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7.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defaultThemeVersion="166925"/>
  <mc:AlternateContent xmlns:mc="http://schemas.openxmlformats.org/markup-compatibility/2006">
    <mc:Choice Requires="x15">
      <x15ac:absPath xmlns:x15ac="http://schemas.microsoft.com/office/spreadsheetml/2010/11/ac" url="C:\Users\11010442\Desktop\"/>
    </mc:Choice>
  </mc:AlternateContent>
  <xr:revisionPtr revIDLastSave="0" documentId="13_ncr:1_{6E221B25-8F25-4013-B448-894B9047E646}" xr6:coauthVersionLast="38" xr6:coauthVersionMax="38" xr10:uidLastSave="{00000000-0000-0000-0000-000000000000}"/>
  <workbookProtection workbookAlgorithmName="SHA-512" workbookHashValue="6OnNrdYzj0+xB3MwW1t62snR99wS1OVCr2LK98JraGG5ZHAGInTPYRdPeVs5NeofkbXrN7kooHM7arAwPtJL5w==" workbookSaltValue="k6Bt/+373KdVim7QD0D+Rw==" workbookSpinCount="100000" lockStructure="1"/>
  <bookViews>
    <workbookView xWindow="0" yWindow="0" windowWidth="28800" windowHeight="11700" firstSheet="1" activeTab="2" xr2:uid="{C14B8B6E-DC4A-4585-8A3F-5B19EC1C3512}"/>
  </bookViews>
  <sheets>
    <sheet name="ガラスパターン" sheetId="1" state="hidden" r:id="rId1"/>
    <sheet name="使い方" sheetId="2" r:id="rId2"/>
    <sheet name="LIXIL対象製品リスト" sheetId="3" r:id="rId3"/>
    <sheet name="補助額を調べる" sheetId="4" r:id="rId4"/>
    <sheet name="ガラス一覧" sheetId="5" r:id="rId5"/>
    <sheet name="Excel2016以前用" sheetId="6" r:id="rId6"/>
    <sheet name="名前定義" sheetId="7" state="hidden" r:id="rId7"/>
    <sheet name="開閉形式記号" sheetId="8" r:id="rId8"/>
    <sheet name="異形窓サイズ" sheetId="9" r:id="rId9"/>
    <sheet name="サイズ" sheetId="10" state="hidden" r:id="rId10"/>
    <sheet name="補助額" sheetId="11" state="hidden" r:id="rId11"/>
    <sheet name="こどもエコグレード" sheetId="12" state="hidden" r:id="rId12"/>
  </sheets>
  <externalReferences>
    <externalReference r:id="rId13"/>
  </externalReferences>
  <definedNames>
    <definedName name="_xlnm._FilterDatabase" localSheetId="5" hidden="1">Excel2016以前用!$B$16:$S$4986</definedName>
    <definedName name="_xlnm._FilterDatabase" localSheetId="2" hidden="1">LIXIL対象製品リスト!$B$6:$T$5611</definedName>
    <definedName name="_xlnm._FilterDatabase" localSheetId="0" hidden="1">ガラスパターン!$A$1:$N$529</definedName>
    <definedName name="_xlnm._FilterDatabase" localSheetId="4" hidden="1">ガラス一覧!$B$15:$S$4985</definedName>
    <definedName name="_xlnm._FilterDatabase" localSheetId="7" hidden="1">開閉形式記号!#REF!</definedName>
    <definedName name="_xlnm._FilterDatabase" localSheetId="6" hidden="1">名前定義!$A$1:$E$1093</definedName>
    <definedName name="ENDA" localSheetId="5">#REF!</definedName>
    <definedName name="ENDA" localSheetId="4">#REF!</definedName>
    <definedName name="ENDA" localSheetId="7">#REF!</definedName>
    <definedName name="ENDA">#REF!</definedName>
    <definedName name="ENDB" localSheetId="5">#REF!</definedName>
    <definedName name="ENDB" localSheetId="4">#REF!</definedName>
    <definedName name="ENDB" localSheetId="7">#REF!</definedName>
    <definedName name="ENDB">#REF!</definedName>
    <definedName name="_xlnm.Print_Area" localSheetId="2">LIXIL対象製品リスト!$B$1:$N$1099</definedName>
    <definedName name="_xlnm.Print_Area" localSheetId="7">開閉形式記号!$B$2:$D$20</definedName>
    <definedName name="_xlnm.Print_Area" localSheetId="6">名前定義!$A$1:$E$1094</definedName>
    <definedName name="_xlnm.Print_Titles" localSheetId="2">LIXIL対象製品リスト!$6:$6</definedName>
    <definedName name="_xlnm.Print_Titles" localSheetId="6">名前定義!$1:$1</definedName>
    <definedName name="Z_0FB167E2_469C_4A07_90CB_DA712366438E_.wvu.FilterData" localSheetId="7" hidden="1">開閉形式記号!#REF!</definedName>
    <definedName name="Z_37B5F074_0BD9_4638_8756_0FF1F3E726F6_.wvu.FilterData" localSheetId="7" hidden="1">開閉形式記号!#REF!</definedName>
    <definedName name="コピー" localSheetId="5">#REF!</definedName>
    <definedName name="コピー" localSheetId="4">#REF!</definedName>
    <definedName name="コピー" localSheetId="7">#REF!</definedName>
    <definedName name="コピー">#REF!</definedName>
    <definedName name="構造" localSheetId="5">#REF!</definedName>
    <definedName name="構造" localSheetId="4">#REF!</definedName>
    <definedName name="構造" localSheetId="7">[1]LIST!$D$3:$D$7</definedName>
    <definedName name="構造">#REF!</definedName>
    <definedName name="製品区分" localSheetId="5">#REF!</definedName>
    <definedName name="製品区分" localSheetId="4">#REF!</definedName>
    <definedName name="製品区分" localSheetId="7">[1]LIST!$A$3:$A$6</definedName>
    <definedName name="製品区分">#REF!</definedName>
    <definedName name="製品名一覧">名前定義!$G$2:$G$7</definedName>
    <definedName name="断熱等">名前定義!$P$2:$P$38</definedName>
    <definedName name="断熱等_防災">名前定義!$P$39:$P$71</definedName>
    <definedName name="断熱等_防災ＡＴＵ">名前定義!$M$368</definedName>
    <definedName name="断熱等_防災ＡＴＵＡＴＵ_ＰＧ障子_">名前定義!$B$446</definedName>
    <definedName name="断熱等_防災ＡＴＵＡＴＵ_ＰＧ障子_引違い_H_">名前定義!$E$1212:$E$1218</definedName>
    <definedName name="断熱等_防災ＥＷ">名前定義!$M$265:$M$266</definedName>
    <definedName name="断熱等_防災ＥＷEW_EW_for_Design_PG_">名前定義!$B$331:$B$336</definedName>
    <definedName name="断熱等_防災ＥＷEW_EW_for_Design_PG_FIX_F_">名前定義!$E$887:$E$890</definedName>
    <definedName name="断熱等_防災ＥＷEW_EW_for_Design_PG_プロジェクト_P_">名前定義!$E$894:$E$897</definedName>
    <definedName name="断熱等_防災ＥＷEW_EW_for_Design_PG_引違い_H_">名前定義!$E$879:$E$882</definedName>
    <definedName name="断熱等_防災ＥＷEW_EW_for_Design_PG_開き_T_">名前定義!$E$883:$E$886</definedName>
    <definedName name="断熱等_防災ＥＷEW_EW_for_Design_PG_上げ下げ_U_">名前定義!$E$891:$E$893</definedName>
    <definedName name="断熱等_防災ＥＷEW_EW_for_Design_PG_多機能_S_">名前定義!$E$898:$E$901</definedName>
    <definedName name="断熱等_防災ＥＷEW_EW_for_Design_TG_">名前定義!$B$325:$B$330</definedName>
    <definedName name="断熱等_防災ＥＷEW_EW_for_Design_TG_FIX_F_">名前定義!$E$866:$E$868</definedName>
    <definedName name="断熱等_防災ＥＷEW_EW_for_Design_TG_プロジェクト_P_">名前定義!$E$873:$E$875</definedName>
    <definedName name="断熱等_防災ＥＷEW_EW_for_Design_TG_引違い_H_">名前定義!$E$859:$E$862</definedName>
    <definedName name="断熱等_防災ＥＷEW_EW_for_Design_TG_開き_T_">名前定義!$E$863:$E$865</definedName>
    <definedName name="断熱等_防災ＥＷEW_EW_for_Design_TG_上げ下げ_U_">名前定義!$E$869:$E$872</definedName>
    <definedName name="断熱等_防災ＥＷEW_EW_for_Design_TG_多機能_S_">名前定義!$E$876:$E$878</definedName>
    <definedName name="断熱等_防災ＬＷ">名前定義!$M$268:$M$271</definedName>
    <definedName name="断熱等_防災ＬＷLW_トリプルガラス_">名前定義!$B$340</definedName>
    <definedName name="断熱等_防災ＬＷLW_トリプルガラス_引違い_H_">名前定義!$E$908:$E$916</definedName>
    <definedName name="断熱等_防災ＬＷLW_複層ガラス_">名前定義!$B$341</definedName>
    <definedName name="断熱等_防災ＬＷLW_複層ガラス_引違い_H_">名前定義!$E$917:$E$918</definedName>
    <definedName name="断熱等_防災ＬＷLW収納部FIX仕様_トリプルガラス_">名前定義!$B$342</definedName>
    <definedName name="断熱等_防災ＬＷLW収納部FIX仕様_トリプルガラス_引違い_H_">名前定義!$E$919:$E$926</definedName>
    <definedName name="断熱等_防災ＬＷLW収納部FIX仕様_複層ガラス_">名前定義!$B$343</definedName>
    <definedName name="断熱等_防災ＬＷLW収納部FIX仕様_複層ガラス_引違い_H_">名前定義!$E$927:$E$931</definedName>
    <definedName name="断熱等_防災ＴＷ">名前定義!$M$272:$M$301</definedName>
    <definedName name="断熱等_防災ＴＷＴＷ_トリプルガラス_ＦＩＸ窓_アルゴンガス_">名前定義!$B$357</definedName>
    <definedName name="断熱等_防災ＴＷＴＷ_トリプルガラス_ＦＩＸ窓_アルゴンガス_FIX_F_">名前定義!$E$951</definedName>
    <definedName name="断熱等_防災ＴＷＴＷ_トリプルガラス_ＦＩＸ窓_クリプトンガス_">名前定義!$B$356</definedName>
    <definedName name="断熱等_防災ＴＷＴＷ_トリプルガラス_ＦＩＸ窓_クリプトンガス_FIX_F_">名前定義!$E$950</definedName>
    <definedName name="断熱等_防災ＴＷＴＷ_トリプルガラス_テラスドア_勝手口ドア_アルゴンガス_">名前定義!$B$353</definedName>
    <definedName name="断熱等_防災ＴＷＴＷ_トリプルガラス_テラスドア_勝手口ドア_アルゴンガス_開き_T_">名前定義!$E$947</definedName>
    <definedName name="断熱等_防災ＴＷＴＷ_トリプルガラス_テラスドア_勝手口ドア_クリプトンガス_">名前定義!$B$352</definedName>
    <definedName name="断熱等_防災ＴＷＴＷ_トリプルガラス_テラスドア_勝手口ドア_クリプトンガス_開き_T_">名前定義!$E$946</definedName>
    <definedName name="断熱等_防災ＴＷＴＷ_トリプルガラス_引違い窓_片引き窓_引分け窓_アルゴンガス_">名前定義!$B$345</definedName>
    <definedName name="断熱等_防災ＴＷＴＷ_トリプルガラス_引違い窓_片引き窓_引分け窓_アルゴンガス_引違い_H_">名前定義!$E$933</definedName>
    <definedName name="断熱等_防災ＴＷＴＷ_トリプルガラス_引違い窓_片引き窓_引分け窓_クリプトンガス_">名前定義!$B$344</definedName>
    <definedName name="断熱等_防災ＴＷＴＷ_トリプルガラス_引違い窓_片引き窓_引分け窓_クリプトンガス_引違い_H_">名前定義!$E$932</definedName>
    <definedName name="断熱等_防災ＴＷＴＷ_トリプルガラス_引違い窓フラットタイプ_アルゴンガス_">名前定義!$B$347</definedName>
    <definedName name="断熱等_防災ＴＷＴＷ_トリプルガラス_引違い窓フラットタイプ_アルゴンガス_引違い_H_">名前定義!$E$936:$E$937</definedName>
    <definedName name="断熱等_防災ＴＷＴＷ_トリプルガラス_引違い窓フラットタイプ_クリプトンガス_">名前定義!$B$346</definedName>
    <definedName name="断熱等_防災ＴＷＴＷ_トリプルガラス_引違い窓フラットタイプ_クリプトンガス_引違い_H_">名前定義!$E$934:$E$935</definedName>
    <definedName name="断熱等_防災ＴＷＴＷ_トリプルガラス_横すべり出し窓オペレーター_高所用横すべり出し窓_アルゴンガス_">名前定義!$B$361</definedName>
    <definedName name="断熱等_防災ＴＷＴＷ_トリプルガラス_横すべり出し窓オペレーター_高所用横すべり出し窓_アルゴンガス_プロジェクト_P_">名前定義!$E$956:$E$957</definedName>
    <definedName name="断熱等_防災ＴＷＴＷ_トリプルガラス_横すべり出し窓オペレーター_高所用横すべり出し窓_クリプトンガス_">名前定義!$B$360</definedName>
    <definedName name="断熱等_防災ＴＷＴＷ_トリプルガラス_横すべり出し窓オペレーター_高所用横すべり出し窓_クリプトンガス_プロジェクト_P_">名前定義!$E$954:$E$955</definedName>
    <definedName name="断熱等_防災ＴＷＴＷ_トリプルガラス_横すべり出し窓グレモン_アルゴンガス_">名前定義!$B$363</definedName>
    <definedName name="断熱等_防災ＴＷＴＷ_トリプルガラス_横すべり出し窓グレモン_アルゴンガス_プロジェクト_P_">名前定義!$E$960:$E$961</definedName>
    <definedName name="断熱等_防災ＴＷＴＷ_トリプルガラス_横すべり出し窓グレモン_クリプトンガス_">名前定義!$B$362</definedName>
    <definedName name="断熱等_防災ＴＷＴＷ_トリプルガラス_横すべり出し窓グレモン_クリプトンガス_プロジェクト_P_">名前定義!$E$958:$E$959</definedName>
    <definedName name="断熱等_防災ＴＷＴＷ_トリプルガラス_採風勝手口ドアFS_アルゴンガス_">名前定義!$B$355</definedName>
    <definedName name="断熱等_防災ＴＷＴＷ_トリプルガラス_採風勝手口ドアFS_アルゴンガス_開き_T_">名前定義!$E$949</definedName>
    <definedName name="断熱等_防災ＴＷＴＷ_トリプルガラス_採風勝手口ドアFS_クリプトンガス_">名前定義!$B$354</definedName>
    <definedName name="断熱等_防災ＴＷＴＷ_トリプルガラス_採風勝手口ドアFS_クリプトンガス_開き_T_">名前定義!$E$948</definedName>
    <definedName name="断熱等_防災ＴＷＴＷ_トリプルガラス_縦すべり出し窓オペレーター_アルゴンガス_">名前定義!$B$349</definedName>
    <definedName name="断熱等_防災ＴＷＴＷ_トリプルガラス_縦すべり出し窓オペレーター_アルゴンガス_開き_T_">名前定義!$E$940:$E$941</definedName>
    <definedName name="断熱等_防災ＴＷＴＷ_トリプルガラス_縦すべり出し窓オペレーター_クリプトンガス_">名前定義!$B$348</definedName>
    <definedName name="断熱等_防災ＴＷＴＷ_トリプルガラス_縦すべり出し窓オペレーター_クリプトンガス_開き_T_">名前定義!$E$938:$E$939</definedName>
    <definedName name="断熱等_防災ＴＷＴＷ_トリプルガラス_縦すべり出し窓グレモン_アルゴンガス_">名前定義!$B$351</definedName>
    <definedName name="断熱等_防災ＴＷＴＷ_トリプルガラス_縦すべり出し窓グレモン_アルゴンガス_開き_T_">名前定義!$E$944:$E$945</definedName>
    <definedName name="断熱等_防災ＴＷＴＷ_トリプルガラス_縦すべり出し窓グレモン_クリプトンガス_">名前定義!$B$350</definedName>
    <definedName name="断熱等_防災ＴＷＴＷ_トリプルガラス_縦すべり出し窓グレモン_クリプトンガス_開き_T_">名前定義!$E$942:$E$943</definedName>
    <definedName name="断熱等_防災ＴＷＴＷ_トリプルガラス_上げ下げ窓_面格子付上げ下げ窓_アルゴンガス_">名前定義!$B$359</definedName>
    <definedName name="断熱等_防災ＴＷＴＷ_トリプルガラス_上げ下げ窓_面格子付上げ下げ窓_アルゴンガス_上げ下げ_U_">名前定義!$E$953</definedName>
    <definedName name="断熱等_防災ＴＷＴＷ_トリプルガラス_上げ下げ窓_面格子付上げ下げ窓_クリプトンガス_">名前定義!$B$358</definedName>
    <definedName name="断熱等_防災ＴＷＴＷ_トリプルガラス_上げ下げ窓_面格子付上げ下げ窓_クリプトンガス_上げ下げ_U_">名前定義!$E$952</definedName>
    <definedName name="断熱等_防災ＴＷＴＷ_複層ガラス_ＦＩＸ窓">名前定義!$B$370</definedName>
    <definedName name="断熱等_防災ＴＷＴＷ_複層ガラス_ＦＩＸ窓FIX_F_">名前定義!$E$968</definedName>
    <definedName name="断熱等_防災ＴＷＴＷ_複層ガラス_テラスドア_勝手口ドア">名前定義!$B$368</definedName>
    <definedName name="断熱等_防災ＴＷＴＷ_複層ガラス_テラスドア_勝手口ドア開き_T_">名前定義!$E$966</definedName>
    <definedName name="断熱等_防災ＴＷＴＷ_複層ガラス_引違い窓_片引き窓_引分け窓">名前定義!$B$364</definedName>
    <definedName name="断熱等_防災ＴＷＴＷ_複層ガラス_引違い窓_片引き窓_引分け窓引違い_H_">名前定義!$E$962</definedName>
    <definedName name="断熱等_防災ＴＷＴＷ_複層ガラス_引違い窓フラットタイプ">名前定義!$B$365</definedName>
    <definedName name="断熱等_防災ＴＷＴＷ_複層ガラス_引違い窓フラットタイプ引違い_H_">名前定義!$E$963</definedName>
    <definedName name="断熱等_防災ＴＷＴＷ_複層ガラス_横すべり出し窓オペレーター_高所用横すべり出し窓">名前定義!$B$372</definedName>
    <definedName name="断熱等_防災ＴＷＴＷ_複層ガラス_横すべり出し窓オペレーター_高所用横すべり出し窓プロジェクト_P_">名前定義!$E$970</definedName>
    <definedName name="断熱等_防災ＴＷＴＷ_複層ガラス_横すべり出し窓グレモン">名前定義!$B$373</definedName>
    <definedName name="断熱等_防災ＴＷＴＷ_複層ガラス_横すべり出し窓グレモンプロジェクト_P_">名前定義!$E$971</definedName>
    <definedName name="断熱等_防災ＴＷＴＷ_複層ガラス_採風勝手口ドアFS">名前定義!$B$369</definedName>
    <definedName name="断熱等_防災ＴＷＴＷ_複層ガラス_採風勝手口ドアFS開き_T_">名前定義!$E$967</definedName>
    <definedName name="断熱等_防災ＴＷＴＷ_複層ガラス_縦すべり出し窓オペレーター">名前定義!$B$366</definedName>
    <definedName name="断熱等_防災ＴＷＴＷ_複層ガラス_縦すべり出し窓オペレーター開き_T_">名前定義!$E$964</definedName>
    <definedName name="断熱等_防災ＴＷＴＷ_複層ガラス_縦すべり出し窓グレモン">名前定義!$B$367</definedName>
    <definedName name="断熱等_防災ＴＷＴＷ_複層ガラス_縦すべり出し窓グレモン開き_T_">名前定義!$E$965</definedName>
    <definedName name="断熱等_防災ＴＷＴＷ_複層ガラス_上げ下げ窓_面格子付上げ下げ窓">名前定義!$B$371</definedName>
    <definedName name="断熱等_防災ＴＷＴＷ_複層ガラス_上げ下げ窓_面格子付上げ下げ窓上げ下げ_U_">名前定義!$E$969</definedName>
    <definedName name="断熱等_防災ＴＷコーディネート">名前定義!$M$302:$M$304</definedName>
    <definedName name="断熱等_防災ＴＷコーディネートＴＷコーディネート_トリプルガラス_引違い窓_片引き窓_引分け窓_アルゴンガス_">名前定義!$B$375</definedName>
    <definedName name="断熱等_防災ＴＷコーディネートＴＷコーディネート_トリプルガラス_引違い窓_片引き窓_引分け窓_アルゴンガス_引違い_H_">名前定義!$E$973</definedName>
    <definedName name="断熱等_防災ＴＷコーディネートＴＷコーディネート_トリプルガラス_引違い窓_片引き窓_引分け窓_クリプトンガス_アルゴンガス_">名前定義!$B$374</definedName>
    <definedName name="断熱等_防災ＴＷコーディネートＴＷコーディネート_トリプルガラス_引違い窓_片引き窓_引分け窓_クリプトンガス_アルゴンガス_引違い_H_">名前定義!$E$972</definedName>
    <definedName name="断熱等_防災ＴＷコーディネートＴＷコーディネート_複層ガラス_引違い窓_片引き窓_引分け窓">名前定義!$B$376</definedName>
    <definedName name="断熱等_防災ＴＷコーディネートＴＷコーディネート_複層ガラス_引違い窓_片引き窓_引分け窓引違い_H_">名前定義!$E$974</definedName>
    <definedName name="断熱等_防災ＴＷ防火戸">名前定義!$M$305:$M$307</definedName>
    <definedName name="断熱等_防災ＴＷ防火戸ＴＷ防火戸_トリプルガラス_シャッター付引違い窓_アルゴンガス_">名前定義!$B$378</definedName>
    <definedName name="断熱等_防災ＴＷ防火戸ＴＷ防火戸_トリプルガラス_シャッター付引違い窓_アルゴンガス_引違い_H_">名前定義!$E$976</definedName>
    <definedName name="断熱等_防災ＴＷ防火戸ＴＷ防火戸_トリプルガラス_シャッター付引違い窓_クリプトンガス_">名前定義!$B$377</definedName>
    <definedName name="断熱等_防災ＴＷ防火戸ＴＷ防火戸_トリプルガラス_シャッター付引違い窓_クリプトンガス_引違い_H_">名前定義!$E$975</definedName>
    <definedName name="断熱等_防災ＴＷ防火戸ＴＷ防火戸_複層ガラス_シャッター付引違い窓">名前定義!$B$379</definedName>
    <definedName name="断熱等_防災ＴＷ防火戸ＴＷ防火戸_複層ガラス_シャッター付引違い窓引違い_H_">名前定義!$E$977</definedName>
    <definedName name="断熱等_防災ＴＷ防火戸コーディネート">名前定義!$M$308:$M$310</definedName>
    <definedName name="断熱等_防災ＴＷ防火戸コーディネートＴＷ防火戸コーディネート_トリプルガラス_シャッター付引違い窓_アルゴンガス_">名前定義!$B$381</definedName>
    <definedName name="断熱等_防災ＴＷ防火戸コーディネートＴＷ防火戸コーディネート_トリプルガラス_シャッター付引違い窓_アルゴンガス_引違い_H_">名前定義!$E$979</definedName>
    <definedName name="断熱等_防災ＴＷ防火戸コーディネートＴＷ防火戸コーディネート_トリプルガラス_シャッター付引違い窓_クリプトンガス_アルゴンガス_">名前定義!$B$380</definedName>
    <definedName name="断熱等_防災ＴＷ防火戸コーディネートＴＷ防火戸コーディネート_トリプルガラス_シャッター付引違い窓_クリプトンガス_アルゴンガス_引違い_H_">名前定義!$E$978</definedName>
    <definedName name="断熱等_防災ＴＷ防火戸コーディネートＴＷ防火戸コーディネート_複層ガラス_シャッター付引違い窓">名前定義!$B$382</definedName>
    <definedName name="断熱等_防災ＴＷ防火戸コーディネートＴＷ防火戸コーディネート_複層ガラス_シャッター付引違い窓引違い_H_">名前定義!$E$980</definedName>
    <definedName name="断熱等_防災アトモスⅡ">名前定義!$M$370</definedName>
    <definedName name="断熱等_防災アトモスⅡアトモスⅡ">名前定義!$B$448</definedName>
    <definedName name="断熱等_防災アトモスⅡアトモスⅡ引違い_H_">名前定義!$E$1226:$E$1231</definedName>
    <definedName name="断熱等_防災オーニング窓">名前定義!$M$354:$M$355</definedName>
    <definedName name="断熱等_防災オーニング窓オーニング窓_サーモスⅡ_Hタイプ">名前定義!$B$428</definedName>
    <definedName name="断熱等_防災オーニング窓オーニング窓_サーモスⅡ_Hタイプルーバー_R_">名前定義!$E$1144:$E$1146</definedName>
    <definedName name="断熱等_防災オーニング窓オーニング窓_サーモスLタイプ">名前定義!$B$429</definedName>
    <definedName name="断熱等_防災オーニング窓オーニング窓_サーモスLタイプルーバー_R_">名前定義!$E$1147:$E$1149</definedName>
    <definedName name="断熱等_防災オープンウィン">名前定義!$M$348:$M$349</definedName>
    <definedName name="断熱等_防災オープンウィンオープンウィン_サーモスⅡ_Hタイプ">名前定義!$B$420:$B$421</definedName>
    <definedName name="断熱等_防災オープンウィンオープンウィン_サーモスⅡ_Hタイプ引違い_H_">名前定義!$E$1102:$E$1107</definedName>
    <definedName name="断熱等_防災オープンウィンオープンウィン_サーモスⅡ_Hタイプ折り_W_">名前定義!$E$1108:$E$1113</definedName>
    <definedName name="断熱等_防災オープンウィンオープンウィン_サーモスLタイプ">名前定義!$B$422:$B$423</definedName>
    <definedName name="断熱等_防災オープンウィンオープンウィン_サーモスLタイプ引違い_H_">名前定義!$E$1114:$E$1119</definedName>
    <definedName name="断熱等_防災オープンウィンオープンウィン_サーモスLタイプ折り_W_">名前定義!$E$1120:$E$1125</definedName>
    <definedName name="断熱等_防災ガゼリアＮ">名前定義!$M$364:$M$365</definedName>
    <definedName name="断熱等_防災ガゼリアＮガゼリアN_中桟腰パネル付除く__サーモスⅡ_Hタイプ">名前定義!$B$438</definedName>
    <definedName name="断熱等_防災ガゼリアＮガゼリアN_中桟腰パネル付除く__サーモスⅡ_Hタイプ引違い_H_">名前定義!$E$1174:$E$1176</definedName>
    <definedName name="断熱等_防災ガゼリアＮガゼリアN_中桟腰パネル付除く__サーモスLタイプ">名前定義!$B$439</definedName>
    <definedName name="断熱等_防災ガゼリアＮガゼリアN_中桟腰パネル付除く__サーモスLタイプ引違い_H_">名前定義!$E$1177:$E$1179</definedName>
    <definedName name="断熱等_防災コーディネート_引違い窓">名前定義!$M$352:$M$353</definedName>
    <definedName name="断熱等_防災コーディネート_引違い窓コーディネート_引違い窓_サーモスⅡ_Hタイプ">名前定義!$B$426</definedName>
    <definedName name="断熱等_防災コーディネート_引違い窓コーディネート_引違い窓_サーモスⅡ_Hタイプ引違い_H_">名前定義!$E$1138:$E$1140</definedName>
    <definedName name="断熱等_防災コーディネート_引違い窓コーディネート_引違い窓_サーモスLタイプ">名前定義!$B$427</definedName>
    <definedName name="断熱等_防災コーディネート_引違い窓コーディネート_引違い窓_サーモスLタイプ引違い_H_">名前定義!$E$1141:$E$1143</definedName>
    <definedName name="断熱等_防災サークルＦＩＸ窓">名前定義!$M$358:$M$359</definedName>
    <definedName name="断熱等_防災サークルＦＩＸ窓サークルＦＩＸ窓_サーモスⅡ_Hタイプ">名前定義!$B$432</definedName>
    <definedName name="断熱等_防災サークルＦＩＸ窓サークルＦＩＸ窓_サーモスⅡ_HタイプFIX_F_">名前定義!$E$1156:$E$1158</definedName>
    <definedName name="断熱等_防災サークルＦＩＸ窓サークルＦＩＸ窓_サーモスLタイプ">名前定義!$B$433</definedName>
    <definedName name="断熱等_防災サークルＦＩＸ窓サークルＦＩＸ窓_サーモスLタイプFIX_F_">名前定義!$E$1159:$E$1161</definedName>
    <definedName name="断熱等_防災サーモスⅡ_Ｈ">名前定義!$M$311:$M$323</definedName>
    <definedName name="断熱等_防災サーモスⅡ_ＨサーモスⅡ_H_ＦＩＸ窓_外押縁タイプ_">名前定義!$B$392</definedName>
    <definedName name="断熱等_防災サーモスⅡ_ＨサーモスⅡ_H_ＦＩＸ窓_外押縁タイプ_FIX_F_">名前定義!$E$1006:$E$1009</definedName>
    <definedName name="断熱等_防災サーモスⅡ_ＨサーモスⅡ_H_ＦＩＸ窓_内押縁タイプ_">名前定義!$B$391</definedName>
    <definedName name="断熱等_防災サーモスⅡ_ＨサーモスⅡ_H_ＦＩＸ窓_内押縁タイプ_FIX_F_">名前定義!$E$1004:$E$1005</definedName>
    <definedName name="断熱等_防災サーモスⅡ_ＨサーモスⅡ_H_テラスドア_勝手口ドア">名前定義!$B$387</definedName>
    <definedName name="断熱等_防災サーモスⅡ_ＨサーモスⅡ_H_テラスドア_勝手口ドア_全面ガラス_">名前定義!$B$388</definedName>
    <definedName name="断熱等_防災サーモスⅡ_ＨサーモスⅡ_H_テラスドア_勝手口ドア_全面ガラス_開き_T_">名前定義!$E$996:$E$998</definedName>
    <definedName name="断熱等_防災サーモスⅡ_ＨサーモスⅡ_H_テラスドア_勝手口ドア開き_T_">名前定義!$E$995</definedName>
    <definedName name="断熱等_防災サーモスⅡ_ＨサーモスⅡ_H_引違い窓_レール間カバー枠_">名前定義!$B$384</definedName>
    <definedName name="断熱等_防災サーモスⅡ_ＨサーモスⅡ_H_引違い窓_レール間カバー枠_引違い_H_">名前定義!$E$984:$E$987</definedName>
    <definedName name="断熱等_防災サーモスⅡ_ＨサーモスⅡ_H_引違い窓_片引き窓_引分け窓_ブリッジ枠_">名前定義!$B$383</definedName>
    <definedName name="断熱等_防災サーモスⅡ_ＨサーモスⅡ_H_引違い窓_片引き窓_引分け窓_ブリッジ枠_引違い_H_">名前定義!$E$981:$E$983</definedName>
    <definedName name="断熱等_防災サーモスⅡ_ＨサーモスⅡ_H_横すべり出し窓_オペレーター_カムラッチ__高所用横すべり出し窓">名前定義!$B$394</definedName>
    <definedName name="断熱等_防災サーモスⅡ_ＨサーモスⅡ_H_横すべり出し窓_オペレーター_カムラッチ__高所用横すべり出し窓プロジェクト_P_">名前定義!$E$1014:$E$1017</definedName>
    <definedName name="断熱等_防災サーモスⅡ_ＨサーモスⅡ_H_外倒し窓_内倒し窓">名前定義!$B$395</definedName>
    <definedName name="断熱等_防災サーモスⅡ_ＨサーモスⅡ_H_外倒し窓_内倒し窓プロジェクト_P_">名前定義!$E$1018:$E$1021</definedName>
    <definedName name="断熱等_防災サーモスⅡ_ＨサーモスⅡ_H_採風勝手口ドア_勝手口ドア_中桟腰パネルなし_">名前定義!$B$390</definedName>
    <definedName name="断熱等_防災サーモスⅡ_ＨサーモスⅡ_H_採風勝手口ドア_勝手口ドア_中桟腰パネルなし_開き_T_">名前定義!$E$1001:$E$1003</definedName>
    <definedName name="断熱等_防災サーモスⅡ_ＨサーモスⅡ_H_縦すべり出し窓_オペレーター_カムラッチ_">名前定義!$B$386</definedName>
    <definedName name="断熱等_防災サーモスⅡ_ＨサーモスⅡ_H_縦すべり出し窓_オペレーター_カムラッチ_開き_T_">名前定義!$E$991:$E$994</definedName>
    <definedName name="断熱等_防災サーモスⅡ_ＨサーモスⅡ_H_勝手口ドア_中桟腰パネル付_">名前定義!$B$389</definedName>
    <definedName name="断熱等_防災サーモスⅡ_ＨサーモスⅡ_H_勝手口ドア_中桟腰パネル付_開き_T_">名前定義!$E$999:$E$1000</definedName>
    <definedName name="断熱等_防災サーモスⅡ_ＨサーモスⅡ_H_上げ下げ窓_面格子付上げ下げ窓">名前定義!$B$393</definedName>
    <definedName name="断熱等_防災サーモスⅡ_ＨサーモスⅡ_H_上げ下げ窓_面格子付上げ下げ窓上げ下げ_U_">名前定義!$E$1010:$E$1013</definedName>
    <definedName name="断熱等_防災サーモスⅡ_ＨサーモスⅡ_H_単体引違い窓_中桟付_">名前定義!$B$385</definedName>
    <definedName name="断熱等_防災サーモスⅡ_ＨサーモスⅡ_H_単体引違い窓_中桟付_引違い_H_">名前定義!$E$988:$E$990</definedName>
    <definedName name="断熱等_防災サーモスＡ">名前定義!$M$341:$M$346</definedName>
    <definedName name="断熱等_防災サーモスＡサーモスＡ_ＦＩＸ窓_内押縁タイプ_">名前定義!$B$416</definedName>
    <definedName name="断熱等_防災サーモスＡサーモスＡ_ＦＩＸ窓_内押縁タイプ_FIX_F_">名前定義!$E$1089:$E$1091</definedName>
    <definedName name="断熱等_防災サーモスＡサーモスＡ_引違い窓">名前定義!$B$413</definedName>
    <definedName name="断熱等_防災サーモスＡサーモスＡ_引違い窓引違い_H_">名前定義!$E$1078:$E$1080</definedName>
    <definedName name="断熱等_防災サーモスＡサーモスＡ_横すべり出し窓カムラッチ_外倒し窓_内倒し窓">名前定義!$B$417</definedName>
    <definedName name="断熱等_防災サーモスＡサーモスＡ_横すべり出し窓カムラッチ_外倒し窓_内倒し窓プロジェクト_P_">名前定義!$E$1092:$E$1095</definedName>
    <definedName name="断熱等_防災サーモスＡサーモスＡ_高所用横すべり出し窓">名前定義!$B$418</definedName>
    <definedName name="断熱等_防災サーモスＡサーモスＡ_高所用横すべり出し窓プロジェクト_P_">名前定義!$E$1096:$E$1098</definedName>
    <definedName name="断熱等_防災サーモスＡサーモスＡ_縦すべり出し窓カムラッチ">名前定義!$B$414</definedName>
    <definedName name="断熱等_防災サーモスＡサーモスＡ_縦すべり出し窓カムラッチ開き_T_">名前定義!$E$1081:$E$1084</definedName>
    <definedName name="断熱等_防災サーモスＡサーモスＡ_上げ下げ窓_面格子付上げ下げ窓">名前定義!$B$415</definedName>
    <definedName name="断熱等_防災サーモスＡサーモスＡ_上げ下げ窓_面格子付上げ下げ窓上げ下げ_U_">名前定義!$E$1085:$E$1088</definedName>
    <definedName name="断熱等_防災サーモスＬ">名前定義!$M$327:$M$338</definedName>
    <definedName name="断熱等_防災サーモスＬサーモスＬ_ＦＩＸ窓_外押縁タイプ_">名前定義!$B$407</definedName>
    <definedName name="断熱等_防災サーモスＬサーモスＬ_ＦＩＸ窓_外押縁タイプ_FIX_F_">名前定義!$E$1055:$E$1058</definedName>
    <definedName name="断熱等_防災サーモスＬサーモスＬ_ＦＩＸ窓_内押縁タイプ_">名前定義!$B$406</definedName>
    <definedName name="断熱等_防災サーモスＬサーモスＬ_ＦＩＸ窓_内押縁タイプ_FIX_F_">名前定義!$E$1053:$E$1054</definedName>
    <definedName name="断熱等_防災サーモスＬサーモスＬ_テラスドア_勝手口ドア">名前定義!$B$402</definedName>
    <definedName name="断熱等_防災サーモスＬサーモスＬ_テラスドア_勝手口ドア_全面ガラス_">名前定義!$B$403</definedName>
    <definedName name="断熱等_防災サーモスＬサーモスＬ_テラスドア_勝手口ドア_全面ガラス_開き_T_">名前定義!$E$1045:$E$1047</definedName>
    <definedName name="断熱等_防災サーモスＬサーモスＬ_テラスドア_勝手口ドア開き_T_">名前定義!$E$1044</definedName>
    <definedName name="断熱等_防災サーモスＬサーモスＬ_引違い窓_片引き窓_引分け窓">名前定義!$B$399</definedName>
    <definedName name="断熱等_防災サーモスＬサーモスＬ_引違い窓_片引き窓_引分け窓引違い_H_">名前定義!$E$1033:$E$1036</definedName>
    <definedName name="断熱等_防災サーモスＬサーモスＬ_横すべり出し窓_オペレーター_カムラッチ__高所用横すべり出し窓">名前定義!$B$409</definedName>
    <definedName name="断熱等_防災サーモスＬサーモスＬ_横すべり出し窓_オペレーター_カムラッチ__高所用横すべり出し窓プロジェクト_P_">名前定義!$E$1063:$E$1066</definedName>
    <definedName name="断熱等_防災サーモスＬサーモスＬ_外倒し窓_内倒し窓">名前定義!$B$410</definedName>
    <definedName name="断熱等_防災サーモスＬサーモスＬ_外倒し窓_内倒し窓プロジェクト_P_">名前定義!$E$1067:$E$1070</definedName>
    <definedName name="断熱等_防災サーモスＬサーモスＬ_採風勝手口ドア_勝手口ドア_中桟腰パネルなし_">名前定義!$B$405</definedName>
    <definedName name="断熱等_防災サーモスＬサーモスＬ_採風勝手口ドア_勝手口ドア_中桟腰パネルなし_開き_T_">名前定義!$E$1050:$E$1052</definedName>
    <definedName name="断熱等_防災サーモスＬサーモスＬ_縦すべり出し窓_オペレーター_カムラッチ_">名前定義!$B$401</definedName>
    <definedName name="断熱等_防災サーモスＬサーモスＬ_縦すべり出し窓_オペレーター_カムラッチ_開き_T_">名前定義!$E$1040:$E$1043</definedName>
    <definedName name="断熱等_防災サーモスＬサーモスＬ_勝手口ドア_中桟腰パネル付_">名前定義!$B$404</definedName>
    <definedName name="断熱等_防災サーモスＬサーモスＬ_勝手口ドア_中桟腰パネル付_開き_T_">名前定義!$E$1048:$E$1049</definedName>
    <definedName name="断熱等_防災サーモスＬサーモスＬ_上げ下げ窓_面格子付上げ下げ窓">名前定義!$B$408</definedName>
    <definedName name="断熱等_防災サーモスＬサーモスＬ_上げ下げ窓_面格子付上げ下げ窓上げ下げ_U_">名前定義!$E$1059:$E$1062</definedName>
    <definedName name="断熱等_防災サーモスＬサーモスＬ_単体引違い窓_中桟付_">名前定義!$B$400</definedName>
    <definedName name="断熱等_防災サーモスＬサーモスＬ_単体引違い窓_中桟付_引違い_H_">名前定義!$E$1037:$E$1039</definedName>
    <definedName name="断熱等_防災セレクトサッシＰＧ">名前定義!$M$367</definedName>
    <definedName name="断熱等_防災セレクトサッシＰＧセレクトサッシＰＧ">名前定義!$B$442:$B$445</definedName>
    <definedName name="断熱等_防災セレクトサッシＰＧセレクトサッシＰＧFIX_F_">名前定義!$E$1200:$E$1205</definedName>
    <definedName name="断熱等_防災セレクトサッシＰＧセレクトサッシＰＧプロジェクト_P_">名前定義!$E$1206:$E$1211</definedName>
    <definedName name="断熱等_防災セレクトサッシＰＧセレクトサッシＰＧ引違い_H_">名前定義!$E$1188:$E$1193</definedName>
    <definedName name="断熱等_防災セレクトサッシＰＧセレクトサッシＰＧ開き_T_">名前定義!$E$1194:$E$1199</definedName>
    <definedName name="断熱等_防災ノンレールサッシ">名前定義!$M$350:$M$351</definedName>
    <definedName name="断熱等_防災ノンレールサッシノンレールサッシ_サーモスⅡ_Hタイプ">名前定義!$B$424</definedName>
    <definedName name="断熱等_防災ノンレールサッシノンレールサッシ_サーモスⅡ_Hタイプ引違い_H_">名前定義!$E$1126:$E$1131</definedName>
    <definedName name="断熱等_防災ノンレールサッシノンレールサッシ_サーモスLタイプ">名前定義!$B$425</definedName>
    <definedName name="断熱等_防災ノンレールサッシノンレールサッシ_サーモスLタイプ引違い_H_">名前定義!$E$1132:$E$1137</definedName>
    <definedName name="断熱等_防災リプラス_アタッチ枠_ＴＷ用">名前定義!$M$232:$M$252</definedName>
    <definedName name="断熱等_防災リプラス_アタッチ枠_ＴＷ用リプラス_アタッチ枠_TW用_トリプルガラス_FIX窓_アルゴンガス_">名前定義!$B$285</definedName>
    <definedName name="断熱等_防災リプラス_アタッチ枠_ＴＷ用リプラス_アタッチ枠_TW用_トリプルガラス_FIX窓_アルゴンガス_FIX_F_">名前定義!$E$750:$E$752</definedName>
    <definedName name="断熱等_防災リプラス_アタッチ枠_ＴＷ用リプラス_アタッチ枠_TW用_トリプルガラス_FIX窓_クリプトンガス_">名前定義!$B$284</definedName>
    <definedName name="断熱等_防災リプラス_アタッチ枠_ＴＷ用リプラス_アタッチ枠_TW用_トリプルガラス_FIX窓_クリプトンガス_FIX_F_">名前定義!$E$747:$E$749</definedName>
    <definedName name="断熱等_防災リプラス_アタッチ枠_ＴＷ用リプラス_アタッチ枠_TW用_トリプルガラス_引違い窓_アルゴンガス___2024年1月販売終了_">名前定義!$B$279</definedName>
    <definedName name="断熱等_防災リプラス_アタッチ枠_ＴＷ用リプラス_アタッチ枠_TW用_トリプルガラス_引違い窓_アルゴンガス___2024年1月販売終了_引違い_H_">名前定義!$E$734:$E$735</definedName>
    <definedName name="断熱等_防災リプラス_アタッチ枠_ＴＷ用リプラス_アタッチ枠_TW用_トリプルガラス_引違い窓_クリプトンガス___2024年1月販売終了_">名前定義!$B$278</definedName>
    <definedName name="断熱等_防災リプラス_アタッチ枠_ＴＷ用リプラス_アタッチ枠_TW用_トリプルガラス_引違い窓_クリプトンガス___2024年1月販売終了_引違い_H_">名前定義!$E$732:$E$733</definedName>
    <definedName name="断熱等_防災リプラス_アタッチ枠_ＴＷ用リプラス_アタッチ枠_TW用_トリプルガラス_横すべり出し窓_オペレーター_高所用横すべり出し窓_アルゴンガス_">名前定義!$B$291</definedName>
    <definedName name="断熱等_防災リプラス_アタッチ枠_ＴＷ用リプラス_アタッチ枠_TW用_トリプルガラス_横すべり出し窓_オペレーター_高所用横すべり出し窓_アルゴンガス_プロジェクト_P_">名前定義!$E$766:$E$767</definedName>
    <definedName name="断熱等_防災リプラス_アタッチ枠_ＴＷ用リプラス_アタッチ枠_TW用_トリプルガラス_横すべり出し窓_オペレーター_高所用横すべり出し窓_クリプトンガス_">名前定義!$B$290</definedName>
    <definedName name="断熱等_防災リプラス_アタッチ枠_ＴＷ用リプラス_アタッチ枠_TW用_トリプルガラス_横すべり出し窓_オペレーター_高所用横すべり出し窓_クリプトンガス_プロジェクト_P_">名前定義!$E$763:$E$765</definedName>
    <definedName name="断熱等_防災リプラス_アタッチ枠_ＴＷ用リプラス_アタッチ枠_TW用_トリプルガラス_横すべり出し窓_グレモン_アルゴンガス__">名前定義!$B$289</definedName>
    <definedName name="断熱等_防災リプラス_アタッチ枠_ＴＷ用リプラス_アタッチ枠_TW用_トリプルガラス_横すべり出し窓_グレモン_アルゴンガス__プロジェクト_P_">名前定義!$E$760:$E$762</definedName>
    <definedName name="断熱等_防災リプラス_アタッチ枠_ＴＷ用リプラス_アタッチ枠_TW用_トリプルガラス_横すべり出し窓_グレモン_クリプトンガス_">名前定義!$B$288</definedName>
    <definedName name="断熱等_防災リプラス_アタッチ枠_ＴＷ用リプラス_アタッチ枠_TW用_トリプルガラス_横すべり出し窓_グレモン_クリプトンガス_プロジェクト_P_">名前定義!$E$757:$E$759</definedName>
    <definedName name="断熱等_防災リプラス_アタッチ枠_ＴＷ用リプラス_アタッチ枠_TW用_トリプルガラス_縦すべり出し窓_オペレーター_アルゴンガス__">名前定義!$B$281</definedName>
    <definedName name="断熱等_防災リプラス_アタッチ枠_ＴＷ用リプラス_アタッチ枠_TW用_トリプルガラス_縦すべり出し窓_オペレーター_アルゴンガス__開き_T_">名前定義!$E$739:$E$740</definedName>
    <definedName name="断熱等_防災リプラス_アタッチ枠_ＴＷ用リプラス_アタッチ枠_TW用_トリプルガラス_縦すべり出し窓_オペレーター_クリプトンガス_">名前定義!$B$280</definedName>
    <definedName name="断熱等_防災リプラス_アタッチ枠_ＴＷ用リプラス_アタッチ枠_TW用_トリプルガラス_縦すべり出し窓_オペレーター_クリプトンガス_開き_T_">名前定義!$E$736:$E$738</definedName>
    <definedName name="断熱等_防災リプラス_アタッチ枠_ＴＷ用リプラス_アタッチ枠_TW用_トリプルガラス_縦すべり出し窓_グレモン_アルゴンガス_">名前定義!$B$283</definedName>
    <definedName name="断熱等_防災リプラス_アタッチ枠_ＴＷ用リプラス_アタッチ枠_TW用_トリプルガラス_縦すべり出し窓_グレモン_アルゴンガス_開き_T_">名前定義!$E$744:$E$746</definedName>
    <definedName name="断熱等_防災リプラス_アタッチ枠_ＴＷ用リプラス_アタッチ枠_TW用_トリプルガラス_縦すべり出し窓_グレモン_クリプトンガス_">名前定義!$B$282</definedName>
    <definedName name="断熱等_防災リプラス_アタッチ枠_ＴＷ用リプラス_アタッチ枠_TW用_トリプルガラス_縦すべり出し窓_グレモン_クリプトンガス_開き_T_">名前定義!$E$741:$E$743</definedName>
    <definedName name="断熱等_防災リプラス_アタッチ枠_ＴＷ用リプラス_アタッチ枠_TW用_トリプルガラス_上げ下げ窓_アルゴンガス_">名前定義!$B$287</definedName>
    <definedName name="断熱等_防災リプラス_アタッチ枠_ＴＷ用リプラス_アタッチ枠_TW用_トリプルガラス_上げ下げ窓_アルゴンガス_上げ下げ_U_">名前定義!$E$755:$E$756</definedName>
    <definedName name="断熱等_防災リプラス_アタッチ枠_ＴＷ用リプラス_アタッチ枠_TW用_トリプルガラス_上げ下げ窓_クリプトンガス_">名前定義!$B$286</definedName>
    <definedName name="断熱等_防災リプラス_アタッチ枠_ＴＷ用リプラス_アタッチ枠_TW用_トリプルガラス_上げ下げ窓_クリプトンガス_上げ下げ_U_">名前定義!$E$753:$E$754</definedName>
    <definedName name="断熱等_防災リプラス_アタッチ枠_ＴＷ用リプラス_アタッチ枠_TW用_複層ガラス_FIX窓">名前定義!$B$295</definedName>
    <definedName name="断熱等_防災リプラス_アタッチ枠_ＴＷ用リプラス_アタッチ枠_TW用_複層ガラス_FIX窓FIX_F_">名前定義!$E$775:$E$776</definedName>
    <definedName name="断熱等_防災リプラス_アタッチ枠_ＴＷ用リプラス_アタッチ枠_TW用_複層ガラス_引違い窓___2024年1月販売終了_">名前定義!$B$292</definedName>
    <definedName name="断熱等_防災リプラス_アタッチ枠_ＴＷ用リプラス_アタッチ枠_TW用_複層ガラス_引違い窓___2024年1月販売終了_引違い_H_">名前定義!$E$768:$E$769</definedName>
    <definedName name="断熱等_防災リプラス_アタッチ枠_ＴＷ用リプラス_アタッチ枠_TW用_複層ガラス_横すべり出し窓_オペレーター_高所用横すべり出し窓_">名前定義!$B$297</definedName>
    <definedName name="断熱等_防災リプラス_アタッチ枠_ＴＷ用リプラス_アタッチ枠_TW用_複層ガラス_横すべり出し窓_オペレーター_高所用横すべり出し窓_プロジェクト_P_">名前定義!$E$779:$E$781</definedName>
    <definedName name="断熱等_防災リプラス_アタッチ枠_ＴＷ用リプラス_アタッチ枠_TW用_複層ガラス_横すべり出し窓_グレモン">名前定義!$B$298</definedName>
    <definedName name="断熱等_防災リプラス_アタッチ枠_ＴＷ用リプラス_アタッチ枠_TW用_複層ガラス_横すべり出し窓_グレモンプロジェクト_P_">名前定義!$E$782:$E$783</definedName>
    <definedName name="断熱等_防災リプラス_アタッチ枠_ＴＷ用リプラス_アタッチ枠_TW用_複層ガラス_縦すべり出し窓_オペレーター">名前定義!$B$293</definedName>
    <definedName name="断熱等_防災リプラス_アタッチ枠_ＴＷ用リプラス_アタッチ枠_TW用_複層ガラス_縦すべり出し窓_オペレーター開き_T_">名前定義!$E$770:$E$772</definedName>
    <definedName name="断熱等_防災リプラス_アタッチ枠_ＴＷ用リプラス_アタッチ枠_TW用_複層ガラス_縦すべり出し窓_グレモン">名前定義!$B$294</definedName>
    <definedName name="断熱等_防災リプラス_アタッチ枠_ＴＷ用リプラス_アタッチ枠_TW用_複層ガラス_縦すべり出し窓_グレモン開き_T_">名前定義!$E$773:$E$774</definedName>
    <definedName name="断熱等_防災リプラス_アタッチ枠_ＴＷ用リプラス_アタッチ枠_TW用_複層ガラス_上げ下げ窓">名前定義!$B$296</definedName>
    <definedName name="断熱等_防災リプラス_アタッチ枠_ＴＷ用リプラス_アタッチ枠_TW用_複層ガラス_上げ下げ窓上げ下げ_U_">名前定義!$E$777:$E$778</definedName>
    <definedName name="断熱等_防災リプラス_アタッチ枠_サーモス用">名前定義!$M$253:$M$259</definedName>
    <definedName name="断熱等_防災リプラス_アタッチ枠_サーモス用リプラス_アタッチ枠_サーモス用_アルミスペーサー_">名前定義!$B$308:$B$311</definedName>
    <definedName name="断熱等_防災リプラス_アタッチ枠_サーモス用リプラス_アタッチ枠_サーモス用_アルミスペーサー__2024年1月販売終了_">名前定義!$B$306</definedName>
    <definedName name="断熱等_防災リプラス_アタッチ枠_サーモス用リプラス_アタッチ枠_サーモス用_アルミスペーサー__2024年1月販売終了_引違い_H_">名前定義!$E$801:$E$804</definedName>
    <definedName name="断熱等_防災リプラス_アタッチ枠_サーモス用リプラス_アタッチ枠_サーモス用_アルミスペーサー_FIX_F_">名前定義!$E$813:$E$816</definedName>
    <definedName name="断熱等_防災リプラス_アタッチ枠_サーモス用リプラス_アタッチ枠_サーモス用_アルミスペーサー_プロジェクト_P_">名前定義!$E$820:$E$823</definedName>
    <definedName name="断熱等_防災リプラス_アタッチ枠_サーモス用リプラス_アタッチ枠_サーモス用_アルミスペーサー_引違い窓_中桟付__2024年1月販売終了_">名前定義!$B$307</definedName>
    <definedName name="断熱等_防災リプラス_アタッチ枠_サーモス用リプラス_アタッチ枠_サーモス用_アルミスペーサー_引違い窓_中桟付__2024年1月販売終了_引違い_H_">名前定義!$E$805:$E$808</definedName>
    <definedName name="断熱等_防災リプラス_アタッチ枠_サーモス用リプラス_アタッチ枠_サーモス用_アルミスペーサー_開き_T_">名前定義!$E$809:$E$812</definedName>
    <definedName name="断熱等_防災リプラス_アタッチ枠_サーモス用リプラス_アタッチ枠_サーモス用_アルミスペーサー_上げ下げ_U_">名前定義!$E$817:$E$819</definedName>
    <definedName name="断熱等_防災リプラス_アタッチ枠_サーモス用リプラス_アタッチ枠_サーモス用_樹脂スペーサー_内外色組合せ__2024年1月販売終了_">名前定義!$B$299</definedName>
    <definedName name="断熱等_防災リプラス_アタッチ枠_サーモス用リプラス_アタッチ枠_サーモス用_樹脂スペーサー_内外色組合せ__2024年1月販売終了_引違い_H_">名前定義!$E$784:$E$785</definedName>
    <definedName name="断熱等_防災リプラス_アタッチ枠_サーモス用リプラス_アタッチ枠_サーモス用_樹脂スペーサー_内外色組合せ_内外同系色">名前定義!$B$301:$B$304</definedName>
    <definedName name="断熱等_防災リプラス_アタッチ枠_サーモス用リプラス_アタッチ枠_サーモス用_樹脂スペーサー_内外色組合せ_内外同系色__2024年1月販売終了_">名前定義!$B$300</definedName>
    <definedName name="断熱等_防災リプラス_アタッチ枠_サーモス用リプラス_アタッチ枠_サーモス用_樹脂スペーサー_内外色組合せ_内外同系色__2024年1月販売終了_引違い_H_">名前定義!$E$786:$E$787</definedName>
    <definedName name="断熱等_防災リプラス_アタッチ枠_サーモス用リプラス_アタッチ枠_サーモス用_樹脂スペーサー_内外色組合せ_内外同系色_引違い窓_中桟付__2024年1月販売終了_">名前定義!$B$305</definedName>
    <definedName name="断熱等_防災リプラス_アタッチ枠_サーモス用リプラス_アタッチ枠_サーモス用_樹脂スペーサー_内外色組合せ_内外同系色_引違い窓_中桟付__2024年1月販売終了_引違い_H_">名前定義!$E$798:$E$800</definedName>
    <definedName name="断熱等_防災リプラス_アタッチ枠_サーモス用リプラス_アタッチ枠_サーモス用_樹脂スペーサー_内外色組合せ_内外同系色FIX_F_">名前定義!$E$791:$E$792</definedName>
    <definedName name="断熱等_防災リプラス_アタッチ枠_サーモス用リプラス_アタッチ枠_サーモス用_樹脂スペーサー_内外色組合せ_内外同系色プロジェクト_P_">名前定義!$E$795:$E$797</definedName>
    <definedName name="断熱等_防災リプラス_アタッチ枠_サーモス用リプラス_アタッチ枠_サーモス用_樹脂スペーサー_内外色組合せ_内外同系色開き_T_">名前定義!$E$788:$E$790</definedName>
    <definedName name="断熱等_防災リプラス_アタッチ枠_サーモス用リプラス_アタッチ枠_サーモス用_樹脂スペーサー_内外色組合せ_内外同系色上げ下げ_U_">名前定義!$E$793:$E$794</definedName>
    <definedName name="断熱等_防災リプラス_居室仕様_ＴＷタイプ">名前定義!$M$220:$M$222</definedName>
    <definedName name="断熱等_防災リプラス_居室仕様_ＴＷタイプリプラス_居室仕様_TWタイプ_トリプルガラス_アルゴンガス_">名前定義!$B$261</definedName>
    <definedName name="断熱等_防災リプラス_居室仕様_ＴＷタイプリプラス_居室仕様_TWタイプ_トリプルガラス_アルゴンガス_引違い_H_">名前定義!$E$678:$E$679</definedName>
    <definedName name="断熱等_防災リプラス_居室仕様_ＴＷタイプリプラス_居室仕様_TWタイプ_トリプルガラス_クリプトンガス_">名前定義!$B$260</definedName>
    <definedName name="断熱等_防災リプラス_居室仕様_ＴＷタイプリプラス_居室仕様_TWタイプ_トリプルガラス_クリプトンガス_引違い_H_">名前定義!$E$676:$E$677</definedName>
    <definedName name="断熱等_防災リプラス_居室仕様_ＴＷタイプリプラス_居室仕様_TWタイプ_複層ガラス">名前定義!$B$262</definedName>
    <definedName name="断熱等_防災リプラス_居室仕様_ＴＷタイプリプラス_居室仕様_TWタイプ_複層ガラス引違い_H_">名前定義!$E$680:$E$681</definedName>
    <definedName name="断熱等_防災リプラス_居室仕様_浴室仕様">名前定義!$M$223:$M$231</definedName>
    <definedName name="断熱等_防災リプラス_居室仕様_浴室仕様リプラス_居室仕様_浴室仕様_FIX窓外押縁_アルミスペーサー_">名前定義!$B$267</definedName>
    <definedName name="断熱等_防災リプラス_居室仕様_浴室仕様リプラス_居室仕様_浴室仕様_FIX窓外押縁_アルミスペーサー_FIX_F_">名前定義!$E$695:$E$698</definedName>
    <definedName name="断熱等_防災リプラス_居室仕様_浴室仕様リプラス_居室仕様_浴室仕様_FIX窓外押縁_樹脂スペーサー_">名前定義!$B$266</definedName>
    <definedName name="断熱等_防災リプラス_居室仕様_浴室仕様リプラス_居室仕様_浴室仕様_FIX窓外押縁_樹脂スペーサー_FIX_F_">名前定義!$E$692:$E$694</definedName>
    <definedName name="断熱等_防災リプラス_居室仕様_浴室仕様リプラス_居室仕様_浴室仕様_FIX窓内押縁_アルミスペーサー_">名前定義!$B$269</definedName>
    <definedName name="断熱等_防災リプラス_居室仕様_浴室仕様リプラス_居室仕様_浴室仕様_FIX窓内押縁_アルミスペーサー_FIX_F_">名前定義!$E$701:$E$704</definedName>
    <definedName name="断熱等_防災リプラス_居室仕様_浴室仕様リプラス_居室仕様_浴室仕様_FIX窓内押縁_樹脂スペーサー_">名前定義!$B$268</definedName>
    <definedName name="断熱等_防災リプラス_居室仕様_浴室仕様リプラス_居室仕様_浴室仕様_FIX窓内押縁_樹脂スペーサー_FIX_F_">名前定義!$E$699:$E$700</definedName>
    <definedName name="断熱等_防災リプラス_居室仕様_浴室仕様リプラス_居室仕様_浴室仕様_アルミスペーサー_">名前定義!$B$274:$B$277</definedName>
    <definedName name="断熱等_防災リプラス_居室仕様_浴室仕様リプラス_居室仕様_浴室仕様_アルミスペーサー_プロジェクト_P_">名前定義!$E$728:$E$731</definedName>
    <definedName name="断熱等_防災リプラス_居室仕様_浴室仕様リプラス_居室仕様_浴室仕様_アルミスペーサー_引違い_H_">名前定義!$E$716:$E$719</definedName>
    <definedName name="断熱等_防災リプラス_居室仕様_浴室仕様リプラス_居室仕様_浴室仕様_アルミスペーサー_引違い窓_中桟付">名前定義!$B$265</definedName>
    <definedName name="断熱等_防災リプラス_居室仕様_浴室仕様リプラス_居室仕様_浴室仕様_アルミスペーサー_引違い窓_中桟付引違い_H_">名前定義!$E$688:$E$691</definedName>
    <definedName name="断熱等_防災リプラス_居室仕様_浴室仕様リプラス_居室仕様_浴室仕様_アルミスペーサー_開き_T_">名前定義!$E$720:$E$723</definedName>
    <definedName name="断熱等_防災リプラス_居室仕様_浴室仕様リプラス_居室仕様_浴室仕様_アルミスペーサー_上げ下げ_U_">名前定義!$E$724:$E$727</definedName>
    <definedName name="断熱等_防災リプラス_居室仕様_浴室仕様リプラス_居室仕様_浴室仕様_樹脂スペーサー_">名前定義!$B$270:$B$273</definedName>
    <definedName name="断熱等_防災リプラス_居室仕様_浴室仕様リプラス_居室仕様_浴室仕様_樹脂スペーサー_プロジェクト_P_">名前定義!$E$713:$E$715</definedName>
    <definedName name="断熱等_防災リプラス_居室仕様_浴室仕様リプラス_居室仕様_浴室仕様_樹脂スペーサー_引違い_H_">名前定義!$E$705:$E$706</definedName>
    <definedName name="断熱等_防災リプラス_居室仕様_浴室仕様リプラス_居室仕様_浴室仕様_樹脂スペーサー_引違い窓_中桟付">名前定義!$B$264</definedName>
    <definedName name="断熱等_防災リプラス_居室仕様_浴室仕様リプラス_居室仕様_浴室仕様_樹脂スペーサー_引違い窓_中桟付引違い_H_">名前定義!$E$685:$E$687</definedName>
    <definedName name="断熱等_防災リプラス_居室仕様_浴室仕様リプラス_居室仕様_浴室仕様_樹脂スペーサー_引違い窓ブリッジ枠">名前定義!$B$263</definedName>
    <definedName name="断熱等_防災リプラス_居室仕様_浴室仕様リプラス_居室仕様_浴室仕様_樹脂スペーサー_引違い窓ブリッジ枠引違い_H_">名前定義!$E$682:$E$684</definedName>
    <definedName name="断熱等_防災リプラス_居室仕様_浴室仕様リプラス_居室仕様_浴室仕様_樹脂スペーサー_開き_T_">名前定義!$E$707:$E$709</definedName>
    <definedName name="断熱等_防災リプラス_居室仕様_浴室仕様リプラス_居室仕様_浴室仕様_樹脂スペーサー_上げ下げ_U_">名前定義!$E$710:$E$712</definedName>
    <definedName name="断熱等_防災リプラス専用枠">名前定義!$M$260:$M$261</definedName>
    <definedName name="断熱等_防災リプラス専用枠リプラス専用枠_23年3月末販売終了__アルミスペーサー_">名前定義!$B$313</definedName>
    <definedName name="断熱等_防災リプラス専用枠リプラス専用枠_23年3月末販売終了__アルミスペーサー_引違い_H_">名前定義!$E$827:$E$830</definedName>
    <definedName name="断熱等_防災リプラス専用枠リプラス専用枠_23年3月末販売終了__樹脂スペーサー_">名前定義!$B$312</definedName>
    <definedName name="断熱等_防災リプラス専用枠リプラス専用枠_23年3月末販売終了__樹脂スペーサー_引違い_H_">名前定義!$E$824:$E$826</definedName>
    <definedName name="断熱等_防災リフレム樹脂窓用">名前定義!$M$262:$M$264</definedName>
    <definedName name="断熱等_防災リフレム樹脂窓用リフレム樹脂窓用カバーモール_EW_EW_for_Design_PG__スペーサー材質問わず_">名前定義!$B$321:$B$324</definedName>
    <definedName name="断熱等_防災リフレム樹脂窓用リフレム樹脂窓用カバーモール_EW_EW_for_Design_PG__スペーサー材質問わず_FIX_F_">名前定義!$E$853:$E$855</definedName>
    <definedName name="断熱等_防災リフレム樹脂窓用リフレム樹脂窓用カバーモール_EW_EW_for_Design_PG__スペーサー材質問わず_プロジェクト_P_">名前定義!$E$856:$E$858</definedName>
    <definedName name="断熱等_防災リフレム樹脂窓用リフレム樹脂窓用カバーモール_EW_EW_for_Design_PG__スペーサー材質問わず_引違い_H_">名前定義!$E$846:$E$849</definedName>
    <definedName name="断熱等_防災リフレム樹脂窓用リフレム樹脂窓用カバーモール_EW_EW_for_Design_PG__スペーサー材質問わず_開き_T_">名前定義!$E$850:$E$852</definedName>
    <definedName name="断熱等_防災リフレム樹脂窓用リフレム樹脂窓用カバーモール_EW_EW_for_Design_PG__樹脂スペーサー_">名前定義!$B$318:$B$320</definedName>
    <definedName name="断熱等_防災リフレム樹脂窓用リフレム樹脂窓用カバーモール_EW_EW_for_Design_PG__樹脂スペーサー_FIX_F_">名前定義!$E$844</definedName>
    <definedName name="断熱等_防災リフレム樹脂窓用リフレム樹脂窓用カバーモール_EW_EW_for_Design_PG__樹脂スペーサー_プロジェクト_P_">名前定義!$E$845</definedName>
    <definedName name="断熱等_防災リフレム樹脂窓用リフレム樹脂窓用カバーモール_EW_EW_for_Design_PG__樹脂スペーサー_開き_T_">名前定義!$E$843</definedName>
    <definedName name="断熱等_防災リフレム樹脂窓用リフレム樹脂窓用カバーモール_EW_EW_for_Design_TG_">名前定義!$B$314:$B$317</definedName>
    <definedName name="断熱等_防災リフレム樹脂窓用リフレム樹脂窓用カバーモール_EW_EW_for_Design_TG_FIX_F_">名前定義!$E$837:$E$839</definedName>
    <definedName name="断熱等_防災リフレム樹脂窓用リフレム樹脂窓用カバーモール_EW_EW_for_Design_TG_プロジェクト_P_">名前定義!$E$840:$E$842</definedName>
    <definedName name="断熱等_防災リフレム樹脂窓用リフレム樹脂窓用カバーモール_EW_EW_for_Design_TG_引違い_H_">名前定義!$E$831:$E$833</definedName>
    <definedName name="断熱等_防災リフレム樹脂窓用リフレム樹脂窓用カバーモール_EW_EW_for_Design_TG_開き_T_">名前定義!$E$834:$E$836</definedName>
    <definedName name="断熱等_防災ワイドウィン">名前定義!$M$366</definedName>
    <definedName name="断熱等_防災ワイドウィンワイドウィン">名前定義!$B$440:$B$441</definedName>
    <definedName name="断熱等_防災ワイドウィンワイドウィンFIX_F_">名前定義!$E$1184:$E$1187</definedName>
    <definedName name="断熱等_防災ワイドウィンワイドウィン引違い_H_">名前定義!$E$1180:$E$1183</definedName>
    <definedName name="断熱等_防災出窓">名前定義!$M$360:$M$361</definedName>
    <definedName name="断熱等_防災出窓出窓_サーモスⅡ_Hタイプ">名前定義!$B$434</definedName>
    <definedName name="断熱等_防災出窓出窓_サーモスⅡ_Hタイプその他_X_">名前定義!$E$1162:$E$1164</definedName>
    <definedName name="断熱等_防災出窓出窓_サーモスLタイプ">名前定義!$B$435</definedName>
    <definedName name="断熱等_防災出窓出窓_サーモスLタイプその他_X_">名前定義!$E$1165:$E$1167</definedName>
    <definedName name="断熱等_防災台形ＦＩＸ窓">名前定義!$M$356:$M$357</definedName>
    <definedName name="断熱等_防災台形ＦＩＸ窓台形ＦＩＸ窓_サーモスⅡ_Hタイプ">名前定義!$B$430</definedName>
    <definedName name="断熱等_防災台形ＦＩＸ窓台形ＦＩＸ窓_サーモスⅡ_HタイプFIX_F_">名前定義!$E$1150:$E$1152</definedName>
    <definedName name="断熱等_防災台形ＦＩＸ窓台形ＦＩＸ窓_サーモスLタイプ">名前定義!$B$431</definedName>
    <definedName name="断熱等_防災台形ＦＩＸ窓台形ＦＩＸ窓_サーモスLタイプFIX_F_">名前定義!$E$1153:$E$1155</definedName>
    <definedName name="断熱等_防災断熱土間引戸">名前定義!$M$362:$M$363</definedName>
    <definedName name="断熱等_防災断熱土間引戸断熱土間引戸_中桟腰パネル付除く__サーモスⅡ_Hタイプ">名前定義!$B$436</definedName>
    <definedName name="断熱等_防災断熱土間引戸断熱土間引戸_中桟腰パネル付除く__サーモスⅡ_Hタイプ引違い_H_">名前定義!$E$1168:$E$1170</definedName>
    <definedName name="断熱等_防災断熱土間引戸断熱土間引戸_中桟腰パネル付除く__サーモスLタイプ">名前定義!$B$437</definedName>
    <definedName name="断熱等_防災断熱土間引戸断熱土間引戸_中桟腰パネル付除く__サーモスLタイプ引違い_H_">名前定義!$E$1171:$E$1173</definedName>
    <definedName name="断熱等_防災内付ＲＳⅡ">名前定義!$M$369</definedName>
    <definedName name="断熱等_防災内付ＲＳⅡ内付ＲＳⅡ_ＰＧ障子_">名前定義!$B$447</definedName>
    <definedName name="断熱等_防災内付ＲＳⅡ内付ＲＳⅡ_ＰＧ障子_引違い_H_">名前定義!$E$1219:$E$1225</definedName>
    <definedName name="断熱等_防災防火戸ＦＧ_Ａ">名前定義!$M$347</definedName>
    <definedName name="断熱等_防災防火戸ＦＧ_Ａ防火戸ＦＧ_Ａシャッター付引違い窓">名前定義!$B$419</definedName>
    <definedName name="断熱等_防災防火戸ＦＧ_Ａ防火戸ＦＧ_Ａシャッター付引違い窓引違い_H_">名前定義!$E$1099:$E$1101</definedName>
    <definedName name="断熱等_防災防火戸ＦＧ_Ｆ">名前定義!$M$267</definedName>
    <definedName name="断熱等_防災防火戸ＦＧ_Ｆ防火戸ＦＧ_Ｆ">名前定義!$B$337:$B$339</definedName>
    <definedName name="断熱等_防災防火戸ＦＧ_Ｆ防火戸ＦＧ_ＦFIX_F_">名前定義!$E$904:$E$905</definedName>
    <definedName name="断熱等_防災防火戸ＦＧ_Ｆ防火戸ＦＧ_Ｆプロジェクト_P_">名前定義!$E$906:$E$907</definedName>
    <definedName name="断熱等_防災防火戸ＦＧ_Ｆ防火戸ＦＧ_Ｆ開き_T_">名前定義!$E$902:$E$903</definedName>
    <definedName name="断熱等_防災防火戸ＦＧ_Ｈ">名前定義!$M$324:$M$326</definedName>
    <definedName name="断熱等_防災防火戸ＦＧ_Ｈ防火戸ＦＧ_Ｈシャッター付引違い窓_ブリッジ枠_">名前定義!$B$396</definedName>
    <definedName name="断熱等_防災防火戸ＦＧ_Ｈ防火戸ＦＧ_Ｈシャッター付引違い窓_ブリッジ枠_引違い_H_">名前定義!$E$1022:$E$1025</definedName>
    <definedName name="断熱等_防災防火戸ＦＧ_Ｈ防火戸ＦＧ_Ｈシャッター付引違い窓_レール間カバー枠_">名前定義!$B$397</definedName>
    <definedName name="断熱等_防災防火戸ＦＧ_Ｈ防火戸ＦＧ_Ｈシャッター付引違い窓_レール間カバー枠_引違い_H_">名前定義!$E$1026:$E$1029</definedName>
    <definedName name="断熱等_防災防火戸ＦＧ_Ｈ防火戸ＦＧ_Ｈシャッター付引違い窓_中桟付_">名前定義!$B$398</definedName>
    <definedName name="断熱等_防災防火戸ＦＧ_Ｈ防火戸ＦＧ_Ｈシャッター付引違い窓_中桟付_引違い_H_">名前定義!$E$1030:$E$1032</definedName>
    <definedName name="断熱等_防災防火戸ＦＧ_Ｌ">名前定義!$M$339:$M$340</definedName>
    <definedName name="断熱等_防災防火戸ＦＧ_Ｌ防火戸ＦＧ_Ｌシャッター付引違い窓">名前定義!$B$411</definedName>
    <definedName name="断熱等_防災防火戸ＦＧ_Ｌ防火戸ＦＧ_Ｌシャッター付引違い窓_中桟付_">名前定義!$B$412</definedName>
    <definedName name="断熱等_防災防火戸ＦＧ_Ｌ防火戸ＦＧ_Ｌシャッター付引違い窓_中桟付_引違い_H_">名前定義!$E$1075:$E$1077</definedName>
    <definedName name="断熱等_防災防火戸ＦＧ_Ｌ防火戸ＦＧ_Ｌシャッター付引違い窓引違い_H_">名前定義!$E$1071:$E$1074</definedName>
    <definedName name="断熱等_防犯">名前定義!$P$72:$P$91</definedName>
    <definedName name="断熱等_防犯ＴＷ">名前定義!$M$394:$M$420</definedName>
    <definedName name="断熱等_防犯ＴＷＴＷ_トリプルガラス_テラスドア_勝手口ドア_アルゴンガス_">名前定義!$B$483</definedName>
    <definedName name="断熱等_防犯ＴＷＴＷ_トリプルガラス_テラスドア_勝手口ドア_アルゴンガス_開き_T_">名前定義!$E$1315</definedName>
    <definedName name="断熱等_防犯ＴＷＴＷ_トリプルガラス_テラスドア_勝手口ドア_クリプトンガス_">名前定義!$B$482</definedName>
    <definedName name="断熱等_防犯ＴＷＴＷ_トリプルガラス_テラスドア_勝手口ドア_クリプトンガス_開き_T_">名前定義!$E$1314</definedName>
    <definedName name="断熱等_防犯ＴＷＴＷ_トリプルガラス_引違い窓_片引き窓_引分け窓_アルゴンガス_">名前定義!$B$475</definedName>
    <definedName name="断熱等_防犯ＴＷＴＷ_トリプルガラス_引違い窓_片引き窓_引分け窓_アルゴンガス_引違い_H_">名前定義!$E$1301</definedName>
    <definedName name="断熱等_防犯ＴＷＴＷ_トリプルガラス_引違い窓_片引き窓_引分け窓_クリプトンガス_">名前定義!$B$474</definedName>
    <definedName name="断熱等_防犯ＴＷＴＷ_トリプルガラス_引違い窓_片引き窓_引分け窓_クリプトンガス_引違い_H_">名前定義!$E$1300</definedName>
    <definedName name="断熱等_防犯ＴＷＴＷ_トリプルガラス_引違い窓フラットタイプ_アルゴンガス_">名前定義!$B$477</definedName>
    <definedName name="断熱等_防犯ＴＷＴＷ_トリプルガラス_引違い窓フラットタイプ_アルゴンガス_引違い_H_">名前定義!$E$1304:$E$1305</definedName>
    <definedName name="断熱等_防犯ＴＷＴＷ_トリプルガラス_引違い窓フラットタイプ_クリプトンガス_">名前定義!$B$476</definedName>
    <definedName name="断熱等_防犯ＴＷＴＷ_トリプルガラス_引違い窓フラットタイプ_クリプトンガス_引違い_H_">名前定義!$E$1302:$E$1303</definedName>
    <definedName name="断熱等_防犯ＴＷＴＷ_トリプルガラス_横すべり出し窓オペレーター_アルゴンガス_">名前定義!$B$489</definedName>
    <definedName name="断熱等_防犯ＴＷＴＷ_トリプルガラス_横すべり出し窓オペレーター_アルゴンガス_プロジェクト_P_">名前定義!$E$1322:$E$1323</definedName>
    <definedName name="断熱等_防犯ＴＷＴＷ_トリプルガラス_横すべり出し窓オペレーター_クリプトンガス_">名前定義!$B$488</definedName>
    <definedName name="断熱等_防犯ＴＷＴＷ_トリプルガラス_横すべり出し窓オペレーター_クリプトンガス_プロジェクト_P_">名前定義!$E$1320:$E$1321</definedName>
    <definedName name="断熱等_防犯ＴＷＴＷ_トリプルガラス_横すべり出し窓グレモン_アルゴンガス_">名前定義!$B$491</definedName>
    <definedName name="断熱等_防犯ＴＷＴＷ_トリプルガラス_横すべり出し窓グレモン_アルゴンガス_プロジェクト_P_">名前定義!$E$1326:$E$1327</definedName>
    <definedName name="断熱等_防犯ＴＷＴＷ_トリプルガラス_横すべり出し窓グレモン_クリプトンガス_">名前定義!$B$490</definedName>
    <definedName name="断熱等_防犯ＴＷＴＷ_トリプルガラス_横すべり出し窓グレモン_クリプトンガス_プロジェクト_P_">名前定義!$E$1324:$E$1325</definedName>
    <definedName name="断熱等_防犯ＴＷＴＷ_トリプルガラス_採風勝手口ドアFS_アルゴンガス_">名前定義!$B$485</definedName>
    <definedName name="断熱等_防犯ＴＷＴＷ_トリプルガラス_採風勝手口ドアFS_アルゴンガス_開き_T_">名前定義!$E$1317</definedName>
    <definedName name="断熱等_防犯ＴＷＴＷ_トリプルガラス_採風勝手口ドアFS_クリプトンガス_">名前定義!$B$484</definedName>
    <definedName name="断熱等_防犯ＴＷＴＷ_トリプルガラス_採風勝手口ドアFS_クリプトンガス_開き_T_">名前定義!$E$1316</definedName>
    <definedName name="断熱等_防犯ＴＷＴＷ_トリプルガラス_縦すべり出し窓オペレーター_アルゴンガス_">名前定義!$B$479</definedName>
    <definedName name="断熱等_防犯ＴＷＴＷ_トリプルガラス_縦すべり出し窓オペレーター_アルゴンガス_開き_T_">名前定義!$E$1308:$E$1309</definedName>
    <definedName name="断熱等_防犯ＴＷＴＷ_トリプルガラス_縦すべり出し窓オペレーター_クリプトンガス_">名前定義!$B$478</definedName>
    <definedName name="断熱等_防犯ＴＷＴＷ_トリプルガラス_縦すべり出し窓オペレーター_クリプトンガス_開き_T_">名前定義!$E$1306:$E$1307</definedName>
    <definedName name="断熱等_防犯ＴＷＴＷ_トリプルガラス_縦すべり出し窓グレモン_アルゴンガス_">名前定義!$B$481</definedName>
    <definedName name="断熱等_防犯ＴＷＴＷ_トリプルガラス_縦すべり出し窓グレモン_アルゴンガス_開き_T_">名前定義!$E$1312:$E$1313</definedName>
    <definedName name="断熱等_防犯ＴＷＴＷ_トリプルガラス_縦すべり出し窓グレモン_クリプトンガス_">名前定義!$B$480</definedName>
    <definedName name="断熱等_防犯ＴＷＴＷ_トリプルガラス_縦すべり出し窓グレモン_クリプトンガス_開き_T_">名前定義!$E$1310:$E$1311</definedName>
    <definedName name="断熱等_防犯ＴＷＴＷ_トリプルガラス_上げ下げ窓_面格子付上げ下げ窓_アルゴンガス_">名前定義!$B$487</definedName>
    <definedName name="断熱等_防犯ＴＷＴＷ_トリプルガラス_上げ下げ窓_面格子付上げ下げ窓_アルゴンガス_上げ下げ_U_">名前定義!$E$1319</definedName>
    <definedName name="断熱等_防犯ＴＷＴＷ_トリプルガラス_上げ下げ窓_面格子付上げ下げ窓_クリプトンガス_">名前定義!$B$486</definedName>
    <definedName name="断熱等_防犯ＴＷＴＷ_トリプルガラス_上げ下げ窓_面格子付上げ下げ窓_クリプトンガス_上げ下げ_U_">名前定義!$E$1318</definedName>
    <definedName name="断熱等_防犯ＴＷＴＷ_複層ガラス_テラスドア_勝手口ドア">名前定義!$B$496</definedName>
    <definedName name="断熱等_防犯ＴＷＴＷ_複層ガラス_テラスドア_勝手口ドア開き_T_">名前定義!$E$1332</definedName>
    <definedName name="断熱等_防犯ＴＷＴＷ_複層ガラス_引違い窓_片引き窓_引分け窓">名前定義!$B$492</definedName>
    <definedName name="断熱等_防犯ＴＷＴＷ_複層ガラス_引違い窓_片引き窓_引分け窓引違い_H_">名前定義!$E$1328</definedName>
    <definedName name="断熱等_防犯ＴＷＴＷ_複層ガラス_引違い窓フラットタイプ">名前定義!$B$493</definedName>
    <definedName name="断熱等_防犯ＴＷＴＷ_複層ガラス_引違い窓フラットタイプ引違い_H_">名前定義!$E$1329</definedName>
    <definedName name="断熱等_防犯ＴＷＴＷ_複層ガラス_横すべり出し窓オペレーター">名前定義!$B$499</definedName>
    <definedName name="断熱等_防犯ＴＷＴＷ_複層ガラス_横すべり出し窓オペレータープロジェクト_P_">名前定義!$E$1335</definedName>
    <definedName name="断熱等_防犯ＴＷＴＷ_複層ガラス_横すべり出し窓グレモン">名前定義!$B$500</definedName>
    <definedName name="断熱等_防犯ＴＷＴＷ_複層ガラス_横すべり出し窓グレモンプロジェクト_P_">名前定義!$E$1336</definedName>
    <definedName name="断熱等_防犯ＴＷＴＷ_複層ガラス_採風勝手口ドアFS">名前定義!$B$497</definedName>
    <definedName name="断熱等_防犯ＴＷＴＷ_複層ガラス_採風勝手口ドアFS開き_T_">名前定義!$E$1333</definedName>
    <definedName name="断熱等_防犯ＴＷＴＷ_複層ガラス_縦すべり出し窓オペレーター">名前定義!$B$494</definedName>
    <definedName name="断熱等_防犯ＴＷＴＷ_複層ガラス_縦すべり出し窓オペレーター開き_T_">名前定義!$E$1330</definedName>
    <definedName name="断熱等_防犯ＴＷＴＷ_複層ガラス_縦すべり出し窓グレモン">名前定義!$B$495</definedName>
    <definedName name="断熱等_防犯ＴＷＴＷ_複層ガラス_縦すべり出し窓グレモン開き_T_">名前定義!$E$1331</definedName>
    <definedName name="断熱等_防犯ＴＷＴＷ_複層ガラス_上げ下げ窓_面格子付上げ下げ窓">名前定義!$B$498</definedName>
    <definedName name="断熱等_防犯ＴＷＴＷ_複層ガラス_上げ下げ窓_面格子付上げ下げ窓上げ下げ_U_">名前定義!$E$1334</definedName>
    <definedName name="断熱等_防犯ＴＷコーディネート">名前定義!$M$421:$M$423</definedName>
    <definedName name="断熱等_防犯ＴＷコーディネートＴＷコーディネート_トリプルガラス_引違い窓_片引き窓_引分け窓_アルゴンガス_">名前定義!$B$502</definedName>
    <definedName name="断熱等_防犯ＴＷコーディネートＴＷコーディネート_トリプルガラス_引違い窓_片引き窓_引分け窓_アルゴンガス_引違い_H_">名前定義!$E$1338</definedName>
    <definedName name="断熱等_防犯ＴＷコーディネートＴＷコーディネート_トリプルガラス_引違い窓_片引き窓_引分け窓_クリプトンガス_アルゴンガス_">名前定義!$B$501</definedName>
    <definedName name="断熱等_防犯ＴＷコーディネートＴＷコーディネート_トリプルガラス_引違い窓_片引き窓_引分け窓_クリプトンガス_アルゴンガス_引違い_H_">名前定義!$E$1337</definedName>
    <definedName name="断熱等_防犯ＴＷコーディネートＴＷコーディネート_複層ガラス_引違い窓_片引き窓_引分け窓">名前定義!$B$503</definedName>
    <definedName name="断熱等_防犯ＴＷコーディネートＴＷコーディネート_複層ガラス_引違い窓_片引き窓_引分け窓引違い_H_">名前定義!$E$1339</definedName>
    <definedName name="断熱等_防犯ＴＷ防火戸">名前定義!$M$424:$M$426</definedName>
    <definedName name="断熱等_防犯ＴＷ防火戸ＴＷ防火戸_トリプルガラス_シャッター付引違い窓_アルゴンガス_">名前定義!$B$505</definedName>
    <definedName name="断熱等_防犯ＴＷ防火戸ＴＷ防火戸_トリプルガラス_シャッター付引違い窓_アルゴンガス_引違い_H_">名前定義!$E$1341</definedName>
    <definedName name="断熱等_防犯ＴＷ防火戸ＴＷ防火戸_トリプルガラス_シャッター付引違い窓_クリプトンガス_">名前定義!$B$504</definedName>
    <definedName name="断熱等_防犯ＴＷ防火戸ＴＷ防火戸_トリプルガラス_シャッター付引違い窓_クリプトンガス_引違い_H_">名前定義!$E$1340</definedName>
    <definedName name="断熱等_防犯ＴＷ防火戸ＴＷ防火戸_複層ガラス_シャッター付引違い窓">名前定義!$B$506</definedName>
    <definedName name="断熱等_防犯ＴＷ防火戸ＴＷ防火戸_複層ガラス_シャッター付引違い窓引違い_H_">名前定義!$E$1342</definedName>
    <definedName name="断熱等_防犯ＴＷ防火戸コーディネート">名前定義!$M$427:$M$429</definedName>
    <definedName name="断熱等_防犯ＴＷ防火戸コーディネートＴＷ防火戸コーディネート_トリプルガラス_シャッター付引違い窓_アルゴンガス_">名前定義!$B$508</definedName>
    <definedName name="断熱等_防犯ＴＷ防火戸コーディネートＴＷ防火戸コーディネート_トリプルガラス_シャッター付引違い窓_アルゴンガス_引違い_H_">名前定義!$E$1344</definedName>
    <definedName name="断熱等_防犯ＴＷ防火戸コーディネートＴＷ防火戸コーディネート_トリプルガラス_シャッター付引違い窓_クリプトンガス_アルゴンガス_">名前定義!$B$507</definedName>
    <definedName name="断熱等_防犯ＴＷ防火戸コーディネートＴＷ防火戸コーディネート_トリプルガラス_シャッター付引違い窓_クリプトンガス_アルゴンガス_引違い_H_">名前定義!$E$1343</definedName>
    <definedName name="断熱等_防犯ＴＷ防火戸コーディネートＴＷ防火戸コーディネート_複層ガラス_シャッター付引違い窓">名前定義!$B$509</definedName>
    <definedName name="断熱等_防犯ＴＷ防火戸コーディネートＴＷ防火戸コーディネート_複層ガラス_シャッター付引違い窓引違い_H_">名前定義!$E$1345</definedName>
    <definedName name="断熱等_防犯オープンウィン">名前定義!$M$453:$M$454</definedName>
    <definedName name="断熱等_防犯オープンウィンオープンウィン_サーモスⅡ_Hタイプ">名前定義!$B$533</definedName>
    <definedName name="断熱等_防犯オープンウィンオープンウィン_サーモスⅡ_Hタイプ折り_W_">名前定義!$E$1421:$E$1428</definedName>
    <definedName name="断熱等_防犯オープンウィンオープンウィン_サーモスLタイプ">名前定義!$B$534</definedName>
    <definedName name="断熱等_防犯オープンウィンオープンウィン_サーモスLタイプ折り_W_">名前定義!$E$1429:$E$1436</definedName>
    <definedName name="断熱等_防犯コーディネート_引違い窓">名前定義!$M$457:$M$458</definedName>
    <definedName name="断熱等_防犯コーディネート_引違い窓コーディネート_引違い窓_サーモスⅡ_Hタイプ">名前定義!$B$537</definedName>
    <definedName name="断熱等_防犯コーディネート_引違い窓コーディネート_引違い窓_サーモスⅡ_Hタイプ引違い_H_">名前定義!$E$1453:$E$1455</definedName>
    <definedName name="断熱等_防犯コーディネート_引違い窓コーディネート_引違い窓_サーモスLタイプ">名前定義!$B$538</definedName>
    <definedName name="断熱等_防犯コーディネート_引違い窓コーディネート_引違い窓_サーモスLタイプ引違い_H_">名前定義!$E$1456:$E$1458</definedName>
    <definedName name="断熱等_防犯サーモスⅡ_Ｈ">名前定義!$M$430:$M$438</definedName>
    <definedName name="断熱等_防犯サーモスⅡ_ＨサーモスⅡ_H_テラスドア_勝手口ドア">名前定義!$B$513</definedName>
    <definedName name="断熱等_防犯サーモスⅡ_ＨサーモスⅡ_H_テラスドア_勝手口ドア_全面ガラス_">名前定義!$B$514</definedName>
    <definedName name="断熱等_防犯サーモスⅡ_ＨサーモスⅡ_H_テラスドア_勝手口ドア_全面ガラス_開き_T_">名前定義!$E$1358:$E$1360</definedName>
    <definedName name="断熱等_防犯サーモスⅡ_ＨサーモスⅡ_H_テラスドア_勝手口ドア開き_T_">名前定義!$E$1357</definedName>
    <definedName name="断熱等_防犯サーモスⅡ_ＨサーモスⅡ_H_引違い窓_レール間カバー枠_">名前定義!$B$511</definedName>
    <definedName name="断熱等_防犯サーモスⅡ_ＨサーモスⅡ_H_引違い窓_レール間カバー枠_引違い_H_">名前定義!$E$1349:$E$1352</definedName>
    <definedName name="断熱等_防犯サーモスⅡ_ＨサーモスⅡ_H_引違い窓_片引き窓_引分け窓_ブリッジ枠_">名前定義!$B$510</definedName>
    <definedName name="断熱等_防犯サーモスⅡ_ＨサーモスⅡ_H_引違い窓_片引き窓_引分け窓_ブリッジ枠_引違い_H_">名前定義!$E$1346:$E$1348</definedName>
    <definedName name="断熱等_防犯サーモスⅡ_ＨサーモスⅡ_H_横すべり出し窓オペレーター">名前定義!$B$518</definedName>
    <definedName name="断熱等_防犯サーモスⅡ_ＨサーモスⅡ_H_横すべり出し窓オペレータープロジェクト_P_">名前定義!$E$1370:$E$1373</definedName>
    <definedName name="断熱等_防犯サーモスⅡ_ＨサーモスⅡ_H_採風勝手口ドア_勝手口ドア_中桟腰パネルなし_">名前定義!$B$516</definedName>
    <definedName name="断熱等_防犯サーモスⅡ_ＨサーモスⅡ_H_採風勝手口ドア_勝手口ドア_中桟腰パネルなし_開き_T_">名前定義!$E$1363:$E$1365</definedName>
    <definedName name="断熱等_防犯サーモスⅡ_ＨサーモスⅡ_H_縦すべり出し窓オペレーター">名前定義!$B$512</definedName>
    <definedName name="断熱等_防犯サーモスⅡ_ＨサーモスⅡ_H_縦すべり出し窓オペレーター開き_T_">名前定義!$E$1353:$E$1356</definedName>
    <definedName name="断熱等_防犯サーモスⅡ_ＨサーモスⅡ_H_勝手口ドア_中桟腰パネル付_">名前定義!$B$515</definedName>
    <definedName name="断熱等_防犯サーモスⅡ_ＨサーモスⅡ_H_勝手口ドア_中桟腰パネル付_開き_T_">名前定義!$E$1361:$E$1362</definedName>
    <definedName name="断熱等_防犯サーモスⅡ_ＨサーモスⅡ_H_上げ下げ窓_面格子付上げ下げ窓">名前定義!$B$517</definedName>
    <definedName name="断熱等_防犯サーモスⅡ_ＨサーモスⅡ_H_上げ下げ窓_面格子付上げ下げ窓上げ下げ_U_">名前定義!$E$1366:$E$1369</definedName>
    <definedName name="断熱等_防犯サーモスＡ">名前定義!$M$450:$M$451</definedName>
    <definedName name="断熱等_防犯サーモスＡサーモスＡ_引違い窓">名前定義!$B$530</definedName>
    <definedName name="断熱等_防犯サーモスＡサーモスＡ_引違い窓引違い_H_">名前定義!$E$1411:$E$1413</definedName>
    <definedName name="断熱等_防犯サーモスＡサーモスＡ_上げ下げ窓_面格子付上げ下げ窓">名前定義!$B$531</definedName>
    <definedName name="断熱等_防犯サーモスＡサーモスＡ_上げ下げ窓_面格子付上げ下げ窓上げ下げ_U_">名前定義!$E$1414:$E$1417</definedName>
    <definedName name="断熱等_防犯サーモスＬ">名前定義!$M$441:$M$448</definedName>
    <definedName name="断熱等_防犯サーモスＬサーモスＬ_テラスドア_勝手口ドア">名前定義!$B$523</definedName>
    <definedName name="断熱等_防犯サーモスＬサーモスＬ_テラスドア_勝手口ドア_全面ガラス_">名前定義!$B$524</definedName>
    <definedName name="断熱等_防犯サーモスＬサーモスＬ_テラスドア_勝手口ドア_全面ガラス_開き_T_">名前定義!$E$1391:$E$1393</definedName>
    <definedName name="断熱等_防犯サーモスＬサーモスＬ_テラスドア_勝手口ドア開き_T_">名前定義!$E$1390</definedName>
    <definedName name="断熱等_防犯サーモスＬサーモスＬ_引違い窓_片引き窓_引分け窓">名前定義!$B$521</definedName>
    <definedName name="断熱等_防犯サーモスＬサーモスＬ_引違い窓_片引き窓_引分け窓引違い_H_">名前定義!$E$1382:$E$1385</definedName>
    <definedName name="断熱等_防犯サーモスＬサーモスＬ_横すべり出し窓オペレーター">名前定義!$B$528</definedName>
    <definedName name="断熱等_防犯サーモスＬサーモスＬ_横すべり出し窓オペレータープロジェクト_P_">名前定義!$E$1403:$E$1406</definedName>
    <definedName name="断熱等_防犯サーモスＬサーモスＬ_採風勝手口ドア_勝手口ドア_中桟腰パネルなし_">名前定義!$B$526</definedName>
    <definedName name="断熱等_防犯サーモスＬサーモスＬ_採風勝手口ドア_勝手口ドア_中桟腰パネルなし_開き_T_">名前定義!$E$1396:$E$1398</definedName>
    <definedName name="断熱等_防犯サーモスＬサーモスＬ_縦すべり出し窓オペレーター">名前定義!$B$522</definedName>
    <definedName name="断熱等_防犯サーモスＬサーモスＬ_縦すべり出し窓オペレーター開き_T_">名前定義!$E$1386:$E$1389</definedName>
    <definedName name="断熱等_防犯サーモスＬサーモスＬ_勝手口ドア_中桟腰パネル付_">名前定義!$B$525</definedName>
    <definedName name="断熱等_防犯サーモスＬサーモスＬ_勝手口ドア_中桟腰パネル付_開き_T_">名前定義!$E$1394:$E$1395</definedName>
    <definedName name="断熱等_防犯サーモスＬサーモスＬ_上げ下げ窓_面格子付上げ下げ窓">名前定義!$B$527</definedName>
    <definedName name="断熱等_防犯サーモスＬサーモスＬ_上げ下げ窓_面格子付上げ下げ窓上げ下げ_U_">名前定義!$E$1399:$E$1402</definedName>
    <definedName name="断熱等_防犯ノンレールサッシ">名前定義!$M$455:$M$456</definedName>
    <definedName name="断熱等_防犯ノンレールサッシノンレールサッシ_サーモスⅡ_Hタイプ">名前定義!$B$535</definedName>
    <definedName name="断熱等_防犯ノンレールサッシノンレールサッシ_サーモスⅡ_Hタイプ引違い_H_">名前定義!$E$1437:$E$1444</definedName>
    <definedName name="断熱等_防犯ノンレールサッシノンレールサッシ_サーモスLタイプ">名前定義!$B$536</definedName>
    <definedName name="断熱等_防犯ノンレールサッシノンレールサッシ_サーモスLタイプ引違い_H_">名前定義!$E$1445:$E$1452</definedName>
    <definedName name="断熱等_防犯リプラス_アタッチ枠_ＴＷ用">名前定義!$M$379:$M$384</definedName>
    <definedName name="断熱等_防犯リプラス_アタッチ枠_ＴＷ用リプラス_アタッチ枠_TW用_トリプルガラス_引違い窓_アルゴンガス___2024年1月販売終了_">名前定義!$B$460</definedName>
    <definedName name="断熱等_防犯リプラス_アタッチ枠_ＴＷ用リプラス_アタッチ枠_TW用_トリプルガラス_引違い窓_アルゴンガス___2024年1月販売終了_引違い_H_">名前定義!$E$1263:$E$1264</definedName>
    <definedName name="断熱等_防犯リプラス_アタッチ枠_ＴＷ用リプラス_アタッチ枠_TW用_トリプルガラス_引違い窓_クリプトンガス___2024年1月販売終了_">名前定義!$B$459</definedName>
    <definedName name="断熱等_防犯リプラス_アタッチ枠_ＴＷ用リプラス_アタッチ枠_TW用_トリプルガラス_引違い窓_クリプトンガス___2024年1月販売終了_引違い_H_">名前定義!$E$1261:$E$1262</definedName>
    <definedName name="断熱等_防犯リプラス_アタッチ枠_ＴＷ用リプラス_アタッチ枠_TW用_トリプルガラス_上げ下げ窓_アルゴンガス_">名前定義!$B$462</definedName>
    <definedName name="断熱等_防犯リプラス_アタッチ枠_ＴＷ用リプラス_アタッチ枠_TW用_トリプルガラス_上げ下げ窓_アルゴンガス_上げ下げ_U_">名前定義!$E$1267:$E$1268</definedName>
    <definedName name="断熱等_防犯リプラス_アタッチ枠_ＴＷ用リプラス_アタッチ枠_TW用_トリプルガラス_上げ下げ窓_クリプトンガス_">名前定義!$B$461</definedName>
    <definedName name="断熱等_防犯リプラス_アタッチ枠_ＴＷ用リプラス_アタッチ枠_TW用_トリプルガラス_上げ下げ窓_クリプトンガス_上げ下げ_U_">名前定義!$E$1265:$E$1266</definedName>
    <definedName name="断熱等_防犯リプラス_アタッチ枠_ＴＷ用リプラス_アタッチ枠_TW用_複層ガラス_引違い窓___2024年1月販売終了_">名前定義!$B$463</definedName>
    <definedName name="断熱等_防犯リプラス_アタッチ枠_ＴＷ用リプラス_アタッチ枠_TW用_複層ガラス_引違い窓___2024年1月販売終了_引違い_H_">名前定義!$E$1269:$E$1270</definedName>
    <definedName name="断熱等_防犯リプラス_アタッチ枠_ＴＷ用リプラス_アタッチ枠_TW用_複層ガラス_上げ下げ窓">名前定義!$B$464</definedName>
    <definedName name="断熱等_防犯リプラス_アタッチ枠_ＴＷ用リプラス_アタッチ枠_TW用_複層ガラス_上げ下げ窓上げ下げ_U_">名前定義!$E$1271:$E$1272</definedName>
    <definedName name="断熱等_防犯リプラス_アタッチ枠_サーモス用">名前定義!$M$385:$M$391</definedName>
    <definedName name="断熱等_防犯リプラス_アタッチ枠_サーモス用リプラス_アタッチ枠_サーモス用_アルミスペーサー_">名前定義!$B$471</definedName>
    <definedName name="断熱等_防犯リプラス_アタッチ枠_サーモス用リプラス_アタッチ枠_サーモス用_アルミスペーサー__2024年1月販売終了_">名前定義!$B$469</definedName>
    <definedName name="断熱等_防犯リプラス_アタッチ枠_サーモス用リプラス_アタッチ枠_サーモス用_アルミスペーサー__2024年1月販売終了_引違い_H_">名前定義!$E$1282:$E$1285</definedName>
    <definedName name="断熱等_防犯リプラス_アタッチ枠_サーモス用リプラス_アタッチ枠_サーモス用_アルミスペーサー_引違い窓_中桟付__2024年1月販売終了_">名前定義!$B$470</definedName>
    <definedName name="断熱等_防犯リプラス_アタッチ枠_サーモス用リプラス_アタッチ枠_サーモス用_アルミスペーサー_引違い窓_中桟付__2024年1月販売終了_引違い_H_">名前定義!$E$1286:$E$1289</definedName>
    <definedName name="断熱等_防犯リプラス_アタッチ枠_サーモス用リプラス_アタッチ枠_サーモス用_アルミスペーサー_上げ下げ_U_">名前定義!$E$1290:$E$1292</definedName>
    <definedName name="断熱等_防犯リプラス_アタッチ枠_サーモス用リプラス_アタッチ枠_サーモス用_樹脂スペーサー_内外色組合せ__2024年1月販売終了_">名前定義!$B$465</definedName>
    <definedName name="断熱等_防犯リプラス_アタッチ枠_サーモス用リプラス_アタッチ枠_サーモス用_樹脂スペーサー_内外色組合せ__2024年1月販売終了_引違い_H_">名前定義!$E$1273:$E$1274</definedName>
    <definedName name="断熱等_防犯リプラス_アタッチ枠_サーモス用リプラス_アタッチ枠_サーモス用_樹脂スペーサー_内外色組合せ_内外同系色">名前定義!$B$467</definedName>
    <definedName name="断熱等_防犯リプラス_アタッチ枠_サーモス用リプラス_アタッチ枠_サーモス用_樹脂スペーサー_内外色組合せ_内外同系色__2024年1月販売終了_">名前定義!$B$466</definedName>
    <definedName name="断熱等_防犯リプラス_アタッチ枠_サーモス用リプラス_アタッチ枠_サーモス用_樹脂スペーサー_内外色組合せ_内外同系色__2024年1月販売終了_引違い_H_">名前定義!$E$1275:$E$1276</definedName>
    <definedName name="断熱等_防犯リプラス_アタッチ枠_サーモス用リプラス_アタッチ枠_サーモス用_樹脂スペーサー_内外色組合せ_内外同系色_引違い窓_中桟付__2024年1月販売終了_">名前定義!$B$468</definedName>
    <definedName name="断熱等_防犯リプラス_アタッチ枠_サーモス用リプラス_アタッチ枠_サーモス用_樹脂スペーサー_内外色組合せ_内外同系色_引違い窓_中桟付__2024年1月販売終了_引違い_H_">名前定義!$E$1279:$E$1281</definedName>
    <definedName name="断熱等_防犯リプラス_アタッチ枠_サーモス用リプラス_アタッチ枠_サーモス用_樹脂スペーサー_内外色組合せ_内外同系色上げ下げ_U_">名前定義!$E$1277:$E$1278</definedName>
    <definedName name="断熱等_防犯リプラス_居室仕様_ＴＷタイプ">名前定義!$M$371:$M$373</definedName>
    <definedName name="断熱等_防犯リプラス_居室仕様_ＴＷタイプリプラス_居室仕様_TWタイプ_トリプルガラス_アルゴンガス_">名前定義!$B$450</definedName>
    <definedName name="断熱等_防犯リプラス_居室仕様_ＴＷタイプリプラス_居室仕様_TWタイプ_トリプルガラス_アルゴンガス_引違い_H_">名前定義!$E$1234:$E$1235</definedName>
    <definedName name="断熱等_防犯リプラス_居室仕様_ＴＷタイプリプラス_居室仕様_TWタイプ_トリプルガラス_クリプトンガス_">名前定義!$B$449</definedName>
    <definedName name="断熱等_防犯リプラス_居室仕様_ＴＷタイプリプラス_居室仕様_TWタイプ_トリプルガラス_クリプトンガス_引違い_H_">名前定義!$E$1232:$E$1233</definedName>
    <definedName name="断熱等_防犯リプラス_居室仕様_ＴＷタイプリプラス_居室仕様_TWタイプ_複層ガラス">名前定義!$B$451</definedName>
    <definedName name="断熱等_防犯リプラス_居室仕様_ＴＷタイプリプラス_居室仕様_TWタイプ_複層ガラス引違い_H_">名前定義!$E$1236:$E$1237</definedName>
    <definedName name="断熱等_防犯リプラス_居室仕様_浴室仕様">名前定義!$M$374:$M$378</definedName>
    <definedName name="断熱等_防犯リプラス_居室仕様_浴室仕様リプラス_居室仕様_浴室仕様_アルミスペーサー_">名前定義!$B$457:$B$458</definedName>
    <definedName name="断熱等_防犯リプラス_居室仕様_浴室仕様リプラス_居室仕様_浴室仕様_アルミスペーサー_引違い_H_">名前定義!$E$1253:$E$1256</definedName>
    <definedName name="断熱等_防犯リプラス_居室仕様_浴室仕様リプラス_居室仕様_浴室仕様_アルミスペーサー_引違い窓_中桟付">名前定義!$B$454</definedName>
    <definedName name="断熱等_防犯リプラス_居室仕様_浴室仕様リプラス_居室仕様_浴室仕様_アルミスペーサー_引違い窓_中桟付引違い_H_">名前定義!$E$1244:$E$1247</definedName>
    <definedName name="断熱等_防犯リプラス_居室仕様_浴室仕様リプラス_居室仕様_浴室仕様_アルミスペーサー_上げ下げ_U_">名前定義!$E$1257:$E$1260</definedName>
    <definedName name="断熱等_防犯リプラス_居室仕様_浴室仕様リプラス_居室仕様_浴室仕様_樹脂スペーサー_">名前定義!$B$455:$B$456</definedName>
    <definedName name="断熱等_防犯リプラス_居室仕様_浴室仕様リプラス_居室仕様_浴室仕様_樹脂スペーサー_引違い_H_">名前定義!$E$1248:$E$1249</definedName>
    <definedName name="断熱等_防犯リプラス_居室仕様_浴室仕様リプラス_居室仕様_浴室仕様_樹脂スペーサー_引違い窓_中桟付">名前定義!$B$453</definedName>
    <definedName name="断熱等_防犯リプラス_居室仕様_浴室仕様リプラス_居室仕様_浴室仕様_樹脂スペーサー_引違い窓_中桟付引違い_H_">名前定義!$E$1241:$E$1243</definedName>
    <definedName name="断熱等_防犯リプラス_居室仕様_浴室仕様リプラス_居室仕様_浴室仕様_樹脂スペーサー_引違い窓ブリッジ枠">名前定義!$B$452</definedName>
    <definedName name="断熱等_防犯リプラス_居室仕様_浴室仕様リプラス_居室仕様_浴室仕様_樹脂スペーサー_引違い窓ブリッジ枠引違い_H_">名前定義!$E$1238:$E$1240</definedName>
    <definedName name="断熱等_防犯リプラス_居室仕様_浴室仕様リプラス_居室仕様_浴室仕様_樹脂スペーサー_上げ下げ_U_">名前定義!$E$1250:$E$1252</definedName>
    <definedName name="断熱等_防犯リプラス専用枠">名前定義!$M$392:$M$393</definedName>
    <definedName name="断熱等_防犯リプラス専用枠リプラス専用枠_23年3月末販売終了__アルミスペーサー_">名前定義!$B$473</definedName>
    <definedName name="断熱等_防犯リプラス専用枠リプラス専用枠_23年3月末販売終了__アルミスペーサー_引違い_H_">名前定義!$E$1296:$E$1299</definedName>
    <definedName name="断熱等_防犯リプラス専用枠リプラス専用枠_23年3月末販売終了__樹脂スペーサー_">名前定義!$B$472</definedName>
    <definedName name="断熱等_防犯リプラス専用枠リプラス専用枠_23年3月末販売終了__樹脂スペーサー_引違い_H_">名前定義!$E$1293:$E$1295</definedName>
    <definedName name="断熱等_防犯ワイドウィン">名前定義!$M$461</definedName>
    <definedName name="断熱等_防犯ワイドウィンワイドウィン">名前定義!$B$541:$B$542</definedName>
    <definedName name="断熱等_防犯ワイドウィンワイドウィンFIX_F_">名前定義!$E$1471:$E$1472</definedName>
    <definedName name="断熱等_防犯ワイドウィンワイドウィン引違い_H_">名前定義!$E$1465:$E$1470</definedName>
    <definedName name="断熱等_防犯出窓">名前定義!$M$459:$M$460</definedName>
    <definedName name="断熱等_防犯出窓出窓_サーモスⅡ_Hタイプ">名前定義!$B$539</definedName>
    <definedName name="断熱等_防犯出窓出窓_サーモスⅡ_Hタイプその他_X_">名前定義!$E$1459:$E$1461</definedName>
    <definedName name="断熱等_防犯出窓出窓_サーモスLタイプ">名前定義!$B$540</definedName>
    <definedName name="断熱等_防犯出窓出窓_サーモスLタイプその他_X_">名前定義!$E$1462:$E$1464</definedName>
    <definedName name="断熱等_防犯防火戸ＦＧ_Ａ">名前定義!$M$452</definedName>
    <definedName name="断熱等_防犯防火戸ＦＧ_Ａ防火戸ＦＧ_Ａシャッター付引違い窓">名前定義!$B$532</definedName>
    <definedName name="断熱等_防犯防火戸ＦＧ_Ａ防火戸ＦＧ_Ａシャッター付引違い窓引違い_H_">名前定義!$E$1418:$E$1420</definedName>
    <definedName name="断熱等_防犯防火戸ＦＧ_Ｈ">名前定義!$M$439:$M$440</definedName>
    <definedName name="断熱等_防犯防火戸ＦＧ_Ｈ防火戸ＦＧ_Ｈシャッター付引違い窓_ブリッジ枠_">名前定義!$B$519</definedName>
    <definedName name="断熱等_防犯防火戸ＦＧ_Ｈ防火戸ＦＧ_Ｈシャッター付引違い窓_ブリッジ枠_引違い_H_">名前定義!$E$1374:$E$1377</definedName>
    <definedName name="断熱等_防犯防火戸ＦＧ_Ｈ防火戸ＦＧ_Ｈシャッター付引違い窓_レール間カバー枠_">名前定義!$B$520</definedName>
    <definedName name="断熱等_防犯防火戸ＦＧ_Ｈ防火戸ＦＧ_Ｈシャッター付引違い窓_レール間カバー枠_引違い_H_">名前定義!$E$1378:$E$1381</definedName>
    <definedName name="断熱等_防犯防火戸ＦＧ_Ｌ">名前定義!$M$449</definedName>
    <definedName name="断熱等_防犯防火戸ＦＧ_Ｌ防火戸ＦＧ_Ｌシャッター付引違い窓">名前定義!$B$529</definedName>
    <definedName name="断熱等_防犯防火戸ＦＧ_Ｌ防火戸ＦＧ_Ｌシャッター付引違い窓引違い_H_">名前定義!$E$1407:$E$1410</definedName>
    <definedName name="断熱等ＡＴＵ">名前定義!$M$210</definedName>
    <definedName name="断熱等ＡＴＵＡＴＵ_ＰＧ障子_">名前定義!$B$250</definedName>
    <definedName name="断熱等ＡＴＵＡＴＵ_ＰＧ障子_引違い_H_">名前定義!$E$649:$E$655</definedName>
    <definedName name="断熱等ＥＷ">名前定義!$M$48:$M$49</definedName>
    <definedName name="断熱等ＥＷEW_EW_for_Design_PG_">名前定義!$B$76:$B$81</definedName>
    <definedName name="断熱等ＥＷEW_EW_for_Design_PG_FIX_F_">名前定義!$E$216:$E$219</definedName>
    <definedName name="断熱等ＥＷEW_EW_for_Design_PG_プロジェクト_P_">名前定義!$E$223:$E$226</definedName>
    <definedName name="断熱等ＥＷEW_EW_for_Design_PG_引違い_H_">名前定義!$E$208:$E$211</definedName>
    <definedName name="断熱等ＥＷEW_EW_for_Design_PG_開き_T_">名前定義!$E$212:$E$215</definedName>
    <definedName name="断熱等ＥＷEW_EW_for_Design_PG_上げ下げ_U_">名前定義!$E$220:$E$222</definedName>
    <definedName name="断熱等ＥＷEW_EW_for_Design_PG_多機能_S_">名前定義!$E$227:$E$230</definedName>
    <definedName name="断熱等ＥＷEW_EW_for_Design_TG_">名前定義!$B$70:$B$75</definedName>
    <definedName name="断熱等ＥＷEW_EW_for_Design_TG_FIX_F_">名前定義!$E$195:$E$197</definedName>
    <definedName name="断熱等ＥＷEW_EW_for_Design_TG_プロジェクト_P_">名前定義!$E$202:$E$204</definedName>
    <definedName name="断熱等ＥＷEW_EW_for_Design_TG_引違い_H_">名前定義!$E$188:$E$191</definedName>
    <definedName name="断熱等ＥＷEW_EW_for_Design_TG_開き_T_">名前定義!$E$192:$E$194</definedName>
    <definedName name="断熱等ＥＷEW_EW_for_Design_TG_上げ下げ_U_">名前定義!$E$198:$E$201</definedName>
    <definedName name="断熱等ＥＷEW_EW_for_Design_TG_多機能_S_">名前定義!$E$205:$E$207</definedName>
    <definedName name="断熱等ＬＷ">名前定義!$M$51:$M$54</definedName>
    <definedName name="断熱等ＬＷLW_トリプルガラス_">名前定義!$B$85</definedName>
    <definedName name="断熱等ＬＷLW_トリプルガラス_引違い_H_">名前定義!$E$237:$E$245</definedName>
    <definedName name="断熱等ＬＷLW_複層ガラス_">名前定義!$B$86</definedName>
    <definedName name="断熱等ＬＷLW_複層ガラス_引違い_H_">名前定義!$E$246:$E$247</definedName>
    <definedName name="断熱等ＬＷLW収納部FIX仕様_トリプルガラス_">名前定義!$B$87</definedName>
    <definedName name="断熱等ＬＷLW収納部FIX仕様_トリプルガラス_引違い_H_">名前定義!$E$248:$E$255</definedName>
    <definedName name="断熱等ＬＷLW収納部FIX仕様_複層ガラス_">名前定義!$B$88</definedName>
    <definedName name="断熱等ＬＷLW収納部FIX仕様_複層ガラス_引違い_H_">名前定義!$E$256:$E$260</definedName>
    <definedName name="断熱等ＴＷ">名前定義!$M$55:$M$84</definedName>
    <definedName name="断熱等ＴＷＴＷ_トリプルガラス_ＦＩＸ窓_アルゴンガス_">名前定義!$B$102</definedName>
    <definedName name="断熱等ＴＷＴＷ_トリプルガラス_ＦＩＸ窓_アルゴンガス_FIX_F_">名前定義!$E$280</definedName>
    <definedName name="断熱等ＴＷＴＷ_トリプルガラス_ＦＩＸ窓_クリプトンガス_">名前定義!$B$101</definedName>
    <definedName name="断熱等ＴＷＴＷ_トリプルガラス_ＦＩＸ窓_クリプトンガス_FIX_F_">名前定義!$E$279</definedName>
    <definedName name="断熱等ＴＷＴＷ_トリプルガラス_テラスドア_勝手口ドア_アルゴンガス_">名前定義!$B$98</definedName>
    <definedName name="断熱等ＴＷＴＷ_トリプルガラス_テラスドア_勝手口ドア_アルゴンガス_開き_T_">名前定義!$E$276</definedName>
    <definedName name="断熱等ＴＷＴＷ_トリプルガラス_テラスドア_勝手口ドア_クリプトンガス_">名前定義!$B$97</definedName>
    <definedName name="断熱等ＴＷＴＷ_トリプルガラス_テラスドア_勝手口ドア_クリプトンガス_開き_T_">名前定義!$E$275</definedName>
    <definedName name="断熱等ＴＷＴＷ_トリプルガラス_引違い窓_片引き窓_引分け窓_アルゴンガス_">名前定義!$B$90</definedName>
    <definedName name="断熱等ＴＷＴＷ_トリプルガラス_引違い窓_片引き窓_引分け窓_アルゴンガス_引違い_H_">名前定義!$E$262</definedName>
    <definedName name="断熱等ＴＷＴＷ_トリプルガラス_引違い窓_片引き窓_引分け窓_クリプトンガス_">名前定義!$B$89</definedName>
    <definedName name="断熱等ＴＷＴＷ_トリプルガラス_引違い窓_片引き窓_引分け窓_クリプトンガス_引違い_H_">名前定義!$E$261</definedName>
    <definedName name="断熱等ＴＷＴＷ_トリプルガラス_引違い窓フラットタイプ_アルゴンガス_">名前定義!$B$92</definedName>
    <definedName name="断熱等ＴＷＴＷ_トリプルガラス_引違い窓フラットタイプ_アルゴンガス_引違い_H_">名前定義!$E$265:$E$266</definedName>
    <definedName name="断熱等ＴＷＴＷ_トリプルガラス_引違い窓フラットタイプ_クリプトンガス_">名前定義!$B$91</definedName>
    <definedName name="断熱等ＴＷＴＷ_トリプルガラス_引違い窓フラットタイプ_クリプトンガス_引違い_H_">名前定義!$E$263:$E$264</definedName>
    <definedName name="断熱等ＴＷＴＷ_トリプルガラス_横すべり出し窓オペレーター_高所用横すべり出し窓_アルゴンガス_">名前定義!$B$106</definedName>
    <definedName name="断熱等ＴＷＴＷ_トリプルガラス_横すべり出し窓オペレーター_高所用横すべり出し窓_アルゴンガス_プロジェクト_P_">名前定義!$E$285:$E$286</definedName>
    <definedName name="断熱等ＴＷＴＷ_トリプルガラス_横すべり出し窓オペレーター_高所用横すべり出し窓_クリプトンガス_">名前定義!$B$105</definedName>
    <definedName name="断熱等ＴＷＴＷ_トリプルガラス_横すべり出し窓オペレーター_高所用横すべり出し窓_クリプトンガス_プロジェクト_P_">名前定義!$E$283:$E$284</definedName>
    <definedName name="断熱等ＴＷＴＷ_トリプルガラス_横すべり出し窓グレモン_アルゴンガス_">名前定義!$B$108</definedName>
    <definedName name="断熱等ＴＷＴＷ_トリプルガラス_横すべり出し窓グレモン_アルゴンガス_プロジェクト_P_">名前定義!$E$289:$E$290</definedName>
    <definedName name="断熱等ＴＷＴＷ_トリプルガラス_横すべり出し窓グレモン_クリプトンガス_">名前定義!$B$107</definedName>
    <definedName name="断熱等ＴＷＴＷ_トリプルガラス_横すべり出し窓グレモン_クリプトンガス_プロジェクト_P_">名前定義!$E$287:$E$288</definedName>
    <definedName name="断熱等ＴＷＴＷ_トリプルガラス_採風勝手口ドアFS_アルゴンガス_">名前定義!$B$100</definedName>
    <definedName name="断熱等ＴＷＴＷ_トリプルガラス_採風勝手口ドアFS_アルゴンガス_開き_T_">名前定義!$E$278</definedName>
    <definedName name="断熱等ＴＷＴＷ_トリプルガラス_採風勝手口ドアFS_クリプトンガス_">名前定義!$B$99</definedName>
    <definedName name="断熱等ＴＷＴＷ_トリプルガラス_採風勝手口ドアFS_クリプトンガス_開き_T_">名前定義!$E$277</definedName>
    <definedName name="断熱等ＴＷＴＷ_トリプルガラス_縦すべり出し窓オペレーター_アルゴンガス_">名前定義!$B$94</definedName>
    <definedName name="断熱等ＴＷＴＷ_トリプルガラス_縦すべり出し窓オペレーター_アルゴンガス_開き_T_">名前定義!$E$269:$E$270</definedName>
    <definedName name="断熱等ＴＷＴＷ_トリプルガラス_縦すべり出し窓オペレーター_クリプトンガス_">名前定義!$B$93</definedName>
    <definedName name="断熱等ＴＷＴＷ_トリプルガラス_縦すべり出し窓オペレーター_クリプトンガス_開き_T_">名前定義!$E$267:$E$268</definedName>
    <definedName name="断熱等ＴＷＴＷ_トリプルガラス_縦すべり出し窓グレモン_アルゴンガス_">名前定義!$B$96</definedName>
    <definedName name="断熱等ＴＷＴＷ_トリプルガラス_縦すべり出し窓グレモン_アルゴンガス_開き_T_">名前定義!$E$273:$E$274</definedName>
    <definedName name="断熱等ＴＷＴＷ_トリプルガラス_縦すべり出し窓グレモン_クリプトンガス_">名前定義!$B$95</definedName>
    <definedName name="断熱等ＴＷＴＷ_トリプルガラス_縦すべり出し窓グレモン_クリプトンガス_開き_T_">名前定義!$E$271:$E$272</definedName>
    <definedName name="断熱等ＴＷＴＷ_トリプルガラス_上げ下げ窓_面格子付上げ下げ窓_アルゴンガス_">名前定義!$B$104</definedName>
    <definedName name="断熱等ＴＷＴＷ_トリプルガラス_上げ下げ窓_面格子付上げ下げ窓_アルゴンガス_上げ下げ_U_">名前定義!$E$282</definedName>
    <definedName name="断熱等ＴＷＴＷ_トリプルガラス_上げ下げ窓_面格子付上げ下げ窓_クリプトンガス_">名前定義!$B$103</definedName>
    <definedName name="断熱等ＴＷＴＷ_トリプルガラス_上げ下げ窓_面格子付上げ下げ窓_クリプトンガス_上げ下げ_U_">名前定義!$E$281</definedName>
    <definedName name="断熱等ＴＷＴＷ_複層ガラス_ＦＩＸ窓">名前定義!$B$115</definedName>
    <definedName name="断熱等ＴＷＴＷ_複層ガラス_ＦＩＸ窓FIX_F_">名前定義!$E$297</definedName>
    <definedName name="断熱等ＴＷＴＷ_複層ガラス_テラスドア_勝手口ドア">名前定義!$B$113</definedName>
    <definedName name="断熱等ＴＷＴＷ_複層ガラス_テラスドア_勝手口ドア開き_T_">名前定義!$E$295</definedName>
    <definedName name="断熱等ＴＷＴＷ_複層ガラス_引違い窓_片引き窓_引分け窓">名前定義!$B$109</definedName>
    <definedName name="断熱等ＴＷＴＷ_複層ガラス_引違い窓_片引き窓_引分け窓引違い_H_">名前定義!$E$291</definedName>
    <definedName name="断熱等ＴＷＴＷ_複層ガラス_引違い窓フラットタイプ">名前定義!$B$110</definedName>
    <definedName name="断熱等ＴＷＴＷ_複層ガラス_引違い窓フラットタイプ引違い_H_">名前定義!$E$292</definedName>
    <definedName name="断熱等ＴＷＴＷ_複層ガラス_横すべり出し窓オペレーター_高所用横すべり出し窓">名前定義!$B$117</definedName>
    <definedName name="断熱等ＴＷＴＷ_複層ガラス_横すべり出し窓オペレーター_高所用横すべり出し窓プロジェクト_P_">名前定義!$E$299</definedName>
    <definedName name="断熱等ＴＷＴＷ_複層ガラス_横すべり出し窓グレモン">名前定義!$B$118</definedName>
    <definedName name="断熱等ＴＷＴＷ_複層ガラス_横すべり出し窓グレモンプロジェクト_P_">名前定義!$E$300</definedName>
    <definedName name="断熱等ＴＷＴＷ_複層ガラス_採風勝手口ドアFS">名前定義!$B$114</definedName>
    <definedName name="断熱等ＴＷＴＷ_複層ガラス_採風勝手口ドアFS開き_T_">名前定義!$E$296</definedName>
    <definedName name="断熱等ＴＷＴＷ_複層ガラス_縦すべり出し窓オペレーター">名前定義!$B$111</definedName>
    <definedName name="断熱等ＴＷＴＷ_複層ガラス_縦すべり出し窓オペレーター開き_T_">名前定義!$E$293</definedName>
    <definedName name="断熱等ＴＷＴＷ_複層ガラス_縦すべり出し窓グレモン">名前定義!$B$112</definedName>
    <definedName name="断熱等ＴＷＴＷ_複層ガラス_縦すべり出し窓グレモン開き_T_">名前定義!$E$294</definedName>
    <definedName name="断熱等ＴＷＴＷ_複層ガラス_上げ下げ窓_面格子付上げ下げ窓">名前定義!$B$116</definedName>
    <definedName name="断熱等ＴＷＴＷ_複層ガラス_上げ下げ窓_面格子付上げ下げ窓上げ下げ_U_">名前定義!$E$298</definedName>
    <definedName name="断熱等ＴＷコーディネート">名前定義!$M$85:$M$87</definedName>
    <definedName name="断熱等ＴＷコーディネートＴＷコーディネート_トリプルガラス_引違い窓_片引き窓_引分け窓_アルゴンガス_">名前定義!$B$120</definedName>
    <definedName name="断熱等ＴＷコーディネートＴＷコーディネート_トリプルガラス_引違い窓_片引き窓_引分け窓_アルゴンガス_引違い_H_">名前定義!$E$302</definedName>
    <definedName name="断熱等ＴＷコーディネートＴＷコーディネート_トリプルガラス_引違い窓_片引き窓_引分け窓_クリプトンガス_アルゴンガス_">名前定義!$B$119</definedName>
    <definedName name="断熱等ＴＷコーディネートＴＷコーディネート_トリプルガラス_引違い窓_片引き窓_引分け窓_クリプトンガス_アルゴンガス_引違い_H_">名前定義!$E$301</definedName>
    <definedName name="断熱等ＴＷコーディネートＴＷコーディネート_複層ガラス_引違い窓_片引き窓_引分け窓">名前定義!$B$121</definedName>
    <definedName name="断熱等ＴＷコーディネートＴＷコーディネート_複層ガラス_引違い窓_片引き窓_引分け窓引違い_H_">名前定義!$E$303</definedName>
    <definedName name="断熱等ＴＷ防火戸">名前定義!$M$88:$M$102</definedName>
    <definedName name="断熱等ＴＷ防火戸ＴＷ防火戸_トリプルガラス_ＦＩＸ窓_アルゴンガス_">名前定義!$B$125</definedName>
    <definedName name="断熱等ＴＷ防火戸ＴＷ防火戸_トリプルガラス_ＦＩＸ窓_アルゴンガス_FIX_F_">名前定義!$E$307</definedName>
    <definedName name="断熱等ＴＷ防火戸ＴＷ防火戸_トリプルガラス_シャッター付引違い窓_アルゴンガス_">名前定義!$B$123</definedName>
    <definedName name="断熱等ＴＷ防火戸ＴＷ防火戸_トリプルガラス_シャッター付引違い窓_アルゴンガス_引違い_H_">名前定義!$E$305</definedName>
    <definedName name="断熱等ＴＷ防火戸ＴＷ防火戸_トリプルガラス_シャッター付引違い窓_クリプトンガス_">名前定義!$B$122</definedName>
    <definedName name="断熱等ＴＷ防火戸ＴＷ防火戸_トリプルガラス_シャッター付引違い窓_クリプトンガス_引違い_H_">名前定義!$E$304</definedName>
    <definedName name="断熱等ＴＷ防火戸ＴＷ防火戸_トリプルガラス_横すべり出し窓グレモン_アルゴンガス_">名前定義!$B$126</definedName>
    <definedName name="断熱等ＴＷ防火戸ＴＷ防火戸_トリプルガラス_横すべり出し窓グレモン_アルゴンガス_プロジェクト_P_">名前定義!$E$308</definedName>
    <definedName name="断熱等ＴＷ防火戸ＴＷ防火戸_トリプルガラス_縦すべり出し窓グレモン_アルゴンガス_">名前定義!$B$124</definedName>
    <definedName name="断熱等ＴＷ防火戸ＴＷ防火戸_トリプルガラス_縦すべり出し窓グレモン_アルゴンガス_開き_T_">名前定義!$E$306</definedName>
    <definedName name="断熱等ＴＷ防火戸ＴＷ防火戸_複層ガラス_ＦＩＸ窓">名前定義!$B$133</definedName>
    <definedName name="断熱等ＴＷ防火戸ＴＷ防火戸_複層ガラス_ＦＩＸ窓FIX_F_">名前定義!$E$315</definedName>
    <definedName name="断熱等ＴＷ防火戸ＴＷ防火戸_複層ガラス_シャッター付引違い窓">名前定義!$B$128</definedName>
    <definedName name="断熱等ＴＷ防火戸ＴＷ防火戸_複層ガラス_シャッター付引違い窓引違い_H_">名前定義!$E$310</definedName>
    <definedName name="断熱等ＴＷ防火戸ＴＷ防火戸_複層ガラス_引違い窓">名前定義!$B$127</definedName>
    <definedName name="断熱等ＴＷ防火戸ＴＷ防火戸_複層ガラス_引違い窓引違い_H_">名前定義!$E$309</definedName>
    <definedName name="断熱等ＴＷ防火戸ＴＷ防火戸_複層ガラス_横すべり出し窓オペレーター_高所用横すべり出し窓">名前定義!$B$136</definedName>
    <definedName name="断熱等ＴＷ防火戸ＴＷ防火戸_複層ガラス_横すべり出し窓オペレーター_高所用横すべり出し窓プロジェクト_P_">名前定義!$E$318</definedName>
    <definedName name="断熱等ＴＷ防火戸ＴＷ防火戸_複層ガラス_横すべり出し窓グレモン">名前定義!$B$135</definedName>
    <definedName name="断熱等ＴＷ防火戸ＴＷ防火戸_複層ガラス_横すべり出し窓グレモンプロジェクト_P_">名前定義!$E$317</definedName>
    <definedName name="断熱等ＴＷ防火戸ＴＷ防火戸_複層ガラス_開き窓テラス">名前定義!$B$131</definedName>
    <definedName name="断熱等ＴＷ防火戸ＴＷ防火戸_複層ガラス_開き窓テラス開き_T_">名前定義!$E$313</definedName>
    <definedName name="断熱等ＴＷ防火戸ＴＷ防火戸_複層ガラス_採風勝手口ドアFS">名前定義!$B$132</definedName>
    <definedName name="断熱等ＴＷ防火戸ＴＷ防火戸_複層ガラス_採風勝手口ドアFS開き_T_">名前定義!$E$314</definedName>
    <definedName name="断熱等ＴＷ防火戸ＴＷ防火戸_複層ガラス_縦すべり出し窓オペレーター">名前定義!$B$129</definedName>
    <definedName name="断熱等ＴＷ防火戸ＴＷ防火戸_複層ガラス_縦すべり出し窓オペレーター開き_T_">名前定義!$E$311</definedName>
    <definedName name="断熱等ＴＷ防火戸ＴＷ防火戸_複層ガラス_縦すべり出し窓グレモン">名前定義!$B$130</definedName>
    <definedName name="断熱等ＴＷ防火戸ＴＷ防火戸_複層ガラス_縦すべり出し窓グレモン開き_T_">名前定義!$E$312</definedName>
    <definedName name="断熱等ＴＷ防火戸ＴＷ防火戸_複層ガラス_上げ下げ窓_面格子付上げ下げ窓">名前定義!$B$134</definedName>
    <definedName name="断熱等ＴＷ防火戸ＴＷ防火戸_複層ガラス_上げ下げ窓_面格子付上げ下げ窓上げ下げ_U_">名前定義!$E$316</definedName>
    <definedName name="断熱等ＴＷ防火戸コーディネート">名前定義!$M$103:$M$106</definedName>
    <definedName name="断熱等ＴＷ防火戸コーディネートＴＷ防火戸コーディネート_トリプルガラス_シャッター付引違い窓_アルゴンガス_">名前定義!$B$138</definedName>
    <definedName name="断熱等ＴＷ防火戸コーディネートＴＷ防火戸コーディネート_トリプルガラス_シャッター付引違い窓_アルゴンガス_引違い_H_">名前定義!$E$320</definedName>
    <definedName name="断熱等ＴＷ防火戸コーディネートＴＷ防火戸コーディネート_トリプルガラス_シャッター付引違い窓_クリプトンガス_アルゴンガス_">名前定義!$B$137</definedName>
    <definedName name="断熱等ＴＷ防火戸コーディネートＴＷ防火戸コーディネート_トリプルガラス_シャッター付引違い窓_クリプトンガス_アルゴンガス_引違い_H_">名前定義!$E$319</definedName>
    <definedName name="断熱等ＴＷ防火戸コーディネートＴＷ防火戸コーディネート_複層ガラス_シャッター付引違い窓">名前定義!$B$140</definedName>
    <definedName name="断熱等ＴＷ防火戸コーディネートＴＷ防火戸コーディネート_複層ガラス_シャッター付引違い窓引違い_H_">名前定義!$E$322</definedName>
    <definedName name="断熱等ＴＷ防火戸コーディネートＴＷ防火戸コーディネート_複層ガラス_引違い窓_片引き窓_引分け窓">名前定義!$B$139</definedName>
    <definedName name="断熱等ＴＷ防火戸コーディネートＴＷ防火戸コーディネート_複層ガラス_引違い窓_片引き窓_引分け窓引違い_H_">名前定義!$E$321</definedName>
    <definedName name="断熱等アトモスⅡ">名前定義!$M$212</definedName>
    <definedName name="断熱等アトモスⅡアトモスⅡ">名前定義!$B$252</definedName>
    <definedName name="断熱等アトモスⅡアトモスⅡ引違い_H_">名前定義!$E$663:$E$668</definedName>
    <definedName name="断熱等オーニング窓">名前定義!$M$188:$M$189</definedName>
    <definedName name="断熱等オーニング窓オーニング窓_サーモスⅡ_Hタイプ">名前定義!$B$224</definedName>
    <definedName name="断熱等オーニング窓オーニング窓_サーモスⅡ_Hタイプルーバー_R_">名前定義!$E$567:$E$569</definedName>
    <definedName name="断熱等オーニング窓オーニング窓_サーモスLタイプ">名前定義!$B$225</definedName>
    <definedName name="断熱等オーニング窓オーニング窓_サーモスLタイプルーバー_R_">名前定義!$E$570:$E$572</definedName>
    <definedName name="断熱等オープンウィン">名前定義!$M$181:$M$182</definedName>
    <definedName name="断熱等オープンウィンオープンウィン_サーモスⅡ_Hタイプ">名前定義!$B$215:$B$216</definedName>
    <definedName name="断熱等オープンウィンオープンウィン_サーモスⅡ_Hタイプ引違い_H_">名前定義!$E$524:$E$529</definedName>
    <definedName name="断熱等オープンウィンオープンウィン_サーモスⅡ_Hタイプ折り_W_">名前定義!$E$530:$E$535</definedName>
    <definedName name="断熱等オープンウィンオープンウィン_サーモスLタイプ">名前定義!$B$217:$B$218</definedName>
    <definedName name="断熱等オープンウィンオープンウィン_サーモスLタイプ引違い_H_">名前定義!$E$536:$E$541</definedName>
    <definedName name="断熱等オープンウィンオープンウィン_サーモスLタイプ折り_W_">名前定義!$E$542:$E$547</definedName>
    <definedName name="断熱等ガゼリアＮ">名前定義!$M$200:$M$205</definedName>
    <definedName name="断熱等ガゼリアＮガゼリアN_中桟腰パネル付__アルミタイプ">名前定義!$B$241</definedName>
    <definedName name="断熱等ガゼリアＮガゼリアN_中桟腰パネル付__アルミタイプ引違い_H_">名前定義!$E$612</definedName>
    <definedName name="断熱等ガゼリアＮガゼリアN_中桟腰パネル付__サーモスⅡ_Hタイプ">名前定義!$B$237</definedName>
    <definedName name="断熱等ガゼリアＮガゼリアN_中桟腰パネル付__サーモスⅡ_Hタイプ引違い_H_">名前定義!$E$604:$E$605</definedName>
    <definedName name="断熱等ガゼリアＮガゼリアN_中桟腰パネル付__サーモスLタイプ">名前定義!$B$239</definedName>
    <definedName name="断熱等ガゼリアＮガゼリアN_中桟腰パネル付__サーモスLタイプ引違い_H_">名前定義!$E$609:$E$610</definedName>
    <definedName name="断熱等ガゼリアＮガゼリアN_中桟腰パネル付除く__アルミタイプ">名前定義!$B$240</definedName>
    <definedName name="断熱等ガゼリアＮガゼリアN_中桟腰パネル付除く__アルミタイプ引違い_H_">名前定義!$E$611</definedName>
    <definedName name="断熱等ガゼリアＮガゼリアN_中桟腰パネル付除く__サーモスⅡ_Hタイプ">名前定義!$B$236</definedName>
    <definedName name="断熱等ガゼリアＮガゼリアN_中桟腰パネル付除く__サーモスⅡ_Hタイプ引違い_H_">名前定義!$E$601:$E$603</definedName>
    <definedName name="断熱等ガゼリアＮガゼリアN_中桟腰パネル付除く__サーモスLタイプ">名前定義!$B$238</definedName>
    <definedName name="断熱等ガゼリアＮガゼリアN_中桟腰パネル付除く__サーモスLタイプ引違い_H_">名前定義!$E$606:$E$608</definedName>
    <definedName name="断熱等コーディネート_引違い窓">名前定義!$M$186:$M$187</definedName>
    <definedName name="断熱等コーディネート_引違い窓コーディネート_引違い窓_サーモスⅡ_Hタイプ">名前定義!$B$222</definedName>
    <definedName name="断熱等コーディネート_引違い窓コーディネート_引違い窓_サーモスⅡ_Hタイプ引違い_H_">名前定義!$E$561:$E$563</definedName>
    <definedName name="断熱等コーディネート_引違い窓コーディネート_引違い窓_サーモスLタイプ">名前定義!$B$223</definedName>
    <definedName name="断熱等コーディネート_引違い窓コーディネート_引違い窓_サーモスLタイプ引違い_H_">名前定義!$E$564:$E$566</definedName>
    <definedName name="断熱等サークルＦＩＸ窓">名前定義!$M$192:$M$193</definedName>
    <definedName name="断熱等サークルＦＩＸ窓サークルＦＩＸ窓_サーモスⅡ_Hタイプ">名前定義!$B$228</definedName>
    <definedName name="断熱等サークルＦＩＸ窓サークルＦＩＸ窓_サーモスⅡ_HタイプFIX_F_">名前定義!$E$579:$E$581</definedName>
    <definedName name="断熱等サークルＦＩＸ窓サークルＦＩＸ窓_サーモスLタイプ">名前定義!$B$229</definedName>
    <definedName name="断熱等サークルＦＩＸ窓サークルＦＩＸ窓_サーモスLタイプFIX_F_">名前定義!$E$582:$E$584</definedName>
    <definedName name="断熱等サーモスⅡ_Ｈ">名前定義!$M$107:$M$119</definedName>
    <definedName name="断熱等サーモスⅡ_ＨサーモスⅡ_H_ＦＩＸ窓_外押縁タイプ_">名前定義!$B$150</definedName>
    <definedName name="断熱等サーモスⅡ_ＨサーモスⅡ_H_ＦＩＸ窓_外押縁タイプ_FIX_F_">名前定義!$E$348:$E$351</definedName>
    <definedName name="断熱等サーモスⅡ_ＨサーモスⅡ_H_ＦＩＸ窓_内押縁タイプ_">名前定義!$B$149</definedName>
    <definedName name="断熱等サーモスⅡ_ＨサーモスⅡ_H_ＦＩＸ窓_内押縁タイプ_FIX_F_">名前定義!$E$346:$E$347</definedName>
    <definedName name="断熱等サーモスⅡ_ＨサーモスⅡ_H_テラスドア_勝手口ドア">名前定義!$B$145</definedName>
    <definedName name="断熱等サーモスⅡ_ＨサーモスⅡ_H_テラスドア_勝手口ドア_全面ガラス_">名前定義!$B$146</definedName>
    <definedName name="断熱等サーモスⅡ_ＨサーモスⅡ_H_テラスドア_勝手口ドア_全面ガラス_開き_T_">名前定義!$E$338:$E$340</definedName>
    <definedName name="断熱等サーモスⅡ_ＨサーモスⅡ_H_テラスドア_勝手口ドア開き_T_">名前定義!$E$337</definedName>
    <definedName name="断熱等サーモスⅡ_ＨサーモスⅡ_H_引違い窓_レール間カバー枠_">名前定義!$B$142</definedName>
    <definedName name="断熱等サーモスⅡ_ＨサーモスⅡ_H_引違い窓_レール間カバー枠_引違い_H_">名前定義!$E$326:$E$329</definedName>
    <definedName name="断熱等サーモスⅡ_ＨサーモスⅡ_H_引違い窓_片引き窓_引分け窓_ブリッジ枠_">名前定義!$B$141</definedName>
    <definedName name="断熱等サーモスⅡ_ＨサーモスⅡ_H_引違い窓_片引き窓_引分け窓_ブリッジ枠_引違い_H_">名前定義!$E$323:$E$325</definedName>
    <definedName name="断熱等サーモスⅡ_ＨサーモスⅡ_H_横すべり出し窓_オペレーター_カムラッチ__高所用横すべり出し窓">名前定義!$B$152</definedName>
    <definedName name="断熱等サーモスⅡ_ＨサーモスⅡ_H_横すべり出し窓_オペレーター_カムラッチ__高所用横すべり出し窓プロジェクト_P_">名前定義!$E$356:$E$359</definedName>
    <definedName name="断熱等サーモスⅡ_ＨサーモスⅡ_H_外倒し窓_内倒し窓">名前定義!$B$153</definedName>
    <definedName name="断熱等サーモスⅡ_ＨサーモスⅡ_H_外倒し窓_内倒し窓プロジェクト_P_">名前定義!$E$360:$E$363</definedName>
    <definedName name="断熱等サーモスⅡ_ＨサーモスⅡ_H_採風勝手口ドア_勝手口ドア_中桟腰パネルなし_">名前定義!$B$148</definedName>
    <definedName name="断熱等サーモスⅡ_ＨサーモスⅡ_H_採風勝手口ドア_勝手口ドア_中桟腰パネルなし_開き_T_">名前定義!$E$343:$E$345</definedName>
    <definedName name="断熱等サーモスⅡ_ＨサーモスⅡ_H_縦すべり出し窓_オペレーター_カムラッチ_">名前定義!$B$144</definedName>
    <definedName name="断熱等サーモスⅡ_ＨサーモスⅡ_H_縦すべり出し窓_オペレーター_カムラッチ_開き_T_">名前定義!$E$333:$E$336</definedName>
    <definedName name="断熱等サーモスⅡ_ＨサーモスⅡ_H_勝手口ドア_中桟腰パネル付_">名前定義!$B$147</definedName>
    <definedName name="断熱等サーモスⅡ_ＨサーモスⅡ_H_勝手口ドア_中桟腰パネル付_開き_T_">名前定義!$E$341:$E$342</definedName>
    <definedName name="断熱等サーモスⅡ_ＨサーモスⅡ_H_上げ下げ窓_面格子付上げ下げ窓">名前定義!$B$151</definedName>
    <definedName name="断熱等サーモスⅡ_ＨサーモスⅡ_H_上げ下げ窓_面格子付上げ下げ窓上げ下げ_U_">名前定義!$E$352:$E$355</definedName>
    <definedName name="断熱等サーモスⅡ_ＨサーモスⅡ_H_単体引違い窓_中桟付_">名前定義!$B$143</definedName>
    <definedName name="断熱等サーモスⅡ_ＨサーモスⅡ_H_単体引違い窓_中桟付_引違い_H_">名前定義!$E$330:$E$332</definedName>
    <definedName name="断熱等サーモスＡ">名前定義!$M$168:$M$173</definedName>
    <definedName name="断熱等サーモスＡサーモスＡ_ＦＩＸ窓_内押縁タイプ_">名前定義!$B$205</definedName>
    <definedName name="断熱等サーモスＡサーモスＡ_ＦＩＸ窓_内押縁タイプ_FIX_F_">名前定義!$E$499:$E$501</definedName>
    <definedName name="断熱等サーモスＡサーモスＡ_引違い窓">名前定義!$B$202</definedName>
    <definedName name="断熱等サーモスＡサーモスＡ_引違い窓引違い_H_">名前定義!$E$488:$E$490</definedName>
    <definedName name="断熱等サーモスＡサーモスＡ_横すべり出し窓カムラッチ_外倒し窓_内倒し窓">名前定義!$B$206</definedName>
    <definedName name="断熱等サーモスＡサーモスＡ_横すべり出し窓カムラッチ_外倒し窓_内倒し窓プロジェクト_P_">名前定義!$E$502:$E$505</definedName>
    <definedName name="断熱等サーモスＡサーモスＡ_高所用横すべり出し窓">名前定義!$B$207</definedName>
    <definedName name="断熱等サーモスＡサーモスＡ_高所用横すべり出し窓プロジェクト_P_">名前定義!$E$506:$E$508</definedName>
    <definedName name="断熱等サーモスＡサーモスＡ_縦すべり出し窓カムラッチ">名前定義!$B$203</definedName>
    <definedName name="断熱等サーモスＡサーモスＡ_縦すべり出し窓カムラッチ開き_T_">名前定義!$E$491:$E$494</definedName>
    <definedName name="断熱等サーモスＡサーモスＡ_上げ下げ窓_面格子付上げ下げ窓">名前定義!$B$204</definedName>
    <definedName name="断熱等サーモスＡサーモスＡ_上げ下げ窓_面格子付上げ下げ窓上げ下げ_U_">名前定義!$E$495:$E$498</definedName>
    <definedName name="断熱等サーモスＬ">名前定義!$M$139:$M$150</definedName>
    <definedName name="断熱等サーモスＬサーモスＬ_ＦＩＸ窓_外押縁タイプ_">名前定義!$B$181</definedName>
    <definedName name="断熱等サーモスＬサーモスＬ_ＦＩＸ窓_外押縁タイプ_FIX_F_">名前定義!$E$432:$E$435</definedName>
    <definedName name="断熱等サーモスＬサーモスＬ_ＦＩＸ窓_内押縁タイプ_">名前定義!$B$180</definedName>
    <definedName name="断熱等サーモスＬサーモスＬ_ＦＩＸ窓_内押縁タイプ_FIX_F_">名前定義!$E$430:$E$431</definedName>
    <definedName name="断熱等サーモスＬサーモスＬ_テラスドア_勝手口ドア">名前定義!$B$176</definedName>
    <definedName name="断熱等サーモスＬサーモスＬ_テラスドア_勝手口ドア_全面ガラス_">名前定義!$B$177</definedName>
    <definedName name="断熱等サーモスＬサーモスＬ_テラスドア_勝手口ドア_全面ガラス_開き_T_">名前定義!$E$422:$E$424</definedName>
    <definedName name="断熱等サーモスＬサーモスＬ_テラスドア_勝手口ドア開き_T_">名前定義!$E$421</definedName>
    <definedName name="断熱等サーモスＬサーモスＬ_引違い窓_片引き窓_引分け窓">名前定義!$B$173</definedName>
    <definedName name="断熱等サーモスＬサーモスＬ_引違い窓_片引き窓_引分け窓引違い_H_">名前定義!$E$410:$E$413</definedName>
    <definedName name="断熱等サーモスＬサーモスＬ_横すべり出し窓_オペレーター_カムラッチ__高所用横すべり出し窓">名前定義!$B$183</definedName>
    <definedName name="断熱等サーモスＬサーモスＬ_横すべり出し窓_オペレーター_カムラッチ__高所用横すべり出し窓プロジェクト_P_">名前定義!$E$440:$E$443</definedName>
    <definedName name="断熱等サーモスＬサーモスＬ_外倒し窓_内倒し窓">名前定義!$B$184</definedName>
    <definedName name="断熱等サーモスＬサーモスＬ_外倒し窓_内倒し窓プロジェクト_P_">名前定義!$E$444:$E$447</definedName>
    <definedName name="断熱等サーモスＬサーモスＬ_採風勝手口ドア_勝手口ドア_中桟腰パネルなし_">名前定義!$B$179</definedName>
    <definedName name="断熱等サーモスＬサーモスＬ_採風勝手口ドア_勝手口ドア_中桟腰パネルなし_開き_T_">名前定義!$E$427:$E$429</definedName>
    <definedName name="断熱等サーモスＬサーモスＬ_縦すべり出し窓_オペレーター_カムラッチ_">名前定義!$B$175</definedName>
    <definedName name="断熱等サーモスＬサーモスＬ_縦すべり出し窓_オペレーター_カムラッチ_開き_T_">名前定義!$E$417:$E$420</definedName>
    <definedName name="断熱等サーモスＬサーモスＬ_勝手口ドア_中桟腰パネル付_">名前定義!$B$178</definedName>
    <definedName name="断熱等サーモスＬサーモスＬ_勝手口ドア_中桟腰パネル付_開き_T_">名前定義!$E$425:$E$426</definedName>
    <definedName name="断熱等サーモスＬサーモスＬ_上げ下げ窓_面格子付上げ下げ窓">名前定義!$B$182</definedName>
    <definedName name="断熱等サーモスＬサーモスＬ_上げ下げ窓_面格子付上げ下げ窓上げ下げ_U_">名前定義!$E$436:$E$439</definedName>
    <definedName name="断熱等サーモスＬサーモスＬ_単体引違い窓_中桟付_">名前定義!$B$174</definedName>
    <definedName name="断熱等サーモスＬサーモスＬ_単体引違い窓_中桟付_引違い_H_">名前定義!$E$414:$E$416</definedName>
    <definedName name="断熱等スカイシアター">名前定義!$M$185</definedName>
    <definedName name="断熱等スカイシアタースカイシアター">名前定義!$B$221</definedName>
    <definedName name="断熱等スカイシアタースカイシアターその他_X_">名前定義!$E$560</definedName>
    <definedName name="断熱等セレクトサッシＰＧ">名前定義!$M$209</definedName>
    <definedName name="断熱等セレクトサッシＰＧセレクトサッシＰＧ">名前定義!$B$246:$B$249</definedName>
    <definedName name="断熱等セレクトサッシＰＧセレクトサッシＰＧFIX_F_">名前定義!$E$637:$E$642</definedName>
    <definedName name="断熱等セレクトサッシＰＧセレクトサッシＰＧプロジェクト_P_">名前定義!$E$643:$E$648</definedName>
    <definedName name="断熱等セレクトサッシＰＧセレクトサッシＰＧ引違い_H_">名前定義!$E$625:$E$630</definedName>
    <definedName name="断熱等セレクトサッシＰＧセレクトサッシＰＧ開き_T_">名前定義!$E$631:$E$636</definedName>
    <definedName name="断熱等ノンレールサッシ">名前定義!$M$183:$M$184</definedName>
    <definedName name="断熱等ノンレールサッシノンレールサッシ_サーモスⅡ_Hタイプ">名前定義!$B$219</definedName>
    <definedName name="断熱等ノンレールサッシノンレールサッシ_サーモスⅡ_Hタイプ引違い_H_">名前定義!$E$548:$E$553</definedName>
    <definedName name="断熱等ノンレールサッシノンレールサッシ_サーモスLタイプ">名前定義!$B$220</definedName>
    <definedName name="断熱等ノンレールサッシノンレールサッシ_サーモスLタイプ引違い_H_">名前定義!$E$554:$E$559</definedName>
    <definedName name="断熱等リシェント勝手口ドア">名前定義!$M$213:$M$219</definedName>
    <definedName name="断熱等リシェント勝手口ドアリシェント勝手口ドア_高断熱仕様_シリンダー無し__24年6月発売_">名前定義!$B$253</definedName>
    <definedName name="断熱等リシェント勝手口ドアリシェント勝手口ドア_高断熱仕様_シリンダー無し__24年6月発売__８地域向け_">名前定義!$B$254</definedName>
    <definedName name="断熱等リシェント勝手口ドアリシェント勝手口ドア_高断熱仕様_シリンダー無し__24年6月発売__８地域向け_開き_T_">名前定義!$E$670</definedName>
    <definedName name="断熱等リシェント勝手口ドアリシェント勝手口ドア_高断熱仕様_シリンダー無し__24年6月発売_開き_T_">名前定義!$E$669</definedName>
    <definedName name="断熱等リシェント勝手口ドアリシェント勝手口ドア_断熱仕様_Low_E複層ガラス_アルゴンガス入り_仕様_シリンダー無し_">名前定義!$B$257</definedName>
    <definedName name="断熱等リシェント勝手口ドアリシェント勝手口ドア_断熱仕様_Low_E複層ガラス_アルゴンガス入り_仕様_シリンダー無し__８地域向け_">名前定義!$B$258</definedName>
    <definedName name="断熱等リシェント勝手口ドアリシェント勝手口ドア_断熱仕様_Low_E複層ガラス_アルゴンガス入り_仕様_シリンダー無し__８地域向け_開き_T_">名前定義!$E$674</definedName>
    <definedName name="断熱等リシェント勝手口ドアリシェント勝手口ドア_断熱仕様_Low_E複層ガラス_アルゴンガス入り_仕様_シリンダー無し_開き_T_">名前定義!$E$673</definedName>
    <definedName name="断熱等リシェント勝手口ドアリシェント勝手口ドア_断熱仕様_トリプルガラス_クリプトンガス入り_仕様_シリンダー無し__24年6月終息_">名前定義!$B$255</definedName>
    <definedName name="断熱等リシェント勝手口ドアリシェント勝手口ドア_断熱仕様_トリプルガラス_クリプトンガス入り_仕様_シリンダー無し__24年6月終息__８地域向け_">名前定義!$B$256</definedName>
    <definedName name="断熱等リシェント勝手口ドアリシェント勝手口ドア_断熱仕様_トリプルガラス_クリプトンガス入り_仕様_シリンダー無し__24年6月終息__８地域向け_開き_T_">名前定義!$E$672</definedName>
    <definedName name="断熱等リシェント勝手口ドアリシェント勝手口ドア_断熱仕様_トリプルガラス_クリプトンガス入り_仕様_シリンダー無し__24年6月終息_開き_T_">名前定義!$E$671</definedName>
    <definedName name="断熱等リシェント勝手口ドアリシェント勝手口ドア_断熱仕様_一般複層ガラス仕様_シリンダー無し_">名前定義!$B$259</definedName>
    <definedName name="断熱等リシェント勝手口ドアリシェント勝手口ドア_断熱仕様_一般複層ガラス仕様_シリンダー無し_開き_T_">名前定義!$E$675</definedName>
    <definedName name="断熱等リプラス_アタッチ枠_ＴＷ用">名前定義!$M$14:$M$34</definedName>
    <definedName name="断熱等リプラス_アタッチ枠_ＴＷ用リプラス_アタッチ枠_TW用_トリプルガラス_FIX窓_アルゴンガス_">名前定義!$B$27</definedName>
    <definedName name="断熱等リプラス_アタッチ枠_ＴＷ用リプラス_アタッチ枠_TW用_トリプルガラス_FIX窓_アルゴンガス_FIX_F_">名前定義!$E$76:$E$78</definedName>
    <definedName name="断熱等リプラス_アタッチ枠_ＴＷ用リプラス_アタッチ枠_TW用_トリプルガラス_FIX窓_クリプトンガス_">名前定義!$B$26</definedName>
    <definedName name="断熱等リプラス_アタッチ枠_ＴＷ用リプラス_アタッチ枠_TW用_トリプルガラス_FIX窓_クリプトンガス_FIX_F_">名前定義!$E$73:$E$75</definedName>
    <definedName name="断熱等リプラス_アタッチ枠_ＴＷ用リプラス_アタッチ枠_TW用_トリプルガラス_引違い窓_アルゴンガス___2024年1月販売終了_">名前定義!$B$21</definedName>
    <definedName name="断熱等リプラス_アタッチ枠_ＴＷ用リプラス_アタッチ枠_TW用_トリプルガラス_引違い窓_アルゴンガス___2024年1月販売終了_引違い_H_">名前定義!$E$60:$E$61</definedName>
    <definedName name="断熱等リプラス_アタッチ枠_ＴＷ用リプラス_アタッチ枠_TW用_トリプルガラス_引違い窓_クリプトンガス___2024年1月販売終了_">名前定義!$B$20</definedName>
    <definedName name="断熱等リプラス_アタッチ枠_ＴＷ用リプラス_アタッチ枠_TW用_トリプルガラス_引違い窓_クリプトンガス___2024年1月販売終了_引違い_H_">名前定義!$E$58:$E$59</definedName>
    <definedName name="断熱等リプラス_アタッチ枠_ＴＷ用リプラス_アタッチ枠_TW用_トリプルガラス_横すべり出し窓_オペレーター_高所用横すべり出し窓_アルゴンガス_">名前定義!$B$33</definedName>
    <definedName name="断熱等リプラス_アタッチ枠_ＴＷ用リプラス_アタッチ枠_TW用_トリプルガラス_横すべり出し窓_オペレーター_高所用横すべり出し窓_アルゴンガス_プロジェクト_P_">名前定義!$E$92:$E$93</definedName>
    <definedName name="断熱等リプラス_アタッチ枠_ＴＷ用リプラス_アタッチ枠_TW用_トリプルガラス_横すべり出し窓_オペレーター_高所用横すべり出し窓_クリプトンガス_">名前定義!$B$32</definedName>
    <definedName name="断熱等リプラス_アタッチ枠_ＴＷ用リプラス_アタッチ枠_TW用_トリプルガラス_横すべり出し窓_オペレーター_高所用横すべり出し窓_クリプトンガス_プロジェクト_P_">名前定義!$E$89:$E$91</definedName>
    <definedName name="断熱等リプラス_アタッチ枠_ＴＷ用リプラス_アタッチ枠_TW用_トリプルガラス_横すべり出し窓_グレモン_アルゴンガス__">名前定義!$B$31</definedName>
    <definedName name="断熱等リプラス_アタッチ枠_ＴＷ用リプラス_アタッチ枠_TW用_トリプルガラス_横すべり出し窓_グレモン_アルゴンガス__プロジェクト_P_">名前定義!$E$86:$E$88</definedName>
    <definedName name="断熱等リプラス_アタッチ枠_ＴＷ用リプラス_アタッチ枠_TW用_トリプルガラス_横すべり出し窓_グレモン_クリプトンガス_">名前定義!$B$30</definedName>
    <definedName name="断熱等リプラス_アタッチ枠_ＴＷ用リプラス_アタッチ枠_TW用_トリプルガラス_横すべり出し窓_グレモン_クリプトンガス_プロジェクト_P_">名前定義!$E$83:$E$85</definedName>
    <definedName name="断熱等リプラス_アタッチ枠_ＴＷ用リプラス_アタッチ枠_TW用_トリプルガラス_縦すべり出し窓_オペレーター_アルゴンガス__">名前定義!$B$23</definedName>
    <definedName name="断熱等リプラス_アタッチ枠_ＴＷ用リプラス_アタッチ枠_TW用_トリプルガラス_縦すべり出し窓_オペレーター_アルゴンガス__開き_T_">名前定義!$E$65:$E$66</definedName>
    <definedName name="断熱等リプラス_アタッチ枠_ＴＷ用リプラス_アタッチ枠_TW用_トリプルガラス_縦すべり出し窓_オペレーター_クリプトンガス_">名前定義!$B$22</definedName>
    <definedName name="断熱等リプラス_アタッチ枠_ＴＷ用リプラス_アタッチ枠_TW用_トリプルガラス_縦すべり出し窓_オペレーター_クリプトンガス_開き_T_">名前定義!$E$62:$E$64</definedName>
    <definedName name="断熱等リプラス_アタッチ枠_ＴＷ用リプラス_アタッチ枠_TW用_トリプルガラス_縦すべり出し窓_グレモン_アルゴンガス_">名前定義!$B$25</definedName>
    <definedName name="断熱等リプラス_アタッチ枠_ＴＷ用リプラス_アタッチ枠_TW用_トリプルガラス_縦すべり出し窓_グレモン_アルゴンガス_開き_T_">名前定義!$E$70:$E$72</definedName>
    <definedName name="断熱等リプラス_アタッチ枠_ＴＷ用リプラス_アタッチ枠_TW用_トリプルガラス_縦すべり出し窓_グレモン_クリプトンガス_">名前定義!$B$24</definedName>
    <definedName name="断熱等リプラス_アタッチ枠_ＴＷ用リプラス_アタッチ枠_TW用_トリプルガラス_縦すべり出し窓_グレモン_クリプトンガス_開き_T_">名前定義!$E$67:$E$69</definedName>
    <definedName name="断熱等リプラス_アタッチ枠_ＴＷ用リプラス_アタッチ枠_TW用_トリプルガラス_上げ下げ窓_アルゴンガス_">名前定義!$B$29</definedName>
    <definedName name="断熱等リプラス_アタッチ枠_ＴＷ用リプラス_アタッチ枠_TW用_トリプルガラス_上げ下げ窓_アルゴンガス_上げ下げ_U_">名前定義!$E$81:$E$82</definedName>
    <definedName name="断熱等リプラス_アタッチ枠_ＴＷ用リプラス_アタッチ枠_TW用_トリプルガラス_上げ下げ窓_クリプトンガス_">名前定義!$B$28</definedName>
    <definedName name="断熱等リプラス_アタッチ枠_ＴＷ用リプラス_アタッチ枠_TW用_トリプルガラス_上げ下げ窓_クリプトンガス_上げ下げ_U_">名前定義!$E$79:$E$80</definedName>
    <definedName name="断熱等リプラス_アタッチ枠_ＴＷ用リプラス_アタッチ枠_TW用_複層ガラス_FIX窓">名前定義!$B$37</definedName>
    <definedName name="断熱等リプラス_アタッチ枠_ＴＷ用リプラス_アタッチ枠_TW用_複層ガラス_FIX窓FIX_F_">名前定義!$E$101:$E$102</definedName>
    <definedName name="断熱等リプラス_アタッチ枠_ＴＷ用リプラス_アタッチ枠_TW用_複層ガラス_引違い窓___2024年1月販売終了_">名前定義!$B$34</definedName>
    <definedName name="断熱等リプラス_アタッチ枠_ＴＷ用リプラス_アタッチ枠_TW用_複層ガラス_引違い窓___2024年1月販売終了_引違い_H_">名前定義!$E$94:$E$95</definedName>
    <definedName name="断熱等リプラス_アタッチ枠_ＴＷ用リプラス_アタッチ枠_TW用_複層ガラス_横すべり出し窓_オペレーター_高所用横すべり出し窓_">名前定義!$B$39</definedName>
    <definedName name="断熱等リプラス_アタッチ枠_ＴＷ用リプラス_アタッチ枠_TW用_複層ガラス_横すべり出し窓_オペレーター_高所用横すべり出し窓_プロジェクト_P_">名前定義!$E$105:$E$107</definedName>
    <definedName name="断熱等リプラス_アタッチ枠_ＴＷ用リプラス_アタッチ枠_TW用_複層ガラス_横すべり出し窓_グレモン">名前定義!$B$40</definedName>
    <definedName name="断熱等リプラス_アタッチ枠_ＴＷ用リプラス_アタッチ枠_TW用_複層ガラス_横すべり出し窓_グレモンプロジェクト_P_">名前定義!$E$108:$E$109</definedName>
    <definedName name="断熱等リプラス_アタッチ枠_ＴＷ用リプラス_アタッチ枠_TW用_複層ガラス_縦すべり出し窓_オペレーター">名前定義!$B$35</definedName>
    <definedName name="断熱等リプラス_アタッチ枠_ＴＷ用リプラス_アタッチ枠_TW用_複層ガラス_縦すべり出し窓_オペレーター開き_T_">名前定義!$E$96:$E$98</definedName>
    <definedName name="断熱等リプラス_アタッチ枠_ＴＷ用リプラス_アタッチ枠_TW用_複層ガラス_縦すべり出し窓_グレモン">名前定義!$B$36</definedName>
    <definedName name="断熱等リプラス_アタッチ枠_ＴＷ用リプラス_アタッチ枠_TW用_複層ガラス_縦すべり出し窓_グレモン開き_T_">名前定義!$E$99:$E$100</definedName>
    <definedName name="断熱等リプラス_アタッチ枠_ＴＷ用リプラス_アタッチ枠_TW用_複層ガラス_上げ下げ窓">名前定義!$B$38</definedName>
    <definedName name="断熱等リプラス_アタッチ枠_ＴＷ用リプラス_アタッチ枠_TW用_複層ガラス_上げ下げ窓上げ下げ_U_">名前定義!$E$103:$E$104</definedName>
    <definedName name="断熱等リプラス_アタッチ枠_サーモス用">名前定義!$M$35:$M$41</definedName>
    <definedName name="断熱等リプラス_アタッチ枠_サーモス用リプラス_アタッチ枠_サーモス用_アルミスペーサー_">名前定義!$B$50:$B$53</definedName>
    <definedName name="断熱等リプラス_アタッチ枠_サーモス用リプラス_アタッチ枠_サーモス用_アルミスペーサー__2024年1月販売終了_">名前定義!$B$48</definedName>
    <definedName name="断熱等リプラス_アタッチ枠_サーモス用リプラス_アタッチ枠_サーモス用_アルミスペーサー__2024年1月販売終了_引違い_H_">名前定義!$E$127:$E$130</definedName>
    <definedName name="断熱等リプラス_アタッチ枠_サーモス用リプラス_アタッチ枠_サーモス用_アルミスペーサー_FIX_F_">名前定義!$E$139:$E$142</definedName>
    <definedName name="断熱等リプラス_アタッチ枠_サーモス用リプラス_アタッチ枠_サーモス用_アルミスペーサー_プロジェクト_P_">名前定義!$E$146:$E$149</definedName>
    <definedName name="断熱等リプラス_アタッチ枠_サーモス用リプラス_アタッチ枠_サーモス用_アルミスペーサー_引違い窓_中桟付__2024年1月販売終了_">名前定義!$B$49</definedName>
    <definedName name="断熱等リプラス_アタッチ枠_サーモス用リプラス_アタッチ枠_サーモス用_アルミスペーサー_引違い窓_中桟付__2024年1月販売終了_引違い_H_">名前定義!$E$131:$E$134</definedName>
    <definedName name="断熱等リプラス_アタッチ枠_サーモス用リプラス_アタッチ枠_サーモス用_アルミスペーサー_開き_T_">名前定義!$E$135:$E$138</definedName>
    <definedName name="断熱等リプラス_アタッチ枠_サーモス用リプラス_アタッチ枠_サーモス用_アルミスペーサー_上げ下げ_U_">名前定義!$E$143:$E$145</definedName>
    <definedName name="断熱等リプラス_アタッチ枠_サーモス用リプラス_アタッチ枠_サーモス用_樹脂スペーサー_内外色組合せ__2024年1月販売終了_">名前定義!$B$41</definedName>
    <definedName name="断熱等リプラス_アタッチ枠_サーモス用リプラス_アタッチ枠_サーモス用_樹脂スペーサー_内外色組合せ__2024年1月販売終了_引違い_H_">名前定義!$E$110:$E$111</definedName>
    <definedName name="断熱等リプラス_アタッチ枠_サーモス用リプラス_アタッチ枠_サーモス用_樹脂スペーサー_内外色組合せ_内外同系色">名前定義!$B$43:$B$46</definedName>
    <definedName name="断熱等リプラス_アタッチ枠_サーモス用リプラス_アタッチ枠_サーモス用_樹脂スペーサー_内外色組合せ_内外同系色__2024年1月販売終了_">名前定義!$B$42</definedName>
    <definedName name="断熱等リプラス_アタッチ枠_サーモス用リプラス_アタッチ枠_サーモス用_樹脂スペーサー_内外色組合せ_内外同系色__2024年1月販売終了_引違い_H_">名前定義!$E$112:$E$113</definedName>
    <definedName name="断熱等リプラス_アタッチ枠_サーモス用リプラス_アタッチ枠_サーモス用_樹脂スペーサー_内外色組合せ_内外同系色_引違い窓_中桟付__2024年1月販売終了_">名前定義!$B$47</definedName>
    <definedName name="断熱等リプラス_アタッチ枠_サーモス用リプラス_アタッチ枠_サーモス用_樹脂スペーサー_内外色組合せ_内外同系色_引違い窓_中桟付__2024年1月販売終了_引違い_H_">名前定義!$E$124:$E$126</definedName>
    <definedName name="断熱等リプラス_アタッチ枠_サーモス用リプラス_アタッチ枠_サーモス用_樹脂スペーサー_内外色組合せ_内外同系色FIX_F_">名前定義!$E$117:$E$118</definedName>
    <definedName name="断熱等リプラス_アタッチ枠_サーモス用リプラス_アタッチ枠_サーモス用_樹脂スペーサー_内外色組合せ_内外同系色プロジェクト_P_">名前定義!$E$121:$E$123</definedName>
    <definedName name="断熱等リプラス_アタッチ枠_サーモス用リプラス_アタッチ枠_サーモス用_樹脂スペーサー_内外色組合せ_内外同系色開き_T_">名前定義!$E$114:$E$116</definedName>
    <definedName name="断熱等リプラス_アタッチ枠_サーモス用リプラス_アタッチ枠_サーモス用_樹脂スペーサー_内外色組合せ_内外同系色上げ下げ_U_">名前定義!$E$119:$E$120</definedName>
    <definedName name="断熱等リプラス_居室仕様_ＴＷタイプ">名前定義!$M$2:$M$4</definedName>
    <definedName name="断熱等リプラス_居室仕様_ＴＷタイプリプラス_居室仕様_TWタイプ_トリプルガラス_アルゴンガス_">名前定義!$B$3</definedName>
    <definedName name="断熱等リプラス_居室仕様_ＴＷタイプリプラス_居室仕様_TWタイプ_トリプルガラス_アルゴンガス_引違い_H_">名前定義!$E$4:$E$5</definedName>
    <definedName name="断熱等リプラス_居室仕様_ＴＷタイプリプラス_居室仕様_TWタイプ_トリプルガラス_クリプトンガス_">名前定義!$B$2</definedName>
    <definedName name="断熱等リプラス_居室仕様_ＴＷタイプリプラス_居室仕様_TWタイプ_トリプルガラス_クリプトンガス_引違い_H_">名前定義!$E$2:$E$3</definedName>
    <definedName name="断熱等リプラス_居室仕様_ＴＷタイプリプラス_居室仕様_TWタイプ_複層ガラス">名前定義!$B$4</definedName>
    <definedName name="断熱等リプラス_居室仕様_ＴＷタイプリプラス_居室仕様_TWタイプ_複層ガラス引違い_H_">名前定義!$E$6:$E$7</definedName>
    <definedName name="断熱等リプラス_居室仕様_浴室仕様">名前定義!$M$5:$M$13</definedName>
    <definedName name="断熱等リプラス_居室仕様_浴室仕様リプラス_居室仕様_浴室仕様_FIX窓外押縁_アルミスペーサー_">名前定義!$B$9</definedName>
    <definedName name="断熱等リプラス_居室仕様_浴室仕様リプラス_居室仕様_浴室仕様_FIX窓外押縁_アルミスペーサー_FIX_F_">名前定義!$E$21:$E$24</definedName>
    <definedName name="断熱等リプラス_居室仕様_浴室仕様リプラス_居室仕様_浴室仕様_FIX窓外押縁_樹脂スペーサー_">名前定義!$B$8</definedName>
    <definedName name="断熱等リプラス_居室仕様_浴室仕様リプラス_居室仕様_浴室仕様_FIX窓外押縁_樹脂スペーサー_FIX_F_">名前定義!$E$18:$E$20</definedName>
    <definedName name="断熱等リプラス_居室仕様_浴室仕様リプラス_居室仕様_浴室仕様_FIX窓内押縁_アルミスペーサー_">名前定義!$B$11</definedName>
    <definedName name="断熱等リプラス_居室仕様_浴室仕様リプラス_居室仕様_浴室仕様_FIX窓内押縁_アルミスペーサー_FIX_F_">名前定義!$E$27:$E$30</definedName>
    <definedName name="断熱等リプラス_居室仕様_浴室仕様リプラス_居室仕様_浴室仕様_FIX窓内押縁_樹脂スペーサー_">名前定義!$B$10</definedName>
    <definedName name="断熱等リプラス_居室仕様_浴室仕様リプラス_居室仕様_浴室仕様_FIX窓内押縁_樹脂スペーサー_FIX_F_">名前定義!$E$25:$E$26</definedName>
    <definedName name="断熱等リプラス_居室仕様_浴室仕様リプラス_居室仕様_浴室仕様_アルミスペーサー_">名前定義!$B$16:$B$19</definedName>
    <definedName name="断熱等リプラス_居室仕様_浴室仕様リプラス_居室仕様_浴室仕様_アルミスペーサー_プロジェクト_P_">名前定義!$E$54:$E$57</definedName>
    <definedName name="断熱等リプラス_居室仕様_浴室仕様リプラス_居室仕様_浴室仕様_アルミスペーサー_引違い_H_">名前定義!$E$42:$E$45</definedName>
    <definedName name="断熱等リプラス_居室仕様_浴室仕様リプラス_居室仕様_浴室仕様_アルミスペーサー_引違い窓_中桟付">名前定義!$B$7</definedName>
    <definedName name="断熱等リプラス_居室仕様_浴室仕様リプラス_居室仕様_浴室仕様_アルミスペーサー_引違い窓_中桟付引違い_H_">名前定義!$E$14:$E$17</definedName>
    <definedName name="断熱等リプラス_居室仕様_浴室仕様リプラス_居室仕様_浴室仕様_アルミスペーサー_開き_T_">名前定義!$E$46:$E$49</definedName>
    <definedName name="断熱等リプラス_居室仕様_浴室仕様リプラス_居室仕様_浴室仕様_アルミスペーサー_上げ下げ_U_">名前定義!$E$50:$E$53</definedName>
    <definedName name="断熱等リプラス_居室仕様_浴室仕様リプラス_居室仕様_浴室仕様_樹脂スペーサー_">名前定義!$B$12:$B$15</definedName>
    <definedName name="断熱等リプラス_居室仕様_浴室仕様リプラス_居室仕様_浴室仕様_樹脂スペーサー_プロジェクト_P_">名前定義!$E$39:$E$41</definedName>
    <definedName name="断熱等リプラス_居室仕様_浴室仕様リプラス_居室仕様_浴室仕様_樹脂スペーサー_引違い_H_">名前定義!$E$31:$E$32</definedName>
    <definedName name="断熱等リプラス_居室仕様_浴室仕様リプラス_居室仕様_浴室仕様_樹脂スペーサー_引違い窓_中桟付">名前定義!$B$6</definedName>
    <definedName name="断熱等リプラス_居室仕様_浴室仕様リプラス_居室仕様_浴室仕様_樹脂スペーサー_引違い窓_中桟付引違い_H_">名前定義!$E$11:$E$13</definedName>
    <definedName name="断熱等リプラス_居室仕様_浴室仕様リプラス_居室仕様_浴室仕様_樹脂スペーサー_引違い窓ブリッジ枠">名前定義!$B$5</definedName>
    <definedName name="断熱等リプラス_居室仕様_浴室仕様リプラス_居室仕様_浴室仕様_樹脂スペーサー_引違い窓ブリッジ枠引違い_H_">名前定義!$E$8:$E$10</definedName>
    <definedName name="断熱等リプラス_居室仕様_浴室仕様リプラス_居室仕様_浴室仕様_樹脂スペーサー_開き_T_">名前定義!$E$33:$E$35</definedName>
    <definedName name="断熱等リプラス_居室仕様_浴室仕様リプラス_居室仕様_浴室仕様_樹脂スペーサー_上げ下げ_U_">名前定義!$E$36:$E$38</definedName>
    <definedName name="断熱等リプラス専用枠">名前定義!$M$42:$M$43</definedName>
    <definedName name="断熱等リプラス専用枠リプラス専用枠_23年3月末販売終了__アルミスペーサー_">名前定義!$B$55</definedName>
    <definedName name="断熱等リプラス専用枠リプラス専用枠_23年3月末販売終了__アルミスペーサー_引違い_H_">名前定義!$E$153:$E$156</definedName>
    <definedName name="断熱等リプラス専用枠リプラス専用枠_23年3月末販売終了__樹脂スペーサー_">名前定義!$B$54</definedName>
    <definedName name="断熱等リプラス専用枠リプラス専用枠_23年3月末販売終了__樹脂スペーサー_引違い_H_">名前定義!$E$150:$E$152</definedName>
    <definedName name="断熱等リフレム樹脂窓用">名前定義!$M$44:$M$46</definedName>
    <definedName name="断熱等リフレム樹脂窓用リフレム樹脂窓用カバーモール_EW_EW_for_Design_PG__スペーサー材質問わず_">名前定義!$B$63:$B$66</definedName>
    <definedName name="断熱等リフレム樹脂窓用リフレム樹脂窓用カバーモール_EW_EW_for_Design_PG__スペーサー材質問わず_FIX_F_">名前定義!$E$179:$E$181</definedName>
    <definedName name="断熱等リフレム樹脂窓用リフレム樹脂窓用カバーモール_EW_EW_for_Design_PG__スペーサー材質問わず_プロジェクト_P_">名前定義!$E$182:$E$184</definedName>
    <definedName name="断熱等リフレム樹脂窓用リフレム樹脂窓用カバーモール_EW_EW_for_Design_PG__スペーサー材質問わず_引違い_H_">名前定義!$E$172:$E$175</definedName>
    <definedName name="断熱等リフレム樹脂窓用リフレム樹脂窓用カバーモール_EW_EW_for_Design_PG__スペーサー材質問わず_開き_T_">名前定義!$E$176:$E$178</definedName>
    <definedName name="断熱等リフレム樹脂窓用リフレム樹脂窓用カバーモール_EW_EW_for_Design_PG__樹脂スペーサー_">名前定義!$B$60:$B$62</definedName>
    <definedName name="断熱等リフレム樹脂窓用リフレム樹脂窓用カバーモール_EW_EW_for_Design_PG__樹脂スペーサー_FIX_F_">名前定義!$E$170</definedName>
    <definedName name="断熱等リフレム樹脂窓用リフレム樹脂窓用カバーモール_EW_EW_for_Design_PG__樹脂スペーサー_プロジェクト_P_">名前定義!$E$171</definedName>
    <definedName name="断熱等リフレム樹脂窓用リフレム樹脂窓用カバーモール_EW_EW_for_Design_PG__樹脂スペーサー_開き_T_">名前定義!$E$169</definedName>
    <definedName name="断熱等リフレム樹脂窓用リフレム樹脂窓用カバーモール_EW_EW_for_Design_TG_">名前定義!$B$56:$B$59</definedName>
    <definedName name="断熱等リフレム樹脂窓用リフレム樹脂窓用カバーモール_EW_EW_for_Design_TG_FIX_F_">名前定義!$E$163:$E$165</definedName>
    <definedName name="断熱等リフレム樹脂窓用リフレム樹脂窓用カバーモール_EW_EW_for_Design_TG_プロジェクト_P_">名前定義!$E$166:$E$168</definedName>
    <definedName name="断熱等リフレム樹脂窓用リフレム樹脂窓用カバーモール_EW_EW_for_Design_TG_引違い_H_">名前定義!$E$157:$E$159</definedName>
    <definedName name="断熱等リフレム樹脂窓用リフレム樹脂窓用カバーモール_EW_EW_for_Design_TG_開き_T_">名前定義!$E$160:$E$162</definedName>
    <definedName name="断熱等レガリス">名前定義!$M$47</definedName>
    <definedName name="断熱等レガリスレガリス">名前定義!$B$67:$B$69</definedName>
    <definedName name="断熱等レガリスレガリスFIX_F_">名前定義!$E$186</definedName>
    <definedName name="断熱等レガリスレガリスプロジェクト_P_">名前定義!$E$187</definedName>
    <definedName name="断熱等レガリスレガリス開き_T_">名前定義!$E$185</definedName>
    <definedName name="断熱等ワイドウィン">名前定義!$M$208</definedName>
    <definedName name="断熱等ワイドウィンワイドウィン">名前定義!$B$244:$B$245</definedName>
    <definedName name="断熱等ワイドウィンワイドウィンFIX_F_">名前定義!$E$621:$E$624</definedName>
    <definedName name="断熱等ワイドウィンワイドウィン引違い_H_">名前定義!$E$617:$E$620</definedName>
    <definedName name="断熱等出窓">名前定義!$M$194:$M$195</definedName>
    <definedName name="断熱等出窓出窓_サーモスⅡ_Hタイプ">名前定義!$B$230</definedName>
    <definedName name="断熱等出窓出窓_サーモスⅡ_Hタイプその他_X_">名前定義!$E$585:$E$587</definedName>
    <definedName name="断熱等出窓出窓_サーモスLタイプ">名前定義!$B$231</definedName>
    <definedName name="断熱等出窓出窓_サーモスLタイプその他_X_">名前定義!$E$588:$E$590</definedName>
    <definedName name="断熱等台形ＦＩＸ窓">名前定義!$M$190:$M$191</definedName>
    <definedName name="断熱等台形ＦＩＸ窓台形ＦＩＸ窓_サーモスⅡ_Hタイプ">名前定義!$B$226</definedName>
    <definedName name="断熱等台形ＦＩＸ窓台形ＦＩＸ窓_サーモスⅡ_HタイプFIX_F_">名前定義!$E$573:$E$575</definedName>
    <definedName name="断熱等台形ＦＩＸ窓台形ＦＩＸ窓_サーモスLタイプ">名前定義!$B$227</definedName>
    <definedName name="断熱等台形ＦＩＸ窓台形ＦＩＸ窓_サーモスLタイプFIX_F_">名前定義!$E$576:$E$578</definedName>
    <definedName name="断熱等断熱土間引戸">名前定義!$M$196:$M$199</definedName>
    <definedName name="断熱等断熱土間引戸断熱土間引戸_中桟腰パネル付__サーモスⅡ_Hタイプ">名前定義!$B$233</definedName>
    <definedName name="断熱等断熱土間引戸断熱土間引戸_中桟腰パネル付__サーモスⅡ_Hタイプ引違い_H_">名前定義!$E$594:$E$595</definedName>
    <definedName name="断熱等断熱土間引戸断熱土間引戸_中桟腰パネル付__サーモスLタイプ">名前定義!$B$235</definedName>
    <definedName name="断熱等断熱土間引戸断熱土間引戸_中桟腰パネル付__サーモスLタイプ引違い_H_">名前定義!$E$599:$E$600</definedName>
    <definedName name="断熱等断熱土間引戸断熱土間引戸_中桟腰パネル付除く__サーモスⅡ_Hタイプ">名前定義!$B$232</definedName>
    <definedName name="断熱等断熱土間引戸断熱土間引戸_中桟腰パネル付除く__サーモスⅡ_Hタイプ引違い_H_">名前定義!$E$591:$E$593</definedName>
    <definedName name="断熱等断熱土間引戸断熱土間引戸_中桟腰パネル付除く__サーモスLタイプ">名前定義!$B$234</definedName>
    <definedName name="断熱等断熱土間引戸断熱土間引戸_中桟腰パネル付除く__サーモスLタイプ引違い_H_">名前定義!$E$596:$E$598</definedName>
    <definedName name="断熱等内付ＲＳⅡ">名前定義!$M$211</definedName>
    <definedName name="断熱等内付ＲＳⅡ内付ＲＳⅡ_ＰＧ障子_">名前定義!$B$251</definedName>
    <definedName name="断熱等内付ＲＳⅡ内付ＲＳⅡ_ＰＧ障子_引違い_H_">名前定義!$E$656:$E$662</definedName>
    <definedName name="断熱等防火戸ＦＧ_Ａ">名前定義!$M$174:$M$180</definedName>
    <definedName name="断熱等防火戸ＦＧ_Ａ防火戸ＦＧ_Ａ_ＦＩＸ窓_内押縁タイプ_">名前定義!$B$211</definedName>
    <definedName name="断熱等防火戸ＦＧ_Ａ防火戸ＦＧ_Ａ_ＦＩＸ窓_内押縁タイプ_FIX_F_">名前定義!$E$516:$E$517</definedName>
    <definedName name="断熱等防火戸ＦＧ_Ａ防火戸ＦＧ_Ａ_引違い窓">名前定義!$B$208</definedName>
    <definedName name="断熱等防火戸ＦＧ_Ａ防火戸ＦＧ_Ａ_引違い窓引違い_H_">名前定義!$E$509:$E$510</definedName>
    <definedName name="断熱等防火戸ＦＧ_Ａ防火戸ＦＧ_Ａ_横すべり出し窓カムラッチ_外倒し窓_内倒し窓">名前定義!$B$213</definedName>
    <definedName name="断熱等防火戸ＦＧ_Ａ防火戸ＦＧ_Ａ_横すべり出し窓カムラッチ_外倒し窓_内倒し窓プロジェクト_P_">名前定義!$E$520:$E$521</definedName>
    <definedName name="断熱等防火戸ＦＧ_Ａ防火戸ＦＧ_Ａ_高所用横すべり出し窓">名前定義!$B$214</definedName>
    <definedName name="断熱等防火戸ＦＧ_Ａ防火戸ＦＧ_Ａ_高所用横すべり出し窓プロジェクト_P_">名前定義!$E$522:$E$523</definedName>
    <definedName name="断熱等防火戸ＦＧ_Ａ防火戸ＦＧ_Ａ_縦すべり出し窓カムラッチ">名前定義!$B$210</definedName>
    <definedName name="断熱等防火戸ＦＧ_Ａ防火戸ＦＧ_Ａ_縦すべり出し窓カムラッチ開き_T_">名前定義!$E$514:$E$515</definedName>
    <definedName name="断熱等防火戸ＦＧ_Ａ防火戸ＦＧ_Ａ_上げ下げ窓_面格子付上げ下げ窓">名前定義!$B$212</definedName>
    <definedName name="断熱等防火戸ＦＧ_Ａ防火戸ＦＧ_Ａ_上げ下げ窓_面格子付上げ下げ窓上げ下げ_U_">名前定義!$E$518:$E$519</definedName>
    <definedName name="断熱等防火戸ＦＧ_Ａ防火戸ＦＧ_Ａシャッター付引違い窓">名前定義!$B$209</definedName>
    <definedName name="断熱等防火戸ＦＧ_Ａ防火戸ＦＧ_Ａシャッター付引違い窓引違い_H_">名前定義!$E$511:$E$513</definedName>
    <definedName name="断熱等防火戸ＦＧ_Ｆ">名前定義!$M$50</definedName>
    <definedName name="断熱等防火戸ＦＧ_Ｆ防火戸ＦＧ_Ｆ">名前定義!$B$82:$B$84</definedName>
    <definedName name="断熱等防火戸ＦＧ_Ｆ防火戸ＦＧ_ＦFIX_F_">名前定義!$E$233:$E$234</definedName>
    <definedName name="断熱等防火戸ＦＧ_Ｆ防火戸ＦＧ_Ｆプロジェクト_P_">名前定義!$E$235:$E$236</definedName>
    <definedName name="断熱等防火戸ＦＧ_Ｆ防火戸ＦＧ_Ｆ開き_T_">名前定義!$E$231:$E$232</definedName>
    <definedName name="断熱等防火戸ＦＧ_Ｈ">名前定義!$M$120:$M$138</definedName>
    <definedName name="断熱等防火戸ＦＧ_Ｈ防火戸ＦＧ_Ｈ_ＦＩＸ窓_外押縁タイプ_">名前定義!$B$166</definedName>
    <definedName name="断熱等防火戸ＦＧ_Ｈ防火戸ＦＧ_Ｈ_ＦＩＸ窓_外押縁タイプ_FIX_F_">名前定義!$E$394:$E$396</definedName>
    <definedName name="断熱等防火戸ＦＧ_Ｈ防火戸ＦＧ_Ｈ_ＦＩＸ窓_内押縁タイプ_">名前定義!$B$165</definedName>
    <definedName name="断熱等防火戸ＦＧ_Ｈ防火戸ＦＧ_Ｈ_ＦＩＸ窓_内押縁タイプ_FIX_F_">名前定義!$E$392:$E$393</definedName>
    <definedName name="断熱等防火戸ＦＧ_Ｈ防火戸ＦＧ_Ｈ_引違い窓_ブリッジ枠_">名前定義!$B$154</definedName>
    <definedName name="断熱等防火戸ＦＧ_Ｈ防火戸ＦＧ_Ｈ_引違い窓_ブリッジ枠_引違い_H_">名前定義!$E$364:$E$365</definedName>
    <definedName name="断熱等防火戸ＦＧ_Ｈ防火戸ＦＧ_Ｈ_引違い窓_レール間カバー枠_">名前定義!$B$155</definedName>
    <definedName name="断熱等防火戸ＦＧ_Ｈ防火戸ＦＧ_Ｈ_引違い窓_レール間カバー枠_引違い_H_">名前定義!$E$366:$E$367</definedName>
    <definedName name="断熱等防火戸ＦＧ_Ｈ防火戸ＦＧ_Ｈ_横すべり出し窓オペレーター_高所用横すべり出し窓※網入り複層ガラス">名前定義!$B$168</definedName>
    <definedName name="断熱等防火戸ＦＧ_Ｈ防火戸ＦＧ_Ｈ_横すべり出し窓オペレーター_高所用横すべり出し窓※網入り複層ガラスプロジェクト_P_">名前定義!$E$399:$E$401</definedName>
    <definedName name="断熱等防火戸ＦＧ_Ｈ防火戸ＦＧ_Ｈ_横すべり出し窓オペレーター※安全合わせ複層ガラス">名前定義!$B$169</definedName>
    <definedName name="断熱等防火戸ＦＧ_Ｈ防火戸ＦＧ_Ｈ_横すべり出し窓オペレーター※安全合わせ複層ガラスプロジェクト_P_">名前定義!$E$402:$E$403</definedName>
    <definedName name="断熱等防火戸ＦＧ_Ｈ防火戸ＦＧ_Ｈ_横すべり出し窓オペレーター※耐熱強化透明複層ガラス">名前定義!$B$170</definedName>
    <definedName name="断熱等防火戸ＦＧ_Ｈ防火戸ＦＧ_Ｈ_横すべり出し窓オペレーター※耐熱強化透明複層ガラスプロジェクト_P_">名前定義!$E$404:$E$405</definedName>
    <definedName name="断熱等防火戸ＦＧ_Ｈ防火戸ＦＧ_Ｈ_横すべり出し窓カムラッチ">名前定義!$B$171</definedName>
    <definedName name="断熱等防火戸ＦＧ_Ｈ防火戸ＦＧ_Ｈ_横すべり出し窓カムラッチプロジェクト_P_">名前定義!$E$406:$E$407</definedName>
    <definedName name="断熱等防火戸ＦＧ_Ｈ防火戸ＦＧ_Ｈ_開き窓テラス">名前定義!$B$163</definedName>
    <definedName name="断熱等防火戸ＦＧ_Ｈ防火戸ＦＧ_Ｈ_開き窓テラス開き_T_">名前定義!$E$388:$E$389</definedName>
    <definedName name="断熱等防火戸ＦＧ_Ｈ防火戸ＦＧ_Ｈ_外倒し窓_内倒し窓">名前定義!$B$172</definedName>
    <definedName name="断熱等防火戸ＦＧ_Ｈ防火戸ＦＧ_Ｈ_外倒し窓_内倒し窓プロジェクト_P_">名前定義!$E$408:$E$409</definedName>
    <definedName name="断熱等防火戸ＦＧ_Ｈ防火戸ＦＧ_Ｈ_採風勝手口ドアFS">名前定義!$B$164</definedName>
    <definedName name="断熱等防火戸ＦＧ_Ｈ防火戸ＦＧ_Ｈ_採風勝手口ドアFS開き_T_">名前定義!$E$390:$E$391</definedName>
    <definedName name="断熱等防火戸ＦＧ_Ｈ防火戸ＦＧ_Ｈ_縦すべり出し窓オペレーター※安全合わせ複層ガラス">名前定義!$B$160</definedName>
    <definedName name="断熱等防火戸ＦＧ_Ｈ防火戸ＦＧ_Ｈ_縦すべり出し窓オペレーター※安全合わせ複層ガラス開き_T_">名前定義!$E$382:$E$383</definedName>
    <definedName name="断熱等防火戸ＦＧ_Ｈ防火戸ＦＧ_Ｈ_縦すべり出し窓オペレーター※耐熱強化透明複層ガラス">名前定義!$B$161</definedName>
    <definedName name="断熱等防火戸ＦＧ_Ｈ防火戸ＦＧ_Ｈ_縦すべり出し窓オペレーター※耐熱強化透明複層ガラス開き_T_">名前定義!$E$384:$E$385</definedName>
    <definedName name="断熱等防火戸ＦＧ_Ｈ防火戸ＦＧ_Ｈ_縦すべり出し窓オペレーター※網入り複層ガラス">名前定義!$B$159</definedName>
    <definedName name="断熱等防火戸ＦＧ_Ｈ防火戸ＦＧ_Ｈ_縦すべり出し窓オペレーター※網入り複層ガラス開き_T_">名前定義!$E$379:$E$381</definedName>
    <definedName name="断熱等防火戸ＦＧ_Ｈ防火戸ＦＧ_Ｈ_縦すべり出し窓カムラッチ">名前定義!$B$162</definedName>
    <definedName name="断熱等防火戸ＦＧ_Ｈ防火戸ＦＧ_Ｈ_縦すべり出し窓カムラッチ開き_T_">名前定義!$E$386:$E$387</definedName>
    <definedName name="断熱等防火戸ＦＧ_Ｈ防火戸ＦＧ_Ｈ_上げ下げ窓_面格子付上げ下げ窓">名前定義!$B$167</definedName>
    <definedName name="断熱等防火戸ＦＧ_Ｈ防火戸ＦＧ_Ｈ_上げ下げ窓_面格子付上げ下げ窓上げ下げ_U_">名前定義!$E$397:$E$398</definedName>
    <definedName name="断熱等防火戸ＦＧ_Ｈ防火戸ＦＧ_Ｈシャッター付引違い窓_ブリッジ枠_">名前定義!$B$156</definedName>
    <definedName name="断熱等防火戸ＦＧ_Ｈ防火戸ＦＧ_Ｈシャッター付引違い窓_ブリッジ枠_引違い_H_">名前定義!$E$368:$E$371</definedName>
    <definedName name="断熱等防火戸ＦＧ_Ｈ防火戸ＦＧ_Ｈシャッター付引違い窓_レール間カバー枠_">名前定義!$B$157</definedName>
    <definedName name="断熱等防火戸ＦＧ_Ｈ防火戸ＦＧ_Ｈシャッター付引違い窓_レール間カバー枠_引違い_H_">名前定義!$E$372:$E$375</definedName>
    <definedName name="断熱等防火戸ＦＧ_Ｈ防火戸ＦＧ_Ｈシャッター付引違い窓_中桟付_">名前定義!$B$158</definedName>
    <definedName name="断熱等防火戸ＦＧ_Ｈ防火戸ＦＧ_Ｈシャッター付引違い窓_中桟付_引違い_H_">名前定義!$E$376:$E$378</definedName>
    <definedName name="断熱等防火戸ＦＧ_Ｌ">名前定義!$M$151:$M$167</definedName>
    <definedName name="断熱等防火戸ＦＧ_Ｌ防火戸ＦＧ_Ｌ_ＦＩＸ窓_外押縁タイプ_">名前定義!$B$194</definedName>
    <definedName name="断熱等防火戸ＦＧ_Ｌ防火戸ＦＧ_Ｌ_ＦＩＸ窓_外押縁タイプ_FIX_F_">名前定義!$E$470:$E$472</definedName>
    <definedName name="断熱等防火戸ＦＧ_Ｌ防火戸ＦＧ_Ｌ_ＦＩＸ窓_内押縁タイプ_">名前定義!$B$195</definedName>
    <definedName name="断熱等防火戸ＦＧ_Ｌ防火戸ＦＧ_Ｌ_ＦＩＸ窓_内押縁タイプ_FIX_F_">名前定義!$E$473:$E$474</definedName>
    <definedName name="断熱等防火戸ＦＧ_Ｌ防火戸ＦＧ_Ｌ_引違い窓">名前定義!$B$185</definedName>
    <definedName name="断熱等防火戸ＦＧ_Ｌ防火戸ＦＧ_Ｌ_引違い窓引違い_H_">名前定義!$E$448:$E$449</definedName>
    <definedName name="断熱等防火戸ＦＧ_Ｌ防火戸ＦＧ_Ｌ_横すべり出し窓オペレーター_高所用横すべり出し窓※網入り複層ガラス">名前定義!$B$197</definedName>
    <definedName name="断熱等防火戸ＦＧ_Ｌ防火戸ＦＧ_Ｌ_横すべり出し窓オペレーター_高所用横すべり出し窓※網入り複層ガラスプロジェクト_P_">名前定義!$E$477:$E$479</definedName>
    <definedName name="断熱等防火戸ＦＧ_Ｌ防火戸ＦＧ_Ｌ_横すべり出し窓オペレーター※安全合わせ複層ガラス">名前定義!$B$198</definedName>
    <definedName name="断熱等防火戸ＦＧ_Ｌ防火戸ＦＧ_Ｌ_横すべり出し窓オペレーター※安全合わせ複層ガラスプロジェクト_P_">名前定義!$E$480:$E$481</definedName>
    <definedName name="断熱等防火戸ＦＧ_Ｌ防火戸ＦＧ_Ｌ_横すべり出し窓オペレーター※耐熱強化透明複層ガラス">名前定義!$B$199</definedName>
    <definedName name="断熱等防火戸ＦＧ_Ｌ防火戸ＦＧ_Ｌ_横すべり出し窓オペレーター※耐熱強化透明複層ガラスプロジェクト_P_">名前定義!$E$482:$E$483</definedName>
    <definedName name="断熱等防火戸ＦＧ_Ｌ防火戸ＦＧ_Ｌ_横すべり出し窓カムラッチ">名前定義!$B$200</definedName>
    <definedName name="断熱等防火戸ＦＧ_Ｌ防火戸ＦＧ_Ｌ_横すべり出し窓カムラッチプロジェクト_P_">名前定義!$E$484:$E$485</definedName>
    <definedName name="断熱等防火戸ＦＧ_Ｌ防火戸ＦＧ_Ｌ_開き窓テラス">名前定義!$B$192</definedName>
    <definedName name="断熱等防火戸ＦＧ_Ｌ防火戸ＦＧ_Ｌ_開き窓テラス開き_T_">名前定義!$E$466:$E$467</definedName>
    <definedName name="断熱等防火戸ＦＧ_Ｌ防火戸ＦＧ_Ｌ_外倒し窓_内倒し窓">名前定義!$B$201</definedName>
    <definedName name="断熱等防火戸ＦＧ_Ｌ防火戸ＦＧ_Ｌ_外倒し窓_内倒し窓プロジェクト_P_">名前定義!$E$486:$E$487</definedName>
    <definedName name="断熱等防火戸ＦＧ_Ｌ防火戸ＦＧ_Ｌ_採風勝手口ドアFS">名前定義!$B$193</definedName>
    <definedName name="断熱等防火戸ＦＧ_Ｌ防火戸ＦＧ_Ｌ_採風勝手口ドアFS開き_T_">名前定義!$E$468:$E$469</definedName>
    <definedName name="断熱等防火戸ＦＧ_Ｌ防火戸ＦＧ_Ｌ_縦すべり出し窓オペレーター※安全合わせ複層ガラス">名前定義!$B$189</definedName>
    <definedName name="断熱等防火戸ＦＧ_Ｌ防火戸ＦＧ_Ｌ_縦すべり出し窓オペレーター※安全合わせ複層ガラス開き_T_">名前定義!$E$460:$E$461</definedName>
    <definedName name="断熱等防火戸ＦＧ_Ｌ防火戸ＦＧ_Ｌ_縦すべり出し窓オペレーター※耐熱強化透明複層ガラス">名前定義!$B$190</definedName>
    <definedName name="断熱等防火戸ＦＧ_Ｌ防火戸ＦＧ_Ｌ_縦すべり出し窓オペレーター※耐熱強化透明複層ガラス開き_T_">名前定義!$E$462:$E$463</definedName>
    <definedName name="断熱等防火戸ＦＧ_Ｌ防火戸ＦＧ_Ｌ_縦すべり出し窓オペレーター※網入り複層ガラス">名前定義!$B$188</definedName>
    <definedName name="断熱等防火戸ＦＧ_Ｌ防火戸ＦＧ_Ｌ_縦すべり出し窓オペレーター※網入り複層ガラス開き_T_">名前定義!$E$457:$E$459</definedName>
    <definedName name="断熱等防火戸ＦＧ_Ｌ防火戸ＦＧ_Ｌ_縦すべり出し窓カムラッチ">名前定義!$B$191</definedName>
    <definedName name="断熱等防火戸ＦＧ_Ｌ防火戸ＦＧ_Ｌ_縦すべり出し窓カムラッチ開き_T_">名前定義!$E$464:$E$465</definedName>
    <definedName name="断熱等防火戸ＦＧ_Ｌ防火戸ＦＧ_Ｌ_上げ下げ窓_面格子付上げ下げ窓">名前定義!$B$196</definedName>
    <definedName name="断熱等防火戸ＦＧ_Ｌ防火戸ＦＧ_Ｌ_上げ下げ窓_面格子付上げ下げ窓上げ下げ_U_">名前定義!$E$475:$E$476</definedName>
    <definedName name="断熱等防火戸ＦＧ_Ｌ防火戸ＦＧ_Ｌシャッター付引違い窓">名前定義!$B$186</definedName>
    <definedName name="断熱等防火戸ＦＧ_Ｌ防火戸ＦＧ_Ｌシャッター付引違い窓_中桟付_">名前定義!$B$187</definedName>
    <definedName name="断熱等防火戸ＦＧ_Ｌ防火戸ＦＧ_Ｌシャッター付引違い窓_中桟付_引違い_H_">名前定義!$E$454:$E$456</definedName>
    <definedName name="断熱等防火戸ＦＧ_Ｌ防火戸ＦＧ_Ｌシャッター付引違い窓引違い_H_">名前定義!$E$450:$E$453</definedName>
    <definedName name="断熱等防火戸ガゼリアＮ">名前定義!$M$206:$M$207</definedName>
    <definedName name="断熱等防火戸ガゼリアＮ防火戸ガゼリアN_サーモスⅡ_Hタイプ">名前定義!$B$242</definedName>
    <definedName name="断熱等防火戸ガゼリアＮ防火戸ガゼリアN_サーモスⅡ_Hタイプ引違い_H_">名前定義!$E$613:$E$614</definedName>
    <definedName name="断熱等防火戸ガゼリアＮ防火戸ガゼリアN_サーモスLタイプ">名前定義!$B$243</definedName>
    <definedName name="断熱等防火戸ガゼリアＮ防火戸ガゼリアN_サーモスLタイプ引違い_H_">名前定義!$E$615:$E$616</definedName>
    <definedName name="適応地域" localSheetId="5">#REF!</definedName>
    <definedName name="適応地域" localSheetId="4">#REF!</definedName>
    <definedName name="適応地域" localSheetId="7">[1]LIST!$G$3:$G$6</definedName>
    <definedName name="適応地域">#REF!</definedName>
    <definedName name="防音">名前定義!$P$137:$P$166</definedName>
    <definedName name="防音ＡＴＵ">名前定義!$M$641</definedName>
    <definedName name="防音ＡＴＵＡＴＵ_ＰＧ障子_">名前定義!$B$826</definedName>
    <definedName name="防音ＡＴＵＡＴＵ_ＰＧ障子_引違い_H_">名前定義!$E$1756</definedName>
    <definedName name="防音ＥＷ">名前定義!$M$610</definedName>
    <definedName name="防音ＥＷEW_EW_for_Design_PG_">名前定義!$B$763:$B$768</definedName>
    <definedName name="防音ＥＷEW_EW_for_Design_PG_FIX_F_">名前定義!$E$1695</definedName>
    <definedName name="防音ＥＷEW_EW_for_Design_PG_プロジェクト_P_">名前定義!$E$1697</definedName>
    <definedName name="防音ＥＷEW_EW_for_Design_PG_引違い_H_">名前定義!$E$1693</definedName>
    <definedName name="防音ＥＷEW_EW_for_Design_PG_開き_T_">名前定義!$E$1694</definedName>
    <definedName name="防音ＥＷEW_EW_for_Design_PG_上げ下げ_U_">名前定義!$E$1696</definedName>
    <definedName name="防音ＥＷEW_EW_for_Design_PG_多機能_S_">名前定義!$E$1698</definedName>
    <definedName name="防音ＮＣＶオペラ">名前定義!$M$644</definedName>
    <definedName name="防音ＮＣＶオペラNCVオペラ">名前定義!$B$829</definedName>
    <definedName name="防音ＮＣＶオペラNCVオペラFIX_F_">名前定義!$E$1759</definedName>
    <definedName name="防音アトモスⅡ">名前定義!$M$643</definedName>
    <definedName name="防音アトモスⅡアトモスⅡ">名前定義!$B$828</definedName>
    <definedName name="防音アトモスⅡアトモスⅡ引違い_H_">名前定義!$E$1758</definedName>
    <definedName name="防音オーニング窓">名前定義!$M$624:$M$625</definedName>
    <definedName name="防音オーニング窓オーニング窓_サーモスⅡ_Hタイプ">名前定義!$B$806</definedName>
    <definedName name="防音オーニング窓オーニング窓_サーモスⅡ_Hタイプルーバー_R_">名前定義!$E$1736</definedName>
    <definedName name="防音オーニング窓オーニング窓_サーモスLタイプ">名前定義!$B$807</definedName>
    <definedName name="防音オーニング窓オーニング窓_サーモスLタイプルーバー_R_">名前定義!$E$1737</definedName>
    <definedName name="防音オープンウィン">名前定義!$M$619:$M$620</definedName>
    <definedName name="防音オープンウィンオープンウィン_サーモスⅡ_Hタイプ">名前定義!$B$801</definedName>
    <definedName name="防音オープンウィンオープンウィン_サーモスⅡ_Hタイプ引違い_H_">名前定義!$E$1731</definedName>
    <definedName name="防音オープンウィンオープンウィン_サーモスLタイプ">名前定義!$B$802</definedName>
    <definedName name="防音オープンウィンオープンウィン_サーモスLタイプ引違い_H_">名前定義!$E$1732</definedName>
    <definedName name="防音ガゼリアＮ">名前定義!$M$634:$M$636</definedName>
    <definedName name="防音ガゼリアＮガゼリアN_中桟腰パネル付除く__アルミタイプ">名前定義!$B$818</definedName>
    <definedName name="防音ガゼリアＮガゼリアN_中桟腰パネル付除く__アルミタイプ引違い_H_">名前定義!$E$1748</definedName>
    <definedName name="防音ガゼリアＮガゼリアN_中桟腰パネル付除く__サーモスⅡ_Hタイプ">名前定義!$B$816</definedName>
    <definedName name="防音ガゼリアＮガゼリアN_中桟腰パネル付除く__サーモスⅡ_Hタイプ引違い_H_">名前定義!$E$1746</definedName>
    <definedName name="防音ガゼリアＮガゼリアN_中桟腰パネル付除く__サーモスLタイプ">名前定義!$B$817</definedName>
    <definedName name="防音ガゼリアＮガゼリアN_中桟腰パネル付除く__サーモスLタイプ引違い_H_">名前定義!$E$1747</definedName>
    <definedName name="防音コーディネート_引違い窓">名前定義!$M$622:$M$623</definedName>
    <definedName name="防音コーディネート_引違い窓コーディネート_引違い窓_サーモスⅡ_Hタイプ">名前定義!$B$804</definedName>
    <definedName name="防音コーディネート_引違い窓コーディネート_引違い窓_サーモスⅡ_Hタイプ引違い_H_">名前定義!$E$1734</definedName>
    <definedName name="防音コーディネート_引違い窓コーディネート_引違い窓_サーモスLタイプ">名前定義!$B$805</definedName>
    <definedName name="防音コーディネート_引違い窓コーディネート_引違い窓_サーモスLタイプ引違い_H_">名前定義!$E$1735</definedName>
    <definedName name="防音サークルＦＩＸ窓">名前定義!$M$628:$M$629</definedName>
    <definedName name="防音サークルＦＩＸ窓サークルＦＩＸ窓_サーモスⅡ_Hタイプ">名前定義!$B$810</definedName>
    <definedName name="防音サークルＦＩＸ窓サークルＦＩＸ窓_サーモスⅡ_HタイプFIX_F_">名前定義!$E$1740</definedName>
    <definedName name="防音サークルＦＩＸ窓サークルＦＩＸ窓_サーモスLタイプ">名前定義!$B$811</definedName>
    <definedName name="防音サークルＦＩＸ窓サークルＦＩＸ窓_サーモスLタイプFIX_F_">名前定義!$E$1741</definedName>
    <definedName name="防音サーモスⅡ_Ｈ">名前定義!$M$611</definedName>
    <definedName name="防音サーモスⅡ_ＨサーモスⅡ_H">名前定義!$B$769:$B$773</definedName>
    <definedName name="防音サーモスⅡ_ＨサーモスⅡ_HFIX_F_">名前定義!$E$1701</definedName>
    <definedName name="防音サーモスⅡ_ＨサーモスⅡ_Hプロジェクト_P_">名前定義!$E$1703</definedName>
    <definedName name="防音サーモスⅡ_ＨサーモスⅡ_H引違い_H_">名前定義!$E$1699</definedName>
    <definedName name="防音サーモスⅡ_ＨサーモスⅡ_H開き_T_">名前定義!$E$1700</definedName>
    <definedName name="防音サーモスⅡ_ＨサーモスⅡ_H上げ下げ_U_">名前定義!$E$1702</definedName>
    <definedName name="防音サーモスＡ">名前定義!$M$615:$M$616</definedName>
    <definedName name="防音サーモスＡサーモスＡ_アルミＰＧ_">名前定義!$B$791:$B$794</definedName>
    <definedName name="防音サーモスＡサーモスＡ_アルミＰＧ_プロジェクト_P_">名前定義!$E$1724</definedName>
    <definedName name="防音サーモスＡサーモスＡ_アルミＰＧ_引違い_H_">名前定義!$E$1721</definedName>
    <definedName name="防音サーモスＡサーモスＡ_アルミＰＧ_開き_T_">名前定義!$E$1722</definedName>
    <definedName name="防音サーモスＡサーモスＡ_アルミＰＧ_上げ下げ_U_">名前定義!$E$1723</definedName>
    <definedName name="防音サーモスＡサーモスＡ_アルミ樹脂複合_">名前定義!$B$789:$B$790</definedName>
    <definedName name="防音サーモスＡサーモスＡ_アルミ樹脂複合_FIX_F_">名前定義!$E$1719</definedName>
    <definedName name="防音サーモスＡサーモスＡ_アルミ樹脂複合_プロジェクト_P_">名前定義!$E$1720</definedName>
    <definedName name="防音サーモスＬ">名前定義!$M$613</definedName>
    <definedName name="防音サーモスＬサーモスＬ">名前定義!$B$779:$B$783</definedName>
    <definedName name="防音サーモスＬサーモスＬFIX_F_">名前定義!$E$1711</definedName>
    <definedName name="防音サーモスＬサーモスＬプロジェクト_P_">名前定義!$E$1713</definedName>
    <definedName name="防音サーモスＬサーモスＬ引違い_H_">名前定義!$E$1709</definedName>
    <definedName name="防音サーモスＬサーモスＬ開き_T_">名前定義!$E$1710</definedName>
    <definedName name="防音サーモスＬサーモスＬ上げ下げ_U_">名前定義!$E$1712</definedName>
    <definedName name="防音セレクトサッシＰＧ">名前定義!$M$640</definedName>
    <definedName name="防音セレクトサッシＰＧセレクトサッシＰＧ">名前定義!$B$822:$B$825</definedName>
    <definedName name="防音セレクトサッシＰＧセレクトサッシＰＧFIX_F_">名前定義!$E$1754</definedName>
    <definedName name="防音セレクトサッシＰＧセレクトサッシＰＧプロジェクト_P_">名前定義!$E$1755</definedName>
    <definedName name="防音セレクトサッシＰＧセレクトサッシＰＧ引違い_H_">名前定義!$E$1752</definedName>
    <definedName name="防音セレクトサッシＰＧセレクトサッシＰＧ開き_T_">名前定義!$E$1753</definedName>
    <definedName name="防音ノンレールサッシ">名前定義!$M$621</definedName>
    <definedName name="防音ノンレールサッシノンレールサッシ_サーモスⅡ_Hタイプ">名前定義!$B$803</definedName>
    <definedName name="防音ノンレールサッシノンレールサッシ_サーモスⅡ_Hタイプ引違い_H_">名前定義!$E$1733</definedName>
    <definedName name="防音リシェント勝手口ドア">名前定義!$M$645</definedName>
    <definedName name="防音リシェント勝手口ドアリシェント勝手口ドア_断熱仕様_シリンダー無し_">名前定義!$B$830</definedName>
    <definedName name="防音リシェント勝手口ドアリシェント勝手口ドア_断熱仕様_シリンダー無し_開き_T_">名前定義!$E$1760</definedName>
    <definedName name="防音リプラス_アタッチ枠_ＴＷ用">名前定義!$M$593:$M$599</definedName>
    <definedName name="防音リプラス_アタッチ枠_ＴＷ用リプラス_アタッチ枠_TW用_複層ガラス_FIX窓">名前定義!$B$740</definedName>
    <definedName name="防音リプラス_アタッチ枠_ＴＷ用リプラス_アタッチ枠_TW用_複層ガラス_FIX窓FIX_F_">名前定義!$E$1670</definedName>
    <definedName name="防音リプラス_アタッチ枠_ＴＷ用リプラス_アタッチ枠_TW用_複層ガラス_引違い窓___2024年1月販売終了_">名前定義!$B$737</definedName>
    <definedName name="防音リプラス_アタッチ枠_ＴＷ用リプラス_アタッチ枠_TW用_複層ガラス_引違い窓___2024年1月販売終了_引違い_H_">名前定義!$E$1667</definedName>
    <definedName name="防音リプラス_アタッチ枠_ＴＷ用リプラス_アタッチ枠_TW用_複層ガラス_横すべり出し窓_オペレーター_高所用横すべり出し窓_">名前定義!$B$742</definedName>
    <definedName name="防音リプラス_アタッチ枠_ＴＷ用リプラス_アタッチ枠_TW用_複層ガラス_横すべり出し窓_オペレーター_高所用横すべり出し窓_プロジェクト_P_">名前定義!$E$1672</definedName>
    <definedName name="防音リプラス_アタッチ枠_ＴＷ用リプラス_アタッチ枠_TW用_複層ガラス_横すべり出し窓_グレモン">名前定義!$B$743</definedName>
    <definedName name="防音リプラス_アタッチ枠_ＴＷ用リプラス_アタッチ枠_TW用_複層ガラス_横すべり出し窓_グレモンプロジェクト_P_">名前定義!$E$1673</definedName>
    <definedName name="防音リプラス_アタッチ枠_ＴＷ用リプラス_アタッチ枠_TW用_複層ガラス_縦すべり出し窓_オペレーター">名前定義!$B$738</definedName>
    <definedName name="防音リプラス_アタッチ枠_ＴＷ用リプラス_アタッチ枠_TW用_複層ガラス_縦すべり出し窓_オペレーター開き_T_">名前定義!$E$1668</definedName>
    <definedName name="防音リプラス_アタッチ枠_ＴＷ用リプラス_アタッチ枠_TW用_複層ガラス_縦すべり出し窓_グレモン">名前定義!$B$739</definedName>
    <definedName name="防音リプラス_アタッチ枠_ＴＷ用リプラス_アタッチ枠_TW用_複層ガラス_縦すべり出し窓_グレモン開き_T_">名前定義!$E$1669</definedName>
    <definedName name="防音リプラス_アタッチ枠_ＴＷ用リプラス_アタッチ枠_TW用_複層ガラス_上げ下げ窓">名前定義!$B$741</definedName>
    <definedName name="防音リプラス_アタッチ枠_ＴＷ用リプラス_アタッチ枠_TW用_複層ガラス_上げ下げ窓上げ下げ_U_">名前定義!$E$1671</definedName>
    <definedName name="防音リプラス_アタッチ枠_サーモス用">名前定義!$M$600:$M$606</definedName>
    <definedName name="防音リプラス_アタッチ枠_サーモス用リプラス_アタッチ枠_サーモス用_アルミスペーサー_">名前定義!$B$753:$B$756</definedName>
    <definedName name="防音リプラス_アタッチ枠_サーモス用リプラス_アタッチ枠_サーモス用_アルミスペーサー__2024年1月販売終了_">名前定義!$B$751</definedName>
    <definedName name="防音リプラス_アタッチ枠_サーモス用リプラス_アタッチ枠_サーモス用_アルミスペーサー__2024年1月販売終了_引違い_H_">名前定義!$E$1681</definedName>
    <definedName name="防音リプラス_アタッチ枠_サーモス用リプラス_アタッチ枠_サーモス用_アルミスペーサー_FIX_F_">名前定義!$E$1684</definedName>
    <definedName name="防音リプラス_アタッチ枠_サーモス用リプラス_アタッチ枠_サーモス用_アルミスペーサー_プロジェクト_P_">名前定義!$E$1686</definedName>
    <definedName name="防音リプラス_アタッチ枠_サーモス用リプラス_アタッチ枠_サーモス用_アルミスペーサー_引違い窓_中桟付__2024年1月販売終了_">名前定義!$B$752</definedName>
    <definedName name="防音リプラス_アタッチ枠_サーモス用リプラス_アタッチ枠_サーモス用_アルミスペーサー_引違い窓_中桟付__2024年1月販売終了_引違い_H_">名前定義!$E$1682</definedName>
    <definedName name="防音リプラス_アタッチ枠_サーモス用リプラス_アタッチ枠_サーモス用_アルミスペーサー_開き_T_">名前定義!$E$1683</definedName>
    <definedName name="防音リプラス_アタッチ枠_サーモス用リプラス_アタッチ枠_サーモス用_アルミスペーサー_上げ下げ_U_">名前定義!$E$1685</definedName>
    <definedName name="防音リプラス_アタッチ枠_サーモス用リプラス_アタッチ枠_サーモス用_樹脂スペーサー_内外色組合せ__2024年1月販売終了_">名前定義!$B$744</definedName>
    <definedName name="防音リプラス_アタッチ枠_サーモス用リプラス_アタッチ枠_サーモス用_樹脂スペーサー_内外色組合せ__2024年1月販売終了_引違い_H_">名前定義!$E$1674</definedName>
    <definedName name="防音リプラス_アタッチ枠_サーモス用リプラス_アタッチ枠_サーモス用_樹脂スペーサー_内外色組合せ_内外同系色">名前定義!$B$746:$B$749</definedName>
    <definedName name="防音リプラス_アタッチ枠_サーモス用リプラス_アタッチ枠_サーモス用_樹脂スペーサー_内外色組合せ_内外同系色__2024年1月販売終了_">名前定義!$B$745</definedName>
    <definedName name="防音リプラス_アタッチ枠_サーモス用リプラス_アタッチ枠_サーモス用_樹脂スペーサー_内外色組合せ_内外同系色__2024年1月販売終了_引違い_H_">名前定義!$E$1675</definedName>
    <definedName name="防音リプラス_アタッチ枠_サーモス用リプラス_アタッチ枠_サーモス用_樹脂スペーサー_内外色組合せ_内外同系色_引違い窓_中桟付__2024年1月販売終了_">名前定義!$B$750</definedName>
    <definedName name="防音リプラス_アタッチ枠_サーモス用リプラス_アタッチ枠_サーモス用_樹脂スペーサー_内外色組合せ_内外同系色_引違い窓_中桟付__2024年1月販売終了_引違い_H_">名前定義!$E$1680</definedName>
    <definedName name="防音リプラス_アタッチ枠_サーモス用リプラス_アタッチ枠_サーモス用_樹脂スペーサー_内外色組合せ_内外同系色FIX_F_">名前定義!$E$1677</definedName>
    <definedName name="防音リプラス_アタッチ枠_サーモス用リプラス_アタッチ枠_サーモス用_樹脂スペーサー_内外色組合せ_内外同系色プロジェクト_P_">名前定義!$E$1679</definedName>
    <definedName name="防音リプラス_アタッチ枠_サーモス用リプラス_アタッチ枠_サーモス用_樹脂スペーサー_内外色組合せ_内外同系色開き_T_">名前定義!$E$1676</definedName>
    <definedName name="防音リプラス_アタッチ枠_サーモス用リプラス_アタッチ枠_サーモス用_樹脂スペーサー_内外色組合せ_内外同系色上げ下げ_U_">名前定義!$E$1678</definedName>
    <definedName name="防音リプラス_居室仕様_ＴＷタイプ">名前定義!$M$583</definedName>
    <definedName name="防音リプラス_居室仕様_ＴＷタイプリプラス_居室仕様_TWタイプ_複層ガラス">名前定義!$B$721</definedName>
    <definedName name="防音リプラス_居室仕様_ＴＷタイプリプラス_居室仕様_TWタイプ_複層ガラス引違い_H_">名前定義!$E$1651</definedName>
    <definedName name="防音リプラス_居室仕様_浴室仕様">名前定義!$M$584:$M$592</definedName>
    <definedName name="防音リプラス_居室仕様_浴室仕様リプラス_居室仕様_浴室仕様_FIX窓外押縁_アルミスペーサー_">名前定義!$B$726</definedName>
    <definedName name="防音リプラス_居室仕様_浴室仕様リプラス_居室仕様_浴室仕様_FIX窓外押縁_アルミスペーサー_FIX_F_">名前定義!$E$1656</definedName>
    <definedName name="防音リプラス_居室仕様_浴室仕様リプラス_居室仕様_浴室仕様_FIX窓外押縁_樹脂スペーサー_">名前定義!$B$725</definedName>
    <definedName name="防音リプラス_居室仕様_浴室仕様リプラス_居室仕様_浴室仕様_FIX窓外押縁_樹脂スペーサー_FIX_F_">名前定義!$E$1655</definedName>
    <definedName name="防音リプラス_居室仕様_浴室仕様リプラス_居室仕様_浴室仕様_FIX窓内押縁_アルミスペーサー_">名前定義!$B$728</definedName>
    <definedName name="防音リプラス_居室仕様_浴室仕様リプラス_居室仕様_浴室仕様_FIX窓内押縁_アルミスペーサー_FIX_F_">名前定義!$E$1658</definedName>
    <definedName name="防音リプラス_居室仕様_浴室仕様リプラス_居室仕様_浴室仕様_FIX窓内押縁_樹脂スペーサー_">名前定義!$B$727</definedName>
    <definedName name="防音リプラス_居室仕様_浴室仕様リプラス_居室仕様_浴室仕様_FIX窓内押縁_樹脂スペーサー_FIX_F_">名前定義!$E$1657</definedName>
    <definedName name="防音リプラス_居室仕様_浴室仕様リプラス_居室仕様_浴室仕様_アルミスペーサー_">名前定義!$B$733:$B$736</definedName>
    <definedName name="防音リプラス_居室仕様_浴室仕様リプラス_居室仕様_浴室仕様_アルミスペーサー_プロジェクト_P_">名前定義!$E$1666</definedName>
    <definedName name="防音リプラス_居室仕様_浴室仕様リプラス_居室仕様_浴室仕様_アルミスペーサー_引違い_H_">名前定義!$E$1663</definedName>
    <definedName name="防音リプラス_居室仕様_浴室仕様リプラス_居室仕様_浴室仕様_アルミスペーサー_引違い窓_中桟付">名前定義!$B$724</definedName>
    <definedName name="防音リプラス_居室仕様_浴室仕様リプラス_居室仕様_浴室仕様_アルミスペーサー_引違い窓_中桟付引違い_H_">名前定義!$E$1654</definedName>
    <definedName name="防音リプラス_居室仕様_浴室仕様リプラス_居室仕様_浴室仕様_アルミスペーサー_開き_T_">名前定義!$E$1664</definedName>
    <definedName name="防音リプラス_居室仕様_浴室仕様リプラス_居室仕様_浴室仕様_アルミスペーサー_上げ下げ_U_">名前定義!$E$1665</definedName>
    <definedName name="防音リプラス_居室仕様_浴室仕様リプラス_居室仕様_浴室仕様_樹脂スペーサー_">名前定義!$B$729:$B$732</definedName>
    <definedName name="防音リプラス_居室仕様_浴室仕様リプラス_居室仕様_浴室仕様_樹脂スペーサー_プロジェクト_P_">名前定義!$E$1662</definedName>
    <definedName name="防音リプラス_居室仕様_浴室仕様リプラス_居室仕様_浴室仕様_樹脂スペーサー_引違い_H_">名前定義!$E$1659</definedName>
    <definedName name="防音リプラス_居室仕様_浴室仕様リプラス_居室仕様_浴室仕様_樹脂スペーサー_引違い窓_中桟付">名前定義!$B$723</definedName>
    <definedName name="防音リプラス_居室仕様_浴室仕様リプラス_居室仕様_浴室仕様_樹脂スペーサー_引違い窓_中桟付引違い_H_">名前定義!$E$1653</definedName>
    <definedName name="防音リプラス_居室仕様_浴室仕様リプラス_居室仕様_浴室仕様_樹脂スペーサー_引違い窓ブリッジ枠">名前定義!$B$722</definedName>
    <definedName name="防音リプラス_居室仕様_浴室仕様リプラス_居室仕様_浴室仕様_樹脂スペーサー_引違い窓ブリッジ枠引違い_H_">名前定義!$E$1652</definedName>
    <definedName name="防音リプラス_居室仕様_浴室仕様リプラス_居室仕様_浴室仕様_樹脂スペーサー_開き_T_">名前定義!$E$1660</definedName>
    <definedName name="防音リプラス_居室仕様_浴室仕様リプラス_居室仕様_浴室仕様_樹脂スペーサー_上げ下げ_U_">名前定義!$E$1661</definedName>
    <definedName name="防音リプラス専用枠">名前定義!$M$607:$M$608</definedName>
    <definedName name="防音リプラス専用枠リプラス専用枠_23年3月末販売終了__アルミスペーサー_">名前定義!$B$758</definedName>
    <definedName name="防音リプラス専用枠リプラス専用枠_23年3月末販売終了__アルミスペーサー_引違い_H_">名前定義!$E$1688</definedName>
    <definedName name="防音リプラス専用枠リプラス専用枠_23年3月末販売終了__樹脂スペーサー_">名前定義!$B$757</definedName>
    <definedName name="防音リプラス専用枠リプラス専用枠_23年3月末販売終了__樹脂スペーサー_引違い_H_">名前定義!$E$1687</definedName>
    <definedName name="防音リフレム樹脂窓用">名前定義!$M$609</definedName>
    <definedName name="防音リフレム樹脂窓用リフレム樹脂窓用カバーモール_EW_EW_for_Design_PG__スペーサー材質問わず_">名前定義!$B$759:$B$762</definedName>
    <definedName name="防音リフレム樹脂窓用リフレム樹脂窓用カバーモール_EW_EW_for_Design_PG__スペーサー材質問わず_FIX_F_">名前定義!$E$1691</definedName>
    <definedName name="防音リフレム樹脂窓用リフレム樹脂窓用カバーモール_EW_EW_for_Design_PG__スペーサー材質問わず_プロジェクト_P_">名前定義!$E$1692</definedName>
    <definedName name="防音リフレム樹脂窓用リフレム樹脂窓用カバーモール_EW_EW_for_Design_PG__スペーサー材質問わず_引違い_H_">名前定義!$E$1689</definedName>
    <definedName name="防音リフレム樹脂窓用リフレム樹脂窓用カバーモール_EW_EW_for_Design_PG__スペーサー材質問わず_開き_T_">名前定義!$E$1690</definedName>
    <definedName name="防音ワイドウィン">名前定義!$M$639</definedName>
    <definedName name="防音ワイドウィンワイドウィン">名前定義!$B$821</definedName>
    <definedName name="防音ワイドウィンワイドウィン引違い_H_">名前定義!$E$1751</definedName>
    <definedName name="防音出窓">名前定義!$M$630:$M$631</definedName>
    <definedName name="防音出窓出窓_サーモスⅡ_Hタイプ">名前定義!$B$812</definedName>
    <definedName name="防音出窓出窓_サーモスⅡ_Hタイプその他_X_">名前定義!$E$1742</definedName>
    <definedName name="防音出窓出窓_サーモスLタイプ">名前定義!$B$813</definedName>
    <definedName name="防音出窓出窓_サーモスLタイプその他_X_">名前定義!$E$1743</definedName>
    <definedName name="防音台形ＦＩＸ窓">名前定義!$M$626:$M$627</definedName>
    <definedName name="防音台形ＦＩＸ窓台形ＦＩＸ窓_サーモスⅡ_Hタイプ">名前定義!$B$808</definedName>
    <definedName name="防音台形ＦＩＸ窓台形ＦＩＸ窓_サーモスⅡ_HタイプFIX_F_">名前定義!$E$1738</definedName>
    <definedName name="防音台形ＦＩＸ窓台形ＦＩＸ窓_サーモスLタイプ">名前定義!$B$809</definedName>
    <definedName name="防音台形ＦＩＸ窓台形ＦＩＸ窓_サーモスLタイプFIX_F_">名前定義!$E$1739</definedName>
    <definedName name="防音断熱土間引戸">名前定義!$M$632:$M$633</definedName>
    <definedName name="防音断熱土間引戸断熱土間引戸_中桟腰パネル付除く__サーモスⅡ_Hタイプ">名前定義!$B$814</definedName>
    <definedName name="防音断熱土間引戸断熱土間引戸_中桟腰パネル付除く__サーモスⅡ_Hタイプ引違い_H_">名前定義!$E$1744</definedName>
    <definedName name="防音断熱土間引戸断熱土間引戸_中桟腰パネル付除く__サーモスLタイプ">名前定義!$B$815</definedName>
    <definedName name="防音断熱土間引戸断熱土間引戸_中桟腰パネル付除く__サーモスLタイプ引違い_H_">名前定義!$E$1745</definedName>
    <definedName name="防音内付ＲＳⅡ">名前定義!$M$642</definedName>
    <definedName name="防音内付ＲＳⅡ内付ＲＳⅡ_ＰＧ障子_">名前定義!$B$827</definedName>
    <definedName name="防音内付ＲＳⅡ内付ＲＳⅡ_ＰＧ障子_引違い_H_">名前定義!$E$1757</definedName>
    <definedName name="防音防火戸ＦＧ_Ａ">名前定義!$M$617:$M$618</definedName>
    <definedName name="防音防火戸ＦＧ_Ａ防火戸ＦＧ_Ａ_アルミＰＧ_">名前定義!$B$797:$B$800</definedName>
    <definedName name="防音防火戸ＦＧ_Ａ防火戸ＦＧ_Ａ_アルミＰＧ_プロジェクト_P_">名前定義!$E$1730</definedName>
    <definedName name="防音防火戸ＦＧ_Ａ防火戸ＦＧ_Ａ_アルミＰＧ_引違い_H_">名前定義!$E$1727</definedName>
    <definedName name="防音防火戸ＦＧ_Ａ防火戸ＦＧ_Ａ_アルミＰＧ_開き_T_">名前定義!$E$1728</definedName>
    <definedName name="防音防火戸ＦＧ_Ａ防火戸ＦＧ_Ａ_アルミＰＧ_上げ下げ_U_">名前定義!$E$1729</definedName>
    <definedName name="防音防火戸ＦＧ_Ａ防火戸ＦＧ_Ａ_アルミ樹脂複合_">名前定義!$B$795:$B$796</definedName>
    <definedName name="防音防火戸ＦＧ_Ａ防火戸ＦＧ_Ａ_アルミ樹脂複合_FIX_F_">名前定義!$E$1725</definedName>
    <definedName name="防音防火戸ＦＧ_Ａ防火戸ＦＧ_Ａ_アルミ樹脂複合_プロジェクト_P_">名前定義!$E$1726</definedName>
    <definedName name="防音防火戸ＦＧ_Ｈ">名前定義!$M$612</definedName>
    <definedName name="防音防火戸ＦＧ_Ｈ防火戸ＦＧ_Ｈ">名前定義!$B$774:$B$778</definedName>
    <definedName name="防音防火戸ＦＧ_Ｈ防火戸ＦＧ_ＨFIX_F_">名前定義!$E$1706</definedName>
    <definedName name="防音防火戸ＦＧ_Ｈ防火戸ＦＧ_Ｈプロジェクト_P_">名前定義!$E$1708</definedName>
    <definedName name="防音防火戸ＦＧ_Ｈ防火戸ＦＧ_Ｈ引違い_H_">名前定義!$E$1704</definedName>
    <definedName name="防音防火戸ＦＧ_Ｈ防火戸ＦＧ_Ｈ開き_T_">名前定義!$E$1705</definedName>
    <definedName name="防音防火戸ＦＧ_Ｈ防火戸ＦＧ_Ｈ上げ下げ_U_">名前定義!$E$1707</definedName>
    <definedName name="防音防火戸ＦＧ_Ｌ">名前定義!$M$614</definedName>
    <definedName name="防音防火戸ＦＧ_Ｌ防火戸ＦＧ_Ｌ">名前定義!$B$784:$B$788</definedName>
    <definedName name="防音防火戸ＦＧ_Ｌ防火戸ＦＧ_ＬFIX_F_">名前定義!$E$1716</definedName>
    <definedName name="防音防火戸ＦＧ_Ｌ防火戸ＦＧ_Ｌプロジェクト_P_">名前定義!$E$1718</definedName>
    <definedName name="防音防火戸ＦＧ_Ｌ防火戸ＦＧ_Ｌ引違い_H_">名前定義!$E$1714</definedName>
    <definedName name="防音防火戸ＦＧ_Ｌ防火戸ＦＧ_Ｌ開き_T_">名前定義!$E$1715</definedName>
    <definedName name="防音防火戸ＦＧ_Ｌ防火戸ＦＧ_Ｌ上げ下げ_U_">名前定義!$E$1717</definedName>
    <definedName name="防音防火戸ガゼリアＮ">名前定義!$M$637:$M$638</definedName>
    <definedName name="防音防火戸ガゼリアＮ防火戸ガゼリアN_サーモスⅡ_Hタイプ">名前定義!$B$819</definedName>
    <definedName name="防音防火戸ガゼリアＮ防火戸ガゼリアN_サーモスⅡ_Hタイプ引違い_H_">名前定義!$E$1749</definedName>
    <definedName name="防音防火戸ガゼリアＮ防火戸ガゼリアN_サーモスLタイプ">名前定義!$B$820</definedName>
    <definedName name="防音防火戸ガゼリアＮ防火戸ガゼリアN_サーモスLタイプ引違い_H_">名前定義!$E$1750</definedName>
    <definedName name="防災">名前定義!$P$92:$P$120</definedName>
    <definedName name="防災ＡＴＵ">名前定義!$M$541</definedName>
    <definedName name="防災ＡＴＵＡＴＵ_ＰＧ障子_">名前定義!$B$670</definedName>
    <definedName name="防災ＡＴＵＡＴＵ_ＰＧ障子_引違い_H_">名前定義!$E$1600</definedName>
    <definedName name="防災ＥＷ">名前定義!$M$506:$M$507</definedName>
    <definedName name="防災ＥＷEW_EW_for_Design_PG_">名前定義!$B$611:$B$616</definedName>
    <definedName name="防災ＥＷEW_EW_for_Design_PG_FIX_F_">名前定義!$E$1543</definedName>
    <definedName name="防災ＥＷEW_EW_for_Design_PG_プロジェクト_P_">名前定義!$E$1545</definedName>
    <definedName name="防災ＥＷEW_EW_for_Design_PG_引違い_H_">名前定義!$E$1541</definedName>
    <definedName name="防災ＥＷEW_EW_for_Design_PG_開き_T_">名前定義!$E$1542</definedName>
    <definedName name="防災ＥＷEW_EW_for_Design_PG_上げ下げ_U_">名前定義!$E$1544</definedName>
    <definedName name="防災ＥＷEW_EW_for_Design_PG_多機能_S_">名前定義!$E$1546</definedName>
    <definedName name="防災ＥＷEW_EW_for_Design_TG_">名前定義!$B$605:$B$610</definedName>
    <definedName name="防災ＥＷEW_EW_for_Design_TG_FIX_F_">名前定義!$E$1537</definedName>
    <definedName name="防災ＥＷEW_EW_for_Design_TG_プロジェクト_P_">名前定義!$E$1539</definedName>
    <definedName name="防災ＥＷEW_EW_for_Design_TG_引違い_H_">名前定義!$E$1535</definedName>
    <definedName name="防災ＥＷEW_EW_for_Design_TG_開き_T_">名前定義!$E$1536</definedName>
    <definedName name="防災ＥＷEW_EW_for_Design_TG_上げ下げ_U_">名前定義!$E$1538</definedName>
    <definedName name="防災ＥＷEW_EW_for_Design_TG_多機能_S_">名前定義!$E$1540</definedName>
    <definedName name="防災ＬＷ">名前定義!$M$509:$M$510</definedName>
    <definedName name="防災ＬＷLW_トリプルガラス_">名前定義!$B$620</definedName>
    <definedName name="防災ＬＷLW_トリプルガラス_引違い_H_">名前定義!$E$1550</definedName>
    <definedName name="防災ＬＷLW_複層ガラス_">名前定義!$B$621</definedName>
    <definedName name="防災ＬＷLW_複層ガラス_引違い_H_">名前定義!$E$1551</definedName>
    <definedName name="防災アトモスⅡ">名前定義!$M$543</definedName>
    <definedName name="防災アトモスⅡアトモスⅡ">名前定義!$B$672</definedName>
    <definedName name="防災アトモスⅡアトモスⅡ引違い_H_">名前定義!$E$1602</definedName>
    <definedName name="防災オーニング窓">名前定義!$M$527:$M$528</definedName>
    <definedName name="防災オーニング窓オーニング窓_サーモスⅡ_Hタイプ">名前定義!$B$652</definedName>
    <definedName name="防災オーニング窓オーニング窓_サーモスⅡ_Hタイプルーバー_R_">名前定義!$E$1582</definedName>
    <definedName name="防災オーニング窓オーニング窓_サーモスLタイプ">名前定義!$B$653</definedName>
    <definedName name="防災オーニング窓オーニング窓_サーモスLタイプルーバー_R_">名前定義!$E$1583</definedName>
    <definedName name="防災オープンウィン">名前定義!$M$521:$M$522</definedName>
    <definedName name="防災オープンウィンオープンウィン_サーモスⅡ_Hタイプ">名前定義!$B$644:$B$645</definedName>
    <definedName name="防災オープンウィンオープンウィン_サーモスⅡ_Hタイプ引違い_H_">名前定義!$E$1574</definedName>
    <definedName name="防災オープンウィンオープンウィン_サーモスⅡ_Hタイプ折り_W_">名前定義!$E$1575</definedName>
    <definedName name="防災オープンウィンオープンウィン_サーモスLタイプ">名前定義!$B$646:$B$647</definedName>
    <definedName name="防災オープンウィンオープンウィン_サーモスLタイプ引違い_H_">名前定義!$E$1576</definedName>
    <definedName name="防災オープンウィンオープンウィン_サーモスLタイプ折り_W_">名前定義!$E$1577</definedName>
    <definedName name="防災ガゼリアＮ">名前定義!$M$537:$M$538</definedName>
    <definedName name="防災ガゼリアＮガゼリアN_中桟腰パネル付除く__サーモスⅡ_Hタイプ">名前定義!$B$662</definedName>
    <definedName name="防災ガゼリアＮガゼリアN_中桟腰パネル付除く__サーモスⅡ_Hタイプ引違い_H_">名前定義!$E$1592</definedName>
    <definedName name="防災ガゼリアＮガゼリアN_中桟腰パネル付除く__サーモスLタイプ">名前定義!$B$663</definedName>
    <definedName name="防災ガゼリアＮガゼリアN_中桟腰パネル付除く__サーモスLタイプ引違い_H_">名前定義!$E$1593</definedName>
    <definedName name="防災コーディネート_引違い窓">名前定義!$M$525:$M$526</definedName>
    <definedName name="防災コーディネート_引違い窓コーディネート_引違い窓_サーモスⅡ_Hタイプ">名前定義!$B$650</definedName>
    <definedName name="防災コーディネート_引違い窓コーディネート_引違い窓_サーモスⅡ_Hタイプ引違い_H_">名前定義!$E$1580</definedName>
    <definedName name="防災コーディネート_引違い窓コーディネート_引違い窓_サーモスLタイプ">名前定義!$B$651</definedName>
    <definedName name="防災コーディネート_引違い窓コーディネート_引違い窓_サーモスLタイプ引違い_H_">名前定義!$E$1581</definedName>
    <definedName name="防災サークルＦＩＸ窓">名前定義!$M$531:$M$532</definedName>
    <definedName name="防災サークルＦＩＸ窓サークルＦＩＸ窓_サーモスⅡ_Hタイプ">名前定義!$B$656</definedName>
    <definedName name="防災サークルＦＩＸ窓サークルＦＩＸ窓_サーモスⅡ_HタイプFIX_F_">名前定義!$E$1586</definedName>
    <definedName name="防災サークルＦＩＸ窓サークルＦＩＸ窓_サーモスLタイプ">名前定義!$B$657</definedName>
    <definedName name="防災サークルＦＩＸ窓サークルＦＩＸ窓_サーモスLタイプFIX_F_">名前定義!$E$1587</definedName>
    <definedName name="防災サーモスⅡ_Ｈ">名前定義!$M$511</definedName>
    <definedName name="防災サーモスⅡ_ＨサーモスⅡ_H">名前定義!$B$622:$B$626</definedName>
    <definedName name="防災サーモスⅡ_ＨサーモスⅡ_HFIX_F_">名前定義!$E$1554</definedName>
    <definedName name="防災サーモスⅡ_ＨサーモスⅡ_Hプロジェクト_P_">名前定義!$E$1556</definedName>
    <definedName name="防災サーモスⅡ_ＨサーモスⅡ_H引違い_H_">名前定義!$E$1552</definedName>
    <definedName name="防災サーモスⅡ_ＨサーモスⅡ_H開き_T_">名前定義!$E$1553</definedName>
    <definedName name="防災サーモスⅡ_ＨサーモスⅡ_H上げ下げ_U_">名前定義!$E$1555</definedName>
    <definedName name="防災サーモスＡ">名前定義!$M$518:$M$519</definedName>
    <definedName name="防災サーモスＡサーモスＡ_アルミＰＧ_">名前定義!$B$639:$B$642</definedName>
    <definedName name="防災サーモスＡサーモスＡ_アルミＰＧ_プロジェクト_P_">名前定義!$E$1572</definedName>
    <definedName name="防災サーモスＡサーモスＡ_アルミＰＧ_引違い_H_">名前定義!$E$1569</definedName>
    <definedName name="防災サーモスＡサーモスＡ_アルミＰＧ_開き_T_">名前定義!$E$1570</definedName>
    <definedName name="防災サーモスＡサーモスＡ_アルミＰＧ_上げ下げ_U_">名前定義!$E$1571</definedName>
    <definedName name="防災サーモスＡサーモスＡ_アルミ樹脂複合_">名前定義!$B$637:$B$638</definedName>
    <definedName name="防災サーモスＡサーモスＡ_アルミ樹脂複合_FIX_F_">名前定義!$E$1567</definedName>
    <definedName name="防災サーモスＡサーモスＡ_アルミ樹脂複合_プロジェクト_P_">名前定義!$E$1568</definedName>
    <definedName name="防災サーモスＬ">名前定義!$M$515</definedName>
    <definedName name="防災サーモスＬサーモスＬ">名前定義!$B$630:$B$634</definedName>
    <definedName name="防災サーモスＬサーモスＬFIX_F_">名前定義!$E$1562</definedName>
    <definedName name="防災サーモスＬサーモスＬプロジェクト_P_">名前定義!$E$1564</definedName>
    <definedName name="防災サーモスＬサーモスＬ引違い_H_">名前定義!$E$1560</definedName>
    <definedName name="防災サーモスＬサーモスＬ開き_T_">名前定義!$E$1561</definedName>
    <definedName name="防災サーモスＬサーモスＬ上げ下げ_U_">名前定義!$E$1563</definedName>
    <definedName name="防災セレクトサッシＰＧ">名前定義!$M$540</definedName>
    <definedName name="防災セレクトサッシＰＧセレクトサッシＰＧ">名前定義!$B$666:$B$669</definedName>
    <definedName name="防災セレクトサッシＰＧセレクトサッシＰＧFIX_F_">名前定義!$E$1598</definedName>
    <definedName name="防災セレクトサッシＰＧセレクトサッシＰＧプロジェクト_P_">名前定義!$E$1599</definedName>
    <definedName name="防災セレクトサッシＰＧセレクトサッシＰＧ引違い_H_">名前定義!$E$1596</definedName>
    <definedName name="防災セレクトサッシＰＧセレクトサッシＰＧ開き_T_">名前定義!$E$1597</definedName>
    <definedName name="防災ノンレールサッシ">名前定義!$M$523:$M$524</definedName>
    <definedName name="防災ノンレールサッシノンレールサッシ_サーモスⅡ_Hタイプ">名前定義!$B$648</definedName>
    <definedName name="防災ノンレールサッシノンレールサッシ_サーモスⅡ_Hタイプ引違い_H_">名前定義!$E$1578</definedName>
    <definedName name="防災ノンレールサッシノンレールサッシ_サーモスLタイプ">名前定義!$B$649</definedName>
    <definedName name="防災ノンレールサッシノンレールサッシ_サーモスLタイプ引違い_H_">名前定義!$E$1579</definedName>
    <definedName name="防災リプラス_アタッチ枠_ＴＷ用">名前定義!$M$474:$M$494</definedName>
    <definedName name="防災リプラス_アタッチ枠_ＴＷ用リプラス_アタッチ枠_TW用_トリプルガラス_FIX窓_アルゴンガス_">名前定義!$B$568</definedName>
    <definedName name="防災リプラス_アタッチ枠_ＴＷ用リプラス_アタッチ枠_TW用_トリプルガラス_FIX窓_アルゴンガス_FIX_F_">名前定義!$E$1498</definedName>
    <definedName name="防災リプラス_アタッチ枠_ＴＷ用リプラス_アタッチ枠_TW用_トリプルガラス_FIX窓_クリプトンガス_">名前定義!$B$567</definedName>
    <definedName name="防災リプラス_アタッチ枠_ＴＷ用リプラス_アタッチ枠_TW用_トリプルガラス_FIX窓_クリプトンガス_FIX_F_">名前定義!$E$1497</definedName>
    <definedName name="防災リプラス_アタッチ枠_ＴＷ用リプラス_アタッチ枠_TW用_トリプルガラス_引違い窓_アルゴンガス___2024年1月販売終了_">名前定義!$B$562</definedName>
    <definedName name="防災リプラス_アタッチ枠_ＴＷ用リプラス_アタッチ枠_TW用_トリプルガラス_引違い窓_アルゴンガス___2024年1月販売終了_引違い_H_">名前定義!$E$1492</definedName>
    <definedName name="防災リプラス_アタッチ枠_ＴＷ用リプラス_アタッチ枠_TW用_トリプルガラス_引違い窓_クリプトンガス___2024年1月販売終了_">名前定義!$B$561</definedName>
    <definedName name="防災リプラス_アタッチ枠_ＴＷ用リプラス_アタッチ枠_TW用_トリプルガラス_引違い窓_クリプトンガス___2024年1月販売終了_引違い_H_">名前定義!$E$1491</definedName>
    <definedName name="防災リプラス_アタッチ枠_ＴＷ用リプラス_アタッチ枠_TW用_トリプルガラス_横すべり出し窓_オペレーター_高所用横すべり出し窓_アルゴンガス_">名前定義!$B$574</definedName>
    <definedName name="防災リプラス_アタッチ枠_ＴＷ用リプラス_アタッチ枠_TW用_トリプルガラス_横すべり出し窓_オペレーター_高所用横すべり出し窓_アルゴンガス_プロジェクト_P_">名前定義!$E$1504</definedName>
    <definedName name="防災リプラス_アタッチ枠_ＴＷ用リプラス_アタッチ枠_TW用_トリプルガラス_横すべり出し窓_オペレーター_高所用横すべり出し窓_クリプトンガス_">名前定義!$B$573</definedName>
    <definedName name="防災リプラス_アタッチ枠_ＴＷ用リプラス_アタッチ枠_TW用_トリプルガラス_横すべり出し窓_オペレーター_高所用横すべり出し窓_クリプトンガス_プロジェクト_P_">名前定義!$E$1503</definedName>
    <definedName name="防災リプラス_アタッチ枠_ＴＷ用リプラス_アタッチ枠_TW用_トリプルガラス_横すべり出し窓_グレモン_アルゴンガス__">名前定義!$B$572</definedName>
    <definedName name="防災リプラス_アタッチ枠_ＴＷ用リプラス_アタッチ枠_TW用_トリプルガラス_横すべり出し窓_グレモン_アルゴンガス__プロジェクト_P_">名前定義!$E$1502</definedName>
    <definedName name="防災リプラス_アタッチ枠_ＴＷ用リプラス_アタッチ枠_TW用_トリプルガラス_横すべり出し窓_グレモン_クリプトンガス_">名前定義!$B$571</definedName>
    <definedName name="防災リプラス_アタッチ枠_ＴＷ用リプラス_アタッチ枠_TW用_トリプルガラス_横すべり出し窓_グレモン_クリプトンガス_プロジェクト_P_">名前定義!$E$1501</definedName>
    <definedName name="防災リプラス_アタッチ枠_ＴＷ用リプラス_アタッチ枠_TW用_トリプルガラス_縦すべり出し窓_オペレーター_アルゴンガス__">名前定義!$B$564</definedName>
    <definedName name="防災リプラス_アタッチ枠_ＴＷ用リプラス_アタッチ枠_TW用_トリプルガラス_縦すべり出し窓_オペレーター_アルゴンガス__開き_T_">名前定義!$E$1494</definedName>
    <definedName name="防災リプラス_アタッチ枠_ＴＷ用リプラス_アタッチ枠_TW用_トリプルガラス_縦すべり出し窓_オペレーター_クリプトンガス_">名前定義!$B$563</definedName>
    <definedName name="防災リプラス_アタッチ枠_ＴＷ用リプラス_アタッチ枠_TW用_トリプルガラス_縦すべり出し窓_オペレーター_クリプトンガス_開き_T_">名前定義!$E$1493</definedName>
    <definedName name="防災リプラス_アタッチ枠_ＴＷ用リプラス_アタッチ枠_TW用_トリプルガラス_縦すべり出し窓_グレモン_アルゴンガス_">名前定義!$B$566</definedName>
    <definedName name="防災リプラス_アタッチ枠_ＴＷ用リプラス_アタッチ枠_TW用_トリプルガラス_縦すべり出し窓_グレモン_アルゴンガス_開き_T_">名前定義!$E$1496</definedName>
    <definedName name="防災リプラス_アタッチ枠_ＴＷ用リプラス_アタッチ枠_TW用_トリプルガラス_縦すべり出し窓_グレモン_クリプトンガス_">名前定義!$B$565</definedName>
    <definedName name="防災リプラス_アタッチ枠_ＴＷ用リプラス_アタッチ枠_TW用_トリプルガラス_縦すべり出し窓_グレモン_クリプトンガス_開き_T_">名前定義!$E$1495</definedName>
    <definedName name="防災リプラス_アタッチ枠_ＴＷ用リプラス_アタッチ枠_TW用_トリプルガラス_上げ下げ窓_アルゴンガス_">名前定義!$B$570</definedName>
    <definedName name="防災リプラス_アタッチ枠_ＴＷ用リプラス_アタッチ枠_TW用_トリプルガラス_上げ下げ窓_アルゴンガス_上げ下げ_U_">名前定義!$E$1500</definedName>
    <definedName name="防災リプラス_アタッチ枠_ＴＷ用リプラス_アタッチ枠_TW用_トリプルガラス_上げ下げ窓_クリプトンガス_">名前定義!$B$569</definedName>
    <definedName name="防災リプラス_アタッチ枠_ＴＷ用リプラス_アタッチ枠_TW用_トリプルガラス_上げ下げ窓_クリプトンガス_上げ下げ_U_">名前定義!$E$1499</definedName>
    <definedName name="防災リプラス_アタッチ枠_ＴＷ用リプラス_アタッチ枠_TW用_複層ガラス_FIX窓">名前定義!$B$578</definedName>
    <definedName name="防災リプラス_アタッチ枠_ＴＷ用リプラス_アタッチ枠_TW用_複層ガラス_FIX窓FIX_F_">名前定義!$E$1508</definedName>
    <definedName name="防災リプラス_アタッチ枠_ＴＷ用リプラス_アタッチ枠_TW用_複層ガラス_引違い窓___2024年1月販売終了_">名前定義!$B$575</definedName>
    <definedName name="防災リプラス_アタッチ枠_ＴＷ用リプラス_アタッチ枠_TW用_複層ガラス_引違い窓___2024年1月販売終了_引違い_H_">名前定義!$E$1505</definedName>
    <definedName name="防災リプラス_アタッチ枠_ＴＷ用リプラス_アタッチ枠_TW用_複層ガラス_横すべり出し窓_オペレーター_高所用横すべり出し窓_">名前定義!$B$580</definedName>
    <definedName name="防災リプラス_アタッチ枠_ＴＷ用リプラス_アタッチ枠_TW用_複層ガラス_横すべり出し窓_オペレーター_高所用横すべり出し窓_プロジェクト_P_">名前定義!$E$1510</definedName>
    <definedName name="防災リプラス_アタッチ枠_ＴＷ用リプラス_アタッチ枠_TW用_複層ガラス_横すべり出し窓_グレモン">名前定義!$B$581</definedName>
    <definedName name="防災リプラス_アタッチ枠_ＴＷ用リプラス_アタッチ枠_TW用_複層ガラス_横すべり出し窓_グレモンプロジェクト_P_">名前定義!$E$1511</definedName>
    <definedName name="防災リプラス_アタッチ枠_ＴＷ用リプラス_アタッチ枠_TW用_複層ガラス_縦すべり出し窓_オペレーター">名前定義!$B$576</definedName>
    <definedName name="防災リプラス_アタッチ枠_ＴＷ用リプラス_アタッチ枠_TW用_複層ガラス_縦すべり出し窓_オペレーター開き_T_">名前定義!$E$1506</definedName>
    <definedName name="防災リプラス_アタッチ枠_ＴＷ用リプラス_アタッチ枠_TW用_複層ガラス_縦すべり出し窓_グレモン">名前定義!$B$577</definedName>
    <definedName name="防災リプラス_アタッチ枠_ＴＷ用リプラス_アタッチ枠_TW用_複層ガラス_縦すべり出し窓_グレモン開き_T_">名前定義!$E$1507</definedName>
    <definedName name="防災リプラス_アタッチ枠_ＴＷ用リプラス_アタッチ枠_TW用_複層ガラス_上げ下げ窓">名前定義!$B$579</definedName>
    <definedName name="防災リプラス_アタッチ枠_ＴＷ用リプラス_アタッチ枠_TW用_複層ガラス_上げ下げ窓上げ下げ_U_">名前定義!$E$1509</definedName>
    <definedName name="防災リプラス_アタッチ枠_サーモス用">名前定義!$M$495:$M$501</definedName>
    <definedName name="防災リプラス_アタッチ枠_サーモス用リプラス_アタッチ枠_サーモス用_アルミスペーサー_">名前定義!$B$591:$B$594</definedName>
    <definedName name="防災リプラス_アタッチ枠_サーモス用リプラス_アタッチ枠_サーモス用_アルミスペーサー__2024年1月販売終了_">名前定義!$B$589</definedName>
    <definedName name="防災リプラス_アタッチ枠_サーモス用リプラス_アタッチ枠_サーモス用_アルミスペーサー__2024年1月販売終了_引違い_H_">名前定義!$E$1519</definedName>
    <definedName name="防災リプラス_アタッチ枠_サーモス用リプラス_アタッチ枠_サーモス用_アルミスペーサー_FIX_F_">名前定義!$E$1522</definedName>
    <definedName name="防災リプラス_アタッチ枠_サーモス用リプラス_アタッチ枠_サーモス用_アルミスペーサー_プロジェクト_P_">名前定義!$E$1524</definedName>
    <definedName name="防災リプラス_アタッチ枠_サーモス用リプラス_アタッチ枠_サーモス用_アルミスペーサー_引違い窓_中桟付__2024年1月販売終了_">名前定義!$B$590</definedName>
    <definedName name="防災リプラス_アタッチ枠_サーモス用リプラス_アタッチ枠_サーモス用_アルミスペーサー_引違い窓_中桟付__2024年1月販売終了_引違い_H_">名前定義!$E$1520</definedName>
    <definedName name="防災リプラス_アタッチ枠_サーモス用リプラス_アタッチ枠_サーモス用_アルミスペーサー_開き_T_">名前定義!$E$1521</definedName>
    <definedName name="防災リプラス_アタッチ枠_サーモス用リプラス_アタッチ枠_サーモス用_アルミスペーサー_上げ下げ_U_">名前定義!$E$1523</definedName>
    <definedName name="防災リプラス_アタッチ枠_サーモス用リプラス_アタッチ枠_サーモス用_樹脂スペーサー_内外色組合せ__2024年1月販売終了_">名前定義!$B$582</definedName>
    <definedName name="防災リプラス_アタッチ枠_サーモス用リプラス_アタッチ枠_サーモス用_樹脂スペーサー_内外色組合せ__2024年1月販売終了_引違い_H_">名前定義!$E$1512</definedName>
    <definedName name="防災リプラス_アタッチ枠_サーモス用リプラス_アタッチ枠_サーモス用_樹脂スペーサー_内外色組合せ_内外同系色">名前定義!$B$584:$B$587</definedName>
    <definedName name="防災リプラス_アタッチ枠_サーモス用リプラス_アタッチ枠_サーモス用_樹脂スペーサー_内外色組合せ_内外同系色__2024年1月販売終了_">名前定義!$B$583</definedName>
    <definedName name="防災リプラス_アタッチ枠_サーモス用リプラス_アタッチ枠_サーモス用_樹脂スペーサー_内外色組合せ_内外同系色__2024年1月販売終了_引違い_H_">名前定義!$E$1513</definedName>
    <definedName name="防災リプラス_アタッチ枠_サーモス用リプラス_アタッチ枠_サーモス用_樹脂スペーサー_内外色組合せ_内外同系色_引違い窓_中桟付__2024年1月販売終了_">名前定義!$B$588</definedName>
    <definedName name="防災リプラス_アタッチ枠_サーモス用リプラス_アタッチ枠_サーモス用_樹脂スペーサー_内外色組合せ_内外同系色_引違い窓_中桟付__2024年1月販売終了_引違い_H_">名前定義!$E$1518</definedName>
    <definedName name="防災リプラス_アタッチ枠_サーモス用リプラス_アタッチ枠_サーモス用_樹脂スペーサー_内外色組合せ_内外同系色FIX_F_">名前定義!$E$1515</definedName>
    <definedName name="防災リプラス_アタッチ枠_サーモス用リプラス_アタッチ枠_サーモス用_樹脂スペーサー_内外色組合せ_内外同系色プロジェクト_P_">名前定義!$E$1517</definedName>
    <definedName name="防災リプラス_アタッチ枠_サーモス用リプラス_アタッチ枠_サーモス用_樹脂スペーサー_内外色組合せ_内外同系色開き_T_">名前定義!$E$1514</definedName>
    <definedName name="防災リプラス_アタッチ枠_サーモス用リプラス_アタッチ枠_サーモス用_樹脂スペーサー_内外色組合せ_内外同系色上げ下げ_U_">名前定義!$E$1516</definedName>
    <definedName name="防災リプラス_居室仕様_ＴＷタイプ">名前定義!$M$462:$M$464</definedName>
    <definedName name="防災リプラス_居室仕様_ＴＷタイプリプラス_居室仕様_TWタイプ_トリプルガラス_アルゴンガス_">名前定義!$B$544</definedName>
    <definedName name="防災リプラス_居室仕様_ＴＷタイプリプラス_居室仕様_TWタイプ_トリプルガラス_アルゴンガス_引違い_H_">名前定義!$E$1474</definedName>
    <definedName name="防災リプラス_居室仕様_ＴＷタイプリプラス_居室仕様_TWタイプ_トリプルガラス_クリプトンガス_">名前定義!$B$543</definedName>
    <definedName name="防災リプラス_居室仕様_ＴＷタイプリプラス_居室仕様_TWタイプ_トリプルガラス_クリプトンガス_引違い_H_">名前定義!$E$1473</definedName>
    <definedName name="防災リプラス_居室仕様_ＴＷタイプリプラス_居室仕様_TWタイプ_複層ガラス">名前定義!$B$545</definedName>
    <definedName name="防災リプラス_居室仕様_ＴＷタイプリプラス_居室仕様_TWタイプ_複層ガラス引違い_H_">名前定義!$E$1475</definedName>
    <definedName name="防災リプラス_居室仕様_浴室仕様">名前定義!$M$465:$M$473</definedName>
    <definedName name="防災リプラス_居室仕様_浴室仕様リプラス_居室仕様_浴室仕様_FIX窓外押縁_アルミスペーサー_">名前定義!$B$550</definedName>
    <definedName name="防災リプラス_居室仕様_浴室仕様リプラス_居室仕様_浴室仕様_FIX窓外押縁_アルミスペーサー_FIX_F_">名前定義!$E$1480</definedName>
    <definedName name="防災リプラス_居室仕様_浴室仕様リプラス_居室仕様_浴室仕様_FIX窓外押縁_樹脂スペーサー_">名前定義!$B$549</definedName>
    <definedName name="防災リプラス_居室仕様_浴室仕様リプラス_居室仕様_浴室仕様_FIX窓外押縁_樹脂スペーサー_FIX_F_">名前定義!$E$1479</definedName>
    <definedName name="防災リプラス_居室仕様_浴室仕様リプラス_居室仕様_浴室仕様_FIX窓内押縁_アルミスペーサー_">名前定義!$B$552</definedName>
    <definedName name="防災リプラス_居室仕様_浴室仕様リプラス_居室仕様_浴室仕様_FIX窓内押縁_アルミスペーサー_FIX_F_">名前定義!$E$1482</definedName>
    <definedName name="防災リプラス_居室仕様_浴室仕様リプラス_居室仕様_浴室仕様_FIX窓内押縁_樹脂スペーサー_">名前定義!$B$551</definedName>
    <definedName name="防災リプラス_居室仕様_浴室仕様リプラス_居室仕様_浴室仕様_FIX窓内押縁_樹脂スペーサー_FIX_F_">名前定義!$E$1481</definedName>
    <definedName name="防災リプラス_居室仕様_浴室仕様リプラス_居室仕様_浴室仕様_アルミスペーサー_">名前定義!$B$557:$B$560</definedName>
    <definedName name="防災リプラス_居室仕様_浴室仕様リプラス_居室仕様_浴室仕様_アルミスペーサー_プロジェクト_P_">名前定義!$E$1490</definedName>
    <definedName name="防災リプラス_居室仕様_浴室仕様リプラス_居室仕様_浴室仕様_アルミスペーサー_引違い_H_">名前定義!$E$1487</definedName>
    <definedName name="防災リプラス_居室仕様_浴室仕様リプラス_居室仕様_浴室仕様_アルミスペーサー_引違い窓_中桟付">名前定義!$B$548</definedName>
    <definedName name="防災リプラス_居室仕様_浴室仕様リプラス_居室仕様_浴室仕様_アルミスペーサー_引違い窓_中桟付引違い_H_">名前定義!$E$1478</definedName>
    <definedName name="防災リプラス_居室仕様_浴室仕様リプラス_居室仕様_浴室仕様_アルミスペーサー_開き_T_">名前定義!$E$1488</definedName>
    <definedName name="防災リプラス_居室仕様_浴室仕様リプラス_居室仕様_浴室仕様_アルミスペーサー_上げ下げ_U_">名前定義!$E$1489</definedName>
    <definedName name="防災リプラス_居室仕様_浴室仕様リプラス_居室仕様_浴室仕様_樹脂スペーサー_">名前定義!$B$553:$B$556</definedName>
    <definedName name="防災リプラス_居室仕様_浴室仕様リプラス_居室仕様_浴室仕様_樹脂スペーサー_プロジェクト_P_">名前定義!$E$1486</definedName>
    <definedName name="防災リプラス_居室仕様_浴室仕様リプラス_居室仕様_浴室仕様_樹脂スペーサー_引違い_H_">名前定義!$E$1483</definedName>
    <definedName name="防災リプラス_居室仕様_浴室仕様リプラス_居室仕様_浴室仕様_樹脂スペーサー_引違い窓_中桟付">名前定義!$B$547</definedName>
    <definedName name="防災リプラス_居室仕様_浴室仕様リプラス_居室仕様_浴室仕様_樹脂スペーサー_引違い窓_中桟付引違い_H_">名前定義!$E$1477</definedName>
    <definedName name="防災リプラス_居室仕様_浴室仕様リプラス_居室仕様_浴室仕様_樹脂スペーサー_引違い窓ブリッジ枠">名前定義!$B$546</definedName>
    <definedName name="防災リプラス_居室仕様_浴室仕様リプラス_居室仕様_浴室仕様_樹脂スペーサー_引違い窓ブリッジ枠引違い_H_">名前定義!$E$1476</definedName>
    <definedName name="防災リプラス_居室仕様_浴室仕様リプラス_居室仕様_浴室仕様_樹脂スペーサー_開き_T_">名前定義!$E$1484</definedName>
    <definedName name="防災リプラス_居室仕様_浴室仕様リプラス_居室仕様_浴室仕様_樹脂スペーサー_上げ下げ_U_">名前定義!$E$1485</definedName>
    <definedName name="防災リプラス専用枠">名前定義!$M$502:$M$503</definedName>
    <definedName name="防災リプラス専用枠リプラス専用枠_23年3月末販売終了__アルミスペーサー_">名前定義!$B$596</definedName>
    <definedName name="防災リプラス専用枠リプラス専用枠_23年3月末販売終了__アルミスペーサー_引違い_H_">名前定義!$E$1526</definedName>
    <definedName name="防災リプラス専用枠リプラス専用枠_23年3月末販売終了__樹脂スペーサー_">名前定義!$B$595</definedName>
    <definedName name="防災リプラス専用枠リプラス専用枠_23年3月末販売終了__樹脂スペーサー_引違い_H_">名前定義!$E$1525</definedName>
    <definedName name="防災リフレム樹脂窓用">名前定義!$M$504:$M$505</definedName>
    <definedName name="防災リフレム樹脂窓用リフレム樹脂窓用カバーモール_EW_EW_for_Design_PG__スペーサー材質問わず_">名前定義!$B$601:$B$604</definedName>
    <definedName name="防災リフレム樹脂窓用リフレム樹脂窓用カバーモール_EW_EW_for_Design_PG__スペーサー材質問わず_FIX_F_">名前定義!$E$1533</definedName>
    <definedName name="防災リフレム樹脂窓用リフレム樹脂窓用カバーモール_EW_EW_for_Design_PG__スペーサー材質問わず_プロジェクト_P_">名前定義!$E$1534</definedName>
    <definedName name="防災リフレム樹脂窓用リフレム樹脂窓用カバーモール_EW_EW_for_Design_PG__スペーサー材質問わず_引違い_H_">名前定義!$E$1531</definedName>
    <definedName name="防災リフレム樹脂窓用リフレム樹脂窓用カバーモール_EW_EW_for_Design_PG__スペーサー材質問わず_開き_T_">名前定義!$E$1532</definedName>
    <definedName name="防災リフレム樹脂窓用リフレム樹脂窓用カバーモール_EW_EW_for_Design_TG_">名前定義!$B$597:$B$600</definedName>
    <definedName name="防災リフレム樹脂窓用リフレム樹脂窓用カバーモール_EW_EW_for_Design_TG_FIX_F_">名前定義!$E$1529</definedName>
    <definedName name="防災リフレム樹脂窓用リフレム樹脂窓用カバーモール_EW_EW_for_Design_TG_プロジェクト_P_">名前定義!$E$1530</definedName>
    <definedName name="防災リフレム樹脂窓用リフレム樹脂窓用カバーモール_EW_EW_for_Design_TG_引違い_H_">名前定義!$E$1527</definedName>
    <definedName name="防災リフレム樹脂窓用リフレム樹脂窓用カバーモール_EW_EW_for_Design_TG_開き_T_">名前定義!$E$1528</definedName>
    <definedName name="防災ワイドウィン">名前定義!$M$539</definedName>
    <definedName name="防災ワイドウィンワイドウィン">名前定義!$B$664:$B$665</definedName>
    <definedName name="防災ワイドウィンワイドウィンFIX_F_">名前定義!$E$1595</definedName>
    <definedName name="防災ワイドウィンワイドウィン引違い_H_">名前定義!$E$1594</definedName>
    <definedName name="防災出窓">名前定義!$M$533:$M$534</definedName>
    <definedName name="防災出窓出窓_サーモスⅡ_Hタイプ">名前定義!$B$658</definedName>
    <definedName name="防災出窓出窓_サーモスⅡ_Hタイプその他_X_">名前定義!$E$1588</definedName>
    <definedName name="防災出窓出窓_サーモスLタイプ">名前定義!$B$659</definedName>
    <definedName name="防災出窓出窓_サーモスLタイプその他_X_">名前定義!$E$1589</definedName>
    <definedName name="防災台形ＦＩＸ窓">名前定義!$M$529:$M$530</definedName>
    <definedName name="防災台形ＦＩＸ窓台形ＦＩＸ窓_サーモスⅡ_Hタイプ">名前定義!$B$654</definedName>
    <definedName name="防災台形ＦＩＸ窓台形ＦＩＸ窓_サーモスⅡ_HタイプFIX_F_">名前定義!$E$1584</definedName>
    <definedName name="防災台形ＦＩＸ窓台形ＦＩＸ窓_サーモスLタイプ">名前定義!$B$655</definedName>
    <definedName name="防災台形ＦＩＸ窓台形ＦＩＸ窓_サーモスLタイプFIX_F_">名前定義!$E$1585</definedName>
    <definedName name="防災断熱土間引戸">名前定義!$M$535:$M$536</definedName>
    <definedName name="防災断熱土間引戸断熱土間引戸_中桟腰パネル付除く__サーモスⅡ_Hタイプ">名前定義!$B$660</definedName>
    <definedName name="防災断熱土間引戸断熱土間引戸_中桟腰パネル付除く__サーモスⅡ_Hタイプ引違い_H_">名前定義!$E$1590</definedName>
    <definedName name="防災断熱土間引戸断熱土間引戸_中桟腰パネル付除く__サーモスLタイプ">名前定義!$B$661</definedName>
    <definedName name="防災断熱土間引戸断熱土間引戸_中桟腰パネル付除く__サーモスLタイプ引違い_H_">名前定義!$E$1591</definedName>
    <definedName name="防災内付ＲＳⅡ">名前定義!$M$542</definedName>
    <definedName name="防災内付ＲＳⅡ内付ＲＳⅡ_ＰＧ障子_">名前定義!$B$671</definedName>
    <definedName name="防災内付ＲＳⅡ内付ＲＳⅡ_ＰＧ障子_引違い_H_">名前定義!$E$1601</definedName>
    <definedName name="防災防火戸ＦＧ_Ａ">名前定義!$M$520</definedName>
    <definedName name="防災防火戸ＦＧ_Ａ防火戸ＦＧ_Ａシャッター付引違い窓">名前定義!$B$643</definedName>
    <definedName name="防災防火戸ＦＧ_Ａ防火戸ＦＧ_Ａシャッター付引違い窓引違い_H_">名前定義!$E$1573</definedName>
    <definedName name="防災防火戸ＦＧ_Ｆ">名前定義!$M$508</definedName>
    <definedName name="防災防火戸ＦＧ_Ｆ防火戸ＦＧ_Ｆ">名前定義!$B$617:$B$619</definedName>
    <definedName name="防災防火戸ＦＧ_Ｆ防火戸ＦＧ_ＦFIX_F_">名前定義!$E$1548</definedName>
    <definedName name="防災防火戸ＦＧ_Ｆ防火戸ＦＧ_Ｆプロジェクト_P_">名前定義!$E$1549</definedName>
    <definedName name="防災防火戸ＦＧ_Ｆ防火戸ＦＧ_Ｆ開き_T_">名前定義!$E$1547</definedName>
    <definedName name="防災防火戸ＦＧ_Ｈ">名前定義!$M$512:$M$514</definedName>
    <definedName name="防災防火戸ＦＧ_Ｈ防火戸ＦＧ_Ｈシャッター付引違い窓_ブリッジ枠_">名前定義!$B$627</definedName>
    <definedName name="防災防火戸ＦＧ_Ｈ防火戸ＦＧ_Ｈシャッター付引違い窓_ブリッジ枠_引違い_H_">名前定義!$E$1557</definedName>
    <definedName name="防災防火戸ＦＧ_Ｈ防火戸ＦＧ_Ｈシャッター付引違い窓_レール間カバー枠_">名前定義!$B$628</definedName>
    <definedName name="防災防火戸ＦＧ_Ｈ防火戸ＦＧ_Ｈシャッター付引違い窓_レール間カバー枠_引違い_H_">名前定義!$E$1558</definedName>
    <definedName name="防災防火戸ＦＧ_Ｈ防火戸ＦＧ_Ｈシャッター付引違い窓_中桟付_">名前定義!$B$629</definedName>
    <definedName name="防災防火戸ＦＧ_Ｈ防火戸ＦＧ_Ｈシャッター付引違い窓_中桟付_引違い_H_">名前定義!$E$1559</definedName>
    <definedName name="防災防火戸ＦＧ_Ｌ">名前定義!$M$516:$M$517</definedName>
    <definedName name="防災防火戸ＦＧ_Ｌ防火戸ＦＧ_Ｌシャッター付引違い窓">名前定義!$B$635</definedName>
    <definedName name="防災防火戸ＦＧ_Ｌ防火戸ＦＧ_Ｌシャッター付引違い窓_中桟付_">名前定義!$B$636</definedName>
    <definedName name="防災防火戸ＦＧ_Ｌ防火戸ＦＧ_Ｌシャッター付引違い窓_中桟付_引違い_H_">名前定義!$E$1566</definedName>
    <definedName name="防災防火戸ＦＧ_Ｌ防火戸ＦＧ_Ｌシャッター付引違い窓引違い_H_">名前定義!$E$1565</definedName>
    <definedName name="防犯">名前定義!$P$121:$P$136</definedName>
    <definedName name="防犯オープンウィン">名前定義!$M$574:$M$575</definedName>
    <definedName name="防犯オープンウィンオープンウィン_サーモスⅡ_Hタイプ">名前定義!$B$712</definedName>
    <definedName name="防犯オープンウィンオープンウィン_サーモスⅡ_Hタイプ折り_W_">名前定義!$E$1642</definedName>
    <definedName name="防犯オープンウィンオープンウィン_サーモスLタイプ">名前定義!$B$713</definedName>
    <definedName name="防犯オープンウィンオープンウィン_サーモスLタイプ折り_W_">名前定義!$E$1643</definedName>
    <definedName name="防犯コーディネート_引違い窓">名前定義!$M$578:$M$579</definedName>
    <definedName name="防犯コーディネート_引違い窓コーディネート_引違い窓_サーモスⅡ_Hタイプ">名前定義!$B$716</definedName>
    <definedName name="防犯コーディネート_引違い窓コーディネート_引違い窓_サーモスⅡ_Hタイプ引違い_H_">名前定義!$E$1646</definedName>
    <definedName name="防犯コーディネート_引違い窓コーディネート_引違い窓_サーモスLタイプ">名前定義!$B$717</definedName>
    <definedName name="防犯コーディネート_引違い窓コーディネート_引違い窓_サーモスLタイプ引違い_H_">名前定義!$E$1647</definedName>
    <definedName name="防犯サーモスⅡ_Ｈ">名前定義!$M$567</definedName>
    <definedName name="防犯サーモスⅡ_ＨサーモスⅡ_H">名前定義!$B$698:$B$701</definedName>
    <definedName name="防犯サーモスⅡ_ＨサーモスⅡ_Hプロジェクト_P_">名前定義!$E$1631</definedName>
    <definedName name="防犯サーモスⅡ_ＨサーモスⅡ_H引違い_H_">名前定義!$E$1628</definedName>
    <definedName name="防犯サーモスⅡ_ＨサーモスⅡ_H開き_T_">名前定義!$E$1629</definedName>
    <definedName name="防犯サーモスⅡ_ＨサーモスⅡ_H上げ下げ_U_">名前定義!$E$1630</definedName>
    <definedName name="防犯サーモスＡ">名前定義!$M$572</definedName>
    <definedName name="防犯サーモスＡサーモスＡ_アルミＰＧ_">名前定義!$B$709:$B$710</definedName>
    <definedName name="防犯サーモスＡサーモスＡ_アルミＰＧ_引違い_H_">名前定義!$E$1639</definedName>
    <definedName name="防犯サーモスＡサーモスＡ_アルミＰＧ_上げ下げ_U_">名前定義!$E$1640</definedName>
    <definedName name="防犯サーモスＬ">名前定義!$M$570</definedName>
    <definedName name="防犯サーモスＬサーモスＬ">名前定義!$B$704:$B$707</definedName>
    <definedName name="防犯サーモスＬサーモスＬプロジェクト_P_">名前定義!$E$1637</definedName>
    <definedName name="防犯サーモスＬサーモスＬ引違い_H_">名前定義!$E$1634</definedName>
    <definedName name="防犯サーモスＬサーモスＬ開き_T_">名前定義!$E$1635</definedName>
    <definedName name="防犯サーモスＬサーモスＬ上げ下げ_U_">名前定義!$E$1636</definedName>
    <definedName name="防犯ノンレールサッシ">名前定義!$M$576:$M$577</definedName>
    <definedName name="防犯ノンレールサッシノンレールサッシ_サーモスⅡ_Hタイプ">名前定義!$B$714</definedName>
    <definedName name="防犯ノンレールサッシノンレールサッシ_サーモスⅡ_Hタイプ引違い_H_">名前定義!$E$1644</definedName>
    <definedName name="防犯ノンレールサッシノンレールサッシ_サーモスLタイプ">名前定義!$B$715</definedName>
    <definedName name="防犯ノンレールサッシノンレールサッシ_サーモスLタイプ引違い_H_">名前定義!$E$1645</definedName>
    <definedName name="防犯リプラス_アタッチ枠_ＴＷ用">名前定義!$M$552:$M$557</definedName>
    <definedName name="防犯リプラス_アタッチ枠_ＴＷ用リプラス_アタッチ枠_TW用_トリプルガラス_引違い窓_アルゴンガス___2024年1月販売終了_">名前定義!$B$684</definedName>
    <definedName name="防犯リプラス_アタッチ枠_ＴＷ用リプラス_アタッチ枠_TW用_トリプルガラス_引違い窓_アルゴンガス___2024年1月販売終了_引違い_H_">名前定義!$E$1614</definedName>
    <definedName name="防犯リプラス_アタッチ枠_ＴＷ用リプラス_アタッチ枠_TW用_トリプルガラス_引違い窓_クリプトンガス___2024年1月販売終了_">名前定義!$B$683</definedName>
    <definedName name="防犯リプラス_アタッチ枠_ＴＷ用リプラス_アタッチ枠_TW用_トリプルガラス_引違い窓_クリプトンガス___2024年1月販売終了_引違い_H_">名前定義!$E$1613</definedName>
    <definedName name="防犯リプラス_アタッチ枠_ＴＷ用リプラス_アタッチ枠_TW用_トリプルガラス_上げ下げ窓_アルゴンガス_">名前定義!$B$686</definedName>
    <definedName name="防犯リプラス_アタッチ枠_ＴＷ用リプラス_アタッチ枠_TW用_トリプルガラス_上げ下げ窓_アルゴンガス_上げ下げ_U_">名前定義!$E$1616</definedName>
    <definedName name="防犯リプラス_アタッチ枠_ＴＷ用リプラス_アタッチ枠_TW用_トリプルガラス_上げ下げ窓_クリプトンガス_">名前定義!$B$685</definedName>
    <definedName name="防犯リプラス_アタッチ枠_ＴＷ用リプラス_アタッチ枠_TW用_トリプルガラス_上げ下げ窓_クリプトンガス_上げ下げ_U_">名前定義!$E$1615</definedName>
    <definedName name="防犯リプラス_アタッチ枠_ＴＷ用リプラス_アタッチ枠_TW用_複層ガラス_引違い窓___2024年1月販売終了_">名前定義!$B$687</definedName>
    <definedName name="防犯リプラス_アタッチ枠_ＴＷ用リプラス_アタッチ枠_TW用_複層ガラス_引違い窓___2024年1月販売終了_引違い_H_">名前定義!$E$1617</definedName>
    <definedName name="防犯リプラス_アタッチ枠_ＴＷ用リプラス_アタッチ枠_TW用_複層ガラス_上げ下げ窓">名前定義!$B$688</definedName>
    <definedName name="防犯リプラス_アタッチ枠_ＴＷ用リプラス_アタッチ枠_TW用_複層ガラス_上げ下げ窓上げ下げ_U_">名前定義!$E$1618</definedName>
    <definedName name="防犯リプラス_アタッチ枠_サーモス用">名前定義!$M$558:$M$564</definedName>
    <definedName name="防犯リプラス_アタッチ枠_サーモス用リプラス_アタッチ枠_サーモス用_アルミスペーサー_">名前定義!$B$695</definedName>
    <definedName name="防犯リプラス_アタッチ枠_サーモス用リプラス_アタッチ枠_サーモス用_アルミスペーサー__2024年1月販売終了_">名前定義!$B$693</definedName>
    <definedName name="防犯リプラス_アタッチ枠_サーモス用リプラス_アタッチ枠_サーモス用_アルミスペーサー__2024年1月販売終了_引違い_H_">名前定義!$E$1623</definedName>
    <definedName name="防犯リプラス_アタッチ枠_サーモス用リプラス_アタッチ枠_サーモス用_アルミスペーサー_引違い窓_中桟付__2024年1月販売終了_">名前定義!$B$694</definedName>
    <definedName name="防犯リプラス_アタッチ枠_サーモス用リプラス_アタッチ枠_サーモス用_アルミスペーサー_引違い窓_中桟付__2024年1月販売終了_引違い_H_">名前定義!$E$1624</definedName>
    <definedName name="防犯リプラス_アタッチ枠_サーモス用リプラス_アタッチ枠_サーモス用_アルミスペーサー_上げ下げ_U_">名前定義!$E$1625</definedName>
    <definedName name="防犯リプラス_アタッチ枠_サーモス用リプラス_アタッチ枠_サーモス用_樹脂スペーサー_内外色組合せ__2024年1月販売終了_">名前定義!$B$689</definedName>
    <definedName name="防犯リプラス_アタッチ枠_サーモス用リプラス_アタッチ枠_サーモス用_樹脂スペーサー_内外色組合せ__2024年1月販売終了_引違い_H_">名前定義!$E$1619</definedName>
    <definedName name="防犯リプラス_アタッチ枠_サーモス用リプラス_アタッチ枠_サーモス用_樹脂スペーサー_内外色組合せ_内外同系色">名前定義!$B$691</definedName>
    <definedName name="防犯リプラス_アタッチ枠_サーモス用リプラス_アタッチ枠_サーモス用_樹脂スペーサー_内外色組合せ_内外同系色__2024年1月販売終了_">名前定義!$B$690</definedName>
    <definedName name="防犯リプラス_アタッチ枠_サーモス用リプラス_アタッチ枠_サーモス用_樹脂スペーサー_内外色組合せ_内外同系色__2024年1月販売終了_引違い_H_">名前定義!$E$1620</definedName>
    <definedName name="防犯リプラス_アタッチ枠_サーモス用リプラス_アタッチ枠_サーモス用_樹脂スペーサー_内外色組合せ_内外同系色_引違い窓_中桟付__2024年1月販売終了_">名前定義!$B$692</definedName>
    <definedName name="防犯リプラス_アタッチ枠_サーモス用リプラス_アタッチ枠_サーモス用_樹脂スペーサー_内外色組合せ_内外同系色_引違い窓_中桟付__2024年1月販売終了_引違い_H_">名前定義!$E$1622</definedName>
    <definedName name="防犯リプラス_アタッチ枠_サーモス用リプラス_アタッチ枠_サーモス用_樹脂スペーサー_内外色組合せ_内外同系色上げ下げ_U_">名前定義!$E$1621</definedName>
    <definedName name="防犯リプラス_居室仕様_ＴＷタイプ">名前定義!$M$544:$M$546</definedName>
    <definedName name="防犯リプラス_居室仕様_ＴＷタイプリプラス_居室仕様_TWタイプ_トリプルガラス_アルゴンガス_">名前定義!$B$674</definedName>
    <definedName name="防犯リプラス_居室仕様_ＴＷタイプリプラス_居室仕様_TWタイプ_トリプルガラス_アルゴンガス_引違い_H_">名前定義!$E$1604</definedName>
    <definedName name="防犯リプラス_居室仕様_ＴＷタイプリプラス_居室仕様_TWタイプ_トリプルガラス_クリプトンガス_">名前定義!$B$673</definedName>
    <definedName name="防犯リプラス_居室仕様_ＴＷタイプリプラス_居室仕様_TWタイプ_トリプルガラス_クリプトンガス_引違い_H_">名前定義!$E$1603</definedName>
    <definedName name="防犯リプラス_居室仕様_ＴＷタイプリプラス_居室仕様_TWタイプ_複層ガラス">名前定義!$B$675</definedName>
    <definedName name="防犯リプラス_居室仕様_ＴＷタイプリプラス_居室仕様_TWタイプ_複層ガラス引違い_H_">名前定義!$E$1605</definedName>
    <definedName name="防犯リプラス_居室仕様_浴室仕様">名前定義!$M$547:$M$551</definedName>
    <definedName name="防犯リプラス_居室仕様_浴室仕様リプラス_居室仕様_浴室仕様_アルミスペーサー_">名前定義!$B$681:$B$682</definedName>
    <definedName name="防犯リプラス_居室仕様_浴室仕様リプラス_居室仕様_浴室仕様_アルミスペーサー_引違い_H_">名前定義!$E$1611</definedName>
    <definedName name="防犯リプラス_居室仕様_浴室仕様リプラス_居室仕様_浴室仕様_アルミスペーサー_引違い窓_中桟付">名前定義!$B$678</definedName>
    <definedName name="防犯リプラス_居室仕様_浴室仕様リプラス_居室仕様_浴室仕様_アルミスペーサー_引違い窓_中桟付引違い_H_">名前定義!$E$1608</definedName>
    <definedName name="防犯リプラス_居室仕様_浴室仕様リプラス_居室仕様_浴室仕様_アルミスペーサー_上げ下げ_U_">名前定義!$E$1612</definedName>
    <definedName name="防犯リプラス_居室仕様_浴室仕様リプラス_居室仕様_浴室仕様_樹脂スペーサー_">名前定義!$B$679:$B$680</definedName>
    <definedName name="防犯リプラス_居室仕様_浴室仕様リプラス_居室仕様_浴室仕様_樹脂スペーサー_引違い_H_">名前定義!$E$1609</definedName>
    <definedName name="防犯リプラス_居室仕様_浴室仕様リプラス_居室仕様_浴室仕様_樹脂スペーサー_引違い窓_中桟付">名前定義!$B$677</definedName>
    <definedName name="防犯リプラス_居室仕様_浴室仕様リプラス_居室仕様_浴室仕様_樹脂スペーサー_引違い窓_中桟付引違い_H_">名前定義!$E$1607</definedName>
    <definedName name="防犯リプラス_居室仕様_浴室仕様リプラス_居室仕様_浴室仕様_樹脂スペーサー_引違い窓ブリッジ枠">名前定義!$B$676</definedName>
    <definedName name="防犯リプラス_居室仕様_浴室仕様リプラス_居室仕様_浴室仕様_樹脂スペーサー_引違い窓ブリッジ枠引違い_H_">名前定義!$E$1606</definedName>
    <definedName name="防犯リプラス_居室仕様_浴室仕様リプラス_居室仕様_浴室仕様_樹脂スペーサー_上げ下げ_U_">名前定義!$E$1610</definedName>
    <definedName name="防犯リプラス専用枠">名前定義!$M$565:$M$566</definedName>
    <definedName name="防犯リプラス専用枠リプラス専用枠_23年3月末販売終了__アルミスペーサー_">名前定義!$B$697</definedName>
    <definedName name="防犯リプラス専用枠リプラス専用枠_23年3月末販売終了__アルミスペーサー_引違い_H_">名前定義!$E$1627</definedName>
    <definedName name="防犯リプラス専用枠リプラス専用枠_23年3月末販売終了__樹脂スペーサー_">名前定義!$B$696</definedName>
    <definedName name="防犯リプラス専用枠リプラス専用枠_23年3月末販売終了__樹脂スペーサー_引違い_H_">名前定義!$E$1626</definedName>
    <definedName name="防犯ワイドウィン">名前定義!$M$582</definedName>
    <definedName name="防犯ワイドウィンワイドウィン">名前定義!$B$720</definedName>
    <definedName name="防犯ワイドウィンワイドウィン引違い_H_">名前定義!$E$1650</definedName>
    <definedName name="防犯出窓">名前定義!$M$580:$M$581</definedName>
    <definedName name="防犯出窓出窓_サーモスⅡ_Hタイプ">名前定義!$B$718</definedName>
    <definedName name="防犯出窓出窓_サーモスⅡ_Hタイプその他_X_">名前定義!$E$1648</definedName>
    <definedName name="防犯出窓出窓_サーモスLタイプ">名前定義!$B$719</definedName>
    <definedName name="防犯出窓出窓_サーモスLタイプその他_X_">名前定義!$E$1649</definedName>
    <definedName name="防犯防火戸ＦＧ_Ａ">名前定義!$M$573</definedName>
    <definedName name="防犯防火戸ＦＧ_Ａ防火戸ＦＧ_Ａシャッター付引違い窓">名前定義!$B$711</definedName>
    <definedName name="防犯防火戸ＦＧ_Ａ防火戸ＦＧ_Ａシャッター付引違い窓引違い_H_">名前定義!$E$1641</definedName>
    <definedName name="防犯防火戸ＦＧ_Ｈ">名前定義!$M$568:$M$569</definedName>
    <definedName name="防犯防火戸ＦＧ_Ｈ防火戸ＦＧ_Ｈシャッター付引違い窓_ブリッジ枠_">名前定義!$B$702</definedName>
    <definedName name="防犯防火戸ＦＧ_Ｈ防火戸ＦＧ_Ｈシャッター付引違い窓_ブリッジ枠_引違い_H_">名前定義!$E$1632</definedName>
    <definedName name="防犯防火戸ＦＧ_Ｈ防火戸ＦＧ_Ｈシャッター付引違い窓_レール間カバー枠_">名前定義!$B$703</definedName>
    <definedName name="防犯防火戸ＦＧ_Ｈ防火戸ＦＧ_Ｈシャッター付引違い窓_レール間カバー枠_引違い_H_">名前定義!$E$1633</definedName>
    <definedName name="防犯防火戸ＦＧ_Ｌ">名前定義!$M$571</definedName>
    <definedName name="防犯防火戸ＦＧ_Ｌ防火戸ＦＧ_Ｌシャッター付引違い窓">名前定義!$B$708</definedName>
    <definedName name="防犯防火戸ＦＧ_Ｌ防火戸ＦＧ_Ｌシャッター付引違い窓引違い_H_">名前定義!$E$1638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1" i="12" l="1"/>
  <c r="A61" i="12"/>
  <c r="F60" i="12"/>
  <c r="A60" i="12"/>
  <c r="F59" i="12"/>
  <c r="A59" i="12"/>
  <c r="F58" i="12"/>
  <c r="A58" i="12"/>
  <c r="F57" i="12"/>
  <c r="A57" i="12"/>
  <c r="F56" i="12"/>
  <c r="A56" i="12"/>
  <c r="F55" i="12"/>
  <c r="A55" i="12"/>
  <c r="F54" i="12"/>
  <c r="A54" i="12"/>
  <c r="F53" i="12"/>
  <c r="A53" i="12"/>
  <c r="F52" i="12"/>
  <c r="A52" i="12"/>
  <c r="F51" i="12"/>
  <c r="A51" i="12"/>
  <c r="F50" i="12"/>
  <c r="A50" i="12"/>
  <c r="F49" i="12"/>
  <c r="A49" i="12"/>
  <c r="F48" i="12"/>
  <c r="A48" i="12"/>
  <c r="F47" i="12"/>
  <c r="A47" i="12"/>
  <c r="F46" i="12"/>
  <c r="A46" i="12"/>
  <c r="F45" i="12"/>
  <c r="A45" i="12"/>
  <c r="F44" i="12"/>
  <c r="A44" i="12"/>
  <c r="F43" i="12"/>
  <c r="A43" i="12"/>
  <c r="F42" i="12"/>
  <c r="A42" i="12"/>
  <c r="F41" i="12"/>
  <c r="A41" i="12"/>
  <c r="F40" i="12"/>
  <c r="A40" i="12"/>
  <c r="F39" i="12"/>
  <c r="A39" i="12"/>
  <c r="F38" i="12"/>
  <c r="A38" i="12"/>
  <c r="F37" i="12"/>
  <c r="A37" i="12"/>
  <c r="F36" i="12"/>
  <c r="A36" i="12"/>
  <c r="F35" i="12"/>
  <c r="A35" i="12"/>
  <c r="F34" i="12"/>
  <c r="A34" i="12"/>
  <c r="F33" i="12"/>
  <c r="A33" i="12"/>
  <c r="F32" i="12"/>
  <c r="A32" i="12"/>
  <c r="F31" i="12"/>
  <c r="A31" i="12"/>
  <c r="F30" i="12"/>
  <c r="A30" i="12"/>
  <c r="F29" i="12"/>
  <c r="A29" i="12"/>
  <c r="F28" i="12"/>
  <c r="A28" i="12"/>
  <c r="F27" i="12"/>
  <c r="A27" i="12"/>
  <c r="F26" i="12"/>
  <c r="A26" i="12"/>
  <c r="F25" i="12"/>
  <c r="A25" i="12"/>
  <c r="F24" i="12"/>
  <c r="A24" i="12"/>
  <c r="F23" i="12"/>
  <c r="A23" i="12"/>
  <c r="F22" i="12"/>
  <c r="A22" i="12"/>
  <c r="F21" i="12"/>
  <c r="A21" i="12"/>
  <c r="F20" i="12"/>
  <c r="A20" i="12"/>
  <c r="F19" i="12"/>
  <c r="A19" i="12"/>
  <c r="F18" i="12"/>
  <c r="A18" i="12"/>
  <c r="F17" i="12"/>
  <c r="A17" i="12"/>
  <c r="F16" i="12"/>
  <c r="A16" i="12"/>
  <c r="F15" i="12"/>
  <c r="A15" i="12"/>
  <c r="F14" i="12"/>
  <c r="A14" i="12"/>
  <c r="F13" i="12"/>
  <c r="A13" i="12"/>
  <c r="F12" i="12"/>
  <c r="A12" i="12"/>
  <c r="F11" i="12"/>
  <c r="A11" i="12"/>
  <c r="F10" i="12"/>
  <c r="A10" i="12"/>
  <c r="F9" i="12"/>
  <c r="A9" i="12"/>
  <c r="F8" i="12"/>
  <c r="A8" i="12"/>
  <c r="F7" i="12"/>
  <c r="A7" i="12"/>
  <c r="F6" i="12"/>
  <c r="A6" i="12"/>
  <c r="F5" i="12"/>
  <c r="A5" i="12"/>
  <c r="F4" i="12"/>
  <c r="A4" i="12"/>
  <c r="F3" i="12"/>
  <c r="A3" i="12"/>
  <c r="F2" i="12"/>
  <c r="A2" i="12"/>
  <c r="F209" i="11"/>
  <c r="A209" i="11"/>
  <c r="F208" i="11"/>
  <c r="A208" i="11" s="1"/>
  <c r="F207" i="11"/>
  <c r="A207" i="11"/>
  <c r="F206" i="11"/>
  <c r="A206" i="11"/>
  <c r="F205" i="11"/>
  <c r="A205" i="11"/>
  <c r="F204" i="11"/>
  <c r="A204" i="11" s="1"/>
  <c r="F203" i="11"/>
  <c r="A203" i="11"/>
  <c r="F202" i="11"/>
  <c r="A202" i="11"/>
  <c r="F201" i="11"/>
  <c r="A201" i="11"/>
  <c r="F200" i="11"/>
  <c r="A200" i="11" s="1"/>
  <c r="F199" i="11"/>
  <c r="A199" i="11"/>
  <c r="F198" i="11"/>
  <c r="A198" i="11"/>
  <c r="F197" i="11"/>
  <c r="A197" i="11"/>
  <c r="F196" i="11"/>
  <c r="A196" i="11" s="1"/>
  <c r="F195" i="11"/>
  <c r="A195" i="11"/>
  <c r="F194" i="11"/>
  <c r="A194" i="11"/>
  <c r="F193" i="11"/>
  <c r="A193" i="11"/>
  <c r="F192" i="11"/>
  <c r="A192" i="11" s="1"/>
  <c r="F191" i="11"/>
  <c r="A191" i="11"/>
  <c r="F190" i="11"/>
  <c r="A190" i="11"/>
  <c r="F189" i="11"/>
  <c r="A189" i="11"/>
  <c r="F188" i="11"/>
  <c r="A188" i="11" s="1"/>
  <c r="F187" i="11"/>
  <c r="A187" i="11"/>
  <c r="F186" i="11"/>
  <c r="A186" i="11"/>
  <c r="F185" i="11"/>
  <c r="A185" i="11"/>
  <c r="F184" i="11"/>
  <c r="A184" i="11" s="1"/>
  <c r="F183" i="11"/>
  <c r="A183" i="11"/>
  <c r="F182" i="11"/>
  <c r="A182" i="11"/>
  <c r="F181" i="11"/>
  <c r="A181" i="11"/>
  <c r="F180" i="11"/>
  <c r="A180" i="11" s="1"/>
  <c r="F179" i="11"/>
  <c r="A179" i="11"/>
  <c r="F178" i="11"/>
  <c r="A178" i="11"/>
  <c r="F177" i="11"/>
  <c r="A177" i="11"/>
  <c r="F176" i="11"/>
  <c r="A176" i="11" s="1"/>
  <c r="F175" i="11"/>
  <c r="A175" i="11"/>
  <c r="F174" i="11"/>
  <c r="A174" i="11"/>
  <c r="F173" i="11"/>
  <c r="A173" i="11" s="1"/>
  <c r="F172" i="11"/>
  <c r="A172" i="11" s="1"/>
  <c r="F171" i="11"/>
  <c r="A171" i="11"/>
  <c r="F170" i="11"/>
  <c r="A170" i="11"/>
  <c r="F169" i="11"/>
  <c r="A169" i="11" s="1"/>
  <c r="F168" i="11"/>
  <c r="A168" i="11" s="1"/>
  <c r="F167" i="11"/>
  <c r="A167" i="11"/>
  <c r="F166" i="11"/>
  <c r="A166" i="11"/>
  <c r="F165" i="11"/>
  <c r="A165" i="11" s="1"/>
  <c r="F164" i="11"/>
  <c r="A164" i="11" s="1"/>
  <c r="F163" i="11"/>
  <c r="A163" i="11"/>
  <c r="F162" i="11"/>
  <c r="A162" i="11"/>
  <c r="F161" i="11"/>
  <c r="A161" i="11" s="1"/>
  <c r="F160" i="11"/>
  <c r="A160" i="11" s="1"/>
  <c r="F159" i="11"/>
  <c r="A159" i="11"/>
  <c r="F158" i="11"/>
  <c r="A158" i="11"/>
  <c r="F157" i="11"/>
  <c r="A157" i="11" s="1"/>
  <c r="F156" i="11"/>
  <c r="A156" i="11" s="1"/>
  <c r="F155" i="11"/>
  <c r="A155" i="11"/>
  <c r="F154" i="11"/>
  <c r="A154" i="11"/>
  <c r="F153" i="11"/>
  <c r="A153" i="11" s="1"/>
  <c r="F152" i="11"/>
  <c r="A152" i="11" s="1"/>
  <c r="F151" i="11"/>
  <c r="A151" i="11"/>
  <c r="F150" i="11"/>
  <c r="A150" i="11"/>
  <c r="F149" i="11"/>
  <c r="A149" i="11" s="1"/>
  <c r="F148" i="11"/>
  <c r="A148" i="11" s="1"/>
  <c r="F147" i="11"/>
  <c r="A147" i="11"/>
  <c r="F146" i="11"/>
  <c r="A146" i="11"/>
  <c r="F145" i="11"/>
  <c r="A145" i="11" s="1"/>
  <c r="F144" i="11"/>
  <c r="A144" i="11" s="1"/>
  <c r="F143" i="11"/>
  <c r="A143" i="11"/>
  <c r="F142" i="11"/>
  <c r="A142" i="11"/>
  <c r="F141" i="11"/>
  <c r="A141" i="11" s="1"/>
  <c r="F140" i="11"/>
  <c r="A140" i="11" s="1"/>
  <c r="F139" i="11"/>
  <c r="A139" i="11"/>
  <c r="F138" i="11"/>
  <c r="A138" i="11"/>
  <c r="F137" i="11"/>
  <c r="A137" i="11" s="1"/>
  <c r="F136" i="11"/>
  <c r="A136" i="11" s="1"/>
  <c r="F135" i="11"/>
  <c r="A135" i="11"/>
  <c r="F134" i="11"/>
  <c r="A134" i="11"/>
  <c r="F133" i="11"/>
  <c r="A133" i="11" s="1"/>
  <c r="F132" i="11"/>
  <c r="A132" i="11" s="1"/>
  <c r="F131" i="11"/>
  <c r="A131" i="11"/>
  <c r="F130" i="11"/>
  <c r="A130" i="11"/>
  <c r="F129" i="11"/>
  <c r="A129" i="11" s="1"/>
  <c r="F128" i="11"/>
  <c r="A128" i="11" s="1"/>
  <c r="F127" i="11"/>
  <c r="A127" i="11"/>
  <c r="F126" i="11"/>
  <c r="A126" i="11"/>
  <c r="F125" i="11"/>
  <c r="A125" i="11" s="1"/>
  <c r="F124" i="11"/>
  <c r="A124" i="11" s="1"/>
  <c r="F123" i="11"/>
  <c r="A123" i="11"/>
  <c r="F122" i="11"/>
  <c r="A122" i="11"/>
  <c r="F121" i="11"/>
  <c r="A121" i="11" s="1"/>
  <c r="F120" i="11"/>
  <c r="A120" i="11" s="1"/>
  <c r="F119" i="11"/>
  <c r="A119" i="11"/>
  <c r="F118" i="11"/>
  <c r="A118" i="11"/>
  <c r="F117" i="11"/>
  <c r="A117" i="11" s="1"/>
  <c r="F116" i="11"/>
  <c r="A116" i="11" s="1"/>
  <c r="F115" i="11"/>
  <c r="A115" i="11"/>
  <c r="F114" i="11"/>
  <c r="A114" i="11"/>
  <c r="F113" i="11"/>
  <c r="A113" i="11" s="1"/>
  <c r="F112" i="11"/>
  <c r="A112" i="11" s="1"/>
  <c r="F111" i="11"/>
  <c r="A111" i="11"/>
  <c r="F110" i="11"/>
  <c r="A110" i="11"/>
  <c r="F109" i="11"/>
  <c r="A109" i="11" s="1"/>
  <c r="F108" i="11"/>
  <c r="A108" i="11" s="1"/>
  <c r="F107" i="11"/>
  <c r="A107" i="11"/>
  <c r="F106" i="11"/>
  <c r="A106" i="11"/>
  <c r="F105" i="11"/>
  <c r="A105" i="11" s="1"/>
  <c r="F104" i="11"/>
  <c r="A104" i="11" s="1"/>
  <c r="F103" i="11"/>
  <c r="A103" i="11"/>
  <c r="F102" i="11"/>
  <c r="A102" i="11"/>
  <c r="F101" i="11"/>
  <c r="A101" i="11" s="1"/>
  <c r="F100" i="11"/>
  <c r="A100" i="11" s="1"/>
  <c r="F99" i="11"/>
  <c r="A99" i="11"/>
  <c r="F98" i="11"/>
  <c r="A98" i="11"/>
  <c r="F97" i="11"/>
  <c r="A97" i="11" s="1"/>
  <c r="F96" i="11"/>
  <c r="A96" i="11" s="1"/>
  <c r="F95" i="11"/>
  <c r="A95" i="11"/>
  <c r="F94" i="11"/>
  <c r="A94" i="11"/>
  <c r="F93" i="11"/>
  <c r="A93" i="11" s="1"/>
  <c r="F92" i="11"/>
  <c r="A92" i="11" s="1"/>
  <c r="F91" i="11"/>
  <c r="A91" i="11"/>
  <c r="F90" i="11"/>
  <c r="A90" i="11"/>
  <c r="F89" i="11"/>
  <c r="A89" i="11" s="1"/>
  <c r="F88" i="11"/>
  <c r="A88" i="11" s="1"/>
  <c r="F87" i="11"/>
  <c r="A87" i="11"/>
  <c r="F86" i="11"/>
  <c r="A86" i="11"/>
  <c r="F85" i="11"/>
  <c r="A85" i="11" s="1"/>
  <c r="F84" i="11"/>
  <c r="A84" i="11" s="1"/>
  <c r="F83" i="11"/>
  <c r="A83" i="11"/>
  <c r="F82" i="11"/>
  <c r="A82" i="11"/>
  <c r="F81" i="11"/>
  <c r="A81" i="11" s="1"/>
  <c r="F80" i="11"/>
  <c r="A80" i="11" s="1"/>
  <c r="F79" i="11"/>
  <c r="A79" i="11"/>
  <c r="F78" i="11"/>
  <c r="A78" i="11"/>
  <c r="F77" i="11"/>
  <c r="A77" i="11" s="1"/>
  <c r="F76" i="11"/>
  <c r="A76" i="11" s="1"/>
  <c r="F75" i="11"/>
  <c r="A75" i="11"/>
  <c r="F74" i="11"/>
  <c r="A74" i="11"/>
  <c r="F73" i="11"/>
  <c r="A73" i="11" s="1"/>
  <c r="F72" i="11"/>
  <c r="A72" i="11" s="1"/>
  <c r="F71" i="11"/>
  <c r="A71" i="11"/>
  <c r="F70" i="11"/>
  <c r="A70" i="11"/>
  <c r="F69" i="11"/>
  <c r="A69" i="11" s="1"/>
  <c r="F68" i="11"/>
  <c r="A68" i="11" s="1"/>
  <c r="F67" i="11"/>
  <c r="A67" i="11"/>
  <c r="F66" i="11"/>
  <c r="A66" i="11"/>
  <c r="F65" i="11"/>
  <c r="A65" i="11" s="1"/>
  <c r="F64" i="11"/>
  <c r="A64" i="11" s="1"/>
  <c r="F63" i="11"/>
  <c r="A63" i="11"/>
  <c r="F62" i="11"/>
  <c r="A62" i="11"/>
  <c r="F61" i="11"/>
  <c r="A61" i="11" s="1"/>
  <c r="F60" i="11"/>
  <c r="A60" i="11" s="1"/>
  <c r="F59" i="11"/>
  <c r="A59" i="11"/>
  <c r="F58" i="11"/>
  <c r="A58" i="11"/>
  <c r="F57" i="11"/>
  <c r="A57" i="11" s="1"/>
  <c r="F56" i="11"/>
  <c r="A56" i="11" s="1"/>
  <c r="F55" i="11"/>
  <c r="A55" i="11"/>
  <c r="F54" i="11"/>
  <c r="A54" i="11"/>
  <c r="F53" i="11"/>
  <c r="A53" i="11" s="1"/>
  <c r="F52" i="11"/>
  <c r="A52" i="11" s="1"/>
  <c r="F51" i="11"/>
  <c r="A51" i="11"/>
  <c r="F50" i="11"/>
  <c r="A50" i="11"/>
  <c r="F49" i="11"/>
  <c r="A49" i="11" s="1"/>
  <c r="F48" i="11"/>
  <c r="A48" i="11" s="1"/>
  <c r="F47" i="11"/>
  <c r="A47" i="11"/>
  <c r="F46" i="11"/>
  <c r="A46" i="11"/>
  <c r="F45" i="11"/>
  <c r="A45" i="11" s="1"/>
  <c r="F44" i="11"/>
  <c r="A44" i="11" s="1"/>
  <c r="F43" i="11"/>
  <c r="A43" i="11"/>
  <c r="F42" i="11"/>
  <c r="A42" i="11"/>
  <c r="F41" i="11"/>
  <c r="A41" i="11" s="1"/>
  <c r="F40" i="11"/>
  <c r="A40" i="11" s="1"/>
  <c r="F39" i="11"/>
  <c r="A39" i="11"/>
  <c r="F38" i="11"/>
  <c r="A38" i="11"/>
  <c r="F37" i="11"/>
  <c r="A37" i="11" s="1"/>
  <c r="F36" i="11"/>
  <c r="A36" i="11" s="1"/>
  <c r="F35" i="11"/>
  <c r="A35" i="11"/>
  <c r="F34" i="11"/>
  <c r="A34" i="11"/>
  <c r="F33" i="11"/>
  <c r="A33" i="11" s="1"/>
  <c r="F32" i="11"/>
  <c r="A32" i="11" s="1"/>
  <c r="F31" i="11"/>
  <c r="A31" i="11"/>
  <c r="F30" i="11"/>
  <c r="A30" i="11"/>
  <c r="F29" i="11"/>
  <c r="A29" i="11" s="1"/>
  <c r="F28" i="11"/>
  <c r="A28" i="11" s="1"/>
  <c r="F27" i="11"/>
  <c r="A27" i="11"/>
  <c r="F26" i="11"/>
  <c r="A26" i="11"/>
  <c r="F25" i="11"/>
  <c r="A25" i="11" s="1"/>
  <c r="F24" i="11"/>
  <c r="A24" i="11" s="1"/>
  <c r="F23" i="11"/>
  <c r="A23" i="11"/>
  <c r="F22" i="11"/>
  <c r="A22" i="11"/>
  <c r="F21" i="11"/>
  <c r="A21" i="11" s="1"/>
  <c r="F20" i="11"/>
  <c r="A20" i="11" s="1"/>
  <c r="F19" i="11"/>
  <c r="A19" i="11"/>
  <c r="F18" i="11"/>
  <c r="A18" i="11"/>
  <c r="F17" i="11"/>
  <c r="A17" i="11" s="1"/>
  <c r="F16" i="11"/>
  <c r="A16" i="11" s="1"/>
  <c r="F15" i="11"/>
  <c r="A15" i="11"/>
  <c r="F14" i="11"/>
  <c r="A14" i="11"/>
  <c r="F13" i="11"/>
  <c r="A13" i="11" s="1"/>
  <c r="F12" i="11"/>
  <c r="A12" i="11" s="1"/>
  <c r="F11" i="11"/>
  <c r="A11" i="11"/>
  <c r="F10" i="11"/>
  <c r="A10" i="11"/>
  <c r="F9" i="11"/>
  <c r="A9" i="11" s="1"/>
  <c r="F8" i="11"/>
  <c r="A8" i="11" s="1"/>
  <c r="F7" i="11"/>
  <c r="A7" i="11"/>
  <c r="F6" i="11"/>
  <c r="A6" i="11"/>
  <c r="F5" i="11"/>
  <c r="A5" i="11" s="1"/>
  <c r="F4" i="11"/>
  <c r="A4" i="11" s="1"/>
  <c r="F3" i="11"/>
  <c r="A3" i="11"/>
  <c r="F2" i="11"/>
  <c r="A2" i="11"/>
  <c r="J23" i="9"/>
  <c r="J22" i="9"/>
  <c r="J21" i="9"/>
  <c r="O15" i="9"/>
  <c r="N15" i="9"/>
  <c r="M15" i="9"/>
  <c r="L15" i="9"/>
  <c r="O14" i="9"/>
  <c r="M14" i="9" s="1"/>
  <c r="L14" i="9"/>
  <c r="K14" i="9"/>
  <c r="N14" i="9" s="1"/>
  <c r="O13" i="9"/>
  <c r="N13" i="9" s="1"/>
  <c r="L13" i="9"/>
  <c r="K13" i="9"/>
  <c r="O12" i="9"/>
  <c r="M12" i="9" s="1"/>
  <c r="N12" i="9"/>
  <c r="L12" i="9"/>
  <c r="K12" i="9"/>
  <c r="K11" i="9"/>
  <c r="O11" i="9" s="1"/>
  <c r="O10" i="9"/>
  <c r="M10" i="9" s="1"/>
  <c r="N10" i="9"/>
  <c r="L10" i="9"/>
  <c r="L9" i="9"/>
  <c r="K9" i="9"/>
  <c r="O9" i="9" s="1"/>
  <c r="O8" i="9"/>
  <c r="N8" i="9" s="1"/>
  <c r="L8" i="9"/>
  <c r="D4986" i="6"/>
  <c r="B4986" i="6"/>
  <c r="C4986" i="6" s="1"/>
  <c r="D4985" i="6"/>
  <c r="B4985" i="6"/>
  <c r="C4985" i="6" s="1"/>
  <c r="D4984" i="6"/>
  <c r="B4984" i="6"/>
  <c r="C4984" i="6" s="1"/>
  <c r="D4983" i="6"/>
  <c r="B4983" i="6"/>
  <c r="C4983" i="6" s="1"/>
  <c r="D4982" i="6"/>
  <c r="B4982" i="6"/>
  <c r="C4982" i="6" s="1"/>
  <c r="D4981" i="6"/>
  <c r="B4981" i="6"/>
  <c r="C4981" i="6" s="1"/>
  <c r="D4980" i="6"/>
  <c r="B4980" i="6"/>
  <c r="C4980" i="6" s="1"/>
  <c r="D4979" i="6"/>
  <c r="B4979" i="6"/>
  <c r="C4979" i="6" s="1"/>
  <c r="D4978" i="6"/>
  <c r="B4978" i="6"/>
  <c r="C4978" i="6" s="1"/>
  <c r="D4977" i="6"/>
  <c r="B4977" i="6"/>
  <c r="C4977" i="6" s="1"/>
  <c r="D4976" i="6"/>
  <c r="C4976" i="6"/>
  <c r="B4976" i="6"/>
  <c r="D4975" i="6"/>
  <c r="B4975" i="6"/>
  <c r="C4975" i="6" s="1"/>
  <c r="D4974" i="6"/>
  <c r="B4974" i="6"/>
  <c r="C4974" i="6" s="1"/>
  <c r="D4973" i="6"/>
  <c r="B4973" i="6"/>
  <c r="C4973" i="6" s="1"/>
  <c r="D4972" i="6"/>
  <c r="B4972" i="6"/>
  <c r="C4972" i="6" s="1"/>
  <c r="D4971" i="6"/>
  <c r="B4971" i="6"/>
  <c r="C4971" i="6" s="1"/>
  <c r="D4970" i="6"/>
  <c r="B4970" i="6"/>
  <c r="C4970" i="6" s="1"/>
  <c r="D4969" i="6"/>
  <c r="B4969" i="6"/>
  <c r="C4969" i="6" s="1"/>
  <c r="D4968" i="6"/>
  <c r="B4968" i="6"/>
  <c r="C4968" i="6" s="1"/>
  <c r="D4967" i="6"/>
  <c r="B4967" i="6"/>
  <c r="C4967" i="6" s="1"/>
  <c r="D4966" i="6"/>
  <c r="B4966" i="6"/>
  <c r="C4966" i="6" s="1"/>
  <c r="D4965" i="6"/>
  <c r="B4965" i="6"/>
  <c r="C4965" i="6" s="1"/>
  <c r="D4964" i="6"/>
  <c r="B4964" i="6"/>
  <c r="C4964" i="6" s="1"/>
  <c r="D4963" i="6"/>
  <c r="B4963" i="6"/>
  <c r="C4963" i="6" s="1"/>
  <c r="D4962" i="6"/>
  <c r="B4962" i="6"/>
  <c r="C4962" i="6" s="1"/>
  <c r="D4961" i="6"/>
  <c r="B4961" i="6"/>
  <c r="C4961" i="6" s="1"/>
  <c r="D4960" i="6"/>
  <c r="B4960" i="6"/>
  <c r="C4960" i="6" s="1"/>
  <c r="D4959" i="6"/>
  <c r="B4959" i="6"/>
  <c r="C4959" i="6" s="1"/>
  <c r="D4958" i="6"/>
  <c r="B4958" i="6"/>
  <c r="C4958" i="6" s="1"/>
  <c r="D4957" i="6"/>
  <c r="B4957" i="6"/>
  <c r="C4957" i="6" s="1"/>
  <c r="D4956" i="6"/>
  <c r="B4956" i="6"/>
  <c r="C4956" i="6" s="1"/>
  <c r="D4955" i="6"/>
  <c r="B4955" i="6"/>
  <c r="C4955" i="6" s="1"/>
  <c r="D4954" i="6"/>
  <c r="B4954" i="6"/>
  <c r="C4954" i="6" s="1"/>
  <c r="D4953" i="6"/>
  <c r="B4953" i="6"/>
  <c r="C4953" i="6" s="1"/>
  <c r="D4952" i="6"/>
  <c r="B4952" i="6"/>
  <c r="C4952" i="6" s="1"/>
  <c r="D4951" i="6"/>
  <c r="B4951" i="6"/>
  <c r="C4951" i="6" s="1"/>
  <c r="D4950" i="6"/>
  <c r="C4950" i="6"/>
  <c r="B4950" i="6"/>
  <c r="D4949" i="6"/>
  <c r="B4949" i="6"/>
  <c r="C4949" i="6" s="1"/>
  <c r="D4948" i="6"/>
  <c r="B4948" i="6"/>
  <c r="C4948" i="6" s="1"/>
  <c r="D4947" i="6"/>
  <c r="B4947" i="6"/>
  <c r="C4947" i="6" s="1"/>
  <c r="D4946" i="6"/>
  <c r="B4946" i="6"/>
  <c r="C4946" i="6" s="1"/>
  <c r="D4945" i="6"/>
  <c r="B4945" i="6"/>
  <c r="C4945" i="6" s="1"/>
  <c r="D4944" i="6"/>
  <c r="B4944" i="6"/>
  <c r="C4944" i="6" s="1"/>
  <c r="D4943" i="6"/>
  <c r="B4943" i="6"/>
  <c r="C4943" i="6" s="1"/>
  <c r="D4942" i="6"/>
  <c r="B4942" i="6"/>
  <c r="C4942" i="6" s="1"/>
  <c r="D4941" i="6"/>
  <c r="B4941" i="6"/>
  <c r="C4941" i="6" s="1"/>
  <c r="D4940" i="6"/>
  <c r="B4940" i="6"/>
  <c r="C4940" i="6" s="1"/>
  <c r="D4939" i="6"/>
  <c r="B4939" i="6"/>
  <c r="C4939" i="6" s="1"/>
  <c r="D4938" i="6"/>
  <c r="B4938" i="6"/>
  <c r="C4938" i="6" s="1"/>
  <c r="D4937" i="6"/>
  <c r="B4937" i="6"/>
  <c r="C4937" i="6" s="1"/>
  <c r="D4936" i="6"/>
  <c r="B4936" i="6"/>
  <c r="C4936" i="6" s="1"/>
  <c r="D4935" i="6"/>
  <c r="B4935" i="6"/>
  <c r="C4935" i="6" s="1"/>
  <c r="D4934" i="6"/>
  <c r="B4934" i="6"/>
  <c r="C4934" i="6" s="1"/>
  <c r="D4933" i="6"/>
  <c r="B4933" i="6"/>
  <c r="C4933" i="6" s="1"/>
  <c r="D4932" i="6"/>
  <c r="B4932" i="6"/>
  <c r="C4932" i="6" s="1"/>
  <c r="D4931" i="6"/>
  <c r="B4931" i="6"/>
  <c r="C4931" i="6" s="1"/>
  <c r="D4930" i="6"/>
  <c r="B4930" i="6"/>
  <c r="C4930" i="6" s="1"/>
  <c r="D4929" i="6"/>
  <c r="B4929" i="6"/>
  <c r="C4929" i="6" s="1"/>
  <c r="D4928" i="6"/>
  <c r="C4928" i="6"/>
  <c r="B4928" i="6"/>
  <c r="D4927" i="6"/>
  <c r="B4927" i="6"/>
  <c r="C4927" i="6" s="1"/>
  <c r="D4926" i="6"/>
  <c r="B4926" i="6"/>
  <c r="C4926" i="6" s="1"/>
  <c r="D4925" i="6"/>
  <c r="B4925" i="6"/>
  <c r="C4925" i="6" s="1"/>
  <c r="D4924" i="6"/>
  <c r="B4924" i="6"/>
  <c r="C4924" i="6" s="1"/>
  <c r="D4923" i="6"/>
  <c r="B4923" i="6"/>
  <c r="C4923" i="6" s="1"/>
  <c r="D4922" i="6"/>
  <c r="B4922" i="6"/>
  <c r="C4922" i="6" s="1"/>
  <c r="D4921" i="6"/>
  <c r="B4921" i="6"/>
  <c r="C4921" i="6" s="1"/>
  <c r="D4920" i="6"/>
  <c r="B4920" i="6"/>
  <c r="C4920" i="6" s="1"/>
  <c r="D4919" i="6"/>
  <c r="B4919" i="6"/>
  <c r="C4919" i="6" s="1"/>
  <c r="D4918" i="6"/>
  <c r="C4918" i="6"/>
  <c r="B4918" i="6"/>
  <c r="D4917" i="6"/>
  <c r="B4917" i="6"/>
  <c r="C4917" i="6" s="1"/>
  <c r="D4916" i="6"/>
  <c r="B4916" i="6"/>
  <c r="C4916" i="6" s="1"/>
  <c r="D4915" i="6"/>
  <c r="B4915" i="6"/>
  <c r="C4915" i="6" s="1"/>
  <c r="D4914" i="6"/>
  <c r="B4914" i="6"/>
  <c r="C4914" i="6" s="1"/>
  <c r="D4913" i="6"/>
  <c r="B4913" i="6"/>
  <c r="C4913" i="6" s="1"/>
  <c r="D4912" i="6"/>
  <c r="B4912" i="6"/>
  <c r="C4912" i="6" s="1"/>
  <c r="D4911" i="6"/>
  <c r="B4911" i="6"/>
  <c r="C4911" i="6" s="1"/>
  <c r="D4910" i="6"/>
  <c r="C4910" i="6"/>
  <c r="B4910" i="6"/>
  <c r="D4909" i="6"/>
  <c r="B4909" i="6"/>
  <c r="C4909" i="6" s="1"/>
  <c r="D4908" i="6"/>
  <c r="B4908" i="6"/>
  <c r="C4908" i="6" s="1"/>
  <c r="D4907" i="6"/>
  <c r="B4907" i="6"/>
  <c r="C4907" i="6" s="1"/>
  <c r="D4906" i="6"/>
  <c r="B4906" i="6"/>
  <c r="C4906" i="6" s="1"/>
  <c r="D4905" i="6"/>
  <c r="B4905" i="6"/>
  <c r="C4905" i="6" s="1"/>
  <c r="D4904" i="6"/>
  <c r="B4904" i="6"/>
  <c r="C4904" i="6" s="1"/>
  <c r="D4903" i="6"/>
  <c r="C4903" i="6"/>
  <c r="B4903" i="6"/>
  <c r="D4902" i="6"/>
  <c r="B4902" i="6"/>
  <c r="C4902" i="6" s="1"/>
  <c r="D4901" i="6"/>
  <c r="B4901" i="6"/>
  <c r="C4901" i="6" s="1"/>
  <c r="D4900" i="6"/>
  <c r="B4900" i="6"/>
  <c r="C4900" i="6" s="1"/>
  <c r="D4899" i="6"/>
  <c r="B4899" i="6"/>
  <c r="C4899" i="6" s="1"/>
  <c r="D4898" i="6"/>
  <c r="B4898" i="6"/>
  <c r="C4898" i="6" s="1"/>
  <c r="D4897" i="6"/>
  <c r="B4897" i="6"/>
  <c r="C4897" i="6" s="1"/>
  <c r="D4896" i="6"/>
  <c r="B4896" i="6"/>
  <c r="C4896" i="6" s="1"/>
  <c r="D4895" i="6"/>
  <c r="B4895" i="6"/>
  <c r="C4895" i="6" s="1"/>
  <c r="D4894" i="6"/>
  <c r="B4894" i="6"/>
  <c r="C4894" i="6" s="1"/>
  <c r="D4893" i="6"/>
  <c r="B4893" i="6"/>
  <c r="C4893" i="6" s="1"/>
  <c r="D4892" i="6"/>
  <c r="B4892" i="6"/>
  <c r="C4892" i="6" s="1"/>
  <c r="D4891" i="6"/>
  <c r="B4891" i="6"/>
  <c r="C4891" i="6" s="1"/>
  <c r="D4890" i="6"/>
  <c r="B4890" i="6"/>
  <c r="C4890" i="6" s="1"/>
  <c r="D4889" i="6"/>
  <c r="B4889" i="6"/>
  <c r="C4889" i="6" s="1"/>
  <c r="D4888" i="6"/>
  <c r="B4888" i="6"/>
  <c r="C4888" i="6" s="1"/>
  <c r="D4887" i="6"/>
  <c r="B4887" i="6"/>
  <c r="C4887" i="6" s="1"/>
  <c r="D4886" i="6"/>
  <c r="B4886" i="6"/>
  <c r="C4886" i="6" s="1"/>
  <c r="D4885" i="6"/>
  <c r="B4885" i="6"/>
  <c r="C4885" i="6" s="1"/>
  <c r="D4884" i="6"/>
  <c r="B4884" i="6"/>
  <c r="C4884" i="6" s="1"/>
  <c r="D4883" i="6"/>
  <c r="B4883" i="6"/>
  <c r="C4883" i="6" s="1"/>
  <c r="D4882" i="6"/>
  <c r="B4882" i="6"/>
  <c r="C4882" i="6" s="1"/>
  <c r="D4881" i="6"/>
  <c r="B4881" i="6"/>
  <c r="C4881" i="6" s="1"/>
  <c r="D4880" i="6"/>
  <c r="B4880" i="6"/>
  <c r="C4880" i="6" s="1"/>
  <c r="D4879" i="6"/>
  <c r="B4879" i="6"/>
  <c r="C4879" i="6" s="1"/>
  <c r="D4878" i="6"/>
  <c r="B4878" i="6"/>
  <c r="C4878" i="6" s="1"/>
  <c r="D4877" i="6"/>
  <c r="B4877" i="6"/>
  <c r="C4877" i="6" s="1"/>
  <c r="D4876" i="6"/>
  <c r="C4876" i="6"/>
  <c r="B4876" i="6"/>
  <c r="D4875" i="6"/>
  <c r="B4875" i="6"/>
  <c r="C4875" i="6" s="1"/>
  <c r="D4874" i="6"/>
  <c r="B4874" i="6"/>
  <c r="C4874" i="6" s="1"/>
  <c r="D4873" i="6"/>
  <c r="B4873" i="6"/>
  <c r="C4873" i="6" s="1"/>
  <c r="D4872" i="6"/>
  <c r="B4872" i="6"/>
  <c r="C4872" i="6" s="1"/>
  <c r="D4871" i="6"/>
  <c r="B4871" i="6"/>
  <c r="C4871" i="6" s="1"/>
  <c r="D4870" i="6"/>
  <c r="B4870" i="6"/>
  <c r="C4870" i="6" s="1"/>
  <c r="D4869" i="6"/>
  <c r="B4869" i="6"/>
  <c r="C4869" i="6" s="1"/>
  <c r="D4868" i="6"/>
  <c r="B4868" i="6"/>
  <c r="C4868" i="6" s="1"/>
  <c r="D4867" i="6"/>
  <c r="B4867" i="6"/>
  <c r="C4867" i="6" s="1"/>
  <c r="D4866" i="6"/>
  <c r="B4866" i="6"/>
  <c r="C4866" i="6" s="1"/>
  <c r="D4865" i="6"/>
  <c r="B4865" i="6"/>
  <c r="C4865" i="6" s="1"/>
  <c r="D4864" i="6"/>
  <c r="B4864" i="6"/>
  <c r="C4864" i="6" s="1"/>
  <c r="D4863" i="6"/>
  <c r="B4863" i="6"/>
  <c r="C4863" i="6" s="1"/>
  <c r="D4862" i="6"/>
  <c r="C4862" i="6"/>
  <c r="B4862" i="6"/>
  <c r="D4861" i="6"/>
  <c r="B4861" i="6"/>
  <c r="C4861" i="6" s="1"/>
  <c r="D4860" i="6"/>
  <c r="B4860" i="6"/>
  <c r="C4860" i="6" s="1"/>
  <c r="D4859" i="6"/>
  <c r="B4859" i="6"/>
  <c r="C4859" i="6" s="1"/>
  <c r="D4858" i="6"/>
  <c r="B4858" i="6"/>
  <c r="C4858" i="6" s="1"/>
  <c r="D4857" i="6"/>
  <c r="B4857" i="6"/>
  <c r="C4857" i="6" s="1"/>
  <c r="D4856" i="6"/>
  <c r="B4856" i="6"/>
  <c r="C4856" i="6" s="1"/>
  <c r="D4855" i="6"/>
  <c r="B4855" i="6"/>
  <c r="C4855" i="6" s="1"/>
  <c r="D4854" i="6"/>
  <c r="B4854" i="6"/>
  <c r="C4854" i="6" s="1"/>
  <c r="D4853" i="6"/>
  <c r="B4853" i="6"/>
  <c r="C4853" i="6" s="1"/>
  <c r="D4852" i="6"/>
  <c r="B4852" i="6"/>
  <c r="C4852" i="6" s="1"/>
  <c r="D4851" i="6"/>
  <c r="B4851" i="6"/>
  <c r="C4851" i="6" s="1"/>
  <c r="D4850" i="6"/>
  <c r="B4850" i="6"/>
  <c r="C4850" i="6" s="1"/>
  <c r="D4849" i="6"/>
  <c r="B4849" i="6"/>
  <c r="C4849" i="6" s="1"/>
  <c r="D4848" i="6"/>
  <c r="B4848" i="6"/>
  <c r="C4848" i="6" s="1"/>
  <c r="D4847" i="6"/>
  <c r="B4847" i="6"/>
  <c r="C4847" i="6" s="1"/>
  <c r="D4846" i="6"/>
  <c r="B4846" i="6"/>
  <c r="C4846" i="6" s="1"/>
  <c r="D4845" i="6"/>
  <c r="B4845" i="6"/>
  <c r="C4845" i="6" s="1"/>
  <c r="D4844" i="6"/>
  <c r="B4844" i="6"/>
  <c r="C4844" i="6" s="1"/>
  <c r="D4843" i="6"/>
  <c r="B4843" i="6"/>
  <c r="C4843" i="6" s="1"/>
  <c r="D4842" i="6"/>
  <c r="B4842" i="6"/>
  <c r="C4842" i="6" s="1"/>
  <c r="D4841" i="6"/>
  <c r="B4841" i="6"/>
  <c r="C4841" i="6" s="1"/>
  <c r="D4840" i="6"/>
  <c r="B4840" i="6"/>
  <c r="C4840" i="6" s="1"/>
  <c r="D4839" i="6"/>
  <c r="B4839" i="6"/>
  <c r="C4839" i="6" s="1"/>
  <c r="D4838" i="6"/>
  <c r="B4838" i="6"/>
  <c r="C4838" i="6" s="1"/>
  <c r="D4837" i="6"/>
  <c r="B4837" i="6"/>
  <c r="C4837" i="6" s="1"/>
  <c r="D4836" i="6"/>
  <c r="B4836" i="6"/>
  <c r="C4836" i="6" s="1"/>
  <c r="D4835" i="6"/>
  <c r="B4835" i="6"/>
  <c r="C4835" i="6" s="1"/>
  <c r="D4834" i="6"/>
  <c r="B4834" i="6"/>
  <c r="C4834" i="6" s="1"/>
  <c r="D4833" i="6"/>
  <c r="B4833" i="6"/>
  <c r="C4833" i="6" s="1"/>
  <c r="D4832" i="6"/>
  <c r="B4832" i="6"/>
  <c r="C4832" i="6" s="1"/>
  <c r="D4831" i="6"/>
  <c r="B4831" i="6"/>
  <c r="C4831" i="6" s="1"/>
  <c r="D4830" i="6"/>
  <c r="C4830" i="6"/>
  <c r="B4830" i="6"/>
  <c r="D4829" i="6"/>
  <c r="B4829" i="6"/>
  <c r="C4829" i="6" s="1"/>
  <c r="D4828" i="6"/>
  <c r="B4828" i="6"/>
  <c r="C4828" i="6" s="1"/>
  <c r="D4827" i="6"/>
  <c r="B4827" i="6"/>
  <c r="C4827" i="6" s="1"/>
  <c r="D4826" i="6"/>
  <c r="B4826" i="6"/>
  <c r="C4826" i="6" s="1"/>
  <c r="D4825" i="6"/>
  <c r="B4825" i="6"/>
  <c r="C4825" i="6" s="1"/>
  <c r="D4824" i="6"/>
  <c r="B4824" i="6"/>
  <c r="C4824" i="6" s="1"/>
  <c r="D4823" i="6"/>
  <c r="C4823" i="6"/>
  <c r="B4823" i="6"/>
  <c r="D4822" i="6"/>
  <c r="B4822" i="6"/>
  <c r="C4822" i="6" s="1"/>
  <c r="D4821" i="6"/>
  <c r="B4821" i="6"/>
  <c r="C4821" i="6" s="1"/>
  <c r="D4820" i="6"/>
  <c r="B4820" i="6"/>
  <c r="C4820" i="6" s="1"/>
  <c r="D4819" i="6"/>
  <c r="B4819" i="6"/>
  <c r="C4819" i="6" s="1"/>
  <c r="D4818" i="6"/>
  <c r="B4818" i="6"/>
  <c r="C4818" i="6" s="1"/>
  <c r="D4817" i="6"/>
  <c r="B4817" i="6"/>
  <c r="C4817" i="6" s="1"/>
  <c r="D4816" i="6"/>
  <c r="B4816" i="6"/>
  <c r="C4816" i="6" s="1"/>
  <c r="D4815" i="6"/>
  <c r="B4815" i="6"/>
  <c r="C4815" i="6" s="1"/>
  <c r="D4814" i="6"/>
  <c r="B4814" i="6"/>
  <c r="C4814" i="6" s="1"/>
  <c r="D4813" i="6"/>
  <c r="B4813" i="6"/>
  <c r="C4813" i="6" s="1"/>
  <c r="D4812" i="6"/>
  <c r="B4812" i="6"/>
  <c r="C4812" i="6" s="1"/>
  <c r="D4811" i="6"/>
  <c r="B4811" i="6"/>
  <c r="C4811" i="6" s="1"/>
  <c r="D4810" i="6"/>
  <c r="B4810" i="6"/>
  <c r="C4810" i="6" s="1"/>
  <c r="D4809" i="6"/>
  <c r="B4809" i="6"/>
  <c r="C4809" i="6" s="1"/>
  <c r="D4808" i="6"/>
  <c r="B4808" i="6"/>
  <c r="C4808" i="6" s="1"/>
  <c r="D4807" i="6"/>
  <c r="B4807" i="6"/>
  <c r="C4807" i="6" s="1"/>
  <c r="D4806" i="6"/>
  <c r="B4806" i="6"/>
  <c r="C4806" i="6" s="1"/>
  <c r="D4805" i="6"/>
  <c r="B4805" i="6"/>
  <c r="C4805" i="6" s="1"/>
  <c r="D4804" i="6"/>
  <c r="B4804" i="6"/>
  <c r="C4804" i="6" s="1"/>
  <c r="D4803" i="6"/>
  <c r="B4803" i="6"/>
  <c r="C4803" i="6" s="1"/>
  <c r="D4802" i="6"/>
  <c r="B4802" i="6"/>
  <c r="C4802" i="6" s="1"/>
  <c r="D4801" i="6"/>
  <c r="B4801" i="6"/>
  <c r="C4801" i="6" s="1"/>
  <c r="D4800" i="6"/>
  <c r="B4800" i="6"/>
  <c r="C4800" i="6" s="1"/>
  <c r="D4799" i="6"/>
  <c r="B4799" i="6"/>
  <c r="C4799" i="6" s="1"/>
  <c r="D4798" i="6"/>
  <c r="B4798" i="6"/>
  <c r="C4798" i="6" s="1"/>
  <c r="D4797" i="6"/>
  <c r="B4797" i="6"/>
  <c r="C4797" i="6" s="1"/>
  <c r="D4796" i="6"/>
  <c r="B4796" i="6"/>
  <c r="C4796" i="6" s="1"/>
  <c r="D4795" i="6"/>
  <c r="B4795" i="6"/>
  <c r="C4795" i="6" s="1"/>
  <c r="D4794" i="6"/>
  <c r="B4794" i="6"/>
  <c r="C4794" i="6" s="1"/>
  <c r="D4793" i="6"/>
  <c r="B4793" i="6"/>
  <c r="C4793" i="6" s="1"/>
  <c r="D4792" i="6"/>
  <c r="B4792" i="6"/>
  <c r="C4792" i="6" s="1"/>
  <c r="D4791" i="6"/>
  <c r="B4791" i="6"/>
  <c r="C4791" i="6" s="1"/>
  <c r="D4790" i="6"/>
  <c r="B4790" i="6"/>
  <c r="C4790" i="6" s="1"/>
  <c r="D4789" i="6"/>
  <c r="B4789" i="6"/>
  <c r="C4789" i="6" s="1"/>
  <c r="D4788" i="6"/>
  <c r="B4788" i="6"/>
  <c r="C4788" i="6" s="1"/>
  <c r="D4787" i="6"/>
  <c r="B4787" i="6"/>
  <c r="C4787" i="6" s="1"/>
  <c r="D4786" i="6"/>
  <c r="B4786" i="6"/>
  <c r="C4786" i="6" s="1"/>
  <c r="D4785" i="6"/>
  <c r="B4785" i="6"/>
  <c r="C4785" i="6" s="1"/>
  <c r="D4784" i="6"/>
  <c r="B4784" i="6"/>
  <c r="C4784" i="6" s="1"/>
  <c r="D4783" i="6"/>
  <c r="B4783" i="6"/>
  <c r="C4783" i="6" s="1"/>
  <c r="D4782" i="6"/>
  <c r="B4782" i="6"/>
  <c r="C4782" i="6" s="1"/>
  <c r="D4781" i="6"/>
  <c r="B4781" i="6"/>
  <c r="C4781" i="6" s="1"/>
  <c r="D4780" i="6"/>
  <c r="B4780" i="6"/>
  <c r="C4780" i="6" s="1"/>
  <c r="D4779" i="6"/>
  <c r="B4779" i="6"/>
  <c r="C4779" i="6" s="1"/>
  <c r="D4778" i="6"/>
  <c r="B4778" i="6"/>
  <c r="C4778" i="6" s="1"/>
  <c r="D4777" i="6"/>
  <c r="B4777" i="6"/>
  <c r="C4777" i="6" s="1"/>
  <c r="D4776" i="6"/>
  <c r="B4776" i="6"/>
  <c r="C4776" i="6" s="1"/>
  <c r="D4775" i="6"/>
  <c r="B4775" i="6"/>
  <c r="C4775" i="6" s="1"/>
  <c r="D4774" i="6"/>
  <c r="B4774" i="6"/>
  <c r="C4774" i="6" s="1"/>
  <c r="D4773" i="6"/>
  <c r="B4773" i="6"/>
  <c r="C4773" i="6" s="1"/>
  <c r="D4772" i="6"/>
  <c r="B4772" i="6"/>
  <c r="C4772" i="6" s="1"/>
  <c r="D4771" i="6"/>
  <c r="B4771" i="6"/>
  <c r="C4771" i="6" s="1"/>
  <c r="D4770" i="6"/>
  <c r="B4770" i="6"/>
  <c r="C4770" i="6" s="1"/>
  <c r="D4769" i="6"/>
  <c r="B4769" i="6"/>
  <c r="C4769" i="6" s="1"/>
  <c r="D4768" i="6"/>
  <c r="B4768" i="6"/>
  <c r="C4768" i="6" s="1"/>
  <c r="D4767" i="6"/>
  <c r="B4767" i="6"/>
  <c r="C4767" i="6" s="1"/>
  <c r="D4766" i="6"/>
  <c r="B4766" i="6"/>
  <c r="C4766" i="6" s="1"/>
  <c r="D4765" i="6"/>
  <c r="B4765" i="6"/>
  <c r="C4765" i="6" s="1"/>
  <c r="D4764" i="6"/>
  <c r="B4764" i="6"/>
  <c r="C4764" i="6" s="1"/>
  <c r="D4763" i="6"/>
  <c r="B4763" i="6"/>
  <c r="C4763" i="6" s="1"/>
  <c r="D4762" i="6"/>
  <c r="B4762" i="6"/>
  <c r="C4762" i="6" s="1"/>
  <c r="D4761" i="6"/>
  <c r="B4761" i="6"/>
  <c r="C4761" i="6" s="1"/>
  <c r="D4760" i="6"/>
  <c r="B4760" i="6"/>
  <c r="C4760" i="6" s="1"/>
  <c r="D4759" i="6"/>
  <c r="B4759" i="6"/>
  <c r="C4759" i="6" s="1"/>
  <c r="D4758" i="6"/>
  <c r="B4758" i="6"/>
  <c r="C4758" i="6" s="1"/>
  <c r="D4757" i="6"/>
  <c r="B4757" i="6"/>
  <c r="C4757" i="6" s="1"/>
  <c r="D4756" i="6"/>
  <c r="B4756" i="6"/>
  <c r="C4756" i="6" s="1"/>
  <c r="D4755" i="6"/>
  <c r="B4755" i="6"/>
  <c r="C4755" i="6" s="1"/>
  <c r="D4754" i="6"/>
  <c r="B4754" i="6"/>
  <c r="C4754" i="6" s="1"/>
  <c r="D4753" i="6"/>
  <c r="B4753" i="6"/>
  <c r="C4753" i="6" s="1"/>
  <c r="D4752" i="6"/>
  <c r="B4752" i="6"/>
  <c r="C4752" i="6" s="1"/>
  <c r="D4751" i="6"/>
  <c r="B4751" i="6"/>
  <c r="C4751" i="6" s="1"/>
  <c r="D4750" i="6"/>
  <c r="B4750" i="6"/>
  <c r="C4750" i="6" s="1"/>
  <c r="D4749" i="6"/>
  <c r="B4749" i="6"/>
  <c r="C4749" i="6" s="1"/>
  <c r="D4748" i="6"/>
  <c r="C4748" i="6"/>
  <c r="B4748" i="6"/>
  <c r="D4747" i="6"/>
  <c r="B4747" i="6"/>
  <c r="C4747" i="6" s="1"/>
  <c r="D4746" i="6"/>
  <c r="B4746" i="6"/>
  <c r="C4746" i="6" s="1"/>
  <c r="D4745" i="6"/>
  <c r="B4745" i="6"/>
  <c r="C4745" i="6" s="1"/>
  <c r="D4744" i="6"/>
  <c r="B4744" i="6"/>
  <c r="C4744" i="6" s="1"/>
  <c r="D4743" i="6"/>
  <c r="B4743" i="6"/>
  <c r="C4743" i="6" s="1"/>
  <c r="D4742" i="6"/>
  <c r="B4742" i="6"/>
  <c r="C4742" i="6" s="1"/>
  <c r="D4741" i="6"/>
  <c r="B4741" i="6"/>
  <c r="C4741" i="6" s="1"/>
  <c r="D4740" i="6"/>
  <c r="B4740" i="6"/>
  <c r="C4740" i="6" s="1"/>
  <c r="D4739" i="6"/>
  <c r="B4739" i="6"/>
  <c r="C4739" i="6" s="1"/>
  <c r="D4738" i="6"/>
  <c r="B4738" i="6"/>
  <c r="C4738" i="6" s="1"/>
  <c r="D4737" i="6"/>
  <c r="B4737" i="6"/>
  <c r="C4737" i="6" s="1"/>
  <c r="D4736" i="6"/>
  <c r="B4736" i="6"/>
  <c r="C4736" i="6" s="1"/>
  <c r="D4735" i="6"/>
  <c r="B4735" i="6"/>
  <c r="C4735" i="6" s="1"/>
  <c r="D4734" i="6"/>
  <c r="C4734" i="6"/>
  <c r="B4734" i="6"/>
  <c r="D4733" i="6"/>
  <c r="B4733" i="6"/>
  <c r="C4733" i="6" s="1"/>
  <c r="D4732" i="6"/>
  <c r="B4732" i="6"/>
  <c r="C4732" i="6" s="1"/>
  <c r="D4731" i="6"/>
  <c r="B4731" i="6"/>
  <c r="C4731" i="6" s="1"/>
  <c r="D4730" i="6"/>
  <c r="B4730" i="6"/>
  <c r="C4730" i="6" s="1"/>
  <c r="D4729" i="6"/>
  <c r="B4729" i="6"/>
  <c r="C4729" i="6" s="1"/>
  <c r="D4728" i="6"/>
  <c r="B4728" i="6"/>
  <c r="C4728" i="6" s="1"/>
  <c r="D4727" i="6"/>
  <c r="B4727" i="6"/>
  <c r="C4727" i="6" s="1"/>
  <c r="D4726" i="6"/>
  <c r="B4726" i="6"/>
  <c r="C4726" i="6" s="1"/>
  <c r="D4725" i="6"/>
  <c r="B4725" i="6"/>
  <c r="C4725" i="6" s="1"/>
  <c r="D4724" i="6"/>
  <c r="B4724" i="6"/>
  <c r="C4724" i="6" s="1"/>
  <c r="D4723" i="6"/>
  <c r="B4723" i="6"/>
  <c r="C4723" i="6" s="1"/>
  <c r="D4722" i="6"/>
  <c r="B4722" i="6"/>
  <c r="C4722" i="6" s="1"/>
  <c r="D4721" i="6"/>
  <c r="B4721" i="6"/>
  <c r="C4721" i="6" s="1"/>
  <c r="D4720" i="6"/>
  <c r="C4720" i="6"/>
  <c r="B4720" i="6"/>
  <c r="D4719" i="6"/>
  <c r="B4719" i="6"/>
  <c r="C4719" i="6" s="1"/>
  <c r="D4718" i="6"/>
  <c r="B4718" i="6"/>
  <c r="C4718" i="6" s="1"/>
  <c r="D4717" i="6"/>
  <c r="B4717" i="6"/>
  <c r="C4717" i="6" s="1"/>
  <c r="D4716" i="6"/>
  <c r="B4716" i="6"/>
  <c r="C4716" i="6" s="1"/>
  <c r="D4715" i="6"/>
  <c r="B4715" i="6"/>
  <c r="C4715" i="6" s="1"/>
  <c r="D4714" i="6"/>
  <c r="B4714" i="6"/>
  <c r="C4714" i="6" s="1"/>
  <c r="D4713" i="6"/>
  <c r="B4713" i="6"/>
  <c r="C4713" i="6" s="1"/>
  <c r="D4712" i="6"/>
  <c r="B4712" i="6"/>
  <c r="C4712" i="6" s="1"/>
  <c r="D4711" i="6"/>
  <c r="B4711" i="6"/>
  <c r="C4711" i="6" s="1"/>
  <c r="D4710" i="6"/>
  <c r="B4710" i="6"/>
  <c r="C4710" i="6" s="1"/>
  <c r="D4709" i="6"/>
  <c r="C4709" i="6"/>
  <c r="B4709" i="6"/>
  <c r="D4708" i="6"/>
  <c r="B4708" i="6"/>
  <c r="C4708" i="6" s="1"/>
  <c r="D4707" i="6"/>
  <c r="B4707" i="6"/>
  <c r="C4707" i="6" s="1"/>
  <c r="D4706" i="6"/>
  <c r="B4706" i="6"/>
  <c r="C4706" i="6" s="1"/>
  <c r="D4705" i="6"/>
  <c r="B4705" i="6"/>
  <c r="C4705" i="6" s="1"/>
  <c r="D4704" i="6"/>
  <c r="B4704" i="6"/>
  <c r="C4704" i="6" s="1"/>
  <c r="D4703" i="6"/>
  <c r="B4703" i="6"/>
  <c r="C4703" i="6" s="1"/>
  <c r="D4702" i="6"/>
  <c r="B4702" i="6"/>
  <c r="C4702" i="6" s="1"/>
  <c r="D4701" i="6"/>
  <c r="B4701" i="6"/>
  <c r="C4701" i="6" s="1"/>
  <c r="D4700" i="6"/>
  <c r="B4700" i="6"/>
  <c r="C4700" i="6" s="1"/>
  <c r="D4699" i="6"/>
  <c r="B4699" i="6"/>
  <c r="C4699" i="6" s="1"/>
  <c r="D4698" i="6"/>
  <c r="B4698" i="6"/>
  <c r="C4698" i="6" s="1"/>
  <c r="D4697" i="6"/>
  <c r="B4697" i="6"/>
  <c r="C4697" i="6" s="1"/>
  <c r="D4696" i="6"/>
  <c r="B4696" i="6"/>
  <c r="C4696" i="6" s="1"/>
  <c r="D4695" i="6"/>
  <c r="B4695" i="6"/>
  <c r="C4695" i="6" s="1"/>
  <c r="D4694" i="6"/>
  <c r="B4694" i="6"/>
  <c r="C4694" i="6" s="1"/>
  <c r="D4693" i="6"/>
  <c r="B4693" i="6"/>
  <c r="C4693" i="6" s="1"/>
  <c r="D4692" i="6"/>
  <c r="B4692" i="6"/>
  <c r="C4692" i="6" s="1"/>
  <c r="D4691" i="6"/>
  <c r="B4691" i="6"/>
  <c r="C4691" i="6" s="1"/>
  <c r="D4690" i="6"/>
  <c r="B4690" i="6"/>
  <c r="C4690" i="6" s="1"/>
  <c r="D4689" i="6"/>
  <c r="B4689" i="6"/>
  <c r="C4689" i="6" s="1"/>
  <c r="D4688" i="6"/>
  <c r="C4688" i="6"/>
  <c r="B4688" i="6"/>
  <c r="D4687" i="6"/>
  <c r="B4687" i="6"/>
  <c r="C4687" i="6" s="1"/>
  <c r="D4686" i="6"/>
  <c r="B4686" i="6"/>
  <c r="C4686" i="6" s="1"/>
  <c r="D4685" i="6"/>
  <c r="B4685" i="6"/>
  <c r="C4685" i="6" s="1"/>
  <c r="D4684" i="6"/>
  <c r="B4684" i="6"/>
  <c r="C4684" i="6" s="1"/>
  <c r="D4683" i="6"/>
  <c r="B4683" i="6"/>
  <c r="C4683" i="6" s="1"/>
  <c r="D4682" i="6"/>
  <c r="B4682" i="6"/>
  <c r="C4682" i="6" s="1"/>
  <c r="D4681" i="6"/>
  <c r="B4681" i="6"/>
  <c r="C4681" i="6" s="1"/>
  <c r="D4680" i="6"/>
  <c r="B4680" i="6"/>
  <c r="C4680" i="6" s="1"/>
  <c r="D4679" i="6"/>
  <c r="B4679" i="6"/>
  <c r="C4679" i="6" s="1"/>
  <c r="D4678" i="6"/>
  <c r="B4678" i="6"/>
  <c r="C4678" i="6" s="1"/>
  <c r="D4677" i="6"/>
  <c r="B4677" i="6"/>
  <c r="C4677" i="6" s="1"/>
  <c r="D4676" i="6"/>
  <c r="B4676" i="6"/>
  <c r="C4676" i="6" s="1"/>
  <c r="D4675" i="6"/>
  <c r="B4675" i="6"/>
  <c r="C4675" i="6" s="1"/>
  <c r="D4674" i="6"/>
  <c r="B4674" i="6"/>
  <c r="C4674" i="6" s="1"/>
  <c r="D4673" i="6"/>
  <c r="B4673" i="6"/>
  <c r="C4673" i="6" s="1"/>
  <c r="D4672" i="6"/>
  <c r="B4672" i="6"/>
  <c r="C4672" i="6" s="1"/>
  <c r="D4671" i="6"/>
  <c r="B4671" i="6"/>
  <c r="C4671" i="6" s="1"/>
  <c r="D4670" i="6"/>
  <c r="B4670" i="6"/>
  <c r="C4670" i="6" s="1"/>
  <c r="D4669" i="6"/>
  <c r="B4669" i="6"/>
  <c r="C4669" i="6" s="1"/>
  <c r="D4668" i="6"/>
  <c r="B4668" i="6"/>
  <c r="C4668" i="6" s="1"/>
  <c r="D4667" i="6"/>
  <c r="B4667" i="6"/>
  <c r="C4667" i="6" s="1"/>
  <c r="D4666" i="6"/>
  <c r="B4666" i="6"/>
  <c r="C4666" i="6" s="1"/>
  <c r="D4665" i="6"/>
  <c r="B4665" i="6"/>
  <c r="C4665" i="6" s="1"/>
  <c r="D4664" i="6"/>
  <c r="B4664" i="6"/>
  <c r="C4664" i="6" s="1"/>
  <c r="D4663" i="6"/>
  <c r="B4663" i="6"/>
  <c r="C4663" i="6" s="1"/>
  <c r="D4662" i="6"/>
  <c r="B4662" i="6"/>
  <c r="C4662" i="6" s="1"/>
  <c r="D4661" i="6"/>
  <c r="B4661" i="6"/>
  <c r="C4661" i="6" s="1"/>
  <c r="D4660" i="6"/>
  <c r="B4660" i="6"/>
  <c r="C4660" i="6" s="1"/>
  <c r="D4659" i="6"/>
  <c r="B4659" i="6"/>
  <c r="C4659" i="6" s="1"/>
  <c r="D4658" i="6"/>
  <c r="B4658" i="6"/>
  <c r="C4658" i="6" s="1"/>
  <c r="D4657" i="6"/>
  <c r="B4657" i="6"/>
  <c r="C4657" i="6" s="1"/>
  <c r="D4656" i="6"/>
  <c r="B4656" i="6"/>
  <c r="C4656" i="6" s="1"/>
  <c r="D4655" i="6"/>
  <c r="B4655" i="6"/>
  <c r="C4655" i="6" s="1"/>
  <c r="D4654" i="6"/>
  <c r="B4654" i="6"/>
  <c r="C4654" i="6" s="1"/>
  <c r="D4653" i="6"/>
  <c r="B4653" i="6"/>
  <c r="C4653" i="6" s="1"/>
  <c r="D4652" i="6"/>
  <c r="B4652" i="6"/>
  <c r="C4652" i="6" s="1"/>
  <c r="D4651" i="6"/>
  <c r="B4651" i="6"/>
  <c r="C4651" i="6" s="1"/>
  <c r="D4650" i="6"/>
  <c r="B4650" i="6"/>
  <c r="C4650" i="6" s="1"/>
  <c r="D4649" i="6"/>
  <c r="B4649" i="6"/>
  <c r="C4649" i="6" s="1"/>
  <c r="D4648" i="6"/>
  <c r="B4648" i="6"/>
  <c r="C4648" i="6" s="1"/>
  <c r="D4647" i="6"/>
  <c r="B4647" i="6"/>
  <c r="C4647" i="6" s="1"/>
  <c r="D4646" i="6"/>
  <c r="B4646" i="6"/>
  <c r="C4646" i="6" s="1"/>
  <c r="D4645" i="6"/>
  <c r="B4645" i="6"/>
  <c r="C4645" i="6" s="1"/>
  <c r="D4644" i="6"/>
  <c r="B4644" i="6"/>
  <c r="C4644" i="6" s="1"/>
  <c r="D4643" i="6"/>
  <c r="B4643" i="6"/>
  <c r="C4643" i="6" s="1"/>
  <c r="D4642" i="6"/>
  <c r="B4642" i="6"/>
  <c r="C4642" i="6" s="1"/>
  <c r="D4641" i="6"/>
  <c r="B4641" i="6"/>
  <c r="C4641" i="6" s="1"/>
  <c r="D4640" i="6"/>
  <c r="B4640" i="6"/>
  <c r="C4640" i="6" s="1"/>
  <c r="D4639" i="6"/>
  <c r="B4639" i="6"/>
  <c r="C4639" i="6" s="1"/>
  <c r="D4638" i="6"/>
  <c r="B4638" i="6"/>
  <c r="C4638" i="6" s="1"/>
  <c r="D4637" i="6"/>
  <c r="B4637" i="6"/>
  <c r="C4637" i="6" s="1"/>
  <c r="D4636" i="6"/>
  <c r="B4636" i="6"/>
  <c r="C4636" i="6" s="1"/>
  <c r="D4635" i="6"/>
  <c r="B4635" i="6"/>
  <c r="C4635" i="6" s="1"/>
  <c r="D4634" i="6"/>
  <c r="B4634" i="6"/>
  <c r="C4634" i="6" s="1"/>
  <c r="D4633" i="6"/>
  <c r="B4633" i="6"/>
  <c r="C4633" i="6" s="1"/>
  <c r="D4632" i="6"/>
  <c r="B4632" i="6"/>
  <c r="C4632" i="6" s="1"/>
  <c r="D4631" i="6"/>
  <c r="B4631" i="6"/>
  <c r="C4631" i="6" s="1"/>
  <c r="D4630" i="6"/>
  <c r="B4630" i="6"/>
  <c r="C4630" i="6" s="1"/>
  <c r="D4629" i="6"/>
  <c r="B4629" i="6"/>
  <c r="C4629" i="6" s="1"/>
  <c r="D4628" i="6"/>
  <c r="B4628" i="6"/>
  <c r="C4628" i="6" s="1"/>
  <c r="D4627" i="6"/>
  <c r="B4627" i="6"/>
  <c r="C4627" i="6" s="1"/>
  <c r="D4626" i="6"/>
  <c r="B4626" i="6"/>
  <c r="C4626" i="6" s="1"/>
  <c r="D4625" i="6"/>
  <c r="B4625" i="6"/>
  <c r="C4625" i="6" s="1"/>
  <c r="D4624" i="6"/>
  <c r="B4624" i="6"/>
  <c r="C4624" i="6" s="1"/>
  <c r="D4623" i="6"/>
  <c r="B4623" i="6"/>
  <c r="C4623" i="6" s="1"/>
  <c r="D4622" i="6"/>
  <c r="B4622" i="6"/>
  <c r="C4622" i="6" s="1"/>
  <c r="D4621" i="6"/>
  <c r="B4621" i="6"/>
  <c r="C4621" i="6" s="1"/>
  <c r="D4620" i="6"/>
  <c r="C4620" i="6"/>
  <c r="B4620" i="6"/>
  <c r="D4619" i="6"/>
  <c r="B4619" i="6"/>
  <c r="C4619" i="6" s="1"/>
  <c r="D4618" i="6"/>
  <c r="B4618" i="6"/>
  <c r="C4618" i="6" s="1"/>
  <c r="D4617" i="6"/>
  <c r="B4617" i="6"/>
  <c r="C4617" i="6" s="1"/>
  <c r="D4616" i="6"/>
  <c r="B4616" i="6"/>
  <c r="C4616" i="6" s="1"/>
  <c r="D4615" i="6"/>
  <c r="B4615" i="6"/>
  <c r="C4615" i="6" s="1"/>
  <c r="D4614" i="6"/>
  <c r="B4614" i="6"/>
  <c r="C4614" i="6" s="1"/>
  <c r="D4613" i="6"/>
  <c r="B4613" i="6"/>
  <c r="C4613" i="6" s="1"/>
  <c r="D4612" i="6"/>
  <c r="B4612" i="6"/>
  <c r="C4612" i="6" s="1"/>
  <c r="D4611" i="6"/>
  <c r="B4611" i="6"/>
  <c r="C4611" i="6" s="1"/>
  <c r="D4610" i="6"/>
  <c r="B4610" i="6"/>
  <c r="C4610" i="6" s="1"/>
  <c r="D4609" i="6"/>
  <c r="B4609" i="6"/>
  <c r="C4609" i="6" s="1"/>
  <c r="D4608" i="6"/>
  <c r="B4608" i="6"/>
  <c r="C4608" i="6" s="1"/>
  <c r="D4607" i="6"/>
  <c r="B4607" i="6"/>
  <c r="C4607" i="6" s="1"/>
  <c r="D4606" i="6"/>
  <c r="C4606" i="6"/>
  <c r="B4606" i="6"/>
  <c r="D4605" i="6"/>
  <c r="B4605" i="6"/>
  <c r="C4605" i="6" s="1"/>
  <c r="D4604" i="6"/>
  <c r="B4604" i="6"/>
  <c r="C4604" i="6" s="1"/>
  <c r="D4603" i="6"/>
  <c r="B4603" i="6"/>
  <c r="C4603" i="6" s="1"/>
  <c r="D4602" i="6"/>
  <c r="B4602" i="6"/>
  <c r="C4602" i="6" s="1"/>
  <c r="D4601" i="6"/>
  <c r="B4601" i="6"/>
  <c r="C4601" i="6" s="1"/>
  <c r="D4600" i="6"/>
  <c r="B4600" i="6"/>
  <c r="C4600" i="6" s="1"/>
  <c r="D4599" i="6"/>
  <c r="C4599" i="6"/>
  <c r="B4599" i="6"/>
  <c r="D4598" i="6"/>
  <c r="B4598" i="6"/>
  <c r="C4598" i="6" s="1"/>
  <c r="D4597" i="6"/>
  <c r="B4597" i="6"/>
  <c r="C4597" i="6" s="1"/>
  <c r="D4596" i="6"/>
  <c r="B4596" i="6"/>
  <c r="C4596" i="6" s="1"/>
  <c r="D4595" i="6"/>
  <c r="B4595" i="6"/>
  <c r="C4595" i="6" s="1"/>
  <c r="D4594" i="6"/>
  <c r="B4594" i="6"/>
  <c r="C4594" i="6" s="1"/>
  <c r="D4593" i="6"/>
  <c r="B4593" i="6"/>
  <c r="C4593" i="6" s="1"/>
  <c r="D4592" i="6"/>
  <c r="B4592" i="6"/>
  <c r="C4592" i="6" s="1"/>
  <c r="D4591" i="6"/>
  <c r="B4591" i="6"/>
  <c r="C4591" i="6" s="1"/>
  <c r="D4590" i="6"/>
  <c r="B4590" i="6"/>
  <c r="C4590" i="6" s="1"/>
  <c r="D4589" i="6"/>
  <c r="B4589" i="6"/>
  <c r="C4589" i="6" s="1"/>
  <c r="D4588" i="6"/>
  <c r="C4588" i="6"/>
  <c r="B4588" i="6"/>
  <c r="D4587" i="6"/>
  <c r="B4587" i="6"/>
  <c r="C4587" i="6" s="1"/>
  <c r="D4586" i="6"/>
  <c r="B4586" i="6"/>
  <c r="C4586" i="6" s="1"/>
  <c r="D4585" i="6"/>
  <c r="B4585" i="6"/>
  <c r="C4585" i="6" s="1"/>
  <c r="D4584" i="6"/>
  <c r="B4584" i="6"/>
  <c r="C4584" i="6" s="1"/>
  <c r="D4583" i="6"/>
  <c r="B4583" i="6"/>
  <c r="C4583" i="6" s="1"/>
  <c r="D4582" i="6"/>
  <c r="B4582" i="6"/>
  <c r="C4582" i="6" s="1"/>
  <c r="D4581" i="6"/>
  <c r="B4581" i="6"/>
  <c r="C4581" i="6" s="1"/>
  <c r="D4580" i="6"/>
  <c r="B4580" i="6"/>
  <c r="C4580" i="6" s="1"/>
  <c r="D4579" i="6"/>
  <c r="B4579" i="6"/>
  <c r="C4579" i="6" s="1"/>
  <c r="D4578" i="6"/>
  <c r="B4578" i="6"/>
  <c r="C4578" i="6" s="1"/>
  <c r="D4577" i="6"/>
  <c r="B4577" i="6"/>
  <c r="C4577" i="6" s="1"/>
  <c r="D4576" i="6"/>
  <c r="B4576" i="6"/>
  <c r="C4576" i="6" s="1"/>
  <c r="D4575" i="6"/>
  <c r="B4575" i="6"/>
  <c r="C4575" i="6" s="1"/>
  <c r="D4574" i="6"/>
  <c r="C4574" i="6"/>
  <c r="B4574" i="6"/>
  <c r="D4573" i="6"/>
  <c r="B4573" i="6"/>
  <c r="C4573" i="6" s="1"/>
  <c r="D4572" i="6"/>
  <c r="B4572" i="6"/>
  <c r="C4572" i="6" s="1"/>
  <c r="D4571" i="6"/>
  <c r="B4571" i="6"/>
  <c r="C4571" i="6" s="1"/>
  <c r="D4570" i="6"/>
  <c r="B4570" i="6"/>
  <c r="C4570" i="6" s="1"/>
  <c r="D4569" i="6"/>
  <c r="B4569" i="6"/>
  <c r="C4569" i="6" s="1"/>
  <c r="D4568" i="6"/>
  <c r="B4568" i="6"/>
  <c r="C4568" i="6" s="1"/>
  <c r="D4567" i="6"/>
  <c r="B4567" i="6"/>
  <c r="C4567" i="6" s="1"/>
  <c r="D4566" i="6"/>
  <c r="B4566" i="6"/>
  <c r="C4566" i="6" s="1"/>
  <c r="D4565" i="6"/>
  <c r="B4565" i="6"/>
  <c r="C4565" i="6" s="1"/>
  <c r="D4564" i="6"/>
  <c r="B4564" i="6"/>
  <c r="C4564" i="6" s="1"/>
  <c r="D4563" i="6"/>
  <c r="B4563" i="6"/>
  <c r="C4563" i="6" s="1"/>
  <c r="D4562" i="6"/>
  <c r="B4562" i="6"/>
  <c r="C4562" i="6" s="1"/>
  <c r="D4561" i="6"/>
  <c r="B4561" i="6"/>
  <c r="C4561" i="6" s="1"/>
  <c r="D4560" i="6"/>
  <c r="B4560" i="6"/>
  <c r="C4560" i="6" s="1"/>
  <c r="D4559" i="6"/>
  <c r="B4559" i="6"/>
  <c r="C4559" i="6" s="1"/>
  <c r="D4558" i="6"/>
  <c r="B4558" i="6"/>
  <c r="C4558" i="6" s="1"/>
  <c r="D4557" i="6"/>
  <c r="B4557" i="6"/>
  <c r="C4557" i="6" s="1"/>
  <c r="D4556" i="6"/>
  <c r="B4556" i="6"/>
  <c r="C4556" i="6" s="1"/>
  <c r="D4555" i="6"/>
  <c r="B4555" i="6"/>
  <c r="C4555" i="6" s="1"/>
  <c r="D4554" i="6"/>
  <c r="B4554" i="6"/>
  <c r="C4554" i="6" s="1"/>
  <c r="D4553" i="6"/>
  <c r="B4553" i="6"/>
  <c r="C4553" i="6" s="1"/>
  <c r="D4552" i="6"/>
  <c r="B4552" i="6"/>
  <c r="C4552" i="6" s="1"/>
  <c r="D4551" i="6"/>
  <c r="B4551" i="6"/>
  <c r="C4551" i="6" s="1"/>
  <c r="D4550" i="6"/>
  <c r="B4550" i="6"/>
  <c r="C4550" i="6" s="1"/>
  <c r="D4549" i="6"/>
  <c r="B4549" i="6"/>
  <c r="C4549" i="6" s="1"/>
  <c r="D4548" i="6"/>
  <c r="B4548" i="6"/>
  <c r="C4548" i="6" s="1"/>
  <c r="D4547" i="6"/>
  <c r="B4547" i="6"/>
  <c r="C4547" i="6" s="1"/>
  <c r="D4546" i="6"/>
  <c r="B4546" i="6"/>
  <c r="C4546" i="6" s="1"/>
  <c r="D4545" i="6"/>
  <c r="B4545" i="6"/>
  <c r="C4545" i="6" s="1"/>
  <c r="D4544" i="6"/>
  <c r="B4544" i="6"/>
  <c r="C4544" i="6" s="1"/>
  <c r="D4543" i="6"/>
  <c r="B4543" i="6"/>
  <c r="C4543" i="6" s="1"/>
  <c r="D4542" i="6"/>
  <c r="B4542" i="6"/>
  <c r="C4542" i="6" s="1"/>
  <c r="D4541" i="6"/>
  <c r="B4541" i="6"/>
  <c r="C4541" i="6" s="1"/>
  <c r="D4540" i="6"/>
  <c r="B4540" i="6"/>
  <c r="C4540" i="6" s="1"/>
  <c r="D4539" i="6"/>
  <c r="B4539" i="6"/>
  <c r="C4539" i="6" s="1"/>
  <c r="D4538" i="6"/>
  <c r="B4538" i="6"/>
  <c r="C4538" i="6" s="1"/>
  <c r="D4537" i="6"/>
  <c r="B4537" i="6"/>
  <c r="C4537" i="6" s="1"/>
  <c r="D4536" i="6"/>
  <c r="B4536" i="6"/>
  <c r="C4536" i="6" s="1"/>
  <c r="D4535" i="6"/>
  <c r="B4535" i="6"/>
  <c r="C4535" i="6" s="1"/>
  <c r="D4534" i="6"/>
  <c r="B4534" i="6"/>
  <c r="C4534" i="6" s="1"/>
  <c r="D4533" i="6"/>
  <c r="B4533" i="6"/>
  <c r="C4533" i="6" s="1"/>
  <c r="D4532" i="6"/>
  <c r="B4532" i="6"/>
  <c r="C4532" i="6" s="1"/>
  <c r="D4531" i="6"/>
  <c r="B4531" i="6"/>
  <c r="C4531" i="6" s="1"/>
  <c r="D4530" i="6"/>
  <c r="B4530" i="6"/>
  <c r="C4530" i="6" s="1"/>
  <c r="D4529" i="6"/>
  <c r="B4529" i="6"/>
  <c r="C4529" i="6" s="1"/>
  <c r="D4528" i="6"/>
  <c r="B4528" i="6"/>
  <c r="C4528" i="6" s="1"/>
  <c r="D4527" i="6"/>
  <c r="B4527" i="6"/>
  <c r="C4527" i="6" s="1"/>
  <c r="D4526" i="6"/>
  <c r="C4526" i="6"/>
  <c r="B4526" i="6"/>
  <c r="D4525" i="6"/>
  <c r="B4525" i="6"/>
  <c r="C4525" i="6" s="1"/>
  <c r="D4524" i="6"/>
  <c r="B4524" i="6"/>
  <c r="C4524" i="6" s="1"/>
  <c r="D4523" i="6"/>
  <c r="B4523" i="6"/>
  <c r="C4523" i="6" s="1"/>
  <c r="D4522" i="6"/>
  <c r="B4522" i="6"/>
  <c r="C4522" i="6" s="1"/>
  <c r="D4521" i="6"/>
  <c r="B4521" i="6"/>
  <c r="C4521" i="6" s="1"/>
  <c r="D4520" i="6"/>
  <c r="B4520" i="6"/>
  <c r="C4520" i="6" s="1"/>
  <c r="D4519" i="6"/>
  <c r="C4519" i="6"/>
  <c r="B4519" i="6"/>
  <c r="D4518" i="6"/>
  <c r="B4518" i="6"/>
  <c r="C4518" i="6" s="1"/>
  <c r="D4517" i="6"/>
  <c r="B4517" i="6"/>
  <c r="C4517" i="6" s="1"/>
  <c r="D4516" i="6"/>
  <c r="B4516" i="6"/>
  <c r="C4516" i="6" s="1"/>
  <c r="D4515" i="6"/>
  <c r="B4515" i="6"/>
  <c r="C4515" i="6" s="1"/>
  <c r="D4514" i="6"/>
  <c r="B4514" i="6"/>
  <c r="C4514" i="6" s="1"/>
  <c r="D4513" i="6"/>
  <c r="B4513" i="6"/>
  <c r="C4513" i="6" s="1"/>
  <c r="D4512" i="6"/>
  <c r="B4512" i="6"/>
  <c r="C4512" i="6" s="1"/>
  <c r="D4511" i="6"/>
  <c r="B4511" i="6"/>
  <c r="C4511" i="6" s="1"/>
  <c r="D4510" i="6"/>
  <c r="B4510" i="6"/>
  <c r="C4510" i="6" s="1"/>
  <c r="D4509" i="6"/>
  <c r="B4509" i="6"/>
  <c r="C4509" i="6" s="1"/>
  <c r="D4508" i="6"/>
  <c r="B4508" i="6"/>
  <c r="C4508" i="6" s="1"/>
  <c r="D4507" i="6"/>
  <c r="B4507" i="6"/>
  <c r="C4507" i="6" s="1"/>
  <c r="D4506" i="6"/>
  <c r="B4506" i="6"/>
  <c r="C4506" i="6" s="1"/>
  <c r="D4505" i="6"/>
  <c r="B4505" i="6"/>
  <c r="C4505" i="6" s="1"/>
  <c r="D4504" i="6"/>
  <c r="B4504" i="6"/>
  <c r="C4504" i="6" s="1"/>
  <c r="D4503" i="6"/>
  <c r="B4503" i="6"/>
  <c r="C4503" i="6" s="1"/>
  <c r="D4502" i="6"/>
  <c r="B4502" i="6"/>
  <c r="C4502" i="6" s="1"/>
  <c r="D4501" i="6"/>
  <c r="B4501" i="6"/>
  <c r="C4501" i="6" s="1"/>
  <c r="D4500" i="6"/>
  <c r="B4500" i="6"/>
  <c r="C4500" i="6" s="1"/>
  <c r="D4499" i="6"/>
  <c r="B4499" i="6"/>
  <c r="C4499" i="6" s="1"/>
  <c r="D4498" i="6"/>
  <c r="B4498" i="6"/>
  <c r="C4498" i="6" s="1"/>
  <c r="D4497" i="6"/>
  <c r="B4497" i="6"/>
  <c r="C4497" i="6" s="1"/>
  <c r="D4496" i="6"/>
  <c r="B4496" i="6"/>
  <c r="C4496" i="6" s="1"/>
  <c r="D4495" i="6"/>
  <c r="B4495" i="6"/>
  <c r="C4495" i="6" s="1"/>
  <c r="D4494" i="6"/>
  <c r="B4494" i="6"/>
  <c r="C4494" i="6" s="1"/>
  <c r="D4493" i="6"/>
  <c r="B4493" i="6"/>
  <c r="C4493" i="6" s="1"/>
  <c r="D4492" i="6"/>
  <c r="B4492" i="6"/>
  <c r="C4492" i="6" s="1"/>
  <c r="D4491" i="6"/>
  <c r="B4491" i="6"/>
  <c r="C4491" i="6" s="1"/>
  <c r="D4490" i="6"/>
  <c r="B4490" i="6"/>
  <c r="C4490" i="6" s="1"/>
  <c r="D4489" i="6"/>
  <c r="B4489" i="6"/>
  <c r="C4489" i="6" s="1"/>
  <c r="D4488" i="6"/>
  <c r="B4488" i="6"/>
  <c r="C4488" i="6" s="1"/>
  <c r="D4487" i="6"/>
  <c r="B4487" i="6"/>
  <c r="C4487" i="6" s="1"/>
  <c r="D4486" i="6"/>
  <c r="B4486" i="6"/>
  <c r="C4486" i="6" s="1"/>
  <c r="D4485" i="6"/>
  <c r="B4485" i="6"/>
  <c r="C4485" i="6" s="1"/>
  <c r="D4484" i="6"/>
  <c r="B4484" i="6"/>
  <c r="C4484" i="6" s="1"/>
  <c r="D4483" i="6"/>
  <c r="B4483" i="6"/>
  <c r="C4483" i="6" s="1"/>
  <c r="D4482" i="6"/>
  <c r="B4482" i="6"/>
  <c r="C4482" i="6" s="1"/>
  <c r="D4481" i="6"/>
  <c r="B4481" i="6"/>
  <c r="C4481" i="6" s="1"/>
  <c r="D4480" i="6"/>
  <c r="B4480" i="6"/>
  <c r="C4480" i="6" s="1"/>
  <c r="D4479" i="6"/>
  <c r="B4479" i="6"/>
  <c r="C4479" i="6" s="1"/>
  <c r="D4478" i="6"/>
  <c r="B4478" i="6"/>
  <c r="C4478" i="6" s="1"/>
  <c r="D4477" i="6"/>
  <c r="B4477" i="6"/>
  <c r="C4477" i="6" s="1"/>
  <c r="D4476" i="6"/>
  <c r="B4476" i="6"/>
  <c r="C4476" i="6" s="1"/>
  <c r="D4475" i="6"/>
  <c r="B4475" i="6"/>
  <c r="C4475" i="6" s="1"/>
  <c r="D4474" i="6"/>
  <c r="B4474" i="6"/>
  <c r="C4474" i="6" s="1"/>
  <c r="D4473" i="6"/>
  <c r="B4473" i="6"/>
  <c r="C4473" i="6" s="1"/>
  <c r="D4472" i="6"/>
  <c r="B4472" i="6"/>
  <c r="C4472" i="6" s="1"/>
  <c r="D4471" i="6"/>
  <c r="B4471" i="6"/>
  <c r="C4471" i="6" s="1"/>
  <c r="D4470" i="6"/>
  <c r="B4470" i="6"/>
  <c r="C4470" i="6" s="1"/>
  <c r="D4469" i="6"/>
  <c r="B4469" i="6"/>
  <c r="C4469" i="6" s="1"/>
  <c r="D4468" i="6"/>
  <c r="B4468" i="6"/>
  <c r="C4468" i="6" s="1"/>
  <c r="D4467" i="6"/>
  <c r="B4467" i="6"/>
  <c r="C4467" i="6" s="1"/>
  <c r="D4466" i="6"/>
  <c r="B4466" i="6"/>
  <c r="C4466" i="6" s="1"/>
  <c r="D4465" i="6"/>
  <c r="B4465" i="6"/>
  <c r="C4465" i="6" s="1"/>
  <c r="D4464" i="6"/>
  <c r="B4464" i="6"/>
  <c r="C4464" i="6" s="1"/>
  <c r="D4463" i="6"/>
  <c r="B4463" i="6"/>
  <c r="C4463" i="6" s="1"/>
  <c r="D4462" i="6"/>
  <c r="B4462" i="6"/>
  <c r="C4462" i="6" s="1"/>
  <c r="D4461" i="6"/>
  <c r="B4461" i="6"/>
  <c r="C4461" i="6" s="1"/>
  <c r="D4460" i="6"/>
  <c r="B4460" i="6"/>
  <c r="C4460" i="6" s="1"/>
  <c r="D4459" i="6"/>
  <c r="B4459" i="6"/>
  <c r="C4459" i="6" s="1"/>
  <c r="D4458" i="6"/>
  <c r="B4458" i="6"/>
  <c r="C4458" i="6" s="1"/>
  <c r="D4457" i="6"/>
  <c r="B4457" i="6"/>
  <c r="C4457" i="6" s="1"/>
  <c r="D4456" i="6"/>
  <c r="B4456" i="6"/>
  <c r="C4456" i="6" s="1"/>
  <c r="D4455" i="6"/>
  <c r="B4455" i="6"/>
  <c r="C4455" i="6" s="1"/>
  <c r="D4454" i="6"/>
  <c r="B4454" i="6"/>
  <c r="C4454" i="6" s="1"/>
  <c r="D4453" i="6"/>
  <c r="B4453" i="6"/>
  <c r="C4453" i="6" s="1"/>
  <c r="D4452" i="6"/>
  <c r="B4452" i="6"/>
  <c r="C4452" i="6" s="1"/>
  <c r="D4451" i="6"/>
  <c r="B4451" i="6"/>
  <c r="C4451" i="6" s="1"/>
  <c r="D4450" i="6"/>
  <c r="B4450" i="6"/>
  <c r="C4450" i="6" s="1"/>
  <c r="D4449" i="6"/>
  <c r="B4449" i="6"/>
  <c r="C4449" i="6" s="1"/>
  <c r="D4448" i="6"/>
  <c r="B4448" i="6"/>
  <c r="C4448" i="6" s="1"/>
  <c r="D4447" i="6"/>
  <c r="B4447" i="6"/>
  <c r="C4447" i="6" s="1"/>
  <c r="D4446" i="6"/>
  <c r="B4446" i="6"/>
  <c r="C4446" i="6" s="1"/>
  <c r="D4445" i="6"/>
  <c r="B4445" i="6"/>
  <c r="C4445" i="6" s="1"/>
  <c r="D4444" i="6"/>
  <c r="B4444" i="6"/>
  <c r="C4444" i="6" s="1"/>
  <c r="D4443" i="6"/>
  <c r="B4443" i="6"/>
  <c r="C4443" i="6" s="1"/>
  <c r="D4442" i="6"/>
  <c r="B4442" i="6"/>
  <c r="C4442" i="6" s="1"/>
  <c r="D4441" i="6"/>
  <c r="B4441" i="6"/>
  <c r="C4441" i="6" s="1"/>
  <c r="D4440" i="6"/>
  <c r="B4440" i="6"/>
  <c r="C4440" i="6" s="1"/>
  <c r="D4439" i="6"/>
  <c r="B4439" i="6"/>
  <c r="C4439" i="6" s="1"/>
  <c r="D4438" i="6"/>
  <c r="B4438" i="6"/>
  <c r="C4438" i="6" s="1"/>
  <c r="D4437" i="6"/>
  <c r="B4437" i="6"/>
  <c r="C4437" i="6" s="1"/>
  <c r="D4436" i="6"/>
  <c r="B4436" i="6"/>
  <c r="C4436" i="6" s="1"/>
  <c r="D4435" i="6"/>
  <c r="B4435" i="6"/>
  <c r="C4435" i="6" s="1"/>
  <c r="D4434" i="6"/>
  <c r="B4434" i="6"/>
  <c r="C4434" i="6" s="1"/>
  <c r="D4433" i="6"/>
  <c r="B4433" i="6"/>
  <c r="C4433" i="6" s="1"/>
  <c r="D4432" i="6"/>
  <c r="B4432" i="6"/>
  <c r="C4432" i="6" s="1"/>
  <c r="D4431" i="6"/>
  <c r="B4431" i="6"/>
  <c r="C4431" i="6" s="1"/>
  <c r="D4430" i="6"/>
  <c r="B4430" i="6"/>
  <c r="C4430" i="6" s="1"/>
  <c r="D4429" i="6"/>
  <c r="B4429" i="6"/>
  <c r="C4429" i="6" s="1"/>
  <c r="D4428" i="6"/>
  <c r="B4428" i="6"/>
  <c r="C4428" i="6" s="1"/>
  <c r="D4427" i="6"/>
  <c r="B4427" i="6"/>
  <c r="C4427" i="6" s="1"/>
  <c r="D4426" i="6"/>
  <c r="B4426" i="6"/>
  <c r="C4426" i="6" s="1"/>
  <c r="D4425" i="6"/>
  <c r="B4425" i="6"/>
  <c r="C4425" i="6" s="1"/>
  <c r="D4424" i="6"/>
  <c r="C4424" i="6"/>
  <c r="B4424" i="6"/>
  <c r="D4423" i="6"/>
  <c r="B4423" i="6"/>
  <c r="C4423" i="6" s="1"/>
  <c r="D4422" i="6"/>
  <c r="B4422" i="6"/>
  <c r="C4422" i="6" s="1"/>
  <c r="D4421" i="6"/>
  <c r="B4421" i="6"/>
  <c r="C4421" i="6" s="1"/>
  <c r="D4420" i="6"/>
  <c r="B4420" i="6"/>
  <c r="C4420" i="6" s="1"/>
  <c r="D4419" i="6"/>
  <c r="B4419" i="6"/>
  <c r="C4419" i="6" s="1"/>
  <c r="D4418" i="6"/>
  <c r="B4418" i="6"/>
  <c r="C4418" i="6" s="1"/>
  <c r="D4417" i="6"/>
  <c r="B4417" i="6"/>
  <c r="C4417" i="6" s="1"/>
  <c r="D4416" i="6"/>
  <c r="B4416" i="6"/>
  <c r="C4416" i="6" s="1"/>
  <c r="D4415" i="6"/>
  <c r="B4415" i="6"/>
  <c r="C4415" i="6" s="1"/>
  <c r="D4414" i="6"/>
  <c r="C4414" i="6"/>
  <c r="B4414" i="6"/>
  <c r="D4413" i="6"/>
  <c r="B4413" i="6"/>
  <c r="C4413" i="6" s="1"/>
  <c r="D4412" i="6"/>
  <c r="B4412" i="6"/>
  <c r="C4412" i="6" s="1"/>
  <c r="D4411" i="6"/>
  <c r="B4411" i="6"/>
  <c r="C4411" i="6" s="1"/>
  <c r="D4410" i="6"/>
  <c r="B4410" i="6"/>
  <c r="C4410" i="6" s="1"/>
  <c r="D4409" i="6"/>
  <c r="B4409" i="6"/>
  <c r="C4409" i="6" s="1"/>
  <c r="D4408" i="6"/>
  <c r="B4408" i="6"/>
  <c r="C4408" i="6" s="1"/>
  <c r="D4407" i="6"/>
  <c r="B4407" i="6"/>
  <c r="C4407" i="6" s="1"/>
  <c r="D4406" i="6"/>
  <c r="B4406" i="6"/>
  <c r="C4406" i="6" s="1"/>
  <c r="D4405" i="6"/>
  <c r="B4405" i="6"/>
  <c r="C4405" i="6" s="1"/>
  <c r="D4404" i="6"/>
  <c r="B4404" i="6"/>
  <c r="C4404" i="6" s="1"/>
  <c r="D4403" i="6"/>
  <c r="B4403" i="6"/>
  <c r="C4403" i="6" s="1"/>
  <c r="D4402" i="6"/>
  <c r="B4402" i="6"/>
  <c r="C4402" i="6" s="1"/>
  <c r="D4401" i="6"/>
  <c r="B4401" i="6"/>
  <c r="C4401" i="6" s="1"/>
  <c r="D4400" i="6"/>
  <c r="C4400" i="6"/>
  <c r="B4400" i="6"/>
  <c r="D4399" i="6"/>
  <c r="B4399" i="6"/>
  <c r="C4399" i="6" s="1"/>
  <c r="D4398" i="6"/>
  <c r="B4398" i="6"/>
  <c r="C4398" i="6" s="1"/>
  <c r="D4397" i="6"/>
  <c r="B4397" i="6"/>
  <c r="C4397" i="6" s="1"/>
  <c r="D4396" i="6"/>
  <c r="B4396" i="6"/>
  <c r="C4396" i="6" s="1"/>
  <c r="D4395" i="6"/>
  <c r="B4395" i="6"/>
  <c r="C4395" i="6" s="1"/>
  <c r="D4394" i="6"/>
  <c r="B4394" i="6"/>
  <c r="C4394" i="6" s="1"/>
  <c r="D4393" i="6"/>
  <c r="B4393" i="6"/>
  <c r="C4393" i="6" s="1"/>
  <c r="D4392" i="6"/>
  <c r="B4392" i="6"/>
  <c r="C4392" i="6" s="1"/>
  <c r="D4391" i="6"/>
  <c r="B4391" i="6"/>
  <c r="C4391" i="6" s="1"/>
  <c r="D4390" i="6"/>
  <c r="B4390" i="6"/>
  <c r="C4390" i="6" s="1"/>
  <c r="D4389" i="6"/>
  <c r="B4389" i="6"/>
  <c r="C4389" i="6" s="1"/>
  <c r="D4388" i="6"/>
  <c r="B4388" i="6"/>
  <c r="C4388" i="6" s="1"/>
  <c r="D4387" i="6"/>
  <c r="B4387" i="6"/>
  <c r="C4387" i="6" s="1"/>
  <c r="D4386" i="6"/>
  <c r="B4386" i="6"/>
  <c r="C4386" i="6" s="1"/>
  <c r="D4385" i="6"/>
  <c r="B4385" i="6"/>
  <c r="C4385" i="6" s="1"/>
  <c r="D4384" i="6"/>
  <c r="B4384" i="6"/>
  <c r="C4384" i="6" s="1"/>
  <c r="D4383" i="6"/>
  <c r="B4383" i="6"/>
  <c r="C4383" i="6" s="1"/>
  <c r="D4382" i="6"/>
  <c r="B4382" i="6"/>
  <c r="C4382" i="6" s="1"/>
  <c r="D4381" i="6"/>
  <c r="B4381" i="6"/>
  <c r="C4381" i="6" s="1"/>
  <c r="D4380" i="6"/>
  <c r="B4380" i="6"/>
  <c r="C4380" i="6" s="1"/>
  <c r="D4379" i="6"/>
  <c r="B4379" i="6"/>
  <c r="C4379" i="6" s="1"/>
  <c r="D4378" i="6"/>
  <c r="B4378" i="6"/>
  <c r="C4378" i="6" s="1"/>
  <c r="D4377" i="6"/>
  <c r="B4377" i="6"/>
  <c r="C4377" i="6" s="1"/>
  <c r="D4376" i="6"/>
  <c r="B4376" i="6"/>
  <c r="C4376" i="6" s="1"/>
  <c r="D4375" i="6"/>
  <c r="B4375" i="6"/>
  <c r="C4375" i="6" s="1"/>
  <c r="D4374" i="6"/>
  <c r="B4374" i="6"/>
  <c r="C4374" i="6" s="1"/>
  <c r="D4373" i="6"/>
  <c r="B4373" i="6"/>
  <c r="C4373" i="6" s="1"/>
  <c r="D4372" i="6"/>
  <c r="B4372" i="6"/>
  <c r="C4372" i="6" s="1"/>
  <c r="D4371" i="6"/>
  <c r="B4371" i="6"/>
  <c r="C4371" i="6" s="1"/>
  <c r="D4370" i="6"/>
  <c r="B4370" i="6"/>
  <c r="C4370" i="6" s="1"/>
  <c r="D4369" i="6"/>
  <c r="B4369" i="6"/>
  <c r="C4369" i="6" s="1"/>
  <c r="D4368" i="6"/>
  <c r="B4368" i="6"/>
  <c r="C4368" i="6" s="1"/>
  <c r="D4367" i="6"/>
  <c r="B4367" i="6"/>
  <c r="C4367" i="6" s="1"/>
  <c r="D4366" i="6"/>
  <c r="B4366" i="6"/>
  <c r="C4366" i="6" s="1"/>
  <c r="D4365" i="6"/>
  <c r="B4365" i="6"/>
  <c r="C4365" i="6" s="1"/>
  <c r="D4364" i="6"/>
  <c r="C4364" i="6"/>
  <c r="B4364" i="6"/>
  <c r="D4363" i="6"/>
  <c r="B4363" i="6"/>
  <c r="C4363" i="6" s="1"/>
  <c r="D4362" i="6"/>
  <c r="B4362" i="6"/>
  <c r="C4362" i="6" s="1"/>
  <c r="D4361" i="6"/>
  <c r="B4361" i="6"/>
  <c r="C4361" i="6" s="1"/>
  <c r="D4360" i="6"/>
  <c r="B4360" i="6"/>
  <c r="C4360" i="6" s="1"/>
  <c r="D4359" i="6"/>
  <c r="B4359" i="6"/>
  <c r="C4359" i="6" s="1"/>
  <c r="D4358" i="6"/>
  <c r="B4358" i="6"/>
  <c r="C4358" i="6" s="1"/>
  <c r="D4357" i="6"/>
  <c r="B4357" i="6"/>
  <c r="C4357" i="6" s="1"/>
  <c r="D4356" i="6"/>
  <c r="B4356" i="6"/>
  <c r="C4356" i="6" s="1"/>
  <c r="D4355" i="6"/>
  <c r="B4355" i="6"/>
  <c r="C4355" i="6" s="1"/>
  <c r="D4354" i="6"/>
  <c r="B4354" i="6"/>
  <c r="C4354" i="6" s="1"/>
  <c r="D4353" i="6"/>
  <c r="B4353" i="6"/>
  <c r="C4353" i="6" s="1"/>
  <c r="D4352" i="6"/>
  <c r="B4352" i="6"/>
  <c r="C4352" i="6" s="1"/>
  <c r="D4351" i="6"/>
  <c r="B4351" i="6"/>
  <c r="C4351" i="6" s="1"/>
  <c r="D4350" i="6"/>
  <c r="B4350" i="6"/>
  <c r="C4350" i="6" s="1"/>
  <c r="D4349" i="6"/>
  <c r="B4349" i="6"/>
  <c r="C4349" i="6" s="1"/>
  <c r="D4348" i="6"/>
  <c r="B4348" i="6"/>
  <c r="C4348" i="6" s="1"/>
  <c r="D4347" i="6"/>
  <c r="C4347" i="6"/>
  <c r="B4347" i="6"/>
  <c r="D4346" i="6"/>
  <c r="B4346" i="6"/>
  <c r="C4346" i="6" s="1"/>
  <c r="D4345" i="6"/>
  <c r="B4345" i="6"/>
  <c r="C4345" i="6" s="1"/>
  <c r="D4344" i="6"/>
  <c r="B4344" i="6"/>
  <c r="C4344" i="6" s="1"/>
  <c r="D4343" i="6"/>
  <c r="B4343" i="6"/>
  <c r="C4343" i="6" s="1"/>
  <c r="D4342" i="6"/>
  <c r="B4342" i="6"/>
  <c r="C4342" i="6" s="1"/>
  <c r="D4341" i="6"/>
  <c r="B4341" i="6"/>
  <c r="C4341" i="6" s="1"/>
  <c r="D4340" i="6"/>
  <c r="B4340" i="6"/>
  <c r="C4340" i="6" s="1"/>
  <c r="D4339" i="6"/>
  <c r="B4339" i="6"/>
  <c r="C4339" i="6" s="1"/>
  <c r="D4338" i="6"/>
  <c r="B4338" i="6"/>
  <c r="C4338" i="6" s="1"/>
  <c r="D4337" i="6"/>
  <c r="B4337" i="6"/>
  <c r="C4337" i="6" s="1"/>
  <c r="D4336" i="6"/>
  <c r="B4336" i="6"/>
  <c r="C4336" i="6" s="1"/>
  <c r="D4335" i="6"/>
  <c r="B4335" i="6"/>
  <c r="C4335" i="6" s="1"/>
  <c r="D4334" i="6"/>
  <c r="B4334" i="6"/>
  <c r="C4334" i="6" s="1"/>
  <c r="D4333" i="6"/>
  <c r="B4333" i="6"/>
  <c r="C4333" i="6" s="1"/>
  <c r="D4332" i="6"/>
  <c r="B4332" i="6"/>
  <c r="C4332" i="6" s="1"/>
  <c r="D4331" i="6"/>
  <c r="B4331" i="6"/>
  <c r="C4331" i="6" s="1"/>
  <c r="D4330" i="6"/>
  <c r="B4330" i="6"/>
  <c r="C4330" i="6" s="1"/>
  <c r="D4329" i="6"/>
  <c r="B4329" i="6"/>
  <c r="C4329" i="6" s="1"/>
  <c r="D4328" i="6"/>
  <c r="B4328" i="6"/>
  <c r="C4328" i="6" s="1"/>
  <c r="D4327" i="6"/>
  <c r="B4327" i="6"/>
  <c r="C4327" i="6" s="1"/>
  <c r="D4326" i="6"/>
  <c r="B4326" i="6"/>
  <c r="C4326" i="6" s="1"/>
  <c r="D4325" i="6"/>
  <c r="B4325" i="6"/>
  <c r="C4325" i="6" s="1"/>
  <c r="D4324" i="6"/>
  <c r="B4324" i="6"/>
  <c r="C4324" i="6" s="1"/>
  <c r="D4323" i="6"/>
  <c r="B4323" i="6"/>
  <c r="C4323" i="6" s="1"/>
  <c r="D4322" i="6"/>
  <c r="B4322" i="6"/>
  <c r="C4322" i="6" s="1"/>
  <c r="D4321" i="6"/>
  <c r="B4321" i="6"/>
  <c r="C4321" i="6" s="1"/>
  <c r="D4320" i="6"/>
  <c r="B4320" i="6"/>
  <c r="C4320" i="6" s="1"/>
  <c r="D4319" i="6"/>
  <c r="B4319" i="6"/>
  <c r="C4319" i="6" s="1"/>
  <c r="D4318" i="6"/>
  <c r="B4318" i="6"/>
  <c r="C4318" i="6" s="1"/>
  <c r="D4317" i="6"/>
  <c r="B4317" i="6"/>
  <c r="C4317" i="6" s="1"/>
  <c r="D4316" i="6"/>
  <c r="B4316" i="6"/>
  <c r="C4316" i="6" s="1"/>
  <c r="D4315" i="6"/>
  <c r="B4315" i="6"/>
  <c r="C4315" i="6" s="1"/>
  <c r="D4314" i="6"/>
  <c r="B4314" i="6"/>
  <c r="C4314" i="6" s="1"/>
  <c r="D4313" i="6"/>
  <c r="B4313" i="6"/>
  <c r="C4313" i="6" s="1"/>
  <c r="D4312" i="6"/>
  <c r="B4312" i="6"/>
  <c r="C4312" i="6" s="1"/>
  <c r="D4311" i="6"/>
  <c r="B4311" i="6"/>
  <c r="C4311" i="6" s="1"/>
  <c r="D4310" i="6"/>
  <c r="B4310" i="6"/>
  <c r="C4310" i="6" s="1"/>
  <c r="D4309" i="6"/>
  <c r="B4309" i="6"/>
  <c r="C4309" i="6" s="1"/>
  <c r="D4308" i="6"/>
  <c r="B4308" i="6"/>
  <c r="C4308" i="6" s="1"/>
  <c r="D4307" i="6"/>
  <c r="B4307" i="6"/>
  <c r="C4307" i="6" s="1"/>
  <c r="D4306" i="6"/>
  <c r="B4306" i="6"/>
  <c r="C4306" i="6" s="1"/>
  <c r="D4305" i="6"/>
  <c r="B4305" i="6"/>
  <c r="C4305" i="6" s="1"/>
  <c r="D4304" i="6"/>
  <c r="B4304" i="6"/>
  <c r="C4304" i="6" s="1"/>
  <c r="D4303" i="6"/>
  <c r="B4303" i="6"/>
  <c r="C4303" i="6" s="1"/>
  <c r="D4302" i="6"/>
  <c r="B4302" i="6"/>
  <c r="C4302" i="6" s="1"/>
  <c r="D4301" i="6"/>
  <c r="B4301" i="6"/>
  <c r="C4301" i="6" s="1"/>
  <c r="D4300" i="6"/>
  <c r="B4300" i="6"/>
  <c r="C4300" i="6" s="1"/>
  <c r="D4299" i="6"/>
  <c r="B4299" i="6"/>
  <c r="C4299" i="6" s="1"/>
  <c r="D4298" i="6"/>
  <c r="B4298" i="6"/>
  <c r="C4298" i="6" s="1"/>
  <c r="D4297" i="6"/>
  <c r="C4297" i="6"/>
  <c r="B4297" i="6"/>
  <c r="D4296" i="6"/>
  <c r="B4296" i="6"/>
  <c r="C4296" i="6" s="1"/>
  <c r="D4295" i="6"/>
  <c r="B4295" i="6"/>
  <c r="C4295" i="6" s="1"/>
  <c r="D4294" i="6"/>
  <c r="B4294" i="6"/>
  <c r="C4294" i="6" s="1"/>
  <c r="D4293" i="6"/>
  <c r="B4293" i="6"/>
  <c r="C4293" i="6" s="1"/>
  <c r="D4292" i="6"/>
  <c r="B4292" i="6"/>
  <c r="C4292" i="6" s="1"/>
  <c r="D4291" i="6"/>
  <c r="B4291" i="6"/>
  <c r="C4291" i="6" s="1"/>
  <c r="D4290" i="6"/>
  <c r="B4290" i="6"/>
  <c r="C4290" i="6" s="1"/>
  <c r="D4289" i="6"/>
  <c r="B4289" i="6"/>
  <c r="C4289" i="6" s="1"/>
  <c r="D4288" i="6"/>
  <c r="B4288" i="6"/>
  <c r="C4288" i="6" s="1"/>
  <c r="D4287" i="6"/>
  <c r="C4287" i="6"/>
  <c r="B4287" i="6"/>
  <c r="D4286" i="6"/>
  <c r="B4286" i="6"/>
  <c r="C4286" i="6" s="1"/>
  <c r="D4285" i="6"/>
  <c r="B4285" i="6"/>
  <c r="C4285" i="6" s="1"/>
  <c r="D4284" i="6"/>
  <c r="B4284" i="6"/>
  <c r="C4284" i="6" s="1"/>
  <c r="D4283" i="6"/>
  <c r="B4283" i="6"/>
  <c r="C4283" i="6" s="1"/>
  <c r="D4282" i="6"/>
  <c r="B4282" i="6"/>
  <c r="C4282" i="6" s="1"/>
  <c r="D4281" i="6"/>
  <c r="B4281" i="6"/>
  <c r="C4281" i="6" s="1"/>
  <c r="D4280" i="6"/>
  <c r="C4280" i="6"/>
  <c r="B4280" i="6"/>
  <c r="D4279" i="6"/>
  <c r="B4279" i="6"/>
  <c r="C4279" i="6" s="1"/>
  <c r="D4278" i="6"/>
  <c r="B4278" i="6"/>
  <c r="C4278" i="6" s="1"/>
  <c r="D4277" i="6"/>
  <c r="B4277" i="6"/>
  <c r="C4277" i="6" s="1"/>
  <c r="D4276" i="6"/>
  <c r="B4276" i="6"/>
  <c r="C4276" i="6" s="1"/>
  <c r="D4275" i="6"/>
  <c r="B4275" i="6"/>
  <c r="C4275" i="6" s="1"/>
  <c r="D4274" i="6"/>
  <c r="B4274" i="6"/>
  <c r="C4274" i="6" s="1"/>
  <c r="D4273" i="6"/>
  <c r="B4273" i="6"/>
  <c r="C4273" i="6" s="1"/>
  <c r="D4272" i="6"/>
  <c r="B4272" i="6"/>
  <c r="C4272" i="6" s="1"/>
  <c r="D4271" i="6"/>
  <c r="B4271" i="6"/>
  <c r="C4271" i="6" s="1"/>
  <c r="D4270" i="6"/>
  <c r="B4270" i="6"/>
  <c r="C4270" i="6" s="1"/>
  <c r="D4269" i="6"/>
  <c r="B4269" i="6"/>
  <c r="C4269" i="6" s="1"/>
  <c r="D4268" i="6"/>
  <c r="B4268" i="6"/>
  <c r="C4268" i="6" s="1"/>
  <c r="D4267" i="6"/>
  <c r="B4267" i="6"/>
  <c r="C4267" i="6" s="1"/>
  <c r="D4266" i="6"/>
  <c r="B4266" i="6"/>
  <c r="C4266" i="6" s="1"/>
  <c r="D4265" i="6"/>
  <c r="B4265" i="6"/>
  <c r="C4265" i="6" s="1"/>
  <c r="D4264" i="6"/>
  <c r="B4264" i="6"/>
  <c r="C4264" i="6" s="1"/>
  <c r="D4263" i="6"/>
  <c r="B4263" i="6"/>
  <c r="C4263" i="6" s="1"/>
  <c r="D4262" i="6"/>
  <c r="B4262" i="6"/>
  <c r="C4262" i="6" s="1"/>
  <c r="D4261" i="6"/>
  <c r="B4261" i="6"/>
  <c r="C4261" i="6" s="1"/>
  <c r="D4260" i="6"/>
  <c r="B4260" i="6"/>
  <c r="C4260" i="6" s="1"/>
  <c r="D4259" i="6"/>
  <c r="B4259" i="6"/>
  <c r="C4259" i="6" s="1"/>
  <c r="D4258" i="6"/>
  <c r="B4258" i="6"/>
  <c r="C4258" i="6" s="1"/>
  <c r="D4257" i="6"/>
  <c r="B4257" i="6"/>
  <c r="C4257" i="6" s="1"/>
  <c r="D4256" i="6"/>
  <c r="C4256" i="6"/>
  <c r="B4256" i="6"/>
  <c r="D4255" i="6"/>
  <c r="B4255" i="6"/>
  <c r="C4255" i="6" s="1"/>
  <c r="D4254" i="6"/>
  <c r="C4254" i="6"/>
  <c r="B4254" i="6"/>
  <c r="D4253" i="6"/>
  <c r="B4253" i="6"/>
  <c r="C4253" i="6" s="1"/>
  <c r="D4252" i="6"/>
  <c r="B4252" i="6"/>
  <c r="C4252" i="6" s="1"/>
  <c r="D4251" i="6"/>
  <c r="B4251" i="6"/>
  <c r="C4251" i="6" s="1"/>
  <c r="D4250" i="6"/>
  <c r="B4250" i="6"/>
  <c r="C4250" i="6" s="1"/>
  <c r="D4249" i="6"/>
  <c r="B4249" i="6"/>
  <c r="C4249" i="6" s="1"/>
  <c r="D4248" i="6"/>
  <c r="C4248" i="6"/>
  <c r="B4248" i="6"/>
  <c r="D4247" i="6"/>
  <c r="B4247" i="6"/>
  <c r="C4247" i="6" s="1"/>
  <c r="D4246" i="6"/>
  <c r="B4246" i="6"/>
  <c r="C4246" i="6" s="1"/>
  <c r="D4245" i="6"/>
  <c r="B4245" i="6"/>
  <c r="C4245" i="6" s="1"/>
  <c r="D4244" i="6"/>
  <c r="B4244" i="6"/>
  <c r="C4244" i="6" s="1"/>
  <c r="D4243" i="6"/>
  <c r="B4243" i="6"/>
  <c r="C4243" i="6" s="1"/>
  <c r="D4242" i="6"/>
  <c r="B4242" i="6"/>
  <c r="C4242" i="6" s="1"/>
  <c r="D4241" i="6"/>
  <c r="B4241" i="6"/>
  <c r="C4241" i="6" s="1"/>
  <c r="D4240" i="6"/>
  <c r="B4240" i="6"/>
  <c r="C4240" i="6" s="1"/>
  <c r="D4239" i="6"/>
  <c r="C4239" i="6"/>
  <c r="B4239" i="6"/>
  <c r="D4238" i="6"/>
  <c r="B4238" i="6"/>
  <c r="C4238" i="6" s="1"/>
  <c r="D4237" i="6"/>
  <c r="B4237" i="6"/>
  <c r="C4237" i="6" s="1"/>
  <c r="D4236" i="6"/>
  <c r="B4236" i="6"/>
  <c r="C4236" i="6" s="1"/>
  <c r="D4235" i="6"/>
  <c r="B4235" i="6"/>
  <c r="C4235" i="6" s="1"/>
  <c r="D4234" i="6"/>
  <c r="B4234" i="6"/>
  <c r="C4234" i="6" s="1"/>
  <c r="D4233" i="6"/>
  <c r="C4233" i="6"/>
  <c r="B4233" i="6"/>
  <c r="D4232" i="6"/>
  <c r="B4232" i="6"/>
  <c r="C4232" i="6" s="1"/>
  <c r="D4231" i="6"/>
  <c r="B4231" i="6"/>
  <c r="C4231" i="6" s="1"/>
  <c r="D4230" i="6"/>
  <c r="B4230" i="6"/>
  <c r="C4230" i="6" s="1"/>
  <c r="D4229" i="6"/>
  <c r="B4229" i="6"/>
  <c r="C4229" i="6" s="1"/>
  <c r="D4228" i="6"/>
  <c r="B4228" i="6"/>
  <c r="C4228" i="6" s="1"/>
  <c r="D4227" i="6"/>
  <c r="B4227" i="6"/>
  <c r="C4227" i="6" s="1"/>
  <c r="D4226" i="6"/>
  <c r="B4226" i="6"/>
  <c r="C4226" i="6" s="1"/>
  <c r="D4225" i="6"/>
  <c r="B4225" i="6"/>
  <c r="C4225" i="6" s="1"/>
  <c r="D4224" i="6"/>
  <c r="C4224" i="6"/>
  <c r="B4224" i="6"/>
  <c r="D4223" i="6"/>
  <c r="B4223" i="6"/>
  <c r="C4223" i="6" s="1"/>
  <c r="D4222" i="6"/>
  <c r="B4222" i="6"/>
  <c r="C4222" i="6" s="1"/>
  <c r="D4221" i="6"/>
  <c r="B4221" i="6"/>
  <c r="C4221" i="6" s="1"/>
  <c r="D4220" i="6"/>
  <c r="B4220" i="6"/>
  <c r="C4220" i="6" s="1"/>
  <c r="D4219" i="6"/>
  <c r="B4219" i="6"/>
  <c r="C4219" i="6" s="1"/>
  <c r="D4218" i="6"/>
  <c r="B4218" i="6"/>
  <c r="C4218" i="6" s="1"/>
  <c r="D4217" i="6"/>
  <c r="B4217" i="6"/>
  <c r="C4217" i="6" s="1"/>
  <c r="D4216" i="6"/>
  <c r="B4216" i="6"/>
  <c r="C4216" i="6" s="1"/>
  <c r="D4215" i="6"/>
  <c r="B4215" i="6"/>
  <c r="C4215" i="6" s="1"/>
  <c r="D4214" i="6"/>
  <c r="B4214" i="6"/>
  <c r="C4214" i="6" s="1"/>
  <c r="D4213" i="6"/>
  <c r="B4213" i="6"/>
  <c r="C4213" i="6" s="1"/>
  <c r="D4212" i="6"/>
  <c r="B4212" i="6"/>
  <c r="C4212" i="6" s="1"/>
  <c r="D4211" i="6"/>
  <c r="B4211" i="6"/>
  <c r="C4211" i="6" s="1"/>
  <c r="D4210" i="6"/>
  <c r="B4210" i="6"/>
  <c r="C4210" i="6" s="1"/>
  <c r="D4209" i="6"/>
  <c r="B4209" i="6"/>
  <c r="C4209" i="6" s="1"/>
  <c r="D4208" i="6"/>
  <c r="B4208" i="6"/>
  <c r="C4208" i="6" s="1"/>
  <c r="D4207" i="6"/>
  <c r="C4207" i="6"/>
  <c r="B4207" i="6"/>
  <c r="D4206" i="6"/>
  <c r="B4206" i="6"/>
  <c r="C4206" i="6" s="1"/>
  <c r="D4205" i="6"/>
  <c r="B4205" i="6"/>
  <c r="C4205" i="6" s="1"/>
  <c r="D4204" i="6"/>
  <c r="B4204" i="6"/>
  <c r="C4204" i="6" s="1"/>
  <c r="D4203" i="6"/>
  <c r="B4203" i="6"/>
  <c r="C4203" i="6" s="1"/>
  <c r="D4202" i="6"/>
  <c r="B4202" i="6"/>
  <c r="C4202" i="6" s="1"/>
  <c r="D4201" i="6"/>
  <c r="B4201" i="6"/>
  <c r="C4201" i="6" s="1"/>
  <c r="D4200" i="6"/>
  <c r="B4200" i="6"/>
  <c r="C4200" i="6" s="1"/>
  <c r="D4199" i="6"/>
  <c r="B4199" i="6"/>
  <c r="C4199" i="6" s="1"/>
  <c r="D4198" i="6"/>
  <c r="B4198" i="6"/>
  <c r="C4198" i="6" s="1"/>
  <c r="D4197" i="6"/>
  <c r="B4197" i="6"/>
  <c r="C4197" i="6" s="1"/>
  <c r="D4196" i="6"/>
  <c r="B4196" i="6"/>
  <c r="C4196" i="6" s="1"/>
  <c r="D4195" i="6"/>
  <c r="B4195" i="6"/>
  <c r="C4195" i="6" s="1"/>
  <c r="D4194" i="6"/>
  <c r="B4194" i="6"/>
  <c r="C4194" i="6" s="1"/>
  <c r="D4193" i="6"/>
  <c r="B4193" i="6"/>
  <c r="C4193" i="6" s="1"/>
  <c r="D4192" i="6"/>
  <c r="B4192" i="6"/>
  <c r="C4192" i="6" s="1"/>
  <c r="D4191" i="6"/>
  <c r="B4191" i="6"/>
  <c r="C4191" i="6" s="1"/>
  <c r="D4190" i="6"/>
  <c r="B4190" i="6"/>
  <c r="C4190" i="6" s="1"/>
  <c r="D4189" i="6"/>
  <c r="B4189" i="6"/>
  <c r="C4189" i="6" s="1"/>
  <c r="D4188" i="6"/>
  <c r="B4188" i="6"/>
  <c r="C4188" i="6" s="1"/>
  <c r="D4187" i="6"/>
  <c r="B4187" i="6"/>
  <c r="C4187" i="6" s="1"/>
  <c r="D4186" i="6"/>
  <c r="B4186" i="6"/>
  <c r="C4186" i="6" s="1"/>
  <c r="D4185" i="6"/>
  <c r="B4185" i="6"/>
  <c r="C4185" i="6" s="1"/>
  <c r="D4184" i="6"/>
  <c r="B4184" i="6"/>
  <c r="C4184" i="6" s="1"/>
  <c r="D4183" i="6"/>
  <c r="B4183" i="6"/>
  <c r="C4183" i="6" s="1"/>
  <c r="D4182" i="6"/>
  <c r="B4182" i="6"/>
  <c r="C4182" i="6" s="1"/>
  <c r="D4181" i="6"/>
  <c r="B4181" i="6"/>
  <c r="C4181" i="6" s="1"/>
  <c r="D4180" i="6"/>
  <c r="B4180" i="6"/>
  <c r="C4180" i="6" s="1"/>
  <c r="D4179" i="6"/>
  <c r="B4179" i="6"/>
  <c r="C4179" i="6" s="1"/>
  <c r="D4178" i="6"/>
  <c r="B4178" i="6"/>
  <c r="C4178" i="6" s="1"/>
  <c r="D4177" i="6"/>
  <c r="B4177" i="6"/>
  <c r="C4177" i="6" s="1"/>
  <c r="D4176" i="6"/>
  <c r="B4176" i="6"/>
  <c r="C4176" i="6" s="1"/>
  <c r="D4175" i="6"/>
  <c r="B4175" i="6"/>
  <c r="C4175" i="6" s="1"/>
  <c r="D4174" i="6"/>
  <c r="B4174" i="6"/>
  <c r="C4174" i="6" s="1"/>
  <c r="D4173" i="6"/>
  <c r="B4173" i="6"/>
  <c r="C4173" i="6" s="1"/>
  <c r="D4172" i="6"/>
  <c r="B4172" i="6"/>
  <c r="C4172" i="6" s="1"/>
  <c r="D4171" i="6"/>
  <c r="B4171" i="6"/>
  <c r="C4171" i="6" s="1"/>
  <c r="D4170" i="6"/>
  <c r="B4170" i="6"/>
  <c r="C4170" i="6" s="1"/>
  <c r="D4169" i="6"/>
  <c r="B4169" i="6"/>
  <c r="C4169" i="6" s="1"/>
  <c r="D4168" i="6"/>
  <c r="B4168" i="6"/>
  <c r="C4168" i="6" s="1"/>
  <c r="D4167" i="6"/>
  <c r="C4167" i="6"/>
  <c r="B4167" i="6"/>
  <c r="D4166" i="6"/>
  <c r="B4166" i="6"/>
  <c r="C4166" i="6" s="1"/>
  <c r="D4165" i="6"/>
  <c r="B4165" i="6"/>
  <c r="C4165" i="6" s="1"/>
  <c r="D4164" i="6"/>
  <c r="B4164" i="6"/>
  <c r="C4164" i="6" s="1"/>
  <c r="D4163" i="6"/>
  <c r="B4163" i="6"/>
  <c r="C4163" i="6" s="1"/>
  <c r="D4162" i="6"/>
  <c r="B4162" i="6"/>
  <c r="C4162" i="6" s="1"/>
  <c r="D4161" i="6"/>
  <c r="B4161" i="6"/>
  <c r="C4161" i="6" s="1"/>
  <c r="D4160" i="6"/>
  <c r="B4160" i="6"/>
  <c r="C4160" i="6" s="1"/>
  <c r="D4159" i="6"/>
  <c r="B4159" i="6"/>
  <c r="C4159" i="6" s="1"/>
  <c r="D4158" i="6"/>
  <c r="B4158" i="6"/>
  <c r="C4158" i="6" s="1"/>
  <c r="D4157" i="6"/>
  <c r="B4157" i="6"/>
  <c r="C4157" i="6" s="1"/>
  <c r="D4156" i="6"/>
  <c r="B4156" i="6"/>
  <c r="C4156" i="6" s="1"/>
  <c r="D4155" i="6"/>
  <c r="B4155" i="6"/>
  <c r="C4155" i="6" s="1"/>
  <c r="D4154" i="6"/>
  <c r="B4154" i="6"/>
  <c r="C4154" i="6" s="1"/>
  <c r="D4153" i="6"/>
  <c r="B4153" i="6"/>
  <c r="C4153" i="6" s="1"/>
  <c r="D4152" i="6"/>
  <c r="B4152" i="6"/>
  <c r="C4152" i="6" s="1"/>
  <c r="D4151" i="6"/>
  <c r="B4151" i="6"/>
  <c r="C4151" i="6" s="1"/>
  <c r="D4150" i="6"/>
  <c r="B4150" i="6"/>
  <c r="C4150" i="6" s="1"/>
  <c r="D4149" i="6"/>
  <c r="B4149" i="6"/>
  <c r="C4149" i="6" s="1"/>
  <c r="D4148" i="6"/>
  <c r="B4148" i="6"/>
  <c r="C4148" i="6" s="1"/>
  <c r="D4147" i="6"/>
  <c r="B4147" i="6"/>
  <c r="C4147" i="6" s="1"/>
  <c r="D4146" i="6"/>
  <c r="B4146" i="6"/>
  <c r="C4146" i="6" s="1"/>
  <c r="D4145" i="6"/>
  <c r="B4145" i="6"/>
  <c r="C4145" i="6" s="1"/>
  <c r="D4144" i="6"/>
  <c r="B4144" i="6"/>
  <c r="C4144" i="6" s="1"/>
  <c r="D4143" i="6"/>
  <c r="B4143" i="6"/>
  <c r="C4143" i="6" s="1"/>
  <c r="D4142" i="6"/>
  <c r="B4142" i="6"/>
  <c r="C4142" i="6" s="1"/>
  <c r="D4141" i="6"/>
  <c r="B4141" i="6"/>
  <c r="C4141" i="6" s="1"/>
  <c r="D4140" i="6"/>
  <c r="B4140" i="6"/>
  <c r="C4140" i="6" s="1"/>
  <c r="D4139" i="6"/>
  <c r="B4139" i="6"/>
  <c r="C4139" i="6" s="1"/>
  <c r="D4138" i="6"/>
  <c r="B4138" i="6"/>
  <c r="C4138" i="6" s="1"/>
  <c r="D4137" i="6"/>
  <c r="B4137" i="6"/>
  <c r="C4137" i="6" s="1"/>
  <c r="D4136" i="6"/>
  <c r="B4136" i="6"/>
  <c r="C4136" i="6" s="1"/>
  <c r="D4135" i="6"/>
  <c r="B4135" i="6"/>
  <c r="C4135" i="6" s="1"/>
  <c r="D4134" i="6"/>
  <c r="B4134" i="6"/>
  <c r="C4134" i="6" s="1"/>
  <c r="D4133" i="6"/>
  <c r="B4133" i="6"/>
  <c r="C4133" i="6" s="1"/>
  <c r="D4132" i="6"/>
  <c r="B4132" i="6"/>
  <c r="C4132" i="6" s="1"/>
  <c r="D4131" i="6"/>
  <c r="B4131" i="6"/>
  <c r="C4131" i="6" s="1"/>
  <c r="D4130" i="6"/>
  <c r="B4130" i="6"/>
  <c r="C4130" i="6" s="1"/>
  <c r="D4129" i="6"/>
  <c r="B4129" i="6"/>
  <c r="C4129" i="6" s="1"/>
  <c r="D4128" i="6"/>
  <c r="B4128" i="6"/>
  <c r="C4128" i="6" s="1"/>
  <c r="D4127" i="6"/>
  <c r="B4127" i="6"/>
  <c r="C4127" i="6" s="1"/>
  <c r="D4126" i="6"/>
  <c r="B4126" i="6"/>
  <c r="C4126" i="6" s="1"/>
  <c r="D4125" i="6"/>
  <c r="B4125" i="6"/>
  <c r="C4125" i="6" s="1"/>
  <c r="D4124" i="6"/>
  <c r="B4124" i="6"/>
  <c r="C4124" i="6" s="1"/>
  <c r="D4123" i="6"/>
  <c r="B4123" i="6"/>
  <c r="C4123" i="6" s="1"/>
  <c r="D4122" i="6"/>
  <c r="B4122" i="6"/>
  <c r="C4122" i="6" s="1"/>
  <c r="D4121" i="6"/>
  <c r="B4121" i="6"/>
  <c r="C4121" i="6" s="1"/>
  <c r="D4120" i="6"/>
  <c r="C4120" i="6"/>
  <c r="B4120" i="6"/>
  <c r="D4119" i="6"/>
  <c r="B4119" i="6"/>
  <c r="C4119" i="6" s="1"/>
  <c r="D4118" i="6"/>
  <c r="B4118" i="6"/>
  <c r="C4118" i="6" s="1"/>
  <c r="D4117" i="6"/>
  <c r="B4117" i="6"/>
  <c r="C4117" i="6" s="1"/>
  <c r="D4116" i="6"/>
  <c r="B4116" i="6"/>
  <c r="C4116" i="6" s="1"/>
  <c r="D4115" i="6"/>
  <c r="B4115" i="6"/>
  <c r="C4115" i="6" s="1"/>
  <c r="D4114" i="6"/>
  <c r="B4114" i="6"/>
  <c r="C4114" i="6" s="1"/>
  <c r="D4113" i="6"/>
  <c r="B4113" i="6"/>
  <c r="C4113" i="6" s="1"/>
  <c r="D4112" i="6"/>
  <c r="B4112" i="6"/>
  <c r="C4112" i="6" s="1"/>
  <c r="D4111" i="6"/>
  <c r="C4111" i="6"/>
  <c r="B4111" i="6"/>
  <c r="D4110" i="6"/>
  <c r="B4110" i="6"/>
  <c r="C4110" i="6" s="1"/>
  <c r="D4109" i="6"/>
  <c r="B4109" i="6"/>
  <c r="C4109" i="6" s="1"/>
  <c r="D4108" i="6"/>
  <c r="B4108" i="6"/>
  <c r="C4108" i="6" s="1"/>
  <c r="D4107" i="6"/>
  <c r="B4107" i="6"/>
  <c r="C4107" i="6" s="1"/>
  <c r="D4106" i="6"/>
  <c r="B4106" i="6"/>
  <c r="C4106" i="6" s="1"/>
  <c r="D4105" i="6"/>
  <c r="C4105" i="6"/>
  <c r="B4105" i="6"/>
  <c r="D4104" i="6"/>
  <c r="B4104" i="6"/>
  <c r="C4104" i="6" s="1"/>
  <c r="D4103" i="6"/>
  <c r="B4103" i="6"/>
  <c r="C4103" i="6" s="1"/>
  <c r="D4102" i="6"/>
  <c r="B4102" i="6"/>
  <c r="C4102" i="6" s="1"/>
  <c r="D4101" i="6"/>
  <c r="B4101" i="6"/>
  <c r="C4101" i="6" s="1"/>
  <c r="D4100" i="6"/>
  <c r="B4100" i="6"/>
  <c r="C4100" i="6" s="1"/>
  <c r="D4099" i="6"/>
  <c r="B4099" i="6"/>
  <c r="C4099" i="6" s="1"/>
  <c r="D4098" i="6"/>
  <c r="B4098" i="6"/>
  <c r="C4098" i="6" s="1"/>
  <c r="D4097" i="6"/>
  <c r="B4097" i="6"/>
  <c r="C4097" i="6" s="1"/>
  <c r="D4096" i="6"/>
  <c r="C4096" i="6"/>
  <c r="B4096" i="6"/>
  <c r="D4095" i="6"/>
  <c r="B4095" i="6"/>
  <c r="C4095" i="6" s="1"/>
  <c r="D4094" i="6"/>
  <c r="B4094" i="6"/>
  <c r="C4094" i="6" s="1"/>
  <c r="D4093" i="6"/>
  <c r="B4093" i="6"/>
  <c r="C4093" i="6" s="1"/>
  <c r="D4092" i="6"/>
  <c r="B4092" i="6"/>
  <c r="C4092" i="6" s="1"/>
  <c r="D4091" i="6"/>
  <c r="B4091" i="6"/>
  <c r="C4091" i="6" s="1"/>
  <c r="D4090" i="6"/>
  <c r="B4090" i="6"/>
  <c r="C4090" i="6" s="1"/>
  <c r="D4089" i="6"/>
  <c r="B4089" i="6"/>
  <c r="C4089" i="6" s="1"/>
  <c r="D4088" i="6"/>
  <c r="B4088" i="6"/>
  <c r="C4088" i="6" s="1"/>
  <c r="D4087" i="6"/>
  <c r="B4087" i="6"/>
  <c r="C4087" i="6" s="1"/>
  <c r="D4086" i="6"/>
  <c r="B4086" i="6"/>
  <c r="C4086" i="6" s="1"/>
  <c r="D4085" i="6"/>
  <c r="B4085" i="6"/>
  <c r="C4085" i="6" s="1"/>
  <c r="D4084" i="6"/>
  <c r="B4084" i="6"/>
  <c r="C4084" i="6" s="1"/>
  <c r="D4083" i="6"/>
  <c r="B4083" i="6"/>
  <c r="C4083" i="6" s="1"/>
  <c r="D4082" i="6"/>
  <c r="B4082" i="6"/>
  <c r="C4082" i="6" s="1"/>
  <c r="D4081" i="6"/>
  <c r="B4081" i="6"/>
  <c r="C4081" i="6" s="1"/>
  <c r="D4080" i="6"/>
  <c r="B4080" i="6"/>
  <c r="C4080" i="6" s="1"/>
  <c r="D4079" i="6"/>
  <c r="C4079" i="6"/>
  <c r="B4079" i="6"/>
  <c r="D4078" i="6"/>
  <c r="B4078" i="6"/>
  <c r="C4078" i="6" s="1"/>
  <c r="D4077" i="6"/>
  <c r="B4077" i="6"/>
  <c r="C4077" i="6" s="1"/>
  <c r="D4076" i="6"/>
  <c r="B4076" i="6"/>
  <c r="C4076" i="6" s="1"/>
  <c r="D4075" i="6"/>
  <c r="B4075" i="6"/>
  <c r="C4075" i="6" s="1"/>
  <c r="D4074" i="6"/>
  <c r="B4074" i="6"/>
  <c r="C4074" i="6" s="1"/>
  <c r="D4073" i="6"/>
  <c r="B4073" i="6"/>
  <c r="C4073" i="6" s="1"/>
  <c r="D4072" i="6"/>
  <c r="B4072" i="6"/>
  <c r="C4072" i="6" s="1"/>
  <c r="D4071" i="6"/>
  <c r="B4071" i="6"/>
  <c r="C4071" i="6" s="1"/>
  <c r="D4070" i="6"/>
  <c r="B4070" i="6"/>
  <c r="C4070" i="6" s="1"/>
  <c r="D4069" i="6"/>
  <c r="B4069" i="6"/>
  <c r="C4069" i="6" s="1"/>
  <c r="D4068" i="6"/>
  <c r="B4068" i="6"/>
  <c r="C4068" i="6" s="1"/>
  <c r="D4067" i="6"/>
  <c r="B4067" i="6"/>
  <c r="C4067" i="6" s="1"/>
  <c r="D4066" i="6"/>
  <c r="B4066" i="6"/>
  <c r="C4066" i="6" s="1"/>
  <c r="D4065" i="6"/>
  <c r="B4065" i="6"/>
  <c r="C4065" i="6" s="1"/>
  <c r="D4064" i="6"/>
  <c r="B4064" i="6"/>
  <c r="C4064" i="6" s="1"/>
  <c r="D4063" i="6"/>
  <c r="B4063" i="6"/>
  <c r="C4063" i="6" s="1"/>
  <c r="D4062" i="6"/>
  <c r="C4062" i="6"/>
  <c r="B4062" i="6"/>
  <c r="D4061" i="6"/>
  <c r="B4061" i="6"/>
  <c r="C4061" i="6" s="1"/>
  <c r="D4060" i="6"/>
  <c r="B4060" i="6"/>
  <c r="C4060" i="6" s="1"/>
  <c r="D4059" i="6"/>
  <c r="B4059" i="6"/>
  <c r="C4059" i="6" s="1"/>
  <c r="D4058" i="6"/>
  <c r="B4058" i="6"/>
  <c r="C4058" i="6" s="1"/>
  <c r="D4057" i="6"/>
  <c r="B4057" i="6"/>
  <c r="C4057" i="6" s="1"/>
  <c r="D4056" i="6"/>
  <c r="C4056" i="6"/>
  <c r="B4056" i="6"/>
  <c r="D4055" i="6"/>
  <c r="B4055" i="6"/>
  <c r="C4055" i="6" s="1"/>
  <c r="D4054" i="6"/>
  <c r="B4054" i="6"/>
  <c r="C4054" i="6" s="1"/>
  <c r="D4053" i="6"/>
  <c r="B4053" i="6"/>
  <c r="C4053" i="6" s="1"/>
  <c r="D4052" i="6"/>
  <c r="B4052" i="6"/>
  <c r="C4052" i="6" s="1"/>
  <c r="D4051" i="6"/>
  <c r="B4051" i="6"/>
  <c r="C4051" i="6" s="1"/>
  <c r="D4050" i="6"/>
  <c r="B4050" i="6"/>
  <c r="C4050" i="6" s="1"/>
  <c r="D4049" i="6"/>
  <c r="B4049" i="6"/>
  <c r="C4049" i="6" s="1"/>
  <c r="D4048" i="6"/>
  <c r="B4048" i="6"/>
  <c r="C4048" i="6" s="1"/>
  <c r="D4047" i="6"/>
  <c r="C4047" i="6"/>
  <c r="B4047" i="6"/>
  <c r="D4046" i="6"/>
  <c r="B4046" i="6"/>
  <c r="C4046" i="6" s="1"/>
  <c r="D4045" i="6"/>
  <c r="B4045" i="6"/>
  <c r="C4045" i="6" s="1"/>
  <c r="D4044" i="6"/>
  <c r="B4044" i="6"/>
  <c r="C4044" i="6" s="1"/>
  <c r="D4043" i="6"/>
  <c r="B4043" i="6"/>
  <c r="C4043" i="6" s="1"/>
  <c r="D4042" i="6"/>
  <c r="B4042" i="6"/>
  <c r="C4042" i="6" s="1"/>
  <c r="D4041" i="6"/>
  <c r="B4041" i="6"/>
  <c r="C4041" i="6" s="1"/>
  <c r="D4040" i="6"/>
  <c r="B4040" i="6"/>
  <c r="C4040" i="6" s="1"/>
  <c r="D4039" i="6"/>
  <c r="B4039" i="6"/>
  <c r="C4039" i="6" s="1"/>
  <c r="D4038" i="6"/>
  <c r="B4038" i="6"/>
  <c r="C4038" i="6" s="1"/>
  <c r="D4037" i="6"/>
  <c r="B4037" i="6"/>
  <c r="C4037" i="6" s="1"/>
  <c r="D4036" i="6"/>
  <c r="B4036" i="6"/>
  <c r="C4036" i="6" s="1"/>
  <c r="D4035" i="6"/>
  <c r="B4035" i="6"/>
  <c r="C4035" i="6" s="1"/>
  <c r="D4034" i="6"/>
  <c r="B4034" i="6"/>
  <c r="C4034" i="6" s="1"/>
  <c r="D4033" i="6"/>
  <c r="B4033" i="6"/>
  <c r="C4033" i="6" s="1"/>
  <c r="D4032" i="6"/>
  <c r="B4032" i="6"/>
  <c r="C4032" i="6" s="1"/>
  <c r="D4031" i="6"/>
  <c r="B4031" i="6"/>
  <c r="C4031" i="6" s="1"/>
  <c r="D4030" i="6"/>
  <c r="B4030" i="6"/>
  <c r="C4030" i="6" s="1"/>
  <c r="D4029" i="6"/>
  <c r="B4029" i="6"/>
  <c r="C4029" i="6" s="1"/>
  <c r="D4028" i="6"/>
  <c r="B4028" i="6"/>
  <c r="C4028" i="6" s="1"/>
  <c r="D4027" i="6"/>
  <c r="B4027" i="6"/>
  <c r="C4027" i="6" s="1"/>
  <c r="D4026" i="6"/>
  <c r="B4026" i="6"/>
  <c r="C4026" i="6" s="1"/>
  <c r="D4025" i="6"/>
  <c r="B4025" i="6"/>
  <c r="C4025" i="6" s="1"/>
  <c r="D4024" i="6"/>
  <c r="C4024" i="6"/>
  <c r="B4024" i="6"/>
  <c r="D4023" i="6"/>
  <c r="B4023" i="6"/>
  <c r="C4023" i="6" s="1"/>
  <c r="D4022" i="6"/>
  <c r="B4022" i="6"/>
  <c r="C4022" i="6" s="1"/>
  <c r="D4021" i="6"/>
  <c r="B4021" i="6"/>
  <c r="C4021" i="6" s="1"/>
  <c r="D4020" i="6"/>
  <c r="B4020" i="6"/>
  <c r="C4020" i="6" s="1"/>
  <c r="D4019" i="6"/>
  <c r="B4019" i="6"/>
  <c r="C4019" i="6" s="1"/>
  <c r="D4018" i="6"/>
  <c r="B4018" i="6"/>
  <c r="C4018" i="6" s="1"/>
  <c r="D4017" i="6"/>
  <c r="B4017" i="6"/>
  <c r="C4017" i="6" s="1"/>
  <c r="D4016" i="6"/>
  <c r="B4016" i="6"/>
  <c r="C4016" i="6" s="1"/>
  <c r="D4015" i="6"/>
  <c r="B4015" i="6"/>
  <c r="C4015" i="6" s="1"/>
  <c r="D4014" i="6"/>
  <c r="B4014" i="6"/>
  <c r="C4014" i="6" s="1"/>
  <c r="D4013" i="6"/>
  <c r="B4013" i="6"/>
  <c r="C4013" i="6" s="1"/>
  <c r="D4012" i="6"/>
  <c r="B4012" i="6"/>
  <c r="C4012" i="6" s="1"/>
  <c r="D4011" i="6"/>
  <c r="B4011" i="6"/>
  <c r="C4011" i="6" s="1"/>
  <c r="D4010" i="6"/>
  <c r="B4010" i="6"/>
  <c r="C4010" i="6" s="1"/>
  <c r="D4009" i="6"/>
  <c r="B4009" i="6"/>
  <c r="C4009" i="6" s="1"/>
  <c r="D4008" i="6"/>
  <c r="B4008" i="6"/>
  <c r="C4008" i="6" s="1"/>
  <c r="D4007" i="6"/>
  <c r="B4007" i="6"/>
  <c r="C4007" i="6" s="1"/>
  <c r="D4006" i="6"/>
  <c r="B4006" i="6"/>
  <c r="C4006" i="6" s="1"/>
  <c r="D4005" i="6"/>
  <c r="B4005" i="6"/>
  <c r="C4005" i="6" s="1"/>
  <c r="D4004" i="6"/>
  <c r="B4004" i="6"/>
  <c r="C4004" i="6" s="1"/>
  <c r="D4003" i="6"/>
  <c r="B4003" i="6"/>
  <c r="C4003" i="6" s="1"/>
  <c r="D4002" i="6"/>
  <c r="B4002" i="6"/>
  <c r="C4002" i="6" s="1"/>
  <c r="D4001" i="6"/>
  <c r="B4001" i="6"/>
  <c r="C4001" i="6" s="1"/>
  <c r="D4000" i="6"/>
  <c r="B4000" i="6"/>
  <c r="C4000" i="6" s="1"/>
  <c r="D3999" i="6"/>
  <c r="B3999" i="6"/>
  <c r="C3999" i="6" s="1"/>
  <c r="D3998" i="6"/>
  <c r="B3998" i="6"/>
  <c r="C3998" i="6" s="1"/>
  <c r="D3997" i="6"/>
  <c r="B3997" i="6"/>
  <c r="C3997" i="6" s="1"/>
  <c r="D3996" i="6"/>
  <c r="B3996" i="6"/>
  <c r="C3996" i="6" s="1"/>
  <c r="D3995" i="6"/>
  <c r="B3995" i="6"/>
  <c r="C3995" i="6" s="1"/>
  <c r="D3994" i="6"/>
  <c r="B3994" i="6"/>
  <c r="C3994" i="6" s="1"/>
  <c r="D3993" i="6"/>
  <c r="B3993" i="6"/>
  <c r="C3993" i="6" s="1"/>
  <c r="D3992" i="6"/>
  <c r="B3992" i="6"/>
  <c r="C3992" i="6" s="1"/>
  <c r="D3991" i="6"/>
  <c r="B3991" i="6"/>
  <c r="C3991" i="6" s="1"/>
  <c r="D3990" i="6"/>
  <c r="B3990" i="6"/>
  <c r="C3990" i="6" s="1"/>
  <c r="D3989" i="6"/>
  <c r="B3989" i="6"/>
  <c r="C3989" i="6" s="1"/>
  <c r="D3988" i="6"/>
  <c r="B3988" i="6"/>
  <c r="C3988" i="6" s="1"/>
  <c r="D3987" i="6"/>
  <c r="B3987" i="6"/>
  <c r="C3987" i="6" s="1"/>
  <c r="D3986" i="6"/>
  <c r="B3986" i="6"/>
  <c r="C3986" i="6" s="1"/>
  <c r="D3985" i="6"/>
  <c r="B3985" i="6"/>
  <c r="C3985" i="6" s="1"/>
  <c r="D3984" i="6"/>
  <c r="B3984" i="6"/>
  <c r="C3984" i="6" s="1"/>
  <c r="D3983" i="6"/>
  <c r="B3983" i="6"/>
  <c r="C3983" i="6" s="1"/>
  <c r="D3982" i="6"/>
  <c r="B3982" i="6"/>
  <c r="C3982" i="6" s="1"/>
  <c r="D3981" i="6"/>
  <c r="B3981" i="6"/>
  <c r="C3981" i="6" s="1"/>
  <c r="D3980" i="6"/>
  <c r="B3980" i="6"/>
  <c r="C3980" i="6" s="1"/>
  <c r="D3979" i="6"/>
  <c r="B3979" i="6"/>
  <c r="C3979" i="6" s="1"/>
  <c r="D3978" i="6"/>
  <c r="B3978" i="6"/>
  <c r="C3978" i="6" s="1"/>
  <c r="D3977" i="6"/>
  <c r="B3977" i="6"/>
  <c r="C3977" i="6" s="1"/>
  <c r="D3976" i="6"/>
  <c r="B3976" i="6"/>
  <c r="C3976" i="6" s="1"/>
  <c r="D3975" i="6"/>
  <c r="B3975" i="6"/>
  <c r="C3975" i="6" s="1"/>
  <c r="D3974" i="6"/>
  <c r="B3974" i="6"/>
  <c r="C3974" i="6" s="1"/>
  <c r="D3973" i="6"/>
  <c r="B3973" i="6"/>
  <c r="C3973" i="6" s="1"/>
  <c r="D3972" i="6"/>
  <c r="B3972" i="6"/>
  <c r="C3972" i="6" s="1"/>
  <c r="D3971" i="6"/>
  <c r="B3971" i="6"/>
  <c r="C3971" i="6" s="1"/>
  <c r="D3970" i="6"/>
  <c r="B3970" i="6"/>
  <c r="C3970" i="6" s="1"/>
  <c r="D3969" i="6"/>
  <c r="B3969" i="6"/>
  <c r="C3969" i="6" s="1"/>
  <c r="D3968" i="6"/>
  <c r="B3968" i="6"/>
  <c r="C3968" i="6" s="1"/>
  <c r="D3967" i="6"/>
  <c r="B3967" i="6"/>
  <c r="C3967" i="6" s="1"/>
  <c r="D3966" i="6"/>
  <c r="B3966" i="6"/>
  <c r="C3966" i="6" s="1"/>
  <c r="D3965" i="6"/>
  <c r="B3965" i="6"/>
  <c r="C3965" i="6" s="1"/>
  <c r="D3964" i="6"/>
  <c r="B3964" i="6"/>
  <c r="C3964" i="6" s="1"/>
  <c r="D3963" i="6"/>
  <c r="B3963" i="6"/>
  <c r="C3963" i="6" s="1"/>
  <c r="D3962" i="6"/>
  <c r="B3962" i="6"/>
  <c r="C3962" i="6" s="1"/>
  <c r="D3961" i="6"/>
  <c r="B3961" i="6"/>
  <c r="C3961" i="6" s="1"/>
  <c r="D3960" i="6"/>
  <c r="B3960" i="6"/>
  <c r="C3960" i="6" s="1"/>
  <c r="D3959" i="6"/>
  <c r="B3959" i="6"/>
  <c r="C3959" i="6" s="1"/>
  <c r="D3958" i="6"/>
  <c r="B3958" i="6"/>
  <c r="C3958" i="6" s="1"/>
  <c r="D3957" i="6"/>
  <c r="B3957" i="6"/>
  <c r="C3957" i="6" s="1"/>
  <c r="D3956" i="6"/>
  <c r="B3956" i="6"/>
  <c r="C3956" i="6" s="1"/>
  <c r="D3955" i="6"/>
  <c r="B3955" i="6"/>
  <c r="C3955" i="6" s="1"/>
  <c r="D3954" i="6"/>
  <c r="B3954" i="6"/>
  <c r="C3954" i="6" s="1"/>
  <c r="D3953" i="6"/>
  <c r="B3953" i="6"/>
  <c r="C3953" i="6" s="1"/>
  <c r="D3952" i="6"/>
  <c r="B3952" i="6"/>
  <c r="C3952" i="6" s="1"/>
  <c r="D3951" i="6"/>
  <c r="C3951" i="6"/>
  <c r="B3951" i="6"/>
  <c r="D3950" i="6"/>
  <c r="B3950" i="6"/>
  <c r="C3950" i="6" s="1"/>
  <c r="D3949" i="6"/>
  <c r="B3949" i="6"/>
  <c r="C3949" i="6" s="1"/>
  <c r="D3948" i="6"/>
  <c r="B3948" i="6"/>
  <c r="C3948" i="6" s="1"/>
  <c r="D3947" i="6"/>
  <c r="B3947" i="6"/>
  <c r="C3947" i="6" s="1"/>
  <c r="D3946" i="6"/>
  <c r="B3946" i="6"/>
  <c r="C3946" i="6" s="1"/>
  <c r="D3945" i="6"/>
  <c r="B3945" i="6"/>
  <c r="C3945" i="6" s="1"/>
  <c r="D3944" i="6"/>
  <c r="B3944" i="6"/>
  <c r="C3944" i="6" s="1"/>
  <c r="D3943" i="6"/>
  <c r="B3943" i="6"/>
  <c r="C3943" i="6" s="1"/>
  <c r="D3942" i="6"/>
  <c r="B3942" i="6"/>
  <c r="C3942" i="6" s="1"/>
  <c r="D3941" i="6"/>
  <c r="B3941" i="6"/>
  <c r="C3941" i="6" s="1"/>
  <c r="D3940" i="6"/>
  <c r="B3940" i="6"/>
  <c r="C3940" i="6" s="1"/>
  <c r="D3939" i="6"/>
  <c r="B3939" i="6"/>
  <c r="C3939" i="6" s="1"/>
  <c r="D3938" i="6"/>
  <c r="B3938" i="6"/>
  <c r="C3938" i="6" s="1"/>
  <c r="D3937" i="6"/>
  <c r="B3937" i="6"/>
  <c r="C3937" i="6" s="1"/>
  <c r="D3936" i="6"/>
  <c r="B3936" i="6"/>
  <c r="C3936" i="6" s="1"/>
  <c r="D3935" i="6"/>
  <c r="B3935" i="6"/>
  <c r="C3935" i="6" s="1"/>
  <c r="D3934" i="6"/>
  <c r="C3934" i="6"/>
  <c r="B3934" i="6"/>
  <c r="D3933" i="6"/>
  <c r="B3933" i="6"/>
  <c r="C3933" i="6" s="1"/>
  <c r="D3932" i="6"/>
  <c r="B3932" i="6"/>
  <c r="C3932" i="6" s="1"/>
  <c r="D3931" i="6"/>
  <c r="B3931" i="6"/>
  <c r="C3931" i="6" s="1"/>
  <c r="D3930" i="6"/>
  <c r="B3930" i="6"/>
  <c r="C3930" i="6" s="1"/>
  <c r="D3929" i="6"/>
  <c r="B3929" i="6"/>
  <c r="C3929" i="6" s="1"/>
  <c r="D3928" i="6"/>
  <c r="C3928" i="6"/>
  <c r="B3928" i="6"/>
  <c r="D3927" i="6"/>
  <c r="B3927" i="6"/>
  <c r="C3927" i="6" s="1"/>
  <c r="D3926" i="6"/>
  <c r="B3926" i="6"/>
  <c r="C3926" i="6" s="1"/>
  <c r="D3925" i="6"/>
  <c r="B3925" i="6"/>
  <c r="C3925" i="6" s="1"/>
  <c r="D3924" i="6"/>
  <c r="B3924" i="6"/>
  <c r="C3924" i="6" s="1"/>
  <c r="D3923" i="6"/>
  <c r="B3923" i="6"/>
  <c r="C3923" i="6" s="1"/>
  <c r="D3922" i="6"/>
  <c r="B3922" i="6"/>
  <c r="C3922" i="6" s="1"/>
  <c r="D3921" i="6"/>
  <c r="B3921" i="6"/>
  <c r="C3921" i="6" s="1"/>
  <c r="D3920" i="6"/>
  <c r="B3920" i="6"/>
  <c r="C3920" i="6" s="1"/>
  <c r="D3919" i="6"/>
  <c r="C3919" i="6"/>
  <c r="B3919" i="6"/>
  <c r="D3918" i="6"/>
  <c r="B3918" i="6"/>
  <c r="C3918" i="6" s="1"/>
  <c r="D3917" i="6"/>
  <c r="B3917" i="6"/>
  <c r="C3917" i="6" s="1"/>
  <c r="D3916" i="6"/>
  <c r="B3916" i="6"/>
  <c r="C3916" i="6" s="1"/>
  <c r="D3915" i="6"/>
  <c r="B3915" i="6"/>
  <c r="C3915" i="6" s="1"/>
  <c r="D3914" i="6"/>
  <c r="B3914" i="6"/>
  <c r="C3914" i="6" s="1"/>
  <c r="D3913" i="6"/>
  <c r="B3913" i="6"/>
  <c r="C3913" i="6" s="1"/>
  <c r="D3912" i="6"/>
  <c r="B3912" i="6"/>
  <c r="C3912" i="6" s="1"/>
  <c r="D3911" i="6"/>
  <c r="B3911" i="6"/>
  <c r="C3911" i="6" s="1"/>
  <c r="D3910" i="6"/>
  <c r="B3910" i="6"/>
  <c r="C3910" i="6" s="1"/>
  <c r="D3909" i="6"/>
  <c r="B3909" i="6"/>
  <c r="C3909" i="6" s="1"/>
  <c r="D3908" i="6"/>
  <c r="B3908" i="6"/>
  <c r="C3908" i="6" s="1"/>
  <c r="D3907" i="6"/>
  <c r="B3907" i="6"/>
  <c r="C3907" i="6" s="1"/>
  <c r="D3906" i="6"/>
  <c r="B3906" i="6"/>
  <c r="C3906" i="6" s="1"/>
  <c r="D3905" i="6"/>
  <c r="B3905" i="6"/>
  <c r="C3905" i="6" s="1"/>
  <c r="D3904" i="6"/>
  <c r="B3904" i="6"/>
  <c r="C3904" i="6" s="1"/>
  <c r="D3903" i="6"/>
  <c r="B3903" i="6"/>
  <c r="C3903" i="6" s="1"/>
  <c r="D3902" i="6"/>
  <c r="B3902" i="6"/>
  <c r="C3902" i="6" s="1"/>
  <c r="D3901" i="6"/>
  <c r="B3901" i="6"/>
  <c r="C3901" i="6" s="1"/>
  <c r="D3900" i="6"/>
  <c r="B3900" i="6"/>
  <c r="C3900" i="6" s="1"/>
  <c r="D3899" i="6"/>
  <c r="B3899" i="6"/>
  <c r="C3899" i="6" s="1"/>
  <c r="D3898" i="6"/>
  <c r="B3898" i="6"/>
  <c r="C3898" i="6" s="1"/>
  <c r="D3897" i="6"/>
  <c r="B3897" i="6"/>
  <c r="C3897" i="6" s="1"/>
  <c r="D3896" i="6"/>
  <c r="C3896" i="6"/>
  <c r="B3896" i="6"/>
  <c r="D3895" i="6"/>
  <c r="B3895" i="6"/>
  <c r="C3895" i="6" s="1"/>
  <c r="D3894" i="6"/>
  <c r="B3894" i="6"/>
  <c r="C3894" i="6" s="1"/>
  <c r="D3893" i="6"/>
  <c r="B3893" i="6"/>
  <c r="C3893" i="6" s="1"/>
  <c r="D3892" i="6"/>
  <c r="B3892" i="6"/>
  <c r="C3892" i="6" s="1"/>
  <c r="D3891" i="6"/>
  <c r="B3891" i="6"/>
  <c r="C3891" i="6" s="1"/>
  <c r="D3890" i="6"/>
  <c r="B3890" i="6"/>
  <c r="C3890" i="6" s="1"/>
  <c r="D3889" i="6"/>
  <c r="B3889" i="6"/>
  <c r="C3889" i="6" s="1"/>
  <c r="D3888" i="6"/>
  <c r="B3888" i="6"/>
  <c r="C3888" i="6" s="1"/>
  <c r="D3887" i="6"/>
  <c r="B3887" i="6"/>
  <c r="C3887" i="6" s="1"/>
  <c r="D3886" i="6"/>
  <c r="B3886" i="6"/>
  <c r="C3886" i="6" s="1"/>
  <c r="D3885" i="6"/>
  <c r="B3885" i="6"/>
  <c r="C3885" i="6" s="1"/>
  <c r="D3884" i="6"/>
  <c r="B3884" i="6"/>
  <c r="C3884" i="6" s="1"/>
  <c r="D3883" i="6"/>
  <c r="B3883" i="6"/>
  <c r="C3883" i="6" s="1"/>
  <c r="D3882" i="6"/>
  <c r="B3882" i="6"/>
  <c r="C3882" i="6" s="1"/>
  <c r="D3881" i="6"/>
  <c r="B3881" i="6"/>
  <c r="C3881" i="6" s="1"/>
  <c r="D3880" i="6"/>
  <c r="B3880" i="6"/>
  <c r="C3880" i="6" s="1"/>
  <c r="D3879" i="6"/>
  <c r="B3879" i="6"/>
  <c r="C3879" i="6" s="1"/>
  <c r="D3878" i="6"/>
  <c r="B3878" i="6"/>
  <c r="C3878" i="6" s="1"/>
  <c r="D3877" i="6"/>
  <c r="B3877" i="6"/>
  <c r="C3877" i="6" s="1"/>
  <c r="D3876" i="6"/>
  <c r="B3876" i="6"/>
  <c r="C3876" i="6" s="1"/>
  <c r="D3875" i="6"/>
  <c r="B3875" i="6"/>
  <c r="C3875" i="6" s="1"/>
  <c r="D3874" i="6"/>
  <c r="B3874" i="6"/>
  <c r="C3874" i="6" s="1"/>
  <c r="D3873" i="6"/>
  <c r="B3873" i="6"/>
  <c r="C3873" i="6" s="1"/>
  <c r="D3872" i="6"/>
  <c r="C3872" i="6"/>
  <c r="B3872" i="6"/>
  <c r="D3871" i="6"/>
  <c r="B3871" i="6"/>
  <c r="C3871" i="6" s="1"/>
  <c r="D3870" i="6"/>
  <c r="B3870" i="6"/>
  <c r="C3870" i="6" s="1"/>
  <c r="D3869" i="6"/>
  <c r="B3869" i="6"/>
  <c r="C3869" i="6" s="1"/>
  <c r="D3868" i="6"/>
  <c r="B3868" i="6"/>
  <c r="C3868" i="6" s="1"/>
  <c r="D3867" i="6"/>
  <c r="B3867" i="6"/>
  <c r="C3867" i="6" s="1"/>
  <c r="D3866" i="6"/>
  <c r="B3866" i="6"/>
  <c r="C3866" i="6" s="1"/>
  <c r="D3865" i="6"/>
  <c r="B3865" i="6"/>
  <c r="C3865" i="6" s="1"/>
  <c r="D3864" i="6"/>
  <c r="B3864" i="6"/>
  <c r="C3864" i="6" s="1"/>
  <c r="D3863" i="6"/>
  <c r="B3863" i="6"/>
  <c r="C3863" i="6" s="1"/>
  <c r="D3862" i="6"/>
  <c r="C3862" i="6"/>
  <c r="B3862" i="6"/>
  <c r="D3861" i="6"/>
  <c r="B3861" i="6"/>
  <c r="C3861" i="6" s="1"/>
  <c r="D3860" i="6"/>
  <c r="B3860" i="6"/>
  <c r="C3860" i="6" s="1"/>
  <c r="D3859" i="6"/>
  <c r="B3859" i="6"/>
  <c r="C3859" i="6" s="1"/>
  <c r="D3858" i="6"/>
  <c r="B3858" i="6"/>
  <c r="C3858" i="6" s="1"/>
  <c r="D3857" i="6"/>
  <c r="B3857" i="6"/>
  <c r="C3857" i="6" s="1"/>
  <c r="D3856" i="6"/>
  <c r="B3856" i="6"/>
  <c r="C3856" i="6" s="1"/>
  <c r="D3855" i="6"/>
  <c r="B3855" i="6"/>
  <c r="C3855" i="6" s="1"/>
  <c r="D3854" i="6"/>
  <c r="B3854" i="6"/>
  <c r="C3854" i="6" s="1"/>
  <c r="D3853" i="6"/>
  <c r="B3853" i="6"/>
  <c r="C3853" i="6" s="1"/>
  <c r="D3852" i="6"/>
  <c r="B3852" i="6"/>
  <c r="C3852" i="6" s="1"/>
  <c r="D3851" i="6"/>
  <c r="B3851" i="6"/>
  <c r="C3851" i="6" s="1"/>
  <c r="D3850" i="6"/>
  <c r="B3850" i="6"/>
  <c r="C3850" i="6" s="1"/>
  <c r="D3849" i="6"/>
  <c r="B3849" i="6"/>
  <c r="C3849" i="6" s="1"/>
  <c r="D3848" i="6"/>
  <c r="B3848" i="6"/>
  <c r="C3848" i="6" s="1"/>
  <c r="D3847" i="6"/>
  <c r="C3847" i="6"/>
  <c r="B3847" i="6"/>
  <c r="D3846" i="6"/>
  <c r="B3846" i="6"/>
  <c r="C3846" i="6" s="1"/>
  <c r="D3845" i="6"/>
  <c r="B3845" i="6"/>
  <c r="C3845" i="6" s="1"/>
  <c r="D3844" i="6"/>
  <c r="B3844" i="6"/>
  <c r="C3844" i="6" s="1"/>
  <c r="D3843" i="6"/>
  <c r="B3843" i="6"/>
  <c r="C3843" i="6" s="1"/>
  <c r="D3842" i="6"/>
  <c r="B3842" i="6"/>
  <c r="C3842" i="6" s="1"/>
  <c r="D3841" i="6"/>
  <c r="B3841" i="6"/>
  <c r="C3841" i="6" s="1"/>
  <c r="D3840" i="6"/>
  <c r="B3840" i="6"/>
  <c r="C3840" i="6" s="1"/>
  <c r="D3839" i="6"/>
  <c r="B3839" i="6"/>
  <c r="C3839" i="6" s="1"/>
  <c r="D3838" i="6"/>
  <c r="B3838" i="6"/>
  <c r="C3838" i="6" s="1"/>
  <c r="D3837" i="6"/>
  <c r="B3837" i="6"/>
  <c r="C3837" i="6" s="1"/>
  <c r="D3836" i="6"/>
  <c r="B3836" i="6"/>
  <c r="C3836" i="6" s="1"/>
  <c r="D3835" i="6"/>
  <c r="B3835" i="6"/>
  <c r="C3835" i="6" s="1"/>
  <c r="D3834" i="6"/>
  <c r="B3834" i="6"/>
  <c r="C3834" i="6" s="1"/>
  <c r="D3833" i="6"/>
  <c r="B3833" i="6"/>
  <c r="C3833" i="6" s="1"/>
  <c r="D3832" i="6"/>
  <c r="B3832" i="6"/>
  <c r="C3832" i="6" s="1"/>
  <c r="D3831" i="6"/>
  <c r="B3831" i="6"/>
  <c r="C3831" i="6" s="1"/>
  <c r="D3830" i="6"/>
  <c r="B3830" i="6"/>
  <c r="C3830" i="6" s="1"/>
  <c r="D3829" i="6"/>
  <c r="B3829" i="6"/>
  <c r="C3829" i="6" s="1"/>
  <c r="D3828" i="6"/>
  <c r="B3828" i="6"/>
  <c r="C3828" i="6" s="1"/>
  <c r="D3827" i="6"/>
  <c r="B3827" i="6"/>
  <c r="C3827" i="6" s="1"/>
  <c r="D3826" i="6"/>
  <c r="B3826" i="6"/>
  <c r="C3826" i="6" s="1"/>
  <c r="D3825" i="6"/>
  <c r="B3825" i="6"/>
  <c r="C3825" i="6" s="1"/>
  <c r="D3824" i="6"/>
  <c r="B3824" i="6"/>
  <c r="C3824" i="6" s="1"/>
  <c r="D3823" i="6"/>
  <c r="C3823" i="6"/>
  <c r="B3823" i="6"/>
  <c r="D3822" i="6"/>
  <c r="B3822" i="6"/>
  <c r="C3822" i="6" s="1"/>
  <c r="D3821" i="6"/>
  <c r="B3821" i="6"/>
  <c r="C3821" i="6" s="1"/>
  <c r="D3820" i="6"/>
  <c r="B3820" i="6"/>
  <c r="C3820" i="6" s="1"/>
  <c r="D3819" i="6"/>
  <c r="B3819" i="6"/>
  <c r="C3819" i="6" s="1"/>
  <c r="D3818" i="6"/>
  <c r="B3818" i="6"/>
  <c r="C3818" i="6" s="1"/>
  <c r="D3817" i="6"/>
  <c r="B3817" i="6"/>
  <c r="C3817" i="6" s="1"/>
  <c r="D3816" i="6"/>
  <c r="B3816" i="6"/>
  <c r="C3816" i="6" s="1"/>
  <c r="D3815" i="6"/>
  <c r="B3815" i="6"/>
  <c r="C3815" i="6" s="1"/>
  <c r="D3814" i="6"/>
  <c r="B3814" i="6"/>
  <c r="C3814" i="6" s="1"/>
  <c r="D3813" i="6"/>
  <c r="B3813" i="6"/>
  <c r="C3813" i="6" s="1"/>
  <c r="D3812" i="6"/>
  <c r="B3812" i="6"/>
  <c r="C3812" i="6" s="1"/>
  <c r="D3811" i="6"/>
  <c r="B3811" i="6"/>
  <c r="C3811" i="6" s="1"/>
  <c r="D3810" i="6"/>
  <c r="B3810" i="6"/>
  <c r="C3810" i="6" s="1"/>
  <c r="D3809" i="6"/>
  <c r="B3809" i="6"/>
  <c r="C3809" i="6" s="1"/>
  <c r="D3808" i="6"/>
  <c r="B3808" i="6"/>
  <c r="C3808" i="6" s="1"/>
  <c r="D3807" i="6"/>
  <c r="B3807" i="6"/>
  <c r="C3807" i="6" s="1"/>
  <c r="D3806" i="6"/>
  <c r="B3806" i="6"/>
  <c r="C3806" i="6" s="1"/>
  <c r="D3805" i="6"/>
  <c r="B3805" i="6"/>
  <c r="C3805" i="6" s="1"/>
  <c r="D3804" i="6"/>
  <c r="B3804" i="6"/>
  <c r="C3804" i="6" s="1"/>
  <c r="D3803" i="6"/>
  <c r="B3803" i="6"/>
  <c r="C3803" i="6" s="1"/>
  <c r="D3802" i="6"/>
  <c r="B3802" i="6"/>
  <c r="C3802" i="6" s="1"/>
  <c r="D3801" i="6"/>
  <c r="B3801" i="6"/>
  <c r="C3801" i="6" s="1"/>
  <c r="D3800" i="6"/>
  <c r="C3800" i="6"/>
  <c r="B3800" i="6"/>
  <c r="D3799" i="6"/>
  <c r="B3799" i="6"/>
  <c r="C3799" i="6" s="1"/>
  <c r="D3798" i="6"/>
  <c r="B3798" i="6"/>
  <c r="C3798" i="6" s="1"/>
  <c r="D3797" i="6"/>
  <c r="B3797" i="6"/>
  <c r="C3797" i="6" s="1"/>
  <c r="D3796" i="6"/>
  <c r="B3796" i="6"/>
  <c r="C3796" i="6" s="1"/>
  <c r="D3795" i="6"/>
  <c r="B3795" i="6"/>
  <c r="C3795" i="6" s="1"/>
  <c r="D3794" i="6"/>
  <c r="B3794" i="6"/>
  <c r="C3794" i="6" s="1"/>
  <c r="D3793" i="6"/>
  <c r="B3793" i="6"/>
  <c r="C3793" i="6" s="1"/>
  <c r="D3792" i="6"/>
  <c r="B3792" i="6"/>
  <c r="C3792" i="6" s="1"/>
  <c r="D3791" i="6"/>
  <c r="B3791" i="6"/>
  <c r="C3791" i="6" s="1"/>
  <c r="D3790" i="6"/>
  <c r="B3790" i="6"/>
  <c r="C3790" i="6" s="1"/>
  <c r="D3789" i="6"/>
  <c r="B3789" i="6"/>
  <c r="C3789" i="6" s="1"/>
  <c r="D3788" i="6"/>
  <c r="B3788" i="6"/>
  <c r="C3788" i="6" s="1"/>
  <c r="D3787" i="6"/>
  <c r="B3787" i="6"/>
  <c r="C3787" i="6" s="1"/>
  <c r="D3786" i="6"/>
  <c r="B3786" i="6"/>
  <c r="C3786" i="6" s="1"/>
  <c r="D3785" i="6"/>
  <c r="B3785" i="6"/>
  <c r="C3785" i="6" s="1"/>
  <c r="D3784" i="6"/>
  <c r="B3784" i="6"/>
  <c r="C3784" i="6" s="1"/>
  <c r="D3783" i="6"/>
  <c r="B3783" i="6"/>
  <c r="C3783" i="6" s="1"/>
  <c r="D3782" i="6"/>
  <c r="B3782" i="6"/>
  <c r="C3782" i="6" s="1"/>
  <c r="D3781" i="6"/>
  <c r="B3781" i="6"/>
  <c r="C3781" i="6" s="1"/>
  <c r="D3780" i="6"/>
  <c r="B3780" i="6"/>
  <c r="C3780" i="6" s="1"/>
  <c r="D3779" i="6"/>
  <c r="B3779" i="6"/>
  <c r="C3779" i="6" s="1"/>
  <c r="D3778" i="6"/>
  <c r="B3778" i="6"/>
  <c r="C3778" i="6" s="1"/>
  <c r="D3777" i="6"/>
  <c r="B3777" i="6"/>
  <c r="C3777" i="6" s="1"/>
  <c r="D3776" i="6"/>
  <c r="B3776" i="6"/>
  <c r="C3776" i="6" s="1"/>
  <c r="D3775" i="6"/>
  <c r="B3775" i="6"/>
  <c r="C3775" i="6" s="1"/>
  <c r="D3774" i="6"/>
  <c r="B3774" i="6"/>
  <c r="C3774" i="6" s="1"/>
  <c r="D3773" i="6"/>
  <c r="B3773" i="6"/>
  <c r="C3773" i="6" s="1"/>
  <c r="D3772" i="6"/>
  <c r="B3772" i="6"/>
  <c r="C3772" i="6" s="1"/>
  <c r="D3771" i="6"/>
  <c r="B3771" i="6"/>
  <c r="C3771" i="6" s="1"/>
  <c r="D3770" i="6"/>
  <c r="B3770" i="6"/>
  <c r="C3770" i="6" s="1"/>
  <c r="D3769" i="6"/>
  <c r="B3769" i="6"/>
  <c r="C3769" i="6" s="1"/>
  <c r="D3768" i="6"/>
  <c r="B3768" i="6"/>
  <c r="C3768" i="6" s="1"/>
  <c r="D3767" i="6"/>
  <c r="B3767" i="6"/>
  <c r="C3767" i="6" s="1"/>
  <c r="D3766" i="6"/>
  <c r="B3766" i="6"/>
  <c r="C3766" i="6" s="1"/>
  <c r="D3765" i="6"/>
  <c r="B3765" i="6"/>
  <c r="C3765" i="6" s="1"/>
  <c r="D3764" i="6"/>
  <c r="B3764" i="6"/>
  <c r="C3764" i="6" s="1"/>
  <c r="D3763" i="6"/>
  <c r="B3763" i="6"/>
  <c r="C3763" i="6" s="1"/>
  <c r="D3762" i="6"/>
  <c r="B3762" i="6"/>
  <c r="C3762" i="6" s="1"/>
  <c r="D3761" i="6"/>
  <c r="B3761" i="6"/>
  <c r="C3761" i="6" s="1"/>
  <c r="D3760" i="6"/>
  <c r="B3760" i="6"/>
  <c r="C3760" i="6" s="1"/>
  <c r="D3759" i="6"/>
  <c r="B3759" i="6"/>
  <c r="C3759" i="6" s="1"/>
  <c r="D3758" i="6"/>
  <c r="B3758" i="6"/>
  <c r="C3758" i="6" s="1"/>
  <c r="D3757" i="6"/>
  <c r="B3757" i="6"/>
  <c r="C3757" i="6" s="1"/>
  <c r="D3756" i="6"/>
  <c r="B3756" i="6"/>
  <c r="C3756" i="6" s="1"/>
  <c r="D3755" i="6"/>
  <c r="B3755" i="6"/>
  <c r="C3755" i="6" s="1"/>
  <c r="D3754" i="6"/>
  <c r="B3754" i="6"/>
  <c r="C3754" i="6" s="1"/>
  <c r="D3753" i="6"/>
  <c r="B3753" i="6"/>
  <c r="C3753" i="6" s="1"/>
  <c r="D3752" i="6"/>
  <c r="B3752" i="6"/>
  <c r="C3752" i="6" s="1"/>
  <c r="D3751" i="6"/>
  <c r="B3751" i="6"/>
  <c r="C3751" i="6" s="1"/>
  <c r="D3750" i="6"/>
  <c r="B3750" i="6"/>
  <c r="C3750" i="6" s="1"/>
  <c r="D3749" i="6"/>
  <c r="B3749" i="6"/>
  <c r="C3749" i="6" s="1"/>
  <c r="D3748" i="6"/>
  <c r="B3748" i="6"/>
  <c r="C3748" i="6" s="1"/>
  <c r="D3747" i="6"/>
  <c r="B3747" i="6"/>
  <c r="C3747" i="6" s="1"/>
  <c r="D3746" i="6"/>
  <c r="B3746" i="6"/>
  <c r="C3746" i="6" s="1"/>
  <c r="D3745" i="6"/>
  <c r="B3745" i="6"/>
  <c r="C3745" i="6" s="1"/>
  <c r="D3744" i="6"/>
  <c r="B3744" i="6"/>
  <c r="C3744" i="6" s="1"/>
  <c r="D3743" i="6"/>
  <c r="B3743" i="6"/>
  <c r="C3743" i="6" s="1"/>
  <c r="D3742" i="6"/>
  <c r="B3742" i="6"/>
  <c r="C3742" i="6" s="1"/>
  <c r="D3741" i="6"/>
  <c r="B3741" i="6"/>
  <c r="C3741" i="6" s="1"/>
  <c r="D3740" i="6"/>
  <c r="B3740" i="6"/>
  <c r="C3740" i="6" s="1"/>
  <c r="D3739" i="6"/>
  <c r="B3739" i="6"/>
  <c r="C3739" i="6" s="1"/>
  <c r="D3738" i="6"/>
  <c r="B3738" i="6"/>
  <c r="C3738" i="6" s="1"/>
  <c r="D3737" i="6"/>
  <c r="B3737" i="6"/>
  <c r="C3737" i="6" s="1"/>
  <c r="D3736" i="6"/>
  <c r="B3736" i="6"/>
  <c r="C3736" i="6" s="1"/>
  <c r="D3735" i="6"/>
  <c r="B3735" i="6"/>
  <c r="C3735" i="6" s="1"/>
  <c r="D3734" i="6"/>
  <c r="B3734" i="6"/>
  <c r="C3734" i="6" s="1"/>
  <c r="D3733" i="6"/>
  <c r="B3733" i="6"/>
  <c r="C3733" i="6" s="1"/>
  <c r="D3732" i="6"/>
  <c r="B3732" i="6"/>
  <c r="C3732" i="6" s="1"/>
  <c r="D3731" i="6"/>
  <c r="B3731" i="6"/>
  <c r="C3731" i="6" s="1"/>
  <c r="D3730" i="6"/>
  <c r="B3730" i="6"/>
  <c r="C3730" i="6" s="1"/>
  <c r="D3729" i="6"/>
  <c r="B3729" i="6"/>
  <c r="C3729" i="6" s="1"/>
  <c r="D3728" i="6"/>
  <c r="B3728" i="6"/>
  <c r="C3728" i="6" s="1"/>
  <c r="D3727" i="6"/>
  <c r="B3727" i="6"/>
  <c r="C3727" i="6" s="1"/>
  <c r="D3726" i="6"/>
  <c r="B3726" i="6"/>
  <c r="C3726" i="6" s="1"/>
  <c r="D3725" i="6"/>
  <c r="B3725" i="6"/>
  <c r="C3725" i="6" s="1"/>
  <c r="D3724" i="6"/>
  <c r="B3724" i="6"/>
  <c r="C3724" i="6" s="1"/>
  <c r="D3723" i="6"/>
  <c r="B3723" i="6"/>
  <c r="C3723" i="6" s="1"/>
  <c r="D3722" i="6"/>
  <c r="B3722" i="6"/>
  <c r="C3722" i="6" s="1"/>
  <c r="D3721" i="6"/>
  <c r="B3721" i="6"/>
  <c r="C3721" i="6" s="1"/>
  <c r="D3720" i="6"/>
  <c r="B3720" i="6"/>
  <c r="C3720" i="6" s="1"/>
  <c r="D3719" i="6"/>
  <c r="B3719" i="6"/>
  <c r="C3719" i="6" s="1"/>
  <c r="D3718" i="6"/>
  <c r="B3718" i="6"/>
  <c r="C3718" i="6" s="1"/>
  <c r="D3717" i="6"/>
  <c r="B3717" i="6"/>
  <c r="C3717" i="6" s="1"/>
  <c r="D3716" i="6"/>
  <c r="B3716" i="6"/>
  <c r="C3716" i="6" s="1"/>
  <c r="D3715" i="6"/>
  <c r="B3715" i="6"/>
  <c r="C3715" i="6" s="1"/>
  <c r="D3714" i="6"/>
  <c r="B3714" i="6"/>
  <c r="C3714" i="6" s="1"/>
  <c r="D3713" i="6"/>
  <c r="B3713" i="6"/>
  <c r="C3713" i="6" s="1"/>
  <c r="D3712" i="6"/>
  <c r="B3712" i="6"/>
  <c r="C3712" i="6" s="1"/>
  <c r="D3711" i="6"/>
  <c r="B3711" i="6"/>
  <c r="C3711" i="6" s="1"/>
  <c r="D3710" i="6"/>
  <c r="B3710" i="6"/>
  <c r="C3710" i="6" s="1"/>
  <c r="D3709" i="6"/>
  <c r="B3709" i="6"/>
  <c r="C3709" i="6" s="1"/>
  <c r="D3708" i="6"/>
  <c r="B3708" i="6"/>
  <c r="C3708" i="6" s="1"/>
  <c r="D3707" i="6"/>
  <c r="B3707" i="6"/>
  <c r="C3707" i="6" s="1"/>
  <c r="D3706" i="6"/>
  <c r="B3706" i="6"/>
  <c r="C3706" i="6" s="1"/>
  <c r="D3705" i="6"/>
  <c r="B3705" i="6"/>
  <c r="C3705" i="6" s="1"/>
  <c r="D3704" i="6"/>
  <c r="B3704" i="6"/>
  <c r="C3704" i="6" s="1"/>
  <c r="D3703" i="6"/>
  <c r="B3703" i="6"/>
  <c r="C3703" i="6" s="1"/>
  <c r="D3702" i="6"/>
  <c r="B3702" i="6"/>
  <c r="C3702" i="6" s="1"/>
  <c r="D3701" i="6"/>
  <c r="B3701" i="6"/>
  <c r="C3701" i="6" s="1"/>
  <c r="D3700" i="6"/>
  <c r="B3700" i="6"/>
  <c r="C3700" i="6" s="1"/>
  <c r="D3699" i="6"/>
  <c r="B3699" i="6"/>
  <c r="C3699" i="6" s="1"/>
  <c r="D3698" i="6"/>
  <c r="B3698" i="6"/>
  <c r="C3698" i="6" s="1"/>
  <c r="D3697" i="6"/>
  <c r="B3697" i="6"/>
  <c r="C3697" i="6" s="1"/>
  <c r="D3696" i="6"/>
  <c r="B3696" i="6"/>
  <c r="C3696" i="6" s="1"/>
  <c r="D3695" i="6"/>
  <c r="B3695" i="6"/>
  <c r="C3695" i="6" s="1"/>
  <c r="D3694" i="6"/>
  <c r="B3694" i="6"/>
  <c r="C3694" i="6" s="1"/>
  <c r="D3693" i="6"/>
  <c r="B3693" i="6"/>
  <c r="C3693" i="6" s="1"/>
  <c r="D3692" i="6"/>
  <c r="B3692" i="6"/>
  <c r="C3692" i="6" s="1"/>
  <c r="D3691" i="6"/>
  <c r="B3691" i="6"/>
  <c r="C3691" i="6" s="1"/>
  <c r="D3690" i="6"/>
  <c r="B3690" i="6"/>
  <c r="C3690" i="6" s="1"/>
  <c r="D3689" i="6"/>
  <c r="B3689" i="6"/>
  <c r="C3689" i="6" s="1"/>
  <c r="D3688" i="6"/>
  <c r="B3688" i="6"/>
  <c r="C3688" i="6" s="1"/>
  <c r="D3687" i="6"/>
  <c r="B3687" i="6"/>
  <c r="C3687" i="6" s="1"/>
  <c r="D3686" i="6"/>
  <c r="B3686" i="6"/>
  <c r="C3686" i="6" s="1"/>
  <c r="D3685" i="6"/>
  <c r="B3685" i="6"/>
  <c r="C3685" i="6" s="1"/>
  <c r="D3684" i="6"/>
  <c r="B3684" i="6"/>
  <c r="C3684" i="6" s="1"/>
  <c r="D3683" i="6"/>
  <c r="B3683" i="6"/>
  <c r="C3683" i="6" s="1"/>
  <c r="D3682" i="6"/>
  <c r="B3682" i="6"/>
  <c r="C3682" i="6" s="1"/>
  <c r="D3681" i="6"/>
  <c r="B3681" i="6"/>
  <c r="C3681" i="6" s="1"/>
  <c r="D3680" i="6"/>
  <c r="B3680" i="6"/>
  <c r="C3680" i="6" s="1"/>
  <c r="D3679" i="6"/>
  <c r="B3679" i="6"/>
  <c r="C3679" i="6" s="1"/>
  <c r="D3678" i="6"/>
  <c r="B3678" i="6"/>
  <c r="C3678" i="6" s="1"/>
  <c r="D3677" i="6"/>
  <c r="B3677" i="6"/>
  <c r="C3677" i="6" s="1"/>
  <c r="D3676" i="6"/>
  <c r="B3676" i="6"/>
  <c r="C3676" i="6" s="1"/>
  <c r="D3675" i="6"/>
  <c r="B3675" i="6"/>
  <c r="C3675" i="6" s="1"/>
  <c r="D3674" i="6"/>
  <c r="B3674" i="6"/>
  <c r="C3674" i="6" s="1"/>
  <c r="D3673" i="6"/>
  <c r="B3673" i="6"/>
  <c r="C3673" i="6" s="1"/>
  <c r="D3672" i="6"/>
  <c r="B3672" i="6"/>
  <c r="C3672" i="6" s="1"/>
  <c r="D3671" i="6"/>
  <c r="B3671" i="6"/>
  <c r="C3671" i="6" s="1"/>
  <c r="D3670" i="6"/>
  <c r="B3670" i="6"/>
  <c r="C3670" i="6" s="1"/>
  <c r="D3669" i="6"/>
  <c r="B3669" i="6"/>
  <c r="C3669" i="6" s="1"/>
  <c r="D3668" i="6"/>
  <c r="B3668" i="6"/>
  <c r="C3668" i="6" s="1"/>
  <c r="D3667" i="6"/>
  <c r="B3667" i="6"/>
  <c r="C3667" i="6" s="1"/>
  <c r="D3666" i="6"/>
  <c r="B3666" i="6"/>
  <c r="C3666" i="6" s="1"/>
  <c r="D3665" i="6"/>
  <c r="B3665" i="6"/>
  <c r="C3665" i="6" s="1"/>
  <c r="D3664" i="6"/>
  <c r="B3664" i="6"/>
  <c r="C3664" i="6" s="1"/>
  <c r="D3663" i="6"/>
  <c r="B3663" i="6"/>
  <c r="C3663" i="6" s="1"/>
  <c r="D3662" i="6"/>
  <c r="B3662" i="6"/>
  <c r="C3662" i="6" s="1"/>
  <c r="D3661" i="6"/>
  <c r="B3661" i="6"/>
  <c r="C3661" i="6" s="1"/>
  <c r="D3660" i="6"/>
  <c r="B3660" i="6"/>
  <c r="C3660" i="6" s="1"/>
  <c r="D3659" i="6"/>
  <c r="B3659" i="6"/>
  <c r="C3659" i="6" s="1"/>
  <c r="D3658" i="6"/>
  <c r="B3658" i="6"/>
  <c r="C3658" i="6" s="1"/>
  <c r="D3657" i="6"/>
  <c r="B3657" i="6"/>
  <c r="C3657" i="6" s="1"/>
  <c r="D3656" i="6"/>
  <c r="B3656" i="6"/>
  <c r="C3656" i="6" s="1"/>
  <c r="D3655" i="6"/>
  <c r="B3655" i="6"/>
  <c r="C3655" i="6" s="1"/>
  <c r="D3654" i="6"/>
  <c r="B3654" i="6"/>
  <c r="C3654" i="6" s="1"/>
  <c r="D3653" i="6"/>
  <c r="B3653" i="6"/>
  <c r="C3653" i="6" s="1"/>
  <c r="D3652" i="6"/>
  <c r="B3652" i="6"/>
  <c r="C3652" i="6" s="1"/>
  <c r="D3651" i="6"/>
  <c r="B3651" i="6"/>
  <c r="C3651" i="6" s="1"/>
  <c r="D3650" i="6"/>
  <c r="B3650" i="6"/>
  <c r="C3650" i="6" s="1"/>
  <c r="D3649" i="6"/>
  <c r="B3649" i="6"/>
  <c r="C3649" i="6" s="1"/>
  <c r="D3648" i="6"/>
  <c r="C3648" i="6"/>
  <c r="B3648" i="6"/>
  <c r="D3647" i="6"/>
  <c r="B3647" i="6"/>
  <c r="C3647" i="6" s="1"/>
  <c r="D3646" i="6"/>
  <c r="B3646" i="6"/>
  <c r="C3646" i="6" s="1"/>
  <c r="D3645" i="6"/>
  <c r="B3645" i="6"/>
  <c r="C3645" i="6" s="1"/>
  <c r="D3644" i="6"/>
  <c r="B3644" i="6"/>
  <c r="C3644" i="6" s="1"/>
  <c r="D3643" i="6"/>
  <c r="B3643" i="6"/>
  <c r="C3643" i="6" s="1"/>
  <c r="D3642" i="6"/>
  <c r="B3642" i="6"/>
  <c r="C3642" i="6" s="1"/>
  <c r="D3641" i="6"/>
  <c r="B3641" i="6"/>
  <c r="C3641" i="6" s="1"/>
  <c r="D3640" i="6"/>
  <c r="B3640" i="6"/>
  <c r="C3640" i="6" s="1"/>
  <c r="D3639" i="6"/>
  <c r="B3639" i="6"/>
  <c r="C3639" i="6" s="1"/>
  <c r="D3638" i="6"/>
  <c r="B3638" i="6"/>
  <c r="C3638" i="6" s="1"/>
  <c r="D3637" i="6"/>
  <c r="B3637" i="6"/>
  <c r="C3637" i="6" s="1"/>
  <c r="D3636" i="6"/>
  <c r="B3636" i="6"/>
  <c r="C3636" i="6" s="1"/>
  <c r="D3635" i="6"/>
  <c r="B3635" i="6"/>
  <c r="C3635" i="6" s="1"/>
  <c r="D3634" i="6"/>
  <c r="B3634" i="6"/>
  <c r="C3634" i="6" s="1"/>
  <c r="D3633" i="6"/>
  <c r="B3633" i="6"/>
  <c r="C3633" i="6" s="1"/>
  <c r="D3632" i="6"/>
  <c r="B3632" i="6"/>
  <c r="C3632" i="6" s="1"/>
  <c r="D3631" i="6"/>
  <c r="B3631" i="6"/>
  <c r="C3631" i="6" s="1"/>
  <c r="D3630" i="6"/>
  <c r="B3630" i="6"/>
  <c r="C3630" i="6" s="1"/>
  <c r="D3629" i="6"/>
  <c r="B3629" i="6"/>
  <c r="C3629" i="6" s="1"/>
  <c r="D3628" i="6"/>
  <c r="B3628" i="6"/>
  <c r="C3628" i="6" s="1"/>
  <c r="D3627" i="6"/>
  <c r="B3627" i="6"/>
  <c r="C3627" i="6" s="1"/>
  <c r="D3626" i="6"/>
  <c r="B3626" i="6"/>
  <c r="C3626" i="6" s="1"/>
  <c r="D3625" i="6"/>
  <c r="B3625" i="6"/>
  <c r="C3625" i="6" s="1"/>
  <c r="D3624" i="6"/>
  <c r="B3624" i="6"/>
  <c r="C3624" i="6" s="1"/>
  <c r="D3623" i="6"/>
  <c r="B3623" i="6"/>
  <c r="C3623" i="6" s="1"/>
  <c r="D3622" i="6"/>
  <c r="B3622" i="6"/>
  <c r="C3622" i="6" s="1"/>
  <c r="D3621" i="6"/>
  <c r="B3621" i="6"/>
  <c r="C3621" i="6" s="1"/>
  <c r="D3620" i="6"/>
  <c r="B3620" i="6"/>
  <c r="C3620" i="6" s="1"/>
  <c r="D3619" i="6"/>
  <c r="B3619" i="6"/>
  <c r="C3619" i="6" s="1"/>
  <c r="D3618" i="6"/>
  <c r="B3618" i="6"/>
  <c r="C3618" i="6" s="1"/>
  <c r="D3617" i="6"/>
  <c r="B3617" i="6"/>
  <c r="C3617" i="6" s="1"/>
  <c r="D3616" i="6"/>
  <c r="B3616" i="6"/>
  <c r="C3616" i="6" s="1"/>
  <c r="D3615" i="6"/>
  <c r="B3615" i="6"/>
  <c r="C3615" i="6" s="1"/>
  <c r="D3614" i="6"/>
  <c r="B3614" i="6"/>
  <c r="C3614" i="6" s="1"/>
  <c r="D3613" i="6"/>
  <c r="B3613" i="6"/>
  <c r="C3613" i="6" s="1"/>
  <c r="D3612" i="6"/>
  <c r="B3612" i="6"/>
  <c r="C3612" i="6" s="1"/>
  <c r="D3611" i="6"/>
  <c r="B3611" i="6"/>
  <c r="C3611" i="6" s="1"/>
  <c r="D3610" i="6"/>
  <c r="B3610" i="6"/>
  <c r="C3610" i="6" s="1"/>
  <c r="D3609" i="6"/>
  <c r="B3609" i="6"/>
  <c r="C3609" i="6" s="1"/>
  <c r="D3608" i="6"/>
  <c r="B3608" i="6"/>
  <c r="C3608" i="6" s="1"/>
  <c r="D3607" i="6"/>
  <c r="B3607" i="6"/>
  <c r="C3607" i="6" s="1"/>
  <c r="D3606" i="6"/>
  <c r="B3606" i="6"/>
  <c r="C3606" i="6" s="1"/>
  <c r="D3605" i="6"/>
  <c r="B3605" i="6"/>
  <c r="C3605" i="6" s="1"/>
  <c r="D3604" i="6"/>
  <c r="B3604" i="6"/>
  <c r="C3604" i="6" s="1"/>
  <c r="D3603" i="6"/>
  <c r="B3603" i="6"/>
  <c r="C3603" i="6" s="1"/>
  <c r="D3602" i="6"/>
  <c r="B3602" i="6"/>
  <c r="C3602" i="6" s="1"/>
  <c r="D3601" i="6"/>
  <c r="B3601" i="6"/>
  <c r="C3601" i="6" s="1"/>
  <c r="D3600" i="6"/>
  <c r="B3600" i="6"/>
  <c r="C3600" i="6" s="1"/>
  <c r="D3599" i="6"/>
  <c r="B3599" i="6"/>
  <c r="C3599" i="6" s="1"/>
  <c r="D3598" i="6"/>
  <c r="B3598" i="6"/>
  <c r="C3598" i="6" s="1"/>
  <c r="D3597" i="6"/>
  <c r="B3597" i="6"/>
  <c r="C3597" i="6" s="1"/>
  <c r="D3596" i="6"/>
  <c r="B3596" i="6"/>
  <c r="C3596" i="6" s="1"/>
  <c r="D3595" i="6"/>
  <c r="B3595" i="6"/>
  <c r="C3595" i="6" s="1"/>
  <c r="D3594" i="6"/>
  <c r="B3594" i="6"/>
  <c r="C3594" i="6" s="1"/>
  <c r="D3593" i="6"/>
  <c r="B3593" i="6"/>
  <c r="C3593" i="6" s="1"/>
  <c r="D3592" i="6"/>
  <c r="B3592" i="6"/>
  <c r="C3592" i="6" s="1"/>
  <c r="D3591" i="6"/>
  <c r="B3591" i="6"/>
  <c r="C3591" i="6" s="1"/>
  <c r="D3590" i="6"/>
  <c r="B3590" i="6"/>
  <c r="C3590" i="6" s="1"/>
  <c r="D3589" i="6"/>
  <c r="B3589" i="6"/>
  <c r="C3589" i="6" s="1"/>
  <c r="D3588" i="6"/>
  <c r="B3588" i="6"/>
  <c r="C3588" i="6" s="1"/>
  <c r="D3587" i="6"/>
  <c r="B3587" i="6"/>
  <c r="C3587" i="6" s="1"/>
  <c r="D3586" i="6"/>
  <c r="B3586" i="6"/>
  <c r="C3586" i="6" s="1"/>
  <c r="D3585" i="6"/>
  <c r="B3585" i="6"/>
  <c r="C3585" i="6" s="1"/>
  <c r="D3584" i="6"/>
  <c r="B3584" i="6"/>
  <c r="C3584" i="6" s="1"/>
  <c r="D3583" i="6"/>
  <c r="B3583" i="6"/>
  <c r="C3583" i="6" s="1"/>
  <c r="D3582" i="6"/>
  <c r="B3582" i="6"/>
  <c r="C3582" i="6" s="1"/>
  <c r="D3581" i="6"/>
  <c r="B3581" i="6"/>
  <c r="C3581" i="6" s="1"/>
  <c r="D3580" i="6"/>
  <c r="B3580" i="6"/>
  <c r="C3580" i="6" s="1"/>
  <c r="D3579" i="6"/>
  <c r="B3579" i="6"/>
  <c r="C3579" i="6" s="1"/>
  <c r="D3578" i="6"/>
  <c r="B3578" i="6"/>
  <c r="C3578" i="6" s="1"/>
  <c r="D3577" i="6"/>
  <c r="B3577" i="6"/>
  <c r="C3577" i="6" s="1"/>
  <c r="D3576" i="6"/>
  <c r="B3576" i="6"/>
  <c r="C3576" i="6" s="1"/>
  <c r="D3575" i="6"/>
  <c r="B3575" i="6"/>
  <c r="C3575" i="6" s="1"/>
  <c r="D3574" i="6"/>
  <c r="B3574" i="6"/>
  <c r="C3574" i="6" s="1"/>
  <c r="D3573" i="6"/>
  <c r="B3573" i="6"/>
  <c r="C3573" i="6" s="1"/>
  <c r="D3572" i="6"/>
  <c r="B3572" i="6"/>
  <c r="C3572" i="6" s="1"/>
  <c r="D3571" i="6"/>
  <c r="B3571" i="6"/>
  <c r="C3571" i="6" s="1"/>
  <c r="D3570" i="6"/>
  <c r="B3570" i="6"/>
  <c r="C3570" i="6" s="1"/>
  <c r="D3569" i="6"/>
  <c r="B3569" i="6"/>
  <c r="C3569" i="6" s="1"/>
  <c r="D3568" i="6"/>
  <c r="B3568" i="6"/>
  <c r="C3568" i="6" s="1"/>
  <c r="D3567" i="6"/>
  <c r="B3567" i="6"/>
  <c r="C3567" i="6" s="1"/>
  <c r="D3566" i="6"/>
  <c r="B3566" i="6"/>
  <c r="C3566" i="6" s="1"/>
  <c r="D3565" i="6"/>
  <c r="B3565" i="6"/>
  <c r="C3565" i="6" s="1"/>
  <c r="D3564" i="6"/>
  <c r="B3564" i="6"/>
  <c r="C3564" i="6" s="1"/>
  <c r="D3563" i="6"/>
  <c r="B3563" i="6"/>
  <c r="C3563" i="6" s="1"/>
  <c r="D3562" i="6"/>
  <c r="B3562" i="6"/>
  <c r="C3562" i="6" s="1"/>
  <c r="D3561" i="6"/>
  <c r="B3561" i="6"/>
  <c r="C3561" i="6" s="1"/>
  <c r="D3560" i="6"/>
  <c r="B3560" i="6"/>
  <c r="C3560" i="6" s="1"/>
  <c r="D3559" i="6"/>
  <c r="B3559" i="6"/>
  <c r="C3559" i="6" s="1"/>
  <c r="D3558" i="6"/>
  <c r="B3558" i="6"/>
  <c r="C3558" i="6" s="1"/>
  <c r="D3557" i="6"/>
  <c r="B3557" i="6"/>
  <c r="C3557" i="6" s="1"/>
  <c r="D3556" i="6"/>
  <c r="B3556" i="6"/>
  <c r="C3556" i="6" s="1"/>
  <c r="D3555" i="6"/>
  <c r="B3555" i="6"/>
  <c r="C3555" i="6" s="1"/>
  <c r="D3554" i="6"/>
  <c r="B3554" i="6"/>
  <c r="C3554" i="6" s="1"/>
  <c r="D3553" i="6"/>
  <c r="B3553" i="6"/>
  <c r="C3553" i="6" s="1"/>
  <c r="D3552" i="6"/>
  <c r="B3552" i="6"/>
  <c r="C3552" i="6" s="1"/>
  <c r="D3551" i="6"/>
  <c r="B3551" i="6"/>
  <c r="C3551" i="6" s="1"/>
  <c r="D3550" i="6"/>
  <c r="B3550" i="6"/>
  <c r="C3550" i="6" s="1"/>
  <c r="D3549" i="6"/>
  <c r="B3549" i="6"/>
  <c r="C3549" i="6" s="1"/>
  <c r="D3548" i="6"/>
  <c r="B3548" i="6"/>
  <c r="C3548" i="6" s="1"/>
  <c r="D3547" i="6"/>
  <c r="B3547" i="6"/>
  <c r="C3547" i="6" s="1"/>
  <c r="D3546" i="6"/>
  <c r="B3546" i="6"/>
  <c r="C3546" i="6" s="1"/>
  <c r="D3545" i="6"/>
  <c r="B3545" i="6"/>
  <c r="C3545" i="6" s="1"/>
  <c r="D3544" i="6"/>
  <c r="B3544" i="6"/>
  <c r="C3544" i="6" s="1"/>
  <c r="D3543" i="6"/>
  <c r="B3543" i="6"/>
  <c r="C3543" i="6" s="1"/>
  <c r="D3542" i="6"/>
  <c r="B3542" i="6"/>
  <c r="C3542" i="6" s="1"/>
  <c r="D3541" i="6"/>
  <c r="B3541" i="6"/>
  <c r="C3541" i="6" s="1"/>
  <c r="D3540" i="6"/>
  <c r="B3540" i="6"/>
  <c r="C3540" i="6" s="1"/>
  <c r="D3539" i="6"/>
  <c r="B3539" i="6"/>
  <c r="C3539" i="6" s="1"/>
  <c r="D3538" i="6"/>
  <c r="B3538" i="6"/>
  <c r="C3538" i="6" s="1"/>
  <c r="D3537" i="6"/>
  <c r="B3537" i="6"/>
  <c r="C3537" i="6" s="1"/>
  <c r="D3536" i="6"/>
  <c r="B3536" i="6"/>
  <c r="C3536" i="6" s="1"/>
  <c r="D3535" i="6"/>
  <c r="B3535" i="6"/>
  <c r="C3535" i="6" s="1"/>
  <c r="D3534" i="6"/>
  <c r="B3534" i="6"/>
  <c r="C3534" i="6" s="1"/>
  <c r="D3533" i="6"/>
  <c r="B3533" i="6"/>
  <c r="C3533" i="6" s="1"/>
  <c r="D3532" i="6"/>
  <c r="B3532" i="6"/>
  <c r="C3532" i="6" s="1"/>
  <c r="D3531" i="6"/>
  <c r="B3531" i="6"/>
  <c r="C3531" i="6" s="1"/>
  <c r="D3530" i="6"/>
  <c r="B3530" i="6"/>
  <c r="C3530" i="6" s="1"/>
  <c r="D3529" i="6"/>
  <c r="B3529" i="6"/>
  <c r="C3529" i="6" s="1"/>
  <c r="D3528" i="6"/>
  <c r="B3528" i="6"/>
  <c r="C3528" i="6" s="1"/>
  <c r="D3527" i="6"/>
  <c r="B3527" i="6"/>
  <c r="C3527" i="6" s="1"/>
  <c r="D3526" i="6"/>
  <c r="B3526" i="6"/>
  <c r="C3526" i="6" s="1"/>
  <c r="D3525" i="6"/>
  <c r="B3525" i="6"/>
  <c r="C3525" i="6" s="1"/>
  <c r="D3524" i="6"/>
  <c r="B3524" i="6"/>
  <c r="C3524" i="6" s="1"/>
  <c r="D3523" i="6"/>
  <c r="B3523" i="6"/>
  <c r="C3523" i="6" s="1"/>
  <c r="D3522" i="6"/>
  <c r="B3522" i="6"/>
  <c r="C3522" i="6" s="1"/>
  <c r="D3521" i="6"/>
  <c r="B3521" i="6"/>
  <c r="C3521" i="6" s="1"/>
  <c r="D3520" i="6"/>
  <c r="B3520" i="6"/>
  <c r="C3520" i="6" s="1"/>
  <c r="D3519" i="6"/>
  <c r="B3519" i="6"/>
  <c r="C3519" i="6" s="1"/>
  <c r="D3518" i="6"/>
  <c r="B3518" i="6"/>
  <c r="C3518" i="6" s="1"/>
  <c r="D3517" i="6"/>
  <c r="B3517" i="6"/>
  <c r="C3517" i="6" s="1"/>
  <c r="D3516" i="6"/>
  <c r="B3516" i="6"/>
  <c r="C3516" i="6" s="1"/>
  <c r="D3515" i="6"/>
  <c r="B3515" i="6"/>
  <c r="C3515" i="6" s="1"/>
  <c r="D3514" i="6"/>
  <c r="B3514" i="6"/>
  <c r="C3514" i="6" s="1"/>
  <c r="D3513" i="6"/>
  <c r="B3513" i="6"/>
  <c r="C3513" i="6" s="1"/>
  <c r="D3512" i="6"/>
  <c r="B3512" i="6"/>
  <c r="C3512" i="6" s="1"/>
  <c r="D3511" i="6"/>
  <c r="B3511" i="6"/>
  <c r="C3511" i="6" s="1"/>
  <c r="D3510" i="6"/>
  <c r="B3510" i="6"/>
  <c r="C3510" i="6" s="1"/>
  <c r="D3509" i="6"/>
  <c r="B3509" i="6"/>
  <c r="C3509" i="6" s="1"/>
  <c r="D3508" i="6"/>
  <c r="B3508" i="6"/>
  <c r="C3508" i="6" s="1"/>
  <c r="D3507" i="6"/>
  <c r="B3507" i="6"/>
  <c r="C3507" i="6" s="1"/>
  <c r="D3506" i="6"/>
  <c r="B3506" i="6"/>
  <c r="C3506" i="6" s="1"/>
  <c r="D3505" i="6"/>
  <c r="B3505" i="6"/>
  <c r="C3505" i="6" s="1"/>
  <c r="D3504" i="6"/>
  <c r="C3504" i="6"/>
  <c r="B3504" i="6"/>
  <c r="D3503" i="6"/>
  <c r="B3503" i="6"/>
  <c r="C3503" i="6" s="1"/>
  <c r="D3502" i="6"/>
  <c r="B3502" i="6"/>
  <c r="C3502" i="6" s="1"/>
  <c r="D3501" i="6"/>
  <c r="B3501" i="6"/>
  <c r="C3501" i="6" s="1"/>
  <c r="D3500" i="6"/>
  <c r="B3500" i="6"/>
  <c r="C3500" i="6" s="1"/>
  <c r="D3499" i="6"/>
  <c r="B3499" i="6"/>
  <c r="C3499" i="6" s="1"/>
  <c r="D3498" i="6"/>
  <c r="B3498" i="6"/>
  <c r="C3498" i="6" s="1"/>
  <c r="D3497" i="6"/>
  <c r="B3497" i="6"/>
  <c r="C3497" i="6" s="1"/>
  <c r="D3496" i="6"/>
  <c r="B3496" i="6"/>
  <c r="C3496" i="6" s="1"/>
  <c r="D3495" i="6"/>
  <c r="B3495" i="6"/>
  <c r="C3495" i="6" s="1"/>
  <c r="D3494" i="6"/>
  <c r="B3494" i="6"/>
  <c r="C3494" i="6" s="1"/>
  <c r="D3493" i="6"/>
  <c r="B3493" i="6"/>
  <c r="C3493" i="6" s="1"/>
  <c r="D3492" i="6"/>
  <c r="B3492" i="6"/>
  <c r="C3492" i="6" s="1"/>
  <c r="D3491" i="6"/>
  <c r="B3491" i="6"/>
  <c r="C3491" i="6" s="1"/>
  <c r="D3490" i="6"/>
  <c r="B3490" i="6"/>
  <c r="C3490" i="6" s="1"/>
  <c r="D3489" i="6"/>
  <c r="B3489" i="6"/>
  <c r="C3489" i="6" s="1"/>
  <c r="D3488" i="6"/>
  <c r="B3488" i="6"/>
  <c r="C3488" i="6" s="1"/>
  <c r="D3487" i="6"/>
  <c r="B3487" i="6"/>
  <c r="C3487" i="6" s="1"/>
  <c r="D3486" i="6"/>
  <c r="B3486" i="6"/>
  <c r="C3486" i="6" s="1"/>
  <c r="D3485" i="6"/>
  <c r="B3485" i="6"/>
  <c r="C3485" i="6" s="1"/>
  <c r="D3484" i="6"/>
  <c r="B3484" i="6"/>
  <c r="C3484" i="6" s="1"/>
  <c r="D3483" i="6"/>
  <c r="B3483" i="6"/>
  <c r="C3483" i="6" s="1"/>
  <c r="D3482" i="6"/>
  <c r="B3482" i="6"/>
  <c r="C3482" i="6" s="1"/>
  <c r="D3481" i="6"/>
  <c r="B3481" i="6"/>
  <c r="C3481" i="6" s="1"/>
  <c r="D3480" i="6"/>
  <c r="B3480" i="6"/>
  <c r="C3480" i="6" s="1"/>
  <c r="D3479" i="6"/>
  <c r="B3479" i="6"/>
  <c r="C3479" i="6" s="1"/>
  <c r="D3478" i="6"/>
  <c r="B3478" i="6"/>
  <c r="C3478" i="6" s="1"/>
  <c r="D3477" i="6"/>
  <c r="B3477" i="6"/>
  <c r="C3477" i="6" s="1"/>
  <c r="D3476" i="6"/>
  <c r="B3476" i="6"/>
  <c r="C3476" i="6" s="1"/>
  <c r="D3475" i="6"/>
  <c r="B3475" i="6"/>
  <c r="C3475" i="6" s="1"/>
  <c r="D3474" i="6"/>
  <c r="B3474" i="6"/>
  <c r="C3474" i="6" s="1"/>
  <c r="D3473" i="6"/>
  <c r="B3473" i="6"/>
  <c r="C3473" i="6" s="1"/>
  <c r="D3472" i="6"/>
  <c r="B3472" i="6"/>
  <c r="C3472" i="6" s="1"/>
  <c r="D3471" i="6"/>
  <c r="B3471" i="6"/>
  <c r="C3471" i="6" s="1"/>
  <c r="D3470" i="6"/>
  <c r="B3470" i="6"/>
  <c r="C3470" i="6" s="1"/>
  <c r="D3469" i="6"/>
  <c r="B3469" i="6"/>
  <c r="C3469" i="6" s="1"/>
  <c r="D3468" i="6"/>
  <c r="B3468" i="6"/>
  <c r="C3468" i="6" s="1"/>
  <c r="D3467" i="6"/>
  <c r="B3467" i="6"/>
  <c r="C3467" i="6" s="1"/>
  <c r="D3466" i="6"/>
  <c r="B3466" i="6"/>
  <c r="C3466" i="6" s="1"/>
  <c r="D3465" i="6"/>
  <c r="B3465" i="6"/>
  <c r="C3465" i="6" s="1"/>
  <c r="D3464" i="6"/>
  <c r="B3464" i="6"/>
  <c r="C3464" i="6" s="1"/>
  <c r="D3463" i="6"/>
  <c r="B3463" i="6"/>
  <c r="C3463" i="6" s="1"/>
  <c r="D3462" i="6"/>
  <c r="B3462" i="6"/>
  <c r="C3462" i="6" s="1"/>
  <c r="D3461" i="6"/>
  <c r="B3461" i="6"/>
  <c r="C3461" i="6" s="1"/>
  <c r="D3460" i="6"/>
  <c r="B3460" i="6"/>
  <c r="C3460" i="6" s="1"/>
  <c r="D3459" i="6"/>
  <c r="B3459" i="6"/>
  <c r="C3459" i="6" s="1"/>
  <c r="D3458" i="6"/>
  <c r="B3458" i="6"/>
  <c r="C3458" i="6" s="1"/>
  <c r="D3457" i="6"/>
  <c r="B3457" i="6"/>
  <c r="C3457" i="6" s="1"/>
  <c r="D3456" i="6"/>
  <c r="B3456" i="6"/>
  <c r="C3456" i="6" s="1"/>
  <c r="D3455" i="6"/>
  <c r="B3455" i="6"/>
  <c r="C3455" i="6" s="1"/>
  <c r="D3454" i="6"/>
  <c r="B3454" i="6"/>
  <c r="C3454" i="6" s="1"/>
  <c r="D3453" i="6"/>
  <c r="B3453" i="6"/>
  <c r="C3453" i="6" s="1"/>
  <c r="D3452" i="6"/>
  <c r="B3452" i="6"/>
  <c r="C3452" i="6" s="1"/>
  <c r="D3451" i="6"/>
  <c r="B3451" i="6"/>
  <c r="C3451" i="6" s="1"/>
  <c r="D3450" i="6"/>
  <c r="B3450" i="6"/>
  <c r="C3450" i="6" s="1"/>
  <c r="D3449" i="6"/>
  <c r="B3449" i="6"/>
  <c r="C3449" i="6" s="1"/>
  <c r="D3448" i="6"/>
  <c r="B3448" i="6"/>
  <c r="C3448" i="6" s="1"/>
  <c r="D3447" i="6"/>
  <c r="B3447" i="6"/>
  <c r="C3447" i="6" s="1"/>
  <c r="D3446" i="6"/>
  <c r="B3446" i="6"/>
  <c r="C3446" i="6" s="1"/>
  <c r="D3445" i="6"/>
  <c r="B3445" i="6"/>
  <c r="C3445" i="6" s="1"/>
  <c r="D3444" i="6"/>
  <c r="B3444" i="6"/>
  <c r="C3444" i="6" s="1"/>
  <c r="D3443" i="6"/>
  <c r="B3443" i="6"/>
  <c r="C3443" i="6" s="1"/>
  <c r="D3442" i="6"/>
  <c r="B3442" i="6"/>
  <c r="C3442" i="6" s="1"/>
  <c r="D3441" i="6"/>
  <c r="B3441" i="6"/>
  <c r="C3441" i="6" s="1"/>
  <c r="D3440" i="6"/>
  <c r="B3440" i="6"/>
  <c r="C3440" i="6" s="1"/>
  <c r="D3439" i="6"/>
  <c r="B3439" i="6"/>
  <c r="C3439" i="6" s="1"/>
  <c r="D3438" i="6"/>
  <c r="B3438" i="6"/>
  <c r="C3438" i="6" s="1"/>
  <c r="D3437" i="6"/>
  <c r="B3437" i="6"/>
  <c r="C3437" i="6" s="1"/>
  <c r="D3436" i="6"/>
  <c r="B3436" i="6"/>
  <c r="C3436" i="6" s="1"/>
  <c r="D3435" i="6"/>
  <c r="B3435" i="6"/>
  <c r="C3435" i="6" s="1"/>
  <c r="D3434" i="6"/>
  <c r="B3434" i="6"/>
  <c r="C3434" i="6" s="1"/>
  <c r="D3433" i="6"/>
  <c r="B3433" i="6"/>
  <c r="C3433" i="6" s="1"/>
  <c r="D3432" i="6"/>
  <c r="B3432" i="6"/>
  <c r="C3432" i="6" s="1"/>
  <c r="D3431" i="6"/>
  <c r="B3431" i="6"/>
  <c r="C3431" i="6" s="1"/>
  <c r="D3430" i="6"/>
  <c r="B3430" i="6"/>
  <c r="C3430" i="6" s="1"/>
  <c r="D3429" i="6"/>
  <c r="B3429" i="6"/>
  <c r="C3429" i="6" s="1"/>
  <c r="D3428" i="6"/>
  <c r="B3428" i="6"/>
  <c r="C3428" i="6" s="1"/>
  <c r="D3427" i="6"/>
  <c r="B3427" i="6"/>
  <c r="C3427" i="6" s="1"/>
  <c r="D3426" i="6"/>
  <c r="B3426" i="6"/>
  <c r="C3426" i="6" s="1"/>
  <c r="D3425" i="6"/>
  <c r="B3425" i="6"/>
  <c r="C3425" i="6" s="1"/>
  <c r="D3424" i="6"/>
  <c r="B3424" i="6"/>
  <c r="C3424" i="6" s="1"/>
  <c r="D3423" i="6"/>
  <c r="B3423" i="6"/>
  <c r="C3423" i="6" s="1"/>
  <c r="D3422" i="6"/>
  <c r="B3422" i="6"/>
  <c r="C3422" i="6" s="1"/>
  <c r="D3421" i="6"/>
  <c r="B3421" i="6"/>
  <c r="C3421" i="6" s="1"/>
  <c r="D3420" i="6"/>
  <c r="B3420" i="6"/>
  <c r="C3420" i="6" s="1"/>
  <c r="D3419" i="6"/>
  <c r="B3419" i="6"/>
  <c r="C3419" i="6" s="1"/>
  <c r="D3418" i="6"/>
  <c r="B3418" i="6"/>
  <c r="C3418" i="6" s="1"/>
  <c r="D3417" i="6"/>
  <c r="B3417" i="6"/>
  <c r="C3417" i="6" s="1"/>
  <c r="D3416" i="6"/>
  <c r="B3416" i="6"/>
  <c r="C3416" i="6" s="1"/>
  <c r="D3415" i="6"/>
  <c r="B3415" i="6"/>
  <c r="C3415" i="6" s="1"/>
  <c r="D3414" i="6"/>
  <c r="B3414" i="6"/>
  <c r="C3414" i="6" s="1"/>
  <c r="D3413" i="6"/>
  <c r="B3413" i="6"/>
  <c r="C3413" i="6" s="1"/>
  <c r="D3412" i="6"/>
  <c r="B3412" i="6"/>
  <c r="C3412" i="6" s="1"/>
  <c r="D3411" i="6"/>
  <c r="B3411" i="6"/>
  <c r="C3411" i="6" s="1"/>
  <c r="D3410" i="6"/>
  <c r="B3410" i="6"/>
  <c r="C3410" i="6" s="1"/>
  <c r="D3409" i="6"/>
  <c r="B3409" i="6"/>
  <c r="C3409" i="6" s="1"/>
  <c r="D3408" i="6"/>
  <c r="B3408" i="6"/>
  <c r="C3408" i="6" s="1"/>
  <c r="D3407" i="6"/>
  <c r="B3407" i="6"/>
  <c r="C3407" i="6" s="1"/>
  <c r="D3406" i="6"/>
  <c r="B3406" i="6"/>
  <c r="C3406" i="6" s="1"/>
  <c r="D3405" i="6"/>
  <c r="B3405" i="6"/>
  <c r="C3405" i="6" s="1"/>
  <c r="D3404" i="6"/>
  <c r="B3404" i="6"/>
  <c r="C3404" i="6" s="1"/>
  <c r="D3403" i="6"/>
  <c r="B3403" i="6"/>
  <c r="C3403" i="6" s="1"/>
  <c r="D3402" i="6"/>
  <c r="B3402" i="6"/>
  <c r="C3402" i="6" s="1"/>
  <c r="D3401" i="6"/>
  <c r="B3401" i="6"/>
  <c r="C3401" i="6" s="1"/>
  <c r="D3400" i="6"/>
  <c r="B3400" i="6"/>
  <c r="C3400" i="6" s="1"/>
  <c r="D3399" i="6"/>
  <c r="B3399" i="6"/>
  <c r="C3399" i="6" s="1"/>
  <c r="D3398" i="6"/>
  <c r="B3398" i="6"/>
  <c r="C3398" i="6" s="1"/>
  <c r="D3397" i="6"/>
  <c r="B3397" i="6"/>
  <c r="C3397" i="6" s="1"/>
  <c r="D3396" i="6"/>
  <c r="B3396" i="6"/>
  <c r="C3396" i="6" s="1"/>
  <c r="D3395" i="6"/>
  <c r="B3395" i="6"/>
  <c r="C3395" i="6" s="1"/>
  <c r="D3394" i="6"/>
  <c r="B3394" i="6"/>
  <c r="C3394" i="6" s="1"/>
  <c r="D3393" i="6"/>
  <c r="B3393" i="6"/>
  <c r="C3393" i="6" s="1"/>
  <c r="D3392" i="6"/>
  <c r="C3392" i="6"/>
  <c r="B3392" i="6"/>
  <c r="D3391" i="6"/>
  <c r="B3391" i="6"/>
  <c r="C3391" i="6" s="1"/>
  <c r="D3390" i="6"/>
  <c r="B3390" i="6"/>
  <c r="C3390" i="6" s="1"/>
  <c r="D3389" i="6"/>
  <c r="B3389" i="6"/>
  <c r="C3389" i="6" s="1"/>
  <c r="D3388" i="6"/>
  <c r="B3388" i="6"/>
  <c r="C3388" i="6" s="1"/>
  <c r="D3387" i="6"/>
  <c r="B3387" i="6"/>
  <c r="C3387" i="6" s="1"/>
  <c r="D3386" i="6"/>
  <c r="B3386" i="6"/>
  <c r="C3386" i="6" s="1"/>
  <c r="D3385" i="6"/>
  <c r="B3385" i="6"/>
  <c r="C3385" i="6" s="1"/>
  <c r="D3384" i="6"/>
  <c r="B3384" i="6"/>
  <c r="C3384" i="6" s="1"/>
  <c r="D3383" i="6"/>
  <c r="B3383" i="6"/>
  <c r="C3383" i="6" s="1"/>
  <c r="D3382" i="6"/>
  <c r="B3382" i="6"/>
  <c r="C3382" i="6" s="1"/>
  <c r="D3381" i="6"/>
  <c r="B3381" i="6"/>
  <c r="C3381" i="6" s="1"/>
  <c r="D3380" i="6"/>
  <c r="B3380" i="6"/>
  <c r="C3380" i="6" s="1"/>
  <c r="D3379" i="6"/>
  <c r="B3379" i="6"/>
  <c r="C3379" i="6" s="1"/>
  <c r="D3378" i="6"/>
  <c r="B3378" i="6"/>
  <c r="C3378" i="6" s="1"/>
  <c r="D3377" i="6"/>
  <c r="B3377" i="6"/>
  <c r="C3377" i="6" s="1"/>
  <c r="D3376" i="6"/>
  <c r="B3376" i="6"/>
  <c r="C3376" i="6" s="1"/>
  <c r="D3375" i="6"/>
  <c r="B3375" i="6"/>
  <c r="C3375" i="6" s="1"/>
  <c r="D3374" i="6"/>
  <c r="B3374" i="6"/>
  <c r="C3374" i="6" s="1"/>
  <c r="D3373" i="6"/>
  <c r="B3373" i="6"/>
  <c r="C3373" i="6" s="1"/>
  <c r="D3372" i="6"/>
  <c r="B3372" i="6"/>
  <c r="C3372" i="6" s="1"/>
  <c r="D3371" i="6"/>
  <c r="B3371" i="6"/>
  <c r="C3371" i="6" s="1"/>
  <c r="D3370" i="6"/>
  <c r="B3370" i="6"/>
  <c r="C3370" i="6" s="1"/>
  <c r="D3369" i="6"/>
  <c r="B3369" i="6"/>
  <c r="C3369" i="6" s="1"/>
  <c r="D3368" i="6"/>
  <c r="B3368" i="6"/>
  <c r="C3368" i="6" s="1"/>
  <c r="D3367" i="6"/>
  <c r="B3367" i="6"/>
  <c r="C3367" i="6" s="1"/>
  <c r="D3366" i="6"/>
  <c r="B3366" i="6"/>
  <c r="C3366" i="6" s="1"/>
  <c r="D3365" i="6"/>
  <c r="B3365" i="6"/>
  <c r="C3365" i="6" s="1"/>
  <c r="D3364" i="6"/>
  <c r="B3364" i="6"/>
  <c r="C3364" i="6" s="1"/>
  <c r="D3363" i="6"/>
  <c r="B3363" i="6"/>
  <c r="C3363" i="6" s="1"/>
  <c r="D3362" i="6"/>
  <c r="B3362" i="6"/>
  <c r="C3362" i="6" s="1"/>
  <c r="D3361" i="6"/>
  <c r="B3361" i="6"/>
  <c r="C3361" i="6" s="1"/>
  <c r="D3360" i="6"/>
  <c r="B3360" i="6"/>
  <c r="C3360" i="6" s="1"/>
  <c r="D3359" i="6"/>
  <c r="B3359" i="6"/>
  <c r="C3359" i="6" s="1"/>
  <c r="D3358" i="6"/>
  <c r="B3358" i="6"/>
  <c r="C3358" i="6" s="1"/>
  <c r="D3357" i="6"/>
  <c r="B3357" i="6"/>
  <c r="C3357" i="6" s="1"/>
  <c r="D3356" i="6"/>
  <c r="B3356" i="6"/>
  <c r="C3356" i="6" s="1"/>
  <c r="D3355" i="6"/>
  <c r="B3355" i="6"/>
  <c r="C3355" i="6" s="1"/>
  <c r="D3354" i="6"/>
  <c r="B3354" i="6"/>
  <c r="C3354" i="6" s="1"/>
  <c r="D3353" i="6"/>
  <c r="B3353" i="6"/>
  <c r="C3353" i="6" s="1"/>
  <c r="D3352" i="6"/>
  <c r="B3352" i="6"/>
  <c r="C3352" i="6" s="1"/>
  <c r="D3351" i="6"/>
  <c r="B3351" i="6"/>
  <c r="C3351" i="6" s="1"/>
  <c r="D3350" i="6"/>
  <c r="B3350" i="6"/>
  <c r="C3350" i="6" s="1"/>
  <c r="D3349" i="6"/>
  <c r="B3349" i="6"/>
  <c r="C3349" i="6" s="1"/>
  <c r="D3348" i="6"/>
  <c r="B3348" i="6"/>
  <c r="C3348" i="6" s="1"/>
  <c r="D3347" i="6"/>
  <c r="B3347" i="6"/>
  <c r="C3347" i="6" s="1"/>
  <c r="D3346" i="6"/>
  <c r="B3346" i="6"/>
  <c r="C3346" i="6" s="1"/>
  <c r="D3345" i="6"/>
  <c r="B3345" i="6"/>
  <c r="C3345" i="6" s="1"/>
  <c r="D3344" i="6"/>
  <c r="B3344" i="6"/>
  <c r="C3344" i="6" s="1"/>
  <c r="D3343" i="6"/>
  <c r="B3343" i="6"/>
  <c r="C3343" i="6" s="1"/>
  <c r="D3342" i="6"/>
  <c r="B3342" i="6"/>
  <c r="C3342" i="6" s="1"/>
  <c r="D3341" i="6"/>
  <c r="B3341" i="6"/>
  <c r="C3341" i="6" s="1"/>
  <c r="D3340" i="6"/>
  <c r="B3340" i="6"/>
  <c r="C3340" i="6" s="1"/>
  <c r="D3339" i="6"/>
  <c r="B3339" i="6"/>
  <c r="C3339" i="6" s="1"/>
  <c r="D3338" i="6"/>
  <c r="B3338" i="6"/>
  <c r="C3338" i="6" s="1"/>
  <c r="D3337" i="6"/>
  <c r="B3337" i="6"/>
  <c r="C3337" i="6" s="1"/>
  <c r="D3336" i="6"/>
  <c r="B3336" i="6"/>
  <c r="C3336" i="6" s="1"/>
  <c r="D3335" i="6"/>
  <c r="B3335" i="6"/>
  <c r="C3335" i="6" s="1"/>
  <c r="D3334" i="6"/>
  <c r="B3334" i="6"/>
  <c r="C3334" i="6" s="1"/>
  <c r="D3333" i="6"/>
  <c r="B3333" i="6"/>
  <c r="C3333" i="6" s="1"/>
  <c r="D3332" i="6"/>
  <c r="B3332" i="6"/>
  <c r="C3332" i="6" s="1"/>
  <c r="D3331" i="6"/>
  <c r="B3331" i="6"/>
  <c r="C3331" i="6" s="1"/>
  <c r="D3330" i="6"/>
  <c r="B3330" i="6"/>
  <c r="C3330" i="6" s="1"/>
  <c r="D3329" i="6"/>
  <c r="B3329" i="6"/>
  <c r="C3329" i="6" s="1"/>
  <c r="D3328" i="6"/>
  <c r="B3328" i="6"/>
  <c r="C3328" i="6" s="1"/>
  <c r="D3327" i="6"/>
  <c r="B3327" i="6"/>
  <c r="C3327" i="6" s="1"/>
  <c r="D3326" i="6"/>
  <c r="B3326" i="6"/>
  <c r="C3326" i="6" s="1"/>
  <c r="D3325" i="6"/>
  <c r="B3325" i="6"/>
  <c r="C3325" i="6" s="1"/>
  <c r="D3324" i="6"/>
  <c r="B3324" i="6"/>
  <c r="C3324" i="6" s="1"/>
  <c r="D3323" i="6"/>
  <c r="B3323" i="6"/>
  <c r="C3323" i="6" s="1"/>
  <c r="D3322" i="6"/>
  <c r="C3322" i="6"/>
  <c r="B3322" i="6"/>
  <c r="D3321" i="6"/>
  <c r="B3321" i="6"/>
  <c r="C3321" i="6" s="1"/>
  <c r="D3320" i="6"/>
  <c r="B3320" i="6"/>
  <c r="C3320" i="6" s="1"/>
  <c r="D3319" i="6"/>
  <c r="B3319" i="6"/>
  <c r="C3319" i="6" s="1"/>
  <c r="D3318" i="6"/>
  <c r="B3318" i="6"/>
  <c r="C3318" i="6" s="1"/>
  <c r="D3317" i="6"/>
  <c r="B3317" i="6"/>
  <c r="C3317" i="6" s="1"/>
  <c r="D3316" i="6"/>
  <c r="B3316" i="6"/>
  <c r="C3316" i="6" s="1"/>
  <c r="D3315" i="6"/>
  <c r="B3315" i="6"/>
  <c r="C3315" i="6" s="1"/>
  <c r="D3314" i="6"/>
  <c r="B3314" i="6"/>
  <c r="C3314" i="6" s="1"/>
  <c r="D3313" i="6"/>
  <c r="B3313" i="6"/>
  <c r="C3313" i="6" s="1"/>
  <c r="D3312" i="6"/>
  <c r="B3312" i="6"/>
  <c r="C3312" i="6" s="1"/>
  <c r="D3311" i="6"/>
  <c r="B3311" i="6"/>
  <c r="C3311" i="6" s="1"/>
  <c r="D3310" i="6"/>
  <c r="B3310" i="6"/>
  <c r="C3310" i="6" s="1"/>
  <c r="D3309" i="6"/>
  <c r="B3309" i="6"/>
  <c r="C3309" i="6" s="1"/>
  <c r="D3308" i="6"/>
  <c r="B3308" i="6"/>
  <c r="C3308" i="6" s="1"/>
  <c r="D3307" i="6"/>
  <c r="B3307" i="6"/>
  <c r="C3307" i="6" s="1"/>
  <c r="D3306" i="6"/>
  <c r="B3306" i="6"/>
  <c r="C3306" i="6" s="1"/>
  <c r="D3305" i="6"/>
  <c r="B3305" i="6"/>
  <c r="C3305" i="6" s="1"/>
  <c r="D3304" i="6"/>
  <c r="B3304" i="6"/>
  <c r="C3304" i="6" s="1"/>
  <c r="D3303" i="6"/>
  <c r="B3303" i="6"/>
  <c r="C3303" i="6" s="1"/>
  <c r="D3302" i="6"/>
  <c r="B3302" i="6"/>
  <c r="C3302" i="6" s="1"/>
  <c r="D3301" i="6"/>
  <c r="B3301" i="6"/>
  <c r="C3301" i="6" s="1"/>
  <c r="D3300" i="6"/>
  <c r="C3300" i="6"/>
  <c r="B3300" i="6"/>
  <c r="D3299" i="6"/>
  <c r="B3299" i="6"/>
  <c r="C3299" i="6" s="1"/>
  <c r="D3298" i="6"/>
  <c r="B3298" i="6"/>
  <c r="C3298" i="6" s="1"/>
  <c r="D3297" i="6"/>
  <c r="B3297" i="6"/>
  <c r="C3297" i="6" s="1"/>
  <c r="D3296" i="6"/>
  <c r="B3296" i="6"/>
  <c r="C3296" i="6" s="1"/>
  <c r="D3295" i="6"/>
  <c r="B3295" i="6"/>
  <c r="C3295" i="6" s="1"/>
  <c r="D3294" i="6"/>
  <c r="B3294" i="6"/>
  <c r="C3294" i="6" s="1"/>
  <c r="D3293" i="6"/>
  <c r="B3293" i="6"/>
  <c r="C3293" i="6" s="1"/>
  <c r="D3292" i="6"/>
  <c r="B3292" i="6"/>
  <c r="C3292" i="6" s="1"/>
  <c r="D3291" i="6"/>
  <c r="B3291" i="6"/>
  <c r="C3291" i="6" s="1"/>
  <c r="D3290" i="6"/>
  <c r="B3290" i="6"/>
  <c r="C3290" i="6" s="1"/>
  <c r="D3289" i="6"/>
  <c r="B3289" i="6"/>
  <c r="C3289" i="6" s="1"/>
  <c r="D3288" i="6"/>
  <c r="B3288" i="6"/>
  <c r="C3288" i="6" s="1"/>
  <c r="D3287" i="6"/>
  <c r="B3287" i="6"/>
  <c r="C3287" i="6" s="1"/>
  <c r="D3286" i="6"/>
  <c r="B3286" i="6"/>
  <c r="C3286" i="6" s="1"/>
  <c r="D3285" i="6"/>
  <c r="B3285" i="6"/>
  <c r="C3285" i="6" s="1"/>
  <c r="D3284" i="6"/>
  <c r="B3284" i="6"/>
  <c r="C3284" i="6" s="1"/>
  <c r="D3283" i="6"/>
  <c r="B3283" i="6"/>
  <c r="C3283" i="6" s="1"/>
  <c r="D3282" i="6"/>
  <c r="B3282" i="6"/>
  <c r="C3282" i="6" s="1"/>
  <c r="D3281" i="6"/>
  <c r="B3281" i="6"/>
  <c r="C3281" i="6" s="1"/>
  <c r="D3280" i="6"/>
  <c r="B3280" i="6"/>
  <c r="C3280" i="6" s="1"/>
  <c r="D3279" i="6"/>
  <c r="B3279" i="6"/>
  <c r="C3279" i="6" s="1"/>
  <c r="D3278" i="6"/>
  <c r="B3278" i="6"/>
  <c r="C3278" i="6" s="1"/>
  <c r="D3277" i="6"/>
  <c r="B3277" i="6"/>
  <c r="C3277" i="6" s="1"/>
  <c r="D3276" i="6"/>
  <c r="B3276" i="6"/>
  <c r="C3276" i="6" s="1"/>
  <c r="D3275" i="6"/>
  <c r="B3275" i="6"/>
  <c r="C3275" i="6" s="1"/>
  <c r="D3274" i="6"/>
  <c r="C3274" i="6"/>
  <c r="B3274" i="6"/>
  <c r="D3273" i="6"/>
  <c r="B3273" i="6"/>
  <c r="C3273" i="6" s="1"/>
  <c r="D3272" i="6"/>
  <c r="B3272" i="6"/>
  <c r="C3272" i="6" s="1"/>
  <c r="D3271" i="6"/>
  <c r="B3271" i="6"/>
  <c r="C3271" i="6" s="1"/>
  <c r="D3270" i="6"/>
  <c r="B3270" i="6"/>
  <c r="C3270" i="6" s="1"/>
  <c r="D3269" i="6"/>
  <c r="B3269" i="6"/>
  <c r="C3269" i="6" s="1"/>
  <c r="D3268" i="6"/>
  <c r="B3268" i="6"/>
  <c r="C3268" i="6" s="1"/>
  <c r="D3267" i="6"/>
  <c r="B3267" i="6"/>
  <c r="C3267" i="6" s="1"/>
  <c r="D3266" i="6"/>
  <c r="B3266" i="6"/>
  <c r="C3266" i="6" s="1"/>
  <c r="D3265" i="6"/>
  <c r="B3265" i="6"/>
  <c r="C3265" i="6" s="1"/>
  <c r="D3264" i="6"/>
  <c r="B3264" i="6"/>
  <c r="C3264" i="6" s="1"/>
  <c r="D3263" i="6"/>
  <c r="B3263" i="6"/>
  <c r="C3263" i="6" s="1"/>
  <c r="D3262" i="6"/>
  <c r="B3262" i="6"/>
  <c r="C3262" i="6" s="1"/>
  <c r="D3261" i="6"/>
  <c r="B3261" i="6"/>
  <c r="C3261" i="6" s="1"/>
  <c r="D3260" i="6"/>
  <c r="B3260" i="6"/>
  <c r="C3260" i="6" s="1"/>
  <c r="D3259" i="6"/>
  <c r="B3259" i="6"/>
  <c r="C3259" i="6" s="1"/>
  <c r="D3258" i="6"/>
  <c r="B3258" i="6"/>
  <c r="C3258" i="6" s="1"/>
  <c r="D3257" i="6"/>
  <c r="B3257" i="6"/>
  <c r="C3257" i="6" s="1"/>
  <c r="D3256" i="6"/>
  <c r="B3256" i="6"/>
  <c r="C3256" i="6" s="1"/>
  <c r="D3255" i="6"/>
  <c r="B3255" i="6"/>
  <c r="C3255" i="6" s="1"/>
  <c r="D3254" i="6"/>
  <c r="B3254" i="6"/>
  <c r="C3254" i="6" s="1"/>
  <c r="D3253" i="6"/>
  <c r="B3253" i="6"/>
  <c r="C3253" i="6" s="1"/>
  <c r="D3252" i="6"/>
  <c r="B3252" i="6"/>
  <c r="C3252" i="6" s="1"/>
  <c r="D3251" i="6"/>
  <c r="B3251" i="6"/>
  <c r="C3251" i="6" s="1"/>
  <c r="D3250" i="6"/>
  <c r="B3250" i="6"/>
  <c r="C3250" i="6" s="1"/>
  <c r="D3249" i="6"/>
  <c r="B3249" i="6"/>
  <c r="C3249" i="6" s="1"/>
  <c r="D3248" i="6"/>
  <c r="C3248" i="6"/>
  <c r="B3248" i="6"/>
  <c r="D3247" i="6"/>
  <c r="B3247" i="6"/>
  <c r="C3247" i="6" s="1"/>
  <c r="D3246" i="6"/>
  <c r="B3246" i="6"/>
  <c r="C3246" i="6" s="1"/>
  <c r="D3245" i="6"/>
  <c r="B3245" i="6"/>
  <c r="C3245" i="6" s="1"/>
  <c r="D3244" i="6"/>
  <c r="B3244" i="6"/>
  <c r="C3244" i="6" s="1"/>
  <c r="D3243" i="6"/>
  <c r="B3243" i="6"/>
  <c r="C3243" i="6" s="1"/>
  <c r="D3242" i="6"/>
  <c r="B3242" i="6"/>
  <c r="C3242" i="6" s="1"/>
  <c r="D3241" i="6"/>
  <c r="B3241" i="6"/>
  <c r="C3241" i="6" s="1"/>
  <c r="D3240" i="6"/>
  <c r="B3240" i="6"/>
  <c r="C3240" i="6" s="1"/>
  <c r="D3239" i="6"/>
  <c r="B3239" i="6"/>
  <c r="C3239" i="6" s="1"/>
  <c r="D3238" i="6"/>
  <c r="B3238" i="6"/>
  <c r="C3238" i="6" s="1"/>
  <c r="D3237" i="6"/>
  <c r="B3237" i="6"/>
  <c r="C3237" i="6" s="1"/>
  <c r="D3236" i="6"/>
  <c r="B3236" i="6"/>
  <c r="C3236" i="6" s="1"/>
  <c r="D3235" i="6"/>
  <c r="B3235" i="6"/>
  <c r="C3235" i="6" s="1"/>
  <c r="D3234" i="6"/>
  <c r="B3234" i="6"/>
  <c r="C3234" i="6" s="1"/>
  <c r="D3233" i="6"/>
  <c r="B3233" i="6"/>
  <c r="C3233" i="6" s="1"/>
  <c r="D3232" i="6"/>
  <c r="B3232" i="6"/>
  <c r="C3232" i="6" s="1"/>
  <c r="D3231" i="6"/>
  <c r="B3231" i="6"/>
  <c r="C3231" i="6" s="1"/>
  <c r="D3230" i="6"/>
  <c r="B3230" i="6"/>
  <c r="C3230" i="6" s="1"/>
  <c r="D3229" i="6"/>
  <c r="B3229" i="6"/>
  <c r="C3229" i="6" s="1"/>
  <c r="D3228" i="6"/>
  <c r="B3228" i="6"/>
  <c r="C3228" i="6" s="1"/>
  <c r="D3227" i="6"/>
  <c r="B3227" i="6"/>
  <c r="C3227" i="6" s="1"/>
  <c r="D3226" i="6"/>
  <c r="B3226" i="6"/>
  <c r="C3226" i="6" s="1"/>
  <c r="D3225" i="6"/>
  <c r="B3225" i="6"/>
  <c r="C3225" i="6" s="1"/>
  <c r="D3224" i="6"/>
  <c r="B3224" i="6"/>
  <c r="C3224" i="6" s="1"/>
  <c r="D3223" i="6"/>
  <c r="B3223" i="6"/>
  <c r="C3223" i="6" s="1"/>
  <c r="D3222" i="6"/>
  <c r="B3222" i="6"/>
  <c r="C3222" i="6" s="1"/>
  <c r="D3221" i="6"/>
  <c r="B3221" i="6"/>
  <c r="C3221" i="6" s="1"/>
  <c r="D3220" i="6"/>
  <c r="B3220" i="6"/>
  <c r="C3220" i="6" s="1"/>
  <c r="D3219" i="6"/>
  <c r="B3219" i="6"/>
  <c r="C3219" i="6" s="1"/>
  <c r="D3218" i="6"/>
  <c r="B3218" i="6"/>
  <c r="C3218" i="6" s="1"/>
  <c r="D3217" i="6"/>
  <c r="B3217" i="6"/>
  <c r="C3217" i="6" s="1"/>
  <c r="D3216" i="6"/>
  <c r="B3216" i="6"/>
  <c r="C3216" i="6" s="1"/>
  <c r="D3215" i="6"/>
  <c r="B3215" i="6"/>
  <c r="C3215" i="6" s="1"/>
  <c r="D3214" i="6"/>
  <c r="B3214" i="6"/>
  <c r="C3214" i="6" s="1"/>
  <c r="D3213" i="6"/>
  <c r="B3213" i="6"/>
  <c r="C3213" i="6" s="1"/>
  <c r="D3212" i="6"/>
  <c r="B3212" i="6"/>
  <c r="C3212" i="6" s="1"/>
  <c r="D3211" i="6"/>
  <c r="B3211" i="6"/>
  <c r="C3211" i="6" s="1"/>
  <c r="D3210" i="6"/>
  <c r="B3210" i="6"/>
  <c r="C3210" i="6" s="1"/>
  <c r="D3209" i="6"/>
  <c r="B3209" i="6"/>
  <c r="C3209" i="6" s="1"/>
  <c r="D3208" i="6"/>
  <c r="B3208" i="6"/>
  <c r="C3208" i="6" s="1"/>
  <c r="D3207" i="6"/>
  <c r="B3207" i="6"/>
  <c r="C3207" i="6" s="1"/>
  <c r="D3206" i="6"/>
  <c r="B3206" i="6"/>
  <c r="C3206" i="6" s="1"/>
  <c r="D3205" i="6"/>
  <c r="B3205" i="6"/>
  <c r="C3205" i="6" s="1"/>
  <c r="D3204" i="6"/>
  <c r="B3204" i="6"/>
  <c r="C3204" i="6" s="1"/>
  <c r="D3203" i="6"/>
  <c r="B3203" i="6"/>
  <c r="C3203" i="6" s="1"/>
  <c r="D3202" i="6"/>
  <c r="B3202" i="6"/>
  <c r="C3202" i="6" s="1"/>
  <c r="D3201" i="6"/>
  <c r="B3201" i="6"/>
  <c r="C3201" i="6" s="1"/>
  <c r="D3200" i="6"/>
  <c r="B3200" i="6"/>
  <c r="C3200" i="6" s="1"/>
  <c r="D3199" i="6"/>
  <c r="B3199" i="6"/>
  <c r="C3199" i="6" s="1"/>
  <c r="D3198" i="6"/>
  <c r="B3198" i="6"/>
  <c r="C3198" i="6" s="1"/>
  <c r="D3197" i="6"/>
  <c r="B3197" i="6"/>
  <c r="C3197" i="6" s="1"/>
  <c r="D3196" i="6"/>
  <c r="B3196" i="6"/>
  <c r="C3196" i="6" s="1"/>
  <c r="D3195" i="6"/>
  <c r="B3195" i="6"/>
  <c r="C3195" i="6" s="1"/>
  <c r="D3194" i="6"/>
  <c r="B3194" i="6"/>
  <c r="C3194" i="6" s="1"/>
  <c r="D3193" i="6"/>
  <c r="B3193" i="6"/>
  <c r="C3193" i="6" s="1"/>
  <c r="D3192" i="6"/>
  <c r="B3192" i="6"/>
  <c r="C3192" i="6" s="1"/>
  <c r="D3191" i="6"/>
  <c r="B3191" i="6"/>
  <c r="C3191" i="6" s="1"/>
  <c r="D3190" i="6"/>
  <c r="B3190" i="6"/>
  <c r="C3190" i="6" s="1"/>
  <c r="D3189" i="6"/>
  <c r="B3189" i="6"/>
  <c r="C3189" i="6" s="1"/>
  <c r="D3188" i="6"/>
  <c r="B3188" i="6"/>
  <c r="C3188" i="6" s="1"/>
  <c r="D3187" i="6"/>
  <c r="B3187" i="6"/>
  <c r="C3187" i="6" s="1"/>
  <c r="D3186" i="6"/>
  <c r="B3186" i="6"/>
  <c r="C3186" i="6" s="1"/>
  <c r="D3185" i="6"/>
  <c r="B3185" i="6"/>
  <c r="C3185" i="6" s="1"/>
  <c r="D3184" i="6"/>
  <c r="B3184" i="6"/>
  <c r="C3184" i="6" s="1"/>
  <c r="D3183" i="6"/>
  <c r="B3183" i="6"/>
  <c r="C3183" i="6" s="1"/>
  <c r="D3182" i="6"/>
  <c r="B3182" i="6"/>
  <c r="C3182" i="6" s="1"/>
  <c r="D3181" i="6"/>
  <c r="B3181" i="6"/>
  <c r="C3181" i="6" s="1"/>
  <c r="D3180" i="6"/>
  <c r="C3180" i="6"/>
  <c r="B3180" i="6"/>
  <c r="D3179" i="6"/>
  <c r="B3179" i="6"/>
  <c r="C3179" i="6" s="1"/>
  <c r="D3178" i="6"/>
  <c r="B3178" i="6"/>
  <c r="C3178" i="6" s="1"/>
  <c r="D3177" i="6"/>
  <c r="B3177" i="6"/>
  <c r="C3177" i="6" s="1"/>
  <c r="D3176" i="6"/>
  <c r="B3176" i="6"/>
  <c r="C3176" i="6" s="1"/>
  <c r="D3175" i="6"/>
  <c r="B3175" i="6"/>
  <c r="C3175" i="6" s="1"/>
  <c r="D3174" i="6"/>
  <c r="B3174" i="6"/>
  <c r="C3174" i="6" s="1"/>
  <c r="D3173" i="6"/>
  <c r="B3173" i="6"/>
  <c r="C3173" i="6" s="1"/>
  <c r="D3172" i="6"/>
  <c r="B3172" i="6"/>
  <c r="C3172" i="6" s="1"/>
  <c r="D3171" i="6"/>
  <c r="B3171" i="6"/>
  <c r="C3171" i="6" s="1"/>
  <c r="D3170" i="6"/>
  <c r="B3170" i="6"/>
  <c r="C3170" i="6" s="1"/>
  <c r="D3169" i="6"/>
  <c r="B3169" i="6"/>
  <c r="C3169" i="6" s="1"/>
  <c r="D3168" i="6"/>
  <c r="B3168" i="6"/>
  <c r="C3168" i="6" s="1"/>
  <c r="D3167" i="6"/>
  <c r="B3167" i="6"/>
  <c r="C3167" i="6" s="1"/>
  <c r="D3166" i="6"/>
  <c r="B3166" i="6"/>
  <c r="C3166" i="6" s="1"/>
  <c r="D3165" i="6"/>
  <c r="B3165" i="6"/>
  <c r="C3165" i="6" s="1"/>
  <c r="D3164" i="6"/>
  <c r="C3164" i="6"/>
  <c r="B3164" i="6"/>
  <c r="D3163" i="6"/>
  <c r="B3163" i="6"/>
  <c r="C3163" i="6" s="1"/>
  <c r="D3162" i="6"/>
  <c r="B3162" i="6"/>
  <c r="C3162" i="6" s="1"/>
  <c r="D3161" i="6"/>
  <c r="B3161" i="6"/>
  <c r="C3161" i="6" s="1"/>
  <c r="D3160" i="6"/>
  <c r="B3160" i="6"/>
  <c r="C3160" i="6" s="1"/>
  <c r="D3159" i="6"/>
  <c r="B3159" i="6"/>
  <c r="C3159" i="6" s="1"/>
  <c r="D3158" i="6"/>
  <c r="B3158" i="6"/>
  <c r="C3158" i="6" s="1"/>
  <c r="D3157" i="6"/>
  <c r="B3157" i="6"/>
  <c r="C3157" i="6" s="1"/>
  <c r="D3156" i="6"/>
  <c r="B3156" i="6"/>
  <c r="C3156" i="6" s="1"/>
  <c r="D3155" i="6"/>
  <c r="B3155" i="6"/>
  <c r="C3155" i="6" s="1"/>
  <c r="D3154" i="6"/>
  <c r="B3154" i="6"/>
  <c r="C3154" i="6" s="1"/>
  <c r="D3153" i="6"/>
  <c r="B3153" i="6"/>
  <c r="C3153" i="6" s="1"/>
  <c r="D3152" i="6"/>
  <c r="B3152" i="6"/>
  <c r="C3152" i="6" s="1"/>
  <c r="D3151" i="6"/>
  <c r="B3151" i="6"/>
  <c r="C3151" i="6" s="1"/>
  <c r="D3150" i="6"/>
  <c r="B3150" i="6"/>
  <c r="C3150" i="6" s="1"/>
  <c r="D3149" i="6"/>
  <c r="B3149" i="6"/>
  <c r="C3149" i="6" s="1"/>
  <c r="D3148" i="6"/>
  <c r="B3148" i="6"/>
  <c r="C3148" i="6" s="1"/>
  <c r="D3147" i="6"/>
  <c r="B3147" i="6"/>
  <c r="C3147" i="6" s="1"/>
  <c r="D3146" i="6"/>
  <c r="B3146" i="6"/>
  <c r="C3146" i="6" s="1"/>
  <c r="D3145" i="6"/>
  <c r="B3145" i="6"/>
  <c r="C3145" i="6" s="1"/>
  <c r="D3144" i="6"/>
  <c r="B3144" i="6"/>
  <c r="C3144" i="6" s="1"/>
  <c r="D3143" i="6"/>
  <c r="B3143" i="6"/>
  <c r="C3143" i="6" s="1"/>
  <c r="D3142" i="6"/>
  <c r="B3142" i="6"/>
  <c r="C3142" i="6" s="1"/>
  <c r="D3141" i="6"/>
  <c r="B3141" i="6"/>
  <c r="C3141" i="6" s="1"/>
  <c r="D3140" i="6"/>
  <c r="B3140" i="6"/>
  <c r="C3140" i="6" s="1"/>
  <c r="D3139" i="6"/>
  <c r="B3139" i="6"/>
  <c r="C3139" i="6" s="1"/>
  <c r="D3138" i="6"/>
  <c r="B3138" i="6"/>
  <c r="C3138" i="6" s="1"/>
  <c r="D3137" i="6"/>
  <c r="B3137" i="6"/>
  <c r="C3137" i="6" s="1"/>
  <c r="D3136" i="6"/>
  <c r="C3136" i="6"/>
  <c r="B3136" i="6"/>
  <c r="D3135" i="6"/>
  <c r="B3135" i="6"/>
  <c r="C3135" i="6" s="1"/>
  <c r="D3134" i="6"/>
  <c r="B3134" i="6"/>
  <c r="C3134" i="6" s="1"/>
  <c r="D3133" i="6"/>
  <c r="B3133" i="6"/>
  <c r="C3133" i="6" s="1"/>
  <c r="D3132" i="6"/>
  <c r="B3132" i="6"/>
  <c r="C3132" i="6" s="1"/>
  <c r="D3131" i="6"/>
  <c r="B3131" i="6"/>
  <c r="C3131" i="6" s="1"/>
  <c r="D3130" i="6"/>
  <c r="C3130" i="6"/>
  <c r="B3130" i="6"/>
  <c r="D3129" i="6"/>
  <c r="B3129" i="6"/>
  <c r="C3129" i="6" s="1"/>
  <c r="D3128" i="6"/>
  <c r="B3128" i="6"/>
  <c r="C3128" i="6" s="1"/>
  <c r="D3127" i="6"/>
  <c r="B3127" i="6"/>
  <c r="C3127" i="6" s="1"/>
  <c r="D3126" i="6"/>
  <c r="B3126" i="6"/>
  <c r="C3126" i="6" s="1"/>
  <c r="D3125" i="6"/>
  <c r="B3125" i="6"/>
  <c r="C3125" i="6" s="1"/>
  <c r="D3124" i="6"/>
  <c r="C3124" i="6"/>
  <c r="B3124" i="6"/>
  <c r="D3123" i="6"/>
  <c r="B3123" i="6"/>
  <c r="C3123" i="6" s="1"/>
  <c r="D3122" i="6"/>
  <c r="B3122" i="6"/>
  <c r="C3122" i="6" s="1"/>
  <c r="D3121" i="6"/>
  <c r="B3121" i="6"/>
  <c r="C3121" i="6" s="1"/>
  <c r="D3120" i="6"/>
  <c r="B3120" i="6"/>
  <c r="C3120" i="6" s="1"/>
  <c r="D3119" i="6"/>
  <c r="B3119" i="6"/>
  <c r="C3119" i="6" s="1"/>
  <c r="D3118" i="6"/>
  <c r="B3118" i="6"/>
  <c r="C3118" i="6" s="1"/>
  <c r="D3117" i="6"/>
  <c r="B3117" i="6"/>
  <c r="C3117" i="6" s="1"/>
  <c r="D3116" i="6"/>
  <c r="B3116" i="6"/>
  <c r="C3116" i="6" s="1"/>
  <c r="D3115" i="6"/>
  <c r="B3115" i="6"/>
  <c r="C3115" i="6" s="1"/>
  <c r="D3114" i="6"/>
  <c r="C3114" i="6"/>
  <c r="B3114" i="6"/>
  <c r="D3113" i="6"/>
  <c r="B3113" i="6"/>
  <c r="C3113" i="6" s="1"/>
  <c r="D3112" i="6"/>
  <c r="B3112" i="6"/>
  <c r="C3112" i="6" s="1"/>
  <c r="D3111" i="6"/>
  <c r="B3111" i="6"/>
  <c r="C3111" i="6" s="1"/>
  <c r="D3110" i="6"/>
  <c r="B3110" i="6"/>
  <c r="C3110" i="6" s="1"/>
  <c r="D3109" i="6"/>
  <c r="B3109" i="6"/>
  <c r="C3109" i="6" s="1"/>
  <c r="D3108" i="6"/>
  <c r="B3108" i="6"/>
  <c r="C3108" i="6" s="1"/>
  <c r="D3107" i="6"/>
  <c r="B3107" i="6"/>
  <c r="C3107" i="6" s="1"/>
  <c r="D3106" i="6"/>
  <c r="B3106" i="6"/>
  <c r="C3106" i="6" s="1"/>
  <c r="D3105" i="6"/>
  <c r="B3105" i="6"/>
  <c r="C3105" i="6" s="1"/>
  <c r="D3104" i="6"/>
  <c r="C3104" i="6"/>
  <c r="B3104" i="6"/>
  <c r="D3103" i="6"/>
  <c r="B3103" i="6"/>
  <c r="C3103" i="6" s="1"/>
  <c r="D3102" i="6"/>
  <c r="B3102" i="6"/>
  <c r="C3102" i="6" s="1"/>
  <c r="D3101" i="6"/>
  <c r="B3101" i="6"/>
  <c r="C3101" i="6" s="1"/>
  <c r="D3100" i="6"/>
  <c r="B3100" i="6"/>
  <c r="C3100" i="6" s="1"/>
  <c r="D3099" i="6"/>
  <c r="B3099" i="6"/>
  <c r="C3099" i="6" s="1"/>
  <c r="D3098" i="6"/>
  <c r="B3098" i="6"/>
  <c r="C3098" i="6" s="1"/>
  <c r="D3097" i="6"/>
  <c r="B3097" i="6"/>
  <c r="C3097" i="6" s="1"/>
  <c r="D3096" i="6"/>
  <c r="B3096" i="6"/>
  <c r="C3096" i="6" s="1"/>
  <c r="D3095" i="6"/>
  <c r="B3095" i="6"/>
  <c r="C3095" i="6" s="1"/>
  <c r="D3094" i="6"/>
  <c r="B3094" i="6"/>
  <c r="C3094" i="6" s="1"/>
  <c r="D3093" i="6"/>
  <c r="B3093" i="6"/>
  <c r="C3093" i="6" s="1"/>
  <c r="D3092" i="6"/>
  <c r="B3092" i="6"/>
  <c r="C3092" i="6" s="1"/>
  <c r="D3091" i="6"/>
  <c r="B3091" i="6"/>
  <c r="C3091" i="6" s="1"/>
  <c r="D3090" i="6"/>
  <c r="C3090" i="6"/>
  <c r="B3090" i="6"/>
  <c r="D3089" i="6"/>
  <c r="B3089" i="6"/>
  <c r="C3089" i="6" s="1"/>
  <c r="D3088" i="6"/>
  <c r="B3088" i="6"/>
  <c r="C3088" i="6" s="1"/>
  <c r="D3087" i="6"/>
  <c r="B3087" i="6"/>
  <c r="C3087" i="6" s="1"/>
  <c r="D3086" i="6"/>
  <c r="B3086" i="6"/>
  <c r="C3086" i="6" s="1"/>
  <c r="D3085" i="6"/>
  <c r="B3085" i="6"/>
  <c r="C3085" i="6" s="1"/>
  <c r="D3084" i="6"/>
  <c r="B3084" i="6"/>
  <c r="C3084" i="6" s="1"/>
  <c r="D3083" i="6"/>
  <c r="B3083" i="6"/>
  <c r="C3083" i="6" s="1"/>
  <c r="D3082" i="6"/>
  <c r="B3082" i="6"/>
  <c r="C3082" i="6" s="1"/>
  <c r="D3081" i="6"/>
  <c r="B3081" i="6"/>
  <c r="C3081" i="6" s="1"/>
  <c r="D3080" i="6"/>
  <c r="B3080" i="6"/>
  <c r="C3080" i="6" s="1"/>
  <c r="D3079" i="6"/>
  <c r="B3079" i="6"/>
  <c r="C3079" i="6" s="1"/>
  <c r="D3078" i="6"/>
  <c r="B3078" i="6"/>
  <c r="C3078" i="6" s="1"/>
  <c r="D3077" i="6"/>
  <c r="B3077" i="6"/>
  <c r="C3077" i="6" s="1"/>
  <c r="D3076" i="6"/>
  <c r="B3076" i="6"/>
  <c r="C3076" i="6" s="1"/>
  <c r="D3075" i="6"/>
  <c r="B3075" i="6"/>
  <c r="C3075" i="6" s="1"/>
  <c r="D3074" i="6"/>
  <c r="B3074" i="6"/>
  <c r="C3074" i="6" s="1"/>
  <c r="D3073" i="6"/>
  <c r="B3073" i="6"/>
  <c r="C3073" i="6" s="1"/>
  <c r="D3072" i="6"/>
  <c r="B3072" i="6"/>
  <c r="C3072" i="6" s="1"/>
  <c r="D3071" i="6"/>
  <c r="B3071" i="6"/>
  <c r="C3071" i="6" s="1"/>
  <c r="D3070" i="6"/>
  <c r="B3070" i="6"/>
  <c r="C3070" i="6" s="1"/>
  <c r="D3069" i="6"/>
  <c r="B3069" i="6"/>
  <c r="C3069" i="6" s="1"/>
  <c r="D3068" i="6"/>
  <c r="B3068" i="6"/>
  <c r="C3068" i="6" s="1"/>
  <c r="D3067" i="6"/>
  <c r="B3067" i="6"/>
  <c r="C3067" i="6" s="1"/>
  <c r="D3066" i="6"/>
  <c r="B3066" i="6"/>
  <c r="C3066" i="6" s="1"/>
  <c r="D3065" i="6"/>
  <c r="C3065" i="6"/>
  <c r="B3065" i="6"/>
  <c r="D3064" i="6"/>
  <c r="B3064" i="6"/>
  <c r="C3064" i="6" s="1"/>
  <c r="D3063" i="6"/>
  <c r="B3063" i="6"/>
  <c r="C3063" i="6" s="1"/>
  <c r="D3062" i="6"/>
  <c r="B3062" i="6"/>
  <c r="C3062" i="6" s="1"/>
  <c r="D3061" i="6"/>
  <c r="B3061" i="6"/>
  <c r="C3061" i="6" s="1"/>
  <c r="D3060" i="6"/>
  <c r="B3060" i="6"/>
  <c r="C3060" i="6" s="1"/>
  <c r="D3059" i="6"/>
  <c r="B3059" i="6"/>
  <c r="C3059" i="6" s="1"/>
  <c r="D3058" i="6"/>
  <c r="B3058" i="6"/>
  <c r="C3058" i="6" s="1"/>
  <c r="D3057" i="6"/>
  <c r="B3057" i="6"/>
  <c r="C3057" i="6" s="1"/>
  <c r="D3056" i="6"/>
  <c r="B3056" i="6"/>
  <c r="C3056" i="6" s="1"/>
  <c r="D3055" i="6"/>
  <c r="B3055" i="6"/>
  <c r="C3055" i="6" s="1"/>
  <c r="D3054" i="6"/>
  <c r="B3054" i="6"/>
  <c r="C3054" i="6" s="1"/>
  <c r="D3053" i="6"/>
  <c r="B3053" i="6"/>
  <c r="C3053" i="6" s="1"/>
  <c r="D3052" i="6"/>
  <c r="B3052" i="6"/>
  <c r="C3052" i="6" s="1"/>
  <c r="D3051" i="6"/>
  <c r="B3051" i="6"/>
  <c r="C3051" i="6" s="1"/>
  <c r="D3050" i="6"/>
  <c r="B3050" i="6"/>
  <c r="C3050" i="6" s="1"/>
  <c r="D3049" i="6"/>
  <c r="B3049" i="6"/>
  <c r="C3049" i="6" s="1"/>
  <c r="D3048" i="6"/>
  <c r="B3048" i="6"/>
  <c r="C3048" i="6" s="1"/>
  <c r="D3047" i="6"/>
  <c r="B3047" i="6"/>
  <c r="C3047" i="6" s="1"/>
  <c r="D3046" i="6"/>
  <c r="B3046" i="6"/>
  <c r="C3046" i="6" s="1"/>
  <c r="D3045" i="6"/>
  <c r="B3045" i="6"/>
  <c r="C3045" i="6" s="1"/>
  <c r="D3044" i="6"/>
  <c r="B3044" i="6"/>
  <c r="C3044" i="6" s="1"/>
  <c r="D3043" i="6"/>
  <c r="B3043" i="6"/>
  <c r="C3043" i="6" s="1"/>
  <c r="D3042" i="6"/>
  <c r="B3042" i="6"/>
  <c r="C3042" i="6" s="1"/>
  <c r="D3041" i="6"/>
  <c r="B3041" i="6"/>
  <c r="C3041" i="6" s="1"/>
  <c r="D3040" i="6"/>
  <c r="B3040" i="6"/>
  <c r="C3040" i="6" s="1"/>
  <c r="D3039" i="6"/>
  <c r="B3039" i="6"/>
  <c r="C3039" i="6" s="1"/>
  <c r="D3038" i="6"/>
  <c r="B3038" i="6"/>
  <c r="C3038" i="6" s="1"/>
  <c r="D3037" i="6"/>
  <c r="B3037" i="6"/>
  <c r="C3037" i="6" s="1"/>
  <c r="D3036" i="6"/>
  <c r="B3036" i="6"/>
  <c r="C3036" i="6" s="1"/>
  <c r="D3035" i="6"/>
  <c r="B3035" i="6"/>
  <c r="C3035" i="6" s="1"/>
  <c r="D3034" i="6"/>
  <c r="B3034" i="6"/>
  <c r="C3034" i="6" s="1"/>
  <c r="D3033" i="6"/>
  <c r="B3033" i="6"/>
  <c r="C3033" i="6" s="1"/>
  <c r="D3032" i="6"/>
  <c r="B3032" i="6"/>
  <c r="C3032" i="6" s="1"/>
  <c r="D3031" i="6"/>
  <c r="B3031" i="6"/>
  <c r="C3031" i="6" s="1"/>
  <c r="D3030" i="6"/>
  <c r="B3030" i="6"/>
  <c r="C3030" i="6" s="1"/>
  <c r="D3029" i="6"/>
  <c r="C3029" i="6"/>
  <c r="B3029" i="6"/>
  <c r="D3028" i="6"/>
  <c r="B3028" i="6"/>
  <c r="C3028" i="6" s="1"/>
  <c r="D3027" i="6"/>
  <c r="B3027" i="6"/>
  <c r="C3027" i="6" s="1"/>
  <c r="D3026" i="6"/>
  <c r="B3026" i="6"/>
  <c r="C3026" i="6" s="1"/>
  <c r="D3025" i="6"/>
  <c r="B3025" i="6"/>
  <c r="C3025" i="6" s="1"/>
  <c r="D3024" i="6"/>
  <c r="B3024" i="6"/>
  <c r="C3024" i="6" s="1"/>
  <c r="D3023" i="6"/>
  <c r="B3023" i="6"/>
  <c r="C3023" i="6" s="1"/>
  <c r="D3022" i="6"/>
  <c r="B3022" i="6"/>
  <c r="C3022" i="6" s="1"/>
  <c r="D3021" i="6"/>
  <c r="B3021" i="6"/>
  <c r="C3021" i="6" s="1"/>
  <c r="D3020" i="6"/>
  <c r="B3020" i="6"/>
  <c r="C3020" i="6" s="1"/>
  <c r="D3019" i="6"/>
  <c r="B3019" i="6"/>
  <c r="C3019" i="6" s="1"/>
  <c r="D3018" i="6"/>
  <c r="B3018" i="6"/>
  <c r="C3018" i="6" s="1"/>
  <c r="D3017" i="6"/>
  <c r="B3017" i="6"/>
  <c r="C3017" i="6" s="1"/>
  <c r="D3016" i="6"/>
  <c r="B3016" i="6"/>
  <c r="C3016" i="6" s="1"/>
  <c r="D3015" i="6"/>
  <c r="B3015" i="6"/>
  <c r="C3015" i="6" s="1"/>
  <c r="D3014" i="6"/>
  <c r="B3014" i="6"/>
  <c r="C3014" i="6" s="1"/>
  <c r="D3013" i="6"/>
  <c r="C3013" i="6"/>
  <c r="B3013" i="6"/>
  <c r="D3012" i="6"/>
  <c r="B3012" i="6"/>
  <c r="C3012" i="6" s="1"/>
  <c r="D3011" i="6"/>
  <c r="B3011" i="6"/>
  <c r="C3011" i="6" s="1"/>
  <c r="D3010" i="6"/>
  <c r="B3010" i="6"/>
  <c r="C3010" i="6" s="1"/>
  <c r="D3009" i="6"/>
  <c r="B3009" i="6"/>
  <c r="C3009" i="6" s="1"/>
  <c r="D3008" i="6"/>
  <c r="B3008" i="6"/>
  <c r="C3008" i="6" s="1"/>
  <c r="D3007" i="6"/>
  <c r="B3007" i="6"/>
  <c r="C3007" i="6" s="1"/>
  <c r="D3006" i="6"/>
  <c r="B3006" i="6"/>
  <c r="C3006" i="6" s="1"/>
  <c r="D3005" i="6"/>
  <c r="B3005" i="6"/>
  <c r="C3005" i="6" s="1"/>
  <c r="D3004" i="6"/>
  <c r="B3004" i="6"/>
  <c r="C3004" i="6" s="1"/>
  <c r="D3003" i="6"/>
  <c r="B3003" i="6"/>
  <c r="C3003" i="6" s="1"/>
  <c r="D3002" i="6"/>
  <c r="B3002" i="6"/>
  <c r="C3002" i="6" s="1"/>
  <c r="D3001" i="6"/>
  <c r="B3001" i="6"/>
  <c r="C3001" i="6" s="1"/>
  <c r="D3000" i="6"/>
  <c r="B3000" i="6"/>
  <c r="C3000" i="6" s="1"/>
  <c r="D2999" i="6"/>
  <c r="B2999" i="6"/>
  <c r="C2999" i="6" s="1"/>
  <c r="D2998" i="6"/>
  <c r="B2998" i="6"/>
  <c r="C2998" i="6" s="1"/>
  <c r="D2997" i="6"/>
  <c r="C2997" i="6"/>
  <c r="B2997" i="6"/>
  <c r="D2996" i="6"/>
  <c r="B2996" i="6"/>
  <c r="C2996" i="6" s="1"/>
  <c r="D2995" i="6"/>
  <c r="B2995" i="6"/>
  <c r="C2995" i="6" s="1"/>
  <c r="D2994" i="6"/>
  <c r="B2994" i="6"/>
  <c r="C2994" i="6" s="1"/>
  <c r="D2993" i="6"/>
  <c r="B2993" i="6"/>
  <c r="C2993" i="6" s="1"/>
  <c r="D2992" i="6"/>
  <c r="B2992" i="6"/>
  <c r="C2992" i="6" s="1"/>
  <c r="D2991" i="6"/>
  <c r="B2991" i="6"/>
  <c r="C2991" i="6" s="1"/>
  <c r="D2990" i="6"/>
  <c r="B2990" i="6"/>
  <c r="C2990" i="6" s="1"/>
  <c r="D2989" i="6"/>
  <c r="B2989" i="6"/>
  <c r="C2989" i="6" s="1"/>
  <c r="D2988" i="6"/>
  <c r="B2988" i="6"/>
  <c r="C2988" i="6" s="1"/>
  <c r="D2987" i="6"/>
  <c r="B2987" i="6"/>
  <c r="C2987" i="6" s="1"/>
  <c r="D2986" i="6"/>
  <c r="B2986" i="6"/>
  <c r="C2986" i="6" s="1"/>
  <c r="D2985" i="6"/>
  <c r="B2985" i="6"/>
  <c r="C2985" i="6" s="1"/>
  <c r="D2984" i="6"/>
  <c r="B2984" i="6"/>
  <c r="C2984" i="6" s="1"/>
  <c r="D2983" i="6"/>
  <c r="B2983" i="6"/>
  <c r="C2983" i="6" s="1"/>
  <c r="D2982" i="6"/>
  <c r="B2982" i="6"/>
  <c r="C2982" i="6" s="1"/>
  <c r="D2981" i="6"/>
  <c r="B2981" i="6"/>
  <c r="C2981" i="6" s="1"/>
  <c r="D2980" i="6"/>
  <c r="B2980" i="6"/>
  <c r="C2980" i="6" s="1"/>
  <c r="D2979" i="6"/>
  <c r="B2979" i="6"/>
  <c r="C2979" i="6" s="1"/>
  <c r="D2978" i="6"/>
  <c r="B2978" i="6"/>
  <c r="C2978" i="6" s="1"/>
  <c r="D2977" i="6"/>
  <c r="B2977" i="6"/>
  <c r="C2977" i="6" s="1"/>
  <c r="D2976" i="6"/>
  <c r="B2976" i="6"/>
  <c r="C2976" i="6" s="1"/>
  <c r="D2975" i="6"/>
  <c r="B2975" i="6"/>
  <c r="C2975" i="6" s="1"/>
  <c r="D2974" i="6"/>
  <c r="B2974" i="6"/>
  <c r="C2974" i="6" s="1"/>
  <c r="D2973" i="6"/>
  <c r="B2973" i="6"/>
  <c r="C2973" i="6" s="1"/>
  <c r="D2972" i="6"/>
  <c r="B2972" i="6"/>
  <c r="C2972" i="6" s="1"/>
  <c r="D2971" i="6"/>
  <c r="B2971" i="6"/>
  <c r="C2971" i="6" s="1"/>
  <c r="D2970" i="6"/>
  <c r="B2970" i="6"/>
  <c r="C2970" i="6" s="1"/>
  <c r="D2969" i="6"/>
  <c r="C2969" i="6"/>
  <c r="B2969" i="6"/>
  <c r="D2968" i="6"/>
  <c r="B2968" i="6"/>
  <c r="C2968" i="6" s="1"/>
  <c r="D2967" i="6"/>
  <c r="B2967" i="6"/>
  <c r="C2967" i="6" s="1"/>
  <c r="D2966" i="6"/>
  <c r="B2966" i="6"/>
  <c r="C2966" i="6" s="1"/>
  <c r="D2965" i="6"/>
  <c r="B2965" i="6"/>
  <c r="C2965" i="6" s="1"/>
  <c r="D2964" i="6"/>
  <c r="B2964" i="6"/>
  <c r="C2964" i="6" s="1"/>
  <c r="D2963" i="6"/>
  <c r="B2963" i="6"/>
  <c r="C2963" i="6" s="1"/>
  <c r="D2962" i="6"/>
  <c r="B2962" i="6"/>
  <c r="C2962" i="6" s="1"/>
  <c r="D2961" i="6"/>
  <c r="B2961" i="6"/>
  <c r="C2961" i="6" s="1"/>
  <c r="D2960" i="6"/>
  <c r="B2960" i="6"/>
  <c r="C2960" i="6" s="1"/>
  <c r="D2959" i="6"/>
  <c r="B2959" i="6"/>
  <c r="C2959" i="6" s="1"/>
  <c r="D2958" i="6"/>
  <c r="B2958" i="6"/>
  <c r="C2958" i="6" s="1"/>
  <c r="D2957" i="6"/>
  <c r="C2957" i="6"/>
  <c r="B2957" i="6"/>
  <c r="D2956" i="6"/>
  <c r="B2956" i="6"/>
  <c r="C2956" i="6" s="1"/>
  <c r="D2955" i="6"/>
  <c r="B2955" i="6"/>
  <c r="C2955" i="6" s="1"/>
  <c r="D2954" i="6"/>
  <c r="B2954" i="6"/>
  <c r="C2954" i="6" s="1"/>
  <c r="D2953" i="6"/>
  <c r="B2953" i="6"/>
  <c r="C2953" i="6" s="1"/>
  <c r="D2952" i="6"/>
  <c r="B2952" i="6"/>
  <c r="C2952" i="6" s="1"/>
  <c r="D2951" i="6"/>
  <c r="B2951" i="6"/>
  <c r="C2951" i="6" s="1"/>
  <c r="D2950" i="6"/>
  <c r="B2950" i="6"/>
  <c r="C2950" i="6" s="1"/>
  <c r="D2949" i="6"/>
  <c r="B2949" i="6"/>
  <c r="C2949" i="6" s="1"/>
  <c r="D2948" i="6"/>
  <c r="B2948" i="6"/>
  <c r="C2948" i="6" s="1"/>
  <c r="D2947" i="6"/>
  <c r="B2947" i="6"/>
  <c r="C2947" i="6" s="1"/>
  <c r="D2946" i="6"/>
  <c r="B2946" i="6"/>
  <c r="C2946" i="6" s="1"/>
  <c r="D2945" i="6"/>
  <c r="B2945" i="6"/>
  <c r="C2945" i="6" s="1"/>
  <c r="D2944" i="6"/>
  <c r="B2944" i="6"/>
  <c r="C2944" i="6" s="1"/>
  <c r="D2943" i="6"/>
  <c r="B2943" i="6"/>
  <c r="C2943" i="6" s="1"/>
  <c r="D2942" i="6"/>
  <c r="B2942" i="6"/>
  <c r="C2942" i="6" s="1"/>
  <c r="D2941" i="6"/>
  <c r="B2941" i="6"/>
  <c r="C2941" i="6" s="1"/>
  <c r="D2940" i="6"/>
  <c r="B2940" i="6"/>
  <c r="C2940" i="6" s="1"/>
  <c r="D2939" i="6"/>
  <c r="B2939" i="6"/>
  <c r="C2939" i="6" s="1"/>
  <c r="D2938" i="6"/>
  <c r="B2938" i="6"/>
  <c r="C2938" i="6" s="1"/>
  <c r="D2937" i="6"/>
  <c r="C2937" i="6"/>
  <c r="B2937" i="6"/>
  <c r="D2936" i="6"/>
  <c r="B2936" i="6"/>
  <c r="C2936" i="6" s="1"/>
  <c r="D2935" i="6"/>
  <c r="B2935" i="6"/>
  <c r="C2935" i="6" s="1"/>
  <c r="D2934" i="6"/>
  <c r="B2934" i="6"/>
  <c r="C2934" i="6" s="1"/>
  <c r="D2933" i="6"/>
  <c r="B2933" i="6"/>
  <c r="C2933" i="6" s="1"/>
  <c r="D2932" i="6"/>
  <c r="B2932" i="6"/>
  <c r="C2932" i="6" s="1"/>
  <c r="D2931" i="6"/>
  <c r="C2931" i="6"/>
  <c r="B2931" i="6"/>
  <c r="D2930" i="6"/>
  <c r="B2930" i="6"/>
  <c r="C2930" i="6" s="1"/>
  <c r="D2929" i="6"/>
  <c r="B2929" i="6"/>
  <c r="C2929" i="6" s="1"/>
  <c r="D2928" i="6"/>
  <c r="B2928" i="6"/>
  <c r="C2928" i="6" s="1"/>
  <c r="D2927" i="6"/>
  <c r="B2927" i="6"/>
  <c r="C2927" i="6" s="1"/>
  <c r="D2926" i="6"/>
  <c r="B2926" i="6"/>
  <c r="C2926" i="6" s="1"/>
  <c r="D2925" i="6"/>
  <c r="B2925" i="6"/>
  <c r="C2925" i="6" s="1"/>
  <c r="D2924" i="6"/>
  <c r="B2924" i="6"/>
  <c r="C2924" i="6" s="1"/>
  <c r="D2923" i="6"/>
  <c r="B2923" i="6"/>
  <c r="C2923" i="6" s="1"/>
  <c r="D2922" i="6"/>
  <c r="B2922" i="6"/>
  <c r="C2922" i="6" s="1"/>
  <c r="D2921" i="6"/>
  <c r="B2921" i="6"/>
  <c r="C2921" i="6" s="1"/>
  <c r="D2920" i="6"/>
  <c r="B2920" i="6"/>
  <c r="C2920" i="6" s="1"/>
  <c r="D2919" i="6"/>
  <c r="B2919" i="6"/>
  <c r="C2919" i="6" s="1"/>
  <c r="D2918" i="6"/>
  <c r="B2918" i="6"/>
  <c r="C2918" i="6" s="1"/>
  <c r="D2917" i="6"/>
  <c r="B2917" i="6"/>
  <c r="C2917" i="6" s="1"/>
  <c r="D2916" i="6"/>
  <c r="B2916" i="6"/>
  <c r="C2916" i="6" s="1"/>
  <c r="D2915" i="6"/>
  <c r="B2915" i="6"/>
  <c r="C2915" i="6" s="1"/>
  <c r="D2914" i="6"/>
  <c r="B2914" i="6"/>
  <c r="C2914" i="6" s="1"/>
  <c r="D2913" i="6"/>
  <c r="B2913" i="6"/>
  <c r="C2913" i="6" s="1"/>
  <c r="D2912" i="6"/>
  <c r="B2912" i="6"/>
  <c r="C2912" i="6" s="1"/>
  <c r="D2911" i="6"/>
  <c r="B2911" i="6"/>
  <c r="C2911" i="6" s="1"/>
  <c r="D2910" i="6"/>
  <c r="B2910" i="6"/>
  <c r="C2910" i="6" s="1"/>
  <c r="D2909" i="6"/>
  <c r="B2909" i="6"/>
  <c r="C2909" i="6" s="1"/>
  <c r="D2908" i="6"/>
  <c r="B2908" i="6"/>
  <c r="C2908" i="6" s="1"/>
  <c r="D2907" i="6"/>
  <c r="B2907" i="6"/>
  <c r="C2907" i="6" s="1"/>
  <c r="D2906" i="6"/>
  <c r="B2906" i="6"/>
  <c r="C2906" i="6" s="1"/>
  <c r="D2905" i="6"/>
  <c r="C2905" i="6"/>
  <c r="B2905" i="6"/>
  <c r="D2904" i="6"/>
  <c r="B2904" i="6"/>
  <c r="C2904" i="6" s="1"/>
  <c r="D2903" i="6"/>
  <c r="B2903" i="6"/>
  <c r="C2903" i="6" s="1"/>
  <c r="D2902" i="6"/>
  <c r="B2902" i="6"/>
  <c r="C2902" i="6" s="1"/>
  <c r="D2901" i="6"/>
  <c r="B2901" i="6"/>
  <c r="C2901" i="6" s="1"/>
  <c r="D2900" i="6"/>
  <c r="B2900" i="6"/>
  <c r="C2900" i="6" s="1"/>
  <c r="D2899" i="6"/>
  <c r="B2899" i="6"/>
  <c r="C2899" i="6" s="1"/>
  <c r="D2898" i="6"/>
  <c r="B2898" i="6"/>
  <c r="C2898" i="6" s="1"/>
  <c r="D2897" i="6"/>
  <c r="B2897" i="6"/>
  <c r="C2897" i="6" s="1"/>
  <c r="D2896" i="6"/>
  <c r="B2896" i="6"/>
  <c r="C2896" i="6" s="1"/>
  <c r="D2895" i="6"/>
  <c r="B2895" i="6"/>
  <c r="C2895" i="6" s="1"/>
  <c r="D2894" i="6"/>
  <c r="B2894" i="6"/>
  <c r="C2894" i="6" s="1"/>
  <c r="D2893" i="6"/>
  <c r="B2893" i="6"/>
  <c r="C2893" i="6" s="1"/>
  <c r="D2892" i="6"/>
  <c r="B2892" i="6"/>
  <c r="C2892" i="6" s="1"/>
  <c r="D2891" i="6"/>
  <c r="B2891" i="6"/>
  <c r="C2891" i="6" s="1"/>
  <c r="D2890" i="6"/>
  <c r="B2890" i="6"/>
  <c r="C2890" i="6" s="1"/>
  <c r="D2889" i="6"/>
  <c r="B2889" i="6"/>
  <c r="C2889" i="6" s="1"/>
  <c r="D2888" i="6"/>
  <c r="B2888" i="6"/>
  <c r="C2888" i="6" s="1"/>
  <c r="D2887" i="6"/>
  <c r="B2887" i="6"/>
  <c r="C2887" i="6" s="1"/>
  <c r="D2886" i="6"/>
  <c r="B2886" i="6"/>
  <c r="C2886" i="6" s="1"/>
  <c r="D2885" i="6"/>
  <c r="B2885" i="6"/>
  <c r="C2885" i="6" s="1"/>
  <c r="D2884" i="6"/>
  <c r="B2884" i="6"/>
  <c r="C2884" i="6" s="1"/>
  <c r="D2883" i="6"/>
  <c r="B2883" i="6"/>
  <c r="C2883" i="6" s="1"/>
  <c r="D2882" i="6"/>
  <c r="B2882" i="6"/>
  <c r="C2882" i="6" s="1"/>
  <c r="D2881" i="6"/>
  <c r="B2881" i="6"/>
  <c r="C2881" i="6" s="1"/>
  <c r="D2880" i="6"/>
  <c r="B2880" i="6"/>
  <c r="C2880" i="6" s="1"/>
  <c r="D2879" i="6"/>
  <c r="B2879" i="6"/>
  <c r="C2879" i="6" s="1"/>
  <c r="D2878" i="6"/>
  <c r="B2878" i="6"/>
  <c r="C2878" i="6" s="1"/>
  <c r="D2877" i="6"/>
  <c r="B2877" i="6"/>
  <c r="C2877" i="6" s="1"/>
  <c r="D2876" i="6"/>
  <c r="B2876" i="6"/>
  <c r="C2876" i="6" s="1"/>
  <c r="D2875" i="6"/>
  <c r="B2875" i="6"/>
  <c r="C2875" i="6" s="1"/>
  <c r="D2874" i="6"/>
  <c r="B2874" i="6"/>
  <c r="C2874" i="6" s="1"/>
  <c r="D2873" i="6"/>
  <c r="B2873" i="6"/>
  <c r="C2873" i="6" s="1"/>
  <c r="D2872" i="6"/>
  <c r="B2872" i="6"/>
  <c r="C2872" i="6" s="1"/>
  <c r="D2871" i="6"/>
  <c r="B2871" i="6"/>
  <c r="C2871" i="6" s="1"/>
  <c r="D2870" i="6"/>
  <c r="C2870" i="6"/>
  <c r="B2870" i="6"/>
  <c r="D2869" i="6"/>
  <c r="B2869" i="6"/>
  <c r="C2869" i="6" s="1"/>
  <c r="D2868" i="6"/>
  <c r="B2868" i="6"/>
  <c r="C2868" i="6" s="1"/>
  <c r="D2867" i="6"/>
  <c r="B2867" i="6"/>
  <c r="C2867" i="6" s="1"/>
  <c r="D2866" i="6"/>
  <c r="B2866" i="6"/>
  <c r="C2866" i="6" s="1"/>
  <c r="D2865" i="6"/>
  <c r="B2865" i="6"/>
  <c r="C2865" i="6" s="1"/>
  <c r="D2864" i="6"/>
  <c r="B2864" i="6"/>
  <c r="C2864" i="6" s="1"/>
  <c r="D2863" i="6"/>
  <c r="B2863" i="6"/>
  <c r="C2863" i="6" s="1"/>
  <c r="D2862" i="6"/>
  <c r="B2862" i="6"/>
  <c r="C2862" i="6" s="1"/>
  <c r="D2861" i="6"/>
  <c r="B2861" i="6"/>
  <c r="C2861" i="6" s="1"/>
  <c r="D2860" i="6"/>
  <c r="B2860" i="6"/>
  <c r="C2860" i="6" s="1"/>
  <c r="D2859" i="6"/>
  <c r="B2859" i="6"/>
  <c r="C2859" i="6" s="1"/>
  <c r="D2858" i="6"/>
  <c r="B2858" i="6"/>
  <c r="C2858" i="6" s="1"/>
  <c r="D2857" i="6"/>
  <c r="C2857" i="6"/>
  <c r="B2857" i="6"/>
  <c r="D2856" i="6"/>
  <c r="B2856" i="6"/>
  <c r="C2856" i="6" s="1"/>
  <c r="D2855" i="6"/>
  <c r="B2855" i="6"/>
  <c r="C2855" i="6" s="1"/>
  <c r="D2854" i="6"/>
  <c r="B2854" i="6"/>
  <c r="C2854" i="6" s="1"/>
  <c r="D2853" i="6"/>
  <c r="B2853" i="6"/>
  <c r="C2853" i="6" s="1"/>
  <c r="D2852" i="6"/>
  <c r="B2852" i="6"/>
  <c r="C2852" i="6" s="1"/>
  <c r="D2851" i="6"/>
  <c r="C2851" i="6"/>
  <c r="B2851" i="6"/>
  <c r="D2850" i="6"/>
  <c r="B2850" i="6"/>
  <c r="C2850" i="6" s="1"/>
  <c r="D2849" i="6"/>
  <c r="B2849" i="6"/>
  <c r="C2849" i="6" s="1"/>
  <c r="D2848" i="6"/>
  <c r="B2848" i="6"/>
  <c r="C2848" i="6" s="1"/>
  <c r="D2847" i="6"/>
  <c r="B2847" i="6"/>
  <c r="C2847" i="6" s="1"/>
  <c r="D2846" i="6"/>
  <c r="B2846" i="6"/>
  <c r="C2846" i="6" s="1"/>
  <c r="D2845" i="6"/>
  <c r="B2845" i="6"/>
  <c r="C2845" i="6" s="1"/>
  <c r="D2844" i="6"/>
  <c r="B2844" i="6"/>
  <c r="C2844" i="6" s="1"/>
  <c r="D2843" i="6"/>
  <c r="B2843" i="6"/>
  <c r="C2843" i="6" s="1"/>
  <c r="D2842" i="6"/>
  <c r="B2842" i="6"/>
  <c r="C2842" i="6" s="1"/>
  <c r="D2841" i="6"/>
  <c r="C2841" i="6"/>
  <c r="B2841" i="6"/>
  <c r="D2840" i="6"/>
  <c r="B2840" i="6"/>
  <c r="C2840" i="6" s="1"/>
  <c r="D2839" i="6"/>
  <c r="B2839" i="6"/>
  <c r="C2839" i="6" s="1"/>
  <c r="D2838" i="6"/>
  <c r="B2838" i="6"/>
  <c r="C2838" i="6" s="1"/>
  <c r="D2837" i="6"/>
  <c r="B2837" i="6"/>
  <c r="C2837" i="6" s="1"/>
  <c r="D2836" i="6"/>
  <c r="B2836" i="6"/>
  <c r="C2836" i="6" s="1"/>
  <c r="D2835" i="6"/>
  <c r="B2835" i="6"/>
  <c r="C2835" i="6" s="1"/>
  <c r="D2834" i="6"/>
  <c r="B2834" i="6"/>
  <c r="C2834" i="6" s="1"/>
  <c r="D2833" i="6"/>
  <c r="B2833" i="6"/>
  <c r="C2833" i="6" s="1"/>
  <c r="D2832" i="6"/>
  <c r="B2832" i="6"/>
  <c r="C2832" i="6" s="1"/>
  <c r="D2831" i="6"/>
  <c r="B2831" i="6"/>
  <c r="C2831" i="6" s="1"/>
  <c r="D2830" i="6"/>
  <c r="B2830" i="6"/>
  <c r="C2830" i="6" s="1"/>
  <c r="D2829" i="6"/>
  <c r="B2829" i="6"/>
  <c r="C2829" i="6" s="1"/>
  <c r="D2828" i="6"/>
  <c r="B2828" i="6"/>
  <c r="C2828" i="6" s="1"/>
  <c r="D2827" i="6"/>
  <c r="B2827" i="6"/>
  <c r="C2827" i="6" s="1"/>
  <c r="D2826" i="6"/>
  <c r="B2826" i="6"/>
  <c r="C2826" i="6" s="1"/>
  <c r="D2825" i="6"/>
  <c r="B2825" i="6"/>
  <c r="C2825" i="6" s="1"/>
  <c r="D2824" i="6"/>
  <c r="B2824" i="6"/>
  <c r="C2824" i="6" s="1"/>
  <c r="D2823" i="6"/>
  <c r="B2823" i="6"/>
  <c r="C2823" i="6" s="1"/>
  <c r="D2822" i="6"/>
  <c r="B2822" i="6"/>
  <c r="C2822" i="6" s="1"/>
  <c r="D2821" i="6"/>
  <c r="B2821" i="6"/>
  <c r="C2821" i="6" s="1"/>
  <c r="D2820" i="6"/>
  <c r="B2820" i="6"/>
  <c r="C2820" i="6" s="1"/>
  <c r="D2819" i="6"/>
  <c r="B2819" i="6"/>
  <c r="C2819" i="6" s="1"/>
  <c r="D2818" i="6"/>
  <c r="B2818" i="6"/>
  <c r="C2818" i="6" s="1"/>
  <c r="D2817" i="6"/>
  <c r="B2817" i="6"/>
  <c r="C2817" i="6" s="1"/>
  <c r="D2816" i="6"/>
  <c r="B2816" i="6"/>
  <c r="C2816" i="6" s="1"/>
  <c r="D2815" i="6"/>
  <c r="C2815" i="6"/>
  <c r="B2815" i="6"/>
  <c r="D2814" i="6"/>
  <c r="B2814" i="6"/>
  <c r="C2814" i="6" s="1"/>
  <c r="D2813" i="6"/>
  <c r="B2813" i="6"/>
  <c r="C2813" i="6" s="1"/>
  <c r="D2812" i="6"/>
  <c r="B2812" i="6"/>
  <c r="C2812" i="6" s="1"/>
  <c r="D2811" i="6"/>
  <c r="B2811" i="6"/>
  <c r="C2811" i="6" s="1"/>
  <c r="D2810" i="6"/>
  <c r="B2810" i="6"/>
  <c r="C2810" i="6" s="1"/>
  <c r="D2809" i="6"/>
  <c r="C2809" i="6"/>
  <c r="B2809" i="6"/>
  <c r="D2808" i="6"/>
  <c r="B2808" i="6"/>
  <c r="C2808" i="6" s="1"/>
  <c r="D2807" i="6"/>
  <c r="C2807" i="6"/>
  <c r="B2807" i="6"/>
  <c r="D2806" i="6"/>
  <c r="B2806" i="6"/>
  <c r="C2806" i="6" s="1"/>
  <c r="D2805" i="6"/>
  <c r="B2805" i="6"/>
  <c r="C2805" i="6" s="1"/>
  <c r="D2804" i="6"/>
  <c r="B2804" i="6"/>
  <c r="C2804" i="6" s="1"/>
  <c r="D2803" i="6"/>
  <c r="B2803" i="6"/>
  <c r="C2803" i="6" s="1"/>
  <c r="D2802" i="6"/>
  <c r="B2802" i="6"/>
  <c r="C2802" i="6" s="1"/>
  <c r="D2801" i="6"/>
  <c r="B2801" i="6"/>
  <c r="C2801" i="6" s="1"/>
  <c r="D2800" i="6"/>
  <c r="C2800" i="6"/>
  <c r="B2800" i="6"/>
  <c r="D2799" i="6"/>
  <c r="B2799" i="6"/>
  <c r="C2799" i="6" s="1"/>
  <c r="D2798" i="6"/>
  <c r="B2798" i="6"/>
  <c r="C2798" i="6" s="1"/>
  <c r="D2797" i="6"/>
  <c r="B2797" i="6"/>
  <c r="C2797" i="6" s="1"/>
  <c r="D2796" i="6"/>
  <c r="B2796" i="6"/>
  <c r="C2796" i="6" s="1"/>
  <c r="D2795" i="6"/>
  <c r="B2795" i="6"/>
  <c r="C2795" i="6" s="1"/>
  <c r="D2794" i="6"/>
  <c r="B2794" i="6"/>
  <c r="C2794" i="6" s="1"/>
  <c r="D2793" i="6"/>
  <c r="C2793" i="6"/>
  <c r="B2793" i="6"/>
  <c r="D2792" i="6"/>
  <c r="B2792" i="6"/>
  <c r="C2792" i="6" s="1"/>
  <c r="D2791" i="6"/>
  <c r="B2791" i="6"/>
  <c r="C2791" i="6" s="1"/>
  <c r="D2790" i="6"/>
  <c r="B2790" i="6"/>
  <c r="C2790" i="6" s="1"/>
  <c r="D2789" i="6"/>
  <c r="B2789" i="6"/>
  <c r="C2789" i="6" s="1"/>
  <c r="D2788" i="6"/>
  <c r="B2788" i="6"/>
  <c r="C2788" i="6" s="1"/>
  <c r="D2787" i="6"/>
  <c r="B2787" i="6"/>
  <c r="C2787" i="6" s="1"/>
  <c r="D2786" i="6"/>
  <c r="B2786" i="6"/>
  <c r="C2786" i="6" s="1"/>
  <c r="D2785" i="6"/>
  <c r="B2785" i="6"/>
  <c r="C2785" i="6" s="1"/>
  <c r="D2784" i="6"/>
  <c r="B2784" i="6"/>
  <c r="C2784" i="6" s="1"/>
  <c r="D2783" i="6"/>
  <c r="B2783" i="6"/>
  <c r="C2783" i="6" s="1"/>
  <c r="D2782" i="6"/>
  <c r="B2782" i="6"/>
  <c r="C2782" i="6" s="1"/>
  <c r="D2781" i="6"/>
  <c r="B2781" i="6"/>
  <c r="C2781" i="6" s="1"/>
  <c r="D2780" i="6"/>
  <c r="B2780" i="6"/>
  <c r="C2780" i="6" s="1"/>
  <c r="D2779" i="6"/>
  <c r="B2779" i="6"/>
  <c r="C2779" i="6" s="1"/>
  <c r="D2778" i="6"/>
  <c r="B2778" i="6"/>
  <c r="C2778" i="6" s="1"/>
  <c r="D2777" i="6"/>
  <c r="B2777" i="6"/>
  <c r="C2777" i="6" s="1"/>
  <c r="D2776" i="6"/>
  <c r="B2776" i="6"/>
  <c r="C2776" i="6" s="1"/>
  <c r="D2775" i="6"/>
  <c r="B2775" i="6"/>
  <c r="C2775" i="6" s="1"/>
  <c r="D2774" i="6"/>
  <c r="B2774" i="6"/>
  <c r="C2774" i="6" s="1"/>
  <c r="D2773" i="6"/>
  <c r="B2773" i="6"/>
  <c r="C2773" i="6" s="1"/>
  <c r="D2772" i="6"/>
  <c r="B2772" i="6"/>
  <c r="C2772" i="6" s="1"/>
  <c r="D2771" i="6"/>
  <c r="C2771" i="6"/>
  <c r="B2771" i="6"/>
  <c r="D2770" i="6"/>
  <c r="B2770" i="6"/>
  <c r="C2770" i="6" s="1"/>
  <c r="D2769" i="6"/>
  <c r="B2769" i="6"/>
  <c r="C2769" i="6" s="1"/>
  <c r="D2768" i="6"/>
  <c r="B2768" i="6"/>
  <c r="C2768" i="6" s="1"/>
  <c r="D2767" i="6"/>
  <c r="B2767" i="6"/>
  <c r="C2767" i="6" s="1"/>
  <c r="D2766" i="6"/>
  <c r="B2766" i="6"/>
  <c r="C2766" i="6" s="1"/>
  <c r="D2765" i="6"/>
  <c r="C2765" i="6"/>
  <c r="B2765" i="6"/>
  <c r="D2764" i="6"/>
  <c r="B2764" i="6"/>
  <c r="C2764" i="6" s="1"/>
  <c r="D2763" i="6"/>
  <c r="B2763" i="6"/>
  <c r="C2763" i="6" s="1"/>
  <c r="D2762" i="6"/>
  <c r="B2762" i="6"/>
  <c r="C2762" i="6" s="1"/>
  <c r="D2761" i="6"/>
  <c r="B2761" i="6"/>
  <c r="C2761" i="6" s="1"/>
  <c r="D2760" i="6"/>
  <c r="B2760" i="6"/>
  <c r="C2760" i="6" s="1"/>
  <c r="D2759" i="6"/>
  <c r="B2759" i="6"/>
  <c r="C2759" i="6" s="1"/>
  <c r="D2758" i="6"/>
  <c r="B2758" i="6"/>
  <c r="C2758" i="6" s="1"/>
  <c r="D2757" i="6"/>
  <c r="B2757" i="6"/>
  <c r="C2757" i="6" s="1"/>
  <c r="D2756" i="6"/>
  <c r="B2756" i="6"/>
  <c r="C2756" i="6" s="1"/>
  <c r="D2755" i="6"/>
  <c r="B2755" i="6"/>
  <c r="C2755" i="6" s="1"/>
  <c r="D2754" i="6"/>
  <c r="B2754" i="6"/>
  <c r="C2754" i="6" s="1"/>
  <c r="D2753" i="6"/>
  <c r="B2753" i="6"/>
  <c r="C2753" i="6" s="1"/>
  <c r="D2752" i="6"/>
  <c r="B2752" i="6"/>
  <c r="C2752" i="6" s="1"/>
  <c r="D2751" i="6"/>
  <c r="B2751" i="6"/>
  <c r="C2751" i="6" s="1"/>
  <c r="D2750" i="6"/>
  <c r="B2750" i="6"/>
  <c r="C2750" i="6" s="1"/>
  <c r="D2749" i="6"/>
  <c r="C2749" i="6"/>
  <c r="B2749" i="6"/>
  <c r="D2748" i="6"/>
  <c r="B2748" i="6"/>
  <c r="C2748" i="6" s="1"/>
  <c r="D2747" i="6"/>
  <c r="B2747" i="6"/>
  <c r="C2747" i="6" s="1"/>
  <c r="D2746" i="6"/>
  <c r="B2746" i="6"/>
  <c r="C2746" i="6" s="1"/>
  <c r="D2745" i="6"/>
  <c r="B2745" i="6"/>
  <c r="C2745" i="6" s="1"/>
  <c r="D2744" i="6"/>
  <c r="B2744" i="6"/>
  <c r="C2744" i="6" s="1"/>
  <c r="D2743" i="6"/>
  <c r="B2743" i="6"/>
  <c r="C2743" i="6" s="1"/>
  <c r="D2742" i="6"/>
  <c r="B2742" i="6"/>
  <c r="C2742" i="6" s="1"/>
  <c r="D2741" i="6"/>
  <c r="B2741" i="6"/>
  <c r="C2741" i="6" s="1"/>
  <c r="D2740" i="6"/>
  <c r="B2740" i="6"/>
  <c r="C2740" i="6" s="1"/>
  <c r="D2739" i="6"/>
  <c r="B2739" i="6"/>
  <c r="C2739" i="6" s="1"/>
  <c r="D2738" i="6"/>
  <c r="B2738" i="6"/>
  <c r="C2738" i="6" s="1"/>
  <c r="D2737" i="6"/>
  <c r="B2737" i="6"/>
  <c r="C2737" i="6" s="1"/>
  <c r="D2736" i="6"/>
  <c r="B2736" i="6"/>
  <c r="C2736" i="6" s="1"/>
  <c r="D2735" i="6"/>
  <c r="B2735" i="6"/>
  <c r="C2735" i="6" s="1"/>
  <c r="D2734" i="6"/>
  <c r="B2734" i="6"/>
  <c r="C2734" i="6" s="1"/>
  <c r="D2733" i="6"/>
  <c r="B2733" i="6"/>
  <c r="C2733" i="6" s="1"/>
  <c r="D2732" i="6"/>
  <c r="C2732" i="6"/>
  <c r="B2732" i="6"/>
  <c r="D2731" i="6"/>
  <c r="B2731" i="6"/>
  <c r="C2731" i="6" s="1"/>
  <c r="D2730" i="6"/>
  <c r="B2730" i="6"/>
  <c r="C2730" i="6" s="1"/>
  <c r="D2729" i="6"/>
  <c r="B2729" i="6"/>
  <c r="C2729" i="6" s="1"/>
  <c r="D2728" i="6"/>
  <c r="B2728" i="6"/>
  <c r="C2728" i="6" s="1"/>
  <c r="D2727" i="6"/>
  <c r="B2727" i="6"/>
  <c r="C2727" i="6" s="1"/>
  <c r="D2726" i="6"/>
  <c r="B2726" i="6"/>
  <c r="C2726" i="6" s="1"/>
  <c r="D2725" i="6"/>
  <c r="B2725" i="6"/>
  <c r="C2725" i="6" s="1"/>
  <c r="D2724" i="6"/>
  <c r="B2724" i="6"/>
  <c r="C2724" i="6" s="1"/>
  <c r="D2723" i="6"/>
  <c r="B2723" i="6"/>
  <c r="C2723" i="6" s="1"/>
  <c r="D2722" i="6"/>
  <c r="B2722" i="6"/>
  <c r="C2722" i="6" s="1"/>
  <c r="D2721" i="6"/>
  <c r="B2721" i="6"/>
  <c r="C2721" i="6" s="1"/>
  <c r="D2720" i="6"/>
  <c r="B2720" i="6"/>
  <c r="C2720" i="6" s="1"/>
  <c r="D2719" i="6"/>
  <c r="B2719" i="6"/>
  <c r="C2719" i="6" s="1"/>
  <c r="D2718" i="6"/>
  <c r="B2718" i="6"/>
  <c r="C2718" i="6" s="1"/>
  <c r="D2717" i="6"/>
  <c r="C2717" i="6"/>
  <c r="B2717" i="6"/>
  <c r="D2716" i="6"/>
  <c r="B2716" i="6"/>
  <c r="C2716" i="6" s="1"/>
  <c r="D2715" i="6"/>
  <c r="B2715" i="6"/>
  <c r="C2715" i="6" s="1"/>
  <c r="D2714" i="6"/>
  <c r="B2714" i="6"/>
  <c r="C2714" i="6" s="1"/>
  <c r="D2713" i="6"/>
  <c r="B2713" i="6"/>
  <c r="C2713" i="6" s="1"/>
  <c r="D2712" i="6"/>
  <c r="B2712" i="6"/>
  <c r="C2712" i="6" s="1"/>
  <c r="D2711" i="6"/>
  <c r="B2711" i="6"/>
  <c r="C2711" i="6" s="1"/>
  <c r="D2710" i="6"/>
  <c r="B2710" i="6"/>
  <c r="C2710" i="6" s="1"/>
  <c r="D2709" i="6"/>
  <c r="B2709" i="6"/>
  <c r="C2709" i="6" s="1"/>
  <c r="D2708" i="6"/>
  <c r="B2708" i="6"/>
  <c r="C2708" i="6" s="1"/>
  <c r="D2707" i="6"/>
  <c r="B2707" i="6"/>
  <c r="C2707" i="6" s="1"/>
  <c r="D2706" i="6"/>
  <c r="B2706" i="6"/>
  <c r="C2706" i="6" s="1"/>
  <c r="D2705" i="6"/>
  <c r="B2705" i="6"/>
  <c r="C2705" i="6" s="1"/>
  <c r="D2704" i="6"/>
  <c r="C2704" i="6"/>
  <c r="B2704" i="6"/>
  <c r="D2703" i="6"/>
  <c r="B2703" i="6"/>
  <c r="C2703" i="6" s="1"/>
  <c r="D2702" i="6"/>
  <c r="B2702" i="6"/>
  <c r="C2702" i="6" s="1"/>
  <c r="D2701" i="6"/>
  <c r="B2701" i="6"/>
  <c r="C2701" i="6" s="1"/>
  <c r="D2700" i="6"/>
  <c r="B2700" i="6"/>
  <c r="C2700" i="6" s="1"/>
  <c r="D2699" i="6"/>
  <c r="B2699" i="6"/>
  <c r="C2699" i="6" s="1"/>
  <c r="D2698" i="6"/>
  <c r="B2698" i="6"/>
  <c r="C2698" i="6" s="1"/>
  <c r="D2697" i="6"/>
  <c r="C2697" i="6"/>
  <c r="B2697" i="6"/>
  <c r="D2696" i="6"/>
  <c r="B2696" i="6"/>
  <c r="C2696" i="6" s="1"/>
  <c r="D2695" i="6"/>
  <c r="B2695" i="6"/>
  <c r="C2695" i="6" s="1"/>
  <c r="D2694" i="6"/>
  <c r="B2694" i="6"/>
  <c r="C2694" i="6" s="1"/>
  <c r="D2693" i="6"/>
  <c r="B2693" i="6"/>
  <c r="C2693" i="6" s="1"/>
  <c r="D2692" i="6"/>
  <c r="B2692" i="6"/>
  <c r="C2692" i="6" s="1"/>
  <c r="D2691" i="6"/>
  <c r="B2691" i="6"/>
  <c r="C2691" i="6" s="1"/>
  <c r="D2690" i="6"/>
  <c r="B2690" i="6"/>
  <c r="C2690" i="6" s="1"/>
  <c r="D2689" i="6"/>
  <c r="B2689" i="6"/>
  <c r="C2689" i="6" s="1"/>
  <c r="D2688" i="6"/>
  <c r="C2688" i="6"/>
  <c r="B2688" i="6"/>
  <c r="D2687" i="6"/>
  <c r="B2687" i="6"/>
  <c r="C2687" i="6" s="1"/>
  <c r="D2686" i="6"/>
  <c r="B2686" i="6"/>
  <c r="C2686" i="6" s="1"/>
  <c r="D2685" i="6"/>
  <c r="B2685" i="6"/>
  <c r="C2685" i="6" s="1"/>
  <c r="D2684" i="6"/>
  <c r="B2684" i="6"/>
  <c r="C2684" i="6" s="1"/>
  <c r="D2683" i="6"/>
  <c r="B2683" i="6"/>
  <c r="C2683" i="6" s="1"/>
  <c r="D2682" i="6"/>
  <c r="B2682" i="6"/>
  <c r="C2682" i="6" s="1"/>
  <c r="D2681" i="6"/>
  <c r="B2681" i="6"/>
  <c r="C2681" i="6" s="1"/>
  <c r="D2680" i="6"/>
  <c r="B2680" i="6"/>
  <c r="C2680" i="6" s="1"/>
  <c r="D2679" i="6"/>
  <c r="B2679" i="6"/>
  <c r="C2679" i="6" s="1"/>
  <c r="D2678" i="6"/>
  <c r="B2678" i="6"/>
  <c r="C2678" i="6" s="1"/>
  <c r="D2677" i="6"/>
  <c r="B2677" i="6"/>
  <c r="C2677" i="6" s="1"/>
  <c r="D2676" i="6"/>
  <c r="B2676" i="6"/>
  <c r="C2676" i="6" s="1"/>
  <c r="D2675" i="6"/>
  <c r="C2675" i="6"/>
  <c r="B2675" i="6"/>
  <c r="D2674" i="6"/>
  <c r="B2674" i="6"/>
  <c r="C2674" i="6" s="1"/>
  <c r="D2673" i="6"/>
  <c r="B2673" i="6"/>
  <c r="C2673" i="6" s="1"/>
  <c r="D2672" i="6"/>
  <c r="B2672" i="6"/>
  <c r="C2672" i="6" s="1"/>
  <c r="D2671" i="6"/>
  <c r="B2671" i="6"/>
  <c r="C2671" i="6" s="1"/>
  <c r="D2670" i="6"/>
  <c r="B2670" i="6"/>
  <c r="C2670" i="6" s="1"/>
  <c r="D2669" i="6"/>
  <c r="B2669" i="6"/>
  <c r="C2669" i="6" s="1"/>
  <c r="D2668" i="6"/>
  <c r="B2668" i="6"/>
  <c r="C2668" i="6" s="1"/>
  <c r="D2667" i="6"/>
  <c r="B2667" i="6"/>
  <c r="C2667" i="6" s="1"/>
  <c r="D2666" i="6"/>
  <c r="B2666" i="6"/>
  <c r="C2666" i="6" s="1"/>
  <c r="D2665" i="6"/>
  <c r="C2665" i="6"/>
  <c r="B2665" i="6"/>
  <c r="D2664" i="6"/>
  <c r="B2664" i="6"/>
  <c r="C2664" i="6" s="1"/>
  <c r="D2663" i="6"/>
  <c r="C2663" i="6"/>
  <c r="B2663" i="6"/>
  <c r="D2662" i="6"/>
  <c r="B2662" i="6"/>
  <c r="C2662" i="6" s="1"/>
  <c r="D2661" i="6"/>
  <c r="B2661" i="6"/>
  <c r="C2661" i="6" s="1"/>
  <c r="D2660" i="6"/>
  <c r="B2660" i="6"/>
  <c r="C2660" i="6" s="1"/>
  <c r="D2659" i="6"/>
  <c r="B2659" i="6"/>
  <c r="C2659" i="6" s="1"/>
  <c r="D2658" i="6"/>
  <c r="B2658" i="6"/>
  <c r="C2658" i="6" s="1"/>
  <c r="D2657" i="6"/>
  <c r="B2657" i="6"/>
  <c r="C2657" i="6" s="1"/>
  <c r="D2656" i="6"/>
  <c r="B2656" i="6"/>
  <c r="C2656" i="6" s="1"/>
  <c r="D2655" i="6"/>
  <c r="B2655" i="6"/>
  <c r="C2655" i="6" s="1"/>
  <c r="D2654" i="6"/>
  <c r="B2654" i="6"/>
  <c r="C2654" i="6" s="1"/>
  <c r="D2653" i="6"/>
  <c r="B2653" i="6"/>
  <c r="C2653" i="6" s="1"/>
  <c r="D2652" i="6"/>
  <c r="B2652" i="6"/>
  <c r="C2652" i="6" s="1"/>
  <c r="D2651" i="6"/>
  <c r="B2651" i="6"/>
  <c r="C2651" i="6" s="1"/>
  <c r="D2650" i="6"/>
  <c r="B2650" i="6"/>
  <c r="C2650" i="6" s="1"/>
  <c r="D2649" i="6"/>
  <c r="B2649" i="6"/>
  <c r="C2649" i="6" s="1"/>
  <c r="D2648" i="6"/>
  <c r="B2648" i="6"/>
  <c r="C2648" i="6" s="1"/>
  <c r="D2647" i="6"/>
  <c r="B2647" i="6"/>
  <c r="C2647" i="6" s="1"/>
  <c r="D2646" i="6"/>
  <c r="B2646" i="6"/>
  <c r="C2646" i="6" s="1"/>
  <c r="D2645" i="6"/>
  <c r="B2645" i="6"/>
  <c r="C2645" i="6" s="1"/>
  <c r="D2644" i="6"/>
  <c r="B2644" i="6"/>
  <c r="C2644" i="6" s="1"/>
  <c r="D2643" i="6"/>
  <c r="C2643" i="6"/>
  <c r="B2643" i="6"/>
  <c r="D2642" i="6"/>
  <c r="B2642" i="6"/>
  <c r="C2642" i="6" s="1"/>
  <c r="D2641" i="6"/>
  <c r="B2641" i="6"/>
  <c r="C2641" i="6" s="1"/>
  <c r="D2640" i="6"/>
  <c r="B2640" i="6"/>
  <c r="C2640" i="6" s="1"/>
  <c r="D2639" i="6"/>
  <c r="B2639" i="6"/>
  <c r="C2639" i="6" s="1"/>
  <c r="D2638" i="6"/>
  <c r="B2638" i="6"/>
  <c r="C2638" i="6" s="1"/>
  <c r="D2637" i="6"/>
  <c r="B2637" i="6"/>
  <c r="C2637" i="6" s="1"/>
  <c r="D2636" i="6"/>
  <c r="B2636" i="6"/>
  <c r="C2636" i="6" s="1"/>
  <c r="D2635" i="6"/>
  <c r="B2635" i="6"/>
  <c r="C2635" i="6" s="1"/>
  <c r="D2634" i="6"/>
  <c r="B2634" i="6"/>
  <c r="C2634" i="6" s="1"/>
  <c r="D2633" i="6"/>
  <c r="B2633" i="6"/>
  <c r="C2633" i="6" s="1"/>
  <c r="D2632" i="6"/>
  <c r="B2632" i="6"/>
  <c r="C2632" i="6" s="1"/>
  <c r="D2631" i="6"/>
  <c r="B2631" i="6"/>
  <c r="C2631" i="6" s="1"/>
  <c r="D2630" i="6"/>
  <c r="B2630" i="6"/>
  <c r="C2630" i="6" s="1"/>
  <c r="D2629" i="6"/>
  <c r="B2629" i="6"/>
  <c r="C2629" i="6" s="1"/>
  <c r="D2628" i="6"/>
  <c r="B2628" i="6"/>
  <c r="C2628" i="6" s="1"/>
  <c r="D2627" i="6"/>
  <c r="B2627" i="6"/>
  <c r="C2627" i="6" s="1"/>
  <c r="D2626" i="6"/>
  <c r="B2626" i="6"/>
  <c r="C2626" i="6" s="1"/>
  <c r="D2625" i="6"/>
  <c r="B2625" i="6"/>
  <c r="C2625" i="6" s="1"/>
  <c r="D2624" i="6"/>
  <c r="B2624" i="6"/>
  <c r="C2624" i="6" s="1"/>
  <c r="D2623" i="6"/>
  <c r="B2623" i="6"/>
  <c r="C2623" i="6" s="1"/>
  <c r="D2622" i="6"/>
  <c r="B2622" i="6"/>
  <c r="C2622" i="6" s="1"/>
  <c r="D2621" i="6"/>
  <c r="B2621" i="6"/>
  <c r="C2621" i="6" s="1"/>
  <c r="D2620" i="6"/>
  <c r="B2620" i="6"/>
  <c r="C2620" i="6" s="1"/>
  <c r="D2619" i="6"/>
  <c r="B2619" i="6"/>
  <c r="C2619" i="6" s="1"/>
  <c r="D2618" i="6"/>
  <c r="B2618" i="6"/>
  <c r="C2618" i="6" s="1"/>
  <c r="D2617" i="6"/>
  <c r="B2617" i="6"/>
  <c r="C2617" i="6" s="1"/>
  <c r="D2616" i="6"/>
  <c r="B2616" i="6"/>
  <c r="C2616" i="6" s="1"/>
  <c r="D2615" i="6"/>
  <c r="B2615" i="6"/>
  <c r="C2615" i="6" s="1"/>
  <c r="D2614" i="6"/>
  <c r="B2614" i="6"/>
  <c r="C2614" i="6" s="1"/>
  <c r="D2613" i="6"/>
  <c r="B2613" i="6"/>
  <c r="C2613" i="6" s="1"/>
  <c r="D2612" i="6"/>
  <c r="B2612" i="6"/>
  <c r="C2612" i="6" s="1"/>
  <c r="D2611" i="6"/>
  <c r="B2611" i="6"/>
  <c r="C2611" i="6" s="1"/>
  <c r="D2610" i="6"/>
  <c r="B2610" i="6"/>
  <c r="C2610" i="6" s="1"/>
  <c r="D2609" i="6"/>
  <c r="B2609" i="6"/>
  <c r="C2609" i="6" s="1"/>
  <c r="D2608" i="6"/>
  <c r="B2608" i="6"/>
  <c r="C2608" i="6" s="1"/>
  <c r="D2607" i="6"/>
  <c r="B2607" i="6"/>
  <c r="C2607" i="6" s="1"/>
  <c r="D2606" i="6"/>
  <c r="B2606" i="6"/>
  <c r="C2606" i="6" s="1"/>
  <c r="D2605" i="6"/>
  <c r="C2605" i="6"/>
  <c r="B2605" i="6"/>
  <c r="D2604" i="6"/>
  <c r="B2604" i="6"/>
  <c r="C2604" i="6" s="1"/>
  <c r="D2603" i="6"/>
  <c r="B2603" i="6"/>
  <c r="C2603" i="6" s="1"/>
  <c r="D2602" i="6"/>
  <c r="B2602" i="6"/>
  <c r="C2602" i="6" s="1"/>
  <c r="D2601" i="6"/>
  <c r="B2601" i="6"/>
  <c r="C2601" i="6" s="1"/>
  <c r="D2600" i="6"/>
  <c r="B2600" i="6"/>
  <c r="C2600" i="6" s="1"/>
  <c r="D2599" i="6"/>
  <c r="C2599" i="6"/>
  <c r="B2599" i="6"/>
  <c r="D2598" i="6"/>
  <c r="B2598" i="6"/>
  <c r="C2598" i="6" s="1"/>
  <c r="D2597" i="6"/>
  <c r="B2597" i="6"/>
  <c r="C2597" i="6" s="1"/>
  <c r="D2596" i="6"/>
  <c r="B2596" i="6"/>
  <c r="C2596" i="6" s="1"/>
  <c r="D2595" i="6"/>
  <c r="B2595" i="6"/>
  <c r="C2595" i="6" s="1"/>
  <c r="D2594" i="6"/>
  <c r="B2594" i="6"/>
  <c r="C2594" i="6" s="1"/>
  <c r="D2593" i="6"/>
  <c r="B2593" i="6"/>
  <c r="C2593" i="6" s="1"/>
  <c r="D2592" i="6"/>
  <c r="B2592" i="6"/>
  <c r="C2592" i="6" s="1"/>
  <c r="D2591" i="6"/>
  <c r="B2591" i="6"/>
  <c r="C2591" i="6" s="1"/>
  <c r="D2590" i="6"/>
  <c r="B2590" i="6"/>
  <c r="C2590" i="6" s="1"/>
  <c r="D2589" i="6"/>
  <c r="C2589" i="6"/>
  <c r="B2589" i="6"/>
  <c r="D2588" i="6"/>
  <c r="B2588" i="6"/>
  <c r="C2588" i="6" s="1"/>
  <c r="D2587" i="6"/>
  <c r="B2587" i="6"/>
  <c r="C2587" i="6" s="1"/>
  <c r="D2586" i="6"/>
  <c r="B2586" i="6"/>
  <c r="C2586" i="6" s="1"/>
  <c r="D2585" i="6"/>
  <c r="B2585" i="6"/>
  <c r="C2585" i="6" s="1"/>
  <c r="D2584" i="6"/>
  <c r="B2584" i="6"/>
  <c r="C2584" i="6" s="1"/>
  <c r="D2583" i="6"/>
  <c r="B2583" i="6"/>
  <c r="C2583" i="6" s="1"/>
  <c r="D2582" i="6"/>
  <c r="B2582" i="6"/>
  <c r="C2582" i="6" s="1"/>
  <c r="D2581" i="6"/>
  <c r="B2581" i="6"/>
  <c r="C2581" i="6" s="1"/>
  <c r="D2580" i="6"/>
  <c r="B2580" i="6"/>
  <c r="C2580" i="6" s="1"/>
  <c r="D2579" i="6"/>
  <c r="B2579" i="6"/>
  <c r="C2579" i="6" s="1"/>
  <c r="D2578" i="6"/>
  <c r="B2578" i="6"/>
  <c r="C2578" i="6" s="1"/>
  <c r="D2577" i="6"/>
  <c r="B2577" i="6"/>
  <c r="C2577" i="6" s="1"/>
  <c r="D2576" i="6"/>
  <c r="B2576" i="6"/>
  <c r="C2576" i="6" s="1"/>
  <c r="D2575" i="6"/>
  <c r="B2575" i="6"/>
  <c r="C2575" i="6" s="1"/>
  <c r="D2574" i="6"/>
  <c r="B2574" i="6"/>
  <c r="C2574" i="6" s="1"/>
  <c r="D2573" i="6"/>
  <c r="C2573" i="6"/>
  <c r="B2573" i="6"/>
  <c r="D2572" i="6"/>
  <c r="B2572" i="6"/>
  <c r="C2572" i="6" s="1"/>
  <c r="D2571" i="6"/>
  <c r="B2571" i="6"/>
  <c r="C2571" i="6" s="1"/>
  <c r="D2570" i="6"/>
  <c r="B2570" i="6"/>
  <c r="C2570" i="6" s="1"/>
  <c r="D2569" i="6"/>
  <c r="B2569" i="6"/>
  <c r="C2569" i="6" s="1"/>
  <c r="D2568" i="6"/>
  <c r="B2568" i="6"/>
  <c r="C2568" i="6" s="1"/>
  <c r="D2567" i="6"/>
  <c r="B2567" i="6"/>
  <c r="C2567" i="6" s="1"/>
  <c r="D2566" i="6"/>
  <c r="B2566" i="6"/>
  <c r="C2566" i="6" s="1"/>
  <c r="D2565" i="6"/>
  <c r="B2565" i="6"/>
  <c r="C2565" i="6" s="1"/>
  <c r="D2564" i="6"/>
  <c r="B2564" i="6"/>
  <c r="C2564" i="6" s="1"/>
  <c r="D2563" i="6"/>
  <c r="B2563" i="6"/>
  <c r="C2563" i="6" s="1"/>
  <c r="D2562" i="6"/>
  <c r="B2562" i="6"/>
  <c r="C2562" i="6" s="1"/>
  <c r="D2561" i="6"/>
  <c r="B2561" i="6"/>
  <c r="C2561" i="6" s="1"/>
  <c r="D2560" i="6"/>
  <c r="B2560" i="6"/>
  <c r="C2560" i="6" s="1"/>
  <c r="D2559" i="6"/>
  <c r="B2559" i="6"/>
  <c r="C2559" i="6" s="1"/>
  <c r="D2558" i="6"/>
  <c r="B2558" i="6"/>
  <c r="C2558" i="6" s="1"/>
  <c r="D2557" i="6"/>
  <c r="C2557" i="6"/>
  <c r="B2557" i="6"/>
  <c r="D2556" i="6"/>
  <c r="B2556" i="6"/>
  <c r="C2556" i="6" s="1"/>
  <c r="D2555" i="6"/>
  <c r="B2555" i="6"/>
  <c r="C2555" i="6" s="1"/>
  <c r="D2554" i="6"/>
  <c r="B2554" i="6"/>
  <c r="C2554" i="6" s="1"/>
  <c r="D2553" i="6"/>
  <c r="B2553" i="6"/>
  <c r="C2553" i="6" s="1"/>
  <c r="D2552" i="6"/>
  <c r="B2552" i="6"/>
  <c r="C2552" i="6" s="1"/>
  <c r="D2551" i="6"/>
  <c r="C2551" i="6"/>
  <c r="B2551" i="6"/>
  <c r="D2550" i="6"/>
  <c r="B2550" i="6"/>
  <c r="C2550" i="6" s="1"/>
  <c r="D2549" i="6"/>
  <c r="B2549" i="6"/>
  <c r="C2549" i="6" s="1"/>
  <c r="D2548" i="6"/>
  <c r="B2548" i="6"/>
  <c r="C2548" i="6" s="1"/>
  <c r="D2547" i="6"/>
  <c r="B2547" i="6"/>
  <c r="C2547" i="6" s="1"/>
  <c r="D2546" i="6"/>
  <c r="B2546" i="6"/>
  <c r="C2546" i="6" s="1"/>
  <c r="D2545" i="6"/>
  <c r="B2545" i="6"/>
  <c r="C2545" i="6" s="1"/>
  <c r="D2544" i="6"/>
  <c r="B2544" i="6"/>
  <c r="C2544" i="6" s="1"/>
  <c r="D2543" i="6"/>
  <c r="B2543" i="6"/>
  <c r="C2543" i="6" s="1"/>
  <c r="D2542" i="6"/>
  <c r="B2542" i="6"/>
  <c r="C2542" i="6" s="1"/>
  <c r="D2541" i="6"/>
  <c r="C2541" i="6"/>
  <c r="B2541" i="6"/>
  <c r="D2540" i="6"/>
  <c r="B2540" i="6"/>
  <c r="C2540" i="6" s="1"/>
  <c r="D2539" i="6"/>
  <c r="B2539" i="6"/>
  <c r="C2539" i="6" s="1"/>
  <c r="D2538" i="6"/>
  <c r="B2538" i="6"/>
  <c r="C2538" i="6" s="1"/>
  <c r="D2537" i="6"/>
  <c r="B2537" i="6"/>
  <c r="C2537" i="6" s="1"/>
  <c r="D2536" i="6"/>
  <c r="B2536" i="6"/>
  <c r="C2536" i="6" s="1"/>
  <c r="D2535" i="6"/>
  <c r="B2535" i="6"/>
  <c r="C2535" i="6" s="1"/>
  <c r="D2534" i="6"/>
  <c r="B2534" i="6"/>
  <c r="C2534" i="6" s="1"/>
  <c r="D2533" i="6"/>
  <c r="B2533" i="6"/>
  <c r="C2533" i="6" s="1"/>
  <c r="D2532" i="6"/>
  <c r="B2532" i="6"/>
  <c r="C2532" i="6" s="1"/>
  <c r="D2531" i="6"/>
  <c r="B2531" i="6"/>
  <c r="C2531" i="6" s="1"/>
  <c r="D2530" i="6"/>
  <c r="B2530" i="6"/>
  <c r="C2530" i="6" s="1"/>
  <c r="D2529" i="6"/>
  <c r="B2529" i="6"/>
  <c r="C2529" i="6" s="1"/>
  <c r="D2528" i="6"/>
  <c r="B2528" i="6"/>
  <c r="C2528" i="6" s="1"/>
  <c r="D2527" i="6"/>
  <c r="B2527" i="6"/>
  <c r="C2527" i="6" s="1"/>
  <c r="D2526" i="6"/>
  <c r="B2526" i="6"/>
  <c r="C2526" i="6" s="1"/>
  <c r="D2525" i="6"/>
  <c r="B2525" i="6"/>
  <c r="C2525" i="6" s="1"/>
  <c r="D2524" i="6"/>
  <c r="B2524" i="6"/>
  <c r="C2524" i="6" s="1"/>
  <c r="D2523" i="6"/>
  <c r="B2523" i="6"/>
  <c r="C2523" i="6" s="1"/>
  <c r="D2522" i="6"/>
  <c r="B2522" i="6"/>
  <c r="C2522" i="6" s="1"/>
  <c r="D2521" i="6"/>
  <c r="B2521" i="6"/>
  <c r="C2521" i="6" s="1"/>
  <c r="D2520" i="6"/>
  <c r="B2520" i="6"/>
  <c r="C2520" i="6" s="1"/>
  <c r="D2519" i="6"/>
  <c r="B2519" i="6"/>
  <c r="C2519" i="6" s="1"/>
  <c r="D2518" i="6"/>
  <c r="B2518" i="6"/>
  <c r="C2518" i="6" s="1"/>
  <c r="D2517" i="6"/>
  <c r="B2517" i="6"/>
  <c r="C2517" i="6" s="1"/>
  <c r="D2516" i="6"/>
  <c r="B2516" i="6"/>
  <c r="C2516" i="6" s="1"/>
  <c r="D2515" i="6"/>
  <c r="C2515" i="6"/>
  <c r="B2515" i="6"/>
  <c r="D2514" i="6"/>
  <c r="B2514" i="6"/>
  <c r="C2514" i="6" s="1"/>
  <c r="D2513" i="6"/>
  <c r="B2513" i="6"/>
  <c r="C2513" i="6" s="1"/>
  <c r="D2512" i="6"/>
  <c r="B2512" i="6"/>
  <c r="C2512" i="6" s="1"/>
  <c r="D2511" i="6"/>
  <c r="B2511" i="6"/>
  <c r="C2511" i="6" s="1"/>
  <c r="D2510" i="6"/>
  <c r="B2510" i="6"/>
  <c r="C2510" i="6" s="1"/>
  <c r="D2509" i="6"/>
  <c r="B2509" i="6"/>
  <c r="C2509" i="6" s="1"/>
  <c r="D2508" i="6"/>
  <c r="B2508" i="6"/>
  <c r="C2508" i="6" s="1"/>
  <c r="D2507" i="6"/>
  <c r="B2507" i="6"/>
  <c r="C2507" i="6" s="1"/>
  <c r="D2506" i="6"/>
  <c r="B2506" i="6"/>
  <c r="C2506" i="6" s="1"/>
  <c r="D2505" i="6"/>
  <c r="B2505" i="6"/>
  <c r="C2505" i="6" s="1"/>
  <c r="D2504" i="6"/>
  <c r="B2504" i="6"/>
  <c r="C2504" i="6" s="1"/>
  <c r="D2503" i="6"/>
  <c r="B2503" i="6"/>
  <c r="C2503" i="6" s="1"/>
  <c r="D2502" i="6"/>
  <c r="B2502" i="6"/>
  <c r="C2502" i="6" s="1"/>
  <c r="D2501" i="6"/>
  <c r="B2501" i="6"/>
  <c r="C2501" i="6" s="1"/>
  <c r="D2500" i="6"/>
  <c r="B2500" i="6"/>
  <c r="C2500" i="6" s="1"/>
  <c r="D2499" i="6"/>
  <c r="B2499" i="6"/>
  <c r="C2499" i="6" s="1"/>
  <c r="D2498" i="6"/>
  <c r="B2498" i="6"/>
  <c r="C2498" i="6" s="1"/>
  <c r="D2497" i="6"/>
  <c r="B2497" i="6"/>
  <c r="C2497" i="6" s="1"/>
  <c r="D2496" i="6"/>
  <c r="B2496" i="6"/>
  <c r="C2496" i="6" s="1"/>
  <c r="D2495" i="6"/>
  <c r="B2495" i="6"/>
  <c r="C2495" i="6" s="1"/>
  <c r="D2494" i="6"/>
  <c r="B2494" i="6"/>
  <c r="C2494" i="6" s="1"/>
  <c r="D2493" i="6"/>
  <c r="B2493" i="6"/>
  <c r="C2493" i="6" s="1"/>
  <c r="D2492" i="6"/>
  <c r="B2492" i="6"/>
  <c r="C2492" i="6" s="1"/>
  <c r="D2491" i="6"/>
  <c r="B2491" i="6"/>
  <c r="C2491" i="6" s="1"/>
  <c r="D2490" i="6"/>
  <c r="B2490" i="6"/>
  <c r="C2490" i="6" s="1"/>
  <c r="D2489" i="6"/>
  <c r="B2489" i="6"/>
  <c r="C2489" i="6" s="1"/>
  <c r="D2488" i="6"/>
  <c r="B2488" i="6"/>
  <c r="C2488" i="6" s="1"/>
  <c r="D2487" i="6"/>
  <c r="B2487" i="6"/>
  <c r="C2487" i="6" s="1"/>
  <c r="D2486" i="6"/>
  <c r="B2486" i="6"/>
  <c r="C2486" i="6" s="1"/>
  <c r="D2485" i="6"/>
  <c r="B2485" i="6"/>
  <c r="C2485" i="6" s="1"/>
  <c r="D2484" i="6"/>
  <c r="B2484" i="6"/>
  <c r="C2484" i="6" s="1"/>
  <c r="D2483" i="6"/>
  <c r="B2483" i="6"/>
  <c r="C2483" i="6" s="1"/>
  <c r="D2482" i="6"/>
  <c r="B2482" i="6"/>
  <c r="C2482" i="6" s="1"/>
  <c r="D2481" i="6"/>
  <c r="B2481" i="6"/>
  <c r="C2481" i="6" s="1"/>
  <c r="D2480" i="6"/>
  <c r="B2480" i="6"/>
  <c r="C2480" i="6" s="1"/>
  <c r="D2479" i="6"/>
  <c r="B2479" i="6"/>
  <c r="C2479" i="6" s="1"/>
  <c r="D2478" i="6"/>
  <c r="B2478" i="6"/>
  <c r="C2478" i="6" s="1"/>
  <c r="D2477" i="6"/>
  <c r="B2477" i="6"/>
  <c r="C2477" i="6" s="1"/>
  <c r="D2476" i="6"/>
  <c r="B2476" i="6"/>
  <c r="C2476" i="6" s="1"/>
  <c r="D2475" i="6"/>
  <c r="B2475" i="6"/>
  <c r="C2475" i="6" s="1"/>
  <c r="D2474" i="6"/>
  <c r="B2474" i="6"/>
  <c r="C2474" i="6" s="1"/>
  <c r="D2473" i="6"/>
  <c r="B2473" i="6"/>
  <c r="C2473" i="6" s="1"/>
  <c r="D2472" i="6"/>
  <c r="B2472" i="6"/>
  <c r="C2472" i="6" s="1"/>
  <c r="D2471" i="6"/>
  <c r="B2471" i="6"/>
  <c r="C2471" i="6" s="1"/>
  <c r="D2470" i="6"/>
  <c r="B2470" i="6"/>
  <c r="C2470" i="6" s="1"/>
  <c r="D2469" i="6"/>
  <c r="B2469" i="6"/>
  <c r="C2469" i="6" s="1"/>
  <c r="D2468" i="6"/>
  <c r="B2468" i="6"/>
  <c r="C2468" i="6" s="1"/>
  <c r="D2467" i="6"/>
  <c r="B2467" i="6"/>
  <c r="C2467" i="6" s="1"/>
  <c r="D2466" i="6"/>
  <c r="B2466" i="6"/>
  <c r="C2466" i="6" s="1"/>
  <c r="D2465" i="6"/>
  <c r="B2465" i="6"/>
  <c r="C2465" i="6" s="1"/>
  <c r="D2464" i="6"/>
  <c r="B2464" i="6"/>
  <c r="C2464" i="6" s="1"/>
  <c r="D2463" i="6"/>
  <c r="B2463" i="6"/>
  <c r="C2463" i="6" s="1"/>
  <c r="D2462" i="6"/>
  <c r="B2462" i="6"/>
  <c r="C2462" i="6" s="1"/>
  <c r="D2461" i="6"/>
  <c r="B2461" i="6"/>
  <c r="C2461" i="6" s="1"/>
  <c r="D2460" i="6"/>
  <c r="B2460" i="6"/>
  <c r="C2460" i="6" s="1"/>
  <c r="D2459" i="6"/>
  <c r="B2459" i="6"/>
  <c r="C2459" i="6" s="1"/>
  <c r="D2458" i="6"/>
  <c r="B2458" i="6"/>
  <c r="C2458" i="6" s="1"/>
  <c r="D2457" i="6"/>
  <c r="B2457" i="6"/>
  <c r="C2457" i="6" s="1"/>
  <c r="D2456" i="6"/>
  <c r="B2456" i="6"/>
  <c r="C2456" i="6" s="1"/>
  <c r="D2455" i="6"/>
  <c r="B2455" i="6"/>
  <c r="C2455" i="6" s="1"/>
  <c r="D2454" i="6"/>
  <c r="B2454" i="6"/>
  <c r="C2454" i="6" s="1"/>
  <c r="D2453" i="6"/>
  <c r="B2453" i="6"/>
  <c r="C2453" i="6" s="1"/>
  <c r="D2452" i="6"/>
  <c r="B2452" i="6"/>
  <c r="C2452" i="6" s="1"/>
  <c r="D2451" i="6"/>
  <c r="B2451" i="6"/>
  <c r="C2451" i="6" s="1"/>
  <c r="D2450" i="6"/>
  <c r="B2450" i="6"/>
  <c r="C2450" i="6" s="1"/>
  <c r="D2449" i="6"/>
  <c r="B2449" i="6"/>
  <c r="C2449" i="6" s="1"/>
  <c r="D2448" i="6"/>
  <c r="B2448" i="6"/>
  <c r="C2448" i="6" s="1"/>
  <c r="D2447" i="6"/>
  <c r="B2447" i="6"/>
  <c r="C2447" i="6" s="1"/>
  <c r="D2446" i="6"/>
  <c r="B2446" i="6"/>
  <c r="C2446" i="6" s="1"/>
  <c r="D2445" i="6"/>
  <c r="B2445" i="6"/>
  <c r="C2445" i="6" s="1"/>
  <c r="D2444" i="6"/>
  <c r="B2444" i="6"/>
  <c r="C2444" i="6" s="1"/>
  <c r="D2443" i="6"/>
  <c r="B2443" i="6"/>
  <c r="C2443" i="6" s="1"/>
  <c r="D2442" i="6"/>
  <c r="B2442" i="6"/>
  <c r="C2442" i="6" s="1"/>
  <c r="D2441" i="6"/>
  <c r="B2441" i="6"/>
  <c r="C2441" i="6" s="1"/>
  <c r="D2440" i="6"/>
  <c r="B2440" i="6"/>
  <c r="C2440" i="6" s="1"/>
  <c r="D2439" i="6"/>
  <c r="C2439" i="6"/>
  <c r="B2439" i="6"/>
  <c r="D2438" i="6"/>
  <c r="B2438" i="6"/>
  <c r="C2438" i="6" s="1"/>
  <c r="D2437" i="6"/>
  <c r="B2437" i="6"/>
  <c r="C2437" i="6" s="1"/>
  <c r="D2436" i="6"/>
  <c r="B2436" i="6"/>
  <c r="C2436" i="6" s="1"/>
  <c r="D2435" i="6"/>
  <c r="B2435" i="6"/>
  <c r="C2435" i="6" s="1"/>
  <c r="D2434" i="6"/>
  <c r="B2434" i="6"/>
  <c r="C2434" i="6" s="1"/>
  <c r="D2433" i="6"/>
  <c r="B2433" i="6"/>
  <c r="C2433" i="6" s="1"/>
  <c r="D2432" i="6"/>
  <c r="B2432" i="6"/>
  <c r="C2432" i="6" s="1"/>
  <c r="D2431" i="6"/>
  <c r="B2431" i="6"/>
  <c r="C2431" i="6" s="1"/>
  <c r="D2430" i="6"/>
  <c r="B2430" i="6"/>
  <c r="C2430" i="6" s="1"/>
  <c r="D2429" i="6"/>
  <c r="B2429" i="6"/>
  <c r="C2429" i="6" s="1"/>
  <c r="D2428" i="6"/>
  <c r="B2428" i="6"/>
  <c r="C2428" i="6" s="1"/>
  <c r="D2427" i="6"/>
  <c r="B2427" i="6"/>
  <c r="C2427" i="6" s="1"/>
  <c r="D2426" i="6"/>
  <c r="B2426" i="6"/>
  <c r="C2426" i="6" s="1"/>
  <c r="D2425" i="6"/>
  <c r="B2425" i="6"/>
  <c r="C2425" i="6" s="1"/>
  <c r="D2424" i="6"/>
  <c r="B2424" i="6"/>
  <c r="C2424" i="6" s="1"/>
  <c r="D2423" i="6"/>
  <c r="B2423" i="6"/>
  <c r="C2423" i="6" s="1"/>
  <c r="D2422" i="6"/>
  <c r="B2422" i="6"/>
  <c r="C2422" i="6" s="1"/>
  <c r="D2421" i="6"/>
  <c r="B2421" i="6"/>
  <c r="C2421" i="6" s="1"/>
  <c r="D2420" i="6"/>
  <c r="B2420" i="6"/>
  <c r="C2420" i="6" s="1"/>
  <c r="D2419" i="6"/>
  <c r="B2419" i="6"/>
  <c r="C2419" i="6" s="1"/>
  <c r="D2418" i="6"/>
  <c r="B2418" i="6"/>
  <c r="C2418" i="6" s="1"/>
  <c r="D2417" i="6"/>
  <c r="B2417" i="6"/>
  <c r="C2417" i="6" s="1"/>
  <c r="D2416" i="6"/>
  <c r="B2416" i="6"/>
  <c r="C2416" i="6" s="1"/>
  <c r="D2415" i="6"/>
  <c r="B2415" i="6"/>
  <c r="C2415" i="6" s="1"/>
  <c r="D2414" i="6"/>
  <c r="B2414" i="6"/>
  <c r="C2414" i="6" s="1"/>
  <c r="D2413" i="6"/>
  <c r="B2413" i="6"/>
  <c r="C2413" i="6" s="1"/>
  <c r="D2412" i="6"/>
  <c r="B2412" i="6"/>
  <c r="C2412" i="6" s="1"/>
  <c r="D2411" i="6"/>
  <c r="B2411" i="6"/>
  <c r="C2411" i="6" s="1"/>
  <c r="D2410" i="6"/>
  <c r="B2410" i="6"/>
  <c r="C2410" i="6" s="1"/>
  <c r="D2409" i="6"/>
  <c r="B2409" i="6"/>
  <c r="C2409" i="6" s="1"/>
  <c r="D2408" i="6"/>
  <c r="B2408" i="6"/>
  <c r="C2408" i="6" s="1"/>
  <c r="D2407" i="6"/>
  <c r="B2407" i="6"/>
  <c r="C2407" i="6" s="1"/>
  <c r="D2406" i="6"/>
  <c r="B2406" i="6"/>
  <c r="C2406" i="6" s="1"/>
  <c r="D2405" i="6"/>
  <c r="B2405" i="6"/>
  <c r="C2405" i="6" s="1"/>
  <c r="D2404" i="6"/>
  <c r="B2404" i="6"/>
  <c r="C2404" i="6" s="1"/>
  <c r="D2403" i="6"/>
  <c r="B2403" i="6"/>
  <c r="C2403" i="6" s="1"/>
  <c r="D2402" i="6"/>
  <c r="B2402" i="6"/>
  <c r="C2402" i="6" s="1"/>
  <c r="D2401" i="6"/>
  <c r="B2401" i="6"/>
  <c r="C2401" i="6" s="1"/>
  <c r="D2400" i="6"/>
  <c r="C2400" i="6"/>
  <c r="B2400" i="6"/>
  <c r="D2399" i="6"/>
  <c r="B2399" i="6"/>
  <c r="C2399" i="6" s="1"/>
  <c r="D2398" i="6"/>
  <c r="B2398" i="6"/>
  <c r="C2398" i="6" s="1"/>
  <c r="D2397" i="6"/>
  <c r="B2397" i="6"/>
  <c r="C2397" i="6" s="1"/>
  <c r="D2396" i="6"/>
  <c r="B2396" i="6"/>
  <c r="C2396" i="6" s="1"/>
  <c r="D2395" i="6"/>
  <c r="B2395" i="6"/>
  <c r="C2395" i="6" s="1"/>
  <c r="D2394" i="6"/>
  <c r="B2394" i="6"/>
  <c r="C2394" i="6" s="1"/>
  <c r="D2393" i="6"/>
  <c r="B2393" i="6"/>
  <c r="C2393" i="6" s="1"/>
  <c r="D2392" i="6"/>
  <c r="C2392" i="6"/>
  <c r="B2392" i="6"/>
  <c r="D2391" i="6"/>
  <c r="C2391" i="6"/>
  <c r="B2391" i="6"/>
  <c r="D2390" i="6"/>
  <c r="B2390" i="6"/>
  <c r="C2390" i="6" s="1"/>
  <c r="D2389" i="6"/>
  <c r="C2389" i="6"/>
  <c r="B2389" i="6"/>
  <c r="D2388" i="6"/>
  <c r="B2388" i="6"/>
  <c r="C2388" i="6" s="1"/>
  <c r="D2387" i="6"/>
  <c r="B2387" i="6"/>
  <c r="C2387" i="6" s="1"/>
  <c r="D2386" i="6"/>
  <c r="B2386" i="6"/>
  <c r="C2386" i="6" s="1"/>
  <c r="D2385" i="6"/>
  <c r="B2385" i="6"/>
  <c r="C2385" i="6" s="1"/>
  <c r="D2384" i="6"/>
  <c r="B2384" i="6"/>
  <c r="C2384" i="6" s="1"/>
  <c r="D2383" i="6"/>
  <c r="B2383" i="6"/>
  <c r="C2383" i="6" s="1"/>
  <c r="D2382" i="6"/>
  <c r="B2382" i="6"/>
  <c r="C2382" i="6" s="1"/>
  <c r="D2381" i="6"/>
  <c r="B2381" i="6"/>
  <c r="C2381" i="6" s="1"/>
  <c r="D2380" i="6"/>
  <c r="B2380" i="6"/>
  <c r="C2380" i="6" s="1"/>
  <c r="D2379" i="6"/>
  <c r="B2379" i="6"/>
  <c r="C2379" i="6" s="1"/>
  <c r="D2378" i="6"/>
  <c r="B2378" i="6"/>
  <c r="C2378" i="6" s="1"/>
  <c r="D2377" i="6"/>
  <c r="B2377" i="6"/>
  <c r="C2377" i="6" s="1"/>
  <c r="D2376" i="6"/>
  <c r="B2376" i="6"/>
  <c r="C2376" i="6" s="1"/>
  <c r="D2375" i="6"/>
  <c r="C2375" i="6"/>
  <c r="B2375" i="6"/>
  <c r="D2374" i="6"/>
  <c r="B2374" i="6"/>
  <c r="C2374" i="6" s="1"/>
  <c r="D2373" i="6"/>
  <c r="B2373" i="6"/>
  <c r="C2373" i="6" s="1"/>
  <c r="D2372" i="6"/>
  <c r="B2372" i="6"/>
  <c r="C2372" i="6" s="1"/>
  <c r="D2371" i="6"/>
  <c r="B2371" i="6"/>
  <c r="C2371" i="6" s="1"/>
  <c r="D2370" i="6"/>
  <c r="B2370" i="6"/>
  <c r="C2370" i="6" s="1"/>
  <c r="D2369" i="6"/>
  <c r="B2369" i="6"/>
  <c r="C2369" i="6" s="1"/>
  <c r="D2368" i="6"/>
  <c r="B2368" i="6"/>
  <c r="C2368" i="6" s="1"/>
  <c r="D2367" i="6"/>
  <c r="B2367" i="6"/>
  <c r="C2367" i="6" s="1"/>
  <c r="D2366" i="6"/>
  <c r="B2366" i="6"/>
  <c r="C2366" i="6" s="1"/>
  <c r="D2365" i="6"/>
  <c r="B2365" i="6"/>
  <c r="C2365" i="6" s="1"/>
  <c r="D2364" i="6"/>
  <c r="B2364" i="6"/>
  <c r="C2364" i="6" s="1"/>
  <c r="D2363" i="6"/>
  <c r="B2363" i="6"/>
  <c r="C2363" i="6" s="1"/>
  <c r="D2362" i="6"/>
  <c r="B2362" i="6"/>
  <c r="C2362" i="6" s="1"/>
  <c r="D2361" i="6"/>
  <c r="B2361" i="6"/>
  <c r="C2361" i="6" s="1"/>
  <c r="D2360" i="6"/>
  <c r="B2360" i="6"/>
  <c r="C2360" i="6" s="1"/>
  <c r="D2359" i="6"/>
  <c r="B2359" i="6"/>
  <c r="C2359" i="6" s="1"/>
  <c r="D2358" i="6"/>
  <c r="B2358" i="6"/>
  <c r="C2358" i="6" s="1"/>
  <c r="D2357" i="6"/>
  <c r="B2357" i="6"/>
  <c r="C2357" i="6" s="1"/>
  <c r="D2356" i="6"/>
  <c r="B2356" i="6"/>
  <c r="C2356" i="6" s="1"/>
  <c r="D2355" i="6"/>
  <c r="B2355" i="6"/>
  <c r="C2355" i="6" s="1"/>
  <c r="D2354" i="6"/>
  <c r="B2354" i="6"/>
  <c r="C2354" i="6" s="1"/>
  <c r="D2353" i="6"/>
  <c r="B2353" i="6"/>
  <c r="C2353" i="6" s="1"/>
  <c r="D2352" i="6"/>
  <c r="B2352" i="6"/>
  <c r="C2352" i="6" s="1"/>
  <c r="D2351" i="6"/>
  <c r="B2351" i="6"/>
  <c r="C2351" i="6" s="1"/>
  <c r="D2350" i="6"/>
  <c r="B2350" i="6"/>
  <c r="C2350" i="6" s="1"/>
  <c r="D2349" i="6"/>
  <c r="B2349" i="6"/>
  <c r="C2349" i="6" s="1"/>
  <c r="D2348" i="6"/>
  <c r="B2348" i="6"/>
  <c r="C2348" i="6" s="1"/>
  <c r="D2347" i="6"/>
  <c r="B2347" i="6"/>
  <c r="C2347" i="6" s="1"/>
  <c r="D2346" i="6"/>
  <c r="B2346" i="6"/>
  <c r="C2346" i="6" s="1"/>
  <c r="D2345" i="6"/>
  <c r="B2345" i="6"/>
  <c r="C2345" i="6" s="1"/>
  <c r="D2344" i="6"/>
  <c r="B2344" i="6"/>
  <c r="C2344" i="6" s="1"/>
  <c r="D2343" i="6"/>
  <c r="B2343" i="6"/>
  <c r="C2343" i="6" s="1"/>
  <c r="D2342" i="6"/>
  <c r="B2342" i="6"/>
  <c r="C2342" i="6" s="1"/>
  <c r="D2341" i="6"/>
  <c r="B2341" i="6"/>
  <c r="C2341" i="6" s="1"/>
  <c r="D2340" i="6"/>
  <c r="B2340" i="6"/>
  <c r="C2340" i="6" s="1"/>
  <c r="D2339" i="6"/>
  <c r="B2339" i="6"/>
  <c r="C2339" i="6" s="1"/>
  <c r="D2338" i="6"/>
  <c r="B2338" i="6"/>
  <c r="C2338" i="6" s="1"/>
  <c r="D2337" i="6"/>
  <c r="B2337" i="6"/>
  <c r="C2337" i="6" s="1"/>
  <c r="D2336" i="6"/>
  <c r="B2336" i="6"/>
  <c r="C2336" i="6" s="1"/>
  <c r="D2335" i="6"/>
  <c r="B2335" i="6"/>
  <c r="C2335" i="6" s="1"/>
  <c r="D2334" i="6"/>
  <c r="B2334" i="6"/>
  <c r="C2334" i="6" s="1"/>
  <c r="D2333" i="6"/>
  <c r="B2333" i="6"/>
  <c r="C2333" i="6" s="1"/>
  <c r="D2332" i="6"/>
  <c r="B2332" i="6"/>
  <c r="C2332" i="6" s="1"/>
  <c r="D2331" i="6"/>
  <c r="B2331" i="6"/>
  <c r="C2331" i="6" s="1"/>
  <c r="D2330" i="6"/>
  <c r="B2330" i="6"/>
  <c r="C2330" i="6" s="1"/>
  <c r="D2329" i="6"/>
  <c r="B2329" i="6"/>
  <c r="C2329" i="6" s="1"/>
  <c r="D2328" i="6"/>
  <c r="B2328" i="6"/>
  <c r="C2328" i="6" s="1"/>
  <c r="D2327" i="6"/>
  <c r="B2327" i="6"/>
  <c r="C2327" i="6" s="1"/>
  <c r="D2326" i="6"/>
  <c r="B2326" i="6"/>
  <c r="C2326" i="6" s="1"/>
  <c r="D2325" i="6"/>
  <c r="B2325" i="6"/>
  <c r="C2325" i="6" s="1"/>
  <c r="D2324" i="6"/>
  <c r="B2324" i="6"/>
  <c r="C2324" i="6" s="1"/>
  <c r="D2323" i="6"/>
  <c r="B2323" i="6"/>
  <c r="C2323" i="6" s="1"/>
  <c r="D2322" i="6"/>
  <c r="B2322" i="6"/>
  <c r="C2322" i="6" s="1"/>
  <c r="D2321" i="6"/>
  <c r="B2321" i="6"/>
  <c r="C2321" i="6" s="1"/>
  <c r="D2320" i="6"/>
  <c r="B2320" i="6"/>
  <c r="C2320" i="6" s="1"/>
  <c r="D2319" i="6"/>
  <c r="B2319" i="6"/>
  <c r="C2319" i="6" s="1"/>
  <c r="D2318" i="6"/>
  <c r="B2318" i="6"/>
  <c r="C2318" i="6" s="1"/>
  <c r="D2317" i="6"/>
  <c r="B2317" i="6"/>
  <c r="C2317" i="6" s="1"/>
  <c r="D2316" i="6"/>
  <c r="B2316" i="6"/>
  <c r="C2316" i="6" s="1"/>
  <c r="D2315" i="6"/>
  <c r="B2315" i="6"/>
  <c r="C2315" i="6" s="1"/>
  <c r="D2314" i="6"/>
  <c r="B2314" i="6"/>
  <c r="C2314" i="6" s="1"/>
  <c r="D2313" i="6"/>
  <c r="B2313" i="6"/>
  <c r="C2313" i="6" s="1"/>
  <c r="D2312" i="6"/>
  <c r="B2312" i="6"/>
  <c r="C2312" i="6" s="1"/>
  <c r="D2311" i="6"/>
  <c r="B2311" i="6"/>
  <c r="C2311" i="6" s="1"/>
  <c r="D2310" i="6"/>
  <c r="B2310" i="6"/>
  <c r="C2310" i="6" s="1"/>
  <c r="D2309" i="6"/>
  <c r="B2309" i="6"/>
  <c r="C2309" i="6" s="1"/>
  <c r="D2308" i="6"/>
  <c r="B2308" i="6"/>
  <c r="C2308" i="6" s="1"/>
  <c r="D2307" i="6"/>
  <c r="B2307" i="6"/>
  <c r="C2307" i="6" s="1"/>
  <c r="D2306" i="6"/>
  <c r="B2306" i="6"/>
  <c r="C2306" i="6" s="1"/>
  <c r="D2305" i="6"/>
  <c r="B2305" i="6"/>
  <c r="C2305" i="6" s="1"/>
  <c r="D2304" i="6"/>
  <c r="B2304" i="6"/>
  <c r="C2304" i="6" s="1"/>
  <c r="D2303" i="6"/>
  <c r="B2303" i="6"/>
  <c r="C2303" i="6" s="1"/>
  <c r="D2302" i="6"/>
  <c r="B2302" i="6"/>
  <c r="C2302" i="6" s="1"/>
  <c r="D2301" i="6"/>
  <c r="B2301" i="6"/>
  <c r="C2301" i="6" s="1"/>
  <c r="D2300" i="6"/>
  <c r="B2300" i="6"/>
  <c r="C2300" i="6" s="1"/>
  <c r="D2299" i="6"/>
  <c r="B2299" i="6"/>
  <c r="C2299" i="6" s="1"/>
  <c r="D2298" i="6"/>
  <c r="B2298" i="6"/>
  <c r="C2298" i="6" s="1"/>
  <c r="D2297" i="6"/>
  <c r="B2297" i="6"/>
  <c r="C2297" i="6" s="1"/>
  <c r="D2296" i="6"/>
  <c r="B2296" i="6"/>
  <c r="C2296" i="6" s="1"/>
  <c r="D2295" i="6"/>
  <c r="B2295" i="6"/>
  <c r="C2295" i="6" s="1"/>
  <c r="D2294" i="6"/>
  <c r="B2294" i="6"/>
  <c r="C2294" i="6" s="1"/>
  <c r="D2293" i="6"/>
  <c r="B2293" i="6"/>
  <c r="C2293" i="6" s="1"/>
  <c r="D2292" i="6"/>
  <c r="B2292" i="6"/>
  <c r="C2292" i="6" s="1"/>
  <c r="D2291" i="6"/>
  <c r="B2291" i="6"/>
  <c r="C2291" i="6" s="1"/>
  <c r="D2290" i="6"/>
  <c r="B2290" i="6"/>
  <c r="C2290" i="6" s="1"/>
  <c r="D2289" i="6"/>
  <c r="B2289" i="6"/>
  <c r="C2289" i="6" s="1"/>
  <c r="D2288" i="6"/>
  <c r="B2288" i="6"/>
  <c r="C2288" i="6" s="1"/>
  <c r="D2287" i="6"/>
  <c r="B2287" i="6"/>
  <c r="C2287" i="6" s="1"/>
  <c r="D2286" i="6"/>
  <c r="B2286" i="6"/>
  <c r="C2286" i="6" s="1"/>
  <c r="D2285" i="6"/>
  <c r="B2285" i="6"/>
  <c r="C2285" i="6" s="1"/>
  <c r="D2284" i="6"/>
  <c r="B2284" i="6"/>
  <c r="C2284" i="6" s="1"/>
  <c r="D2283" i="6"/>
  <c r="B2283" i="6"/>
  <c r="C2283" i="6" s="1"/>
  <c r="D2282" i="6"/>
  <c r="B2282" i="6"/>
  <c r="C2282" i="6" s="1"/>
  <c r="D2281" i="6"/>
  <c r="B2281" i="6"/>
  <c r="C2281" i="6" s="1"/>
  <c r="D2280" i="6"/>
  <c r="B2280" i="6"/>
  <c r="C2280" i="6" s="1"/>
  <c r="D2279" i="6"/>
  <c r="B2279" i="6"/>
  <c r="C2279" i="6" s="1"/>
  <c r="D2278" i="6"/>
  <c r="B2278" i="6"/>
  <c r="C2278" i="6" s="1"/>
  <c r="D2277" i="6"/>
  <c r="B2277" i="6"/>
  <c r="C2277" i="6" s="1"/>
  <c r="D2276" i="6"/>
  <c r="B2276" i="6"/>
  <c r="C2276" i="6" s="1"/>
  <c r="D2275" i="6"/>
  <c r="B2275" i="6"/>
  <c r="C2275" i="6" s="1"/>
  <c r="D2274" i="6"/>
  <c r="B2274" i="6"/>
  <c r="C2274" i="6" s="1"/>
  <c r="D2273" i="6"/>
  <c r="B2273" i="6"/>
  <c r="C2273" i="6" s="1"/>
  <c r="D2272" i="6"/>
  <c r="B2272" i="6"/>
  <c r="C2272" i="6" s="1"/>
  <c r="D2271" i="6"/>
  <c r="B2271" i="6"/>
  <c r="C2271" i="6" s="1"/>
  <c r="D2270" i="6"/>
  <c r="B2270" i="6"/>
  <c r="C2270" i="6" s="1"/>
  <c r="D2269" i="6"/>
  <c r="B2269" i="6"/>
  <c r="C2269" i="6" s="1"/>
  <c r="D2268" i="6"/>
  <c r="B2268" i="6"/>
  <c r="C2268" i="6" s="1"/>
  <c r="D2267" i="6"/>
  <c r="B2267" i="6"/>
  <c r="C2267" i="6" s="1"/>
  <c r="D2266" i="6"/>
  <c r="B2266" i="6"/>
  <c r="C2266" i="6" s="1"/>
  <c r="D2265" i="6"/>
  <c r="B2265" i="6"/>
  <c r="C2265" i="6" s="1"/>
  <c r="D2264" i="6"/>
  <c r="B2264" i="6"/>
  <c r="C2264" i="6" s="1"/>
  <c r="D2263" i="6"/>
  <c r="B2263" i="6"/>
  <c r="C2263" i="6" s="1"/>
  <c r="D2262" i="6"/>
  <c r="B2262" i="6"/>
  <c r="C2262" i="6" s="1"/>
  <c r="D2261" i="6"/>
  <c r="B2261" i="6"/>
  <c r="C2261" i="6" s="1"/>
  <c r="D2260" i="6"/>
  <c r="B2260" i="6"/>
  <c r="C2260" i="6" s="1"/>
  <c r="D2259" i="6"/>
  <c r="B2259" i="6"/>
  <c r="C2259" i="6" s="1"/>
  <c r="D2258" i="6"/>
  <c r="B2258" i="6"/>
  <c r="C2258" i="6" s="1"/>
  <c r="D2257" i="6"/>
  <c r="C2257" i="6"/>
  <c r="B2257" i="6"/>
  <c r="D2256" i="6"/>
  <c r="B2256" i="6"/>
  <c r="C2256" i="6" s="1"/>
  <c r="D2255" i="6"/>
  <c r="B2255" i="6"/>
  <c r="C2255" i="6" s="1"/>
  <c r="D2254" i="6"/>
  <c r="B2254" i="6"/>
  <c r="C2254" i="6" s="1"/>
  <c r="D2253" i="6"/>
  <c r="B2253" i="6"/>
  <c r="C2253" i="6" s="1"/>
  <c r="D2252" i="6"/>
  <c r="B2252" i="6"/>
  <c r="C2252" i="6" s="1"/>
  <c r="D2251" i="6"/>
  <c r="B2251" i="6"/>
  <c r="C2251" i="6" s="1"/>
  <c r="D2250" i="6"/>
  <c r="B2250" i="6"/>
  <c r="C2250" i="6" s="1"/>
  <c r="D2249" i="6"/>
  <c r="B2249" i="6"/>
  <c r="C2249" i="6" s="1"/>
  <c r="D2248" i="6"/>
  <c r="B2248" i="6"/>
  <c r="C2248" i="6" s="1"/>
  <c r="D2247" i="6"/>
  <c r="B2247" i="6"/>
  <c r="C2247" i="6" s="1"/>
  <c r="D2246" i="6"/>
  <c r="B2246" i="6"/>
  <c r="C2246" i="6" s="1"/>
  <c r="D2245" i="6"/>
  <c r="B2245" i="6"/>
  <c r="C2245" i="6" s="1"/>
  <c r="D2244" i="6"/>
  <c r="B2244" i="6"/>
  <c r="C2244" i="6" s="1"/>
  <c r="D2243" i="6"/>
  <c r="B2243" i="6"/>
  <c r="C2243" i="6" s="1"/>
  <c r="D2242" i="6"/>
  <c r="B2242" i="6"/>
  <c r="C2242" i="6" s="1"/>
  <c r="D2241" i="6"/>
  <c r="B2241" i="6"/>
  <c r="C2241" i="6" s="1"/>
  <c r="D2240" i="6"/>
  <c r="B2240" i="6"/>
  <c r="C2240" i="6" s="1"/>
  <c r="D2239" i="6"/>
  <c r="B2239" i="6"/>
  <c r="C2239" i="6" s="1"/>
  <c r="D2238" i="6"/>
  <c r="B2238" i="6"/>
  <c r="C2238" i="6" s="1"/>
  <c r="D2237" i="6"/>
  <c r="B2237" i="6"/>
  <c r="C2237" i="6" s="1"/>
  <c r="D2236" i="6"/>
  <c r="B2236" i="6"/>
  <c r="C2236" i="6" s="1"/>
  <c r="D2235" i="6"/>
  <c r="B2235" i="6"/>
  <c r="C2235" i="6" s="1"/>
  <c r="D2234" i="6"/>
  <c r="B2234" i="6"/>
  <c r="C2234" i="6" s="1"/>
  <c r="D2233" i="6"/>
  <c r="B2233" i="6"/>
  <c r="C2233" i="6" s="1"/>
  <c r="D2232" i="6"/>
  <c r="B2232" i="6"/>
  <c r="C2232" i="6" s="1"/>
  <c r="D2231" i="6"/>
  <c r="B2231" i="6"/>
  <c r="C2231" i="6" s="1"/>
  <c r="D2230" i="6"/>
  <c r="B2230" i="6"/>
  <c r="C2230" i="6" s="1"/>
  <c r="D2229" i="6"/>
  <c r="B2229" i="6"/>
  <c r="C2229" i="6" s="1"/>
  <c r="D2228" i="6"/>
  <c r="B2228" i="6"/>
  <c r="C2228" i="6" s="1"/>
  <c r="D2227" i="6"/>
  <c r="B2227" i="6"/>
  <c r="C2227" i="6" s="1"/>
  <c r="D2226" i="6"/>
  <c r="B2226" i="6"/>
  <c r="C2226" i="6" s="1"/>
  <c r="D2225" i="6"/>
  <c r="B2225" i="6"/>
  <c r="C2225" i="6" s="1"/>
  <c r="D2224" i="6"/>
  <c r="B2224" i="6"/>
  <c r="C2224" i="6" s="1"/>
  <c r="D2223" i="6"/>
  <c r="B2223" i="6"/>
  <c r="C2223" i="6" s="1"/>
  <c r="D2222" i="6"/>
  <c r="B2222" i="6"/>
  <c r="C2222" i="6" s="1"/>
  <c r="D2221" i="6"/>
  <c r="B2221" i="6"/>
  <c r="C2221" i="6" s="1"/>
  <c r="D2220" i="6"/>
  <c r="B2220" i="6"/>
  <c r="C2220" i="6" s="1"/>
  <c r="D2219" i="6"/>
  <c r="B2219" i="6"/>
  <c r="C2219" i="6" s="1"/>
  <c r="D2218" i="6"/>
  <c r="B2218" i="6"/>
  <c r="C2218" i="6" s="1"/>
  <c r="D2217" i="6"/>
  <c r="B2217" i="6"/>
  <c r="C2217" i="6" s="1"/>
  <c r="D2216" i="6"/>
  <c r="B2216" i="6"/>
  <c r="C2216" i="6" s="1"/>
  <c r="D2215" i="6"/>
  <c r="B2215" i="6"/>
  <c r="C2215" i="6" s="1"/>
  <c r="D2214" i="6"/>
  <c r="B2214" i="6"/>
  <c r="C2214" i="6" s="1"/>
  <c r="D2213" i="6"/>
  <c r="B2213" i="6"/>
  <c r="C2213" i="6" s="1"/>
  <c r="D2212" i="6"/>
  <c r="B2212" i="6"/>
  <c r="C2212" i="6" s="1"/>
  <c r="D2211" i="6"/>
  <c r="B2211" i="6"/>
  <c r="C2211" i="6" s="1"/>
  <c r="D2210" i="6"/>
  <c r="B2210" i="6"/>
  <c r="C2210" i="6" s="1"/>
  <c r="D2209" i="6"/>
  <c r="C2209" i="6"/>
  <c r="B2209" i="6"/>
  <c r="D2208" i="6"/>
  <c r="B2208" i="6"/>
  <c r="C2208" i="6" s="1"/>
  <c r="D2207" i="6"/>
  <c r="B2207" i="6"/>
  <c r="C2207" i="6" s="1"/>
  <c r="D2206" i="6"/>
  <c r="B2206" i="6"/>
  <c r="C2206" i="6" s="1"/>
  <c r="D2205" i="6"/>
  <c r="B2205" i="6"/>
  <c r="C2205" i="6" s="1"/>
  <c r="D2204" i="6"/>
  <c r="B2204" i="6"/>
  <c r="C2204" i="6" s="1"/>
  <c r="D2203" i="6"/>
  <c r="B2203" i="6"/>
  <c r="C2203" i="6" s="1"/>
  <c r="D2202" i="6"/>
  <c r="B2202" i="6"/>
  <c r="C2202" i="6" s="1"/>
  <c r="D2201" i="6"/>
  <c r="B2201" i="6"/>
  <c r="C2201" i="6" s="1"/>
  <c r="D2200" i="6"/>
  <c r="B2200" i="6"/>
  <c r="C2200" i="6" s="1"/>
  <c r="D2199" i="6"/>
  <c r="B2199" i="6"/>
  <c r="C2199" i="6" s="1"/>
  <c r="D2198" i="6"/>
  <c r="B2198" i="6"/>
  <c r="C2198" i="6" s="1"/>
  <c r="D2197" i="6"/>
  <c r="C2197" i="6"/>
  <c r="B2197" i="6"/>
  <c r="D2196" i="6"/>
  <c r="B2196" i="6"/>
  <c r="C2196" i="6" s="1"/>
  <c r="D2195" i="6"/>
  <c r="B2195" i="6"/>
  <c r="C2195" i="6" s="1"/>
  <c r="D2194" i="6"/>
  <c r="B2194" i="6"/>
  <c r="C2194" i="6" s="1"/>
  <c r="D2193" i="6"/>
  <c r="B2193" i="6"/>
  <c r="C2193" i="6" s="1"/>
  <c r="D2192" i="6"/>
  <c r="C2192" i="6"/>
  <c r="B2192" i="6"/>
  <c r="D2191" i="6"/>
  <c r="B2191" i="6"/>
  <c r="C2191" i="6" s="1"/>
  <c r="D2190" i="6"/>
  <c r="B2190" i="6"/>
  <c r="C2190" i="6" s="1"/>
  <c r="D2189" i="6"/>
  <c r="C2189" i="6"/>
  <c r="B2189" i="6"/>
  <c r="D2188" i="6"/>
  <c r="B2188" i="6"/>
  <c r="C2188" i="6" s="1"/>
  <c r="D2187" i="6"/>
  <c r="B2187" i="6"/>
  <c r="C2187" i="6" s="1"/>
  <c r="D2186" i="6"/>
  <c r="B2186" i="6"/>
  <c r="C2186" i="6" s="1"/>
  <c r="D2185" i="6"/>
  <c r="B2185" i="6"/>
  <c r="C2185" i="6" s="1"/>
  <c r="D2184" i="6"/>
  <c r="B2184" i="6"/>
  <c r="C2184" i="6" s="1"/>
  <c r="D2183" i="6"/>
  <c r="B2183" i="6"/>
  <c r="C2183" i="6" s="1"/>
  <c r="D2182" i="6"/>
  <c r="B2182" i="6"/>
  <c r="C2182" i="6" s="1"/>
  <c r="D2181" i="6"/>
  <c r="B2181" i="6"/>
  <c r="C2181" i="6" s="1"/>
  <c r="D2180" i="6"/>
  <c r="B2180" i="6"/>
  <c r="C2180" i="6" s="1"/>
  <c r="D2179" i="6"/>
  <c r="B2179" i="6"/>
  <c r="C2179" i="6" s="1"/>
  <c r="D2178" i="6"/>
  <c r="B2178" i="6"/>
  <c r="C2178" i="6" s="1"/>
  <c r="D2177" i="6"/>
  <c r="B2177" i="6"/>
  <c r="C2177" i="6" s="1"/>
  <c r="D2176" i="6"/>
  <c r="B2176" i="6"/>
  <c r="C2176" i="6" s="1"/>
  <c r="D2175" i="6"/>
  <c r="B2175" i="6"/>
  <c r="C2175" i="6" s="1"/>
  <c r="D2174" i="6"/>
  <c r="B2174" i="6"/>
  <c r="C2174" i="6" s="1"/>
  <c r="D2173" i="6"/>
  <c r="B2173" i="6"/>
  <c r="C2173" i="6" s="1"/>
  <c r="D2172" i="6"/>
  <c r="B2172" i="6"/>
  <c r="C2172" i="6" s="1"/>
  <c r="D2171" i="6"/>
  <c r="B2171" i="6"/>
  <c r="C2171" i="6" s="1"/>
  <c r="D2170" i="6"/>
  <c r="B2170" i="6"/>
  <c r="C2170" i="6" s="1"/>
  <c r="D2169" i="6"/>
  <c r="B2169" i="6"/>
  <c r="C2169" i="6" s="1"/>
  <c r="D2168" i="6"/>
  <c r="B2168" i="6"/>
  <c r="C2168" i="6" s="1"/>
  <c r="D2167" i="6"/>
  <c r="B2167" i="6"/>
  <c r="C2167" i="6" s="1"/>
  <c r="D2166" i="6"/>
  <c r="B2166" i="6"/>
  <c r="C2166" i="6" s="1"/>
  <c r="D2165" i="6"/>
  <c r="B2165" i="6"/>
  <c r="C2165" i="6" s="1"/>
  <c r="D2164" i="6"/>
  <c r="B2164" i="6"/>
  <c r="C2164" i="6" s="1"/>
  <c r="D2163" i="6"/>
  <c r="B2163" i="6"/>
  <c r="C2163" i="6" s="1"/>
  <c r="D2162" i="6"/>
  <c r="B2162" i="6"/>
  <c r="C2162" i="6" s="1"/>
  <c r="D2161" i="6"/>
  <c r="B2161" i="6"/>
  <c r="C2161" i="6" s="1"/>
  <c r="D2160" i="6"/>
  <c r="B2160" i="6"/>
  <c r="C2160" i="6" s="1"/>
  <c r="D2159" i="6"/>
  <c r="B2159" i="6"/>
  <c r="C2159" i="6" s="1"/>
  <c r="D2158" i="6"/>
  <c r="B2158" i="6"/>
  <c r="C2158" i="6" s="1"/>
  <c r="D2157" i="6"/>
  <c r="B2157" i="6"/>
  <c r="C2157" i="6" s="1"/>
  <c r="D2156" i="6"/>
  <c r="B2156" i="6"/>
  <c r="C2156" i="6" s="1"/>
  <c r="D2155" i="6"/>
  <c r="B2155" i="6"/>
  <c r="C2155" i="6" s="1"/>
  <c r="D2154" i="6"/>
  <c r="B2154" i="6"/>
  <c r="C2154" i="6" s="1"/>
  <c r="D2153" i="6"/>
  <c r="B2153" i="6"/>
  <c r="C2153" i="6" s="1"/>
  <c r="D2152" i="6"/>
  <c r="B2152" i="6"/>
  <c r="C2152" i="6" s="1"/>
  <c r="D2151" i="6"/>
  <c r="B2151" i="6"/>
  <c r="C2151" i="6" s="1"/>
  <c r="D2150" i="6"/>
  <c r="B2150" i="6"/>
  <c r="C2150" i="6" s="1"/>
  <c r="D2149" i="6"/>
  <c r="B2149" i="6"/>
  <c r="C2149" i="6" s="1"/>
  <c r="D2148" i="6"/>
  <c r="B2148" i="6"/>
  <c r="C2148" i="6" s="1"/>
  <c r="D2147" i="6"/>
  <c r="C2147" i="6"/>
  <c r="B2147" i="6"/>
  <c r="D2146" i="6"/>
  <c r="B2146" i="6"/>
  <c r="C2146" i="6" s="1"/>
  <c r="D2145" i="6"/>
  <c r="C2145" i="6"/>
  <c r="B2145" i="6"/>
  <c r="D2144" i="6"/>
  <c r="C2144" i="6"/>
  <c r="B2144" i="6"/>
  <c r="D2143" i="6"/>
  <c r="B2143" i="6"/>
  <c r="C2143" i="6" s="1"/>
  <c r="D2142" i="6"/>
  <c r="B2142" i="6"/>
  <c r="C2142" i="6" s="1"/>
  <c r="D2141" i="6"/>
  <c r="B2141" i="6"/>
  <c r="C2141" i="6" s="1"/>
  <c r="D2140" i="6"/>
  <c r="B2140" i="6"/>
  <c r="C2140" i="6" s="1"/>
  <c r="D2139" i="6"/>
  <c r="B2139" i="6"/>
  <c r="C2139" i="6" s="1"/>
  <c r="D2138" i="6"/>
  <c r="B2138" i="6"/>
  <c r="C2138" i="6" s="1"/>
  <c r="D2137" i="6"/>
  <c r="C2137" i="6"/>
  <c r="B2137" i="6"/>
  <c r="D2136" i="6"/>
  <c r="B2136" i="6"/>
  <c r="C2136" i="6" s="1"/>
  <c r="D2135" i="6"/>
  <c r="B2135" i="6"/>
  <c r="C2135" i="6" s="1"/>
  <c r="D2134" i="6"/>
  <c r="B2134" i="6"/>
  <c r="C2134" i="6" s="1"/>
  <c r="D2133" i="6"/>
  <c r="C2133" i="6"/>
  <c r="B2133" i="6"/>
  <c r="D2132" i="6"/>
  <c r="B2132" i="6"/>
  <c r="C2132" i="6" s="1"/>
  <c r="D2131" i="6"/>
  <c r="B2131" i="6"/>
  <c r="C2131" i="6" s="1"/>
  <c r="D2130" i="6"/>
  <c r="B2130" i="6"/>
  <c r="C2130" i="6" s="1"/>
  <c r="D2129" i="6"/>
  <c r="B2129" i="6"/>
  <c r="C2129" i="6" s="1"/>
  <c r="D2128" i="6"/>
  <c r="B2128" i="6"/>
  <c r="C2128" i="6" s="1"/>
  <c r="D2127" i="6"/>
  <c r="B2127" i="6"/>
  <c r="C2127" i="6" s="1"/>
  <c r="D2126" i="6"/>
  <c r="B2126" i="6"/>
  <c r="C2126" i="6" s="1"/>
  <c r="D2125" i="6"/>
  <c r="C2125" i="6"/>
  <c r="B2125" i="6"/>
  <c r="D2124" i="6"/>
  <c r="B2124" i="6"/>
  <c r="C2124" i="6" s="1"/>
  <c r="D2123" i="6"/>
  <c r="B2123" i="6"/>
  <c r="C2123" i="6" s="1"/>
  <c r="D2122" i="6"/>
  <c r="B2122" i="6"/>
  <c r="C2122" i="6" s="1"/>
  <c r="D2121" i="6"/>
  <c r="B2121" i="6"/>
  <c r="C2121" i="6" s="1"/>
  <c r="D2120" i="6"/>
  <c r="B2120" i="6"/>
  <c r="C2120" i="6" s="1"/>
  <c r="D2119" i="6"/>
  <c r="C2119" i="6"/>
  <c r="B2119" i="6"/>
  <c r="D2118" i="6"/>
  <c r="B2118" i="6"/>
  <c r="C2118" i="6" s="1"/>
  <c r="D2117" i="6"/>
  <c r="B2117" i="6"/>
  <c r="C2117" i="6" s="1"/>
  <c r="D2116" i="6"/>
  <c r="B2116" i="6"/>
  <c r="C2116" i="6" s="1"/>
  <c r="D2115" i="6"/>
  <c r="B2115" i="6"/>
  <c r="C2115" i="6" s="1"/>
  <c r="D2114" i="6"/>
  <c r="B2114" i="6"/>
  <c r="C2114" i="6" s="1"/>
  <c r="D2113" i="6"/>
  <c r="B2113" i="6"/>
  <c r="C2113" i="6" s="1"/>
  <c r="D2112" i="6"/>
  <c r="B2112" i="6"/>
  <c r="C2112" i="6" s="1"/>
  <c r="D2111" i="6"/>
  <c r="B2111" i="6"/>
  <c r="C2111" i="6" s="1"/>
  <c r="D2110" i="6"/>
  <c r="B2110" i="6"/>
  <c r="C2110" i="6" s="1"/>
  <c r="D2109" i="6"/>
  <c r="B2109" i="6"/>
  <c r="C2109" i="6" s="1"/>
  <c r="D2108" i="6"/>
  <c r="B2108" i="6"/>
  <c r="C2108" i="6" s="1"/>
  <c r="D2107" i="6"/>
  <c r="B2107" i="6"/>
  <c r="C2107" i="6" s="1"/>
  <c r="D2106" i="6"/>
  <c r="B2106" i="6"/>
  <c r="C2106" i="6" s="1"/>
  <c r="D2105" i="6"/>
  <c r="B2105" i="6"/>
  <c r="C2105" i="6" s="1"/>
  <c r="D2104" i="6"/>
  <c r="B2104" i="6"/>
  <c r="C2104" i="6" s="1"/>
  <c r="D2103" i="6"/>
  <c r="B2103" i="6"/>
  <c r="C2103" i="6" s="1"/>
  <c r="D2102" i="6"/>
  <c r="B2102" i="6"/>
  <c r="C2102" i="6" s="1"/>
  <c r="D2101" i="6"/>
  <c r="B2101" i="6"/>
  <c r="C2101" i="6" s="1"/>
  <c r="D2100" i="6"/>
  <c r="B2100" i="6"/>
  <c r="C2100" i="6" s="1"/>
  <c r="D2099" i="6"/>
  <c r="B2099" i="6"/>
  <c r="C2099" i="6" s="1"/>
  <c r="D2098" i="6"/>
  <c r="B2098" i="6"/>
  <c r="C2098" i="6" s="1"/>
  <c r="D2097" i="6"/>
  <c r="C2097" i="6"/>
  <c r="B2097" i="6"/>
  <c r="D2096" i="6"/>
  <c r="B2096" i="6"/>
  <c r="C2096" i="6" s="1"/>
  <c r="D2095" i="6"/>
  <c r="B2095" i="6"/>
  <c r="C2095" i="6" s="1"/>
  <c r="D2094" i="6"/>
  <c r="B2094" i="6"/>
  <c r="C2094" i="6" s="1"/>
  <c r="D2093" i="6"/>
  <c r="B2093" i="6"/>
  <c r="C2093" i="6" s="1"/>
  <c r="D2092" i="6"/>
  <c r="B2092" i="6"/>
  <c r="C2092" i="6" s="1"/>
  <c r="D2091" i="6"/>
  <c r="B2091" i="6"/>
  <c r="C2091" i="6" s="1"/>
  <c r="D2090" i="6"/>
  <c r="B2090" i="6"/>
  <c r="C2090" i="6" s="1"/>
  <c r="D2089" i="6"/>
  <c r="B2089" i="6"/>
  <c r="C2089" i="6" s="1"/>
  <c r="D2088" i="6"/>
  <c r="B2088" i="6"/>
  <c r="C2088" i="6" s="1"/>
  <c r="D2087" i="6"/>
  <c r="B2087" i="6"/>
  <c r="C2087" i="6" s="1"/>
  <c r="D2086" i="6"/>
  <c r="B2086" i="6"/>
  <c r="C2086" i="6" s="1"/>
  <c r="D2085" i="6"/>
  <c r="B2085" i="6"/>
  <c r="C2085" i="6" s="1"/>
  <c r="D2084" i="6"/>
  <c r="B2084" i="6"/>
  <c r="C2084" i="6" s="1"/>
  <c r="D2083" i="6"/>
  <c r="C2083" i="6"/>
  <c r="B2083" i="6"/>
  <c r="D2082" i="6"/>
  <c r="B2082" i="6"/>
  <c r="C2082" i="6" s="1"/>
  <c r="D2081" i="6"/>
  <c r="C2081" i="6"/>
  <c r="B2081" i="6"/>
  <c r="D2080" i="6"/>
  <c r="B2080" i="6"/>
  <c r="C2080" i="6" s="1"/>
  <c r="D2079" i="6"/>
  <c r="B2079" i="6"/>
  <c r="C2079" i="6" s="1"/>
  <c r="D2078" i="6"/>
  <c r="B2078" i="6"/>
  <c r="C2078" i="6" s="1"/>
  <c r="D2077" i="6"/>
  <c r="B2077" i="6"/>
  <c r="C2077" i="6" s="1"/>
  <c r="D2076" i="6"/>
  <c r="B2076" i="6"/>
  <c r="C2076" i="6" s="1"/>
  <c r="D2075" i="6"/>
  <c r="B2075" i="6"/>
  <c r="C2075" i="6" s="1"/>
  <c r="D2074" i="6"/>
  <c r="B2074" i="6"/>
  <c r="C2074" i="6" s="1"/>
  <c r="D2073" i="6"/>
  <c r="B2073" i="6"/>
  <c r="C2073" i="6" s="1"/>
  <c r="D2072" i="6"/>
  <c r="B2072" i="6"/>
  <c r="C2072" i="6" s="1"/>
  <c r="D2071" i="6"/>
  <c r="B2071" i="6"/>
  <c r="C2071" i="6" s="1"/>
  <c r="D2070" i="6"/>
  <c r="B2070" i="6"/>
  <c r="C2070" i="6" s="1"/>
  <c r="D2069" i="6"/>
  <c r="B2069" i="6"/>
  <c r="C2069" i="6" s="1"/>
  <c r="D2068" i="6"/>
  <c r="B2068" i="6"/>
  <c r="C2068" i="6" s="1"/>
  <c r="D2067" i="6"/>
  <c r="B2067" i="6"/>
  <c r="C2067" i="6" s="1"/>
  <c r="D2066" i="6"/>
  <c r="B2066" i="6"/>
  <c r="C2066" i="6" s="1"/>
  <c r="D2065" i="6"/>
  <c r="B2065" i="6"/>
  <c r="C2065" i="6" s="1"/>
  <c r="D2064" i="6"/>
  <c r="B2064" i="6"/>
  <c r="C2064" i="6" s="1"/>
  <c r="D2063" i="6"/>
  <c r="B2063" i="6"/>
  <c r="C2063" i="6" s="1"/>
  <c r="D2062" i="6"/>
  <c r="B2062" i="6"/>
  <c r="C2062" i="6" s="1"/>
  <c r="D2061" i="6"/>
  <c r="B2061" i="6"/>
  <c r="C2061" i="6" s="1"/>
  <c r="D2060" i="6"/>
  <c r="B2060" i="6"/>
  <c r="C2060" i="6" s="1"/>
  <c r="D2059" i="6"/>
  <c r="B2059" i="6"/>
  <c r="C2059" i="6" s="1"/>
  <c r="D2058" i="6"/>
  <c r="B2058" i="6"/>
  <c r="C2058" i="6" s="1"/>
  <c r="D2057" i="6"/>
  <c r="B2057" i="6"/>
  <c r="C2057" i="6" s="1"/>
  <c r="D2056" i="6"/>
  <c r="B2056" i="6"/>
  <c r="C2056" i="6" s="1"/>
  <c r="D2055" i="6"/>
  <c r="B2055" i="6"/>
  <c r="C2055" i="6" s="1"/>
  <c r="D2054" i="6"/>
  <c r="B2054" i="6"/>
  <c r="C2054" i="6" s="1"/>
  <c r="D2053" i="6"/>
  <c r="B2053" i="6"/>
  <c r="C2053" i="6" s="1"/>
  <c r="D2052" i="6"/>
  <c r="B2052" i="6"/>
  <c r="C2052" i="6" s="1"/>
  <c r="D2051" i="6"/>
  <c r="B2051" i="6"/>
  <c r="C2051" i="6" s="1"/>
  <c r="D2050" i="6"/>
  <c r="B2050" i="6"/>
  <c r="C2050" i="6" s="1"/>
  <c r="D2049" i="6"/>
  <c r="B2049" i="6"/>
  <c r="C2049" i="6" s="1"/>
  <c r="D2048" i="6"/>
  <c r="B2048" i="6"/>
  <c r="C2048" i="6" s="1"/>
  <c r="D2047" i="6"/>
  <c r="B2047" i="6"/>
  <c r="C2047" i="6" s="1"/>
  <c r="D2046" i="6"/>
  <c r="B2046" i="6"/>
  <c r="C2046" i="6" s="1"/>
  <c r="D2045" i="6"/>
  <c r="B2045" i="6"/>
  <c r="C2045" i="6" s="1"/>
  <c r="D2044" i="6"/>
  <c r="B2044" i="6"/>
  <c r="C2044" i="6" s="1"/>
  <c r="D2043" i="6"/>
  <c r="B2043" i="6"/>
  <c r="C2043" i="6" s="1"/>
  <c r="D2042" i="6"/>
  <c r="B2042" i="6"/>
  <c r="C2042" i="6" s="1"/>
  <c r="D2041" i="6"/>
  <c r="B2041" i="6"/>
  <c r="C2041" i="6" s="1"/>
  <c r="D2040" i="6"/>
  <c r="B2040" i="6"/>
  <c r="C2040" i="6" s="1"/>
  <c r="D2039" i="6"/>
  <c r="B2039" i="6"/>
  <c r="C2039" i="6" s="1"/>
  <c r="D2038" i="6"/>
  <c r="B2038" i="6"/>
  <c r="C2038" i="6" s="1"/>
  <c r="D2037" i="6"/>
  <c r="B2037" i="6"/>
  <c r="C2037" i="6" s="1"/>
  <c r="D2036" i="6"/>
  <c r="B2036" i="6"/>
  <c r="C2036" i="6" s="1"/>
  <c r="D2035" i="6"/>
  <c r="C2035" i="6"/>
  <c r="B2035" i="6"/>
  <c r="D2034" i="6"/>
  <c r="B2034" i="6"/>
  <c r="C2034" i="6" s="1"/>
  <c r="D2033" i="6"/>
  <c r="B2033" i="6"/>
  <c r="C2033" i="6" s="1"/>
  <c r="D2032" i="6"/>
  <c r="B2032" i="6"/>
  <c r="C2032" i="6" s="1"/>
  <c r="D2031" i="6"/>
  <c r="B2031" i="6"/>
  <c r="C2031" i="6" s="1"/>
  <c r="D2030" i="6"/>
  <c r="B2030" i="6"/>
  <c r="C2030" i="6" s="1"/>
  <c r="D2029" i="6"/>
  <c r="B2029" i="6"/>
  <c r="C2029" i="6" s="1"/>
  <c r="D2028" i="6"/>
  <c r="B2028" i="6"/>
  <c r="C2028" i="6" s="1"/>
  <c r="D2027" i="6"/>
  <c r="B2027" i="6"/>
  <c r="C2027" i="6" s="1"/>
  <c r="D2026" i="6"/>
  <c r="B2026" i="6"/>
  <c r="C2026" i="6" s="1"/>
  <c r="D2025" i="6"/>
  <c r="B2025" i="6"/>
  <c r="C2025" i="6" s="1"/>
  <c r="D2024" i="6"/>
  <c r="B2024" i="6"/>
  <c r="C2024" i="6" s="1"/>
  <c r="D2023" i="6"/>
  <c r="B2023" i="6"/>
  <c r="C2023" i="6" s="1"/>
  <c r="D2022" i="6"/>
  <c r="B2022" i="6"/>
  <c r="C2022" i="6" s="1"/>
  <c r="D2021" i="6"/>
  <c r="B2021" i="6"/>
  <c r="C2021" i="6" s="1"/>
  <c r="D2020" i="6"/>
  <c r="B2020" i="6"/>
  <c r="C2020" i="6" s="1"/>
  <c r="D2019" i="6"/>
  <c r="B2019" i="6"/>
  <c r="C2019" i="6" s="1"/>
  <c r="D2018" i="6"/>
  <c r="B2018" i="6"/>
  <c r="C2018" i="6" s="1"/>
  <c r="D2017" i="6"/>
  <c r="B2017" i="6"/>
  <c r="C2017" i="6" s="1"/>
  <c r="D2016" i="6"/>
  <c r="B2016" i="6"/>
  <c r="C2016" i="6" s="1"/>
  <c r="D2015" i="6"/>
  <c r="B2015" i="6"/>
  <c r="C2015" i="6" s="1"/>
  <c r="D2014" i="6"/>
  <c r="B2014" i="6"/>
  <c r="C2014" i="6" s="1"/>
  <c r="D2013" i="6"/>
  <c r="B2013" i="6"/>
  <c r="C2013" i="6" s="1"/>
  <c r="D2012" i="6"/>
  <c r="B2012" i="6"/>
  <c r="C2012" i="6" s="1"/>
  <c r="D2011" i="6"/>
  <c r="B2011" i="6"/>
  <c r="C2011" i="6" s="1"/>
  <c r="D2010" i="6"/>
  <c r="B2010" i="6"/>
  <c r="C2010" i="6" s="1"/>
  <c r="D2009" i="6"/>
  <c r="B2009" i="6"/>
  <c r="C2009" i="6" s="1"/>
  <c r="D2008" i="6"/>
  <c r="B2008" i="6"/>
  <c r="C2008" i="6" s="1"/>
  <c r="D2007" i="6"/>
  <c r="B2007" i="6"/>
  <c r="C2007" i="6" s="1"/>
  <c r="D2006" i="6"/>
  <c r="B2006" i="6"/>
  <c r="C2006" i="6" s="1"/>
  <c r="D2005" i="6"/>
  <c r="B2005" i="6"/>
  <c r="C2005" i="6" s="1"/>
  <c r="D2004" i="6"/>
  <c r="B2004" i="6"/>
  <c r="C2004" i="6" s="1"/>
  <c r="D2003" i="6"/>
  <c r="B2003" i="6"/>
  <c r="C2003" i="6" s="1"/>
  <c r="D2002" i="6"/>
  <c r="B2002" i="6"/>
  <c r="C2002" i="6" s="1"/>
  <c r="D2001" i="6"/>
  <c r="B2001" i="6"/>
  <c r="C2001" i="6" s="1"/>
  <c r="D2000" i="6"/>
  <c r="B2000" i="6"/>
  <c r="C2000" i="6" s="1"/>
  <c r="D1999" i="6"/>
  <c r="B1999" i="6"/>
  <c r="C1999" i="6" s="1"/>
  <c r="D1998" i="6"/>
  <c r="B1998" i="6"/>
  <c r="C1998" i="6" s="1"/>
  <c r="D1997" i="6"/>
  <c r="B1997" i="6"/>
  <c r="C1997" i="6" s="1"/>
  <c r="D1996" i="6"/>
  <c r="B1996" i="6"/>
  <c r="C1996" i="6" s="1"/>
  <c r="D1995" i="6"/>
  <c r="B1995" i="6"/>
  <c r="C1995" i="6" s="1"/>
  <c r="D1994" i="6"/>
  <c r="B1994" i="6"/>
  <c r="C1994" i="6" s="1"/>
  <c r="D1993" i="6"/>
  <c r="B1993" i="6"/>
  <c r="C1993" i="6" s="1"/>
  <c r="D1992" i="6"/>
  <c r="B1992" i="6"/>
  <c r="C1992" i="6" s="1"/>
  <c r="D1991" i="6"/>
  <c r="B1991" i="6"/>
  <c r="C1991" i="6" s="1"/>
  <c r="D1990" i="6"/>
  <c r="B1990" i="6"/>
  <c r="C1990" i="6" s="1"/>
  <c r="D1989" i="6"/>
  <c r="B1989" i="6"/>
  <c r="C1989" i="6" s="1"/>
  <c r="D1988" i="6"/>
  <c r="B1988" i="6"/>
  <c r="C1988" i="6" s="1"/>
  <c r="D1987" i="6"/>
  <c r="C1987" i="6"/>
  <c r="B1987" i="6"/>
  <c r="D1986" i="6"/>
  <c r="B1986" i="6"/>
  <c r="C1986" i="6" s="1"/>
  <c r="D1985" i="6"/>
  <c r="B1985" i="6"/>
  <c r="C1985" i="6" s="1"/>
  <c r="D1984" i="6"/>
  <c r="B1984" i="6"/>
  <c r="C1984" i="6" s="1"/>
  <c r="D1983" i="6"/>
  <c r="B1983" i="6"/>
  <c r="C1983" i="6" s="1"/>
  <c r="D1982" i="6"/>
  <c r="B1982" i="6"/>
  <c r="C1982" i="6" s="1"/>
  <c r="D1981" i="6"/>
  <c r="B1981" i="6"/>
  <c r="C1981" i="6" s="1"/>
  <c r="D1980" i="6"/>
  <c r="B1980" i="6"/>
  <c r="C1980" i="6" s="1"/>
  <c r="D1979" i="6"/>
  <c r="B1979" i="6"/>
  <c r="C1979" i="6" s="1"/>
  <c r="D1978" i="6"/>
  <c r="B1978" i="6"/>
  <c r="C1978" i="6" s="1"/>
  <c r="D1977" i="6"/>
  <c r="B1977" i="6"/>
  <c r="C1977" i="6" s="1"/>
  <c r="D1976" i="6"/>
  <c r="B1976" i="6"/>
  <c r="C1976" i="6" s="1"/>
  <c r="D1975" i="6"/>
  <c r="B1975" i="6"/>
  <c r="C1975" i="6" s="1"/>
  <c r="D1974" i="6"/>
  <c r="B1974" i="6"/>
  <c r="C1974" i="6" s="1"/>
  <c r="D1973" i="6"/>
  <c r="B1973" i="6"/>
  <c r="C1973" i="6" s="1"/>
  <c r="D1972" i="6"/>
  <c r="B1972" i="6"/>
  <c r="C1972" i="6" s="1"/>
  <c r="D1971" i="6"/>
  <c r="B1971" i="6"/>
  <c r="C1971" i="6" s="1"/>
  <c r="D1970" i="6"/>
  <c r="B1970" i="6"/>
  <c r="C1970" i="6" s="1"/>
  <c r="D1969" i="6"/>
  <c r="B1969" i="6"/>
  <c r="C1969" i="6" s="1"/>
  <c r="D1968" i="6"/>
  <c r="B1968" i="6"/>
  <c r="C1968" i="6" s="1"/>
  <c r="D1967" i="6"/>
  <c r="B1967" i="6"/>
  <c r="C1967" i="6" s="1"/>
  <c r="D1966" i="6"/>
  <c r="B1966" i="6"/>
  <c r="C1966" i="6" s="1"/>
  <c r="D1965" i="6"/>
  <c r="B1965" i="6"/>
  <c r="C1965" i="6" s="1"/>
  <c r="D1964" i="6"/>
  <c r="B1964" i="6"/>
  <c r="C1964" i="6" s="1"/>
  <c r="D1963" i="6"/>
  <c r="B1963" i="6"/>
  <c r="C1963" i="6" s="1"/>
  <c r="D1962" i="6"/>
  <c r="B1962" i="6"/>
  <c r="C1962" i="6" s="1"/>
  <c r="D1961" i="6"/>
  <c r="B1961" i="6"/>
  <c r="C1961" i="6" s="1"/>
  <c r="D1960" i="6"/>
  <c r="B1960" i="6"/>
  <c r="C1960" i="6" s="1"/>
  <c r="D1959" i="6"/>
  <c r="B1959" i="6"/>
  <c r="C1959" i="6" s="1"/>
  <c r="D1958" i="6"/>
  <c r="B1958" i="6"/>
  <c r="C1958" i="6" s="1"/>
  <c r="D1957" i="6"/>
  <c r="B1957" i="6"/>
  <c r="C1957" i="6" s="1"/>
  <c r="D1956" i="6"/>
  <c r="B1956" i="6"/>
  <c r="C1956" i="6" s="1"/>
  <c r="D1955" i="6"/>
  <c r="B1955" i="6"/>
  <c r="C1955" i="6" s="1"/>
  <c r="D1954" i="6"/>
  <c r="B1954" i="6"/>
  <c r="C1954" i="6" s="1"/>
  <c r="D1953" i="6"/>
  <c r="C1953" i="6"/>
  <c r="B1953" i="6"/>
  <c r="D1952" i="6"/>
  <c r="B1952" i="6"/>
  <c r="C1952" i="6" s="1"/>
  <c r="D1951" i="6"/>
  <c r="B1951" i="6"/>
  <c r="C1951" i="6" s="1"/>
  <c r="D1950" i="6"/>
  <c r="B1950" i="6"/>
  <c r="C1950" i="6" s="1"/>
  <c r="D1949" i="6"/>
  <c r="B1949" i="6"/>
  <c r="C1949" i="6" s="1"/>
  <c r="D1948" i="6"/>
  <c r="B1948" i="6"/>
  <c r="C1948" i="6" s="1"/>
  <c r="D1947" i="6"/>
  <c r="B1947" i="6"/>
  <c r="C1947" i="6" s="1"/>
  <c r="D1946" i="6"/>
  <c r="B1946" i="6"/>
  <c r="C1946" i="6" s="1"/>
  <c r="D1945" i="6"/>
  <c r="B1945" i="6"/>
  <c r="C1945" i="6" s="1"/>
  <c r="D1944" i="6"/>
  <c r="B1944" i="6"/>
  <c r="C1944" i="6" s="1"/>
  <c r="D1943" i="6"/>
  <c r="B1943" i="6"/>
  <c r="C1943" i="6" s="1"/>
  <c r="D1942" i="6"/>
  <c r="B1942" i="6"/>
  <c r="C1942" i="6" s="1"/>
  <c r="D1941" i="6"/>
  <c r="B1941" i="6"/>
  <c r="C1941" i="6" s="1"/>
  <c r="D1940" i="6"/>
  <c r="B1940" i="6"/>
  <c r="C1940" i="6" s="1"/>
  <c r="D1939" i="6"/>
  <c r="C1939" i="6"/>
  <c r="B1939" i="6"/>
  <c r="D1938" i="6"/>
  <c r="B1938" i="6"/>
  <c r="C1938" i="6" s="1"/>
  <c r="D1937" i="6"/>
  <c r="C1937" i="6"/>
  <c r="B1937" i="6"/>
  <c r="D1936" i="6"/>
  <c r="B1936" i="6"/>
  <c r="C1936" i="6" s="1"/>
  <c r="D1935" i="6"/>
  <c r="B1935" i="6"/>
  <c r="C1935" i="6" s="1"/>
  <c r="D1934" i="6"/>
  <c r="B1934" i="6"/>
  <c r="C1934" i="6" s="1"/>
  <c r="D1933" i="6"/>
  <c r="B1933" i="6"/>
  <c r="C1933" i="6" s="1"/>
  <c r="D1932" i="6"/>
  <c r="B1932" i="6"/>
  <c r="C1932" i="6" s="1"/>
  <c r="D1931" i="6"/>
  <c r="B1931" i="6"/>
  <c r="C1931" i="6" s="1"/>
  <c r="D1930" i="6"/>
  <c r="B1930" i="6"/>
  <c r="C1930" i="6" s="1"/>
  <c r="D1929" i="6"/>
  <c r="B1929" i="6"/>
  <c r="C1929" i="6" s="1"/>
  <c r="D1928" i="6"/>
  <c r="B1928" i="6"/>
  <c r="C1928" i="6" s="1"/>
  <c r="D1927" i="6"/>
  <c r="B1927" i="6"/>
  <c r="C1927" i="6" s="1"/>
  <c r="D1926" i="6"/>
  <c r="B1926" i="6"/>
  <c r="C1926" i="6" s="1"/>
  <c r="D1925" i="6"/>
  <c r="B1925" i="6"/>
  <c r="C1925" i="6" s="1"/>
  <c r="D1924" i="6"/>
  <c r="B1924" i="6"/>
  <c r="C1924" i="6" s="1"/>
  <c r="D1923" i="6"/>
  <c r="B1923" i="6"/>
  <c r="C1923" i="6" s="1"/>
  <c r="D1922" i="6"/>
  <c r="B1922" i="6"/>
  <c r="C1922" i="6" s="1"/>
  <c r="D1921" i="6"/>
  <c r="B1921" i="6"/>
  <c r="C1921" i="6" s="1"/>
  <c r="D1920" i="6"/>
  <c r="B1920" i="6"/>
  <c r="C1920" i="6" s="1"/>
  <c r="D1919" i="6"/>
  <c r="B1919" i="6"/>
  <c r="C1919" i="6" s="1"/>
  <c r="D1918" i="6"/>
  <c r="B1918" i="6"/>
  <c r="C1918" i="6" s="1"/>
  <c r="D1917" i="6"/>
  <c r="B1917" i="6"/>
  <c r="C1917" i="6" s="1"/>
  <c r="D1916" i="6"/>
  <c r="B1916" i="6"/>
  <c r="C1916" i="6" s="1"/>
  <c r="D1915" i="6"/>
  <c r="B1915" i="6"/>
  <c r="C1915" i="6" s="1"/>
  <c r="D1914" i="6"/>
  <c r="B1914" i="6"/>
  <c r="C1914" i="6" s="1"/>
  <c r="D1913" i="6"/>
  <c r="B1913" i="6"/>
  <c r="C1913" i="6" s="1"/>
  <c r="D1912" i="6"/>
  <c r="B1912" i="6"/>
  <c r="C1912" i="6" s="1"/>
  <c r="D1911" i="6"/>
  <c r="B1911" i="6"/>
  <c r="C1911" i="6" s="1"/>
  <c r="D1910" i="6"/>
  <c r="B1910" i="6"/>
  <c r="C1910" i="6" s="1"/>
  <c r="D1909" i="6"/>
  <c r="B1909" i="6"/>
  <c r="C1909" i="6" s="1"/>
  <c r="D1908" i="6"/>
  <c r="B1908" i="6"/>
  <c r="C1908" i="6" s="1"/>
  <c r="D1907" i="6"/>
  <c r="C1907" i="6"/>
  <c r="B1907" i="6"/>
  <c r="D1906" i="6"/>
  <c r="B1906" i="6"/>
  <c r="C1906" i="6" s="1"/>
  <c r="D1905" i="6"/>
  <c r="C1905" i="6"/>
  <c r="B1905" i="6"/>
  <c r="D1904" i="6"/>
  <c r="B1904" i="6"/>
  <c r="C1904" i="6" s="1"/>
  <c r="D1903" i="6"/>
  <c r="B1903" i="6"/>
  <c r="C1903" i="6" s="1"/>
  <c r="D1902" i="6"/>
  <c r="B1902" i="6"/>
  <c r="C1902" i="6" s="1"/>
  <c r="D1901" i="6"/>
  <c r="B1901" i="6"/>
  <c r="C1901" i="6" s="1"/>
  <c r="D1900" i="6"/>
  <c r="B1900" i="6"/>
  <c r="C1900" i="6" s="1"/>
  <c r="D1899" i="6"/>
  <c r="B1899" i="6"/>
  <c r="C1899" i="6" s="1"/>
  <c r="D1898" i="6"/>
  <c r="B1898" i="6"/>
  <c r="C1898" i="6" s="1"/>
  <c r="D1897" i="6"/>
  <c r="B1897" i="6"/>
  <c r="C1897" i="6" s="1"/>
  <c r="D1896" i="6"/>
  <c r="B1896" i="6"/>
  <c r="C1896" i="6" s="1"/>
  <c r="D1895" i="6"/>
  <c r="B1895" i="6"/>
  <c r="C1895" i="6" s="1"/>
  <c r="D1894" i="6"/>
  <c r="B1894" i="6"/>
  <c r="C1894" i="6" s="1"/>
  <c r="D1893" i="6"/>
  <c r="B1893" i="6"/>
  <c r="C1893" i="6" s="1"/>
  <c r="D1892" i="6"/>
  <c r="B1892" i="6"/>
  <c r="C1892" i="6" s="1"/>
  <c r="D1891" i="6"/>
  <c r="C1891" i="6"/>
  <c r="B1891" i="6"/>
  <c r="D1890" i="6"/>
  <c r="B1890" i="6"/>
  <c r="C1890" i="6" s="1"/>
  <c r="D1889" i="6"/>
  <c r="B1889" i="6"/>
  <c r="C1889" i="6" s="1"/>
  <c r="D1888" i="6"/>
  <c r="B1888" i="6"/>
  <c r="C1888" i="6" s="1"/>
  <c r="D1887" i="6"/>
  <c r="B1887" i="6"/>
  <c r="C1887" i="6" s="1"/>
  <c r="D1886" i="6"/>
  <c r="B1886" i="6"/>
  <c r="C1886" i="6" s="1"/>
  <c r="D1885" i="6"/>
  <c r="B1885" i="6"/>
  <c r="C1885" i="6" s="1"/>
  <c r="D1884" i="6"/>
  <c r="B1884" i="6"/>
  <c r="C1884" i="6" s="1"/>
  <c r="D1883" i="6"/>
  <c r="B1883" i="6"/>
  <c r="C1883" i="6" s="1"/>
  <c r="D1882" i="6"/>
  <c r="B1882" i="6"/>
  <c r="C1882" i="6" s="1"/>
  <c r="D1881" i="6"/>
  <c r="B1881" i="6"/>
  <c r="C1881" i="6" s="1"/>
  <c r="D1880" i="6"/>
  <c r="B1880" i="6"/>
  <c r="C1880" i="6" s="1"/>
  <c r="D1879" i="6"/>
  <c r="B1879" i="6"/>
  <c r="C1879" i="6" s="1"/>
  <c r="D1878" i="6"/>
  <c r="B1878" i="6"/>
  <c r="C1878" i="6" s="1"/>
  <c r="D1877" i="6"/>
  <c r="B1877" i="6"/>
  <c r="C1877" i="6" s="1"/>
  <c r="D1876" i="6"/>
  <c r="B1876" i="6"/>
  <c r="C1876" i="6" s="1"/>
  <c r="D1875" i="6"/>
  <c r="B1875" i="6"/>
  <c r="C1875" i="6" s="1"/>
  <c r="D1874" i="6"/>
  <c r="B1874" i="6"/>
  <c r="C1874" i="6" s="1"/>
  <c r="D1873" i="6"/>
  <c r="B1873" i="6"/>
  <c r="C1873" i="6" s="1"/>
  <c r="D1872" i="6"/>
  <c r="B1872" i="6"/>
  <c r="C1872" i="6" s="1"/>
  <c r="D1871" i="6"/>
  <c r="B1871" i="6"/>
  <c r="C1871" i="6" s="1"/>
  <c r="D1870" i="6"/>
  <c r="B1870" i="6"/>
  <c r="C1870" i="6" s="1"/>
  <c r="D1869" i="6"/>
  <c r="B1869" i="6"/>
  <c r="C1869" i="6" s="1"/>
  <c r="D1868" i="6"/>
  <c r="B1868" i="6"/>
  <c r="C1868" i="6" s="1"/>
  <c r="D1867" i="6"/>
  <c r="B1867" i="6"/>
  <c r="C1867" i="6" s="1"/>
  <c r="D1866" i="6"/>
  <c r="B1866" i="6"/>
  <c r="C1866" i="6" s="1"/>
  <c r="D1865" i="6"/>
  <c r="B1865" i="6"/>
  <c r="C1865" i="6" s="1"/>
  <c r="D1864" i="6"/>
  <c r="B1864" i="6"/>
  <c r="C1864" i="6" s="1"/>
  <c r="D1863" i="6"/>
  <c r="B1863" i="6"/>
  <c r="C1863" i="6" s="1"/>
  <c r="D1862" i="6"/>
  <c r="B1862" i="6"/>
  <c r="C1862" i="6" s="1"/>
  <c r="D1861" i="6"/>
  <c r="B1861" i="6"/>
  <c r="C1861" i="6" s="1"/>
  <c r="D1860" i="6"/>
  <c r="B1860" i="6"/>
  <c r="C1860" i="6" s="1"/>
  <c r="D1859" i="6"/>
  <c r="B1859" i="6"/>
  <c r="C1859" i="6" s="1"/>
  <c r="D1858" i="6"/>
  <c r="B1858" i="6"/>
  <c r="C1858" i="6" s="1"/>
  <c r="D1857" i="6"/>
  <c r="B1857" i="6"/>
  <c r="C1857" i="6" s="1"/>
  <c r="D1856" i="6"/>
  <c r="B1856" i="6"/>
  <c r="C1856" i="6" s="1"/>
  <c r="D1855" i="6"/>
  <c r="B1855" i="6"/>
  <c r="C1855" i="6" s="1"/>
  <c r="D1854" i="6"/>
  <c r="B1854" i="6"/>
  <c r="C1854" i="6" s="1"/>
  <c r="D1853" i="6"/>
  <c r="B1853" i="6"/>
  <c r="C1853" i="6" s="1"/>
  <c r="D1852" i="6"/>
  <c r="B1852" i="6"/>
  <c r="C1852" i="6" s="1"/>
  <c r="D1851" i="6"/>
  <c r="B1851" i="6"/>
  <c r="C1851" i="6" s="1"/>
  <c r="D1850" i="6"/>
  <c r="B1850" i="6"/>
  <c r="C1850" i="6" s="1"/>
  <c r="D1849" i="6"/>
  <c r="B1849" i="6"/>
  <c r="C1849" i="6" s="1"/>
  <c r="D1848" i="6"/>
  <c r="B1848" i="6"/>
  <c r="C1848" i="6" s="1"/>
  <c r="D1847" i="6"/>
  <c r="B1847" i="6"/>
  <c r="C1847" i="6" s="1"/>
  <c r="D1846" i="6"/>
  <c r="B1846" i="6"/>
  <c r="C1846" i="6" s="1"/>
  <c r="D1845" i="6"/>
  <c r="B1845" i="6"/>
  <c r="C1845" i="6" s="1"/>
  <c r="D1844" i="6"/>
  <c r="B1844" i="6"/>
  <c r="C1844" i="6" s="1"/>
  <c r="D1843" i="6"/>
  <c r="B1843" i="6"/>
  <c r="C1843" i="6" s="1"/>
  <c r="D1842" i="6"/>
  <c r="B1842" i="6"/>
  <c r="C1842" i="6" s="1"/>
  <c r="D1841" i="6"/>
  <c r="B1841" i="6"/>
  <c r="C1841" i="6" s="1"/>
  <c r="D1840" i="6"/>
  <c r="B1840" i="6"/>
  <c r="C1840" i="6" s="1"/>
  <c r="D1839" i="6"/>
  <c r="B1839" i="6"/>
  <c r="C1839" i="6" s="1"/>
  <c r="D1838" i="6"/>
  <c r="B1838" i="6"/>
  <c r="C1838" i="6" s="1"/>
  <c r="D1837" i="6"/>
  <c r="B1837" i="6"/>
  <c r="C1837" i="6" s="1"/>
  <c r="D1836" i="6"/>
  <c r="B1836" i="6"/>
  <c r="C1836" i="6" s="1"/>
  <c r="D1835" i="6"/>
  <c r="B1835" i="6"/>
  <c r="C1835" i="6" s="1"/>
  <c r="D1834" i="6"/>
  <c r="B1834" i="6"/>
  <c r="C1834" i="6" s="1"/>
  <c r="D1833" i="6"/>
  <c r="B1833" i="6"/>
  <c r="C1833" i="6" s="1"/>
  <c r="D1832" i="6"/>
  <c r="B1832" i="6"/>
  <c r="C1832" i="6" s="1"/>
  <c r="D1831" i="6"/>
  <c r="B1831" i="6"/>
  <c r="C1831" i="6" s="1"/>
  <c r="D1830" i="6"/>
  <c r="B1830" i="6"/>
  <c r="C1830" i="6" s="1"/>
  <c r="D1829" i="6"/>
  <c r="B1829" i="6"/>
  <c r="C1829" i="6" s="1"/>
  <c r="D1828" i="6"/>
  <c r="B1828" i="6"/>
  <c r="C1828" i="6" s="1"/>
  <c r="D1827" i="6"/>
  <c r="B1827" i="6"/>
  <c r="C1827" i="6" s="1"/>
  <c r="D1826" i="6"/>
  <c r="B1826" i="6"/>
  <c r="C1826" i="6" s="1"/>
  <c r="D1825" i="6"/>
  <c r="B1825" i="6"/>
  <c r="C1825" i="6" s="1"/>
  <c r="D1824" i="6"/>
  <c r="B1824" i="6"/>
  <c r="C1824" i="6" s="1"/>
  <c r="D1823" i="6"/>
  <c r="B1823" i="6"/>
  <c r="C1823" i="6" s="1"/>
  <c r="D1822" i="6"/>
  <c r="B1822" i="6"/>
  <c r="C1822" i="6" s="1"/>
  <c r="D1821" i="6"/>
  <c r="B1821" i="6"/>
  <c r="C1821" i="6" s="1"/>
  <c r="D1820" i="6"/>
  <c r="B1820" i="6"/>
  <c r="C1820" i="6" s="1"/>
  <c r="D1819" i="6"/>
  <c r="B1819" i="6"/>
  <c r="C1819" i="6" s="1"/>
  <c r="D1818" i="6"/>
  <c r="B1818" i="6"/>
  <c r="C1818" i="6" s="1"/>
  <c r="D1817" i="6"/>
  <c r="B1817" i="6"/>
  <c r="C1817" i="6" s="1"/>
  <c r="D1816" i="6"/>
  <c r="B1816" i="6"/>
  <c r="C1816" i="6" s="1"/>
  <c r="D1815" i="6"/>
  <c r="B1815" i="6"/>
  <c r="C1815" i="6" s="1"/>
  <c r="D1814" i="6"/>
  <c r="B1814" i="6"/>
  <c r="C1814" i="6" s="1"/>
  <c r="D1813" i="6"/>
  <c r="B1813" i="6"/>
  <c r="C1813" i="6" s="1"/>
  <c r="D1812" i="6"/>
  <c r="B1812" i="6"/>
  <c r="C1812" i="6" s="1"/>
  <c r="D1811" i="6"/>
  <c r="B1811" i="6"/>
  <c r="C1811" i="6" s="1"/>
  <c r="D1810" i="6"/>
  <c r="B1810" i="6"/>
  <c r="C1810" i="6" s="1"/>
  <c r="D1809" i="6"/>
  <c r="B1809" i="6"/>
  <c r="C1809" i="6" s="1"/>
  <c r="D1808" i="6"/>
  <c r="B1808" i="6"/>
  <c r="C1808" i="6" s="1"/>
  <c r="D1807" i="6"/>
  <c r="B1807" i="6"/>
  <c r="C1807" i="6" s="1"/>
  <c r="D1806" i="6"/>
  <c r="B1806" i="6"/>
  <c r="C1806" i="6" s="1"/>
  <c r="D1805" i="6"/>
  <c r="B1805" i="6"/>
  <c r="C1805" i="6" s="1"/>
  <c r="D1804" i="6"/>
  <c r="B1804" i="6"/>
  <c r="C1804" i="6" s="1"/>
  <c r="D1803" i="6"/>
  <c r="B1803" i="6"/>
  <c r="C1803" i="6" s="1"/>
  <c r="D1802" i="6"/>
  <c r="B1802" i="6"/>
  <c r="C1802" i="6" s="1"/>
  <c r="D1801" i="6"/>
  <c r="B1801" i="6"/>
  <c r="C1801" i="6" s="1"/>
  <c r="D1800" i="6"/>
  <c r="B1800" i="6"/>
  <c r="C1800" i="6" s="1"/>
  <c r="D1799" i="6"/>
  <c r="B1799" i="6"/>
  <c r="C1799" i="6" s="1"/>
  <c r="D1798" i="6"/>
  <c r="B1798" i="6"/>
  <c r="C1798" i="6" s="1"/>
  <c r="D1797" i="6"/>
  <c r="B1797" i="6"/>
  <c r="C1797" i="6" s="1"/>
  <c r="D1796" i="6"/>
  <c r="B1796" i="6"/>
  <c r="C1796" i="6" s="1"/>
  <c r="D1795" i="6"/>
  <c r="B1795" i="6"/>
  <c r="C1795" i="6" s="1"/>
  <c r="D1794" i="6"/>
  <c r="B1794" i="6"/>
  <c r="C1794" i="6" s="1"/>
  <c r="D1793" i="6"/>
  <c r="B1793" i="6"/>
  <c r="C1793" i="6" s="1"/>
  <c r="D1792" i="6"/>
  <c r="B1792" i="6"/>
  <c r="C1792" i="6" s="1"/>
  <c r="D1791" i="6"/>
  <c r="B1791" i="6"/>
  <c r="C1791" i="6" s="1"/>
  <c r="D1790" i="6"/>
  <c r="B1790" i="6"/>
  <c r="C1790" i="6" s="1"/>
  <c r="D1789" i="6"/>
  <c r="B1789" i="6"/>
  <c r="C1789" i="6" s="1"/>
  <c r="D1788" i="6"/>
  <c r="B1788" i="6"/>
  <c r="C1788" i="6" s="1"/>
  <c r="D1787" i="6"/>
  <c r="B1787" i="6"/>
  <c r="C1787" i="6" s="1"/>
  <c r="D1786" i="6"/>
  <c r="B1786" i="6"/>
  <c r="C1786" i="6" s="1"/>
  <c r="D1785" i="6"/>
  <c r="B1785" i="6"/>
  <c r="C1785" i="6" s="1"/>
  <c r="D1784" i="6"/>
  <c r="B1784" i="6"/>
  <c r="C1784" i="6" s="1"/>
  <c r="D1783" i="6"/>
  <c r="B1783" i="6"/>
  <c r="C1783" i="6" s="1"/>
  <c r="D1782" i="6"/>
  <c r="B1782" i="6"/>
  <c r="C1782" i="6" s="1"/>
  <c r="D1781" i="6"/>
  <c r="B1781" i="6"/>
  <c r="C1781" i="6" s="1"/>
  <c r="D1780" i="6"/>
  <c r="B1780" i="6"/>
  <c r="C1780" i="6" s="1"/>
  <c r="D1779" i="6"/>
  <c r="B1779" i="6"/>
  <c r="C1779" i="6" s="1"/>
  <c r="D1778" i="6"/>
  <c r="B1778" i="6"/>
  <c r="C1778" i="6" s="1"/>
  <c r="D1777" i="6"/>
  <c r="B1777" i="6"/>
  <c r="C1777" i="6" s="1"/>
  <c r="D1776" i="6"/>
  <c r="B1776" i="6"/>
  <c r="C1776" i="6" s="1"/>
  <c r="D1775" i="6"/>
  <c r="B1775" i="6"/>
  <c r="C1775" i="6" s="1"/>
  <c r="D1774" i="6"/>
  <c r="B1774" i="6"/>
  <c r="C1774" i="6" s="1"/>
  <c r="D1773" i="6"/>
  <c r="B1773" i="6"/>
  <c r="C1773" i="6" s="1"/>
  <c r="D1772" i="6"/>
  <c r="B1772" i="6"/>
  <c r="C1772" i="6" s="1"/>
  <c r="D1771" i="6"/>
  <c r="B1771" i="6"/>
  <c r="C1771" i="6" s="1"/>
  <c r="D1770" i="6"/>
  <c r="B1770" i="6"/>
  <c r="C1770" i="6" s="1"/>
  <c r="D1769" i="6"/>
  <c r="B1769" i="6"/>
  <c r="C1769" i="6" s="1"/>
  <c r="D1768" i="6"/>
  <c r="B1768" i="6"/>
  <c r="C1768" i="6" s="1"/>
  <c r="D1767" i="6"/>
  <c r="B1767" i="6"/>
  <c r="C1767" i="6" s="1"/>
  <c r="D1766" i="6"/>
  <c r="B1766" i="6"/>
  <c r="C1766" i="6" s="1"/>
  <c r="D1765" i="6"/>
  <c r="B1765" i="6"/>
  <c r="C1765" i="6" s="1"/>
  <c r="D1764" i="6"/>
  <c r="B1764" i="6"/>
  <c r="C1764" i="6" s="1"/>
  <c r="D1763" i="6"/>
  <c r="B1763" i="6"/>
  <c r="C1763" i="6" s="1"/>
  <c r="D1762" i="6"/>
  <c r="B1762" i="6"/>
  <c r="C1762" i="6" s="1"/>
  <c r="D1761" i="6"/>
  <c r="B1761" i="6"/>
  <c r="C1761" i="6" s="1"/>
  <c r="D1760" i="6"/>
  <c r="B1760" i="6"/>
  <c r="C1760" i="6" s="1"/>
  <c r="D1759" i="6"/>
  <c r="C1759" i="6"/>
  <c r="B1759" i="6"/>
  <c r="D1758" i="6"/>
  <c r="B1758" i="6"/>
  <c r="C1758" i="6" s="1"/>
  <c r="D1757" i="6"/>
  <c r="B1757" i="6"/>
  <c r="C1757" i="6" s="1"/>
  <c r="D1756" i="6"/>
  <c r="B1756" i="6"/>
  <c r="C1756" i="6" s="1"/>
  <c r="D1755" i="6"/>
  <c r="B1755" i="6"/>
  <c r="C1755" i="6" s="1"/>
  <c r="D1754" i="6"/>
  <c r="B1754" i="6"/>
  <c r="C1754" i="6" s="1"/>
  <c r="D1753" i="6"/>
  <c r="B1753" i="6"/>
  <c r="C1753" i="6" s="1"/>
  <c r="D1752" i="6"/>
  <c r="B1752" i="6"/>
  <c r="C1752" i="6" s="1"/>
  <c r="D1751" i="6"/>
  <c r="B1751" i="6"/>
  <c r="C1751" i="6" s="1"/>
  <c r="D1750" i="6"/>
  <c r="B1750" i="6"/>
  <c r="C1750" i="6" s="1"/>
  <c r="D1749" i="6"/>
  <c r="B1749" i="6"/>
  <c r="C1749" i="6" s="1"/>
  <c r="D1748" i="6"/>
  <c r="B1748" i="6"/>
  <c r="C1748" i="6" s="1"/>
  <c r="D1747" i="6"/>
  <c r="B1747" i="6"/>
  <c r="C1747" i="6" s="1"/>
  <c r="D1746" i="6"/>
  <c r="B1746" i="6"/>
  <c r="C1746" i="6" s="1"/>
  <c r="D1745" i="6"/>
  <c r="B1745" i="6"/>
  <c r="C1745" i="6" s="1"/>
  <c r="D1744" i="6"/>
  <c r="B1744" i="6"/>
  <c r="C1744" i="6" s="1"/>
  <c r="D1743" i="6"/>
  <c r="B1743" i="6"/>
  <c r="C1743" i="6" s="1"/>
  <c r="D1742" i="6"/>
  <c r="B1742" i="6"/>
  <c r="C1742" i="6" s="1"/>
  <c r="D1741" i="6"/>
  <c r="B1741" i="6"/>
  <c r="C1741" i="6" s="1"/>
  <c r="D1740" i="6"/>
  <c r="B1740" i="6"/>
  <c r="C1740" i="6" s="1"/>
  <c r="D1739" i="6"/>
  <c r="B1739" i="6"/>
  <c r="C1739" i="6" s="1"/>
  <c r="D1738" i="6"/>
  <c r="B1738" i="6"/>
  <c r="C1738" i="6" s="1"/>
  <c r="D1737" i="6"/>
  <c r="B1737" i="6"/>
  <c r="C1737" i="6" s="1"/>
  <c r="D1736" i="6"/>
  <c r="B1736" i="6"/>
  <c r="C1736" i="6" s="1"/>
  <c r="D1735" i="6"/>
  <c r="B1735" i="6"/>
  <c r="C1735" i="6" s="1"/>
  <c r="D1734" i="6"/>
  <c r="B1734" i="6"/>
  <c r="C1734" i="6" s="1"/>
  <c r="D1733" i="6"/>
  <c r="B1733" i="6"/>
  <c r="C1733" i="6" s="1"/>
  <c r="D1732" i="6"/>
  <c r="B1732" i="6"/>
  <c r="C1732" i="6" s="1"/>
  <c r="D1731" i="6"/>
  <c r="B1731" i="6"/>
  <c r="C1731" i="6" s="1"/>
  <c r="D1730" i="6"/>
  <c r="B1730" i="6"/>
  <c r="C1730" i="6" s="1"/>
  <c r="D1729" i="6"/>
  <c r="B1729" i="6"/>
  <c r="C1729" i="6" s="1"/>
  <c r="D1728" i="6"/>
  <c r="B1728" i="6"/>
  <c r="C1728" i="6" s="1"/>
  <c r="D1727" i="6"/>
  <c r="B1727" i="6"/>
  <c r="C1727" i="6" s="1"/>
  <c r="D1726" i="6"/>
  <c r="B1726" i="6"/>
  <c r="C1726" i="6" s="1"/>
  <c r="D1725" i="6"/>
  <c r="B1725" i="6"/>
  <c r="C1725" i="6" s="1"/>
  <c r="D1724" i="6"/>
  <c r="B1724" i="6"/>
  <c r="C1724" i="6" s="1"/>
  <c r="D1723" i="6"/>
  <c r="B1723" i="6"/>
  <c r="C1723" i="6" s="1"/>
  <c r="D1722" i="6"/>
  <c r="B1722" i="6"/>
  <c r="C1722" i="6" s="1"/>
  <c r="D1721" i="6"/>
  <c r="B1721" i="6"/>
  <c r="C1721" i="6" s="1"/>
  <c r="D1720" i="6"/>
  <c r="B1720" i="6"/>
  <c r="C1720" i="6" s="1"/>
  <c r="D1719" i="6"/>
  <c r="B1719" i="6"/>
  <c r="C1719" i="6" s="1"/>
  <c r="D1718" i="6"/>
  <c r="B1718" i="6"/>
  <c r="C1718" i="6" s="1"/>
  <c r="D1717" i="6"/>
  <c r="B1717" i="6"/>
  <c r="C1717" i="6" s="1"/>
  <c r="D1716" i="6"/>
  <c r="B1716" i="6"/>
  <c r="C1716" i="6" s="1"/>
  <c r="D1715" i="6"/>
  <c r="B1715" i="6"/>
  <c r="C1715" i="6" s="1"/>
  <c r="D1714" i="6"/>
  <c r="B1714" i="6"/>
  <c r="C1714" i="6" s="1"/>
  <c r="D1713" i="6"/>
  <c r="B1713" i="6"/>
  <c r="C1713" i="6" s="1"/>
  <c r="D1712" i="6"/>
  <c r="B1712" i="6"/>
  <c r="C1712" i="6" s="1"/>
  <c r="D1711" i="6"/>
  <c r="B1711" i="6"/>
  <c r="C1711" i="6" s="1"/>
  <c r="D1710" i="6"/>
  <c r="B1710" i="6"/>
  <c r="C1710" i="6" s="1"/>
  <c r="D1709" i="6"/>
  <c r="B1709" i="6"/>
  <c r="C1709" i="6" s="1"/>
  <c r="D1708" i="6"/>
  <c r="B1708" i="6"/>
  <c r="C1708" i="6" s="1"/>
  <c r="D1707" i="6"/>
  <c r="B1707" i="6"/>
  <c r="C1707" i="6" s="1"/>
  <c r="D1706" i="6"/>
  <c r="B1706" i="6"/>
  <c r="C1706" i="6" s="1"/>
  <c r="D1705" i="6"/>
  <c r="C1705" i="6"/>
  <c r="B1705" i="6"/>
  <c r="D1704" i="6"/>
  <c r="B1704" i="6"/>
  <c r="C1704" i="6" s="1"/>
  <c r="D1703" i="6"/>
  <c r="B1703" i="6"/>
  <c r="C1703" i="6" s="1"/>
  <c r="D1702" i="6"/>
  <c r="B1702" i="6"/>
  <c r="C1702" i="6" s="1"/>
  <c r="D1701" i="6"/>
  <c r="B1701" i="6"/>
  <c r="C1701" i="6" s="1"/>
  <c r="D1700" i="6"/>
  <c r="B1700" i="6"/>
  <c r="C1700" i="6" s="1"/>
  <c r="D1699" i="6"/>
  <c r="B1699" i="6"/>
  <c r="C1699" i="6" s="1"/>
  <c r="D1698" i="6"/>
  <c r="B1698" i="6"/>
  <c r="C1698" i="6" s="1"/>
  <c r="D1697" i="6"/>
  <c r="B1697" i="6"/>
  <c r="C1697" i="6" s="1"/>
  <c r="D1696" i="6"/>
  <c r="B1696" i="6"/>
  <c r="C1696" i="6" s="1"/>
  <c r="D1695" i="6"/>
  <c r="B1695" i="6"/>
  <c r="C1695" i="6" s="1"/>
  <c r="D1694" i="6"/>
  <c r="B1694" i="6"/>
  <c r="C1694" i="6" s="1"/>
  <c r="D1693" i="6"/>
  <c r="B1693" i="6"/>
  <c r="C1693" i="6" s="1"/>
  <c r="D1692" i="6"/>
  <c r="B1692" i="6"/>
  <c r="C1692" i="6" s="1"/>
  <c r="D1691" i="6"/>
  <c r="B1691" i="6"/>
  <c r="C1691" i="6" s="1"/>
  <c r="D1690" i="6"/>
  <c r="B1690" i="6"/>
  <c r="C1690" i="6" s="1"/>
  <c r="D1689" i="6"/>
  <c r="B1689" i="6"/>
  <c r="C1689" i="6" s="1"/>
  <c r="D1688" i="6"/>
  <c r="B1688" i="6"/>
  <c r="C1688" i="6" s="1"/>
  <c r="D1687" i="6"/>
  <c r="B1687" i="6"/>
  <c r="C1687" i="6" s="1"/>
  <c r="D1686" i="6"/>
  <c r="B1686" i="6"/>
  <c r="C1686" i="6" s="1"/>
  <c r="D1685" i="6"/>
  <c r="B1685" i="6"/>
  <c r="C1685" i="6" s="1"/>
  <c r="D1684" i="6"/>
  <c r="B1684" i="6"/>
  <c r="C1684" i="6" s="1"/>
  <c r="D1683" i="6"/>
  <c r="B1683" i="6"/>
  <c r="C1683" i="6" s="1"/>
  <c r="D1682" i="6"/>
  <c r="B1682" i="6"/>
  <c r="C1682" i="6" s="1"/>
  <c r="D1681" i="6"/>
  <c r="B1681" i="6"/>
  <c r="C1681" i="6" s="1"/>
  <c r="D1680" i="6"/>
  <c r="B1680" i="6"/>
  <c r="C1680" i="6" s="1"/>
  <c r="D1679" i="6"/>
  <c r="B1679" i="6"/>
  <c r="C1679" i="6" s="1"/>
  <c r="D1678" i="6"/>
  <c r="B1678" i="6"/>
  <c r="C1678" i="6" s="1"/>
  <c r="D1677" i="6"/>
  <c r="B1677" i="6"/>
  <c r="C1677" i="6" s="1"/>
  <c r="D1676" i="6"/>
  <c r="B1676" i="6"/>
  <c r="C1676" i="6" s="1"/>
  <c r="D1675" i="6"/>
  <c r="B1675" i="6"/>
  <c r="C1675" i="6" s="1"/>
  <c r="D1674" i="6"/>
  <c r="B1674" i="6"/>
  <c r="C1674" i="6" s="1"/>
  <c r="D1673" i="6"/>
  <c r="B1673" i="6"/>
  <c r="C1673" i="6" s="1"/>
  <c r="D1672" i="6"/>
  <c r="B1672" i="6"/>
  <c r="C1672" i="6" s="1"/>
  <c r="D1671" i="6"/>
  <c r="B1671" i="6"/>
  <c r="C1671" i="6" s="1"/>
  <c r="D1670" i="6"/>
  <c r="B1670" i="6"/>
  <c r="C1670" i="6" s="1"/>
  <c r="D1669" i="6"/>
  <c r="B1669" i="6"/>
  <c r="C1669" i="6" s="1"/>
  <c r="D1668" i="6"/>
  <c r="B1668" i="6"/>
  <c r="C1668" i="6" s="1"/>
  <c r="D1667" i="6"/>
  <c r="B1667" i="6"/>
  <c r="C1667" i="6" s="1"/>
  <c r="D1666" i="6"/>
  <c r="B1666" i="6"/>
  <c r="C1666" i="6" s="1"/>
  <c r="D1665" i="6"/>
  <c r="B1665" i="6"/>
  <c r="C1665" i="6" s="1"/>
  <c r="D1664" i="6"/>
  <c r="B1664" i="6"/>
  <c r="C1664" i="6" s="1"/>
  <c r="D1663" i="6"/>
  <c r="B1663" i="6"/>
  <c r="C1663" i="6" s="1"/>
  <c r="D1662" i="6"/>
  <c r="B1662" i="6"/>
  <c r="C1662" i="6" s="1"/>
  <c r="D1661" i="6"/>
  <c r="C1661" i="6"/>
  <c r="B1661" i="6"/>
  <c r="D1660" i="6"/>
  <c r="B1660" i="6"/>
  <c r="C1660" i="6" s="1"/>
  <c r="D1659" i="6"/>
  <c r="B1659" i="6"/>
  <c r="C1659" i="6" s="1"/>
  <c r="D1658" i="6"/>
  <c r="B1658" i="6"/>
  <c r="C1658" i="6" s="1"/>
  <c r="D1657" i="6"/>
  <c r="B1657" i="6"/>
  <c r="C1657" i="6" s="1"/>
  <c r="D1656" i="6"/>
  <c r="B1656" i="6"/>
  <c r="C1656" i="6" s="1"/>
  <c r="D1655" i="6"/>
  <c r="B1655" i="6"/>
  <c r="C1655" i="6" s="1"/>
  <c r="D1654" i="6"/>
  <c r="B1654" i="6"/>
  <c r="C1654" i="6" s="1"/>
  <c r="D1653" i="6"/>
  <c r="B1653" i="6"/>
  <c r="C1653" i="6" s="1"/>
  <c r="D1652" i="6"/>
  <c r="B1652" i="6"/>
  <c r="C1652" i="6" s="1"/>
  <c r="D1651" i="6"/>
  <c r="B1651" i="6"/>
  <c r="C1651" i="6" s="1"/>
  <c r="D1650" i="6"/>
  <c r="B1650" i="6"/>
  <c r="C1650" i="6" s="1"/>
  <c r="D1649" i="6"/>
  <c r="B1649" i="6"/>
  <c r="C1649" i="6" s="1"/>
  <c r="D1648" i="6"/>
  <c r="B1648" i="6"/>
  <c r="C1648" i="6" s="1"/>
  <c r="D1647" i="6"/>
  <c r="B1647" i="6"/>
  <c r="C1647" i="6" s="1"/>
  <c r="D1646" i="6"/>
  <c r="B1646" i="6"/>
  <c r="C1646" i="6" s="1"/>
  <c r="D1645" i="6"/>
  <c r="B1645" i="6"/>
  <c r="C1645" i="6" s="1"/>
  <c r="D1644" i="6"/>
  <c r="B1644" i="6"/>
  <c r="C1644" i="6" s="1"/>
  <c r="D1643" i="6"/>
  <c r="B1643" i="6"/>
  <c r="C1643" i="6" s="1"/>
  <c r="D1642" i="6"/>
  <c r="B1642" i="6"/>
  <c r="C1642" i="6" s="1"/>
  <c r="D1641" i="6"/>
  <c r="B1641" i="6"/>
  <c r="C1641" i="6" s="1"/>
  <c r="D1640" i="6"/>
  <c r="B1640" i="6"/>
  <c r="C1640" i="6" s="1"/>
  <c r="D1639" i="6"/>
  <c r="B1639" i="6"/>
  <c r="C1639" i="6" s="1"/>
  <c r="D1638" i="6"/>
  <c r="B1638" i="6"/>
  <c r="C1638" i="6" s="1"/>
  <c r="D1637" i="6"/>
  <c r="B1637" i="6"/>
  <c r="C1637" i="6" s="1"/>
  <c r="D1636" i="6"/>
  <c r="B1636" i="6"/>
  <c r="C1636" i="6" s="1"/>
  <c r="D1635" i="6"/>
  <c r="B1635" i="6"/>
  <c r="C1635" i="6" s="1"/>
  <c r="D1634" i="6"/>
  <c r="B1634" i="6"/>
  <c r="C1634" i="6" s="1"/>
  <c r="D1633" i="6"/>
  <c r="B1633" i="6"/>
  <c r="C1633" i="6" s="1"/>
  <c r="D1632" i="6"/>
  <c r="B1632" i="6"/>
  <c r="C1632" i="6" s="1"/>
  <c r="D1631" i="6"/>
  <c r="B1631" i="6"/>
  <c r="C1631" i="6" s="1"/>
  <c r="D1630" i="6"/>
  <c r="B1630" i="6"/>
  <c r="C1630" i="6" s="1"/>
  <c r="D1629" i="6"/>
  <c r="B1629" i="6"/>
  <c r="C1629" i="6" s="1"/>
  <c r="D1628" i="6"/>
  <c r="B1628" i="6"/>
  <c r="C1628" i="6" s="1"/>
  <c r="D1627" i="6"/>
  <c r="B1627" i="6"/>
  <c r="C1627" i="6" s="1"/>
  <c r="D1626" i="6"/>
  <c r="B1626" i="6"/>
  <c r="C1626" i="6" s="1"/>
  <c r="D1625" i="6"/>
  <c r="B1625" i="6"/>
  <c r="C1625" i="6" s="1"/>
  <c r="D1624" i="6"/>
  <c r="B1624" i="6"/>
  <c r="C1624" i="6" s="1"/>
  <c r="D1623" i="6"/>
  <c r="B1623" i="6"/>
  <c r="C1623" i="6" s="1"/>
  <c r="D1622" i="6"/>
  <c r="B1622" i="6"/>
  <c r="C1622" i="6" s="1"/>
  <c r="D1621" i="6"/>
  <c r="B1621" i="6"/>
  <c r="C1621" i="6" s="1"/>
  <c r="D1620" i="6"/>
  <c r="B1620" i="6"/>
  <c r="C1620" i="6" s="1"/>
  <c r="D1619" i="6"/>
  <c r="B1619" i="6"/>
  <c r="C1619" i="6" s="1"/>
  <c r="D1618" i="6"/>
  <c r="B1618" i="6"/>
  <c r="C1618" i="6" s="1"/>
  <c r="D1617" i="6"/>
  <c r="B1617" i="6"/>
  <c r="C1617" i="6" s="1"/>
  <c r="D1616" i="6"/>
  <c r="B1616" i="6"/>
  <c r="C1616" i="6" s="1"/>
  <c r="D1615" i="6"/>
  <c r="B1615" i="6"/>
  <c r="C1615" i="6" s="1"/>
  <c r="D1614" i="6"/>
  <c r="B1614" i="6"/>
  <c r="C1614" i="6" s="1"/>
  <c r="D1613" i="6"/>
  <c r="B1613" i="6"/>
  <c r="C1613" i="6" s="1"/>
  <c r="D1612" i="6"/>
  <c r="B1612" i="6"/>
  <c r="C1612" i="6" s="1"/>
  <c r="D1611" i="6"/>
  <c r="B1611" i="6"/>
  <c r="C1611" i="6" s="1"/>
  <c r="D1610" i="6"/>
  <c r="B1610" i="6"/>
  <c r="C1610" i="6" s="1"/>
  <c r="D1609" i="6"/>
  <c r="B1609" i="6"/>
  <c r="C1609" i="6" s="1"/>
  <c r="D1608" i="6"/>
  <c r="B1608" i="6"/>
  <c r="C1608" i="6" s="1"/>
  <c r="D1607" i="6"/>
  <c r="B1607" i="6"/>
  <c r="C1607" i="6" s="1"/>
  <c r="D1606" i="6"/>
  <c r="B1606" i="6"/>
  <c r="C1606" i="6" s="1"/>
  <c r="D1605" i="6"/>
  <c r="B1605" i="6"/>
  <c r="C1605" i="6" s="1"/>
  <c r="D1604" i="6"/>
  <c r="B1604" i="6"/>
  <c r="C1604" i="6" s="1"/>
  <c r="D1603" i="6"/>
  <c r="B1603" i="6"/>
  <c r="C1603" i="6" s="1"/>
  <c r="D1602" i="6"/>
  <c r="B1602" i="6"/>
  <c r="C1602" i="6" s="1"/>
  <c r="D1601" i="6"/>
  <c r="B1601" i="6"/>
  <c r="C1601" i="6" s="1"/>
  <c r="D1600" i="6"/>
  <c r="B1600" i="6"/>
  <c r="C1600" i="6" s="1"/>
  <c r="D1599" i="6"/>
  <c r="B1599" i="6"/>
  <c r="C1599" i="6" s="1"/>
  <c r="D1598" i="6"/>
  <c r="B1598" i="6"/>
  <c r="C1598" i="6" s="1"/>
  <c r="D1597" i="6"/>
  <c r="B1597" i="6"/>
  <c r="C1597" i="6" s="1"/>
  <c r="D1596" i="6"/>
  <c r="B1596" i="6"/>
  <c r="C1596" i="6" s="1"/>
  <c r="D1595" i="6"/>
  <c r="B1595" i="6"/>
  <c r="C1595" i="6" s="1"/>
  <c r="D1594" i="6"/>
  <c r="B1594" i="6"/>
  <c r="C1594" i="6" s="1"/>
  <c r="D1593" i="6"/>
  <c r="B1593" i="6"/>
  <c r="C1593" i="6" s="1"/>
  <c r="D1592" i="6"/>
  <c r="B1592" i="6"/>
  <c r="C1592" i="6" s="1"/>
  <c r="D1591" i="6"/>
  <c r="B1591" i="6"/>
  <c r="C1591" i="6" s="1"/>
  <c r="D1590" i="6"/>
  <c r="B1590" i="6"/>
  <c r="C1590" i="6" s="1"/>
  <c r="D1589" i="6"/>
  <c r="B1589" i="6"/>
  <c r="C1589" i="6" s="1"/>
  <c r="D1588" i="6"/>
  <c r="B1588" i="6"/>
  <c r="C1588" i="6" s="1"/>
  <c r="D1587" i="6"/>
  <c r="B1587" i="6"/>
  <c r="C1587" i="6" s="1"/>
  <c r="D1586" i="6"/>
  <c r="B1586" i="6"/>
  <c r="C1586" i="6" s="1"/>
  <c r="D1585" i="6"/>
  <c r="B1585" i="6"/>
  <c r="C1585" i="6" s="1"/>
  <c r="D1584" i="6"/>
  <c r="B1584" i="6"/>
  <c r="C1584" i="6" s="1"/>
  <c r="D1583" i="6"/>
  <c r="C1583" i="6"/>
  <c r="B1583" i="6"/>
  <c r="D1582" i="6"/>
  <c r="B1582" i="6"/>
  <c r="C1582" i="6" s="1"/>
  <c r="D1581" i="6"/>
  <c r="B1581" i="6"/>
  <c r="C1581" i="6" s="1"/>
  <c r="D1580" i="6"/>
  <c r="B1580" i="6"/>
  <c r="C1580" i="6" s="1"/>
  <c r="D1579" i="6"/>
  <c r="B1579" i="6"/>
  <c r="C1579" i="6" s="1"/>
  <c r="D1578" i="6"/>
  <c r="B1578" i="6"/>
  <c r="C1578" i="6" s="1"/>
  <c r="D1577" i="6"/>
  <c r="C1577" i="6"/>
  <c r="B1577" i="6"/>
  <c r="D1576" i="6"/>
  <c r="B1576" i="6"/>
  <c r="C1576" i="6" s="1"/>
  <c r="D1575" i="6"/>
  <c r="B1575" i="6"/>
  <c r="C1575" i="6" s="1"/>
  <c r="D1574" i="6"/>
  <c r="B1574" i="6"/>
  <c r="C1574" i="6" s="1"/>
  <c r="D1573" i="6"/>
  <c r="B1573" i="6"/>
  <c r="C1573" i="6" s="1"/>
  <c r="D1572" i="6"/>
  <c r="B1572" i="6"/>
  <c r="C1572" i="6" s="1"/>
  <c r="D1571" i="6"/>
  <c r="B1571" i="6"/>
  <c r="C1571" i="6" s="1"/>
  <c r="D1570" i="6"/>
  <c r="B1570" i="6"/>
  <c r="C1570" i="6" s="1"/>
  <c r="D1569" i="6"/>
  <c r="B1569" i="6"/>
  <c r="C1569" i="6" s="1"/>
  <c r="D1568" i="6"/>
  <c r="B1568" i="6"/>
  <c r="C1568" i="6" s="1"/>
  <c r="D1567" i="6"/>
  <c r="B1567" i="6"/>
  <c r="C1567" i="6" s="1"/>
  <c r="D1566" i="6"/>
  <c r="B1566" i="6"/>
  <c r="C1566" i="6" s="1"/>
  <c r="D1565" i="6"/>
  <c r="B1565" i="6"/>
  <c r="C1565" i="6" s="1"/>
  <c r="D1564" i="6"/>
  <c r="B1564" i="6"/>
  <c r="C1564" i="6" s="1"/>
  <c r="D1563" i="6"/>
  <c r="B1563" i="6"/>
  <c r="C1563" i="6" s="1"/>
  <c r="D1562" i="6"/>
  <c r="B1562" i="6"/>
  <c r="C1562" i="6" s="1"/>
  <c r="D1561" i="6"/>
  <c r="B1561" i="6"/>
  <c r="C1561" i="6" s="1"/>
  <c r="D1560" i="6"/>
  <c r="B1560" i="6"/>
  <c r="C1560" i="6" s="1"/>
  <c r="D1559" i="6"/>
  <c r="B1559" i="6"/>
  <c r="C1559" i="6" s="1"/>
  <c r="D1558" i="6"/>
  <c r="B1558" i="6"/>
  <c r="C1558" i="6" s="1"/>
  <c r="D1557" i="6"/>
  <c r="B1557" i="6"/>
  <c r="C1557" i="6" s="1"/>
  <c r="D1556" i="6"/>
  <c r="B1556" i="6"/>
  <c r="C1556" i="6" s="1"/>
  <c r="D1555" i="6"/>
  <c r="B1555" i="6"/>
  <c r="C1555" i="6" s="1"/>
  <c r="D1554" i="6"/>
  <c r="B1554" i="6"/>
  <c r="C1554" i="6" s="1"/>
  <c r="D1553" i="6"/>
  <c r="B1553" i="6"/>
  <c r="C1553" i="6" s="1"/>
  <c r="D1552" i="6"/>
  <c r="B1552" i="6"/>
  <c r="C1552" i="6" s="1"/>
  <c r="D1551" i="6"/>
  <c r="C1551" i="6"/>
  <c r="B1551" i="6"/>
  <c r="D1550" i="6"/>
  <c r="B1550" i="6"/>
  <c r="C1550" i="6" s="1"/>
  <c r="D1549" i="6"/>
  <c r="B1549" i="6"/>
  <c r="C1549" i="6" s="1"/>
  <c r="D1548" i="6"/>
  <c r="B1548" i="6"/>
  <c r="C1548" i="6" s="1"/>
  <c r="D1547" i="6"/>
  <c r="B1547" i="6"/>
  <c r="C1547" i="6" s="1"/>
  <c r="D1546" i="6"/>
  <c r="B1546" i="6"/>
  <c r="C1546" i="6" s="1"/>
  <c r="D1545" i="6"/>
  <c r="B1545" i="6"/>
  <c r="C1545" i="6" s="1"/>
  <c r="D1544" i="6"/>
  <c r="B1544" i="6"/>
  <c r="C1544" i="6" s="1"/>
  <c r="D1543" i="6"/>
  <c r="B1543" i="6"/>
  <c r="C1543" i="6" s="1"/>
  <c r="D1542" i="6"/>
  <c r="B1542" i="6"/>
  <c r="C1542" i="6" s="1"/>
  <c r="D1541" i="6"/>
  <c r="B1541" i="6"/>
  <c r="C1541" i="6" s="1"/>
  <c r="D1540" i="6"/>
  <c r="B1540" i="6"/>
  <c r="C1540" i="6" s="1"/>
  <c r="D1539" i="6"/>
  <c r="B1539" i="6"/>
  <c r="C1539" i="6" s="1"/>
  <c r="D1538" i="6"/>
  <c r="B1538" i="6"/>
  <c r="C1538" i="6" s="1"/>
  <c r="D1537" i="6"/>
  <c r="B1537" i="6"/>
  <c r="C1537" i="6" s="1"/>
  <c r="D1536" i="6"/>
  <c r="B1536" i="6"/>
  <c r="C1536" i="6" s="1"/>
  <c r="D1535" i="6"/>
  <c r="B1535" i="6"/>
  <c r="C1535" i="6" s="1"/>
  <c r="D1534" i="6"/>
  <c r="B1534" i="6"/>
  <c r="C1534" i="6" s="1"/>
  <c r="D1533" i="6"/>
  <c r="B1533" i="6"/>
  <c r="C1533" i="6" s="1"/>
  <c r="D1532" i="6"/>
  <c r="B1532" i="6"/>
  <c r="C1532" i="6" s="1"/>
  <c r="D1531" i="6"/>
  <c r="B1531" i="6"/>
  <c r="C1531" i="6" s="1"/>
  <c r="D1530" i="6"/>
  <c r="B1530" i="6"/>
  <c r="C1530" i="6" s="1"/>
  <c r="D1529" i="6"/>
  <c r="B1529" i="6"/>
  <c r="C1529" i="6" s="1"/>
  <c r="D1528" i="6"/>
  <c r="B1528" i="6"/>
  <c r="C1528" i="6" s="1"/>
  <c r="D1527" i="6"/>
  <c r="B1527" i="6"/>
  <c r="C1527" i="6" s="1"/>
  <c r="D1526" i="6"/>
  <c r="B1526" i="6"/>
  <c r="C1526" i="6" s="1"/>
  <c r="D1525" i="6"/>
  <c r="B1525" i="6"/>
  <c r="C1525" i="6" s="1"/>
  <c r="D1524" i="6"/>
  <c r="B1524" i="6"/>
  <c r="C1524" i="6" s="1"/>
  <c r="D1523" i="6"/>
  <c r="B1523" i="6"/>
  <c r="C1523" i="6" s="1"/>
  <c r="D1522" i="6"/>
  <c r="B1522" i="6"/>
  <c r="C1522" i="6" s="1"/>
  <c r="D1521" i="6"/>
  <c r="B1521" i="6"/>
  <c r="C1521" i="6" s="1"/>
  <c r="D1520" i="6"/>
  <c r="B1520" i="6"/>
  <c r="C1520" i="6" s="1"/>
  <c r="D1519" i="6"/>
  <c r="B1519" i="6"/>
  <c r="C1519" i="6" s="1"/>
  <c r="D1518" i="6"/>
  <c r="B1518" i="6"/>
  <c r="C1518" i="6" s="1"/>
  <c r="D1517" i="6"/>
  <c r="B1517" i="6"/>
  <c r="C1517" i="6" s="1"/>
  <c r="D1516" i="6"/>
  <c r="B1516" i="6"/>
  <c r="C1516" i="6" s="1"/>
  <c r="D1515" i="6"/>
  <c r="B1515" i="6"/>
  <c r="C1515" i="6" s="1"/>
  <c r="D1514" i="6"/>
  <c r="B1514" i="6"/>
  <c r="C1514" i="6" s="1"/>
  <c r="D1513" i="6"/>
  <c r="B1513" i="6"/>
  <c r="C1513" i="6" s="1"/>
  <c r="D1512" i="6"/>
  <c r="B1512" i="6"/>
  <c r="C1512" i="6" s="1"/>
  <c r="D1511" i="6"/>
  <c r="B1511" i="6"/>
  <c r="C1511" i="6" s="1"/>
  <c r="D1510" i="6"/>
  <c r="B1510" i="6"/>
  <c r="C1510" i="6" s="1"/>
  <c r="D1509" i="6"/>
  <c r="B1509" i="6"/>
  <c r="C1509" i="6" s="1"/>
  <c r="D1508" i="6"/>
  <c r="B1508" i="6"/>
  <c r="C1508" i="6" s="1"/>
  <c r="D1507" i="6"/>
  <c r="B1507" i="6"/>
  <c r="C1507" i="6" s="1"/>
  <c r="D1506" i="6"/>
  <c r="B1506" i="6"/>
  <c r="C1506" i="6" s="1"/>
  <c r="D1505" i="6"/>
  <c r="B1505" i="6"/>
  <c r="C1505" i="6" s="1"/>
  <c r="D1504" i="6"/>
  <c r="B1504" i="6"/>
  <c r="C1504" i="6" s="1"/>
  <c r="D1503" i="6"/>
  <c r="C1503" i="6"/>
  <c r="B1503" i="6"/>
  <c r="D1502" i="6"/>
  <c r="B1502" i="6"/>
  <c r="C1502" i="6" s="1"/>
  <c r="D1501" i="6"/>
  <c r="B1501" i="6"/>
  <c r="C1501" i="6" s="1"/>
  <c r="D1500" i="6"/>
  <c r="B1500" i="6"/>
  <c r="C1500" i="6" s="1"/>
  <c r="D1499" i="6"/>
  <c r="B1499" i="6"/>
  <c r="C1499" i="6" s="1"/>
  <c r="D1498" i="6"/>
  <c r="B1498" i="6"/>
  <c r="C1498" i="6" s="1"/>
  <c r="D1497" i="6"/>
  <c r="B1497" i="6"/>
  <c r="C1497" i="6" s="1"/>
  <c r="D1496" i="6"/>
  <c r="B1496" i="6"/>
  <c r="C1496" i="6" s="1"/>
  <c r="D1495" i="6"/>
  <c r="B1495" i="6"/>
  <c r="C1495" i="6" s="1"/>
  <c r="D1494" i="6"/>
  <c r="B1494" i="6"/>
  <c r="C1494" i="6" s="1"/>
  <c r="D1493" i="6"/>
  <c r="B1493" i="6"/>
  <c r="C1493" i="6" s="1"/>
  <c r="D1492" i="6"/>
  <c r="B1492" i="6"/>
  <c r="C1492" i="6" s="1"/>
  <c r="D1491" i="6"/>
  <c r="B1491" i="6"/>
  <c r="C1491" i="6" s="1"/>
  <c r="D1490" i="6"/>
  <c r="B1490" i="6"/>
  <c r="C1490" i="6" s="1"/>
  <c r="D1489" i="6"/>
  <c r="B1489" i="6"/>
  <c r="C1489" i="6" s="1"/>
  <c r="D1488" i="6"/>
  <c r="B1488" i="6"/>
  <c r="C1488" i="6" s="1"/>
  <c r="D1487" i="6"/>
  <c r="B1487" i="6"/>
  <c r="C1487" i="6" s="1"/>
  <c r="D1486" i="6"/>
  <c r="B1486" i="6"/>
  <c r="C1486" i="6" s="1"/>
  <c r="D1485" i="6"/>
  <c r="B1485" i="6"/>
  <c r="C1485" i="6" s="1"/>
  <c r="D1484" i="6"/>
  <c r="B1484" i="6"/>
  <c r="C1484" i="6" s="1"/>
  <c r="D1483" i="6"/>
  <c r="B1483" i="6"/>
  <c r="C1483" i="6" s="1"/>
  <c r="D1482" i="6"/>
  <c r="B1482" i="6"/>
  <c r="C1482" i="6" s="1"/>
  <c r="D1481" i="6"/>
  <c r="B1481" i="6"/>
  <c r="C1481" i="6" s="1"/>
  <c r="D1480" i="6"/>
  <c r="B1480" i="6"/>
  <c r="C1480" i="6" s="1"/>
  <c r="D1479" i="6"/>
  <c r="B1479" i="6"/>
  <c r="C1479" i="6" s="1"/>
  <c r="D1478" i="6"/>
  <c r="B1478" i="6"/>
  <c r="C1478" i="6" s="1"/>
  <c r="D1477" i="6"/>
  <c r="B1477" i="6"/>
  <c r="C1477" i="6" s="1"/>
  <c r="D1476" i="6"/>
  <c r="B1476" i="6"/>
  <c r="C1476" i="6" s="1"/>
  <c r="D1475" i="6"/>
  <c r="B1475" i="6"/>
  <c r="C1475" i="6" s="1"/>
  <c r="D1474" i="6"/>
  <c r="B1474" i="6"/>
  <c r="C1474" i="6" s="1"/>
  <c r="D1473" i="6"/>
  <c r="C1473" i="6"/>
  <c r="B1473" i="6"/>
  <c r="D1472" i="6"/>
  <c r="B1472" i="6"/>
  <c r="C1472" i="6" s="1"/>
  <c r="D1471" i="6"/>
  <c r="C1471" i="6"/>
  <c r="B1471" i="6"/>
  <c r="D1470" i="6"/>
  <c r="B1470" i="6"/>
  <c r="C1470" i="6" s="1"/>
  <c r="D1469" i="6"/>
  <c r="B1469" i="6"/>
  <c r="C1469" i="6" s="1"/>
  <c r="D1468" i="6"/>
  <c r="B1468" i="6"/>
  <c r="C1468" i="6" s="1"/>
  <c r="D1467" i="6"/>
  <c r="B1467" i="6"/>
  <c r="C1467" i="6" s="1"/>
  <c r="D1466" i="6"/>
  <c r="C1466" i="6"/>
  <c r="B1466" i="6"/>
  <c r="D1465" i="6"/>
  <c r="B1465" i="6"/>
  <c r="C1465" i="6" s="1"/>
  <c r="D1464" i="6"/>
  <c r="B1464" i="6"/>
  <c r="C1464" i="6" s="1"/>
  <c r="D1463" i="6"/>
  <c r="B1463" i="6"/>
  <c r="C1463" i="6" s="1"/>
  <c r="D1462" i="6"/>
  <c r="B1462" i="6"/>
  <c r="C1462" i="6" s="1"/>
  <c r="D1461" i="6"/>
  <c r="B1461" i="6"/>
  <c r="C1461" i="6" s="1"/>
  <c r="D1460" i="6"/>
  <c r="B1460" i="6"/>
  <c r="C1460" i="6" s="1"/>
  <c r="D1459" i="6"/>
  <c r="B1459" i="6"/>
  <c r="C1459" i="6" s="1"/>
  <c r="D1458" i="6"/>
  <c r="B1458" i="6"/>
  <c r="C1458" i="6" s="1"/>
  <c r="D1457" i="6"/>
  <c r="B1457" i="6"/>
  <c r="C1457" i="6" s="1"/>
  <c r="D1456" i="6"/>
  <c r="B1456" i="6"/>
  <c r="C1456" i="6" s="1"/>
  <c r="D1455" i="6"/>
  <c r="B1455" i="6"/>
  <c r="C1455" i="6" s="1"/>
  <c r="D1454" i="6"/>
  <c r="B1454" i="6"/>
  <c r="C1454" i="6" s="1"/>
  <c r="D1453" i="6"/>
  <c r="B1453" i="6"/>
  <c r="C1453" i="6" s="1"/>
  <c r="D1452" i="6"/>
  <c r="B1452" i="6"/>
  <c r="C1452" i="6" s="1"/>
  <c r="D1451" i="6"/>
  <c r="B1451" i="6"/>
  <c r="C1451" i="6" s="1"/>
  <c r="D1450" i="6"/>
  <c r="B1450" i="6"/>
  <c r="C1450" i="6" s="1"/>
  <c r="D1449" i="6"/>
  <c r="B1449" i="6"/>
  <c r="C1449" i="6" s="1"/>
  <c r="D1448" i="6"/>
  <c r="B1448" i="6"/>
  <c r="C1448" i="6" s="1"/>
  <c r="D1447" i="6"/>
  <c r="B1447" i="6"/>
  <c r="C1447" i="6" s="1"/>
  <c r="D1446" i="6"/>
  <c r="B1446" i="6"/>
  <c r="C1446" i="6" s="1"/>
  <c r="D1445" i="6"/>
  <c r="B1445" i="6"/>
  <c r="C1445" i="6" s="1"/>
  <c r="D1444" i="6"/>
  <c r="C1444" i="6"/>
  <c r="B1444" i="6"/>
  <c r="D1443" i="6"/>
  <c r="B1443" i="6"/>
  <c r="C1443" i="6" s="1"/>
  <c r="D1442" i="6"/>
  <c r="B1442" i="6"/>
  <c r="C1442" i="6" s="1"/>
  <c r="D1441" i="6"/>
  <c r="B1441" i="6"/>
  <c r="C1441" i="6" s="1"/>
  <c r="D1440" i="6"/>
  <c r="B1440" i="6"/>
  <c r="C1440" i="6" s="1"/>
  <c r="D1439" i="6"/>
  <c r="B1439" i="6"/>
  <c r="C1439" i="6" s="1"/>
  <c r="D1438" i="6"/>
  <c r="B1438" i="6"/>
  <c r="C1438" i="6" s="1"/>
  <c r="D1437" i="6"/>
  <c r="B1437" i="6"/>
  <c r="C1437" i="6" s="1"/>
  <c r="D1436" i="6"/>
  <c r="B1436" i="6"/>
  <c r="C1436" i="6" s="1"/>
  <c r="D1435" i="6"/>
  <c r="B1435" i="6"/>
  <c r="C1435" i="6" s="1"/>
  <c r="D1434" i="6"/>
  <c r="B1434" i="6"/>
  <c r="C1434" i="6" s="1"/>
  <c r="D1433" i="6"/>
  <c r="B1433" i="6"/>
  <c r="C1433" i="6" s="1"/>
  <c r="D1432" i="6"/>
  <c r="B1432" i="6"/>
  <c r="C1432" i="6" s="1"/>
  <c r="D1431" i="6"/>
  <c r="B1431" i="6"/>
  <c r="C1431" i="6" s="1"/>
  <c r="D1430" i="6"/>
  <c r="B1430" i="6"/>
  <c r="C1430" i="6" s="1"/>
  <c r="D1429" i="6"/>
  <c r="B1429" i="6"/>
  <c r="C1429" i="6" s="1"/>
  <c r="D1428" i="6"/>
  <c r="B1428" i="6"/>
  <c r="C1428" i="6" s="1"/>
  <c r="D1427" i="6"/>
  <c r="B1427" i="6"/>
  <c r="C1427" i="6" s="1"/>
  <c r="D1426" i="6"/>
  <c r="B1426" i="6"/>
  <c r="C1426" i="6" s="1"/>
  <c r="D1425" i="6"/>
  <c r="B1425" i="6"/>
  <c r="C1425" i="6" s="1"/>
  <c r="D1424" i="6"/>
  <c r="B1424" i="6"/>
  <c r="C1424" i="6" s="1"/>
  <c r="D1423" i="6"/>
  <c r="B1423" i="6"/>
  <c r="C1423" i="6" s="1"/>
  <c r="D1422" i="6"/>
  <c r="B1422" i="6"/>
  <c r="C1422" i="6" s="1"/>
  <c r="D1421" i="6"/>
  <c r="B1421" i="6"/>
  <c r="C1421" i="6" s="1"/>
  <c r="D1420" i="6"/>
  <c r="B1420" i="6"/>
  <c r="C1420" i="6" s="1"/>
  <c r="D1419" i="6"/>
  <c r="B1419" i="6"/>
  <c r="C1419" i="6" s="1"/>
  <c r="D1418" i="6"/>
  <c r="B1418" i="6"/>
  <c r="C1418" i="6" s="1"/>
  <c r="D1417" i="6"/>
  <c r="B1417" i="6"/>
  <c r="C1417" i="6" s="1"/>
  <c r="D1416" i="6"/>
  <c r="B1416" i="6"/>
  <c r="C1416" i="6" s="1"/>
  <c r="D1415" i="6"/>
  <c r="B1415" i="6"/>
  <c r="C1415" i="6" s="1"/>
  <c r="D1414" i="6"/>
  <c r="B1414" i="6"/>
  <c r="C1414" i="6" s="1"/>
  <c r="D1413" i="6"/>
  <c r="B1413" i="6"/>
  <c r="C1413" i="6" s="1"/>
  <c r="D1412" i="6"/>
  <c r="C1412" i="6"/>
  <c r="B1412" i="6"/>
  <c r="D1411" i="6"/>
  <c r="B1411" i="6"/>
  <c r="C1411" i="6" s="1"/>
  <c r="D1410" i="6"/>
  <c r="B1410" i="6"/>
  <c r="C1410" i="6" s="1"/>
  <c r="D1409" i="6"/>
  <c r="B1409" i="6"/>
  <c r="C1409" i="6" s="1"/>
  <c r="D1408" i="6"/>
  <c r="B1408" i="6"/>
  <c r="C1408" i="6" s="1"/>
  <c r="D1407" i="6"/>
  <c r="B1407" i="6"/>
  <c r="C1407" i="6" s="1"/>
  <c r="D1406" i="6"/>
  <c r="B1406" i="6"/>
  <c r="C1406" i="6" s="1"/>
  <c r="D1405" i="6"/>
  <c r="B1405" i="6"/>
  <c r="C1405" i="6" s="1"/>
  <c r="D1404" i="6"/>
  <c r="B1404" i="6"/>
  <c r="C1404" i="6" s="1"/>
  <c r="D1403" i="6"/>
  <c r="B1403" i="6"/>
  <c r="C1403" i="6" s="1"/>
  <c r="D1402" i="6"/>
  <c r="B1402" i="6"/>
  <c r="C1402" i="6" s="1"/>
  <c r="D1401" i="6"/>
  <c r="B1401" i="6"/>
  <c r="C1401" i="6" s="1"/>
  <c r="D1400" i="6"/>
  <c r="B1400" i="6"/>
  <c r="C1400" i="6" s="1"/>
  <c r="D1399" i="6"/>
  <c r="B1399" i="6"/>
  <c r="C1399" i="6" s="1"/>
  <c r="D1398" i="6"/>
  <c r="B1398" i="6"/>
  <c r="C1398" i="6" s="1"/>
  <c r="D1397" i="6"/>
  <c r="B1397" i="6"/>
  <c r="C1397" i="6" s="1"/>
  <c r="D1396" i="6"/>
  <c r="B1396" i="6"/>
  <c r="C1396" i="6" s="1"/>
  <c r="D1395" i="6"/>
  <c r="B1395" i="6"/>
  <c r="C1395" i="6" s="1"/>
  <c r="D1394" i="6"/>
  <c r="B1394" i="6"/>
  <c r="C1394" i="6" s="1"/>
  <c r="D1393" i="6"/>
  <c r="B1393" i="6"/>
  <c r="C1393" i="6" s="1"/>
  <c r="D1392" i="6"/>
  <c r="C1392" i="6"/>
  <c r="B1392" i="6"/>
  <c r="D1391" i="6"/>
  <c r="B1391" i="6"/>
  <c r="C1391" i="6" s="1"/>
  <c r="D1390" i="6"/>
  <c r="B1390" i="6"/>
  <c r="C1390" i="6" s="1"/>
  <c r="D1389" i="6"/>
  <c r="B1389" i="6"/>
  <c r="C1389" i="6" s="1"/>
  <c r="D1388" i="6"/>
  <c r="B1388" i="6"/>
  <c r="C1388" i="6" s="1"/>
  <c r="D1387" i="6"/>
  <c r="B1387" i="6"/>
  <c r="C1387" i="6" s="1"/>
  <c r="D1386" i="6"/>
  <c r="B1386" i="6"/>
  <c r="C1386" i="6" s="1"/>
  <c r="D1385" i="6"/>
  <c r="B1385" i="6"/>
  <c r="C1385" i="6" s="1"/>
  <c r="D1384" i="6"/>
  <c r="B1384" i="6"/>
  <c r="C1384" i="6" s="1"/>
  <c r="D1383" i="6"/>
  <c r="B1383" i="6"/>
  <c r="C1383" i="6" s="1"/>
  <c r="D1382" i="6"/>
  <c r="B1382" i="6"/>
  <c r="C1382" i="6" s="1"/>
  <c r="D1381" i="6"/>
  <c r="B1381" i="6"/>
  <c r="C1381" i="6" s="1"/>
  <c r="D1380" i="6"/>
  <c r="B1380" i="6"/>
  <c r="C1380" i="6" s="1"/>
  <c r="D1379" i="6"/>
  <c r="B1379" i="6"/>
  <c r="C1379" i="6" s="1"/>
  <c r="D1378" i="6"/>
  <c r="B1378" i="6"/>
  <c r="C1378" i="6" s="1"/>
  <c r="D1377" i="6"/>
  <c r="B1377" i="6"/>
  <c r="C1377" i="6" s="1"/>
  <c r="D1376" i="6"/>
  <c r="B1376" i="6"/>
  <c r="C1376" i="6" s="1"/>
  <c r="D1375" i="6"/>
  <c r="B1375" i="6"/>
  <c r="C1375" i="6" s="1"/>
  <c r="D1374" i="6"/>
  <c r="B1374" i="6"/>
  <c r="C1374" i="6" s="1"/>
  <c r="D1373" i="6"/>
  <c r="B1373" i="6"/>
  <c r="C1373" i="6" s="1"/>
  <c r="D1372" i="6"/>
  <c r="B1372" i="6"/>
  <c r="C1372" i="6" s="1"/>
  <c r="D1371" i="6"/>
  <c r="B1371" i="6"/>
  <c r="C1371" i="6" s="1"/>
  <c r="D1370" i="6"/>
  <c r="B1370" i="6"/>
  <c r="C1370" i="6" s="1"/>
  <c r="D1369" i="6"/>
  <c r="B1369" i="6"/>
  <c r="C1369" i="6" s="1"/>
  <c r="D1368" i="6"/>
  <c r="B1368" i="6"/>
  <c r="C1368" i="6" s="1"/>
  <c r="D1367" i="6"/>
  <c r="B1367" i="6"/>
  <c r="C1367" i="6" s="1"/>
  <c r="D1366" i="6"/>
  <c r="B1366" i="6"/>
  <c r="C1366" i="6" s="1"/>
  <c r="D1365" i="6"/>
  <c r="B1365" i="6"/>
  <c r="C1365" i="6" s="1"/>
  <c r="D1364" i="6"/>
  <c r="B1364" i="6"/>
  <c r="C1364" i="6" s="1"/>
  <c r="D1363" i="6"/>
  <c r="B1363" i="6"/>
  <c r="C1363" i="6" s="1"/>
  <c r="D1362" i="6"/>
  <c r="B1362" i="6"/>
  <c r="C1362" i="6" s="1"/>
  <c r="D1361" i="6"/>
  <c r="B1361" i="6"/>
  <c r="C1361" i="6" s="1"/>
  <c r="D1360" i="6"/>
  <c r="C1360" i="6"/>
  <c r="B1360" i="6"/>
  <c r="D1359" i="6"/>
  <c r="B1359" i="6"/>
  <c r="C1359" i="6" s="1"/>
  <c r="D1358" i="6"/>
  <c r="B1358" i="6"/>
  <c r="C1358" i="6" s="1"/>
  <c r="D1357" i="6"/>
  <c r="B1357" i="6"/>
  <c r="C1357" i="6" s="1"/>
  <c r="D1356" i="6"/>
  <c r="B1356" i="6"/>
  <c r="C1356" i="6" s="1"/>
  <c r="D1355" i="6"/>
  <c r="B1355" i="6"/>
  <c r="C1355" i="6" s="1"/>
  <c r="D1354" i="6"/>
  <c r="B1354" i="6"/>
  <c r="C1354" i="6" s="1"/>
  <c r="D1353" i="6"/>
  <c r="B1353" i="6"/>
  <c r="C1353" i="6" s="1"/>
  <c r="D1352" i="6"/>
  <c r="B1352" i="6"/>
  <c r="C1352" i="6" s="1"/>
  <c r="D1351" i="6"/>
  <c r="B1351" i="6"/>
  <c r="C1351" i="6" s="1"/>
  <c r="D1350" i="6"/>
  <c r="B1350" i="6"/>
  <c r="C1350" i="6" s="1"/>
  <c r="D1349" i="6"/>
  <c r="B1349" i="6"/>
  <c r="C1349" i="6" s="1"/>
  <c r="D1348" i="6"/>
  <c r="B1348" i="6"/>
  <c r="C1348" i="6" s="1"/>
  <c r="D1347" i="6"/>
  <c r="B1347" i="6"/>
  <c r="C1347" i="6" s="1"/>
  <c r="D1346" i="6"/>
  <c r="B1346" i="6"/>
  <c r="C1346" i="6" s="1"/>
  <c r="D1345" i="6"/>
  <c r="B1345" i="6"/>
  <c r="C1345" i="6" s="1"/>
  <c r="D1344" i="6"/>
  <c r="B1344" i="6"/>
  <c r="C1344" i="6" s="1"/>
  <c r="D1343" i="6"/>
  <c r="B1343" i="6"/>
  <c r="C1343" i="6" s="1"/>
  <c r="D1342" i="6"/>
  <c r="B1342" i="6"/>
  <c r="C1342" i="6" s="1"/>
  <c r="D1341" i="6"/>
  <c r="B1341" i="6"/>
  <c r="C1341" i="6" s="1"/>
  <c r="D1340" i="6"/>
  <c r="B1340" i="6"/>
  <c r="C1340" i="6" s="1"/>
  <c r="D1339" i="6"/>
  <c r="B1339" i="6"/>
  <c r="C1339" i="6" s="1"/>
  <c r="D1338" i="6"/>
  <c r="B1338" i="6"/>
  <c r="C1338" i="6" s="1"/>
  <c r="D1337" i="6"/>
  <c r="B1337" i="6"/>
  <c r="C1337" i="6" s="1"/>
  <c r="D1336" i="6"/>
  <c r="C1336" i="6"/>
  <c r="B1336" i="6"/>
  <c r="D1335" i="6"/>
  <c r="B1335" i="6"/>
  <c r="C1335" i="6" s="1"/>
  <c r="D1334" i="6"/>
  <c r="B1334" i="6"/>
  <c r="C1334" i="6" s="1"/>
  <c r="D1333" i="6"/>
  <c r="B1333" i="6"/>
  <c r="C1333" i="6" s="1"/>
  <c r="D1332" i="6"/>
  <c r="B1332" i="6"/>
  <c r="C1332" i="6" s="1"/>
  <c r="D1331" i="6"/>
  <c r="B1331" i="6"/>
  <c r="C1331" i="6" s="1"/>
  <c r="D1330" i="6"/>
  <c r="B1330" i="6"/>
  <c r="C1330" i="6" s="1"/>
  <c r="D1329" i="6"/>
  <c r="B1329" i="6"/>
  <c r="C1329" i="6" s="1"/>
  <c r="D1328" i="6"/>
  <c r="B1328" i="6"/>
  <c r="C1328" i="6" s="1"/>
  <c r="D1327" i="6"/>
  <c r="B1327" i="6"/>
  <c r="C1327" i="6" s="1"/>
  <c r="D1326" i="6"/>
  <c r="B1326" i="6"/>
  <c r="C1326" i="6" s="1"/>
  <c r="D1325" i="6"/>
  <c r="B1325" i="6"/>
  <c r="C1325" i="6" s="1"/>
  <c r="D1324" i="6"/>
  <c r="C1324" i="6"/>
  <c r="B1324" i="6"/>
  <c r="D1323" i="6"/>
  <c r="B1323" i="6"/>
  <c r="C1323" i="6" s="1"/>
  <c r="D1322" i="6"/>
  <c r="B1322" i="6"/>
  <c r="C1322" i="6" s="1"/>
  <c r="D1321" i="6"/>
  <c r="B1321" i="6"/>
  <c r="C1321" i="6" s="1"/>
  <c r="D1320" i="6"/>
  <c r="B1320" i="6"/>
  <c r="C1320" i="6" s="1"/>
  <c r="D1319" i="6"/>
  <c r="B1319" i="6"/>
  <c r="C1319" i="6" s="1"/>
  <c r="D1318" i="6"/>
  <c r="B1318" i="6"/>
  <c r="C1318" i="6" s="1"/>
  <c r="D1317" i="6"/>
  <c r="B1317" i="6"/>
  <c r="C1317" i="6" s="1"/>
  <c r="D1316" i="6"/>
  <c r="B1316" i="6"/>
  <c r="C1316" i="6" s="1"/>
  <c r="D1315" i="6"/>
  <c r="B1315" i="6"/>
  <c r="C1315" i="6" s="1"/>
  <c r="D1314" i="6"/>
  <c r="B1314" i="6"/>
  <c r="C1314" i="6" s="1"/>
  <c r="D1313" i="6"/>
  <c r="B1313" i="6"/>
  <c r="C1313" i="6" s="1"/>
  <c r="D1312" i="6"/>
  <c r="B1312" i="6"/>
  <c r="C1312" i="6" s="1"/>
  <c r="D1311" i="6"/>
  <c r="B1311" i="6"/>
  <c r="C1311" i="6" s="1"/>
  <c r="D1310" i="6"/>
  <c r="B1310" i="6"/>
  <c r="C1310" i="6" s="1"/>
  <c r="D1309" i="6"/>
  <c r="B1309" i="6"/>
  <c r="C1309" i="6" s="1"/>
  <c r="D1308" i="6"/>
  <c r="B1308" i="6"/>
  <c r="C1308" i="6" s="1"/>
  <c r="D1307" i="6"/>
  <c r="B1307" i="6"/>
  <c r="C1307" i="6" s="1"/>
  <c r="D1306" i="6"/>
  <c r="B1306" i="6"/>
  <c r="C1306" i="6" s="1"/>
  <c r="D1305" i="6"/>
  <c r="B1305" i="6"/>
  <c r="C1305" i="6" s="1"/>
  <c r="D1304" i="6"/>
  <c r="B1304" i="6"/>
  <c r="C1304" i="6" s="1"/>
  <c r="D1303" i="6"/>
  <c r="B1303" i="6"/>
  <c r="C1303" i="6" s="1"/>
  <c r="D1302" i="6"/>
  <c r="B1302" i="6"/>
  <c r="C1302" i="6" s="1"/>
  <c r="D1301" i="6"/>
  <c r="B1301" i="6"/>
  <c r="C1301" i="6" s="1"/>
  <c r="D1300" i="6"/>
  <c r="B1300" i="6"/>
  <c r="C1300" i="6" s="1"/>
  <c r="D1299" i="6"/>
  <c r="B1299" i="6"/>
  <c r="C1299" i="6" s="1"/>
  <c r="D1298" i="6"/>
  <c r="B1298" i="6"/>
  <c r="C1298" i="6" s="1"/>
  <c r="D1297" i="6"/>
  <c r="B1297" i="6"/>
  <c r="C1297" i="6" s="1"/>
  <c r="D1296" i="6"/>
  <c r="B1296" i="6"/>
  <c r="C1296" i="6" s="1"/>
  <c r="D1295" i="6"/>
  <c r="B1295" i="6"/>
  <c r="C1295" i="6" s="1"/>
  <c r="D1294" i="6"/>
  <c r="B1294" i="6"/>
  <c r="C1294" i="6" s="1"/>
  <c r="D1293" i="6"/>
  <c r="B1293" i="6"/>
  <c r="C1293" i="6" s="1"/>
  <c r="D1292" i="6"/>
  <c r="B1292" i="6"/>
  <c r="C1292" i="6" s="1"/>
  <c r="D1291" i="6"/>
  <c r="B1291" i="6"/>
  <c r="C1291" i="6" s="1"/>
  <c r="D1290" i="6"/>
  <c r="B1290" i="6"/>
  <c r="C1290" i="6" s="1"/>
  <c r="D1289" i="6"/>
  <c r="B1289" i="6"/>
  <c r="C1289" i="6" s="1"/>
  <c r="D1288" i="6"/>
  <c r="B1288" i="6"/>
  <c r="C1288" i="6" s="1"/>
  <c r="D1287" i="6"/>
  <c r="B1287" i="6"/>
  <c r="C1287" i="6" s="1"/>
  <c r="D1286" i="6"/>
  <c r="B1286" i="6"/>
  <c r="C1286" i="6" s="1"/>
  <c r="D1285" i="6"/>
  <c r="B1285" i="6"/>
  <c r="C1285" i="6" s="1"/>
  <c r="D1284" i="6"/>
  <c r="C1284" i="6"/>
  <c r="B1284" i="6"/>
  <c r="D1283" i="6"/>
  <c r="B1283" i="6"/>
  <c r="C1283" i="6" s="1"/>
  <c r="D1282" i="6"/>
  <c r="B1282" i="6"/>
  <c r="C1282" i="6" s="1"/>
  <c r="D1281" i="6"/>
  <c r="B1281" i="6"/>
  <c r="C1281" i="6" s="1"/>
  <c r="D1280" i="6"/>
  <c r="B1280" i="6"/>
  <c r="C1280" i="6" s="1"/>
  <c r="D1279" i="6"/>
  <c r="B1279" i="6"/>
  <c r="C1279" i="6" s="1"/>
  <c r="D1278" i="6"/>
  <c r="B1278" i="6"/>
  <c r="C1278" i="6" s="1"/>
  <c r="D1277" i="6"/>
  <c r="B1277" i="6"/>
  <c r="C1277" i="6" s="1"/>
  <c r="D1276" i="6"/>
  <c r="B1276" i="6"/>
  <c r="C1276" i="6" s="1"/>
  <c r="D1275" i="6"/>
  <c r="B1275" i="6"/>
  <c r="C1275" i="6" s="1"/>
  <c r="D1274" i="6"/>
  <c r="B1274" i="6"/>
  <c r="C1274" i="6" s="1"/>
  <c r="D1273" i="6"/>
  <c r="B1273" i="6"/>
  <c r="C1273" i="6" s="1"/>
  <c r="D1272" i="6"/>
  <c r="B1272" i="6"/>
  <c r="C1272" i="6" s="1"/>
  <c r="D1271" i="6"/>
  <c r="B1271" i="6"/>
  <c r="C1271" i="6" s="1"/>
  <c r="D1270" i="6"/>
  <c r="B1270" i="6"/>
  <c r="C1270" i="6" s="1"/>
  <c r="D1269" i="6"/>
  <c r="B1269" i="6"/>
  <c r="C1269" i="6" s="1"/>
  <c r="D1268" i="6"/>
  <c r="B1268" i="6"/>
  <c r="C1268" i="6" s="1"/>
  <c r="D1267" i="6"/>
  <c r="B1267" i="6"/>
  <c r="C1267" i="6" s="1"/>
  <c r="D1266" i="6"/>
  <c r="B1266" i="6"/>
  <c r="C1266" i="6" s="1"/>
  <c r="D1265" i="6"/>
  <c r="B1265" i="6"/>
  <c r="C1265" i="6" s="1"/>
  <c r="D1264" i="6"/>
  <c r="B1264" i="6"/>
  <c r="C1264" i="6" s="1"/>
  <c r="D1263" i="6"/>
  <c r="B1263" i="6"/>
  <c r="C1263" i="6" s="1"/>
  <c r="D1262" i="6"/>
  <c r="B1262" i="6"/>
  <c r="C1262" i="6" s="1"/>
  <c r="D1261" i="6"/>
  <c r="B1261" i="6"/>
  <c r="C1261" i="6" s="1"/>
  <c r="D1260" i="6"/>
  <c r="C1260" i="6"/>
  <c r="B1260" i="6"/>
  <c r="D1259" i="6"/>
  <c r="B1259" i="6"/>
  <c r="C1259" i="6" s="1"/>
  <c r="D1258" i="6"/>
  <c r="B1258" i="6"/>
  <c r="C1258" i="6" s="1"/>
  <c r="D1257" i="6"/>
  <c r="B1257" i="6"/>
  <c r="C1257" i="6" s="1"/>
  <c r="D1256" i="6"/>
  <c r="B1256" i="6"/>
  <c r="C1256" i="6" s="1"/>
  <c r="D1255" i="6"/>
  <c r="B1255" i="6"/>
  <c r="C1255" i="6" s="1"/>
  <c r="D1254" i="6"/>
  <c r="B1254" i="6"/>
  <c r="C1254" i="6" s="1"/>
  <c r="D1253" i="6"/>
  <c r="B1253" i="6"/>
  <c r="C1253" i="6" s="1"/>
  <c r="D1252" i="6"/>
  <c r="B1252" i="6"/>
  <c r="C1252" i="6" s="1"/>
  <c r="D1251" i="6"/>
  <c r="B1251" i="6"/>
  <c r="C1251" i="6" s="1"/>
  <c r="D1250" i="6"/>
  <c r="B1250" i="6"/>
  <c r="C1250" i="6" s="1"/>
  <c r="D1249" i="6"/>
  <c r="B1249" i="6"/>
  <c r="C1249" i="6" s="1"/>
  <c r="D1248" i="6"/>
  <c r="B1248" i="6"/>
  <c r="C1248" i="6" s="1"/>
  <c r="D1247" i="6"/>
  <c r="B1247" i="6"/>
  <c r="C1247" i="6" s="1"/>
  <c r="D1246" i="6"/>
  <c r="B1246" i="6"/>
  <c r="C1246" i="6" s="1"/>
  <c r="D1245" i="6"/>
  <c r="B1245" i="6"/>
  <c r="C1245" i="6" s="1"/>
  <c r="D1244" i="6"/>
  <c r="B1244" i="6"/>
  <c r="C1244" i="6" s="1"/>
  <c r="D1243" i="6"/>
  <c r="B1243" i="6"/>
  <c r="C1243" i="6" s="1"/>
  <c r="D1242" i="6"/>
  <c r="B1242" i="6"/>
  <c r="C1242" i="6" s="1"/>
  <c r="D1241" i="6"/>
  <c r="B1241" i="6"/>
  <c r="C1241" i="6" s="1"/>
  <c r="D1240" i="6"/>
  <c r="C1240" i="6"/>
  <c r="B1240" i="6"/>
  <c r="D1239" i="6"/>
  <c r="B1239" i="6"/>
  <c r="C1239" i="6" s="1"/>
  <c r="D1238" i="6"/>
  <c r="B1238" i="6"/>
  <c r="C1238" i="6" s="1"/>
  <c r="D1237" i="6"/>
  <c r="B1237" i="6"/>
  <c r="C1237" i="6" s="1"/>
  <c r="D1236" i="6"/>
  <c r="B1236" i="6"/>
  <c r="C1236" i="6" s="1"/>
  <c r="D1235" i="6"/>
  <c r="B1235" i="6"/>
  <c r="C1235" i="6" s="1"/>
  <c r="D1234" i="6"/>
  <c r="B1234" i="6"/>
  <c r="C1234" i="6" s="1"/>
  <c r="D1233" i="6"/>
  <c r="B1233" i="6"/>
  <c r="C1233" i="6" s="1"/>
  <c r="D1232" i="6"/>
  <c r="B1232" i="6"/>
  <c r="C1232" i="6" s="1"/>
  <c r="D1231" i="6"/>
  <c r="B1231" i="6"/>
  <c r="C1231" i="6" s="1"/>
  <c r="D1230" i="6"/>
  <c r="B1230" i="6"/>
  <c r="C1230" i="6" s="1"/>
  <c r="D1229" i="6"/>
  <c r="B1229" i="6"/>
  <c r="C1229" i="6" s="1"/>
  <c r="D1228" i="6"/>
  <c r="C1228" i="6"/>
  <c r="B1228" i="6"/>
  <c r="D1227" i="6"/>
  <c r="B1227" i="6"/>
  <c r="C1227" i="6" s="1"/>
  <c r="D1226" i="6"/>
  <c r="B1226" i="6"/>
  <c r="C1226" i="6" s="1"/>
  <c r="D1225" i="6"/>
  <c r="B1225" i="6"/>
  <c r="C1225" i="6" s="1"/>
  <c r="D1224" i="6"/>
  <c r="B1224" i="6"/>
  <c r="C1224" i="6" s="1"/>
  <c r="D1223" i="6"/>
  <c r="B1223" i="6"/>
  <c r="C1223" i="6" s="1"/>
  <c r="D1222" i="6"/>
  <c r="B1222" i="6"/>
  <c r="C1222" i="6" s="1"/>
  <c r="D1221" i="6"/>
  <c r="B1221" i="6"/>
  <c r="C1221" i="6" s="1"/>
  <c r="D1220" i="6"/>
  <c r="B1220" i="6"/>
  <c r="C1220" i="6" s="1"/>
  <c r="D1219" i="6"/>
  <c r="B1219" i="6"/>
  <c r="C1219" i="6" s="1"/>
  <c r="D1218" i="6"/>
  <c r="B1218" i="6"/>
  <c r="C1218" i="6" s="1"/>
  <c r="D1217" i="6"/>
  <c r="B1217" i="6"/>
  <c r="C1217" i="6" s="1"/>
  <c r="D1216" i="6"/>
  <c r="B1216" i="6"/>
  <c r="C1216" i="6" s="1"/>
  <c r="D1215" i="6"/>
  <c r="B1215" i="6"/>
  <c r="C1215" i="6" s="1"/>
  <c r="D1214" i="6"/>
  <c r="B1214" i="6"/>
  <c r="C1214" i="6" s="1"/>
  <c r="D1213" i="6"/>
  <c r="B1213" i="6"/>
  <c r="C1213" i="6" s="1"/>
  <c r="D1212" i="6"/>
  <c r="B1212" i="6"/>
  <c r="C1212" i="6" s="1"/>
  <c r="D1211" i="6"/>
  <c r="B1211" i="6"/>
  <c r="C1211" i="6" s="1"/>
  <c r="D1210" i="6"/>
  <c r="B1210" i="6"/>
  <c r="C1210" i="6" s="1"/>
  <c r="D1209" i="6"/>
  <c r="B1209" i="6"/>
  <c r="C1209" i="6" s="1"/>
  <c r="D1208" i="6"/>
  <c r="C1208" i="6"/>
  <c r="B1208" i="6"/>
  <c r="D1207" i="6"/>
  <c r="B1207" i="6"/>
  <c r="C1207" i="6" s="1"/>
  <c r="D1206" i="6"/>
  <c r="B1206" i="6"/>
  <c r="C1206" i="6" s="1"/>
  <c r="D1205" i="6"/>
  <c r="B1205" i="6"/>
  <c r="C1205" i="6" s="1"/>
  <c r="D1204" i="6"/>
  <c r="B1204" i="6"/>
  <c r="C1204" i="6" s="1"/>
  <c r="D1203" i="6"/>
  <c r="B1203" i="6"/>
  <c r="C1203" i="6" s="1"/>
  <c r="D1202" i="6"/>
  <c r="B1202" i="6"/>
  <c r="C1202" i="6" s="1"/>
  <c r="D1201" i="6"/>
  <c r="B1201" i="6"/>
  <c r="C1201" i="6" s="1"/>
  <c r="D1200" i="6"/>
  <c r="B1200" i="6"/>
  <c r="C1200" i="6" s="1"/>
  <c r="D1199" i="6"/>
  <c r="B1199" i="6"/>
  <c r="C1199" i="6" s="1"/>
  <c r="D1198" i="6"/>
  <c r="B1198" i="6"/>
  <c r="C1198" i="6" s="1"/>
  <c r="D1197" i="6"/>
  <c r="B1197" i="6"/>
  <c r="C1197" i="6" s="1"/>
  <c r="D1196" i="6"/>
  <c r="B1196" i="6"/>
  <c r="C1196" i="6" s="1"/>
  <c r="D1195" i="6"/>
  <c r="B1195" i="6"/>
  <c r="C1195" i="6" s="1"/>
  <c r="D1194" i="6"/>
  <c r="B1194" i="6"/>
  <c r="C1194" i="6" s="1"/>
  <c r="D1193" i="6"/>
  <c r="B1193" i="6"/>
  <c r="C1193" i="6" s="1"/>
  <c r="D1192" i="6"/>
  <c r="B1192" i="6"/>
  <c r="C1192" i="6" s="1"/>
  <c r="D1191" i="6"/>
  <c r="B1191" i="6"/>
  <c r="C1191" i="6" s="1"/>
  <c r="D1190" i="6"/>
  <c r="B1190" i="6"/>
  <c r="C1190" i="6" s="1"/>
  <c r="D1189" i="6"/>
  <c r="B1189" i="6"/>
  <c r="C1189" i="6" s="1"/>
  <c r="D1188" i="6"/>
  <c r="B1188" i="6"/>
  <c r="C1188" i="6" s="1"/>
  <c r="D1187" i="6"/>
  <c r="B1187" i="6"/>
  <c r="C1187" i="6" s="1"/>
  <c r="D1186" i="6"/>
  <c r="B1186" i="6"/>
  <c r="C1186" i="6" s="1"/>
  <c r="D1185" i="6"/>
  <c r="B1185" i="6"/>
  <c r="C1185" i="6" s="1"/>
  <c r="D1184" i="6"/>
  <c r="B1184" i="6"/>
  <c r="C1184" i="6" s="1"/>
  <c r="D1183" i="6"/>
  <c r="B1183" i="6"/>
  <c r="C1183" i="6" s="1"/>
  <c r="D1182" i="6"/>
  <c r="B1182" i="6"/>
  <c r="C1182" i="6" s="1"/>
  <c r="D1181" i="6"/>
  <c r="B1181" i="6"/>
  <c r="C1181" i="6" s="1"/>
  <c r="D1180" i="6"/>
  <c r="B1180" i="6"/>
  <c r="C1180" i="6" s="1"/>
  <c r="D1179" i="6"/>
  <c r="B1179" i="6"/>
  <c r="C1179" i="6" s="1"/>
  <c r="D1178" i="6"/>
  <c r="B1178" i="6"/>
  <c r="C1178" i="6" s="1"/>
  <c r="D1177" i="6"/>
  <c r="B1177" i="6"/>
  <c r="C1177" i="6" s="1"/>
  <c r="D1176" i="6"/>
  <c r="B1176" i="6"/>
  <c r="C1176" i="6" s="1"/>
  <c r="D1175" i="6"/>
  <c r="C1175" i="6"/>
  <c r="B1175" i="6"/>
  <c r="D1174" i="6"/>
  <c r="B1174" i="6"/>
  <c r="C1174" i="6" s="1"/>
  <c r="D1173" i="6"/>
  <c r="B1173" i="6"/>
  <c r="C1173" i="6" s="1"/>
  <c r="D1172" i="6"/>
  <c r="B1172" i="6"/>
  <c r="C1172" i="6" s="1"/>
  <c r="D1171" i="6"/>
  <c r="B1171" i="6"/>
  <c r="C1171" i="6" s="1"/>
  <c r="D1170" i="6"/>
  <c r="B1170" i="6"/>
  <c r="C1170" i="6" s="1"/>
  <c r="D1169" i="6"/>
  <c r="B1169" i="6"/>
  <c r="C1169" i="6" s="1"/>
  <c r="D1168" i="6"/>
  <c r="B1168" i="6"/>
  <c r="C1168" i="6" s="1"/>
  <c r="D1167" i="6"/>
  <c r="B1167" i="6"/>
  <c r="C1167" i="6" s="1"/>
  <c r="D1166" i="6"/>
  <c r="B1166" i="6"/>
  <c r="C1166" i="6" s="1"/>
  <c r="D1165" i="6"/>
  <c r="B1165" i="6"/>
  <c r="C1165" i="6" s="1"/>
  <c r="D1164" i="6"/>
  <c r="B1164" i="6"/>
  <c r="C1164" i="6" s="1"/>
  <c r="D1163" i="6"/>
  <c r="B1163" i="6"/>
  <c r="C1163" i="6" s="1"/>
  <c r="D1162" i="6"/>
  <c r="B1162" i="6"/>
  <c r="C1162" i="6" s="1"/>
  <c r="D1161" i="6"/>
  <c r="B1161" i="6"/>
  <c r="C1161" i="6" s="1"/>
  <c r="D1160" i="6"/>
  <c r="B1160" i="6"/>
  <c r="C1160" i="6" s="1"/>
  <c r="D1159" i="6"/>
  <c r="B1159" i="6"/>
  <c r="C1159" i="6" s="1"/>
  <c r="D1158" i="6"/>
  <c r="B1158" i="6"/>
  <c r="C1158" i="6" s="1"/>
  <c r="D1157" i="6"/>
  <c r="B1157" i="6"/>
  <c r="C1157" i="6" s="1"/>
  <c r="D1156" i="6"/>
  <c r="C1156" i="6"/>
  <c r="B1156" i="6"/>
  <c r="D1155" i="6"/>
  <c r="B1155" i="6"/>
  <c r="C1155" i="6" s="1"/>
  <c r="D1154" i="6"/>
  <c r="B1154" i="6"/>
  <c r="C1154" i="6" s="1"/>
  <c r="D1153" i="6"/>
  <c r="B1153" i="6"/>
  <c r="C1153" i="6" s="1"/>
  <c r="D1152" i="6"/>
  <c r="B1152" i="6"/>
  <c r="C1152" i="6" s="1"/>
  <c r="D1151" i="6"/>
  <c r="B1151" i="6"/>
  <c r="C1151" i="6" s="1"/>
  <c r="D1150" i="6"/>
  <c r="B1150" i="6"/>
  <c r="C1150" i="6" s="1"/>
  <c r="D1149" i="6"/>
  <c r="B1149" i="6"/>
  <c r="C1149" i="6" s="1"/>
  <c r="D1148" i="6"/>
  <c r="B1148" i="6"/>
  <c r="C1148" i="6" s="1"/>
  <c r="D1147" i="6"/>
  <c r="C1147" i="6"/>
  <c r="B1147" i="6"/>
  <c r="D1146" i="6"/>
  <c r="B1146" i="6"/>
  <c r="C1146" i="6" s="1"/>
  <c r="D1145" i="6"/>
  <c r="B1145" i="6"/>
  <c r="C1145" i="6" s="1"/>
  <c r="D1144" i="6"/>
  <c r="B1144" i="6"/>
  <c r="C1144" i="6" s="1"/>
  <c r="D1143" i="6"/>
  <c r="B1143" i="6"/>
  <c r="C1143" i="6" s="1"/>
  <c r="D1142" i="6"/>
  <c r="B1142" i="6"/>
  <c r="C1142" i="6" s="1"/>
  <c r="D1141" i="6"/>
  <c r="B1141" i="6"/>
  <c r="C1141" i="6" s="1"/>
  <c r="D1140" i="6"/>
  <c r="B1140" i="6"/>
  <c r="C1140" i="6" s="1"/>
  <c r="D1139" i="6"/>
  <c r="B1139" i="6"/>
  <c r="C1139" i="6" s="1"/>
  <c r="D1138" i="6"/>
  <c r="B1138" i="6"/>
  <c r="C1138" i="6" s="1"/>
  <c r="D1137" i="6"/>
  <c r="B1137" i="6"/>
  <c r="C1137" i="6" s="1"/>
  <c r="D1136" i="6"/>
  <c r="B1136" i="6"/>
  <c r="C1136" i="6" s="1"/>
  <c r="D1135" i="6"/>
  <c r="B1135" i="6"/>
  <c r="C1135" i="6" s="1"/>
  <c r="D1134" i="6"/>
  <c r="B1134" i="6"/>
  <c r="C1134" i="6" s="1"/>
  <c r="D1133" i="6"/>
  <c r="B1133" i="6"/>
  <c r="C1133" i="6" s="1"/>
  <c r="D1132" i="6"/>
  <c r="B1132" i="6"/>
  <c r="C1132" i="6" s="1"/>
  <c r="D1131" i="6"/>
  <c r="B1131" i="6"/>
  <c r="C1131" i="6" s="1"/>
  <c r="D1130" i="6"/>
  <c r="B1130" i="6"/>
  <c r="C1130" i="6" s="1"/>
  <c r="D1129" i="6"/>
  <c r="B1129" i="6"/>
  <c r="C1129" i="6" s="1"/>
  <c r="D1128" i="6"/>
  <c r="C1128" i="6"/>
  <c r="B1128" i="6"/>
  <c r="D1127" i="6"/>
  <c r="B1127" i="6"/>
  <c r="C1127" i="6" s="1"/>
  <c r="D1126" i="6"/>
  <c r="B1126" i="6"/>
  <c r="C1126" i="6" s="1"/>
  <c r="D1125" i="6"/>
  <c r="B1125" i="6"/>
  <c r="C1125" i="6" s="1"/>
  <c r="D1124" i="6"/>
  <c r="B1124" i="6"/>
  <c r="C1124" i="6" s="1"/>
  <c r="D1123" i="6"/>
  <c r="B1123" i="6"/>
  <c r="C1123" i="6" s="1"/>
  <c r="D1122" i="6"/>
  <c r="B1122" i="6"/>
  <c r="C1122" i="6" s="1"/>
  <c r="D1121" i="6"/>
  <c r="B1121" i="6"/>
  <c r="C1121" i="6" s="1"/>
  <c r="D1120" i="6"/>
  <c r="B1120" i="6"/>
  <c r="C1120" i="6" s="1"/>
  <c r="D1119" i="6"/>
  <c r="B1119" i="6"/>
  <c r="C1119" i="6" s="1"/>
  <c r="D1118" i="6"/>
  <c r="C1118" i="6"/>
  <c r="B1118" i="6"/>
  <c r="D1117" i="6"/>
  <c r="B1117" i="6"/>
  <c r="C1117" i="6" s="1"/>
  <c r="D1116" i="6"/>
  <c r="B1116" i="6"/>
  <c r="C1116" i="6" s="1"/>
  <c r="D1115" i="6"/>
  <c r="B1115" i="6"/>
  <c r="C1115" i="6" s="1"/>
  <c r="D1114" i="6"/>
  <c r="B1114" i="6"/>
  <c r="C1114" i="6" s="1"/>
  <c r="D1113" i="6"/>
  <c r="B1113" i="6"/>
  <c r="C1113" i="6" s="1"/>
  <c r="D1112" i="6"/>
  <c r="B1112" i="6"/>
  <c r="C1112" i="6" s="1"/>
  <c r="D1111" i="6"/>
  <c r="B1111" i="6"/>
  <c r="C1111" i="6" s="1"/>
  <c r="D1110" i="6"/>
  <c r="B1110" i="6"/>
  <c r="C1110" i="6" s="1"/>
  <c r="D1109" i="6"/>
  <c r="B1109" i="6"/>
  <c r="C1109" i="6" s="1"/>
  <c r="D1108" i="6"/>
  <c r="B1108" i="6"/>
  <c r="C1108" i="6" s="1"/>
  <c r="D1107" i="6"/>
  <c r="B1107" i="6"/>
  <c r="C1107" i="6" s="1"/>
  <c r="D1106" i="6"/>
  <c r="B1106" i="6"/>
  <c r="C1106" i="6" s="1"/>
  <c r="D1105" i="6"/>
  <c r="B1105" i="6"/>
  <c r="C1105" i="6" s="1"/>
  <c r="D1104" i="6"/>
  <c r="B1104" i="6"/>
  <c r="C1104" i="6" s="1"/>
  <c r="D1103" i="6"/>
  <c r="B1103" i="6"/>
  <c r="C1103" i="6" s="1"/>
  <c r="D1102" i="6"/>
  <c r="B1102" i="6"/>
  <c r="C1102" i="6" s="1"/>
  <c r="D1101" i="6"/>
  <c r="B1101" i="6"/>
  <c r="C1101" i="6" s="1"/>
  <c r="D1100" i="6"/>
  <c r="C1100" i="6"/>
  <c r="B1100" i="6"/>
  <c r="D1099" i="6"/>
  <c r="B1099" i="6"/>
  <c r="C1099" i="6" s="1"/>
  <c r="D1098" i="6"/>
  <c r="B1098" i="6"/>
  <c r="C1098" i="6" s="1"/>
  <c r="D1097" i="6"/>
  <c r="B1097" i="6"/>
  <c r="C1097" i="6" s="1"/>
  <c r="D1096" i="6"/>
  <c r="B1096" i="6"/>
  <c r="C1096" i="6" s="1"/>
  <c r="D1095" i="6"/>
  <c r="B1095" i="6"/>
  <c r="C1095" i="6" s="1"/>
  <c r="D1094" i="6"/>
  <c r="B1094" i="6"/>
  <c r="C1094" i="6" s="1"/>
  <c r="D1093" i="6"/>
  <c r="B1093" i="6"/>
  <c r="C1093" i="6" s="1"/>
  <c r="D1092" i="6"/>
  <c r="B1092" i="6"/>
  <c r="C1092" i="6" s="1"/>
  <c r="D1091" i="6"/>
  <c r="B1091" i="6"/>
  <c r="C1091" i="6" s="1"/>
  <c r="D1090" i="6"/>
  <c r="B1090" i="6"/>
  <c r="C1090" i="6" s="1"/>
  <c r="D1089" i="6"/>
  <c r="B1089" i="6"/>
  <c r="C1089" i="6" s="1"/>
  <c r="D1088" i="6"/>
  <c r="B1088" i="6"/>
  <c r="C1088" i="6" s="1"/>
  <c r="D1087" i="6"/>
  <c r="B1087" i="6"/>
  <c r="C1087" i="6" s="1"/>
  <c r="D1086" i="6"/>
  <c r="B1086" i="6"/>
  <c r="C1086" i="6" s="1"/>
  <c r="D1085" i="6"/>
  <c r="B1085" i="6"/>
  <c r="C1085" i="6" s="1"/>
  <c r="D1084" i="6"/>
  <c r="B1084" i="6"/>
  <c r="C1084" i="6" s="1"/>
  <c r="D1083" i="6"/>
  <c r="B1083" i="6"/>
  <c r="C1083" i="6" s="1"/>
  <c r="D1082" i="6"/>
  <c r="B1082" i="6"/>
  <c r="C1082" i="6" s="1"/>
  <c r="D1081" i="6"/>
  <c r="B1081" i="6"/>
  <c r="C1081" i="6" s="1"/>
  <c r="D1080" i="6"/>
  <c r="B1080" i="6"/>
  <c r="C1080" i="6" s="1"/>
  <c r="D1079" i="6"/>
  <c r="B1079" i="6"/>
  <c r="C1079" i="6" s="1"/>
  <c r="D1078" i="6"/>
  <c r="B1078" i="6"/>
  <c r="C1078" i="6" s="1"/>
  <c r="D1077" i="6"/>
  <c r="B1077" i="6"/>
  <c r="C1077" i="6" s="1"/>
  <c r="D1076" i="6"/>
  <c r="B1076" i="6"/>
  <c r="C1076" i="6" s="1"/>
  <c r="D1075" i="6"/>
  <c r="C1075" i="6"/>
  <c r="B1075" i="6"/>
  <c r="D1074" i="6"/>
  <c r="B1074" i="6"/>
  <c r="C1074" i="6" s="1"/>
  <c r="D1073" i="6"/>
  <c r="B1073" i="6"/>
  <c r="C1073" i="6" s="1"/>
  <c r="D1072" i="6"/>
  <c r="B1072" i="6"/>
  <c r="C1072" i="6" s="1"/>
  <c r="D1071" i="6"/>
  <c r="B1071" i="6"/>
  <c r="C1071" i="6" s="1"/>
  <c r="D1070" i="6"/>
  <c r="B1070" i="6"/>
  <c r="C1070" i="6" s="1"/>
  <c r="D1069" i="6"/>
  <c r="B1069" i="6"/>
  <c r="C1069" i="6" s="1"/>
  <c r="D1068" i="6"/>
  <c r="B1068" i="6"/>
  <c r="C1068" i="6" s="1"/>
  <c r="D1067" i="6"/>
  <c r="B1067" i="6"/>
  <c r="C1067" i="6" s="1"/>
  <c r="D1066" i="6"/>
  <c r="B1066" i="6"/>
  <c r="C1066" i="6" s="1"/>
  <c r="D1065" i="6"/>
  <c r="B1065" i="6"/>
  <c r="C1065" i="6" s="1"/>
  <c r="D1064" i="6"/>
  <c r="B1064" i="6"/>
  <c r="C1064" i="6" s="1"/>
  <c r="D1063" i="6"/>
  <c r="B1063" i="6"/>
  <c r="C1063" i="6" s="1"/>
  <c r="D1062" i="6"/>
  <c r="B1062" i="6"/>
  <c r="C1062" i="6" s="1"/>
  <c r="D1061" i="6"/>
  <c r="B1061" i="6"/>
  <c r="C1061" i="6" s="1"/>
  <c r="D1060" i="6"/>
  <c r="B1060" i="6"/>
  <c r="C1060" i="6" s="1"/>
  <c r="D1059" i="6"/>
  <c r="C1059" i="6"/>
  <c r="B1059" i="6"/>
  <c r="D1058" i="6"/>
  <c r="B1058" i="6"/>
  <c r="C1058" i="6" s="1"/>
  <c r="D1057" i="6"/>
  <c r="B1057" i="6"/>
  <c r="C1057" i="6" s="1"/>
  <c r="D1056" i="6"/>
  <c r="B1056" i="6"/>
  <c r="C1056" i="6" s="1"/>
  <c r="D1055" i="6"/>
  <c r="B1055" i="6"/>
  <c r="C1055" i="6" s="1"/>
  <c r="D1054" i="6"/>
  <c r="B1054" i="6"/>
  <c r="C1054" i="6" s="1"/>
  <c r="D1053" i="6"/>
  <c r="B1053" i="6"/>
  <c r="C1053" i="6" s="1"/>
  <c r="D1052" i="6"/>
  <c r="B1052" i="6"/>
  <c r="C1052" i="6" s="1"/>
  <c r="D1051" i="6"/>
  <c r="B1051" i="6"/>
  <c r="C1051" i="6" s="1"/>
  <c r="D1050" i="6"/>
  <c r="B1050" i="6"/>
  <c r="C1050" i="6" s="1"/>
  <c r="D1049" i="6"/>
  <c r="B1049" i="6"/>
  <c r="C1049" i="6" s="1"/>
  <c r="D1048" i="6"/>
  <c r="B1048" i="6"/>
  <c r="C1048" i="6" s="1"/>
  <c r="D1047" i="6"/>
  <c r="B1047" i="6"/>
  <c r="C1047" i="6" s="1"/>
  <c r="D1046" i="6"/>
  <c r="B1046" i="6"/>
  <c r="C1046" i="6" s="1"/>
  <c r="D1045" i="6"/>
  <c r="B1045" i="6"/>
  <c r="C1045" i="6" s="1"/>
  <c r="D1044" i="6"/>
  <c r="B1044" i="6"/>
  <c r="C1044" i="6" s="1"/>
  <c r="D1043" i="6"/>
  <c r="C1043" i="6"/>
  <c r="B1043" i="6"/>
  <c r="D1042" i="6"/>
  <c r="B1042" i="6"/>
  <c r="C1042" i="6" s="1"/>
  <c r="D1041" i="6"/>
  <c r="B1041" i="6"/>
  <c r="C1041" i="6" s="1"/>
  <c r="D1040" i="6"/>
  <c r="B1040" i="6"/>
  <c r="C1040" i="6" s="1"/>
  <c r="D1039" i="6"/>
  <c r="B1039" i="6"/>
  <c r="C1039" i="6" s="1"/>
  <c r="D1038" i="6"/>
  <c r="B1038" i="6"/>
  <c r="C1038" i="6" s="1"/>
  <c r="D1037" i="6"/>
  <c r="B1037" i="6"/>
  <c r="C1037" i="6" s="1"/>
  <c r="D1036" i="6"/>
  <c r="B1036" i="6"/>
  <c r="C1036" i="6" s="1"/>
  <c r="D1035" i="6"/>
  <c r="B1035" i="6"/>
  <c r="C1035" i="6" s="1"/>
  <c r="D1034" i="6"/>
  <c r="B1034" i="6"/>
  <c r="C1034" i="6" s="1"/>
  <c r="D1033" i="6"/>
  <c r="B1033" i="6"/>
  <c r="C1033" i="6" s="1"/>
  <c r="D1032" i="6"/>
  <c r="B1032" i="6"/>
  <c r="C1032" i="6" s="1"/>
  <c r="D1031" i="6"/>
  <c r="B1031" i="6"/>
  <c r="C1031" i="6" s="1"/>
  <c r="D1030" i="6"/>
  <c r="B1030" i="6"/>
  <c r="C1030" i="6" s="1"/>
  <c r="D1029" i="6"/>
  <c r="B1029" i="6"/>
  <c r="C1029" i="6" s="1"/>
  <c r="D1028" i="6"/>
  <c r="B1028" i="6"/>
  <c r="C1028" i="6" s="1"/>
  <c r="D1027" i="6"/>
  <c r="B1027" i="6"/>
  <c r="C1027" i="6" s="1"/>
  <c r="D1026" i="6"/>
  <c r="B1026" i="6"/>
  <c r="C1026" i="6" s="1"/>
  <c r="D1025" i="6"/>
  <c r="B1025" i="6"/>
  <c r="C1025" i="6" s="1"/>
  <c r="D1024" i="6"/>
  <c r="B1024" i="6"/>
  <c r="C1024" i="6" s="1"/>
  <c r="D1023" i="6"/>
  <c r="B1023" i="6"/>
  <c r="C1023" i="6" s="1"/>
  <c r="D1022" i="6"/>
  <c r="B1022" i="6"/>
  <c r="C1022" i="6" s="1"/>
  <c r="D1021" i="6"/>
  <c r="B1021" i="6"/>
  <c r="C1021" i="6" s="1"/>
  <c r="D1020" i="6"/>
  <c r="B1020" i="6"/>
  <c r="C1020" i="6" s="1"/>
  <c r="D1019" i="6"/>
  <c r="B1019" i="6"/>
  <c r="C1019" i="6" s="1"/>
  <c r="D1018" i="6"/>
  <c r="B1018" i="6"/>
  <c r="C1018" i="6" s="1"/>
  <c r="D1017" i="6"/>
  <c r="B1017" i="6"/>
  <c r="C1017" i="6" s="1"/>
  <c r="D1016" i="6"/>
  <c r="B1016" i="6"/>
  <c r="C1016" i="6" s="1"/>
  <c r="D1015" i="6"/>
  <c r="B1015" i="6"/>
  <c r="C1015" i="6" s="1"/>
  <c r="D1014" i="6"/>
  <c r="B1014" i="6"/>
  <c r="C1014" i="6" s="1"/>
  <c r="D1013" i="6"/>
  <c r="B1013" i="6"/>
  <c r="C1013" i="6" s="1"/>
  <c r="D1012" i="6"/>
  <c r="B1012" i="6"/>
  <c r="C1012" i="6" s="1"/>
  <c r="D1011" i="6"/>
  <c r="C1011" i="6"/>
  <c r="B1011" i="6"/>
  <c r="D1010" i="6"/>
  <c r="B1010" i="6"/>
  <c r="C1010" i="6" s="1"/>
  <c r="D1009" i="6"/>
  <c r="B1009" i="6"/>
  <c r="C1009" i="6" s="1"/>
  <c r="D1008" i="6"/>
  <c r="B1008" i="6"/>
  <c r="C1008" i="6" s="1"/>
  <c r="D1007" i="6"/>
  <c r="B1007" i="6"/>
  <c r="C1007" i="6" s="1"/>
  <c r="D1006" i="6"/>
  <c r="B1006" i="6"/>
  <c r="C1006" i="6" s="1"/>
  <c r="D1005" i="6"/>
  <c r="B1005" i="6"/>
  <c r="C1005" i="6" s="1"/>
  <c r="D1004" i="6"/>
  <c r="B1004" i="6"/>
  <c r="C1004" i="6" s="1"/>
  <c r="D1003" i="6"/>
  <c r="B1003" i="6"/>
  <c r="C1003" i="6" s="1"/>
  <c r="D1002" i="6"/>
  <c r="B1002" i="6"/>
  <c r="C1002" i="6" s="1"/>
  <c r="D1001" i="6"/>
  <c r="B1001" i="6"/>
  <c r="C1001" i="6" s="1"/>
  <c r="D1000" i="6"/>
  <c r="B1000" i="6"/>
  <c r="C1000" i="6" s="1"/>
  <c r="D999" i="6"/>
  <c r="B999" i="6"/>
  <c r="C999" i="6" s="1"/>
  <c r="D998" i="6"/>
  <c r="C998" i="6"/>
  <c r="B998" i="6"/>
  <c r="D997" i="6"/>
  <c r="B997" i="6"/>
  <c r="C997" i="6" s="1"/>
  <c r="D996" i="6"/>
  <c r="B996" i="6"/>
  <c r="C996" i="6" s="1"/>
  <c r="D995" i="6"/>
  <c r="B995" i="6"/>
  <c r="C995" i="6" s="1"/>
  <c r="D994" i="6"/>
  <c r="B994" i="6"/>
  <c r="C994" i="6" s="1"/>
  <c r="D993" i="6"/>
  <c r="B993" i="6"/>
  <c r="C993" i="6" s="1"/>
  <c r="D992" i="6"/>
  <c r="B992" i="6"/>
  <c r="C992" i="6" s="1"/>
  <c r="D991" i="6"/>
  <c r="B991" i="6"/>
  <c r="C991" i="6" s="1"/>
  <c r="D990" i="6"/>
  <c r="B990" i="6"/>
  <c r="C990" i="6" s="1"/>
  <c r="D989" i="6"/>
  <c r="B989" i="6"/>
  <c r="C989" i="6" s="1"/>
  <c r="D988" i="6"/>
  <c r="B988" i="6"/>
  <c r="C988" i="6" s="1"/>
  <c r="D987" i="6"/>
  <c r="B987" i="6"/>
  <c r="C987" i="6" s="1"/>
  <c r="D986" i="6"/>
  <c r="B986" i="6"/>
  <c r="C986" i="6" s="1"/>
  <c r="D985" i="6"/>
  <c r="B985" i="6"/>
  <c r="C985" i="6" s="1"/>
  <c r="D984" i="6"/>
  <c r="B984" i="6"/>
  <c r="C984" i="6" s="1"/>
  <c r="D983" i="6"/>
  <c r="B983" i="6"/>
  <c r="C983" i="6" s="1"/>
  <c r="D982" i="6"/>
  <c r="B982" i="6"/>
  <c r="C982" i="6" s="1"/>
  <c r="D981" i="6"/>
  <c r="B981" i="6"/>
  <c r="C981" i="6" s="1"/>
  <c r="D980" i="6"/>
  <c r="B980" i="6"/>
  <c r="C980" i="6" s="1"/>
  <c r="D979" i="6"/>
  <c r="B979" i="6"/>
  <c r="C979" i="6" s="1"/>
  <c r="D978" i="6"/>
  <c r="B978" i="6"/>
  <c r="C978" i="6" s="1"/>
  <c r="D977" i="6"/>
  <c r="B977" i="6"/>
  <c r="C977" i="6" s="1"/>
  <c r="D976" i="6"/>
  <c r="B976" i="6"/>
  <c r="C976" i="6" s="1"/>
  <c r="D975" i="6"/>
  <c r="B975" i="6"/>
  <c r="C975" i="6" s="1"/>
  <c r="D974" i="6"/>
  <c r="B974" i="6"/>
  <c r="C974" i="6" s="1"/>
  <c r="D973" i="6"/>
  <c r="B973" i="6"/>
  <c r="C973" i="6" s="1"/>
  <c r="D972" i="6"/>
  <c r="B972" i="6"/>
  <c r="C972" i="6" s="1"/>
  <c r="D971" i="6"/>
  <c r="B971" i="6"/>
  <c r="C971" i="6" s="1"/>
  <c r="D970" i="6"/>
  <c r="B970" i="6"/>
  <c r="C970" i="6" s="1"/>
  <c r="D969" i="6"/>
  <c r="B969" i="6"/>
  <c r="C969" i="6" s="1"/>
  <c r="D968" i="6"/>
  <c r="B968" i="6"/>
  <c r="C968" i="6" s="1"/>
  <c r="D967" i="6"/>
  <c r="B967" i="6"/>
  <c r="C967" i="6" s="1"/>
  <c r="D966" i="6"/>
  <c r="B966" i="6"/>
  <c r="C966" i="6" s="1"/>
  <c r="D965" i="6"/>
  <c r="B965" i="6"/>
  <c r="C965" i="6" s="1"/>
  <c r="D964" i="6"/>
  <c r="B964" i="6"/>
  <c r="C964" i="6" s="1"/>
  <c r="D963" i="6"/>
  <c r="B963" i="6"/>
  <c r="C963" i="6" s="1"/>
  <c r="D962" i="6"/>
  <c r="B962" i="6"/>
  <c r="C962" i="6" s="1"/>
  <c r="D961" i="6"/>
  <c r="B961" i="6"/>
  <c r="C961" i="6" s="1"/>
  <c r="D960" i="6"/>
  <c r="B960" i="6"/>
  <c r="C960" i="6" s="1"/>
  <c r="D959" i="6"/>
  <c r="B959" i="6"/>
  <c r="C959" i="6" s="1"/>
  <c r="D958" i="6"/>
  <c r="B958" i="6"/>
  <c r="C958" i="6" s="1"/>
  <c r="D957" i="6"/>
  <c r="B957" i="6"/>
  <c r="C957" i="6" s="1"/>
  <c r="D956" i="6"/>
  <c r="B956" i="6"/>
  <c r="C956" i="6" s="1"/>
  <c r="D955" i="6"/>
  <c r="B955" i="6"/>
  <c r="C955" i="6" s="1"/>
  <c r="D954" i="6"/>
  <c r="B954" i="6"/>
  <c r="C954" i="6" s="1"/>
  <c r="D953" i="6"/>
  <c r="B953" i="6"/>
  <c r="C953" i="6" s="1"/>
  <c r="D952" i="6"/>
  <c r="B952" i="6"/>
  <c r="C952" i="6" s="1"/>
  <c r="D951" i="6"/>
  <c r="B951" i="6"/>
  <c r="C951" i="6" s="1"/>
  <c r="D950" i="6"/>
  <c r="B950" i="6"/>
  <c r="C950" i="6" s="1"/>
  <c r="D949" i="6"/>
  <c r="B949" i="6"/>
  <c r="C949" i="6" s="1"/>
  <c r="D948" i="6"/>
  <c r="B948" i="6"/>
  <c r="C948" i="6" s="1"/>
  <c r="D947" i="6"/>
  <c r="B947" i="6"/>
  <c r="C947" i="6" s="1"/>
  <c r="D946" i="6"/>
  <c r="B946" i="6"/>
  <c r="C946" i="6" s="1"/>
  <c r="D945" i="6"/>
  <c r="B945" i="6"/>
  <c r="C945" i="6" s="1"/>
  <c r="D944" i="6"/>
  <c r="B944" i="6"/>
  <c r="C944" i="6" s="1"/>
  <c r="D943" i="6"/>
  <c r="B943" i="6"/>
  <c r="C943" i="6" s="1"/>
  <c r="D942" i="6"/>
  <c r="B942" i="6"/>
  <c r="C942" i="6" s="1"/>
  <c r="D941" i="6"/>
  <c r="B941" i="6"/>
  <c r="C941" i="6" s="1"/>
  <c r="D940" i="6"/>
  <c r="B940" i="6"/>
  <c r="C940" i="6" s="1"/>
  <c r="D939" i="6"/>
  <c r="B939" i="6"/>
  <c r="C939" i="6" s="1"/>
  <c r="D938" i="6"/>
  <c r="B938" i="6"/>
  <c r="C938" i="6" s="1"/>
  <c r="D937" i="6"/>
  <c r="B937" i="6"/>
  <c r="C937" i="6" s="1"/>
  <c r="D936" i="6"/>
  <c r="B936" i="6"/>
  <c r="C936" i="6" s="1"/>
  <c r="D935" i="6"/>
  <c r="B935" i="6"/>
  <c r="C935" i="6" s="1"/>
  <c r="D934" i="6"/>
  <c r="B934" i="6"/>
  <c r="C934" i="6" s="1"/>
  <c r="D933" i="6"/>
  <c r="B933" i="6"/>
  <c r="C933" i="6" s="1"/>
  <c r="D932" i="6"/>
  <c r="B932" i="6"/>
  <c r="C932" i="6" s="1"/>
  <c r="D931" i="6"/>
  <c r="B931" i="6"/>
  <c r="C931" i="6" s="1"/>
  <c r="D930" i="6"/>
  <c r="B930" i="6"/>
  <c r="C930" i="6" s="1"/>
  <c r="D929" i="6"/>
  <c r="B929" i="6"/>
  <c r="C929" i="6" s="1"/>
  <c r="D928" i="6"/>
  <c r="B928" i="6"/>
  <c r="C928" i="6" s="1"/>
  <c r="D927" i="6"/>
  <c r="B927" i="6"/>
  <c r="C927" i="6" s="1"/>
  <c r="D926" i="6"/>
  <c r="B926" i="6"/>
  <c r="C926" i="6" s="1"/>
  <c r="D925" i="6"/>
  <c r="B925" i="6"/>
  <c r="C925" i="6" s="1"/>
  <c r="D924" i="6"/>
  <c r="B924" i="6"/>
  <c r="C924" i="6" s="1"/>
  <c r="D923" i="6"/>
  <c r="B923" i="6"/>
  <c r="C923" i="6" s="1"/>
  <c r="D922" i="6"/>
  <c r="B922" i="6"/>
  <c r="C922" i="6" s="1"/>
  <c r="D921" i="6"/>
  <c r="B921" i="6"/>
  <c r="C921" i="6" s="1"/>
  <c r="D920" i="6"/>
  <c r="B920" i="6"/>
  <c r="C920" i="6" s="1"/>
  <c r="D919" i="6"/>
  <c r="B919" i="6"/>
  <c r="C919" i="6" s="1"/>
  <c r="D918" i="6"/>
  <c r="B918" i="6"/>
  <c r="C918" i="6" s="1"/>
  <c r="D917" i="6"/>
  <c r="B917" i="6"/>
  <c r="C917" i="6" s="1"/>
  <c r="D916" i="6"/>
  <c r="B916" i="6"/>
  <c r="C916" i="6" s="1"/>
  <c r="D915" i="6"/>
  <c r="B915" i="6"/>
  <c r="C915" i="6" s="1"/>
  <c r="D914" i="6"/>
  <c r="B914" i="6"/>
  <c r="C914" i="6" s="1"/>
  <c r="D913" i="6"/>
  <c r="B913" i="6"/>
  <c r="C913" i="6" s="1"/>
  <c r="D912" i="6"/>
  <c r="B912" i="6"/>
  <c r="C912" i="6" s="1"/>
  <c r="D911" i="6"/>
  <c r="B911" i="6"/>
  <c r="C911" i="6" s="1"/>
  <c r="D910" i="6"/>
  <c r="B910" i="6"/>
  <c r="C910" i="6" s="1"/>
  <c r="D909" i="6"/>
  <c r="C909" i="6"/>
  <c r="B909" i="6"/>
  <c r="D908" i="6"/>
  <c r="B908" i="6"/>
  <c r="C908" i="6" s="1"/>
  <c r="D907" i="6"/>
  <c r="B907" i="6"/>
  <c r="C907" i="6" s="1"/>
  <c r="D906" i="6"/>
  <c r="B906" i="6"/>
  <c r="C906" i="6" s="1"/>
  <c r="D905" i="6"/>
  <c r="B905" i="6"/>
  <c r="C905" i="6" s="1"/>
  <c r="D904" i="6"/>
  <c r="B904" i="6"/>
  <c r="C904" i="6" s="1"/>
  <c r="D903" i="6"/>
  <c r="B903" i="6"/>
  <c r="C903" i="6" s="1"/>
  <c r="D902" i="6"/>
  <c r="C902" i="6"/>
  <c r="B902" i="6"/>
  <c r="D901" i="6"/>
  <c r="B901" i="6"/>
  <c r="C901" i="6" s="1"/>
  <c r="D900" i="6"/>
  <c r="B900" i="6"/>
  <c r="C900" i="6" s="1"/>
  <c r="D899" i="6"/>
  <c r="B899" i="6"/>
  <c r="C899" i="6" s="1"/>
  <c r="D898" i="6"/>
  <c r="B898" i="6"/>
  <c r="C898" i="6" s="1"/>
  <c r="D897" i="6"/>
  <c r="B897" i="6"/>
  <c r="C897" i="6" s="1"/>
  <c r="D896" i="6"/>
  <c r="B896" i="6"/>
  <c r="C896" i="6" s="1"/>
  <c r="D895" i="6"/>
  <c r="B895" i="6"/>
  <c r="C895" i="6" s="1"/>
  <c r="D894" i="6"/>
  <c r="B894" i="6"/>
  <c r="C894" i="6" s="1"/>
  <c r="D893" i="6"/>
  <c r="B893" i="6"/>
  <c r="C893" i="6" s="1"/>
  <c r="D892" i="6"/>
  <c r="B892" i="6"/>
  <c r="C892" i="6" s="1"/>
  <c r="D891" i="6"/>
  <c r="B891" i="6"/>
  <c r="C891" i="6" s="1"/>
  <c r="D890" i="6"/>
  <c r="B890" i="6"/>
  <c r="C890" i="6" s="1"/>
  <c r="D889" i="6"/>
  <c r="B889" i="6"/>
  <c r="C889" i="6" s="1"/>
  <c r="D888" i="6"/>
  <c r="B888" i="6"/>
  <c r="C888" i="6" s="1"/>
  <c r="D887" i="6"/>
  <c r="B887" i="6"/>
  <c r="C887" i="6" s="1"/>
  <c r="D886" i="6"/>
  <c r="B886" i="6"/>
  <c r="C886" i="6" s="1"/>
  <c r="D885" i="6"/>
  <c r="B885" i="6"/>
  <c r="C885" i="6" s="1"/>
  <c r="D884" i="6"/>
  <c r="B884" i="6"/>
  <c r="C884" i="6" s="1"/>
  <c r="D883" i="6"/>
  <c r="B883" i="6"/>
  <c r="C883" i="6" s="1"/>
  <c r="D882" i="6"/>
  <c r="C882" i="6"/>
  <c r="B882" i="6"/>
  <c r="D881" i="6"/>
  <c r="B881" i="6"/>
  <c r="C881" i="6" s="1"/>
  <c r="D880" i="6"/>
  <c r="B880" i="6"/>
  <c r="C880" i="6" s="1"/>
  <c r="D879" i="6"/>
  <c r="B879" i="6"/>
  <c r="C879" i="6" s="1"/>
  <c r="D878" i="6"/>
  <c r="B878" i="6"/>
  <c r="C878" i="6" s="1"/>
  <c r="D877" i="6"/>
  <c r="B877" i="6"/>
  <c r="C877" i="6" s="1"/>
  <c r="D876" i="6"/>
  <c r="B876" i="6"/>
  <c r="C876" i="6" s="1"/>
  <c r="D875" i="6"/>
  <c r="B875" i="6"/>
  <c r="C875" i="6" s="1"/>
  <c r="D874" i="6"/>
  <c r="B874" i="6"/>
  <c r="C874" i="6" s="1"/>
  <c r="D873" i="6"/>
  <c r="B873" i="6"/>
  <c r="C873" i="6" s="1"/>
  <c r="D872" i="6"/>
  <c r="B872" i="6"/>
  <c r="C872" i="6" s="1"/>
  <c r="D871" i="6"/>
  <c r="B871" i="6"/>
  <c r="C871" i="6" s="1"/>
  <c r="D870" i="6"/>
  <c r="B870" i="6"/>
  <c r="C870" i="6" s="1"/>
  <c r="D869" i="6"/>
  <c r="B869" i="6"/>
  <c r="C869" i="6" s="1"/>
  <c r="D868" i="6"/>
  <c r="B868" i="6"/>
  <c r="C868" i="6" s="1"/>
  <c r="D867" i="6"/>
  <c r="B867" i="6"/>
  <c r="C867" i="6" s="1"/>
  <c r="D866" i="6"/>
  <c r="B866" i="6"/>
  <c r="C866" i="6" s="1"/>
  <c r="D865" i="6"/>
  <c r="B865" i="6"/>
  <c r="C865" i="6" s="1"/>
  <c r="D864" i="6"/>
  <c r="B864" i="6"/>
  <c r="C864" i="6" s="1"/>
  <c r="D863" i="6"/>
  <c r="B863" i="6"/>
  <c r="C863" i="6" s="1"/>
  <c r="D862" i="6"/>
  <c r="C862" i="6"/>
  <c r="B862" i="6"/>
  <c r="D861" i="6"/>
  <c r="B861" i="6"/>
  <c r="C861" i="6" s="1"/>
  <c r="D860" i="6"/>
  <c r="B860" i="6"/>
  <c r="C860" i="6" s="1"/>
  <c r="D859" i="6"/>
  <c r="B859" i="6"/>
  <c r="C859" i="6" s="1"/>
  <c r="D858" i="6"/>
  <c r="B858" i="6"/>
  <c r="C858" i="6" s="1"/>
  <c r="D857" i="6"/>
  <c r="B857" i="6"/>
  <c r="C857" i="6" s="1"/>
  <c r="D856" i="6"/>
  <c r="B856" i="6"/>
  <c r="C856" i="6" s="1"/>
  <c r="D855" i="6"/>
  <c r="B855" i="6"/>
  <c r="C855" i="6" s="1"/>
  <c r="D854" i="6"/>
  <c r="B854" i="6"/>
  <c r="C854" i="6" s="1"/>
  <c r="D853" i="6"/>
  <c r="B853" i="6"/>
  <c r="C853" i="6" s="1"/>
  <c r="D852" i="6"/>
  <c r="B852" i="6"/>
  <c r="C852" i="6" s="1"/>
  <c r="D851" i="6"/>
  <c r="B851" i="6"/>
  <c r="C851" i="6" s="1"/>
  <c r="D850" i="6"/>
  <c r="B850" i="6"/>
  <c r="C850" i="6" s="1"/>
  <c r="D849" i="6"/>
  <c r="B849" i="6"/>
  <c r="C849" i="6" s="1"/>
  <c r="D848" i="6"/>
  <c r="B848" i="6"/>
  <c r="C848" i="6" s="1"/>
  <c r="D847" i="6"/>
  <c r="B847" i="6"/>
  <c r="C847" i="6" s="1"/>
  <c r="D846" i="6"/>
  <c r="B846" i="6"/>
  <c r="C846" i="6" s="1"/>
  <c r="D845" i="6"/>
  <c r="B845" i="6"/>
  <c r="C845" i="6" s="1"/>
  <c r="D844" i="6"/>
  <c r="B844" i="6"/>
  <c r="C844" i="6" s="1"/>
  <c r="D843" i="6"/>
  <c r="B843" i="6"/>
  <c r="C843" i="6" s="1"/>
  <c r="D842" i="6"/>
  <c r="B842" i="6"/>
  <c r="C842" i="6" s="1"/>
  <c r="D841" i="6"/>
  <c r="B841" i="6"/>
  <c r="C841" i="6" s="1"/>
  <c r="D840" i="6"/>
  <c r="B840" i="6"/>
  <c r="C840" i="6" s="1"/>
  <c r="D839" i="6"/>
  <c r="B839" i="6"/>
  <c r="C839" i="6" s="1"/>
  <c r="D838" i="6"/>
  <c r="B838" i="6"/>
  <c r="C838" i="6" s="1"/>
  <c r="D837" i="6"/>
  <c r="B837" i="6"/>
  <c r="C837" i="6" s="1"/>
  <c r="D836" i="6"/>
  <c r="B836" i="6"/>
  <c r="C836" i="6" s="1"/>
  <c r="D835" i="6"/>
  <c r="B835" i="6"/>
  <c r="C835" i="6" s="1"/>
  <c r="D834" i="6"/>
  <c r="B834" i="6"/>
  <c r="C834" i="6" s="1"/>
  <c r="D833" i="6"/>
  <c r="B833" i="6"/>
  <c r="C833" i="6" s="1"/>
  <c r="D832" i="6"/>
  <c r="B832" i="6"/>
  <c r="C832" i="6" s="1"/>
  <c r="D831" i="6"/>
  <c r="B831" i="6"/>
  <c r="C831" i="6" s="1"/>
  <c r="D830" i="6"/>
  <c r="C830" i="6"/>
  <c r="B830" i="6"/>
  <c r="D829" i="6"/>
  <c r="B829" i="6"/>
  <c r="C829" i="6" s="1"/>
  <c r="D828" i="6"/>
  <c r="B828" i="6"/>
  <c r="C828" i="6" s="1"/>
  <c r="D827" i="6"/>
  <c r="B827" i="6"/>
  <c r="C827" i="6" s="1"/>
  <c r="D826" i="6"/>
  <c r="B826" i="6"/>
  <c r="C826" i="6" s="1"/>
  <c r="D825" i="6"/>
  <c r="B825" i="6"/>
  <c r="C825" i="6" s="1"/>
  <c r="D824" i="6"/>
  <c r="B824" i="6"/>
  <c r="C824" i="6" s="1"/>
  <c r="D823" i="6"/>
  <c r="B823" i="6"/>
  <c r="C823" i="6" s="1"/>
  <c r="D822" i="6"/>
  <c r="B822" i="6"/>
  <c r="C822" i="6" s="1"/>
  <c r="D821" i="6"/>
  <c r="B821" i="6"/>
  <c r="C821" i="6" s="1"/>
  <c r="D820" i="6"/>
  <c r="B820" i="6"/>
  <c r="C820" i="6" s="1"/>
  <c r="D819" i="6"/>
  <c r="B819" i="6"/>
  <c r="C819" i="6" s="1"/>
  <c r="D818" i="6"/>
  <c r="B818" i="6"/>
  <c r="C818" i="6" s="1"/>
  <c r="D817" i="6"/>
  <c r="B817" i="6"/>
  <c r="C817" i="6" s="1"/>
  <c r="D816" i="6"/>
  <c r="B816" i="6"/>
  <c r="C816" i="6" s="1"/>
  <c r="D815" i="6"/>
  <c r="B815" i="6"/>
  <c r="C815" i="6" s="1"/>
  <c r="D814" i="6"/>
  <c r="B814" i="6"/>
  <c r="C814" i="6" s="1"/>
  <c r="D813" i="6"/>
  <c r="B813" i="6"/>
  <c r="C813" i="6" s="1"/>
  <c r="D812" i="6"/>
  <c r="B812" i="6"/>
  <c r="C812" i="6" s="1"/>
  <c r="D811" i="6"/>
  <c r="B811" i="6"/>
  <c r="C811" i="6" s="1"/>
  <c r="D810" i="6"/>
  <c r="B810" i="6"/>
  <c r="C810" i="6" s="1"/>
  <c r="D809" i="6"/>
  <c r="B809" i="6"/>
  <c r="C809" i="6" s="1"/>
  <c r="D808" i="6"/>
  <c r="B808" i="6"/>
  <c r="C808" i="6" s="1"/>
  <c r="D807" i="6"/>
  <c r="B807" i="6"/>
  <c r="C807" i="6" s="1"/>
  <c r="D806" i="6"/>
  <c r="B806" i="6"/>
  <c r="C806" i="6" s="1"/>
  <c r="D805" i="6"/>
  <c r="B805" i="6"/>
  <c r="C805" i="6" s="1"/>
  <c r="D804" i="6"/>
  <c r="B804" i="6"/>
  <c r="C804" i="6" s="1"/>
  <c r="D803" i="6"/>
  <c r="B803" i="6"/>
  <c r="C803" i="6" s="1"/>
  <c r="D802" i="6"/>
  <c r="B802" i="6"/>
  <c r="C802" i="6" s="1"/>
  <c r="D801" i="6"/>
  <c r="B801" i="6"/>
  <c r="C801" i="6" s="1"/>
  <c r="D800" i="6"/>
  <c r="B800" i="6"/>
  <c r="C800" i="6" s="1"/>
  <c r="D799" i="6"/>
  <c r="B799" i="6"/>
  <c r="C799" i="6" s="1"/>
  <c r="D798" i="6"/>
  <c r="C798" i="6"/>
  <c r="B798" i="6"/>
  <c r="D797" i="6"/>
  <c r="B797" i="6"/>
  <c r="C797" i="6" s="1"/>
  <c r="D796" i="6"/>
  <c r="B796" i="6"/>
  <c r="C796" i="6" s="1"/>
  <c r="D795" i="6"/>
  <c r="B795" i="6"/>
  <c r="C795" i="6" s="1"/>
  <c r="D794" i="6"/>
  <c r="B794" i="6"/>
  <c r="C794" i="6" s="1"/>
  <c r="D793" i="6"/>
  <c r="B793" i="6"/>
  <c r="C793" i="6" s="1"/>
  <c r="D792" i="6"/>
  <c r="B792" i="6"/>
  <c r="C792" i="6" s="1"/>
  <c r="D791" i="6"/>
  <c r="B791" i="6"/>
  <c r="C791" i="6" s="1"/>
  <c r="D790" i="6"/>
  <c r="B790" i="6"/>
  <c r="C790" i="6" s="1"/>
  <c r="D789" i="6"/>
  <c r="B789" i="6"/>
  <c r="C789" i="6" s="1"/>
  <c r="D788" i="6"/>
  <c r="B788" i="6"/>
  <c r="C788" i="6" s="1"/>
  <c r="D787" i="6"/>
  <c r="B787" i="6"/>
  <c r="C787" i="6" s="1"/>
  <c r="D786" i="6"/>
  <c r="C786" i="6"/>
  <c r="B786" i="6"/>
  <c r="D785" i="6"/>
  <c r="B785" i="6"/>
  <c r="C785" i="6" s="1"/>
  <c r="D784" i="6"/>
  <c r="B784" i="6"/>
  <c r="C784" i="6" s="1"/>
  <c r="D783" i="6"/>
  <c r="B783" i="6"/>
  <c r="C783" i="6" s="1"/>
  <c r="D782" i="6"/>
  <c r="B782" i="6"/>
  <c r="C782" i="6" s="1"/>
  <c r="D781" i="6"/>
  <c r="B781" i="6"/>
  <c r="C781" i="6" s="1"/>
  <c r="D780" i="6"/>
  <c r="B780" i="6"/>
  <c r="C780" i="6" s="1"/>
  <c r="D779" i="6"/>
  <c r="B779" i="6"/>
  <c r="C779" i="6" s="1"/>
  <c r="D778" i="6"/>
  <c r="B778" i="6"/>
  <c r="C778" i="6" s="1"/>
  <c r="D777" i="6"/>
  <c r="B777" i="6"/>
  <c r="C777" i="6" s="1"/>
  <c r="D776" i="6"/>
  <c r="B776" i="6"/>
  <c r="C776" i="6" s="1"/>
  <c r="D775" i="6"/>
  <c r="B775" i="6"/>
  <c r="C775" i="6" s="1"/>
  <c r="D774" i="6"/>
  <c r="B774" i="6"/>
  <c r="C774" i="6" s="1"/>
  <c r="D773" i="6"/>
  <c r="B773" i="6"/>
  <c r="C773" i="6" s="1"/>
  <c r="D772" i="6"/>
  <c r="B772" i="6"/>
  <c r="C772" i="6" s="1"/>
  <c r="D771" i="6"/>
  <c r="B771" i="6"/>
  <c r="C771" i="6" s="1"/>
  <c r="D770" i="6"/>
  <c r="B770" i="6"/>
  <c r="C770" i="6" s="1"/>
  <c r="D769" i="6"/>
  <c r="B769" i="6"/>
  <c r="C769" i="6" s="1"/>
  <c r="D768" i="6"/>
  <c r="B768" i="6"/>
  <c r="C768" i="6" s="1"/>
  <c r="D767" i="6"/>
  <c r="B767" i="6"/>
  <c r="C767" i="6" s="1"/>
  <c r="D766" i="6"/>
  <c r="C766" i="6"/>
  <c r="B766" i="6"/>
  <c r="D765" i="6"/>
  <c r="B765" i="6"/>
  <c r="C765" i="6" s="1"/>
  <c r="D764" i="6"/>
  <c r="B764" i="6"/>
  <c r="C764" i="6" s="1"/>
  <c r="D763" i="6"/>
  <c r="B763" i="6"/>
  <c r="C763" i="6" s="1"/>
  <c r="D762" i="6"/>
  <c r="B762" i="6"/>
  <c r="C762" i="6" s="1"/>
  <c r="D761" i="6"/>
  <c r="B761" i="6"/>
  <c r="C761" i="6" s="1"/>
  <c r="D760" i="6"/>
  <c r="B760" i="6"/>
  <c r="C760" i="6" s="1"/>
  <c r="D759" i="6"/>
  <c r="B759" i="6"/>
  <c r="C759" i="6" s="1"/>
  <c r="D758" i="6"/>
  <c r="B758" i="6"/>
  <c r="C758" i="6" s="1"/>
  <c r="D757" i="6"/>
  <c r="B757" i="6"/>
  <c r="C757" i="6" s="1"/>
  <c r="D756" i="6"/>
  <c r="B756" i="6"/>
  <c r="C756" i="6" s="1"/>
  <c r="D755" i="6"/>
  <c r="B755" i="6"/>
  <c r="C755" i="6" s="1"/>
  <c r="D754" i="6"/>
  <c r="B754" i="6"/>
  <c r="C754" i="6" s="1"/>
  <c r="D753" i="6"/>
  <c r="B753" i="6"/>
  <c r="C753" i="6" s="1"/>
  <c r="D752" i="6"/>
  <c r="B752" i="6"/>
  <c r="C752" i="6" s="1"/>
  <c r="D751" i="6"/>
  <c r="B751" i="6"/>
  <c r="C751" i="6" s="1"/>
  <c r="D750" i="6"/>
  <c r="B750" i="6"/>
  <c r="C750" i="6" s="1"/>
  <c r="D749" i="6"/>
  <c r="B749" i="6"/>
  <c r="C749" i="6" s="1"/>
  <c r="D748" i="6"/>
  <c r="B748" i="6"/>
  <c r="C748" i="6" s="1"/>
  <c r="D747" i="6"/>
  <c r="B747" i="6"/>
  <c r="C747" i="6" s="1"/>
  <c r="D746" i="6"/>
  <c r="B746" i="6"/>
  <c r="C746" i="6" s="1"/>
  <c r="D745" i="6"/>
  <c r="B745" i="6"/>
  <c r="C745" i="6" s="1"/>
  <c r="D744" i="6"/>
  <c r="B744" i="6"/>
  <c r="C744" i="6" s="1"/>
  <c r="D743" i="6"/>
  <c r="B743" i="6"/>
  <c r="C743" i="6" s="1"/>
  <c r="D742" i="6"/>
  <c r="B742" i="6"/>
  <c r="C742" i="6" s="1"/>
  <c r="D741" i="6"/>
  <c r="B741" i="6"/>
  <c r="C741" i="6" s="1"/>
  <c r="D740" i="6"/>
  <c r="B740" i="6"/>
  <c r="C740" i="6" s="1"/>
  <c r="D739" i="6"/>
  <c r="B739" i="6"/>
  <c r="C739" i="6" s="1"/>
  <c r="D738" i="6"/>
  <c r="B738" i="6"/>
  <c r="C738" i="6" s="1"/>
  <c r="D737" i="6"/>
  <c r="B737" i="6"/>
  <c r="C737" i="6" s="1"/>
  <c r="D736" i="6"/>
  <c r="B736" i="6"/>
  <c r="C736" i="6" s="1"/>
  <c r="D735" i="6"/>
  <c r="B735" i="6"/>
  <c r="C735" i="6" s="1"/>
  <c r="D734" i="6"/>
  <c r="C734" i="6"/>
  <c r="B734" i="6"/>
  <c r="D733" i="6"/>
  <c r="B733" i="6"/>
  <c r="C733" i="6" s="1"/>
  <c r="D732" i="6"/>
  <c r="B732" i="6"/>
  <c r="C732" i="6" s="1"/>
  <c r="D731" i="6"/>
  <c r="B731" i="6"/>
  <c r="C731" i="6" s="1"/>
  <c r="D730" i="6"/>
  <c r="B730" i="6"/>
  <c r="C730" i="6" s="1"/>
  <c r="D729" i="6"/>
  <c r="B729" i="6"/>
  <c r="C729" i="6" s="1"/>
  <c r="D728" i="6"/>
  <c r="B728" i="6"/>
  <c r="C728" i="6" s="1"/>
  <c r="D727" i="6"/>
  <c r="B727" i="6"/>
  <c r="C727" i="6" s="1"/>
  <c r="D726" i="6"/>
  <c r="B726" i="6"/>
  <c r="C726" i="6" s="1"/>
  <c r="D725" i="6"/>
  <c r="B725" i="6"/>
  <c r="C725" i="6" s="1"/>
  <c r="D724" i="6"/>
  <c r="B724" i="6"/>
  <c r="C724" i="6" s="1"/>
  <c r="D723" i="6"/>
  <c r="B723" i="6"/>
  <c r="C723" i="6" s="1"/>
  <c r="D722" i="6"/>
  <c r="B722" i="6"/>
  <c r="C722" i="6" s="1"/>
  <c r="D721" i="6"/>
  <c r="B721" i="6"/>
  <c r="C721" i="6" s="1"/>
  <c r="D720" i="6"/>
  <c r="B720" i="6"/>
  <c r="C720" i="6" s="1"/>
  <c r="D719" i="6"/>
  <c r="B719" i="6"/>
  <c r="C719" i="6" s="1"/>
  <c r="D718" i="6"/>
  <c r="B718" i="6"/>
  <c r="C718" i="6" s="1"/>
  <c r="D717" i="6"/>
  <c r="B717" i="6"/>
  <c r="C717" i="6" s="1"/>
  <c r="D716" i="6"/>
  <c r="B716" i="6"/>
  <c r="C716" i="6" s="1"/>
  <c r="D715" i="6"/>
  <c r="B715" i="6"/>
  <c r="C715" i="6" s="1"/>
  <c r="D714" i="6"/>
  <c r="B714" i="6"/>
  <c r="C714" i="6" s="1"/>
  <c r="D713" i="6"/>
  <c r="B713" i="6"/>
  <c r="C713" i="6" s="1"/>
  <c r="D712" i="6"/>
  <c r="B712" i="6"/>
  <c r="C712" i="6" s="1"/>
  <c r="D711" i="6"/>
  <c r="B711" i="6"/>
  <c r="C711" i="6" s="1"/>
  <c r="D710" i="6"/>
  <c r="B710" i="6"/>
  <c r="C710" i="6" s="1"/>
  <c r="D709" i="6"/>
  <c r="B709" i="6"/>
  <c r="C709" i="6" s="1"/>
  <c r="D708" i="6"/>
  <c r="B708" i="6"/>
  <c r="C708" i="6" s="1"/>
  <c r="D707" i="6"/>
  <c r="B707" i="6"/>
  <c r="C707" i="6" s="1"/>
  <c r="D706" i="6"/>
  <c r="B706" i="6"/>
  <c r="C706" i="6" s="1"/>
  <c r="D705" i="6"/>
  <c r="B705" i="6"/>
  <c r="C705" i="6" s="1"/>
  <c r="D704" i="6"/>
  <c r="B704" i="6"/>
  <c r="C704" i="6" s="1"/>
  <c r="D703" i="6"/>
  <c r="B703" i="6"/>
  <c r="C703" i="6" s="1"/>
  <c r="D702" i="6"/>
  <c r="C702" i="6"/>
  <c r="B702" i="6"/>
  <c r="D701" i="6"/>
  <c r="B701" i="6"/>
  <c r="C701" i="6" s="1"/>
  <c r="D700" i="6"/>
  <c r="B700" i="6"/>
  <c r="C700" i="6" s="1"/>
  <c r="D699" i="6"/>
  <c r="B699" i="6"/>
  <c r="C699" i="6" s="1"/>
  <c r="D698" i="6"/>
  <c r="B698" i="6"/>
  <c r="C698" i="6" s="1"/>
  <c r="D697" i="6"/>
  <c r="B697" i="6"/>
  <c r="C697" i="6" s="1"/>
  <c r="D696" i="6"/>
  <c r="B696" i="6"/>
  <c r="C696" i="6" s="1"/>
  <c r="D695" i="6"/>
  <c r="B695" i="6"/>
  <c r="C695" i="6" s="1"/>
  <c r="D694" i="6"/>
  <c r="B694" i="6"/>
  <c r="C694" i="6" s="1"/>
  <c r="D693" i="6"/>
  <c r="B693" i="6"/>
  <c r="C693" i="6" s="1"/>
  <c r="D692" i="6"/>
  <c r="B692" i="6"/>
  <c r="C692" i="6" s="1"/>
  <c r="D691" i="6"/>
  <c r="B691" i="6"/>
  <c r="C691" i="6" s="1"/>
  <c r="D690" i="6"/>
  <c r="C690" i="6"/>
  <c r="B690" i="6"/>
  <c r="D689" i="6"/>
  <c r="B689" i="6"/>
  <c r="C689" i="6" s="1"/>
  <c r="D688" i="6"/>
  <c r="B688" i="6"/>
  <c r="C688" i="6" s="1"/>
  <c r="D687" i="6"/>
  <c r="B687" i="6"/>
  <c r="C687" i="6" s="1"/>
  <c r="D686" i="6"/>
  <c r="B686" i="6"/>
  <c r="C686" i="6" s="1"/>
  <c r="D685" i="6"/>
  <c r="B685" i="6"/>
  <c r="C685" i="6" s="1"/>
  <c r="D684" i="6"/>
  <c r="B684" i="6"/>
  <c r="C684" i="6" s="1"/>
  <c r="D683" i="6"/>
  <c r="B683" i="6"/>
  <c r="C683" i="6" s="1"/>
  <c r="D682" i="6"/>
  <c r="B682" i="6"/>
  <c r="C682" i="6" s="1"/>
  <c r="D681" i="6"/>
  <c r="B681" i="6"/>
  <c r="C681" i="6" s="1"/>
  <c r="D680" i="6"/>
  <c r="B680" i="6"/>
  <c r="C680" i="6" s="1"/>
  <c r="D679" i="6"/>
  <c r="B679" i="6"/>
  <c r="C679" i="6" s="1"/>
  <c r="D678" i="6"/>
  <c r="B678" i="6"/>
  <c r="C678" i="6" s="1"/>
  <c r="D677" i="6"/>
  <c r="B677" i="6"/>
  <c r="C677" i="6" s="1"/>
  <c r="D676" i="6"/>
  <c r="B676" i="6"/>
  <c r="C676" i="6" s="1"/>
  <c r="D675" i="6"/>
  <c r="B675" i="6"/>
  <c r="C675" i="6" s="1"/>
  <c r="D674" i="6"/>
  <c r="B674" i="6"/>
  <c r="C674" i="6" s="1"/>
  <c r="D673" i="6"/>
  <c r="B673" i="6"/>
  <c r="C673" i="6" s="1"/>
  <c r="D672" i="6"/>
  <c r="B672" i="6"/>
  <c r="C672" i="6" s="1"/>
  <c r="D671" i="6"/>
  <c r="B671" i="6"/>
  <c r="C671" i="6" s="1"/>
  <c r="D670" i="6"/>
  <c r="C670" i="6"/>
  <c r="B670" i="6"/>
  <c r="D669" i="6"/>
  <c r="B669" i="6"/>
  <c r="C669" i="6" s="1"/>
  <c r="D668" i="6"/>
  <c r="B668" i="6"/>
  <c r="C668" i="6" s="1"/>
  <c r="D667" i="6"/>
  <c r="B667" i="6"/>
  <c r="C667" i="6" s="1"/>
  <c r="D666" i="6"/>
  <c r="B666" i="6"/>
  <c r="C666" i="6" s="1"/>
  <c r="D665" i="6"/>
  <c r="B665" i="6"/>
  <c r="C665" i="6" s="1"/>
  <c r="D664" i="6"/>
  <c r="B664" i="6"/>
  <c r="C664" i="6" s="1"/>
  <c r="D663" i="6"/>
  <c r="B663" i="6"/>
  <c r="C663" i="6" s="1"/>
  <c r="D662" i="6"/>
  <c r="B662" i="6"/>
  <c r="C662" i="6" s="1"/>
  <c r="D661" i="6"/>
  <c r="B661" i="6"/>
  <c r="C661" i="6" s="1"/>
  <c r="D660" i="6"/>
  <c r="B660" i="6"/>
  <c r="C660" i="6" s="1"/>
  <c r="D659" i="6"/>
  <c r="B659" i="6"/>
  <c r="C659" i="6" s="1"/>
  <c r="D658" i="6"/>
  <c r="B658" i="6"/>
  <c r="C658" i="6" s="1"/>
  <c r="D657" i="6"/>
  <c r="B657" i="6"/>
  <c r="C657" i="6" s="1"/>
  <c r="D656" i="6"/>
  <c r="B656" i="6"/>
  <c r="C656" i="6" s="1"/>
  <c r="D655" i="6"/>
  <c r="B655" i="6"/>
  <c r="C655" i="6" s="1"/>
  <c r="D654" i="6"/>
  <c r="B654" i="6"/>
  <c r="C654" i="6" s="1"/>
  <c r="D653" i="6"/>
  <c r="B653" i="6"/>
  <c r="C653" i="6" s="1"/>
  <c r="D652" i="6"/>
  <c r="B652" i="6"/>
  <c r="C652" i="6" s="1"/>
  <c r="D651" i="6"/>
  <c r="B651" i="6"/>
  <c r="C651" i="6" s="1"/>
  <c r="D650" i="6"/>
  <c r="B650" i="6"/>
  <c r="C650" i="6" s="1"/>
  <c r="D649" i="6"/>
  <c r="B649" i="6"/>
  <c r="C649" i="6" s="1"/>
  <c r="D648" i="6"/>
  <c r="B648" i="6"/>
  <c r="C648" i="6" s="1"/>
  <c r="D647" i="6"/>
  <c r="B647" i="6"/>
  <c r="C647" i="6" s="1"/>
  <c r="D646" i="6"/>
  <c r="B646" i="6"/>
  <c r="C646" i="6" s="1"/>
  <c r="D645" i="6"/>
  <c r="B645" i="6"/>
  <c r="C645" i="6" s="1"/>
  <c r="D644" i="6"/>
  <c r="B644" i="6"/>
  <c r="C644" i="6" s="1"/>
  <c r="D643" i="6"/>
  <c r="B643" i="6"/>
  <c r="C643" i="6" s="1"/>
  <c r="D642" i="6"/>
  <c r="B642" i="6"/>
  <c r="C642" i="6" s="1"/>
  <c r="D641" i="6"/>
  <c r="B641" i="6"/>
  <c r="C641" i="6" s="1"/>
  <c r="D640" i="6"/>
  <c r="B640" i="6"/>
  <c r="C640" i="6" s="1"/>
  <c r="D639" i="6"/>
  <c r="B639" i="6"/>
  <c r="C639" i="6" s="1"/>
  <c r="D638" i="6"/>
  <c r="C638" i="6"/>
  <c r="B638" i="6"/>
  <c r="D637" i="6"/>
  <c r="B637" i="6"/>
  <c r="C637" i="6" s="1"/>
  <c r="D636" i="6"/>
  <c r="B636" i="6"/>
  <c r="C636" i="6" s="1"/>
  <c r="D635" i="6"/>
  <c r="B635" i="6"/>
  <c r="C635" i="6" s="1"/>
  <c r="D634" i="6"/>
  <c r="B634" i="6"/>
  <c r="C634" i="6" s="1"/>
  <c r="D633" i="6"/>
  <c r="B633" i="6"/>
  <c r="C633" i="6" s="1"/>
  <c r="D632" i="6"/>
  <c r="B632" i="6"/>
  <c r="C632" i="6" s="1"/>
  <c r="D631" i="6"/>
  <c r="B631" i="6"/>
  <c r="C631" i="6" s="1"/>
  <c r="D630" i="6"/>
  <c r="B630" i="6"/>
  <c r="C630" i="6" s="1"/>
  <c r="D629" i="6"/>
  <c r="B629" i="6"/>
  <c r="C629" i="6" s="1"/>
  <c r="D628" i="6"/>
  <c r="B628" i="6"/>
  <c r="C628" i="6" s="1"/>
  <c r="D627" i="6"/>
  <c r="B627" i="6"/>
  <c r="C627" i="6" s="1"/>
  <c r="D626" i="6"/>
  <c r="C626" i="6"/>
  <c r="B626" i="6"/>
  <c r="D625" i="6"/>
  <c r="B625" i="6"/>
  <c r="C625" i="6" s="1"/>
  <c r="D624" i="6"/>
  <c r="B624" i="6"/>
  <c r="C624" i="6" s="1"/>
  <c r="D623" i="6"/>
  <c r="B623" i="6"/>
  <c r="C623" i="6" s="1"/>
  <c r="D622" i="6"/>
  <c r="B622" i="6"/>
  <c r="C622" i="6" s="1"/>
  <c r="D621" i="6"/>
  <c r="B621" i="6"/>
  <c r="C621" i="6" s="1"/>
  <c r="D620" i="6"/>
  <c r="B620" i="6"/>
  <c r="C620" i="6" s="1"/>
  <c r="D619" i="6"/>
  <c r="B619" i="6"/>
  <c r="C619" i="6" s="1"/>
  <c r="D618" i="6"/>
  <c r="B618" i="6"/>
  <c r="C618" i="6" s="1"/>
  <c r="D617" i="6"/>
  <c r="B617" i="6"/>
  <c r="C617" i="6" s="1"/>
  <c r="D616" i="6"/>
  <c r="B616" i="6"/>
  <c r="C616" i="6" s="1"/>
  <c r="D615" i="6"/>
  <c r="B615" i="6"/>
  <c r="C615" i="6" s="1"/>
  <c r="D614" i="6"/>
  <c r="C614" i="6"/>
  <c r="B614" i="6"/>
  <c r="D613" i="6"/>
  <c r="B613" i="6"/>
  <c r="C613" i="6" s="1"/>
  <c r="D612" i="6"/>
  <c r="B612" i="6"/>
  <c r="C612" i="6" s="1"/>
  <c r="D611" i="6"/>
  <c r="B611" i="6"/>
  <c r="C611" i="6" s="1"/>
  <c r="D610" i="6"/>
  <c r="B610" i="6"/>
  <c r="C610" i="6" s="1"/>
  <c r="D609" i="6"/>
  <c r="B609" i="6"/>
  <c r="C609" i="6" s="1"/>
  <c r="D608" i="6"/>
  <c r="B608" i="6"/>
  <c r="C608" i="6" s="1"/>
  <c r="D607" i="6"/>
  <c r="B607" i="6"/>
  <c r="C607" i="6" s="1"/>
  <c r="D606" i="6"/>
  <c r="B606" i="6"/>
  <c r="C606" i="6" s="1"/>
  <c r="D605" i="6"/>
  <c r="B605" i="6"/>
  <c r="C605" i="6" s="1"/>
  <c r="D604" i="6"/>
  <c r="B604" i="6"/>
  <c r="C604" i="6" s="1"/>
  <c r="D603" i="6"/>
  <c r="B603" i="6"/>
  <c r="C603" i="6" s="1"/>
  <c r="D602" i="6"/>
  <c r="C602" i="6"/>
  <c r="B602" i="6"/>
  <c r="D601" i="6"/>
  <c r="B601" i="6"/>
  <c r="C601" i="6" s="1"/>
  <c r="D600" i="6"/>
  <c r="B600" i="6"/>
  <c r="C600" i="6" s="1"/>
  <c r="D599" i="6"/>
  <c r="B599" i="6"/>
  <c r="C599" i="6" s="1"/>
  <c r="D598" i="6"/>
  <c r="B598" i="6"/>
  <c r="C598" i="6" s="1"/>
  <c r="D597" i="6"/>
  <c r="B597" i="6"/>
  <c r="C597" i="6" s="1"/>
  <c r="D596" i="6"/>
  <c r="B596" i="6"/>
  <c r="C596" i="6" s="1"/>
  <c r="D595" i="6"/>
  <c r="B595" i="6"/>
  <c r="C595" i="6" s="1"/>
  <c r="D594" i="6"/>
  <c r="B594" i="6"/>
  <c r="C594" i="6" s="1"/>
  <c r="D593" i="6"/>
  <c r="B593" i="6"/>
  <c r="C593" i="6" s="1"/>
  <c r="D592" i="6"/>
  <c r="B592" i="6"/>
  <c r="C592" i="6" s="1"/>
  <c r="D591" i="6"/>
  <c r="B591" i="6"/>
  <c r="C591" i="6" s="1"/>
  <c r="D590" i="6"/>
  <c r="B590" i="6"/>
  <c r="C590" i="6" s="1"/>
  <c r="D589" i="6"/>
  <c r="B589" i="6"/>
  <c r="C589" i="6" s="1"/>
  <c r="D588" i="6"/>
  <c r="B588" i="6"/>
  <c r="C588" i="6" s="1"/>
  <c r="D587" i="6"/>
  <c r="B587" i="6"/>
  <c r="C587" i="6" s="1"/>
  <c r="D586" i="6"/>
  <c r="B586" i="6"/>
  <c r="C586" i="6" s="1"/>
  <c r="D585" i="6"/>
  <c r="B585" i="6"/>
  <c r="C585" i="6" s="1"/>
  <c r="D584" i="6"/>
  <c r="B584" i="6"/>
  <c r="C584" i="6" s="1"/>
  <c r="D583" i="6"/>
  <c r="B583" i="6"/>
  <c r="C583" i="6" s="1"/>
  <c r="D582" i="6"/>
  <c r="B582" i="6"/>
  <c r="C582" i="6" s="1"/>
  <c r="D581" i="6"/>
  <c r="B581" i="6"/>
  <c r="C581" i="6" s="1"/>
  <c r="D580" i="6"/>
  <c r="B580" i="6"/>
  <c r="C580" i="6" s="1"/>
  <c r="D579" i="6"/>
  <c r="B579" i="6"/>
  <c r="C579" i="6" s="1"/>
  <c r="D578" i="6"/>
  <c r="B578" i="6"/>
  <c r="C578" i="6" s="1"/>
  <c r="D577" i="6"/>
  <c r="B577" i="6"/>
  <c r="C577" i="6" s="1"/>
  <c r="D576" i="6"/>
  <c r="B576" i="6"/>
  <c r="C576" i="6" s="1"/>
  <c r="D575" i="6"/>
  <c r="B575" i="6"/>
  <c r="C575" i="6" s="1"/>
  <c r="D574" i="6"/>
  <c r="B574" i="6"/>
  <c r="C574" i="6" s="1"/>
  <c r="D573" i="6"/>
  <c r="B573" i="6"/>
  <c r="C573" i="6" s="1"/>
  <c r="D572" i="6"/>
  <c r="B572" i="6"/>
  <c r="C572" i="6" s="1"/>
  <c r="D571" i="6"/>
  <c r="B571" i="6"/>
  <c r="C571" i="6" s="1"/>
  <c r="D570" i="6"/>
  <c r="C570" i="6"/>
  <c r="B570" i="6"/>
  <c r="D569" i="6"/>
  <c r="B569" i="6"/>
  <c r="C569" i="6" s="1"/>
  <c r="D568" i="6"/>
  <c r="B568" i="6"/>
  <c r="C568" i="6" s="1"/>
  <c r="D567" i="6"/>
  <c r="B567" i="6"/>
  <c r="C567" i="6" s="1"/>
  <c r="D566" i="6"/>
  <c r="B566" i="6"/>
  <c r="C566" i="6" s="1"/>
  <c r="D565" i="6"/>
  <c r="B565" i="6"/>
  <c r="C565" i="6" s="1"/>
  <c r="D564" i="6"/>
  <c r="B564" i="6"/>
  <c r="C564" i="6" s="1"/>
  <c r="D563" i="6"/>
  <c r="B563" i="6"/>
  <c r="C563" i="6" s="1"/>
  <c r="D562" i="6"/>
  <c r="B562" i="6"/>
  <c r="C562" i="6" s="1"/>
  <c r="D561" i="6"/>
  <c r="B561" i="6"/>
  <c r="C561" i="6" s="1"/>
  <c r="D560" i="6"/>
  <c r="B560" i="6"/>
  <c r="C560" i="6" s="1"/>
  <c r="D559" i="6"/>
  <c r="B559" i="6"/>
  <c r="C559" i="6" s="1"/>
  <c r="D558" i="6"/>
  <c r="B558" i="6"/>
  <c r="C558" i="6" s="1"/>
  <c r="D557" i="6"/>
  <c r="B557" i="6"/>
  <c r="C557" i="6" s="1"/>
  <c r="D556" i="6"/>
  <c r="B556" i="6"/>
  <c r="C556" i="6" s="1"/>
  <c r="D555" i="6"/>
  <c r="B555" i="6"/>
  <c r="C555" i="6" s="1"/>
  <c r="D554" i="6"/>
  <c r="B554" i="6"/>
  <c r="C554" i="6" s="1"/>
  <c r="D553" i="6"/>
  <c r="B553" i="6"/>
  <c r="C553" i="6" s="1"/>
  <c r="D552" i="6"/>
  <c r="B552" i="6"/>
  <c r="C552" i="6" s="1"/>
  <c r="D551" i="6"/>
  <c r="B551" i="6"/>
  <c r="C551" i="6" s="1"/>
  <c r="D550" i="6"/>
  <c r="C550" i="6"/>
  <c r="B550" i="6"/>
  <c r="D549" i="6"/>
  <c r="B549" i="6"/>
  <c r="C549" i="6" s="1"/>
  <c r="D548" i="6"/>
  <c r="B548" i="6"/>
  <c r="C548" i="6" s="1"/>
  <c r="D547" i="6"/>
  <c r="B547" i="6"/>
  <c r="C547" i="6" s="1"/>
  <c r="D546" i="6"/>
  <c r="B546" i="6"/>
  <c r="C546" i="6" s="1"/>
  <c r="D545" i="6"/>
  <c r="B545" i="6"/>
  <c r="C545" i="6" s="1"/>
  <c r="D544" i="6"/>
  <c r="B544" i="6"/>
  <c r="C544" i="6" s="1"/>
  <c r="D543" i="6"/>
  <c r="B543" i="6"/>
  <c r="C543" i="6" s="1"/>
  <c r="D542" i="6"/>
  <c r="C542" i="6"/>
  <c r="B542" i="6"/>
  <c r="D541" i="6"/>
  <c r="B541" i="6"/>
  <c r="C541" i="6" s="1"/>
  <c r="D540" i="6"/>
  <c r="B540" i="6"/>
  <c r="C540" i="6" s="1"/>
  <c r="D539" i="6"/>
  <c r="B539" i="6"/>
  <c r="C539" i="6" s="1"/>
  <c r="D538" i="6"/>
  <c r="B538" i="6"/>
  <c r="C538" i="6" s="1"/>
  <c r="D537" i="6"/>
  <c r="B537" i="6"/>
  <c r="C537" i="6" s="1"/>
  <c r="D536" i="6"/>
  <c r="B536" i="6"/>
  <c r="C536" i="6" s="1"/>
  <c r="D535" i="6"/>
  <c r="B535" i="6"/>
  <c r="C535" i="6" s="1"/>
  <c r="D534" i="6"/>
  <c r="B534" i="6"/>
  <c r="C534" i="6" s="1"/>
  <c r="D533" i="6"/>
  <c r="B533" i="6"/>
  <c r="C533" i="6" s="1"/>
  <c r="D532" i="6"/>
  <c r="B532" i="6"/>
  <c r="C532" i="6" s="1"/>
  <c r="D531" i="6"/>
  <c r="B531" i="6"/>
  <c r="C531" i="6" s="1"/>
  <c r="D530" i="6"/>
  <c r="C530" i="6"/>
  <c r="B530" i="6"/>
  <c r="D529" i="6"/>
  <c r="B529" i="6"/>
  <c r="C529" i="6" s="1"/>
  <c r="D528" i="6"/>
  <c r="B528" i="6"/>
  <c r="C528" i="6" s="1"/>
  <c r="D527" i="6"/>
  <c r="B527" i="6"/>
  <c r="C527" i="6" s="1"/>
  <c r="D526" i="6"/>
  <c r="B526" i="6"/>
  <c r="C526" i="6" s="1"/>
  <c r="D525" i="6"/>
  <c r="B525" i="6"/>
  <c r="C525" i="6" s="1"/>
  <c r="D524" i="6"/>
  <c r="B524" i="6"/>
  <c r="C524" i="6" s="1"/>
  <c r="D523" i="6"/>
  <c r="B523" i="6"/>
  <c r="C523" i="6" s="1"/>
  <c r="D522" i="6"/>
  <c r="B522" i="6"/>
  <c r="C522" i="6" s="1"/>
  <c r="D521" i="6"/>
  <c r="B521" i="6"/>
  <c r="C521" i="6" s="1"/>
  <c r="D520" i="6"/>
  <c r="B520" i="6"/>
  <c r="C520" i="6" s="1"/>
  <c r="D519" i="6"/>
  <c r="B519" i="6"/>
  <c r="C519" i="6" s="1"/>
  <c r="D518" i="6"/>
  <c r="B518" i="6"/>
  <c r="C518" i="6" s="1"/>
  <c r="D517" i="6"/>
  <c r="B517" i="6"/>
  <c r="C517" i="6" s="1"/>
  <c r="D516" i="6"/>
  <c r="B516" i="6"/>
  <c r="C516" i="6" s="1"/>
  <c r="D515" i="6"/>
  <c r="B515" i="6"/>
  <c r="C515" i="6" s="1"/>
  <c r="D514" i="6"/>
  <c r="B514" i="6"/>
  <c r="C514" i="6" s="1"/>
  <c r="D513" i="6"/>
  <c r="B513" i="6"/>
  <c r="C513" i="6" s="1"/>
  <c r="D512" i="6"/>
  <c r="B512" i="6"/>
  <c r="C512" i="6" s="1"/>
  <c r="D511" i="6"/>
  <c r="B511" i="6"/>
  <c r="C511" i="6" s="1"/>
  <c r="D510" i="6"/>
  <c r="B510" i="6"/>
  <c r="C510" i="6" s="1"/>
  <c r="D509" i="6"/>
  <c r="B509" i="6"/>
  <c r="C509" i="6" s="1"/>
  <c r="D508" i="6"/>
  <c r="B508" i="6"/>
  <c r="C508" i="6" s="1"/>
  <c r="D507" i="6"/>
  <c r="B507" i="6"/>
  <c r="C507" i="6" s="1"/>
  <c r="D506" i="6"/>
  <c r="B506" i="6"/>
  <c r="C506" i="6" s="1"/>
  <c r="D505" i="6"/>
  <c r="B505" i="6"/>
  <c r="C505" i="6" s="1"/>
  <c r="D504" i="6"/>
  <c r="B504" i="6"/>
  <c r="C504" i="6" s="1"/>
  <c r="D503" i="6"/>
  <c r="B503" i="6"/>
  <c r="C503" i="6" s="1"/>
  <c r="D502" i="6"/>
  <c r="B502" i="6"/>
  <c r="C502" i="6" s="1"/>
  <c r="D501" i="6"/>
  <c r="B501" i="6"/>
  <c r="C501" i="6" s="1"/>
  <c r="D500" i="6"/>
  <c r="B500" i="6"/>
  <c r="C500" i="6" s="1"/>
  <c r="D499" i="6"/>
  <c r="B499" i="6"/>
  <c r="C499" i="6" s="1"/>
  <c r="D498" i="6"/>
  <c r="C498" i="6"/>
  <c r="B498" i="6"/>
  <c r="D497" i="6"/>
  <c r="B497" i="6"/>
  <c r="C497" i="6" s="1"/>
  <c r="D496" i="6"/>
  <c r="B496" i="6"/>
  <c r="C496" i="6" s="1"/>
  <c r="D495" i="6"/>
  <c r="B495" i="6"/>
  <c r="C495" i="6" s="1"/>
  <c r="D494" i="6"/>
  <c r="B494" i="6"/>
  <c r="C494" i="6" s="1"/>
  <c r="D493" i="6"/>
  <c r="B493" i="6"/>
  <c r="C493" i="6" s="1"/>
  <c r="D492" i="6"/>
  <c r="B492" i="6"/>
  <c r="C492" i="6" s="1"/>
  <c r="D491" i="6"/>
  <c r="B491" i="6"/>
  <c r="C491" i="6" s="1"/>
  <c r="D490" i="6"/>
  <c r="B490" i="6"/>
  <c r="C490" i="6" s="1"/>
  <c r="D489" i="6"/>
  <c r="B489" i="6"/>
  <c r="C489" i="6" s="1"/>
  <c r="D488" i="6"/>
  <c r="B488" i="6"/>
  <c r="C488" i="6" s="1"/>
  <c r="D487" i="6"/>
  <c r="B487" i="6"/>
  <c r="C487" i="6" s="1"/>
  <c r="D486" i="6"/>
  <c r="B486" i="6"/>
  <c r="C486" i="6" s="1"/>
  <c r="D485" i="6"/>
  <c r="B485" i="6"/>
  <c r="C485" i="6" s="1"/>
  <c r="D484" i="6"/>
  <c r="B484" i="6"/>
  <c r="C484" i="6" s="1"/>
  <c r="D483" i="6"/>
  <c r="B483" i="6"/>
  <c r="C483" i="6" s="1"/>
  <c r="D482" i="6"/>
  <c r="B482" i="6"/>
  <c r="C482" i="6" s="1"/>
  <c r="D481" i="6"/>
  <c r="B481" i="6"/>
  <c r="C481" i="6" s="1"/>
  <c r="D480" i="6"/>
  <c r="B480" i="6"/>
  <c r="C480" i="6" s="1"/>
  <c r="D479" i="6"/>
  <c r="B479" i="6"/>
  <c r="C479" i="6" s="1"/>
  <c r="D478" i="6"/>
  <c r="C478" i="6"/>
  <c r="B478" i="6"/>
  <c r="D477" i="6"/>
  <c r="B477" i="6"/>
  <c r="C477" i="6" s="1"/>
  <c r="D476" i="6"/>
  <c r="B476" i="6"/>
  <c r="C476" i="6" s="1"/>
  <c r="D475" i="6"/>
  <c r="B475" i="6"/>
  <c r="C475" i="6" s="1"/>
  <c r="D474" i="6"/>
  <c r="C474" i="6"/>
  <c r="B474" i="6"/>
  <c r="D473" i="6"/>
  <c r="B473" i="6"/>
  <c r="C473" i="6" s="1"/>
  <c r="D472" i="6"/>
  <c r="B472" i="6"/>
  <c r="C472" i="6" s="1"/>
  <c r="D471" i="6"/>
  <c r="B471" i="6"/>
  <c r="C471" i="6" s="1"/>
  <c r="D470" i="6"/>
  <c r="B470" i="6"/>
  <c r="C470" i="6" s="1"/>
  <c r="D469" i="6"/>
  <c r="B469" i="6"/>
  <c r="C469" i="6" s="1"/>
  <c r="D468" i="6"/>
  <c r="B468" i="6"/>
  <c r="C468" i="6" s="1"/>
  <c r="D467" i="6"/>
  <c r="B467" i="6"/>
  <c r="C467" i="6" s="1"/>
  <c r="D466" i="6"/>
  <c r="B466" i="6"/>
  <c r="C466" i="6" s="1"/>
  <c r="D465" i="6"/>
  <c r="B465" i="6"/>
  <c r="C465" i="6" s="1"/>
  <c r="D464" i="6"/>
  <c r="B464" i="6"/>
  <c r="C464" i="6" s="1"/>
  <c r="D463" i="6"/>
  <c r="B463" i="6"/>
  <c r="C463" i="6" s="1"/>
  <c r="D462" i="6"/>
  <c r="B462" i="6"/>
  <c r="C462" i="6" s="1"/>
  <c r="D461" i="6"/>
  <c r="B461" i="6"/>
  <c r="C461" i="6" s="1"/>
  <c r="D460" i="6"/>
  <c r="B460" i="6"/>
  <c r="C460" i="6" s="1"/>
  <c r="D459" i="6"/>
  <c r="B459" i="6"/>
  <c r="C459" i="6" s="1"/>
  <c r="D458" i="6"/>
  <c r="B458" i="6"/>
  <c r="C458" i="6" s="1"/>
  <c r="D457" i="6"/>
  <c r="B457" i="6"/>
  <c r="C457" i="6" s="1"/>
  <c r="D456" i="6"/>
  <c r="B456" i="6"/>
  <c r="C456" i="6" s="1"/>
  <c r="D455" i="6"/>
  <c r="B455" i="6"/>
  <c r="C455" i="6" s="1"/>
  <c r="D454" i="6"/>
  <c r="B454" i="6"/>
  <c r="C454" i="6" s="1"/>
  <c r="D453" i="6"/>
  <c r="B453" i="6"/>
  <c r="C453" i="6" s="1"/>
  <c r="D452" i="6"/>
  <c r="B452" i="6"/>
  <c r="C452" i="6" s="1"/>
  <c r="D451" i="6"/>
  <c r="B451" i="6"/>
  <c r="C451" i="6" s="1"/>
  <c r="D450" i="6"/>
  <c r="B450" i="6"/>
  <c r="C450" i="6" s="1"/>
  <c r="D449" i="6"/>
  <c r="B449" i="6"/>
  <c r="C449" i="6" s="1"/>
  <c r="D448" i="6"/>
  <c r="B448" i="6"/>
  <c r="C448" i="6" s="1"/>
  <c r="D447" i="6"/>
  <c r="B447" i="6"/>
  <c r="C447" i="6" s="1"/>
  <c r="D446" i="6"/>
  <c r="C446" i="6"/>
  <c r="B446" i="6"/>
  <c r="D445" i="6"/>
  <c r="B445" i="6"/>
  <c r="C445" i="6" s="1"/>
  <c r="D444" i="6"/>
  <c r="B444" i="6"/>
  <c r="C444" i="6" s="1"/>
  <c r="D443" i="6"/>
  <c r="B443" i="6"/>
  <c r="C443" i="6" s="1"/>
  <c r="D442" i="6"/>
  <c r="B442" i="6"/>
  <c r="C442" i="6" s="1"/>
  <c r="D441" i="6"/>
  <c r="B441" i="6"/>
  <c r="C441" i="6" s="1"/>
  <c r="D440" i="6"/>
  <c r="B440" i="6"/>
  <c r="C440" i="6" s="1"/>
  <c r="D439" i="6"/>
  <c r="B439" i="6"/>
  <c r="C439" i="6" s="1"/>
  <c r="D438" i="6"/>
  <c r="B438" i="6"/>
  <c r="C438" i="6" s="1"/>
  <c r="D437" i="6"/>
  <c r="B437" i="6"/>
  <c r="C437" i="6" s="1"/>
  <c r="D436" i="6"/>
  <c r="B436" i="6"/>
  <c r="C436" i="6" s="1"/>
  <c r="D435" i="6"/>
  <c r="B435" i="6"/>
  <c r="C435" i="6" s="1"/>
  <c r="D434" i="6"/>
  <c r="B434" i="6"/>
  <c r="C434" i="6" s="1"/>
  <c r="D433" i="6"/>
  <c r="B433" i="6"/>
  <c r="C433" i="6" s="1"/>
  <c r="D432" i="6"/>
  <c r="B432" i="6"/>
  <c r="C432" i="6" s="1"/>
  <c r="D431" i="6"/>
  <c r="B431" i="6"/>
  <c r="C431" i="6" s="1"/>
  <c r="D430" i="6"/>
  <c r="B430" i="6"/>
  <c r="C430" i="6" s="1"/>
  <c r="D429" i="6"/>
  <c r="B429" i="6"/>
  <c r="C429" i="6" s="1"/>
  <c r="D428" i="6"/>
  <c r="B428" i="6"/>
  <c r="C428" i="6" s="1"/>
  <c r="D427" i="6"/>
  <c r="B427" i="6"/>
  <c r="C427" i="6" s="1"/>
  <c r="D426" i="6"/>
  <c r="B426" i="6"/>
  <c r="C426" i="6" s="1"/>
  <c r="D425" i="6"/>
  <c r="B425" i="6"/>
  <c r="C425" i="6" s="1"/>
  <c r="D424" i="6"/>
  <c r="B424" i="6"/>
  <c r="C424" i="6" s="1"/>
  <c r="D423" i="6"/>
  <c r="B423" i="6"/>
  <c r="C423" i="6" s="1"/>
  <c r="D422" i="6"/>
  <c r="C422" i="6"/>
  <c r="B422" i="6"/>
  <c r="D421" i="6"/>
  <c r="B421" i="6"/>
  <c r="C421" i="6" s="1"/>
  <c r="D420" i="6"/>
  <c r="B420" i="6"/>
  <c r="C420" i="6" s="1"/>
  <c r="D419" i="6"/>
  <c r="B419" i="6"/>
  <c r="C419" i="6" s="1"/>
  <c r="D418" i="6"/>
  <c r="B418" i="6"/>
  <c r="C418" i="6" s="1"/>
  <c r="D417" i="6"/>
  <c r="B417" i="6"/>
  <c r="C417" i="6" s="1"/>
  <c r="D416" i="6"/>
  <c r="B416" i="6"/>
  <c r="C416" i="6" s="1"/>
  <c r="D415" i="6"/>
  <c r="B415" i="6"/>
  <c r="C415" i="6" s="1"/>
  <c r="D414" i="6"/>
  <c r="B414" i="6"/>
  <c r="C414" i="6" s="1"/>
  <c r="D413" i="6"/>
  <c r="B413" i="6"/>
  <c r="C413" i="6" s="1"/>
  <c r="D412" i="6"/>
  <c r="B412" i="6"/>
  <c r="C412" i="6" s="1"/>
  <c r="D411" i="6"/>
  <c r="B411" i="6"/>
  <c r="C411" i="6" s="1"/>
  <c r="D410" i="6"/>
  <c r="C410" i="6"/>
  <c r="B410" i="6"/>
  <c r="D409" i="6"/>
  <c r="B409" i="6"/>
  <c r="C409" i="6" s="1"/>
  <c r="D408" i="6"/>
  <c r="B408" i="6"/>
  <c r="C408" i="6" s="1"/>
  <c r="D407" i="6"/>
  <c r="B407" i="6"/>
  <c r="C407" i="6" s="1"/>
  <c r="D406" i="6"/>
  <c r="B406" i="6"/>
  <c r="C406" i="6" s="1"/>
  <c r="D405" i="6"/>
  <c r="B405" i="6"/>
  <c r="C405" i="6" s="1"/>
  <c r="D404" i="6"/>
  <c r="B404" i="6"/>
  <c r="C404" i="6" s="1"/>
  <c r="D403" i="6"/>
  <c r="B403" i="6"/>
  <c r="C403" i="6" s="1"/>
  <c r="D402" i="6"/>
  <c r="B402" i="6"/>
  <c r="C402" i="6" s="1"/>
  <c r="D401" i="6"/>
  <c r="B401" i="6"/>
  <c r="C401" i="6" s="1"/>
  <c r="D400" i="6"/>
  <c r="C400" i="6"/>
  <c r="B400" i="6"/>
  <c r="D399" i="6"/>
  <c r="B399" i="6"/>
  <c r="C399" i="6" s="1"/>
  <c r="D398" i="6"/>
  <c r="B398" i="6"/>
  <c r="C398" i="6" s="1"/>
  <c r="D397" i="6"/>
  <c r="B397" i="6"/>
  <c r="C397" i="6" s="1"/>
  <c r="D396" i="6"/>
  <c r="B396" i="6"/>
  <c r="C396" i="6" s="1"/>
  <c r="D395" i="6"/>
  <c r="B395" i="6"/>
  <c r="C395" i="6" s="1"/>
  <c r="D394" i="6"/>
  <c r="B394" i="6"/>
  <c r="C394" i="6" s="1"/>
  <c r="D393" i="6"/>
  <c r="B393" i="6"/>
  <c r="C393" i="6" s="1"/>
  <c r="D392" i="6"/>
  <c r="B392" i="6"/>
  <c r="C392" i="6" s="1"/>
  <c r="D391" i="6"/>
  <c r="B391" i="6"/>
  <c r="C391" i="6" s="1"/>
  <c r="D390" i="6"/>
  <c r="B390" i="6"/>
  <c r="C390" i="6" s="1"/>
  <c r="D389" i="6"/>
  <c r="B389" i="6"/>
  <c r="C389" i="6" s="1"/>
  <c r="D388" i="6"/>
  <c r="B388" i="6"/>
  <c r="C388" i="6" s="1"/>
  <c r="D387" i="6"/>
  <c r="B387" i="6"/>
  <c r="C387" i="6" s="1"/>
  <c r="D386" i="6"/>
  <c r="B386" i="6"/>
  <c r="C386" i="6" s="1"/>
  <c r="D385" i="6"/>
  <c r="B385" i="6"/>
  <c r="C385" i="6" s="1"/>
  <c r="D384" i="6"/>
  <c r="B384" i="6"/>
  <c r="C384" i="6" s="1"/>
  <c r="D383" i="6"/>
  <c r="B383" i="6"/>
  <c r="C383" i="6" s="1"/>
  <c r="D382" i="6"/>
  <c r="B382" i="6"/>
  <c r="C382" i="6" s="1"/>
  <c r="D381" i="6"/>
  <c r="B381" i="6"/>
  <c r="C381" i="6" s="1"/>
  <c r="D380" i="6"/>
  <c r="B380" i="6"/>
  <c r="C380" i="6" s="1"/>
  <c r="D379" i="6"/>
  <c r="B379" i="6"/>
  <c r="C379" i="6" s="1"/>
  <c r="D378" i="6"/>
  <c r="C378" i="6"/>
  <c r="B378" i="6"/>
  <c r="D377" i="6"/>
  <c r="B377" i="6"/>
  <c r="C377" i="6" s="1"/>
  <c r="D376" i="6"/>
  <c r="B376" i="6"/>
  <c r="C376" i="6" s="1"/>
  <c r="D375" i="6"/>
  <c r="B375" i="6"/>
  <c r="C375" i="6" s="1"/>
  <c r="D374" i="6"/>
  <c r="B374" i="6"/>
  <c r="C374" i="6" s="1"/>
  <c r="D373" i="6"/>
  <c r="B373" i="6"/>
  <c r="C373" i="6" s="1"/>
  <c r="D372" i="6"/>
  <c r="C372" i="6"/>
  <c r="B372" i="6"/>
  <c r="D371" i="6"/>
  <c r="B371" i="6"/>
  <c r="C371" i="6" s="1"/>
  <c r="D370" i="6"/>
  <c r="B370" i="6"/>
  <c r="C370" i="6" s="1"/>
  <c r="D369" i="6"/>
  <c r="B369" i="6"/>
  <c r="C369" i="6" s="1"/>
  <c r="D368" i="6"/>
  <c r="B368" i="6"/>
  <c r="C368" i="6" s="1"/>
  <c r="D367" i="6"/>
  <c r="B367" i="6"/>
  <c r="C367" i="6" s="1"/>
  <c r="D366" i="6"/>
  <c r="B366" i="6"/>
  <c r="C366" i="6" s="1"/>
  <c r="D365" i="6"/>
  <c r="B365" i="6"/>
  <c r="C365" i="6" s="1"/>
  <c r="D364" i="6"/>
  <c r="B364" i="6"/>
  <c r="C364" i="6" s="1"/>
  <c r="D363" i="6"/>
  <c r="B363" i="6"/>
  <c r="C363" i="6" s="1"/>
  <c r="D362" i="6"/>
  <c r="B362" i="6"/>
  <c r="C362" i="6" s="1"/>
  <c r="D361" i="6"/>
  <c r="B361" i="6"/>
  <c r="C361" i="6" s="1"/>
  <c r="D360" i="6"/>
  <c r="B360" i="6"/>
  <c r="C360" i="6" s="1"/>
  <c r="D359" i="6"/>
  <c r="B359" i="6"/>
  <c r="C359" i="6" s="1"/>
  <c r="D358" i="6"/>
  <c r="B358" i="6"/>
  <c r="C358" i="6" s="1"/>
  <c r="D357" i="6"/>
  <c r="B357" i="6"/>
  <c r="C357" i="6" s="1"/>
  <c r="D356" i="6"/>
  <c r="B356" i="6"/>
  <c r="C356" i="6" s="1"/>
  <c r="D355" i="6"/>
  <c r="B355" i="6"/>
  <c r="C355" i="6" s="1"/>
  <c r="D354" i="6"/>
  <c r="B354" i="6"/>
  <c r="C354" i="6" s="1"/>
  <c r="D353" i="6"/>
  <c r="B353" i="6"/>
  <c r="C353" i="6" s="1"/>
  <c r="D352" i="6"/>
  <c r="B352" i="6"/>
  <c r="C352" i="6" s="1"/>
  <c r="D351" i="6"/>
  <c r="B351" i="6"/>
  <c r="C351" i="6" s="1"/>
  <c r="D350" i="6"/>
  <c r="B350" i="6"/>
  <c r="C350" i="6" s="1"/>
  <c r="D349" i="6"/>
  <c r="B349" i="6"/>
  <c r="C349" i="6" s="1"/>
  <c r="D348" i="6"/>
  <c r="C348" i="6"/>
  <c r="B348" i="6"/>
  <c r="D347" i="6"/>
  <c r="B347" i="6"/>
  <c r="C347" i="6" s="1"/>
  <c r="D346" i="6"/>
  <c r="B346" i="6"/>
  <c r="C346" i="6" s="1"/>
  <c r="D345" i="6"/>
  <c r="B345" i="6"/>
  <c r="C345" i="6" s="1"/>
  <c r="D344" i="6"/>
  <c r="B344" i="6"/>
  <c r="C344" i="6" s="1"/>
  <c r="D343" i="6"/>
  <c r="B343" i="6"/>
  <c r="C343" i="6" s="1"/>
  <c r="D342" i="6"/>
  <c r="B342" i="6"/>
  <c r="C342" i="6" s="1"/>
  <c r="D341" i="6"/>
  <c r="B341" i="6"/>
  <c r="C341" i="6" s="1"/>
  <c r="D340" i="6"/>
  <c r="B340" i="6"/>
  <c r="C340" i="6" s="1"/>
  <c r="D339" i="6"/>
  <c r="B339" i="6"/>
  <c r="C339" i="6" s="1"/>
  <c r="D338" i="6"/>
  <c r="B338" i="6"/>
  <c r="C338" i="6" s="1"/>
  <c r="D337" i="6"/>
  <c r="B337" i="6"/>
  <c r="C337" i="6" s="1"/>
  <c r="D336" i="6"/>
  <c r="B336" i="6"/>
  <c r="C336" i="6" s="1"/>
  <c r="D335" i="6"/>
  <c r="B335" i="6"/>
  <c r="C335" i="6" s="1"/>
  <c r="D334" i="6"/>
  <c r="B334" i="6"/>
  <c r="C334" i="6" s="1"/>
  <c r="D333" i="6"/>
  <c r="B333" i="6"/>
  <c r="C333" i="6" s="1"/>
  <c r="D332" i="6"/>
  <c r="B332" i="6"/>
  <c r="C332" i="6" s="1"/>
  <c r="D331" i="6"/>
  <c r="B331" i="6"/>
  <c r="C331" i="6" s="1"/>
  <c r="D330" i="6"/>
  <c r="B330" i="6"/>
  <c r="C330" i="6" s="1"/>
  <c r="D329" i="6"/>
  <c r="B329" i="6"/>
  <c r="C329" i="6" s="1"/>
  <c r="D328" i="6"/>
  <c r="B328" i="6"/>
  <c r="C328" i="6" s="1"/>
  <c r="D327" i="6"/>
  <c r="B327" i="6"/>
  <c r="C327" i="6" s="1"/>
  <c r="D326" i="6"/>
  <c r="B326" i="6"/>
  <c r="C326" i="6" s="1"/>
  <c r="D325" i="6"/>
  <c r="B325" i="6"/>
  <c r="C325" i="6" s="1"/>
  <c r="D324" i="6"/>
  <c r="B324" i="6"/>
  <c r="C324" i="6" s="1"/>
  <c r="D323" i="6"/>
  <c r="B323" i="6"/>
  <c r="C323" i="6" s="1"/>
  <c r="D322" i="6"/>
  <c r="B322" i="6"/>
  <c r="C322" i="6" s="1"/>
  <c r="D321" i="6"/>
  <c r="B321" i="6"/>
  <c r="C321" i="6" s="1"/>
  <c r="D320" i="6"/>
  <c r="B320" i="6"/>
  <c r="C320" i="6" s="1"/>
  <c r="D319" i="6"/>
  <c r="B319" i="6"/>
  <c r="C319" i="6" s="1"/>
  <c r="D318" i="6"/>
  <c r="B318" i="6"/>
  <c r="C318" i="6" s="1"/>
  <c r="D317" i="6"/>
  <c r="C317" i="6"/>
  <c r="B317" i="6"/>
  <c r="D316" i="6"/>
  <c r="B316" i="6"/>
  <c r="C316" i="6" s="1"/>
  <c r="D315" i="6"/>
  <c r="B315" i="6"/>
  <c r="C315" i="6" s="1"/>
  <c r="D314" i="6"/>
  <c r="B314" i="6"/>
  <c r="C314" i="6" s="1"/>
  <c r="D313" i="6"/>
  <c r="B313" i="6"/>
  <c r="C313" i="6" s="1"/>
  <c r="D312" i="6"/>
  <c r="B312" i="6"/>
  <c r="C312" i="6" s="1"/>
  <c r="D311" i="6"/>
  <c r="B311" i="6"/>
  <c r="C311" i="6" s="1"/>
  <c r="D310" i="6"/>
  <c r="B310" i="6"/>
  <c r="C310" i="6" s="1"/>
  <c r="D309" i="6"/>
  <c r="B309" i="6"/>
  <c r="C309" i="6" s="1"/>
  <c r="D308" i="6"/>
  <c r="B308" i="6"/>
  <c r="C308" i="6" s="1"/>
  <c r="D307" i="6"/>
  <c r="B307" i="6"/>
  <c r="C307" i="6" s="1"/>
  <c r="D306" i="6"/>
  <c r="B306" i="6"/>
  <c r="C306" i="6" s="1"/>
  <c r="D305" i="6"/>
  <c r="B305" i="6"/>
  <c r="C305" i="6" s="1"/>
  <c r="D304" i="6"/>
  <c r="B304" i="6"/>
  <c r="C304" i="6" s="1"/>
  <c r="D303" i="6"/>
  <c r="B303" i="6"/>
  <c r="C303" i="6" s="1"/>
  <c r="D302" i="6"/>
  <c r="B302" i="6"/>
  <c r="C302" i="6" s="1"/>
  <c r="D301" i="6"/>
  <c r="B301" i="6"/>
  <c r="C301" i="6" s="1"/>
  <c r="D300" i="6"/>
  <c r="B300" i="6"/>
  <c r="C300" i="6" s="1"/>
  <c r="D299" i="6"/>
  <c r="C299" i="6"/>
  <c r="B299" i="6"/>
  <c r="D298" i="6"/>
  <c r="B298" i="6"/>
  <c r="C298" i="6" s="1"/>
  <c r="D297" i="6"/>
  <c r="C297" i="6"/>
  <c r="B297" i="6"/>
  <c r="D296" i="6"/>
  <c r="B296" i="6"/>
  <c r="C296" i="6" s="1"/>
  <c r="D295" i="6"/>
  <c r="B295" i="6"/>
  <c r="C295" i="6" s="1"/>
  <c r="D294" i="6"/>
  <c r="B294" i="6"/>
  <c r="C294" i="6" s="1"/>
  <c r="D293" i="6"/>
  <c r="B293" i="6"/>
  <c r="C293" i="6" s="1"/>
  <c r="D292" i="6"/>
  <c r="B292" i="6"/>
  <c r="C292" i="6" s="1"/>
  <c r="D291" i="6"/>
  <c r="C291" i="6"/>
  <c r="B291" i="6"/>
  <c r="D290" i="6"/>
  <c r="B290" i="6"/>
  <c r="C290" i="6" s="1"/>
  <c r="D289" i="6"/>
  <c r="B289" i="6"/>
  <c r="C289" i="6" s="1"/>
  <c r="D288" i="6"/>
  <c r="B288" i="6"/>
  <c r="C288" i="6" s="1"/>
  <c r="D287" i="6"/>
  <c r="B287" i="6"/>
  <c r="C287" i="6" s="1"/>
  <c r="D286" i="6"/>
  <c r="B286" i="6"/>
  <c r="C286" i="6" s="1"/>
  <c r="D285" i="6"/>
  <c r="B285" i="6"/>
  <c r="C285" i="6" s="1"/>
  <c r="D284" i="6"/>
  <c r="B284" i="6"/>
  <c r="C284" i="6" s="1"/>
  <c r="D283" i="6"/>
  <c r="B283" i="6"/>
  <c r="C283" i="6" s="1"/>
  <c r="D282" i="6"/>
  <c r="B282" i="6"/>
  <c r="C282" i="6" s="1"/>
  <c r="D281" i="6"/>
  <c r="B281" i="6"/>
  <c r="C281" i="6" s="1"/>
  <c r="D280" i="6"/>
  <c r="B280" i="6"/>
  <c r="C280" i="6" s="1"/>
  <c r="D279" i="6"/>
  <c r="B279" i="6"/>
  <c r="C279" i="6" s="1"/>
  <c r="D278" i="6"/>
  <c r="C278" i="6"/>
  <c r="B278" i="6"/>
  <c r="D277" i="6"/>
  <c r="B277" i="6"/>
  <c r="C277" i="6" s="1"/>
  <c r="D276" i="6"/>
  <c r="B276" i="6"/>
  <c r="C276" i="6" s="1"/>
  <c r="D275" i="6"/>
  <c r="B275" i="6"/>
  <c r="C275" i="6" s="1"/>
  <c r="D274" i="6"/>
  <c r="B274" i="6"/>
  <c r="C274" i="6" s="1"/>
  <c r="D273" i="6"/>
  <c r="B273" i="6"/>
  <c r="C273" i="6" s="1"/>
  <c r="D272" i="6"/>
  <c r="B272" i="6"/>
  <c r="C272" i="6" s="1"/>
  <c r="D271" i="6"/>
  <c r="B271" i="6"/>
  <c r="C271" i="6" s="1"/>
  <c r="D270" i="6"/>
  <c r="B270" i="6"/>
  <c r="C270" i="6" s="1"/>
  <c r="D269" i="6"/>
  <c r="B269" i="6"/>
  <c r="C269" i="6" s="1"/>
  <c r="D268" i="6"/>
  <c r="B268" i="6"/>
  <c r="C268" i="6" s="1"/>
  <c r="D267" i="6"/>
  <c r="B267" i="6"/>
  <c r="C267" i="6" s="1"/>
  <c r="D266" i="6"/>
  <c r="B266" i="6"/>
  <c r="C266" i="6" s="1"/>
  <c r="D265" i="6"/>
  <c r="B265" i="6"/>
  <c r="C265" i="6" s="1"/>
  <c r="D264" i="6"/>
  <c r="B264" i="6"/>
  <c r="C264" i="6" s="1"/>
  <c r="D263" i="6"/>
  <c r="B263" i="6"/>
  <c r="C263" i="6" s="1"/>
  <c r="D262" i="6"/>
  <c r="B262" i="6"/>
  <c r="C262" i="6" s="1"/>
  <c r="D261" i="6"/>
  <c r="B261" i="6"/>
  <c r="C261" i="6" s="1"/>
  <c r="D260" i="6"/>
  <c r="B260" i="6"/>
  <c r="C260" i="6" s="1"/>
  <c r="D259" i="6"/>
  <c r="B259" i="6"/>
  <c r="C259" i="6" s="1"/>
  <c r="D258" i="6"/>
  <c r="B258" i="6"/>
  <c r="C258" i="6" s="1"/>
  <c r="D257" i="6"/>
  <c r="B257" i="6"/>
  <c r="C257" i="6" s="1"/>
  <c r="D256" i="6"/>
  <c r="B256" i="6"/>
  <c r="C256" i="6" s="1"/>
  <c r="D255" i="6"/>
  <c r="B255" i="6"/>
  <c r="C255" i="6" s="1"/>
  <c r="D254" i="6"/>
  <c r="B254" i="6"/>
  <c r="C254" i="6" s="1"/>
  <c r="D253" i="6"/>
  <c r="B253" i="6"/>
  <c r="C253" i="6" s="1"/>
  <c r="D252" i="6"/>
  <c r="B252" i="6"/>
  <c r="C252" i="6" s="1"/>
  <c r="D251" i="6"/>
  <c r="B251" i="6"/>
  <c r="C251" i="6" s="1"/>
  <c r="D250" i="6"/>
  <c r="B250" i="6"/>
  <c r="C250" i="6" s="1"/>
  <c r="D249" i="6"/>
  <c r="B249" i="6"/>
  <c r="C249" i="6" s="1"/>
  <c r="D248" i="6"/>
  <c r="B248" i="6"/>
  <c r="C248" i="6" s="1"/>
  <c r="D247" i="6"/>
  <c r="B247" i="6"/>
  <c r="C247" i="6" s="1"/>
  <c r="D246" i="6"/>
  <c r="B246" i="6"/>
  <c r="C246" i="6" s="1"/>
  <c r="D245" i="6"/>
  <c r="B245" i="6"/>
  <c r="C245" i="6" s="1"/>
  <c r="D244" i="6"/>
  <c r="B244" i="6"/>
  <c r="C244" i="6" s="1"/>
  <c r="D243" i="6"/>
  <c r="C243" i="6"/>
  <c r="B243" i="6"/>
  <c r="D242" i="6"/>
  <c r="B242" i="6"/>
  <c r="C242" i="6" s="1"/>
  <c r="D241" i="6"/>
  <c r="B241" i="6"/>
  <c r="C241" i="6" s="1"/>
  <c r="D240" i="6"/>
  <c r="B240" i="6"/>
  <c r="C240" i="6" s="1"/>
  <c r="D239" i="6"/>
  <c r="B239" i="6"/>
  <c r="C239" i="6" s="1"/>
  <c r="D238" i="6"/>
  <c r="B238" i="6"/>
  <c r="C238" i="6" s="1"/>
  <c r="D237" i="6"/>
  <c r="B237" i="6"/>
  <c r="C237" i="6" s="1"/>
  <c r="D236" i="6"/>
  <c r="B236" i="6"/>
  <c r="C236" i="6" s="1"/>
  <c r="D235" i="6"/>
  <c r="B235" i="6"/>
  <c r="C235" i="6" s="1"/>
  <c r="D234" i="6"/>
  <c r="C234" i="6"/>
  <c r="B234" i="6"/>
  <c r="D233" i="6"/>
  <c r="B233" i="6"/>
  <c r="C233" i="6" s="1"/>
  <c r="D232" i="6"/>
  <c r="B232" i="6"/>
  <c r="C232" i="6" s="1"/>
  <c r="D231" i="6"/>
  <c r="B231" i="6"/>
  <c r="C231" i="6" s="1"/>
  <c r="D230" i="6"/>
  <c r="B230" i="6"/>
  <c r="C230" i="6" s="1"/>
  <c r="D229" i="6"/>
  <c r="B229" i="6"/>
  <c r="C229" i="6" s="1"/>
  <c r="D228" i="6"/>
  <c r="B228" i="6"/>
  <c r="C228" i="6" s="1"/>
  <c r="D227" i="6"/>
  <c r="B227" i="6"/>
  <c r="C227" i="6" s="1"/>
  <c r="D226" i="6"/>
  <c r="B226" i="6"/>
  <c r="C226" i="6" s="1"/>
  <c r="D225" i="6"/>
  <c r="B225" i="6"/>
  <c r="C225" i="6" s="1"/>
  <c r="D224" i="6"/>
  <c r="B224" i="6"/>
  <c r="C224" i="6" s="1"/>
  <c r="D223" i="6"/>
  <c r="B223" i="6"/>
  <c r="C223" i="6" s="1"/>
  <c r="D222" i="6"/>
  <c r="B222" i="6"/>
  <c r="C222" i="6" s="1"/>
  <c r="D221" i="6"/>
  <c r="B221" i="6"/>
  <c r="C221" i="6" s="1"/>
  <c r="D220" i="6"/>
  <c r="B220" i="6"/>
  <c r="C220" i="6" s="1"/>
  <c r="D219" i="6"/>
  <c r="B219" i="6"/>
  <c r="C219" i="6" s="1"/>
  <c r="D218" i="6"/>
  <c r="B218" i="6"/>
  <c r="C218" i="6" s="1"/>
  <c r="D217" i="6"/>
  <c r="B217" i="6"/>
  <c r="C217" i="6" s="1"/>
  <c r="D216" i="6"/>
  <c r="B216" i="6"/>
  <c r="C216" i="6" s="1"/>
  <c r="D215" i="6"/>
  <c r="B215" i="6"/>
  <c r="C215" i="6" s="1"/>
  <c r="D214" i="6"/>
  <c r="B214" i="6"/>
  <c r="C214" i="6" s="1"/>
  <c r="D213" i="6"/>
  <c r="B213" i="6"/>
  <c r="C213" i="6" s="1"/>
  <c r="D212" i="6"/>
  <c r="B212" i="6"/>
  <c r="C212" i="6" s="1"/>
  <c r="D211" i="6"/>
  <c r="B211" i="6"/>
  <c r="C211" i="6" s="1"/>
  <c r="D210" i="6"/>
  <c r="C210" i="6"/>
  <c r="B210" i="6"/>
  <c r="D209" i="6"/>
  <c r="B209" i="6"/>
  <c r="C209" i="6" s="1"/>
  <c r="D208" i="6"/>
  <c r="B208" i="6"/>
  <c r="C208" i="6" s="1"/>
  <c r="D207" i="6"/>
  <c r="C207" i="6"/>
  <c r="B207" i="6"/>
  <c r="D206" i="6"/>
  <c r="B206" i="6"/>
  <c r="C206" i="6" s="1"/>
  <c r="D205" i="6"/>
  <c r="B205" i="6"/>
  <c r="C205" i="6" s="1"/>
  <c r="D204" i="6"/>
  <c r="B204" i="6"/>
  <c r="C204" i="6" s="1"/>
  <c r="D203" i="6"/>
  <c r="C203" i="6"/>
  <c r="B203" i="6"/>
  <c r="D202" i="6"/>
  <c r="B202" i="6"/>
  <c r="C202" i="6" s="1"/>
  <c r="D201" i="6"/>
  <c r="B201" i="6"/>
  <c r="C201" i="6" s="1"/>
  <c r="D200" i="6"/>
  <c r="B200" i="6"/>
  <c r="C200" i="6" s="1"/>
  <c r="D199" i="6"/>
  <c r="B199" i="6"/>
  <c r="C199" i="6" s="1"/>
  <c r="D198" i="6"/>
  <c r="B198" i="6"/>
  <c r="C198" i="6" s="1"/>
  <c r="D197" i="6"/>
  <c r="B197" i="6"/>
  <c r="C197" i="6" s="1"/>
  <c r="D196" i="6"/>
  <c r="B196" i="6"/>
  <c r="C196" i="6" s="1"/>
  <c r="D195" i="6"/>
  <c r="B195" i="6"/>
  <c r="C195" i="6" s="1"/>
  <c r="D194" i="6"/>
  <c r="B194" i="6"/>
  <c r="C194" i="6" s="1"/>
  <c r="D193" i="6"/>
  <c r="B193" i="6"/>
  <c r="C193" i="6" s="1"/>
  <c r="D192" i="6"/>
  <c r="B192" i="6"/>
  <c r="C192" i="6" s="1"/>
  <c r="D191" i="6"/>
  <c r="B191" i="6"/>
  <c r="C191" i="6" s="1"/>
  <c r="D190" i="6"/>
  <c r="B190" i="6"/>
  <c r="C190" i="6" s="1"/>
  <c r="D189" i="6"/>
  <c r="B189" i="6"/>
  <c r="C189" i="6" s="1"/>
  <c r="D188" i="6"/>
  <c r="B188" i="6"/>
  <c r="C188" i="6" s="1"/>
  <c r="D187" i="6"/>
  <c r="B187" i="6"/>
  <c r="C187" i="6" s="1"/>
  <c r="D186" i="6"/>
  <c r="C186" i="6"/>
  <c r="B186" i="6"/>
  <c r="D185" i="6"/>
  <c r="B185" i="6"/>
  <c r="C185" i="6" s="1"/>
  <c r="D184" i="6"/>
  <c r="B184" i="6"/>
  <c r="C184" i="6" s="1"/>
  <c r="D183" i="6"/>
  <c r="B183" i="6"/>
  <c r="C183" i="6" s="1"/>
  <c r="D182" i="6"/>
  <c r="B182" i="6"/>
  <c r="C182" i="6" s="1"/>
  <c r="D181" i="6"/>
  <c r="B181" i="6"/>
  <c r="C181" i="6" s="1"/>
  <c r="D180" i="6"/>
  <c r="B180" i="6"/>
  <c r="C180" i="6" s="1"/>
  <c r="D179" i="6"/>
  <c r="B179" i="6"/>
  <c r="C179" i="6" s="1"/>
  <c r="D178" i="6"/>
  <c r="B178" i="6"/>
  <c r="C178" i="6" s="1"/>
  <c r="D177" i="6"/>
  <c r="C177" i="6"/>
  <c r="B177" i="6"/>
  <c r="D176" i="6"/>
  <c r="B176" i="6"/>
  <c r="C176" i="6" s="1"/>
  <c r="D175" i="6"/>
  <c r="B175" i="6"/>
  <c r="C175" i="6" s="1"/>
  <c r="D174" i="6"/>
  <c r="B174" i="6"/>
  <c r="C174" i="6" s="1"/>
  <c r="D173" i="6"/>
  <c r="B173" i="6"/>
  <c r="C173" i="6" s="1"/>
  <c r="D172" i="6"/>
  <c r="B172" i="6"/>
  <c r="C172" i="6" s="1"/>
  <c r="D171" i="6"/>
  <c r="B171" i="6"/>
  <c r="C171" i="6" s="1"/>
  <c r="D170" i="6"/>
  <c r="B170" i="6"/>
  <c r="C170" i="6" s="1"/>
  <c r="D169" i="6"/>
  <c r="B169" i="6"/>
  <c r="C169" i="6" s="1"/>
  <c r="D168" i="6"/>
  <c r="B168" i="6"/>
  <c r="C168" i="6" s="1"/>
  <c r="D167" i="6"/>
  <c r="B167" i="6"/>
  <c r="C167" i="6" s="1"/>
  <c r="D166" i="6"/>
  <c r="B166" i="6"/>
  <c r="C166" i="6" s="1"/>
  <c r="D165" i="6"/>
  <c r="B165" i="6"/>
  <c r="C165" i="6" s="1"/>
  <c r="D164" i="6"/>
  <c r="B164" i="6"/>
  <c r="C164" i="6" s="1"/>
  <c r="D163" i="6"/>
  <c r="B163" i="6"/>
  <c r="C163" i="6" s="1"/>
  <c r="D162" i="6"/>
  <c r="B162" i="6"/>
  <c r="C162" i="6" s="1"/>
  <c r="D161" i="6"/>
  <c r="B161" i="6"/>
  <c r="C161" i="6" s="1"/>
  <c r="D160" i="6"/>
  <c r="B160" i="6"/>
  <c r="C160" i="6" s="1"/>
  <c r="D159" i="6"/>
  <c r="B159" i="6"/>
  <c r="C159" i="6" s="1"/>
  <c r="D158" i="6"/>
  <c r="B158" i="6"/>
  <c r="C158" i="6" s="1"/>
  <c r="D157" i="6"/>
  <c r="B157" i="6"/>
  <c r="C157" i="6" s="1"/>
  <c r="D156" i="6"/>
  <c r="B156" i="6"/>
  <c r="C156" i="6" s="1"/>
  <c r="D155" i="6"/>
  <c r="B155" i="6"/>
  <c r="C155" i="6" s="1"/>
  <c r="D154" i="6"/>
  <c r="B154" i="6"/>
  <c r="C154" i="6" s="1"/>
  <c r="D153" i="6"/>
  <c r="B153" i="6"/>
  <c r="C153" i="6" s="1"/>
  <c r="D152" i="6"/>
  <c r="B152" i="6"/>
  <c r="C152" i="6" s="1"/>
  <c r="D151" i="6"/>
  <c r="B151" i="6"/>
  <c r="C151" i="6" s="1"/>
  <c r="D150" i="6"/>
  <c r="B150" i="6"/>
  <c r="C150" i="6" s="1"/>
  <c r="D149" i="6"/>
  <c r="B149" i="6"/>
  <c r="C149" i="6" s="1"/>
  <c r="D148" i="6"/>
  <c r="B148" i="6"/>
  <c r="C148" i="6" s="1"/>
  <c r="D147" i="6"/>
  <c r="B147" i="6"/>
  <c r="C147" i="6" s="1"/>
  <c r="D146" i="6"/>
  <c r="B146" i="6"/>
  <c r="C146" i="6" s="1"/>
  <c r="D145" i="6"/>
  <c r="B145" i="6"/>
  <c r="C145" i="6" s="1"/>
  <c r="D144" i="6"/>
  <c r="B144" i="6"/>
  <c r="C144" i="6" s="1"/>
  <c r="D143" i="6"/>
  <c r="B143" i="6"/>
  <c r="C143" i="6" s="1"/>
  <c r="D142" i="6"/>
  <c r="B142" i="6"/>
  <c r="C142" i="6" s="1"/>
  <c r="D141" i="6"/>
  <c r="B141" i="6"/>
  <c r="C141" i="6" s="1"/>
  <c r="D140" i="6"/>
  <c r="B140" i="6"/>
  <c r="C140" i="6" s="1"/>
  <c r="D139" i="6"/>
  <c r="B139" i="6"/>
  <c r="C139" i="6" s="1"/>
  <c r="D138" i="6"/>
  <c r="B138" i="6"/>
  <c r="C138" i="6" s="1"/>
  <c r="D137" i="6"/>
  <c r="B137" i="6"/>
  <c r="C137" i="6" s="1"/>
  <c r="D136" i="6"/>
  <c r="B136" i="6"/>
  <c r="C136" i="6" s="1"/>
  <c r="D135" i="6"/>
  <c r="B135" i="6"/>
  <c r="C135" i="6" s="1"/>
  <c r="D134" i="6"/>
  <c r="B134" i="6"/>
  <c r="C134" i="6" s="1"/>
  <c r="D133" i="6"/>
  <c r="B133" i="6"/>
  <c r="C133" i="6" s="1"/>
  <c r="D132" i="6"/>
  <c r="B132" i="6"/>
  <c r="C132" i="6" s="1"/>
  <c r="D131" i="6"/>
  <c r="B131" i="6"/>
  <c r="C131" i="6" s="1"/>
  <c r="D130" i="6"/>
  <c r="B130" i="6"/>
  <c r="C130" i="6" s="1"/>
  <c r="D129" i="6"/>
  <c r="C129" i="6"/>
  <c r="B129" i="6"/>
  <c r="D128" i="6"/>
  <c r="B128" i="6"/>
  <c r="C128" i="6" s="1"/>
  <c r="D127" i="6"/>
  <c r="B127" i="6"/>
  <c r="C127" i="6" s="1"/>
  <c r="D126" i="6"/>
  <c r="C126" i="6"/>
  <c r="B126" i="6"/>
  <c r="D125" i="6"/>
  <c r="B125" i="6"/>
  <c r="C125" i="6" s="1"/>
  <c r="D124" i="6"/>
  <c r="B124" i="6"/>
  <c r="C124" i="6" s="1"/>
  <c r="D123" i="6"/>
  <c r="B123" i="6"/>
  <c r="C123" i="6" s="1"/>
  <c r="D122" i="6"/>
  <c r="B122" i="6"/>
  <c r="C122" i="6" s="1"/>
  <c r="D121" i="6"/>
  <c r="C121" i="6"/>
  <c r="B121" i="6"/>
  <c r="D120" i="6"/>
  <c r="B120" i="6"/>
  <c r="C120" i="6" s="1"/>
  <c r="D119" i="6"/>
  <c r="B119" i="6"/>
  <c r="C119" i="6" s="1"/>
  <c r="D118" i="6"/>
  <c r="B118" i="6"/>
  <c r="C118" i="6" s="1"/>
  <c r="D117" i="6"/>
  <c r="B117" i="6"/>
  <c r="C117" i="6" s="1"/>
  <c r="D116" i="6"/>
  <c r="B116" i="6"/>
  <c r="C116" i="6" s="1"/>
  <c r="D115" i="6"/>
  <c r="B115" i="6"/>
  <c r="C115" i="6" s="1"/>
  <c r="D114" i="6"/>
  <c r="C114" i="6"/>
  <c r="B114" i="6"/>
  <c r="D113" i="6"/>
  <c r="B113" i="6"/>
  <c r="C113" i="6" s="1"/>
  <c r="D112" i="6"/>
  <c r="B112" i="6"/>
  <c r="C112" i="6" s="1"/>
  <c r="D111" i="6"/>
  <c r="B111" i="6"/>
  <c r="C111" i="6" s="1"/>
  <c r="D110" i="6"/>
  <c r="B110" i="6"/>
  <c r="C110" i="6" s="1"/>
  <c r="D109" i="6"/>
  <c r="B109" i="6"/>
  <c r="C109" i="6" s="1"/>
  <c r="D108" i="6"/>
  <c r="B108" i="6"/>
  <c r="C108" i="6" s="1"/>
  <c r="D107" i="6"/>
  <c r="B107" i="6"/>
  <c r="C107" i="6" s="1"/>
  <c r="D106" i="6"/>
  <c r="B106" i="6"/>
  <c r="C106" i="6" s="1"/>
  <c r="D105" i="6"/>
  <c r="B105" i="6"/>
  <c r="C105" i="6" s="1"/>
  <c r="D104" i="6"/>
  <c r="B104" i="6"/>
  <c r="C104" i="6" s="1"/>
  <c r="D103" i="6"/>
  <c r="B103" i="6"/>
  <c r="C103" i="6" s="1"/>
  <c r="D102" i="6"/>
  <c r="B102" i="6"/>
  <c r="C102" i="6" s="1"/>
  <c r="D101" i="6"/>
  <c r="B101" i="6"/>
  <c r="C101" i="6" s="1"/>
  <c r="D100" i="6"/>
  <c r="B100" i="6"/>
  <c r="C100" i="6" s="1"/>
  <c r="D99" i="6"/>
  <c r="B99" i="6"/>
  <c r="C99" i="6" s="1"/>
  <c r="D98" i="6"/>
  <c r="B98" i="6"/>
  <c r="C98" i="6" s="1"/>
  <c r="D97" i="6"/>
  <c r="B97" i="6"/>
  <c r="C97" i="6" s="1"/>
  <c r="D96" i="6"/>
  <c r="B96" i="6"/>
  <c r="C96" i="6" s="1"/>
  <c r="D95" i="6"/>
  <c r="B95" i="6"/>
  <c r="C95" i="6" s="1"/>
  <c r="D94" i="6"/>
  <c r="B94" i="6"/>
  <c r="C94" i="6" s="1"/>
  <c r="D93" i="6"/>
  <c r="B93" i="6"/>
  <c r="C93" i="6" s="1"/>
  <c r="D92" i="6"/>
  <c r="B92" i="6"/>
  <c r="C92" i="6" s="1"/>
  <c r="D91" i="6"/>
  <c r="B91" i="6"/>
  <c r="C91" i="6" s="1"/>
  <c r="D90" i="6"/>
  <c r="B90" i="6"/>
  <c r="C90" i="6" s="1"/>
  <c r="D89" i="6"/>
  <c r="B89" i="6"/>
  <c r="C89" i="6" s="1"/>
  <c r="D88" i="6"/>
  <c r="B88" i="6"/>
  <c r="C88" i="6" s="1"/>
  <c r="D87" i="6"/>
  <c r="B87" i="6"/>
  <c r="C87" i="6" s="1"/>
  <c r="D86" i="6"/>
  <c r="B86" i="6"/>
  <c r="C86" i="6" s="1"/>
  <c r="D85" i="6"/>
  <c r="B85" i="6"/>
  <c r="C85" i="6" s="1"/>
  <c r="D84" i="6"/>
  <c r="B84" i="6"/>
  <c r="C84" i="6" s="1"/>
  <c r="D83" i="6"/>
  <c r="B83" i="6"/>
  <c r="C83" i="6" s="1"/>
  <c r="D82" i="6"/>
  <c r="B82" i="6"/>
  <c r="C82" i="6" s="1"/>
  <c r="D81" i="6"/>
  <c r="B81" i="6"/>
  <c r="C81" i="6" s="1"/>
  <c r="D80" i="6"/>
  <c r="B80" i="6"/>
  <c r="C80" i="6" s="1"/>
  <c r="D79" i="6"/>
  <c r="B79" i="6"/>
  <c r="C79" i="6" s="1"/>
  <c r="D78" i="6"/>
  <c r="B78" i="6"/>
  <c r="C78" i="6" s="1"/>
  <c r="D77" i="6"/>
  <c r="B77" i="6"/>
  <c r="C77" i="6" s="1"/>
  <c r="D76" i="6"/>
  <c r="B76" i="6"/>
  <c r="C76" i="6" s="1"/>
  <c r="D75" i="6"/>
  <c r="B75" i="6"/>
  <c r="C75" i="6" s="1"/>
  <c r="D74" i="6"/>
  <c r="B74" i="6"/>
  <c r="C74" i="6" s="1"/>
  <c r="D73" i="6"/>
  <c r="B73" i="6"/>
  <c r="C73" i="6" s="1"/>
  <c r="D72" i="6"/>
  <c r="B72" i="6"/>
  <c r="C72" i="6" s="1"/>
  <c r="D71" i="6"/>
  <c r="B71" i="6"/>
  <c r="C71" i="6" s="1"/>
  <c r="D70" i="6"/>
  <c r="B70" i="6"/>
  <c r="C70" i="6" s="1"/>
  <c r="D69" i="6"/>
  <c r="B69" i="6"/>
  <c r="C69" i="6" s="1"/>
  <c r="D68" i="6"/>
  <c r="B68" i="6"/>
  <c r="C68" i="6" s="1"/>
  <c r="D67" i="6"/>
  <c r="C67" i="6"/>
  <c r="B67" i="6"/>
  <c r="D66" i="6"/>
  <c r="B66" i="6"/>
  <c r="C66" i="6" s="1"/>
  <c r="D65" i="6"/>
  <c r="B65" i="6"/>
  <c r="C65" i="6" s="1"/>
  <c r="D64" i="6"/>
  <c r="B64" i="6"/>
  <c r="C64" i="6" s="1"/>
  <c r="D63" i="6"/>
  <c r="B63" i="6"/>
  <c r="C63" i="6" s="1"/>
  <c r="D62" i="6"/>
  <c r="B62" i="6"/>
  <c r="C62" i="6" s="1"/>
  <c r="D61" i="6"/>
  <c r="B61" i="6"/>
  <c r="C61" i="6" s="1"/>
  <c r="D60" i="6"/>
  <c r="B60" i="6"/>
  <c r="C60" i="6" s="1"/>
  <c r="D59" i="6"/>
  <c r="B59" i="6"/>
  <c r="C59" i="6" s="1"/>
  <c r="D58" i="6"/>
  <c r="B58" i="6"/>
  <c r="C58" i="6" s="1"/>
  <c r="D57" i="6"/>
  <c r="B57" i="6"/>
  <c r="C57" i="6" s="1"/>
  <c r="D56" i="6"/>
  <c r="B56" i="6"/>
  <c r="C56" i="6" s="1"/>
  <c r="D55" i="6"/>
  <c r="C55" i="6"/>
  <c r="B55" i="6"/>
  <c r="D54" i="6"/>
  <c r="B54" i="6"/>
  <c r="C54" i="6" s="1"/>
  <c r="D53" i="6"/>
  <c r="B53" i="6"/>
  <c r="C53" i="6" s="1"/>
  <c r="D52" i="6"/>
  <c r="B52" i="6"/>
  <c r="C52" i="6" s="1"/>
  <c r="D51" i="6"/>
  <c r="B51" i="6"/>
  <c r="C51" i="6" s="1"/>
  <c r="D50" i="6"/>
  <c r="B50" i="6"/>
  <c r="C50" i="6" s="1"/>
  <c r="D49" i="6"/>
  <c r="C49" i="6"/>
  <c r="B49" i="6"/>
  <c r="D48" i="6"/>
  <c r="B48" i="6"/>
  <c r="C48" i="6" s="1"/>
  <c r="D47" i="6"/>
  <c r="B47" i="6"/>
  <c r="C47" i="6" s="1"/>
  <c r="D46" i="6"/>
  <c r="B46" i="6"/>
  <c r="C46" i="6" s="1"/>
  <c r="D45" i="6"/>
  <c r="B45" i="6"/>
  <c r="C45" i="6" s="1"/>
  <c r="D44" i="6"/>
  <c r="B44" i="6"/>
  <c r="C44" i="6" s="1"/>
  <c r="D43" i="6"/>
  <c r="B43" i="6"/>
  <c r="C43" i="6" s="1"/>
  <c r="D42" i="6"/>
  <c r="B42" i="6"/>
  <c r="C42" i="6" s="1"/>
  <c r="D41" i="6"/>
  <c r="B41" i="6"/>
  <c r="C41" i="6" s="1"/>
  <c r="D40" i="6"/>
  <c r="B40" i="6"/>
  <c r="C40" i="6" s="1"/>
  <c r="D39" i="6"/>
  <c r="B39" i="6"/>
  <c r="C39" i="6" s="1"/>
  <c r="V38" i="6"/>
  <c r="V39" i="6" s="1"/>
  <c r="D38" i="6"/>
  <c r="B38" i="6"/>
  <c r="C38" i="6" s="1"/>
  <c r="V37" i="6"/>
  <c r="D37" i="6"/>
  <c r="B37" i="6"/>
  <c r="C37" i="6" s="1"/>
  <c r="D36" i="6"/>
  <c r="B36" i="6"/>
  <c r="C36" i="6" s="1"/>
  <c r="V35" i="6"/>
  <c r="V36" i="6" s="1"/>
  <c r="D35" i="6"/>
  <c r="B35" i="6"/>
  <c r="C35" i="6" s="1"/>
  <c r="D34" i="6"/>
  <c r="B34" i="6"/>
  <c r="C34" i="6" s="1"/>
  <c r="D33" i="6"/>
  <c r="B33" i="6"/>
  <c r="C33" i="6" s="1"/>
  <c r="Y32" i="6" a="1"/>
  <c r="Y32" i="6" s="1"/>
  <c r="X32" i="6"/>
  <c r="W32" i="6" s="1"/>
  <c r="D32" i="6"/>
  <c r="B32" i="6"/>
  <c r="C32" i="6" s="1"/>
  <c r="Y31" i="6" a="1"/>
  <c r="Y31" i="6" s="1"/>
  <c r="X31" i="6"/>
  <c r="W31" i="6" s="1"/>
  <c r="D31" i="6"/>
  <c r="B31" i="6"/>
  <c r="C31" i="6" s="1"/>
  <c r="Y30" i="6" a="1"/>
  <c r="Y30" i="6" s="1"/>
  <c r="X30" i="6"/>
  <c r="W30" i="6" s="1"/>
  <c r="D30" i="6"/>
  <c r="B30" i="6"/>
  <c r="C30" i="6" s="1"/>
  <c r="Y29" i="6" a="1"/>
  <c r="Y29" i="6" s="1"/>
  <c r="X29" i="6"/>
  <c r="W29" i="6" s="1"/>
  <c r="D29" i="6"/>
  <c r="B29" i="6"/>
  <c r="C29" i="6" s="1"/>
  <c r="Y28" i="6" a="1"/>
  <c r="Y28" i="6" s="1"/>
  <c r="X28" i="6"/>
  <c r="W28" i="6" s="1"/>
  <c r="D28" i="6"/>
  <c r="B28" i="6"/>
  <c r="C28" i="6" s="1"/>
  <c r="Y27" i="6" a="1"/>
  <c r="Y27" i="6" s="1"/>
  <c r="X27" i="6"/>
  <c r="W27" i="6" s="1"/>
  <c r="D27" i="6"/>
  <c r="B27" i="6"/>
  <c r="C27" i="6" s="1"/>
  <c r="Y26" i="6" a="1"/>
  <c r="Y26" i="6" s="1"/>
  <c r="X26" i="6"/>
  <c r="W26" i="6" s="1"/>
  <c r="D26" i="6"/>
  <c r="B26" i="6"/>
  <c r="C26" i="6" s="1"/>
  <c r="D25" i="6"/>
  <c r="B25" i="6"/>
  <c r="C25" i="6" s="1"/>
  <c r="D24" i="6"/>
  <c r="B24" i="6"/>
  <c r="C24" i="6" s="1"/>
  <c r="V23" i="6"/>
  <c r="U23" i="6"/>
  <c r="D23" i="6"/>
  <c r="B23" i="6"/>
  <c r="C23" i="6" s="1"/>
  <c r="D22" i="6"/>
  <c r="B22" i="6"/>
  <c r="C22" i="6" s="1"/>
  <c r="D21" i="6"/>
  <c r="B21" i="6"/>
  <c r="C21" i="6" s="1"/>
  <c r="V20" i="6"/>
  <c r="D20" i="6"/>
  <c r="B20" i="6"/>
  <c r="C20" i="6" s="1"/>
  <c r="V19" i="6"/>
  <c r="D19" i="6"/>
  <c r="B19" i="6"/>
  <c r="C19" i="6" s="1"/>
  <c r="V18" i="6"/>
  <c r="D18" i="6"/>
  <c r="B18" i="6"/>
  <c r="C18" i="6" s="1"/>
  <c r="D17" i="6"/>
  <c r="B17" i="6"/>
  <c r="C17" i="6" s="1"/>
  <c r="G13" i="6"/>
  <c r="D4985" i="5"/>
  <c r="B4985" i="5"/>
  <c r="C4985" i="5" s="1"/>
  <c r="D4984" i="5"/>
  <c r="B4984" i="5"/>
  <c r="C4984" i="5" s="1"/>
  <c r="D4983" i="5"/>
  <c r="B4983" i="5"/>
  <c r="C4983" i="5" s="1"/>
  <c r="D4982" i="5"/>
  <c r="B4982" i="5"/>
  <c r="C4982" i="5" s="1"/>
  <c r="D4981" i="5"/>
  <c r="B4981" i="5"/>
  <c r="C4981" i="5" s="1"/>
  <c r="D4980" i="5"/>
  <c r="B4980" i="5"/>
  <c r="C4980" i="5" s="1"/>
  <c r="D4979" i="5"/>
  <c r="B4979" i="5"/>
  <c r="C4979" i="5" s="1"/>
  <c r="D4978" i="5"/>
  <c r="B4978" i="5"/>
  <c r="C4978" i="5" s="1"/>
  <c r="D4977" i="5"/>
  <c r="B4977" i="5"/>
  <c r="C4977" i="5" s="1"/>
  <c r="D4976" i="5"/>
  <c r="B4976" i="5"/>
  <c r="C4976" i="5" s="1"/>
  <c r="D4975" i="5"/>
  <c r="B4975" i="5"/>
  <c r="C4975" i="5" s="1"/>
  <c r="D4974" i="5"/>
  <c r="B4974" i="5"/>
  <c r="C4974" i="5" s="1"/>
  <c r="D4973" i="5"/>
  <c r="B4973" i="5"/>
  <c r="C4973" i="5" s="1"/>
  <c r="D4972" i="5"/>
  <c r="B4972" i="5"/>
  <c r="C4972" i="5" s="1"/>
  <c r="D4971" i="5"/>
  <c r="B4971" i="5"/>
  <c r="C4971" i="5" s="1"/>
  <c r="D4970" i="5"/>
  <c r="B4970" i="5"/>
  <c r="C4970" i="5" s="1"/>
  <c r="D4969" i="5"/>
  <c r="B4969" i="5"/>
  <c r="C4969" i="5" s="1"/>
  <c r="D4968" i="5"/>
  <c r="B4968" i="5"/>
  <c r="C4968" i="5" s="1"/>
  <c r="D4967" i="5"/>
  <c r="B4967" i="5"/>
  <c r="C4967" i="5" s="1"/>
  <c r="D4966" i="5"/>
  <c r="B4966" i="5"/>
  <c r="C4966" i="5" s="1"/>
  <c r="D4965" i="5"/>
  <c r="B4965" i="5"/>
  <c r="C4965" i="5" s="1"/>
  <c r="D4964" i="5"/>
  <c r="C4964" i="5"/>
  <c r="B4964" i="5"/>
  <c r="D4963" i="5"/>
  <c r="B4963" i="5"/>
  <c r="C4963" i="5" s="1"/>
  <c r="D4962" i="5"/>
  <c r="B4962" i="5"/>
  <c r="C4962" i="5" s="1"/>
  <c r="D4961" i="5"/>
  <c r="B4961" i="5"/>
  <c r="C4961" i="5" s="1"/>
  <c r="D4960" i="5"/>
  <c r="B4960" i="5"/>
  <c r="C4960" i="5" s="1"/>
  <c r="D4959" i="5"/>
  <c r="C4959" i="5"/>
  <c r="B4959" i="5"/>
  <c r="D4958" i="5"/>
  <c r="B4958" i="5"/>
  <c r="C4958" i="5" s="1"/>
  <c r="D4957" i="5"/>
  <c r="B4957" i="5"/>
  <c r="C4957" i="5" s="1"/>
  <c r="D4956" i="5"/>
  <c r="B4956" i="5"/>
  <c r="C4956" i="5" s="1"/>
  <c r="D4955" i="5"/>
  <c r="B4955" i="5"/>
  <c r="C4955" i="5" s="1"/>
  <c r="D4954" i="5"/>
  <c r="B4954" i="5"/>
  <c r="C4954" i="5" s="1"/>
  <c r="D4953" i="5"/>
  <c r="B4953" i="5"/>
  <c r="C4953" i="5" s="1"/>
  <c r="D4952" i="5"/>
  <c r="B4952" i="5"/>
  <c r="C4952" i="5" s="1"/>
  <c r="D4951" i="5"/>
  <c r="B4951" i="5"/>
  <c r="C4951" i="5" s="1"/>
  <c r="D4950" i="5"/>
  <c r="B4950" i="5"/>
  <c r="C4950" i="5" s="1"/>
  <c r="D4949" i="5"/>
  <c r="B4949" i="5"/>
  <c r="C4949" i="5" s="1"/>
  <c r="D4948" i="5"/>
  <c r="B4948" i="5"/>
  <c r="C4948" i="5" s="1"/>
  <c r="D4947" i="5"/>
  <c r="B4947" i="5"/>
  <c r="C4947" i="5" s="1"/>
  <c r="D4946" i="5"/>
  <c r="B4946" i="5"/>
  <c r="C4946" i="5" s="1"/>
  <c r="D4945" i="5"/>
  <c r="B4945" i="5"/>
  <c r="C4945" i="5" s="1"/>
  <c r="D4944" i="5"/>
  <c r="B4944" i="5"/>
  <c r="C4944" i="5" s="1"/>
  <c r="D4943" i="5"/>
  <c r="B4943" i="5"/>
  <c r="C4943" i="5" s="1"/>
  <c r="D4942" i="5"/>
  <c r="B4942" i="5"/>
  <c r="C4942" i="5" s="1"/>
  <c r="D4941" i="5"/>
  <c r="B4941" i="5"/>
  <c r="C4941" i="5" s="1"/>
  <c r="D4940" i="5"/>
  <c r="C4940" i="5"/>
  <c r="B4940" i="5"/>
  <c r="D4939" i="5"/>
  <c r="B4939" i="5"/>
  <c r="C4939" i="5" s="1"/>
  <c r="D4938" i="5"/>
  <c r="B4938" i="5"/>
  <c r="C4938" i="5" s="1"/>
  <c r="D4937" i="5"/>
  <c r="B4937" i="5"/>
  <c r="C4937" i="5" s="1"/>
  <c r="D4936" i="5"/>
  <c r="B4936" i="5"/>
  <c r="C4936" i="5" s="1"/>
  <c r="D4935" i="5"/>
  <c r="B4935" i="5"/>
  <c r="C4935" i="5" s="1"/>
  <c r="D4934" i="5"/>
  <c r="B4934" i="5"/>
  <c r="C4934" i="5" s="1"/>
  <c r="D4933" i="5"/>
  <c r="B4933" i="5"/>
  <c r="C4933" i="5" s="1"/>
  <c r="D4932" i="5"/>
  <c r="B4932" i="5"/>
  <c r="C4932" i="5" s="1"/>
  <c r="D4931" i="5"/>
  <c r="B4931" i="5"/>
  <c r="C4931" i="5" s="1"/>
  <c r="D4930" i="5"/>
  <c r="B4930" i="5"/>
  <c r="C4930" i="5" s="1"/>
  <c r="D4929" i="5"/>
  <c r="B4929" i="5"/>
  <c r="C4929" i="5" s="1"/>
  <c r="D4928" i="5"/>
  <c r="B4928" i="5"/>
  <c r="C4928" i="5" s="1"/>
  <c r="D4927" i="5"/>
  <c r="B4927" i="5"/>
  <c r="C4927" i="5" s="1"/>
  <c r="D4926" i="5"/>
  <c r="B4926" i="5"/>
  <c r="C4926" i="5" s="1"/>
  <c r="D4925" i="5"/>
  <c r="B4925" i="5"/>
  <c r="C4925" i="5" s="1"/>
  <c r="D4924" i="5"/>
  <c r="B4924" i="5"/>
  <c r="C4924" i="5" s="1"/>
  <c r="D4923" i="5"/>
  <c r="B4923" i="5"/>
  <c r="C4923" i="5" s="1"/>
  <c r="D4922" i="5"/>
  <c r="B4922" i="5"/>
  <c r="C4922" i="5" s="1"/>
  <c r="D4921" i="5"/>
  <c r="B4921" i="5"/>
  <c r="C4921" i="5" s="1"/>
  <c r="D4920" i="5"/>
  <c r="C4920" i="5"/>
  <c r="B4920" i="5"/>
  <c r="D4919" i="5"/>
  <c r="B4919" i="5"/>
  <c r="C4919" i="5" s="1"/>
  <c r="D4918" i="5"/>
  <c r="B4918" i="5"/>
  <c r="C4918" i="5" s="1"/>
  <c r="D4917" i="5"/>
  <c r="C4917" i="5"/>
  <c r="B4917" i="5"/>
  <c r="D4916" i="5"/>
  <c r="B4916" i="5"/>
  <c r="C4916" i="5" s="1"/>
  <c r="D4915" i="5"/>
  <c r="B4915" i="5"/>
  <c r="C4915" i="5" s="1"/>
  <c r="D4914" i="5"/>
  <c r="B4914" i="5"/>
  <c r="C4914" i="5" s="1"/>
  <c r="D4913" i="5"/>
  <c r="B4913" i="5"/>
  <c r="C4913" i="5" s="1"/>
  <c r="D4912" i="5"/>
  <c r="B4912" i="5"/>
  <c r="C4912" i="5" s="1"/>
  <c r="D4911" i="5"/>
  <c r="B4911" i="5"/>
  <c r="C4911" i="5" s="1"/>
  <c r="D4910" i="5"/>
  <c r="B4910" i="5"/>
  <c r="C4910" i="5" s="1"/>
  <c r="D4909" i="5"/>
  <c r="B4909" i="5"/>
  <c r="C4909" i="5" s="1"/>
  <c r="D4908" i="5"/>
  <c r="B4908" i="5"/>
  <c r="C4908" i="5" s="1"/>
  <c r="D4907" i="5"/>
  <c r="B4907" i="5"/>
  <c r="C4907" i="5" s="1"/>
  <c r="D4906" i="5"/>
  <c r="B4906" i="5"/>
  <c r="C4906" i="5" s="1"/>
  <c r="D4905" i="5"/>
  <c r="B4905" i="5"/>
  <c r="C4905" i="5" s="1"/>
  <c r="D4904" i="5"/>
  <c r="B4904" i="5"/>
  <c r="C4904" i="5" s="1"/>
  <c r="D4903" i="5"/>
  <c r="C4903" i="5"/>
  <c r="B4903" i="5"/>
  <c r="D4902" i="5"/>
  <c r="B4902" i="5"/>
  <c r="C4902" i="5" s="1"/>
  <c r="D4901" i="5"/>
  <c r="B4901" i="5"/>
  <c r="C4901" i="5" s="1"/>
  <c r="D4900" i="5"/>
  <c r="B4900" i="5"/>
  <c r="C4900" i="5" s="1"/>
  <c r="D4899" i="5"/>
  <c r="B4899" i="5"/>
  <c r="C4899" i="5" s="1"/>
  <c r="D4898" i="5"/>
  <c r="B4898" i="5"/>
  <c r="C4898" i="5" s="1"/>
  <c r="D4897" i="5"/>
  <c r="B4897" i="5"/>
  <c r="C4897" i="5" s="1"/>
  <c r="D4896" i="5"/>
  <c r="B4896" i="5"/>
  <c r="C4896" i="5" s="1"/>
  <c r="D4895" i="5"/>
  <c r="B4895" i="5"/>
  <c r="C4895" i="5" s="1"/>
  <c r="D4894" i="5"/>
  <c r="B4894" i="5"/>
  <c r="C4894" i="5" s="1"/>
  <c r="D4893" i="5"/>
  <c r="B4893" i="5"/>
  <c r="C4893" i="5" s="1"/>
  <c r="D4892" i="5"/>
  <c r="B4892" i="5"/>
  <c r="C4892" i="5" s="1"/>
  <c r="D4891" i="5"/>
  <c r="B4891" i="5"/>
  <c r="C4891" i="5" s="1"/>
  <c r="D4890" i="5"/>
  <c r="B4890" i="5"/>
  <c r="C4890" i="5" s="1"/>
  <c r="D4889" i="5"/>
  <c r="B4889" i="5"/>
  <c r="C4889" i="5" s="1"/>
  <c r="D4888" i="5"/>
  <c r="C4888" i="5"/>
  <c r="B4888" i="5"/>
  <c r="D4887" i="5"/>
  <c r="C4887" i="5"/>
  <c r="B4887" i="5"/>
  <c r="D4886" i="5"/>
  <c r="B4886" i="5"/>
  <c r="C4886" i="5" s="1"/>
  <c r="D4885" i="5"/>
  <c r="C4885" i="5"/>
  <c r="B4885" i="5"/>
  <c r="D4884" i="5"/>
  <c r="C4884" i="5"/>
  <c r="B4884" i="5"/>
  <c r="D4883" i="5"/>
  <c r="B4883" i="5"/>
  <c r="C4883" i="5" s="1"/>
  <c r="D4882" i="5"/>
  <c r="B4882" i="5"/>
  <c r="C4882" i="5" s="1"/>
  <c r="D4881" i="5"/>
  <c r="B4881" i="5"/>
  <c r="C4881" i="5" s="1"/>
  <c r="D4880" i="5"/>
  <c r="B4880" i="5"/>
  <c r="C4880" i="5" s="1"/>
  <c r="D4879" i="5"/>
  <c r="B4879" i="5"/>
  <c r="C4879" i="5" s="1"/>
  <c r="D4878" i="5"/>
  <c r="B4878" i="5"/>
  <c r="C4878" i="5" s="1"/>
  <c r="D4877" i="5"/>
  <c r="B4877" i="5"/>
  <c r="C4877" i="5" s="1"/>
  <c r="D4876" i="5"/>
  <c r="B4876" i="5"/>
  <c r="C4876" i="5" s="1"/>
  <c r="D4875" i="5"/>
  <c r="B4875" i="5"/>
  <c r="C4875" i="5" s="1"/>
  <c r="D4874" i="5"/>
  <c r="B4874" i="5"/>
  <c r="C4874" i="5" s="1"/>
  <c r="D4873" i="5"/>
  <c r="B4873" i="5"/>
  <c r="C4873" i="5" s="1"/>
  <c r="D4872" i="5"/>
  <c r="B4872" i="5"/>
  <c r="C4872" i="5" s="1"/>
  <c r="D4871" i="5"/>
  <c r="C4871" i="5"/>
  <c r="B4871" i="5"/>
  <c r="D4870" i="5"/>
  <c r="B4870" i="5"/>
  <c r="C4870" i="5" s="1"/>
  <c r="D4869" i="5"/>
  <c r="B4869" i="5"/>
  <c r="C4869" i="5" s="1"/>
  <c r="D4868" i="5"/>
  <c r="B4868" i="5"/>
  <c r="C4868" i="5" s="1"/>
  <c r="D4867" i="5"/>
  <c r="B4867" i="5"/>
  <c r="C4867" i="5" s="1"/>
  <c r="D4866" i="5"/>
  <c r="B4866" i="5"/>
  <c r="C4866" i="5" s="1"/>
  <c r="D4865" i="5"/>
  <c r="B4865" i="5"/>
  <c r="C4865" i="5" s="1"/>
  <c r="D4864" i="5"/>
  <c r="B4864" i="5"/>
  <c r="C4864" i="5" s="1"/>
  <c r="D4863" i="5"/>
  <c r="B4863" i="5"/>
  <c r="C4863" i="5" s="1"/>
  <c r="D4862" i="5"/>
  <c r="B4862" i="5"/>
  <c r="C4862" i="5" s="1"/>
  <c r="D4861" i="5"/>
  <c r="B4861" i="5"/>
  <c r="C4861" i="5" s="1"/>
  <c r="D4860" i="5"/>
  <c r="B4860" i="5"/>
  <c r="C4860" i="5" s="1"/>
  <c r="D4859" i="5"/>
  <c r="B4859" i="5"/>
  <c r="C4859" i="5" s="1"/>
  <c r="D4858" i="5"/>
  <c r="B4858" i="5"/>
  <c r="C4858" i="5" s="1"/>
  <c r="D4857" i="5"/>
  <c r="B4857" i="5"/>
  <c r="C4857" i="5" s="1"/>
  <c r="D4856" i="5"/>
  <c r="B4856" i="5"/>
  <c r="C4856" i="5" s="1"/>
  <c r="D4855" i="5"/>
  <c r="B4855" i="5"/>
  <c r="C4855" i="5" s="1"/>
  <c r="D4854" i="5"/>
  <c r="B4854" i="5"/>
  <c r="C4854" i="5" s="1"/>
  <c r="D4853" i="5"/>
  <c r="C4853" i="5"/>
  <c r="B4853" i="5"/>
  <c r="D4852" i="5"/>
  <c r="B4852" i="5"/>
  <c r="C4852" i="5" s="1"/>
  <c r="D4851" i="5"/>
  <c r="B4851" i="5"/>
  <c r="C4851" i="5" s="1"/>
  <c r="D4850" i="5"/>
  <c r="B4850" i="5"/>
  <c r="C4850" i="5" s="1"/>
  <c r="D4849" i="5"/>
  <c r="B4849" i="5"/>
  <c r="C4849" i="5" s="1"/>
  <c r="D4848" i="5"/>
  <c r="B4848" i="5"/>
  <c r="C4848" i="5" s="1"/>
  <c r="D4847" i="5"/>
  <c r="B4847" i="5"/>
  <c r="C4847" i="5" s="1"/>
  <c r="D4846" i="5"/>
  <c r="B4846" i="5"/>
  <c r="C4846" i="5" s="1"/>
  <c r="D4845" i="5"/>
  <c r="B4845" i="5"/>
  <c r="C4845" i="5" s="1"/>
  <c r="D4844" i="5"/>
  <c r="B4844" i="5"/>
  <c r="C4844" i="5" s="1"/>
  <c r="D4843" i="5"/>
  <c r="B4843" i="5"/>
  <c r="C4843" i="5" s="1"/>
  <c r="D4842" i="5"/>
  <c r="B4842" i="5"/>
  <c r="C4842" i="5" s="1"/>
  <c r="D4841" i="5"/>
  <c r="B4841" i="5"/>
  <c r="C4841" i="5" s="1"/>
  <c r="D4840" i="5"/>
  <c r="C4840" i="5"/>
  <c r="B4840" i="5"/>
  <c r="D4839" i="5"/>
  <c r="B4839" i="5"/>
  <c r="C4839" i="5" s="1"/>
  <c r="D4838" i="5"/>
  <c r="B4838" i="5"/>
  <c r="C4838" i="5" s="1"/>
  <c r="D4837" i="5"/>
  <c r="C4837" i="5"/>
  <c r="B4837" i="5"/>
  <c r="D4836" i="5"/>
  <c r="B4836" i="5"/>
  <c r="C4836" i="5" s="1"/>
  <c r="D4835" i="5"/>
  <c r="B4835" i="5"/>
  <c r="C4835" i="5" s="1"/>
  <c r="D4834" i="5"/>
  <c r="B4834" i="5"/>
  <c r="C4834" i="5" s="1"/>
  <c r="D4833" i="5"/>
  <c r="B4833" i="5"/>
  <c r="C4833" i="5" s="1"/>
  <c r="D4832" i="5"/>
  <c r="B4832" i="5"/>
  <c r="C4832" i="5" s="1"/>
  <c r="D4831" i="5"/>
  <c r="B4831" i="5"/>
  <c r="C4831" i="5" s="1"/>
  <c r="D4830" i="5"/>
  <c r="B4830" i="5"/>
  <c r="C4830" i="5" s="1"/>
  <c r="D4829" i="5"/>
  <c r="B4829" i="5"/>
  <c r="C4829" i="5" s="1"/>
  <c r="D4828" i="5"/>
  <c r="B4828" i="5"/>
  <c r="C4828" i="5" s="1"/>
  <c r="D4827" i="5"/>
  <c r="B4827" i="5"/>
  <c r="C4827" i="5" s="1"/>
  <c r="D4826" i="5"/>
  <c r="B4826" i="5"/>
  <c r="C4826" i="5" s="1"/>
  <c r="D4825" i="5"/>
  <c r="B4825" i="5"/>
  <c r="C4825" i="5" s="1"/>
  <c r="D4824" i="5"/>
  <c r="B4824" i="5"/>
  <c r="C4824" i="5" s="1"/>
  <c r="D4823" i="5"/>
  <c r="B4823" i="5"/>
  <c r="C4823" i="5" s="1"/>
  <c r="D4822" i="5"/>
  <c r="B4822" i="5"/>
  <c r="C4822" i="5" s="1"/>
  <c r="D4821" i="5"/>
  <c r="B4821" i="5"/>
  <c r="C4821" i="5" s="1"/>
  <c r="D4820" i="5"/>
  <c r="C4820" i="5"/>
  <c r="B4820" i="5"/>
  <c r="D4819" i="5"/>
  <c r="B4819" i="5"/>
  <c r="C4819" i="5" s="1"/>
  <c r="D4818" i="5"/>
  <c r="B4818" i="5"/>
  <c r="C4818" i="5" s="1"/>
  <c r="D4817" i="5"/>
  <c r="B4817" i="5"/>
  <c r="C4817" i="5" s="1"/>
  <c r="D4816" i="5"/>
  <c r="B4816" i="5"/>
  <c r="C4816" i="5" s="1"/>
  <c r="D4815" i="5"/>
  <c r="C4815" i="5"/>
  <c r="B4815" i="5"/>
  <c r="D4814" i="5"/>
  <c r="B4814" i="5"/>
  <c r="C4814" i="5" s="1"/>
  <c r="D4813" i="5"/>
  <c r="B4813" i="5"/>
  <c r="C4813" i="5" s="1"/>
  <c r="D4812" i="5"/>
  <c r="C4812" i="5"/>
  <c r="B4812" i="5"/>
  <c r="D4811" i="5"/>
  <c r="B4811" i="5"/>
  <c r="C4811" i="5" s="1"/>
  <c r="D4810" i="5"/>
  <c r="B4810" i="5"/>
  <c r="C4810" i="5" s="1"/>
  <c r="D4809" i="5"/>
  <c r="B4809" i="5"/>
  <c r="C4809" i="5" s="1"/>
  <c r="D4808" i="5"/>
  <c r="B4808" i="5"/>
  <c r="C4808" i="5" s="1"/>
  <c r="D4807" i="5"/>
  <c r="B4807" i="5"/>
  <c r="C4807" i="5" s="1"/>
  <c r="D4806" i="5"/>
  <c r="B4806" i="5"/>
  <c r="C4806" i="5" s="1"/>
  <c r="D4805" i="5"/>
  <c r="B4805" i="5"/>
  <c r="C4805" i="5" s="1"/>
  <c r="D4804" i="5"/>
  <c r="B4804" i="5"/>
  <c r="C4804" i="5" s="1"/>
  <c r="D4803" i="5"/>
  <c r="B4803" i="5"/>
  <c r="C4803" i="5" s="1"/>
  <c r="D4802" i="5"/>
  <c r="B4802" i="5"/>
  <c r="C4802" i="5" s="1"/>
  <c r="D4801" i="5"/>
  <c r="B4801" i="5"/>
  <c r="C4801" i="5" s="1"/>
  <c r="D4800" i="5"/>
  <c r="C4800" i="5"/>
  <c r="B4800" i="5"/>
  <c r="D4799" i="5"/>
  <c r="B4799" i="5"/>
  <c r="C4799" i="5" s="1"/>
  <c r="D4798" i="5"/>
  <c r="B4798" i="5"/>
  <c r="C4798" i="5" s="1"/>
  <c r="D4797" i="5"/>
  <c r="C4797" i="5"/>
  <c r="B4797" i="5"/>
  <c r="D4796" i="5"/>
  <c r="B4796" i="5"/>
  <c r="C4796" i="5" s="1"/>
  <c r="D4795" i="5"/>
  <c r="B4795" i="5"/>
  <c r="C4795" i="5" s="1"/>
  <c r="D4794" i="5"/>
  <c r="B4794" i="5"/>
  <c r="C4794" i="5" s="1"/>
  <c r="D4793" i="5"/>
  <c r="B4793" i="5"/>
  <c r="C4793" i="5" s="1"/>
  <c r="D4792" i="5"/>
  <c r="B4792" i="5"/>
  <c r="C4792" i="5" s="1"/>
  <c r="D4791" i="5"/>
  <c r="B4791" i="5"/>
  <c r="C4791" i="5" s="1"/>
  <c r="D4790" i="5"/>
  <c r="B4790" i="5"/>
  <c r="C4790" i="5" s="1"/>
  <c r="D4789" i="5"/>
  <c r="B4789" i="5"/>
  <c r="C4789" i="5" s="1"/>
  <c r="D4788" i="5"/>
  <c r="B4788" i="5"/>
  <c r="C4788" i="5" s="1"/>
  <c r="D4787" i="5"/>
  <c r="B4787" i="5"/>
  <c r="C4787" i="5" s="1"/>
  <c r="D4786" i="5"/>
  <c r="B4786" i="5"/>
  <c r="C4786" i="5" s="1"/>
  <c r="D4785" i="5"/>
  <c r="B4785" i="5"/>
  <c r="C4785" i="5" s="1"/>
  <c r="D4784" i="5"/>
  <c r="B4784" i="5"/>
  <c r="C4784" i="5" s="1"/>
  <c r="D4783" i="5"/>
  <c r="B4783" i="5"/>
  <c r="C4783" i="5" s="1"/>
  <c r="D4782" i="5"/>
  <c r="B4782" i="5"/>
  <c r="C4782" i="5" s="1"/>
  <c r="D4781" i="5"/>
  <c r="B4781" i="5"/>
  <c r="C4781" i="5" s="1"/>
  <c r="D4780" i="5"/>
  <c r="B4780" i="5"/>
  <c r="C4780" i="5" s="1"/>
  <c r="D4779" i="5"/>
  <c r="B4779" i="5"/>
  <c r="C4779" i="5" s="1"/>
  <c r="D4778" i="5"/>
  <c r="B4778" i="5"/>
  <c r="C4778" i="5" s="1"/>
  <c r="D4777" i="5"/>
  <c r="B4777" i="5"/>
  <c r="C4777" i="5" s="1"/>
  <c r="D4776" i="5"/>
  <c r="B4776" i="5"/>
  <c r="C4776" i="5" s="1"/>
  <c r="D4775" i="5"/>
  <c r="B4775" i="5"/>
  <c r="C4775" i="5" s="1"/>
  <c r="D4774" i="5"/>
  <c r="B4774" i="5"/>
  <c r="C4774" i="5" s="1"/>
  <c r="D4773" i="5"/>
  <c r="B4773" i="5"/>
  <c r="C4773" i="5" s="1"/>
  <c r="D4772" i="5"/>
  <c r="B4772" i="5"/>
  <c r="C4772" i="5" s="1"/>
  <c r="D4771" i="5"/>
  <c r="B4771" i="5"/>
  <c r="C4771" i="5" s="1"/>
  <c r="D4770" i="5"/>
  <c r="B4770" i="5"/>
  <c r="C4770" i="5" s="1"/>
  <c r="D4769" i="5"/>
  <c r="B4769" i="5"/>
  <c r="C4769" i="5" s="1"/>
  <c r="D4768" i="5"/>
  <c r="B4768" i="5"/>
  <c r="C4768" i="5" s="1"/>
  <c r="D4767" i="5"/>
  <c r="B4767" i="5"/>
  <c r="C4767" i="5" s="1"/>
  <c r="D4766" i="5"/>
  <c r="B4766" i="5"/>
  <c r="C4766" i="5" s="1"/>
  <c r="D4765" i="5"/>
  <c r="B4765" i="5"/>
  <c r="C4765" i="5" s="1"/>
  <c r="D4764" i="5"/>
  <c r="B4764" i="5"/>
  <c r="C4764" i="5" s="1"/>
  <c r="D4763" i="5"/>
  <c r="B4763" i="5"/>
  <c r="C4763" i="5" s="1"/>
  <c r="D4762" i="5"/>
  <c r="B4762" i="5"/>
  <c r="C4762" i="5" s="1"/>
  <c r="D4761" i="5"/>
  <c r="B4761" i="5"/>
  <c r="C4761" i="5" s="1"/>
  <c r="D4760" i="5"/>
  <c r="B4760" i="5"/>
  <c r="C4760" i="5" s="1"/>
  <c r="D4759" i="5"/>
  <c r="C4759" i="5"/>
  <c r="B4759" i="5"/>
  <c r="D4758" i="5"/>
  <c r="B4758" i="5"/>
  <c r="C4758" i="5" s="1"/>
  <c r="D4757" i="5"/>
  <c r="B4757" i="5"/>
  <c r="C4757" i="5" s="1"/>
  <c r="D4756" i="5"/>
  <c r="B4756" i="5"/>
  <c r="C4756" i="5" s="1"/>
  <c r="D4755" i="5"/>
  <c r="B4755" i="5"/>
  <c r="C4755" i="5" s="1"/>
  <c r="D4754" i="5"/>
  <c r="B4754" i="5"/>
  <c r="C4754" i="5" s="1"/>
  <c r="D4753" i="5"/>
  <c r="B4753" i="5"/>
  <c r="C4753" i="5" s="1"/>
  <c r="D4752" i="5"/>
  <c r="B4752" i="5"/>
  <c r="C4752" i="5" s="1"/>
  <c r="D4751" i="5"/>
  <c r="B4751" i="5"/>
  <c r="C4751" i="5" s="1"/>
  <c r="D4750" i="5"/>
  <c r="C4750" i="5"/>
  <c r="B4750" i="5"/>
  <c r="D4749" i="5"/>
  <c r="B4749" i="5"/>
  <c r="C4749" i="5" s="1"/>
  <c r="D4748" i="5"/>
  <c r="B4748" i="5"/>
  <c r="C4748" i="5" s="1"/>
  <c r="D4747" i="5"/>
  <c r="B4747" i="5"/>
  <c r="C4747" i="5" s="1"/>
  <c r="D4746" i="5"/>
  <c r="B4746" i="5"/>
  <c r="C4746" i="5" s="1"/>
  <c r="D4745" i="5"/>
  <c r="B4745" i="5"/>
  <c r="C4745" i="5" s="1"/>
  <c r="D4744" i="5"/>
  <c r="B4744" i="5"/>
  <c r="C4744" i="5" s="1"/>
  <c r="D4743" i="5"/>
  <c r="B4743" i="5"/>
  <c r="C4743" i="5" s="1"/>
  <c r="D4742" i="5"/>
  <c r="B4742" i="5"/>
  <c r="C4742" i="5" s="1"/>
  <c r="D4741" i="5"/>
  <c r="B4741" i="5"/>
  <c r="C4741" i="5" s="1"/>
  <c r="D4740" i="5"/>
  <c r="B4740" i="5"/>
  <c r="C4740" i="5" s="1"/>
  <c r="D4739" i="5"/>
  <c r="B4739" i="5"/>
  <c r="C4739" i="5" s="1"/>
  <c r="D4738" i="5"/>
  <c r="B4738" i="5"/>
  <c r="C4738" i="5" s="1"/>
  <c r="D4737" i="5"/>
  <c r="B4737" i="5"/>
  <c r="C4737" i="5" s="1"/>
  <c r="D4736" i="5"/>
  <c r="C4736" i="5"/>
  <c r="B4736" i="5"/>
  <c r="D4735" i="5"/>
  <c r="B4735" i="5"/>
  <c r="C4735" i="5" s="1"/>
  <c r="D4734" i="5"/>
  <c r="B4734" i="5"/>
  <c r="C4734" i="5" s="1"/>
  <c r="D4733" i="5"/>
  <c r="B4733" i="5"/>
  <c r="C4733" i="5" s="1"/>
  <c r="D4732" i="5"/>
  <c r="B4732" i="5"/>
  <c r="C4732" i="5" s="1"/>
  <c r="D4731" i="5"/>
  <c r="B4731" i="5"/>
  <c r="C4731" i="5" s="1"/>
  <c r="D4730" i="5"/>
  <c r="B4730" i="5"/>
  <c r="C4730" i="5" s="1"/>
  <c r="D4729" i="5"/>
  <c r="B4729" i="5"/>
  <c r="C4729" i="5" s="1"/>
  <c r="D4728" i="5"/>
  <c r="B4728" i="5"/>
  <c r="C4728" i="5" s="1"/>
  <c r="D4727" i="5"/>
  <c r="B4727" i="5"/>
  <c r="C4727" i="5" s="1"/>
  <c r="D4726" i="5"/>
  <c r="C4726" i="5"/>
  <c r="B4726" i="5"/>
  <c r="D4725" i="5"/>
  <c r="B4725" i="5"/>
  <c r="C4725" i="5" s="1"/>
  <c r="D4724" i="5"/>
  <c r="C4724" i="5"/>
  <c r="B4724" i="5"/>
  <c r="D4723" i="5"/>
  <c r="B4723" i="5"/>
  <c r="C4723" i="5" s="1"/>
  <c r="D4722" i="5"/>
  <c r="B4722" i="5"/>
  <c r="C4722" i="5" s="1"/>
  <c r="D4721" i="5"/>
  <c r="B4721" i="5"/>
  <c r="C4721" i="5" s="1"/>
  <c r="D4720" i="5"/>
  <c r="B4720" i="5"/>
  <c r="C4720" i="5" s="1"/>
  <c r="D4719" i="5"/>
  <c r="B4719" i="5"/>
  <c r="C4719" i="5" s="1"/>
  <c r="D4718" i="5"/>
  <c r="B4718" i="5"/>
  <c r="C4718" i="5" s="1"/>
  <c r="D4717" i="5"/>
  <c r="B4717" i="5"/>
  <c r="C4717" i="5" s="1"/>
  <c r="D4716" i="5"/>
  <c r="B4716" i="5"/>
  <c r="C4716" i="5" s="1"/>
  <c r="D4715" i="5"/>
  <c r="B4715" i="5"/>
  <c r="C4715" i="5" s="1"/>
  <c r="D4714" i="5"/>
  <c r="B4714" i="5"/>
  <c r="C4714" i="5" s="1"/>
  <c r="D4713" i="5"/>
  <c r="B4713" i="5"/>
  <c r="C4713" i="5" s="1"/>
  <c r="D4712" i="5"/>
  <c r="B4712" i="5"/>
  <c r="C4712" i="5" s="1"/>
  <c r="D4711" i="5"/>
  <c r="B4711" i="5"/>
  <c r="C4711" i="5" s="1"/>
  <c r="D4710" i="5"/>
  <c r="B4710" i="5"/>
  <c r="C4710" i="5" s="1"/>
  <c r="D4709" i="5"/>
  <c r="B4709" i="5"/>
  <c r="C4709" i="5" s="1"/>
  <c r="D4708" i="5"/>
  <c r="B4708" i="5"/>
  <c r="C4708" i="5" s="1"/>
  <c r="D4707" i="5"/>
  <c r="B4707" i="5"/>
  <c r="C4707" i="5" s="1"/>
  <c r="D4706" i="5"/>
  <c r="B4706" i="5"/>
  <c r="C4706" i="5" s="1"/>
  <c r="D4705" i="5"/>
  <c r="B4705" i="5"/>
  <c r="C4705" i="5" s="1"/>
  <c r="D4704" i="5"/>
  <c r="B4704" i="5"/>
  <c r="C4704" i="5" s="1"/>
  <c r="D4703" i="5"/>
  <c r="B4703" i="5"/>
  <c r="C4703" i="5" s="1"/>
  <c r="D4702" i="5"/>
  <c r="B4702" i="5"/>
  <c r="C4702" i="5" s="1"/>
  <c r="D4701" i="5"/>
  <c r="B4701" i="5"/>
  <c r="C4701" i="5" s="1"/>
  <c r="D4700" i="5"/>
  <c r="C4700" i="5"/>
  <c r="B4700" i="5"/>
  <c r="D4699" i="5"/>
  <c r="B4699" i="5"/>
  <c r="C4699" i="5" s="1"/>
  <c r="D4698" i="5"/>
  <c r="B4698" i="5"/>
  <c r="C4698" i="5" s="1"/>
  <c r="D4697" i="5"/>
  <c r="B4697" i="5"/>
  <c r="C4697" i="5" s="1"/>
  <c r="D4696" i="5"/>
  <c r="B4696" i="5"/>
  <c r="C4696" i="5" s="1"/>
  <c r="D4695" i="5"/>
  <c r="C4695" i="5"/>
  <c r="B4695" i="5"/>
  <c r="D4694" i="5"/>
  <c r="B4694" i="5"/>
  <c r="C4694" i="5" s="1"/>
  <c r="D4693" i="5"/>
  <c r="B4693" i="5"/>
  <c r="C4693" i="5" s="1"/>
  <c r="D4692" i="5"/>
  <c r="B4692" i="5"/>
  <c r="C4692" i="5" s="1"/>
  <c r="D4691" i="5"/>
  <c r="B4691" i="5"/>
  <c r="C4691" i="5" s="1"/>
  <c r="D4690" i="5"/>
  <c r="B4690" i="5"/>
  <c r="C4690" i="5" s="1"/>
  <c r="D4689" i="5"/>
  <c r="B4689" i="5"/>
  <c r="C4689" i="5" s="1"/>
  <c r="D4688" i="5"/>
  <c r="B4688" i="5"/>
  <c r="C4688" i="5" s="1"/>
  <c r="D4687" i="5"/>
  <c r="B4687" i="5"/>
  <c r="C4687" i="5" s="1"/>
  <c r="D4686" i="5"/>
  <c r="B4686" i="5"/>
  <c r="C4686" i="5" s="1"/>
  <c r="D4685" i="5"/>
  <c r="B4685" i="5"/>
  <c r="C4685" i="5" s="1"/>
  <c r="D4684" i="5"/>
  <c r="B4684" i="5"/>
  <c r="C4684" i="5" s="1"/>
  <c r="D4683" i="5"/>
  <c r="B4683" i="5"/>
  <c r="C4683" i="5" s="1"/>
  <c r="D4682" i="5"/>
  <c r="B4682" i="5"/>
  <c r="C4682" i="5" s="1"/>
  <c r="D4681" i="5"/>
  <c r="B4681" i="5"/>
  <c r="C4681" i="5" s="1"/>
  <c r="D4680" i="5"/>
  <c r="B4680" i="5"/>
  <c r="C4680" i="5" s="1"/>
  <c r="D4679" i="5"/>
  <c r="B4679" i="5"/>
  <c r="C4679" i="5" s="1"/>
  <c r="D4678" i="5"/>
  <c r="B4678" i="5"/>
  <c r="C4678" i="5" s="1"/>
  <c r="D4677" i="5"/>
  <c r="B4677" i="5"/>
  <c r="C4677" i="5" s="1"/>
  <c r="D4676" i="5"/>
  <c r="B4676" i="5"/>
  <c r="C4676" i="5" s="1"/>
  <c r="D4675" i="5"/>
  <c r="B4675" i="5"/>
  <c r="C4675" i="5" s="1"/>
  <c r="D4674" i="5"/>
  <c r="B4674" i="5"/>
  <c r="C4674" i="5" s="1"/>
  <c r="D4673" i="5"/>
  <c r="B4673" i="5"/>
  <c r="C4673" i="5" s="1"/>
  <c r="D4672" i="5"/>
  <c r="B4672" i="5"/>
  <c r="C4672" i="5" s="1"/>
  <c r="D4671" i="5"/>
  <c r="B4671" i="5"/>
  <c r="C4671" i="5" s="1"/>
  <c r="D4670" i="5"/>
  <c r="B4670" i="5"/>
  <c r="C4670" i="5" s="1"/>
  <c r="D4669" i="5"/>
  <c r="B4669" i="5"/>
  <c r="C4669" i="5" s="1"/>
  <c r="D4668" i="5"/>
  <c r="B4668" i="5"/>
  <c r="C4668" i="5" s="1"/>
  <c r="D4667" i="5"/>
  <c r="B4667" i="5"/>
  <c r="C4667" i="5" s="1"/>
  <c r="D4666" i="5"/>
  <c r="B4666" i="5"/>
  <c r="C4666" i="5" s="1"/>
  <c r="D4665" i="5"/>
  <c r="B4665" i="5"/>
  <c r="C4665" i="5" s="1"/>
  <c r="D4664" i="5"/>
  <c r="C4664" i="5"/>
  <c r="B4664" i="5"/>
  <c r="D4663" i="5"/>
  <c r="B4663" i="5"/>
  <c r="C4663" i="5" s="1"/>
  <c r="D4662" i="5"/>
  <c r="B4662" i="5"/>
  <c r="C4662" i="5" s="1"/>
  <c r="D4661" i="5"/>
  <c r="B4661" i="5"/>
  <c r="C4661" i="5" s="1"/>
  <c r="D4660" i="5"/>
  <c r="B4660" i="5"/>
  <c r="C4660" i="5" s="1"/>
  <c r="D4659" i="5"/>
  <c r="B4659" i="5"/>
  <c r="C4659" i="5" s="1"/>
  <c r="D4658" i="5"/>
  <c r="B4658" i="5"/>
  <c r="C4658" i="5" s="1"/>
  <c r="D4657" i="5"/>
  <c r="B4657" i="5"/>
  <c r="C4657" i="5" s="1"/>
  <c r="D4656" i="5"/>
  <c r="B4656" i="5"/>
  <c r="C4656" i="5" s="1"/>
  <c r="D4655" i="5"/>
  <c r="B4655" i="5"/>
  <c r="C4655" i="5" s="1"/>
  <c r="D4654" i="5"/>
  <c r="B4654" i="5"/>
  <c r="C4654" i="5" s="1"/>
  <c r="D4653" i="5"/>
  <c r="B4653" i="5"/>
  <c r="C4653" i="5" s="1"/>
  <c r="D4652" i="5"/>
  <c r="B4652" i="5"/>
  <c r="C4652" i="5" s="1"/>
  <c r="D4651" i="5"/>
  <c r="B4651" i="5"/>
  <c r="C4651" i="5" s="1"/>
  <c r="D4650" i="5"/>
  <c r="B4650" i="5"/>
  <c r="C4650" i="5" s="1"/>
  <c r="D4649" i="5"/>
  <c r="B4649" i="5"/>
  <c r="C4649" i="5" s="1"/>
  <c r="D4648" i="5"/>
  <c r="B4648" i="5"/>
  <c r="C4648" i="5" s="1"/>
  <c r="D4647" i="5"/>
  <c r="B4647" i="5"/>
  <c r="C4647" i="5" s="1"/>
  <c r="D4646" i="5"/>
  <c r="B4646" i="5"/>
  <c r="C4646" i="5" s="1"/>
  <c r="D4645" i="5"/>
  <c r="B4645" i="5"/>
  <c r="C4645" i="5" s="1"/>
  <c r="D4644" i="5"/>
  <c r="B4644" i="5"/>
  <c r="C4644" i="5" s="1"/>
  <c r="D4643" i="5"/>
  <c r="B4643" i="5"/>
  <c r="C4643" i="5" s="1"/>
  <c r="D4642" i="5"/>
  <c r="B4642" i="5"/>
  <c r="C4642" i="5" s="1"/>
  <c r="D4641" i="5"/>
  <c r="B4641" i="5"/>
  <c r="C4641" i="5" s="1"/>
  <c r="D4640" i="5"/>
  <c r="B4640" i="5"/>
  <c r="C4640" i="5" s="1"/>
  <c r="D4639" i="5"/>
  <c r="B4639" i="5"/>
  <c r="C4639" i="5" s="1"/>
  <c r="D4638" i="5"/>
  <c r="C4638" i="5"/>
  <c r="B4638" i="5"/>
  <c r="D4637" i="5"/>
  <c r="B4637" i="5"/>
  <c r="C4637" i="5" s="1"/>
  <c r="D4636" i="5"/>
  <c r="B4636" i="5"/>
  <c r="C4636" i="5" s="1"/>
  <c r="D4635" i="5"/>
  <c r="B4635" i="5"/>
  <c r="C4635" i="5" s="1"/>
  <c r="D4634" i="5"/>
  <c r="B4634" i="5"/>
  <c r="C4634" i="5" s="1"/>
  <c r="D4633" i="5"/>
  <c r="B4633" i="5"/>
  <c r="C4633" i="5" s="1"/>
  <c r="D4632" i="5"/>
  <c r="B4632" i="5"/>
  <c r="C4632" i="5" s="1"/>
  <c r="D4631" i="5"/>
  <c r="B4631" i="5"/>
  <c r="C4631" i="5" s="1"/>
  <c r="D4630" i="5"/>
  <c r="B4630" i="5"/>
  <c r="C4630" i="5" s="1"/>
  <c r="D4629" i="5"/>
  <c r="B4629" i="5"/>
  <c r="C4629" i="5" s="1"/>
  <c r="D4628" i="5"/>
  <c r="C4628" i="5"/>
  <c r="B4628" i="5"/>
  <c r="D4627" i="5"/>
  <c r="B4627" i="5"/>
  <c r="C4627" i="5" s="1"/>
  <c r="D4626" i="5"/>
  <c r="B4626" i="5"/>
  <c r="C4626" i="5" s="1"/>
  <c r="D4625" i="5"/>
  <c r="B4625" i="5"/>
  <c r="C4625" i="5" s="1"/>
  <c r="D4624" i="5"/>
  <c r="B4624" i="5"/>
  <c r="C4624" i="5" s="1"/>
  <c r="D4623" i="5"/>
  <c r="B4623" i="5"/>
  <c r="C4623" i="5" s="1"/>
  <c r="D4622" i="5"/>
  <c r="B4622" i="5"/>
  <c r="C4622" i="5" s="1"/>
  <c r="D4621" i="5"/>
  <c r="C4621" i="5"/>
  <c r="B4621" i="5"/>
  <c r="D4620" i="5"/>
  <c r="B4620" i="5"/>
  <c r="C4620" i="5" s="1"/>
  <c r="D4619" i="5"/>
  <c r="B4619" i="5"/>
  <c r="C4619" i="5" s="1"/>
  <c r="D4618" i="5"/>
  <c r="B4618" i="5"/>
  <c r="C4618" i="5" s="1"/>
  <c r="D4617" i="5"/>
  <c r="B4617" i="5"/>
  <c r="C4617" i="5" s="1"/>
  <c r="D4616" i="5"/>
  <c r="B4616" i="5"/>
  <c r="C4616" i="5" s="1"/>
  <c r="D4615" i="5"/>
  <c r="B4615" i="5"/>
  <c r="C4615" i="5" s="1"/>
  <c r="D4614" i="5"/>
  <c r="B4614" i="5"/>
  <c r="C4614" i="5" s="1"/>
  <c r="D4613" i="5"/>
  <c r="B4613" i="5"/>
  <c r="C4613" i="5" s="1"/>
  <c r="D4612" i="5"/>
  <c r="B4612" i="5"/>
  <c r="C4612" i="5" s="1"/>
  <c r="D4611" i="5"/>
  <c r="B4611" i="5"/>
  <c r="C4611" i="5" s="1"/>
  <c r="D4610" i="5"/>
  <c r="B4610" i="5"/>
  <c r="C4610" i="5" s="1"/>
  <c r="D4609" i="5"/>
  <c r="B4609" i="5"/>
  <c r="C4609" i="5" s="1"/>
  <c r="D4608" i="5"/>
  <c r="B4608" i="5"/>
  <c r="C4608" i="5" s="1"/>
  <c r="D4607" i="5"/>
  <c r="B4607" i="5"/>
  <c r="C4607" i="5" s="1"/>
  <c r="D4606" i="5"/>
  <c r="B4606" i="5"/>
  <c r="C4606" i="5" s="1"/>
  <c r="D4605" i="5"/>
  <c r="B4605" i="5"/>
  <c r="C4605" i="5" s="1"/>
  <c r="D4604" i="5"/>
  <c r="B4604" i="5"/>
  <c r="C4604" i="5" s="1"/>
  <c r="D4603" i="5"/>
  <c r="B4603" i="5"/>
  <c r="C4603" i="5" s="1"/>
  <c r="D4602" i="5"/>
  <c r="B4602" i="5"/>
  <c r="C4602" i="5" s="1"/>
  <c r="D4601" i="5"/>
  <c r="B4601" i="5"/>
  <c r="C4601" i="5" s="1"/>
  <c r="D4600" i="5"/>
  <c r="B4600" i="5"/>
  <c r="C4600" i="5" s="1"/>
  <c r="D4599" i="5"/>
  <c r="B4599" i="5"/>
  <c r="C4599" i="5" s="1"/>
  <c r="D4598" i="5"/>
  <c r="B4598" i="5"/>
  <c r="C4598" i="5" s="1"/>
  <c r="D4597" i="5"/>
  <c r="B4597" i="5"/>
  <c r="C4597" i="5" s="1"/>
  <c r="D4596" i="5"/>
  <c r="C4596" i="5"/>
  <c r="B4596" i="5"/>
  <c r="D4595" i="5"/>
  <c r="B4595" i="5"/>
  <c r="C4595" i="5" s="1"/>
  <c r="D4594" i="5"/>
  <c r="B4594" i="5"/>
  <c r="C4594" i="5" s="1"/>
  <c r="D4593" i="5"/>
  <c r="B4593" i="5"/>
  <c r="C4593" i="5" s="1"/>
  <c r="D4592" i="5"/>
  <c r="B4592" i="5"/>
  <c r="C4592" i="5" s="1"/>
  <c r="D4591" i="5"/>
  <c r="C4591" i="5"/>
  <c r="B4591" i="5"/>
  <c r="D4590" i="5"/>
  <c r="B4590" i="5"/>
  <c r="C4590" i="5" s="1"/>
  <c r="D4589" i="5"/>
  <c r="B4589" i="5"/>
  <c r="C4589" i="5" s="1"/>
  <c r="D4588" i="5"/>
  <c r="B4588" i="5"/>
  <c r="C4588" i="5" s="1"/>
  <c r="D4587" i="5"/>
  <c r="B4587" i="5"/>
  <c r="C4587" i="5" s="1"/>
  <c r="D4586" i="5"/>
  <c r="B4586" i="5"/>
  <c r="C4586" i="5" s="1"/>
  <c r="D4585" i="5"/>
  <c r="B4585" i="5"/>
  <c r="C4585" i="5" s="1"/>
  <c r="D4584" i="5"/>
  <c r="B4584" i="5"/>
  <c r="C4584" i="5" s="1"/>
  <c r="D4583" i="5"/>
  <c r="B4583" i="5"/>
  <c r="C4583" i="5" s="1"/>
  <c r="D4582" i="5"/>
  <c r="B4582" i="5"/>
  <c r="C4582" i="5" s="1"/>
  <c r="D4581" i="5"/>
  <c r="B4581" i="5"/>
  <c r="C4581" i="5" s="1"/>
  <c r="D4580" i="5"/>
  <c r="B4580" i="5"/>
  <c r="C4580" i="5" s="1"/>
  <c r="D4579" i="5"/>
  <c r="B4579" i="5"/>
  <c r="C4579" i="5" s="1"/>
  <c r="D4578" i="5"/>
  <c r="B4578" i="5"/>
  <c r="C4578" i="5" s="1"/>
  <c r="D4577" i="5"/>
  <c r="B4577" i="5"/>
  <c r="C4577" i="5" s="1"/>
  <c r="D4576" i="5"/>
  <c r="C4576" i="5"/>
  <c r="B4576" i="5"/>
  <c r="D4575" i="5"/>
  <c r="B4575" i="5"/>
  <c r="C4575" i="5" s="1"/>
  <c r="D4574" i="5"/>
  <c r="B4574" i="5"/>
  <c r="C4574" i="5" s="1"/>
  <c r="D4573" i="5"/>
  <c r="B4573" i="5"/>
  <c r="C4573" i="5" s="1"/>
  <c r="D4572" i="5"/>
  <c r="B4572" i="5"/>
  <c r="C4572" i="5" s="1"/>
  <c r="D4571" i="5"/>
  <c r="B4571" i="5"/>
  <c r="C4571" i="5" s="1"/>
  <c r="D4570" i="5"/>
  <c r="B4570" i="5"/>
  <c r="C4570" i="5" s="1"/>
  <c r="D4569" i="5"/>
  <c r="B4569" i="5"/>
  <c r="C4569" i="5" s="1"/>
  <c r="D4568" i="5"/>
  <c r="B4568" i="5"/>
  <c r="C4568" i="5" s="1"/>
  <c r="D4567" i="5"/>
  <c r="B4567" i="5"/>
  <c r="C4567" i="5" s="1"/>
  <c r="D4566" i="5"/>
  <c r="B4566" i="5"/>
  <c r="C4566" i="5" s="1"/>
  <c r="D4565" i="5"/>
  <c r="B4565" i="5"/>
  <c r="C4565" i="5" s="1"/>
  <c r="D4564" i="5"/>
  <c r="C4564" i="5"/>
  <c r="B4564" i="5"/>
  <c r="D4563" i="5"/>
  <c r="B4563" i="5"/>
  <c r="C4563" i="5" s="1"/>
  <c r="D4562" i="5"/>
  <c r="B4562" i="5"/>
  <c r="C4562" i="5" s="1"/>
  <c r="D4561" i="5"/>
  <c r="B4561" i="5"/>
  <c r="C4561" i="5" s="1"/>
  <c r="D4560" i="5"/>
  <c r="B4560" i="5"/>
  <c r="C4560" i="5" s="1"/>
  <c r="D4559" i="5"/>
  <c r="B4559" i="5"/>
  <c r="C4559" i="5" s="1"/>
  <c r="D4558" i="5"/>
  <c r="B4558" i="5"/>
  <c r="C4558" i="5" s="1"/>
  <c r="D4557" i="5"/>
  <c r="B4557" i="5"/>
  <c r="C4557" i="5" s="1"/>
  <c r="D4556" i="5"/>
  <c r="B4556" i="5"/>
  <c r="C4556" i="5" s="1"/>
  <c r="D4555" i="5"/>
  <c r="B4555" i="5"/>
  <c r="C4555" i="5" s="1"/>
  <c r="D4554" i="5"/>
  <c r="B4554" i="5"/>
  <c r="C4554" i="5" s="1"/>
  <c r="D4553" i="5"/>
  <c r="B4553" i="5"/>
  <c r="C4553" i="5" s="1"/>
  <c r="D4552" i="5"/>
  <c r="B4552" i="5"/>
  <c r="C4552" i="5" s="1"/>
  <c r="D4551" i="5"/>
  <c r="B4551" i="5"/>
  <c r="C4551" i="5" s="1"/>
  <c r="D4550" i="5"/>
  <c r="B4550" i="5"/>
  <c r="C4550" i="5" s="1"/>
  <c r="D4549" i="5"/>
  <c r="B4549" i="5"/>
  <c r="C4549" i="5" s="1"/>
  <c r="D4548" i="5"/>
  <c r="B4548" i="5"/>
  <c r="C4548" i="5" s="1"/>
  <c r="D4547" i="5"/>
  <c r="B4547" i="5"/>
  <c r="C4547" i="5" s="1"/>
  <c r="D4546" i="5"/>
  <c r="B4546" i="5"/>
  <c r="C4546" i="5" s="1"/>
  <c r="D4545" i="5"/>
  <c r="B4545" i="5"/>
  <c r="C4545" i="5" s="1"/>
  <c r="D4544" i="5"/>
  <c r="B4544" i="5"/>
  <c r="C4544" i="5" s="1"/>
  <c r="D4543" i="5"/>
  <c r="B4543" i="5"/>
  <c r="C4543" i="5" s="1"/>
  <c r="D4542" i="5"/>
  <c r="B4542" i="5"/>
  <c r="C4542" i="5" s="1"/>
  <c r="D4541" i="5"/>
  <c r="B4541" i="5"/>
  <c r="C4541" i="5" s="1"/>
  <c r="D4540" i="5"/>
  <c r="B4540" i="5"/>
  <c r="C4540" i="5" s="1"/>
  <c r="D4539" i="5"/>
  <c r="B4539" i="5"/>
  <c r="C4539" i="5" s="1"/>
  <c r="D4538" i="5"/>
  <c r="B4538" i="5"/>
  <c r="C4538" i="5" s="1"/>
  <c r="D4537" i="5"/>
  <c r="B4537" i="5"/>
  <c r="C4537" i="5" s="1"/>
  <c r="D4536" i="5"/>
  <c r="B4536" i="5"/>
  <c r="C4536" i="5" s="1"/>
  <c r="D4535" i="5"/>
  <c r="B4535" i="5"/>
  <c r="C4535" i="5" s="1"/>
  <c r="D4534" i="5"/>
  <c r="B4534" i="5"/>
  <c r="C4534" i="5" s="1"/>
  <c r="D4533" i="5"/>
  <c r="B4533" i="5"/>
  <c r="C4533" i="5" s="1"/>
  <c r="D4532" i="5"/>
  <c r="B4532" i="5"/>
  <c r="C4532" i="5" s="1"/>
  <c r="D4531" i="5"/>
  <c r="B4531" i="5"/>
  <c r="C4531" i="5" s="1"/>
  <c r="D4530" i="5"/>
  <c r="B4530" i="5"/>
  <c r="C4530" i="5" s="1"/>
  <c r="D4529" i="5"/>
  <c r="B4529" i="5"/>
  <c r="C4529" i="5" s="1"/>
  <c r="D4528" i="5"/>
  <c r="B4528" i="5"/>
  <c r="C4528" i="5" s="1"/>
  <c r="D4527" i="5"/>
  <c r="B4527" i="5"/>
  <c r="C4527" i="5" s="1"/>
  <c r="D4526" i="5"/>
  <c r="B4526" i="5"/>
  <c r="C4526" i="5" s="1"/>
  <c r="D4525" i="5"/>
  <c r="B4525" i="5"/>
  <c r="C4525" i="5" s="1"/>
  <c r="D4524" i="5"/>
  <c r="B4524" i="5"/>
  <c r="C4524" i="5" s="1"/>
  <c r="D4523" i="5"/>
  <c r="B4523" i="5"/>
  <c r="C4523" i="5" s="1"/>
  <c r="D4522" i="5"/>
  <c r="B4522" i="5"/>
  <c r="C4522" i="5" s="1"/>
  <c r="D4521" i="5"/>
  <c r="B4521" i="5"/>
  <c r="C4521" i="5" s="1"/>
  <c r="D4520" i="5"/>
  <c r="B4520" i="5"/>
  <c r="C4520" i="5" s="1"/>
  <c r="D4519" i="5"/>
  <c r="B4519" i="5"/>
  <c r="C4519" i="5" s="1"/>
  <c r="D4518" i="5"/>
  <c r="B4518" i="5"/>
  <c r="C4518" i="5" s="1"/>
  <c r="D4517" i="5"/>
  <c r="B4517" i="5"/>
  <c r="C4517" i="5" s="1"/>
  <c r="D4516" i="5"/>
  <c r="B4516" i="5"/>
  <c r="C4516" i="5" s="1"/>
  <c r="D4515" i="5"/>
  <c r="B4515" i="5"/>
  <c r="C4515" i="5" s="1"/>
  <c r="D4514" i="5"/>
  <c r="B4514" i="5"/>
  <c r="C4514" i="5" s="1"/>
  <c r="D4513" i="5"/>
  <c r="B4513" i="5"/>
  <c r="C4513" i="5" s="1"/>
  <c r="D4512" i="5"/>
  <c r="C4512" i="5"/>
  <c r="B4512" i="5"/>
  <c r="D4511" i="5"/>
  <c r="C4511" i="5"/>
  <c r="B4511" i="5"/>
  <c r="D4510" i="5"/>
  <c r="B4510" i="5"/>
  <c r="C4510" i="5" s="1"/>
  <c r="D4509" i="5"/>
  <c r="B4509" i="5"/>
  <c r="C4509" i="5" s="1"/>
  <c r="D4508" i="5"/>
  <c r="B4508" i="5"/>
  <c r="C4508" i="5" s="1"/>
  <c r="D4507" i="5"/>
  <c r="B4507" i="5"/>
  <c r="C4507" i="5" s="1"/>
  <c r="D4506" i="5"/>
  <c r="B4506" i="5"/>
  <c r="C4506" i="5" s="1"/>
  <c r="D4505" i="5"/>
  <c r="B4505" i="5"/>
  <c r="C4505" i="5" s="1"/>
  <c r="D4504" i="5"/>
  <c r="B4504" i="5"/>
  <c r="C4504" i="5" s="1"/>
  <c r="D4503" i="5"/>
  <c r="B4503" i="5"/>
  <c r="C4503" i="5" s="1"/>
  <c r="D4502" i="5"/>
  <c r="B4502" i="5"/>
  <c r="C4502" i="5" s="1"/>
  <c r="D4501" i="5"/>
  <c r="B4501" i="5"/>
  <c r="C4501" i="5" s="1"/>
  <c r="D4500" i="5"/>
  <c r="B4500" i="5"/>
  <c r="C4500" i="5" s="1"/>
  <c r="D4499" i="5"/>
  <c r="B4499" i="5"/>
  <c r="C4499" i="5" s="1"/>
  <c r="D4498" i="5"/>
  <c r="B4498" i="5"/>
  <c r="C4498" i="5" s="1"/>
  <c r="D4497" i="5"/>
  <c r="B4497" i="5"/>
  <c r="C4497" i="5" s="1"/>
  <c r="D4496" i="5"/>
  <c r="B4496" i="5"/>
  <c r="C4496" i="5" s="1"/>
  <c r="D4495" i="5"/>
  <c r="B4495" i="5"/>
  <c r="C4495" i="5" s="1"/>
  <c r="D4494" i="5"/>
  <c r="B4494" i="5"/>
  <c r="C4494" i="5" s="1"/>
  <c r="D4493" i="5"/>
  <c r="B4493" i="5"/>
  <c r="C4493" i="5" s="1"/>
  <c r="D4492" i="5"/>
  <c r="C4492" i="5"/>
  <c r="B4492" i="5"/>
  <c r="D4491" i="5"/>
  <c r="B4491" i="5"/>
  <c r="C4491" i="5" s="1"/>
  <c r="D4490" i="5"/>
  <c r="B4490" i="5"/>
  <c r="C4490" i="5" s="1"/>
  <c r="D4489" i="5"/>
  <c r="B4489" i="5"/>
  <c r="C4489" i="5" s="1"/>
  <c r="D4488" i="5"/>
  <c r="B4488" i="5"/>
  <c r="C4488" i="5" s="1"/>
  <c r="D4487" i="5"/>
  <c r="C4487" i="5"/>
  <c r="B4487" i="5"/>
  <c r="D4486" i="5"/>
  <c r="B4486" i="5"/>
  <c r="C4486" i="5" s="1"/>
  <c r="D4485" i="5"/>
  <c r="C4485" i="5"/>
  <c r="B4485" i="5"/>
  <c r="D4484" i="5"/>
  <c r="C4484" i="5"/>
  <c r="B4484" i="5"/>
  <c r="D4483" i="5"/>
  <c r="B4483" i="5"/>
  <c r="C4483" i="5" s="1"/>
  <c r="D4482" i="5"/>
  <c r="B4482" i="5"/>
  <c r="C4482" i="5" s="1"/>
  <c r="D4481" i="5"/>
  <c r="B4481" i="5"/>
  <c r="C4481" i="5" s="1"/>
  <c r="D4480" i="5"/>
  <c r="B4480" i="5"/>
  <c r="C4480" i="5" s="1"/>
  <c r="D4479" i="5"/>
  <c r="B4479" i="5"/>
  <c r="C4479" i="5" s="1"/>
  <c r="D4478" i="5"/>
  <c r="C4478" i="5"/>
  <c r="B4478" i="5"/>
  <c r="D4477" i="5"/>
  <c r="B4477" i="5"/>
  <c r="C4477" i="5" s="1"/>
  <c r="D4476" i="5"/>
  <c r="B4476" i="5"/>
  <c r="C4476" i="5" s="1"/>
  <c r="D4475" i="5"/>
  <c r="B4475" i="5"/>
  <c r="C4475" i="5" s="1"/>
  <c r="D4474" i="5"/>
  <c r="B4474" i="5"/>
  <c r="C4474" i="5" s="1"/>
  <c r="D4473" i="5"/>
  <c r="B4473" i="5"/>
  <c r="C4473" i="5" s="1"/>
  <c r="D4472" i="5"/>
  <c r="B4472" i="5"/>
  <c r="C4472" i="5" s="1"/>
  <c r="D4471" i="5"/>
  <c r="B4471" i="5"/>
  <c r="C4471" i="5" s="1"/>
  <c r="D4470" i="5"/>
  <c r="B4470" i="5"/>
  <c r="C4470" i="5" s="1"/>
  <c r="D4469" i="5"/>
  <c r="C4469" i="5"/>
  <c r="B4469" i="5"/>
  <c r="D4468" i="5"/>
  <c r="B4468" i="5"/>
  <c r="C4468" i="5" s="1"/>
  <c r="D4467" i="5"/>
  <c r="B4467" i="5"/>
  <c r="C4467" i="5" s="1"/>
  <c r="D4466" i="5"/>
  <c r="B4466" i="5"/>
  <c r="C4466" i="5" s="1"/>
  <c r="D4465" i="5"/>
  <c r="B4465" i="5"/>
  <c r="C4465" i="5" s="1"/>
  <c r="D4464" i="5"/>
  <c r="B4464" i="5"/>
  <c r="C4464" i="5" s="1"/>
  <c r="D4463" i="5"/>
  <c r="B4463" i="5"/>
  <c r="C4463" i="5" s="1"/>
  <c r="D4462" i="5"/>
  <c r="B4462" i="5"/>
  <c r="C4462" i="5" s="1"/>
  <c r="D4461" i="5"/>
  <c r="B4461" i="5"/>
  <c r="C4461" i="5" s="1"/>
  <c r="D4460" i="5"/>
  <c r="B4460" i="5"/>
  <c r="C4460" i="5" s="1"/>
  <c r="D4459" i="5"/>
  <c r="B4459" i="5"/>
  <c r="C4459" i="5" s="1"/>
  <c r="D4458" i="5"/>
  <c r="B4458" i="5"/>
  <c r="C4458" i="5" s="1"/>
  <c r="D4457" i="5"/>
  <c r="B4457" i="5"/>
  <c r="C4457" i="5" s="1"/>
  <c r="D4456" i="5"/>
  <c r="C4456" i="5"/>
  <c r="B4456" i="5"/>
  <c r="D4455" i="5"/>
  <c r="B4455" i="5"/>
  <c r="C4455" i="5" s="1"/>
  <c r="D4454" i="5"/>
  <c r="B4454" i="5"/>
  <c r="C4454" i="5" s="1"/>
  <c r="D4453" i="5"/>
  <c r="B4453" i="5"/>
  <c r="C4453" i="5" s="1"/>
  <c r="D4452" i="5"/>
  <c r="B4452" i="5"/>
  <c r="C4452" i="5" s="1"/>
  <c r="D4451" i="5"/>
  <c r="B4451" i="5"/>
  <c r="C4451" i="5" s="1"/>
  <c r="D4450" i="5"/>
  <c r="B4450" i="5"/>
  <c r="C4450" i="5" s="1"/>
  <c r="D4449" i="5"/>
  <c r="B4449" i="5"/>
  <c r="C4449" i="5" s="1"/>
  <c r="D4448" i="5"/>
  <c r="B4448" i="5"/>
  <c r="C4448" i="5" s="1"/>
  <c r="D4447" i="5"/>
  <c r="C4447" i="5"/>
  <c r="B4447" i="5"/>
  <c r="D4446" i="5"/>
  <c r="B4446" i="5"/>
  <c r="C4446" i="5" s="1"/>
  <c r="D4445" i="5"/>
  <c r="B4445" i="5"/>
  <c r="C4445" i="5" s="1"/>
  <c r="D4444" i="5"/>
  <c r="B4444" i="5"/>
  <c r="C4444" i="5" s="1"/>
  <c r="D4443" i="5"/>
  <c r="B4443" i="5"/>
  <c r="C4443" i="5" s="1"/>
  <c r="D4442" i="5"/>
  <c r="B4442" i="5"/>
  <c r="C4442" i="5" s="1"/>
  <c r="D4441" i="5"/>
  <c r="B4441" i="5"/>
  <c r="C4441" i="5" s="1"/>
  <c r="D4440" i="5"/>
  <c r="B4440" i="5"/>
  <c r="C4440" i="5" s="1"/>
  <c r="D4439" i="5"/>
  <c r="B4439" i="5"/>
  <c r="C4439" i="5" s="1"/>
  <c r="D4438" i="5"/>
  <c r="B4438" i="5"/>
  <c r="C4438" i="5" s="1"/>
  <c r="D4437" i="5"/>
  <c r="B4437" i="5"/>
  <c r="C4437" i="5" s="1"/>
  <c r="D4436" i="5"/>
  <c r="B4436" i="5"/>
  <c r="C4436" i="5" s="1"/>
  <c r="D4435" i="5"/>
  <c r="B4435" i="5"/>
  <c r="C4435" i="5" s="1"/>
  <c r="D4434" i="5"/>
  <c r="B4434" i="5"/>
  <c r="C4434" i="5" s="1"/>
  <c r="D4433" i="5"/>
  <c r="B4433" i="5"/>
  <c r="C4433" i="5" s="1"/>
  <c r="D4432" i="5"/>
  <c r="B4432" i="5"/>
  <c r="C4432" i="5" s="1"/>
  <c r="D4431" i="5"/>
  <c r="B4431" i="5"/>
  <c r="C4431" i="5" s="1"/>
  <c r="D4430" i="5"/>
  <c r="C4430" i="5"/>
  <c r="B4430" i="5"/>
  <c r="D4429" i="5"/>
  <c r="B4429" i="5"/>
  <c r="C4429" i="5" s="1"/>
  <c r="D4428" i="5"/>
  <c r="B4428" i="5"/>
  <c r="C4428" i="5" s="1"/>
  <c r="D4427" i="5"/>
  <c r="B4427" i="5"/>
  <c r="C4427" i="5" s="1"/>
  <c r="D4426" i="5"/>
  <c r="B4426" i="5"/>
  <c r="C4426" i="5" s="1"/>
  <c r="D4425" i="5"/>
  <c r="B4425" i="5"/>
  <c r="C4425" i="5" s="1"/>
  <c r="D4424" i="5"/>
  <c r="C4424" i="5"/>
  <c r="B4424" i="5"/>
  <c r="D4423" i="5"/>
  <c r="B4423" i="5"/>
  <c r="C4423" i="5" s="1"/>
  <c r="D4422" i="5"/>
  <c r="B4422" i="5"/>
  <c r="C4422" i="5" s="1"/>
  <c r="D4421" i="5"/>
  <c r="C4421" i="5"/>
  <c r="B4421" i="5"/>
  <c r="D4420" i="5"/>
  <c r="B4420" i="5"/>
  <c r="C4420" i="5" s="1"/>
  <c r="D4419" i="5"/>
  <c r="B4419" i="5"/>
  <c r="C4419" i="5" s="1"/>
  <c r="D4418" i="5"/>
  <c r="B4418" i="5"/>
  <c r="C4418" i="5" s="1"/>
  <c r="D4417" i="5"/>
  <c r="B4417" i="5"/>
  <c r="C4417" i="5" s="1"/>
  <c r="D4416" i="5"/>
  <c r="B4416" i="5"/>
  <c r="C4416" i="5" s="1"/>
  <c r="D4415" i="5"/>
  <c r="B4415" i="5"/>
  <c r="C4415" i="5" s="1"/>
  <c r="D4414" i="5"/>
  <c r="B4414" i="5"/>
  <c r="C4414" i="5" s="1"/>
  <c r="D4413" i="5"/>
  <c r="B4413" i="5"/>
  <c r="C4413" i="5" s="1"/>
  <c r="D4412" i="5"/>
  <c r="C4412" i="5"/>
  <c r="B4412" i="5"/>
  <c r="D4411" i="5"/>
  <c r="B4411" i="5"/>
  <c r="C4411" i="5" s="1"/>
  <c r="D4410" i="5"/>
  <c r="B4410" i="5"/>
  <c r="C4410" i="5" s="1"/>
  <c r="D4409" i="5"/>
  <c r="B4409" i="5"/>
  <c r="C4409" i="5" s="1"/>
  <c r="D4408" i="5"/>
  <c r="B4408" i="5"/>
  <c r="C4408" i="5" s="1"/>
  <c r="D4407" i="5"/>
  <c r="B4407" i="5"/>
  <c r="C4407" i="5" s="1"/>
  <c r="D4406" i="5"/>
  <c r="C4406" i="5"/>
  <c r="B4406" i="5"/>
  <c r="D4405" i="5"/>
  <c r="B4405" i="5"/>
  <c r="C4405" i="5" s="1"/>
  <c r="D4404" i="5"/>
  <c r="B4404" i="5"/>
  <c r="C4404" i="5" s="1"/>
  <c r="D4403" i="5"/>
  <c r="B4403" i="5"/>
  <c r="C4403" i="5" s="1"/>
  <c r="D4402" i="5"/>
  <c r="B4402" i="5"/>
  <c r="C4402" i="5" s="1"/>
  <c r="D4401" i="5"/>
  <c r="B4401" i="5"/>
  <c r="C4401" i="5" s="1"/>
  <c r="D4400" i="5"/>
  <c r="B4400" i="5"/>
  <c r="C4400" i="5" s="1"/>
  <c r="D4399" i="5"/>
  <c r="B4399" i="5"/>
  <c r="C4399" i="5" s="1"/>
  <c r="D4398" i="5"/>
  <c r="C4398" i="5"/>
  <c r="B4398" i="5"/>
  <c r="D4397" i="5"/>
  <c r="B4397" i="5"/>
  <c r="C4397" i="5" s="1"/>
  <c r="D4396" i="5"/>
  <c r="B4396" i="5"/>
  <c r="C4396" i="5" s="1"/>
  <c r="D4395" i="5"/>
  <c r="B4395" i="5"/>
  <c r="C4395" i="5" s="1"/>
  <c r="D4394" i="5"/>
  <c r="B4394" i="5"/>
  <c r="C4394" i="5" s="1"/>
  <c r="D4393" i="5"/>
  <c r="B4393" i="5"/>
  <c r="C4393" i="5" s="1"/>
  <c r="D4392" i="5"/>
  <c r="B4392" i="5"/>
  <c r="C4392" i="5" s="1"/>
  <c r="D4391" i="5"/>
  <c r="B4391" i="5"/>
  <c r="C4391" i="5" s="1"/>
  <c r="D4390" i="5"/>
  <c r="B4390" i="5"/>
  <c r="C4390" i="5" s="1"/>
  <c r="D4389" i="5"/>
  <c r="B4389" i="5"/>
  <c r="C4389" i="5" s="1"/>
  <c r="D4388" i="5"/>
  <c r="B4388" i="5"/>
  <c r="C4388" i="5" s="1"/>
  <c r="D4387" i="5"/>
  <c r="B4387" i="5"/>
  <c r="C4387" i="5" s="1"/>
  <c r="D4386" i="5"/>
  <c r="B4386" i="5"/>
  <c r="C4386" i="5" s="1"/>
  <c r="D4385" i="5"/>
  <c r="B4385" i="5"/>
  <c r="C4385" i="5" s="1"/>
  <c r="D4384" i="5"/>
  <c r="B4384" i="5"/>
  <c r="C4384" i="5" s="1"/>
  <c r="D4383" i="5"/>
  <c r="B4383" i="5"/>
  <c r="C4383" i="5" s="1"/>
  <c r="D4382" i="5"/>
  <c r="B4382" i="5"/>
  <c r="C4382" i="5" s="1"/>
  <c r="D4381" i="5"/>
  <c r="B4381" i="5"/>
  <c r="C4381" i="5" s="1"/>
  <c r="D4380" i="5"/>
  <c r="B4380" i="5"/>
  <c r="C4380" i="5" s="1"/>
  <c r="D4379" i="5"/>
  <c r="B4379" i="5"/>
  <c r="C4379" i="5" s="1"/>
  <c r="D4378" i="5"/>
  <c r="B4378" i="5"/>
  <c r="C4378" i="5" s="1"/>
  <c r="D4377" i="5"/>
  <c r="B4377" i="5"/>
  <c r="C4377" i="5" s="1"/>
  <c r="D4376" i="5"/>
  <c r="B4376" i="5"/>
  <c r="C4376" i="5" s="1"/>
  <c r="D4375" i="5"/>
  <c r="B4375" i="5"/>
  <c r="C4375" i="5" s="1"/>
  <c r="D4374" i="5"/>
  <c r="B4374" i="5"/>
  <c r="C4374" i="5" s="1"/>
  <c r="D4373" i="5"/>
  <c r="B4373" i="5"/>
  <c r="C4373" i="5" s="1"/>
  <c r="D4372" i="5"/>
  <c r="C4372" i="5"/>
  <c r="B4372" i="5"/>
  <c r="D4371" i="5"/>
  <c r="B4371" i="5"/>
  <c r="C4371" i="5" s="1"/>
  <c r="D4370" i="5"/>
  <c r="B4370" i="5"/>
  <c r="C4370" i="5" s="1"/>
  <c r="D4369" i="5"/>
  <c r="B4369" i="5"/>
  <c r="C4369" i="5" s="1"/>
  <c r="D4368" i="5"/>
  <c r="B4368" i="5"/>
  <c r="C4368" i="5" s="1"/>
  <c r="D4367" i="5"/>
  <c r="B4367" i="5"/>
  <c r="C4367" i="5" s="1"/>
  <c r="D4366" i="5"/>
  <c r="B4366" i="5"/>
  <c r="C4366" i="5" s="1"/>
  <c r="D4365" i="5"/>
  <c r="B4365" i="5"/>
  <c r="C4365" i="5" s="1"/>
  <c r="D4364" i="5"/>
  <c r="B4364" i="5"/>
  <c r="C4364" i="5" s="1"/>
  <c r="D4363" i="5"/>
  <c r="B4363" i="5"/>
  <c r="C4363" i="5" s="1"/>
  <c r="D4362" i="5"/>
  <c r="B4362" i="5"/>
  <c r="C4362" i="5" s="1"/>
  <c r="D4361" i="5"/>
  <c r="B4361" i="5"/>
  <c r="C4361" i="5" s="1"/>
  <c r="D4360" i="5"/>
  <c r="B4360" i="5"/>
  <c r="C4360" i="5" s="1"/>
  <c r="D4359" i="5"/>
  <c r="B4359" i="5"/>
  <c r="C4359" i="5" s="1"/>
  <c r="D4358" i="5"/>
  <c r="B4358" i="5"/>
  <c r="C4358" i="5" s="1"/>
  <c r="D4357" i="5"/>
  <c r="B4357" i="5"/>
  <c r="C4357" i="5" s="1"/>
  <c r="D4356" i="5"/>
  <c r="C4356" i="5"/>
  <c r="B4356" i="5"/>
  <c r="D4355" i="5"/>
  <c r="B4355" i="5"/>
  <c r="C4355" i="5" s="1"/>
  <c r="D4354" i="5"/>
  <c r="B4354" i="5"/>
  <c r="C4354" i="5" s="1"/>
  <c r="D4353" i="5"/>
  <c r="B4353" i="5"/>
  <c r="C4353" i="5" s="1"/>
  <c r="D4352" i="5"/>
  <c r="B4352" i="5"/>
  <c r="C4352" i="5" s="1"/>
  <c r="D4351" i="5"/>
  <c r="B4351" i="5"/>
  <c r="C4351" i="5" s="1"/>
  <c r="D4350" i="5"/>
  <c r="B4350" i="5"/>
  <c r="C4350" i="5" s="1"/>
  <c r="D4349" i="5"/>
  <c r="B4349" i="5"/>
  <c r="C4349" i="5" s="1"/>
  <c r="D4348" i="5"/>
  <c r="C4348" i="5"/>
  <c r="B4348" i="5"/>
  <c r="D4347" i="5"/>
  <c r="B4347" i="5"/>
  <c r="C4347" i="5" s="1"/>
  <c r="D4346" i="5"/>
  <c r="B4346" i="5"/>
  <c r="C4346" i="5" s="1"/>
  <c r="D4345" i="5"/>
  <c r="B4345" i="5"/>
  <c r="C4345" i="5" s="1"/>
  <c r="D4344" i="5"/>
  <c r="B4344" i="5"/>
  <c r="C4344" i="5" s="1"/>
  <c r="D4343" i="5"/>
  <c r="C4343" i="5"/>
  <c r="B4343" i="5"/>
  <c r="D4342" i="5"/>
  <c r="B4342" i="5"/>
  <c r="C4342" i="5" s="1"/>
  <c r="D4341" i="5"/>
  <c r="B4341" i="5"/>
  <c r="C4341" i="5" s="1"/>
  <c r="D4340" i="5"/>
  <c r="B4340" i="5"/>
  <c r="C4340" i="5" s="1"/>
  <c r="D4339" i="5"/>
  <c r="B4339" i="5"/>
  <c r="C4339" i="5" s="1"/>
  <c r="D4338" i="5"/>
  <c r="B4338" i="5"/>
  <c r="C4338" i="5" s="1"/>
  <c r="D4337" i="5"/>
  <c r="B4337" i="5"/>
  <c r="C4337" i="5" s="1"/>
  <c r="D4336" i="5"/>
  <c r="B4336" i="5"/>
  <c r="C4336" i="5" s="1"/>
  <c r="D4335" i="5"/>
  <c r="B4335" i="5"/>
  <c r="C4335" i="5" s="1"/>
  <c r="D4334" i="5"/>
  <c r="B4334" i="5"/>
  <c r="C4334" i="5" s="1"/>
  <c r="D4333" i="5"/>
  <c r="B4333" i="5"/>
  <c r="C4333" i="5" s="1"/>
  <c r="D4332" i="5"/>
  <c r="C4332" i="5"/>
  <c r="B4332" i="5"/>
  <c r="D4331" i="5"/>
  <c r="B4331" i="5"/>
  <c r="C4331" i="5" s="1"/>
  <c r="D4330" i="5"/>
  <c r="B4330" i="5"/>
  <c r="C4330" i="5" s="1"/>
  <c r="D4329" i="5"/>
  <c r="B4329" i="5"/>
  <c r="C4329" i="5" s="1"/>
  <c r="D4328" i="5"/>
  <c r="B4328" i="5"/>
  <c r="C4328" i="5" s="1"/>
  <c r="D4327" i="5"/>
  <c r="B4327" i="5"/>
  <c r="C4327" i="5" s="1"/>
  <c r="D4326" i="5"/>
  <c r="B4326" i="5"/>
  <c r="C4326" i="5" s="1"/>
  <c r="D4325" i="5"/>
  <c r="B4325" i="5"/>
  <c r="C4325" i="5" s="1"/>
  <c r="D4324" i="5"/>
  <c r="B4324" i="5"/>
  <c r="C4324" i="5" s="1"/>
  <c r="D4323" i="5"/>
  <c r="B4323" i="5"/>
  <c r="C4323" i="5" s="1"/>
  <c r="D4322" i="5"/>
  <c r="C4322" i="5"/>
  <c r="B4322" i="5"/>
  <c r="D4321" i="5"/>
  <c r="B4321" i="5"/>
  <c r="C4321" i="5" s="1"/>
  <c r="D4320" i="5"/>
  <c r="B4320" i="5"/>
  <c r="C4320" i="5" s="1"/>
  <c r="D4319" i="5"/>
  <c r="B4319" i="5"/>
  <c r="C4319" i="5" s="1"/>
  <c r="D4318" i="5"/>
  <c r="B4318" i="5"/>
  <c r="C4318" i="5" s="1"/>
  <c r="D4317" i="5"/>
  <c r="C4317" i="5"/>
  <c r="B4317" i="5"/>
  <c r="D4316" i="5"/>
  <c r="B4316" i="5"/>
  <c r="C4316" i="5" s="1"/>
  <c r="D4315" i="5"/>
  <c r="B4315" i="5"/>
  <c r="C4315" i="5" s="1"/>
  <c r="D4314" i="5"/>
  <c r="B4314" i="5"/>
  <c r="C4314" i="5" s="1"/>
  <c r="D4313" i="5"/>
  <c r="B4313" i="5"/>
  <c r="C4313" i="5" s="1"/>
  <c r="D4312" i="5"/>
  <c r="B4312" i="5"/>
  <c r="C4312" i="5" s="1"/>
  <c r="D4311" i="5"/>
  <c r="B4311" i="5"/>
  <c r="C4311" i="5" s="1"/>
  <c r="D4310" i="5"/>
  <c r="B4310" i="5"/>
  <c r="C4310" i="5" s="1"/>
  <c r="D4309" i="5"/>
  <c r="B4309" i="5"/>
  <c r="C4309" i="5" s="1"/>
  <c r="D4308" i="5"/>
  <c r="B4308" i="5"/>
  <c r="C4308" i="5" s="1"/>
  <c r="D4307" i="5"/>
  <c r="B4307" i="5"/>
  <c r="C4307" i="5" s="1"/>
  <c r="D4306" i="5"/>
  <c r="B4306" i="5"/>
  <c r="C4306" i="5" s="1"/>
  <c r="D4305" i="5"/>
  <c r="B4305" i="5"/>
  <c r="C4305" i="5" s="1"/>
  <c r="D4304" i="5"/>
  <c r="B4304" i="5"/>
  <c r="C4304" i="5" s="1"/>
  <c r="D4303" i="5"/>
  <c r="B4303" i="5"/>
  <c r="C4303" i="5" s="1"/>
  <c r="D4302" i="5"/>
  <c r="B4302" i="5"/>
  <c r="C4302" i="5" s="1"/>
  <c r="D4301" i="5"/>
  <c r="B4301" i="5"/>
  <c r="C4301" i="5" s="1"/>
  <c r="D4300" i="5"/>
  <c r="B4300" i="5"/>
  <c r="C4300" i="5" s="1"/>
  <c r="D4299" i="5"/>
  <c r="B4299" i="5"/>
  <c r="C4299" i="5" s="1"/>
  <c r="D4298" i="5"/>
  <c r="B4298" i="5"/>
  <c r="C4298" i="5" s="1"/>
  <c r="D4297" i="5"/>
  <c r="B4297" i="5"/>
  <c r="C4297" i="5" s="1"/>
  <c r="D4296" i="5"/>
  <c r="B4296" i="5"/>
  <c r="C4296" i="5" s="1"/>
  <c r="D4295" i="5"/>
  <c r="B4295" i="5"/>
  <c r="C4295" i="5" s="1"/>
  <c r="D4294" i="5"/>
  <c r="B4294" i="5"/>
  <c r="C4294" i="5" s="1"/>
  <c r="D4293" i="5"/>
  <c r="B4293" i="5"/>
  <c r="C4293" i="5" s="1"/>
  <c r="D4292" i="5"/>
  <c r="B4292" i="5"/>
  <c r="C4292" i="5" s="1"/>
  <c r="D4291" i="5"/>
  <c r="B4291" i="5"/>
  <c r="C4291" i="5" s="1"/>
  <c r="D4290" i="5"/>
  <c r="B4290" i="5"/>
  <c r="C4290" i="5" s="1"/>
  <c r="D4289" i="5"/>
  <c r="B4289" i="5"/>
  <c r="C4289" i="5" s="1"/>
  <c r="D4288" i="5"/>
  <c r="B4288" i="5"/>
  <c r="C4288" i="5" s="1"/>
  <c r="D4287" i="5"/>
  <c r="B4287" i="5"/>
  <c r="C4287" i="5" s="1"/>
  <c r="D4286" i="5"/>
  <c r="B4286" i="5"/>
  <c r="C4286" i="5" s="1"/>
  <c r="D4285" i="5"/>
  <c r="B4285" i="5"/>
  <c r="C4285" i="5" s="1"/>
  <c r="D4284" i="5"/>
  <c r="B4284" i="5"/>
  <c r="C4284" i="5" s="1"/>
  <c r="D4283" i="5"/>
  <c r="B4283" i="5"/>
  <c r="C4283" i="5" s="1"/>
  <c r="D4282" i="5"/>
  <c r="B4282" i="5"/>
  <c r="C4282" i="5" s="1"/>
  <c r="D4281" i="5"/>
  <c r="B4281" i="5"/>
  <c r="C4281" i="5" s="1"/>
  <c r="D4280" i="5"/>
  <c r="B4280" i="5"/>
  <c r="C4280" i="5" s="1"/>
  <c r="D4279" i="5"/>
  <c r="B4279" i="5"/>
  <c r="C4279" i="5" s="1"/>
  <c r="D4278" i="5"/>
  <c r="B4278" i="5"/>
  <c r="C4278" i="5" s="1"/>
  <c r="D4277" i="5"/>
  <c r="C4277" i="5"/>
  <c r="B4277" i="5"/>
  <c r="D4276" i="5"/>
  <c r="B4276" i="5"/>
  <c r="C4276" i="5" s="1"/>
  <c r="D4275" i="5"/>
  <c r="B4275" i="5"/>
  <c r="C4275" i="5" s="1"/>
  <c r="D4274" i="5"/>
  <c r="B4274" i="5"/>
  <c r="C4274" i="5" s="1"/>
  <c r="D4273" i="5"/>
  <c r="C4273" i="5"/>
  <c r="B4273" i="5"/>
  <c r="D4272" i="5"/>
  <c r="B4272" i="5"/>
  <c r="C4272" i="5" s="1"/>
  <c r="D4271" i="5"/>
  <c r="B4271" i="5"/>
  <c r="C4271" i="5" s="1"/>
  <c r="D4270" i="5"/>
  <c r="B4270" i="5"/>
  <c r="C4270" i="5" s="1"/>
  <c r="D4269" i="5"/>
  <c r="B4269" i="5"/>
  <c r="C4269" i="5" s="1"/>
  <c r="D4268" i="5"/>
  <c r="B4268" i="5"/>
  <c r="C4268" i="5" s="1"/>
  <c r="D4267" i="5"/>
  <c r="B4267" i="5"/>
  <c r="C4267" i="5" s="1"/>
  <c r="D4266" i="5"/>
  <c r="B4266" i="5"/>
  <c r="C4266" i="5" s="1"/>
  <c r="D4265" i="5"/>
  <c r="B4265" i="5"/>
  <c r="C4265" i="5" s="1"/>
  <c r="D4264" i="5"/>
  <c r="B4264" i="5"/>
  <c r="C4264" i="5" s="1"/>
  <c r="D4263" i="5"/>
  <c r="B4263" i="5"/>
  <c r="C4263" i="5" s="1"/>
  <c r="D4262" i="5"/>
  <c r="B4262" i="5"/>
  <c r="C4262" i="5" s="1"/>
  <c r="D4261" i="5"/>
  <c r="B4261" i="5"/>
  <c r="C4261" i="5" s="1"/>
  <c r="D4260" i="5"/>
  <c r="B4260" i="5"/>
  <c r="C4260" i="5" s="1"/>
  <c r="D4259" i="5"/>
  <c r="B4259" i="5"/>
  <c r="C4259" i="5" s="1"/>
  <c r="D4258" i="5"/>
  <c r="B4258" i="5"/>
  <c r="C4258" i="5" s="1"/>
  <c r="D4257" i="5"/>
  <c r="B4257" i="5"/>
  <c r="C4257" i="5" s="1"/>
  <c r="D4256" i="5"/>
  <c r="B4256" i="5"/>
  <c r="C4256" i="5" s="1"/>
  <c r="D4255" i="5"/>
  <c r="B4255" i="5"/>
  <c r="C4255" i="5" s="1"/>
  <c r="D4254" i="5"/>
  <c r="B4254" i="5"/>
  <c r="C4254" i="5" s="1"/>
  <c r="D4253" i="5"/>
  <c r="B4253" i="5"/>
  <c r="C4253" i="5" s="1"/>
  <c r="D4252" i="5"/>
  <c r="B4252" i="5"/>
  <c r="C4252" i="5" s="1"/>
  <c r="D4251" i="5"/>
  <c r="B4251" i="5"/>
  <c r="C4251" i="5" s="1"/>
  <c r="D4250" i="5"/>
  <c r="B4250" i="5"/>
  <c r="C4250" i="5" s="1"/>
  <c r="D4249" i="5"/>
  <c r="B4249" i="5"/>
  <c r="C4249" i="5" s="1"/>
  <c r="D4248" i="5"/>
  <c r="B4248" i="5"/>
  <c r="C4248" i="5" s="1"/>
  <c r="D4247" i="5"/>
  <c r="B4247" i="5"/>
  <c r="C4247" i="5" s="1"/>
  <c r="D4246" i="5"/>
  <c r="B4246" i="5"/>
  <c r="C4246" i="5" s="1"/>
  <c r="D4245" i="5"/>
  <c r="B4245" i="5"/>
  <c r="C4245" i="5" s="1"/>
  <c r="D4244" i="5"/>
  <c r="B4244" i="5"/>
  <c r="C4244" i="5" s="1"/>
  <c r="D4243" i="5"/>
  <c r="B4243" i="5"/>
  <c r="C4243" i="5" s="1"/>
  <c r="D4242" i="5"/>
  <c r="B4242" i="5"/>
  <c r="C4242" i="5" s="1"/>
  <c r="D4241" i="5"/>
  <c r="C4241" i="5"/>
  <c r="B4241" i="5"/>
  <c r="D4240" i="5"/>
  <c r="B4240" i="5"/>
  <c r="C4240" i="5" s="1"/>
  <c r="D4239" i="5"/>
  <c r="B4239" i="5"/>
  <c r="C4239" i="5" s="1"/>
  <c r="D4238" i="5"/>
  <c r="B4238" i="5"/>
  <c r="C4238" i="5" s="1"/>
  <c r="D4237" i="5"/>
  <c r="B4237" i="5"/>
  <c r="C4237" i="5" s="1"/>
  <c r="D4236" i="5"/>
  <c r="B4236" i="5"/>
  <c r="C4236" i="5" s="1"/>
  <c r="D4235" i="5"/>
  <c r="B4235" i="5"/>
  <c r="C4235" i="5" s="1"/>
  <c r="D4234" i="5"/>
  <c r="B4234" i="5"/>
  <c r="C4234" i="5" s="1"/>
  <c r="D4233" i="5"/>
  <c r="B4233" i="5"/>
  <c r="C4233" i="5" s="1"/>
  <c r="D4232" i="5"/>
  <c r="B4232" i="5"/>
  <c r="C4232" i="5" s="1"/>
  <c r="D4231" i="5"/>
  <c r="B4231" i="5"/>
  <c r="C4231" i="5" s="1"/>
  <c r="D4230" i="5"/>
  <c r="B4230" i="5"/>
  <c r="C4230" i="5" s="1"/>
  <c r="D4229" i="5"/>
  <c r="B4229" i="5"/>
  <c r="C4229" i="5" s="1"/>
  <c r="D4228" i="5"/>
  <c r="B4228" i="5"/>
  <c r="C4228" i="5" s="1"/>
  <c r="D4227" i="5"/>
  <c r="C4227" i="5"/>
  <c r="B4227" i="5"/>
  <c r="D4226" i="5"/>
  <c r="B4226" i="5"/>
  <c r="C4226" i="5" s="1"/>
  <c r="D4225" i="5"/>
  <c r="B4225" i="5"/>
  <c r="C4225" i="5" s="1"/>
  <c r="D4224" i="5"/>
  <c r="B4224" i="5"/>
  <c r="C4224" i="5" s="1"/>
  <c r="D4223" i="5"/>
  <c r="B4223" i="5"/>
  <c r="C4223" i="5" s="1"/>
  <c r="D4222" i="5"/>
  <c r="B4222" i="5"/>
  <c r="C4222" i="5" s="1"/>
  <c r="D4221" i="5"/>
  <c r="B4221" i="5"/>
  <c r="C4221" i="5" s="1"/>
  <c r="D4220" i="5"/>
  <c r="B4220" i="5"/>
  <c r="C4220" i="5" s="1"/>
  <c r="D4219" i="5"/>
  <c r="B4219" i="5"/>
  <c r="C4219" i="5" s="1"/>
  <c r="D4218" i="5"/>
  <c r="B4218" i="5"/>
  <c r="C4218" i="5" s="1"/>
  <c r="D4217" i="5"/>
  <c r="B4217" i="5"/>
  <c r="C4217" i="5" s="1"/>
  <c r="D4216" i="5"/>
  <c r="B4216" i="5"/>
  <c r="C4216" i="5" s="1"/>
  <c r="D4215" i="5"/>
  <c r="B4215" i="5"/>
  <c r="C4215" i="5" s="1"/>
  <c r="D4214" i="5"/>
  <c r="B4214" i="5"/>
  <c r="C4214" i="5" s="1"/>
  <c r="D4213" i="5"/>
  <c r="B4213" i="5"/>
  <c r="C4213" i="5" s="1"/>
  <c r="D4212" i="5"/>
  <c r="B4212" i="5"/>
  <c r="C4212" i="5" s="1"/>
  <c r="D4211" i="5"/>
  <c r="B4211" i="5"/>
  <c r="C4211" i="5" s="1"/>
  <c r="D4210" i="5"/>
  <c r="B4210" i="5"/>
  <c r="C4210" i="5" s="1"/>
  <c r="D4209" i="5"/>
  <c r="B4209" i="5"/>
  <c r="C4209" i="5" s="1"/>
  <c r="D4208" i="5"/>
  <c r="B4208" i="5"/>
  <c r="C4208" i="5" s="1"/>
  <c r="D4207" i="5"/>
  <c r="B4207" i="5"/>
  <c r="C4207" i="5" s="1"/>
  <c r="D4206" i="5"/>
  <c r="B4206" i="5"/>
  <c r="C4206" i="5" s="1"/>
  <c r="D4205" i="5"/>
  <c r="B4205" i="5"/>
  <c r="C4205" i="5" s="1"/>
  <c r="D4204" i="5"/>
  <c r="B4204" i="5"/>
  <c r="C4204" i="5" s="1"/>
  <c r="D4203" i="5"/>
  <c r="B4203" i="5"/>
  <c r="C4203" i="5" s="1"/>
  <c r="D4202" i="5"/>
  <c r="B4202" i="5"/>
  <c r="C4202" i="5" s="1"/>
  <c r="D4201" i="5"/>
  <c r="B4201" i="5"/>
  <c r="C4201" i="5" s="1"/>
  <c r="D4200" i="5"/>
  <c r="B4200" i="5"/>
  <c r="C4200" i="5" s="1"/>
  <c r="D4199" i="5"/>
  <c r="B4199" i="5"/>
  <c r="C4199" i="5" s="1"/>
  <c r="D4198" i="5"/>
  <c r="B4198" i="5"/>
  <c r="C4198" i="5" s="1"/>
  <c r="D4197" i="5"/>
  <c r="C4197" i="5"/>
  <c r="B4197" i="5"/>
  <c r="D4196" i="5"/>
  <c r="C4196" i="5"/>
  <c r="B4196" i="5"/>
  <c r="D4195" i="5"/>
  <c r="B4195" i="5"/>
  <c r="C4195" i="5" s="1"/>
  <c r="D4194" i="5"/>
  <c r="B4194" i="5"/>
  <c r="C4194" i="5" s="1"/>
  <c r="D4193" i="5"/>
  <c r="B4193" i="5"/>
  <c r="C4193" i="5" s="1"/>
  <c r="D4192" i="5"/>
  <c r="B4192" i="5"/>
  <c r="C4192" i="5" s="1"/>
  <c r="D4191" i="5"/>
  <c r="B4191" i="5"/>
  <c r="C4191" i="5" s="1"/>
  <c r="D4190" i="5"/>
  <c r="B4190" i="5"/>
  <c r="C4190" i="5" s="1"/>
  <c r="D4189" i="5"/>
  <c r="B4189" i="5"/>
  <c r="C4189" i="5" s="1"/>
  <c r="D4188" i="5"/>
  <c r="B4188" i="5"/>
  <c r="C4188" i="5" s="1"/>
  <c r="D4187" i="5"/>
  <c r="B4187" i="5"/>
  <c r="C4187" i="5" s="1"/>
  <c r="D4186" i="5"/>
  <c r="B4186" i="5"/>
  <c r="C4186" i="5" s="1"/>
  <c r="D4185" i="5"/>
  <c r="B4185" i="5"/>
  <c r="C4185" i="5" s="1"/>
  <c r="D4184" i="5"/>
  <c r="B4184" i="5"/>
  <c r="C4184" i="5" s="1"/>
  <c r="D4183" i="5"/>
  <c r="B4183" i="5"/>
  <c r="C4183" i="5" s="1"/>
  <c r="D4182" i="5"/>
  <c r="B4182" i="5"/>
  <c r="C4182" i="5" s="1"/>
  <c r="D4181" i="5"/>
  <c r="B4181" i="5"/>
  <c r="C4181" i="5" s="1"/>
  <c r="D4180" i="5"/>
  <c r="B4180" i="5"/>
  <c r="C4180" i="5" s="1"/>
  <c r="D4179" i="5"/>
  <c r="B4179" i="5"/>
  <c r="C4179" i="5" s="1"/>
  <c r="D4178" i="5"/>
  <c r="B4178" i="5"/>
  <c r="C4178" i="5" s="1"/>
  <c r="D4177" i="5"/>
  <c r="B4177" i="5"/>
  <c r="C4177" i="5" s="1"/>
  <c r="D4176" i="5"/>
  <c r="B4176" i="5"/>
  <c r="C4176" i="5" s="1"/>
  <c r="D4175" i="5"/>
  <c r="B4175" i="5"/>
  <c r="C4175" i="5" s="1"/>
  <c r="D4174" i="5"/>
  <c r="B4174" i="5"/>
  <c r="C4174" i="5" s="1"/>
  <c r="D4173" i="5"/>
  <c r="B4173" i="5"/>
  <c r="C4173" i="5" s="1"/>
  <c r="D4172" i="5"/>
  <c r="B4172" i="5"/>
  <c r="C4172" i="5" s="1"/>
  <c r="D4171" i="5"/>
  <c r="C4171" i="5"/>
  <c r="B4171" i="5"/>
  <c r="D4170" i="5"/>
  <c r="B4170" i="5"/>
  <c r="C4170" i="5" s="1"/>
  <c r="D4169" i="5"/>
  <c r="B4169" i="5"/>
  <c r="C4169" i="5" s="1"/>
  <c r="D4168" i="5"/>
  <c r="B4168" i="5"/>
  <c r="C4168" i="5" s="1"/>
  <c r="D4167" i="5"/>
  <c r="B4167" i="5"/>
  <c r="C4167" i="5" s="1"/>
  <c r="D4166" i="5"/>
  <c r="B4166" i="5"/>
  <c r="C4166" i="5" s="1"/>
  <c r="D4165" i="5"/>
  <c r="B4165" i="5"/>
  <c r="C4165" i="5" s="1"/>
  <c r="D4164" i="5"/>
  <c r="B4164" i="5"/>
  <c r="C4164" i="5" s="1"/>
  <c r="D4163" i="5"/>
  <c r="B4163" i="5"/>
  <c r="C4163" i="5" s="1"/>
  <c r="D4162" i="5"/>
  <c r="B4162" i="5"/>
  <c r="C4162" i="5" s="1"/>
  <c r="D4161" i="5"/>
  <c r="B4161" i="5"/>
  <c r="C4161" i="5" s="1"/>
  <c r="D4160" i="5"/>
  <c r="B4160" i="5"/>
  <c r="C4160" i="5" s="1"/>
  <c r="D4159" i="5"/>
  <c r="B4159" i="5"/>
  <c r="C4159" i="5" s="1"/>
  <c r="D4158" i="5"/>
  <c r="B4158" i="5"/>
  <c r="C4158" i="5" s="1"/>
  <c r="D4157" i="5"/>
  <c r="B4157" i="5"/>
  <c r="C4157" i="5" s="1"/>
  <c r="D4156" i="5"/>
  <c r="B4156" i="5"/>
  <c r="C4156" i="5" s="1"/>
  <c r="D4155" i="5"/>
  <c r="B4155" i="5"/>
  <c r="C4155" i="5" s="1"/>
  <c r="D4154" i="5"/>
  <c r="B4154" i="5"/>
  <c r="C4154" i="5" s="1"/>
  <c r="D4153" i="5"/>
  <c r="B4153" i="5"/>
  <c r="C4153" i="5" s="1"/>
  <c r="D4152" i="5"/>
  <c r="B4152" i="5"/>
  <c r="C4152" i="5" s="1"/>
  <c r="D4151" i="5"/>
  <c r="B4151" i="5"/>
  <c r="C4151" i="5" s="1"/>
  <c r="D4150" i="5"/>
  <c r="B4150" i="5"/>
  <c r="C4150" i="5" s="1"/>
  <c r="D4149" i="5"/>
  <c r="B4149" i="5"/>
  <c r="C4149" i="5" s="1"/>
  <c r="D4148" i="5"/>
  <c r="B4148" i="5"/>
  <c r="C4148" i="5" s="1"/>
  <c r="D4147" i="5"/>
  <c r="B4147" i="5"/>
  <c r="C4147" i="5" s="1"/>
  <c r="D4146" i="5"/>
  <c r="B4146" i="5"/>
  <c r="C4146" i="5" s="1"/>
  <c r="D4145" i="5"/>
  <c r="B4145" i="5"/>
  <c r="C4145" i="5" s="1"/>
  <c r="D4144" i="5"/>
  <c r="B4144" i="5"/>
  <c r="C4144" i="5" s="1"/>
  <c r="D4143" i="5"/>
  <c r="B4143" i="5"/>
  <c r="C4143" i="5" s="1"/>
  <c r="D4142" i="5"/>
  <c r="B4142" i="5"/>
  <c r="C4142" i="5" s="1"/>
  <c r="D4141" i="5"/>
  <c r="B4141" i="5"/>
  <c r="C4141" i="5" s="1"/>
  <c r="D4140" i="5"/>
  <c r="B4140" i="5"/>
  <c r="C4140" i="5" s="1"/>
  <c r="D4139" i="5"/>
  <c r="B4139" i="5"/>
  <c r="C4139" i="5" s="1"/>
  <c r="D4138" i="5"/>
  <c r="B4138" i="5"/>
  <c r="C4138" i="5" s="1"/>
  <c r="D4137" i="5"/>
  <c r="B4137" i="5"/>
  <c r="C4137" i="5" s="1"/>
  <c r="D4136" i="5"/>
  <c r="B4136" i="5"/>
  <c r="C4136" i="5" s="1"/>
  <c r="D4135" i="5"/>
  <c r="B4135" i="5"/>
  <c r="C4135" i="5" s="1"/>
  <c r="D4134" i="5"/>
  <c r="B4134" i="5"/>
  <c r="C4134" i="5" s="1"/>
  <c r="D4133" i="5"/>
  <c r="B4133" i="5"/>
  <c r="C4133" i="5" s="1"/>
  <c r="D4132" i="5"/>
  <c r="B4132" i="5"/>
  <c r="C4132" i="5" s="1"/>
  <c r="D4131" i="5"/>
  <c r="B4131" i="5"/>
  <c r="C4131" i="5" s="1"/>
  <c r="D4130" i="5"/>
  <c r="B4130" i="5"/>
  <c r="C4130" i="5" s="1"/>
  <c r="D4129" i="5"/>
  <c r="B4129" i="5"/>
  <c r="C4129" i="5" s="1"/>
  <c r="D4128" i="5"/>
  <c r="B4128" i="5"/>
  <c r="C4128" i="5" s="1"/>
  <c r="D4127" i="5"/>
  <c r="B4127" i="5"/>
  <c r="C4127" i="5" s="1"/>
  <c r="D4126" i="5"/>
  <c r="B4126" i="5"/>
  <c r="C4126" i="5" s="1"/>
  <c r="D4125" i="5"/>
  <c r="B4125" i="5"/>
  <c r="C4125" i="5" s="1"/>
  <c r="D4124" i="5"/>
  <c r="B4124" i="5"/>
  <c r="C4124" i="5" s="1"/>
  <c r="D4123" i="5"/>
  <c r="C4123" i="5"/>
  <c r="B4123" i="5"/>
  <c r="D4122" i="5"/>
  <c r="B4122" i="5"/>
  <c r="C4122" i="5" s="1"/>
  <c r="D4121" i="5"/>
  <c r="B4121" i="5"/>
  <c r="C4121" i="5" s="1"/>
  <c r="D4120" i="5"/>
  <c r="B4120" i="5"/>
  <c r="C4120" i="5" s="1"/>
  <c r="D4119" i="5"/>
  <c r="B4119" i="5"/>
  <c r="C4119" i="5" s="1"/>
  <c r="D4118" i="5"/>
  <c r="B4118" i="5"/>
  <c r="C4118" i="5" s="1"/>
  <c r="D4117" i="5"/>
  <c r="B4117" i="5"/>
  <c r="C4117" i="5" s="1"/>
  <c r="D4116" i="5"/>
  <c r="B4116" i="5"/>
  <c r="C4116" i="5" s="1"/>
  <c r="D4115" i="5"/>
  <c r="B4115" i="5"/>
  <c r="C4115" i="5" s="1"/>
  <c r="D4114" i="5"/>
  <c r="B4114" i="5"/>
  <c r="C4114" i="5" s="1"/>
  <c r="D4113" i="5"/>
  <c r="B4113" i="5"/>
  <c r="C4113" i="5" s="1"/>
  <c r="D4112" i="5"/>
  <c r="B4112" i="5"/>
  <c r="C4112" i="5" s="1"/>
  <c r="D4111" i="5"/>
  <c r="B4111" i="5"/>
  <c r="C4111" i="5" s="1"/>
  <c r="D4110" i="5"/>
  <c r="B4110" i="5"/>
  <c r="C4110" i="5" s="1"/>
  <c r="D4109" i="5"/>
  <c r="B4109" i="5"/>
  <c r="C4109" i="5" s="1"/>
  <c r="D4108" i="5"/>
  <c r="B4108" i="5"/>
  <c r="C4108" i="5" s="1"/>
  <c r="D4107" i="5"/>
  <c r="B4107" i="5"/>
  <c r="C4107" i="5" s="1"/>
  <c r="D4106" i="5"/>
  <c r="B4106" i="5"/>
  <c r="C4106" i="5" s="1"/>
  <c r="D4105" i="5"/>
  <c r="B4105" i="5"/>
  <c r="C4105" i="5" s="1"/>
  <c r="D4104" i="5"/>
  <c r="B4104" i="5"/>
  <c r="C4104" i="5" s="1"/>
  <c r="D4103" i="5"/>
  <c r="B4103" i="5"/>
  <c r="C4103" i="5" s="1"/>
  <c r="D4102" i="5"/>
  <c r="B4102" i="5"/>
  <c r="C4102" i="5" s="1"/>
  <c r="D4101" i="5"/>
  <c r="B4101" i="5"/>
  <c r="C4101" i="5" s="1"/>
  <c r="D4100" i="5"/>
  <c r="B4100" i="5"/>
  <c r="C4100" i="5" s="1"/>
  <c r="D4099" i="5"/>
  <c r="C4099" i="5"/>
  <c r="B4099" i="5"/>
  <c r="D4098" i="5"/>
  <c r="B4098" i="5"/>
  <c r="C4098" i="5" s="1"/>
  <c r="D4097" i="5"/>
  <c r="B4097" i="5"/>
  <c r="C4097" i="5" s="1"/>
  <c r="D4096" i="5"/>
  <c r="B4096" i="5"/>
  <c r="C4096" i="5" s="1"/>
  <c r="D4095" i="5"/>
  <c r="B4095" i="5"/>
  <c r="C4095" i="5" s="1"/>
  <c r="D4094" i="5"/>
  <c r="B4094" i="5"/>
  <c r="C4094" i="5" s="1"/>
  <c r="D4093" i="5"/>
  <c r="C4093" i="5"/>
  <c r="B4093" i="5"/>
  <c r="D4092" i="5"/>
  <c r="B4092" i="5"/>
  <c r="C4092" i="5" s="1"/>
  <c r="D4091" i="5"/>
  <c r="B4091" i="5"/>
  <c r="C4091" i="5" s="1"/>
  <c r="D4090" i="5"/>
  <c r="B4090" i="5"/>
  <c r="C4090" i="5" s="1"/>
  <c r="D4089" i="5"/>
  <c r="B4089" i="5"/>
  <c r="C4089" i="5" s="1"/>
  <c r="D4088" i="5"/>
  <c r="B4088" i="5"/>
  <c r="C4088" i="5" s="1"/>
  <c r="D4087" i="5"/>
  <c r="B4087" i="5"/>
  <c r="C4087" i="5" s="1"/>
  <c r="D4086" i="5"/>
  <c r="B4086" i="5"/>
  <c r="C4086" i="5" s="1"/>
  <c r="D4085" i="5"/>
  <c r="B4085" i="5"/>
  <c r="C4085" i="5" s="1"/>
  <c r="D4084" i="5"/>
  <c r="B4084" i="5"/>
  <c r="C4084" i="5" s="1"/>
  <c r="D4083" i="5"/>
  <c r="B4083" i="5"/>
  <c r="C4083" i="5" s="1"/>
  <c r="D4082" i="5"/>
  <c r="B4082" i="5"/>
  <c r="C4082" i="5" s="1"/>
  <c r="D4081" i="5"/>
  <c r="B4081" i="5"/>
  <c r="C4081" i="5" s="1"/>
  <c r="D4080" i="5"/>
  <c r="B4080" i="5"/>
  <c r="C4080" i="5" s="1"/>
  <c r="D4079" i="5"/>
  <c r="B4079" i="5"/>
  <c r="C4079" i="5" s="1"/>
  <c r="D4078" i="5"/>
  <c r="B4078" i="5"/>
  <c r="C4078" i="5" s="1"/>
  <c r="D4077" i="5"/>
  <c r="B4077" i="5"/>
  <c r="C4077" i="5" s="1"/>
  <c r="D4076" i="5"/>
  <c r="B4076" i="5"/>
  <c r="C4076" i="5" s="1"/>
  <c r="D4075" i="5"/>
  <c r="B4075" i="5"/>
  <c r="C4075" i="5" s="1"/>
  <c r="D4074" i="5"/>
  <c r="B4074" i="5"/>
  <c r="C4074" i="5" s="1"/>
  <c r="D4073" i="5"/>
  <c r="C4073" i="5"/>
  <c r="B4073" i="5"/>
  <c r="D4072" i="5"/>
  <c r="B4072" i="5"/>
  <c r="C4072" i="5" s="1"/>
  <c r="D4071" i="5"/>
  <c r="B4071" i="5"/>
  <c r="C4071" i="5" s="1"/>
  <c r="D4070" i="5"/>
  <c r="B4070" i="5"/>
  <c r="C4070" i="5" s="1"/>
  <c r="D4069" i="5"/>
  <c r="B4069" i="5"/>
  <c r="C4069" i="5" s="1"/>
  <c r="D4068" i="5"/>
  <c r="C4068" i="5"/>
  <c r="B4068" i="5"/>
  <c r="D4067" i="5"/>
  <c r="B4067" i="5"/>
  <c r="C4067" i="5" s="1"/>
  <c r="D4066" i="5"/>
  <c r="B4066" i="5"/>
  <c r="C4066" i="5" s="1"/>
  <c r="D4065" i="5"/>
  <c r="B4065" i="5"/>
  <c r="C4065" i="5" s="1"/>
  <c r="D4064" i="5"/>
  <c r="B4064" i="5"/>
  <c r="C4064" i="5" s="1"/>
  <c r="D4063" i="5"/>
  <c r="B4063" i="5"/>
  <c r="C4063" i="5" s="1"/>
  <c r="D4062" i="5"/>
  <c r="B4062" i="5"/>
  <c r="C4062" i="5" s="1"/>
  <c r="D4061" i="5"/>
  <c r="B4061" i="5"/>
  <c r="C4061" i="5" s="1"/>
  <c r="D4060" i="5"/>
  <c r="B4060" i="5"/>
  <c r="C4060" i="5" s="1"/>
  <c r="D4059" i="5"/>
  <c r="B4059" i="5"/>
  <c r="C4059" i="5" s="1"/>
  <c r="D4058" i="5"/>
  <c r="B4058" i="5"/>
  <c r="C4058" i="5" s="1"/>
  <c r="D4057" i="5"/>
  <c r="B4057" i="5"/>
  <c r="C4057" i="5" s="1"/>
  <c r="D4056" i="5"/>
  <c r="B4056" i="5"/>
  <c r="C4056" i="5" s="1"/>
  <c r="D4055" i="5"/>
  <c r="B4055" i="5"/>
  <c r="C4055" i="5" s="1"/>
  <c r="D4054" i="5"/>
  <c r="B4054" i="5"/>
  <c r="C4054" i="5" s="1"/>
  <c r="D4053" i="5"/>
  <c r="B4053" i="5"/>
  <c r="C4053" i="5" s="1"/>
  <c r="D4052" i="5"/>
  <c r="B4052" i="5"/>
  <c r="C4052" i="5" s="1"/>
  <c r="D4051" i="5"/>
  <c r="B4051" i="5"/>
  <c r="C4051" i="5" s="1"/>
  <c r="D4050" i="5"/>
  <c r="B4050" i="5"/>
  <c r="C4050" i="5" s="1"/>
  <c r="D4049" i="5"/>
  <c r="B4049" i="5"/>
  <c r="C4049" i="5" s="1"/>
  <c r="D4048" i="5"/>
  <c r="B4048" i="5"/>
  <c r="C4048" i="5" s="1"/>
  <c r="D4047" i="5"/>
  <c r="B4047" i="5"/>
  <c r="C4047" i="5" s="1"/>
  <c r="D4046" i="5"/>
  <c r="B4046" i="5"/>
  <c r="C4046" i="5" s="1"/>
  <c r="D4045" i="5"/>
  <c r="C4045" i="5"/>
  <c r="B4045" i="5"/>
  <c r="D4044" i="5"/>
  <c r="B4044" i="5"/>
  <c r="C4044" i="5" s="1"/>
  <c r="D4043" i="5"/>
  <c r="B4043" i="5"/>
  <c r="C4043" i="5" s="1"/>
  <c r="D4042" i="5"/>
  <c r="B4042" i="5"/>
  <c r="C4042" i="5" s="1"/>
  <c r="D4041" i="5"/>
  <c r="B4041" i="5"/>
  <c r="C4041" i="5" s="1"/>
  <c r="D4040" i="5"/>
  <c r="B4040" i="5"/>
  <c r="C4040" i="5" s="1"/>
  <c r="D4039" i="5"/>
  <c r="B4039" i="5"/>
  <c r="C4039" i="5" s="1"/>
  <c r="D4038" i="5"/>
  <c r="B4038" i="5"/>
  <c r="C4038" i="5" s="1"/>
  <c r="D4037" i="5"/>
  <c r="B4037" i="5"/>
  <c r="C4037" i="5" s="1"/>
  <c r="D4036" i="5"/>
  <c r="B4036" i="5"/>
  <c r="C4036" i="5" s="1"/>
  <c r="D4035" i="5"/>
  <c r="B4035" i="5"/>
  <c r="C4035" i="5" s="1"/>
  <c r="D4034" i="5"/>
  <c r="B4034" i="5"/>
  <c r="C4034" i="5" s="1"/>
  <c r="D4033" i="5"/>
  <c r="B4033" i="5"/>
  <c r="C4033" i="5" s="1"/>
  <c r="D4032" i="5"/>
  <c r="B4032" i="5"/>
  <c r="C4032" i="5" s="1"/>
  <c r="D4031" i="5"/>
  <c r="B4031" i="5"/>
  <c r="C4031" i="5" s="1"/>
  <c r="D4030" i="5"/>
  <c r="B4030" i="5"/>
  <c r="C4030" i="5" s="1"/>
  <c r="D4029" i="5"/>
  <c r="B4029" i="5"/>
  <c r="C4029" i="5" s="1"/>
  <c r="D4028" i="5"/>
  <c r="B4028" i="5"/>
  <c r="C4028" i="5" s="1"/>
  <c r="D4027" i="5"/>
  <c r="B4027" i="5"/>
  <c r="C4027" i="5" s="1"/>
  <c r="D4026" i="5"/>
  <c r="B4026" i="5"/>
  <c r="C4026" i="5" s="1"/>
  <c r="D4025" i="5"/>
  <c r="B4025" i="5"/>
  <c r="C4025" i="5" s="1"/>
  <c r="D4024" i="5"/>
  <c r="B4024" i="5"/>
  <c r="C4024" i="5" s="1"/>
  <c r="D4023" i="5"/>
  <c r="B4023" i="5"/>
  <c r="C4023" i="5" s="1"/>
  <c r="D4022" i="5"/>
  <c r="B4022" i="5"/>
  <c r="C4022" i="5" s="1"/>
  <c r="D4021" i="5"/>
  <c r="B4021" i="5"/>
  <c r="C4021" i="5" s="1"/>
  <c r="D4020" i="5"/>
  <c r="C4020" i="5"/>
  <c r="B4020" i="5"/>
  <c r="D4019" i="5"/>
  <c r="B4019" i="5"/>
  <c r="C4019" i="5" s="1"/>
  <c r="D4018" i="5"/>
  <c r="B4018" i="5"/>
  <c r="C4018" i="5" s="1"/>
  <c r="D4017" i="5"/>
  <c r="B4017" i="5"/>
  <c r="C4017" i="5" s="1"/>
  <c r="D4016" i="5"/>
  <c r="B4016" i="5"/>
  <c r="C4016" i="5" s="1"/>
  <c r="D4015" i="5"/>
  <c r="B4015" i="5"/>
  <c r="C4015" i="5" s="1"/>
  <c r="D4014" i="5"/>
  <c r="B4014" i="5"/>
  <c r="C4014" i="5" s="1"/>
  <c r="D4013" i="5"/>
  <c r="B4013" i="5"/>
  <c r="C4013" i="5" s="1"/>
  <c r="D4012" i="5"/>
  <c r="B4012" i="5"/>
  <c r="C4012" i="5" s="1"/>
  <c r="D4011" i="5"/>
  <c r="B4011" i="5"/>
  <c r="C4011" i="5" s="1"/>
  <c r="D4010" i="5"/>
  <c r="B4010" i="5"/>
  <c r="C4010" i="5" s="1"/>
  <c r="D4009" i="5"/>
  <c r="B4009" i="5"/>
  <c r="C4009" i="5" s="1"/>
  <c r="D4008" i="5"/>
  <c r="B4008" i="5"/>
  <c r="C4008" i="5" s="1"/>
  <c r="D4007" i="5"/>
  <c r="B4007" i="5"/>
  <c r="C4007" i="5" s="1"/>
  <c r="D4006" i="5"/>
  <c r="B4006" i="5"/>
  <c r="C4006" i="5" s="1"/>
  <c r="D4005" i="5"/>
  <c r="B4005" i="5"/>
  <c r="C4005" i="5" s="1"/>
  <c r="D4004" i="5"/>
  <c r="B4004" i="5"/>
  <c r="C4004" i="5" s="1"/>
  <c r="D4003" i="5"/>
  <c r="B4003" i="5"/>
  <c r="C4003" i="5" s="1"/>
  <c r="D4002" i="5"/>
  <c r="B4002" i="5"/>
  <c r="C4002" i="5" s="1"/>
  <c r="D4001" i="5"/>
  <c r="B4001" i="5"/>
  <c r="C4001" i="5" s="1"/>
  <c r="D4000" i="5"/>
  <c r="B4000" i="5"/>
  <c r="C4000" i="5" s="1"/>
  <c r="D3999" i="5"/>
  <c r="B3999" i="5"/>
  <c r="C3999" i="5" s="1"/>
  <c r="D3998" i="5"/>
  <c r="B3998" i="5"/>
  <c r="C3998" i="5" s="1"/>
  <c r="D3997" i="5"/>
  <c r="C3997" i="5"/>
  <c r="B3997" i="5"/>
  <c r="D3996" i="5"/>
  <c r="B3996" i="5"/>
  <c r="C3996" i="5" s="1"/>
  <c r="D3995" i="5"/>
  <c r="B3995" i="5"/>
  <c r="C3995" i="5" s="1"/>
  <c r="D3994" i="5"/>
  <c r="B3994" i="5"/>
  <c r="C3994" i="5" s="1"/>
  <c r="D3993" i="5"/>
  <c r="B3993" i="5"/>
  <c r="C3993" i="5" s="1"/>
  <c r="D3992" i="5"/>
  <c r="B3992" i="5"/>
  <c r="C3992" i="5" s="1"/>
  <c r="D3991" i="5"/>
  <c r="B3991" i="5"/>
  <c r="C3991" i="5" s="1"/>
  <c r="D3990" i="5"/>
  <c r="B3990" i="5"/>
  <c r="C3990" i="5" s="1"/>
  <c r="D3989" i="5"/>
  <c r="B3989" i="5"/>
  <c r="C3989" i="5" s="1"/>
  <c r="D3988" i="5"/>
  <c r="B3988" i="5"/>
  <c r="C3988" i="5" s="1"/>
  <c r="D3987" i="5"/>
  <c r="B3987" i="5"/>
  <c r="C3987" i="5" s="1"/>
  <c r="D3986" i="5"/>
  <c r="B3986" i="5"/>
  <c r="C3986" i="5" s="1"/>
  <c r="D3985" i="5"/>
  <c r="C3985" i="5"/>
  <c r="B3985" i="5"/>
  <c r="D3984" i="5"/>
  <c r="B3984" i="5"/>
  <c r="C3984" i="5" s="1"/>
  <c r="D3983" i="5"/>
  <c r="B3983" i="5"/>
  <c r="C3983" i="5" s="1"/>
  <c r="D3982" i="5"/>
  <c r="B3982" i="5"/>
  <c r="C3982" i="5" s="1"/>
  <c r="D3981" i="5"/>
  <c r="B3981" i="5"/>
  <c r="C3981" i="5" s="1"/>
  <c r="D3980" i="5"/>
  <c r="B3980" i="5"/>
  <c r="C3980" i="5" s="1"/>
  <c r="D3979" i="5"/>
  <c r="B3979" i="5"/>
  <c r="C3979" i="5" s="1"/>
  <c r="D3978" i="5"/>
  <c r="B3978" i="5"/>
  <c r="C3978" i="5" s="1"/>
  <c r="D3977" i="5"/>
  <c r="B3977" i="5"/>
  <c r="C3977" i="5" s="1"/>
  <c r="D3976" i="5"/>
  <c r="B3976" i="5"/>
  <c r="C3976" i="5" s="1"/>
  <c r="D3975" i="5"/>
  <c r="B3975" i="5"/>
  <c r="C3975" i="5" s="1"/>
  <c r="D3974" i="5"/>
  <c r="B3974" i="5"/>
  <c r="C3974" i="5" s="1"/>
  <c r="D3973" i="5"/>
  <c r="B3973" i="5"/>
  <c r="C3973" i="5" s="1"/>
  <c r="D3972" i="5"/>
  <c r="B3972" i="5"/>
  <c r="C3972" i="5" s="1"/>
  <c r="D3971" i="5"/>
  <c r="C3971" i="5"/>
  <c r="B3971" i="5"/>
  <c r="D3970" i="5"/>
  <c r="B3970" i="5"/>
  <c r="C3970" i="5" s="1"/>
  <c r="D3969" i="5"/>
  <c r="B3969" i="5"/>
  <c r="C3969" i="5" s="1"/>
  <c r="D3968" i="5"/>
  <c r="B3968" i="5"/>
  <c r="C3968" i="5" s="1"/>
  <c r="D3967" i="5"/>
  <c r="B3967" i="5"/>
  <c r="C3967" i="5" s="1"/>
  <c r="D3966" i="5"/>
  <c r="B3966" i="5"/>
  <c r="C3966" i="5" s="1"/>
  <c r="D3965" i="5"/>
  <c r="B3965" i="5"/>
  <c r="C3965" i="5" s="1"/>
  <c r="D3964" i="5"/>
  <c r="B3964" i="5"/>
  <c r="C3964" i="5" s="1"/>
  <c r="D3963" i="5"/>
  <c r="B3963" i="5"/>
  <c r="C3963" i="5" s="1"/>
  <c r="D3962" i="5"/>
  <c r="B3962" i="5"/>
  <c r="C3962" i="5" s="1"/>
  <c r="D3961" i="5"/>
  <c r="C3961" i="5"/>
  <c r="B3961" i="5"/>
  <c r="D3960" i="5"/>
  <c r="B3960" i="5"/>
  <c r="C3960" i="5" s="1"/>
  <c r="D3959" i="5"/>
  <c r="B3959" i="5"/>
  <c r="C3959" i="5" s="1"/>
  <c r="D3958" i="5"/>
  <c r="B3958" i="5"/>
  <c r="C3958" i="5" s="1"/>
  <c r="D3957" i="5"/>
  <c r="B3957" i="5"/>
  <c r="C3957" i="5" s="1"/>
  <c r="D3956" i="5"/>
  <c r="B3956" i="5"/>
  <c r="C3956" i="5" s="1"/>
  <c r="D3955" i="5"/>
  <c r="B3955" i="5"/>
  <c r="C3955" i="5" s="1"/>
  <c r="D3954" i="5"/>
  <c r="B3954" i="5"/>
  <c r="C3954" i="5" s="1"/>
  <c r="D3953" i="5"/>
  <c r="B3953" i="5"/>
  <c r="C3953" i="5" s="1"/>
  <c r="D3952" i="5"/>
  <c r="B3952" i="5"/>
  <c r="C3952" i="5" s="1"/>
  <c r="D3951" i="5"/>
  <c r="B3951" i="5"/>
  <c r="C3951" i="5" s="1"/>
  <c r="D3950" i="5"/>
  <c r="B3950" i="5"/>
  <c r="C3950" i="5" s="1"/>
  <c r="D3949" i="5"/>
  <c r="B3949" i="5"/>
  <c r="C3949" i="5" s="1"/>
  <c r="D3948" i="5"/>
  <c r="B3948" i="5"/>
  <c r="C3948" i="5" s="1"/>
  <c r="D3947" i="5"/>
  <c r="B3947" i="5"/>
  <c r="C3947" i="5" s="1"/>
  <c r="D3946" i="5"/>
  <c r="B3946" i="5"/>
  <c r="C3946" i="5" s="1"/>
  <c r="D3945" i="5"/>
  <c r="B3945" i="5"/>
  <c r="C3945" i="5" s="1"/>
  <c r="D3944" i="5"/>
  <c r="B3944" i="5"/>
  <c r="C3944" i="5" s="1"/>
  <c r="D3943" i="5"/>
  <c r="B3943" i="5"/>
  <c r="C3943" i="5" s="1"/>
  <c r="D3942" i="5"/>
  <c r="B3942" i="5"/>
  <c r="C3942" i="5" s="1"/>
  <c r="D3941" i="5"/>
  <c r="B3941" i="5"/>
  <c r="C3941" i="5" s="1"/>
  <c r="D3940" i="5"/>
  <c r="B3940" i="5"/>
  <c r="C3940" i="5" s="1"/>
  <c r="D3939" i="5"/>
  <c r="C3939" i="5"/>
  <c r="B3939" i="5"/>
  <c r="D3938" i="5"/>
  <c r="B3938" i="5"/>
  <c r="C3938" i="5" s="1"/>
  <c r="D3937" i="5"/>
  <c r="B3937" i="5"/>
  <c r="C3937" i="5" s="1"/>
  <c r="D3936" i="5"/>
  <c r="B3936" i="5"/>
  <c r="C3936" i="5" s="1"/>
  <c r="D3935" i="5"/>
  <c r="B3935" i="5"/>
  <c r="C3935" i="5" s="1"/>
  <c r="D3934" i="5"/>
  <c r="B3934" i="5"/>
  <c r="C3934" i="5" s="1"/>
  <c r="D3933" i="5"/>
  <c r="B3933" i="5"/>
  <c r="C3933" i="5" s="1"/>
  <c r="D3932" i="5"/>
  <c r="B3932" i="5"/>
  <c r="C3932" i="5" s="1"/>
  <c r="D3931" i="5"/>
  <c r="B3931" i="5"/>
  <c r="C3931" i="5" s="1"/>
  <c r="D3930" i="5"/>
  <c r="B3930" i="5"/>
  <c r="C3930" i="5" s="1"/>
  <c r="D3929" i="5"/>
  <c r="C3929" i="5"/>
  <c r="B3929" i="5"/>
  <c r="D3928" i="5"/>
  <c r="B3928" i="5"/>
  <c r="C3928" i="5" s="1"/>
  <c r="D3927" i="5"/>
  <c r="B3927" i="5"/>
  <c r="C3927" i="5" s="1"/>
  <c r="D3926" i="5"/>
  <c r="B3926" i="5"/>
  <c r="C3926" i="5" s="1"/>
  <c r="D3925" i="5"/>
  <c r="B3925" i="5"/>
  <c r="C3925" i="5" s="1"/>
  <c r="D3924" i="5"/>
  <c r="B3924" i="5"/>
  <c r="C3924" i="5" s="1"/>
  <c r="D3923" i="5"/>
  <c r="B3923" i="5"/>
  <c r="C3923" i="5" s="1"/>
  <c r="D3922" i="5"/>
  <c r="B3922" i="5"/>
  <c r="C3922" i="5" s="1"/>
  <c r="D3921" i="5"/>
  <c r="B3921" i="5"/>
  <c r="C3921" i="5" s="1"/>
  <c r="D3920" i="5"/>
  <c r="B3920" i="5"/>
  <c r="C3920" i="5" s="1"/>
  <c r="D3919" i="5"/>
  <c r="B3919" i="5"/>
  <c r="C3919" i="5" s="1"/>
  <c r="D3918" i="5"/>
  <c r="B3918" i="5"/>
  <c r="C3918" i="5" s="1"/>
  <c r="D3917" i="5"/>
  <c r="B3917" i="5"/>
  <c r="C3917" i="5" s="1"/>
  <c r="D3916" i="5"/>
  <c r="B3916" i="5"/>
  <c r="C3916" i="5" s="1"/>
  <c r="D3915" i="5"/>
  <c r="B3915" i="5"/>
  <c r="C3915" i="5" s="1"/>
  <c r="D3914" i="5"/>
  <c r="B3914" i="5"/>
  <c r="C3914" i="5" s="1"/>
  <c r="D3913" i="5"/>
  <c r="B3913" i="5"/>
  <c r="C3913" i="5" s="1"/>
  <c r="D3912" i="5"/>
  <c r="B3912" i="5"/>
  <c r="C3912" i="5" s="1"/>
  <c r="D3911" i="5"/>
  <c r="B3911" i="5"/>
  <c r="C3911" i="5" s="1"/>
  <c r="D3910" i="5"/>
  <c r="B3910" i="5"/>
  <c r="C3910" i="5" s="1"/>
  <c r="D3909" i="5"/>
  <c r="B3909" i="5"/>
  <c r="C3909" i="5" s="1"/>
  <c r="D3908" i="5"/>
  <c r="B3908" i="5"/>
  <c r="C3908" i="5" s="1"/>
  <c r="D3907" i="5"/>
  <c r="B3907" i="5"/>
  <c r="C3907" i="5" s="1"/>
  <c r="D3906" i="5"/>
  <c r="B3906" i="5"/>
  <c r="C3906" i="5" s="1"/>
  <c r="D3905" i="5"/>
  <c r="B3905" i="5"/>
  <c r="C3905" i="5" s="1"/>
  <c r="D3904" i="5"/>
  <c r="B3904" i="5"/>
  <c r="C3904" i="5" s="1"/>
  <c r="D3903" i="5"/>
  <c r="B3903" i="5"/>
  <c r="C3903" i="5" s="1"/>
  <c r="D3902" i="5"/>
  <c r="B3902" i="5"/>
  <c r="C3902" i="5" s="1"/>
  <c r="D3901" i="5"/>
  <c r="B3901" i="5"/>
  <c r="C3901" i="5" s="1"/>
  <c r="D3900" i="5"/>
  <c r="B3900" i="5"/>
  <c r="C3900" i="5" s="1"/>
  <c r="D3899" i="5"/>
  <c r="C3899" i="5"/>
  <c r="B3899" i="5"/>
  <c r="D3898" i="5"/>
  <c r="B3898" i="5"/>
  <c r="C3898" i="5" s="1"/>
  <c r="D3897" i="5"/>
  <c r="B3897" i="5"/>
  <c r="C3897" i="5" s="1"/>
  <c r="D3896" i="5"/>
  <c r="B3896" i="5"/>
  <c r="C3896" i="5" s="1"/>
  <c r="D3895" i="5"/>
  <c r="B3895" i="5"/>
  <c r="C3895" i="5" s="1"/>
  <c r="D3894" i="5"/>
  <c r="B3894" i="5"/>
  <c r="C3894" i="5" s="1"/>
  <c r="D3893" i="5"/>
  <c r="B3893" i="5"/>
  <c r="C3893" i="5" s="1"/>
  <c r="D3892" i="5"/>
  <c r="B3892" i="5"/>
  <c r="C3892" i="5" s="1"/>
  <c r="D3891" i="5"/>
  <c r="B3891" i="5"/>
  <c r="C3891" i="5" s="1"/>
  <c r="D3890" i="5"/>
  <c r="B3890" i="5"/>
  <c r="C3890" i="5" s="1"/>
  <c r="D3889" i="5"/>
  <c r="B3889" i="5"/>
  <c r="C3889" i="5" s="1"/>
  <c r="D3888" i="5"/>
  <c r="B3888" i="5"/>
  <c r="C3888" i="5" s="1"/>
  <c r="D3887" i="5"/>
  <c r="B3887" i="5"/>
  <c r="C3887" i="5" s="1"/>
  <c r="D3886" i="5"/>
  <c r="B3886" i="5"/>
  <c r="C3886" i="5" s="1"/>
  <c r="D3885" i="5"/>
  <c r="B3885" i="5"/>
  <c r="C3885" i="5" s="1"/>
  <c r="D3884" i="5"/>
  <c r="B3884" i="5"/>
  <c r="C3884" i="5" s="1"/>
  <c r="D3883" i="5"/>
  <c r="B3883" i="5"/>
  <c r="C3883" i="5" s="1"/>
  <c r="D3882" i="5"/>
  <c r="B3882" i="5"/>
  <c r="C3882" i="5" s="1"/>
  <c r="D3881" i="5"/>
  <c r="B3881" i="5"/>
  <c r="C3881" i="5" s="1"/>
  <c r="D3880" i="5"/>
  <c r="B3880" i="5"/>
  <c r="C3880" i="5" s="1"/>
  <c r="D3879" i="5"/>
  <c r="B3879" i="5"/>
  <c r="C3879" i="5" s="1"/>
  <c r="D3878" i="5"/>
  <c r="B3878" i="5"/>
  <c r="C3878" i="5" s="1"/>
  <c r="D3877" i="5"/>
  <c r="C3877" i="5"/>
  <c r="B3877" i="5"/>
  <c r="D3876" i="5"/>
  <c r="B3876" i="5"/>
  <c r="C3876" i="5" s="1"/>
  <c r="D3875" i="5"/>
  <c r="C3875" i="5"/>
  <c r="B3875" i="5"/>
  <c r="D3874" i="5"/>
  <c r="B3874" i="5"/>
  <c r="C3874" i="5" s="1"/>
  <c r="D3873" i="5"/>
  <c r="B3873" i="5"/>
  <c r="C3873" i="5" s="1"/>
  <c r="D3872" i="5"/>
  <c r="B3872" i="5"/>
  <c r="C3872" i="5" s="1"/>
  <c r="D3871" i="5"/>
  <c r="B3871" i="5"/>
  <c r="C3871" i="5" s="1"/>
  <c r="D3870" i="5"/>
  <c r="B3870" i="5"/>
  <c r="C3870" i="5" s="1"/>
  <c r="D3869" i="5"/>
  <c r="B3869" i="5"/>
  <c r="C3869" i="5" s="1"/>
  <c r="D3868" i="5"/>
  <c r="B3868" i="5"/>
  <c r="C3868" i="5" s="1"/>
  <c r="D3867" i="5"/>
  <c r="B3867" i="5"/>
  <c r="C3867" i="5" s="1"/>
  <c r="D3866" i="5"/>
  <c r="B3866" i="5"/>
  <c r="C3866" i="5" s="1"/>
  <c r="D3865" i="5"/>
  <c r="B3865" i="5"/>
  <c r="C3865" i="5" s="1"/>
  <c r="D3864" i="5"/>
  <c r="B3864" i="5"/>
  <c r="C3864" i="5" s="1"/>
  <c r="D3863" i="5"/>
  <c r="B3863" i="5"/>
  <c r="C3863" i="5" s="1"/>
  <c r="D3862" i="5"/>
  <c r="B3862" i="5"/>
  <c r="C3862" i="5" s="1"/>
  <c r="D3861" i="5"/>
  <c r="B3861" i="5"/>
  <c r="C3861" i="5" s="1"/>
  <c r="D3860" i="5"/>
  <c r="B3860" i="5"/>
  <c r="C3860" i="5" s="1"/>
  <c r="D3859" i="5"/>
  <c r="B3859" i="5"/>
  <c r="C3859" i="5" s="1"/>
  <c r="D3858" i="5"/>
  <c r="B3858" i="5"/>
  <c r="C3858" i="5" s="1"/>
  <c r="D3857" i="5"/>
  <c r="B3857" i="5"/>
  <c r="C3857" i="5" s="1"/>
  <c r="D3856" i="5"/>
  <c r="B3856" i="5"/>
  <c r="C3856" i="5" s="1"/>
  <c r="D3855" i="5"/>
  <c r="B3855" i="5"/>
  <c r="C3855" i="5" s="1"/>
  <c r="D3854" i="5"/>
  <c r="B3854" i="5"/>
  <c r="C3854" i="5" s="1"/>
  <c r="D3853" i="5"/>
  <c r="B3853" i="5"/>
  <c r="C3853" i="5" s="1"/>
  <c r="D3852" i="5"/>
  <c r="B3852" i="5"/>
  <c r="C3852" i="5" s="1"/>
  <c r="D3851" i="5"/>
  <c r="B3851" i="5"/>
  <c r="C3851" i="5" s="1"/>
  <c r="D3850" i="5"/>
  <c r="B3850" i="5"/>
  <c r="C3850" i="5" s="1"/>
  <c r="D3849" i="5"/>
  <c r="B3849" i="5"/>
  <c r="C3849" i="5" s="1"/>
  <c r="D3848" i="5"/>
  <c r="B3848" i="5"/>
  <c r="C3848" i="5" s="1"/>
  <c r="D3847" i="5"/>
  <c r="B3847" i="5"/>
  <c r="C3847" i="5" s="1"/>
  <c r="D3846" i="5"/>
  <c r="B3846" i="5"/>
  <c r="C3846" i="5" s="1"/>
  <c r="D3845" i="5"/>
  <c r="C3845" i="5"/>
  <c r="B3845" i="5"/>
  <c r="D3844" i="5"/>
  <c r="B3844" i="5"/>
  <c r="C3844" i="5" s="1"/>
  <c r="D3843" i="5"/>
  <c r="B3843" i="5"/>
  <c r="C3843" i="5" s="1"/>
  <c r="D3842" i="5"/>
  <c r="B3842" i="5"/>
  <c r="C3842" i="5" s="1"/>
  <c r="D3841" i="5"/>
  <c r="B3841" i="5"/>
  <c r="C3841" i="5" s="1"/>
  <c r="D3840" i="5"/>
  <c r="B3840" i="5"/>
  <c r="C3840" i="5" s="1"/>
  <c r="D3839" i="5"/>
  <c r="B3839" i="5"/>
  <c r="C3839" i="5" s="1"/>
  <c r="D3838" i="5"/>
  <c r="B3838" i="5"/>
  <c r="C3838" i="5" s="1"/>
  <c r="D3837" i="5"/>
  <c r="C3837" i="5"/>
  <c r="B3837" i="5"/>
  <c r="D3836" i="5"/>
  <c r="B3836" i="5"/>
  <c r="C3836" i="5" s="1"/>
  <c r="D3835" i="5"/>
  <c r="B3835" i="5"/>
  <c r="C3835" i="5" s="1"/>
  <c r="D3834" i="5"/>
  <c r="B3834" i="5"/>
  <c r="C3834" i="5" s="1"/>
  <c r="D3833" i="5"/>
  <c r="B3833" i="5"/>
  <c r="C3833" i="5" s="1"/>
  <c r="D3832" i="5"/>
  <c r="B3832" i="5"/>
  <c r="C3832" i="5" s="1"/>
  <c r="D3831" i="5"/>
  <c r="B3831" i="5"/>
  <c r="C3831" i="5" s="1"/>
  <c r="D3830" i="5"/>
  <c r="B3830" i="5"/>
  <c r="C3830" i="5" s="1"/>
  <c r="D3829" i="5"/>
  <c r="B3829" i="5"/>
  <c r="C3829" i="5" s="1"/>
  <c r="D3828" i="5"/>
  <c r="B3828" i="5"/>
  <c r="C3828" i="5" s="1"/>
  <c r="D3827" i="5"/>
  <c r="C3827" i="5"/>
  <c r="B3827" i="5"/>
  <c r="D3826" i="5"/>
  <c r="B3826" i="5"/>
  <c r="C3826" i="5" s="1"/>
  <c r="D3825" i="5"/>
  <c r="B3825" i="5"/>
  <c r="C3825" i="5" s="1"/>
  <c r="D3824" i="5"/>
  <c r="B3824" i="5"/>
  <c r="C3824" i="5" s="1"/>
  <c r="D3823" i="5"/>
  <c r="B3823" i="5"/>
  <c r="C3823" i="5" s="1"/>
  <c r="D3822" i="5"/>
  <c r="B3822" i="5"/>
  <c r="C3822" i="5" s="1"/>
  <c r="D3821" i="5"/>
  <c r="B3821" i="5"/>
  <c r="C3821" i="5" s="1"/>
  <c r="D3820" i="5"/>
  <c r="B3820" i="5"/>
  <c r="C3820" i="5" s="1"/>
  <c r="D3819" i="5"/>
  <c r="B3819" i="5"/>
  <c r="C3819" i="5" s="1"/>
  <c r="D3818" i="5"/>
  <c r="B3818" i="5"/>
  <c r="C3818" i="5" s="1"/>
  <c r="D3817" i="5"/>
  <c r="C3817" i="5"/>
  <c r="B3817" i="5"/>
  <c r="D3816" i="5"/>
  <c r="B3816" i="5"/>
  <c r="C3816" i="5" s="1"/>
  <c r="D3815" i="5"/>
  <c r="B3815" i="5"/>
  <c r="C3815" i="5" s="1"/>
  <c r="D3814" i="5"/>
  <c r="B3814" i="5"/>
  <c r="C3814" i="5" s="1"/>
  <c r="D3813" i="5"/>
  <c r="C3813" i="5"/>
  <c r="B3813" i="5"/>
  <c r="D3812" i="5"/>
  <c r="B3812" i="5"/>
  <c r="C3812" i="5" s="1"/>
  <c r="D3811" i="5"/>
  <c r="B3811" i="5"/>
  <c r="C3811" i="5" s="1"/>
  <c r="D3810" i="5"/>
  <c r="B3810" i="5"/>
  <c r="C3810" i="5" s="1"/>
  <c r="D3809" i="5"/>
  <c r="B3809" i="5"/>
  <c r="C3809" i="5" s="1"/>
  <c r="D3808" i="5"/>
  <c r="B3808" i="5"/>
  <c r="C3808" i="5" s="1"/>
  <c r="D3807" i="5"/>
  <c r="B3807" i="5"/>
  <c r="C3807" i="5" s="1"/>
  <c r="D3806" i="5"/>
  <c r="B3806" i="5"/>
  <c r="C3806" i="5" s="1"/>
  <c r="D3805" i="5"/>
  <c r="B3805" i="5"/>
  <c r="C3805" i="5" s="1"/>
  <c r="D3804" i="5"/>
  <c r="B3804" i="5"/>
  <c r="C3804" i="5" s="1"/>
  <c r="D3803" i="5"/>
  <c r="B3803" i="5"/>
  <c r="C3803" i="5" s="1"/>
  <c r="D3802" i="5"/>
  <c r="B3802" i="5"/>
  <c r="C3802" i="5" s="1"/>
  <c r="D3801" i="5"/>
  <c r="C3801" i="5"/>
  <c r="B3801" i="5"/>
  <c r="D3800" i="5"/>
  <c r="B3800" i="5"/>
  <c r="C3800" i="5" s="1"/>
  <c r="D3799" i="5"/>
  <c r="B3799" i="5"/>
  <c r="C3799" i="5" s="1"/>
  <c r="D3798" i="5"/>
  <c r="B3798" i="5"/>
  <c r="C3798" i="5" s="1"/>
  <c r="D3797" i="5"/>
  <c r="B3797" i="5"/>
  <c r="C3797" i="5" s="1"/>
  <c r="D3796" i="5"/>
  <c r="B3796" i="5"/>
  <c r="C3796" i="5" s="1"/>
  <c r="D3795" i="5"/>
  <c r="B3795" i="5"/>
  <c r="C3795" i="5" s="1"/>
  <c r="D3794" i="5"/>
  <c r="B3794" i="5"/>
  <c r="C3794" i="5" s="1"/>
  <c r="D3793" i="5"/>
  <c r="B3793" i="5"/>
  <c r="C3793" i="5" s="1"/>
  <c r="D3792" i="5"/>
  <c r="B3792" i="5"/>
  <c r="C3792" i="5" s="1"/>
  <c r="D3791" i="5"/>
  <c r="B3791" i="5"/>
  <c r="C3791" i="5" s="1"/>
  <c r="D3790" i="5"/>
  <c r="B3790" i="5"/>
  <c r="C3790" i="5" s="1"/>
  <c r="D3789" i="5"/>
  <c r="B3789" i="5"/>
  <c r="C3789" i="5" s="1"/>
  <c r="D3788" i="5"/>
  <c r="B3788" i="5"/>
  <c r="C3788" i="5" s="1"/>
  <c r="D3787" i="5"/>
  <c r="B3787" i="5"/>
  <c r="C3787" i="5" s="1"/>
  <c r="D3786" i="5"/>
  <c r="B3786" i="5"/>
  <c r="C3786" i="5" s="1"/>
  <c r="D3785" i="5"/>
  <c r="B3785" i="5"/>
  <c r="C3785" i="5" s="1"/>
  <c r="D3784" i="5"/>
  <c r="B3784" i="5"/>
  <c r="C3784" i="5" s="1"/>
  <c r="D3783" i="5"/>
  <c r="B3783" i="5"/>
  <c r="C3783" i="5" s="1"/>
  <c r="D3782" i="5"/>
  <c r="B3782" i="5"/>
  <c r="C3782" i="5" s="1"/>
  <c r="D3781" i="5"/>
  <c r="B3781" i="5"/>
  <c r="C3781" i="5" s="1"/>
  <c r="D3780" i="5"/>
  <c r="B3780" i="5"/>
  <c r="C3780" i="5" s="1"/>
  <c r="D3779" i="5"/>
  <c r="B3779" i="5"/>
  <c r="C3779" i="5" s="1"/>
  <c r="D3778" i="5"/>
  <c r="B3778" i="5"/>
  <c r="C3778" i="5" s="1"/>
  <c r="D3777" i="5"/>
  <c r="B3777" i="5"/>
  <c r="C3777" i="5" s="1"/>
  <c r="D3776" i="5"/>
  <c r="B3776" i="5"/>
  <c r="C3776" i="5" s="1"/>
  <c r="D3775" i="5"/>
  <c r="B3775" i="5"/>
  <c r="C3775" i="5" s="1"/>
  <c r="D3774" i="5"/>
  <c r="B3774" i="5"/>
  <c r="C3774" i="5" s="1"/>
  <c r="D3773" i="5"/>
  <c r="C3773" i="5"/>
  <c r="B3773" i="5"/>
  <c r="D3772" i="5"/>
  <c r="B3772" i="5"/>
  <c r="C3772" i="5" s="1"/>
  <c r="D3771" i="5"/>
  <c r="B3771" i="5"/>
  <c r="C3771" i="5" s="1"/>
  <c r="D3770" i="5"/>
  <c r="B3770" i="5"/>
  <c r="C3770" i="5" s="1"/>
  <c r="D3769" i="5"/>
  <c r="B3769" i="5"/>
  <c r="C3769" i="5" s="1"/>
  <c r="D3768" i="5"/>
  <c r="B3768" i="5"/>
  <c r="C3768" i="5" s="1"/>
  <c r="D3767" i="5"/>
  <c r="B3767" i="5"/>
  <c r="C3767" i="5" s="1"/>
  <c r="D3766" i="5"/>
  <c r="B3766" i="5"/>
  <c r="C3766" i="5" s="1"/>
  <c r="D3765" i="5"/>
  <c r="B3765" i="5"/>
  <c r="C3765" i="5" s="1"/>
  <c r="D3764" i="5"/>
  <c r="B3764" i="5"/>
  <c r="C3764" i="5" s="1"/>
  <c r="D3763" i="5"/>
  <c r="B3763" i="5"/>
  <c r="C3763" i="5" s="1"/>
  <c r="D3762" i="5"/>
  <c r="B3762" i="5"/>
  <c r="C3762" i="5" s="1"/>
  <c r="D3761" i="5"/>
  <c r="B3761" i="5"/>
  <c r="C3761" i="5" s="1"/>
  <c r="D3760" i="5"/>
  <c r="B3760" i="5"/>
  <c r="C3760" i="5" s="1"/>
  <c r="D3759" i="5"/>
  <c r="B3759" i="5"/>
  <c r="C3759" i="5" s="1"/>
  <c r="D3758" i="5"/>
  <c r="B3758" i="5"/>
  <c r="C3758" i="5" s="1"/>
  <c r="D3757" i="5"/>
  <c r="C3757" i="5"/>
  <c r="B3757" i="5"/>
  <c r="D3756" i="5"/>
  <c r="B3756" i="5"/>
  <c r="C3756" i="5" s="1"/>
  <c r="D3755" i="5"/>
  <c r="B3755" i="5"/>
  <c r="C3755" i="5" s="1"/>
  <c r="D3754" i="5"/>
  <c r="B3754" i="5"/>
  <c r="C3754" i="5" s="1"/>
  <c r="D3753" i="5"/>
  <c r="B3753" i="5"/>
  <c r="C3753" i="5" s="1"/>
  <c r="D3752" i="5"/>
  <c r="B3752" i="5"/>
  <c r="C3752" i="5" s="1"/>
  <c r="D3751" i="5"/>
  <c r="B3751" i="5"/>
  <c r="C3751" i="5" s="1"/>
  <c r="D3750" i="5"/>
  <c r="B3750" i="5"/>
  <c r="C3750" i="5" s="1"/>
  <c r="D3749" i="5"/>
  <c r="B3749" i="5"/>
  <c r="C3749" i="5" s="1"/>
  <c r="D3748" i="5"/>
  <c r="B3748" i="5"/>
  <c r="C3748" i="5" s="1"/>
  <c r="D3747" i="5"/>
  <c r="C3747" i="5"/>
  <c r="B3747" i="5"/>
  <c r="D3746" i="5"/>
  <c r="B3746" i="5"/>
  <c r="C3746" i="5" s="1"/>
  <c r="D3745" i="5"/>
  <c r="B3745" i="5"/>
  <c r="C3745" i="5" s="1"/>
  <c r="D3744" i="5"/>
  <c r="B3744" i="5"/>
  <c r="C3744" i="5" s="1"/>
  <c r="D3743" i="5"/>
  <c r="B3743" i="5"/>
  <c r="C3743" i="5" s="1"/>
  <c r="D3742" i="5"/>
  <c r="B3742" i="5"/>
  <c r="C3742" i="5" s="1"/>
  <c r="D3741" i="5"/>
  <c r="B3741" i="5"/>
  <c r="C3741" i="5" s="1"/>
  <c r="D3740" i="5"/>
  <c r="B3740" i="5"/>
  <c r="C3740" i="5" s="1"/>
  <c r="D3739" i="5"/>
  <c r="C3739" i="5"/>
  <c r="B3739" i="5"/>
  <c r="D3738" i="5"/>
  <c r="B3738" i="5"/>
  <c r="C3738" i="5" s="1"/>
  <c r="D3737" i="5"/>
  <c r="B3737" i="5"/>
  <c r="C3737" i="5" s="1"/>
  <c r="D3736" i="5"/>
  <c r="B3736" i="5"/>
  <c r="C3736" i="5" s="1"/>
  <c r="D3735" i="5"/>
  <c r="B3735" i="5"/>
  <c r="C3735" i="5" s="1"/>
  <c r="D3734" i="5"/>
  <c r="B3734" i="5"/>
  <c r="C3734" i="5" s="1"/>
  <c r="D3733" i="5"/>
  <c r="B3733" i="5"/>
  <c r="C3733" i="5" s="1"/>
  <c r="D3732" i="5"/>
  <c r="B3732" i="5"/>
  <c r="C3732" i="5" s="1"/>
  <c r="D3731" i="5"/>
  <c r="C3731" i="5"/>
  <c r="B3731" i="5"/>
  <c r="D3730" i="5"/>
  <c r="B3730" i="5"/>
  <c r="C3730" i="5" s="1"/>
  <c r="D3729" i="5"/>
  <c r="B3729" i="5"/>
  <c r="C3729" i="5" s="1"/>
  <c r="D3728" i="5"/>
  <c r="B3728" i="5"/>
  <c r="C3728" i="5" s="1"/>
  <c r="D3727" i="5"/>
  <c r="B3727" i="5"/>
  <c r="C3727" i="5" s="1"/>
  <c r="D3726" i="5"/>
  <c r="B3726" i="5"/>
  <c r="C3726" i="5" s="1"/>
  <c r="D3725" i="5"/>
  <c r="C3725" i="5"/>
  <c r="B3725" i="5"/>
  <c r="D3724" i="5"/>
  <c r="B3724" i="5"/>
  <c r="C3724" i="5" s="1"/>
  <c r="D3723" i="5"/>
  <c r="B3723" i="5"/>
  <c r="C3723" i="5" s="1"/>
  <c r="D3722" i="5"/>
  <c r="B3722" i="5"/>
  <c r="C3722" i="5" s="1"/>
  <c r="D3721" i="5"/>
  <c r="B3721" i="5"/>
  <c r="C3721" i="5" s="1"/>
  <c r="D3720" i="5"/>
  <c r="B3720" i="5"/>
  <c r="C3720" i="5" s="1"/>
  <c r="D3719" i="5"/>
  <c r="B3719" i="5"/>
  <c r="C3719" i="5" s="1"/>
  <c r="D3718" i="5"/>
  <c r="B3718" i="5"/>
  <c r="C3718" i="5" s="1"/>
  <c r="D3717" i="5"/>
  <c r="B3717" i="5"/>
  <c r="C3717" i="5" s="1"/>
  <c r="D3716" i="5"/>
  <c r="B3716" i="5"/>
  <c r="C3716" i="5" s="1"/>
  <c r="D3715" i="5"/>
  <c r="B3715" i="5"/>
  <c r="C3715" i="5" s="1"/>
  <c r="D3714" i="5"/>
  <c r="B3714" i="5"/>
  <c r="C3714" i="5" s="1"/>
  <c r="D3713" i="5"/>
  <c r="B3713" i="5"/>
  <c r="C3713" i="5" s="1"/>
  <c r="D3712" i="5"/>
  <c r="B3712" i="5"/>
  <c r="C3712" i="5" s="1"/>
  <c r="D3711" i="5"/>
  <c r="B3711" i="5"/>
  <c r="C3711" i="5" s="1"/>
  <c r="D3710" i="5"/>
  <c r="B3710" i="5"/>
  <c r="C3710" i="5" s="1"/>
  <c r="D3709" i="5"/>
  <c r="B3709" i="5"/>
  <c r="C3709" i="5" s="1"/>
  <c r="D3708" i="5"/>
  <c r="B3708" i="5"/>
  <c r="C3708" i="5" s="1"/>
  <c r="D3707" i="5"/>
  <c r="B3707" i="5"/>
  <c r="C3707" i="5" s="1"/>
  <c r="D3706" i="5"/>
  <c r="B3706" i="5"/>
  <c r="C3706" i="5" s="1"/>
  <c r="D3705" i="5"/>
  <c r="C3705" i="5"/>
  <c r="B3705" i="5"/>
  <c r="D3704" i="5"/>
  <c r="B3704" i="5"/>
  <c r="C3704" i="5" s="1"/>
  <c r="D3703" i="5"/>
  <c r="B3703" i="5"/>
  <c r="C3703" i="5" s="1"/>
  <c r="D3702" i="5"/>
  <c r="B3702" i="5"/>
  <c r="C3702" i="5" s="1"/>
  <c r="D3701" i="5"/>
  <c r="B3701" i="5"/>
  <c r="C3701" i="5" s="1"/>
  <c r="D3700" i="5"/>
  <c r="B3700" i="5"/>
  <c r="C3700" i="5" s="1"/>
  <c r="D3699" i="5"/>
  <c r="B3699" i="5"/>
  <c r="C3699" i="5" s="1"/>
  <c r="D3698" i="5"/>
  <c r="B3698" i="5"/>
  <c r="C3698" i="5" s="1"/>
  <c r="D3697" i="5"/>
  <c r="B3697" i="5"/>
  <c r="C3697" i="5" s="1"/>
  <c r="D3696" i="5"/>
  <c r="B3696" i="5"/>
  <c r="C3696" i="5" s="1"/>
  <c r="D3695" i="5"/>
  <c r="C3695" i="5"/>
  <c r="B3695" i="5"/>
  <c r="D3694" i="5"/>
  <c r="B3694" i="5"/>
  <c r="C3694" i="5" s="1"/>
  <c r="D3693" i="5"/>
  <c r="B3693" i="5"/>
  <c r="C3693" i="5" s="1"/>
  <c r="D3692" i="5"/>
  <c r="B3692" i="5"/>
  <c r="C3692" i="5" s="1"/>
  <c r="D3691" i="5"/>
  <c r="B3691" i="5"/>
  <c r="C3691" i="5" s="1"/>
  <c r="D3690" i="5"/>
  <c r="B3690" i="5"/>
  <c r="C3690" i="5" s="1"/>
  <c r="D3689" i="5"/>
  <c r="B3689" i="5"/>
  <c r="C3689" i="5" s="1"/>
  <c r="D3688" i="5"/>
  <c r="C3688" i="5"/>
  <c r="B3688" i="5"/>
  <c r="D3687" i="5"/>
  <c r="B3687" i="5"/>
  <c r="C3687" i="5" s="1"/>
  <c r="D3686" i="5"/>
  <c r="B3686" i="5"/>
  <c r="C3686" i="5" s="1"/>
  <c r="D3685" i="5"/>
  <c r="B3685" i="5"/>
  <c r="C3685" i="5" s="1"/>
  <c r="D3684" i="5"/>
  <c r="B3684" i="5"/>
  <c r="C3684" i="5" s="1"/>
  <c r="D3683" i="5"/>
  <c r="B3683" i="5"/>
  <c r="C3683" i="5" s="1"/>
  <c r="D3682" i="5"/>
  <c r="B3682" i="5"/>
  <c r="C3682" i="5" s="1"/>
  <c r="D3681" i="5"/>
  <c r="C3681" i="5"/>
  <c r="B3681" i="5"/>
  <c r="D3680" i="5"/>
  <c r="B3680" i="5"/>
  <c r="C3680" i="5" s="1"/>
  <c r="D3679" i="5"/>
  <c r="C3679" i="5"/>
  <c r="B3679" i="5"/>
  <c r="D3678" i="5"/>
  <c r="B3678" i="5"/>
  <c r="C3678" i="5" s="1"/>
  <c r="D3677" i="5"/>
  <c r="B3677" i="5"/>
  <c r="C3677" i="5" s="1"/>
  <c r="D3676" i="5"/>
  <c r="B3676" i="5"/>
  <c r="C3676" i="5" s="1"/>
  <c r="D3675" i="5"/>
  <c r="B3675" i="5"/>
  <c r="C3675" i="5" s="1"/>
  <c r="D3674" i="5"/>
  <c r="B3674" i="5"/>
  <c r="C3674" i="5" s="1"/>
  <c r="D3673" i="5"/>
  <c r="B3673" i="5"/>
  <c r="C3673" i="5" s="1"/>
  <c r="D3672" i="5"/>
  <c r="B3672" i="5"/>
  <c r="C3672" i="5" s="1"/>
  <c r="D3671" i="5"/>
  <c r="B3671" i="5"/>
  <c r="C3671" i="5" s="1"/>
  <c r="D3670" i="5"/>
  <c r="B3670" i="5"/>
  <c r="C3670" i="5" s="1"/>
  <c r="D3669" i="5"/>
  <c r="C3669" i="5"/>
  <c r="B3669" i="5"/>
  <c r="D3668" i="5"/>
  <c r="C3668" i="5"/>
  <c r="B3668" i="5"/>
  <c r="D3667" i="5"/>
  <c r="B3667" i="5"/>
  <c r="C3667" i="5" s="1"/>
  <c r="D3666" i="5"/>
  <c r="C3666" i="5"/>
  <c r="B3666" i="5"/>
  <c r="D3665" i="5"/>
  <c r="B3665" i="5"/>
  <c r="C3665" i="5" s="1"/>
  <c r="D3664" i="5"/>
  <c r="B3664" i="5"/>
  <c r="C3664" i="5" s="1"/>
  <c r="D3663" i="5"/>
  <c r="B3663" i="5"/>
  <c r="C3663" i="5" s="1"/>
  <c r="D3662" i="5"/>
  <c r="B3662" i="5"/>
  <c r="C3662" i="5" s="1"/>
  <c r="D3661" i="5"/>
  <c r="B3661" i="5"/>
  <c r="C3661" i="5" s="1"/>
  <c r="D3660" i="5"/>
  <c r="B3660" i="5"/>
  <c r="C3660" i="5" s="1"/>
  <c r="D3659" i="5"/>
  <c r="B3659" i="5"/>
  <c r="C3659" i="5" s="1"/>
  <c r="D3658" i="5"/>
  <c r="B3658" i="5"/>
  <c r="C3658" i="5" s="1"/>
  <c r="D3657" i="5"/>
  <c r="B3657" i="5"/>
  <c r="C3657" i="5" s="1"/>
  <c r="D3656" i="5"/>
  <c r="B3656" i="5"/>
  <c r="C3656" i="5" s="1"/>
  <c r="D3655" i="5"/>
  <c r="B3655" i="5"/>
  <c r="C3655" i="5" s="1"/>
  <c r="D3654" i="5"/>
  <c r="B3654" i="5"/>
  <c r="C3654" i="5" s="1"/>
  <c r="D3653" i="5"/>
  <c r="B3653" i="5"/>
  <c r="C3653" i="5" s="1"/>
  <c r="D3652" i="5"/>
  <c r="B3652" i="5"/>
  <c r="C3652" i="5" s="1"/>
  <c r="D3651" i="5"/>
  <c r="B3651" i="5"/>
  <c r="C3651" i="5" s="1"/>
  <c r="D3650" i="5"/>
  <c r="B3650" i="5"/>
  <c r="C3650" i="5" s="1"/>
  <c r="D3649" i="5"/>
  <c r="B3649" i="5"/>
  <c r="C3649" i="5" s="1"/>
  <c r="D3648" i="5"/>
  <c r="B3648" i="5"/>
  <c r="C3648" i="5" s="1"/>
  <c r="D3647" i="5"/>
  <c r="B3647" i="5"/>
  <c r="C3647" i="5" s="1"/>
  <c r="D3646" i="5"/>
  <c r="C3646" i="5"/>
  <c r="B3646" i="5"/>
  <c r="D3645" i="5"/>
  <c r="B3645" i="5"/>
  <c r="C3645" i="5" s="1"/>
  <c r="D3644" i="5"/>
  <c r="B3644" i="5"/>
  <c r="C3644" i="5" s="1"/>
  <c r="D3643" i="5"/>
  <c r="B3643" i="5"/>
  <c r="C3643" i="5" s="1"/>
  <c r="D3642" i="5"/>
  <c r="B3642" i="5"/>
  <c r="C3642" i="5" s="1"/>
  <c r="D3641" i="5"/>
  <c r="B3641" i="5"/>
  <c r="C3641" i="5" s="1"/>
  <c r="D3640" i="5"/>
  <c r="B3640" i="5"/>
  <c r="C3640" i="5" s="1"/>
  <c r="D3639" i="5"/>
  <c r="B3639" i="5"/>
  <c r="C3639" i="5" s="1"/>
  <c r="D3638" i="5"/>
  <c r="B3638" i="5"/>
  <c r="C3638" i="5" s="1"/>
  <c r="D3637" i="5"/>
  <c r="B3637" i="5"/>
  <c r="C3637" i="5" s="1"/>
  <c r="D3636" i="5"/>
  <c r="B3636" i="5"/>
  <c r="C3636" i="5" s="1"/>
  <c r="D3635" i="5"/>
  <c r="B3635" i="5"/>
  <c r="C3635" i="5" s="1"/>
  <c r="D3634" i="5"/>
  <c r="B3634" i="5"/>
  <c r="C3634" i="5" s="1"/>
  <c r="D3633" i="5"/>
  <c r="B3633" i="5"/>
  <c r="C3633" i="5" s="1"/>
  <c r="D3632" i="5"/>
  <c r="B3632" i="5"/>
  <c r="C3632" i="5" s="1"/>
  <c r="D3631" i="5"/>
  <c r="B3631" i="5"/>
  <c r="C3631" i="5" s="1"/>
  <c r="D3630" i="5"/>
  <c r="C3630" i="5"/>
  <c r="B3630" i="5"/>
  <c r="D3629" i="5"/>
  <c r="B3629" i="5"/>
  <c r="C3629" i="5" s="1"/>
  <c r="D3628" i="5"/>
  <c r="B3628" i="5"/>
  <c r="C3628" i="5" s="1"/>
  <c r="D3627" i="5"/>
  <c r="B3627" i="5"/>
  <c r="C3627" i="5" s="1"/>
  <c r="D3626" i="5"/>
  <c r="B3626" i="5"/>
  <c r="C3626" i="5" s="1"/>
  <c r="D3625" i="5"/>
  <c r="B3625" i="5"/>
  <c r="C3625" i="5" s="1"/>
  <c r="D3624" i="5"/>
  <c r="B3624" i="5"/>
  <c r="C3624" i="5" s="1"/>
  <c r="D3623" i="5"/>
  <c r="B3623" i="5"/>
  <c r="C3623" i="5" s="1"/>
  <c r="D3622" i="5"/>
  <c r="B3622" i="5"/>
  <c r="C3622" i="5" s="1"/>
  <c r="D3621" i="5"/>
  <c r="B3621" i="5"/>
  <c r="C3621" i="5" s="1"/>
  <c r="D3620" i="5"/>
  <c r="C3620" i="5"/>
  <c r="B3620" i="5"/>
  <c r="D3619" i="5"/>
  <c r="B3619" i="5"/>
  <c r="C3619" i="5" s="1"/>
  <c r="D3618" i="5"/>
  <c r="B3618" i="5"/>
  <c r="C3618" i="5" s="1"/>
  <c r="D3617" i="5"/>
  <c r="B3617" i="5"/>
  <c r="C3617" i="5" s="1"/>
  <c r="D3616" i="5"/>
  <c r="B3616" i="5"/>
  <c r="C3616" i="5" s="1"/>
  <c r="D3615" i="5"/>
  <c r="B3615" i="5"/>
  <c r="C3615" i="5" s="1"/>
  <c r="D3614" i="5"/>
  <c r="B3614" i="5"/>
  <c r="C3614" i="5" s="1"/>
  <c r="D3613" i="5"/>
  <c r="B3613" i="5"/>
  <c r="C3613" i="5" s="1"/>
  <c r="D3612" i="5"/>
  <c r="C3612" i="5"/>
  <c r="B3612" i="5"/>
  <c r="D3611" i="5"/>
  <c r="B3611" i="5"/>
  <c r="C3611" i="5" s="1"/>
  <c r="D3610" i="5"/>
  <c r="B3610" i="5"/>
  <c r="C3610" i="5" s="1"/>
  <c r="D3609" i="5"/>
  <c r="B3609" i="5"/>
  <c r="C3609" i="5" s="1"/>
  <c r="D3608" i="5"/>
  <c r="B3608" i="5"/>
  <c r="C3608" i="5" s="1"/>
  <c r="D3607" i="5"/>
  <c r="B3607" i="5"/>
  <c r="C3607" i="5" s="1"/>
  <c r="D3606" i="5"/>
  <c r="B3606" i="5"/>
  <c r="C3606" i="5" s="1"/>
  <c r="D3605" i="5"/>
  <c r="B3605" i="5"/>
  <c r="C3605" i="5" s="1"/>
  <c r="D3604" i="5"/>
  <c r="C3604" i="5"/>
  <c r="B3604" i="5"/>
  <c r="D3603" i="5"/>
  <c r="B3603" i="5"/>
  <c r="C3603" i="5" s="1"/>
  <c r="D3602" i="5"/>
  <c r="B3602" i="5"/>
  <c r="C3602" i="5" s="1"/>
  <c r="D3601" i="5"/>
  <c r="B3601" i="5"/>
  <c r="C3601" i="5" s="1"/>
  <c r="D3600" i="5"/>
  <c r="B3600" i="5"/>
  <c r="C3600" i="5" s="1"/>
  <c r="D3599" i="5"/>
  <c r="B3599" i="5"/>
  <c r="C3599" i="5" s="1"/>
  <c r="D3598" i="5"/>
  <c r="B3598" i="5"/>
  <c r="C3598" i="5" s="1"/>
  <c r="D3597" i="5"/>
  <c r="B3597" i="5"/>
  <c r="C3597" i="5" s="1"/>
  <c r="D3596" i="5"/>
  <c r="B3596" i="5"/>
  <c r="C3596" i="5" s="1"/>
  <c r="D3595" i="5"/>
  <c r="B3595" i="5"/>
  <c r="C3595" i="5" s="1"/>
  <c r="D3594" i="5"/>
  <c r="B3594" i="5"/>
  <c r="C3594" i="5" s="1"/>
  <c r="D3593" i="5"/>
  <c r="B3593" i="5"/>
  <c r="C3593" i="5" s="1"/>
  <c r="D3592" i="5"/>
  <c r="B3592" i="5"/>
  <c r="C3592" i="5" s="1"/>
  <c r="D3591" i="5"/>
  <c r="B3591" i="5"/>
  <c r="C3591" i="5" s="1"/>
  <c r="D3590" i="5"/>
  <c r="B3590" i="5"/>
  <c r="C3590" i="5" s="1"/>
  <c r="D3589" i="5"/>
  <c r="B3589" i="5"/>
  <c r="C3589" i="5" s="1"/>
  <c r="D3588" i="5"/>
  <c r="B3588" i="5"/>
  <c r="C3588" i="5" s="1"/>
  <c r="D3587" i="5"/>
  <c r="B3587" i="5"/>
  <c r="C3587" i="5" s="1"/>
  <c r="D3586" i="5"/>
  <c r="B3586" i="5"/>
  <c r="C3586" i="5" s="1"/>
  <c r="D3585" i="5"/>
  <c r="B3585" i="5"/>
  <c r="C3585" i="5" s="1"/>
  <c r="D3584" i="5"/>
  <c r="C3584" i="5"/>
  <c r="B3584" i="5"/>
  <c r="D3583" i="5"/>
  <c r="B3583" i="5"/>
  <c r="C3583" i="5" s="1"/>
  <c r="D3582" i="5"/>
  <c r="B3582" i="5"/>
  <c r="C3582" i="5" s="1"/>
  <c r="D3581" i="5"/>
  <c r="B3581" i="5"/>
  <c r="C3581" i="5" s="1"/>
  <c r="D3580" i="5"/>
  <c r="B3580" i="5"/>
  <c r="C3580" i="5" s="1"/>
  <c r="D3579" i="5"/>
  <c r="B3579" i="5"/>
  <c r="C3579" i="5" s="1"/>
  <c r="D3578" i="5"/>
  <c r="B3578" i="5"/>
  <c r="C3578" i="5" s="1"/>
  <c r="D3577" i="5"/>
  <c r="B3577" i="5"/>
  <c r="C3577" i="5" s="1"/>
  <c r="D3576" i="5"/>
  <c r="B3576" i="5"/>
  <c r="C3576" i="5" s="1"/>
  <c r="D3575" i="5"/>
  <c r="B3575" i="5"/>
  <c r="C3575" i="5" s="1"/>
  <c r="D3574" i="5"/>
  <c r="B3574" i="5"/>
  <c r="C3574" i="5" s="1"/>
  <c r="D3573" i="5"/>
  <c r="B3573" i="5"/>
  <c r="C3573" i="5" s="1"/>
  <c r="D3572" i="5"/>
  <c r="B3572" i="5"/>
  <c r="C3572" i="5" s="1"/>
  <c r="D3571" i="5"/>
  <c r="B3571" i="5"/>
  <c r="C3571" i="5" s="1"/>
  <c r="D3570" i="5"/>
  <c r="B3570" i="5"/>
  <c r="C3570" i="5" s="1"/>
  <c r="D3569" i="5"/>
  <c r="B3569" i="5"/>
  <c r="C3569" i="5" s="1"/>
  <c r="D3568" i="5"/>
  <c r="B3568" i="5"/>
  <c r="C3568" i="5" s="1"/>
  <c r="D3567" i="5"/>
  <c r="B3567" i="5"/>
  <c r="C3567" i="5" s="1"/>
  <c r="D3566" i="5"/>
  <c r="B3566" i="5"/>
  <c r="C3566" i="5" s="1"/>
  <c r="D3565" i="5"/>
  <c r="B3565" i="5"/>
  <c r="C3565" i="5" s="1"/>
  <c r="D3564" i="5"/>
  <c r="C3564" i="5"/>
  <c r="B3564" i="5"/>
  <c r="D3563" i="5"/>
  <c r="B3563" i="5"/>
  <c r="C3563" i="5" s="1"/>
  <c r="D3562" i="5"/>
  <c r="B3562" i="5"/>
  <c r="C3562" i="5" s="1"/>
  <c r="D3561" i="5"/>
  <c r="B3561" i="5"/>
  <c r="C3561" i="5" s="1"/>
  <c r="D3560" i="5"/>
  <c r="B3560" i="5"/>
  <c r="C3560" i="5" s="1"/>
  <c r="D3559" i="5"/>
  <c r="B3559" i="5"/>
  <c r="C3559" i="5" s="1"/>
  <c r="D3558" i="5"/>
  <c r="B3558" i="5"/>
  <c r="C3558" i="5" s="1"/>
  <c r="D3557" i="5"/>
  <c r="B3557" i="5"/>
  <c r="C3557" i="5" s="1"/>
  <c r="D3556" i="5"/>
  <c r="B3556" i="5"/>
  <c r="C3556" i="5" s="1"/>
  <c r="D3555" i="5"/>
  <c r="B3555" i="5"/>
  <c r="C3555" i="5" s="1"/>
  <c r="D3554" i="5"/>
  <c r="C3554" i="5"/>
  <c r="B3554" i="5"/>
  <c r="D3553" i="5"/>
  <c r="B3553" i="5"/>
  <c r="C3553" i="5" s="1"/>
  <c r="D3552" i="5"/>
  <c r="B3552" i="5"/>
  <c r="C3552" i="5" s="1"/>
  <c r="D3551" i="5"/>
  <c r="B3551" i="5"/>
  <c r="C3551" i="5" s="1"/>
  <c r="D3550" i="5"/>
  <c r="B3550" i="5"/>
  <c r="C3550" i="5" s="1"/>
  <c r="D3549" i="5"/>
  <c r="B3549" i="5"/>
  <c r="C3549" i="5" s="1"/>
  <c r="D3548" i="5"/>
  <c r="C3548" i="5"/>
  <c r="B3548" i="5"/>
  <c r="D3547" i="5"/>
  <c r="B3547" i="5"/>
  <c r="C3547" i="5" s="1"/>
  <c r="D3546" i="5"/>
  <c r="B3546" i="5"/>
  <c r="C3546" i="5" s="1"/>
  <c r="D3545" i="5"/>
  <c r="B3545" i="5"/>
  <c r="C3545" i="5" s="1"/>
  <c r="D3544" i="5"/>
  <c r="B3544" i="5"/>
  <c r="C3544" i="5" s="1"/>
  <c r="D3543" i="5"/>
  <c r="B3543" i="5"/>
  <c r="C3543" i="5" s="1"/>
  <c r="D3542" i="5"/>
  <c r="B3542" i="5"/>
  <c r="C3542" i="5" s="1"/>
  <c r="D3541" i="5"/>
  <c r="B3541" i="5"/>
  <c r="C3541" i="5" s="1"/>
  <c r="D3540" i="5"/>
  <c r="B3540" i="5"/>
  <c r="C3540" i="5" s="1"/>
  <c r="D3539" i="5"/>
  <c r="B3539" i="5"/>
  <c r="C3539" i="5" s="1"/>
  <c r="D3538" i="5"/>
  <c r="B3538" i="5"/>
  <c r="C3538" i="5" s="1"/>
  <c r="D3537" i="5"/>
  <c r="B3537" i="5"/>
  <c r="C3537" i="5" s="1"/>
  <c r="D3536" i="5"/>
  <c r="B3536" i="5"/>
  <c r="C3536" i="5" s="1"/>
  <c r="D3535" i="5"/>
  <c r="B3535" i="5"/>
  <c r="C3535" i="5" s="1"/>
  <c r="D3534" i="5"/>
  <c r="B3534" i="5"/>
  <c r="C3534" i="5" s="1"/>
  <c r="D3533" i="5"/>
  <c r="B3533" i="5"/>
  <c r="C3533" i="5" s="1"/>
  <c r="D3532" i="5"/>
  <c r="B3532" i="5"/>
  <c r="C3532" i="5" s="1"/>
  <c r="D3531" i="5"/>
  <c r="B3531" i="5"/>
  <c r="C3531" i="5" s="1"/>
  <c r="D3530" i="5"/>
  <c r="B3530" i="5"/>
  <c r="C3530" i="5" s="1"/>
  <c r="D3529" i="5"/>
  <c r="B3529" i="5"/>
  <c r="C3529" i="5" s="1"/>
  <c r="D3528" i="5"/>
  <c r="B3528" i="5"/>
  <c r="C3528" i="5" s="1"/>
  <c r="D3527" i="5"/>
  <c r="B3527" i="5"/>
  <c r="C3527" i="5" s="1"/>
  <c r="D3526" i="5"/>
  <c r="B3526" i="5"/>
  <c r="C3526" i="5" s="1"/>
  <c r="D3525" i="5"/>
  <c r="B3525" i="5"/>
  <c r="C3525" i="5" s="1"/>
  <c r="D3524" i="5"/>
  <c r="C3524" i="5"/>
  <c r="B3524" i="5"/>
  <c r="D3523" i="5"/>
  <c r="B3523" i="5"/>
  <c r="C3523" i="5" s="1"/>
  <c r="D3522" i="5"/>
  <c r="B3522" i="5"/>
  <c r="C3522" i="5" s="1"/>
  <c r="D3521" i="5"/>
  <c r="B3521" i="5"/>
  <c r="C3521" i="5" s="1"/>
  <c r="D3520" i="5"/>
  <c r="B3520" i="5"/>
  <c r="C3520" i="5" s="1"/>
  <c r="D3519" i="5"/>
  <c r="B3519" i="5"/>
  <c r="C3519" i="5" s="1"/>
  <c r="D3518" i="5"/>
  <c r="C3518" i="5"/>
  <c r="B3518" i="5"/>
  <c r="D3517" i="5"/>
  <c r="B3517" i="5"/>
  <c r="C3517" i="5" s="1"/>
  <c r="D3516" i="5"/>
  <c r="B3516" i="5"/>
  <c r="C3516" i="5" s="1"/>
  <c r="D3515" i="5"/>
  <c r="B3515" i="5"/>
  <c r="C3515" i="5" s="1"/>
  <c r="D3514" i="5"/>
  <c r="B3514" i="5"/>
  <c r="C3514" i="5" s="1"/>
  <c r="D3513" i="5"/>
  <c r="B3513" i="5"/>
  <c r="C3513" i="5" s="1"/>
  <c r="D3512" i="5"/>
  <c r="B3512" i="5"/>
  <c r="C3512" i="5" s="1"/>
  <c r="D3511" i="5"/>
  <c r="B3511" i="5"/>
  <c r="C3511" i="5" s="1"/>
  <c r="D3510" i="5"/>
  <c r="C3510" i="5"/>
  <c r="B3510" i="5"/>
  <c r="D3509" i="5"/>
  <c r="B3509" i="5"/>
  <c r="C3509" i="5" s="1"/>
  <c r="D3508" i="5"/>
  <c r="B3508" i="5"/>
  <c r="C3508" i="5" s="1"/>
  <c r="D3507" i="5"/>
  <c r="B3507" i="5"/>
  <c r="C3507" i="5" s="1"/>
  <c r="D3506" i="5"/>
  <c r="B3506" i="5"/>
  <c r="C3506" i="5" s="1"/>
  <c r="D3505" i="5"/>
  <c r="B3505" i="5"/>
  <c r="C3505" i="5" s="1"/>
  <c r="D3504" i="5"/>
  <c r="B3504" i="5"/>
  <c r="C3504" i="5" s="1"/>
  <c r="D3503" i="5"/>
  <c r="C3503" i="5"/>
  <c r="B3503" i="5"/>
  <c r="D3502" i="5"/>
  <c r="B3502" i="5"/>
  <c r="C3502" i="5" s="1"/>
  <c r="D3501" i="5"/>
  <c r="B3501" i="5"/>
  <c r="C3501" i="5" s="1"/>
  <c r="D3500" i="5"/>
  <c r="B3500" i="5"/>
  <c r="C3500" i="5" s="1"/>
  <c r="D3499" i="5"/>
  <c r="B3499" i="5"/>
  <c r="C3499" i="5" s="1"/>
  <c r="D3498" i="5"/>
  <c r="B3498" i="5"/>
  <c r="C3498" i="5" s="1"/>
  <c r="D3497" i="5"/>
  <c r="B3497" i="5"/>
  <c r="C3497" i="5" s="1"/>
  <c r="D3496" i="5"/>
  <c r="C3496" i="5"/>
  <c r="B3496" i="5"/>
  <c r="D3495" i="5"/>
  <c r="B3495" i="5"/>
  <c r="C3495" i="5" s="1"/>
  <c r="D3494" i="5"/>
  <c r="C3494" i="5"/>
  <c r="B3494" i="5"/>
  <c r="D3493" i="5"/>
  <c r="B3493" i="5"/>
  <c r="C3493" i="5" s="1"/>
  <c r="D3492" i="5"/>
  <c r="B3492" i="5"/>
  <c r="C3492" i="5" s="1"/>
  <c r="D3491" i="5"/>
  <c r="B3491" i="5"/>
  <c r="C3491" i="5" s="1"/>
  <c r="D3490" i="5"/>
  <c r="B3490" i="5"/>
  <c r="C3490" i="5" s="1"/>
  <c r="D3489" i="5"/>
  <c r="B3489" i="5"/>
  <c r="C3489" i="5" s="1"/>
  <c r="D3488" i="5"/>
  <c r="B3488" i="5"/>
  <c r="C3488" i="5" s="1"/>
  <c r="D3487" i="5"/>
  <c r="B3487" i="5"/>
  <c r="C3487" i="5" s="1"/>
  <c r="D3486" i="5"/>
  <c r="B3486" i="5"/>
  <c r="C3486" i="5" s="1"/>
  <c r="D3485" i="5"/>
  <c r="B3485" i="5"/>
  <c r="C3485" i="5" s="1"/>
  <c r="D3484" i="5"/>
  <c r="B3484" i="5"/>
  <c r="C3484" i="5" s="1"/>
  <c r="D3483" i="5"/>
  <c r="B3483" i="5"/>
  <c r="C3483" i="5" s="1"/>
  <c r="D3482" i="5"/>
  <c r="B3482" i="5"/>
  <c r="C3482" i="5" s="1"/>
  <c r="D3481" i="5"/>
  <c r="B3481" i="5"/>
  <c r="C3481" i="5" s="1"/>
  <c r="D3480" i="5"/>
  <c r="B3480" i="5"/>
  <c r="C3480" i="5" s="1"/>
  <c r="D3479" i="5"/>
  <c r="B3479" i="5"/>
  <c r="C3479" i="5" s="1"/>
  <c r="D3478" i="5"/>
  <c r="B3478" i="5"/>
  <c r="C3478" i="5" s="1"/>
  <c r="D3477" i="5"/>
  <c r="B3477" i="5"/>
  <c r="C3477" i="5" s="1"/>
  <c r="D3476" i="5"/>
  <c r="B3476" i="5"/>
  <c r="C3476" i="5" s="1"/>
  <c r="D3475" i="5"/>
  <c r="B3475" i="5"/>
  <c r="C3475" i="5" s="1"/>
  <c r="D3474" i="5"/>
  <c r="B3474" i="5"/>
  <c r="C3474" i="5" s="1"/>
  <c r="D3473" i="5"/>
  <c r="B3473" i="5"/>
  <c r="C3473" i="5" s="1"/>
  <c r="D3472" i="5"/>
  <c r="B3472" i="5"/>
  <c r="C3472" i="5" s="1"/>
  <c r="D3471" i="5"/>
  <c r="B3471" i="5"/>
  <c r="C3471" i="5" s="1"/>
  <c r="D3470" i="5"/>
  <c r="B3470" i="5"/>
  <c r="C3470" i="5" s="1"/>
  <c r="D3469" i="5"/>
  <c r="B3469" i="5"/>
  <c r="C3469" i="5" s="1"/>
  <c r="D3468" i="5"/>
  <c r="B3468" i="5"/>
  <c r="C3468" i="5" s="1"/>
  <c r="D3467" i="5"/>
  <c r="B3467" i="5"/>
  <c r="C3467" i="5" s="1"/>
  <c r="D3466" i="5"/>
  <c r="C3466" i="5"/>
  <c r="B3466" i="5"/>
  <c r="D3465" i="5"/>
  <c r="B3465" i="5"/>
  <c r="C3465" i="5" s="1"/>
  <c r="D3464" i="5"/>
  <c r="B3464" i="5"/>
  <c r="C3464" i="5" s="1"/>
  <c r="D3463" i="5"/>
  <c r="B3463" i="5"/>
  <c r="C3463" i="5" s="1"/>
  <c r="D3462" i="5"/>
  <c r="B3462" i="5"/>
  <c r="C3462" i="5" s="1"/>
  <c r="D3461" i="5"/>
  <c r="B3461" i="5"/>
  <c r="C3461" i="5" s="1"/>
  <c r="D3460" i="5"/>
  <c r="B3460" i="5"/>
  <c r="C3460" i="5" s="1"/>
  <c r="D3459" i="5"/>
  <c r="B3459" i="5"/>
  <c r="C3459" i="5" s="1"/>
  <c r="D3458" i="5"/>
  <c r="B3458" i="5"/>
  <c r="C3458" i="5" s="1"/>
  <c r="D3457" i="5"/>
  <c r="B3457" i="5"/>
  <c r="C3457" i="5" s="1"/>
  <c r="D3456" i="5"/>
  <c r="B3456" i="5"/>
  <c r="C3456" i="5" s="1"/>
  <c r="D3455" i="5"/>
  <c r="B3455" i="5"/>
  <c r="C3455" i="5" s="1"/>
  <c r="D3454" i="5"/>
  <c r="B3454" i="5"/>
  <c r="C3454" i="5" s="1"/>
  <c r="D3453" i="5"/>
  <c r="B3453" i="5"/>
  <c r="C3453" i="5" s="1"/>
  <c r="D3452" i="5"/>
  <c r="B3452" i="5"/>
  <c r="C3452" i="5" s="1"/>
  <c r="D3451" i="5"/>
  <c r="B3451" i="5"/>
  <c r="C3451" i="5" s="1"/>
  <c r="D3450" i="5"/>
  <c r="B3450" i="5"/>
  <c r="C3450" i="5" s="1"/>
  <c r="D3449" i="5"/>
  <c r="B3449" i="5"/>
  <c r="C3449" i="5" s="1"/>
  <c r="D3448" i="5"/>
  <c r="B3448" i="5"/>
  <c r="C3448" i="5" s="1"/>
  <c r="D3447" i="5"/>
  <c r="B3447" i="5"/>
  <c r="C3447" i="5" s="1"/>
  <c r="D3446" i="5"/>
  <c r="B3446" i="5"/>
  <c r="C3446" i="5" s="1"/>
  <c r="D3445" i="5"/>
  <c r="B3445" i="5"/>
  <c r="C3445" i="5" s="1"/>
  <c r="D3444" i="5"/>
  <c r="B3444" i="5"/>
  <c r="C3444" i="5" s="1"/>
  <c r="D3443" i="5"/>
  <c r="B3443" i="5"/>
  <c r="C3443" i="5" s="1"/>
  <c r="D3442" i="5"/>
  <c r="B3442" i="5"/>
  <c r="C3442" i="5" s="1"/>
  <c r="D3441" i="5"/>
  <c r="B3441" i="5"/>
  <c r="C3441" i="5" s="1"/>
  <c r="D3440" i="5"/>
  <c r="B3440" i="5"/>
  <c r="C3440" i="5" s="1"/>
  <c r="D3439" i="5"/>
  <c r="B3439" i="5"/>
  <c r="C3439" i="5" s="1"/>
  <c r="D3438" i="5"/>
  <c r="B3438" i="5"/>
  <c r="C3438" i="5" s="1"/>
  <c r="D3437" i="5"/>
  <c r="B3437" i="5"/>
  <c r="C3437" i="5" s="1"/>
  <c r="D3436" i="5"/>
  <c r="B3436" i="5"/>
  <c r="C3436" i="5" s="1"/>
  <c r="D3435" i="5"/>
  <c r="B3435" i="5"/>
  <c r="C3435" i="5" s="1"/>
  <c r="D3434" i="5"/>
  <c r="B3434" i="5"/>
  <c r="C3434" i="5" s="1"/>
  <c r="D3433" i="5"/>
  <c r="B3433" i="5"/>
  <c r="C3433" i="5" s="1"/>
  <c r="D3432" i="5"/>
  <c r="B3432" i="5"/>
  <c r="C3432" i="5" s="1"/>
  <c r="D3431" i="5"/>
  <c r="B3431" i="5"/>
  <c r="C3431" i="5" s="1"/>
  <c r="D3430" i="5"/>
  <c r="B3430" i="5"/>
  <c r="C3430" i="5" s="1"/>
  <c r="D3429" i="5"/>
  <c r="B3429" i="5"/>
  <c r="C3429" i="5" s="1"/>
  <c r="D3428" i="5"/>
  <c r="C3428" i="5"/>
  <c r="B3428" i="5"/>
  <c r="D3427" i="5"/>
  <c r="B3427" i="5"/>
  <c r="C3427" i="5" s="1"/>
  <c r="D3426" i="5"/>
  <c r="B3426" i="5"/>
  <c r="C3426" i="5" s="1"/>
  <c r="D3425" i="5"/>
  <c r="B3425" i="5"/>
  <c r="C3425" i="5" s="1"/>
  <c r="D3424" i="5"/>
  <c r="B3424" i="5"/>
  <c r="C3424" i="5" s="1"/>
  <c r="D3423" i="5"/>
  <c r="B3423" i="5"/>
  <c r="C3423" i="5" s="1"/>
  <c r="D3422" i="5"/>
  <c r="C3422" i="5"/>
  <c r="B3422" i="5"/>
  <c r="D3421" i="5"/>
  <c r="C3421" i="5"/>
  <c r="B3421" i="5"/>
  <c r="D3420" i="5"/>
  <c r="B3420" i="5"/>
  <c r="C3420" i="5" s="1"/>
  <c r="D3419" i="5"/>
  <c r="B3419" i="5"/>
  <c r="C3419" i="5" s="1"/>
  <c r="D3418" i="5"/>
  <c r="B3418" i="5"/>
  <c r="C3418" i="5" s="1"/>
  <c r="D3417" i="5"/>
  <c r="B3417" i="5"/>
  <c r="C3417" i="5" s="1"/>
  <c r="D3416" i="5"/>
  <c r="B3416" i="5"/>
  <c r="C3416" i="5" s="1"/>
  <c r="D3415" i="5"/>
  <c r="B3415" i="5"/>
  <c r="C3415" i="5" s="1"/>
  <c r="D3414" i="5"/>
  <c r="B3414" i="5"/>
  <c r="C3414" i="5" s="1"/>
  <c r="D3413" i="5"/>
  <c r="B3413" i="5"/>
  <c r="C3413" i="5" s="1"/>
  <c r="D3412" i="5"/>
  <c r="B3412" i="5"/>
  <c r="C3412" i="5" s="1"/>
  <c r="D3411" i="5"/>
  <c r="B3411" i="5"/>
  <c r="C3411" i="5" s="1"/>
  <c r="D3410" i="5"/>
  <c r="B3410" i="5"/>
  <c r="C3410" i="5" s="1"/>
  <c r="D3409" i="5"/>
  <c r="B3409" i="5"/>
  <c r="C3409" i="5" s="1"/>
  <c r="D3408" i="5"/>
  <c r="B3408" i="5"/>
  <c r="C3408" i="5" s="1"/>
  <c r="D3407" i="5"/>
  <c r="C3407" i="5"/>
  <c r="B3407" i="5"/>
  <c r="D3406" i="5"/>
  <c r="C3406" i="5"/>
  <c r="B3406" i="5"/>
  <c r="D3405" i="5"/>
  <c r="B3405" i="5"/>
  <c r="C3405" i="5" s="1"/>
  <c r="D3404" i="5"/>
  <c r="B3404" i="5"/>
  <c r="C3404" i="5" s="1"/>
  <c r="D3403" i="5"/>
  <c r="B3403" i="5"/>
  <c r="C3403" i="5" s="1"/>
  <c r="D3402" i="5"/>
  <c r="B3402" i="5"/>
  <c r="C3402" i="5" s="1"/>
  <c r="D3401" i="5"/>
  <c r="B3401" i="5"/>
  <c r="C3401" i="5" s="1"/>
  <c r="D3400" i="5"/>
  <c r="B3400" i="5"/>
  <c r="C3400" i="5" s="1"/>
  <c r="D3399" i="5"/>
  <c r="B3399" i="5"/>
  <c r="C3399" i="5" s="1"/>
  <c r="D3398" i="5"/>
  <c r="B3398" i="5"/>
  <c r="C3398" i="5" s="1"/>
  <c r="D3397" i="5"/>
  <c r="B3397" i="5"/>
  <c r="C3397" i="5" s="1"/>
  <c r="D3396" i="5"/>
  <c r="B3396" i="5"/>
  <c r="C3396" i="5" s="1"/>
  <c r="D3395" i="5"/>
  <c r="B3395" i="5"/>
  <c r="C3395" i="5" s="1"/>
  <c r="D3394" i="5"/>
  <c r="B3394" i="5"/>
  <c r="C3394" i="5" s="1"/>
  <c r="D3393" i="5"/>
  <c r="C3393" i="5"/>
  <c r="B3393" i="5"/>
  <c r="D3392" i="5"/>
  <c r="B3392" i="5"/>
  <c r="C3392" i="5" s="1"/>
  <c r="D3391" i="5"/>
  <c r="B3391" i="5"/>
  <c r="C3391" i="5" s="1"/>
  <c r="D3390" i="5"/>
  <c r="B3390" i="5"/>
  <c r="C3390" i="5" s="1"/>
  <c r="D3389" i="5"/>
  <c r="B3389" i="5"/>
  <c r="C3389" i="5" s="1"/>
  <c r="D3388" i="5"/>
  <c r="B3388" i="5"/>
  <c r="C3388" i="5" s="1"/>
  <c r="D3387" i="5"/>
  <c r="B3387" i="5"/>
  <c r="C3387" i="5" s="1"/>
  <c r="D3386" i="5"/>
  <c r="B3386" i="5"/>
  <c r="C3386" i="5" s="1"/>
  <c r="D3385" i="5"/>
  <c r="B3385" i="5"/>
  <c r="C3385" i="5" s="1"/>
  <c r="D3384" i="5"/>
  <c r="B3384" i="5"/>
  <c r="C3384" i="5" s="1"/>
  <c r="D3383" i="5"/>
  <c r="B3383" i="5"/>
  <c r="C3383" i="5" s="1"/>
  <c r="D3382" i="5"/>
  <c r="B3382" i="5"/>
  <c r="C3382" i="5" s="1"/>
  <c r="D3381" i="5"/>
  <c r="B3381" i="5"/>
  <c r="C3381" i="5" s="1"/>
  <c r="D3380" i="5"/>
  <c r="C3380" i="5"/>
  <c r="B3380" i="5"/>
  <c r="D3379" i="5"/>
  <c r="B3379" i="5"/>
  <c r="C3379" i="5" s="1"/>
  <c r="D3378" i="5"/>
  <c r="B3378" i="5"/>
  <c r="C3378" i="5" s="1"/>
  <c r="D3377" i="5"/>
  <c r="B3377" i="5"/>
  <c r="C3377" i="5" s="1"/>
  <c r="D3376" i="5"/>
  <c r="B3376" i="5"/>
  <c r="C3376" i="5" s="1"/>
  <c r="D3375" i="5"/>
  <c r="B3375" i="5"/>
  <c r="C3375" i="5" s="1"/>
  <c r="D3374" i="5"/>
  <c r="B3374" i="5"/>
  <c r="C3374" i="5" s="1"/>
  <c r="D3373" i="5"/>
  <c r="B3373" i="5"/>
  <c r="C3373" i="5" s="1"/>
  <c r="D3372" i="5"/>
  <c r="B3372" i="5"/>
  <c r="C3372" i="5" s="1"/>
  <c r="D3371" i="5"/>
  <c r="B3371" i="5"/>
  <c r="C3371" i="5" s="1"/>
  <c r="D3370" i="5"/>
  <c r="B3370" i="5"/>
  <c r="C3370" i="5" s="1"/>
  <c r="D3369" i="5"/>
  <c r="B3369" i="5"/>
  <c r="C3369" i="5" s="1"/>
  <c r="D3368" i="5"/>
  <c r="B3368" i="5"/>
  <c r="C3368" i="5" s="1"/>
  <c r="D3367" i="5"/>
  <c r="B3367" i="5"/>
  <c r="C3367" i="5" s="1"/>
  <c r="D3366" i="5"/>
  <c r="B3366" i="5"/>
  <c r="C3366" i="5" s="1"/>
  <c r="D3365" i="5"/>
  <c r="B3365" i="5"/>
  <c r="C3365" i="5" s="1"/>
  <c r="D3364" i="5"/>
  <c r="B3364" i="5"/>
  <c r="C3364" i="5" s="1"/>
  <c r="D3363" i="5"/>
  <c r="B3363" i="5"/>
  <c r="C3363" i="5" s="1"/>
  <c r="D3362" i="5"/>
  <c r="B3362" i="5"/>
  <c r="C3362" i="5" s="1"/>
  <c r="D3361" i="5"/>
  <c r="B3361" i="5"/>
  <c r="C3361" i="5" s="1"/>
  <c r="D3360" i="5"/>
  <c r="B3360" i="5"/>
  <c r="C3360" i="5" s="1"/>
  <c r="D3359" i="5"/>
  <c r="B3359" i="5"/>
  <c r="C3359" i="5" s="1"/>
  <c r="D3358" i="5"/>
  <c r="B3358" i="5"/>
  <c r="C3358" i="5" s="1"/>
  <c r="D3357" i="5"/>
  <c r="C3357" i="5"/>
  <c r="B3357" i="5"/>
  <c r="D3356" i="5"/>
  <c r="B3356" i="5"/>
  <c r="C3356" i="5" s="1"/>
  <c r="D3355" i="5"/>
  <c r="B3355" i="5"/>
  <c r="C3355" i="5" s="1"/>
  <c r="D3354" i="5"/>
  <c r="B3354" i="5"/>
  <c r="C3354" i="5" s="1"/>
  <c r="D3353" i="5"/>
  <c r="B3353" i="5"/>
  <c r="C3353" i="5" s="1"/>
  <c r="D3352" i="5"/>
  <c r="B3352" i="5"/>
  <c r="C3352" i="5" s="1"/>
  <c r="D3351" i="5"/>
  <c r="B3351" i="5"/>
  <c r="C3351" i="5" s="1"/>
  <c r="D3350" i="5"/>
  <c r="B3350" i="5"/>
  <c r="C3350" i="5" s="1"/>
  <c r="D3349" i="5"/>
  <c r="B3349" i="5"/>
  <c r="C3349" i="5" s="1"/>
  <c r="D3348" i="5"/>
  <c r="B3348" i="5"/>
  <c r="C3348" i="5" s="1"/>
  <c r="D3347" i="5"/>
  <c r="B3347" i="5"/>
  <c r="C3347" i="5" s="1"/>
  <c r="D3346" i="5"/>
  <c r="B3346" i="5"/>
  <c r="C3346" i="5" s="1"/>
  <c r="D3345" i="5"/>
  <c r="B3345" i="5"/>
  <c r="C3345" i="5" s="1"/>
  <c r="D3344" i="5"/>
  <c r="B3344" i="5"/>
  <c r="C3344" i="5" s="1"/>
  <c r="D3343" i="5"/>
  <c r="B3343" i="5"/>
  <c r="C3343" i="5" s="1"/>
  <c r="D3342" i="5"/>
  <c r="C3342" i="5"/>
  <c r="B3342" i="5"/>
  <c r="D3341" i="5"/>
  <c r="B3341" i="5"/>
  <c r="C3341" i="5" s="1"/>
  <c r="D3340" i="5"/>
  <c r="B3340" i="5"/>
  <c r="C3340" i="5" s="1"/>
  <c r="D3339" i="5"/>
  <c r="B3339" i="5"/>
  <c r="C3339" i="5" s="1"/>
  <c r="D3338" i="5"/>
  <c r="B3338" i="5"/>
  <c r="C3338" i="5" s="1"/>
  <c r="D3337" i="5"/>
  <c r="B3337" i="5"/>
  <c r="C3337" i="5" s="1"/>
  <c r="D3336" i="5"/>
  <c r="B3336" i="5"/>
  <c r="C3336" i="5" s="1"/>
  <c r="D3335" i="5"/>
  <c r="B3335" i="5"/>
  <c r="C3335" i="5" s="1"/>
  <c r="D3334" i="5"/>
  <c r="B3334" i="5"/>
  <c r="C3334" i="5" s="1"/>
  <c r="D3333" i="5"/>
  <c r="B3333" i="5"/>
  <c r="C3333" i="5" s="1"/>
  <c r="D3332" i="5"/>
  <c r="B3332" i="5"/>
  <c r="C3332" i="5" s="1"/>
  <c r="D3331" i="5"/>
  <c r="B3331" i="5"/>
  <c r="C3331" i="5" s="1"/>
  <c r="D3330" i="5"/>
  <c r="B3330" i="5"/>
  <c r="C3330" i="5" s="1"/>
  <c r="D3329" i="5"/>
  <c r="B3329" i="5"/>
  <c r="C3329" i="5" s="1"/>
  <c r="D3328" i="5"/>
  <c r="B3328" i="5"/>
  <c r="C3328" i="5" s="1"/>
  <c r="D3327" i="5"/>
  <c r="C3327" i="5"/>
  <c r="B3327" i="5"/>
  <c r="D3326" i="5"/>
  <c r="B3326" i="5"/>
  <c r="C3326" i="5" s="1"/>
  <c r="D3325" i="5"/>
  <c r="C3325" i="5"/>
  <c r="B3325" i="5"/>
  <c r="D3324" i="5"/>
  <c r="B3324" i="5"/>
  <c r="C3324" i="5" s="1"/>
  <c r="D3323" i="5"/>
  <c r="B3323" i="5"/>
  <c r="C3323" i="5" s="1"/>
  <c r="D3322" i="5"/>
  <c r="B3322" i="5"/>
  <c r="C3322" i="5" s="1"/>
  <c r="D3321" i="5"/>
  <c r="B3321" i="5"/>
  <c r="C3321" i="5" s="1"/>
  <c r="D3320" i="5"/>
  <c r="B3320" i="5"/>
  <c r="C3320" i="5" s="1"/>
  <c r="D3319" i="5"/>
  <c r="B3319" i="5"/>
  <c r="C3319" i="5" s="1"/>
  <c r="D3318" i="5"/>
  <c r="B3318" i="5"/>
  <c r="C3318" i="5" s="1"/>
  <c r="D3317" i="5"/>
  <c r="B3317" i="5"/>
  <c r="C3317" i="5" s="1"/>
  <c r="D3316" i="5"/>
  <c r="B3316" i="5"/>
  <c r="C3316" i="5" s="1"/>
  <c r="D3315" i="5"/>
  <c r="B3315" i="5"/>
  <c r="C3315" i="5" s="1"/>
  <c r="D3314" i="5"/>
  <c r="B3314" i="5"/>
  <c r="C3314" i="5" s="1"/>
  <c r="D3313" i="5"/>
  <c r="B3313" i="5"/>
  <c r="C3313" i="5" s="1"/>
  <c r="D3312" i="5"/>
  <c r="B3312" i="5"/>
  <c r="C3312" i="5" s="1"/>
  <c r="D3311" i="5"/>
  <c r="B3311" i="5"/>
  <c r="C3311" i="5" s="1"/>
  <c r="D3310" i="5"/>
  <c r="B3310" i="5"/>
  <c r="C3310" i="5" s="1"/>
  <c r="D3309" i="5"/>
  <c r="B3309" i="5"/>
  <c r="C3309" i="5" s="1"/>
  <c r="D3308" i="5"/>
  <c r="B3308" i="5"/>
  <c r="C3308" i="5" s="1"/>
  <c r="D3307" i="5"/>
  <c r="B3307" i="5"/>
  <c r="C3307" i="5" s="1"/>
  <c r="D3306" i="5"/>
  <c r="B3306" i="5"/>
  <c r="C3306" i="5" s="1"/>
  <c r="D3305" i="5"/>
  <c r="B3305" i="5"/>
  <c r="C3305" i="5" s="1"/>
  <c r="D3304" i="5"/>
  <c r="B3304" i="5"/>
  <c r="C3304" i="5" s="1"/>
  <c r="D3303" i="5"/>
  <c r="B3303" i="5"/>
  <c r="C3303" i="5" s="1"/>
  <c r="D3302" i="5"/>
  <c r="B3302" i="5"/>
  <c r="C3302" i="5" s="1"/>
  <c r="D3301" i="5"/>
  <c r="B3301" i="5"/>
  <c r="C3301" i="5" s="1"/>
  <c r="D3300" i="5"/>
  <c r="C3300" i="5"/>
  <c r="B3300" i="5"/>
  <c r="D3299" i="5"/>
  <c r="B3299" i="5"/>
  <c r="C3299" i="5" s="1"/>
  <c r="D3298" i="5"/>
  <c r="B3298" i="5"/>
  <c r="C3298" i="5" s="1"/>
  <c r="D3297" i="5"/>
  <c r="B3297" i="5"/>
  <c r="C3297" i="5" s="1"/>
  <c r="D3296" i="5"/>
  <c r="B3296" i="5"/>
  <c r="C3296" i="5" s="1"/>
  <c r="D3295" i="5"/>
  <c r="B3295" i="5"/>
  <c r="C3295" i="5" s="1"/>
  <c r="D3294" i="5"/>
  <c r="B3294" i="5"/>
  <c r="C3294" i="5" s="1"/>
  <c r="D3293" i="5"/>
  <c r="B3293" i="5"/>
  <c r="C3293" i="5" s="1"/>
  <c r="D3292" i="5"/>
  <c r="B3292" i="5"/>
  <c r="C3292" i="5" s="1"/>
  <c r="D3291" i="5"/>
  <c r="B3291" i="5"/>
  <c r="C3291" i="5" s="1"/>
  <c r="D3290" i="5"/>
  <c r="B3290" i="5"/>
  <c r="C3290" i="5" s="1"/>
  <c r="D3289" i="5"/>
  <c r="C3289" i="5"/>
  <c r="B3289" i="5"/>
  <c r="D3288" i="5"/>
  <c r="B3288" i="5"/>
  <c r="C3288" i="5" s="1"/>
  <c r="D3287" i="5"/>
  <c r="B3287" i="5"/>
  <c r="C3287" i="5" s="1"/>
  <c r="D3286" i="5"/>
  <c r="B3286" i="5"/>
  <c r="C3286" i="5" s="1"/>
  <c r="D3285" i="5"/>
  <c r="B3285" i="5"/>
  <c r="C3285" i="5" s="1"/>
  <c r="D3284" i="5"/>
  <c r="B3284" i="5"/>
  <c r="C3284" i="5" s="1"/>
  <c r="D3283" i="5"/>
  <c r="B3283" i="5"/>
  <c r="C3283" i="5" s="1"/>
  <c r="D3282" i="5"/>
  <c r="B3282" i="5"/>
  <c r="C3282" i="5" s="1"/>
  <c r="D3281" i="5"/>
  <c r="B3281" i="5"/>
  <c r="C3281" i="5" s="1"/>
  <c r="D3280" i="5"/>
  <c r="B3280" i="5"/>
  <c r="C3280" i="5" s="1"/>
  <c r="D3279" i="5"/>
  <c r="B3279" i="5"/>
  <c r="C3279" i="5" s="1"/>
  <c r="D3278" i="5"/>
  <c r="B3278" i="5"/>
  <c r="C3278" i="5" s="1"/>
  <c r="D3277" i="5"/>
  <c r="B3277" i="5"/>
  <c r="C3277" i="5" s="1"/>
  <c r="D3276" i="5"/>
  <c r="B3276" i="5"/>
  <c r="C3276" i="5" s="1"/>
  <c r="D3275" i="5"/>
  <c r="B3275" i="5"/>
  <c r="C3275" i="5" s="1"/>
  <c r="D3274" i="5"/>
  <c r="B3274" i="5"/>
  <c r="C3274" i="5" s="1"/>
  <c r="D3273" i="5"/>
  <c r="B3273" i="5"/>
  <c r="C3273" i="5" s="1"/>
  <c r="D3272" i="5"/>
  <c r="B3272" i="5"/>
  <c r="C3272" i="5" s="1"/>
  <c r="D3271" i="5"/>
  <c r="B3271" i="5"/>
  <c r="C3271" i="5" s="1"/>
  <c r="D3270" i="5"/>
  <c r="B3270" i="5"/>
  <c r="C3270" i="5" s="1"/>
  <c r="D3269" i="5"/>
  <c r="B3269" i="5"/>
  <c r="C3269" i="5" s="1"/>
  <c r="D3268" i="5"/>
  <c r="B3268" i="5"/>
  <c r="C3268" i="5" s="1"/>
  <c r="D3267" i="5"/>
  <c r="B3267" i="5"/>
  <c r="C3267" i="5" s="1"/>
  <c r="D3266" i="5"/>
  <c r="B3266" i="5"/>
  <c r="C3266" i="5" s="1"/>
  <c r="D3265" i="5"/>
  <c r="B3265" i="5"/>
  <c r="C3265" i="5" s="1"/>
  <c r="D3264" i="5"/>
  <c r="B3264" i="5"/>
  <c r="C3264" i="5" s="1"/>
  <c r="D3263" i="5"/>
  <c r="B3263" i="5"/>
  <c r="C3263" i="5" s="1"/>
  <c r="D3262" i="5"/>
  <c r="B3262" i="5"/>
  <c r="C3262" i="5" s="1"/>
  <c r="D3261" i="5"/>
  <c r="B3261" i="5"/>
  <c r="C3261" i="5" s="1"/>
  <c r="D3260" i="5"/>
  <c r="B3260" i="5"/>
  <c r="C3260" i="5" s="1"/>
  <c r="D3259" i="5"/>
  <c r="B3259" i="5"/>
  <c r="C3259" i="5" s="1"/>
  <c r="D3258" i="5"/>
  <c r="B3258" i="5"/>
  <c r="C3258" i="5" s="1"/>
  <c r="D3257" i="5"/>
  <c r="B3257" i="5"/>
  <c r="C3257" i="5" s="1"/>
  <c r="D3256" i="5"/>
  <c r="B3256" i="5"/>
  <c r="C3256" i="5" s="1"/>
  <c r="D3255" i="5"/>
  <c r="B3255" i="5"/>
  <c r="C3255" i="5" s="1"/>
  <c r="D3254" i="5"/>
  <c r="B3254" i="5"/>
  <c r="C3254" i="5" s="1"/>
  <c r="D3253" i="5"/>
  <c r="B3253" i="5"/>
  <c r="C3253" i="5" s="1"/>
  <c r="D3252" i="5"/>
  <c r="C3252" i="5"/>
  <c r="B3252" i="5"/>
  <c r="D3251" i="5"/>
  <c r="B3251" i="5"/>
  <c r="C3251" i="5" s="1"/>
  <c r="D3250" i="5"/>
  <c r="B3250" i="5"/>
  <c r="C3250" i="5" s="1"/>
  <c r="D3249" i="5"/>
  <c r="B3249" i="5"/>
  <c r="C3249" i="5" s="1"/>
  <c r="D3248" i="5"/>
  <c r="B3248" i="5"/>
  <c r="C3248" i="5" s="1"/>
  <c r="D3247" i="5"/>
  <c r="B3247" i="5"/>
  <c r="C3247" i="5" s="1"/>
  <c r="D3246" i="5"/>
  <c r="B3246" i="5"/>
  <c r="C3246" i="5" s="1"/>
  <c r="D3245" i="5"/>
  <c r="B3245" i="5"/>
  <c r="C3245" i="5" s="1"/>
  <c r="D3244" i="5"/>
  <c r="B3244" i="5"/>
  <c r="C3244" i="5" s="1"/>
  <c r="D3243" i="5"/>
  <c r="C3243" i="5"/>
  <c r="B3243" i="5"/>
  <c r="D3242" i="5"/>
  <c r="B3242" i="5"/>
  <c r="C3242" i="5" s="1"/>
  <c r="D3241" i="5"/>
  <c r="B3241" i="5"/>
  <c r="C3241" i="5" s="1"/>
  <c r="D3240" i="5"/>
  <c r="B3240" i="5"/>
  <c r="C3240" i="5" s="1"/>
  <c r="D3239" i="5"/>
  <c r="B3239" i="5"/>
  <c r="C3239" i="5" s="1"/>
  <c r="D3238" i="5"/>
  <c r="B3238" i="5"/>
  <c r="C3238" i="5" s="1"/>
  <c r="D3237" i="5"/>
  <c r="B3237" i="5"/>
  <c r="C3237" i="5" s="1"/>
  <c r="D3236" i="5"/>
  <c r="C3236" i="5"/>
  <c r="B3236" i="5"/>
  <c r="D3235" i="5"/>
  <c r="B3235" i="5"/>
  <c r="C3235" i="5" s="1"/>
  <c r="D3234" i="5"/>
  <c r="B3234" i="5"/>
  <c r="C3234" i="5" s="1"/>
  <c r="D3233" i="5"/>
  <c r="B3233" i="5"/>
  <c r="C3233" i="5" s="1"/>
  <c r="D3232" i="5"/>
  <c r="B3232" i="5"/>
  <c r="C3232" i="5" s="1"/>
  <c r="D3231" i="5"/>
  <c r="B3231" i="5"/>
  <c r="C3231" i="5" s="1"/>
  <c r="D3230" i="5"/>
  <c r="B3230" i="5"/>
  <c r="C3230" i="5" s="1"/>
  <c r="D3229" i="5"/>
  <c r="B3229" i="5"/>
  <c r="C3229" i="5" s="1"/>
  <c r="D3228" i="5"/>
  <c r="B3228" i="5"/>
  <c r="C3228" i="5" s="1"/>
  <c r="D3227" i="5"/>
  <c r="B3227" i="5"/>
  <c r="C3227" i="5" s="1"/>
  <c r="D3226" i="5"/>
  <c r="B3226" i="5"/>
  <c r="C3226" i="5" s="1"/>
  <c r="D3225" i="5"/>
  <c r="B3225" i="5"/>
  <c r="C3225" i="5" s="1"/>
  <c r="D3224" i="5"/>
  <c r="B3224" i="5"/>
  <c r="C3224" i="5" s="1"/>
  <c r="D3223" i="5"/>
  <c r="B3223" i="5"/>
  <c r="C3223" i="5" s="1"/>
  <c r="D3222" i="5"/>
  <c r="B3222" i="5"/>
  <c r="C3222" i="5" s="1"/>
  <c r="D3221" i="5"/>
  <c r="B3221" i="5"/>
  <c r="C3221" i="5" s="1"/>
  <c r="D3220" i="5"/>
  <c r="B3220" i="5"/>
  <c r="C3220" i="5" s="1"/>
  <c r="D3219" i="5"/>
  <c r="B3219" i="5"/>
  <c r="C3219" i="5" s="1"/>
  <c r="D3218" i="5"/>
  <c r="B3218" i="5"/>
  <c r="C3218" i="5" s="1"/>
  <c r="D3217" i="5"/>
  <c r="B3217" i="5"/>
  <c r="C3217" i="5" s="1"/>
  <c r="D3216" i="5"/>
  <c r="B3216" i="5"/>
  <c r="C3216" i="5" s="1"/>
  <c r="D3215" i="5"/>
  <c r="B3215" i="5"/>
  <c r="C3215" i="5" s="1"/>
  <c r="D3214" i="5"/>
  <c r="B3214" i="5"/>
  <c r="C3214" i="5" s="1"/>
  <c r="D3213" i="5"/>
  <c r="B3213" i="5"/>
  <c r="C3213" i="5" s="1"/>
  <c r="D3212" i="5"/>
  <c r="B3212" i="5"/>
  <c r="C3212" i="5" s="1"/>
  <c r="D3211" i="5"/>
  <c r="B3211" i="5"/>
  <c r="C3211" i="5" s="1"/>
  <c r="D3210" i="5"/>
  <c r="B3210" i="5"/>
  <c r="C3210" i="5" s="1"/>
  <c r="D3209" i="5"/>
  <c r="C3209" i="5"/>
  <c r="B3209" i="5"/>
  <c r="D3208" i="5"/>
  <c r="B3208" i="5"/>
  <c r="C3208" i="5" s="1"/>
  <c r="D3207" i="5"/>
  <c r="B3207" i="5"/>
  <c r="C3207" i="5" s="1"/>
  <c r="D3206" i="5"/>
  <c r="B3206" i="5"/>
  <c r="C3206" i="5" s="1"/>
  <c r="D3205" i="5"/>
  <c r="B3205" i="5"/>
  <c r="C3205" i="5" s="1"/>
  <c r="D3204" i="5"/>
  <c r="C3204" i="5"/>
  <c r="B3204" i="5"/>
  <c r="D3203" i="5"/>
  <c r="B3203" i="5"/>
  <c r="C3203" i="5" s="1"/>
  <c r="D3202" i="5"/>
  <c r="B3202" i="5"/>
  <c r="C3202" i="5" s="1"/>
  <c r="D3201" i="5"/>
  <c r="B3201" i="5"/>
  <c r="C3201" i="5" s="1"/>
  <c r="D3200" i="5"/>
  <c r="B3200" i="5"/>
  <c r="C3200" i="5" s="1"/>
  <c r="D3199" i="5"/>
  <c r="B3199" i="5"/>
  <c r="C3199" i="5" s="1"/>
  <c r="D3198" i="5"/>
  <c r="B3198" i="5"/>
  <c r="C3198" i="5" s="1"/>
  <c r="D3197" i="5"/>
  <c r="B3197" i="5"/>
  <c r="C3197" i="5" s="1"/>
  <c r="D3196" i="5"/>
  <c r="B3196" i="5"/>
  <c r="C3196" i="5" s="1"/>
  <c r="D3195" i="5"/>
  <c r="B3195" i="5"/>
  <c r="C3195" i="5" s="1"/>
  <c r="D3194" i="5"/>
  <c r="B3194" i="5"/>
  <c r="C3194" i="5" s="1"/>
  <c r="D3193" i="5"/>
  <c r="C3193" i="5"/>
  <c r="B3193" i="5"/>
  <c r="D3192" i="5"/>
  <c r="B3192" i="5"/>
  <c r="C3192" i="5" s="1"/>
  <c r="D3191" i="5"/>
  <c r="B3191" i="5"/>
  <c r="C3191" i="5" s="1"/>
  <c r="D3190" i="5"/>
  <c r="B3190" i="5"/>
  <c r="C3190" i="5" s="1"/>
  <c r="D3189" i="5"/>
  <c r="B3189" i="5"/>
  <c r="C3189" i="5" s="1"/>
  <c r="D3188" i="5"/>
  <c r="B3188" i="5"/>
  <c r="C3188" i="5" s="1"/>
  <c r="D3187" i="5"/>
  <c r="B3187" i="5"/>
  <c r="C3187" i="5" s="1"/>
  <c r="D3186" i="5"/>
  <c r="B3186" i="5"/>
  <c r="C3186" i="5" s="1"/>
  <c r="D3185" i="5"/>
  <c r="C3185" i="5"/>
  <c r="B3185" i="5"/>
  <c r="D3184" i="5"/>
  <c r="B3184" i="5"/>
  <c r="C3184" i="5" s="1"/>
  <c r="D3183" i="5"/>
  <c r="B3183" i="5"/>
  <c r="C3183" i="5" s="1"/>
  <c r="D3182" i="5"/>
  <c r="B3182" i="5"/>
  <c r="C3182" i="5" s="1"/>
  <c r="D3181" i="5"/>
  <c r="B3181" i="5"/>
  <c r="C3181" i="5" s="1"/>
  <c r="D3180" i="5"/>
  <c r="B3180" i="5"/>
  <c r="C3180" i="5" s="1"/>
  <c r="D3179" i="5"/>
  <c r="B3179" i="5"/>
  <c r="C3179" i="5" s="1"/>
  <c r="D3178" i="5"/>
  <c r="B3178" i="5"/>
  <c r="C3178" i="5" s="1"/>
  <c r="D3177" i="5"/>
  <c r="B3177" i="5"/>
  <c r="C3177" i="5" s="1"/>
  <c r="D3176" i="5"/>
  <c r="B3176" i="5"/>
  <c r="C3176" i="5" s="1"/>
  <c r="D3175" i="5"/>
  <c r="B3175" i="5"/>
  <c r="C3175" i="5" s="1"/>
  <c r="D3174" i="5"/>
  <c r="B3174" i="5"/>
  <c r="C3174" i="5" s="1"/>
  <c r="D3173" i="5"/>
  <c r="C3173" i="5"/>
  <c r="B3173" i="5"/>
  <c r="D3172" i="5"/>
  <c r="B3172" i="5"/>
  <c r="C3172" i="5" s="1"/>
  <c r="D3171" i="5"/>
  <c r="B3171" i="5"/>
  <c r="C3171" i="5" s="1"/>
  <c r="D3170" i="5"/>
  <c r="B3170" i="5"/>
  <c r="C3170" i="5" s="1"/>
  <c r="D3169" i="5"/>
  <c r="B3169" i="5"/>
  <c r="C3169" i="5" s="1"/>
  <c r="D3168" i="5"/>
  <c r="B3168" i="5"/>
  <c r="C3168" i="5" s="1"/>
  <c r="D3167" i="5"/>
  <c r="B3167" i="5"/>
  <c r="C3167" i="5" s="1"/>
  <c r="D3166" i="5"/>
  <c r="B3166" i="5"/>
  <c r="C3166" i="5" s="1"/>
  <c r="D3165" i="5"/>
  <c r="B3165" i="5"/>
  <c r="C3165" i="5" s="1"/>
  <c r="D3164" i="5"/>
  <c r="B3164" i="5"/>
  <c r="C3164" i="5" s="1"/>
  <c r="D3163" i="5"/>
  <c r="B3163" i="5"/>
  <c r="C3163" i="5" s="1"/>
  <c r="D3162" i="5"/>
  <c r="B3162" i="5"/>
  <c r="C3162" i="5" s="1"/>
  <c r="D3161" i="5"/>
  <c r="B3161" i="5"/>
  <c r="C3161" i="5" s="1"/>
  <c r="D3160" i="5"/>
  <c r="B3160" i="5"/>
  <c r="C3160" i="5" s="1"/>
  <c r="D3159" i="5"/>
  <c r="B3159" i="5"/>
  <c r="C3159" i="5" s="1"/>
  <c r="D3158" i="5"/>
  <c r="B3158" i="5"/>
  <c r="C3158" i="5" s="1"/>
  <c r="D3157" i="5"/>
  <c r="C3157" i="5"/>
  <c r="B3157" i="5"/>
  <c r="D3156" i="5"/>
  <c r="B3156" i="5"/>
  <c r="C3156" i="5" s="1"/>
  <c r="D3155" i="5"/>
  <c r="B3155" i="5"/>
  <c r="C3155" i="5" s="1"/>
  <c r="D3154" i="5"/>
  <c r="B3154" i="5"/>
  <c r="C3154" i="5" s="1"/>
  <c r="D3153" i="5"/>
  <c r="B3153" i="5"/>
  <c r="C3153" i="5" s="1"/>
  <c r="D3152" i="5"/>
  <c r="B3152" i="5"/>
  <c r="C3152" i="5" s="1"/>
  <c r="D3151" i="5"/>
  <c r="C3151" i="5"/>
  <c r="B3151" i="5"/>
  <c r="D3150" i="5"/>
  <c r="B3150" i="5"/>
  <c r="C3150" i="5" s="1"/>
  <c r="D3149" i="5"/>
  <c r="B3149" i="5"/>
  <c r="C3149" i="5" s="1"/>
  <c r="D3148" i="5"/>
  <c r="C3148" i="5"/>
  <c r="B3148" i="5"/>
  <c r="D3147" i="5"/>
  <c r="B3147" i="5"/>
  <c r="C3147" i="5" s="1"/>
  <c r="D3146" i="5"/>
  <c r="B3146" i="5"/>
  <c r="C3146" i="5" s="1"/>
  <c r="D3145" i="5"/>
  <c r="C3145" i="5"/>
  <c r="B3145" i="5"/>
  <c r="D3144" i="5"/>
  <c r="B3144" i="5"/>
  <c r="C3144" i="5" s="1"/>
  <c r="D3143" i="5"/>
  <c r="B3143" i="5"/>
  <c r="C3143" i="5" s="1"/>
  <c r="D3142" i="5"/>
  <c r="B3142" i="5"/>
  <c r="C3142" i="5" s="1"/>
  <c r="D3141" i="5"/>
  <c r="B3141" i="5"/>
  <c r="C3141" i="5" s="1"/>
  <c r="D3140" i="5"/>
  <c r="C3140" i="5"/>
  <c r="B3140" i="5"/>
  <c r="D3139" i="5"/>
  <c r="B3139" i="5"/>
  <c r="C3139" i="5" s="1"/>
  <c r="D3138" i="5"/>
  <c r="B3138" i="5"/>
  <c r="C3138" i="5" s="1"/>
  <c r="D3137" i="5"/>
  <c r="C3137" i="5"/>
  <c r="B3137" i="5"/>
  <c r="D3136" i="5"/>
  <c r="B3136" i="5"/>
  <c r="C3136" i="5" s="1"/>
  <c r="D3135" i="5"/>
  <c r="B3135" i="5"/>
  <c r="C3135" i="5" s="1"/>
  <c r="D3134" i="5"/>
  <c r="B3134" i="5"/>
  <c r="C3134" i="5" s="1"/>
  <c r="D3133" i="5"/>
  <c r="B3133" i="5"/>
  <c r="C3133" i="5" s="1"/>
  <c r="D3132" i="5"/>
  <c r="B3132" i="5"/>
  <c r="C3132" i="5" s="1"/>
  <c r="D3131" i="5"/>
  <c r="C3131" i="5"/>
  <c r="B3131" i="5"/>
  <c r="D3130" i="5"/>
  <c r="B3130" i="5"/>
  <c r="C3130" i="5" s="1"/>
  <c r="D3129" i="5"/>
  <c r="B3129" i="5"/>
  <c r="C3129" i="5" s="1"/>
  <c r="D3128" i="5"/>
  <c r="B3128" i="5"/>
  <c r="C3128" i="5" s="1"/>
  <c r="D3127" i="5"/>
  <c r="C3127" i="5"/>
  <c r="B3127" i="5"/>
  <c r="D3126" i="5"/>
  <c r="B3126" i="5"/>
  <c r="C3126" i="5" s="1"/>
  <c r="D3125" i="5"/>
  <c r="B3125" i="5"/>
  <c r="C3125" i="5" s="1"/>
  <c r="D3124" i="5"/>
  <c r="C3124" i="5"/>
  <c r="B3124" i="5"/>
  <c r="D3123" i="5"/>
  <c r="B3123" i="5"/>
  <c r="C3123" i="5" s="1"/>
  <c r="D3122" i="5"/>
  <c r="B3122" i="5"/>
  <c r="C3122" i="5" s="1"/>
  <c r="D3121" i="5"/>
  <c r="B3121" i="5"/>
  <c r="C3121" i="5" s="1"/>
  <c r="D3120" i="5"/>
  <c r="B3120" i="5"/>
  <c r="C3120" i="5" s="1"/>
  <c r="D3119" i="5"/>
  <c r="B3119" i="5"/>
  <c r="C3119" i="5" s="1"/>
  <c r="D3118" i="5"/>
  <c r="B3118" i="5"/>
  <c r="C3118" i="5" s="1"/>
  <c r="D3117" i="5"/>
  <c r="B3117" i="5"/>
  <c r="C3117" i="5" s="1"/>
  <c r="D3116" i="5"/>
  <c r="C3116" i="5"/>
  <c r="B3116" i="5"/>
  <c r="D3115" i="5"/>
  <c r="B3115" i="5"/>
  <c r="C3115" i="5" s="1"/>
  <c r="D3114" i="5"/>
  <c r="B3114" i="5"/>
  <c r="C3114" i="5" s="1"/>
  <c r="D3113" i="5"/>
  <c r="C3113" i="5"/>
  <c r="B3113" i="5"/>
  <c r="D3112" i="5"/>
  <c r="B3112" i="5"/>
  <c r="C3112" i="5" s="1"/>
  <c r="D3111" i="5"/>
  <c r="B3111" i="5"/>
  <c r="C3111" i="5" s="1"/>
  <c r="D3110" i="5"/>
  <c r="B3110" i="5"/>
  <c r="C3110" i="5" s="1"/>
  <c r="D3109" i="5"/>
  <c r="B3109" i="5"/>
  <c r="C3109" i="5" s="1"/>
  <c r="D3108" i="5"/>
  <c r="B3108" i="5"/>
  <c r="C3108" i="5" s="1"/>
  <c r="D3107" i="5"/>
  <c r="B3107" i="5"/>
  <c r="C3107" i="5" s="1"/>
  <c r="D3106" i="5"/>
  <c r="B3106" i="5"/>
  <c r="C3106" i="5" s="1"/>
  <c r="D3105" i="5"/>
  <c r="B3105" i="5"/>
  <c r="C3105" i="5" s="1"/>
  <c r="D3104" i="5"/>
  <c r="B3104" i="5"/>
  <c r="C3104" i="5" s="1"/>
  <c r="D3103" i="5"/>
  <c r="B3103" i="5"/>
  <c r="C3103" i="5" s="1"/>
  <c r="D3102" i="5"/>
  <c r="B3102" i="5"/>
  <c r="C3102" i="5" s="1"/>
  <c r="D3101" i="5"/>
  <c r="B3101" i="5"/>
  <c r="C3101" i="5" s="1"/>
  <c r="D3100" i="5"/>
  <c r="B3100" i="5"/>
  <c r="C3100" i="5" s="1"/>
  <c r="D3099" i="5"/>
  <c r="B3099" i="5"/>
  <c r="C3099" i="5" s="1"/>
  <c r="D3098" i="5"/>
  <c r="B3098" i="5"/>
  <c r="C3098" i="5" s="1"/>
  <c r="D3097" i="5"/>
  <c r="B3097" i="5"/>
  <c r="C3097" i="5" s="1"/>
  <c r="D3096" i="5"/>
  <c r="B3096" i="5"/>
  <c r="C3096" i="5" s="1"/>
  <c r="D3095" i="5"/>
  <c r="B3095" i="5"/>
  <c r="C3095" i="5" s="1"/>
  <c r="D3094" i="5"/>
  <c r="B3094" i="5"/>
  <c r="C3094" i="5" s="1"/>
  <c r="D3093" i="5"/>
  <c r="C3093" i="5"/>
  <c r="B3093" i="5"/>
  <c r="D3092" i="5"/>
  <c r="B3092" i="5"/>
  <c r="C3092" i="5" s="1"/>
  <c r="D3091" i="5"/>
  <c r="B3091" i="5"/>
  <c r="C3091" i="5" s="1"/>
  <c r="D3090" i="5"/>
  <c r="B3090" i="5"/>
  <c r="C3090" i="5" s="1"/>
  <c r="D3089" i="5"/>
  <c r="B3089" i="5"/>
  <c r="C3089" i="5" s="1"/>
  <c r="D3088" i="5"/>
  <c r="B3088" i="5"/>
  <c r="C3088" i="5" s="1"/>
  <c r="D3087" i="5"/>
  <c r="B3087" i="5"/>
  <c r="C3087" i="5" s="1"/>
  <c r="D3086" i="5"/>
  <c r="B3086" i="5"/>
  <c r="C3086" i="5" s="1"/>
  <c r="D3085" i="5"/>
  <c r="B3085" i="5"/>
  <c r="C3085" i="5" s="1"/>
  <c r="D3084" i="5"/>
  <c r="B3084" i="5"/>
  <c r="C3084" i="5" s="1"/>
  <c r="D3083" i="5"/>
  <c r="B3083" i="5"/>
  <c r="C3083" i="5" s="1"/>
  <c r="D3082" i="5"/>
  <c r="B3082" i="5"/>
  <c r="C3082" i="5" s="1"/>
  <c r="D3081" i="5"/>
  <c r="C3081" i="5"/>
  <c r="B3081" i="5"/>
  <c r="D3080" i="5"/>
  <c r="B3080" i="5"/>
  <c r="C3080" i="5" s="1"/>
  <c r="D3079" i="5"/>
  <c r="C3079" i="5"/>
  <c r="B3079" i="5"/>
  <c r="D3078" i="5"/>
  <c r="B3078" i="5"/>
  <c r="C3078" i="5" s="1"/>
  <c r="D3077" i="5"/>
  <c r="B3077" i="5"/>
  <c r="C3077" i="5" s="1"/>
  <c r="D3076" i="5"/>
  <c r="C3076" i="5"/>
  <c r="B3076" i="5"/>
  <c r="D3075" i="5"/>
  <c r="C3075" i="5"/>
  <c r="B3075" i="5"/>
  <c r="D3074" i="5"/>
  <c r="B3074" i="5"/>
  <c r="C3074" i="5" s="1"/>
  <c r="D3073" i="5"/>
  <c r="C3073" i="5"/>
  <c r="B3073" i="5"/>
  <c r="D3072" i="5"/>
  <c r="B3072" i="5"/>
  <c r="C3072" i="5" s="1"/>
  <c r="D3071" i="5"/>
  <c r="B3071" i="5"/>
  <c r="C3071" i="5" s="1"/>
  <c r="D3070" i="5"/>
  <c r="B3070" i="5"/>
  <c r="C3070" i="5" s="1"/>
  <c r="D3069" i="5"/>
  <c r="B3069" i="5"/>
  <c r="C3069" i="5" s="1"/>
  <c r="D3068" i="5"/>
  <c r="B3068" i="5"/>
  <c r="C3068" i="5" s="1"/>
  <c r="D3067" i="5"/>
  <c r="B3067" i="5"/>
  <c r="C3067" i="5" s="1"/>
  <c r="D3066" i="5"/>
  <c r="B3066" i="5"/>
  <c r="C3066" i="5" s="1"/>
  <c r="D3065" i="5"/>
  <c r="B3065" i="5"/>
  <c r="C3065" i="5" s="1"/>
  <c r="D3064" i="5"/>
  <c r="B3064" i="5"/>
  <c r="C3064" i="5" s="1"/>
  <c r="D3063" i="5"/>
  <c r="B3063" i="5"/>
  <c r="C3063" i="5" s="1"/>
  <c r="D3062" i="5"/>
  <c r="B3062" i="5"/>
  <c r="C3062" i="5" s="1"/>
  <c r="D3061" i="5"/>
  <c r="B3061" i="5"/>
  <c r="C3061" i="5" s="1"/>
  <c r="D3060" i="5"/>
  <c r="B3060" i="5"/>
  <c r="C3060" i="5" s="1"/>
  <c r="D3059" i="5"/>
  <c r="C3059" i="5"/>
  <c r="B3059" i="5"/>
  <c r="D3058" i="5"/>
  <c r="B3058" i="5"/>
  <c r="C3058" i="5" s="1"/>
  <c r="D3057" i="5"/>
  <c r="B3057" i="5"/>
  <c r="C3057" i="5" s="1"/>
  <c r="D3056" i="5"/>
  <c r="B3056" i="5"/>
  <c r="C3056" i="5" s="1"/>
  <c r="D3055" i="5"/>
  <c r="C3055" i="5"/>
  <c r="B3055" i="5"/>
  <c r="D3054" i="5"/>
  <c r="B3054" i="5"/>
  <c r="C3054" i="5" s="1"/>
  <c r="D3053" i="5"/>
  <c r="B3053" i="5"/>
  <c r="C3053" i="5" s="1"/>
  <c r="D3052" i="5"/>
  <c r="B3052" i="5"/>
  <c r="C3052" i="5" s="1"/>
  <c r="D3051" i="5"/>
  <c r="B3051" i="5"/>
  <c r="C3051" i="5" s="1"/>
  <c r="D3050" i="5"/>
  <c r="B3050" i="5"/>
  <c r="C3050" i="5" s="1"/>
  <c r="D3049" i="5"/>
  <c r="B3049" i="5"/>
  <c r="C3049" i="5" s="1"/>
  <c r="D3048" i="5"/>
  <c r="B3048" i="5"/>
  <c r="C3048" i="5" s="1"/>
  <c r="D3047" i="5"/>
  <c r="B3047" i="5"/>
  <c r="C3047" i="5" s="1"/>
  <c r="D3046" i="5"/>
  <c r="B3046" i="5"/>
  <c r="C3046" i="5" s="1"/>
  <c r="D3045" i="5"/>
  <c r="B3045" i="5"/>
  <c r="C3045" i="5" s="1"/>
  <c r="D3044" i="5"/>
  <c r="B3044" i="5"/>
  <c r="C3044" i="5" s="1"/>
  <c r="D3043" i="5"/>
  <c r="B3043" i="5"/>
  <c r="C3043" i="5" s="1"/>
  <c r="D3042" i="5"/>
  <c r="B3042" i="5"/>
  <c r="C3042" i="5" s="1"/>
  <c r="D3041" i="5"/>
  <c r="B3041" i="5"/>
  <c r="C3041" i="5" s="1"/>
  <c r="D3040" i="5"/>
  <c r="B3040" i="5"/>
  <c r="C3040" i="5" s="1"/>
  <c r="D3039" i="5"/>
  <c r="B3039" i="5"/>
  <c r="C3039" i="5" s="1"/>
  <c r="D3038" i="5"/>
  <c r="B3038" i="5"/>
  <c r="C3038" i="5" s="1"/>
  <c r="D3037" i="5"/>
  <c r="B3037" i="5"/>
  <c r="C3037" i="5" s="1"/>
  <c r="D3036" i="5"/>
  <c r="B3036" i="5"/>
  <c r="C3036" i="5" s="1"/>
  <c r="D3035" i="5"/>
  <c r="B3035" i="5"/>
  <c r="C3035" i="5" s="1"/>
  <c r="D3034" i="5"/>
  <c r="B3034" i="5"/>
  <c r="C3034" i="5" s="1"/>
  <c r="D3033" i="5"/>
  <c r="B3033" i="5"/>
  <c r="C3033" i="5" s="1"/>
  <c r="D3032" i="5"/>
  <c r="B3032" i="5"/>
  <c r="C3032" i="5" s="1"/>
  <c r="D3031" i="5"/>
  <c r="B3031" i="5"/>
  <c r="C3031" i="5" s="1"/>
  <c r="D3030" i="5"/>
  <c r="B3030" i="5"/>
  <c r="C3030" i="5" s="1"/>
  <c r="D3029" i="5"/>
  <c r="B3029" i="5"/>
  <c r="C3029" i="5" s="1"/>
  <c r="D3028" i="5"/>
  <c r="C3028" i="5"/>
  <c r="B3028" i="5"/>
  <c r="D3027" i="5"/>
  <c r="B3027" i="5"/>
  <c r="C3027" i="5" s="1"/>
  <c r="D3026" i="5"/>
  <c r="B3026" i="5"/>
  <c r="C3026" i="5" s="1"/>
  <c r="D3025" i="5"/>
  <c r="C3025" i="5"/>
  <c r="B3025" i="5"/>
  <c r="D3024" i="5"/>
  <c r="B3024" i="5"/>
  <c r="C3024" i="5" s="1"/>
  <c r="D3023" i="5"/>
  <c r="B3023" i="5"/>
  <c r="C3023" i="5" s="1"/>
  <c r="D3022" i="5"/>
  <c r="B3022" i="5"/>
  <c r="C3022" i="5" s="1"/>
  <c r="D3021" i="5"/>
  <c r="B3021" i="5"/>
  <c r="C3021" i="5" s="1"/>
  <c r="D3020" i="5"/>
  <c r="B3020" i="5"/>
  <c r="C3020" i="5" s="1"/>
  <c r="D3019" i="5"/>
  <c r="B3019" i="5"/>
  <c r="C3019" i="5" s="1"/>
  <c r="D3018" i="5"/>
  <c r="B3018" i="5"/>
  <c r="C3018" i="5" s="1"/>
  <c r="D3017" i="5"/>
  <c r="C3017" i="5"/>
  <c r="B3017" i="5"/>
  <c r="D3016" i="5"/>
  <c r="B3016" i="5"/>
  <c r="C3016" i="5" s="1"/>
  <c r="D3015" i="5"/>
  <c r="B3015" i="5"/>
  <c r="C3015" i="5" s="1"/>
  <c r="D3014" i="5"/>
  <c r="B3014" i="5"/>
  <c r="C3014" i="5" s="1"/>
  <c r="D3013" i="5"/>
  <c r="B3013" i="5"/>
  <c r="C3013" i="5" s="1"/>
  <c r="D3012" i="5"/>
  <c r="B3012" i="5"/>
  <c r="C3012" i="5" s="1"/>
  <c r="D3011" i="5"/>
  <c r="B3011" i="5"/>
  <c r="C3011" i="5" s="1"/>
  <c r="D3010" i="5"/>
  <c r="B3010" i="5"/>
  <c r="C3010" i="5" s="1"/>
  <c r="D3009" i="5"/>
  <c r="B3009" i="5"/>
  <c r="C3009" i="5" s="1"/>
  <c r="D3008" i="5"/>
  <c r="B3008" i="5"/>
  <c r="C3008" i="5" s="1"/>
  <c r="D3007" i="5"/>
  <c r="B3007" i="5"/>
  <c r="C3007" i="5" s="1"/>
  <c r="D3006" i="5"/>
  <c r="B3006" i="5"/>
  <c r="C3006" i="5" s="1"/>
  <c r="D3005" i="5"/>
  <c r="B3005" i="5"/>
  <c r="C3005" i="5" s="1"/>
  <c r="D3004" i="5"/>
  <c r="B3004" i="5"/>
  <c r="C3004" i="5" s="1"/>
  <c r="D3003" i="5"/>
  <c r="B3003" i="5"/>
  <c r="C3003" i="5" s="1"/>
  <c r="D3002" i="5"/>
  <c r="B3002" i="5"/>
  <c r="C3002" i="5" s="1"/>
  <c r="D3001" i="5"/>
  <c r="B3001" i="5"/>
  <c r="C3001" i="5" s="1"/>
  <c r="D3000" i="5"/>
  <c r="B3000" i="5"/>
  <c r="C3000" i="5" s="1"/>
  <c r="D2999" i="5"/>
  <c r="B2999" i="5"/>
  <c r="C2999" i="5" s="1"/>
  <c r="D2998" i="5"/>
  <c r="B2998" i="5"/>
  <c r="C2998" i="5" s="1"/>
  <c r="D2997" i="5"/>
  <c r="B2997" i="5"/>
  <c r="C2997" i="5" s="1"/>
  <c r="D2996" i="5"/>
  <c r="B2996" i="5"/>
  <c r="C2996" i="5" s="1"/>
  <c r="D2995" i="5"/>
  <c r="B2995" i="5"/>
  <c r="C2995" i="5" s="1"/>
  <c r="D2994" i="5"/>
  <c r="B2994" i="5"/>
  <c r="C2994" i="5" s="1"/>
  <c r="D2993" i="5"/>
  <c r="C2993" i="5"/>
  <c r="B2993" i="5"/>
  <c r="D2992" i="5"/>
  <c r="B2992" i="5"/>
  <c r="C2992" i="5" s="1"/>
  <c r="D2991" i="5"/>
  <c r="B2991" i="5"/>
  <c r="C2991" i="5" s="1"/>
  <c r="D2990" i="5"/>
  <c r="B2990" i="5"/>
  <c r="C2990" i="5" s="1"/>
  <c r="D2989" i="5"/>
  <c r="B2989" i="5"/>
  <c r="C2989" i="5" s="1"/>
  <c r="D2988" i="5"/>
  <c r="B2988" i="5"/>
  <c r="C2988" i="5" s="1"/>
  <c r="D2987" i="5"/>
  <c r="C2987" i="5"/>
  <c r="B2987" i="5"/>
  <c r="D2986" i="5"/>
  <c r="C2986" i="5"/>
  <c r="B2986" i="5"/>
  <c r="D2985" i="5"/>
  <c r="B2985" i="5"/>
  <c r="C2985" i="5" s="1"/>
  <c r="D2984" i="5"/>
  <c r="B2984" i="5"/>
  <c r="C2984" i="5" s="1"/>
  <c r="D2983" i="5"/>
  <c r="B2983" i="5"/>
  <c r="C2983" i="5" s="1"/>
  <c r="D2982" i="5"/>
  <c r="B2982" i="5"/>
  <c r="C2982" i="5" s="1"/>
  <c r="D2981" i="5"/>
  <c r="B2981" i="5"/>
  <c r="C2981" i="5" s="1"/>
  <c r="D2980" i="5"/>
  <c r="B2980" i="5"/>
  <c r="C2980" i="5" s="1"/>
  <c r="D2979" i="5"/>
  <c r="B2979" i="5"/>
  <c r="C2979" i="5" s="1"/>
  <c r="D2978" i="5"/>
  <c r="B2978" i="5"/>
  <c r="C2978" i="5" s="1"/>
  <c r="D2977" i="5"/>
  <c r="B2977" i="5"/>
  <c r="C2977" i="5" s="1"/>
  <c r="D2976" i="5"/>
  <c r="B2976" i="5"/>
  <c r="C2976" i="5" s="1"/>
  <c r="D2975" i="5"/>
  <c r="B2975" i="5"/>
  <c r="C2975" i="5" s="1"/>
  <c r="D2974" i="5"/>
  <c r="B2974" i="5"/>
  <c r="C2974" i="5" s="1"/>
  <c r="D2973" i="5"/>
  <c r="B2973" i="5"/>
  <c r="C2973" i="5" s="1"/>
  <c r="D2972" i="5"/>
  <c r="B2972" i="5"/>
  <c r="C2972" i="5" s="1"/>
  <c r="D2971" i="5"/>
  <c r="B2971" i="5"/>
  <c r="C2971" i="5" s="1"/>
  <c r="D2970" i="5"/>
  <c r="B2970" i="5"/>
  <c r="C2970" i="5" s="1"/>
  <c r="D2969" i="5"/>
  <c r="B2969" i="5"/>
  <c r="C2969" i="5" s="1"/>
  <c r="D2968" i="5"/>
  <c r="B2968" i="5"/>
  <c r="C2968" i="5" s="1"/>
  <c r="D2967" i="5"/>
  <c r="B2967" i="5"/>
  <c r="C2967" i="5" s="1"/>
  <c r="D2966" i="5"/>
  <c r="B2966" i="5"/>
  <c r="C2966" i="5" s="1"/>
  <c r="D2965" i="5"/>
  <c r="B2965" i="5"/>
  <c r="C2965" i="5" s="1"/>
  <c r="D2964" i="5"/>
  <c r="B2964" i="5"/>
  <c r="C2964" i="5" s="1"/>
  <c r="D2963" i="5"/>
  <c r="B2963" i="5"/>
  <c r="C2963" i="5" s="1"/>
  <c r="D2962" i="5"/>
  <c r="B2962" i="5"/>
  <c r="C2962" i="5" s="1"/>
  <c r="D2961" i="5"/>
  <c r="B2961" i="5"/>
  <c r="C2961" i="5" s="1"/>
  <c r="D2960" i="5"/>
  <c r="B2960" i="5"/>
  <c r="C2960" i="5" s="1"/>
  <c r="D2959" i="5"/>
  <c r="B2959" i="5"/>
  <c r="C2959" i="5" s="1"/>
  <c r="D2958" i="5"/>
  <c r="B2958" i="5"/>
  <c r="C2958" i="5" s="1"/>
  <c r="D2957" i="5"/>
  <c r="B2957" i="5"/>
  <c r="C2957" i="5" s="1"/>
  <c r="D2956" i="5"/>
  <c r="B2956" i="5"/>
  <c r="C2956" i="5" s="1"/>
  <c r="D2955" i="5"/>
  <c r="B2955" i="5"/>
  <c r="C2955" i="5" s="1"/>
  <c r="D2954" i="5"/>
  <c r="B2954" i="5"/>
  <c r="C2954" i="5" s="1"/>
  <c r="D2953" i="5"/>
  <c r="C2953" i="5"/>
  <c r="B2953" i="5"/>
  <c r="D2952" i="5"/>
  <c r="B2952" i="5"/>
  <c r="C2952" i="5" s="1"/>
  <c r="D2951" i="5"/>
  <c r="B2951" i="5"/>
  <c r="C2951" i="5" s="1"/>
  <c r="D2950" i="5"/>
  <c r="B2950" i="5"/>
  <c r="C2950" i="5" s="1"/>
  <c r="D2949" i="5"/>
  <c r="B2949" i="5"/>
  <c r="C2949" i="5" s="1"/>
  <c r="D2948" i="5"/>
  <c r="B2948" i="5"/>
  <c r="C2948" i="5" s="1"/>
  <c r="D2947" i="5"/>
  <c r="B2947" i="5"/>
  <c r="C2947" i="5" s="1"/>
  <c r="D2946" i="5"/>
  <c r="B2946" i="5"/>
  <c r="C2946" i="5" s="1"/>
  <c r="D2945" i="5"/>
  <c r="B2945" i="5"/>
  <c r="C2945" i="5" s="1"/>
  <c r="D2944" i="5"/>
  <c r="B2944" i="5"/>
  <c r="C2944" i="5" s="1"/>
  <c r="D2943" i="5"/>
  <c r="B2943" i="5"/>
  <c r="C2943" i="5" s="1"/>
  <c r="D2942" i="5"/>
  <c r="B2942" i="5"/>
  <c r="C2942" i="5" s="1"/>
  <c r="D2941" i="5"/>
  <c r="B2941" i="5"/>
  <c r="C2941" i="5" s="1"/>
  <c r="D2940" i="5"/>
  <c r="B2940" i="5"/>
  <c r="C2940" i="5" s="1"/>
  <c r="D2939" i="5"/>
  <c r="B2939" i="5"/>
  <c r="C2939" i="5" s="1"/>
  <c r="D2938" i="5"/>
  <c r="B2938" i="5"/>
  <c r="C2938" i="5" s="1"/>
  <c r="D2937" i="5"/>
  <c r="B2937" i="5"/>
  <c r="C2937" i="5" s="1"/>
  <c r="D2936" i="5"/>
  <c r="B2936" i="5"/>
  <c r="C2936" i="5" s="1"/>
  <c r="D2935" i="5"/>
  <c r="B2935" i="5"/>
  <c r="C2935" i="5" s="1"/>
  <c r="D2934" i="5"/>
  <c r="B2934" i="5"/>
  <c r="C2934" i="5" s="1"/>
  <c r="D2933" i="5"/>
  <c r="C2933" i="5"/>
  <c r="B2933" i="5"/>
  <c r="D2932" i="5"/>
  <c r="B2932" i="5"/>
  <c r="C2932" i="5" s="1"/>
  <c r="D2931" i="5"/>
  <c r="B2931" i="5"/>
  <c r="C2931" i="5" s="1"/>
  <c r="D2930" i="5"/>
  <c r="B2930" i="5"/>
  <c r="C2930" i="5" s="1"/>
  <c r="D2929" i="5"/>
  <c r="C2929" i="5"/>
  <c r="B2929" i="5"/>
  <c r="D2928" i="5"/>
  <c r="B2928" i="5"/>
  <c r="C2928" i="5" s="1"/>
  <c r="D2927" i="5"/>
  <c r="B2927" i="5"/>
  <c r="C2927" i="5" s="1"/>
  <c r="D2926" i="5"/>
  <c r="B2926" i="5"/>
  <c r="C2926" i="5" s="1"/>
  <c r="D2925" i="5"/>
  <c r="B2925" i="5"/>
  <c r="C2925" i="5" s="1"/>
  <c r="D2924" i="5"/>
  <c r="B2924" i="5"/>
  <c r="C2924" i="5" s="1"/>
  <c r="D2923" i="5"/>
  <c r="B2923" i="5"/>
  <c r="C2923" i="5" s="1"/>
  <c r="D2922" i="5"/>
  <c r="C2922" i="5"/>
  <c r="B2922" i="5"/>
  <c r="D2921" i="5"/>
  <c r="B2921" i="5"/>
  <c r="C2921" i="5" s="1"/>
  <c r="D2920" i="5"/>
  <c r="B2920" i="5"/>
  <c r="C2920" i="5" s="1"/>
  <c r="D2919" i="5"/>
  <c r="B2919" i="5"/>
  <c r="C2919" i="5" s="1"/>
  <c r="D2918" i="5"/>
  <c r="B2918" i="5"/>
  <c r="C2918" i="5" s="1"/>
  <c r="D2917" i="5"/>
  <c r="B2917" i="5"/>
  <c r="C2917" i="5" s="1"/>
  <c r="D2916" i="5"/>
  <c r="B2916" i="5"/>
  <c r="C2916" i="5" s="1"/>
  <c r="D2915" i="5"/>
  <c r="B2915" i="5"/>
  <c r="C2915" i="5" s="1"/>
  <c r="D2914" i="5"/>
  <c r="B2914" i="5"/>
  <c r="C2914" i="5" s="1"/>
  <c r="D2913" i="5"/>
  <c r="C2913" i="5"/>
  <c r="B2913" i="5"/>
  <c r="D2912" i="5"/>
  <c r="B2912" i="5"/>
  <c r="C2912" i="5" s="1"/>
  <c r="D2911" i="5"/>
  <c r="B2911" i="5"/>
  <c r="C2911" i="5" s="1"/>
  <c r="D2910" i="5"/>
  <c r="B2910" i="5"/>
  <c r="C2910" i="5" s="1"/>
  <c r="D2909" i="5"/>
  <c r="B2909" i="5"/>
  <c r="C2909" i="5" s="1"/>
  <c r="D2908" i="5"/>
  <c r="B2908" i="5"/>
  <c r="C2908" i="5" s="1"/>
  <c r="D2907" i="5"/>
  <c r="C2907" i="5"/>
  <c r="B2907" i="5"/>
  <c r="D2906" i="5"/>
  <c r="B2906" i="5"/>
  <c r="C2906" i="5" s="1"/>
  <c r="D2905" i="5"/>
  <c r="B2905" i="5"/>
  <c r="C2905" i="5" s="1"/>
  <c r="D2904" i="5"/>
  <c r="B2904" i="5"/>
  <c r="C2904" i="5" s="1"/>
  <c r="D2903" i="5"/>
  <c r="B2903" i="5"/>
  <c r="C2903" i="5" s="1"/>
  <c r="D2902" i="5"/>
  <c r="B2902" i="5"/>
  <c r="C2902" i="5" s="1"/>
  <c r="D2901" i="5"/>
  <c r="B2901" i="5"/>
  <c r="C2901" i="5" s="1"/>
  <c r="D2900" i="5"/>
  <c r="B2900" i="5"/>
  <c r="C2900" i="5" s="1"/>
  <c r="D2899" i="5"/>
  <c r="B2899" i="5"/>
  <c r="C2899" i="5" s="1"/>
  <c r="D2898" i="5"/>
  <c r="B2898" i="5"/>
  <c r="C2898" i="5" s="1"/>
  <c r="D2897" i="5"/>
  <c r="B2897" i="5"/>
  <c r="C2897" i="5" s="1"/>
  <c r="D2896" i="5"/>
  <c r="C2896" i="5"/>
  <c r="B2896" i="5"/>
  <c r="D2895" i="5"/>
  <c r="B2895" i="5"/>
  <c r="C2895" i="5" s="1"/>
  <c r="D2894" i="5"/>
  <c r="B2894" i="5"/>
  <c r="C2894" i="5" s="1"/>
  <c r="D2893" i="5"/>
  <c r="B2893" i="5"/>
  <c r="C2893" i="5" s="1"/>
  <c r="D2892" i="5"/>
  <c r="B2892" i="5"/>
  <c r="C2892" i="5" s="1"/>
  <c r="D2891" i="5"/>
  <c r="B2891" i="5"/>
  <c r="C2891" i="5" s="1"/>
  <c r="D2890" i="5"/>
  <c r="B2890" i="5"/>
  <c r="C2890" i="5" s="1"/>
  <c r="D2889" i="5"/>
  <c r="B2889" i="5"/>
  <c r="C2889" i="5" s="1"/>
  <c r="D2888" i="5"/>
  <c r="B2888" i="5"/>
  <c r="C2888" i="5" s="1"/>
  <c r="D2887" i="5"/>
  <c r="B2887" i="5"/>
  <c r="C2887" i="5" s="1"/>
  <c r="D2886" i="5"/>
  <c r="B2886" i="5"/>
  <c r="C2886" i="5" s="1"/>
  <c r="D2885" i="5"/>
  <c r="B2885" i="5"/>
  <c r="C2885" i="5" s="1"/>
  <c r="D2884" i="5"/>
  <c r="C2884" i="5"/>
  <c r="B2884" i="5"/>
  <c r="D2883" i="5"/>
  <c r="B2883" i="5"/>
  <c r="C2883" i="5" s="1"/>
  <c r="D2882" i="5"/>
  <c r="B2882" i="5"/>
  <c r="C2882" i="5" s="1"/>
  <c r="D2881" i="5"/>
  <c r="C2881" i="5"/>
  <c r="B2881" i="5"/>
  <c r="D2880" i="5"/>
  <c r="B2880" i="5"/>
  <c r="C2880" i="5" s="1"/>
  <c r="D2879" i="5"/>
  <c r="B2879" i="5"/>
  <c r="C2879" i="5" s="1"/>
  <c r="D2878" i="5"/>
  <c r="B2878" i="5"/>
  <c r="C2878" i="5" s="1"/>
  <c r="D2877" i="5"/>
  <c r="B2877" i="5"/>
  <c r="C2877" i="5" s="1"/>
  <c r="D2876" i="5"/>
  <c r="B2876" i="5"/>
  <c r="C2876" i="5" s="1"/>
  <c r="D2875" i="5"/>
  <c r="B2875" i="5"/>
  <c r="C2875" i="5" s="1"/>
  <c r="D2874" i="5"/>
  <c r="B2874" i="5"/>
  <c r="C2874" i="5" s="1"/>
  <c r="D2873" i="5"/>
  <c r="B2873" i="5"/>
  <c r="C2873" i="5" s="1"/>
  <c r="D2872" i="5"/>
  <c r="B2872" i="5"/>
  <c r="C2872" i="5" s="1"/>
  <c r="D2871" i="5"/>
  <c r="B2871" i="5"/>
  <c r="C2871" i="5" s="1"/>
  <c r="D2870" i="5"/>
  <c r="B2870" i="5"/>
  <c r="C2870" i="5" s="1"/>
  <c r="D2869" i="5"/>
  <c r="B2869" i="5"/>
  <c r="C2869" i="5" s="1"/>
  <c r="D2868" i="5"/>
  <c r="B2868" i="5"/>
  <c r="C2868" i="5" s="1"/>
  <c r="D2867" i="5"/>
  <c r="B2867" i="5"/>
  <c r="C2867" i="5" s="1"/>
  <c r="D2866" i="5"/>
  <c r="B2866" i="5"/>
  <c r="C2866" i="5" s="1"/>
  <c r="D2865" i="5"/>
  <c r="C2865" i="5"/>
  <c r="B2865" i="5"/>
  <c r="D2864" i="5"/>
  <c r="B2864" i="5"/>
  <c r="C2864" i="5" s="1"/>
  <c r="D2863" i="5"/>
  <c r="B2863" i="5"/>
  <c r="C2863" i="5" s="1"/>
  <c r="D2862" i="5"/>
  <c r="B2862" i="5"/>
  <c r="C2862" i="5" s="1"/>
  <c r="D2861" i="5"/>
  <c r="B2861" i="5"/>
  <c r="C2861" i="5" s="1"/>
  <c r="D2860" i="5"/>
  <c r="B2860" i="5"/>
  <c r="C2860" i="5" s="1"/>
  <c r="D2859" i="5"/>
  <c r="B2859" i="5"/>
  <c r="C2859" i="5" s="1"/>
  <c r="D2858" i="5"/>
  <c r="B2858" i="5"/>
  <c r="C2858" i="5" s="1"/>
  <c r="D2857" i="5"/>
  <c r="B2857" i="5"/>
  <c r="C2857" i="5" s="1"/>
  <c r="D2856" i="5"/>
  <c r="B2856" i="5"/>
  <c r="C2856" i="5" s="1"/>
  <c r="D2855" i="5"/>
  <c r="B2855" i="5"/>
  <c r="C2855" i="5" s="1"/>
  <c r="D2854" i="5"/>
  <c r="B2854" i="5"/>
  <c r="C2854" i="5" s="1"/>
  <c r="D2853" i="5"/>
  <c r="B2853" i="5"/>
  <c r="C2853" i="5" s="1"/>
  <c r="D2852" i="5"/>
  <c r="B2852" i="5"/>
  <c r="C2852" i="5" s="1"/>
  <c r="D2851" i="5"/>
  <c r="B2851" i="5"/>
  <c r="C2851" i="5" s="1"/>
  <c r="D2850" i="5"/>
  <c r="C2850" i="5"/>
  <c r="B2850" i="5"/>
  <c r="D2849" i="5"/>
  <c r="B2849" i="5"/>
  <c r="C2849" i="5" s="1"/>
  <c r="D2848" i="5"/>
  <c r="C2848" i="5"/>
  <c r="B2848" i="5"/>
  <c r="D2847" i="5"/>
  <c r="B2847" i="5"/>
  <c r="C2847" i="5" s="1"/>
  <c r="D2846" i="5"/>
  <c r="B2846" i="5"/>
  <c r="C2846" i="5" s="1"/>
  <c r="D2845" i="5"/>
  <c r="B2845" i="5"/>
  <c r="C2845" i="5" s="1"/>
  <c r="D2844" i="5"/>
  <c r="B2844" i="5"/>
  <c r="C2844" i="5" s="1"/>
  <c r="D2843" i="5"/>
  <c r="B2843" i="5"/>
  <c r="C2843" i="5" s="1"/>
  <c r="D2842" i="5"/>
  <c r="B2842" i="5"/>
  <c r="C2842" i="5" s="1"/>
  <c r="D2841" i="5"/>
  <c r="B2841" i="5"/>
  <c r="C2841" i="5" s="1"/>
  <c r="D2840" i="5"/>
  <c r="B2840" i="5"/>
  <c r="C2840" i="5" s="1"/>
  <c r="D2839" i="5"/>
  <c r="B2839" i="5"/>
  <c r="C2839" i="5" s="1"/>
  <c r="D2838" i="5"/>
  <c r="B2838" i="5"/>
  <c r="C2838" i="5" s="1"/>
  <c r="D2837" i="5"/>
  <c r="C2837" i="5"/>
  <c r="B2837" i="5"/>
  <c r="D2836" i="5"/>
  <c r="B2836" i="5"/>
  <c r="C2836" i="5" s="1"/>
  <c r="D2835" i="5"/>
  <c r="B2835" i="5"/>
  <c r="C2835" i="5" s="1"/>
  <c r="D2834" i="5"/>
  <c r="B2834" i="5"/>
  <c r="C2834" i="5" s="1"/>
  <c r="D2833" i="5"/>
  <c r="B2833" i="5"/>
  <c r="C2833" i="5" s="1"/>
  <c r="D2832" i="5"/>
  <c r="B2832" i="5"/>
  <c r="C2832" i="5" s="1"/>
  <c r="D2831" i="5"/>
  <c r="C2831" i="5"/>
  <c r="B2831" i="5"/>
  <c r="D2830" i="5"/>
  <c r="B2830" i="5"/>
  <c r="C2830" i="5" s="1"/>
  <c r="D2829" i="5"/>
  <c r="B2829" i="5"/>
  <c r="C2829" i="5" s="1"/>
  <c r="D2828" i="5"/>
  <c r="B2828" i="5"/>
  <c r="C2828" i="5" s="1"/>
  <c r="D2827" i="5"/>
  <c r="B2827" i="5"/>
  <c r="C2827" i="5" s="1"/>
  <c r="D2826" i="5"/>
  <c r="B2826" i="5"/>
  <c r="C2826" i="5" s="1"/>
  <c r="D2825" i="5"/>
  <c r="B2825" i="5"/>
  <c r="C2825" i="5" s="1"/>
  <c r="D2824" i="5"/>
  <c r="B2824" i="5"/>
  <c r="C2824" i="5" s="1"/>
  <c r="D2823" i="5"/>
  <c r="B2823" i="5"/>
  <c r="C2823" i="5" s="1"/>
  <c r="D2822" i="5"/>
  <c r="B2822" i="5"/>
  <c r="C2822" i="5" s="1"/>
  <c r="D2821" i="5"/>
  <c r="B2821" i="5"/>
  <c r="C2821" i="5" s="1"/>
  <c r="D2820" i="5"/>
  <c r="B2820" i="5"/>
  <c r="C2820" i="5" s="1"/>
  <c r="D2819" i="5"/>
  <c r="B2819" i="5"/>
  <c r="C2819" i="5" s="1"/>
  <c r="D2818" i="5"/>
  <c r="B2818" i="5"/>
  <c r="C2818" i="5" s="1"/>
  <c r="D2817" i="5"/>
  <c r="B2817" i="5"/>
  <c r="C2817" i="5" s="1"/>
  <c r="D2816" i="5"/>
  <c r="B2816" i="5"/>
  <c r="C2816" i="5" s="1"/>
  <c r="D2815" i="5"/>
  <c r="B2815" i="5"/>
  <c r="C2815" i="5" s="1"/>
  <c r="D2814" i="5"/>
  <c r="B2814" i="5"/>
  <c r="C2814" i="5" s="1"/>
  <c r="D2813" i="5"/>
  <c r="B2813" i="5"/>
  <c r="C2813" i="5" s="1"/>
  <c r="D2812" i="5"/>
  <c r="B2812" i="5"/>
  <c r="C2812" i="5" s="1"/>
  <c r="D2811" i="5"/>
  <c r="B2811" i="5"/>
  <c r="C2811" i="5" s="1"/>
  <c r="D2810" i="5"/>
  <c r="B2810" i="5"/>
  <c r="C2810" i="5" s="1"/>
  <c r="D2809" i="5"/>
  <c r="B2809" i="5"/>
  <c r="C2809" i="5" s="1"/>
  <c r="D2808" i="5"/>
  <c r="B2808" i="5"/>
  <c r="C2808" i="5" s="1"/>
  <c r="D2807" i="5"/>
  <c r="B2807" i="5"/>
  <c r="C2807" i="5" s="1"/>
  <c r="D2806" i="5"/>
  <c r="B2806" i="5"/>
  <c r="C2806" i="5" s="1"/>
  <c r="D2805" i="5"/>
  <c r="B2805" i="5"/>
  <c r="C2805" i="5" s="1"/>
  <c r="D2804" i="5"/>
  <c r="B2804" i="5"/>
  <c r="C2804" i="5" s="1"/>
  <c r="D2803" i="5"/>
  <c r="B2803" i="5"/>
  <c r="C2803" i="5" s="1"/>
  <c r="D2802" i="5"/>
  <c r="B2802" i="5"/>
  <c r="C2802" i="5" s="1"/>
  <c r="D2801" i="5"/>
  <c r="B2801" i="5"/>
  <c r="C2801" i="5" s="1"/>
  <c r="D2800" i="5"/>
  <c r="B2800" i="5"/>
  <c r="C2800" i="5" s="1"/>
  <c r="D2799" i="5"/>
  <c r="B2799" i="5"/>
  <c r="C2799" i="5" s="1"/>
  <c r="D2798" i="5"/>
  <c r="B2798" i="5"/>
  <c r="C2798" i="5" s="1"/>
  <c r="D2797" i="5"/>
  <c r="B2797" i="5"/>
  <c r="C2797" i="5" s="1"/>
  <c r="D2796" i="5"/>
  <c r="B2796" i="5"/>
  <c r="C2796" i="5" s="1"/>
  <c r="D2795" i="5"/>
  <c r="B2795" i="5"/>
  <c r="C2795" i="5" s="1"/>
  <c r="D2794" i="5"/>
  <c r="B2794" i="5"/>
  <c r="C2794" i="5" s="1"/>
  <c r="D2793" i="5"/>
  <c r="B2793" i="5"/>
  <c r="C2793" i="5" s="1"/>
  <c r="D2792" i="5"/>
  <c r="B2792" i="5"/>
  <c r="C2792" i="5" s="1"/>
  <c r="D2791" i="5"/>
  <c r="B2791" i="5"/>
  <c r="C2791" i="5" s="1"/>
  <c r="D2790" i="5"/>
  <c r="B2790" i="5"/>
  <c r="C2790" i="5" s="1"/>
  <c r="D2789" i="5"/>
  <c r="B2789" i="5"/>
  <c r="C2789" i="5" s="1"/>
  <c r="D2788" i="5"/>
  <c r="B2788" i="5"/>
  <c r="C2788" i="5" s="1"/>
  <c r="D2787" i="5"/>
  <c r="B2787" i="5"/>
  <c r="C2787" i="5" s="1"/>
  <c r="D2786" i="5"/>
  <c r="B2786" i="5"/>
  <c r="C2786" i="5" s="1"/>
  <c r="D2785" i="5"/>
  <c r="B2785" i="5"/>
  <c r="C2785" i="5" s="1"/>
  <c r="D2784" i="5"/>
  <c r="B2784" i="5"/>
  <c r="C2784" i="5" s="1"/>
  <c r="D2783" i="5"/>
  <c r="B2783" i="5"/>
  <c r="C2783" i="5" s="1"/>
  <c r="D2782" i="5"/>
  <c r="B2782" i="5"/>
  <c r="C2782" i="5" s="1"/>
  <c r="D2781" i="5"/>
  <c r="B2781" i="5"/>
  <c r="C2781" i="5" s="1"/>
  <c r="D2780" i="5"/>
  <c r="B2780" i="5"/>
  <c r="C2780" i="5" s="1"/>
  <c r="D2779" i="5"/>
  <c r="B2779" i="5"/>
  <c r="C2779" i="5" s="1"/>
  <c r="D2778" i="5"/>
  <c r="B2778" i="5"/>
  <c r="C2778" i="5" s="1"/>
  <c r="D2777" i="5"/>
  <c r="B2777" i="5"/>
  <c r="C2777" i="5" s="1"/>
  <c r="D2776" i="5"/>
  <c r="B2776" i="5"/>
  <c r="C2776" i="5" s="1"/>
  <c r="D2775" i="5"/>
  <c r="C2775" i="5"/>
  <c r="B2775" i="5"/>
  <c r="D2774" i="5"/>
  <c r="B2774" i="5"/>
  <c r="C2774" i="5" s="1"/>
  <c r="D2773" i="5"/>
  <c r="B2773" i="5"/>
  <c r="C2773" i="5" s="1"/>
  <c r="D2772" i="5"/>
  <c r="B2772" i="5"/>
  <c r="C2772" i="5" s="1"/>
  <c r="D2771" i="5"/>
  <c r="B2771" i="5"/>
  <c r="C2771" i="5" s="1"/>
  <c r="D2770" i="5"/>
  <c r="B2770" i="5"/>
  <c r="C2770" i="5" s="1"/>
  <c r="D2769" i="5"/>
  <c r="B2769" i="5"/>
  <c r="C2769" i="5" s="1"/>
  <c r="D2768" i="5"/>
  <c r="B2768" i="5"/>
  <c r="C2768" i="5" s="1"/>
  <c r="D2767" i="5"/>
  <c r="B2767" i="5"/>
  <c r="C2767" i="5" s="1"/>
  <c r="D2766" i="5"/>
  <c r="B2766" i="5"/>
  <c r="C2766" i="5" s="1"/>
  <c r="D2765" i="5"/>
  <c r="C2765" i="5"/>
  <c r="B2765" i="5"/>
  <c r="D2764" i="5"/>
  <c r="B2764" i="5"/>
  <c r="C2764" i="5" s="1"/>
  <c r="D2763" i="5"/>
  <c r="C2763" i="5"/>
  <c r="B2763" i="5"/>
  <c r="D2762" i="5"/>
  <c r="B2762" i="5"/>
  <c r="C2762" i="5" s="1"/>
  <c r="D2761" i="5"/>
  <c r="B2761" i="5"/>
  <c r="C2761" i="5" s="1"/>
  <c r="D2760" i="5"/>
  <c r="B2760" i="5"/>
  <c r="C2760" i="5" s="1"/>
  <c r="D2759" i="5"/>
  <c r="B2759" i="5"/>
  <c r="C2759" i="5" s="1"/>
  <c r="D2758" i="5"/>
  <c r="B2758" i="5"/>
  <c r="C2758" i="5" s="1"/>
  <c r="D2757" i="5"/>
  <c r="B2757" i="5"/>
  <c r="C2757" i="5" s="1"/>
  <c r="D2756" i="5"/>
  <c r="B2756" i="5"/>
  <c r="C2756" i="5" s="1"/>
  <c r="D2755" i="5"/>
  <c r="B2755" i="5"/>
  <c r="C2755" i="5" s="1"/>
  <c r="D2754" i="5"/>
  <c r="B2754" i="5"/>
  <c r="C2754" i="5" s="1"/>
  <c r="D2753" i="5"/>
  <c r="B2753" i="5"/>
  <c r="C2753" i="5" s="1"/>
  <c r="D2752" i="5"/>
  <c r="B2752" i="5"/>
  <c r="C2752" i="5" s="1"/>
  <c r="D2751" i="5"/>
  <c r="B2751" i="5"/>
  <c r="C2751" i="5" s="1"/>
  <c r="D2750" i="5"/>
  <c r="B2750" i="5"/>
  <c r="C2750" i="5" s="1"/>
  <c r="D2749" i="5"/>
  <c r="B2749" i="5"/>
  <c r="C2749" i="5" s="1"/>
  <c r="D2748" i="5"/>
  <c r="B2748" i="5"/>
  <c r="C2748" i="5" s="1"/>
  <c r="D2747" i="5"/>
  <c r="C2747" i="5"/>
  <c r="B2747" i="5"/>
  <c r="D2746" i="5"/>
  <c r="B2746" i="5"/>
  <c r="C2746" i="5" s="1"/>
  <c r="D2745" i="5"/>
  <c r="B2745" i="5"/>
  <c r="C2745" i="5" s="1"/>
  <c r="D2744" i="5"/>
  <c r="B2744" i="5"/>
  <c r="C2744" i="5" s="1"/>
  <c r="D2743" i="5"/>
  <c r="B2743" i="5"/>
  <c r="C2743" i="5" s="1"/>
  <c r="D2742" i="5"/>
  <c r="B2742" i="5"/>
  <c r="C2742" i="5" s="1"/>
  <c r="D2741" i="5"/>
  <c r="B2741" i="5"/>
  <c r="C2741" i="5" s="1"/>
  <c r="D2740" i="5"/>
  <c r="B2740" i="5"/>
  <c r="C2740" i="5" s="1"/>
  <c r="D2739" i="5"/>
  <c r="B2739" i="5"/>
  <c r="C2739" i="5" s="1"/>
  <c r="D2738" i="5"/>
  <c r="B2738" i="5"/>
  <c r="C2738" i="5" s="1"/>
  <c r="D2737" i="5"/>
  <c r="B2737" i="5"/>
  <c r="C2737" i="5" s="1"/>
  <c r="D2736" i="5"/>
  <c r="B2736" i="5"/>
  <c r="C2736" i="5" s="1"/>
  <c r="D2735" i="5"/>
  <c r="B2735" i="5"/>
  <c r="C2735" i="5" s="1"/>
  <c r="D2734" i="5"/>
  <c r="B2734" i="5"/>
  <c r="C2734" i="5" s="1"/>
  <c r="D2733" i="5"/>
  <c r="B2733" i="5"/>
  <c r="C2733" i="5" s="1"/>
  <c r="D2732" i="5"/>
  <c r="B2732" i="5"/>
  <c r="C2732" i="5" s="1"/>
  <c r="D2731" i="5"/>
  <c r="B2731" i="5"/>
  <c r="C2731" i="5" s="1"/>
  <c r="D2730" i="5"/>
  <c r="B2730" i="5"/>
  <c r="C2730" i="5" s="1"/>
  <c r="D2729" i="5"/>
  <c r="B2729" i="5"/>
  <c r="C2729" i="5" s="1"/>
  <c r="D2728" i="5"/>
  <c r="B2728" i="5"/>
  <c r="C2728" i="5" s="1"/>
  <c r="D2727" i="5"/>
  <c r="B2727" i="5"/>
  <c r="C2727" i="5" s="1"/>
  <c r="D2726" i="5"/>
  <c r="B2726" i="5"/>
  <c r="C2726" i="5" s="1"/>
  <c r="D2725" i="5"/>
  <c r="B2725" i="5"/>
  <c r="C2725" i="5" s="1"/>
  <c r="D2724" i="5"/>
  <c r="B2724" i="5"/>
  <c r="C2724" i="5" s="1"/>
  <c r="D2723" i="5"/>
  <c r="B2723" i="5"/>
  <c r="C2723" i="5" s="1"/>
  <c r="D2722" i="5"/>
  <c r="B2722" i="5"/>
  <c r="C2722" i="5" s="1"/>
  <c r="D2721" i="5"/>
  <c r="B2721" i="5"/>
  <c r="C2721" i="5" s="1"/>
  <c r="D2720" i="5"/>
  <c r="B2720" i="5"/>
  <c r="C2720" i="5" s="1"/>
  <c r="D2719" i="5"/>
  <c r="C2719" i="5"/>
  <c r="B2719" i="5"/>
  <c r="D2718" i="5"/>
  <c r="B2718" i="5"/>
  <c r="C2718" i="5" s="1"/>
  <c r="D2717" i="5"/>
  <c r="B2717" i="5"/>
  <c r="C2717" i="5" s="1"/>
  <c r="D2716" i="5"/>
  <c r="B2716" i="5"/>
  <c r="C2716" i="5" s="1"/>
  <c r="D2715" i="5"/>
  <c r="B2715" i="5"/>
  <c r="C2715" i="5" s="1"/>
  <c r="D2714" i="5"/>
  <c r="B2714" i="5"/>
  <c r="C2714" i="5" s="1"/>
  <c r="D2713" i="5"/>
  <c r="B2713" i="5"/>
  <c r="C2713" i="5" s="1"/>
  <c r="D2712" i="5"/>
  <c r="B2712" i="5"/>
  <c r="C2712" i="5" s="1"/>
  <c r="D2711" i="5"/>
  <c r="B2711" i="5"/>
  <c r="C2711" i="5" s="1"/>
  <c r="D2710" i="5"/>
  <c r="B2710" i="5"/>
  <c r="C2710" i="5" s="1"/>
  <c r="D2709" i="5"/>
  <c r="B2709" i="5"/>
  <c r="C2709" i="5" s="1"/>
  <c r="D2708" i="5"/>
  <c r="B2708" i="5"/>
  <c r="C2708" i="5" s="1"/>
  <c r="D2707" i="5"/>
  <c r="B2707" i="5"/>
  <c r="C2707" i="5" s="1"/>
  <c r="D2706" i="5"/>
  <c r="B2706" i="5"/>
  <c r="C2706" i="5" s="1"/>
  <c r="D2705" i="5"/>
  <c r="B2705" i="5"/>
  <c r="C2705" i="5" s="1"/>
  <c r="D2704" i="5"/>
  <c r="B2704" i="5"/>
  <c r="C2704" i="5" s="1"/>
  <c r="D2703" i="5"/>
  <c r="B2703" i="5"/>
  <c r="C2703" i="5" s="1"/>
  <c r="D2702" i="5"/>
  <c r="B2702" i="5"/>
  <c r="C2702" i="5" s="1"/>
  <c r="D2701" i="5"/>
  <c r="C2701" i="5"/>
  <c r="B2701" i="5"/>
  <c r="D2700" i="5"/>
  <c r="B2700" i="5"/>
  <c r="C2700" i="5" s="1"/>
  <c r="D2699" i="5"/>
  <c r="C2699" i="5"/>
  <c r="B2699" i="5"/>
  <c r="D2698" i="5"/>
  <c r="B2698" i="5"/>
  <c r="C2698" i="5" s="1"/>
  <c r="D2697" i="5"/>
  <c r="B2697" i="5"/>
  <c r="C2697" i="5" s="1"/>
  <c r="D2696" i="5"/>
  <c r="B2696" i="5"/>
  <c r="C2696" i="5" s="1"/>
  <c r="D2695" i="5"/>
  <c r="B2695" i="5"/>
  <c r="C2695" i="5" s="1"/>
  <c r="D2694" i="5"/>
  <c r="B2694" i="5"/>
  <c r="C2694" i="5" s="1"/>
  <c r="D2693" i="5"/>
  <c r="B2693" i="5"/>
  <c r="C2693" i="5" s="1"/>
  <c r="D2692" i="5"/>
  <c r="B2692" i="5"/>
  <c r="C2692" i="5" s="1"/>
  <c r="D2691" i="5"/>
  <c r="B2691" i="5"/>
  <c r="C2691" i="5" s="1"/>
  <c r="D2690" i="5"/>
  <c r="B2690" i="5"/>
  <c r="C2690" i="5" s="1"/>
  <c r="D2689" i="5"/>
  <c r="B2689" i="5"/>
  <c r="C2689" i="5" s="1"/>
  <c r="D2688" i="5"/>
  <c r="B2688" i="5"/>
  <c r="C2688" i="5" s="1"/>
  <c r="D2687" i="5"/>
  <c r="B2687" i="5"/>
  <c r="C2687" i="5" s="1"/>
  <c r="D2686" i="5"/>
  <c r="B2686" i="5"/>
  <c r="C2686" i="5" s="1"/>
  <c r="D2685" i="5"/>
  <c r="B2685" i="5"/>
  <c r="C2685" i="5" s="1"/>
  <c r="D2684" i="5"/>
  <c r="B2684" i="5"/>
  <c r="C2684" i="5" s="1"/>
  <c r="D2683" i="5"/>
  <c r="C2683" i="5"/>
  <c r="B2683" i="5"/>
  <c r="D2682" i="5"/>
  <c r="B2682" i="5"/>
  <c r="C2682" i="5" s="1"/>
  <c r="D2681" i="5"/>
  <c r="B2681" i="5"/>
  <c r="C2681" i="5" s="1"/>
  <c r="D2680" i="5"/>
  <c r="B2680" i="5"/>
  <c r="C2680" i="5" s="1"/>
  <c r="D2679" i="5"/>
  <c r="B2679" i="5"/>
  <c r="C2679" i="5" s="1"/>
  <c r="D2678" i="5"/>
  <c r="B2678" i="5"/>
  <c r="C2678" i="5" s="1"/>
  <c r="D2677" i="5"/>
  <c r="B2677" i="5"/>
  <c r="C2677" i="5" s="1"/>
  <c r="D2676" i="5"/>
  <c r="B2676" i="5"/>
  <c r="C2676" i="5" s="1"/>
  <c r="D2675" i="5"/>
  <c r="B2675" i="5"/>
  <c r="C2675" i="5" s="1"/>
  <c r="D2674" i="5"/>
  <c r="B2674" i="5"/>
  <c r="C2674" i="5" s="1"/>
  <c r="D2673" i="5"/>
  <c r="B2673" i="5"/>
  <c r="C2673" i="5" s="1"/>
  <c r="D2672" i="5"/>
  <c r="B2672" i="5"/>
  <c r="C2672" i="5" s="1"/>
  <c r="D2671" i="5"/>
  <c r="B2671" i="5"/>
  <c r="C2671" i="5" s="1"/>
  <c r="D2670" i="5"/>
  <c r="B2670" i="5"/>
  <c r="C2670" i="5" s="1"/>
  <c r="D2669" i="5"/>
  <c r="B2669" i="5"/>
  <c r="C2669" i="5" s="1"/>
  <c r="D2668" i="5"/>
  <c r="B2668" i="5"/>
  <c r="C2668" i="5" s="1"/>
  <c r="D2667" i="5"/>
  <c r="B2667" i="5"/>
  <c r="C2667" i="5" s="1"/>
  <c r="D2666" i="5"/>
  <c r="B2666" i="5"/>
  <c r="C2666" i="5" s="1"/>
  <c r="D2665" i="5"/>
  <c r="B2665" i="5"/>
  <c r="C2665" i="5" s="1"/>
  <c r="D2664" i="5"/>
  <c r="B2664" i="5"/>
  <c r="C2664" i="5" s="1"/>
  <c r="D2663" i="5"/>
  <c r="B2663" i="5"/>
  <c r="C2663" i="5" s="1"/>
  <c r="D2662" i="5"/>
  <c r="B2662" i="5"/>
  <c r="C2662" i="5" s="1"/>
  <c r="D2661" i="5"/>
  <c r="B2661" i="5"/>
  <c r="C2661" i="5" s="1"/>
  <c r="D2660" i="5"/>
  <c r="B2660" i="5"/>
  <c r="C2660" i="5" s="1"/>
  <c r="D2659" i="5"/>
  <c r="B2659" i="5"/>
  <c r="C2659" i="5" s="1"/>
  <c r="D2658" i="5"/>
  <c r="B2658" i="5"/>
  <c r="C2658" i="5" s="1"/>
  <c r="D2657" i="5"/>
  <c r="B2657" i="5"/>
  <c r="C2657" i="5" s="1"/>
  <c r="D2656" i="5"/>
  <c r="B2656" i="5"/>
  <c r="C2656" i="5" s="1"/>
  <c r="D2655" i="5"/>
  <c r="B2655" i="5"/>
  <c r="C2655" i="5" s="1"/>
  <c r="D2654" i="5"/>
  <c r="B2654" i="5"/>
  <c r="C2654" i="5" s="1"/>
  <c r="D2653" i="5"/>
  <c r="B2653" i="5"/>
  <c r="C2653" i="5" s="1"/>
  <c r="D2652" i="5"/>
  <c r="B2652" i="5"/>
  <c r="C2652" i="5" s="1"/>
  <c r="D2651" i="5"/>
  <c r="B2651" i="5"/>
  <c r="C2651" i="5" s="1"/>
  <c r="D2650" i="5"/>
  <c r="B2650" i="5"/>
  <c r="C2650" i="5" s="1"/>
  <c r="D2649" i="5"/>
  <c r="B2649" i="5"/>
  <c r="C2649" i="5" s="1"/>
  <c r="D2648" i="5"/>
  <c r="B2648" i="5"/>
  <c r="C2648" i="5" s="1"/>
  <c r="D2647" i="5"/>
  <c r="B2647" i="5"/>
  <c r="C2647" i="5" s="1"/>
  <c r="D2646" i="5"/>
  <c r="B2646" i="5"/>
  <c r="C2646" i="5" s="1"/>
  <c r="D2645" i="5"/>
  <c r="C2645" i="5"/>
  <c r="B2645" i="5"/>
  <c r="D2644" i="5"/>
  <c r="B2644" i="5"/>
  <c r="C2644" i="5" s="1"/>
  <c r="D2643" i="5"/>
  <c r="C2643" i="5"/>
  <c r="B2643" i="5"/>
  <c r="D2642" i="5"/>
  <c r="B2642" i="5"/>
  <c r="C2642" i="5" s="1"/>
  <c r="D2641" i="5"/>
  <c r="B2641" i="5"/>
  <c r="C2641" i="5" s="1"/>
  <c r="D2640" i="5"/>
  <c r="B2640" i="5"/>
  <c r="C2640" i="5" s="1"/>
  <c r="D2639" i="5"/>
  <c r="B2639" i="5"/>
  <c r="C2639" i="5" s="1"/>
  <c r="D2638" i="5"/>
  <c r="B2638" i="5"/>
  <c r="C2638" i="5" s="1"/>
  <c r="D2637" i="5"/>
  <c r="B2637" i="5"/>
  <c r="C2637" i="5" s="1"/>
  <c r="D2636" i="5"/>
  <c r="B2636" i="5"/>
  <c r="C2636" i="5" s="1"/>
  <c r="D2635" i="5"/>
  <c r="B2635" i="5"/>
  <c r="C2635" i="5" s="1"/>
  <c r="D2634" i="5"/>
  <c r="B2634" i="5"/>
  <c r="C2634" i="5" s="1"/>
  <c r="D2633" i="5"/>
  <c r="B2633" i="5"/>
  <c r="C2633" i="5" s="1"/>
  <c r="D2632" i="5"/>
  <c r="B2632" i="5"/>
  <c r="C2632" i="5" s="1"/>
  <c r="D2631" i="5"/>
  <c r="B2631" i="5"/>
  <c r="C2631" i="5" s="1"/>
  <c r="D2630" i="5"/>
  <c r="B2630" i="5"/>
  <c r="C2630" i="5" s="1"/>
  <c r="D2629" i="5"/>
  <c r="B2629" i="5"/>
  <c r="C2629" i="5" s="1"/>
  <c r="D2628" i="5"/>
  <c r="B2628" i="5"/>
  <c r="C2628" i="5" s="1"/>
  <c r="D2627" i="5"/>
  <c r="B2627" i="5"/>
  <c r="C2627" i="5" s="1"/>
  <c r="D2626" i="5"/>
  <c r="B2626" i="5"/>
  <c r="C2626" i="5" s="1"/>
  <c r="D2625" i="5"/>
  <c r="B2625" i="5"/>
  <c r="C2625" i="5" s="1"/>
  <c r="D2624" i="5"/>
  <c r="B2624" i="5"/>
  <c r="C2624" i="5" s="1"/>
  <c r="D2623" i="5"/>
  <c r="B2623" i="5"/>
  <c r="C2623" i="5" s="1"/>
  <c r="D2622" i="5"/>
  <c r="B2622" i="5"/>
  <c r="C2622" i="5" s="1"/>
  <c r="D2621" i="5"/>
  <c r="C2621" i="5"/>
  <c r="B2621" i="5"/>
  <c r="D2620" i="5"/>
  <c r="B2620" i="5"/>
  <c r="C2620" i="5" s="1"/>
  <c r="D2619" i="5"/>
  <c r="C2619" i="5"/>
  <c r="B2619" i="5"/>
  <c r="D2618" i="5"/>
  <c r="B2618" i="5"/>
  <c r="C2618" i="5" s="1"/>
  <c r="D2617" i="5"/>
  <c r="B2617" i="5"/>
  <c r="C2617" i="5" s="1"/>
  <c r="D2616" i="5"/>
  <c r="B2616" i="5"/>
  <c r="C2616" i="5" s="1"/>
  <c r="D2615" i="5"/>
  <c r="B2615" i="5"/>
  <c r="C2615" i="5" s="1"/>
  <c r="D2614" i="5"/>
  <c r="B2614" i="5"/>
  <c r="C2614" i="5" s="1"/>
  <c r="D2613" i="5"/>
  <c r="B2613" i="5"/>
  <c r="C2613" i="5" s="1"/>
  <c r="D2612" i="5"/>
  <c r="B2612" i="5"/>
  <c r="C2612" i="5" s="1"/>
  <c r="D2611" i="5"/>
  <c r="B2611" i="5"/>
  <c r="C2611" i="5" s="1"/>
  <c r="D2610" i="5"/>
  <c r="B2610" i="5"/>
  <c r="C2610" i="5" s="1"/>
  <c r="D2609" i="5"/>
  <c r="B2609" i="5"/>
  <c r="C2609" i="5" s="1"/>
  <c r="D2608" i="5"/>
  <c r="B2608" i="5"/>
  <c r="C2608" i="5" s="1"/>
  <c r="D2607" i="5"/>
  <c r="B2607" i="5"/>
  <c r="C2607" i="5" s="1"/>
  <c r="D2606" i="5"/>
  <c r="B2606" i="5"/>
  <c r="C2606" i="5" s="1"/>
  <c r="D2605" i="5"/>
  <c r="B2605" i="5"/>
  <c r="C2605" i="5" s="1"/>
  <c r="D2604" i="5"/>
  <c r="B2604" i="5"/>
  <c r="C2604" i="5" s="1"/>
  <c r="D2603" i="5"/>
  <c r="B2603" i="5"/>
  <c r="C2603" i="5" s="1"/>
  <c r="D2602" i="5"/>
  <c r="B2602" i="5"/>
  <c r="C2602" i="5" s="1"/>
  <c r="D2601" i="5"/>
  <c r="B2601" i="5"/>
  <c r="C2601" i="5" s="1"/>
  <c r="D2600" i="5"/>
  <c r="B2600" i="5"/>
  <c r="C2600" i="5" s="1"/>
  <c r="D2599" i="5"/>
  <c r="B2599" i="5"/>
  <c r="C2599" i="5" s="1"/>
  <c r="D2598" i="5"/>
  <c r="B2598" i="5"/>
  <c r="C2598" i="5" s="1"/>
  <c r="D2597" i="5"/>
  <c r="B2597" i="5"/>
  <c r="C2597" i="5" s="1"/>
  <c r="D2596" i="5"/>
  <c r="B2596" i="5"/>
  <c r="C2596" i="5" s="1"/>
  <c r="D2595" i="5"/>
  <c r="B2595" i="5"/>
  <c r="C2595" i="5" s="1"/>
  <c r="D2594" i="5"/>
  <c r="B2594" i="5"/>
  <c r="C2594" i="5" s="1"/>
  <c r="D2593" i="5"/>
  <c r="B2593" i="5"/>
  <c r="C2593" i="5" s="1"/>
  <c r="D2592" i="5"/>
  <c r="B2592" i="5"/>
  <c r="C2592" i="5" s="1"/>
  <c r="D2591" i="5"/>
  <c r="C2591" i="5"/>
  <c r="B2591" i="5"/>
  <c r="D2590" i="5"/>
  <c r="B2590" i="5"/>
  <c r="C2590" i="5" s="1"/>
  <c r="D2589" i="5"/>
  <c r="B2589" i="5"/>
  <c r="C2589" i="5" s="1"/>
  <c r="D2588" i="5"/>
  <c r="B2588" i="5"/>
  <c r="C2588" i="5" s="1"/>
  <c r="D2587" i="5"/>
  <c r="B2587" i="5"/>
  <c r="C2587" i="5" s="1"/>
  <c r="D2586" i="5"/>
  <c r="B2586" i="5"/>
  <c r="C2586" i="5" s="1"/>
  <c r="D2585" i="5"/>
  <c r="B2585" i="5"/>
  <c r="C2585" i="5" s="1"/>
  <c r="D2584" i="5"/>
  <c r="B2584" i="5"/>
  <c r="C2584" i="5" s="1"/>
  <c r="D2583" i="5"/>
  <c r="B2583" i="5"/>
  <c r="C2583" i="5" s="1"/>
  <c r="D2582" i="5"/>
  <c r="B2582" i="5"/>
  <c r="C2582" i="5" s="1"/>
  <c r="D2581" i="5"/>
  <c r="B2581" i="5"/>
  <c r="C2581" i="5" s="1"/>
  <c r="D2580" i="5"/>
  <c r="B2580" i="5"/>
  <c r="C2580" i="5" s="1"/>
  <c r="D2579" i="5"/>
  <c r="B2579" i="5"/>
  <c r="C2579" i="5" s="1"/>
  <c r="D2578" i="5"/>
  <c r="B2578" i="5"/>
  <c r="C2578" i="5" s="1"/>
  <c r="D2577" i="5"/>
  <c r="B2577" i="5"/>
  <c r="C2577" i="5" s="1"/>
  <c r="D2576" i="5"/>
  <c r="B2576" i="5"/>
  <c r="C2576" i="5" s="1"/>
  <c r="D2575" i="5"/>
  <c r="B2575" i="5"/>
  <c r="C2575" i="5" s="1"/>
  <c r="D2574" i="5"/>
  <c r="B2574" i="5"/>
  <c r="C2574" i="5" s="1"/>
  <c r="D2573" i="5"/>
  <c r="C2573" i="5"/>
  <c r="B2573" i="5"/>
  <c r="D2572" i="5"/>
  <c r="B2572" i="5"/>
  <c r="C2572" i="5" s="1"/>
  <c r="D2571" i="5"/>
  <c r="C2571" i="5"/>
  <c r="B2571" i="5"/>
  <c r="D2570" i="5"/>
  <c r="B2570" i="5"/>
  <c r="C2570" i="5" s="1"/>
  <c r="D2569" i="5"/>
  <c r="B2569" i="5"/>
  <c r="C2569" i="5" s="1"/>
  <c r="D2568" i="5"/>
  <c r="B2568" i="5"/>
  <c r="C2568" i="5" s="1"/>
  <c r="D2567" i="5"/>
  <c r="B2567" i="5"/>
  <c r="C2567" i="5" s="1"/>
  <c r="D2566" i="5"/>
  <c r="B2566" i="5"/>
  <c r="C2566" i="5" s="1"/>
  <c r="D2565" i="5"/>
  <c r="C2565" i="5"/>
  <c r="B2565" i="5"/>
  <c r="D2564" i="5"/>
  <c r="B2564" i="5"/>
  <c r="C2564" i="5" s="1"/>
  <c r="D2563" i="5"/>
  <c r="B2563" i="5"/>
  <c r="C2563" i="5" s="1"/>
  <c r="D2562" i="5"/>
  <c r="B2562" i="5"/>
  <c r="C2562" i="5" s="1"/>
  <c r="D2561" i="5"/>
  <c r="B2561" i="5"/>
  <c r="C2561" i="5" s="1"/>
  <c r="D2560" i="5"/>
  <c r="B2560" i="5"/>
  <c r="C2560" i="5" s="1"/>
  <c r="D2559" i="5"/>
  <c r="B2559" i="5"/>
  <c r="C2559" i="5" s="1"/>
  <c r="D2558" i="5"/>
  <c r="B2558" i="5"/>
  <c r="C2558" i="5" s="1"/>
  <c r="D2557" i="5"/>
  <c r="B2557" i="5"/>
  <c r="C2557" i="5" s="1"/>
  <c r="D2556" i="5"/>
  <c r="B2556" i="5"/>
  <c r="C2556" i="5" s="1"/>
  <c r="D2555" i="5"/>
  <c r="B2555" i="5"/>
  <c r="C2555" i="5" s="1"/>
  <c r="D2554" i="5"/>
  <c r="B2554" i="5"/>
  <c r="C2554" i="5" s="1"/>
  <c r="D2553" i="5"/>
  <c r="C2553" i="5"/>
  <c r="B2553" i="5"/>
  <c r="D2552" i="5"/>
  <c r="B2552" i="5"/>
  <c r="C2552" i="5" s="1"/>
  <c r="D2551" i="5"/>
  <c r="C2551" i="5"/>
  <c r="B2551" i="5"/>
  <c r="D2550" i="5"/>
  <c r="C2550" i="5"/>
  <c r="B2550" i="5"/>
  <c r="D2549" i="5"/>
  <c r="B2549" i="5"/>
  <c r="C2549" i="5" s="1"/>
  <c r="D2548" i="5"/>
  <c r="B2548" i="5"/>
  <c r="C2548" i="5" s="1"/>
  <c r="D2547" i="5"/>
  <c r="C2547" i="5"/>
  <c r="B2547" i="5"/>
  <c r="D2546" i="5"/>
  <c r="B2546" i="5"/>
  <c r="C2546" i="5" s="1"/>
  <c r="D2545" i="5"/>
  <c r="B2545" i="5"/>
  <c r="C2545" i="5" s="1"/>
  <c r="D2544" i="5"/>
  <c r="B2544" i="5"/>
  <c r="C2544" i="5" s="1"/>
  <c r="D2543" i="5"/>
  <c r="B2543" i="5"/>
  <c r="C2543" i="5" s="1"/>
  <c r="D2542" i="5"/>
  <c r="B2542" i="5"/>
  <c r="C2542" i="5" s="1"/>
  <c r="D2541" i="5"/>
  <c r="B2541" i="5"/>
  <c r="C2541" i="5" s="1"/>
  <c r="D2540" i="5"/>
  <c r="B2540" i="5"/>
  <c r="C2540" i="5" s="1"/>
  <c r="D2539" i="5"/>
  <c r="B2539" i="5"/>
  <c r="C2539" i="5" s="1"/>
  <c r="D2538" i="5"/>
  <c r="B2538" i="5"/>
  <c r="C2538" i="5" s="1"/>
  <c r="D2537" i="5"/>
  <c r="B2537" i="5"/>
  <c r="C2537" i="5" s="1"/>
  <c r="D2536" i="5"/>
  <c r="B2536" i="5"/>
  <c r="C2536" i="5" s="1"/>
  <c r="D2535" i="5"/>
  <c r="B2535" i="5"/>
  <c r="C2535" i="5" s="1"/>
  <c r="D2534" i="5"/>
  <c r="B2534" i="5"/>
  <c r="C2534" i="5" s="1"/>
  <c r="D2533" i="5"/>
  <c r="C2533" i="5"/>
  <c r="B2533" i="5"/>
  <c r="D2532" i="5"/>
  <c r="B2532" i="5"/>
  <c r="C2532" i="5" s="1"/>
  <c r="D2531" i="5"/>
  <c r="B2531" i="5"/>
  <c r="C2531" i="5" s="1"/>
  <c r="D2530" i="5"/>
  <c r="B2530" i="5"/>
  <c r="C2530" i="5" s="1"/>
  <c r="D2529" i="5"/>
  <c r="B2529" i="5"/>
  <c r="C2529" i="5" s="1"/>
  <c r="D2528" i="5"/>
  <c r="B2528" i="5"/>
  <c r="C2528" i="5" s="1"/>
  <c r="D2527" i="5"/>
  <c r="B2527" i="5"/>
  <c r="C2527" i="5" s="1"/>
  <c r="D2526" i="5"/>
  <c r="B2526" i="5"/>
  <c r="C2526" i="5" s="1"/>
  <c r="D2525" i="5"/>
  <c r="C2525" i="5"/>
  <c r="B2525" i="5"/>
  <c r="D2524" i="5"/>
  <c r="B2524" i="5"/>
  <c r="C2524" i="5" s="1"/>
  <c r="D2523" i="5"/>
  <c r="B2523" i="5"/>
  <c r="C2523" i="5" s="1"/>
  <c r="D2522" i="5"/>
  <c r="B2522" i="5"/>
  <c r="C2522" i="5" s="1"/>
  <c r="D2521" i="5"/>
  <c r="C2521" i="5"/>
  <c r="B2521" i="5"/>
  <c r="D2520" i="5"/>
  <c r="B2520" i="5"/>
  <c r="C2520" i="5" s="1"/>
  <c r="D2519" i="5"/>
  <c r="C2519" i="5"/>
  <c r="B2519" i="5"/>
  <c r="D2518" i="5"/>
  <c r="C2518" i="5"/>
  <c r="B2518" i="5"/>
  <c r="D2517" i="5"/>
  <c r="B2517" i="5"/>
  <c r="C2517" i="5" s="1"/>
  <c r="D2516" i="5"/>
  <c r="B2516" i="5"/>
  <c r="C2516" i="5" s="1"/>
  <c r="D2515" i="5"/>
  <c r="C2515" i="5"/>
  <c r="B2515" i="5"/>
  <c r="D2514" i="5"/>
  <c r="B2514" i="5"/>
  <c r="C2514" i="5" s="1"/>
  <c r="D2513" i="5"/>
  <c r="B2513" i="5"/>
  <c r="C2513" i="5" s="1"/>
  <c r="D2512" i="5"/>
  <c r="B2512" i="5"/>
  <c r="C2512" i="5" s="1"/>
  <c r="D2511" i="5"/>
  <c r="B2511" i="5"/>
  <c r="C2511" i="5" s="1"/>
  <c r="D2510" i="5"/>
  <c r="B2510" i="5"/>
  <c r="C2510" i="5" s="1"/>
  <c r="D2509" i="5"/>
  <c r="C2509" i="5"/>
  <c r="B2509" i="5"/>
  <c r="D2508" i="5"/>
  <c r="B2508" i="5"/>
  <c r="C2508" i="5" s="1"/>
  <c r="D2507" i="5"/>
  <c r="B2507" i="5"/>
  <c r="C2507" i="5" s="1"/>
  <c r="D2506" i="5"/>
  <c r="B2506" i="5"/>
  <c r="C2506" i="5" s="1"/>
  <c r="D2505" i="5"/>
  <c r="B2505" i="5"/>
  <c r="C2505" i="5" s="1"/>
  <c r="D2504" i="5"/>
  <c r="B2504" i="5"/>
  <c r="C2504" i="5" s="1"/>
  <c r="D2503" i="5"/>
  <c r="B2503" i="5"/>
  <c r="C2503" i="5" s="1"/>
  <c r="D2502" i="5"/>
  <c r="C2502" i="5"/>
  <c r="B2502" i="5"/>
  <c r="D2501" i="5"/>
  <c r="C2501" i="5"/>
  <c r="B2501" i="5"/>
  <c r="D2500" i="5"/>
  <c r="B2500" i="5"/>
  <c r="C2500" i="5" s="1"/>
  <c r="D2499" i="5"/>
  <c r="C2499" i="5"/>
  <c r="B2499" i="5"/>
  <c r="D2498" i="5"/>
  <c r="B2498" i="5"/>
  <c r="C2498" i="5" s="1"/>
  <c r="D2497" i="5"/>
  <c r="B2497" i="5"/>
  <c r="C2497" i="5" s="1"/>
  <c r="D2496" i="5"/>
  <c r="B2496" i="5"/>
  <c r="C2496" i="5" s="1"/>
  <c r="D2495" i="5"/>
  <c r="B2495" i="5"/>
  <c r="C2495" i="5" s="1"/>
  <c r="D2494" i="5"/>
  <c r="B2494" i="5"/>
  <c r="C2494" i="5" s="1"/>
  <c r="D2493" i="5"/>
  <c r="B2493" i="5"/>
  <c r="C2493" i="5" s="1"/>
  <c r="D2492" i="5"/>
  <c r="B2492" i="5"/>
  <c r="C2492" i="5" s="1"/>
  <c r="D2491" i="5"/>
  <c r="B2491" i="5"/>
  <c r="C2491" i="5" s="1"/>
  <c r="D2490" i="5"/>
  <c r="B2490" i="5"/>
  <c r="C2490" i="5" s="1"/>
  <c r="D2489" i="5"/>
  <c r="B2489" i="5"/>
  <c r="C2489" i="5" s="1"/>
  <c r="D2488" i="5"/>
  <c r="B2488" i="5"/>
  <c r="C2488" i="5" s="1"/>
  <c r="D2487" i="5"/>
  <c r="C2487" i="5"/>
  <c r="B2487" i="5"/>
  <c r="D2486" i="5"/>
  <c r="B2486" i="5"/>
  <c r="C2486" i="5" s="1"/>
  <c r="D2485" i="5"/>
  <c r="B2485" i="5"/>
  <c r="C2485" i="5" s="1"/>
  <c r="D2484" i="5"/>
  <c r="B2484" i="5"/>
  <c r="C2484" i="5" s="1"/>
  <c r="D2483" i="5"/>
  <c r="B2483" i="5"/>
  <c r="C2483" i="5" s="1"/>
  <c r="D2482" i="5"/>
  <c r="B2482" i="5"/>
  <c r="C2482" i="5" s="1"/>
  <c r="D2481" i="5"/>
  <c r="B2481" i="5"/>
  <c r="C2481" i="5" s="1"/>
  <c r="D2480" i="5"/>
  <c r="B2480" i="5"/>
  <c r="C2480" i="5" s="1"/>
  <c r="D2479" i="5"/>
  <c r="B2479" i="5"/>
  <c r="C2479" i="5" s="1"/>
  <c r="D2478" i="5"/>
  <c r="B2478" i="5"/>
  <c r="C2478" i="5" s="1"/>
  <c r="D2477" i="5"/>
  <c r="C2477" i="5"/>
  <c r="B2477" i="5"/>
  <c r="D2476" i="5"/>
  <c r="B2476" i="5"/>
  <c r="C2476" i="5" s="1"/>
  <c r="D2475" i="5"/>
  <c r="B2475" i="5"/>
  <c r="C2475" i="5" s="1"/>
  <c r="D2474" i="5"/>
  <c r="B2474" i="5"/>
  <c r="C2474" i="5" s="1"/>
  <c r="D2473" i="5"/>
  <c r="C2473" i="5"/>
  <c r="B2473" i="5"/>
  <c r="D2472" i="5"/>
  <c r="B2472" i="5"/>
  <c r="C2472" i="5" s="1"/>
  <c r="D2471" i="5"/>
  <c r="B2471" i="5"/>
  <c r="C2471" i="5" s="1"/>
  <c r="D2470" i="5"/>
  <c r="B2470" i="5"/>
  <c r="C2470" i="5" s="1"/>
  <c r="D2469" i="5"/>
  <c r="B2469" i="5"/>
  <c r="C2469" i="5" s="1"/>
  <c r="D2468" i="5"/>
  <c r="B2468" i="5"/>
  <c r="C2468" i="5" s="1"/>
  <c r="D2467" i="5"/>
  <c r="B2467" i="5"/>
  <c r="C2467" i="5" s="1"/>
  <c r="D2466" i="5"/>
  <c r="B2466" i="5"/>
  <c r="C2466" i="5" s="1"/>
  <c r="D2465" i="5"/>
  <c r="B2465" i="5"/>
  <c r="C2465" i="5" s="1"/>
  <c r="D2464" i="5"/>
  <c r="B2464" i="5"/>
  <c r="C2464" i="5" s="1"/>
  <c r="D2463" i="5"/>
  <c r="B2463" i="5"/>
  <c r="C2463" i="5" s="1"/>
  <c r="D2462" i="5"/>
  <c r="B2462" i="5"/>
  <c r="C2462" i="5" s="1"/>
  <c r="D2461" i="5"/>
  <c r="B2461" i="5"/>
  <c r="C2461" i="5" s="1"/>
  <c r="D2460" i="5"/>
  <c r="B2460" i="5"/>
  <c r="C2460" i="5" s="1"/>
  <c r="D2459" i="5"/>
  <c r="C2459" i="5"/>
  <c r="B2459" i="5"/>
  <c r="D2458" i="5"/>
  <c r="B2458" i="5"/>
  <c r="C2458" i="5" s="1"/>
  <c r="D2457" i="5"/>
  <c r="C2457" i="5"/>
  <c r="B2457" i="5"/>
  <c r="D2456" i="5"/>
  <c r="B2456" i="5"/>
  <c r="C2456" i="5" s="1"/>
  <c r="D2455" i="5"/>
  <c r="B2455" i="5"/>
  <c r="C2455" i="5" s="1"/>
  <c r="D2454" i="5"/>
  <c r="C2454" i="5"/>
  <c r="B2454" i="5"/>
  <c r="D2453" i="5"/>
  <c r="B2453" i="5"/>
  <c r="C2453" i="5" s="1"/>
  <c r="D2452" i="5"/>
  <c r="B2452" i="5"/>
  <c r="C2452" i="5" s="1"/>
  <c r="D2451" i="5"/>
  <c r="C2451" i="5"/>
  <c r="B2451" i="5"/>
  <c r="D2450" i="5"/>
  <c r="B2450" i="5"/>
  <c r="C2450" i="5" s="1"/>
  <c r="D2449" i="5"/>
  <c r="B2449" i="5"/>
  <c r="C2449" i="5" s="1"/>
  <c r="D2448" i="5"/>
  <c r="B2448" i="5"/>
  <c r="C2448" i="5" s="1"/>
  <c r="D2447" i="5"/>
  <c r="B2447" i="5"/>
  <c r="C2447" i="5" s="1"/>
  <c r="D2446" i="5"/>
  <c r="B2446" i="5"/>
  <c r="C2446" i="5" s="1"/>
  <c r="D2445" i="5"/>
  <c r="B2445" i="5"/>
  <c r="C2445" i="5" s="1"/>
  <c r="D2444" i="5"/>
  <c r="B2444" i="5"/>
  <c r="C2444" i="5" s="1"/>
  <c r="D2443" i="5"/>
  <c r="C2443" i="5"/>
  <c r="B2443" i="5"/>
  <c r="D2442" i="5"/>
  <c r="B2442" i="5"/>
  <c r="C2442" i="5" s="1"/>
  <c r="D2441" i="5"/>
  <c r="B2441" i="5"/>
  <c r="C2441" i="5" s="1"/>
  <c r="D2440" i="5"/>
  <c r="B2440" i="5"/>
  <c r="C2440" i="5" s="1"/>
  <c r="D2439" i="5"/>
  <c r="C2439" i="5"/>
  <c r="B2439" i="5"/>
  <c r="D2438" i="5"/>
  <c r="B2438" i="5"/>
  <c r="C2438" i="5" s="1"/>
  <c r="D2437" i="5"/>
  <c r="B2437" i="5"/>
  <c r="C2437" i="5" s="1"/>
  <c r="D2436" i="5"/>
  <c r="B2436" i="5"/>
  <c r="C2436" i="5" s="1"/>
  <c r="D2435" i="5"/>
  <c r="B2435" i="5"/>
  <c r="C2435" i="5" s="1"/>
  <c r="D2434" i="5"/>
  <c r="B2434" i="5"/>
  <c r="C2434" i="5" s="1"/>
  <c r="D2433" i="5"/>
  <c r="B2433" i="5"/>
  <c r="C2433" i="5" s="1"/>
  <c r="D2432" i="5"/>
  <c r="B2432" i="5"/>
  <c r="C2432" i="5" s="1"/>
  <c r="D2431" i="5"/>
  <c r="B2431" i="5"/>
  <c r="C2431" i="5" s="1"/>
  <c r="D2430" i="5"/>
  <c r="B2430" i="5"/>
  <c r="C2430" i="5" s="1"/>
  <c r="D2429" i="5"/>
  <c r="C2429" i="5"/>
  <c r="B2429" i="5"/>
  <c r="D2428" i="5"/>
  <c r="B2428" i="5"/>
  <c r="C2428" i="5" s="1"/>
  <c r="D2427" i="5"/>
  <c r="C2427" i="5"/>
  <c r="B2427" i="5"/>
  <c r="D2426" i="5"/>
  <c r="B2426" i="5"/>
  <c r="C2426" i="5" s="1"/>
  <c r="D2425" i="5"/>
  <c r="C2425" i="5"/>
  <c r="B2425" i="5"/>
  <c r="D2424" i="5"/>
  <c r="B2424" i="5"/>
  <c r="C2424" i="5" s="1"/>
  <c r="D2423" i="5"/>
  <c r="B2423" i="5"/>
  <c r="C2423" i="5" s="1"/>
  <c r="D2422" i="5"/>
  <c r="C2422" i="5"/>
  <c r="B2422" i="5"/>
  <c r="D2421" i="5"/>
  <c r="C2421" i="5"/>
  <c r="B2421" i="5"/>
  <c r="D2420" i="5"/>
  <c r="B2420" i="5"/>
  <c r="C2420" i="5" s="1"/>
  <c r="D2419" i="5"/>
  <c r="C2419" i="5"/>
  <c r="B2419" i="5"/>
  <c r="D2418" i="5"/>
  <c r="B2418" i="5"/>
  <c r="C2418" i="5" s="1"/>
  <c r="D2417" i="5"/>
  <c r="B2417" i="5"/>
  <c r="C2417" i="5" s="1"/>
  <c r="D2416" i="5"/>
  <c r="B2416" i="5"/>
  <c r="C2416" i="5" s="1"/>
  <c r="D2415" i="5"/>
  <c r="B2415" i="5"/>
  <c r="C2415" i="5" s="1"/>
  <c r="D2414" i="5"/>
  <c r="B2414" i="5"/>
  <c r="C2414" i="5" s="1"/>
  <c r="D2413" i="5"/>
  <c r="B2413" i="5"/>
  <c r="C2413" i="5" s="1"/>
  <c r="D2412" i="5"/>
  <c r="B2412" i="5"/>
  <c r="C2412" i="5" s="1"/>
  <c r="D2411" i="5"/>
  <c r="B2411" i="5"/>
  <c r="C2411" i="5" s="1"/>
  <c r="D2410" i="5"/>
  <c r="B2410" i="5"/>
  <c r="C2410" i="5" s="1"/>
  <c r="D2409" i="5"/>
  <c r="B2409" i="5"/>
  <c r="C2409" i="5" s="1"/>
  <c r="D2408" i="5"/>
  <c r="B2408" i="5"/>
  <c r="C2408" i="5" s="1"/>
  <c r="D2407" i="5"/>
  <c r="B2407" i="5"/>
  <c r="C2407" i="5" s="1"/>
  <c r="D2406" i="5"/>
  <c r="B2406" i="5"/>
  <c r="C2406" i="5" s="1"/>
  <c r="D2405" i="5"/>
  <c r="B2405" i="5"/>
  <c r="C2405" i="5" s="1"/>
  <c r="D2404" i="5"/>
  <c r="B2404" i="5"/>
  <c r="C2404" i="5" s="1"/>
  <c r="D2403" i="5"/>
  <c r="B2403" i="5"/>
  <c r="C2403" i="5" s="1"/>
  <c r="D2402" i="5"/>
  <c r="B2402" i="5"/>
  <c r="C2402" i="5" s="1"/>
  <c r="D2401" i="5"/>
  <c r="B2401" i="5"/>
  <c r="C2401" i="5" s="1"/>
  <c r="D2400" i="5"/>
  <c r="B2400" i="5"/>
  <c r="C2400" i="5" s="1"/>
  <c r="D2399" i="5"/>
  <c r="B2399" i="5"/>
  <c r="C2399" i="5" s="1"/>
  <c r="D2398" i="5"/>
  <c r="B2398" i="5"/>
  <c r="C2398" i="5" s="1"/>
  <c r="D2397" i="5"/>
  <c r="B2397" i="5"/>
  <c r="C2397" i="5" s="1"/>
  <c r="D2396" i="5"/>
  <c r="B2396" i="5"/>
  <c r="C2396" i="5" s="1"/>
  <c r="D2395" i="5"/>
  <c r="B2395" i="5"/>
  <c r="C2395" i="5" s="1"/>
  <c r="D2394" i="5"/>
  <c r="B2394" i="5"/>
  <c r="C2394" i="5" s="1"/>
  <c r="D2393" i="5"/>
  <c r="B2393" i="5"/>
  <c r="C2393" i="5" s="1"/>
  <c r="D2392" i="5"/>
  <c r="B2392" i="5"/>
  <c r="C2392" i="5" s="1"/>
  <c r="D2391" i="5"/>
  <c r="C2391" i="5"/>
  <c r="B2391" i="5"/>
  <c r="D2390" i="5"/>
  <c r="B2390" i="5"/>
  <c r="C2390" i="5" s="1"/>
  <c r="D2389" i="5"/>
  <c r="B2389" i="5"/>
  <c r="C2389" i="5" s="1"/>
  <c r="D2388" i="5"/>
  <c r="B2388" i="5"/>
  <c r="C2388" i="5" s="1"/>
  <c r="D2387" i="5"/>
  <c r="B2387" i="5"/>
  <c r="C2387" i="5" s="1"/>
  <c r="D2386" i="5"/>
  <c r="B2386" i="5"/>
  <c r="C2386" i="5" s="1"/>
  <c r="D2385" i="5"/>
  <c r="B2385" i="5"/>
  <c r="C2385" i="5" s="1"/>
  <c r="D2384" i="5"/>
  <c r="B2384" i="5"/>
  <c r="C2384" i="5" s="1"/>
  <c r="D2383" i="5"/>
  <c r="B2383" i="5"/>
  <c r="C2383" i="5" s="1"/>
  <c r="D2382" i="5"/>
  <c r="B2382" i="5"/>
  <c r="C2382" i="5" s="1"/>
  <c r="D2381" i="5"/>
  <c r="B2381" i="5"/>
  <c r="C2381" i="5" s="1"/>
  <c r="D2380" i="5"/>
  <c r="B2380" i="5"/>
  <c r="C2380" i="5" s="1"/>
  <c r="D2379" i="5"/>
  <c r="B2379" i="5"/>
  <c r="C2379" i="5" s="1"/>
  <c r="D2378" i="5"/>
  <c r="B2378" i="5"/>
  <c r="C2378" i="5" s="1"/>
  <c r="D2377" i="5"/>
  <c r="B2377" i="5"/>
  <c r="C2377" i="5" s="1"/>
  <c r="D2376" i="5"/>
  <c r="B2376" i="5"/>
  <c r="C2376" i="5" s="1"/>
  <c r="D2375" i="5"/>
  <c r="B2375" i="5"/>
  <c r="C2375" i="5" s="1"/>
  <c r="D2374" i="5"/>
  <c r="B2374" i="5"/>
  <c r="C2374" i="5" s="1"/>
  <c r="D2373" i="5"/>
  <c r="C2373" i="5"/>
  <c r="B2373" i="5"/>
  <c r="D2372" i="5"/>
  <c r="B2372" i="5"/>
  <c r="C2372" i="5" s="1"/>
  <c r="D2371" i="5"/>
  <c r="B2371" i="5"/>
  <c r="C2371" i="5" s="1"/>
  <c r="D2370" i="5"/>
  <c r="B2370" i="5"/>
  <c r="C2370" i="5" s="1"/>
  <c r="D2369" i="5"/>
  <c r="B2369" i="5"/>
  <c r="C2369" i="5" s="1"/>
  <c r="D2368" i="5"/>
  <c r="B2368" i="5"/>
  <c r="C2368" i="5" s="1"/>
  <c r="D2367" i="5"/>
  <c r="B2367" i="5"/>
  <c r="C2367" i="5" s="1"/>
  <c r="D2366" i="5"/>
  <c r="B2366" i="5"/>
  <c r="C2366" i="5" s="1"/>
  <c r="D2365" i="5"/>
  <c r="B2365" i="5"/>
  <c r="C2365" i="5" s="1"/>
  <c r="D2364" i="5"/>
  <c r="B2364" i="5"/>
  <c r="C2364" i="5" s="1"/>
  <c r="D2363" i="5"/>
  <c r="B2363" i="5"/>
  <c r="C2363" i="5" s="1"/>
  <c r="D2362" i="5"/>
  <c r="B2362" i="5"/>
  <c r="C2362" i="5" s="1"/>
  <c r="D2361" i="5"/>
  <c r="B2361" i="5"/>
  <c r="C2361" i="5" s="1"/>
  <c r="D2360" i="5"/>
  <c r="B2360" i="5"/>
  <c r="C2360" i="5" s="1"/>
  <c r="D2359" i="5"/>
  <c r="B2359" i="5"/>
  <c r="C2359" i="5" s="1"/>
  <c r="D2358" i="5"/>
  <c r="B2358" i="5"/>
  <c r="C2358" i="5" s="1"/>
  <c r="D2357" i="5"/>
  <c r="B2357" i="5"/>
  <c r="C2357" i="5" s="1"/>
  <c r="D2356" i="5"/>
  <c r="B2356" i="5"/>
  <c r="C2356" i="5" s="1"/>
  <c r="D2355" i="5"/>
  <c r="B2355" i="5"/>
  <c r="C2355" i="5" s="1"/>
  <c r="D2354" i="5"/>
  <c r="B2354" i="5"/>
  <c r="C2354" i="5" s="1"/>
  <c r="D2353" i="5"/>
  <c r="B2353" i="5"/>
  <c r="C2353" i="5" s="1"/>
  <c r="D2352" i="5"/>
  <c r="B2352" i="5"/>
  <c r="C2352" i="5" s="1"/>
  <c r="D2351" i="5"/>
  <c r="B2351" i="5"/>
  <c r="C2351" i="5" s="1"/>
  <c r="D2350" i="5"/>
  <c r="B2350" i="5"/>
  <c r="C2350" i="5" s="1"/>
  <c r="D2349" i="5"/>
  <c r="B2349" i="5"/>
  <c r="C2349" i="5" s="1"/>
  <c r="D2348" i="5"/>
  <c r="B2348" i="5"/>
  <c r="C2348" i="5" s="1"/>
  <c r="D2347" i="5"/>
  <c r="B2347" i="5"/>
  <c r="C2347" i="5" s="1"/>
  <c r="D2346" i="5"/>
  <c r="B2346" i="5"/>
  <c r="C2346" i="5" s="1"/>
  <c r="D2345" i="5"/>
  <c r="B2345" i="5"/>
  <c r="C2345" i="5" s="1"/>
  <c r="D2344" i="5"/>
  <c r="B2344" i="5"/>
  <c r="C2344" i="5" s="1"/>
  <c r="D2343" i="5"/>
  <c r="B2343" i="5"/>
  <c r="C2343" i="5" s="1"/>
  <c r="D2342" i="5"/>
  <c r="B2342" i="5"/>
  <c r="C2342" i="5" s="1"/>
  <c r="D2341" i="5"/>
  <c r="B2341" i="5"/>
  <c r="C2341" i="5" s="1"/>
  <c r="D2340" i="5"/>
  <c r="B2340" i="5"/>
  <c r="C2340" i="5" s="1"/>
  <c r="D2339" i="5"/>
  <c r="C2339" i="5"/>
  <c r="B2339" i="5"/>
  <c r="D2338" i="5"/>
  <c r="B2338" i="5"/>
  <c r="C2338" i="5" s="1"/>
  <c r="D2337" i="5"/>
  <c r="B2337" i="5"/>
  <c r="C2337" i="5" s="1"/>
  <c r="D2336" i="5"/>
  <c r="B2336" i="5"/>
  <c r="C2336" i="5" s="1"/>
  <c r="D2335" i="5"/>
  <c r="B2335" i="5"/>
  <c r="C2335" i="5" s="1"/>
  <c r="D2334" i="5"/>
  <c r="B2334" i="5"/>
  <c r="C2334" i="5" s="1"/>
  <c r="D2333" i="5"/>
  <c r="B2333" i="5"/>
  <c r="C2333" i="5" s="1"/>
  <c r="D2332" i="5"/>
  <c r="B2332" i="5"/>
  <c r="C2332" i="5" s="1"/>
  <c r="D2331" i="5"/>
  <c r="B2331" i="5"/>
  <c r="C2331" i="5" s="1"/>
  <c r="D2330" i="5"/>
  <c r="B2330" i="5"/>
  <c r="C2330" i="5" s="1"/>
  <c r="D2329" i="5"/>
  <c r="B2329" i="5"/>
  <c r="C2329" i="5" s="1"/>
  <c r="D2328" i="5"/>
  <c r="B2328" i="5"/>
  <c r="C2328" i="5" s="1"/>
  <c r="D2327" i="5"/>
  <c r="C2327" i="5"/>
  <c r="B2327" i="5"/>
  <c r="D2326" i="5"/>
  <c r="B2326" i="5"/>
  <c r="C2326" i="5" s="1"/>
  <c r="D2325" i="5"/>
  <c r="B2325" i="5"/>
  <c r="C2325" i="5" s="1"/>
  <c r="D2324" i="5"/>
  <c r="B2324" i="5"/>
  <c r="C2324" i="5" s="1"/>
  <c r="D2323" i="5"/>
  <c r="B2323" i="5"/>
  <c r="C2323" i="5" s="1"/>
  <c r="D2322" i="5"/>
  <c r="B2322" i="5"/>
  <c r="C2322" i="5" s="1"/>
  <c r="D2321" i="5"/>
  <c r="B2321" i="5"/>
  <c r="C2321" i="5" s="1"/>
  <c r="D2320" i="5"/>
  <c r="B2320" i="5"/>
  <c r="C2320" i="5" s="1"/>
  <c r="D2319" i="5"/>
  <c r="B2319" i="5"/>
  <c r="C2319" i="5" s="1"/>
  <c r="D2318" i="5"/>
  <c r="C2318" i="5"/>
  <c r="B2318" i="5"/>
  <c r="D2317" i="5"/>
  <c r="B2317" i="5"/>
  <c r="C2317" i="5" s="1"/>
  <c r="D2316" i="5"/>
  <c r="C2316" i="5"/>
  <c r="B2316" i="5"/>
  <c r="D2315" i="5"/>
  <c r="B2315" i="5"/>
  <c r="C2315" i="5" s="1"/>
  <c r="D2314" i="5"/>
  <c r="B2314" i="5"/>
  <c r="C2314" i="5" s="1"/>
  <c r="D2313" i="5"/>
  <c r="B2313" i="5"/>
  <c r="C2313" i="5" s="1"/>
  <c r="D2312" i="5"/>
  <c r="B2312" i="5"/>
  <c r="C2312" i="5" s="1"/>
  <c r="D2311" i="5"/>
  <c r="B2311" i="5"/>
  <c r="C2311" i="5" s="1"/>
  <c r="D2310" i="5"/>
  <c r="B2310" i="5"/>
  <c r="C2310" i="5" s="1"/>
  <c r="D2309" i="5"/>
  <c r="B2309" i="5"/>
  <c r="C2309" i="5" s="1"/>
  <c r="D2308" i="5"/>
  <c r="B2308" i="5"/>
  <c r="C2308" i="5" s="1"/>
  <c r="D2307" i="5"/>
  <c r="B2307" i="5"/>
  <c r="C2307" i="5" s="1"/>
  <c r="D2306" i="5"/>
  <c r="C2306" i="5"/>
  <c r="B2306" i="5"/>
  <c r="D2305" i="5"/>
  <c r="B2305" i="5"/>
  <c r="C2305" i="5" s="1"/>
  <c r="D2304" i="5"/>
  <c r="B2304" i="5"/>
  <c r="C2304" i="5" s="1"/>
  <c r="D2303" i="5"/>
  <c r="B2303" i="5"/>
  <c r="C2303" i="5" s="1"/>
  <c r="D2302" i="5"/>
  <c r="B2302" i="5"/>
  <c r="C2302" i="5" s="1"/>
  <c r="D2301" i="5"/>
  <c r="B2301" i="5"/>
  <c r="C2301" i="5" s="1"/>
  <c r="D2300" i="5"/>
  <c r="B2300" i="5"/>
  <c r="C2300" i="5" s="1"/>
  <c r="D2299" i="5"/>
  <c r="B2299" i="5"/>
  <c r="C2299" i="5" s="1"/>
  <c r="D2298" i="5"/>
  <c r="C2298" i="5"/>
  <c r="B2298" i="5"/>
  <c r="D2297" i="5"/>
  <c r="B2297" i="5"/>
  <c r="C2297" i="5" s="1"/>
  <c r="D2296" i="5"/>
  <c r="B2296" i="5"/>
  <c r="C2296" i="5" s="1"/>
  <c r="D2295" i="5"/>
  <c r="B2295" i="5"/>
  <c r="C2295" i="5" s="1"/>
  <c r="D2294" i="5"/>
  <c r="C2294" i="5"/>
  <c r="B2294" i="5"/>
  <c r="D2293" i="5"/>
  <c r="B2293" i="5"/>
  <c r="C2293" i="5" s="1"/>
  <c r="D2292" i="5"/>
  <c r="B2292" i="5"/>
  <c r="C2292" i="5" s="1"/>
  <c r="D2291" i="5"/>
  <c r="B2291" i="5"/>
  <c r="C2291" i="5" s="1"/>
  <c r="D2290" i="5"/>
  <c r="B2290" i="5"/>
  <c r="C2290" i="5" s="1"/>
  <c r="D2289" i="5"/>
  <c r="B2289" i="5"/>
  <c r="C2289" i="5" s="1"/>
  <c r="D2288" i="5"/>
  <c r="B2288" i="5"/>
  <c r="C2288" i="5" s="1"/>
  <c r="D2287" i="5"/>
  <c r="B2287" i="5"/>
  <c r="C2287" i="5" s="1"/>
  <c r="D2286" i="5"/>
  <c r="B2286" i="5"/>
  <c r="C2286" i="5" s="1"/>
  <c r="D2285" i="5"/>
  <c r="B2285" i="5"/>
  <c r="C2285" i="5" s="1"/>
  <c r="D2284" i="5"/>
  <c r="B2284" i="5"/>
  <c r="C2284" i="5" s="1"/>
  <c r="D2283" i="5"/>
  <c r="B2283" i="5"/>
  <c r="C2283" i="5" s="1"/>
  <c r="D2282" i="5"/>
  <c r="B2282" i="5"/>
  <c r="C2282" i="5" s="1"/>
  <c r="D2281" i="5"/>
  <c r="B2281" i="5"/>
  <c r="C2281" i="5" s="1"/>
  <c r="D2280" i="5"/>
  <c r="B2280" i="5"/>
  <c r="C2280" i="5" s="1"/>
  <c r="D2279" i="5"/>
  <c r="B2279" i="5"/>
  <c r="C2279" i="5" s="1"/>
  <c r="D2278" i="5"/>
  <c r="C2278" i="5"/>
  <c r="B2278" i="5"/>
  <c r="D2277" i="5"/>
  <c r="B2277" i="5"/>
  <c r="C2277" i="5" s="1"/>
  <c r="D2276" i="5"/>
  <c r="B2276" i="5"/>
  <c r="C2276" i="5" s="1"/>
  <c r="D2275" i="5"/>
  <c r="B2275" i="5"/>
  <c r="C2275" i="5" s="1"/>
  <c r="D2274" i="5"/>
  <c r="C2274" i="5"/>
  <c r="B2274" i="5"/>
  <c r="D2273" i="5"/>
  <c r="B2273" i="5"/>
  <c r="C2273" i="5" s="1"/>
  <c r="D2272" i="5"/>
  <c r="B2272" i="5"/>
  <c r="C2272" i="5" s="1"/>
  <c r="D2271" i="5"/>
  <c r="B2271" i="5"/>
  <c r="C2271" i="5" s="1"/>
  <c r="D2270" i="5"/>
  <c r="B2270" i="5"/>
  <c r="C2270" i="5" s="1"/>
  <c r="D2269" i="5"/>
  <c r="B2269" i="5"/>
  <c r="C2269" i="5" s="1"/>
  <c r="D2268" i="5"/>
  <c r="B2268" i="5"/>
  <c r="C2268" i="5" s="1"/>
  <c r="D2267" i="5"/>
  <c r="B2267" i="5"/>
  <c r="C2267" i="5" s="1"/>
  <c r="D2266" i="5"/>
  <c r="B2266" i="5"/>
  <c r="C2266" i="5" s="1"/>
  <c r="D2265" i="5"/>
  <c r="B2265" i="5"/>
  <c r="C2265" i="5" s="1"/>
  <c r="D2264" i="5"/>
  <c r="B2264" i="5"/>
  <c r="C2264" i="5" s="1"/>
  <c r="D2263" i="5"/>
  <c r="B2263" i="5"/>
  <c r="C2263" i="5" s="1"/>
  <c r="D2262" i="5"/>
  <c r="B2262" i="5"/>
  <c r="C2262" i="5" s="1"/>
  <c r="D2261" i="5"/>
  <c r="B2261" i="5"/>
  <c r="C2261" i="5" s="1"/>
  <c r="D2260" i="5"/>
  <c r="B2260" i="5"/>
  <c r="C2260" i="5" s="1"/>
  <c r="D2259" i="5"/>
  <c r="B2259" i="5"/>
  <c r="C2259" i="5" s="1"/>
  <c r="D2258" i="5"/>
  <c r="C2258" i="5"/>
  <c r="B2258" i="5"/>
  <c r="D2257" i="5"/>
  <c r="B2257" i="5"/>
  <c r="C2257" i="5" s="1"/>
  <c r="D2256" i="5"/>
  <c r="B2256" i="5"/>
  <c r="C2256" i="5" s="1"/>
  <c r="D2255" i="5"/>
  <c r="B2255" i="5"/>
  <c r="C2255" i="5" s="1"/>
  <c r="D2254" i="5"/>
  <c r="B2254" i="5"/>
  <c r="C2254" i="5" s="1"/>
  <c r="D2253" i="5"/>
  <c r="B2253" i="5"/>
  <c r="C2253" i="5" s="1"/>
  <c r="D2252" i="5"/>
  <c r="B2252" i="5"/>
  <c r="C2252" i="5" s="1"/>
  <c r="D2251" i="5"/>
  <c r="B2251" i="5"/>
  <c r="C2251" i="5" s="1"/>
  <c r="D2250" i="5"/>
  <c r="B2250" i="5"/>
  <c r="C2250" i="5" s="1"/>
  <c r="D2249" i="5"/>
  <c r="B2249" i="5"/>
  <c r="C2249" i="5" s="1"/>
  <c r="D2248" i="5"/>
  <c r="B2248" i="5"/>
  <c r="C2248" i="5" s="1"/>
  <c r="D2247" i="5"/>
  <c r="B2247" i="5"/>
  <c r="C2247" i="5" s="1"/>
  <c r="D2246" i="5"/>
  <c r="B2246" i="5"/>
  <c r="C2246" i="5" s="1"/>
  <c r="D2245" i="5"/>
  <c r="B2245" i="5"/>
  <c r="C2245" i="5" s="1"/>
  <c r="D2244" i="5"/>
  <c r="B2244" i="5"/>
  <c r="C2244" i="5" s="1"/>
  <c r="D2243" i="5"/>
  <c r="B2243" i="5"/>
  <c r="C2243" i="5" s="1"/>
  <c r="D2242" i="5"/>
  <c r="C2242" i="5"/>
  <c r="B2242" i="5"/>
  <c r="D2241" i="5"/>
  <c r="B2241" i="5"/>
  <c r="C2241" i="5" s="1"/>
  <c r="D2240" i="5"/>
  <c r="B2240" i="5"/>
  <c r="C2240" i="5" s="1"/>
  <c r="D2239" i="5"/>
  <c r="B2239" i="5"/>
  <c r="C2239" i="5" s="1"/>
  <c r="D2238" i="5"/>
  <c r="C2238" i="5"/>
  <c r="B2238" i="5"/>
  <c r="D2237" i="5"/>
  <c r="B2237" i="5"/>
  <c r="C2237" i="5" s="1"/>
  <c r="D2236" i="5"/>
  <c r="B2236" i="5"/>
  <c r="C2236" i="5" s="1"/>
  <c r="D2235" i="5"/>
  <c r="B2235" i="5"/>
  <c r="C2235" i="5" s="1"/>
  <c r="D2234" i="5"/>
  <c r="B2234" i="5"/>
  <c r="C2234" i="5" s="1"/>
  <c r="D2233" i="5"/>
  <c r="B2233" i="5"/>
  <c r="C2233" i="5" s="1"/>
  <c r="D2232" i="5"/>
  <c r="B2232" i="5"/>
  <c r="C2232" i="5" s="1"/>
  <c r="D2231" i="5"/>
  <c r="B2231" i="5"/>
  <c r="C2231" i="5" s="1"/>
  <c r="D2230" i="5"/>
  <c r="C2230" i="5"/>
  <c r="B2230" i="5"/>
  <c r="D2229" i="5"/>
  <c r="B2229" i="5"/>
  <c r="C2229" i="5" s="1"/>
  <c r="D2228" i="5"/>
  <c r="B2228" i="5"/>
  <c r="C2228" i="5" s="1"/>
  <c r="D2227" i="5"/>
  <c r="B2227" i="5"/>
  <c r="C2227" i="5" s="1"/>
  <c r="D2226" i="5"/>
  <c r="C2226" i="5"/>
  <c r="B2226" i="5"/>
  <c r="D2225" i="5"/>
  <c r="B2225" i="5"/>
  <c r="C2225" i="5" s="1"/>
  <c r="D2224" i="5"/>
  <c r="B2224" i="5"/>
  <c r="C2224" i="5" s="1"/>
  <c r="D2223" i="5"/>
  <c r="B2223" i="5"/>
  <c r="C2223" i="5" s="1"/>
  <c r="D2222" i="5"/>
  <c r="B2222" i="5"/>
  <c r="C2222" i="5" s="1"/>
  <c r="D2221" i="5"/>
  <c r="B2221" i="5"/>
  <c r="C2221" i="5" s="1"/>
  <c r="D2220" i="5"/>
  <c r="B2220" i="5"/>
  <c r="C2220" i="5" s="1"/>
  <c r="D2219" i="5"/>
  <c r="B2219" i="5"/>
  <c r="C2219" i="5" s="1"/>
  <c r="D2218" i="5"/>
  <c r="B2218" i="5"/>
  <c r="C2218" i="5" s="1"/>
  <c r="D2217" i="5"/>
  <c r="B2217" i="5"/>
  <c r="C2217" i="5" s="1"/>
  <c r="D2216" i="5"/>
  <c r="B2216" i="5"/>
  <c r="C2216" i="5" s="1"/>
  <c r="D2215" i="5"/>
  <c r="B2215" i="5"/>
  <c r="C2215" i="5" s="1"/>
  <c r="D2214" i="5"/>
  <c r="B2214" i="5"/>
  <c r="C2214" i="5" s="1"/>
  <c r="D2213" i="5"/>
  <c r="B2213" i="5"/>
  <c r="C2213" i="5" s="1"/>
  <c r="D2212" i="5"/>
  <c r="B2212" i="5"/>
  <c r="C2212" i="5" s="1"/>
  <c r="D2211" i="5"/>
  <c r="B2211" i="5"/>
  <c r="C2211" i="5" s="1"/>
  <c r="D2210" i="5"/>
  <c r="B2210" i="5"/>
  <c r="C2210" i="5" s="1"/>
  <c r="D2209" i="5"/>
  <c r="B2209" i="5"/>
  <c r="C2209" i="5" s="1"/>
  <c r="D2208" i="5"/>
  <c r="B2208" i="5"/>
  <c r="C2208" i="5" s="1"/>
  <c r="D2207" i="5"/>
  <c r="B2207" i="5"/>
  <c r="C2207" i="5" s="1"/>
  <c r="D2206" i="5"/>
  <c r="B2206" i="5"/>
  <c r="C2206" i="5" s="1"/>
  <c r="D2205" i="5"/>
  <c r="B2205" i="5"/>
  <c r="C2205" i="5" s="1"/>
  <c r="D2204" i="5"/>
  <c r="B2204" i="5"/>
  <c r="C2204" i="5" s="1"/>
  <c r="D2203" i="5"/>
  <c r="B2203" i="5"/>
  <c r="C2203" i="5" s="1"/>
  <c r="D2202" i="5"/>
  <c r="C2202" i="5"/>
  <c r="B2202" i="5"/>
  <c r="D2201" i="5"/>
  <c r="B2201" i="5"/>
  <c r="C2201" i="5" s="1"/>
  <c r="D2200" i="5"/>
  <c r="B2200" i="5"/>
  <c r="C2200" i="5" s="1"/>
  <c r="D2199" i="5"/>
  <c r="B2199" i="5"/>
  <c r="C2199" i="5" s="1"/>
  <c r="D2198" i="5"/>
  <c r="C2198" i="5"/>
  <c r="B2198" i="5"/>
  <c r="D2197" i="5"/>
  <c r="B2197" i="5"/>
  <c r="C2197" i="5" s="1"/>
  <c r="D2196" i="5"/>
  <c r="B2196" i="5"/>
  <c r="C2196" i="5" s="1"/>
  <c r="D2195" i="5"/>
  <c r="B2195" i="5"/>
  <c r="C2195" i="5" s="1"/>
  <c r="D2194" i="5"/>
  <c r="C2194" i="5"/>
  <c r="B2194" i="5"/>
  <c r="D2193" i="5"/>
  <c r="B2193" i="5"/>
  <c r="C2193" i="5" s="1"/>
  <c r="D2192" i="5"/>
  <c r="B2192" i="5"/>
  <c r="C2192" i="5" s="1"/>
  <c r="D2191" i="5"/>
  <c r="B2191" i="5"/>
  <c r="C2191" i="5" s="1"/>
  <c r="D2190" i="5"/>
  <c r="B2190" i="5"/>
  <c r="C2190" i="5" s="1"/>
  <c r="D2189" i="5"/>
  <c r="B2189" i="5"/>
  <c r="C2189" i="5" s="1"/>
  <c r="D2188" i="5"/>
  <c r="B2188" i="5"/>
  <c r="C2188" i="5" s="1"/>
  <c r="D2187" i="5"/>
  <c r="B2187" i="5"/>
  <c r="C2187" i="5" s="1"/>
  <c r="D2186" i="5"/>
  <c r="B2186" i="5"/>
  <c r="C2186" i="5" s="1"/>
  <c r="D2185" i="5"/>
  <c r="B2185" i="5"/>
  <c r="C2185" i="5" s="1"/>
  <c r="D2184" i="5"/>
  <c r="B2184" i="5"/>
  <c r="C2184" i="5" s="1"/>
  <c r="D2183" i="5"/>
  <c r="B2183" i="5"/>
  <c r="C2183" i="5" s="1"/>
  <c r="D2182" i="5"/>
  <c r="B2182" i="5"/>
  <c r="C2182" i="5" s="1"/>
  <c r="D2181" i="5"/>
  <c r="B2181" i="5"/>
  <c r="C2181" i="5" s="1"/>
  <c r="D2180" i="5"/>
  <c r="B2180" i="5"/>
  <c r="C2180" i="5" s="1"/>
  <c r="D2179" i="5"/>
  <c r="B2179" i="5"/>
  <c r="C2179" i="5" s="1"/>
  <c r="D2178" i="5"/>
  <c r="C2178" i="5"/>
  <c r="B2178" i="5"/>
  <c r="D2177" i="5"/>
  <c r="B2177" i="5"/>
  <c r="C2177" i="5" s="1"/>
  <c r="D2176" i="5"/>
  <c r="B2176" i="5"/>
  <c r="C2176" i="5" s="1"/>
  <c r="D2175" i="5"/>
  <c r="B2175" i="5"/>
  <c r="C2175" i="5" s="1"/>
  <c r="D2174" i="5"/>
  <c r="B2174" i="5"/>
  <c r="C2174" i="5" s="1"/>
  <c r="D2173" i="5"/>
  <c r="B2173" i="5"/>
  <c r="C2173" i="5" s="1"/>
  <c r="D2172" i="5"/>
  <c r="B2172" i="5"/>
  <c r="C2172" i="5" s="1"/>
  <c r="D2171" i="5"/>
  <c r="B2171" i="5"/>
  <c r="C2171" i="5" s="1"/>
  <c r="D2170" i="5"/>
  <c r="B2170" i="5"/>
  <c r="C2170" i="5" s="1"/>
  <c r="D2169" i="5"/>
  <c r="B2169" i="5"/>
  <c r="C2169" i="5" s="1"/>
  <c r="D2168" i="5"/>
  <c r="B2168" i="5"/>
  <c r="C2168" i="5" s="1"/>
  <c r="D2167" i="5"/>
  <c r="B2167" i="5"/>
  <c r="C2167" i="5" s="1"/>
  <c r="D2166" i="5"/>
  <c r="B2166" i="5"/>
  <c r="C2166" i="5" s="1"/>
  <c r="D2165" i="5"/>
  <c r="B2165" i="5"/>
  <c r="C2165" i="5" s="1"/>
  <c r="D2164" i="5"/>
  <c r="B2164" i="5"/>
  <c r="C2164" i="5" s="1"/>
  <c r="D2163" i="5"/>
  <c r="B2163" i="5"/>
  <c r="C2163" i="5" s="1"/>
  <c r="D2162" i="5"/>
  <c r="C2162" i="5"/>
  <c r="B2162" i="5"/>
  <c r="D2161" i="5"/>
  <c r="B2161" i="5"/>
  <c r="C2161" i="5" s="1"/>
  <c r="D2160" i="5"/>
  <c r="B2160" i="5"/>
  <c r="C2160" i="5" s="1"/>
  <c r="D2159" i="5"/>
  <c r="B2159" i="5"/>
  <c r="C2159" i="5" s="1"/>
  <c r="D2158" i="5"/>
  <c r="B2158" i="5"/>
  <c r="C2158" i="5" s="1"/>
  <c r="D2157" i="5"/>
  <c r="B2157" i="5"/>
  <c r="C2157" i="5" s="1"/>
  <c r="D2156" i="5"/>
  <c r="B2156" i="5"/>
  <c r="C2156" i="5" s="1"/>
  <c r="D2155" i="5"/>
  <c r="B2155" i="5"/>
  <c r="C2155" i="5" s="1"/>
  <c r="D2154" i="5"/>
  <c r="B2154" i="5"/>
  <c r="C2154" i="5" s="1"/>
  <c r="D2153" i="5"/>
  <c r="B2153" i="5"/>
  <c r="C2153" i="5" s="1"/>
  <c r="D2152" i="5"/>
  <c r="B2152" i="5"/>
  <c r="C2152" i="5" s="1"/>
  <c r="D2151" i="5"/>
  <c r="B2151" i="5"/>
  <c r="C2151" i="5" s="1"/>
  <c r="D2150" i="5"/>
  <c r="B2150" i="5"/>
  <c r="C2150" i="5" s="1"/>
  <c r="D2149" i="5"/>
  <c r="B2149" i="5"/>
  <c r="C2149" i="5" s="1"/>
  <c r="D2148" i="5"/>
  <c r="B2148" i="5"/>
  <c r="C2148" i="5" s="1"/>
  <c r="D2147" i="5"/>
  <c r="B2147" i="5"/>
  <c r="C2147" i="5" s="1"/>
  <c r="D2146" i="5"/>
  <c r="B2146" i="5"/>
  <c r="C2146" i="5" s="1"/>
  <c r="D2145" i="5"/>
  <c r="B2145" i="5"/>
  <c r="C2145" i="5" s="1"/>
  <c r="D2144" i="5"/>
  <c r="B2144" i="5"/>
  <c r="C2144" i="5" s="1"/>
  <c r="D2143" i="5"/>
  <c r="B2143" i="5"/>
  <c r="C2143" i="5" s="1"/>
  <c r="D2142" i="5"/>
  <c r="B2142" i="5"/>
  <c r="C2142" i="5" s="1"/>
  <c r="D2141" i="5"/>
  <c r="B2141" i="5"/>
  <c r="C2141" i="5" s="1"/>
  <c r="D2140" i="5"/>
  <c r="B2140" i="5"/>
  <c r="C2140" i="5" s="1"/>
  <c r="D2139" i="5"/>
  <c r="B2139" i="5"/>
  <c r="C2139" i="5" s="1"/>
  <c r="D2138" i="5"/>
  <c r="B2138" i="5"/>
  <c r="C2138" i="5" s="1"/>
  <c r="D2137" i="5"/>
  <c r="B2137" i="5"/>
  <c r="C2137" i="5" s="1"/>
  <c r="D2136" i="5"/>
  <c r="B2136" i="5"/>
  <c r="C2136" i="5" s="1"/>
  <c r="D2135" i="5"/>
  <c r="B2135" i="5"/>
  <c r="C2135" i="5" s="1"/>
  <c r="D2134" i="5"/>
  <c r="C2134" i="5"/>
  <c r="B2134" i="5"/>
  <c r="D2133" i="5"/>
  <c r="B2133" i="5"/>
  <c r="C2133" i="5" s="1"/>
  <c r="D2132" i="5"/>
  <c r="B2132" i="5"/>
  <c r="C2132" i="5" s="1"/>
  <c r="D2131" i="5"/>
  <c r="B2131" i="5"/>
  <c r="C2131" i="5" s="1"/>
  <c r="D2130" i="5"/>
  <c r="C2130" i="5"/>
  <c r="B2130" i="5"/>
  <c r="D2129" i="5"/>
  <c r="B2129" i="5"/>
  <c r="C2129" i="5" s="1"/>
  <c r="D2128" i="5"/>
  <c r="B2128" i="5"/>
  <c r="C2128" i="5" s="1"/>
  <c r="D2127" i="5"/>
  <c r="B2127" i="5"/>
  <c r="C2127" i="5" s="1"/>
  <c r="D2126" i="5"/>
  <c r="B2126" i="5"/>
  <c r="C2126" i="5" s="1"/>
  <c r="D2125" i="5"/>
  <c r="B2125" i="5"/>
  <c r="C2125" i="5" s="1"/>
  <c r="D2124" i="5"/>
  <c r="B2124" i="5"/>
  <c r="C2124" i="5" s="1"/>
  <c r="D2123" i="5"/>
  <c r="B2123" i="5"/>
  <c r="C2123" i="5" s="1"/>
  <c r="D2122" i="5"/>
  <c r="B2122" i="5"/>
  <c r="C2122" i="5" s="1"/>
  <c r="D2121" i="5"/>
  <c r="B2121" i="5"/>
  <c r="C2121" i="5" s="1"/>
  <c r="D2120" i="5"/>
  <c r="B2120" i="5"/>
  <c r="C2120" i="5" s="1"/>
  <c r="D2119" i="5"/>
  <c r="B2119" i="5"/>
  <c r="C2119" i="5" s="1"/>
  <c r="D2118" i="5"/>
  <c r="B2118" i="5"/>
  <c r="C2118" i="5" s="1"/>
  <c r="D2117" i="5"/>
  <c r="B2117" i="5"/>
  <c r="C2117" i="5" s="1"/>
  <c r="D2116" i="5"/>
  <c r="B2116" i="5"/>
  <c r="C2116" i="5" s="1"/>
  <c r="D2115" i="5"/>
  <c r="B2115" i="5"/>
  <c r="C2115" i="5" s="1"/>
  <c r="D2114" i="5"/>
  <c r="C2114" i="5"/>
  <c r="B2114" i="5"/>
  <c r="D2113" i="5"/>
  <c r="B2113" i="5"/>
  <c r="C2113" i="5" s="1"/>
  <c r="D2112" i="5"/>
  <c r="B2112" i="5"/>
  <c r="C2112" i="5" s="1"/>
  <c r="D2111" i="5"/>
  <c r="B2111" i="5"/>
  <c r="C2111" i="5" s="1"/>
  <c r="D2110" i="5"/>
  <c r="B2110" i="5"/>
  <c r="C2110" i="5" s="1"/>
  <c r="D2109" i="5"/>
  <c r="B2109" i="5"/>
  <c r="C2109" i="5" s="1"/>
  <c r="D2108" i="5"/>
  <c r="B2108" i="5"/>
  <c r="C2108" i="5" s="1"/>
  <c r="D2107" i="5"/>
  <c r="B2107" i="5"/>
  <c r="C2107" i="5" s="1"/>
  <c r="D2106" i="5"/>
  <c r="B2106" i="5"/>
  <c r="C2106" i="5" s="1"/>
  <c r="D2105" i="5"/>
  <c r="B2105" i="5"/>
  <c r="C2105" i="5" s="1"/>
  <c r="D2104" i="5"/>
  <c r="B2104" i="5"/>
  <c r="C2104" i="5" s="1"/>
  <c r="D2103" i="5"/>
  <c r="B2103" i="5"/>
  <c r="C2103" i="5" s="1"/>
  <c r="D2102" i="5"/>
  <c r="B2102" i="5"/>
  <c r="C2102" i="5" s="1"/>
  <c r="D2101" i="5"/>
  <c r="B2101" i="5"/>
  <c r="C2101" i="5" s="1"/>
  <c r="D2100" i="5"/>
  <c r="B2100" i="5"/>
  <c r="C2100" i="5" s="1"/>
  <c r="D2099" i="5"/>
  <c r="B2099" i="5"/>
  <c r="C2099" i="5" s="1"/>
  <c r="D2098" i="5"/>
  <c r="C2098" i="5"/>
  <c r="B2098" i="5"/>
  <c r="D2097" i="5"/>
  <c r="B2097" i="5"/>
  <c r="C2097" i="5" s="1"/>
  <c r="D2096" i="5"/>
  <c r="B2096" i="5"/>
  <c r="C2096" i="5" s="1"/>
  <c r="D2095" i="5"/>
  <c r="B2095" i="5"/>
  <c r="C2095" i="5" s="1"/>
  <c r="D2094" i="5"/>
  <c r="B2094" i="5"/>
  <c r="C2094" i="5" s="1"/>
  <c r="D2093" i="5"/>
  <c r="B2093" i="5"/>
  <c r="C2093" i="5" s="1"/>
  <c r="D2092" i="5"/>
  <c r="B2092" i="5"/>
  <c r="C2092" i="5" s="1"/>
  <c r="D2091" i="5"/>
  <c r="B2091" i="5"/>
  <c r="C2091" i="5" s="1"/>
  <c r="D2090" i="5"/>
  <c r="B2090" i="5"/>
  <c r="C2090" i="5" s="1"/>
  <c r="D2089" i="5"/>
  <c r="B2089" i="5"/>
  <c r="C2089" i="5" s="1"/>
  <c r="D2088" i="5"/>
  <c r="B2088" i="5"/>
  <c r="C2088" i="5" s="1"/>
  <c r="D2087" i="5"/>
  <c r="B2087" i="5"/>
  <c r="C2087" i="5" s="1"/>
  <c r="D2086" i="5"/>
  <c r="C2086" i="5"/>
  <c r="B2086" i="5"/>
  <c r="D2085" i="5"/>
  <c r="B2085" i="5"/>
  <c r="C2085" i="5" s="1"/>
  <c r="D2084" i="5"/>
  <c r="B2084" i="5"/>
  <c r="C2084" i="5" s="1"/>
  <c r="D2083" i="5"/>
  <c r="B2083" i="5"/>
  <c r="C2083" i="5" s="1"/>
  <c r="D2082" i="5"/>
  <c r="B2082" i="5"/>
  <c r="C2082" i="5" s="1"/>
  <c r="D2081" i="5"/>
  <c r="B2081" i="5"/>
  <c r="C2081" i="5" s="1"/>
  <c r="D2080" i="5"/>
  <c r="B2080" i="5"/>
  <c r="C2080" i="5" s="1"/>
  <c r="D2079" i="5"/>
  <c r="B2079" i="5"/>
  <c r="C2079" i="5" s="1"/>
  <c r="D2078" i="5"/>
  <c r="B2078" i="5"/>
  <c r="C2078" i="5" s="1"/>
  <c r="D2077" i="5"/>
  <c r="B2077" i="5"/>
  <c r="C2077" i="5" s="1"/>
  <c r="D2076" i="5"/>
  <c r="B2076" i="5"/>
  <c r="C2076" i="5" s="1"/>
  <c r="D2075" i="5"/>
  <c r="B2075" i="5"/>
  <c r="C2075" i="5" s="1"/>
  <c r="D2074" i="5"/>
  <c r="B2074" i="5"/>
  <c r="C2074" i="5" s="1"/>
  <c r="D2073" i="5"/>
  <c r="B2073" i="5"/>
  <c r="C2073" i="5" s="1"/>
  <c r="D2072" i="5"/>
  <c r="B2072" i="5"/>
  <c r="C2072" i="5" s="1"/>
  <c r="D2071" i="5"/>
  <c r="B2071" i="5"/>
  <c r="C2071" i="5" s="1"/>
  <c r="D2070" i="5"/>
  <c r="B2070" i="5"/>
  <c r="C2070" i="5" s="1"/>
  <c r="D2069" i="5"/>
  <c r="B2069" i="5"/>
  <c r="C2069" i="5" s="1"/>
  <c r="D2068" i="5"/>
  <c r="B2068" i="5"/>
  <c r="C2068" i="5" s="1"/>
  <c r="D2067" i="5"/>
  <c r="B2067" i="5"/>
  <c r="C2067" i="5" s="1"/>
  <c r="D2066" i="5"/>
  <c r="C2066" i="5"/>
  <c r="B2066" i="5"/>
  <c r="D2065" i="5"/>
  <c r="B2065" i="5"/>
  <c r="C2065" i="5" s="1"/>
  <c r="D2064" i="5"/>
  <c r="B2064" i="5"/>
  <c r="C2064" i="5" s="1"/>
  <c r="D2063" i="5"/>
  <c r="B2063" i="5"/>
  <c r="C2063" i="5" s="1"/>
  <c r="D2062" i="5"/>
  <c r="B2062" i="5"/>
  <c r="C2062" i="5" s="1"/>
  <c r="D2061" i="5"/>
  <c r="B2061" i="5"/>
  <c r="C2061" i="5" s="1"/>
  <c r="D2060" i="5"/>
  <c r="B2060" i="5"/>
  <c r="C2060" i="5" s="1"/>
  <c r="D2059" i="5"/>
  <c r="B2059" i="5"/>
  <c r="C2059" i="5" s="1"/>
  <c r="D2058" i="5"/>
  <c r="B2058" i="5"/>
  <c r="C2058" i="5" s="1"/>
  <c r="D2057" i="5"/>
  <c r="B2057" i="5"/>
  <c r="C2057" i="5" s="1"/>
  <c r="D2056" i="5"/>
  <c r="B2056" i="5"/>
  <c r="C2056" i="5" s="1"/>
  <c r="D2055" i="5"/>
  <c r="B2055" i="5"/>
  <c r="C2055" i="5" s="1"/>
  <c r="D2054" i="5"/>
  <c r="C2054" i="5"/>
  <c r="B2054" i="5"/>
  <c r="D2053" i="5"/>
  <c r="B2053" i="5"/>
  <c r="C2053" i="5" s="1"/>
  <c r="D2052" i="5"/>
  <c r="B2052" i="5"/>
  <c r="C2052" i="5" s="1"/>
  <c r="D2051" i="5"/>
  <c r="B2051" i="5"/>
  <c r="C2051" i="5" s="1"/>
  <c r="D2050" i="5"/>
  <c r="C2050" i="5"/>
  <c r="B2050" i="5"/>
  <c r="D2049" i="5"/>
  <c r="B2049" i="5"/>
  <c r="C2049" i="5" s="1"/>
  <c r="D2048" i="5"/>
  <c r="B2048" i="5"/>
  <c r="C2048" i="5" s="1"/>
  <c r="D2047" i="5"/>
  <c r="B2047" i="5"/>
  <c r="C2047" i="5" s="1"/>
  <c r="D2046" i="5"/>
  <c r="B2046" i="5"/>
  <c r="C2046" i="5" s="1"/>
  <c r="D2045" i="5"/>
  <c r="B2045" i="5"/>
  <c r="C2045" i="5" s="1"/>
  <c r="D2044" i="5"/>
  <c r="B2044" i="5"/>
  <c r="C2044" i="5" s="1"/>
  <c r="D2043" i="5"/>
  <c r="B2043" i="5"/>
  <c r="C2043" i="5" s="1"/>
  <c r="D2042" i="5"/>
  <c r="B2042" i="5"/>
  <c r="C2042" i="5" s="1"/>
  <c r="D2041" i="5"/>
  <c r="B2041" i="5"/>
  <c r="C2041" i="5" s="1"/>
  <c r="D2040" i="5"/>
  <c r="B2040" i="5"/>
  <c r="C2040" i="5" s="1"/>
  <c r="D2039" i="5"/>
  <c r="B2039" i="5"/>
  <c r="C2039" i="5" s="1"/>
  <c r="D2038" i="5"/>
  <c r="B2038" i="5"/>
  <c r="C2038" i="5" s="1"/>
  <c r="D2037" i="5"/>
  <c r="B2037" i="5"/>
  <c r="C2037" i="5" s="1"/>
  <c r="D2036" i="5"/>
  <c r="B2036" i="5"/>
  <c r="C2036" i="5" s="1"/>
  <c r="D2035" i="5"/>
  <c r="B2035" i="5"/>
  <c r="C2035" i="5" s="1"/>
  <c r="D2034" i="5"/>
  <c r="C2034" i="5"/>
  <c r="B2034" i="5"/>
  <c r="D2033" i="5"/>
  <c r="B2033" i="5"/>
  <c r="C2033" i="5" s="1"/>
  <c r="D2032" i="5"/>
  <c r="B2032" i="5"/>
  <c r="C2032" i="5" s="1"/>
  <c r="D2031" i="5"/>
  <c r="B2031" i="5"/>
  <c r="C2031" i="5" s="1"/>
  <c r="D2030" i="5"/>
  <c r="C2030" i="5"/>
  <c r="B2030" i="5"/>
  <c r="D2029" i="5"/>
  <c r="B2029" i="5"/>
  <c r="C2029" i="5" s="1"/>
  <c r="D2028" i="5"/>
  <c r="B2028" i="5"/>
  <c r="C2028" i="5" s="1"/>
  <c r="D2027" i="5"/>
  <c r="B2027" i="5"/>
  <c r="C2027" i="5" s="1"/>
  <c r="D2026" i="5"/>
  <c r="B2026" i="5"/>
  <c r="C2026" i="5" s="1"/>
  <c r="D2025" i="5"/>
  <c r="B2025" i="5"/>
  <c r="C2025" i="5" s="1"/>
  <c r="D2024" i="5"/>
  <c r="B2024" i="5"/>
  <c r="C2024" i="5" s="1"/>
  <c r="D2023" i="5"/>
  <c r="B2023" i="5"/>
  <c r="C2023" i="5" s="1"/>
  <c r="D2022" i="5"/>
  <c r="B2022" i="5"/>
  <c r="C2022" i="5" s="1"/>
  <c r="D2021" i="5"/>
  <c r="B2021" i="5"/>
  <c r="C2021" i="5" s="1"/>
  <c r="D2020" i="5"/>
  <c r="B2020" i="5"/>
  <c r="C2020" i="5" s="1"/>
  <c r="D2019" i="5"/>
  <c r="B2019" i="5"/>
  <c r="C2019" i="5" s="1"/>
  <c r="D2018" i="5"/>
  <c r="B2018" i="5"/>
  <c r="C2018" i="5" s="1"/>
  <c r="D2017" i="5"/>
  <c r="B2017" i="5"/>
  <c r="C2017" i="5" s="1"/>
  <c r="D2016" i="5"/>
  <c r="B2016" i="5"/>
  <c r="C2016" i="5" s="1"/>
  <c r="D2015" i="5"/>
  <c r="B2015" i="5"/>
  <c r="C2015" i="5" s="1"/>
  <c r="D2014" i="5"/>
  <c r="B2014" i="5"/>
  <c r="C2014" i="5" s="1"/>
  <c r="D2013" i="5"/>
  <c r="B2013" i="5"/>
  <c r="C2013" i="5" s="1"/>
  <c r="D2012" i="5"/>
  <c r="B2012" i="5"/>
  <c r="C2012" i="5" s="1"/>
  <c r="D2011" i="5"/>
  <c r="B2011" i="5"/>
  <c r="C2011" i="5" s="1"/>
  <c r="D2010" i="5"/>
  <c r="B2010" i="5"/>
  <c r="C2010" i="5" s="1"/>
  <c r="D2009" i="5"/>
  <c r="B2009" i="5"/>
  <c r="C2009" i="5" s="1"/>
  <c r="D2008" i="5"/>
  <c r="B2008" i="5"/>
  <c r="C2008" i="5" s="1"/>
  <c r="D2007" i="5"/>
  <c r="B2007" i="5"/>
  <c r="C2007" i="5" s="1"/>
  <c r="D2006" i="5"/>
  <c r="C2006" i="5"/>
  <c r="B2006" i="5"/>
  <c r="D2005" i="5"/>
  <c r="B2005" i="5"/>
  <c r="C2005" i="5" s="1"/>
  <c r="D2004" i="5"/>
  <c r="B2004" i="5"/>
  <c r="C2004" i="5" s="1"/>
  <c r="D2003" i="5"/>
  <c r="B2003" i="5"/>
  <c r="C2003" i="5" s="1"/>
  <c r="D2002" i="5"/>
  <c r="B2002" i="5"/>
  <c r="C2002" i="5" s="1"/>
  <c r="D2001" i="5"/>
  <c r="B2001" i="5"/>
  <c r="C2001" i="5" s="1"/>
  <c r="D2000" i="5"/>
  <c r="B2000" i="5"/>
  <c r="C2000" i="5" s="1"/>
  <c r="D1999" i="5"/>
  <c r="B1999" i="5"/>
  <c r="C1999" i="5" s="1"/>
  <c r="D1998" i="5"/>
  <c r="C1998" i="5"/>
  <c r="B1998" i="5"/>
  <c r="D1997" i="5"/>
  <c r="B1997" i="5"/>
  <c r="C1997" i="5" s="1"/>
  <c r="D1996" i="5"/>
  <c r="B1996" i="5"/>
  <c r="C1996" i="5" s="1"/>
  <c r="D1995" i="5"/>
  <c r="B1995" i="5"/>
  <c r="C1995" i="5" s="1"/>
  <c r="D1994" i="5"/>
  <c r="B1994" i="5"/>
  <c r="C1994" i="5" s="1"/>
  <c r="D1993" i="5"/>
  <c r="B1993" i="5"/>
  <c r="C1993" i="5" s="1"/>
  <c r="D1992" i="5"/>
  <c r="B1992" i="5"/>
  <c r="C1992" i="5" s="1"/>
  <c r="D1991" i="5"/>
  <c r="B1991" i="5"/>
  <c r="C1991" i="5" s="1"/>
  <c r="D1990" i="5"/>
  <c r="B1990" i="5"/>
  <c r="C1990" i="5" s="1"/>
  <c r="D1989" i="5"/>
  <c r="B1989" i="5"/>
  <c r="C1989" i="5" s="1"/>
  <c r="D1988" i="5"/>
  <c r="B1988" i="5"/>
  <c r="C1988" i="5" s="1"/>
  <c r="D1987" i="5"/>
  <c r="B1987" i="5"/>
  <c r="C1987" i="5" s="1"/>
  <c r="D1986" i="5"/>
  <c r="B1986" i="5"/>
  <c r="C1986" i="5" s="1"/>
  <c r="D1985" i="5"/>
  <c r="B1985" i="5"/>
  <c r="C1985" i="5" s="1"/>
  <c r="D1984" i="5"/>
  <c r="B1984" i="5"/>
  <c r="C1984" i="5" s="1"/>
  <c r="D1983" i="5"/>
  <c r="B1983" i="5"/>
  <c r="C1983" i="5" s="1"/>
  <c r="D1982" i="5"/>
  <c r="C1982" i="5"/>
  <c r="B1982" i="5"/>
  <c r="D1981" i="5"/>
  <c r="B1981" i="5"/>
  <c r="C1981" i="5" s="1"/>
  <c r="D1980" i="5"/>
  <c r="B1980" i="5"/>
  <c r="C1980" i="5" s="1"/>
  <c r="D1979" i="5"/>
  <c r="B1979" i="5"/>
  <c r="C1979" i="5" s="1"/>
  <c r="D1978" i="5"/>
  <c r="B1978" i="5"/>
  <c r="C1978" i="5" s="1"/>
  <c r="D1977" i="5"/>
  <c r="B1977" i="5"/>
  <c r="C1977" i="5" s="1"/>
  <c r="D1976" i="5"/>
  <c r="B1976" i="5"/>
  <c r="C1976" i="5" s="1"/>
  <c r="D1975" i="5"/>
  <c r="B1975" i="5"/>
  <c r="C1975" i="5" s="1"/>
  <c r="D1974" i="5"/>
  <c r="B1974" i="5"/>
  <c r="C1974" i="5" s="1"/>
  <c r="D1973" i="5"/>
  <c r="B1973" i="5"/>
  <c r="C1973" i="5" s="1"/>
  <c r="D1972" i="5"/>
  <c r="B1972" i="5"/>
  <c r="C1972" i="5" s="1"/>
  <c r="D1971" i="5"/>
  <c r="B1971" i="5"/>
  <c r="C1971" i="5" s="1"/>
  <c r="D1970" i="5"/>
  <c r="B1970" i="5"/>
  <c r="C1970" i="5" s="1"/>
  <c r="D1969" i="5"/>
  <c r="B1969" i="5"/>
  <c r="C1969" i="5" s="1"/>
  <c r="D1968" i="5"/>
  <c r="B1968" i="5"/>
  <c r="C1968" i="5" s="1"/>
  <c r="D1967" i="5"/>
  <c r="B1967" i="5"/>
  <c r="C1967" i="5" s="1"/>
  <c r="D1966" i="5"/>
  <c r="C1966" i="5"/>
  <c r="B1966" i="5"/>
  <c r="D1965" i="5"/>
  <c r="B1965" i="5"/>
  <c r="C1965" i="5" s="1"/>
  <c r="D1964" i="5"/>
  <c r="B1964" i="5"/>
  <c r="C1964" i="5" s="1"/>
  <c r="D1963" i="5"/>
  <c r="B1963" i="5"/>
  <c r="C1963" i="5" s="1"/>
  <c r="D1962" i="5"/>
  <c r="B1962" i="5"/>
  <c r="C1962" i="5" s="1"/>
  <c r="D1961" i="5"/>
  <c r="B1961" i="5"/>
  <c r="C1961" i="5" s="1"/>
  <c r="D1960" i="5"/>
  <c r="B1960" i="5"/>
  <c r="C1960" i="5" s="1"/>
  <c r="D1959" i="5"/>
  <c r="B1959" i="5"/>
  <c r="C1959" i="5" s="1"/>
  <c r="D1958" i="5"/>
  <c r="B1958" i="5"/>
  <c r="C1958" i="5" s="1"/>
  <c r="D1957" i="5"/>
  <c r="B1957" i="5"/>
  <c r="C1957" i="5" s="1"/>
  <c r="D1956" i="5"/>
  <c r="B1956" i="5"/>
  <c r="C1956" i="5" s="1"/>
  <c r="D1955" i="5"/>
  <c r="B1955" i="5"/>
  <c r="C1955" i="5" s="1"/>
  <c r="D1954" i="5"/>
  <c r="B1954" i="5"/>
  <c r="C1954" i="5" s="1"/>
  <c r="D1953" i="5"/>
  <c r="B1953" i="5"/>
  <c r="C1953" i="5" s="1"/>
  <c r="D1952" i="5"/>
  <c r="B1952" i="5"/>
  <c r="C1952" i="5" s="1"/>
  <c r="D1951" i="5"/>
  <c r="B1951" i="5"/>
  <c r="C1951" i="5" s="1"/>
  <c r="D1950" i="5"/>
  <c r="B1950" i="5"/>
  <c r="C1950" i="5" s="1"/>
  <c r="D1949" i="5"/>
  <c r="B1949" i="5"/>
  <c r="C1949" i="5" s="1"/>
  <c r="D1948" i="5"/>
  <c r="B1948" i="5"/>
  <c r="C1948" i="5" s="1"/>
  <c r="D1947" i="5"/>
  <c r="B1947" i="5"/>
  <c r="C1947" i="5" s="1"/>
  <c r="D1946" i="5"/>
  <c r="B1946" i="5"/>
  <c r="C1946" i="5" s="1"/>
  <c r="D1945" i="5"/>
  <c r="B1945" i="5"/>
  <c r="C1945" i="5" s="1"/>
  <c r="D1944" i="5"/>
  <c r="B1944" i="5"/>
  <c r="C1944" i="5" s="1"/>
  <c r="D1943" i="5"/>
  <c r="B1943" i="5"/>
  <c r="C1943" i="5" s="1"/>
  <c r="D1942" i="5"/>
  <c r="C1942" i="5"/>
  <c r="B1942" i="5"/>
  <c r="D1941" i="5"/>
  <c r="B1941" i="5"/>
  <c r="C1941" i="5" s="1"/>
  <c r="D1940" i="5"/>
  <c r="B1940" i="5"/>
  <c r="C1940" i="5" s="1"/>
  <c r="D1939" i="5"/>
  <c r="B1939" i="5"/>
  <c r="C1939" i="5" s="1"/>
  <c r="D1938" i="5"/>
  <c r="B1938" i="5"/>
  <c r="C1938" i="5" s="1"/>
  <c r="D1937" i="5"/>
  <c r="B1937" i="5"/>
  <c r="C1937" i="5" s="1"/>
  <c r="D1936" i="5"/>
  <c r="B1936" i="5"/>
  <c r="C1936" i="5" s="1"/>
  <c r="D1935" i="5"/>
  <c r="B1935" i="5"/>
  <c r="C1935" i="5" s="1"/>
  <c r="D1934" i="5"/>
  <c r="B1934" i="5"/>
  <c r="C1934" i="5" s="1"/>
  <c r="D1933" i="5"/>
  <c r="B1933" i="5"/>
  <c r="C1933" i="5" s="1"/>
  <c r="D1932" i="5"/>
  <c r="B1932" i="5"/>
  <c r="C1932" i="5" s="1"/>
  <c r="D1931" i="5"/>
  <c r="B1931" i="5"/>
  <c r="C1931" i="5" s="1"/>
  <c r="D1930" i="5"/>
  <c r="B1930" i="5"/>
  <c r="C1930" i="5" s="1"/>
  <c r="D1929" i="5"/>
  <c r="B1929" i="5"/>
  <c r="C1929" i="5" s="1"/>
  <c r="D1928" i="5"/>
  <c r="B1928" i="5"/>
  <c r="C1928" i="5" s="1"/>
  <c r="D1927" i="5"/>
  <c r="B1927" i="5"/>
  <c r="C1927" i="5" s="1"/>
  <c r="D1926" i="5"/>
  <c r="B1926" i="5"/>
  <c r="C1926" i="5" s="1"/>
  <c r="D1925" i="5"/>
  <c r="B1925" i="5"/>
  <c r="C1925" i="5" s="1"/>
  <c r="D1924" i="5"/>
  <c r="B1924" i="5"/>
  <c r="C1924" i="5" s="1"/>
  <c r="D1923" i="5"/>
  <c r="B1923" i="5"/>
  <c r="C1923" i="5" s="1"/>
  <c r="D1922" i="5"/>
  <c r="B1922" i="5"/>
  <c r="C1922" i="5" s="1"/>
  <c r="D1921" i="5"/>
  <c r="B1921" i="5"/>
  <c r="C1921" i="5" s="1"/>
  <c r="D1920" i="5"/>
  <c r="B1920" i="5"/>
  <c r="C1920" i="5" s="1"/>
  <c r="D1919" i="5"/>
  <c r="B1919" i="5"/>
  <c r="C1919" i="5" s="1"/>
  <c r="D1918" i="5"/>
  <c r="B1918" i="5"/>
  <c r="C1918" i="5" s="1"/>
  <c r="D1917" i="5"/>
  <c r="B1917" i="5"/>
  <c r="C1917" i="5" s="1"/>
  <c r="D1916" i="5"/>
  <c r="B1916" i="5"/>
  <c r="C1916" i="5" s="1"/>
  <c r="D1915" i="5"/>
  <c r="B1915" i="5"/>
  <c r="C1915" i="5" s="1"/>
  <c r="D1914" i="5"/>
  <c r="B1914" i="5"/>
  <c r="C1914" i="5" s="1"/>
  <c r="D1913" i="5"/>
  <c r="B1913" i="5"/>
  <c r="C1913" i="5" s="1"/>
  <c r="D1912" i="5"/>
  <c r="B1912" i="5"/>
  <c r="C1912" i="5" s="1"/>
  <c r="D1911" i="5"/>
  <c r="B1911" i="5"/>
  <c r="C1911" i="5" s="1"/>
  <c r="D1910" i="5"/>
  <c r="C1910" i="5"/>
  <c r="B1910" i="5"/>
  <c r="D1909" i="5"/>
  <c r="B1909" i="5"/>
  <c r="C1909" i="5" s="1"/>
  <c r="D1908" i="5"/>
  <c r="B1908" i="5"/>
  <c r="C1908" i="5" s="1"/>
  <c r="D1907" i="5"/>
  <c r="B1907" i="5"/>
  <c r="C1907" i="5" s="1"/>
  <c r="D1906" i="5"/>
  <c r="B1906" i="5"/>
  <c r="C1906" i="5" s="1"/>
  <c r="D1905" i="5"/>
  <c r="B1905" i="5"/>
  <c r="C1905" i="5" s="1"/>
  <c r="D1904" i="5"/>
  <c r="B1904" i="5"/>
  <c r="C1904" i="5" s="1"/>
  <c r="D1903" i="5"/>
  <c r="B1903" i="5"/>
  <c r="C1903" i="5" s="1"/>
  <c r="D1902" i="5"/>
  <c r="C1902" i="5"/>
  <c r="B1902" i="5"/>
  <c r="D1901" i="5"/>
  <c r="B1901" i="5"/>
  <c r="C1901" i="5" s="1"/>
  <c r="D1900" i="5"/>
  <c r="B1900" i="5"/>
  <c r="C1900" i="5" s="1"/>
  <c r="D1899" i="5"/>
  <c r="B1899" i="5"/>
  <c r="C1899" i="5" s="1"/>
  <c r="D1898" i="5"/>
  <c r="B1898" i="5"/>
  <c r="C1898" i="5" s="1"/>
  <c r="D1897" i="5"/>
  <c r="B1897" i="5"/>
  <c r="C1897" i="5" s="1"/>
  <c r="D1896" i="5"/>
  <c r="B1896" i="5"/>
  <c r="C1896" i="5" s="1"/>
  <c r="D1895" i="5"/>
  <c r="B1895" i="5"/>
  <c r="C1895" i="5" s="1"/>
  <c r="D1894" i="5"/>
  <c r="B1894" i="5"/>
  <c r="C1894" i="5" s="1"/>
  <c r="D1893" i="5"/>
  <c r="B1893" i="5"/>
  <c r="C1893" i="5" s="1"/>
  <c r="D1892" i="5"/>
  <c r="B1892" i="5"/>
  <c r="C1892" i="5" s="1"/>
  <c r="D1891" i="5"/>
  <c r="B1891" i="5"/>
  <c r="C1891" i="5" s="1"/>
  <c r="D1890" i="5"/>
  <c r="B1890" i="5"/>
  <c r="C1890" i="5" s="1"/>
  <c r="D1889" i="5"/>
  <c r="B1889" i="5"/>
  <c r="C1889" i="5" s="1"/>
  <c r="D1888" i="5"/>
  <c r="B1888" i="5"/>
  <c r="C1888" i="5" s="1"/>
  <c r="D1887" i="5"/>
  <c r="B1887" i="5"/>
  <c r="C1887" i="5" s="1"/>
  <c r="D1886" i="5"/>
  <c r="B1886" i="5"/>
  <c r="C1886" i="5" s="1"/>
  <c r="D1885" i="5"/>
  <c r="B1885" i="5"/>
  <c r="C1885" i="5" s="1"/>
  <c r="D1884" i="5"/>
  <c r="B1884" i="5"/>
  <c r="C1884" i="5" s="1"/>
  <c r="D1883" i="5"/>
  <c r="B1883" i="5"/>
  <c r="C1883" i="5" s="1"/>
  <c r="D1882" i="5"/>
  <c r="B1882" i="5"/>
  <c r="C1882" i="5" s="1"/>
  <c r="D1881" i="5"/>
  <c r="B1881" i="5"/>
  <c r="C1881" i="5" s="1"/>
  <c r="D1880" i="5"/>
  <c r="B1880" i="5"/>
  <c r="C1880" i="5" s="1"/>
  <c r="D1879" i="5"/>
  <c r="B1879" i="5"/>
  <c r="C1879" i="5" s="1"/>
  <c r="D1878" i="5"/>
  <c r="B1878" i="5"/>
  <c r="C1878" i="5" s="1"/>
  <c r="D1877" i="5"/>
  <c r="B1877" i="5"/>
  <c r="C1877" i="5" s="1"/>
  <c r="D1876" i="5"/>
  <c r="B1876" i="5"/>
  <c r="C1876" i="5" s="1"/>
  <c r="D1875" i="5"/>
  <c r="B1875" i="5"/>
  <c r="C1875" i="5" s="1"/>
  <c r="D1874" i="5"/>
  <c r="B1874" i="5"/>
  <c r="C1874" i="5" s="1"/>
  <c r="D1873" i="5"/>
  <c r="B1873" i="5"/>
  <c r="C1873" i="5" s="1"/>
  <c r="D1872" i="5"/>
  <c r="B1872" i="5"/>
  <c r="C1872" i="5" s="1"/>
  <c r="D1871" i="5"/>
  <c r="B1871" i="5"/>
  <c r="C1871" i="5" s="1"/>
  <c r="D1870" i="5"/>
  <c r="C1870" i="5"/>
  <c r="B1870" i="5"/>
  <c r="D1869" i="5"/>
  <c r="B1869" i="5"/>
  <c r="C1869" i="5" s="1"/>
  <c r="D1868" i="5"/>
  <c r="B1868" i="5"/>
  <c r="C1868" i="5" s="1"/>
  <c r="D1867" i="5"/>
  <c r="B1867" i="5"/>
  <c r="C1867" i="5" s="1"/>
  <c r="D1866" i="5"/>
  <c r="B1866" i="5"/>
  <c r="C1866" i="5" s="1"/>
  <c r="D1865" i="5"/>
  <c r="B1865" i="5"/>
  <c r="C1865" i="5" s="1"/>
  <c r="D1864" i="5"/>
  <c r="B1864" i="5"/>
  <c r="C1864" i="5" s="1"/>
  <c r="D1863" i="5"/>
  <c r="B1863" i="5"/>
  <c r="C1863" i="5" s="1"/>
  <c r="D1862" i="5"/>
  <c r="B1862" i="5"/>
  <c r="C1862" i="5" s="1"/>
  <c r="D1861" i="5"/>
  <c r="B1861" i="5"/>
  <c r="C1861" i="5" s="1"/>
  <c r="D1860" i="5"/>
  <c r="B1860" i="5"/>
  <c r="C1860" i="5" s="1"/>
  <c r="D1859" i="5"/>
  <c r="B1859" i="5"/>
  <c r="C1859" i="5" s="1"/>
  <c r="D1858" i="5"/>
  <c r="B1858" i="5"/>
  <c r="C1858" i="5" s="1"/>
  <c r="D1857" i="5"/>
  <c r="B1857" i="5"/>
  <c r="C1857" i="5" s="1"/>
  <c r="D1856" i="5"/>
  <c r="B1856" i="5"/>
  <c r="C1856" i="5" s="1"/>
  <c r="D1855" i="5"/>
  <c r="B1855" i="5"/>
  <c r="C1855" i="5" s="1"/>
  <c r="D1854" i="5"/>
  <c r="C1854" i="5"/>
  <c r="B1854" i="5"/>
  <c r="D1853" i="5"/>
  <c r="B1853" i="5"/>
  <c r="C1853" i="5" s="1"/>
  <c r="D1852" i="5"/>
  <c r="B1852" i="5"/>
  <c r="C1852" i="5" s="1"/>
  <c r="D1851" i="5"/>
  <c r="B1851" i="5"/>
  <c r="C1851" i="5" s="1"/>
  <c r="D1850" i="5"/>
  <c r="B1850" i="5"/>
  <c r="C1850" i="5" s="1"/>
  <c r="D1849" i="5"/>
  <c r="B1849" i="5"/>
  <c r="C1849" i="5" s="1"/>
  <c r="D1848" i="5"/>
  <c r="B1848" i="5"/>
  <c r="C1848" i="5" s="1"/>
  <c r="D1847" i="5"/>
  <c r="B1847" i="5"/>
  <c r="C1847" i="5" s="1"/>
  <c r="D1846" i="5"/>
  <c r="B1846" i="5"/>
  <c r="C1846" i="5" s="1"/>
  <c r="D1845" i="5"/>
  <c r="B1845" i="5"/>
  <c r="C1845" i="5" s="1"/>
  <c r="D1844" i="5"/>
  <c r="B1844" i="5"/>
  <c r="C1844" i="5" s="1"/>
  <c r="D1843" i="5"/>
  <c r="B1843" i="5"/>
  <c r="C1843" i="5" s="1"/>
  <c r="D1842" i="5"/>
  <c r="B1842" i="5"/>
  <c r="C1842" i="5" s="1"/>
  <c r="D1841" i="5"/>
  <c r="B1841" i="5"/>
  <c r="C1841" i="5" s="1"/>
  <c r="D1840" i="5"/>
  <c r="C1840" i="5"/>
  <c r="B1840" i="5"/>
  <c r="D1839" i="5"/>
  <c r="B1839" i="5"/>
  <c r="C1839" i="5" s="1"/>
  <c r="D1838" i="5"/>
  <c r="B1838" i="5"/>
  <c r="C1838" i="5" s="1"/>
  <c r="D1837" i="5"/>
  <c r="B1837" i="5"/>
  <c r="C1837" i="5" s="1"/>
  <c r="D1836" i="5"/>
  <c r="B1836" i="5"/>
  <c r="C1836" i="5" s="1"/>
  <c r="D1835" i="5"/>
  <c r="B1835" i="5"/>
  <c r="C1835" i="5" s="1"/>
  <c r="D1834" i="5"/>
  <c r="B1834" i="5"/>
  <c r="C1834" i="5" s="1"/>
  <c r="D1833" i="5"/>
  <c r="B1833" i="5"/>
  <c r="C1833" i="5" s="1"/>
  <c r="D1832" i="5"/>
  <c r="B1832" i="5"/>
  <c r="C1832" i="5" s="1"/>
  <c r="D1831" i="5"/>
  <c r="B1831" i="5"/>
  <c r="C1831" i="5" s="1"/>
  <c r="D1830" i="5"/>
  <c r="B1830" i="5"/>
  <c r="C1830" i="5" s="1"/>
  <c r="D1829" i="5"/>
  <c r="B1829" i="5"/>
  <c r="C1829" i="5" s="1"/>
  <c r="D1828" i="5"/>
  <c r="B1828" i="5"/>
  <c r="C1828" i="5" s="1"/>
  <c r="D1827" i="5"/>
  <c r="B1827" i="5"/>
  <c r="C1827" i="5" s="1"/>
  <c r="D1826" i="5"/>
  <c r="B1826" i="5"/>
  <c r="C1826" i="5" s="1"/>
  <c r="D1825" i="5"/>
  <c r="B1825" i="5"/>
  <c r="C1825" i="5" s="1"/>
  <c r="D1824" i="5"/>
  <c r="C1824" i="5"/>
  <c r="B1824" i="5"/>
  <c r="D1823" i="5"/>
  <c r="B1823" i="5"/>
  <c r="C1823" i="5" s="1"/>
  <c r="D1822" i="5"/>
  <c r="C1822" i="5"/>
  <c r="B1822" i="5"/>
  <c r="D1821" i="5"/>
  <c r="B1821" i="5"/>
  <c r="C1821" i="5" s="1"/>
  <c r="D1820" i="5"/>
  <c r="B1820" i="5"/>
  <c r="C1820" i="5" s="1"/>
  <c r="D1819" i="5"/>
  <c r="B1819" i="5"/>
  <c r="C1819" i="5" s="1"/>
  <c r="D1818" i="5"/>
  <c r="B1818" i="5"/>
  <c r="C1818" i="5" s="1"/>
  <c r="D1817" i="5"/>
  <c r="B1817" i="5"/>
  <c r="C1817" i="5" s="1"/>
  <c r="D1816" i="5"/>
  <c r="B1816" i="5"/>
  <c r="C1816" i="5" s="1"/>
  <c r="D1815" i="5"/>
  <c r="B1815" i="5"/>
  <c r="C1815" i="5" s="1"/>
  <c r="D1814" i="5"/>
  <c r="C1814" i="5"/>
  <c r="B1814" i="5"/>
  <c r="D1813" i="5"/>
  <c r="B1813" i="5"/>
  <c r="C1813" i="5" s="1"/>
  <c r="D1812" i="5"/>
  <c r="B1812" i="5"/>
  <c r="C1812" i="5" s="1"/>
  <c r="D1811" i="5"/>
  <c r="B1811" i="5"/>
  <c r="C1811" i="5" s="1"/>
  <c r="D1810" i="5"/>
  <c r="B1810" i="5"/>
  <c r="C1810" i="5" s="1"/>
  <c r="D1809" i="5"/>
  <c r="B1809" i="5"/>
  <c r="C1809" i="5" s="1"/>
  <c r="D1808" i="5"/>
  <c r="B1808" i="5"/>
  <c r="C1808" i="5" s="1"/>
  <c r="D1807" i="5"/>
  <c r="B1807" i="5"/>
  <c r="C1807" i="5" s="1"/>
  <c r="D1806" i="5"/>
  <c r="B1806" i="5"/>
  <c r="C1806" i="5" s="1"/>
  <c r="D1805" i="5"/>
  <c r="B1805" i="5"/>
  <c r="C1805" i="5" s="1"/>
  <c r="D1804" i="5"/>
  <c r="B1804" i="5"/>
  <c r="C1804" i="5" s="1"/>
  <c r="D1803" i="5"/>
  <c r="B1803" i="5"/>
  <c r="C1803" i="5" s="1"/>
  <c r="D1802" i="5"/>
  <c r="B1802" i="5"/>
  <c r="C1802" i="5" s="1"/>
  <c r="D1801" i="5"/>
  <c r="B1801" i="5"/>
  <c r="C1801" i="5" s="1"/>
  <c r="D1800" i="5"/>
  <c r="C1800" i="5"/>
  <c r="B1800" i="5"/>
  <c r="D1799" i="5"/>
  <c r="B1799" i="5"/>
  <c r="C1799" i="5" s="1"/>
  <c r="D1798" i="5"/>
  <c r="B1798" i="5"/>
  <c r="C1798" i="5" s="1"/>
  <c r="D1797" i="5"/>
  <c r="B1797" i="5"/>
  <c r="C1797" i="5" s="1"/>
  <c r="D1796" i="5"/>
  <c r="B1796" i="5"/>
  <c r="C1796" i="5" s="1"/>
  <c r="D1795" i="5"/>
  <c r="B1795" i="5"/>
  <c r="C1795" i="5" s="1"/>
  <c r="D1794" i="5"/>
  <c r="B1794" i="5"/>
  <c r="C1794" i="5" s="1"/>
  <c r="D1793" i="5"/>
  <c r="B1793" i="5"/>
  <c r="C1793" i="5" s="1"/>
  <c r="D1792" i="5"/>
  <c r="B1792" i="5"/>
  <c r="C1792" i="5" s="1"/>
  <c r="D1791" i="5"/>
  <c r="B1791" i="5"/>
  <c r="C1791" i="5" s="1"/>
  <c r="D1790" i="5"/>
  <c r="B1790" i="5"/>
  <c r="C1790" i="5" s="1"/>
  <c r="D1789" i="5"/>
  <c r="B1789" i="5"/>
  <c r="C1789" i="5" s="1"/>
  <c r="D1788" i="5"/>
  <c r="B1788" i="5"/>
  <c r="C1788" i="5" s="1"/>
  <c r="D1787" i="5"/>
  <c r="B1787" i="5"/>
  <c r="C1787" i="5" s="1"/>
  <c r="D1786" i="5"/>
  <c r="B1786" i="5"/>
  <c r="C1786" i="5" s="1"/>
  <c r="D1785" i="5"/>
  <c r="B1785" i="5"/>
  <c r="C1785" i="5" s="1"/>
  <c r="D1784" i="5"/>
  <c r="B1784" i="5"/>
  <c r="C1784" i="5" s="1"/>
  <c r="D1783" i="5"/>
  <c r="B1783" i="5"/>
  <c r="C1783" i="5" s="1"/>
  <c r="D1782" i="5"/>
  <c r="C1782" i="5"/>
  <c r="B1782" i="5"/>
  <c r="D1781" i="5"/>
  <c r="B1781" i="5"/>
  <c r="C1781" i="5" s="1"/>
  <c r="D1780" i="5"/>
  <c r="B1780" i="5"/>
  <c r="C1780" i="5" s="1"/>
  <c r="D1779" i="5"/>
  <c r="B1779" i="5"/>
  <c r="C1779" i="5" s="1"/>
  <c r="D1778" i="5"/>
  <c r="B1778" i="5"/>
  <c r="C1778" i="5" s="1"/>
  <c r="D1777" i="5"/>
  <c r="B1777" i="5"/>
  <c r="C1777" i="5" s="1"/>
  <c r="D1776" i="5"/>
  <c r="C1776" i="5"/>
  <c r="B1776" i="5"/>
  <c r="D1775" i="5"/>
  <c r="B1775" i="5"/>
  <c r="C1775" i="5" s="1"/>
  <c r="D1774" i="5"/>
  <c r="B1774" i="5"/>
  <c r="C1774" i="5" s="1"/>
  <c r="D1773" i="5"/>
  <c r="B1773" i="5"/>
  <c r="C1773" i="5" s="1"/>
  <c r="D1772" i="5"/>
  <c r="B1772" i="5"/>
  <c r="C1772" i="5" s="1"/>
  <c r="D1771" i="5"/>
  <c r="B1771" i="5"/>
  <c r="C1771" i="5" s="1"/>
  <c r="D1770" i="5"/>
  <c r="B1770" i="5"/>
  <c r="C1770" i="5" s="1"/>
  <c r="D1769" i="5"/>
  <c r="B1769" i="5"/>
  <c r="C1769" i="5" s="1"/>
  <c r="D1768" i="5"/>
  <c r="B1768" i="5"/>
  <c r="C1768" i="5" s="1"/>
  <c r="D1767" i="5"/>
  <c r="B1767" i="5"/>
  <c r="C1767" i="5" s="1"/>
  <c r="D1766" i="5"/>
  <c r="B1766" i="5"/>
  <c r="C1766" i="5" s="1"/>
  <c r="D1765" i="5"/>
  <c r="B1765" i="5"/>
  <c r="C1765" i="5" s="1"/>
  <c r="D1764" i="5"/>
  <c r="B1764" i="5"/>
  <c r="C1764" i="5" s="1"/>
  <c r="D1763" i="5"/>
  <c r="B1763" i="5"/>
  <c r="C1763" i="5" s="1"/>
  <c r="D1762" i="5"/>
  <c r="B1762" i="5"/>
  <c r="C1762" i="5" s="1"/>
  <c r="D1761" i="5"/>
  <c r="B1761" i="5"/>
  <c r="C1761" i="5" s="1"/>
  <c r="D1760" i="5"/>
  <c r="B1760" i="5"/>
  <c r="C1760" i="5" s="1"/>
  <c r="D1759" i="5"/>
  <c r="B1759" i="5"/>
  <c r="C1759" i="5" s="1"/>
  <c r="D1758" i="5"/>
  <c r="C1758" i="5"/>
  <c r="B1758" i="5"/>
  <c r="D1757" i="5"/>
  <c r="B1757" i="5"/>
  <c r="C1757" i="5" s="1"/>
  <c r="D1756" i="5"/>
  <c r="B1756" i="5"/>
  <c r="C1756" i="5" s="1"/>
  <c r="D1755" i="5"/>
  <c r="B1755" i="5"/>
  <c r="C1755" i="5" s="1"/>
  <c r="D1754" i="5"/>
  <c r="B1754" i="5"/>
  <c r="C1754" i="5" s="1"/>
  <c r="D1753" i="5"/>
  <c r="B1753" i="5"/>
  <c r="C1753" i="5" s="1"/>
  <c r="D1752" i="5"/>
  <c r="B1752" i="5"/>
  <c r="C1752" i="5" s="1"/>
  <c r="D1751" i="5"/>
  <c r="B1751" i="5"/>
  <c r="C1751" i="5" s="1"/>
  <c r="D1750" i="5"/>
  <c r="B1750" i="5"/>
  <c r="C1750" i="5" s="1"/>
  <c r="D1749" i="5"/>
  <c r="B1749" i="5"/>
  <c r="C1749" i="5" s="1"/>
  <c r="D1748" i="5"/>
  <c r="B1748" i="5"/>
  <c r="C1748" i="5" s="1"/>
  <c r="D1747" i="5"/>
  <c r="B1747" i="5"/>
  <c r="C1747" i="5" s="1"/>
  <c r="D1746" i="5"/>
  <c r="B1746" i="5"/>
  <c r="C1746" i="5" s="1"/>
  <c r="D1745" i="5"/>
  <c r="B1745" i="5"/>
  <c r="C1745" i="5" s="1"/>
  <c r="D1744" i="5"/>
  <c r="B1744" i="5"/>
  <c r="C1744" i="5" s="1"/>
  <c r="D1743" i="5"/>
  <c r="B1743" i="5"/>
  <c r="C1743" i="5" s="1"/>
  <c r="D1742" i="5"/>
  <c r="C1742" i="5"/>
  <c r="B1742" i="5"/>
  <c r="D1741" i="5"/>
  <c r="B1741" i="5"/>
  <c r="C1741" i="5" s="1"/>
  <c r="D1740" i="5"/>
  <c r="B1740" i="5"/>
  <c r="C1740" i="5" s="1"/>
  <c r="D1739" i="5"/>
  <c r="B1739" i="5"/>
  <c r="C1739" i="5" s="1"/>
  <c r="D1738" i="5"/>
  <c r="B1738" i="5"/>
  <c r="C1738" i="5" s="1"/>
  <c r="D1737" i="5"/>
  <c r="B1737" i="5"/>
  <c r="C1737" i="5" s="1"/>
  <c r="D1736" i="5"/>
  <c r="B1736" i="5"/>
  <c r="C1736" i="5" s="1"/>
  <c r="D1735" i="5"/>
  <c r="B1735" i="5"/>
  <c r="C1735" i="5" s="1"/>
  <c r="D1734" i="5"/>
  <c r="B1734" i="5"/>
  <c r="C1734" i="5" s="1"/>
  <c r="D1733" i="5"/>
  <c r="B1733" i="5"/>
  <c r="C1733" i="5" s="1"/>
  <c r="D1732" i="5"/>
  <c r="B1732" i="5"/>
  <c r="C1732" i="5" s="1"/>
  <c r="D1731" i="5"/>
  <c r="B1731" i="5"/>
  <c r="C1731" i="5" s="1"/>
  <c r="D1730" i="5"/>
  <c r="B1730" i="5"/>
  <c r="C1730" i="5" s="1"/>
  <c r="D1729" i="5"/>
  <c r="B1729" i="5"/>
  <c r="C1729" i="5" s="1"/>
  <c r="D1728" i="5"/>
  <c r="B1728" i="5"/>
  <c r="C1728" i="5" s="1"/>
  <c r="D1727" i="5"/>
  <c r="B1727" i="5"/>
  <c r="C1727" i="5" s="1"/>
  <c r="D1726" i="5"/>
  <c r="B1726" i="5"/>
  <c r="C1726" i="5" s="1"/>
  <c r="D1725" i="5"/>
  <c r="C1725" i="5"/>
  <c r="B1725" i="5"/>
  <c r="D1724" i="5"/>
  <c r="C1724" i="5"/>
  <c r="B1724" i="5"/>
  <c r="D1723" i="5"/>
  <c r="B1723" i="5"/>
  <c r="C1723" i="5" s="1"/>
  <c r="D1722" i="5"/>
  <c r="B1722" i="5"/>
  <c r="C1722" i="5" s="1"/>
  <c r="D1721" i="5"/>
  <c r="B1721" i="5"/>
  <c r="C1721" i="5" s="1"/>
  <c r="D1720" i="5"/>
  <c r="B1720" i="5"/>
  <c r="C1720" i="5" s="1"/>
  <c r="D1719" i="5"/>
  <c r="B1719" i="5"/>
  <c r="C1719" i="5" s="1"/>
  <c r="D1718" i="5"/>
  <c r="B1718" i="5"/>
  <c r="C1718" i="5" s="1"/>
  <c r="D1717" i="5"/>
  <c r="B1717" i="5"/>
  <c r="C1717" i="5" s="1"/>
  <c r="D1716" i="5"/>
  <c r="B1716" i="5"/>
  <c r="C1716" i="5" s="1"/>
  <c r="D1715" i="5"/>
  <c r="B1715" i="5"/>
  <c r="C1715" i="5" s="1"/>
  <c r="D1714" i="5"/>
  <c r="B1714" i="5"/>
  <c r="C1714" i="5" s="1"/>
  <c r="D1713" i="5"/>
  <c r="B1713" i="5"/>
  <c r="C1713" i="5" s="1"/>
  <c r="D1712" i="5"/>
  <c r="B1712" i="5"/>
  <c r="C1712" i="5" s="1"/>
  <c r="D1711" i="5"/>
  <c r="B1711" i="5"/>
  <c r="C1711" i="5" s="1"/>
  <c r="D1710" i="5"/>
  <c r="B1710" i="5"/>
  <c r="C1710" i="5" s="1"/>
  <c r="D1709" i="5"/>
  <c r="B1709" i="5"/>
  <c r="C1709" i="5" s="1"/>
  <c r="D1708" i="5"/>
  <c r="C1708" i="5"/>
  <c r="B1708" i="5"/>
  <c r="D1707" i="5"/>
  <c r="C1707" i="5"/>
  <c r="B1707" i="5"/>
  <c r="D1706" i="5"/>
  <c r="B1706" i="5"/>
  <c r="C1706" i="5" s="1"/>
  <c r="D1705" i="5"/>
  <c r="B1705" i="5"/>
  <c r="C1705" i="5" s="1"/>
  <c r="D1704" i="5"/>
  <c r="B1704" i="5"/>
  <c r="C1704" i="5" s="1"/>
  <c r="D1703" i="5"/>
  <c r="B1703" i="5"/>
  <c r="C1703" i="5" s="1"/>
  <c r="D1702" i="5"/>
  <c r="B1702" i="5"/>
  <c r="C1702" i="5" s="1"/>
  <c r="D1701" i="5"/>
  <c r="B1701" i="5"/>
  <c r="C1701" i="5" s="1"/>
  <c r="D1700" i="5"/>
  <c r="C1700" i="5"/>
  <c r="B1700" i="5"/>
  <c r="D1699" i="5"/>
  <c r="B1699" i="5"/>
  <c r="C1699" i="5" s="1"/>
  <c r="D1698" i="5"/>
  <c r="B1698" i="5"/>
  <c r="C1698" i="5" s="1"/>
  <c r="D1697" i="5"/>
  <c r="B1697" i="5"/>
  <c r="C1697" i="5" s="1"/>
  <c r="D1696" i="5"/>
  <c r="B1696" i="5"/>
  <c r="C1696" i="5" s="1"/>
  <c r="D1695" i="5"/>
  <c r="B1695" i="5"/>
  <c r="C1695" i="5" s="1"/>
  <c r="D1694" i="5"/>
  <c r="B1694" i="5"/>
  <c r="C1694" i="5" s="1"/>
  <c r="D1693" i="5"/>
  <c r="B1693" i="5"/>
  <c r="C1693" i="5" s="1"/>
  <c r="D1692" i="5"/>
  <c r="C1692" i="5"/>
  <c r="B1692" i="5"/>
  <c r="D1691" i="5"/>
  <c r="C1691" i="5"/>
  <c r="B1691" i="5"/>
  <c r="D1690" i="5"/>
  <c r="B1690" i="5"/>
  <c r="C1690" i="5" s="1"/>
  <c r="D1689" i="5"/>
  <c r="B1689" i="5"/>
  <c r="C1689" i="5" s="1"/>
  <c r="D1688" i="5"/>
  <c r="B1688" i="5"/>
  <c r="C1688" i="5" s="1"/>
  <c r="D1687" i="5"/>
  <c r="B1687" i="5"/>
  <c r="C1687" i="5" s="1"/>
  <c r="D1686" i="5"/>
  <c r="B1686" i="5"/>
  <c r="C1686" i="5" s="1"/>
  <c r="D1685" i="5"/>
  <c r="B1685" i="5"/>
  <c r="C1685" i="5" s="1"/>
  <c r="D1684" i="5"/>
  <c r="B1684" i="5"/>
  <c r="C1684" i="5" s="1"/>
  <c r="D1683" i="5"/>
  <c r="B1683" i="5"/>
  <c r="C1683" i="5" s="1"/>
  <c r="D1682" i="5"/>
  <c r="B1682" i="5"/>
  <c r="C1682" i="5" s="1"/>
  <c r="D1681" i="5"/>
  <c r="B1681" i="5"/>
  <c r="C1681" i="5" s="1"/>
  <c r="D1680" i="5"/>
  <c r="B1680" i="5"/>
  <c r="C1680" i="5" s="1"/>
  <c r="D1679" i="5"/>
  <c r="B1679" i="5"/>
  <c r="C1679" i="5" s="1"/>
  <c r="D1678" i="5"/>
  <c r="B1678" i="5"/>
  <c r="C1678" i="5" s="1"/>
  <c r="D1677" i="5"/>
  <c r="B1677" i="5"/>
  <c r="C1677" i="5" s="1"/>
  <c r="D1676" i="5"/>
  <c r="C1676" i="5"/>
  <c r="B1676" i="5"/>
  <c r="D1675" i="5"/>
  <c r="B1675" i="5"/>
  <c r="C1675" i="5" s="1"/>
  <c r="D1674" i="5"/>
  <c r="B1674" i="5"/>
  <c r="C1674" i="5" s="1"/>
  <c r="D1673" i="5"/>
  <c r="B1673" i="5"/>
  <c r="C1673" i="5" s="1"/>
  <c r="D1672" i="5"/>
  <c r="B1672" i="5"/>
  <c r="C1672" i="5" s="1"/>
  <c r="D1671" i="5"/>
  <c r="B1671" i="5"/>
  <c r="C1671" i="5" s="1"/>
  <c r="D1670" i="5"/>
  <c r="B1670" i="5"/>
  <c r="C1670" i="5" s="1"/>
  <c r="D1669" i="5"/>
  <c r="B1669" i="5"/>
  <c r="C1669" i="5" s="1"/>
  <c r="D1668" i="5"/>
  <c r="C1668" i="5"/>
  <c r="B1668" i="5"/>
  <c r="D1667" i="5"/>
  <c r="B1667" i="5"/>
  <c r="C1667" i="5" s="1"/>
  <c r="D1666" i="5"/>
  <c r="B1666" i="5"/>
  <c r="C1666" i="5" s="1"/>
  <c r="D1665" i="5"/>
  <c r="B1665" i="5"/>
  <c r="C1665" i="5" s="1"/>
  <c r="D1664" i="5"/>
  <c r="B1664" i="5"/>
  <c r="C1664" i="5" s="1"/>
  <c r="D1663" i="5"/>
  <c r="B1663" i="5"/>
  <c r="C1663" i="5" s="1"/>
  <c r="D1662" i="5"/>
  <c r="B1662" i="5"/>
  <c r="C1662" i="5" s="1"/>
  <c r="D1661" i="5"/>
  <c r="C1661" i="5"/>
  <c r="B1661" i="5"/>
  <c r="D1660" i="5"/>
  <c r="B1660" i="5"/>
  <c r="C1660" i="5" s="1"/>
  <c r="D1659" i="5"/>
  <c r="B1659" i="5"/>
  <c r="C1659" i="5" s="1"/>
  <c r="D1658" i="5"/>
  <c r="B1658" i="5"/>
  <c r="C1658" i="5" s="1"/>
  <c r="D1657" i="5"/>
  <c r="B1657" i="5"/>
  <c r="C1657" i="5" s="1"/>
  <c r="D1656" i="5"/>
  <c r="B1656" i="5"/>
  <c r="C1656" i="5" s="1"/>
  <c r="D1655" i="5"/>
  <c r="B1655" i="5"/>
  <c r="C1655" i="5" s="1"/>
  <c r="D1654" i="5"/>
  <c r="B1654" i="5"/>
  <c r="C1654" i="5" s="1"/>
  <c r="D1653" i="5"/>
  <c r="B1653" i="5"/>
  <c r="C1653" i="5" s="1"/>
  <c r="D1652" i="5"/>
  <c r="C1652" i="5"/>
  <c r="B1652" i="5"/>
  <c r="D1651" i="5"/>
  <c r="B1651" i="5"/>
  <c r="C1651" i="5" s="1"/>
  <c r="D1650" i="5"/>
  <c r="B1650" i="5"/>
  <c r="C1650" i="5" s="1"/>
  <c r="D1649" i="5"/>
  <c r="B1649" i="5"/>
  <c r="C1649" i="5" s="1"/>
  <c r="D1648" i="5"/>
  <c r="B1648" i="5"/>
  <c r="C1648" i="5" s="1"/>
  <c r="D1647" i="5"/>
  <c r="B1647" i="5"/>
  <c r="C1647" i="5" s="1"/>
  <c r="D1646" i="5"/>
  <c r="B1646" i="5"/>
  <c r="C1646" i="5" s="1"/>
  <c r="D1645" i="5"/>
  <c r="B1645" i="5"/>
  <c r="C1645" i="5" s="1"/>
  <c r="D1644" i="5"/>
  <c r="B1644" i="5"/>
  <c r="C1644" i="5" s="1"/>
  <c r="D1643" i="5"/>
  <c r="B1643" i="5"/>
  <c r="C1643" i="5" s="1"/>
  <c r="D1642" i="5"/>
  <c r="B1642" i="5"/>
  <c r="C1642" i="5" s="1"/>
  <c r="D1641" i="5"/>
  <c r="B1641" i="5"/>
  <c r="C1641" i="5" s="1"/>
  <c r="D1640" i="5"/>
  <c r="B1640" i="5"/>
  <c r="C1640" i="5" s="1"/>
  <c r="D1639" i="5"/>
  <c r="B1639" i="5"/>
  <c r="C1639" i="5" s="1"/>
  <c r="D1638" i="5"/>
  <c r="B1638" i="5"/>
  <c r="C1638" i="5" s="1"/>
  <c r="D1637" i="5"/>
  <c r="B1637" i="5"/>
  <c r="C1637" i="5" s="1"/>
  <c r="D1636" i="5"/>
  <c r="B1636" i="5"/>
  <c r="C1636" i="5" s="1"/>
  <c r="D1635" i="5"/>
  <c r="B1635" i="5"/>
  <c r="C1635" i="5" s="1"/>
  <c r="D1634" i="5"/>
  <c r="B1634" i="5"/>
  <c r="C1634" i="5" s="1"/>
  <c r="D1633" i="5"/>
  <c r="B1633" i="5"/>
  <c r="C1633" i="5" s="1"/>
  <c r="D1632" i="5"/>
  <c r="B1632" i="5"/>
  <c r="C1632" i="5" s="1"/>
  <c r="D1631" i="5"/>
  <c r="B1631" i="5"/>
  <c r="C1631" i="5" s="1"/>
  <c r="D1630" i="5"/>
  <c r="B1630" i="5"/>
  <c r="C1630" i="5" s="1"/>
  <c r="D1629" i="5"/>
  <c r="C1629" i="5"/>
  <c r="B1629" i="5"/>
  <c r="D1628" i="5"/>
  <c r="B1628" i="5"/>
  <c r="C1628" i="5" s="1"/>
  <c r="D1627" i="5"/>
  <c r="B1627" i="5"/>
  <c r="C1627" i="5" s="1"/>
  <c r="D1626" i="5"/>
  <c r="B1626" i="5"/>
  <c r="C1626" i="5" s="1"/>
  <c r="D1625" i="5"/>
  <c r="B1625" i="5"/>
  <c r="C1625" i="5" s="1"/>
  <c r="D1624" i="5"/>
  <c r="B1624" i="5"/>
  <c r="C1624" i="5" s="1"/>
  <c r="D1623" i="5"/>
  <c r="B1623" i="5"/>
  <c r="C1623" i="5" s="1"/>
  <c r="D1622" i="5"/>
  <c r="B1622" i="5"/>
  <c r="C1622" i="5" s="1"/>
  <c r="D1621" i="5"/>
  <c r="B1621" i="5"/>
  <c r="C1621" i="5" s="1"/>
  <c r="D1620" i="5"/>
  <c r="C1620" i="5"/>
  <c r="B1620" i="5"/>
  <c r="D1619" i="5"/>
  <c r="B1619" i="5"/>
  <c r="C1619" i="5" s="1"/>
  <c r="D1618" i="5"/>
  <c r="B1618" i="5"/>
  <c r="C1618" i="5" s="1"/>
  <c r="D1617" i="5"/>
  <c r="B1617" i="5"/>
  <c r="C1617" i="5" s="1"/>
  <c r="D1616" i="5"/>
  <c r="B1616" i="5"/>
  <c r="C1616" i="5" s="1"/>
  <c r="D1615" i="5"/>
  <c r="B1615" i="5"/>
  <c r="C1615" i="5" s="1"/>
  <c r="D1614" i="5"/>
  <c r="B1614" i="5"/>
  <c r="C1614" i="5" s="1"/>
  <c r="D1613" i="5"/>
  <c r="B1613" i="5"/>
  <c r="C1613" i="5" s="1"/>
  <c r="D1612" i="5"/>
  <c r="B1612" i="5"/>
  <c r="C1612" i="5" s="1"/>
  <c r="D1611" i="5"/>
  <c r="C1611" i="5"/>
  <c r="B1611" i="5"/>
  <c r="D1610" i="5"/>
  <c r="B1610" i="5"/>
  <c r="C1610" i="5" s="1"/>
  <c r="D1609" i="5"/>
  <c r="B1609" i="5"/>
  <c r="C1609" i="5" s="1"/>
  <c r="D1608" i="5"/>
  <c r="B1608" i="5"/>
  <c r="C1608" i="5" s="1"/>
  <c r="D1607" i="5"/>
  <c r="B1607" i="5"/>
  <c r="C1607" i="5" s="1"/>
  <c r="D1606" i="5"/>
  <c r="B1606" i="5"/>
  <c r="C1606" i="5" s="1"/>
  <c r="D1605" i="5"/>
  <c r="B1605" i="5"/>
  <c r="C1605" i="5" s="1"/>
  <c r="D1604" i="5"/>
  <c r="B1604" i="5"/>
  <c r="C1604" i="5" s="1"/>
  <c r="D1603" i="5"/>
  <c r="B1603" i="5"/>
  <c r="C1603" i="5" s="1"/>
  <c r="D1602" i="5"/>
  <c r="B1602" i="5"/>
  <c r="C1602" i="5" s="1"/>
  <c r="D1601" i="5"/>
  <c r="B1601" i="5"/>
  <c r="C1601" i="5" s="1"/>
  <c r="D1600" i="5"/>
  <c r="B1600" i="5"/>
  <c r="C1600" i="5" s="1"/>
  <c r="D1599" i="5"/>
  <c r="B1599" i="5"/>
  <c r="C1599" i="5" s="1"/>
  <c r="D1598" i="5"/>
  <c r="B1598" i="5"/>
  <c r="C1598" i="5" s="1"/>
  <c r="D1597" i="5"/>
  <c r="B1597" i="5"/>
  <c r="C1597" i="5" s="1"/>
  <c r="D1596" i="5"/>
  <c r="B1596" i="5"/>
  <c r="C1596" i="5" s="1"/>
  <c r="D1595" i="5"/>
  <c r="B1595" i="5"/>
  <c r="C1595" i="5" s="1"/>
  <c r="D1594" i="5"/>
  <c r="B1594" i="5"/>
  <c r="C1594" i="5" s="1"/>
  <c r="D1593" i="5"/>
  <c r="B1593" i="5"/>
  <c r="C1593" i="5" s="1"/>
  <c r="D1592" i="5"/>
  <c r="B1592" i="5"/>
  <c r="C1592" i="5" s="1"/>
  <c r="D1591" i="5"/>
  <c r="B1591" i="5"/>
  <c r="C1591" i="5" s="1"/>
  <c r="D1590" i="5"/>
  <c r="B1590" i="5"/>
  <c r="C1590" i="5" s="1"/>
  <c r="D1589" i="5"/>
  <c r="B1589" i="5"/>
  <c r="C1589" i="5" s="1"/>
  <c r="D1588" i="5"/>
  <c r="B1588" i="5"/>
  <c r="C1588" i="5" s="1"/>
  <c r="D1587" i="5"/>
  <c r="C1587" i="5"/>
  <c r="B1587" i="5"/>
  <c r="D1586" i="5"/>
  <c r="B1586" i="5"/>
  <c r="C1586" i="5" s="1"/>
  <c r="D1585" i="5"/>
  <c r="B1585" i="5"/>
  <c r="C1585" i="5" s="1"/>
  <c r="D1584" i="5"/>
  <c r="B1584" i="5"/>
  <c r="C1584" i="5" s="1"/>
  <c r="D1583" i="5"/>
  <c r="B1583" i="5"/>
  <c r="C1583" i="5" s="1"/>
  <c r="D1582" i="5"/>
  <c r="B1582" i="5"/>
  <c r="C1582" i="5" s="1"/>
  <c r="D1581" i="5"/>
  <c r="B1581" i="5"/>
  <c r="C1581" i="5" s="1"/>
  <c r="D1580" i="5"/>
  <c r="B1580" i="5"/>
  <c r="C1580" i="5" s="1"/>
  <c r="D1579" i="5"/>
  <c r="B1579" i="5"/>
  <c r="C1579" i="5" s="1"/>
  <c r="D1578" i="5"/>
  <c r="B1578" i="5"/>
  <c r="C1578" i="5" s="1"/>
  <c r="D1577" i="5"/>
  <c r="B1577" i="5"/>
  <c r="C1577" i="5" s="1"/>
  <c r="D1576" i="5"/>
  <c r="B1576" i="5"/>
  <c r="C1576" i="5" s="1"/>
  <c r="D1575" i="5"/>
  <c r="B1575" i="5"/>
  <c r="C1575" i="5" s="1"/>
  <c r="D1574" i="5"/>
  <c r="B1574" i="5"/>
  <c r="C1574" i="5" s="1"/>
  <c r="D1573" i="5"/>
  <c r="B1573" i="5"/>
  <c r="C1573" i="5" s="1"/>
  <c r="D1572" i="5"/>
  <c r="B1572" i="5"/>
  <c r="C1572" i="5" s="1"/>
  <c r="D1571" i="5"/>
  <c r="B1571" i="5"/>
  <c r="C1571" i="5" s="1"/>
  <c r="D1570" i="5"/>
  <c r="B1570" i="5"/>
  <c r="C1570" i="5" s="1"/>
  <c r="D1569" i="5"/>
  <c r="B1569" i="5"/>
  <c r="C1569" i="5" s="1"/>
  <c r="D1568" i="5"/>
  <c r="B1568" i="5"/>
  <c r="C1568" i="5" s="1"/>
  <c r="D1567" i="5"/>
  <c r="B1567" i="5"/>
  <c r="C1567" i="5" s="1"/>
  <c r="D1566" i="5"/>
  <c r="B1566" i="5"/>
  <c r="C1566" i="5" s="1"/>
  <c r="D1565" i="5"/>
  <c r="B1565" i="5"/>
  <c r="C1565" i="5" s="1"/>
  <c r="D1564" i="5"/>
  <c r="C1564" i="5"/>
  <c r="B1564" i="5"/>
  <c r="D1563" i="5"/>
  <c r="B1563" i="5"/>
  <c r="C1563" i="5" s="1"/>
  <c r="D1562" i="5"/>
  <c r="B1562" i="5"/>
  <c r="C1562" i="5" s="1"/>
  <c r="D1561" i="5"/>
  <c r="B1561" i="5"/>
  <c r="C1561" i="5" s="1"/>
  <c r="D1560" i="5"/>
  <c r="B1560" i="5"/>
  <c r="C1560" i="5" s="1"/>
  <c r="D1559" i="5"/>
  <c r="B1559" i="5"/>
  <c r="C1559" i="5" s="1"/>
  <c r="D1558" i="5"/>
  <c r="B1558" i="5"/>
  <c r="C1558" i="5" s="1"/>
  <c r="D1557" i="5"/>
  <c r="B1557" i="5"/>
  <c r="C1557" i="5" s="1"/>
  <c r="D1556" i="5"/>
  <c r="B1556" i="5"/>
  <c r="C1556" i="5" s="1"/>
  <c r="D1555" i="5"/>
  <c r="B1555" i="5"/>
  <c r="C1555" i="5" s="1"/>
  <c r="D1554" i="5"/>
  <c r="B1554" i="5"/>
  <c r="C1554" i="5" s="1"/>
  <c r="D1553" i="5"/>
  <c r="B1553" i="5"/>
  <c r="C1553" i="5" s="1"/>
  <c r="D1552" i="5"/>
  <c r="B1552" i="5"/>
  <c r="C1552" i="5" s="1"/>
  <c r="D1551" i="5"/>
  <c r="B1551" i="5"/>
  <c r="C1551" i="5" s="1"/>
  <c r="D1550" i="5"/>
  <c r="B1550" i="5"/>
  <c r="C1550" i="5" s="1"/>
  <c r="D1549" i="5"/>
  <c r="B1549" i="5"/>
  <c r="C1549" i="5" s="1"/>
  <c r="D1548" i="5"/>
  <c r="C1548" i="5"/>
  <c r="B1548" i="5"/>
  <c r="D1547" i="5"/>
  <c r="B1547" i="5"/>
  <c r="C1547" i="5" s="1"/>
  <c r="D1546" i="5"/>
  <c r="B1546" i="5"/>
  <c r="C1546" i="5" s="1"/>
  <c r="D1545" i="5"/>
  <c r="B1545" i="5"/>
  <c r="C1545" i="5" s="1"/>
  <c r="D1544" i="5"/>
  <c r="B1544" i="5"/>
  <c r="C1544" i="5" s="1"/>
  <c r="D1543" i="5"/>
  <c r="B1543" i="5"/>
  <c r="C1543" i="5" s="1"/>
  <c r="D1542" i="5"/>
  <c r="B1542" i="5"/>
  <c r="C1542" i="5" s="1"/>
  <c r="D1541" i="5"/>
  <c r="B1541" i="5"/>
  <c r="C1541" i="5" s="1"/>
  <c r="D1540" i="5"/>
  <c r="B1540" i="5"/>
  <c r="C1540" i="5" s="1"/>
  <c r="D1539" i="5"/>
  <c r="C1539" i="5"/>
  <c r="B1539" i="5"/>
  <c r="D1538" i="5"/>
  <c r="C1538" i="5"/>
  <c r="B1538" i="5"/>
  <c r="D1537" i="5"/>
  <c r="B1537" i="5"/>
  <c r="C1537" i="5" s="1"/>
  <c r="D1536" i="5"/>
  <c r="B1536" i="5"/>
  <c r="C1536" i="5" s="1"/>
  <c r="D1535" i="5"/>
  <c r="B1535" i="5"/>
  <c r="C1535" i="5" s="1"/>
  <c r="D1534" i="5"/>
  <c r="B1534" i="5"/>
  <c r="C1534" i="5" s="1"/>
  <c r="D1533" i="5"/>
  <c r="B1533" i="5"/>
  <c r="C1533" i="5" s="1"/>
  <c r="D1532" i="5"/>
  <c r="C1532" i="5"/>
  <c r="B1532" i="5"/>
  <c r="D1531" i="5"/>
  <c r="B1531" i="5"/>
  <c r="C1531" i="5" s="1"/>
  <c r="D1530" i="5"/>
  <c r="B1530" i="5"/>
  <c r="C1530" i="5" s="1"/>
  <c r="D1529" i="5"/>
  <c r="B1529" i="5"/>
  <c r="C1529" i="5" s="1"/>
  <c r="D1528" i="5"/>
  <c r="B1528" i="5"/>
  <c r="C1528" i="5" s="1"/>
  <c r="D1527" i="5"/>
  <c r="B1527" i="5"/>
  <c r="C1527" i="5" s="1"/>
  <c r="D1526" i="5"/>
  <c r="B1526" i="5"/>
  <c r="C1526" i="5" s="1"/>
  <c r="D1525" i="5"/>
  <c r="B1525" i="5"/>
  <c r="C1525" i="5" s="1"/>
  <c r="D1524" i="5"/>
  <c r="B1524" i="5"/>
  <c r="C1524" i="5" s="1"/>
  <c r="D1523" i="5"/>
  <c r="C1523" i="5"/>
  <c r="B1523" i="5"/>
  <c r="D1522" i="5"/>
  <c r="B1522" i="5"/>
  <c r="C1522" i="5" s="1"/>
  <c r="D1521" i="5"/>
  <c r="B1521" i="5"/>
  <c r="C1521" i="5" s="1"/>
  <c r="D1520" i="5"/>
  <c r="B1520" i="5"/>
  <c r="C1520" i="5" s="1"/>
  <c r="D1519" i="5"/>
  <c r="B1519" i="5"/>
  <c r="C1519" i="5" s="1"/>
  <c r="D1518" i="5"/>
  <c r="B1518" i="5"/>
  <c r="C1518" i="5" s="1"/>
  <c r="D1517" i="5"/>
  <c r="B1517" i="5"/>
  <c r="C1517" i="5" s="1"/>
  <c r="D1516" i="5"/>
  <c r="B1516" i="5"/>
  <c r="C1516" i="5" s="1"/>
  <c r="D1515" i="5"/>
  <c r="B1515" i="5"/>
  <c r="C1515" i="5" s="1"/>
  <c r="D1514" i="5"/>
  <c r="B1514" i="5"/>
  <c r="C1514" i="5" s="1"/>
  <c r="D1513" i="5"/>
  <c r="B1513" i="5"/>
  <c r="C1513" i="5" s="1"/>
  <c r="D1512" i="5"/>
  <c r="B1512" i="5"/>
  <c r="C1512" i="5" s="1"/>
  <c r="D1511" i="5"/>
  <c r="B1511" i="5"/>
  <c r="C1511" i="5" s="1"/>
  <c r="D1510" i="5"/>
  <c r="B1510" i="5"/>
  <c r="C1510" i="5" s="1"/>
  <c r="D1509" i="5"/>
  <c r="B1509" i="5"/>
  <c r="C1509" i="5" s="1"/>
  <c r="D1508" i="5"/>
  <c r="B1508" i="5"/>
  <c r="C1508" i="5" s="1"/>
  <c r="D1507" i="5"/>
  <c r="B1507" i="5"/>
  <c r="C1507" i="5" s="1"/>
  <c r="D1506" i="5"/>
  <c r="B1506" i="5"/>
  <c r="C1506" i="5" s="1"/>
  <c r="D1505" i="5"/>
  <c r="B1505" i="5"/>
  <c r="C1505" i="5" s="1"/>
  <c r="D1504" i="5"/>
  <c r="B1504" i="5"/>
  <c r="C1504" i="5" s="1"/>
  <c r="D1503" i="5"/>
  <c r="B1503" i="5"/>
  <c r="C1503" i="5" s="1"/>
  <c r="D1502" i="5"/>
  <c r="B1502" i="5"/>
  <c r="C1502" i="5" s="1"/>
  <c r="D1501" i="5"/>
  <c r="B1501" i="5"/>
  <c r="C1501" i="5" s="1"/>
  <c r="D1500" i="5"/>
  <c r="B1500" i="5"/>
  <c r="C1500" i="5" s="1"/>
  <c r="D1499" i="5"/>
  <c r="B1499" i="5"/>
  <c r="C1499" i="5" s="1"/>
  <c r="D1498" i="5"/>
  <c r="B1498" i="5"/>
  <c r="C1498" i="5" s="1"/>
  <c r="D1497" i="5"/>
  <c r="B1497" i="5"/>
  <c r="C1497" i="5" s="1"/>
  <c r="D1496" i="5"/>
  <c r="B1496" i="5"/>
  <c r="C1496" i="5" s="1"/>
  <c r="D1495" i="5"/>
  <c r="B1495" i="5"/>
  <c r="C1495" i="5" s="1"/>
  <c r="D1494" i="5"/>
  <c r="B1494" i="5"/>
  <c r="C1494" i="5" s="1"/>
  <c r="D1493" i="5"/>
  <c r="B1493" i="5"/>
  <c r="C1493" i="5" s="1"/>
  <c r="D1492" i="5"/>
  <c r="B1492" i="5"/>
  <c r="C1492" i="5" s="1"/>
  <c r="D1491" i="5"/>
  <c r="B1491" i="5"/>
  <c r="C1491" i="5" s="1"/>
  <c r="D1490" i="5"/>
  <c r="B1490" i="5"/>
  <c r="C1490" i="5" s="1"/>
  <c r="D1489" i="5"/>
  <c r="B1489" i="5"/>
  <c r="C1489" i="5" s="1"/>
  <c r="D1488" i="5"/>
  <c r="B1488" i="5"/>
  <c r="C1488" i="5" s="1"/>
  <c r="D1487" i="5"/>
  <c r="B1487" i="5"/>
  <c r="C1487" i="5" s="1"/>
  <c r="D1486" i="5"/>
  <c r="B1486" i="5"/>
  <c r="C1486" i="5" s="1"/>
  <c r="D1485" i="5"/>
  <c r="B1485" i="5"/>
  <c r="C1485" i="5" s="1"/>
  <c r="D1484" i="5"/>
  <c r="C1484" i="5"/>
  <c r="B1484" i="5"/>
  <c r="D1483" i="5"/>
  <c r="C1483" i="5"/>
  <c r="B1483" i="5"/>
  <c r="D1482" i="5"/>
  <c r="B1482" i="5"/>
  <c r="C1482" i="5" s="1"/>
  <c r="D1481" i="5"/>
  <c r="B1481" i="5"/>
  <c r="C1481" i="5" s="1"/>
  <c r="D1480" i="5"/>
  <c r="B1480" i="5"/>
  <c r="C1480" i="5" s="1"/>
  <c r="D1479" i="5"/>
  <c r="B1479" i="5"/>
  <c r="C1479" i="5" s="1"/>
  <c r="D1478" i="5"/>
  <c r="B1478" i="5"/>
  <c r="C1478" i="5" s="1"/>
  <c r="D1477" i="5"/>
  <c r="B1477" i="5"/>
  <c r="C1477" i="5" s="1"/>
  <c r="D1476" i="5"/>
  <c r="B1476" i="5"/>
  <c r="C1476" i="5" s="1"/>
  <c r="D1475" i="5"/>
  <c r="C1475" i="5"/>
  <c r="B1475" i="5"/>
  <c r="D1474" i="5"/>
  <c r="C1474" i="5"/>
  <c r="B1474" i="5"/>
  <c r="D1473" i="5"/>
  <c r="B1473" i="5"/>
  <c r="C1473" i="5" s="1"/>
  <c r="D1472" i="5"/>
  <c r="B1472" i="5"/>
  <c r="C1472" i="5" s="1"/>
  <c r="D1471" i="5"/>
  <c r="B1471" i="5"/>
  <c r="C1471" i="5" s="1"/>
  <c r="D1470" i="5"/>
  <c r="B1470" i="5"/>
  <c r="C1470" i="5" s="1"/>
  <c r="D1469" i="5"/>
  <c r="B1469" i="5"/>
  <c r="C1469" i="5" s="1"/>
  <c r="D1468" i="5"/>
  <c r="B1468" i="5"/>
  <c r="C1468" i="5" s="1"/>
  <c r="D1467" i="5"/>
  <c r="B1467" i="5"/>
  <c r="C1467" i="5" s="1"/>
  <c r="D1466" i="5"/>
  <c r="B1466" i="5"/>
  <c r="C1466" i="5" s="1"/>
  <c r="D1465" i="5"/>
  <c r="B1465" i="5"/>
  <c r="C1465" i="5" s="1"/>
  <c r="D1464" i="5"/>
  <c r="B1464" i="5"/>
  <c r="C1464" i="5" s="1"/>
  <c r="D1463" i="5"/>
  <c r="B1463" i="5"/>
  <c r="C1463" i="5" s="1"/>
  <c r="D1462" i="5"/>
  <c r="B1462" i="5"/>
  <c r="C1462" i="5" s="1"/>
  <c r="D1461" i="5"/>
  <c r="B1461" i="5"/>
  <c r="C1461" i="5" s="1"/>
  <c r="D1460" i="5"/>
  <c r="B1460" i="5"/>
  <c r="C1460" i="5" s="1"/>
  <c r="D1459" i="5"/>
  <c r="B1459" i="5"/>
  <c r="C1459" i="5" s="1"/>
  <c r="D1458" i="5"/>
  <c r="B1458" i="5"/>
  <c r="C1458" i="5" s="1"/>
  <c r="D1457" i="5"/>
  <c r="B1457" i="5"/>
  <c r="C1457" i="5" s="1"/>
  <c r="D1456" i="5"/>
  <c r="B1456" i="5"/>
  <c r="C1456" i="5" s="1"/>
  <c r="D1455" i="5"/>
  <c r="B1455" i="5"/>
  <c r="C1455" i="5" s="1"/>
  <c r="D1454" i="5"/>
  <c r="B1454" i="5"/>
  <c r="C1454" i="5" s="1"/>
  <c r="D1453" i="5"/>
  <c r="C1453" i="5"/>
  <c r="B1453" i="5"/>
  <c r="D1452" i="5"/>
  <c r="B1452" i="5"/>
  <c r="C1452" i="5" s="1"/>
  <c r="D1451" i="5"/>
  <c r="C1451" i="5"/>
  <c r="B1451" i="5"/>
  <c r="D1450" i="5"/>
  <c r="B1450" i="5"/>
  <c r="C1450" i="5" s="1"/>
  <c r="D1449" i="5"/>
  <c r="B1449" i="5"/>
  <c r="C1449" i="5" s="1"/>
  <c r="D1448" i="5"/>
  <c r="B1448" i="5"/>
  <c r="C1448" i="5" s="1"/>
  <c r="D1447" i="5"/>
  <c r="B1447" i="5"/>
  <c r="C1447" i="5" s="1"/>
  <c r="D1446" i="5"/>
  <c r="B1446" i="5"/>
  <c r="C1446" i="5" s="1"/>
  <c r="D1445" i="5"/>
  <c r="B1445" i="5"/>
  <c r="C1445" i="5" s="1"/>
  <c r="D1444" i="5"/>
  <c r="C1444" i="5"/>
  <c r="B1444" i="5"/>
  <c r="D1443" i="5"/>
  <c r="B1443" i="5"/>
  <c r="C1443" i="5" s="1"/>
  <c r="D1442" i="5"/>
  <c r="B1442" i="5"/>
  <c r="C1442" i="5" s="1"/>
  <c r="D1441" i="5"/>
  <c r="B1441" i="5"/>
  <c r="C1441" i="5" s="1"/>
  <c r="D1440" i="5"/>
  <c r="B1440" i="5"/>
  <c r="C1440" i="5" s="1"/>
  <c r="D1439" i="5"/>
  <c r="B1439" i="5"/>
  <c r="C1439" i="5" s="1"/>
  <c r="D1438" i="5"/>
  <c r="B1438" i="5"/>
  <c r="C1438" i="5" s="1"/>
  <c r="D1437" i="5"/>
  <c r="C1437" i="5"/>
  <c r="B1437" i="5"/>
  <c r="D1436" i="5"/>
  <c r="B1436" i="5"/>
  <c r="C1436" i="5" s="1"/>
  <c r="D1435" i="5"/>
  <c r="B1435" i="5"/>
  <c r="C1435" i="5" s="1"/>
  <c r="D1434" i="5"/>
  <c r="B1434" i="5"/>
  <c r="C1434" i="5" s="1"/>
  <c r="D1433" i="5"/>
  <c r="B1433" i="5"/>
  <c r="C1433" i="5" s="1"/>
  <c r="D1432" i="5"/>
  <c r="B1432" i="5"/>
  <c r="C1432" i="5" s="1"/>
  <c r="D1431" i="5"/>
  <c r="B1431" i="5"/>
  <c r="C1431" i="5" s="1"/>
  <c r="D1430" i="5"/>
  <c r="B1430" i="5"/>
  <c r="C1430" i="5" s="1"/>
  <c r="D1429" i="5"/>
  <c r="B1429" i="5"/>
  <c r="C1429" i="5" s="1"/>
  <c r="D1428" i="5"/>
  <c r="B1428" i="5"/>
  <c r="C1428" i="5" s="1"/>
  <c r="D1427" i="5"/>
  <c r="B1427" i="5"/>
  <c r="C1427" i="5" s="1"/>
  <c r="D1426" i="5"/>
  <c r="B1426" i="5"/>
  <c r="C1426" i="5" s="1"/>
  <c r="D1425" i="5"/>
  <c r="B1425" i="5"/>
  <c r="C1425" i="5" s="1"/>
  <c r="D1424" i="5"/>
  <c r="B1424" i="5"/>
  <c r="C1424" i="5" s="1"/>
  <c r="D1423" i="5"/>
  <c r="B1423" i="5"/>
  <c r="C1423" i="5" s="1"/>
  <c r="D1422" i="5"/>
  <c r="B1422" i="5"/>
  <c r="C1422" i="5" s="1"/>
  <c r="D1421" i="5"/>
  <c r="C1421" i="5"/>
  <c r="B1421" i="5"/>
  <c r="D1420" i="5"/>
  <c r="B1420" i="5"/>
  <c r="C1420" i="5" s="1"/>
  <c r="D1419" i="5"/>
  <c r="B1419" i="5"/>
  <c r="C1419" i="5" s="1"/>
  <c r="D1418" i="5"/>
  <c r="B1418" i="5"/>
  <c r="C1418" i="5" s="1"/>
  <c r="D1417" i="5"/>
  <c r="B1417" i="5"/>
  <c r="C1417" i="5" s="1"/>
  <c r="D1416" i="5"/>
  <c r="B1416" i="5"/>
  <c r="C1416" i="5" s="1"/>
  <c r="D1415" i="5"/>
  <c r="B1415" i="5"/>
  <c r="C1415" i="5" s="1"/>
  <c r="D1414" i="5"/>
  <c r="B1414" i="5"/>
  <c r="C1414" i="5" s="1"/>
  <c r="D1413" i="5"/>
  <c r="B1413" i="5"/>
  <c r="C1413" i="5" s="1"/>
  <c r="D1412" i="5"/>
  <c r="B1412" i="5"/>
  <c r="C1412" i="5" s="1"/>
  <c r="D1411" i="5"/>
  <c r="B1411" i="5"/>
  <c r="C1411" i="5" s="1"/>
  <c r="D1410" i="5"/>
  <c r="B1410" i="5"/>
  <c r="C1410" i="5" s="1"/>
  <c r="D1409" i="5"/>
  <c r="B1409" i="5"/>
  <c r="C1409" i="5" s="1"/>
  <c r="D1408" i="5"/>
  <c r="B1408" i="5"/>
  <c r="C1408" i="5" s="1"/>
  <c r="D1407" i="5"/>
  <c r="B1407" i="5"/>
  <c r="C1407" i="5" s="1"/>
  <c r="D1406" i="5"/>
  <c r="B1406" i="5"/>
  <c r="C1406" i="5" s="1"/>
  <c r="D1405" i="5"/>
  <c r="B1405" i="5"/>
  <c r="C1405" i="5" s="1"/>
  <c r="D1404" i="5"/>
  <c r="B1404" i="5"/>
  <c r="C1404" i="5" s="1"/>
  <c r="D1403" i="5"/>
  <c r="B1403" i="5"/>
  <c r="C1403" i="5" s="1"/>
  <c r="D1402" i="5"/>
  <c r="B1402" i="5"/>
  <c r="C1402" i="5" s="1"/>
  <c r="D1401" i="5"/>
  <c r="B1401" i="5"/>
  <c r="C1401" i="5" s="1"/>
  <c r="D1400" i="5"/>
  <c r="B1400" i="5"/>
  <c r="C1400" i="5" s="1"/>
  <c r="D1399" i="5"/>
  <c r="B1399" i="5"/>
  <c r="C1399" i="5" s="1"/>
  <c r="D1398" i="5"/>
  <c r="B1398" i="5"/>
  <c r="C1398" i="5" s="1"/>
  <c r="D1397" i="5"/>
  <c r="B1397" i="5"/>
  <c r="C1397" i="5" s="1"/>
  <c r="D1396" i="5"/>
  <c r="B1396" i="5"/>
  <c r="C1396" i="5" s="1"/>
  <c r="D1395" i="5"/>
  <c r="C1395" i="5"/>
  <c r="B1395" i="5"/>
  <c r="D1394" i="5"/>
  <c r="B1394" i="5"/>
  <c r="C1394" i="5" s="1"/>
  <c r="D1393" i="5"/>
  <c r="B1393" i="5"/>
  <c r="C1393" i="5" s="1"/>
  <c r="D1392" i="5"/>
  <c r="B1392" i="5"/>
  <c r="C1392" i="5" s="1"/>
  <c r="D1391" i="5"/>
  <c r="B1391" i="5"/>
  <c r="C1391" i="5" s="1"/>
  <c r="D1390" i="5"/>
  <c r="B1390" i="5"/>
  <c r="C1390" i="5" s="1"/>
  <c r="D1389" i="5"/>
  <c r="B1389" i="5"/>
  <c r="C1389" i="5" s="1"/>
  <c r="D1388" i="5"/>
  <c r="B1388" i="5"/>
  <c r="C1388" i="5" s="1"/>
  <c r="D1387" i="5"/>
  <c r="B1387" i="5"/>
  <c r="C1387" i="5" s="1"/>
  <c r="D1386" i="5"/>
  <c r="B1386" i="5"/>
  <c r="C1386" i="5" s="1"/>
  <c r="D1385" i="5"/>
  <c r="B1385" i="5"/>
  <c r="C1385" i="5" s="1"/>
  <c r="D1384" i="5"/>
  <c r="B1384" i="5"/>
  <c r="C1384" i="5" s="1"/>
  <c r="D1383" i="5"/>
  <c r="B1383" i="5"/>
  <c r="C1383" i="5" s="1"/>
  <c r="D1382" i="5"/>
  <c r="B1382" i="5"/>
  <c r="C1382" i="5" s="1"/>
  <c r="D1381" i="5"/>
  <c r="B1381" i="5"/>
  <c r="C1381" i="5" s="1"/>
  <c r="D1380" i="5"/>
  <c r="B1380" i="5"/>
  <c r="C1380" i="5" s="1"/>
  <c r="D1379" i="5"/>
  <c r="B1379" i="5"/>
  <c r="C1379" i="5" s="1"/>
  <c r="D1378" i="5"/>
  <c r="B1378" i="5"/>
  <c r="C1378" i="5" s="1"/>
  <c r="D1377" i="5"/>
  <c r="B1377" i="5"/>
  <c r="C1377" i="5" s="1"/>
  <c r="D1376" i="5"/>
  <c r="B1376" i="5"/>
  <c r="C1376" i="5" s="1"/>
  <c r="D1375" i="5"/>
  <c r="B1375" i="5"/>
  <c r="C1375" i="5" s="1"/>
  <c r="D1374" i="5"/>
  <c r="B1374" i="5"/>
  <c r="C1374" i="5" s="1"/>
  <c r="D1373" i="5"/>
  <c r="C1373" i="5"/>
  <c r="B1373" i="5"/>
  <c r="D1372" i="5"/>
  <c r="B1372" i="5"/>
  <c r="C1372" i="5" s="1"/>
  <c r="D1371" i="5"/>
  <c r="B1371" i="5"/>
  <c r="C1371" i="5" s="1"/>
  <c r="D1370" i="5"/>
  <c r="B1370" i="5"/>
  <c r="C1370" i="5" s="1"/>
  <c r="D1369" i="5"/>
  <c r="B1369" i="5"/>
  <c r="C1369" i="5" s="1"/>
  <c r="D1368" i="5"/>
  <c r="B1368" i="5"/>
  <c r="C1368" i="5" s="1"/>
  <c r="D1367" i="5"/>
  <c r="B1367" i="5"/>
  <c r="C1367" i="5" s="1"/>
  <c r="D1366" i="5"/>
  <c r="B1366" i="5"/>
  <c r="C1366" i="5" s="1"/>
  <c r="D1365" i="5"/>
  <c r="B1365" i="5"/>
  <c r="C1365" i="5" s="1"/>
  <c r="D1364" i="5"/>
  <c r="B1364" i="5"/>
  <c r="C1364" i="5" s="1"/>
  <c r="D1363" i="5"/>
  <c r="C1363" i="5"/>
  <c r="B1363" i="5"/>
  <c r="D1362" i="5"/>
  <c r="B1362" i="5"/>
  <c r="C1362" i="5" s="1"/>
  <c r="D1361" i="5"/>
  <c r="B1361" i="5"/>
  <c r="C1361" i="5" s="1"/>
  <c r="D1360" i="5"/>
  <c r="B1360" i="5"/>
  <c r="C1360" i="5" s="1"/>
  <c r="D1359" i="5"/>
  <c r="B1359" i="5"/>
  <c r="C1359" i="5" s="1"/>
  <c r="D1358" i="5"/>
  <c r="B1358" i="5"/>
  <c r="C1358" i="5" s="1"/>
  <c r="D1357" i="5"/>
  <c r="B1357" i="5"/>
  <c r="C1357" i="5" s="1"/>
  <c r="D1356" i="5"/>
  <c r="B1356" i="5"/>
  <c r="C1356" i="5" s="1"/>
  <c r="D1355" i="5"/>
  <c r="B1355" i="5"/>
  <c r="C1355" i="5" s="1"/>
  <c r="D1354" i="5"/>
  <c r="B1354" i="5"/>
  <c r="C1354" i="5" s="1"/>
  <c r="D1353" i="5"/>
  <c r="B1353" i="5"/>
  <c r="C1353" i="5" s="1"/>
  <c r="D1352" i="5"/>
  <c r="B1352" i="5"/>
  <c r="C1352" i="5" s="1"/>
  <c r="D1351" i="5"/>
  <c r="B1351" i="5"/>
  <c r="C1351" i="5" s="1"/>
  <c r="D1350" i="5"/>
  <c r="B1350" i="5"/>
  <c r="C1350" i="5" s="1"/>
  <c r="D1349" i="5"/>
  <c r="B1349" i="5"/>
  <c r="C1349" i="5" s="1"/>
  <c r="D1348" i="5"/>
  <c r="B1348" i="5"/>
  <c r="C1348" i="5" s="1"/>
  <c r="D1347" i="5"/>
  <c r="B1347" i="5"/>
  <c r="C1347" i="5" s="1"/>
  <c r="D1346" i="5"/>
  <c r="B1346" i="5"/>
  <c r="C1346" i="5" s="1"/>
  <c r="D1345" i="5"/>
  <c r="B1345" i="5"/>
  <c r="C1345" i="5" s="1"/>
  <c r="D1344" i="5"/>
  <c r="B1344" i="5"/>
  <c r="C1344" i="5" s="1"/>
  <c r="D1343" i="5"/>
  <c r="B1343" i="5"/>
  <c r="C1343" i="5" s="1"/>
  <c r="D1342" i="5"/>
  <c r="B1342" i="5"/>
  <c r="C1342" i="5" s="1"/>
  <c r="D1341" i="5"/>
  <c r="C1341" i="5"/>
  <c r="B1341" i="5"/>
  <c r="D1340" i="5"/>
  <c r="B1340" i="5"/>
  <c r="C1340" i="5" s="1"/>
  <c r="D1339" i="5"/>
  <c r="B1339" i="5"/>
  <c r="C1339" i="5" s="1"/>
  <c r="D1338" i="5"/>
  <c r="B1338" i="5"/>
  <c r="C1338" i="5" s="1"/>
  <c r="D1337" i="5"/>
  <c r="B1337" i="5"/>
  <c r="C1337" i="5" s="1"/>
  <c r="D1336" i="5"/>
  <c r="B1336" i="5"/>
  <c r="C1336" i="5" s="1"/>
  <c r="D1335" i="5"/>
  <c r="B1335" i="5"/>
  <c r="C1335" i="5" s="1"/>
  <c r="D1334" i="5"/>
  <c r="B1334" i="5"/>
  <c r="C1334" i="5" s="1"/>
  <c r="D1333" i="5"/>
  <c r="B1333" i="5"/>
  <c r="C1333" i="5" s="1"/>
  <c r="D1332" i="5"/>
  <c r="B1332" i="5"/>
  <c r="C1332" i="5" s="1"/>
  <c r="D1331" i="5"/>
  <c r="C1331" i="5"/>
  <c r="B1331" i="5"/>
  <c r="D1330" i="5"/>
  <c r="B1330" i="5"/>
  <c r="C1330" i="5" s="1"/>
  <c r="D1329" i="5"/>
  <c r="B1329" i="5"/>
  <c r="C1329" i="5" s="1"/>
  <c r="D1328" i="5"/>
  <c r="B1328" i="5"/>
  <c r="C1328" i="5" s="1"/>
  <c r="D1327" i="5"/>
  <c r="B1327" i="5"/>
  <c r="C1327" i="5" s="1"/>
  <c r="D1326" i="5"/>
  <c r="B1326" i="5"/>
  <c r="C1326" i="5" s="1"/>
  <c r="D1325" i="5"/>
  <c r="B1325" i="5"/>
  <c r="C1325" i="5" s="1"/>
  <c r="D1324" i="5"/>
  <c r="B1324" i="5"/>
  <c r="C1324" i="5" s="1"/>
  <c r="D1323" i="5"/>
  <c r="B1323" i="5"/>
  <c r="C1323" i="5" s="1"/>
  <c r="D1322" i="5"/>
  <c r="B1322" i="5"/>
  <c r="C1322" i="5" s="1"/>
  <c r="D1321" i="5"/>
  <c r="B1321" i="5"/>
  <c r="C1321" i="5" s="1"/>
  <c r="D1320" i="5"/>
  <c r="B1320" i="5"/>
  <c r="C1320" i="5" s="1"/>
  <c r="D1319" i="5"/>
  <c r="B1319" i="5"/>
  <c r="C1319" i="5" s="1"/>
  <c r="D1318" i="5"/>
  <c r="B1318" i="5"/>
  <c r="C1318" i="5" s="1"/>
  <c r="D1317" i="5"/>
  <c r="B1317" i="5"/>
  <c r="C1317" i="5" s="1"/>
  <c r="D1316" i="5"/>
  <c r="B1316" i="5"/>
  <c r="C1316" i="5" s="1"/>
  <c r="D1315" i="5"/>
  <c r="B1315" i="5"/>
  <c r="C1315" i="5" s="1"/>
  <c r="D1314" i="5"/>
  <c r="B1314" i="5"/>
  <c r="C1314" i="5" s="1"/>
  <c r="D1313" i="5"/>
  <c r="B1313" i="5"/>
  <c r="C1313" i="5" s="1"/>
  <c r="D1312" i="5"/>
  <c r="B1312" i="5"/>
  <c r="C1312" i="5" s="1"/>
  <c r="D1311" i="5"/>
  <c r="B1311" i="5"/>
  <c r="C1311" i="5" s="1"/>
  <c r="D1310" i="5"/>
  <c r="B1310" i="5"/>
  <c r="C1310" i="5" s="1"/>
  <c r="D1309" i="5"/>
  <c r="B1309" i="5"/>
  <c r="C1309" i="5" s="1"/>
  <c r="D1308" i="5"/>
  <c r="B1308" i="5"/>
  <c r="C1308" i="5" s="1"/>
  <c r="D1307" i="5"/>
  <c r="B1307" i="5"/>
  <c r="C1307" i="5" s="1"/>
  <c r="D1306" i="5"/>
  <c r="B1306" i="5"/>
  <c r="C1306" i="5" s="1"/>
  <c r="D1305" i="5"/>
  <c r="B1305" i="5"/>
  <c r="C1305" i="5" s="1"/>
  <c r="D1304" i="5"/>
  <c r="B1304" i="5"/>
  <c r="C1304" i="5" s="1"/>
  <c r="D1303" i="5"/>
  <c r="B1303" i="5"/>
  <c r="C1303" i="5" s="1"/>
  <c r="D1302" i="5"/>
  <c r="B1302" i="5"/>
  <c r="C1302" i="5" s="1"/>
  <c r="D1301" i="5"/>
  <c r="B1301" i="5"/>
  <c r="C1301" i="5" s="1"/>
  <c r="D1300" i="5"/>
  <c r="B1300" i="5"/>
  <c r="C1300" i="5" s="1"/>
  <c r="D1299" i="5"/>
  <c r="B1299" i="5"/>
  <c r="C1299" i="5" s="1"/>
  <c r="D1298" i="5"/>
  <c r="B1298" i="5"/>
  <c r="C1298" i="5" s="1"/>
  <c r="D1297" i="5"/>
  <c r="B1297" i="5"/>
  <c r="C1297" i="5" s="1"/>
  <c r="D1296" i="5"/>
  <c r="B1296" i="5"/>
  <c r="C1296" i="5" s="1"/>
  <c r="D1295" i="5"/>
  <c r="B1295" i="5"/>
  <c r="C1295" i="5" s="1"/>
  <c r="D1294" i="5"/>
  <c r="B1294" i="5"/>
  <c r="C1294" i="5" s="1"/>
  <c r="D1293" i="5"/>
  <c r="B1293" i="5"/>
  <c r="C1293" i="5" s="1"/>
  <c r="D1292" i="5"/>
  <c r="B1292" i="5"/>
  <c r="C1292" i="5" s="1"/>
  <c r="D1291" i="5"/>
  <c r="B1291" i="5"/>
  <c r="C1291" i="5" s="1"/>
  <c r="D1290" i="5"/>
  <c r="B1290" i="5"/>
  <c r="C1290" i="5" s="1"/>
  <c r="D1289" i="5"/>
  <c r="B1289" i="5"/>
  <c r="C1289" i="5" s="1"/>
  <c r="D1288" i="5"/>
  <c r="B1288" i="5"/>
  <c r="C1288" i="5" s="1"/>
  <c r="D1287" i="5"/>
  <c r="B1287" i="5"/>
  <c r="C1287" i="5" s="1"/>
  <c r="D1286" i="5"/>
  <c r="B1286" i="5"/>
  <c r="C1286" i="5" s="1"/>
  <c r="D1285" i="5"/>
  <c r="B1285" i="5"/>
  <c r="C1285" i="5" s="1"/>
  <c r="D1284" i="5"/>
  <c r="B1284" i="5"/>
  <c r="C1284" i="5" s="1"/>
  <c r="D1283" i="5"/>
  <c r="B1283" i="5"/>
  <c r="C1283" i="5" s="1"/>
  <c r="D1282" i="5"/>
  <c r="B1282" i="5"/>
  <c r="C1282" i="5" s="1"/>
  <c r="D1281" i="5"/>
  <c r="B1281" i="5"/>
  <c r="C1281" i="5" s="1"/>
  <c r="D1280" i="5"/>
  <c r="B1280" i="5"/>
  <c r="C1280" i="5" s="1"/>
  <c r="D1279" i="5"/>
  <c r="B1279" i="5"/>
  <c r="C1279" i="5" s="1"/>
  <c r="D1278" i="5"/>
  <c r="B1278" i="5"/>
  <c r="C1278" i="5" s="1"/>
  <c r="D1277" i="5"/>
  <c r="B1277" i="5"/>
  <c r="C1277" i="5" s="1"/>
  <c r="D1276" i="5"/>
  <c r="B1276" i="5"/>
  <c r="C1276" i="5" s="1"/>
  <c r="D1275" i="5"/>
  <c r="B1275" i="5"/>
  <c r="C1275" i="5" s="1"/>
  <c r="D1274" i="5"/>
  <c r="B1274" i="5"/>
  <c r="C1274" i="5" s="1"/>
  <c r="D1273" i="5"/>
  <c r="B1273" i="5"/>
  <c r="C1273" i="5" s="1"/>
  <c r="D1272" i="5"/>
  <c r="B1272" i="5"/>
  <c r="C1272" i="5" s="1"/>
  <c r="D1271" i="5"/>
  <c r="B1271" i="5"/>
  <c r="C1271" i="5" s="1"/>
  <c r="D1270" i="5"/>
  <c r="B1270" i="5"/>
  <c r="C1270" i="5" s="1"/>
  <c r="D1269" i="5"/>
  <c r="B1269" i="5"/>
  <c r="C1269" i="5" s="1"/>
  <c r="D1268" i="5"/>
  <c r="B1268" i="5"/>
  <c r="C1268" i="5" s="1"/>
  <c r="D1267" i="5"/>
  <c r="C1267" i="5"/>
  <c r="B1267" i="5"/>
  <c r="D1266" i="5"/>
  <c r="B1266" i="5"/>
  <c r="C1266" i="5" s="1"/>
  <c r="D1265" i="5"/>
  <c r="B1265" i="5"/>
  <c r="C1265" i="5" s="1"/>
  <c r="D1264" i="5"/>
  <c r="B1264" i="5"/>
  <c r="C1264" i="5" s="1"/>
  <c r="D1263" i="5"/>
  <c r="B1263" i="5"/>
  <c r="C1263" i="5" s="1"/>
  <c r="D1262" i="5"/>
  <c r="B1262" i="5"/>
  <c r="C1262" i="5" s="1"/>
  <c r="D1261" i="5"/>
  <c r="C1261" i="5"/>
  <c r="B1261" i="5"/>
  <c r="D1260" i="5"/>
  <c r="B1260" i="5"/>
  <c r="C1260" i="5" s="1"/>
  <c r="D1259" i="5"/>
  <c r="B1259" i="5"/>
  <c r="C1259" i="5" s="1"/>
  <c r="D1258" i="5"/>
  <c r="B1258" i="5"/>
  <c r="C1258" i="5" s="1"/>
  <c r="D1257" i="5"/>
  <c r="B1257" i="5"/>
  <c r="C1257" i="5" s="1"/>
  <c r="D1256" i="5"/>
  <c r="B1256" i="5"/>
  <c r="C1256" i="5" s="1"/>
  <c r="D1255" i="5"/>
  <c r="B1255" i="5"/>
  <c r="C1255" i="5" s="1"/>
  <c r="D1254" i="5"/>
  <c r="B1254" i="5"/>
  <c r="C1254" i="5" s="1"/>
  <c r="D1253" i="5"/>
  <c r="B1253" i="5"/>
  <c r="C1253" i="5" s="1"/>
  <c r="D1252" i="5"/>
  <c r="B1252" i="5"/>
  <c r="C1252" i="5" s="1"/>
  <c r="D1251" i="5"/>
  <c r="B1251" i="5"/>
  <c r="C1251" i="5" s="1"/>
  <c r="D1250" i="5"/>
  <c r="B1250" i="5"/>
  <c r="C1250" i="5" s="1"/>
  <c r="D1249" i="5"/>
  <c r="B1249" i="5"/>
  <c r="C1249" i="5" s="1"/>
  <c r="D1248" i="5"/>
  <c r="B1248" i="5"/>
  <c r="C1248" i="5" s="1"/>
  <c r="D1247" i="5"/>
  <c r="B1247" i="5"/>
  <c r="C1247" i="5" s="1"/>
  <c r="D1246" i="5"/>
  <c r="B1246" i="5"/>
  <c r="C1246" i="5" s="1"/>
  <c r="D1245" i="5"/>
  <c r="B1245" i="5"/>
  <c r="C1245" i="5" s="1"/>
  <c r="D1244" i="5"/>
  <c r="B1244" i="5"/>
  <c r="C1244" i="5" s="1"/>
  <c r="D1243" i="5"/>
  <c r="B1243" i="5"/>
  <c r="C1243" i="5" s="1"/>
  <c r="D1242" i="5"/>
  <c r="B1242" i="5"/>
  <c r="C1242" i="5" s="1"/>
  <c r="D1241" i="5"/>
  <c r="B1241" i="5"/>
  <c r="C1241" i="5" s="1"/>
  <c r="D1240" i="5"/>
  <c r="B1240" i="5"/>
  <c r="C1240" i="5" s="1"/>
  <c r="D1239" i="5"/>
  <c r="B1239" i="5"/>
  <c r="C1239" i="5" s="1"/>
  <c r="D1238" i="5"/>
  <c r="B1238" i="5"/>
  <c r="C1238" i="5" s="1"/>
  <c r="D1237" i="5"/>
  <c r="B1237" i="5"/>
  <c r="C1237" i="5" s="1"/>
  <c r="D1236" i="5"/>
  <c r="B1236" i="5"/>
  <c r="C1236" i="5" s="1"/>
  <c r="D1235" i="5"/>
  <c r="B1235" i="5"/>
  <c r="C1235" i="5" s="1"/>
  <c r="D1234" i="5"/>
  <c r="B1234" i="5"/>
  <c r="C1234" i="5" s="1"/>
  <c r="D1233" i="5"/>
  <c r="B1233" i="5"/>
  <c r="C1233" i="5" s="1"/>
  <c r="D1232" i="5"/>
  <c r="B1232" i="5"/>
  <c r="C1232" i="5" s="1"/>
  <c r="D1231" i="5"/>
  <c r="B1231" i="5"/>
  <c r="C1231" i="5" s="1"/>
  <c r="D1230" i="5"/>
  <c r="B1230" i="5"/>
  <c r="C1230" i="5" s="1"/>
  <c r="D1229" i="5"/>
  <c r="B1229" i="5"/>
  <c r="C1229" i="5" s="1"/>
  <c r="D1228" i="5"/>
  <c r="B1228" i="5"/>
  <c r="C1228" i="5" s="1"/>
  <c r="D1227" i="5"/>
  <c r="B1227" i="5"/>
  <c r="C1227" i="5" s="1"/>
  <c r="D1226" i="5"/>
  <c r="B1226" i="5"/>
  <c r="C1226" i="5" s="1"/>
  <c r="D1225" i="5"/>
  <c r="B1225" i="5"/>
  <c r="C1225" i="5" s="1"/>
  <c r="D1224" i="5"/>
  <c r="B1224" i="5"/>
  <c r="C1224" i="5" s="1"/>
  <c r="D1223" i="5"/>
  <c r="B1223" i="5"/>
  <c r="C1223" i="5" s="1"/>
  <c r="D1222" i="5"/>
  <c r="B1222" i="5"/>
  <c r="C1222" i="5" s="1"/>
  <c r="D1221" i="5"/>
  <c r="B1221" i="5"/>
  <c r="C1221" i="5" s="1"/>
  <c r="D1220" i="5"/>
  <c r="B1220" i="5"/>
  <c r="C1220" i="5" s="1"/>
  <c r="D1219" i="5"/>
  <c r="B1219" i="5"/>
  <c r="C1219" i="5" s="1"/>
  <c r="D1218" i="5"/>
  <c r="B1218" i="5"/>
  <c r="C1218" i="5" s="1"/>
  <c r="D1217" i="5"/>
  <c r="B1217" i="5"/>
  <c r="C1217" i="5" s="1"/>
  <c r="D1216" i="5"/>
  <c r="B1216" i="5"/>
  <c r="C1216" i="5" s="1"/>
  <c r="D1215" i="5"/>
  <c r="B1215" i="5"/>
  <c r="C1215" i="5" s="1"/>
  <c r="D1214" i="5"/>
  <c r="B1214" i="5"/>
  <c r="C1214" i="5" s="1"/>
  <c r="D1213" i="5"/>
  <c r="C1213" i="5"/>
  <c r="B1213" i="5"/>
  <c r="D1212" i="5"/>
  <c r="B1212" i="5"/>
  <c r="C1212" i="5" s="1"/>
  <c r="D1211" i="5"/>
  <c r="B1211" i="5"/>
  <c r="C1211" i="5" s="1"/>
  <c r="D1210" i="5"/>
  <c r="B1210" i="5"/>
  <c r="C1210" i="5" s="1"/>
  <c r="D1209" i="5"/>
  <c r="B1209" i="5"/>
  <c r="C1209" i="5" s="1"/>
  <c r="D1208" i="5"/>
  <c r="B1208" i="5"/>
  <c r="C1208" i="5" s="1"/>
  <c r="D1207" i="5"/>
  <c r="B1207" i="5"/>
  <c r="C1207" i="5" s="1"/>
  <c r="D1206" i="5"/>
  <c r="B1206" i="5"/>
  <c r="C1206" i="5" s="1"/>
  <c r="D1205" i="5"/>
  <c r="B1205" i="5"/>
  <c r="C1205" i="5" s="1"/>
  <c r="D1204" i="5"/>
  <c r="B1204" i="5"/>
  <c r="C1204" i="5" s="1"/>
  <c r="D1203" i="5"/>
  <c r="C1203" i="5"/>
  <c r="B1203" i="5"/>
  <c r="D1202" i="5"/>
  <c r="B1202" i="5"/>
  <c r="C1202" i="5" s="1"/>
  <c r="D1201" i="5"/>
  <c r="B1201" i="5"/>
  <c r="C1201" i="5" s="1"/>
  <c r="D1200" i="5"/>
  <c r="B1200" i="5"/>
  <c r="C1200" i="5" s="1"/>
  <c r="D1199" i="5"/>
  <c r="B1199" i="5"/>
  <c r="C1199" i="5" s="1"/>
  <c r="D1198" i="5"/>
  <c r="B1198" i="5"/>
  <c r="C1198" i="5" s="1"/>
  <c r="D1197" i="5"/>
  <c r="C1197" i="5"/>
  <c r="B1197" i="5"/>
  <c r="D1196" i="5"/>
  <c r="B1196" i="5"/>
  <c r="C1196" i="5" s="1"/>
  <c r="D1195" i="5"/>
  <c r="B1195" i="5"/>
  <c r="C1195" i="5" s="1"/>
  <c r="D1194" i="5"/>
  <c r="B1194" i="5"/>
  <c r="C1194" i="5" s="1"/>
  <c r="D1193" i="5"/>
  <c r="B1193" i="5"/>
  <c r="C1193" i="5" s="1"/>
  <c r="D1192" i="5"/>
  <c r="B1192" i="5"/>
  <c r="C1192" i="5" s="1"/>
  <c r="D1191" i="5"/>
  <c r="B1191" i="5"/>
  <c r="C1191" i="5" s="1"/>
  <c r="D1190" i="5"/>
  <c r="B1190" i="5"/>
  <c r="C1190" i="5" s="1"/>
  <c r="D1189" i="5"/>
  <c r="B1189" i="5"/>
  <c r="C1189" i="5" s="1"/>
  <c r="D1188" i="5"/>
  <c r="B1188" i="5"/>
  <c r="C1188" i="5" s="1"/>
  <c r="D1187" i="5"/>
  <c r="B1187" i="5"/>
  <c r="C1187" i="5" s="1"/>
  <c r="D1186" i="5"/>
  <c r="B1186" i="5"/>
  <c r="C1186" i="5" s="1"/>
  <c r="D1185" i="5"/>
  <c r="B1185" i="5"/>
  <c r="C1185" i="5" s="1"/>
  <c r="D1184" i="5"/>
  <c r="B1184" i="5"/>
  <c r="C1184" i="5" s="1"/>
  <c r="D1183" i="5"/>
  <c r="B1183" i="5"/>
  <c r="C1183" i="5" s="1"/>
  <c r="D1182" i="5"/>
  <c r="B1182" i="5"/>
  <c r="C1182" i="5" s="1"/>
  <c r="D1181" i="5"/>
  <c r="B1181" i="5"/>
  <c r="C1181" i="5" s="1"/>
  <c r="D1180" i="5"/>
  <c r="B1180" i="5"/>
  <c r="C1180" i="5" s="1"/>
  <c r="D1179" i="5"/>
  <c r="B1179" i="5"/>
  <c r="C1179" i="5" s="1"/>
  <c r="D1178" i="5"/>
  <c r="B1178" i="5"/>
  <c r="C1178" i="5" s="1"/>
  <c r="D1177" i="5"/>
  <c r="B1177" i="5"/>
  <c r="C1177" i="5" s="1"/>
  <c r="D1176" i="5"/>
  <c r="B1176" i="5"/>
  <c r="C1176" i="5" s="1"/>
  <c r="D1175" i="5"/>
  <c r="B1175" i="5"/>
  <c r="C1175" i="5" s="1"/>
  <c r="D1174" i="5"/>
  <c r="B1174" i="5"/>
  <c r="C1174" i="5" s="1"/>
  <c r="D1173" i="5"/>
  <c r="B1173" i="5"/>
  <c r="C1173" i="5" s="1"/>
  <c r="D1172" i="5"/>
  <c r="B1172" i="5"/>
  <c r="C1172" i="5" s="1"/>
  <c r="D1171" i="5"/>
  <c r="C1171" i="5"/>
  <c r="B1171" i="5"/>
  <c r="D1170" i="5"/>
  <c r="B1170" i="5"/>
  <c r="C1170" i="5" s="1"/>
  <c r="D1169" i="5"/>
  <c r="B1169" i="5"/>
  <c r="C1169" i="5" s="1"/>
  <c r="D1168" i="5"/>
  <c r="B1168" i="5"/>
  <c r="C1168" i="5" s="1"/>
  <c r="D1167" i="5"/>
  <c r="B1167" i="5"/>
  <c r="C1167" i="5" s="1"/>
  <c r="D1166" i="5"/>
  <c r="B1166" i="5"/>
  <c r="C1166" i="5" s="1"/>
  <c r="D1165" i="5"/>
  <c r="C1165" i="5"/>
  <c r="B1165" i="5"/>
  <c r="D1164" i="5"/>
  <c r="B1164" i="5"/>
  <c r="C1164" i="5" s="1"/>
  <c r="D1163" i="5"/>
  <c r="B1163" i="5"/>
  <c r="C1163" i="5" s="1"/>
  <c r="D1162" i="5"/>
  <c r="B1162" i="5"/>
  <c r="C1162" i="5" s="1"/>
  <c r="D1161" i="5"/>
  <c r="B1161" i="5"/>
  <c r="C1161" i="5" s="1"/>
  <c r="D1160" i="5"/>
  <c r="B1160" i="5"/>
  <c r="C1160" i="5" s="1"/>
  <c r="D1159" i="5"/>
  <c r="B1159" i="5"/>
  <c r="C1159" i="5" s="1"/>
  <c r="D1158" i="5"/>
  <c r="B1158" i="5"/>
  <c r="C1158" i="5" s="1"/>
  <c r="D1157" i="5"/>
  <c r="B1157" i="5"/>
  <c r="C1157" i="5" s="1"/>
  <c r="D1156" i="5"/>
  <c r="B1156" i="5"/>
  <c r="C1156" i="5" s="1"/>
  <c r="D1155" i="5"/>
  <c r="C1155" i="5"/>
  <c r="B1155" i="5"/>
  <c r="D1154" i="5"/>
  <c r="B1154" i="5"/>
  <c r="C1154" i="5" s="1"/>
  <c r="D1153" i="5"/>
  <c r="B1153" i="5"/>
  <c r="C1153" i="5" s="1"/>
  <c r="D1152" i="5"/>
  <c r="B1152" i="5"/>
  <c r="C1152" i="5" s="1"/>
  <c r="D1151" i="5"/>
  <c r="B1151" i="5"/>
  <c r="C1151" i="5" s="1"/>
  <c r="D1150" i="5"/>
  <c r="B1150" i="5"/>
  <c r="C1150" i="5" s="1"/>
  <c r="D1149" i="5"/>
  <c r="B1149" i="5"/>
  <c r="C1149" i="5" s="1"/>
  <c r="D1148" i="5"/>
  <c r="B1148" i="5"/>
  <c r="C1148" i="5" s="1"/>
  <c r="D1147" i="5"/>
  <c r="B1147" i="5"/>
  <c r="C1147" i="5" s="1"/>
  <c r="D1146" i="5"/>
  <c r="B1146" i="5"/>
  <c r="C1146" i="5" s="1"/>
  <c r="D1145" i="5"/>
  <c r="B1145" i="5"/>
  <c r="C1145" i="5" s="1"/>
  <c r="D1144" i="5"/>
  <c r="B1144" i="5"/>
  <c r="C1144" i="5" s="1"/>
  <c r="D1143" i="5"/>
  <c r="B1143" i="5"/>
  <c r="C1143" i="5" s="1"/>
  <c r="D1142" i="5"/>
  <c r="B1142" i="5"/>
  <c r="C1142" i="5" s="1"/>
  <c r="D1141" i="5"/>
  <c r="B1141" i="5"/>
  <c r="C1141" i="5" s="1"/>
  <c r="D1140" i="5"/>
  <c r="B1140" i="5"/>
  <c r="C1140" i="5" s="1"/>
  <c r="D1139" i="5"/>
  <c r="C1139" i="5"/>
  <c r="B1139" i="5"/>
  <c r="D1138" i="5"/>
  <c r="B1138" i="5"/>
  <c r="C1138" i="5" s="1"/>
  <c r="D1137" i="5"/>
  <c r="B1137" i="5"/>
  <c r="C1137" i="5" s="1"/>
  <c r="D1136" i="5"/>
  <c r="B1136" i="5"/>
  <c r="C1136" i="5" s="1"/>
  <c r="D1135" i="5"/>
  <c r="B1135" i="5"/>
  <c r="C1135" i="5" s="1"/>
  <c r="D1134" i="5"/>
  <c r="B1134" i="5"/>
  <c r="C1134" i="5" s="1"/>
  <c r="D1133" i="5"/>
  <c r="B1133" i="5"/>
  <c r="C1133" i="5" s="1"/>
  <c r="D1132" i="5"/>
  <c r="B1132" i="5"/>
  <c r="C1132" i="5" s="1"/>
  <c r="D1131" i="5"/>
  <c r="B1131" i="5"/>
  <c r="C1131" i="5" s="1"/>
  <c r="D1130" i="5"/>
  <c r="B1130" i="5"/>
  <c r="C1130" i="5" s="1"/>
  <c r="D1129" i="5"/>
  <c r="B1129" i="5"/>
  <c r="C1129" i="5" s="1"/>
  <c r="D1128" i="5"/>
  <c r="B1128" i="5"/>
  <c r="C1128" i="5" s="1"/>
  <c r="D1127" i="5"/>
  <c r="B1127" i="5"/>
  <c r="C1127" i="5" s="1"/>
  <c r="D1126" i="5"/>
  <c r="B1126" i="5"/>
  <c r="C1126" i="5" s="1"/>
  <c r="D1125" i="5"/>
  <c r="B1125" i="5"/>
  <c r="C1125" i="5" s="1"/>
  <c r="D1124" i="5"/>
  <c r="B1124" i="5"/>
  <c r="C1124" i="5" s="1"/>
  <c r="D1123" i="5"/>
  <c r="B1123" i="5"/>
  <c r="C1123" i="5" s="1"/>
  <c r="D1122" i="5"/>
  <c r="B1122" i="5"/>
  <c r="C1122" i="5" s="1"/>
  <c r="D1121" i="5"/>
  <c r="B1121" i="5"/>
  <c r="C1121" i="5" s="1"/>
  <c r="D1120" i="5"/>
  <c r="B1120" i="5"/>
  <c r="C1120" i="5" s="1"/>
  <c r="D1119" i="5"/>
  <c r="B1119" i="5"/>
  <c r="C1119" i="5" s="1"/>
  <c r="D1118" i="5"/>
  <c r="B1118" i="5"/>
  <c r="C1118" i="5" s="1"/>
  <c r="D1117" i="5"/>
  <c r="C1117" i="5"/>
  <c r="B1117" i="5"/>
  <c r="D1116" i="5"/>
  <c r="B1116" i="5"/>
  <c r="C1116" i="5" s="1"/>
  <c r="D1115" i="5"/>
  <c r="B1115" i="5"/>
  <c r="C1115" i="5" s="1"/>
  <c r="D1114" i="5"/>
  <c r="B1114" i="5"/>
  <c r="C1114" i="5" s="1"/>
  <c r="D1113" i="5"/>
  <c r="B1113" i="5"/>
  <c r="C1113" i="5" s="1"/>
  <c r="D1112" i="5"/>
  <c r="B1112" i="5"/>
  <c r="C1112" i="5" s="1"/>
  <c r="D1111" i="5"/>
  <c r="B1111" i="5"/>
  <c r="C1111" i="5" s="1"/>
  <c r="D1110" i="5"/>
  <c r="B1110" i="5"/>
  <c r="C1110" i="5" s="1"/>
  <c r="D1109" i="5"/>
  <c r="B1109" i="5"/>
  <c r="C1109" i="5" s="1"/>
  <c r="D1108" i="5"/>
  <c r="B1108" i="5"/>
  <c r="C1108" i="5" s="1"/>
  <c r="D1107" i="5"/>
  <c r="B1107" i="5"/>
  <c r="C1107" i="5" s="1"/>
  <c r="D1106" i="5"/>
  <c r="B1106" i="5"/>
  <c r="C1106" i="5" s="1"/>
  <c r="D1105" i="5"/>
  <c r="B1105" i="5"/>
  <c r="C1105" i="5" s="1"/>
  <c r="D1104" i="5"/>
  <c r="B1104" i="5"/>
  <c r="C1104" i="5" s="1"/>
  <c r="D1103" i="5"/>
  <c r="B1103" i="5"/>
  <c r="C1103" i="5" s="1"/>
  <c r="D1102" i="5"/>
  <c r="B1102" i="5"/>
  <c r="C1102" i="5" s="1"/>
  <c r="D1101" i="5"/>
  <c r="B1101" i="5"/>
  <c r="C1101" i="5" s="1"/>
  <c r="D1100" i="5"/>
  <c r="B1100" i="5"/>
  <c r="C1100" i="5" s="1"/>
  <c r="D1099" i="5"/>
  <c r="B1099" i="5"/>
  <c r="C1099" i="5" s="1"/>
  <c r="D1098" i="5"/>
  <c r="B1098" i="5"/>
  <c r="C1098" i="5" s="1"/>
  <c r="D1097" i="5"/>
  <c r="B1097" i="5"/>
  <c r="C1097" i="5" s="1"/>
  <c r="D1096" i="5"/>
  <c r="B1096" i="5"/>
  <c r="C1096" i="5" s="1"/>
  <c r="D1095" i="5"/>
  <c r="B1095" i="5"/>
  <c r="C1095" i="5" s="1"/>
  <c r="D1094" i="5"/>
  <c r="B1094" i="5"/>
  <c r="C1094" i="5" s="1"/>
  <c r="D1093" i="5"/>
  <c r="B1093" i="5"/>
  <c r="C1093" i="5" s="1"/>
  <c r="D1092" i="5"/>
  <c r="B1092" i="5"/>
  <c r="C1092" i="5" s="1"/>
  <c r="D1091" i="5"/>
  <c r="B1091" i="5"/>
  <c r="C1091" i="5" s="1"/>
  <c r="D1090" i="5"/>
  <c r="B1090" i="5"/>
  <c r="C1090" i="5" s="1"/>
  <c r="D1089" i="5"/>
  <c r="B1089" i="5"/>
  <c r="C1089" i="5" s="1"/>
  <c r="D1088" i="5"/>
  <c r="B1088" i="5"/>
  <c r="C1088" i="5" s="1"/>
  <c r="D1087" i="5"/>
  <c r="B1087" i="5"/>
  <c r="C1087" i="5" s="1"/>
  <c r="D1086" i="5"/>
  <c r="B1086" i="5"/>
  <c r="C1086" i="5" s="1"/>
  <c r="D1085" i="5"/>
  <c r="C1085" i="5"/>
  <c r="B1085" i="5"/>
  <c r="D1084" i="5"/>
  <c r="B1084" i="5"/>
  <c r="C1084" i="5" s="1"/>
  <c r="D1083" i="5"/>
  <c r="B1083" i="5"/>
  <c r="C1083" i="5" s="1"/>
  <c r="D1082" i="5"/>
  <c r="B1082" i="5"/>
  <c r="C1082" i="5" s="1"/>
  <c r="D1081" i="5"/>
  <c r="B1081" i="5"/>
  <c r="C1081" i="5" s="1"/>
  <c r="D1080" i="5"/>
  <c r="B1080" i="5"/>
  <c r="C1080" i="5" s="1"/>
  <c r="D1079" i="5"/>
  <c r="B1079" i="5"/>
  <c r="C1079" i="5" s="1"/>
  <c r="D1078" i="5"/>
  <c r="B1078" i="5"/>
  <c r="C1078" i="5" s="1"/>
  <c r="D1077" i="5"/>
  <c r="B1077" i="5"/>
  <c r="C1077" i="5" s="1"/>
  <c r="D1076" i="5"/>
  <c r="B1076" i="5"/>
  <c r="C1076" i="5" s="1"/>
  <c r="D1075" i="5"/>
  <c r="C1075" i="5"/>
  <c r="B1075" i="5"/>
  <c r="D1074" i="5"/>
  <c r="B1074" i="5"/>
  <c r="C1074" i="5" s="1"/>
  <c r="D1073" i="5"/>
  <c r="B1073" i="5"/>
  <c r="C1073" i="5" s="1"/>
  <c r="D1072" i="5"/>
  <c r="B1072" i="5"/>
  <c r="C1072" i="5" s="1"/>
  <c r="D1071" i="5"/>
  <c r="B1071" i="5"/>
  <c r="C1071" i="5" s="1"/>
  <c r="D1070" i="5"/>
  <c r="B1070" i="5"/>
  <c r="C1070" i="5" s="1"/>
  <c r="D1069" i="5"/>
  <c r="B1069" i="5"/>
  <c r="C1069" i="5" s="1"/>
  <c r="D1068" i="5"/>
  <c r="B1068" i="5"/>
  <c r="C1068" i="5" s="1"/>
  <c r="D1067" i="5"/>
  <c r="B1067" i="5"/>
  <c r="C1067" i="5" s="1"/>
  <c r="D1066" i="5"/>
  <c r="B1066" i="5"/>
  <c r="C1066" i="5" s="1"/>
  <c r="D1065" i="5"/>
  <c r="B1065" i="5"/>
  <c r="C1065" i="5" s="1"/>
  <c r="D1064" i="5"/>
  <c r="B1064" i="5"/>
  <c r="C1064" i="5" s="1"/>
  <c r="D1063" i="5"/>
  <c r="B1063" i="5"/>
  <c r="C1063" i="5" s="1"/>
  <c r="D1062" i="5"/>
  <c r="B1062" i="5"/>
  <c r="C1062" i="5" s="1"/>
  <c r="D1061" i="5"/>
  <c r="B1061" i="5"/>
  <c r="C1061" i="5" s="1"/>
  <c r="D1060" i="5"/>
  <c r="B1060" i="5"/>
  <c r="C1060" i="5" s="1"/>
  <c r="D1059" i="5"/>
  <c r="B1059" i="5"/>
  <c r="C1059" i="5" s="1"/>
  <c r="D1058" i="5"/>
  <c r="B1058" i="5"/>
  <c r="C1058" i="5" s="1"/>
  <c r="D1057" i="5"/>
  <c r="B1057" i="5"/>
  <c r="C1057" i="5" s="1"/>
  <c r="D1056" i="5"/>
  <c r="C1056" i="5"/>
  <c r="B1056" i="5"/>
  <c r="D1055" i="5"/>
  <c r="B1055" i="5"/>
  <c r="C1055" i="5" s="1"/>
  <c r="D1054" i="5"/>
  <c r="B1054" i="5"/>
  <c r="C1054" i="5" s="1"/>
  <c r="D1053" i="5"/>
  <c r="B1053" i="5"/>
  <c r="C1053" i="5" s="1"/>
  <c r="D1052" i="5"/>
  <c r="B1052" i="5"/>
  <c r="C1052" i="5" s="1"/>
  <c r="D1051" i="5"/>
  <c r="B1051" i="5"/>
  <c r="C1051" i="5" s="1"/>
  <c r="D1050" i="5"/>
  <c r="B1050" i="5"/>
  <c r="C1050" i="5" s="1"/>
  <c r="D1049" i="5"/>
  <c r="B1049" i="5"/>
  <c r="C1049" i="5" s="1"/>
  <c r="D1048" i="5"/>
  <c r="B1048" i="5"/>
  <c r="C1048" i="5" s="1"/>
  <c r="D1047" i="5"/>
  <c r="B1047" i="5"/>
  <c r="C1047" i="5" s="1"/>
  <c r="D1046" i="5"/>
  <c r="B1046" i="5"/>
  <c r="C1046" i="5" s="1"/>
  <c r="D1045" i="5"/>
  <c r="B1045" i="5"/>
  <c r="C1045" i="5" s="1"/>
  <c r="D1044" i="5"/>
  <c r="B1044" i="5"/>
  <c r="C1044" i="5" s="1"/>
  <c r="D1043" i="5"/>
  <c r="B1043" i="5"/>
  <c r="C1043" i="5" s="1"/>
  <c r="D1042" i="5"/>
  <c r="B1042" i="5"/>
  <c r="C1042" i="5" s="1"/>
  <c r="D1041" i="5"/>
  <c r="B1041" i="5"/>
  <c r="C1041" i="5" s="1"/>
  <c r="D1040" i="5"/>
  <c r="B1040" i="5"/>
  <c r="C1040" i="5" s="1"/>
  <c r="D1039" i="5"/>
  <c r="B1039" i="5"/>
  <c r="C1039" i="5" s="1"/>
  <c r="D1038" i="5"/>
  <c r="B1038" i="5"/>
  <c r="C1038" i="5" s="1"/>
  <c r="D1037" i="5"/>
  <c r="B1037" i="5"/>
  <c r="C1037" i="5" s="1"/>
  <c r="D1036" i="5"/>
  <c r="B1036" i="5"/>
  <c r="C1036" i="5" s="1"/>
  <c r="D1035" i="5"/>
  <c r="B1035" i="5"/>
  <c r="C1035" i="5" s="1"/>
  <c r="D1034" i="5"/>
  <c r="B1034" i="5"/>
  <c r="C1034" i="5" s="1"/>
  <c r="D1033" i="5"/>
  <c r="B1033" i="5"/>
  <c r="C1033" i="5" s="1"/>
  <c r="D1032" i="5"/>
  <c r="B1032" i="5"/>
  <c r="C1032" i="5" s="1"/>
  <c r="D1031" i="5"/>
  <c r="B1031" i="5"/>
  <c r="C1031" i="5" s="1"/>
  <c r="D1030" i="5"/>
  <c r="B1030" i="5"/>
  <c r="C1030" i="5" s="1"/>
  <c r="D1029" i="5"/>
  <c r="C1029" i="5"/>
  <c r="B1029" i="5"/>
  <c r="D1028" i="5"/>
  <c r="B1028" i="5"/>
  <c r="C1028" i="5" s="1"/>
  <c r="D1027" i="5"/>
  <c r="B1027" i="5"/>
  <c r="C1027" i="5" s="1"/>
  <c r="D1026" i="5"/>
  <c r="B1026" i="5"/>
  <c r="C1026" i="5" s="1"/>
  <c r="D1025" i="5"/>
  <c r="B1025" i="5"/>
  <c r="C1025" i="5" s="1"/>
  <c r="D1024" i="5"/>
  <c r="B1024" i="5"/>
  <c r="C1024" i="5" s="1"/>
  <c r="D1023" i="5"/>
  <c r="B1023" i="5"/>
  <c r="C1023" i="5" s="1"/>
  <c r="D1022" i="5"/>
  <c r="B1022" i="5"/>
  <c r="C1022" i="5" s="1"/>
  <c r="D1021" i="5"/>
  <c r="B1021" i="5"/>
  <c r="C1021" i="5" s="1"/>
  <c r="D1020" i="5"/>
  <c r="C1020" i="5"/>
  <c r="B1020" i="5"/>
  <c r="D1019" i="5"/>
  <c r="B1019" i="5"/>
  <c r="C1019" i="5" s="1"/>
  <c r="D1018" i="5"/>
  <c r="B1018" i="5"/>
  <c r="C1018" i="5" s="1"/>
  <c r="D1017" i="5"/>
  <c r="B1017" i="5"/>
  <c r="C1017" i="5" s="1"/>
  <c r="D1016" i="5"/>
  <c r="B1016" i="5"/>
  <c r="C1016" i="5" s="1"/>
  <c r="D1015" i="5"/>
  <c r="B1015" i="5"/>
  <c r="C1015" i="5" s="1"/>
  <c r="D1014" i="5"/>
  <c r="B1014" i="5"/>
  <c r="C1014" i="5" s="1"/>
  <c r="D1013" i="5"/>
  <c r="B1013" i="5"/>
  <c r="C1013" i="5" s="1"/>
  <c r="D1012" i="5"/>
  <c r="B1012" i="5"/>
  <c r="C1012" i="5" s="1"/>
  <c r="D1011" i="5"/>
  <c r="B1011" i="5"/>
  <c r="C1011" i="5" s="1"/>
  <c r="D1010" i="5"/>
  <c r="B1010" i="5"/>
  <c r="C1010" i="5" s="1"/>
  <c r="D1009" i="5"/>
  <c r="B1009" i="5"/>
  <c r="C1009" i="5" s="1"/>
  <c r="D1008" i="5"/>
  <c r="B1008" i="5"/>
  <c r="C1008" i="5" s="1"/>
  <c r="D1007" i="5"/>
  <c r="B1007" i="5"/>
  <c r="C1007" i="5" s="1"/>
  <c r="D1006" i="5"/>
  <c r="B1006" i="5"/>
  <c r="C1006" i="5" s="1"/>
  <c r="D1005" i="5"/>
  <c r="B1005" i="5"/>
  <c r="C1005" i="5" s="1"/>
  <c r="D1004" i="5"/>
  <c r="B1004" i="5"/>
  <c r="C1004" i="5" s="1"/>
  <c r="D1003" i="5"/>
  <c r="B1003" i="5"/>
  <c r="C1003" i="5" s="1"/>
  <c r="D1002" i="5"/>
  <c r="B1002" i="5"/>
  <c r="C1002" i="5" s="1"/>
  <c r="D1001" i="5"/>
  <c r="B1001" i="5"/>
  <c r="C1001" i="5" s="1"/>
  <c r="D1000" i="5"/>
  <c r="B1000" i="5"/>
  <c r="C1000" i="5" s="1"/>
  <c r="D999" i="5"/>
  <c r="B999" i="5"/>
  <c r="C999" i="5" s="1"/>
  <c r="D998" i="5"/>
  <c r="B998" i="5"/>
  <c r="C998" i="5" s="1"/>
  <c r="D997" i="5"/>
  <c r="C997" i="5"/>
  <c r="B997" i="5"/>
  <c r="D996" i="5"/>
  <c r="B996" i="5"/>
  <c r="C996" i="5" s="1"/>
  <c r="D995" i="5"/>
  <c r="B995" i="5"/>
  <c r="C995" i="5" s="1"/>
  <c r="D994" i="5"/>
  <c r="B994" i="5"/>
  <c r="C994" i="5" s="1"/>
  <c r="D993" i="5"/>
  <c r="B993" i="5"/>
  <c r="C993" i="5" s="1"/>
  <c r="D992" i="5"/>
  <c r="B992" i="5"/>
  <c r="C992" i="5" s="1"/>
  <c r="D991" i="5"/>
  <c r="B991" i="5"/>
  <c r="C991" i="5" s="1"/>
  <c r="D990" i="5"/>
  <c r="B990" i="5"/>
  <c r="C990" i="5" s="1"/>
  <c r="D989" i="5"/>
  <c r="B989" i="5"/>
  <c r="C989" i="5" s="1"/>
  <c r="D988" i="5"/>
  <c r="B988" i="5"/>
  <c r="C988" i="5" s="1"/>
  <c r="D987" i="5"/>
  <c r="B987" i="5"/>
  <c r="C987" i="5" s="1"/>
  <c r="D986" i="5"/>
  <c r="B986" i="5"/>
  <c r="C986" i="5" s="1"/>
  <c r="D985" i="5"/>
  <c r="B985" i="5"/>
  <c r="C985" i="5" s="1"/>
  <c r="D984" i="5"/>
  <c r="B984" i="5"/>
  <c r="C984" i="5" s="1"/>
  <c r="D983" i="5"/>
  <c r="B983" i="5"/>
  <c r="C983" i="5" s="1"/>
  <c r="D982" i="5"/>
  <c r="B982" i="5"/>
  <c r="C982" i="5" s="1"/>
  <c r="D981" i="5"/>
  <c r="C981" i="5"/>
  <c r="B981" i="5"/>
  <c r="D980" i="5"/>
  <c r="B980" i="5"/>
  <c r="C980" i="5" s="1"/>
  <c r="D979" i="5"/>
  <c r="B979" i="5"/>
  <c r="C979" i="5" s="1"/>
  <c r="D978" i="5"/>
  <c r="B978" i="5"/>
  <c r="C978" i="5" s="1"/>
  <c r="D977" i="5"/>
  <c r="B977" i="5"/>
  <c r="C977" i="5" s="1"/>
  <c r="D976" i="5"/>
  <c r="B976" i="5"/>
  <c r="C976" i="5" s="1"/>
  <c r="D975" i="5"/>
  <c r="B975" i="5"/>
  <c r="C975" i="5" s="1"/>
  <c r="D974" i="5"/>
  <c r="B974" i="5"/>
  <c r="C974" i="5" s="1"/>
  <c r="D973" i="5"/>
  <c r="B973" i="5"/>
  <c r="C973" i="5" s="1"/>
  <c r="D972" i="5"/>
  <c r="B972" i="5"/>
  <c r="C972" i="5" s="1"/>
  <c r="D971" i="5"/>
  <c r="B971" i="5"/>
  <c r="C971" i="5" s="1"/>
  <c r="D970" i="5"/>
  <c r="B970" i="5"/>
  <c r="C970" i="5" s="1"/>
  <c r="D969" i="5"/>
  <c r="B969" i="5"/>
  <c r="C969" i="5" s="1"/>
  <c r="D968" i="5"/>
  <c r="B968" i="5"/>
  <c r="C968" i="5" s="1"/>
  <c r="D967" i="5"/>
  <c r="B967" i="5"/>
  <c r="C967" i="5" s="1"/>
  <c r="D966" i="5"/>
  <c r="B966" i="5"/>
  <c r="C966" i="5" s="1"/>
  <c r="D965" i="5"/>
  <c r="B965" i="5"/>
  <c r="C965" i="5" s="1"/>
  <c r="D964" i="5"/>
  <c r="B964" i="5"/>
  <c r="C964" i="5" s="1"/>
  <c r="D963" i="5"/>
  <c r="B963" i="5"/>
  <c r="C963" i="5" s="1"/>
  <c r="D962" i="5"/>
  <c r="B962" i="5"/>
  <c r="C962" i="5" s="1"/>
  <c r="D961" i="5"/>
  <c r="B961" i="5"/>
  <c r="C961" i="5" s="1"/>
  <c r="D960" i="5"/>
  <c r="B960" i="5"/>
  <c r="C960" i="5" s="1"/>
  <c r="D959" i="5"/>
  <c r="B959" i="5"/>
  <c r="C959" i="5" s="1"/>
  <c r="D958" i="5"/>
  <c r="B958" i="5"/>
  <c r="C958" i="5" s="1"/>
  <c r="D957" i="5"/>
  <c r="B957" i="5"/>
  <c r="C957" i="5" s="1"/>
  <c r="D956" i="5"/>
  <c r="B956" i="5"/>
  <c r="C956" i="5" s="1"/>
  <c r="D955" i="5"/>
  <c r="B955" i="5"/>
  <c r="C955" i="5" s="1"/>
  <c r="D954" i="5"/>
  <c r="B954" i="5"/>
  <c r="C954" i="5" s="1"/>
  <c r="D953" i="5"/>
  <c r="B953" i="5"/>
  <c r="C953" i="5" s="1"/>
  <c r="D952" i="5"/>
  <c r="B952" i="5"/>
  <c r="C952" i="5" s="1"/>
  <c r="D951" i="5"/>
  <c r="B951" i="5"/>
  <c r="C951" i="5" s="1"/>
  <c r="D950" i="5"/>
  <c r="B950" i="5"/>
  <c r="C950" i="5" s="1"/>
  <c r="D949" i="5"/>
  <c r="B949" i="5"/>
  <c r="C949" i="5" s="1"/>
  <c r="D948" i="5"/>
  <c r="B948" i="5"/>
  <c r="C948" i="5" s="1"/>
  <c r="D947" i="5"/>
  <c r="C947" i="5"/>
  <c r="B947" i="5"/>
  <c r="D946" i="5"/>
  <c r="B946" i="5"/>
  <c r="C946" i="5" s="1"/>
  <c r="D945" i="5"/>
  <c r="B945" i="5"/>
  <c r="C945" i="5" s="1"/>
  <c r="D944" i="5"/>
  <c r="B944" i="5"/>
  <c r="C944" i="5" s="1"/>
  <c r="D943" i="5"/>
  <c r="B943" i="5"/>
  <c r="C943" i="5" s="1"/>
  <c r="D942" i="5"/>
  <c r="B942" i="5"/>
  <c r="C942" i="5" s="1"/>
  <c r="D941" i="5"/>
  <c r="B941" i="5"/>
  <c r="C941" i="5" s="1"/>
  <c r="D940" i="5"/>
  <c r="B940" i="5"/>
  <c r="C940" i="5" s="1"/>
  <c r="D939" i="5"/>
  <c r="B939" i="5"/>
  <c r="C939" i="5" s="1"/>
  <c r="D938" i="5"/>
  <c r="B938" i="5"/>
  <c r="C938" i="5" s="1"/>
  <c r="D937" i="5"/>
  <c r="B937" i="5"/>
  <c r="C937" i="5" s="1"/>
  <c r="D936" i="5"/>
  <c r="B936" i="5"/>
  <c r="C936" i="5" s="1"/>
  <c r="D935" i="5"/>
  <c r="B935" i="5"/>
  <c r="C935" i="5" s="1"/>
  <c r="D934" i="5"/>
  <c r="B934" i="5"/>
  <c r="C934" i="5" s="1"/>
  <c r="D933" i="5"/>
  <c r="C933" i="5"/>
  <c r="B933" i="5"/>
  <c r="D932" i="5"/>
  <c r="B932" i="5"/>
  <c r="C932" i="5" s="1"/>
  <c r="D931" i="5"/>
  <c r="B931" i="5"/>
  <c r="C931" i="5" s="1"/>
  <c r="D930" i="5"/>
  <c r="B930" i="5"/>
  <c r="C930" i="5" s="1"/>
  <c r="D929" i="5"/>
  <c r="B929" i="5"/>
  <c r="C929" i="5" s="1"/>
  <c r="D928" i="5"/>
  <c r="B928" i="5"/>
  <c r="C928" i="5" s="1"/>
  <c r="D927" i="5"/>
  <c r="B927" i="5"/>
  <c r="C927" i="5" s="1"/>
  <c r="D926" i="5"/>
  <c r="B926" i="5"/>
  <c r="C926" i="5" s="1"/>
  <c r="D925" i="5"/>
  <c r="B925" i="5"/>
  <c r="C925" i="5" s="1"/>
  <c r="D924" i="5"/>
  <c r="B924" i="5"/>
  <c r="C924" i="5" s="1"/>
  <c r="D923" i="5"/>
  <c r="B923" i="5"/>
  <c r="C923" i="5" s="1"/>
  <c r="D922" i="5"/>
  <c r="B922" i="5"/>
  <c r="C922" i="5" s="1"/>
  <c r="D921" i="5"/>
  <c r="B921" i="5"/>
  <c r="C921" i="5" s="1"/>
  <c r="D920" i="5"/>
  <c r="B920" i="5"/>
  <c r="C920" i="5" s="1"/>
  <c r="D919" i="5"/>
  <c r="B919" i="5"/>
  <c r="C919" i="5" s="1"/>
  <c r="D918" i="5"/>
  <c r="B918" i="5"/>
  <c r="C918" i="5" s="1"/>
  <c r="D917" i="5"/>
  <c r="C917" i="5"/>
  <c r="B917" i="5"/>
  <c r="D916" i="5"/>
  <c r="B916" i="5"/>
  <c r="C916" i="5" s="1"/>
  <c r="D915" i="5"/>
  <c r="B915" i="5"/>
  <c r="C915" i="5" s="1"/>
  <c r="D914" i="5"/>
  <c r="B914" i="5"/>
  <c r="C914" i="5" s="1"/>
  <c r="D913" i="5"/>
  <c r="B913" i="5"/>
  <c r="C913" i="5" s="1"/>
  <c r="D912" i="5"/>
  <c r="B912" i="5"/>
  <c r="C912" i="5" s="1"/>
  <c r="D911" i="5"/>
  <c r="B911" i="5"/>
  <c r="C911" i="5" s="1"/>
  <c r="D910" i="5"/>
  <c r="B910" i="5"/>
  <c r="C910" i="5" s="1"/>
  <c r="D909" i="5"/>
  <c r="B909" i="5"/>
  <c r="C909" i="5" s="1"/>
  <c r="D908" i="5"/>
  <c r="B908" i="5"/>
  <c r="C908" i="5" s="1"/>
  <c r="D907" i="5"/>
  <c r="B907" i="5"/>
  <c r="C907" i="5" s="1"/>
  <c r="D906" i="5"/>
  <c r="B906" i="5"/>
  <c r="C906" i="5" s="1"/>
  <c r="D905" i="5"/>
  <c r="B905" i="5"/>
  <c r="C905" i="5" s="1"/>
  <c r="D904" i="5"/>
  <c r="B904" i="5"/>
  <c r="C904" i="5" s="1"/>
  <c r="D903" i="5"/>
  <c r="B903" i="5"/>
  <c r="C903" i="5" s="1"/>
  <c r="D902" i="5"/>
  <c r="B902" i="5"/>
  <c r="C902" i="5" s="1"/>
  <c r="D901" i="5"/>
  <c r="B901" i="5"/>
  <c r="C901" i="5" s="1"/>
  <c r="D900" i="5"/>
  <c r="B900" i="5"/>
  <c r="C900" i="5" s="1"/>
  <c r="D899" i="5"/>
  <c r="C899" i="5"/>
  <c r="B899" i="5"/>
  <c r="D898" i="5"/>
  <c r="B898" i="5"/>
  <c r="C898" i="5" s="1"/>
  <c r="D897" i="5"/>
  <c r="B897" i="5"/>
  <c r="C897" i="5" s="1"/>
  <c r="D896" i="5"/>
  <c r="B896" i="5"/>
  <c r="C896" i="5" s="1"/>
  <c r="D895" i="5"/>
  <c r="B895" i="5"/>
  <c r="C895" i="5" s="1"/>
  <c r="D894" i="5"/>
  <c r="B894" i="5"/>
  <c r="C894" i="5" s="1"/>
  <c r="D893" i="5"/>
  <c r="B893" i="5"/>
  <c r="C893" i="5" s="1"/>
  <c r="D892" i="5"/>
  <c r="B892" i="5"/>
  <c r="C892" i="5" s="1"/>
  <c r="D891" i="5"/>
  <c r="B891" i="5"/>
  <c r="C891" i="5" s="1"/>
  <c r="D890" i="5"/>
  <c r="B890" i="5"/>
  <c r="C890" i="5" s="1"/>
  <c r="D889" i="5"/>
  <c r="B889" i="5"/>
  <c r="C889" i="5" s="1"/>
  <c r="D888" i="5"/>
  <c r="B888" i="5"/>
  <c r="C888" i="5" s="1"/>
  <c r="D887" i="5"/>
  <c r="B887" i="5"/>
  <c r="C887" i="5" s="1"/>
  <c r="D886" i="5"/>
  <c r="B886" i="5"/>
  <c r="C886" i="5" s="1"/>
  <c r="D885" i="5"/>
  <c r="C885" i="5"/>
  <c r="B885" i="5"/>
  <c r="D884" i="5"/>
  <c r="B884" i="5"/>
  <c r="C884" i="5" s="1"/>
  <c r="D883" i="5"/>
  <c r="C883" i="5"/>
  <c r="B883" i="5"/>
  <c r="D882" i="5"/>
  <c r="B882" i="5"/>
  <c r="C882" i="5" s="1"/>
  <c r="D881" i="5"/>
  <c r="B881" i="5"/>
  <c r="C881" i="5" s="1"/>
  <c r="D880" i="5"/>
  <c r="B880" i="5"/>
  <c r="C880" i="5" s="1"/>
  <c r="D879" i="5"/>
  <c r="B879" i="5"/>
  <c r="C879" i="5" s="1"/>
  <c r="D878" i="5"/>
  <c r="C878" i="5"/>
  <c r="B878" i="5"/>
  <c r="D877" i="5"/>
  <c r="B877" i="5"/>
  <c r="C877" i="5" s="1"/>
  <c r="D876" i="5"/>
  <c r="B876" i="5"/>
  <c r="C876" i="5" s="1"/>
  <c r="D875" i="5"/>
  <c r="B875" i="5"/>
  <c r="C875" i="5" s="1"/>
  <c r="D874" i="5"/>
  <c r="B874" i="5"/>
  <c r="C874" i="5" s="1"/>
  <c r="D873" i="5"/>
  <c r="B873" i="5"/>
  <c r="C873" i="5" s="1"/>
  <c r="D872" i="5"/>
  <c r="B872" i="5"/>
  <c r="C872" i="5" s="1"/>
  <c r="D871" i="5"/>
  <c r="B871" i="5"/>
  <c r="C871" i="5" s="1"/>
  <c r="D870" i="5"/>
  <c r="B870" i="5"/>
  <c r="C870" i="5" s="1"/>
  <c r="D869" i="5"/>
  <c r="C869" i="5"/>
  <c r="B869" i="5"/>
  <c r="D868" i="5"/>
  <c r="B868" i="5"/>
  <c r="C868" i="5" s="1"/>
  <c r="D867" i="5"/>
  <c r="B867" i="5"/>
  <c r="C867" i="5" s="1"/>
  <c r="D866" i="5"/>
  <c r="B866" i="5"/>
  <c r="C866" i="5" s="1"/>
  <c r="D865" i="5"/>
  <c r="C865" i="5"/>
  <c r="B865" i="5"/>
  <c r="D864" i="5"/>
  <c r="B864" i="5"/>
  <c r="C864" i="5" s="1"/>
  <c r="D863" i="5"/>
  <c r="B863" i="5"/>
  <c r="C863" i="5" s="1"/>
  <c r="D862" i="5"/>
  <c r="B862" i="5"/>
  <c r="C862" i="5" s="1"/>
  <c r="D861" i="5"/>
  <c r="B861" i="5"/>
  <c r="C861" i="5" s="1"/>
  <c r="D860" i="5"/>
  <c r="B860" i="5"/>
  <c r="C860" i="5" s="1"/>
  <c r="D859" i="5"/>
  <c r="B859" i="5"/>
  <c r="C859" i="5" s="1"/>
  <c r="D858" i="5"/>
  <c r="B858" i="5"/>
  <c r="C858" i="5" s="1"/>
  <c r="D857" i="5"/>
  <c r="C857" i="5"/>
  <c r="B857" i="5"/>
  <c r="D856" i="5"/>
  <c r="B856" i="5"/>
  <c r="C856" i="5" s="1"/>
  <c r="D855" i="5"/>
  <c r="B855" i="5"/>
  <c r="C855" i="5" s="1"/>
  <c r="D854" i="5"/>
  <c r="B854" i="5"/>
  <c r="C854" i="5" s="1"/>
  <c r="D853" i="5"/>
  <c r="B853" i="5"/>
  <c r="C853" i="5" s="1"/>
  <c r="D852" i="5"/>
  <c r="B852" i="5"/>
  <c r="C852" i="5" s="1"/>
  <c r="D851" i="5"/>
  <c r="B851" i="5"/>
  <c r="C851" i="5" s="1"/>
  <c r="D850" i="5"/>
  <c r="B850" i="5"/>
  <c r="C850" i="5" s="1"/>
  <c r="D849" i="5"/>
  <c r="B849" i="5"/>
  <c r="C849" i="5" s="1"/>
  <c r="D848" i="5"/>
  <c r="B848" i="5"/>
  <c r="C848" i="5" s="1"/>
  <c r="D847" i="5"/>
  <c r="B847" i="5"/>
  <c r="C847" i="5" s="1"/>
  <c r="D846" i="5"/>
  <c r="B846" i="5"/>
  <c r="C846" i="5" s="1"/>
  <c r="D845" i="5"/>
  <c r="B845" i="5"/>
  <c r="C845" i="5" s="1"/>
  <c r="D844" i="5"/>
  <c r="B844" i="5"/>
  <c r="C844" i="5" s="1"/>
  <c r="D843" i="5"/>
  <c r="B843" i="5"/>
  <c r="C843" i="5" s="1"/>
  <c r="D842" i="5"/>
  <c r="B842" i="5"/>
  <c r="C842" i="5" s="1"/>
  <c r="D841" i="5"/>
  <c r="C841" i="5"/>
  <c r="B841" i="5"/>
  <c r="D840" i="5"/>
  <c r="B840" i="5"/>
  <c r="C840" i="5" s="1"/>
  <c r="D839" i="5"/>
  <c r="B839" i="5"/>
  <c r="C839" i="5" s="1"/>
  <c r="D838" i="5"/>
  <c r="B838" i="5"/>
  <c r="C838" i="5" s="1"/>
  <c r="D837" i="5"/>
  <c r="C837" i="5"/>
  <c r="B837" i="5"/>
  <c r="D836" i="5"/>
  <c r="B836" i="5"/>
  <c r="C836" i="5" s="1"/>
  <c r="D835" i="5"/>
  <c r="B835" i="5"/>
  <c r="C835" i="5" s="1"/>
  <c r="D834" i="5"/>
  <c r="B834" i="5"/>
  <c r="C834" i="5" s="1"/>
  <c r="D833" i="5"/>
  <c r="B833" i="5"/>
  <c r="C833" i="5" s="1"/>
  <c r="D832" i="5"/>
  <c r="B832" i="5"/>
  <c r="C832" i="5" s="1"/>
  <c r="D831" i="5"/>
  <c r="B831" i="5"/>
  <c r="C831" i="5" s="1"/>
  <c r="D830" i="5"/>
  <c r="B830" i="5"/>
  <c r="C830" i="5" s="1"/>
  <c r="D829" i="5"/>
  <c r="B829" i="5"/>
  <c r="C829" i="5" s="1"/>
  <c r="D828" i="5"/>
  <c r="B828" i="5"/>
  <c r="C828" i="5" s="1"/>
  <c r="D827" i="5"/>
  <c r="B827" i="5"/>
  <c r="C827" i="5" s="1"/>
  <c r="D826" i="5"/>
  <c r="B826" i="5"/>
  <c r="C826" i="5" s="1"/>
  <c r="D825" i="5"/>
  <c r="B825" i="5"/>
  <c r="C825" i="5" s="1"/>
  <c r="D824" i="5"/>
  <c r="B824" i="5"/>
  <c r="C824" i="5" s="1"/>
  <c r="D823" i="5"/>
  <c r="B823" i="5"/>
  <c r="C823" i="5" s="1"/>
  <c r="D822" i="5"/>
  <c r="B822" i="5"/>
  <c r="C822" i="5" s="1"/>
  <c r="D821" i="5"/>
  <c r="B821" i="5"/>
  <c r="C821" i="5" s="1"/>
  <c r="D820" i="5"/>
  <c r="B820" i="5"/>
  <c r="C820" i="5" s="1"/>
  <c r="D819" i="5"/>
  <c r="B819" i="5"/>
  <c r="C819" i="5" s="1"/>
  <c r="D818" i="5"/>
  <c r="B818" i="5"/>
  <c r="C818" i="5" s="1"/>
  <c r="D817" i="5"/>
  <c r="B817" i="5"/>
  <c r="C817" i="5" s="1"/>
  <c r="D816" i="5"/>
  <c r="B816" i="5"/>
  <c r="C816" i="5" s="1"/>
  <c r="D815" i="5"/>
  <c r="B815" i="5"/>
  <c r="C815" i="5" s="1"/>
  <c r="D814" i="5"/>
  <c r="B814" i="5"/>
  <c r="C814" i="5" s="1"/>
  <c r="D813" i="5"/>
  <c r="B813" i="5"/>
  <c r="C813" i="5" s="1"/>
  <c r="D812" i="5"/>
  <c r="B812" i="5"/>
  <c r="C812" i="5" s="1"/>
  <c r="D811" i="5"/>
  <c r="B811" i="5"/>
  <c r="C811" i="5" s="1"/>
  <c r="D810" i="5"/>
  <c r="B810" i="5"/>
  <c r="C810" i="5" s="1"/>
  <c r="D809" i="5"/>
  <c r="C809" i="5"/>
  <c r="B809" i="5"/>
  <c r="D808" i="5"/>
  <c r="B808" i="5"/>
  <c r="C808" i="5" s="1"/>
  <c r="D807" i="5"/>
  <c r="B807" i="5"/>
  <c r="C807" i="5" s="1"/>
  <c r="D806" i="5"/>
  <c r="B806" i="5"/>
  <c r="C806" i="5" s="1"/>
  <c r="D805" i="5"/>
  <c r="B805" i="5"/>
  <c r="C805" i="5" s="1"/>
  <c r="D804" i="5"/>
  <c r="B804" i="5"/>
  <c r="C804" i="5" s="1"/>
  <c r="D803" i="5"/>
  <c r="B803" i="5"/>
  <c r="C803" i="5" s="1"/>
  <c r="D802" i="5"/>
  <c r="B802" i="5"/>
  <c r="C802" i="5" s="1"/>
  <c r="D801" i="5"/>
  <c r="B801" i="5"/>
  <c r="C801" i="5" s="1"/>
  <c r="D800" i="5"/>
  <c r="B800" i="5"/>
  <c r="C800" i="5" s="1"/>
  <c r="D799" i="5"/>
  <c r="C799" i="5"/>
  <c r="B799" i="5"/>
  <c r="D798" i="5"/>
  <c r="B798" i="5"/>
  <c r="C798" i="5" s="1"/>
  <c r="D797" i="5"/>
  <c r="B797" i="5"/>
  <c r="C797" i="5" s="1"/>
  <c r="D796" i="5"/>
  <c r="B796" i="5"/>
  <c r="C796" i="5" s="1"/>
  <c r="D795" i="5"/>
  <c r="B795" i="5"/>
  <c r="C795" i="5" s="1"/>
  <c r="D794" i="5"/>
  <c r="B794" i="5"/>
  <c r="C794" i="5" s="1"/>
  <c r="D793" i="5"/>
  <c r="C793" i="5"/>
  <c r="B793" i="5"/>
  <c r="D792" i="5"/>
  <c r="B792" i="5"/>
  <c r="C792" i="5" s="1"/>
  <c r="D791" i="5"/>
  <c r="B791" i="5"/>
  <c r="C791" i="5" s="1"/>
  <c r="D790" i="5"/>
  <c r="B790" i="5"/>
  <c r="C790" i="5" s="1"/>
  <c r="D789" i="5"/>
  <c r="B789" i="5"/>
  <c r="C789" i="5" s="1"/>
  <c r="D788" i="5"/>
  <c r="B788" i="5"/>
  <c r="C788" i="5" s="1"/>
  <c r="D787" i="5"/>
  <c r="B787" i="5"/>
  <c r="C787" i="5" s="1"/>
  <c r="D786" i="5"/>
  <c r="B786" i="5"/>
  <c r="C786" i="5" s="1"/>
  <c r="D785" i="5"/>
  <c r="B785" i="5"/>
  <c r="C785" i="5" s="1"/>
  <c r="D784" i="5"/>
  <c r="B784" i="5"/>
  <c r="C784" i="5" s="1"/>
  <c r="D783" i="5"/>
  <c r="B783" i="5"/>
  <c r="C783" i="5" s="1"/>
  <c r="D782" i="5"/>
  <c r="B782" i="5"/>
  <c r="C782" i="5" s="1"/>
  <c r="D781" i="5"/>
  <c r="B781" i="5"/>
  <c r="C781" i="5" s="1"/>
  <c r="D780" i="5"/>
  <c r="B780" i="5"/>
  <c r="C780" i="5" s="1"/>
  <c r="D779" i="5"/>
  <c r="B779" i="5"/>
  <c r="C779" i="5" s="1"/>
  <c r="D778" i="5"/>
  <c r="B778" i="5"/>
  <c r="C778" i="5" s="1"/>
  <c r="D777" i="5"/>
  <c r="C777" i="5"/>
  <c r="B777" i="5"/>
  <c r="D776" i="5"/>
  <c r="B776" i="5"/>
  <c r="C776" i="5" s="1"/>
  <c r="D775" i="5"/>
  <c r="B775" i="5"/>
  <c r="C775" i="5" s="1"/>
  <c r="D774" i="5"/>
  <c r="B774" i="5"/>
  <c r="C774" i="5" s="1"/>
  <c r="D773" i="5"/>
  <c r="B773" i="5"/>
  <c r="C773" i="5" s="1"/>
  <c r="D772" i="5"/>
  <c r="B772" i="5"/>
  <c r="C772" i="5" s="1"/>
  <c r="D771" i="5"/>
  <c r="B771" i="5"/>
  <c r="C771" i="5" s="1"/>
  <c r="D770" i="5"/>
  <c r="B770" i="5"/>
  <c r="C770" i="5" s="1"/>
  <c r="D769" i="5"/>
  <c r="B769" i="5"/>
  <c r="C769" i="5" s="1"/>
  <c r="D768" i="5"/>
  <c r="B768" i="5"/>
  <c r="C768" i="5" s="1"/>
  <c r="D767" i="5"/>
  <c r="C767" i="5"/>
  <c r="B767" i="5"/>
  <c r="D766" i="5"/>
  <c r="B766" i="5"/>
  <c r="C766" i="5" s="1"/>
  <c r="D765" i="5"/>
  <c r="B765" i="5"/>
  <c r="C765" i="5" s="1"/>
  <c r="D764" i="5"/>
  <c r="B764" i="5"/>
  <c r="C764" i="5" s="1"/>
  <c r="D763" i="5"/>
  <c r="B763" i="5"/>
  <c r="C763" i="5" s="1"/>
  <c r="D762" i="5"/>
  <c r="B762" i="5"/>
  <c r="C762" i="5" s="1"/>
  <c r="D761" i="5"/>
  <c r="B761" i="5"/>
  <c r="C761" i="5" s="1"/>
  <c r="D760" i="5"/>
  <c r="B760" i="5"/>
  <c r="C760" i="5" s="1"/>
  <c r="D759" i="5"/>
  <c r="B759" i="5"/>
  <c r="C759" i="5" s="1"/>
  <c r="D758" i="5"/>
  <c r="B758" i="5"/>
  <c r="C758" i="5" s="1"/>
  <c r="D757" i="5"/>
  <c r="B757" i="5"/>
  <c r="C757" i="5" s="1"/>
  <c r="D756" i="5"/>
  <c r="B756" i="5"/>
  <c r="C756" i="5" s="1"/>
  <c r="D755" i="5"/>
  <c r="B755" i="5"/>
  <c r="C755" i="5" s="1"/>
  <c r="D754" i="5"/>
  <c r="B754" i="5"/>
  <c r="C754" i="5" s="1"/>
  <c r="D753" i="5"/>
  <c r="B753" i="5"/>
  <c r="C753" i="5" s="1"/>
  <c r="D752" i="5"/>
  <c r="B752" i="5"/>
  <c r="C752" i="5" s="1"/>
  <c r="D751" i="5"/>
  <c r="B751" i="5"/>
  <c r="C751" i="5" s="1"/>
  <c r="D750" i="5"/>
  <c r="B750" i="5"/>
  <c r="C750" i="5" s="1"/>
  <c r="D749" i="5"/>
  <c r="B749" i="5"/>
  <c r="C749" i="5" s="1"/>
  <c r="D748" i="5"/>
  <c r="B748" i="5"/>
  <c r="C748" i="5" s="1"/>
  <c r="D747" i="5"/>
  <c r="B747" i="5"/>
  <c r="C747" i="5" s="1"/>
  <c r="D746" i="5"/>
  <c r="B746" i="5"/>
  <c r="C746" i="5" s="1"/>
  <c r="D745" i="5"/>
  <c r="B745" i="5"/>
  <c r="C745" i="5" s="1"/>
  <c r="D744" i="5"/>
  <c r="B744" i="5"/>
  <c r="C744" i="5" s="1"/>
  <c r="D743" i="5"/>
  <c r="C743" i="5"/>
  <c r="B743" i="5"/>
  <c r="D742" i="5"/>
  <c r="B742" i="5"/>
  <c r="C742" i="5" s="1"/>
  <c r="D741" i="5"/>
  <c r="C741" i="5"/>
  <c r="B741" i="5"/>
  <c r="D740" i="5"/>
  <c r="B740" i="5"/>
  <c r="C740" i="5" s="1"/>
  <c r="D739" i="5"/>
  <c r="B739" i="5"/>
  <c r="C739" i="5" s="1"/>
  <c r="D738" i="5"/>
  <c r="B738" i="5"/>
  <c r="C738" i="5" s="1"/>
  <c r="D737" i="5"/>
  <c r="B737" i="5"/>
  <c r="C737" i="5" s="1"/>
  <c r="D736" i="5"/>
  <c r="B736" i="5"/>
  <c r="C736" i="5" s="1"/>
  <c r="D735" i="5"/>
  <c r="B735" i="5"/>
  <c r="C735" i="5" s="1"/>
  <c r="D734" i="5"/>
  <c r="B734" i="5"/>
  <c r="C734" i="5" s="1"/>
  <c r="D733" i="5"/>
  <c r="B733" i="5"/>
  <c r="C733" i="5" s="1"/>
  <c r="D732" i="5"/>
  <c r="B732" i="5"/>
  <c r="C732" i="5" s="1"/>
  <c r="D731" i="5"/>
  <c r="B731" i="5"/>
  <c r="C731" i="5" s="1"/>
  <c r="D730" i="5"/>
  <c r="B730" i="5"/>
  <c r="C730" i="5" s="1"/>
  <c r="D729" i="5"/>
  <c r="B729" i="5"/>
  <c r="C729" i="5" s="1"/>
  <c r="D728" i="5"/>
  <c r="B728" i="5"/>
  <c r="C728" i="5" s="1"/>
  <c r="D727" i="5"/>
  <c r="B727" i="5"/>
  <c r="C727" i="5" s="1"/>
  <c r="D726" i="5"/>
  <c r="B726" i="5"/>
  <c r="C726" i="5" s="1"/>
  <c r="D725" i="5"/>
  <c r="C725" i="5"/>
  <c r="B725" i="5"/>
  <c r="D724" i="5"/>
  <c r="B724" i="5"/>
  <c r="C724" i="5" s="1"/>
  <c r="D723" i="5"/>
  <c r="B723" i="5"/>
  <c r="C723" i="5" s="1"/>
  <c r="D722" i="5"/>
  <c r="B722" i="5"/>
  <c r="C722" i="5" s="1"/>
  <c r="D721" i="5"/>
  <c r="B721" i="5"/>
  <c r="C721" i="5" s="1"/>
  <c r="D720" i="5"/>
  <c r="B720" i="5"/>
  <c r="C720" i="5" s="1"/>
  <c r="D719" i="5"/>
  <c r="C719" i="5"/>
  <c r="B719" i="5"/>
  <c r="D718" i="5"/>
  <c r="B718" i="5"/>
  <c r="C718" i="5" s="1"/>
  <c r="D717" i="5"/>
  <c r="B717" i="5"/>
  <c r="C717" i="5" s="1"/>
  <c r="D716" i="5"/>
  <c r="B716" i="5"/>
  <c r="C716" i="5" s="1"/>
  <c r="D715" i="5"/>
  <c r="B715" i="5"/>
  <c r="C715" i="5" s="1"/>
  <c r="D714" i="5"/>
  <c r="B714" i="5"/>
  <c r="C714" i="5" s="1"/>
  <c r="D713" i="5"/>
  <c r="B713" i="5"/>
  <c r="C713" i="5" s="1"/>
  <c r="D712" i="5"/>
  <c r="B712" i="5"/>
  <c r="C712" i="5" s="1"/>
  <c r="D711" i="5"/>
  <c r="B711" i="5"/>
  <c r="C711" i="5" s="1"/>
  <c r="D710" i="5"/>
  <c r="B710" i="5"/>
  <c r="C710" i="5" s="1"/>
  <c r="D709" i="5"/>
  <c r="C709" i="5"/>
  <c r="B709" i="5"/>
  <c r="D708" i="5"/>
  <c r="B708" i="5"/>
  <c r="C708" i="5" s="1"/>
  <c r="D707" i="5"/>
  <c r="B707" i="5"/>
  <c r="C707" i="5" s="1"/>
  <c r="D706" i="5"/>
  <c r="B706" i="5"/>
  <c r="C706" i="5" s="1"/>
  <c r="D705" i="5"/>
  <c r="B705" i="5"/>
  <c r="C705" i="5" s="1"/>
  <c r="D704" i="5"/>
  <c r="B704" i="5"/>
  <c r="C704" i="5" s="1"/>
  <c r="D703" i="5"/>
  <c r="C703" i="5"/>
  <c r="B703" i="5"/>
  <c r="D702" i="5"/>
  <c r="B702" i="5"/>
  <c r="C702" i="5" s="1"/>
  <c r="D701" i="5"/>
  <c r="B701" i="5"/>
  <c r="C701" i="5" s="1"/>
  <c r="D700" i="5"/>
  <c r="B700" i="5"/>
  <c r="C700" i="5" s="1"/>
  <c r="D699" i="5"/>
  <c r="B699" i="5"/>
  <c r="C699" i="5" s="1"/>
  <c r="D698" i="5"/>
  <c r="B698" i="5"/>
  <c r="C698" i="5" s="1"/>
  <c r="D697" i="5"/>
  <c r="B697" i="5"/>
  <c r="C697" i="5" s="1"/>
  <c r="D696" i="5"/>
  <c r="B696" i="5"/>
  <c r="C696" i="5" s="1"/>
  <c r="D695" i="5"/>
  <c r="B695" i="5"/>
  <c r="C695" i="5" s="1"/>
  <c r="D694" i="5"/>
  <c r="B694" i="5"/>
  <c r="C694" i="5" s="1"/>
  <c r="D693" i="5"/>
  <c r="C693" i="5"/>
  <c r="B693" i="5"/>
  <c r="D692" i="5"/>
  <c r="B692" i="5"/>
  <c r="C692" i="5" s="1"/>
  <c r="D691" i="5"/>
  <c r="B691" i="5"/>
  <c r="C691" i="5" s="1"/>
  <c r="D690" i="5"/>
  <c r="B690" i="5"/>
  <c r="C690" i="5" s="1"/>
  <c r="D689" i="5"/>
  <c r="B689" i="5"/>
  <c r="C689" i="5" s="1"/>
  <c r="D688" i="5"/>
  <c r="B688" i="5"/>
  <c r="C688" i="5" s="1"/>
  <c r="D687" i="5"/>
  <c r="B687" i="5"/>
  <c r="C687" i="5" s="1"/>
  <c r="D686" i="5"/>
  <c r="B686" i="5"/>
  <c r="C686" i="5" s="1"/>
  <c r="D685" i="5"/>
  <c r="B685" i="5"/>
  <c r="C685" i="5" s="1"/>
  <c r="D684" i="5"/>
  <c r="B684" i="5"/>
  <c r="C684" i="5" s="1"/>
  <c r="D683" i="5"/>
  <c r="B683" i="5"/>
  <c r="C683" i="5" s="1"/>
  <c r="D682" i="5"/>
  <c r="B682" i="5"/>
  <c r="C682" i="5" s="1"/>
  <c r="D681" i="5"/>
  <c r="C681" i="5"/>
  <c r="B681" i="5"/>
  <c r="D680" i="5"/>
  <c r="B680" i="5"/>
  <c r="C680" i="5" s="1"/>
  <c r="D679" i="5"/>
  <c r="B679" i="5"/>
  <c r="C679" i="5" s="1"/>
  <c r="D678" i="5"/>
  <c r="B678" i="5"/>
  <c r="C678" i="5" s="1"/>
  <c r="D677" i="5"/>
  <c r="C677" i="5"/>
  <c r="B677" i="5"/>
  <c r="D676" i="5"/>
  <c r="B676" i="5"/>
  <c r="C676" i="5" s="1"/>
  <c r="D675" i="5"/>
  <c r="B675" i="5"/>
  <c r="C675" i="5" s="1"/>
  <c r="D674" i="5"/>
  <c r="B674" i="5"/>
  <c r="C674" i="5" s="1"/>
  <c r="D673" i="5"/>
  <c r="B673" i="5"/>
  <c r="C673" i="5" s="1"/>
  <c r="D672" i="5"/>
  <c r="B672" i="5"/>
  <c r="C672" i="5" s="1"/>
  <c r="D671" i="5"/>
  <c r="C671" i="5"/>
  <c r="B671" i="5"/>
  <c r="D670" i="5"/>
  <c r="B670" i="5"/>
  <c r="C670" i="5" s="1"/>
  <c r="D669" i="5"/>
  <c r="B669" i="5"/>
  <c r="C669" i="5" s="1"/>
  <c r="D668" i="5"/>
  <c r="B668" i="5"/>
  <c r="C668" i="5" s="1"/>
  <c r="D667" i="5"/>
  <c r="B667" i="5"/>
  <c r="C667" i="5" s="1"/>
  <c r="D666" i="5"/>
  <c r="B666" i="5"/>
  <c r="C666" i="5" s="1"/>
  <c r="D665" i="5"/>
  <c r="B665" i="5"/>
  <c r="C665" i="5" s="1"/>
  <c r="D664" i="5"/>
  <c r="B664" i="5"/>
  <c r="C664" i="5" s="1"/>
  <c r="D663" i="5"/>
  <c r="B663" i="5"/>
  <c r="C663" i="5" s="1"/>
  <c r="D662" i="5"/>
  <c r="B662" i="5"/>
  <c r="C662" i="5" s="1"/>
  <c r="D661" i="5"/>
  <c r="B661" i="5"/>
  <c r="C661" i="5" s="1"/>
  <c r="D660" i="5"/>
  <c r="B660" i="5"/>
  <c r="C660" i="5" s="1"/>
  <c r="D659" i="5"/>
  <c r="B659" i="5"/>
  <c r="C659" i="5" s="1"/>
  <c r="D658" i="5"/>
  <c r="B658" i="5"/>
  <c r="C658" i="5" s="1"/>
  <c r="D657" i="5"/>
  <c r="B657" i="5"/>
  <c r="C657" i="5" s="1"/>
  <c r="D656" i="5"/>
  <c r="B656" i="5"/>
  <c r="C656" i="5" s="1"/>
  <c r="D655" i="5"/>
  <c r="C655" i="5"/>
  <c r="B655" i="5"/>
  <c r="D654" i="5"/>
  <c r="B654" i="5"/>
  <c r="C654" i="5" s="1"/>
  <c r="D653" i="5"/>
  <c r="B653" i="5"/>
  <c r="C653" i="5" s="1"/>
  <c r="D652" i="5"/>
  <c r="B652" i="5"/>
  <c r="C652" i="5" s="1"/>
  <c r="D651" i="5"/>
  <c r="B651" i="5"/>
  <c r="C651" i="5" s="1"/>
  <c r="D650" i="5"/>
  <c r="B650" i="5"/>
  <c r="C650" i="5" s="1"/>
  <c r="D649" i="5"/>
  <c r="C649" i="5"/>
  <c r="B649" i="5"/>
  <c r="D648" i="5"/>
  <c r="B648" i="5"/>
  <c r="C648" i="5" s="1"/>
  <c r="D647" i="5"/>
  <c r="B647" i="5"/>
  <c r="C647" i="5" s="1"/>
  <c r="D646" i="5"/>
  <c r="B646" i="5"/>
  <c r="C646" i="5" s="1"/>
  <c r="D645" i="5"/>
  <c r="B645" i="5"/>
  <c r="C645" i="5" s="1"/>
  <c r="D644" i="5"/>
  <c r="B644" i="5"/>
  <c r="C644" i="5" s="1"/>
  <c r="D643" i="5"/>
  <c r="B643" i="5"/>
  <c r="C643" i="5" s="1"/>
  <c r="D642" i="5"/>
  <c r="B642" i="5"/>
  <c r="C642" i="5" s="1"/>
  <c r="D641" i="5"/>
  <c r="B641" i="5"/>
  <c r="C641" i="5" s="1"/>
  <c r="D640" i="5"/>
  <c r="B640" i="5"/>
  <c r="C640" i="5" s="1"/>
  <c r="D639" i="5"/>
  <c r="B639" i="5"/>
  <c r="C639" i="5" s="1"/>
  <c r="D638" i="5"/>
  <c r="B638" i="5"/>
  <c r="C638" i="5" s="1"/>
  <c r="D637" i="5"/>
  <c r="B637" i="5"/>
  <c r="C637" i="5" s="1"/>
  <c r="D636" i="5"/>
  <c r="B636" i="5"/>
  <c r="C636" i="5" s="1"/>
  <c r="D635" i="5"/>
  <c r="C635" i="5"/>
  <c r="B635" i="5"/>
  <c r="D634" i="5"/>
  <c r="B634" i="5"/>
  <c r="C634" i="5" s="1"/>
  <c r="D633" i="5"/>
  <c r="C633" i="5"/>
  <c r="B633" i="5"/>
  <c r="D632" i="5"/>
  <c r="B632" i="5"/>
  <c r="C632" i="5" s="1"/>
  <c r="D631" i="5"/>
  <c r="B631" i="5"/>
  <c r="C631" i="5" s="1"/>
  <c r="D630" i="5"/>
  <c r="B630" i="5"/>
  <c r="C630" i="5" s="1"/>
  <c r="D629" i="5"/>
  <c r="B629" i="5"/>
  <c r="C629" i="5" s="1"/>
  <c r="D628" i="5"/>
  <c r="B628" i="5"/>
  <c r="C628" i="5" s="1"/>
  <c r="D627" i="5"/>
  <c r="B627" i="5"/>
  <c r="C627" i="5" s="1"/>
  <c r="D626" i="5"/>
  <c r="B626" i="5"/>
  <c r="C626" i="5" s="1"/>
  <c r="D625" i="5"/>
  <c r="B625" i="5"/>
  <c r="C625" i="5" s="1"/>
  <c r="D624" i="5"/>
  <c r="B624" i="5"/>
  <c r="C624" i="5" s="1"/>
  <c r="D623" i="5"/>
  <c r="B623" i="5"/>
  <c r="C623" i="5" s="1"/>
  <c r="D622" i="5"/>
  <c r="B622" i="5"/>
  <c r="C622" i="5" s="1"/>
  <c r="D621" i="5"/>
  <c r="B621" i="5"/>
  <c r="C621" i="5" s="1"/>
  <c r="D620" i="5"/>
  <c r="B620" i="5"/>
  <c r="C620" i="5" s="1"/>
  <c r="D619" i="5"/>
  <c r="C619" i="5"/>
  <c r="B619" i="5"/>
  <c r="D618" i="5"/>
  <c r="B618" i="5"/>
  <c r="C618" i="5" s="1"/>
  <c r="D617" i="5"/>
  <c r="B617" i="5"/>
  <c r="C617" i="5" s="1"/>
  <c r="D616" i="5"/>
  <c r="B616" i="5"/>
  <c r="C616" i="5" s="1"/>
  <c r="D615" i="5"/>
  <c r="C615" i="5"/>
  <c r="B615" i="5"/>
  <c r="D614" i="5"/>
  <c r="B614" i="5"/>
  <c r="C614" i="5" s="1"/>
  <c r="D613" i="5"/>
  <c r="B613" i="5"/>
  <c r="C613" i="5" s="1"/>
  <c r="D612" i="5"/>
  <c r="B612" i="5"/>
  <c r="C612" i="5" s="1"/>
  <c r="D611" i="5"/>
  <c r="B611" i="5"/>
  <c r="C611" i="5" s="1"/>
  <c r="D610" i="5"/>
  <c r="B610" i="5"/>
  <c r="C610" i="5" s="1"/>
  <c r="D609" i="5"/>
  <c r="B609" i="5"/>
  <c r="C609" i="5" s="1"/>
  <c r="D608" i="5"/>
  <c r="B608" i="5"/>
  <c r="C608" i="5" s="1"/>
  <c r="D607" i="5"/>
  <c r="B607" i="5"/>
  <c r="C607" i="5" s="1"/>
  <c r="D606" i="5"/>
  <c r="B606" i="5"/>
  <c r="C606" i="5" s="1"/>
  <c r="D605" i="5"/>
  <c r="B605" i="5"/>
  <c r="C605" i="5" s="1"/>
  <c r="D604" i="5"/>
  <c r="B604" i="5"/>
  <c r="C604" i="5" s="1"/>
  <c r="D603" i="5"/>
  <c r="B603" i="5"/>
  <c r="C603" i="5" s="1"/>
  <c r="D602" i="5"/>
  <c r="B602" i="5"/>
  <c r="C602" i="5" s="1"/>
  <c r="D601" i="5"/>
  <c r="C601" i="5"/>
  <c r="B601" i="5"/>
  <c r="D600" i="5"/>
  <c r="B600" i="5"/>
  <c r="C600" i="5" s="1"/>
  <c r="D599" i="5"/>
  <c r="B599" i="5"/>
  <c r="C599" i="5" s="1"/>
  <c r="D598" i="5"/>
  <c r="B598" i="5"/>
  <c r="C598" i="5" s="1"/>
  <c r="D597" i="5"/>
  <c r="B597" i="5"/>
  <c r="C597" i="5" s="1"/>
  <c r="D596" i="5"/>
  <c r="B596" i="5"/>
  <c r="C596" i="5" s="1"/>
  <c r="D595" i="5"/>
  <c r="B595" i="5"/>
  <c r="C595" i="5" s="1"/>
  <c r="D594" i="5"/>
  <c r="B594" i="5"/>
  <c r="C594" i="5" s="1"/>
  <c r="D593" i="5"/>
  <c r="B593" i="5"/>
  <c r="C593" i="5" s="1"/>
  <c r="D592" i="5"/>
  <c r="B592" i="5"/>
  <c r="C592" i="5" s="1"/>
  <c r="D591" i="5"/>
  <c r="B591" i="5"/>
  <c r="C591" i="5" s="1"/>
  <c r="D590" i="5"/>
  <c r="B590" i="5"/>
  <c r="C590" i="5" s="1"/>
  <c r="D589" i="5"/>
  <c r="B589" i="5"/>
  <c r="C589" i="5" s="1"/>
  <c r="D588" i="5"/>
  <c r="B588" i="5"/>
  <c r="C588" i="5" s="1"/>
  <c r="D587" i="5"/>
  <c r="B587" i="5"/>
  <c r="C587" i="5" s="1"/>
  <c r="D586" i="5"/>
  <c r="B586" i="5"/>
  <c r="C586" i="5" s="1"/>
  <c r="D585" i="5"/>
  <c r="B585" i="5"/>
  <c r="C585" i="5" s="1"/>
  <c r="D584" i="5"/>
  <c r="B584" i="5"/>
  <c r="C584" i="5" s="1"/>
  <c r="D583" i="5"/>
  <c r="B583" i="5"/>
  <c r="C583" i="5" s="1"/>
  <c r="D582" i="5"/>
  <c r="B582" i="5"/>
  <c r="C582" i="5" s="1"/>
  <c r="D581" i="5"/>
  <c r="B581" i="5"/>
  <c r="C581" i="5" s="1"/>
  <c r="D580" i="5"/>
  <c r="B580" i="5"/>
  <c r="C580" i="5" s="1"/>
  <c r="D579" i="5"/>
  <c r="B579" i="5"/>
  <c r="C579" i="5" s="1"/>
  <c r="D578" i="5"/>
  <c r="B578" i="5"/>
  <c r="C578" i="5" s="1"/>
  <c r="D577" i="5"/>
  <c r="C577" i="5"/>
  <c r="B577" i="5"/>
  <c r="D576" i="5"/>
  <c r="B576" i="5"/>
  <c r="C576" i="5" s="1"/>
  <c r="D575" i="5"/>
  <c r="C575" i="5"/>
  <c r="B575" i="5"/>
  <c r="D574" i="5"/>
  <c r="B574" i="5"/>
  <c r="C574" i="5" s="1"/>
  <c r="D573" i="5"/>
  <c r="B573" i="5"/>
  <c r="C573" i="5" s="1"/>
  <c r="D572" i="5"/>
  <c r="B572" i="5"/>
  <c r="C572" i="5" s="1"/>
  <c r="D571" i="5"/>
  <c r="C571" i="5"/>
  <c r="B571" i="5"/>
  <c r="D570" i="5"/>
  <c r="B570" i="5"/>
  <c r="C570" i="5" s="1"/>
  <c r="D569" i="5"/>
  <c r="B569" i="5"/>
  <c r="C569" i="5" s="1"/>
  <c r="D568" i="5"/>
  <c r="B568" i="5"/>
  <c r="C568" i="5" s="1"/>
  <c r="D567" i="5"/>
  <c r="B567" i="5"/>
  <c r="C567" i="5" s="1"/>
  <c r="D566" i="5"/>
  <c r="B566" i="5"/>
  <c r="C566" i="5" s="1"/>
  <c r="D565" i="5"/>
  <c r="B565" i="5"/>
  <c r="C565" i="5" s="1"/>
  <c r="D564" i="5"/>
  <c r="B564" i="5"/>
  <c r="C564" i="5" s="1"/>
  <c r="D563" i="5"/>
  <c r="B563" i="5"/>
  <c r="C563" i="5" s="1"/>
  <c r="D562" i="5"/>
  <c r="B562" i="5"/>
  <c r="C562" i="5" s="1"/>
  <c r="D561" i="5"/>
  <c r="B561" i="5"/>
  <c r="C561" i="5" s="1"/>
  <c r="D560" i="5"/>
  <c r="B560" i="5"/>
  <c r="C560" i="5" s="1"/>
  <c r="D559" i="5"/>
  <c r="B559" i="5"/>
  <c r="C559" i="5" s="1"/>
  <c r="D558" i="5"/>
  <c r="B558" i="5"/>
  <c r="C558" i="5" s="1"/>
  <c r="D557" i="5"/>
  <c r="B557" i="5"/>
  <c r="C557" i="5" s="1"/>
  <c r="D556" i="5"/>
  <c r="B556" i="5"/>
  <c r="C556" i="5" s="1"/>
  <c r="D555" i="5"/>
  <c r="B555" i="5"/>
  <c r="C555" i="5" s="1"/>
  <c r="D554" i="5"/>
  <c r="B554" i="5"/>
  <c r="C554" i="5" s="1"/>
  <c r="D553" i="5"/>
  <c r="C553" i="5"/>
  <c r="B553" i="5"/>
  <c r="D552" i="5"/>
  <c r="B552" i="5"/>
  <c r="C552" i="5" s="1"/>
  <c r="D551" i="5"/>
  <c r="B551" i="5"/>
  <c r="C551" i="5" s="1"/>
  <c r="D550" i="5"/>
  <c r="B550" i="5"/>
  <c r="C550" i="5" s="1"/>
  <c r="D549" i="5"/>
  <c r="B549" i="5"/>
  <c r="C549" i="5" s="1"/>
  <c r="D548" i="5"/>
  <c r="B548" i="5"/>
  <c r="C548" i="5" s="1"/>
  <c r="D547" i="5"/>
  <c r="B547" i="5"/>
  <c r="C547" i="5" s="1"/>
  <c r="D546" i="5"/>
  <c r="B546" i="5"/>
  <c r="C546" i="5" s="1"/>
  <c r="D545" i="5"/>
  <c r="B545" i="5"/>
  <c r="C545" i="5" s="1"/>
  <c r="D544" i="5"/>
  <c r="B544" i="5"/>
  <c r="C544" i="5" s="1"/>
  <c r="D543" i="5"/>
  <c r="B543" i="5"/>
  <c r="C543" i="5" s="1"/>
  <c r="D542" i="5"/>
  <c r="B542" i="5"/>
  <c r="C542" i="5" s="1"/>
  <c r="D541" i="5"/>
  <c r="B541" i="5"/>
  <c r="C541" i="5" s="1"/>
  <c r="D540" i="5"/>
  <c r="B540" i="5"/>
  <c r="C540" i="5" s="1"/>
  <c r="D539" i="5"/>
  <c r="B539" i="5"/>
  <c r="C539" i="5" s="1"/>
  <c r="D538" i="5"/>
  <c r="B538" i="5"/>
  <c r="C538" i="5" s="1"/>
  <c r="D537" i="5"/>
  <c r="C537" i="5"/>
  <c r="B537" i="5"/>
  <c r="D536" i="5"/>
  <c r="B536" i="5"/>
  <c r="C536" i="5" s="1"/>
  <c r="D535" i="5"/>
  <c r="B535" i="5"/>
  <c r="C535" i="5" s="1"/>
  <c r="D534" i="5"/>
  <c r="B534" i="5"/>
  <c r="C534" i="5" s="1"/>
  <c r="D533" i="5"/>
  <c r="B533" i="5"/>
  <c r="C533" i="5" s="1"/>
  <c r="D532" i="5"/>
  <c r="B532" i="5"/>
  <c r="C532" i="5" s="1"/>
  <c r="D531" i="5"/>
  <c r="B531" i="5"/>
  <c r="C531" i="5" s="1"/>
  <c r="D530" i="5"/>
  <c r="B530" i="5"/>
  <c r="C530" i="5" s="1"/>
  <c r="D529" i="5"/>
  <c r="B529" i="5"/>
  <c r="C529" i="5" s="1"/>
  <c r="D528" i="5"/>
  <c r="B528" i="5"/>
  <c r="C528" i="5" s="1"/>
  <c r="D527" i="5"/>
  <c r="B527" i="5"/>
  <c r="C527" i="5" s="1"/>
  <c r="D526" i="5"/>
  <c r="B526" i="5"/>
  <c r="C526" i="5" s="1"/>
  <c r="D525" i="5"/>
  <c r="B525" i="5"/>
  <c r="C525" i="5" s="1"/>
  <c r="D524" i="5"/>
  <c r="B524" i="5"/>
  <c r="C524" i="5" s="1"/>
  <c r="D523" i="5"/>
  <c r="B523" i="5"/>
  <c r="C523" i="5" s="1"/>
  <c r="D522" i="5"/>
  <c r="B522" i="5"/>
  <c r="C522" i="5" s="1"/>
  <c r="D521" i="5"/>
  <c r="C521" i="5"/>
  <c r="B521" i="5"/>
  <c r="D520" i="5"/>
  <c r="B520" i="5"/>
  <c r="C520" i="5" s="1"/>
  <c r="D519" i="5"/>
  <c r="B519" i="5"/>
  <c r="C519" i="5" s="1"/>
  <c r="D518" i="5"/>
  <c r="B518" i="5"/>
  <c r="C518" i="5" s="1"/>
  <c r="D517" i="5"/>
  <c r="B517" i="5"/>
  <c r="C517" i="5" s="1"/>
  <c r="D516" i="5"/>
  <c r="B516" i="5"/>
  <c r="C516" i="5" s="1"/>
  <c r="D515" i="5"/>
  <c r="B515" i="5"/>
  <c r="C515" i="5" s="1"/>
  <c r="D514" i="5"/>
  <c r="B514" i="5"/>
  <c r="C514" i="5" s="1"/>
  <c r="D513" i="5"/>
  <c r="B513" i="5"/>
  <c r="C513" i="5" s="1"/>
  <c r="D512" i="5"/>
  <c r="B512" i="5"/>
  <c r="C512" i="5" s="1"/>
  <c r="D511" i="5"/>
  <c r="C511" i="5"/>
  <c r="B511" i="5"/>
  <c r="D510" i="5"/>
  <c r="B510" i="5"/>
  <c r="C510" i="5" s="1"/>
  <c r="D509" i="5"/>
  <c r="B509" i="5"/>
  <c r="C509" i="5" s="1"/>
  <c r="D508" i="5"/>
  <c r="B508" i="5"/>
  <c r="C508" i="5" s="1"/>
  <c r="D507" i="5"/>
  <c r="B507" i="5"/>
  <c r="C507" i="5" s="1"/>
  <c r="D506" i="5"/>
  <c r="B506" i="5"/>
  <c r="C506" i="5" s="1"/>
  <c r="D505" i="5"/>
  <c r="B505" i="5"/>
  <c r="C505" i="5" s="1"/>
  <c r="D504" i="5"/>
  <c r="B504" i="5"/>
  <c r="C504" i="5" s="1"/>
  <c r="D503" i="5"/>
  <c r="C503" i="5"/>
  <c r="B503" i="5"/>
  <c r="D502" i="5"/>
  <c r="B502" i="5"/>
  <c r="C502" i="5" s="1"/>
  <c r="D501" i="5"/>
  <c r="B501" i="5"/>
  <c r="C501" i="5" s="1"/>
  <c r="D500" i="5"/>
  <c r="B500" i="5"/>
  <c r="C500" i="5" s="1"/>
  <c r="D499" i="5"/>
  <c r="B499" i="5"/>
  <c r="C499" i="5" s="1"/>
  <c r="D498" i="5"/>
  <c r="B498" i="5"/>
  <c r="C498" i="5" s="1"/>
  <c r="D497" i="5"/>
  <c r="B497" i="5"/>
  <c r="C497" i="5" s="1"/>
  <c r="D496" i="5"/>
  <c r="B496" i="5"/>
  <c r="C496" i="5" s="1"/>
  <c r="D495" i="5"/>
  <c r="B495" i="5"/>
  <c r="C495" i="5" s="1"/>
  <c r="D494" i="5"/>
  <c r="B494" i="5"/>
  <c r="C494" i="5" s="1"/>
  <c r="D493" i="5"/>
  <c r="B493" i="5"/>
  <c r="C493" i="5" s="1"/>
  <c r="D492" i="5"/>
  <c r="B492" i="5"/>
  <c r="C492" i="5" s="1"/>
  <c r="D491" i="5"/>
  <c r="B491" i="5"/>
  <c r="C491" i="5" s="1"/>
  <c r="D490" i="5"/>
  <c r="B490" i="5"/>
  <c r="C490" i="5" s="1"/>
  <c r="D489" i="5"/>
  <c r="B489" i="5"/>
  <c r="C489" i="5" s="1"/>
  <c r="D488" i="5"/>
  <c r="B488" i="5"/>
  <c r="C488" i="5" s="1"/>
  <c r="D487" i="5"/>
  <c r="B487" i="5"/>
  <c r="C487" i="5" s="1"/>
  <c r="D486" i="5"/>
  <c r="B486" i="5"/>
  <c r="C486" i="5" s="1"/>
  <c r="D485" i="5"/>
  <c r="C485" i="5"/>
  <c r="B485" i="5"/>
  <c r="D484" i="5"/>
  <c r="B484" i="5"/>
  <c r="C484" i="5" s="1"/>
  <c r="D483" i="5"/>
  <c r="B483" i="5"/>
  <c r="C483" i="5" s="1"/>
  <c r="D482" i="5"/>
  <c r="B482" i="5"/>
  <c r="C482" i="5" s="1"/>
  <c r="D481" i="5"/>
  <c r="B481" i="5"/>
  <c r="C481" i="5" s="1"/>
  <c r="D480" i="5"/>
  <c r="B480" i="5"/>
  <c r="C480" i="5" s="1"/>
  <c r="D479" i="5"/>
  <c r="C479" i="5"/>
  <c r="B479" i="5"/>
  <c r="D478" i="5"/>
  <c r="B478" i="5"/>
  <c r="C478" i="5" s="1"/>
  <c r="D477" i="5"/>
  <c r="B477" i="5"/>
  <c r="C477" i="5" s="1"/>
  <c r="D476" i="5"/>
  <c r="B476" i="5"/>
  <c r="C476" i="5" s="1"/>
  <c r="D475" i="5"/>
  <c r="B475" i="5"/>
  <c r="C475" i="5" s="1"/>
  <c r="D474" i="5"/>
  <c r="B474" i="5"/>
  <c r="C474" i="5" s="1"/>
  <c r="D473" i="5"/>
  <c r="C473" i="5"/>
  <c r="B473" i="5"/>
  <c r="D472" i="5"/>
  <c r="B472" i="5"/>
  <c r="C472" i="5" s="1"/>
  <c r="D471" i="5"/>
  <c r="B471" i="5"/>
  <c r="C471" i="5" s="1"/>
  <c r="D470" i="5"/>
  <c r="B470" i="5"/>
  <c r="C470" i="5" s="1"/>
  <c r="D469" i="5"/>
  <c r="B469" i="5"/>
  <c r="C469" i="5" s="1"/>
  <c r="D468" i="5"/>
  <c r="B468" i="5"/>
  <c r="C468" i="5" s="1"/>
  <c r="D467" i="5"/>
  <c r="B467" i="5"/>
  <c r="C467" i="5" s="1"/>
  <c r="D466" i="5"/>
  <c r="B466" i="5"/>
  <c r="C466" i="5" s="1"/>
  <c r="D465" i="5"/>
  <c r="B465" i="5"/>
  <c r="C465" i="5" s="1"/>
  <c r="D464" i="5"/>
  <c r="B464" i="5"/>
  <c r="C464" i="5" s="1"/>
  <c r="D463" i="5"/>
  <c r="B463" i="5"/>
  <c r="C463" i="5" s="1"/>
  <c r="D462" i="5"/>
  <c r="B462" i="5"/>
  <c r="C462" i="5" s="1"/>
  <c r="D461" i="5"/>
  <c r="B461" i="5"/>
  <c r="C461" i="5" s="1"/>
  <c r="D460" i="5"/>
  <c r="B460" i="5"/>
  <c r="C460" i="5" s="1"/>
  <c r="D459" i="5"/>
  <c r="B459" i="5"/>
  <c r="C459" i="5" s="1"/>
  <c r="D458" i="5"/>
  <c r="B458" i="5"/>
  <c r="C458" i="5" s="1"/>
  <c r="D457" i="5"/>
  <c r="B457" i="5"/>
  <c r="C457" i="5" s="1"/>
  <c r="D456" i="5"/>
  <c r="B456" i="5"/>
  <c r="C456" i="5" s="1"/>
  <c r="D455" i="5"/>
  <c r="B455" i="5"/>
  <c r="C455" i="5" s="1"/>
  <c r="D454" i="5"/>
  <c r="B454" i="5"/>
  <c r="C454" i="5" s="1"/>
  <c r="D453" i="5"/>
  <c r="B453" i="5"/>
  <c r="C453" i="5" s="1"/>
  <c r="D452" i="5"/>
  <c r="B452" i="5"/>
  <c r="C452" i="5" s="1"/>
  <c r="D451" i="5"/>
  <c r="B451" i="5"/>
  <c r="C451" i="5" s="1"/>
  <c r="D450" i="5"/>
  <c r="B450" i="5"/>
  <c r="C450" i="5" s="1"/>
  <c r="D449" i="5"/>
  <c r="C449" i="5"/>
  <c r="B449" i="5"/>
  <c r="D448" i="5"/>
  <c r="B448" i="5"/>
  <c r="C448" i="5" s="1"/>
  <c r="D447" i="5"/>
  <c r="B447" i="5"/>
  <c r="C447" i="5" s="1"/>
  <c r="D446" i="5"/>
  <c r="B446" i="5"/>
  <c r="C446" i="5" s="1"/>
  <c r="D445" i="5"/>
  <c r="B445" i="5"/>
  <c r="C445" i="5" s="1"/>
  <c r="D444" i="5"/>
  <c r="B444" i="5"/>
  <c r="C444" i="5" s="1"/>
  <c r="D443" i="5"/>
  <c r="B443" i="5"/>
  <c r="C443" i="5" s="1"/>
  <c r="D442" i="5"/>
  <c r="B442" i="5"/>
  <c r="C442" i="5" s="1"/>
  <c r="D441" i="5"/>
  <c r="C441" i="5"/>
  <c r="B441" i="5"/>
  <c r="D440" i="5"/>
  <c r="B440" i="5"/>
  <c r="C440" i="5" s="1"/>
  <c r="D439" i="5"/>
  <c r="B439" i="5"/>
  <c r="C439" i="5" s="1"/>
  <c r="D438" i="5"/>
  <c r="B438" i="5"/>
  <c r="C438" i="5" s="1"/>
  <c r="D437" i="5"/>
  <c r="B437" i="5"/>
  <c r="C437" i="5" s="1"/>
  <c r="D436" i="5"/>
  <c r="B436" i="5"/>
  <c r="C436" i="5" s="1"/>
  <c r="D435" i="5"/>
  <c r="B435" i="5"/>
  <c r="C435" i="5" s="1"/>
  <c r="D434" i="5"/>
  <c r="B434" i="5"/>
  <c r="C434" i="5" s="1"/>
  <c r="D433" i="5"/>
  <c r="B433" i="5"/>
  <c r="C433" i="5" s="1"/>
  <c r="D432" i="5"/>
  <c r="B432" i="5"/>
  <c r="C432" i="5" s="1"/>
  <c r="D431" i="5"/>
  <c r="B431" i="5"/>
  <c r="C431" i="5" s="1"/>
  <c r="D430" i="5"/>
  <c r="B430" i="5"/>
  <c r="C430" i="5" s="1"/>
  <c r="D429" i="5"/>
  <c r="B429" i="5"/>
  <c r="C429" i="5" s="1"/>
  <c r="D428" i="5"/>
  <c r="B428" i="5"/>
  <c r="C428" i="5" s="1"/>
  <c r="D427" i="5"/>
  <c r="B427" i="5"/>
  <c r="C427" i="5" s="1"/>
  <c r="D426" i="5"/>
  <c r="B426" i="5"/>
  <c r="C426" i="5" s="1"/>
  <c r="D425" i="5"/>
  <c r="B425" i="5"/>
  <c r="C425" i="5" s="1"/>
  <c r="D424" i="5"/>
  <c r="B424" i="5"/>
  <c r="C424" i="5" s="1"/>
  <c r="D423" i="5"/>
  <c r="B423" i="5"/>
  <c r="C423" i="5" s="1"/>
  <c r="D422" i="5"/>
  <c r="B422" i="5"/>
  <c r="C422" i="5" s="1"/>
  <c r="D421" i="5"/>
  <c r="B421" i="5"/>
  <c r="C421" i="5" s="1"/>
  <c r="D420" i="5"/>
  <c r="B420" i="5"/>
  <c r="C420" i="5" s="1"/>
  <c r="D419" i="5"/>
  <c r="B419" i="5"/>
  <c r="C419" i="5" s="1"/>
  <c r="D418" i="5"/>
  <c r="B418" i="5"/>
  <c r="C418" i="5" s="1"/>
  <c r="D417" i="5"/>
  <c r="B417" i="5"/>
  <c r="C417" i="5" s="1"/>
  <c r="D416" i="5"/>
  <c r="B416" i="5"/>
  <c r="C416" i="5" s="1"/>
  <c r="D415" i="5"/>
  <c r="C415" i="5"/>
  <c r="B415" i="5"/>
  <c r="D414" i="5"/>
  <c r="B414" i="5"/>
  <c r="C414" i="5" s="1"/>
  <c r="D413" i="5"/>
  <c r="B413" i="5"/>
  <c r="C413" i="5" s="1"/>
  <c r="D412" i="5"/>
  <c r="B412" i="5"/>
  <c r="C412" i="5" s="1"/>
  <c r="D411" i="5"/>
  <c r="B411" i="5"/>
  <c r="C411" i="5" s="1"/>
  <c r="D410" i="5"/>
  <c r="B410" i="5"/>
  <c r="C410" i="5" s="1"/>
  <c r="D409" i="5"/>
  <c r="B409" i="5"/>
  <c r="C409" i="5" s="1"/>
  <c r="D408" i="5"/>
  <c r="B408" i="5"/>
  <c r="C408" i="5" s="1"/>
  <c r="D407" i="5"/>
  <c r="B407" i="5"/>
  <c r="C407" i="5" s="1"/>
  <c r="D406" i="5"/>
  <c r="B406" i="5"/>
  <c r="C406" i="5" s="1"/>
  <c r="D405" i="5"/>
  <c r="B405" i="5"/>
  <c r="C405" i="5" s="1"/>
  <c r="D404" i="5"/>
  <c r="B404" i="5"/>
  <c r="C404" i="5" s="1"/>
  <c r="D403" i="5"/>
  <c r="B403" i="5"/>
  <c r="C403" i="5" s="1"/>
  <c r="D402" i="5"/>
  <c r="B402" i="5"/>
  <c r="C402" i="5" s="1"/>
  <c r="D401" i="5"/>
  <c r="B401" i="5"/>
  <c r="C401" i="5" s="1"/>
  <c r="D400" i="5"/>
  <c r="B400" i="5"/>
  <c r="C400" i="5" s="1"/>
  <c r="D399" i="5"/>
  <c r="C399" i="5"/>
  <c r="B399" i="5"/>
  <c r="D398" i="5"/>
  <c r="B398" i="5"/>
  <c r="C398" i="5" s="1"/>
  <c r="D397" i="5"/>
  <c r="B397" i="5"/>
  <c r="C397" i="5" s="1"/>
  <c r="D396" i="5"/>
  <c r="B396" i="5"/>
  <c r="C396" i="5" s="1"/>
  <c r="D395" i="5"/>
  <c r="B395" i="5"/>
  <c r="C395" i="5" s="1"/>
  <c r="D394" i="5"/>
  <c r="B394" i="5"/>
  <c r="C394" i="5" s="1"/>
  <c r="D393" i="5"/>
  <c r="B393" i="5"/>
  <c r="C393" i="5" s="1"/>
  <c r="D392" i="5"/>
  <c r="B392" i="5"/>
  <c r="C392" i="5" s="1"/>
  <c r="D391" i="5"/>
  <c r="B391" i="5"/>
  <c r="C391" i="5" s="1"/>
  <c r="D390" i="5"/>
  <c r="B390" i="5"/>
  <c r="C390" i="5" s="1"/>
  <c r="D389" i="5"/>
  <c r="B389" i="5"/>
  <c r="C389" i="5" s="1"/>
  <c r="D388" i="5"/>
  <c r="B388" i="5"/>
  <c r="C388" i="5" s="1"/>
  <c r="D387" i="5"/>
  <c r="B387" i="5"/>
  <c r="C387" i="5" s="1"/>
  <c r="D386" i="5"/>
  <c r="B386" i="5"/>
  <c r="C386" i="5" s="1"/>
  <c r="D385" i="5"/>
  <c r="B385" i="5"/>
  <c r="C385" i="5" s="1"/>
  <c r="D384" i="5"/>
  <c r="B384" i="5"/>
  <c r="C384" i="5" s="1"/>
  <c r="D383" i="5"/>
  <c r="B383" i="5"/>
  <c r="C383" i="5" s="1"/>
  <c r="D382" i="5"/>
  <c r="B382" i="5"/>
  <c r="C382" i="5" s="1"/>
  <c r="D381" i="5"/>
  <c r="B381" i="5"/>
  <c r="C381" i="5" s="1"/>
  <c r="D380" i="5"/>
  <c r="B380" i="5"/>
  <c r="C380" i="5" s="1"/>
  <c r="D379" i="5"/>
  <c r="B379" i="5"/>
  <c r="C379" i="5" s="1"/>
  <c r="D378" i="5"/>
  <c r="B378" i="5"/>
  <c r="C378" i="5" s="1"/>
  <c r="D377" i="5"/>
  <c r="C377" i="5"/>
  <c r="B377" i="5"/>
  <c r="D376" i="5"/>
  <c r="B376" i="5"/>
  <c r="C376" i="5" s="1"/>
  <c r="D375" i="5"/>
  <c r="B375" i="5"/>
  <c r="C375" i="5" s="1"/>
  <c r="D374" i="5"/>
  <c r="B374" i="5"/>
  <c r="C374" i="5" s="1"/>
  <c r="D373" i="5"/>
  <c r="B373" i="5"/>
  <c r="C373" i="5" s="1"/>
  <c r="D372" i="5"/>
  <c r="B372" i="5"/>
  <c r="C372" i="5" s="1"/>
  <c r="D371" i="5"/>
  <c r="B371" i="5"/>
  <c r="C371" i="5" s="1"/>
  <c r="D370" i="5"/>
  <c r="B370" i="5"/>
  <c r="C370" i="5" s="1"/>
  <c r="D369" i="5"/>
  <c r="C369" i="5"/>
  <c r="B369" i="5"/>
  <c r="D368" i="5"/>
  <c r="B368" i="5"/>
  <c r="C368" i="5" s="1"/>
  <c r="D367" i="5"/>
  <c r="B367" i="5"/>
  <c r="C367" i="5" s="1"/>
  <c r="D366" i="5"/>
  <c r="B366" i="5"/>
  <c r="C366" i="5" s="1"/>
  <c r="D365" i="5"/>
  <c r="B365" i="5"/>
  <c r="C365" i="5" s="1"/>
  <c r="D364" i="5"/>
  <c r="B364" i="5"/>
  <c r="C364" i="5" s="1"/>
  <c r="D363" i="5"/>
  <c r="B363" i="5"/>
  <c r="C363" i="5" s="1"/>
  <c r="D362" i="5"/>
  <c r="B362" i="5"/>
  <c r="C362" i="5" s="1"/>
  <c r="D361" i="5"/>
  <c r="B361" i="5"/>
  <c r="C361" i="5" s="1"/>
  <c r="D360" i="5"/>
  <c r="B360" i="5"/>
  <c r="C360" i="5" s="1"/>
  <c r="D359" i="5"/>
  <c r="B359" i="5"/>
  <c r="C359" i="5" s="1"/>
  <c r="D358" i="5"/>
  <c r="B358" i="5"/>
  <c r="C358" i="5" s="1"/>
  <c r="D357" i="5"/>
  <c r="B357" i="5"/>
  <c r="C357" i="5" s="1"/>
  <c r="D356" i="5"/>
  <c r="B356" i="5"/>
  <c r="C356" i="5" s="1"/>
  <c r="D355" i="5"/>
  <c r="B355" i="5"/>
  <c r="C355" i="5" s="1"/>
  <c r="D354" i="5"/>
  <c r="B354" i="5"/>
  <c r="C354" i="5" s="1"/>
  <c r="D353" i="5"/>
  <c r="B353" i="5"/>
  <c r="C353" i="5" s="1"/>
  <c r="D352" i="5"/>
  <c r="B352" i="5"/>
  <c r="C352" i="5" s="1"/>
  <c r="D351" i="5"/>
  <c r="B351" i="5"/>
  <c r="C351" i="5" s="1"/>
  <c r="D350" i="5"/>
  <c r="B350" i="5"/>
  <c r="C350" i="5" s="1"/>
  <c r="D349" i="5"/>
  <c r="B349" i="5"/>
  <c r="C349" i="5" s="1"/>
  <c r="D348" i="5"/>
  <c r="B348" i="5"/>
  <c r="C348" i="5" s="1"/>
  <c r="D347" i="5"/>
  <c r="B347" i="5"/>
  <c r="C347" i="5" s="1"/>
  <c r="D346" i="5"/>
  <c r="B346" i="5"/>
  <c r="C346" i="5" s="1"/>
  <c r="D345" i="5"/>
  <c r="B345" i="5"/>
  <c r="C345" i="5" s="1"/>
  <c r="D344" i="5"/>
  <c r="B344" i="5"/>
  <c r="C344" i="5" s="1"/>
  <c r="D343" i="5"/>
  <c r="B343" i="5"/>
  <c r="C343" i="5" s="1"/>
  <c r="D342" i="5"/>
  <c r="B342" i="5"/>
  <c r="C342" i="5" s="1"/>
  <c r="D341" i="5"/>
  <c r="B341" i="5"/>
  <c r="C341" i="5" s="1"/>
  <c r="D340" i="5"/>
  <c r="B340" i="5"/>
  <c r="C340" i="5" s="1"/>
  <c r="D339" i="5"/>
  <c r="B339" i="5"/>
  <c r="C339" i="5" s="1"/>
  <c r="D338" i="5"/>
  <c r="B338" i="5"/>
  <c r="C338" i="5" s="1"/>
  <c r="D337" i="5"/>
  <c r="C337" i="5"/>
  <c r="B337" i="5"/>
  <c r="D336" i="5"/>
  <c r="B336" i="5"/>
  <c r="C336" i="5" s="1"/>
  <c r="D335" i="5"/>
  <c r="B335" i="5"/>
  <c r="C335" i="5" s="1"/>
  <c r="D334" i="5"/>
  <c r="B334" i="5"/>
  <c r="C334" i="5" s="1"/>
  <c r="D333" i="5"/>
  <c r="B333" i="5"/>
  <c r="C333" i="5" s="1"/>
  <c r="D332" i="5"/>
  <c r="B332" i="5"/>
  <c r="C332" i="5" s="1"/>
  <c r="D331" i="5"/>
  <c r="B331" i="5"/>
  <c r="C331" i="5" s="1"/>
  <c r="D330" i="5"/>
  <c r="B330" i="5"/>
  <c r="C330" i="5" s="1"/>
  <c r="D329" i="5"/>
  <c r="C329" i="5"/>
  <c r="B329" i="5"/>
  <c r="D328" i="5"/>
  <c r="B328" i="5"/>
  <c r="C328" i="5" s="1"/>
  <c r="D327" i="5"/>
  <c r="B327" i="5"/>
  <c r="C327" i="5" s="1"/>
  <c r="D326" i="5"/>
  <c r="B326" i="5"/>
  <c r="C326" i="5" s="1"/>
  <c r="D325" i="5"/>
  <c r="B325" i="5"/>
  <c r="C325" i="5" s="1"/>
  <c r="D324" i="5"/>
  <c r="B324" i="5"/>
  <c r="C324" i="5" s="1"/>
  <c r="D323" i="5"/>
  <c r="B323" i="5"/>
  <c r="C323" i="5" s="1"/>
  <c r="D322" i="5"/>
  <c r="B322" i="5"/>
  <c r="C322" i="5" s="1"/>
  <c r="D321" i="5"/>
  <c r="B321" i="5"/>
  <c r="C321" i="5" s="1"/>
  <c r="D320" i="5"/>
  <c r="B320" i="5"/>
  <c r="C320" i="5" s="1"/>
  <c r="D319" i="5"/>
  <c r="B319" i="5"/>
  <c r="C319" i="5" s="1"/>
  <c r="D318" i="5"/>
  <c r="B318" i="5"/>
  <c r="C318" i="5" s="1"/>
  <c r="D317" i="5"/>
  <c r="B317" i="5"/>
  <c r="C317" i="5" s="1"/>
  <c r="D316" i="5"/>
  <c r="B316" i="5"/>
  <c r="C316" i="5" s="1"/>
  <c r="D315" i="5"/>
  <c r="B315" i="5"/>
  <c r="C315" i="5" s="1"/>
  <c r="D314" i="5"/>
  <c r="B314" i="5"/>
  <c r="C314" i="5" s="1"/>
  <c r="D313" i="5"/>
  <c r="B313" i="5"/>
  <c r="C313" i="5" s="1"/>
  <c r="D312" i="5"/>
  <c r="B312" i="5"/>
  <c r="C312" i="5" s="1"/>
  <c r="D311" i="5"/>
  <c r="B311" i="5"/>
  <c r="C311" i="5" s="1"/>
  <c r="D310" i="5"/>
  <c r="B310" i="5"/>
  <c r="C310" i="5" s="1"/>
  <c r="D309" i="5"/>
  <c r="B309" i="5"/>
  <c r="C309" i="5" s="1"/>
  <c r="D308" i="5"/>
  <c r="B308" i="5"/>
  <c r="C308" i="5" s="1"/>
  <c r="D307" i="5"/>
  <c r="B307" i="5"/>
  <c r="C307" i="5" s="1"/>
  <c r="D306" i="5"/>
  <c r="B306" i="5"/>
  <c r="C306" i="5" s="1"/>
  <c r="D305" i="5"/>
  <c r="B305" i="5"/>
  <c r="C305" i="5" s="1"/>
  <c r="D304" i="5"/>
  <c r="B304" i="5"/>
  <c r="C304" i="5" s="1"/>
  <c r="D303" i="5"/>
  <c r="C303" i="5"/>
  <c r="B303" i="5"/>
  <c r="D302" i="5"/>
  <c r="B302" i="5"/>
  <c r="C302" i="5" s="1"/>
  <c r="D301" i="5"/>
  <c r="B301" i="5"/>
  <c r="C301" i="5" s="1"/>
  <c r="D300" i="5"/>
  <c r="B300" i="5"/>
  <c r="C300" i="5" s="1"/>
  <c r="D299" i="5"/>
  <c r="C299" i="5"/>
  <c r="B299" i="5"/>
  <c r="D298" i="5"/>
  <c r="B298" i="5"/>
  <c r="C298" i="5" s="1"/>
  <c r="D297" i="5"/>
  <c r="B297" i="5"/>
  <c r="C297" i="5" s="1"/>
  <c r="D296" i="5"/>
  <c r="B296" i="5"/>
  <c r="C296" i="5" s="1"/>
  <c r="D295" i="5"/>
  <c r="B295" i="5"/>
  <c r="C295" i="5" s="1"/>
  <c r="D294" i="5"/>
  <c r="B294" i="5"/>
  <c r="C294" i="5" s="1"/>
  <c r="D293" i="5"/>
  <c r="B293" i="5"/>
  <c r="C293" i="5" s="1"/>
  <c r="D292" i="5"/>
  <c r="B292" i="5"/>
  <c r="C292" i="5" s="1"/>
  <c r="D291" i="5"/>
  <c r="B291" i="5"/>
  <c r="C291" i="5" s="1"/>
  <c r="D290" i="5"/>
  <c r="B290" i="5"/>
  <c r="C290" i="5" s="1"/>
  <c r="D289" i="5"/>
  <c r="B289" i="5"/>
  <c r="C289" i="5" s="1"/>
  <c r="D288" i="5"/>
  <c r="B288" i="5"/>
  <c r="C288" i="5" s="1"/>
  <c r="D287" i="5"/>
  <c r="B287" i="5"/>
  <c r="C287" i="5" s="1"/>
  <c r="D286" i="5"/>
  <c r="B286" i="5"/>
  <c r="C286" i="5" s="1"/>
  <c r="D285" i="5"/>
  <c r="B285" i="5"/>
  <c r="C285" i="5" s="1"/>
  <c r="D284" i="5"/>
  <c r="B284" i="5"/>
  <c r="C284" i="5" s="1"/>
  <c r="D283" i="5"/>
  <c r="C283" i="5"/>
  <c r="B283" i="5"/>
  <c r="D282" i="5"/>
  <c r="B282" i="5"/>
  <c r="C282" i="5" s="1"/>
  <c r="D281" i="5"/>
  <c r="B281" i="5"/>
  <c r="C281" i="5" s="1"/>
  <c r="D280" i="5"/>
  <c r="B280" i="5"/>
  <c r="C280" i="5" s="1"/>
  <c r="D279" i="5"/>
  <c r="B279" i="5"/>
  <c r="C279" i="5" s="1"/>
  <c r="D278" i="5"/>
  <c r="B278" i="5"/>
  <c r="C278" i="5" s="1"/>
  <c r="D277" i="5"/>
  <c r="B277" i="5"/>
  <c r="C277" i="5" s="1"/>
  <c r="D276" i="5"/>
  <c r="B276" i="5"/>
  <c r="C276" i="5" s="1"/>
  <c r="D275" i="5"/>
  <c r="B275" i="5"/>
  <c r="C275" i="5" s="1"/>
  <c r="D274" i="5"/>
  <c r="B274" i="5"/>
  <c r="C274" i="5" s="1"/>
  <c r="D273" i="5"/>
  <c r="B273" i="5"/>
  <c r="C273" i="5" s="1"/>
  <c r="D272" i="5"/>
  <c r="B272" i="5"/>
  <c r="C272" i="5" s="1"/>
  <c r="D271" i="5"/>
  <c r="B271" i="5"/>
  <c r="C271" i="5" s="1"/>
  <c r="D270" i="5"/>
  <c r="B270" i="5"/>
  <c r="C270" i="5" s="1"/>
  <c r="D269" i="5"/>
  <c r="B269" i="5"/>
  <c r="C269" i="5" s="1"/>
  <c r="D268" i="5"/>
  <c r="B268" i="5"/>
  <c r="C268" i="5" s="1"/>
  <c r="D267" i="5"/>
  <c r="B267" i="5"/>
  <c r="C267" i="5" s="1"/>
  <c r="D266" i="5"/>
  <c r="B266" i="5"/>
  <c r="C266" i="5" s="1"/>
  <c r="D265" i="5"/>
  <c r="C265" i="5"/>
  <c r="B265" i="5"/>
  <c r="D264" i="5"/>
  <c r="B264" i="5"/>
  <c r="C264" i="5" s="1"/>
  <c r="D263" i="5"/>
  <c r="B263" i="5"/>
  <c r="C263" i="5" s="1"/>
  <c r="D262" i="5"/>
  <c r="B262" i="5"/>
  <c r="C262" i="5" s="1"/>
  <c r="D261" i="5"/>
  <c r="B261" i="5"/>
  <c r="C261" i="5" s="1"/>
  <c r="D260" i="5"/>
  <c r="B260" i="5"/>
  <c r="C260" i="5" s="1"/>
  <c r="D259" i="5"/>
  <c r="B259" i="5"/>
  <c r="C259" i="5" s="1"/>
  <c r="D258" i="5"/>
  <c r="B258" i="5"/>
  <c r="C258" i="5" s="1"/>
  <c r="D257" i="5"/>
  <c r="B257" i="5"/>
  <c r="C257" i="5" s="1"/>
  <c r="D256" i="5"/>
  <c r="B256" i="5"/>
  <c r="C256" i="5" s="1"/>
  <c r="D255" i="5"/>
  <c r="B255" i="5"/>
  <c r="C255" i="5" s="1"/>
  <c r="D254" i="5"/>
  <c r="B254" i="5"/>
  <c r="C254" i="5" s="1"/>
  <c r="D253" i="5"/>
  <c r="B253" i="5"/>
  <c r="C253" i="5" s="1"/>
  <c r="D252" i="5"/>
  <c r="B252" i="5"/>
  <c r="C252" i="5" s="1"/>
  <c r="D251" i="5"/>
  <c r="C251" i="5"/>
  <c r="B251" i="5"/>
  <c r="D250" i="5"/>
  <c r="B250" i="5"/>
  <c r="C250" i="5" s="1"/>
  <c r="D249" i="5"/>
  <c r="B249" i="5"/>
  <c r="C249" i="5" s="1"/>
  <c r="D248" i="5"/>
  <c r="B248" i="5"/>
  <c r="C248" i="5" s="1"/>
  <c r="D247" i="5"/>
  <c r="B247" i="5"/>
  <c r="C247" i="5" s="1"/>
  <c r="D246" i="5"/>
  <c r="B246" i="5"/>
  <c r="C246" i="5" s="1"/>
  <c r="D245" i="5"/>
  <c r="B245" i="5"/>
  <c r="C245" i="5" s="1"/>
  <c r="D244" i="5"/>
  <c r="B244" i="5"/>
  <c r="C244" i="5" s="1"/>
  <c r="D243" i="5"/>
  <c r="B243" i="5"/>
  <c r="C243" i="5" s="1"/>
  <c r="D242" i="5"/>
  <c r="B242" i="5"/>
  <c r="C242" i="5" s="1"/>
  <c r="D241" i="5"/>
  <c r="B241" i="5"/>
  <c r="C241" i="5" s="1"/>
  <c r="D240" i="5"/>
  <c r="B240" i="5"/>
  <c r="C240" i="5" s="1"/>
  <c r="D239" i="5"/>
  <c r="B239" i="5"/>
  <c r="C239" i="5" s="1"/>
  <c r="D238" i="5"/>
  <c r="B238" i="5"/>
  <c r="C238" i="5" s="1"/>
  <c r="D237" i="5"/>
  <c r="B237" i="5"/>
  <c r="C237" i="5" s="1"/>
  <c r="D236" i="5"/>
  <c r="B236" i="5"/>
  <c r="C236" i="5" s="1"/>
  <c r="D235" i="5"/>
  <c r="B235" i="5"/>
  <c r="C235" i="5" s="1"/>
  <c r="D234" i="5"/>
  <c r="B234" i="5"/>
  <c r="C234" i="5" s="1"/>
  <c r="D233" i="5"/>
  <c r="B233" i="5"/>
  <c r="C233" i="5" s="1"/>
  <c r="D232" i="5"/>
  <c r="B232" i="5"/>
  <c r="C232" i="5" s="1"/>
  <c r="D231" i="5"/>
  <c r="B231" i="5"/>
  <c r="C231" i="5" s="1"/>
  <c r="D230" i="5"/>
  <c r="B230" i="5"/>
  <c r="C230" i="5" s="1"/>
  <c r="D229" i="5"/>
  <c r="B229" i="5"/>
  <c r="C229" i="5" s="1"/>
  <c r="D228" i="5"/>
  <c r="B228" i="5"/>
  <c r="C228" i="5" s="1"/>
  <c r="D227" i="5"/>
  <c r="B227" i="5"/>
  <c r="C227" i="5" s="1"/>
  <c r="D226" i="5"/>
  <c r="B226" i="5"/>
  <c r="C226" i="5" s="1"/>
  <c r="D225" i="5"/>
  <c r="B225" i="5"/>
  <c r="C225" i="5" s="1"/>
  <c r="D224" i="5"/>
  <c r="B224" i="5"/>
  <c r="C224" i="5" s="1"/>
  <c r="D223" i="5"/>
  <c r="B223" i="5"/>
  <c r="C223" i="5" s="1"/>
  <c r="D222" i="5"/>
  <c r="B222" i="5"/>
  <c r="C222" i="5" s="1"/>
  <c r="D221" i="5"/>
  <c r="B221" i="5"/>
  <c r="C221" i="5" s="1"/>
  <c r="D220" i="5"/>
  <c r="B220" i="5"/>
  <c r="C220" i="5" s="1"/>
  <c r="D219" i="5"/>
  <c r="C219" i="5"/>
  <c r="B219" i="5"/>
  <c r="D218" i="5"/>
  <c r="B218" i="5"/>
  <c r="C218" i="5" s="1"/>
  <c r="D217" i="5"/>
  <c r="C217" i="5"/>
  <c r="B217" i="5"/>
  <c r="D216" i="5"/>
  <c r="B216" i="5"/>
  <c r="C216" i="5" s="1"/>
  <c r="D215" i="5"/>
  <c r="B215" i="5"/>
  <c r="C215" i="5" s="1"/>
  <c r="D214" i="5"/>
  <c r="B214" i="5"/>
  <c r="C214" i="5" s="1"/>
  <c r="D213" i="5"/>
  <c r="B213" i="5"/>
  <c r="C213" i="5" s="1"/>
  <c r="D212" i="5"/>
  <c r="B212" i="5"/>
  <c r="C212" i="5" s="1"/>
  <c r="D211" i="5"/>
  <c r="B211" i="5"/>
  <c r="C211" i="5" s="1"/>
  <c r="D210" i="5"/>
  <c r="B210" i="5"/>
  <c r="C210" i="5" s="1"/>
  <c r="D209" i="5"/>
  <c r="B209" i="5"/>
  <c r="C209" i="5" s="1"/>
  <c r="D208" i="5"/>
  <c r="B208" i="5"/>
  <c r="C208" i="5" s="1"/>
  <c r="D207" i="5"/>
  <c r="B207" i="5"/>
  <c r="C207" i="5" s="1"/>
  <c r="D206" i="5"/>
  <c r="B206" i="5"/>
  <c r="C206" i="5" s="1"/>
  <c r="D205" i="5"/>
  <c r="B205" i="5"/>
  <c r="C205" i="5" s="1"/>
  <c r="D204" i="5"/>
  <c r="B204" i="5"/>
  <c r="C204" i="5" s="1"/>
  <c r="D203" i="5"/>
  <c r="B203" i="5"/>
  <c r="C203" i="5" s="1"/>
  <c r="D202" i="5"/>
  <c r="B202" i="5"/>
  <c r="C202" i="5" s="1"/>
  <c r="D201" i="5"/>
  <c r="C201" i="5"/>
  <c r="B201" i="5"/>
  <c r="D200" i="5"/>
  <c r="B200" i="5"/>
  <c r="C200" i="5" s="1"/>
  <c r="D199" i="5"/>
  <c r="B199" i="5"/>
  <c r="C199" i="5" s="1"/>
  <c r="D198" i="5"/>
  <c r="B198" i="5"/>
  <c r="C198" i="5" s="1"/>
  <c r="D197" i="5"/>
  <c r="B197" i="5"/>
  <c r="C197" i="5" s="1"/>
  <c r="D196" i="5"/>
  <c r="B196" i="5"/>
  <c r="C196" i="5" s="1"/>
  <c r="D195" i="5"/>
  <c r="B195" i="5"/>
  <c r="C195" i="5" s="1"/>
  <c r="D194" i="5"/>
  <c r="B194" i="5"/>
  <c r="C194" i="5" s="1"/>
  <c r="D193" i="5"/>
  <c r="B193" i="5"/>
  <c r="C193" i="5" s="1"/>
  <c r="D192" i="5"/>
  <c r="B192" i="5"/>
  <c r="C192" i="5" s="1"/>
  <c r="D191" i="5"/>
  <c r="B191" i="5"/>
  <c r="C191" i="5" s="1"/>
  <c r="D190" i="5"/>
  <c r="B190" i="5"/>
  <c r="C190" i="5" s="1"/>
  <c r="D189" i="5"/>
  <c r="B189" i="5"/>
  <c r="C189" i="5" s="1"/>
  <c r="D188" i="5"/>
  <c r="B188" i="5"/>
  <c r="C188" i="5" s="1"/>
  <c r="D187" i="5"/>
  <c r="B187" i="5"/>
  <c r="C187" i="5" s="1"/>
  <c r="D186" i="5"/>
  <c r="B186" i="5"/>
  <c r="C186" i="5" s="1"/>
  <c r="D185" i="5"/>
  <c r="B185" i="5"/>
  <c r="C185" i="5" s="1"/>
  <c r="D184" i="5"/>
  <c r="B184" i="5"/>
  <c r="C184" i="5" s="1"/>
  <c r="D183" i="5"/>
  <c r="B183" i="5"/>
  <c r="C183" i="5" s="1"/>
  <c r="D182" i="5"/>
  <c r="B182" i="5"/>
  <c r="C182" i="5" s="1"/>
  <c r="D181" i="5"/>
  <c r="B181" i="5"/>
  <c r="C181" i="5" s="1"/>
  <c r="D180" i="5"/>
  <c r="B180" i="5"/>
  <c r="C180" i="5" s="1"/>
  <c r="D179" i="5"/>
  <c r="B179" i="5"/>
  <c r="C179" i="5" s="1"/>
  <c r="D178" i="5"/>
  <c r="B178" i="5"/>
  <c r="C178" i="5" s="1"/>
  <c r="D177" i="5"/>
  <c r="C177" i="5"/>
  <c r="B177" i="5"/>
  <c r="D176" i="5"/>
  <c r="B176" i="5"/>
  <c r="C176" i="5" s="1"/>
  <c r="D175" i="5"/>
  <c r="B175" i="5"/>
  <c r="C175" i="5" s="1"/>
  <c r="D174" i="5"/>
  <c r="B174" i="5"/>
  <c r="C174" i="5" s="1"/>
  <c r="D173" i="5"/>
  <c r="B173" i="5"/>
  <c r="C173" i="5" s="1"/>
  <c r="D172" i="5"/>
  <c r="B172" i="5"/>
  <c r="C172" i="5" s="1"/>
  <c r="D171" i="5"/>
  <c r="B171" i="5"/>
  <c r="C171" i="5" s="1"/>
  <c r="D170" i="5"/>
  <c r="B170" i="5"/>
  <c r="C170" i="5" s="1"/>
  <c r="D169" i="5"/>
  <c r="B169" i="5"/>
  <c r="C169" i="5" s="1"/>
  <c r="D168" i="5"/>
  <c r="B168" i="5"/>
  <c r="C168" i="5" s="1"/>
  <c r="D167" i="5"/>
  <c r="B167" i="5"/>
  <c r="C167" i="5" s="1"/>
  <c r="D166" i="5"/>
  <c r="B166" i="5"/>
  <c r="C166" i="5" s="1"/>
  <c r="D165" i="5"/>
  <c r="B165" i="5"/>
  <c r="C165" i="5" s="1"/>
  <c r="D164" i="5"/>
  <c r="B164" i="5"/>
  <c r="C164" i="5" s="1"/>
  <c r="D163" i="5"/>
  <c r="B163" i="5"/>
  <c r="C163" i="5" s="1"/>
  <c r="D162" i="5"/>
  <c r="B162" i="5"/>
  <c r="C162" i="5" s="1"/>
  <c r="D161" i="5"/>
  <c r="B161" i="5"/>
  <c r="C161" i="5" s="1"/>
  <c r="D160" i="5"/>
  <c r="B160" i="5"/>
  <c r="C160" i="5" s="1"/>
  <c r="D159" i="5"/>
  <c r="B159" i="5"/>
  <c r="C159" i="5" s="1"/>
  <c r="D158" i="5"/>
  <c r="B158" i="5"/>
  <c r="C158" i="5" s="1"/>
  <c r="D157" i="5"/>
  <c r="B157" i="5"/>
  <c r="C157" i="5" s="1"/>
  <c r="D156" i="5"/>
  <c r="B156" i="5"/>
  <c r="C156" i="5" s="1"/>
  <c r="D155" i="5"/>
  <c r="C155" i="5"/>
  <c r="B155" i="5"/>
  <c r="D154" i="5"/>
  <c r="B154" i="5"/>
  <c r="C154" i="5" s="1"/>
  <c r="D153" i="5"/>
  <c r="B153" i="5"/>
  <c r="C153" i="5" s="1"/>
  <c r="D152" i="5"/>
  <c r="B152" i="5"/>
  <c r="C152" i="5" s="1"/>
  <c r="D151" i="5"/>
  <c r="B151" i="5"/>
  <c r="C151" i="5" s="1"/>
  <c r="D150" i="5"/>
  <c r="B150" i="5"/>
  <c r="C150" i="5" s="1"/>
  <c r="D149" i="5"/>
  <c r="B149" i="5"/>
  <c r="C149" i="5" s="1"/>
  <c r="D148" i="5"/>
  <c r="B148" i="5"/>
  <c r="C148" i="5" s="1"/>
  <c r="D147" i="5"/>
  <c r="B147" i="5"/>
  <c r="C147" i="5" s="1"/>
  <c r="D146" i="5"/>
  <c r="B146" i="5"/>
  <c r="C146" i="5" s="1"/>
  <c r="D145" i="5"/>
  <c r="B145" i="5"/>
  <c r="C145" i="5" s="1"/>
  <c r="D144" i="5"/>
  <c r="B144" i="5"/>
  <c r="C144" i="5" s="1"/>
  <c r="D143" i="5"/>
  <c r="C143" i="5"/>
  <c r="B143" i="5"/>
  <c r="D142" i="5"/>
  <c r="B142" i="5"/>
  <c r="C142" i="5" s="1"/>
  <c r="D141" i="5"/>
  <c r="B141" i="5"/>
  <c r="C141" i="5" s="1"/>
  <c r="D140" i="5"/>
  <c r="B140" i="5"/>
  <c r="C140" i="5" s="1"/>
  <c r="D139" i="5"/>
  <c r="C139" i="5"/>
  <c r="B139" i="5"/>
  <c r="D138" i="5"/>
  <c r="B138" i="5"/>
  <c r="C138" i="5" s="1"/>
  <c r="D137" i="5"/>
  <c r="B137" i="5"/>
  <c r="C137" i="5" s="1"/>
  <c r="D136" i="5"/>
  <c r="B136" i="5"/>
  <c r="C136" i="5" s="1"/>
  <c r="D135" i="5"/>
  <c r="B135" i="5"/>
  <c r="C135" i="5" s="1"/>
  <c r="D134" i="5"/>
  <c r="B134" i="5"/>
  <c r="C134" i="5" s="1"/>
  <c r="D133" i="5"/>
  <c r="B133" i="5"/>
  <c r="C133" i="5" s="1"/>
  <c r="D132" i="5"/>
  <c r="B132" i="5"/>
  <c r="C132" i="5" s="1"/>
  <c r="D131" i="5"/>
  <c r="B131" i="5"/>
  <c r="C131" i="5" s="1"/>
  <c r="D130" i="5"/>
  <c r="B130" i="5"/>
  <c r="C130" i="5" s="1"/>
  <c r="D129" i="5"/>
  <c r="B129" i="5"/>
  <c r="C129" i="5" s="1"/>
  <c r="D128" i="5"/>
  <c r="B128" i="5"/>
  <c r="C128" i="5" s="1"/>
  <c r="D127" i="5"/>
  <c r="B127" i="5"/>
  <c r="C127" i="5" s="1"/>
  <c r="D126" i="5"/>
  <c r="B126" i="5"/>
  <c r="C126" i="5" s="1"/>
  <c r="D125" i="5"/>
  <c r="B125" i="5"/>
  <c r="C125" i="5" s="1"/>
  <c r="D124" i="5"/>
  <c r="B124" i="5"/>
  <c r="C124" i="5" s="1"/>
  <c r="D123" i="5"/>
  <c r="B123" i="5"/>
  <c r="C123" i="5" s="1"/>
  <c r="D122" i="5"/>
  <c r="B122" i="5"/>
  <c r="C122" i="5" s="1"/>
  <c r="D121" i="5"/>
  <c r="B121" i="5"/>
  <c r="C121" i="5" s="1"/>
  <c r="D120" i="5"/>
  <c r="B120" i="5"/>
  <c r="C120" i="5" s="1"/>
  <c r="D119" i="5"/>
  <c r="B119" i="5"/>
  <c r="C119" i="5" s="1"/>
  <c r="D118" i="5"/>
  <c r="B118" i="5"/>
  <c r="C118" i="5" s="1"/>
  <c r="D117" i="5"/>
  <c r="C117" i="5"/>
  <c r="B117" i="5"/>
  <c r="D116" i="5"/>
  <c r="B116" i="5"/>
  <c r="C116" i="5" s="1"/>
  <c r="D115" i="5"/>
  <c r="B115" i="5"/>
  <c r="C115" i="5" s="1"/>
  <c r="D114" i="5"/>
  <c r="B114" i="5"/>
  <c r="C114" i="5" s="1"/>
  <c r="D113" i="5"/>
  <c r="B113" i="5"/>
  <c r="C113" i="5" s="1"/>
  <c r="D112" i="5"/>
  <c r="B112" i="5"/>
  <c r="C112" i="5" s="1"/>
  <c r="D111" i="5"/>
  <c r="C111" i="5"/>
  <c r="B111" i="5"/>
  <c r="D110" i="5"/>
  <c r="B110" i="5"/>
  <c r="C110" i="5" s="1"/>
  <c r="D109" i="5"/>
  <c r="B109" i="5"/>
  <c r="C109" i="5" s="1"/>
  <c r="D108" i="5"/>
  <c r="B108" i="5"/>
  <c r="C108" i="5" s="1"/>
  <c r="D107" i="5"/>
  <c r="B107" i="5"/>
  <c r="C107" i="5" s="1"/>
  <c r="D106" i="5"/>
  <c r="B106" i="5"/>
  <c r="C106" i="5" s="1"/>
  <c r="D105" i="5"/>
  <c r="C105" i="5"/>
  <c r="B105" i="5"/>
  <c r="D104" i="5"/>
  <c r="B104" i="5"/>
  <c r="C104" i="5" s="1"/>
  <c r="D103" i="5"/>
  <c r="B103" i="5"/>
  <c r="C103" i="5" s="1"/>
  <c r="D102" i="5"/>
  <c r="B102" i="5"/>
  <c r="C102" i="5" s="1"/>
  <c r="D101" i="5"/>
  <c r="B101" i="5"/>
  <c r="C101" i="5" s="1"/>
  <c r="D100" i="5"/>
  <c r="B100" i="5"/>
  <c r="C100" i="5" s="1"/>
  <c r="D99" i="5"/>
  <c r="B99" i="5"/>
  <c r="C99" i="5" s="1"/>
  <c r="D98" i="5"/>
  <c r="B98" i="5"/>
  <c r="C98" i="5" s="1"/>
  <c r="D97" i="5"/>
  <c r="B97" i="5"/>
  <c r="C97" i="5" s="1"/>
  <c r="D96" i="5"/>
  <c r="B96" i="5"/>
  <c r="C96" i="5" s="1"/>
  <c r="D95" i="5"/>
  <c r="C95" i="5"/>
  <c r="B95" i="5"/>
  <c r="D94" i="5"/>
  <c r="B94" i="5"/>
  <c r="C94" i="5" s="1"/>
  <c r="D93" i="5"/>
  <c r="B93" i="5"/>
  <c r="C93" i="5" s="1"/>
  <c r="D92" i="5"/>
  <c r="B92" i="5"/>
  <c r="C92" i="5" s="1"/>
  <c r="D91" i="5"/>
  <c r="B91" i="5"/>
  <c r="C91" i="5" s="1"/>
  <c r="D90" i="5"/>
  <c r="B90" i="5"/>
  <c r="C90" i="5" s="1"/>
  <c r="D89" i="5"/>
  <c r="C89" i="5"/>
  <c r="B89" i="5"/>
  <c r="D88" i="5"/>
  <c r="B88" i="5"/>
  <c r="C88" i="5" s="1"/>
  <c r="D87" i="5"/>
  <c r="B87" i="5"/>
  <c r="C87" i="5" s="1"/>
  <c r="D86" i="5"/>
  <c r="B86" i="5"/>
  <c r="C86" i="5" s="1"/>
  <c r="D85" i="5"/>
  <c r="B85" i="5"/>
  <c r="C85" i="5" s="1"/>
  <c r="D84" i="5"/>
  <c r="B84" i="5"/>
  <c r="C84" i="5" s="1"/>
  <c r="D83" i="5"/>
  <c r="B83" i="5"/>
  <c r="C83" i="5" s="1"/>
  <c r="D82" i="5"/>
  <c r="B82" i="5"/>
  <c r="C82" i="5" s="1"/>
  <c r="D81" i="5"/>
  <c r="B81" i="5"/>
  <c r="C81" i="5" s="1"/>
  <c r="D80" i="5"/>
  <c r="B80" i="5"/>
  <c r="C80" i="5" s="1"/>
  <c r="D79" i="5"/>
  <c r="B79" i="5"/>
  <c r="C79" i="5" s="1"/>
  <c r="D78" i="5"/>
  <c r="B78" i="5"/>
  <c r="C78" i="5" s="1"/>
  <c r="D77" i="5"/>
  <c r="B77" i="5"/>
  <c r="C77" i="5" s="1"/>
  <c r="D76" i="5"/>
  <c r="B76" i="5"/>
  <c r="C76" i="5" s="1"/>
  <c r="D75" i="5"/>
  <c r="B75" i="5"/>
  <c r="C75" i="5" s="1"/>
  <c r="D74" i="5"/>
  <c r="B74" i="5"/>
  <c r="C74" i="5" s="1"/>
  <c r="D73" i="5"/>
  <c r="B73" i="5"/>
  <c r="C73" i="5" s="1"/>
  <c r="D72" i="5"/>
  <c r="B72" i="5"/>
  <c r="C72" i="5" s="1"/>
  <c r="D71" i="5"/>
  <c r="B71" i="5"/>
  <c r="C71" i="5" s="1"/>
  <c r="D70" i="5"/>
  <c r="B70" i="5"/>
  <c r="C70" i="5" s="1"/>
  <c r="D69" i="5"/>
  <c r="B69" i="5"/>
  <c r="C69" i="5" s="1"/>
  <c r="D68" i="5"/>
  <c r="B68" i="5"/>
  <c r="C68" i="5" s="1"/>
  <c r="D67" i="5"/>
  <c r="B67" i="5"/>
  <c r="C67" i="5" s="1"/>
  <c r="D66" i="5"/>
  <c r="B66" i="5"/>
  <c r="C66" i="5" s="1"/>
  <c r="D65" i="5"/>
  <c r="B65" i="5"/>
  <c r="C65" i="5" s="1"/>
  <c r="D64" i="5"/>
  <c r="B64" i="5"/>
  <c r="C64" i="5" s="1"/>
  <c r="D63" i="5"/>
  <c r="C63" i="5"/>
  <c r="B63" i="5"/>
  <c r="D62" i="5"/>
  <c r="B62" i="5"/>
  <c r="C62" i="5" s="1"/>
  <c r="D61" i="5"/>
  <c r="B61" i="5"/>
  <c r="C61" i="5" s="1"/>
  <c r="D60" i="5"/>
  <c r="B60" i="5"/>
  <c r="C60" i="5" s="1"/>
  <c r="D59" i="5"/>
  <c r="B59" i="5"/>
  <c r="C59" i="5" s="1"/>
  <c r="D58" i="5"/>
  <c r="B58" i="5"/>
  <c r="C58" i="5" s="1"/>
  <c r="D57" i="5"/>
  <c r="C57" i="5"/>
  <c r="B57" i="5"/>
  <c r="D56" i="5"/>
  <c r="B56" i="5"/>
  <c r="C56" i="5" s="1"/>
  <c r="D55" i="5"/>
  <c r="B55" i="5"/>
  <c r="C55" i="5" s="1"/>
  <c r="D54" i="5"/>
  <c r="B54" i="5"/>
  <c r="C54" i="5" s="1"/>
  <c r="D53" i="5"/>
  <c r="B53" i="5"/>
  <c r="C53" i="5" s="1"/>
  <c r="D52" i="5"/>
  <c r="B52" i="5"/>
  <c r="C52" i="5" s="1"/>
  <c r="D51" i="5"/>
  <c r="B51" i="5"/>
  <c r="C51" i="5" s="1"/>
  <c r="D50" i="5"/>
  <c r="B50" i="5"/>
  <c r="C50" i="5" s="1"/>
  <c r="D49" i="5"/>
  <c r="B49" i="5"/>
  <c r="C49" i="5" s="1"/>
  <c r="D48" i="5"/>
  <c r="B48" i="5"/>
  <c r="C48" i="5" s="1"/>
  <c r="D47" i="5"/>
  <c r="B47" i="5"/>
  <c r="C47" i="5" s="1"/>
  <c r="D46" i="5"/>
  <c r="B46" i="5"/>
  <c r="C46" i="5" s="1"/>
  <c r="D45" i="5"/>
  <c r="B45" i="5"/>
  <c r="C45" i="5" s="1"/>
  <c r="D44" i="5"/>
  <c r="B44" i="5"/>
  <c r="C44" i="5" s="1"/>
  <c r="D43" i="5"/>
  <c r="B43" i="5"/>
  <c r="C43" i="5" s="1"/>
  <c r="D42" i="5"/>
  <c r="B42" i="5"/>
  <c r="C42" i="5" s="1"/>
  <c r="D41" i="5"/>
  <c r="C41" i="5"/>
  <c r="B41" i="5"/>
  <c r="D40" i="5"/>
  <c r="B40" i="5"/>
  <c r="C40" i="5" s="1"/>
  <c r="D39" i="5"/>
  <c r="B39" i="5"/>
  <c r="C39" i="5" s="1"/>
  <c r="D38" i="5"/>
  <c r="B38" i="5"/>
  <c r="C38" i="5" s="1"/>
  <c r="V37" i="5"/>
  <c r="V38" i="5" s="1"/>
  <c r="D37" i="5"/>
  <c r="B37" i="5"/>
  <c r="C37" i="5" s="1"/>
  <c r="V36" i="5"/>
  <c r="D36" i="5"/>
  <c r="B36" i="5"/>
  <c r="C36" i="5" s="1"/>
  <c r="D35" i="5"/>
  <c r="B35" i="5"/>
  <c r="C35" i="5" s="1"/>
  <c r="V34" i="5"/>
  <c r="V35" i="5" s="1"/>
  <c r="D34" i="5"/>
  <c r="B34" i="5"/>
  <c r="C34" i="5" s="1"/>
  <c r="D33" i="5"/>
  <c r="B33" i="5"/>
  <c r="C33" i="5" s="1"/>
  <c r="D32" i="5"/>
  <c r="B32" i="5"/>
  <c r="C32" i="5" s="1"/>
  <c r="W31" i="5"/>
  <c r="D31" i="5"/>
  <c r="B31" i="5"/>
  <c r="C31" i="5" s="1"/>
  <c r="W30" i="5"/>
  <c r="D30" i="5"/>
  <c r="B30" i="5"/>
  <c r="C30" i="5" s="1"/>
  <c r="W29" i="5"/>
  <c r="D29" i="5"/>
  <c r="B29" i="5"/>
  <c r="C29" i="5" s="1"/>
  <c r="W28" i="5"/>
  <c r="D28" i="5"/>
  <c r="B28" i="5"/>
  <c r="C28" i="5" s="1"/>
  <c r="W27" i="5"/>
  <c r="D27" i="5"/>
  <c r="B27" i="5"/>
  <c r="C27" i="5" s="1"/>
  <c r="W26" i="5"/>
  <c r="D26" i="5"/>
  <c r="B26" i="5"/>
  <c r="C26" i="5" s="1"/>
  <c r="W25" i="5"/>
  <c r="D25" i="5"/>
  <c r="B25" i="5"/>
  <c r="C25" i="5" s="1"/>
  <c r="D24" i="5"/>
  <c r="B24" i="5"/>
  <c r="C24" i="5" s="1"/>
  <c r="D23" i="5"/>
  <c r="B23" i="5"/>
  <c r="C23" i="5" s="1"/>
  <c r="D22" i="5"/>
  <c r="C22" i="5"/>
  <c r="B22" i="5"/>
  <c r="D21" i="5"/>
  <c r="B21" i="5"/>
  <c r="C21" i="5" s="1"/>
  <c r="D20" i="5"/>
  <c r="B20" i="5"/>
  <c r="C20" i="5" s="1"/>
  <c r="V19" i="5"/>
  <c r="V22" i="5" s="1"/>
  <c r="D19" i="5"/>
  <c r="B19" i="5"/>
  <c r="C19" i="5" s="1"/>
  <c r="V18" i="5"/>
  <c r="D18" i="5"/>
  <c r="B18" i="5"/>
  <c r="C18" i="5" s="1"/>
  <c r="V17" i="5"/>
  <c r="D17" i="5"/>
  <c r="B17" i="5"/>
  <c r="C17" i="5" s="1"/>
  <c r="D16" i="5"/>
  <c r="B16" i="5"/>
  <c r="C16" i="5" s="1"/>
  <c r="G12" i="5"/>
  <c r="Q41" i="4"/>
  <c r="R41" i="4" s="1"/>
  <c r="AH41" i="4" s="1"/>
  <c r="P41" i="4"/>
  <c r="G41" i="4"/>
  <c r="F41" i="4"/>
  <c r="D41" i="4"/>
  <c r="C41" i="4"/>
  <c r="B41" i="4"/>
  <c r="A41" i="4"/>
  <c r="Q40" i="4"/>
  <c r="R40" i="4" s="1"/>
  <c r="AC40" i="4" s="1"/>
  <c r="AD40" i="4" s="1"/>
  <c r="P40" i="4"/>
  <c r="G40" i="4"/>
  <c r="F40" i="4"/>
  <c r="D40" i="4"/>
  <c r="C40" i="4"/>
  <c r="B40" i="4"/>
  <c r="A40" i="4"/>
  <c r="Q39" i="4"/>
  <c r="R39" i="4" s="1"/>
  <c r="P39" i="4"/>
  <c r="G39" i="4"/>
  <c r="F39" i="4"/>
  <c r="D39" i="4"/>
  <c r="C39" i="4"/>
  <c r="B39" i="4"/>
  <c r="A39" i="4"/>
  <c r="Q38" i="4"/>
  <c r="R38" i="4" s="1"/>
  <c r="P38" i="4"/>
  <c r="G38" i="4"/>
  <c r="F38" i="4"/>
  <c r="D38" i="4"/>
  <c r="C38" i="4"/>
  <c r="B38" i="4"/>
  <c r="A38" i="4"/>
  <c r="Q37" i="4"/>
  <c r="R37" i="4" s="1"/>
  <c r="V37" i="4" s="1"/>
  <c r="W37" i="4" s="1"/>
  <c r="P37" i="4"/>
  <c r="G37" i="4"/>
  <c r="F37" i="4"/>
  <c r="D37" i="4"/>
  <c r="C37" i="4"/>
  <c r="B37" i="4"/>
  <c r="A37" i="4"/>
  <c r="Q36" i="4"/>
  <c r="R36" i="4" s="1"/>
  <c r="P36" i="4"/>
  <c r="G36" i="4"/>
  <c r="F36" i="4"/>
  <c r="D36" i="4"/>
  <c r="C36" i="4"/>
  <c r="B36" i="4"/>
  <c r="A36" i="4"/>
  <c r="Q35" i="4"/>
  <c r="P35" i="4"/>
  <c r="G35" i="4"/>
  <c r="F35" i="4"/>
  <c r="D35" i="4"/>
  <c r="C35" i="4"/>
  <c r="B35" i="4"/>
  <c r="A35" i="4"/>
  <c r="Q34" i="4"/>
  <c r="P34" i="4"/>
  <c r="G34" i="4"/>
  <c r="F34" i="4"/>
  <c r="D34" i="4"/>
  <c r="C34" i="4"/>
  <c r="B34" i="4"/>
  <c r="A34" i="4"/>
  <c r="Q33" i="4"/>
  <c r="R33" i="4" s="1"/>
  <c r="AH33" i="4" s="1"/>
  <c r="P33" i="4"/>
  <c r="G33" i="4"/>
  <c r="F33" i="4"/>
  <c r="D33" i="4"/>
  <c r="C33" i="4"/>
  <c r="B33" i="4"/>
  <c r="A33" i="4"/>
  <c r="Q32" i="4"/>
  <c r="R32" i="4" s="1"/>
  <c r="P32" i="4"/>
  <c r="G32" i="4"/>
  <c r="F32" i="4"/>
  <c r="D32" i="4"/>
  <c r="C32" i="4"/>
  <c r="B32" i="4"/>
  <c r="A32" i="4"/>
  <c r="Q31" i="4"/>
  <c r="R31" i="4" s="1"/>
  <c r="P31" i="4"/>
  <c r="G31" i="4"/>
  <c r="F31" i="4"/>
  <c r="D31" i="4"/>
  <c r="C31" i="4"/>
  <c r="B31" i="4"/>
  <c r="A31" i="4"/>
  <c r="Q30" i="4"/>
  <c r="R30" i="4" s="1"/>
  <c r="P30" i="4"/>
  <c r="G30" i="4"/>
  <c r="F30" i="4"/>
  <c r="D30" i="4"/>
  <c r="C30" i="4"/>
  <c r="B30" i="4"/>
  <c r="A30" i="4"/>
  <c r="Q29" i="4"/>
  <c r="R29" i="4" s="1"/>
  <c r="P29" i="4"/>
  <c r="G29" i="4"/>
  <c r="F29" i="4"/>
  <c r="D29" i="4"/>
  <c r="C29" i="4"/>
  <c r="B29" i="4"/>
  <c r="A29" i="4"/>
  <c r="AG28" i="4"/>
  <c r="R28" i="4"/>
  <c r="V28" i="4" s="1"/>
  <c r="W28" i="4" s="1"/>
  <c r="Q28" i="4"/>
  <c r="P28" i="4"/>
  <c r="G28" i="4"/>
  <c r="F28" i="4"/>
  <c r="D28" i="4"/>
  <c r="C28" i="4"/>
  <c r="B28" i="4"/>
  <c r="A28" i="4"/>
  <c r="Q27" i="4"/>
  <c r="P27" i="4"/>
  <c r="G27" i="4"/>
  <c r="F27" i="4"/>
  <c r="D27" i="4"/>
  <c r="C27" i="4"/>
  <c r="B27" i="4"/>
  <c r="A27" i="4"/>
  <c r="Q26" i="4"/>
  <c r="R26" i="4" s="1"/>
  <c r="P26" i="4"/>
  <c r="G26" i="4"/>
  <c r="F26" i="4"/>
  <c r="D26" i="4"/>
  <c r="C26" i="4"/>
  <c r="B26" i="4"/>
  <c r="A26" i="4"/>
  <c r="Q25" i="4"/>
  <c r="R25" i="4" s="1"/>
  <c r="AH25" i="4" s="1"/>
  <c r="P25" i="4"/>
  <c r="G25" i="4"/>
  <c r="F25" i="4"/>
  <c r="D25" i="4"/>
  <c r="C25" i="4"/>
  <c r="B25" i="4"/>
  <c r="A25" i="4"/>
  <c r="Q24" i="4"/>
  <c r="R24" i="4" s="1"/>
  <c r="P24" i="4"/>
  <c r="G24" i="4"/>
  <c r="F24" i="4"/>
  <c r="D24" i="4"/>
  <c r="C24" i="4"/>
  <c r="B24" i="4"/>
  <c r="A24" i="4"/>
  <c r="R23" i="4"/>
  <c r="AA23" i="4" s="1"/>
  <c r="AB23" i="4" s="1"/>
  <c r="Q23" i="4"/>
  <c r="P23" i="4"/>
  <c r="G23" i="4"/>
  <c r="F23" i="4"/>
  <c r="D23" i="4"/>
  <c r="C23" i="4"/>
  <c r="B23" i="4"/>
  <c r="A23" i="4"/>
  <c r="Q22" i="4"/>
  <c r="R22" i="4" s="1"/>
  <c r="P22" i="4"/>
  <c r="G22" i="4"/>
  <c r="F22" i="4"/>
  <c r="D22" i="4"/>
  <c r="C22" i="4"/>
  <c r="B22" i="4"/>
  <c r="A22" i="4"/>
  <c r="Q21" i="4"/>
  <c r="R21" i="4" s="1"/>
  <c r="AC21" i="4" s="1"/>
  <c r="AD21" i="4" s="1"/>
  <c r="P21" i="4"/>
  <c r="G21" i="4"/>
  <c r="F21" i="4"/>
  <c r="D21" i="4"/>
  <c r="C21" i="4"/>
  <c r="B21" i="4"/>
  <c r="A21" i="4"/>
  <c r="Q20" i="4"/>
  <c r="R20" i="4" s="1"/>
  <c r="P20" i="4"/>
  <c r="G20" i="4"/>
  <c r="F20" i="4"/>
  <c r="D20" i="4"/>
  <c r="C20" i="4"/>
  <c r="B20" i="4"/>
  <c r="A20" i="4"/>
  <c r="Q19" i="4"/>
  <c r="P19" i="4"/>
  <c r="G19" i="4"/>
  <c r="F19" i="4"/>
  <c r="D19" i="4"/>
  <c r="C19" i="4"/>
  <c r="B19" i="4"/>
  <c r="A19" i="4"/>
  <c r="Q18" i="4"/>
  <c r="P18" i="4"/>
  <c r="G18" i="4"/>
  <c r="F18" i="4"/>
  <c r="D18" i="4"/>
  <c r="C18" i="4"/>
  <c r="B18" i="4"/>
  <c r="A18" i="4"/>
  <c r="Q17" i="4"/>
  <c r="R17" i="4" s="1"/>
  <c r="AH17" i="4" s="1"/>
  <c r="P17" i="4"/>
  <c r="G17" i="4"/>
  <c r="F17" i="4"/>
  <c r="D17" i="4"/>
  <c r="C17" i="4"/>
  <c r="B17" i="4"/>
  <c r="A17" i="4"/>
  <c r="Q16" i="4"/>
  <c r="R16" i="4" s="1"/>
  <c r="P16" i="4"/>
  <c r="G16" i="4"/>
  <c r="F16" i="4"/>
  <c r="D16" i="4"/>
  <c r="C16" i="4"/>
  <c r="B16" i="4"/>
  <c r="A16" i="4"/>
  <c r="Q15" i="4"/>
  <c r="R15" i="4" s="1"/>
  <c r="P15" i="4"/>
  <c r="G15" i="4"/>
  <c r="F15" i="4"/>
  <c r="D15" i="4"/>
  <c r="C15" i="4"/>
  <c r="B15" i="4"/>
  <c r="A15" i="4"/>
  <c r="Q14" i="4"/>
  <c r="R14" i="4" s="1"/>
  <c r="P14" i="4"/>
  <c r="G14" i="4"/>
  <c r="F14" i="4"/>
  <c r="D14" i="4"/>
  <c r="C14" i="4"/>
  <c r="B14" i="4"/>
  <c r="A14" i="4"/>
  <c r="Q13" i="4"/>
  <c r="R13" i="4" s="1"/>
  <c r="P13" i="4"/>
  <c r="G13" i="4"/>
  <c r="F13" i="4"/>
  <c r="D13" i="4"/>
  <c r="C13" i="4"/>
  <c r="B13" i="4"/>
  <c r="A13" i="4"/>
  <c r="Q12" i="4"/>
  <c r="R12" i="4" s="1"/>
  <c r="P12" i="4"/>
  <c r="G12" i="4"/>
  <c r="F12" i="4"/>
  <c r="D12" i="4"/>
  <c r="C12" i="4"/>
  <c r="B12" i="4"/>
  <c r="A12" i="4"/>
  <c r="H529" i="1"/>
  <c r="I529" i="1" s="1"/>
  <c r="D529" i="1"/>
  <c r="H528" i="1"/>
  <c r="I528" i="1" s="1"/>
  <c r="D528" i="1"/>
  <c r="H527" i="1"/>
  <c r="I527" i="1" s="1"/>
  <c r="D527" i="1"/>
  <c r="I526" i="1"/>
  <c r="H526" i="1"/>
  <c r="D526" i="1"/>
  <c r="H525" i="1"/>
  <c r="I525" i="1" s="1"/>
  <c r="D525" i="1"/>
  <c r="H524" i="1"/>
  <c r="I524" i="1" s="1"/>
  <c r="D524" i="1"/>
  <c r="H523" i="1"/>
  <c r="I523" i="1" s="1"/>
  <c r="D523" i="1"/>
  <c r="I522" i="1"/>
  <c r="H522" i="1"/>
  <c r="D522" i="1"/>
  <c r="I521" i="1"/>
  <c r="H521" i="1"/>
  <c r="D521" i="1"/>
  <c r="I520" i="1"/>
  <c r="H520" i="1"/>
  <c r="D520" i="1"/>
  <c r="H519" i="1"/>
  <c r="I519" i="1" s="1"/>
  <c r="D519" i="1"/>
  <c r="I518" i="1"/>
  <c r="H518" i="1"/>
  <c r="D518" i="1"/>
  <c r="H517" i="1"/>
  <c r="I517" i="1" s="1"/>
  <c r="D517" i="1"/>
  <c r="H516" i="1"/>
  <c r="I516" i="1" s="1"/>
  <c r="D516" i="1"/>
  <c r="H515" i="1"/>
  <c r="I515" i="1" s="1"/>
  <c r="D515" i="1"/>
  <c r="I514" i="1"/>
  <c r="H514" i="1"/>
  <c r="D514" i="1"/>
  <c r="I513" i="1"/>
  <c r="H513" i="1"/>
  <c r="D513" i="1"/>
  <c r="I512" i="1"/>
  <c r="H512" i="1"/>
  <c r="D512" i="1"/>
  <c r="H511" i="1"/>
  <c r="I511" i="1" s="1"/>
  <c r="D511" i="1"/>
  <c r="I510" i="1"/>
  <c r="H510" i="1"/>
  <c r="D510" i="1"/>
  <c r="H509" i="1"/>
  <c r="I509" i="1" s="1"/>
  <c r="D509" i="1"/>
  <c r="H508" i="1"/>
  <c r="I508" i="1" s="1"/>
  <c r="D508" i="1"/>
  <c r="H507" i="1"/>
  <c r="I507" i="1" s="1"/>
  <c r="D507" i="1"/>
  <c r="I506" i="1"/>
  <c r="H506" i="1"/>
  <c r="D506" i="1"/>
  <c r="I505" i="1"/>
  <c r="H505" i="1"/>
  <c r="D505" i="1"/>
  <c r="I504" i="1"/>
  <c r="H504" i="1"/>
  <c r="D504" i="1"/>
  <c r="H503" i="1"/>
  <c r="I503" i="1" s="1"/>
  <c r="D503" i="1"/>
  <c r="I502" i="1"/>
  <c r="H502" i="1"/>
  <c r="D502" i="1"/>
  <c r="H501" i="1"/>
  <c r="I501" i="1" s="1"/>
  <c r="D501" i="1"/>
  <c r="H500" i="1"/>
  <c r="I500" i="1" s="1"/>
  <c r="D500" i="1"/>
  <c r="H499" i="1"/>
  <c r="I499" i="1" s="1"/>
  <c r="D499" i="1"/>
  <c r="I498" i="1"/>
  <c r="H498" i="1"/>
  <c r="D498" i="1"/>
  <c r="I497" i="1"/>
  <c r="H497" i="1"/>
  <c r="D497" i="1"/>
  <c r="I496" i="1"/>
  <c r="H496" i="1"/>
  <c r="D496" i="1"/>
  <c r="H495" i="1"/>
  <c r="I495" i="1" s="1"/>
  <c r="D495" i="1"/>
  <c r="I494" i="1"/>
  <c r="H494" i="1"/>
  <c r="D494" i="1"/>
  <c r="H493" i="1"/>
  <c r="I493" i="1" s="1"/>
  <c r="D493" i="1"/>
  <c r="H492" i="1"/>
  <c r="I492" i="1" s="1"/>
  <c r="D492" i="1"/>
  <c r="H491" i="1"/>
  <c r="I491" i="1" s="1"/>
  <c r="D491" i="1"/>
  <c r="I490" i="1"/>
  <c r="H490" i="1"/>
  <c r="D490" i="1"/>
  <c r="I489" i="1"/>
  <c r="H489" i="1"/>
  <c r="D489" i="1"/>
  <c r="I488" i="1"/>
  <c r="H488" i="1"/>
  <c r="D488" i="1"/>
  <c r="H487" i="1"/>
  <c r="I487" i="1" s="1"/>
  <c r="D487" i="1"/>
  <c r="I486" i="1"/>
  <c r="H486" i="1"/>
  <c r="D486" i="1"/>
  <c r="H485" i="1"/>
  <c r="I485" i="1" s="1"/>
  <c r="D485" i="1"/>
  <c r="H484" i="1"/>
  <c r="I484" i="1" s="1"/>
  <c r="D484" i="1"/>
  <c r="H483" i="1"/>
  <c r="I483" i="1" s="1"/>
  <c r="D483" i="1"/>
  <c r="I482" i="1"/>
  <c r="H482" i="1"/>
  <c r="D482" i="1"/>
  <c r="I481" i="1"/>
  <c r="H481" i="1"/>
  <c r="D481" i="1"/>
  <c r="I480" i="1"/>
  <c r="H480" i="1"/>
  <c r="D480" i="1"/>
  <c r="H479" i="1"/>
  <c r="I479" i="1" s="1"/>
  <c r="D479" i="1"/>
  <c r="I478" i="1"/>
  <c r="H478" i="1"/>
  <c r="D478" i="1"/>
  <c r="H477" i="1"/>
  <c r="I477" i="1" s="1"/>
  <c r="D477" i="1"/>
  <c r="H476" i="1"/>
  <c r="I476" i="1" s="1"/>
  <c r="D476" i="1"/>
  <c r="H475" i="1"/>
  <c r="I475" i="1" s="1"/>
  <c r="D475" i="1"/>
  <c r="I474" i="1"/>
  <c r="H474" i="1"/>
  <c r="D474" i="1"/>
  <c r="I473" i="1"/>
  <c r="H473" i="1"/>
  <c r="D473" i="1"/>
  <c r="I472" i="1"/>
  <c r="H472" i="1"/>
  <c r="D472" i="1"/>
  <c r="H471" i="1"/>
  <c r="I471" i="1" s="1"/>
  <c r="D471" i="1"/>
  <c r="I470" i="1"/>
  <c r="H470" i="1"/>
  <c r="D470" i="1"/>
  <c r="H469" i="1"/>
  <c r="I469" i="1" s="1"/>
  <c r="D469" i="1"/>
  <c r="H468" i="1"/>
  <c r="I468" i="1" s="1"/>
  <c r="D468" i="1"/>
  <c r="H467" i="1"/>
  <c r="I467" i="1" s="1"/>
  <c r="D467" i="1"/>
  <c r="I466" i="1"/>
  <c r="H466" i="1"/>
  <c r="D466" i="1"/>
  <c r="I465" i="1"/>
  <c r="H465" i="1"/>
  <c r="D465" i="1"/>
  <c r="I464" i="1"/>
  <c r="H464" i="1"/>
  <c r="D464" i="1"/>
  <c r="H463" i="1"/>
  <c r="I463" i="1" s="1"/>
  <c r="D463" i="1"/>
  <c r="I462" i="1"/>
  <c r="H462" i="1"/>
  <c r="D462" i="1"/>
  <c r="H461" i="1"/>
  <c r="I461" i="1" s="1"/>
  <c r="D461" i="1"/>
  <c r="H460" i="1"/>
  <c r="I460" i="1" s="1"/>
  <c r="D460" i="1"/>
  <c r="H459" i="1"/>
  <c r="I459" i="1" s="1"/>
  <c r="D459" i="1"/>
  <c r="I458" i="1"/>
  <c r="H458" i="1"/>
  <c r="D458" i="1"/>
  <c r="I457" i="1"/>
  <c r="H457" i="1"/>
  <c r="D457" i="1"/>
  <c r="I456" i="1"/>
  <c r="H456" i="1"/>
  <c r="D456" i="1"/>
  <c r="H455" i="1"/>
  <c r="I455" i="1" s="1"/>
  <c r="D455" i="1"/>
  <c r="I454" i="1"/>
  <c r="H454" i="1"/>
  <c r="D454" i="1"/>
  <c r="H453" i="1"/>
  <c r="I453" i="1" s="1"/>
  <c r="D453" i="1"/>
  <c r="H452" i="1"/>
  <c r="I452" i="1" s="1"/>
  <c r="D452" i="1"/>
  <c r="H451" i="1"/>
  <c r="I451" i="1" s="1"/>
  <c r="D451" i="1"/>
  <c r="I450" i="1"/>
  <c r="H450" i="1"/>
  <c r="D450" i="1"/>
  <c r="I449" i="1"/>
  <c r="H449" i="1"/>
  <c r="D449" i="1"/>
  <c r="I448" i="1"/>
  <c r="H448" i="1"/>
  <c r="D448" i="1"/>
  <c r="H447" i="1"/>
  <c r="I447" i="1" s="1"/>
  <c r="D447" i="1"/>
  <c r="I446" i="1"/>
  <c r="H446" i="1"/>
  <c r="D446" i="1"/>
  <c r="H445" i="1"/>
  <c r="I445" i="1" s="1"/>
  <c r="D445" i="1"/>
  <c r="H444" i="1"/>
  <c r="I444" i="1" s="1"/>
  <c r="D444" i="1"/>
  <c r="H443" i="1"/>
  <c r="I443" i="1" s="1"/>
  <c r="D443" i="1"/>
  <c r="I442" i="1"/>
  <c r="H442" i="1"/>
  <c r="D442" i="1"/>
  <c r="I441" i="1"/>
  <c r="H441" i="1"/>
  <c r="D441" i="1"/>
  <c r="I440" i="1"/>
  <c r="H440" i="1"/>
  <c r="D440" i="1"/>
  <c r="H439" i="1"/>
  <c r="I439" i="1" s="1"/>
  <c r="D439" i="1"/>
  <c r="I438" i="1"/>
  <c r="H438" i="1"/>
  <c r="D438" i="1"/>
  <c r="H437" i="1"/>
  <c r="I437" i="1" s="1"/>
  <c r="D437" i="1"/>
  <c r="H436" i="1"/>
  <c r="I436" i="1" s="1"/>
  <c r="D436" i="1"/>
  <c r="H435" i="1"/>
  <c r="I435" i="1" s="1"/>
  <c r="D435" i="1"/>
  <c r="I434" i="1"/>
  <c r="H434" i="1"/>
  <c r="D434" i="1"/>
  <c r="I433" i="1"/>
  <c r="H433" i="1"/>
  <c r="D433" i="1"/>
  <c r="I432" i="1"/>
  <c r="H432" i="1"/>
  <c r="D432" i="1"/>
  <c r="H431" i="1"/>
  <c r="I431" i="1" s="1"/>
  <c r="D431" i="1"/>
  <c r="I430" i="1"/>
  <c r="H430" i="1"/>
  <c r="D430" i="1"/>
  <c r="H429" i="1"/>
  <c r="I429" i="1" s="1"/>
  <c r="D429" i="1"/>
  <c r="I428" i="1"/>
  <c r="H428" i="1"/>
  <c r="D428" i="1"/>
  <c r="H427" i="1"/>
  <c r="I427" i="1" s="1"/>
  <c r="D427" i="1"/>
  <c r="I426" i="1"/>
  <c r="H426" i="1"/>
  <c r="D426" i="1"/>
  <c r="I425" i="1"/>
  <c r="H425" i="1"/>
  <c r="D425" i="1"/>
  <c r="I424" i="1"/>
  <c r="H424" i="1"/>
  <c r="D424" i="1"/>
  <c r="H423" i="1"/>
  <c r="I423" i="1" s="1"/>
  <c r="D423" i="1"/>
  <c r="I422" i="1"/>
  <c r="H422" i="1"/>
  <c r="D422" i="1"/>
  <c r="H421" i="1"/>
  <c r="I421" i="1" s="1"/>
  <c r="D421" i="1"/>
  <c r="I420" i="1"/>
  <c r="H420" i="1"/>
  <c r="D420" i="1"/>
  <c r="H419" i="1"/>
  <c r="I419" i="1" s="1"/>
  <c r="D419" i="1"/>
  <c r="I418" i="1"/>
  <c r="H418" i="1"/>
  <c r="D418" i="1"/>
  <c r="I417" i="1"/>
  <c r="H417" i="1"/>
  <c r="D417" i="1"/>
  <c r="I416" i="1"/>
  <c r="H416" i="1"/>
  <c r="D416" i="1"/>
  <c r="H415" i="1"/>
  <c r="I415" i="1" s="1"/>
  <c r="D415" i="1"/>
  <c r="I414" i="1"/>
  <c r="H414" i="1"/>
  <c r="D414" i="1"/>
  <c r="H413" i="1"/>
  <c r="I413" i="1" s="1"/>
  <c r="D413" i="1"/>
  <c r="I412" i="1"/>
  <c r="H412" i="1"/>
  <c r="D412" i="1"/>
  <c r="H411" i="1"/>
  <c r="I411" i="1" s="1"/>
  <c r="D411" i="1"/>
  <c r="I410" i="1"/>
  <c r="H410" i="1"/>
  <c r="D410" i="1"/>
  <c r="I409" i="1"/>
  <c r="H409" i="1"/>
  <c r="D409" i="1"/>
  <c r="I408" i="1"/>
  <c r="H408" i="1"/>
  <c r="D408" i="1"/>
  <c r="H407" i="1"/>
  <c r="I407" i="1" s="1"/>
  <c r="D407" i="1"/>
  <c r="I406" i="1"/>
  <c r="H406" i="1"/>
  <c r="D406" i="1"/>
  <c r="H405" i="1"/>
  <c r="I405" i="1" s="1"/>
  <c r="D405" i="1"/>
  <c r="I404" i="1"/>
  <c r="H404" i="1"/>
  <c r="D404" i="1"/>
  <c r="H403" i="1"/>
  <c r="I403" i="1" s="1"/>
  <c r="D403" i="1"/>
  <c r="I402" i="1"/>
  <c r="H402" i="1"/>
  <c r="D402" i="1"/>
  <c r="I401" i="1"/>
  <c r="H401" i="1"/>
  <c r="D401" i="1"/>
  <c r="I400" i="1"/>
  <c r="H400" i="1"/>
  <c r="D400" i="1"/>
  <c r="H399" i="1"/>
  <c r="I399" i="1" s="1"/>
  <c r="D399" i="1"/>
  <c r="I398" i="1"/>
  <c r="H398" i="1"/>
  <c r="D398" i="1"/>
  <c r="H397" i="1"/>
  <c r="I397" i="1" s="1"/>
  <c r="D397" i="1"/>
  <c r="I396" i="1"/>
  <c r="H396" i="1"/>
  <c r="D396" i="1"/>
  <c r="H395" i="1"/>
  <c r="I395" i="1" s="1"/>
  <c r="D395" i="1"/>
  <c r="I394" i="1"/>
  <c r="H394" i="1"/>
  <c r="D394" i="1"/>
  <c r="I393" i="1"/>
  <c r="H393" i="1"/>
  <c r="D393" i="1"/>
  <c r="I392" i="1"/>
  <c r="H392" i="1"/>
  <c r="D392" i="1"/>
  <c r="H391" i="1"/>
  <c r="I391" i="1" s="1"/>
  <c r="D391" i="1"/>
  <c r="I390" i="1"/>
  <c r="H390" i="1"/>
  <c r="D390" i="1"/>
  <c r="H389" i="1"/>
  <c r="I389" i="1" s="1"/>
  <c r="D389" i="1"/>
  <c r="I388" i="1"/>
  <c r="H388" i="1"/>
  <c r="D388" i="1"/>
  <c r="H387" i="1"/>
  <c r="I387" i="1" s="1"/>
  <c r="D387" i="1"/>
  <c r="I386" i="1"/>
  <c r="H386" i="1"/>
  <c r="D386" i="1"/>
  <c r="I385" i="1"/>
  <c r="H385" i="1"/>
  <c r="D385" i="1"/>
  <c r="I384" i="1"/>
  <c r="H384" i="1"/>
  <c r="D384" i="1"/>
  <c r="H383" i="1"/>
  <c r="I383" i="1" s="1"/>
  <c r="D383" i="1"/>
  <c r="I382" i="1"/>
  <c r="H382" i="1"/>
  <c r="D382" i="1"/>
  <c r="H381" i="1"/>
  <c r="I381" i="1" s="1"/>
  <c r="D381" i="1"/>
  <c r="I380" i="1"/>
  <c r="H380" i="1"/>
  <c r="D380" i="1"/>
  <c r="H379" i="1"/>
  <c r="I379" i="1" s="1"/>
  <c r="D379" i="1"/>
  <c r="I378" i="1"/>
  <c r="H378" i="1"/>
  <c r="D378" i="1"/>
  <c r="I377" i="1"/>
  <c r="H377" i="1"/>
  <c r="D377" i="1"/>
  <c r="I376" i="1"/>
  <c r="H376" i="1"/>
  <c r="D376" i="1"/>
  <c r="H375" i="1"/>
  <c r="I375" i="1" s="1"/>
  <c r="D375" i="1"/>
  <c r="I374" i="1"/>
  <c r="H374" i="1"/>
  <c r="D374" i="1"/>
  <c r="H373" i="1"/>
  <c r="I373" i="1" s="1"/>
  <c r="D373" i="1"/>
  <c r="I372" i="1"/>
  <c r="H372" i="1"/>
  <c r="D372" i="1"/>
  <c r="H371" i="1"/>
  <c r="I371" i="1" s="1"/>
  <c r="D371" i="1"/>
  <c r="I370" i="1"/>
  <c r="H370" i="1"/>
  <c r="D370" i="1"/>
  <c r="I369" i="1"/>
  <c r="H369" i="1"/>
  <c r="D369" i="1"/>
  <c r="I368" i="1"/>
  <c r="H368" i="1"/>
  <c r="D368" i="1"/>
  <c r="H367" i="1"/>
  <c r="I367" i="1" s="1"/>
  <c r="D367" i="1"/>
  <c r="I366" i="1"/>
  <c r="H366" i="1"/>
  <c r="D366" i="1"/>
  <c r="H365" i="1"/>
  <c r="I365" i="1" s="1"/>
  <c r="D365" i="1"/>
  <c r="I364" i="1"/>
  <c r="H364" i="1"/>
  <c r="D364" i="1"/>
  <c r="H363" i="1"/>
  <c r="I363" i="1" s="1"/>
  <c r="D363" i="1"/>
  <c r="I362" i="1"/>
  <c r="H362" i="1"/>
  <c r="D362" i="1"/>
  <c r="I361" i="1"/>
  <c r="H361" i="1"/>
  <c r="D361" i="1"/>
  <c r="I360" i="1"/>
  <c r="H360" i="1"/>
  <c r="D360" i="1"/>
  <c r="H359" i="1"/>
  <c r="I359" i="1" s="1"/>
  <c r="D359" i="1"/>
  <c r="H358" i="1"/>
  <c r="I358" i="1" s="1"/>
  <c r="D358" i="1"/>
  <c r="H357" i="1"/>
  <c r="I357" i="1" s="1"/>
  <c r="D357" i="1"/>
  <c r="I356" i="1"/>
  <c r="H356" i="1"/>
  <c r="D356" i="1"/>
  <c r="H355" i="1"/>
  <c r="I355" i="1" s="1"/>
  <c r="D355" i="1"/>
  <c r="I354" i="1"/>
  <c r="H354" i="1"/>
  <c r="D354" i="1"/>
  <c r="I353" i="1"/>
  <c r="H353" i="1"/>
  <c r="D353" i="1"/>
  <c r="I352" i="1"/>
  <c r="H352" i="1"/>
  <c r="D352" i="1"/>
  <c r="H351" i="1"/>
  <c r="I351" i="1" s="1"/>
  <c r="D351" i="1"/>
  <c r="I350" i="1"/>
  <c r="H350" i="1"/>
  <c r="D350" i="1"/>
  <c r="H349" i="1"/>
  <c r="I349" i="1" s="1"/>
  <c r="D349" i="1"/>
  <c r="I348" i="1"/>
  <c r="H348" i="1"/>
  <c r="D348" i="1"/>
  <c r="H347" i="1"/>
  <c r="I347" i="1" s="1"/>
  <c r="D347" i="1"/>
  <c r="I346" i="1"/>
  <c r="H346" i="1"/>
  <c r="D346" i="1"/>
  <c r="I345" i="1"/>
  <c r="H345" i="1"/>
  <c r="D345" i="1"/>
  <c r="I344" i="1"/>
  <c r="H344" i="1"/>
  <c r="D344" i="1"/>
  <c r="H343" i="1"/>
  <c r="I343" i="1" s="1"/>
  <c r="D343" i="1"/>
  <c r="H342" i="1"/>
  <c r="I342" i="1" s="1"/>
  <c r="D342" i="1"/>
  <c r="H341" i="1"/>
  <c r="I341" i="1" s="1"/>
  <c r="D341" i="1"/>
  <c r="I340" i="1"/>
  <c r="H340" i="1"/>
  <c r="D340" i="1"/>
  <c r="H339" i="1"/>
  <c r="I339" i="1" s="1"/>
  <c r="D339" i="1"/>
  <c r="I338" i="1"/>
  <c r="H338" i="1"/>
  <c r="D338" i="1"/>
  <c r="H337" i="1"/>
  <c r="I337" i="1" s="1"/>
  <c r="D337" i="1"/>
  <c r="I336" i="1"/>
  <c r="H336" i="1"/>
  <c r="D336" i="1"/>
  <c r="H335" i="1"/>
  <c r="I335" i="1" s="1"/>
  <c r="D335" i="1"/>
  <c r="H334" i="1"/>
  <c r="I334" i="1" s="1"/>
  <c r="D334" i="1"/>
  <c r="H333" i="1"/>
  <c r="I333" i="1" s="1"/>
  <c r="D333" i="1"/>
  <c r="I332" i="1"/>
  <c r="H332" i="1"/>
  <c r="D332" i="1"/>
  <c r="H331" i="1"/>
  <c r="I331" i="1" s="1"/>
  <c r="D331" i="1"/>
  <c r="I330" i="1"/>
  <c r="H330" i="1"/>
  <c r="D330" i="1"/>
  <c r="I329" i="1"/>
  <c r="H329" i="1"/>
  <c r="D329" i="1"/>
  <c r="I328" i="1"/>
  <c r="H328" i="1"/>
  <c r="D328" i="1"/>
  <c r="H327" i="1"/>
  <c r="I327" i="1" s="1"/>
  <c r="D327" i="1"/>
  <c r="I326" i="1"/>
  <c r="H326" i="1"/>
  <c r="D326" i="1"/>
  <c r="H325" i="1"/>
  <c r="I325" i="1" s="1"/>
  <c r="D325" i="1"/>
  <c r="I324" i="1"/>
  <c r="H324" i="1"/>
  <c r="D324" i="1"/>
  <c r="H323" i="1"/>
  <c r="I323" i="1" s="1"/>
  <c r="D323" i="1"/>
  <c r="I322" i="1"/>
  <c r="H322" i="1"/>
  <c r="D322" i="1"/>
  <c r="I321" i="1"/>
  <c r="H321" i="1"/>
  <c r="D321" i="1"/>
  <c r="I320" i="1"/>
  <c r="H320" i="1"/>
  <c r="D320" i="1"/>
  <c r="H319" i="1"/>
  <c r="I319" i="1" s="1"/>
  <c r="D319" i="1"/>
  <c r="H318" i="1"/>
  <c r="I318" i="1" s="1"/>
  <c r="D318" i="1"/>
  <c r="H317" i="1"/>
  <c r="I317" i="1" s="1"/>
  <c r="D317" i="1"/>
  <c r="I316" i="1"/>
  <c r="H316" i="1"/>
  <c r="D316" i="1"/>
  <c r="H315" i="1"/>
  <c r="I315" i="1" s="1"/>
  <c r="D315" i="1"/>
  <c r="I314" i="1"/>
  <c r="H314" i="1"/>
  <c r="D314" i="1"/>
  <c r="H313" i="1"/>
  <c r="I313" i="1" s="1"/>
  <c r="D313" i="1"/>
  <c r="I312" i="1"/>
  <c r="H312" i="1"/>
  <c r="D312" i="1"/>
  <c r="H311" i="1"/>
  <c r="I311" i="1" s="1"/>
  <c r="D311" i="1"/>
  <c r="H310" i="1"/>
  <c r="I310" i="1" s="1"/>
  <c r="D310" i="1"/>
  <c r="H309" i="1"/>
  <c r="I309" i="1" s="1"/>
  <c r="D309" i="1"/>
  <c r="I308" i="1"/>
  <c r="H308" i="1"/>
  <c r="D308" i="1"/>
  <c r="H307" i="1"/>
  <c r="I307" i="1" s="1"/>
  <c r="D307" i="1"/>
  <c r="I306" i="1"/>
  <c r="H306" i="1"/>
  <c r="D306" i="1"/>
  <c r="I305" i="1"/>
  <c r="H305" i="1"/>
  <c r="D305" i="1"/>
  <c r="I304" i="1"/>
  <c r="H304" i="1"/>
  <c r="D304" i="1"/>
  <c r="I303" i="1"/>
  <c r="H303" i="1"/>
  <c r="D303" i="1"/>
  <c r="I302" i="1"/>
  <c r="H302" i="1"/>
  <c r="D302" i="1"/>
  <c r="I301" i="1"/>
  <c r="H301" i="1"/>
  <c r="D301" i="1"/>
  <c r="I300" i="1"/>
  <c r="H300" i="1"/>
  <c r="D300" i="1"/>
  <c r="H299" i="1"/>
  <c r="I299" i="1" s="1"/>
  <c r="D299" i="1"/>
  <c r="I298" i="1"/>
  <c r="H298" i="1"/>
  <c r="D298" i="1"/>
  <c r="I297" i="1"/>
  <c r="H297" i="1"/>
  <c r="D297" i="1"/>
  <c r="I296" i="1"/>
  <c r="H296" i="1"/>
  <c r="D296" i="1"/>
  <c r="H295" i="1"/>
  <c r="I295" i="1" s="1"/>
  <c r="D295" i="1"/>
  <c r="H294" i="1"/>
  <c r="I294" i="1" s="1"/>
  <c r="D294" i="1"/>
  <c r="H293" i="1"/>
  <c r="I293" i="1" s="1"/>
  <c r="D293" i="1"/>
  <c r="I292" i="1"/>
  <c r="H292" i="1"/>
  <c r="D292" i="1"/>
  <c r="H291" i="1"/>
  <c r="I291" i="1" s="1"/>
  <c r="D291" i="1"/>
  <c r="I290" i="1"/>
  <c r="H290" i="1"/>
  <c r="D290" i="1"/>
  <c r="I289" i="1"/>
  <c r="H289" i="1"/>
  <c r="D289" i="1"/>
  <c r="I288" i="1"/>
  <c r="H288" i="1"/>
  <c r="F288" i="1"/>
  <c r="G288" i="1" s="1"/>
  <c r="D288" i="1"/>
  <c r="H287" i="1"/>
  <c r="I287" i="1" s="1"/>
  <c r="D287" i="1"/>
  <c r="H286" i="1"/>
  <c r="I286" i="1" s="1"/>
  <c r="D286" i="1"/>
  <c r="H285" i="1"/>
  <c r="I285" i="1" s="1"/>
  <c r="D285" i="1"/>
  <c r="I284" i="1"/>
  <c r="H284" i="1"/>
  <c r="D284" i="1"/>
  <c r="H283" i="1"/>
  <c r="I283" i="1" s="1"/>
  <c r="D283" i="1"/>
  <c r="I282" i="1"/>
  <c r="H282" i="1"/>
  <c r="D282" i="1"/>
  <c r="I281" i="1"/>
  <c r="H281" i="1"/>
  <c r="D281" i="1"/>
  <c r="I280" i="1"/>
  <c r="H280" i="1"/>
  <c r="D280" i="1"/>
  <c r="H279" i="1"/>
  <c r="I279" i="1" s="1"/>
  <c r="D279" i="1"/>
  <c r="H278" i="1"/>
  <c r="I278" i="1" s="1"/>
  <c r="D278" i="1"/>
  <c r="H277" i="1"/>
  <c r="I277" i="1" s="1"/>
  <c r="D277" i="1"/>
  <c r="I276" i="1"/>
  <c r="H276" i="1"/>
  <c r="D276" i="1"/>
  <c r="H275" i="1"/>
  <c r="I275" i="1" s="1"/>
  <c r="D275" i="1"/>
  <c r="I274" i="1"/>
  <c r="H274" i="1"/>
  <c r="D274" i="1"/>
  <c r="H273" i="1"/>
  <c r="I273" i="1" s="1"/>
  <c r="D273" i="1"/>
  <c r="I272" i="1"/>
  <c r="H272" i="1"/>
  <c r="D272" i="1"/>
  <c r="H271" i="1"/>
  <c r="I271" i="1" s="1"/>
  <c r="D271" i="1"/>
  <c r="H270" i="1"/>
  <c r="I270" i="1" s="1"/>
  <c r="D270" i="1"/>
  <c r="H269" i="1"/>
  <c r="I269" i="1" s="1"/>
  <c r="D269" i="1"/>
  <c r="I268" i="1"/>
  <c r="H268" i="1"/>
  <c r="D268" i="1"/>
  <c r="H267" i="1"/>
  <c r="I267" i="1" s="1"/>
  <c r="D267" i="1"/>
  <c r="I266" i="1"/>
  <c r="H266" i="1"/>
  <c r="D266" i="1"/>
  <c r="H265" i="1"/>
  <c r="I265" i="1" s="1"/>
  <c r="D265" i="1"/>
  <c r="I264" i="1"/>
  <c r="H264" i="1"/>
  <c r="D264" i="1"/>
  <c r="H263" i="1"/>
  <c r="I263" i="1" s="1"/>
  <c r="D263" i="1"/>
  <c r="H262" i="1"/>
  <c r="I262" i="1" s="1"/>
  <c r="D262" i="1"/>
  <c r="H261" i="1"/>
  <c r="I261" i="1" s="1"/>
  <c r="D261" i="1"/>
  <c r="I260" i="1"/>
  <c r="H260" i="1"/>
  <c r="D260" i="1"/>
  <c r="H259" i="1"/>
  <c r="I259" i="1" s="1"/>
  <c r="D259" i="1"/>
  <c r="I258" i="1"/>
  <c r="H258" i="1"/>
  <c r="D258" i="1"/>
  <c r="H257" i="1"/>
  <c r="I257" i="1" s="1"/>
  <c r="D257" i="1"/>
  <c r="I256" i="1"/>
  <c r="H256" i="1"/>
  <c r="D256" i="1"/>
  <c r="H255" i="1"/>
  <c r="I255" i="1" s="1"/>
  <c r="D255" i="1"/>
  <c r="H254" i="1"/>
  <c r="I254" i="1" s="1"/>
  <c r="D254" i="1"/>
  <c r="H253" i="1"/>
  <c r="I253" i="1" s="1"/>
  <c r="D253" i="1"/>
  <c r="I252" i="1"/>
  <c r="H252" i="1"/>
  <c r="D252" i="1"/>
  <c r="H251" i="1"/>
  <c r="I251" i="1" s="1"/>
  <c r="D251" i="1"/>
  <c r="I250" i="1"/>
  <c r="H250" i="1"/>
  <c r="D250" i="1"/>
  <c r="H249" i="1"/>
  <c r="I249" i="1" s="1"/>
  <c r="D249" i="1"/>
  <c r="I248" i="1"/>
  <c r="H248" i="1"/>
  <c r="D248" i="1"/>
  <c r="H247" i="1"/>
  <c r="I247" i="1" s="1"/>
  <c r="D247" i="1"/>
  <c r="H246" i="1"/>
  <c r="I246" i="1" s="1"/>
  <c r="D246" i="1"/>
  <c r="H245" i="1"/>
  <c r="I245" i="1" s="1"/>
  <c r="D245" i="1"/>
  <c r="I244" i="1"/>
  <c r="H244" i="1"/>
  <c r="D244" i="1"/>
  <c r="H243" i="1"/>
  <c r="I243" i="1" s="1"/>
  <c r="D243" i="1"/>
  <c r="I242" i="1"/>
  <c r="H242" i="1"/>
  <c r="D242" i="1"/>
  <c r="H241" i="1"/>
  <c r="I241" i="1" s="1"/>
  <c r="D241" i="1"/>
  <c r="I240" i="1"/>
  <c r="H240" i="1"/>
  <c r="D240" i="1"/>
  <c r="H239" i="1"/>
  <c r="I239" i="1" s="1"/>
  <c r="D239" i="1"/>
  <c r="H238" i="1"/>
  <c r="I238" i="1" s="1"/>
  <c r="D238" i="1"/>
  <c r="H237" i="1"/>
  <c r="I237" i="1" s="1"/>
  <c r="D237" i="1"/>
  <c r="I236" i="1"/>
  <c r="H236" i="1"/>
  <c r="D236" i="1"/>
  <c r="H235" i="1"/>
  <c r="I235" i="1" s="1"/>
  <c r="D235" i="1"/>
  <c r="I234" i="1"/>
  <c r="H234" i="1"/>
  <c r="D234" i="1"/>
  <c r="H233" i="1"/>
  <c r="I233" i="1" s="1"/>
  <c r="D233" i="1"/>
  <c r="I232" i="1"/>
  <c r="H232" i="1"/>
  <c r="D232" i="1"/>
  <c r="H231" i="1"/>
  <c r="I231" i="1" s="1"/>
  <c r="D231" i="1"/>
  <c r="H230" i="1"/>
  <c r="I230" i="1" s="1"/>
  <c r="D230" i="1"/>
  <c r="H229" i="1"/>
  <c r="I229" i="1" s="1"/>
  <c r="D229" i="1"/>
  <c r="I228" i="1"/>
  <c r="H228" i="1"/>
  <c r="D228" i="1"/>
  <c r="H227" i="1"/>
  <c r="I227" i="1" s="1"/>
  <c r="D227" i="1"/>
  <c r="I226" i="1"/>
  <c r="H226" i="1"/>
  <c r="D226" i="1"/>
  <c r="H225" i="1"/>
  <c r="I225" i="1" s="1"/>
  <c r="D225" i="1"/>
  <c r="I224" i="1"/>
  <c r="H224" i="1"/>
  <c r="D224" i="1"/>
  <c r="H223" i="1"/>
  <c r="I223" i="1" s="1"/>
  <c r="D223" i="1"/>
  <c r="H222" i="1"/>
  <c r="I222" i="1" s="1"/>
  <c r="D222" i="1"/>
  <c r="H221" i="1"/>
  <c r="I221" i="1" s="1"/>
  <c r="D221" i="1"/>
  <c r="I220" i="1"/>
  <c r="H220" i="1"/>
  <c r="D220" i="1"/>
  <c r="H219" i="1"/>
  <c r="I219" i="1" s="1"/>
  <c r="D219" i="1"/>
  <c r="I218" i="1"/>
  <c r="H218" i="1"/>
  <c r="D218" i="1"/>
  <c r="H217" i="1"/>
  <c r="I217" i="1" s="1"/>
  <c r="D217" i="1"/>
  <c r="I216" i="1"/>
  <c r="H216" i="1"/>
  <c r="D216" i="1"/>
  <c r="H215" i="1"/>
  <c r="I215" i="1" s="1"/>
  <c r="D215" i="1"/>
  <c r="H214" i="1"/>
  <c r="I214" i="1" s="1"/>
  <c r="D214" i="1"/>
  <c r="H213" i="1"/>
  <c r="I213" i="1" s="1"/>
  <c r="D213" i="1"/>
  <c r="I212" i="1"/>
  <c r="H212" i="1"/>
  <c r="D212" i="1"/>
  <c r="H211" i="1"/>
  <c r="I211" i="1" s="1"/>
  <c r="D211" i="1"/>
  <c r="I210" i="1"/>
  <c r="H210" i="1"/>
  <c r="D210" i="1"/>
  <c r="H209" i="1"/>
  <c r="I209" i="1" s="1"/>
  <c r="D209" i="1"/>
  <c r="I208" i="1"/>
  <c r="H208" i="1"/>
  <c r="D208" i="1"/>
  <c r="H207" i="1"/>
  <c r="I207" i="1" s="1"/>
  <c r="D207" i="1"/>
  <c r="H206" i="1"/>
  <c r="I206" i="1" s="1"/>
  <c r="D206" i="1"/>
  <c r="H205" i="1"/>
  <c r="I205" i="1" s="1"/>
  <c r="D205" i="1"/>
  <c r="I204" i="1"/>
  <c r="H204" i="1"/>
  <c r="D204" i="1"/>
  <c r="H203" i="1"/>
  <c r="I203" i="1" s="1"/>
  <c r="D203" i="1"/>
  <c r="I202" i="1"/>
  <c r="H202" i="1"/>
  <c r="D202" i="1"/>
  <c r="H201" i="1"/>
  <c r="I201" i="1" s="1"/>
  <c r="D201" i="1"/>
  <c r="I200" i="1"/>
  <c r="H200" i="1"/>
  <c r="D200" i="1"/>
  <c r="H199" i="1"/>
  <c r="I199" i="1" s="1"/>
  <c r="D199" i="1"/>
  <c r="H198" i="1"/>
  <c r="I198" i="1" s="1"/>
  <c r="D198" i="1"/>
  <c r="H197" i="1"/>
  <c r="I197" i="1" s="1"/>
  <c r="D197" i="1"/>
  <c r="I196" i="1"/>
  <c r="H196" i="1"/>
  <c r="D196" i="1"/>
  <c r="H195" i="1"/>
  <c r="I195" i="1" s="1"/>
  <c r="D195" i="1"/>
  <c r="I194" i="1"/>
  <c r="H194" i="1"/>
  <c r="D194" i="1"/>
  <c r="H193" i="1"/>
  <c r="I193" i="1" s="1"/>
  <c r="D193" i="1"/>
  <c r="I192" i="1"/>
  <c r="H192" i="1"/>
  <c r="D192" i="1"/>
  <c r="H191" i="1"/>
  <c r="I191" i="1" s="1"/>
  <c r="D191" i="1"/>
  <c r="H190" i="1"/>
  <c r="I190" i="1" s="1"/>
  <c r="D190" i="1"/>
  <c r="H189" i="1"/>
  <c r="I189" i="1" s="1"/>
  <c r="D189" i="1"/>
  <c r="I188" i="1"/>
  <c r="H188" i="1"/>
  <c r="D188" i="1"/>
  <c r="H187" i="1"/>
  <c r="I187" i="1" s="1"/>
  <c r="D187" i="1"/>
  <c r="I186" i="1"/>
  <c r="H186" i="1"/>
  <c r="D186" i="1"/>
  <c r="H185" i="1"/>
  <c r="I185" i="1" s="1"/>
  <c r="D185" i="1"/>
  <c r="I184" i="1"/>
  <c r="H184" i="1"/>
  <c r="D184" i="1"/>
  <c r="H183" i="1"/>
  <c r="I183" i="1" s="1"/>
  <c r="D183" i="1"/>
  <c r="H182" i="1"/>
  <c r="I182" i="1" s="1"/>
  <c r="D182" i="1"/>
  <c r="H181" i="1"/>
  <c r="I181" i="1" s="1"/>
  <c r="D181" i="1"/>
  <c r="I180" i="1"/>
  <c r="H180" i="1"/>
  <c r="D180" i="1"/>
  <c r="H179" i="1"/>
  <c r="I179" i="1" s="1"/>
  <c r="D179" i="1"/>
  <c r="I178" i="1"/>
  <c r="H178" i="1"/>
  <c r="D178" i="1"/>
  <c r="H177" i="1"/>
  <c r="I177" i="1" s="1"/>
  <c r="D177" i="1"/>
  <c r="I176" i="1"/>
  <c r="H176" i="1"/>
  <c r="D176" i="1"/>
  <c r="H175" i="1"/>
  <c r="I175" i="1" s="1"/>
  <c r="D175" i="1"/>
  <c r="H174" i="1"/>
  <c r="I174" i="1" s="1"/>
  <c r="D174" i="1"/>
  <c r="H173" i="1"/>
  <c r="I173" i="1" s="1"/>
  <c r="D173" i="1"/>
  <c r="I172" i="1"/>
  <c r="H172" i="1"/>
  <c r="D172" i="1"/>
  <c r="H171" i="1"/>
  <c r="I171" i="1" s="1"/>
  <c r="D171" i="1"/>
  <c r="I170" i="1"/>
  <c r="H170" i="1"/>
  <c r="D170" i="1"/>
  <c r="H169" i="1"/>
  <c r="I169" i="1" s="1"/>
  <c r="D169" i="1"/>
  <c r="I168" i="1"/>
  <c r="H168" i="1"/>
  <c r="D168" i="1"/>
  <c r="H167" i="1"/>
  <c r="I167" i="1" s="1"/>
  <c r="D167" i="1"/>
  <c r="H166" i="1"/>
  <c r="I166" i="1" s="1"/>
  <c r="D166" i="1"/>
  <c r="H165" i="1"/>
  <c r="I165" i="1" s="1"/>
  <c r="D165" i="1"/>
  <c r="I164" i="1"/>
  <c r="H164" i="1"/>
  <c r="D164" i="1"/>
  <c r="H163" i="1"/>
  <c r="I163" i="1" s="1"/>
  <c r="D163" i="1"/>
  <c r="I162" i="1"/>
  <c r="H162" i="1"/>
  <c r="D162" i="1"/>
  <c r="I161" i="1"/>
  <c r="H161" i="1"/>
  <c r="D161" i="1"/>
  <c r="I160" i="1"/>
  <c r="H160" i="1"/>
  <c r="D160" i="1"/>
  <c r="H159" i="1"/>
  <c r="I159" i="1" s="1"/>
  <c r="D159" i="1"/>
  <c r="H158" i="1"/>
  <c r="I158" i="1" s="1"/>
  <c r="D158" i="1"/>
  <c r="H157" i="1"/>
  <c r="I157" i="1" s="1"/>
  <c r="D157" i="1"/>
  <c r="I156" i="1"/>
  <c r="H156" i="1"/>
  <c r="D156" i="1"/>
  <c r="H155" i="1"/>
  <c r="I155" i="1" s="1"/>
  <c r="D155" i="1"/>
  <c r="I154" i="1"/>
  <c r="H154" i="1"/>
  <c r="D154" i="1"/>
  <c r="I153" i="1"/>
  <c r="H153" i="1"/>
  <c r="D153" i="1"/>
  <c r="I152" i="1"/>
  <c r="H152" i="1"/>
  <c r="D152" i="1"/>
  <c r="H151" i="1"/>
  <c r="I151" i="1" s="1"/>
  <c r="D151" i="1"/>
  <c r="H150" i="1"/>
  <c r="I150" i="1" s="1"/>
  <c r="D150" i="1"/>
  <c r="H149" i="1"/>
  <c r="I149" i="1" s="1"/>
  <c r="D149" i="1"/>
  <c r="I148" i="1"/>
  <c r="H148" i="1"/>
  <c r="D148" i="1"/>
  <c r="H147" i="1"/>
  <c r="I147" i="1" s="1"/>
  <c r="D147" i="1"/>
  <c r="I146" i="1"/>
  <c r="H146" i="1"/>
  <c r="D146" i="1"/>
  <c r="I145" i="1"/>
  <c r="H145" i="1"/>
  <c r="D145" i="1"/>
  <c r="I144" i="1"/>
  <c r="H144" i="1"/>
  <c r="D144" i="1"/>
  <c r="H143" i="1"/>
  <c r="I143" i="1" s="1"/>
  <c r="D143" i="1"/>
  <c r="H142" i="1"/>
  <c r="I142" i="1" s="1"/>
  <c r="D142" i="1"/>
  <c r="H141" i="1"/>
  <c r="I141" i="1" s="1"/>
  <c r="D141" i="1"/>
  <c r="I140" i="1"/>
  <c r="H140" i="1"/>
  <c r="D140" i="1"/>
  <c r="H139" i="1"/>
  <c r="I139" i="1" s="1"/>
  <c r="D139" i="1"/>
  <c r="I138" i="1"/>
  <c r="H138" i="1"/>
  <c r="D138" i="1"/>
  <c r="I137" i="1"/>
  <c r="H137" i="1"/>
  <c r="D137" i="1"/>
  <c r="I136" i="1"/>
  <c r="H136" i="1"/>
  <c r="D136" i="1"/>
  <c r="H135" i="1"/>
  <c r="I135" i="1" s="1"/>
  <c r="D135" i="1"/>
  <c r="H134" i="1"/>
  <c r="I134" i="1" s="1"/>
  <c r="D134" i="1"/>
  <c r="H133" i="1"/>
  <c r="I133" i="1" s="1"/>
  <c r="D133" i="1"/>
  <c r="I132" i="1"/>
  <c r="H132" i="1"/>
  <c r="D132" i="1"/>
  <c r="H131" i="1"/>
  <c r="I131" i="1" s="1"/>
  <c r="D131" i="1"/>
  <c r="I130" i="1"/>
  <c r="H130" i="1"/>
  <c r="D130" i="1"/>
  <c r="I129" i="1"/>
  <c r="H129" i="1"/>
  <c r="D129" i="1"/>
  <c r="I128" i="1"/>
  <c r="H128" i="1"/>
  <c r="D128" i="1"/>
  <c r="H127" i="1"/>
  <c r="I127" i="1" s="1"/>
  <c r="D127" i="1"/>
  <c r="I126" i="1"/>
  <c r="H126" i="1"/>
  <c r="D126" i="1"/>
  <c r="H125" i="1"/>
  <c r="I125" i="1" s="1"/>
  <c r="D125" i="1"/>
  <c r="I124" i="1"/>
  <c r="H124" i="1"/>
  <c r="D124" i="1"/>
  <c r="H123" i="1"/>
  <c r="I123" i="1" s="1"/>
  <c r="D123" i="1"/>
  <c r="H122" i="1"/>
  <c r="I122" i="1" s="1"/>
  <c r="D122" i="1"/>
  <c r="I121" i="1"/>
  <c r="H121" i="1"/>
  <c r="D121" i="1"/>
  <c r="I120" i="1"/>
  <c r="H120" i="1"/>
  <c r="F120" i="1"/>
  <c r="G120" i="1" s="1"/>
  <c r="D120" i="1"/>
  <c r="H119" i="1"/>
  <c r="I119" i="1" s="1"/>
  <c r="D119" i="1"/>
  <c r="I118" i="1"/>
  <c r="H118" i="1"/>
  <c r="D118" i="1"/>
  <c r="H117" i="1"/>
  <c r="I117" i="1" s="1"/>
  <c r="F117" i="1"/>
  <c r="G117" i="1" s="1"/>
  <c r="D117" i="1"/>
  <c r="I116" i="1"/>
  <c r="H116" i="1"/>
  <c r="D116" i="1"/>
  <c r="H115" i="1"/>
  <c r="I115" i="1" s="1"/>
  <c r="D115" i="1"/>
  <c r="I114" i="1"/>
  <c r="H114" i="1"/>
  <c r="D114" i="1"/>
  <c r="I113" i="1"/>
  <c r="H113" i="1"/>
  <c r="D113" i="1"/>
  <c r="I112" i="1"/>
  <c r="H112" i="1"/>
  <c r="D112" i="1"/>
  <c r="H111" i="1"/>
  <c r="I111" i="1" s="1"/>
  <c r="D111" i="1"/>
  <c r="I110" i="1"/>
  <c r="H110" i="1"/>
  <c r="D110" i="1"/>
  <c r="H109" i="1"/>
  <c r="I109" i="1" s="1"/>
  <c r="D109" i="1"/>
  <c r="I108" i="1"/>
  <c r="H108" i="1"/>
  <c r="D108" i="1"/>
  <c r="H107" i="1"/>
  <c r="I107" i="1" s="1"/>
  <c r="D107" i="1"/>
  <c r="I106" i="1"/>
  <c r="H106" i="1"/>
  <c r="D106" i="1"/>
  <c r="I105" i="1"/>
  <c r="H105" i="1"/>
  <c r="D105" i="1"/>
  <c r="I104" i="1"/>
  <c r="H104" i="1"/>
  <c r="D104" i="1"/>
  <c r="H103" i="1"/>
  <c r="I103" i="1" s="1"/>
  <c r="D103" i="1"/>
  <c r="H102" i="1"/>
  <c r="I102" i="1" s="1"/>
  <c r="D102" i="1"/>
  <c r="H101" i="1"/>
  <c r="I101" i="1" s="1"/>
  <c r="D101" i="1"/>
  <c r="I100" i="1"/>
  <c r="H100" i="1"/>
  <c r="D100" i="1"/>
  <c r="H99" i="1"/>
  <c r="I99" i="1" s="1"/>
  <c r="D99" i="1"/>
  <c r="I98" i="1"/>
  <c r="H98" i="1"/>
  <c r="D98" i="1"/>
  <c r="I97" i="1"/>
  <c r="H97" i="1"/>
  <c r="D97" i="1"/>
  <c r="I96" i="1"/>
  <c r="H96" i="1"/>
  <c r="D96" i="1"/>
  <c r="H95" i="1"/>
  <c r="I95" i="1" s="1"/>
  <c r="D95" i="1"/>
  <c r="H94" i="1"/>
  <c r="I94" i="1" s="1"/>
  <c r="D94" i="1"/>
  <c r="H93" i="1"/>
  <c r="I93" i="1" s="1"/>
  <c r="D93" i="1"/>
  <c r="I92" i="1"/>
  <c r="H92" i="1"/>
  <c r="D92" i="1"/>
  <c r="H91" i="1"/>
  <c r="I91" i="1" s="1"/>
  <c r="D91" i="1"/>
  <c r="I90" i="1"/>
  <c r="H90" i="1"/>
  <c r="D90" i="1"/>
  <c r="I89" i="1"/>
  <c r="H89" i="1"/>
  <c r="F89" i="1"/>
  <c r="G89" i="1" s="1"/>
  <c r="D89" i="1"/>
  <c r="I88" i="1"/>
  <c r="H88" i="1"/>
  <c r="D88" i="1"/>
  <c r="H87" i="1"/>
  <c r="I87" i="1" s="1"/>
  <c r="D87" i="1"/>
  <c r="I86" i="1"/>
  <c r="H86" i="1"/>
  <c r="D86" i="1"/>
  <c r="H85" i="1"/>
  <c r="I85" i="1" s="1"/>
  <c r="D85" i="1"/>
  <c r="I84" i="1"/>
  <c r="H84" i="1"/>
  <c r="D84" i="1"/>
  <c r="H83" i="1"/>
  <c r="I83" i="1" s="1"/>
  <c r="D83" i="1"/>
  <c r="I82" i="1"/>
  <c r="H82" i="1"/>
  <c r="D82" i="1"/>
  <c r="I81" i="1"/>
  <c r="H81" i="1"/>
  <c r="D81" i="1"/>
  <c r="I80" i="1"/>
  <c r="H80" i="1"/>
  <c r="F80" i="1"/>
  <c r="G80" i="1" s="1"/>
  <c r="D80" i="1"/>
  <c r="H79" i="1"/>
  <c r="I79" i="1" s="1"/>
  <c r="D79" i="1"/>
  <c r="I78" i="1"/>
  <c r="H78" i="1"/>
  <c r="D78" i="1"/>
  <c r="H77" i="1"/>
  <c r="I77" i="1" s="1"/>
  <c r="F77" i="1"/>
  <c r="G77" i="1" s="1"/>
  <c r="D77" i="1"/>
  <c r="I76" i="1"/>
  <c r="H76" i="1"/>
  <c r="D76" i="1"/>
  <c r="H75" i="1"/>
  <c r="I75" i="1" s="1"/>
  <c r="D75" i="1"/>
  <c r="I74" i="1"/>
  <c r="H74" i="1"/>
  <c r="D74" i="1"/>
  <c r="I73" i="1"/>
  <c r="H73" i="1"/>
  <c r="D73" i="1"/>
  <c r="I72" i="1"/>
  <c r="H72" i="1"/>
  <c r="D72" i="1"/>
  <c r="H71" i="1"/>
  <c r="I71" i="1" s="1"/>
  <c r="D71" i="1"/>
  <c r="I70" i="1"/>
  <c r="H70" i="1"/>
  <c r="D70" i="1"/>
  <c r="H69" i="1"/>
  <c r="I69" i="1" s="1"/>
  <c r="D69" i="1"/>
  <c r="I68" i="1"/>
  <c r="H68" i="1"/>
  <c r="D68" i="1"/>
  <c r="H67" i="1"/>
  <c r="I67" i="1" s="1"/>
  <c r="D67" i="1"/>
  <c r="I66" i="1"/>
  <c r="H66" i="1"/>
  <c r="D66" i="1"/>
  <c r="I65" i="1"/>
  <c r="H65" i="1"/>
  <c r="D65" i="1"/>
  <c r="I64" i="1"/>
  <c r="H64" i="1"/>
  <c r="F64" i="1"/>
  <c r="G64" i="1" s="1"/>
  <c r="D64" i="1"/>
  <c r="H63" i="1"/>
  <c r="I63" i="1" s="1"/>
  <c r="D63" i="1"/>
  <c r="I62" i="1"/>
  <c r="H62" i="1"/>
  <c r="D62" i="1"/>
  <c r="H61" i="1"/>
  <c r="I61" i="1" s="1"/>
  <c r="D61" i="1"/>
  <c r="I60" i="1"/>
  <c r="H60" i="1"/>
  <c r="D60" i="1"/>
  <c r="H59" i="1"/>
  <c r="I59" i="1" s="1"/>
  <c r="D59" i="1"/>
  <c r="I58" i="1"/>
  <c r="H58" i="1"/>
  <c r="D58" i="1"/>
  <c r="I57" i="1"/>
  <c r="H57" i="1"/>
  <c r="F57" i="1"/>
  <c r="G57" i="1" s="1"/>
  <c r="D57" i="1"/>
  <c r="I56" i="1"/>
  <c r="H56" i="1"/>
  <c r="D56" i="1"/>
  <c r="H55" i="1"/>
  <c r="I55" i="1" s="1"/>
  <c r="F55" i="1"/>
  <c r="G55" i="1" s="1"/>
  <c r="D55" i="1"/>
  <c r="H54" i="1"/>
  <c r="I54" i="1" s="1"/>
  <c r="D54" i="1"/>
  <c r="H53" i="1"/>
  <c r="I53" i="1" s="1"/>
  <c r="D53" i="1"/>
  <c r="I52" i="1"/>
  <c r="H52" i="1"/>
  <c r="D52" i="1"/>
  <c r="H51" i="1"/>
  <c r="I51" i="1" s="1"/>
  <c r="D51" i="1"/>
  <c r="I50" i="1"/>
  <c r="H50" i="1"/>
  <c r="D50" i="1"/>
  <c r="I49" i="1"/>
  <c r="H49" i="1"/>
  <c r="F49" i="1"/>
  <c r="G49" i="1" s="1"/>
  <c r="D49" i="1"/>
  <c r="I48" i="1"/>
  <c r="H48" i="1"/>
  <c r="D48" i="1"/>
  <c r="H47" i="1"/>
  <c r="I47" i="1" s="1"/>
  <c r="D47" i="1"/>
  <c r="H46" i="1"/>
  <c r="I46" i="1" s="1"/>
  <c r="D46" i="1"/>
  <c r="H45" i="1"/>
  <c r="I45" i="1" s="1"/>
  <c r="D45" i="1"/>
  <c r="I44" i="1"/>
  <c r="H44" i="1"/>
  <c r="D44" i="1"/>
  <c r="H43" i="1"/>
  <c r="I43" i="1" s="1"/>
  <c r="D43" i="1"/>
  <c r="I42" i="1"/>
  <c r="H42" i="1"/>
  <c r="D42" i="1"/>
  <c r="I41" i="1"/>
  <c r="H41" i="1"/>
  <c r="D41" i="1"/>
  <c r="I40" i="1"/>
  <c r="H40" i="1"/>
  <c r="D40" i="1"/>
  <c r="H39" i="1"/>
  <c r="I39" i="1" s="1"/>
  <c r="D39" i="1"/>
  <c r="I38" i="1"/>
  <c r="H38" i="1"/>
  <c r="D38" i="1"/>
  <c r="H37" i="1"/>
  <c r="I37" i="1" s="1"/>
  <c r="F37" i="1"/>
  <c r="G37" i="1" s="1"/>
  <c r="D37" i="1"/>
  <c r="I36" i="1"/>
  <c r="H36" i="1"/>
  <c r="D36" i="1"/>
  <c r="H35" i="1"/>
  <c r="I35" i="1" s="1"/>
  <c r="D35" i="1"/>
  <c r="I34" i="1"/>
  <c r="H34" i="1"/>
  <c r="D34" i="1"/>
  <c r="I33" i="1"/>
  <c r="H33" i="1"/>
  <c r="D33" i="1"/>
  <c r="I32" i="1"/>
  <c r="H32" i="1"/>
  <c r="F32" i="1"/>
  <c r="G32" i="1" s="1"/>
  <c r="D32" i="1"/>
  <c r="H31" i="1"/>
  <c r="I31" i="1" s="1"/>
  <c r="D31" i="1"/>
  <c r="I30" i="1"/>
  <c r="H30" i="1"/>
  <c r="D30" i="1"/>
  <c r="H29" i="1"/>
  <c r="I29" i="1" s="1"/>
  <c r="D29" i="1"/>
  <c r="I28" i="1"/>
  <c r="H28" i="1"/>
  <c r="D28" i="1"/>
  <c r="H27" i="1"/>
  <c r="I27" i="1" s="1"/>
  <c r="D27" i="1"/>
  <c r="I26" i="1"/>
  <c r="H26" i="1"/>
  <c r="D26" i="1"/>
  <c r="I25" i="1"/>
  <c r="H25" i="1"/>
  <c r="D25" i="1"/>
  <c r="I24" i="1"/>
  <c r="H24" i="1"/>
  <c r="D24" i="1"/>
  <c r="H23" i="1"/>
  <c r="I23" i="1" s="1"/>
  <c r="D23" i="1"/>
  <c r="I22" i="1"/>
  <c r="H22" i="1"/>
  <c r="D22" i="1"/>
  <c r="H21" i="1"/>
  <c r="I21" i="1" s="1"/>
  <c r="D21" i="1"/>
  <c r="I20" i="1"/>
  <c r="H20" i="1"/>
  <c r="D20" i="1"/>
  <c r="H19" i="1"/>
  <c r="I19" i="1" s="1"/>
  <c r="D19" i="1"/>
  <c r="N18" i="1"/>
  <c r="H18" i="1"/>
  <c r="I18" i="1" s="1"/>
  <c r="D18" i="1"/>
  <c r="N17" i="1"/>
  <c r="H17" i="1"/>
  <c r="I17" i="1" s="1"/>
  <c r="D17" i="1"/>
  <c r="N16" i="1"/>
  <c r="I16" i="1"/>
  <c r="H16" i="1"/>
  <c r="D16" i="1"/>
  <c r="N15" i="1"/>
  <c r="I15" i="1"/>
  <c r="H15" i="1"/>
  <c r="F15" i="1"/>
  <c r="G15" i="1" s="1"/>
  <c r="D15" i="1"/>
  <c r="N14" i="1"/>
  <c r="F264" i="1" s="1"/>
  <c r="G264" i="1" s="1"/>
  <c r="H14" i="1"/>
  <c r="I14" i="1" s="1"/>
  <c r="G14" i="1"/>
  <c r="F14" i="1"/>
  <c r="D14" i="1"/>
  <c r="N13" i="1"/>
  <c r="F160" i="1" s="1"/>
  <c r="G160" i="1" s="1"/>
  <c r="H13" i="1"/>
  <c r="I13" i="1" s="1"/>
  <c r="D13" i="1"/>
  <c r="N12" i="1"/>
  <c r="I12" i="1"/>
  <c r="H12" i="1"/>
  <c r="D12" i="1"/>
  <c r="N11" i="1"/>
  <c r="I11" i="1"/>
  <c r="H11" i="1"/>
  <c r="F11" i="1"/>
  <c r="G11" i="1" s="1"/>
  <c r="D11" i="1"/>
  <c r="N10" i="1"/>
  <c r="H10" i="1"/>
  <c r="I10" i="1" s="1"/>
  <c r="D10" i="1"/>
  <c r="N9" i="1"/>
  <c r="H9" i="1"/>
  <c r="I9" i="1" s="1"/>
  <c r="F9" i="1"/>
  <c r="G9" i="1" s="1"/>
  <c r="D9" i="1"/>
  <c r="N8" i="1"/>
  <c r="F296" i="1" s="1"/>
  <c r="G296" i="1" s="1"/>
  <c r="I8" i="1"/>
  <c r="H8" i="1"/>
  <c r="D8" i="1"/>
  <c r="N7" i="1"/>
  <c r="F232" i="1" s="1"/>
  <c r="G232" i="1" s="1"/>
  <c r="I7" i="1"/>
  <c r="H7" i="1"/>
  <c r="F7" i="1"/>
  <c r="G7" i="1" s="1"/>
  <c r="D7" i="1"/>
  <c r="I6" i="1"/>
  <c r="H6" i="1"/>
  <c r="F6" i="1"/>
  <c r="G6" i="1" s="1"/>
  <c r="D6" i="1"/>
  <c r="H5" i="1"/>
  <c r="I5" i="1" s="1"/>
  <c r="D5" i="1"/>
  <c r="H4" i="1"/>
  <c r="I4" i="1" s="1"/>
  <c r="F4" i="1"/>
  <c r="G4" i="1" s="1"/>
  <c r="D4" i="1"/>
  <c r="I3" i="1"/>
  <c r="H3" i="1"/>
  <c r="D3" i="1"/>
  <c r="I2" i="1"/>
  <c r="H2" i="1"/>
  <c r="F2" i="1"/>
  <c r="G2" i="1" s="1"/>
  <c r="D2" i="1"/>
  <c r="AA38" i="4" l="1"/>
  <c r="AB38" i="4" s="1"/>
  <c r="AC38" i="4"/>
  <c r="AD38" i="4" s="1"/>
  <c r="T38" i="4"/>
  <c r="U38" i="4" s="1"/>
  <c r="V38" i="4"/>
  <c r="W38" i="4" s="1"/>
  <c r="E38" i="4"/>
  <c r="AA15" i="4"/>
  <c r="AB15" i="4" s="1"/>
  <c r="AC15" i="4"/>
  <c r="AD15" i="4" s="1"/>
  <c r="E37" i="4"/>
  <c r="AC23" i="4"/>
  <c r="AD23" i="4" s="1"/>
  <c r="X37" i="4"/>
  <c r="Z37" i="4" s="1"/>
  <c r="Y40" i="4"/>
  <c r="V23" i="4"/>
  <c r="W23" i="4" s="1"/>
  <c r="X40" i="4"/>
  <c r="Z40" i="4" s="1"/>
  <c r="E23" i="4"/>
  <c r="AA16" i="4"/>
  <c r="AB16" i="4" s="1"/>
  <c r="T16" i="4"/>
  <c r="AA22" i="4"/>
  <c r="AB22" i="4" s="1"/>
  <c r="AE22" i="4"/>
  <c r="AF22" i="4" s="1"/>
  <c r="AC22" i="4"/>
  <c r="AD22" i="4" s="1"/>
  <c r="E22" i="4"/>
  <c r="V22" i="4"/>
  <c r="W22" i="4" s="1"/>
  <c r="T22" i="4"/>
  <c r="U22" i="4" s="1"/>
  <c r="AA30" i="4"/>
  <c r="AB30" i="4" s="1"/>
  <c r="AC30" i="4"/>
  <c r="AD30" i="4" s="1"/>
  <c r="E30" i="4"/>
  <c r="V30" i="4"/>
  <c r="W30" i="4" s="1"/>
  <c r="T30" i="4"/>
  <c r="U30" i="4" s="1"/>
  <c r="AE30" i="4"/>
  <c r="AF30" i="4" s="1"/>
  <c r="AA36" i="4"/>
  <c r="AB36" i="4" s="1"/>
  <c r="X36" i="4"/>
  <c r="Z36" i="4" s="1"/>
  <c r="E36" i="4"/>
  <c r="V36" i="4"/>
  <c r="W36" i="4" s="1"/>
  <c r="AG36" i="4"/>
  <c r="T36" i="4"/>
  <c r="Y36" i="4"/>
  <c r="AE36" i="4"/>
  <c r="AF36" i="4" s="1"/>
  <c r="AC36" i="4"/>
  <c r="AD36" i="4" s="1"/>
  <c r="AA29" i="4"/>
  <c r="AB29" i="4" s="1"/>
  <c r="AC29" i="4"/>
  <c r="AD29" i="4" s="1"/>
  <c r="X29" i="4"/>
  <c r="Z29" i="4" s="1"/>
  <c r="E29" i="4"/>
  <c r="V29" i="4"/>
  <c r="W29" i="4" s="1"/>
  <c r="T29" i="4"/>
  <c r="U29" i="4" s="1"/>
  <c r="AE29" i="4"/>
  <c r="AF29" i="4" s="1"/>
  <c r="AA13" i="4"/>
  <c r="AB13" i="4" s="1"/>
  <c r="AC13" i="4"/>
  <c r="AD13" i="4" s="1"/>
  <c r="AE13" i="4"/>
  <c r="AF13" i="4" s="1"/>
  <c r="V13" i="4"/>
  <c r="W13" i="4" s="1"/>
  <c r="E13" i="4"/>
  <c r="X13" i="4"/>
  <c r="Z13" i="4" s="1"/>
  <c r="T13" i="4"/>
  <c r="U13" i="4" s="1"/>
  <c r="AA14" i="4"/>
  <c r="AB14" i="4" s="1"/>
  <c r="AE14" i="4"/>
  <c r="AF14" i="4" s="1"/>
  <c r="AC14" i="4"/>
  <c r="AD14" i="4" s="1"/>
  <c r="E14" i="4"/>
  <c r="V14" i="4"/>
  <c r="W14" i="4" s="1"/>
  <c r="T14" i="4"/>
  <c r="U14" i="4" s="1"/>
  <c r="AA24" i="4"/>
  <c r="AB24" i="4" s="1"/>
  <c r="AC24" i="4"/>
  <c r="AD24" i="4" s="1"/>
  <c r="T24" i="4"/>
  <c r="U24" i="4" s="1"/>
  <c r="AA37" i="4"/>
  <c r="AB37" i="4" s="1"/>
  <c r="T37" i="4"/>
  <c r="U37" i="4" s="1"/>
  <c r="AE37" i="4"/>
  <c r="AF37" i="4" s="1"/>
  <c r="AC37" i="4"/>
  <c r="AD37" i="4" s="1"/>
  <c r="AA28" i="4"/>
  <c r="AB28" i="4" s="1"/>
  <c r="AE28" i="4"/>
  <c r="AF28" i="4" s="1"/>
  <c r="AC28" i="4"/>
  <c r="AD28" i="4" s="1"/>
  <c r="Y28" i="4"/>
  <c r="X28" i="4"/>
  <c r="Z28" i="4" s="1"/>
  <c r="E28" i="4"/>
  <c r="AA31" i="4"/>
  <c r="AB31" i="4" s="1"/>
  <c r="AC31" i="4"/>
  <c r="AD31" i="4" s="1"/>
  <c r="E31" i="4"/>
  <c r="V31" i="4"/>
  <c r="W31" i="4" s="1"/>
  <c r="AA40" i="4"/>
  <c r="AB40" i="4" s="1"/>
  <c r="AG40" i="4"/>
  <c r="T40" i="4"/>
  <c r="U40" i="4" s="1"/>
  <c r="T28" i="4"/>
  <c r="U28" i="4" s="1"/>
  <c r="T31" i="4"/>
  <c r="U31" i="4" s="1"/>
  <c r="AA32" i="4"/>
  <c r="AB32" i="4" s="1"/>
  <c r="T32" i="4"/>
  <c r="U32" i="4" s="1"/>
  <c r="AC32" i="4"/>
  <c r="AD32" i="4" s="1"/>
  <c r="AA21" i="4"/>
  <c r="AB21" i="4" s="1"/>
  <c r="AE21" i="4"/>
  <c r="AF21" i="4" s="1"/>
  <c r="X21" i="4"/>
  <c r="Z21" i="4" s="1"/>
  <c r="T15" i="4"/>
  <c r="U15" i="4" s="1"/>
  <c r="U16" i="4"/>
  <c r="T21" i="4"/>
  <c r="U21" i="4" s="1"/>
  <c r="E21" i="4"/>
  <c r="V21" i="4"/>
  <c r="W21" i="4" s="1"/>
  <c r="T23" i="4"/>
  <c r="U23" i="4" s="1"/>
  <c r="AE38" i="4"/>
  <c r="AF38" i="4" s="1"/>
  <c r="W35" i="5"/>
  <c r="W36" i="6"/>
  <c r="M21" i="9"/>
  <c r="M22" i="9"/>
  <c r="M23" i="9"/>
  <c r="K21" i="9"/>
  <c r="M9" i="9"/>
  <c r="L11" i="9"/>
  <c r="N9" i="9"/>
  <c r="M11" i="9"/>
  <c r="N11" i="9"/>
  <c r="M8" i="9"/>
  <c r="M13" i="9"/>
  <c r="K22" i="9"/>
  <c r="K23" i="9"/>
  <c r="U22" i="5"/>
  <c r="AE12" i="4"/>
  <c r="AF12" i="4" s="1"/>
  <c r="V12" i="4"/>
  <c r="W12" i="4" s="1"/>
  <c r="E12" i="4"/>
  <c r="AC12" i="4"/>
  <c r="AD12" i="4" s="1"/>
  <c r="X12" i="4"/>
  <c r="Z12" i="4" s="1"/>
  <c r="T12" i="4"/>
  <c r="U12" i="4" s="1"/>
  <c r="AG12" i="4"/>
  <c r="Y12" i="4"/>
  <c r="AA12" i="4"/>
  <c r="AB12" i="4" s="1"/>
  <c r="AH12" i="4"/>
  <c r="AE20" i="4"/>
  <c r="AF20" i="4" s="1"/>
  <c r="V20" i="4"/>
  <c r="W20" i="4" s="1"/>
  <c r="E20" i="4"/>
  <c r="AC20" i="4"/>
  <c r="AD20" i="4" s="1"/>
  <c r="Y20" i="4"/>
  <c r="T20" i="4"/>
  <c r="U20" i="4" s="1"/>
  <c r="AA20" i="4"/>
  <c r="AB20" i="4" s="1"/>
  <c r="AG20" i="4"/>
  <c r="X20" i="4"/>
  <c r="Z20" i="4" s="1"/>
  <c r="AH20" i="4"/>
  <c r="T39" i="4"/>
  <c r="U39" i="4" s="1"/>
  <c r="AA39" i="4"/>
  <c r="AB39" i="4" s="1"/>
  <c r="AH39" i="4"/>
  <c r="AG39" i="4"/>
  <c r="Y39" i="4"/>
  <c r="AC39" i="4"/>
  <c r="AD39" i="4" s="1"/>
  <c r="X39" i="4"/>
  <c r="Z39" i="4" s="1"/>
  <c r="AE39" i="4"/>
  <c r="AF39" i="4" s="1"/>
  <c r="V39" i="4"/>
  <c r="W39" i="4" s="1"/>
  <c r="E39" i="4"/>
  <c r="AG26" i="4"/>
  <c r="Y26" i="4"/>
  <c r="X26" i="4"/>
  <c r="Z26" i="4" s="1"/>
  <c r="AE26" i="4"/>
  <c r="AF26" i="4" s="1"/>
  <c r="AA26" i="4"/>
  <c r="AB26" i="4" s="1"/>
  <c r="V26" i="4"/>
  <c r="W26" i="4" s="1"/>
  <c r="E26" i="4"/>
  <c r="AC26" i="4"/>
  <c r="AD26" i="4" s="1"/>
  <c r="T26" i="4"/>
  <c r="U26" i="4" s="1"/>
  <c r="AH26" i="4"/>
  <c r="R34" i="4"/>
  <c r="T41" i="4"/>
  <c r="U41" i="4" s="1"/>
  <c r="Y13" i="4"/>
  <c r="AG13" i="4"/>
  <c r="X14" i="4"/>
  <c r="Z14" i="4" s="1"/>
  <c r="AE15" i="4"/>
  <c r="AF15" i="4" s="1"/>
  <c r="E16" i="4"/>
  <c r="V16" i="4"/>
  <c r="W16" i="4" s="1"/>
  <c r="AC17" i="4"/>
  <c r="AD17" i="4" s="1"/>
  <c r="R19" i="4"/>
  <c r="Y21" i="4"/>
  <c r="AG21" i="4"/>
  <c r="X22" i="4"/>
  <c r="Z22" i="4" s="1"/>
  <c r="AE23" i="4"/>
  <c r="AF23" i="4" s="1"/>
  <c r="E24" i="4"/>
  <c r="V24" i="4"/>
  <c r="W24" i="4" s="1"/>
  <c r="AC25" i="4"/>
  <c r="AD25" i="4" s="1"/>
  <c r="R27" i="4"/>
  <c r="AH28" i="4"/>
  <c r="Y29" i="4"/>
  <c r="AG29" i="4"/>
  <c r="X30" i="4"/>
  <c r="Z30" i="4" s="1"/>
  <c r="AE31" i="4"/>
  <c r="AF31" i="4" s="1"/>
  <c r="E32" i="4"/>
  <c r="V32" i="4"/>
  <c r="W32" i="4" s="1"/>
  <c r="AC33" i="4"/>
  <c r="AD33" i="4" s="1"/>
  <c r="R35" i="4"/>
  <c r="AH36" i="4"/>
  <c r="Y37" i="4"/>
  <c r="AG37" i="4"/>
  <c r="X38" i="4"/>
  <c r="Z38" i="4" s="1"/>
  <c r="E40" i="4"/>
  <c r="V40" i="4"/>
  <c r="W40" i="4" s="1"/>
  <c r="AC41" i="4"/>
  <c r="AD41" i="4" s="1"/>
  <c r="E15" i="4"/>
  <c r="V15" i="4"/>
  <c r="W15" i="4" s="1"/>
  <c r="AC16" i="4"/>
  <c r="AD16" i="4" s="1"/>
  <c r="T17" i="4"/>
  <c r="U17" i="4" s="1"/>
  <c r="R18" i="4"/>
  <c r="T25" i="4"/>
  <c r="U25" i="4" s="1"/>
  <c r="AH13" i="4"/>
  <c r="Y14" i="4"/>
  <c r="AG14" i="4"/>
  <c r="X15" i="4"/>
  <c r="Z15" i="4" s="1"/>
  <c r="AE16" i="4"/>
  <c r="AF16" i="4" s="1"/>
  <c r="E17" i="4"/>
  <c r="V17" i="4"/>
  <c r="W17" i="4" s="1"/>
  <c r="AH21" i="4"/>
  <c r="Y22" i="4"/>
  <c r="AG22" i="4"/>
  <c r="X23" i="4"/>
  <c r="Z23" i="4" s="1"/>
  <c r="AE24" i="4"/>
  <c r="AF24" i="4" s="1"/>
  <c r="E25" i="4"/>
  <c r="V25" i="4"/>
  <c r="W25" i="4" s="1"/>
  <c r="AH29" i="4"/>
  <c r="Y30" i="4"/>
  <c r="AG30" i="4"/>
  <c r="X31" i="4"/>
  <c r="Z31" i="4" s="1"/>
  <c r="AE32" i="4"/>
  <c r="AF32" i="4" s="1"/>
  <c r="E33" i="4"/>
  <c r="V33" i="4"/>
  <c r="W33" i="4" s="1"/>
  <c r="AH37" i="4"/>
  <c r="Y38" i="4"/>
  <c r="AG38" i="4"/>
  <c r="AE40" i="4"/>
  <c r="AF40" i="4" s="1"/>
  <c r="E41" i="4"/>
  <c r="V41" i="4"/>
  <c r="W41" i="4" s="1"/>
  <c r="AA25" i="4"/>
  <c r="AB25" i="4" s="1"/>
  <c r="AA33" i="4"/>
  <c r="AB33" i="4" s="1"/>
  <c r="AA41" i="4"/>
  <c r="AB41" i="4" s="1"/>
  <c r="AH14" i="4"/>
  <c r="Y15" i="4"/>
  <c r="AG15" i="4"/>
  <c r="X16" i="4"/>
  <c r="Z16" i="4" s="1"/>
  <c r="AE17" i="4"/>
  <c r="AF17" i="4" s="1"/>
  <c r="AH22" i="4"/>
  <c r="Y23" i="4"/>
  <c r="AG23" i="4"/>
  <c r="X24" i="4"/>
  <c r="Z24" i="4" s="1"/>
  <c r="AE25" i="4"/>
  <c r="AF25" i="4" s="1"/>
  <c r="AH30" i="4"/>
  <c r="Y31" i="4"/>
  <c r="AG31" i="4"/>
  <c r="X32" i="4"/>
  <c r="Z32" i="4" s="1"/>
  <c r="AE33" i="4"/>
  <c r="AF33" i="4" s="1"/>
  <c r="AH38" i="4"/>
  <c r="AE41" i="4"/>
  <c r="AF41" i="4" s="1"/>
  <c r="AA17" i="4"/>
  <c r="AB17" i="4" s="1"/>
  <c r="T33" i="4"/>
  <c r="U33" i="4" s="1"/>
  <c r="AH15" i="4"/>
  <c r="Y16" i="4"/>
  <c r="AG16" i="4"/>
  <c r="X17" i="4"/>
  <c r="Z17" i="4" s="1"/>
  <c r="AH23" i="4"/>
  <c r="Y24" i="4"/>
  <c r="AG24" i="4"/>
  <c r="X25" i="4"/>
  <c r="Z25" i="4" s="1"/>
  <c r="AH31" i="4"/>
  <c r="Y32" i="4"/>
  <c r="AG32" i="4"/>
  <c r="X33" i="4"/>
  <c r="Z33" i="4" s="1"/>
  <c r="U36" i="4"/>
  <c r="X41" i="4"/>
  <c r="Z41" i="4" s="1"/>
  <c r="AH16" i="4"/>
  <c r="Y17" i="4"/>
  <c r="AG17" i="4"/>
  <c r="AH24" i="4"/>
  <c r="Y25" i="4"/>
  <c r="AG25" i="4"/>
  <c r="AH32" i="4"/>
  <c r="Y33" i="4"/>
  <c r="AG33" i="4"/>
  <c r="AH40" i="4"/>
  <c r="Y41" i="4"/>
  <c r="AG41" i="4"/>
  <c r="F294" i="1"/>
  <c r="G294" i="1" s="1"/>
  <c r="F302" i="1"/>
  <c r="G302" i="1" s="1"/>
  <c r="F297" i="1"/>
  <c r="G297" i="1" s="1"/>
  <c r="F300" i="1"/>
  <c r="G300" i="1" s="1"/>
  <c r="F303" i="1"/>
  <c r="G303" i="1" s="1"/>
  <c r="F298" i="1"/>
  <c r="G298" i="1" s="1"/>
  <c r="F274" i="1"/>
  <c r="G274" i="1" s="1"/>
  <c r="F301" i="1"/>
  <c r="G301" i="1" s="1"/>
  <c r="F293" i="1"/>
  <c r="G293" i="1" s="1"/>
  <c r="F304" i="1"/>
  <c r="G304" i="1" s="1"/>
  <c r="F299" i="1"/>
  <c r="G299" i="1" s="1"/>
  <c r="F139" i="1"/>
  <c r="G139" i="1" s="1"/>
  <c r="F496" i="1"/>
  <c r="G496" i="1" s="1"/>
  <c r="F480" i="1"/>
  <c r="G480" i="1" s="1"/>
  <c r="F424" i="1"/>
  <c r="G424" i="1" s="1"/>
  <c r="F368" i="1"/>
  <c r="G368" i="1" s="1"/>
  <c r="F443" i="1"/>
  <c r="G443" i="1" s="1"/>
  <c r="F435" i="1"/>
  <c r="G435" i="1" s="1"/>
  <c r="F427" i="1"/>
  <c r="G427" i="1" s="1"/>
  <c r="F419" i="1"/>
  <c r="G419" i="1" s="1"/>
  <c r="F387" i="1"/>
  <c r="G387" i="1" s="1"/>
  <c r="F518" i="1"/>
  <c r="G518" i="1" s="1"/>
  <c r="F478" i="1"/>
  <c r="G478" i="1" s="1"/>
  <c r="F462" i="1"/>
  <c r="G462" i="1" s="1"/>
  <c r="F430" i="1"/>
  <c r="G430" i="1" s="1"/>
  <c r="F398" i="1"/>
  <c r="G398" i="1" s="1"/>
  <c r="F374" i="1"/>
  <c r="G374" i="1" s="1"/>
  <c r="F310" i="1"/>
  <c r="G310" i="1" s="1"/>
  <c r="F513" i="1"/>
  <c r="G513" i="1" s="1"/>
  <c r="F441" i="1"/>
  <c r="G441" i="1" s="1"/>
  <c r="F409" i="1"/>
  <c r="G409" i="1" s="1"/>
  <c r="F393" i="1"/>
  <c r="G393" i="1" s="1"/>
  <c r="F369" i="1"/>
  <c r="G369" i="1" s="1"/>
  <c r="F492" i="1"/>
  <c r="G492" i="1" s="1"/>
  <c r="F380" i="1"/>
  <c r="G380" i="1" s="1"/>
  <c r="F324" i="1"/>
  <c r="G324" i="1" s="1"/>
  <c r="F503" i="1"/>
  <c r="G503" i="1" s="1"/>
  <c r="F479" i="1"/>
  <c r="G479" i="1" s="1"/>
  <c r="F375" i="1"/>
  <c r="G375" i="1" s="1"/>
  <c r="F466" i="1"/>
  <c r="G466" i="1" s="1"/>
  <c r="F450" i="1"/>
  <c r="G450" i="1" s="1"/>
  <c r="F442" i="1"/>
  <c r="G442" i="1" s="1"/>
  <c r="F418" i="1"/>
  <c r="G418" i="1" s="1"/>
  <c r="F386" i="1"/>
  <c r="G386" i="1" s="1"/>
  <c r="F166" i="1"/>
  <c r="G166" i="1" s="1"/>
  <c r="F158" i="1"/>
  <c r="G158" i="1" s="1"/>
  <c r="F142" i="1"/>
  <c r="G142" i="1" s="1"/>
  <c r="F331" i="1"/>
  <c r="G331" i="1" s="1"/>
  <c r="F265" i="1"/>
  <c r="G265" i="1" s="1"/>
  <c r="F241" i="1"/>
  <c r="G241" i="1" s="1"/>
  <c r="F233" i="1"/>
  <c r="G233" i="1" s="1"/>
  <c r="F193" i="1"/>
  <c r="G193" i="1" s="1"/>
  <c r="F335" i="1"/>
  <c r="G335" i="1" s="1"/>
  <c r="F196" i="1"/>
  <c r="G196" i="1" s="1"/>
  <c r="F132" i="1"/>
  <c r="G132" i="1" s="1"/>
  <c r="F124" i="1"/>
  <c r="G124" i="1" s="1"/>
  <c r="F493" i="1"/>
  <c r="G493" i="1" s="1"/>
  <c r="F202" i="1"/>
  <c r="G202" i="1" s="1"/>
  <c r="F186" i="1"/>
  <c r="G186" i="1" s="1"/>
  <c r="F178" i="1"/>
  <c r="G178" i="1" s="1"/>
  <c r="F154" i="1"/>
  <c r="G154" i="1" s="1"/>
  <c r="F146" i="1"/>
  <c r="G146" i="1" s="1"/>
  <c r="F138" i="1"/>
  <c r="G138" i="1" s="1"/>
  <c r="F130" i="1"/>
  <c r="G130" i="1" s="1"/>
  <c r="F437" i="1"/>
  <c r="G437" i="1" s="1"/>
  <c r="F381" i="1"/>
  <c r="G381" i="1" s="1"/>
  <c r="F229" i="1"/>
  <c r="G229" i="1" s="1"/>
  <c r="F189" i="1"/>
  <c r="G189" i="1" s="1"/>
  <c r="F181" i="1"/>
  <c r="G181" i="1" s="1"/>
  <c r="F173" i="1"/>
  <c r="G173" i="1" s="1"/>
  <c r="F83" i="1"/>
  <c r="G83" i="1" s="1"/>
  <c r="F43" i="1"/>
  <c r="G43" i="1" s="1"/>
  <c r="F159" i="1"/>
  <c r="G159" i="1" s="1"/>
  <c r="F143" i="1"/>
  <c r="G143" i="1" s="1"/>
  <c r="F125" i="1"/>
  <c r="G125" i="1" s="1"/>
  <c r="F94" i="1"/>
  <c r="G94" i="1" s="1"/>
  <c r="F70" i="1"/>
  <c r="G70" i="1" s="1"/>
  <c r="F38" i="1"/>
  <c r="G38" i="1" s="1"/>
  <c r="F147" i="1"/>
  <c r="G147" i="1" s="1"/>
  <c r="F113" i="1"/>
  <c r="G113" i="1" s="1"/>
  <c r="F97" i="1"/>
  <c r="G97" i="1" s="1"/>
  <c r="F100" i="1"/>
  <c r="G100" i="1" s="1"/>
  <c r="F52" i="1"/>
  <c r="G52" i="1" s="1"/>
  <c r="F28" i="1"/>
  <c r="G28" i="1" s="1"/>
  <c r="F20" i="1"/>
  <c r="G20" i="1" s="1"/>
  <c r="F267" i="1"/>
  <c r="G267" i="1" s="1"/>
  <c r="F259" i="1"/>
  <c r="G259" i="1" s="1"/>
  <c r="F251" i="1"/>
  <c r="G251" i="1" s="1"/>
  <c r="F477" i="1"/>
  <c r="G477" i="1" s="1"/>
  <c r="F135" i="1"/>
  <c r="G135" i="1" s="1"/>
  <c r="F114" i="1"/>
  <c r="G114" i="1" s="1"/>
  <c r="F90" i="1"/>
  <c r="G90" i="1" s="1"/>
  <c r="F82" i="1"/>
  <c r="G82" i="1" s="1"/>
  <c r="F58" i="1"/>
  <c r="G58" i="1" s="1"/>
  <c r="F12" i="1"/>
  <c r="G12" i="1" s="1"/>
  <c r="F23" i="1"/>
  <c r="G23" i="1" s="1"/>
  <c r="F25" i="1"/>
  <c r="G25" i="1" s="1"/>
  <c r="F27" i="1"/>
  <c r="G27" i="1" s="1"/>
  <c r="F29" i="1"/>
  <c r="G29" i="1" s="1"/>
  <c r="F53" i="1"/>
  <c r="G53" i="1" s="1"/>
  <c r="F71" i="1"/>
  <c r="G71" i="1" s="1"/>
  <c r="F73" i="1"/>
  <c r="G73" i="1" s="1"/>
  <c r="F137" i="1"/>
  <c r="G137" i="1" s="1"/>
  <c r="F328" i="1"/>
  <c r="G328" i="1" s="1"/>
  <c r="F512" i="1"/>
  <c r="G512" i="1" s="1"/>
  <c r="F488" i="1"/>
  <c r="G488" i="1" s="1"/>
  <c r="F472" i="1"/>
  <c r="G472" i="1" s="1"/>
  <c r="F464" i="1"/>
  <c r="G464" i="1" s="1"/>
  <c r="F448" i="1"/>
  <c r="G448" i="1" s="1"/>
  <c r="F392" i="1"/>
  <c r="G392" i="1" s="1"/>
  <c r="F483" i="1"/>
  <c r="G483" i="1" s="1"/>
  <c r="F467" i="1"/>
  <c r="G467" i="1" s="1"/>
  <c r="F451" i="1"/>
  <c r="G451" i="1" s="1"/>
  <c r="F371" i="1"/>
  <c r="G371" i="1" s="1"/>
  <c r="F502" i="1"/>
  <c r="G502" i="1" s="1"/>
  <c r="F326" i="1"/>
  <c r="G326" i="1" s="1"/>
  <c r="F481" i="1"/>
  <c r="G481" i="1" s="1"/>
  <c r="F473" i="1"/>
  <c r="G473" i="1" s="1"/>
  <c r="F401" i="1"/>
  <c r="G401" i="1" s="1"/>
  <c r="F377" i="1"/>
  <c r="G377" i="1" s="1"/>
  <c r="F460" i="1"/>
  <c r="G460" i="1" s="1"/>
  <c r="F444" i="1"/>
  <c r="G444" i="1" s="1"/>
  <c r="F436" i="1"/>
  <c r="G436" i="1" s="1"/>
  <c r="F420" i="1"/>
  <c r="G420" i="1" s="1"/>
  <c r="F412" i="1"/>
  <c r="G412" i="1" s="1"/>
  <c r="F316" i="1"/>
  <c r="G316" i="1" s="1"/>
  <c r="F495" i="1"/>
  <c r="G495" i="1" s="1"/>
  <c r="F487" i="1"/>
  <c r="G487" i="1" s="1"/>
  <c r="F463" i="1"/>
  <c r="G463" i="1" s="1"/>
  <c r="F447" i="1"/>
  <c r="G447" i="1" s="1"/>
  <c r="F383" i="1"/>
  <c r="G383" i="1" s="1"/>
  <c r="F367" i="1"/>
  <c r="G367" i="1" s="1"/>
  <c r="F482" i="1"/>
  <c r="G482" i="1" s="1"/>
  <c r="F434" i="1"/>
  <c r="G434" i="1" s="1"/>
  <c r="F322" i="1"/>
  <c r="G322" i="1" s="1"/>
  <c r="F405" i="1"/>
  <c r="G405" i="1" s="1"/>
  <c r="F319" i="1"/>
  <c r="G319" i="1" s="1"/>
  <c r="F309" i="1"/>
  <c r="G309" i="1" s="1"/>
  <c r="F278" i="1"/>
  <c r="G278" i="1" s="1"/>
  <c r="F270" i="1"/>
  <c r="G270" i="1" s="1"/>
  <c r="F262" i="1"/>
  <c r="G262" i="1" s="1"/>
  <c r="F222" i="1"/>
  <c r="G222" i="1" s="1"/>
  <c r="F134" i="1"/>
  <c r="G134" i="1" s="1"/>
  <c r="F126" i="1"/>
  <c r="G126" i="1" s="1"/>
  <c r="F517" i="1"/>
  <c r="G517" i="1" s="1"/>
  <c r="F413" i="1"/>
  <c r="G413" i="1" s="1"/>
  <c r="F333" i="1"/>
  <c r="G333" i="1" s="1"/>
  <c r="F329" i="1"/>
  <c r="G329" i="1" s="1"/>
  <c r="F148" i="1"/>
  <c r="G148" i="1" s="1"/>
  <c r="F239" i="1"/>
  <c r="G239" i="1" s="1"/>
  <c r="F231" i="1"/>
  <c r="G231" i="1" s="1"/>
  <c r="F199" i="1"/>
  <c r="G199" i="1" s="1"/>
  <c r="F191" i="1"/>
  <c r="G191" i="1" s="1"/>
  <c r="F175" i="1"/>
  <c r="G175" i="1" s="1"/>
  <c r="F167" i="1"/>
  <c r="G167" i="1" s="1"/>
  <c r="F170" i="1"/>
  <c r="G170" i="1" s="1"/>
  <c r="F221" i="1"/>
  <c r="G221" i="1" s="1"/>
  <c r="F165" i="1"/>
  <c r="G165" i="1" s="1"/>
  <c r="F149" i="1"/>
  <c r="G149" i="1" s="1"/>
  <c r="F133" i="1"/>
  <c r="G133" i="1" s="1"/>
  <c r="F115" i="1"/>
  <c r="G115" i="1" s="1"/>
  <c r="F107" i="1"/>
  <c r="G107" i="1" s="1"/>
  <c r="F91" i="1"/>
  <c r="G91" i="1" s="1"/>
  <c r="F75" i="1"/>
  <c r="G75" i="1" s="1"/>
  <c r="F59" i="1"/>
  <c r="G59" i="1" s="1"/>
  <c r="F35" i="1"/>
  <c r="G35" i="1" s="1"/>
  <c r="F102" i="1"/>
  <c r="G102" i="1" s="1"/>
  <c r="F62" i="1"/>
  <c r="G62" i="1" s="1"/>
  <c r="F54" i="1"/>
  <c r="G54" i="1" s="1"/>
  <c r="F46" i="1"/>
  <c r="G46" i="1" s="1"/>
  <c r="F161" i="1"/>
  <c r="G161" i="1" s="1"/>
  <c r="F136" i="1"/>
  <c r="G136" i="1" s="1"/>
  <c r="F131" i="1"/>
  <c r="G131" i="1" s="1"/>
  <c r="F127" i="1"/>
  <c r="G127" i="1" s="1"/>
  <c r="F168" i="1"/>
  <c r="G168" i="1" s="1"/>
  <c r="F116" i="1"/>
  <c r="G116" i="1" s="1"/>
  <c r="F84" i="1"/>
  <c r="G84" i="1" s="1"/>
  <c r="F60" i="1"/>
  <c r="G60" i="1" s="1"/>
  <c r="F44" i="1"/>
  <c r="G44" i="1" s="1"/>
  <c r="F389" i="1"/>
  <c r="G389" i="1" s="1"/>
  <c r="F227" i="1"/>
  <c r="G227" i="1" s="1"/>
  <c r="F195" i="1"/>
  <c r="G195" i="1" s="1"/>
  <c r="F103" i="1"/>
  <c r="G103" i="1" s="1"/>
  <c r="F95" i="1"/>
  <c r="G95" i="1" s="1"/>
  <c r="F397" i="1"/>
  <c r="G397" i="1" s="1"/>
  <c r="F106" i="1"/>
  <c r="G106" i="1" s="1"/>
  <c r="F98" i="1"/>
  <c r="G98" i="1" s="1"/>
  <c r="F74" i="1"/>
  <c r="G74" i="1" s="1"/>
  <c r="F50" i="1"/>
  <c r="G50" i="1" s="1"/>
  <c r="F34" i="1"/>
  <c r="G34" i="1" s="1"/>
  <c r="F17" i="1"/>
  <c r="G17" i="1" s="1"/>
  <c r="F19" i="1"/>
  <c r="G19" i="1" s="1"/>
  <c r="F21" i="1"/>
  <c r="G21" i="1" s="1"/>
  <c r="F47" i="1"/>
  <c r="G47" i="1" s="1"/>
  <c r="F56" i="1"/>
  <c r="G56" i="1" s="1"/>
  <c r="F85" i="1"/>
  <c r="G85" i="1" s="1"/>
  <c r="F88" i="1"/>
  <c r="G88" i="1" s="1"/>
  <c r="F184" i="1"/>
  <c r="G184" i="1" s="1"/>
  <c r="F200" i="1"/>
  <c r="G200" i="1" s="1"/>
  <c r="F216" i="1"/>
  <c r="G216" i="1" s="1"/>
  <c r="F248" i="1"/>
  <c r="G248" i="1" s="1"/>
  <c r="F280" i="1"/>
  <c r="G280" i="1" s="1"/>
  <c r="F342" i="1"/>
  <c r="G342" i="1" s="1"/>
  <c r="F182" i="1"/>
  <c r="G182" i="1" s="1"/>
  <c r="F343" i="1"/>
  <c r="G343" i="1" s="1"/>
  <c r="F187" i="1"/>
  <c r="G187" i="1" s="1"/>
  <c r="F40" i="1"/>
  <c r="G40" i="1" s="1"/>
  <c r="F286" i="1"/>
  <c r="G286" i="1" s="1"/>
  <c r="F284" i="1"/>
  <c r="G284" i="1" s="1"/>
  <c r="F169" i="1"/>
  <c r="G169" i="1" s="1"/>
  <c r="F230" i="1"/>
  <c r="G230" i="1" s="1"/>
  <c r="F242" i="1"/>
  <c r="G242" i="1" s="1"/>
  <c r="F214" i="1"/>
  <c r="G214" i="1" s="1"/>
  <c r="F206" i="1"/>
  <c r="G206" i="1" s="1"/>
  <c r="F225" i="1"/>
  <c r="G225" i="1" s="1"/>
  <c r="F209" i="1"/>
  <c r="G209" i="1" s="1"/>
  <c r="F276" i="1"/>
  <c r="G276" i="1" s="1"/>
  <c r="F252" i="1"/>
  <c r="G252" i="1" s="1"/>
  <c r="F212" i="1"/>
  <c r="G212" i="1" s="1"/>
  <c r="F204" i="1"/>
  <c r="G204" i="1" s="1"/>
  <c r="F223" i="1"/>
  <c r="G223" i="1" s="1"/>
  <c r="F207" i="1"/>
  <c r="G207" i="1" s="1"/>
  <c r="F226" i="1"/>
  <c r="G226" i="1" s="1"/>
  <c r="F210" i="1"/>
  <c r="G210" i="1" s="1"/>
  <c r="F277" i="1"/>
  <c r="G277" i="1" s="1"/>
  <c r="F253" i="1"/>
  <c r="G253" i="1" s="1"/>
  <c r="F213" i="1"/>
  <c r="G213" i="1" s="1"/>
  <c r="F205" i="1"/>
  <c r="G205" i="1" s="1"/>
  <c r="F275" i="1"/>
  <c r="G275" i="1" s="1"/>
  <c r="F211" i="1"/>
  <c r="G211" i="1" s="1"/>
  <c r="F203" i="1"/>
  <c r="G203" i="1" s="1"/>
  <c r="F24" i="1"/>
  <c r="G24" i="1" s="1"/>
  <c r="F45" i="1"/>
  <c r="G45" i="1" s="1"/>
  <c r="F63" i="1"/>
  <c r="G63" i="1" s="1"/>
  <c r="F65" i="1"/>
  <c r="G65" i="1" s="1"/>
  <c r="F72" i="1"/>
  <c r="G72" i="1" s="1"/>
  <c r="F81" i="1"/>
  <c r="G81" i="1" s="1"/>
  <c r="F93" i="1"/>
  <c r="G93" i="1" s="1"/>
  <c r="F96" i="1"/>
  <c r="G96" i="1" s="1"/>
  <c r="F144" i="1"/>
  <c r="G144" i="1" s="1"/>
  <c r="F528" i="1"/>
  <c r="G528" i="1" s="1"/>
  <c r="F520" i="1"/>
  <c r="G520" i="1" s="1"/>
  <c r="F456" i="1"/>
  <c r="G456" i="1" s="1"/>
  <c r="F440" i="1"/>
  <c r="G440" i="1" s="1"/>
  <c r="F416" i="1"/>
  <c r="G416" i="1" s="1"/>
  <c r="F376" i="1"/>
  <c r="G376" i="1" s="1"/>
  <c r="F523" i="1"/>
  <c r="G523" i="1" s="1"/>
  <c r="F515" i="1"/>
  <c r="G515" i="1" s="1"/>
  <c r="F499" i="1"/>
  <c r="G499" i="1" s="1"/>
  <c r="F475" i="1"/>
  <c r="G475" i="1" s="1"/>
  <c r="F411" i="1"/>
  <c r="G411" i="1" s="1"/>
  <c r="F403" i="1"/>
  <c r="G403" i="1" s="1"/>
  <c r="F363" i="1"/>
  <c r="G363" i="1" s="1"/>
  <c r="F355" i="1"/>
  <c r="G355" i="1" s="1"/>
  <c r="F526" i="1"/>
  <c r="G526" i="1" s="1"/>
  <c r="F494" i="1"/>
  <c r="G494" i="1" s="1"/>
  <c r="F470" i="1"/>
  <c r="G470" i="1" s="1"/>
  <c r="F454" i="1"/>
  <c r="G454" i="1" s="1"/>
  <c r="F422" i="1"/>
  <c r="G422" i="1" s="1"/>
  <c r="F414" i="1"/>
  <c r="G414" i="1" s="1"/>
  <c r="F390" i="1"/>
  <c r="G390" i="1" s="1"/>
  <c r="F382" i="1"/>
  <c r="G382" i="1" s="1"/>
  <c r="F366" i="1"/>
  <c r="G366" i="1" s="1"/>
  <c r="F358" i="1"/>
  <c r="G358" i="1" s="1"/>
  <c r="F350" i="1"/>
  <c r="G350" i="1" s="1"/>
  <c r="F318" i="1"/>
  <c r="G318" i="1" s="1"/>
  <c r="F529" i="1"/>
  <c r="G529" i="1" s="1"/>
  <c r="F521" i="1"/>
  <c r="G521" i="1" s="1"/>
  <c r="F465" i="1"/>
  <c r="G465" i="1" s="1"/>
  <c r="F425" i="1"/>
  <c r="G425" i="1" s="1"/>
  <c r="F417" i="1"/>
  <c r="G417" i="1" s="1"/>
  <c r="F524" i="1"/>
  <c r="G524" i="1" s="1"/>
  <c r="F516" i="1"/>
  <c r="G516" i="1" s="1"/>
  <c r="F500" i="1"/>
  <c r="G500" i="1" s="1"/>
  <c r="F468" i="1"/>
  <c r="G468" i="1" s="1"/>
  <c r="F452" i="1"/>
  <c r="G452" i="1" s="1"/>
  <c r="F396" i="1"/>
  <c r="G396" i="1" s="1"/>
  <c r="F388" i="1"/>
  <c r="G388" i="1" s="1"/>
  <c r="F364" i="1"/>
  <c r="G364" i="1" s="1"/>
  <c r="F356" i="1"/>
  <c r="G356" i="1" s="1"/>
  <c r="F340" i="1"/>
  <c r="G340" i="1" s="1"/>
  <c r="F332" i="1"/>
  <c r="G332" i="1" s="1"/>
  <c r="F527" i="1"/>
  <c r="G527" i="1" s="1"/>
  <c r="F511" i="1"/>
  <c r="G511" i="1" s="1"/>
  <c r="F471" i="1"/>
  <c r="G471" i="1" s="1"/>
  <c r="F455" i="1"/>
  <c r="G455" i="1" s="1"/>
  <c r="F439" i="1"/>
  <c r="G439" i="1" s="1"/>
  <c r="F415" i="1"/>
  <c r="G415" i="1" s="1"/>
  <c r="F407" i="1"/>
  <c r="G407" i="1" s="1"/>
  <c r="F391" i="1"/>
  <c r="G391" i="1" s="1"/>
  <c r="F522" i="1"/>
  <c r="G522" i="1" s="1"/>
  <c r="F506" i="1"/>
  <c r="G506" i="1" s="1"/>
  <c r="F490" i="1"/>
  <c r="G490" i="1" s="1"/>
  <c r="F458" i="1"/>
  <c r="G458" i="1" s="1"/>
  <c r="F410" i="1"/>
  <c r="G410" i="1" s="1"/>
  <c r="F370" i="1"/>
  <c r="G370" i="1" s="1"/>
  <c r="F362" i="1"/>
  <c r="G362" i="1" s="1"/>
  <c r="F338" i="1"/>
  <c r="G338" i="1" s="1"/>
  <c r="F314" i="1"/>
  <c r="G314" i="1" s="1"/>
  <c r="F306" i="1"/>
  <c r="G306" i="1" s="1"/>
  <c r="F357" i="1"/>
  <c r="G357" i="1" s="1"/>
  <c r="F325" i="1"/>
  <c r="G325" i="1" s="1"/>
  <c r="F321" i="1"/>
  <c r="G321" i="1" s="1"/>
  <c r="F311" i="1"/>
  <c r="G311" i="1" s="1"/>
  <c r="F254" i="1"/>
  <c r="G254" i="1" s="1"/>
  <c r="F246" i="1"/>
  <c r="G246" i="1" s="1"/>
  <c r="F238" i="1"/>
  <c r="G238" i="1" s="1"/>
  <c r="F198" i="1"/>
  <c r="G198" i="1" s="1"/>
  <c r="F190" i="1"/>
  <c r="G190" i="1" s="1"/>
  <c r="F174" i="1"/>
  <c r="G174" i="1" s="1"/>
  <c r="F485" i="1"/>
  <c r="G485" i="1" s="1"/>
  <c r="F453" i="1"/>
  <c r="G453" i="1" s="1"/>
  <c r="F289" i="1"/>
  <c r="G289" i="1" s="1"/>
  <c r="F281" i="1"/>
  <c r="G281" i="1" s="1"/>
  <c r="F273" i="1"/>
  <c r="G273" i="1" s="1"/>
  <c r="F361" i="1"/>
  <c r="G361" i="1" s="1"/>
  <c r="F359" i="1"/>
  <c r="G359" i="1" s="1"/>
  <c r="F341" i="1"/>
  <c r="G341" i="1" s="1"/>
  <c r="F339" i="1"/>
  <c r="G339" i="1" s="1"/>
  <c r="F337" i="1"/>
  <c r="G337" i="1" s="1"/>
  <c r="F305" i="1"/>
  <c r="G305" i="1" s="1"/>
  <c r="F292" i="1"/>
  <c r="G292" i="1" s="1"/>
  <c r="F268" i="1"/>
  <c r="G268" i="1" s="1"/>
  <c r="F260" i="1"/>
  <c r="G260" i="1" s="1"/>
  <c r="F244" i="1"/>
  <c r="G244" i="1" s="1"/>
  <c r="F236" i="1"/>
  <c r="G236" i="1" s="1"/>
  <c r="F164" i="1"/>
  <c r="G164" i="1" s="1"/>
  <c r="F156" i="1"/>
  <c r="G156" i="1" s="1"/>
  <c r="F525" i="1"/>
  <c r="G525" i="1" s="1"/>
  <c r="F461" i="1"/>
  <c r="G461" i="1" s="1"/>
  <c r="F365" i="1"/>
  <c r="G365" i="1" s="1"/>
  <c r="F295" i="1"/>
  <c r="G295" i="1" s="1"/>
  <c r="F287" i="1"/>
  <c r="G287" i="1" s="1"/>
  <c r="F255" i="1"/>
  <c r="G255" i="1" s="1"/>
  <c r="F247" i="1"/>
  <c r="G247" i="1" s="1"/>
  <c r="F215" i="1"/>
  <c r="G215" i="1" s="1"/>
  <c r="F352" i="1"/>
  <c r="G352" i="1" s="1"/>
  <c r="F312" i="1"/>
  <c r="G312" i="1" s="1"/>
  <c r="F290" i="1"/>
  <c r="G290" i="1" s="1"/>
  <c r="F218" i="1"/>
  <c r="G218" i="1" s="1"/>
  <c r="F194" i="1"/>
  <c r="G194" i="1" s="1"/>
  <c r="F122" i="1"/>
  <c r="G122" i="1" s="1"/>
  <c r="F501" i="1"/>
  <c r="G501" i="1" s="1"/>
  <c r="F469" i="1"/>
  <c r="G469" i="1" s="1"/>
  <c r="F308" i="1"/>
  <c r="G308" i="1" s="1"/>
  <c r="F285" i="1"/>
  <c r="G285" i="1" s="1"/>
  <c r="F269" i="1"/>
  <c r="G269" i="1" s="1"/>
  <c r="F261" i="1"/>
  <c r="G261" i="1" s="1"/>
  <c r="F245" i="1"/>
  <c r="G245" i="1" s="1"/>
  <c r="F157" i="1"/>
  <c r="G157" i="1" s="1"/>
  <c r="F353" i="1"/>
  <c r="G353" i="1" s="1"/>
  <c r="F336" i="1"/>
  <c r="G336" i="1" s="1"/>
  <c r="F313" i="1"/>
  <c r="G313" i="1" s="1"/>
  <c r="F123" i="1"/>
  <c r="G123" i="1" s="1"/>
  <c r="F110" i="1"/>
  <c r="G110" i="1" s="1"/>
  <c r="F145" i="1"/>
  <c r="G145" i="1" s="1"/>
  <c r="F105" i="1"/>
  <c r="G105" i="1" s="1"/>
  <c r="F315" i="1"/>
  <c r="G315" i="1" s="1"/>
  <c r="F68" i="1"/>
  <c r="G68" i="1" s="1"/>
  <c r="F291" i="1"/>
  <c r="G291" i="1" s="1"/>
  <c r="F283" i="1"/>
  <c r="G283" i="1" s="1"/>
  <c r="F243" i="1"/>
  <c r="G243" i="1" s="1"/>
  <c r="F235" i="1"/>
  <c r="G235" i="1" s="1"/>
  <c r="F219" i="1"/>
  <c r="G219" i="1" s="1"/>
  <c r="F111" i="1"/>
  <c r="G111" i="1" s="1"/>
  <c r="F360" i="1"/>
  <c r="G360" i="1" s="1"/>
  <c r="F42" i="1"/>
  <c r="G42" i="1" s="1"/>
  <c r="F26" i="1"/>
  <c r="G26" i="1" s="1"/>
  <c r="F33" i="1"/>
  <c r="G33" i="1" s="1"/>
  <c r="F69" i="1"/>
  <c r="G69" i="1" s="1"/>
  <c r="F445" i="1"/>
  <c r="G445" i="1" s="1"/>
  <c r="F3" i="1"/>
  <c r="G3" i="1" s="1"/>
  <c r="F5" i="1"/>
  <c r="G5" i="1" s="1"/>
  <c r="F8" i="1"/>
  <c r="G8" i="1" s="1"/>
  <c r="F504" i="1"/>
  <c r="G504" i="1" s="1"/>
  <c r="F432" i="1"/>
  <c r="G432" i="1" s="1"/>
  <c r="F408" i="1"/>
  <c r="G408" i="1" s="1"/>
  <c r="F491" i="1"/>
  <c r="G491" i="1" s="1"/>
  <c r="F459" i="1"/>
  <c r="G459" i="1" s="1"/>
  <c r="F379" i="1"/>
  <c r="G379" i="1" s="1"/>
  <c r="F486" i="1"/>
  <c r="G486" i="1" s="1"/>
  <c r="F446" i="1"/>
  <c r="G446" i="1" s="1"/>
  <c r="F497" i="1"/>
  <c r="G497" i="1" s="1"/>
  <c r="F385" i="1"/>
  <c r="G385" i="1" s="1"/>
  <c r="F476" i="1"/>
  <c r="G476" i="1" s="1"/>
  <c r="F404" i="1"/>
  <c r="G404" i="1" s="1"/>
  <c r="F519" i="1"/>
  <c r="G519" i="1" s="1"/>
  <c r="F423" i="1"/>
  <c r="G423" i="1" s="1"/>
  <c r="F399" i="1"/>
  <c r="G399" i="1" s="1"/>
  <c r="F514" i="1"/>
  <c r="G514" i="1" s="1"/>
  <c r="F394" i="1"/>
  <c r="G394" i="1" s="1"/>
  <c r="F150" i="1"/>
  <c r="G150" i="1" s="1"/>
  <c r="F201" i="1"/>
  <c r="G201" i="1" s="1"/>
  <c r="F180" i="1"/>
  <c r="G180" i="1" s="1"/>
  <c r="F172" i="1"/>
  <c r="G172" i="1" s="1"/>
  <c r="F429" i="1"/>
  <c r="G429" i="1" s="1"/>
  <c r="F271" i="1"/>
  <c r="G271" i="1" s="1"/>
  <c r="F373" i="1"/>
  <c r="G373" i="1" s="1"/>
  <c r="F258" i="1"/>
  <c r="G258" i="1" s="1"/>
  <c r="F250" i="1"/>
  <c r="G250" i="1" s="1"/>
  <c r="F234" i="1"/>
  <c r="G234" i="1" s="1"/>
  <c r="F162" i="1"/>
  <c r="G162" i="1" s="1"/>
  <c r="F51" i="1"/>
  <c r="G51" i="1" s="1"/>
  <c r="F118" i="1"/>
  <c r="G118" i="1" s="1"/>
  <c r="F86" i="1"/>
  <c r="G86" i="1" s="1"/>
  <c r="F30" i="1"/>
  <c r="G30" i="1" s="1"/>
  <c r="F22" i="1"/>
  <c r="G22" i="1" s="1"/>
  <c r="F163" i="1"/>
  <c r="G163" i="1" s="1"/>
  <c r="F129" i="1"/>
  <c r="G129" i="1" s="1"/>
  <c r="F185" i="1"/>
  <c r="G185" i="1" s="1"/>
  <c r="F76" i="1"/>
  <c r="G76" i="1" s="1"/>
  <c r="F119" i="1"/>
  <c r="G119" i="1" s="1"/>
  <c r="F87" i="1"/>
  <c r="G87" i="1" s="1"/>
  <c r="F177" i="1"/>
  <c r="G177" i="1" s="1"/>
  <c r="F151" i="1"/>
  <c r="G151" i="1" s="1"/>
  <c r="F16" i="1"/>
  <c r="G16" i="1" s="1"/>
  <c r="F39" i="1"/>
  <c r="G39" i="1" s="1"/>
  <c r="F41" i="1"/>
  <c r="G41" i="1" s="1"/>
  <c r="F48" i="1"/>
  <c r="G48" i="1" s="1"/>
  <c r="F101" i="1"/>
  <c r="G101" i="1" s="1"/>
  <c r="F104" i="1"/>
  <c r="G104" i="1" s="1"/>
  <c r="F155" i="1"/>
  <c r="G155" i="1" s="1"/>
  <c r="F351" i="1"/>
  <c r="G351" i="1" s="1"/>
  <c r="F348" i="1"/>
  <c r="G348" i="1" s="1"/>
  <c r="F354" i="1"/>
  <c r="G354" i="1" s="1"/>
  <c r="F188" i="1"/>
  <c r="G188" i="1" s="1"/>
  <c r="F183" i="1"/>
  <c r="G183" i="1" s="1"/>
  <c r="F349" i="1"/>
  <c r="G349" i="1" s="1"/>
  <c r="F31" i="1"/>
  <c r="G31" i="1" s="1"/>
  <c r="F400" i="1"/>
  <c r="G400" i="1" s="1"/>
  <c r="F384" i="1"/>
  <c r="G384" i="1" s="1"/>
  <c r="F507" i="1"/>
  <c r="G507" i="1" s="1"/>
  <c r="F395" i="1"/>
  <c r="G395" i="1" s="1"/>
  <c r="F347" i="1"/>
  <c r="G347" i="1" s="1"/>
  <c r="F510" i="1"/>
  <c r="G510" i="1" s="1"/>
  <c r="F438" i="1"/>
  <c r="G438" i="1" s="1"/>
  <c r="F406" i="1"/>
  <c r="G406" i="1" s="1"/>
  <c r="F334" i="1"/>
  <c r="G334" i="1" s="1"/>
  <c r="F505" i="1"/>
  <c r="G505" i="1" s="1"/>
  <c r="F489" i="1"/>
  <c r="G489" i="1" s="1"/>
  <c r="F457" i="1"/>
  <c r="G457" i="1" s="1"/>
  <c r="F449" i="1"/>
  <c r="G449" i="1" s="1"/>
  <c r="F433" i="1"/>
  <c r="G433" i="1" s="1"/>
  <c r="F508" i="1"/>
  <c r="G508" i="1" s="1"/>
  <c r="F484" i="1"/>
  <c r="G484" i="1" s="1"/>
  <c r="F428" i="1"/>
  <c r="G428" i="1" s="1"/>
  <c r="F372" i="1"/>
  <c r="G372" i="1" s="1"/>
  <c r="F431" i="1"/>
  <c r="G431" i="1" s="1"/>
  <c r="F498" i="1"/>
  <c r="G498" i="1" s="1"/>
  <c r="F474" i="1"/>
  <c r="G474" i="1" s="1"/>
  <c r="F426" i="1"/>
  <c r="G426" i="1" s="1"/>
  <c r="F402" i="1"/>
  <c r="G402" i="1" s="1"/>
  <c r="F378" i="1"/>
  <c r="G378" i="1" s="1"/>
  <c r="F346" i="1"/>
  <c r="G346" i="1" s="1"/>
  <c r="F330" i="1"/>
  <c r="G330" i="1" s="1"/>
  <c r="F323" i="1"/>
  <c r="G323" i="1" s="1"/>
  <c r="F344" i="1"/>
  <c r="G344" i="1" s="1"/>
  <c r="F327" i="1"/>
  <c r="G327" i="1" s="1"/>
  <c r="F307" i="1"/>
  <c r="G307" i="1" s="1"/>
  <c r="F257" i="1"/>
  <c r="G257" i="1" s="1"/>
  <c r="F249" i="1"/>
  <c r="G249" i="1" s="1"/>
  <c r="F217" i="1"/>
  <c r="G217" i="1" s="1"/>
  <c r="F421" i="1"/>
  <c r="G421" i="1" s="1"/>
  <c r="F228" i="1"/>
  <c r="G228" i="1" s="1"/>
  <c r="F220" i="1"/>
  <c r="G220" i="1" s="1"/>
  <c r="F140" i="1"/>
  <c r="G140" i="1" s="1"/>
  <c r="F279" i="1"/>
  <c r="G279" i="1" s="1"/>
  <c r="F263" i="1"/>
  <c r="G263" i="1" s="1"/>
  <c r="F345" i="1"/>
  <c r="G345" i="1" s="1"/>
  <c r="F282" i="1"/>
  <c r="G282" i="1" s="1"/>
  <c r="F266" i="1"/>
  <c r="G266" i="1" s="1"/>
  <c r="F320" i="1"/>
  <c r="G320" i="1" s="1"/>
  <c r="F237" i="1"/>
  <c r="G237" i="1" s="1"/>
  <c r="F197" i="1"/>
  <c r="G197" i="1" s="1"/>
  <c r="F141" i="1"/>
  <c r="G141" i="1" s="1"/>
  <c r="F171" i="1"/>
  <c r="G171" i="1" s="1"/>
  <c r="F99" i="1"/>
  <c r="G99" i="1" s="1"/>
  <c r="F67" i="1"/>
  <c r="G67" i="1" s="1"/>
  <c r="F176" i="1"/>
  <c r="G176" i="1" s="1"/>
  <c r="F78" i="1"/>
  <c r="G78" i="1" s="1"/>
  <c r="F152" i="1"/>
  <c r="G152" i="1" s="1"/>
  <c r="F121" i="1"/>
  <c r="G121" i="1" s="1"/>
  <c r="F509" i="1"/>
  <c r="G509" i="1" s="1"/>
  <c r="F108" i="1"/>
  <c r="G108" i="1" s="1"/>
  <c r="F92" i="1"/>
  <c r="G92" i="1" s="1"/>
  <c r="F36" i="1"/>
  <c r="G36" i="1" s="1"/>
  <c r="F79" i="1"/>
  <c r="G79" i="1" s="1"/>
  <c r="F317" i="1"/>
  <c r="G317" i="1" s="1"/>
  <c r="F66" i="1"/>
  <c r="G66" i="1" s="1"/>
  <c r="F10" i="1"/>
  <c r="G10" i="1" s="1"/>
  <c r="F13" i="1"/>
  <c r="G13" i="1" s="1"/>
  <c r="F18" i="1"/>
  <c r="G18" i="1" s="1"/>
  <c r="F61" i="1"/>
  <c r="G61" i="1" s="1"/>
  <c r="F109" i="1"/>
  <c r="G109" i="1" s="1"/>
  <c r="F112" i="1"/>
  <c r="G112" i="1" s="1"/>
  <c r="F128" i="1"/>
  <c r="G128" i="1" s="1"/>
  <c r="F153" i="1"/>
  <c r="G153" i="1" s="1"/>
  <c r="F179" i="1"/>
  <c r="G179" i="1" s="1"/>
  <c r="F192" i="1"/>
  <c r="G192" i="1" s="1"/>
  <c r="F208" i="1"/>
  <c r="G208" i="1" s="1"/>
  <c r="F224" i="1"/>
  <c r="G224" i="1" s="1"/>
  <c r="F240" i="1"/>
  <c r="G240" i="1" s="1"/>
  <c r="F256" i="1"/>
  <c r="G256" i="1" s="1"/>
  <c r="F272" i="1"/>
  <c r="G272" i="1" s="1"/>
  <c r="X35" i="4" l="1"/>
  <c r="Z35" i="4" s="1"/>
  <c r="AE35" i="4"/>
  <c r="AF35" i="4" s="1"/>
  <c r="V35" i="4"/>
  <c r="W35" i="4" s="1"/>
  <c r="E35" i="4"/>
  <c r="AC35" i="4"/>
  <c r="AD35" i="4" s="1"/>
  <c r="T35" i="4"/>
  <c r="U35" i="4" s="1"/>
  <c r="AH35" i="4"/>
  <c r="AG35" i="4"/>
  <c r="Y35" i="4"/>
  <c r="AA35" i="4"/>
  <c r="AB35" i="4" s="1"/>
  <c r="X27" i="4"/>
  <c r="Z27" i="4" s="1"/>
  <c r="AE27" i="4"/>
  <c r="AF27" i="4" s="1"/>
  <c r="V27" i="4"/>
  <c r="W27" i="4" s="1"/>
  <c r="E27" i="4"/>
  <c r="AC27" i="4"/>
  <c r="AD27" i="4" s="1"/>
  <c r="T27" i="4"/>
  <c r="U27" i="4" s="1"/>
  <c r="AA27" i="4"/>
  <c r="AB27" i="4" s="1"/>
  <c r="AH27" i="4"/>
  <c r="AG27" i="4"/>
  <c r="Y27" i="4"/>
  <c r="X19" i="4"/>
  <c r="Z19" i="4" s="1"/>
  <c r="AE19" i="4"/>
  <c r="AF19" i="4" s="1"/>
  <c r="V19" i="4"/>
  <c r="W19" i="4" s="1"/>
  <c r="E19" i="4"/>
  <c r="AH19" i="4"/>
  <c r="AG19" i="4"/>
  <c r="Y19" i="4"/>
  <c r="AC19" i="4"/>
  <c r="AD19" i="4" s="1"/>
  <c r="T19" i="4"/>
  <c r="U19" i="4" s="1"/>
  <c r="AA19" i="4"/>
  <c r="AB19" i="4" s="1"/>
  <c r="AG34" i="4"/>
  <c r="Y34" i="4"/>
  <c r="X34" i="4"/>
  <c r="Z34" i="4" s="1"/>
  <c r="AE34" i="4"/>
  <c r="AF34" i="4" s="1"/>
  <c r="AH34" i="4"/>
  <c r="V34" i="4"/>
  <c r="W34" i="4" s="1"/>
  <c r="E34" i="4"/>
  <c r="AC34" i="4"/>
  <c r="AD34" i="4" s="1"/>
  <c r="T34" i="4"/>
  <c r="U34" i="4" s="1"/>
  <c r="AA34" i="4"/>
  <c r="AB34" i="4" s="1"/>
  <c r="AG18" i="4"/>
  <c r="Y18" i="4"/>
  <c r="X18" i="4"/>
  <c r="Z18" i="4" s="1"/>
  <c r="AE18" i="4"/>
  <c r="AF18" i="4" s="1"/>
  <c r="V18" i="4"/>
  <c r="W18" i="4" s="1"/>
  <c r="E18" i="4"/>
  <c r="AC18" i="4"/>
  <c r="AD18" i="4" s="1"/>
  <c r="AA18" i="4"/>
  <c r="AB18" i="4" s="1"/>
  <c r="AH18" i="4"/>
  <c r="T18" i="4"/>
  <c r="U18" i="4" s="1"/>
</calcChain>
</file>

<file path=xl/sharedStrings.xml><?xml version="1.0" encoding="utf-8"?>
<sst xmlns="http://schemas.openxmlformats.org/spreadsheetml/2006/main" count="182903" uniqueCount="19255">
  <si>
    <t>シリーズ記号</t>
  </si>
  <si>
    <t>製品名称</t>
  </si>
  <si>
    <t>開閉形式</t>
  </si>
  <si>
    <t>KEY</t>
  </si>
  <si>
    <t>ガラスパターン</t>
  </si>
  <si>
    <t>開閉形式名称</t>
  </si>
  <si>
    <t>キー</t>
    <phoneticPr fontId="4"/>
  </si>
  <si>
    <t>ガラスパターン①</t>
    <phoneticPr fontId="4"/>
  </si>
  <si>
    <t>ガラスパターン②</t>
    <phoneticPr fontId="4"/>
  </si>
  <si>
    <t>RIA</t>
  </si>
  <si>
    <t>リプラス汎用枠（アルミスペーサー）</t>
  </si>
  <si>
    <t>F</t>
  </si>
  <si>
    <t>H</t>
  </si>
  <si>
    <t>P</t>
  </si>
  <si>
    <t>T</t>
  </si>
  <si>
    <t>U</t>
  </si>
  <si>
    <t>開閉形式コード</t>
  </si>
  <si>
    <t>RIF</t>
  </si>
  <si>
    <t>リプラス高断熱汎用枠 複層ガラス</t>
  </si>
  <si>
    <t>G</t>
    <phoneticPr fontId="4"/>
  </si>
  <si>
    <t>FIX</t>
  </si>
  <si>
    <t>引違い</t>
  </si>
  <si>
    <t>K</t>
  </si>
  <si>
    <t>回転</t>
  </si>
  <si>
    <t>プロジェクト</t>
  </si>
  <si>
    <t>R</t>
  </si>
  <si>
    <t>ルーバー</t>
  </si>
  <si>
    <t>RIJ</t>
  </si>
  <si>
    <t>リプラス汎用枠（樹脂スペーサー）内外色組合せ・内外同系色</t>
  </si>
  <si>
    <t>S</t>
  </si>
  <si>
    <t>多機能</t>
  </si>
  <si>
    <t>開き</t>
  </si>
  <si>
    <t>上げ下げ</t>
  </si>
  <si>
    <t>W</t>
  </si>
  <si>
    <t>折り</t>
  </si>
  <si>
    <t>X</t>
  </si>
  <si>
    <t>その他</t>
  </si>
  <si>
    <t>RIN</t>
  </si>
  <si>
    <t>リプラス汎用枠（樹脂スペーサー）内外色組合せ</t>
  </si>
  <si>
    <t>D</t>
  </si>
  <si>
    <t>ドア・開き戸</t>
  </si>
  <si>
    <t>RIT</t>
  </si>
  <si>
    <t>リプラス高断熱汎用枠 トリプルガラス</t>
  </si>
  <si>
    <t>D,E</t>
  </si>
  <si>
    <t>E</t>
  </si>
  <si>
    <t>引戸</t>
  </si>
  <si>
    <t>R,E</t>
  </si>
  <si>
    <t>パターンEでアルゴンは暫定的にZ記号に変更</t>
  </si>
  <si>
    <t>RIY</t>
  </si>
  <si>
    <t>リプラス専用枠(23年3月末販売終了)（アルミスペーサー）</t>
  </si>
  <si>
    <t>→パターンEでアルゴンガスがあるとTWとリプラスで矛盾が起きる</t>
  </si>
  <si>
    <t>RIZ</t>
  </si>
  <si>
    <t>リプラス専用枠(23年3月末販売終了)（樹脂スペーサー）</t>
  </si>
  <si>
    <t>→パターンEでアルゴンはTWコーディネートのみ</t>
  </si>
  <si>
    <t>KDK</t>
  </si>
  <si>
    <t>ＴＷ（トリプルガラス）ＦＩＸ窓</t>
  </si>
  <si>
    <r>
      <t>→TW</t>
    </r>
    <r>
      <rPr>
        <sz val="10"/>
        <color theme="1"/>
        <rFont val="ＭＳ ゴシック"/>
        <family val="3"/>
        <charset val="128"/>
      </rPr>
      <t>コーディネートはパターン</t>
    </r>
    <r>
      <rPr>
        <sz val="10"/>
        <color theme="1"/>
        <rFont val="Arial"/>
        <family val="3"/>
      </rPr>
      <t>E,</t>
    </r>
    <r>
      <rPr>
        <sz val="10"/>
        <color theme="1"/>
        <rFont val="Arial"/>
        <family val="2"/>
      </rPr>
      <t>Z</t>
    </r>
    <r>
      <rPr>
        <sz val="10"/>
        <color theme="1"/>
        <rFont val="ＭＳ ゴシック"/>
        <family val="3"/>
        <charset val="128"/>
      </rPr>
      <t>にする</t>
    </r>
    <phoneticPr fontId="4"/>
  </si>
  <si>
    <t>ＴＷ（トリプルガラス）引違い窓、片引き窓、引分け窓</t>
    <phoneticPr fontId="4"/>
  </si>
  <si>
    <t>ＴＷ（トリプルガラス）横すべり出し窓オペレーター、高所用横すべり出し窓</t>
  </si>
  <si>
    <t>D</t>
    <phoneticPr fontId="4"/>
  </si>
  <si>
    <t>ＴＷ（トリプルガラス）横すべり出し窓オペレーター</t>
  </si>
  <si>
    <t>ＴＷ（トリプルガラス）縦すべり出し窓オペレーター</t>
  </si>
  <si>
    <t>ＴＷ（トリプルガラス）上げ下げ窓、面格子付上げ下げ窓</t>
  </si>
  <si>
    <t>KFS</t>
  </si>
  <si>
    <t>ＴＷ（トリプルガラス）単体引違い窓フラットタイプ</t>
  </si>
  <si>
    <t>ＴＷ（トリプルガラス）横すべり出し窓グレモン</t>
  </si>
  <si>
    <t>ＴＷ（トリプルガラス）縦すべり出し窓グレモン</t>
  </si>
  <si>
    <t>KFT</t>
  </si>
  <si>
    <t>ＴＷ（トリプルガラス）テラスドア、勝手口ドア</t>
  </si>
  <si>
    <t>KFU</t>
  </si>
  <si>
    <t>ＴＷ（トリプルガラス）採風勝手口ドアFS</t>
  </si>
  <si>
    <t>KDL</t>
  </si>
  <si>
    <t>ＴＷ（複層ガラス）ＦＩＸ窓</t>
  </si>
  <si>
    <t>G</t>
  </si>
  <si>
    <t>ＴＷ（複層ガラス）引違い窓フラットタイプ</t>
    <phoneticPr fontId="4"/>
  </si>
  <si>
    <t>ＴＷ（複層ガラス）横すべり出し窓オペレーター、高所用横すべり出し窓</t>
  </si>
  <si>
    <t>ＴＷ（複層ガラス）横すべり出し窓オペレーター</t>
  </si>
  <si>
    <t>ＴＷ（複層ガラス）縦すべり出し窓オペレーター</t>
  </si>
  <si>
    <t>ＴＷ（複層ガラス）上げ下げ窓、面格子付上げ下げ窓</t>
  </si>
  <si>
    <t>KFV</t>
  </si>
  <si>
    <t>ＴＷ（複層ガラス）引違い窓、片引き窓、引分け窓</t>
  </si>
  <si>
    <t>ＴＷ（複層ガラス）横すべり出し窓グレモン</t>
  </si>
  <si>
    <t>ＴＷ（複層ガラス）縦すべり出し窓グレモン</t>
  </si>
  <si>
    <t>KFW</t>
  </si>
  <si>
    <t>ＴＷ（複層ガラス）テラスドア、勝手口ドア</t>
  </si>
  <si>
    <t>KFX</t>
  </si>
  <si>
    <t>ＴＷ（複層ガラス）採風勝手口ドアFS</t>
  </si>
  <si>
    <t>KDN</t>
  </si>
  <si>
    <t>ＴＷ防火戸（複層ガラス）ＦＩＸ窓</t>
  </si>
  <si>
    <t>ＴＷ防火戸（複層ガラス）引違い窓</t>
  </si>
  <si>
    <t>ＴＷ防火戸（複層ガラス）横すべり出し窓オペレーター、高所用横すべり出し窓</t>
  </si>
  <si>
    <t>ＴＷ防火戸（複層ガラス）縦すべり出し窓オペレーター</t>
  </si>
  <si>
    <t>ＴＷ防火戸（複層ガラス）上げ下げ窓、面格子付上げ下げ窓</t>
  </si>
  <si>
    <t>KFY</t>
  </si>
  <si>
    <t>ＴＷ防火戸（複層ガラス）横すべり出し窓グレモン</t>
  </si>
  <si>
    <t>ＴＷ防火戸（複層ガラス）縦すべり出し窓グレモン</t>
  </si>
  <si>
    <t>KFZ</t>
  </si>
  <si>
    <t>ＴＷ防火戸（複層ガラス）開き窓テラス</t>
  </si>
  <si>
    <t>KGA</t>
  </si>
  <si>
    <t>ＴＷ防火戸（複層ガラス）採風勝手口ドアFS</t>
  </si>
  <si>
    <t>KGB</t>
  </si>
  <si>
    <t>サーモスⅡ-H ＦＩＸ窓（外押縁タイプ）</t>
  </si>
  <si>
    <t>サーモスⅡ-H 引違い窓、片引き窓、引分け窓（ブリッジ枠）</t>
  </si>
  <si>
    <t>サーモスⅡ-H 外倒し窓、内倒し窓</t>
  </si>
  <si>
    <t>KGD</t>
  </si>
  <si>
    <t>サーモスⅡ-H テラスドア、勝手口ドア</t>
  </si>
  <si>
    <t>サーモスⅡ-H テラスドア、勝手口ドア（全面ガラス）</t>
  </si>
  <si>
    <t>KGF</t>
  </si>
  <si>
    <t>サーモスⅡ-H 単体引違い窓（中桟付）</t>
    <phoneticPr fontId="4"/>
  </si>
  <si>
    <t>サーモスⅡ-H 勝手口ドア（中桟パネル付）</t>
  </si>
  <si>
    <t>サーモスⅡ-H 勝手口ドア（中桟腰パネル付）</t>
  </si>
  <si>
    <t>KGH</t>
  </si>
  <si>
    <t>サーモスⅡ-H 採風勝手口ドアFS</t>
    <phoneticPr fontId="4"/>
  </si>
  <si>
    <t>サーモスⅡ-H 採風勝手口ドア、勝手口ドア（中桟腰パネルなし）</t>
  </si>
  <si>
    <t>SMH</t>
  </si>
  <si>
    <t>サーモスⅡ-H</t>
    <phoneticPr fontId="4"/>
  </si>
  <si>
    <t>F,H</t>
  </si>
  <si>
    <t>サーモスⅡ-H ＦＩＸ窓（内押縁タイプ）</t>
  </si>
  <si>
    <t>サーモスⅡ-H</t>
  </si>
  <si>
    <t>サーモスⅡ-H 引違い窓（レール間カバー枠）</t>
  </si>
  <si>
    <t>サーモスⅡ-H 横すべり出し窓（オペレーター・カムラッチ）、高所用横すべり出し窓</t>
  </si>
  <si>
    <t>サーモスⅡ-H 横すべり出し窓オペレーター</t>
  </si>
  <si>
    <t>サーモスⅡ-H 縦すべり出し窓（オペレーター・カムラッチ）</t>
  </si>
  <si>
    <t>サーモスⅡ-H 縦すべり出し窓オペレーター</t>
  </si>
  <si>
    <t>サーモスⅡ-H 上げ下げ窓、面格子付上げ下げ窓</t>
  </si>
  <si>
    <t>FGH</t>
  </si>
  <si>
    <t>防火戸ＦＧ－Ｈ ＦＩＸ窓（内押縁タイプ）</t>
  </si>
  <si>
    <t>M</t>
  </si>
  <si>
    <t>防火戸ＦＧ－Ｈ</t>
  </si>
  <si>
    <t>L,M</t>
  </si>
  <si>
    <t>防火戸ＦＧ－Ｈ 引違い窓（レール間カバー枠）</t>
  </si>
  <si>
    <t>L</t>
  </si>
  <si>
    <t>防火戸ＦＧ－Ｈ 横すべり出し窓オペレーター、高所用横すべり出し窓※網入り複層ガラス</t>
  </si>
  <si>
    <t>ウ</t>
  </si>
  <si>
    <t>防火戸ＦＧ－Ｈ 縦すべり出し窓オペレーター※網入り複層ガラス</t>
  </si>
  <si>
    <t>防火戸ＦＧ－Ｈ 上げ下げ窓、面格子付上げ下げ窓</t>
  </si>
  <si>
    <t>KGK</t>
  </si>
  <si>
    <t>防火戸ＦＧ－Ｈ 横すべり出し窓オペレーター※安全合わせ複層ガラス</t>
  </si>
  <si>
    <t>イ</t>
  </si>
  <si>
    <t>防火戸ＦＧ－Ｈ 縦すべり出し窓オペレーター※安全合わせ複層ガラス</t>
  </si>
  <si>
    <t>KGM</t>
  </si>
  <si>
    <t>防火戸ＦＧ－Ｈ 横すべり出し窓オペレーター※耐熱強化透明複層ガラス</t>
  </si>
  <si>
    <t>ア</t>
  </si>
  <si>
    <t>防火戸ＦＧ－Ｈ 縦すべり出し窓オペレーター※耐熱強化透明複層ガラス</t>
  </si>
  <si>
    <t>KGP</t>
  </si>
  <si>
    <t>防火戸ＦＧ－Ｈ ＦＩＸ窓（外押縁タイプ）</t>
  </si>
  <si>
    <t>防火戸ＦＧ－Ｈ 引違い窓（ブリッジ枠）</t>
  </si>
  <si>
    <t>防火戸ＦＧ－Ｈ 横すべり出し窓カムラッチ</t>
  </si>
  <si>
    <t>防火戸ＦＧ－Ｈ 縦すべり出し窓カムラッチ</t>
  </si>
  <si>
    <t>KGR</t>
  </si>
  <si>
    <t>防火戸ＦＧ－Ｈ 開き窓テラス</t>
  </si>
  <si>
    <t>KGT</t>
  </si>
  <si>
    <t>防火戸ＦＧ－Ｈ 外倒し窓、内倒し窓</t>
  </si>
  <si>
    <t>防火戸ＦＧ－Ｈ 採風勝手口ドアFS</t>
  </si>
  <si>
    <t>KGC</t>
  </si>
  <si>
    <t>サーモスＬ ＦＩＸ窓（外押縁タイプ）</t>
  </si>
  <si>
    <t>サーモスＬ 外倒し窓、内倒し窓</t>
  </si>
  <si>
    <t>KGE</t>
  </si>
  <si>
    <t>サーモスＬ テラスドア、勝手口ドア</t>
  </si>
  <si>
    <t>サーモスＬ テラスドア、勝手口ドア（全面ガラス）</t>
  </si>
  <si>
    <t>KGG</t>
  </si>
  <si>
    <t>サーモスＬ 勝手口ドア（中桟パネル付）</t>
    <phoneticPr fontId="4"/>
  </si>
  <si>
    <t>サーモスＬ 勝手口ドア（中桟腰パネル付）</t>
  </si>
  <si>
    <t>KGJ</t>
  </si>
  <si>
    <t>サーモスＬ 単体引違い窓（中桟付）</t>
    <phoneticPr fontId="4"/>
  </si>
  <si>
    <t>サーモスＬ 採風勝手口ドアFS</t>
  </si>
  <si>
    <t>サーモスＬ 採風勝手口ドア、勝手口ドア（中桟腰パネルなし）</t>
  </si>
  <si>
    <t>SML</t>
  </si>
  <si>
    <t>サーモスＬ</t>
    <phoneticPr fontId="4"/>
  </si>
  <si>
    <t>サーモスＬ ＦＩＸ窓（内押縁タイプ）</t>
  </si>
  <si>
    <t>サーモスＬ</t>
  </si>
  <si>
    <t>サーモスＬ 引違い窓、片引き窓、引分け窓</t>
  </si>
  <si>
    <t>サーモスＬ 横すべり出し窓（オペレーター・カムラッチ）、高所用横すべり出し窓</t>
  </si>
  <si>
    <t>サーモスＬ 横すべり出し窓オペレーター</t>
  </si>
  <si>
    <t>サーモスＬ 縦すべり出し窓（オペレーター・カムラッチ）</t>
  </si>
  <si>
    <t>サーモスＬ 縦すべり出し窓オペレーター</t>
  </si>
  <si>
    <t>サーモスＬ 上げ下げ窓、面格子付上げ下げ窓</t>
  </si>
  <si>
    <t>FGL</t>
  </si>
  <si>
    <t>防火戸ＦＧ－Ｌ ＦＩＸ窓（内押縁タイプ）</t>
  </si>
  <si>
    <t>防火戸ＦＧ－Ｌ</t>
  </si>
  <si>
    <t>防火戸ＦＧ－Ｌ 引違い窓</t>
  </si>
  <si>
    <t>防火戸ＦＧ－Ｌ 横すべり出し窓オペレーター、高所用横すべり出し窓※網入り複層ガラス</t>
    <phoneticPr fontId="4"/>
  </si>
  <si>
    <t>防火戸ＦＧ－Ｌ 縦すべり出し窓オペレーター※網入り複層ガラス</t>
  </si>
  <si>
    <t>防火戸ＦＧ－Ｌ 上げ下げ窓、面格子付上げ下げ窓</t>
  </si>
  <si>
    <t>KGL</t>
  </si>
  <si>
    <t>防火戸ＦＧ－Ｌ 横すべり出し窓オペレーター※安全合わせ複層ガラス</t>
  </si>
  <si>
    <t>防火戸ＦＧ－Ｌ 縦すべり出し窓オペレーター※安全合わせ複層ガラス</t>
    <phoneticPr fontId="4"/>
  </si>
  <si>
    <t>KGN</t>
  </si>
  <si>
    <t>防火戸ＦＧ－Ｌ 横すべり出し窓オペレーター※耐熱強化透明複層ガラス</t>
    <phoneticPr fontId="4"/>
  </si>
  <si>
    <t>防火戸ＦＧ－Ｌ 縦すべり出し窓オペレーター※耐熱強化透明複層ガラス</t>
  </si>
  <si>
    <t>KGS</t>
  </si>
  <si>
    <t>防火戸ＦＧ－Ｌ 開き窓テラス</t>
  </si>
  <si>
    <t>KGU</t>
  </si>
  <si>
    <t>防火戸ＦＧ－Ｌ 外倒し窓、内倒し窓</t>
  </si>
  <si>
    <t>防火戸ＦＧ－Ｌ 採風勝手口ドアFS</t>
  </si>
  <si>
    <t>KGV</t>
  </si>
  <si>
    <t>防火戸ＦＧ－Ｌ ＦＩＸ窓（外押縁タイプ）</t>
  </si>
  <si>
    <t>防火戸ＦＧ－Ｌ 横すべり出し窓カムラッチ</t>
  </si>
  <si>
    <t>防火戸ＦＧ－Ｌ 縦すべり出し窓カムラッチ</t>
  </si>
  <si>
    <t>KDA</t>
  </si>
  <si>
    <t>サーモスＡ（アルミ樹脂複合）</t>
  </si>
  <si>
    <t>サーモスＡ ＦＩＸ窓（内押縁タイプ）</t>
  </si>
  <si>
    <t>サーモスＡ 高所用横すべり出し窓</t>
  </si>
  <si>
    <t>KDB</t>
  </si>
  <si>
    <t>サーモスＡ（アルミＰＧ）</t>
  </si>
  <si>
    <t>サーモスＡ 引違い窓</t>
  </si>
  <si>
    <t>サーモスＡ 横すべり出し窓カムラッチ、外倒し窓、内倒し窓</t>
  </si>
  <si>
    <t>サーモスＡ 縦すべり出し窓カムラッチ、採風勝手口ドアFS</t>
    <phoneticPr fontId="4"/>
  </si>
  <si>
    <t>サーモスＡ 上げ下げ窓、面格子付上げ下げ窓</t>
  </si>
  <si>
    <t>KDC</t>
  </si>
  <si>
    <t>防火戸ＦＧ－Ａ ＦＩＸ窓（内押縁タイプ）</t>
  </si>
  <si>
    <t>防火戸ＦＧ－Ａ（アルミ樹脂複合）</t>
  </si>
  <si>
    <t>防火戸ＦＧ－Ａ 高所用横すべり出し窓</t>
  </si>
  <si>
    <t>KDD</t>
  </si>
  <si>
    <t>防火戸ＦＧ－Ａ 引違い窓</t>
  </si>
  <si>
    <t>防火戸ＦＧ－Ａ（アルミＰＧ）</t>
  </si>
  <si>
    <t>防火戸ＦＧ－Ａ 横すべり出し窓カムラッチ、外倒し窓、内倒し窓</t>
  </si>
  <si>
    <t>防火戸ＦＧ－Ａ 縦すべり出し窓カムラッチ、採風勝手口ドアFS</t>
    <phoneticPr fontId="4"/>
  </si>
  <si>
    <t>防火戸ＦＧ－Ａ 上げ下げ窓、面格子付上げ下げ窓</t>
  </si>
  <si>
    <t>RIS</t>
  </si>
  <si>
    <t>リプラス専用枠</t>
  </si>
  <si>
    <t>ＴＷ（トリプルガラス）</t>
  </si>
  <si>
    <t>ＴＷ（複層ガラス）</t>
  </si>
  <si>
    <t>RIH</t>
  </si>
  <si>
    <t>リプラス汎用枠</t>
  </si>
  <si>
    <t>RIK</t>
  </si>
  <si>
    <t>リプラス高断熱汎用枠</t>
  </si>
  <si>
    <t>KDP</t>
  </si>
  <si>
    <t>ＴＷ（トリプルガラス）/テラスドア</t>
  </si>
  <si>
    <t>KDQ</t>
  </si>
  <si>
    <t>ＴＷ（トリプルガラス）/勝手口ドア</t>
  </si>
  <si>
    <t>KDR</t>
  </si>
  <si>
    <t>ＴＷ（トリプルガラス）/採風勝手口ドアFS</t>
  </si>
  <si>
    <t>KDS</t>
  </si>
  <si>
    <t>ＴＷ（複層ガラス）/テラスドア</t>
  </si>
  <si>
    <t>KDT</t>
  </si>
  <si>
    <t>ＴＷ（複層ガラス）/勝手口ドア</t>
  </si>
  <si>
    <t>KDV</t>
  </si>
  <si>
    <t>ＴＷ（複層ガラス）/採風勝手口ドアFS</t>
  </si>
  <si>
    <t>KAT</t>
  </si>
  <si>
    <t>サーモスⅡ-H/テラスドア</t>
  </si>
  <si>
    <t>KAV</t>
  </si>
  <si>
    <t>サーモスⅡ-H/勝手口ドア（一枚ガラス）</t>
  </si>
  <si>
    <t>KAW</t>
  </si>
  <si>
    <t>サーモスⅡ-H/勝手口ドア（中桟腰パネル付）</t>
  </si>
  <si>
    <t>KBB</t>
  </si>
  <si>
    <t>サーモスL/テラスドア</t>
  </si>
  <si>
    <t>KBC</t>
  </si>
  <si>
    <t>サーモスL/勝手口ドア（一枚ガラス）</t>
  </si>
  <si>
    <t>KBD</t>
  </si>
  <si>
    <t>サーモスL/勝手口ドア（中桟腰パネル付）</t>
  </si>
  <si>
    <t>NPS</t>
  </si>
  <si>
    <t>インプラス</t>
  </si>
  <si>
    <t>J</t>
  </si>
  <si>
    <t>NPR</t>
  </si>
  <si>
    <t>インプラス for Renovation（中桟付障子除く）</t>
    <phoneticPr fontId="4"/>
  </si>
  <si>
    <t>NPF</t>
  </si>
  <si>
    <t>インプラス 引違い窓 複層ガラス（中桟付障子除く）</t>
    <phoneticPr fontId="4"/>
  </si>
  <si>
    <t>インプラス FIX・開き窓 複層ガラス</t>
  </si>
  <si>
    <t>NPB</t>
  </si>
  <si>
    <t>インプラス テラスドア 複層ガラス</t>
  </si>
  <si>
    <t>KEB</t>
  </si>
  <si>
    <t>EW TG/テラス・勝手口ドア（一枚ガラス）</t>
  </si>
  <si>
    <t>A,B</t>
  </si>
  <si>
    <t>KEC</t>
  </si>
  <si>
    <t>EW TG/テラス・勝手口ドア（中桟腰パネル付）</t>
  </si>
  <si>
    <t>KED</t>
  </si>
  <si>
    <t>EW PG/テラスドア・勝手口ドア（一枚ガラス）</t>
  </si>
  <si>
    <t>KEF</t>
  </si>
  <si>
    <t>EW PG/勝手口ドア（中桟腰パネル付）</t>
  </si>
  <si>
    <t>ETG</t>
  </si>
  <si>
    <t>EW/EW for Design（TG）</t>
    <phoneticPr fontId="4"/>
  </si>
  <si>
    <t>EFD</t>
  </si>
  <si>
    <t>EW forDesign</t>
  </si>
  <si>
    <t>EW/EW for Design（TG）</t>
  </si>
  <si>
    <t>C</t>
  </si>
  <si>
    <t>EPG</t>
  </si>
  <si>
    <t>EW/EW for Design（PG）</t>
    <phoneticPr fontId="4"/>
  </si>
  <si>
    <t>LWT</t>
  </si>
  <si>
    <t>LW（トリプルガラス）</t>
  </si>
  <si>
    <t>LWP</t>
  </si>
  <si>
    <t>LW（複層ガラス）</t>
  </si>
  <si>
    <t>Q</t>
  </si>
  <si>
    <t>KDM</t>
  </si>
  <si>
    <t>ＴＷ防火戸シャッター付引違い窓（トリプルガラス）</t>
  </si>
  <si>
    <t>KDY</t>
  </si>
  <si>
    <t>ＴＷ防火戸シャッター付引違い窓（複層ガラス）</t>
  </si>
  <si>
    <t>ＴＷ防火戸（複層ガラス）</t>
  </si>
  <si>
    <t>KDX</t>
  </si>
  <si>
    <t>ＴＷ防火戸/採風勝手口ドアFS</t>
  </si>
  <si>
    <t>KDW</t>
  </si>
  <si>
    <t>ＴＷ防火戸/開き窓テラス</t>
  </si>
  <si>
    <t>KFA</t>
  </si>
  <si>
    <t>防火戸ＦＧ－Ｈシャッター付引違い窓</t>
  </si>
  <si>
    <t>KFE</t>
  </si>
  <si>
    <t>防火戸ＦＧ－Ｌシャッター付引違い窓</t>
  </si>
  <si>
    <t>KFB</t>
  </si>
  <si>
    <t>防火戸ＦＧ－Ａシャッター付引違い窓</t>
  </si>
  <si>
    <t>KFJ</t>
  </si>
  <si>
    <t>防火戸ガゼリアＮ  アルミ樹脂複合タイプ</t>
  </si>
  <si>
    <t>KBX</t>
  </si>
  <si>
    <t>防火戸FG-L/開き窓テラス</t>
  </si>
  <si>
    <t>KAY</t>
  </si>
  <si>
    <t>防火戸FG-H/開き窓テラス</t>
  </si>
  <si>
    <t>KAJ</t>
  </si>
  <si>
    <t>防火戸FG-F/開き窓テラス</t>
  </si>
  <si>
    <t>O</t>
  </si>
  <si>
    <t>FGF</t>
  </si>
  <si>
    <t>防火戸ＦＧ－Ｆ</t>
  </si>
  <si>
    <t>WWX</t>
  </si>
  <si>
    <t>ワイドウィン</t>
  </si>
  <si>
    <t>I</t>
  </si>
  <si>
    <t>SBY</t>
  </si>
  <si>
    <t>オープンウィン・サーモスⅡ-Hタイプ</t>
  </si>
  <si>
    <t>SBZ</t>
  </si>
  <si>
    <t>オープンウィン・サーモスLタイプ</t>
  </si>
  <si>
    <t>NRT</t>
  </si>
  <si>
    <t>ノンレールサッシ・サーモスⅡ-Hタイプ</t>
  </si>
  <si>
    <t>NRL</t>
  </si>
  <si>
    <t>ノンレールサッシ・サーモスLタイプ</t>
  </si>
  <si>
    <t>KFF</t>
  </si>
  <si>
    <t>ガゼリアＮ  エア・スライド アルミ樹脂複合タイプ</t>
  </si>
  <si>
    <t>KFG</t>
  </si>
  <si>
    <t>ガゼリアＮ  スライド アルミ樹脂複合タイプ</t>
  </si>
  <si>
    <t>KFK</t>
  </si>
  <si>
    <t>ガゼリアＮ エア・スライド アルミタイプ</t>
  </si>
  <si>
    <t>KFN</t>
  </si>
  <si>
    <t>ガゼリアＮ スライド アルミタイプ</t>
  </si>
  <si>
    <t>KBL</t>
  </si>
  <si>
    <t>断熱土間引戸（一枚ガラス）</t>
  </si>
  <si>
    <t>KCW</t>
  </si>
  <si>
    <t>断熱土間引戸（中桟付上下ガラス）</t>
  </si>
  <si>
    <t>KBM</t>
  </si>
  <si>
    <t>断熱土間引戸（中桟腰パネル付）</t>
  </si>
  <si>
    <t>断熱土間引戸（中桟付上下ガラス）</t>
    <phoneticPr fontId="4"/>
  </si>
  <si>
    <t>KHG</t>
  </si>
  <si>
    <t>ＴＷコーディネート（トリプルガラス）引違い窓、片引き窓、引分け窓</t>
  </si>
  <si>
    <t>E,Z</t>
  </si>
  <si>
    <t>KHH</t>
  </si>
  <si>
    <t>ＴＷコーディネート（複層ガラス）引違い窓、片引き窓、引分け窓</t>
    <rPh sb="10" eb="12">
      <t>フクソウ</t>
    </rPh>
    <phoneticPr fontId="8"/>
  </si>
  <si>
    <t>KHF</t>
  </si>
  <si>
    <t>ＴＷ防火戸（トリプルガラス）ＦＩＸ窓</t>
    <rPh sb="17" eb="18">
      <t>マド</t>
    </rPh>
    <phoneticPr fontId="9"/>
  </si>
  <si>
    <t>ＴＷ防火戸（トリプルガラス）シャッター付引違い窓</t>
  </si>
  <si>
    <t>ＴＷ防火戸（トリプルガラス）縦すべり出し窓グレモン</t>
    <rPh sb="14" eb="15">
      <t>タテ</t>
    </rPh>
    <rPh sb="18" eb="19">
      <t>ダ</t>
    </rPh>
    <rPh sb="20" eb="21">
      <t>マド</t>
    </rPh>
    <phoneticPr fontId="9"/>
  </si>
  <si>
    <t>ＴＷ防火戸（トリプルガラス）横すべり出し窓グレモン</t>
    <rPh sb="14" eb="15">
      <t>ヨコ</t>
    </rPh>
    <rPh sb="18" eb="19">
      <t>ダ</t>
    </rPh>
    <rPh sb="20" eb="21">
      <t>マド</t>
    </rPh>
    <phoneticPr fontId="9"/>
  </si>
  <si>
    <t>ＴＷ防火戸（複層ガラス）シャッター付引違い窓</t>
  </si>
  <si>
    <t>KJJ</t>
  </si>
  <si>
    <t>ＴＷ防火戸コーディネート（トリプルガラス）シャッター付引違い窓</t>
    <rPh sb="2" eb="5">
      <t>ボウカト</t>
    </rPh>
    <phoneticPr fontId="8"/>
  </si>
  <si>
    <t>KJK</t>
  </si>
  <si>
    <t>ＴＷ防火戸コーディネート（複層ガラス）シャッター付引違い窓</t>
    <rPh sb="2" eb="5">
      <t>ボウカト</t>
    </rPh>
    <rPh sb="13" eb="15">
      <t>フクソウ</t>
    </rPh>
    <phoneticPr fontId="8"/>
  </si>
  <si>
    <t>KHJ</t>
  </si>
  <si>
    <t>ＴＷ防火戸コーディネート（複層ガラス）引違い窓、片引き窓、引分け窓</t>
    <rPh sb="13" eb="15">
      <t>フクソウ</t>
    </rPh>
    <phoneticPr fontId="8"/>
  </si>
  <si>
    <t>RIW</t>
  </si>
  <si>
    <t>リプラス専用枠(23年4月発売)（アルミスペーサー）</t>
  </si>
  <si>
    <t>RIX</t>
  </si>
  <si>
    <t>リプラス専用枠(23年4月発売)（樹脂スペーサー）</t>
    <rPh sb="17" eb="19">
      <t>ジュシ</t>
    </rPh>
    <phoneticPr fontId="10"/>
  </si>
  <si>
    <t>EFR</t>
  </si>
  <si>
    <t>リフレム樹脂窓用カバーモール＋EW forDesign</t>
  </si>
  <si>
    <t>EPR</t>
  </si>
  <si>
    <t>リフレム樹脂窓用カバーモール＋EW/EW for Design（PG）（スペーサー材質問わず）</t>
    <phoneticPr fontId="4"/>
  </si>
  <si>
    <t>リフレム樹脂窓用カバーモール＋EW/EW for Design（PG）（樹脂スペーサー）</t>
    <phoneticPr fontId="1"/>
  </si>
  <si>
    <t>ETR</t>
  </si>
  <si>
    <t>リフレム樹脂窓用カバーモール＋EW/EW for Design（TG）</t>
    <phoneticPr fontId="4"/>
  </si>
  <si>
    <t>防火戸ＦＧ－Ｈシャッター付引違い窓（ブリッジ枠）</t>
  </si>
  <si>
    <t>KJL</t>
  </si>
  <si>
    <t>防火戸ＦＧ－Ｈシャッター付引違い窓（レール間カバー枠）</t>
  </si>
  <si>
    <t>KJM</t>
  </si>
  <si>
    <t>防火戸ＦＧ－Ｈシャッター付引違い窓（中桟付）</t>
  </si>
  <si>
    <t>KJN</t>
  </si>
  <si>
    <t>防火戸ＦＧ－Ｌシャッター付引違い窓（中桟付）</t>
  </si>
  <si>
    <t>KHK</t>
  </si>
  <si>
    <t>コーディネート 引違い窓・サーモスⅡ-Hタイプ</t>
    <rPh sb="8" eb="10">
      <t>ヒキチガ</t>
    </rPh>
    <rPh sb="11" eb="12">
      <t>マド</t>
    </rPh>
    <phoneticPr fontId="8"/>
  </si>
  <si>
    <t>KHL</t>
  </si>
  <si>
    <t>コーディネート 引違い窓・サーモスLタイプ</t>
    <rPh sb="8" eb="10">
      <t>ヒキチガ</t>
    </rPh>
    <rPh sb="11" eb="12">
      <t>マド</t>
    </rPh>
    <phoneticPr fontId="8"/>
  </si>
  <si>
    <t>KHM</t>
  </si>
  <si>
    <t>オーニング窓・サーモスⅡ-Hタイプ</t>
    <rPh sb="5" eb="6">
      <t>マド</t>
    </rPh>
    <phoneticPr fontId="8"/>
  </si>
  <si>
    <t>KHN</t>
  </si>
  <si>
    <t>オーニング窓・サーモスLタイプ</t>
    <rPh sb="5" eb="6">
      <t>マド</t>
    </rPh>
    <phoneticPr fontId="8"/>
  </si>
  <si>
    <t>KHS</t>
  </si>
  <si>
    <t>サークルＦＩＸ窓・サーモスⅡ-Hタイプ</t>
    <rPh sb="7" eb="8">
      <t>マド</t>
    </rPh>
    <phoneticPr fontId="8"/>
  </si>
  <si>
    <t>KHT</t>
  </si>
  <si>
    <t>サークルＦＩＸ窓・サーモスLタイプ</t>
    <rPh sb="7" eb="8">
      <t>マド</t>
    </rPh>
    <phoneticPr fontId="8"/>
  </si>
  <si>
    <t>KHP</t>
  </si>
  <si>
    <t>台形ＦＩＸ窓・サーモスⅡ-Hタイプ</t>
    <rPh sb="5" eb="6">
      <t>マド</t>
    </rPh>
    <phoneticPr fontId="8"/>
  </si>
  <si>
    <t>KHR</t>
  </si>
  <si>
    <t>台形ＦＩＸ窓・サーモスLタイプ</t>
    <rPh sb="5" eb="6">
      <t>マド</t>
    </rPh>
    <phoneticPr fontId="8"/>
  </si>
  <si>
    <t>KHU</t>
  </si>
  <si>
    <t>出窓・サーモスⅡ-Hタイプ</t>
    <rPh sb="0" eb="1">
      <t>デ</t>
    </rPh>
    <rPh sb="1" eb="2">
      <t>マド</t>
    </rPh>
    <phoneticPr fontId="8"/>
  </si>
  <si>
    <t>X</t>
    <phoneticPr fontId="4"/>
  </si>
  <si>
    <t>KHV</t>
  </si>
  <si>
    <t>出窓・サーモスLタイプ</t>
    <rPh sb="0" eb="1">
      <t>デ</t>
    </rPh>
    <rPh sb="1" eb="2">
      <t>マド</t>
    </rPh>
    <phoneticPr fontId="8"/>
  </si>
  <si>
    <t>KHW</t>
  </si>
  <si>
    <t>断熱土間引戸(中桟腰パネル付除く)・サーモスⅡ-Hタイプ</t>
    <rPh sb="0" eb="2">
      <t>ダンネツ</t>
    </rPh>
    <rPh sb="2" eb="4">
      <t>ドマ</t>
    </rPh>
    <rPh sb="4" eb="6">
      <t>ヒキド</t>
    </rPh>
    <rPh sb="7" eb="9">
      <t>ナカザン</t>
    </rPh>
    <rPh sb="9" eb="10">
      <t>コシ</t>
    </rPh>
    <rPh sb="13" eb="14">
      <t>ツキ</t>
    </rPh>
    <rPh sb="14" eb="15">
      <t>ノゾ</t>
    </rPh>
    <phoneticPr fontId="8"/>
  </si>
  <si>
    <t>KHX</t>
  </si>
  <si>
    <t>断熱土間引戸(中桟腰パネル付除く)・サーモスLタイプ</t>
    <rPh sb="0" eb="2">
      <t>ダンネツ</t>
    </rPh>
    <rPh sb="2" eb="4">
      <t>ドマ</t>
    </rPh>
    <rPh sb="4" eb="6">
      <t>ヒキド</t>
    </rPh>
    <rPh sb="7" eb="9">
      <t>ナカザン</t>
    </rPh>
    <rPh sb="9" eb="10">
      <t>コシ</t>
    </rPh>
    <rPh sb="13" eb="14">
      <t>ツキ</t>
    </rPh>
    <rPh sb="14" eb="15">
      <t>ノゾ</t>
    </rPh>
    <phoneticPr fontId="8"/>
  </si>
  <si>
    <t>KJB</t>
  </si>
  <si>
    <t>断熱土間引戸(中桟腰パネル付)・サーモスⅡ-Hタイプ</t>
  </si>
  <si>
    <t>KJC</t>
  </si>
  <si>
    <t>断熱土間引戸(中桟腰パネル付)・サーモスLタイプ</t>
  </si>
  <si>
    <t>SKS</t>
  </si>
  <si>
    <t>スカイシアター</t>
  </si>
  <si>
    <t>KJA</t>
  </si>
  <si>
    <t>ガゼリアN(中桟腰パネル付除く)・アルミタイプ</t>
    <rPh sb="6" eb="8">
      <t>ナカザン</t>
    </rPh>
    <rPh sb="8" eb="9">
      <t>コシ</t>
    </rPh>
    <rPh sb="12" eb="13">
      <t>ツキ</t>
    </rPh>
    <rPh sb="13" eb="14">
      <t>ノゾ</t>
    </rPh>
    <phoneticPr fontId="8"/>
  </si>
  <si>
    <t>KHY</t>
  </si>
  <si>
    <t>ガゼリアN(中桟腰パネル付除く)・サーモスⅡ-Hタイプ</t>
    <rPh sb="6" eb="8">
      <t>ナカザン</t>
    </rPh>
    <rPh sb="8" eb="9">
      <t>コシ</t>
    </rPh>
    <rPh sb="12" eb="13">
      <t>ツキ</t>
    </rPh>
    <rPh sb="13" eb="14">
      <t>ノゾ</t>
    </rPh>
    <phoneticPr fontId="8"/>
  </si>
  <si>
    <t>KHZ</t>
  </si>
  <si>
    <t>ガゼリアN(中桟腰パネル付除く)・サーモスLタイプ</t>
    <rPh sb="6" eb="8">
      <t>ナカザン</t>
    </rPh>
    <rPh sb="8" eb="9">
      <t>コシ</t>
    </rPh>
    <rPh sb="12" eb="13">
      <t>ツキ</t>
    </rPh>
    <rPh sb="13" eb="14">
      <t>ノゾ</t>
    </rPh>
    <phoneticPr fontId="8"/>
  </si>
  <si>
    <t>KJF</t>
  </si>
  <si>
    <t>ガゼリアN(中桟腰パネル付)・アルミタイプ</t>
  </si>
  <si>
    <t>KJD</t>
  </si>
  <si>
    <t>ガゼリアN(中桟腰パネル付)・サーモスⅡ-Hタイプ</t>
  </si>
  <si>
    <t>KJE</t>
  </si>
  <si>
    <t>ガゼリアN(中桟腰パネル付)・サーモスLタイプ</t>
  </si>
  <si>
    <t>KJH</t>
  </si>
  <si>
    <t>防火戸ガゼリアN・サーモスLタイプ</t>
  </si>
  <si>
    <t>KJG</t>
  </si>
  <si>
    <t>防火戸ガゼリアN・サーモスⅡ-Hタイプ</t>
    <rPh sb="0" eb="3">
      <t>ボウカト</t>
    </rPh>
    <phoneticPr fontId="8"/>
  </si>
  <si>
    <t>RIC</t>
  </si>
  <si>
    <t>リプラス専用枠(23年4月発売)（樹脂スペーサー）引違い窓 中桟付</t>
  </si>
  <si>
    <t>RIB</t>
  </si>
  <si>
    <t>リプラス専用枠(23年4月発売)（アルミスペーサー）引違い窓 中桟付</t>
  </si>
  <si>
    <t>RIG</t>
  </si>
  <si>
    <t>リプラス汎用枠（アルミスペーサー）引違い窓 中桟付</t>
  </si>
  <si>
    <t>RID</t>
  </si>
  <si>
    <t>リプラス汎用枠（樹脂スペーサー）内外色組合せ・内外同系色 引違い窓 中桟付</t>
  </si>
  <si>
    <t>KJP</t>
  </si>
  <si>
    <t>ＴＷ（トリプルガラス）縦すべり出し窓オペレーター（クリプトンガス）</t>
    <rPh sb="11" eb="12">
      <t>タテ</t>
    </rPh>
    <rPh sb="15" eb="16">
      <t>ダ</t>
    </rPh>
    <phoneticPr fontId="11"/>
  </si>
  <si>
    <t>ＴＷ（トリプルガラス）横すべり出し窓オペレーター（クリプトンガス）</t>
    <rPh sb="11" eb="12">
      <t>ヨコ</t>
    </rPh>
    <rPh sb="15" eb="16">
      <t>ダ</t>
    </rPh>
    <rPh sb="17" eb="18">
      <t>マド</t>
    </rPh>
    <phoneticPr fontId="11"/>
  </si>
  <si>
    <t>ＴＷ（トリプルガラス）横すべり出し窓オペレーター、高所用横すべり出し窓（クリプトンガス）</t>
    <rPh sb="11" eb="12">
      <t>ヨコ</t>
    </rPh>
    <rPh sb="15" eb="16">
      <t>ダ</t>
    </rPh>
    <rPh sb="17" eb="18">
      <t>マド</t>
    </rPh>
    <rPh sb="25" eb="27">
      <t>コウショ</t>
    </rPh>
    <rPh sb="27" eb="28">
      <t>ヨウ</t>
    </rPh>
    <rPh sb="28" eb="29">
      <t>ヨコ</t>
    </rPh>
    <rPh sb="32" eb="33">
      <t>ダ</t>
    </rPh>
    <rPh sb="34" eb="35">
      <t>マド</t>
    </rPh>
    <phoneticPr fontId="11"/>
  </si>
  <si>
    <t>リプラス高断熱汎用枠 トリプルガラス 引違い窓（アルゴンガス）</t>
  </si>
  <si>
    <t>リプラス高断熱汎用枠 トリプルガラス 縦すべり出し窓（アルゴンガス）</t>
  </si>
  <si>
    <t>リプラス高断熱汎用枠 トリプルガラス FIX窓（アルゴンガス）</t>
  </si>
  <si>
    <t>リプラス高断熱汎用枠 トリプルガラス 上げ下げ窓（アルゴンガス）</t>
  </si>
  <si>
    <t>RIU</t>
  </si>
  <si>
    <t>リプラス高断熱汎用枠 トリプルガラス 横すべり出し窓（アルゴンガス）</t>
  </si>
  <si>
    <t>リプラス高断熱汎用枠 トリプルガラス 高所用横すべり出し窓（アルゴンガス）</t>
  </si>
  <si>
    <t>RIL</t>
  </si>
  <si>
    <t>リプラス高断熱汎用枠 トリプルガラス 引違い窓（クリプトンガス）</t>
  </si>
  <si>
    <t>リプラス高断熱汎用枠 トリプルガラス 縦すべり出し窓（クリプトンガス）</t>
  </si>
  <si>
    <t>リプラス高断熱汎用枠 トリプルガラス FIX窓（クリプトンガス）</t>
  </si>
  <si>
    <t>リプラス高断熱汎用枠 トリプルガラス 上げ下げ窓（クリプトンガス）</t>
  </si>
  <si>
    <t>RIM</t>
  </si>
  <si>
    <t>リプラス高断熱汎用枠 トリプルガラス 横すべり出し窓（クリプトンガス）</t>
  </si>
  <si>
    <t>リプラス高断熱汎用枠 トリプルガラス 高所用横すべり出し窓（クリプトンガス）</t>
  </si>
  <si>
    <t>リプラス高断熱汎用枠 複層ガラス 引違い窓</t>
  </si>
  <si>
    <t>リプラス高断熱汎用枠 複層ガラス 縦すべり出し窓</t>
  </si>
  <si>
    <t>リプラス高断熱汎用枠 複層ガラス FIX窓</t>
  </si>
  <si>
    <t>リプラス高断熱汎用枠 複層ガラス 上げ下げ窓</t>
  </si>
  <si>
    <t>RII</t>
  </si>
  <si>
    <t>リプラス高断熱汎用枠 複層ガラス 横すべり出し窓</t>
  </si>
  <si>
    <t>リプラス高断熱汎用枠 複層ガラス 高所用横すべり出し窓</t>
  </si>
  <si>
    <t>RIO</t>
  </si>
  <si>
    <t>リプラス専用枠(23年4月発売)（樹脂スペーサー）引違い窓ブリッジ枠</t>
    <phoneticPr fontId="4"/>
  </si>
  <si>
    <t>H</t>
    <phoneticPr fontId="4"/>
  </si>
  <si>
    <t>F</t>
    <phoneticPr fontId="4"/>
  </si>
  <si>
    <t>サーモスＡ 縦すべり出し窓カムラッチ</t>
  </si>
  <si>
    <t>T</t>
    <phoneticPr fontId="4"/>
  </si>
  <si>
    <t>リプラス アタッチ枠 サーモス用（樹脂スペーサー）内外色組合せ［旧：汎用枠］</t>
  </si>
  <si>
    <t>リプラス アタッチ枠 サーモス用（アルミスペーサー）［旧：汎用枠］</t>
  </si>
  <si>
    <t>P</t>
    <phoneticPr fontId="4"/>
  </si>
  <si>
    <t>U</t>
    <phoneticPr fontId="4"/>
  </si>
  <si>
    <t>リプラス アタッチ枠 サーモス用（樹脂スペーサー）内外色組合せ・内外同系色［旧：汎用枠］</t>
  </si>
  <si>
    <t>リプラス アタッチ枠 TW用 トリプルガラス 縦すべり出し窓 グレモン（アルゴンガス）［旧：高断熱汎用枠］</t>
  </si>
  <si>
    <t>リプラス アタッチ枠 TW用 トリプルガラス FIX窓（アルゴンガス）［旧：高断熱汎用枠］</t>
  </si>
  <si>
    <t>リプラス アタッチ枠 TW用 トリプルガラス 引違い窓（アルゴンガス）［旧：高断熱汎用枠］</t>
  </si>
  <si>
    <t>リプラス アタッチ枠 TW用 トリプルガラス 上げ下げ窓（アルゴンガス）［旧：高断熱汎用枠］</t>
  </si>
  <si>
    <t>リプラス アタッチ枠 TW用 複層ガラス 縦すべり出し窓［旧：高断熱汎用枠］</t>
  </si>
  <si>
    <t>リプラス アタッチ枠 TW用 複層ガラス FIX窓［旧：高断熱汎用枠］</t>
  </si>
  <si>
    <t>リプラス アタッチ枠 TW用 複層ガラス 引違い窓［旧：高断熱汎用枠］</t>
  </si>
  <si>
    <t>リプラス アタッチ枠 TW用 複層ガラス 上げ下げ窓［旧：高断熱汎用枠］</t>
  </si>
  <si>
    <t>リプラス アタッチ枠 TW用 複層ガラス 高所用横すべり出し窓［旧：高断熱汎用枠］</t>
  </si>
  <si>
    <t>リプラス 居室仕様・浴室仕様（樹脂スペーサー）［旧：専用枠 ２３年４月発売～ ］</t>
  </si>
  <si>
    <t>リプラス 居室仕様・浴室仕様（アルミスペーサー）［旧：専用枠 ２３年４月発売～ ］</t>
  </si>
  <si>
    <t>リプラス 居室仕様・浴室仕様 引違い窓 中桟付 （樹脂スペーサー）［旧：専用枠 ２３年４月発売～ ］</t>
  </si>
  <si>
    <t>リプラス 居室仕様・浴室仕様 引違い窓 中桟付 （アルミスペーサー）［旧：専用枠 ２３年４月発売～ ］</t>
  </si>
  <si>
    <t>リプラス アタッチ枠 サーモス用（アルミスペーサー）引違い窓 中桟付［旧：汎用枠］</t>
  </si>
  <si>
    <t>リプラス アタッチ枠 サーモス用（樹脂スペーサー）内外色組合せ・内外同系色 引違い窓 中桟付［旧：汎用枠］</t>
  </si>
  <si>
    <t>リプラス アタッチ枠 TW用 トリプルガラス 横すべり出し窓 グレモン（アルゴンガス）［旧：高断熱汎用枠］</t>
  </si>
  <si>
    <t>リプラス アタッチ枠 TW用 複層ガラス 横すべり出し窓［旧：高断熱汎用枠］</t>
  </si>
  <si>
    <t>リプラス アタッチ枠 TW用 トリプルガラス 縦すべり出し窓 グレモン（クリプトンガス）［旧：高断熱汎用枠］</t>
  </si>
  <si>
    <t>リプラス アタッチ枠 TW用 トリプルガラス FIX窓（クリプトンガス）［旧：高断熱汎用枠］</t>
  </si>
  <si>
    <t>リプラス アタッチ枠 TW用 トリプルガラス 引違い窓（クリプトンガス）［旧：高断熱汎用枠］</t>
  </si>
  <si>
    <t>リプラス アタッチ枠 TW用 トリプルガラス 上げ下げ窓（クリプトンガス）［旧：高断熱汎用枠］</t>
  </si>
  <si>
    <t>リプラス アタッチ枠 TW用 トリプルガラス 横すべり出し窓 グレモン（クリプトンガス）［旧：高断熱汎用枠］</t>
  </si>
  <si>
    <t>リプラス 居室仕様・浴室仕様 引違い窓 ブリッジ枠（樹脂スペーサー）［旧：専用枠 ２３年４月発売～ ］</t>
  </si>
  <si>
    <t>RRC</t>
  </si>
  <si>
    <t>リプラス 居室仕様・浴室仕様 FIX窓内押縁（アルミスペーサー）［旧：専用枠 ２３年４月発売～ ］</t>
  </si>
  <si>
    <t>RRA</t>
  </si>
  <si>
    <t>リプラス 居室仕様・浴室仕様 FIX窓外押縁（アルミスペーサー）［旧：専用枠 ２３年４月発売～ ］</t>
  </si>
  <si>
    <t>RRB</t>
  </si>
  <si>
    <t>リプラス 居室仕様・浴室仕様 FIX窓外押縁（樹脂スペーサー）［旧：専用枠 ２３年４月発売～ ］</t>
  </si>
  <si>
    <t>RRD</t>
  </si>
  <si>
    <t>リプラス 居室仕様・浴室仕様 FIX窓内押縁（樹脂スペーサー）［旧：専用枠 ２３年４月発売～ ］</t>
  </si>
  <si>
    <t>RRE</t>
  </si>
  <si>
    <t>リプラス アタッチ枠 TW用 トリプルガラス 縦すべり出し窓 オペレーター（クリプトンガス）［旧：高断熱汎用枠］</t>
  </si>
  <si>
    <t>RRF</t>
  </si>
  <si>
    <t>リプラス アタッチ枠 TW用 トリプルガラス 横すべり出し窓 オペレーター、高所用横すべり出し窓（クリプトンガス）［旧：高断熱汎用枠］</t>
  </si>
  <si>
    <t>RRG</t>
  </si>
  <si>
    <t>リプラス アタッチ枠 TW用 トリプルガラス 縦すべり出し窓 オペレーター（アルゴンガス）［旧：高断熱汎用枠］</t>
    <phoneticPr fontId="4"/>
  </si>
  <si>
    <t>RRH</t>
  </si>
  <si>
    <t>リプラス アタッチ枠 TW用 トリプルガラス 横すべり出し窓 オペレーター、高所用横すべり出し窓（アルゴンガス）［旧：高断熱汎用枠］</t>
    <phoneticPr fontId="4"/>
  </si>
  <si>
    <t>ＴＷ（トリプルガラス）ＦＩＸ窓（アルゴンガス）</t>
    <phoneticPr fontId="4"/>
  </si>
  <si>
    <t>ＴＷ（トリプルガラス）引違い窓フラットタイプ（アルゴンガス）</t>
    <phoneticPr fontId="4"/>
  </si>
  <si>
    <t>R</t>
    <phoneticPr fontId="4"/>
  </si>
  <si>
    <t>ＴＷ（トリプルガラス）引違い窓、片引き窓、引分け窓（アルゴンガス）</t>
    <phoneticPr fontId="4"/>
  </si>
  <si>
    <t>ＴＷ（トリプルガラス）横すべり出し窓グレモン（アルゴンガス）</t>
    <phoneticPr fontId="4"/>
  </si>
  <si>
    <t>ＴＷ（トリプルガラス）横すべり出し窓オペレーター、高所用横すべり出し窓（アルゴンガス）</t>
    <phoneticPr fontId="4"/>
  </si>
  <si>
    <t>ＴＷ（トリプルガラス）横すべり出し窓オペレーター（アルゴンガス）</t>
    <phoneticPr fontId="4"/>
  </si>
  <si>
    <t>ＴＷ（トリプルガラス）縦すべり出し窓グレモン（アルゴンガス）</t>
    <phoneticPr fontId="4"/>
  </si>
  <si>
    <t>ＴＷ（トリプルガラス）縦すべり出し窓オペレーター（アルゴンガス）</t>
    <phoneticPr fontId="4"/>
  </si>
  <si>
    <t>ＴＷ（トリプルガラス）上げ下げ窓、面格子付上げ下げ窓（アルゴンガス）</t>
    <phoneticPr fontId="4"/>
  </si>
  <si>
    <t>ＴＷ（トリプルガラス）テラスドア、勝手口ドア（アルゴンガス）</t>
    <phoneticPr fontId="4"/>
  </si>
  <si>
    <t>ＴＷ（トリプルガラス）採風勝手口ドアFS（アルゴンガス）</t>
    <phoneticPr fontId="4"/>
  </si>
  <si>
    <t>ＴＷ防火戸（トリプルガラス）ＦＩＸ窓（アルゴンガス）</t>
    <phoneticPr fontId="4"/>
  </si>
  <si>
    <t>ＴＷ防火戸（トリプルガラス）横すべり出し窓グレモン（アルゴンガス）</t>
    <phoneticPr fontId="4"/>
  </si>
  <si>
    <t>ＴＷ防火戸（トリプルガラス）縦すべり出し窓グレモン（アルゴンガス）</t>
    <phoneticPr fontId="4"/>
  </si>
  <si>
    <t>ＴＷコーディネート（トリプルガラス）引違い窓、片引き窓、引分け窓（クリプトンガス/アルゴンガス）</t>
    <phoneticPr fontId="4"/>
  </si>
  <si>
    <t>ＴＷコーディネート（トリプルガラス）引違い窓、片引き窓、引分け窓（アルゴンガス）</t>
    <phoneticPr fontId="4"/>
  </si>
  <si>
    <t>Z</t>
    <phoneticPr fontId="4"/>
  </si>
  <si>
    <t>ＴＷ防火戸（トリプルガラス）シャッター付引違い窓（アルゴンガス）</t>
    <phoneticPr fontId="4"/>
  </si>
  <si>
    <t>ＴＷ防火戸コーディネート（トリプルガラス）シャッター付引違い窓（クリプトンガス/アルゴンガス）</t>
    <phoneticPr fontId="4"/>
  </si>
  <si>
    <t>ＴＷ防火戸コーディネート（トリプルガラス）シャッター付引違い窓（アルゴンガス）</t>
    <phoneticPr fontId="4"/>
  </si>
  <si>
    <t>Z</t>
  </si>
  <si>
    <t>ＴＷ（トリプルガラス）ＦＩＸ窓（クリプトンガス）</t>
    <phoneticPr fontId="4"/>
  </si>
  <si>
    <t>E</t>
    <phoneticPr fontId="4"/>
  </si>
  <si>
    <t>ＴＷ（トリプルガラス）引違い窓、片引き窓、引分け窓（クリプトンガス）</t>
    <phoneticPr fontId="4"/>
  </si>
  <si>
    <t>ＴＷ（トリプルガラス）上げ下げ窓、面格子付上げ下げ窓（クリプトンガス）</t>
    <phoneticPr fontId="4"/>
  </si>
  <si>
    <t>KJR</t>
  </si>
  <si>
    <t>ＴＷ（トリプルガラス）テラスドア、勝手口ドア（クリプトンガス）</t>
    <phoneticPr fontId="4"/>
  </si>
  <si>
    <t>KJS</t>
  </si>
  <si>
    <t>ＴＷ（トリプルガラス）引違い窓フラットタイプ（クリプトンガス）</t>
    <phoneticPr fontId="4"/>
  </si>
  <si>
    <t>ＴＷ（トリプルガラス）横すべり出し窓グレモン（クリプトンガス）</t>
    <phoneticPr fontId="4"/>
  </si>
  <si>
    <t>ＴＷ（トリプルガラス）縦すべり出し窓グレモン（クリプトンガス）</t>
    <phoneticPr fontId="4"/>
  </si>
  <si>
    <t>KJT</t>
  </si>
  <si>
    <t>ＴＷ（トリプルガラス）採風勝手口ドアFS（クリプトンガス）</t>
    <phoneticPr fontId="4"/>
  </si>
  <si>
    <t>KJU</t>
  </si>
  <si>
    <t>ＴＷ防火戸（トリプルガラス）シャッター付引違い窓（クリプトンガス）</t>
    <phoneticPr fontId="4"/>
  </si>
  <si>
    <t>RRK</t>
  </si>
  <si>
    <t>リプラス アタッチ枠 TW用 複層ガラス 横すべり出し窓 オペレーター</t>
    <phoneticPr fontId="4"/>
  </si>
  <si>
    <t>RRM</t>
  </si>
  <si>
    <t>リプラス アタッチ枠 TW用 複層ガラス 縦すべり出し窓 オペレーター</t>
    <phoneticPr fontId="4"/>
  </si>
  <si>
    <t>RRN</t>
  </si>
  <si>
    <t>リプラス マンション用 複層ガラス</t>
    <rPh sb="10" eb="11">
      <t>ヨウ</t>
    </rPh>
    <phoneticPr fontId="1"/>
  </si>
  <si>
    <t>RRL</t>
  </si>
  <si>
    <t>リプラス 居室仕様 TWタイプ 複層ガラス</t>
  </si>
  <si>
    <t>RRJ</t>
  </si>
  <si>
    <t>リプラス 居室仕様 TWタイプ トリプルガラス（アルゴンガス）</t>
  </si>
  <si>
    <t>RRI</t>
  </si>
  <si>
    <t>リプラス 居室仕様 TWタイプ トリプルガラス（クリプトンガス）</t>
  </si>
  <si>
    <t>防火戸ＦＧ－Ａ 縦すべり出し窓カムラッチ</t>
  </si>
  <si>
    <t>リプラス アタッチ枠 TW用 トリプルガラス 縦すべり出し窓 グレモン（アルゴンガス）</t>
  </si>
  <si>
    <t>リプラス アタッチ枠 TW用 トリプルガラス FIX窓（アルゴンガス）</t>
  </si>
  <si>
    <t>リプラス アタッチ枠 TW用 トリプルガラス 引違い窓（アルゴンガス）</t>
  </si>
  <si>
    <t>リプラス アタッチ枠 TW用 トリプルガラス 上げ下げ窓（アルゴンガス）</t>
  </si>
  <si>
    <t xml:space="preserve">リプラス アタッチ枠 TW用 トリプルガラス 横すべり出し窓 グレモン（アルゴンガス） </t>
  </si>
  <si>
    <t>リプラス アタッチ枠 TW用 トリプルガラス 横すべり出し窓 オペレーター、高所用横すべり出し窓（アルゴンガス）</t>
  </si>
  <si>
    <t>リプラス アタッチ枠 TW用 トリプルガラス 横すべり出し窓 オペレーター、高所用横すべり出し窓（クリプトンガス）</t>
  </si>
  <si>
    <t>リプラス アタッチ枠 TW用 トリプルガラス 横すべり出し窓 グレモン（クリプトンガス）</t>
  </si>
  <si>
    <t xml:space="preserve">リプラス アタッチ枠 TW用 トリプルガラス 縦すべり出し窓 オペレーター（アルゴンガス） </t>
    <phoneticPr fontId="4"/>
  </si>
  <si>
    <t>リプラス アタッチ枠 TW用 トリプルガラス 縦すべり出し窓 オペレーター（クリプトンガス）</t>
  </si>
  <si>
    <t>リプラス アタッチ枠 TW用 トリプルガラス 縦すべり出し窓 グレモン（クリプトンガス）</t>
  </si>
  <si>
    <t>リプラス アタッチ枠 TW用 トリプルガラス FIX窓（クリプトンガス）</t>
  </si>
  <si>
    <t>リプラス アタッチ枠 TW用 トリプルガラス 引違い窓（クリプトンガス）</t>
  </si>
  <si>
    <t>リプラス アタッチ枠 TW用 トリプルガラス 上げ下げ窓（クリプトンガス）</t>
  </si>
  <si>
    <t>リプラス アタッチ枠 TW用 複層ガラス 縦すべり出し窓 グレモン</t>
  </si>
  <si>
    <t>RRM</t>
    <phoneticPr fontId="4"/>
  </si>
  <si>
    <t>リプラス アタッチ枠 TW用 複層ガラス 縦すべり出し窓 オペレーター</t>
  </si>
  <si>
    <t>リフレム樹脂窓用カバーモール＋EW/EW for Design（TG）</t>
  </si>
  <si>
    <t>リプラス アタッチ枠 TW用 複層ガラス FIX窓</t>
  </si>
  <si>
    <t>リプラス アタッチ枠 TW用 複層ガラス 引違い窓</t>
  </si>
  <si>
    <t>リプラス アタッチ枠 TW用 複層ガラス 上げ下げ窓</t>
  </si>
  <si>
    <t>リプラス アタッチ枠 TW用 複層ガラス 横すべり出し窓 グレモン</t>
  </si>
  <si>
    <t>EW/EW for Design（PG）</t>
  </si>
  <si>
    <t>RRK</t>
    <phoneticPr fontId="4"/>
  </si>
  <si>
    <t xml:space="preserve">リプラス アタッチ枠 TW用 複層ガラス 横すべり出し窓 オペレーター、高所用横すべり出し窓 </t>
  </si>
  <si>
    <t>ＴＷ（トリプルガラス）引違い窓フラットタイプ（クリプトンガス）</t>
  </si>
  <si>
    <t>リプラス アタッチ枠 サーモス用（アルミスペーサー）</t>
    <phoneticPr fontId="4"/>
  </si>
  <si>
    <t>ＴＷ（トリプルガラス）引違い窓フラットタイプ（アルゴンガス）</t>
  </si>
  <si>
    <t>リプラス アタッチ枠 サーモス用（アルミスペーサー）引違い窓 中桟付</t>
    <phoneticPr fontId="4"/>
  </si>
  <si>
    <t>リプラス アタッチ枠 サーモス用（樹脂スペーサー）内外色組合せ</t>
    <phoneticPr fontId="4"/>
  </si>
  <si>
    <t>リプラス アタッチ枠 サーモス用（樹脂スペーサー）内外色組合せ・内外同系色</t>
    <phoneticPr fontId="4"/>
  </si>
  <si>
    <t>リプラス アタッチ枠 サーモス用（樹脂スペーサー）内外色組合せ・内外同系色 引違い窓 中桟付</t>
    <phoneticPr fontId="4"/>
  </si>
  <si>
    <t>リプラス 居室仕様・浴室仕様 FIX窓外押縁（アルミスペーサー）</t>
    <phoneticPr fontId="4"/>
  </si>
  <si>
    <t>リプラス 居室仕様・浴室仕様 FIX窓外押縁（樹脂スペーサー）</t>
    <phoneticPr fontId="4"/>
  </si>
  <si>
    <t>リプラス 居室仕様・浴室仕様 FIX窓内押縁（アルミスペーサー）</t>
    <phoneticPr fontId="4"/>
  </si>
  <si>
    <t>リプラス 居室仕様・浴室仕様 FIX窓内押縁（樹脂スペーサー）</t>
    <phoneticPr fontId="4"/>
  </si>
  <si>
    <t>リプラス 居室仕様・浴室仕様（アルミスペーサー）</t>
    <phoneticPr fontId="4"/>
  </si>
  <si>
    <t>リプラス 居室仕様・浴室仕様（アルミスペーサー）引違い窓 中桟付</t>
    <phoneticPr fontId="4"/>
  </si>
  <si>
    <t>リプラス 居室仕様・浴室仕様（樹脂スペーサー）</t>
    <phoneticPr fontId="4"/>
  </si>
  <si>
    <t>リプラス 居室仕様・浴室仕様（樹脂スペーサー）引違い窓 中桟付</t>
    <phoneticPr fontId="4"/>
  </si>
  <si>
    <t>リプラス 居室仕様・浴室仕様（樹脂スペーサー）引違い窓ブリッジ枠</t>
    <phoneticPr fontId="4"/>
  </si>
  <si>
    <t>リプラス アタッチ枠 TW用 トリプルガラス 引違い窓（クリプトンガス） (2024年1月販売終了）</t>
    <phoneticPr fontId="4"/>
  </si>
  <si>
    <t>リプラス アタッチ枠 TW用 トリプルガラス 引違い窓（アルゴンガス） (2024年1月販売終了）</t>
    <rPh sb="23" eb="25">
      <t>ヒキチガ</t>
    </rPh>
    <rPh sb="26" eb="27">
      <t>マド</t>
    </rPh>
    <phoneticPr fontId="4"/>
  </si>
  <si>
    <t>リプラス アタッチ枠 TW用 複層ガラス 引違い窓  (2024年1月販売終了）</t>
    <rPh sb="21" eb="23">
      <t>ヒキチガ</t>
    </rPh>
    <rPh sb="24" eb="25">
      <t>マド</t>
    </rPh>
    <phoneticPr fontId="4"/>
  </si>
  <si>
    <t>リプラス アタッチ枠 サーモス用（樹脂スペーサー）内外色組合せ (2024年1月販売終了）</t>
    <phoneticPr fontId="4"/>
  </si>
  <si>
    <t>リプラス アタッチ枠 サーモス用（樹脂スペーサー）内外色組合せ・内外同系色 (2024年1月販売終了）</t>
    <phoneticPr fontId="4"/>
  </si>
  <si>
    <t>リプラス アタッチ枠 サーモス用（樹脂スペーサー）内外色組合せ・内外同系色 引違い窓 中桟付 (2024年1月販売終了）</t>
    <phoneticPr fontId="4"/>
  </si>
  <si>
    <t>リプラス アタッチ枠 サーモス用（アルミスペーサー）(2024年1月販売終了）</t>
    <phoneticPr fontId="4"/>
  </si>
  <si>
    <t>リプラス アタッチ枠 サーモス用（アルミスペーサー）引違い窓 中桟付 (2024年1月販売終了）</t>
    <phoneticPr fontId="4"/>
  </si>
  <si>
    <t>各シートの使い方</t>
    <rPh sb="0" eb="1">
      <t>カク</t>
    </rPh>
    <rPh sb="5" eb="6">
      <t>ツカ</t>
    </rPh>
    <rPh sb="7" eb="8">
      <t>カタ</t>
    </rPh>
    <phoneticPr fontId="4"/>
  </si>
  <si>
    <t>①対象製品リスト</t>
    <rPh sb="1" eb="5">
      <t>タイショウセイヒン</t>
    </rPh>
    <phoneticPr fontId="4"/>
  </si>
  <si>
    <t>②ガラス一覧</t>
    <rPh sb="4" eb="6">
      <t>イチラン</t>
    </rPh>
    <phoneticPr fontId="4"/>
  </si>
  <si>
    <t>③補助額を調べる</t>
    <rPh sb="1" eb="4">
      <t>ホジョガク</t>
    </rPh>
    <rPh sb="5" eb="6">
      <t>シラ</t>
    </rPh>
    <phoneticPr fontId="4"/>
  </si>
  <si>
    <t>①対象製品リスト</t>
    <rPh sb="1" eb="3">
      <t>タイショウ</t>
    </rPh>
    <rPh sb="3" eb="5">
      <t>セイヒン</t>
    </rPh>
    <phoneticPr fontId="4"/>
  </si>
  <si>
    <t>各対象製品の性能区分およびグレードとそれぞれのガラス仕様の要件を確認できる一覧です。</t>
    <rPh sb="0" eb="1">
      <t>カク</t>
    </rPh>
    <rPh sb="1" eb="5">
      <t>タイショウセイヒン</t>
    </rPh>
    <rPh sb="6" eb="8">
      <t>セイノウ</t>
    </rPh>
    <rPh sb="8" eb="10">
      <t>クブン</t>
    </rPh>
    <rPh sb="26" eb="28">
      <t>シヨウ</t>
    </rPh>
    <rPh sb="29" eb="31">
      <t>ヨウケン</t>
    </rPh>
    <rPh sb="32" eb="34">
      <t>カクニン</t>
    </rPh>
    <rPh sb="37" eb="39">
      <t>イチラン</t>
    </rPh>
    <phoneticPr fontId="4"/>
  </si>
  <si>
    <t>各列でフィルター機能を利用することで必要な情報のみを抽出できます。</t>
    <rPh sb="0" eb="2">
      <t>カクレツ</t>
    </rPh>
    <rPh sb="8" eb="10">
      <t>キノウ</t>
    </rPh>
    <rPh sb="11" eb="13">
      <t>リヨウ</t>
    </rPh>
    <rPh sb="18" eb="20">
      <t>ヒツヨウ</t>
    </rPh>
    <rPh sb="21" eb="23">
      <t>ジョウホウ</t>
    </rPh>
    <rPh sb="26" eb="28">
      <t>チュウシュツ</t>
    </rPh>
    <phoneticPr fontId="4"/>
  </si>
  <si>
    <t>このシートではLIXIL製ガラスにおいて、各ガラスと対象の製品と組み合わせた場合の性能区分コード（グレード）を調べることができます。</t>
    <rPh sb="14" eb="15">
      <t>セイ</t>
    </rPh>
    <rPh sb="21" eb="22">
      <t>カク</t>
    </rPh>
    <rPh sb="26" eb="28">
      <t>タイショウ</t>
    </rPh>
    <rPh sb="29" eb="31">
      <t>セイヒン</t>
    </rPh>
    <rPh sb="32" eb="33">
      <t>ク</t>
    </rPh>
    <rPh sb="34" eb="35">
      <t>ア</t>
    </rPh>
    <rPh sb="38" eb="40">
      <t>バアイ</t>
    </rPh>
    <rPh sb="41" eb="43">
      <t>セイノウ</t>
    </rPh>
    <rPh sb="43" eb="45">
      <t>セイノウ</t>
    </rPh>
    <rPh sb="45" eb="47">
      <t>クブン</t>
    </rPh>
    <rPh sb="55" eb="56">
      <t>シラ</t>
    </rPh>
    <phoneticPr fontId="4"/>
  </si>
  <si>
    <t>または製品型番がわかっている場合は、その型番に対応するガラスの一覧を調べることも可能です。</t>
    <rPh sb="3" eb="5">
      <t>セイヒン</t>
    </rPh>
    <rPh sb="5" eb="7">
      <t>カタバン</t>
    </rPh>
    <rPh sb="14" eb="16">
      <t>バアイ</t>
    </rPh>
    <rPh sb="20" eb="22">
      <t>カタバン</t>
    </rPh>
    <rPh sb="23" eb="25">
      <t>タイオウ</t>
    </rPh>
    <rPh sb="31" eb="33">
      <t>イチラン</t>
    </rPh>
    <rPh sb="34" eb="35">
      <t>シラ</t>
    </rPh>
    <rPh sb="40" eb="42">
      <t>カノウ</t>
    </rPh>
    <phoneticPr fontId="4"/>
  </si>
  <si>
    <t>いずれもLIXIL製ガラスの自己適合宣言書の付属書に記載の性能値に基づいて判定されています。</t>
    <rPh sb="9" eb="10">
      <t>セイ</t>
    </rPh>
    <rPh sb="14" eb="18">
      <t>ジコテキゴウ</t>
    </rPh>
    <rPh sb="18" eb="20">
      <t>センゲン</t>
    </rPh>
    <rPh sb="20" eb="21">
      <t>ショ</t>
    </rPh>
    <rPh sb="22" eb="25">
      <t>フゾクショ</t>
    </rPh>
    <rPh sb="26" eb="28">
      <t>キサイ</t>
    </rPh>
    <rPh sb="29" eb="31">
      <t>セイノウ</t>
    </rPh>
    <rPh sb="31" eb="32">
      <t>チ</t>
    </rPh>
    <rPh sb="33" eb="34">
      <t>モト</t>
    </rPh>
    <rPh sb="37" eb="39">
      <t>ハンテイ</t>
    </rPh>
    <phoneticPr fontId="4"/>
  </si>
  <si>
    <t>このシートでは製品仕様と寸法情報を入力することで各補助事業におけるグレードと1箇所あたりの補助額が確認できます。</t>
    <rPh sb="7" eb="9">
      <t>セイヒン</t>
    </rPh>
    <rPh sb="9" eb="11">
      <t>シヨウ</t>
    </rPh>
    <rPh sb="12" eb="14">
      <t>スンポウ</t>
    </rPh>
    <rPh sb="14" eb="16">
      <t>ジョウホウ</t>
    </rPh>
    <rPh sb="17" eb="19">
      <t>ニュウリョク</t>
    </rPh>
    <rPh sb="24" eb="25">
      <t>カク</t>
    </rPh>
    <rPh sb="25" eb="27">
      <t>ホジョ</t>
    </rPh>
    <rPh sb="27" eb="29">
      <t>ジギョウ</t>
    </rPh>
    <rPh sb="39" eb="41">
      <t>カショ</t>
    </rPh>
    <rPh sb="45" eb="47">
      <t>ホジョ</t>
    </rPh>
    <rPh sb="47" eb="48">
      <t>ガク</t>
    </rPh>
    <rPh sb="49" eb="51">
      <t>カクニン</t>
    </rPh>
    <phoneticPr fontId="4"/>
  </si>
  <si>
    <t>対応するガラスを調べる</t>
    <phoneticPr fontId="22"/>
  </si>
  <si>
    <t>性能区分</t>
    <rPh sb="0" eb="2">
      <t>セイノウ</t>
    </rPh>
    <rPh sb="2" eb="4">
      <t>クブン</t>
    </rPh>
    <phoneticPr fontId="22"/>
  </si>
  <si>
    <t>建具の仕様</t>
    <rPh sb="0" eb="2">
      <t>タテグ</t>
    </rPh>
    <rPh sb="3" eb="5">
      <t>シヨウ</t>
    </rPh>
    <phoneticPr fontId="22"/>
  </si>
  <si>
    <t>シリーズ</t>
    <phoneticPr fontId="22"/>
  </si>
  <si>
    <t>製品名</t>
    <rPh sb="0" eb="2">
      <t>セイヒン</t>
    </rPh>
    <rPh sb="2" eb="3">
      <t>メイ</t>
    </rPh>
    <phoneticPr fontId="22"/>
  </si>
  <si>
    <t>開閉形式</t>
    <rPh sb="0" eb="2">
      <t>カイヘイ</t>
    </rPh>
    <rPh sb="2" eb="4">
      <t>ケイシキ</t>
    </rPh>
    <phoneticPr fontId="22"/>
  </si>
  <si>
    <t>制度基準</t>
    <rPh sb="0" eb="2">
      <t>セイド</t>
    </rPh>
    <rPh sb="2" eb="4">
      <t>キジュン</t>
    </rPh>
    <phoneticPr fontId="4"/>
  </si>
  <si>
    <t>ガラス仕様の要件</t>
  </si>
  <si>
    <t>サイズ</t>
    <phoneticPr fontId="22"/>
  </si>
  <si>
    <t>製品型番</t>
    <rPh sb="0" eb="2">
      <t>セイヒン</t>
    </rPh>
    <rPh sb="2" eb="4">
      <t>カタバン</t>
    </rPh>
    <phoneticPr fontId="22"/>
  </si>
  <si>
    <t>工法区分</t>
    <rPh sb="0" eb="2">
      <t>コウホウ</t>
    </rPh>
    <rPh sb="2" eb="4">
      <t>クブン</t>
    </rPh>
    <phoneticPr fontId="22"/>
  </si>
  <si>
    <t>備考</t>
    <rPh sb="0" eb="2">
      <t>ビコウ</t>
    </rPh>
    <phoneticPr fontId="22"/>
  </si>
  <si>
    <t>リスト追加</t>
    <rPh sb="3" eb="5">
      <t>ツイカ</t>
    </rPh>
    <phoneticPr fontId="22"/>
  </si>
  <si>
    <t>性能区分コード</t>
    <rPh sb="0" eb="2">
      <t>セイノウ</t>
    </rPh>
    <rPh sb="2" eb="4">
      <t>クブン</t>
    </rPh>
    <phoneticPr fontId="22"/>
  </si>
  <si>
    <t>開口部の熱貫流率</t>
    <phoneticPr fontId="4"/>
  </si>
  <si>
    <t>型番</t>
    <rPh sb="0" eb="2">
      <t>カタバン</t>
    </rPh>
    <phoneticPr fontId="22"/>
  </si>
  <si>
    <t>地域区分　</t>
    <rPh sb="0" eb="2">
      <t>チイキ</t>
    </rPh>
    <rPh sb="2" eb="4">
      <t>クブン</t>
    </rPh>
    <phoneticPr fontId="4"/>
  </si>
  <si>
    <t>選択してください</t>
  </si>
  <si>
    <t>建て方区分　</t>
    <rPh sb="0" eb="1">
      <t>タ</t>
    </rPh>
    <rPh sb="2" eb="3">
      <t>カタ</t>
    </rPh>
    <rPh sb="3" eb="5">
      <t>クブン</t>
    </rPh>
    <phoneticPr fontId="4"/>
  </si>
  <si>
    <t>地域区分および建て方区分を選択して左から順に必要事項を入力してください。</t>
    <rPh sb="0" eb="2">
      <t>チイキ</t>
    </rPh>
    <rPh sb="2" eb="4">
      <t>クブン</t>
    </rPh>
    <rPh sb="7" eb="8">
      <t>タ</t>
    </rPh>
    <rPh sb="9" eb="10">
      <t>カタ</t>
    </rPh>
    <rPh sb="10" eb="12">
      <t>クブン</t>
    </rPh>
    <rPh sb="13" eb="15">
      <t>センタク</t>
    </rPh>
    <rPh sb="17" eb="18">
      <t>ヒダリ</t>
    </rPh>
    <rPh sb="20" eb="21">
      <t>ジュン</t>
    </rPh>
    <rPh sb="22" eb="24">
      <t>ヒツヨウ</t>
    </rPh>
    <rPh sb="24" eb="26">
      <t>ジコウ</t>
    </rPh>
    <rPh sb="27" eb="29">
      <t>ニュウリョク</t>
    </rPh>
    <phoneticPr fontId="4"/>
  </si>
  <si>
    <t>開閉形式について</t>
    <rPh sb="0" eb="2">
      <t>カイヘイ</t>
    </rPh>
    <rPh sb="2" eb="4">
      <t>ケイシキ</t>
    </rPh>
    <phoneticPr fontId="4"/>
  </si>
  <si>
    <t>対応するガラスを調べる</t>
    <rPh sb="0" eb="2">
      <t>タイオウ</t>
    </rPh>
    <rPh sb="8" eb="9">
      <t>シラ</t>
    </rPh>
    <phoneticPr fontId="4"/>
  </si>
  <si>
    <t>異形窓（台形FIX・サークルFIX）のサイズを確認する</t>
    <rPh sb="0" eb="2">
      <t>イケイ</t>
    </rPh>
    <rPh sb="2" eb="3">
      <t>マド</t>
    </rPh>
    <rPh sb="4" eb="6">
      <t>ダイケイ</t>
    </rPh>
    <rPh sb="23" eb="25">
      <t>カクニン</t>
    </rPh>
    <phoneticPr fontId="4"/>
  </si>
  <si>
    <t>※「断熱改修」と「断熱改修以外」の両方に適合する場合はいずれか一方のみ申請が可能です。</t>
    <phoneticPr fontId="4"/>
  </si>
  <si>
    <t>性能区分</t>
    <rPh sb="0" eb="4">
      <t>セイノウクブン</t>
    </rPh>
    <phoneticPr fontId="4"/>
  </si>
  <si>
    <t>シリーズ</t>
    <phoneticPr fontId="4"/>
  </si>
  <si>
    <t>製品名</t>
    <rPh sb="0" eb="3">
      <t>セイヒンメイ</t>
    </rPh>
    <phoneticPr fontId="4"/>
  </si>
  <si>
    <t>開閉形式</t>
    <rPh sb="0" eb="2">
      <t>カイヘイ</t>
    </rPh>
    <rPh sb="2" eb="4">
      <t>ケイシキ</t>
    </rPh>
    <phoneticPr fontId="4"/>
  </si>
  <si>
    <t>ガラス仕様の要件</t>
    <rPh sb="3" eb="5">
      <t>シヨウ</t>
    </rPh>
    <rPh sb="6" eb="8">
      <t>ヨウケン</t>
    </rPh>
    <phoneticPr fontId="4"/>
  </si>
  <si>
    <t>製品サイズ</t>
    <rPh sb="0" eb="2">
      <t>セイヒン</t>
    </rPh>
    <phoneticPr fontId="4"/>
  </si>
  <si>
    <t>大きさの区分</t>
    <rPh sb="0" eb="1">
      <t>オオ</t>
    </rPh>
    <rPh sb="4" eb="6">
      <t>クブン</t>
    </rPh>
    <phoneticPr fontId="22"/>
  </si>
  <si>
    <t>製品型番</t>
    <rPh sb="0" eb="2">
      <t>セイヒン</t>
    </rPh>
    <rPh sb="2" eb="4">
      <t>カタバン</t>
    </rPh>
    <phoneticPr fontId="4"/>
  </si>
  <si>
    <t>性能区分コード</t>
    <rPh sb="0" eb="2">
      <t>クブン</t>
    </rPh>
    <phoneticPr fontId="4"/>
  </si>
  <si>
    <t>箇所数</t>
    <rPh sb="0" eb="3">
      <t>カショスウ</t>
    </rPh>
    <phoneticPr fontId="4"/>
  </si>
  <si>
    <t>先進的窓リノベ2024事業</t>
    <rPh sb="0" eb="2">
      <t>センシン</t>
    </rPh>
    <rPh sb="2" eb="3">
      <t>テキ</t>
    </rPh>
    <rPh sb="3" eb="4">
      <t>マド</t>
    </rPh>
    <rPh sb="11" eb="13">
      <t>ジギョウ</t>
    </rPh>
    <phoneticPr fontId="4"/>
  </si>
  <si>
    <t>子育てエコホーム支援事業※</t>
    <phoneticPr fontId="4"/>
  </si>
  <si>
    <t>住宅エコリフォーム
推進事業</t>
    <rPh sb="0" eb="2">
      <t>ジュウタク</t>
    </rPh>
    <rPh sb="10" eb="12">
      <t>スイシン</t>
    </rPh>
    <rPh sb="12" eb="14">
      <t>ジギョウ</t>
    </rPh>
    <phoneticPr fontId="4"/>
  </si>
  <si>
    <t>断熱改修</t>
    <rPh sb="0" eb="2">
      <t>ダンネツ</t>
    </rPh>
    <rPh sb="2" eb="4">
      <t>カイシュウ</t>
    </rPh>
    <phoneticPr fontId="4"/>
  </si>
  <si>
    <t>断熱改修以外</t>
    <rPh sb="0" eb="2">
      <t>ダンネツ</t>
    </rPh>
    <rPh sb="2" eb="4">
      <t>カイシュウ</t>
    </rPh>
    <rPh sb="4" eb="6">
      <t>イガイ</t>
    </rPh>
    <phoneticPr fontId="4"/>
  </si>
  <si>
    <t>W [mm]</t>
    <phoneticPr fontId="4"/>
  </si>
  <si>
    <t>H [mm]</t>
    <phoneticPr fontId="4"/>
  </si>
  <si>
    <t>グレード</t>
    <phoneticPr fontId="4"/>
  </si>
  <si>
    <t>補助額キー</t>
    <rPh sb="0" eb="3">
      <t>ホジョガク</t>
    </rPh>
    <phoneticPr fontId="4"/>
  </si>
  <si>
    <t>1箇所あたり補助額</t>
    <rPh sb="1" eb="3">
      <t>カショ</t>
    </rPh>
    <rPh sb="6" eb="9">
      <t>ホジョガク</t>
    </rPh>
    <phoneticPr fontId="4"/>
  </si>
  <si>
    <t>補助額小計</t>
    <rPh sb="0" eb="3">
      <t>ホジョガク</t>
    </rPh>
    <rPh sb="3" eb="5">
      <t>ショウケイ</t>
    </rPh>
    <phoneticPr fontId="4"/>
  </si>
  <si>
    <t>グレードキー</t>
    <phoneticPr fontId="4"/>
  </si>
  <si>
    <t>分類</t>
    <rPh sb="0" eb="2">
      <t>ブンルイ</t>
    </rPh>
    <phoneticPr fontId="4"/>
  </si>
  <si>
    <t>選択</t>
    <rPh sb="0" eb="2">
      <t>センタク</t>
    </rPh>
    <phoneticPr fontId="4"/>
  </si>
  <si>
    <t>数値入力</t>
    <rPh sb="0" eb="2">
      <t>スウチ</t>
    </rPh>
    <rPh sb="2" eb="4">
      <t>ニュウリョク</t>
    </rPh>
    <phoneticPr fontId="4"/>
  </si>
  <si>
    <t>自動</t>
    <rPh sb="0" eb="2">
      <t>ジドウ</t>
    </rPh>
    <phoneticPr fontId="4"/>
  </si>
  <si>
    <t>合計</t>
    <rPh sb="0" eb="2">
      <t>ゴウケイ</t>
    </rPh>
    <phoneticPr fontId="4"/>
  </si>
  <si>
    <t>LIXIL製ガラス（複層・トリプル）一覧から適合可否を調べる</t>
    <rPh sb="5" eb="6">
      <t>セイ</t>
    </rPh>
    <rPh sb="10" eb="12">
      <t>フクソウ</t>
    </rPh>
    <rPh sb="18" eb="20">
      <t>イチラン</t>
    </rPh>
    <rPh sb="22" eb="24">
      <t>テキゴウ</t>
    </rPh>
    <rPh sb="24" eb="26">
      <t>カヒ</t>
    </rPh>
    <rPh sb="27" eb="28">
      <t>シラ</t>
    </rPh>
    <phoneticPr fontId="4"/>
  </si>
  <si>
    <t>参考リンク</t>
    <rPh sb="0" eb="2">
      <t>サンコウ</t>
    </rPh>
    <phoneticPr fontId="4"/>
  </si>
  <si>
    <t>窓ガラスの光熱性能計算ツール 「TOP-G」（板硝子協会）</t>
    <rPh sb="23" eb="26">
      <t>イタガラス</t>
    </rPh>
    <rPh sb="26" eb="28">
      <t>キョウカイ</t>
    </rPh>
    <phoneticPr fontId="4"/>
  </si>
  <si>
    <t>・・・他社製ガラスの中央部熱貫流率を調べる場合はこちら</t>
    <rPh sb="3" eb="6">
      <t>タシャセイ</t>
    </rPh>
    <rPh sb="10" eb="12">
      <t>チュウオウ</t>
    </rPh>
    <rPh sb="12" eb="13">
      <t>ブ</t>
    </rPh>
    <rPh sb="13" eb="14">
      <t>ネツ</t>
    </rPh>
    <rPh sb="14" eb="16">
      <t>カンリュウ</t>
    </rPh>
    <rPh sb="16" eb="17">
      <t>リツ</t>
    </rPh>
    <rPh sb="18" eb="19">
      <t>シラ</t>
    </rPh>
    <rPh sb="21" eb="23">
      <t>バアイ</t>
    </rPh>
    <phoneticPr fontId="4"/>
  </si>
  <si>
    <r>
      <rPr>
        <b/>
        <sz val="16"/>
        <color theme="4"/>
        <rFont val="Meiryo UI"/>
        <family val="3"/>
        <charset val="128"/>
      </rPr>
      <t xml:space="preserve">⇒ </t>
    </r>
    <r>
      <rPr>
        <b/>
        <u/>
        <sz val="16"/>
        <color theme="4"/>
        <rFont val="Meiryo UI"/>
        <family val="3"/>
        <charset val="128"/>
      </rPr>
      <t>Excel2016以前をお使いの方はこちら</t>
    </r>
    <rPh sb="11" eb="13">
      <t>イゼン</t>
    </rPh>
    <rPh sb="15" eb="16">
      <t>ツカ</t>
    </rPh>
    <rPh sb="18" eb="19">
      <t>カタ</t>
    </rPh>
    <phoneticPr fontId="4"/>
  </si>
  <si>
    <t>LIXIL製複層ガラスシリーズカタログ</t>
    <rPh sb="5" eb="6">
      <t>セイ</t>
    </rPh>
    <rPh sb="6" eb="8">
      <t>フクソウ</t>
    </rPh>
    <phoneticPr fontId="4"/>
  </si>
  <si>
    <t>①製品名から調べる</t>
    <rPh sb="1" eb="4">
      <t>セイヒンメイ</t>
    </rPh>
    <rPh sb="6" eb="7">
      <t>シラ</t>
    </rPh>
    <phoneticPr fontId="4"/>
  </si>
  <si>
    <r>
      <t>②製品型番から調べる</t>
    </r>
    <r>
      <rPr>
        <sz val="14"/>
        <color rgb="FFFF0000"/>
        <rFont val="Meiryo UI"/>
        <family val="3"/>
        <charset val="128"/>
      </rPr>
      <t>（性能区分「断熱等」でガラス要件が「ガラス中央部の熱貫流率」基準の型番が対象）</t>
    </r>
    <rPh sb="1" eb="3">
      <t>セイヒン</t>
    </rPh>
    <rPh sb="3" eb="5">
      <t>カタバン</t>
    </rPh>
    <rPh sb="7" eb="8">
      <t>シラ</t>
    </rPh>
    <rPh sb="11" eb="15">
      <t>セイノウクブン</t>
    </rPh>
    <rPh sb="16" eb="18">
      <t>ダンネツ</t>
    </rPh>
    <rPh sb="18" eb="19">
      <t>ナド</t>
    </rPh>
    <rPh sb="24" eb="26">
      <t>ヨウケン</t>
    </rPh>
    <rPh sb="31" eb="34">
      <t>チュウオウブ</t>
    </rPh>
    <rPh sb="35" eb="39">
      <t>ネツカンリュウリツ</t>
    </rPh>
    <rPh sb="40" eb="42">
      <t>キジュン</t>
    </rPh>
    <rPh sb="43" eb="45">
      <t>カタバン</t>
    </rPh>
    <rPh sb="46" eb="48">
      <t>タイショウ</t>
    </rPh>
    <phoneticPr fontId="4"/>
  </si>
  <si>
    <t>製品名と開閉形式を選択すると各ガラスごとの開口部グレードがB列に表示されます。</t>
    <rPh sb="0" eb="3">
      <t>セイヒンメイ</t>
    </rPh>
    <rPh sb="4" eb="8">
      <t>カイヘイケイシキ</t>
    </rPh>
    <rPh sb="9" eb="11">
      <t>センタク</t>
    </rPh>
    <rPh sb="14" eb="15">
      <t>カク</t>
    </rPh>
    <rPh sb="21" eb="24">
      <t>カイコウブ</t>
    </rPh>
    <rPh sb="30" eb="31">
      <t>レツ</t>
    </rPh>
    <rPh sb="32" eb="34">
      <t>ヒョウジ</t>
    </rPh>
    <phoneticPr fontId="4"/>
  </si>
  <si>
    <t>製品型番が既にわかっている場合は型番を直接入力すると適合するガラスのD列に○が表示されます。</t>
    <rPh sb="0" eb="2">
      <t>セイヒン</t>
    </rPh>
    <rPh sb="2" eb="4">
      <t>カタバン</t>
    </rPh>
    <rPh sb="5" eb="6">
      <t>スデ</t>
    </rPh>
    <rPh sb="13" eb="15">
      <t>バアイ</t>
    </rPh>
    <rPh sb="16" eb="18">
      <t>カタバン</t>
    </rPh>
    <rPh sb="19" eb="21">
      <t>チョクセツ</t>
    </rPh>
    <rPh sb="21" eb="23">
      <t>ニュウリョク</t>
    </rPh>
    <rPh sb="26" eb="28">
      <t>テキゴウ</t>
    </rPh>
    <rPh sb="35" eb="36">
      <t>レツ</t>
    </rPh>
    <rPh sb="39" eb="41">
      <t>ヒョウジ</t>
    </rPh>
    <phoneticPr fontId="4"/>
  </si>
  <si>
    <t>シリーズ名</t>
    <rPh sb="4" eb="5">
      <t>メイ</t>
    </rPh>
    <phoneticPr fontId="4"/>
  </si>
  <si>
    <t>（入力例：003RIFTESSM）※他のシートからコピーする場合は「値で貼り付け」してください。</t>
    <rPh sb="1" eb="3">
      <t>ニュウリョク</t>
    </rPh>
    <rPh sb="18" eb="19">
      <t>ホカ</t>
    </rPh>
    <rPh sb="30" eb="32">
      <t>バアイ</t>
    </rPh>
    <rPh sb="34" eb="35">
      <t>アタイ</t>
    </rPh>
    <rPh sb="36" eb="37">
      <t>ハ</t>
    </rPh>
    <rPh sb="38" eb="39">
      <t>ツ</t>
    </rPh>
    <phoneticPr fontId="4"/>
  </si>
  <si>
    <t>製品名称</t>
    <rPh sb="0" eb="2">
      <t>セイヒン</t>
    </rPh>
    <rPh sb="2" eb="4">
      <t>メイショウ</t>
    </rPh>
    <phoneticPr fontId="4"/>
  </si>
  <si>
    <t>※Low-Eブロンズは地域限定販売です</t>
    <rPh sb="11" eb="15">
      <t>チイキゲンテイ</t>
    </rPh>
    <rPh sb="15" eb="17">
      <t>ハンバイ</t>
    </rPh>
    <phoneticPr fontId="4"/>
  </si>
  <si>
    <t>①製品名から</t>
    <rPh sb="1" eb="3">
      <t>セイヒン</t>
    </rPh>
    <rPh sb="3" eb="4">
      <t>メイ</t>
    </rPh>
    <phoneticPr fontId="4"/>
  </si>
  <si>
    <t>②製品型番から</t>
    <rPh sb="1" eb="3">
      <t>セイヒン</t>
    </rPh>
    <rPh sb="3" eb="5">
      <t>カタバン</t>
    </rPh>
    <phoneticPr fontId="4"/>
  </si>
  <si>
    <t>ガラス情報（LIXIL製ガラスで自己適合宣言書に性能値の記載があるもの）</t>
    <rPh sb="3" eb="5">
      <t>ジョウホウ</t>
    </rPh>
    <rPh sb="11" eb="12">
      <t>セイ</t>
    </rPh>
    <rPh sb="16" eb="18">
      <t>ジコ</t>
    </rPh>
    <rPh sb="18" eb="20">
      <t>テキゴウ</t>
    </rPh>
    <rPh sb="20" eb="23">
      <t>センゲンショ</t>
    </rPh>
    <rPh sb="24" eb="27">
      <t>セイノウチ</t>
    </rPh>
    <rPh sb="28" eb="30">
      <t>キサイ</t>
    </rPh>
    <phoneticPr fontId="4"/>
  </si>
  <si>
    <t>性能区分</t>
    <rPh sb="0" eb="2">
      <t>セイノウ</t>
    </rPh>
    <rPh sb="2" eb="4">
      <t>クブン</t>
    </rPh>
    <phoneticPr fontId="4"/>
  </si>
  <si>
    <t>Uw</t>
    <phoneticPr fontId="4"/>
  </si>
  <si>
    <t>適合可否</t>
    <rPh sb="0" eb="2">
      <t>テキゴウ</t>
    </rPh>
    <rPh sb="2" eb="4">
      <t>カヒ</t>
    </rPh>
    <phoneticPr fontId="4"/>
  </si>
  <si>
    <t>ガラス区分</t>
  </si>
  <si>
    <t>Low-E色</t>
  </si>
  <si>
    <t>ガラス種類</t>
  </si>
  <si>
    <t>室外ガラス</t>
  </si>
  <si>
    <t>中空層1</t>
  </si>
  <si>
    <t>中間ガラス</t>
  </si>
  <si>
    <t>中空層2</t>
  </si>
  <si>
    <t>室内ガラス</t>
  </si>
  <si>
    <t>ガス</t>
  </si>
  <si>
    <t>日射熱
取得率</t>
    <phoneticPr fontId="4"/>
  </si>
  <si>
    <t>ガラス中央部
熱貫流率</t>
    <rPh sb="3" eb="6">
      <t>チュウオウブ</t>
    </rPh>
    <phoneticPr fontId="4"/>
  </si>
  <si>
    <t>備考</t>
  </si>
  <si>
    <t>ID</t>
    <phoneticPr fontId="4"/>
  </si>
  <si>
    <t>パターン</t>
  </si>
  <si>
    <t>トリプルガラス</t>
  </si>
  <si>
    <t>グリーン×グリーン</t>
  </si>
  <si>
    <t>透明</t>
  </si>
  <si>
    <t>LowE4(グリーン)</t>
  </si>
  <si>
    <t>透明1.3</t>
  </si>
  <si>
    <t>クリプトン</t>
  </si>
  <si>
    <t>EW完成品設定あり</t>
  </si>
  <si>
    <t>ガラス03123</t>
  </si>
  <si>
    <t>B</t>
  </si>
  <si>
    <t>シリーズ用</t>
    <rPh sb="4" eb="5">
      <t>ヨウ</t>
    </rPh>
    <phoneticPr fontId="4"/>
  </si>
  <si>
    <t>断熱等</t>
    <rPh sb="0" eb="2">
      <t>ダンネツ</t>
    </rPh>
    <rPh sb="2" eb="3">
      <t>ナド</t>
    </rPh>
    <phoneticPr fontId="4"/>
  </si>
  <si>
    <t>LowE3(グリーン)</t>
  </si>
  <si>
    <t>透明3</t>
  </si>
  <si>
    <t>ガラス03125</t>
  </si>
  <si>
    <t>製品名用</t>
    <rPh sb="0" eb="3">
      <t>セイヒンメイ</t>
    </rPh>
    <rPh sb="3" eb="4">
      <t>ヨウ</t>
    </rPh>
    <phoneticPr fontId="4"/>
  </si>
  <si>
    <t>型</t>
  </si>
  <si>
    <t>型4</t>
  </si>
  <si>
    <t>ガラス03128</t>
  </si>
  <si>
    <t>開閉形式用</t>
    <rPh sb="0" eb="4">
      <t>カイヘイケイシキ</t>
    </rPh>
    <rPh sb="4" eb="5">
      <t>ヨウ</t>
    </rPh>
    <phoneticPr fontId="4"/>
  </si>
  <si>
    <t/>
  </si>
  <si>
    <t>ガラス03808</t>
  </si>
  <si>
    <t>ガラス03122</t>
  </si>
  <si>
    <t>LowE5(グリーン)</t>
  </si>
  <si>
    <t>ガラス03124</t>
  </si>
  <si>
    <t>パターン</t>
    <phoneticPr fontId="4"/>
  </si>
  <si>
    <t>ガラス03126</t>
  </si>
  <si>
    <t>フロスト</t>
  </si>
  <si>
    <t>フロスト5</t>
  </si>
  <si>
    <t>ガラス03131</t>
  </si>
  <si>
    <t>ガラス03807</t>
  </si>
  <si>
    <t>ガラス03812</t>
  </si>
  <si>
    <t>P（SS）</t>
    <phoneticPr fontId="4"/>
  </si>
  <si>
    <t>1.1以下</t>
    <rPh sb="3" eb="5">
      <t>イカ</t>
    </rPh>
    <phoneticPr fontId="4"/>
  </si>
  <si>
    <t>クリア×グリーン</t>
  </si>
  <si>
    <t>LowE3(クリア)</t>
  </si>
  <si>
    <t>ガラス03143</t>
  </si>
  <si>
    <t>S</t>
    <phoneticPr fontId="4"/>
  </si>
  <si>
    <t>1.5以下</t>
    <rPh sb="3" eb="5">
      <t>イカ</t>
    </rPh>
    <phoneticPr fontId="4"/>
  </si>
  <si>
    <t>LowE4(クリア)</t>
  </si>
  <si>
    <t>ガラス03144</t>
  </si>
  <si>
    <t>A</t>
    <phoneticPr fontId="4"/>
  </si>
  <si>
    <t>1.9以下</t>
    <rPh sb="3" eb="5">
      <t>イカ</t>
    </rPh>
    <phoneticPr fontId="4"/>
  </si>
  <si>
    <t>ガラス03146</t>
  </si>
  <si>
    <t>B</t>
    <phoneticPr fontId="4"/>
  </si>
  <si>
    <t>2.3以下</t>
    <rPh sb="3" eb="5">
      <t>イカ</t>
    </rPh>
    <phoneticPr fontId="4"/>
  </si>
  <si>
    <t>グリーン×クリア(オプション)</t>
  </si>
  <si>
    <t>LowE1.3(クリア)</t>
  </si>
  <si>
    <t>ガラス03227</t>
  </si>
  <si>
    <t>C</t>
    <phoneticPr fontId="4"/>
  </si>
  <si>
    <t>2.9以下</t>
    <rPh sb="3" eb="5">
      <t>イカ</t>
    </rPh>
    <phoneticPr fontId="4"/>
  </si>
  <si>
    <t>ガラス03228</t>
  </si>
  <si>
    <t>3.5以下</t>
    <rPh sb="3" eb="5">
      <t>イカ</t>
    </rPh>
    <phoneticPr fontId="4"/>
  </si>
  <si>
    <t>ガラス03229</t>
  </si>
  <si>
    <t>4.7以下</t>
    <rPh sb="3" eb="5">
      <t>イカ</t>
    </rPh>
    <phoneticPr fontId="4"/>
  </si>
  <si>
    <t>ガラス03230</t>
  </si>
  <si>
    <t>ガラス03231</t>
  </si>
  <si>
    <t>型番適合</t>
    <rPh sb="0" eb="2">
      <t>カタバン</t>
    </rPh>
    <rPh sb="2" eb="4">
      <t>テキゴウ</t>
    </rPh>
    <phoneticPr fontId="4"/>
  </si>
  <si>
    <t>透明(室内合わせ)</t>
  </si>
  <si>
    <t>LowE1.3(クリア)+30mil+透明1.3</t>
  </si>
  <si>
    <t>ガラス03242</t>
  </si>
  <si>
    <t>ガラス03243</t>
  </si>
  <si>
    <t>ガラス03244</t>
  </si>
  <si>
    <t>熱貫流率</t>
    <rPh sb="0" eb="4">
      <t>ネツカンリュウリツ</t>
    </rPh>
    <phoneticPr fontId="4"/>
  </si>
  <si>
    <t>型(室内合わせ)</t>
  </si>
  <si>
    <t>ガラス03245</t>
  </si>
  <si>
    <t>行番号</t>
    <rPh sb="0" eb="3">
      <t>ギョウバンゴウ</t>
    </rPh>
    <phoneticPr fontId="4"/>
  </si>
  <si>
    <t>ガラス03833</t>
  </si>
  <si>
    <t>ガラス03834</t>
  </si>
  <si>
    <t>ガラス03129</t>
  </si>
  <si>
    <t>LW（トリプルガラス）はサイズによってガラスの要件が異なります。この一覧では中小サイズに対応するガラスを表示しています。</t>
    <phoneticPr fontId="4"/>
  </si>
  <si>
    <t>LowE5(クリア)</t>
  </si>
  <si>
    <t>ガラス03145</t>
  </si>
  <si>
    <t>この製品に対応するガラスについてはLIXIL対象製品リストのガラス仕様の要件に記載のガラス構成も参照ください</t>
  </si>
  <si>
    <t>ガラス03149</t>
  </si>
  <si>
    <t>ガラス03224</t>
  </si>
  <si>
    <t>ガラス03225</t>
  </si>
  <si>
    <t>ガラス03226</t>
  </si>
  <si>
    <t>ガラス03232</t>
  </si>
  <si>
    <t>合わせ透明</t>
  </si>
  <si>
    <t>透明3+30mil+透明3</t>
  </si>
  <si>
    <t>ガラス03233</t>
  </si>
  <si>
    <t>セレクトサッシＰＧ</t>
  </si>
  <si>
    <t>この製品に対応するガラスについてはLIXIL対象製品リストのガラス仕様の要件に記載のガラス構成を参照してください</t>
  </si>
  <si>
    <t>合わせ型</t>
  </si>
  <si>
    <t>透明3+45mil+型3</t>
  </si>
  <si>
    <t>ガラス03236</t>
  </si>
  <si>
    <t>ＡＴＵ（ＰＧ障子）</t>
  </si>
  <si>
    <t>合わせ乳白</t>
  </si>
  <si>
    <t>透明3+乳白30mil+透明3</t>
  </si>
  <si>
    <t>ガラス03239</t>
  </si>
  <si>
    <t>内付ＲＳⅡ（ＰＧ障子）</t>
  </si>
  <si>
    <t>ガラス03246</t>
  </si>
  <si>
    <t>アトモスⅡ</t>
  </si>
  <si>
    <t>フロスト(室内合わせ)</t>
  </si>
  <si>
    <t>ガラス03248</t>
  </si>
  <si>
    <t>ガラス03596</t>
  </si>
  <si>
    <t>ガラス03809</t>
  </si>
  <si>
    <t>ガラス03817</t>
  </si>
  <si>
    <t>ガラス03838</t>
  </si>
  <si>
    <t>クリア×クリア</t>
  </si>
  <si>
    <t>ガラス03104</t>
  </si>
  <si>
    <t>ガラス03105</t>
  </si>
  <si>
    <t>ガラス03107</t>
  </si>
  <si>
    <t>クリア×ブロンズ</t>
  </si>
  <si>
    <t>LowE3(ブロンズ)</t>
  </si>
  <si>
    <t>EW完成品設定あり（北海道・東北エリア限定）</t>
  </si>
  <si>
    <t>ガラス03161</t>
  </si>
  <si>
    <t>LowE4(ブロンズ)</t>
  </si>
  <si>
    <t>ガラス03162</t>
  </si>
  <si>
    <t>ガラス03164</t>
  </si>
  <si>
    <t>クリア×クリア(オプション)</t>
  </si>
  <si>
    <t>ガラス03198</t>
  </si>
  <si>
    <t>ガラス03199</t>
  </si>
  <si>
    <t>ガラス03200</t>
  </si>
  <si>
    <t>ガラス03201</t>
  </si>
  <si>
    <t>ガラス03202</t>
  </si>
  <si>
    <t>ガラス03203</t>
  </si>
  <si>
    <t>ガラス03204</t>
  </si>
  <si>
    <t>ガラス03215</t>
  </si>
  <si>
    <t>ガラス03216</t>
  </si>
  <si>
    <t>ガラス03217</t>
  </si>
  <si>
    <t>ガラス03218</t>
  </si>
  <si>
    <t>ブロンズ×クリア(オプション)</t>
  </si>
  <si>
    <t>ガラス03252</t>
  </si>
  <si>
    <t>LowE5(ブロンズ)</t>
  </si>
  <si>
    <t>ガラス03253</t>
  </si>
  <si>
    <t>ガラス03254</t>
  </si>
  <si>
    <t>ガラス03255</t>
  </si>
  <si>
    <t>ガラス03256</t>
  </si>
  <si>
    <t>ガラス03257</t>
  </si>
  <si>
    <t>ガラス03258</t>
  </si>
  <si>
    <t>ガラス03269</t>
  </si>
  <si>
    <t>ガラス03270</t>
  </si>
  <si>
    <t>ガラス03271</t>
  </si>
  <si>
    <t>ガラス03272</t>
  </si>
  <si>
    <t>ガラス03781</t>
  </si>
  <si>
    <t>ガラス03782</t>
  </si>
  <si>
    <t>ガラス00739</t>
  </si>
  <si>
    <t>ガラス00840</t>
  </si>
  <si>
    <t>ガラス03106</t>
  </si>
  <si>
    <t>ガラス03110</t>
  </si>
  <si>
    <t>ガラス03127</t>
  </si>
  <si>
    <t>ガラス03132</t>
  </si>
  <si>
    <t>ガラス03134</t>
  </si>
  <si>
    <t>ガラス03137</t>
  </si>
  <si>
    <t>ガラス03140</t>
  </si>
  <si>
    <t>ガラス03147</t>
  </si>
  <si>
    <t>ガラス03163</t>
  </si>
  <si>
    <t>ガラス03167</t>
  </si>
  <si>
    <t>ガラス03197</t>
  </si>
  <si>
    <t>ガラス03205</t>
  </si>
  <si>
    <t>ガラス03206</t>
  </si>
  <si>
    <t>ガラス03209</t>
  </si>
  <si>
    <t>ガラス03212</t>
  </si>
  <si>
    <t>ガラス03219</t>
  </si>
  <si>
    <t>ガラス03221</t>
  </si>
  <si>
    <t>ガラス03234</t>
  </si>
  <si>
    <t>ガラス03237</t>
  </si>
  <si>
    <t>ガラス03240</t>
  </si>
  <si>
    <t>ガラス03247</t>
  </si>
  <si>
    <t>ガラス03249</t>
  </si>
  <si>
    <t>ガラス03251</t>
  </si>
  <si>
    <t>ガラス03259</t>
  </si>
  <si>
    <t>ガラス03260</t>
  </si>
  <si>
    <t>ガラス03263</t>
  </si>
  <si>
    <t>ガラス03266</t>
  </si>
  <si>
    <t>ガラス03273</t>
  </si>
  <si>
    <t>ガラス03275</t>
  </si>
  <si>
    <t>ガラス03506</t>
  </si>
  <si>
    <t>ガラス03569</t>
  </si>
  <si>
    <t>ガラス03597</t>
  </si>
  <si>
    <t>ガラス03623</t>
  </si>
  <si>
    <t>ガラス03786</t>
  </si>
  <si>
    <t>ガラス03813</t>
  </si>
  <si>
    <t>ガラス03835</t>
  </si>
  <si>
    <t>ガラス03843</t>
  </si>
  <si>
    <t>ガラス03207</t>
  </si>
  <si>
    <t>ガラス03210</t>
  </si>
  <si>
    <t>ガラス03213</t>
  </si>
  <si>
    <t>ガラス03220</t>
  </si>
  <si>
    <t>ガラス03222</t>
  </si>
  <si>
    <t>ガラス00756</t>
  </si>
  <si>
    <t>ガラス00807</t>
  </si>
  <si>
    <t>ガラス00841</t>
  </si>
  <si>
    <t>ガラス00873</t>
  </si>
  <si>
    <t>ガラス03108</t>
  </si>
  <si>
    <t>ガラス03150</t>
  </si>
  <si>
    <t>ガラス03152</t>
  </si>
  <si>
    <t>ガラス03155</t>
  </si>
  <si>
    <t>ガラス03158</t>
  </si>
  <si>
    <t>ガラス03165</t>
  </si>
  <si>
    <t>ガラス03235</t>
  </si>
  <si>
    <t>ガラス03238</t>
  </si>
  <si>
    <t>ガラス03241</t>
  </si>
  <si>
    <t>ガラス03250</t>
  </si>
  <si>
    <t>ガラス03261</t>
  </si>
  <si>
    <t>ガラス03264</t>
  </si>
  <si>
    <t>ガラス03267</t>
  </si>
  <si>
    <t>ガラス03274</t>
  </si>
  <si>
    <t>ガラス03276</t>
  </si>
  <si>
    <t>ガラス03524</t>
  </si>
  <si>
    <t>ガラス03570</t>
  </si>
  <si>
    <t>ガラス03598</t>
  </si>
  <si>
    <t>ガラス03614</t>
  </si>
  <si>
    <t>ガラス03624</t>
  </si>
  <si>
    <t>ガラス03783</t>
  </si>
  <si>
    <t>ガラス03791</t>
  </si>
  <si>
    <t>ガラス03821</t>
  </si>
  <si>
    <t>ガラス03825</t>
  </si>
  <si>
    <t>ガラス03829</t>
  </si>
  <si>
    <t>ガラス03839</t>
  </si>
  <si>
    <t>ガラス03113</t>
  </si>
  <si>
    <t>ガラス03116</t>
  </si>
  <si>
    <t>ガラス03119</t>
  </si>
  <si>
    <t>ガラス03130</t>
  </si>
  <si>
    <t>ガラス03173</t>
  </si>
  <si>
    <t>ガラス03208</t>
  </si>
  <si>
    <t>ガラス03211</t>
  </si>
  <si>
    <t>ガラス03214</t>
  </si>
  <si>
    <t>ガラス03223</t>
  </si>
  <si>
    <t>ガラス03265</t>
  </si>
  <si>
    <t>ガラス03818</t>
  </si>
  <si>
    <t>ガラス00722</t>
  </si>
  <si>
    <t>ガラス00773</t>
  </si>
  <si>
    <t>ガラス00808</t>
  </si>
  <si>
    <t>ガラス00842</t>
  </si>
  <si>
    <t>ガラス00843</t>
  </si>
  <si>
    <t>ガラス00864</t>
  </si>
  <si>
    <t>ガラス00874</t>
  </si>
  <si>
    <t>アルゴン</t>
  </si>
  <si>
    <t>ガラス03023</t>
  </si>
  <si>
    <t>A</t>
  </si>
  <si>
    <t>ガラス03111</t>
  </si>
  <si>
    <t>ガラス03148</t>
  </si>
  <si>
    <t>ガラス03168</t>
  </si>
  <si>
    <t>ガラス03170</t>
  </si>
  <si>
    <t>ガラス03176</t>
  </si>
  <si>
    <t>ガラス03262</t>
  </si>
  <si>
    <t>ガラス03268</t>
  </si>
  <si>
    <t>ガラス03277</t>
  </si>
  <si>
    <t>ガラス03491</t>
  </si>
  <si>
    <t>ガラス03539</t>
  </si>
  <si>
    <t>ガラス03571</t>
  </si>
  <si>
    <t>ガラス03587</t>
  </si>
  <si>
    <t>ガラス03599</t>
  </si>
  <si>
    <t>ガラス03615</t>
  </si>
  <si>
    <t>ガラス03625</t>
  </si>
  <si>
    <t>ガラス03641</t>
  </si>
  <si>
    <t>ガラス03787</t>
  </si>
  <si>
    <t>ガラス03844</t>
  </si>
  <si>
    <t>ガラス03847</t>
  </si>
  <si>
    <t>ガラス03851</t>
  </si>
  <si>
    <t>ガラス03855</t>
  </si>
  <si>
    <t>ガラス00740</t>
  </si>
  <si>
    <t>ガラス02921</t>
  </si>
  <si>
    <t>ガラス03024</t>
  </si>
  <si>
    <t>ガラス03133</t>
  </si>
  <si>
    <t>ガラス03135</t>
  </si>
  <si>
    <t>ガラス03138</t>
  </si>
  <si>
    <t>ガラス03141</t>
  </si>
  <si>
    <t>ガラス03507</t>
  </si>
  <si>
    <t>ガラス03509</t>
  </si>
  <si>
    <t>ガラス03814</t>
  </si>
  <si>
    <t>ガラス00809</t>
  </si>
  <si>
    <t>ガラス00810</t>
  </si>
  <si>
    <t>ガラス00831</t>
  </si>
  <si>
    <t>ガラス00875</t>
  </si>
  <si>
    <t>ガラス00876</t>
  </si>
  <si>
    <t>ガラス00897</t>
  </si>
  <si>
    <t>ガラス02996</t>
  </si>
  <si>
    <t>ガラス03050</t>
  </si>
  <si>
    <t>ガラス03109</t>
  </si>
  <si>
    <t>ガラス03151</t>
  </si>
  <si>
    <t>ガラス03153</t>
  </si>
  <si>
    <t>ガラス03156</t>
  </si>
  <si>
    <t>ガラス03159</t>
  </si>
  <si>
    <t>ガラス03166</t>
  </si>
  <si>
    <t>ガラス03572</t>
  </si>
  <si>
    <t>ガラス03588</t>
  </si>
  <si>
    <t>ガラス03626</t>
  </si>
  <si>
    <t>ガラス03642</t>
  </si>
  <si>
    <t>ガラス03792</t>
  </si>
  <si>
    <t>ガラス03795</t>
  </si>
  <si>
    <t>ガラス03799</t>
  </si>
  <si>
    <t>ガラス03803</t>
  </si>
  <si>
    <t>ガラス03840</t>
  </si>
  <si>
    <t>ガラス00757</t>
  </si>
  <si>
    <t>ガラス00844</t>
  </si>
  <si>
    <t>ガラス00846</t>
  </si>
  <si>
    <t>ガラス00865</t>
  </si>
  <si>
    <t>ガラス02942</t>
  </si>
  <si>
    <t>ガラス02997</t>
  </si>
  <si>
    <t>ガラス03025</t>
  </si>
  <si>
    <t>ガラス03041</t>
  </si>
  <si>
    <t>ガラス03051</t>
  </si>
  <si>
    <t>ガラス03525</t>
  </si>
  <si>
    <t>ガラス03600</t>
  </si>
  <si>
    <t>ガラス03602</t>
  </si>
  <si>
    <t>ガラス03616</t>
  </si>
  <si>
    <t>ガラス00723</t>
  </si>
  <si>
    <t>ガラス00742</t>
  </si>
  <si>
    <t>ガラス00774</t>
  </si>
  <si>
    <t>ガラス00811</t>
  </si>
  <si>
    <t>ガラス00813</t>
  </si>
  <si>
    <t>ガラス00832</t>
  </si>
  <si>
    <t>ガラス00877</t>
  </si>
  <si>
    <t>ガラス00879</t>
  </si>
  <si>
    <t>ガラス00898</t>
  </si>
  <si>
    <t>ガラス02903</t>
  </si>
  <si>
    <t>ガラス02922</t>
  </si>
  <si>
    <t>ガラス02998</t>
  </si>
  <si>
    <t>ガラス03014</t>
  </si>
  <si>
    <t>ガラス03042</t>
  </si>
  <si>
    <t>ガラス03068</t>
  </si>
  <si>
    <t>ガラス03112</t>
  </si>
  <si>
    <t>ガラス03114</t>
  </si>
  <si>
    <t>ガラス03117</t>
  </si>
  <si>
    <t>ガラス03120</t>
  </si>
  <si>
    <t>ガラス03169</t>
  </si>
  <si>
    <t>ガラス03171</t>
  </si>
  <si>
    <t>ガラス03174</t>
  </si>
  <si>
    <t>ガラス03177</t>
  </si>
  <si>
    <t>ガラス03492</t>
  </si>
  <si>
    <t>ガラス03512</t>
  </si>
  <si>
    <t>ガラス03540</t>
  </si>
  <si>
    <t>ガラス03573</t>
  </si>
  <si>
    <t>ガラス03575</t>
  </si>
  <si>
    <t>ガラス03589</t>
  </si>
  <si>
    <t>ガラス03627</t>
  </si>
  <si>
    <t>ガラス03629</t>
  </si>
  <si>
    <t>ガラス03643</t>
  </si>
  <si>
    <t>ガラス03788</t>
  </si>
  <si>
    <t>透明5</t>
  </si>
  <si>
    <t>ガラス03810</t>
  </si>
  <si>
    <t>ガラス03819</t>
  </si>
  <si>
    <t>ガラス03822</t>
  </si>
  <si>
    <t>ガラス03826</t>
  </si>
  <si>
    <t>ガラス03830</t>
  </si>
  <si>
    <t>ガラス00025</t>
  </si>
  <si>
    <t>ガラス00154</t>
  </si>
  <si>
    <t>ガラス00759</t>
  </si>
  <si>
    <t>ガラス02924</t>
  </si>
  <si>
    <t>ガラス02960</t>
  </si>
  <si>
    <t>ガラス03026</t>
  </si>
  <si>
    <t>ガラス03052</t>
  </si>
  <si>
    <t>ガラス03527</t>
  </si>
  <si>
    <t>ガラス03836</t>
  </si>
  <si>
    <t>ガラス03845</t>
  </si>
  <si>
    <t>ガラス03848</t>
  </si>
  <si>
    <t>ガラス03852</t>
  </si>
  <si>
    <t>ガラス03856</t>
  </si>
  <si>
    <t>ガラス00049</t>
  </si>
  <si>
    <t>ガラス00121</t>
  </si>
  <si>
    <t>ガラス00155</t>
  </si>
  <si>
    <t>ガラス00187</t>
  </si>
  <si>
    <t>ガラス00845</t>
  </si>
  <si>
    <t>ガラス00847</t>
  </si>
  <si>
    <t>ガラス00866</t>
  </si>
  <si>
    <t>ガラス00867</t>
  </si>
  <si>
    <t>ガラス02927</t>
  </si>
  <si>
    <t>ガラス02943</t>
  </si>
  <si>
    <t>ガラス02999</t>
  </si>
  <si>
    <t>ガラス03015</t>
  </si>
  <si>
    <t>ガラス03027</t>
  </si>
  <si>
    <t>ガラス03029</t>
  </si>
  <si>
    <t>ガラス03043</t>
  </si>
  <si>
    <t>ガラス03053</t>
  </si>
  <si>
    <t>ガラス03069</t>
  </si>
  <si>
    <t>ガラス03139</t>
  </si>
  <si>
    <t>ガラス03601</t>
  </si>
  <si>
    <t>ガラス03603</t>
  </si>
  <si>
    <t>ガラス03617</t>
  </si>
  <si>
    <t>ガラス00725</t>
  </si>
  <si>
    <t>ガラス00741</t>
  </si>
  <si>
    <t>ガラス00745</t>
  </si>
  <si>
    <t>ガラス00776</t>
  </si>
  <si>
    <t>ガラス00812</t>
  </si>
  <si>
    <t>ガラス00814</t>
  </si>
  <si>
    <t>ガラス00833</t>
  </si>
  <si>
    <t>ガラス00834</t>
  </si>
  <si>
    <t>ガラス00878</t>
  </si>
  <si>
    <t>ガラス00880</t>
  </si>
  <si>
    <t>ガラス00899</t>
  </si>
  <si>
    <t>ガラス00900</t>
  </si>
  <si>
    <t>ガラス03016</t>
  </si>
  <si>
    <t>ガラス03136</t>
  </si>
  <si>
    <t>ガラス03142</t>
  </si>
  <si>
    <t>ガラス03494</t>
  </si>
  <si>
    <t>ガラス03508</t>
  </si>
  <si>
    <t>ガラス03510</t>
  </si>
  <si>
    <t>ガラス03515</t>
  </si>
  <si>
    <t>ガラス03542</t>
  </si>
  <si>
    <t>ガラス03574</t>
  </si>
  <si>
    <t>ガラス03576</t>
  </si>
  <si>
    <t>ガラス03590</t>
  </si>
  <si>
    <t>ガラス03628</t>
  </si>
  <si>
    <t>ガラス03630</t>
  </si>
  <si>
    <t>ガラス03644</t>
  </si>
  <si>
    <t>ガラス03784</t>
  </si>
  <si>
    <t>ガラス03793</t>
  </si>
  <si>
    <t>ガラス03796</t>
  </si>
  <si>
    <t>ガラス03800</t>
  </si>
  <si>
    <t>ガラス03804</t>
  </si>
  <si>
    <t>型6</t>
  </si>
  <si>
    <t>ガラス03815</t>
  </si>
  <si>
    <t>ガラス00001</t>
  </si>
  <si>
    <t>ガラス00026</t>
  </si>
  <si>
    <t>ガラス00073</t>
  </si>
  <si>
    <t>ガラス00122</t>
  </si>
  <si>
    <t>ガラス00156</t>
  </si>
  <si>
    <t>ガラス00157</t>
  </si>
  <si>
    <t>ガラス00178</t>
  </si>
  <si>
    <t>ガラス00188</t>
  </si>
  <si>
    <t>ガラス00277</t>
  </si>
  <si>
    <t>ガラス00406</t>
  </si>
  <si>
    <t>ガラス00758</t>
  </si>
  <si>
    <t>ガラス00762</t>
  </si>
  <si>
    <t>ガラス00848</t>
  </si>
  <si>
    <t>ガラス00849</t>
  </si>
  <si>
    <t>ガラス00855</t>
  </si>
  <si>
    <t>ガラス00861</t>
  </si>
  <si>
    <t>ガラス00868</t>
  </si>
  <si>
    <t>ガラス00870</t>
  </si>
  <si>
    <t>ガラス02904</t>
  </si>
  <si>
    <t>ガラス02923</t>
  </si>
  <si>
    <t>ガラス02925</t>
  </si>
  <si>
    <t>ガラス02930</t>
  </si>
  <si>
    <t>ガラス02945</t>
  </si>
  <si>
    <t>ガラス02961</t>
  </si>
  <si>
    <t>ガラス03000</t>
  </si>
  <si>
    <t>ガラス03002</t>
  </si>
  <si>
    <t>ガラス03028</t>
  </si>
  <si>
    <t>ガラス03030</t>
  </si>
  <si>
    <t>ガラス03044</t>
  </si>
  <si>
    <t>ガラス03054</t>
  </si>
  <si>
    <t>ガラス03056</t>
  </si>
  <si>
    <t>ガラス03070</t>
  </si>
  <si>
    <t>ガラス03154</t>
  </si>
  <si>
    <t>ガラス03157</t>
  </si>
  <si>
    <t>ガラス03160</t>
  </si>
  <si>
    <t>ガラス03526</t>
  </si>
  <si>
    <t>ガラス03530</t>
  </si>
  <si>
    <t>ガラス03604</t>
  </si>
  <si>
    <t>ガラス03605</t>
  </si>
  <si>
    <t>ガラス03608</t>
  </si>
  <si>
    <t>ガラス03611</t>
  </si>
  <si>
    <t>ガラス03618</t>
  </si>
  <si>
    <t>ガラス03620</t>
  </si>
  <si>
    <t>ガラス03841</t>
  </si>
  <si>
    <t>ガラス00145</t>
  </si>
  <si>
    <t>ガラス02906</t>
  </si>
  <si>
    <t>ガラス03001</t>
  </si>
  <si>
    <t>ガラス03003</t>
  </si>
  <si>
    <t>ガラス03017</t>
  </si>
  <si>
    <t>ガラス03071</t>
  </si>
  <si>
    <t>ガラス00028</t>
  </si>
  <si>
    <t>ガラス00050</t>
  </si>
  <si>
    <t>ガラス00123</t>
  </si>
  <si>
    <t>ガラス00124</t>
  </si>
  <si>
    <t>ガラス00158</t>
  </si>
  <si>
    <t>ガラス00160</t>
  </si>
  <si>
    <t>ガラス00179</t>
  </si>
  <si>
    <t>ガラス00189</t>
  </si>
  <si>
    <t>ガラス00190</t>
  </si>
  <si>
    <t>ガラス00211</t>
  </si>
  <si>
    <t>ガラス00301</t>
  </si>
  <si>
    <t>ガラス00373</t>
  </si>
  <si>
    <t>ガラス00407</t>
  </si>
  <si>
    <t>ガラス00439</t>
  </si>
  <si>
    <t>ガラス00724</t>
  </si>
  <si>
    <t>ガラス00728</t>
  </si>
  <si>
    <t>ガラス00743</t>
  </si>
  <si>
    <t>ガラス00775</t>
  </si>
  <si>
    <t>ガラス00779</t>
  </si>
  <si>
    <t>ガラス00815</t>
  </si>
  <si>
    <t>ガラス00816</t>
  </si>
  <si>
    <t>ガラス00822</t>
  </si>
  <si>
    <t>ガラス00828</t>
  </si>
  <si>
    <t>ガラス00835</t>
  </si>
  <si>
    <t>ガラス00837</t>
  </si>
  <si>
    <t>ガラス00881</t>
  </si>
  <si>
    <t>ガラス00882</t>
  </si>
  <si>
    <t>ガラス00888</t>
  </si>
  <si>
    <t>ガラス00894</t>
  </si>
  <si>
    <t>ガラス00901</t>
  </si>
  <si>
    <t>ガラス00903</t>
  </si>
  <si>
    <t>ガラス02928</t>
  </si>
  <si>
    <t>ガラス02944</t>
  </si>
  <si>
    <t>ガラス02948</t>
  </si>
  <si>
    <t>ガラス02963</t>
  </si>
  <si>
    <t>ガラス03031</t>
  </si>
  <si>
    <t>ガラス03032</t>
  </si>
  <si>
    <t>ガラス03035</t>
  </si>
  <si>
    <t>ガラス03038</t>
  </si>
  <si>
    <t>ガラス03045</t>
  </si>
  <si>
    <t>ガラス03047</t>
  </si>
  <si>
    <t>ガラス03055</t>
  </si>
  <si>
    <t>ガラス03057</t>
  </si>
  <si>
    <t>ガラス03115</t>
  </si>
  <si>
    <t>ガラス03118</t>
  </si>
  <si>
    <t>ガラス03121</t>
  </si>
  <si>
    <t>ガラス03172</t>
  </si>
  <si>
    <t>ガラス03175</t>
  </si>
  <si>
    <t>ガラス03178</t>
  </si>
  <si>
    <t>ガラス03493</t>
  </si>
  <si>
    <t>ガラス03497</t>
  </si>
  <si>
    <t>ガラス03513</t>
  </si>
  <si>
    <t>ガラス03541</t>
  </si>
  <si>
    <t>ガラス03545</t>
  </si>
  <si>
    <t>ガラス03577</t>
  </si>
  <si>
    <t>ガラス03578</t>
  </si>
  <si>
    <t>ガラス03581</t>
  </si>
  <si>
    <t>ガラス03584</t>
  </si>
  <si>
    <t>ガラス03591</t>
  </si>
  <si>
    <t>ガラス03593</t>
  </si>
  <si>
    <t>ガラス03631</t>
  </si>
  <si>
    <t>ガラス03632</t>
  </si>
  <si>
    <t>ガラス03635</t>
  </si>
  <si>
    <t>ガラス03638</t>
  </si>
  <si>
    <t>ガラス03645</t>
  </si>
  <si>
    <t>ガラス03647</t>
  </si>
  <si>
    <t>ガラス03703</t>
  </si>
  <si>
    <t>ガラス03789</t>
  </si>
  <si>
    <t>LowE6(グリーン)</t>
  </si>
  <si>
    <t>ガラス03820</t>
  </si>
  <si>
    <t>ガラス03823</t>
  </si>
  <si>
    <t>ガラス03827</t>
  </si>
  <si>
    <t>ガラス03831</t>
  </si>
  <si>
    <t>ガラス00002</t>
  </si>
  <si>
    <t>ガラス00074</t>
  </si>
  <si>
    <t>ガラス00125</t>
  </si>
  <si>
    <t>ガラス00127</t>
  </si>
  <si>
    <t>ガラス00146</t>
  </si>
  <si>
    <t>ガラス00191</t>
  </si>
  <si>
    <t>ガラス00193</t>
  </si>
  <si>
    <t>ガラス00212</t>
  </si>
  <si>
    <t>ガラス00253</t>
  </si>
  <si>
    <t>ガラス02905</t>
  </si>
  <si>
    <t>ガラス02909</t>
  </si>
  <si>
    <t>ガラス02962</t>
  </si>
  <si>
    <t>ガラス02966</t>
  </si>
  <si>
    <t>ガラス03004</t>
  </si>
  <si>
    <t>ガラス03005</t>
  </si>
  <si>
    <t>ガラス03008</t>
  </si>
  <si>
    <t>ガラス03011</t>
  </si>
  <si>
    <t>ガラス03018</t>
  </si>
  <si>
    <t>ガラス03020</t>
  </si>
  <si>
    <t>ガラス03058</t>
  </si>
  <si>
    <t>ガラス03059</t>
  </si>
  <si>
    <t>ガラス03062</t>
  </si>
  <si>
    <t>ガラス03065</t>
  </si>
  <si>
    <t>ガラス03072</t>
  </si>
  <si>
    <t>ガラス03074</t>
  </si>
  <si>
    <t>LowE6(クリア)</t>
  </si>
  <si>
    <t>ガラス03846</t>
  </si>
  <si>
    <t>ガラス03849</t>
  </si>
  <si>
    <t>ガラス03853</t>
  </si>
  <si>
    <t>ガラス03857</t>
  </si>
  <si>
    <t>ガラス00052</t>
  </si>
  <si>
    <t>ガラス00159</t>
  </si>
  <si>
    <t>ガラス00161</t>
  </si>
  <si>
    <t>ガラス00180</t>
  </si>
  <si>
    <t>ガラス00181</t>
  </si>
  <si>
    <t>ガラス00325</t>
  </si>
  <si>
    <t>ガラス00374</t>
  </si>
  <si>
    <t>ガラス00408</t>
  </si>
  <si>
    <t>ガラス00409</t>
  </si>
  <si>
    <t>ガラス00430</t>
  </si>
  <si>
    <t>ガラス00440</t>
  </si>
  <si>
    <t>ガラス00760</t>
  </si>
  <si>
    <t>ガラス00850</t>
  </si>
  <si>
    <t>透明3+60mil+透明3</t>
  </si>
  <si>
    <t>ガラス00852</t>
  </si>
  <si>
    <t>ガラス00856</t>
  </si>
  <si>
    <t>透明3+60mil+型3</t>
  </si>
  <si>
    <t>ガラス00858</t>
  </si>
  <si>
    <t>ガラス00862</t>
  </si>
  <si>
    <t>ガラス00869</t>
  </si>
  <si>
    <t>ガラス00871</t>
  </si>
  <si>
    <t>ガラス02926</t>
  </si>
  <si>
    <t>ガラス02931</t>
  </si>
  <si>
    <t>ガラス02933</t>
  </si>
  <si>
    <t>ガラス02936</t>
  </si>
  <si>
    <t>ガラス02939</t>
  </si>
  <si>
    <t>ガラス02946</t>
  </si>
  <si>
    <t>ガラス03033</t>
  </si>
  <si>
    <t>ガラス03036</t>
  </si>
  <si>
    <t>ガラス03039</t>
  </si>
  <si>
    <t>ガラス03046</t>
  </si>
  <si>
    <t>ガラス03048</t>
  </si>
  <si>
    <t>ガラス03528</t>
  </si>
  <si>
    <t>ガラス03606</t>
  </si>
  <si>
    <t>ガラス03609</t>
  </si>
  <si>
    <t>ガラス03612</t>
  </si>
  <si>
    <t>ガラス03619</t>
  </si>
  <si>
    <t>ガラス03621</t>
  </si>
  <si>
    <t>ガラス03729</t>
  </si>
  <si>
    <t>ガラス00004</t>
  </si>
  <si>
    <t>ガラス00027</t>
  </si>
  <si>
    <t>ガラス00031</t>
  </si>
  <si>
    <t>ガラス00126</t>
  </si>
  <si>
    <t>ガラス00128</t>
  </si>
  <si>
    <t>ガラス00147</t>
  </si>
  <si>
    <t>ガラス00148</t>
  </si>
  <si>
    <t>ガラス00213</t>
  </si>
  <si>
    <t>ガラス00214</t>
  </si>
  <si>
    <t>ガラス00278</t>
  </si>
  <si>
    <t>ガラス00397</t>
  </si>
  <si>
    <t>ガラス00726</t>
  </si>
  <si>
    <t>ガラス00777</t>
  </si>
  <si>
    <t>ガラス00817</t>
  </si>
  <si>
    <t>ガラス00819</t>
  </si>
  <si>
    <t>ガラス00823</t>
  </si>
  <si>
    <t>ガラス00825</t>
  </si>
  <si>
    <t>ガラス00829</t>
  </si>
  <si>
    <t>ガラス00836</t>
  </si>
  <si>
    <t>ガラス00838</t>
  </si>
  <si>
    <t>ガラス00883</t>
  </si>
  <si>
    <t>ガラス00885</t>
  </si>
  <si>
    <t>ガラス00889</t>
  </si>
  <si>
    <t>ガラス00891</t>
  </si>
  <si>
    <t>ガラス00895</t>
  </si>
  <si>
    <t>ガラス00902</t>
  </si>
  <si>
    <t>ガラス00904</t>
  </si>
  <si>
    <t>ガラス02907</t>
  </si>
  <si>
    <t>ガラス02964</t>
  </si>
  <si>
    <t>ガラス03006</t>
  </si>
  <si>
    <t>ガラス03009</t>
  </si>
  <si>
    <t>ガラス03012</t>
  </si>
  <si>
    <t>ガラス03019</t>
  </si>
  <si>
    <t>ガラス03021</t>
  </si>
  <si>
    <t>ガラス03060</t>
  </si>
  <si>
    <t>ガラス03063</t>
  </si>
  <si>
    <t>ガラス03066</t>
  </si>
  <si>
    <t>ガラス03073</t>
  </si>
  <si>
    <t>ガラス03075</t>
  </si>
  <si>
    <t>ガラス03495</t>
  </si>
  <si>
    <t>ガラス03543</t>
  </si>
  <si>
    <t>ガラス03579</t>
  </si>
  <si>
    <t>ガラス03582</t>
  </si>
  <si>
    <t>ガラス03585</t>
  </si>
  <si>
    <t>ガラス03592</t>
  </si>
  <si>
    <t>ガラス03594</t>
  </si>
  <si>
    <t>ガラス03633</t>
  </si>
  <si>
    <t>ガラス03636</t>
  </si>
  <si>
    <t>ガラス03639</t>
  </si>
  <si>
    <t>ガラス03646</t>
  </si>
  <si>
    <t>ガラス03648</t>
  </si>
  <si>
    <t>ガラス03794</t>
  </si>
  <si>
    <t>ガラス03797</t>
  </si>
  <si>
    <t>ガラス03801</t>
  </si>
  <si>
    <t>ガラス03805</t>
  </si>
  <si>
    <t>耐熱強化透明5</t>
  </si>
  <si>
    <t>ガラス04965</t>
  </si>
  <si>
    <t>耐熱強化フロスト5</t>
  </si>
  <si>
    <t>ガラス04968</t>
  </si>
  <si>
    <t>ガラス00051</t>
  </si>
  <si>
    <t>ガラス00055</t>
  </si>
  <si>
    <t>ガラス00076</t>
  </si>
  <si>
    <t>ガラス00162</t>
  </si>
  <si>
    <t>ガラス00163</t>
  </si>
  <si>
    <t>ガラス00169</t>
  </si>
  <si>
    <t>ガラス00175</t>
  </si>
  <si>
    <t>ガラス00182</t>
  </si>
  <si>
    <t>ガラス00184</t>
  </si>
  <si>
    <t>ガラス00192</t>
  </si>
  <si>
    <t>ガラス00194</t>
  </si>
  <si>
    <t>ガラス00302</t>
  </si>
  <si>
    <t>ガラス00375</t>
  </si>
  <si>
    <t>ガラス00376</t>
  </si>
  <si>
    <t>ガラス00410</t>
  </si>
  <si>
    <t>ガラス00412</t>
  </si>
  <si>
    <t>ガラス00431</t>
  </si>
  <si>
    <t>ガラス00441</t>
  </si>
  <si>
    <t>ガラス00442</t>
  </si>
  <si>
    <t>ガラス00463</t>
  </si>
  <si>
    <t>ガラス00746</t>
  </si>
  <si>
    <t>ガラス00748</t>
  </si>
  <si>
    <t>ガラス00751</t>
  </si>
  <si>
    <t>ガラス00754</t>
  </si>
  <si>
    <t>ガラス02949</t>
  </si>
  <si>
    <t>ガラス02951</t>
  </si>
  <si>
    <t>ガラス02954</t>
  </si>
  <si>
    <t>ガラス02957</t>
  </si>
  <si>
    <t>ガラス03034</t>
  </si>
  <si>
    <t>ガラス03037</t>
  </si>
  <si>
    <t>ガラス03040</t>
  </si>
  <si>
    <t>ガラス03049</t>
  </si>
  <si>
    <t>ガラス03511</t>
  </si>
  <si>
    <t>ガラス03516</t>
  </si>
  <si>
    <t>ガラス03518</t>
  </si>
  <si>
    <t>ガラス03520</t>
  </si>
  <si>
    <t>ガラス03522</t>
  </si>
  <si>
    <t>ガラス03677</t>
  </si>
  <si>
    <t>透明6</t>
  </si>
  <si>
    <t>ガラス03811</t>
  </si>
  <si>
    <t>ガラス03816</t>
  </si>
  <si>
    <t>ガラス00029</t>
  </si>
  <si>
    <t>ガラス00130</t>
  </si>
  <si>
    <t>ガラス00136</t>
  </si>
  <si>
    <t>ガラス00142</t>
  </si>
  <si>
    <t>ガラス00149</t>
  </si>
  <si>
    <t>ガラス00151</t>
  </si>
  <si>
    <t>ガラス00202</t>
  </si>
  <si>
    <t>ガラス00280</t>
  </si>
  <si>
    <t>ガラス00763</t>
  </si>
  <si>
    <t>ガラス00765</t>
  </si>
  <si>
    <t>ガラス00768</t>
  </si>
  <si>
    <t>ガラス00771</t>
  </si>
  <si>
    <t>ガラス00851</t>
  </si>
  <si>
    <t>ガラス00853</t>
  </si>
  <si>
    <t>ガラス00857</t>
  </si>
  <si>
    <t>ガラス00859</t>
  </si>
  <si>
    <t>ガラス00863</t>
  </si>
  <si>
    <t>ガラス00872</t>
  </si>
  <si>
    <t>ガラス02912</t>
  </si>
  <si>
    <t>ガラス02915</t>
  </si>
  <si>
    <t>ガラス02918</t>
  </si>
  <si>
    <t>ガラス02929</t>
  </si>
  <si>
    <t>ガラス02969</t>
  </si>
  <si>
    <t>ガラス02972</t>
  </si>
  <si>
    <t>ガラス02975</t>
  </si>
  <si>
    <t>ガラス03007</t>
  </si>
  <si>
    <t>ガラス03010</t>
  </si>
  <si>
    <t>ガラス03013</t>
  </si>
  <si>
    <t>ガラス03022</t>
  </si>
  <si>
    <t>ガラス03061</t>
  </si>
  <si>
    <t>ガラス03064</t>
  </si>
  <si>
    <t>ガラス03067</t>
  </si>
  <si>
    <t>ガラス03076</t>
  </si>
  <si>
    <t>ガラス03531</t>
  </si>
  <si>
    <t>ガラス03533</t>
  </si>
  <si>
    <t>ガラス03535</t>
  </si>
  <si>
    <t>ガラス03537</t>
  </si>
  <si>
    <t>ガラス03607</t>
  </si>
  <si>
    <t>ガラス03610</t>
  </si>
  <si>
    <t>ガラス03613</t>
  </si>
  <si>
    <t>ガラス03622</t>
  </si>
  <si>
    <t>ガラス03704</t>
  </si>
  <si>
    <t>ガラス03837</t>
  </si>
  <si>
    <t>ガラス03842</t>
  </si>
  <si>
    <t>ガラス00003</t>
  </si>
  <si>
    <t>ガラス00007</t>
  </si>
  <si>
    <t>ガラス00053</t>
  </si>
  <si>
    <t>ガラス00075</t>
  </si>
  <si>
    <t>ガラス00079</t>
  </si>
  <si>
    <t>ガラス00129</t>
  </si>
  <si>
    <t>ガラス00164</t>
  </si>
  <si>
    <t>ガラス00166</t>
  </si>
  <si>
    <t>ガラス00170</t>
  </si>
  <si>
    <t>ガラス00172</t>
  </si>
  <si>
    <t>ガラス00176</t>
  </si>
  <si>
    <t>ガラス00183</t>
  </si>
  <si>
    <t>ガラス00185</t>
  </si>
  <si>
    <t>ガラス00195</t>
  </si>
  <si>
    <t>ガラス00196</t>
  </si>
  <si>
    <t>ガラス00208</t>
  </si>
  <si>
    <t>ガラス00215</t>
  </si>
  <si>
    <t>ガラス00217</t>
  </si>
  <si>
    <t>ガラス00254</t>
  </si>
  <si>
    <t>ガラス00304</t>
  </si>
  <si>
    <t>ガラス00326</t>
  </si>
  <si>
    <t>ガラス00377</t>
  </si>
  <si>
    <t>ガラス00379</t>
  </si>
  <si>
    <t>ガラス00398</t>
  </si>
  <si>
    <t>ガラス00443</t>
  </si>
  <si>
    <t>ガラス00445</t>
  </si>
  <si>
    <t>ガラス00464</t>
  </si>
  <si>
    <t>ガラス02910</t>
  </si>
  <si>
    <t>ガラス02947</t>
  </si>
  <si>
    <t>ガラス02967</t>
  </si>
  <si>
    <t>ガラス03730</t>
  </si>
  <si>
    <t>ガラス04959</t>
  </si>
  <si>
    <t>ガラス04962</t>
  </si>
  <si>
    <t>ガラス00032</t>
  </si>
  <si>
    <t>ガラス00034</t>
  </si>
  <si>
    <t>ガラス00040</t>
  </si>
  <si>
    <t>ガラス00046</t>
  </si>
  <si>
    <t>ガラス00411</t>
  </si>
  <si>
    <t>ガラス00413</t>
  </si>
  <si>
    <t>ガラス00432</t>
  </si>
  <si>
    <t>ガラス00433</t>
  </si>
  <si>
    <t>ガラス00729</t>
  </si>
  <si>
    <t>ガラス00731</t>
  </si>
  <si>
    <t>ガラス00734</t>
  </si>
  <si>
    <t>ガラス00737</t>
  </si>
  <si>
    <t>ガラス00780</t>
  </si>
  <si>
    <t>ガラス00782</t>
  </si>
  <si>
    <t>ガラス00785</t>
  </si>
  <si>
    <t>ガラス00788</t>
  </si>
  <si>
    <t>ガラス00818</t>
  </si>
  <si>
    <t>ガラス00820</t>
  </si>
  <si>
    <t>ガラス00824</t>
  </si>
  <si>
    <t>ガラス00826</t>
  </si>
  <si>
    <t>ガラス00830</t>
  </si>
  <si>
    <t>ガラス00839</t>
  </si>
  <si>
    <t>ガラス00884</t>
  </si>
  <si>
    <t>ガラス00886</t>
  </si>
  <si>
    <t>ガラス00890</t>
  </si>
  <si>
    <t>ガラス00892</t>
  </si>
  <si>
    <t>ガラス00896</t>
  </si>
  <si>
    <t>ガラス00905</t>
  </si>
  <si>
    <t>ガラス02932</t>
  </si>
  <si>
    <t>ガラス02934</t>
  </si>
  <si>
    <t>ガラス02937</t>
  </si>
  <si>
    <t>ガラス02940</t>
  </si>
  <si>
    <t>ガラス03498</t>
  </si>
  <si>
    <t>ガラス03500</t>
  </si>
  <si>
    <t>ガラス03502</t>
  </si>
  <si>
    <t>ガラス03504</t>
  </si>
  <si>
    <t>ガラス03546</t>
  </si>
  <si>
    <t>ガラス03548</t>
  </si>
  <si>
    <t>ガラス03550</t>
  </si>
  <si>
    <t>ガラス03552</t>
  </si>
  <si>
    <t>ガラス03580</t>
  </si>
  <si>
    <t>ガラス03583</t>
  </si>
  <si>
    <t>ガラス03586</t>
  </si>
  <si>
    <t>ガラス03595</t>
  </si>
  <si>
    <t>ガラス03634</t>
  </si>
  <si>
    <t>ガラス03637</t>
  </si>
  <si>
    <t>ガラス03640</t>
  </si>
  <si>
    <t>ガラス03649</t>
  </si>
  <si>
    <t>ガラス03785</t>
  </si>
  <si>
    <t>ガラス03790</t>
  </si>
  <si>
    <t>ガラス04966</t>
  </si>
  <si>
    <t>ガラス04969</t>
  </si>
  <si>
    <t>ガラス00005</t>
  </si>
  <si>
    <t>ガラス00077</t>
  </si>
  <si>
    <t>ガラス00131</t>
  </si>
  <si>
    <t>ガラス00133</t>
  </si>
  <si>
    <t>ガラス00137</t>
  </si>
  <si>
    <t>ガラス00139</t>
  </si>
  <si>
    <t>ガラス00143</t>
  </si>
  <si>
    <t>ガラス00150</t>
  </si>
  <si>
    <t>ガラス00152</t>
  </si>
  <si>
    <t>ガラス00197</t>
  </si>
  <si>
    <t>ガラス00199</t>
  </si>
  <si>
    <t>ガラス00203</t>
  </si>
  <si>
    <t>ガラス00205</t>
  </si>
  <si>
    <t>ガラス00209</t>
  </si>
  <si>
    <t>ガラス00216</t>
  </si>
  <si>
    <t>ガラス00218</t>
  </si>
  <si>
    <t>ガラス00256</t>
  </si>
  <si>
    <t>ガラス00279</t>
  </si>
  <si>
    <t>ガラス00283</t>
  </si>
  <si>
    <t>ガラス00328</t>
  </si>
  <si>
    <t>ガラス00378</t>
  </si>
  <si>
    <t>ガラス00380</t>
  </si>
  <si>
    <t>ガラス00399</t>
  </si>
  <si>
    <t>ガラス00400</t>
  </si>
  <si>
    <t>ガラス00444</t>
  </si>
  <si>
    <t>ガラス00446</t>
  </si>
  <si>
    <t>ガラス00465</t>
  </si>
  <si>
    <t>ガラス00466</t>
  </si>
  <si>
    <t>ガラス00744</t>
  </si>
  <si>
    <t>ガラス00750</t>
  </si>
  <si>
    <t>ガラス00753</t>
  </si>
  <si>
    <t>ガラス02908</t>
  </si>
  <si>
    <t>ガラス02965</t>
  </si>
  <si>
    <t>ガラス03514</t>
  </si>
  <si>
    <t>ガラス03678</t>
  </si>
  <si>
    <t>ガラス03708</t>
  </si>
  <si>
    <t>ガラス03824</t>
  </si>
  <si>
    <t>ガラス03828</t>
  </si>
  <si>
    <t>ガラス03832</t>
  </si>
  <si>
    <t>ガラス00056</t>
  </si>
  <si>
    <t>ガラス00058</t>
  </si>
  <si>
    <t>ガラス00064</t>
  </si>
  <si>
    <t>ガラス00070</t>
  </si>
  <si>
    <t>ガラス00165</t>
  </si>
  <si>
    <t>ガラス00167</t>
  </si>
  <si>
    <t>ガラス00171</t>
  </si>
  <si>
    <t>ガラス00173</t>
  </si>
  <si>
    <t>ガラス00177</t>
  </si>
  <si>
    <t>ガラス00186</t>
  </si>
  <si>
    <t>ガラス00303</t>
  </si>
  <si>
    <t>ガラス00307</t>
  </si>
  <si>
    <t>ガラス00414</t>
  </si>
  <si>
    <t>ガラス00415</t>
  </si>
  <si>
    <t>ガラス00421</t>
  </si>
  <si>
    <t>ガラス00427</t>
  </si>
  <si>
    <t>ガラス00434</t>
  </si>
  <si>
    <t>ガラス00436</t>
  </si>
  <si>
    <t>ガラス00767</t>
  </si>
  <si>
    <t>ガラス00770</t>
  </si>
  <si>
    <t>ガラス02950</t>
  </si>
  <si>
    <t>ガラス02952</t>
  </si>
  <si>
    <t>ガラス02955</t>
  </si>
  <si>
    <t>ガラス02958</t>
  </si>
  <si>
    <t>ガラス03410</t>
  </si>
  <si>
    <t>ガラス03734</t>
  </si>
  <si>
    <t>ガラス03850</t>
  </si>
  <si>
    <t>ガラス03854</t>
  </si>
  <si>
    <t>ガラス03858</t>
  </si>
  <si>
    <t>ガラス00008</t>
  </si>
  <si>
    <t>ガラス00010</t>
  </si>
  <si>
    <t>ガラス00016</t>
  </si>
  <si>
    <t>ガラス00022</t>
  </si>
  <si>
    <t>ガラス00030</t>
  </si>
  <si>
    <t>ガラス00037</t>
  </si>
  <si>
    <t>ガラス00043</t>
  </si>
  <si>
    <t>ガラス00082</t>
  </si>
  <si>
    <t>ガラス00088</t>
  </si>
  <si>
    <t>ガラス00094</t>
  </si>
  <si>
    <t>ガラス00132</t>
  </si>
  <si>
    <t>ガラス00134</t>
  </si>
  <si>
    <t>ガラス00138</t>
  </si>
  <si>
    <t>ガラス00140</t>
  </si>
  <si>
    <t>ガラス00144</t>
  </si>
  <si>
    <t>ガラス00153</t>
  </si>
  <si>
    <t>ガラス00198</t>
  </si>
  <si>
    <t>ガラス00200</t>
  </si>
  <si>
    <t>ガラス00204</t>
  </si>
  <si>
    <t>ガラス00206</t>
  </si>
  <si>
    <t>ガラス00210</t>
  </si>
  <si>
    <t>ガラス00219</t>
  </si>
  <si>
    <t>ガラス00281</t>
  </si>
  <si>
    <t>ガラス00382</t>
  </si>
  <si>
    <t>ガラス00388</t>
  </si>
  <si>
    <t>ガラス00394</t>
  </si>
  <si>
    <t>ガラス00401</t>
  </si>
  <si>
    <t>ガラス00403</t>
  </si>
  <si>
    <t>ガラス00454</t>
  </si>
  <si>
    <t>ガラス00467</t>
  </si>
  <si>
    <t>ガラス00469</t>
  </si>
  <si>
    <t>ガラス00761</t>
  </si>
  <si>
    <t>ガラス00854</t>
  </si>
  <si>
    <t>ガラス00860</t>
  </si>
  <si>
    <t>ガラス02911</t>
  </si>
  <si>
    <t>ガラス02913</t>
  </si>
  <si>
    <t>ガラス02916</t>
  </si>
  <si>
    <t>ガラス02919</t>
  </si>
  <si>
    <t>ガラス02968</t>
  </si>
  <si>
    <t>ガラス02970</t>
  </si>
  <si>
    <t>ガラス02973</t>
  </si>
  <si>
    <t>ガラス02976</t>
  </si>
  <si>
    <t>ガラス03529</t>
  </si>
  <si>
    <t>ガラス03705</t>
  </si>
  <si>
    <t>ガラス03713</t>
  </si>
  <si>
    <t>ガラス04960</t>
  </si>
  <si>
    <t>ガラス04963</t>
  </si>
  <si>
    <t>ガラス00061</t>
  </si>
  <si>
    <t>ガラス00067</t>
  </si>
  <si>
    <t>ガラス00080</t>
  </si>
  <si>
    <t>ガラス00255</t>
  </si>
  <si>
    <t>ガラス00259</t>
  </si>
  <si>
    <t>ガラス00327</t>
  </si>
  <si>
    <t>ガラス00331</t>
  </si>
  <si>
    <t>ガラス00381</t>
  </si>
  <si>
    <t>ガラス00447</t>
  </si>
  <si>
    <t>ガラス00448</t>
  </si>
  <si>
    <t>ガラス00460</t>
  </si>
  <si>
    <t>ガラス00727</t>
  </si>
  <si>
    <t>ガラス00733</t>
  </si>
  <si>
    <t>ガラス00736</t>
  </si>
  <si>
    <t>ガラス00778</t>
  </si>
  <si>
    <t>ガラス00784</t>
  </si>
  <si>
    <t>ガラス00787</t>
  </si>
  <si>
    <t>ガラス00821</t>
  </si>
  <si>
    <t>ガラス00827</t>
  </si>
  <si>
    <t>ガラス00887</t>
  </si>
  <si>
    <t>ガラス00893</t>
  </si>
  <si>
    <t>ガラス03383</t>
  </si>
  <si>
    <t>ガラス03437</t>
  </si>
  <si>
    <t>ガラス03496</t>
  </si>
  <si>
    <t>ガラス03544</t>
  </si>
  <si>
    <t>ガラス03682</t>
  </si>
  <si>
    <t>ガラス03798</t>
  </si>
  <si>
    <t>ガラス03802</t>
  </si>
  <si>
    <t>ガラス03806</t>
  </si>
  <si>
    <t>ガラス00054</t>
  </si>
  <si>
    <t>ガラス00168</t>
  </si>
  <si>
    <t>ガラス00174</t>
  </si>
  <si>
    <t>ガラス00305</t>
  </si>
  <si>
    <t>ガラス00416</t>
  </si>
  <si>
    <t>ガラス00418</t>
  </si>
  <si>
    <t>ガラス00422</t>
  </si>
  <si>
    <t>ガラス00424</t>
  </si>
  <si>
    <t>ガラス00428</t>
  </si>
  <si>
    <t>ガラス00435</t>
  </si>
  <si>
    <t>ガラス00437</t>
  </si>
  <si>
    <t>ガラス00623</t>
  </si>
  <si>
    <t>ガラス03411</t>
  </si>
  <si>
    <t>ガラス03731</t>
  </si>
  <si>
    <t>ガラス03739</t>
  </si>
  <si>
    <t>ガラス00006</t>
  </si>
  <si>
    <t>ガラス00013</t>
  </si>
  <si>
    <t>ガラス00019</t>
  </si>
  <si>
    <t>ガラス00033</t>
  </si>
  <si>
    <t>ガラス00035</t>
  </si>
  <si>
    <t>ガラス00041</t>
  </si>
  <si>
    <t>ガラス00047</t>
  </si>
  <si>
    <t>ガラス00078</t>
  </si>
  <si>
    <t>ガラス00085</t>
  </si>
  <si>
    <t>ガラス00091</t>
  </si>
  <si>
    <t>ガラス00135</t>
  </si>
  <si>
    <t>ガラス00141</t>
  </si>
  <si>
    <t>ガラス00201</t>
  </si>
  <si>
    <t>ガラス00207</t>
  </si>
  <si>
    <t>ガラス00257</t>
  </si>
  <si>
    <t>ガラス00284</t>
  </si>
  <si>
    <t>ガラス00286</t>
  </si>
  <si>
    <t>ガラス00292</t>
  </si>
  <si>
    <t>ガラス00298</t>
  </si>
  <si>
    <t>ガラス00329</t>
  </si>
  <si>
    <t>ガラス00383</t>
  </si>
  <si>
    <t>ガラス00385</t>
  </si>
  <si>
    <t>ガラス00389</t>
  </si>
  <si>
    <t>ガラス00391</t>
  </si>
  <si>
    <t>ガラス00395</t>
  </si>
  <si>
    <t>ガラス00402</t>
  </si>
  <si>
    <t>ガラス00404</t>
  </si>
  <si>
    <t>ガラス00449</t>
  </si>
  <si>
    <t>ガラス00451</t>
  </si>
  <si>
    <t>ガラス00455</t>
  </si>
  <si>
    <t>ガラス00457</t>
  </si>
  <si>
    <t>ガラス00461</t>
  </si>
  <si>
    <t>ガラス00468</t>
  </si>
  <si>
    <t>ガラス00470</t>
  </si>
  <si>
    <t>ガラス00747</t>
  </si>
  <si>
    <t>ガラス00749</t>
  </si>
  <si>
    <t>ガラス00752</t>
  </si>
  <si>
    <t>ガラス00755</t>
  </si>
  <si>
    <t>ガラス02935</t>
  </si>
  <si>
    <t>ガラス02938</t>
  </si>
  <si>
    <t>ガラス02941</t>
  </si>
  <si>
    <t>ガラス03517</t>
  </si>
  <si>
    <t>ガラス03519</t>
  </si>
  <si>
    <t>ガラス03521</t>
  </si>
  <si>
    <t>ガラス03523</t>
  </si>
  <si>
    <t>ガラス03679</t>
  </si>
  <si>
    <t>ガラス03687</t>
  </si>
  <si>
    <t>ガラス03709</t>
  </si>
  <si>
    <t>ガラス04967</t>
  </si>
  <si>
    <t>ガラス04970</t>
  </si>
  <si>
    <t>ガラス00059</t>
  </si>
  <si>
    <t>ガラス00065</t>
  </si>
  <si>
    <t>ガラス00071</t>
  </si>
  <si>
    <t>ガラス00316</t>
  </si>
  <si>
    <t>ガラス00419</t>
  </si>
  <si>
    <t>ガラス00425</t>
  </si>
  <si>
    <t>ガラス00522</t>
  </si>
  <si>
    <t>ガラス00590</t>
  </si>
  <si>
    <t>ガラス00656</t>
  </si>
  <si>
    <t>ガラス00766</t>
  </si>
  <si>
    <t>ガラス00769</t>
  </si>
  <si>
    <t>ガラス00772</t>
  </si>
  <si>
    <t>ガラス02953</t>
  </si>
  <si>
    <t>ガラス02956</t>
  </si>
  <si>
    <t>ガラス02959</t>
  </si>
  <si>
    <t>ガラス03320</t>
  </si>
  <si>
    <t>ガラス03384</t>
  </si>
  <si>
    <t>ガラス03438</t>
  </si>
  <si>
    <t>ガラス03534</t>
  </si>
  <si>
    <t>ガラス03536</t>
  </si>
  <si>
    <t>ガラス03538</t>
  </si>
  <si>
    <t>ガラス00057</t>
  </si>
  <si>
    <t>ガラス00308</t>
  </si>
  <si>
    <t>ガラス00310</t>
  </si>
  <si>
    <t>ガラス00322</t>
  </si>
  <si>
    <t>ガラス00417</t>
  </si>
  <si>
    <t>ガラス00423</t>
  </si>
  <si>
    <t>ガラス00429</t>
  </si>
  <si>
    <t>ガラス00438</t>
  </si>
  <si>
    <t>ガラス00539</t>
  </si>
  <si>
    <t>ガラス00624</t>
  </si>
  <si>
    <t>ガラス00764</t>
  </si>
  <si>
    <t>ガラス03338</t>
  </si>
  <si>
    <t>ガラス03412</t>
  </si>
  <si>
    <t>ガラス03428</t>
  </si>
  <si>
    <t>ガラス03532</t>
  </si>
  <si>
    <t>ガラス03735</t>
  </si>
  <si>
    <t>ガラス00009</t>
  </si>
  <si>
    <t>ガラス00011</t>
  </si>
  <si>
    <t>ガラス00017</t>
  </si>
  <si>
    <t>ガラス00023</t>
  </si>
  <si>
    <t>ガラス00038</t>
  </si>
  <si>
    <t>ガラス00044</t>
  </si>
  <si>
    <t>ガラス00081</t>
  </si>
  <si>
    <t>ガラス00083</t>
  </si>
  <si>
    <t>ガラス00089</t>
  </si>
  <si>
    <t>ガラス00095</t>
  </si>
  <si>
    <t>ガラス00260</t>
  </si>
  <si>
    <t>ガラス00262</t>
  </si>
  <si>
    <t>ガラス00268</t>
  </si>
  <si>
    <t>ガラス00274</t>
  </si>
  <si>
    <t>ガラス00289</t>
  </si>
  <si>
    <t>ガラス00295</t>
  </si>
  <si>
    <t>ガラス00332</t>
  </si>
  <si>
    <t>ガラス00334</t>
  </si>
  <si>
    <t>ガラス00340</t>
  </si>
  <si>
    <t>ガラス00346</t>
  </si>
  <si>
    <t>ガラス00384</t>
  </si>
  <si>
    <t>ガラス00386</t>
  </si>
  <si>
    <t>ガラス00390</t>
  </si>
  <si>
    <t>ガラス00392</t>
  </si>
  <si>
    <t>ガラス00396</t>
  </si>
  <si>
    <t>ガラス00405</t>
  </si>
  <si>
    <t>ガラス00450</t>
  </si>
  <si>
    <t>ガラス00452</t>
  </si>
  <si>
    <t>ガラス00456</t>
  </si>
  <si>
    <t>ガラス00458</t>
  </si>
  <si>
    <t>ガラス00462</t>
  </si>
  <si>
    <t>ガラス00471</t>
  </si>
  <si>
    <t>ガラス00730</t>
  </si>
  <si>
    <t>ガラス00732</t>
  </si>
  <si>
    <t>ガラス00735</t>
  </si>
  <si>
    <t>ガラス00738</t>
  </si>
  <si>
    <t>ガラス00781</t>
  </si>
  <si>
    <t>ガラス00783</t>
  </si>
  <si>
    <t>ガラス00786</t>
  </si>
  <si>
    <t>ガラス00789</t>
  </si>
  <si>
    <t>ガラス02914</t>
  </si>
  <si>
    <t>ガラス02917</t>
  </si>
  <si>
    <t>ガラス02920</t>
  </si>
  <si>
    <t>ガラス02971</t>
  </si>
  <si>
    <t>ガラス02974</t>
  </si>
  <si>
    <t>ガラス02977</t>
  </si>
  <si>
    <t>一般×クリア(オプション)</t>
  </si>
  <si>
    <t>ガラス03287</t>
  </si>
  <si>
    <t>ガラス03290</t>
  </si>
  <si>
    <t>ガラス03293</t>
  </si>
  <si>
    <t>透明4</t>
  </si>
  <si>
    <t>ガラス03300</t>
  </si>
  <si>
    <t>ガラス03302</t>
  </si>
  <si>
    <t>ガラス03401</t>
  </si>
  <si>
    <t>ガラス03499</t>
  </si>
  <si>
    <t>ガラス03501</t>
  </si>
  <si>
    <t>ガラス03503</t>
  </si>
  <si>
    <t>ガラス03505</t>
  </si>
  <si>
    <t>ガラス03547</t>
  </si>
  <si>
    <t>ガラス03549</t>
  </si>
  <si>
    <t>ガラス03551</t>
  </si>
  <si>
    <t>ガラス03553</t>
  </si>
  <si>
    <t>ガラス03683</t>
  </si>
  <si>
    <t>ガラス03721</t>
  </si>
  <si>
    <t>ガラス04961</t>
  </si>
  <si>
    <t>ガラス04964</t>
  </si>
  <si>
    <t>ガラス00062</t>
  </si>
  <si>
    <t>ガラス00068</t>
  </si>
  <si>
    <t>ガラス00282</t>
  </si>
  <si>
    <t>ガラス00505</t>
  </si>
  <si>
    <t>ガラス00556</t>
  </si>
  <si>
    <t>ガラス00591</t>
  </si>
  <si>
    <t>ガラス00657</t>
  </si>
  <si>
    <t>ガラス00906</t>
  </si>
  <si>
    <t>一般×クリア</t>
  </si>
  <si>
    <t>ガラス03179</t>
  </si>
  <si>
    <t>ガラス03180</t>
  </si>
  <si>
    <t>ガラス03181</t>
  </si>
  <si>
    <t>ガラス03182</t>
  </si>
  <si>
    <t>ガラス03183</t>
  </si>
  <si>
    <t>ガラス03184</t>
  </si>
  <si>
    <t>ガラス03185</t>
  </si>
  <si>
    <t>ガラス03186</t>
  </si>
  <si>
    <t>ガラス03188</t>
  </si>
  <si>
    <t>ガラス03191</t>
  </si>
  <si>
    <t>ガラス03194</t>
  </si>
  <si>
    <t>ガラス03278</t>
  </si>
  <si>
    <t>ガラス03280</t>
  </si>
  <si>
    <t>ガラス03281</t>
  </si>
  <si>
    <t>ガラス03282</t>
  </si>
  <si>
    <t>ガラス03283</t>
  </si>
  <si>
    <t>ガラス03284</t>
  </si>
  <si>
    <t>ガラス03285</t>
  </si>
  <si>
    <t>ガラス03286</t>
  </si>
  <si>
    <t>ガラス03288</t>
  </si>
  <si>
    <t>ガラス03289</t>
  </si>
  <si>
    <t>ガラス03291</t>
  </si>
  <si>
    <t>ガラス03292</t>
  </si>
  <si>
    <t>ガラス03294</t>
  </si>
  <si>
    <t>ガラス03295</t>
  </si>
  <si>
    <t>ガラス03296</t>
  </si>
  <si>
    <t>ガラス03297</t>
  </si>
  <si>
    <t>ガラス03298</t>
  </si>
  <si>
    <t>ガラス03299</t>
  </si>
  <si>
    <t>ガラス03301</t>
  </si>
  <si>
    <t>ガラス03303</t>
  </si>
  <si>
    <t>ガラス03304</t>
  </si>
  <si>
    <t>ガラス03305</t>
  </si>
  <si>
    <t>ガラス03353</t>
  </si>
  <si>
    <t>ガラス03385</t>
  </si>
  <si>
    <t>ガラス03439</t>
  </si>
  <si>
    <t>ガラス03455</t>
  </si>
  <si>
    <t>ガラス03650</t>
  </si>
  <si>
    <t>ガラス03651</t>
  </si>
  <si>
    <t>ガラス03668</t>
  </si>
  <si>
    <t>ガラス03714</t>
  </si>
  <si>
    <t>ガラス03717</t>
  </si>
  <si>
    <t>ガラス03725</t>
  </si>
  <si>
    <t>ガラス03859</t>
  </si>
  <si>
    <t>ガラス03860</t>
  </si>
  <si>
    <t>ガラス03861</t>
  </si>
  <si>
    <t>ガラス03864</t>
  </si>
  <si>
    <t>ガラス03865</t>
  </si>
  <si>
    <t>ガラス03869</t>
  </si>
  <si>
    <t>ガラス03873</t>
  </si>
  <si>
    <t>ガラス03877</t>
  </si>
  <si>
    <t>ガラス03881</t>
  </si>
  <si>
    <t>ガラス00306</t>
  </si>
  <si>
    <t>ガラス00313</t>
  </si>
  <si>
    <t>ガラス00319</t>
  </si>
  <si>
    <t>ガラス00420</t>
  </si>
  <si>
    <t>ガラス00426</t>
  </si>
  <si>
    <t>ガラス00790</t>
  </si>
  <si>
    <t>ガラス00907</t>
  </si>
  <si>
    <t>ガラス00908</t>
  </si>
  <si>
    <t>ガラス00909</t>
  </si>
  <si>
    <t>ガラス00930</t>
  </si>
  <si>
    <t>ガラス03279</t>
  </si>
  <si>
    <t>ガラス03429</t>
  </si>
  <si>
    <t>ガラス03554</t>
  </si>
  <si>
    <t>ガラス03652</t>
  </si>
  <si>
    <t>ガラス03653</t>
  </si>
  <si>
    <t>ガラス03669</t>
  </si>
  <si>
    <t>ガラス03740</t>
  </si>
  <si>
    <t>ガラス03743</t>
  </si>
  <si>
    <t>ガラス03747</t>
  </si>
  <si>
    <t>ガラス03751</t>
  </si>
  <si>
    <t>ガラス03870</t>
  </si>
  <si>
    <t>ガラス00014</t>
  </si>
  <si>
    <t>ガラス00020</t>
  </si>
  <si>
    <t>ガラス00086</t>
  </si>
  <si>
    <t>ガラス00092</t>
  </si>
  <si>
    <t>ガラス00265</t>
  </si>
  <si>
    <t>ガラス00271</t>
  </si>
  <si>
    <t>ガラス00337</t>
  </si>
  <si>
    <t>ガラス00343</t>
  </si>
  <si>
    <t>ガラス00387</t>
  </si>
  <si>
    <t>ガラス00393</t>
  </si>
  <si>
    <t>ガラス00453</t>
  </si>
  <si>
    <t>ガラス00459</t>
  </si>
  <si>
    <t>ガラス00625</t>
  </si>
  <si>
    <t>ガラス00626</t>
  </si>
  <si>
    <t>ガラス00647</t>
  </si>
  <si>
    <t>ガラス03413</t>
  </si>
  <si>
    <t>ガラス03691</t>
  </si>
  <si>
    <t>ガラス03695</t>
  </si>
  <si>
    <t>ガラス03699</t>
  </si>
  <si>
    <t>ガラス00036</t>
  </si>
  <si>
    <t>ガラス00042</t>
  </si>
  <si>
    <t>ガラス00048</t>
  </si>
  <si>
    <t>ガラス00258</t>
  </si>
  <si>
    <t>ガラス00285</t>
  </si>
  <si>
    <t>ガラス00287</t>
  </si>
  <si>
    <t>ガラス00293</t>
  </si>
  <si>
    <t>ガラス00299</t>
  </si>
  <si>
    <t>ガラス00330</t>
  </si>
  <si>
    <t>ガラス00592</t>
  </si>
  <si>
    <t>ガラス00593</t>
  </si>
  <si>
    <t>ガラス00614</t>
  </si>
  <si>
    <t>ガラス00658</t>
  </si>
  <si>
    <t>ガラス00659</t>
  </si>
  <si>
    <t>ガラス00680</t>
  </si>
  <si>
    <t>ガラス03386</t>
  </si>
  <si>
    <t>ガラス03402</t>
  </si>
  <si>
    <t>ガラス03440</t>
  </si>
  <si>
    <t>ガラス03456</t>
  </si>
  <si>
    <t>ガラス03688</t>
  </si>
  <si>
    <t>ガラス03710</t>
  </si>
  <si>
    <t>ガラス00060</t>
  </si>
  <si>
    <t>ガラス00066</t>
  </si>
  <si>
    <t>ガラス00072</t>
  </si>
  <si>
    <t>ガラス00311</t>
  </si>
  <si>
    <t>ガラス00317</t>
  </si>
  <si>
    <t>ガラス00323</t>
  </si>
  <si>
    <t>ガラス00523</t>
  </si>
  <si>
    <t>ガラス03077</t>
  </si>
  <si>
    <t>ガラス03321</t>
  </si>
  <si>
    <t>ガラス03323</t>
  </si>
  <si>
    <t>ガラス00309</t>
  </si>
  <si>
    <t>ガラス00540</t>
  </si>
  <si>
    <t>ガラス00627</t>
  </si>
  <si>
    <t>ガラス00629</t>
  </si>
  <si>
    <t>ガラス00648</t>
  </si>
  <si>
    <t>ガラス03078</t>
  </si>
  <si>
    <t>ガラス03187</t>
  </si>
  <si>
    <t>ガラス03189</t>
  </si>
  <si>
    <t>ガラス03192</t>
  </si>
  <si>
    <t>ガラス03195</t>
  </si>
  <si>
    <t>ガラス03339</t>
  </si>
  <si>
    <t>ガラス03414</t>
  </si>
  <si>
    <t>ガラス03416</t>
  </si>
  <si>
    <t>ガラス03430</t>
  </si>
  <si>
    <t>ガラス03736</t>
  </si>
  <si>
    <t>ガラス03866</t>
  </si>
  <si>
    <t>ガラス00012</t>
  </si>
  <si>
    <t>ガラス00018</t>
  </si>
  <si>
    <t>ガラス00024</t>
  </si>
  <si>
    <t>ガラス00084</t>
  </si>
  <si>
    <t>ガラス00090</t>
  </si>
  <si>
    <t>ガラス00096</t>
  </si>
  <si>
    <t>ガラス00220</t>
  </si>
  <si>
    <t>ガラス00261</t>
  </si>
  <si>
    <t>ガラス00263</t>
  </si>
  <si>
    <t>ガラス00269</t>
  </si>
  <si>
    <t>ガラス00275</t>
  </si>
  <si>
    <t>ガラス00333</t>
  </si>
  <si>
    <t>ガラス00335</t>
  </si>
  <si>
    <t>ガラス00341</t>
  </si>
  <si>
    <t>ガラス00347</t>
  </si>
  <si>
    <t>ガラス00615</t>
  </si>
  <si>
    <t>ガラス00681</t>
  </si>
  <si>
    <t>ガラス00791</t>
  </si>
  <si>
    <t>ガラス00793</t>
  </si>
  <si>
    <t>ガラス00910</t>
  </si>
  <si>
    <t>ガラス00911</t>
  </si>
  <si>
    <t>ガラス00912</t>
  </si>
  <si>
    <t>ガラス00913</t>
  </si>
  <si>
    <t>ガラス00931</t>
  </si>
  <si>
    <t>ガラス00932</t>
  </si>
  <si>
    <t>ガラス00933</t>
  </si>
  <si>
    <t>ガラス02978</t>
  </si>
  <si>
    <t>ガラス03079</t>
  </si>
  <si>
    <t>ガラス03080</t>
  </si>
  <si>
    <t>ガラス03095</t>
  </si>
  <si>
    <t>ガラス03096</t>
  </si>
  <si>
    <t>ガラス03403</t>
  </si>
  <si>
    <t>ガラス03457</t>
  </si>
  <si>
    <t>ガラス03555</t>
  </si>
  <si>
    <t>ガラス03557</t>
  </si>
  <si>
    <t>ガラス03654</t>
  </si>
  <si>
    <t>ガラス03655</t>
  </si>
  <si>
    <t>ガラス03656</t>
  </si>
  <si>
    <t>ガラス03657</t>
  </si>
  <si>
    <t>ガラス03670</t>
  </si>
  <si>
    <t>ガラス03671</t>
  </si>
  <si>
    <t>ガラス03684</t>
  </si>
  <si>
    <t>ガラス03862</t>
  </si>
  <si>
    <t>ガラス03871</t>
  </si>
  <si>
    <t>ガラス03874</t>
  </si>
  <si>
    <t>ガラス03878</t>
  </si>
  <si>
    <t>ガラス03882</t>
  </si>
  <si>
    <t>ガラス00039</t>
  </si>
  <si>
    <t>ガラス00045</t>
  </si>
  <si>
    <t>ガラス00290</t>
  </si>
  <si>
    <t>ガラス00296</t>
  </si>
  <si>
    <t>ガラス00506</t>
  </si>
  <si>
    <t>ガラス00557</t>
  </si>
  <si>
    <t>ガラス00594</t>
  </si>
  <si>
    <t>ガラス00596</t>
  </si>
  <si>
    <t>ガラス00660</t>
  </si>
  <si>
    <t>ガラス00662</t>
  </si>
  <si>
    <t>ガラス03306</t>
  </si>
  <si>
    <t>ガラス03354</t>
  </si>
  <si>
    <t>ガラス03387</t>
  </si>
  <si>
    <t>ガラス03389</t>
  </si>
  <si>
    <t>ガラス03441</t>
  </si>
  <si>
    <t>ガラス03443</t>
  </si>
  <si>
    <t>ガラス03706</t>
  </si>
  <si>
    <t>ガラス03715</t>
  </si>
  <si>
    <t>ガラス03718</t>
  </si>
  <si>
    <t>ガラス03722</t>
  </si>
  <si>
    <t>ガラス03726</t>
  </si>
  <si>
    <t>ガラス00063</t>
  </si>
  <si>
    <t>ガラス00069</t>
  </si>
  <si>
    <t>ガラス00314</t>
  </si>
  <si>
    <t>ガラス00320</t>
  </si>
  <si>
    <t>ガラス00525</t>
  </si>
  <si>
    <t>ガラス03326</t>
  </si>
  <si>
    <t>ガラス03732</t>
  </si>
  <si>
    <t>ガラス03741</t>
  </si>
  <si>
    <t>ガラス03744</t>
  </si>
  <si>
    <t>ガラス03748</t>
  </si>
  <si>
    <t>ガラス03752</t>
  </si>
  <si>
    <t>ガラス00015</t>
  </si>
  <si>
    <t>ガラス00021</t>
  </si>
  <si>
    <t>ガラス00087</t>
  </si>
  <si>
    <t>ガラス00093</t>
  </si>
  <si>
    <t>ガラス00542</t>
  </si>
  <si>
    <t>ガラス00628</t>
  </si>
  <si>
    <t>ガラス00630</t>
  </si>
  <si>
    <t>ガラス00649</t>
  </si>
  <si>
    <t>ガラス00650</t>
  </si>
  <si>
    <t>ガラス03097</t>
  </si>
  <si>
    <t>ガラス03341</t>
  </si>
  <si>
    <t>ガラス03415</t>
  </si>
  <si>
    <t>ガラス03417</t>
  </si>
  <si>
    <t>ガラス03431</t>
  </si>
  <si>
    <t>ガラス00097</t>
  </si>
  <si>
    <t>ガラス00221</t>
  </si>
  <si>
    <t>ガラス00222</t>
  </si>
  <si>
    <t>ガラス00223</t>
  </si>
  <si>
    <t>ガラス00244</t>
  </si>
  <si>
    <t>ガラス00266</t>
  </si>
  <si>
    <t>ガラス00272</t>
  </si>
  <si>
    <t>ガラス00338</t>
  </si>
  <si>
    <t>ガラス00344</t>
  </si>
  <si>
    <t>ガラス00472</t>
  </si>
  <si>
    <t>ガラス00616</t>
  </si>
  <si>
    <t>ガラス00617</t>
  </si>
  <si>
    <t>ガラス00682</t>
  </si>
  <si>
    <t>ガラス00683</t>
  </si>
  <si>
    <t>ガラス02979</t>
  </si>
  <si>
    <t>ガラス02981</t>
  </si>
  <si>
    <t>ガラス03081</t>
  </si>
  <si>
    <t>ガラス03082</t>
  </si>
  <si>
    <t>ガラス03083</t>
  </si>
  <si>
    <t>ガラス03084</t>
  </si>
  <si>
    <t>ガラス03098</t>
  </si>
  <si>
    <t>ガラス03404</t>
  </si>
  <si>
    <t>ガラス03458</t>
  </si>
  <si>
    <t>ガラス03680</t>
  </si>
  <si>
    <t>ガラス03689</t>
  </si>
  <si>
    <t>ガラス03692</t>
  </si>
  <si>
    <t>ガラス03696</t>
  </si>
  <si>
    <t>ガラス03700</t>
  </si>
  <si>
    <t>ガラス00288</t>
  </si>
  <si>
    <t>ガラス00294</t>
  </si>
  <si>
    <t>ガラス00300</t>
  </si>
  <si>
    <t>ガラス00508</t>
  </si>
  <si>
    <t>ガラス00559</t>
  </si>
  <si>
    <t>ガラス00595</t>
  </si>
  <si>
    <t>ガラス00597</t>
  </si>
  <si>
    <t>ガラス00661</t>
  </si>
  <si>
    <t>ガラス00663</t>
  </si>
  <si>
    <t>ガラス03190</t>
  </si>
  <si>
    <t>ガラス03193</t>
  </si>
  <si>
    <t>ガラス03196</t>
  </si>
  <si>
    <t>ガラス03308</t>
  </si>
  <si>
    <t>ガラス03356</t>
  </si>
  <si>
    <t>ガラス03388</t>
  </si>
  <si>
    <t>ガラス03390</t>
  </si>
  <si>
    <t>ガラス03442</t>
  </si>
  <si>
    <t>ガラス03444</t>
  </si>
  <si>
    <t>ガラス00318</t>
  </si>
  <si>
    <t>ガラス00524</t>
  </si>
  <si>
    <t>ガラス00528</t>
  </si>
  <si>
    <t>ガラス00792</t>
  </si>
  <si>
    <t>ガラス00796</t>
  </si>
  <si>
    <t>ガラス00914</t>
  </si>
  <si>
    <t>ガラス00915</t>
  </si>
  <si>
    <t>ガラス00918</t>
  </si>
  <si>
    <t>ガラス00921</t>
  </si>
  <si>
    <t>ガラス00922</t>
  </si>
  <si>
    <t>ガラス00924</t>
  </si>
  <si>
    <t>ガラス00927</t>
  </si>
  <si>
    <t>ガラス00934</t>
  </si>
  <si>
    <t>ガラス00936</t>
  </si>
  <si>
    <t>ガラス03322</t>
  </si>
  <si>
    <t>ガラス03324</t>
  </si>
  <si>
    <t>ガラス03329</t>
  </si>
  <si>
    <t>ガラス03556</t>
  </si>
  <si>
    <t>ガラス03560</t>
  </si>
  <si>
    <t>ガラス03658</t>
  </si>
  <si>
    <t>ガラス03659</t>
  </si>
  <si>
    <t>ガラス03662</t>
  </si>
  <si>
    <t>ガラス03663</t>
  </si>
  <si>
    <t>ガラス03665</t>
  </si>
  <si>
    <t>ガラス03672</t>
  </si>
  <si>
    <t>ガラス03674</t>
  </si>
  <si>
    <t>ガラス03711</t>
  </si>
  <si>
    <t>ガラス03867</t>
  </si>
  <si>
    <t>ガラス03872</t>
  </si>
  <si>
    <t>ガラス03875</t>
  </si>
  <si>
    <t>ガラス03879</t>
  </si>
  <si>
    <t>ガラス03883</t>
  </si>
  <si>
    <t>ガラス00312</t>
  </si>
  <si>
    <t>ガラス00324</t>
  </si>
  <si>
    <t>ガラス00541</t>
  </si>
  <si>
    <t>ガラス00545</t>
  </si>
  <si>
    <t>ガラス00631</t>
  </si>
  <si>
    <t>ガラス00632</t>
  </si>
  <si>
    <t>ガラス00638</t>
  </si>
  <si>
    <t>ガラス00644</t>
  </si>
  <si>
    <t>ガラス00651</t>
  </si>
  <si>
    <t>ガラス00653</t>
  </si>
  <si>
    <t>ガラス00794</t>
  </si>
  <si>
    <t>ガラス00916</t>
  </si>
  <si>
    <t>ガラス00928</t>
  </si>
  <si>
    <t>ガラス00935</t>
  </si>
  <si>
    <t>ガラス00937</t>
  </si>
  <si>
    <t>ガラス03086</t>
  </si>
  <si>
    <t>ガラス03089</t>
  </si>
  <si>
    <t>ガラス03092</t>
  </si>
  <si>
    <t>ガラス03099</t>
  </si>
  <si>
    <t>ガラス03101</t>
  </si>
  <si>
    <t>ガラス03340</t>
  </si>
  <si>
    <t>ガラス03344</t>
  </si>
  <si>
    <t>ガラス03418</t>
  </si>
  <si>
    <t>ガラス03419</t>
  </si>
  <si>
    <t>ガラス03422</t>
  </si>
  <si>
    <t>ガラス03425</t>
  </si>
  <si>
    <t>ガラス03432</t>
  </si>
  <si>
    <t>ガラス03434</t>
  </si>
  <si>
    <t>ガラス03558</t>
  </si>
  <si>
    <t>ガラス03660</t>
  </si>
  <si>
    <t>ガラス03666</t>
  </si>
  <si>
    <t>ガラス03673</t>
  </si>
  <si>
    <t>ガラス03675</t>
  </si>
  <si>
    <t>ガラス03737</t>
  </si>
  <si>
    <t>ガラス00098</t>
  </si>
  <si>
    <t>ガラス00099</t>
  </si>
  <si>
    <t>ガラス00100</t>
  </si>
  <si>
    <t>ガラス00101</t>
  </si>
  <si>
    <t>ガラス00103</t>
  </si>
  <si>
    <t>ガラス00224</t>
  </si>
  <si>
    <t>ガラス00225</t>
  </si>
  <si>
    <t>ガラス00226</t>
  </si>
  <si>
    <t>ガラス00227</t>
  </si>
  <si>
    <t>ガラス00228</t>
  </si>
  <si>
    <t>ガラス00229</t>
  </si>
  <si>
    <t>ガラス00230</t>
  </si>
  <si>
    <t>ガラス00232</t>
  </si>
  <si>
    <t>ガラス00235</t>
  </si>
  <si>
    <t>ガラス00236</t>
  </si>
  <si>
    <t>ガラス00238</t>
  </si>
  <si>
    <t>ガラス00241</t>
  </si>
  <si>
    <t>ガラス00242</t>
  </si>
  <si>
    <t>ガラス00245</t>
  </si>
  <si>
    <t>ガラス00246</t>
  </si>
  <si>
    <t>ガラス00247</t>
  </si>
  <si>
    <t>ガラス00248</t>
  </si>
  <si>
    <t>ガラス00249</t>
  </si>
  <si>
    <t>ガラス00250</t>
  </si>
  <si>
    <t>ガラス00251</t>
  </si>
  <si>
    <t>ガラス00264</t>
  </si>
  <si>
    <t>ガラス00267</t>
  </si>
  <si>
    <t>ガラス00270</t>
  </si>
  <si>
    <t>ガラス00273</t>
  </si>
  <si>
    <t>ガラス00276</t>
  </si>
  <si>
    <t>ガラス00291</t>
  </si>
  <si>
    <t>ガラス00297</t>
  </si>
  <si>
    <t>ガラス00315</t>
  </si>
  <si>
    <t>ガラス00321</t>
  </si>
  <si>
    <t>ガラス00336</t>
  </si>
  <si>
    <t>ガラス00339</t>
  </si>
  <si>
    <t>ガラス00342</t>
  </si>
  <si>
    <t>ガラス00345</t>
  </si>
  <si>
    <t>ガラス00348</t>
  </si>
  <si>
    <t>ガラス00349</t>
  </si>
  <si>
    <t>ガラス00350</t>
  </si>
  <si>
    <t>ガラス00473</t>
  </si>
  <si>
    <t>ガラス00474</t>
  </si>
  <si>
    <t>ガラス00475</t>
  </si>
  <si>
    <t>ガラス00476</t>
  </si>
  <si>
    <t>ガラス00478</t>
  </si>
  <si>
    <t>ガラス00496</t>
  </si>
  <si>
    <t>ガラス00497</t>
  </si>
  <si>
    <t>ガラス00498</t>
  </si>
  <si>
    <t>ガラス00499</t>
  </si>
  <si>
    <t>ガラス00507</t>
  </si>
  <si>
    <t>ガラス00511</t>
  </si>
  <si>
    <t>ガラス00526</t>
  </si>
  <si>
    <t>ガラス00543</t>
  </si>
  <si>
    <t>ガラス00558</t>
  </si>
  <si>
    <t>ガラス00562</t>
  </si>
  <si>
    <t>ガラス00598</t>
  </si>
  <si>
    <t>ガラス00599</t>
  </si>
  <si>
    <t>ガラス00605</t>
  </si>
  <si>
    <t>ガラス00611</t>
  </si>
  <si>
    <t>ガラス00618</t>
  </si>
  <si>
    <t>ガラス00620</t>
  </si>
  <si>
    <t>ガラス00633</t>
  </si>
  <si>
    <t>ガラス00639</t>
  </si>
  <si>
    <t>ガラス00645</t>
  </si>
  <si>
    <t>ガラス00652</t>
  </si>
  <si>
    <t>ガラス00654</t>
  </si>
  <si>
    <t>ガラス00664</t>
  </si>
  <si>
    <t>ガラス00665</t>
  </si>
  <si>
    <t>ガラス00671</t>
  </si>
  <si>
    <t>ガラス00677</t>
  </si>
  <si>
    <t>ガラス00684</t>
  </si>
  <si>
    <t>ガラス00686</t>
  </si>
  <si>
    <t>ガラス02980</t>
  </si>
  <si>
    <t>ガラス02982</t>
  </si>
  <si>
    <t>ガラス02983</t>
  </si>
  <si>
    <t>ガラス02984</t>
  </si>
  <si>
    <t>ガラス02985</t>
  </si>
  <si>
    <t>ガラス02987</t>
  </si>
  <si>
    <t>ガラス02990</t>
  </si>
  <si>
    <t>ガラス02993</t>
  </si>
  <si>
    <t>ガラス03085</t>
  </si>
  <si>
    <t>ガラス03087</t>
  </si>
  <si>
    <t>ガラス03088</t>
  </si>
  <si>
    <t>ガラス03090</t>
  </si>
  <si>
    <t>ガラス03091</t>
  </si>
  <si>
    <t>ガラス03093</t>
  </si>
  <si>
    <t>ガラス03094</t>
  </si>
  <si>
    <t>ガラス03100</t>
  </si>
  <si>
    <t>ガラス03102</t>
  </si>
  <si>
    <t>ガラス03103</t>
  </si>
  <si>
    <t>ガラス03307</t>
  </si>
  <si>
    <t>ガラス03311</t>
  </si>
  <si>
    <t>ガラス03327</t>
  </si>
  <si>
    <t>ガラス03342</t>
  </si>
  <si>
    <t>ガラス03355</t>
  </si>
  <si>
    <t>ガラス03359</t>
  </si>
  <si>
    <t>ガラス03391</t>
  </si>
  <si>
    <t>ガラス03392</t>
  </si>
  <si>
    <t>ガラス03395</t>
  </si>
  <si>
    <t>ガラス03398</t>
  </si>
  <si>
    <t>ガラス03405</t>
  </si>
  <si>
    <t>ガラス03407</t>
  </si>
  <si>
    <t>ガラス03420</t>
  </si>
  <si>
    <t>ガラス03423</t>
  </si>
  <si>
    <t>ガラス03426</t>
  </si>
  <si>
    <t>ガラス03433</t>
  </si>
  <si>
    <t>ガラス03435</t>
  </si>
  <si>
    <t>ガラス03445</t>
  </si>
  <si>
    <t>ガラス03446</t>
  </si>
  <si>
    <t>ガラス03449</t>
  </si>
  <si>
    <t>ガラス03452</t>
  </si>
  <si>
    <t>ガラス03459</t>
  </si>
  <si>
    <t>ガラス03461</t>
  </si>
  <si>
    <t>ガラス03685</t>
  </si>
  <si>
    <t>ガラス03693</t>
  </si>
  <si>
    <t>ガラス03697</t>
  </si>
  <si>
    <t>ガラス03701</t>
  </si>
  <si>
    <t>ガラス03716</t>
  </si>
  <si>
    <t>ガラス03719</t>
  </si>
  <si>
    <t>ガラス03723</t>
  </si>
  <si>
    <t>ガラス03727</t>
  </si>
  <si>
    <t>ガラス03742</t>
  </si>
  <si>
    <t>ガラス03745</t>
  </si>
  <si>
    <t>ガラス03749</t>
  </si>
  <si>
    <t>ガラス03753</t>
  </si>
  <si>
    <t>ガラス03755</t>
  </si>
  <si>
    <t>ガラス00102</t>
  </si>
  <si>
    <t>ガラス00104</t>
  </si>
  <si>
    <t>ガラス00106</t>
  </si>
  <si>
    <t>ガラス00109</t>
  </si>
  <si>
    <t>ガラス00112</t>
  </si>
  <si>
    <t>ガラス00113</t>
  </si>
  <si>
    <t>ガラス00115</t>
  </si>
  <si>
    <t>ガラス00118</t>
  </si>
  <si>
    <t>ガラス00231</t>
  </si>
  <si>
    <t>ガラス00233</t>
  </si>
  <si>
    <t>ガラス00234</t>
  </si>
  <si>
    <t>ガラス00237</t>
  </si>
  <si>
    <t>ガラス00239</t>
  </si>
  <si>
    <t>ガラス00240</t>
  </si>
  <si>
    <t>ガラス00243</t>
  </si>
  <si>
    <t>ガラス00252</t>
  </si>
  <si>
    <t>ガラス00351</t>
  </si>
  <si>
    <t>ガラス00352</t>
  </si>
  <si>
    <t>ガラス00353</t>
  </si>
  <si>
    <t>ガラス00355</t>
  </si>
  <si>
    <t>ガラス00477</t>
  </si>
  <si>
    <t>ガラス00479</t>
  </si>
  <si>
    <t>ガラス00480</t>
  </si>
  <si>
    <t>ガラス00481</t>
  </si>
  <si>
    <t>ガラス00482</t>
  </si>
  <si>
    <t>ガラス00484</t>
  </si>
  <si>
    <t>ガラス00487</t>
  </si>
  <si>
    <t>ガラス00488</t>
  </si>
  <si>
    <t>ガラス00490</t>
  </si>
  <si>
    <t>ガラス00493</t>
  </si>
  <si>
    <t>ガラス00494</t>
  </si>
  <si>
    <t>ガラス00500</t>
  </si>
  <si>
    <t>ガラス00501</t>
  </si>
  <si>
    <t>ガラス00502</t>
  </si>
  <si>
    <t>ガラス00503</t>
  </si>
  <si>
    <t>ガラス00509</t>
  </si>
  <si>
    <t>ガラス00512</t>
  </si>
  <si>
    <t>ガラス00514</t>
  </si>
  <si>
    <t>ガラス00517</t>
  </si>
  <si>
    <t>ガラス00520</t>
  </si>
  <si>
    <t>ガラス00527</t>
  </si>
  <si>
    <t>ガラス00529</t>
  </si>
  <si>
    <t>ガラス00531</t>
  </si>
  <si>
    <t>ガラス00534</t>
  </si>
  <si>
    <t>ガラス00537</t>
  </si>
  <si>
    <t>ガラス00546</t>
  </si>
  <si>
    <t>ガラス00548</t>
  </si>
  <si>
    <t>ガラス00551</t>
  </si>
  <si>
    <t>ガラス00554</t>
  </si>
  <si>
    <t>ガラス00560</t>
  </si>
  <si>
    <t>ガラス00563</t>
  </si>
  <si>
    <t>ガラス00565</t>
  </si>
  <si>
    <t>ガラス00568</t>
  </si>
  <si>
    <t>ガラス00571</t>
  </si>
  <si>
    <t>ガラス00600</t>
  </si>
  <si>
    <t>ガラス00601</t>
  </si>
  <si>
    <t>ガラス00606</t>
  </si>
  <si>
    <t>ガラス00607</t>
  </si>
  <si>
    <t>ガラス00612</t>
  </si>
  <si>
    <t>ガラス00613</t>
  </si>
  <si>
    <t>ガラス00619</t>
  </si>
  <si>
    <t>ガラス00621</t>
  </si>
  <si>
    <t>ガラス00622</t>
  </si>
  <si>
    <t>ガラス00634</t>
  </si>
  <si>
    <t>ガラス00640</t>
  </si>
  <si>
    <t>ガラス00646</t>
  </si>
  <si>
    <t>ガラス00655</t>
  </si>
  <si>
    <t>ガラス00666</t>
  </si>
  <si>
    <t>ガラス00667</t>
  </si>
  <si>
    <t>ガラス00672</t>
  </si>
  <si>
    <t>ガラス00673</t>
  </si>
  <si>
    <t>ガラス00678</t>
  </si>
  <si>
    <t>ガラス00679</t>
  </si>
  <si>
    <t>ガラス00685</t>
  </si>
  <si>
    <t>ガラス00687</t>
  </si>
  <si>
    <t>ガラス00688</t>
  </si>
  <si>
    <t>ガラス00689</t>
  </si>
  <si>
    <t>ガラス00795</t>
  </si>
  <si>
    <t>ガラス00797</t>
  </si>
  <si>
    <t>ガラス00799</t>
  </si>
  <si>
    <t>ガラス00801</t>
  </si>
  <si>
    <t>ガラス00802</t>
  </si>
  <si>
    <t>ガラス00803</t>
  </si>
  <si>
    <t>ガラス00804</t>
  </si>
  <si>
    <t>ガラス00805</t>
  </si>
  <si>
    <t>ガラス00917</t>
  </si>
  <si>
    <t>ガラス00919</t>
  </si>
  <si>
    <t>ガラス00920</t>
  </si>
  <si>
    <t>ガラス00923</t>
  </si>
  <si>
    <t>ガラス00925</t>
  </si>
  <si>
    <t>ガラス00926</t>
  </si>
  <si>
    <t>ガラス00929</t>
  </si>
  <si>
    <t>ガラス00938</t>
  </si>
  <si>
    <t>複層ガラス</t>
  </si>
  <si>
    <t>グリーン</t>
  </si>
  <si>
    <t>ガラス01239</t>
  </si>
  <si>
    <t>ガラス01240</t>
  </si>
  <si>
    <t>ガラス01241</t>
  </si>
  <si>
    <t>ガラス01242</t>
  </si>
  <si>
    <t>ガラス01243</t>
  </si>
  <si>
    <t>ガラス01244</t>
  </si>
  <si>
    <t>ガラス01245</t>
  </si>
  <si>
    <t>ガラス01246</t>
  </si>
  <si>
    <t>ガラス01247</t>
  </si>
  <si>
    <t>ガラス01248</t>
  </si>
  <si>
    <t>ガラス01249</t>
  </si>
  <si>
    <t>ガラス01250</t>
  </si>
  <si>
    <t>ガラス01251</t>
  </si>
  <si>
    <t>ガラス01252</t>
  </si>
  <si>
    <t>ガラス01253</t>
  </si>
  <si>
    <t>ガラス01254</t>
  </si>
  <si>
    <t>ガラス01255</t>
  </si>
  <si>
    <t>ガラス01256</t>
  </si>
  <si>
    <t>ガラス01257</t>
  </si>
  <si>
    <t>ガラス01258</t>
  </si>
  <si>
    <t>ガラス01259</t>
  </si>
  <si>
    <t>ガラス01260</t>
  </si>
  <si>
    <t>ガラス01261</t>
  </si>
  <si>
    <t>ガラス01262</t>
  </si>
  <si>
    <t>ガラス01263</t>
  </si>
  <si>
    <t>ガラス01264</t>
  </si>
  <si>
    <t>ガラス01265</t>
  </si>
  <si>
    <t>ガラス01266</t>
  </si>
  <si>
    <t>ガラス01267</t>
  </si>
  <si>
    <t>網入り透明</t>
  </si>
  <si>
    <t>網透明 6.8</t>
  </si>
  <si>
    <t>ガラス01268</t>
  </si>
  <si>
    <t>ガラス01269</t>
  </si>
  <si>
    <t>ガラス01270</t>
  </si>
  <si>
    <t>網入り型</t>
  </si>
  <si>
    <t>網型 6.8</t>
  </si>
  <si>
    <t>ガラス01271</t>
  </si>
  <si>
    <t>ガラス01272</t>
  </si>
  <si>
    <t>ガラス01273</t>
  </si>
  <si>
    <t>グリーン(高遮熱)</t>
  </si>
  <si>
    <t>ガラス01274</t>
  </si>
  <si>
    <t>ガラス01275</t>
  </si>
  <si>
    <t>ガラス01276</t>
  </si>
  <si>
    <t>ガラス01277</t>
  </si>
  <si>
    <t>ガラス01278</t>
  </si>
  <si>
    <t>ガラス01279</t>
  </si>
  <si>
    <t>ガラス01280</t>
  </si>
  <si>
    <t>ガラス01281</t>
  </si>
  <si>
    <t>ガラス01282</t>
  </si>
  <si>
    <t>ガラス01283</t>
  </si>
  <si>
    <t>ガラス01284</t>
  </si>
  <si>
    <t>ガラス01285</t>
  </si>
  <si>
    <t>ガラス01286</t>
  </si>
  <si>
    <t>ガラス01287</t>
  </si>
  <si>
    <t>ガラス01288</t>
  </si>
  <si>
    <t>ガラス01289</t>
  </si>
  <si>
    <t>ガラス01290</t>
  </si>
  <si>
    <t>ガラス01291</t>
  </si>
  <si>
    <t>ガラス01292</t>
  </si>
  <si>
    <t>ガラス01293</t>
  </si>
  <si>
    <t>ガラス01294</t>
  </si>
  <si>
    <t>ガラス01295</t>
  </si>
  <si>
    <t>ガラス01296</t>
  </si>
  <si>
    <t>ガラス01297</t>
  </si>
  <si>
    <t>ガラス01298</t>
  </si>
  <si>
    <t>ガラス01299</t>
  </si>
  <si>
    <t>ガラス01300</t>
  </si>
  <si>
    <t>ガラス01301</t>
  </si>
  <si>
    <t>ガラス01302</t>
  </si>
  <si>
    <t>強化透明</t>
  </si>
  <si>
    <t>強化透明4</t>
  </si>
  <si>
    <t>ガラス01303</t>
  </si>
  <si>
    <t>ガラス01304</t>
  </si>
  <si>
    <t>ガラス01305</t>
  </si>
  <si>
    <t>強化型</t>
  </si>
  <si>
    <t>強化型4</t>
  </si>
  <si>
    <t>ガラス01306</t>
  </si>
  <si>
    <t>ガラス01307</t>
  </si>
  <si>
    <t>ガラス01308</t>
  </si>
  <si>
    <t>ガラス01309</t>
  </si>
  <si>
    <t>ガラス01310</t>
  </si>
  <si>
    <t>ガラス01311</t>
  </si>
  <si>
    <t>ガラス01312</t>
  </si>
  <si>
    <t>ガラス01313</t>
  </si>
  <si>
    <t>ガラス01314</t>
  </si>
  <si>
    <t>EW完成品設定あり/FIX窓 内押縁タイプを除く</t>
  </si>
  <si>
    <t>ガラス01732</t>
  </si>
  <si>
    <t>ガラス01733</t>
  </si>
  <si>
    <t>ガラス01734</t>
  </si>
  <si>
    <t>ガラス01739</t>
  </si>
  <si>
    <t>ガラス01740</t>
  </si>
  <si>
    <t>FIX窓 内押縁タイプを除く</t>
  </si>
  <si>
    <t>ガラス01743</t>
  </si>
  <si>
    <t>ガラス01767</t>
  </si>
  <si>
    <t>ガラス01768</t>
  </si>
  <si>
    <t>ガラス01769</t>
  </si>
  <si>
    <t>ガラス01774</t>
  </si>
  <si>
    <t>ガラス01775</t>
  </si>
  <si>
    <t>ガラス01778</t>
  </si>
  <si>
    <t>ガラス01796</t>
  </si>
  <si>
    <t>ガラス01797</t>
  </si>
  <si>
    <t>ガラス01799</t>
  </si>
  <si>
    <t>ガラス01800</t>
  </si>
  <si>
    <t>FIX窓 内押縁タイプ</t>
  </si>
  <si>
    <t>ガラス02268</t>
  </si>
  <si>
    <t>ガラス02269</t>
  </si>
  <si>
    <t>ガラス02270</t>
  </si>
  <si>
    <t>ガラス02271</t>
  </si>
  <si>
    <t>ガラス02272</t>
  </si>
  <si>
    <t>ガラス02273</t>
  </si>
  <si>
    <t>ガラス02275</t>
  </si>
  <si>
    <t>ガラス02276</t>
  </si>
  <si>
    <t>ガラス02277</t>
  </si>
  <si>
    <t>ガラス02278</t>
  </si>
  <si>
    <t>ガラス02279</t>
  </si>
  <si>
    <t>ガラス02280</t>
  </si>
  <si>
    <t>ガラス02281</t>
  </si>
  <si>
    <t>ガラス02282</t>
  </si>
  <si>
    <t>ガラス02283</t>
  </si>
  <si>
    <t>ガラス02284</t>
  </si>
  <si>
    <t>ガラス02285</t>
  </si>
  <si>
    <t>ガラス02286</t>
  </si>
  <si>
    <t>ガラス02288</t>
  </si>
  <si>
    <t>ガラス02289</t>
  </si>
  <si>
    <t>ガラス02290</t>
  </si>
  <si>
    <t>ガラス02291</t>
  </si>
  <si>
    <t>ガラス02292</t>
  </si>
  <si>
    <t>ガラス02294</t>
  </si>
  <si>
    <t>ガラス02295</t>
  </si>
  <si>
    <t>ガラス02296</t>
  </si>
  <si>
    <t>ガラス02297</t>
  </si>
  <si>
    <t>ガラス02298</t>
  </si>
  <si>
    <t>ガラス02299</t>
  </si>
  <si>
    <t>ガラス02300</t>
  </si>
  <si>
    <t>ガラス02301</t>
  </si>
  <si>
    <t>ガラス02302</t>
  </si>
  <si>
    <t>ガラス02303</t>
  </si>
  <si>
    <t>ガラス02304</t>
  </si>
  <si>
    <t>ガラス02305</t>
  </si>
  <si>
    <t>ガラス02306</t>
  </si>
  <si>
    <t>ガラス02307</t>
  </si>
  <si>
    <t>ガラス02308</t>
  </si>
  <si>
    <t>ガラス02310</t>
  </si>
  <si>
    <t>ガラス02311</t>
  </si>
  <si>
    <t>ガラス02312</t>
  </si>
  <si>
    <t>ガラス02313</t>
  </si>
  <si>
    <t>ガラス02314</t>
  </si>
  <si>
    <t>ガラス02315</t>
  </si>
  <si>
    <t>ガラス02316</t>
  </si>
  <si>
    <t>ガラス02317</t>
  </si>
  <si>
    <t>ガラス02318</t>
  </si>
  <si>
    <t>ガラス02319</t>
  </si>
  <si>
    <t>ガラス02320</t>
  </si>
  <si>
    <t>ガラス02321</t>
  </si>
  <si>
    <t>ガラス02323</t>
  </si>
  <si>
    <t>ガラス02324</t>
  </si>
  <si>
    <t>ガラス02325</t>
  </si>
  <si>
    <t>ガラス02326</t>
  </si>
  <si>
    <t>ガラス02327</t>
  </si>
  <si>
    <t>ガラス02329</t>
  </si>
  <si>
    <t>ガラス02330</t>
  </si>
  <si>
    <t>ガラス02331</t>
  </si>
  <si>
    <t>ガラス02332</t>
  </si>
  <si>
    <t>ガラス02333</t>
  </si>
  <si>
    <t>ガラス02334</t>
  </si>
  <si>
    <t>ガラス02335</t>
  </si>
  <si>
    <t>ガラス02336</t>
  </si>
  <si>
    <t>ガラス02337</t>
  </si>
  <si>
    <t>ガラス02338</t>
  </si>
  <si>
    <t>ガラス02339</t>
  </si>
  <si>
    <t>ガラス02340</t>
  </si>
  <si>
    <t>ガラス02341</t>
  </si>
  <si>
    <t>ガラス02342</t>
  </si>
  <si>
    <t>ガラス02343</t>
  </si>
  <si>
    <t>ガラス02986</t>
  </si>
  <si>
    <t>ガラス02988</t>
  </si>
  <si>
    <t>ガラス02989</t>
  </si>
  <si>
    <t>ガラス02991</t>
  </si>
  <si>
    <t>ガラス02992</t>
  </si>
  <si>
    <t>ガラス02994</t>
  </si>
  <si>
    <t>ガラス02995</t>
  </si>
  <si>
    <t>ガラス03309</t>
  </si>
  <si>
    <t>ガラス03312</t>
  </si>
  <si>
    <t>ガラス03314</t>
  </si>
  <si>
    <t>ガラス03316</t>
  </si>
  <si>
    <t>ガラス03318</t>
  </si>
  <si>
    <t>ガラス03325</t>
  </si>
  <si>
    <t>ガラス03328</t>
  </si>
  <si>
    <t>ガラス03330</t>
  </si>
  <si>
    <t>ガラス03332</t>
  </si>
  <si>
    <t>ガラス03334</t>
  </si>
  <si>
    <t>ガラス03336</t>
  </si>
  <si>
    <t>ガラス03345</t>
  </si>
  <si>
    <t>ガラス03347</t>
  </si>
  <si>
    <t>ガラス03349</t>
  </si>
  <si>
    <t>ガラス03351</t>
  </si>
  <si>
    <t>ガラス03357</t>
  </si>
  <si>
    <t>ガラス03360</t>
  </si>
  <si>
    <t>ガラス03362</t>
  </si>
  <si>
    <t>ガラス03364</t>
  </si>
  <si>
    <t>ガラス03366</t>
  </si>
  <si>
    <t>ガラス03393</t>
  </si>
  <si>
    <t>ガラス03394</t>
  </si>
  <si>
    <t>ガラス03396</t>
  </si>
  <si>
    <t>ガラス03397</t>
  </si>
  <si>
    <t>ガラス03399</t>
  </si>
  <si>
    <t>ガラス03400</t>
  </si>
  <si>
    <t>ガラス03406</t>
  </si>
  <si>
    <t>ガラス03408</t>
  </si>
  <si>
    <t>ガラス03409</t>
  </si>
  <si>
    <t>ガラス03421</t>
  </si>
  <si>
    <t>ガラス03424</t>
  </si>
  <si>
    <t>ガラス03427</t>
  </si>
  <si>
    <t>ガラス03436</t>
  </si>
  <si>
    <t>ガラス03447</t>
  </si>
  <si>
    <t>ガラス03448</t>
  </si>
  <si>
    <t>ガラス03450</t>
  </si>
  <si>
    <t>ガラス03451</t>
  </si>
  <si>
    <t>ガラス03453</t>
  </si>
  <si>
    <t>ガラス03454</t>
  </si>
  <si>
    <t>ガラス03460</t>
  </si>
  <si>
    <t>ガラス03462</t>
  </si>
  <si>
    <t>ガラス03463</t>
  </si>
  <si>
    <t>ガラス03464</t>
  </si>
  <si>
    <t>ガラス03465</t>
  </si>
  <si>
    <t>ガラス03559</t>
  </si>
  <si>
    <t>ガラス03561</t>
  </si>
  <si>
    <t>ガラス03563</t>
  </si>
  <si>
    <t>ガラス03565</t>
  </si>
  <si>
    <t>ガラス03566</t>
  </si>
  <si>
    <t>ガラス03567</t>
  </si>
  <si>
    <t>ガラス03661</t>
  </si>
  <si>
    <t>ガラス03664</t>
  </si>
  <si>
    <t>ガラス03667</t>
  </si>
  <si>
    <t>ガラス03676</t>
  </si>
  <si>
    <t>ガラス03681</t>
  </si>
  <si>
    <t>ガラス03686</t>
  </si>
  <si>
    <t>ガラス03690</t>
  </si>
  <si>
    <t>ガラス03707</t>
  </si>
  <si>
    <t>ガラス03712</t>
  </si>
  <si>
    <t>ガラス03720</t>
  </si>
  <si>
    <t>ガラス03724</t>
  </si>
  <si>
    <t>ガラス03728</t>
  </si>
  <si>
    <t>ガラス03733</t>
  </si>
  <si>
    <t>ガラス03738</t>
  </si>
  <si>
    <t>ガラス03746</t>
  </si>
  <si>
    <t>ガラス03750</t>
  </si>
  <si>
    <t>ガラス03754</t>
  </si>
  <si>
    <t>ガラス03756</t>
  </si>
  <si>
    <t>ガラス03757</t>
  </si>
  <si>
    <t>ガラス03760</t>
  </si>
  <si>
    <t>ガラス03765</t>
  </si>
  <si>
    <t>ガラス03863</t>
  </si>
  <si>
    <t>ガラス03868</t>
  </si>
  <si>
    <t>ガラス03876</t>
  </si>
  <si>
    <t>ガラス03880</t>
  </si>
  <si>
    <t>ガラス03884</t>
  </si>
  <si>
    <t>ガラス04185</t>
  </si>
  <si>
    <t>ガラス04186</t>
  </si>
  <si>
    <t>ガラス04187</t>
  </si>
  <si>
    <t>ガラス04188</t>
  </si>
  <si>
    <t>ガラス04189</t>
  </si>
  <si>
    <t>ガラス04190</t>
  </si>
  <si>
    <t>ガラス04191</t>
  </si>
  <si>
    <t>ガラス04192</t>
  </si>
  <si>
    <t>ガラス04193</t>
  </si>
  <si>
    <t>ガラス04194</t>
  </si>
  <si>
    <t>ガラス04195</t>
  </si>
  <si>
    <t>ガラス04196</t>
  </si>
  <si>
    <t>ガラス04197</t>
  </si>
  <si>
    <t>ガラス04198</t>
  </si>
  <si>
    <t>ガラス04199</t>
  </si>
  <si>
    <t>ガラス04200</t>
  </si>
  <si>
    <t>ガラス04201</t>
  </si>
  <si>
    <t>ガラス04202</t>
  </si>
  <si>
    <t>ガラス04203</t>
  </si>
  <si>
    <t>ガラス04204</t>
  </si>
  <si>
    <t>ガラス04205</t>
  </si>
  <si>
    <t>ガラス04206</t>
  </si>
  <si>
    <t>ガラス04207</t>
  </si>
  <si>
    <t>ガラス04208</t>
  </si>
  <si>
    <t>ガラス04209</t>
  </si>
  <si>
    <t>ガラス04210</t>
  </si>
  <si>
    <t>ガラス04211</t>
  </si>
  <si>
    <t>ガラス04212</t>
  </si>
  <si>
    <t>ガラス04213</t>
  </si>
  <si>
    <t>ガラス04214</t>
  </si>
  <si>
    <t>ガラス04215</t>
  </si>
  <si>
    <t>ガラス04216</t>
  </si>
  <si>
    <t>ガラス04217</t>
  </si>
  <si>
    <t>ガラス04218</t>
  </si>
  <si>
    <t>ガラス04219</t>
  </si>
  <si>
    <t>ガラス04220</t>
  </si>
  <si>
    <t>ガラス04221</t>
  </si>
  <si>
    <t>ガラス04222</t>
  </si>
  <si>
    <t>ガラス04223</t>
  </si>
  <si>
    <t>ガラス04224</t>
  </si>
  <si>
    <t>ガラス04225</t>
  </si>
  <si>
    <t>ガラス04226</t>
  </si>
  <si>
    <t>ガラス04227</t>
  </si>
  <si>
    <t>ガラス04228</t>
  </si>
  <si>
    <t>ガラス04229</t>
  </si>
  <si>
    <t>ガラス04230</t>
  </si>
  <si>
    <t>ガラス04231</t>
  </si>
  <si>
    <t>ガラス04232</t>
  </si>
  <si>
    <t>ガラス04233</t>
  </si>
  <si>
    <t>ガラス04234</t>
  </si>
  <si>
    <t>ガラス04235</t>
  </si>
  <si>
    <t>ガラス04236</t>
  </si>
  <si>
    <t>ガラス04237</t>
  </si>
  <si>
    <t>ガラス04238</t>
  </si>
  <si>
    <t>ガラス04239</t>
  </si>
  <si>
    <t>ガラス04240</t>
  </si>
  <si>
    <t>ガラス04241</t>
  </si>
  <si>
    <t>ガラス04242</t>
  </si>
  <si>
    <t>ガラス04243</t>
  </si>
  <si>
    <t>ガラス04244</t>
  </si>
  <si>
    <t>ガラス04245</t>
  </si>
  <si>
    <t>ガラス04246</t>
  </si>
  <si>
    <t>ガラス04247</t>
  </si>
  <si>
    <t>ガラス04248</t>
  </si>
  <si>
    <t>ガラス04249</t>
  </si>
  <si>
    <t>ガラス04250</t>
  </si>
  <si>
    <t>ガラス04251</t>
  </si>
  <si>
    <t>ガラス04252</t>
  </si>
  <si>
    <t>ガラス04253</t>
  </si>
  <si>
    <t>ガラス04254</t>
  </si>
  <si>
    <t>ガラス04255</t>
  </si>
  <si>
    <t>ガラス04256</t>
  </si>
  <si>
    <t>ガラス04257</t>
  </si>
  <si>
    <t>ガラス04258</t>
  </si>
  <si>
    <t>ガラス04259</t>
  </si>
  <si>
    <t>ガラス04260</t>
  </si>
  <si>
    <t>ガラス04789</t>
  </si>
  <si>
    <t>ガラス04790</t>
  </si>
  <si>
    <t>ガラス04791</t>
  </si>
  <si>
    <t>ガラス04792</t>
  </si>
  <si>
    <t>ガラス04793</t>
  </si>
  <si>
    <t>ガラス04794</t>
  </si>
  <si>
    <t>耐熱強化</t>
  </si>
  <si>
    <t>耐熱強化5</t>
  </si>
  <si>
    <t>ガラス04842</t>
  </si>
  <si>
    <t>ガラス04874</t>
  </si>
  <si>
    <t>ガラス04875</t>
  </si>
  <si>
    <t>ガラス04876</t>
  </si>
  <si>
    <t>ガラス04877</t>
  </si>
  <si>
    <t>ガラス04878</t>
  </si>
  <si>
    <t>ガラス04879</t>
  </si>
  <si>
    <t>ガラス04882</t>
  </si>
  <si>
    <t>ガラス04887</t>
  </si>
  <si>
    <t>ガラス04888</t>
  </si>
  <si>
    <t>ガラス04889</t>
  </si>
  <si>
    <t>ガラス04890</t>
  </si>
  <si>
    <t>ガラス04907</t>
  </si>
  <si>
    <t>ガラス00105</t>
  </si>
  <si>
    <t>ガラス00107</t>
  </si>
  <si>
    <t>ガラス00108</t>
  </si>
  <si>
    <t>ガラス00110</t>
  </si>
  <si>
    <t>ガラス00111</t>
  </si>
  <si>
    <t>ガラス00114</t>
  </si>
  <si>
    <t>ガラス00116</t>
  </si>
  <si>
    <t>ガラス00117</t>
  </si>
  <si>
    <t>ガラス00119</t>
  </si>
  <si>
    <t>ガラス00120</t>
  </si>
  <si>
    <t>ガラス00354</t>
  </si>
  <si>
    <t>ガラス00356</t>
  </si>
  <si>
    <t>ガラス00357</t>
  </si>
  <si>
    <t>ガラス00358</t>
  </si>
  <si>
    <t>ガラス00359</t>
  </si>
  <si>
    <t>ガラス00361</t>
  </si>
  <si>
    <t>ガラス00362</t>
  </si>
  <si>
    <t>ガラス00364</t>
  </si>
  <si>
    <t>ガラス00365</t>
  </si>
  <si>
    <t>ガラス00367</t>
  </si>
  <si>
    <t>ガラス00368</t>
  </si>
  <si>
    <t>ガラス00370</t>
  </si>
  <si>
    <t>ガラス00371</t>
  </si>
  <si>
    <t>ガラス00483</t>
  </si>
  <si>
    <t>ガラス00485</t>
  </si>
  <si>
    <t>ガラス00486</t>
  </si>
  <si>
    <t>ガラス00489</t>
  </si>
  <si>
    <t>ガラス00491</t>
  </si>
  <si>
    <t>ガラス00492</t>
  </si>
  <si>
    <t>ガラス00495</t>
  </si>
  <si>
    <t>ガラス00504</t>
  </si>
  <si>
    <t>ガラス00510</t>
  </si>
  <si>
    <t>ガラス00513</t>
  </si>
  <si>
    <t>ガラス00515</t>
  </si>
  <si>
    <t>ガラス00518</t>
  </si>
  <si>
    <t>ガラス00521</t>
  </si>
  <si>
    <t>ガラス00530</t>
  </si>
  <si>
    <t>ガラス00532</t>
  </si>
  <si>
    <t>ガラス00535</t>
  </si>
  <si>
    <t>ガラス00538</t>
  </si>
  <si>
    <t>ガラス00544</t>
  </si>
  <si>
    <t>ガラス00547</t>
  </si>
  <si>
    <t>ガラス00549</t>
  </si>
  <si>
    <t>ガラス00552</t>
  </si>
  <si>
    <t>ガラス00555</t>
  </si>
  <si>
    <t>ガラス00561</t>
  </si>
  <si>
    <t>ガラス00564</t>
  </si>
  <si>
    <t>ガラス00566</t>
  </si>
  <si>
    <t>ガラス00569</t>
  </si>
  <si>
    <t>ガラス00572</t>
  </si>
  <si>
    <t>ガラス00573</t>
  </si>
  <si>
    <t>ガラス00574</t>
  </si>
  <si>
    <t>ガラス00576</t>
  </si>
  <si>
    <t>ガラス00690</t>
  </si>
  <si>
    <t>ガラス00691</t>
  </si>
  <si>
    <t>ガラス00692</t>
  </si>
  <si>
    <t>ガラス00693</t>
  </si>
  <si>
    <t>ガラス00694</t>
  </si>
  <si>
    <t>ガラス00695</t>
  </si>
  <si>
    <t>ガラス00696</t>
  </si>
  <si>
    <t>ガラス00713</t>
  </si>
  <si>
    <t>ガラス00714</t>
  </si>
  <si>
    <t>ガラス00715</t>
  </si>
  <si>
    <t>ガラス00716</t>
  </si>
  <si>
    <t>ガラス00798</t>
  </si>
  <si>
    <t>ガラス00800</t>
  </si>
  <si>
    <t>ガラス00806</t>
  </si>
  <si>
    <t>クリア</t>
  </si>
  <si>
    <t>ガラス01163</t>
  </si>
  <si>
    <t>ガラス01164</t>
  </si>
  <si>
    <t>ガラス01165</t>
  </si>
  <si>
    <t>ガラス01166</t>
  </si>
  <si>
    <t>ガラス01167</t>
  </si>
  <si>
    <t>ガラス01168</t>
  </si>
  <si>
    <t>ガラス01169</t>
  </si>
  <si>
    <t>ガラス01170</t>
  </si>
  <si>
    <t>ガラス01171</t>
  </si>
  <si>
    <t>ガラス01172</t>
  </si>
  <si>
    <t>ガラス01173</t>
  </si>
  <si>
    <t>ガラス01174</t>
  </si>
  <si>
    <t>ガラス01175</t>
  </si>
  <si>
    <t>ガラス01176</t>
  </si>
  <si>
    <t>ガラス01177</t>
  </si>
  <si>
    <t>ガラス01178</t>
  </si>
  <si>
    <t>ガラス01179</t>
  </si>
  <si>
    <t>ガラス01180</t>
  </si>
  <si>
    <t>ガラス01181</t>
  </si>
  <si>
    <t>ガラス01182</t>
  </si>
  <si>
    <t>ガラス01183</t>
  </si>
  <si>
    <t>ガラス01184</t>
  </si>
  <si>
    <t>ガラス01185</t>
  </si>
  <si>
    <t>ガラス01186</t>
  </si>
  <si>
    <t>ガラス01187</t>
  </si>
  <si>
    <t>ガラス01188</t>
  </si>
  <si>
    <t>ガラス01189</t>
  </si>
  <si>
    <t>ガラス01190</t>
  </si>
  <si>
    <t>ガラス01191</t>
  </si>
  <si>
    <t>ガラス01192</t>
  </si>
  <si>
    <t>ガラス01193</t>
  </si>
  <si>
    <t>ガラス01194</t>
  </si>
  <si>
    <t>ガラス01195</t>
  </si>
  <si>
    <t>ガラス01196</t>
  </si>
  <si>
    <t>ガラス01197</t>
  </si>
  <si>
    <t>ガラス01198</t>
  </si>
  <si>
    <t>ガラス01199</t>
  </si>
  <si>
    <t>ガラス01200</t>
  </si>
  <si>
    <t>ガラス01201</t>
  </si>
  <si>
    <t>ガラス01202</t>
  </si>
  <si>
    <t>ガラス01203</t>
  </si>
  <si>
    <t>ガラス01204</t>
  </si>
  <si>
    <t>ガラス01205</t>
  </si>
  <si>
    <t>ガラス01206</t>
  </si>
  <si>
    <t>ガラス01207</t>
  </si>
  <si>
    <t>ガラス01208</t>
  </si>
  <si>
    <t>ガラス01209</t>
  </si>
  <si>
    <t>ガラス01210</t>
  </si>
  <si>
    <t>ガラス01211</t>
  </si>
  <si>
    <t>ガラス01212</t>
  </si>
  <si>
    <t>ガラス01213</t>
  </si>
  <si>
    <t>ガラス01214</t>
  </si>
  <si>
    <t>ガラス01215</t>
  </si>
  <si>
    <t>ガラス01216</t>
  </si>
  <si>
    <t>ガラス01217</t>
  </si>
  <si>
    <t>ガラス01218</t>
  </si>
  <si>
    <t>ガラス01219</t>
  </si>
  <si>
    <t>ガラス01220</t>
  </si>
  <si>
    <t>ガラス01221</t>
  </si>
  <si>
    <t>ガラス01222</t>
  </si>
  <si>
    <t>ガラス01223</t>
  </si>
  <si>
    <t>ガラス01224</t>
  </si>
  <si>
    <t>ガラス01225</t>
  </si>
  <si>
    <t>ガラス01226</t>
  </si>
  <si>
    <t>ガラス01227</t>
  </si>
  <si>
    <t>ガラス01228</t>
  </si>
  <si>
    <t>ガラス01229</t>
  </si>
  <si>
    <t>ガラス01230</t>
  </si>
  <si>
    <t>ガラス01231</t>
  </si>
  <si>
    <t>ガラス01232</t>
  </si>
  <si>
    <t>ガラス01233</t>
  </si>
  <si>
    <t>ガラス01234</t>
  </si>
  <si>
    <t>ガラス01235</t>
  </si>
  <si>
    <t>ガラス01236</t>
  </si>
  <si>
    <t>ガラス01237</t>
  </si>
  <si>
    <t>ガラス01238</t>
  </si>
  <si>
    <t>ブロンズ</t>
  </si>
  <si>
    <t>ガラス01315</t>
  </si>
  <si>
    <t>ガラス01316</t>
  </si>
  <si>
    <t>ガラス01317</t>
  </si>
  <si>
    <t>ガラス01318</t>
  </si>
  <si>
    <t>ガラス01319</t>
  </si>
  <si>
    <t>ガラス01320</t>
  </si>
  <si>
    <t>ガラス01321</t>
  </si>
  <si>
    <t>ガラス01322</t>
  </si>
  <si>
    <t>ガラス01323</t>
  </si>
  <si>
    <t>ガラス01324</t>
  </si>
  <si>
    <t>ガラス01325</t>
  </si>
  <si>
    <t>ガラス01326</t>
  </si>
  <si>
    <t>ガラス01327</t>
  </si>
  <si>
    <t>ガラス01328</t>
  </si>
  <si>
    <t>ガラス01329</t>
  </si>
  <si>
    <t>ガラス01330</t>
  </si>
  <si>
    <t>ガラス01331</t>
  </si>
  <si>
    <t>ガラス01332</t>
  </si>
  <si>
    <t>ガラス01333</t>
  </si>
  <si>
    <t>ガラス01334</t>
  </si>
  <si>
    <t>ガラス01335</t>
  </si>
  <si>
    <t>ガラス01336</t>
  </si>
  <si>
    <t>ガラス01337</t>
  </si>
  <si>
    <t>ガラス01338</t>
  </si>
  <si>
    <t>ガラス01339</t>
  </si>
  <si>
    <t>ガラス01340</t>
  </si>
  <si>
    <t>ガラス01341</t>
  </si>
  <si>
    <t>ガラス01342</t>
  </si>
  <si>
    <t>ガラス01343</t>
  </si>
  <si>
    <t>ガラス01344</t>
  </si>
  <si>
    <t>ガラス01345</t>
  </si>
  <si>
    <t>ガラス01346</t>
  </si>
  <si>
    <t>ガラス01347</t>
  </si>
  <si>
    <t>ガラス01348</t>
  </si>
  <si>
    <t>ガラス01349</t>
  </si>
  <si>
    <t>ガラス01350</t>
  </si>
  <si>
    <t>ガラス01351</t>
  </si>
  <si>
    <t>ガラス01352</t>
  </si>
  <si>
    <t>ガラス01353</t>
  </si>
  <si>
    <t>ガラス01354</t>
  </si>
  <si>
    <t>ガラス01355</t>
  </si>
  <si>
    <t>ガラス01356</t>
  </si>
  <si>
    <t>ガラス01357</t>
  </si>
  <si>
    <t>ガラス01358</t>
  </si>
  <si>
    <t>ガラス01359</t>
  </si>
  <si>
    <t>ガラス01360</t>
  </si>
  <si>
    <t>ガラス01361</t>
  </si>
  <si>
    <t>ガラス01656</t>
  </si>
  <si>
    <t>ガラス01657</t>
  </si>
  <si>
    <t>ガラス01658</t>
  </si>
  <si>
    <t>ガラス01663</t>
  </si>
  <si>
    <t>ガラス01664</t>
  </si>
  <si>
    <t>ガラス01667</t>
  </si>
  <si>
    <t>ガラス01685</t>
  </si>
  <si>
    <t>ガラス01686</t>
  </si>
  <si>
    <t>ガラス01688</t>
  </si>
  <si>
    <t>ガラス01689</t>
  </si>
  <si>
    <t>ガラス01697</t>
  </si>
  <si>
    <t>ガラス01698</t>
  </si>
  <si>
    <t>ガラス01699</t>
  </si>
  <si>
    <t>ガラス01704</t>
  </si>
  <si>
    <t>ガラス01705</t>
  </si>
  <si>
    <t>ガラス01708</t>
  </si>
  <si>
    <t>ガラス01735</t>
  </si>
  <si>
    <t>ガラス01741</t>
  </si>
  <si>
    <t>ガラス01744</t>
  </si>
  <si>
    <t>ガラス01770</t>
  </si>
  <si>
    <t>ガラス01776</t>
  </si>
  <si>
    <t>ガラス01779</t>
  </si>
  <si>
    <t>ガラス01798</t>
  </si>
  <si>
    <t>ガラス01801</t>
  </si>
  <si>
    <t>EW完成品設定あり（北海道・東北エリア限定）/FIX窓 内押縁タイプを除く</t>
  </si>
  <si>
    <t>ガラス01808</t>
  </si>
  <si>
    <t>ガラス01809</t>
  </si>
  <si>
    <t>ガラス01810</t>
  </si>
  <si>
    <t>ガラス01813</t>
  </si>
  <si>
    <t>ガラス01814</t>
  </si>
  <si>
    <t>ガラス01816</t>
  </si>
  <si>
    <t>ガラス01827</t>
  </si>
  <si>
    <t>ガラス01828</t>
  </si>
  <si>
    <t>ガラス01829</t>
  </si>
  <si>
    <t>ガラス01830</t>
  </si>
  <si>
    <t>ガラス01835</t>
  </si>
  <si>
    <t>ガラス01836</t>
  </si>
  <si>
    <t>ガラス01837</t>
  </si>
  <si>
    <t>ガラス01839</t>
  </si>
  <si>
    <t>ガラス01840</t>
  </si>
  <si>
    <t>ガラス01841</t>
  </si>
  <si>
    <t>ガラス02192</t>
  </si>
  <si>
    <t>ガラス02193</t>
  </si>
  <si>
    <t>ガラス02194</t>
  </si>
  <si>
    <t>ガラス02195</t>
  </si>
  <si>
    <t>ガラス02196</t>
  </si>
  <si>
    <t>ガラス02197</t>
  </si>
  <si>
    <t>ガラス02199</t>
  </si>
  <si>
    <t>ガラス02200</t>
  </si>
  <si>
    <t>ガラス02201</t>
  </si>
  <si>
    <t>ガラス02202</t>
  </si>
  <si>
    <t>ガラス02203</t>
  </si>
  <si>
    <t>ガラス02204</t>
  </si>
  <si>
    <t>ガラス02205</t>
  </si>
  <si>
    <t>ガラス02206</t>
  </si>
  <si>
    <t>ガラス02207</t>
  </si>
  <si>
    <t>ガラス02208</t>
  </si>
  <si>
    <t>ガラス02209</t>
  </si>
  <si>
    <t>ガラス02210</t>
  </si>
  <si>
    <t>ガラス02211</t>
  </si>
  <si>
    <t>ガラス02212</t>
  </si>
  <si>
    <t>ガラス02213</t>
  </si>
  <si>
    <t>ガラス02214</t>
  </si>
  <si>
    <t>ガラス02215</t>
  </si>
  <si>
    <t>ガラス02216</t>
  </si>
  <si>
    <t>ガラス02217</t>
  </si>
  <si>
    <t>ガラス02218</t>
  </si>
  <si>
    <t>ガラス02219</t>
  </si>
  <si>
    <t>ガラス02220</t>
  </si>
  <si>
    <t>ガラス02221</t>
  </si>
  <si>
    <t>ガラス02222</t>
  </si>
  <si>
    <t>ガラス02223</t>
  </si>
  <si>
    <t>ガラス02224</t>
  </si>
  <si>
    <t>ガラス02225</t>
  </si>
  <si>
    <t>ガラス02226</t>
  </si>
  <si>
    <t>ガラス02227</t>
  </si>
  <si>
    <t>ガラス02228</t>
  </si>
  <si>
    <t>ガラス02229</t>
  </si>
  <si>
    <t>ガラス02230</t>
  </si>
  <si>
    <t>ガラス02231</t>
  </si>
  <si>
    <t>ガラス02232</t>
  </si>
  <si>
    <t>ガラス02233</t>
  </si>
  <si>
    <t>ガラス02234</t>
  </si>
  <si>
    <t>ガラス02235</t>
  </si>
  <si>
    <t>ガラス02236</t>
  </si>
  <si>
    <t>ガラス02237</t>
  </si>
  <si>
    <t>ガラス02238</t>
  </si>
  <si>
    <t>ガラス02240</t>
  </si>
  <si>
    <t>ガラス02241</t>
  </si>
  <si>
    <t>ガラス02242</t>
  </si>
  <si>
    <t>ガラス02243</t>
  </si>
  <si>
    <t>ガラス02244</t>
  </si>
  <si>
    <t>ガラス02245</t>
  </si>
  <si>
    <t>ガラス02246</t>
  </si>
  <si>
    <t>ガラス02247</t>
  </si>
  <si>
    <t>ガラス02248</t>
  </si>
  <si>
    <t>ガラス02249</t>
  </si>
  <si>
    <t>ガラス02250</t>
  </si>
  <si>
    <t>ガラス02251</t>
  </si>
  <si>
    <t>ガラス02252</t>
  </si>
  <si>
    <t>ガラス02253</t>
  </si>
  <si>
    <t>ガラス02254</t>
  </si>
  <si>
    <t>ガラス02255</t>
  </si>
  <si>
    <t>ガラス02256</t>
  </si>
  <si>
    <t>ガラス02257</t>
  </si>
  <si>
    <t>ガラス02258</t>
  </si>
  <si>
    <t>ガラス02259</t>
  </si>
  <si>
    <t>ガラス02260</t>
  </si>
  <si>
    <t>ガラス02261</t>
  </si>
  <si>
    <t>ガラス02262</t>
  </si>
  <si>
    <t>ガラス02263</t>
  </si>
  <si>
    <t>ガラス02264</t>
  </si>
  <si>
    <t>ガラス02265</t>
  </si>
  <si>
    <t>ガラス02266</t>
  </si>
  <si>
    <t>ガラス02267</t>
  </si>
  <si>
    <t>ガラス02287</t>
  </si>
  <si>
    <t>ガラス02293</t>
  </si>
  <si>
    <t>ガラス02322</t>
  </si>
  <si>
    <t>ガラス02328</t>
  </si>
  <si>
    <t>ガラス02344</t>
  </si>
  <si>
    <t>ガラス02345</t>
  </si>
  <si>
    <t>ガラス02346</t>
  </si>
  <si>
    <t>ガラス02347</t>
  </si>
  <si>
    <t>ガラス02348</t>
  </si>
  <si>
    <t>ガラス02349</t>
  </si>
  <si>
    <t>ガラス02350</t>
  </si>
  <si>
    <t>ガラス02351</t>
  </si>
  <si>
    <t>ガラス02352</t>
  </si>
  <si>
    <t>ガラス02353</t>
  </si>
  <si>
    <t>ガラス02354</t>
  </si>
  <si>
    <t>ガラス02355</t>
  </si>
  <si>
    <t>ガラス02356</t>
  </si>
  <si>
    <t>ガラス02357</t>
  </si>
  <si>
    <t>ガラス02358</t>
  </si>
  <si>
    <t>ガラス02359</t>
  </si>
  <si>
    <t>ガラス02360</t>
  </si>
  <si>
    <t>ガラス02361</t>
  </si>
  <si>
    <t>ガラス02362</t>
  </si>
  <si>
    <t>ガラス02363</t>
  </si>
  <si>
    <t>ガラス02364</t>
  </si>
  <si>
    <t>ガラス02365</t>
  </si>
  <si>
    <t>ガラス02366</t>
  </si>
  <si>
    <t>ガラス02367</t>
  </si>
  <si>
    <t>ガラス02368</t>
  </si>
  <si>
    <t>ガラス02369</t>
  </si>
  <si>
    <t>ガラス02370</t>
  </si>
  <si>
    <t>ガラス02371</t>
  </si>
  <si>
    <t>ガラス02372</t>
  </si>
  <si>
    <t>ガラス02373</t>
  </si>
  <si>
    <t>ガラス02374</t>
  </si>
  <si>
    <t>ガラス02375</t>
  </si>
  <si>
    <t>ガラス02376</t>
  </si>
  <si>
    <t>ガラス02377</t>
  </si>
  <si>
    <t>ガラス02378</t>
  </si>
  <si>
    <t>ガラス02379</t>
  </si>
  <si>
    <t>ガラス02380</t>
  </si>
  <si>
    <t>ガラス02381</t>
  </si>
  <si>
    <t>ガラス02382</t>
  </si>
  <si>
    <t>ガラス02383</t>
  </si>
  <si>
    <t>ガラス02384</t>
  </si>
  <si>
    <t>ガラス02385</t>
  </si>
  <si>
    <t>ガラス02386</t>
  </si>
  <si>
    <t>ガラス02387</t>
  </si>
  <si>
    <t>ガラス02388</t>
  </si>
  <si>
    <t>ガラス02389</t>
  </si>
  <si>
    <t>ガラス03310</t>
  </si>
  <si>
    <t>ガラス03313</t>
  </si>
  <si>
    <t>ガラス03315</t>
  </si>
  <si>
    <t>ガラス03317</t>
  </si>
  <si>
    <t>ガラス03319</t>
  </si>
  <si>
    <t>ガラス03331</t>
  </si>
  <si>
    <t>ガラス03333</t>
  </si>
  <si>
    <t>ガラス03335</t>
  </si>
  <si>
    <t>ガラス03337</t>
  </si>
  <si>
    <t>ガラス03343</t>
  </si>
  <si>
    <t>ガラス03346</t>
  </si>
  <si>
    <t>ガラス03348</t>
  </si>
  <si>
    <t>ガラス03350</t>
  </si>
  <si>
    <t>ガラス03352</t>
  </si>
  <si>
    <t>ガラス03358</t>
  </si>
  <si>
    <t>ガラス03361</t>
  </si>
  <si>
    <t>ガラス03363</t>
  </si>
  <si>
    <t>ガラス03365</t>
  </si>
  <si>
    <t>ガラス03367</t>
  </si>
  <si>
    <t>ガラス03368</t>
  </si>
  <si>
    <t>ガラス03369</t>
  </si>
  <si>
    <t>ガラス03371</t>
  </si>
  <si>
    <t>ガラス03466</t>
  </si>
  <si>
    <t>ガラス03467</t>
  </si>
  <si>
    <t>ガラス03468</t>
  </si>
  <si>
    <t>ガラス03469</t>
  </si>
  <si>
    <t>ガラス03470</t>
  </si>
  <si>
    <t>ガラス03471</t>
  </si>
  <si>
    <t>ガラス03482</t>
  </si>
  <si>
    <t>ガラス03483</t>
  </si>
  <si>
    <t>ガラス03484</t>
  </si>
  <si>
    <t>ガラス03485</t>
  </si>
  <si>
    <t>ガラス03562</t>
  </si>
  <si>
    <t>ガラス03564</t>
  </si>
  <si>
    <t>ガラス03568</t>
  </si>
  <si>
    <t>ガラス03694</t>
  </si>
  <si>
    <t>ガラス03698</t>
  </si>
  <si>
    <t>ガラス03702</t>
  </si>
  <si>
    <t>ガラス03758</t>
  </si>
  <si>
    <t>ガラス03761</t>
  </si>
  <si>
    <t>ガラス03762</t>
  </si>
  <si>
    <t>ガラス03766</t>
  </si>
  <si>
    <t>ガラス03767</t>
  </si>
  <si>
    <t>ガラス03769</t>
  </si>
  <si>
    <t>ガラス03770</t>
  </si>
  <si>
    <t>ガラス03773</t>
  </si>
  <si>
    <t>ガラス03774</t>
  </si>
  <si>
    <t>ガラス03777</t>
  </si>
  <si>
    <t>ガラス03778</t>
  </si>
  <si>
    <t>ガラス04109</t>
  </si>
  <si>
    <t>ガラス04110</t>
  </si>
  <si>
    <t>ガラス04111</t>
  </si>
  <si>
    <t>ガラス04112</t>
  </si>
  <si>
    <t>ガラス04113</t>
  </si>
  <si>
    <t>ガラス04114</t>
  </si>
  <si>
    <t>ガラス04115</t>
  </si>
  <si>
    <t>ガラス04116</t>
  </si>
  <si>
    <t>ガラス04117</t>
  </si>
  <si>
    <t>ガラス04118</t>
  </si>
  <si>
    <t>ガラス04119</t>
  </si>
  <si>
    <t>ガラス04120</t>
  </si>
  <si>
    <t>ガラス04121</t>
  </si>
  <si>
    <t>ガラス04122</t>
  </si>
  <si>
    <t>ガラス04123</t>
  </si>
  <si>
    <t>ガラス04124</t>
  </si>
  <si>
    <t>ガラス04125</t>
  </si>
  <si>
    <t>ガラス04126</t>
  </si>
  <si>
    <t>ガラス04127</t>
  </si>
  <si>
    <t>ガラス04128</t>
  </si>
  <si>
    <t>ガラス04129</t>
  </si>
  <si>
    <t>ガラス04130</t>
  </si>
  <si>
    <t>ガラス04131</t>
  </si>
  <si>
    <t>ガラス04132</t>
  </si>
  <si>
    <t>ガラス04133</t>
  </si>
  <si>
    <t>ガラス04134</t>
  </si>
  <si>
    <t>ガラス04135</t>
  </si>
  <si>
    <t>ガラス04136</t>
  </si>
  <si>
    <t>ガラス04137</t>
  </si>
  <si>
    <t>ガラス04138</t>
  </si>
  <si>
    <t>ガラス04139</t>
  </si>
  <si>
    <t>ガラス04140</t>
  </si>
  <si>
    <t>ガラス04141</t>
  </si>
  <si>
    <t>ガラス04142</t>
  </si>
  <si>
    <t>ガラス04143</t>
  </si>
  <si>
    <t>ガラス04144</t>
  </si>
  <si>
    <t>ガラス04145</t>
  </si>
  <si>
    <t>ガラス04146</t>
  </si>
  <si>
    <t>ガラス04147</t>
  </si>
  <si>
    <t>ガラス04148</t>
  </si>
  <si>
    <t>ガラス04149</t>
  </si>
  <si>
    <t>ガラス04150</t>
  </si>
  <si>
    <t>ガラス04151</t>
  </si>
  <si>
    <t>ガラス04152</t>
  </si>
  <si>
    <t>ガラス04153</t>
  </si>
  <si>
    <t>ガラス04154</t>
  </si>
  <si>
    <t>ガラス04155</t>
  </si>
  <si>
    <t>ガラス04156</t>
  </si>
  <si>
    <t>ガラス04157</t>
  </si>
  <si>
    <t>ガラス04158</t>
  </si>
  <si>
    <t>ガラス04159</t>
  </si>
  <si>
    <t>ガラス04160</t>
  </si>
  <si>
    <t>ガラス04161</t>
  </si>
  <si>
    <t>ガラス04162</t>
  </si>
  <si>
    <t>ガラス04163</t>
  </si>
  <si>
    <t>ガラス04164</t>
  </si>
  <si>
    <t>ガラス04165</t>
  </si>
  <si>
    <t>ガラス04166</t>
  </si>
  <si>
    <t>ガラス04167</t>
  </si>
  <si>
    <t>ガラス04168</t>
  </si>
  <si>
    <t>ガラス04169</t>
  </si>
  <si>
    <t>ガラス04170</t>
  </si>
  <si>
    <t>ガラス04171</t>
  </si>
  <si>
    <t>ガラス04172</t>
  </si>
  <si>
    <t>ガラス04173</t>
  </si>
  <si>
    <t>ガラス04174</t>
  </si>
  <si>
    <t>ガラス04175</t>
  </si>
  <si>
    <t>ガラス04176</t>
  </si>
  <si>
    <t>ガラス04177</t>
  </si>
  <si>
    <t>ガラス04178</t>
  </si>
  <si>
    <t>ガラス04179</t>
  </si>
  <si>
    <t>ガラス04180</t>
  </si>
  <si>
    <t>ガラス04181</t>
  </si>
  <si>
    <t>ガラス04182</t>
  </si>
  <si>
    <t>ガラス04183</t>
  </si>
  <si>
    <t>ガラス04184</t>
  </si>
  <si>
    <t>ガラス04783</t>
  </si>
  <si>
    <t>ガラス04784</t>
  </si>
  <si>
    <t>ガラス04785</t>
  </si>
  <si>
    <t>ガラス04786</t>
  </si>
  <si>
    <t>ガラス04787</t>
  </si>
  <si>
    <t>ガラス04788</t>
  </si>
  <si>
    <t>ガラス04829</t>
  </si>
  <si>
    <t>ガラス04843</t>
  </si>
  <si>
    <t>ガラス04865</t>
  </si>
  <si>
    <t>ガラス04866</t>
  </si>
  <si>
    <t>ガラス04867</t>
  </si>
  <si>
    <t>ガラス04868</t>
  </si>
  <si>
    <t>ガラス04869</t>
  </si>
  <si>
    <t>ガラス04870</t>
  </si>
  <si>
    <t>ガラス04873</t>
  </si>
  <si>
    <t>ガラス04908</t>
  </si>
  <si>
    <t>ガラス04909</t>
  </si>
  <si>
    <t>ガラス00360</t>
  </si>
  <si>
    <t>ガラス00363</t>
  </si>
  <si>
    <t>ガラス00366</t>
  </si>
  <si>
    <t>ガラス00369</t>
  </si>
  <si>
    <t>ガラス00372</t>
  </si>
  <si>
    <t>ガラス00575</t>
  </si>
  <si>
    <t>ガラス00577</t>
  </si>
  <si>
    <t>ガラス00579</t>
  </si>
  <si>
    <t>ガラス00697</t>
  </si>
  <si>
    <t>ガラス00698</t>
  </si>
  <si>
    <t>ガラス00699</t>
  </si>
  <si>
    <t>ガラス00704</t>
  </si>
  <si>
    <t>ガラス00705</t>
  </si>
  <si>
    <t>ガラス00710</t>
  </si>
  <si>
    <t>ガラス00711</t>
  </si>
  <si>
    <t>ガラス00717</t>
  </si>
  <si>
    <t>ガラス00718</t>
  </si>
  <si>
    <t>ガラス00719</t>
  </si>
  <si>
    <t>ガラス00720</t>
  </si>
  <si>
    <t>ガラス01659</t>
  </si>
  <si>
    <t>ガラス01660</t>
  </si>
  <si>
    <t>ガラス01665</t>
  </si>
  <si>
    <t>ガラス01668</t>
  </si>
  <si>
    <t>ガラス01669</t>
  </si>
  <si>
    <t>ガラス01670</t>
  </si>
  <si>
    <t>ガラス01676</t>
  </si>
  <si>
    <t>ガラス01682</t>
  </si>
  <si>
    <t>ガラス01687</t>
  </si>
  <si>
    <t>ガラス01690</t>
  </si>
  <si>
    <t>ガラス01691</t>
  </si>
  <si>
    <t>ガラス01694</t>
  </si>
  <si>
    <t>ガラス01700</t>
  </si>
  <si>
    <t>ガラス01701</t>
  </si>
  <si>
    <t>ガラス01706</t>
  </si>
  <si>
    <t>ガラス01709</t>
  </si>
  <si>
    <t>ガラス01710</t>
  </si>
  <si>
    <t>ガラス01711</t>
  </si>
  <si>
    <t>ガラス01717</t>
  </si>
  <si>
    <t>ガラス01723</t>
  </si>
  <si>
    <t>ガラス01726</t>
  </si>
  <si>
    <t>ガラス01729</t>
  </si>
  <si>
    <t>ガラス01736</t>
  </si>
  <si>
    <t>ガラス01737</t>
  </si>
  <si>
    <t>ガラス01742</t>
  </si>
  <si>
    <t>ガラス01745</t>
  </si>
  <si>
    <t>ガラス01746</t>
  </si>
  <si>
    <t>ガラス01747</t>
  </si>
  <si>
    <t>ガラス01749</t>
  </si>
  <si>
    <t>ガラス01752</t>
  </si>
  <si>
    <t>ガラス01753</t>
  </si>
  <si>
    <t>ガラス01755</t>
  </si>
  <si>
    <t>ガラス01758</t>
  </si>
  <si>
    <t>ガラス01759</t>
  </si>
  <si>
    <t>ガラス01761</t>
  </si>
  <si>
    <t>ガラス01762</t>
  </si>
  <si>
    <t>ガラス01764</t>
  </si>
  <si>
    <t>ガラス01765</t>
  </si>
  <si>
    <t>ガラス01771</t>
  </si>
  <si>
    <t>ガラス01772</t>
  </si>
  <si>
    <t>ガラス01777</t>
  </si>
  <si>
    <t>ガラス01780</t>
  </si>
  <si>
    <t>ガラス01781</t>
  </si>
  <si>
    <t>ガラス01782</t>
  </si>
  <si>
    <t>ガラス01784</t>
  </si>
  <si>
    <t>ガラス01787</t>
  </si>
  <si>
    <t>ガラス01788</t>
  </si>
  <si>
    <t>ガラス01790</t>
  </si>
  <si>
    <t>ガラス01793</t>
  </si>
  <si>
    <t>ガラス01794</t>
  </si>
  <si>
    <t>ガラス01802</t>
  </si>
  <si>
    <t>ガラス01803</t>
  </si>
  <si>
    <t>ガラス01805</t>
  </si>
  <si>
    <t>ガラス01806</t>
  </si>
  <si>
    <t>ガラス01811</t>
  </si>
  <si>
    <t>ガラス01812</t>
  </si>
  <si>
    <t>ガラス01815</t>
  </si>
  <si>
    <t>ガラス01817</t>
  </si>
  <si>
    <t>ガラス01818</t>
  </si>
  <si>
    <t>ガラス01819</t>
  </si>
  <si>
    <t>ガラス01823</t>
  </si>
  <si>
    <t>ガラス01825</t>
  </si>
  <si>
    <t>ガラス01831</t>
  </si>
  <si>
    <t>ガラス01833</t>
  </si>
  <si>
    <t>ガラス01838</t>
  </si>
  <si>
    <t>ガラス01842</t>
  </si>
  <si>
    <t>ガラス01843</t>
  </si>
  <si>
    <t>ガラス01847</t>
  </si>
  <si>
    <t>ガラス01849</t>
  </si>
  <si>
    <t>ガラス01851</t>
  </si>
  <si>
    <t>ガラス01853</t>
  </si>
  <si>
    <t>ガラス02198</t>
  </si>
  <si>
    <t>ガラス02239</t>
  </si>
  <si>
    <t>ガラス02274</t>
  </si>
  <si>
    <t>ガラス02309</t>
  </si>
  <si>
    <t>完成品設定あり（4月発売）</t>
  </si>
  <si>
    <t>ガラス02681</t>
  </si>
  <si>
    <t>ガラス02714</t>
  </si>
  <si>
    <t>ガラス02741</t>
  </si>
  <si>
    <t>ガラス02768</t>
  </si>
  <si>
    <t>ガラス02801</t>
  </si>
  <si>
    <t>ガラス02823</t>
  </si>
  <si>
    <t>ガラス03370</t>
  </si>
  <si>
    <t>ガラス03372</t>
  </si>
  <si>
    <t>ガラス03374</t>
  </si>
  <si>
    <t>ガラス03472</t>
  </si>
  <si>
    <t>ガラス03473</t>
  </si>
  <si>
    <t>ガラス03474</t>
  </si>
  <si>
    <t>ガラス03476</t>
  </si>
  <si>
    <t>ガラス03477</t>
  </si>
  <si>
    <t>ガラス03479</t>
  </si>
  <si>
    <t>ガラス03480</t>
  </si>
  <si>
    <t>ガラス03486</t>
  </si>
  <si>
    <t>ガラス03487</t>
  </si>
  <si>
    <t>ガラス03488</t>
  </si>
  <si>
    <t>ガラス03489</t>
  </si>
  <si>
    <t>ガラス03763</t>
  </si>
  <si>
    <t>ガラス03768</t>
  </si>
  <si>
    <t>ガラス03771</t>
  </si>
  <si>
    <t>ガラス03775</t>
  </si>
  <si>
    <t>ガラス03779</t>
  </si>
  <si>
    <t>ガラス04558</t>
  </si>
  <si>
    <t>ガラス04559</t>
  </si>
  <si>
    <t>ガラス04560</t>
  </si>
  <si>
    <t>ガラス04561</t>
  </si>
  <si>
    <t>ガラス04562</t>
  </si>
  <si>
    <t>ガラス04563</t>
  </si>
  <si>
    <t>ガラス04564</t>
  </si>
  <si>
    <t>ガラス04565</t>
  </si>
  <si>
    <t>ガラス04566</t>
  </si>
  <si>
    <t>ガラス04567</t>
  </si>
  <si>
    <t>ガラス04573</t>
  </si>
  <si>
    <t>ガラス04579</t>
  </si>
  <si>
    <t>ガラス04580</t>
  </si>
  <si>
    <t>ガラス04581</t>
  </si>
  <si>
    <t>ガラス04582</t>
  </si>
  <si>
    <t>ガラス04583</t>
  </si>
  <si>
    <t>ガラス04584</t>
  </si>
  <si>
    <t>ガラス04585</t>
  </si>
  <si>
    <t>ガラス04588</t>
  </si>
  <si>
    <t>ガラス04591</t>
  </si>
  <si>
    <t>ガラス04592</t>
  </si>
  <si>
    <t>ガラス04593</t>
  </si>
  <si>
    <t>ガラス04594</t>
  </si>
  <si>
    <t>ガラス04595</t>
  </si>
  <si>
    <t>ガラス04596</t>
  </si>
  <si>
    <t>ガラス04597</t>
  </si>
  <si>
    <t>ガラス04598</t>
  </si>
  <si>
    <t>ガラス04599</t>
  </si>
  <si>
    <t>ガラス04600</t>
  </si>
  <si>
    <t>ガラス04606</t>
  </si>
  <si>
    <t>ガラス04612</t>
  </si>
  <si>
    <t>ガラス04615</t>
  </si>
  <si>
    <t>ガラス04618</t>
  </si>
  <si>
    <t>ガラス04619</t>
  </si>
  <si>
    <t>ガラス04620</t>
  </si>
  <si>
    <t>ガラス04621</t>
  </si>
  <si>
    <t>ガラス04622</t>
  </si>
  <si>
    <t>ガラス04623</t>
  </si>
  <si>
    <t>ガラス04624</t>
  </si>
  <si>
    <t>ガラス04625</t>
  </si>
  <si>
    <t>ガラス04626</t>
  </si>
  <si>
    <t>ガラス04627</t>
  </si>
  <si>
    <t>ガラス04628</t>
  </si>
  <si>
    <t>ガラス04630</t>
  </si>
  <si>
    <t>ガラス04633</t>
  </si>
  <si>
    <t>ガラス04634</t>
  </si>
  <si>
    <t>ガラス04636</t>
  </si>
  <si>
    <t>ガラス04639</t>
  </si>
  <si>
    <t>ガラス04640</t>
  </si>
  <si>
    <t>ガラス04642</t>
  </si>
  <si>
    <t>ガラス04643</t>
  </si>
  <si>
    <t>ガラス04645</t>
  </si>
  <si>
    <t>ガラス04646</t>
  </si>
  <si>
    <t>ガラス04647</t>
  </si>
  <si>
    <t>ガラス04648</t>
  </si>
  <si>
    <t>ガラス04649</t>
  </si>
  <si>
    <t>ガラス04650</t>
  </si>
  <si>
    <t>ガラス04651</t>
  </si>
  <si>
    <t>ガラス04652</t>
  </si>
  <si>
    <t>ガラス04653</t>
  </si>
  <si>
    <t>ガラス04654</t>
  </si>
  <si>
    <t>ガラス04655</t>
  </si>
  <si>
    <t>ガラス04657</t>
  </si>
  <si>
    <t>ガラス04660</t>
  </si>
  <si>
    <t>ガラス04661</t>
  </si>
  <si>
    <t>ガラス04663</t>
  </si>
  <si>
    <t>ガラス04666</t>
  </si>
  <si>
    <t>ガラス04667</t>
  </si>
  <si>
    <t>ガラス04668</t>
  </si>
  <si>
    <t>ガラス04669</t>
  </si>
  <si>
    <t>ガラス04670</t>
  </si>
  <si>
    <t>ガラス04671</t>
  </si>
  <si>
    <t>ガラス04672</t>
  </si>
  <si>
    <t>ガラス04673</t>
  </si>
  <si>
    <t>ガラス04675</t>
  </si>
  <si>
    <t>ガラス04676</t>
  </si>
  <si>
    <t>ガラス04678</t>
  </si>
  <si>
    <t>ガラス04679</t>
  </si>
  <si>
    <t>ガラス04680</t>
  </si>
  <si>
    <t>ガラス04681</t>
  </si>
  <si>
    <t>ガラス04682</t>
  </si>
  <si>
    <t>ガラス04683</t>
  </si>
  <si>
    <t>ガラス04684</t>
  </si>
  <si>
    <t>ガラス04685</t>
  </si>
  <si>
    <t>ガラス04686</t>
  </si>
  <si>
    <t>ガラス04687</t>
  </si>
  <si>
    <t>ガラス04691</t>
  </si>
  <si>
    <t>ガラス04695</t>
  </si>
  <si>
    <t>ガラス04696</t>
  </si>
  <si>
    <t>ガラス04697</t>
  </si>
  <si>
    <t>ガラス04698</t>
  </si>
  <si>
    <t>ガラス04699</t>
  </si>
  <si>
    <t>ガラス04701</t>
  </si>
  <si>
    <t>ガラス04703</t>
  </si>
  <si>
    <t>ガラス04704</t>
  </si>
  <si>
    <t>ガラス04705</t>
  </si>
  <si>
    <t>ガラス04706</t>
  </si>
  <si>
    <t>ガラス04707</t>
  </si>
  <si>
    <t>ガラス04708</t>
  </si>
  <si>
    <t>ガラス04709</t>
  </si>
  <si>
    <t>ガラス04713</t>
  </si>
  <si>
    <t>ガラス04717</t>
  </si>
  <si>
    <t>ガラス04719</t>
  </si>
  <si>
    <t>ガラス04821</t>
  </si>
  <si>
    <t>ガラス04824</t>
  </si>
  <si>
    <t>ガラス04830</t>
  </si>
  <si>
    <t>ガラス04831</t>
  </si>
  <si>
    <t>ガラス04834</t>
  </si>
  <si>
    <t>ガラス04835</t>
  </si>
  <si>
    <t>ガラス04837</t>
  </si>
  <si>
    <t>ガラス04838</t>
  </si>
  <si>
    <t>ガラス04844</t>
  </si>
  <si>
    <t>耐熱強化6.5</t>
  </si>
  <si>
    <t>ガラス04845</t>
  </si>
  <si>
    <t>LowE3(クリア)+30mil+透明3</t>
  </si>
  <si>
    <t>ガラス04871</t>
  </si>
  <si>
    <t>ガラス04872</t>
  </si>
  <si>
    <t>LowE3(グリーン)+30mil+透明3</t>
  </si>
  <si>
    <t>ガラス04880</t>
  </si>
  <si>
    <t>ガラス04881</t>
  </si>
  <si>
    <t>ガラス04903</t>
  </si>
  <si>
    <t>ガラス04905</t>
  </si>
  <si>
    <t>ガラス04910</t>
  </si>
  <si>
    <t>ガラス04911</t>
  </si>
  <si>
    <t>ガラス04912</t>
  </si>
  <si>
    <t>ガラス04913</t>
  </si>
  <si>
    <t>ガラス04935</t>
  </si>
  <si>
    <t>ガラス04936</t>
  </si>
  <si>
    <t>ガラス04937</t>
  </si>
  <si>
    <t>ガラス04938</t>
  </si>
  <si>
    <t>ガラス04939</t>
  </si>
  <si>
    <t>ガラス04940</t>
  </si>
  <si>
    <t>ガラス00578</t>
  </si>
  <si>
    <t>ガラス00580</t>
  </si>
  <si>
    <t>ガラス00582</t>
  </si>
  <si>
    <t>ガラス00585</t>
  </si>
  <si>
    <t>ガラス00588</t>
  </si>
  <si>
    <t>ガラス00700</t>
  </si>
  <si>
    <t>ガラス00706</t>
  </si>
  <si>
    <t>ガラス00712</t>
  </si>
  <si>
    <t>ガラス00721</t>
  </si>
  <si>
    <t>空気</t>
  </si>
  <si>
    <t>ガラス00939</t>
  </si>
  <si>
    <t>ガラス00940</t>
  </si>
  <si>
    <t>ガラス00941</t>
  </si>
  <si>
    <t>ガラス00942</t>
  </si>
  <si>
    <t>ガラス00943</t>
  </si>
  <si>
    <t>ガラス00944</t>
  </si>
  <si>
    <t>ガラス00945</t>
  </si>
  <si>
    <t>ガラス00946</t>
  </si>
  <si>
    <t>ガラス00947</t>
  </si>
  <si>
    <t>ガラス00948</t>
  </si>
  <si>
    <t>ガラス00949</t>
  </si>
  <si>
    <t>ガラス00950</t>
  </si>
  <si>
    <t>ガラス00951</t>
  </si>
  <si>
    <t>ガラス00952</t>
  </si>
  <si>
    <t>ガラス00953</t>
  </si>
  <si>
    <t>ガラス00954</t>
  </si>
  <si>
    <t>ガラス00955</t>
  </si>
  <si>
    <t>ガラス00956</t>
  </si>
  <si>
    <t>ガラス00957</t>
  </si>
  <si>
    <t>ガラス00959</t>
  </si>
  <si>
    <t>ガラス00960</t>
  </si>
  <si>
    <t>ガラス00961</t>
  </si>
  <si>
    <t>ガラス00962</t>
  </si>
  <si>
    <t>ガラス00963</t>
  </si>
  <si>
    <t>ガラス00965</t>
  </si>
  <si>
    <t>ガラス00966</t>
  </si>
  <si>
    <t>ガラス00967</t>
  </si>
  <si>
    <t>ガラス00968</t>
  </si>
  <si>
    <t>ガラス00969</t>
  </si>
  <si>
    <t>ガラス00970</t>
  </si>
  <si>
    <t>ガラス00971</t>
  </si>
  <si>
    <t>ガラス00972</t>
  </si>
  <si>
    <t>ガラス00973</t>
  </si>
  <si>
    <t>ガラス00974</t>
  </si>
  <si>
    <t>ガラス00975</t>
  </si>
  <si>
    <t>ガラス00976</t>
  </si>
  <si>
    <t>ガラス00977</t>
  </si>
  <si>
    <t>ガラス00978</t>
  </si>
  <si>
    <t>ガラス00979</t>
  </si>
  <si>
    <t>ガラス00980</t>
  </si>
  <si>
    <t>ガラス00981</t>
  </si>
  <si>
    <t>ガラス00982</t>
  </si>
  <si>
    <t>ガラス00983</t>
  </si>
  <si>
    <t>ガラス00984</t>
  </si>
  <si>
    <t>ガラス00985</t>
  </si>
  <si>
    <t>ガラス00986</t>
  </si>
  <si>
    <t>ガラス00987</t>
  </si>
  <si>
    <t>ガラス00988</t>
  </si>
  <si>
    <t>ガラス00989</t>
  </si>
  <si>
    <t>ガラス00990</t>
  </si>
  <si>
    <t>ガラス00991</t>
  </si>
  <si>
    <t>ガラス00992</t>
  </si>
  <si>
    <t>ガラス00993</t>
  </si>
  <si>
    <t>ガラス00994</t>
  </si>
  <si>
    <t>ガラス00995</t>
  </si>
  <si>
    <t>ガラス00996</t>
  </si>
  <si>
    <t>ガラス00997</t>
  </si>
  <si>
    <t>ガラス00998</t>
  </si>
  <si>
    <t>ガラス01000</t>
  </si>
  <si>
    <t>ガラス01001</t>
  </si>
  <si>
    <t>ガラス01002</t>
  </si>
  <si>
    <t>ガラス01003</t>
  </si>
  <si>
    <t>ガラス01004</t>
  </si>
  <si>
    <t>ガラス01006</t>
  </si>
  <si>
    <t>ガラス01007</t>
  </si>
  <si>
    <t>ガラス01008</t>
  </si>
  <si>
    <t>ガラス01009</t>
  </si>
  <si>
    <t>ガラス01010</t>
  </si>
  <si>
    <t>ガラス01011</t>
  </si>
  <si>
    <t>ガラス01012</t>
  </si>
  <si>
    <t>ガラス01013</t>
  </si>
  <si>
    <t>ガラス01014</t>
  </si>
  <si>
    <t>ガラス01015</t>
  </si>
  <si>
    <t>ガラス01016</t>
  </si>
  <si>
    <t>ガラス01017</t>
  </si>
  <si>
    <t>ガラス01018</t>
  </si>
  <si>
    <t>ガラス01019</t>
  </si>
  <si>
    <t>ガラス01020</t>
  </si>
  <si>
    <t>ガラス01021</t>
  </si>
  <si>
    <t>ガラス01022</t>
  </si>
  <si>
    <t>ガラス01023</t>
  </si>
  <si>
    <t>ガラス01024</t>
  </si>
  <si>
    <t>ガラス01025</t>
  </si>
  <si>
    <t>ガラス01026</t>
  </si>
  <si>
    <t>ガラス01027</t>
  </si>
  <si>
    <t>ガラス01028</t>
  </si>
  <si>
    <t>ガラス01029</t>
  </si>
  <si>
    <t>ガラス01030</t>
  </si>
  <si>
    <t>ガラス01031</t>
  </si>
  <si>
    <t>ガラス01032</t>
  </si>
  <si>
    <t>ガラス01033</t>
  </si>
  <si>
    <t>ガラス01034</t>
  </si>
  <si>
    <t>ガラス01035</t>
  </si>
  <si>
    <t>ガラス01036</t>
  </si>
  <si>
    <t>ガラス01037</t>
  </si>
  <si>
    <t>ガラス01038</t>
  </si>
  <si>
    <t>ガラス01039</t>
  </si>
  <si>
    <t>ガラス01040</t>
  </si>
  <si>
    <t>ガラス01041</t>
  </si>
  <si>
    <t>ガラス01042</t>
  </si>
  <si>
    <t>ガラス01043</t>
  </si>
  <si>
    <t>ガラス01044</t>
  </si>
  <si>
    <t>ガラス01045</t>
  </si>
  <si>
    <t>ガラス01046</t>
  </si>
  <si>
    <t>ガラス01047</t>
  </si>
  <si>
    <t>ガラス01048</t>
  </si>
  <si>
    <t>ガラス01049</t>
  </si>
  <si>
    <t>ガラス01050</t>
  </si>
  <si>
    <t>ガラス01051</t>
  </si>
  <si>
    <t>ガラス01052</t>
  </si>
  <si>
    <t>ガラス01053</t>
  </si>
  <si>
    <t>ガラス01054</t>
  </si>
  <si>
    <t>ガラス01055</t>
  </si>
  <si>
    <t>ガラス01056</t>
  </si>
  <si>
    <t>ガラス01057</t>
  </si>
  <si>
    <t>ガラス01058</t>
  </si>
  <si>
    <t>ガラス01059</t>
  </si>
  <si>
    <t>ガラス01060</t>
  </si>
  <si>
    <t>ガラス01061</t>
  </si>
  <si>
    <t>ガラス01062</t>
  </si>
  <si>
    <t>ガラス01063</t>
  </si>
  <si>
    <t>ガラス01064</t>
  </si>
  <si>
    <t>ガラス01065</t>
  </si>
  <si>
    <t>ガラス01066</t>
  </si>
  <si>
    <t>ガラス01067</t>
  </si>
  <si>
    <t>ガラス01068</t>
  </si>
  <si>
    <t>ガラス01069</t>
  </si>
  <si>
    <t>ガラス01070</t>
  </si>
  <si>
    <t>ガラス01071</t>
  </si>
  <si>
    <t>ガラス01072</t>
  </si>
  <si>
    <t>ガラス01073</t>
  </si>
  <si>
    <t>ガラス01074</t>
  </si>
  <si>
    <t>ガラス01075</t>
  </si>
  <si>
    <t>ガラス01076</t>
  </si>
  <si>
    <t>ガラス01077</t>
  </si>
  <si>
    <t>ガラス01078</t>
  </si>
  <si>
    <t>ガラス01079</t>
  </si>
  <si>
    <t>ガラス01080</t>
  </si>
  <si>
    <t>ガラス01081</t>
  </si>
  <si>
    <t>ガラス01082</t>
  </si>
  <si>
    <t>ガラス01083</t>
  </si>
  <si>
    <t>ガラス01084</t>
  </si>
  <si>
    <t>ガラス01085</t>
  </si>
  <si>
    <t>ガラス01086</t>
  </si>
  <si>
    <t>ガラス01087</t>
  </si>
  <si>
    <t>ガラス01088</t>
  </si>
  <si>
    <t>ガラス01089</t>
  </si>
  <si>
    <t>ガラス01090</t>
  </si>
  <si>
    <t>ガラス01091</t>
  </si>
  <si>
    <t>ガラス01092</t>
  </si>
  <si>
    <t>ガラス01093</t>
  </si>
  <si>
    <t>ガラス01094</t>
  </si>
  <si>
    <t>ガラス01095</t>
  </si>
  <si>
    <t>ガラス01096</t>
  </si>
  <si>
    <t>ガラス01097</t>
  </si>
  <si>
    <t>ガラス01098</t>
  </si>
  <si>
    <t>ガラス01099</t>
  </si>
  <si>
    <t>ガラス01100</t>
  </si>
  <si>
    <t>ガラス01101</t>
  </si>
  <si>
    <t>ガラス01102</t>
  </si>
  <si>
    <t>ガラス01103</t>
  </si>
  <si>
    <t>ガラス01104</t>
  </si>
  <si>
    <t>ガラス01105</t>
  </si>
  <si>
    <t>ガラス01106</t>
  </si>
  <si>
    <t>ガラス01107</t>
  </si>
  <si>
    <t>ガラス01108</t>
  </si>
  <si>
    <t>ガラス01109</t>
  </si>
  <si>
    <t>ガラス01110</t>
  </si>
  <si>
    <t>ガラス01111</t>
  </si>
  <si>
    <t>ガラス01112</t>
  </si>
  <si>
    <t>ガラス01113</t>
  </si>
  <si>
    <t>ガラス01114</t>
  </si>
  <si>
    <t>ガラス01115</t>
  </si>
  <si>
    <t>ガラス01116</t>
  </si>
  <si>
    <t>ガラス01117</t>
  </si>
  <si>
    <t>ガラス01118</t>
  </si>
  <si>
    <t>ガラス01119</t>
  </si>
  <si>
    <t>ガラス01120</t>
  </si>
  <si>
    <t>ガラス01121</t>
  </si>
  <si>
    <t>ガラス01122</t>
  </si>
  <si>
    <t>ガラス01123</t>
  </si>
  <si>
    <t>ガラス01124</t>
  </si>
  <si>
    <t>ガラス01125</t>
  </si>
  <si>
    <t>ガラス01126</t>
  </si>
  <si>
    <t>ガラス01127</t>
  </si>
  <si>
    <t>ガラス01128</t>
  </si>
  <si>
    <t>ガラス01129</t>
  </si>
  <si>
    <t>ガラス01130</t>
  </si>
  <si>
    <t>ガラス01131</t>
  </si>
  <si>
    <t>ガラス01132</t>
  </si>
  <si>
    <t>ガラス01133</t>
  </si>
  <si>
    <t>ガラス01134</t>
  </si>
  <si>
    <t>ガラス01135</t>
  </si>
  <si>
    <t>ガラス01136</t>
  </si>
  <si>
    <t>ガラス01137</t>
  </si>
  <si>
    <t>ガラス01387</t>
  </si>
  <si>
    <t>ガラス01388</t>
  </si>
  <si>
    <t>ガラス01394</t>
  </si>
  <si>
    <t>ガラス01416</t>
  </si>
  <si>
    <t>ガラス01419</t>
  </si>
  <si>
    <t>ガラス01428</t>
  </si>
  <si>
    <t>ガラス01429</t>
  </si>
  <si>
    <t>ガラス01435</t>
  </si>
  <si>
    <t>ガラス01463</t>
  </si>
  <si>
    <t>ガラス01464</t>
  </si>
  <si>
    <t>ガラス01470</t>
  </si>
  <si>
    <t>ガラス01498</t>
  </si>
  <si>
    <t>ガラス01499</t>
  </si>
  <si>
    <t>ガラス01505</t>
  </si>
  <si>
    <t>ガラス01527</t>
  </si>
  <si>
    <t>ガラス01530</t>
  </si>
  <si>
    <t>ガラス01539</t>
  </si>
  <si>
    <t>ガラス01540</t>
  </si>
  <si>
    <t>ガラス01544</t>
  </si>
  <si>
    <t>ガラス01558</t>
  </si>
  <si>
    <t>ガラス01560</t>
  </si>
  <si>
    <t>ガラス01566</t>
  </si>
  <si>
    <t>ガラス01567</t>
  </si>
  <si>
    <t>ガラス01570</t>
  </si>
  <si>
    <t>ガラス01661</t>
  </si>
  <si>
    <t>ガラス01666</t>
  </si>
  <si>
    <t>ガラス01671</t>
  </si>
  <si>
    <t>ガラス01673</t>
  </si>
  <si>
    <t>ガラス01677</t>
  </si>
  <si>
    <t>ガラス01679</t>
  </si>
  <si>
    <t>ガラス01683</t>
  </si>
  <si>
    <t>ガラス01692</t>
  </si>
  <si>
    <t>ガラス01695</t>
  </si>
  <si>
    <t>ガラス01702</t>
  </si>
  <si>
    <t>ガラス01707</t>
  </si>
  <si>
    <t>ガラス01712</t>
  </si>
  <si>
    <t>ガラス01714</t>
  </si>
  <si>
    <t>ガラス01718</t>
  </si>
  <si>
    <t>ガラス01720</t>
  </si>
  <si>
    <t>ガラス01724</t>
  </si>
  <si>
    <t>ガラス01727</t>
  </si>
  <si>
    <t>ガラス01730</t>
  </si>
  <si>
    <t>ガラス01738</t>
  </si>
  <si>
    <t>ガラス01748</t>
  </si>
  <si>
    <t>ガラス01750</t>
  </si>
  <si>
    <t>ガラス01754</t>
  </si>
  <si>
    <t>ガラス01756</t>
  </si>
  <si>
    <t>ガラス01760</t>
  </si>
  <si>
    <t>ガラス01763</t>
  </si>
  <si>
    <t>ガラス01766</t>
  </si>
  <si>
    <t>ガラス01773</t>
  </si>
  <si>
    <t>ガラス01783</t>
  </si>
  <si>
    <t>ガラス01785</t>
  </si>
  <si>
    <t>ガラス01789</t>
  </si>
  <si>
    <t>ガラス01791</t>
  </si>
  <si>
    <t>ガラス01795</t>
  </si>
  <si>
    <t>ガラス01804</t>
  </si>
  <si>
    <t>ガラス01807</t>
  </si>
  <si>
    <t>ガラス01820</t>
  </si>
  <si>
    <t>ガラス01821</t>
  </si>
  <si>
    <t>ガラス01824</t>
  </si>
  <si>
    <t>ガラス01826</t>
  </si>
  <si>
    <t>ガラス01832</t>
  </si>
  <si>
    <t>ガラス01834</t>
  </si>
  <si>
    <t>ガラス01844</t>
  </si>
  <si>
    <t>ガラス01845</t>
  </si>
  <si>
    <t>ガラス01848</t>
  </si>
  <si>
    <t>ガラス01850</t>
  </si>
  <si>
    <t>ガラス01852</t>
  </si>
  <si>
    <t>ガラス01854</t>
  </si>
  <si>
    <t>ガラス01925</t>
  </si>
  <si>
    <t>ガラス01926</t>
  </si>
  <si>
    <t>ガラス01927</t>
  </si>
  <si>
    <t>ガラス01928</t>
  </si>
  <si>
    <t>ガラス01929</t>
  </si>
  <si>
    <t>ガラス01930</t>
  </si>
  <si>
    <t>ガラス01932</t>
  </si>
  <si>
    <t>ガラス01933</t>
  </si>
  <si>
    <t>ガラス01934</t>
  </si>
  <si>
    <t>ガラス01935</t>
  </si>
  <si>
    <t>ガラス01936</t>
  </si>
  <si>
    <t>ガラス01937</t>
  </si>
  <si>
    <t>ガラス01938</t>
  </si>
  <si>
    <t>ガラス01939</t>
  </si>
  <si>
    <t>ガラス01940</t>
  </si>
  <si>
    <t>ガラス01942</t>
  </si>
  <si>
    <t>ガラス01945</t>
  </si>
  <si>
    <t>ガラス01946</t>
  </si>
  <si>
    <t>ガラス01948</t>
  </si>
  <si>
    <t>ガラス01951</t>
  </si>
  <si>
    <t>ガラス01952</t>
  </si>
  <si>
    <t>ガラス01954</t>
  </si>
  <si>
    <t>ガラス01955</t>
  </si>
  <si>
    <t>ガラス01956</t>
  </si>
  <si>
    <t>ガラス01957</t>
  </si>
  <si>
    <t>ガラス01958</t>
  </si>
  <si>
    <t>ガラス01959</t>
  </si>
  <si>
    <t>ガラス01960</t>
  </si>
  <si>
    <t>ガラス01961</t>
  </si>
  <si>
    <t>ガラス01963</t>
  </si>
  <si>
    <t>ガラス01964</t>
  </si>
  <si>
    <t>ガラス01966</t>
  </si>
  <si>
    <t>ガラス01967</t>
  </si>
  <si>
    <t>ガラス01968</t>
  </si>
  <si>
    <t>ガラス01969</t>
  </si>
  <si>
    <t>ガラス01970</t>
  </si>
  <si>
    <t>ガラス01971</t>
  </si>
  <si>
    <t>ガラス01973</t>
  </si>
  <si>
    <t>ガラス01974</t>
  </si>
  <si>
    <t>ガラス01975</t>
  </si>
  <si>
    <t>ガラス01976</t>
  </si>
  <si>
    <t>ガラス01977</t>
  </si>
  <si>
    <t>ガラス01978</t>
  </si>
  <si>
    <t>ガラス01979</t>
  </si>
  <si>
    <t>ガラス01980</t>
  </si>
  <si>
    <t>ガラス01981</t>
  </si>
  <si>
    <t>ガラス01983</t>
  </si>
  <si>
    <t>ガラス01986</t>
  </si>
  <si>
    <t>ガラス01987</t>
  </si>
  <si>
    <t>ガラス01989</t>
  </si>
  <si>
    <t>ガラス01992</t>
  </si>
  <si>
    <t>ガラス01993</t>
  </si>
  <si>
    <t>ガラス01995</t>
  </si>
  <si>
    <t>ガラス01996</t>
  </si>
  <si>
    <t>ガラス01998</t>
  </si>
  <si>
    <t>ガラス01999</t>
  </si>
  <si>
    <t>ガラス02001</t>
  </si>
  <si>
    <t>ガラス02002</t>
  </si>
  <si>
    <t>ガラス02003</t>
  </si>
  <si>
    <t>ガラス02004</t>
  </si>
  <si>
    <t>ガラス02005</t>
  </si>
  <si>
    <t>ガラス02006</t>
  </si>
  <si>
    <t>ガラス02008</t>
  </si>
  <si>
    <t>ガラス02009</t>
  </si>
  <si>
    <t>ガラス02010</t>
  </si>
  <si>
    <t>ガラス02011</t>
  </si>
  <si>
    <t>ガラス02012</t>
  </si>
  <si>
    <t>ガラス02013</t>
  </si>
  <si>
    <t>ガラス02014</t>
  </si>
  <si>
    <t>ガラス02015</t>
  </si>
  <si>
    <t>ガラス02016</t>
  </si>
  <si>
    <t>ガラス02017</t>
  </si>
  <si>
    <t>ガラス02018</t>
  </si>
  <si>
    <t>ガラス02019</t>
  </si>
  <si>
    <t>ガラス02021</t>
  </si>
  <si>
    <t>ガラス02022</t>
  </si>
  <si>
    <t>ガラス02023</t>
  </si>
  <si>
    <t>ガラス02024</t>
  </si>
  <si>
    <t>ガラス02025</t>
  </si>
  <si>
    <t>ガラス02027</t>
  </si>
  <si>
    <t>ガラス02028</t>
  </si>
  <si>
    <t>ガラス02029</t>
  </si>
  <si>
    <t>ガラス02030</t>
  </si>
  <si>
    <t>ガラス02031</t>
  </si>
  <si>
    <t>ガラス02032</t>
  </si>
  <si>
    <t>ガラス02033</t>
  </si>
  <si>
    <t>ガラス02034</t>
  </si>
  <si>
    <t>ガラス02035</t>
  </si>
  <si>
    <t>ガラス02036</t>
  </si>
  <si>
    <t>ガラス02037</t>
  </si>
  <si>
    <t>ガラス02038</t>
  </si>
  <si>
    <t>ガラス02039</t>
  </si>
  <si>
    <t>ガラス02040</t>
  </si>
  <si>
    <t>ガラス02041</t>
  </si>
  <si>
    <t>ガラス02043</t>
  </si>
  <si>
    <t>ガラス02044</t>
  </si>
  <si>
    <t>ガラス02045</t>
  </si>
  <si>
    <t>ガラス02046</t>
  </si>
  <si>
    <t>ガラス02047</t>
  </si>
  <si>
    <t>ガラス02048</t>
  </si>
  <si>
    <t>ガラス02049</t>
  </si>
  <si>
    <t>ガラス02050</t>
  </si>
  <si>
    <t>ガラス02051</t>
  </si>
  <si>
    <t>ガラス02052</t>
  </si>
  <si>
    <t>ガラス02053</t>
  </si>
  <si>
    <t>ガラス02054</t>
  </si>
  <si>
    <t>ガラス02056</t>
  </si>
  <si>
    <t>ガラス02057</t>
  </si>
  <si>
    <t>ガラス02058</t>
  </si>
  <si>
    <t>ガラス02059</t>
  </si>
  <si>
    <t>ガラス02060</t>
  </si>
  <si>
    <t>ガラス02062</t>
  </si>
  <si>
    <t>ガラス02063</t>
  </si>
  <si>
    <t>ガラス02064</t>
  </si>
  <si>
    <t>ガラス02065</t>
  </si>
  <si>
    <t>ガラス02066</t>
  </si>
  <si>
    <t>ガラス02067</t>
  </si>
  <si>
    <t>ガラス02068</t>
  </si>
  <si>
    <t>ガラス02069</t>
  </si>
  <si>
    <t>ガラス02070</t>
  </si>
  <si>
    <t>ガラス02071</t>
  </si>
  <si>
    <t>ガラス02072</t>
  </si>
  <si>
    <t>ガラス02073</t>
  </si>
  <si>
    <t>ガラス02074</t>
  </si>
  <si>
    <t>ガラス02075</t>
  </si>
  <si>
    <t>ガラス02076</t>
  </si>
  <si>
    <t>ガラス02077</t>
  </si>
  <si>
    <t>ガラス02078</t>
  </si>
  <si>
    <t>ガラス02079</t>
  </si>
  <si>
    <t>ガラス02080</t>
  </si>
  <si>
    <t>ガラス02081</t>
  </si>
  <si>
    <t>ガラス02082</t>
  </si>
  <si>
    <t>ガラス02083</t>
  </si>
  <si>
    <t>ガラス02084</t>
  </si>
  <si>
    <t>ガラス02085</t>
  </si>
  <si>
    <t>ガラス02086</t>
  </si>
  <si>
    <t>ガラス02088</t>
  </si>
  <si>
    <t>ガラス02089</t>
  </si>
  <si>
    <t>ガラス02090</t>
  </si>
  <si>
    <t>ガラス02092</t>
  </si>
  <si>
    <t>ガラス02093</t>
  </si>
  <si>
    <t>ガラス02094</t>
  </si>
  <si>
    <t>ガラス02095</t>
  </si>
  <si>
    <t>ガラス02096</t>
  </si>
  <si>
    <t>ガラス02097</t>
  </si>
  <si>
    <t>ガラス02098</t>
  </si>
  <si>
    <t>ガラス02099</t>
  </si>
  <si>
    <t>ガラス02100</t>
  </si>
  <si>
    <t>ガラス02101</t>
  </si>
  <si>
    <t>ガラス02102</t>
  </si>
  <si>
    <t>ガラス02103</t>
  </si>
  <si>
    <t>ガラス02104</t>
  </si>
  <si>
    <t>ガラス02105</t>
  </si>
  <si>
    <t>ガラス02106</t>
  </si>
  <si>
    <t>ガラス02107</t>
  </si>
  <si>
    <t>ガラス02108</t>
  </si>
  <si>
    <t>ガラス02109</t>
  </si>
  <si>
    <t>ガラス02110</t>
  </si>
  <si>
    <t>ガラス02111</t>
  </si>
  <si>
    <t>ガラス02113</t>
  </si>
  <si>
    <t>ガラス02114</t>
  </si>
  <si>
    <t>ガラス02115</t>
  </si>
  <si>
    <t>ガラス02117</t>
  </si>
  <si>
    <t>ガラス02118</t>
  </si>
  <si>
    <t>ガラス02119</t>
  </si>
  <si>
    <t>ガラス02120</t>
  </si>
  <si>
    <t>ガラス02121</t>
  </si>
  <si>
    <t>ガラス02122</t>
  </si>
  <si>
    <t>ガラス02684</t>
  </si>
  <si>
    <t>完成品設定あり（4月発売、インプラス 浴室仕様のみ）</t>
  </si>
  <si>
    <t>ガラス02702</t>
  </si>
  <si>
    <t>ガラス02705</t>
  </si>
  <si>
    <t>ガラス02717</t>
  </si>
  <si>
    <t>ガラス02742</t>
  </si>
  <si>
    <t>ガラス02744</t>
  </si>
  <si>
    <t>ガラス02745</t>
  </si>
  <si>
    <t>ガラス02747</t>
  </si>
  <si>
    <t>ガラス02769</t>
  </si>
  <si>
    <t>ガラス02771</t>
  </si>
  <si>
    <t>ガラス02772</t>
  </si>
  <si>
    <t>ガラス02774</t>
  </si>
  <si>
    <t>ガラス02789</t>
  </si>
  <si>
    <t>ガラス02790</t>
  </si>
  <si>
    <t>ガラス02792</t>
  </si>
  <si>
    <t>ガラス02793</t>
  </si>
  <si>
    <t>ガラス02803</t>
  </si>
  <si>
    <t>ガラス02815</t>
  </si>
  <si>
    <t>ガラス02817</t>
  </si>
  <si>
    <t>ガラス02825</t>
  </si>
  <si>
    <t>ガラス03373</t>
  </si>
  <si>
    <t>ガラス03375</t>
  </si>
  <si>
    <t>ガラス03377</t>
  </si>
  <si>
    <t>ガラス03379</t>
  </si>
  <si>
    <t>ガラス03381</t>
  </si>
  <si>
    <t>ガラス03475</t>
  </si>
  <si>
    <t>ガラス03478</t>
  </si>
  <si>
    <t>ガラス03481</t>
  </si>
  <si>
    <t>ガラス03490</t>
  </si>
  <si>
    <t>ガラス03759</t>
  </si>
  <si>
    <t>ガラス03764</t>
  </si>
  <si>
    <t>ガラス03772</t>
  </si>
  <si>
    <t>ガラス03776</t>
  </si>
  <si>
    <t>ガラス03780</t>
  </si>
  <si>
    <t>ガラス03885</t>
  </si>
  <si>
    <t>ガラス03886</t>
  </si>
  <si>
    <t>ガラス03887</t>
  </si>
  <si>
    <t>ガラス03888</t>
  </si>
  <si>
    <t>ガラス03889</t>
  </si>
  <si>
    <t>ガラス03890</t>
  </si>
  <si>
    <t>ガラス03891</t>
  </si>
  <si>
    <t>ガラス03892</t>
  </si>
  <si>
    <t>ガラス03893</t>
  </si>
  <si>
    <t>ガラス03894</t>
  </si>
  <si>
    <t>ガラス03895</t>
  </si>
  <si>
    <t>ガラス03896</t>
  </si>
  <si>
    <t>ガラス03897</t>
  </si>
  <si>
    <t>ガラス03898</t>
  </si>
  <si>
    <t>ガラス03899</t>
  </si>
  <si>
    <t>ガラス03900</t>
  </si>
  <si>
    <t>ガラス03901</t>
  </si>
  <si>
    <t>ガラス03902</t>
  </si>
  <si>
    <t>ガラス03903</t>
  </si>
  <si>
    <t>ガラス03904</t>
  </si>
  <si>
    <t>ガラス03905</t>
  </si>
  <si>
    <t>ガラス03906</t>
  </si>
  <si>
    <t>ガラス03907</t>
  </si>
  <si>
    <t>ガラス03908</t>
  </si>
  <si>
    <t>ガラス03909</t>
  </si>
  <si>
    <t>ガラス03910</t>
  </si>
  <si>
    <t>ガラス03911</t>
  </si>
  <si>
    <t>ガラス03912</t>
  </si>
  <si>
    <t>ガラス03913</t>
  </si>
  <si>
    <t>ガラス03914</t>
  </si>
  <si>
    <t>ガラス03915</t>
  </si>
  <si>
    <t>ガラス03916</t>
  </si>
  <si>
    <t>ガラス03917</t>
  </si>
  <si>
    <t>ガラス03918</t>
  </si>
  <si>
    <t>ガラス03919</t>
  </si>
  <si>
    <t>ガラス03920</t>
  </si>
  <si>
    <t>ガラス03921</t>
  </si>
  <si>
    <t>ガラス03922</t>
  </si>
  <si>
    <t>ガラス03923</t>
  </si>
  <si>
    <t>ガラス03924</t>
  </si>
  <si>
    <t>ガラス03925</t>
  </si>
  <si>
    <t>ガラス03926</t>
  </si>
  <si>
    <t>ガラス03927</t>
  </si>
  <si>
    <t>ガラス03928</t>
  </si>
  <si>
    <t>ガラス03929</t>
  </si>
  <si>
    <t>ガラス03930</t>
  </si>
  <si>
    <t>ガラス03931</t>
  </si>
  <si>
    <t>ガラス03932</t>
  </si>
  <si>
    <t>ガラス03933</t>
  </si>
  <si>
    <t>ガラス03934</t>
  </si>
  <si>
    <t>ガラス03935</t>
  </si>
  <si>
    <t>ガラス03936</t>
  </si>
  <si>
    <t>ガラス03937</t>
  </si>
  <si>
    <t>ガラス03938</t>
  </si>
  <si>
    <t>ガラス03939</t>
  </si>
  <si>
    <t>ガラス03940</t>
  </si>
  <si>
    <t>ガラス03941</t>
  </si>
  <si>
    <t>ガラス03942</t>
  </si>
  <si>
    <t>ガラス03943</t>
  </si>
  <si>
    <t>ガラス03944</t>
  </si>
  <si>
    <t>ガラス03945</t>
  </si>
  <si>
    <t>ガラス03946</t>
  </si>
  <si>
    <t>ガラス03947</t>
  </si>
  <si>
    <t>ガラス03948</t>
  </si>
  <si>
    <t>ガラス03949</t>
  </si>
  <si>
    <t>ガラス03950</t>
  </si>
  <si>
    <t>ガラス03951</t>
  </si>
  <si>
    <t>ガラス03952</t>
  </si>
  <si>
    <t>ガラス03953</t>
  </si>
  <si>
    <t>ガラス03954</t>
  </si>
  <si>
    <t>ガラス03955</t>
  </si>
  <si>
    <t>ガラス03956</t>
  </si>
  <si>
    <t>ガラス03957</t>
  </si>
  <si>
    <t>ガラス03958</t>
  </si>
  <si>
    <t>ガラス03959</t>
  </si>
  <si>
    <t>ガラス03960</t>
  </si>
  <si>
    <t>ガラス03961</t>
  </si>
  <si>
    <t>ガラス03962</t>
  </si>
  <si>
    <t>ガラス03963</t>
  </si>
  <si>
    <t>ガラス03964</t>
  </si>
  <si>
    <t>ガラス03965</t>
  </si>
  <si>
    <t>ガラス03966</t>
  </si>
  <si>
    <t>ガラス03967</t>
  </si>
  <si>
    <t>ガラス03968</t>
  </si>
  <si>
    <t>ガラス03969</t>
  </si>
  <si>
    <t>ガラス03970</t>
  </si>
  <si>
    <t>ガラス03971</t>
  </si>
  <si>
    <t>ガラス03972</t>
  </si>
  <si>
    <t>ガラス03973</t>
  </si>
  <si>
    <t>ガラス03974</t>
  </si>
  <si>
    <t>ガラス03975</t>
  </si>
  <si>
    <t>ガラス03976</t>
  </si>
  <si>
    <t>ガラス03977</t>
  </si>
  <si>
    <t>ガラス03978</t>
  </si>
  <si>
    <t>ガラス03979</t>
  </si>
  <si>
    <t>ガラス03980</t>
  </si>
  <si>
    <t>ガラス03981</t>
  </si>
  <si>
    <t>ガラス03982</t>
  </si>
  <si>
    <t>ガラス03983</t>
  </si>
  <si>
    <t>ガラス03984</t>
  </si>
  <si>
    <t>ガラス03985</t>
  </si>
  <si>
    <t>ガラス03986</t>
  </si>
  <si>
    <t>ガラス03987</t>
  </si>
  <si>
    <t>ガラス03988</t>
  </si>
  <si>
    <t>ガラス03989</t>
  </si>
  <si>
    <t>ガラス03990</t>
  </si>
  <si>
    <t>ガラス03991</t>
  </si>
  <si>
    <t>ガラス03992</t>
  </si>
  <si>
    <t>ガラス03993</t>
  </si>
  <si>
    <t>ガラス03994</t>
  </si>
  <si>
    <t>ガラス03995</t>
  </si>
  <si>
    <t>ガラス03996</t>
  </si>
  <si>
    <t>ガラス03997</t>
  </si>
  <si>
    <t>ガラス03998</t>
  </si>
  <si>
    <t>ガラス03999</t>
  </si>
  <si>
    <t>ガラス04000</t>
  </si>
  <si>
    <t>ガラス04001</t>
  </si>
  <si>
    <t>ガラス04002</t>
  </si>
  <si>
    <t>ガラス04003</t>
  </si>
  <si>
    <t>ガラス04004</t>
  </si>
  <si>
    <t>ガラス04005</t>
  </si>
  <si>
    <t>ガラス04006</t>
  </si>
  <si>
    <t>ガラス04007</t>
  </si>
  <si>
    <t>ガラス04008</t>
  </si>
  <si>
    <t>ガラス04009</t>
  </si>
  <si>
    <t>ガラス04010</t>
  </si>
  <si>
    <t>ガラス04011</t>
  </si>
  <si>
    <t>ガラス04012</t>
  </si>
  <si>
    <t>ガラス04013</t>
  </si>
  <si>
    <t>ガラス04014</t>
  </si>
  <si>
    <t>ガラス04015</t>
  </si>
  <si>
    <t>ガラス04016</t>
  </si>
  <si>
    <t>ガラス04017</t>
  </si>
  <si>
    <t>ガラス04018</t>
  </si>
  <si>
    <t>ガラス04019</t>
  </si>
  <si>
    <t>ガラス04020</t>
  </si>
  <si>
    <t>ガラス04021</t>
  </si>
  <si>
    <t>ガラス04022</t>
  </si>
  <si>
    <t>ガラス04023</t>
  </si>
  <si>
    <t>ガラス04024</t>
  </si>
  <si>
    <t>ガラス04025</t>
  </si>
  <si>
    <t>ガラス04026</t>
  </si>
  <si>
    <t>ガラス04027</t>
  </si>
  <si>
    <t>ガラス04028</t>
  </si>
  <si>
    <t>ガラス04029</t>
  </si>
  <si>
    <t>ガラス04030</t>
  </si>
  <si>
    <t>ガラス04031</t>
  </si>
  <si>
    <t>ガラス04032</t>
  </si>
  <si>
    <t>ガラス04033</t>
  </si>
  <si>
    <t>ガラス04034</t>
  </si>
  <si>
    <t>ガラス04035</t>
  </si>
  <si>
    <t>ガラス04036</t>
  </si>
  <si>
    <t>ガラス04568</t>
  </si>
  <si>
    <t>ガラス04570</t>
  </si>
  <si>
    <t>ガラス04574</t>
  </si>
  <si>
    <t>ガラス04576</t>
  </si>
  <si>
    <t>ガラス04586</t>
  </si>
  <si>
    <t>ガラス04589</t>
  </si>
  <si>
    <t>ガラス04601</t>
  </si>
  <si>
    <t>ガラス04603</t>
  </si>
  <si>
    <t>ガラス04607</t>
  </si>
  <si>
    <t>ガラス04609</t>
  </si>
  <si>
    <t>ガラス04613</t>
  </si>
  <si>
    <t>ガラス04616</t>
  </si>
  <si>
    <t>ガラス04629</t>
  </si>
  <si>
    <t>ガラス04631</t>
  </si>
  <si>
    <t>ガラス04635</t>
  </si>
  <si>
    <t>ガラス04637</t>
  </si>
  <si>
    <t>ガラス04641</t>
  </si>
  <si>
    <t>ガラス04644</t>
  </si>
  <si>
    <t>ガラス04656</t>
  </si>
  <si>
    <t>ガラス04658</t>
  </si>
  <si>
    <t>ガラス04662</t>
  </si>
  <si>
    <t>ガラス04664</t>
  </si>
  <si>
    <t>ガラス04674</t>
  </si>
  <si>
    <t>ガラス04677</t>
  </si>
  <si>
    <t>ガラス04688</t>
  </si>
  <si>
    <t>ガラス04689</t>
  </si>
  <si>
    <t>ガラス04692</t>
  </si>
  <si>
    <t>ガラス04693</t>
  </si>
  <si>
    <t>ガラス04700</t>
  </si>
  <si>
    <t>ガラス04702</t>
  </si>
  <si>
    <t>ガラス04710</t>
  </si>
  <si>
    <t>ガラス04711</t>
  </si>
  <si>
    <t>ガラス04714</t>
  </si>
  <si>
    <t>ガラス04715</t>
  </si>
  <si>
    <t>ガラス04718</t>
  </si>
  <si>
    <t>ガラス04720</t>
  </si>
  <si>
    <t>ガラス04822</t>
  </si>
  <si>
    <t>ガラス04825</t>
  </si>
  <si>
    <t>ガラス04832</t>
  </si>
  <si>
    <t>ガラス04836</t>
  </si>
  <si>
    <t>ガラス04839</t>
  </si>
  <si>
    <t>ガラス04846</t>
  </si>
  <si>
    <t>ガラス04847</t>
  </si>
  <si>
    <t>ガラス04848</t>
  </si>
  <si>
    <t>ガラス04850</t>
  </si>
  <si>
    <t>ガラス04851</t>
  </si>
  <si>
    <t>ガラス04855</t>
  </si>
  <si>
    <t>ガラス04856</t>
  </si>
  <si>
    <t>ガラス04857</t>
  </si>
  <si>
    <t>ガラス04858</t>
  </si>
  <si>
    <t>ガラス04859</t>
  </si>
  <si>
    <t>ガラス04860</t>
  </si>
  <si>
    <t>ガラス04861</t>
  </si>
  <si>
    <t>ガラス04864</t>
  </si>
  <si>
    <t>ガラス04883</t>
  </si>
  <si>
    <t>ガラス04884</t>
  </si>
  <si>
    <t>ガラス04885</t>
  </si>
  <si>
    <t>ガラス04886</t>
  </si>
  <si>
    <t>ガラス04899</t>
  </si>
  <si>
    <t>ガラス04901</t>
  </si>
  <si>
    <t>ガラス04904</t>
  </si>
  <si>
    <t>ガラス04906</t>
  </si>
  <si>
    <t>ガラス04914</t>
  </si>
  <si>
    <t>ガラス04915</t>
  </si>
  <si>
    <t>ガラス04941</t>
  </si>
  <si>
    <t>ガラス04942</t>
  </si>
  <si>
    <t>ガラス04943</t>
  </si>
  <si>
    <t>ガラス04944</t>
  </si>
  <si>
    <t>ガラス00581</t>
  </si>
  <si>
    <t>ガラス00583</t>
  </si>
  <si>
    <t>ガラス00586</t>
  </si>
  <si>
    <t>ガラス00589</t>
  </si>
  <si>
    <t>ガラス00958</t>
  </si>
  <si>
    <t>ガラス00964</t>
  </si>
  <si>
    <t>ガラス00999</t>
  </si>
  <si>
    <t>ガラス01005</t>
  </si>
  <si>
    <t>ガラス01389</t>
  </si>
  <si>
    <t>ガラス01395</t>
  </si>
  <si>
    <t>ガラス01398</t>
  </si>
  <si>
    <t>ガラス01417</t>
  </si>
  <si>
    <t>ガラス01420</t>
  </si>
  <si>
    <t>ガラス01430</t>
  </si>
  <si>
    <t>ガラス01436</t>
  </si>
  <si>
    <t>ガラス01439</t>
  </si>
  <si>
    <t>ガラス01465</t>
  </si>
  <si>
    <t>ガラス01466</t>
  </si>
  <si>
    <t>ガラス01471</t>
  </si>
  <si>
    <t>ガラス01472</t>
  </si>
  <si>
    <t>ガラス01474</t>
  </si>
  <si>
    <t>ガラス01475</t>
  </si>
  <si>
    <t>ガラス01500</t>
  </si>
  <si>
    <t>ガラス01501</t>
  </si>
  <si>
    <t>ガラス01506</t>
  </si>
  <si>
    <t>ガラス01507</t>
  </si>
  <si>
    <t>ガラス01509</t>
  </si>
  <si>
    <t>ガラス01510</t>
  </si>
  <si>
    <t>ガラス01528</t>
  </si>
  <si>
    <t>ガラス01529</t>
  </si>
  <si>
    <t>ガラス01531</t>
  </si>
  <si>
    <t>ガラス01532</t>
  </si>
  <si>
    <t>ガラス01541</t>
  </si>
  <si>
    <t>ガラス01545</t>
  </si>
  <si>
    <t>ガラス01547</t>
  </si>
  <si>
    <t>ガラス01559</t>
  </si>
  <si>
    <t>ガラス01561</t>
  </si>
  <si>
    <t>ガラス01568</t>
  </si>
  <si>
    <t>ガラス01571</t>
  </si>
  <si>
    <t>ガラス01572</t>
  </si>
  <si>
    <t>ガラス01662</t>
  </si>
  <si>
    <t>ガラス01672</t>
  </si>
  <si>
    <t>ガラス01674</t>
  </si>
  <si>
    <t>ガラス01678</t>
  </si>
  <si>
    <t>ガラス01680</t>
  </si>
  <si>
    <t>ガラス01684</t>
  </si>
  <si>
    <t>ガラス01693</t>
  </si>
  <si>
    <t>ガラス01696</t>
  </si>
  <si>
    <t>ガラス01703</t>
  </si>
  <si>
    <t>ガラス01713</t>
  </si>
  <si>
    <t>ガラス01715</t>
  </si>
  <si>
    <t>ガラス01719</t>
  </si>
  <si>
    <t>ガラス01721</t>
  </si>
  <si>
    <t>ガラス01725</t>
  </si>
  <si>
    <t>ガラス01728</t>
  </si>
  <si>
    <t>ガラス01731</t>
  </si>
  <si>
    <t>ガラス01751</t>
  </si>
  <si>
    <t>ガラス01757</t>
  </si>
  <si>
    <t>ガラス01786</t>
  </si>
  <si>
    <t>ガラス01792</t>
  </si>
  <si>
    <t>ガラス01822</t>
  </si>
  <si>
    <t>ガラス01846</t>
  </si>
  <si>
    <t>ガラス01941</t>
  </si>
  <si>
    <t>ガラス01943</t>
  </si>
  <si>
    <t>ガラス01944</t>
  </si>
  <si>
    <t>ガラス01947</t>
  </si>
  <si>
    <t>ガラス01949</t>
  </si>
  <si>
    <t>ガラス01950</t>
  </si>
  <si>
    <t>ガラス01953</t>
  </si>
  <si>
    <t>ガラス01962</t>
  </si>
  <si>
    <t>ガラス01965</t>
  </si>
  <si>
    <t>ガラス01982</t>
  </si>
  <si>
    <t>ガラス01984</t>
  </si>
  <si>
    <t>ガラス01985</t>
  </si>
  <si>
    <t>ガラス01988</t>
  </si>
  <si>
    <t>ガラス01990</t>
  </si>
  <si>
    <t>ガラス01991</t>
  </si>
  <si>
    <t>ガラス01994</t>
  </si>
  <si>
    <t>ガラス01997</t>
  </si>
  <si>
    <t>ガラス02000</t>
  </si>
  <si>
    <t>ガラス02020</t>
  </si>
  <si>
    <t>ガラス02026</t>
  </si>
  <si>
    <t>ガラス02055</t>
  </si>
  <si>
    <t>ガラス02061</t>
  </si>
  <si>
    <t>ガラス02087</t>
  </si>
  <si>
    <t>ガラス02091</t>
  </si>
  <si>
    <t>ガラス02112</t>
  </si>
  <si>
    <t>ガラス02116</t>
  </si>
  <si>
    <t>ガラス02682</t>
  </si>
  <si>
    <t>ガラス02685</t>
  </si>
  <si>
    <t>ガラス02687</t>
  </si>
  <si>
    <t>ガラス02703</t>
  </si>
  <si>
    <t>ガラス02706</t>
  </si>
  <si>
    <t>ガラス02715</t>
  </si>
  <si>
    <t>ガラス02718</t>
  </si>
  <si>
    <t>ガラス02720</t>
  </si>
  <si>
    <t>ガラス02802</t>
  </si>
  <si>
    <t>ガラス02804</t>
  </si>
  <si>
    <t>ガラス02805</t>
  </si>
  <si>
    <t>ガラス02816</t>
  </si>
  <si>
    <t>ガラス02818</t>
  </si>
  <si>
    <t>ガラス02824</t>
  </si>
  <si>
    <t>ガラス02826</t>
  </si>
  <si>
    <t>ガラス02827</t>
  </si>
  <si>
    <t>ガラス03376</t>
  </si>
  <si>
    <t>ガラス03378</t>
  </si>
  <si>
    <t>ガラス03380</t>
  </si>
  <si>
    <t>ガラス03382</t>
  </si>
  <si>
    <t>ガラス04569</t>
  </si>
  <si>
    <t>ガラス04571</t>
  </si>
  <si>
    <t>ガラス04575</t>
  </si>
  <si>
    <t>ガラス04577</t>
  </si>
  <si>
    <t>ガラス04587</t>
  </si>
  <si>
    <t>ガラス04590</t>
  </si>
  <si>
    <t>ガラス04602</t>
  </si>
  <si>
    <t>ガラス04604</t>
  </si>
  <si>
    <t>ガラス04608</t>
  </si>
  <si>
    <t>ガラス04610</t>
  </si>
  <si>
    <t>ガラス04614</t>
  </si>
  <si>
    <t>ガラス04617</t>
  </si>
  <si>
    <t>ガラス04632</t>
  </si>
  <si>
    <t>ガラス04638</t>
  </si>
  <si>
    <t>ガラス04659</t>
  </si>
  <si>
    <t>ガラス04665</t>
  </si>
  <si>
    <t>ガラス04690</t>
  </si>
  <si>
    <t>ガラス04694</t>
  </si>
  <si>
    <t>ガラス04712</t>
  </si>
  <si>
    <t>ガラス04716</t>
  </si>
  <si>
    <t>ガラス04803</t>
  </si>
  <si>
    <t>ガラス04816</t>
  </si>
  <si>
    <t>ガラス04817</t>
  </si>
  <si>
    <t>ガラス04823</t>
  </si>
  <si>
    <t>ガラス04826</t>
  </si>
  <si>
    <t>ガラス04833</t>
  </si>
  <si>
    <t>ガラス04849</t>
  </si>
  <si>
    <t>ガラス04852</t>
  </si>
  <si>
    <t>ガラス04900</t>
  </si>
  <si>
    <t>ガラス04902</t>
  </si>
  <si>
    <t>ガラス04916</t>
  </si>
  <si>
    <t>ガラス04917</t>
  </si>
  <si>
    <t>ガラス04918</t>
  </si>
  <si>
    <t>ガラス04919</t>
  </si>
  <si>
    <t>ガラス04945</t>
  </si>
  <si>
    <t>ガラス04946</t>
  </si>
  <si>
    <t>ガラス01390</t>
  </si>
  <si>
    <t>ガラス01396</t>
  </si>
  <si>
    <t>ガラス01399</t>
  </si>
  <si>
    <t>ガラス01401</t>
  </si>
  <si>
    <t>ガラス01407</t>
  </si>
  <si>
    <t>ガラス01413</t>
  </si>
  <si>
    <t>ガラス01418</t>
  </si>
  <si>
    <t>ガラス01421</t>
  </si>
  <si>
    <t>ガラス01431</t>
  </si>
  <si>
    <t>ガラス01437</t>
  </si>
  <si>
    <t>ガラス01440</t>
  </si>
  <si>
    <t>ガラス01442</t>
  </si>
  <si>
    <t>ガラス01448</t>
  </si>
  <si>
    <t>ガラス01454</t>
  </si>
  <si>
    <t>ガラス01467</t>
  </si>
  <si>
    <t>ガラス01476</t>
  </si>
  <si>
    <t>ガラス01477</t>
  </si>
  <si>
    <t>ガラス01483</t>
  </si>
  <si>
    <t>ガラス01489</t>
  </si>
  <si>
    <t>ガラス01492</t>
  </si>
  <si>
    <t>ガラス01495</t>
  </si>
  <si>
    <t>ガラス01502</t>
  </si>
  <si>
    <t>ガラス01511</t>
  </si>
  <si>
    <t>ガラス01512</t>
  </si>
  <si>
    <t>ガラス01518</t>
  </si>
  <si>
    <t>ガラス01524</t>
  </si>
  <si>
    <t>ガラス01533</t>
  </si>
  <si>
    <t>ガラス01536</t>
  </si>
  <si>
    <t>ガラス01542</t>
  </si>
  <si>
    <t>ガラス01546</t>
  </si>
  <si>
    <t>ガラス01548</t>
  </si>
  <si>
    <t>ガラス01550</t>
  </si>
  <si>
    <t>ガラス01554</t>
  </si>
  <si>
    <t>ガラス01556</t>
  </si>
  <si>
    <t>ガラス01569</t>
  </si>
  <si>
    <t>ガラス01573</t>
  </si>
  <si>
    <t>ガラス01574</t>
  </si>
  <si>
    <t>ガラス01578</t>
  </si>
  <si>
    <t>ガラス01580</t>
  </si>
  <si>
    <t>ガラス01675</t>
  </si>
  <si>
    <t>ガラス01681</t>
  </si>
  <si>
    <t>ガラス01716</t>
  </si>
  <si>
    <t>ガラス01722</t>
  </si>
  <si>
    <t>ガラス01931</t>
  </si>
  <si>
    <t>ガラス01972</t>
  </si>
  <si>
    <t>ガラス02007</t>
  </si>
  <si>
    <t>ガラス02042</t>
  </si>
  <si>
    <t>ガラス02519</t>
  </si>
  <si>
    <t>完成品設定あり</t>
  </si>
  <si>
    <t>ガラス02546</t>
  </si>
  <si>
    <t>ガラス02686</t>
  </si>
  <si>
    <t>ガラス02688</t>
  </si>
  <si>
    <t>ガラス02704</t>
  </si>
  <si>
    <t>ガラス02707</t>
  </si>
  <si>
    <t>ガラス02719</t>
  </si>
  <si>
    <t>ガラス02721</t>
  </si>
  <si>
    <t>ガラス02746</t>
  </si>
  <si>
    <t>ガラス02748</t>
  </si>
  <si>
    <t>ガラス02773</t>
  </si>
  <si>
    <t>ガラス02775</t>
  </si>
  <si>
    <t>ガラス02791</t>
  </si>
  <si>
    <t>ガラス02794</t>
  </si>
  <si>
    <t>ガラス02806</t>
  </si>
  <si>
    <t>ガラス02828</t>
  </si>
  <si>
    <t>ガラス04342</t>
  </si>
  <si>
    <t>ガラス04348</t>
  </si>
  <si>
    <t>ガラス04375</t>
  </si>
  <si>
    <t>ガラス04381</t>
  </si>
  <si>
    <t>ガラス04393</t>
  </si>
  <si>
    <t>ガラス04394</t>
  </si>
  <si>
    <t>ガラス04395</t>
  </si>
  <si>
    <t>ガラス04396</t>
  </si>
  <si>
    <t>ガラス04397</t>
  </si>
  <si>
    <t>ガラス04398</t>
  </si>
  <si>
    <t>ガラス04399</t>
  </si>
  <si>
    <t>ガラス04400</t>
  </si>
  <si>
    <t>ガラス04401</t>
  </si>
  <si>
    <t>ガラス04402</t>
  </si>
  <si>
    <t>ガラス04408</t>
  </si>
  <si>
    <t>ガラス04414</t>
  </si>
  <si>
    <t>ガラス04417</t>
  </si>
  <si>
    <t>ガラス04420</t>
  </si>
  <si>
    <t>ガラス04421</t>
  </si>
  <si>
    <t>ガラス04422</t>
  </si>
  <si>
    <t>ガラス04423</t>
  </si>
  <si>
    <t>ガラス04424</t>
  </si>
  <si>
    <t>ガラス04425</t>
  </si>
  <si>
    <t>ガラス04426</t>
  </si>
  <si>
    <t>ガラス04427</t>
  </si>
  <si>
    <t>ガラス04428</t>
  </si>
  <si>
    <t>ガラス04429</t>
  </si>
  <si>
    <t>ガラス04435</t>
  </si>
  <si>
    <t>ガラス04441</t>
  </si>
  <si>
    <t>ガラス04442</t>
  </si>
  <si>
    <t>ガラス04443</t>
  </si>
  <si>
    <t>ガラス04444</t>
  </si>
  <si>
    <t>ガラス04445</t>
  </si>
  <si>
    <t>ガラス04446</t>
  </si>
  <si>
    <t>ガラス04447</t>
  </si>
  <si>
    <t>ガラス04450</t>
  </si>
  <si>
    <t>ガラス04462</t>
  </si>
  <si>
    <t>ガラス04466</t>
  </si>
  <si>
    <t>ガラス04484</t>
  </si>
  <si>
    <t>ガラス04488</t>
  </si>
  <si>
    <t>ガラス04572</t>
  </si>
  <si>
    <t>ガラス04578</t>
  </si>
  <si>
    <t>ガラス04605</t>
  </si>
  <si>
    <t>ガラス04611</t>
  </si>
  <si>
    <t>ガラス04804</t>
  </si>
  <si>
    <t>ガラス04808</t>
  </si>
  <si>
    <t>ガラス04811</t>
  </si>
  <si>
    <t>ガラス04818</t>
  </si>
  <si>
    <t>ガラス04853</t>
  </si>
  <si>
    <t>ガラス04854</t>
  </si>
  <si>
    <t>ガラス04862</t>
  </si>
  <si>
    <t>ガラス04863</t>
  </si>
  <si>
    <t>ガラス04920</t>
  </si>
  <si>
    <t>ガラス04921</t>
  </si>
  <si>
    <t>ガラス04947</t>
  </si>
  <si>
    <t>ガラス04948</t>
  </si>
  <si>
    <t>ガラス01391</t>
  </si>
  <si>
    <t>ガラス01392</t>
  </si>
  <si>
    <t>ガラス01397</t>
  </si>
  <si>
    <t>ガラス01400</t>
  </si>
  <si>
    <t>ガラス01402</t>
  </si>
  <si>
    <t>ガラス01404</t>
  </si>
  <si>
    <t>ガラス01408</t>
  </si>
  <si>
    <t>ガラス01410</t>
  </si>
  <si>
    <t>ガラス01414</t>
  </si>
  <si>
    <t>ガラス01422</t>
  </si>
  <si>
    <t>ガラス01423</t>
  </si>
  <si>
    <t>ガラス01425</t>
  </si>
  <si>
    <t>ガラス01426</t>
  </si>
  <si>
    <t>ガラス01432</t>
  </si>
  <si>
    <t>ガラス01433</t>
  </si>
  <si>
    <t>ガラス01438</t>
  </si>
  <si>
    <t>ガラス01441</t>
  </si>
  <si>
    <t>ガラス01443</t>
  </si>
  <si>
    <t>ガラス01445</t>
  </si>
  <si>
    <t>ガラス01449</t>
  </si>
  <si>
    <t>ガラス01451</t>
  </si>
  <si>
    <t>ガラス01455</t>
  </si>
  <si>
    <t>ガラス01457</t>
  </si>
  <si>
    <t>ガラス01458</t>
  </si>
  <si>
    <t>ガラス01460</t>
  </si>
  <si>
    <t>ガラス01461</t>
  </si>
  <si>
    <t>ガラス01468</t>
  </si>
  <si>
    <t>ガラス01473</t>
  </si>
  <si>
    <t>ガラス01478</t>
  </si>
  <si>
    <t>ガラス01480</t>
  </si>
  <si>
    <t>ガラス01484</t>
  </si>
  <si>
    <t>ガラス01486</t>
  </si>
  <si>
    <t>ガラス01490</t>
  </si>
  <si>
    <t>ガラス01493</t>
  </si>
  <si>
    <t>ガラス01496</t>
  </si>
  <si>
    <t>ガラス01503</t>
  </si>
  <si>
    <t>ガラス01508</t>
  </si>
  <si>
    <t>ガラス01513</t>
  </si>
  <si>
    <t>ガラス01515</t>
  </si>
  <si>
    <t>ガラス01519</t>
  </si>
  <si>
    <t>ガラス01521</t>
  </si>
  <si>
    <t>ガラス01525</t>
  </si>
  <si>
    <t>ガラス01534</t>
  </si>
  <si>
    <t>ガラス01537</t>
  </si>
  <si>
    <t>ガラス01543</t>
  </si>
  <si>
    <t>ガラス01549</t>
  </si>
  <si>
    <t>ガラス01551</t>
  </si>
  <si>
    <t>ガラス01552</t>
  </si>
  <si>
    <t>ガラス01555</t>
  </si>
  <si>
    <t>ガラス01557</t>
  </si>
  <si>
    <t>ガラス01562</t>
  </si>
  <si>
    <t>ガラス01563</t>
  </si>
  <si>
    <t>ガラス01564</t>
  </si>
  <si>
    <t>ガラス01565</t>
  </si>
  <si>
    <t>ガラス01575</t>
  </si>
  <si>
    <t>ガラス01576</t>
  </si>
  <si>
    <t>ガラス01579</t>
  </si>
  <si>
    <t>ガラス01581</t>
  </si>
  <si>
    <t>ガラス01582</t>
  </si>
  <si>
    <t>ガラス01583</t>
  </si>
  <si>
    <t>ガラス01584</t>
  </si>
  <si>
    <t>ガラス01585</t>
  </si>
  <si>
    <t>ガラス02459</t>
  </si>
  <si>
    <t>ガラス02492</t>
  </si>
  <si>
    <t>ガラス02522</t>
  </si>
  <si>
    <t>ガラス02549</t>
  </si>
  <si>
    <t>ガラス02567</t>
  </si>
  <si>
    <t>ガラス02570</t>
  </si>
  <si>
    <t>ガラス02579</t>
  </si>
  <si>
    <t>ガラス02601</t>
  </si>
  <si>
    <t>ガラス02683</t>
  </si>
  <si>
    <t>ガラス02689</t>
  </si>
  <si>
    <t>ガラス02690</t>
  </si>
  <si>
    <t>ガラス02696</t>
  </si>
  <si>
    <t>ガラス02708</t>
  </si>
  <si>
    <t>ガラス02711</t>
  </si>
  <si>
    <t>ガラス02716</t>
  </si>
  <si>
    <t>ガラス02722</t>
  </si>
  <si>
    <t>ガラス02723</t>
  </si>
  <si>
    <t>ガラス02729</t>
  </si>
  <si>
    <t>ガラス02735</t>
  </si>
  <si>
    <t>ガラス02738</t>
  </si>
  <si>
    <t>ガラス02743</t>
  </si>
  <si>
    <t>ガラス02749</t>
  </si>
  <si>
    <t>ガラス02750</t>
  </si>
  <si>
    <t>ガラス02756</t>
  </si>
  <si>
    <t>ガラス02762</t>
  </si>
  <si>
    <t>ガラス02765</t>
  </si>
  <si>
    <t>ガラス02770</t>
  </si>
  <si>
    <t>ガラス02776</t>
  </si>
  <si>
    <t>ガラス02777</t>
  </si>
  <si>
    <t>ガラス02783</t>
  </si>
  <si>
    <t>ガラス02795</t>
  </si>
  <si>
    <t>ガラス02798</t>
  </si>
  <si>
    <t>ガラス02807</t>
  </si>
  <si>
    <t>ガラス02811</t>
  </si>
  <si>
    <t>ガラス02819</t>
  </si>
  <si>
    <t>ガラス02821</t>
  </si>
  <si>
    <t>ガラス02829</t>
  </si>
  <si>
    <t>ガラス02833</t>
  </si>
  <si>
    <t>ガラス02837</t>
  </si>
  <si>
    <t>ガラス02839</t>
  </si>
  <si>
    <t>ガラス04333</t>
  </si>
  <si>
    <t>ガラス04334</t>
  </si>
  <si>
    <t>ガラス04335</t>
  </si>
  <si>
    <t>ガラス04336</t>
  </si>
  <si>
    <t>ガラス04337</t>
  </si>
  <si>
    <t>ガラス04338</t>
  </si>
  <si>
    <t>ガラス04339</t>
  </si>
  <si>
    <t>ガラス04340</t>
  </si>
  <si>
    <t>ガラス04341</t>
  </si>
  <si>
    <t>ガラス04343</t>
  </si>
  <si>
    <t>ガラス04345</t>
  </si>
  <si>
    <t>ガラス04349</t>
  </si>
  <si>
    <t>ガラス04351</t>
  </si>
  <si>
    <t>ガラス04354</t>
  </si>
  <si>
    <t>ガラス04355</t>
  </si>
  <si>
    <t>ガラス04356</t>
  </si>
  <si>
    <t>ガラス04357</t>
  </si>
  <si>
    <t>ガラス04358</t>
  </si>
  <si>
    <t>ガラス04359</t>
  </si>
  <si>
    <t>ガラス04360</t>
  </si>
  <si>
    <t>ガラス04361</t>
  </si>
  <si>
    <t>ガラス04363</t>
  </si>
  <si>
    <t>ガラス04364</t>
  </si>
  <si>
    <t>ガラス04366</t>
  </si>
  <si>
    <t>ガラス04367</t>
  </si>
  <si>
    <t>ガラス04368</t>
  </si>
  <si>
    <t>ガラス04369</t>
  </si>
  <si>
    <t>ガラス04370</t>
  </si>
  <si>
    <t>ガラス04371</t>
  </si>
  <si>
    <t>ガラス04372</t>
  </si>
  <si>
    <t>ガラス04373</t>
  </si>
  <si>
    <t>ガラス04374</t>
  </si>
  <si>
    <t>ガラス04376</t>
  </si>
  <si>
    <t>ガラス04378</t>
  </si>
  <si>
    <t>ガラス04382</t>
  </si>
  <si>
    <t>ガラス04384</t>
  </si>
  <si>
    <t>ガラス04387</t>
  </si>
  <si>
    <t>ガラス04388</t>
  </si>
  <si>
    <t>ガラス04390</t>
  </si>
  <si>
    <t>ガラス04391</t>
  </si>
  <si>
    <t>ガラス04403</t>
  </si>
  <si>
    <t>ガラス04405</t>
  </si>
  <si>
    <t>ガラス04409</t>
  </si>
  <si>
    <t>ガラス04411</t>
  </si>
  <si>
    <t>ガラス04415</t>
  </si>
  <si>
    <t>ガラス04418</t>
  </si>
  <si>
    <t>ガラス04430</t>
  </si>
  <si>
    <t>ガラス04432</t>
  </si>
  <si>
    <t>ガラス04436</t>
  </si>
  <si>
    <t>ガラス04438</t>
  </si>
  <si>
    <t>ガラス04448</t>
  </si>
  <si>
    <t>ガラス04451</t>
  </si>
  <si>
    <t>ガラス04453</t>
  </si>
  <si>
    <t>ガラス04454</t>
  </si>
  <si>
    <t>ガラス04455</t>
  </si>
  <si>
    <t>ガラス04456</t>
  </si>
  <si>
    <t>ガラス04457</t>
  </si>
  <si>
    <t>ガラス04458</t>
  </si>
  <si>
    <t>ガラス04459</t>
  </si>
  <si>
    <t>ガラス04460</t>
  </si>
  <si>
    <t>ガラス04461</t>
  </si>
  <si>
    <t>ガラス04463</t>
  </si>
  <si>
    <t>ガラス04464</t>
  </si>
  <si>
    <t>ガラス04467</t>
  </si>
  <si>
    <t>ガラス04468</t>
  </si>
  <si>
    <t>ガラス04470</t>
  </si>
  <si>
    <t>ガラス04471</t>
  </si>
  <si>
    <t>ガラス04472</t>
  </si>
  <si>
    <t>ガラス04473</t>
  </si>
  <si>
    <t>ガラス04474</t>
  </si>
  <si>
    <t>ガラス04475</t>
  </si>
  <si>
    <t>ガラス04476</t>
  </si>
  <si>
    <t>ガラス04477</t>
  </si>
  <si>
    <t>ガラス04478</t>
  </si>
  <si>
    <t>ガラス04479</t>
  </si>
  <si>
    <t>ガラス04480</t>
  </si>
  <si>
    <t>ガラス04481</t>
  </si>
  <si>
    <t>ガラス04482</t>
  </si>
  <si>
    <t>ガラス04483</t>
  </si>
  <si>
    <t>ガラス04485</t>
  </si>
  <si>
    <t>ガラス04486</t>
  </si>
  <si>
    <t>ガラス04489</t>
  </si>
  <si>
    <t>ガラス04490</t>
  </si>
  <si>
    <t>ガラス04492</t>
  </si>
  <si>
    <t>ガラス04493</t>
  </si>
  <si>
    <t>ガラス04494</t>
  </si>
  <si>
    <t>ガラス04495</t>
  </si>
  <si>
    <t>ガラス04795</t>
  </si>
  <si>
    <t>ガラス04796</t>
  </si>
  <si>
    <t>ガラス04798</t>
  </si>
  <si>
    <t>ガラス04799</t>
  </si>
  <si>
    <t>ガラス04805</t>
  </si>
  <si>
    <t>ガラス04806</t>
  </si>
  <si>
    <t>ガラス04809</t>
  </si>
  <si>
    <t>ガラス04812</t>
  </si>
  <si>
    <t>ガラス04819</t>
  </si>
  <si>
    <t>ガラス04827</t>
  </si>
  <si>
    <t>ガラス04828</t>
  </si>
  <si>
    <t>ガラス04840</t>
  </si>
  <si>
    <t>ガラス04841</t>
  </si>
  <si>
    <t>ガラス04891</t>
  </si>
  <si>
    <t>ガラス04893</t>
  </si>
  <si>
    <t>ガラス04895</t>
  </si>
  <si>
    <t>ガラス04897</t>
  </si>
  <si>
    <t>ガラス04922</t>
  </si>
  <si>
    <t>ガラス04923</t>
  </si>
  <si>
    <t>ガラス04924</t>
  </si>
  <si>
    <t>ガラス04927</t>
  </si>
  <si>
    <t>ガラス04928</t>
  </si>
  <si>
    <t>ガラス04929</t>
  </si>
  <si>
    <t>ガラス04930</t>
  </si>
  <si>
    <t>ガラス04949</t>
  </si>
  <si>
    <t>ガラス04950</t>
  </si>
  <si>
    <t>ガラス04951</t>
  </si>
  <si>
    <t>ガラス04952</t>
  </si>
  <si>
    <t>ガラス04953</t>
  </si>
  <si>
    <t>ガラス04954</t>
  </si>
  <si>
    <t>ガラス01393</t>
  </si>
  <si>
    <t>ガラス01403</t>
  </si>
  <si>
    <t>ガラス01405</t>
  </si>
  <si>
    <t>ガラス01409</t>
  </si>
  <si>
    <t>ガラス01411</t>
  </si>
  <si>
    <t>ガラス01415</t>
  </si>
  <si>
    <t>ガラス01424</t>
  </si>
  <si>
    <t>ガラス01427</t>
  </si>
  <si>
    <t>ガラス01434</t>
  </si>
  <si>
    <t>ガラス01444</t>
  </si>
  <si>
    <t>ガラス01446</t>
  </si>
  <si>
    <t>ガラス01450</t>
  </si>
  <si>
    <t>ガラス01452</t>
  </si>
  <si>
    <t>ガラス01456</t>
  </si>
  <si>
    <t>ガラス01459</t>
  </si>
  <si>
    <t>ガラス01462</t>
  </si>
  <si>
    <t>ガラス01469</t>
  </si>
  <si>
    <t>ガラス01479</t>
  </si>
  <si>
    <t>ガラス01481</t>
  </si>
  <si>
    <t>ガラス01485</t>
  </si>
  <si>
    <t>ガラス01487</t>
  </si>
  <si>
    <t>ガラス01491</t>
  </si>
  <si>
    <t>ガラス01494</t>
  </si>
  <si>
    <t>ガラス01497</t>
  </si>
  <si>
    <t>ガラス01504</t>
  </si>
  <si>
    <t>ガラス01514</t>
  </si>
  <si>
    <t>ガラス01516</t>
  </si>
  <si>
    <t>ガラス01520</t>
  </si>
  <si>
    <t>ガラス01522</t>
  </si>
  <si>
    <t>ガラス01526</t>
  </si>
  <si>
    <t>ガラス01535</t>
  </si>
  <si>
    <t>ガラス01538</t>
  </si>
  <si>
    <t>ガラス01553</t>
  </si>
  <si>
    <t>ガラス01577</t>
  </si>
  <si>
    <t>ガラス02462</t>
  </si>
  <si>
    <t>ガラス02480</t>
  </si>
  <si>
    <t>ガラス02483</t>
  </si>
  <si>
    <t>ガラス02495</t>
  </si>
  <si>
    <t>ガラス02520</t>
  </si>
  <si>
    <t>ガラス02523</t>
  </si>
  <si>
    <t>ガラス02525</t>
  </si>
  <si>
    <t>ガラス02547</t>
  </si>
  <si>
    <t>ガラス02550</t>
  </si>
  <si>
    <t>ガラス02552</t>
  </si>
  <si>
    <t>ガラス02568</t>
  </si>
  <si>
    <t>ガラス02571</t>
  </si>
  <si>
    <t>ガラス02581</t>
  </si>
  <si>
    <t>ガラス02593</t>
  </si>
  <si>
    <t>ガラス02595</t>
  </si>
  <si>
    <t>ガラス02603</t>
  </si>
  <si>
    <t>ガラス02693</t>
  </si>
  <si>
    <t>ガラス02697</t>
  </si>
  <si>
    <t>ガラス02699</t>
  </si>
  <si>
    <t>ガラス02726</t>
  </si>
  <si>
    <t>ガラス02730</t>
  </si>
  <si>
    <t>ガラス02732</t>
  </si>
  <si>
    <t>ガラス02751</t>
  </si>
  <si>
    <t>ガラス02753</t>
  </si>
  <si>
    <t>ガラス02757</t>
  </si>
  <si>
    <t>ガラス02759</t>
  </si>
  <si>
    <t>ガラス02763</t>
  </si>
  <si>
    <t>ガラス02766</t>
  </si>
  <si>
    <t>ガラス02778</t>
  </si>
  <si>
    <t>ガラス02780</t>
  </si>
  <si>
    <t>ガラス02784</t>
  </si>
  <si>
    <t>ガラス02786</t>
  </si>
  <si>
    <t>ガラス02796</t>
  </si>
  <si>
    <t>ガラス02799</t>
  </si>
  <si>
    <t>ガラス02809</t>
  </si>
  <si>
    <t>ガラス02812</t>
  </si>
  <si>
    <t>ガラス02813</t>
  </si>
  <si>
    <t>ガラス02831</t>
  </si>
  <si>
    <t>ガラス02834</t>
  </si>
  <si>
    <t>ガラス02835</t>
  </si>
  <si>
    <t>ガラス04344</t>
  </si>
  <si>
    <t>ガラス04346</t>
  </si>
  <si>
    <t>ガラス04350</t>
  </si>
  <si>
    <t>ガラス04352</t>
  </si>
  <si>
    <t>ガラス04362</t>
  </si>
  <si>
    <t>ガラス04365</t>
  </si>
  <si>
    <t>ガラス04377</t>
  </si>
  <si>
    <t>ガラス04379</t>
  </si>
  <si>
    <t>ガラス04383</t>
  </si>
  <si>
    <t>ガラス04385</t>
  </si>
  <si>
    <t>ガラス04389</t>
  </si>
  <si>
    <t>ガラス04392</t>
  </si>
  <si>
    <t>ガラス04404</t>
  </si>
  <si>
    <t>ガラス04406</t>
  </si>
  <si>
    <t>ガラス04410</t>
  </si>
  <si>
    <t>ガラス04412</t>
  </si>
  <si>
    <t>ガラス04416</t>
  </si>
  <si>
    <t>ガラス04419</t>
  </si>
  <si>
    <t>ガラス04431</t>
  </si>
  <si>
    <t>ガラス04433</t>
  </si>
  <si>
    <t>ガラス04437</t>
  </si>
  <si>
    <t>ガラス04439</t>
  </si>
  <si>
    <t>ガラス04449</t>
  </si>
  <si>
    <t>ガラス04452</t>
  </si>
  <si>
    <t>ガラス04465</t>
  </si>
  <si>
    <t>ガラス04469</t>
  </si>
  <si>
    <t>ガラス04487</t>
  </si>
  <si>
    <t>ガラス04491</t>
  </si>
  <si>
    <t>ガラス04797</t>
  </si>
  <si>
    <t>ガラス04800</t>
  </si>
  <si>
    <t>ガラス04807</t>
  </si>
  <si>
    <t>ガラス04810</t>
  </si>
  <si>
    <t>ガラス04813</t>
  </si>
  <si>
    <t>ガラス04820</t>
  </si>
  <si>
    <t>ガラス04892</t>
  </si>
  <si>
    <t>ガラス04894</t>
  </si>
  <si>
    <t>ガラス04896</t>
  </si>
  <si>
    <t>ガラス04898</t>
  </si>
  <si>
    <t>ガラス04925</t>
  </si>
  <si>
    <t>ガラス04926</t>
  </si>
  <si>
    <t>ガラス04955</t>
  </si>
  <si>
    <t>ガラス04956</t>
  </si>
  <si>
    <t>ガラス04957</t>
  </si>
  <si>
    <t>ガラス04958</t>
  </si>
  <si>
    <t>ガラス01406</t>
  </si>
  <si>
    <t>ガラス01412</t>
  </si>
  <si>
    <t>ガラス01447</t>
  </si>
  <si>
    <t>ガラス01453</t>
  </si>
  <si>
    <t>ガラス01482</t>
  </si>
  <si>
    <t>ガラス01488</t>
  </si>
  <si>
    <t>ガラス01517</t>
  </si>
  <si>
    <t>ガラス01523</t>
  </si>
  <si>
    <t>ガラス02460</t>
  </si>
  <si>
    <t>ガラス02463</t>
  </si>
  <si>
    <t>ガラス02465</t>
  </si>
  <si>
    <t>ガラス02481</t>
  </si>
  <si>
    <t>ガラス02484</t>
  </si>
  <si>
    <t>ガラス02493</t>
  </si>
  <si>
    <t>ガラス02496</t>
  </si>
  <si>
    <t>ガラス02498</t>
  </si>
  <si>
    <t>ガラス02524</t>
  </si>
  <si>
    <t>ガラス02526</t>
  </si>
  <si>
    <t>ガラス02551</t>
  </si>
  <si>
    <t>ガラス02553</t>
  </si>
  <si>
    <t>ガラス02569</t>
  </si>
  <si>
    <t>ガラス02572</t>
  </si>
  <si>
    <t>ガラス02580</t>
  </si>
  <si>
    <t>ガラス02582</t>
  </si>
  <si>
    <t>ガラス02583</t>
  </si>
  <si>
    <t>ガラス02594</t>
  </si>
  <si>
    <t>ガラス02596</t>
  </si>
  <si>
    <t>ガラス02602</t>
  </si>
  <si>
    <t>ガラス02604</t>
  </si>
  <si>
    <t>ガラス02605</t>
  </si>
  <si>
    <t>ガラス02691</t>
  </si>
  <si>
    <t>ガラス02709</t>
  </si>
  <si>
    <t>ガラス02712</t>
  </si>
  <si>
    <t>ガラス02724</t>
  </si>
  <si>
    <t>ガラス02736</t>
  </si>
  <si>
    <t>ガラス02739</t>
  </si>
  <si>
    <t>ガラス02808</t>
  </si>
  <si>
    <t>ガラス02820</t>
  </si>
  <si>
    <t>ガラス02822</t>
  </si>
  <si>
    <t>ガラス02830</t>
  </si>
  <si>
    <t>ガラス02838</t>
  </si>
  <si>
    <t>ガラス02840</t>
  </si>
  <si>
    <t>ガラス04347</t>
  </si>
  <si>
    <t>ガラス04353</t>
  </si>
  <si>
    <t>ガラス04380</t>
  </si>
  <si>
    <t>ガラス04386</t>
  </si>
  <si>
    <t>ガラス04407</t>
  </si>
  <si>
    <t>ガラス04413</t>
  </si>
  <si>
    <t>ガラス04434</t>
  </si>
  <si>
    <t>ガラス04440</t>
  </si>
  <si>
    <t>ガラス02464</t>
  </si>
  <si>
    <t>ガラス02466</t>
  </si>
  <si>
    <t>ガラス02482</t>
  </si>
  <si>
    <t>ガラス02485</t>
  </si>
  <si>
    <t>ガラス02497</t>
  </si>
  <si>
    <t>ガラス02499</t>
  </si>
  <si>
    <t>ガラス02584</t>
  </si>
  <si>
    <t>ガラス02606</t>
  </si>
  <si>
    <t>ガラス02692</t>
  </si>
  <si>
    <t>ガラス02694</t>
  </si>
  <si>
    <t>ガラス02698</t>
  </si>
  <si>
    <t>ガラス02700</t>
  </si>
  <si>
    <t>ガラス02710</t>
  </si>
  <si>
    <t>ガラス02713</t>
  </si>
  <si>
    <t>ガラス02725</t>
  </si>
  <si>
    <t>ガラス02727</t>
  </si>
  <si>
    <t>ガラス02731</t>
  </si>
  <si>
    <t>ガラス02733</t>
  </si>
  <si>
    <t>ガラス02737</t>
  </si>
  <si>
    <t>ガラス02740</t>
  </si>
  <si>
    <t>ガラス02752</t>
  </si>
  <si>
    <t>ガラス02754</t>
  </si>
  <si>
    <t>ガラス02758</t>
  </si>
  <si>
    <t>ガラス02760</t>
  </si>
  <si>
    <t>ガラス02764</t>
  </si>
  <si>
    <t>ガラス02767</t>
  </si>
  <si>
    <t>ガラス02779</t>
  </si>
  <si>
    <t>ガラス02781</t>
  </si>
  <si>
    <t>ガラス02785</t>
  </si>
  <si>
    <t>ガラス02787</t>
  </si>
  <si>
    <t>ガラス02797</t>
  </si>
  <si>
    <t>ガラス02800</t>
  </si>
  <si>
    <t>ガラス02810</t>
  </si>
  <si>
    <t>ガラス02814</t>
  </si>
  <si>
    <t>ガラス02832</t>
  </si>
  <si>
    <t>ガラス02836</t>
  </si>
  <si>
    <t>ガラス02461</t>
  </si>
  <si>
    <t>ガラス02467</t>
  </si>
  <si>
    <t>ガラス02468</t>
  </si>
  <si>
    <t>ガラス02474</t>
  </si>
  <si>
    <t>ガラス02486</t>
  </si>
  <si>
    <t>ガラス02489</t>
  </si>
  <si>
    <t>ガラス02494</t>
  </si>
  <si>
    <t>ガラス02500</t>
  </si>
  <si>
    <t>ガラス02501</t>
  </si>
  <si>
    <t>ガラス02507</t>
  </si>
  <si>
    <t>ガラス02513</t>
  </si>
  <si>
    <t>ガラス02516</t>
  </si>
  <si>
    <t>ガラス02521</t>
  </si>
  <si>
    <t>ガラス02527</t>
  </si>
  <si>
    <t>ガラス02528</t>
  </si>
  <si>
    <t>ガラス02534</t>
  </si>
  <si>
    <t>ガラス02540</t>
  </si>
  <si>
    <t>ガラス02543</t>
  </si>
  <si>
    <t>ガラス02548</t>
  </si>
  <si>
    <t>ガラス02554</t>
  </si>
  <si>
    <t>ガラス02555</t>
  </si>
  <si>
    <t>ガラス02561</t>
  </si>
  <si>
    <t>ガラス02573</t>
  </si>
  <si>
    <t>ガラス02576</t>
  </si>
  <si>
    <t>ガラス02585</t>
  </si>
  <si>
    <t>ガラス02589</t>
  </si>
  <si>
    <t>ガラス02597</t>
  </si>
  <si>
    <t>ガラス02599</t>
  </si>
  <si>
    <t>ガラス02607</t>
  </si>
  <si>
    <t>ガラス02611</t>
  </si>
  <si>
    <t>ガラス02615</t>
  </si>
  <si>
    <t>ガラス02617</t>
  </si>
  <si>
    <t>ガラス04801</t>
  </si>
  <si>
    <t>ガラス04802</t>
  </si>
  <si>
    <t>ガラス04814</t>
  </si>
  <si>
    <t>ガラス04815</t>
  </si>
  <si>
    <t>ガラス04931</t>
  </si>
  <si>
    <t>ガラス04932</t>
  </si>
  <si>
    <t>ガラス04933</t>
  </si>
  <si>
    <t>ガラス04934</t>
  </si>
  <si>
    <t>ガラス02529</t>
  </si>
  <si>
    <t>ガラス02531</t>
  </si>
  <si>
    <t>ガラス02535</t>
  </si>
  <si>
    <t>ガラス02537</t>
  </si>
  <si>
    <t>ガラス02541</t>
  </si>
  <si>
    <t>ガラス02544</t>
  </si>
  <si>
    <t>ガラス02556</t>
  </si>
  <si>
    <t>ガラス02558</t>
  </si>
  <si>
    <t>ガラス02562</t>
  </si>
  <si>
    <t>ガラス02564</t>
  </si>
  <si>
    <t>ガラス02574</t>
  </si>
  <si>
    <t>ガラス02577</t>
  </si>
  <si>
    <t>ガラス02695</t>
  </si>
  <si>
    <t>ガラス02701</t>
  </si>
  <si>
    <t>ガラス02728</t>
  </si>
  <si>
    <t>ガラス02734</t>
  </si>
  <si>
    <t>ガラス02755</t>
  </si>
  <si>
    <t>ガラス02761</t>
  </si>
  <si>
    <t>ガラス02782</t>
  </si>
  <si>
    <t>ガラス02788</t>
  </si>
  <si>
    <t>ガラス02469</t>
  </si>
  <si>
    <t>ガラス02471</t>
  </si>
  <si>
    <t>ガラス02475</t>
  </si>
  <si>
    <t>ガラス02477</t>
  </si>
  <si>
    <t>ガラス02487</t>
  </si>
  <si>
    <t>ガラス02490</t>
  </si>
  <si>
    <t>ガラス02502</t>
  </si>
  <si>
    <t>ガラス02504</t>
  </si>
  <si>
    <t>ガラス02508</t>
  </si>
  <si>
    <t>ガラス02510</t>
  </si>
  <si>
    <t>ガラス02514</t>
  </si>
  <si>
    <t>ガラス02517</t>
  </si>
  <si>
    <t>ガラス02586</t>
  </si>
  <si>
    <t>ガラス02587</t>
  </si>
  <si>
    <t>ガラス02590</t>
  </si>
  <si>
    <t>ガラス02591</t>
  </si>
  <si>
    <t>ガラス02598</t>
  </si>
  <si>
    <t>ガラス02600</t>
  </si>
  <si>
    <t>ガラス02608</t>
  </si>
  <si>
    <t>ガラス02609</t>
  </si>
  <si>
    <t>ガラス02612</t>
  </si>
  <si>
    <t>ガラス02613</t>
  </si>
  <si>
    <t>ガラス02616</t>
  </si>
  <si>
    <t>ガラス02618</t>
  </si>
  <si>
    <t>ガラス02472</t>
  </si>
  <si>
    <t>ガラス02476</t>
  </si>
  <si>
    <t>ガラス02478</t>
  </si>
  <si>
    <t>ガラス02505</t>
  </si>
  <si>
    <t>ガラス02509</t>
  </si>
  <si>
    <t>ガラス02511</t>
  </si>
  <si>
    <t>ガラス02530</t>
  </si>
  <si>
    <t>ガラス02532</t>
  </si>
  <si>
    <t>ガラス02536</t>
  </si>
  <si>
    <t>ガラス02538</t>
  </si>
  <si>
    <t>ガラス02542</t>
  </si>
  <si>
    <t>ガラス02545</t>
  </si>
  <si>
    <t>ガラス02557</t>
  </si>
  <si>
    <t>ガラス02559</t>
  </si>
  <si>
    <t>ガラス02563</t>
  </si>
  <si>
    <t>ガラス02565</t>
  </si>
  <si>
    <t>ガラス02575</t>
  </si>
  <si>
    <t>ガラス02578</t>
  </si>
  <si>
    <t>ガラス02588</t>
  </si>
  <si>
    <t>ガラス02592</t>
  </si>
  <si>
    <t>ガラス02610</t>
  </si>
  <si>
    <t>ガラス02614</t>
  </si>
  <si>
    <t>ガラス02470</t>
  </si>
  <si>
    <t>ガラス02488</t>
  </si>
  <si>
    <t>ガラス02491</t>
  </si>
  <si>
    <t>ガラス02503</t>
  </si>
  <si>
    <t>ガラス02515</t>
  </si>
  <si>
    <t>ガラス02518</t>
  </si>
  <si>
    <t>一般</t>
  </si>
  <si>
    <t>ガラス04284</t>
  </si>
  <si>
    <t>ガラス04285</t>
  </si>
  <si>
    <t>ガラス04290</t>
  </si>
  <si>
    <t>ガラス04292</t>
  </si>
  <si>
    <t>ガラス04293</t>
  </si>
  <si>
    <t>ガラス04318</t>
  </si>
  <si>
    <t>ガラス04319</t>
  </si>
  <si>
    <t>ガラス04324</t>
  </si>
  <si>
    <t>ガラス04326</t>
  </si>
  <si>
    <t>ガラス04327</t>
  </si>
  <si>
    <t>ガラス01362</t>
  </si>
  <si>
    <t>ガラス01363</t>
  </si>
  <si>
    <t>ガラス01364</t>
  </si>
  <si>
    <t>ガラス01365</t>
  </si>
  <si>
    <t>ガラス01366</t>
  </si>
  <si>
    <t>ガラス01367</t>
  </si>
  <si>
    <t>ガラス01368</t>
  </si>
  <si>
    <t>ガラス01369</t>
  </si>
  <si>
    <t>ガラス01370</t>
  </si>
  <si>
    <t>ガラス01371</t>
  </si>
  <si>
    <t>ガラス01372</t>
  </si>
  <si>
    <t>ガラス01373</t>
  </si>
  <si>
    <t>ガラス01374</t>
  </si>
  <si>
    <t>ガラス01375</t>
  </si>
  <si>
    <t>ガラス01376</t>
  </si>
  <si>
    <t>ガラス01377</t>
  </si>
  <si>
    <t>ガラス01378</t>
  </si>
  <si>
    <t>ガラス01379</t>
  </si>
  <si>
    <t>ガラス01380</t>
  </si>
  <si>
    <t>ガラス01381</t>
  </si>
  <si>
    <t>ガラス01382</t>
  </si>
  <si>
    <t>ガラス01383</t>
  </si>
  <si>
    <t>ガラス01384</t>
  </si>
  <si>
    <t>ガラス01385</t>
  </si>
  <si>
    <t>ガラス01386</t>
  </si>
  <si>
    <t>ガラス01855</t>
  </si>
  <si>
    <t>ガラス01856</t>
  </si>
  <si>
    <t>ガラス01863</t>
  </si>
  <si>
    <t>ガラス01885</t>
  </si>
  <si>
    <t>ガラス01888</t>
  </si>
  <si>
    <t>ガラス01897</t>
  </si>
  <si>
    <t>ガラス02390</t>
  </si>
  <si>
    <t>ガラス02391</t>
  </si>
  <si>
    <t>ガラス02392</t>
  </si>
  <si>
    <t>ガラス02393</t>
  </si>
  <si>
    <t>ガラス02394</t>
  </si>
  <si>
    <t>ガラス02395</t>
  </si>
  <si>
    <t>ガラス02397</t>
  </si>
  <si>
    <t>ガラス02398</t>
  </si>
  <si>
    <t>ガラス02399</t>
  </si>
  <si>
    <t>ガラス02400</t>
  </si>
  <si>
    <t>ガラス02401</t>
  </si>
  <si>
    <t>ガラス02402</t>
  </si>
  <si>
    <t>ガラス02403</t>
  </si>
  <si>
    <t>ガラス02404</t>
  </si>
  <si>
    <t>ガラス02405</t>
  </si>
  <si>
    <t>ガラス02406</t>
  </si>
  <si>
    <t>ガラス02407</t>
  </si>
  <si>
    <t>ガラス02408</t>
  </si>
  <si>
    <t>ガラス02409</t>
  </si>
  <si>
    <t>ガラス02410</t>
  </si>
  <si>
    <t>ガラス02411</t>
  </si>
  <si>
    <t>ガラス02412</t>
  </si>
  <si>
    <t>ガラス02413</t>
  </si>
  <si>
    <t>ガラス02414</t>
  </si>
  <si>
    <t>ガラス02415</t>
  </si>
  <si>
    <t>ガラス02416</t>
  </si>
  <si>
    <t>ガラス02417</t>
  </si>
  <si>
    <t>ガラス02418</t>
  </si>
  <si>
    <t>ガラス02419</t>
  </si>
  <si>
    <t>ガラス02420</t>
  </si>
  <si>
    <t>ガラス02421</t>
  </si>
  <si>
    <t>ガラス02422</t>
  </si>
  <si>
    <t>ガラス02423</t>
  </si>
  <si>
    <t>ガラス02424</t>
  </si>
  <si>
    <t>ガラス02425</t>
  </si>
  <si>
    <t>ガラス02426</t>
  </si>
  <si>
    <t>ガラス02427</t>
  </si>
  <si>
    <t>ガラス02428</t>
  </si>
  <si>
    <t>ガラス02429</t>
  </si>
  <si>
    <t>ガラス02430</t>
  </si>
  <si>
    <t>ガラス02431</t>
  </si>
  <si>
    <t>ガラス02432</t>
  </si>
  <si>
    <t>ガラス02433</t>
  </si>
  <si>
    <t>ガラス02434</t>
  </si>
  <si>
    <t>ガラス02435</t>
  </si>
  <si>
    <t>ガラス02436</t>
  </si>
  <si>
    <t>ガラス02437</t>
  </si>
  <si>
    <t>ガラス02438</t>
  </si>
  <si>
    <t>ガラス02439</t>
  </si>
  <si>
    <t>ガラス02440</t>
  </si>
  <si>
    <t>ガラス02441</t>
  </si>
  <si>
    <t>ガラス02442</t>
  </si>
  <si>
    <t>ガラス02443</t>
  </si>
  <si>
    <t>ガラス02444</t>
  </si>
  <si>
    <t>ガラス02445</t>
  </si>
  <si>
    <t>ガラス02446</t>
  </si>
  <si>
    <t>ガラス02447</t>
  </si>
  <si>
    <t>ガラス02448</t>
  </si>
  <si>
    <t>ガラス02449</t>
  </si>
  <si>
    <t>ガラス02450</t>
  </si>
  <si>
    <t>ガラス02451</t>
  </si>
  <si>
    <t>ガラス02452</t>
  </si>
  <si>
    <t>ガラス02453</t>
  </si>
  <si>
    <t>ガラス02454</t>
  </si>
  <si>
    <t>ガラス02455</t>
  </si>
  <si>
    <t>ガラス02456</t>
  </si>
  <si>
    <t>ガラス02457</t>
  </si>
  <si>
    <t>ガラス02458</t>
  </si>
  <si>
    <t>ガラス02533</t>
  </si>
  <si>
    <t>ガラス02539</t>
  </si>
  <si>
    <t>ガラス02560</t>
  </si>
  <si>
    <t>ガラス02566</t>
  </si>
  <si>
    <t>ガラス04261</t>
  </si>
  <si>
    <t>ガラス04262</t>
  </si>
  <si>
    <t>ガラス04263</t>
  </si>
  <si>
    <t>ガラス04264</t>
  </si>
  <si>
    <t>ガラス04265</t>
  </si>
  <si>
    <t>ガラス04266</t>
  </si>
  <si>
    <t>ガラス04267</t>
  </si>
  <si>
    <t>ガラス04268</t>
  </si>
  <si>
    <t>ガラス04269</t>
  </si>
  <si>
    <t>ガラス04270</t>
  </si>
  <si>
    <t>ガラス04271</t>
  </si>
  <si>
    <t>ガラス04272</t>
  </si>
  <si>
    <t>ガラス04273</t>
  </si>
  <si>
    <t>ガラス04274</t>
  </si>
  <si>
    <t>ガラス04275</t>
  </si>
  <si>
    <t>ガラス04276</t>
  </si>
  <si>
    <t>ガラス04277</t>
  </si>
  <si>
    <t>ガラス04278</t>
  </si>
  <si>
    <t>ガラス04279</t>
  </si>
  <si>
    <t>ガラス04280</t>
  </si>
  <si>
    <t>ガラス04281</t>
  </si>
  <si>
    <t>ガラス04282</t>
  </si>
  <si>
    <t>ガラス04283</t>
  </si>
  <si>
    <t>ガラス04286</t>
  </si>
  <si>
    <t>ガラス04287</t>
  </si>
  <si>
    <t>ガラス04288</t>
  </si>
  <si>
    <t>ガラス04289</t>
  </si>
  <si>
    <t>ガラス04291</t>
  </si>
  <si>
    <t>ガラス04294</t>
  </si>
  <si>
    <t>ガラス04295</t>
  </si>
  <si>
    <t>ガラス04296</t>
  </si>
  <si>
    <t>ガラス04297</t>
  </si>
  <si>
    <t>ガラス04298</t>
  </si>
  <si>
    <t>ガラス04299</t>
  </si>
  <si>
    <t>ガラス04300</t>
  </si>
  <si>
    <t>ガラス04301</t>
  </si>
  <si>
    <t>ガラス04302</t>
  </si>
  <si>
    <t>ガラス04303</t>
  </si>
  <si>
    <t>ガラス04304</t>
  </si>
  <si>
    <t>ガラス04305</t>
  </si>
  <si>
    <t>ガラス04306</t>
  </si>
  <si>
    <t>ガラス04307</t>
  </si>
  <si>
    <t>ガラス04308</t>
  </si>
  <si>
    <t>ガラス04309</t>
  </si>
  <si>
    <t>ガラス04310</t>
  </si>
  <si>
    <t>ガラス04311</t>
  </si>
  <si>
    <t>ガラス04312</t>
  </si>
  <si>
    <t>ガラス04313</t>
  </si>
  <si>
    <t>ガラス04314</t>
  </si>
  <si>
    <t>ガラス04315</t>
  </si>
  <si>
    <t>ガラス04316</t>
  </si>
  <si>
    <t>ガラス04317</t>
  </si>
  <si>
    <t>ガラス04320</t>
  </si>
  <si>
    <t>ガラス04321</t>
  </si>
  <si>
    <t>ガラス04322</t>
  </si>
  <si>
    <t>ガラス04323</t>
  </si>
  <si>
    <t>ガラス04325</t>
  </si>
  <si>
    <t>ガラス04328</t>
  </si>
  <si>
    <t>ガラス04329</t>
  </si>
  <si>
    <t>ガラス04330</t>
  </si>
  <si>
    <t>ガラス04331</t>
  </si>
  <si>
    <t>ガラス04332</t>
  </si>
  <si>
    <t>ガラス01138</t>
  </si>
  <si>
    <t>ガラス01139</t>
  </si>
  <si>
    <t>ガラス01140</t>
  </si>
  <si>
    <t>ガラス01141</t>
  </si>
  <si>
    <t>ガラス01142</t>
  </si>
  <si>
    <t>ガラス01143</t>
  </si>
  <si>
    <t>ガラス01144</t>
  </si>
  <si>
    <t>ガラス01145</t>
  </si>
  <si>
    <t>ガラス01146</t>
  </si>
  <si>
    <t>ガラス01147</t>
  </si>
  <si>
    <t>ガラス01148</t>
  </si>
  <si>
    <t>ガラス01149</t>
  </si>
  <si>
    <t>ガラス01150</t>
  </si>
  <si>
    <t>ガラス01151</t>
  </si>
  <si>
    <t>ガラス01152</t>
  </si>
  <si>
    <t>ガラス01153</t>
  </si>
  <si>
    <t>ガラス01154</t>
  </si>
  <si>
    <t>ガラス01155</t>
  </si>
  <si>
    <t>ガラス01156</t>
  </si>
  <si>
    <t>ガラス01157</t>
  </si>
  <si>
    <t>ガラス01158</t>
  </si>
  <si>
    <t>ガラス01159</t>
  </si>
  <si>
    <t>ガラス01160</t>
  </si>
  <si>
    <t>ガラス01161</t>
  </si>
  <si>
    <t>ガラス01162</t>
  </si>
  <si>
    <t>ガラス01586</t>
  </si>
  <si>
    <t>ガラス01857</t>
  </si>
  <si>
    <t>ガラス01858</t>
  </si>
  <si>
    <t>ガラス01859</t>
  </si>
  <si>
    <t>ガラス01860</t>
  </si>
  <si>
    <t>ガラス01861</t>
  </si>
  <si>
    <t>ガラス01864</t>
  </si>
  <si>
    <t>ガラス01865</t>
  </si>
  <si>
    <t>ガラス01866</t>
  </si>
  <si>
    <t>ガラス01867</t>
  </si>
  <si>
    <t>ガラス01868</t>
  </si>
  <si>
    <t>ガラス01869</t>
  </si>
  <si>
    <t>ガラス01870</t>
  </si>
  <si>
    <t>ガラス01871</t>
  </si>
  <si>
    <t>ガラス01872</t>
  </si>
  <si>
    <t>ガラス01873</t>
  </si>
  <si>
    <t>ガラス01874</t>
  </si>
  <si>
    <t>ガラス01876</t>
  </si>
  <si>
    <t>ガラス01877</t>
  </si>
  <si>
    <t>ガラス01878</t>
  </si>
  <si>
    <t>ガラス01879</t>
  </si>
  <si>
    <t>ガラス01880</t>
  </si>
  <si>
    <t>ガラス01882</t>
  </si>
  <si>
    <t>ガラス01883</t>
  </si>
  <si>
    <t>ガラス01884</t>
  </si>
  <si>
    <t>ガラス01886</t>
  </si>
  <si>
    <t>ガラス01887</t>
  </si>
  <si>
    <t>ガラス01889</t>
  </si>
  <si>
    <t>ガラス01890</t>
  </si>
  <si>
    <t>ガラス01891</t>
  </si>
  <si>
    <t>ガラス01892</t>
  </si>
  <si>
    <t>ガラス01894</t>
  </si>
  <si>
    <t>ガラス01895</t>
  </si>
  <si>
    <t>ガラス01898</t>
  </si>
  <si>
    <t>ガラス01899</t>
  </si>
  <si>
    <t>ガラス01900</t>
  </si>
  <si>
    <t>ガラス01901</t>
  </si>
  <si>
    <t>ガラス01902</t>
  </si>
  <si>
    <t>ガラス01903</t>
  </si>
  <si>
    <t>ガラス01904</t>
  </si>
  <si>
    <t>ガラス01905</t>
  </si>
  <si>
    <t>ガラス01906</t>
  </si>
  <si>
    <t>ガラス01907</t>
  </si>
  <si>
    <t>ガラス01908</t>
  </si>
  <si>
    <t>ガラス01910</t>
  </si>
  <si>
    <t>ガラス01911</t>
  </si>
  <si>
    <t>ガラス01912</t>
  </si>
  <si>
    <t>ガラス01913</t>
  </si>
  <si>
    <t>ガラス01914</t>
  </si>
  <si>
    <t>ガラス01916</t>
  </si>
  <si>
    <t>ガラス01917</t>
  </si>
  <si>
    <t>ガラス01918</t>
  </si>
  <si>
    <t>ガラス01919</t>
  </si>
  <si>
    <t>ガラス01920</t>
  </si>
  <si>
    <t>ガラス01922</t>
  </si>
  <si>
    <t>ガラス01923</t>
  </si>
  <si>
    <t>ガラス02123</t>
  </si>
  <si>
    <t>ガラス02124</t>
  </si>
  <si>
    <t>ガラス02125</t>
  </si>
  <si>
    <t>ガラス02126</t>
  </si>
  <si>
    <t>ガラス02127</t>
  </si>
  <si>
    <t>ガラス02128</t>
  </si>
  <si>
    <t>ガラス02130</t>
  </si>
  <si>
    <t>ガラス02131</t>
  </si>
  <si>
    <t>ガラス02132</t>
  </si>
  <si>
    <t>ガラス02133</t>
  </si>
  <si>
    <t>ガラス02134</t>
  </si>
  <si>
    <t>ガラス02135</t>
  </si>
  <si>
    <t>ガラス02136</t>
  </si>
  <si>
    <t>ガラス02137</t>
  </si>
  <si>
    <t>ガラス02138</t>
  </si>
  <si>
    <t>ガラス02139</t>
  </si>
  <si>
    <t>ガラス02140</t>
  </si>
  <si>
    <t>ガラス02141</t>
  </si>
  <si>
    <t>ガラス02143</t>
  </si>
  <si>
    <t>ガラス02144</t>
  </si>
  <si>
    <t>ガラス02145</t>
  </si>
  <si>
    <t>ガラス02146</t>
  </si>
  <si>
    <t>ガラス02147</t>
  </si>
  <si>
    <t>ガラス02149</t>
  </si>
  <si>
    <t>ガラス02150</t>
  </si>
  <si>
    <t>ガラス02151</t>
  </si>
  <si>
    <t>ガラス02152</t>
  </si>
  <si>
    <t>ガラス02153</t>
  </si>
  <si>
    <t>ガラス02154</t>
  </si>
  <si>
    <t>ガラス02155</t>
  </si>
  <si>
    <t>ガラス02156</t>
  </si>
  <si>
    <t>ガラス02157</t>
  </si>
  <si>
    <t>ガラス02158</t>
  </si>
  <si>
    <t>ガラス02159</t>
  </si>
  <si>
    <t>ガラス02161</t>
  </si>
  <si>
    <t>ガラス02162</t>
  </si>
  <si>
    <t>ガラス02164</t>
  </si>
  <si>
    <t>ガラス02165</t>
  </si>
  <si>
    <t>ガラス02166</t>
  </si>
  <si>
    <t>ガラス02167</t>
  </si>
  <si>
    <t>ガラス02168</t>
  </si>
  <si>
    <t>ガラス02169</t>
  </si>
  <si>
    <t>ガラス02170</t>
  </si>
  <si>
    <t>ガラス02171</t>
  </si>
  <si>
    <t>ガラス02172</t>
  </si>
  <si>
    <t>ガラス02173</t>
  </si>
  <si>
    <t>ガラス02174</t>
  </si>
  <si>
    <t>ガラス02175</t>
  </si>
  <si>
    <t>ガラス02177</t>
  </si>
  <si>
    <t>ガラス02178</t>
  </si>
  <si>
    <t>ガラス02179</t>
  </si>
  <si>
    <t>ガラス02180</t>
  </si>
  <si>
    <t>ガラス02181</t>
  </si>
  <si>
    <t>ガラス02183</t>
  </si>
  <si>
    <t>ガラス02184</t>
  </si>
  <si>
    <t>ガラス02185</t>
  </si>
  <si>
    <t>ガラス02186</t>
  </si>
  <si>
    <t>ガラス02187</t>
  </si>
  <si>
    <t>ガラス02189</t>
  </si>
  <si>
    <t>ガラス02190</t>
  </si>
  <si>
    <t>ガラス02396</t>
  </si>
  <si>
    <t>ガラス02473</t>
  </si>
  <si>
    <t>ガラス02479</t>
  </si>
  <si>
    <t>ガラス02506</t>
  </si>
  <si>
    <t>ガラス02512</t>
  </si>
  <si>
    <t>ガラス02841</t>
  </si>
  <si>
    <t>ガラス04037</t>
  </si>
  <si>
    <t>ガラス04038</t>
  </si>
  <si>
    <t>ガラス04039</t>
  </si>
  <si>
    <t>ガラス04040</t>
  </si>
  <si>
    <t>ガラス04041</t>
  </si>
  <si>
    <t>ガラス04042</t>
  </si>
  <si>
    <t>ガラス04043</t>
  </si>
  <si>
    <t>ガラス04044</t>
  </si>
  <si>
    <t>ガラス04045</t>
  </si>
  <si>
    <t>ガラス04046</t>
  </si>
  <si>
    <t>ガラス04047</t>
  </si>
  <si>
    <t>ガラス04048</t>
  </si>
  <si>
    <t>ガラス04049</t>
  </si>
  <si>
    <t>ガラス04050</t>
  </si>
  <si>
    <t>ガラス04051</t>
  </si>
  <si>
    <t>ガラス04052</t>
  </si>
  <si>
    <t>ガラス04053</t>
  </si>
  <si>
    <t>ガラス04054</t>
  </si>
  <si>
    <t>ガラス04055</t>
  </si>
  <si>
    <t>ガラス04056</t>
  </si>
  <si>
    <t>ガラス04057</t>
  </si>
  <si>
    <t>ガラス04058</t>
  </si>
  <si>
    <t>ガラス04059</t>
  </si>
  <si>
    <t>ガラス04060</t>
  </si>
  <si>
    <t>ガラス04061</t>
  </si>
  <si>
    <t>ガラス04062</t>
  </si>
  <si>
    <t>ガラス04063</t>
  </si>
  <si>
    <t>ガラス04064</t>
  </si>
  <si>
    <t>ガラス04065</t>
  </si>
  <si>
    <t>ガラス04066</t>
  </si>
  <si>
    <t>ガラス04067</t>
  </si>
  <si>
    <t>ガラス04068</t>
  </si>
  <si>
    <t>ガラス04069</t>
  </si>
  <si>
    <t>ガラス04070</t>
  </si>
  <si>
    <t>ガラス04071</t>
  </si>
  <si>
    <t>ガラス04072</t>
  </si>
  <si>
    <t>ガラス04073</t>
  </si>
  <si>
    <t>ガラス04074</t>
  </si>
  <si>
    <t>ガラス04075</t>
  </si>
  <si>
    <t>ガラス04076</t>
  </si>
  <si>
    <t>ガラス04077</t>
  </si>
  <si>
    <t>ガラス04078</t>
  </si>
  <si>
    <t>ガラス04079</t>
  </si>
  <si>
    <t>ガラス04080</t>
  </si>
  <si>
    <t>ガラス04081</t>
  </si>
  <si>
    <t>ガラス04082</t>
  </si>
  <si>
    <t>ガラス04083</t>
  </si>
  <si>
    <t>ガラス04084</t>
  </si>
  <si>
    <t>ガラス04085</t>
  </si>
  <si>
    <t>ガラス04086</t>
  </si>
  <si>
    <t>ガラス04087</t>
  </si>
  <si>
    <t>ガラス04088</t>
  </si>
  <si>
    <t>ガラス04089</t>
  </si>
  <si>
    <t>ガラス04090</t>
  </si>
  <si>
    <t>ガラス04091</t>
  </si>
  <si>
    <t>ガラス04092</t>
  </si>
  <si>
    <t>ガラス04093</t>
  </si>
  <si>
    <t>ガラス04094</t>
  </si>
  <si>
    <t>ガラス04095</t>
  </si>
  <si>
    <t>ガラス04096</t>
  </si>
  <si>
    <t>ガラス04097</t>
  </si>
  <si>
    <t>ガラス04098</t>
  </si>
  <si>
    <t>ガラス04099</t>
  </si>
  <si>
    <t>ガラス04100</t>
  </si>
  <si>
    <t>ガラス04101</t>
  </si>
  <si>
    <t>ガラス04102</t>
  </si>
  <si>
    <t>ガラス04103</t>
  </si>
  <si>
    <t>ガラス04104</t>
  </si>
  <si>
    <t>ガラス04105</t>
  </si>
  <si>
    <t>ガラス04106</t>
  </si>
  <si>
    <t>ガラス04107</t>
  </si>
  <si>
    <t>ガラス04108</t>
  </si>
  <si>
    <t>ガラス04721</t>
  </si>
  <si>
    <t>ガラス04722</t>
  </si>
  <si>
    <t>ガラス04723</t>
  </si>
  <si>
    <t>ガラス04725</t>
  </si>
  <si>
    <t>ガラス04726</t>
  </si>
  <si>
    <t>ガラス04727</t>
  </si>
  <si>
    <t>ガラス04728</t>
  </si>
  <si>
    <t>ガラス04730</t>
  </si>
  <si>
    <t>ガラス04731</t>
  </si>
  <si>
    <t>ガラス04732</t>
  </si>
  <si>
    <t>ガラス04733</t>
  </si>
  <si>
    <t>ガラス04734</t>
  </si>
  <si>
    <t>ガラス04735</t>
  </si>
  <si>
    <t>ガラス04736</t>
  </si>
  <si>
    <t>ガラス04737</t>
  </si>
  <si>
    <t>ガラス04739</t>
  </si>
  <si>
    <t>ガラス04740</t>
  </si>
  <si>
    <t>ガラス04741</t>
  </si>
  <si>
    <t>ガラス04742</t>
  </si>
  <si>
    <t>ガラス04743</t>
  </si>
  <si>
    <t>ガラス04745</t>
  </si>
  <si>
    <t>ガラス04746</t>
  </si>
  <si>
    <t>ガラス04747</t>
  </si>
  <si>
    <t>ガラス04748</t>
  </si>
  <si>
    <t>ガラス04749</t>
  </si>
  <si>
    <t>ガラス04750</t>
  </si>
  <si>
    <t>ガラス04751</t>
  </si>
  <si>
    <t>ガラス04752</t>
  </si>
  <si>
    <t>ガラス04754</t>
  </si>
  <si>
    <t>ガラス04755</t>
  </si>
  <si>
    <t>ガラス04757</t>
  </si>
  <si>
    <t>ガラス04758</t>
  </si>
  <si>
    <t>ガラス04759</t>
  </si>
  <si>
    <t>ガラス04760</t>
  </si>
  <si>
    <t>ガラス04762</t>
  </si>
  <si>
    <t>ガラス04763</t>
  </si>
  <si>
    <t>ガラス04764</t>
  </si>
  <si>
    <t>ガラス04765</t>
  </si>
  <si>
    <t>ガラス04766</t>
  </si>
  <si>
    <t>ガラス04767</t>
  </si>
  <si>
    <t>ガラス04768</t>
  </si>
  <si>
    <t>ガラス04769</t>
  </si>
  <si>
    <t>ガラス04771</t>
  </si>
  <si>
    <t>ガラス04772</t>
  </si>
  <si>
    <t>ガラス04773</t>
  </si>
  <si>
    <t>ガラス04774</t>
  </si>
  <si>
    <t>ガラス04775</t>
  </si>
  <si>
    <t>ガラス04777</t>
  </si>
  <si>
    <t>ガラス04778</t>
  </si>
  <si>
    <t>ガラス04780</t>
  </si>
  <si>
    <t>ガラス04781</t>
  </si>
  <si>
    <t>ガラス01587</t>
  </si>
  <si>
    <t>ガラス01588</t>
  </si>
  <si>
    <t>ガラス01589</t>
  </si>
  <si>
    <t>ガラス01590</t>
  </si>
  <si>
    <t>ガラス01594</t>
  </si>
  <si>
    <t>ガラス01595</t>
  </si>
  <si>
    <t>ガラス01596</t>
  </si>
  <si>
    <t>ガラス01598</t>
  </si>
  <si>
    <t>ガラス01599</t>
  </si>
  <si>
    <t>ガラス01601</t>
  </si>
  <si>
    <t>ガラス01607</t>
  </si>
  <si>
    <t>ガラス01613</t>
  </si>
  <si>
    <t>ガラス01616</t>
  </si>
  <si>
    <t>ガラス01617</t>
  </si>
  <si>
    <t>ガラス01618</t>
  </si>
  <si>
    <t>ガラス01619</t>
  </si>
  <si>
    <t>ガラス01620</t>
  </si>
  <si>
    <t>ガラス01621</t>
  </si>
  <si>
    <t>ガラス01628</t>
  </si>
  <si>
    <t>ガラス01629</t>
  </si>
  <si>
    <t>ガラス01630</t>
  </si>
  <si>
    <t>ガラス01632</t>
  </si>
  <si>
    <t>ガラス01633</t>
  </si>
  <si>
    <t>ガラス01635</t>
  </si>
  <si>
    <t>ガラス01641</t>
  </si>
  <si>
    <t>ガラス01647</t>
  </si>
  <si>
    <t>ガラス01862</t>
  </si>
  <si>
    <t>ガラス01875</t>
  </si>
  <si>
    <t>ガラス01881</t>
  </si>
  <si>
    <t>ガラス01893</t>
  </si>
  <si>
    <t>ガラス01896</t>
  </si>
  <si>
    <t>ガラス01909</t>
  </si>
  <si>
    <t>ガラス01915</t>
  </si>
  <si>
    <t>ガラス01921</t>
  </si>
  <si>
    <t>ガラス01924</t>
  </si>
  <si>
    <t>ガラス02129</t>
  </si>
  <si>
    <t>ガラス02142</t>
  </si>
  <si>
    <t>ガラス02148</t>
  </si>
  <si>
    <t>ガラス02160</t>
  </si>
  <si>
    <t>ガラス02163</t>
  </si>
  <si>
    <t>ガラス02176</t>
  </si>
  <si>
    <t>ガラス02182</t>
  </si>
  <si>
    <t>ガラス02188</t>
  </si>
  <si>
    <t>ガラス02191</t>
  </si>
  <si>
    <t>ガラス02842</t>
  </si>
  <si>
    <t>ガラス02845</t>
  </si>
  <si>
    <t>ガラス02846</t>
  </si>
  <si>
    <t>ガラス02847</t>
  </si>
  <si>
    <t>ガラス02850</t>
  </si>
  <si>
    <t>ガラス02851</t>
  </si>
  <si>
    <t>ガラス02865</t>
  </si>
  <si>
    <t>ガラス02866</t>
  </si>
  <si>
    <t>ガラス02867</t>
  </si>
  <si>
    <t>ガラス02868</t>
  </si>
  <si>
    <t>ガラス02869</t>
  </si>
  <si>
    <t>ガラス02870</t>
  </si>
  <si>
    <t>ガラス02877</t>
  </si>
  <si>
    <t>ガラス02878</t>
  </si>
  <si>
    <t>ガラス02879</t>
  </si>
  <si>
    <t>ガラス02882</t>
  </si>
  <si>
    <t>ガラス02883</t>
  </si>
  <si>
    <t>ガラス04508</t>
  </si>
  <si>
    <t>ガラス04514</t>
  </si>
  <si>
    <t>ガラス04540</t>
  </si>
  <si>
    <t>ガラス04546</t>
  </si>
  <si>
    <t>ガラス04724</t>
  </si>
  <si>
    <t>ガラス04729</t>
  </si>
  <si>
    <t>ガラス04738</t>
  </si>
  <si>
    <t>ガラス04744</t>
  </si>
  <si>
    <t>ガラス04753</t>
  </si>
  <si>
    <t>ガラス04756</t>
  </si>
  <si>
    <t>ガラス04761</t>
  </si>
  <si>
    <t>ガラス04770</t>
  </si>
  <si>
    <t>ガラス04776</t>
  </si>
  <si>
    <t>ガラス04779</t>
  </si>
  <si>
    <t>ガラス04782</t>
  </si>
  <si>
    <t>ガラス01591</t>
  </si>
  <si>
    <t>ガラス01592</t>
  </si>
  <si>
    <t>ガラス01593</t>
  </si>
  <si>
    <t>ガラス01597</t>
  </si>
  <si>
    <t>ガラス01600</t>
  </si>
  <si>
    <t>ガラス01602</t>
  </si>
  <si>
    <t>ガラス01603</t>
  </si>
  <si>
    <t>ガラス01604</t>
  </si>
  <si>
    <t>ガラス01605</t>
  </si>
  <si>
    <t>ガラス01606</t>
  </si>
  <si>
    <t>ガラス01608</t>
  </si>
  <si>
    <t>ガラス01609</t>
  </si>
  <si>
    <t>ガラス01610</t>
  </si>
  <si>
    <t>ガラス01611</t>
  </si>
  <si>
    <t>ガラス01612</t>
  </si>
  <si>
    <t>ガラス01614</t>
  </si>
  <si>
    <t>ガラス01615</t>
  </si>
  <si>
    <t>ガラス01622</t>
  </si>
  <si>
    <t>ガラス01623</t>
  </si>
  <si>
    <t>ガラス01624</t>
  </si>
  <si>
    <t>ガラス01625</t>
  </si>
  <si>
    <t>ガラス01626</t>
  </si>
  <si>
    <t>ガラス01627</t>
  </si>
  <si>
    <t>ガラス01631</t>
  </si>
  <si>
    <t>ガラス01634</t>
  </si>
  <si>
    <t>ガラス01636</t>
  </si>
  <si>
    <t>ガラス01637</t>
  </si>
  <si>
    <t>ガラス01638</t>
  </si>
  <si>
    <t>ガラス01639</t>
  </si>
  <si>
    <t>ガラス01640</t>
  </si>
  <si>
    <t>ガラス01642</t>
  </si>
  <si>
    <t>ガラス01643</t>
  </si>
  <si>
    <t>ガラス01644</t>
  </si>
  <si>
    <t>ガラス01645</t>
  </si>
  <si>
    <t>ガラス01646</t>
  </si>
  <si>
    <t>ガラス01648</t>
  </si>
  <si>
    <t>ガラス01649</t>
  </si>
  <si>
    <t>ガラス01650</t>
  </si>
  <si>
    <t>ガラス01651</t>
  </si>
  <si>
    <t>ガラス01652</t>
  </si>
  <si>
    <t>ガラス01653</t>
  </si>
  <si>
    <t>ガラス01654</t>
  </si>
  <si>
    <t>ガラス01655</t>
  </si>
  <si>
    <t>ガラス02619</t>
  </si>
  <si>
    <t>ガラス02623</t>
  </si>
  <si>
    <t>完成品設定あり（インプラス 浴室仕様のみ）</t>
  </si>
  <si>
    <t>ガラス02643</t>
  </si>
  <si>
    <t>ガラス02646</t>
  </si>
  <si>
    <t>ガラス02655</t>
  </si>
  <si>
    <t>ガラス02843</t>
  </si>
  <si>
    <t>ガラス02848</t>
  </si>
  <si>
    <t>ガラス02852</t>
  </si>
  <si>
    <t>ガラス02853</t>
  </si>
  <si>
    <t>ガラス02854</t>
  </si>
  <si>
    <t>ガラス02856</t>
  </si>
  <si>
    <t>ガラス02859</t>
  </si>
  <si>
    <t>ガラス02860</t>
  </si>
  <si>
    <t>ガラス02862</t>
  </si>
  <si>
    <t>ガラス02871</t>
  </si>
  <si>
    <t>ガラス02874</t>
  </si>
  <si>
    <t>ガラス02880</t>
  </si>
  <si>
    <t>ガラス02884</t>
  </si>
  <si>
    <t>ガラス02885</t>
  </si>
  <si>
    <t>ガラス02886</t>
  </si>
  <si>
    <t>ガラス02888</t>
  </si>
  <si>
    <t>ガラス02891</t>
  </si>
  <si>
    <t>ガラス02892</t>
  </si>
  <si>
    <t>ガラス02894</t>
  </si>
  <si>
    <t>ガラス02897</t>
  </si>
  <si>
    <t>ガラス02900</t>
  </si>
  <si>
    <t>ガラス04496</t>
  </si>
  <si>
    <t>ガラス04497</t>
  </si>
  <si>
    <t>ガラス04498</t>
  </si>
  <si>
    <t>ガラス04499</t>
  </si>
  <si>
    <t>ガラス04500</t>
  </si>
  <si>
    <t>ガラス04501</t>
  </si>
  <si>
    <t>ガラス04502</t>
  </si>
  <si>
    <t>ガラス04503</t>
  </si>
  <si>
    <t>ガラス04504</t>
  </si>
  <si>
    <t>ガラス04505</t>
  </si>
  <si>
    <t>ガラス04506</t>
  </si>
  <si>
    <t>ガラス04507</t>
  </si>
  <si>
    <t>ガラス04509</t>
  </si>
  <si>
    <t>ガラス04510</t>
  </si>
  <si>
    <t>ガラス04511</t>
  </si>
  <si>
    <t>ガラス04512</t>
  </si>
  <si>
    <t>ガラス04513</t>
  </si>
  <si>
    <t>ガラス04515</t>
  </si>
  <si>
    <t>ガラス04516</t>
  </si>
  <si>
    <t>ガラス04517</t>
  </si>
  <si>
    <t>ガラス04518</t>
  </si>
  <si>
    <t>ガラス04519</t>
  </si>
  <si>
    <t>ガラス04520</t>
  </si>
  <si>
    <t>ガラス04521</t>
  </si>
  <si>
    <t>ガラス04522</t>
  </si>
  <si>
    <t>ガラス04523</t>
  </si>
  <si>
    <t>ガラス04524</t>
  </si>
  <si>
    <t>ガラス04525</t>
  </si>
  <si>
    <t>ガラス04526</t>
  </si>
  <si>
    <t>ガラス04527</t>
  </si>
  <si>
    <t>ガラス04528</t>
  </si>
  <si>
    <t>ガラス04529</t>
  </si>
  <si>
    <t>ガラス04530</t>
  </si>
  <si>
    <t>ガラス04531</t>
  </si>
  <si>
    <t>ガラス04532</t>
  </si>
  <si>
    <t>ガラス04533</t>
  </si>
  <si>
    <t>ガラス04534</t>
  </si>
  <si>
    <t>ガラス04535</t>
  </si>
  <si>
    <t>ガラス04536</t>
  </si>
  <si>
    <t>ガラス04537</t>
  </si>
  <si>
    <t>ガラス04538</t>
  </si>
  <si>
    <t>ガラス04539</t>
  </si>
  <si>
    <t>ガラス04541</t>
  </si>
  <si>
    <t>ガラス04542</t>
  </si>
  <si>
    <t>ガラス04543</t>
  </si>
  <si>
    <t>ガラス04544</t>
  </si>
  <si>
    <t>ガラス04545</t>
  </si>
  <si>
    <t>ガラス04547</t>
  </si>
  <si>
    <t>ガラス04548</t>
  </si>
  <si>
    <t>ガラス04549</t>
  </si>
  <si>
    <t>ガラス04550</t>
  </si>
  <si>
    <t>ガラス04551</t>
  </si>
  <si>
    <t>ガラス04552</t>
  </si>
  <si>
    <t>ガラス04553</t>
  </si>
  <si>
    <t>ガラス04554</t>
  </si>
  <si>
    <t>ガラス04555</t>
  </si>
  <si>
    <t>ガラス04556</t>
  </si>
  <si>
    <t>ガラス04557</t>
  </si>
  <si>
    <t>ガラス02620</t>
  </si>
  <si>
    <t>ガラス02624</t>
  </si>
  <si>
    <t>ガラス02625</t>
  </si>
  <si>
    <t>ガラス02628</t>
  </si>
  <si>
    <t>ガラス02629</t>
  </si>
  <si>
    <t>ガラス02644</t>
  </si>
  <si>
    <t>ガラス02645</t>
  </si>
  <si>
    <t>ガラス02647</t>
  </si>
  <si>
    <t>ガラス02648</t>
  </si>
  <si>
    <t>ガラス02656</t>
  </si>
  <si>
    <t>ガラス02657</t>
  </si>
  <si>
    <t>ガラス02660</t>
  </si>
  <si>
    <t>ガラス02661</t>
  </si>
  <si>
    <t>ガラス02844</t>
  </si>
  <si>
    <t>ガラス02849</t>
  </si>
  <si>
    <t>ガラス02855</t>
  </si>
  <si>
    <t>ガラス02857</t>
  </si>
  <si>
    <t>ガラス02861</t>
  </si>
  <si>
    <t>ガラス02863</t>
  </si>
  <si>
    <t>ガラス02872</t>
  </si>
  <si>
    <t>ガラス02873</t>
  </si>
  <si>
    <t>ガラス02875</t>
  </si>
  <si>
    <t>ガラス02876</t>
  </si>
  <si>
    <t>ガラス02881</t>
  </si>
  <si>
    <t>ガラス02887</t>
  </si>
  <si>
    <t>ガラス02889</t>
  </si>
  <si>
    <t>ガラス02893</t>
  </si>
  <si>
    <t>ガラス02895</t>
  </si>
  <si>
    <t>ガラス02898</t>
  </si>
  <si>
    <t>ガラス02899</t>
  </si>
  <si>
    <t>ガラス02901</t>
  </si>
  <si>
    <t>ガラス02902</t>
  </si>
  <si>
    <t>ガラス02621</t>
  </si>
  <si>
    <t>ガラス02626</t>
  </si>
  <si>
    <t>ガラス02630</t>
  </si>
  <si>
    <t>ガラス02631</t>
  </si>
  <si>
    <t>ガラス02632</t>
  </si>
  <si>
    <t>ガラス02634</t>
  </si>
  <si>
    <t>ガラス02637</t>
  </si>
  <si>
    <t>ガラス02638</t>
  </si>
  <si>
    <t>ガラス02640</t>
  </si>
  <si>
    <t>ガラス02649</t>
  </si>
  <si>
    <t>ガラス02652</t>
  </si>
  <si>
    <t>ガラス02658</t>
  </si>
  <si>
    <t>ガラス02662</t>
  </si>
  <si>
    <t>ガラス02663</t>
  </si>
  <si>
    <t>ガラス02664</t>
  </si>
  <si>
    <t>ガラス02666</t>
  </si>
  <si>
    <t>ガラス02669</t>
  </si>
  <si>
    <t>ガラス02670</t>
  </si>
  <si>
    <t>ガラス02672</t>
  </si>
  <si>
    <t>ガラス02675</t>
  </si>
  <si>
    <t>ガラス02678</t>
  </si>
  <si>
    <t>ガラス02858</t>
  </si>
  <si>
    <t>ガラス02864</t>
  </si>
  <si>
    <t>ガラス02890</t>
  </si>
  <si>
    <t>ガラス02896</t>
  </si>
  <si>
    <t>ガラス02633</t>
  </si>
  <si>
    <t>ガラス02635</t>
  </si>
  <si>
    <t>ガラス02639</t>
  </si>
  <si>
    <t>ガラス02641</t>
  </si>
  <si>
    <t>ガラス02650</t>
  </si>
  <si>
    <t>ガラス02653</t>
  </si>
  <si>
    <t>ガラス02665</t>
  </si>
  <si>
    <t>ガラス02667</t>
  </si>
  <si>
    <t>ガラス02671</t>
  </si>
  <si>
    <t>ガラス02673</t>
  </si>
  <si>
    <t>ガラス02676</t>
  </si>
  <si>
    <t>ガラス02679</t>
  </si>
  <si>
    <t>ガラス02622</t>
  </si>
  <si>
    <t>ガラス02627</t>
  </si>
  <si>
    <t>ガラス02636</t>
  </si>
  <si>
    <t>ガラス02642</t>
  </si>
  <si>
    <t>ガラス02651</t>
  </si>
  <si>
    <t>ガラス02654</t>
  </si>
  <si>
    <t>ガラス02659</t>
  </si>
  <si>
    <t>ガラス02668</t>
  </si>
  <si>
    <t>ガラス02674</t>
  </si>
  <si>
    <t>ガラス02677</t>
  </si>
  <si>
    <t>ガラス02680</t>
  </si>
  <si>
    <t>-</t>
  </si>
  <si>
    <t>ガラス00516</t>
  </si>
  <si>
    <t>ガラス00519</t>
  </si>
  <si>
    <t>ガラス00533</t>
  </si>
  <si>
    <t>ガラス00536</t>
  </si>
  <si>
    <t>ガラス00550</t>
  </si>
  <si>
    <t>ガラス00553</t>
  </si>
  <si>
    <t>ガラス00567</t>
  </si>
  <si>
    <t>ガラス00570</t>
  </si>
  <si>
    <t>ガラス00584</t>
  </si>
  <si>
    <t>ガラス00587</t>
  </si>
  <si>
    <t>ガラス00602</t>
  </si>
  <si>
    <t>ガラス00603</t>
  </si>
  <si>
    <t>ガラス00604</t>
  </si>
  <si>
    <t>ガラス00608</t>
  </si>
  <si>
    <t>ガラス00609</t>
  </si>
  <si>
    <t>ガラス00610</t>
  </si>
  <si>
    <t>ガラス00635</t>
  </si>
  <si>
    <t>ガラス00636</t>
  </si>
  <si>
    <t>ガラス00637</t>
  </si>
  <si>
    <t>ガラス00641</t>
  </si>
  <si>
    <t>ガラス00642</t>
  </si>
  <si>
    <t>ガラス00643</t>
  </si>
  <si>
    <t>ガラス00668</t>
  </si>
  <si>
    <t>ガラス00669</t>
  </si>
  <si>
    <t>ガラス00670</t>
  </si>
  <si>
    <t>ガラス00674</t>
  </si>
  <si>
    <t>ガラス00675</t>
  </si>
  <si>
    <t>ガラス00676</t>
  </si>
  <si>
    <t>ガラス00701</t>
  </si>
  <si>
    <t>ガラス00702</t>
  </si>
  <si>
    <t>ガラス00703</t>
  </si>
  <si>
    <t>ガラス00707</t>
  </si>
  <si>
    <t>ガラス00708</t>
  </si>
  <si>
    <t>ガラス00709</t>
  </si>
  <si>
    <t>Excel2016以前バージョン用</t>
    <rPh sb="9" eb="11">
      <t>イゼン</t>
    </rPh>
    <rPh sb="16" eb="17">
      <t>ヨウ</t>
    </rPh>
    <phoneticPr fontId="4"/>
  </si>
  <si>
    <t>性能区分&amp;シリーズ名&amp;製品名</t>
    <rPh sb="0" eb="2">
      <t>セイノウ</t>
    </rPh>
    <rPh sb="2" eb="4">
      <t>クブン</t>
    </rPh>
    <rPh sb="9" eb="10">
      <t>メイ</t>
    </rPh>
    <rPh sb="11" eb="13">
      <t>セイヒン</t>
    </rPh>
    <rPh sb="13" eb="14">
      <t>メイセイヒンメイ</t>
    </rPh>
    <phoneticPr fontId="22"/>
  </si>
  <si>
    <t>性能区分&amp;シリーズ名&amp;製品名&amp;開閉形式</t>
    <rPh sb="11" eb="13">
      <t>セイヒン</t>
    </rPh>
    <rPh sb="13" eb="14">
      <t>メイ</t>
    </rPh>
    <rPh sb="15" eb="17">
      <t>カイヘイ</t>
    </rPh>
    <rPh sb="17" eb="19">
      <t>ケイシキ</t>
    </rPh>
    <phoneticPr fontId="22"/>
  </si>
  <si>
    <t xml:space="preserve">ガラスの仕様 </t>
    <phoneticPr fontId="22"/>
  </si>
  <si>
    <t>性能区分（重複除外）</t>
    <rPh sb="0" eb="4">
      <t>セイノウクブン</t>
    </rPh>
    <rPh sb="5" eb="7">
      <t>チョウフク</t>
    </rPh>
    <rPh sb="7" eb="9">
      <t>ジョガイ</t>
    </rPh>
    <phoneticPr fontId="22"/>
  </si>
  <si>
    <t>性能区分&amp;製品名&amp;開閉形式&amp;性能区分コード</t>
    <rPh sb="5" eb="7">
      <t>セイヒン</t>
    </rPh>
    <rPh sb="7" eb="8">
      <t>メイ</t>
    </rPh>
    <rPh sb="9" eb="11">
      <t>カイヘイ</t>
    </rPh>
    <rPh sb="11" eb="13">
      <t>ケイシキ</t>
    </rPh>
    <rPh sb="14" eb="18">
      <t>セイノウクブン</t>
    </rPh>
    <phoneticPr fontId="22"/>
  </si>
  <si>
    <t>性能区分&amp;シリーズ名</t>
    <phoneticPr fontId="22"/>
  </si>
  <si>
    <t>製品名</t>
    <rPh sb="0" eb="3">
      <t>セイヒンメイ</t>
    </rPh>
    <phoneticPr fontId="22"/>
  </si>
  <si>
    <t>性能区分</t>
    <phoneticPr fontId="22"/>
  </si>
  <si>
    <t>シリーズ名</t>
    <rPh sb="4" eb="5">
      <t>メイ</t>
    </rPh>
    <phoneticPr fontId="22"/>
  </si>
  <si>
    <t>開閉形式記号一覧</t>
    <rPh sb="0" eb="2">
      <t>カイヘイ</t>
    </rPh>
    <rPh sb="2" eb="4">
      <t>ケイシキ</t>
    </rPh>
    <rPh sb="4" eb="6">
      <t>キゴウ</t>
    </rPh>
    <rPh sb="6" eb="8">
      <t>イチラン</t>
    </rPh>
    <phoneticPr fontId="20"/>
  </si>
  <si>
    <t>外窓・内窓</t>
    <rPh sb="0" eb="1">
      <t>ソト</t>
    </rPh>
    <rPh sb="1" eb="2">
      <t>マド</t>
    </rPh>
    <rPh sb="3" eb="4">
      <t>ウチ</t>
    </rPh>
    <rPh sb="4" eb="5">
      <t>マド</t>
    </rPh>
    <phoneticPr fontId="20"/>
  </si>
  <si>
    <t>（株）ＬＩＸＩＬ</t>
    <rPh sb="0" eb="3">
      <t>カブ</t>
    </rPh>
    <phoneticPr fontId="22"/>
  </si>
  <si>
    <t>開閉形式</t>
    <phoneticPr fontId="20"/>
  </si>
  <si>
    <t>開閉形式記号</t>
    <rPh sb="4" eb="6">
      <t>キゴウ</t>
    </rPh>
    <phoneticPr fontId="20"/>
  </si>
  <si>
    <t>対象商品例</t>
    <rPh sb="0" eb="2">
      <t>タイショウ</t>
    </rPh>
    <rPh sb="2" eb="4">
      <t>ショウヒン</t>
    </rPh>
    <rPh sb="4" eb="5">
      <t>レイ</t>
    </rPh>
    <phoneticPr fontId="22"/>
  </si>
  <si>
    <t>H</t>
    <phoneticPr fontId="20"/>
  </si>
  <si>
    <r>
      <t xml:space="preserve">引違い窓（２・３・４枚建）、片引き窓、引分け窓
</t>
    </r>
    <r>
      <rPr>
        <b/>
        <sz val="11"/>
        <color rgb="FFFF0000"/>
        <rFont val="Meiryo UI"/>
        <family val="3"/>
        <charset val="128"/>
      </rPr>
      <t>※シリンダー付きは引戸（E）になります。</t>
    </r>
    <rPh sb="0" eb="2">
      <t>ヒキチガ</t>
    </rPh>
    <rPh sb="3" eb="4">
      <t>マド</t>
    </rPh>
    <rPh sb="17" eb="18">
      <t>マド</t>
    </rPh>
    <rPh sb="22" eb="23">
      <t>マド</t>
    </rPh>
    <rPh sb="33" eb="35">
      <t>ヒキド</t>
    </rPh>
    <phoneticPr fontId="20"/>
  </si>
  <si>
    <t>T</t>
    <phoneticPr fontId="20"/>
  </si>
  <si>
    <r>
      <t>開き窓、縦すべり出し窓、
テラスドア・勝手口ドア・採風勝手口ドア（シリンダー無し）</t>
    </r>
    <r>
      <rPr>
        <b/>
        <sz val="11"/>
        <color rgb="FFFF0000"/>
        <rFont val="Meiryo UI"/>
        <family val="3"/>
        <charset val="128"/>
      </rPr>
      <t xml:space="preserve">
※シリンダー付きはドア（D）になります。</t>
    </r>
    <rPh sb="19" eb="22">
      <t>カッテグチ</t>
    </rPh>
    <rPh sb="25" eb="27">
      <t>サイフウ</t>
    </rPh>
    <rPh sb="27" eb="30">
      <t>カッテグチ</t>
    </rPh>
    <rPh sb="38" eb="39">
      <t>ナ</t>
    </rPh>
    <rPh sb="48" eb="49">
      <t>ツ</t>
    </rPh>
    <phoneticPr fontId="20"/>
  </si>
  <si>
    <t>ＦＩＸ</t>
  </si>
  <si>
    <t>F</t>
    <phoneticPr fontId="20"/>
  </si>
  <si>
    <t>ＦＩＸ窓</t>
    <phoneticPr fontId="20"/>
  </si>
  <si>
    <t>U</t>
    <phoneticPr fontId="20"/>
  </si>
  <si>
    <t>上げ下げ窓</t>
    <phoneticPr fontId="20"/>
  </si>
  <si>
    <t>P</t>
    <phoneticPr fontId="20"/>
  </si>
  <si>
    <t>横すべり出し窓、突き出し窓、外倒し窓、内倒し窓</t>
    <rPh sb="6" eb="7">
      <t>マド</t>
    </rPh>
    <rPh sb="12" eb="13">
      <t>マド</t>
    </rPh>
    <rPh sb="15" eb="16">
      <t>タオ</t>
    </rPh>
    <rPh sb="17" eb="18">
      <t>マド</t>
    </rPh>
    <rPh sb="22" eb="23">
      <t>マド</t>
    </rPh>
    <phoneticPr fontId="20"/>
  </si>
  <si>
    <t>R</t>
    <phoneticPr fontId="20"/>
  </si>
  <si>
    <t>オーニング窓</t>
    <phoneticPr fontId="20"/>
  </si>
  <si>
    <t>S</t>
    <phoneticPr fontId="20"/>
  </si>
  <si>
    <t>開閉方式が複合（ドレ－キップ等）</t>
    <phoneticPr fontId="20"/>
  </si>
  <si>
    <t>W</t>
    <phoneticPr fontId="20"/>
  </si>
  <si>
    <t>折りたたみ戸</t>
    <phoneticPr fontId="20"/>
  </si>
  <si>
    <t>K</t>
    <phoneticPr fontId="20"/>
  </si>
  <si>
    <t>横軸回転窓、縦軸回転窓</t>
    <rPh sb="4" eb="5">
      <t>マド</t>
    </rPh>
    <rPh sb="10" eb="11">
      <t>マド</t>
    </rPh>
    <phoneticPr fontId="20"/>
  </si>
  <si>
    <t>X</t>
    <phoneticPr fontId="20"/>
  </si>
  <si>
    <t>出窓、天窓 等</t>
    <rPh sb="6" eb="7">
      <t>ナド</t>
    </rPh>
    <phoneticPr fontId="20"/>
  </si>
  <si>
    <t>ドア・引戸</t>
    <rPh sb="3" eb="5">
      <t>ヒキド</t>
    </rPh>
    <phoneticPr fontId="20"/>
  </si>
  <si>
    <t>ドア・開き戸</t>
    <rPh sb="3" eb="4">
      <t>ヒラ</t>
    </rPh>
    <rPh sb="5" eb="6">
      <t>ド</t>
    </rPh>
    <phoneticPr fontId="20"/>
  </si>
  <si>
    <t>D</t>
    <phoneticPr fontId="20"/>
  </si>
  <si>
    <r>
      <rPr>
        <sz val="11"/>
        <rFont val="Meiryo UI"/>
        <family val="3"/>
        <charset val="128"/>
      </rPr>
      <t>シリンダー付きのドア・開き戸</t>
    </r>
    <r>
      <rPr>
        <b/>
        <sz val="11"/>
        <color rgb="FFFF0000"/>
        <rFont val="Meiryo UI"/>
        <family val="3"/>
        <charset val="128"/>
      </rPr>
      <t xml:space="preserve">
※シリンダー無しは開き（T）になります。</t>
    </r>
    <rPh sb="5" eb="6">
      <t>ツキ</t>
    </rPh>
    <rPh sb="11" eb="12">
      <t>ヒラ</t>
    </rPh>
    <rPh sb="13" eb="14">
      <t>ド</t>
    </rPh>
    <rPh sb="21" eb="22">
      <t>ナ</t>
    </rPh>
    <rPh sb="24" eb="25">
      <t>ヒラ</t>
    </rPh>
    <phoneticPr fontId="20"/>
  </si>
  <si>
    <t>引戸</t>
    <rPh sb="0" eb="2">
      <t>ヒキド</t>
    </rPh>
    <phoneticPr fontId="20"/>
  </si>
  <si>
    <t>E</t>
    <phoneticPr fontId="20"/>
  </si>
  <si>
    <r>
      <rPr>
        <sz val="11"/>
        <rFont val="Meiryo UI"/>
        <family val="3"/>
        <charset val="128"/>
      </rPr>
      <t>シリンダー付きの引戸</t>
    </r>
    <r>
      <rPr>
        <b/>
        <sz val="11"/>
        <color rgb="FFFF0000"/>
        <rFont val="Meiryo UI"/>
        <family val="3"/>
        <charset val="128"/>
      </rPr>
      <t xml:space="preserve">
※シリンダー無しは引違い（H）になります。</t>
    </r>
    <rPh sb="5" eb="6">
      <t>ツキ</t>
    </rPh>
    <rPh sb="8" eb="10">
      <t>ヒキド</t>
    </rPh>
    <rPh sb="20" eb="22">
      <t>ヒキチガ</t>
    </rPh>
    <phoneticPr fontId="20"/>
  </si>
  <si>
    <t>異形窓（台形FIX窓・サークルFIX窓）製品サイズ確認シート</t>
    <rPh sb="0" eb="2">
      <t>イケイ</t>
    </rPh>
    <rPh sb="2" eb="3">
      <t>マド</t>
    </rPh>
    <rPh sb="4" eb="6">
      <t>ダイケイ</t>
    </rPh>
    <rPh sb="9" eb="10">
      <t>マド</t>
    </rPh>
    <rPh sb="18" eb="19">
      <t>マド</t>
    </rPh>
    <rPh sb="20" eb="22">
      <t>セイヒン</t>
    </rPh>
    <rPh sb="25" eb="27">
      <t>カクニン</t>
    </rPh>
    <phoneticPr fontId="4"/>
  </si>
  <si>
    <t>台形FIX窓</t>
    <rPh sb="0" eb="2">
      <t>ダイケイ</t>
    </rPh>
    <rPh sb="5" eb="6">
      <t>マド</t>
    </rPh>
    <phoneticPr fontId="4"/>
  </si>
  <si>
    <t>姿図</t>
    <rPh sb="0" eb="2">
      <t>スガタズ</t>
    </rPh>
    <phoneticPr fontId="4"/>
  </si>
  <si>
    <t>呼称</t>
    <rPh sb="0" eb="2">
      <t>コショウ</t>
    </rPh>
    <phoneticPr fontId="4"/>
  </si>
  <si>
    <t>w [mm]</t>
    <phoneticPr fontId="4"/>
  </si>
  <si>
    <t>h1 [mm]</t>
    <phoneticPr fontId="4"/>
  </si>
  <si>
    <t>h2 [mm]</t>
    <phoneticPr fontId="4"/>
  </si>
  <si>
    <t>製品サイズ※1</t>
    <rPh sb="0" eb="2">
      <t>セイヒン</t>
    </rPh>
    <phoneticPr fontId="4"/>
  </si>
  <si>
    <t>面積[㎡]</t>
    <rPh sb="0" eb="2">
      <t>メンセキ</t>
    </rPh>
    <phoneticPr fontId="4"/>
  </si>
  <si>
    <t>W [mm]</t>
  </si>
  <si>
    <t>H [mm]</t>
  </si>
  <si>
    <t>03605(L5/R5)</t>
    <phoneticPr fontId="4"/>
  </si>
  <si>
    <t>03605(L6/R6)</t>
  </si>
  <si>
    <t>03611(L5/R5)</t>
  </si>
  <si>
    <t>03611(L6/R6)</t>
  </si>
  <si>
    <t>07405(L5/R5)</t>
  </si>
  <si>
    <t>07411(L5/R5)</t>
  </si>
  <si>
    <t>07411(L6/R6)</t>
  </si>
  <si>
    <t>特注寸法※2</t>
    <rPh sb="0" eb="2">
      <t>トクチュウ</t>
    </rPh>
    <rPh sb="2" eb="4">
      <t>スンポウ</t>
    </rPh>
    <phoneticPr fontId="4"/>
  </si>
  <si>
    <t>※2.姿図を参考に入力してください</t>
    <rPh sb="3" eb="5">
      <t>スガタズ</t>
    </rPh>
    <rPh sb="6" eb="8">
      <t>サンコウ</t>
    </rPh>
    <rPh sb="9" eb="11">
      <t>ニュウリョク</t>
    </rPh>
    <phoneticPr fontId="4"/>
  </si>
  <si>
    <t>サークルFIX窓</t>
    <rPh sb="7" eb="8">
      <t>マド</t>
    </rPh>
    <phoneticPr fontId="4"/>
  </si>
  <si>
    <t>d [mm]</t>
    <phoneticPr fontId="4"/>
  </si>
  <si>
    <t>製品サイズ※</t>
    <rPh sb="0" eb="2">
      <t>セイヒン</t>
    </rPh>
    <phoneticPr fontId="4"/>
  </si>
  <si>
    <t>060</t>
    <phoneticPr fontId="4"/>
  </si>
  <si>
    <t>小（S）</t>
  </si>
  <si>
    <t>069</t>
    <phoneticPr fontId="4"/>
  </si>
  <si>
    <t>114</t>
    <phoneticPr fontId="4"/>
  </si>
  <si>
    <t>製品区分</t>
  </si>
  <si>
    <t>サイズ記号</t>
  </si>
  <si>
    <t>下限</t>
  </si>
  <si>
    <t>上限</t>
  </si>
  <si>
    <t>ガラス</t>
  </si>
  <si>
    <t>外窓</t>
  </si>
  <si>
    <t>内窓</t>
  </si>
  <si>
    <t>ドア</t>
  </si>
  <si>
    <t>制度区分</t>
  </si>
  <si>
    <t>グレード</t>
  </si>
  <si>
    <t>サイズ</t>
    <phoneticPr fontId="4"/>
  </si>
  <si>
    <t>戸建住宅・低層集合住宅</t>
    <phoneticPr fontId="4"/>
  </si>
  <si>
    <t>中高層集合住宅</t>
    <phoneticPr fontId="4"/>
  </si>
  <si>
    <t>窓リノベ23</t>
  </si>
  <si>
    <t>SS</t>
  </si>
  <si>
    <t>こどもエコ</t>
  </si>
  <si>
    <t>ZEHレベル</t>
  </si>
  <si>
    <t>省エネ基準レベル</t>
  </si>
  <si>
    <t>防犯</t>
  </si>
  <si>
    <t>防音</t>
  </si>
  <si>
    <t>防災</t>
  </si>
  <si>
    <t>子育てエコ</t>
  </si>
  <si>
    <t>窓リノベ24</t>
  </si>
  <si>
    <t>窓リノベ24</t>
    <phoneticPr fontId="4"/>
  </si>
  <si>
    <t>外窓カバー</t>
    <phoneticPr fontId="4"/>
  </si>
  <si>
    <t>外窓はつり</t>
  </si>
  <si>
    <t>ドアカバー</t>
    <phoneticPr fontId="4"/>
  </si>
  <si>
    <t>ドアはつり</t>
    <phoneticPr fontId="4"/>
  </si>
  <si>
    <t>性能区分コード</t>
  </si>
  <si>
    <t>建て方</t>
  </si>
  <si>
    <t>地域区分</t>
  </si>
  <si>
    <t>住宅エコリフォーム</t>
    <rPh sb="0" eb="2">
      <t>ジュウタク</t>
    </rPh>
    <phoneticPr fontId="4"/>
  </si>
  <si>
    <t>戸建住宅</t>
  </si>
  <si>
    <t>1～2地域</t>
  </si>
  <si>
    <t>3地域</t>
  </si>
  <si>
    <t>4地域</t>
  </si>
  <si>
    <t>ZEHレベル</t>
    <phoneticPr fontId="4"/>
  </si>
  <si>
    <t>5～7地域</t>
  </si>
  <si>
    <t>共同住宅</t>
  </si>
  <si>
    <t>対象外</t>
  </si>
  <si>
    <t>Y</t>
  </si>
  <si>
    <t>8地域</t>
  </si>
  <si>
    <t>先進的窓リノベ2024事業／子育てエコホーム支援事業 外窓（木造）対象製品リスト</t>
    <phoneticPr fontId="20"/>
  </si>
  <si>
    <t>先進的窓リノベ2024事業／子育てエコホーム支援事業 外窓（木造）補助額を調べる</t>
    <phoneticPr fontId="4"/>
  </si>
  <si>
    <t>異形窓の各寸法から「大きさの区分」およびW・Hサイズに換算した「製品サイズ」を算出できます。</t>
    <phoneticPr fontId="4"/>
  </si>
  <si>
    <t>※「製品サイズ」にはこちらのW・Hサイズを入力してください</t>
    <phoneticPr fontId="4"/>
  </si>
  <si>
    <t>更新日：2024/04/26</t>
    <phoneticPr fontId="4"/>
  </si>
  <si>
    <t>アルミ</t>
  </si>
  <si>
    <t>ＮＣＶオペラ</t>
  </si>
  <si>
    <t>NCVオペラ</t>
  </si>
  <si>
    <t>FIX（F）</t>
  </si>
  <si>
    <t>－</t>
  </si>
  <si>
    <t>一方が公称3mm以上、他方が公称3mm以上
※中空層は6mm以上16mm以下の1層とする</t>
  </si>
  <si>
    <t>大（L）</t>
  </si>
  <si>
    <t>003KFLFSPKL</t>
  </si>
  <si>
    <t>はつり工法用</t>
  </si>
  <si>
    <t>防音NCVオペラFIX（F）一方が公称3mm以上、他方が公称3mm以上※中空層は6mm以上16mm以下の1層とする大（L）</t>
  </si>
  <si>
    <t>NCVオペラFIX（F）</t>
  </si>
  <si>
    <t>中（M）</t>
  </si>
  <si>
    <t>003KFLFSPKM</t>
  </si>
  <si>
    <t>防音NCVオペラFIX（F）一方が公称3mm以上、他方が公称3mm以上※中空層は6mm以上16mm以下の1層とする中（M）</t>
  </si>
  <si>
    <t>003KFLFSPKS</t>
  </si>
  <si>
    <t>防音NCVオペラFIX（F）一方が公称3mm以上、他方が公称3mm以上※中空層は6mm以上16mm以下の1層とする小（S）</t>
  </si>
  <si>
    <t>断熱等</t>
  </si>
  <si>
    <t>アルミ樹脂複合</t>
  </si>
  <si>
    <t>ＴＷ</t>
  </si>
  <si>
    <t>ＴＷ（トリプルガラス）ＦＩＸ窓（アルゴンガス）</t>
  </si>
  <si>
    <t>P（SS）</t>
  </si>
  <si>
    <t>Uw1.1以下</t>
  </si>
  <si>
    <t>ガラス中央部熱貫流率Ug0.92以下</t>
  </si>
  <si>
    <t>003KDKFEPPL</t>
  </si>
  <si>
    <t>断熱等ＴＷ（トリプルガラス）ＦＩＸ窓（アルゴンガス）FIX（F）ガラス中央部熱貫流率Ug0.92以下大（L）</t>
  </si>
  <si>
    <t>ＴＷ（トリプルガラス）ＦＩＸ窓（アルゴンガス）FIX（F）</t>
  </si>
  <si>
    <t>003KDKFEPPM</t>
  </si>
  <si>
    <t>断熱等ＴＷ（トリプルガラス）ＦＩＸ窓（アルゴンガス）FIX（F）ガラス中央部熱貫流率Ug0.92以下中（M）</t>
  </si>
  <si>
    <t>003KDKFEPPS</t>
  </si>
  <si>
    <t>断熱等ＴＷ（トリプルガラス）ＦＩＸ窓（アルゴンガス）FIX（F）ガラス中央部熱貫流率Ug0.92以下小（S）</t>
  </si>
  <si>
    <t>極小（X）</t>
  </si>
  <si>
    <t>003KDKFEPPX</t>
  </si>
  <si>
    <t>断熱等ＴＷ（トリプルガラス）ＦＩＸ窓（アルゴンガス）FIX（F）ガラス中央部熱貫流率Ug0.92以下極小（X）</t>
  </si>
  <si>
    <t>断熱等+防災</t>
  </si>
  <si>
    <t>003KDKFHPPL</t>
  </si>
  <si>
    <t>断熱等+防災ＴＷ（トリプルガラス）ＦＩＸ窓（アルゴンガス）FIX（F）ガラス中央部熱貫流率Ug0.92以下大（L）</t>
  </si>
  <si>
    <t>003KDKFHPPM</t>
  </si>
  <si>
    <t>断熱等+防災ＴＷ（トリプルガラス）ＦＩＸ窓（アルゴンガス）FIX（F）ガラス中央部熱貫流率Ug0.92以下中（M）</t>
  </si>
  <si>
    <t>003KDKFHPPS</t>
  </si>
  <si>
    <t>断熱等+防災ＴＷ（トリプルガラス）ＦＩＸ窓（アルゴンガス）FIX（F）ガラス中央部熱貫流率Ug0.92以下小（S）</t>
  </si>
  <si>
    <t>003KDKFHPPX</t>
  </si>
  <si>
    <t>断熱等+防災ＴＷ（トリプルガラス）ＦＩＸ窓（アルゴンガス）FIX（F）ガラス中央部熱貫流率Ug0.92以下極小（X）</t>
  </si>
  <si>
    <t>引違い（H）</t>
  </si>
  <si>
    <t>Uw1.5以下</t>
  </si>
  <si>
    <t>ガラス中央部熱貫流率Ug0.79以下</t>
  </si>
  <si>
    <t>003KFSHESSL</t>
  </si>
  <si>
    <t>断熱等ＴＷ（トリプルガラス）引違い窓フラットタイプ（アルゴンガス）引違い（H）ガラス中央部熱貫流率Ug0.79以下大（L）</t>
  </si>
  <si>
    <t>ＴＷ（トリプルガラス）引違い窓フラットタイプ（アルゴンガス）引違い（H）</t>
  </si>
  <si>
    <t>003KFSHESSM</t>
  </si>
  <si>
    <t>断熱等ＴＷ（トリプルガラス）引違い窓フラットタイプ（アルゴンガス）引違い（H）ガラス中央部熱貫流率Ug0.79以下中（M）</t>
  </si>
  <si>
    <t>003KFSHESSS</t>
  </si>
  <si>
    <t>断熱等ＴＷ（トリプルガラス）引違い窓フラットタイプ（アルゴンガス）引違い（H）ガラス中央部熱貫流率Ug0.79以下小（S）</t>
  </si>
  <si>
    <t>003KFSHESSX</t>
  </si>
  <si>
    <t>断熱等ＴＷ（トリプルガラス）引違い窓フラットタイプ（アルゴンガス）引違い（H）ガラス中央部熱貫流率Ug0.79以下極小（X）</t>
  </si>
  <si>
    <t>ＴＷ（トリプルガラス）引違い窓、片引き窓、引分け窓（アルゴンガス）</t>
  </si>
  <si>
    <t>003KDKHESSL</t>
  </si>
  <si>
    <t>断熱等ＴＷ（トリプルガラス）引違い窓、片引き窓、引分け窓（アルゴンガス）引違い（H）ガラス中央部熱貫流率Ug0.92以下大（L）</t>
  </si>
  <si>
    <t>ＴＷ（トリプルガラス）引違い窓、片引き窓、引分け窓（アルゴンガス）引違い（H）</t>
  </si>
  <si>
    <t>003KDKHESSM</t>
  </si>
  <si>
    <t>断熱等ＴＷ（トリプルガラス）引違い窓、片引き窓、引分け窓（アルゴンガス）引違い（H）ガラス中央部熱貫流率Ug0.92以下中（M）</t>
  </si>
  <si>
    <t>003KDKHESSS</t>
  </si>
  <si>
    <t>断熱等ＴＷ（トリプルガラス）引違い窓、片引き窓、引分け窓（アルゴンガス）引違い（H）ガラス中央部熱貫流率Ug0.92以下小（S）</t>
  </si>
  <si>
    <t>003KDKHESSX</t>
  </si>
  <si>
    <t>断熱等ＴＷ（トリプルガラス）引違い窓、片引き窓、引分け窓（アルゴンガス）引違い（H）ガラス中央部熱貫流率Ug0.92以下極小（X）</t>
  </si>
  <si>
    <t>断熱等+防犯</t>
  </si>
  <si>
    <t>003KFSHXSSL</t>
  </si>
  <si>
    <t>断熱等+防犯ＴＷ（トリプルガラス）引違い窓フラットタイプ（アルゴンガス）引違い（H）ガラス中央部熱貫流率Ug0.79以下大（L）</t>
  </si>
  <si>
    <t>003KFSHXSSM</t>
  </si>
  <si>
    <t>断熱等+防犯ＴＷ（トリプルガラス）引違い窓フラットタイプ（アルゴンガス）引違い（H）ガラス中央部熱貫流率Ug0.79以下中（M）</t>
  </si>
  <si>
    <t>003KFSHXSSS</t>
  </si>
  <si>
    <t>断熱等+防犯ＴＷ（トリプルガラス）引違い窓フラットタイプ（アルゴンガス）引違い（H）ガラス中央部熱貫流率Ug0.79以下小（S）</t>
  </si>
  <si>
    <t>003KFSHXSSX</t>
  </si>
  <si>
    <t>断熱等+防犯ＴＷ（トリプルガラス）引違い窓フラットタイプ（アルゴンガス）引違い（H）ガラス中央部熱貫流率Ug0.79以下極小（X）</t>
  </si>
  <si>
    <t>003KDKHXSSL</t>
  </si>
  <si>
    <t>断熱等+防犯ＴＷ（トリプルガラス）引違い窓、片引き窓、引分け窓（アルゴンガス）引違い（H）ガラス中央部熱貫流率Ug0.92以下大（L）</t>
  </si>
  <si>
    <t>003KDKHXSSM</t>
  </si>
  <si>
    <t>断熱等+防犯ＴＷ（トリプルガラス）引違い窓、片引き窓、引分け窓（アルゴンガス）引違い（H）ガラス中央部熱貫流率Ug0.92以下中（M）</t>
  </si>
  <si>
    <t>003KDKHXSSS</t>
  </si>
  <si>
    <t>断熱等+防犯ＴＷ（トリプルガラス）引違い窓、片引き窓、引分け窓（アルゴンガス）引違い（H）ガラス中央部熱貫流率Ug0.92以下小（S）</t>
  </si>
  <si>
    <t>003KDKHXSSX</t>
  </si>
  <si>
    <t>断熱等+防犯ＴＷ（トリプルガラス）引違い窓、片引き窓、引分け窓（アルゴンガス）引違い（H）ガラス中央部熱貫流率Ug0.92以下極小（X）</t>
  </si>
  <si>
    <t>003KFSHHSSL</t>
  </si>
  <si>
    <t>断熱等+防災ＴＷ（トリプルガラス）引違い窓フラットタイプ（アルゴンガス）引違い（H）ガラス中央部熱貫流率Ug0.79以下大（L）</t>
  </si>
  <si>
    <t>003KFSHHSSM</t>
  </si>
  <si>
    <t>断熱等+防災ＴＷ（トリプルガラス）引違い窓フラットタイプ（アルゴンガス）引違い（H）ガラス中央部熱貫流率Ug0.79以下中（M）</t>
  </si>
  <si>
    <t>003KFSHHSSS</t>
  </si>
  <si>
    <t>断熱等+防災ＴＷ（トリプルガラス）引違い窓フラットタイプ（アルゴンガス）引違い（H）ガラス中央部熱貫流率Ug0.79以下小（S）</t>
  </si>
  <si>
    <t>003KFSHHSSX</t>
  </si>
  <si>
    <t>断熱等+防災ＴＷ（トリプルガラス）引違い窓フラットタイプ（アルゴンガス）引違い（H）ガラス中央部熱貫流率Ug0.79以下極小（X）</t>
  </si>
  <si>
    <t>003KDKHHSSL</t>
  </si>
  <si>
    <t>断熱等+防災ＴＷ（トリプルガラス）引違い窓、片引き窓、引分け窓（アルゴンガス）引違い（H）ガラス中央部熱貫流率Ug0.92以下大（L）</t>
  </si>
  <si>
    <t>003KDKHHSSM</t>
  </si>
  <si>
    <t>断熱等+防災ＴＷ（トリプルガラス）引違い窓、片引き窓、引分け窓（アルゴンガス）引違い（H）ガラス中央部熱貫流率Ug0.92以下中（M）</t>
  </si>
  <si>
    <t>003KDKHHSSS</t>
  </si>
  <si>
    <t>断熱等+防災ＴＷ（トリプルガラス）引違い窓、片引き窓、引分け窓（アルゴンガス）引違い（H）ガラス中央部熱貫流率Ug0.92以下小（S）</t>
  </si>
  <si>
    <t>003KDKHHSSX</t>
  </si>
  <si>
    <t>断熱等+防災ＴＷ（トリプルガラス）引違い窓、片引き窓、引分け窓（アルゴンガス）引違い（H）ガラス中央部熱貫流率Ug0.92以下極小（X）</t>
  </si>
  <si>
    <t>ＴＷ（トリプルガラス）横すべり出し窓グレモン（アルゴンガス）</t>
  </si>
  <si>
    <t>プロジェクト（P）</t>
  </si>
  <si>
    <t>ガラス中央部熱貫流率Ug0.67以下</t>
  </si>
  <si>
    <t>003KFSPEPPL</t>
  </si>
  <si>
    <t>断熱等ＴＷ（トリプルガラス）横すべり出し窓グレモン（アルゴンガス）プロジェクト（P）ガラス中央部熱貫流率Ug0.67以下大（L）</t>
  </si>
  <si>
    <t>ＴＷ（トリプルガラス）横すべり出し窓グレモン（アルゴンガス）プロジェクト（P）</t>
  </si>
  <si>
    <t>003KFSPEPPM</t>
  </si>
  <si>
    <t>断熱等ＴＷ（トリプルガラス）横すべり出し窓グレモン（アルゴンガス）プロジェクト（P）ガラス中央部熱貫流率Ug0.67以下中（M）</t>
  </si>
  <si>
    <t>003KFSPEPPS</t>
  </si>
  <si>
    <t>断熱等ＴＷ（トリプルガラス）横すべり出し窓グレモン（アルゴンガス）プロジェクト（P）ガラス中央部熱貫流率Ug0.67以下小（S）</t>
  </si>
  <si>
    <t>003KFSPEPPX</t>
  </si>
  <si>
    <t>断熱等ＴＷ（トリプルガラス）横すべり出し窓グレモン（アルゴンガス）プロジェクト（P）ガラス中央部熱貫流率Ug0.67以下極小（X）</t>
  </si>
  <si>
    <t>ＴＷ（トリプルガラス）横すべり出し窓オペレーター、高所用横すべり出し窓（アルゴンガス）</t>
  </si>
  <si>
    <t>003KDKPESSL</t>
  </si>
  <si>
    <t>断熱等ＴＷ（トリプルガラス）横すべり出し窓オペレーター、高所用横すべり出し窓（アルゴンガス）プロジェクト（P）ガラス中央部熱貫流率Ug0.92以下大（L）</t>
  </si>
  <si>
    <t>ＴＷ（トリプルガラス）横すべり出し窓オペレーター、高所用横すべり出し窓（アルゴンガス）プロジェクト（P）</t>
  </si>
  <si>
    <t>003KDKPESSM</t>
  </si>
  <si>
    <t>断熱等ＴＷ（トリプルガラス）横すべり出し窓オペレーター、高所用横すべり出し窓（アルゴンガス）プロジェクト（P）ガラス中央部熱貫流率Ug0.92以下中（M）</t>
  </si>
  <si>
    <t>003KDKPESSS</t>
  </si>
  <si>
    <t>断熱等ＴＷ（トリプルガラス）横すべり出し窓オペレーター、高所用横すべり出し窓（アルゴンガス）プロジェクト（P）ガラス中央部熱貫流率Ug0.92以下小（S）</t>
  </si>
  <si>
    <t>003KDKPESSX</t>
  </si>
  <si>
    <t>断熱等ＴＷ（トリプルガラス）横すべり出し窓オペレーター、高所用横すべり出し窓（アルゴンガス）プロジェクト（P）ガラス中央部熱貫流率Ug0.92以下極小（X）</t>
  </si>
  <si>
    <t>003KFSPXPPL</t>
  </si>
  <si>
    <t>断熱等+防犯ＴＷ（トリプルガラス）横すべり出し窓グレモン（アルゴンガス）プロジェクト（P）ガラス中央部熱貫流率Ug0.67以下大（L）</t>
  </si>
  <si>
    <t>003KFSPXPPM</t>
  </si>
  <si>
    <t>断熱等+防犯ＴＷ（トリプルガラス）横すべり出し窓グレモン（アルゴンガス）プロジェクト（P）ガラス中央部熱貫流率Ug0.67以下中（M）</t>
  </si>
  <si>
    <t>003KFSPXPPS</t>
  </si>
  <si>
    <t>断熱等+防犯ＴＷ（トリプルガラス）横すべり出し窓グレモン（アルゴンガス）プロジェクト（P）ガラス中央部熱貫流率Ug0.67以下小（S）</t>
  </si>
  <si>
    <t>003KFSPXPPX</t>
  </si>
  <si>
    <t>断熱等+防犯ＴＷ（トリプルガラス）横すべり出し窓グレモン（アルゴンガス）プロジェクト（P）ガラス中央部熱貫流率Ug0.67以下極小（X）</t>
  </si>
  <si>
    <t>ＴＷ（トリプルガラス）横すべり出し窓オペレーター（アルゴンガス）</t>
  </si>
  <si>
    <t>003KDKPXSSL</t>
  </si>
  <si>
    <t>断熱等+防犯ＴＷ（トリプルガラス）横すべり出し窓オペレーター（アルゴンガス）プロジェクト（P）ガラス中央部熱貫流率Ug0.92以下大（L）</t>
  </si>
  <si>
    <t>ＴＷ（トリプルガラス）横すべり出し窓オペレーター（アルゴンガス）プロジェクト（P）</t>
  </si>
  <si>
    <t>003KDKPXSSM</t>
  </si>
  <si>
    <t>断熱等+防犯ＴＷ（トリプルガラス）横すべり出し窓オペレーター（アルゴンガス）プロジェクト（P）ガラス中央部熱貫流率Ug0.92以下中（M）</t>
  </si>
  <si>
    <t>003KDKPXSSS</t>
  </si>
  <si>
    <t>断熱等+防犯ＴＷ（トリプルガラス）横すべり出し窓オペレーター（アルゴンガス）プロジェクト（P）ガラス中央部熱貫流率Ug0.92以下小（S）</t>
  </si>
  <si>
    <t>003KDKPXSSX</t>
  </si>
  <si>
    <t>断熱等+防犯ＴＷ（トリプルガラス）横すべり出し窓オペレーター（アルゴンガス）プロジェクト（P）ガラス中央部熱貫流率Ug0.92以下極小（X）</t>
  </si>
  <si>
    <t>003KFSPHPPL</t>
  </si>
  <si>
    <t>断熱等+防災ＴＷ（トリプルガラス）横すべり出し窓グレモン（アルゴンガス）プロジェクト（P）ガラス中央部熱貫流率Ug0.67以下大（L）</t>
  </si>
  <si>
    <t>003KFSPHPPM</t>
  </si>
  <si>
    <t>断熱等+防災ＴＷ（トリプルガラス）横すべり出し窓グレモン（アルゴンガス）プロジェクト（P）ガラス中央部熱貫流率Ug0.67以下中（M）</t>
  </si>
  <si>
    <t>003KFSPHPPS</t>
  </si>
  <si>
    <t>断熱等+防災ＴＷ（トリプルガラス）横すべり出し窓グレモン（アルゴンガス）プロジェクト（P）ガラス中央部熱貫流率Ug0.67以下小（S）</t>
  </si>
  <si>
    <t>003KFSPHPPX</t>
  </si>
  <si>
    <t>断熱等+防災ＴＷ（トリプルガラス）横すべり出し窓グレモン（アルゴンガス）プロジェクト（P）ガラス中央部熱貫流率Ug0.67以下極小（X）</t>
  </si>
  <si>
    <t>003KDKPHSSL</t>
  </si>
  <si>
    <t>断熱等+防災ＴＷ（トリプルガラス）横すべり出し窓オペレーター、高所用横すべり出し窓（アルゴンガス）プロジェクト（P）ガラス中央部熱貫流率Ug0.92以下大（L）</t>
  </si>
  <si>
    <t>003KDKPHSSM</t>
  </si>
  <si>
    <t>断熱等+防災ＴＷ（トリプルガラス）横すべり出し窓オペレーター、高所用横すべり出し窓（アルゴンガス）プロジェクト（P）ガラス中央部熱貫流率Ug0.92以下中（M）</t>
  </si>
  <si>
    <t>003KDKPHSSS</t>
  </si>
  <si>
    <t>断熱等+防災ＴＷ（トリプルガラス）横すべり出し窓オペレーター、高所用横すべり出し窓（アルゴンガス）プロジェクト（P）ガラス中央部熱貫流率Ug0.92以下小（S）</t>
  </si>
  <si>
    <t>003KDKPHSSX</t>
  </si>
  <si>
    <t>断熱等+防災ＴＷ（トリプルガラス）横すべり出し窓オペレーター、高所用横すべり出し窓（アルゴンガス）プロジェクト（P）ガラス中央部熱貫流率Ug0.92以下極小（X）</t>
  </si>
  <si>
    <t>ＴＷ（トリプルガラス）縦すべり出し窓グレモン（アルゴンガス）</t>
  </si>
  <si>
    <t>開き（T）</t>
  </si>
  <si>
    <t>003KFSTEPPL</t>
  </si>
  <si>
    <t>断熱等ＴＷ（トリプルガラス）縦すべり出し窓グレモン（アルゴンガス）開き（T）ガラス中央部熱貫流率Ug0.67以下大（L）</t>
  </si>
  <si>
    <t>ＴＷ（トリプルガラス）縦すべり出し窓グレモン（アルゴンガス）開き（T）</t>
  </si>
  <si>
    <t>003KFSTEPPM</t>
  </si>
  <si>
    <t>断熱等ＴＷ（トリプルガラス）縦すべり出し窓グレモン（アルゴンガス）開き（T）ガラス中央部熱貫流率Ug0.67以下中（M）</t>
  </si>
  <si>
    <t>003KFSTEPPS</t>
  </si>
  <si>
    <t>断熱等ＴＷ（トリプルガラス）縦すべり出し窓グレモン（アルゴンガス）開き（T）ガラス中央部熱貫流率Ug0.67以下小（S）</t>
  </si>
  <si>
    <t>003KFSTEPPX</t>
  </si>
  <si>
    <t>断熱等ＴＷ（トリプルガラス）縦すべり出し窓グレモン（アルゴンガス）開き（T）ガラス中央部熱貫流率Ug0.67以下極小（X）</t>
  </si>
  <si>
    <t>ＴＷ（トリプルガラス）縦すべり出し窓オペレーター（アルゴンガス）</t>
  </si>
  <si>
    <t>003KDKTESSL</t>
  </si>
  <si>
    <t>断熱等ＴＷ（トリプルガラス）縦すべり出し窓オペレーター（アルゴンガス）開き（T）ガラス中央部熱貫流率Ug0.92以下大（L）</t>
  </si>
  <si>
    <t>ＴＷ（トリプルガラス）縦すべり出し窓オペレーター（アルゴンガス）開き（T）</t>
  </si>
  <si>
    <t>003KDKTESSM</t>
  </si>
  <si>
    <t>断熱等ＴＷ（トリプルガラス）縦すべり出し窓オペレーター（アルゴンガス）開き（T）ガラス中央部熱貫流率Ug0.92以下中（M）</t>
  </si>
  <si>
    <t>003KDKTESSS</t>
  </si>
  <si>
    <t>断熱等ＴＷ（トリプルガラス）縦すべり出し窓オペレーター（アルゴンガス）開き（T）ガラス中央部熱貫流率Ug0.92以下小（S）</t>
  </si>
  <si>
    <t>003KDKTESSX</t>
  </si>
  <si>
    <t>断熱等ＴＷ（トリプルガラス）縦すべり出し窓オペレーター（アルゴンガス）開き（T）ガラス中央部熱貫流率Ug0.92以下極小（X）</t>
  </si>
  <si>
    <t>003KFSTXPPL</t>
  </si>
  <si>
    <t>断熱等+防犯ＴＷ（トリプルガラス）縦すべり出し窓グレモン（アルゴンガス）開き（T）ガラス中央部熱貫流率Ug0.67以下大（L）</t>
  </si>
  <si>
    <t>003KFSTXPPM</t>
  </si>
  <si>
    <t>断熱等+防犯ＴＷ（トリプルガラス）縦すべり出し窓グレモン（アルゴンガス）開き（T）ガラス中央部熱貫流率Ug0.67以下中（M）</t>
  </si>
  <si>
    <t>003KFSTXPPS</t>
  </si>
  <si>
    <t>断熱等+防犯ＴＷ（トリプルガラス）縦すべり出し窓グレモン（アルゴンガス）開き（T）ガラス中央部熱貫流率Ug0.67以下小（S）</t>
  </si>
  <si>
    <t>003KFSTXPPX</t>
  </si>
  <si>
    <t>断熱等+防犯ＴＷ（トリプルガラス）縦すべり出し窓グレモン（アルゴンガス）開き（T）ガラス中央部熱貫流率Ug0.67以下極小（X）</t>
  </si>
  <si>
    <t>003KDKTXSSL</t>
  </si>
  <si>
    <t>断熱等+防犯ＴＷ（トリプルガラス）縦すべり出し窓オペレーター（アルゴンガス）開き（T）ガラス中央部熱貫流率Ug0.92以下大（L）</t>
  </si>
  <si>
    <t>003KDKTXSSM</t>
  </si>
  <si>
    <t>断熱等+防犯ＴＷ（トリプルガラス）縦すべり出し窓オペレーター（アルゴンガス）開き（T）ガラス中央部熱貫流率Ug0.92以下中（M）</t>
  </si>
  <si>
    <t>003KDKTXSSS</t>
  </si>
  <si>
    <t>断熱等+防犯ＴＷ（トリプルガラス）縦すべり出し窓オペレーター（アルゴンガス）開き（T）ガラス中央部熱貫流率Ug0.92以下小（S）</t>
  </si>
  <si>
    <t>003KDKTXSSX</t>
  </si>
  <si>
    <t>断熱等+防犯ＴＷ（トリプルガラス）縦すべり出し窓オペレーター（アルゴンガス）開き（T）ガラス中央部熱貫流率Ug0.92以下極小（X）</t>
  </si>
  <si>
    <t>003KFSTHPPL</t>
  </si>
  <si>
    <t>断熱等+防災ＴＷ（トリプルガラス）縦すべり出し窓グレモン（アルゴンガス）開き（T）ガラス中央部熱貫流率Ug0.67以下大（L）</t>
  </si>
  <si>
    <t>003KFSTHPPM</t>
  </si>
  <si>
    <t>断熱等+防災ＴＷ（トリプルガラス）縦すべり出し窓グレモン（アルゴンガス）開き（T）ガラス中央部熱貫流率Ug0.67以下中（M）</t>
  </si>
  <si>
    <t>003KFSTHPPS</t>
  </si>
  <si>
    <t>断熱等+防災ＴＷ（トリプルガラス）縦すべり出し窓グレモン（アルゴンガス）開き（T）ガラス中央部熱貫流率Ug0.67以下小（S）</t>
  </si>
  <si>
    <t>003KFSTHPPX</t>
  </si>
  <si>
    <t>断熱等+防災ＴＷ（トリプルガラス）縦すべり出し窓グレモン（アルゴンガス）開き（T）ガラス中央部熱貫流率Ug0.67以下極小（X）</t>
  </si>
  <si>
    <t>003KDKTHSSL</t>
  </si>
  <si>
    <t>断熱等+防災ＴＷ（トリプルガラス）縦すべり出し窓オペレーター（アルゴンガス）開き（T）ガラス中央部熱貫流率Ug0.92以下大（L）</t>
  </si>
  <si>
    <t>003KDKTHSSM</t>
  </si>
  <si>
    <t>断熱等+防災ＴＷ（トリプルガラス）縦すべり出し窓オペレーター（アルゴンガス）開き（T）ガラス中央部熱貫流率Ug0.92以下中（M）</t>
  </si>
  <si>
    <t>003KDKTHSSS</t>
  </si>
  <si>
    <t>断熱等+防災ＴＷ（トリプルガラス）縦すべり出し窓オペレーター（アルゴンガス）開き（T）ガラス中央部熱貫流率Ug0.92以下小（S）</t>
  </si>
  <si>
    <t>003KDKTHSSX</t>
  </si>
  <si>
    <t>断熱等+防災ＴＷ（トリプルガラス）縦すべり出し窓オペレーター（アルゴンガス）開き（T）ガラス中央部熱貫流率Ug0.92以下極小（X）</t>
  </si>
  <si>
    <t>ＴＷ（トリプルガラス）上げ下げ窓、面格子付上げ下げ窓（アルゴンガス）</t>
  </si>
  <si>
    <t>上げ下げ（U）</t>
  </si>
  <si>
    <t>003KDKUESSL</t>
  </si>
  <si>
    <t>断熱等ＴＷ（トリプルガラス）上げ下げ窓、面格子付上げ下げ窓（アルゴンガス）上げ下げ（U）ガラス中央部熱貫流率Ug0.92以下大（L）</t>
  </si>
  <si>
    <t>ＴＷ（トリプルガラス）上げ下げ窓、面格子付上げ下げ窓（アルゴンガス）上げ下げ（U）</t>
  </si>
  <si>
    <t>003KDKUESSM</t>
  </si>
  <si>
    <t>断熱等ＴＷ（トリプルガラス）上げ下げ窓、面格子付上げ下げ窓（アルゴンガス）上げ下げ（U）ガラス中央部熱貫流率Ug0.92以下中（M）</t>
  </si>
  <si>
    <t>003KDKUESSS</t>
  </si>
  <si>
    <t>断熱等ＴＷ（トリプルガラス）上げ下げ窓、面格子付上げ下げ窓（アルゴンガス）上げ下げ（U）ガラス中央部熱貫流率Ug0.92以下小（S）</t>
  </si>
  <si>
    <t>003KDKUESSX</t>
  </si>
  <si>
    <t>断熱等ＴＷ（トリプルガラス）上げ下げ窓、面格子付上げ下げ窓（アルゴンガス）上げ下げ（U）ガラス中央部熱貫流率Ug0.92以下極小（X）</t>
  </si>
  <si>
    <t>003KDKUXSSL</t>
  </si>
  <si>
    <t>断熱等+防犯ＴＷ（トリプルガラス）上げ下げ窓、面格子付上げ下げ窓（アルゴンガス）上げ下げ（U）ガラス中央部熱貫流率Ug0.92以下大（L）</t>
  </si>
  <si>
    <t>003KDKUXSSM</t>
  </si>
  <si>
    <t>断熱等+防犯ＴＷ（トリプルガラス）上げ下げ窓、面格子付上げ下げ窓（アルゴンガス）上げ下げ（U）ガラス中央部熱貫流率Ug0.92以下中（M）</t>
  </si>
  <si>
    <t>003KDKUXSSS</t>
  </si>
  <si>
    <t>断熱等+防犯ＴＷ（トリプルガラス）上げ下げ窓、面格子付上げ下げ窓（アルゴンガス）上げ下げ（U）ガラス中央部熱貫流率Ug0.92以下小（S）</t>
  </si>
  <si>
    <t>003KDKUXSSX</t>
  </si>
  <si>
    <t>断熱等+防犯ＴＷ（トリプルガラス）上げ下げ窓、面格子付上げ下げ窓（アルゴンガス）上げ下げ（U）ガラス中央部熱貫流率Ug0.92以下極小（X）</t>
  </si>
  <si>
    <t>003KDKUHSSL</t>
  </si>
  <si>
    <t>断熱等+防災ＴＷ（トリプルガラス）上げ下げ窓、面格子付上げ下げ窓（アルゴンガス）上げ下げ（U）ガラス中央部熱貫流率Ug0.92以下大（L）</t>
  </si>
  <si>
    <t>003KDKUHSSM</t>
  </si>
  <si>
    <t>断熱等+防災ＴＷ（トリプルガラス）上げ下げ窓、面格子付上げ下げ窓（アルゴンガス）上げ下げ（U）ガラス中央部熱貫流率Ug0.92以下中（M）</t>
  </si>
  <si>
    <t>003KDKUHSSS</t>
  </si>
  <si>
    <t>断熱等+防災ＴＷ（トリプルガラス）上げ下げ窓、面格子付上げ下げ窓（アルゴンガス）上げ下げ（U）ガラス中央部熱貫流率Ug0.92以下小（S）</t>
  </si>
  <si>
    <t>003KDKUHSSX</t>
  </si>
  <si>
    <t>断熱等+防災ＴＷ（トリプルガラス）上げ下げ窓、面格子付上げ下げ窓（アルゴンガス）上げ下げ（U）ガラス中央部熱貫流率Ug0.92以下極小（X）</t>
  </si>
  <si>
    <t>ガラス中央部熱貫流率Ug1.2以下</t>
  </si>
  <si>
    <t>003KDLFESSL</t>
  </si>
  <si>
    <t>断熱等ＴＷ（複層ガラス）ＦＩＸ窓FIX（F）ガラス中央部熱貫流率Ug1.2以下大（L）</t>
  </si>
  <si>
    <t>ＴＷ（複層ガラス）ＦＩＸ窓FIX（F）</t>
  </si>
  <si>
    <t>003KDLFESSM</t>
  </si>
  <si>
    <t>断熱等ＴＷ（複層ガラス）ＦＩＸ窓FIX（F）ガラス中央部熱貫流率Ug1.2以下中（M）</t>
  </si>
  <si>
    <t>003KDLFESSS</t>
  </si>
  <si>
    <t>断熱等ＴＷ（複層ガラス）ＦＩＸ窓FIX（F）ガラス中央部熱貫流率Ug1.2以下小（S）</t>
  </si>
  <si>
    <t>003KDLFESSX</t>
  </si>
  <si>
    <t>断熱等ＴＷ（複層ガラス）ＦＩＸ窓FIX（F）ガラス中央部熱貫流率Ug1.2以下極小（X）</t>
  </si>
  <si>
    <t>003KDLFHSSL</t>
  </si>
  <si>
    <t>断熱等+防災ＴＷ（複層ガラス）ＦＩＸ窓FIX（F）ガラス中央部熱貫流率Ug1.2以下大（L）</t>
  </si>
  <si>
    <t>003KDLFHSSM</t>
  </si>
  <si>
    <t>断熱等+防災ＴＷ（複層ガラス）ＦＩＸ窓FIX（F）ガラス中央部熱貫流率Ug1.2以下中（M）</t>
  </si>
  <si>
    <t>003KDLFHSSS</t>
  </si>
  <si>
    <t>断熱等+防災ＴＷ（複層ガラス）ＦＩＸ窓FIX（F）ガラス中央部熱貫流率Ug1.2以下小（S）</t>
  </si>
  <si>
    <t>003KDLFHSSX</t>
  </si>
  <si>
    <t>断熱等+防災ＴＷ（複層ガラス）ＦＩＸ窓FIX（F）ガラス中央部熱貫流率Ug1.2以下極小（X）</t>
  </si>
  <si>
    <t>ＴＷ（複層ガラス）引違い窓フラットタイプ</t>
  </si>
  <si>
    <t>Uw1.9以下</t>
  </si>
  <si>
    <t>003KDLHEAAL</t>
  </si>
  <si>
    <t>断熱等ＴＷ（複層ガラス）引違い窓フラットタイプ引違い（H）ガラス中央部熱貫流率Ug1.2以下大（L）</t>
  </si>
  <si>
    <t>ＴＷ（複層ガラス）引違い窓フラットタイプ引違い（H）</t>
  </si>
  <si>
    <t>003KDLHEAAM</t>
  </si>
  <si>
    <t>断熱等ＴＷ（複層ガラス）引違い窓フラットタイプ引違い（H）ガラス中央部熱貫流率Ug1.2以下中（M）</t>
  </si>
  <si>
    <t>003KDLHEAAS</t>
  </si>
  <si>
    <t>断熱等ＴＷ（複層ガラス）引違い窓フラットタイプ引違い（H）ガラス中央部熱貫流率Ug1.2以下小（S）</t>
  </si>
  <si>
    <t>003KDLHEAAX</t>
  </si>
  <si>
    <t>断熱等ＴＷ（複層ガラス）引違い窓フラットタイプ引違い（H）ガラス中央部熱貫流率Ug1.2以下極小（X）</t>
  </si>
  <si>
    <t>003KDLHXAAL</t>
  </si>
  <si>
    <t>断熱等+防犯ＴＷ（複層ガラス）引違い窓フラットタイプ引違い（H）ガラス中央部熱貫流率Ug1.2以下大（L）</t>
  </si>
  <si>
    <t>003KDLHXAAM</t>
  </si>
  <si>
    <t>断熱等+防犯ＴＷ（複層ガラス）引違い窓フラットタイプ引違い（H）ガラス中央部熱貫流率Ug1.2以下中（M）</t>
  </si>
  <si>
    <t>003KDLHXAAS</t>
  </si>
  <si>
    <t>断熱等+防犯ＴＷ（複層ガラス）引違い窓フラットタイプ引違い（H）ガラス中央部熱貫流率Ug1.2以下小（S）</t>
  </si>
  <si>
    <t>003KDLHXAAX</t>
  </si>
  <si>
    <t>断熱等+防犯ＴＷ（複層ガラス）引違い窓フラットタイプ引違い（H）ガラス中央部熱貫流率Ug1.2以下極小（X）</t>
  </si>
  <si>
    <t>003KDLHHAAL</t>
  </si>
  <si>
    <t>断熱等+防災ＴＷ（複層ガラス）引違い窓フラットタイプ引違い（H）ガラス中央部熱貫流率Ug1.2以下大（L）</t>
  </si>
  <si>
    <t>003KDLHHAAM</t>
  </si>
  <si>
    <t>断熱等+防災ＴＷ（複層ガラス）引違い窓フラットタイプ引違い（H）ガラス中央部熱貫流率Ug1.2以下中（M）</t>
  </si>
  <si>
    <t>003KDLHHAAS</t>
  </si>
  <si>
    <t>断熱等+防災ＴＷ（複層ガラス）引違い窓フラットタイプ引違い（H）ガラス中央部熱貫流率Ug1.2以下小（S）</t>
  </si>
  <si>
    <t>003KDLHHAAX</t>
  </si>
  <si>
    <t>断熱等+防災ＴＷ（複層ガラス）引違い窓フラットタイプ引違い（H）ガラス中央部熱貫流率Ug1.2以下極小（X）</t>
  </si>
  <si>
    <t>003KDLPESSL</t>
  </si>
  <si>
    <t>断熱等ＴＷ（複層ガラス）横すべり出し窓オペレーター、高所用横すべり出し窓プロジェクト（P）ガラス中央部熱貫流率Ug1.2以下大（L）</t>
  </si>
  <si>
    <t>ＴＷ（複層ガラス）横すべり出し窓オペレーター、高所用横すべり出し窓プロジェクト（P）</t>
  </si>
  <si>
    <t>003KDLPESSM</t>
  </si>
  <si>
    <t>断熱等ＴＷ（複層ガラス）横すべり出し窓オペレーター、高所用横すべり出し窓プロジェクト（P）ガラス中央部熱貫流率Ug1.2以下中（M）</t>
  </si>
  <si>
    <t>003KDLPESSS</t>
  </si>
  <si>
    <t>断熱等ＴＷ（複層ガラス）横すべり出し窓オペレーター、高所用横すべり出し窓プロジェクト（P）ガラス中央部熱貫流率Ug1.2以下小（S）</t>
  </si>
  <si>
    <t>003KDLPESSX</t>
  </si>
  <si>
    <t>断熱等ＴＷ（複層ガラス）横すべり出し窓オペレーター、高所用横すべり出し窓プロジェクト（P）ガラス中央部熱貫流率Ug1.2以下極小（X）</t>
  </si>
  <si>
    <t>003KDLPXSSL</t>
  </si>
  <si>
    <t>断熱等+防犯ＴＷ（複層ガラス）横すべり出し窓オペレータープロジェクト（P）ガラス中央部熱貫流率Ug1.2以下大（L）</t>
  </si>
  <si>
    <t>ＴＷ（複層ガラス）横すべり出し窓オペレータープロジェクト（P）</t>
  </si>
  <si>
    <t>003KDLPXSSM</t>
  </si>
  <si>
    <t>断熱等+防犯ＴＷ（複層ガラス）横すべり出し窓オペレータープロジェクト（P）ガラス中央部熱貫流率Ug1.2以下中（M）</t>
  </si>
  <si>
    <t>003KDLPXSSS</t>
  </si>
  <si>
    <t>断熱等+防犯ＴＷ（複層ガラス）横すべり出し窓オペレータープロジェクト（P）ガラス中央部熱貫流率Ug1.2以下小（S）</t>
  </si>
  <si>
    <t>003KDLPXSSX</t>
  </si>
  <si>
    <t>断熱等+防犯ＴＷ（複層ガラス）横すべり出し窓オペレータープロジェクト（P）ガラス中央部熱貫流率Ug1.2以下極小（X）</t>
  </si>
  <si>
    <t>003KDLPHSSL</t>
  </si>
  <si>
    <t>断熱等+防災ＴＷ（複層ガラス）横すべり出し窓オペレーター、高所用横すべり出し窓プロジェクト（P）ガラス中央部熱貫流率Ug1.2以下大（L）</t>
  </si>
  <si>
    <t>003KDLPHSSM</t>
  </si>
  <si>
    <t>断熱等+防災ＴＷ（複層ガラス）横すべり出し窓オペレーター、高所用横すべり出し窓プロジェクト（P）ガラス中央部熱貫流率Ug1.2以下中（M）</t>
  </si>
  <si>
    <t>003KDLPHSSS</t>
  </si>
  <si>
    <t>断熱等+防災ＴＷ（複層ガラス）横すべり出し窓オペレーター、高所用横すべり出し窓プロジェクト（P）ガラス中央部熱貫流率Ug1.2以下小（S）</t>
  </si>
  <si>
    <t>003KDLPHSSX</t>
  </si>
  <si>
    <t>断熱等+防災ＴＷ（複層ガラス）横すべり出し窓オペレーター、高所用横すべり出し窓プロジェクト（P）ガラス中央部熱貫流率Ug1.2以下極小（X）</t>
  </si>
  <si>
    <t>003KDLTESSL</t>
  </si>
  <si>
    <t>断熱等ＴＷ（複層ガラス）縦すべり出し窓オペレーター開き（T）ガラス中央部熱貫流率Ug1.2以下大（L）</t>
  </si>
  <si>
    <t>ＴＷ（複層ガラス）縦すべり出し窓オペレーター開き（T）</t>
  </si>
  <si>
    <t>003KDLTESSM</t>
  </si>
  <si>
    <t>断熱等ＴＷ（複層ガラス）縦すべり出し窓オペレーター開き（T）ガラス中央部熱貫流率Ug1.2以下中（M）</t>
  </si>
  <si>
    <t>003KDLTESSS</t>
  </si>
  <si>
    <t>断熱等ＴＷ（複層ガラス）縦すべり出し窓オペレーター開き（T）ガラス中央部熱貫流率Ug1.2以下小（S）</t>
  </si>
  <si>
    <t>003KDLTESSX</t>
  </si>
  <si>
    <t>断熱等ＴＷ（複層ガラス）縦すべり出し窓オペレーター開き（T）ガラス中央部熱貫流率Ug1.2以下極小（X）</t>
  </si>
  <si>
    <t>003KDLTXSSL</t>
  </si>
  <si>
    <t>断熱等+防犯ＴＷ（複層ガラス）縦すべり出し窓オペレーター開き（T）ガラス中央部熱貫流率Ug1.2以下大（L）</t>
  </si>
  <si>
    <t>003KDLTXSSM</t>
  </si>
  <si>
    <t>断熱等+防犯ＴＷ（複層ガラス）縦すべり出し窓オペレーター開き（T）ガラス中央部熱貫流率Ug1.2以下中（M）</t>
  </si>
  <si>
    <t>003KDLTXSSS</t>
  </si>
  <si>
    <t>断熱等+防犯ＴＷ（複層ガラス）縦すべり出し窓オペレーター開き（T）ガラス中央部熱貫流率Ug1.2以下小（S）</t>
  </si>
  <si>
    <t>003KDLTXSSX</t>
  </si>
  <si>
    <t>断熱等+防犯ＴＷ（複層ガラス）縦すべり出し窓オペレーター開き（T）ガラス中央部熱貫流率Ug1.2以下極小（X）</t>
  </si>
  <si>
    <t>003KDLTHSSL</t>
  </si>
  <si>
    <t>断熱等+防災ＴＷ（複層ガラス）縦すべり出し窓オペレーター開き（T）ガラス中央部熱貫流率Ug1.2以下大（L）</t>
  </si>
  <si>
    <t>003KDLTHSSM</t>
  </si>
  <si>
    <t>断熱等+防災ＴＷ（複層ガラス）縦すべり出し窓オペレーター開き（T）ガラス中央部熱貫流率Ug1.2以下中（M）</t>
  </si>
  <si>
    <t>003KDLTHSSS</t>
  </si>
  <si>
    <t>断熱等+防災ＴＷ（複層ガラス）縦すべり出し窓オペレーター開き（T）ガラス中央部熱貫流率Ug1.2以下小（S）</t>
  </si>
  <si>
    <t>003KDLTHSSX</t>
  </si>
  <si>
    <t>断熱等+防災ＴＷ（複層ガラス）縦すべり出し窓オペレーター開き（T）ガラス中央部熱貫流率Ug1.2以下極小（X）</t>
  </si>
  <si>
    <t>003KDLUEAAL</t>
  </si>
  <si>
    <t>断熱等ＴＷ（複層ガラス）上げ下げ窓、面格子付上げ下げ窓上げ下げ（U）ガラス中央部熱貫流率Ug1.2以下大（L）</t>
  </si>
  <si>
    <t>ＴＷ（複層ガラス）上げ下げ窓、面格子付上げ下げ窓上げ下げ（U）</t>
  </si>
  <si>
    <t>003KDLUEAAM</t>
  </si>
  <si>
    <t>断熱等ＴＷ（複層ガラス）上げ下げ窓、面格子付上げ下げ窓上げ下げ（U）ガラス中央部熱貫流率Ug1.2以下中（M）</t>
  </si>
  <si>
    <t>003KDLUEAAS</t>
  </si>
  <si>
    <t>断熱等ＴＷ（複層ガラス）上げ下げ窓、面格子付上げ下げ窓上げ下げ（U）ガラス中央部熱貫流率Ug1.2以下小（S）</t>
  </si>
  <si>
    <t>003KDLUEAAX</t>
  </si>
  <si>
    <t>断熱等ＴＷ（複層ガラス）上げ下げ窓、面格子付上げ下げ窓上げ下げ（U）ガラス中央部熱貫流率Ug1.2以下極小（X）</t>
  </si>
  <si>
    <t>003KDLUXAAL</t>
  </si>
  <si>
    <t>断熱等+防犯ＴＷ（複層ガラス）上げ下げ窓、面格子付上げ下げ窓上げ下げ（U）ガラス中央部熱貫流率Ug1.2以下大（L）</t>
  </si>
  <si>
    <t>003KDLUXAAM</t>
  </si>
  <si>
    <t>断熱等+防犯ＴＷ（複層ガラス）上げ下げ窓、面格子付上げ下げ窓上げ下げ（U）ガラス中央部熱貫流率Ug1.2以下中（M）</t>
  </si>
  <si>
    <t>003KDLUXAAS</t>
  </si>
  <si>
    <t>断熱等+防犯ＴＷ（複層ガラス）上げ下げ窓、面格子付上げ下げ窓上げ下げ（U）ガラス中央部熱貫流率Ug1.2以下小（S）</t>
  </si>
  <si>
    <t>003KDLUXAAX</t>
  </si>
  <si>
    <t>断熱等+防犯ＴＷ（複層ガラス）上げ下げ窓、面格子付上げ下げ窓上げ下げ（U）ガラス中央部熱貫流率Ug1.2以下極小（X）</t>
  </si>
  <si>
    <t>003KDLUHAAL</t>
  </si>
  <si>
    <t>断熱等+防災ＴＷ（複層ガラス）上げ下げ窓、面格子付上げ下げ窓上げ下げ（U）ガラス中央部熱貫流率Ug1.2以下大（L）</t>
  </si>
  <si>
    <t>003KDLUHAAM</t>
  </si>
  <si>
    <t>断熱等+防災ＴＷ（複層ガラス）上げ下げ窓、面格子付上げ下げ窓上げ下げ（U）ガラス中央部熱貫流率Ug1.2以下中（M）</t>
  </si>
  <si>
    <t>003KDLUHAAS</t>
  </si>
  <si>
    <t>断熱等+防災ＴＷ（複層ガラス）上げ下げ窓、面格子付上げ下げ窓上げ下げ（U）ガラス中央部熱貫流率Ug1.2以下小（S）</t>
  </si>
  <si>
    <t>003KDLUHAAX</t>
  </si>
  <si>
    <t>断熱等+防災ＴＷ（複層ガラス）上げ下げ窓、面格子付上げ下げ窓上げ下げ（U）ガラス中央部熱貫流率Ug1.2以下極小（X）</t>
  </si>
  <si>
    <t>ＴＷ防火戸</t>
  </si>
  <si>
    <t>003KDNFESSL</t>
  </si>
  <si>
    <t>断熱等ＴＷ防火戸（複層ガラス）ＦＩＸ窓FIX（F）ガラス中央部熱貫流率Ug1.2以下大（L）</t>
  </si>
  <si>
    <t>ＴＷ防火戸（複層ガラス）ＦＩＸ窓FIX（F）</t>
  </si>
  <si>
    <t>003KDNFESSM</t>
  </si>
  <si>
    <t>断熱等ＴＷ防火戸（複層ガラス）ＦＩＸ窓FIX（F）ガラス中央部熱貫流率Ug1.2以下中（M）</t>
  </si>
  <si>
    <t>003KDNFESSS</t>
  </si>
  <si>
    <t>断熱等ＴＷ防火戸（複層ガラス）ＦＩＸ窓FIX（F）ガラス中央部熱貫流率Ug1.2以下小（S）</t>
  </si>
  <si>
    <t>003KDNFESSX</t>
  </si>
  <si>
    <t>断熱等ＴＷ防火戸（複層ガラス）ＦＩＸ窓FIX（F）ガラス中央部熱貫流率Ug1.2以下極小（X）</t>
  </si>
  <si>
    <t>003KDNHEAAL</t>
  </si>
  <si>
    <t>断熱等ＴＷ防火戸（複層ガラス）引違い窓引違い（H）ガラス中央部熱貫流率Ug1.2以下大（L）</t>
  </si>
  <si>
    <t>ＴＷ防火戸（複層ガラス）引違い窓引違い（H）</t>
  </si>
  <si>
    <t>003KDNHEAAM</t>
  </si>
  <si>
    <t>断熱等ＴＷ防火戸（複層ガラス）引違い窓引違い（H）ガラス中央部熱貫流率Ug1.2以下中（M）</t>
  </si>
  <si>
    <t>003KDNHEAAS</t>
  </si>
  <si>
    <t>断熱等ＴＷ防火戸（複層ガラス）引違い窓引違い（H）ガラス中央部熱貫流率Ug1.2以下小（S）</t>
  </si>
  <si>
    <t>003KDNHEAAX</t>
  </si>
  <si>
    <t>断熱等ＴＷ防火戸（複層ガラス）引違い窓引違い（H）ガラス中央部熱貫流率Ug1.2以下極小（X）</t>
  </si>
  <si>
    <t>003KDNPEAAL</t>
  </si>
  <si>
    <t>断熱等ＴＷ防火戸（複層ガラス）横すべり出し窓オペレーター、高所用横すべり出し窓プロジェクト（P）ガラス中央部熱貫流率Ug1.2以下大（L）</t>
  </si>
  <si>
    <t>ＴＷ防火戸（複層ガラス）横すべり出し窓オペレーター、高所用横すべり出し窓プロジェクト（P）</t>
  </si>
  <si>
    <t>003KDNPEAAM</t>
  </si>
  <si>
    <t>断熱等ＴＷ防火戸（複層ガラス）横すべり出し窓オペレーター、高所用横すべり出し窓プロジェクト（P）ガラス中央部熱貫流率Ug1.2以下中（M）</t>
  </si>
  <si>
    <t>003KDNPEAAS</t>
  </si>
  <si>
    <t>断熱等ＴＷ防火戸（複層ガラス）横すべり出し窓オペレーター、高所用横すべり出し窓プロジェクト（P）ガラス中央部熱貫流率Ug1.2以下小（S）</t>
  </si>
  <si>
    <t>003KDNPEAAX</t>
  </si>
  <si>
    <t>断熱等ＴＷ防火戸（複層ガラス）横すべり出し窓オペレーター、高所用横すべり出し窓プロジェクト（P）ガラス中央部熱貫流率Ug1.2以下極小（X）</t>
  </si>
  <si>
    <t>003KFYPESSL</t>
  </si>
  <si>
    <t>断熱等ＴＷ防火戸（複層ガラス）横すべり出し窓グレモンプロジェクト（P）ガラス中央部熱貫流率Ug1.2以下大（L）</t>
  </si>
  <si>
    <t>ＴＷ防火戸（複層ガラス）横すべり出し窓グレモンプロジェクト（P）</t>
  </si>
  <si>
    <t>003KFYPESSM</t>
  </si>
  <si>
    <t>断熱等ＴＷ防火戸（複層ガラス）横すべり出し窓グレモンプロジェクト（P）ガラス中央部熱貫流率Ug1.2以下中（M）</t>
  </si>
  <si>
    <t>003KFYPESSS</t>
  </si>
  <si>
    <t>断熱等ＴＷ防火戸（複層ガラス）横すべり出し窓グレモンプロジェクト（P）ガラス中央部熱貫流率Ug1.2以下小（S）</t>
  </si>
  <si>
    <t>003KFYPESSX</t>
  </si>
  <si>
    <t>断熱等ＴＷ防火戸（複層ガラス）横すべり出し窓グレモンプロジェクト（P）ガラス中央部熱貫流率Ug1.2以下極小（X）</t>
  </si>
  <si>
    <t>003KDNTEAAL</t>
  </si>
  <si>
    <t>断熱等ＴＷ防火戸（複層ガラス）縦すべり出し窓オペレーター開き（T）ガラス中央部熱貫流率Ug1.2以下大（L）</t>
  </si>
  <si>
    <t>ＴＷ防火戸（複層ガラス）縦すべり出し窓オペレーター開き（T）</t>
  </si>
  <si>
    <t>003KDNTEAAM</t>
  </si>
  <si>
    <t>断熱等ＴＷ防火戸（複層ガラス）縦すべり出し窓オペレーター開き（T）ガラス中央部熱貫流率Ug1.2以下中（M）</t>
  </si>
  <si>
    <t>003KDNTEAAS</t>
  </si>
  <si>
    <t>断熱等ＴＷ防火戸（複層ガラス）縦すべり出し窓オペレーター開き（T）ガラス中央部熱貫流率Ug1.2以下小（S）</t>
  </si>
  <si>
    <t>003KDNTEAAX</t>
  </si>
  <si>
    <t>断熱等ＴＷ防火戸（複層ガラス）縦すべり出し窓オペレーター開き（T）ガラス中央部熱貫流率Ug1.2以下極小（X）</t>
  </si>
  <si>
    <t>003KFYTESSL</t>
  </si>
  <si>
    <t>断熱等ＴＷ防火戸（複層ガラス）縦すべり出し窓グレモン開き（T）ガラス中央部熱貫流率Ug1.2以下大（L）</t>
  </si>
  <si>
    <t>ＴＷ防火戸（複層ガラス）縦すべり出し窓グレモン開き（T）</t>
  </si>
  <si>
    <t>003KFYTESSM</t>
  </si>
  <si>
    <t>断熱等ＴＷ防火戸（複層ガラス）縦すべり出し窓グレモン開き（T）ガラス中央部熱貫流率Ug1.2以下中（M）</t>
  </si>
  <si>
    <t>003KFYTESSS</t>
  </si>
  <si>
    <t>断熱等ＴＷ防火戸（複層ガラス）縦すべり出し窓グレモン開き（T）ガラス中央部熱貫流率Ug1.2以下小（S）</t>
  </si>
  <si>
    <t>003KFYTESSX</t>
  </si>
  <si>
    <t>断熱等ＴＷ防火戸（複層ガラス）縦すべり出し窓グレモン開き（T）ガラス中央部熱貫流率Ug1.2以下極小（X）</t>
  </si>
  <si>
    <t>Uw2.9以下</t>
  </si>
  <si>
    <t>Low-E複層 ガス層：10mm以上</t>
  </si>
  <si>
    <t>003ATMH4JCL</t>
  </si>
  <si>
    <t>断熱等アトモスⅡ引違い（H）Low-E複層 ガス層：10mm以上大（L）</t>
  </si>
  <si>
    <t>アトモスⅡ引違い（H）</t>
  </si>
  <si>
    <t>003ATMH4JCM</t>
  </si>
  <si>
    <t>断熱等アトモスⅡ引違い（H）Low-E複層 ガス層：10mm以上中（M）</t>
  </si>
  <si>
    <t>003ATMH4JCS</t>
  </si>
  <si>
    <t>断熱等アトモスⅡ引違い（H）Low-E複層 ガス層：10mm以上小（S）</t>
  </si>
  <si>
    <t>Low-E複層 空気層：14mm以上</t>
  </si>
  <si>
    <t>003ATMH4KCL</t>
  </si>
  <si>
    <t>断熱等アトモスⅡ引違い（H）Low-E複層 空気層：14mm以上大（L）</t>
  </si>
  <si>
    <t>003ATMH4KCM</t>
  </si>
  <si>
    <t>断熱等アトモスⅡ引違い（H）Low-E複層 空気層：14mm以上中（M）</t>
  </si>
  <si>
    <t>003ATMH4KCS</t>
  </si>
  <si>
    <t>断熱等アトモスⅡ引違い（H）Low-E複層 空気層：14mm以上小（S）</t>
  </si>
  <si>
    <t>Uw3.5以下</t>
  </si>
  <si>
    <t>Low-E複層 ガス層：10mm未満</t>
  </si>
  <si>
    <t>003ATMH4LDL</t>
  </si>
  <si>
    <t>断熱等アトモスⅡ引違い（H）Low-E複層 ガス層：10mm未満大（L）</t>
  </si>
  <si>
    <t>003ATMH4LDM</t>
  </si>
  <si>
    <t>断熱等アトモスⅡ引違い（H）Low-E複層 ガス層：10mm未満中（M）</t>
  </si>
  <si>
    <t>003ATMH4LDS</t>
  </si>
  <si>
    <t>断熱等アトモスⅡ引違い（H）Low-E複層 ガス層：10mm未満小（S）</t>
  </si>
  <si>
    <t>Low-E複層 空気層：7mm以上14mm未満</t>
  </si>
  <si>
    <t>003ATMH4MDL</t>
  </si>
  <si>
    <t>断熱等アトモスⅡ引違い（H）Low-E複層 空気層：7mm以上14mm未満大（L）</t>
  </si>
  <si>
    <t>003ATMH4MDM</t>
  </si>
  <si>
    <t>断熱等アトモスⅡ引違い（H）Low-E複層 空気層：7mm以上14mm未満中（M）</t>
  </si>
  <si>
    <t>003ATMH4MDS</t>
  </si>
  <si>
    <t>断熱等アトモスⅡ引違い（H）Low-E複層 空気層：7mm以上14mm未満小（S）</t>
  </si>
  <si>
    <t>Uw4.7以下</t>
  </si>
  <si>
    <t>Low-E複層 空気層：7mm未満</t>
  </si>
  <si>
    <t>003ATMH4NEL</t>
  </si>
  <si>
    <t>断熱等アトモスⅡ引違い（H）Low-E複層 空気層：7mm未満大（L）</t>
  </si>
  <si>
    <t>003ATMH4NEM</t>
  </si>
  <si>
    <t>断熱等アトモスⅡ引違い（H）Low-E複層 空気層：7mm未満中（M）</t>
  </si>
  <si>
    <t>003ATMH4NES</t>
  </si>
  <si>
    <t>断熱等アトモスⅡ引違い（H）Low-E複層 空気層：7mm未満小（S）</t>
  </si>
  <si>
    <t>複層 空気層：厚み問わず</t>
  </si>
  <si>
    <t>003ATMH4PEL</t>
  </si>
  <si>
    <t>断熱等アトモスⅡ引違い（H）複層 空気層：厚み問わず大（L）</t>
  </si>
  <si>
    <t>003ATMH4PEM</t>
  </si>
  <si>
    <t>断熱等アトモスⅡ引違い（H）複層 空気層：厚み問わず中（M）</t>
  </si>
  <si>
    <t>003ATMH4PES</t>
  </si>
  <si>
    <t>断熱等アトモスⅡ引違い（H）複層 空気層：厚み問わず小（S）</t>
  </si>
  <si>
    <t>防災安全合わせガラス</t>
  </si>
  <si>
    <t>003ATMHDPLL</t>
  </si>
  <si>
    <t>防災アトモスⅡ引違い（H）防災安全合わせガラス大（L）</t>
  </si>
  <si>
    <t>003ATMHDPLM</t>
  </si>
  <si>
    <t>防災アトモスⅡ引違い（H）防災安全合わせガラス中（M）</t>
  </si>
  <si>
    <t>003ATMHDPLS</t>
  </si>
  <si>
    <t>防災アトモスⅡ引違い（H）防災安全合わせガラス小（S）</t>
  </si>
  <si>
    <t>003ATMHFJCL</t>
  </si>
  <si>
    <t>断熱等+防災アトモスⅡ引違い（H）Low-E複層 ガス層：10mm以上大（L）</t>
  </si>
  <si>
    <t>003ATMHFJCM</t>
  </si>
  <si>
    <t>断熱等+防災アトモスⅡ引違い（H）Low-E複層 ガス層：10mm以上中（M）</t>
  </si>
  <si>
    <t>003ATMHFJCS</t>
  </si>
  <si>
    <t>断熱等+防災アトモスⅡ引違い（H）Low-E複層 ガス層：10mm以上小（S）</t>
  </si>
  <si>
    <t>003ATMHFKCL</t>
  </si>
  <si>
    <t>断熱等+防災アトモスⅡ引違い（H）Low-E複層 空気層：14mm以上大（L）</t>
  </si>
  <si>
    <t>003ATMHFKCM</t>
  </si>
  <si>
    <t>断熱等+防災アトモスⅡ引違い（H）Low-E複層 空気層：14mm以上中（M）</t>
  </si>
  <si>
    <t>003ATMHFKCS</t>
  </si>
  <si>
    <t>断熱等+防災アトモスⅡ引違い（H）Low-E複層 空気層：14mm以上小（S）</t>
  </si>
  <si>
    <t>003ATMHFLDL</t>
  </si>
  <si>
    <t>断熱等+防災アトモスⅡ引違い（H）Low-E複層 ガス層：10mm未満大（L）</t>
  </si>
  <si>
    <t>003ATMHFLDM</t>
  </si>
  <si>
    <t>断熱等+防災アトモスⅡ引違い（H）Low-E複層 ガス層：10mm未満中（M）</t>
  </si>
  <si>
    <t>003ATMHFLDS</t>
  </si>
  <si>
    <t>断熱等+防災アトモスⅡ引違い（H）Low-E複層 ガス層：10mm未満小（S）</t>
  </si>
  <si>
    <t>003ATMHFMDL</t>
  </si>
  <si>
    <t>断熱等+防災アトモスⅡ引違い（H）Low-E複層 空気層：7mm以上14mm未満大（L）</t>
  </si>
  <si>
    <t>003ATMHFMDM</t>
  </si>
  <si>
    <t>断熱等+防災アトモスⅡ引違い（H）Low-E複層 空気層：7mm以上14mm未満中（M）</t>
  </si>
  <si>
    <t>003ATMHFMDS</t>
  </si>
  <si>
    <t>断熱等+防災アトモスⅡ引違い（H）Low-E複層 空気層：7mm以上14mm未満小（S）</t>
  </si>
  <si>
    <t>003ATMHFNEL</t>
  </si>
  <si>
    <t>断熱等+防災アトモスⅡ引違い（H）Low-E複層 空気層：7mm未満大（L）</t>
  </si>
  <si>
    <t>003ATMHFNEM</t>
  </si>
  <si>
    <t>断熱等+防災アトモスⅡ引違い（H）Low-E複層 空気層：7mm未満中（M）</t>
  </si>
  <si>
    <t>003ATMHFNES</t>
  </si>
  <si>
    <t>断熱等+防災アトモスⅡ引違い（H）Low-E複層 空気層：7mm未満小（S）</t>
  </si>
  <si>
    <t>003ATMHFPEL</t>
  </si>
  <si>
    <t>断熱等+防災アトモスⅡ引違い（H）複層 空気層：厚み問わず大（L）</t>
  </si>
  <si>
    <t>003ATMHFPEM</t>
  </si>
  <si>
    <t>断熱等+防災アトモスⅡ引違い（H）複層 空気層：厚み問わず中（M）</t>
  </si>
  <si>
    <t>003ATMHFPES</t>
  </si>
  <si>
    <t>断熱等+防災アトモスⅡ引違い（H）複層 空気層：厚み問わず小（S）</t>
  </si>
  <si>
    <t>一方が公称3mm以上、他方が公称4mm以上
※同じ厚さの単板ガラスで構成されたものを除く
※中空層は6mm以上16mm以下の1層とする</t>
  </si>
  <si>
    <t>003ATMHSPKL</t>
  </si>
  <si>
    <t>防音アトモスⅡ引違い（H）一方が公称3mm以上、他方が公称4mm以上※同じ厚さの単板ガラスで構成されたものを除く※中空層は6mm以上16mm以下の1層とする大（L）</t>
  </si>
  <si>
    <t>003ATMHSPKM</t>
  </si>
  <si>
    <t>防音アトモスⅡ引違い（H）一方が公称3mm以上、他方が公称4mm以上※同じ厚さの単板ガラスで構成されたものを除く※中空層は6mm以上16mm以下の1層とする中（M）</t>
  </si>
  <si>
    <t>003ATMHSPKS</t>
  </si>
  <si>
    <t>防音アトモスⅡ引違い（H）一方が公称3mm以上、他方が公称4mm以上※同じ厚さの単板ガラスで構成されたものを除く※中空層は6mm以上16mm以下の1層とする小（S）</t>
  </si>
  <si>
    <t>サーモスⅡ－Ｈ</t>
  </si>
  <si>
    <t>003SMHFDPLL</t>
  </si>
  <si>
    <t>防災サーモスⅡ-HFIX（F）防災安全合わせガラス大（L）</t>
  </si>
  <si>
    <t>サーモスⅡ-HFIX（F）</t>
  </si>
  <si>
    <t>003SMHFDPLM</t>
  </si>
  <si>
    <t>防災サーモスⅡ-HFIX（F）防災安全合わせガラス中（M）</t>
  </si>
  <si>
    <t>003SMHFDPLS</t>
  </si>
  <si>
    <t>防災サーモスⅡ-HFIX（F）防災安全合わせガラス小（S）</t>
  </si>
  <si>
    <t>ガラス中央部熱貫流率Ug1.5以下</t>
  </si>
  <si>
    <t>003SMHFEAAL</t>
  </si>
  <si>
    <t>断熱等サーモスⅡ-H ＦＩＸ窓（内押縁タイプ）FIX（F）ガラス中央部熱貫流率Ug1.5以下大（L）</t>
  </si>
  <si>
    <t>サーモスⅡ-H ＦＩＸ窓（内押縁タイプ）FIX（F）</t>
  </si>
  <si>
    <t>003SMHFEAAM</t>
  </si>
  <si>
    <t>断熱等サーモスⅡ-H ＦＩＸ窓（内押縁タイプ）FIX（F）ガラス中央部熱貫流率Ug1.5以下中（M）</t>
  </si>
  <si>
    <t>003SMHFEAAS</t>
  </si>
  <si>
    <t>断熱等サーモスⅡ-H ＦＩＸ窓（内押縁タイプ）FIX（F）ガラス中央部熱貫流率Ug1.5以下小（S）</t>
  </si>
  <si>
    <t>003SMHFEAAX</t>
  </si>
  <si>
    <t>断熱等サーモスⅡ-H ＦＩＸ窓（内押縁タイプ）FIX（F）ガラス中央部熱貫流率Ug1.5以下極小（X）</t>
  </si>
  <si>
    <t>ガラス中央部熱貫流率Ug2.9以下</t>
  </si>
  <si>
    <t>003SMHFEDDL</t>
  </si>
  <si>
    <t>断熱等サーモスⅡ-H ＦＩＸ窓（内押縁タイプ）FIX（F）ガラス中央部熱貫流率Ug2.9以下大（L）</t>
  </si>
  <si>
    <t>003SMHFEDDM</t>
  </si>
  <si>
    <t>断熱等サーモスⅡ-H ＦＩＸ窓（内押縁タイプ）FIX（F）ガラス中央部熱貫流率Ug2.9以下中（M）</t>
  </si>
  <si>
    <t>003SMHFEDDS</t>
  </si>
  <si>
    <t>断熱等サーモスⅡ-H ＦＩＸ窓（内押縁タイプ）FIX（F）ガラス中央部熱貫流率Ug2.9以下小（S）</t>
  </si>
  <si>
    <t>003SMHFHAAL</t>
  </si>
  <si>
    <t>断熱等+防災サーモスⅡ-H ＦＩＸ窓（内押縁タイプ）FIX（F）ガラス中央部熱貫流率Ug1.5以下大（L）</t>
  </si>
  <si>
    <t>003SMHFHAAM</t>
  </si>
  <si>
    <t>断熱等+防災サーモスⅡ-H ＦＩＸ窓（内押縁タイプ）FIX（F）ガラス中央部熱貫流率Ug1.5以下中（M）</t>
  </si>
  <si>
    <t>003SMHFHAAS</t>
  </si>
  <si>
    <t>断熱等+防災サーモスⅡ-H ＦＩＸ窓（内押縁タイプ）FIX（F）ガラス中央部熱貫流率Ug1.5以下小（S）</t>
  </si>
  <si>
    <t>003SMHFHAAX</t>
  </si>
  <si>
    <t>断熱等+防災サーモスⅡ-H ＦＩＸ窓（内押縁タイプ）FIX（F）ガラス中央部熱貫流率Ug1.5以下極小（X）</t>
  </si>
  <si>
    <t>003SMHFHDDL</t>
  </si>
  <si>
    <t>断熱等+防災サーモスⅡ-H ＦＩＸ窓（内押縁タイプ）FIX（F）ガラス中央部熱貫流率Ug2.9以下大（L）</t>
  </si>
  <si>
    <t>003SMHFHDDM</t>
  </si>
  <si>
    <t>断熱等+防災サーモスⅡ-H ＦＩＸ窓（内押縁タイプ）FIX（F）ガラス中央部熱貫流率Ug2.9以下中（M）</t>
  </si>
  <si>
    <t>003SMHFHDDS</t>
  </si>
  <si>
    <t>断熱等+防災サーモスⅡ-H ＦＩＸ窓（内押縁タイプ）FIX（F）ガラス中央部熱貫流率Ug2.9以下小（S）</t>
  </si>
  <si>
    <t>003SMHFSPKL</t>
  </si>
  <si>
    <t>防音サーモスⅡ-HFIX（F）一方が公称3mm以上、他方が公称3mm以上※中空層は6mm以上16mm以下の1層とする大（L）</t>
  </si>
  <si>
    <t>003SMHFSPKM</t>
  </si>
  <si>
    <t>防音サーモスⅡ-HFIX（F）一方が公称3mm以上、他方が公称3mm以上※中空層は6mm以上16mm以下の1層とする中（M）</t>
  </si>
  <si>
    <t>003SMHFSPKS</t>
  </si>
  <si>
    <t>防音サーモスⅡ-HFIX（F）一方が公称3mm以上、他方が公称3mm以上※中空層は6mm以上16mm以下の1層とする小（S）</t>
  </si>
  <si>
    <t>防犯建物部品に適合するガラス</t>
  </si>
  <si>
    <t>003SMHHCPJL</t>
  </si>
  <si>
    <t>防犯サーモスⅡ-H引違い（H）防犯建物部品に適合するガラス大（L）</t>
  </si>
  <si>
    <t>サーモスⅡ-H引違い（H）</t>
  </si>
  <si>
    <t>003SMHHCPJM</t>
  </si>
  <si>
    <t>防犯サーモスⅡ-H引違い（H）防犯建物部品に適合するガラス中（M）</t>
  </si>
  <si>
    <t>003SMHHCPJS</t>
  </si>
  <si>
    <t>防犯サーモスⅡ-H引違い（H）防犯建物部品に適合するガラス小（S）</t>
  </si>
  <si>
    <t>003SMHHDPLL</t>
  </si>
  <si>
    <t>防災サーモスⅡ-H引違い（H）防災安全合わせガラス大（L）</t>
  </si>
  <si>
    <t>003SMHHDPLM</t>
  </si>
  <si>
    <t>防災サーモスⅡ-H引違い（H）防災安全合わせガラス中（M）</t>
  </si>
  <si>
    <t>003SMHHDPLS</t>
  </si>
  <si>
    <t>防災サーモスⅡ-H引違い（H）防災安全合わせガラス小（S）</t>
  </si>
  <si>
    <t>003SMHHEAAL</t>
  </si>
  <si>
    <t>断熱等サーモスⅡ-H 引違い窓（レール間カバー枠）引違い（H）ガラス中央部熱貫流率Ug1.2以下大（L）</t>
  </si>
  <si>
    <t>サーモスⅡ-H 引違い窓（レール間カバー枠）引違い（H）</t>
  </si>
  <si>
    <t>003SMHHEAAM</t>
  </si>
  <si>
    <t>断熱等サーモスⅡ-H 引違い窓（レール間カバー枠）引違い（H）ガラス中央部熱貫流率Ug1.2以下中（M）</t>
  </si>
  <si>
    <t>003SMHHEAAS</t>
  </si>
  <si>
    <t>断熱等サーモスⅡ-H 引違い窓（レール間カバー枠）引違い（H）ガラス中央部熱貫流率Ug1.2以下小（S）</t>
  </si>
  <si>
    <t>003SMHHEAAX</t>
  </si>
  <si>
    <t>断熱等サーモスⅡ-H 引違い窓（レール間カバー枠）引違い（H）ガラス中央部熱貫流率Ug1.2以下極小（X）</t>
  </si>
  <si>
    <t>Uw2.3以下</t>
  </si>
  <si>
    <t>ガラス中央部熱貫流率Ug1.7以下</t>
  </si>
  <si>
    <t>003SMHHEBBL</t>
  </si>
  <si>
    <t>断熱等サーモスⅡ-H 引違い窓（レール間カバー枠）引違い（H）ガラス中央部熱貫流率Ug1.7以下大（L）</t>
  </si>
  <si>
    <t>003SMHHEBBM</t>
  </si>
  <si>
    <t>断熱等サーモスⅡ-H 引違い窓（レール間カバー枠）引違い（H）ガラス中央部熱貫流率Ug1.7以下中（M）</t>
  </si>
  <si>
    <t>003SMHHEBBS</t>
  </si>
  <si>
    <t>断熱等サーモスⅡ-H 引違い窓（レール間カバー枠）引違い（H）ガラス中央部熱貫流率Ug1.7以下小（S）</t>
  </si>
  <si>
    <t>ガラス中央部熱貫流率Ug1.8以下</t>
  </si>
  <si>
    <t>003SMHHECCL</t>
  </si>
  <si>
    <t>断熱等サーモスⅡ-H 引違い窓（レール間カバー枠）引違い（H）ガラス中央部熱貫流率Ug1.8以下大（L）</t>
  </si>
  <si>
    <t>003SMHHECCM</t>
  </si>
  <si>
    <t>断熱等サーモスⅡ-H 引違い窓（レール間カバー枠）引違い（H）ガラス中央部熱貫流率Ug1.8以下中（M）</t>
  </si>
  <si>
    <t>003SMHHECCS</t>
  </si>
  <si>
    <t>断熱等サーモスⅡ-H 引違い窓（レール間カバー枠）引違い（H）ガラス中央部熱貫流率Ug1.8以下小（S）</t>
  </si>
  <si>
    <t>003SMHHEDDL</t>
  </si>
  <si>
    <t>断熱等サーモスⅡ-H 引違い窓（レール間カバー枠）引違い（H）ガラス中央部熱貫流率Ug2.9以下大（L）</t>
  </si>
  <si>
    <t>003SMHHEDDM</t>
  </si>
  <si>
    <t>断熱等サーモスⅡ-H 引違い窓（レール間カバー枠）引違い（H）ガラス中央部熱貫流率Ug2.9以下中（M）</t>
  </si>
  <si>
    <t>003SMHHEDDS</t>
  </si>
  <si>
    <t>断熱等サーモスⅡ-H 引違い窓（レール間カバー枠）引違い（H）ガラス中央部熱貫流率Ug2.9以下小（S）</t>
  </si>
  <si>
    <t>003SMHHXAAL</t>
  </si>
  <si>
    <t>断熱等+防犯サーモスⅡ-H 引違い窓（レール間カバー枠）引違い（H）ガラス中央部熱貫流率Ug1.2以下大（L）</t>
  </si>
  <si>
    <t>003SMHHXAAM</t>
  </si>
  <si>
    <t>断熱等+防犯サーモスⅡ-H 引違い窓（レール間カバー枠）引違い（H）ガラス中央部熱貫流率Ug1.2以下中（M）</t>
  </si>
  <si>
    <t>003SMHHXAAS</t>
  </si>
  <si>
    <t>断熱等+防犯サーモスⅡ-H 引違い窓（レール間カバー枠）引違い（H）ガラス中央部熱貫流率Ug1.2以下小（S）</t>
  </si>
  <si>
    <t>003SMHHXAAX</t>
  </si>
  <si>
    <t>断熱等+防犯サーモスⅡ-H 引違い窓（レール間カバー枠）引違い（H）ガラス中央部熱貫流率Ug1.2以下極小（X）</t>
  </si>
  <si>
    <t>003SMHHXBBL</t>
  </si>
  <si>
    <t>断熱等+防犯サーモスⅡ-H 引違い窓（レール間カバー枠）引違い（H）ガラス中央部熱貫流率Ug1.7以下大（L）</t>
  </si>
  <si>
    <t>003SMHHXBBM</t>
  </si>
  <si>
    <t>断熱等+防犯サーモスⅡ-H 引違い窓（レール間カバー枠）引違い（H）ガラス中央部熱貫流率Ug1.7以下中（M）</t>
  </si>
  <si>
    <t>003SMHHXBBS</t>
  </si>
  <si>
    <t>断熱等+防犯サーモスⅡ-H 引違い窓（レール間カバー枠）引違い（H）ガラス中央部熱貫流率Ug1.7以下小（S）</t>
  </si>
  <si>
    <t>003SMHHXCCL</t>
  </si>
  <si>
    <t>断熱等+防犯サーモスⅡ-H 引違い窓（レール間カバー枠）引違い（H）ガラス中央部熱貫流率Ug1.8以下大（L）</t>
  </si>
  <si>
    <t>003SMHHXCCM</t>
  </si>
  <si>
    <t>断熱等+防犯サーモスⅡ-H 引違い窓（レール間カバー枠）引違い（H）ガラス中央部熱貫流率Ug1.8以下中（M）</t>
  </si>
  <si>
    <t>003SMHHXCCS</t>
  </si>
  <si>
    <t>断熱等+防犯サーモスⅡ-H 引違い窓（レール間カバー枠）引違い（H）ガラス中央部熱貫流率Ug1.8以下小（S）</t>
  </si>
  <si>
    <t>003SMHHXDDL</t>
  </si>
  <si>
    <t>断熱等+防犯サーモスⅡ-H 引違い窓（レール間カバー枠）引違い（H）ガラス中央部熱貫流率Ug2.9以下大（L）</t>
  </si>
  <si>
    <t>003SMHHXDDM</t>
  </si>
  <si>
    <t>断熱等+防犯サーモスⅡ-H 引違い窓（レール間カバー枠）引違い（H）ガラス中央部熱貫流率Ug2.9以下中（M）</t>
  </si>
  <si>
    <t>003SMHHXDDS</t>
  </si>
  <si>
    <t>断熱等+防犯サーモスⅡ-H 引違い窓（レール間カバー枠）引違い（H）ガラス中央部熱貫流率Ug2.9以下小（S）</t>
  </si>
  <si>
    <t>003SMHHHAAL</t>
  </si>
  <si>
    <t>断熱等+防災サーモスⅡ-H 引違い窓（レール間カバー枠）引違い（H）ガラス中央部熱貫流率Ug1.2以下大（L）</t>
  </si>
  <si>
    <t>003SMHHHAAM</t>
  </si>
  <si>
    <t>断熱等+防災サーモスⅡ-H 引違い窓（レール間カバー枠）引違い（H）ガラス中央部熱貫流率Ug1.2以下中（M）</t>
  </si>
  <si>
    <t>003SMHHHAAS</t>
  </si>
  <si>
    <t>断熱等+防災サーモスⅡ-H 引違い窓（レール間カバー枠）引違い（H）ガラス中央部熱貫流率Ug1.2以下小（S）</t>
  </si>
  <si>
    <t>003SMHHHAAX</t>
  </si>
  <si>
    <t>断熱等+防災サーモスⅡ-H 引違い窓（レール間カバー枠）引違い（H）ガラス中央部熱貫流率Ug1.2以下極小（X）</t>
  </si>
  <si>
    <t>003SMHHHBBL</t>
  </si>
  <si>
    <t>断熱等+防災サーモスⅡ-H 引違い窓（レール間カバー枠）引違い（H）ガラス中央部熱貫流率Ug1.7以下大（L）</t>
  </si>
  <si>
    <t>003SMHHHBBM</t>
  </si>
  <si>
    <t>断熱等+防災サーモスⅡ-H 引違い窓（レール間カバー枠）引違い（H）ガラス中央部熱貫流率Ug1.7以下中（M）</t>
  </si>
  <si>
    <t>003SMHHHBBS</t>
  </si>
  <si>
    <t>断熱等+防災サーモスⅡ-H 引違い窓（レール間カバー枠）引違い（H）ガラス中央部熱貫流率Ug1.7以下小（S）</t>
  </si>
  <si>
    <t>003SMHHHCCL</t>
  </si>
  <si>
    <t>断熱等+防災サーモスⅡ-H 引違い窓（レール間カバー枠）引違い（H）ガラス中央部熱貫流率Ug1.8以下大（L）</t>
  </si>
  <si>
    <t>003SMHHHCCM</t>
  </si>
  <si>
    <t>断熱等+防災サーモスⅡ-H 引違い窓（レール間カバー枠）引違い（H）ガラス中央部熱貫流率Ug1.8以下中（M）</t>
  </si>
  <si>
    <t>003SMHHHCCS</t>
  </si>
  <si>
    <t>断熱等+防災サーモスⅡ-H 引違い窓（レール間カバー枠）引違い（H）ガラス中央部熱貫流率Ug1.8以下小（S）</t>
  </si>
  <si>
    <t>003SMHHHDDL</t>
  </si>
  <si>
    <t>断熱等+防災サーモスⅡ-H 引違い窓（レール間カバー枠）引違い（H）ガラス中央部熱貫流率Ug2.9以下大（L）</t>
  </si>
  <si>
    <t>003SMHHHDDM</t>
  </si>
  <si>
    <t>断熱等+防災サーモスⅡ-H 引違い窓（レール間カバー枠）引違い（H）ガラス中央部熱貫流率Ug2.9以下中（M）</t>
  </si>
  <si>
    <t>003SMHHHDDS</t>
  </si>
  <si>
    <t>断熱等+防災サーモスⅡ-H 引違い窓（レール間カバー枠）引違い（H）ガラス中央部熱貫流率Ug2.9以下小（S）</t>
  </si>
  <si>
    <t>003SMHHSPKL</t>
  </si>
  <si>
    <t>防音サーモスⅡ-H引違い（H）一方が公称3mm以上、他方が公称3mm以上※中空層は6mm以上16mm以下の1層とする大（L）</t>
  </si>
  <si>
    <t>003SMHHSPKM</t>
  </si>
  <si>
    <t>防音サーモスⅡ-H引違い（H）一方が公称3mm以上、他方が公称3mm以上※中空層は6mm以上16mm以下の1層とする中（M）</t>
  </si>
  <si>
    <t>003SMHHSPKS</t>
  </si>
  <si>
    <t>防音サーモスⅡ-H引違い（H）一方が公称3mm以上、他方が公称3mm以上※中空層は6mm以上16mm以下の1層とする小（S）</t>
  </si>
  <si>
    <t>003SMHPCPJL</t>
  </si>
  <si>
    <t>防犯サーモスⅡ-Hプロジェクト（P）防犯建物部品に適合するガラス大（L）</t>
  </si>
  <si>
    <t>サーモスⅡ-Hプロジェクト（P）</t>
  </si>
  <si>
    <t>003SMHPCPJM</t>
  </si>
  <si>
    <t>防犯サーモスⅡ-Hプロジェクト（P）防犯建物部品に適合するガラス中（M）</t>
  </si>
  <si>
    <t>003SMHPCPJS</t>
  </si>
  <si>
    <t>防犯サーモスⅡ-Hプロジェクト（P）防犯建物部品に適合するガラス小（S）</t>
  </si>
  <si>
    <t>003SMHPDPLL</t>
  </si>
  <si>
    <t>防災サーモスⅡ-Hプロジェクト（P）防災安全合わせガラス大（L）</t>
  </si>
  <si>
    <t>003SMHPDPLM</t>
  </si>
  <si>
    <t>防災サーモスⅡ-Hプロジェクト（P）防災安全合わせガラス中（M）</t>
  </si>
  <si>
    <t>003SMHPDPLS</t>
  </si>
  <si>
    <t>防災サーモスⅡ-Hプロジェクト（P）防災安全合わせガラス小（S）</t>
  </si>
  <si>
    <t>ガラス中央部熱貫流率Ug1.4以下</t>
  </si>
  <si>
    <t>003SMHPEAAL</t>
  </si>
  <si>
    <t>断熱等サーモスⅡ-H 横すべり出し窓（オペレーター・カムラッチ）、高所用横すべり出し窓プロジェクト（P）ガラス中央部熱貫流率Ug1.4以下大（L）</t>
  </si>
  <si>
    <t>サーモスⅡ-H 横すべり出し窓（オペレーター・カムラッチ）、高所用横すべり出し窓プロジェクト（P）</t>
  </si>
  <si>
    <t>003SMHPEAAM</t>
  </si>
  <si>
    <t>断熱等サーモスⅡ-H 横すべり出し窓（オペレーター・カムラッチ）、高所用横すべり出し窓プロジェクト（P）ガラス中央部熱貫流率Ug1.4以下中（M）</t>
  </si>
  <si>
    <t>003SMHPEAAS</t>
  </si>
  <si>
    <t>断熱等サーモスⅡ-H 横すべり出し窓（オペレーター・カムラッチ）、高所用横すべり出し窓プロジェクト（P）ガラス中央部熱貫流率Ug1.4以下小（S）</t>
  </si>
  <si>
    <t>003SMHPEAAX</t>
  </si>
  <si>
    <t>断熱等サーモスⅡ-H 横すべり出し窓（オペレーター・カムラッチ）、高所用横すべり出し窓プロジェクト（P）ガラス中央部熱貫流率Ug1.4以下極小（X）</t>
  </si>
  <si>
    <t>003SMHPEBBL</t>
  </si>
  <si>
    <t>断熱等サーモスⅡ-H 横すべり出し窓（オペレーター・カムラッチ）、高所用横すべり出し窓プロジェクト（P）ガラス中央部熱貫流率Ug1.7以下大（L）</t>
  </si>
  <si>
    <t>003SMHPEBBM</t>
  </si>
  <si>
    <t>断熱等サーモスⅡ-H 横すべり出し窓（オペレーター・カムラッチ）、高所用横すべり出し窓プロジェクト（P）ガラス中央部熱貫流率Ug1.7以下中（M）</t>
  </si>
  <si>
    <t>003SMHPEBBS</t>
  </si>
  <si>
    <t>断熱等サーモスⅡ-H 横すべり出し窓（オペレーター・カムラッチ）、高所用横すべり出し窓プロジェクト（P）ガラス中央部熱貫流率Ug1.7以下小（S）</t>
  </si>
  <si>
    <t>003SMHPECCL</t>
  </si>
  <si>
    <t>断熱等サーモスⅡ-H 横すべり出し窓（オペレーター・カムラッチ）、高所用横すべり出し窓プロジェクト（P）ガラス中央部熱貫流率Ug1.8以下大（L）</t>
  </si>
  <si>
    <t>003SMHPECCM</t>
  </si>
  <si>
    <t>断熱等サーモスⅡ-H 横すべり出し窓（オペレーター・カムラッチ）、高所用横すべり出し窓プロジェクト（P）ガラス中央部熱貫流率Ug1.8以下中（M）</t>
  </si>
  <si>
    <t>003SMHPECCS</t>
  </si>
  <si>
    <t>断熱等サーモスⅡ-H 横すべり出し窓（オペレーター・カムラッチ）、高所用横すべり出し窓プロジェクト（P）ガラス中央部熱貫流率Ug1.8以下小（S）</t>
  </si>
  <si>
    <t>003SMHPEDDL</t>
  </si>
  <si>
    <t>断熱等サーモスⅡ-H 横すべり出し窓（オペレーター・カムラッチ）、高所用横すべり出し窓プロジェクト（P）ガラス中央部熱貫流率Ug2.9以下大（L）</t>
  </si>
  <si>
    <t>003SMHPEDDM</t>
  </si>
  <si>
    <t>断熱等サーモスⅡ-H 横すべり出し窓（オペレーター・カムラッチ）、高所用横すべり出し窓プロジェクト（P）ガラス中央部熱貫流率Ug2.9以下中（M）</t>
  </si>
  <si>
    <t>003SMHPEDDS</t>
  </si>
  <si>
    <t>断熱等サーモスⅡ-H 横すべり出し窓（オペレーター・カムラッチ）、高所用横すべり出し窓プロジェクト（P）ガラス中央部熱貫流率Ug2.9以下小（S）</t>
  </si>
  <si>
    <t>003SMHPXAAL</t>
  </si>
  <si>
    <t>断熱等+防犯サーモスⅡ-H 横すべり出し窓オペレータープロジェクト（P）ガラス中央部熱貫流率Ug1.4以下大（L）</t>
  </si>
  <si>
    <t>サーモスⅡ-H 横すべり出し窓オペレータープロジェクト（P）</t>
  </si>
  <si>
    <t>003SMHPXAAM</t>
  </si>
  <si>
    <t>断熱等+防犯サーモスⅡ-H 横すべり出し窓オペレータープロジェクト（P）ガラス中央部熱貫流率Ug1.4以下中（M）</t>
  </si>
  <si>
    <t>003SMHPXAAS</t>
  </si>
  <si>
    <t>断熱等+防犯サーモスⅡ-H 横すべり出し窓オペレータープロジェクト（P）ガラス中央部熱貫流率Ug1.4以下小（S）</t>
  </si>
  <si>
    <t>003SMHPXAAX</t>
  </si>
  <si>
    <t>断熱等+防犯サーモスⅡ-H 横すべり出し窓オペレータープロジェクト（P）ガラス中央部熱貫流率Ug1.4以下極小（X）</t>
  </si>
  <si>
    <t>003SMHPXBBL</t>
  </si>
  <si>
    <t>断熱等+防犯サーモスⅡ-H 横すべり出し窓オペレータープロジェクト（P）ガラス中央部熱貫流率Ug1.7以下大（L）</t>
  </si>
  <si>
    <t>003SMHPXBBM</t>
  </si>
  <si>
    <t>断熱等+防犯サーモスⅡ-H 横すべり出し窓オペレータープロジェクト（P）ガラス中央部熱貫流率Ug1.7以下中（M）</t>
  </si>
  <si>
    <t>003SMHPXBBS</t>
  </si>
  <si>
    <t>断熱等+防犯サーモスⅡ-H 横すべり出し窓オペレータープロジェクト（P）ガラス中央部熱貫流率Ug1.7以下小（S）</t>
  </si>
  <si>
    <t>003SMHPXCCL</t>
  </si>
  <si>
    <t>断熱等+防犯サーモスⅡ-H 横すべり出し窓オペレータープロジェクト（P）ガラス中央部熱貫流率Ug1.8以下大（L）</t>
  </si>
  <si>
    <t>003SMHPXCCM</t>
  </si>
  <si>
    <t>断熱等+防犯サーモスⅡ-H 横すべり出し窓オペレータープロジェクト（P）ガラス中央部熱貫流率Ug1.8以下中（M）</t>
  </si>
  <si>
    <t>003SMHPXCCS</t>
  </si>
  <si>
    <t>断熱等+防犯サーモスⅡ-H 横すべり出し窓オペレータープロジェクト（P）ガラス中央部熱貫流率Ug1.8以下小（S）</t>
  </si>
  <si>
    <t>003SMHPXDDL</t>
  </si>
  <si>
    <t>断熱等+防犯サーモスⅡ-H 横すべり出し窓オペレータープロジェクト（P）ガラス中央部熱貫流率Ug2.9以下大（L）</t>
  </si>
  <si>
    <t>003SMHPXDDM</t>
  </si>
  <si>
    <t>断熱等+防犯サーモスⅡ-H 横すべり出し窓オペレータープロジェクト（P）ガラス中央部熱貫流率Ug2.9以下中（M）</t>
  </si>
  <si>
    <t>003SMHPXDDS</t>
  </si>
  <si>
    <t>断熱等+防犯サーモスⅡ-H 横すべり出し窓オペレータープロジェクト（P）ガラス中央部熱貫流率Ug2.9以下小（S）</t>
  </si>
  <si>
    <t>003SMHPHAAL</t>
  </si>
  <si>
    <t>断熱等+防災サーモスⅡ-H 横すべり出し窓（オペレーター・カムラッチ）、高所用横すべり出し窓プロジェクト（P）ガラス中央部熱貫流率Ug1.4以下大（L）</t>
  </si>
  <si>
    <t>003SMHPHAAM</t>
  </si>
  <si>
    <t>断熱等+防災サーモスⅡ-H 横すべり出し窓（オペレーター・カムラッチ）、高所用横すべり出し窓プロジェクト（P）ガラス中央部熱貫流率Ug1.4以下中（M）</t>
  </si>
  <si>
    <t>003SMHPHAAS</t>
  </si>
  <si>
    <t>断熱等+防災サーモスⅡ-H 横すべり出し窓（オペレーター・カムラッチ）、高所用横すべり出し窓プロジェクト（P）ガラス中央部熱貫流率Ug1.4以下小（S）</t>
  </si>
  <si>
    <t>003SMHPHAAX</t>
  </si>
  <si>
    <t>断熱等+防災サーモスⅡ-H 横すべり出し窓（オペレーター・カムラッチ）、高所用横すべり出し窓プロジェクト（P）ガラス中央部熱貫流率Ug1.4以下極小（X）</t>
  </si>
  <si>
    <t>003SMHPHBBL</t>
  </si>
  <si>
    <t>断熱等+防災サーモスⅡ-H 横すべり出し窓（オペレーター・カムラッチ）、高所用横すべり出し窓プロジェクト（P）ガラス中央部熱貫流率Ug1.7以下大（L）</t>
  </si>
  <si>
    <t>003SMHPHBBM</t>
  </si>
  <si>
    <t>断熱等+防災サーモスⅡ-H 横すべり出し窓（オペレーター・カムラッチ）、高所用横すべり出し窓プロジェクト（P）ガラス中央部熱貫流率Ug1.7以下中（M）</t>
  </si>
  <si>
    <t>003SMHPHBBS</t>
  </si>
  <si>
    <t>断熱等+防災サーモスⅡ-H 横すべり出し窓（オペレーター・カムラッチ）、高所用横すべり出し窓プロジェクト（P）ガラス中央部熱貫流率Ug1.7以下小（S）</t>
  </si>
  <si>
    <t>003SMHPHCCL</t>
  </si>
  <si>
    <t>断熱等+防災サーモスⅡ-H 横すべり出し窓（オペレーター・カムラッチ）、高所用横すべり出し窓プロジェクト（P）ガラス中央部熱貫流率Ug1.8以下大（L）</t>
  </si>
  <si>
    <t>003SMHPHCCM</t>
  </si>
  <si>
    <t>断熱等+防災サーモスⅡ-H 横すべり出し窓（オペレーター・カムラッチ）、高所用横すべり出し窓プロジェクト（P）ガラス中央部熱貫流率Ug1.8以下中（M）</t>
  </si>
  <si>
    <t>003SMHPHCCS</t>
  </si>
  <si>
    <t>断熱等+防災サーモスⅡ-H 横すべり出し窓（オペレーター・カムラッチ）、高所用横すべり出し窓プロジェクト（P）ガラス中央部熱貫流率Ug1.8以下小（S）</t>
  </si>
  <si>
    <t>003SMHPHDDL</t>
  </si>
  <si>
    <t>断熱等+防災サーモスⅡ-H 横すべり出し窓（オペレーター・カムラッチ）、高所用横すべり出し窓プロジェクト（P）ガラス中央部熱貫流率Ug2.9以下大（L）</t>
  </si>
  <si>
    <t>003SMHPHDDM</t>
  </si>
  <si>
    <t>断熱等+防災サーモスⅡ-H 横すべり出し窓（オペレーター・カムラッチ）、高所用横すべり出し窓プロジェクト（P）ガラス中央部熱貫流率Ug2.9以下中（M）</t>
  </si>
  <si>
    <t>003SMHPHDDS</t>
  </si>
  <si>
    <t>断熱等+防災サーモスⅡ-H 横すべり出し窓（オペレーター・カムラッチ）、高所用横すべり出し窓プロジェクト（P）ガラス中央部熱貫流率Ug2.9以下小（S）</t>
  </si>
  <si>
    <t>003SMHPSPKL</t>
  </si>
  <si>
    <t>防音サーモスⅡ-Hプロジェクト（P）一方が公称3mm以上、他方が公称3mm以上※中空層は6mm以上16mm以下の1層とする大（L）</t>
  </si>
  <si>
    <t>003SMHPSPKM</t>
  </si>
  <si>
    <t>防音サーモスⅡ-Hプロジェクト（P）一方が公称3mm以上、他方が公称3mm以上※中空層は6mm以上16mm以下の1層とする中（M）</t>
  </si>
  <si>
    <t>003SMHPSPKS</t>
  </si>
  <si>
    <t>防音サーモスⅡ-Hプロジェクト（P）一方が公称3mm以上、他方が公称3mm以上※中空層は6mm以上16mm以下の1層とする小（S）</t>
  </si>
  <si>
    <t>003SMHTCPJL</t>
  </si>
  <si>
    <t>防犯サーモスⅡ-H開き（T）防犯建物部品に適合するガラス大（L）</t>
  </si>
  <si>
    <t>サーモスⅡ-H開き（T）</t>
  </si>
  <si>
    <t>003SMHTCPJM</t>
  </si>
  <si>
    <t>防犯サーモスⅡ-H開き（T）防犯建物部品に適合するガラス中（M）</t>
  </si>
  <si>
    <t>003SMHTCPJS</t>
  </si>
  <si>
    <t>防犯サーモスⅡ-H開き（T）防犯建物部品に適合するガラス小（S）</t>
  </si>
  <si>
    <t>003SMHTDPLL</t>
  </si>
  <si>
    <t>防災サーモスⅡ-H開き（T）防災安全合わせガラス大（L）</t>
  </si>
  <si>
    <t>003SMHTDPLM</t>
  </si>
  <si>
    <t>防災サーモスⅡ-H開き（T）防災安全合わせガラス中（M）</t>
  </si>
  <si>
    <t>003SMHTDPLS</t>
  </si>
  <si>
    <t>防災サーモスⅡ-H開き（T）防災安全合わせガラス小（S）</t>
  </si>
  <si>
    <t>003SMHTEAAL</t>
  </si>
  <si>
    <t>断熱等サーモスⅡ-H 縦すべり出し窓（オペレーター・カムラッチ）開き（T）ガラス中央部熱貫流率Ug1.4以下大（L）</t>
  </si>
  <si>
    <t>サーモスⅡ-H 縦すべり出し窓（オペレーター・カムラッチ）開き（T）</t>
  </si>
  <si>
    <t>003SMHTEAAM</t>
  </si>
  <si>
    <t>断熱等サーモスⅡ-H 縦すべり出し窓（オペレーター・カムラッチ）開き（T）ガラス中央部熱貫流率Ug1.4以下中（M）</t>
  </si>
  <si>
    <t>003SMHTEAAS</t>
  </si>
  <si>
    <t>断熱等サーモスⅡ-H 縦すべり出し窓（オペレーター・カムラッチ）開き（T）ガラス中央部熱貫流率Ug1.4以下小（S）</t>
  </si>
  <si>
    <t>003SMHTEAAX</t>
  </si>
  <si>
    <t>断熱等サーモスⅡ-H 縦すべり出し窓（オペレーター・カムラッチ）開き（T）ガラス中央部熱貫流率Ug1.4以下極小（X）</t>
  </si>
  <si>
    <t>003SMHTEBBL</t>
  </si>
  <si>
    <t>断熱等サーモスⅡ-H 縦すべり出し窓（オペレーター・カムラッチ）開き（T）ガラス中央部熱貫流率Ug1.7以下大（L）</t>
  </si>
  <si>
    <t>003SMHTEBBM</t>
  </si>
  <si>
    <t>断熱等サーモスⅡ-H 縦すべり出し窓（オペレーター・カムラッチ）開き（T）ガラス中央部熱貫流率Ug1.7以下中（M）</t>
  </si>
  <si>
    <t>003SMHTEBBS</t>
  </si>
  <si>
    <t>断熱等サーモスⅡ-H 縦すべり出し窓（オペレーター・カムラッチ）開き（T）ガラス中央部熱貫流率Ug1.7以下小（S）</t>
  </si>
  <si>
    <t>003SMHTECCL</t>
  </si>
  <si>
    <t>断熱等サーモスⅡ-H 縦すべり出し窓（オペレーター・カムラッチ）開き（T）ガラス中央部熱貫流率Ug1.8以下大（L）</t>
  </si>
  <si>
    <t>003SMHTECCM</t>
  </si>
  <si>
    <t>断熱等サーモスⅡ-H 縦すべり出し窓（オペレーター・カムラッチ）開き（T）ガラス中央部熱貫流率Ug1.8以下中（M）</t>
  </si>
  <si>
    <t>003SMHTECCS</t>
  </si>
  <si>
    <t>断熱等サーモスⅡ-H 縦すべり出し窓（オペレーター・カムラッチ）開き（T）ガラス中央部熱貫流率Ug1.8以下小（S）</t>
  </si>
  <si>
    <t>003SMHTEDDL</t>
  </si>
  <si>
    <t>断熱等サーモスⅡ-H 縦すべり出し窓（オペレーター・カムラッチ）開き（T）ガラス中央部熱貫流率Ug2.9以下大（L）</t>
  </si>
  <si>
    <t>003SMHTEDDM</t>
  </si>
  <si>
    <t>断熱等サーモスⅡ-H 縦すべり出し窓（オペレーター・カムラッチ）開き（T）ガラス中央部熱貫流率Ug2.9以下中（M）</t>
  </si>
  <si>
    <t>003SMHTEDDS</t>
  </si>
  <si>
    <t>断熱等サーモスⅡ-H 縦すべり出し窓（オペレーター・カムラッチ）開き（T）ガラス中央部熱貫流率Ug2.9以下小（S）</t>
  </si>
  <si>
    <t>003SMHTXAAL</t>
  </si>
  <si>
    <t>断熱等+防犯サーモスⅡ-H 縦すべり出し窓オペレーター開き（T）ガラス中央部熱貫流率Ug1.4以下大（L）</t>
  </si>
  <si>
    <t>サーモスⅡ-H 縦すべり出し窓オペレーター開き（T）</t>
  </si>
  <si>
    <t>003SMHTXAAM</t>
  </si>
  <si>
    <t>断熱等+防犯サーモスⅡ-H 縦すべり出し窓オペレーター開き（T）ガラス中央部熱貫流率Ug1.4以下中（M）</t>
  </si>
  <si>
    <t>003SMHTXAAS</t>
  </si>
  <si>
    <t>断熱等+防犯サーモスⅡ-H 縦すべり出し窓オペレーター開き（T）ガラス中央部熱貫流率Ug1.4以下小（S）</t>
  </si>
  <si>
    <t>003SMHTXAAX</t>
  </si>
  <si>
    <t>断熱等+防犯サーモスⅡ-H 縦すべり出し窓オペレーター開き（T）ガラス中央部熱貫流率Ug1.4以下極小（X）</t>
  </si>
  <si>
    <t>003SMHTXBBL</t>
  </si>
  <si>
    <t>断熱等+防犯サーモスⅡ-H 縦すべり出し窓オペレーター開き（T）ガラス中央部熱貫流率Ug1.7以下大（L）</t>
  </si>
  <si>
    <t>003SMHTXBBM</t>
  </si>
  <si>
    <t>断熱等+防犯サーモスⅡ-H 縦すべり出し窓オペレーター開き（T）ガラス中央部熱貫流率Ug1.7以下中（M）</t>
  </si>
  <si>
    <t>003SMHTXBBS</t>
  </si>
  <si>
    <t>断熱等+防犯サーモスⅡ-H 縦すべり出し窓オペレーター開き（T）ガラス中央部熱貫流率Ug1.7以下小（S）</t>
  </si>
  <si>
    <t>003SMHTXCCL</t>
  </si>
  <si>
    <t>断熱等+防犯サーモスⅡ-H 縦すべり出し窓オペレーター開き（T）ガラス中央部熱貫流率Ug1.8以下大（L）</t>
  </si>
  <si>
    <t>003SMHTXCCM</t>
  </si>
  <si>
    <t>断熱等+防犯サーモスⅡ-H 縦すべり出し窓オペレーター開き（T）ガラス中央部熱貫流率Ug1.8以下中（M）</t>
  </si>
  <si>
    <t>003SMHTXCCS</t>
  </si>
  <si>
    <t>断熱等+防犯サーモスⅡ-H 縦すべり出し窓オペレーター開き（T）ガラス中央部熱貫流率Ug1.8以下小（S）</t>
  </si>
  <si>
    <t>003SMHTXDDL</t>
  </si>
  <si>
    <t>断熱等+防犯サーモスⅡ-H 縦すべり出し窓オペレーター開き（T）ガラス中央部熱貫流率Ug2.9以下大（L）</t>
  </si>
  <si>
    <t>003SMHTXDDM</t>
  </si>
  <si>
    <t>断熱等+防犯サーモスⅡ-H 縦すべり出し窓オペレーター開き（T）ガラス中央部熱貫流率Ug2.9以下中（M）</t>
  </si>
  <si>
    <t>003SMHTXDDS</t>
  </si>
  <si>
    <t>断熱等+防犯サーモスⅡ-H 縦すべり出し窓オペレーター開き（T）ガラス中央部熱貫流率Ug2.9以下小（S）</t>
  </si>
  <si>
    <t>003SMHTHAAL</t>
  </si>
  <si>
    <t>断熱等+防災サーモスⅡ-H 縦すべり出し窓（オペレーター・カムラッチ）開き（T）ガラス中央部熱貫流率Ug1.4以下大（L）</t>
  </si>
  <si>
    <t>003SMHTHAAM</t>
  </si>
  <si>
    <t>断熱等+防災サーモスⅡ-H 縦すべり出し窓（オペレーター・カムラッチ）開き（T）ガラス中央部熱貫流率Ug1.4以下中（M）</t>
  </si>
  <si>
    <t>003SMHTHAAS</t>
  </si>
  <si>
    <t>断熱等+防災サーモスⅡ-H 縦すべり出し窓（オペレーター・カムラッチ）開き（T）ガラス中央部熱貫流率Ug1.4以下小（S）</t>
  </si>
  <si>
    <t>003SMHTHAAX</t>
  </si>
  <si>
    <t>断熱等+防災サーモスⅡ-H 縦すべり出し窓（オペレーター・カムラッチ）開き（T）ガラス中央部熱貫流率Ug1.4以下極小（X）</t>
  </si>
  <si>
    <t>003SMHTHBBL</t>
  </si>
  <si>
    <t>断熱等+防災サーモスⅡ-H 縦すべり出し窓（オペレーター・カムラッチ）開き（T）ガラス中央部熱貫流率Ug1.7以下大（L）</t>
  </si>
  <si>
    <t>003SMHTHBBM</t>
  </si>
  <si>
    <t>断熱等+防災サーモスⅡ-H 縦すべり出し窓（オペレーター・カムラッチ）開き（T）ガラス中央部熱貫流率Ug1.7以下中（M）</t>
  </si>
  <si>
    <t>003SMHTHBBS</t>
  </si>
  <si>
    <t>断熱等+防災サーモスⅡ-H 縦すべり出し窓（オペレーター・カムラッチ）開き（T）ガラス中央部熱貫流率Ug1.7以下小（S）</t>
  </si>
  <si>
    <t>003SMHTHCCL</t>
  </si>
  <si>
    <t>断熱等+防災サーモスⅡ-H 縦すべり出し窓（オペレーター・カムラッチ）開き（T）ガラス中央部熱貫流率Ug1.8以下大（L）</t>
  </si>
  <si>
    <t>003SMHTHCCM</t>
  </si>
  <si>
    <t>断熱等+防災サーモスⅡ-H 縦すべり出し窓（オペレーター・カムラッチ）開き（T）ガラス中央部熱貫流率Ug1.8以下中（M）</t>
  </si>
  <si>
    <t>003SMHTHCCS</t>
  </si>
  <si>
    <t>断熱等+防災サーモスⅡ-H 縦すべり出し窓（オペレーター・カムラッチ）開き（T）ガラス中央部熱貫流率Ug1.8以下小（S）</t>
  </si>
  <si>
    <t>003SMHTHDDL</t>
  </si>
  <si>
    <t>断熱等+防災サーモスⅡ-H 縦すべり出し窓（オペレーター・カムラッチ）開き（T）ガラス中央部熱貫流率Ug2.9以下大（L）</t>
  </si>
  <si>
    <t>003SMHTHDDM</t>
  </si>
  <si>
    <t>断熱等+防災サーモスⅡ-H 縦すべり出し窓（オペレーター・カムラッチ）開き（T）ガラス中央部熱貫流率Ug2.9以下中（M）</t>
  </si>
  <si>
    <t>003SMHTHDDS</t>
  </si>
  <si>
    <t>断熱等+防災サーモスⅡ-H 縦すべり出し窓（オペレーター・カムラッチ）開き（T）ガラス中央部熱貫流率Ug2.9以下小（S）</t>
  </si>
  <si>
    <t>003SMHTSPKL</t>
  </si>
  <si>
    <t>防音サーモスⅡ-H開き（T）一方が公称3mm以上、他方が公称3mm以上※中空層は6mm以上16mm以下の1層とする大（L）</t>
  </si>
  <si>
    <t>003SMHTSPKM</t>
  </si>
  <si>
    <t>防音サーモスⅡ-H開き（T）一方が公称3mm以上、他方が公称3mm以上※中空層は6mm以上16mm以下の1層とする中（M）</t>
  </si>
  <si>
    <t>003SMHTSPKS</t>
  </si>
  <si>
    <t>防音サーモスⅡ-H開き（T）一方が公称3mm以上、他方が公称3mm以上※中空層は6mm以上16mm以下の1層とする小（S）</t>
  </si>
  <si>
    <t>003SMHUCPJL</t>
  </si>
  <si>
    <t>防犯サーモスⅡ-H上げ下げ（U）防犯建物部品に適合するガラス大（L）</t>
  </si>
  <si>
    <t>サーモスⅡ-H上げ下げ（U）</t>
  </si>
  <si>
    <t>003SMHUCPJM</t>
  </si>
  <si>
    <t>防犯サーモスⅡ-H上げ下げ（U）防犯建物部品に適合するガラス中（M）</t>
  </si>
  <si>
    <t>003SMHUCPJS</t>
  </si>
  <si>
    <t>防犯サーモスⅡ-H上げ下げ（U）防犯建物部品に適合するガラス小（S）</t>
  </si>
  <si>
    <t>003SMHUDPLL</t>
  </si>
  <si>
    <t>防災サーモスⅡ-H上げ下げ（U）防災安全合わせガラス大（L）</t>
  </si>
  <si>
    <t>003SMHUDPLM</t>
  </si>
  <si>
    <t>防災サーモスⅡ-H上げ下げ（U）防災安全合わせガラス中（M）</t>
  </si>
  <si>
    <t>003SMHUDPLS</t>
  </si>
  <si>
    <t>防災サーモスⅡ-H上げ下げ（U）防災安全合わせガラス小（S）</t>
  </si>
  <si>
    <t>003SMHUEAAL</t>
  </si>
  <si>
    <t>断熱等サーモスⅡ-H 上げ下げ窓、面格子付上げ下げ窓上げ下げ（U）ガラス中央部熱貫流率Ug1.2以下大（L）</t>
  </si>
  <si>
    <t>サーモスⅡ-H 上げ下げ窓、面格子付上げ下げ窓上げ下げ（U）</t>
  </si>
  <si>
    <t>003SMHUEAAM</t>
  </si>
  <si>
    <t>断熱等サーモスⅡ-H 上げ下げ窓、面格子付上げ下げ窓上げ下げ（U）ガラス中央部熱貫流率Ug1.2以下中（M）</t>
  </si>
  <si>
    <t>003SMHUEAAS</t>
  </si>
  <si>
    <t>断熱等サーモスⅡ-H 上げ下げ窓、面格子付上げ下げ窓上げ下げ（U）ガラス中央部熱貫流率Ug1.2以下小（S）</t>
  </si>
  <si>
    <t>003SMHUEAAX</t>
  </si>
  <si>
    <t>断熱等サーモスⅡ-H 上げ下げ窓、面格子付上げ下げ窓上げ下げ（U）ガラス中央部熱貫流率Ug1.2以下極小（X）</t>
  </si>
  <si>
    <t>003SMHUEBBL</t>
  </si>
  <si>
    <t>断熱等サーモスⅡ-H 上げ下げ窓、面格子付上げ下げ窓上げ下げ（U）ガラス中央部熱貫流率Ug1.7以下大（L）</t>
  </si>
  <si>
    <t>003SMHUEBBM</t>
  </si>
  <si>
    <t>断熱等サーモスⅡ-H 上げ下げ窓、面格子付上げ下げ窓上げ下げ（U）ガラス中央部熱貫流率Ug1.7以下中（M）</t>
  </si>
  <si>
    <t>003SMHUEBBS</t>
  </si>
  <si>
    <t>断熱等サーモスⅡ-H 上げ下げ窓、面格子付上げ下げ窓上げ下げ（U）ガラス中央部熱貫流率Ug1.7以下小（S）</t>
  </si>
  <si>
    <t>003SMHUECCL</t>
  </si>
  <si>
    <t>断熱等サーモスⅡ-H 上げ下げ窓、面格子付上げ下げ窓上げ下げ（U）ガラス中央部熱貫流率Ug1.8以下大（L）</t>
  </si>
  <si>
    <t>003SMHUECCM</t>
  </si>
  <si>
    <t>断熱等サーモスⅡ-H 上げ下げ窓、面格子付上げ下げ窓上げ下げ（U）ガラス中央部熱貫流率Ug1.8以下中（M）</t>
  </si>
  <si>
    <t>003SMHUECCS</t>
  </si>
  <si>
    <t>断熱等サーモスⅡ-H 上げ下げ窓、面格子付上げ下げ窓上げ下げ（U）ガラス中央部熱貫流率Ug1.8以下小（S）</t>
  </si>
  <si>
    <t>003SMHUEDDL</t>
  </si>
  <si>
    <t>断熱等サーモスⅡ-H 上げ下げ窓、面格子付上げ下げ窓上げ下げ（U）ガラス中央部熱貫流率Ug2.9以下大（L）</t>
  </si>
  <si>
    <t>003SMHUEDDM</t>
  </si>
  <si>
    <t>断熱等サーモスⅡ-H 上げ下げ窓、面格子付上げ下げ窓上げ下げ（U）ガラス中央部熱貫流率Ug2.9以下中（M）</t>
  </si>
  <si>
    <t>003SMHUEDDS</t>
  </si>
  <si>
    <t>断熱等サーモスⅡ-H 上げ下げ窓、面格子付上げ下げ窓上げ下げ（U）ガラス中央部熱貫流率Ug2.9以下小（S）</t>
  </si>
  <si>
    <t>003SMHUXAAL</t>
  </si>
  <si>
    <t>断熱等+防犯サーモスⅡ-H 上げ下げ窓、面格子付上げ下げ窓上げ下げ（U）ガラス中央部熱貫流率Ug1.2以下大（L）</t>
  </si>
  <si>
    <t>003SMHUXAAM</t>
  </si>
  <si>
    <t>断熱等+防犯サーモスⅡ-H 上げ下げ窓、面格子付上げ下げ窓上げ下げ（U）ガラス中央部熱貫流率Ug1.2以下中（M）</t>
  </si>
  <si>
    <t>003SMHUXAAS</t>
  </si>
  <si>
    <t>断熱等+防犯サーモスⅡ-H 上げ下げ窓、面格子付上げ下げ窓上げ下げ（U）ガラス中央部熱貫流率Ug1.2以下小（S）</t>
  </si>
  <si>
    <t>003SMHUXAAX</t>
  </si>
  <si>
    <t>断熱等+防犯サーモスⅡ-H 上げ下げ窓、面格子付上げ下げ窓上げ下げ（U）ガラス中央部熱貫流率Ug1.2以下極小（X）</t>
  </si>
  <si>
    <t>003SMHUXBBL</t>
  </si>
  <si>
    <t>断熱等+防犯サーモスⅡ-H 上げ下げ窓、面格子付上げ下げ窓上げ下げ（U）ガラス中央部熱貫流率Ug1.7以下大（L）</t>
  </si>
  <si>
    <t>003SMHUXBBM</t>
  </si>
  <si>
    <t>断熱等+防犯サーモスⅡ-H 上げ下げ窓、面格子付上げ下げ窓上げ下げ（U）ガラス中央部熱貫流率Ug1.7以下中（M）</t>
  </si>
  <si>
    <t>003SMHUXBBS</t>
  </si>
  <si>
    <t>断熱等+防犯サーモスⅡ-H 上げ下げ窓、面格子付上げ下げ窓上げ下げ（U）ガラス中央部熱貫流率Ug1.7以下小（S）</t>
  </si>
  <si>
    <t>003SMHUXCCL</t>
  </si>
  <si>
    <t>断熱等+防犯サーモスⅡ-H 上げ下げ窓、面格子付上げ下げ窓上げ下げ（U）ガラス中央部熱貫流率Ug1.8以下大（L）</t>
  </si>
  <si>
    <t>003SMHUXCCM</t>
  </si>
  <si>
    <t>断熱等+防犯サーモスⅡ-H 上げ下げ窓、面格子付上げ下げ窓上げ下げ（U）ガラス中央部熱貫流率Ug1.8以下中（M）</t>
  </si>
  <si>
    <t>003SMHUXCCS</t>
  </si>
  <si>
    <t>断熱等+防犯サーモスⅡ-H 上げ下げ窓、面格子付上げ下げ窓上げ下げ（U）ガラス中央部熱貫流率Ug1.8以下小（S）</t>
  </si>
  <si>
    <t>003SMHUXDDL</t>
  </si>
  <si>
    <t>断熱等+防犯サーモスⅡ-H 上げ下げ窓、面格子付上げ下げ窓上げ下げ（U）ガラス中央部熱貫流率Ug2.9以下大（L）</t>
  </si>
  <si>
    <t>003SMHUXDDM</t>
  </si>
  <si>
    <t>断熱等+防犯サーモスⅡ-H 上げ下げ窓、面格子付上げ下げ窓上げ下げ（U）ガラス中央部熱貫流率Ug2.9以下中（M）</t>
  </si>
  <si>
    <t>003SMHUXDDS</t>
  </si>
  <si>
    <t>断熱等+防犯サーモスⅡ-H 上げ下げ窓、面格子付上げ下げ窓上げ下げ（U）ガラス中央部熱貫流率Ug2.9以下小（S）</t>
  </si>
  <si>
    <t>003SMHUHAAL</t>
  </si>
  <si>
    <t>断熱等+防災サーモスⅡ-H 上げ下げ窓、面格子付上げ下げ窓上げ下げ（U）ガラス中央部熱貫流率Ug1.2以下大（L）</t>
  </si>
  <si>
    <t>003SMHUHAAM</t>
  </si>
  <si>
    <t>断熱等+防災サーモスⅡ-H 上げ下げ窓、面格子付上げ下げ窓上げ下げ（U）ガラス中央部熱貫流率Ug1.2以下中（M）</t>
  </si>
  <si>
    <t>003SMHUHAAS</t>
  </si>
  <si>
    <t>断熱等+防災サーモスⅡ-H 上げ下げ窓、面格子付上げ下げ窓上げ下げ（U）ガラス中央部熱貫流率Ug1.2以下小（S）</t>
  </si>
  <si>
    <t>003SMHUHAAX</t>
  </si>
  <si>
    <t>断熱等+防災サーモスⅡ-H 上げ下げ窓、面格子付上げ下げ窓上げ下げ（U）ガラス中央部熱貫流率Ug1.2以下極小（X）</t>
  </si>
  <si>
    <t>003SMHUHBBL</t>
  </si>
  <si>
    <t>断熱等+防災サーモスⅡ-H 上げ下げ窓、面格子付上げ下げ窓上げ下げ（U）ガラス中央部熱貫流率Ug1.7以下大（L）</t>
  </si>
  <si>
    <t>003SMHUHBBM</t>
  </si>
  <si>
    <t>断熱等+防災サーモスⅡ-H 上げ下げ窓、面格子付上げ下げ窓上げ下げ（U）ガラス中央部熱貫流率Ug1.7以下中（M）</t>
  </si>
  <si>
    <t>003SMHUHBBS</t>
  </si>
  <si>
    <t>断熱等+防災サーモスⅡ-H 上げ下げ窓、面格子付上げ下げ窓上げ下げ（U）ガラス中央部熱貫流率Ug1.7以下小（S）</t>
  </si>
  <si>
    <t>003SMHUHCCL</t>
  </si>
  <si>
    <t>断熱等+防災サーモスⅡ-H 上げ下げ窓、面格子付上げ下げ窓上げ下げ（U）ガラス中央部熱貫流率Ug1.8以下大（L）</t>
  </si>
  <si>
    <t>003SMHUHCCM</t>
  </si>
  <si>
    <t>断熱等+防災サーモスⅡ-H 上げ下げ窓、面格子付上げ下げ窓上げ下げ（U）ガラス中央部熱貫流率Ug1.8以下中（M）</t>
  </si>
  <si>
    <t>003SMHUHCCS</t>
  </si>
  <si>
    <t>断熱等+防災サーモスⅡ-H 上げ下げ窓、面格子付上げ下げ窓上げ下げ（U）ガラス中央部熱貫流率Ug1.8以下小（S）</t>
  </si>
  <si>
    <t>003SMHUHDDL</t>
  </si>
  <si>
    <t>断熱等+防災サーモスⅡ-H 上げ下げ窓、面格子付上げ下げ窓上げ下げ（U）ガラス中央部熱貫流率Ug2.9以下大（L）</t>
  </si>
  <si>
    <t>003SMHUHDDM</t>
  </si>
  <si>
    <t>断熱等+防災サーモスⅡ-H 上げ下げ窓、面格子付上げ下げ窓上げ下げ（U）ガラス中央部熱貫流率Ug2.9以下中（M）</t>
  </si>
  <si>
    <t>003SMHUHDDS</t>
  </si>
  <si>
    <t>断熱等+防災サーモスⅡ-H 上げ下げ窓、面格子付上げ下げ窓上げ下げ（U）ガラス中央部熱貫流率Ug2.9以下小（S）</t>
  </si>
  <si>
    <t>003SMHUSPKL</t>
  </si>
  <si>
    <t>防音サーモスⅡ-H上げ下げ（U）一方が公称3mm以上、他方が公称3mm以上※中空層は6mm以上16mm以下の1層とする大（L）</t>
  </si>
  <si>
    <t>003SMHUSPKM</t>
  </si>
  <si>
    <t>防音サーモスⅡ-H上げ下げ（U）一方が公称3mm以上、他方が公称3mm以上※中空層は6mm以上16mm以下の1層とする中（M）</t>
  </si>
  <si>
    <t>003SMHUSPKS</t>
  </si>
  <si>
    <t>防音サーモスⅡ-H上げ下げ（U）一方が公称3mm以上、他方が公称3mm以上※中空層は6mm以上16mm以下の1層とする小（S）</t>
  </si>
  <si>
    <t>サーモスＡ</t>
  </si>
  <si>
    <t>003KDAFDPLL</t>
  </si>
  <si>
    <t>防災サーモスＡ（アルミ樹脂複合）FIX（F）防災安全合わせガラス大（L）</t>
  </si>
  <si>
    <t>サーモスＡ（アルミ樹脂複合）FIX（F）</t>
  </si>
  <si>
    <t>003KDAFDPLM</t>
  </si>
  <si>
    <t>防災サーモスＡ（アルミ樹脂複合）FIX（F）防災安全合わせガラス中（M）</t>
  </si>
  <si>
    <t>003KDAFDPLS</t>
  </si>
  <si>
    <t>防災サーモスＡ（アルミ樹脂複合）FIX（F）防災安全合わせガラス小（S）</t>
  </si>
  <si>
    <t>003KDAFEAAL</t>
  </si>
  <si>
    <t>断熱等サーモスＡ ＦＩＸ窓（内押縁タイプ）FIX（F）ガラス中央部熱貫流率Ug1.5以下大（L）</t>
  </si>
  <si>
    <t>サーモスＡ ＦＩＸ窓（内押縁タイプ）FIX（F）</t>
  </si>
  <si>
    <t>003KDAFEAAM</t>
  </si>
  <si>
    <t>断熱等サーモスＡ ＦＩＸ窓（内押縁タイプ）FIX（F）ガラス中央部熱貫流率Ug1.5以下中（M）</t>
  </si>
  <si>
    <t>003KDAFEAAS</t>
  </si>
  <si>
    <t>断熱等サーモスＡ ＦＩＸ窓（内押縁タイプ）FIX（F）ガラス中央部熱貫流率Ug1.5以下小（S）</t>
  </si>
  <si>
    <t>003KDAFEAAX</t>
  </si>
  <si>
    <t>断熱等サーモスＡ ＦＩＸ窓（内押縁タイプ）FIX（F）ガラス中央部熱貫流率Ug1.5以下極小（X）</t>
  </si>
  <si>
    <t>ガラス中央部熱貫流率Ug2.7以下</t>
  </si>
  <si>
    <t>003KDAFECCL</t>
  </si>
  <si>
    <t>断熱等サーモスＡ ＦＩＸ窓（内押縁タイプ）FIX（F）ガラス中央部熱貫流率Ug2.7以下大（L）</t>
  </si>
  <si>
    <t>003KDAFECCM</t>
  </si>
  <si>
    <t>断熱等サーモスＡ ＦＩＸ窓（内押縁タイプ）FIX（F）ガラス中央部熱貫流率Ug2.7以下中（M）</t>
  </si>
  <si>
    <t>003KDAFECCS</t>
  </si>
  <si>
    <t>断熱等サーモスＡ ＦＩＸ窓（内押縁タイプ）FIX（F）ガラス中央部熱貫流率Ug2.7以下小（S）</t>
  </si>
  <si>
    <t>003KDAFEDDL</t>
  </si>
  <si>
    <t>断熱等サーモスＡ ＦＩＸ窓（内押縁タイプ）FIX（F）ガラス中央部熱貫流率Ug2.9以下大（L）</t>
  </si>
  <si>
    <t>003KDAFEDDM</t>
  </si>
  <si>
    <t>断熱等サーモスＡ ＦＩＸ窓（内押縁タイプ）FIX（F）ガラス中央部熱貫流率Ug2.9以下中（M）</t>
  </si>
  <si>
    <t>003KDAFEDDS</t>
  </si>
  <si>
    <t>断熱等サーモスＡ ＦＩＸ窓（内押縁タイプ）FIX（F）ガラス中央部熱貫流率Ug2.9以下小（S）</t>
  </si>
  <si>
    <t>003KDAFHAAL</t>
  </si>
  <si>
    <t>断熱等+防災サーモスＡ ＦＩＸ窓（内押縁タイプ）FIX（F）ガラス中央部熱貫流率Ug1.5以下大（L）</t>
  </si>
  <si>
    <t>003KDAFHAAM</t>
  </si>
  <si>
    <t>断熱等+防災サーモスＡ ＦＩＸ窓（内押縁タイプ）FIX（F）ガラス中央部熱貫流率Ug1.5以下中（M）</t>
  </si>
  <si>
    <t>003KDAFHAAS</t>
  </si>
  <si>
    <t>断熱等+防災サーモスＡ ＦＩＸ窓（内押縁タイプ）FIX（F）ガラス中央部熱貫流率Ug1.5以下小（S）</t>
  </si>
  <si>
    <t>003KDAFHAAX</t>
  </si>
  <si>
    <t>断熱等+防災サーモスＡ ＦＩＸ窓（内押縁タイプ）FIX（F）ガラス中央部熱貫流率Ug1.5以下極小（X）</t>
  </si>
  <si>
    <t>003KDAFHCCL</t>
  </si>
  <si>
    <t>断熱等+防災サーモスＡ ＦＩＸ窓（内押縁タイプ）FIX（F）ガラス中央部熱貫流率Ug2.7以下大（L）</t>
  </si>
  <si>
    <t>003KDAFHCCM</t>
  </si>
  <si>
    <t>断熱等+防災サーモスＡ ＦＩＸ窓（内押縁タイプ）FIX（F）ガラス中央部熱貫流率Ug2.7以下中（M）</t>
  </si>
  <si>
    <t>003KDAFHCCS</t>
  </si>
  <si>
    <t>断熱等+防災サーモスＡ ＦＩＸ窓（内押縁タイプ）FIX（F）ガラス中央部熱貫流率Ug2.7以下小（S）</t>
  </si>
  <si>
    <t>003KDAFHDDL</t>
  </si>
  <si>
    <t>断熱等+防災サーモスＡ ＦＩＸ窓（内押縁タイプ）FIX（F）ガラス中央部熱貫流率Ug2.9以下大（L）</t>
  </si>
  <si>
    <t>003KDAFHDDM</t>
  </si>
  <si>
    <t>断熱等+防災サーモスＡ ＦＩＸ窓（内押縁タイプ）FIX（F）ガラス中央部熱貫流率Ug2.9以下中（M）</t>
  </si>
  <si>
    <t>003KDAFHDDS</t>
  </si>
  <si>
    <t>断熱等+防災サーモスＡ ＦＩＸ窓（内押縁タイプ）FIX（F）ガラス中央部熱貫流率Ug2.9以下小（S）</t>
  </si>
  <si>
    <t>003KDAFSPKL</t>
  </si>
  <si>
    <t>防音サーモスＡ（アルミ樹脂複合）FIX（F）一方が公称3mm以上、他方が公称3mm以上※中空層は6mm以上16mm以下の1層とする大（L）</t>
  </si>
  <si>
    <t>003KDAFSPKM</t>
  </si>
  <si>
    <t>防音サーモスＡ（アルミ樹脂複合）FIX（F）一方が公称3mm以上、他方が公称3mm以上※中空層は6mm以上16mm以下の1層とする中（M）</t>
  </si>
  <si>
    <t>003KDAFSPKS</t>
  </si>
  <si>
    <t>防音サーモスＡ（アルミ樹脂複合）FIX（F）一方が公称3mm以上、他方が公称3mm以上※中空層は6mm以上16mm以下の1層とする小（S）</t>
  </si>
  <si>
    <t>003KDAPDPLL</t>
  </si>
  <si>
    <t>防災サーモスＡ（アルミ樹脂複合）プロジェクト（P）防災安全合わせガラス大（L）</t>
  </si>
  <si>
    <t>サーモスＡ（アルミ樹脂複合）プロジェクト（P）</t>
  </si>
  <si>
    <t>003KDAPDPLM</t>
  </si>
  <si>
    <t>防災サーモスＡ（アルミ樹脂複合）プロジェクト（P）防災安全合わせガラス中（M）</t>
  </si>
  <si>
    <t>003KDAPDPLS</t>
  </si>
  <si>
    <t>防災サーモスＡ（アルミ樹脂複合）プロジェクト（P）防災安全合わせガラス小（S）</t>
  </si>
  <si>
    <t>003KDAPEBBL</t>
  </si>
  <si>
    <t>断熱等サーモスＡ 高所用横すべり出し窓プロジェクト（P）ガラス中央部熱貫流率Ug1.4以下大（L）</t>
  </si>
  <si>
    <t>サーモスＡ 高所用横すべり出し窓プロジェクト（P）</t>
  </si>
  <si>
    <t>003KDAPEBBM</t>
  </si>
  <si>
    <t>断熱等サーモスＡ 高所用横すべり出し窓プロジェクト（P）ガラス中央部熱貫流率Ug1.4以下中（M）</t>
  </si>
  <si>
    <t>003KDAPEBBS</t>
  </si>
  <si>
    <t>断熱等サーモスＡ 高所用横すべり出し窓プロジェクト（P）ガラス中央部熱貫流率Ug1.4以下小（S）</t>
  </si>
  <si>
    <t>003KDAPECCL</t>
  </si>
  <si>
    <t>断熱等サーモスＡ 高所用横すべり出し窓プロジェクト（P）ガラス中央部熱貫流率Ug1.8以下大（L）</t>
  </si>
  <si>
    <t>003KDAPECCM</t>
  </si>
  <si>
    <t>断熱等サーモスＡ 高所用横すべり出し窓プロジェクト（P）ガラス中央部熱貫流率Ug1.8以下中（M）</t>
  </si>
  <si>
    <t>003KDAPECCS</t>
  </si>
  <si>
    <t>断熱等サーモスＡ 高所用横すべり出し窓プロジェクト（P）ガラス中央部熱貫流率Ug1.8以下小（S）</t>
  </si>
  <si>
    <t>003KDAPEDDL</t>
  </si>
  <si>
    <t>断熱等サーモスＡ 高所用横すべり出し窓プロジェクト（P）ガラス中央部熱貫流率Ug2.9以下大（L）</t>
  </si>
  <si>
    <t>003KDAPEDDM</t>
  </si>
  <si>
    <t>断熱等サーモスＡ 高所用横すべり出し窓プロジェクト（P）ガラス中央部熱貫流率Ug2.9以下中（M）</t>
  </si>
  <si>
    <t>003KDAPEDDS</t>
  </si>
  <si>
    <t>断熱等サーモスＡ 高所用横すべり出し窓プロジェクト（P）ガラス中央部熱貫流率Ug2.9以下小（S）</t>
  </si>
  <si>
    <t>003KDAPHBBL</t>
  </si>
  <si>
    <t>断熱等+防災サーモスＡ 高所用横すべり出し窓プロジェクト（P）ガラス中央部熱貫流率Ug1.4以下大（L）</t>
  </si>
  <si>
    <t>003KDAPHBBM</t>
  </si>
  <si>
    <t>断熱等+防災サーモスＡ 高所用横すべり出し窓プロジェクト（P）ガラス中央部熱貫流率Ug1.4以下中（M）</t>
  </si>
  <si>
    <t>003KDAPHBBS</t>
  </si>
  <si>
    <t>断熱等+防災サーモスＡ 高所用横すべり出し窓プロジェクト（P）ガラス中央部熱貫流率Ug1.4以下小（S）</t>
  </si>
  <si>
    <t>003KDAPHCCL</t>
  </si>
  <si>
    <t>断熱等+防災サーモスＡ 高所用横すべり出し窓プロジェクト（P）ガラス中央部熱貫流率Ug1.8以下大（L）</t>
  </si>
  <si>
    <t>003KDAPHCCM</t>
  </si>
  <si>
    <t>断熱等+防災サーモスＡ 高所用横すべり出し窓プロジェクト（P）ガラス中央部熱貫流率Ug1.8以下中（M）</t>
  </si>
  <si>
    <t>003KDAPHCCS</t>
  </si>
  <si>
    <t>断熱等+防災サーモスＡ 高所用横すべり出し窓プロジェクト（P）ガラス中央部熱貫流率Ug1.8以下小（S）</t>
  </si>
  <si>
    <t>003KDAPHDDL</t>
  </si>
  <si>
    <t>断熱等+防災サーモスＡ 高所用横すべり出し窓プロジェクト（P）ガラス中央部熱貫流率Ug2.9以下大（L）</t>
  </si>
  <si>
    <t>003KDAPHDDM</t>
  </si>
  <si>
    <t>断熱等+防災サーモスＡ 高所用横すべり出し窓プロジェクト（P）ガラス中央部熱貫流率Ug2.9以下中（M）</t>
  </si>
  <si>
    <t>003KDAPHDDS</t>
  </si>
  <si>
    <t>断熱等+防災サーモスＡ 高所用横すべり出し窓プロジェクト（P）ガラス中央部熱貫流率Ug2.9以下小（S）</t>
  </si>
  <si>
    <t>003KDAPSPKL</t>
  </si>
  <si>
    <t>防音サーモスＡ（アルミ樹脂複合）プロジェクト（P）一方が公称3mm以上、他方が公称3mm以上※中空層は6mm以上16mm以下の1層とする大（L）</t>
  </si>
  <si>
    <t>003KDAPSPKM</t>
  </si>
  <si>
    <t>防音サーモスＡ（アルミ樹脂複合）プロジェクト（P）一方が公称3mm以上、他方が公称3mm以上※中空層は6mm以上16mm以下の1層とする中（M）</t>
  </si>
  <si>
    <t>003KDAPSPKS</t>
  </si>
  <si>
    <t>防音サーモスＡ（アルミ樹脂複合）プロジェクト（P）一方が公称3mm以上、他方が公称3mm以上※中空層は6mm以上16mm以下の1層とする小（S）</t>
  </si>
  <si>
    <t>003KDBHCPJL</t>
  </si>
  <si>
    <t>防犯サーモスＡ（アルミＰＧ）引違い（H）防犯建物部品に適合するガラス大（L）</t>
  </si>
  <si>
    <t>サーモスＡ（アルミＰＧ）引違い（H）</t>
  </si>
  <si>
    <t>003KDBHCPJM</t>
  </si>
  <si>
    <t>防犯サーモスＡ（アルミＰＧ）引違い（H）防犯建物部品に適合するガラス中（M）</t>
  </si>
  <si>
    <t>003KDBHCPJS</t>
  </si>
  <si>
    <t>防犯サーモスＡ（アルミＰＧ）引違い（H）防犯建物部品に適合するガラス小（S）</t>
  </si>
  <si>
    <t>003KDBHDPLL</t>
  </si>
  <si>
    <t>防災サーモスＡ（アルミＰＧ）引違い（H）防災安全合わせガラス大（L）</t>
  </si>
  <si>
    <t>003KDBHDPLM</t>
  </si>
  <si>
    <t>防災サーモスＡ（アルミＰＧ）引違い（H）防災安全合わせガラス中（M）</t>
  </si>
  <si>
    <t>003KDBHDPLS</t>
  </si>
  <si>
    <t>防災サーモスＡ（アルミＰＧ）引違い（H）防災安全合わせガラス小（S）</t>
  </si>
  <si>
    <t>003KDBHEDDL</t>
  </si>
  <si>
    <t>断熱等サーモスＡ 引違い窓引違い（H）ガラス中央部熱貫流率Ug1.8以下大（L）</t>
  </si>
  <si>
    <t>サーモスＡ 引違い窓引違い（H）</t>
  </si>
  <si>
    <t>003KDBHEDDM</t>
  </si>
  <si>
    <t>断熱等サーモスＡ 引違い窓引違い（H）ガラス中央部熱貫流率Ug1.8以下中（M）</t>
  </si>
  <si>
    <t>003KDBHEDDS</t>
  </si>
  <si>
    <t>断熱等サーモスＡ 引違い窓引違い（H）ガラス中央部熱貫流率Ug1.8以下小（S）</t>
  </si>
  <si>
    <t>003KDBHEEEL</t>
  </si>
  <si>
    <t>断熱等サーモスＡ 引違い窓引違い（H）ガラス中央部熱貫流率Ug2.9以下大（L）</t>
  </si>
  <si>
    <t>003KDBHEEEM</t>
  </si>
  <si>
    <t>断熱等サーモスＡ 引違い窓引違い（H）ガラス中央部熱貫流率Ug2.9以下中（M）</t>
  </si>
  <si>
    <t>003KDBHEEES</t>
  </si>
  <si>
    <t>断熱等サーモスＡ 引違い窓引違い（H）ガラス中央部熱貫流率Ug2.9以下小（S）</t>
  </si>
  <si>
    <t>003KDBHXDDL</t>
  </si>
  <si>
    <t>断熱等+防犯サーモスＡ 引違い窓引違い（H）ガラス中央部熱貫流率Ug1.8以下大（L）</t>
  </si>
  <si>
    <t>003KDBHXDDM</t>
  </si>
  <si>
    <t>断熱等+防犯サーモスＡ 引違い窓引違い（H）ガラス中央部熱貫流率Ug1.8以下中（M）</t>
  </si>
  <si>
    <t>003KDBHXDDS</t>
  </si>
  <si>
    <t>断熱等+防犯サーモスＡ 引違い窓引違い（H）ガラス中央部熱貫流率Ug1.8以下小（S）</t>
  </si>
  <si>
    <t>003KDBHXEEL</t>
  </si>
  <si>
    <t>断熱等+防犯サーモスＡ 引違い窓引違い（H）ガラス中央部熱貫流率Ug2.9以下大（L）</t>
  </si>
  <si>
    <t>003KDBHXEEM</t>
  </si>
  <si>
    <t>断熱等+防犯サーモスＡ 引違い窓引違い（H）ガラス中央部熱貫流率Ug2.9以下中（M）</t>
  </si>
  <si>
    <t>003KDBHXEES</t>
  </si>
  <si>
    <t>断熱等+防犯サーモスＡ 引違い窓引違い（H）ガラス中央部熱貫流率Ug2.9以下小（S）</t>
  </si>
  <si>
    <t>003KDBHHDDL</t>
  </si>
  <si>
    <t>断熱等+防災サーモスＡ 引違い窓引違い（H）ガラス中央部熱貫流率Ug1.8以下大（L）</t>
  </si>
  <si>
    <t>003KDBHHDDM</t>
  </si>
  <si>
    <t>断熱等+防災サーモスＡ 引違い窓引違い（H）ガラス中央部熱貫流率Ug1.8以下中（M）</t>
  </si>
  <si>
    <t>003KDBHHDDS</t>
  </si>
  <si>
    <t>断熱等+防災サーモスＡ 引違い窓引違い（H）ガラス中央部熱貫流率Ug1.8以下小（S）</t>
  </si>
  <si>
    <t>003KDBHHEEL</t>
  </si>
  <si>
    <t>断熱等+防災サーモスＡ 引違い窓引違い（H）ガラス中央部熱貫流率Ug2.9以下大（L）</t>
  </si>
  <si>
    <t>003KDBHHEEM</t>
  </si>
  <si>
    <t>断熱等+防災サーモスＡ 引違い窓引違い（H）ガラス中央部熱貫流率Ug2.9以下中（M）</t>
  </si>
  <si>
    <t>003KDBHHEES</t>
  </si>
  <si>
    <t>断熱等+防災サーモスＡ 引違い窓引違い（H）ガラス中央部熱貫流率Ug2.9以下小（S）</t>
  </si>
  <si>
    <t>003KDBHSPKL</t>
  </si>
  <si>
    <t>防音サーモスＡ（アルミＰＧ）引違い（H）一方が公称3mm以上、他方が公称4mm以上※同じ厚さの単板ガラスで構成されたものを除く※中空層は6mm以上16mm以下の1層とする大（L）</t>
  </si>
  <si>
    <t>003KDBHSPKM</t>
  </si>
  <si>
    <t>防音サーモスＡ（アルミＰＧ）引違い（H）一方が公称3mm以上、他方が公称4mm以上※同じ厚さの単板ガラスで構成されたものを除く※中空層は6mm以上16mm以下の1層とする中（M）</t>
  </si>
  <si>
    <t>003KDBHSPKS</t>
  </si>
  <si>
    <t>防音サーモスＡ（アルミＰＧ）引違い（H）一方が公称3mm以上、他方が公称4mm以上※同じ厚さの単板ガラスで構成されたものを除く※中空層は6mm以上16mm以下の1層とする小（S）</t>
  </si>
  <si>
    <t>003KDBPDPLL</t>
  </si>
  <si>
    <t>防災サーモスＡ（アルミＰＧ）プロジェクト（P）防災安全合わせガラス大（L）</t>
  </si>
  <si>
    <t>サーモスＡ（アルミＰＧ）プロジェクト（P）</t>
  </si>
  <si>
    <t>003KDBPDPLM</t>
  </si>
  <si>
    <t>防災サーモスＡ（アルミＰＧ）プロジェクト（P）防災安全合わせガラス中（M）</t>
  </si>
  <si>
    <t>003KDBPDPLS</t>
  </si>
  <si>
    <t>防災サーモスＡ（アルミＰＧ）プロジェクト（P）防災安全合わせガラス小（S）</t>
  </si>
  <si>
    <t>003KDBPECCL</t>
  </si>
  <si>
    <t>断熱等サーモスＡ 横すべり出し窓カムラッチ、外倒し窓、内倒し窓プロジェクト（P）ガラス中央部熱貫流率Ug1.5以下大（L）</t>
  </si>
  <si>
    <t>サーモスＡ 横すべり出し窓カムラッチ、外倒し窓、内倒し窓プロジェクト（P）</t>
  </si>
  <si>
    <t>003KDBPECCM</t>
  </si>
  <si>
    <t>断熱等サーモスＡ 横すべり出し窓カムラッチ、外倒し窓、内倒し窓プロジェクト（P）ガラス中央部熱貫流率Ug1.5以下中（M）</t>
  </si>
  <si>
    <t>003KDBPECCS</t>
  </si>
  <si>
    <t>断熱等サーモスＡ 横すべり出し窓カムラッチ、外倒し窓、内倒し窓プロジェクト（P）ガラス中央部熱貫流率Ug1.5以下小（S）</t>
  </si>
  <si>
    <t>003KDBPEDDL</t>
  </si>
  <si>
    <t>断熱等サーモスＡ 横すべり出し窓カムラッチ、外倒し窓、内倒し窓プロジェクト（P）ガラス中央部熱貫流率Ug1.8以下大（L）</t>
  </si>
  <si>
    <t>003KDBPEDDM</t>
  </si>
  <si>
    <t>断熱等サーモスＡ 横すべり出し窓カムラッチ、外倒し窓、内倒し窓プロジェクト（P）ガラス中央部熱貫流率Ug1.8以下中（M）</t>
  </si>
  <si>
    <t>003KDBPEDDS</t>
  </si>
  <si>
    <t>断熱等サーモスＡ 横すべり出し窓カムラッチ、外倒し窓、内倒し窓プロジェクト（P）ガラス中央部熱貫流率Ug1.8以下小（S）</t>
  </si>
  <si>
    <t>003KDBPEEEL</t>
  </si>
  <si>
    <t>断熱等サーモスＡ 横すべり出し窓カムラッチ、外倒し窓、内倒し窓プロジェクト（P）ガラス中央部熱貫流率Ug2.9以下大（L）</t>
  </si>
  <si>
    <t>003KDBPEEEM</t>
  </si>
  <si>
    <t>断熱等サーモスＡ 横すべり出し窓カムラッチ、外倒し窓、内倒し窓プロジェクト（P）ガラス中央部熱貫流率Ug2.9以下中（M）</t>
  </si>
  <si>
    <t>003KDBPEEES</t>
  </si>
  <si>
    <t>断熱等サーモスＡ 横すべり出し窓カムラッチ、外倒し窓、内倒し窓プロジェクト（P）ガラス中央部熱貫流率Ug2.9以下小（S）</t>
  </si>
  <si>
    <t>003KDBPHCCL</t>
  </si>
  <si>
    <t>断熱等+防災サーモスＡ 横すべり出し窓カムラッチ、外倒し窓、内倒し窓プロジェクト（P）ガラス中央部熱貫流率Ug1.5以下大（L）</t>
  </si>
  <si>
    <t>003KDBPHCCM</t>
  </si>
  <si>
    <t>断熱等+防災サーモスＡ 横すべり出し窓カムラッチ、外倒し窓、内倒し窓プロジェクト（P）ガラス中央部熱貫流率Ug1.5以下中（M）</t>
  </si>
  <si>
    <t>003KDBPHCCS</t>
  </si>
  <si>
    <t>断熱等+防災サーモスＡ 横すべり出し窓カムラッチ、外倒し窓、内倒し窓プロジェクト（P）ガラス中央部熱貫流率Ug1.5以下小（S）</t>
  </si>
  <si>
    <t>003KDBPHDDL</t>
  </si>
  <si>
    <t>断熱等+防災サーモスＡ 横すべり出し窓カムラッチ、外倒し窓、内倒し窓プロジェクト（P）ガラス中央部熱貫流率Ug1.8以下大（L）</t>
  </si>
  <si>
    <t>003KDBPHDDM</t>
  </si>
  <si>
    <t>断熱等+防災サーモスＡ 横すべり出し窓カムラッチ、外倒し窓、内倒し窓プロジェクト（P）ガラス中央部熱貫流率Ug1.8以下中（M）</t>
  </si>
  <si>
    <t>003KDBPHDDS</t>
  </si>
  <si>
    <t>断熱等+防災サーモスＡ 横すべり出し窓カムラッチ、外倒し窓、内倒し窓プロジェクト（P）ガラス中央部熱貫流率Ug1.8以下小（S）</t>
  </si>
  <si>
    <t>003KDBPHEEL</t>
  </si>
  <si>
    <t>断熱等+防災サーモスＡ 横すべり出し窓カムラッチ、外倒し窓、内倒し窓プロジェクト（P）ガラス中央部熱貫流率Ug2.9以下大（L）</t>
  </si>
  <si>
    <t>003KDBPHEEM</t>
  </si>
  <si>
    <t>断熱等+防災サーモスＡ 横すべり出し窓カムラッチ、外倒し窓、内倒し窓プロジェクト（P）ガラス中央部熱貫流率Ug2.9以下中（M）</t>
  </si>
  <si>
    <t>003KDBPHEES</t>
  </si>
  <si>
    <t>断熱等+防災サーモスＡ 横すべり出し窓カムラッチ、外倒し窓、内倒し窓プロジェクト（P）ガラス中央部熱貫流率Ug2.9以下小（S）</t>
  </si>
  <si>
    <t>003KDBPSPKL</t>
  </si>
  <si>
    <t>防音サーモスＡ（アルミＰＧ）プロジェクト（P）一方が公称3mm以上、他方が公称4mm以上※同じ厚さの単板ガラスで構成されたものを除く※中空層は6mm以上16mm以下の1層とする大（L）</t>
  </si>
  <si>
    <t>003KDBPSPKM</t>
  </si>
  <si>
    <t>防音サーモスＡ（アルミＰＧ）プロジェクト（P）一方が公称3mm以上、他方が公称4mm以上※同じ厚さの単板ガラスで構成されたものを除く※中空層は6mm以上16mm以下の1層とする中（M）</t>
  </si>
  <si>
    <t>003KDBPSPKS</t>
  </si>
  <si>
    <t>防音サーモスＡ（アルミＰＧ）プロジェクト（P）一方が公称3mm以上、他方が公称4mm以上※同じ厚さの単板ガラスで構成されたものを除く※中空層は6mm以上16mm以下の1層とする小（S）</t>
  </si>
  <si>
    <t>003KDBTDPLL</t>
  </si>
  <si>
    <t>防災サーモスＡ（アルミＰＧ）開き（T）防災安全合わせガラス大（L）</t>
  </si>
  <si>
    <t>サーモスＡ（アルミＰＧ）開き（T）</t>
  </si>
  <si>
    <t>003KDBTDPLM</t>
  </si>
  <si>
    <t>防災サーモスＡ（アルミＰＧ）開き（T）防災安全合わせガラス中（M）</t>
  </si>
  <si>
    <t>003KDBTDPLS</t>
  </si>
  <si>
    <t>防災サーモスＡ（アルミＰＧ）開き（T）防災安全合わせガラス小（S）</t>
  </si>
  <si>
    <t>003KDBTECCL</t>
  </si>
  <si>
    <t>断熱等サーモスＡ 縦すべり出し窓カムラッチ開き（T）ガラス中央部熱貫流率Ug1.5以下大（L）</t>
  </si>
  <si>
    <t>サーモスＡ 縦すべり出し窓カムラッチ開き（T）</t>
  </si>
  <si>
    <t>003KDBTECCM</t>
  </si>
  <si>
    <t>断熱等サーモスＡ 縦すべり出し窓カムラッチ開き（T）ガラス中央部熱貫流率Ug1.5以下中（M）</t>
  </si>
  <si>
    <t>003KDBTECCS</t>
  </si>
  <si>
    <t>断熱等サーモスＡ 縦すべり出し窓カムラッチ開き（T）ガラス中央部熱貫流率Ug1.5以下小（S）</t>
  </si>
  <si>
    <t>003KDBTEDDL</t>
  </si>
  <si>
    <t>断熱等サーモスＡ 縦すべり出し窓カムラッチ開き（T）ガラス中央部熱貫流率Ug1.8以下大（L）</t>
  </si>
  <si>
    <t>003KDBTEDDM</t>
  </si>
  <si>
    <t>断熱等サーモスＡ 縦すべり出し窓カムラッチ開き（T）ガラス中央部熱貫流率Ug1.8以下中（M）</t>
  </si>
  <si>
    <t>003KDBTEDDS</t>
  </si>
  <si>
    <t>断熱等サーモスＡ 縦すべり出し窓カムラッチ開き（T）ガラス中央部熱貫流率Ug1.8以下小（S）</t>
  </si>
  <si>
    <t>003KDBTEEEL</t>
  </si>
  <si>
    <t>断熱等サーモスＡ 縦すべり出し窓カムラッチ開き（T）ガラス中央部熱貫流率Ug2.9以下大（L）</t>
  </si>
  <si>
    <t>003KDBTEEEM</t>
  </si>
  <si>
    <t>断熱等サーモスＡ 縦すべり出し窓カムラッチ開き（T）ガラス中央部熱貫流率Ug2.9以下中（M）</t>
  </si>
  <si>
    <t>003KDBTEEES</t>
  </si>
  <si>
    <t>断熱等サーモスＡ 縦すべり出し窓カムラッチ開き（T）ガラス中央部熱貫流率Ug2.9以下小（S）</t>
  </si>
  <si>
    <t>003KDBTHCCL</t>
  </si>
  <si>
    <t>断熱等+防災サーモスＡ 縦すべり出し窓カムラッチ開き（T）ガラス中央部熱貫流率Ug1.5以下大（L）</t>
  </si>
  <si>
    <t>003KDBTHCCM</t>
  </si>
  <si>
    <t>断熱等+防災サーモスＡ 縦すべり出し窓カムラッチ開き（T）ガラス中央部熱貫流率Ug1.5以下中（M）</t>
  </si>
  <si>
    <t>003KDBTHCCS</t>
  </si>
  <si>
    <t>断熱等+防災サーモスＡ 縦すべり出し窓カムラッチ開き（T）ガラス中央部熱貫流率Ug1.5以下小（S）</t>
  </si>
  <si>
    <t>003KDBTHDDL</t>
  </si>
  <si>
    <t>断熱等+防災サーモスＡ 縦すべり出し窓カムラッチ開き（T）ガラス中央部熱貫流率Ug1.8以下大（L）</t>
  </si>
  <si>
    <t>003KDBTHDDM</t>
  </si>
  <si>
    <t>断熱等+防災サーモスＡ 縦すべり出し窓カムラッチ開き（T）ガラス中央部熱貫流率Ug1.8以下中（M）</t>
  </si>
  <si>
    <t>003KDBTHDDS</t>
  </si>
  <si>
    <t>断熱等+防災サーモスＡ 縦すべり出し窓カムラッチ開き（T）ガラス中央部熱貫流率Ug1.8以下小（S）</t>
  </si>
  <si>
    <t>003KDBTHEEL</t>
  </si>
  <si>
    <t>断熱等+防災サーモスＡ 縦すべり出し窓カムラッチ開き（T）ガラス中央部熱貫流率Ug2.9以下大（L）</t>
  </si>
  <si>
    <t>003KDBTHEEM</t>
  </si>
  <si>
    <t>断熱等+防災サーモスＡ 縦すべり出し窓カムラッチ開き（T）ガラス中央部熱貫流率Ug2.9以下中（M）</t>
  </si>
  <si>
    <t>003KDBTHEES</t>
  </si>
  <si>
    <t>断熱等+防災サーモスＡ 縦すべり出し窓カムラッチ開き（T）ガラス中央部熱貫流率Ug2.9以下小（S）</t>
  </si>
  <si>
    <t>003KDBTSPKL</t>
  </si>
  <si>
    <t>防音サーモスＡ（アルミＰＧ）開き（T）一方が公称3mm以上、他方が公称3mm以上※中空層は6mm以上16mm以下の1層とする大（L）</t>
  </si>
  <si>
    <t>003KDBTSPKM</t>
  </si>
  <si>
    <t>防音サーモスＡ（アルミＰＧ）開き（T）一方が公称3mm以上、他方が公称3mm以上※中空層は6mm以上16mm以下の1層とする中（M）</t>
  </si>
  <si>
    <t>003KDBTSPKS</t>
  </si>
  <si>
    <t>防音サーモスＡ（アルミＰＧ）開き（T）一方が公称3mm以上、他方が公称3mm以上※中空層は6mm以上16mm以下の1層とする小（S）</t>
  </si>
  <si>
    <t>003KDBUCPJL</t>
  </si>
  <si>
    <t>防犯サーモスＡ（アルミＰＧ）上げ下げ（U）防犯建物部品に適合するガラス大（L）</t>
  </si>
  <si>
    <t>サーモスＡ（アルミＰＧ）上げ下げ（U）</t>
  </si>
  <si>
    <t>003KDBUCPJM</t>
  </si>
  <si>
    <t>防犯サーモスＡ（アルミＰＧ）上げ下げ（U）防犯建物部品に適合するガラス中（M）</t>
  </si>
  <si>
    <t>003KDBUCPJS</t>
  </si>
  <si>
    <t>防犯サーモスＡ（アルミＰＧ）上げ下げ（U）防犯建物部品に適合するガラス小（S）</t>
  </si>
  <si>
    <t>003KDBUDPLL</t>
  </si>
  <si>
    <t>防災サーモスＡ（アルミＰＧ）上げ下げ（U）防災安全合わせガラス大（L）</t>
  </si>
  <si>
    <t>003KDBUDPLM</t>
  </si>
  <si>
    <t>防災サーモスＡ（アルミＰＧ）上げ下げ（U）防災安全合わせガラス中（M）</t>
  </si>
  <si>
    <t>003KDBUDPLS</t>
  </si>
  <si>
    <t>防災サーモスＡ（アルミＰＧ）上げ下げ（U）防災安全合わせガラス小（S）</t>
  </si>
  <si>
    <t>003KDBUECCL</t>
  </si>
  <si>
    <t>断熱等サーモスＡ 上げ下げ窓、面格子付上げ下げ窓上げ下げ（U）ガラス中央部熱貫流率Ug1.5以下大（L）</t>
  </si>
  <si>
    <t>サーモスＡ 上げ下げ窓、面格子付上げ下げ窓上げ下げ（U）</t>
  </si>
  <si>
    <t>003KDBUECCM</t>
  </si>
  <si>
    <t>断熱等サーモスＡ 上げ下げ窓、面格子付上げ下げ窓上げ下げ（U）ガラス中央部熱貫流率Ug1.5以下中（M）</t>
  </si>
  <si>
    <t>003KDBUECCS</t>
  </si>
  <si>
    <t>断熱等サーモスＡ 上げ下げ窓、面格子付上げ下げ窓上げ下げ（U）ガラス中央部熱貫流率Ug1.5以下小（S）</t>
  </si>
  <si>
    <t>003KDBUEDDL</t>
  </si>
  <si>
    <t>断熱等サーモスＡ 上げ下げ窓、面格子付上げ下げ窓上げ下げ（U）ガラス中央部熱貫流率Ug1.8以下大（L）</t>
  </si>
  <si>
    <t>003KDBUEDDM</t>
  </si>
  <si>
    <t>断熱等サーモスＡ 上げ下げ窓、面格子付上げ下げ窓上げ下げ（U）ガラス中央部熱貫流率Ug1.8以下中（M）</t>
  </si>
  <si>
    <t>003KDBUEDDS</t>
  </si>
  <si>
    <t>断熱等サーモスＡ 上げ下げ窓、面格子付上げ下げ窓上げ下げ（U）ガラス中央部熱貫流率Ug1.8以下小（S）</t>
  </si>
  <si>
    <t>003KDBUEEEL</t>
  </si>
  <si>
    <t>断熱等サーモスＡ 上げ下げ窓、面格子付上げ下げ窓上げ下げ（U）ガラス中央部熱貫流率Ug2.9以下大（L）</t>
  </si>
  <si>
    <t>003KDBUEEEM</t>
  </si>
  <si>
    <t>断熱等サーモスＡ 上げ下げ窓、面格子付上げ下げ窓上げ下げ（U）ガラス中央部熱貫流率Ug2.9以下中（M）</t>
  </si>
  <si>
    <t>003KDBUEEES</t>
  </si>
  <si>
    <t>断熱等サーモスＡ 上げ下げ窓、面格子付上げ下げ窓上げ下げ（U）ガラス中央部熱貫流率Ug2.9以下小（S）</t>
  </si>
  <si>
    <t>003KDBUXCCL</t>
  </si>
  <si>
    <t>断熱等+防犯サーモスＡ 上げ下げ窓、面格子付上げ下げ窓上げ下げ（U）ガラス中央部熱貫流率Ug1.5以下大（L）</t>
  </si>
  <si>
    <t>003KDBUXCCM</t>
  </si>
  <si>
    <t>断熱等+防犯サーモスＡ 上げ下げ窓、面格子付上げ下げ窓上げ下げ（U）ガラス中央部熱貫流率Ug1.5以下中（M）</t>
  </si>
  <si>
    <t>003KDBUXCCS</t>
  </si>
  <si>
    <t>断熱等+防犯サーモスＡ 上げ下げ窓、面格子付上げ下げ窓上げ下げ（U）ガラス中央部熱貫流率Ug1.5以下小（S）</t>
  </si>
  <si>
    <t>003KDBUXDDL</t>
  </si>
  <si>
    <t>断熱等+防犯サーモスＡ 上げ下げ窓、面格子付上げ下げ窓上げ下げ（U）ガラス中央部熱貫流率Ug1.8以下大（L）</t>
  </si>
  <si>
    <t>003KDBUXDDM</t>
  </si>
  <si>
    <t>断熱等+防犯サーモスＡ 上げ下げ窓、面格子付上げ下げ窓上げ下げ（U）ガラス中央部熱貫流率Ug1.8以下中（M）</t>
  </si>
  <si>
    <t>003KDBUXDDS</t>
  </si>
  <si>
    <t>断熱等+防犯サーモスＡ 上げ下げ窓、面格子付上げ下げ窓上げ下げ（U）ガラス中央部熱貫流率Ug1.8以下小（S）</t>
  </si>
  <si>
    <t>003KDBUXEEL</t>
  </si>
  <si>
    <t>断熱等+防犯サーモスＡ 上げ下げ窓、面格子付上げ下げ窓上げ下げ（U）ガラス中央部熱貫流率Ug2.9以下大（L）</t>
  </si>
  <si>
    <t>003KDBUXEEM</t>
  </si>
  <si>
    <t>断熱等+防犯サーモスＡ 上げ下げ窓、面格子付上げ下げ窓上げ下げ（U）ガラス中央部熱貫流率Ug2.9以下中（M）</t>
  </si>
  <si>
    <t>003KDBUXEES</t>
  </si>
  <si>
    <t>断熱等+防犯サーモスＡ 上げ下げ窓、面格子付上げ下げ窓上げ下げ（U）ガラス中央部熱貫流率Ug2.9以下小（S）</t>
  </si>
  <si>
    <t>003KDBUHCCL</t>
  </si>
  <si>
    <t>断熱等+防災サーモスＡ 上げ下げ窓、面格子付上げ下げ窓上げ下げ（U）ガラス中央部熱貫流率Ug1.5以下大（L）</t>
  </si>
  <si>
    <t>003KDBUHCCM</t>
  </si>
  <si>
    <t>断熱等+防災サーモスＡ 上げ下げ窓、面格子付上げ下げ窓上げ下げ（U）ガラス中央部熱貫流率Ug1.5以下中（M）</t>
  </si>
  <si>
    <t>003KDBUHCCS</t>
  </si>
  <si>
    <t>断熱等+防災サーモスＡ 上げ下げ窓、面格子付上げ下げ窓上げ下げ（U）ガラス中央部熱貫流率Ug1.5以下小（S）</t>
  </si>
  <si>
    <t>003KDBUHDDL</t>
  </si>
  <si>
    <t>断熱等+防災サーモスＡ 上げ下げ窓、面格子付上げ下げ窓上げ下げ（U）ガラス中央部熱貫流率Ug1.8以下大（L）</t>
  </si>
  <si>
    <t>003KDBUHDDM</t>
  </si>
  <si>
    <t>断熱等+防災サーモスＡ 上げ下げ窓、面格子付上げ下げ窓上げ下げ（U）ガラス中央部熱貫流率Ug1.8以下中（M）</t>
  </si>
  <si>
    <t>003KDBUHDDS</t>
  </si>
  <si>
    <t>断熱等+防災サーモスＡ 上げ下げ窓、面格子付上げ下げ窓上げ下げ（U）ガラス中央部熱貫流率Ug1.8以下小（S）</t>
  </si>
  <si>
    <t>003KDBUHEEL</t>
  </si>
  <si>
    <t>断熱等+防災サーモスＡ 上げ下げ窓、面格子付上げ下げ窓上げ下げ（U）ガラス中央部熱貫流率Ug2.9以下大（L）</t>
  </si>
  <si>
    <t>003KDBUHEEM</t>
  </si>
  <si>
    <t>断熱等+防災サーモスＡ 上げ下げ窓、面格子付上げ下げ窓上げ下げ（U）ガラス中央部熱貫流率Ug2.9以下中（M）</t>
  </si>
  <si>
    <t>003KDBUHEES</t>
  </si>
  <si>
    <t>断熱等+防災サーモスＡ 上げ下げ窓、面格子付上げ下げ窓上げ下げ（U）ガラス中央部熱貫流率Ug2.9以下小（S）</t>
  </si>
  <si>
    <t>003KDBUSPKL</t>
  </si>
  <si>
    <t>防音サーモスＡ（アルミＰＧ）上げ下げ（U）一方が公称3mm以上、他方が公称4mm以上※同じ厚さの単板ガラスで構成されたものを除く※中空層は6mm以上16mm以下の1層とする大（L）</t>
  </si>
  <si>
    <t>003KDBUSPKM</t>
  </si>
  <si>
    <t>防音サーモスＡ（アルミＰＧ）上げ下げ（U）一方が公称3mm以上、他方が公称4mm以上※同じ厚さの単板ガラスで構成されたものを除く※中空層は6mm以上16mm以下の1層とする中（M）</t>
  </si>
  <si>
    <t>003KDBUSPKS</t>
  </si>
  <si>
    <t>防音サーモスＡ（アルミＰＧ）上げ下げ（U）一方が公称3mm以上、他方が公称4mm以上※同じ厚さの単板ガラスで構成されたものを除く※中空層は6mm以上16mm以下の1層とする小（S）</t>
  </si>
  <si>
    <t>003SMLFDPLL</t>
  </si>
  <si>
    <t>防災サーモスＬFIX（F）防災安全合わせガラス大（L）</t>
  </si>
  <si>
    <t>サーモスＬFIX（F）</t>
  </si>
  <si>
    <t>003SMLFDPLM</t>
  </si>
  <si>
    <t>防災サーモスＬFIX（F）防災安全合わせガラス中（M）</t>
  </si>
  <si>
    <t>003SMLFDPLS</t>
  </si>
  <si>
    <t>防災サーモスＬFIX（F）防災安全合わせガラス小（S）</t>
  </si>
  <si>
    <t>003SMLFEAAL</t>
  </si>
  <si>
    <t>断熱等サーモスＬ ＦＩＸ窓（内押縁タイプ）FIX（F）ガラス中央部熱貫流率Ug1.5以下大（L）</t>
  </si>
  <si>
    <t>サーモスＬ ＦＩＸ窓（内押縁タイプ）FIX（F）</t>
  </si>
  <si>
    <t>003SMLFEAAM</t>
  </si>
  <si>
    <t>断熱等サーモスＬ ＦＩＸ窓（内押縁タイプ）FIX（F）ガラス中央部熱貫流率Ug1.5以下中（M）</t>
  </si>
  <si>
    <t>003SMLFEAAS</t>
  </si>
  <si>
    <t>断熱等サーモスＬ ＦＩＸ窓（内押縁タイプ）FIX（F）ガラス中央部熱貫流率Ug1.5以下小（S）</t>
  </si>
  <si>
    <t>003SMLFEAAX</t>
  </si>
  <si>
    <t>断熱等サーモスＬ ＦＩＸ窓（内押縁タイプ）FIX（F）ガラス中央部熱貫流率Ug1.5以下極小（X）</t>
  </si>
  <si>
    <t>003SMLFEDDL</t>
  </si>
  <si>
    <t>断熱等サーモスＬ ＦＩＸ窓（内押縁タイプ）FIX（F）ガラス中央部熱貫流率Ug2.9以下大（L）</t>
  </si>
  <si>
    <t>003SMLFEDDM</t>
  </si>
  <si>
    <t>断熱等サーモスＬ ＦＩＸ窓（内押縁タイプ）FIX（F）ガラス中央部熱貫流率Ug2.9以下中（M）</t>
  </si>
  <si>
    <t>003SMLFEDDS</t>
  </si>
  <si>
    <t>断熱等サーモスＬ ＦＩＸ窓（内押縁タイプ）FIX（F）ガラス中央部熱貫流率Ug2.9以下小（S）</t>
  </si>
  <si>
    <t>003SMLFHAAL</t>
  </si>
  <si>
    <t>断熱等+防災サーモスＬ ＦＩＸ窓（内押縁タイプ）FIX（F）ガラス中央部熱貫流率Ug1.5以下大（L）</t>
  </si>
  <si>
    <t>003SMLFHAAM</t>
  </si>
  <si>
    <t>断熱等+防災サーモスＬ ＦＩＸ窓（内押縁タイプ）FIX（F）ガラス中央部熱貫流率Ug1.5以下中（M）</t>
  </si>
  <si>
    <t>003SMLFHAAS</t>
  </si>
  <si>
    <t>断熱等+防災サーモスＬ ＦＩＸ窓（内押縁タイプ）FIX（F）ガラス中央部熱貫流率Ug1.5以下小（S）</t>
  </si>
  <si>
    <t>003SMLFHAAX</t>
  </si>
  <si>
    <t>断熱等+防災サーモスＬ ＦＩＸ窓（内押縁タイプ）FIX（F）ガラス中央部熱貫流率Ug1.5以下極小（X）</t>
  </si>
  <si>
    <t>003SMLFHDDL</t>
  </si>
  <si>
    <t>断熱等+防災サーモスＬ ＦＩＸ窓（内押縁タイプ）FIX（F）ガラス中央部熱貫流率Ug2.9以下大（L）</t>
  </si>
  <si>
    <t>003SMLFHDDM</t>
  </si>
  <si>
    <t>断熱等+防災サーモスＬ ＦＩＸ窓（内押縁タイプ）FIX（F）ガラス中央部熱貫流率Ug2.9以下中（M）</t>
  </si>
  <si>
    <t>003SMLFHDDS</t>
  </si>
  <si>
    <t>断熱等+防災サーモスＬ ＦＩＸ窓（内押縁タイプ）FIX（F）ガラス中央部熱貫流率Ug2.9以下小（S）</t>
  </si>
  <si>
    <t>003SMLFSPKL</t>
  </si>
  <si>
    <t>防音サーモスＬFIX（F）一方が公称3mm以上、他方が公称3mm以上※中空層は6mm以上16mm以下の1層とする大（L）</t>
  </si>
  <si>
    <t>003SMLFSPKM</t>
  </si>
  <si>
    <t>防音サーモスＬFIX（F）一方が公称3mm以上、他方が公称3mm以上※中空層は6mm以上16mm以下の1層とする中（M）</t>
  </si>
  <si>
    <t>003SMLFSPKS</t>
  </si>
  <si>
    <t>防音サーモスＬFIX（F）一方が公称3mm以上、他方が公称3mm以上※中空層は6mm以上16mm以下の1層とする小（S）</t>
  </si>
  <si>
    <t>003SMLHCPJL</t>
  </si>
  <si>
    <t>防犯サーモスＬ引違い（H）防犯建物部品に適合するガラス大（L）</t>
  </si>
  <si>
    <t>サーモスＬ引違い（H）</t>
  </si>
  <si>
    <t>003SMLHCPJM</t>
  </si>
  <si>
    <t>防犯サーモスＬ引違い（H）防犯建物部品に適合するガラス中（M）</t>
  </si>
  <si>
    <t>003SMLHCPJS</t>
  </si>
  <si>
    <t>防犯サーモスＬ引違い（H）防犯建物部品に適合するガラス小（S）</t>
  </si>
  <si>
    <t>003SMLHDPLL</t>
  </si>
  <si>
    <t>防災サーモスＬ引違い（H）防災安全合わせガラス大（L）</t>
  </si>
  <si>
    <t>003SMLHDPLM</t>
  </si>
  <si>
    <t>防災サーモスＬ引違い（H）防災安全合わせガラス中（M）</t>
  </si>
  <si>
    <t>003SMLHDPLS</t>
  </si>
  <si>
    <t>防災サーモスＬ引違い（H）防災安全合わせガラス小（S）</t>
  </si>
  <si>
    <t>003SMLHEAAL</t>
  </si>
  <si>
    <t>断熱等サーモスＬ 引違い窓、片引き窓、引分け窓引違い（H）ガラス中央部熱貫流率Ug1.2以下大（L）</t>
  </si>
  <si>
    <t>サーモスＬ 引違い窓、片引き窓、引分け窓引違い（H）</t>
  </si>
  <si>
    <t>003SMLHEAAM</t>
  </si>
  <si>
    <t>断熱等サーモスＬ 引違い窓、片引き窓、引分け窓引違い（H）ガラス中央部熱貫流率Ug1.2以下中（M）</t>
  </si>
  <si>
    <t>003SMLHEAAS</t>
  </si>
  <si>
    <t>断熱等サーモスＬ 引違い窓、片引き窓、引分け窓引違い（H）ガラス中央部熱貫流率Ug1.2以下小（S）</t>
  </si>
  <si>
    <t>003SMLHEAAX</t>
  </si>
  <si>
    <t>断熱等サーモスＬ 引違い窓、片引き窓、引分け窓引違い（H）ガラス中央部熱貫流率Ug1.2以下極小（X）</t>
  </si>
  <si>
    <t>003SMLHEBBL</t>
  </si>
  <si>
    <t>断熱等サーモスＬ 引違い窓、片引き窓、引分け窓引違い（H）ガラス中央部熱貫流率Ug1.7以下大（L）</t>
  </si>
  <si>
    <t>003SMLHEBBM</t>
  </si>
  <si>
    <t>断熱等サーモスＬ 引違い窓、片引き窓、引分け窓引違い（H）ガラス中央部熱貫流率Ug1.7以下中（M）</t>
  </si>
  <si>
    <t>003SMLHEBBS</t>
  </si>
  <si>
    <t>断熱等サーモスＬ 引違い窓、片引き窓、引分け窓引違い（H）ガラス中央部熱貫流率Ug1.7以下小（S）</t>
  </si>
  <si>
    <t>003SMLHECCL</t>
  </si>
  <si>
    <t>断熱等サーモスＬ 引違い窓、片引き窓、引分け窓引違い（H）ガラス中央部熱貫流率Ug1.8以下大（L）</t>
  </si>
  <si>
    <t>003SMLHECCM</t>
  </si>
  <si>
    <t>断熱等サーモスＬ 引違い窓、片引き窓、引分け窓引違い（H）ガラス中央部熱貫流率Ug1.8以下中（M）</t>
  </si>
  <si>
    <t>003SMLHECCS</t>
  </si>
  <si>
    <t>断熱等サーモスＬ 引違い窓、片引き窓、引分け窓引違い（H）ガラス中央部熱貫流率Ug1.8以下小（S）</t>
  </si>
  <si>
    <t>003SMLHEDDL</t>
  </si>
  <si>
    <t>断熱等サーモスＬ 引違い窓、片引き窓、引分け窓引違い（H）ガラス中央部熱貫流率Ug2.9以下大（L）</t>
  </si>
  <si>
    <t>003SMLHEDDM</t>
  </si>
  <si>
    <t>断熱等サーモスＬ 引違い窓、片引き窓、引分け窓引違い（H）ガラス中央部熱貫流率Ug2.9以下中（M）</t>
  </si>
  <si>
    <t>003SMLHEDDS</t>
  </si>
  <si>
    <t>断熱等サーモスＬ 引違い窓、片引き窓、引分け窓引違い（H）ガラス中央部熱貫流率Ug2.9以下小（S）</t>
  </si>
  <si>
    <t>003SMLHXAAL</t>
  </si>
  <si>
    <t>断熱等+防犯サーモスＬ 引違い窓、片引き窓、引分け窓引違い（H）ガラス中央部熱貫流率Ug1.2以下大（L）</t>
  </si>
  <si>
    <t>003SMLHXAAM</t>
  </si>
  <si>
    <t>断熱等+防犯サーモスＬ 引違い窓、片引き窓、引分け窓引違い（H）ガラス中央部熱貫流率Ug1.2以下中（M）</t>
  </si>
  <si>
    <t>003SMLHXAAS</t>
  </si>
  <si>
    <t>断熱等+防犯サーモスＬ 引違い窓、片引き窓、引分け窓引違い（H）ガラス中央部熱貫流率Ug1.2以下小（S）</t>
  </si>
  <si>
    <t>003SMLHXAAX</t>
  </si>
  <si>
    <t>断熱等+防犯サーモスＬ 引違い窓、片引き窓、引分け窓引違い（H）ガラス中央部熱貫流率Ug1.2以下極小（X）</t>
  </si>
  <si>
    <t>003SMLHXBBL</t>
  </si>
  <si>
    <t>断熱等+防犯サーモスＬ 引違い窓、片引き窓、引分け窓引違い（H）ガラス中央部熱貫流率Ug1.7以下大（L）</t>
  </si>
  <si>
    <t>003SMLHXBBM</t>
  </si>
  <si>
    <t>断熱等+防犯サーモスＬ 引違い窓、片引き窓、引分け窓引違い（H）ガラス中央部熱貫流率Ug1.7以下中（M）</t>
  </si>
  <si>
    <t>003SMLHXBBS</t>
  </si>
  <si>
    <t>断熱等+防犯サーモスＬ 引違い窓、片引き窓、引分け窓引違い（H）ガラス中央部熱貫流率Ug1.7以下小（S）</t>
  </si>
  <si>
    <t>003SMLHXCCL</t>
  </si>
  <si>
    <t>断熱等+防犯サーモスＬ 引違い窓、片引き窓、引分け窓引違い（H）ガラス中央部熱貫流率Ug1.8以下大（L）</t>
  </si>
  <si>
    <t>003SMLHXCCM</t>
  </si>
  <si>
    <t>断熱等+防犯サーモスＬ 引違い窓、片引き窓、引分け窓引違い（H）ガラス中央部熱貫流率Ug1.8以下中（M）</t>
  </si>
  <si>
    <t>003SMLHXCCS</t>
  </si>
  <si>
    <t>断熱等+防犯サーモスＬ 引違い窓、片引き窓、引分け窓引違い（H）ガラス中央部熱貫流率Ug1.8以下小（S）</t>
  </si>
  <si>
    <t>003SMLHXDDL</t>
  </si>
  <si>
    <t>断熱等+防犯サーモスＬ 引違い窓、片引き窓、引分け窓引違い（H）ガラス中央部熱貫流率Ug2.9以下大（L）</t>
  </si>
  <si>
    <t>003SMLHXDDM</t>
  </si>
  <si>
    <t>断熱等+防犯サーモスＬ 引違い窓、片引き窓、引分け窓引違い（H）ガラス中央部熱貫流率Ug2.9以下中（M）</t>
  </si>
  <si>
    <t>003SMLHXDDS</t>
  </si>
  <si>
    <t>断熱等+防犯サーモスＬ 引違い窓、片引き窓、引分け窓引違い（H）ガラス中央部熱貫流率Ug2.9以下小（S）</t>
  </si>
  <si>
    <t>003SMLHHAAL</t>
  </si>
  <si>
    <t>断熱等+防災サーモスＬ 引違い窓、片引き窓、引分け窓引違い（H）ガラス中央部熱貫流率Ug1.2以下大（L）</t>
  </si>
  <si>
    <t>003SMLHHAAM</t>
  </si>
  <si>
    <t>断熱等+防災サーモスＬ 引違い窓、片引き窓、引分け窓引違い（H）ガラス中央部熱貫流率Ug1.2以下中（M）</t>
  </si>
  <si>
    <t>003SMLHHAAS</t>
  </si>
  <si>
    <t>断熱等+防災サーモスＬ 引違い窓、片引き窓、引分け窓引違い（H）ガラス中央部熱貫流率Ug1.2以下小（S）</t>
  </si>
  <si>
    <t>003SMLHHAAX</t>
  </si>
  <si>
    <t>断熱等+防災サーモスＬ 引違い窓、片引き窓、引分け窓引違い（H）ガラス中央部熱貫流率Ug1.2以下極小（X）</t>
  </si>
  <si>
    <t>003SMLHHBBL</t>
  </si>
  <si>
    <t>断熱等+防災サーモスＬ 引違い窓、片引き窓、引分け窓引違い（H）ガラス中央部熱貫流率Ug1.7以下大（L）</t>
  </si>
  <si>
    <t>003SMLHHBBM</t>
  </si>
  <si>
    <t>断熱等+防災サーモスＬ 引違い窓、片引き窓、引分け窓引違い（H）ガラス中央部熱貫流率Ug1.7以下中（M）</t>
  </si>
  <si>
    <t>003SMLHHBBS</t>
  </si>
  <si>
    <t>断熱等+防災サーモスＬ 引違い窓、片引き窓、引分け窓引違い（H）ガラス中央部熱貫流率Ug1.7以下小（S）</t>
  </si>
  <si>
    <t>003SMLHHCCL</t>
  </si>
  <si>
    <t>断熱等+防災サーモスＬ 引違い窓、片引き窓、引分け窓引違い（H）ガラス中央部熱貫流率Ug1.8以下大（L）</t>
  </si>
  <si>
    <t>003SMLHHCCM</t>
  </si>
  <si>
    <t>断熱等+防災サーモスＬ 引違い窓、片引き窓、引分け窓引違い（H）ガラス中央部熱貫流率Ug1.8以下中（M）</t>
  </si>
  <si>
    <t>003SMLHHCCS</t>
  </si>
  <si>
    <t>断熱等+防災サーモスＬ 引違い窓、片引き窓、引分け窓引違い（H）ガラス中央部熱貫流率Ug1.8以下小（S）</t>
  </si>
  <si>
    <t>003SMLHHDDL</t>
  </si>
  <si>
    <t>断熱等+防災サーモスＬ 引違い窓、片引き窓、引分け窓引違い（H）ガラス中央部熱貫流率Ug2.9以下大（L）</t>
  </si>
  <si>
    <t>003SMLHHDDM</t>
  </si>
  <si>
    <t>断熱等+防災サーモスＬ 引違い窓、片引き窓、引分け窓引違い（H）ガラス中央部熱貫流率Ug2.9以下中（M）</t>
  </si>
  <si>
    <t>003SMLHHDDS</t>
  </si>
  <si>
    <t>断熱等+防災サーモスＬ 引違い窓、片引き窓、引分け窓引違い（H）ガラス中央部熱貫流率Ug2.9以下小（S）</t>
  </si>
  <si>
    <t>003SMLHSPKL</t>
  </si>
  <si>
    <t>防音サーモスＬ引違い（H）一方が公称3mm以上、他方が公称3mm以上※中空層は6mm以上16mm以下の1層とする大（L）</t>
  </si>
  <si>
    <t>003SMLHSPKM</t>
  </si>
  <si>
    <t>防音サーモスＬ引違い（H）一方が公称3mm以上、他方が公称3mm以上※中空層は6mm以上16mm以下の1層とする中（M）</t>
  </si>
  <si>
    <t>003SMLHSPKS</t>
  </si>
  <si>
    <t>防音サーモスＬ引違い（H）一方が公称3mm以上、他方が公称3mm以上※中空層は6mm以上16mm以下の1層とする小（S）</t>
  </si>
  <si>
    <t>003SMLPCPJL</t>
  </si>
  <si>
    <t>防犯サーモスＬプロジェクト（P）防犯建物部品に適合するガラス大（L）</t>
  </si>
  <si>
    <t>サーモスＬプロジェクト（P）</t>
  </si>
  <si>
    <t>003SMLPCPJM</t>
  </si>
  <si>
    <t>防犯サーモスＬプロジェクト（P）防犯建物部品に適合するガラス中（M）</t>
  </si>
  <si>
    <t>003SMLPCPJS</t>
  </si>
  <si>
    <t>防犯サーモスＬプロジェクト（P）防犯建物部品に適合するガラス小（S）</t>
  </si>
  <si>
    <t>003SMLPDPLL</t>
  </si>
  <si>
    <t>防災サーモスＬプロジェクト（P）防災安全合わせガラス大（L）</t>
  </si>
  <si>
    <t>003SMLPDPLM</t>
  </si>
  <si>
    <t>防災サーモスＬプロジェクト（P）防災安全合わせガラス中（M）</t>
  </si>
  <si>
    <t>003SMLPDPLS</t>
  </si>
  <si>
    <t>防災サーモスＬプロジェクト（P）防災安全合わせガラス小（S）</t>
  </si>
  <si>
    <t>003SMLPEAAL</t>
  </si>
  <si>
    <t>断熱等サーモスＬ 横すべり出し窓（オペレーター・カムラッチ）、高所用横すべり出し窓プロジェクト（P）ガラス中央部熱貫流率Ug1.4以下大（L）</t>
  </si>
  <si>
    <t>サーモスＬ 横すべり出し窓（オペレーター・カムラッチ）、高所用横すべり出し窓プロジェクト（P）</t>
  </si>
  <si>
    <t>003SMLPEAAM</t>
  </si>
  <si>
    <t>断熱等サーモスＬ 横すべり出し窓（オペレーター・カムラッチ）、高所用横すべり出し窓プロジェクト（P）ガラス中央部熱貫流率Ug1.4以下中（M）</t>
  </si>
  <si>
    <t>003SMLPEAAS</t>
  </si>
  <si>
    <t>断熱等サーモスＬ 横すべり出し窓（オペレーター・カムラッチ）、高所用横すべり出し窓プロジェクト（P）ガラス中央部熱貫流率Ug1.4以下小（S）</t>
  </si>
  <si>
    <t>003SMLPEAAX</t>
  </si>
  <si>
    <t>断熱等サーモスＬ 横すべり出し窓（オペレーター・カムラッチ）、高所用横すべり出し窓プロジェクト（P）ガラス中央部熱貫流率Ug1.4以下極小（X）</t>
  </si>
  <si>
    <t>003SMLPEBBL</t>
  </si>
  <si>
    <t>断熱等サーモスＬ 横すべり出し窓（オペレーター・カムラッチ）、高所用横すべり出し窓プロジェクト（P）ガラス中央部熱貫流率Ug1.7以下大（L）</t>
  </si>
  <si>
    <t>003SMLPEBBM</t>
  </si>
  <si>
    <t>断熱等サーモスＬ 横すべり出し窓（オペレーター・カムラッチ）、高所用横すべり出し窓プロジェクト（P）ガラス中央部熱貫流率Ug1.7以下中（M）</t>
  </si>
  <si>
    <t>003SMLPEBBS</t>
  </si>
  <si>
    <t>断熱等サーモスＬ 横すべり出し窓（オペレーター・カムラッチ）、高所用横すべり出し窓プロジェクト（P）ガラス中央部熱貫流率Ug1.7以下小（S）</t>
  </si>
  <si>
    <t>003SMLPECCL</t>
  </si>
  <si>
    <t>断熱等サーモスＬ 横すべり出し窓（オペレーター・カムラッチ）、高所用横すべり出し窓プロジェクト（P）ガラス中央部熱貫流率Ug1.8以下大（L）</t>
  </si>
  <si>
    <t>003SMLPECCM</t>
  </si>
  <si>
    <t>断熱等サーモスＬ 横すべり出し窓（オペレーター・カムラッチ）、高所用横すべり出し窓プロジェクト（P）ガラス中央部熱貫流率Ug1.8以下中（M）</t>
  </si>
  <si>
    <t>003SMLPECCS</t>
  </si>
  <si>
    <t>断熱等サーモスＬ 横すべり出し窓（オペレーター・カムラッチ）、高所用横すべり出し窓プロジェクト（P）ガラス中央部熱貫流率Ug1.8以下小（S）</t>
  </si>
  <si>
    <t>003SMLPEDDL</t>
  </si>
  <si>
    <t>断熱等サーモスＬ 横すべり出し窓（オペレーター・カムラッチ）、高所用横すべり出し窓プロジェクト（P）ガラス中央部熱貫流率Ug2.9以下大（L）</t>
  </si>
  <si>
    <t>003SMLPEDDM</t>
  </si>
  <si>
    <t>断熱等サーモスＬ 横すべり出し窓（オペレーター・カムラッチ）、高所用横すべり出し窓プロジェクト（P）ガラス中央部熱貫流率Ug2.9以下中（M）</t>
  </si>
  <si>
    <t>003SMLPEDDS</t>
  </si>
  <si>
    <t>断熱等サーモスＬ 横すべり出し窓（オペレーター・カムラッチ）、高所用横すべり出し窓プロジェクト（P）ガラス中央部熱貫流率Ug2.9以下小（S）</t>
  </si>
  <si>
    <t>003SMLPXAAL</t>
  </si>
  <si>
    <t>断熱等+防犯サーモスＬ 横すべり出し窓オペレータープロジェクト（P）ガラス中央部熱貫流率Ug1.4以下大（L）</t>
  </si>
  <si>
    <t>サーモスＬ 横すべり出し窓オペレータープロジェクト（P）</t>
  </si>
  <si>
    <t>003SMLPXAAM</t>
  </si>
  <si>
    <t>断熱等+防犯サーモスＬ 横すべり出し窓オペレータープロジェクト（P）ガラス中央部熱貫流率Ug1.4以下中（M）</t>
  </si>
  <si>
    <t>003SMLPXAAS</t>
  </si>
  <si>
    <t>断熱等+防犯サーモスＬ 横すべり出し窓オペレータープロジェクト（P）ガラス中央部熱貫流率Ug1.4以下小（S）</t>
  </si>
  <si>
    <t>003SMLPXAAX</t>
  </si>
  <si>
    <t>断熱等+防犯サーモスＬ 横すべり出し窓オペレータープロジェクト（P）ガラス中央部熱貫流率Ug1.4以下極小（X）</t>
  </si>
  <si>
    <t>003SMLPXBBL</t>
  </si>
  <si>
    <t>断熱等+防犯サーモスＬ 横すべり出し窓オペレータープロジェクト（P）ガラス中央部熱貫流率Ug1.7以下大（L）</t>
  </si>
  <si>
    <t>003SMLPXBBM</t>
  </si>
  <si>
    <t>断熱等+防犯サーモスＬ 横すべり出し窓オペレータープロジェクト（P）ガラス中央部熱貫流率Ug1.7以下中（M）</t>
  </si>
  <si>
    <t>003SMLPXBBS</t>
  </si>
  <si>
    <t>断熱等+防犯サーモスＬ 横すべり出し窓オペレータープロジェクト（P）ガラス中央部熱貫流率Ug1.7以下小（S）</t>
  </si>
  <si>
    <t>003SMLPXCCL</t>
  </si>
  <si>
    <t>断熱等+防犯サーモスＬ 横すべり出し窓オペレータープロジェクト（P）ガラス中央部熱貫流率Ug1.8以下大（L）</t>
  </si>
  <si>
    <t>003SMLPXCCM</t>
  </si>
  <si>
    <t>断熱等+防犯サーモスＬ 横すべり出し窓オペレータープロジェクト（P）ガラス中央部熱貫流率Ug1.8以下中（M）</t>
  </si>
  <si>
    <t>003SMLPXCCS</t>
  </si>
  <si>
    <t>断熱等+防犯サーモスＬ 横すべり出し窓オペレータープロジェクト（P）ガラス中央部熱貫流率Ug1.8以下小（S）</t>
  </si>
  <si>
    <t>003SMLPXDDL</t>
  </si>
  <si>
    <t>断熱等+防犯サーモスＬ 横すべり出し窓オペレータープロジェクト（P）ガラス中央部熱貫流率Ug2.9以下大（L）</t>
  </si>
  <si>
    <t>003SMLPXDDM</t>
  </si>
  <si>
    <t>断熱等+防犯サーモスＬ 横すべり出し窓オペレータープロジェクト（P）ガラス中央部熱貫流率Ug2.9以下中（M）</t>
  </si>
  <si>
    <t>003SMLPXDDS</t>
  </si>
  <si>
    <t>断熱等+防犯サーモスＬ 横すべり出し窓オペレータープロジェクト（P）ガラス中央部熱貫流率Ug2.9以下小（S）</t>
  </si>
  <si>
    <t>003SMLPHAAL</t>
  </si>
  <si>
    <t>断熱等+防災サーモスＬ 横すべり出し窓（オペレーター・カムラッチ）、高所用横すべり出し窓プロジェクト（P）ガラス中央部熱貫流率Ug1.4以下大（L）</t>
  </si>
  <si>
    <t>003SMLPHAAM</t>
  </si>
  <si>
    <t>断熱等+防災サーモスＬ 横すべり出し窓（オペレーター・カムラッチ）、高所用横すべり出し窓プロジェクト（P）ガラス中央部熱貫流率Ug1.4以下中（M）</t>
  </si>
  <si>
    <t>003SMLPHAAS</t>
  </si>
  <si>
    <t>断熱等+防災サーモスＬ 横すべり出し窓（オペレーター・カムラッチ）、高所用横すべり出し窓プロジェクト（P）ガラス中央部熱貫流率Ug1.4以下小（S）</t>
  </si>
  <si>
    <t>003SMLPHAAX</t>
  </si>
  <si>
    <t>断熱等+防災サーモスＬ 横すべり出し窓（オペレーター・カムラッチ）、高所用横すべり出し窓プロジェクト（P）ガラス中央部熱貫流率Ug1.4以下極小（X）</t>
  </si>
  <si>
    <t>003SMLPHBBL</t>
  </si>
  <si>
    <t>断熱等+防災サーモスＬ 横すべり出し窓（オペレーター・カムラッチ）、高所用横すべり出し窓プロジェクト（P）ガラス中央部熱貫流率Ug1.7以下大（L）</t>
  </si>
  <si>
    <t>003SMLPHBBM</t>
  </si>
  <si>
    <t>断熱等+防災サーモスＬ 横すべり出し窓（オペレーター・カムラッチ）、高所用横すべり出し窓プロジェクト（P）ガラス中央部熱貫流率Ug1.7以下中（M）</t>
  </si>
  <si>
    <t>003SMLPHBBS</t>
  </si>
  <si>
    <t>断熱等+防災サーモスＬ 横すべり出し窓（オペレーター・カムラッチ）、高所用横すべり出し窓プロジェクト（P）ガラス中央部熱貫流率Ug1.7以下小（S）</t>
  </si>
  <si>
    <t>003SMLPHCCL</t>
  </si>
  <si>
    <t>断熱等+防災サーモスＬ 横すべり出し窓（オペレーター・カムラッチ）、高所用横すべり出し窓プロジェクト（P）ガラス中央部熱貫流率Ug1.8以下大（L）</t>
  </si>
  <si>
    <t>003SMLPHCCM</t>
  </si>
  <si>
    <t>断熱等+防災サーモスＬ 横すべり出し窓（オペレーター・カムラッチ）、高所用横すべり出し窓プロジェクト（P）ガラス中央部熱貫流率Ug1.8以下中（M）</t>
  </si>
  <si>
    <t>003SMLPHCCS</t>
  </si>
  <si>
    <t>断熱等+防災サーモスＬ 横すべり出し窓（オペレーター・カムラッチ）、高所用横すべり出し窓プロジェクト（P）ガラス中央部熱貫流率Ug1.8以下小（S）</t>
  </si>
  <si>
    <t>003SMLPHDDL</t>
  </si>
  <si>
    <t>断熱等+防災サーモスＬ 横すべり出し窓（オペレーター・カムラッチ）、高所用横すべり出し窓プロジェクト（P）ガラス中央部熱貫流率Ug2.9以下大（L）</t>
  </si>
  <si>
    <t>003SMLPHDDM</t>
  </si>
  <si>
    <t>断熱等+防災サーモスＬ 横すべり出し窓（オペレーター・カムラッチ）、高所用横すべり出し窓プロジェクト（P）ガラス中央部熱貫流率Ug2.9以下中（M）</t>
  </si>
  <si>
    <t>003SMLPHDDS</t>
  </si>
  <si>
    <t>断熱等+防災サーモスＬ 横すべり出し窓（オペレーター・カムラッチ）、高所用横すべり出し窓プロジェクト（P）ガラス中央部熱貫流率Ug2.9以下小（S）</t>
  </si>
  <si>
    <t>003SMLPSPKL</t>
  </si>
  <si>
    <t>防音サーモスＬプロジェクト（P）一方が公称3mm以上、他方が公称3mm以上※中空層は6mm以上16mm以下の1層とする大（L）</t>
  </si>
  <si>
    <t>003SMLPSPKM</t>
  </si>
  <si>
    <t>防音サーモスＬプロジェクト（P）一方が公称3mm以上、他方が公称3mm以上※中空層は6mm以上16mm以下の1層とする中（M）</t>
  </si>
  <si>
    <t>003SMLPSPKS</t>
  </si>
  <si>
    <t>防音サーモスＬプロジェクト（P）一方が公称3mm以上、他方が公称3mm以上※中空層は6mm以上16mm以下の1層とする小（S）</t>
  </si>
  <si>
    <t>003SMLTCPJL</t>
  </si>
  <si>
    <t>防犯サーモスＬ開き（T）防犯建物部品に適合するガラス大（L）</t>
  </si>
  <si>
    <t>サーモスＬ開き（T）</t>
  </si>
  <si>
    <t>003SMLTCPJM</t>
  </si>
  <si>
    <t>防犯サーモスＬ開き（T）防犯建物部品に適合するガラス中（M）</t>
  </si>
  <si>
    <t>003SMLTCPJS</t>
  </si>
  <si>
    <t>防犯サーモスＬ開き（T）防犯建物部品に適合するガラス小（S）</t>
  </si>
  <si>
    <t>003SMLTDPLL</t>
  </si>
  <si>
    <t>防災サーモスＬ開き（T）防災安全合わせガラス大（L）</t>
  </si>
  <si>
    <t>003SMLTDPLM</t>
  </si>
  <si>
    <t>防災サーモスＬ開き（T）防災安全合わせガラス中（M）</t>
  </si>
  <si>
    <t>003SMLTDPLS</t>
  </si>
  <si>
    <t>防災サーモスＬ開き（T）防災安全合わせガラス小（S）</t>
  </si>
  <si>
    <t>003SMLTEAAL</t>
  </si>
  <si>
    <t>断熱等サーモスＬ 縦すべり出し窓（オペレーター・カムラッチ）開き（T）ガラス中央部熱貫流率Ug1.4以下大（L）</t>
  </si>
  <si>
    <t>サーモスＬ 縦すべり出し窓（オペレーター・カムラッチ）開き（T）</t>
  </si>
  <si>
    <t>003SMLTEAAM</t>
  </si>
  <si>
    <t>断熱等サーモスＬ 縦すべり出し窓（オペレーター・カムラッチ）開き（T）ガラス中央部熱貫流率Ug1.4以下中（M）</t>
  </si>
  <si>
    <t>003SMLTEAAS</t>
  </si>
  <si>
    <t>断熱等サーモスＬ 縦すべり出し窓（オペレーター・カムラッチ）開き（T）ガラス中央部熱貫流率Ug1.4以下小（S）</t>
  </si>
  <si>
    <t>003SMLTEAAX</t>
  </si>
  <si>
    <t>断熱等サーモスＬ 縦すべり出し窓（オペレーター・カムラッチ）開き（T）ガラス中央部熱貫流率Ug1.4以下極小（X）</t>
  </si>
  <si>
    <t>003SMLTEBBL</t>
  </si>
  <si>
    <t>断熱等サーモスＬ 縦すべり出し窓（オペレーター・カムラッチ）開き（T）ガラス中央部熱貫流率Ug1.7以下大（L）</t>
  </si>
  <si>
    <t>003SMLTEBBM</t>
  </si>
  <si>
    <t>断熱等サーモスＬ 縦すべり出し窓（オペレーター・カムラッチ）開き（T）ガラス中央部熱貫流率Ug1.7以下中（M）</t>
  </si>
  <si>
    <t>003SMLTEBBS</t>
  </si>
  <si>
    <t>断熱等サーモスＬ 縦すべり出し窓（オペレーター・カムラッチ）開き（T）ガラス中央部熱貫流率Ug1.7以下小（S）</t>
  </si>
  <si>
    <t>003SMLTECCL</t>
  </si>
  <si>
    <t>断熱等サーモスＬ 縦すべり出し窓（オペレーター・カムラッチ）開き（T）ガラス中央部熱貫流率Ug1.8以下大（L）</t>
  </si>
  <si>
    <t>003SMLTECCM</t>
  </si>
  <si>
    <t>断熱等サーモスＬ 縦すべり出し窓（オペレーター・カムラッチ）開き（T）ガラス中央部熱貫流率Ug1.8以下中（M）</t>
  </si>
  <si>
    <t>003SMLTECCS</t>
  </si>
  <si>
    <t>断熱等サーモスＬ 縦すべり出し窓（オペレーター・カムラッチ）開き（T）ガラス中央部熱貫流率Ug1.8以下小（S）</t>
  </si>
  <si>
    <t>003SMLTEDDL</t>
  </si>
  <si>
    <t>断熱等サーモスＬ 縦すべり出し窓（オペレーター・カムラッチ）開き（T）ガラス中央部熱貫流率Ug2.9以下大（L）</t>
  </si>
  <si>
    <t>003SMLTEDDM</t>
  </si>
  <si>
    <t>断熱等サーモスＬ 縦すべり出し窓（オペレーター・カムラッチ）開き（T）ガラス中央部熱貫流率Ug2.9以下中（M）</t>
  </si>
  <si>
    <t>003SMLTEDDS</t>
  </si>
  <si>
    <t>断熱等サーモスＬ 縦すべり出し窓（オペレーター・カムラッチ）開き（T）ガラス中央部熱貫流率Ug2.9以下小（S）</t>
  </si>
  <si>
    <t>003SMLTXAAL</t>
  </si>
  <si>
    <t>断熱等+防犯サーモスＬ 縦すべり出し窓オペレーター開き（T）ガラス中央部熱貫流率Ug1.4以下大（L）</t>
  </si>
  <si>
    <t>サーモスＬ 縦すべり出し窓オペレーター開き（T）</t>
  </si>
  <si>
    <t>003SMLTXAAM</t>
  </si>
  <si>
    <t>断熱等+防犯サーモスＬ 縦すべり出し窓オペレーター開き（T）ガラス中央部熱貫流率Ug1.4以下中（M）</t>
  </si>
  <si>
    <t>003SMLTXAAS</t>
  </si>
  <si>
    <t>断熱等+防犯サーモスＬ 縦すべり出し窓オペレーター開き（T）ガラス中央部熱貫流率Ug1.4以下小（S）</t>
  </si>
  <si>
    <t>003SMLTXAAX</t>
  </si>
  <si>
    <t>断熱等+防犯サーモスＬ 縦すべり出し窓オペレーター開き（T）ガラス中央部熱貫流率Ug1.4以下極小（X）</t>
  </si>
  <si>
    <t>003SMLTXBBL</t>
  </si>
  <si>
    <t>断熱等+防犯サーモスＬ 縦すべり出し窓オペレーター開き（T）ガラス中央部熱貫流率Ug1.7以下大（L）</t>
  </si>
  <si>
    <t>003SMLTXBBM</t>
  </si>
  <si>
    <t>断熱等+防犯サーモスＬ 縦すべり出し窓オペレーター開き（T）ガラス中央部熱貫流率Ug1.7以下中（M）</t>
  </si>
  <si>
    <t>003SMLTXBBS</t>
  </si>
  <si>
    <t>断熱等+防犯サーモスＬ 縦すべり出し窓オペレーター開き（T）ガラス中央部熱貫流率Ug1.7以下小（S）</t>
  </si>
  <si>
    <t>003SMLTXCCL</t>
  </si>
  <si>
    <t>断熱等+防犯サーモスＬ 縦すべり出し窓オペレーター開き（T）ガラス中央部熱貫流率Ug1.8以下大（L）</t>
  </si>
  <si>
    <t>003SMLTXCCM</t>
  </si>
  <si>
    <t>断熱等+防犯サーモスＬ 縦すべり出し窓オペレーター開き（T）ガラス中央部熱貫流率Ug1.8以下中（M）</t>
  </si>
  <si>
    <t>003SMLTXCCS</t>
  </si>
  <si>
    <t>断熱等+防犯サーモスＬ 縦すべり出し窓オペレーター開き（T）ガラス中央部熱貫流率Ug1.8以下小（S）</t>
  </si>
  <si>
    <t>003SMLTXDDL</t>
  </si>
  <si>
    <t>断熱等+防犯サーモスＬ 縦すべり出し窓オペレーター開き（T）ガラス中央部熱貫流率Ug2.9以下大（L）</t>
  </si>
  <si>
    <t>003SMLTXDDM</t>
  </si>
  <si>
    <t>断熱等+防犯サーモスＬ 縦すべり出し窓オペレーター開き（T）ガラス中央部熱貫流率Ug2.9以下中（M）</t>
  </si>
  <si>
    <t>003SMLTXDDS</t>
  </si>
  <si>
    <t>断熱等+防犯サーモスＬ 縦すべり出し窓オペレーター開き（T）ガラス中央部熱貫流率Ug2.9以下小（S）</t>
  </si>
  <si>
    <t>003SMLTHAAL</t>
  </si>
  <si>
    <t>断熱等+防災サーモスＬ 縦すべり出し窓（オペレーター・カムラッチ）開き（T）ガラス中央部熱貫流率Ug1.4以下大（L）</t>
  </si>
  <si>
    <t>003SMLTHAAM</t>
  </si>
  <si>
    <t>断熱等+防災サーモスＬ 縦すべり出し窓（オペレーター・カムラッチ）開き（T）ガラス中央部熱貫流率Ug1.4以下中（M）</t>
  </si>
  <si>
    <t>003SMLTHAAS</t>
  </si>
  <si>
    <t>断熱等+防災サーモスＬ 縦すべり出し窓（オペレーター・カムラッチ）開き（T）ガラス中央部熱貫流率Ug1.4以下小（S）</t>
  </si>
  <si>
    <t>003SMLTHAAX</t>
  </si>
  <si>
    <t>断熱等+防災サーモスＬ 縦すべり出し窓（オペレーター・カムラッチ）開き（T）ガラス中央部熱貫流率Ug1.4以下極小（X）</t>
  </si>
  <si>
    <t>003SMLTHBBL</t>
  </si>
  <si>
    <t>断熱等+防災サーモスＬ 縦すべり出し窓（オペレーター・カムラッチ）開き（T）ガラス中央部熱貫流率Ug1.7以下大（L）</t>
  </si>
  <si>
    <t>003SMLTHBBM</t>
  </si>
  <si>
    <t>断熱等+防災サーモスＬ 縦すべり出し窓（オペレーター・カムラッチ）開き（T）ガラス中央部熱貫流率Ug1.7以下中（M）</t>
  </si>
  <si>
    <t>003SMLTHBBS</t>
  </si>
  <si>
    <t>断熱等+防災サーモスＬ 縦すべり出し窓（オペレーター・カムラッチ）開き（T）ガラス中央部熱貫流率Ug1.7以下小（S）</t>
  </si>
  <si>
    <t>003SMLTHCCL</t>
  </si>
  <si>
    <t>断熱等+防災サーモスＬ 縦すべり出し窓（オペレーター・カムラッチ）開き（T）ガラス中央部熱貫流率Ug1.8以下大（L）</t>
  </si>
  <si>
    <t>003SMLTHCCM</t>
  </si>
  <si>
    <t>断熱等+防災サーモスＬ 縦すべり出し窓（オペレーター・カムラッチ）開き（T）ガラス中央部熱貫流率Ug1.8以下中（M）</t>
  </si>
  <si>
    <t>003SMLTHCCS</t>
  </si>
  <si>
    <t>断熱等+防災サーモスＬ 縦すべり出し窓（オペレーター・カムラッチ）開き（T）ガラス中央部熱貫流率Ug1.8以下小（S）</t>
  </si>
  <si>
    <t>003SMLTHDDL</t>
  </si>
  <si>
    <t>断熱等+防災サーモスＬ 縦すべり出し窓（オペレーター・カムラッチ）開き（T）ガラス中央部熱貫流率Ug2.9以下大（L）</t>
  </si>
  <si>
    <t>003SMLTHDDM</t>
  </si>
  <si>
    <t>断熱等+防災サーモスＬ 縦すべり出し窓（オペレーター・カムラッチ）開き（T）ガラス中央部熱貫流率Ug2.9以下中（M）</t>
  </si>
  <si>
    <t>003SMLTHDDS</t>
  </si>
  <si>
    <t>断熱等+防災サーモスＬ 縦すべり出し窓（オペレーター・カムラッチ）開き（T）ガラス中央部熱貫流率Ug2.9以下小（S）</t>
  </si>
  <si>
    <t>003SMLTSPKL</t>
  </si>
  <si>
    <t>防音サーモスＬ開き（T）一方が公称3mm以上、他方が公称3mm以上※中空層は6mm以上16mm以下の1層とする大（L）</t>
  </si>
  <si>
    <t>003SMLTSPKM</t>
  </si>
  <si>
    <t>防音サーモスＬ開き（T）一方が公称3mm以上、他方が公称3mm以上※中空層は6mm以上16mm以下の1層とする中（M）</t>
  </si>
  <si>
    <t>003SMLTSPKS</t>
  </si>
  <si>
    <t>防音サーモスＬ開き（T）一方が公称3mm以上、他方が公称3mm以上※中空層は6mm以上16mm以下の1層とする小（S）</t>
  </si>
  <si>
    <t>003SMLUCPJL</t>
  </si>
  <si>
    <t>防犯サーモスＬ上げ下げ（U）防犯建物部品に適合するガラス大（L）</t>
  </si>
  <si>
    <t>サーモスＬ上げ下げ（U）</t>
  </si>
  <si>
    <t>003SMLUCPJM</t>
  </si>
  <si>
    <t>防犯サーモスＬ上げ下げ（U）防犯建物部品に適合するガラス中（M）</t>
  </si>
  <si>
    <t>003SMLUCPJS</t>
  </si>
  <si>
    <t>防犯サーモスＬ上げ下げ（U）防犯建物部品に適合するガラス小（S）</t>
  </si>
  <si>
    <t>003SMLUDPLL</t>
  </si>
  <si>
    <t>防災サーモスＬ上げ下げ（U）防災安全合わせガラス大（L）</t>
  </si>
  <si>
    <t>003SMLUDPLM</t>
  </si>
  <si>
    <t>防災サーモスＬ上げ下げ（U）防災安全合わせガラス中（M）</t>
  </si>
  <si>
    <t>003SMLUDPLS</t>
  </si>
  <si>
    <t>防災サーモスＬ上げ下げ（U）防災安全合わせガラス小（S）</t>
  </si>
  <si>
    <t>003SMLUEAAL</t>
  </si>
  <si>
    <t>断熱等サーモスＬ 上げ下げ窓、面格子付上げ下げ窓上げ下げ（U）ガラス中央部熱貫流率Ug1.2以下大（L）</t>
  </si>
  <si>
    <t>サーモスＬ 上げ下げ窓、面格子付上げ下げ窓上げ下げ（U）</t>
  </si>
  <si>
    <t>003SMLUEAAM</t>
  </si>
  <si>
    <t>断熱等サーモスＬ 上げ下げ窓、面格子付上げ下げ窓上げ下げ（U）ガラス中央部熱貫流率Ug1.2以下中（M）</t>
  </si>
  <si>
    <t>003SMLUEAAS</t>
  </si>
  <si>
    <t>断熱等サーモスＬ 上げ下げ窓、面格子付上げ下げ窓上げ下げ（U）ガラス中央部熱貫流率Ug1.2以下小（S）</t>
  </si>
  <si>
    <t>003SMLUEAAX</t>
  </si>
  <si>
    <t>断熱等サーモスＬ 上げ下げ窓、面格子付上げ下げ窓上げ下げ（U）ガラス中央部熱貫流率Ug1.2以下極小（X）</t>
  </si>
  <si>
    <t>003SMLUEBBL</t>
  </si>
  <si>
    <t>断熱等サーモスＬ 上げ下げ窓、面格子付上げ下げ窓上げ下げ（U）ガラス中央部熱貫流率Ug1.7以下大（L）</t>
  </si>
  <si>
    <t>003SMLUEBBM</t>
  </si>
  <si>
    <t>断熱等サーモスＬ 上げ下げ窓、面格子付上げ下げ窓上げ下げ（U）ガラス中央部熱貫流率Ug1.7以下中（M）</t>
  </si>
  <si>
    <t>003SMLUEBBS</t>
  </si>
  <si>
    <t>断熱等サーモスＬ 上げ下げ窓、面格子付上げ下げ窓上げ下げ（U）ガラス中央部熱貫流率Ug1.7以下小（S）</t>
  </si>
  <si>
    <t>003SMLUECCL</t>
  </si>
  <si>
    <t>断熱等サーモスＬ 上げ下げ窓、面格子付上げ下げ窓上げ下げ（U）ガラス中央部熱貫流率Ug1.8以下大（L）</t>
  </si>
  <si>
    <t>003SMLUECCM</t>
  </si>
  <si>
    <t>断熱等サーモスＬ 上げ下げ窓、面格子付上げ下げ窓上げ下げ（U）ガラス中央部熱貫流率Ug1.8以下中（M）</t>
  </si>
  <si>
    <t>003SMLUECCS</t>
  </si>
  <si>
    <t>断熱等サーモスＬ 上げ下げ窓、面格子付上げ下げ窓上げ下げ（U）ガラス中央部熱貫流率Ug1.8以下小（S）</t>
  </si>
  <si>
    <t>003SMLUEDDL</t>
  </si>
  <si>
    <t>断熱等サーモスＬ 上げ下げ窓、面格子付上げ下げ窓上げ下げ（U）ガラス中央部熱貫流率Ug2.9以下大（L）</t>
  </si>
  <si>
    <t>003SMLUEDDM</t>
  </si>
  <si>
    <t>断熱等サーモスＬ 上げ下げ窓、面格子付上げ下げ窓上げ下げ（U）ガラス中央部熱貫流率Ug2.9以下中（M）</t>
  </si>
  <si>
    <t>003SMLUEDDS</t>
  </si>
  <si>
    <t>断熱等サーモスＬ 上げ下げ窓、面格子付上げ下げ窓上げ下げ（U）ガラス中央部熱貫流率Ug2.9以下小（S）</t>
  </si>
  <si>
    <t>003SMLUXAAL</t>
  </si>
  <si>
    <t>断熱等+防犯サーモスＬ 上げ下げ窓、面格子付上げ下げ窓上げ下げ（U）ガラス中央部熱貫流率Ug1.2以下大（L）</t>
  </si>
  <si>
    <t>003SMLUXAAM</t>
  </si>
  <si>
    <t>断熱等+防犯サーモスＬ 上げ下げ窓、面格子付上げ下げ窓上げ下げ（U）ガラス中央部熱貫流率Ug1.2以下中（M）</t>
  </si>
  <si>
    <t>003SMLUXAAS</t>
  </si>
  <si>
    <t>断熱等+防犯サーモスＬ 上げ下げ窓、面格子付上げ下げ窓上げ下げ（U）ガラス中央部熱貫流率Ug1.2以下小（S）</t>
  </si>
  <si>
    <t>003SMLUXAAX</t>
  </si>
  <si>
    <t>断熱等+防犯サーモスＬ 上げ下げ窓、面格子付上げ下げ窓上げ下げ（U）ガラス中央部熱貫流率Ug1.2以下極小（X）</t>
  </si>
  <si>
    <t>003SMLUXBBL</t>
  </si>
  <si>
    <t>断熱等+防犯サーモスＬ 上げ下げ窓、面格子付上げ下げ窓上げ下げ（U）ガラス中央部熱貫流率Ug1.7以下大（L）</t>
  </si>
  <si>
    <t>003SMLUXBBM</t>
  </si>
  <si>
    <t>断熱等+防犯サーモスＬ 上げ下げ窓、面格子付上げ下げ窓上げ下げ（U）ガラス中央部熱貫流率Ug1.7以下中（M）</t>
  </si>
  <si>
    <t>003SMLUXBBS</t>
  </si>
  <si>
    <t>断熱等+防犯サーモスＬ 上げ下げ窓、面格子付上げ下げ窓上げ下げ（U）ガラス中央部熱貫流率Ug1.7以下小（S）</t>
  </si>
  <si>
    <t>003SMLUXCCL</t>
  </si>
  <si>
    <t>断熱等+防犯サーモスＬ 上げ下げ窓、面格子付上げ下げ窓上げ下げ（U）ガラス中央部熱貫流率Ug1.8以下大（L）</t>
  </si>
  <si>
    <t>003SMLUXCCM</t>
  </si>
  <si>
    <t>断熱等+防犯サーモスＬ 上げ下げ窓、面格子付上げ下げ窓上げ下げ（U）ガラス中央部熱貫流率Ug1.8以下中（M）</t>
  </si>
  <si>
    <t>003SMLUXCCS</t>
  </si>
  <si>
    <t>断熱等+防犯サーモスＬ 上げ下げ窓、面格子付上げ下げ窓上げ下げ（U）ガラス中央部熱貫流率Ug1.8以下小（S）</t>
  </si>
  <si>
    <t>003SMLUXDDL</t>
  </si>
  <si>
    <t>断熱等+防犯サーモスＬ 上げ下げ窓、面格子付上げ下げ窓上げ下げ（U）ガラス中央部熱貫流率Ug2.9以下大（L）</t>
  </si>
  <si>
    <t>003SMLUXDDM</t>
  </si>
  <si>
    <t>断熱等+防犯サーモスＬ 上げ下げ窓、面格子付上げ下げ窓上げ下げ（U）ガラス中央部熱貫流率Ug2.9以下中（M）</t>
  </si>
  <si>
    <t>003SMLUXDDS</t>
  </si>
  <si>
    <t>断熱等+防犯サーモスＬ 上げ下げ窓、面格子付上げ下げ窓上げ下げ（U）ガラス中央部熱貫流率Ug2.9以下小（S）</t>
  </si>
  <si>
    <t>003SMLUHAAL</t>
  </si>
  <si>
    <t>断熱等+防災サーモスＬ 上げ下げ窓、面格子付上げ下げ窓上げ下げ（U）ガラス中央部熱貫流率Ug1.2以下大（L）</t>
  </si>
  <si>
    <t>003SMLUHAAM</t>
  </si>
  <si>
    <t>断熱等+防災サーモスＬ 上げ下げ窓、面格子付上げ下げ窓上げ下げ（U）ガラス中央部熱貫流率Ug1.2以下中（M）</t>
  </si>
  <si>
    <t>003SMLUHAAS</t>
  </si>
  <si>
    <t>断熱等+防災サーモスＬ 上げ下げ窓、面格子付上げ下げ窓上げ下げ（U）ガラス中央部熱貫流率Ug1.2以下小（S）</t>
  </si>
  <si>
    <t>003SMLUHAAX</t>
  </si>
  <si>
    <t>断熱等+防災サーモスＬ 上げ下げ窓、面格子付上げ下げ窓上げ下げ（U）ガラス中央部熱貫流率Ug1.2以下極小（X）</t>
  </si>
  <si>
    <t>003SMLUHBBL</t>
  </si>
  <si>
    <t>断熱等+防災サーモスＬ 上げ下げ窓、面格子付上げ下げ窓上げ下げ（U）ガラス中央部熱貫流率Ug1.7以下大（L）</t>
  </si>
  <si>
    <t>003SMLUHBBM</t>
  </si>
  <si>
    <t>断熱等+防災サーモスＬ 上げ下げ窓、面格子付上げ下げ窓上げ下げ（U）ガラス中央部熱貫流率Ug1.7以下中（M）</t>
  </si>
  <si>
    <t>003SMLUHBBS</t>
  </si>
  <si>
    <t>断熱等+防災サーモスＬ 上げ下げ窓、面格子付上げ下げ窓上げ下げ（U）ガラス中央部熱貫流率Ug1.7以下小（S）</t>
  </si>
  <si>
    <t>003SMLUHCCL</t>
  </si>
  <si>
    <t>断熱等+防災サーモスＬ 上げ下げ窓、面格子付上げ下げ窓上げ下げ（U）ガラス中央部熱貫流率Ug1.8以下大（L）</t>
  </si>
  <si>
    <t>003SMLUHCCM</t>
  </si>
  <si>
    <t>断熱等+防災サーモスＬ 上げ下げ窓、面格子付上げ下げ窓上げ下げ（U）ガラス中央部熱貫流率Ug1.8以下中（M）</t>
  </si>
  <si>
    <t>003SMLUHCCS</t>
  </si>
  <si>
    <t>断熱等+防災サーモスＬ 上げ下げ窓、面格子付上げ下げ窓上げ下げ（U）ガラス中央部熱貫流率Ug1.8以下小（S）</t>
  </si>
  <si>
    <t>003SMLUHDDL</t>
  </si>
  <si>
    <t>断熱等+防災サーモスＬ 上げ下げ窓、面格子付上げ下げ窓上げ下げ（U）ガラス中央部熱貫流率Ug2.9以下大（L）</t>
  </si>
  <si>
    <t>003SMLUHDDM</t>
  </si>
  <si>
    <t>断熱等+防災サーモスＬ 上げ下げ窓、面格子付上げ下げ窓上げ下げ（U）ガラス中央部熱貫流率Ug2.9以下中（M）</t>
  </si>
  <si>
    <t>003SMLUHDDS</t>
  </si>
  <si>
    <t>断熱等+防災サーモスＬ 上げ下げ窓、面格子付上げ下げ窓上げ下げ（U）ガラス中央部熱貫流率Ug2.9以下小（S）</t>
  </si>
  <si>
    <t>003SMLUSPKL</t>
  </si>
  <si>
    <t>防音サーモスＬ上げ下げ（U）一方が公称3mm以上、他方が公称3mm以上※中空層は6mm以上16mm以下の1層とする大（L）</t>
  </si>
  <si>
    <t>003SMLUSPKM</t>
  </si>
  <si>
    <t>防音サーモスＬ上げ下げ（U）一方が公称3mm以上、他方が公称3mm以上※中空層は6mm以上16mm以下の1層とする中（M）</t>
  </si>
  <si>
    <t>003SMLUSPKS</t>
  </si>
  <si>
    <t>防音サーモスＬ上げ下げ（U）一方が公称3mm以上、他方が公称3mm以上※中空層は6mm以上16mm以下の1層とする小（S）</t>
  </si>
  <si>
    <t>003DUYF4JCL</t>
  </si>
  <si>
    <t>断熱等セレクトサッシＰＧFIX（F）Low-E複層 ガス層：10mm以上大（L）</t>
  </si>
  <si>
    <t>セレクトサッシＰＧFIX（F）</t>
  </si>
  <si>
    <t>003DUYF4JCM</t>
  </si>
  <si>
    <t>断熱等セレクトサッシＰＧFIX（F）Low-E複層 ガス層：10mm以上中（M）</t>
  </si>
  <si>
    <t>003DUYF4JCS</t>
  </si>
  <si>
    <t>断熱等セレクトサッシＰＧFIX（F）Low-E複層 ガス層：10mm以上小（S）</t>
  </si>
  <si>
    <t>003DUYF4KCL</t>
  </si>
  <si>
    <t>断熱等セレクトサッシＰＧFIX（F）Low-E複層 空気層：14mm以上大（L）</t>
  </si>
  <si>
    <t>003DUYF4KCM</t>
  </si>
  <si>
    <t>断熱等セレクトサッシＰＧFIX（F）Low-E複層 空気層：14mm以上中（M）</t>
  </si>
  <si>
    <t>003DUYF4KCS</t>
  </si>
  <si>
    <t>断熱等セレクトサッシＰＧFIX（F）Low-E複層 空気層：14mm以上小（S）</t>
  </si>
  <si>
    <t>003DUYF4LDL</t>
  </si>
  <si>
    <t>断熱等セレクトサッシＰＧFIX（F）Low-E複層 ガス層：10mm未満大（L）</t>
  </si>
  <si>
    <t>003DUYF4LDM</t>
  </si>
  <si>
    <t>断熱等セレクトサッシＰＧFIX（F）Low-E複層 ガス層：10mm未満中（M）</t>
  </si>
  <si>
    <t>003DUYF4LDS</t>
  </si>
  <si>
    <t>断熱等セレクトサッシＰＧFIX（F）Low-E複層 ガス層：10mm未満小（S）</t>
  </si>
  <si>
    <t>003DUYF4MDL</t>
  </si>
  <si>
    <t>断熱等セレクトサッシＰＧFIX（F）Low-E複層 空気層：7mm以上14mm未満大（L）</t>
  </si>
  <si>
    <t>003DUYF4MDM</t>
  </si>
  <si>
    <t>断熱等セレクトサッシＰＧFIX（F）Low-E複層 空気層：7mm以上14mm未満中（M）</t>
  </si>
  <si>
    <t>003DUYF4MDS</t>
  </si>
  <si>
    <t>断熱等セレクトサッシＰＧFIX（F）Low-E複層 空気層：7mm以上14mm未満小（S）</t>
  </si>
  <si>
    <t>003DUYF4NEL</t>
  </si>
  <si>
    <t>断熱等セレクトサッシＰＧFIX（F）Low-E複層 空気層：7mm未満大（L）</t>
  </si>
  <si>
    <t>003DUYF4NEM</t>
  </si>
  <si>
    <t>断熱等セレクトサッシＰＧFIX（F）Low-E複層 空気層：7mm未満中（M）</t>
  </si>
  <si>
    <t>003DUYF4NES</t>
  </si>
  <si>
    <t>断熱等セレクトサッシＰＧFIX（F）Low-E複層 空気層：7mm未満小（S）</t>
  </si>
  <si>
    <t>003DUYF4PEL</t>
  </si>
  <si>
    <t>断熱等セレクトサッシＰＧFIX（F）複層 空気層：厚み問わず大（L）</t>
  </si>
  <si>
    <t>003DUYF4PEM</t>
  </si>
  <si>
    <t>断熱等セレクトサッシＰＧFIX（F）複層 空気層：厚み問わず中（M）</t>
  </si>
  <si>
    <t>003DUYF4PES</t>
  </si>
  <si>
    <t>断熱等セレクトサッシＰＧFIX（F）複層 空気層：厚み問わず小（S）</t>
  </si>
  <si>
    <t>003DUYFDPLL</t>
  </si>
  <si>
    <t>防災セレクトサッシＰＧFIX（F）防災安全合わせガラス大（L）</t>
  </si>
  <si>
    <t>003DUYFDPLM</t>
  </si>
  <si>
    <t>防災セレクトサッシＰＧFIX（F）防災安全合わせガラス中（M）</t>
  </si>
  <si>
    <t>003DUYFDPLS</t>
  </si>
  <si>
    <t>防災セレクトサッシＰＧFIX（F）防災安全合わせガラス小（S）</t>
  </si>
  <si>
    <t>003DUYFFJCL</t>
  </si>
  <si>
    <t>断熱等+防災セレクトサッシＰＧFIX（F）Low-E複層 ガス層：10mm以上大（L）</t>
  </si>
  <si>
    <t>003DUYFFJCM</t>
  </si>
  <si>
    <t>断熱等+防災セレクトサッシＰＧFIX（F）Low-E複層 ガス層：10mm以上中（M）</t>
  </si>
  <si>
    <t>003DUYFFJCS</t>
  </si>
  <si>
    <t>断熱等+防災セレクトサッシＰＧFIX（F）Low-E複層 ガス層：10mm以上小（S）</t>
  </si>
  <si>
    <t>003DUYFFKCL</t>
  </si>
  <si>
    <t>断熱等+防災セレクトサッシＰＧFIX（F）Low-E複層 空気層：14mm以上大（L）</t>
  </si>
  <si>
    <t>003DUYFFKCM</t>
  </si>
  <si>
    <t>断熱等+防災セレクトサッシＰＧFIX（F）Low-E複層 空気層：14mm以上中（M）</t>
  </si>
  <si>
    <t>003DUYFFKCS</t>
  </si>
  <si>
    <t>断熱等+防災セレクトサッシＰＧFIX（F）Low-E複層 空気層：14mm以上小（S）</t>
  </si>
  <si>
    <t>003DUYFFLDL</t>
  </si>
  <si>
    <t>断熱等+防災セレクトサッシＰＧFIX（F）Low-E複層 ガス層：10mm未満大（L）</t>
  </si>
  <si>
    <t>003DUYFFLDM</t>
  </si>
  <si>
    <t>断熱等+防災セレクトサッシＰＧFIX（F）Low-E複層 ガス層：10mm未満中（M）</t>
  </si>
  <si>
    <t>003DUYFFLDS</t>
  </si>
  <si>
    <t>断熱等+防災セレクトサッシＰＧFIX（F）Low-E複層 ガス層：10mm未満小（S）</t>
  </si>
  <si>
    <t>003DUYFFMDL</t>
  </si>
  <si>
    <t>断熱等+防災セレクトサッシＰＧFIX（F）Low-E複層 空気層：7mm以上14mm未満大（L）</t>
  </si>
  <si>
    <t>003DUYFFMDM</t>
  </si>
  <si>
    <t>断熱等+防災セレクトサッシＰＧFIX（F）Low-E複層 空気層：7mm以上14mm未満中（M）</t>
  </si>
  <si>
    <t>003DUYFFMDS</t>
  </si>
  <si>
    <t>断熱等+防災セレクトサッシＰＧFIX（F）Low-E複層 空気層：7mm以上14mm未満小（S）</t>
  </si>
  <si>
    <t>003DUYFFNEL</t>
  </si>
  <si>
    <t>断熱等+防災セレクトサッシＰＧFIX（F）Low-E複層 空気層：7mm未満大（L）</t>
  </si>
  <si>
    <t>003DUYFFNEM</t>
  </si>
  <si>
    <t>断熱等+防災セレクトサッシＰＧFIX（F）Low-E複層 空気層：7mm未満中（M）</t>
  </si>
  <si>
    <t>003DUYFFNES</t>
  </si>
  <si>
    <t>断熱等+防災セレクトサッシＰＧFIX（F）Low-E複層 空気層：7mm未満小（S）</t>
  </si>
  <si>
    <t>003DUYFFPEL</t>
  </si>
  <si>
    <t>断熱等+防災セレクトサッシＰＧFIX（F）複層 空気層：厚み問わず大（L）</t>
  </si>
  <si>
    <t>003DUYFFPEM</t>
  </si>
  <si>
    <t>断熱等+防災セレクトサッシＰＧFIX（F）複層 空気層：厚み問わず中（M）</t>
  </si>
  <si>
    <t>003DUYFFPES</t>
  </si>
  <si>
    <t>断熱等+防災セレクトサッシＰＧFIX（F）複層 空気層：厚み問わず小（S）</t>
  </si>
  <si>
    <t>003DUYFSPKL</t>
  </si>
  <si>
    <t>防音セレクトサッシＰＧFIX（F）一方が公称3mm以上、他方が公称4mm以上※同じ厚さの単板ガラスで構成されたものを除く※中空層は6mm以上16mm以下の1層とする大（L）</t>
  </si>
  <si>
    <t>003DUYFSPKM</t>
  </si>
  <si>
    <t>防音セレクトサッシＰＧFIX（F）一方が公称3mm以上、他方が公称4mm以上※同じ厚さの単板ガラスで構成されたものを除く※中空層は6mm以上16mm以下の1層とする中（M）</t>
  </si>
  <si>
    <t>003DUYFSPKS</t>
  </si>
  <si>
    <t>防音セレクトサッシＰＧFIX（F）一方が公称3mm以上、他方が公称4mm以上※同じ厚さの単板ガラスで構成されたものを除く※中空層は6mm以上16mm以下の1層とする小（S）</t>
  </si>
  <si>
    <t>003DUYH4JCL</t>
  </si>
  <si>
    <t>断熱等セレクトサッシＰＧ引違い（H）Low-E複層 ガス層：10mm以上大（L）</t>
  </si>
  <si>
    <t>セレクトサッシＰＧ引違い（H）</t>
  </si>
  <si>
    <t>003DUYH4JCM</t>
  </si>
  <si>
    <t>断熱等セレクトサッシＰＧ引違い（H）Low-E複層 ガス層：10mm以上中（M）</t>
  </si>
  <si>
    <t>003DUYH4JCS</t>
  </si>
  <si>
    <t>断熱等セレクトサッシＰＧ引違い（H）Low-E複層 ガス層：10mm以上小（S）</t>
  </si>
  <si>
    <t>003DUYH4KCL</t>
  </si>
  <si>
    <t>断熱等セレクトサッシＰＧ引違い（H）Low-E複層 空気層：14mm以上大（L）</t>
  </si>
  <si>
    <t>003DUYH4KCM</t>
  </si>
  <si>
    <t>断熱等セレクトサッシＰＧ引違い（H）Low-E複層 空気層：14mm以上中（M）</t>
  </si>
  <si>
    <t>003DUYH4KCS</t>
  </si>
  <si>
    <t>断熱等セレクトサッシＰＧ引違い（H）Low-E複層 空気層：14mm以上小（S）</t>
  </si>
  <si>
    <t>003DUYH4LDL</t>
  </si>
  <si>
    <t>断熱等セレクトサッシＰＧ引違い（H）Low-E複層 ガス層：10mm未満大（L）</t>
  </si>
  <si>
    <t>003DUYH4LDM</t>
  </si>
  <si>
    <t>断熱等セレクトサッシＰＧ引違い（H）Low-E複層 ガス層：10mm未満中（M）</t>
  </si>
  <si>
    <t>003DUYH4LDS</t>
  </si>
  <si>
    <t>断熱等セレクトサッシＰＧ引違い（H）Low-E複層 ガス層：10mm未満小（S）</t>
  </si>
  <si>
    <t>003DUYH4MDL</t>
  </si>
  <si>
    <t>断熱等セレクトサッシＰＧ引違い（H）Low-E複層 空気層：7mm以上14mm未満大（L）</t>
  </si>
  <si>
    <t>003DUYH4MDM</t>
  </si>
  <si>
    <t>断熱等セレクトサッシＰＧ引違い（H）Low-E複層 空気層：7mm以上14mm未満中（M）</t>
  </si>
  <si>
    <t>003DUYH4MDS</t>
  </si>
  <si>
    <t>断熱等セレクトサッシＰＧ引違い（H）Low-E複層 空気層：7mm以上14mm未満小（S）</t>
  </si>
  <si>
    <t>003DUYH4NEL</t>
  </si>
  <si>
    <t>断熱等セレクトサッシＰＧ引違い（H）Low-E複層 空気層：7mm未満大（L）</t>
  </si>
  <si>
    <t>003DUYH4NEM</t>
  </si>
  <si>
    <t>断熱等セレクトサッシＰＧ引違い（H）Low-E複層 空気層：7mm未満中（M）</t>
  </si>
  <si>
    <t>003DUYH4NES</t>
  </si>
  <si>
    <t>断熱等セレクトサッシＰＧ引違い（H）Low-E複層 空気層：7mm未満小（S）</t>
  </si>
  <si>
    <t>003DUYH4PEL</t>
  </si>
  <si>
    <t>断熱等セレクトサッシＰＧ引違い（H）複層 空気層：厚み問わず大（L）</t>
  </si>
  <si>
    <t>003DUYH4PEM</t>
  </si>
  <si>
    <t>断熱等セレクトサッシＰＧ引違い（H）複層 空気層：厚み問わず中（M）</t>
  </si>
  <si>
    <t>003DUYH4PES</t>
  </si>
  <si>
    <t>断熱等セレクトサッシＰＧ引違い（H）複層 空気層：厚み問わず小（S）</t>
  </si>
  <si>
    <t>003DUYHDPLL</t>
  </si>
  <si>
    <t>防災セレクトサッシＰＧ引違い（H）防災安全合わせガラス大（L）</t>
  </si>
  <si>
    <t>003DUYHDPLM</t>
  </si>
  <si>
    <t>防災セレクトサッシＰＧ引違い（H）防災安全合わせガラス中（M）</t>
  </si>
  <si>
    <t>003DUYHDPLS</t>
  </si>
  <si>
    <t>防災セレクトサッシＰＧ引違い（H）防災安全合わせガラス小（S）</t>
  </si>
  <si>
    <t>003DUYHFJCL</t>
  </si>
  <si>
    <t>断熱等+防災セレクトサッシＰＧ引違い（H）Low-E複層 ガス層：10mm以上大（L）</t>
  </si>
  <si>
    <t>003DUYHFJCM</t>
  </si>
  <si>
    <t>断熱等+防災セレクトサッシＰＧ引違い（H）Low-E複層 ガス層：10mm以上中（M）</t>
  </si>
  <si>
    <t>003DUYHFJCS</t>
  </si>
  <si>
    <t>断熱等+防災セレクトサッシＰＧ引違い（H）Low-E複層 ガス層：10mm以上小（S）</t>
  </si>
  <si>
    <t>003DUYHFKCL</t>
  </si>
  <si>
    <t>断熱等+防災セレクトサッシＰＧ引違い（H）Low-E複層 空気層：14mm以上大（L）</t>
  </si>
  <si>
    <t>003DUYHFKCM</t>
  </si>
  <si>
    <t>断熱等+防災セレクトサッシＰＧ引違い（H）Low-E複層 空気層：14mm以上中（M）</t>
  </si>
  <si>
    <t>003DUYHFKCS</t>
  </si>
  <si>
    <t>断熱等+防災セレクトサッシＰＧ引違い（H）Low-E複層 空気層：14mm以上小（S）</t>
  </si>
  <si>
    <t>003DUYHFLDL</t>
  </si>
  <si>
    <t>断熱等+防災セレクトサッシＰＧ引違い（H）Low-E複層 ガス層：10mm未満大（L）</t>
  </si>
  <si>
    <t>003DUYHFLDM</t>
  </si>
  <si>
    <t>断熱等+防災セレクトサッシＰＧ引違い（H）Low-E複層 ガス層：10mm未満中（M）</t>
  </si>
  <si>
    <t>003DUYHFLDS</t>
  </si>
  <si>
    <t>断熱等+防災セレクトサッシＰＧ引違い（H）Low-E複層 ガス層：10mm未満小（S）</t>
  </si>
  <si>
    <t>003DUYHFMDL</t>
  </si>
  <si>
    <t>断熱等+防災セレクトサッシＰＧ引違い（H）Low-E複層 空気層：7mm以上14mm未満大（L）</t>
  </si>
  <si>
    <t>003DUYHFMDM</t>
  </si>
  <si>
    <t>断熱等+防災セレクトサッシＰＧ引違い（H）Low-E複層 空気層：7mm以上14mm未満中（M）</t>
  </si>
  <si>
    <t>003DUYHFMDS</t>
  </si>
  <si>
    <t>断熱等+防災セレクトサッシＰＧ引違い（H）Low-E複層 空気層：7mm以上14mm未満小（S）</t>
  </si>
  <si>
    <t>003DUYHFNEL</t>
  </si>
  <si>
    <t>断熱等+防災セレクトサッシＰＧ引違い（H）Low-E複層 空気層：7mm未満大（L）</t>
  </si>
  <si>
    <t>003DUYHFNEM</t>
  </si>
  <si>
    <t>断熱等+防災セレクトサッシＰＧ引違い（H）Low-E複層 空気層：7mm未満中（M）</t>
  </si>
  <si>
    <t>003DUYHFNES</t>
  </si>
  <si>
    <t>断熱等+防災セレクトサッシＰＧ引違い（H）Low-E複層 空気層：7mm未満小（S）</t>
  </si>
  <si>
    <t>003DUYHFPEL</t>
  </si>
  <si>
    <t>断熱等+防災セレクトサッシＰＧ引違い（H）複層 空気層：厚み問わず大（L）</t>
  </si>
  <si>
    <t>003DUYHFPEM</t>
  </si>
  <si>
    <t>断熱等+防災セレクトサッシＰＧ引違い（H）複層 空気層：厚み問わず中（M）</t>
  </si>
  <si>
    <t>003DUYHFPES</t>
  </si>
  <si>
    <t>断熱等+防災セレクトサッシＰＧ引違い（H）複層 空気層：厚み問わず小（S）</t>
  </si>
  <si>
    <t>003DUYHSPKL</t>
  </si>
  <si>
    <t>防音セレクトサッシＰＧ引違い（H）一方が公称3mm以上、他方が公称4mm以上※同じ厚さの単板ガラスで構成されたものを除く※中空層は6mm以上16mm以下の1層とする大（L）</t>
  </si>
  <si>
    <t>003DUYHSPKM</t>
  </si>
  <si>
    <t>防音セレクトサッシＰＧ引違い（H）一方が公称3mm以上、他方が公称4mm以上※同じ厚さの単板ガラスで構成されたものを除く※中空層は6mm以上16mm以下の1層とする中（M）</t>
  </si>
  <si>
    <t>003DUYHSPKS</t>
  </si>
  <si>
    <t>防音セレクトサッシＰＧ引違い（H）一方が公称3mm以上、他方が公称4mm以上※同じ厚さの単板ガラスで構成されたものを除く※中空層は6mm以上16mm以下の1層とする小（S）</t>
  </si>
  <si>
    <t>003DUYP4JCL</t>
  </si>
  <si>
    <t>断熱等セレクトサッシＰＧプロジェクト（P）Low-E複層 ガス層：10mm以上大（L）</t>
  </si>
  <si>
    <t>セレクトサッシＰＧプロジェクト（P）</t>
  </si>
  <si>
    <t>003DUYP4JCM</t>
  </si>
  <si>
    <t>断熱等セレクトサッシＰＧプロジェクト（P）Low-E複層 ガス層：10mm以上中（M）</t>
  </si>
  <si>
    <t>003DUYP4JCS</t>
  </si>
  <si>
    <t>断熱等セレクトサッシＰＧプロジェクト（P）Low-E複層 ガス層：10mm以上小（S）</t>
  </si>
  <si>
    <t>003DUYP4KCL</t>
  </si>
  <si>
    <t>断熱等セレクトサッシＰＧプロジェクト（P）Low-E複層 空気層：14mm以上大（L）</t>
  </si>
  <si>
    <t>003DUYP4KCM</t>
  </si>
  <si>
    <t>断熱等セレクトサッシＰＧプロジェクト（P）Low-E複層 空気層：14mm以上中（M）</t>
  </si>
  <si>
    <t>003DUYP4KCS</t>
  </si>
  <si>
    <t>断熱等セレクトサッシＰＧプロジェクト（P）Low-E複層 空気層：14mm以上小（S）</t>
  </si>
  <si>
    <t>003DUYP4LDL</t>
  </si>
  <si>
    <t>断熱等セレクトサッシＰＧプロジェクト（P）Low-E複層 ガス層：10mm未満大（L）</t>
  </si>
  <si>
    <t>003DUYP4LDM</t>
  </si>
  <si>
    <t>断熱等セレクトサッシＰＧプロジェクト（P）Low-E複層 ガス層：10mm未満中（M）</t>
  </si>
  <si>
    <t>003DUYP4LDS</t>
  </si>
  <si>
    <t>断熱等セレクトサッシＰＧプロジェクト（P）Low-E複層 ガス層：10mm未満小（S）</t>
  </si>
  <si>
    <t>003DUYP4MDL</t>
  </si>
  <si>
    <t>断熱等セレクトサッシＰＧプロジェクト（P）Low-E複層 空気層：7mm以上14mm未満大（L）</t>
  </si>
  <si>
    <t>003DUYP4MDM</t>
  </si>
  <si>
    <t>断熱等セレクトサッシＰＧプロジェクト（P）Low-E複層 空気層：7mm以上14mm未満中（M）</t>
  </si>
  <si>
    <t>003DUYP4MDS</t>
  </si>
  <si>
    <t>断熱等セレクトサッシＰＧプロジェクト（P）Low-E複層 空気層：7mm以上14mm未満小（S）</t>
  </si>
  <si>
    <t>003DUYP4NEL</t>
  </si>
  <si>
    <t>断熱等セレクトサッシＰＧプロジェクト（P）Low-E複層 空気層：7mm未満大（L）</t>
  </si>
  <si>
    <t>003DUYP4NEM</t>
  </si>
  <si>
    <t>断熱等セレクトサッシＰＧプロジェクト（P）Low-E複層 空気層：7mm未満中（M）</t>
  </si>
  <si>
    <t>003DUYP4NES</t>
  </si>
  <si>
    <t>断熱等セレクトサッシＰＧプロジェクト（P）Low-E複層 空気層：7mm未満小（S）</t>
  </si>
  <si>
    <t>003DUYP4PEL</t>
  </si>
  <si>
    <t>断熱等セレクトサッシＰＧプロジェクト（P）複層 空気層：厚み問わず大（L）</t>
  </si>
  <si>
    <t>003DUYP4PEM</t>
  </si>
  <si>
    <t>断熱等セレクトサッシＰＧプロジェクト（P）複層 空気層：厚み問わず中（M）</t>
  </si>
  <si>
    <t>003DUYP4PES</t>
  </si>
  <si>
    <t>断熱等セレクトサッシＰＧプロジェクト（P）複層 空気層：厚み問わず小（S）</t>
  </si>
  <si>
    <t>003DUYPDPLL</t>
  </si>
  <si>
    <t>防災セレクトサッシＰＧプロジェクト（P）防災安全合わせガラス大（L）</t>
  </si>
  <si>
    <t>003DUYPDPLM</t>
  </si>
  <si>
    <t>防災セレクトサッシＰＧプロジェクト（P）防災安全合わせガラス中（M）</t>
  </si>
  <si>
    <t>003DUYPDPLS</t>
  </si>
  <si>
    <t>防災セレクトサッシＰＧプロジェクト（P）防災安全合わせガラス小（S）</t>
  </si>
  <si>
    <t>003DUYPFJCL</t>
  </si>
  <si>
    <t>断熱等+防災セレクトサッシＰＧプロジェクト（P）Low-E複層 ガス層：10mm以上大（L）</t>
  </si>
  <si>
    <t>003DUYPFJCM</t>
  </si>
  <si>
    <t>断熱等+防災セレクトサッシＰＧプロジェクト（P）Low-E複層 ガス層：10mm以上中（M）</t>
  </si>
  <si>
    <t>003DUYPFJCS</t>
  </si>
  <si>
    <t>断熱等+防災セレクトサッシＰＧプロジェクト（P）Low-E複層 ガス層：10mm以上小（S）</t>
  </si>
  <si>
    <t>003DUYPFKCL</t>
  </si>
  <si>
    <t>断熱等+防災セレクトサッシＰＧプロジェクト（P）Low-E複層 空気層：14mm以上大（L）</t>
  </si>
  <si>
    <t>003DUYPFKCM</t>
  </si>
  <si>
    <t>断熱等+防災セレクトサッシＰＧプロジェクト（P）Low-E複層 空気層：14mm以上中（M）</t>
  </si>
  <si>
    <t>003DUYPFKCS</t>
  </si>
  <si>
    <t>断熱等+防災セレクトサッシＰＧプロジェクト（P）Low-E複層 空気層：14mm以上小（S）</t>
  </si>
  <si>
    <t>003DUYPFLDL</t>
  </si>
  <si>
    <t>断熱等+防災セレクトサッシＰＧプロジェクト（P）Low-E複層 ガス層：10mm未満大（L）</t>
  </si>
  <si>
    <t>003DUYPFLDM</t>
  </si>
  <si>
    <t>断熱等+防災セレクトサッシＰＧプロジェクト（P）Low-E複層 ガス層：10mm未満中（M）</t>
  </si>
  <si>
    <t>003DUYPFLDS</t>
  </si>
  <si>
    <t>断熱等+防災セレクトサッシＰＧプロジェクト（P）Low-E複層 ガス層：10mm未満小（S）</t>
  </si>
  <si>
    <t>003DUYPFMDL</t>
  </si>
  <si>
    <t>断熱等+防災セレクトサッシＰＧプロジェクト（P）Low-E複層 空気層：7mm以上14mm未満大（L）</t>
  </si>
  <si>
    <t>003DUYPFMDM</t>
  </si>
  <si>
    <t>断熱等+防災セレクトサッシＰＧプロジェクト（P）Low-E複層 空気層：7mm以上14mm未満中（M）</t>
  </si>
  <si>
    <t>003DUYPFMDS</t>
  </si>
  <si>
    <t>断熱等+防災セレクトサッシＰＧプロジェクト（P）Low-E複層 空気層：7mm以上14mm未満小（S）</t>
  </si>
  <si>
    <t>003DUYPFNEL</t>
  </si>
  <si>
    <t>断熱等+防災セレクトサッシＰＧプロジェクト（P）Low-E複層 空気層：7mm未満大（L）</t>
  </si>
  <si>
    <t>003DUYPFNEM</t>
  </si>
  <si>
    <t>断熱等+防災セレクトサッシＰＧプロジェクト（P）Low-E複層 空気層：7mm未満中（M）</t>
  </si>
  <si>
    <t>003DUYPFNES</t>
  </si>
  <si>
    <t>断熱等+防災セレクトサッシＰＧプロジェクト（P）Low-E複層 空気層：7mm未満小（S）</t>
  </si>
  <si>
    <t>003DUYPFPEL</t>
  </si>
  <si>
    <t>断熱等+防災セレクトサッシＰＧプロジェクト（P）複層 空気層：厚み問わず大（L）</t>
  </si>
  <si>
    <t>003DUYPFPEM</t>
  </si>
  <si>
    <t>断熱等+防災セレクトサッシＰＧプロジェクト（P）複層 空気層：厚み問わず中（M）</t>
  </si>
  <si>
    <t>003DUYPFPES</t>
  </si>
  <si>
    <t>断熱等+防災セレクトサッシＰＧプロジェクト（P）複層 空気層：厚み問わず小（S）</t>
  </si>
  <si>
    <t>003DUYPSPKL</t>
  </si>
  <si>
    <t>防音セレクトサッシＰＧプロジェクト（P）一方が公称3mm以上、他方が公称4mm以上※同じ厚さの単板ガラスで構成されたものを除く※中空層は6mm以上16mm以下の1層とする大（L）</t>
  </si>
  <si>
    <t>003DUYPSPKM</t>
  </si>
  <si>
    <t>防音セレクトサッシＰＧプロジェクト（P）一方が公称3mm以上、他方が公称4mm以上※同じ厚さの単板ガラスで構成されたものを除く※中空層は6mm以上16mm以下の1層とする中（M）</t>
  </si>
  <si>
    <t>003DUYPSPKS</t>
  </si>
  <si>
    <t>防音セレクトサッシＰＧプロジェクト（P）一方が公称3mm以上、他方が公称4mm以上※同じ厚さの単板ガラスで構成されたものを除く※中空層は6mm以上16mm以下の1層とする小（S）</t>
  </si>
  <si>
    <t>003DUYT4JCL</t>
  </si>
  <si>
    <t>断熱等セレクトサッシＰＧ開き（T）Low-E複層 ガス層：10mm以上大（L）</t>
  </si>
  <si>
    <t>セレクトサッシＰＧ開き（T）</t>
  </si>
  <si>
    <t>003DUYT4JCM</t>
  </si>
  <si>
    <t>断熱等セレクトサッシＰＧ開き（T）Low-E複層 ガス層：10mm以上中（M）</t>
  </si>
  <si>
    <t>003DUYT4JCS</t>
  </si>
  <si>
    <t>断熱等セレクトサッシＰＧ開き（T）Low-E複層 ガス層：10mm以上小（S）</t>
  </si>
  <si>
    <t>003DUYT4KCL</t>
  </si>
  <si>
    <t>断熱等セレクトサッシＰＧ開き（T）Low-E複層 空気層：14mm以上大（L）</t>
  </si>
  <si>
    <t>003DUYT4KCM</t>
  </si>
  <si>
    <t>断熱等セレクトサッシＰＧ開き（T）Low-E複層 空気層：14mm以上中（M）</t>
  </si>
  <si>
    <t>003DUYT4KCS</t>
  </si>
  <si>
    <t>断熱等セレクトサッシＰＧ開き（T）Low-E複層 空気層：14mm以上小（S）</t>
  </si>
  <si>
    <t>003DUYT4LDL</t>
  </si>
  <si>
    <t>断熱等セレクトサッシＰＧ開き（T）Low-E複層 ガス層：10mm未満大（L）</t>
  </si>
  <si>
    <t>003DUYT4LDM</t>
  </si>
  <si>
    <t>断熱等セレクトサッシＰＧ開き（T）Low-E複層 ガス層：10mm未満中（M）</t>
  </si>
  <si>
    <t>003DUYT4LDS</t>
  </si>
  <si>
    <t>断熱等セレクトサッシＰＧ開き（T）Low-E複層 ガス層：10mm未満小（S）</t>
  </si>
  <si>
    <t>003DUYT4MDL</t>
  </si>
  <si>
    <t>断熱等セレクトサッシＰＧ開き（T）Low-E複層 空気層：7mm以上14mm未満大（L）</t>
  </si>
  <si>
    <t>003DUYT4MDM</t>
  </si>
  <si>
    <t>断熱等セレクトサッシＰＧ開き（T）Low-E複層 空気層：7mm以上14mm未満中（M）</t>
  </si>
  <si>
    <t>003DUYT4MDS</t>
  </si>
  <si>
    <t>断熱等セレクトサッシＰＧ開き（T）Low-E複層 空気層：7mm以上14mm未満小（S）</t>
  </si>
  <si>
    <t>003DUYT4NEL</t>
  </si>
  <si>
    <t>断熱等セレクトサッシＰＧ開き（T）Low-E複層 空気層：7mm未満大（L）</t>
  </si>
  <si>
    <t>003DUYT4NEM</t>
  </si>
  <si>
    <t>断熱等セレクトサッシＰＧ開き（T）Low-E複層 空気層：7mm未満中（M）</t>
  </si>
  <si>
    <t>003DUYT4NES</t>
  </si>
  <si>
    <t>断熱等セレクトサッシＰＧ開き（T）Low-E複層 空気層：7mm未満小（S）</t>
  </si>
  <si>
    <t>003DUYT4PEL</t>
  </si>
  <si>
    <t>断熱等セレクトサッシＰＧ開き（T）複層 空気層：厚み問わず大（L）</t>
  </si>
  <si>
    <t>003DUYT4PEM</t>
  </si>
  <si>
    <t>断熱等セレクトサッシＰＧ開き（T）複層 空気層：厚み問わず中（M）</t>
  </si>
  <si>
    <t>003DUYT4PES</t>
  </si>
  <si>
    <t>断熱等セレクトサッシＰＧ開き（T）複層 空気層：厚み問わず小（S）</t>
  </si>
  <si>
    <t>003DUYTDPLL</t>
  </si>
  <si>
    <t>防災セレクトサッシＰＧ開き（T）防災安全合わせガラス大（L）</t>
  </si>
  <si>
    <t>003DUYTDPLM</t>
  </si>
  <si>
    <t>防災セレクトサッシＰＧ開き（T）防災安全合わせガラス中（M）</t>
  </si>
  <si>
    <t>003DUYTDPLS</t>
  </si>
  <si>
    <t>防災セレクトサッシＰＧ開き（T）防災安全合わせガラス小（S）</t>
  </si>
  <si>
    <t>003DUYTFJCL</t>
  </si>
  <si>
    <t>断熱等+防災セレクトサッシＰＧ開き（T）Low-E複層 ガス層：10mm以上大（L）</t>
  </si>
  <si>
    <t>003DUYTFJCM</t>
  </si>
  <si>
    <t>断熱等+防災セレクトサッシＰＧ開き（T）Low-E複層 ガス層：10mm以上中（M）</t>
  </si>
  <si>
    <t>003DUYTFJCS</t>
  </si>
  <si>
    <t>断熱等+防災セレクトサッシＰＧ開き（T）Low-E複層 ガス層：10mm以上小（S）</t>
  </si>
  <si>
    <t>003DUYTFKCL</t>
  </si>
  <si>
    <t>断熱等+防災セレクトサッシＰＧ開き（T）Low-E複層 空気層：14mm以上大（L）</t>
  </si>
  <si>
    <t>003DUYTFKCM</t>
  </si>
  <si>
    <t>断熱等+防災セレクトサッシＰＧ開き（T）Low-E複層 空気層：14mm以上中（M）</t>
  </si>
  <si>
    <t>003DUYTFKCS</t>
  </si>
  <si>
    <t>断熱等+防災セレクトサッシＰＧ開き（T）Low-E複層 空気層：14mm以上小（S）</t>
  </si>
  <si>
    <t>003DUYTFLDL</t>
  </si>
  <si>
    <t>断熱等+防災セレクトサッシＰＧ開き（T）Low-E複層 ガス層：10mm未満大（L）</t>
  </si>
  <si>
    <t>003DUYTFLDM</t>
  </si>
  <si>
    <t>断熱等+防災セレクトサッシＰＧ開き（T）Low-E複層 ガス層：10mm未満中（M）</t>
  </si>
  <si>
    <t>003DUYTFLDS</t>
  </si>
  <si>
    <t>断熱等+防災セレクトサッシＰＧ開き（T）Low-E複層 ガス層：10mm未満小（S）</t>
  </si>
  <si>
    <t>003DUYTFMDL</t>
  </si>
  <si>
    <t>断熱等+防災セレクトサッシＰＧ開き（T）Low-E複層 空気層：7mm以上14mm未満大（L）</t>
  </si>
  <si>
    <t>003DUYTFMDM</t>
  </si>
  <si>
    <t>断熱等+防災セレクトサッシＰＧ開き（T）Low-E複層 空気層：7mm以上14mm未満中（M）</t>
  </si>
  <si>
    <t>003DUYTFMDS</t>
  </si>
  <si>
    <t>断熱等+防災セレクトサッシＰＧ開き（T）Low-E複層 空気層：7mm以上14mm未満小（S）</t>
  </si>
  <si>
    <t>003DUYTFNEL</t>
  </si>
  <si>
    <t>断熱等+防災セレクトサッシＰＧ開き（T）Low-E複層 空気層：7mm未満大（L）</t>
  </si>
  <si>
    <t>003DUYTFNEM</t>
  </si>
  <si>
    <t>断熱等+防災セレクトサッシＰＧ開き（T）Low-E複層 空気層：7mm未満中（M）</t>
  </si>
  <si>
    <t>003DUYTFNES</t>
  </si>
  <si>
    <t>断熱等+防災セレクトサッシＰＧ開き（T）Low-E複層 空気層：7mm未満小（S）</t>
  </si>
  <si>
    <t>003DUYTFPEL</t>
  </si>
  <si>
    <t>断熱等+防災セレクトサッシＰＧ開き（T）複層 空気層：厚み問わず大（L）</t>
  </si>
  <si>
    <t>003DUYTFPEM</t>
  </si>
  <si>
    <t>断熱等+防災セレクトサッシＰＧ開き（T）複層 空気層：厚み問わず中（M）</t>
  </si>
  <si>
    <t>003DUYTFPES</t>
  </si>
  <si>
    <t>断熱等+防災セレクトサッシＰＧ開き（T）複層 空気層：厚み問わず小（S）</t>
  </si>
  <si>
    <t>003DUYTSPKL</t>
  </si>
  <si>
    <t>防音セレクトサッシＰＧ開き（T）一方が公称3mm以上、他方が公称3mm以上※中空層は6mm以上16mm以下の1層とする大（L）</t>
  </si>
  <si>
    <t>003DUYTSPKM</t>
  </si>
  <si>
    <t>防音セレクトサッシＰＧ開き（T）一方が公称3mm以上、他方が公称3mm以上※中空層は6mm以上16mm以下の1層とする中（M）</t>
  </si>
  <si>
    <t>003DUYTSPKS</t>
  </si>
  <si>
    <t>防音セレクトサッシＰＧ開き（T）一方が公称3mm以上、他方が公称3mm以上※中空層は6mm以上16mm以下の1層とする小（S）</t>
  </si>
  <si>
    <t>防火戸ＦＧ－Ａ</t>
  </si>
  <si>
    <t>003KDCFEAAL</t>
  </si>
  <si>
    <t>断熱等防火戸ＦＧ－Ａ ＦＩＸ窓（内押縁タイプ）FIX（F）ガラス中央部熱貫流率Ug1.4以下大（L）</t>
  </si>
  <si>
    <t>防火戸ＦＧ－Ａ ＦＩＸ窓（内押縁タイプ）FIX（F）</t>
  </si>
  <si>
    <t>003KDCFEAAM</t>
  </si>
  <si>
    <t>断熱等防火戸ＦＧ－Ａ ＦＩＸ窓（内押縁タイプ）FIX（F）ガラス中央部熱貫流率Ug1.4以下中（M）</t>
  </si>
  <si>
    <t>003KDCFEAAS</t>
  </si>
  <si>
    <t>断熱等防火戸ＦＧ－Ａ ＦＩＸ窓（内押縁タイプ）FIX（F）ガラス中央部熱貫流率Ug1.4以下小（S）</t>
  </si>
  <si>
    <t>003KDCFEAAX</t>
  </si>
  <si>
    <t>断熱等防火戸ＦＧ－Ａ ＦＩＸ窓（内押縁タイプ）FIX（F）ガラス中央部熱貫流率Ug1.4以下極小（X）</t>
  </si>
  <si>
    <t>003KDCFEBBL</t>
  </si>
  <si>
    <t>断熱等防火戸ＦＧ－Ａ ＦＩＸ窓（内押縁タイプ）FIX（F）ガラス中央部熱貫流率Ug1.5以下大（L）</t>
  </si>
  <si>
    <t>003KDCFEBBM</t>
  </si>
  <si>
    <t>断熱等防火戸ＦＧ－Ａ ＦＩＸ窓（内押縁タイプ）FIX（F）ガラス中央部熱貫流率Ug1.5以下中（M）</t>
  </si>
  <si>
    <t>003KDCFEBBS</t>
  </si>
  <si>
    <t>断熱等防火戸ＦＧ－Ａ ＦＩＸ窓（内押縁タイプ）FIX（F）ガラス中央部熱貫流率Ug1.5以下小（S）</t>
  </si>
  <si>
    <t>003KDCFSPKL</t>
  </si>
  <si>
    <t>防音防火戸ＦＧ－Ａ（アルミ樹脂複合）FIX（F）一方が公称3mm以上、他方が公称3mm以上※中空層は6mm以上16mm以下の1層とする大（L）</t>
  </si>
  <si>
    <t>防火戸ＦＧ－Ａ（アルミ樹脂複合）FIX（F）</t>
  </si>
  <si>
    <t>003KDCFSPKM</t>
  </si>
  <si>
    <t>防音防火戸ＦＧ－Ａ（アルミ樹脂複合）FIX（F）一方が公称3mm以上、他方が公称3mm以上※中空層は6mm以上16mm以下の1層とする中（M）</t>
  </si>
  <si>
    <t>003KDCFSPKS</t>
  </si>
  <si>
    <t>防音防火戸ＦＧ－Ａ（アルミ樹脂複合）FIX（F）一方が公称3mm以上、他方が公称3mm以上※中空層は6mm以上16mm以下の1層とする小（S）</t>
  </si>
  <si>
    <t>ガラス中央部熱貫流率Ug1.3以下</t>
  </si>
  <si>
    <t>003KDCPEBBL</t>
  </si>
  <si>
    <t>断熱等防火戸ＦＧ－Ａ 高所用横すべり出し窓プロジェクト（P）ガラス中央部熱貫流率Ug1.3以下大（L）</t>
  </si>
  <si>
    <t>防火戸ＦＧ－Ａ 高所用横すべり出し窓プロジェクト（P）</t>
  </si>
  <si>
    <t>003KDCPEBBM</t>
  </si>
  <si>
    <t>断熱等防火戸ＦＧ－Ａ 高所用横すべり出し窓プロジェクト（P）ガラス中央部熱貫流率Ug1.3以下中（M）</t>
  </si>
  <si>
    <t>003KDCPEBBS</t>
  </si>
  <si>
    <t>断熱等防火戸ＦＧ－Ａ 高所用横すべり出し窓プロジェクト（P）ガラス中央部熱貫流率Ug1.3以下小（S）</t>
  </si>
  <si>
    <t>003KDCPECCL</t>
  </si>
  <si>
    <t>断熱等防火戸ＦＧ－Ａ 高所用横すべり出し窓プロジェクト（P）ガラス中央部熱貫流率Ug1.8以下大（L）</t>
  </si>
  <si>
    <t>003KDCPECCM</t>
  </si>
  <si>
    <t>断熱等防火戸ＦＧ－Ａ 高所用横すべり出し窓プロジェクト（P）ガラス中央部熱貫流率Ug1.8以下中（M）</t>
  </si>
  <si>
    <t>003KDCPECCS</t>
  </si>
  <si>
    <t>断熱等防火戸ＦＧ－Ａ 高所用横すべり出し窓プロジェクト（P）ガラス中央部熱貫流率Ug1.8以下小（S）</t>
  </si>
  <si>
    <t>003KDCPSPKL</t>
  </si>
  <si>
    <t>防音防火戸ＦＧ－Ａ（アルミ樹脂複合）プロジェクト（P）一方が公称3mm以上、他方が公称3mm以上※中空層は6mm以上16mm以下の1層とする大（L）</t>
  </si>
  <si>
    <t>防火戸ＦＧ－Ａ（アルミ樹脂複合）プロジェクト（P）</t>
  </si>
  <si>
    <t>003KDCPSPKM</t>
  </si>
  <si>
    <t>防音防火戸ＦＧ－Ａ（アルミ樹脂複合）プロジェクト（P）一方が公称3mm以上、他方が公称3mm以上※中空層は6mm以上16mm以下の1層とする中（M）</t>
  </si>
  <si>
    <t>003KDCPSPKS</t>
  </si>
  <si>
    <t>防音防火戸ＦＧ－Ａ（アルミ樹脂複合）プロジェクト（P）一方が公称3mm以上、他方が公称3mm以上※中空層は6mm以上16mm以下の1層とする小（S）</t>
  </si>
  <si>
    <t>003KDDHECCL</t>
  </si>
  <si>
    <t>断熱等防火戸ＦＧ－Ａ 引違い窓引違い（H）ガラス中央部熱貫流率Ug1.8以下大（L）</t>
  </si>
  <si>
    <t>防火戸ＦＧ－Ａ 引違い窓引違い（H）</t>
  </si>
  <si>
    <t>003KDDHECCM</t>
  </si>
  <si>
    <t>断熱等防火戸ＦＧ－Ａ 引違い窓引違い（H）ガラス中央部熱貫流率Ug1.8以下中（M）</t>
  </si>
  <si>
    <t>003KDDHECCS</t>
  </si>
  <si>
    <t>断熱等防火戸ＦＧ－Ａ 引違い窓引違い（H）ガラス中央部熱貫流率Ug1.8以下小（S）</t>
  </si>
  <si>
    <t>003KDDHSPKL</t>
  </si>
  <si>
    <t>防音防火戸ＦＧ－Ａ（アルミＰＧ）引違い（H）一方が公称3mm以上、他方が公称4mm以上※同じ厚さの単板ガラスで構成されたものを除く※中空層は6mm以上16mm以下の1層とする大（L）</t>
  </si>
  <si>
    <t>防火戸ＦＧ－Ａ（アルミＰＧ）引違い（H）</t>
  </si>
  <si>
    <t>003KDDHSPKM</t>
  </si>
  <si>
    <t>防音防火戸ＦＧ－Ａ（アルミＰＧ）引違い（H）一方が公称3mm以上、他方が公称4mm以上※同じ厚さの単板ガラスで構成されたものを除く※中空層は6mm以上16mm以下の1層とする中（M）</t>
  </si>
  <si>
    <t>003KDDHSPKS</t>
  </si>
  <si>
    <t>防音防火戸ＦＧ－Ａ（アルミＰＧ）引違い（H）一方が公称3mm以上、他方が公称4mm以上※同じ厚さの単板ガラスで構成されたものを除く※中空層は6mm以上16mm以下の1層とする小（S）</t>
  </si>
  <si>
    <t>003KDDPECCL</t>
  </si>
  <si>
    <t>断熱等防火戸ＦＧ－Ａ 横すべり出し窓カムラッチ、外倒し窓、内倒し窓プロジェクト（P）ガラス中央部熱貫流率Ug1.7以下大（L）</t>
  </si>
  <si>
    <t>防火戸ＦＧ－Ａ 横すべり出し窓カムラッチ、外倒し窓、内倒し窓プロジェクト（P）</t>
  </si>
  <si>
    <t>003KDDPECCM</t>
  </si>
  <si>
    <t>断熱等防火戸ＦＧ－Ａ 横すべり出し窓カムラッチ、外倒し窓、内倒し窓プロジェクト（P）ガラス中央部熱貫流率Ug1.7以下中（M）</t>
  </si>
  <si>
    <t>003KDDPECCS</t>
  </si>
  <si>
    <t>断熱等防火戸ＦＧ－Ａ 横すべり出し窓カムラッチ、外倒し窓、内倒し窓プロジェクト（P）ガラス中央部熱貫流率Ug1.7以下小（S）</t>
  </si>
  <si>
    <t>003KDDPSPKL</t>
  </si>
  <si>
    <t>防音防火戸ＦＧ－Ａ（アルミＰＧ）プロジェクト（P）一方が公称3mm以上、他方が公称4mm以上※同じ厚さの単板ガラスで構成されたものを除く※中空層は6mm以上16mm以下の1層とする大（L）</t>
  </si>
  <si>
    <t>防火戸ＦＧ－Ａ（アルミＰＧ）プロジェクト（P）</t>
  </si>
  <si>
    <t>003KDDPSPKM</t>
  </si>
  <si>
    <t>防音防火戸ＦＧ－Ａ（アルミＰＧ）プロジェクト（P）一方が公称3mm以上、他方が公称4mm以上※同じ厚さの単板ガラスで構成されたものを除く※中空層は6mm以上16mm以下の1層とする中（M）</t>
  </si>
  <si>
    <t>003KDDPSPKS</t>
  </si>
  <si>
    <t>防音防火戸ＦＧ－Ａ（アルミＰＧ）プロジェクト（P）一方が公称3mm以上、他方が公称4mm以上※同じ厚さの単板ガラスで構成されたものを除く※中空層は6mm以上16mm以下の1層とする小（S）</t>
  </si>
  <si>
    <t>003KDDTECCL</t>
  </si>
  <si>
    <t>断熱等防火戸ＦＧ－Ａ 縦すべり出し窓カムラッチ開き（T）ガラス中央部熱貫流率Ug1.7以下大（L）</t>
  </si>
  <si>
    <t>防火戸ＦＧ－Ａ 縦すべり出し窓カムラッチ開き（T）</t>
  </si>
  <si>
    <t>003KDDTECCM</t>
  </si>
  <si>
    <t>断熱等防火戸ＦＧ－Ａ 縦すべり出し窓カムラッチ開き（T）ガラス中央部熱貫流率Ug1.7以下中（M）</t>
  </si>
  <si>
    <t>003KDDTECCS</t>
  </si>
  <si>
    <t>断熱等防火戸ＦＧ－Ａ 縦すべり出し窓カムラッチ開き（T）ガラス中央部熱貫流率Ug1.7以下小（S）</t>
  </si>
  <si>
    <t>003KDDTSPKL</t>
  </si>
  <si>
    <t>防音防火戸ＦＧ－Ａ（アルミＰＧ）開き（T）一方が公称3mm以上、他方が公称3mm以上※中空層は6mm以上16mm以下の1層とする大（L）</t>
  </si>
  <si>
    <t>防火戸ＦＧ－Ａ（アルミＰＧ）開き（T）</t>
  </si>
  <si>
    <t>003KDDTSPKM</t>
  </si>
  <si>
    <t>防音防火戸ＦＧ－Ａ（アルミＰＧ）開き（T）一方が公称3mm以上、他方が公称3mm以上※中空層は6mm以上16mm以下の1層とする中（M）</t>
  </si>
  <si>
    <t>003KDDTSPKS</t>
  </si>
  <si>
    <t>防音防火戸ＦＧ－Ａ（アルミＰＧ）開き（T）一方が公称3mm以上、他方が公称3mm以上※中空層は6mm以上16mm以下の1層とする小（S）</t>
  </si>
  <si>
    <t>003KDDUECCL</t>
  </si>
  <si>
    <t>断熱等防火戸ＦＧ－Ａ 上げ下げ窓、面格子付上げ下げ窓上げ下げ（U）ガラス中央部熱貫流率Ug1.7以下大（L）</t>
  </si>
  <si>
    <t>防火戸ＦＧ－Ａ 上げ下げ窓、面格子付上げ下げ窓上げ下げ（U）</t>
  </si>
  <si>
    <t>003KDDUECCM</t>
  </si>
  <si>
    <t>断熱等防火戸ＦＧ－Ａ 上げ下げ窓、面格子付上げ下げ窓上げ下げ（U）ガラス中央部熱貫流率Ug1.7以下中（M）</t>
  </si>
  <si>
    <t>003KDDUECCS</t>
  </si>
  <si>
    <t>断熱等防火戸ＦＧ－Ａ 上げ下げ窓、面格子付上げ下げ窓上げ下げ（U）ガラス中央部熱貫流率Ug1.7以下小（S）</t>
  </si>
  <si>
    <t>003KDDUSPKL</t>
  </si>
  <si>
    <t>防音防火戸ＦＧ－Ａ（アルミＰＧ）上げ下げ（U）一方が公称3mm以上、他方が公称4mm以上※同じ厚さの単板ガラスで構成されたものを除く※中空層は6mm以上16mm以下の1層とする大（L）</t>
  </si>
  <si>
    <t>防火戸ＦＧ－Ａ（アルミＰＧ）上げ下げ（U）</t>
  </si>
  <si>
    <t>003KDDUSPKM</t>
  </si>
  <si>
    <t>防音防火戸ＦＧ－Ａ（アルミＰＧ）上げ下げ（U）一方が公称3mm以上、他方が公称4mm以上※同じ厚さの単板ガラスで構成されたものを除く※中空層は6mm以上16mm以下の1層とする中（M）</t>
  </si>
  <si>
    <t>003KDDUSPKS</t>
  </si>
  <si>
    <t>防音防火戸ＦＧ－Ａ（アルミＰＧ）上げ下げ（U）一方が公称3mm以上、他方が公称4mm以上※同じ厚さの単板ガラスで構成されたものを除く※中空層は6mm以上16mm以下の1層とする小（S）</t>
  </si>
  <si>
    <t>003FGHFEAAL</t>
  </si>
  <si>
    <t>断熱等防火戸ＦＧ－Ｈ ＦＩＸ窓（内押縁タイプ）FIX（F）ガラス中央部熱貫流率Ug1.4以下大（L）</t>
  </si>
  <si>
    <t>防火戸ＦＧ－Ｈ ＦＩＸ窓（内押縁タイプ）FIX（F）</t>
  </si>
  <si>
    <t>003FGHFEAAM</t>
  </si>
  <si>
    <t>断熱等防火戸ＦＧ－Ｈ ＦＩＸ窓（内押縁タイプ）FIX（F）ガラス中央部熱貫流率Ug1.4以下中（M）</t>
  </si>
  <si>
    <t>003FGHFEAAS</t>
  </si>
  <si>
    <t>断熱等防火戸ＦＧ－Ｈ ＦＩＸ窓（内押縁タイプ）FIX（F）ガラス中央部熱貫流率Ug1.4以下小（S）</t>
  </si>
  <si>
    <t>003FGHFEAAX</t>
  </si>
  <si>
    <t>断熱等防火戸ＦＧ－Ｈ ＦＩＸ窓（内押縁タイプ）FIX（F）ガラス中央部熱貫流率Ug1.4以下極小（X）</t>
  </si>
  <si>
    <t>ガラス中央部熱貫流率Ug1.6以下</t>
  </si>
  <si>
    <t>003FGHFEBBL</t>
  </si>
  <si>
    <t>断熱等防火戸ＦＧ－Ｈ ＦＩＸ窓（内押縁タイプ）FIX（F）ガラス中央部熱貫流率Ug1.6以下大（L）</t>
  </si>
  <si>
    <t>003FGHFEBBM</t>
  </si>
  <si>
    <t>断熱等防火戸ＦＧ－Ｈ ＦＩＸ窓（内押縁タイプ）FIX（F）ガラス中央部熱貫流率Ug1.6以下中（M）</t>
  </si>
  <si>
    <t>003FGHFEBBS</t>
  </si>
  <si>
    <t>断熱等防火戸ＦＧ－Ｈ ＦＩＸ窓（内押縁タイプ）FIX（F）ガラス中央部熱貫流率Ug1.6以下小（S）</t>
  </si>
  <si>
    <t>003FGHFSPKL</t>
  </si>
  <si>
    <t>防音防火戸ＦＧ－ＨFIX（F）一方が公称3mm以上、他方が公称3mm以上※中空層は6mm以上16mm以下の1層とする大（L）</t>
  </si>
  <si>
    <t>防火戸ＦＧ－ＨFIX（F）</t>
  </si>
  <si>
    <t>003FGHFSPKM</t>
  </si>
  <si>
    <t>防音防火戸ＦＧ－ＨFIX（F）一方が公称3mm以上、他方が公称3mm以上※中空層は6mm以上16mm以下の1層とする中（M）</t>
  </si>
  <si>
    <t>003FGHFSPKS</t>
  </si>
  <si>
    <t>防音防火戸ＦＧ－ＨFIX（F）一方が公称3mm以上、他方が公称3mm以上※中空層は6mm以上16mm以下の1層とする小（S）</t>
  </si>
  <si>
    <t>003FGHHEBBL</t>
  </si>
  <si>
    <t>断熱等防火戸ＦＧ－Ｈ 引違い窓（レール間カバー枠）引違い（H）ガラス中央部熱貫流率Ug1.7以下大（L）</t>
  </si>
  <si>
    <t>防火戸ＦＧ－Ｈ 引違い窓（レール間カバー枠）引違い（H）</t>
  </si>
  <si>
    <t>003FGHHEBBM</t>
  </si>
  <si>
    <t>断熱等防火戸ＦＧ－Ｈ 引違い窓（レール間カバー枠）引違い（H）ガラス中央部熱貫流率Ug1.7以下中（M）</t>
  </si>
  <si>
    <t>003FGHHEBBS</t>
  </si>
  <si>
    <t>断熱等防火戸ＦＧ－Ｈ 引違い窓（レール間カバー枠）引違い（H）ガラス中央部熱貫流率Ug1.7以下小（S）</t>
  </si>
  <si>
    <t>003FGHHECCL</t>
  </si>
  <si>
    <t>断熱等防火戸ＦＧ－Ｈ 引違い窓（レール間カバー枠）引違い（H）ガラス中央部熱貫流率Ug1.8以下大（L）</t>
  </si>
  <si>
    <t>003FGHHECCM</t>
  </si>
  <si>
    <t>断熱等防火戸ＦＧ－Ｈ 引違い窓（レール間カバー枠）引違い（H）ガラス中央部熱貫流率Ug1.8以下中（M）</t>
  </si>
  <si>
    <t>003FGHHECCS</t>
  </si>
  <si>
    <t>断熱等防火戸ＦＧ－Ｈ 引違い窓（レール間カバー枠）引違い（H）ガラス中央部熱貫流率Ug1.8以下小（S）</t>
  </si>
  <si>
    <t>003FGHHSPKL</t>
  </si>
  <si>
    <t>防音防火戸ＦＧ－Ｈ引違い（H）一方が公称3mm以上、他方が公称3mm以上※中空層は6mm以上16mm以下の1層とする大（L）</t>
  </si>
  <si>
    <t>防火戸ＦＧ－Ｈ引違い（H）</t>
  </si>
  <si>
    <t>003FGHHSPKM</t>
  </si>
  <si>
    <t>防音防火戸ＦＧ－Ｈ引違い（H）一方が公称3mm以上、他方が公称3mm以上※中空層は6mm以上16mm以下の1層とする中（M）</t>
  </si>
  <si>
    <t>003FGHHSPKS</t>
  </si>
  <si>
    <t>防音防火戸ＦＧ－Ｈ引違い（H）一方が公称3mm以上、他方が公称3mm以上※中空層は6mm以上16mm以下の1層とする小（S）</t>
  </si>
  <si>
    <t>003FGHPEAAL</t>
  </si>
  <si>
    <t>断熱等防火戸ＦＧ－Ｈ 横すべり出し窓オペレーター、高所用横すべり出し窓※網入り複層ガラスプロジェクト（P）ガラス中央部熱貫流率Ug1.3以下大（L）</t>
  </si>
  <si>
    <t>防火戸ＦＧ－Ｈ 横すべり出し窓オペレーター、高所用横すべり出し窓※網入り複層ガラスプロジェクト（P）</t>
  </si>
  <si>
    <t>003FGHPEAAM</t>
  </si>
  <si>
    <t>断熱等防火戸ＦＧ－Ｈ 横すべり出し窓オペレーター、高所用横すべり出し窓※網入り複層ガラスプロジェクト（P）ガラス中央部熱貫流率Ug1.3以下中（M）</t>
  </si>
  <si>
    <t>003FGHPEAAS</t>
  </si>
  <si>
    <t>断熱等防火戸ＦＧ－Ｈ 横すべり出し窓オペレーター、高所用横すべり出し窓※網入り複層ガラスプロジェクト（P）ガラス中央部熱貫流率Ug1.3以下小（S）</t>
  </si>
  <si>
    <t>003FGHPEAAX</t>
  </si>
  <si>
    <t>断熱等防火戸ＦＧ－Ｈ 横すべり出し窓オペレーター、高所用横すべり出し窓※網入り複層ガラスプロジェクト（P）ガラス中央部熱貫流率Ug1.3以下極小（X）</t>
  </si>
  <si>
    <t>003FGHPEBBL</t>
  </si>
  <si>
    <t>断熱等防火戸ＦＧ－Ｈ 横すべり出し窓オペレーター、高所用横すべり出し窓※網入り複層ガラスプロジェクト（P）ガラス中央部熱貫流率Ug1.7以下大（L）</t>
  </si>
  <si>
    <t>003FGHPEBBM</t>
  </si>
  <si>
    <t>断熱等防火戸ＦＧ－Ｈ 横すべり出し窓オペレーター、高所用横すべり出し窓※網入り複層ガラスプロジェクト（P）ガラス中央部熱貫流率Ug1.7以下中（M）</t>
  </si>
  <si>
    <t>003FGHPEBBS</t>
  </si>
  <si>
    <t>断熱等防火戸ＦＧ－Ｈ 横すべり出し窓オペレーター、高所用横すべり出し窓※網入り複層ガラスプロジェクト（P）ガラス中央部熱貫流率Ug1.7以下小（S）</t>
  </si>
  <si>
    <t>003FGHPECCL</t>
  </si>
  <si>
    <t>断熱等防火戸ＦＧ－Ｈ 横すべり出し窓オペレーター、高所用横すべり出し窓※網入り複層ガラスプロジェクト（P）ガラス中央部熱貫流率Ug1.8以下大（L）</t>
  </si>
  <si>
    <t>003FGHPECCM</t>
  </si>
  <si>
    <t>断熱等防火戸ＦＧ－Ｈ 横すべり出し窓オペレーター、高所用横すべり出し窓※網入り複層ガラスプロジェクト（P）ガラス中央部熱貫流率Ug1.8以下中（M）</t>
  </si>
  <si>
    <t>003FGHPECCS</t>
  </si>
  <si>
    <t>断熱等防火戸ＦＧ－Ｈ 横すべり出し窓オペレーター、高所用横すべり出し窓※網入り複層ガラスプロジェクト（P）ガラス中央部熱貫流率Ug1.8以下小（S）</t>
  </si>
  <si>
    <t>003FGHPSPKL</t>
  </si>
  <si>
    <t>防音防火戸ＦＧ－Ｈプロジェクト（P）一方が公称3mm以上、他方が公称3mm以上※中空層は6mm以上16mm以下の1層とする大（L）</t>
  </si>
  <si>
    <t>防火戸ＦＧ－Ｈプロジェクト（P）</t>
  </si>
  <si>
    <t>003FGHPSPKM</t>
  </si>
  <si>
    <t>防音防火戸ＦＧ－Ｈプロジェクト（P）一方が公称3mm以上、他方が公称3mm以上※中空層は6mm以上16mm以下の1層とする中（M）</t>
  </si>
  <si>
    <t>003FGHPSPKS</t>
  </si>
  <si>
    <t>防音防火戸ＦＧ－Ｈプロジェクト（P）一方が公称3mm以上、他方が公称3mm以上※中空層は6mm以上16mm以下の1層とする小（S）</t>
  </si>
  <si>
    <t>003FGHTEAAL</t>
  </si>
  <si>
    <t>断熱等防火戸ＦＧ－Ｈ 縦すべり出し窓オペレーター※網入り複層ガラス開き（T）ガラス中央部熱貫流率Ug1.3以下大（L）</t>
  </si>
  <si>
    <t>防火戸ＦＧ－Ｈ 縦すべり出し窓オペレーター※網入り複層ガラス開き（T）</t>
  </si>
  <si>
    <t>003FGHTEAAM</t>
  </si>
  <si>
    <t>断熱等防火戸ＦＧ－Ｈ 縦すべり出し窓オペレーター※網入り複層ガラス開き（T）ガラス中央部熱貫流率Ug1.3以下中（M）</t>
  </si>
  <si>
    <t>003FGHTEAAS</t>
  </si>
  <si>
    <t>断熱等防火戸ＦＧ－Ｈ 縦すべり出し窓オペレーター※網入り複層ガラス開き（T）ガラス中央部熱貫流率Ug1.3以下小（S）</t>
  </si>
  <si>
    <t>003FGHTEAAX</t>
  </si>
  <si>
    <t>断熱等防火戸ＦＧ－Ｈ 縦すべり出し窓オペレーター※網入り複層ガラス開き（T）ガラス中央部熱貫流率Ug1.3以下極小（X）</t>
  </si>
  <si>
    <t>003FGHTEBBL</t>
  </si>
  <si>
    <t>断熱等防火戸ＦＧ－Ｈ 縦すべり出し窓オペレーター※網入り複層ガラス開き（T）ガラス中央部熱貫流率Ug1.7以下大（L）</t>
  </si>
  <si>
    <t>003FGHTEBBM</t>
  </si>
  <si>
    <t>断熱等防火戸ＦＧ－Ｈ 縦すべり出し窓オペレーター※網入り複層ガラス開き（T）ガラス中央部熱貫流率Ug1.7以下中（M）</t>
  </si>
  <si>
    <t>003FGHTEBBS</t>
  </si>
  <si>
    <t>断熱等防火戸ＦＧ－Ｈ 縦すべり出し窓オペレーター※網入り複層ガラス開き（T）ガラス中央部熱貫流率Ug1.7以下小（S）</t>
  </si>
  <si>
    <t>003FGHTECCL</t>
  </si>
  <si>
    <t>断熱等防火戸ＦＧ－Ｈ 縦すべり出し窓オペレーター※網入り複層ガラス開き（T）ガラス中央部熱貫流率Ug1.8以下大（L）</t>
  </si>
  <si>
    <t>003FGHTECCM</t>
  </si>
  <si>
    <t>断熱等防火戸ＦＧ－Ｈ 縦すべり出し窓オペレーター※網入り複層ガラス開き（T）ガラス中央部熱貫流率Ug1.8以下中（M）</t>
  </si>
  <si>
    <t>003FGHTECCS</t>
  </si>
  <si>
    <t>断熱等防火戸ＦＧ－Ｈ 縦すべり出し窓オペレーター※網入り複層ガラス開き（T）ガラス中央部熱貫流率Ug1.8以下小（S）</t>
  </si>
  <si>
    <t>003FGHTSPKL</t>
  </si>
  <si>
    <t>防音防火戸ＦＧ－Ｈ開き（T）一方が公称3mm以上、他方が公称3mm以上※中空層は6mm以上16mm以下の1層とする大（L）</t>
  </si>
  <si>
    <t>防火戸ＦＧ－Ｈ開き（T）</t>
  </si>
  <si>
    <t>003FGHTSPKM</t>
  </si>
  <si>
    <t>防音防火戸ＦＧ－Ｈ開き（T）一方が公称3mm以上、他方が公称3mm以上※中空層は6mm以上16mm以下の1層とする中（M）</t>
  </si>
  <si>
    <t>003FGHTSPKS</t>
  </si>
  <si>
    <t>防音防火戸ＦＧ－Ｈ開き（T）一方が公称3mm以上、他方が公称3mm以上※中空層は6mm以上16mm以下の1層とする小（S）</t>
  </si>
  <si>
    <t>003FGHUEBBL</t>
  </si>
  <si>
    <t>断熱等防火戸ＦＧ－Ｈ 上げ下げ窓、面格子付上げ下げ窓上げ下げ（U）ガラス中央部熱貫流率Ug1.4以下大（L）</t>
  </si>
  <si>
    <t>防火戸ＦＧ－Ｈ 上げ下げ窓、面格子付上げ下げ窓上げ下げ（U）</t>
  </si>
  <si>
    <t>003FGHUEBBM</t>
  </si>
  <si>
    <t>断熱等防火戸ＦＧ－Ｈ 上げ下げ窓、面格子付上げ下げ窓上げ下げ（U）ガラス中央部熱貫流率Ug1.4以下中（M）</t>
  </si>
  <si>
    <t>003FGHUEBBS</t>
  </si>
  <si>
    <t>断熱等防火戸ＦＧ－Ｈ 上げ下げ窓、面格子付上げ下げ窓上げ下げ（U）ガラス中央部熱貫流率Ug1.4以下小（S）</t>
  </si>
  <si>
    <t>ガラス中央部熱貫流率Ug2.1以下</t>
  </si>
  <si>
    <t>003FGHUECCL</t>
  </si>
  <si>
    <t>断熱等防火戸ＦＧ－Ｈ 上げ下げ窓、面格子付上げ下げ窓上げ下げ（U）ガラス中央部熱貫流率Ug2.1以下大（L）</t>
  </si>
  <si>
    <t>003FGHUECCM</t>
  </si>
  <si>
    <t>断熱等防火戸ＦＧ－Ｈ 上げ下げ窓、面格子付上げ下げ窓上げ下げ（U）ガラス中央部熱貫流率Ug2.1以下中（M）</t>
  </si>
  <si>
    <t>003FGHUECCS</t>
  </si>
  <si>
    <t>断熱等防火戸ＦＧ－Ｈ 上げ下げ窓、面格子付上げ下げ窓上げ下げ（U）ガラス中央部熱貫流率Ug2.1以下小（S）</t>
  </si>
  <si>
    <t>003FGHUSPKL</t>
  </si>
  <si>
    <t>防音防火戸ＦＧ－Ｈ上げ下げ（U）一方が公称3mm以上、他方が公称3mm以上※中空層は6mm以上16mm以下の1層とする大（L）</t>
  </si>
  <si>
    <t>防火戸ＦＧ－Ｈ上げ下げ（U）</t>
  </si>
  <si>
    <t>003FGHUSPKM</t>
  </si>
  <si>
    <t>防音防火戸ＦＧ－Ｈ上げ下げ（U）一方が公称3mm以上、他方が公称3mm以上※中空層は6mm以上16mm以下の1層とする中（M）</t>
  </si>
  <si>
    <t>003FGHUSPKS</t>
  </si>
  <si>
    <t>防音防火戸ＦＧ－Ｈ上げ下げ（U）一方が公称3mm以上、他方が公称3mm以上※中空層は6mm以上16mm以下の1層とする小（S）</t>
  </si>
  <si>
    <t>003FGLFEAAL</t>
  </si>
  <si>
    <t>断熱等防火戸ＦＧ－Ｌ ＦＩＸ窓（内押縁タイプ）FIX（F）ガラス中央部熱貫流率Ug1.4以下大（L）</t>
  </si>
  <si>
    <t>防火戸ＦＧ－Ｌ ＦＩＸ窓（内押縁タイプ）FIX（F）</t>
  </si>
  <si>
    <t>003FGLFEAAM</t>
  </si>
  <si>
    <t>断熱等防火戸ＦＧ－Ｌ ＦＩＸ窓（内押縁タイプ）FIX（F）ガラス中央部熱貫流率Ug1.4以下中（M）</t>
  </si>
  <si>
    <t>003FGLFEAAS</t>
  </si>
  <si>
    <t>断熱等防火戸ＦＧ－Ｌ ＦＩＸ窓（内押縁タイプ）FIX（F）ガラス中央部熱貫流率Ug1.4以下小（S）</t>
  </si>
  <si>
    <t>003FGLFEAAX</t>
  </si>
  <si>
    <t>断熱等防火戸ＦＧ－Ｌ ＦＩＸ窓（内押縁タイプ）FIX（F）ガラス中央部熱貫流率Ug1.4以下極小（X）</t>
  </si>
  <si>
    <t>003FGLFEBBL</t>
  </si>
  <si>
    <t>断熱等防火戸ＦＧ－Ｌ ＦＩＸ窓（内押縁タイプ）FIX（F）ガラス中央部熱貫流率Ug1.6以下大（L）</t>
  </si>
  <si>
    <t>003FGLFEBBM</t>
  </si>
  <si>
    <t>断熱等防火戸ＦＧ－Ｌ ＦＩＸ窓（内押縁タイプ）FIX（F）ガラス中央部熱貫流率Ug1.6以下中（M）</t>
  </si>
  <si>
    <t>003FGLFEBBS</t>
  </si>
  <si>
    <t>断熱等防火戸ＦＧ－Ｌ ＦＩＸ窓（内押縁タイプ）FIX（F）ガラス中央部熱貫流率Ug1.6以下小（S）</t>
  </si>
  <si>
    <t>003FGLFSPKL</t>
  </si>
  <si>
    <t>防音防火戸ＦＧ－ＬFIX（F）一方が公称3mm以上、他方が公称3mm以上※中空層は6mm以上16mm以下の1層とする大（L）</t>
  </si>
  <si>
    <t>防火戸ＦＧ－ＬFIX（F）</t>
  </si>
  <si>
    <t>003FGLFSPKM</t>
  </si>
  <si>
    <t>防音防火戸ＦＧ－ＬFIX（F）一方が公称3mm以上、他方が公称3mm以上※中空層は6mm以上16mm以下の1層とする中（M）</t>
  </si>
  <si>
    <t>003FGLFSPKS</t>
  </si>
  <si>
    <t>防音防火戸ＦＧ－ＬFIX（F）一方が公称3mm以上、他方が公称3mm以上※中空層は6mm以上16mm以下の1層とする小（S）</t>
  </si>
  <si>
    <t>003FGLHEBBL</t>
  </si>
  <si>
    <t>断熱等防火戸ＦＧ－Ｌ 引違い窓引違い（H）ガラス中央部熱貫流率Ug1.7以下大（L）</t>
  </si>
  <si>
    <t>防火戸ＦＧ－Ｌ 引違い窓引違い（H）</t>
  </si>
  <si>
    <t>003FGLHEBBM</t>
  </si>
  <si>
    <t>断熱等防火戸ＦＧ－Ｌ 引違い窓引違い（H）ガラス中央部熱貫流率Ug1.7以下中（M）</t>
  </si>
  <si>
    <t>003FGLHEBBS</t>
  </si>
  <si>
    <t>断熱等防火戸ＦＧ－Ｌ 引違い窓引違い（H）ガラス中央部熱貫流率Ug1.7以下小（S）</t>
  </si>
  <si>
    <t>003FGLHECCL</t>
  </si>
  <si>
    <t>断熱等防火戸ＦＧ－Ｌ 引違い窓引違い（H）ガラス中央部熱貫流率Ug1.8以下大（L）</t>
  </si>
  <si>
    <t>003FGLHECCM</t>
  </si>
  <si>
    <t>断熱等防火戸ＦＧ－Ｌ 引違い窓引違い（H）ガラス中央部熱貫流率Ug1.8以下中（M）</t>
  </si>
  <si>
    <t>003FGLHECCS</t>
  </si>
  <si>
    <t>断熱等防火戸ＦＧ－Ｌ 引違い窓引違い（H）ガラス中央部熱貫流率Ug1.8以下小（S）</t>
  </si>
  <si>
    <t>003FGLHSPKL</t>
  </si>
  <si>
    <t>防音防火戸ＦＧ－Ｌ引違い（H）一方が公称3mm以上、他方が公称3mm以上※中空層は6mm以上16mm以下の1層とする大（L）</t>
  </si>
  <si>
    <t>防火戸ＦＧ－Ｌ引違い（H）</t>
  </si>
  <si>
    <t>003FGLHSPKM</t>
  </si>
  <si>
    <t>防音防火戸ＦＧ－Ｌ引違い（H）一方が公称3mm以上、他方が公称3mm以上※中空層は6mm以上16mm以下の1層とする中（M）</t>
  </si>
  <si>
    <t>003FGLHSPKS</t>
  </si>
  <si>
    <t>防音防火戸ＦＧ－Ｌ引違い（H）一方が公称3mm以上、他方が公称3mm以上※中空層は6mm以上16mm以下の1層とする小（S）</t>
  </si>
  <si>
    <t>防火戸ＦＧ－Ｌ 横すべり出し窓オペレーター、高所用横すべり出し窓※網入り複層ガラス</t>
  </si>
  <si>
    <t>003FGLPEAAL</t>
  </si>
  <si>
    <t>断熱等防火戸ＦＧ－Ｌ 横すべり出し窓オペレーター、高所用横すべり出し窓※網入り複層ガラスプロジェクト（P）ガラス中央部熱貫流率Ug1.3以下大（L）</t>
  </si>
  <si>
    <t>防火戸ＦＧ－Ｌ 横すべり出し窓オペレーター、高所用横すべり出し窓※網入り複層ガラスプロジェクト（P）</t>
  </si>
  <si>
    <t>003FGLPEAAM</t>
  </si>
  <si>
    <t>断熱等防火戸ＦＧ－Ｌ 横すべり出し窓オペレーター、高所用横すべり出し窓※網入り複層ガラスプロジェクト（P）ガラス中央部熱貫流率Ug1.3以下中（M）</t>
  </si>
  <si>
    <t>003FGLPEAAS</t>
  </si>
  <si>
    <t>断熱等防火戸ＦＧ－Ｌ 横すべり出し窓オペレーター、高所用横すべり出し窓※網入り複層ガラスプロジェクト（P）ガラス中央部熱貫流率Ug1.3以下小（S）</t>
  </si>
  <si>
    <t>003FGLPEAAX</t>
  </si>
  <si>
    <t>断熱等防火戸ＦＧ－Ｌ 横すべり出し窓オペレーター、高所用横すべり出し窓※網入り複層ガラスプロジェクト（P）ガラス中央部熱貫流率Ug1.3以下極小（X）</t>
  </si>
  <si>
    <t>003FGLPEBBL</t>
  </si>
  <si>
    <t>断熱等防火戸ＦＧ－Ｌ 横すべり出し窓オペレーター、高所用横すべり出し窓※網入り複層ガラスプロジェクト（P）ガラス中央部熱貫流率Ug1.7以下大（L）</t>
  </si>
  <si>
    <t>003FGLPEBBM</t>
  </si>
  <si>
    <t>断熱等防火戸ＦＧ－Ｌ 横すべり出し窓オペレーター、高所用横すべり出し窓※網入り複層ガラスプロジェクト（P）ガラス中央部熱貫流率Ug1.7以下中（M）</t>
  </si>
  <si>
    <t>003FGLPEBBS</t>
  </si>
  <si>
    <t>断熱等防火戸ＦＧ－Ｌ 横すべり出し窓オペレーター、高所用横すべり出し窓※網入り複層ガラスプロジェクト（P）ガラス中央部熱貫流率Ug1.7以下小（S）</t>
  </si>
  <si>
    <t>003FGLPECCL</t>
  </si>
  <si>
    <t>断熱等防火戸ＦＧ－Ｌ 横すべり出し窓オペレーター、高所用横すべり出し窓※網入り複層ガラスプロジェクト（P）ガラス中央部熱貫流率Ug1.8以下大（L）</t>
  </si>
  <si>
    <t>003FGLPECCM</t>
  </si>
  <si>
    <t>断熱等防火戸ＦＧ－Ｌ 横すべり出し窓オペレーター、高所用横すべり出し窓※網入り複層ガラスプロジェクト（P）ガラス中央部熱貫流率Ug1.8以下中（M）</t>
  </si>
  <si>
    <t>003FGLPECCS</t>
  </si>
  <si>
    <t>断熱等防火戸ＦＧ－Ｌ 横すべり出し窓オペレーター、高所用横すべり出し窓※網入り複層ガラスプロジェクト（P）ガラス中央部熱貫流率Ug1.8以下小（S）</t>
  </si>
  <si>
    <t>003FGLPSPKL</t>
  </si>
  <si>
    <t>防音防火戸ＦＧ－Ｌプロジェクト（P）一方が公称3mm以上、他方が公称3mm以上※中空層は6mm以上16mm以下の1層とする大（L）</t>
  </si>
  <si>
    <t>防火戸ＦＧ－Ｌプロジェクト（P）</t>
  </si>
  <si>
    <t>003FGLPSPKM</t>
  </si>
  <si>
    <t>防音防火戸ＦＧ－Ｌプロジェクト（P）一方が公称3mm以上、他方が公称3mm以上※中空層は6mm以上16mm以下の1層とする中（M）</t>
  </si>
  <si>
    <t>003FGLPSPKS</t>
  </si>
  <si>
    <t>防音防火戸ＦＧ－Ｌプロジェクト（P）一方が公称3mm以上、他方が公称3mm以上※中空層は6mm以上16mm以下の1層とする小（S）</t>
  </si>
  <si>
    <t>003FGLTEAAL</t>
  </si>
  <si>
    <t>断熱等防火戸ＦＧ－Ｌ 縦すべり出し窓オペレーター※網入り複層ガラス開き（T）ガラス中央部熱貫流率Ug1.3以下大（L）</t>
  </si>
  <si>
    <t>防火戸ＦＧ－Ｌ 縦すべり出し窓オペレーター※網入り複層ガラス開き（T）</t>
  </si>
  <si>
    <t>003FGLTEAAM</t>
  </si>
  <si>
    <t>断熱等防火戸ＦＧ－Ｌ 縦すべり出し窓オペレーター※網入り複層ガラス開き（T）ガラス中央部熱貫流率Ug1.3以下中（M）</t>
  </si>
  <si>
    <t>003FGLTEAAS</t>
  </si>
  <si>
    <t>断熱等防火戸ＦＧ－Ｌ 縦すべり出し窓オペレーター※網入り複層ガラス開き（T）ガラス中央部熱貫流率Ug1.3以下小（S）</t>
  </si>
  <si>
    <t>003FGLTEAAX</t>
  </si>
  <si>
    <t>断熱等防火戸ＦＧ－Ｌ 縦すべり出し窓オペレーター※網入り複層ガラス開き（T）ガラス中央部熱貫流率Ug1.3以下極小（X）</t>
  </si>
  <si>
    <t>003FGLTEBBL</t>
  </si>
  <si>
    <t>断熱等防火戸ＦＧ－Ｌ 縦すべり出し窓オペレーター※網入り複層ガラス開き（T）ガラス中央部熱貫流率Ug1.7以下大（L）</t>
  </si>
  <si>
    <t>003FGLTEBBM</t>
  </si>
  <si>
    <t>断熱等防火戸ＦＧ－Ｌ 縦すべり出し窓オペレーター※網入り複層ガラス開き（T）ガラス中央部熱貫流率Ug1.7以下中（M）</t>
  </si>
  <si>
    <t>003FGLTEBBS</t>
  </si>
  <si>
    <t>断熱等防火戸ＦＧ－Ｌ 縦すべり出し窓オペレーター※網入り複層ガラス開き（T）ガラス中央部熱貫流率Ug1.7以下小（S）</t>
  </si>
  <si>
    <t>003FGLTECCL</t>
  </si>
  <si>
    <t>断熱等防火戸ＦＧ－Ｌ 縦すべり出し窓オペレーター※網入り複層ガラス開き（T）ガラス中央部熱貫流率Ug1.8以下大（L）</t>
  </si>
  <si>
    <t>003FGLTECCM</t>
  </si>
  <si>
    <t>断熱等防火戸ＦＧ－Ｌ 縦すべり出し窓オペレーター※網入り複層ガラス開き（T）ガラス中央部熱貫流率Ug1.8以下中（M）</t>
  </si>
  <si>
    <t>003FGLTECCS</t>
  </si>
  <si>
    <t>断熱等防火戸ＦＧ－Ｌ 縦すべり出し窓オペレーター※網入り複層ガラス開き（T）ガラス中央部熱貫流率Ug1.8以下小（S）</t>
  </si>
  <si>
    <t>003FGLTSPKL</t>
  </si>
  <si>
    <t>防音防火戸ＦＧ－Ｌ開き（T）一方が公称3mm以上、他方が公称3mm以上※中空層は6mm以上16mm以下の1層とする大（L）</t>
  </si>
  <si>
    <t>防火戸ＦＧ－Ｌ開き（T）</t>
  </si>
  <si>
    <t>003FGLTSPKM</t>
  </si>
  <si>
    <t>防音防火戸ＦＧ－Ｌ開き（T）一方が公称3mm以上、他方が公称3mm以上※中空層は6mm以上16mm以下の1層とする中（M）</t>
  </si>
  <si>
    <t>003FGLTSPKS</t>
  </si>
  <si>
    <t>防音防火戸ＦＧ－Ｌ開き（T）一方が公称3mm以上、他方が公称3mm以上※中空層は6mm以上16mm以下の1層とする小（S）</t>
  </si>
  <si>
    <t>003FGLUEBBL</t>
  </si>
  <si>
    <t>断熱等防火戸ＦＧ－Ｌ 上げ下げ窓、面格子付上げ下げ窓上げ下げ（U）ガラス中央部熱貫流率Ug1.4以下大（L）</t>
  </si>
  <si>
    <t>防火戸ＦＧ－Ｌ 上げ下げ窓、面格子付上げ下げ窓上げ下げ（U）</t>
  </si>
  <si>
    <t>003FGLUEBBM</t>
  </si>
  <si>
    <t>断熱等防火戸ＦＧ－Ｌ 上げ下げ窓、面格子付上げ下げ窓上げ下げ（U）ガラス中央部熱貫流率Ug1.4以下中（M）</t>
  </si>
  <si>
    <t>003FGLUEBBS</t>
  </si>
  <si>
    <t>断熱等防火戸ＦＧ－Ｌ 上げ下げ窓、面格子付上げ下げ窓上げ下げ（U）ガラス中央部熱貫流率Ug1.4以下小（S）</t>
  </si>
  <si>
    <t>003FGLUECCL</t>
  </si>
  <si>
    <t>断熱等防火戸ＦＧ－Ｌ 上げ下げ窓、面格子付上げ下げ窓上げ下げ（U）ガラス中央部熱貫流率Ug2.1以下大（L）</t>
  </si>
  <si>
    <t>003FGLUECCM</t>
  </si>
  <si>
    <t>断熱等防火戸ＦＧ－Ｌ 上げ下げ窓、面格子付上げ下げ窓上げ下げ（U）ガラス中央部熱貫流率Ug2.1以下中（M）</t>
  </si>
  <si>
    <t>003FGLUECCS</t>
  </si>
  <si>
    <t>断熱等防火戸ＦＧ－Ｌ 上げ下げ窓、面格子付上げ下げ窓上げ下げ（U）ガラス中央部熱貫流率Ug2.1以下小（S）</t>
  </si>
  <si>
    <t>003FGLUSPKL</t>
  </si>
  <si>
    <t>防音防火戸ＦＧ－Ｌ上げ下げ（U）一方が公称3mm以上、他方が公称3mm以上※中空層は6mm以上16mm以下の1層とする大（L）</t>
  </si>
  <si>
    <t>防火戸ＦＧ－Ｌ上げ下げ（U）</t>
  </si>
  <si>
    <t>003FGLUSPKM</t>
  </si>
  <si>
    <t>防音防火戸ＦＧ－Ｌ上げ下げ（U）一方が公称3mm以上、他方が公称3mm以上※中空層は6mm以上16mm以下の1層とする中（M）</t>
  </si>
  <si>
    <t>003FGLUSPKS</t>
  </si>
  <si>
    <t>防音防火戸ＦＧ－Ｌ上げ下げ（U）一方が公称3mm以上、他方が公称3mm以上※中空層は6mm以上16mm以下の1層とする小（S）</t>
  </si>
  <si>
    <t>003KFSTESSL</t>
  </si>
  <si>
    <t>断熱等ＴＷ（トリプルガラス）縦すべり出し窓グレモン（アルゴンガス）開き（T）ガラス中央部熱貫流率Ug0.92以下大（L）</t>
  </si>
  <si>
    <t>003KFSTESSM</t>
  </si>
  <si>
    <t>断熱等ＴＷ（トリプルガラス）縦すべり出し窓グレモン（アルゴンガス）開き（T）ガラス中央部熱貫流率Ug0.92以下中（M）</t>
  </si>
  <si>
    <t>003KFSTESSS</t>
  </si>
  <si>
    <t>断熱等ＴＷ（トリプルガラス）縦すべり出し窓グレモン（アルゴンガス）開き（T）ガラス中央部熱貫流率Ug0.92以下小（S）</t>
  </si>
  <si>
    <t>003KFSTESSX</t>
  </si>
  <si>
    <t>断熱等ＴＷ（トリプルガラス）縦すべり出し窓グレモン（アルゴンガス）開き（T）ガラス中央部熱貫流率Ug0.92以下極小（X）</t>
  </si>
  <si>
    <t>003KFSTXSSL</t>
  </si>
  <si>
    <t>断熱等+防犯ＴＷ（トリプルガラス）縦すべり出し窓グレモン（アルゴンガス）開き（T）ガラス中央部熱貫流率Ug0.92以下大（L）</t>
  </si>
  <si>
    <t>003KFSTXSSM</t>
  </si>
  <si>
    <t>断熱等+防犯ＴＷ（トリプルガラス）縦すべり出し窓グレモン（アルゴンガス）開き（T）ガラス中央部熱貫流率Ug0.92以下中（M）</t>
  </si>
  <si>
    <t>003KFSTXSSS</t>
  </si>
  <si>
    <t>断熱等+防犯ＴＷ（トリプルガラス）縦すべり出し窓グレモン（アルゴンガス）開き（T）ガラス中央部熱貫流率Ug0.92以下小（S）</t>
  </si>
  <si>
    <t>003KFSTXSSX</t>
  </si>
  <si>
    <t>断熱等+防犯ＴＷ（トリプルガラス）縦すべり出し窓グレモン（アルゴンガス）開き（T）ガラス中央部熱貫流率Ug0.92以下極小（X）</t>
  </si>
  <si>
    <t>003KFSTHSSL</t>
  </si>
  <si>
    <t>断熱等+防災ＴＷ（トリプルガラス）縦すべり出し窓グレモン（アルゴンガス）開き（T）ガラス中央部熱貫流率Ug0.92以下大（L）</t>
  </si>
  <si>
    <t>003KFSTHSSM</t>
  </si>
  <si>
    <t>断熱等+防災ＴＷ（トリプルガラス）縦すべり出し窓グレモン（アルゴンガス）開き（T）ガラス中央部熱貫流率Ug0.92以下中（M）</t>
  </si>
  <si>
    <t>003KFSTHSSS</t>
  </si>
  <si>
    <t>断熱等+防災ＴＷ（トリプルガラス）縦すべり出し窓グレモン（アルゴンガス）開き（T）ガラス中央部熱貫流率Ug0.92以下小（S）</t>
  </si>
  <si>
    <t>003KFSTHSSX</t>
  </si>
  <si>
    <t>断熱等+防災ＴＷ（トリプルガラス）縦すべり出し窓グレモン（アルゴンガス）開き（T）ガラス中央部熱貫流率Ug0.92以下極小（X）</t>
  </si>
  <si>
    <t>003KFSPESSL</t>
  </si>
  <si>
    <t>断熱等ＴＷ（トリプルガラス）横すべり出し窓グレモン（アルゴンガス）プロジェクト（P）ガラス中央部熱貫流率Ug0.92以下大（L）</t>
  </si>
  <si>
    <t>003KFSPESSM</t>
  </si>
  <si>
    <t>断熱等ＴＷ（トリプルガラス）横すべり出し窓グレモン（アルゴンガス）プロジェクト（P）ガラス中央部熱貫流率Ug0.92以下中（M）</t>
  </si>
  <si>
    <t>003KFSPESSS</t>
  </si>
  <si>
    <t>断熱等ＴＷ（トリプルガラス）横すべり出し窓グレモン（アルゴンガス）プロジェクト（P）ガラス中央部熱貫流率Ug0.92以下小（S）</t>
  </si>
  <si>
    <t>003KFSPESSX</t>
  </si>
  <si>
    <t>断熱等ＴＷ（トリプルガラス）横すべり出し窓グレモン（アルゴンガス）プロジェクト（P）ガラス中央部熱貫流率Ug0.92以下極小（X）</t>
  </si>
  <si>
    <t>003KFSPXSSL</t>
  </si>
  <si>
    <t>断熱等+防犯ＴＷ（トリプルガラス）横すべり出し窓グレモン（アルゴンガス）プロジェクト（P）ガラス中央部熱貫流率Ug0.92以下大（L）</t>
  </si>
  <si>
    <t>003KFSPXSSM</t>
  </si>
  <si>
    <t>断熱等+防犯ＴＷ（トリプルガラス）横すべり出し窓グレモン（アルゴンガス）プロジェクト（P）ガラス中央部熱貫流率Ug0.92以下中（M）</t>
  </si>
  <si>
    <t>003KFSPXSSS</t>
  </si>
  <si>
    <t>断熱等+防犯ＴＷ（トリプルガラス）横すべり出し窓グレモン（アルゴンガス）プロジェクト（P）ガラス中央部熱貫流率Ug0.92以下小（S）</t>
  </si>
  <si>
    <t>003KFSPXSSX</t>
  </si>
  <si>
    <t>断熱等+防犯ＴＷ（トリプルガラス）横すべり出し窓グレモン（アルゴンガス）プロジェクト（P）ガラス中央部熱貫流率Ug0.92以下極小（X）</t>
  </si>
  <si>
    <t>003KFSPHSSL</t>
  </si>
  <si>
    <t>断熱等+防災ＴＷ（トリプルガラス）横すべり出し窓グレモン（アルゴンガス）プロジェクト（P）ガラス中央部熱貫流率Ug0.92以下大（L）</t>
  </si>
  <si>
    <t>003KFSPHSSM</t>
  </si>
  <si>
    <t>断熱等+防災ＴＷ（トリプルガラス）横すべり出し窓グレモン（アルゴンガス）プロジェクト（P）ガラス中央部熱貫流率Ug0.92以下中（M）</t>
  </si>
  <si>
    <t>003KFSPHSSS</t>
  </si>
  <si>
    <t>断熱等+防災ＴＷ（トリプルガラス）横すべり出し窓グレモン（アルゴンガス）プロジェクト（P）ガラス中央部熱貫流率Ug0.92以下小（S）</t>
  </si>
  <si>
    <t>003KFSPHSSX</t>
  </si>
  <si>
    <t>断熱等+防災ＴＷ（トリプルガラス）横すべり出し窓グレモン（アルゴンガス）プロジェクト（P）ガラス中央部熱貫流率Ug0.92以下極小（X）</t>
  </si>
  <si>
    <t>003KFSHEAAL</t>
  </si>
  <si>
    <t>断熱等ＴＷ（トリプルガラス）引違い窓フラットタイプ（アルゴンガス）引違い（H）ガラス中央部熱貫流率Ug0.92以下大（L）</t>
  </si>
  <si>
    <t>003KFSHEAAM</t>
  </si>
  <si>
    <t>断熱等ＴＷ（トリプルガラス）引違い窓フラットタイプ（アルゴンガス）引違い（H）ガラス中央部熱貫流率Ug0.92以下中（M）</t>
  </si>
  <si>
    <t>003KFSHEAAS</t>
  </si>
  <si>
    <t>断熱等ＴＷ（トリプルガラス）引違い窓フラットタイプ（アルゴンガス）引違い（H）ガラス中央部熱貫流率Ug0.92以下小（S）</t>
  </si>
  <si>
    <t>003KFSHEAAX</t>
  </si>
  <si>
    <t>断熱等ＴＷ（トリプルガラス）引違い窓フラットタイプ（アルゴンガス）引違い（H）ガラス中央部熱貫流率Ug0.92以下極小（X）</t>
  </si>
  <si>
    <t>003KFSHXAAL</t>
  </si>
  <si>
    <t>断熱等+防犯ＴＷ（トリプルガラス）引違い窓フラットタイプ（アルゴンガス）引違い（H）ガラス中央部熱貫流率Ug0.92以下大（L）</t>
  </si>
  <si>
    <t>003KFSHXAAM</t>
  </si>
  <si>
    <t>断熱等+防犯ＴＷ（トリプルガラス）引違い窓フラットタイプ（アルゴンガス）引違い（H）ガラス中央部熱貫流率Ug0.92以下中（M）</t>
  </si>
  <si>
    <t>003KFSHXAAS</t>
  </si>
  <si>
    <t>断熱等+防犯ＴＷ（トリプルガラス）引違い窓フラットタイプ（アルゴンガス）引違い（H）ガラス中央部熱貫流率Ug0.92以下小（S）</t>
  </si>
  <si>
    <t>003KFSHXAAX</t>
  </si>
  <si>
    <t>断熱等+防犯ＴＷ（トリプルガラス）引違い窓フラットタイプ（アルゴンガス）引違い（H）ガラス中央部熱貫流率Ug0.92以下極小（X）</t>
  </si>
  <si>
    <t>003KFSHHAAL</t>
  </si>
  <si>
    <t>断熱等+防災ＴＷ（トリプルガラス）引違い窓フラットタイプ（アルゴンガス）引違い（H）ガラス中央部熱貫流率Ug0.92以下大（L）</t>
  </si>
  <si>
    <t>003KFSHHAAM</t>
  </si>
  <si>
    <t>断熱等+防災ＴＷ（トリプルガラス）引違い窓フラットタイプ（アルゴンガス）引違い（H）ガラス中央部熱貫流率Ug0.92以下中（M）</t>
  </si>
  <si>
    <t>003KFSHHAAS</t>
  </si>
  <si>
    <t>断熱等+防災ＴＷ（トリプルガラス）引違い窓フラットタイプ（アルゴンガス）引違い（H）ガラス中央部熱貫流率Ug0.92以下小（S）</t>
  </si>
  <si>
    <t>003KFSHHAAX</t>
  </si>
  <si>
    <t>断熱等+防災ＴＷ（トリプルガラス）引違い窓フラットタイプ（アルゴンガス）引違い（H）ガラス中央部熱貫流率Ug0.92以下極小（X）</t>
  </si>
  <si>
    <t>ＴＷ（トリプルガラス）テラスドア、勝手口ドア（アルゴンガス）</t>
  </si>
  <si>
    <t>003KFTTESSL</t>
  </si>
  <si>
    <t>断熱等ＴＷ（トリプルガラス）テラスドア、勝手口ドア（アルゴンガス）開き（T）ガラス中央部熱貫流率Ug0.92以下大（L）</t>
  </si>
  <si>
    <t>ＴＷ（トリプルガラス）テラスドア、勝手口ドア（アルゴンガス）開き（T）</t>
  </si>
  <si>
    <t>003KFTTESSM</t>
  </si>
  <si>
    <t>断熱等ＴＷ（トリプルガラス）テラスドア、勝手口ドア（アルゴンガス）開き（T）ガラス中央部熱貫流率Ug0.92以下中（M）</t>
  </si>
  <si>
    <t>003KFTTESSS</t>
  </si>
  <si>
    <t>断熱等ＴＷ（トリプルガラス）テラスドア、勝手口ドア（アルゴンガス）開き（T）ガラス中央部熱貫流率Ug0.92以下小（S）</t>
  </si>
  <si>
    <t>003KFTTESSX</t>
  </si>
  <si>
    <t>断熱等ＴＷ（トリプルガラス）テラスドア、勝手口ドア（アルゴンガス）開き（T）ガラス中央部熱貫流率Ug0.92以下極小（X）</t>
  </si>
  <si>
    <t>003KFTTXSSL</t>
  </si>
  <si>
    <t>断熱等+防犯ＴＷ（トリプルガラス）テラスドア、勝手口ドア（アルゴンガス）開き（T）ガラス中央部熱貫流率Ug0.92以下大（L）</t>
  </si>
  <si>
    <t>003KFTTXSSM</t>
  </si>
  <si>
    <t>断熱等+防犯ＴＷ（トリプルガラス）テラスドア、勝手口ドア（アルゴンガス）開き（T）ガラス中央部熱貫流率Ug0.92以下中（M）</t>
  </si>
  <si>
    <t>003KFTTXSSS</t>
  </si>
  <si>
    <t>断熱等+防犯ＴＷ（トリプルガラス）テラスドア、勝手口ドア（アルゴンガス）開き（T）ガラス中央部熱貫流率Ug0.92以下小（S）</t>
  </si>
  <si>
    <t>003KFTTXSSX</t>
  </si>
  <si>
    <t>断熱等+防犯ＴＷ（トリプルガラス）テラスドア、勝手口ドア（アルゴンガス）開き（T）ガラス中央部熱貫流率Ug0.92以下極小（X）</t>
  </si>
  <si>
    <t>003KFTTHSSL</t>
  </si>
  <si>
    <t>断熱等+防災ＴＷ（トリプルガラス）テラスドア、勝手口ドア（アルゴンガス）開き（T）ガラス中央部熱貫流率Ug0.92以下大（L）</t>
  </si>
  <si>
    <t>003KFTTHSSM</t>
  </si>
  <si>
    <t>断熱等+防災ＴＷ（トリプルガラス）テラスドア、勝手口ドア（アルゴンガス）開き（T）ガラス中央部熱貫流率Ug0.92以下中（M）</t>
  </si>
  <si>
    <t>003KFTTHSSS</t>
  </si>
  <si>
    <t>断熱等+防災ＴＷ（トリプルガラス）テラスドア、勝手口ドア（アルゴンガス）開き（T）ガラス中央部熱貫流率Ug0.92以下小（S）</t>
  </si>
  <si>
    <t>003KFTTHSSX</t>
  </si>
  <si>
    <t>断熱等+防災ＴＷ（トリプルガラス）テラスドア、勝手口ドア（アルゴンガス）開き（T）ガラス中央部熱貫流率Ug0.92以下極小（X）</t>
  </si>
  <si>
    <t>ＴＷ（トリプルガラス）採風勝手口ドアFS（アルゴンガス）</t>
  </si>
  <si>
    <t>003KFUTEAAL</t>
  </si>
  <si>
    <t>断熱等ＴＷ（トリプルガラス）採風勝手口ドアFS（アルゴンガス）開き（T）ガラス中央部熱貫流率Ug0.92以下大（L）</t>
  </si>
  <si>
    <t>ＴＷ（トリプルガラス）採風勝手口ドアFS（アルゴンガス）開き（T）</t>
  </si>
  <si>
    <t>003KFUTEAAM</t>
  </si>
  <si>
    <t>断熱等ＴＷ（トリプルガラス）採風勝手口ドアFS（アルゴンガス）開き（T）ガラス中央部熱貫流率Ug0.92以下中（M）</t>
  </si>
  <si>
    <t>003KFUTEAAS</t>
  </si>
  <si>
    <t>断熱等ＴＷ（トリプルガラス）採風勝手口ドアFS（アルゴンガス）開き（T）ガラス中央部熱貫流率Ug0.92以下小（S）</t>
  </si>
  <si>
    <t>003KFUTEAAX</t>
  </si>
  <si>
    <t>断熱等ＴＷ（トリプルガラス）採風勝手口ドアFS（アルゴンガス）開き（T）ガラス中央部熱貫流率Ug0.92以下極小（X）</t>
  </si>
  <si>
    <t>003KFUTXAAL</t>
  </si>
  <si>
    <t>断熱等+防犯ＴＷ（トリプルガラス）採風勝手口ドアFS（アルゴンガス）開き（T）ガラス中央部熱貫流率Ug0.92以下大（L）</t>
  </si>
  <si>
    <t>003KFUTXAAM</t>
  </si>
  <si>
    <t>断熱等+防犯ＴＷ（トリプルガラス）採風勝手口ドアFS（アルゴンガス）開き（T）ガラス中央部熱貫流率Ug0.92以下中（M）</t>
  </si>
  <si>
    <t>003KFUTXAAS</t>
  </si>
  <si>
    <t>断熱等+防犯ＴＷ（トリプルガラス）採風勝手口ドアFS（アルゴンガス）開き（T）ガラス中央部熱貫流率Ug0.92以下小（S）</t>
  </si>
  <si>
    <t>003KFUTXAAX</t>
  </si>
  <si>
    <t>断熱等+防犯ＴＷ（トリプルガラス）採風勝手口ドアFS（アルゴンガス）開き（T）ガラス中央部熱貫流率Ug0.92以下極小（X）</t>
  </si>
  <si>
    <t>003KFUTHAAL</t>
  </si>
  <si>
    <t>断熱等+防災ＴＷ（トリプルガラス）採風勝手口ドアFS（アルゴンガス）開き（T）ガラス中央部熱貫流率Ug0.92以下大（L）</t>
  </si>
  <si>
    <t>003KFUTHAAM</t>
  </si>
  <si>
    <t>断熱等+防災ＴＷ（トリプルガラス）採風勝手口ドアFS（アルゴンガス）開き（T）ガラス中央部熱貫流率Ug0.92以下中（M）</t>
  </si>
  <si>
    <t>003KFUTHAAS</t>
  </si>
  <si>
    <t>断熱等+防災ＴＷ（トリプルガラス）採風勝手口ドアFS（アルゴンガス）開き（T）ガラス中央部熱貫流率Ug0.92以下小（S）</t>
  </si>
  <si>
    <t>003KFUTHAAX</t>
  </si>
  <si>
    <t>断熱等+防災ＴＷ（トリプルガラス）採風勝手口ドアFS（アルゴンガス）開き（T）ガラス中央部熱貫流率Ug0.92以下極小（X）</t>
  </si>
  <si>
    <t>003KFVTESSL</t>
  </si>
  <si>
    <t>断熱等ＴＷ（複層ガラス）縦すべり出し窓グレモン開き（T）ガラス中央部熱貫流率Ug1.2以下大（L）</t>
  </si>
  <si>
    <t>ＴＷ（複層ガラス）縦すべり出し窓グレモン開き（T）</t>
  </si>
  <si>
    <t>003KFVTESSM</t>
  </si>
  <si>
    <t>断熱等ＴＷ（複層ガラス）縦すべり出し窓グレモン開き（T）ガラス中央部熱貫流率Ug1.2以下中（M）</t>
  </si>
  <si>
    <t>003KFVTESSS</t>
  </si>
  <si>
    <t>断熱等ＴＷ（複層ガラス）縦すべり出し窓グレモン開き（T）ガラス中央部熱貫流率Ug1.2以下小（S）</t>
  </si>
  <si>
    <t>003KFVTESSX</t>
  </si>
  <si>
    <t>断熱等ＴＷ（複層ガラス）縦すべり出し窓グレモン開き（T）ガラス中央部熱貫流率Ug1.2以下極小（X）</t>
  </si>
  <si>
    <t>003KFVTXSSL</t>
  </si>
  <si>
    <t>断熱等+防犯ＴＷ（複層ガラス）縦すべり出し窓グレモン開き（T）ガラス中央部熱貫流率Ug1.2以下大（L）</t>
  </si>
  <si>
    <t>003KFVTXSSM</t>
  </si>
  <si>
    <t>断熱等+防犯ＴＷ（複層ガラス）縦すべり出し窓グレモン開き（T）ガラス中央部熱貫流率Ug1.2以下中（M）</t>
  </si>
  <si>
    <t>003KFVTXSSS</t>
  </si>
  <si>
    <t>断熱等+防犯ＴＷ（複層ガラス）縦すべり出し窓グレモン開き（T）ガラス中央部熱貫流率Ug1.2以下小（S）</t>
  </si>
  <si>
    <t>003KFVTXSSX</t>
  </si>
  <si>
    <t>断熱等+防犯ＴＷ（複層ガラス）縦すべり出し窓グレモン開き（T）ガラス中央部熱貫流率Ug1.2以下極小（X）</t>
  </si>
  <si>
    <t>003KFVTHSSL</t>
  </si>
  <si>
    <t>断熱等+防災ＴＷ（複層ガラス）縦すべり出し窓グレモン開き（T）ガラス中央部熱貫流率Ug1.2以下大（L）</t>
  </si>
  <si>
    <t>003KFVTHSSM</t>
  </si>
  <si>
    <t>断熱等+防災ＴＷ（複層ガラス）縦すべり出し窓グレモン開き（T）ガラス中央部熱貫流率Ug1.2以下中（M）</t>
  </si>
  <si>
    <t>003KFVTHSSS</t>
  </si>
  <si>
    <t>断熱等+防災ＴＷ（複層ガラス）縦すべり出し窓グレモン開き（T）ガラス中央部熱貫流率Ug1.2以下小（S）</t>
  </si>
  <si>
    <t>003KFVTHSSX</t>
  </si>
  <si>
    <t>断熱等+防災ＴＷ（複層ガラス）縦すべり出し窓グレモン開き（T）ガラス中央部熱貫流率Ug1.2以下極小（X）</t>
  </si>
  <si>
    <t>003KFVPESSL</t>
  </si>
  <si>
    <t>断熱等ＴＷ（複層ガラス）横すべり出し窓グレモンプロジェクト（P）ガラス中央部熱貫流率Ug1.2以下大（L）</t>
  </si>
  <si>
    <t>ＴＷ（複層ガラス）横すべり出し窓グレモンプロジェクト（P）</t>
  </si>
  <si>
    <t>003KFVPESSM</t>
  </si>
  <si>
    <t>断熱等ＴＷ（複層ガラス）横すべり出し窓グレモンプロジェクト（P）ガラス中央部熱貫流率Ug1.2以下中（M）</t>
  </si>
  <si>
    <t>003KFVPESSS</t>
  </si>
  <si>
    <t>断熱等ＴＷ（複層ガラス）横すべり出し窓グレモンプロジェクト（P）ガラス中央部熱貫流率Ug1.2以下小（S）</t>
  </si>
  <si>
    <t>003KFVPESSX</t>
  </si>
  <si>
    <t>断熱等ＴＷ（複層ガラス）横すべり出し窓グレモンプロジェクト（P）ガラス中央部熱貫流率Ug1.2以下極小（X）</t>
  </si>
  <si>
    <t>003KFVPXSSL</t>
  </si>
  <si>
    <t>断熱等+防犯ＴＷ（複層ガラス）横すべり出し窓グレモンプロジェクト（P）ガラス中央部熱貫流率Ug1.2以下大（L）</t>
  </si>
  <si>
    <t>003KFVPXSSM</t>
  </si>
  <si>
    <t>断熱等+防犯ＴＷ（複層ガラス）横すべり出し窓グレモンプロジェクト（P）ガラス中央部熱貫流率Ug1.2以下中（M）</t>
  </si>
  <si>
    <t>003KFVPXSSS</t>
  </si>
  <si>
    <t>断熱等+防犯ＴＷ（複層ガラス）横すべり出し窓グレモンプロジェクト（P）ガラス中央部熱貫流率Ug1.2以下小（S）</t>
  </si>
  <si>
    <t>003KFVPXSSX</t>
  </si>
  <si>
    <t>断熱等+防犯ＴＷ（複層ガラス）横すべり出し窓グレモンプロジェクト（P）ガラス中央部熱貫流率Ug1.2以下極小（X）</t>
  </si>
  <si>
    <t>003KFVPHSSL</t>
  </si>
  <si>
    <t>断熱等+防災ＴＷ（複層ガラス）横すべり出し窓グレモンプロジェクト（P）ガラス中央部熱貫流率Ug1.2以下大（L）</t>
  </si>
  <si>
    <t>003KFVPHSSM</t>
  </si>
  <si>
    <t>断熱等+防災ＴＷ（複層ガラス）横すべり出し窓グレモンプロジェクト（P）ガラス中央部熱貫流率Ug1.2以下中（M）</t>
  </si>
  <si>
    <t>003KFVPHSSS</t>
  </si>
  <si>
    <t>断熱等+防災ＴＷ（複層ガラス）横すべり出し窓グレモンプロジェクト（P）ガラス中央部熱貫流率Ug1.2以下小（S）</t>
  </si>
  <si>
    <t>003KFVPHSSX</t>
  </si>
  <si>
    <t>断熱等+防災ＴＷ（複層ガラス）横すべり出し窓グレモンプロジェクト（P）ガラス中央部熱貫流率Ug1.2以下極小（X）</t>
  </si>
  <si>
    <t>003KFVHEAAL</t>
  </si>
  <si>
    <t>断熱等ＴＷ（複層ガラス）引違い窓、片引き窓、引分け窓引違い（H）ガラス中央部熱貫流率Ug1.2以下大（L）</t>
  </si>
  <si>
    <t>ＴＷ（複層ガラス）引違い窓、片引き窓、引分け窓引違い（H）</t>
  </si>
  <si>
    <t>003KFVHEAAM</t>
  </si>
  <si>
    <t>断熱等ＴＷ（複層ガラス）引違い窓、片引き窓、引分け窓引違い（H）ガラス中央部熱貫流率Ug1.2以下中（M）</t>
  </si>
  <si>
    <t>003KFVHEAAS</t>
  </si>
  <si>
    <t>断熱等ＴＷ（複層ガラス）引違い窓、片引き窓、引分け窓引違い（H）ガラス中央部熱貫流率Ug1.2以下小（S）</t>
  </si>
  <si>
    <t>003KFVHEAAX</t>
  </si>
  <si>
    <t>断熱等ＴＷ（複層ガラス）引違い窓、片引き窓、引分け窓引違い（H）ガラス中央部熱貫流率Ug1.2以下極小（X）</t>
  </si>
  <si>
    <t>003KFVHXAAL</t>
  </si>
  <si>
    <t>断熱等+防犯ＴＷ（複層ガラス）引違い窓、片引き窓、引分け窓引違い（H）ガラス中央部熱貫流率Ug1.2以下大（L）</t>
  </si>
  <si>
    <t>003KFVHXAAM</t>
  </si>
  <si>
    <t>断熱等+防犯ＴＷ（複層ガラス）引違い窓、片引き窓、引分け窓引違い（H）ガラス中央部熱貫流率Ug1.2以下中（M）</t>
  </si>
  <si>
    <t>003KFVHXAAS</t>
  </si>
  <si>
    <t>断熱等+防犯ＴＷ（複層ガラス）引違い窓、片引き窓、引分け窓引違い（H）ガラス中央部熱貫流率Ug1.2以下小（S）</t>
  </si>
  <si>
    <t>003KFVHXAAX</t>
  </si>
  <si>
    <t>断熱等+防犯ＴＷ（複層ガラス）引違い窓、片引き窓、引分け窓引違い（H）ガラス中央部熱貫流率Ug1.2以下極小（X）</t>
  </si>
  <si>
    <t>003KFVHHAAL</t>
  </si>
  <si>
    <t>断熱等+防災ＴＷ（複層ガラス）引違い窓、片引き窓、引分け窓引違い（H）ガラス中央部熱貫流率Ug1.2以下大（L）</t>
  </si>
  <si>
    <t>003KFVHHAAM</t>
  </si>
  <si>
    <t>断熱等+防災ＴＷ（複層ガラス）引違い窓、片引き窓、引分け窓引違い（H）ガラス中央部熱貫流率Ug1.2以下中（M）</t>
  </si>
  <si>
    <t>003KFVHHAAS</t>
  </si>
  <si>
    <t>断熱等+防災ＴＷ（複層ガラス）引違い窓、片引き窓、引分け窓引違い（H）ガラス中央部熱貫流率Ug1.2以下小（S）</t>
  </si>
  <si>
    <t>003KFVHHAAX</t>
  </si>
  <si>
    <t>断熱等+防災ＴＷ（複層ガラス）引違い窓、片引き窓、引分け窓引違い（H）ガラス中央部熱貫流率Ug1.2以下極小（X）</t>
  </si>
  <si>
    <t>003KFWTEAAL</t>
  </si>
  <si>
    <t>断熱等ＴＷ（複層ガラス）テラスドア、勝手口ドア開き（T）ガラス中央部熱貫流率Ug1.2以下大（L）</t>
  </si>
  <si>
    <t>ＴＷ（複層ガラス）テラスドア、勝手口ドア開き（T）</t>
  </si>
  <si>
    <t>003KFWTEAAM</t>
  </si>
  <si>
    <t>断熱等ＴＷ（複層ガラス）テラスドア、勝手口ドア開き（T）ガラス中央部熱貫流率Ug1.2以下中（M）</t>
  </si>
  <si>
    <t>003KFWTEAAS</t>
  </si>
  <si>
    <t>断熱等ＴＷ（複層ガラス）テラスドア、勝手口ドア開き（T）ガラス中央部熱貫流率Ug1.2以下小（S）</t>
  </si>
  <si>
    <t>003KFWTEAAX</t>
  </si>
  <si>
    <t>断熱等ＴＷ（複層ガラス）テラスドア、勝手口ドア開き（T）ガラス中央部熱貫流率Ug1.2以下極小（X）</t>
  </si>
  <si>
    <t>003KFWTXAAL</t>
  </si>
  <si>
    <t>断熱等+防犯ＴＷ（複層ガラス）テラスドア、勝手口ドア開き（T）ガラス中央部熱貫流率Ug1.2以下大（L）</t>
  </si>
  <si>
    <t>003KFWTXAAM</t>
  </si>
  <si>
    <t>断熱等+防犯ＴＷ（複層ガラス）テラスドア、勝手口ドア開き（T）ガラス中央部熱貫流率Ug1.2以下中（M）</t>
  </si>
  <si>
    <t>003KFWTXAAS</t>
  </si>
  <si>
    <t>断熱等+防犯ＴＷ（複層ガラス）テラスドア、勝手口ドア開き（T）ガラス中央部熱貫流率Ug1.2以下小（S）</t>
  </si>
  <si>
    <t>003KFWTXAAX</t>
  </si>
  <si>
    <t>断熱等+防犯ＴＷ（複層ガラス）テラスドア、勝手口ドア開き（T）ガラス中央部熱貫流率Ug1.2以下極小（X）</t>
  </si>
  <si>
    <t>003KFWTHAAL</t>
  </si>
  <si>
    <t>断熱等+防災ＴＷ（複層ガラス）テラスドア、勝手口ドア開き（T）ガラス中央部熱貫流率Ug1.2以下大（L）</t>
  </si>
  <si>
    <t>003KFWTHAAM</t>
  </si>
  <si>
    <t>断熱等+防災ＴＷ（複層ガラス）テラスドア、勝手口ドア開き（T）ガラス中央部熱貫流率Ug1.2以下中（M）</t>
  </si>
  <si>
    <t>003KFWTHAAS</t>
  </si>
  <si>
    <t>断熱等+防災ＴＷ（複層ガラス）テラスドア、勝手口ドア開き（T）ガラス中央部熱貫流率Ug1.2以下小（S）</t>
  </si>
  <si>
    <t>003KFWTHAAX</t>
  </si>
  <si>
    <t>断熱等+防災ＴＷ（複層ガラス）テラスドア、勝手口ドア開き（T）ガラス中央部熱貫流率Ug1.2以下極小（X）</t>
  </si>
  <si>
    <t>003KDNUEBBL</t>
  </si>
  <si>
    <t>断熱等ＴＷ防火戸（複層ガラス）上げ下げ窓、面格子付上げ下げ窓上げ下げ（U）ガラス中央部熱貫流率Ug1.2以下大（L）</t>
  </si>
  <si>
    <t>ＴＷ防火戸（複層ガラス）上げ下げ窓、面格子付上げ下げ窓上げ下げ（U）</t>
  </si>
  <si>
    <t>003KDNUEBBM</t>
  </si>
  <si>
    <t>断熱等ＴＷ防火戸（複層ガラス）上げ下げ窓、面格子付上げ下げ窓上げ下げ（U）ガラス中央部熱貫流率Ug1.2以下中（M）</t>
  </si>
  <si>
    <t>003KDNUEBBS</t>
  </si>
  <si>
    <t>断熱等ＴＷ防火戸（複層ガラス）上げ下げ窓、面格子付上げ下げ窓上げ下げ（U）ガラス中央部熱貫流率Ug1.2以下小（S）</t>
  </si>
  <si>
    <t>003KFZTEAAL</t>
  </si>
  <si>
    <t>断熱等ＴＷ防火戸（複層ガラス）開き窓テラス開き（T）ガラス中央部熱貫流率Ug1.2以下大（L）</t>
  </si>
  <si>
    <t>ＴＷ防火戸（複層ガラス）開き窓テラス開き（T）</t>
  </si>
  <si>
    <t>003KFZTEAAM</t>
  </si>
  <si>
    <t>断熱等ＴＷ防火戸（複層ガラス）開き窓テラス開き（T）ガラス中央部熱貫流率Ug1.2以下中（M）</t>
  </si>
  <si>
    <t>003KFZTEAAS</t>
  </si>
  <si>
    <t>断熱等ＴＷ防火戸（複層ガラス）開き窓テラス開き（T）ガラス中央部熱貫流率Ug1.2以下小（S）</t>
  </si>
  <si>
    <t>003KFZTEAAX</t>
  </si>
  <si>
    <t>断熱等ＴＷ防火戸（複層ガラス）開き窓テラス開き（T）ガラス中央部熱貫流率Ug1.2以下極小（X）</t>
  </si>
  <si>
    <t>003KGATEBBL</t>
  </si>
  <si>
    <t>断熱等ＴＷ防火戸（複層ガラス）採風勝手口ドアFS開き（T）ガラス中央部熱貫流率Ug1.2以下大（L）</t>
  </si>
  <si>
    <t>ＴＷ防火戸（複層ガラス）採風勝手口ドアFS開き（T）</t>
  </si>
  <si>
    <t>003KGATEBBM</t>
  </si>
  <si>
    <t>断熱等ＴＷ防火戸（複層ガラス）採風勝手口ドアFS開き（T）ガラス中央部熱貫流率Ug1.2以下中（M）</t>
  </si>
  <si>
    <t>003KGATEBBS</t>
  </si>
  <si>
    <t>断熱等ＴＷ防火戸（複層ガラス）採風勝手口ドアFS開き（T）ガラス中央部熱貫流率Ug1.2以下小（S）</t>
  </si>
  <si>
    <t>003KGBPEAAL</t>
  </si>
  <si>
    <t>断熱等サーモスⅡ-H 外倒し窓、内倒し窓プロジェクト（P）ガラス中央部熱貫流率Ug1.2以下大（L）</t>
  </si>
  <si>
    <t>サーモスⅡ-H 外倒し窓、内倒し窓プロジェクト（P）</t>
  </si>
  <si>
    <t>003KGBPEAAM</t>
  </si>
  <si>
    <t>断熱等サーモスⅡ-H 外倒し窓、内倒し窓プロジェクト（P）ガラス中央部熱貫流率Ug1.2以下中（M）</t>
  </si>
  <si>
    <t>003KGBPEAAS</t>
  </si>
  <si>
    <t>断熱等サーモスⅡ-H 外倒し窓、内倒し窓プロジェクト（P）ガラス中央部熱貫流率Ug1.2以下小（S）</t>
  </si>
  <si>
    <t>003KGBPEAAX</t>
  </si>
  <si>
    <t>断熱等サーモスⅡ-H 外倒し窓、内倒し窓プロジェクト（P）ガラス中央部熱貫流率Ug1.2以下極小（X）</t>
  </si>
  <si>
    <t>003KGBPEBBL</t>
  </si>
  <si>
    <t>断熱等サーモスⅡ-H 外倒し窓、内倒し窓プロジェクト（P）ガラス中央部熱貫流率Ug1.6以下大（L）</t>
  </si>
  <si>
    <t>003KGBPEBBM</t>
  </si>
  <si>
    <t>断熱等サーモスⅡ-H 外倒し窓、内倒し窓プロジェクト（P）ガラス中央部熱貫流率Ug1.6以下中（M）</t>
  </si>
  <si>
    <t>003KGBPEBBS</t>
  </si>
  <si>
    <t>断熱等サーモスⅡ-H 外倒し窓、内倒し窓プロジェクト（P）ガラス中央部熱貫流率Ug1.6以下小（S）</t>
  </si>
  <si>
    <t>003KGBPECCL</t>
  </si>
  <si>
    <t>断熱等サーモスⅡ-H 外倒し窓、内倒し窓プロジェクト（P）ガラス中央部熱貫流率Ug1.8以下大（L）</t>
  </si>
  <si>
    <t>003KGBPECCM</t>
  </si>
  <si>
    <t>断熱等サーモスⅡ-H 外倒し窓、内倒し窓プロジェクト（P）ガラス中央部熱貫流率Ug1.8以下中（M）</t>
  </si>
  <si>
    <t>003KGBPECCS</t>
  </si>
  <si>
    <t>断熱等サーモスⅡ-H 外倒し窓、内倒し窓プロジェクト（P）ガラス中央部熱貫流率Ug1.8以下小（S）</t>
  </si>
  <si>
    <t>003KGBPEDDL</t>
  </si>
  <si>
    <t>断熱等サーモスⅡ-H 外倒し窓、内倒し窓プロジェクト（P）ガラス中央部熱貫流率Ug2.9以下大（L）</t>
  </si>
  <si>
    <t>003KGBPEDDM</t>
  </si>
  <si>
    <t>断熱等サーモスⅡ-H 外倒し窓、内倒し窓プロジェクト（P）ガラス中央部熱貫流率Ug2.9以下中（M）</t>
  </si>
  <si>
    <t>003KGBPEDDS</t>
  </si>
  <si>
    <t>断熱等サーモスⅡ-H 外倒し窓、内倒し窓プロジェクト（P）ガラス中央部熱貫流率Ug2.9以下小（S）</t>
  </si>
  <si>
    <t>003KGBPHAAL</t>
  </si>
  <si>
    <t>断熱等+防災サーモスⅡ-H 外倒し窓、内倒し窓プロジェクト（P）ガラス中央部熱貫流率Ug1.2以下大（L）</t>
  </si>
  <si>
    <t>003KGBPHAAM</t>
  </si>
  <si>
    <t>断熱等+防災サーモスⅡ-H 外倒し窓、内倒し窓プロジェクト（P）ガラス中央部熱貫流率Ug1.2以下中（M）</t>
  </si>
  <si>
    <t>003KGBPHAAS</t>
  </si>
  <si>
    <t>断熱等+防災サーモスⅡ-H 外倒し窓、内倒し窓プロジェクト（P）ガラス中央部熱貫流率Ug1.2以下小（S）</t>
  </si>
  <si>
    <t>003KGBPHAAX</t>
  </si>
  <si>
    <t>断熱等+防災サーモスⅡ-H 外倒し窓、内倒し窓プロジェクト（P）ガラス中央部熱貫流率Ug1.2以下極小（X）</t>
  </si>
  <si>
    <t>003KGBPHBBL</t>
  </si>
  <si>
    <t>断熱等+防災サーモスⅡ-H 外倒し窓、内倒し窓プロジェクト（P）ガラス中央部熱貫流率Ug1.6以下大（L）</t>
  </si>
  <si>
    <t>003KGBPHBBM</t>
  </si>
  <si>
    <t>断熱等+防災サーモスⅡ-H 外倒し窓、内倒し窓プロジェクト（P）ガラス中央部熱貫流率Ug1.6以下中（M）</t>
  </si>
  <si>
    <t>003KGBPHBBS</t>
  </si>
  <si>
    <t>断熱等+防災サーモスⅡ-H 外倒し窓、内倒し窓プロジェクト（P）ガラス中央部熱貫流率Ug1.6以下小（S）</t>
  </si>
  <si>
    <t>003KGBPHCCL</t>
  </si>
  <si>
    <t>断熱等+防災サーモスⅡ-H 外倒し窓、内倒し窓プロジェクト（P）ガラス中央部熱貫流率Ug1.8以下大（L）</t>
  </si>
  <si>
    <t>003KGBPHCCM</t>
  </si>
  <si>
    <t>断熱等+防災サーモスⅡ-H 外倒し窓、内倒し窓プロジェクト（P）ガラス中央部熱貫流率Ug1.8以下中（M）</t>
  </si>
  <si>
    <t>003KGBPHCCS</t>
  </si>
  <si>
    <t>断熱等+防災サーモスⅡ-H 外倒し窓、内倒し窓プロジェクト（P）ガラス中央部熱貫流率Ug1.8以下小（S）</t>
  </si>
  <si>
    <t>003KGBPHDDL</t>
  </si>
  <si>
    <t>断熱等+防災サーモスⅡ-H 外倒し窓、内倒し窓プロジェクト（P）ガラス中央部熱貫流率Ug2.9以下大（L）</t>
  </si>
  <si>
    <t>003KGBPHDDM</t>
  </si>
  <si>
    <t>断熱等+防災サーモスⅡ-H 外倒し窓、内倒し窓プロジェクト（P）ガラス中央部熱貫流率Ug2.9以下中（M）</t>
  </si>
  <si>
    <t>003KGBPHDDS</t>
  </si>
  <si>
    <t>断熱等+防災サーモスⅡ-H 外倒し窓、内倒し窓プロジェクト（P）ガラス中央部熱貫流率Ug2.9以下小（S）</t>
  </si>
  <si>
    <t>003KGCPEAAL</t>
  </si>
  <si>
    <t>断熱等サーモスＬ 外倒し窓、内倒し窓プロジェクト（P）ガラス中央部熱貫流率Ug1.2以下大（L）</t>
  </si>
  <si>
    <t>サーモスＬ 外倒し窓、内倒し窓プロジェクト（P）</t>
  </si>
  <si>
    <t>003KGCPEAAM</t>
  </si>
  <si>
    <t>断熱等サーモスＬ 外倒し窓、内倒し窓プロジェクト（P）ガラス中央部熱貫流率Ug1.2以下中（M）</t>
  </si>
  <si>
    <t>003KGCPEAAS</t>
  </si>
  <si>
    <t>断熱等サーモスＬ 外倒し窓、内倒し窓プロジェクト（P）ガラス中央部熱貫流率Ug1.2以下小（S）</t>
  </si>
  <si>
    <t>003KGCPEAAX</t>
  </si>
  <si>
    <t>断熱等サーモスＬ 外倒し窓、内倒し窓プロジェクト（P）ガラス中央部熱貫流率Ug1.2以下極小（X）</t>
  </si>
  <si>
    <t>003KGCPEBBL</t>
  </si>
  <si>
    <t>断熱等サーモスＬ 外倒し窓、内倒し窓プロジェクト（P）ガラス中央部熱貫流率Ug1.6以下大（L）</t>
  </si>
  <si>
    <t>003KGCPEBBM</t>
  </si>
  <si>
    <t>断熱等サーモスＬ 外倒し窓、内倒し窓プロジェクト（P）ガラス中央部熱貫流率Ug1.6以下中（M）</t>
  </si>
  <si>
    <t>003KGCPEBBS</t>
  </si>
  <si>
    <t>断熱等サーモスＬ 外倒し窓、内倒し窓プロジェクト（P）ガラス中央部熱貫流率Ug1.6以下小（S）</t>
  </si>
  <si>
    <t>003KGCPECCL</t>
  </si>
  <si>
    <t>断熱等サーモスＬ 外倒し窓、内倒し窓プロジェクト（P）ガラス中央部熱貫流率Ug1.8以下大（L）</t>
  </si>
  <si>
    <t>003KGCPECCM</t>
  </si>
  <si>
    <t>断熱等サーモスＬ 外倒し窓、内倒し窓プロジェクト（P）ガラス中央部熱貫流率Ug1.8以下中（M）</t>
  </si>
  <si>
    <t>003KGCPECCS</t>
  </si>
  <si>
    <t>断熱等サーモスＬ 外倒し窓、内倒し窓プロジェクト（P）ガラス中央部熱貫流率Ug1.8以下小（S）</t>
  </si>
  <si>
    <t>003KGCPEDDL</t>
  </si>
  <si>
    <t>断熱等サーモスＬ 外倒し窓、内倒し窓プロジェクト（P）ガラス中央部熱貫流率Ug2.9以下大（L）</t>
  </si>
  <si>
    <t>003KGCPEDDM</t>
  </si>
  <si>
    <t>断熱等サーモスＬ 外倒し窓、内倒し窓プロジェクト（P）ガラス中央部熱貫流率Ug2.9以下中（M）</t>
  </si>
  <si>
    <t>003KGCPEDDS</t>
  </si>
  <si>
    <t>断熱等サーモスＬ 外倒し窓、内倒し窓プロジェクト（P）ガラス中央部熱貫流率Ug2.9以下小（S）</t>
  </si>
  <si>
    <t>003KGCPHAAL</t>
  </si>
  <si>
    <t>断熱等+防災サーモスＬ 外倒し窓、内倒し窓プロジェクト（P）ガラス中央部熱貫流率Ug1.2以下大（L）</t>
  </si>
  <si>
    <t>003KGCPHAAM</t>
  </si>
  <si>
    <t>断熱等+防災サーモスＬ 外倒し窓、内倒し窓プロジェクト（P）ガラス中央部熱貫流率Ug1.2以下中（M）</t>
  </si>
  <si>
    <t>003KGCPHAAS</t>
  </si>
  <si>
    <t>断熱等+防災サーモスＬ 外倒し窓、内倒し窓プロジェクト（P）ガラス中央部熱貫流率Ug1.2以下小（S）</t>
  </si>
  <si>
    <t>003KGCPHAAX</t>
  </si>
  <si>
    <t>断熱等+防災サーモスＬ 外倒し窓、内倒し窓プロジェクト（P）ガラス中央部熱貫流率Ug1.2以下極小（X）</t>
  </si>
  <si>
    <t>003KGCPHBBL</t>
  </si>
  <si>
    <t>断熱等+防災サーモスＬ 外倒し窓、内倒し窓プロジェクト（P）ガラス中央部熱貫流率Ug1.6以下大（L）</t>
  </si>
  <si>
    <t>003KGCPHBBM</t>
  </si>
  <si>
    <t>断熱等+防災サーモスＬ 外倒し窓、内倒し窓プロジェクト（P）ガラス中央部熱貫流率Ug1.6以下中（M）</t>
  </si>
  <si>
    <t>003KGCPHBBS</t>
  </si>
  <si>
    <t>断熱等+防災サーモスＬ 外倒し窓、内倒し窓プロジェクト（P）ガラス中央部熱貫流率Ug1.6以下小（S）</t>
  </si>
  <si>
    <t>003KGCPHCCL</t>
  </si>
  <si>
    <t>断熱等+防災サーモスＬ 外倒し窓、内倒し窓プロジェクト（P）ガラス中央部熱貫流率Ug1.8以下大（L）</t>
  </si>
  <si>
    <t>003KGCPHCCM</t>
  </si>
  <si>
    <t>断熱等+防災サーモスＬ 外倒し窓、内倒し窓プロジェクト（P）ガラス中央部熱貫流率Ug1.8以下中（M）</t>
  </si>
  <si>
    <t>003KGCPHCCS</t>
  </si>
  <si>
    <t>断熱等+防災サーモスＬ 外倒し窓、内倒し窓プロジェクト（P）ガラス中央部熱貫流率Ug1.8以下小（S）</t>
  </si>
  <si>
    <t>003KGCPHDDL</t>
  </si>
  <si>
    <t>断熱等+防災サーモスＬ 外倒し窓、内倒し窓プロジェクト（P）ガラス中央部熱貫流率Ug2.9以下大（L）</t>
  </si>
  <si>
    <t>003KGCPHDDM</t>
  </si>
  <si>
    <t>断熱等+防災サーモスＬ 外倒し窓、内倒し窓プロジェクト（P）ガラス中央部熱貫流率Ug2.9以下中（M）</t>
  </si>
  <si>
    <t>003KGCPHDDS</t>
  </si>
  <si>
    <t>断熱等+防災サーモスＬ 外倒し窓、内倒し窓プロジェクト（P）ガラス中央部熱貫流率Ug2.9以下小（S）</t>
  </si>
  <si>
    <t>003KGBFEAAL</t>
  </si>
  <si>
    <t>断熱等サーモスⅡ-H ＦＩＸ窓（外押縁タイプ）FIX（F）ガラス中央部熱貫流率Ug1.7以下大（L）</t>
  </si>
  <si>
    <t>サーモスⅡ-H ＦＩＸ窓（外押縁タイプ）FIX（F）</t>
  </si>
  <si>
    <t>003KGBFEAAM</t>
  </si>
  <si>
    <t>断熱等サーモスⅡ-H ＦＩＸ窓（外押縁タイプ）FIX（F）ガラス中央部熱貫流率Ug1.7以下中（M）</t>
  </si>
  <si>
    <t>003KGBFEAAS</t>
  </si>
  <si>
    <t>断熱等サーモスⅡ-H ＦＩＸ窓（外押縁タイプ）FIX（F）ガラス中央部熱貫流率Ug1.7以下小（S）</t>
  </si>
  <si>
    <t>003KGBFEAAX</t>
  </si>
  <si>
    <t>断熱等サーモスⅡ-H ＦＩＸ窓（外押縁タイプ）FIX（F）ガラス中央部熱貫流率Ug1.7以下極小（X）</t>
  </si>
  <si>
    <t>003KGBFEBBL</t>
  </si>
  <si>
    <t>断熱等サーモスⅡ-H ＦＩＸ窓（外押縁タイプ）FIX（F）ガラス中央部熱貫流率Ug1.8以下大（L）</t>
  </si>
  <si>
    <t>003KGBFEBBM</t>
  </si>
  <si>
    <t>断熱等サーモスⅡ-H ＦＩＸ窓（外押縁タイプ）FIX（F）ガラス中央部熱貫流率Ug1.8以下中（M）</t>
  </si>
  <si>
    <t>003KGBFEBBS</t>
  </si>
  <si>
    <t>断熱等サーモスⅡ-H ＦＩＸ窓（外押縁タイプ）FIX（F）ガラス中央部熱貫流率Ug1.8以下小（S）</t>
  </si>
  <si>
    <t>003KGBFECCL</t>
  </si>
  <si>
    <t>断熱等サーモスⅡ-H ＦＩＸ窓（外押縁タイプ）FIX（F）ガラス中央部熱貫流率Ug2.9以下大（L）</t>
  </si>
  <si>
    <t>003KGBFECCM</t>
  </si>
  <si>
    <t>断熱等サーモスⅡ-H ＦＩＸ窓（外押縁タイプ）FIX（F）ガラス中央部熱貫流率Ug2.9以下中（M）</t>
  </si>
  <si>
    <t>003KGBFECCS</t>
  </si>
  <si>
    <t>断熱等サーモスⅡ-H ＦＩＸ窓（外押縁タイプ）FIX（F）ガラス中央部熱貫流率Ug2.9以下小（S）</t>
  </si>
  <si>
    <t>003KGBFHAAL</t>
  </si>
  <si>
    <t>断熱等+防災サーモスⅡ-H ＦＩＸ窓（外押縁タイプ）FIX（F）ガラス中央部熱貫流率Ug1.7以下大（L）</t>
  </si>
  <si>
    <t>003KGBFHAAM</t>
  </si>
  <si>
    <t>断熱等+防災サーモスⅡ-H ＦＩＸ窓（外押縁タイプ）FIX（F）ガラス中央部熱貫流率Ug1.7以下中（M）</t>
  </si>
  <si>
    <t>003KGBFHAAS</t>
  </si>
  <si>
    <t>断熱等+防災サーモスⅡ-H ＦＩＸ窓（外押縁タイプ）FIX（F）ガラス中央部熱貫流率Ug1.7以下小（S）</t>
  </si>
  <si>
    <t>003KGBFHAAX</t>
  </si>
  <si>
    <t>断熱等+防災サーモスⅡ-H ＦＩＸ窓（外押縁タイプ）FIX（F）ガラス中央部熱貫流率Ug1.7以下極小（X）</t>
  </si>
  <si>
    <t>003KGBFHBBL</t>
  </si>
  <si>
    <t>断熱等+防災サーモスⅡ-H ＦＩＸ窓（外押縁タイプ）FIX（F）ガラス中央部熱貫流率Ug1.8以下大（L）</t>
  </si>
  <si>
    <t>003KGBFHBBM</t>
  </si>
  <si>
    <t>断熱等+防災サーモスⅡ-H ＦＩＸ窓（外押縁タイプ）FIX（F）ガラス中央部熱貫流率Ug1.8以下中（M）</t>
  </si>
  <si>
    <t>003KGBFHBBS</t>
  </si>
  <si>
    <t>断熱等+防災サーモスⅡ-H ＦＩＸ窓（外押縁タイプ）FIX（F）ガラス中央部熱貫流率Ug1.8以下小（S）</t>
  </si>
  <si>
    <t>003KGBFHCCL</t>
  </si>
  <si>
    <t>断熱等+防災サーモスⅡ-H ＦＩＸ窓（外押縁タイプ）FIX（F）ガラス中央部熱貫流率Ug2.9以下大（L）</t>
  </si>
  <si>
    <t>003KGBFHCCM</t>
  </si>
  <si>
    <t>断熱等+防災サーモスⅡ-H ＦＩＸ窓（外押縁タイプ）FIX（F）ガラス中央部熱貫流率Ug2.9以下中（M）</t>
  </si>
  <si>
    <t>003KGBFHCCS</t>
  </si>
  <si>
    <t>断熱等+防災サーモスⅡ-H ＦＩＸ窓（外押縁タイプ）FIX（F）ガラス中央部熱貫流率Ug2.9以下小（S）</t>
  </si>
  <si>
    <t>003KGCFEAAL</t>
  </si>
  <si>
    <t>断熱等サーモスＬ ＦＩＸ窓（外押縁タイプ）FIX（F）ガラス中央部熱貫流率Ug1.7以下大（L）</t>
  </si>
  <si>
    <t>サーモスＬ ＦＩＸ窓（外押縁タイプ）FIX（F）</t>
  </si>
  <si>
    <t>003KGCFEAAM</t>
  </si>
  <si>
    <t>断熱等サーモスＬ ＦＩＸ窓（外押縁タイプ）FIX（F）ガラス中央部熱貫流率Ug1.7以下中（M）</t>
  </si>
  <si>
    <t>003KGCFEAAS</t>
  </si>
  <si>
    <t>断熱等サーモスＬ ＦＩＸ窓（外押縁タイプ）FIX（F）ガラス中央部熱貫流率Ug1.7以下小（S）</t>
  </si>
  <si>
    <t>003KGCFEAAX</t>
  </si>
  <si>
    <t>断熱等サーモスＬ ＦＩＸ窓（外押縁タイプ）FIX（F）ガラス中央部熱貫流率Ug1.7以下極小（X）</t>
  </si>
  <si>
    <t>003KGCFEBBL</t>
  </si>
  <si>
    <t>断熱等サーモスＬ ＦＩＸ窓（外押縁タイプ）FIX（F）ガラス中央部熱貫流率Ug1.8以下大（L）</t>
  </si>
  <si>
    <t>003KGCFEBBM</t>
  </si>
  <si>
    <t>断熱等サーモスＬ ＦＩＸ窓（外押縁タイプ）FIX（F）ガラス中央部熱貫流率Ug1.8以下中（M）</t>
  </si>
  <si>
    <t>003KGCFEBBS</t>
  </si>
  <si>
    <t>断熱等サーモスＬ ＦＩＸ窓（外押縁タイプ）FIX（F）ガラス中央部熱貫流率Ug1.8以下小（S）</t>
  </si>
  <si>
    <t>003KGCFECCL</t>
  </si>
  <si>
    <t>断熱等サーモスＬ ＦＩＸ窓（外押縁タイプ）FIX（F）ガラス中央部熱貫流率Ug2.9以下大（L）</t>
  </si>
  <si>
    <t>003KGCFECCM</t>
  </si>
  <si>
    <t>断熱等サーモスＬ ＦＩＸ窓（外押縁タイプ）FIX（F）ガラス中央部熱貫流率Ug2.9以下中（M）</t>
  </si>
  <si>
    <t>003KGCFECCS</t>
  </si>
  <si>
    <t>断熱等サーモスＬ ＦＩＸ窓（外押縁タイプ）FIX（F）ガラス中央部熱貫流率Ug2.9以下小（S）</t>
  </si>
  <si>
    <t>003KGCFHAAL</t>
  </si>
  <si>
    <t>断熱等+防災サーモスＬ ＦＩＸ窓（外押縁タイプ）FIX（F）ガラス中央部熱貫流率Ug1.7以下大（L）</t>
  </si>
  <si>
    <t>003KGCFHAAM</t>
  </si>
  <si>
    <t>断熱等+防災サーモスＬ ＦＩＸ窓（外押縁タイプ）FIX（F）ガラス中央部熱貫流率Ug1.7以下中（M）</t>
  </si>
  <si>
    <t>003KGCFHAAS</t>
  </si>
  <si>
    <t>断熱等+防災サーモスＬ ＦＩＸ窓（外押縁タイプ）FIX（F）ガラス中央部熱貫流率Ug1.7以下小（S）</t>
  </si>
  <si>
    <t>003KGCFHAAX</t>
  </si>
  <si>
    <t>断熱等+防災サーモスＬ ＦＩＸ窓（外押縁タイプ）FIX（F）ガラス中央部熱貫流率Ug1.7以下極小（X）</t>
  </si>
  <si>
    <t>003KGCFHBBL</t>
  </si>
  <si>
    <t>断熱等+防災サーモスＬ ＦＩＸ窓（外押縁タイプ）FIX（F）ガラス中央部熱貫流率Ug1.8以下大（L）</t>
  </si>
  <si>
    <t>003KGCFHBBM</t>
  </si>
  <si>
    <t>断熱等+防災サーモスＬ ＦＩＸ窓（外押縁タイプ）FIX（F）ガラス中央部熱貫流率Ug1.8以下中（M）</t>
  </si>
  <si>
    <t>003KGCFHBBS</t>
  </si>
  <si>
    <t>断熱等+防災サーモスＬ ＦＩＸ窓（外押縁タイプ）FIX（F）ガラス中央部熱貫流率Ug1.8以下小（S）</t>
  </si>
  <si>
    <t>003KGCFHCCL</t>
  </si>
  <si>
    <t>断熱等+防災サーモスＬ ＦＩＸ窓（外押縁タイプ）FIX（F）ガラス中央部熱貫流率Ug2.9以下大（L）</t>
  </si>
  <si>
    <t>003KGCFHCCM</t>
  </si>
  <si>
    <t>断熱等+防災サーモスＬ ＦＩＸ窓（外押縁タイプ）FIX（F）ガラス中央部熱貫流率Ug2.9以下中（M）</t>
  </si>
  <si>
    <t>003KGCFHCCS</t>
  </si>
  <si>
    <t>断熱等+防災サーモスＬ ＦＩＸ窓（外押縁タイプ）FIX（F）ガラス中央部熱貫流率Ug2.9以下小（S）</t>
  </si>
  <si>
    <t>003KGBHEAAL</t>
  </si>
  <si>
    <t>断熱等サーモスⅡ-H 引違い窓、片引き窓、引分け窓（ブリッジ枠）引違い（H）ガラス中央部熱貫流率Ug1.2以下大（L）</t>
  </si>
  <si>
    <t>サーモスⅡ-H 引違い窓、片引き窓、引分け窓（ブリッジ枠）引違い（H）</t>
  </si>
  <si>
    <t>003KGBHEAAM</t>
  </si>
  <si>
    <t>断熱等サーモスⅡ-H 引違い窓、片引き窓、引分け窓（ブリッジ枠）引違い（H）ガラス中央部熱貫流率Ug1.2以下中（M）</t>
  </si>
  <si>
    <t>003KGBHEAAS</t>
  </si>
  <si>
    <t>断熱等サーモスⅡ-H 引違い窓、片引き窓、引分け窓（ブリッジ枠）引違い（H）ガラス中央部熱貫流率Ug1.2以下小（S）</t>
  </si>
  <si>
    <t>003KGBHEAAX</t>
  </si>
  <si>
    <t>断熱等サーモスⅡ-H 引違い窓、片引き窓、引分け窓（ブリッジ枠）引違い（H）ガラス中央部熱貫流率Ug1.2以下極小（X）</t>
  </si>
  <si>
    <t>003KGBHEBBL</t>
  </si>
  <si>
    <t>断熱等サーモスⅡ-H 引違い窓、片引き窓、引分け窓（ブリッジ枠）引違い（H）ガラス中央部熱貫流率Ug1.8以下大（L）</t>
  </si>
  <si>
    <t>003KGBHEBBM</t>
  </si>
  <si>
    <t>断熱等サーモスⅡ-H 引違い窓、片引き窓、引分け窓（ブリッジ枠）引違い（H）ガラス中央部熱貫流率Ug1.8以下中（M）</t>
  </si>
  <si>
    <t>003KGBHEBBS</t>
  </si>
  <si>
    <t>断熱等サーモスⅡ-H 引違い窓、片引き窓、引分け窓（ブリッジ枠）引違い（H）ガラス中央部熱貫流率Ug1.8以下小（S）</t>
  </si>
  <si>
    <t>003KGBHEDDL</t>
  </si>
  <si>
    <t>断熱等サーモスⅡ-H 引違い窓、片引き窓、引分け窓（ブリッジ枠）引違い（H）ガラス中央部熱貫流率Ug2.9以下大（L）</t>
  </si>
  <si>
    <t>003KGBHEDDM</t>
  </si>
  <si>
    <t>断熱等サーモスⅡ-H 引違い窓、片引き窓、引分け窓（ブリッジ枠）引違い（H）ガラス中央部熱貫流率Ug2.9以下中（M）</t>
  </si>
  <si>
    <t>003KGBHEDDS</t>
  </si>
  <si>
    <t>断熱等サーモスⅡ-H 引違い窓、片引き窓、引分け窓（ブリッジ枠）引違い（H）ガラス中央部熱貫流率Ug2.9以下小（S）</t>
  </si>
  <si>
    <t>003KGBHXAAL</t>
  </si>
  <si>
    <t>断熱等+防犯サーモスⅡ-H 引違い窓、片引き窓、引分け窓（ブリッジ枠）引違い（H）ガラス中央部熱貫流率Ug1.2以下大（L）</t>
  </si>
  <si>
    <t>003KGBHXAAM</t>
  </si>
  <si>
    <t>断熱等+防犯サーモスⅡ-H 引違い窓、片引き窓、引分け窓（ブリッジ枠）引違い（H）ガラス中央部熱貫流率Ug1.2以下中（M）</t>
  </si>
  <si>
    <t>003KGBHXAAS</t>
  </si>
  <si>
    <t>断熱等+防犯サーモスⅡ-H 引違い窓、片引き窓、引分け窓（ブリッジ枠）引違い（H）ガラス中央部熱貫流率Ug1.2以下小（S）</t>
  </si>
  <si>
    <t>003KGBHXAAX</t>
  </si>
  <si>
    <t>断熱等+防犯サーモスⅡ-H 引違い窓、片引き窓、引分け窓（ブリッジ枠）引違い（H）ガラス中央部熱貫流率Ug1.2以下極小（X）</t>
  </si>
  <si>
    <t>003KGBHXBBL</t>
  </si>
  <si>
    <t>断熱等+防犯サーモスⅡ-H 引違い窓、片引き窓、引分け窓（ブリッジ枠）引違い（H）ガラス中央部熱貫流率Ug1.8以下大（L）</t>
  </si>
  <si>
    <t>003KGBHXBBM</t>
  </si>
  <si>
    <t>断熱等+防犯サーモスⅡ-H 引違い窓、片引き窓、引分け窓（ブリッジ枠）引違い（H）ガラス中央部熱貫流率Ug1.8以下中（M）</t>
  </si>
  <si>
    <t>003KGBHXBBS</t>
  </si>
  <si>
    <t>断熱等+防犯サーモスⅡ-H 引違い窓、片引き窓、引分け窓（ブリッジ枠）引違い（H）ガラス中央部熱貫流率Ug1.8以下小（S）</t>
  </si>
  <si>
    <t>003KGBHXDDL</t>
  </si>
  <si>
    <t>断熱等+防犯サーモスⅡ-H 引違い窓、片引き窓、引分け窓（ブリッジ枠）引違い（H）ガラス中央部熱貫流率Ug2.9以下大（L）</t>
  </si>
  <si>
    <t>003KGBHXDDM</t>
  </si>
  <si>
    <t>断熱等+防犯サーモスⅡ-H 引違い窓、片引き窓、引分け窓（ブリッジ枠）引違い（H）ガラス中央部熱貫流率Ug2.9以下中（M）</t>
  </si>
  <si>
    <t>003KGBHXDDS</t>
  </si>
  <si>
    <t>断熱等+防犯サーモスⅡ-H 引違い窓、片引き窓、引分け窓（ブリッジ枠）引違い（H）ガラス中央部熱貫流率Ug2.9以下小（S）</t>
  </si>
  <si>
    <t>003KGBHHAAL</t>
  </si>
  <si>
    <t>断熱等+防災サーモスⅡ-H 引違い窓、片引き窓、引分け窓（ブリッジ枠）引違い（H）ガラス中央部熱貫流率Ug1.2以下大（L）</t>
  </si>
  <si>
    <t>003KGBHHAAM</t>
  </si>
  <si>
    <t>断熱等+防災サーモスⅡ-H 引違い窓、片引き窓、引分け窓（ブリッジ枠）引違い（H）ガラス中央部熱貫流率Ug1.2以下中（M）</t>
  </si>
  <si>
    <t>003KGBHHAAS</t>
  </si>
  <si>
    <t>断熱等+防災サーモスⅡ-H 引違い窓、片引き窓、引分け窓（ブリッジ枠）引違い（H）ガラス中央部熱貫流率Ug1.2以下小（S）</t>
  </si>
  <si>
    <t>003KGBHHAAX</t>
  </si>
  <si>
    <t>断熱等+防災サーモスⅡ-H 引違い窓、片引き窓、引分け窓（ブリッジ枠）引違い（H）ガラス中央部熱貫流率Ug1.2以下極小（X）</t>
  </si>
  <si>
    <t>003KGBHHBBL</t>
  </si>
  <si>
    <t>断熱等+防災サーモスⅡ-H 引違い窓、片引き窓、引分け窓（ブリッジ枠）引違い（H）ガラス中央部熱貫流率Ug1.8以下大（L）</t>
  </si>
  <si>
    <t>003KGBHHBBM</t>
  </si>
  <si>
    <t>断熱等+防災サーモスⅡ-H 引違い窓、片引き窓、引分け窓（ブリッジ枠）引違い（H）ガラス中央部熱貫流率Ug1.8以下中（M）</t>
  </si>
  <si>
    <t>003KGBHHBBS</t>
  </si>
  <si>
    <t>断熱等+防災サーモスⅡ-H 引違い窓、片引き窓、引分け窓（ブリッジ枠）引違い（H）ガラス中央部熱貫流率Ug1.8以下小（S）</t>
  </si>
  <si>
    <t>003KGBHHDDL</t>
  </si>
  <si>
    <t>断熱等+防災サーモスⅡ-H 引違い窓、片引き窓、引分け窓（ブリッジ枠）引違い（H）ガラス中央部熱貫流率Ug2.9以下大（L）</t>
  </si>
  <si>
    <t>003KGBHHDDM</t>
  </si>
  <si>
    <t>断熱等+防災サーモスⅡ-H 引違い窓、片引き窓、引分け窓（ブリッジ枠）引違い（H）ガラス中央部熱貫流率Ug2.9以下中（M）</t>
  </si>
  <si>
    <t>003KGBHHDDS</t>
  </si>
  <si>
    <t>断熱等+防災サーモスⅡ-H 引違い窓、片引き窓、引分け窓（ブリッジ枠）引違い（H）ガラス中央部熱貫流率Ug2.9以下小（S）</t>
  </si>
  <si>
    <t>サーモスⅡ-H 単体引違い窓（中桟付）</t>
  </si>
  <si>
    <t>003KGFHEBBL</t>
  </si>
  <si>
    <t>断熱等サーモスⅡ-H 単体引違い窓（中桟付）引違い（H）ガラス中央部熱貫流率Ug1.4以下大（L）</t>
  </si>
  <si>
    <t>サーモスⅡ-H 単体引違い窓（中桟付）引違い（H）</t>
  </si>
  <si>
    <t>003KGFHEBBM</t>
  </si>
  <si>
    <t>断熱等サーモスⅡ-H 単体引違い窓（中桟付）引違い（H）ガラス中央部熱貫流率Ug1.4以下中（M）</t>
  </si>
  <si>
    <t>003KGFHEBBS</t>
  </si>
  <si>
    <t>断熱等サーモスⅡ-H 単体引違い窓（中桟付）引違い（H）ガラス中央部熱貫流率Ug1.4以下小（S）</t>
  </si>
  <si>
    <t>003KGFHECCL</t>
  </si>
  <si>
    <t>断熱等サーモスⅡ-H 単体引違い窓（中桟付）引違い（H）ガラス中央部熱貫流率Ug1.8以下大（L）</t>
  </si>
  <si>
    <t>003KGFHECCM</t>
  </si>
  <si>
    <t>断熱等サーモスⅡ-H 単体引違い窓（中桟付）引違い（H）ガラス中央部熱貫流率Ug1.8以下中（M）</t>
  </si>
  <si>
    <t>003KGFHECCS</t>
  </si>
  <si>
    <t>断熱等サーモスⅡ-H 単体引違い窓（中桟付）引違い（H）ガラス中央部熱貫流率Ug1.8以下小（S）</t>
  </si>
  <si>
    <t>003KGFHEDDL</t>
  </si>
  <si>
    <t>断熱等サーモスⅡ-H 単体引違い窓（中桟付）引違い（H）ガラス中央部熱貫流率Ug2.9以下大（L）</t>
  </si>
  <si>
    <t>003KGFHEDDM</t>
  </si>
  <si>
    <t>断熱等サーモスⅡ-H 単体引違い窓（中桟付）引違い（H）ガラス中央部熱貫流率Ug2.9以下中（M）</t>
  </si>
  <si>
    <t>003KGFHEDDS</t>
  </si>
  <si>
    <t>断熱等サーモスⅡ-H 単体引違い窓（中桟付）引違い（H）ガラス中央部熱貫流率Ug2.9以下小（S）</t>
  </si>
  <si>
    <t>003KGFHHBBL</t>
  </si>
  <si>
    <t>断熱等+防災サーモスⅡ-H 単体引違い窓（中桟付）引違い（H）ガラス中央部熱貫流率Ug1.4以下大（L）</t>
  </si>
  <si>
    <t>003KGFHHBBM</t>
  </si>
  <si>
    <t>断熱等+防災サーモスⅡ-H 単体引違い窓（中桟付）引違い（H）ガラス中央部熱貫流率Ug1.4以下中（M）</t>
  </si>
  <si>
    <t>003KGFHHBBS</t>
  </si>
  <si>
    <t>断熱等+防災サーモスⅡ-H 単体引違い窓（中桟付）引違い（H）ガラス中央部熱貫流率Ug1.4以下小（S）</t>
  </si>
  <si>
    <t>003KGFHHCCL</t>
  </si>
  <si>
    <t>断熱等+防災サーモスⅡ-H 単体引違い窓（中桟付）引違い（H）ガラス中央部熱貫流率Ug1.8以下大（L）</t>
  </si>
  <si>
    <t>003KGFHHCCM</t>
  </si>
  <si>
    <t>断熱等+防災サーモスⅡ-H 単体引違い窓（中桟付）引違い（H）ガラス中央部熱貫流率Ug1.8以下中（M）</t>
  </si>
  <si>
    <t>003KGFHHCCS</t>
  </si>
  <si>
    <t>断熱等+防災サーモスⅡ-H 単体引違い窓（中桟付）引違い（H）ガラス中央部熱貫流率Ug1.8以下小（S）</t>
  </si>
  <si>
    <t>003KGFHHDDL</t>
  </si>
  <si>
    <t>断熱等+防災サーモスⅡ-H 単体引違い窓（中桟付）引違い（H）ガラス中央部熱貫流率Ug2.9以下大（L）</t>
  </si>
  <si>
    <t>003KGFHHDDM</t>
  </si>
  <si>
    <t>断熱等+防災サーモスⅡ-H 単体引違い窓（中桟付）引違い（H）ガラス中央部熱貫流率Ug2.9以下中（M）</t>
  </si>
  <si>
    <t>003KGFHHDDS</t>
  </si>
  <si>
    <t>断熱等+防災サーモスⅡ-H 単体引違い窓（中桟付）引違い（H）ガラス中央部熱貫流率Ug2.9以下小（S）</t>
  </si>
  <si>
    <t>003KGDTEBBL</t>
  </si>
  <si>
    <t>断熱等サーモスⅡ-H テラスドア、勝手口ドア（全面ガラス）開き（T）ガラス中央部熱貫流率Ug1.6以下大（L）</t>
  </si>
  <si>
    <t>サーモスⅡ-H テラスドア、勝手口ドア（全面ガラス）開き（T）</t>
  </si>
  <si>
    <t>003KGDTEBBM</t>
  </si>
  <si>
    <t>断熱等サーモスⅡ-H テラスドア、勝手口ドア（全面ガラス）開き（T）ガラス中央部熱貫流率Ug1.6以下中（M）</t>
  </si>
  <si>
    <t>003KGDTEBBS</t>
  </si>
  <si>
    <t>断熱等サーモスⅡ-H テラスドア、勝手口ドア（全面ガラス）開き（T）ガラス中央部熱貫流率Ug1.6以下小（S）</t>
  </si>
  <si>
    <t>003KGDTECCL</t>
  </si>
  <si>
    <t>断熱等サーモスⅡ-H テラスドア、勝手口ドア（全面ガラス）開き（T）ガラス中央部熱貫流率Ug1.8以下大（L）</t>
  </si>
  <si>
    <t>003KGDTECCM</t>
  </si>
  <si>
    <t>断熱等サーモスⅡ-H テラスドア、勝手口ドア（全面ガラス）開き（T）ガラス中央部熱貫流率Ug1.8以下中（M）</t>
  </si>
  <si>
    <t>003KGDTECCS</t>
  </si>
  <si>
    <t>断熱等サーモスⅡ-H テラスドア、勝手口ドア（全面ガラス）開き（T）ガラス中央部熱貫流率Ug1.8以下小（S）</t>
  </si>
  <si>
    <t>003KGDTEDDL</t>
  </si>
  <si>
    <t>断熱等サーモスⅡ-H テラスドア、勝手口ドア（全面ガラス）開き（T）ガラス中央部熱貫流率Ug2.9以下大（L）</t>
  </si>
  <si>
    <t>003KGDTEDDM</t>
  </si>
  <si>
    <t>断熱等サーモスⅡ-H テラスドア、勝手口ドア（全面ガラス）開き（T）ガラス中央部熱貫流率Ug2.9以下中（M）</t>
  </si>
  <si>
    <t>003KGDTEDDS</t>
  </si>
  <si>
    <t>断熱等サーモスⅡ-H テラスドア、勝手口ドア（全面ガラス）開き（T）ガラス中央部熱貫流率Ug2.9以下小（S）</t>
  </si>
  <si>
    <t>003KGDTXBBL</t>
  </si>
  <si>
    <t>断熱等+防犯サーモスⅡ-H テラスドア、勝手口ドア（全面ガラス）開き（T）ガラス中央部熱貫流率Ug1.6以下大（L）</t>
  </si>
  <si>
    <t>003KGDTXBBM</t>
  </si>
  <si>
    <t>断熱等+防犯サーモスⅡ-H テラスドア、勝手口ドア（全面ガラス）開き（T）ガラス中央部熱貫流率Ug1.6以下中（M）</t>
  </si>
  <si>
    <t>003KGDTXBBS</t>
  </si>
  <si>
    <t>断熱等+防犯サーモスⅡ-H テラスドア、勝手口ドア（全面ガラス）開き（T）ガラス中央部熱貫流率Ug1.6以下小（S）</t>
  </si>
  <si>
    <t>003KGDTXCCL</t>
  </si>
  <si>
    <t>断熱等+防犯サーモスⅡ-H テラスドア、勝手口ドア（全面ガラス）開き（T）ガラス中央部熱貫流率Ug1.8以下大（L）</t>
  </si>
  <si>
    <t>003KGDTXCCM</t>
  </si>
  <si>
    <t>断熱等+防犯サーモスⅡ-H テラスドア、勝手口ドア（全面ガラス）開き（T）ガラス中央部熱貫流率Ug1.8以下中（M）</t>
  </si>
  <si>
    <t>003KGDTXCCS</t>
  </si>
  <si>
    <t>断熱等+防犯サーモスⅡ-H テラスドア、勝手口ドア（全面ガラス）開き（T）ガラス中央部熱貫流率Ug1.8以下小（S）</t>
  </si>
  <si>
    <t>003KGDTXDDL</t>
  </si>
  <si>
    <t>断熱等+防犯サーモスⅡ-H テラスドア、勝手口ドア（全面ガラス）開き（T）ガラス中央部熱貫流率Ug2.9以下大（L）</t>
  </si>
  <si>
    <t>003KGDTXDDM</t>
  </si>
  <si>
    <t>断熱等+防犯サーモスⅡ-H テラスドア、勝手口ドア（全面ガラス）開き（T）ガラス中央部熱貫流率Ug2.9以下中（M）</t>
  </si>
  <si>
    <t>003KGDTXDDS</t>
  </si>
  <si>
    <t>断熱等+防犯サーモスⅡ-H テラスドア、勝手口ドア（全面ガラス）開き（T）ガラス中央部熱貫流率Ug2.9以下小（S）</t>
  </si>
  <si>
    <t>003KGDTHBBL</t>
  </si>
  <si>
    <t>断熱等+防災サーモスⅡ-H テラスドア、勝手口ドア（全面ガラス）開き（T）ガラス中央部熱貫流率Ug1.6以下大（L）</t>
  </si>
  <si>
    <t>003KGDTHBBM</t>
  </si>
  <si>
    <t>断熱等+防災サーモスⅡ-H テラスドア、勝手口ドア（全面ガラス）開き（T）ガラス中央部熱貫流率Ug1.6以下中（M）</t>
  </si>
  <si>
    <t>003KGDTHBBS</t>
  </si>
  <si>
    <t>断熱等+防災サーモスⅡ-H テラスドア、勝手口ドア（全面ガラス）開き（T）ガラス中央部熱貫流率Ug1.6以下小（S）</t>
  </si>
  <si>
    <t>003KGDTHCCL</t>
  </si>
  <si>
    <t>断熱等+防災サーモスⅡ-H テラスドア、勝手口ドア（全面ガラス）開き（T）ガラス中央部熱貫流率Ug1.8以下大（L）</t>
  </si>
  <si>
    <t>003KGDTHCCM</t>
  </si>
  <si>
    <t>断熱等+防災サーモスⅡ-H テラスドア、勝手口ドア（全面ガラス）開き（T）ガラス中央部熱貫流率Ug1.8以下中（M）</t>
  </si>
  <si>
    <t>003KGDTHCCS</t>
  </si>
  <si>
    <t>断熱等+防災サーモスⅡ-H テラスドア、勝手口ドア（全面ガラス）開き（T）ガラス中央部熱貫流率Ug1.8以下小（S）</t>
  </si>
  <si>
    <t>003KGDTHDDL</t>
  </si>
  <si>
    <t>断熱等+防災サーモスⅡ-H テラスドア、勝手口ドア（全面ガラス）開き（T）ガラス中央部熱貫流率Ug2.9以下大（L）</t>
  </si>
  <si>
    <t>003KGDTHDDM</t>
  </si>
  <si>
    <t>断熱等+防災サーモスⅡ-H テラスドア、勝手口ドア（全面ガラス）開き（T）ガラス中央部熱貫流率Ug2.9以下中（M）</t>
  </si>
  <si>
    <t>003KGDTHDDS</t>
  </si>
  <si>
    <t>断熱等+防災サーモスⅡ-H テラスドア、勝手口ドア（全面ガラス）開き（T）ガラス中央部熱貫流率Ug2.9以下小（S）</t>
  </si>
  <si>
    <t>003KGETEBBL</t>
  </si>
  <si>
    <t>断熱等サーモスＬ テラスドア、勝手口ドア（全面ガラス）開き（T）ガラス中央部熱貫流率Ug1.6以下大（L）</t>
  </si>
  <si>
    <t>サーモスＬ テラスドア、勝手口ドア（全面ガラス）開き（T）</t>
  </si>
  <si>
    <t>003KGETEBBM</t>
  </si>
  <si>
    <t>断熱等サーモスＬ テラスドア、勝手口ドア（全面ガラス）開き（T）ガラス中央部熱貫流率Ug1.6以下中（M）</t>
  </si>
  <si>
    <t>003KGETEBBS</t>
  </si>
  <si>
    <t>断熱等サーモスＬ テラスドア、勝手口ドア（全面ガラス）開き（T）ガラス中央部熱貫流率Ug1.6以下小（S）</t>
  </si>
  <si>
    <t>003KGETECCL</t>
  </si>
  <si>
    <t>断熱等サーモスＬ テラスドア、勝手口ドア（全面ガラス）開き（T）ガラス中央部熱貫流率Ug1.8以下大（L）</t>
  </si>
  <si>
    <t>003KGETECCM</t>
  </si>
  <si>
    <t>断熱等サーモスＬ テラスドア、勝手口ドア（全面ガラス）開き（T）ガラス中央部熱貫流率Ug1.8以下中（M）</t>
  </si>
  <si>
    <t>003KGETECCS</t>
  </si>
  <si>
    <t>断熱等サーモスＬ テラスドア、勝手口ドア（全面ガラス）開き（T）ガラス中央部熱貫流率Ug1.8以下小（S）</t>
  </si>
  <si>
    <t>003KGETEDDL</t>
  </si>
  <si>
    <t>断熱等サーモスＬ テラスドア、勝手口ドア（全面ガラス）開き（T）ガラス中央部熱貫流率Ug2.9以下大（L）</t>
  </si>
  <si>
    <t>003KGETEDDM</t>
  </si>
  <si>
    <t>断熱等サーモスＬ テラスドア、勝手口ドア（全面ガラス）開き（T）ガラス中央部熱貫流率Ug2.9以下中（M）</t>
  </si>
  <si>
    <t>003KGETEDDS</t>
  </si>
  <si>
    <t>断熱等サーモスＬ テラスドア、勝手口ドア（全面ガラス）開き（T）ガラス中央部熱貫流率Ug2.9以下小（S）</t>
  </si>
  <si>
    <t>003KGETXBBL</t>
  </si>
  <si>
    <t>断熱等+防犯サーモスＬ テラスドア、勝手口ドア（全面ガラス）開き（T）ガラス中央部熱貫流率Ug1.6以下大（L）</t>
  </si>
  <si>
    <t>003KGETXBBM</t>
  </si>
  <si>
    <t>断熱等+防犯サーモスＬ テラスドア、勝手口ドア（全面ガラス）開き（T）ガラス中央部熱貫流率Ug1.6以下中（M）</t>
  </si>
  <si>
    <t>003KGETXBBS</t>
  </si>
  <si>
    <t>断熱等+防犯サーモスＬ テラスドア、勝手口ドア（全面ガラス）開き（T）ガラス中央部熱貫流率Ug1.6以下小（S）</t>
  </si>
  <si>
    <t>003KGETXCCL</t>
  </si>
  <si>
    <t>断熱等+防犯サーモスＬ テラスドア、勝手口ドア（全面ガラス）開き（T）ガラス中央部熱貫流率Ug1.8以下大（L）</t>
  </si>
  <si>
    <t>003KGETXCCM</t>
  </si>
  <si>
    <t>断熱等+防犯サーモスＬ テラスドア、勝手口ドア（全面ガラス）開き（T）ガラス中央部熱貫流率Ug1.8以下中（M）</t>
  </si>
  <si>
    <t>003KGETXCCS</t>
  </si>
  <si>
    <t>断熱等+防犯サーモスＬ テラスドア、勝手口ドア（全面ガラス）開き（T）ガラス中央部熱貫流率Ug1.8以下小（S）</t>
  </si>
  <si>
    <t>003KGETXDDL</t>
  </si>
  <si>
    <t>断熱等+防犯サーモスＬ テラスドア、勝手口ドア（全面ガラス）開き（T）ガラス中央部熱貫流率Ug2.9以下大（L）</t>
  </si>
  <si>
    <t>003KGETXDDM</t>
  </si>
  <si>
    <t>断熱等+防犯サーモスＬ テラスドア、勝手口ドア（全面ガラス）開き（T）ガラス中央部熱貫流率Ug2.9以下中（M）</t>
  </si>
  <si>
    <t>003KGETXDDS</t>
  </si>
  <si>
    <t>断熱等+防犯サーモスＬ テラスドア、勝手口ドア（全面ガラス）開き（T）ガラス中央部熱貫流率Ug2.9以下小（S）</t>
  </si>
  <si>
    <t>003KGETHBBL</t>
  </si>
  <si>
    <t>断熱等+防災サーモスＬ テラスドア、勝手口ドア（全面ガラス）開き（T）ガラス中央部熱貫流率Ug1.6以下大（L）</t>
  </si>
  <si>
    <t>003KGETHBBM</t>
  </si>
  <si>
    <t>断熱等+防災サーモスＬ テラスドア、勝手口ドア（全面ガラス）開き（T）ガラス中央部熱貫流率Ug1.6以下中（M）</t>
  </si>
  <si>
    <t>003KGETHBBS</t>
  </si>
  <si>
    <t>断熱等+防災サーモスＬ テラスドア、勝手口ドア（全面ガラス）開き（T）ガラス中央部熱貫流率Ug1.6以下小（S）</t>
  </si>
  <si>
    <t>003KGETHCCL</t>
  </si>
  <si>
    <t>断熱等+防災サーモスＬ テラスドア、勝手口ドア（全面ガラス）開き（T）ガラス中央部熱貫流率Ug1.8以下大（L）</t>
  </si>
  <si>
    <t>003KGETHCCM</t>
  </si>
  <si>
    <t>断熱等+防災サーモスＬ テラスドア、勝手口ドア（全面ガラス）開き（T）ガラス中央部熱貫流率Ug1.8以下中（M）</t>
  </si>
  <si>
    <t>003KGETHCCS</t>
  </si>
  <si>
    <t>断熱等+防災サーモスＬ テラスドア、勝手口ドア（全面ガラス）開き（T）ガラス中央部熱貫流率Ug1.8以下小（S）</t>
  </si>
  <si>
    <t>003KGETHDDL</t>
  </si>
  <si>
    <t>断熱等+防災サーモスＬ テラスドア、勝手口ドア（全面ガラス）開き（T）ガラス中央部熱貫流率Ug2.9以下大（L）</t>
  </si>
  <si>
    <t>003KGETHDDM</t>
  </si>
  <si>
    <t>断熱等+防災サーモスＬ テラスドア、勝手口ドア（全面ガラス）開き（T）ガラス中央部熱貫流率Ug2.9以下中（M）</t>
  </si>
  <si>
    <t>003KGETHDDS</t>
  </si>
  <si>
    <t>断熱等+防災サーモスＬ テラスドア、勝手口ドア（全面ガラス）開き（T）ガラス中央部熱貫流率Ug2.9以下小（S）</t>
  </si>
  <si>
    <t>003KGHTEBBL</t>
  </si>
  <si>
    <t>断熱等サーモスⅡ-H 採風勝手口ドア、勝手口ドア（中桟腰パネルなし）開き（T）ガラス中央部熱貫流率Ug1.4以下大（L）</t>
  </si>
  <si>
    <t>サーモスⅡ-H 採風勝手口ドア、勝手口ドア（中桟腰パネルなし）開き（T）</t>
  </si>
  <si>
    <t>003KGHTEBBM</t>
  </si>
  <si>
    <t>断熱等サーモスⅡ-H 採風勝手口ドア、勝手口ドア（中桟腰パネルなし）開き（T）ガラス中央部熱貫流率Ug1.4以下中（M）</t>
  </si>
  <si>
    <t>003KGHTEBBS</t>
  </si>
  <si>
    <t>断熱等サーモスⅡ-H 採風勝手口ドア、勝手口ドア（中桟腰パネルなし）開き（T）ガラス中央部熱貫流率Ug1.4以下小（S）</t>
  </si>
  <si>
    <t>003KGHTECCL</t>
  </si>
  <si>
    <t>断熱等サーモスⅡ-H 採風勝手口ドア、勝手口ドア（中桟腰パネルなし）開き（T）ガラス中央部熱貫流率Ug1.8以下大（L）</t>
  </si>
  <si>
    <t>003KGHTECCM</t>
  </si>
  <si>
    <t>断熱等サーモスⅡ-H 採風勝手口ドア、勝手口ドア（中桟腰パネルなし）開き（T）ガラス中央部熱貫流率Ug1.8以下中（M）</t>
  </si>
  <si>
    <t>003KGHTECCS</t>
  </si>
  <si>
    <t>断熱等サーモスⅡ-H 採風勝手口ドア、勝手口ドア（中桟腰パネルなし）開き（T）ガラス中央部熱貫流率Ug1.8以下小（S）</t>
  </si>
  <si>
    <t>003KGHTEDDL</t>
  </si>
  <si>
    <t>断熱等サーモスⅡ-H 採風勝手口ドア、勝手口ドア（中桟腰パネルなし）開き（T）ガラス中央部熱貫流率Ug2.9以下大（L）</t>
  </si>
  <si>
    <t>003KGHTEDDM</t>
  </si>
  <si>
    <t>断熱等サーモスⅡ-H 採風勝手口ドア、勝手口ドア（中桟腰パネルなし）開き（T）ガラス中央部熱貫流率Ug2.9以下中（M）</t>
  </si>
  <si>
    <t>003KGHTEDDS</t>
  </si>
  <si>
    <t>断熱等サーモスⅡ-H 採風勝手口ドア、勝手口ドア（中桟腰パネルなし）開き（T）ガラス中央部熱貫流率Ug2.9以下小（S）</t>
  </si>
  <si>
    <t>003KGHTXBBL</t>
  </si>
  <si>
    <t>断熱等+防犯サーモスⅡ-H 採風勝手口ドア、勝手口ドア（中桟腰パネルなし）開き（T）ガラス中央部熱貫流率Ug1.4以下大（L）</t>
  </si>
  <si>
    <t>003KGHTXBBM</t>
  </si>
  <si>
    <t>断熱等+防犯サーモスⅡ-H 採風勝手口ドア、勝手口ドア（中桟腰パネルなし）開き（T）ガラス中央部熱貫流率Ug1.4以下中（M）</t>
  </si>
  <si>
    <t>003KGHTXBBS</t>
  </si>
  <si>
    <t>断熱等+防犯サーモスⅡ-H 採風勝手口ドア、勝手口ドア（中桟腰パネルなし）開き（T）ガラス中央部熱貫流率Ug1.4以下小（S）</t>
  </si>
  <si>
    <t>003KGHTXCCL</t>
  </si>
  <si>
    <t>断熱等+防犯サーモスⅡ-H 採風勝手口ドア、勝手口ドア（中桟腰パネルなし）開き（T）ガラス中央部熱貫流率Ug1.8以下大（L）</t>
  </si>
  <si>
    <t>003KGHTXCCM</t>
  </si>
  <si>
    <t>断熱等+防犯サーモスⅡ-H 採風勝手口ドア、勝手口ドア（中桟腰パネルなし）開き（T）ガラス中央部熱貫流率Ug1.8以下中（M）</t>
  </si>
  <si>
    <t>003KGHTXCCS</t>
  </si>
  <si>
    <t>断熱等+防犯サーモスⅡ-H 採風勝手口ドア、勝手口ドア（中桟腰パネルなし）開き（T）ガラス中央部熱貫流率Ug1.8以下小（S）</t>
  </si>
  <si>
    <t>003KGHTXDDL</t>
  </si>
  <si>
    <t>断熱等+防犯サーモスⅡ-H 採風勝手口ドア、勝手口ドア（中桟腰パネルなし）開き（T）ガラス中央部熱貫流率Ug2.9以下大（L）</t>
  </si>
  <si>
    <t>003KGHTXDDM</t>
  </si>
  <si>
    <t>断熱等+防犯サーモスⅡ-H 採風勝手口ドア、勝手口ドア（中桟腰パネルなし）開き（T）ガラス中央部熱貫流率Ug2.9以下中（M）</t>
  </si>
  <si>
    <t>003KGHTXDDS</t>
  </si>
  <si>
    <t>断熱等+防犯サーモスⅡ-H 採風勝手口ドア、勝手口ドア（中桟腰パネルなし）開き（T）ガラス中央部熱貫流率Ug2.9以下小（S）</t>
  </si>
  <si>
    <t>003KGHTHBBL</t>
  </si>
  <si>
    <t>断熱等+防災サーモスⅡ-H 採風勝手口ドア、勝手口ドア（中桟腰パネルなし）開き（T）ガラス中央部熱貫流率Ug1.4以下大（L）</t>
  </si>
  <si>
    <t>003KGHTHBBM</t>
  </si>
  <si>
    <t>断熱等+防災サーモスⅡ-H 採風勝手口ドア、勝手口ドア（中桟腰パネルなし）開き（T）ガラス中央部熱貫流率Ug1.4以下中（M）</t>
  </si>
  <si>
    <t>003KGHTHBBS</t>
  </si>
  <si>
    <t>断熱等+防災サーモスⅡ-H 採風勝手口ドア、勝手口ドア（中桟腰パネルなし）開き（T）ガラス中央部熱貫流率Ug1.4以下小（S）</t>
  </si>
  <si>
    <t>003KGHTHCCL</t>
  </si>
  <si>
    <t>断熱等+防災サーモスⅡ-H 採風勝手口ドア、勝手口ドア（中桟腰パネルなし）開き（T）ガラス中央部熱貫流率Ug1.8以下大（L）</t>
  </si>
  <si>
    <t>003KGHTHCCM</t>
  </si>
  <si>
    <t>断熱等+防災サーモスⅡ-H 採風勝手口ドア、勝手口ドア（中桟腰パネルなし）開き（T）ガラス中央部熱貫流率Ug1.8以下中（M）</t>
  </si>
  <si>
    <t>003KGHTHCCS</t>
  </si>
  <si>
    <t>断熱等+防災サーモスⅡ-H 採風勝手口ドア、勝手口ドア（中桟腰パネルなし）開き（T）ガラス中央部熱貫流率Ug1.8以下小（S）</t>
  </si>
  <si>
    <t>003KGHTHDDL</t>
  </si>
  <si>
    <t>断熱等+防災サーモスⅡ-H 採風勝手口ドア、勝手口ドア（中桟腰パネルなし）開き（T）ガラス中央部熱貫流率Ug2.9以下大（L）</t>
  </si>
  <si>
    <t>003KGHTHDDM</t>
  </si>
  <si>
    <t>断熱等+防災サーモスⅡ-H 採風勝手口ドア、勝手口ドア（中桟腰パネルなし）開き（T）ガラス中央部熱貫流率Ug2.9以下中（M）</t>
  </si>
  <si>
    <t>003KGHTHDDS</t>
  </si>
  <si>
    <t>断熱等+防災サーモスⅡ-H 採風勝手口ドア、勝手口ドア（中桟腰パネルなし）開き（T）ガラス中央部熱貫流率Ug2.9以下小（S）</t>
  </si>
  <si>
    <t>003KGJTEBBL</t>
  </si>
  <si>
    <t>断熱等サーモスＬ 採風勝手口ドア、勝手口ドア（中桟腰パネルなし）開き（T）ガラス中央部熱貫流率Ug1.4以下大（L）</t>
  </si>
  <si>
    <t>サーモスＬ 採風勝手口ドア、勝手口ドア（中桟腰パネルなし）開き（T）</t>
  </si>
  <si>
    <t>003KGJTEBBM</t>
  </si>
  <si>
    <t>断熱等サーモスＬ 採風勝手口ドア、勝手口ドア（中桟腰パネルなし）開き（T）ガラス中央部熱貫流率Ug1.4以下中（M）</t>
  </si>
  <si>
    <t>003KGJTEBBS</t>
  </si>
  <si>
    <t>断熱等サーモスＬ 採風勝手口ドア、勝手口ドア（中桟腰パネルなし）開き（T）ガラス中央部熱貫流率Ug1.4以下小（S）</t>
  </si>
  <si>
    <t>003KGJTECCL</t>
  </si>
  <si>
    <t>断熱等サーモスＬ 採風勝手口ドア、勝手口ドア（中桟腰パネルなし）開き（T）ガラス中央部熱貫流率Ug1.8以下大（L）</t>
  </si>
  <si>
    <t>003KGJTECCM</t>
  </si>
  <si>
    <t>断熱等サーモスＬ 採風勝手口ドア、勝手口ドア（中桟腰パネルなし）開き（T）ガラス中央部熱貫流率Ug1.8以下中（M）</t>
  </si>
  <si>
    <t>003KGJTECCS</t>
  </si>
  <si>
    <t>断熱等サーモスＬ 採風勝手口ドア、勝手口ドア（中桟腰パネルなし）開き（T）ガラス中央部熱貫流率Ug1.8以下小（S）</t>
  </si>
  <si>
    <t>003KGJTEDDL</t>
  </si>
  <si>
    <t>断熱等サーモスＬ 採風勝手口ドア、勝手口ドア（中桟腰パネルなし）開き（T）ガラス中央部熱貫流率Ug2.9以下大（L）</t>
  </si>
  <si>
    <t>003KGJTEDDM</t>
  </si>
  <si>
    <t>断熱等サーモスＬ 採風勝手口ドア、勝手口ドア（中桟腰パネルなし）開き（T）ガラス中央部熱貫流率Ug2.9以下中（M）</t>
  </si>
  <si>
    <t>003KGJTEDDS</t>
  </si>
  <si>
    <t>断熱等サーモスＬ 採風勝手口ドア、勝手口ドア（中桟腰パネルなし）開き（T）ガラス中央部熱貫流率Ug2.9以下小（S）</t>
  </si>
  <si>
    <t>003KGJTXBBL</t>
  </si>
  <si>
    <t>断熱等+防犯サーモスＬ 採風勝手口ドア、勝手口ドア（中桟腰パネルなし）開き（T）ガラス中央部熱貫流率Ug1.4以下大（L）</t>
  </si>
  <si>
    <t>003KGJTXBBM</t>
  </si>
  <si>
    <t>断熱等+防犯サーモスＬ 採風勝手口ドア、勝手口ドア（中桟腰パネルなし）開き（T）ガラス中央部熱貫流率Ug1.4以下中（M）</t>
  </si>
  <si>
    <t>003KGJTXBBS</t>
  </si>
  <si>
    <t>断熱等+防犯サーモスＬ 採風勝手口ドア、勝手口ドア（中桟腰パネルなし）開き（T）ガラス中央部熱貫流率Ug1.4以下小（S）</t>
  </si>
  <si>
    <t>003KGJTXCCL</t>
  </si>
  <si>
    <t>断熱等+防犯サーモスＬ 採風勝手口ドア、勝手口ドア（中桟腰パネルなし）開き（T）ガラス中央部熱貫流率Ug1.8以下大（L）</t>
  </si>
  <si>
    <t>003KGJTXCCM</t>
  </si>
  <si>
    <t>断熱等+防犯サーモスＬ 採風勝手口ドア、勝手口ドア（中桟腰パネルなし）開き（T）ガラス中央部熱貫流率Ug1.8以下中（M）</t>
  </si>
  <si>
    <t>003KGJTXCCS</t>
  </si>
  <si>
    <t>断熱等+防犯サーモスＬ 採風勝手口ドア、勝手口ドア（中桟腰パネルなし）開き（T）ガラス中央部熱貫流率Ug1.8以下小（S）</t>
  </si>
  <si>
    <t>003KGJTXDDL</t>
  </si>
  <si>
    <t>断熱等+防犯サーモスＬ 採風勝手口ドア、勝手口ドア（中桟腰パネルなし）開き（T）ガラス中央部熱貫流率Ug2.9以下大（L）</t>
  </si>
  <si>
    <t>003KGJTXDDM</t>
  </si>
  <si>
    <t>断熱等+防犯サーモスＬ 採風勝手口ドア、勝手口ドア（中桟腰パネルなし）開き（T）ガラス中央部熱貫流率Ug2.9以下中（M）</t>
  </si>
  <si>
    <t>003KGJTXDDS</t>
  </si>
  <si>
    <t>断熱等+防犯サーモスＬ 採風勝手口ドア、勝手口ドア（中桟腰パネルなし）開き（T）ガラス中央部熱貫流率Ug2.9以下小（S）</t>
  </si>
  <si>
    <t>003KGJTHBBL</t>
  </si>
  <si>
    <t>断熱等+防災サーモスＬ 採風勝手口ドア、勝手口ドア（中桟腰パネルなし）開き（T）ガラス中央部熱貫流率Ug1.4以下大（L）</t>
  </si>
  <si>
    <t>003KGJTHBBM</t>
  </si>
  <si>
    <t>断熱等+防災サーモスＬ 採風勝手口ドア、勝手口ドア（中桟腰パネルなし）開き（T）ガラス中央部熱貫流率Ug1.4以下中（M）</t>
  </si>
  <si>
    <t>003KGJTHBBS</t>
  </si>
  <si>
    <t>断熱等+防災サーモスＬ 採風勝手口ドア、勝手口ドア（中桟腰パネルなし）開き（T）ガラス中央部熱貫流率Ug1.4以下小（S）</t>
  </si>
  <si>
    <t>003KGJTHCCL</t>
  </si>
  <si>
    <t>断熱等+防災サーモスＬ 採風勝手口ドア、勝手口ドア（中桟腰パネルなし）開き（T）ガラス中央部熱貫流率Ug1.8以下大（L）</t>
  </si>
  <si>
    <t>003KGJTHCCM</t>
  </si>
  <si>
    <t>断熱等+防災サーモスＬ 採風勝手口ドア、勝手口ドア（中桟腰パネルなし）開き（T）ガラス中央部熱貫流率Ug1.8以下中（M）</t>
  </si>
  <si>
    <t>003KGJTHCCS</t>
  </si>
  <si>
    <t>断熱等+防災サーモスＬ 採風勝手口ドア、勝手口ドア（中桟腰パネルなし）開き（T）ガラス中央部熱貫流率Ug1.8以下小（S）</t>
  </si>
  <si>
    <t>003KGJTHDDL</t>
  </si>
  <si>
    <t>断熱等+防災サーモスＬ 採風勝手口ドア、勝手口ドア（中桟腰パネルなし）開き（T）ガラス中央部熱貫流率Ug2.9以下大（L）</t>
  </si>
  <si>
    <t>003KGJTHDDM</t>
  </si>
  <si>
    <t>断熱等+防災サーモスＬ 採風勝手口ドア、勝手口ドア（中桟腰パネルなし）開き（T）ガラス中央部熱貫流率Ug2.9以下中（M）</t>
  </si>
  <si>
    <t>003KGJTHDDS</t>
  </si>
  <si>
    <t>断熱等+防災サーモスＬ 採風勝手口ドア、勝手口ドア（中桟腰パネルなし）開き（T）ガラス中央部熱貫流率Ug2.9以下小（S）</t>
  </si>
  <si>
    <t>003KGFTEBBL</t>
  </si>
  <si>
    <t>断熱等サーモスⅡ-H 勝手口ドア（中桟腰パネル付）開き（T）ガラス中央部熱貫流率Ug1.4以下大（L）</t>
  </si>
  <si>
    <t>サーモスⅡ-H 勝手口ドア（中桟腰パネル付）開き（T）</t>
  </si>
  <si>
    <t>003KGFTEBBM</t>
  </si>
  <si>
    <t>断熱等サーモスⅡ-H 勝手口ドア（中桟腰パネル付）開き（T）ガラス中央部熱貫流率Ug1.4以下中（M）</t>
  </si>
  <si>
    <t>003KGFTEBBS</t>
  </si>
  <si>
    <t>断熱等サーモスⅡ-H 勝手口ドア（中桟腰パネル付）開き（T）ガラス中央部熱貫流率Ug1.4以下小（S）</t>
  </si>
  <si>
    <t>003KGFTECCL</t>
  </si>
  <si>
    <t>断熱等サーモスⅡ-H 勝手口ドア（中桟腰パネル付）開き（T）ガラス中央部熱貫流率Ug2.9以下大（L）</t>
  </si>
  <si>
    <t>003KGFTECCM</t>
  </si>
  <si>
    <t>断熱等サーモスⅡ-H 勝手口ドア（中桟腰パネル付）開き（T）ガラス中央部熱貫流率Ug2.9以下中（M）</t>
  </si>
  <si>
    <t>003KGFTECCS</t>
  </si>
  <si>
    <t>断熱等サーモスⅡ-H 勝手口ドア（中桟腰パネル付）開き（T）ガラス中央部熱貫流率Ug2.9以下小（S）</t>
  </si>
  <si>
    <t>003KGFTXBBL</t>
  </si>
  <si>
    <t>断熱等+防犯サーモスⅡ-H 勝手口ドア（中桟腰パネル付）開き（T）ガラス中央部熱貫流率Ug1.4以下大（L）</t>
  </si>
  <si>
    <t>003KGFTXBBM</t>
  </si>
  <si>
    <t>断熱等+防犯サーモスⅡ-H 勝手口ドア（中桟腰パネル付）開き（T）ガラス中央部熱貫流率Ug1.4以下中（M）</t>
  </si>
  <si>
    <t>003KGFTXBBS</t>
  </si>
  <si>
    <t>断熱等+防犯サーモスⅡ-H 勝手口ドア（中桟腰パネル付）開き（T）ガラス中央部熱貫流率Ug1.4以下小（S）</t>
  </si>
  <si>
    <t>003KGFTXCCL</t>
  </si>
  <si>
    <t>断熱等+防犯サーモスⅡ-H 勝手口ドア（中桟腰パネル付）開き（T）ガラス中央部熱貫流率Ug2.9以下大（L）</t>
  </si>
  <si>
    <t>003KGFTXCCM</t>
  </si>
  <si>
    <t>断熱等+防犯サーモスⅡ-H 勝手口ドア（中桟腰パネル付）開き（T）ガラス中央部熱貫流率Ug2.9以下中（M）</t>
  </si>
  <si>
    <t>003KGFTXCCS</t>
  </si>
  <si>
    <t>断熱等+防犯サーモスⅡ-H 勝手口ドア（中桟腰パネル付）開き（T）ガラス中央部熱貫流率Ug2.9以下小（S）</t>
  </si>
  <si>
    <t>003KGFTHBBL</t>
  </si>
  <si>
    <t>断熱等+防災サーモスⅡ-H 勝手口ドア（中桟腰パネル付）開き（T）ガラス中央部熱貫流率Ug1.4以下大（L）</t>
  </si>
  <si>
    <t>003KGFTHBBM</t>
  </si>
  <si>
    <t>断熱等+防災サーモスⅡ-H 勝手口ドア（中桟腰パネル付）開き（T）ガラス中央部熱貫流率Ug1.4以下中（M）</t>
  </si>
  <si>
    <t>003KGFTHBBS</t>
  </si>
  <si>
    <t>断熱等+防災サーモスⅡ-H 勝手口ドア（中桟腰パネル付）開き（T）ガラス中央部熱貫流率Ug1.4以下小（S）</t>
  </si>
  <si>
    <t>003KGFTHCCL</t>
  </si>
  <si>
    <t>断熱等+防災サーモスⅡ-H 勝手口ドア（中桟腰パネル付）開き（T）ガラス中央部熱貫流率Ug2.9以下大（L）</t>
  </si>
  <si>
    <t>003KGFTHCCM</t>
  </si>
  <si>
    <t>断熱等+防災サーモスⅡ-H 勝手口ドア（中桟腰パネル付）開き（T）ガラス中央部熱貫流率Ug2.9以下中（M）</t>
  </si>
  <si>
    <t>003KGFTHCCS</t>
  </si>
  <si>
    <t>断熱等+防災サーモスⅡ-H 勝手口ドア（中桟腰パネル付）開き（T）ガラス中央部熱貫流率Ug2.9以下小（S）</t>
  </si>
  <si>
    <t>003KGGTEBBL</t>
  </si>
  <si>
    <t>断熱等サーモスＬ 勝手口ドア（中桟腰パネル付）開き（T）ガラス中央部熱貫流率Ug1.4以下大（L）</t>
  </si>
  <si>
    <t>サーモスＬ 勝手口ドア（中桟腰パネル付）開き（T）</t>
  </si>
  <si>
    <t>003KGGTEBBM</t>
  </si>
  <si>
    <t>断熱等サーモスＬ 勝手口ドア（中桟腰パネル付）開き（T）ガラス中央部熱貫流率Ug1.4以下中（M）</t>
  </si>
  <si>
    <t>003KGGTEBBS</t>
  </si>
  <si>
    <t>断熱等サーモスＬ 勝手口ドア（中桟腰パネル付）開き（T）ガラス中央部熱貫流率Ug1.4以下小（S）</t>
  </si>
  <si>
    <t>003KGGTECCL</t>
  </si>
  <si>
    <t>断熱等サーモスＬ 勝手口ドア（中桟腰パネル付）開き（T）ガラス中央部熱貫流率Ug2.9以下大（L）</t>
  </si>
  <si>
    <t>003KGGTECCM</t>
  </si>
  <si>
    <t>断熱等サーモスＬ 勝手口ドア（中桟腰パネル付）開き（T）ガラス中央部熱貫流率Ug2.9以下中（M）</t>
  </si>
  <si>
    <t>003KGGTECCS</t>
  </si>
  <si>
    <t>断熱等サーモスＬ 勝手口ドア（中桟腰パネル付）開き（T）ガラス中央部熱貫流率Ug2.9以下小（S）</t>
  </si>
  <si>
    <t>003KGGTXBBL</t>
  </si>
  <si>
    <t>断熱等+防犯サーモスＬ 勝手口ドア（中桟腰パネル付）開き（T）ガラス中央部熱貫流率Ug1.4以下大（L）</t>
  </si>
  <si>
    <t>003KGGTXBBM</t>
  </si>
  <si>
    <t>断熱等+防犯サーモスＬ 勝手口ドア（中桟腰パネル付）開き（T）ガラス中央部熱貫流率Ug1.4以下中（M）</t>
  </si>
  <si>
    <t>003KGGTXBBS</t>
  </si>
  <si>
    <t>断熱等+防犯サーモスＬ 勝手口ドア（中桟腰パネル付）開き（T）ガラス中央部熱貫流率Ug1.4以下小（S）</t>
  </si>
  <si>
    <t>003KGGTXCCL</t>
  </si>
  <si>
    <t>断熱等+防犯サーモスＬ 勝手口ドア（中桟腰パネル付）開き（T）ガラス中央部熱貫流率Ug2.9以下大（L）</t>
  </si>
  <si>
    <t>003KGGTXCCM</t>
  </si>
  <si>
    <t>断熱等+防犯サーモスＬ 勝手口ドア（中桟腰パネル付）開き（T）ガラス中央部熱貫流率Ug2.9以下中（M）</t>
  </si>
  <si>
    <t>003KGGTXCCS</t>
  </si>
  <si>
    <t>断熱等+防犯サーモスＬ 勝手口ドア（中桟腰パネル付）開き（T）ガラス中央部熱貫流率Ug2.9以下小（S）</t>
  </si>
  <si>
    <t>003KGGTHBBL</t>
  </si>
  <si>
    <t>断熱等+防災サーモスＬ 勝手口ドア（中桟腰パネル付）開き（T）ガラス中央部熱貫流率Ug1.4以下大（L）</t>
  </si>
  <si>
    <t>003KGGTHBBM</t>
  </si>
  <si>
    <t>断熱等+防災サーモスＬ 勝手口ドア（中桟腰パネル付）開き（T）ガラス中央部熱貫流率Ug1.4以下中（M）</t>
  </si>
  <si>
    <t>003KGGTHBBS</t>
  </si>
  <si>
    <t>断熱等+防災サーモスＬ 勝手口ドア（中桟腰パネル付）開き（T）ガラス中央部熱貫流率Ug1.4以下小（S）</t>
  </si>
  <si>
    <t>003KGGTHCCL</t>
  </si>
  <si>
    <t>断熱等+防災サーモスＬ 勝手口ドア（中桟腰パネル付）開き（T）ガラス中央部熱貫流率Ug2.9以下大（L）</t>
  </si>
  <si>
    <t>003KGGTHCCM</t>
  </si>
  <si>
    <t>断熱等+防災サーモスＬ 勝手口ドア（中桟腰パネル付）開き（T）ガラス中央部熱貫流率Ug2.9以下中（M）</t>
  </si>
  <si>
    <t>003KGGTHCCS</t>
  </si>
  <si>
    <t>断熱等+防災サーモスＬ 勝手口ドア（中桟腰パネル付）開き（T）ガラス中央部熱貫流率Ug2.9以下小（S）</t>
  </si>
  <si>
    <t>サーモスＬ 単体引違い窓（中桟付）</t>
  </si>
  <si>
    <t>003KGJHEBBL</t>
  </si>
  <si>
    <t>断熱等サーモスＬ 単体引違い窓（中桟付）引違い（H）ガラス中央部熱貫流率Ug1.4以下大（L）</t>
  </si>
  <si>
    <t>サーモスＬ 単体引違い窓（中桟付）引違い（H）</t>
  </si>
  <si>
    <t>003KGJHEBBM</t>
  </si>
  <si>
    <t>断熱等サーモスＬ 単体引違い窓（中桟付）引違い（H）ガラス中央部熱貫流率Ug1.4以下中（M）</t>
  </si>
  <si>
    <t>003KGJHEBBS</t>
  </si>
  <si>
    <t>断熱等サーモスＬ 単体引違い窓（中桟付）引違い（H）ガラス中央部熱貫流率Ug1.4以下小（S）</t>
  </si>
  <si>
    <t>003KGJHECCL</t>
  </si>
  <si>
    <t>断熱等サーモスＬ 単体引違い窓（中桟付）引違い（H）ガラス中央部熱貫流率Ug1.8以下大（L）</t>
  </si>
  <si>
    <t>003KGJHECCM</t>
  </si>
  <si>
    <t>断熱等サーモスＬ 単体引違い窓（中桟付）引違い（H）ガラス中央部熱貫流率Ug1.8以下中（M）</t>
  </si>
  <si>
    <t>003KGJHECCS</t>
  </si>
  <si>
    <t>断熱等サーモスＬ 単体引違い窓（中桟付）引違い（H）ガラス中央部熱貫流率Ug1.8以下小（S）</t>
  </si>
  <si>
    <t>003KGJHEDDL</t>
  </si>
  <si>
    <t>断熱等サーモスＬ 単体引違い窓（中桟付）引違い（H）ガラス中央部熱貫流率Ug2.9以下大（L）</t>
  </si>
  <si>
    <t>003KGJHEDDM</t>
  </si>
  <si>
    <t>断熱等サーモスＬ 単体引違い窓（中桟付）引違い（H）ガラス中央部熱貫流率Ug2.9以下中（M）</t>
  </si>
  <si>
    <t>003KGJHEDDS</t>
  </si>
  <si>
    <t>断熱等サーモスＬ 単体引違い窓（中桟付）引違い（H）ガラス中央部熱貫流率Ug2.9以下小（S）</t>
  </si>
  <si>
    <t>003KGJHHBBL</t>
  </si>
  <si>
    <t>断熱等+防災サーモスＬ 単体引違い窓（中桟付）引違い（H）ガラス中央部熱貫流率Ug1.4以下大（L）</t>
  </si>
  <si>
    <t>003KGJHHBBM</t>
  </si>
  <si>
    <t>断熱等+防災サーモスＬ 単体引違い窓（中桟付）引違い（H）ガラス中央部熱貫流率Ug1.4以下中（M）</t>
  </si>
  <si>
    <t>003KGJHHBBS</t>
  </si>
  <si>
    <t>断熱等+防災サーモスＬ 単体引違い窓（中桟付）引違い（H）ガラス中央部熱貫流率Ug1.4以下小（S）</t>
  </si>
  <si>
    <t>003KGJHHCCL</t>
  </si>
  <si>
    <t>断熱等+防災サーモスＬ 単体引違い窓（中桟付）引違い（H）ガラス中央部熱貫流率Ug1.8以下大（L）</t>
  </si>
  <si>
    <t>003KGJHHCCM</t>
  </si>
  <si>
    <t>断熱等+防災サーモスＬ 単体引違い窓（中桟付）引違い（H）ガラス中央部熱貫流率Ug1.8以下中（M）</t>
  </si>
  <si>
    <t>003KGJHHCCS</t>
  </si>
  <si>
    <t>断熱等+防災サーモスＬ 単体引違い窓（中桟付）引違い（H）ガラス中央部熱貫流率Ug1.8以下小（S）</t>
  </si>
  <si>
    <t>003KGJHHDDL</t>
  </si>
  <si>
    <t>断熱等+防災サーモスＬ 単体引違い窓（中桟付）引違い（H）ガラス中央部熱貫流率Ug2.9以下大（L）</t>
  </si>
  <si>
    <t>003KGJHHDDM</t>
  </si>
  <si>
    <t>断熱等+防災サーモスＬ 単体引違い窓（中桟付）引違い（H）ガラス中央部熱貫流率Ug2.9以下中（M）</t>
  </si>
  <si>
    <t>003KGJHHDDS</t>
  </si>
  <si>
    <t>断熱等+防災サーモスＬ 単体引違い窓（中桟付）引違い（H）ガラス中央部熱貫流率Ug2.9以下小（S）</t>
  </si>
  <si>
    <t>003KGKTEBBL</t>
  </si>
  <si>
    <t>断熱等防火戸ＦＧ－Ｈ 縦すべり出し窓オペレーター※安全合わせ複層ガラス開き（T）ガラス中央部熱貫流率Ug1.7以下大（L）</t>
  </si>
  <si>
    <t>防火戸ＦＧ－Ｈ 縦すべり出し窓オペレーター※安全合わせ複層ガラス開き（T）</t>
  </si>
  <si>
    <t>003KGKTEBBM</t>
  </si>
  <si>
    <t>断熱等防火戸ＦＧ－Ｈ 縦すべり出し窓オペレーター※安全合わせ複層ガラス開き（T）ガラス中央部熱貫流率Ug1.7以下中（M）</t>
  </si>
  <si>
    <t>003KGKTEBBS</t>
  </si>
  <si>
    <t>断熱等防火戸ＦＧ－Ｈ 縦すべり出し窓オペレーター※安全合わせ複層ガラス開き（T）ガラス中央部熱貫流率Ug1.7以下小（S）</t>
  </si>
  <si>
    <t>003KGKTECCL</t>
  </si>
  <si>
    <t>断熱等防火戸ＦＧ－Ｈ 縦すべり出し窓オペレーター※安全合わせ複層ガラス開き（T）ガラス中央部熱貫流率Ug2.1以下大（L）</t>
  </si>
  <si>
    <t>003KGKTECCM</t>
  </si>
  <si>
    <t>断熱等防火戸ＦＧ－Ｈ 縦すべり出し窓オペレーター※安全合わせ複層ガラス開き（T）ガラス中央部熱貫流率Ug2.1以下中（M）</t>
  </si>
  <si>
    <t>003KGKTECCS</t>
  </si>
  <si>
    <t>断熱等防火戸ＦＧ－Ｈ 縦すべり出し窓オペレーター※安全合わせ複層ガラス開き（T）ガラス中央部熱貫流率Ug2.1以下小（S）</t>
  </si>
  <si>
    <t>防火戸ＦＧ－Ｌ 縦すべり出し窓オペレーター※安全合わせ複層ガラス</t>
  </si>
  <si>
    <t>003KGLTEBBL</t>
  </si>
  <si>
    <t>断熱等防火戸ＦＧ－Ｌ 縦すべり出し窓オペレーター※安全合わせ複層ガラス開き（T）ガラス中央部熱貫流率Ug1.7以下大（L）</t>
  </si>
  <si>
    <t>防火戸ＦＧ－Ｌ 縦すべり出し窓オペレーター※安全合わせ複層ガラス開き（T）</t>
  </si>
  <si>
    <t>003KGLTEBBM</t>
  </si>
  <si>
    <t>断熱等防火戸ＦＧ－Ｌ 縦すべり出し窓オペレーター※安全合わせ複層ガラス開き（T）ガラス中央部熱貫流率Ug1.7以下中（M）</t>
  </si>
  <si>
    <t>003KGLTEBBS</t>
  </si>
  <si>
    <t>断熱等防火戸ＦＧ－Ｌ 縦すべり出し窓オペレーター※安全合わせ複層ガラス開き（T）ガラス中央部熱貫流率Ug1.7以下小（S）</t>
  </si>
  <si>
    <t>003KGLTECCL</t>
  </si>
  <si>
    <t>断熱等防火戸ＦＧ－Ｌ 縦すべり出し窓オペレーター※安全合わせ複層ガラス開き（T）ガラス中央部熱貫流率Ug2.1以下大（L）</t>
  </si>
  <si>
    <t>003KGLTECCM</t>
  </si>
  <si>
    <t>断熱等防火戸ＦＧ－Ｌ 縦すべり出し窓オペレーター※安全合わせ複層ガラス開き（T）ガラス中央部熱貫流率Ug2.1以下中（M）</t>
  </si>
  <si>
    <t>003KGLTECCS</t>
  </si>
  <si>
    <t>断熱等防火戸ＦＧ－Ｌ 縦すべり出し窓オペレーター※安全合わせ複層ガラス開き（T）ガラス中央部熱貫流率Ug2.1以下小（S）</t>
  </si>
  <si>
    <t>003KGMTEBBL</t>
  </si>
  <si>
    <t>断熱等防火戸ＦＧ－Ｈ 縦すべり出し窓オペレーター※耐熱強化透明複層ガラス開き（T）ガラス中央部熱貫流率Ug1.5以下大（L）</t>
  </si>
  <si>
    <t>防火戸ＦＧ－Ｈ 縦すべり出し窓オペレーター※耐熱強化透明複層ガラス開き（T）</t>
  </si>
  <si>
    <t>003KGMTEBBM</t>
  </si>
  <si>
    <t>断熱等防火戸ＦＧ－Ｈ 縦すべり出し窓オペレーター※耐熱強化透明複層ガラス開き（T）ガラス中央部熱貫流率Ug1.5以下中（M）</t>
  </si>
  <si>
    <t>003KGMTEBBS</t>
  </si>
  <si>
    <t>断熱等防火戸ＦＧ－Ｈ 縦すべり出し窓オペレーター※耐熱強化透明複層ガラス開き（T）ガラス中央部熱貫流率Ug1.5以下小（S）</t>
  </si>
  <si>
    <t>003KGMTECCL</t>
  </si>
  <si>
    <t>断熱等防火戸ＦＧ－Ｈ 縦すべり出し窓オペレーター※耐熱強化透明複層ガラス開き（T）ガラス中央部熱貫流率Ug1.7以下大（L）</t>
  </si>
  <si>
    <t>003KGMTECCM</t>
  </si>
  <si>
    <t>断熱等防火戸ＦＧ－Ｈ 縦すべり出し窓オペレーター※耐熱強化透明複層ガラス開き（T）ガラス中央部熱貫流率Ug1.7以下中（M）</t>
  </si>
  <si>
    <t>003KGMTECCS</t>
  </si>
  <si>
    <t>断熱等防火戸ＦＧ－Ｈ 縦すべり出し窓オペレーター※耐熱強化透明複層ガラス開き（T）ガラス中央部熱貫流率Ug1.7以下小（S）</t>
  </si>
  <si>
    <t>003KGNTEBBL</t>
  </si>
  <si>
    <t>断熱等防火戸ＦＧ－Ｌ 縦すべり出し窓オペレーター※耐熱強化透明複層ガラス開き（T）ガラス中央部熱貫流率Ug1.5以下大（L）</t>
  </si>
  <si>
    <t>防火戸ＦＧ－Ｌ 縦すべり出し窓オペレーター※耐熱強化透明複層ガラス開き（T）</t>
  </si>
  <si>
    <t>003KGNTEBBM</t>
  </si>
  <si>
    <t>断熱等防火戸ＦＧ－Ｌ 縦すべり出し窓オペレーター※耐熱強化透明複層ガラス開き（T）ガラス中央部熱貫流率Ug1.5以下中（M）</t>
  </si>
  <si>
    <t>003KGNTEBBS</t>
  </si>
  <si>
    <t>断熱等防火戸ＦＧ－Ｌ 縦すべり出し窓オペレーター※耐熱強化透明複層ガラス開き（T）ガラス中央部熱貫流率Ug1.5以下小（S）</t>
  </si>
  <si>
    <t>003KGNTECCL</t>
  </si>
  <si>
    <t>断熱等防火戸ＦＧ－Ｌ 縦すべり出し窓オペレーター※耐熱強化透明複層ガラス開き（T）ガラス中央部熱貫流率Ug1.7以下大（L）</t>
  </si>
  <si>
    <t>003KGNTECCM</t>
  </si>
  <si>
    <t>断熱等防火戸ＦＧ－Ｌ 縦すべり出し窓オペレーター※耐熱強化透明複層ガラス開き（T）ガラス中央部熱貫流率Ug1.7以下中（M）</t>
  </si>
  <si>
    <t>003KGNTECCS</t>
  </si>
  <si>
    <t>断熱等防火戸ＦＧ－Ｌ 縦すべり出し窓オペレーター※耐熱強化透明複層ガラス開き（T）ガラス中央部熱貫流率Ug1.7以下小（S）</t>
  </si>
  <si>
    <t>003KGPTEBBL</t>
  </si>
  <si>
    <t>断熱等防火戸ＦＧ－Ｈ 縦すべり出し窓カムラッチ開き（T）ガラス中央部熱貫流率Ug1.7以下大（L）</t>
  </si>
  <si>
    <t>防火戸ＦＧ－Ｈ 縦すべり出し窓カムラッチ開き（T）</t>
  </si>
  <si>
    <t>003KGPTEBBM</t>
  </si>
  <si>
    <t>断熱等防火戸ＦＧ－Ｈ 縦すべり出し窓カムラッチ開き（T）ガラス中央部熱貫流率Ug1.7以下中（M）</t>
  </si>
  <si>
    <t>003KGPTEBBS</t>
  </si>
  <si>
    <t>断熱等防火戸ＦＧ－Ｈ 縦すべり出し窓カムラッチ開き（T）ガラス中央部熱貫流率Ug1.7以下小（S）</t>
  </si>
  <si>
    <t>003KGPTECCL</t>
  </si>
  <si>
    <t>断熱等防火戸ＦＧ－Ｈ 縦すべり出し窓カムラッチ開き（T）ガラス中央部熱貫流率Ug1.8以下大（L）</t>
  </si>
  <si>
    <t>003KGPTECCM</t>
  </si>
  <si>
    <t>断熱等防火戸ＦＧ－Ｈ 縦すべり出し窓カムラッチ開き（T）ガラス中央部熱貫流率Ug1.8以下中（M）</t>
  </si>
  <si>
    <t>003KGPTECCS</t>
  </si>
  <si>
    <t>断熱等防火戸ＦＧ－Ｈ 縦すべり出し窓カムラッチ開き（T）ガラス中央部熱貫流率Ug1.8以下小（S）</t>
  </si>
  <si>
    <t>003KGVTEBBL</t>
  </si>
  <si>
    <t>断熱等防火戸ＦＧ－Ｌ 縦すべり出し窓カムラッチ開き（T）ガラス中央部熱貫流率Ug1.7以下大（L）</t>
  </si>
  <si>
    <t>防火戸ＦＧ－Ｌ 縦すべり出し窓カムラッチ開き（T）</t>
  </si>
  <si>
    <t>003KGVTEBBM</t>
  </si>
  <si>
    <t>断熱等防火戸ＦＧ－Ｌ 縦すべり出し窓カムラッチ開き（T）ガラス中央部熱貫流率Ug1.7以下中（M）</t>
  </si>
  <si>
    <t>003KGVTEBBS</t>
  </si>
  <si>
    <t>断熱等防火戸ＦＧ－Ｌ 縦すべり出し窓カムラッチ開き（T）ガラス中央部熱貫流率Ug1.7以下小（S）</t>
  </si>
  <si>
    <t>003KGVTECCL</t>
  </si>
  <si>
    <t>断熱等防火戸ＦＧ－Ｌ 縦すべり出し窓カムラッチ開き（T）ガラス中央部熱貫流率Ug1.8以下大（L）</t>
  </si>
  <si>
    <t>003KGVTECCM</t>
  </si>
  <si>
    <t>断熱等防火戸ＦＧ－Ｌ 縦すべり出し窓カムラッチ開き（T）ガラス中央部熱貫流率Ug1.8以下中（M）</t>
  </si>
  <si>
    <t>003KGVTECCS</t>
  </si>
  <si>
    <t>断熱等防火戸ＦＧ－Ｌ 縦すべり出し窓カムラッチ開き（T）ガラス中央部熱貫流率Ug1.8以下小（S）</t>
  </si>
  <si>
    <t>003KGRTEBBL</t>
  </si>
  <si>
    <t>断熱等防火戸ＦＧ－Ｈ 開き窓テラス開き（T）ガラス中央部熱貫流率Ug1.7以下大（L）</t>
  </si>
  <si>
    <t>防火戸ＦＧ－Ｈ 開き窓テラス開き（T）</t>
  </si>
  <si>
    <t>003KGRTEBBM</t>
  </si>
  <si>
    <t>断熱等防火戸ＦＧ－Ｈ 開き窓テラス開き（T）ガラス中央部熱貫流率Ug1.7以下中（M）</t>
  </si>
  <si>
    <t>003KGRTEBBS</t>
  </si>
  <si>
    <t>断熱等防火戸ＦＧ－Ｈ 開き窓テラス開き（T）ガラス中央部熱貫流率Ug1.7以下小（S）</t>
  </si>
  <si>
    <t>003KGRTECCL</t>
  </si>
  <si>
    <t>断熱等防火戸ＦＧ－Ｈ 開き窓テラス開き（T）ガラス中央部熱貫流率Ug1.8以下大（L）</t>
  </si>
  <si>
    <t>003KGRTECCM</t>
  </si>
  <si>
    <t>断熱等防火戸ＦＧ－Ｈ 開き窓テラス開き（T）ガラス中央部熱貫流率Ug1.8以下中（M）</t>
  </si>
  <si>
    <t>003KGRTECCS</t>
  </si>
  <si>
    <t>断熱等防火戸ＦＧ－Ｈ 開き窓テラス開き（T）ガラス中央部熱貫流率Ug1.8以下小（S）</t>
  </si>
  <si>
    <t>003KGSTEBBL</t>
  </si>
  <si>
    <t>断熱等防火戸ＦＧ－Ｌ 開き窓テラス開き（T）ガラス中央部熱貫流率Ug1.7以下大（L）</t>
  </si>
  <si>
    <t>防火戸ＦＧ－Ｌ 開き窓テラス開き（T）</t>
  </si>
  <si>
    <t>003KGSTEBBM</t>
  </si>
  <si>
    <t>断熱等防火戸ＦＧ－Ｌ 開き窓テラス開き（T）ガラス中央部熱貫流率Ug1.7以下中（M）</t>
  </si>
  <si>
    <t>003KGSTEBBS</t>
  </si>
  <si>
    <t>断熱等防火戸ＦＧ－Ｌ 開き窓テラス開き（T）ガラス中央部熱貫流率Ug1.7以下小（S）</t>
  </si>
  <si>
    <t>003KGSTECCL</t>
  </si>
  <si>
    <t>断熱等防火戸ＦＧ－Ｌ 開き窓テラス開き（T）ガラス中央部熱貫流率Ug1.8以下大（L）</t>
  </si>
  <si>
    <t>003KGSTECCM</t>
  </si>
  <si>
    <t>断熱等防火戸ＦＧ－Ｌ 開き窓テラス開き（T）ガラス中央部熱貫流率Ug1.8以下中（M）</t>
  </si>
  <si>
    <t>003KGSTECCS</t>
  </si>
  <si>
    <t>断熱等防火戸ＦＧ－Ｌ 開き窓テラス開き（T）ガラス中央部熱貫流率Ug1.8以下小（S）</t>
  </si>
  <si>
    <t>003KGTTEBBL</t>
  </si>
  <si>
    <t>断熱等防火戸ＦＧ－Ｈ 採風勝手口ドアFS開き（T）ガラス中央部熱貫流率Ug1.4以下大（L）</t>
  </si>
  <si>
    <t>防火戸ＦＧ－Ｈ 採風勝手口ドアFS開き（T）</t>
  </si>
  <si>
    <t>003KGTTEBBM</t>
  </si>
  <si>
    <t>断熱等防火戸ＦＧ－Ｈ 採風勝手口ドアFS開き（T）ガラス中央部熱貫流率Ug1.4以下中（M）</t>
  </si>
  <si>
    <t>003KGTTEBBS</t>
  </si>
  <si>
    <t>断熱等防火戸ＦＧ－Ｈ 採風勝手口ドアFS開き（T）ガラス中央部熱貫流率Ug1.4以下小（S）</t>
  </si>
  <si>
    <t>003KGTTECCL</t>
  </si>
  <si>
    <t>断熱等防火戸ＦＧ－Ｈ 採風勝手口ドアFS開き（T）ガラス中央部熱貫流率Ug2.1以下大（L）</t>
  </si>
  <si>
    <t>003KGTTECCM</t>
  </si>
  <si>
    <t>断熱等防火戸ＦＧ－Ｈ 採風勝手口ドアFS開き（T）ガラス中央部熱貫流率Ug2.1以下中（M）</t>
  </si>
  <si>
    <t>003KGTTECCS</t>
  </si>
  <si>
    <t>断熱等防火戸ＦＧ－Ｈ 採風勝手口ドアFS開き（T）ガラス中央部熱貫流率Ug2.1以下小（S）</t>
  </si>
  <si>
    <t>003KGUTEBBL</t>
  </si>
  <si>
    <t>断熱等防火戸ＦＧ－Ｌ 採風勝手口ドアFS開き（T）ガラス中央部熱貫流率Ug1.4以下大（L）</t>
  </si>
  <si>
    <t>防火戸ＦＧ－Ｌ 採風勝手口ドアFS開き（T）</t>
  </si>
  <si>
    <t>003KGUTEBBM</t>
  </si>
  <si>
    <t>断熱等防火戸ＦＧ－Ｌ 採風勝手口ドアFS開き（T）ガラス中央部熱貫流率Ug1.4以下中（M）</t>
  </si>
  <si>
    <t>003KGUTEBBS</t>
  </si>
  <si>
    <t>断熱等防火戸ＦＧ－Ｌ 採風勝手口ドアFS開き（T）ガラス中央部熱貫流率Ug1.4以下小（S）</t>
  </si>
  <si>
    <t>003KGUTECCL</t>
  </si>
  <si>
    <t>断熱等防火戸ＦＧ－Ｌ 採風勝手口ドアFS開き（T）ガラス中央部熱貫流率Ug2.1以下大（L）</t>
  </si>
  <si>
    <t>003KGUTECCM</t>
  </si>
  <si>
    <t>断熱等防火戸ＦＧ－Ｌ 採風勝手口ドアFS開き（T）ガラス中央部熱貫流率Ug2.1以下中（M）</t>
  </si>
  <si>
    <t>003KGUTECCS</t>
  </si>
  <si>
    <t>断熱等防火戸ＦＧ－Ｌ 採風勝手口ドアFS開き（T）ガラス中央部熱貫流率Ug2.1以下小（S）</t>
  </si>
  <si>
    <t>003KGPFEAAL</t>
  </si>
  <si>
    <t>断熱等防火戸ＦＧ－Ｈ ＦＩＸ窓（外押縁タイプ）FIX（F）ガラス中央部熱貫流率Ug1.4以下大（L）</t>
  </si>
  <si>
    <t>防火戸ＦＧ－Ｈ ＦＩＸ窓（外押縁タイプ）FIX（F）</t>
  </si>
  <si>
    <t>003KGPFEAAM</t>
  </si>
  <si>
    <t>断熱等防火戸ＦＧ－Ｈ ＦＩＸ窓（外押縁タイプ）FIX（F）ガラス中央部熱貫流率Ug1.4以下中（M）</t>
  </si>
  <si>
    <t>003KGPFEAAS</t>
  </si>
  <si>
    <t>断熱等防火戸ＦＧ－Ｈ ＦＩＸ窓（外押縁タイプ）FIX（F）ガラス中央部熱貫流率Ug1.4以下小（S）</t>
  </si>
  <si>
    <t>003KGPFEAAX</t>
  </si>
  <si>
    <t>断熱等防火戸ＦＧ－Ｈ ＦＩＸ窓（外押縁タイプ）FIX（F）ガラス中央部熱貫流率Ug1.4以下極小（X）</t>
  </si>
  <si>
    <t>ガラス中央部熱貫流率Ug1.9以下</t>
  </si>
  <si>
    <t>003KGPFEBBL</t>
  </si>
  <si>
    <t>断熱等防火戸ＦＧ－Ｈ ＦＩＸ窓（外押縁タイプ）FIX（F）ガラス中央部熱貫流率Ug1.9以下大（L）</t>
  </si>
  <si>
    <t>003KGPFEBBM</t>
  </si>
  <si>
    <t>断熱等防火戸ＦＧ－Ｈ ＦＩＸ窓（外押縁タイプ）FIX（F）ガラス中央部熱貫流率Ug1.9以下中（M）</t>
  </si>
  <si>
    <t>003KGPFEBBS</t>
  </si>
  <si>
    <t>断熱等防火戸ＦＧ－Ｈ ＦＩＸ窓（外押縁タイプ）FIX（F）ガラス中央部熱貫流率Ug1.9以下小（S）</t>
  </si>
  <si>
    <t>003KGVFEAAL</t>
  </si>
  <si>
    <t>断熱等防火戸ＦＧ－Ｌ ＦＩＸ窓（外押縁タイプ）FIX（F）ガラス中央部熱貫流率Ug1.4以下大（L）</t>
  </si>
  <si>
    <t>防火戸ＦＧ－Ｌ ＦＩＸ窓（外押縁タイプ）FIX（F）</t>
  </si>
  <si>
    <t>003KGVFEAAM</t>
  </si>
  <si>
    <t>断熱等防火戸ＦＧ－Ｌ ＦＩＸ窓（外押縁タイプ）FIX（F）ガラス中央部熱貫流率Ug1.4以下中（M）</t>
  </si>
  <si>
    <t>003KGVFEAAS</t>
  </si>
  <si>
    <t>断熱等防火戸ＦＧ－Ｌ ＦＩＸ窓（外押縁タイプ）FIX（F）ガラス中央部熱貫流率Ug1.4以下小（S）</t>
  </si>
  <si>
    <t>003KGVFEAAX</t>
  </si>
  <si>
    <t>断熱等防火戸ＦＧ－Ｌ ＦＩＸ窓（外押縁タイプ）FIX（F）ガラス中央部熱貫流率Ug1.4以下極小（X）</t>
  </si>
  <si>
    <t>003KGVFEBBL</t>
  </si>
  <si>
    <t>断熱等防火戸ＦＧ－Ｌ ＦＩＸ窓（外押縁タイプ）FIX（F）ガラス中央部熱貫流率Ug1.9以下大（L）</t>
  </si>
  <si>
    <t>003KGVFEBBM</t>
  </si>
  <si>
    <t>断熱等防火戸ＦＧ－Ｌ ＦＩＸ窓（外押縁タイプ）FIX（F）ガラス中央部熱貫流率Ug1.9以下中（M）</t>
  </si>
  <si>
    <t>003KGVFEBBS</t>
  </si>
  <si>
    <t>断熱等防火戸ＦＧ－Ｌ ＦＩＸ窓（外押縁タイプ）FIX（F）ガラス中央部熱貫流率Ug1.9以下小（S）</t>
  </si>
  <si>
    <t>003KGPFECCL</t>
  </si>
  <si>
    <t>断熱等防火戸ＦＧ－Ｈ ＦＩＸ窓（外押縁タイプ）FIX（F）ガラス中央部熱貫流率Ug2.1以下大（L）</t>
  </si>
  <si>
    <t>003KGPFECCM</t>
  </si>
  <si>
    <t>断熱等防火戸ＦＧ－Ｈ ＦＩＸ窓（外押縁タイプ）FIX（F）ガラス中央部熱貫流率Ug2.1以下中（M）</t>
  </si>
  <si>
    <t>003KGPFECCS</t>
  </si>
  <si>
    <t>断熱等防火戸ＦＧ－Ｈ ＦＩＸ窓（外押縁タイプ）FIX（F）ガラス中央部熱貫流率Ug2.1以下小（S）</t>
  </si>
  <si>
    <t>003KGVFECCL</t>
  </si>
  <si>
    <t>断熱等防火戸ＦＧ－Ｌ ＦＩＸ窓（外押縁タイプ）FIX（F）ガラス中央部熱貫流率Ug2.1以下大（L）</t>
  </si>
  <si>
    <t>003KGVFECCM</t>
  </si>
  <si>
    <t>断熱等防火戸ＦＧ－Ｌ ＦＩＸ窓（外押縁タイプ）FIX（F）ガラス中央部熱貫流率Ug2.1以下中（M）</t>
  </si>
  <si>
    <t>003KGVFECCS</t>
  </si>
  <si>
    <t>断熱等防火戸ＦＧ－Ｌ ＦＩＸ窓（外押縁タイプ）FIX（F）ガラス中央部熱貫流率Ug2.1以下小（S）</t>
  </si>
  <si>
    <t>003KGKPEBBL</t>
  </si>
  <si>
    <t>断熱等防火戸ＦＧ－Ｈ 横すべり出し窓オペレーター※安全合わせ複層ガラスプロジェクト（P）ガラス中央部熱貫流率Ug1.7以下大（L）</t>
  </si>
  <si>
    <t>防火戸ＦＧ－Ｈ 横すべり出し窓オペレーター※安全合わせ複層ガラスプロジェクト（P）</t>
  </si>
  <si>
    <t>003KGKPEBBM</t>
  </si>
  <si>
    <t>断熱等防火戸ＦＧ－Ｈ 横すべり出し窓オペレーター※安全合わせ複層ガラスプロジェクト（P）ガラス中央部熱貫流率Ug1.7以下中（M）</t>
  </si>
  <si>
    <t>003KGKPEBBS</t>
  </si>
  <si>
    <t>断熱等防火戸ＦＧ－Ｈ 横すべり出し窓オペレーター※安全合わせ複層ガラスプロジェクト（P）ガラス中央部熱貫流率Ug1.7以下小（S）</t>
  </si>
  <si>
    <t>003KGKPECCL</t>
  </si>
  <si>
    <t>断熱等防火戸ＦＧ－Ｈ 横すべり出し窓オペレーター※安全合わせ複層ガラスプロジェクト（P）ガラス中央部熱貫流率Ug2.1以下大（L）</t>
  </si>
  <si>
    <t>003KGKPECCM</t>
  </si>
  <si>
    <t>断熱等防火戸ＦＧ－Ｈ 横すべり出し窓オペレーター※安全合わせ複層ガラスプロジェクト（P）ガラス中央部熱貫流率Ug2.1以下中（M）</t>
  </si>
  <si>
    <t>003KGKPECCS</t>
  </si>
  <si>
    <t>断熱等防火戸ＦＧ－Ｈ 横すべり出し窓オペレーター※安全合わせ複層ガラスプロジェクト（P）ガラス中央部熱貫流率Ug2.1以下小（S）</t>
  </si>
  <si>
    <t>003KGLPEBBL</t>
  </si>
  <si>
    <t>断熱等防火戸ＦＧ－Ｌ 横すべり出し窓オペレーター※安全合わせ複層ガラスプロジェクト（P）ガラス中央部熱貫流率Ug1.7以下大（L）</t>
  </si>
  <si>
    <t>防火戸ＦＧ－Ｌ 横すべり出し窓オペレーター※安全合わせ複層ガラスプロジェクト（P）</t>
  </si>
  <si>
    <t>003KGLPEBBM</t>
  </si>
  <si>
    <t>断熱等防火戸ＦＧ－Ｌ 横すべり出し窓オペレーター※安全合わせ複層ガラスプロジェクト（P）ガラス中央部熱貫流率Ug1.7以下中（M）</t>
  </si>
  <si>
    <t>003KGLPEBBS</t>
  </si>
  <si>
    <t>断熱等防火戸ＦＧ－Ｌ 横すべり出し窓オペレーター※安全合わせ複層ガラスプロジェクト（P）ガラス中央部熱貫流率Ug1.7以下小（S）</t>
  </si>
  <si>
    <t>003KGLPECCL</t>
  </si>
  <si>
    <t>断熱等防火戸ＦＧ－Ｌ 横すべり出し窓オペレーター※安全合わせ複層ガラスプロジェクト（P）ガラス中央部熱貫流率Ug2.1以下大（L）</t>
  </si>
  <si>
    <t>003KGLPECCM</t>
  </si>
  <si>
    <t>断熱等防火戸ＦＧ－Ｌ 横すべり出し窓オペレーター※安全合わせ複層ガラスプロジェクト（P）ガラス中央部熱貫流率Ug2.1以下中（M）</t>
  </si>
  <si>
    <t>003KGLPECCS</t>
  </si>
  <si>
    <t>断熱等防火戸ＦＧ－Ｌ 横すべり出し窓オペレーター※安全合わせ複層ガラスプロジェクト（P）ガラス中央部熱貫流率Ug2.1以下小（S）</t>
  </si>
  <si>
    <t>003KGMPEBBL</t>
  </si>
  <si>
    <t>断熱等防火戸ＦＧ－Ｈ 横すべり出し窓オペレーター※耐熱強化透明複層ガラスプロジェクト（P）ガラス中央部熱貫流率Ug1.5以下大（L）</t>
  </si>
  <si>
    <t>防火戸ＦＧ－Ｈ 横すべり出し窓オペレーター※耐熱強化透明複層ガラスプロジェクト（P）</t>
  </si>
  <si>
    <t>003KGMPEBBM</t>
  </si>
  <si>
    <t>断熱等防火戸ＦＧ－Ｈ 横すべり出し窓オペレーター※耐熱強化透明複層ガラスプロジェクト（P）ガラス中央部熱貫流率Ug1.5以下中（M）</t>
  </si>
  <si>
    <t>003KGMPEBBS</t>
  </si>
  <si>
    <t>断熱等防火戸ＦＧ－Ｈ 横すべり出し窓オペレーター※耐熱強化透明複層ガラスプロジェクト（P）ガラス中央部熱貫流率Ug1.5以下小（S）</t>
  </si>
  <si>
    <t>003KGMPECCL</t>
  </si>
  <si>
    <t>断熱等防火戸ＦＧ－Ｈ 横すべり出し窓オペレーター※耐熱強化透明複層ガラスプロジェクト（P）ガラス中央部熱貫流率Ug1.7以下大（L）</t>
  </si>
  <si>
    <t>003KGMPECCM</t>
  </si>
  <si>
    <t>断熱等防火戸ＦＧ－Ｈ 横すべり出し窓オペレーター※耐熱強化透明複層ガラスプロジェクト（P）ガラス中央部熱貫流率Ug1.7以下中（M）</t>
  </si>
  <si>
    <t>003KGMPECCS</t>
  </si>
  <si>
    <t>断熱等防火戸ＦＧ－Ｈ 横すべり出し窓オペレーター※耐熱強化透明複層ガラスプロジェクト（P）ガラス中央部熱貫流率Ug1.7以下小（S）</t>
  </si>
  <si>
    <t>防火戸ＦＧ－Ｌ 横すべり出し窓オペレーター※耐熱強化透明複層ガラス</t>
  </si>
  <si>
    <t>003KGNPEBBL</t>
  </si>
  <si>
    <t>断熱等防火戸ＦＧ－Ｌ 横すべり出し窓オペレーター※耐熱強化透明複層ガラスプロジェクト（P）ガラス中央部熱貫流率Ug1.5以下大（L）</t>
  </si>
  <si>
    <t>防火戸ＦＧ－Ｌ 横すべり出し窓オペレーター※耐熱強化透明複層ガラスプロジェクト（P）</t>
  </si>
  <si>
    <t>003KGNPEBBM</t>
  </si>
  <si>
    <t>断熱等防火戸ＦＧ－Ｌ 横すべり出し窓オペレーター※耐熱強化透明複層ガラスプロジェクト（P）ガラス中央部熱貫流率Ug1.5以下中（M）</t>
  </si>
  <si>
    <t>003KGNPEBBS</t>
  </si>
  <si>
    <t>断熱等防火戸ＦＧ－Ｌ 横すべり出し窓オペレーター※耐熱強化透明複層ガラスプロジェクト（P）ガラス中央部熱貫流率Ug1.5以下小（S）</t>
  </si>
  <si>
    <t>003KGNPECCL</t>
  </si>
  <si>
    <t>断熱等防火戸ＦＧ－Ｌ 横すべり出し窓オペレーター※耐熱強化透明複層ガラスプロジェクト（P）ガラス中央部熱貫流率Ug1.7以下大（L）</t>
  </si>
  <si>
    <t>003KGNPECCM</t>
  </si>
  <si>
    <t>断熱等防火戸ＦＧ－Ｌ 横すべり出し窓オペレーター※耐熱強化透明複層ガラスプロジェクト（P）ガラス中央部熱貫流率Ug1.7以下中（M）</t>
  </si>
  <si>
    <t>003KGNPECCS</t>
  </si>
  <si>
    <t>断熱等防火戸ＦＧ－Ｌ 横すべり出し窓オペレーター※耐熱強化透明複層ガラスプロジェクト（P）ガラス中央部熱貫流率Ug1.7以下小（S）</t>
  </si>
  <si>
    <t>003KGPPEBBL</t>
  </si>
  <si>
    <t>断熱等防火戸ＦＧ－Ｈ 横すべり出し窓カムラッチプロジェクト（P）ガラス中央部熱貫流率Ug1.7以下大（L）</t>
  </si>
  <si>
    <t>防火戸ＦＧ－Ｈ 横すべり出し窓カムラッチプロジェクト（P）</t>
  </si>
  <si>
    <t>003KGPPEBBM</t>
  </si>
  <si>
    <t>断熱等防火戸ＦＧ－Ｈ 横すべり出し窓カムラッチプロジェクト（P）ガラス中央部熱貫流率Ug1.7以下中（M）</t>
  </si>
  <si>
    <t>003KGPPEBBS</t>
  </si>
  <si>
    <t>断熱等防火戸ＦＧ－Ｈ 横すべり出し窓カムラッチプロジェクト（P）ガラス中央部熱貫流率Ug1.7以下小（S）</t>
  </si>
  <si>
    <t>003KGPPECCL</t>
  </si>
  <si>
    <t>断熱等防火戸ＦＧ－Ｈ 横すべり出し窓カムラッチプロジェクト（P）ガラス中央部熱貫流率Ug1.8以下大（L）</t>
  </si>
  <si>
    <t>003KGPPECCM</t>
  </si>
  <si>
    <t>断熱等防火戸ＦＧ－Ｈ 横すべり出し窓カムラッチプロジェクト（P）ガラス中央部熱貫流率Ug1.8以下中（M）</t>
  </si>
  <si>
    <t>003KGPPECCS</t>
  </si>
  <si>
    <t>断熱等防火戸ＦＧ－Ｈ 横すべり出し窓カムラッチプロジェクト（P）ガラス中央部熱貫流率Ug1.8以下小（S）</t>
  </si>
  <si>
    <t>003KGVPEBBL</t>
  </si>
  <si>
    <t>断熱等防火戸ＦＧ－Ｌ 横すべり出し窓カムラッチプロジェクト（P）ガラス中央部熱貫流率Ug1.7以下大（L）</t>
  </si>
  <si>
    <t>防火戸ＦＧ－Ｌ 横すべり出し窓カムラッチプロジェクト（P）</t>
  </si>
  <si>
    <t>003KGVPEBBM</t>
  </si>
  <si>
    <t>断熱等防火戸ＦＧ－Ｌ 横すべり出し窓カムラッチプロジェクト（P）ガラス中央部熱貫流率Ug1.7以下中（M）</t>
  </si>
  <si>
    <t>003KGVPEBBS</t>
  </si>
  <si>
    <t>断熱等防火戸ＦＧ－Ｌ 横すべり出し窓カムラッチプロジェクト（P）ガラス中央部熱貫流率Ug1.7以下小（S）</t>
  </si>
  <si>
    <t>003KGVPECCL</t>
  </si>
  <si>
    <t>断熱等防火戸ＦＧ－Ｌ 横すべり出し窓カムラッチプロジェクト（P）ガラス中央部熱貫流率Ug1.8以下大（L）</t>
  </si>
  <si>
    <t>003KGVPECCM</t>
  </si>
  <si>
    <t>断熱等防火戸ＦＧ－Ｌ 横すべり出し窓カムラッチプロジェクト（P）ガラス中央部熱貫流率Ug1.8以下中（M）</t>
  </si>
  <si>
    <t>003KGVPECCS</t>
  </si>
  <si>
    <t>断熱等防火戸ＦＧ－Ｌ 横すべり出し窓カムラッチプロジェクト（P）ガラス中央部熱貫流率Ug1.8以下小（S）</t>
  </si>
  <si>
    <t>003KGTPEBBL</t>
  </si>
  <si>
    <t>断熱等防火戸ＦＧ－Ｈ 外倒し窓、内倒し窓プロジェクト（P）ガラス中央部熱貫流率Ug1.4以下大（L）</t>
  </si>
  <si>
    <t>防火戸ＦＧ－Ｈ 外倒し窓、内倒し窓プロジェクト（P）</t>
  </si>
  <si>
    <t>003KGTPEBBM</t>
  </si>
  <si>
    <t>断熱等防火戸ＦＧ－Ｈ 外倒し窓、内倒し窓プロジェクト（P）ガラス中央部熱貫流率Ug1.4以下中（M）</t>
  </si>
  <si>
    <t>003KGTPEBBS</t>
  </si>
  <si>
    <t>断熱等防火戸ＦＧ－Ｈ 外倒し窓、内倒し窓プロジェクト（P）ガラス中央部熱貫流率Ug1.4以下小（S）</t>
  </si>
  <si>
    <t>003KGTPECCL</t>
  </si>
  <si>
    <t>断熱等防火戸ＦＧ－Ｈ 外倒し窓、内倒し窓プロジェクト（P）ガラス中央部熱貫流率Ug2.1以下大（L）</t>
  </si>
  <si>
    <t>003KGTPECCM</t>
  </si>
  <si>
    <t>断熱等防火戸ＦＧ－Ｈ 外倒し窓、内倒し窓プロジェクト（P）ガラス中央部熱貫流率Ug2.1以下中（M）</t>
  </si>
  <si>
    <t>003KGTPECCS</t>
  </si>
  <si>
    <t>断熱等防火戸ＦＧ－Ｈ 外倒し窓、内倒し窓プロジェクト（P）ガラス中央部熱貫流率Ug2.1以下小（S）</t>
  </si>
  <si>
    <t>003KGUPEBBL</t>
  </si>
  <si>
    <t>断熱等防火戸ＦＧ－Ｌ 外倒し窓、内倒し窓プロジェクト（P）ガラス中央部熱貫流率Ug1.4以下大（L）</t>
  </si>
  <si>
    <t>防火戸ＦＧ－Ｌ 外倒し窓、内倒し窓プロジェクト（P）</t>
  </si>
  <si>
    <t>003KGUPEBBM</t>
  </si>
  <si>
    <t>断熱等防火戸ＦＧ－Ｌ 外倒し窓、内倒し窓プロジェクト（P）ガラス中央部熱貫流率Ug1.4以下中（M）</t>
  </si>
  <si>
    <t>003KGUPEBBS</t>
  </si>
  <si>
    <t>断熱等防火戸ＦＧ－Ｌ 外倒し窓、内倒し窓プロジェクト（P）ガラス中央部熱貫流率Ug1.4以下小（S）</t>
  </si>
  <si>
    <t>003KGUPECCL</t>
  </si>
  <si>
    <t>断熱等防火戸ＦＧ－Ｌ 外倒し窓、内倒し窓プロジェクト（P）ガラス中央部熱貫流率Ug2.1以下大（L）</t>
  </si>
  <si>
    <t>003KGUPECCM</t>
  </si>
  <si>
    <t>断熱等防火戸ＦＧ－Ｌ 外倒し窓、内倒し窓プロジェクト（P）ガラス中央部熱貫流率Ug2.1以下中（M）</t>
  </si>
  <si>
    <t>003KGUPECCS</t>
  </si>
  <si>
    <t>断熱等防火戸ＦＧ－Ｌ 外倒し窓、内倒し窓プロジェクト（P）ガラス中央部熱貫流率Ug2.1以下小（S）</t>
  </si>
  <si>
    <t>003KGPHEBBL</t>
  </si>
  <si>
    <t>断熱等防火戸ＦＧ－Ｈ 引違い窓（ブリッジ枠）引違い（H）ガラス中央部熱貫流率Ug1.7以下大（L）</t>
  </si>
  <si>
    <t>防火戸ＦＧ－Ｈ 引違い窓（ブリッジ枠）引違い（H）</t>
  </si>
  <si>
    <t>003KGPHEBBM</t>
  </si>
  <si>
    <t>断熱等防火戸ＦＧ－Ｈ 引違い窓（ブリッジ枠）引違い（H）ガラス中央部熱貫流率Ug1.7以下中（M）</t>
  </si>
  <si>
    <t>003KGPHEBBS</t>
  </si>
  <si>
    <t>断熱等防火戸ＦＧ－Ｈ 引違い窓（ブリッジ枠）引違い（H）ガラス中央部熱貫流率Ug1.7以下小（S）</t>
  </si>
  <si>
    <t>003KGPHECCL</t>
  </si>
  <si>
    <t>断熱等防火戸ＦＧ－Ｈ 引違い窓（ブリッジ枠）引違い（H）ガラス中央部熱貫流率Ug1.8以下大（L）</t>
  </si>
  <si>
    <t>003KGPHECCM</t>
  </si>
  <si>
    <t>断熱等防火戸ＦＧ－Ｈ 引違い窓（ブリッジ枠）引違い（H）ガラス中央部熱貫流率Ug1.8以下中（M）</t>
  </si>
  <si>
    <t>003KGPHECCS</t>
  </si>
  <si>
    <t>断熱等防火戸ＦＧ－Ｈ 引違い窓（ブリッジ枠）引違い（H）ガラス中央部熱貫流率Ug1.8以下小（S）</t>
  </si>
  <si>
    <t>樹脂</t>
  </si>
  <si>
    <t>ＥＷ</t>
  </si>
  <si>
    <t>003EPGHSPKL</t>
  </si>
  <si>
    <t>防音EW/EW for Design（PG）引違い（H）一方が公称3mm以上、他方が公称3mm以上※中空層は6mm以上16mm以下の1層とする大（L）</t>
  </si>
  <si>
    <t>EW/EW for Design（PG）引違い（H）</t>
  </si>
  <si>
    <t>003EPGHSPKM</t>
  </si>
  <si>
    <t>防音EW/EW for Design（PG）引違い（H）一方が公称3mm以上、他方が公称3mm以上※中空層は6mm以上16mm以下の1層とする中（M）</t>
  </si>
  <si>
    <t>003EPGHSPKS</t>
  </si>
  <si>
    <t>防音EW/EW for Design（PG）引違い（H）一方が公称3mm以上、他方が公称3mm以上※中空層は6mm以上16mm以下の1層とする小（S）</t>
  </si>
  <si>
    <t>003EPGTSPKL</t>
  </si>
  <si>
    <t>防音EW/EW for Design（PG）開き（T）一方が公称3mm以上、他方が公称3mm以上※中空層は6mm以上16mm以下の1層とする大（L）</t>
  </si>
  <si>
    <t>EW/EW for Design（PG）開き（T）</t>
  </si>
  <si>
    <t>003EPGTSPKM</t>
  </si>
  <si>
    <t>防音EW/EW for Design（PG）開き（T）一方が公称3mm以上、他方が公称3mm以上※中空層は6mm以上16mm以下の1層とする中（M）</t>
  </si>
  <si>
    <t>003EPGTSPKS</t>
  </si>
  <si>
    <t>防音EW/EW for Design（PG）開き（T）一方が公称3mm以上、他方が公称3mm以上※中空層は6mm以上16mm以下の1層とする小（S）</t>
  </si>
  <si>
    <t>003EPGFSPKL</t>
  </si>
  <si>
    <t>防音EW/EW for Design（PG）FIX（F）一方が公称3mm以上、他方が公称3mm以上※中空層は6mm以上16mm以下の1層とする大（L）</t>
  </si>
  <si>
    <t>EW/EW for Design（PG）FIX（F）</t>
  </si>
  <si>
    <t>003EPGFSPKM</t>
  </si>
  <si>
    <t>防音EW/EW for Design（PG）FIX（F）一方が公称3mm以上、他方が公称3mm以上※中空層は6mm以上16mm以下の1層とする中（M）</t>
  </si>
  <si>
    <t>003EPGFSPKS</t>
  </si>
  <si>
    <t>防音EW/EW for Design（PG）FIX（F）一方が公称3mm以上、他方が公称3mm以上※中空層は6mm以上16mm以下の1層とする小（S）</t>
  </si>
  <si>
    <t>003EPGUSPKL</t>
  </si>
  <si>
    <t>防音EW/EW for Design（PG）上げ下げ（U）一方が公称3mm以上、他方が公称3mm以上※中空層は6mm以上16mm以下の1層とする大（L）</t>
  </si>
  <si>
    <t>EW/EW for Design（PG）上げ下げ（U）</t>
  </si>
  <si>
    <t>003EPGUSPKM</t>
  </si>
  <si>
    <t>防音EW/EW for Design（PG）上げ下げ（U）一方が公称3mm以上、他方が公称3mm以上※中空層は6mm以上16mm以下の1層とする中（M）</t>
  </si>
  <si>
    <t>003EPGUSPKS</t>
  </si>
  <si>
    <t>防音EW/EW for Design（PG）上げ下げ（U）一方が公称3mm以上、他方が公称3mm以上※中空層は6mm以上16mm以下の1層とする小（S）</t>
  </si>
  <si>
    <t>003EPGPSPKL</t>
  </si>
  <si>
    <t>防音EW/EW for Design（PG）プロジェクト（P）一方が公称3mm以上、他方が公称3mm以上※中空層は6mm以上16mm以下の1層とする大（L）</t>
  </si>
  <si>
    <t>EW/EW for Design（PG）プロジェクト（P）</t>
  </si>
  <si>
    <t>003EPGPSPKM</t>
  </si>
  <si>
    <t>防音EW/EW for Design（PG）プロジェクト（P）一方が公称3mm以上、他方が公称3mm以上※中空層は6mm以上16mm以下の1層とする中（M）</t>
  </si>
  <si>
    <t>003EPGPSPKS</t>
  </si>
  <si>
    <t>防音EW/EW for Design（PG）プロジェクト（P）一方が公称3mm以上、他方が公称3mm以上※中空層は6mm以上16mm以下の1層とする小（S）</t>
  </si>
  <si>
    <t>多機能（S）</t>
  </si>
  <si>
    <t>003EPGSSPKL</t>
  </si>
  <si>
    <t>防音EW/EW for Design（PG）多機能（S）一方が公称3mm以上、他方が公称3mm以上※中空層は6mm以上16mm以下の1層とする大（L）</t>
  </si>
  <si>
    <t>EW/EW for Design（PG）多機能（S）</t>
  </si>
  <si>
    <t>003EPGSSPKM</t>
  </si>
  <si>
    <t>防音EW/EW for Design（PG）多機能（S）一方が公称3mm以上、他方が公称3mm以上※中空層は6mm以上16mm以下の1層とする中（M）</t>
  </si>
  <si>
    <t>003EPGSSPKS</t>
  </si>
  <si>
    <t>防音EW/EW for Design（PG）多機能（S）一方が公称3mm以上、他方が公称3mm以上※中空層は6mm以上16mm以下の1層とする小（S）</t>
  </si>
  <si>
    <t>レガリス</t>
  </si>
  <si>
    <t>ガラス中央部熱貫流率Ug0.36以下</t>
  </si>
  <si>
    <t>003LGRTEPPL</t>
  </si>
  <si>
    <t>断熱等レガリス開き（T）ガラス中央部熱貫流率Ug0.36以下大（L）</t>
  </si>
  <si>
    <t>レガリス開き（T）</t>
  </si>
  <si>
    <t>003LGRTEPPM</t>
  </si>
  <si>
    <t>断熱等レガリス開き（T）ガラス中央部熱貫流率Ug0.36以下中（M）</t>
  </si>
  <si>
    <t>003LGRTEPPS</t>
  </si>
  <si>
    <t>断熱等レガリス開き（T）ガラス中央部熱貫流率Ug0.36以下小（S）</t>
  </si>
  <si>
    <t>003LGRFEPPL</t>
  </si>
  <si>
    <t>断熱等レガリスFIX（F）ガラス中央部熱貫流率Ug0.36以下大（L）</t>
  </si>
  <si>
    <t>レガリスFIX（F）</t>
  </si>
  <si>
    <t>003LGRFEPPM</t>
  </si>
  <si>
    <t>断熱等レガリスFIX（F）ガラス中央部熱貫流率Ug0.36以下中（M）</t>
  </si>
  <si>
    <t>003LGRFEPPS</t>
  </si>
  <si>
    <t>断熱等レガリスFIX（F）ガラス中央部熱貫流率Ug0.36以下小（S）</t>
  </si>
  <si>
    <t>003LGRPEPPL</t>
  </si>
  <si>
    <t>断熱等レガリスプロジェクト（P）ガラス中央部熱貫流率Ug0.36以下大（L）</t>
  </si>
  <si>
    <t>レガリスプロジェクト（P）</t>
  </si>
  <si>
    <t>003LGRPEPPM</t>
  </si>
  <si>
    <t>断熱等レガリスプロジェクト（P）ガラス中央部熱貫流率Ug0.36以下中（M）</t>
  </si>
  <si>
    <t>003LGRPEPPS</t>
  </si>
  <si>
    <t>断熱等レガリスプロジェクト（P）ガラス中央部熱貫流率Ug0.36以下小（S）</t>
  </si>
  <si>
    <t>003EPGHECCL</t>
  </si>
  <si>
    <t>断熱等EW/EW for Design（PG）引違い（H）ガラス中央部熱貫流率Ug2.9以下大（L）</t>
  </si>
  <si>
    <t>003EPGHECCM</t>
  </si>
  <si>
    <t>断熱等EW/EW for Design（PG）引違い（H）ガラス中央部熱貫流率Ug2.9以下中（M）</t>
  </si>
  <si>
    <t>003EPGHECCS</t>
  </si>
  <si>
    <t>断熱等EW/EW for Design（PG）引違い（H）ガラス中央部熱貫流率Ug2.9以下小（S）</t>
  </si>
  <si>
    <t>ー</t>
  </si>
  <si>
    <t>ガラス日射熱取得率：η 0.65以下</t>
  </si>
  <si>
    <t>003EPGHR7ZL</t>
  </si>
  <si>
    <t>断熱等EW/EW for Design（PG）引違い（H）ガラス日射熱取得率：η 0.65以下大（L）</t>
  </si>
  <si>
    <t>003EPGHR7ZM</t>
  </si>
  <si>
    <t>断熱等EW/EW for Design（PG）引違い（H）ガラス日射熱取得率：η 0.65以下中（M）</t>
  </si>
  <si>
    <t>003EPGHR7ZS</t>
  </si>
  <si>
    <t>断熱等EW/EW for Design（PG）引違い（H）ガラス日射熱取得率：η 0.65以下小（S）</t>
  </si>
  <si>
    <t>003EPGHEAAL</t>
  </si>
  <si>
    <t>断熱等EW/EW for Design（PG）引違い（H）ガラス中央部熱貫流率Ug1.5以下大（L）</t>
  </si>
  <si>
    <t>003EPGHEAAM</t>
  </si>
  <si>
    <t>断熱等EW/EW for Design（PG）引違い（H）ガラス中央部熱貫流率Ug1.5以下中（M）</t>
  </si>
  <si>
    <t>003EPGHEAAS</t>
  </si>
  <si>
    <t>断熱等EW/EW for Design（PG）引違い（H）ガラス中央部熱貫流率Ug1.5以下小（S）</t>
  </si>
  <si>
    <t>003EPGHHCCL</t>
  </si>
  <si>
    <t>断熱等+防災EW/EW for Design（PG）引違い（H）ガラス中央部熱貫流率Ug2.9以下大（L）</t>
  </si>
  <si>
    <t>003EPGHHCCM</t>
  </si>
  <si>
    <t>断熱等+防災EW/EW for Design（PG）引違い（H）ガラス中央部熱貫流率Ug2.9以下中（M）</t>
  </si>
  <si>
    <t>003EPGHHCCS</t>
  </si>
  <si>
    <t>断熱等+防災EW/EW for Design（PG）引違い（H）ガラス中央部熱貫流率Ug2.9以下小（S）</t>
  </si>
  <si>
    <t>003EPGHK7ZL</t>
  </si>
  <si>
    <t>断熱等+防災EW/EW for Design（PG）引違い（H）ガラス日射熱取得率：η 0.65以下大（L）</t>
  </si>
  <si>
    <t>003EPGHK7ZM</t>
  </si>
  <si>
    <t>断熱等+防災EW/EW for Design（PG）引違い（H）ガラス日射熱取得率：η 0.65以下中（M）</t>
  </si>
  <si>
    <t>003EPGHK7ZS</t>
  </si>
  <si>
    <t>断熱等+防災EW/EW for Design（PG）引違い（H）ガラス日射熱取得率：η 0.65以下小（S）</t>
  </si>
  <si>
    <t>003EPGHHAAL</t>
  </si>
  <si>
    <t>断熱等+防災EW/EW for Design（PG）引違い（H）ガラス中央部熱貫流率Ug1.5以下大（L）</t>
  </si>
  <si>
    <t>003EPGHHAAM</t>
  </si>
  <si>
    <t>断熱等+防災EW/EW for Design（PG）引違い（H）ガラス中央部熱貫流率Ug1.5以下中（M）</t>
  </si>
  <si>
    <t>003EPGHHAAS</t>
  </si>
  <si>
    <t>断熱等+防災EW/EW for Design（PG）引違い（H）ガラス中央部熱貫流率Ug1.5以下小（S）</t>
  </si>
  <si>
    <t>003EPGTECCL</t>
  </si>
  <si>
    <t>断熱等EW/EW for Design（PG）開き（T）ガラス中央部熱貫流率Ug2.9以下大（L）</t>
  </si>
  <si>
    <t>003EPGTECCM</t>
  </si>
  <si>
    <t>断熱等EW/EW for Design（PG）開き（T）ガラス中央部熱貫流率Ug2.9以下中（M）</t>
  </si>
  <si>
    <t>003EPGTECCS</t>
  </si>
  <si>
    <t>断熱等EW/EW for Design（PG）開き（T）ガラス中央部熱貫流率Ug2.9以下小（S）</t>
  </si>
  <si>
    <t>003EPGTR7ZL</t>
  </si>
  <si>
    <t>断熱等EW/EW for Design（PG）開き（T）ガラス日射熱取得率：η 0.65以下大（L）</t>
  </si>
  <si>
    <t>003EPGTR7ZM</t>
  </si>
  <si>
    <t>断熱等EW/EW for Design（PG）開き（T）ガラス日射熱取得率：η 0.65以下中（M）</t>
  </si>
  <si>
    <t>003EPGTR7ZS</t>
  </si>
  <si>
    <t>断熱等EW/EW for Design（PG）開き（T）ガラス日射熱取得率：η 0.65以下小（S）</t>
  </si>
  <si>
    <t>003EPGTEAAL</t>
  </si>
  <si>
    <t>断熱等EW/EW for Design（PG）開き（T）ガラス中央部熱貫流率Ug1.5以下大（L）</t>
  </si>
  <si>
    <t>003EPGTEAAM</t>
  </si>
  <si>
    <t>断熱等EW/EW for Design（PG）開き（T）ガラス中央部熱貫流率Ug1.5以下中（M）</t>
  </si>
  <si>
    <t>003EPGTEAAS</t>
  </si>
  <si>
    <t>断熱等EW/EW for Design（PG）開き（T）ガラス中央部熱貫流率Ug1.5以下小（S）</t>
  </si>
  <si>
    <t>003EPGTHCCL</t>
  </si>
  <si>
    <t>断熱等+防災EW/EW for Design（PG）開き（T）ガラス中央部熱貫流率Ug2.9以下大（L）</t>
  </si>
  <si>
    <t>003EPGTHCCM</t>
  </si>
  <si>
    <t>断熱等+防災EW/EW for Design（PG）開き（T）ガラス中央部熱貫流率Ug2.9以下中（M）</t>
  </si>
  <si>
    <t>003EPGTHCCS</t>
  </si>
  <si>
    <t>断熱等+防災EW/EW for Design（PG）開き（T）ガラス中央部熱貫流率Ug2.9以下小（S）</t>
  </si>
  <si>
    <t>003EPGTK7ZL</t>
  </si>
  <si>
    <t>断熱等+防災EW/EW for Design（PG）開き（T）ガラス日射熱取得率：η 0.65以下大（L）</t>
  </si>
  <si>
    <t>003EPGTK7ZM</t>
  </si>
  <si>
    <t>断熱等+防災EW/EW for Design（PG）開き（T）ガラス日射熱取得率：η 0.65以下中（M）</t>
  </si>
  <si>
    <t>003EPGTK7ZS</t>
  </si>
  <si>
    <t>断熱等+防災EW/EW for Design（PG）開き（T）ガラス日射熱取得率：η 0.65以下小（S）</t>
  </si>
  <si>
    <t>003EPGTHAAL</t>
  </si>
  <si>
    <t>断熱等+防災EW/EW for Design（PG）開き（T）ガラス中央部熱貫流率Ug1.5以下大（L）</t>
  </si>
  <si>
    <t>003EPGTHAAM</t>
  </si>
  <si>
    <t>断熱等+防災EW/EW for Design（PG）開き（T）ガラス中央部熱貫流率Ug1.5以下中（M）</t>
  </si>
  <si>
    <t>003EPGTHAAS</t>
  </si>
  <si>
    <t>断熱等+防災EW/EW for Design（PG）開き（T）ガラス中央部熱貫流率Ug1.5以下小（S）</t>
  </si>
  <si>
    <t>003EPGFEAAL</t>
  </si>
  <si>
    <t>断熱等EW/EW for Design（PG）FIX（F）ガラス中央部熱貫流率Ug1.5以下大（L）</t>
  </si>
  <si>
    <t>003EPGFEAAM</t>
  </si>
  <si>
    <t>断熱等EW/EW for Design（PG）FIX（F）ガラス中央部熱貫流率Ug1.5以下中（M）</t>
  </si>
  <si>
    <t>003EPGFEAAS</t>
  </si>
  <si>
    <t>断熱等EW/EW for Design（PG）FIX（F）ガラス中央部熱貫流率Ug1.5以下小（S）</t>
  </si>
  <si>
    <t>003EPGFEAAX</t>
  </si>
  <si>
    <t>断熱等EW/EW for Design（PG）FIX（F）ガラス中央部熱貫流率Ug1.5以下極小（X）</t>
  </si>
  <si>
    <t>003EPGFECCL</t>
  </si>
  <si>
    <t>断熱等EW/EW for Design（PG）FIX（F）ガラス中央部熱貫流率Ug2.9以下大（L）</t>
  </si>
  <si>
    <t>003EPGFECCM</t>
  </si>
  <si>
    <t>断熱等EW/EW for Design（PG）FIX（F）ガラス中央部熱貫流率Ug2.9以下中（M）</t>
  </si>
  <si>
    <t>003EPGFECCS</t>
  </si>
  <si>
    <t>断熱等EW/EW for Design（PG）FIX（F）ガラス中央部熱貫流率Ug2.9以下小（S）</t>
  </si>
  <si>
    <t>003EPGFR7ZL</t>
  </si>
  <si>
    <t>断熱等EW/EW for Design（PG）FIX（F）ガラス日射熱取得率：η 0.65以下大（L）</t>
  </si>
  <si>
    <t>003EPGFR7ZM</t>
  </si>
  <si>
    <t>断熱等EW/EW for Design（PG）FIX（F）ガラス日射熱取得率：η 0.65以下中（M）</t>
  </si>
  <si>
    <t>003EPGFR7ZS</t>
  </si>
  <si>
    <t>断熱等EW/EW for Design（PG）FIX（F）ガラス日射熱取得率：η 0.65以下小（S）</t>
  </si>
  <si>
    <t>003EPGFHAAL</t>
  </si>
  <si>
    <t>断熱等+防災EW/EW for Design（PG）FIX（F）ガラス中央部熱貫流率Ug1.5以下大（L）</t>
  </si>
  <si>
    <t>003EPGFHAAM</t>
  </si>
  <si>
    <t>断熱等+防災EW/EW for Design（PG）FIX（F）ガラス中央部熱貫流率Ug1.5以下中（M）</t>
  </si>
  <si>
    <t>003EPGFHAAS</t>
  </si>
  <si>
    <t>断熱等+防災EW/EW for Design（PG）FIX（F）ガラス中央部熱貫流率Ug1.5以下小（S）</t>
  </si>
  <si>
    <t>003EPGFHAAX</t>
  </si>
  <si>
    <t>断熱等+防災EW/EW for Design（PG）FIX（F）ガラス中央部熱貫流率Ug1.5以下極小（X）</t>
  </si>
  <si>
    <t>003EPGFHCCL</t>
  </si>
  <si>
    <t>断熱等+防災EW/EW for Design（PG）FIX（F）ガラス中央部熱貫流率Ug2.9以下大（L）</t>
  </si>
  <si>
    <t>003EPGFHCCM</t>
  </si>
  <si>
    <t>断熱等+防災EW/EW for Design（PG）FIX（F）ガラス中央部熱貫流率Ug2.9以下中（M）</t>
  </si>
  <si>
    <t>003EPGFHCCS</t>
  </si>
  <si>
    <t>断熱等+防災EW/EW for Design（PG）FIX（F）ガラス中央部熱貫流率Ug2.9以下小（S）</t>
  </si>
  <si>
    <t>003EPGFK7ZL</t>
  </si>
  <si>
    <t>断熱等+防災EW/EW for Design（PG）FIX（F）ガラス日射熱取得率：η 0.65以下大（L）</t>
  </si>
  <si>
    <t>003EPGFK7ZM</t>
  </si>
  <si>
    <t>断熱等+防災EW/EW for Design（PG）FIX（F）ガラス日射熱取得率：η 0.65以下中（M）</t>
  </si>
  <si>
    <t>003EPGFK7ZS</t>
  </si>
  <si>
    <t>断熱等+防災EW/EW for Design（PG）FIX（F）ガラス日射熱取得率：η 0.65以下小（S）</t>
  </si>
  <si>
    <t>003EPGUECCL</t>
  </si>
  <si>
    <t>断熱等EW/EW for Design（PG）上げ下げ（U）ガラス中央部熱貫流率Ug2.9以下大（L）</t>
  </si>
  <si>
    <t>003EPGUECCM</t>
  </si>
  <si>
    <t>断熱等EW/EW for Design（PG）上げ下げ（U）ガラス中央部熱貫流率Ug2.9以下中（M）</t>
  </si>
  <si>
    <t>003EPGUECCS</t>
  </si>
  <si>
    <t>断熱等EW/EW for Design（PG）上げ下げ（U）ガラス中央部熱貫流率Ug2.9以下小（S）</t>
  </si>
  <si>
    <t>003EPGUR7ZL</t>
  </si>
  <si>
    <t>断熱等EW/EW for Design（PG）上げ下げ（U）ガラス日射熱取得率：η 0.65以下大（L）</t>
  </si>
  <si>
    <t>003EPGUR7ZM</t>
  </si>
  <si>
    <t>断熱等EW/EW for Design（PG）上げ下げ（U）ガラス日射熱取得率：η 0.65以下中（M）</t>
  </si>
  <si>
    <t>003EPGUR7ZS</t>
  </si>
  <si>
    <t>断熱等EW/EW for Design（PG）上げ下げ（U）ガラス日射熱取得率：η 0.65以下小（S）</t>
  </si>
  <si>
    <t>003EPGUEAAL</t>
  </si>
  <si>
    <t>断熱等EW/EW for Design（PG）上げ下げ（U）ガラス中央部熱貫流率Ug1.5以下大（L）</t>
  </si>
  <si>
    <t>003EPGUEAAM</t>
  </si>
  <si>
    <t>断熱等EW/EW for Design（PG）上げ下げ（U）ガラス中央部熱貫流率Ug1.5以下中（M）</t>
  </si>
  <si>
    <t>003EPGUEAAS</t>
  </si>
  <si>
    <t>断熱等EW/EW for Design（PG）上げ下げ（U）ガラス中央部熱貫流率Ug1.5以下小（S）</t>
  </si>
  <si>
    <t>003EPGUHCCL</t>
  </si>
  <si>
    <t>断熱等+防災EW/EW for Design（PG）上げ下げ（U）ガラス中央部熱貫流率Ug2.9以下大（L）</t>
  </si>
  <si>
    <t>003EPGUHCCM</t>
  </si>
  <si>
    <t>断熱等+防災EW/EW for Design（PG）上げ下げ（U）ガラス中央部熱貫流率Ug2.9以下中（M）</t>
  </si>
  <si>
    <t>003EPGUHCCS</t>
  </si>
  <si>
    <t>断熱等+防災EW/EW for Design（PG）上げ下げ（U）ガラス中央部熱貫流率Ug2.9以下小（S）</t>
  </si>
  <si>
    <t>003EPGUK7ZL</t>
  </si>
  <si>
    <t>断熱等+防災EW/EW for Design（PG）上げ下げ（U）ガラス日射熱取得率：η 0.65以下大（L）</t>
  </si>
  <si>
    <t>003EPGUK7ZM</t>
  </si>
  <si>
    <t>断熱等+防災EW/EW for Design（PG）上げ下げ（U）ガラス日射熱取得率：η 0.65以下中（M）</t>
  </si>
  <si>
    <t>003EPGUK7ZS</t>
  </si>
  <si>
    <t>断熱等+防災EW/EW for Design（PG）上げ下げ（U）ガラス日射熱取得率：η 0.65以下小（S）</t>
  </si>
  <si>
    <t>003EPGUHAAL</t>
  </si>
  <si>
    <t>断熱等+防災EW/EW for Design（PG）上げ下げ（U）ガラス中央部熱貫流率Ug1.5以下大（L）</t>
  </si>
  <si>
    <t>003EPGUHAAM</t>
  </si>
  <si>
    <t>断熱等+防災EW/EW for Design（PG）上げ下げ（U）ガラス中央部熱貫流率Ug1.5以下中（M）</t>
  </si>
  <si>
    <t>003EPGUHAAS</t>
  </si>
  <si>
    <t>断熱等+防災EW/EW for Design（PG）上げ下げ（U）ガラス中央部熱貫流率Ug1.5以下小（S）</t>
  </si>
  <si>
    <t>003EPGPECCL</t>
  </si>
  <si>
    <t>断熱等EW/EW for Design（PG）プロジェクト（P）ガラス中央部熱貫流率Ug2.9以下大（L）</t>
  </si>
  <si>
    <t>003EPGPECCM</t>
  </si>
  <si>
    <t>断熱等EW/EW for Design（PG）プロジェクト（P）ガラス中央部熱貫流率Ug2.9以下中（M）</t>
  </si>
  <si>
    <t>003EPGPECCS</t>
  </si>
  <si>
    <t>断熱等EW/EW for Design（PG）プロジェクト（P）ガラス中央部熱貫流率Ug2.9以下小（S）</t>
  </si>
  <si>
    <t>003EPGPR7ZL</t>
  </si>
  <si>
    <t>断熱等EW/EW for Design（PG）プロジェクト（P）ガラス日射熱取得率：η 0.65以下大（L）</t>
  </si>
  <si>
    <t>003EPGPR7ZM</t>
  </si>
  <si>
    <t>断熱等EW/EW for Design（PG）プロジェクト（P）ガラス日射熱取得率：η 0.65以下中（M）</t>
  </si>
  <si>
    <t>003EPGPR7ZS</t>
  </si>
  <si>
    <t>断熱等EW/EW for Design（PG）プロジェクト（P）ガラス日射熱取得率：η 0.65以下小（S）</t>
  </si>
  <si>
    <t>003EPGPEAAL</t>
  </si>
  <si>
    <t>断熱等EW/EW for Design（PG）プロジェクト（P）ガラス中央部熱貫流率Ug1.5以下大（L）</t>
  </si>
  <si>
    <t>003EPGPEAAM</t>
  </si>
  <si>
    <t>断熱等EW/EW for Design（PG）プロジェクト（P）ガラス中央部熱貫流率Ug1.5以下中（M）</t>
  </si>
  <si>
    <t>003EPGPEAAS</t>
  </si>
  <si>
    <t>断熱等EW/EW for Design（PG）プロジェクト（P）ガラス中央部熱貫流率Ug1.5以下小（S）</t>
  </si>
  <si>
    <t>003EPGPHCCL</t>
  </si>
  <si>
    <t>断熱等+防災EW/EW for Design（PG）プロジェクト（P）ガラス中央部熱貫流率Ug2.9以下大（L）</t>
  </si>
  <si>
    <t>003EPGPHCCM</t>
  </si>
  <si>
    <t>断熱等+防災EW/EW for Design（PG）プロジェクト（P）ガラス中央部熱貫流率Ug2.9以下中（M）</t>
  </si>
  <si>
    <t>003EPGPHCCS</t>
  </si>
  <si>
    <t>断熱等+防災EW/EW for Design（PG）プロジェクト（P）ガラス中央部熱貫流率Ug2.9以下小（S）</t>
  </si>
  <si>
    <t>003EPGPK7ZL</t>
  </si>
  <si>
    <t>断熱等+防災EW/EW for Design（PG）プロジェクト（P）ガラス日射熱取得率：η 0.65以下大（L）</t>
  </si>
  <si>
    <t>003EPGPK7ZM</t>
  </si>
  <si>
    <t>断熱等+防災EW/EW for Design（PG）プロジェクト（P）ガラス日射熱取得率：η 0.65以下中（M）</t>
  </si>
  <si>
    <t>003EPGPK7ZS</t>
  </si>
  <si>
    <t>断熱等+防災EW/EW for Design（PG）プロジェクト（P）ガラス日射熱取得率：η 0.65以下小（S）</t>
  </si>
  <si>
    <t>003EPGPHAAL</t>
  </si>
  <si>
    <t>断熱等+防災EW/EW for Design（PG）プロジェクト（P）ガラス中央部熱貫流率Ug1.5以下大（L）</t>
  </si>
  <si>
    <t>003EPGPHAAM</t>
  </si>
  <si>
    <t>断熱等+防災EW/EW for Design（PG）プロジェクト（P）ガラス中央部熱貫流率Ug1.5以下中（M）</t>
  </si>
  <si>
    <t>003EPGPHAAS</t>
  </si>
  <si>
    <t>断熱等+防災EW/EW for Design（PG）プロジェクト（P）ガラス中央部熱貫流率Ug1.5以下小（S）</t>
  </si>
  <si>
    <t>003EPGSECCL</t>
  </si>
  <si>
    <t>断熱等EW/EW for Design（PG）多機能（S）ガラス中央部熱貫流率Ug2.9以下大（L）</t>
  </si>
  <si>
    <t>003EPGSECCM</t>
  </si>
  <si>
    <t>断熱等EW/EW for Design（PG）多機能（S）ガラス中央部熱貫流率Ug2.9以下中（M）</t>
  </si>
  <si>
    <t>003EPGSECCS</t>
  </si>
  <si>
    <t>断熱等EW/EW for Design（PG）多機能（S）ガラス中央部熱貫流率Ug2.9以下小（S）</t>
  </si>
  <si>
    <t>003EPGSR7ZL</t>
  </si>
  <si>
    <t>断熱等EW/EW for Design（PG）多機能（S）ガラス日射熱取得率：η 0.65以下大（L）</t>
  </si>
  <si>
    <t>003EPGSR7ZM</t>
  </si>
  <si>
    <t>断熱等EW/EW for Design（PG）多機能（S）ガラス日射熱取得率：η 0.65以下中（M）</t>
  </si>
  <si>
    <t>003EPGSR7ZS</t>
  </si>
  <si>
    <t>断熱等EW/EW for Design（PG）多機能（S）ガラス日射熱取得率：η 0.65以下小（S）</t>
  </si>
  <si>
    <t>003EPGSEAAL</t>
  </si>
  <si>
    <t>断熱等EW/EW for Design（PG）多機能（S）ガラス中央部熱貫流率Ug1.5以下大（L）</t>
  </si>
  <si>
    <t>003EPGSEAAM</t>
  </si>
  <si>
    <t>断熱等EW/EW for Design（PG）多機能（S）ガラス中央部熱貫流率Ug1.5以下中（M）</t>
  </si>
  <si>
    <t>003EPGSEAAS</t>
  </si>
  <si>
    <t>断熱等EW/EW for Design（PG）多機能（S）ガラス中央部熱貫流率Ug1.5以下小（S）</t>
  </si>
  <si>
    <t>003EPGSHCCL</t>
  </si>
  <si>
    <t>断熱等+防災EW/EW for Design（PG）多機能（S）ガラス中央部熱貫流率Ug2.9以下大（L）</t>
  </si>
  <si>
    <t>003EPGSHCCM</t>
  </si>
  <si>
    <t>断熱等+防災EW/EW for Design（PG）多機能（S）ガラス中央部熱貫流率Ug2.9以下中（M）</t>
  </si>
  <si>
    <t>003EPGSHCCS</t>
  </si>
  <si>
    <t>断熱等+防災EW/EW for Design（PG）多機能（S）ガラス中央部熱貫流率Ug2.9以下小（S）</t>
  </si>
  <si>
    <t>003EPGSK7ZL</t>
  </si>
  <si>
    <t>断熱等+防災EW/EW for Design（PG）多機能（S）ガラス日射熱取得率：η 0.65以下大（L）</t>
  </si>
  <si>
    <t>003EPGSK7ZM</t>
  </si>
  <si>
    <t>断熱等+防災EW/EW for Design（PG）多機能（S）ガラス日射熱取得率：η 0.65以下中（M）</t>
  </si>
  <si>
    <t>003EPGSK7ZS</t>
  </si>
  <si>
    <t>断熱等+防災EW/EW for Design（PG）多機能（S）ガラス日射熱取得率：η 0.65以下小（S）</t>
  </si>
  <si>
    <t>003EPGSHAAL</t>
  </si>
  <si>
    <t>断熱等+防災EW/EW for Design（PG）多機能（S）ガラス中央部熱貫流率Ug1.5以下大（L）</t>
  </si>
  <si>
    <t>003EPGSHAAM</t>
  </si>
  <si>
    <t>断熱等+防災EW/EW for Design（PG）多機能（S）ガラス中央部熱貫流率Ug1.5以下中（M）</t>
  </si>
  <si>
    <t>003EPGSHAAS</t>
  </si>
  <si>
    <t>断熱等+防災EW/EW for Design（PG）多機能（S）ガラス中央部熱貫流率Ug1.5以下小（S）</t>
  </si>
  <si>
    <t>003ETGHEAAL</t>
  </si>
  <si>
    <t>断熱等EW/EW for Design（TG）引違い（H）ガラス中央部熱貫流率Ug1.5以下大（L）</t>
  </si>
  <si>
    <t>EW/EW for Design（TG）引違い（H）</t>
  </si>
  <si>
    <t>003ETGHEAAM</t>
  </si>
  <si>
    <t>断熱等EW/EW for Design（TG）引違い（H）ガラス中央部熱貫流率Ug1.5以下中（M）</t>
  </si>
  <si>
    <t>003ETGHEAAS</t>
  </si>
  <si>
    <t>断熱等EW/EW for Design（TG）引違い（H）ガラス中央部熱貫流率Ug1.5以下小（S）</t>
  </si>
  <si>
    <t>003ETGHR7ZL</t>
  </si>
  <si>
    <t>断熱等EW/EW for Design（TG）引違い（H）ガラス日射熱取得率：η 0.65以下大（L）</t>
  </si>
  <si>
    <t>003ETGHR7ZM</t>
  </si>
  <si>
    <t>断熱等EW/EW for Design（TG）引違い（H）ガラス日射熱取得率：η 0.65以下中（M）</t>
  </si>
  <si>
    <t>003ETGHR7ZS</t>
  </si>
  <si>
    <t>断熱等EW/EW for Design（TG）引違い（H）ガラス日射熱取得率：η 0.65以下小（S）</t>
  </si>
  <si>
    <t>003ETGHHAAL</t>
  </si>
  <si>
    <t>断熱等+防災EW/EW for Design（TG）引違い（H）ガラス中央部熱貫流率Ug1.5以下大（L）</t>
  </si>
  <si>
    <t>003ETGHHAAM</t>
  </si>
  <si>
    <t>断熱等+防災EW/EW for Design（TG）引違い（H）ガラス中央部熱貫流率Ug1.5以下中（M）</t>
  </si>
  <si>
    <t>003ETGHHAAS</t>
  </si>
  <si>
    <t>断熱等+防災EW/EW for Design（TG）引違い（H）ガラス中央部熱貫流率Ug1.5以下小（S）</t>
  </si>
  <si>
    <t>003ETGHK7ZL</t>
  </si>
  <si>
    <t>断熱等+防災EW/EW for Design（TG）引違い（H）ガラス日射熱取得率：η 0.65以下大（L）</t>
  </si>
  <si>
    <t>003ETGHK7ZM</t>
  </si>
  <si>
    <t>断熱等+防災EW/EW for Design（TG）引違い（H）ガラス日射熱取得率：η 0.65以下中（M）</t>
  </si>
  <si>
    <t>003ETGHK7ZS</t>
  </si>
  <si>
    <t>断熱等+防災EW/EW for Design（TG）引違い（H）ガラス日射熱取得率：η 0.65以下小（S）</t>
  </si>
  <si>
    <t>003ETGTESSL</t>
  </si>
  <si>
    <t>断熱等EW/EW for Design（TG）開き（T）ガラス中央部熱貫流率Ug1.2以下大（L）</t>
  </si>
  <si>
    <t>EW/EW for Design（TG）開き（T）</t>
  </si>
  <si>
    <t>003ETGTESSM</t>
  </si>
  <si>
    <t>断熱等EW/EW for Design（TG）開き（T）ガラス中央部熱貫流率Ug1.2以下中（M）</t>
  </si>
  <si>
    <t>003ETGTESSS</t>
  </si>
  <si>
    <t>断熱等EW/EW for Design（TG）開き（T）ガラス中央部熱貫流率Ug1.2以下小（S）</t>
  </si>
  <si>
    <t>003ETGTR7ZL</t>
  </si>
  <si>
    <t>断熱等EW/EW for Design（TG）開き（T）ガラス日射熱取得率：η 0.65以下大（L）</t>
  </si>
  <si>
    <t>003ETGTR7ZM</t>
  </si>
  <si>
    <t>断熱等EW/EW for Design（TG）開き（T）ガラス日射熱取得率：η 0.65以下中（M）</t>
  </si>
  <si>
    <t>003ETGTR7ZS</t>
  </si>
  <si>
    <t>断熱等EW/EW for Design（TG）開き（T）ガラス日射熱取得率：η 0.65以下小（S）</t>
  </si>
  <si>
    <t>003ETGTHSSL</t>
  </si>
  <si>
    <t>断熱等+防災EW/EW for Design（TG）開き（T）ガラス中央部熱貫流率Ug1.2以下大（L）</t>
  </si>
  <si>
    <t>003ETGTHSSM</t>
  </si>
  <si>
    <t>断熱等+防災EW/EW for Design（TG）開き（T）ガラス中央部熱貫流率Ug1.2以下中（M）</t>
  </si>
  <si>
    <t>003ETGTHSSS</t>
  </si>
  <si>
    <t>断熱等+防災EW/EW for Design（TG）開き（T）ガラス中央部熱貫流率Ug1.2以下小（S）</t>
  </si>
  <si>
    <t>003ETGTK7ZL</t>
  </si>
  <si>
    <t>断熱等+防災EW/EW for Design（TG）開き（T）ガラス日射熱取得率：η 0.65以下大（L）</t>
  </si>
  <si>
    <t>003ETGTK7ZM</t>
  </si>
  <si>
    <t>断熱等+防災EW/EW for Design（TG）開き（T）ガラス日射熱取得率：η 0.65以下中（M）</t>
  </si>
  <si>
    <t>003ETGTK7ZS</t>
  </si>
  <si>
    <t>断熱等+防災EW/EW for Design（TG）開き（T）ガラス日射熱取得率：η 0.65以下小（S）</t>
  </si>
  <si>
    <t>003ETGFESSL</t>
  </si>
  <si>
    <t>断熱等EW/EW for Design（TG）FIX（F）ガラス中央部熱貫流率Ug1.2以下大（L）</t>
  </si>
  <si>
    <t>EW/EW for Design（TG）FIX（F）</t>
  </si>
  <si>
    <t>003ETGFESSM</t>
  </si>
  <si>
    <t>断熱等EW/EW for Design（TG）FIX（F）ガラス中央部熱貫流率Ug1.2以下中（M）</t>
  </si>
  <si>
    <t>003ETGFESSS</t>
  </si>
  <si>
    <t>断熱等EW/EW for Design（TG）FIX（F）ガラス中央部熱貫流率Ug1.2以下小（S）</t>
  </si>
  <si>
    <t>003ETGFESSX</t>
  </si>
  <si>
    <t>断熱等EW/EW for Design（TG）FIX（F）ガラス中央部熱貫流率Ug1.2以下極小（X）</t>
  </si>
  <si>
    <t>003ETGFR7ZL</t>
  </si>
  <si>
    <t>断熱等EW/EW for Design（TG）FIX（F）ガラス日射熱取得率：η 0.65以下大（L）</t>
  </si>
  <si>
    <t>003ETGFR7ZM</t>
  </si>
  <si>
    <t>断熱等EW/EW for Design（TG）FIX（F）ガラス日射熱取得率：η 0.65以下中（M）</t>
  </si>
  <si>
    <t>003ETGFR7ZS</t>
  </si>
  <si>
    <t>断熱等EW/EW for Design（TG）FIX（F）ガラス日射熱取得率：η 0.65以下小（S）</t>
  </si>
  <si>
    <t>003ETGFHSSL</t>
  </si>
  <si>
    <t>断熱等+防災EW/EW for Design（TG）FIX（F）ガラス中央部熱貫流率Ug1.2以下大（L）</t>
  </si>
  <si>
    <t>003ETGFHSSM</t>
  </si>
  <si>
    <t>断熱等+防災EW/EW for Design（TG）FIX（F）ガラス中央部熱貫流率Ug1.2以下中（M）</t>
  </si>
  <si>
    <t>003ETGFHSSS</t>
  </si>
  <si>
    <t>断熱等+防災EW/EW for Design（TG）FIX（F）ガラス中央部熱貫流率Ug1.2以下小（S）</t>
  </si>
  <si>
    <t>003ETGFHSSX</t>
  </si>
  <si>
    <t>断熱等+防災EW/EW for Design（TG）FIX（F）ガラス中央部熱貫流率Ug1.2以下極小（X）</t>
  </si>
  <si>
    <t>003ETGFK7ZL</t>
  </si>
  <si>
    <t>断熱等+防災EW/EW for Design（TG）FIX（F）ガラス日射熱取得率：η 0.65以下大（L）</t>
  </si>
  <si>
    <t>003ETGFK7ZM</t>
  </si>
  <si>
    <t>断熱等+防災EW/EW for Design（TG）FIX（F）ガラス日射熱取得率：η 0.65以下中（M）</t>
  </si>
  <si>
    <t>003ETGFK7ZS</t>
  </si>
  <si>
    <t>断熱等+防災EW/EW for Design（TG）FIX（F）ガラス日射熱取得率：η 0.65以下小（S）</t>
  </si>
  <si>
    <t>003ETGUEAAL</t>
  </si>
  <si>
    <t>断熱等EW/EW for Design（TG）上げ下げ（U）ガラス中央部熱貫流率Ug1.2以下大（L）</t>
  </si>
  <si>
    <t>EW/EW for Design（TG）上げ下げ（U）</t>
  </si>
  <si>
    <t>003ETGUEAAM</t>
  </si>
  <si>
    <t>断熱等EW/EW for Design（TG）上げ下げ（U）ガラス中央部熱貫流率Ug1.2以下中（M）</t>
  </si>
  <si>
    <t>003ETGUEAAS</t>
  </si>
  <si>
    <t>断熱等EW/EW for Design（TG）上げ下げ（U）ガラス中央部熱貫流率Ug1.2以下小（S）</t>
  </si>
  <si>
    <t>003ETGUR7ZL</t>
  </si>
  <si>
    <t>断熱等EW/EW for Design（TG）上げ下げ（U）ガラス日射熱取得率：η 0.65以下大（L）</t>
  </si>
  <si>
    <t>003ETGUR7ZM</t>
  </si>
  <si>
    <t>断熱等EW/EW for Design（TG）上げ下げ（U）ガラス日射熱取得率：η 0.65以下中（M）</t>
  </si>
  <si>
    <t>003ETGUR7ZS</t>
  </si>
  <si>
    <t>断熱等EW/EW for Design（TG）上げ下げ（U）ガラス日射熱取得率：η 0.65以下小（S）</t>
  </si>
  <si>
    <t>003ETGUHAAL</t>
  </si>
  <si>
    <t>断熱等+防災EW/EW for Design（TG）上げ下げ（U）ガラス中央部熱貫流率Ug1.2以下大（L）</t>
  </si>
  <si>
    <t>003ETGUHAAM</t>
  </si>
  <si>
    <t>断熱等+防災EW/EW for Design（TG）上げ下げ（U）ガラス中央部熱貫流率Ug1.2以下中（M）</t>
  </si>
  <si>
    <t>003ETGUHAAS</t>
  </si>
  <si>
    <t>断熱等+防災EW/EW for Design（TG）上げ下げ（U）ガラス中央部熱貫流率Ug1.2以下小（S）</t>
  </si>
  <si>
    <t>003ETGUK7ZL</t>
  </si>
  <si>
    <t>断熱等+防災EW/EW for Design（TG）上げ下げ（U）ガラス日射熱取得率：η 0.65以下大（L）</t>
  </si>
  <si>
    <t>003ETGUK7ZM</t>
  </si>
  <si>
    <t>断熱等+防災EW/EW for Design（TG）上げ下げ（U）ガラス日射熱取得率：η 0.65以下中（M）</t>
  </si>
  <si>
    <t>003ETGUK7ZS</t>
  </si>
  <si>
    <t>断熱等+防災EW/EW for Design（TG）上げ下げ（U）ガラス日射熱取得率：η 0.65以下小（S）</t>
  </si>
  <si>
    <t>003ETGPESSL</t>
  </si>
  <si>
    <t>断熱等EW/EW for Design（TG）プロジェクト（P）ガラス中央部熱貫流率Ug1.2以下大（L）</t>
  </si>
  <si>
    <t>EW/EW for Design（TG）プロジェクト（P）</t>
  </si>
  <si>
    <t>003ETGPESSM</t>
  </si>
  <si>
    <t>断熱等EW/EW for Design（TG）プロジェクト（P）ガラス中央部熱貫流率Ug1.2以下中（M）</t>
  </si>
  <si>
    <t>003ETGPESSS</t>
  </si>
  <si>
    <t>断熱等EW/EW for Design（TG）プロジェクト（P）ガラス中央部熱貫流率Ug1.2以下小（S）</t>
  </si>
  <si>
    <t>003ETGPR7ZL</t>
  </si>
  <si>
    <t>断熱等EW/EW for Design（TG）プロジェクト（P）ガラス日射熱取得率：η 0.65以下大（L）</t>
  </si>
  <si>
    <t>003ETGPR7ZM</t>
  </si>
  <si>
    <t>断熱等EW/EW for Design（TG）プロジェクト（P）ガラス日射熱取得率：η 0.65以下中（M）</t>
  </si>
  <si>
    <t>003ETGPR7ZS</t>
  </si>
  <si>
    <t>断熱等EW/EW for Design（TG）プロジェクト（P）ガラス日射熱取得率：η 0.65以下小（S）</t>
  </si>
  <si>
    <t>003ETGPHSSL</t>
  </si>
  <si>
    <t>断熱等+防災EW/EW for Design（TG）プロジェクト（P）ガラス中央部熱貫流率Ug1.2以下大（L）</t>
  </si>
  <si>
    <t>003ETGPHSSM</t>
  </si>
  <si>
    <t>断熱等+防災EW/EW for Design（TG）プロジェクト（P）ガラス中央部熱貫流率Ug1.2以下中（M）</t>
  </si>
  <si>
    <t>003ETGPHSSS</t>
  </si>
  <si>
    <t>断熱等+防災EW/EW for Design（TG）プロジェクト（P）ガラス中央部熱貫流率Ug1.2以下小（S）</t>
  </si>
  <si>
    <t>003ETGPK7ZL</t>
  </si>
  <si>
    <t>断熱等+防災EW/EW for Design（TG）プロジェクト（P）ガラス日射熱取得率：η 0.65以下大（L）</t>
  </si>
  <si>
    <t>003ETGPK7ZM</t>
  </si>
  <si>
    <t>断熱等+防災EW/EW for Design（TG）プロジェクト（P）ガラス日射熱取得率：η 0.65以下中（M）</t>
  </si>
  <si>
    <t>003ETGPK7ZS</t>
  </si>
  <si>
    <t>断熱等+防災EW/EW for Design（TG）プロジェクト（P）ガラス日射熱取得率：η 0.65以下小（S）</t>
  </si>
  <si>
    <t>003ETGSESSL</t>
  </si>
  <si>
    <t>断熱等EW/EW for Design（TG）多機能（S）ガラス中央部熱貫流率Ug1.2以下大（L）</t>
  </si>
  <si>
    <t>EW/EW for Design（TG）多機能（S）</t>
  </si>
  <si>
    <t>003ETGSESSM</t>
  </si>
  <si>
    <t>断熱等EW/EW for Design（TG）多機能（S）ガラス中央部熱貫流率Ug1.2以下中（M）</t>
  </si>
  <si>
    <t>003ETGSESSS</t>
  </si>
  <si>
    <t>断熱等EW/EW for Design（TG）多機能（S）ガラス中央部熱貫流率Ug1.2以下小（S）</t>
  </si>
  <si>
    <t>003ETGSR7ZL</t>
  </si>
  <si>
    <t>断熱等EW/EW for Design（TG）多機能（S）ガラス日射熱取得率：η 0.65以下大（L）</t>
  </si>
  <si>
    <t>003ETGSR7ZM</t>
  </si>
  <si>
    <t>断熱等EW/EW for Design（TG）多機能（S）ガラス日射熱取得率：η 0.65以下中（M）</t>
  </si>
  <si>
    <t>003ETGSR7ZS</t>
  </si>
  <si>
    <t>断熱等EW/EW for Design（TG）多機能（S）ガラス日射熱取得率：η 0.65以下小（S）</t>
  </si>
  <si>
    <t>003ETGSHSSL</t>
  </si>
  <si>
    <t>断熱等+防災EW/EW for Design（TG）多機能（S）ガラス中央部熱貫流率Ug1.2以下大（L）</t>
  </si>
  <si>
    <t>003ETGSHSSM</t>
  </si>
  <si>
    <t>断熱等+防災EW/EW for Design（TG）多機能（S）ガラス中央部熱貫流率Ug1.2以下中（M）</t>
  </si>
  <si>
    <t>003ETGSHSSS</t>
  </si>
  <si>
    <t>断熱等+防災EW/EW for Design（TG）多機能（S）ガラス中央部熱貫流率Ug1.2以下小（S）</t>
  </si>
  <si>
    <t>003ETGSK7ZL</t>
  </si>
  <si>
    <t>断熱等+防災EW/EW for Design（TG）多機能（S）ガラス日射熱取得率：η 0.65以下大（L）</t>
  </si>
  <si>
    <t>003ETGSK7ZM</t>
  </si>
  <si>
    <t>断熱等+防災EW/EW for Design（TG）多機能（S）ガラス日射熱取得率：η 0.65以下中（M）</t>
  </si>
  <si>
    <t>003ETGSK7ZS</t>
  </si>
  <si>
    <t>断熱等+防災EW/EW for Design（TG）多機能（S）ガラス日射熱取得率：η 0.65以下小（S）</t>
  </si>
  <si>
    <t>ガラス中央部熱貫流率Ug1.1以下</t>
  </si>
  <si>
    <t>003FGFTEAAL</t>
  </si>
  <si>
    <t>断熱等防火戸ＦＧ－Ｆ開き（T）ガラス中央部熱貫流率Ug1.1以下大（L）</t>
  </si>
  <si>
    <t>防火戸ＦＧ－Ｆ開き（T）</t>
  </si>
  <si>
    <t>003FGFTEAAM</t>
  </si>
  <si>
    <t>断熱等防火戸ＦＧ－Ｆ開き（T）ガラス中央部熱貫流率Ug1.1以下中（M）</t>
  </si>
  <si>
    <t>003FGFTEAAS</t>
  </si>
  <si>
    <t>断熱等防火戸ＦＧ－Ｆ開き（T）ガラス中央部熱貫流率Ug1.1以下小（S）</t>
  </si>
  <si>
    <t>003FGFTR7ZL</t>
  </si>
  <si>
    <t>断熱等防火戸ＦＧ－Ｆ開き（T）ガラス日射熱取得率：η 0.65以下大（L）</t>
  </si>
  <si>
    <t>003FGFTR7ZM</t>
  </si>
  <si>
    <t>断熱等防火戸ＦＧ－Ｆ開き（T）ガラス日射熱取得率：η 0.65以下中（M）</t>
  </si>
  <si>
    <t>003FGFTR7ZS</t>
  </si>
  <si>
    <t>断熱等防火戸ＦＧ－Ｆ開き（T）ガラス日射熱取得率：η 0.65以下小（S）</t>
  </si>
  <si>
    <t>003FGFTHAAL</t>
  </si>
  <si>
    <t>断熱等+防災防火戸ＦＧ－Ｆ開き（T）ガラス中央部熱貫流率Ug1.1以下大（L）</t>
  </si>
  <si>
    <t>003FGFTHAAM</t>
  </si>
  <si>
    <t>断熱等+防災防火戸ＦＧ－Ｆ開き（T）ガラス中央部熱貫流率Ug1.1以下中（M）</t>
  </si>
  <si>
    <t>003FGFTHAAS</t>
  </si>
  <si>
    <t>断熱等+防災防火戸ＦＧ－Ｆ開き（T）ガラス中央部熱貫流率Ug1.1以下小（S）</t>
  </si>
  <si>
    <t>003FGFTK7ZL</t>
  </si>
  <si>
    <t>断熱等+防災防火戸ＦＧ－Ｆ開き（T）ガラス日射熱取得率：η 0.65以下大（L）</t>
  </si>
  <si>
    <t>003FGFTK7ZM</t>
  </si>
  <si>
    <t>断熱等+防災防火戸ＦＧ－Ｆ開き（T）ガラス日射熱取得率：η 0.65以下中（M）</t>
  </si>
  <si>
    <t>003FGFTK7ZS</t>
  </si>
  <si>
    <t>断熱等+防災防火戸ＦＧ－Ｆ開き（T）ガラス日射熱取得率：η 0.65以下小（S）</t>
  </si>
  <si>
    <t>003FGFFEAAL</t>
  </si>
  <si>
    <t>断熱等防火戸ＦＧ－ＦFIX（F）ガラス中央部熱貫流率Ug1.1以下大（L）</t>
  </si>
  <si>
    <t>防火戸ＦＧ－ＦFIX（F）</t>
  </si>
  <si>
    <t>003FGFFEAAM</t>
  </si>
  <si>
    <t>断熱等防火戸ＦＧ－ＦFIX（F）ガラス中央部熱貫流率Ug1.1以下中（M）</t>
  </si>
  <si>
    <t>003FGFFEAAS</t>
  </si>
  <si>
    <t>断熱等防火戸ＦＧ－ＦFIX（F）ガラス中央部熱貫流率Ug1.1以下小（S）</t>
  </si>
  <si>
    <t>003FGFFEAAX</t>
  </si>
  <si>
    <t>断熱等防火戸ＦＧ－ＦFIX（F）ガラス中央部熱貫流率Ug1.1以下極小（X）</t>
  </si>
  <si>
    <t>003FGFFR7ZL</t>
  </si>
  <si>
    <t>断熱等防火戸ＦＧ－ＦFIX（F）ガラス日射熱取得率：η 0.65以下大（L）</t>
  </si>
  <si>
    <t>003FGFFR7ZM</t>
  </si>
  <si>
    <t>断熱等防火戸ＦＧ－ＦFIX（F）ガラス日射熱取得率：η 0.65以下中（M）</t>
  </si>
  <si>
    <t>003FGFFR7ZS</t>
  </si>
  <si>
    <t>断熱等防火戸ＦＧ－ＦFIX（F）ガラス日射熱取得率：η 0.65以下小（S）</t>
  </si>
  <si>
    <t>003FGFFHAAL</t>
  </si>
  <si>
    <t>断熱等+防災防火戸ＦＧ－ＦFIX（F）ガラス中央部熱貫流率Ug1.1以下大（L）</t>
  </si>
  <si>
    <t>003FGFFHAAM</t>
  </si>
  <si>
    <t>断熱等+防災防火戸ＦＧ－ＦFIX（F）ガラス中央部熱貫流率Ug1.1以下中（M）</t>
  </si>
  <si>
    <t>003FGFFHAAS</t>
  </si>
  <si>
    <t>断熱等+防災防火戸ＦＧ－ＦFIX（F）ガラス中央部熱貫流率Ug1.1以下小（S）</t>
  </si>
  <si>
    <t>003FGFFHAAX</t>
  </si>
  <si>
    <t>断熱等+防災防火戸ＦＧ－ＦFIX（F）ガラス中央部熱貫流率Ug1.1以下極小（X）</t>
  </si>
  <si>
    <t>003FGFFK7ZL</t>
  </si>
  <si>
    <t>断熱等+防災防火戸ＦＧ－ＦFIX（F）ガラス日射熱取得率：η 0.65以下大（L）</t>
  </si>
  <si>
    <t>003FGFFK7ZM</t>
  </si>
  <si>
    <t>断熱等+防災防火戸ＦＧ－ＦFIX（F）ガラス日射熱取得率：η 0.65以下中（M）</t>
  </si>
  <si>
    <t>003FGFFK7ZS</t>
  </si>
  <si>
    <t>断熱等+防災防火戸ＦＧ－ＦFIX（F）ガラス日射熱取得率：η 0.65以下小（S）</t>
  </si>
  <si>
    <t>003FGFPEAAL</t>
  </si>
  <si>
    <t>断熱等防火戸ＦＧ－Ｆプロジェクト（P）ガラス中央部熱貫流率Ug1.1以下大（L）</t>
  </si>
  <si>
    <t>防火戸ＦＧ－Ｆプロジェクト（P）</t>
  </si>
  <si>
    <t>003FGFPEAAM</t>
  </si>
  <si>
    <t>断熱等防火戸ＦＧ－Ｆプロジェクト（P）ガラス中央部熱貫流率Ug1.1以下中（M）</t>
  </si>
  <si>
    <t>003FGFPEAAS</t>
  </si>
  <si>
    <t>断熱等防火戸ＦＧ－Ｆプロジェクト（P）ガラス中央部熱貫流率Ug1.1以下小（S）</t>
  </si>
  <si>
    <t>003FGFPR7ZL</t>
  </si>
  <si>
    <t>断熱等防火戸ＦＧ－Ｆプロジェクト（P）ガラス日射熱取得率：η 0.65以下大（L）</t>
  </si>
  <si>
    <t>003FGFPR7ZM</t>
  </si>
  <si>
    <t>断熱等防火戸ＦＧ－Ｆプロジェクト（P）ガラス日射熱取得率：η 0.65以下中（M）</t>
  </si>
  <si>
    <t>003FGFPR7ZS</t>
  </si>
  <si>
    <t>断熱等防火戸ＦＧ－Ｆプロジェクト（P）ガラス日射熱取得率：η 0.65以下小（S）</t>
  </si>
  <si>
    <t>003FGFPHAAL</t>
  </si>
  <si>
    <t>断熱等+防災防火戸ＦＧ－Ｆプロジェクト（P）ガラス中央部熱貫流率Ug1.1以下大（L）</t>
  </si>
  <si>
    <t>003FGFPHAAM</t>
  </si>
  <si>
    <t>断熱等+防災防火戸ＦＧ－Ｆプロジェクト（P）ガラス中央部熱貫流率Ug1.1以下中（M）</t>
  </si>
  <si>
    <t>003FGFPHAAS</t>
  </si>
  <si>
    <t>断熱等+防災防火戸ＦＧ－Ｆプロジェクト（P）ガラス中央部熱貫流率Ug1.1以下小（S）</t>
  </si>
  <si>
    <t>003FGFPK7ZL</t>
  </si>
  <si>
    <t>断熱等+防災防火戸ＦＧ－Ｆプロジェクト（P）ガラス日射熱取得率：η 0.65以下大（L）</t>
  </si>
  <si>
    <t>003FGFPK7ZM</t>
  </si>
  <si>
    <t>断熱等+防災防火戸ＦＧ－Ｆプロジェクト（P）ガラス日射熱取得率：η 0.65以下中（M）</t>
  </si>
  <si>
    <t>003FGFPK7ZS</t>
  </si>
  <si>
    <t>断熱等+防災防火戸ＦＧ－Ｆプロジェクト（P）ガラス日射熱取得率：η 0.65以下小（S）</t>
  </si>
  <si>
    <t>003EPGHESSL</t>
  </si>
  <si>
    <t>断熱等EW/EW for Design（PG）引違い（H）ガラス中央部熱貫流率Ug1.2以下大（L）</t>
  </si>
  <si>
    <t>003EPGHESSM</t>
  </si>
  <si>
    <t>断熱等EW/EW for Design（PG）引違い（H）ガラス中央部熱貫流率Ug1.2以下中（M）</t>
  </si>
  <si>
    <t>003EPGHESSS</t>
  </si>
  <si>
    <t>断熱等EW/EW for Design（PG）引違い（H）ガラス中央部熱貫流率Ug1.2以下小（S）</t>
  </si>
  <si>
    <t>003EPGHHSSL</t>
  </si>
  <si>
    <t>断熱等+防災EW/EW for Design（PG）引違い（H）ガラス中央部熱貫流率Ug1.2以下大（L）</t>
  </si>
  <si>
    <t>003EPGHHSSM</t>
  </si>
  <si>
    <t>断熱等+防災EW/EW for Design（PG）引違い（H）ガラス中央部熱貫流率Ug1.2以下中（M）</t>
  </si>
  <si>
    <t>003EPGHHSSS</t>
  </si>
  <si>
    <t>断熱等+防災EW/EW for Design（PG）引違い（H）ガラス中央部熱貫流率Ug1.2以下小（S）</t>
  </si>
  <si>
    <t>003EPGTESSL</t>
  </si>
  <si>
    <t>断熱等EW/EW for Design（PG）開き（T）ガラス中央部熱貫流率Ug1.4以下大（L）</t>
  </si>
  <si>
    <t>003EPGTESSM</t>
  </si>
  <si>
    <t>断熱等EW/EW for Design（PG）開き（T）ガラス中央部熱貫流率Ug1.4以下中（M）</t>
  </si>
  <si>
    <t>003EPGTESSS</t>
  </si>
  <si>
    <t>断熱等EW/EW for Design（PG）開き（T）ガラス中央部熱貫流率Ug1.4以下小（S）</t>
  </si>
  <si>
    <t>003EPGTHSSL</t>
  </si>
  <si>
    <t>断熱等+防災EW/EW for Design（PG）開き（T）ガラス中央部熱貫流率Ug1.4以下大（L）</t>
  </si>
  <si>
    <t>003EPGTHSSM</t>
  </si>
  <si>
    <t>断熱等+防災EW/EW for Design（PG）開き（T）ガラス中央部熱貫流率Ug1.4以下中（M）</t>
  </si>
  <si>
    <t>003EPGTHSSS</t>
  </si>
  <si>
    <t>断熱等+防災EW/EW for Design（PG）開き（T）ガラス中央部熱貫流率Ug1.4以下小（S）</t>
  </si>
  <si>
    <t>003EPGFESSL</t>
  </si>
  <si>
    <t>断熱等EW/EW for Design（PG）FIX（F）ガラス中央部熱貫流率Ug1.4以下大（L）</t>
  </si>
  <si>
    <t>003EPGFESSM</t>
  </si>
  <si>
    <t>断熱等EW/EW for Design（PG）FIX（F）ガラス中央部熱貫流率Ug1.4以下中（M）</t>
  </si>
  <si>
    <t>003EPGFESSS</t>
  </si>
  <si>
    <t>断熱等EW/EW for Design（PG）FIX（F）ガラス中央部熱貫流率Ug1.4以下小（S）</t>
  </si>
  <si>
    <t>003EPGFESSX</t>
  </si>
  <si>
    <t>断熱等EW/EW for Design（PG）FIX（F）ガラス中央部熱貫流率Ug1.4以下極小（X）</t>
  </si>
  <si>
    <t>003EPGFHSSL</t>
  </si>
  <si>
    <t>断熱等+防災EW/EW for Design（PG）FIX（F）ガラス中央部熱貫流率Ug1.4以下大（L）</t>
  </si>
  <si>
    <t>003EPGFHSSM</t>
  </si>
  <si>
    <t>断熱等+防災EW/EW for Design（PG）FIX（F）ガラス中央部熱貫流率Ug1.4以下中（M）</t>
  </si>
  <si>
    <t>003EPGFHSSS</t>
  </si>
  <si>
    <t>断熱等+防災EW/EW for Design（PG）FIX（F）ガラス中央部熱貫流率Ug1.4以下小（S）</t>
  </si>
  <si>
    <t>003EPGFHSSX</t>
  </si>
  <si>
    <t>断熱等+防災EW/EW for Design（PG）FIX（F）ガラス中央部熱貫流率Ug1.4以下極小（X）</t>
  </si>
  <si>
    <t>003EPGPESSL</t>
  </si>
  <si>
    <t>断熱等EW/EW for Design（PG）プロジェクト（P）ガラス中央部熱貫流率Ug1.4以下大（L）</t>
  </si>
  <si>
    <t>003EPGPESSM</t>
  </si>
  <si>
    <t>断熱等EW/EW for Design（PG）プロジェクト（P）ガラス中央部熱貫流率Ug1.4以下中（M）</t>
  </si>
  <si>
    <t>003EPGPESSS</t>
  </si>
  <si>
    <t>断熱等EW/EW for Design（PG）プロジェクト（P）ガラス中央部熱貫流率Ug1.4以下小（S）</t>
  </si>
  <si>
    <t>003EPGPHSSL</t>
  </si>
  <si>
    <t>断熱等+防災EW/EW for Design（PG）プロジェクト（P）ガラス中央部熱貫流率Ug1.4以下大（L）</t>
  </si>
  <si>
    <t>003EPGPHSSM</t>
  </si>
  <si>
    <t>断熱等+防災EW/EW for Design（PG）プロジェクト（P）ガラス中央部熱貫流率Ug1.4以下中（M）</t>
  </si>
  <si>
    <t>003EPGPHSSS</t>
  </si>
  <si>
    <t>断熱等+防災EW/EW for Design（PG）プロジェクト（P）ガラス中央部熱貫流率Ug1.4以下小（S）</t>
  </si>
  <si>
    <t>003EPGSESSL</t>
  </si>
  <si>
    <t>断熱等EW/EW for Design（PG）多機能（S）ガラス中央部熱貫流率Ug1.4以下大（L）</t>
  </si>
  <si>
    <t>003EPGSESSM</t>
  </si>
  <si>
    <t>断熱等EW/EW for Design（PG）多機能（S）ガラス中央部熱貫流率Ug1.4以下中（M）</t>
  </si>
  <si>
    <t>003EPGSESSS</t>
  </si>
  <si>
    <t>断熱等EW/EW for Design（PG）多機能（S）ガラス中央部熱貫流率Ug1.4以下小（S）</t>
  </si>
  <si>
    <t>003EPGSHSSL</t>
  </si>
  <si>
    <t>断熱等+防災EW/EW for Design（PG）多機能（S）ガラス中央部熱貫流率Ug1.4以下大（L）</t>
  </si>
  <si>
    <t>003EPGSHSSM</t>
  </si>
  <si>
    <t>断熱等+防災EW/EW for Design（PG）多機能（S）ガラス中央部熱貫流率Ug1.4以下中（M）</t>
  </si>
  <si>
    <t>003EPGSHSSS</t>
  </si>
  <si>
    <t>断熱等+防災EW/EW for Design（PG）多機能（S）ガラス中央部熱貫流率Ug1.4以下小（S）</t>
  </si>
  <si>
    <t>ガラス中央部熱貫流率Ug0.61以下</t>
  </si>
  <si>
    <t>003ETGHEPPL</t>
  </si>
  <si>
    <t>断熱等EW/EW for Design（TG）引違い（H）ガラス中央部熱貫流率Ug0.61以下大（L）</t>
  </si>
  <si>
    <t>003ETGHEPPM</t>
  </si>
  <si>
    <t>断熱等EW/EW for Design（TG）引違い（H）ガラス中央部熱貫流率Ug0.61以下中（M）</t>
  </si>
  <si>
    <t>003ETGHEPPS</t>
  </si>
  <si>
    <t>断熱等EW/EW for Design（TG）引違い（H）ガラス中央部熱貫流率Ug0.61以下小（S）</t>
  </si>
  <si>
    <t>003ETGHHPPL</t>
  </si>
  <si>
    <t>断熱等+防災EW/EW for Design（TG）引違い（H）ガラス中央部熱貫流率Ug0.61以下大（L）</t>
  </si>
  <si>
    <t>003ETGHHPPM</t>
  </si>
  <si>
    <t>断熱等+防災EW/EW for Design（TG）引違い（H）ガラス中央部熱貫流率Ug0.61以下中（M）</t>
  </si>
  <si>
    <t>003ETGHHPPS</t>
  </si>
  <si>
    <t>断熱等+防災EW/EW for Design（TG）引違い（H）ガラス中央部熱貫流率Ug0.61以下小（S）</t>
  </si>
  <si>
    <t>003ETGHESSL</t>
  </si>
  <si>
    <t>断熱等EW/EW for Design（TG）引違い（H）ガラス中央部熱貫流率Ug1.2以下大（L）</t>
  </si>
  <si>
    <t>003ETGHESSM</t>
  </si>
  <si>
    <t>断熱等EW/EW for Design（TG）引違い（H）ガラス中央部熱貫流率Ug1.2以下中（M）</t>
  </si>
  <si>
    <t>003ETGHESSS</t>
  </si>
  <si>
    <t>断熱等EW/EW for Design（TG）引違い（H）ガラス中央部熱貫流率Ug1.2以下小（S）</t>
  </si>
  <si>
    <t>003ETGHHSSL</t>
  </si>
  <si>
    <t>断熱等+防災EW/EW for Design（TG）引違い（H）ガラス中央部熱貫流率Ug1.2以下大（L）</t>
  </si>
  <si>
    <t>003ETGHHSSM</t>
  </si>
  <si>
    <t>断熱等+防災EW/EW for Design（TG）引違い（H）ガラス中央部熱貫流率Ug1.2以下中（M）</t>
  </si>
  <si>
    <t>003ETGHHSSS</t>
  </si>
  <si>
    <t>断熱等+防災EW/EW for Design（TG）引違い（H）ガラス中央部熱貫流率Ug1.2以下小（S）</t>
  </si>
  <si>
    <t>ガラス中央部熱貫流率Ug0.97以下</t>
  </si>
  <si>
    <t>003ETGTEPPL</t>
  </si>
  <si>
    <t>断熱等EW/EW for Design（TG）開き（T）ガラス中央部熱貫流率Ug0.97以下大（L）</t>
  </si>
  <si>
    <t>003ETGTEPPM</t>
  </si>
  <si>
    <t>断熱等EW/EW for Design（TG）開き（T）ガラス中央部熱貫流率Ug0.97以下中（M）</t>
  </si>
  <si>
    <t>003ETGTEPPS</t>
  </si>
  <si>
    <t>断熱等EW/EW for Design（TG）開き（T）ガラス中央部熱貫流率Ug0.97以下小（S）</t>
  </si>
  <si>
    <t>003ETGTHPPL</t>
  </si>
  <si>
    <t>断熱等+防災EW/EW for Design（TG）開き（T）ガラス中央部熱貫流率Ug0.97以下大（L）</t>
  </si>
  <si>
    <t>003ETGTHPPM</t>
  </si>
  <si>
    <t>断熱等+防災EW/EW for Design（TG）開き（T）ガラス中央部熱貫流率Ug0.97以下中（M）</t>
  </si>
  <si>
    <t>003ETGTHPPS</t>
  </si>
  <si>
    <t>断熱等+防災EW/EW for Design（TG）開き（T）ガラス中央部熱貫流率Ug0.97以下小（S）</t>
  </si>
  <si>
    <t>003ETGFEPPL</t>
  </si>
  <si>
    <t>断熱等EW/EW for Design（TG）FIX（F）ガラス中央部熱貫流率Ug0.97以下大（L）</t>
  </si>
  <si>
    <t>003ETGFEPPM</t>
  </si>
  <si>
    <t>断熱等EW/EW for Design（TG）FIX（F）ガラス中央部熱貫流率Ug0.97以下中（M）</t>
  </si>
  <si>
    <t>003ETGFEPPS</t>
  </si>
  <si>
    <t>断熱等EW/EW for Design（TG）FIX（F）ガラス中央部熱貫流率Ug0.97以下小（S）</t>
  </si>
  <si>
    <t>003ETGFEPPX</t>
  </si>
  <si>
    <t>断熱等EW/EW for Design（TG）FIX（F）ガラス中央部熱貫流率Ug0.97以下極小（X）</t>
  </si>
  <si>
    <t>003ETGFHPPL</t>
  </si>
  <si>
    <t>断熱等+防災EW/EW for Design（TG）FIX（F）ガラス中央部熱貫流率Ug0.97以下大（L）</t>
  </si>
  <si>
    <t>003ETGFHPPM</t>
  </si>
  <si>
    <t>断熱等+防災EW/EW for Design（TG）FIX（F）ガラス中央部熱貫流率Ug0.97以下中（M）</t>
  </si>
  <si>
    <t>003ETGFHPPS</t>
  </si>
  <si>
    <t>断熱等+防災EW/EW for Design（TG）FIX（F）ガラス中央部熱貫流率Ug0.97以下小（S）</t>
  </si>
  <si>
    <t>003ETGFHPPX</t>
  </si>
  <si>
    <t>断熱等+防災EW/EW for Design（TG）FIX（F）ガラス中央部熱貫流率Ug0.97以下極小（X）</t>
  </si>
  <si>
    <t>003ETGUEPPL</t>
  </si>
  <si>
    <t>断熱等EW/EW for Design（TG）上げ下げ（U）ガラス中央部熱貫流率Ug0.61以下大（L）</t>
  </si>
  <si>
    <t>003ETGUEPPM</t>
  </si>
  <si>
    <t>断熱等EW/EW for Design（TG）上げ下げ（U）ガラス中央部熱貫流率Ug0.61以下中（M）</t>
  </si>
  <si>
    <t>003ETGUEPPS</t>
  </si>
  <si>
    <t>断熱等EW/EW for Design（TG）上げ下げ（U）ガラス中央部熱貫流率Ug0.61以下小（S）</t>
  </si>
  <si>
    <t>003ETGUHPPL</t>
  </si>
  <si>
    <t>断熱等+防災EW/EW for Design（TG）上げ下げ（U）ガラス中央部熱貫流率Ug0.61以下大（L）</t>
  </si>
  <si>
    <t>003ETGUHPPM</t>
  </si>
  <si>
    <t>断熱等+防災EW/EW for Design（TG）上げ下げ（U）ガラス中央部熱貫流率Ug0.61以下中（M）</t>
  </si>
  <si>
    <t>003ETGUHPPS</t>
  </si>
  <si>
    <t>断熱等+防災EW/EW for Design（TG）上げ下げ（U）ガラス中央部熱貫流率Ug0.61以下小（S）</t>
  </si>
  <si>
    <t>003ETGUESSL</t>
  </si>
  <si>
    <t>断熱等EW/EW for Design（TG）上げ下げ（U）ガラス中央部熱貫流率Ug1.1以下大（L）</t>
  </si>
  <si>
    <t>003ETGUESSM</t>
  </si>
  <si>
    <t>断熱等EW/EW for Design（TG）上げ下げ（U）ガラス中央部熱貫流率Ug1.1以下中（M）</t>
  </si>
  <si>
    <t>003ETGUESSS</t>
  </si>
  <si>
    <t>断熱等EW/EW for Design（TG）上げ下げ（U）ガラス中央部熱貫流率Ug1.1以下小（S）</t>
  </si>
  <si>
    <t>003ETGUHSSL</t>
  </si>
  <si>
    <t>断熱等+防災EW/EW for Design（TG）上げ下げ（U）ガラス中央部熱貫流率Ug1.1以下大（L）</t>
  </si>
  <si>
    <t>003ETGUHSSM</t>
  </si>
  <si>
    <t>断熱等+防災EW/EW for Design（TG）上げ下げ（U）ガラス中央部熱貫流率Ug1.1以下中（M）</t>
  </si>
  <si>
    <t>003ETGUHSSS</t>
  </si>
  <si>
    <t>断熱等+防災EW/EW for Design（TG）上げ下げ（U）ガラス中央部熱貫流率Ug1.1以下小（S）</t>
  </si>
  <si>
    <t>003ETGPEPPL</t>
  </si>
  <si>
    <t>断熱等EW/EW for Design（TG）プロジェクト（P）ガラス中央部熱貫流率Ug0.97以下大（L）</t>
  </si>
  <si>
    <t>003ETGPEPPM</t>
  </si>
  <si>
    <t>断熱等EW/EW for Design（TG）プロジェクト（P）ガラス中央部熱貫流率Ug0.97以下中（M）</t>
  </si>
  <si>
    <t>003ETGPEPPS</t>
  </si>
  <si>
    <t>断熱等EW/EW for Design（TG）プロジェクト（P）ガラス中央部熱貫流率Ug0.97以下小（S）</t>
  </si>
  <si>
    <t>003ETGPHPPL</t>
  </si>
  <si>
    <t>断熱等+防災EW/EW for Design（TG）プロジェクト（P）ガラス中央部熱貫流率Ug0.97以下大（L）</t>
  </si>
  <si>
    <t>003ETGPHPPM</t>
  </si>
  <si>
    <t>断熱等+防災EW/EW for Design（TG）プロジェクト（P）ガラス中央部熱貫流率Ug0.97以下中（M）</t>
  </si>
  <si>
    <t>003ETGPHPPS</t>
  </si>
  <si>
    <t>断熱等+防災EW/EW for Design（TG）プロジェクト（P）ガラス中央部熱貫流率Ug0.97以下小（S）</t>
  </si>
  <si>
    <t>003ETGSEPPL</t>
  </si>
  <si>
    <t>断熱等EW/EW for Design（TG）多機能（S）ガラス中央部熱貫流率Ug0.97以下大（L）</t>
  </si>
  <si>
    <t>003ETGSEPPM</t>
  </si>
  <si>
    <t>断熱等EW/EW for Design（TG）多機能（S）ガラス中央部熱貫流率Ug0.97以下中（M）</t>
  </si>
  <si>
    <t>003ETGSEPPS</t>
  </si>
  <si>
    <t>断熱等EW/EW for Design（TG）多機能（S）ガラス中央部熱貫流率Ug0.97以下小（S）</t>
  </si>
  <si>
    <t>003ETGSHPPL</t>
  </si>
  <si>
    <t>断熱等+防災EW/EW for Design（TG）多機能（S）ガラス中央部熱貫流率Ug0.97以下大（L）</t>
  </si>
  <si>
    <t>003ETGSHPPM</t>
  </si>
  <si>
    <t>断熱等+防災EW/EW for Design（TG）多機能（S）ガラス中央部熱貫流率Ug0.97以下中（M）</t>
  </si>
  <si>
    <t>003ETGSHPPS</t>
  </si>
  <si>
    <t>断熱等+防災EW/EW for Design（TG）多機能（S）ガラス中央部熱貫流率Ug0.97以下小（S）</t>
  </si>
  <si>
    <t>003EPGHDPLL</t>
  </si>
  <si>
    <t>防災EW/EW for Design（PG）引違い（H）防災安全合わせガラス大（L）</t>
  </si>
  <si>
    <t>003EPGHDPLM</t>
  </si>
  <si>
    <t>防災EW/EW for Design（PG）引違い（H）防災安全合わせガラス中（M）</t>
  </si>
  <si>
    <t>003EPGHDPLS</t>
  </si>
  <si>
    <t>防災EW/EW for Design（PG）引違い（H）防災安全合わせガラス小（S）</t>
  </si>
  <si>
    <t>003EPGTDPLL</t>
  </si>
  <si>
    <t>防災EW/EW for Design（PG）開き（T）防災安全合わせガラス大（L）</t>
  </si>
  <si>
    <t>003EPGTDPLM</t>
  </si>
  <si>
    <t>防災EW/EW for Design（PG）開き（T）防災安全合わせガラス中（M）</t>
  </si>
  <si>
    <t>003EPGTDPLS</t>
  </si>
  <si>
    <t>防災EW/EW for Design（PG）開き（T）防災安全合わせガラス小（S）</t>
  </si>
  <si>
    <t>003EPGFDPLL</t>
  </si>
  <si>
    <t>防災EW/EW for Design（PG）FIX（F）防災安全合わせガラス大（L）</t>
  </si>
  <si>
    <t>003EPGFDPLM</t>
  </si>
  <si>
    <t>防災EW/EW for Design（PG）FIX（F）防災安全合わせガラス中（M）</t>
  </si>
  <si>
    <t>003EPGFDPLS</t>
  </si>
  <si>
    <t>防災EW/EW for Design（PG）FIX（F）防災安全合わせガラス小（S）</t>
  </si>
  <si>
    <t>003EPGUDPLL</t>
  </si>
  <si>
    <t>防災EW/EW for Design（PG）上げ下げ（U）防災安全合わせガラス大（L）</t>
  </si>
  <si>
    <t>003EPGUDPLM</t>
  </si>
  <si>
    <t>防災EW/EW for Design（PG）上げ下げ（U）防災安全合わせガラス中（M）</t>
  </si>
  <si>
    <t>003EPGUDPLS</t>
  </si>
  <si>
    <t>防災EW/EW for Design（PG）上げ下げ（U）防災安全合わせガラス小（S）</t>
  </si>
  <si>
    <t>003EPGPDPLL</t>
  </si>
  <si>
    <t>防災EW/EW for Design（PG）プロジェクト（P）防災安全合わせガラス大（L）</t>
  </si>
  <si>
    <t>003EPGPDPLM</t>
  </si>
  <si>
    <t>防災EW/EW for Design（PG）プロジェクト（P）防災安全合わせガラス中（M）</t>
  </si>
  <si>
    <t>003EPGPDPLS</t>
  </si>
  <si>
    <t>防災EW/EW for Design（PG）プロジェクト（P）防災安全合わせガラス小（S）</t>
  </si>
  <si>
    <t>003EPGSDPLL</t>
  </si>
  <si>
    <t>防災EW/EW for Design（PG）多機能（S）防災安全合わせガラス大（L）</t>
  </si>
  <si>
    <t>003EPGSDPLM</t>
  </si>
  <si>
    <t>防災EW/EW for Design（PG）多機能（S）防災安全合わせガラス中（M）</t>
  </si>
  <si>
    <t>003EPGSDPLS</t>
  </si>
  <si>
    <t>防災EW/EW for Design（PG）多機能（S）防災安全合わせガラス小（S）</t>
  </si>
  <si>
    <t>003ETGHDPLL</t>
  </si>
  <si>
    <t>防災EW/EW for Design（TG）引違い（H）防災安全合わせガラス大（L）</t>
  </si>
  <si>
    <t>003ETGHDPLM</t>
  </si>
  <si>
    <t>防災EW/EW for Design（TG）引違い（H）防災安全合わせガラス中（M）</t>
  </si>
  <si>
    <t>003ETGHDPLS</t>
  </si>
  <si>
    <t>防災EW/EW for Design（TG）引違い（H）防災安全合わせガラス小（S）</t>
  </si>
  <si>
    <t>003ETGTDPLL</t>
  </si>
  <si>
    <t>防災EW/EW for Design（TG）開き（T）防災安全合わせガラス大（L）</t>
  </si>
  <si>
    <t>003ETGTDPLM</t>
  </si>
  <si>
    <t>防災EW/EW for Design（TG）開き（T）防災安全合わせガラス中（M）</t>
  </si>
  <si>
    <t>003ETGTDPLS</t>
  </si>
  <si>
    <t>防災EW/EW for Design（TG）開き（T）防災安全合わせガラス小（S）</t>
  </si>
  <si>
    <t>003ETGFDPLL</t>
  </si>
  <si>
    <t>防災EW/EW for Design（TG）FIX（F）防災安全合わせガラス大（L）</t>
  </si>
  <si>
    <t>003ETGFDPLM</t>
  </si>
  <si>
    <t>防災EW/EW for Design（TG）FIX（F）防災安全合わせガラス中（M）</t>
  </si>
  <si>
    <t>003ETGFDPLS</t>
  </si>
  <si>
    <t>防災EW/EW for Design（TG）FIX（F）防災安全合わせガラス小（S）</t>
  </si>
  <si>
    <t>003ETGUDPLL</t>
  </si>
  <si>
    <t>防災EW/EW for Design（TG）上げ下げ（U）防災安全合わせガラス大（L）</t>
  </si>
  <si>
    <t>003ETGUDPLM</t>
  </si>
  <si>
    <t>防災EW/EW for Design（TG）上げ下げ（U）防災安全合わせガラス中（M）</t>
  </si>
  <si>
    <t>003ETGUDPLS</t>
  </si>
  <si>
    <t>防災EW/EW for Design（TG）上げ下げ（U）防災安全合わせガラス小（S）</t>
  </si>
  <si>
    <t>003ETGPDPLL</t>
  </si>
  <si>
    <t>防災EW/EW for Design（TG）プロジェクト（P）防災安全合わせガラス大（L）</t>
  </si>
  <si>
    <t>003ETGPDPLM</t>
  </si>
  <si>
    <t>防災EW/EW for Design（TG）プロジェクト（P）防災安全合わせガラス中（M）</t>
  </si>
  <si>
    <t>003ETGPDPLS</t>
  </si>
  <si>
    <t>防災EW/EW for Design（TG）プロジェクト（P）防災安全合わせガラス小（S）</t>
  </si>
  <si>
    <t>003ETGSDPLL</t>
  </si>
  <si>
    <t>防災EW/EW for Design（TG）多機能（S）防災安全合わせガラス大（L）</t>
  </si>
  <si>
    <t>003ETGSDPLM</t>
  </si>
  <si>
    <t>防災EW/EW for Design（TG）多機能（S）防災安全合わせガラス中（M）</t>
  </si>
  <si>
    <t>003ETGSDPLS</t>
  </si>
  <si>
    <t>防災EW/EW for Design（TG）多機能（S）防災安全合わせガラス小（S）</t>
  </si>
  <si>
    <t>003FGFTDPLL</t>
  </si>
  <si>
    <t>防災防火戸ＦＧ－Ｆ開き（T）防災安全合わせガラス大（L）</t>
  </si>
  <si>
    <t>003FGFTDPLM</t>
  </si>
  <si>
    <t>防災防火戸ＦＧ－Ｆ開き（T）防災安全合わせガラス中（M）</t>
  </si>
  <si>
    <t>003FGFTDPLS</t>
  </si>
  <si>
    <t>防災防火戸ＦＧ－Ｆ開き（T）防災安全合わせガラス小（S）</t>
  </si>
  <si>
    <t>003FGFFDPLL</t>
  </si>
  <si>
    <t>防災防火戸ＦＧ－ＦFIX（F）防災安全合わせガラス大（L）</t>
  </si>
  <si>
    <t>003FGFFDPLM</t>
  </si>
  <si>
    <t>防災防火戸ＦＧ－ＦFIX（F）防災安全合わせガラス中（M）</t>
  </si>
  <si>
    <t>003FGFFDPLS</t>
  </si>
  <si>
    <t>防災防火戸ＦＧ－ＦFIX（F）防災安全合わせガラス小（S）</t>
  </si>
  <si>
    <t>003FGFPDPLL</t>
  </si>
  <si>
    <t>防災防火戸ＦＧ－Ｆプロジェクト（P）防災安全合わせガラス大（L）</t>
  </si>
  <si>
    <t>003FGFPDPLM</t>
  </si>
  <si>
    <t>防災防火戸ＦＧ－Ｆプロジェクト（P）防災安全合わせガラス中（M）</t>
  </si>
  <si>
    <t>003FGFPDPLS</t>
  </si>
  <si>
    <t>防災防火戸ＦＧ－Ｆプロジェクト（P）防災安全合わせガラス小（S）</t>
  </si>
  <si>
    <t>003RIZHEBBS</t>
  </si>
  <si>
    <t>カバー工法用</t>
  </si>
  <si>
    <t>断熱等リプラス専用枠(23年3月末販売終了)（樹脂スペーサー）引違い（H）ガラス中央部熱貫流率Ug1.3以下小（S）</t>
  </si>
  <si>
    <t>リプラス専用枠(23年3月末販売終了)（樹脂スペーサー）引違い（H）</t>
  </si>
  <si>
    <t>003RIZHEBBM</t>
  </si>
  <si>
    <t>断熱等リプラス専用枠(23年3月末販売終了)（樹脂スペーサー）引違い（H）ガラス中央部熱貫流率Ug1.3以下中（M）</t>
  </si>
  <si>
    <t>003RIZHEBBL</t>
  </si>
  <si>
    <t>断熱等リプラス専用枠(23年3月末販売終了)（樹脂スペーサー）引違い（H）ガラス中央部熱貫流率Ug1.3以下大（L）</t>
  </si>
  <si>
    <t>003RIZHECCS</t>
  </si>
  <si>
    <t>断熱等リプラス専用枠(23年3月末販売終了)（樹脂スペーサー）引違い（H）ガラス中央部熱貫流率Ug1.5以下小（S）</t>
  </si>
  <si>
    <t>003RIZHECCM</t>
  </si>
  <si>
    <t>断熱等リプラス専用枠(23年3月末販売終了)（樹脂スペーサー）引違い（H）ガラス中央部熱貫流率Ug1.5以下中（M）</t>
  </si>
  <si>
    <t>003RIZHECCL</t>
  </si>
  <si>
    <t>断熱等リプラス専用枠(23年3月末販売終了)（樹脂スペーサー）引違い（H）ガラス中央部熱貫流率Ug1.5以下大（L）</t>
  </si>
  <si>
    <t>003RIZHXBBS</t>
  </si>
  <si>
    <t>断熱等+防犯リプラス専用枠(23年3月末販売終了)（樹脂スペーサー）引違い（H）ガラス中央部熱貫流率Ug1.3以下小（S）</t>
  </si>
  <si>
    <t>003RIZHXBBM</t>
  </si>
  <si>
    <t>断熱等+防犯リプラス専用枠(23年3月末販売終了)（樹脂スペーサー）引違い（H）ガラス中央部熱貫流率Ug1.3以下中（M）</t>
  </si>
  <si>
    <t>003RIZHXBBL</t>
  </si>
  <si>
    <t>断熱等+防犯リプラス専用枠(23年3月末販売終了)（樹脂スペーサー）引違い（H）ガラス中央部熱貫流率Ug1.3以下大（L）</t>
  </si>
  <si>
    <t>003RIZHXCCS</t>
  </si>
  <si>
    <t>断熱等+防犯リプラス専用枠(23年3月末販売終了)（樹脂スペーサー）引違い（H）ガラス中央部熱貫流率Ug1.5以下小（S）</t>
  </si>
  <si>
    <t>003RIZHXCCM</t>
  </si>
  <si>
    <t>断熱等+防犯リプラス専用枠(23年3月末販売終了)（樹脂スペーサー）引違い（H）ガラス中央部熱貫流率Ug1.5以下中（M）</t>
  </si>
  <si>
    <t>003RIZHXCCL</t>
  </si>
  <si>
    <t>断熱等+防犯リプラス専用枠(23年3月末販売終了)（樹脂スペーサー）引違い（H）ガラス中央部熱貫流率Ug1.5以下大（L）</t>
  </si>
  <si>
    <t>003RIZHHBBS</t>
  </si>
  <si>
    <t>断熱等+防災リプラス専用枠(23年3月末販売終了)（樹脂スペーサー）引違い（H）ガラス中央部熱貫流率Ug1.3以下小（S）</t>
  </si>
  <si>
    <t>003RIZHHBBM</t>
  </si>
  <si>
    <t>断熱等+防災リプラス専用枠(23年3月末販売終了)（樹脂スペーサー）引違い（H）ガラス中央部熱貫流率Ug1.3以下中（M）</t>
  </si>
  <si>
    <t>003RIZHHBBL</t>
  </si>
  <si>
    <t>断熱等+防災リプラス専用枠(23年3月末販売終了)（樹脂スペーサー）引違い（H）ガラス中央部熱貫流率Ug1.3以下大（L）</t>
  </si>
  <si>
    <t>003RIZHHCCS</t>
  </si>
  <si>
    <t>断熱等+防災リプラス専用枠(23年3月末販売終了)（樹脂スペーサー）引違い（H）ガラス中央部熱貫流率Ug1.5以下小（S）</t>
  </si>
  <si>
    <t>003RIZHHCCM</t>
  </si>
  <si>
    <t>断熱等+防災リプラス専用枠(23年3月末販売終了)（樹脂スペーサー）引違い（H）ガラス中央部熱貫流率Ug1.5以下中（M）</t>
  </si>
  <si>
    <t>003RIZHHCCL</t>
  </si>
  <si>
    <t>断熱等+防災リプラス専用枠(23年3月末販売終了)（樹脂スペーサー）引違い（H）ガラス中央部熱貫流率Ug1.5以下大（L）</t>
  </si>
  <si>
    <t>003RIZHSPKS</t>
  </si>
  <si>
    <t>防音リプラス専用枠(23年3月末販売終了)（樹脂スペーサー）引違い（H）一方が公称3mm以上、他方が公称3mm以上※中空層は6mm以上16mm以下の1層とする小（S）</t>
  </si>
  <si>
    <t>003RIZHSPKM</t>
  </si>
  <si>
    <t>防音リプラス専用枠(23年3月末販売終了)（樹脂スペーサー）引違い（H）一方が公称3mm以上、他方が公称3mm以上※中空層は6mm以上16mm以下の1層とする中（M）</t>
  </si>
  <si>
    <t>003RIZHSPKL</t>
  </si>
  <si>
    <t>防音リプラス専用枠(23年3月末販売終了)（樹脂スペーサー）引違い（H）一方が公称3mm以上、他方が公称3mm以上※中空層は6mm以上16mm以下の1層とする大（L）</t>
  </si>
  <si>
    <t>003RIZHCPJS</t>
  </si>
  <si>
    <t>防犯リプラス専用枠(23年3月末販売終了)（樹脂スペーサー）引違い（H）防犯建物部品に適合するガラス小（S）</t>
  </si>
  <si>
    <t>003RIZHCPJM</t>
  </si>
  <si>
    <t>防犯リプラス専用枠(23年3月末販売終了)（樹脂スペーサー）引違い（H）防犯建物部品に適合するガラス中（M）</t>
  </si>
  <si>
    <t>003RIZHCPJL</t>
  </si>
  <si>
    <t>防犯リプラス専用枠(23年3月末販売終了)（樹脂スペーサー）引違い（H）防犯建物部品に適合するガラス大（L）</t>
  </si>
  <si>
    <t>003RIZHDPLS</t>
  </si>
  <si>
    <t>防災リプラス専用枠(23年3月末販売終了)（樹脂スペーサー）引違い（H）防災安全合わせガラス小（S）</t>
  </si>
  <si>
    <t>003RIZHDPLM</t>
  </si>
  <si>
    <t>防災リプラス専用枠(23年3月末販売終了)（樹脂スペーサー）引違い（H）防災安全合わせガラス中（M）</t>
  </si>
  <si>
    <t>003RIZHDPLL</t>
  </si>
  <si>
    <t>防災リプラス専用枠(23年3月末販売終了)（樹脂スペーサー）引違い（H）防災安全合わせガラス大（L）</t>
  </si>
  <si>
    <t>003RIYHEBBS</t>
  </si>
  <si>
    <t>ブラインドイン複層ガラスを除く</t>
  </si>
  <si>
    <t>断熱等リプラス専用枠(23年3月末販売終了)（アルミスペーサー）引違い（H）ガラス中央部熱貫流率Ug1.2以下小（S）</t>
  </si>
  <si>
    <t>リプラス専用枠(23年3月末販売終了)（アルミスペーサー）引違い（H）</t>
  </si>
  <si>
    <t>003RIYHEBBM</t>
  </si>
  <si>
    <t>断熱等リプラス専用枠(23年3月末販売終了)（アルミスペーサー）引違い（H）ガラス中央部熱貫流率Ug1.2以下中（M）</t>
  </si>
  <si>
    <t>003RIYHEBBL</t>
  </si>
  <si>
    <t>断熱等リプラス専用枠(23年3月末販売終了)（アルミスペーサー）引違い（H）ガラス中央部熱貫流率Ug1.2以下大（L）</t>
  </si>
  <si>
    <t>003RIYHECCS</t>
  </si>
  <si>
    <t>断熱等リプラス専用枠(23年3月末販売終了)（アルミスペーサー）引違い（H）ガラス中央部熱貫流率Ug1.8以下小（S）</t>
  </si>
  <si>
    <t>003RIYHECCM</t>
  </si>
  <si>
    <t>断熱等リプラス専用枠(23年3月末販売終了)（アルミスペーサー）引違い（H）ガラス中央部熱貫流率Ug1.8以下中（M）</t>
  </si>
  <si>
    <t>003RIYHECCL</t>
  </si>
  <si>
    <t>断熱等リプラス専用枠(23年3月末販売終了)（アルミスペーサー）引違い（H）ガラス中央部熱貫流率Ug1.8以下大（L）</t>
  </si>
  <si>
    <t>003RIYHEEES</t>
  </si>
  <si>
    <t>断熱等リプラス専用枠(23年3月末販売終了)（アルミスペーサー）引違い（H）ガラス中央部熱貫流率Ug2.9以下小（S）</t>
  </si>
  <si>
    <t>003RIYHEEEM</t>
  </si>
  <si>
    <t>断熱等リプラス専用枠(23年3月末販売終了)（アルミスペーサー）引違い（H）ガラス中央部熱貫流率Ug2.9以下中（M）</t>
  </si>
  <si>
    <t>003RIYHEEEL</t>
  </si>
  <si>
    <t>断熱等リプラス専用枠(23年3月末販売終了)（アルミスペーサー）引違い（H）ガラス中央部熱貫流率Ug2.9以下大（L）</t>
  </si>
  <si>
    <t>003RIYHXBBS</t>
  </si>
  <si>
    <t>断熱等+防犯リプラス専用枠(23年3月末販売終了)（アルミスペーサー）引違い（H）ガラス中央部熱貫流率Ug1.2以下小（S）</t>
  </si>
  <si>
    <t>003RIYHXBBM</t>
  </si>
  <si>
    <t>断熱等+防犯リプラス専用枠(23年3月末販売終了)（アルミスペーサー）引違い（H）ガラス中央部熱貫流率Ug1.2以下中（M）</t>
  </si>
  <si>
    <t>003RIYHXBBL</t>
  </si>
  <si>
    <t>断熱等+防犯リプラス専用枠(23年3月末販売終了)（アルミスペーサー）引違い（H）ガラス中央部熱貫流率Ug1.2以下大（L）</t>
  </si>
  <si>
    <t>003RIYHXCCS</t>
  </si>
  <si>
    <t>断熱等+防犯リプラス専用枠(23年3月末販売終了)（アルミスペーサー）引違い（H）ガラス中央部熱貫流率Ug1.8以下小（S）</t>
  </si>
  <si>
    <t>003RIYHXCCM</t>
  </si>
  <si>
    <t>断熱等+防犯リプラス専用枠(23年3月末販売終了)（アルミスペーサー）引違い（H）ガラス中央部熱貫流率Ug1.8以下中（M）</t>
  </si>
  <si>
    <t>003RIYHXCCL</t>
  </si>
  <si>
    <t>断熱等+防犯リプラス専用枠(23年3月末販売終了)（アルミスペーサー）引違い（H）ガラス中央部熱貫流率Ug1.8以下大（L）</t>
  </si>
  <si>
    <t>003RIYHXEES</t>
  </si>
  <si>
    <t>断熱等+防犯リプラス専用枠(23年3月末販売終了)（アルミスペーサー）引違い（H）ガラス中央部熱貫流率Ug2.9以下小（S）</t>
  </si>
  <si>
    <t>003RIYHXEEM</t>
  </si>
  <si>
    <t>断熱等+防犯リプラス専用枠(23年3月末販売終了)（アルミスペーサー）引違い（H）ガラス中央部熱貫流率Ug2.9以下中（M）</t>
  </si>
  <si>
    <t>003RIYHXEEL</t>
  </si>
  <si>
    <t>断熱等+防犯リプラス専用枠(23年3月末販売終了)（アルミスペーサー）引違い（H）ガラス中央部熱貫流率Ug2.9以下大（L）</t>
  </si>
  <si>
    <t>003RIYHHBBS</t>
  </si>
  <si>
    <t>断熱等+防災リプラス専用枠(23年3月末販売終了)（アルミスペーサー）引違い（H）ガラス中央部熱貫流率Ug1.2以下小（S）</t>
  </si>
  <si>
    <t>003RIYHHBBM</t>
  </si>
  <si>
    <t>断熱等+防災リプラス専用枠(23年3月末販売終了)（アルミスペーサー）引違い（H）ガラス中央部熱貫流率Ug1.2以下中（M）</t>
  </si>
  <si>
    <t>003RIYHHBBL</t>
  </si>
  <si>
    <t>断熱等+防災リプラス専用枠(23年3月末販売終了)（アルミスペーサー）引違い（H）ガラス中央部熱貫流率Ug1.2以下大（L）</t>
  </si>
  <si>
    <t>003RIYHHCCS</t>
  </si>
  <si>
    <t>断熱等+防災リプラス専用枠(23年3月末販売終了)（アルミスペーサー）引違い（H）ガラス中央部熱貫流率Ug1.8以下小（S）</t>
  </si>
  <si>
    <t>003RIYHHCCM</t>
  </si>
  <si>
    <t>断熱等+防災リプラス専用枠(23年3月末販売終了)（アルミスペーサー）引違い（H）ガラス中央部熱貫流率Ug1.8以下中（M）</t>
  </si>
  <si>
    <t>003RIYHHCCL</t>
  </si>
  <si>
    <t>断熱等+防災リプラス専用枠(23年3月末販売終了)（アルミスペーサー）引違い（H）ガラス中央部熱貫流率Ug1.8以下大（L）</t>
  </si>
  <si>
    <t>003RIYHHEES</t>
  </si>
  <si>
    <t>断熱等+防災リプラス専用枠(23年3月末販売終了)（アルミスペーサー）引違い（H）ガラス中央部熱貫流率Ug2.9以下小（S）</t>
  </si>
  <si>
    <t>003RIYHHEEM</t>
  </si>
  <si>
    <t>断熱等+防災リプラス専用枠(23年3月末販売終了)（アルミスペーサー）引違い（H）ガラス中央部熱貫流率Ug2.9以下中（M）</t>
  </si>
  <si>
    <t>003RIYHHEEL</t>
  </si>
  <si>
    <t>断熱等+防災リプラス専用枠(23年3月末販売終了)（アルミスペーサー）引違い（H）ガラス中央部熱貫流率Ug2.9以下大（L）</t>
  </si>
  <si>
    <t>003RIYHCPJS</t>
  </si>
  <si>
    <t>防犯リプラス専用枠(23年3月末販売終了)（アルミスペーサー）引違い（H）防犯建物部品に適合するガラス小（S）</t>
  </si>
  <si>
    <t>003RIYHCPJM</t>
  </si>
  <si>
    <t>防犯リプラス専用枠(23年3月末販売終了)（アルミスペーサー）引違い（H）防犯建物部品に適合するガラス中（M）</t>
  </si>
  <si>
    <t>003RIYHCPJL</t>
  </si>
  <si>
    <t>防犯リプラス専用枠(23年3月末販売終了)（アルミスペーサー）引違い（H）防犯建物部品に適合するガラス大（L）</t>
  </si>
  <si>
    <t>003RIYHSPKS</t>
  </si>
  <si>
    <t>防音リプラス専用枠(23年3月末販売終了)（アルミスペーサー）引違い（H）一方が公称3mm以上、他方が公称3mm以上※中空層は6mm以上16mm以下の1層とする小（S）</t>
  </si>
  <si>
    <t>003RIYHSPKM</t>
  </si>
  <si>
    <t>防音リプラス専用枠(23年3月末販売終了)（アルミスペーサー）引違い（H）一方が公称3mm以上、他方が公称3mm以上※中空層は6mm以上16mm以下の1層とする中（M）</t>
  </si>
  <si>
    <t>003RIYHSPKL</t>
  </si>
  <si>
    <t>防音リプラス専用枠(23年3月末販売終了)（アルミスペーサー）引違い（H）一方が公称3mm以上、他方が公称3mm以上※中空層は6mm以上16mm以下の1層とする大（L）</t>
  </si>
  <si>
    <t>003RIYHDPLS</t>
  </si>
  <si>
    <t>防災リプラス専用枠(23年3月末販売終了)（アルミスペーサー）引違い（H）防災安全合わせガラス小（S）</t>
  </si>
  <si>
    <t>003RIYHDPLM</t>
  </si>
  <si>
    <t>防災リプラス専用枠(23年3月末販売終了)（アルミスペーサー）引違い（H）防災安全合わせガラス中（M）</t>
  </si>
  <si>
    <t>003RIYHDPLL</t>
  </si>
  <si>
    <t>防災リプラス専用枠(23年3月末販売終了)（アルミスペーサー）引違い（H）防災安全合わせガラス大（L）</t>
  </si>
  <si>
    <t>リプラス アタッチ枠 サーモス用</t>
  </si>
  <si>
    <t>リプラス アタッチ枠 サーモス用（樹脂スペーサー）内外色組合せ (2024年1月販売終了）</t>
  </si>
  <si>
    <t>003RINHEBBS</t>
  </si>
  <si>
    <t>断熱等リプラス アタッチ枠 サーモス用（樹脂スペーサー）内外色組合せ (2024年1月販売終了）引違い（H）ガラス中央部熱貫流率Ug1.2以下小（S）</t>
  </si>
  <si>
    <t>リプラス アタッチ枠 サーモス用（樹脂スペーサー）内外色組合せ (2024年1月販売終了）引違い（H）</t>
  </si>
  <si>
    <t>003RINHEBBM</t>
  </si>
  <si>
    <t>断熱等リプラス アタッチ枠 サーモス用（樹脂スペーサー）内外色組合せ (2024年1月販売終了）引違い（H）ガラス中央部熱貫流率Ug1.2以下中（M）</t>
  </si>
  <si>
    <t>003RINHEBBL</t>
  </si>
  <si>
    <t>断熱等リプラス アタッチ枠 サーモス用（樹脂スペーサー）内外色組合せ (2024年1月販売終了）引違い（H）ガラス中央部熱貫流率Ug1.2以下大（L）</t>
  </si>
  <si>
    <t>003RINHXBBS</t>
  </si>
  <si>
    <t>断熱等+防犯リプラス アタッチ枠 サーモス用（樹脂スペーサー）内外色組合せ (2024年1月販売終了）引違い（H）ガラス中央部熱貫流率Ug1.2以下小（S）</t>
  </si>
  <si>
    <t>003RINHXBBM</t>
  </si>
  <si>
    <t>断熱等+防犯リプラス アタッチ枠 サーモス用（樹脂スペーサー）内外色組合せ (2024年1月販売終了）引違い（H）ガラス中央部熱貫流率Ug1.2以下中（M）</t>
  </si>
  <si>
    <t>003RINHXBBL</t>
  </si>
  <si>
    <t>断熱等+防犯リプラス アタッチ枠 サーモス用（樹脂スペーサー）内外色組合せ (2024年1月販売終了）引違い（H）ガラス中央部熱貫流率Ug1.2以下大（L）</t>
  </si>
  <si>
    <t>003RINHHBBS</t>
  </si>
  <si>
    <t>中桟付障子を除く</t>
  </si>
  <si>
    <t>断熱等+防災リプラス アタッチ枠 サーモス用（樹脂スペーサー）内外色組合せ (2024年1月販売終了）引違い（H）ガラス中央部熱貫流率Ug1.2以下小（S）</t>
  </si>
  <si>
    <t>003RINHHBBM</t>
  </si>
  <si>
    <t>断熱等+防災リプラス アタッチ枠 サーモス用（樹脂スペーサー）内外色組合せ (2024年1月販売終了）引違い（H）ガラス中央部熱貫流率Ug1.2以下中（M）</t>
  </si>
  <si>
    <t>003RINHHBBL</t>
  </si>
  <si>
    <t>断熱等+防災リプラス アタッチ枠 サーモス用（樹脂スペーサー）内外色組合せ (2024年1月販売終了）引違い（H）ガラス中央部熱貫流率Ug1.2以下大（L）</t>
  </si>
  <si>
    <t>003RINHCPJS</t>
  </si>
  <si>
    <t>防犯リプラス アタッチ枠 サーモス用（樹脂スペーサー）内外色組合せ (2024年1月販売終了）引違い（H）防犯建物部品に適合するガラス小（S）</t>
  </si>
  <si>
    <t>003RINHCPJM</t>
  </si>
  <si>
    <t>防犯リプラス アタッチ枠 サーモス用（樹脂スペーサー）内外色組合せ (2024年1月販売終了）引違い（H）防犯建物部品に適合するガラス中（M）</t>
  </si>
  <si>
    <t>003RINHCPJL</t>
  </si>
  <si>
    <t>防犯リプラス アタッチ枠 サーモス用（樹脂スペーサー）内外色組合せ (2024年1月販売終了）引違い（H）防犯建物部品に適合するガラス大（L）</t>
  </si>
  <si>
    <t>003RINHDPLS</t>
  </si>
  <si>
    <t>防災リプラス アタッチ枠 サーモス用（樹脂スペーサー）内外色組合せ (2024年1月販売終了）引違い（H）防災安全合わせガラス小（S）</t>
  </si>
  <si>
    <t>003RINHDPLM</t>
  </si>
  <si>
    <t>防災リプラス アタッチ枠 サーモス用（樹脂スペーサー）内外色組合せ (2024年1月販売終了）引違い（H）防災安全合わせガラス中（M）</t>
  </si>
  <si>
    <t>003RINHDPLL</t>
  </si>
  <si>
    <t>防災リプラス アタッチ枠 サーモス用（樹脂スペーサー）内外色組合せ (2024年1月販売終了）引違い（H）防災安全合わせガラス大（L）</t>
  </si>
  <si>
    <t>003RINHSPKS</t>
  </si>
  <si>
    <t>防音リプラス アタッチ枠 サーモス用（樹脂スペーサー）内外色組合せ (2024年1月販売終了）引違い（H）一方が公称3mm以上、他方が公称3mm以上※中空層は6mm以上16mm以下の1層とする小（S）</t>
  </si>
  <si>
    <t>003RINHSPKM</t>
  </si>
  <si>
    <t>防音リプラス アタッチ枠 サーモス用（樹脂スペーサー）内外色組合せ (2024年1月販売終了）引違い（H）一方が公称3mm以上、他方が公称3mm以上※中空層は6mm以上16mm以下の1層とする中（M）</t>
  </si>
  <si>
    <t>003RINHSPKL</t>
  </si>
  <si>
    <t>防音リプラス アタッチ枠 サーモス用（樹脂スペーサー）内外色組合せ (2024年1月販売終了）引違い（H）一方が公称3mm以上、他方が公称3mm以上※中空層は6mm以上16mm以下の1層とする大（L）</t>
  </si>
  <si>
    <t>リプラス アタッチ枠 サーモス用（アルミスペーサー）(2024年1月販売終了）</t>
  </si>
  <si>
    <t>003RIAHECCS</t>
  </si>
  <si>
    <t>中桟付障子およびブラインドイン複層ガラスを除く</t>
  </si>
  <si>
    <t>断熱等リプラス アタッチ枠 サーモス用（アルミスペーサー）(2024年1月販売終了）引違い（H）ガラス中央部熱貫流率Ug1.5以下小（S）</t>
  </si>
  <si>
    <t>リプラス アタッチ枠 サーモス用（アルミスペーサー）(2024年1月販売終了）引違い（H）</t>
  </si>
  <si>
    <t>003RIAHECCM</t>
  </si>
  <si>
    <t>断熱等リプラス アタッチ枠 サーモス用（アルミスペーサー）(2024年1月販売終了）引違い（H）ガラス中央部熱貫流率Ug1.5以下中（M）</t>
  </si>
  <si>
    <t>003RIAHECCL</t>
  </si>
  <si>
    <t>断熱等リプラス アタッチ枠 サーモス用（アルミスペーサー）(2024年1月販売終了）引違い（H）ガラス中央部熱貫流率Ug1.5以下大（L）</t>
  </si>
  <si>
    <t>003RIAHEDDS</t>
  </si>
  <si>
    <t>断熱等リプラス アタッチ枠 サーモス用（アルミスペーサー）(2024年1月販売終了）引違い（H）ガラス中央部熱貫流率Ug1.8以下小（S）</t>
  </si>
  <si>
    <t>003RIAHEDDM</t>
  </si>
  <si>
    <t>断熱等リプラス アタッチ枠 サーモス用（アルミスペーサー）(2024年1月販売終了）引違い（H）ガラス中央部熱貫流率Ug1.8以下中（M）</t>
  </si>
  <si>
    <t>003RIAHEDDL</t>
  </si>
  <si>
    <t>断熱等リプラス アタッチ枠 サーモス用（アルミスペーサー）(2024年1月販売終了）引違い（H）ガラス中央部熱貫流率Ug1.8以下大（L）</t>
  </si>
  <si>
    <t>003RIAHEEES</t>
  </si>
  <si>
    <t>断熱等リプラス アタッチ枠 サーモス用（アルミスペーサー）(2024年1月販売終了）引違い（H）ガラス中央部熱貫流率Ug2.9以下小（S）</t>
  </si>
  <si>
    <t>003RIAHEEEM</t>
  </si>
  <si>
    <t>断熱等リプラス アタッチ枠 サーモス用（アルミスペーサー）(2024年1月販売終了）引違い（H）ガラス中央部熱貫流率Ug2.9以下中（M）</t>
  </si>
  <si>
    <t>003RIAHEEEL</t>
  </si>
  <si>
    <t>断熱等リプラス アタッチ枠 サーモス用（アルミスペーサー）(2024年1月販売終了）引違い（H）ガラス中央部熱貫流率Ug2.9以下大（L）</t>
  </si>
  <si>
    <t>リプラス アタッチ枠 サーモス用（アルミスペーサー）</t>
  </si>
  <si>
    <t>003RIATEBBS</t>
  </si>
  <si>
    <t>断熱等リプラス アタッチ枠 サーモス用（アルミスペーサー）開き（T）ガラス中央部熱貫流率Ug1.2以下小（S）</t>
  </si>
  <si>
    <t>リプラス アタッチ枠 サーモス用（アルミスペーサー）開き（T）</t>
  </si>
  <si>
    <t>003RIATEBBM</t>
  </si>
  <si>
    <t>断熱等リプラス アタッチ枠 サーモス用（アルミスペーサー）開き（T）ガラス中央部熱貫流率Ug1.2以下中（M）</t>
  </si>
  <si>
    <t>003RIATEBBL</t>
  </si>
  <si>
    <t>断熱等リプラス アタッチ枠 サーモス用（アルミスペーサー）開き（T）ガラス中央部熱貫流率Ug1.2以下大（L）</t>
  </si>
  <si>
    <t>003RIATECCS</t>
  </si>
  <si>
    <t>断熱等リプラス アタッチ枠 サーモス用（アルミスペーサー）開き（T）ガラス中央部熱貫流率Ug1.8以下小（S）</t>
  </si>
  <si>
    <t>003RIATECCM</t>
  </si>
  <si>
    <t>断熱等リプラス アタッチ枠 サーモス用（アルミスペーサー）開き（T）ガラス中央部熱貫流率Ug1.8以下中（M）</t>
  </si>
  <si>
    <t>003RIATECCL</t>
  </si>
  <si>
    <t>断熱等リプラス アタッチ枠 サーモス用（アルミスペーサー）開き（T）ガラス中央部熱貫流率Ug1.8以下大（L）</t>
  </si>
  <si>
    <t>003RIATEEES</t>
  </si>
  <si>
    <t>断熱等リプラス アタッチ枠 サーモス用（アルミスペーサー）開き（T）ガラス中央部熱貫流率Ug2.9以下小（S）</t>
  </si>
  <si>
    <t>003RIATEEEM</t>
  </si>
  <si>
    <t>断熱等リプラス アタッチ枠 サーモス用（アルミスペーサー）開き（T）ガラス中央部熱貫流率Ug2.9以下中（M）</t>
  </si>
  <si>
    <t>003RIATEEEL</t>
  </si>
  <si>
    <t>断熱等リプラス アタッチ枠 サーモス用（アルミスペーサー）開き（T）ガラス中央部熱貫流率Ug2.9以下大（L）</t>
  </si>
  <si>
    <t>003RIAPEBBS</t>
  </si>
  <si>
    <t>断熱等リプラス アタッチ枠 サーモス用（アルミスペーサー）プロジェクト（P）ガラス中央部熱貫流率Ug1.2以下小（S）</t>
  </si>
  <si>
    <t>リプラス アタッチ枠 サーモス用（アルミスペーサー）プロジェクト（P）</t>
  </si>
  <si>
    <t>003RIAPEBBM</t>
  </si>
  <si>
    <t>断熱等リプラス アタッチ枠 サーモス用（アルミスペーサー）プロジェクト（P）ガラス中央部熱貫流率Ug1.2以下中（M）</t>
  </si>
  <si>
    <t>003RIAPEBBL</t>
  </si>
  <si>
    <t>断熱等リプラス アタッチ枠 サーモス用（アルミスペーサー）プロジェクト（P）ガラス中央部熱貫流率Ug1.2以下大（L）</t>
  </si>
  <si>
    <t>003RIAPECCS</t>
  </si>
  <si>
    <t>断熱等リプラス アタッチ枠 サーモス用（アルミスペーサー）プロジェクト（P）ガラス中央部熱貫流率Ug1.8以下小（S）</t>
  </si>
  <si>
    <t>003RIAPECCM</t>
  </si>
  <si>
    <t>断熱等リプラス アタッチ枠 サーモス用（アルミスペーサー）プロジェクト（P）ガラス中央部熱貫流率Ug1.8以下中（M）</t>
  </si>
  <si>
    <t>003RIAPECCL</t>
  </si>
  <si>
    <t>断熱等リプラス アタッチ枠 サーモス用（アルミスペーサー）プロジェクト（P）ガラス中央部熱貫流率Ug1.8以下大（L）</t>
  </si>
  <si>
    <t>003RIAPEEES</t>
  </si>
  <si>
    <t>断熱等リプラス アタッチ枠 サーモス用（アルミスペーサー）プロジェクト（P）ガラス中央部熱貫流率Ug2.9以下小（S）</t>
  </si>
  <si>
    <t>003RIAPEEEM</t>
  </si>
  <si>
    <t>断熱等リプラス アタッチ枠 サーモス用（アルミスペーサー）プロジェクト（P）ガラス中央部熱貫流率Ug2.9以下中（M）</t>
  </si>
  <si>
    <t>003RIAPEEEL</t>
  </si>
  <si>
    <t>断熱等リプラス アタッチ枠 サーモス用（アルミスペーサー）プロジェクト（P）ガラス中央部熱貫流率Ug2.9以下大（L）</t>
  </si>
  <si>
    <t>003RIAUEDDS</t>
  </si>
  <si>
    <t>断熱等リプラス アタッチ枠 サーモス用（アルミスペーサー）上げ下げ（U）ガラス中央部熱貫流率Ug1.4以下小（S）</t>
  </si>
  <si>
    <t>リプラス アタッチ枠 サーモス用（アルミスペーサー）上げ下げ（U）</t>
  </si>
  <si>
    <t>003RIAUEDDM</t>
  </si>
  <si>
    <t>断熱等リプラス アタッチ枠 サーモス用（アルミスペーサー）上げ下げ（U）ガラス中央部熱貫流率Ug1.4以下中（M）</t>
  </si>
  <si>
    <t>003RIAUEDDL</t>
  </si>
  <si>
    <t>断熱等リプラス アタッチ枠 サーモス用（アルミスペーサー）上げ下げ（U）ガラス中央部熱貫流率Ug1.4以下大（L）</t>
  </si>
  <si>
    <t>003RIAUEEES</t>
  </si>
  <si>
    <t>断熱等リプラス アタッチ枠 サーモス用（アルミスペーサー）上げ下げ（U）ガラス中央部熱貫流率Ug2.9以下小（S）</t>
  </si>
  <si>
    <t>003RIAUEEEM</t>
  </si>
  <si>
    <t>断熱等リプラス アタッチ枠 サーモス用（アルミスペーサー）上げ下げ（U）ガラス中央部熱貫流率Ug2.9以下中（M）</t>
  </si>
  <si>
    <t>003RIAUEEEL</t>
  </si>
  <si>
    <t>断熱等リプラス アタッチ枠 サーモス用（アルミスペーサー）上げ下げ（U）ガラス中央部熱貫流率Ug2.9以下大（L）</t>
  </si>
  <si>
    <t>003RIAFEBBS</t>
  </si>
  <si>
    <t>断熱等リプラス アタッチ枠 サーモス用（アルミスペーサー）FIX（F）ガラス中央部熱貫流率Ug1.4以下小（S）</t>
  </si>
  <si>
    <t>リプラス アタッチ枠 サーモス用（アルミスペーサー）FIX（F）</t>
  </si>
  <si>
    <t>003RIAFEBBM</t>
  </si>
  <si>
    <t>断熱等リプラス アタッチ枠 サーモス用（アルミスペーサー）FIX（F）ガラス中央部熱貫流率Ug1.4以下中（M）</t>
  </si>
  <si>
    <t>003RIAFEBBL</t>
  </si>
  <si>
    <t>断熱等リプラス アタッチ枠 サーモス用（アルミスペーサー）FIX（F）ガラス中央部熱貫流率Ug1.4以下大（L）</t>
  </si>
  <si>
    <t>003RIAFECCS</t>
  </si>
  <si>
    <t>断熱等リプラス アタッチ枠 サーモス用（アルミスペーサー）FIX（F）ガラス中央部熱貫流率Ug1.5以下小（S）</t>
  </si>
  <si>
    <t>003RIAFECCM</t>
  </si>
  <si>
    <t>断熱等リプラス アタッチ枠 サーモス用（アルミスペーサー）FIX（F）ガラス中央部熱貫流率Ug1.5以下中（M）</t>
  </si>
  <si>
    <t>003RIAFECCL</t>
  </si>
  <si>
    <t>断熱等リプラス アタッチ枠 サーモス用（アルミスペーサー）FIX（F）ガラス中央部熱貫流率Ug1.5以下大（L）</t>
  </si>
  <si>
    <t>003RIAFEDDS</t>
  </si>
  <si>
    <t>断熱等リプラス アタッチ枠 サーモス用（アルミスペーサー）FIX（F）ガラス中央部熱貫流率Ug2.9以下小（S）</t>
  </si>
  <si>
    <t>003RIAFEDDM</t>
  </si>
  <si>
    <t>断熱等リプラス アタッチ枠 サーモス用（アルミスペーサー）FIX（F）ガラス中央部熱貫流率Ug2.9以下中（M）</t>
  </si>
  <si>
    <t>003RIAFEDDL</t>
  </si>
  <si>
    <t>断熱等リプラス アタッチ枠 サーモス用（アルミスペーサー）FIX（F）ガラス中央部熱貫流率Ug2.9以下大（L）</t>
  </si>
  <si>
    <t>003RIAHXCCS</t>
  </si>
  <si>
    <t>断熱等+防犯リプラス アタッチ枠 サーモス用（アルミスペーサー）(2024年1月販売終了）引違い（H）ガラス中央部熱貫流率Ug1.5以下小（S）</t>
  </si>
  <si>
    <t>003RIAHXCCM</t>
  </si>
  <si>
    <t>断熱等+防犯リプラス アタッチ枠 サーモス用（アルミスペーサー）(2024年1月販売終了）引違い（H）ガラス中央部熱貫流率Ug1.5以下中（M）</t>
  </si>
  <si>
    <t>003RIAHXCCL</t>
  </si>
  <si>
    <t>断熱等+防犯リプラス アタッチ枠 サーモス用（アルミスペーサー）(2024年1月販売終了）引違い（H）ガラス中央部熱貫流率Ug1.5以下大（L）</t>
  </si>
  <si>
    <t>003RIAHXDDS</t>
  </si>
  <si>
    <t>断熱等+防犯リプラス アタッチ枠 サーモス用（アルミスペーサー）(2024年1月販売終了）引違い（H）ガラス中央部熱貫流率Ug1.8以下小（S）</t>
  </si>
  <si>
    <t>003RIAHXDDM</t>
  </si>
  <si>
    <t>断熱等+防犯リプラス アタッチ枠 サーモス用（アルミスペーサー）(2024年1月販売終了）引違い（H）ガラス中央部熱貫流率Ug1.8以下中（M）</t>
  </si>
  <si>
    <t>003RIAHXDDL</t>
  </si>
  <si>
    <t>断熱等+防犯リプラス アタッチ枠 サーモス用（アルミスペーサー）(2024年1月販売終了）引違い（H）ガラス中央部熱貫流率Ug1.8以下大（L）</t>
  </si>
  <si>
    <t>003RIAHXEES</t>
  </si>
  <si>
    <t>断熱等+防犯リプラス アタッチ枠 サーモス用（アルミスペーサー）(2024年1月販売終了）引違い（H）ガラス中央部熱貫流率Ug2.9以下小（S）</t>
  </si>
  <si>
    <t>003RIAHXEEM</t>
  </si>
  <si>
    <t>断熱等+防犯リプラス アタッチ枠 サーモス用（アルミスペーサー）(2024年1月販売終了）引違い（H）ガラス中央部熱貫流率Ug2.9以下中（M）</t>
  </si>
  <si>
    <t>003RIAHXEEL</t>
  </si>
  <si>
    <t>断熱等+防犯リプラス アタッチ枠 サーモス用（アルミスペーサー）(2024年1月販売終了）引違い（H）ガラス中央部熱貫流率Ug2.9以下大（L）</t>
  </si>
  <si>
    <t>003RIAUXDDS</t>
  </si>
  <si>
    <t>断熱等+防犯リプラス アタッチ枠 サーモス用（アルミスペーサー）上げ下げ（U）ガラス中央部熱貫流率Ug1.4以下小（S）</t>
  </si>
  <si>
    <t>003RIAUXDDM</t>
  </si>
  <si>
    <t>断熱等+防犯リプラス アタッチ枠 サーモス用（アルミスペーサー）上げ下げ（U）ガラス中央部熱貫流率Ug1.4以下中（M）</t>
  </si>
  <si>
    <t>003RIAUXDDL</t>
  </si>
  <si>
    <t>断熱等+防犯リプラス アタッチ枠 サーモス用（アルミスペーサー）上げ下げ（U）ガラス中央部熱貫流率Ug1.4以下大（L）</t>
  </si>
  <si>
    <t>003RIAUXEES</t>
  </si>
  <si>
    <t>断熱等+防犯リプラス アタッチ枠 サーモス用（アルミスペーサー）上げ下げ（U）ガラス中央部熱貫流率Ug2.9以下小（S）</t>
  </si>
  <si>
    <t>003RIAUXEEM</t>
  </si>
  <si>
    <t>断熱等+防犯リプラス アタッチ枠 サーモス用（アルミスペーサー）上げ下げ（U）ガラス中央部熱貫流率Ug2.9以下中（M）</t>
  </si>
  <si>
    <t>003RIAUXEEL</t>
  </si>
  <si>
    <t>断熱等+防犯リプラス アタッチ枠 サーモス用（アルミスペーサー）上げ下げ（U）ガラス中央部熱貫流率Ug2.9以下大（L）</t>
  </si>
  <si>
    <t>003RIAHHCCS</t>
  </si>
  <si>
    <t>断熱等+防災リプラス アタッチ枠 サーモス用（アルミスペーサー）(2024年1月販売終了）引違い（H）ガラス中央部熱貫流率Ug1.5以下小（S）</t>
  </si>
  <si>
    <t>003RIAHHCCM</t>
  </si>
  <si>
    <t>断熱等+防災リプラス アタッチ枠 サーモス用（アルミスペーサー）(2024年1月販売終了）引違い（H）ガラス中央部熱貫流率Ug1.5以下中（M）</t>
  </si>
  <si>
    <t>003RIAHHCCL</t>
  </si>
  <si>
    <t>断熱等+防災リプラス アタッチ枠 サーモス用（アルミスペーサー）(2024年1月販売終了）引違い（H）ガラス中央部熱貫流率Ug1.5以下大（L）</t>
  </si>
  <si>
    <t>003RIAHHDDS</t>
  </si>
  <si>
    <t>断熱等+防災リプラス アタッチ枠 サーモス用（アルミスペーサー）(2024年1月販売終了）引違い（H）ガラス中央部熱貫流率Ug1.8以下小（S）</t>
  </si>
  <si>
    <t>003RIAHHDDM</t>
  </si>
  <si>
    <t>断熱等+防災リプラス アタッチ枠 サーモス用（アルミスペーサー）(2024年1月販売終了）引違い（H）ガラス中央部熱貫流率Ug1.8以下中（M）</t>
  </si>
  <si>
    <t>003RIAHHDDL</t>
  </si>
  <si>
    <t>断熱等+防災リプラス アタッチ枠 サーモス用（アルミスペーサー）(2024年1月販売終了）引違い（H）ガラス中央部熱貫流率Ug1.8以下大（L）</t>
  </si>
  <si>
    <t>003RIAHHEES</t>
  </si>
  <si>
    <t>断熱等+防災リプラス アタッチ枠 サーモス用（アルミスペーサー）(2024年1月販売終了）引違い（H）ガラス中央部熱貫流率Ug2.9以下小（S）</t>
  </si>
  <si>
    <t>003RIAHHEEM</t>
  </si>
  <si>
    <t>断熱等+防災リプラス アタッチ枠 サーモス用（アルミスペーサー）(2024年1月販売終了）引違い（H）ガラス中央部熱貫流率Ug2.9以下中（M）</t>
  </si>
  <si>
    <t>003RIAHHEEL</t>
  </si>
  <si>
    <t>断熱等+防災リプラス アタッチ枠 サーモス用（アルミスペーサー）(2024年1月販売終了）引違い（H）ガラス中央部熱貫流率Ug2.9以下大（L）</t>
  </si>
  <si>
    <t>003RIATHBBS</t>
  </si>
  <si>
    <t>断熱等+防災リプラス アタッチ枠 サーモス用（アルミスペーサー）開き（T）ガラス中央部熱貫流率Ug1.2以下小（S）</t>
  </si>
  <si>
    <t>003RIATHBBM</t>
  </si>
  <si>
    <t>断熱等+防災リプラス アタッチ枠 サーモス用（アルミスペーサー）開き（T）ガラス中央部熱貫流率Ug1.2以下中（M）</t>
  </si>
  <si>
    <t>003RIATHBBL</t>
  </si>
  <si>
    <t>断熱等+防災リプラス アタッチ枠 サーモス用（アルミスペーサー）開き（T）ガラス中央部熱貫流率Ug1.2以下大（L）</t>
  </si>
  <si>
    <t>003RIATHCCS</t>
  </si>
  <si>
    <t>断熱等+防災リプラス アタッチ枠 サーモス用（アルミスペーサー）開き（T）ガラス中央部熱貫流率Ug1.8以下小（S）</t>
  </si>
  <si>
    <t>003RIATHCCM</t>
  </si>
  <si>
    <t>断熱等+防災リプラス アタッチ枠 サーモス用（アルミスペーサー）開き（T）ガラス中央部熱貫流率Ug1.8以下中（M）</t>
  </si>
  <si>
    <t>003RIATHCCL</t>
  </si>
  <si>
    <t>断熱等+防災リプラス アタッチ枠 サーモス用（アルミスペーサー）開き（T）ガラス中央部熱貫流率Ug1.8以下大（L）</t>
  </si>
  <si>
    <t>003RIATHEES</t>
  </si>
  <si>
    <t>断熱等+防災リプラス アタッチ枠 サーモス用（アルミスペーサー）開き（T）ガラス中央部熱貫流率Ug2.9以下小（S）</t>
  </si>
  <si>
    <t>003RIATHEEM</t>
  </si>
  <si>
    <t>断熱等+防災リプラス アタッチ枠 サーモス用（アルミスペーサー）開き（T）ガラス中央部熱貫流率Ug2.9以下中（M）</t>
  </si>
  <si>
    <t>003RIATHEEL</t>
  </si>
  <si>
    <t>断熱等+防災リプラス アタッチ枠 サーモス用（アルミスペーサー）開き（T）ガラス中央部熱貫流率Ug2.9以下大（L）</t>
  </si>
  <si>
    <t>003RIAPHBBS</t>
  </si>
  <si>
    <t>断熱等+防災リプラス アタッチ枠 サーモス用（アルミスペーサー）プロジェクト（P）ガラス中央部熱貫流率Ug1.2以下小（S）</t>
  </si>
  <si>
    <t>003RIAPHBBM</t>
  </si>
  <si>
    <t>断熱等+防災リプラス アタッチ枠 サーモス用（アルミスペーサー）プロジェクト（P）ガラス中央部熱貫流率Ug1.2以下中（M）</t>
  </si>
  <si>
    <t>003RIAPHBBL</t>
  </si>
  <si>
    <t>断熱等+防災リプラス アタッチ枠 サーモス用（アルミスペーサー）プロジェクト（P）ガラス中央部熱貫流率Ug1.2以下大（L）</t>
  </si>
  <si>
    <t>003RIAPHCCS</t>
  </si>
  <si>
    <t>断熱等+防災リプラス アタッチ枠 サーモス用（アルミスペーサー）プロジェクト（P）ガラス中央部熱貫流率Ug1.8以下小（S）</t>
  </si>
  <si>
    <t>003RIAPHCCM</t>
  </si>
  <si>
    <t>断熱等+防災リプラス アタッチ枠 サーモス用（アルミスペーサー）プロジェクト（P）ガラス中央部熱貫流率Ug1.8以下中（M）</t>
  </si>
  <si>
    <t>003RIAPHCCL</t>
  </si>
  <si>
    <t>断熱等+防災リプラス アタッチ枠 サーモス用（アルミスペーサー）プロジェクト（P）ガラス中央部熱貫流率Ug1.8以下大（L）</t>
  </si>
  <si>
    <t>003RIAPHEES</t>
  </si>
  <si>
    <t>断熱等+防災リプラス アタッチ枠 サーモス用（アルミスペーサー）プロジェクト（P）ガラス中央部熱貫流率Ug2.9以下小（S）</t>
  </si>
  <si>
    <t>003RIAPHEEM</t>
  </si>
  <si>
    <t>断熱等+防災リプラス アタッチ枠 サーモス用（アルミスペーサー）プロジェクト（P）ガラス中央部熱貫流率Ug2.9以下中（M）</t>
  </si>
  <si>
    <t>003RIAPHEEL</t>
  </si>
  <si>
    <t>断熱等+防災リプラス アタッチ枠 サーモス用（アルミスペーサー）プロジェクト（P）ガラス中央部熱貫流率Ug2.9以下大（L）</t>
  </si>
  <si>
    <t>003RIAUHDDS</t>
  </si>
  <si>
    <t>断熱等+防災リプラス アタッチ枠 サーモス用（アルミスペーサー）上げ下げ（U）ガラス中央部熱貫流率Ug1.4以下小（S）</t>
  </si>
  <si>
    <t>003RIAUHDDM</t>
  </si>
  <si>
    <t>断熱等+防災リプラス アタッチ枠 サーモス用（アルミスペーサー）上げ下げ（U）ガラス中央部熱貫流率Ug1.4以下中（M）</t>
  </si>
  <si>
    <t>003RIAUHDDL</t>
  </si>
  <si>
    <t>断熱等+防災リプラス アタッチ枠 サーモス用（アルミスペーサー）上げ下げ（U）ガラス中央部熱貫流率Ug1.4以下大（L）</t>
  </si>
  <si>
    <t>003RIAUHEES</t>
  </si>
  <si>
    <t>断熱等+防災リプラス アタッチ枠 サーモス用（アルミスペーサー）上げ下げ（U）ガラス中央部熱貫流率Ug2.9以下小（S）</t>
  </si>
  <si>
    <t>003RIAUHEEM</t>
  </si>
  <si>
    <t>断熱等+防災リプラス アタッチ枠 サーモス用（アルミスペーサー）上げ下げ（U）ガラス中央部熱貫流率Ug2.9以下中（M）</t>
  </si>
  <si>
    <t>003RIAUHEEL</t>
  </si>
  <si>
    <t>断熱等+防災リプラス アタッチ枠 サーモス用（アルミスペーサー）上げ下げ（U）ガラス中央部熱貫流率Ug2.9以下大（L）</t>
  </si>
  <si>
    <t>003RIAFHBBS</t>
  </si>
  <si>
    <t>断熱等+防災リプラス アタッチ枠 サーモス用（アルミスペーサー）FIX（F）ガラス中央部熱貫流率Ug1.4以下小（S）</t>
  </si>
  <si>
    <t>003RIAFHBBM</t>
  </si>
  <si>
    <t>断熱等+防災リプラス アタッチ枠 サーモス用（アルミスペーサー）FIX（F）ガラス中央部熱貫流率Ug1.4以下中（M）</t>
  </si>
  <si>
    <t>003RIAFHBBL</t>
  </si>
  <si>
    <t>断熱等+防災リプラス アタッチ枠 サーモス用（アルミスペーサー）FIX（F）ガラス中央部熱貫流率Ug1.4以下大（L）</t>
  </si>
  <si>
    <t>003RIAFHCCS</t>
  </si>
  <si>
    <t>断熱等+防災リプラス アタッチ枠 サーモス用（アルミスペーサー）FIX（F）ガラス中央部熱貫流率Ug1.5以下小（S）</t>
  </si>
  <si>
    <t>003RIAFHCCM</t>
  </si>
  <si>
    <t>断熱等+防災リプラス アタッチ枠 サーモス用（アルミスペーサー）FIX（F）ガラス中央部熱貫流率Ug1.5以下中（M）</t>
  </si>
  <si>
    <t>003RIAFHCCL</t>
  </si>
  <si>
    <t>断熱等+防災リプラス アタッチ枠 サーモス用（アルミスペーサー）FIX（F）ガラス中央部熱貫流率Ug1.5以下大（L）</t>
  </si>
  <si>
    <t>003RIAFHDDS</t>
  </si>
  <si>
    <t>断熱等+防災リプラス アタッチ枠 サーモス用（アルミスペーサー）FIX（F）ガラス中央部熱貫流率Ug2.9以下小（S）</t>
  </si>
  <si>
    <t>003RIAFHDDM</t>
  </si>
  <si>
    <t>断熱等+防災リプラス アタッチ枠 サーモス用（アルミスペーサー）FIX（F）ガラス中央部熱貫流率Ug2.9以下中（M）</t>
  </si>
  <si>
    <t>003RIAFHDDL</t>
  </si>
  <si>
    <t>断熱等+防災リプラス アタッチ枠 サーモス用（アルミスペーサー）FIX（F）ガラス中央部熱貫流率Ug2.9以下大（L）</t>
  </si>
  <si>
    <t>003RIAHCPJS</t>
  </si>
  <si>
    <t>防犯リプラス アタッチ枠 サーモス用（アルミスペーサー）(2024年1月販売終了）引違い（H）防犯建物部品に適合するガラス小（S）</t>
  </si>
  <si>
    <t>003RIAHCPJM</t>
  </si>
  <si>
    <t>防犯リプラス アタッチ枠 サーモス用（アルミスペーサー）(2024年1月販売終了）引違い（H）防犯建物部品に適合するガラス中（M）</t>
  </si>
  <si>
    <t>003RIAHCPJL</t>
  </si>
  <si>
    <t>防犯リプラス アタッチ枠 サーモス用（アルミスペーサー）(2024年1月販売終了）引違い（H）防犯建物部品に適合するガラス大（L）</t>
  </si>
  <si>
    <t>003RIAUCPJS</t>
  </si>
  <si>
    <t>防犯リプラス アタッチ枠 サーモス用（アルミスペーサー）上げ下げ（U）防犯建物部品に適合するガラス小（S）</t>
  </si>
  <si>
    <t>003RIAUCPJM</t>
  </si>
  <si>
    <t>防犯リプラス アタッチ枠 サーモス用（アルミスペーサー）上げ下げ（U）防犯建物部品に適合するガラス中（M）</t>
  </si>
  <si>
    <t>003RIAUCPJL</t>
  </si>
  <si>
    <t>防犯リプラス アタッチ枠 サーモス用（アルミスペーサー）上げ下げ（U）防犯建物部品に適合するガラス大（L）</t>
  </si>
  <si>
    <t>003RIAHSPKS</t>
  </si>
  <si>
    <t>防音リプラス アタッチ枠 サーモス用（アルミスペーサー）(2024年1月販売終了）引違い（H）一方が公称3mm以上、他方が公称3mm以上※中空層は6mm以上16mm以下の1層とする小（S）</t>
  </si>
  <si>
    <t>003RIAHSPKM</t>
  </si>
  <si>
    <t>防音リプラス アタッチ枠 サーモス用（アルミスペーサー）(2024年1月販売終了）引違い（H）一方が公称3mm以上、他方が公称3mm以上※中空層は6mm以上16mm以下の1層とする中（M）</t>
  </si>
  <si>
    <t>003RIAHSPKL</t>
  </si>
  <si>
    <t>防音リプラス アタッチ枠 サーモス用（アルミスペーサー）(2024年1月販売終了）引違い（H）一方が公称3mm以上、他方が公称3mm以上※中空層は6mm以上16mm以下の1層とする大（L）</t>
  </si>
  <si>
    <t>003RIATSPKS</t>
  </si>
  <si>
    <t>防音リプラス アタッチ枠 サーモス用（アルミスペーサー）開き（T）一方が公称3mm以上、他方が公称3mm以上※中空層は6mm以上16mm以下の1層とする小（S）</t>
  </si>
  <si>
    <t>003RIATSPKM</t>
  </si>
  <si>
    <t>防音リプラス アタッチ枠 サーモス用（アルミスペーサー）開き（T）一方が公称3mm以上、他方が公称3mm以上※中空層は6mm以上16mm以下の1層とする中（M）</t>
  </si>
  <si>
    <t>003RIATSPKL</t>
  </si>
  <si>
    <t>防音リプラス アタッチ枠 サーモス用（アルミスペーサー）開き（T）一方が公称3mm以上、他方が公称3mm以上※中空層は6mm以上16mm以下の1層とする大（L）</t>
  </si>
  <si>
    <t>003RIAPSPKS</t>
  </si>
  <si>
    <t>防音リプラス アタッチ枠 サーモス用（アルミスペーサー）プロジェクト（P）一方が公称3mm以上、他方が公称3mm以上※中空層は6mm以上16mm以下の1層とする小（S）</t>
  </si>
  <si>
    <t>003RIAPSPKM</t>
  </si>
  <si>
    <t>防音リプラス アタッチ枠 サーモス用（アルミスペーサー）プロジェクト（P）一方が公称3mm以上、他方が公称3mm以上※中空層は6mm以上16mm以下の1層とする中（M）</t>
  </si>
  <si>
    <t>003RIAPSPKL</t>
  </si>
  <si>
    <t>防音リプラス アタッチ枠 サーモス用（アルミスペーサー）プロジェクト（P）一方が公称3mm以上、他方が公称3mm以上※中空層は6mm以上16mm以下の1層とする大（L）</t>
  </si>
  <si>
    <t>003RIAUSPKS</t>
  </si>
  <si>
    <t>防音リプラス アタッチ枠 サーモス用（アルミスペーサー）上げ下げ（U）一方が公称3mm以上、他方が公称3mm以上※中空層は6mm以上16mm以下の1層とする小（S）</t>
  </si>
  <si>
    <t>003RIAUSPKM</t>
  </si>
  <si>
    <t>防音リプラス アタッチ枠 サーモス用（アルミスペーサー）上げ下げ（U）一方が公称3mm以上、他方が公称3mm以上※中空層は6mm以上16mm以下の1層とする中（M）</t>
  </si>
  <si>
    <t>003RIAUSPKL</t>
  </si>
  <si>
    <t>防音リプラス アタッチ枠 サーモス用（アルミスペーサー）上げ下げ（U）一方が公称3mm以上、他方が公称3mm以上※中空層は6mm以上16mm以下の1層とする大（L）</t>
  </si>
  <si>
    <t>003RIAFSPKS</t>
  </si>
  <si>
    <t>防音リプラス アタッチ枠 サーモス用（アルミスペーサー）FIX（F）一方が公称3mm以上、他方が公称3mm以上※中空層は6mm以上16mm以下の1層とする小（S）</t>
  </si>
  <si>
    <t>003RIAFSPKM</t>
  </si>
  <si>
    <t>防音リプラス アタッチ枠 サーモス用（アルミスペーサー）FIX（F）一方が公称3mm以上、他方が公称3mm以上※中空層は6mm以上16mm以下の1層とする中（M）</t>
  </si>
  <si>
    <t>003RIAFSPKL</t>
  </si>
  <si>
    <t>防音リプラス アタッチ枠 サーモス用（アルミスペーサー）FIX（F）一方が公称3mm以上、他方が公称3mm以上※中空層は6mm以上16mm以下の1層とする大（L）</t>
  </si>
  <si>
    <t>003RIAHDPLS</t>
  </si>
  <si>
    <t>防災リプラス アタッチ枠 サーモス用（アルミスペーサー）(2024年1月販売終了）引違い（H）防災安全合わせガラス小（S）</t>
  </si>
  <si>
    <t>003RIAHDPLM</t>
  </si>
  <si>
    <t>防災リプラス アタッチ枠 サーモス用（アルミスペーサー）(2024年1月販売終了）引違い（H）防災安全合わせガラス中（M）</t>
  </si>
  <si>
    <t>003RIAHDPLL</t>
  </si>
  <si>
    <t>防災リプラス アタッチ枠 サーモス用（アルミスペーサー）(2024年1月販売終了）引違い（H）防災安全合わせガラス大（L）</t>
  </si>
  <si>
    <t>003RIATDPLS</t>
  </si>
  <si>
    <t>防災リプラス アタッチ枠 サーモス用（アルミスペーサー）開き（T）防災安全合わせガラス小（S）</t>
  </si>
  <si>
    <t>003RIATDPLM</t>
  </si>
  <si>
    <t>防災リプラス アタッチ枠 サーモス用（アルミスペーサー）開き（T）防災安全合わせガラス中（M）</t>
  </si>
  <si>
    <t>003RIATDPLL</t>
  </si>
  <si>
    <t>防災リプラス アタッチ枠 サーモス用（アルミスペーサー）開き（T）防災安全合わせガラス大（L）</t>
  </si>
  <si>
    <t>003RIAPDPLS</t>
  </si>
  <si>
    <t>防災リプラス アタッチ枠 サーモス用（アルミスペーサー）プロジェクト（P）防災安全合わせガラス小（S）</t>
  </si>
  <si>
    <t>003RIAPDPLM</t>
  </si>
  <si>
    <t>防災リプラス アタッチ枠 サーモス用（アルミスペーサー）プロジェクト（P）防災安全合わせガラス中（M）</t>
  </si>
  <si>
    <t>003RIAPDPLL</t>
  </si>
  <si>
    <t>防災リプラス アタッチ枠 サーモス用（アルミスペーサー）プロジェクト（P）防災安全合わせガラス大（L）</t>
  </si>
  <si>
    <t>003RIAUDPLS</t>
  </si>
  <si>
    <t>防災リプラス アタッチ枠 サーモス用（アルミスペーサー）上げ下げ（U）防災安全合わせガラス小（S）</t>
  </si>
  <si>
    <t>003RIAUDPLM</t>
  </si>
  <si>
    <t>防災リプラス アタッチ枠 サーモス用（アルミスペーサー）上げ下げ（U）防災安全合わせガラス中（M）</t>
  </si>
  <si>
    <t>003RIAUDPLL</t>
  </si>
  <si>
    <t>防災リプラス アタッチ枠 サーモス用（アルミスペーサー）上げ下げ（U）防災安全合わせガラス大（L）</t>
  </si>
  <si>
    <t>003RIAFDPLS</t>
  </si>
  <si>
    <t>防災リプラス アタッチ枠 サーモス用（アルミスペーサー）FIX（F）防災安全合わせガラス小（S）</t>
  </si>
  <si>
    <t>003RIAFDPLM</t>
  </si>
  <si>
    <t>防災リプラス アタッチ枠 サーモス用（アルミスペーサー）FIX（F）防災安全合わせガラス中（M）</t>
  </si>
  <si>
    <t>003RIAFDPLL</t>
  </si>
  <si>
    <t>防災リプラス アタッチ枠 サーモス用（アルミスペーサー）FIX（F）防災安全合わせガラス大（L）</t>
  </si>
  <si>
    <t>リプラス アタッチ枠 サーモス用（樹脂スペーサー）内外色組合せ・内外同系色 (2024年1月販売終了）</t>
  </si>
  <si>
    <t>003RIJHECCS</t>
  </si>
  <si>
    <t>断熱等リプラス アタッチ枠 サーモス用（樹脂スペーサー）内外色組合せ・内外同系色 (2024年1月販売終了）引違い（H）ガラス中央部熱貫流率Ug1.5以下小（S）</t>
  </si>
  <si>
    <t>リプラス アタッチ枠 サーモス用（樹脂スペーサー）内外色組合せ・内外同系色 (2024年1月販売終了）引違い（H）</t>
  </si>
  <si>
    <t>003RIJHECCM</t>
  </si>
  <si>
    <t>断熱等リプラス アタッチ枠 サーモス用（樹脂スペーサー）内外色組合せ・内外同系色 (2024年1月販売終了）引違い（H）ガラス中央部熱貫流率Ug1.5以下中（M）</t>
  </si>
  <si>
    <t>003RIJHECCL</t>
  </si>
  <si>
    <t>断熱等リプラス アタッチ枠 サーモス用（樹脂スペーサー）内外色組合せ・内外同系色 (2024年1月販売終了）引違い（H）ガラス中央部熱貫流率Ug1.5以下大（L）</t>
  </si>
  <si>
    <t>リプラス アタッチ枠 サーモス用（樹脂スペーサー）内外色組合せ・内外同系色</t>
  </si>
  <si>
    <t>003RIJTEBBS</t>
  </si>
  <si>
    <t>断熱等リプラス アタッチ枠 サーモス用（樹脂スペーサー）内外色組合せ・内外同系色開き（T）ガラス中央部熱貫流率Ug1.3以下小（S）</t>
  </si>
  <si>
    <t>リプラス アタッチ枠 サーモス用（樹脂スペーサー）内外色組合せ・内外同系色開き（T）</t>
  </si>
  <si>
    <t>003RIJTEBBM</t>
  </si>
  <si>
    <t>断熱等リプラス アタッチ枠 サーモス用（樹脂スペーサー）内外色組合せ・内外同系色開き（T）ガラス中央部熱貫流率Ug1.3以下中（M）</t>
  </si>
  <si>
    <t>003RIJTEBBL</t>
  </si>
  <si>
    <t>断熱等リプラス アタッチ枠 サーモス用（樹脂スペーサー）内外色組合せ・内外同系色開き（T）ガラス中央部熱貫流率Ug1.3以下大（L）</t>
  </si>
  <si>
    <t>003RIJTECCS</t>
  </si>
  <si>
    <t>断熱等リプラス アタッチ枠 サーモス用（樹脂スペーサー）内外色組合せ・内外同系色開き（T）ガラス中央部熱貫流率Ug1.5以下小（S）</t>
  </si>
  <si>
    <t>003RIJTECCM</t>
  </si>
  <si>
    <t>断熱等リプラス アタッチ枠 サーモス用（樹脂スペーサー）内外色組合せ・内外同系色開き（T）ガラス中央部熱貫流率Ug1.5以下中（M）</t>
  </si>
  <si>
    <t>003RIJTECCL</t>
  </si>
  <si>
    <t>断熱等リプラス アタッチ枠 サーモス用（樹脂スペーサー）内外色組合せ・内外同系色開き（T）ガラス中央部熱貫流率Ug1.5以下大（L）</t>
  </si>
  <si>
    <t>003RIJPEBBS</t>
  </si>
  <si>
    <t>断熱等リプラス アタッチ枠 サーモス用（樹脂スペーサー）内外色組合せ・内外同系色プロジェクト（P）ガラス中央部熱貫流率Ug1.3以下小（S）</t>
  </si>
  <si>
    <t>リプラス アタッチ枠 サーモス用（樹脂スペーサー）内外色組合せ・内外同系色プロジェクト（P）</t>
  </si>
  <si>
    <t>003RIJPEBBM</t>
  </si>
  <si>
    <t>断熱等リプラス アタッチ枠 サーモス用（樹脂スペーサー）内外色組合せ・内外同系色プロジェクト（P）ガラス中央部熱貫流率Ug1.3以下中（M）</t>
  </si>
  <si>
    <t>003RIJPEBBL</t>
  </si>
  <si>
    <t>断熱等リプラス アタッチ枠 サーモス用（樹脂スペーサー）内外色組合せ・内外同系色プロジェクト（P）ガラス中央部熱貫流率Ug1.3以下大（L）</t>
  </si>
  <si>
    <t>003RIJPECCS</t>
  </si>
  <si>
    <t>断熱等リプラス アタッチ枠 サーモス用（樹脂スペーサー）内外色組合せ・内外同系色プロジェクト（P）ガラス中央部熱貫流率Ug1.5以下小（S）</t>
  </si>
  <si>
    <t>003RIJPECCM</t>
  </si>
  <si>
    <t>断熱等リプラス アタッチ枠 サーモス用（樹脂スペーサー）内外色組合せ・内外同系色プロジェクト（P）ガラス中央部熱貫流率Ug1.5以下中（M）</t>
  </si>
  <si>
    <t>003RIJPECCL</t>
  </si>
  <si>
    <t>断熱等リプラス アタッチ枠 サーモス用（樹脂スペーサー）内外色組合せ・内外同系色プロジェクト（P）ガラス中央部熱貫流率Ug1.5以下大（L）</t>
  </si>
  <si>
    <t>003RIJUEDDS</t>
  </si>
  <si>
    <t>断熱等リプラス アタッチ枠 サーモス用（樹脂スペーサー）内外色組合せ・内外同系色上げ下げ（U）ガラス中央部熱貫流率Ug1.5以下小（S）</t>
  </si>
  <si>
    <t>リプラス アタッチ枠 サーモス用（樹脂スペーサー）内外色組合せ・内外同系色上げ下げ（U）</t>
  </si>
  <si>
    <t>003RIJUEDDM</t>
  </si>
  <si>
    <t>断熱等リプラス アタッチ枠 サーモス用（樹脂スペーサー）内外色組合せ・内外同系色上げ下げ（U）ガラス中央部熱貫流率Ug1.5以下中（M）</t>
  </si>
  <si>
    <t>003RIJUEDDL</t>
  </si>
  <si>
    <t>断熱等リプラス アタッチ枠 サーモス用（樹脂スペーサー）内外色組合せ・内外同系色上げ下げ（U）ガラス中央部熱貫流率Ug1.5以下大（L）</t>
  </si>
  <si>
    <t>003RIJFEBBS</t>
  </si>
  <si>
    <t>断熱等リプラス アタッチ枠 サーモス用（樹脂スペーサー）内外色組合せ・内外同系色FIX（F）ガラス中央部熱貫流率Ug1.5以下小（S）</t>
  </si>
  <si>
    <t>リプラス アタッチ枠 サーモス用（樹脂スペーサー）内外色組合せ・内外同系色FIX（F）</t>
  </si>
  <si>
    <t>003RIJFEBBM</t>
  </si>
  <si>
    <t>断熱等リプラス アタッチ枠 サーモス用（樹脂スペーサー）内外色組合せ・内外同系色FIX（F）ガラス中央部熱貫流率Ug1.5以下中（M）</t>
  </si>
  <si>
    <t>003RIJFEBBL</t>
  </si>
  <si>
    <t>断熱等リプラス アタッチ枠 サーモス用（樹脂スペーサー）内外色組合せ・内外同系色FIX（F）ガラス中央部熱貫流率Ug1.5以下大（L）</t>
  </si>
  <si>
    <t>003RIJHXCCS</t>
  </si>
  <si>
    <t>断熱等+防犯リプラス アタッチ枠 サーモス用（樹脂スペーサー）内外色組合せ・内外同系色 (2024年1月販売終了）引違い（H）ガラス中央部熱貫流率Ug1.5以下小（S）</t>
  </si>
  <si>
    <t>003RIJHXCCM</t>
  </si>
  <si>
    <t>断熱等+防犯リプラス アタッチ枠 サーモス用（樹脂スペーサー）内外色組合せ・内外同系色 (2024年1月販売終了）引違い（H）ガラス中央部熱貫流率Ug1.5以下中（M）</t>
  </si>
  <si>
    <t>003RIJHXCCL</t>
  </si>
  <si>
    <t>断熱等+防犯リプラス アタッチ枠 サーモス用（樹脂スペーサー）内外色組合せ・内外同系色 (2024年1月販売終了）引違い（H）ガラス中央部熱貫流率Ug1.5以下大（L）</t>
  </si>
  <si>
    <t>003RIJUXDDS</t>
  </si>
  <si>
    <t>断熱等+防犯リプラス アタッチ枠 サーモス用（樹脂スペーサー）内外色組合せ・内外同系色上げ下げ（U）ガラス中央部熱貫流率Ug1.5以下小（S）</t>
  </si>
  <si>
    <t>003RIJUXDDM</t>
  </si>
  <si>
    <t>断熱等+防犯リプラス アタッチ枠 サーモス用（樹脂スペーサー）内外色組合せ・内外同系色上げ下げ（U）ガラス中央部熱貫流率Ug1.5以下中（M）</t>
  </si>
  <si>
    <t>003RIJUXDDL</t>
  </si>
  <si>
    <t>断熱等+防犯リプラス アタッチ枠 サーモス用（樹脂スペーサー）内外色組合せ・内外同系色上げ下げ（U）ガラス中央部熱貫流率Ug1.5以下大（L）</t>
  </si>
  <si>
    <t>003RIJHHCCS</t>
  </si>
  <si>
    <t>断熱等+防災リプラス アタッチ枠 サーモス用（樹脂スペーサー）内外色組合せ・内外同系色 (2024年1月販売終了）引違い（H）ガラス中央部熱貫流率Ug1.5以下小（S）</t>
  </si>
  <si>
    <t>003RIJHHCCM</t>
  </si>
  <si>
    <t>断熱等+防災リプラス アタッチ枠 サーモス用（樹脂スペーサー）内外色組合せ・内外同系色 (2024年1月販売終了）引違い（H）ガラス中央部熱貫流率Ug1.5以下中（M）</t>
  </si>
  <si>
    <t>003RIJHHCCL</t>
  </si>
  <si>
    <t>断熱等+防災リプラス アタッチ枠 サーモス用（樹脂スペーサー）内外色組合せ・内外同系色 (2024年1月販売終了）引違い（H）ガラス中央部熱貫流率Ug1.5以下大（L）</t>
  </si>
  <si>
    <t>003RIJTHBBS</t>
  </si>
  <si>
    <t>断熱等+防災リプラス アタッチ枠 サーモス用（樹脂スペーサー）内外色組合せ・内外同系色開き（T）ガラス中央部熱貫流率Ug1.3以下小（S）</t>
  </si>
  <si>
    <t>003RIJTHBBM</t>
  </si>
  <si>
    <t>断熱等+防災リプラス アタッチ枠 サーモス用（樹脂スペーサー）内外色組合せ・内外同系色開き（T）ガラス中央部熱貫流率Ug1.3以下中（M）</t>
  </si>
  <si>
    <t>003RIJTHBBL</t>
  </si>
  <si>
    <t>断熱等+防災リプラス アタッチ枠 サーモス用（樹脂スペーサー）内外色組合せ・内外同系色開き（T）ガラス中央部熱貫流率Ug1.3以下大（L）</t>
  </si>
  <si>
    <t>003RIJTHCCS</t>
  </si>
  <si>
    <t>断熱等+防災リプラス アタッチ枠 サーモス用（樹脂スペーサー）内外色組合せ・内外同系色開き（T）ガラス中央部熱貫流率Ug1.5以下小（S）</t>
  </si>
  <si>
    <t>003RIJTHCCM</t>
  </si>
  <si>
    <t>断熱等+防災リプラス アタッチ枠 サーモス用（樹脂スペーサー）内外色組合せ・内外同系色開き（T）ガラス中央部熱貫流率Ug1.5以下中（M）</t>
  </si>
  <si>
    <t>003RIJTHCCL</t>
  </si>
  <si>
    <t>断熱等+防災リプラス アタッチ枠 サーモス用（樹脂スペーサー）内外色組合せ・内外同系色開き（T）ガラス中央部熱貫流率Ug1.5以下大（L）</t>
  </si>
  <si>
    <t>003RIJPHBBS</t>
  </si>
  <si>
    <t>断熱等+防災リプラス アタッチ枠 サーモス用（樹脂スペーサー）内外色組合せ・内外同系色プロジェクト（P）ガラス中央部熱貫流率Ug1.3以下小（S）</t>
  </si>
  <si>
    <t>003RIJPHBBM</t>
  </si>
  <si>
    <t>断熱等+防災リプラス アタッチ枠 サーモス用（樹脂スペーサー）内外色組合せ・内外同系色プロジェクト（P）ガラス中央部熱貫流率Ug1.3以下中（M）</t>
  </si>
  <si>
    <t>003RIJPHBBL</t>
  </si>
  <si>
    <t>断熱等+防災リプラス アタッチ枠 サーモス用（樹脂スペーサー）内外色組合せ・内外同系色プロジェクト（P）ガラス中央部熱貫流率Ug1.3以下大（L）</t>
  </si>
  <si>
    <t>003RIJPHCCS</t>
  </si>
  <si>
    <t>断熱等+防災リプラス アタッチ枠 サーモス用（樹脂スペーサー）内外色組合せ・内外同系色プロジェクト（P）ガラス中央部熱貫流率Ug1.5以下小（S）</t>
  </si>
  <si>
    <t>003RIJPHCCM</t>
  </si>
  <si>
    <t>断熱等+防災リプラス アタッチ枠 サーモス用（樹脂スペーサー）内外色組合せ・内外同系色プロジェクト（P）ガラス中央部熱貫流率Ug1.5以下中（M）</t>
  </si>
  <si>
    <t>003RIJPHCCL</t>
  </si>
  <si>
    <t>断熱等+防災リプラス アタッチ枠 サーモス用（樹脂スペーサー）内外色組合せ・内外同系色プロジェクト（P）ガラス中央部熱貫流率Ug1.5以下大（L）</t>
  </si>
  <si>
    <t>003RIJUHDDS</t>
  </si>
  <si>
    <t>断熱等+防災リプラス アタッチ枠 サーモス用（樹脂スペーサー）内外色組合せ・内外同系色上げ下げ（U）ガラス中央部熱貫流率Ug1.5以下小（S）</t>
  </si>
  <si>
    <t>003RIJUHDDM</t>
  </si>
  <si>
    <t>断熱等+防災リプラス アタッチ枠 サーモス用（樹脂スペーサー）内外色組合せ・内外同系色上げ下げ（U）ガラス中央部熱貫流率Ug1.5以下中（M）</t>
  </si>
  <si>
    <t>003RIJUHDDL</t>
  </si>
  <si>
    <t>断熱等+防災リプラス アタッチ枠 サーモス用（樹脂スペーサー）内外色組合せ・内外同系色上げ下げ（U）ガラス中央部熱貫流率Ug1.5以下大（L）</t>
  </si>
  <si>
    <t>003RIJFHBBS</t>
  </si>
  <si>
    <t>断熱等+防災リプラス アタッチ枠 サーモス用（樹脂スペーサー）内外色組合せ・内外同系色FIX（F）ガラス中央部熱貫流率Ug1.5以下小（S）</t>
  </si>
  <si>
    <t>003RIJFHBBM</t>
  </si>
  <si>
    <t>断熱等+防災リプラス アタッチ枠 サーモス用（樹脂スペーサー）内外色組合せ・内外同系色FIX（F）ガラス中央部熱貫流率Ug1.5以下中（M）</t>
  </si>
  <si>
    <t>003RIJFHBBL</t>
  </si>
  <si>
    <t>断熱等+防災リプラス アタッチ枠 サーモス用（樹脂スペーサー）内外色組合せ・内外同系色FIX（F）ガラス中央部熱貫流率Ug1.5以下大（L）</t>
  </si>
  <si>
    <t>003RIJHCPJS</t>
  </si>
  <si>
    <t>防犯リプラス アタッチ枠 サーモス用（樹脂スペーサー）内外色組合せ・内外同系色 (2024年1月販売終了）引違い（H）防犯建物部品に適合するガラス小（S）</t>
  </si>
  <si>
    <t>003RIJHCPJM</t>
  </si>
  <si>
    <t>防犯リプラス アタッチ枠 サーモス用（樹脂スペーサー）内外色組合せ・内外同系色 (2024年1月販売終了）引違い（H）防犯建物部品に適合するガラス中（M）</t>
  </si>
  <si>
    <t>003RIJHCPJL</t>
  </si>
  <si>
    <t>防犯リプラス アタッチ枠 サーモス用（樹脂スペーサー）内外色組合せ・内外同系色 (2024年1月販売終了）引違い（H）防犯建物部品に適合するガラス大（L）</t>
  </si>
  <si>
    <t>003RIJUCPJS</t>
  </si>
  <si>
    <t>防犯リプラス アタッチ枠 サーモス用（樹脂スペーサー）内外色組合せ・内外同系色上げ下げ（U）防犯建物部品に適合するガラス小（S）</t>
  </si>
  <si>
    <t>003RIJUCPJM</t>
  </si>
  <si>
    <t>防犯リプラス アタッチ枠 サーモス用（樹脂スペーサー）内外色組合せ・内外同系色上げ下げ（U）防犯建物部品に適合するガラス中（M）</t>
  </si>
  <si>
    <t>003RIJUCPJL</t>
  </si>
  <si>
    <t>防犯リプラス アタッチ枠 サーモス用（樹脂スペーサー）内外色組合せ・内外同系色上げ下げ（U）防犯建物部品に適合するガラス大（L）</t>
  </si>
  <si>
    <t>003RIJHSPKS</t>
  </si>
  <si>
    <t>防音リプラス アタッチ枠 サーモス用（樹脂スペーサー）内外色組合せ・内外同系色 (2024年1月販売終了）引違い（H）一方が公称3mm以上、他方が公称3mm以上※中空層は6mm以上16mm以下の1層とする小（S）</t>
  </si>
  <si>
    <t>003RIJHSPKM</t>
  </si>
  <si>
    <t>防音リプラス アタッチ枠 サーモス用（樹脂スペーサー）内外色組合せ・内外同系色 (2024年1月販売終了）引違い（H）一方が公称3mm以上、他方が公称3mm以上※中空層は6mm以上16mm以下の1層とする中（M）</t>
  </si>
  <si>
    <t>003RIJHSPKL</t>
  </si>
  <si>
    <t>防音リプラス アタッチ枠 サーモス用（樹脂スペーサー）内外色組合せ・内外同系色 (2024年1月販売終了）引違い（H）一方が公称3mm以上、他方が公称3mm以上※中空層は6mm以上16mm以下の1層とする大（L）</t>
  </si>
  <si>
    <t>003RIJTSPKS</t>
  </si>
  <si>
    <t>防音リプラス アタッチ枠 サーモス用（樹脂スペーサー）内外色組合せ・内外同系色開き（T）一方が公称3mm以上、他方が公称3mm以上※中空層は6mm以上16mm以下の1層とする小（S）</t>
  </si>
  <si>
    <t>003RIJTSPKM</t>
  </si>
  <si>
    <t>防音リプラス アタッチ枠 サーモス用（樹脂スペーサー）内外色組合せ・内外同系色開き（T）一方が公称3mm以上、他方が公称3mm以上※中空層は6mm以上16mm以下の1層とする中（M）</t>
  </si>
  <si>
    <t>003RIJTSPKL</t>
  </si>
  <si>
    <t>防音リプラス アタッチ枠 サーモス用（樹脂スペーサー）内外色組合せ・内外同系色開き（T）一方が公称3mm以上、他方が公称3mm以上※中空層は6mm以上16mm以下の1層とする大（L）</t>
  </si>
  <si>
    <t>003RIJPSPKS</t>
  </si>
  <si>
    <t>防音リプラス アタッチ枠 サーモス用（樹脂スペーサー）内外色組合せ・内外同系色プロジェクト（P）一方が公称3mm以上、他方が公称3mm以上※中空層は6mm以上16mm以下の1層とする小（S）</t>
  </si>
  <si>
    <t>003RIJPSPKM</t>
  </si>
  <si>
    <t>防音リプラス アタッチ枠 サーモス用（樹脂スペーサー）内外色組合せ・内外同系色プロジェクト（P）一方が公称3mm以上、他方が公称3mm以上※中空層は6mm以上16mm以下の1層とする中（M）</t>
  </si>
  <si>
    <t>003RIJPSPKL</t>
  </si>
  <si>
    <t>防音リプラス アタッチ枠 サーモス用（樹脂スペーサー）内外色組合せ・内外同系色プロジェクト（P）一方が公称3mm以上、他方が公称3mm以上※中空層は6mm以上16mm以下の1層とする大（L）</t>
  </si>
  <si>
    <t>003RIJUSPKS</t>
  </si>
  <si>
    <t>防音リプラス アタッチ枠 サーモス用（樹脂スペーサー）内外色組合せ・内外同系色上げ下げ（U）一方が公称3mm以上、他方が公称3mm以上※中空層は6mm以上16mm以下の1層とする小（S）</t>
  </si>
  <si>
    <t>003RIJUSPKM</t>
  </si>
  <si>
    <t>防音リプラス アタッチ枠 サーモス用（樹脂スペーサー）内外色組合せ・内外同系色上げ下げ（U）一方が公称3mm以上、他方が公称3mm以上※中空層は6mm以上16mm以下の1層とする中（M）</t>
  </si>
  <si>
    <t>003RIJUSPKL</t>
  </si>
  <si>
    <t>防音リプラス アタッチ枠 サーモス用（樹脂スペーサー）内外色組合せ・内外同系色上げ下げ（U）一方が公称3mm以上、他方が公称3mm以上※中空層は6mm以上16mm以下の1層とする大（L）</t>
  </si>
  <si>
    <t>003RIJFSPKS</t>
  </si>
  <si>
    <t>防音リプラス アタッチ枠 サーモス用（樹脂スペーサー）内外色組合せ・内外同系色FIX（F）一方が公称3mm以上、他方が公称3mm以上※中空層は6mm以上16mm以下の1層とする小（S）</t>
  </si>
  <si>
    <t>003RIJFSPKM</t>
  </si>
  <si>
    <t>防音リプラス アタッチ枠 サーモス用（樹脂スペーサー）内外色組合せ・内外同系色FIX（F）一方が公称3mm以上、他方が公称3mm以上※中空層は6mm以上16mm以下の1層とする中（M）</t>
  </si>
  <si>
    <t>003RIJFSPKL</t>
  </si>
  <si>
    <t>防音リプラス アタッチ枠 サーモス用（樹脂スペーサー）内外色組合せ・内外同系色FIX（F）一方が公称3mm以上、他方が公称3mm以上※中空層は6mm以上16mm以下の1層とする大（L）</t>
  </si>
  <si>
    <t>003RIJHDPLS</t>
  </si>
  <si>
    <t>防災リプラス アタッチ枠 サーモス用（樹脂スペーサー）内外色組合せ・内外同系色 (2024年1月販売終了）引違い（H）防災安全合わせガラス小（S）</t>
  </si>
  <si>
    <t>003RIJHDPLM</t>
  </si>
  <si>
    <t>防災リプラス アタッチ枠 サーモス用（樹脂スペーサー）内外色組合せ・内外同系色 (2024年1月販売終了）引違い（H）防災安全合わせガラス中（M）</t>
  </si>
  <si>
    <t>003RIJHDPLL</t>
  </si>
  <si>
    <t>防災リプラス アタッチ枠 サーモス用（樹脂スペーサー）内外色組合せ・内外同系色 (2024年1月販売終了）引違い（H）防災安全合わせガラス大（L）</t>
  </si>
  <si>
    <t>003RIJTDPLS</t>
  </si>
  <si>
    <t>防災リプラス アタッチ枠 サーモス用（樹脂スペーサー）内外色組合せ・内外同系色開き（T）防災安全合わせガラス小（S）</t>
  </si>
  <si>
    <t>003RIJTDPLM</t>
  </si>
  <si>
    <t>防災リプラス アタッチ枠 サーモス用（樹脂スペーサー）内外色組合せ・内外同系色開き（T）防災安全合わせガラス中（M）</t>
  </si>
  <si>
    <t>003RIJTDPLL</t>
  </si>
  <si>
    <t>防災リプラス アタッチ枠 サーモス用（樹脂スペーサー）内外色組合せ・内外同系色開き（T）防災安全合わせガラス大（L）</t>
  </si>
  <si>
    <t>003RIJPDPLS</t>
  </si>
  <si>
    <t>防災リプラス アタッチ枠 サーモス用（樹脂スペーサー）内外色組合せ・内外同系色プロジェクト（P）防災安全合わせガラス小（S）</t>
  </si>
  <si>
    <t>003RIJPDPLM</t>
  </si>
  <si>
    <t>防災リプラス アタッチ枠 サーモス用（樹脂スペーサー）内外色組合せ・内外同系色プロジェクト（P）防災安全合わせガラス中（M）</t>
  </si>
  <si>
    <t>003RIJPDPLL</t>
  </si>
  <si>
    <t>防災リプラス アタッチ枠 サーモス用（樹脂スペーサー）内外色組合せ・内外同系色プロジェクト（P）防災安全合わせガラス大（L）</t>
  </si>
  <si>
    <t>003RIJUDPLS</t>
  </si>
  <si>
    <t>防災リプラス アタッチ枠 サーモス用（樹脂スペーサー）内外色組合せ・内外同系色上げ下げ（U）防災安全合わせガラス小（S）</t>
  </si>
  <si>
    <t>003RIJUDPLM</t>
  </si>
  <si>
    <t>防災リプラス アタッチ枠 サーモス用（樹脂スペーサー）内外色組合せ・内外同系色上げ下げ（U）防災安全合わせガラス中（M）</t>
  </si>
  <si>
    <t>003RIJUDPLL</t>
  </si>
  <si>
    <t>防災リプラス アタッチ枠 サーモス用（樹脂スペーサー）内外色組合せ・内外同系色上げ下げ（U）防災安全合わせガラス大（L）</t>
  </si>
  <si>
    <t>003RIJFDPLS</t>
  </si>
  <si>
    <t>防災リプラス アタッチ枠 サーモス用（樹脂スペーサー）内外色組合せ・内外同系色FIX（F）防災安全合わせガラス小（S）</t>
  </si>
  <si>
    <t>003RIJFDPLM</t>
  </si>
  <si>
    <t>防災リプラス アタッチ枠 サーモス用（樹脂スペーサー）内外色組合せ・内外同系色FIX（F）防災安全合わせガラス中（M）</t>
  </si>
  <si>
    <t>003RIJFDPLL</t>
  </si>
  <si>
    <t>防災リプラス アタッチ枠 サーモス用（樹脂スペーサー）内外色組合せ・内外同系色FIX（F）防災安全合わせガラス大（L）</t>
  </si>
  <si>
    <t>リプラス アタッチ枠 ＴＷ用</t>
  </si>
  <si>
    <t>003RITTEPPX</t>
  </si>
  <si>
    <t>断熱等リプラス アタッチ枠 TW用 トリプルガラス 縦すべり出し窓 グレモン（アルゴンガス）開き（T）ガラス中央部熱貫流率Ug0.67以下極小（X）</t>
  </si>
  <si>
    <t>リプラス アタッチ枠 TW用 トリプルガラス 縦すべり出し窓 グレモン（アルゴンガス）開き（T）</t>
  </si>
  <si>
    <t>003RITTEPPS</t>
  </si>
  <si>
    <t>断熱等リプラス アタッチ枠 TW用 トリプルガラス 縦すべり出し窓 グレモン（アルゴンガス）開き（T）ガラス中央部熱貫流率Ug0.67以下小（S）</t>
  </si>
  <si>
    <t>003RITTEPPM</t>
  </si>
  <si>
    <t>断熱等リプラス アタッチ枠 TW用 トリプルガラス 縦すべり出し窓 グレモン（アルゴンガス）開き（T）ガラス中央部熱貫流率Ug0.67以下中（M）</t>
  </si>
  <si>
    <t>003RITTEPPL</t>
  </si>
  <si>
    <t>断熱等リプラス アタッチ枠 TW用 トリプルガラス 縦すべり出し窓 グレモン（アルゴンガス）開き（T）ガラス中央部熱貫流率Ug0.67以下大（L）</t>
  </si>
  <si>
    <t>003RITFEPPX</t>
  </si>
  <si>
    <t>断熱等リプラス アタッチ枠 TW用 トリプルガラス FIX窓（アルゴンガス）FIX（F）ガラス中央部熱貫流率Ug0.67以下極小（X）</t>
  </si>
  <si>
    <t>リプラス アタッチ枠 TW用 トリプルガラス FIX窓（アルゴンガス）FIX（F）</t>
  </si>
  <si>
    <t>003RITFEPPS</t>
  </si>
  <si>
    <t>断熱等リプラス アタッチ枠 TW用 トリプルガラス FIX窓（アルゴンガス）FIX（F）ガラス中央部熱貫流率Ug0.67以下小（S）</t>
  </si>
  <si>
    <t>003RITFEPPM</t>
  </si>
  <si>
    <t>断熱等リプラス アタッチ枠 TW用 トリプルガラス FIX窓（アルゴンガス）FIX（F）ガラス中央部熱貫流率Ug0.67以下中（M）</t>
  </si>
  <si>
    <t>003RITFEPPL</t>
  </si>
  <si>
    <t>断熱等リプラス アタッチ枠 TW用 トリプルガラス FIX窓（アルゴンガス）FIX（F）ガラス中央部熱貫流率Ug0.67以下大（L）</t>
  </si>
  <si>
    <t>リプラス アタッチ枠 TW用 トリプルガラス 引違い窓（アルゴンガス） (2024年1月販売終了）</t>
  </si>
  <si>
    <t>003RITHESSX</t>
  </si>
  <si>
    <t>断熱等リプラス アタッチ枠 TW用 トリプルガラス 引違い窓（アルゴンガス） (2024年1月販売終了）引違い（H）ガラス中央部熱貫流率Ug0.92以下極小（X）</t>
  </si>
  <si>
    <t>リプラス アタッチ枠 TW用 トリプルガラス 引違い窓（アルゴンガス） (2024年1月販売終了）引違い（H）</t>
  </si>
  <si>
    <t>003RITHESSS</t>
  </si>
  <si>
    <t>断熱等リプラス アタッチ枠 TW用 トリプルガラス 引違い窓（アルゴンガス） (2024年1月販売終了）引違い（H）ガラス中央部熱貫流率Ug0.92以下小（S）</t>
  </si>
  <si>
    <t>003RITHESSM</t>
  </si>
  <si>
    <t>断熱等リプラス アタッチ枠 TW用 トリプルガラス 引違い窓（アルゴンガス） (2024年1月販売終了）引違い（H）ガラス中央部熱貫流率Ug0.92以下中（M）</t>
  </si>
  <si>
    <t>003RITHESSL</t>
  </si>
  <si>
    <t>断熱等リプラス アタッチ枠 TW用 トリプルガラス 引違い窓（アルゴンガス） (2024年1月販売終了）引違い（H）ガラス中央部熱貫流率Ug0.92以下大（L）</t>
  </si>
  <si>
    <t>003RITTESSX</t>
  </si>
  <si>
    <t>断熱等リプラス アタッチ枠 TW用 トリプルガラス 縦すべり出し窓 グレモン（アルゴンガス）開き（T）ガラス中央部熱貫流率Ug0.92以下極小（X）</t>
  </si>
  <si>
    <t>003RITTESSS</t>
  </si>
  <si>
    <t>断熱等リプラス アタッチ枠 TW用 トリプルガラス 縦すべり出し窓 グレモン（アルゴンガス）開き（T）ガラス中央部熱貫流率Ug0.92以下小（S）</t>
  </si>
  <si>
    <t>003RITTESSM</t>
  </si>
  <si>
    <t>断熱等リプラス アタッチ枠 TW用 トリプルガラス 縦すべり出し窓 グレモン（アルゴンガス）開き（T）ガラス中央部熱貫流率Ug0.92以下中（M）</t>
  </si>
  <si>
    <t>003RITTESSL</t>
  </si>
  <si>
    <t>断熱等リプラス アタッチ枠 TW用 トリプルガラス 縦すべり出し窓 グレモン（アルゴンガス）開き（T）ガラス中央部熱貫流率Ug0.92以下大（L）</t>
  </si>
  <si>
    <t>003RITFESSX</t>
  </si>
  <si>
    <t>断熱等リプラス アタッチ枠 TW用 トリプルガラス FIX窓（アルゴンガス）FIX（F）ガラス中央部熱貫流率Ug0.92以下極小（X）</t>
  </si>
  <si>
    <t>003RITFESSS</t>
  </si>
  <si>
    <t>断熱等リプラス アタッチ枠 TW用 トリプルガラス FIX窓（アルゴンガス）FIX（F）ガラス中央部熱貫流率Ug0.92以下小（S）</t>
  </si>
  <si>
    <t>003RITFESSM</t>
  </si>
  <si>
    <t>断熱等リプラス アタッチ枠 TW用 トリプルガラス FIX窓（アルゴンガス）FIX（F）ガラス中央部熱貫流率Ug0.92以下中（M）</t>
  </si>
  <si>
    <t>003RITFESSL</t>
  </si>
  <si>
    <t>断熱等リプラス アタッチ枠 TW用 トリプルガラス FIX窓（アルゴンガス）FIX（F）ガラス中央部熱貫流率Ug0.92以下大（L）</t>
  </si>
  <si>
    <t>003RITUESSX</t>
  </si>
  <si>
    <t>断熱等リプラス アタッチ枠 TW用 トリプルガラス 上げ下げ窓（アルゴンガス）上げ下げ（U）ガラス中央部熱貫流率Ug0.92以下極小（X）</t>
  </si>
  <si>
    <t>リプラス アタッチ枠 TW用 トリプルガラス 上げ下げ窓（アルゴンガス）上げ下げ（U）</t>
  </si>
  <si>
    <t>003RITUESSS</t>
  </si>
  <si>
    <t>断熱等リプラス アタッチ枠 TW用 トリプルガラス 上げ下げ窓（アルゴンガス）上げ下げ（U）ガラス中央部熱貫流率Ug0.92以下小（S）</t>
  </si>
  <si>
    <t>003RITUESSM</t>
  </si>
  <si>
    <t>断熱等リプラス アタッチ枠 TW用 トリプルガラス 上げ下げ窓（アルゴンガス）上げ下げ（U）ガラス中央部熱貫流率Ug0.92以下中（M）</t>
  </si>
  <si>
    <t>003RITUESSL</t>
  </si>
  <si>
    <t>断熱等リプラス アタッチ枠 TW用 トリプルガラス 上げ下げ窓（アルゴンガス）上げ下げ（U）ガラス中央部熱貫流率Ug0.92以下大（L）</t>
  </si>
  <si>
    <t>003RITHCPJS</t>
  </si>
  <si>
    <t>防犯リプラス アタッチ枠 TW用 トリプルガラス 引違い窓（アルゴンガス） (2024年1月販売終了）引違い（H）防犯建物部品に適合するガラス小（S）</t>
  </si>
  <si>
    <t>003RITHCPJM</t>
  </si>
  <si>
    <t>防犯リプラス アタッチ枠 TW用 トリプルガラス 引違い窓（アルゴンガス） (2024年1月販売終了）引違い（H）防犯建物部品に適合するガラス中（M）</t>
  </si>
  <si>
    <t>003RITHCPJL</t>
  </si>
  <si>
    <t>防犯リプラス アタッチ枠 TW用 トリプルガラス 引違い窓（アルゴンガス） (2024年1月販売終了）引違い（H）防犯建物部品に適合するガラス大（L）</t>
  </si>
  <si>
    <t>003RITUCPJS</t>
  </si>
  <si>
    <t>防犯リプラス アタッチ枠 TW用 トリプルガラス 上げ下げ窓（アルゴンガス）上げ下げ（U）防犯建物部品に適合するガラス小（S）</t>
  </si>
  <si>
    <t>003RITUCPJM</t>
  </si>
  <si>
    <t>防犯リプラス アタッチ枠 TW用 トリプルガラス 上げ下げ窓（アルゴンガス）上げ下げ（U）防犯建物部品に適合するガラス中（M）</t>
  </si>
  <si>
    <t>003RITUCPJL</t>
  </si>
  <si>
    <t>防犯リプラス アタッチ枠 TW用 トリプルガラス 上げ下げ窓（アルゴンガス）上げ下げ（U）防犯建物部品に適合するガラス大（L）</t>
  </si>
  <si>
    <t>003RITTDPLS</t>
  </si>
  <si>
    <t>防災リプラス アタッチ枠 TW用 トリプルガラス 縦すべり出し窓 グレモン（アルゴンガス）開き（T）防災安全合わせガラス小（S）</t>
  </si>
  <si>
    <t>003RITTDPLM</t>
  </si>
  <si>
    <t>防災リプラス アタッチ枠 TW用 トリプルガラス 縦すべり出し窓 グレモン（アルゴンガス）開き（T）防災安全合わせガラス中（M）</t>
  </si>
  <si>
    <t>003RITTDPLL</t>
  </si>
  <si>
    <t>防災リプラス アタッチ枠 TW用 トリプルガラス 縦すべり出し窓 グレモン（アルゴンガス）開き（T）防災安全合わせガラス大（L）</t>
  </si>
  <si>
    <t>003RITFDPLS</t>
  </si>
  <si>
    <t>防災リプラス アタッチ枠 TW用 トリプルガラス FIX窓（アルゴンガス）FIX（F）防災安全合わせガラス小（S）</t>
  </si>
  <si>
    <t>003RITFDPLM</t>
  </si>
  <si>
    <t>防災リプラス アタッチ枠 TW用 トリプルガラス FIX窓（アルゴンガス）FIX（F）防災安全合わせガラス中（M）</t>
  </si>
  <si>
    <t>003RITFDPLL</t>
  </si>
  <si>
    <t>防災リプラス アタッチ枠 TW用 トリプルガラス FIX窓（アルゴンガス）FIX（F）防災安全合わせガラス大（L）</t>
  </si>
  <si>
    <t>003RITHDPLS</t>
  </si>
  <si>
    <t>防災リプラス アタッチ枠 TW用 トリプルガラス 引違い窓（アルゴンガス） (2024年1月販売終了）引違い（H）防災安全合わせガラス小（S）</t>
  </si>
  <si>
    <t>003RITHDPLM</t>
  </si>
  <si>
    <t>防災リプラス アタッチ枠 TW用 トリプルガラス 引違い窓（アルゴンガス） (2024年1月販売終了）引違い（H）防災安全合わせガラス中（M）</t>
  </si>
  <si>
    <t>003RITHDPLL</t>
  </si>
  <si>
    <t>防災リプラス アタッチ枠 TW用 トリプルガラス 引違い窓（アルゴンガス） (2024年1月販売終了）引違い（H）防災安全合わせガラス大（L）</t>
  </si>
  <si>
    <t>003RITUDPLS</t>
  </si>
  <si>
    <t>防災リプラス アタッチ枠 TW用 トリプルガラス 上げ下げ窓（アルゴンガス）上げ下げ（U）防災安全合わせガラス小（S）</t>
  </si>
  <si>
    <t>003RITUDPLM</t>
  </si>
  <si>
    <t>防災リプラス アタッチ枠 TW用 トリプルガラス 上げ下げ窓（アルゴンガス）上げ下げ（U）防災安全合わせガラス中（M）</t>
  </si>
  <si>
    <t>003RITUDPLL</t>
  </si>
  <si>
    <t>防災リプラス アタッチ枠 TW用 トリプルガラス 上げ下げ窓（アルゴンガス）上げ下げ（U）防災安全合わせガラス大（L）</t>
  </si>
  <si>
    <t>003RITHXSSX</t>
  </si>
  <si>
    <t>断熱等+防犯リプラス アタッチ枠 TW用 トリプルガラス 引違い窓（アルゴンガス） (2024年1月販売終了）引違い（H）ガラス中央部熱貫流率Ug0.92以下極小（X）</t>
  </si>
  <si>
    <t>003RITHXSSS</t>
  </si>
  <si>
    <t>断熱等+防犯リプラス アタッチ枠 TW用 トリプルガラス 引違い窓（アルゴンガス） (2024年1月販売終了）引違い（H）ガラス中央部熱貫流率Ug0.92以下小（S）</t>
  </si>
  <si>
    <t>003RITHXSSM</t>
  </si>
  <si>
    <t>断熱等+防犯リプラス アタッチ枠 TW用 トリプルガラス 引違い窓（アルゴンガス） (2024年1月販売終了）引違い（H）ガラス中央部熱貫流率Ug0.92以下中（M）</t>
  </si>
  <si>
    <t>003RITHXSSL</t>
  </si>
  <si>
    <t>断熱等+防犯リプラス アタッチ枠 TW用 トリプルガラス 引違い窓（アルゴンガス） (2024年1月販売終了）引違い（H）ガラス中央部熱貫流率Ug0.92以下大（L）</t>
  </si>
  <si>
    <t>003RITUXSSX</t>
  </si>
  <si>
    <t>断熱等+防犯リプラス アタッチ枠 TW用 トリプルガラス 上げ下げ窓（アルゴンガス）上げ下げ（U）ガラス中央部熱貫流率Ug0.92以下極小（X）</t>
  </si>
  <si>
    <t>003RITUXSSS</t>
  </si>
  <si>
    <t>断熱等+防犯リプラス アタッチ枠 TW用 トリプルガラス 上げ下げ窓（アルゴンガス）上げ下げ（U）ガラス中央部熱貫流率Ug0.92以下小（S）</t>
  </si>
  <si>
    <t>003RITUXSSM</t>
  </si>
  <si>
    <t>断熱等+防犯リプラス アタッチ枠 TW用 トリプルガラス 上げ下げ窓（アルゴンガス）上げ下げ（U）ガラス中央部熱貫流率Ug0.92以下中（M）</t>
  </si>
  <si>
    <t>003RITUXSSL</t>
  </si>
  <si>
    <t>断熱等+防犯リプラス アタッチ枠 TW用 トリプルガラス 上げ下げ窓（アルゴンガス）上げ下げ（U）ガラス中央部熱貫流率Ug0.92以下大（L）</t>
  </si>
  <si>
    <t>003RITTHPPX</t>
  </si>
  <si>
    <t>断熱等+防災リプラス アタッチ枠 TW用 トリプルガラス 縦すべり出し窓 グレモン（アルゴンガス）開き（T）ガラス中央部熱貫流率Ug0.67以下極小（X）</t>
  </si>
  <si>
    <t>003RITTHPPS</t>
  </si>
  <si>
    <t>断熱等+防災リプラス アタッチ枠 TW用 トリプルガラス 縦すべり出し窓 グレモン（アルゴンガス）開き（T）ガラス中央部熱貫流率Ug0.67以下小（S）</t>
  </si>
  <si>
    <t>003RITTHPPM</t>
  </si>
  <si>
    <t>断熱等+防災リプラス アタッチ枠 TW用 トリプルガラス 縦すべり出し窓 グレモン（アルゴンガス）開き（T）ガラス中央部熱貫流率Ug0.67以下中（M）</t>
  </si>
  <si>
    <t>003RITTHPPL</t>
  </si>
  <si>
    <t>断熱等+防災リプラス アタッチ枠 TW用 トリプルガラス 縦すべり出し窓 グレモン（アルゴンガス）開き（T）ガラス中央部熱貫流率Ug0.67以下大（L）</t>
  </si>
  <si>
    <t>003RITFHPPX</t>
  </si>
  <si>
    <t>断熱等+防災リプラス アタッチ枠 TW用 トリプルガラス FIX窓（アルゴンガス）FIX（F）ガラス中央部熱貫流率Ug0.67以下極小（X）</t>
  </si>
  <si>
    <t>003RITFHPPS</t>
  </si>
  <si>
    <t>断熱等+防災リプラス アタッチ枠 TW用 トリプルガラス FIX窓（アルゴンガス）FIX（F）ガラス中央部熱貫流率Ug0.67以下小（S）</t>
  </si>
  <si>
    <t>003RITFHPPM</t>
  </si>
  <si>
    <t>断熱等+防災リプラス アタッチ枠 TW用 トリプルガラス FIX窓（アルゴンガス）FIX（F）ガラス中央部熱貫流率Ug0.67以下中（M）</t>
  </si>
  <si>
    <t>003RITFHPPL</t>
  </si>
  <si>
    <t>断熱等+防災リプラス アタッチ枠 TW用 トリプルガラス FIX窓（アルゴンガス）FIX（F）ガラス中央部熱貫流率Ug0.67以下大（L）</t>
  </si>
  <si>
    <t>003RITHHSSX</t>
  </si>
  <si>
    <t>断熱等+防災リプラス アタッチ枠 TW用 トリプルガラス 引違い窓（アルゴンガス） (2024年1月販売終了）引違い（H）ガラス中央部熱貫流率Ug0.92以下極小（X）</t>
  </si>
  <si>
    <t>003RITHHSSS</t>
  </si>
  <si>
    <t>断熱等+防災リプラス アタッチ枠 TW用 トリプルガラス 引違い窓（アルゴンガス） (2024年1月販売終了）引違い（H）ガラス中央部熱貫流率Ug0.92以下小（S）</t>
  </si>
  <si>
    <t>003RITHHSSM</t>
  </si>
  <si>
    <t>断熱等+防災リプラス アタッチ枠 TW用 トリプルガラス 引違い窓（アルゴンガス） (2024年1月販売終了）引違い（H）ガラス中央部熱貫流率Ug0.92以下中（M）</t>
  </si>
  <si>
    <t>003RITHHSSL</t>
  </si>
  <si>
    <t>断熱等+防災リプラス アタッチ枠 TW用 トリプルガラス 引違い窓（アルゴンガス） (2024年1月販売終了）引違い（H）ガラス中央部熱貫流率Ug0.92以下大（L）</t>
  </si>
  <si>
    <t>003RITTHSSX</t>
  </si>
  <si>
    <t>断熱等+防災リプラス アタッチ枠 TW用 トリプルガラス 縦すべり出し窓 グレモン（アルゴンガス）開き（T）ガラス中央部熱貫流率Ug0.92以下極小（X）</t>
  </si>
  <si>
    <t>003RITTHSSS</t>
  </si>
  <si>
    <t>断熱等+防災リプラス アタッチ枠 TW用 トリプルガラス 縦すべり出し窓 グレモン（アルゴンガス）開き（T）ガラス中央部熱貫流率Ug0.92以下小（S）</t>
  </si>
  <si>
    <t>003RITTHSSM</t>
  </si>
  <si>
    <t>断熱等+防災リプラス アタッチ枠 TW用 トリプルガラス 縦すべり出し窓 グレモン（アルゴンガス）開き（T）ガラス中央部熱貫流率Ug0.92以下中（M）</t>
  </si>
  <si>
    <t>003RITTHSSL</t>
  </si>
  <si>
    <t>断熱等+防災リプラス アタッチ枠 TW用 トリプルガラス 縦すべり出し窓 グレモン（アルゴンガス）開き（T）ガラス中央部熱貫流率Ug0.92以下大（L）</t>
  </si>
  <si>
    <t>003RITFHSSX</t>
  </si>
  <si>
    <t>断熱等+防災リプラス アタッチ枠 TW用 トリプルガラス FIX窓（アルゴンガス）FIX（F）ガラス中央部熱貫流率Ug0.92以下極小（X）</t>
  </si>
  <si>
    <t>003RITFHSSS</t>
  </si>
  <si>
    <t>断熱等+防災リプラス アタッチ枠 TW用 トリプルガラス FIX窓（アルゴンガス）FIX（F）ガラス中央部熱貫流率Ug0.92以下小（S）</t>
  </si>
  <si>
    <t>003RITFHSSM</t>
  </si>
  <si>
    <t>断熱等+防災リプラス アタッチ枠 TW用 トリプルガラス FIX窓（アルゴンガス）FIX（F）ガラス中央部熱貫流率Ug0.92以下中（M）</t>
  </si>
  <si>
    <t>003RITFHSSL</t>
  </si>
  <si>
    <t>断熱等+防災リプラス アタッチ枠 TW用 トリプルガラス FIX窓（アルゴンガス）FIX（F）ガラス中央部熱貫流率Ug0.92以下大（L）</t>
  </si>
  <si>
    <t>003RITUHSSX</t>
  </si>
  <si>
    <t>断熱等+防災リプラス アタッチ枠 TW用 トリプルガラス 上げ下げ窓（アルゴンガス）上げ下げ（U）ガラス中央部熱貫流率Ug0.92以下極小（X）</t>
  </si>
  <si>
    <t>003RITUHSSS</t>
  </si>
  <si>
    <t>断熱等+防災リプラス アタッチ枠 TW用 トリプルガラス 上げ下げ窓（アルゴンガス）上げ下げ（U）ガラス中央部熱貫流率Ug0.92以下小（S）</t>
  </si>
  <si>
    <t>003RITUHSSM</t>
  </si>
  <si>
    <t>断熱等+防災リプラス アタッチ枠 TW用 トリプルガラス 上げ下げ窓（アルゴンガス）上げ下げ（U）ガラス中央部熱貫流率Ug0.92以下中（M）</t>
  </si>
  <si>
    <t>003RITUHSSL</t>
  </si>
  <si>
    <t>断熱等+防災リプラス アタッチ枠 TW用 トリプルガラス 上げ下げ窓（アルゴンガス）上げ下げ（U）ガラス中央部熱貫流率Ug0.92以下大（L）</t>
  </si>
  <si>
    <t>003RIFTESSX</t>
  </si>
  <si>
    <t>断熱等リプラス アタッチ枠 TW用 複層ガラス 縦すべり出し窓 グレモン開き（T）ガラス中央部熱貫流率Ug1.2以下極小（X）</t>
  </si>
  <si>
    <t>リプラス アタッチ枠 TW用 複層ガラス 縦すべり出し窓 グレモン開き（T）</t>
  </si>
  <si>
    <t>003RIFTESSS</t>
  </si>
  <si>
    <t>断熱等リプラス アタッチ枠 TW用 複層ガラス 縦すべり出し窓 グレモン開き（T）ガラス中央部熱貫流率Ug1.2以下小（S）</t>
  </si>
  <si>
    <t>003RIFTESSM</t>
  </si>
  <si>
    <t>断熱等リプラス アタッチ枠 TW用 複層ガラス 縦すべり出し窓 グレモン開き（T）ガラス中央部熱貫流率Ug1.2以下中（M）</t>
  </si>
  <si>
    <t>003RIFTESSL</t>
  </si>
  <si>
    <t>断熱等リプラス アタッチ枠 TW用 複層ガラス 縦すべり出し窓 グレモン開き（T）ガラス中央部熱貫流率Ug1.2以下大（L）</t>
  </si>
  <si>
    <t>003RIFFESSX</t>
  </si>
  <si>
    <t>断熱等リプラス アタッチ枠 TW用 複層ガラス FIX窓FIX（F）ガラス中央部熱貫流率Ug1.2以下極小（X）</t>
  </si>
  <si>
    <t>リプラス アタッチ枠 TW用 複層ガラス FIX窓FIX（F）</t>
  </si>
  <si>
    <t>003RIFFESSS</t>
  </si>
  <si>
    <t>断熱等リプラス アタッチ枠 TW用 複層ガラス FIX窓FIX（F）ガラス中央部熱貫流率Ug1.2以下小（S）</t>
  </si>
  <si>
    <t>003RIFFESSM</t>
  </si>
  <si>
    <t>断熱等リプラス アタッチ枠 TW用 複層ガラス FIX窓FIX（F）ガラス中央部熱貫流率Ug1.2以下中（M）</t>
  </si>
  <si>
    <t>003RIFFESSL</t>
  </si>
  <si>
    <t>断熱等リプラス アタッチ枠 TW用 複層ガラス FIX窓FIX（F）ガラス中央部熱貫流率Ug1.2以下大（L）</t>
  </si>
  <si>
    <t>リプラス アタッチ枠 TW用 複層ガラス 引違い窓  (2024年1月販売終了）</t>
  </si>
  <si>
    <t>003RIFHEAAX</t>
  </si>
  <si>
    <t>断熱等リプラス アタッチ枠 TW用 複層ガラス 引違い窓  (2024年1月販売終了）引違い（H）ガラス中央部熱貫流率Ug1.2以下極小（X）</t>
  </si>
  <si>
    <t>リプラス アタッチ枠 TW用 複層ガラス 引違い窓  (2024年1月販売終了）引違い（H）</t>
  </si>
  <si>
    <t>003RIFHEAAS</t>
  </si>
  <si>
    <t>断熱等リプラス アタッチ枠 TW用 複層ガラス 引違い窓  (2024年1月販売終了）引違い（H）ガラス中央部熱貫流率Ug1.2以下小（S）</t>
  </si>
  <si>
    <t>003RIFHEAAM</t>
  </si>
  <si>
    <t>断熱等リプラス アタッチ枠 TW用 複層ガラス 引違い窓  (2024年1月販売終了）引違い（H）ガラス中央部熱貫流率Ug1.2以下中（M）</t>
  </si>
  <si>
    <t>003RIFHEAAL</t>
  </si>
  <si>
    <t>断熱等リプラス アタッチ枠 TW用 複層ガラス 引違い窓  (2024年1月販売終了）引違い（H）ガラス中央部熱貫流率Ug1.2以下大（L）</t>
  </si>
  <si>
    <t>003RIFUEAAX</t>
  </si>
  <si>
    <t>断熱等リプラス アタッチ枠 TW用 複層ガラス 上げ下げ窓上げ下げ（U）ガラス中央部熱貫流率Ug1.2以下極小（X）</t>
  </si>
  <si>
    <t>リプラス アタッチ枠 TW用 複層ガラス 上げ下げ窓上げ下げ（U）</t>
  </si>
  <si>
    <t>003RIFUEAAS</t>
  </si>
  <si>
    <t>断熱等リプラス アタッチ枠 TW用 複層ガラス 上げ下げ窓上げ下げ（U）ガラス中央部熱貫流率Ug1.2以下小（S）</t>
  </si>
  <si>
    <t>003RIFUEAAM</t>
  </si>
  <si>
    <t>断熱等リプラス アタッチ枠 TW用 複層ガラス 上げ下げ窓上げ下げ（U）ガラス中央部熱貫流率Ug1.2以下中（M）</t>
  </si>
  <si>
    <t>003RIFUEAAL</t>
  </si>
  <si>
    <t>断熱等リプラス アタッチ枠 TW用 複層ガラス 上げ下げ窓上げ下げ（U）ガラス中央部熱貫流率Ug1.2以下大（L）</t>
  </si>
  <si>
    <t>003RIFTSPKS</t>
  </si>
  <si>
    <t>防音リプラス アタッチ枠 TW用 複層ガラス 縦すべり出し窓 グレモン開き（T）一方が公称3mm以上、他方が公称3mm以上※中空層は6mm以上16mm以下の1層とする小（S）</t>
  </si>
  <si>
    <t>003RIFTSPKM</t>
  </si>
  <si>
    <t>防音リプラス アタッチ枠 TW用 複層ガラス 縦すべり出し窓 グレモン開き（T）一方が公称3mm以上、他方が公称3mm以上※中空層は6mm以上16mm以下の1層とする中（M）</t>
  </si>
  <si>
    <t>003RIFTSPKL</t>
  </si>
  <si>
    <t>防音リプラス アタッチ枠 TW用 複層ガラス 縦すべり出し窓 グレモン開き（T）一方が公称3mm以上、他方が公称3mm以上※中空層は6mm以上16mm以下の1層とする大（L）</t>
  </si>
  <si>
    <t>003RIFFSPKS</t>
  </si>
  <si>
    <t>防音リプラス アタッチ枠 TW用 複層ガラス FIX窓FIX（F）一方が公称3mm以上、他方が公称3mm以上※中空層は6mm以上16mm以下の1層とする小（S）</t>
  </si>
  <si>
    <t>003RIFFSPKM</t>
  </si>
  <si>
    <t>防音リプラス アタッチ枠 TW用 複層ガラス FIX窓FIX（F）一方が公称3mm以上、他方が公称3mm以上※中空層は6mm以上16mm以下の1層とする中（M）</t>
  </si>
  <si>
    <t>003RIFFSPKL</t>
  </si>
  <si>
    <t>防音リプラス アタッチ枠 TW用 複層ガラス FIX窓FIX（F）一方が公称3mm以上、他方が公称3mm以上※中空層は6mm以上16mm以下の1層とする大（L）</t>
  </si>
  <si>
    <t>003RIFHSPKS</t>
  </si>
  <si>
    <t>防音リプラス アタッチ枠 TW用 複層ガラス 引違い窓  (2024年1月販売終了）引違い（H）一方が公称3mm以上、他方が公称3mm以上※中空層は6mm以上16mm以下の1層とする小（S）</t>
  </si>
  <si>
    <t>003RIFHSPKM</t>
  </si>
  <si>
    <t>防音リプラス アタッチ枠 TW用 複層ガラス 引違い窓  (2024年1月販売終了）引違い（H）一方が公称3mm以上、他方が公称3mm以上※中空層は6mm以上16mm以下の1層とする中（M）</t>
  </si>
  <si>
    <t>003RIFHSPKL</t>
  </si>
  <si>
    <t>防音リプラス アタッチ枠 TW用 複層ガラス 引違い窓  (2024年1月販売終了）引違い（H）一方が公称3mm以上、他方が公称3mm以上※中空層は6mm以上16mm以下の1層とする大（L）</t>
  </si>
  <si>
    <t>003RIFUSPKS</t>
  </si>
  <si>
    <t>防音リプラス アタッチ枠 TW用 複層ガラス 上げ下げ窓上げ下げ（U）一方が公称3mm以上、他方が公称3mm以上※中空層は6mm以上16mm以下の1層とする小（S）</t>
  </si>
  <si>
    <t>003RIFUSPKM</t>
  </si>
  <si>
    <t>防音リプラス アタッチ枠 TW用 複層ガラス 上げ下げ窓上げ下げ（U）一方が公称3mm以上、他方が公称3mm以上※中空層は6mm以上16mm以下の1層とする中（M）</t>
  </si>
  <si>
    <t>003RIFUSPKL</t>
  </si>
  <si>
    <t>防音リプラス アタッチ枠 TW用 複層ガラス 上げ下げ窓上げ下げ（U）一方が公称3mm以上、他方が公称3mm以上※中空層は6mm以上16mm以下の1層とする大（L）</t>
  </si>
  <si>
    <t>003RIFHCPJS</t>
  </si>
  <si>
    <t>防犯リプラス アタッチ枠 TW用 複層ガラス 引違い窓  (2024年1月販売終了）引違い（H）防犯建物部品に適合するガラス小（S）</t>
  </si>
  <si>
    <t>003RIFHCPJM</t>
  </si>
  <si>
    <t>防犯リプラス アタッチ枠 TW用 複層ガラス 引違い窓  (2024年1月販売終了）引違い（H）防犯建物部品に適合するガラス中（M）</t>
  </si>
  <si>
    <t>003RIFHCPJL</t>
  </si>
  <si>
    <t>防犯リプラス アタッチ枠 TW用 複層ガラス 引違い窓  (2024年1月販売終了）引違い（H）防犯建物部品に適合するガラス大（L）</t>
  </si>
  <si>
    <t>003RIFUCPJS</t>
  </si>
  <si>
    <t>防犯リプラス アタッチ枠 TW用 複層ガラス 上げ下げ窓上げ下げ（U）防犯建物部品に適合するガラス小（S）</t>
  </si>
  <si>
    <t>003RIFUCPJM</t>
  </si>
  <si>
    <t>防犯リプラス アタッチ枠 TW用 複層ガラス 上げ下げ窓上げ下げ（U）防犯建物部品に適合するガラス中（M）</t>
  </si>
  <si>
    <t>003RIFUCPJL</t>
  </si>
  <si>
    <t>防犯リプラス アタッチ枠 TW用 複層ガラス 上げ下げ窓上げ下げ（U）防犯建物部品に適合するガラス大（L）</t>
  </si>
  <si>
    <t>003RIFTDPLS</t>
  </si>
  <si>
    <t>防災リプラス アタッチ枠 TW用 複層ガラス 縦すべり出し窓 グレモン開き（T）防災安全合わせガラス小（S）</t>
  </si>
  <si>
    <t>003RIFTDPLM</t>
  </si>
  <si>
    <t>防災リプラス アタッチ枠 TW用 複層ガラス 縦すべり出し窓 グレモン開き（T）防災安全合わせガラス中（M）</t>
  </si>
  <si>
    <t>003RIFTDPLL</t>
  </si>
  <si>
    <t>防災リプラス アタッチ枠 TW用 複層ガラス 縦すべり出し窓 グレモン開き（T）防災安全合わせガラス大（L）</t>
  </si>
  <si>
    <t>003RIFFDPLS</t>
  </si>
  <si>
    <t>防災リプラス アタッチ枠 TW用 複層ガラス FIX窓FIX（F）防災安全合わせガラス小（S）</t>
  </si>
  <si>
    <t>003RIFFDPLM</t>
  </si>
  <si>
    <t>防災リプラス アタッチ枠 TW用 複層ガラス FIX窓FIX（F）防災安全合わせガラス中（M）</t>
  </si>
  <si>
    <t>003RIFFDPLL</t>
  </si>
  <si>
    <t>防災リプラス アタッチ枠 TW用 複層ガラス FIX窓FIX（F）防災安全合わせガラス大（L）</t>
  </si>
  <si>
    <t>003RIFHDPLS</t>
  </si>
  <si>
    <t>防災リプラス アタッチ枠 TW用 複層ガラス 引違い窓  (2024年1月販売終了）引違い（H）防災安全合わせガラス小（S）</t>
  </si>
  <si>
    <t>003RIFHDPLM</t>
  </si>
  <si>
    <t>防災リプラス アタッチ枠 TW用 複層ガラス 引違い窓  (2024年1月販売終了）引違い（H）防災安全合わせガラス中（M）</t>
  </si>
  <si>
    <t>003RIFHDPLL</t>
  </si>
  <si>
    <t>防災リプラス アタッチ枠 TW用 複層ガラス 引違い窓  (2024年1月販売終了）引違い（H）防災安全合わせガラス大（L）</t>
  </si>
  <si>
    <t>003RIFUDPLS</t>
  </si>
  <si>
    <t>防災リプラス アタッチ枠 TW用 複層ガラス 上げ下げ窓上げ下げ（U）防災安全合わせガラス小（S）</t>
  </si>
  <si>
    <t>003RIFUDPLM</t>
  </si>
  <si>
    <t>防災リプラス アタッチ枠 TW用 複層ガラス 上げ下げ窓上げ下げ（U）防災安全合わせガラス中（M）</t>
  </si>
  <si>
    <t>003RIFUDPLL</t>
  </si>
  <si>
    <t>防災リプラス アタッチ枠 TW用 複層ガラス 上げ下げ窓上げ下げ（U）防災安全合わせガラス大（L）</t>
  </si>
  <si>
    <t>003RIFHXAAX</t>
  </si>
  <si>
    <t>断熱等+防犯リプラス アタッチ枠 TW用 複層ガラス 引違い窓  (2024年1月販売終了）引違い（H）ガラス中央部熱貫流率Ug1.2以下極小（X）</t>
  </si>
  <si>
    <t>003RIFHXAAS</t>
  </si>
  <si>
    <t>断熱等+防犯リプラス アタッチ枠 TW用 複層ガラス 引違い窓  (2024年1月販売終了）引違い（H）ガラス中央部熱貫流率Ug1.2以下小（S）</t>
  </si>
  <si>
    <t>003RIFHXAAM</t>
  </si>
  <si>
    <t>断熱等+防犯リプラス アタッチ枠 TW用 複層ガラス 引違い窓  (2024年1月販売終了）引違い（H）ガラス中央部熱貫流率Ug1.2以下中（M）</t>
  </si>
  <si>
    <t>003RIFHXAAL</t>
  </si>
  <si>
    <t>断熱等+防犯リプラス アタッチ枠 TW用 複層ガラス 引違い窓  (2024年1月販売終了）引違い（H）ガラス中央部熱貫流率Ug1.2以下大（L）</t>
  </si>
  <si>
    <t>003RIFUXAAX</t>
  </si>
  <si>
    <t>断熱等+防犯リプラス アタッチ枠 TW用 複層ガラス 上げ下げ窓上げ下げ（U）ガラス中央部熱貫流率Ug1.2以下極小（X）</t>
  </si>
  <si>
    <t>003RIFUXAAS</t>
  </si>
  <si>
    <t>断熱等+防犯リプラス アタッチ枠 TW用 複層ガラス 上げ下げ窓上げ下げ（U）ガラス中央部熱貫流率Ug1.2以下小（S）</t>
  </si>
  <si>
    <t>003RIFUXAAM</t>
  </si>
  <si>
    <t>断熱等+防犯リプラス アタッチ枠 TW用 複層ガラス 上げ下げ窓上げ下げ（U）ガラス中央部熱貫流率Ug1.2以下中（M）</t>
  </si>
  <si>
    <t>003RIFUXAAL</t>
  </si>
  <si>
    <t>断熱等+防犯リプラス アタッチ枠 TW用 複層ガラス 上げ下げ窓上げ下げ（U）ガラス中央部熱貫流率Ug1.2以下大（L）</t>
  </si>
  <si>
    <t>003RIFTHSSX</t>
  </si>
  <si>
    <t>断熱等+防災リプラス アタッチ枠 TW用 複層ガラス 縦すべり出し窓 グレモン開き（T）ガラス中央部熱貫流率Ug1.2以下極小（X）</t>
  </si>
  <si>
    <t>003RIFTHSSS</t>
  </si>
  <si>
    <t>断熱等+防災リプラス アタッチ枠 TW用 複層ガラス 縦すべり出し窓 グレモン開き（T）ガラス中央部熱貫流率Ug1.2以下小（S）</t>
  </si>
  <si>
    <t>003RIFTHSSM</t>
  </si>
  <si>
    <t>断熱等+防災リプラス アタッチ枠 TW用 複層ガラス 縦すべり出し窓 グレモン開き（T）ガラス中央部熱貫流率Ug1.2以下中（M）</t>
  </si>
  <si>
    <t>003RIFTHSSL</t>
  </si>
  <si>
    <t>断熱等+防災リプラス アタッチ枠 TW用 複層ガラス 縦すべり出し窓 グレモン開き（T）ガラス中央部熱貫流率Ug1.2以下大（L）</t>
  </si>
  <si>
    <t>003RIFFHSSX</t>
  </si>
  <si>
    <t>断熱等+防災リプラス アタッチ枠 TW用 複層ガラス FIX窓FIX（F）ガラス中央部熱貫流率Ug1.2以下極小（X）</t>
  </si>
  <si>
    <t>003RIFFHSSS</t>
  </si>
  <si>
    <t>断熱等+防災リプラス アタッチ枠 TW用 複層ガラス FIX窓FIX（F）ガラス中央部熱貫流率Ug1.2以下小（S）</t>
  </si>
  <si>
    <t>003RIFFHSSM</t>
  </si>
  <si>
    <t>断熱等+防災リプラス アタッチ枠 TW用 複層ガラス FIX窓FIX（F）ガラス中央部熱貫流率Ug1.2以下中（M）</t>
  </si>
  <si>
    <t>003RIFFHSSL</t>
  </si>
  <si>
    <t>断熱等+防災リプラス アタッチ枠 TW用 複層ガラス FIX窓FIX（F）ガラス中央部熱貫流率Ug1.2以下大（L）</t>
  </si>
  <si>
    <t>003RIFHHAAX</t>
  </si>
  <si>
    <t>断熱等+防災リプラス アタッチ枠 TW用 複層ガラス 引違い窓  (2024年1月販売終了）引違い（H）ガラス中央部熱貫流率Ug1.2以下極小（X）</t>
  </si>
  <si>
    <t>003RIFHHAAS</t>
  </si>
  <si>
    <t>断熱等+防災リプラス アタッチ枠 TW用 複層ガラス 引違い窓  (2024年1月販売終了）引違い（H）ガラス中央部熱貫流率Ug1.2以下小（S）</t>
  </si>
  <si>
    <t>003RIFHHAAM</t>
  </si>
  <si>
    <t>断熱等+防災リプラス アタッチ枠 TW用 複層ガラス 引違い窓  (2024年1月販売終了）引違い（H）ガラス中央部熱貫流率Ug1.2以下中（M）</t>
  </si>
  <si>
    <t>003RIFHHAAL</t>
  </si>
  <si>
    <t>断熱等+防災リプラス アタッチ枠 TW用 複層ガラス 引違い窓  (2024年1月販売終了）引違い（H）ガラス中央部熱貫流率Ug1.2以下大（L）</t>
  </si>
  <si>
    <t>003RIFUHAAX</t>
  </si>
  <si>
    <t>断熱等+防災リプラス アタッチ枠 TW用 複層ガラス 上げ下げ窓上げ下げ（U）ガラス中央部熱貫流率Ug1.2以下極小（X）</t>
  </si>
  <si>
    <t>003RIFUHAAS</t>
  </si>
  <si>
    <t>断熱等+防災リプラス アタッチ枠 TW用 複層ガラス 上げ下げ窓上げ下げ（U）ガラス中央部熱貫流率Ug1.2以下小（S）</t>
  </si>
  <si>
    <t>003RIFUHAAM</t>
  </si>
  <si>
    <t>断熱等+防災リプラス アタッチ枠 TW用 複層ガラス 上げ下げ窓上げ下げ（U）ガラス中央部熱貫流率Ug1.2以下中（M）</t>
  </si>
  <si>
    <t>003RIFUHAAL</t>
  </si>
  <si>
    <t>断熱等+防災リプラス アタッチ枠 TW用 複層ガラス 上げ下げ窓上げ下げ（U）ガラス中央部熱貫流率Ug1.2以下大（L）</t>
  </si>
  <si>
    <t>003RIZHR7ZS</t>
  </si>
  <si>
    <t>断熱等リプラス専用枠(23年3月末販売終了)（樹脂スペーサー）引違い（H）ガラス日射熱取得率：η 0.65以下小（S）</t>
  </si>
  <si>
    <t>003RIZHR7ZM</t>
  </si>
  <si>
    <t>断熱等リプラス専用枠(23年3月末販売終了)（樹脂スペーサー）引違い（H）ガラス日射熱取得率：η 0.65以下中（M）</t>
  </si>
  <si>
    <t>003RIZHR7ZL</t>
  </si>
  <si>
    <t>断熱等リプラス専用枠(23年3月末販売終了)（樹脂スペーサー）引違い（H）ガラス日射熱取得率：η 0.65以下大（L）</t>
  </si>
  <si>
    <t>003RIYHR7ZS</t>
  </si>
  <si>
    <t>断熱等リプラス専用枠(23年3月末販売終了)（アルミスペーサー）引違い（H）ガラス日射熱取得率：η 0.65以下小（S）</t>
  </si>
  <si>
    <t>003RIYHR7ZM</t>
  </si>
  <si>
    <t>断熱等リプラス専用枠(23年3月末販売終了)（アルミスペーサー）引違い（H）ガラス日射熱取得率：η 0.65以下中（M）</t>
  </si>
  <si>
    <t>003RIYHR7ZL</t>
  </si>
  <si>
    <t>断熱等リプラス専用枠(23年3月末販売終了)（アルミスペーサー）引違い（H）ガラス日射熱取得率：η 0.65以下大（L）</t>
  </si>
  <si>
    <t>003RINHR7ZS</t>
  </si>
  <si>
    <t>断熱等リプラス アタッチ枠 サーモス用（樹脂スペーサー）内外色組合せ (2024年1月販売終了）引違い（H）ガラス日射熱取得率：η 0.65以下小（S）</t>
  </si>
  <si>
    <t>003RINHR7ZM</t>
  </si>
  <si>
    <t>断熱等リプラス アタッチ枠 サーモス用（樹脂スペーサー）内外色組合せ (2024年1月販売終了）引違い（H）ガラス日射熱取得率：η 0.65以下中（M）</t>
  </si>
  <si>
    <t>003RINHR7ZL</t>
  </si>
  <si>
    <t>断熱等リプラス アタッチ枠 サーモス用（樹脂スペーサー）内外色組合せ (2024年1月販売終了）引違い（H）ガラス日射熱取得率：η 0.65以下大（L）</t>
  </si>
  <si>
    <t>003RIAHR7ZS</t>
  </si>
  <si>
    <t>断熱等リプラス アタッチ枠 サーモス用（アルミスペーサー）(2024年1月販売終了）引違い（H）ガラス日射熱取得率：η 0.65以下小（S）</t>
  </si>
  <si>
    <t>003RIAHR7ZM</t>
  </si>
  <si>
    <t>断熱等リプラス アタッチ枠 サーモス用（アルミスペーサー）(2024年1月販売終了）引違い（H）ガラス日射熱取得率：η 0.65以下中（M）</t>
  </si>
  <si>
    <t>003RIAHR7ZL</t>
  </si>
  <si>
    <t>断熱等リプラス アタッチ枠 サーモス用（アルミスペーサー）(2024年1月販売終了）引違い（H）ガラス日射熱取得率：η 0.65以下大（L）</t>
  </si>
  <si>
    <t>003RIATR7ZS</t>
  </si>
  <si>
    <t>断熱等リプラス アタッチ枠 サーモス用（アルミスペーサー）開き（T）ガラス日射熱取得率：η 0.65以下小（S）</t>
  </si>
  <si>
    <t>003RIATR7ZM</t>
  </si>
  <si>
    <t>断熱等リプラス アタッチ枠 サーモス用（アルミスペーサー）開き（T）ガラス日射熱取得率：η 0.65以下中（M）</t>
  </si>
  <si>
    <t>003RIATR7ZL</t>
  </si>
  <si>
    <t>断熱等リプラス アタッチ枠 サーモス用（アルミスペーサー）開き（T）ガラス日射熱取得率：η 0.65以下大（L）</t>
  </si>
  <si>
    <t>003RIAPR7ZS</t>
  </si>
  <si>
    <t>断熱等リプラス アタッチ枠 サーモス用（アルミスペーサー）プロジェクト（P）ガラス日射熱取得率：η 0.65以下小（S）</t>
  </si>
  <si>
    <t>003RIAPR7ZM</t>
  </si>
  <si>
    <t>断熱等リプラス アタッチ枠 サーモス用（アルミスペーサー）プロジェクト（P）ガラス日射熱取得率：η 0.65以下中（M）</t>
  </si>
  <si>
    <t>003RIAPR7ZL</t>
  </si>
  <si>
    <t>断熱等リプラス アタッチ枠 サーモス用（アルミスペーサー）プロジェクト（P）ガラス日射熱取得率：η 0.65以下大（L）</t>
  </si>
  <si>
    <t>003RIAUR7ZS</t>
  </si>
  <si>
    <t>断熱等リプラス アタッチ枠 サーモス用（アルミスペーサー）上げ下げ（U）ガラス日射熱取得率：η 0.65以下小（S）</t>
  </si>
  <si>
    <t>003RIAUR7ZM</t>
  </si>
  <si>
    <t>断熱等リプラス アタッチ枠 サーモス用（アルミスペーサー）上げ下げ（U）ガラス日射熱取得率：η 0.65以下中（M）</t>
  </si>
  <si>
    <t>003RIAUR7ZL</t>
  </si>
  <si>
    <t>断熱等リプラス アタッチ枠 サーモス用（アルミスペーサー）上げ下げ（U）ガラス日射熱取得率：η 0.65以下大（L）</t>
  </si>
  <si>
    <t>003RIAFR7ZS</t>
  </si>
  <si>
    <t>断熱等リプラス アタッチ枠 サーモス用（アルミスペーサー）FIX（F）ガラス日射熱取得率：η 0.65以下小（S）</t>
  </si>
  <si>
    <t>003RIAFR7ZM</t>
  </si>
  <si>
    <t>断熱等リプラス アタッチ枠 サーモス用（アルミスペーサー）FIX（F）ガラス日射熱取得率：η 0.65以下中（M）</t>
  </si>
  <si>
    <t>003RIAFR7ZL</t>
  </si>
  <si>
    <t>断熱等リプラス アタッチ枠 サーモス用（アルミスペーサー）FIX（F）ガラス日射熱取得率：η 0.65以下大（L）</t>
  </si>
  <si>
    <t>003RIJHR7ZS</t>
  </si>
  <si>
    <t>断熱等リプラス アタッチ枠 サーモス用（樹脂スペーサー）内外色組合せ・内外同系色 (2024年1月販売終了）引違い（H）ガラス日射熱取得率：η 0.65以下小（S）</t>
  </si>
  <si>
    <t>003RIJHR7ZM</t>
  </si>
  <si>
    <t>断熱等リプラス アタッチ枠 サーモス用（樹脂スペーサー）内外色組合せ・内外同系色 (2024年1月販売終了）引違い（H）ガラス日射熱取得率：η 0.65以下中（M）</t>
  </si>
  <si>
    <t>003RIJHR7ZL</t>
  </si>
  <si>
    <t>断熱等リプラス アタッチ枠 サーモス用（樹脂スペーサー）内外色組合せ・内外同系色 (2024年1月販売終了）引違い（H）ガラス日射熱取得率：η 0.65以下大（L）</t>
  </si>
  <si>
    <t>003RIJTR7ZS</t>
  </si>
  <si>
    <t>断熱等リプラス アタッチ枠 サーモス用（樹脂スペーサー）内外色組合せ・内外同系色開き（T）ガラス日射熱取得率：η 0.65以下小（S）</t>
  </si>
  <si>
    <t>003RIJTR7ZM</t>
  </si>
  <si>
    <t>断熱等リプラス アタッチ枠 サーモス用（樹脂スペーサー）内外色組合せ・内外同系色開き（T）ガラス日射熱取得率：η 0.65以下中（M）</t>
  </si>
  <si>
    <t>003RIJTR7ZL</t>
  </si>
  <si>
    <t>断熱等リプラス アタッチ枠 サーモス用（樹脂スペーサー）内外色組合せ・内外同系色開き（T）ガラス日射熱取得率：η 0.65以下大（L）</t>
  </si>
  <si>
    <t>003RIJPR7ZS</t>
  </si>
  <si>
    <t>断熱等リプラス アタッチ枠 サーモス用（樹脂スペーサー）内外色組合せ・内外同系色プロジェクト（P）ガラス日射熱取得率：η 0.65以下小（S）</t>
  </si>
  <si>
    <t>003RIJPR7ZM</t>
  </si>
  <si>
    <t>断熱等リプラス アタッチ枠 サーモス用（樹脂スペーサー）内外色組合せ・内外同系色プロジェクト（P）ガラス日射熱取得率：η 0.65以下中（M）</t>
  </si>
  <si>
    <t>003RIJPR7ZL</t>
  </si>
  <si>
    <t>断熱等リプラス アタッチ枠 サーモス用（樹脂スペーサー）内外色組合せ・内外同系色プロジェクト（P）ガラス日射熱取得率：η 0.65以下大（L）</t>
  </si>
  <si>
    <t>003RIJUR7ZS</t>
  </si>
  <si>
    <t>断熱等リプラス アタッチ枠 サーモス用（樹脂スペーサー）内外色組合せ・内外同系色上げ下げ（U）ガラス日射熱取得率：η 0.65以下小（S）</t>
  </si>
  <si>
    <t>003RIJUR7ZM</t>
  </si>
  <si>
    <t>断熱等リプラス アタッチ枠 サーモス用（樹脂スペーサー）内外色組合せ・内外同系色上げ下げ（U）ガラス日射熱取得率：η 0.65以下中（M）</t>
  </si>
  <si>
    <t>003RIJUR7ZL</t>
  </si>
  <si>
    <t>断熱等リプラス アタッチ枠 サーモス用（樹脂スペーサー）内外色組合せ・内外同系色上げ下げ（U）ガラス日射熱取得率：η 0.65以下大（L）</t>
  </si>
  <si>
    <t>003RIJFR7ZS</t>
  </si>
  <si>
    <t>断熱等リプラス アタッチ枠 サーモス用（樹脂スペーサー）内外色組合せ・内外同系色FIX（F）ガラス日射熱取得率：η 0.65以下小（S）</t>
  </si>
  <si>
    <t>003RIJFR7ZM</t>
  </si>
  <si>
    <t>断熱等リプラス アタッチ枠 サーモス用（樹脂スペーサー）内外色組合せ・内外同系色FIX（F）ガラス日射熱取得率：η 0.65以下中（M）</t>
  </si>
  <si>
    <t>003RIJFR7ZL</t>
  </si>
  <si>
    <t>断熱等リプラス アタッチ枠 サーモス用（樹脂スペーサー）内外色組合せ・内外同系色FIX（F）ガラス日射熱取得率：η 0.65以下大（L）</t>
  </si>
  <si>
    <t>003RITTR7ZS</t>
  </si>
  <si>
    <t>断熱等リプラス アタッチ枠 TW用 トリプルガラス 縦すべり出し窓 グレモン（アルゴンガス）開き（T）ガラス日射熱取得率：η 0.65以下小（S）</t>
  </si>
  <si>
    <t>003RITTR7ZM</t>
  </si>
  <si>
    <t>断熱等リプラス アタッチ枠 TW用 トリプルガラス 縦すべり出し窓 グレモン（アルゴンガス）開き（T）ガラス日射熱取得率：η 0.65以下中（M）</t>
  </si>
  <si>
    <t>003RITTR7ZL</t>
  </si>
  <si>
    <t>断熱等リプラス アタッチ枠 TW用 トリプルガラス 縦すべり出し窓 グレモン（アルゴンガス）開き（T）ガラス日射熱取得率：η 0.65以下大（L）</t>
  </si>
  <si>
    <t>003RITFR7ZS</t>
  </si>
  <si>
    <t>断熱等リプラス アタッチ枠 TW用 トリプルガラス FIX窓（アルゴンガス）FIX（F）ガラス日射熱取得率：η 0.65以下小（S）</t>
  </si>
  <si>
    <t>003RITFR7ZM</t>
  </si>
  <si>
    <t>断熱等リプラス アタッチ枠 TW用 トリプルガラス FIX窓（アルゴンガス）FIX（F）ガラス日射熱取得率：η 0.65以下中（M）</t>
  </si>
  <si>
    <t>003RITFR7ZL</t>
  </si>
  <si>
    <t>断熱等リプラス アタッチ枠 TW用 トリプルガラス FIX窓（アルゴンガス）FIX（F）ガラス日射熱取得率：η 0.65以下大（L）</t>
  </si>
  <si>
    <t>003RITHR7ZS</t>
  </si>
  <si>
    <t>断熱等リプラス アタッチ枠 TW用 トリプルガラス 引違い窓（アルゴンガス） (2024年1月販売終了）引違い（H）ガラス日射熱取得率：η 0.65以下小（S）</t>
  </si>
  <si>
    <t>003RITHR7ZM</t>
  </si>
  <si>
    <t>断熱等リプラス アタッチ枠 TW用 トリプルガラス 引違い窓（アルゴンガス） (2024年1月販売終了）引違い（H）ガラス日射熱取得率：η 0.65以下中（M）</t>
  </si>
  <si>
    <t>003RITHR7ZL</t>
  </si>
  <si>
    <t>断熱等リプラス アタッチ枠 TW用 トリプルガラス 引違い窓（アルゴンガス） (2024年1月販売終了）引違い（H）ガラス日射熱取得率：η 0.65以下大（L）</t>
  </si>
  <si>
    <t>003RITUR7ZS</t>
  </si>
  <si>
    <t>断熱等リプラス アタッチ枠 TW用 トリプルガラス 上げ下げ窓（アルゴンガス）上げ下げ（U）ガラス日射熱取得率：η 0.65以下小（S）</t>
  </si>
  <si>
    <t>003RITUR7ZM</t>
  </si>
  <si>
    <t>断熱等リプラス アタッチ枠 TW用 トリプルガラス 上げ下げ窓（アルゴンガス）上げ下げ（U）ガラス日射熱取得率：η 0.65以下中（M）</t>
  </si>
  <si>
    <t>003RITUR7ZL</t>
  </si>
  <si>
    <t>断熱等リプラス アタッチ枠 TW用 トリプルガラス 上げ下げ窓（アルゴンガス）上げ下げ（U）ガラス日射熱取得率：η 0.65以下大（L）</t>
  </si>
  <si>
    <t>003RIZHJ7ZS</t>
  </si>
  <si>
    <t>断熱等+防犯リプラス専用枠(23年3月末販売終了)（樹脂スペーサー）引違い（H）ガラス日射熱取得率：η 0.65以下小（S）</t>
  </si>
  <si>
    <t>003RIZHJ7ZM</t>
  </si>
  <si>
    <t>断熱等+防犯リプラス専用枠(23年3月末販売終了)（樹脂スペーサー）引違い（H）ガラス日射熱取得率：η 0.65以下中（M）</t>
  </si>
  <si>
    <t>003RIZHJ7ZL</t>
  </si>
  <si>
    <t>断熱等+防犯リプラス専用枠(23年3月末販売終了)（樹脂スペーサー）引違い（H）ガラス日射熱取得率：η 0.65以下大（L）</t>
  </si>
  <si>
    <t>003RIYHJ7ZS</t>
  </si>
  <si>
    <t>断熱等+防犯リプラス専用枠(23年3月末販売終了)（アルミスペーサー）引違い（H）ガラス日射熱取得率：η 0.65以下小（S）</t>
  </si>
  <si>
    <t>003RIYHJ7ZM</t>
  </si>
  <si>
    <t>断熱等+防犯リプラス専用枠(23年3月末販売終了)（アルミスペーサー）引違い（H）ガラス日射熱取得率：η 0.65以下中（M）</t>
  </si>
  <si>
    <t>003RIYHJ7ZL</t>
  </si>
  <si>
    <t>断熱等+防犯リプラス専用枠(23年3月末販売終了)（アルミスペーサー）引違い（H）ガラス日射熱取得率：η 0.65以下大（L）</t>
  </si>
  <si>
    <t>003RINHJ7ZS</t>
  </si>
  <si>
    <t>断熱等+防犯リプラス アタッチ枠 サーモス用（樹脂スペーサー）内外色組合せ (2024年1月販売終了）引違い（H）ガラス日射熱取得率：η 0.65以下小（S）</t>
  </si>
  <si>
    <t>003RINHJ7ZM</t>
  </si>
  <si>
    <t>断熱等+防犯リプラス アタッチ枠 サーモス用（樹脂スペーサー）内外色組合せ (2024年1月販売終了）引違い（H）ガラス日射熱取得率：η 0.65以下中（M）</t>
  </si>
  <si>
    <t>003RINHJ7ZL</t>
  </si>
  <si>
    <t>断熱等+防犯リプラス アタッチ枠 サーモス用（樹脂スペーサー）内外色組合せ (2024年1月販売終了）引違い（H）ガラス日射熱取得率：η 0.65以下大（L）</t>
  </si>
  <si>
    <t>003RIAHJ7ZS</t>
  </si>
  <si>
    <t>断熱等+防犯リプラス アタッチ枠 サーモス用（アルミスペーサー）(2024年1月販売終了）引違い（H）ガラス日射熱取得率：η 0.65以下小（S）</t>
  </si>
  <si>
    <t>003RIAHJ7ZM</t>
  </si>
  <si>
    <t>断熱等+防犯リプラス アタッチ枠 サーモス用（アルミスペーサー）(2024年1月販売終了）引違い（H）ガラス日射熱取得率：η 0.65以下中（M）</t>
  </si>
  <si>
    <t>003RIAHJ7ZL</t>
  </si>
  <si>
    <t>断熱等+防犯リプラス アタッチ枠 サーモス用（アルミスペーサー）(2024年1月販売終了）引違い（H）ガラス日射熱取得率：η 0.65以下大（L）</t>
  </si>
  <si>
    <t>003RIAUJ7ZS</t>
  </si>
  <si>
    <t>断熱等+防犯リプラス アタッチ枠 サーモス用（アルミスペーサー）上げ下げ（U）ガラス日射熱取得率：η 0.65以下小（S）</t>
  </si>
  <si>
    <t>003RIAUJ7ZM</t>
  </si>
  <si>
    <t>断熱等+防犯リプラス アタッチ枠 サーモス用（アルミスペーサー）上げ下げ（U）ガラス日射熱取得率：η 0.65以下中（M）</t>
  </si>
  <si>
    <t>003RIAUJ7ZL</t>
  </si>
  <si>
    <t>断熱等+防犯リプラス アタッチ枠 サーモス用（アルミスペーサー）上げ下げ（U）ガラス日射熱取得率：η 0.65以下大（L）</t>
  </si>
  <si>
    <t>003RIJHJ7ZS</t>
  </si>
  <si>
    <t>断熱等+防犯リプラス アタッチ枠 サーモス用（樹脂スペーサー）内外色組合せ・内外同系色 (2024年1月販売終了）引違い（H）ガラス日射熱取得率：η 0.65以下小（S）</t>
  </si>
  <si>
    <t>003RIJHJ7ZM</t>
  </si>
  <si>
    <t>断熱等+防犯リプラス アタッチ枠 サーモス用（樹脂スペーサー）内外色組合せ・内外同系色 (2024年1月販売終了）引違い（H）ガラス日射熱取得率：η 0.65以下中（M）</t>
  </si>
  <si>
    <t>003RIJHJ7ZL</t>
  </si>
  <si>
    <t>断熱等+防犯リプラス アタッチ枠 サーモス用（樹脂スペーサー）内外色組合せ・内外同系色 (2024年1月販売終了）引違い（H）ガラス日射熱取得率：η 0.65以下大（L）</t>
  </si>
  <si>
    <t>003RIJUJ7ZS</t>
  </si>
  <si>
    <t>断熱等+防犯リプラス アタッチ枠 サーモス用（樹脂スペーサー）内外色組合せ・内外同系色上げ下げ（U）ガラス日射熱取得率：η 0.65以下小（S）</t>
  </si>
  <si>
    <t>003RIJUJ7ZM</t>
  </si>
  <si>
    <t>断熱等+防犯リプラス アタッチ枠 サーモス用（樹脂スペーサー）内外色組合せ・内外同系色上げ下げ（U）ガラス日射熱取得率：η 0.65以下中（M）</t>
  </si>
  <si>
    <t>003RIJUJ7ZL</t>
  </si>
  <si>
    <t>断熱等+防犯リプラス アタッチ枠 サーモス用（樹脂スペーサー）内外色組合せ・内外同系色上げ下げ（U）ガラス日射熱取得率：η 0.65以下大（L）</t>
  </si>
  <si>
    <t>003RITHJ7ZS</t>
  </si>
  <si>
    <t>断熱等+防犯リプラス アタッチ枠 TW用 トリプルガラス 引違い窓（アルゴンガス） (2024年1月販売終了）引違い（H）ガラス日射熱取得率：η 0.65以下小（S）</t>
  </si>
  <si>
    <t>003RITHJ7ZM</t>
  </si>
  <si>
    <t>断熱等+防犯リプラス アタッチ枠 TW用 トリプルガラス 引違い窓（アルゴンガス） (2024年1月販売終了）引違い（H）ガラス日射熱取得率：η 0.65以下中（M）</t>
  </si>
  <si>
    <t>003RITHJ7ZL</t>
  </si>
  <si>
    <t>断熱等+防犯リプラス アタッチ枠 TW用 トリプルガラス 引違い窓（アルゴンガス） (2024年1月販売終了）引違い（H）ガラス日射熱取得率：η 0.65以下大（L）</t>
  </si>
  <si>
    <t>003RITUJ7ZS</t>
  </si>
  <si>
    <t>断熱等+防犯リプラス アタッチ枠 TW用 トリプルガラス 上げ下げ窓（アルゴンガス）上げ下げ（U）ガラス日射熱取得率：η 0.65以下小（S）</t>
  </si>
  <si>
    <t>003RITUJ7ZM</t>
  </si>
  <si>
    <t>断熱等+防犯リプラス アタッチ枠 TW用 トリプルガラス 上げ下げ窓（アルゴンガス）上げ下げ（U）ガラス日射熱取得率：η 0.65以下中（M）</t>
  </si>
  <si>
    <t>003RITUJ7ZL</t>
  </si>
  <si>
    <t>断熱等+防犯リプラス アタッチ枠 TW用 トリプルガラス 上げ下げ窓（アルゴンガス）上げ下げ（U）ガラス日射熱取得率：η 0.65以下大（L）</t>
  </si>
  <si>
    <t>003RIZHK7ZS</t>
  </si>
  <si>
    <t>断熱等+防災リプラス専用枠(23年3月末販売終了)（樹脂スペーサー）引違い（H）ガラス日射熱取得率：η 0.65以下小（S）</t>
  </si>
  <si>
    <t>003RIZHK7ZM</t>
  </si>
  <si>
    <t>断熱等+防災リプラス専用枠(23年3月末販売終了)（樹脂スペーサー）引違い（H）ガラス日射熱取得率：η 0.65以下中（M）</t>
  </si>
  <si>
    <t>003RIZHK7ZL</t>
  </si>
  <si>
    <t>断熱等+防災リプラス専用枠(23年3月末販売終了)（樹脂スペーサー）引違い（H）ガラス日射熱取得率：η 0.65以下大（L）</t>
  </si>
  <si>
    <t>003RIYHK7ZS</t>
  </si>
  <si>
    <t>断熱等+防災リプラス専用枠(23年3月末販売終了)（アルミスペーサー）引違い（H）ガラス日射熱取得率：η 0.65以下小（S）</t>
  </si>
  <si>
    <t>003RIYHK7ZM</t>
  </si>
  <si>
    <t>断熱等+防災リプラス専用枠(23年3月末販売終了)（アルミスペーサー）引違い（H）ガラス日射熱取得率：η 0.65以下中（M）</t>
  </si>
  <si>
    <t>003RIYHK7ZL</t>
  </si>
  <si>
    <t>断熱等+防災リプラス専用枠(23年3月末販売終了)（アルミスペーサー）引違い（H）ガラス日射熱取得率：η 0.65以下大（L）</t>
  </si>
  <si>
    <t>003RINHK7ZS</t>
  </si>
  <si>
    <t>断熱等+防災リプラス アタッチ枠 サーモス用（樹脂スペーサー）内外色組合せ (2024年1月販売終了）引違い（H）ガラス日射熱取得率：η 0.65以下小（S）</t>
  </si>
  <si>
    <t>003RINHK7ZM</t>
  </si>
  <si>
    <t>断熱等+防災リプラス アタッチ枠 サーモス用（樹脂スペーサー）内外色組合せ (2024年1月販売終了）引違い（H）ガラス日射熱取得率：η 0.65以下中（M）</t>
  </si>
  <si>
    <t>003RINHK7ZL</t>
  </si>
  <si>
    <t>断熱等+防災リプラス アタッチ枠 サーモス用（樹脂スペーサー）内外色組合せ (2024年1月販売終了）引違い（H）ガラス日射熱取得率：η 0.65以下大（L）</t>
  </si>
  <si>
    <t>003RIAHK7ZS</t>
  </si>
  <si>
    <t>断熱等+防災リプラス アタッチ枠 サーモス用（アルミスペーサー）(2024年1月販売終了）引違い（H）ガラス日射熱取得率：η 0.65以下小（S）</t>
  </si>
  <si>
    <t>003RIAHK7ZM</t>
  </si>
  <si>
    <t>断熱等+防災リプラス アタッチ枠 サーモス用（アルミスペーサー）(2024年1月販売終了）引違い（H）ガラス日射熱取得率：η 0.65以下中（M）</t>
  </si>
  <si>
    <t>003RIAHK7ZL</t>
  </si>
  <si>
    <t>断熱等+防災リプラス アタッチ枠 サーモス用（アルミスペーサー）(2024年1月販売終了）引違い（H）ガラス日射熱取得率：η 0.65以下大（L）</t>
  </si>
  <si>
    <t>003RIATK7ZS</t>
  </si>
  <si>
    <t>断熱等+防災リプラス アタッチ枠 サーモス用（アルミスペーサー）開き（T）ガラス日射熱取得率：η 0.65以下小（S）</t>
  </si>
  <si>
    <t>003RIATK7ZM</t>
  </si>
  <si>
    <t>断熱等+防災リプラス アタッチ枠 サーモス用（アルミスペーサー）開き（T）ガラス日射熱取得率：η 0.65以下中（M）</t>
  </si>
  <si>
    <t>003RIATK7ZL</t>
  </si>
  <si>
    <t>断熱等+防災リプラス アタッチ枠 サーモス用（アルミスペーサー）開き（T）ガラス日射熱取得率：η 0.65以下大（L）</t>
  </si>
  <si>
    <t>003RIAPK7ZS</t>
  </si>
  <si>
    <t>断熱等+防災リプラス アタッチ枠 サーモス用（アルミスペーサー）プロジェクト（P）ガラス日射熱取得率：η 0.65以下小（S）</t>
  </si>
  <si>
    <t>003RIAPK7ZM</t>
  </si>
  <si>
    <t>断熱等+防災リプラス アタッチ枠 サーモス用（アルミスペーサー）プロジェクト（P）ガラス日射熱取得率：η 0.65以下中（M）</t>
  </si>
  <si>
    <t>003RIAPK7ZL</t>
  </si>
  <si>
    <t>断熱等+防災リプラス アタッチ枠 サーモス用（アルミスペーサー）プロジェクト（P）ガラス日射熱取得率：η 0.65以下大（L）</t>
  </si>
  <si>
    <t>003RIAUK7ZS</t>
  </si>
  <si>
    <t>断熱等+防災リプラス アタッチ枠 サーモス用（アルミスペーサー）上げ下げ（U）ガラス日射熱取得率：η 0.65以下小（S）</t>
  </si>
  <si>
    <t>003RIAUK7ZM</t>
  </si>
  <si>
    <t>断熱等+防災リプラス アタッチ枠 サーモス用（アルミスペーサー）上げ下げ（U）ガラス日射熱取得率：η 0.65以下中（M）</t>
  </si>
  <si>
    <t>003RIAUK7ZL</t>
  </si>
  <si>
    <t>断熱等+防災リプラス アタッチ枠 サーモス用（アルミスペーサー）上げ下げ（U）ガラス日射熱取得率：η 0.65以下大（L）</t>
  </si>
  <si>
    <t>003RIAFK7ZS</t>
  </si>
  <si>
    <t>断熱等+防災リプラス アタッチ枠 サーモス用（アルミスペーサー）FIX（F）ガラス日射熱取得率：η 0.65以下小（S）</t>
  </si>
  <si>
    <t>003RIAFK7ZM</t>
  </si>
  <si>
    <t>断熱等+防災リプラス アタッチ枠 サーモス用（アルミスペーサー）FIX（F）ガラス日射熱取得率：η 0.65以下中（M）</t>
  </si>
  <si>
    <t>003RIAFK7ZL</t>
  </si>
  <si>
    <t>断熱等+防災リプラス アタッチ枠 サーモス用（アルミスペーサー）FIX（F）ガラス日射熱取得率：η 0.65以下大（L）</t>
  </si>
  <si>
    <t>003RIJHK7ZS</t>
  </si>
  <si>
    <t>断熱等+防災リプラス アタッチ枠 サーモス用（樹脂スペーサー）内外色組合せ・内外同系色 (2024年1月販売終了）引違い（H）ガラス日射熱取得率：η 0.65以下小（S）</t>
  </si>
  <si>
    <t>003RIJHK7ZM</t>
  </si>
  <si>
    <t>断熱等+防災リプラス アタッチ枠 サーモス用（樹脂スペーサー）内外色組合せ・内外同系色 (2024年1月販売終了）引違い（H）ガラス日射熱取得率：η 0.65以下中（M）</t>
  </si>
  <si>
    <t>003RIJHK7ZL</t>
  </si>
  <si>
    <t>断熱等+防災リプラス アタッチ枠 サーモス用（樹脂スペーサー）内外色組合せ・内外同系色 (2024年1月販売終了）引違い（H）ガラス日射熱取得率：η 0.65以下大（L）</t>
  </si>
  <si>
    <t>003RIJTK7ZS</t>
  </si>
  <si>
    <t>断熱等+防災リプラス アタッチ枠 サーモス用（樹脂スペーサー）内外色組合せ・内外同系色開き（T）ガラス日射熱取得率：η 0.65以下小（S）</t>
  </si>
  <si>
    <t>003RIJTK7ZM</t>
  </si>
  <si>
    <t>断熱等+防災リプラス アタッチ枠 サーモス用（樹脂スペーサー）内外色組合せ・内外同系色開き（T）ガラス日射熱取得率：η 0.65以下中（M）</t>
  </si>
  <si>
    <t>003RIJTK7ZL</t>
  </si>
  <si>
    <t>断熱等+防災リプラス アタッチ枠 サーモス用（樹脂スペーサー）内外色組合せ・内外同系色開き（T）ガラス日射熱取得率：η 0.65以下大（L）</t>
  </si>
  <si>
    <t>003RIJPK7ZS</t>
  </si>
  <si>
    <t>断熱等+防災リプラス アタッチ枠 サーモス用（樹脂スペーサー）内外色組合せ・内外同系色プロジェクト（P）ガラス日射熱取得率：η 0.65以下小（S）</t>
  </si>
  <si>
    <t>003RIJPK7ZM</t>
  </si>
  <si>
    <t>断熱等+防災リプラス アタッチ枠 サーモス用（樹脂スペーサー）内外色組合せ・内外同系色プロジェクト（P）ガラス日射熱取得率：η 0.65以下中（M）</t>
  </si>
  <si>
    <t>003RIJPK7ZL</t>
  </si>
  <si>
    <t>断熱等+防災リプラス アタッチ枠 サーモス用（樹脂スペーサー）内外色組合せ・内外同系色プロジェクト（P）ガラス日射熱取得率：η 0.65以下大（L）</t>
  </si>
  <si>
    <t>003RIJUK7ZS</t>
  </si>
  <si>
    <t>断熱等+防災リプラス アタッチ枠 サーモス用（樹脂スペーサー）内外色組合せ・内外同系色上げ下げ（U）ガラス日射熱取得率：η 0.65以下小（S）</t>
  </si>
  <si>
    <t>003RIJUK7ZM</t>
  </si>
  <si>
    <t>断熱等+防災リプラス アタッチ枠 サーモス用（樹脂スペーサー）内外色組合せ・内外同系色上げ下げ（U）ガラス日射熱取得率：η 0.65以下中（M）</t>
  </si>
  <si>
    <t>003RIJUK7ZL</t>
  </si>
  <si>
    <t>断熱等+防災リプラス アタッチ枠 サーモス用（樹脂スペーサー）内外色組合せ・内外同系色上げ下げ（U）ガラス日射熱取得率：η 0.65以下大（L）</t>
  </si>
  <si>
    <t>003RIJFK7ZS</t>
  </si>
  <si>
    <t>断熱等+防災リプラス アタッチ枠 サーモス用（樹脂スペーサー）内外色組合せ・内外同系色FIX（F）ガラス日射熱取得率：η 0.65以下小（S）</t>
  </si>
  <si>
    <t>003RIJFK7ZM</t>
  </si>
  <si>
    <t>断熱等+防災リプラス アタッチ枠 サーモス用（樹脂スペーサー）内外色組合せ・内外同系色FIX（F）ガラス日射熱取得率：η 0.65以下中（M）</t>
  </si>
  <si>
    <t>003RIJFK7ZL</t>
  </si>
  <si>
    <t>断熱等+防災リプラス アタッチ枠 サーモス用（樹脂スペーサー）内外色組合せ・内外同系色FIX（F）ガラス日射熱取得率：η 0.65以下大（L）</t>
  </si>
  <si>
    <t>003RITTK7ZS</t>
  </si>
  <si>
    <t>断熱等+防災リプラス アタッチ枠 TW用 トリプルガラス 縦すべり出し窓 グレモン（アルゴンガス）開き（T）ガラス日射熱取得率：η 0.65以下小（S）</t>
  </si>
  <si>
    <t>003RITTK7ZM</t>
  </si>
  <si>
    <t>断熱等+防災リプラス アタッチ枠 TW用 トリプルガラス 縦すべり出し窓 グレモン（アルゴンガス）開き（T）ガラス日射熱取得率：η 0.65以下中（M）</t>
  </si>
  <si>
    <t>003RITTK7ZL</t>
  </si>
  <si>
    <t>断熱等+防災リプラス アタッチ枠 TW用 トリプルガラス 縦すべり出し窓 グレモン（アルゴンガス）開き（T）ガラス日射熱取得率：η 0.65以下大（L）</t>
  </si>
  <si>
    <t>003RITFK7ZS</t>
  </si>
  <si>
    <t>断熱等+防災リプラス アタッチ枠 TW用 トリプルガラス FIX窓（アルゴンガス）FIX（F）ガラス日射熱取得率：η 0.65以下小（S）</t>
  </si>
  <si>
    <t>003RITFK7ZM</t>
  </si>
  <si>
    <t>断熱等+防災リプラス アタッチ枠 TW用 トリプルガラス FIX窓（アルゴンガス）FIX（F）ガラス日射熱取得率：η 0.65以下中（M）</t>
  </si>
  <si>
    <t>003RITFK7ZL</t>
  </si>
  <si>
    <t>断熱等+防災リプラス アタッチ枠 TW用 トリプルガラス FIX窓（アルゴンガス）FIX（F）ガラス日射熱取得率：η 0.65以下大（L）</t>
  </si>
  <si>
    <t>003RITHK7ZS</t>
  </si>
  <si>
    <t>断熱等+防災リプラス アタッチ枠 TW用 トリプルガラス 引違い窓（アルゴンガス） (2024年1月販売終了）引違い（H）ガラス日射熱取得率：η 0.65以下小（S）</t>
  </si>
  <si>
    <t>003RITHK7ZM</t>
  </si>
  <si>
    <t>断熱等+防災リプラス アタッチ枠 TW用 トリプルガラス 引違い窓（アルゴンガス） (2024年1月販売終了）引違い（H）ガラス日射熱取得率：η 0.65以下中（M）</t>
  </si>
  <si>
    <t>003RITHK7ZL</t>
  </si>
  <si>
    <t>断熱等+防災リプラス アタッチ枠 TW用 トリプルガラス 引違い窓（アルゴンガス） (2024年1月販売終了）引違い（H）ガラス日射熱取得率：η 0.65以下大（L）</t>
  </si>
  <si>
    <t>003RITUK7ZS</t>
  </si>
  <si>
    <t>断熱等+防災リプラス アタッチ枠 TW用 トリプルガラス 上げ下げ窓（アルゴンガス）上げ下げ（U）ガラス日射熱取得率：η 0.65以下小（S）</t>
  </si>
  <si>
    <t>003RITUK7ZM</t>
  </si>
  <si>
    <t>断熱等+防災リプラス アタッチ枠 TW用 トリプルガラス 上げ下げ窓（アルゴンガス）上げ下げ（U）ガラス日射熱取得率：η 0.65以下中（M）</t>
  </si>
  <si>
    <t>003RITUK7ZL</t>
  </si>
  <si>
    <t>断熱等+防災リプラス アタッチ枠 TW用 トリプルガラス 上げ下げ窓（アルゴンガス）上げ下げ（U）ガラス日射熱取得率：η 0.65以下大（L）</t>
  </si>
  <si>
    <t>003RIFTR7ZS</t>
  </si>
  <si>
    <t>断熱等リプラス アタッチ枠 TW用 複層ガラス 縦すべり出し窓 グレモン開き（T）ガラス日射熱取得率：η 0.65以下小（S）</t>
  </si>
  <si>
    <t>003RIFTR7ZM</t>
  </si>
  <si>
    <t>断熱等リプラス アタッチ枠 TW用 複層ガラス 縦すべり出し窓 グレモン開き（T）ガラス日射熱取得率：η 0.65以下中（M）</t>
  </si>
  <si>
    <t>003RIFTR7ZL</t>
  </si>
  <si>
    <t>断熱等リプラス アタッチ枠 TW用 複層ガラス 縦すべり出し窓 グレモン開き（T）ガラス日射熱取得率：η 0.65以下大（L）</t>
  </si>
  <si>
    <t>003RIFFR7ZS</t>
  </si>
  <si>
    <t>断熱等リプラス アタッチ枠 TW用 複層ガラス FIX窓FIX（F）ガラス日射熱取得率：η 0.65以下小（S）</t>
  </si>
  <si>
    <t>003RIFFR7ZM</t>
  </si>
  <si>
    <t>断熱等リプラス アタッチ枠 TW用 複層ガラス FIX窓FIX（F）ガラス日射熱取得率：η 0.65以下中（M）</t>
  </si>
  <si>
    <t>003RIFFR7ZL</t>
  </si>
  <si>
    <t>断熱等リプラス アタッチ枠 TW用 複層ガラス FIX窓FIX（F）ガラス日射熱取得率：η 0.65以下大（L）</t>
  </si>
  <si>
    <t>003RIFHR7ZS</t>
  </si>
  <si>
    <t>断熱等リプラス アタッチ枠 TW用 複層ガラス 引違い窓  (2024年1月販売終了）引違い（H）ガラス日射熱取得率：η 0.65以下小（S）</t>
  </si>
  <si>
    <t>003RIFHR7ZM</t>
  </si>
  <si>
    <t>断熱等リプラス アタッチ枠 TW用 複層ガラス 引違い窓  (2024年1月販売終了）引違い（H）ガラス日射熱取得率：η 0.65以下中（M）</t>
  </si>
  <si>
    <t>003RIFHR7ZL</t>
  </si>
  <si>
    <t>断熱等リプラス アタッチ枠 TW用 複層ガラス 引違い窓  (2024年1月販売終了）引違い（H）ガラス日射熱取得率：η 0.65以下大（L）</t>
  </si>
  <si>
    <t>003RIFUR7ZS</t>
  </si>
  <si>
    <t>断熱等リプラス アタッチ枠 TW用 複層ガラス 上げ下げ窓上げ下げ（U）ガラス日射熱取得率：η 0.65以下小（S）</t>
  </si>
  <si>
    <t>003RIFUR7ZM</t>
  </si>
  <si>
    <t>断熱等リプラス アタッチ枠 TW用 複層ガラス 上げ下げ窓上げ下げ（U）ガラス日射熱取得率：η 0.65以下中（M）</t>
  </si>
  <si>
    <t>003RIFUR7ZL</t>
  </si>
  <si>
    <t>断熱等リプラス アタッチ枠 TW用 複層ガラス 上げ下げ窓上げ下げ（U）ガラス日射熱取得率：η 0.65以下大（L）</t>
  </si>
  <si>
    <t>003RIFHJ7ZS</t>
  </si>
  <si>
    <t>断熱等+防犯リプラス アタッチ枠 TW用 複層ガラス 引違い窓  (2024年1月販売終了）引違い（H）ガラス日射熱取得率：η 0.65以下小（S）</t>
  </si>
  <si>
    <t>003RIFHJ7ZM</t>
  </si>
  <si>
    <t>断熱等+防犯リプラス アタッチ枠 TW用 複層ガラス 引違い窓  (2024年1月販売終了）引違い（H）ガラス日射熱取得率：η 0.65以下中（M）</t>
  </si>
  <si>
    <t>003RIFHJ7ZL</t>
  </si>
  <si>
    <t>断熱等+防犯リプラス アタッチ枠 TW用 複層ガラス 引違い窓  (2024年1月販売終了）引違い（H）ガラス日射熱取得率：η 0.65以下大（L）</t>
  </si>
  <si>
    <t>003RIFUJ7ZS</t>
  </si>
  <si>
    <t>断熱等+防犯リプラス アタッチ枠 TW用 複層ガラス 上げ下げ窓上げ下げ（U）ガラス日射熱取得率：η 0.65以下小（S）</t>
  </si>
  <si>
    <t>003RIFUJ7ZM</t>
  </si>
  <si>
    <t>断熱等+防犯リプラス アタッチ枠 TW用 複層ガラス 上げ下げ窓上げ下げ（U）ガラス日射熱取得率：η 0.65以下中（M）</t>
  </si>
  <si>
    <t>003RIFUJ7ZL</t>
  </si>
  <si>
    <t>断熱等+防犯リプラス アタッチ枠 TW用 複層ガラス 上げ下げ窓上げ下げ（U）ガラス日射熱取得率：η 0.65以下大（L）</t>
  </si>
  <si>
    <t>003RIFTK7ZS</t>
  </si>
  <si>
    <t>断熱等+防災リプラス アタッチ枠 TW用 複層ガラス 縦すべり出し窓 グレモン開き（T）ガラス日射熱取得率：η 0.65以下小（S）</t>
  </si>
  <si>
    <t>003RIFTK7ZM</t>
  </si>
  <si>
    <t>断熱等+防災リプラス アタッチ枠 TW用 複層ガラス 縦すべり出し窓 グレモン開き（T）ガラス日射熱取得率：η 0.65以下中（M）</t>
  </si>
  <si>
    <t>003RIFTK7ZL</t>
  </si>
  <si>
    <t>断熱等+防災リプラス アタッチ枠 TW用 複層ガラス 縦すべり出し窓 グレモン開き（T）ガラス日射熱取得率：η 0.65以下大（L）</t>
  </si>
  <si>
    <t>003RIFFK7ZS</t>
  </si>
  <si>
    <t>断熱等+防災リプラス アタッチ枠 TW用 複層ガラス FIX窓FIX（F）ガラス日射熱取得率：η 0.65以下小（S）</t>
  </si>
  <si>
    <t>003RIFFK7ZM</t>
  </si>
  <si>
    <t>断熱等+防災リプラス アタッチ枠 TW用 複層ガラス FIX窓FIX（F）ガラス日射熱取得率：η 0.65以下中（M）</t>
  </si>
  <si>
    <t>003RIFFK7ZL</t>
  </si>
  <si>
    <t>断熱等+防災リプラス アタッチ枠 TW用 複層ガラス FIX窓FIX（F）ガラス日射熱取得率：η 0.65以下大（L）</t>
  </si>
  <si>
    <t>003RIFHK7ZS</t>
  </si>
  <si>
    <t>断熱等+防災リプラス アタッチ枠 TW用 複層ガラス 引違い窓  (2024年1月販売終了）引違い（H）ガラス日射熱取得率：η 0.65以下小（S）</t>
  </si>
  <si>
    <t>003RIFHK7ZM</t>
  </si>
  <si>
    <t>断熱等+防災リプラス アタッチ枠 TW用 複層ガラス 引違い窓  (2024年1月販売終了）引違い（H）ガラス日射熱取得率：η 0.65以下中（M）</t>
  </si>
  <si>
    <t>003RIFHK7ZL</t>
  </si>
  <si>
    <t>断熱等+防災リプラス アタッチ枠 TW用 複層ガラス 引違い窓  (2024年1月販売終了）引違い（H）ガラス日射熱取得率：η 0.65以下大（L）</t>
  </si>
  <si>
    <t>003RIFUK7ZS</t>
  </si>
  <si>
    <t>断熱等+防災リプラス アタッチ枠 TW用 複層ガラス 上げ下げ窓上げ下げ（U）ガラス日射熱取得率：η 0.65以下小（S）</t>
  </si>
  <si>
    <t>003RIFUK7ZM</t>
  </si>
  <si>
    <t>断熱等+防災リプラス アタッチ枠 TW用 複層ガラス 上げ下げ窓上げ下げ（U）ガラス日射熱取得率：η 0.65以下中（M）</t>
  </si>
  <si>
    <t>003RIFUK7ZL</t>
  </si>
  <si>
    <t>断熱等+防災リプラス アタッチ枠 TW用 複層ガラス 上げ下げ窓上げ下げ（U）ガラス日射熱取得率：η 0.65以下大（L）</t>
  </si>
  <si>
    <t>オープンウィン</t>
  </si>
  <si>
    <t>003SBYHSPKL</t>
  </si>
  <si>
    <t>防音オープンウィン・サーモスⅡ-Hタイプ引違い（H）一方が公称3mm以上、他方が公称3mm以上※中空層は6mm以上16mm以下の1層とする大（L）</t>
  </si>
  <si>
    <t>オープンウィン・サーモスⅡ-Hタイプ引違い（H）</t>
  </si>
  <si>
    <t>003SBYHSPKM</t>
  </si>
  <si>
    <t>防音オープンウィン・サーモスⅡ-Hタイプ引違い（H）一方が公称3mm以上、他方が公称3mm以上※中空層は6mm以上16mm以下の1層とする中（M）</t>
  </si>
  <si>
    <t>003SBYHSPKS</t>
  </si>
  <si>
    <t>防音オープンウィン・サーモスⅡ-Hタイプ引違い（H）一方が公称3mm以上、他方が公称3mm以上※中空層は6mm以上16mm以下の1層とする小（S）</t>
  </si>
  <si>
    <t>折り（W）</t>
  </si>
  <si>
    <t>Low-E複層 ガス層：14mm以上</t>
  </si>
  <si>
    <t>003SBYW6NBL</t>
  </si>
  <si>
    <t>断熱等+防犯オープンウィン・サーモスⅡ-Hタイプ折り（W）Low-E複層 ガス層：14mm以上大（L）</t>
  </si>
  <si>
    <t>オープンウィン・サーモスⅡ-Hタイプ折り（W）</t>
  </si>
  <si>
    <t>003SBYW6NBM</t>
  </si>
  <si>
    <t>断熱等+防犯オープンウィン・サーモスⅡ-Hタイプ折り（W）Low-E複層 ガス層：14mm以上中（M）</t>
  </si>
  <si>
    <t>003SBYW6NBS</t>
  </si>
  <si>
    <t>断熱等+防犯オープンウィン・サーモスⅡ-Hタイプ折り（W）Low-E複層 ガス層：14mm以上小（S）</t>
  </si>
  <si>
    <t>Low-E複層 ガス層：14mm未満</t>
  </si>
  <si>
    <t>003SBYW6PCL</t>
  </si>
  <si>
    <t>断熱等+防犯オープンウィン・サーモスⅡ-Hタイプ折り（W）Low-E複層 ガス層：14mm未満大（L）</t>
  </si>
  <si>
    <t>003SBYW6PCM</t>
  </si>
  <si>
    <t>断熱等+防犯オープンウィン・サーモスⅡ-Hタイプ折り（W）Low-E複層 ガス層：14mm未満中（M）</t>
  </si>
  <si>
    <t>003SBYW6PCS</t>
  </si>
  <si>
    <t>断熱等+防犯オープンウィン・サーモスⅡ-Hタイプ折り（W）Low-E複層 ガス層：14mm未満小（S）</t>
  </si>
  <si>
    <t>Low-E複層 空気層：9mm未満</t>
  </si>
  <si>
    <t>003SBYW6RDL</t>
  </si>
  <si>
    <t>断熱等+防犯オープンウィン・サーモスⅡ-Hタイプ折り（W）Low-E複層 空気層：9mm未満大（L）</t>
  </si>
  <si>
    <t>003SBYW6RDM</t>
  </si>
  <si>
    <t>断熱等+防犯オープンウィン・サーモスⅡ-Hタイプ折り（W）Low-E複層 空気層：9mm未満中（M）</t>
  </si>
  <si>
    <t>003SBYW6RDS</t>
  </si>
  <si>
    <t>断熱等+防犯オープンウィン・サーモスⅡ-Hタイプ折り（W）Low-E複層 空気層：9mm未満小（S）</t>
  </si>
  <si>
    <t>複層 空気層：11mm以上</t>
  </si>
  <si>
    <t>003SBYW6SDL</t>
  </si>
  <si>
    <t>断熱等+防犯オープンウィン・サーモスⅡ-Hタイプ折り（W）複層 空気層：11mm以上大（L）</t>
  </si>
  <si>
    <t>003SBYW6SDM</t>
  </si>
  <si>
    <t>断熱等+防犯オープンウィン・サーモスⅡ-Hタイプ折り（W）複層 空気層：11mm以上中（M）</t>
  </si>
  <si>
    <t>003SBYW6SDS</t>
  </si>
  <si>
    <t>断熱等+防犯オープンウィン・サーモスⅡ-Hタイプ折り（W）複層 空気層：11mm以上小（S）</t>
  </si>
  <si>
    <t>複層 空気層：11mm未満</t>
  </si>
  <si>
    <t>003SBYW6TEL</t>
  </si>
  <si>
    <t>断熱等+防犯オープンウィン・サーモスⅡ-Hタイプ折り（W）複層 空気層：11mm未満大（L）</t>
  </si>
  <si>
    <t>003SBYW6TEM</t>
  </si>
  <si>
    <t>断熱等+防犯オープンウィン・サーモスⅡ-Hタイプ折り（W）複層 空気層：11mm未満中（M）</t>
  </si>
  <si>
    <t>003SBYW6TES</t>
  </si>
  <si>
    <t>断熱等+防犯オープンウィン・サーモスⅡ-Hタイプ折り（W）複層 空気層：11mm未満小（S）</t>
  </si>
  <si>
    <t>003SBYWCPJL</t>
  </si>
  <si>
    <t>防犯オープンウィン・サーモスⅡ-Hタイプ折り（W）防犯建物部品に適合するガラス大（L）</t>
  </si>
  <si>
    <t>003SBYWCPJM</t>
  </si>
  <si>
    <t>防犯オープンウィン・サーモスⅡ-Hタイプ折り（W）防犯建物部品に適合するガラス中（M）</t>
  </si>
  <si>
    <t>003SBYWCPJS</t>
  </si>
  <si>
    <t>防犯オープンウィン・サーモスⅡ-Hタイプ折り（W）防犯建物部品に適合するガラス小（S）</t>
  </si>
  <si>
    <t>003SBZHSPKL</t>
  </si>
  <si>
    <t>防音オープンウィン・サーモスLタイプ引違い（H）一方が公称3mm以上、他方が公称3mm以上※中空層は6mm以上16mm以下の1層とする大（L）</t>
  </si>
  <si>
    <t>オープンウィン・サーモスLタイプ引違い（H）</t>
  </si>
  <si>
    <t>003SBZHSPKM</t>
  </si>
  <si>
    <t>防音オープンウィン・サーモスLタイプ引違い（H）一方が公称3mm以上、他方が公称3mm以上※中空層は6mm以上16mm以下の1層とする中（M）</t>
  </si>
  <si>
    <t>003SBZHSPKS</t>
  </si>
  <si>
    <t>防音オープンウィン・サーモスLタイプ引違い（H）一方が公称3mm以上、他方が公称3mm以上※中空層は6mm以上16mm以下の1層とする小（S）</t>
  </si>
  <si>
    <t>003SBZW6NBL</t>
  </si>
  <si>
    <t>断熱等+防犯オープンウィン・サーモスLタイプ折り（W）Low-E複層 ガス層：14mm以上大（L）</t>
  </si>
  <si>
    <t>オープンウィン・サーモスLタイプ折り（W）</t>
  </si>
  <si>
    <t>003SBZW6NBM</t>
  </si>
  <si>
    <t>断熱等+防犯オープンウィン・サーモスLタイプ折り（W）Low-E複層 ガス層：14mm以上中（M）</t>
  </si>
  <si>
    <t>003SBZW6NBS</t>
  </si>
  <si>
    <t>断熱等+防犯オープンウィン・サーモスLタイプ折り（W）Low-E複層 ガス層：14mm以上小（S）</t>
  </si>
  <si>
    <t>003SBZW6PCL</t>
  </si>
  <si>
    <t>断熱等+防犯オープンウィン・サーモスLタイプ折り（W）Low-E複層 ガス層：14mm未満大（L）</t>
  </si>
  <si>
    <t>003SBZW6PCM</t>
  </si>
  <si>
    <t>断熱等+防犯オープンウィン・サーモスLタイプ折り（W）Low-E複層 ガス層：14mm未満中（M）</t>
  </si>
  <si>
    <t>003SBZW6PCS</t>
  </si>
  <si>
    <t>断熱等+防犯オープンウィン・サーモスLタイプ折り（W）Low-E複層 ガス層：14mm未満小（S）</t>
  </si>
  <si>
    <t>003SBZW6RDL</t>
  </si>
  <si>
    <t>断熱等+防犯オープンウィン・サーモスLタイプ折り（W）Low-E複層 空気層：9mm未満大（L）</t>
  </si>
  <si>
    <t>003SBZW6RDM</t>
  </si>
  <si>
    <t>断熱等+防犯オープンウィン・サーモスLタイプ折り（W）Low-E複層 空気層：9mm未満中（M）</t>
  </si>
  <si>
    <t>003SBZW6RDS</t>
  </si>
  <si>
    <t>断熱等+防犯オープンウィン・サーモスLタイプ折り（W）Low-E複層 空気層：9mm未満小（S）</t>
  </si>
  <si>
    <t>003SBZW6SDL</t>
  </si>
  <si>
    <t>断熱等+防犯オープンウィン・サーモスLタイプ折り（W）複層 空気層：11mm以上大（L）</t>
  </si>
  <si>
    <t>003SBZW6SDM</t>
  </si>
  <si>
    <t>断熱等+防犯オープンウィン・サーモスLタイプ折り（W）複層 空気層：11mm以上中（M）</t>
  </si>
  <si>
    <t>003SBZW6SDS</t>
  </si>
  <si>
    <t>断熱等+防犯オープンウィン・サーモスLタイプ折り（W）複層 空気層：11mm以上小（S）</t>
  </si>
  <si>
    <t>003SBZW6TEL</t>
  </si>
  <si>
    <t>断熱等+防犯オープンウィン・サーモスLタイプ折り（W）複層 空気層：11mm未満大（L）</t>
  </si>
  <si>
    <t>003SBZW6TEM</t>
  </si>
  <si>
    <t>断熱等+防犯オープンウィン・サーモスLタイプ折り（W）複層 空気層：11mm未満中（M）</t>
  </si>
  <si>
    <t>003SBZW6TES</t>
  </si>
  <si>
    <t>断熱等+防犯オープンウィン・サーモスLタイプ折り（W）複層 空気層：11mm未満小（S）</t>
  </si>
  <si>
    <t>003SBZWCPJL</t>
  </si>
  <si>
    <t>防犯オープンウィン・サーモスLタイプ折り（W）防犯建物部品に適合するガラス大（L）</t>
  </si>
  <si>
    <t>003SBZWCPJM</t>
  </si>
  <si>
    <t>防犯オープンウィン・サーモスLタイプ折り（W）防犯建物部品に適合するガラス中（M）</t>
  </si>
  <si>
    <t>003SBZWCPJS</t>
  </si>
  <si>
    <t>防犯オープンウィン・サーモスLタイプ折り（W）防犯建物部品に適合するガラス小（S）</t>
  </si>
  <si>
    <t>ノンレールサッシ</t>
  </si>
  <si>
    <t>003NRTH6NBL</t>
  </si>
  <si>
    <t>断熱等+防犯ノンレールサッシ・サーモスⅡ-Hタイプ引違い（H）Low-E複層 ガス層：14mm以上大（L）</t>
  </si>
  <si>
    <t>ノンレールサッシ・サーモスⅡ-Hタイプ引違い（H）</t>
  </si>
  <si>
    <t>003NRTH6NBM</t>
  </si>
  <si>
    <t>断熱等+防犯ノンレールサッシ・サーモスⅡ-Hタイプ引違い（H）Low-E複層 ガス層：14mm以上中（M）</t>
  </si>
  <si>
    <t>003NRTH6NBS</t>
  </si>
  <si>
    <t>断熱等+防犯ノンレールサッシ・サーモスⅡ-Hタイプ引違い（H）Low-E複層 ガス層：14mm以上小（S）</t>
  </si>
  <si>
    <t>003NRTH6PCL</t>
  </si>
  <si>
    <t>断熱等+防犯ノンレールサッシ・サーモスⅡ-Hタイプ引違い（H）Low-E複層 ガス層：14mm未満大（L）</t>
  </si>
  <si>
    <t>003NRTH6PCM</t>
  </si>
  <si>
    <t>断熱等+防犯ノンレールサッシ・サーモスⅡ-Hタイプ引違い（H）Low-E複層 ガス層：14mm未満中（M）</t>
  </si>
  <si>
    <t>003NRTH6PCS</t>
  </si>
  <si>
    <t>断熱等+防犯ノンレールサッシ・サーモスⅡ-Hタイプ引違い（H）Low-E複層 ガス層：14mm未満小（S）</t>
  </si>
  <si>
    <t>003NRTH6RDL</t>
  </si>
  <si>
    <t>断熱等+防犯ノンレールサッシ・サーモスⅡ-Hタイプ引違い（H）Low-E複層 空気層：9mm未満大（L）</t>
  </si>
  <si>
    <t>003NRTH6RDM</t>
  </si>
  <si>
    <t>断熱等+防犯ノンレールサッシ・サーモスⅡ-Hタイプ引違い（H）Low-E複層 空気層：9mm未満中（M）</t>
  </si>
  <si>
    <t>003NRTH6RDS</t>
  </si>
  <si>
    <t>断熱等+防犯ノンレールサッシ・サーモスⅡ-Hタイプ引違い（H）Low-E複層 空気層：9mm未満小（S）</t>
  </si>
  <si>
    <t>003NRTH6SDL</t>
  </si>
  <si>
    <t>断熱等+防犯ノンレールサッシ・サーモスⅡ-Hタイプ引違い（H）複層 空気層：11mm以上大（L）</t>
  </si>
  <si>
    <t>003NRTH6SDM</t>
  </si>
  <si>
    <t>断熱等+防犯ノンレールサッシ・サーモスⅡ-Hタイプ引違い（H）複層 空気層：11mm以上中（M）</t>
  </si>
  <si>
    <t>003NRTH6SDS</t>
  </si>
  <si>
    <t>断熱等+防犯ノンレールサッシ・サーモスⅡ-Hタイプ引違い（H）複層 空気層：11mm以上小（S）</t>
  </si>
  <si>
    <t>003NRTH6TEL</t>
  </si>
  <si>
    <t>断熱等+防犯ノンレールサッシ・サーモスⅡ-Hタイプ引違い（H）複層 空気層：11mm未満大（L）</t>
  </si>
  <si>
    <t>003NRTH6TEM</t>
  </si>
  <si>
    <t>断熱等+防犯ノンレールサッシ・サーモスⅡ-Hタイプ引違い（H）複層 空気層：11mm未満中（M）</t>
  </si>
  <si>
    <t>003NRTH6TES</t>
  </si>
  <si>
    <t>断熱等+防犯ノンレールサッシ・サーモスⅡ-Hタイプ引違い（H）複層 空気層：11mm未満小（S）</t>
  </si>
  <si>
    <t>003NRTHCPJL</t>
  </si>
  <si>
    <t>防犯ノンレールサッシ・サーモスⅡ-Hタイプ引違い（H）防犯建物部品に適合するガラス大（L）</t>
  </si>
  <si>
    <t>003NRTHCPJM</t>
  </si>
  <si>
    <t>防犯ノンレールサッシ・サーモスⅡ-Hタイプ引違い（H）防犯建物部品に適合するガラス中（M）</t>
  </si>
  <si>
    <t>003NRTHCPJS</t>
  </si>
  <si>
    <t>防犯ノンレールサッシ・サーモスⅡ-Hタイプ引違い（H）防犯建物部品に適合するガラス小（S）</t>
  </si>
  <si>
    <t>003NRTHSPKL</t>
  </si>
  <si>
    <t>防音ノンレールサッシ・サーモスⅡ-Hタイプ引違い（H）一方が公称3mm以上、他方が公称3mm以上※中空層は6mm以上16mm以下の1層とする大（L）</t>
  </si>
  <si>
    <t>003NRTHSPKM</t>
  </si>
  <si>
    <t>防音ノンレールサッシ・サーモスⅡ-Hタイプ引違い（H）一方が公称3mm以上、他方が公称3mm以上※中空層は6mm以上16mm以下の1層とする中（M）</t>
  </si>
  <si>
    <t>003NRTHSPKS</t>
  </si>
  <si>
    <t>防音ノンレールサッシ・サーモスⅡ-Hタイプ引違い（H）一方が公称3mm以上、他方が公称3mm以上※中空層は6mm以上16mm以下の1層とする小（S）</t>
  </si>
  <si>
    <t>003NRLH6NBL</t>
  </si>
  <si>
    <t>断熱等+防犯ノンレールサッシ・サーモスLタイプ引違い（H）Low-E複層 ガス層：14mm以上大（L）</t>
  </si>
  <si>
    <t>ノンレールサッシ・サーモスLタイプ引違い（H）</t>
  </si>
  <si>
    <t>003NRLH6NBM</t>
  </si>
  <si>
    <t>断熱等+防犯ノンレールサッシ・サーモスLタイプ引違い（H）Low-E複層 ガス層：14mm以上中（M）</t>
  </si>
  <si>
    <t>003NRLH6NBS</t>
  </si>
  <si>
    <t>断熱等+防犯ノンレールサッシ・サーモスLタイプ引違い（H）Low-E複層 ガス層：14mm以上小（S）</t>
  </si>
  <si>
    <t>003NRLH6PCL</t>
  </si>
  <si>
    <t>断熱等+防犯ノンレールサッシ・サーモスLタイプ引違い（H）Low-E複層 ガス層：14mm未満大（L）</t>
  </si>
  <si>
    <t>003NRLH6PCM</t>
  </si>
  <si>
    <t>断熱等+防犯ノンレールサッシ・サーモスLタイプ引違い（H）Low-E複層 ガス層：14mm未満中（M）</t>
  </si>
  <si>
    <t>003NRLH6PCS</t>
  </si>
  <si>
    <t>断熱等+防犯ノンレールサッシ・サーモスLタイプ引違い（H）Low-E複層 ガス層：14mm未満小（S）</t>
  </si>
  <si>
    <t>003NRLH6RDL</t>
  </si>
  <si>
    <t>断熱等+防犯ノンレールサッシ・サーモスLタイプ引違い（H）Low-E複層 空気層：9mm未満大（L）</t>
  </si>
  <si>
    <t>003NRLH6RDM</t>
  </si>
  <si>
    <t>断熱等+防犯ノンレールサッシ・サーモスLタイプ引違い（H）Low-E複層 空気層：9mm未満中（M）</t>
  </si>
  <si>
    <t>003NRLH6RDS</t>
  </si>
  <si>
    <t>断熱等+防犯ノンレールサッシ・サーモスLタイプ引違い（H）Low-E複層 空気層：9mm未満小（S）</t>
  </si>
  <si>
    <t>003NRLH6SDL</t>
  </si>
  <si>
    <t>断熱等+防犯ノンレールサッシ・サーモスLタイプ引違い（H）複層 空気層：11mm以上大（L）</t>
  </si>
  <si>
    <t>003NRLH6SDM</t>
  </si>
  <si>
    <t>断熱等+防犯ノンレールサッシ・サーモスLタイプ引違い（H）複層 空気層：11mm以上中（M）</t>
  </si>
  <si>
    <t>003NRLH6SDS</t>
  </si>
  <si>
    <t>断熱等+防犯ノンレールサッシ・サーモスLタイプ引違い（H）複層 空気層：11mm以上小（S）</t>
  </si>
  <si>
    <t>003NRLH6TEL</t>
  </si>
  <si>
    <t>断熱等+防犯ノンレールサッシ・サーモスLタイプ引違い（H）複層 空気層：11mm未満大（L）</t>
  </si>
  <si>
    <t>003NRLH6TEM</t>
  </si>
  <si>
    <t>断熱等+防犯ノンレールサッシ・サーモスLタイプ引違い（H）複層 空気層：11mm未満中（M）</t>
  </si>
  <si>
    <t>003NRLH6TES</t>
  </si>
  <si>
    <t>断熱等+防犯ノンレールサッシ・サーモスLタイプ引違い（H）複層 空気層：11mm未満小（S）</t>
  </si>
  <si>
    <t>アルミ熱遮断</t>
  </si>
  <si>
    <t>003WWXH7LDL</t>
  </si>
  <si>
    <t>断熱等+防犯ワイドウィン引違い（H）Low-E複層 ガス層：10mm未満大（L）</t>
  </si>
  <si>
    <t>ワイドウィン引違い（H）</t>
  </si>
  <si>
    <t>003WWXH7LDM</t>
  </si>
  <si>
    <t>断熱等+防犯ワイドウィン引違い（H）Low-E複層 ガス層：10mm未満中（M）</t>
  </si>
  <si>
    <t>003WWXH7LDS</t>
  </si>
  <si>
    <t>断熱等+防犯ワイドウィン引違い（H）Low-E複層 ガス層：10mm未満小（S）</t>
  </si>
  <si>
    <t>003WWXH7MDL</t>
  </si>
  <si>
    <t>断熱等+防犯ワイドウィン引違い（H）Low-E複層 空気層：7mm以上14mm未満大（L）</t>
  </si>
  <si>
    <t>003WWXH7MDM</t>
  </si>
  <si>
    <t>断熱等+防犯ワイドウィン引違い（H）Low-E複層 空気層：7mm以上14mm未満中（M）</t>
  </si>
  <si>
    <t>003WWXH7MDS</t>
  </si>
  <si>
    <t>断熱等+防犯ワイドウィン引違い（H）Low-E複層 空気層：7mm以上14mm未満小（S）</t>
  </si>
  <si>
    <t>003WWXH7NEL</t>
  </si>
  <si>
    <t>断熱等+防犯ワイドウィン引違い（H）Low-E複層 空気層：7mm未満大（L）</t>
  </si>
  <si>
    <t>003WWXH7NEM</t>
  </si>
  <si>
    <t>断熱等+防犯ワイドウィン引違い（H）Low-E複層 空気層：7mm未満中（M）</t>
  </si>
  <si>
    <t>003WWXH7NES</t>
  </si>
  <si>
    <t>断熱等+防犯ワイドウィン引違い（H）Low-E複層 空気層：7mm未満小（S）</t>
  </si>
  <si>
    <t>003WWXH7PEL</t>
  </si>
  <si>
    <t>断熱等+防犯ワイドウィン引違い（H）複層 空気層：厚み問わず大（L）</t>
  </si>
  <si>
    <t>003WWXH7PEM</t>
  </si>
  <si>
    <t>断熱等+防犯ワイドウィン引違い（H）複層 空気層：厚み問わず中（M）</t>
  </si>
  <si>
    <t>003WWXH7PES</t>
  </si>
  <si>
    <t>断熱等+防犯ワイドウィン引違い（H）複層 空気層：厚み問わず小（S）</t>
  </si>
  <si>
    <t>003WWXHCPJL</t>
  </si>
  <si>
    <t>防犯ワイドウィン引違い（H）防犯建物部品に適合するガラス大（L）</t>
  </si>
  <si>
    <t>003WWXHCPJM</t>
  </si>
  <si>
    <t>防犯ワイドウィン引違い（H）防犯建物部品に適合するガラス中（M）</t>
  </si>
  <si>
    <t>003WWXHCPJS</t>
  </si>
  <si>
    <t>防犯ワイドウィン引違い（H）防犯建物部品に適合するガラス小（S）</t>
  </si>
  <si>
    <t>003WWXHSPKL</t>
  </si>
  <si>
    <t>防音ワイドウィン引違い（H）一方が公称3mm以上、他方が公称3mm以上※中空層は6mm以上16mm以下の1層とする大（L）</t>
  </si>
  <si>
    <t>003WWXHSPKM</t>
  </si>
  <si>
    <t>防音ワイドウィン引違い（H）一方が公称3mm以上、他方が公称3mm以上※中空層は6mm以上16mm以下の1層とする中（M）</t>
  </si>
  <si>
    <t>003WWXHSPKS</t>
  </si>
  <si>
    <t>防音ワイドウィン引違い（H）一方が公称3mm以上、他方が公称3mm以上※中空層は6mm以上16mm以下の1層とする小（S）</t>
  </si>
  <si>
    <t>ＬＷ</t>
  </si>
  <si>
    <t>ダブルLow-E三層複層 ガス層：各12mm未満</t>
  </si>
  <si>
    <t>003LWTH2KBL</t>
  </si>
  <si>
    <t>断熱等LW（トリプルガラス）引違い（H）ダブルLow-E三層複層 ガス層：各12mm未満大（L）</t>
  </si>
  <si>
    <t>LW（トリプルガラス）引違い（H）</t>
  </si>
  <si>
    <t>003LWTH2KBM</t>
  </si>
  <si>
    <t>断熱等LW（トリプルガラス）引違い（H）ダブルLow-E三層複層 ガス層：各12mm未満中（M）</t>
  </si>
  <si>
    <t>003LWTH2KBS</t>
  </si>
  <si>
    <t>断熱等LW（トリプルガラス）引違い（H）ダブルLow-E三層複層 ガス層：各12mm未満小（S）</t>
  </si>
  <si>
    <t>Low-E三層複層 ガス層：各9mm以上</t>
  </si>
  <si>
    <t>003LWTH2LBL</t>
  </si>
  <si>
    <t>断熱等LW（トリプルガラス）引違い（H）Low-E三層複層 ガス層：各9mm以上大（L）</t>
  </si>
  <si>
    <t>003LWTH2LBM</t>
  </si>
  <si>
    <t>断熱等LW（トリプルガラス）引違い（H）Low-E三層複層 ガス層：各9mm以上中（M）</t>
  </si>
  <si>
    <t>003LWTH2LBS</t>
  </si>
  <si>
    <t>断熱等LW（トリプルガラス）引違い（H）Low-E三層複層 ガス層：各9mm以上小（S）</t>
  </si>
  <si>
    <t>Low-E三層複層 ガス層：各9mm未満</t>
  </si>
  <si>
    <t>003LWTH2MCL</t>
  </si>
  <si>
    <t>断熱等LW（トリプルガラス）引違い（H）Low-E三層複層 ガス層：各9mm未満大（L）</t>
  </si>
  <si>
    <t>003LWTH2MCM</t>
  </si>
  <si>
    <t>断熱等LW（トリプルガラス）引違い（H）Low-E三層複層 ガス層：各9mm未満中（M）</t>
  </si>
  <si>
    <t>003LWTH2MCS</t>
  </si>
  <si>
    <t>断熱等LW（トリプルガラス）引違い（H）Low-E三層複層 ガス層：各9mm未満小（S）</t>
  </si>
  <si>
    <t>ダブルLow-E三層複層 ガス層：各12mm以上</t>
  </si>
  <si>
    <t>003LWTH2JAL</t>
  </si>
  <si>
    <t>断熱等LW（トリプルガラス）引違い（H）ダブルLow-E三層複層 ガス層：各12mm以上大（L）</t>
  </si>
  <si>
    <t>003LWTH2JAM</t>
  </si>
  <si>
    <t>断熱等LW（トリプルガラス）引違い（H）ダブルLow-E三層複層 ガス層：各12mm以上中（M）</t>
  </si>
  <si>
    <t>003LWTH2JAS</t>
  </si>
  <si>
    <t>断熱等LW（トリプルガラス）引違い（H）ダブルLow-E三層複層 ガス層：各12mm以上小（S）</t>
  </si>
  <si>
    <t>003LWPH2NBL</t>
  </si>
  <si>
    <t>断熱等LW（複層ガラス）引違い（H）Low-E複層 ガス層：14mm以上大（L）</t>
  </si>
  <si>
    <t>LW（複層ガラス）引違い（H）</t>
  </si>
  <si>
    <t>003LWPH2NBM</t>
  </si>
  <si>
    <t>断熱等LW（複層ガラス）引違い（H）Low-E複層 ガス層：14mm以上中（M）</t>
  </si>
  <si>
    <t>003LWPH2NBS</t>
  </si>
  <si>
    <t>断熱等LW（複層ガラス）引違い（H）Low-E複層 ガス層：14mm以上小（S）</t>
  </si>
  <si>
    <t>003LWTHAKBL</t>
  </si>
  <si>
    <t>断熱等+防災LW（トリプルガラス）引違い（H）ダブルLow-E三層複層 ガス層：各12mm未満大（L）</t>
  </si>
  <si>
    <t>003LWTHAKBM</t>
  </si>
  <si>
    <t>断熱等+防災LW（トリプルガラス）引違い（H）ダブルLow-E三層複層 ガス層：各12mm未満中（M）</t>
  </si>
  <si>
    <t>003LWTHAKBS</t>
  </si>
  <si>
    <t>断熱等+防災LW（トリプルガラス）引違い（H）ダブルLow-E三層複層 ガス層：各12mm未満小（S）</t>
  </si>
  <si>
    <t>003LWTHALBL</t>
  </si>
  <si>
    <t>断熱等+防災LW（トリプルガラス）引違い（H）Low-E三層複層 ガス層：各9mm以上大（L）</t>
  </si>
  <si>
    <t>003LWTHALBM</t>
  </si>
  <si>
    <t>断熱等+防災LW（トリプルガラス）引違い（H）Low-E三層複層 ガス層：各9mm以上中（M）</t>
  </si>
  <si>
    <t>003LWTHALBS</t>
  </si>
  <si>
    <t>断熱等+防災LW（トリプルガラス）引違い（H）Low-E三層複層 ガス層：各9mm以上小（S）</t>
  </si>
  <si>
    <t>003LWTHAMCL</t>
  </si>
  <si>
    <t>断熱等+防災LW（トリプルガラス）引違い（H）Low-E三層複層 ガス層：各9mm未満大（L）</t>
  </si>
  <si>
    <t>003LWTHAMCM</t>
  </si>
  <si>
    <t>断熱等+防災LW（トリプルガラス）引違い（H）Low-E三層複層 ガス層：各9mm未満中（M）</t>
  </si>
  <si>
    <t>003LWTHAMCS</t>
  </si>
  <si>
    <t>断熱等+防災LW（トリプルガラス）引違い（H）Low-E三層複層 ガス層：各9mm未満小（S）</t>
  </si>
  <si>
    <t>003LWTHAJAL</t>
  </si>
  <si>
    <t>断熱等+防災LW（トリプルガラス）引違い（H）ダブルLow-E三層複層 ガス層：各12mm以上大（L）</t>
  </si>
  <si>
    <t>003LWTHAJAM</t>
  </si>
  <si>
    <t>断熱等+防災LW（トリプルガラス）引違い（H）ダブルLow-E三層複層 ガス層：各12mm以上中（M）</t>
  </si>
  <si>
    <t>003LWTHAJAS</t>
  </si>
  <si>
    <t>断熱等+防災LW（トリプルガラス）引違い（H）ダブルLow-E三層複層 ガス層：各12mm以上小（S）</t>
  </si>
  <si>
    <t>003LWPHANBL</t>
  </si>
  <si>
    <t>断熱等+防災LW（複層ガラス）引違い（H）Low-E複層 ガス層：14mm以上大（L）</t>
  </si>
  <si>
    <t>003LWPHANBM</t>
  </si>
  <si>
    <t>断熱等+防災LW（複層ガラス）引違い（H）Low-E複層 ガス層：14mm以上中（M）</t>
  </si>
  <si>
    <t>003LWPHANBS</t>
  </si>
  <si>
    <t>断熱等+防災LW（複層ガラス）引違い（H）Low-E複層 ガス層：14mm以上小（S）</t>
  </si>
  <si>
    <t>003LWTHDPLL</t>
  </si>
  <si>
    <t>防災LW（トリプルガラス）引違い（H）防災安全合わせガラス大（L）</t>
  </si>
  <si>
    <t>003LWTHDPLM</t>
  </si>
  <si>
    <t>防災LW（トリプルガラス）引違い（H）防災安全合わせガラス中（M）</t>
  </si>
  <si>
    <t>003LWTHDPLS</t>
  </si>
  <si>
    <t>防災LW（トリプルガラス）引違い（H）防災安全合わせガラス小（S）</t>
  </si>
  <si>
    <t>003LWPHDPLL</t>
  </si>
  <si>
    <t>防災LW（複層ガラス）引違い（H）防災安全合わせガラス大（L）</t>
  </si>
  <si>
    <t>003LWPHDPLM</t>
  </si>
  <si>
    <t>防災LW（複層ガラス）引違い（H）防災安全合わせガラス中（M）</t>
  </si>
  <si>
    <t>003LWPHDPLS</t>
  </si>
  <si>
    <t>防災LW（複層ガラス）引違い（H）防災安全合わせガラス小（S）</t>
  </si>
  <si>
    <t>003SBYH2NBL</t>
  </si>
  <si>
    <t>断熱等オープンウィン・サーモスⅡ-Hタイプ引違い（H）Low-E複層 ガス層：14mm以上大（L）</t>
  </si>
  <si>
    <t>003SBYH2NBM</t>
  </si>
  <si>
    <t>断熱等オープンウィン・サーモスⅡ-Hタイプ引違い（H）Low-E複層 ガス層：14mm以上中（M）</t>
  </si>
  <si>
    <t>003SBYH2NBS</t>
  </si>
  <si>
    <t>断熱等オープンウィン・サーモスⅡ-Hタイプ引違い（H）Low-E複層 ガス層：14mm以上小（S）</t>
  </si>
  <si>
    <t>003SBYH2PCL</t>
  </si>
  <si>
    <t>断熱等オープンウィン・サーモスⅡ-Hタイプ引違い（H）Low-E複層 ガス層：14mm未満大（L）</t>
  </si>
  <si>
    <t>003SBYH2PCM</t>
  </si>
  <si>
    <t>断熱等オープンウィン・サーモスⅡ-Hタイプ引違い（H）Low-E複層 ガス層：14mm未満中（M）</t>
  </si>
  <si>
    <t>003SBYH2PCS</t>
  </si>
  <si>
    <t>断熱等オープンウィン・サーモスⅡ-Hタイプ引違い（H）Low-E複層 ガス層：14mm未満小（S）</t>
  </si>
  <si>
    <t>Low-E複層 空気層：9mm以上</t>
  </si>
  <si>
    <t>003SBYH2QCL</t>
  </si>
  <si>
    <t>断熱等オープンウィン・サーモスⅡ-Hタイプ引違い（H）Low-E複層 空気層：9mm以上大（L）</t>
  </si>
  <si>
    <t>003SBYH2QCM</t>
  </si>
  <si>
    <t>断熱等オープンウィン・サーモスⅡ-Hタイプ引違い（H）Low-E複層 空気層：9mm以上中（M）</t>
  </si>
  <si>
    <t>003SBYH2QCS</t>
  </si>
  <si>
    <t>断熱等オープンウィン・サーモスⅡ-Hタイプ引違い（H）Low-E複層 空気層：9mm以上小（S）</t>
  </si>
  <si>
    <t>003SBYW2NBL</t>
  </si>
  <si>
    <t>断熱等オープンウィン・サーモスⅡ-Hタイプ折り（W）Low-E複層 ガス層：14mm以上大（L）</t>
  </si>
  <si>
    <t>003SBYW2NBM</t>
  </si>
  <si>
    <t>断熱等オープンウィン・サーモスⅡ-Hタイプ折り（W）Low-E複層 ガス層：14mm以上中（M）</t>
  </si>
  <si>
    <t>003SBYW2NBS</t>
  </si>
  <si>
    <t>断熱等オープンウィン・サーモスⅡ-Hタイプ折り（W）Low-E複層 ガス層：14mm以上小（S）</t>
  </si>
  <si>
    <t>003SBYW2PCL</t>
  </si>
  <si>
    <t>断熱等オープンウィン・サーモスⅡ-Hタイプ折り（W）Low-E複層 ガス層：14mm未満大（L）</t>
  </si>
  <si>
    <t>003SBYW2PCM</t>
  </si>
  <si>
    <t>断熱等オープンウィン・サーモスⅡ-Hタイプ折り（W）Low-E複層 ガス層：14mm未満中（M）</t>
  </si>
  <si>
    <t>003SBYW2PCS</t>
  </si>
  <si>
    <t>断熱等オープンウィン・サーモスⅡ-Hタイプ折り（W）Low-E複層 ガス層：14mm未満小（S）</t>
  </si>
  <si>
    <t>003SBYW2QCL</t>
  </si>
  <si>
    <t>断熱等オープンウィン・サーモスⅡ-Hタイプ折り（W）Low-E複層 空気層：9mm以上大（L）</t>
  </si>
  <si>
    <t>003SBYW2QCM</t>
  </si>
  <si>
    <t>断熱等オープンウィン・サーモスⅡ-Hタイプ折り（W）Low-E複層 空気層：9mm以上中（M）</t>
  </si>
  <si>
    <t>003SBYW2QCS</t>
  </si>
  <si>
    <t>断熱等オープンウィン・サーモスⅡ-Hタイプ折り（W）Low-E複層 空気層：9mm以上小（S）</t>
  </si>
  <si>
    <t>003SBZH2NBL</t>
  </si>
  <si>
    <t>断熱等オープンウィン・サーモスLタイプ引違い（H）Low-E複層 ガス層：14mm以上大（L）</t>
  </si>
  <si>
    <t>003SBZH2NBM</t>
  </si>
  <si>
    <t>断熱等オープンウィン・サーモスLタイプ引違い（H）Low-E複層 ガス層：14mm以上中（M）</t>
  </si>
  <si>
    <t>003SBZH2NBS</t>
  </si>
  <si>
    <t>断熱等オープンウィン・サーモスLタイプ引違い（H）Low-E複層 ガス層：14mm以上小（S）</t>
  </si>
  <si>
    <t>003SBZH2PCL</t>
  </si>
  <si>
    <t>断熱等オープンウィン・サーモスLタイプ引違い（H）Low-E複層 ガス層：14mm未満大（L）</t>
  </si>
  <si>
    <t>003SBZH2PCM</t>
  </si>
  <si>
    <t>断熱等オープンウィン・サーモスLタイプ引違い（H）Low-E複層 ガス層：14mm未満中（M）</t>
  </si>
  <si>
    <t>003SBZH2PCS</t>
  </si>
  <si>
    <t>断熱等オープンウィン・サーモスLタイプ引違い（H）Low-E複層 ガス層：14mm未満小（S）</t>
  </si>
  <si>
    <t>003SBZH2QCL</t>
  </si>
  <si>
    <t>断熱等オープンウィン・サーモスLタイプ引違い（H）Low-E複層 空気層：9mm以上大（L）</t>
  </si>
  <si>
    <t>003SBZH2QCM</t>
  </si>
  <si>
    <t>断熱等オープンウィン・サーモスLタイプ引違い（H）Low-E複層 空気層：9mm以上中（M）</t>
  </si>
  <si>
    <t>003SBZH2QCS</t>
  </si>
  <si>
    <t>断熱等オープンウィン・サーモスLタイプ引違い（H）Low-E複層 空気層：9mm以上小（S）</t>
  </si>
  <si>
    <t>003SBZW2NBL</t>
  </si>
  <si>
    <t>断熱等オープンウィン・サーモスLタイプ折り（W）Low-E複層 ガス層：14mm以上大（L）</t>
  </si>
  <si>
    <t>003SBZW2NBM</t>
  </si>
  <si>
    <t>断熱等オープンウィン・サーモスLタイプ折り（W）Low-E複層 ガス層：14mm以上中（M）</t>
  </si>
  <si>
    <t>003SBZW2NBS</t>
  </si>
  <si>
    <t>断熱等オープンウィン・サーモスLタイプ折り（W）Low-E複層 ガス層：14mm以上小（S）</t>
  </si>
  <si>
    <t>003SBZW2PCL</t>
  </si>
  <si>
    <t>断熱等オープンウィン・サーモスLタイプ折り（W）Low-E複層 ガス層：14mm未満大（L）</t>
  </si>
  <si>
    <t>003SBZW2PCM</t>
  </si>
  <si>
    <t>断熱等オープンウィン・サーモスLタイプ折り（W）Low-E複層 ガス層：14mm未満中（M）</t>
  </si>
  <si>
    <t>003SBZW2PCS</t>
  </si>
  <si>
    <t>断熱等オープンウィン・サーモスLタイプ折り（W）Low-E複層 ガス層：14mm未満小（S）</t>
  </si>
  <si>
    <t>003SBZW2QCL</t>
  </si>
  <si>
    <t>断熱等オープンウィン・サーモスLタイプ折り（W）Low-E複層 空気層：9mm以上大（L）</t>
  </si>
  <si>
    <t>003SBZW2QCM</t>
  </si>
  <si>
    <t>断熱等オープンウィン・サーモスLタイプ折り（W）Low-E複層 空気層：9mm以上中（M）</t>
  </si>
  <si>
    <t>003SBZW2QCS</t>
  </si>
  <si>
    <t>断熱等オープンウィン・サーモスLタイプ折り（W）Low-E複層 空気層：9mm以上小（S）</t>
  </si>
  <si>
    <t>003NRTH2NBL</t>
  </si>
  <si>
    <t>断熱等ノンレールサッシ・サーモスⅡ-Hタイプ引違い（H）Low-E複層 ガス層：14mm以上大（L）</t>
  </si>
  <si>
    <t>003NRTH2NBM</t>
  </si>
  <si>
    <t>断熱等ノンレールサッシ・サーモスⅡ-Hタイプ引違い（H）Low-E複層 ガス層：14mm以上中（M）</t>
  </si>
  <si>
    <t>003NRTH2NBS</t>
  </si>
  <si>
    <t>断熱等ノンレールサッシ・サーモスⅡ-Hタイプ引違い（H）Low-E複層 ガス層：14mm以上小（S）</t>
  </si>
  <si>
    <t>003NRTH2PCL</t>
  </si>
  <si>
    <t>断熱等ノンレールサッシ・サーモスⅡ-Hタイプ引違い（H）Low-E複層 ガス層：14mm未満大（L）</t>
  </si>
  <si>
    <t>003NRTH2PCM</t>
  </si>
  <si>
    <t>断熱等ノンレールサッシ・サーモスⅡ-Hタイプ引違い（H）Low-E複層 ガス層：14mm未満中（M）</t>
  </si>
  <si>
    <t>003NRTH2PCS</t>
  </si>
  <si>
    <t>断熱等ノンレールサッシ・サーモスⅡ-Hタイプ引違い（H）Low-E複層 ガス層：14mm未満小（S）</t>
  </si>
  <si>
    <t>003NRTH2QCL</t>
  </si>
  <si>
    <t>断熱等ノンレールサッシ・サーモスⅡ-Hタイプ引違い（H）Low-E複層 空気層：9mm以上大（L）</t>
  </si>
  <si>
    <t>003NRTH2QCM</t>
  </si>
  <si>
    <t>断熱等ノンレールサッシ・サーモスⅡ-Hタイプ引違い（H）Low-E複層 空気層：9mm以上中（M）</t>
  </si>
  <si>
    <t>003NRTH2QCS</t>
  </si>
  <si>
    <t>断熱等ノンレールサッシ・サーモスⅡ-Hタイプ引違い（H）Low-E複層 空気層：9mm以上小（S）</t>
  </si>
  <si>
    <t>003NRLH2NBL</t>
  </si>
  <si>
    <t>断熱等ノンレールサッシ・サーモスLタイプ引違い（H）Low-E複層 ガス層：14mm以上大（L）</t>
  </si>
  <si>
    <t>003NRLH2NBM</t>
  </si>
  <si>
    <t>断熱等ノンレールサッシ・サーモスLタイプ引違い（H）Low-E複層 ガス層：14mm以上中（M）</t>
  </si>
  <si>
    <t>003NRLH2NBS</t>
  </si>
  <si>
    <t>断熱等ノンレールサッシ・サーモスLタイプ引違い（H）Low-E複層 ガス層：14mm以上小（S）</t>
  </si>
  <si>
    <t>003NRLH2PCL</t>
  </si>
  <si>
    <t>断熱等ノンレールサッシ・サーモスLタイプ引違い（H）Low-E複層 ガス層：14mm未満大（L）</t>
  </si>
  <si>
    <t>003NRLH2PCM</t>
  </si>
  <si>
    <t>断熱等ノンレールサッシ・サーモスLタイプ引違い（H）Low-E複層 ガス層：14mm未満中（M）</t>
  </si>
  <si>
    <t>003NRLH2PCS</t>
  </si>
  <si>
    <t>断熱等ノンレールサッシ・サーモスLタイプ引違い（H）Low-E複層 ガス層：14mm未満小（S）</t>
  </si>
  <si>
    <t>003NRLH2QCL</t>
  </si>
  <si>
    <t>断熱等ノンレールサッシ・サーモスLタイプ引違い（H）Low-E複層 空気層：9mm以上大（L）</t>
  </si>
  <si>
    <t>003NRLH2QCM</t>
  </si>
  <si>
    <t>断熱等ノンレールサッシ・サーモスLタイプ引違い（H）Low-E複層 空気層：9mm以上中（M）</t>
  </si>
  <si>
    <t>003NRLH2QCS</t>
  </si>
  <si>
    <t>断熱等ノンレールサッシ・サーモスLタイプ引違い（H）Low-E複層 空気層：9mm以上小（S）</t>
  </si>
  <si>
    <t>003SBYHANBL</t>
  </si>
  <si>
    <t>断熱等+防災オープンウィン・サーモスⅡ-Hタイプ引違い（H）Low-E複層 ガス層：14mm以上大（L）</t>
  </si>
  <si>
    <t>003SBYHANBM</t>
  </si>
  <si>
    <t>断熱等+防災オープンウィン・サーモスⅡ-Hタイプ引違い（H）Low-E複層 ガス層：14mm以上中（M）</t>
  </si>
  <si>
    <t>003SBYHANBS</t>
  </si>
  <si>
    <t>断熱等+防災オープンウィン・サーモスⅡ-Hタイプ引違い（H）Low-E複層 ガス層：14mm以上小（S）</t>
  </si>
  <si>
    <t>003SBYHAPCL</t>
  </si>
  <si>
    <t>断熱等+防災オープンウィン・サーモスⅡ-Hタイプ引違い（H）Low-E複層 ガス層：14mm未満大（L）</t>
  </si>
  <si>
    <t>003SBYHAPCM</t>
  </si>
  <si>
    <t>断熱等+防災オープンウィン・サーモスⅡ-Hタイプ引違い（H）Low-E複層 ガス層：14mm未満中（M）</t>
  </si>
  <si>
    <t>003SBYHAPCS</t>
  </si>
  <si>
    <t>断熱等+防災オープンウィン・サーモスⅡ-Hタイプ引違い（H）Low-E複層 ガス層：14mm未満小（S）</t>
  </si>
  <si>
    <t>003SBYHAQCL</t>
  </si>
  <si>
    <t>断熱等+防災オープンウィン・サーモスⅡ-Hタイプ引違い（H）Low-E複層 空気層：9mm以上大（L）</t>
  </si>
  <si>
    <t>003SBYHAQCM</t>
  </si>
  <si>
    <t>断熱等+防災オープンウィン・サーモスⅡ-Hタイプ引違い（H）Low-E複層 空気層：9mm以上中（M）</t>
  </si>
  <si>
    <t>003SBYHAQCS</t>
  </si>
  <si>
    <t>断熱等+防災オープンウィン・サーモスⅡ-Hタイプ引違い（H）Low-E複層 空気層：9mm以上小（S）</t>
  </si>
  <si>
    <t>003SBYWANBL</t>
  </si>
  <si>
    <t>断熱等+防災オープンウィン・サーモスⅡ-Hタイプ折り（W）Low-E複層 ガス層：14mm以上大（L）</t>
  </si>
  <si>
    <t>003SBYWANBM</t>
  </si>
  <si>
    <t>断熱等+防災オープンウィン・サーモスⅡ-Hタイプ折り（W）Low-E複層 ガス層：14mm以上中（M）</t>
  </si>
  <si>
    <t>003SBYWANBS</t>
  </si>
  <si>
    <t>断熱等+防災オープンウィン・サーモスⅡ-Hタイプ折り（W）Low-E複層 ガス層：14mm以上小（S）</t>
  </si>
  <si>
    <t>003SBYWAPCL</t>
  </si>
  <si>
    <t>断熱等+防災オープンウィン・サーモスⅡ-Hタイプ折り（W）Low-E複層 ガス層：14mm未満大（L）</t>
  </si>
  <si>
    <t>003SBYWAPCM</t>
  </si>
  <si>
    <t>断熱等+防災オープンウィン・サーモスⅡ-Hタイプ折り（W）Low-E複層 ガス層：14mm未満中（M）</t>
  </si>
  <si>
    <t>003SBYWAPCS</t>
  </si>
  <si>
    <t>断熱等+防災オープンウィン・サーモスⅡ-Hタイプ折り（W）Low-E複層 ガス層：14mm未満小（S）</t>
  </si>
  <si>
    <t>003SBYWAQCL</t>
  </si>
  <si>
    <t>断熱等+防災オープンウィン・サーモスⅡ-Hタイプ折り（W）Low-E複層 空気層：9mm以上大（L）</t>
  </si>
  <si>
    <t>003SBYWAQCM</t>
  </si>
  <si>
    <t>断熱等+防災オープンウィン・サーモスⅡ-Hタイプ折り（W）Low-E複層 空気層：9mm以上中（M）</t>
  </si>
  <si>
    <t>003SBYWAQCS</t>
  </si>
  <si>
    <t>断熱等+防災オープンウィン・サーモスⅡ-Hタイプ折り（W）Low-E複層 空気層：9mm以上小（S）</t>
  </si>
  <si>
    <t>003SBZHANBL</t>
  </si>
  <si>
    <t>断熱等+防災オープンウィン・サーモスLタイプ引違い（H）Low-E複層 ガス層：14mm以上大（L）</t>
  </si>
  <si>
    <t>003SBZHANBM</t>
  </si>
  <si>
    <t>断熱等+防災オープンウィン・サーモスLタイプ引違い（H）Low-E複層 ガス層：14mm以上中（M）</t>
  </si>
  <si>
    <t>003SBZHANBS</t>
  </si>
  <si>
    <t>断熱等+防災オープンウィン・サーモスLタイプ引違い（H）Low-E複層 ガス層：14mm以上小（S）</t>
  </si>
  <si>
    <t>003SBZHAPCL</t>
  </si>
  <si>
    <t>断熱等+防災オープンウィン・サーモスLタイプ引違い（H）Low-E複層 ガス層：14mm未満大（L）</t>
  </si>
  <si>
    <t>003SBZHAPCM</t>
  </si>
  <si>
    <t>断熱等+防災オープンウィン・サーモスLタイプ引違い（H）Low-E複層 ガス層：14mm未満中（M）</t>
  </si>
  <si>
    <t>003SBZHAPCS</t>
  </si>
  <si>
    <t>断熱等+防災オープンウィン・サーモスLタイプ引違い（H）Low-E複層 ガス層：14mm未満小（S）</t>
  </si>
  <si>
    <t>003SBZHAQCL</t>
  </si>
  <si>
    <t>断熱等+防災オープンウィン・サーモスLタイプ引違い（H）Low-E複層 空気層：9mm以上大（L）</t>
  </si>
  <si>
    <t>003SBZHAQCM</t>
  </si>
  <si>
    <t>断熱等+防災オープンウィン・サーモスLタイプ引違い（H）Low-E複層 空気層：9mm以上中（M）</t>
  </si>
  <si>
    <t>003SBZHAQCS</t>
  </si>
  <si>
    <t>断熱等+防災オープンウィン・サーモスLタイプ引違い（H）Low-E複層 空気層：9mm以上小（S）</t>
  </si>
  <si>
    <t>003SBZWANBL</t>
  </si>
  <si>
    <t>断熱等+防災オープンウィン・サーモスLタイプ折り（W）Low-E複層 ガス層：14mm以上大（L）</t>
  </si>
  <si>
    <t>003SBZWANBM</t>
  </si>
  <si>
    <t>断熱等+防災オープンウィン・サーモスLタイプ折り（W）Low-E複層 ガス層：14mm以上中（M）</t>
  </si>
  <si>
    <t>003SBZWANBS</t>
  </si>
  <si>
    <t>断熱等+防災オープンウィン・サーモスLタイプ折り（W）Low-E複層 ガス層：14mm以上小（S）</t>
  </si>
  <si>
    <t>003SBZWAPCL</t>
  </si>
  <si>
    <t>断熱等+防災オープンウィン・サーモスLタイプ折り（W）Low-E複層 ガス層：14mm未満大（L）</t>
  </si>
  <si>
    <t>003SBZWAPCM</t>
  </si>
  <si>
    <t>断熱等+防災オープンウィン・サーモスLタイプ折り（W）Low-E複層 ガス層：14mm未満中（M）</t>
  </si>
  <si>
    <t>003SBZWAPCS</t>
  </si>
  <si>
    <t>断熱等+防災オープンウィン・サーモスLタイプ折り（W）Low-E複層 ガス層：14mm未満小（S）</t>
  </si>
  <si>
    <t>003SBZWAQCL</t>
  </si>
  <si>
    <t>断熱等+防災オープンウィン・サーモスLタイプ折り（W）Low-E複層 空気層：9mm以上大（L）</t>
  </si>
  <si>
    <t>003SBZWAQCM</t>
  </si>
  <si>
    <t>断熱等+防災オープンウィン・サーモスLタイプ折り（W）Low-E複層 空気層：9mm以上中（M）</t>
  </si>
  <si>
    <t>003SBZWAQCS</t>
  </si>
  <si>
    <t>断熱等+防災オープンウィン・サーモスLタイプ折り（W）Low-E複層 空気層：9mm以上小（S）</t>
  </si>
  <si>
    <t>003NRTHANBL</t>
  </si>
  <si>
    <t>断熱等+防災ノンレールサッシ・サーモスⅡ-Hタイプ引違い（H）Low-E複層 ガス層：14mm以上大（L）</t>
  </si>
  <si>
    <t>003NRTHANBM</t>
  </si>
  <si>
    <t>断熱等+防災ノンレールサッシ・サーモスⅡ-Hタイプ引違い（H）Low-E複層 ガス層：14mm以上中（M）</t>
  </si>
  <si>
    <t>003NRTHANBS</t>
  </si>
  <si>
    <t>断熱等+防災ノンレールサッシ・サーモスⅡ-Hタイプ引違い（H）Low-E複層 ガス層：14mm以上小（S）</t>
  </si>
  <si>
    <t>003NRTHAPCL</t>
  </si>
  <si>
    <t>断熱等+防災ノンレールサッシ・サーモスⅡ-Hタイプ引違い（H）Low-E複層 ガス層：14mm未満大（L）</t>
  </si>
  <si>
    <t>003NRTHAPCM</t>
  </si>
  <si>
    <t>断熱等+防災ノンレールサッシ・サーモスⅡ-Hタイプ引違い（H）Low-E複層 ガス層：14mm未満中（M）</t>
  </si>
  <si>
    <t>003NRTHAPCS</t>
  </si>
  <si>
    <t>断熱等+防災ノンレールサッシ・サーモスⅡ-Hタイプ引違い（H）Low-E複層 ガス層：14mm未満小（S）</t>
  </si>
  <si>
    <t>003NRTHAQCL</t>
  </si>
  <si>
    <t>断熱等+防災ノンレールサッシ・サーモスⅡ-Hタイプ引違い（H）Low-E複層 空気層：9mm以上大（L）</t>
  </si>
  <si>
    <t>003NRTHAQCM</t>
  </si>
  <si>
    <t>断熱等+防災ノンレールサッシ・サーモスⅡ-Hタイプ引違い（H）Low-E複層 空気層：9mm以上中（M）</t>
  </si>
  <si>
    <t>003NRTHAQCS</t>
  </si>
  <si>
    <t>断熱等+防災ノンレールサッシ・サーモスⅡ-Hタイプ引違い（H）Low-E複層 空気層：9mm以上小（S）</t>
  </si>
  <si>
    <t>003NRLHANBL</t>
  </si>
  <si>
    <t>断熱等+防災ノンレールサッシ・サーモスLタイプ引違い（H）Low-E複層 ガス層：14mm以上大（L）</t>
  </si>
  <si>
    <t>003NRLHANBM</t>
  </si>
  <si>
    <t>断熱等+防災ノンレールサッシ・サーモスLタイプ引違い（H）Low-E複層 ガス層：14mm以上中（M）</t>
  </si>
  <si>
    <t>003NRLHANBS</t>
  </si>
  <si>
    <t>断熱等+防災ノンレールサッシ・サーモスLタイプ引違い（H）Low-E複層 ガス層：14mm以上小（S）</t>
  </si>
  <si>
    <t>003NRLHAPCL</t>
  </si>
  <si>
    <t>断熱等+防災ノンレールサッシ・サーモスLタイプ引違い（H）Low-E複層 ガス層：14mm未満大（L）</t>
  </si>
  <si>
    <t>003NRLHAPCM</t>
  </si>
  <si>
    <t>断熱等+防災ノンレールサッシ・サーモスLタイプ引違い（H）Low-E複層 ガス層：14mm未満中（M）</t>
  </si>
  <si>
    <t>003NRLHAPCS</t>
  </si>
  <si>
    <t>断熱等+防災ノンレールサッシ・サーモスLタイプ引違い（H）Low-E複層 ガス層：14mm未満小（S）</t>
  </si>
  <si>
    <t>003NRLHAQCL</t>
  </si>
  <si>
    <t>断熱等+防災ノンレールサッシ・サーモスLタイプ引違い（H）Low-E複層 空気層：9mm以上大（L）</t>
  </si>
  <si>
    <t>003NRLHAQCM</t>
  </si>
  <si>
    <t>断熱等+防災ノンレールサッシ・サーモスLタイプ引違い（H）Low-E複層 空気層：9mm以上中（M）</t>
  </si>
  <si>
    <t>003NRLHAQCS</t>
  </si>
  <si>
    <t>断熱等+防災ノンレールサッシ・サーモスLタイプ引違い（H）Low-E複層 空気層：9mm以上小（S）</t>
  </si>
  <si>
    <t>003SBYHDPLL</t>
  </si>
  <si>
    <t>防災オープンウィン・サーモスⅡ-Hタイプ引違い（H）防災安全合わせガラス大（L）</t>
  </si>
  <si>
    <t>003SBYHDPLM</t>
  </si>
  <si>
    <t>防災オープンウィン・サーモスⅡ-Hタイプ引違い（H）防災安全合わせガラス中（M）</t>
  </si>
  <si>
    <t>003SBYHDPLS</t>
  </si>
  <si>
    <t>防災オープンウィン・サーモスⅡ-Hタイプ引違い（H）防災安全合わせガラス小（S）</t>
  </si>
  <si>
    <t>003SBYWDPLL</t>
  </si>
  <si>
    <t>防災オープンウィン・サーモスⅡ-Hタイプ折り（W）防災安全合わせガラス大（L）</t>
  </si>
  <si>
    <t>003SBYWDPLM</t>
  </si>
  <si>
    <t>防災オープンウィン・サーモスⅡ-Hタイプ折り（W）防災安全合わせガラス中（M）</t>
  </si>
  <si>
    <t>003SBYWDPLS</t>
  </si>
  <si>
    <t>防災オープンウィン・サーモスⅡ-Hタイプ折り（W）防災安全合わせガラス小（S）</t>
  </si>
  <si>
    <t>003SBZHDPLL</t>
  </si>
  <si>
    <t>防災オープンウィン・サーモスLタイプ引違い（H）防災安全合わせガラス大（L）</t>
  </si>
  <si>
    <t>003SBZHDPLM</t>
  </si>
  <si>
    <t>防災オープンウィン・サーモスLタイプ引違い（H）防災安全合わせガラス中（M）</t>
  </si>
  <si>
    <t>003SBZHDPLS</t>
  </si>
  <si>
    <t>防災オープンウィン・サーモスLタイプ引違い（H）防災安全合わせガラス小（S）</t>
  </si>
  <si>
    <t>003SBZWDPLL</t>
  </si>
  <si>
    <t>防災オープンウィン・サーモスLタイプ折り（W）防災安全合わせガラス大（L）</t>
  </si>
  <si>
    <t>003SBZWDPLM</t>
  </si>
  <si>
    <t>防災オープンウィン・サーモスLタイプ折り（W）防災安全合わせガラス中（M）</t>
  </si>
  <si>
    <t>003SBZWDPLS</t>
  </si>
  <si>
    <t>防災オープンウィン・サーモスLタイプ折り（W）防災安全合わせガラス小（S）</t>
  </si>
  <si>
    <t>003NRTHDPLL</t>
  </si>
  <si>
    <t>防災ノンレールサッシ・サーモスⅡ-Hタイプ引違い（H）防災安全合わせガラス大（L）</t>
  </si>
  <si>
    <t>003NRTHDPLM</t>
  </si>
  <si>
    <t>防災ノンレールサッシ・サーモスⅡ-Hタイプ引違い（H）防災安全合わせガラス中（M）</t>
  </si>
  <si>
    <t>003NRTHDPLS</t>
  </si>
  <si>
    <t>防災ノンレールサッシ・サーモスⅡ-Hタイプ引違い（H）防災安全合わせガラス小（S）</t>
  </si>
  <si>
    <t>003NRLHDPLL</t>
  </si>
  <si>
    <t>防災ノンレールサッシ・サーモスLタイプ引違い（H）防災安全合わせガラス大（L）</t>
  </si>
  <si>
    <t>003NRLHDPLM</t>
  </si>
  <si>
    <t>防災ノンレールサッシ・サーモスLタイプ引違い（H）防災安全合わせガラス中（M）</t>
  </si>
  <si>
    <t>003NRLHDPLS</t>
  </si>
  <si>
    <t>防災ノンレールサッシ・サーモスLタイプ引違い（H）防災安全合わせガラス小（S）</t>
  </si>
  <si>
    <t>003WWXH3JCL</t>
  </si>
  <si>
    <t>断熱等ワイドウィン引違い（H）Low-E複層 ガス層：10mm以上大（L）</t>
  </si>
  <si>
    <t>003WWXH3JCM</t>
  </si>
  <si>
    <t>断熱等ワイドウィン引違い（H）Low-E複層 ガス層：10mm以上中（M）</t>
  </si>
  <si>
    <t>003WWXH3JCS</t>
  </si>
  <si>
    <t>断熱等ワイドウィン引違い（H）Low-E複層 ガス層：10mm以上小（S）</t>
  </si>
  <si>
    <t>003WWXH3KCL</t>
  </si>
  <si>
    <t>断熱等ワイドウィン引違い（H）Low-E複層 空気層：14mm以上大（L）</t>
  </si>
  <si>
    <t>003WWXH3KCM</t>
  </si>
  <si>
    <t>断熱等ワイドウィン引違い（H）Low-E複層 空気層：14mm以上中（M）</t>
  </si>
  <si>
    <t>003WWXH3KCS</t>
  </si>
  <si>
    <t>断熱等ワイドウィン引違い（H）Low-E複層 空気層：14mm以上小（S）</t>
  </si>
  <si>
    <t>003WWXF3JCL</t>
  </si>
  <si>
    <t>断熱等ワイドウィンFIX（F）Low-E複層 ガス層：10mm以上大（L）</t>
  </si>
  <si>
    <t>ワイドウィンFIX（F）</t>
  </si>
  <si>
    <t>003WWXF3JCM</t>
  </si>
  <si>
    <t>断熱等ワイドウィンFIX（F）Low-E複層 ガス層：10mm以上中（M）</t>
  </si>
  <si>
    <t>003WWXF3JCS</t>
  </si>
  <si>
    <t>断熱等ワイドウィンFIX（F）Low-E複層 ガス層：10mm以上小（S）</t>
  </si>
  <si>
    <t>003WWXF3KCL</t>
  </si>
  <si>
    <t>断熱等ワイドウィンFIX（F）Low-E複層 空気層：14mm以上大（L）</t>
  </si>
  <si>
    <t>003WWXF3KCM</t>
  </si>
  <si>
    <t>断熱等ワイドウィンFIX（F）Low-E複層 空気層：14mm以上中（M）</t>
  </si>
  <si>
    <t>003WWXF3KCS</t>
  </si>
  <si>
    <t>断熱等ワイドウィンFIX（F）Low-E複層 空気層：14mm以上小（S）</t>
  </si>
  <si>
    <t>003WWXHLJCL</t>
  </si>
  <si>
    <t>断熱等+防災ワイドウィン引違い（H）Low-E複層 ガス層：10mm以上大（L）</t>
  </si>
  <si>
    <t>003WWXHLJCM</t>
  </si>
  <si>
    <t>断熱等+防災ワイドウィン引違い（H）Low-E複層 ガス層：10mm以上中（M）</t>
  </si>
  <si>
    <t>003WWXHLJCS</t>
  </si>
  <si>
    <t>断熱等+防災ワイドウィン引違い（H）Low-E複層 ガス層：10mm以上小（S）</t>
  </si>
  <si>
    <t>003WWXHBKCL</t>
  </si>
  <si>
    <t>断熱等+防災ワイドウィン引違い（H）Low-E複層 空気層：14mm以上大（L）</t>
  </si>
  <si>
    <t>003WWXHBKCM</t>
  </si>
  <si>
    <t>断熱等+防災ワイドウィン引違い（H）Low-E複層 空気層：14mm以上中（M）</t>
  </si>
  <si>
    <t>003WWXHBKCS</t>
  </si>
  <si>
    <t>断熱等+防災ワイドウィン引違い（H）Low-E複層 空気層：14mm以上小（S）</t>
  </si>
  <si>
    <t>003WWXFLJCL</t>
  </si>
  <si>
    <t>断熱等+防災ワイドウィンFIX（F）Low-E複層 ガス層：10mm以上大（L）</t>
  </si>
  <si>
    <t>003WWXFLJCM</t>
  </si>
  <si>
    <t>断熱等+防災ワイドウィンFIX（F）Low-E複層 ガス層：10mm以上中（M）</t>
  </si>
  <si>
    <t>003WWXFLJCS</t>
  </si>
  <si>
    <t>断熱等+防災ワイドウィンFIX（F）Low-E複層 ガス層：10mm以上小（S）</t>
  </si>
  <si>
    <t>003WWXFBKCL</t>
  </si>
  <si>
    <t>断熱等+防災ワイドウィンFIX（F）Low-E複層 空気層：14mm以上大（L）</t>
  </si>
  <si>
    <t>003WWXFBKCM</t>
  </si>
  <si>
    <t>断熱等+防災ワイドウィンFIX（F）Low-E複層 空気層：14mm以上中（M）</t>
  </si>
  <si>
    <t>003WWXFBKCS</t>
  </si>
  <si>
    <t>断熱等+防災ワイドウィンFIX（F）Low-E複層 空気層：14mm以上小（S）</t>
  </si>
  <si>
    <t>003WWXHDPLL</t>
  </si>
  <si>
    <t>防災ワイドウィン引違い（H）防災安全合わせガラス大（L）</t>
  </si>
  <si>
    <t>003WWXHDPLM</t>
  </si>
  <si>
    <t>防災ワイドウィン引違い（H）防災安全合わせガラス中（M）</t>
  </si>
  <si>
    <t>003WWXHDPLS</t>
  </si>
  <si>
    <t>防災ワイドウィン引違い（H）防災安全合わせガラス小（S）</t>
  </si>
  <si>
    <t>003WWXFDPLL</t>
  </si>
  <si>
    <t>防災ワイドウィンFIX（F）防災安全合わせガラス大（L）</t>
  </si>
  <si>
    <t>003WWXFDPLM</t>
  </si>
  <si>
    <t>防災ワイドウィンFIX（F）防災安全合わせガラス中（M）</t>
  </si>
  <si>
    <t>003WWXFDPLS</t>
  </si>
  <si>
    <t>防災ワイドウィンFIX（F）防災安全合わせガラス小（S）</t>
  </si>
  <si>
    <t>ガラス中央部熱貫流率Ug0.62以下</t>
  </si>
  <si>
    <t>003LWTHEPPS</t>
  </si>
  <si>
    <t>断熱等LW（トリプルガラス）引違い（H）ガラス中央部熱貫流率Ug0.62以下小（S）</t>
  </si>
  <si>
    <t>003LWTHEPPM</t>
  </si>
  <si>
    <t>断熱等LW（トリプルガラス）引違い（H）ガラス中央部熱貫流率Ug0.62以下中（M）</t>
  </si>
  <si>
    <t>ガラス中央部熱貫流率Ug0.73以下</t>
  </si>
  <si>
    <t>003LWTHEPPL</t>
  </si>
  <si>
    <t>M,Sサイズはガラス中央部熱貫流率Ug0.62以下</t>
  </si>
  <si>
    <t>断熱等LW（トリプルガラス）引違い（H）ガラス中央部熱貫流率Ug0.73以下大（L）</t>
  </si>
  <si>
    <t>ガラス中央部熱貫流率Ug0.99以下</t>
  </si>
  <si>
    <t>003LWTHESSS</t>
  </si>
  <si>
    <t>断熱等LW（トリプルガラス）引違い（H）ガラス中央部熱貫流率Ug0.99以下小（S）</t>
  </si>
  <si>
    <t>003LWTHESSM</t>
  </si>
  <si>
    <t>断熱等LW（トリプルガラス）引違い（H）ガラス中央部熱貫流率Ug0.99以下中（M）</t>
  </si>
  <si>
    <t>003LWTHESSL</t>
  </si>
  <si>
    <t>M,Sサイズはガラス中央部熱貫流率Ug0.99以下</t>
  </si>
  <si>
    <t>断熱等LW（トリプルガラス）引違い（H）ガラス中央部熱貫流率Ug1.1以下大（L）</t>
  </si>
  <si>
    <t>003LWTHEAAS</t>
  </si>
  <si>
    <t>断熱等LW（トリプルガラス）引違い（H）ガラス中央部熱貫流率Ug1.3以下小（S）</t>
  </si>
  <si>
    <t>003LWTHEAAM</t>
  </si>
  <si>
    <t>断熱等LW（トリプルガラス）引違い（H）ガラス中央部熱貫流率Ug1.3以下中（M）</t>
  </si>
  <si>
    <t>003LWTHEAAL</t>
  </si>
  <si>
    <t>断熱等LW（トリプルガラス）引違い（H）ガラス中央部熱貫流率Ug1.3以下大（L）</t>
  </si>
  <si>
    <t>003LWPHEAAS</t>
  </si>
  <si>
    <t>断熱等LW（複層ガラス）引違い（H）ガラス中央部熱貫流率Ug1.2以下小（S）</t>
  </si>
  <si>
    <t>003LWPHEAAM</t>
  </si>
  <si>
    <t>断熱等LW（複層ガラス）引違い（H）ガラス中央部熱貫流率Ug1.2以下中（M）</t>
  </si>
  <si>
    <t>003LWPHEAAL</t>
  </si>
  <si>
    <t>断熱等LW（複層ガラス）引違い（H）ガラス中央部熱貫流率Ug1.2以下大（L）</t>
  </si>
  <si>
    <t>003LWTHHPPS</t>
  </si>
  <si>
    <t>断熱等+防災LW（トリプルガラス）引違い（H）ガラス中央部熱貫流率Ug0.62以下小（S）</t>
  </si>
  <si>
    <t>003LWTHHPPM</t>
  </si>
  <si>
    <t>断熱等+防災LW（トリプルガラス）引違い（H）ガラス中央部熱貫流率Ug0.62以下中（M）</t>
  </si>
  <si>
    <t>003LWTHHPPL</t>
  </si>
  <si>
    <t>断熱等+防災LW（トリプルガラス）引違い（H）ガラス中央部熱貫流率Ug0.73以下大（L）</t>
  </si>
  <si>
    <t>003LWTHHSSS</t>
  </si>
  <si>
    <t>断熱等+防災LW（トリプルガラス）引違い（H）ガラス中央部熱貫流率Ug0.99以下小（S）</t>
  </si>
  <si>
    <t>003LWTHHSSM</t>
  </si>
  <si>
    <t>断熱等+防災LW（トリプルガラス）引違い（H）ガラス中央部熱貫流率Ug0.99以下中（M）</t>
  </si>
  <si>
    <t>003LWTHHSSL</t>
  </si>
  <si>
    <t>断熱等+防災LW（トリプルガラス）引違い（H）ガラス中央部熱貫流率Ug1.1以下大（L）</t>
  </si>
  <si>
    <t>003LWTHHAAS</t>
  </si>
  <si>
    <t>断熱等+防災LW（トリプルガラス）引違い（H）ガラス中央部熱貫流率Ug1.3以下小（S）</t>
  </si>
  <si>
    <t>003LWTHHAAM</t>
  </si>
  <si>
    <t>断熱等+防災LW（トリプルガラス）引違い（H）ガラス中央部熱貫流率Ug1.3以下中（M）</t>
  </si>
  <si>
    <t>003LWTHHAAL</t>
  </si>
  <si>
    <t>断熱等+防災LW（トリプルガラス）引違い（H）ガラス中央部熱貫流率Ug1.3以下大（L）</t>
  </si>
  <si>
    <t>003LWPHHAAS</t>
  </si>
  <si>
    <t>断熱等+防災LW（複層ガラス）引違い（H）ガラス中央部熱貫流率Ug1.2以下小（S）</t>
  </si>
  <si>
    <t>003LWPHHAAM</t>
  </si>
  <si>
    <t>断熱等+防災LW（複層ガラス）引違い（H）ガラス中央部熱貫流率Ug1.2以下中（M）</t>
  </si>
  <si>
    <t>003LWPHHAAL</t>
  </si>
  <si>
    <t>断熱等+防災LW（複層ガラス）引違い（H）ガラス中央部熱貫流率Ug1.2以下大（L）</t>
  </si>
  <si>
    <t>003NRLHCPJS</t>
  </si>
  <si>
    <t>防犯ノンレールサッシ・サーモスLタイプ引違い（H）防犯建物部品に適合するガラス小（S）</t>
  </si>
  <si>
    <t>003NRLHCPJM</t>
  </si>
  <si>
    <t>防犯ノンレールサッシ・サーモスLタイプ引違い（H）防犯建物部品に適合するガラス中（M）</t>
  </si>
  <si>
    <t>003NRLHCPJL</t>
  </si>
  <si>
    <t>防犯ノンレールサッシ・サーモスLタイプ引違い（H）防犯建物部品に適合するガラス大（L）</t>
  </si>
  <si>
    <t>リシェント勝手口ドア</t>
  </si>
  <si>
    <t>リシェント勝手口ドア 断熱仕様（シリンダー無し）</t>
  </si>
  <si>
    <t>003DDRTSPKL</t>
  </si>
  <si>
    <t>防音リシェント勝手口ドア 断熱仕様（シリンダー無し）開き（T）一方が公称3mm以上、他方が公称3mm以上※中空層は6mm以上16mm以下の1層とする大（L）</t>
  </si>
  <si>
    <t>リシェント勝手口ドア 断熱仕様（シリンダー無し）開き（T）</t>
  </si>
  <si>
    <t>003DDRTSPKM</t>
  </si>
  <si>
    <t>防音リシェント勝手口ドア 断熱仕様（シリンダー無し）開き（T）一方が公称3mm以上、他方が公称3mm以上※中空層は6mm以上16mm以下の1層とする中（M）</t>
  </si>
  <si>
    <t>003DDRTSPKS</t>
  </si>
  <si>
    <t>防音リシェント勝手口ドア 断熱仕様（シリンダー無し）開き（T）一方が公称3mm以上、他方が公称3mm以上※中空層は6mm以上16mm以下の1層とする小（S）</t>
  </si>
  <si>
    <t>ＴＷ防火戸（トリプルガラス）ＦＩＸ窓（アルゴンガス）</t>
  </si>
  <si>
    <t>003KHFFESSL</t>
  </si>
  <si>
    <t>断熱等ＴＷ防火戸（トリプルガラス）ＦＩＸ窓（アルゴンガス）FIX（F）ガラス中央部熱貫流率Ug0.79以下大（L）</t>
  </si>
  <si>
    <t>ＴＷ防火戸（トリプルガラス）ＦＩＸ窓（アルゴンガス）FIX（F）</t>
  </si>
  <si>
    <t>003KHFFESSM</t>
  </si>
  <si>
    <t>断熱等ＴＷ防火戸（トリプルガラス）ＦＩＸ窓（アルゴンガス）FIX（F）ガラス中央部熱貫流率Ug0.79以下中（M）</t>
  </si>
  <si>
    <t>003KHFFESSS</t>
  </si>
  <si>
    <t>断熱等ＴＷ防火戸（トリプルガラス）ＦＩＸ窓（アルゴンガス）FIX（F）ガラス中央部熱貫流率Ug0.79以下小（S）</t>
  </si>
  <si>
    <t>003KHFFESSX</t>
  </si>
  <si>
    <t>断熱等ＴＷ防火戸（トリプルガラス）ＦＩＸ窓（アルゴンガス）FIX（F）ガラス中央部熱貫流率Ug0.79以下極小（X）</t>
  </si>
  <si>
    <t>ＴＷ防火戸（トリプルガラス）横すべり出し窓グレモン（アルゴンガス）</t>
  </si>
  <si>
    <t>003KHFPESSL</t>
  </si>
  <si>
    <t>断熱等ＴＷ防火戸（トリプルガラス）横すべり出し窓グレモン（アルゴンガス）プロジェクト（P）ガラス中央部熱貫流率Ug0.79以下大（L）</t>
  </si>
  <si>
    <t>ＴＷ防火戸（トリプルガラス）横すべり出し窓グレモン（アルゴンガス）プロジェクト（P）</t>
  </si>
  <si>
    <t>003KHFPESSM</t>
  </si>
  <si>
    <t>断熱等ＴＷ防火戸（トリプルガラス）横すべり出し窓グレモン（アルゴンガス）プロジェクト（P）ガラス中央部熱貫流率Ug0.79以下中（M）</t>
  </si>
  <si>
    <t>003KHFPESSS</t>
  </si>
  <si>
    <t>断熱等ＴＷ防火戸（トリプルガラス）横すべり出し窓グレモン（アルゴンガス）プロジェクト（P）ガラス中央部熱貫流率Ug0.79以下小（S）</t>
  </si>
  <si>
    <t>003KHFPESSX</t>
  </si>
  <si>
    <t>断熱等ＴＷ防火戸（トリプルガラス）横すべり出し窓グレモン（アルゴンガス）プロジェクト（P）ガラス中央部熱貫流率Ug0.79以下極小（X）</t>
  </si>
  <si>
    <t>ＴＷ防火戸（トリプルガラス）縦すべり出し窓グレモン（アルゴンガス）</t>
  </si>
  <si>
    <t>003KHFTESSL</t>
  </si>
  <si>
    <t>断熱等ＴＷ防火戸（トリプルガラス）縦すべり出し窓グレモン（アルゴンガス）開き（T）ガラス中央部熱貫流率Ug0.79以下大（L）</t>
  </si>
  <si>
    <t>ＴＷ防火戸（トリプルガラス）縦すべり出し窓グレモン（アルゴンガス）開き（T）</t>
  </si>
  <si>
    <t>003KHFTESSM</t>
  </si>
  <si>
    <t>断熱等ＴＷ防火戸（トリプルガラス）縦すべり出し窓グレモン（アルゴンガス）開き（T）ガラス中央部熱貫流率Ug0.79以下中（M）</t>
  </si>
  <si>
    <t>003KHFTESSS</t>
  </si>
  <si>
    <t>断熱等ＴＷ防火戸（トリプルガラス）縦すべり出し窓グレモン（アルゴンガス）開き（T）ガラス中央部熱貫流率Ug0.79以下小（S）</t>
  </si>
  <si>
    <t>003KHFTESSX</t>
  </si>
  <si>
    <t>断熱等ＴＷ防火戸（トリプルガラス）縦すべり出し窓グレモン（アルゴンガス）開き（T）ガラス中央部熱貫流率Ug0.79以下極小（X）</t>
  </si>
  <si>
    <t>ＴＷコーディネート</t>
  </si>
  <si>
    <t>ＴＷコーディネート（トリプルガラス）引違い窓、片引き窓、引分け窓（クリプトンガス/アルゴンガス）</t>
  </si>
  <si>
    <t>ガラス中央部熱貫流率Ug0.86以下</t>
  </si>
  <si>
    <t>003KHGHESSL</t>
  </si>
  <si>
    <t>断熱等ＴＷコーディネート（トリプルガラス）引違い窓、片引き窓、引分け窓（クリプトンガス/アルゴンガス）引違い（H）ガラス中央部熱貫流率Ug0.86以下大（L）</t>
  </si>
  <si>
    <t>ＴＷコーディネート（トリプルガラス）引違い窓、片引き窓、引分け窓（クリプトンガス/アルゴンガス）引違い（H）</t>
  </si>
  <si>
    <t>003KHGHESSM</t>
  </si>
  <si>
    <t>断熱等ＴＷコーディネート（トリプルガラス）引違い窓、片引き窓、引分け窓（クリプトンガス/アルゴンガス）引違い（H）ガラス中央部熱貫流率Ug0.86以下中（M）</t>
  </si>
  <si>
    <t>003KHGHESSS</t>
  </si>
  <si>
    <t>断熱等ＴＷコーディネート（トリプルガラス）引違い窓、片引き窓、引分け窓（クリプトンガス/アルゴンガス）引違い（H）ガラス中央部熱貫流率Ug0.86以下小（S）</t>
  </si>
  <si>
    <t>003KHGHESSX</t>
  </si>
  <si>
    <t>断熱等ＴＷコーディネート（トリプルガラス）引違い窓、片引き窓、引分け窓（クリプトンガス/アルゴンガス）引違い（H）ガラス中央部熱貫流率Ug0.86以下極小（X）</t>
  </si>
  <si>
    <t>ＴＷコーディネート（トリプルガラス）引違い窓、片引き窓、引分け窓（アルゴンガス）</t>
  </si>
  <si>
    <t>003KHGHEAAL</t>
  </si>
  <si>
    <t>断熱等ＴＷコーディネート（トリプルガラス）引違い窓、片引き窓、引分け窓（アルゴンガス）引違い（H）ガラス中央部熱貫流率Ug1.2以下大（L）</t>
  </si>
  <si>
    <t>ＴＷコーディネート（トリプルガラス）引違い窓、片引き窓、引分け窓（アルゴンガス）引違い（H）</t>
  </si>
  <si>
    <t>003KHGHEAAM</t>
  </si>
  <si>
    <t>断熱等ＴＷコーディネート（トリプルガラス）引違い窓、片引き窓、引分け窓（アルゴンガス）引違い（H）ガラス中央部熱貫流率Ug1.2以下中（M）</t>
  </si>
  <si>
    <t>003KHGHEAAS</t>
  </si>
  <si>
    <t>断熱等ＴＷコーディネート（トリプルガラス）引違い窓、片引き窓、引分け窓（アルゴンガス）引違い（H）ガラス中央部熱貫流率Ug1.2以下小（S）</t>
  </si>
  <si>
    <t>003KHGHEAAX</t>
  </si>
  <si>
    <t>断熱等ＴＷコーディネート（トリプルガラス）引違い窓、片引き窓、引分け窓（アルゴンガス）引違い（H）ガラス中央部熱貫流率Ug1.2以下極小（X）</t>
  </si>
  <si>
    <t>ＴＷコーディネート（複層ガラス）引違い窓、片引き窓、引分け窓</t>
  </si>
  <si>
    <t>003KHHHEAAL</t>
  </si>
  <si>
    <t>断熱等ＴＷコーディネート（複層ガラス）引違い窓、片引き窓、引分け窓引違い（H）ガラス中央部熱貫流率Ug1.2以下大（L）</t>
  </si>
  <si>
    <t>ＴＷコーディネート（複層ガラス）引違い窓、片引き窓、引分け窓引違い（H）</t>
  </si>
  <si>
    <t>003KHHHEAAM</t>
  </si>
  <si>
    <t>断熱等ＴＷコーディネート（複層ガラス）引違い窓、片引き窓、引分け窓引違い（H）ガラス中央部熱貫流率Ug1.2以下中（M）</t>
  </si>
  <si>
    <t>003KHHHEAAS</t>
  </si>
  <si>
    <t>断熱等ＴＷコーディネート（複層ガラス）引違い窓、片引き窓、引分け窓引違い（H）ガラス中央部熱貫流率Ug1.2以下小（S）</t>
  </si>
  <si>
    <t>003KHHHEAAX</t>
  </si>
  <si>
    <t>断熱等ＴＷコーディネート（複層ガラス）引違い窓、片引き窓、引分け窓引違い（H）ガラス中央部熱貫流率Ug1.2以下極小（X）</t>
  </si>
  <si>
    <t>ＴＷ防火戸コーディネート</t>
  </si>
  <si>
    <t>ＴＷ防火戸コーディネート（複層ガラス）引違い窓、片引き窓、引分け窓</t>
  </si>
  <si>
    <t>003KHJHEAAL</t>
  </si>
  <si>
    <t>断熱等ＴＷ防火戸コーディネート（複層ガラス）引違い窓、片引き窓、引分け窓引違い（H）ガラス中央部熱貫流率Ug1.2以下大（L）</t>
  </si>
  <si>
    <t>ＴＷ防火戸コーディネート（複層ガラス）引違い窓、片引き窓、引分け窓引違い（H）</t>
  </si>
  <si>
    <t>003KHJHEAAM</t>
  </si>
  <si>
    <t>断熱等ＴＷ防火戸コーディネート（複層ガラス）引違い窓、片引き窓、引分け窓引違い（H）ガラス中央部熱貫流率Ug1.2以下中（M）</t>
  </si>
  <si>
    <t>003KHJHEAAS</t>
  </si>
  <si>
    <t>断熱等ＴＷ防火戸コーディネート（複層ガラス）引違い窓、片引き窓、引分け窓引違い（H）ガラス中央部熱貫流率Ug1.2以下小（S）</t>
  </si>
  <si>
    <t>003KHJHEAAX</t>
  </si>
  <si>
    <t>断熱等ＴＷ防火戸コーディネート（複層ガラス）引違い窓、片引き窓、引分け窓引違い（H）ガラス中央部熱貫流率Ug1.2以下極小（X）</t>
  </si>
  <si>
    <t>コーディネート 引違い窓</t>
  </si>
  <si>
    <t>コーディネート 引違い窓・サーモスⅡ-Hタイプ</t>
  </si>
  <si>
    <t>003KHKHEBBL</t>
  </si>
  <si>
    <t>断熱等コーディネート 引違い窓・サーモスⅡ-Hタイプ引違い（H）ガラス中央部熱貫流率Ug1.4以下大（L）</t>
  </si>
  <si>
    <t>コーディネート 引違い窓・サーモスⅡ-Hタイプ引違い（H）</t>
  </si>
  <si>
    <t>003KHKHEBBM</t>
  </si>
  <si>
    <t>断熱等コーディネート 引違い窓・サーモスⅡ-Hタイプ引違い（H）ガラス中央部熱貫流率Ug1.4以下中（M）</t>
  </si>
  <si>
    <t>003KHKHEBBS</t>
  </si>
  <si>
    <t>断熱等コーディネート 引違い窓・サーモスⅡ-Hタイプ引違い（H）ガラス中央部熱貫流率Ug1.4以下小（S）</t>
  </si>
  <si>
    <t>003KHKHECCL</t>
  </si>
  <si>
    <t>断熱等コーディネート 引違い窓・サーモスⅡ-Hタイプ引違い（H）ガラス中央部熱貫流率Ug1.8以下大（L）</t>
  </si>
  <si>
    <t>003KHKHECCM</t>
  </si>
  <si>
    <t>断熱等コーディネート 引違い窓・サーモスⅡ-Hタイプ引違い（H）ガラス中央部熱貫流率Ug1.8以下中（M）</t>
  </si>
  <si>
    <t>003KHKHECCS</t>
  </si>
  <si>
    <t>断熱等コーディネート 引違い窓・サーモスⅡ-Hタイプ引違い（H）ガラス中央部熱貫流率Ug1.8以下小（S）</t>
  </si>
  <si>
    <t>003KHKHEDDL</t>
  </si>
  <si>
    <t>断熱等コーディネート 引違い窓・サーモスⅡ-Hタイプ引違い（H）ガラス中央部熱貫流率Ug2.9以下大（L）</t>
  </si>
  <si>
    <t>003KHKHEDDM</t>
  </si>
  <si>
    <t>断熱等コーディネート 引違い窓・サーモスⅡ-Hタイプ引違い（H）ガラス中央部熱貫流率Ug2.9以下中（M）</t>
  </si>
  <si>
    <t>003KHKHEDDS</t>
  </si>
  <si>
    <t>断熱等コーディネート 引違い窓・サーモスⅡ-Hタイプ引違い（H）ガラス中央部熱貫流率Ug2.9以下小（S）</t>
  </si>
  <si>
    <t>コーディネート 引違い窓・サーモスLタイプ</t>
  </si>
  <si>
    <t>003KHLHEBBL</t>
  </si>
  <si>
    <t>断熱等コーディネート 引違い窓・サーモスLタイプ引違い（H）ガラス中央部熱貫流率Ug1.4以下大（L）</t>
  </si>
  <si>
    <t>コーディネート 引違い窓・サーモスLタイプ引違い（H）</t>
  </si>
  <si>
    <t>003KHLHEBBM</t>
  </si>
  <si>
    <t>断熱等コーディネート 引違い窓・サーモスLタイプ引違い（H）ガラス中央部熱貫流率Ug1.4以下中（M）</t>
  </si>
  <si>
    <t>003KHLHEBBS</t>
  </si>
  <si>
    <t>断熱等コーディネート 引違い窓・サーモスLタイプ引違い（H）ガラス中央部熱貫流率Ug1.4以下小（S）</t>
  </si>
  <si>
    <t>003KHLHECCL</t>
  </si>
  <si>
    <t>断熱等コーディネート 引違い窓・サーモスLタイプ引違い（H）ガラス中央部熱貫流率Ug1.8以下大（L）</t>
  </si>
  <si>
    <t>003KHLHECCM</t>
  </si>
  <si>
    <t>断熱等コーディネート 引違い窓・サーモスLタイプ引違い（H）ガラス中央部熱貫流率Ug1.8以下中（M）</t>
  </si>
  <si>
    <t>003KHLHECCS</t>
  </si>
  <si>
    <t>断熱等コーディネート 引違い窓・サーモスLタイプ引違い（H）ガラス中央部熱貫流率Ug1.8以下小（S）</t>
  </si>
  <si>
    <t>003KHLHEDDL</t>
  </si>
  <si>
    <t>断熱等コーディネート 引違い窓・サーモスLタイプ引違い（H）ガラス中央部熱貫流率Ug2.9以下大（L）</t>
  </si>
  <si>
    <t>003KHLHEDDM</t>
  </si>
  <si>
    <t>断熱等コーディネート 引違い窓・サーモスLタイプ引違い（H）ガラス中央部熱貫流率Ug2.9以下中（M）</t>
  </si>
  <si>
    <t>003KHLHEDDS</t>
  </si>
  <si>
    <t>断熱等コーディネート 引違い窓・サーモスLタイプ引違い（H）ガラス中央部熱貫流率Ug2.9以下小（S）</t>
  </si>
  <si>
    <t>オーニング窓</t>
  </si>
  <si>
    <t>オーニング窓・サーモスⅡ-Hタイプ</t>
  </si>
  <si>
    <t>ルーバー（R）</t>
  </si>
  <si>
    <t>003KHMREBBL</t>
  </si>
  <si>
    <t>断熱等オーニング窓・サーモスⅡ-Hタイプルーバー（R）ガラス中央部熱貫流率Ug1.4以下大（L）</t>
  </si>
  <si>
    <t>オーニング窓・サーモスⅡ-Hタイプルーバー（R）</t>
  </si>
  <si>
    <t>003KHMREBBM</t>
  </si>
  <si>
    <t>断熱等オーニング窓・サーモスⅡ-Hタイプルーバー（R）ガラス中央部熱貫流率Ug1.4以下中（M）</t>
  </si>
  <si>
    <t>003KHMREBBS</t>
  </si>
  <si>
    <t>断熱等オーニング窓・サーモスⅡ-Hタイプルーバー（R）ガラス中央部熱貫流率Ug1.4以下小（S）</t>
  </si>
  <si>
    <t>003KHMRECCL</t>
  </si>
  <si>
    <t>断熱等オーニング窓・サーモスⅡ-Hタイプルーバー（R）ガラス中央部熱貫流率Ug1.8以下大（L）</t>
  </si>
  <si>
    <t>003KHMRECCM</t>
  </si>
  <si>
    <t>断熱等オーニング窓・サーモスⅡ-Hタイプルーバー（R）ガラス中央部熱貫流率Ug1.8以下中（M）</t>
  </si>
  <si>
    <t>003KHMRECCS</t>
  </si>
  <si>
    <t>断熱等オーニング窓・サーモスⅡ-Hタイプルーバー（R）ガラス中央部熱貫流率Ug1.8以下小（S）</t>
  </si>
  <si>
    <t>003KHMREDDL</t>
  </si>
  <si>
    <t>断熱等オーニング窓・サーモスⅡ-Hタイプルーバー（R）ガラス中央部熱貫流率Ug2.9以下大（L）</t>
  </si>
  <si>
    <t>003KHMREDDM</t>
  </si>
  <si>
    <t>断熱等オーニング窓・サーモスⅡ-Hタイプルーバー（R）ガラス中央部熱貫流率Ug2.9以下中（M）</t>
  </si>
  <si>
    <t>003KHMREDDS</t>
  </si>
  <si>
    <t>断熱等オーニング窓・サーモスⅡ-Hタイプルーバー（R）ガラス中央部熱貫流率Ug2.9以下小（S）</t>
  </si>
  <si>
    <t>オーニング窓・サーモスLタイプ</t>
  </si>
  <si>
    <t>003KHNREBBL</t>
  </si>
  <si>
    <t>断熱等オーニング窓・サーモスLタイプルーバー（R）ガラス中央部熱貫流率Ug1.4以下大（L）</t>
  </si>
  <si>
    <t>オーニング窓・サーモスLタイプルーバー（R）</t>
  </si>
  <si>
    <t>003KHNREBBM</t>
  </si>
  <si>
    <t>断熱等オーニング窓・サーモスLタイプルーバー（R）ガラス中央部熱貫流率Ug1.4以下中（M）</t>
  </si>
  <si>
    <t>003KHNREBBS</t>
  </si>
  <si>
    <t>断熱等オーニング窓・サーモスLタイプルーバー（R）ガラス中央部熱貫流率Ug1.4以下小（S）</t>
  </si>
  <si>
    <t>003KHNRECCL</t>
  </si>
  <si>
    <t>断熱等オーニング窓・サーモスLタイプルーバー（R）ガラス中央部熱貫流率Ug1.8以下大（L）</t>
  </si>
  <si>
    <t>003KHNRECCM</t>
  </si>
  <si>
    <t>断熱等オーニング窓・サーモスLタイプルーバー（R）ガラス中央部熱貫流率Ug1.8以下中（M）</t>
  </si>
  <si>
    <t>003KHNRECCS</t>
  </si>
  <si>
    <t>断熱等オーニング窓・サーモスLタイプルーバー（R）ガラス中央部熱貫流率Ug1.8以下小（S）</t>
  </si>
  <si>
    <t>003KHNREDDL</t>
  </si>
  <si>
    <t>断熱等オーニング窓・サーモスLタイプルーバー（R）ガラス中央部熱貫流率Ug2.9以下大（L）</t>
  </si>
  <si>
    <t>003KHNREDDM</t>
  </si>
  <si>
    <t>断熱等オーニング窓・サーモスLタイプルーバー（R）ガラス中央部熱貫流率Ug2.9以下中（M）</t>
  </si>
  <si>
    <t>003KHNREDDS</t>
  </si>
  <si>
    <t>断熱等オーニング窓・サーモスLタイプルーバー（R）ガラス中央部熱貫流率Ug2.9以下小（S）</t>
  </si>
  <si>
    <t>台形ＦＩＸ窓</t>
  </si>
  <si>
    <t>台形ＦＩＸ窓・サーモスⅡ-Hタイプ</t>
  </si>
  <si>
    <t>003KHPFEBBL</t>
  </si>
  <si>
    <t>断熱等台形ＦＩＸ窓・サーモスⅡ-HタイプFIX（F）ガラス中央部熱貫流率Ug1.4以下大（L）</t>
  </si>
  <si>
    <t>台形ＦＩＸ窓・サーモスⅡ-HタイプFIX（F）</t>
  </si>
  <si>
    <t>003KHPFEBBM</t>
  </si>
  <si>
    <t>断熱等台形ＦＩＸ窓・サーモスⅡ-HタイプFIX（F）ガラス中央部熱貫流率Ug1.4以下中（M）</t>
  </si>
  <si>
    <t>003KHPFEBBS</t>
  </si>
  <si>
    <t>断熱等台形ＦＩＸ窓・サーモスⅡ-HタイプFIX（F）ガラス中央部熱貫流率Ug1.4以下小（S）</t>
  </si>
  <si>
    <t>003KHPFECCL</t>
  </si>
  <si>
    <t>断熱等台形ＦＩＸ窓・サーモスⅡ-HタイプFIX（F）ガラス中央部熱貫流率Ug1.8以下大（L）</t>
  </si>
  <si>
    <t>003KHPFECCM</t>
  </si>
  <si>
    <t>断熱等台形ＦＩＸ窓・サーモスⅡ-HタイプFIX（F）ガラス中央部熱貫流率Ug1.8以下中（M）</t>
  </si>
  <si>
    <t>003KHPFECCS</t>
  </si>
  <si>
    <t>断熱等台形ＦＩＸ窓・サーモスⅡ-HタイプFIX（F）ガラス中央部熱貫流率Ug1.8以下小（S）</t>
  </si>
  <si>
    <t>003KHPFEDDL</t>
  </si>
  <si>
    <t>断熱等台形ＦＩＸ窓・サーモスⅡ-HタイプFIX（F）ガラス中央部熱貫流率Ug2.9以下大（L）</t>
  </si>
  <si>
    <t>003KHPFEDDM</t>
  </si>
  <si>
    <t>断熱等台形ＦＩＸ窓・サーモスⅡ-HタイプFIX（F）ガラス中央部熱貫流率Ug2.9以下中（M）</t>
  </si>
  <si>
    <t>003KHPFEDDS</t>
  </si>
  <si>
    <t>断熱等台形ＦＩＸ窓・サーモスⅡ-HタイプFIX（F）ガラス中央部熱貫流率Ug2.9以下小（S）</t>
  </si>
  <si>
    <t>台形ＦＩＸ窓・サーモスLタイプ</t>
  </si>
  <si>
    <t>003KHRFEBBL</t>
  </si>
  <si>
    <t>断熱等台形ＦＩＸ窓・サーモスLタイプFIX（F）ガラス中央部熱貫流率Ug1.4以下大（L）</t>
  </si>
  <si>
    <t>台形ＦＩＸ窓・サーモスLタイプFIX（F）</t>
  </si>
  <si>
    <t>003KHRFEBBM</t>
  </si>
  <si>
    <t>断熱等台形ＦＩＸ窓・サーモスLタイプFIX（F）ガラス中央部熱貫流率Ug1.4以下中（M）</t>
  </si>
  <si>
    <t>003KHRFEBBS</t>
  </si>
  <si>
    <t>断熱等台形ＦＩＸ窓・サーモスLタイプFIX（F）ガラス中央部熱貫流率Ug1.4以下小（S）</t>
  </si>
  <si>
    <t>003KHRFECCL</t>
  </si>
  <si>
    <t>断熱等台形ＦＩＸ窓・サーモスLタイプFIX（F）ガラス中央部熱貫流率Ug1.8以下大（L）</t>
  </si>
  <si>
    <t>003KHRFECCM</t>
  </si>
  <si>
    <t>断熱等台形ＦＩＸ窓・サーモスLタイプFIX（F）ガラス中央部熱貫流率Ug1.8以下中（M）</t>
  </si>
  <si>
    <t>003KHRFECCS</t>
  </si>
  <si>
    <t>断熱等台形ＦＩＸ窓・サーモスLタイプFIX（F）ガラス中央部熱貫流率Ug1.8以下小（S）</t>
  </si>
  <si>
    <t>003KHRFEDDL</t>
  </si>
  <si>
    <t>断熱等台形ＦＩＸ窓・サーモスLタイプFIX（F）ガラス中央部熱貫流率Ug2.9以下大（L）</t>
  </si>
  <si>
    <t>003KHRFEDDM</t>
  </si>
  <si>
    <t>断熱等台形ＦＩＸ窓・サーモスLタイプFIX（F）ガラス中央部熱貫流率Ug2.9以下中（M）</t>
  </si>
  <si>
    <t>003KHRFEDDS</t>
  </si>
  <si>
    <t>断熱等台形ＦＩＸ窓・サーモスLタイプFIX（F）ガラス中央部熱貫流率Ug2.9以下小（S）</t>
  </si>
  <si>
    <t>サークルＦＩＸ窓</t>
  </si>
  <si>
    <t>サークルＦＩＸ窓・サーモスⅡ-Hタイプ</t>
  </si>
  <si>
    <t>003KHSFEBBL</t>
  </si>
  <si>
    <t>断熱等サークルＦＩＸ窓・サーモスⅡ-HタイプFIX（F）ガラス中央部熱貫流率Ug1.4以下大（L）</t>
  </si>
  <si>
    <t>サークルＦＩＸ窓・サーモスⅡ-HタイプFIX（F）</t>
  </si>
  <si>
    <t>003KHSFEBBM</t>
  </si>
  <si>
    <t>断熱等サークルＦＩＸ窓・サーモスⅡ-HタイプFIX（F）ガラス中央部熱貫流率Ug1.4以下中（M）</t>
  </si>
  <si>
    <t>003KHSFEBBS</t>
  </si>
  <si>
    <t>断熱等サークルＦＩＸ窓・サーモスⅡ-HタイプFIX（F）ガラス中央部熱貫流率Ug1.4以下小（S）</t>
  </si>
  <si>
    <t>003KHSFECCL</t>
  </si>
  <si>
    <t>断熱等サークルＦＩＸ窓・サーモスⅡ-HタイプFIX（F）ガラス中央部熱貫流率Ug1.8以下大（L）</t>
  </si>
  <si>
    <t>003KHSFECCM</t>
  </si>
  <si>
    <t>断熱等サークルＦＩＸ窓・サーモスⅡ-HタイプFIX（F）ガラス中央部熱貫流率Ug1.8以下中（M）</t>
  </si>
  <si>
    <t>003KHSFECCS</t>
  </si>
  <si>
    <t>断熱等サークルＦＩＸ窓・サーモスⅡ-HタイプFIX（F）ガラス中央部熱貫流率Ug1.8以下小（S）</t>
  </si>
  <si>
    <t>003KHSFEDDL</t>
  </si>
  <si>
    <t>断熱等サークルＦＩＸ窓・サーモスⅡ-HタイプFIX（F）ガラス中央部熱貫流率Ug2.9以下大（L）</t>
  </si>
  <si>
    <t>003KHSFEDDM</t>
  </si>
  <si>
    <t>断熱等サークルＦＩＸ窓・サーモスⅡ-HタイプFIX（F）ガラス中央部熱貫流率Ug2.9以下中（M）</t>
  </si>
  <si>
    <t>003KHSFEDDS</t>
  </si>
  <si>
    <t>断熱等サークルＦＩＸ窓・サーモスⅡ-HタイプFIX（F）ガラス中央部熱貫流率Ug2.9以下小（S）</t>
  </si>
  <si>
    <t>サークルＦＩＸ窓・サーモスLタイプ</t>
  </si>
  <si>
    <t>003KHTFEBBL</t>
  </si>
  <si>
    <t>断熱等サークルＦＩＸ窓・サーモスLタイプFIX（F）ガラス中央部熱貫流率Ug1.4以下大（L）</t>
  </si>
  <si>
    <t>サークルＦＩＸ窓・サーモスLタイプFIX（F）</t>
  </si>
  <si>
    <t>003KHTFEBBM</t>
  </si>
  <si>
    <t>断熱等サークルＦＩＸ窓・サーモスLタイプFIX（F）ガラス中央部熱貫流率Ug1.4以下中（M）</t>
  </si>
  <si>
    <t>003KHTFEBBS</t>
  </si>
  <si>
    <t>断熱等サークルＦＩＸ窓・サーモスLタイプFIX（F）ガラス中央部熱貫流率Ug1.4以下小（S）</t>
  </si>
  <si>
    <t>003KHTFECCL</t>
  </si>
  <si>
    <t>断熱等サークルＦＩＸ窓・サーモスLタイプFIX（F）ガラス中央部熱貫流率Ug1.8以下大（L）</t>
  </si>
  <si>
    <t>003KHTFECCM</t>
  </si>
  <si>
    <t>断熱等サークルＦＩＸ窓・サーモスLタイプFIX（F）ガラス中央部熱貫流率Ug1.8以下中（M）</t>
  </si>
  <si>
    <t>003KHTFECCS</t>
  </si>
  <si>
    <t>断熱等サークルＦＩＸ窓・サーモスLタイプFIX（F）ガラス中央部熱貫流率Ug1.8以下小（S）</t>
  </si>
  <si>
    <t>003KHTFEDDL</t>
  </si>
  <si>
    <t>断熱等サークルＦＩＸ窓・サーモスLタイプFIX（F）ガラス中央部熱貫流率Ug2.9以下大（L）</t>
  </si>
  <si>
    <t>003KHTFEDDM</t>
  </si>
  <si>
    <t>断熱等サークルＦＩＸ窓・サーモスLタイプFIX（F）ガラス中央部熱貫流率Ug2.9以下中（M）</t>
  </si>
  <si>
    <t>003KHTFEDDS</t>
  </si>
  <si>
    <t>断熱等サークルＦＩＸ窓・サーモスLタイプFIX（F）ガラス中央部熱貫流率Ug2.9以下小（S）</t>
  </si>
  <si>
    <t>断熱土間引戸</t>
  </si>
  <si>
    <t>断熱土間引戸(中桟腰パネル付除く)・サーモスⅡ-Hタイプ</t>
  </si>
  <si>
    <t>003KHWHEBBL</t>
  </si>
  <si>
    <t>断熱等断熱土間引戸(中桟腰パネル付除く)・サーモスⅡ-Hタイプ引違い（H）ガラス中央部熱貫流率Ug1.4以下大（L）</t>
  </si>
  <si>
    <t>断熱土間引戸(中桟腰パネル付除く)・サーモスⅡ-Hタイプ引違い（H）</t>
  </si>
  <si>
    <t>003KHWHEBBM</t>
  </si>
  <si>
    <t>断熱等断熱土間引戸(中桟腰パネル付除く)・サーモスⅡ-Hタイプ引違い（H）ガラス中央部熱貫流率Ug1.4以下中（M）</t>
  </si>
  <si>
    <t>003KHWHEBBS</t>
  </si>
  <si>
    <t>断熱等断熱土間引戸(中桟腰パネル付除く)・サーモスⅡ-Hタイプ引違い（H）ガラス中央部熱貫流率Ug1.4以下小（S）</t>
  </si>
  <si>
    <t>003KHWHECCL</t>
  </si>
  <si>
    <t>断熱等断熱土間引戸(中桟腰パネル付除く)・サーモスⅡ-Hタイプ引違い（H）ガラス中央部熱貫流率Ug1.8以下大（L）</t>
  </si>
  <si>
    <t>003KHWHECCM</t>
  </si>
  <si>
    <t>断熱等断熱土間引戸(中桟腰パネル付除く)・サーモスⅡ-Hタイプ引違い（H）ガラス中央部熱貫流率Ug1.8以下中（M）</t>
  </si>
  <si>
    <t>003KHWHECCS</t>
  </si>
  <si>
    <t>断熱等断熱土間引戸(中桟腰パネル付除く)・サーモスⅡ-Hタイプ引違い（H）ガラス中央部熱貫流率Ug1.8以下小（S）</t>
  </si>
  <si>
    <t>003KHWHEDDL</t>
  </si>
  <si>
    <t>断熱等断熱土間引戸(中桟腰パネル付除く)・サーモスⅡ-Hタイプ引違い（H）ガラス中央部熱貫流率Ug2.9以下大（L）</t>
  </si>
  <si>
    <t>003KHWHEDDM</t>
  </si>
  <si>
    <t>断熱等断熱土間引戸(中桟腰パネル付除く)・サーモスⅡ-Hタイプ引違い（H）ガラス中央部熱貫流率Ug2.9以下中（M）</t>
  </si>
  <si>
    <t>003KHWHEDDS</t>
  </si>
  <si>
    <t>断熱等断熱土間引戸(中桟腰パネル付除く)・サーモスⅡ-Hタイプ引違い（H）ガラス中央部熱貫流率Ug2.9以下小（S）</t>
  </si>
  <si>
    <t>断熱土間引戸(中桟腰パネル付除く)・サーモスLタイプ</t>
  </si>
  <si>
    <t>003KHXHEBBL</t>
  </si>
  <si>
    <t>断熱等断熱土間引戸(中桟腰パネル付除く)・サーモスLタイプ引違い（H）ガラス中央部熱貫流率Ug1.4以下大（L）</t>
  </si>
  <si>
    <t>断熱土間引戸(中桟腰パネル付除く)・サーモスLタイプ引違い（H）</t>
  </si>
  <si>
    <t>003KHXHEBBM</t>
  </si>
  <si>
    <t>断熱等断熱土間引戸(中桟腰パネル付除く)・サーモスLタイプ引違い（H）ガラス中央部熱貫流率Ug1.4以下中（M）</t>
  </si>
  <si>
    <t>003KHXHEBBS</t>
  </si>
  <si>
    <t>断熱等断熱土間引戸(中桟腰パネル付除く)・サーモスLタイプ引違い（H）ガラス中央部熱貫流率Ug1.4以下小（S）</t>
  </si>
  <si>
    <t>003KHXHECCL</t>
  </si>
  <si>
    <t>断熱等断熱土間引戸(中桟腰パネル付除く)・サーモスLタイプ引違い（H）ガラス中央部熱貫流率Ug1.8以下大（L）</t>
  </si>
  <si>
    <t>003KHXHECCM</t>
  </si>
  <si>
    <t>断熱等断熱土間引戸(中桟腰パネル付除く)・サーモスLタイプ引違い（H）ガラス中央部熱貫流率Ug1.8以下中（M）</t>
  </si>
  <si>
    <t>003KHXHECCS</t>
  </si>
  <si>
    <t>断熱等断熱土間引戸(中桟腰パネル付除く)・サーモスLタイプ引違い（H）ガラス中央部熱貫流率Ug1.8以下小（S）</t>
  </si>
  <si>
    <t>003KHXHEDDL</t>
  </si>
  <si>
    <t>断熱等断熱土間引戸(中桟腰パネル付除く)・サーモスLタイプ引違い（H）ガラス中央部熱貫流率Ug2.9以下大（L）</t>
  </si>
  <si>
    <t>003KHXHEDDM</t>
  </si>
  <si>
    <t>断熱等断熱土間引戸(中桟腰パネル付除く)・サーモスLタイプ引違い（H）ガラス中央部熱貫流率Ug2.9以下中（M）</t>
  </si>
  <si>
    <t>003KHXHEDDS</t>
  </si>
  <si>
    <t>断熱等断熱土間引戸(中桟腰パネル付除く)・サーモスLタイプ引違い（H）ガラス中央部熱貫流率Ug2.9以下小（S）</t>
  </si>
  <si>
    <t>ガゼリアＮ</t>
  </si>
  <si>
    <t>ガゼリアN(中桟腰パネル付除く)・サーモスⅡ-Hタイプ</t>
  </si>
  <si>
    <t>003KHYHEBBL</t>
  </si>
  <si>
    <t>断熱等ガゼリアN(中桟腰パネル付除く)・サーモスⅡ-Hタイプ引違い（H）ガラス中央部熱貫流率Ug1.4以下大（L）</t>
  </si>
  <si>
    <t>ガゼリアN(中桟腰パネル付除く)・サーモスⅡ-Hタイプ引違い（H）</t>
  </si>
  <si>
    <t>003KHYHEBBM</t>
  </si>
  <si>
    <t>断熱等ガゼリアN(中桟腰パネル付除く)・サーモスⅡ-Hタイプ引違い（H）ガラス中央部熱貫流率Ug1.4以下中（M）</t>
  </si>
  <si>
    <t>003KHYHEBBS</t>
  </si>
  <si>
    <t>断熱等ガゼリアN(中桟腰パネル付除く)・サーモスⅡ-Hタイプ引違い（H）ガラス中央部熱貫流率Ug1.4以下小（S）</t>
  </si>
  <si>
    <t>003KHYHECCL</t>
  </si>
  <si>
    <t>断熱等ガゼリアN(中桟腰パネル付除く)・サーモスⅡ-Hタイプ引違い（H）ガラス中央部熱貫流率Ug1.8以下大（L）</t>
  </si>
  <si>
    <t>003KHYHECCM</t>
  </si>
  <si>
    <t>断熱等ガゼリアN(中桟腰パネル付除く)・サーモスⅡ-Hタイプ引違い（H）ガラス中央部熱貫流率Ug1.8以下中（M）</t>
  </si>
  <si>
    <t>003KHYHECCS</t>
  </si>
  <si>
    <t>断熱等ガゼリアN(中桟腰パネル付除く)・サーモスⅡ-Hタイプ引違い（H）ガラス中央部熱貫流率Ug1.8以下小（S）</t>
  </si>
  <si>
    <t>003KHYHEDDL</t>
  </si>
  <si>
    <t>断熱等ガゼリアN(中桟腰パネル付除く)・サーモスⅡ-Hタイプ引違い（H）ガラス中央部熱貫流率Ug2.9以下大（L）</t>
  </si>
  <si>
    <t>003KHYHEDDM</t>
  </si>
  <si>
    <t>断熱等ガゼリアN(中桟腰パネル付除く)・サーモスⅡ-Hタイプ引違い（H）ガラス中央部熱貫流率Ug2.9以下中（M）</t>
  </si>
  <si>
    <t>003KHYHEDDS</t>
  </si>
  <si>
    <t>断熱等ガゼリアN(中桟腰パネル付除く)・サーモスⅡ-Hタイプ引違い（H）ガラス中央部熱貫流率Ug2.9以下小（S）</t>
  </si>
  <si>
    <t>ガゼリアN(中桟腰パネル付除く)・サーモスLタイプ</t>
  </si>
  <si>
    <t>003KHZHEBBL</t>
  </si>
  <si>
    <t>断熱等ガゼリアN(中桟腰パネル付除く)・サーモスLタイプ引違い（H）ガラス中央部熱貫流率Ug1.4以下大（L）</t>
  </si>
  <si>
    <t>ガゼリアN(中桟腰パネル付除く)・サーモスLタイプ引違い（H）</t>
  </si>
  <si>
    <t>003KHZHEBBM</t>
  </si>
  <si>
    <t>断熱等ガゼリアN(中桟腰パネル付除く)・サーモスLタイプ引違い（H）ガラス中央部熱貫流率Ug1.4以下中（M）</t>
  </si>
  <si>
    <t>003KHZHEBBS</t>
  </si>
  <si>
    <t>断熱等ガゼリアN(中桟腰パネル付除く)・サーモスLタイプ引違い（H）ガラス中央部熱貫流率Ug1.4以下小（S）</t>
  </si>
  <si>
    <t>003KHZHECCL</t>
  </si>
  <si>
    <t>断熱等ガゼリアN(中桟腰パネル付除く)・サーモスLタイプ引違い（H）ガラス中央部熱貫流率Ug1.8以下大（L）</t>
  </si>
  <si>
    <t>003KHZHECCM</t>
  </si>
  <si>
    <t>断熱等ガゼリアN(中桟腰パネル付除く)・サーモスLタイプ引違い（H）ガラス中央部熱貫流率Ug1.8以下中（M）</t>
  </si>
  <si>
    <t>003KHZHECCS</t>
  </si>
  <si>
    <t>断熱等ガゼリアN(中桟腰パネル付除く)・サーモスLタイプ引違い（H）ガラス中央部熱貫流率Ug1.8以下小（S）</t>
  </si>
  <si>
    <t>003KHZHEDDL</t>
  </si>
  <si>
    <t>断熱等ガゼリアN(中桟腰パネル付除く)・サーモスLタイプ引違い（H）ガラス中央部熱貫流率Ug2.9以下大（L）</t>
  </si>
  <si>
    <t>003KHZHEDDM</t>
  </si>
  <si>
    <t>断熱等ガゼリアN(中桟腰パネル付除く)・サーモスLタイプ引違い（H）ガラス中央部熱貫流率Ug2.9以下中（M）</t>
  </si>
  <si>
    <t>003KHZHEDDS</t>
  </si>
  <si>
    <t>断熱等ガゼリアN(中桟腰パネル付除く)・サーモスLタイプ引違い（H）ガラス中央部熱貫流率Ug2.9以下小（S）</t>
  </si>
  <si>
    <t>ガゼリアN(中桟腰パネル付除く)・アルミタイプ</t>
  </si>
  <si>
    <t>003KJAHEEEL</t>
  </si>
  <si>
    <t>断熱等ガゼリアN(中桟腰パネル付除く)・アルミタイプ引違い（H）ガラス中央部熱貫流率Ug2.9以下大（L）</t>
  </si>
  <si>
    <t>ガゼリアN(中桟腰パネル付除く)・アルミタイプ引違い（H）</t>
  </si>
  <si>
    <t>003KJAHEEEM</t>
  </si>
  <si>
    <t>断熱等ガゼリアN(中桟腰パネル付除く)・アルミタイプ引違い（H）ガラス中央部熱貫流率Ug2.9以下中（M）</t>
  </si>
  <si>
    <t>003KJAHEEES</t>
  </si>
  <si>
    <t>断熱等ガゼリアN(中桟腰パネル付除く)・アルミタイプ引違い（H）ガラス中央部熱貫流率Ug2.9以下小（S）</t>
  </si>
  <si>
    <t>003KJBHEBBL</t>
  </si>
  <si>
    <t>断熱等断熱土間引戸(中桟腰パネル付)・サーモスⅡ-Hタイプ引違い（H）ガラス中央部熱貫流率Ug1.4以下大（L）</t>
  </si>
  <si>
    <t>断熱土間引戸(中桟腰パネル付)・サーモスⅡ-Hタイプ引違い（H）</t>
  </si>
  <si>
    <t>003KJBHEBBM</t>
  </si>
  <si>
    <t>断熱等断熱土間引戸(中桟腰パネル付)・サーモスⅡ-Hタイプ引違い（H）ガラス中央部熱貫流率Ug1.4以下中（M）</t>
  </si>
  <si>
    <t>003KJBHEBBS</t>
  </si>
  <si>
    <t>断熱等断熱土間引戸(中桟腰パネル付)・サーモスⅡ-Hタイプ引違い（H）ガラス中央部熱貫流率Ug1.4以下小（S）</t>
  </si>
  <si>
    <t>003KJBHECCL</t>
  </si>
  <si>
    <t>断熱等断熱土間引戸(中桟腰パネル付)・サーモスⅡ-Hタイプ引違い（H）ガラス中央部熱貫流率Ug2.9以下大（L）</t>
  </si>
  <si>
    <t>003KJBHECCM</t>
  </si>
  <si>
    <t>断熱等断熱土間引戸(中桟腰パネル付)・サーモスⅡ-Hタイプ引違い（H）ガラス中央部熱貫流率Ug2.9以下中（M）</t>
  </si>
  <si>
    <t>003KJBHECCS</t>
  </si>
  <si>
    <t>断熱等断熱土間引戸(中桟腰パネル付)・サーモスⅡ-Hタイプ引違い（H）ガラス中央部熱貫流率Ug2.9以下小（S）</t>
  </si>
  <si>
    <t>003KJCHEBBL</t>
  </si>
  <si>
    <t>断熱等断熱土間引戸(中桟腰パネル付)・サーモスLタイプ引違い（H）ガラス中央部熱貫流率Ug1.4以下大（L）</t>
  </si>
  <si>
    <t>断熱土間引戸(中桟腰パネル付)・サーモスLタイプ引違い（H）</t>
  </si>
  <si>
    <t>003KJCHEBBM</t>
  </si>
  <si>
    <t>断熱等断熱土間引戸(中桟腰パネル付)・サーモスLタイプ引違い（H）ガラス中央部熱貫流率Ug1.4以下中（M）</t>
  </si>
  <si>
    <t>003KJCHEBBS</t>
  </si>
  <si>
    <t>断熱等断熱土間引戸(中桟腰パネル付)・サーモスLタイプ引違い（H）ガラス中央部熱貫流率Ug1.4以下小（S）</t>
  </si>
  <si>
    <t>003KJCHECCL</t>
  </si>
  <si>
    <t>断熱等断熱土間引戸(中桟腰パネル付)・サーモスLタイプ引違い（H）ガラス中央部熱貫流率Ug2.9以下大（L）</t>
  </si>
  <si>
    <t>003KJCHECCM</t>
  </si>
  <si>
    <t>断熱等断熱土間引戸(中桟腰パネル付)・サーモスLタイプ引違い（H）ガラス中央部熱貫流率Ug2.9以下中（M）</t>
  </si>
  <si>
    <t>003KJCHECCS</t>
  </si>
  <si>
    <t>断熱等断熱土間引戸(中桟腰パネル付)・サーモスLタイプ引違い（H）ガラス中央部熱貫流率Ug2.9以下小（S）</t>
  </si>
  <si>
    <t>003KJDHEDDL</t>
  </si>
  <si>
    <t>断熱等ガゼリアN(中桟腰パネル付)・サーモスⅡ-Hタイプ引違い（H）ガラス中央部熱貫流率Ug1.9以下大（L）</t>
  </si>
  <si>
    <t>ガゼリアN(中桟腰パネル付)・サーモスⅡ-Hタイプ引違い（H）</t>
  </si>
  <si>
    <t>003KJDHEDDM</t>
  </si>
  <si>
    <t>断熱等ガゼリアN(中桟腰パネル付)・サーモスⅡ-Hタイプ引違い（H）ガラス中央部熱貫流率Ug1.9以下中（M）</t>
  </si>
  <si>
    <t>003KJDHEDDS</t>
  </si>
  <si>
    <t>断熱等ガゼリアN(中桟腰パネル付)・サーモスⅡ-Hタイプ引違い（H）ガラス中央部熱貫流率Ug1.9以下小（S）</t>
  </si>
  <si>
    <t>003KJDHEEEL</t>
  </si>
  <si>
    <t>断熱等ガゼリアN(中桟腰パネル付)・サーモスⅡ-Hタイプ引違い（H）ガラス中央部熱貫流率Ug2.9以下大（L）</t>
  </si>
  <si>
    <t>003KJDHEEEM</t>
  </si>
  <si>
    <t>断熱等ガゼリアN(中桟腰パネル付)・サーモスⅡ-Hタイプ引違い（H）ガラス中央部熱貫流率Ug2.9以下中（M）</t>
  </si>
  <si>
    <t>003KJDHEEES</t>
  </si>
  <si>
    <t>断熱等ガゼリアN(中桟腰パネル付)・サーモスⅡ-Hタイプ引違い（H）ガラス中央部熱貫流率Ug2.9以下小（S）</t>
  </si>
  <si>
    <t>003KJEHEDDL</t>
  </si>
  <si>
    <t>断熱等ガゼリアN(中桟腰パネル付)・サーモスLタイプ引違い（H）ガラス中央部熱貫流率Ug1.9以下大（L）</t>
  </si>
  <si>
    <t>ガゼリアN(中桟腰パネル付)・サーモスLタイプ引違い（H）</t>
  </si>
  <si>
    <t>003KJEHEDDM</t>
  </si>
  <si>
    <t>断熱等ガゼリアN(中桟腰パネル付)・サーモスLタイプ引違い（H）ガラス中央部熱貫流率Ug1.9以下中（M）</t>
  </si>
  <si>
    <t>003KJEHEDDS</t>
  </si>
  <si>
    <t>断熱等ガゼリアN(中桟腰パネル付)・サーモスLタイプ引違い（H）ガラス中央部熱貫流率Ug1.9以下小（S）</t>
  </si>
  <si>
    <t>003KJEHEEEL</t>
  </si>
  <si>
    <t>断熱等ガゼリアN(中桟腰パネル付)・サーモスLタイプ引違い（H）ガラス中央部熱貫流率Ug2.9以下大（L）</t>
  </si>
  <si>
    <t>003KJEHEEEM</t>
  </si>
  <si>
    <t>断熱等ガゼリアN(中桟腰パネル付)・サーモスLタイプ引違い（H）ガラス中央部熱貫流率Ug2.9以下中（M）</t>
  </si>
  <si>
    <t>003KJEHEEES</t>
  </si>
  <si>
    <t>断熱等ガゼリアN(中桟腰パネル付)・サーモスLタイプ引違い（H）ガラス中央部熱貫流率Ug2.9以下小（S）</t>
  </si>
  <si>
    <t>ガラス中央部熱貫流率Ug2.5以下</t>
  </si>
  <si>
    <t>003KJFHEEEL</t>
  </si>
  <si>
    <t>断熱等ガゼリアN(中桟腰パネル付)・アルミタイプ引違い（H）ガラス中央部熱貫流率Ug2.5以下大（L）</t>
  </si>
  <si>
    <t>ガゼリアN(中桟腰パネル付)・アルミタイプ引違い（H）</t>
  </si>
  <si>
    <t>003KJFHEEEM</t>
  </si>
  <si>
    <t>断熱等ガゼリアN(中桟腰パネル付)・アルミタイプ引違い（H）ガラス中央部熱貫流率Ug2.5以下中（M）</t>
  </si>
  <si>
    <t>003KJFHEEES</t>
  </si>
  <si>
    <t>断熱等ガゼリアN(中桟腰パネル付)・アルミタイプ引違い（H）ガラス中央部熱貫流率Ug2.5以下小（S）</t>
  </si>
  <si>
    <t>防火戸ガゼリアＮ</t>
  </si>
  <si>
    <t>防火戸ガゼリアN・サーモスⅡ-Hタイプ</t>
  </si>
  <si>
    <t>003KJGHEBBL</t>
  </si>
  <si>
    <t>断熱等防火戸ガゼリアN・サーモスⅡ-Hタイプ引違い（H）ガラス中央部熱貫流率Ug1.4以下大（L）</t>
  </si>
  <si>
    <t>防火戸ガゼリアN・サーモスⅡ-Hタイプ引違い（H）</t>
  </si>
  <si>
    <t>003KJGHEBBM</t>
  </si>
  <si>
    <t>断熱等防火戸ガゼリアN・サーモスⅡ-Hタイプ引違い（H）ガラス中央部熱貫流率Ug1.4以下中（M）</t>
  </si>
  <si>
    <t>003KJGHEBBS</t>
  </si>
  <si>
    <t>断熱等防火戸ガゼリアN・サーモスⅡ-Hタイプ引違い（H）ガラス中央部熱貫流率Ug1.4以下小（S）</t>
  </si>
  <si>
    <t>003KJGHECCL</t>
  </si>
  <si>
    <t>断熱等防火戸ガゼリアN・サーモスⅡ-Hタイプ引違い（H）ガラス中央部熱貫流率Ug1.8以下大（L）</t>
  </si>
  <si>
    <t>003KJGHECCM</t>
  </si>
  <si>
    <t>断熱等防火戸ガゼリアN・サーモスⅡ-Hタイプ引違い（H）ガラス中央部熱貫流率Ug1.8以下中（M）</t>
  </si>
  <si>
    <t>003KJGHECCS</t>
  </si>
  <si>
    <t>断熱等防火戸ガゼリアN・サーモスⅡ-Hタイプ引違い（H）ガラス中央部熱貫流率Ug1.8以下小（S）</t>
  </si>
  <si>
    <t>003KJHHEBBL</t>
  </si>
  <si>
    <t>断熱等防火戸ガゼリアN・サーモスLタイプ引違い（H）ガラス中央部熱貫流率Ug1.4以下大（L）</t>
  </si>
  <si>
    <t>防火戸ガゼリアN・サーモスLタイプ引違い（H）</t>
  </si>
  <si>
    <t>003KJHHEBBM</t>
  </si>
  <si>
    <t>断熱等防火戸ガゼリアN・サーモスLタイプ引違い（H）ガラス中央部熱貫流率Ug1.4以下中（M）</t>
  </si>
  <si>
    <t>003KJHHEBBS</t>
  </si>
  <si>
    <t>断熱等防火戸ガゼリアN・サーモスLタイプ引違い（H）ガラス中央部熱貫流率Ug1.4以下小（S）</t>
  </si>
  <si>
    <t>003KJHHECCL</t>
  </si>
  <si>
    <t>断熱等防火戸ガゼリアN・サーモスLタイプ引違い（H）ガラス中央部熱貫流率Ug1.8以下大（L）</t>
  </si>
  <si>
    <t>003KJHHECCM</t>
  </si>
  <si>
    <t>断熱等防火戸ガゼリアN・サーモスLタイプ引違い（H）ガラス中央部熱貫流率Ug1.8以下中（M）</t>
  </si>
  <si>
    <t>003KJHHECCS</t>
  </si>
  <si>
    <t>断熱等防火戸ガゼリアN・サーモスLタイプ引違い（H）ガラス中央部熱貫流率Ug1.8以下小（S）</t>
  </si>
  <si>
    <t>その他（X）</t>
  </si>
  <si>
    <t>003SKSXEBBL</t>
  </si>
  <si>
    <t>天窓</t>
  </si>
  <si>
    <t>断熱等スカイシアターその他（X）ガラス中央部熱貫流率Ug1.4以下大（L）</t>
  </si>
  <si>
    <t>スカイシアターその他（X）</t>
  </si>
  <si>
    <t>003SKSXEBBM</t>
  </si>
  <si>
    <t>断熱等スカイシアターその他（X）ガラス中央部熱貫流率Ug1.4以下中（M）</t>
  </si>
  <si>
    <t>003SKSXEBBS</t>
  </si>
  <si>
    <t>断熱等スカイシアターその他（X）ガラス中央部熱貫流率Ug1.4以下小（S）</t>
  </si>
  <si>
    <t>ＴＷ防火戸（トリプルガラス）シャッター付引違い窓（アルゴンガス）</t>
  </si>
  <si>
    <t>003KDMHESSL</t>
  </si>
  <si>
    <t>断熱等ＴＷ防火戸（トリプルガラス）シャッター付引違い窓（アルゴンガス）引違い（H）ガラス中央部熱貫流率Ug0.92以下大（L）</t>
  </si>
  <si>
    <t>ＴＷ防火戸（トリプルガラス）シャッター付引違い窓（アルゴンガス）引違い（H）</t>
  </si>
  <si>
    <t>003KDMHESSM</t>
  </si>
  <si>
    <t>断熱等ＴＷ防火戸（トリプルガラス）シャッター付引違い窓（アルゴンガス）引違い（H）ガラス中央部熱貫流率Ug0.92以下中（M）</t>
  </si>
  <si>
    <t>003KDMHESSS</t>
  </si>
  <si>
    <t>断熱等ＴＷ防火戸（トリプルガラス）シャッター付引違い窓（アルゴンガス）引違い（H）ガラス中央部熱貫流率Ug0.92以下小（S）</t>
  </si>
  <si>
    <t>003KDMHESSX</t>
  </si>
  <si>
    <t>断熱等ＴＷ防火戸（トリプルガラス）シャッター付引違い窓（アルゴンガス）引違い（H）ガラス中央部熱貫流率Ug0.92以下極小（X）</t>
  </si>
  <si>
    <t>003KDYHEAAL</t>
  </si>
  <si>
    <t>断熱等ＴＷ防火戸（複層ガラス）シャッター付引違い窓引違い（H）ガラス中央部熱貫流率Ug1.2以下大（L）</t>
  </si>
  <si>
    <t>ＴＷ防火戸（複層ガラス）シャッター付引違い窓引違い（H）</t>
  </si>
  <si>
    <t>003KDYHEAAM</t>
  </si>
  <si>
    <t>断熱等ＴＷ防火戸（複層ガラス）シャッター付引違い窓引違い（H）ガラス中央部熱貫流率Ug1.2以下中（M）</t>
  </si>
  <si>
    <t>003KDYHEAAS</t>
  </si>
  <si>
    <t>断熱等ＴＷ防火戸（複層ガラス）シャッター付引違い窓引違い（H）ガラス中央部熱貫流率Ug1.2以下小（S）</t>
  </si>
  <si>
    <t>003KDYHEAAX</t>
  </si>
  <si>
    <t>断熱等ＴＷ防火戸（複層ガラス）シャッター付引違い窓引違い（H）ガラス中央部熱貫流率Ug1.2以下極小（X）</t>
  </si>
  <si>
    <t>ＴＷ防火戸コーディネート（トリプルガラス）シャッター付引違い窓（クリプトンガス/アルゴンガス）</t>
  </si>
  <si>
    <t>003KJJHESSL</t>
  </si>
  <si>
    <t>断熱等ＴＷ防火戸コーディネート（トリプルガラス）シャッター付引違い窓（クリプトンガス/アルゴンガス）引違い（H）ガラス中央部熱貫流率Ug0.86以下大（L）</t>
  </si>
  <si>
    <t>ＴＷ防火戸コーディネート（トリプルガラス）シャッター付引違い窓（クリプトンガス/アルゴンガス）引違い（H）</t>
  </si>
  <si>
    <t>003KJJHESSM</t>
  </si>
  <si>
    <t>断熱等ＴＷ防火戸コーディネート（トリプルガラス）シャッター付引違い窓（クリプトンガス/アルゴンガス）引違い（H）ガラス中央部熱貫流率Ug0.86以下中（M）</t>
  </si>
  <si>
    <t>003KJJHESSS</t>
  </si>
  <si>
    <t>断熱等ＴＷ防火戸コーディネート（トリプルガラス）シャッター付引違い窓（クリプトンガス/アルゴンガス）引違い（H）ガラス中央部熱貫流率Ug0.86以下小（S）</t>
  </si>
  <si>
    <t>003KJJHESSX</t>
  </si>
  <si>
    <t>断熱等ＴＷ防火戸コーディネート（トリプルガラス）シャッター付引違い窓（クリプトンガス/アルゴンガス）引違い（H）ガラス中央部熱貫流率Ug0.86以下極小（X）</t>
  </si>
  <si>
    <t>ＴＷ防火戸コーディネート（トリプルガラス）シャッター付引違い窓（アルゴンガス）</t>
  </si>
  <si>
    <t>003KJJHEAAL</t>
  </si>
  <si>
    <t>断熱等ＴＷ防火戸コーディネート（トリプルガラス）シャッター付引違い窓（アルゴンガス）引違い（H）ガラス中央部熱貫流率Ug1.2以下大（L）</t>
  </si>
  <si>
    <t>ＴＷ防火戸コーディネート（トリプルガラス）シャッター付引違い窓（アルゴンガス）引違い（H）</t>
  </si>
  <si>
    <t>003KJJHEAAM</t>
  </si>
  <si>
    <t>断熱等ＴＷ防火戸コーディネート（トリプルガラス）シャッター付引違い窓（アルゴンガス）引違い（H）ガラス中央部熱貫流率Ug1.2以下中（M）</t>
  </si>
  <si>
    <t>003KJJHEAAS</t>
  </si>
  <si>
    <t>断熱等ＴＷ防火戸コーディネート（トリプルガラス）シャッター付引違い窓（アルゴンガス）引違い（H）ガラス中央部熱貫流率Ug1.2以下小（S）</t>
  </si>
  <si>
    <t>003KJJHEAAX</t>
  </si>
  <si>
    <t>断熱等ＴＷ防火戸コーディネート（トリプルガラス）シャッター付引違い窓（アルゴンガス）引違い（H）ガラス中央部熱貫流率Ug1.2以下極小（X）</t>
  </si>
  <si>
    <t>ＴＷ防火戸コーディネート（複層ガラス）シャッター付引違い窓</t>
  </si>
  <si>
    <t>003KJKHEAAL</t>
  </si>
  <si>
    <t>断熱等ＴＷ防火戸コーディネート（複層ガラス）シャッター付引違い窓引違い（H）ガラス中央部熱貫流率Ug1.2以下大（L）</t>
  </si>
  <si>
    <t>ＴＷ防火戸コーディネート（複層ガラス）シャッター付引違い窓引違い（H）</t>
  </si>
  <si>
    <t>003KJKHEAAM</t>
  </si>
  <si>
    <t>断熱等ＴＷ防火戸コーディネート（複層ガラス）シャッター付引違い窓引違い（H）ガラス中央部熱貫流率Ug1.2以下中（M）</t>
  </si>
  <si>
    <t>003KJKHEAAS</t>
  </si>
  <si>
    <t>断熱等ＴＷ防火戸コーディネート（複層ガラス）シャッター付引違い窓引違い（H）ガラス中央部熱貫流率Ug1.2以下小（S）</t>
  </si>
  <si>
    <t>003KJKHEAAX</t>
  </si>
  <si>
    <t>断熱等ＴＷ防火戸コーディネート（複層ガラス）シャッター付引違い窓引違い（H）ガラス中央部熱貫流率Ug1.2以下極小（X）</t>
  </si>
  <si>
    <t>003KFAHEAAL</t>
  </si>
  <si>
    <t>断熱等防火戸ＦＧ－Ｈシャッター付引違い窓（ブリッジ枠）引違い（H）ガラス中央部熱貫流率Ug1.2以下大（L）</t>
  </si>
  <si>
    <t>防火戸ＦＧ－Ｈシャッター付引違い窓（ブリッジ枠）引違い（H）</t>
  </si>
  <si>
    <t>003KFAHEAAM</t>
  </si>
  <si>
    <t>断熱等防火戸ＦＧ－Ｈシャッター付引違い窓（ブリッジ枠）引違い（H）ガラス中央部熱貫流率Ug1.2以下中（M）</t>
  </si>
  <si>
    <t>003KFAHEAAS</t>
  </si>
  <si>
    <t>断熱等防火戸ＦＧ－Ｈシャッター付引違い窓（ブリッジ枠）引違い（H）ガラス中央部熱貫流率Ug1.2以下小（S）</t>
  </si>
  <si>
    <t>003KFAHEAAX</t>
  </si>
  <si>
    <t>断熱等防火戸ＦＧ－Ｈシャッター付引違い窓（ブリッジ枠）引違い（H）ガラス中央部熱貫流率Ug1.2以下極小（X）</t>
  </si>
  <si>
    <t>ガラス中央部熱貫流率Ug1.70以下</t>
  </si>
  <si>
    <t>003KFAHEBBL</t>
  </si>
  <si>
    <t>断熱等防火戸ＦＧ－Ｈシャッター付引違い窓（ブリッジ枠）引違い（H）ガラス中央部熱貫流率Ug1.70以下大（L）</t>
  </si>
  <si>
    <t>003KFAHEBBM</t>
  </si>
  <si>
    <t>断熱等防火戸ＦＧ－Ｈシャッター付引違い窓（ブリッジ枠）引違い（H）ガラス中央部熱貫流率Ug1.70以下中（M）</t>
  </si>
  <si>
    <t>003KFAHEBBS</t>
  </si>
  <si>
    <t>断熱等防火戸ＦＧ－Ｈシャッター付引違い窓（ブリッジ枠）引違い（H）ガラス中央部熱貫流率Ug1.70以下小（S）</t>
  </si>
  <si>
    <t>003KFAHEDDL</t>
  </si>
  <si>
    <t>断熱等防火戸ＦＧ－Ｈシャッター付引違い窓（ブリッジ枠）引違い（H）ガラス中央部熱貫流率Ug2.9以下大（L）</t>
  </si>
  <si>
    <t>003KFAHEDDM</t>
  </si>
  <si>
    <t>断熱等防火戸ＦＧ－Ｈシャッター付引違い窓（ブリッジ枠）引違い（H）ガラス中央部熱貫流率Ug2.9以下中（M）</t>
  </si>
  <si>
    <t>003KFAHEDDS</t>
  </si>
  <si>
    <t>断熱等防火戸ＦＧ－Ｈシャッター付引違い窓（ブリッジ枠）引違い（H）ガラス中央部熱貫流率Ug2.9以下小（S）</t>
  </si>
  <si>
    <t>003KJLHEAAL</t>
  </si>
  <si>
    <t>断熱等防火戸ＦＧ－Ｈシャッター付引違い窓（レール間カバー枠）引違い（H）ガラス中央部熱貫流率Ug1.2以下大（L）</t>
  </si>
  <si>
    <t>防火戸ＦＧ－Ｈシャッター付引違い窓（レール間カバー枠）引違い（H）</t>
  </si>
  <si>
    <t>003KJLHEAAM</t>
  </si>
  <si>
    <t>断熱等防火戸ＦＧ－Ｈシャッター付引違い窓（レール間カバー枠）引違い（H）ガラス中央部熱貫流率Ug1.2以下中（M）</t>
  </si>
  <si>
    <t>003KJLHEAAS</t>
  </si>
  <si>
    <t>断熱等防火戸ＦＧ－Ｈシャッター付引違い窓（レール間カバー枠）引違い（H）ガラス中央部熱貫流率Ug1.2以下小（S）</t>
  </si>
  <si>
    <t>003KJLHEAAX</t>
  </si>
  <si>
    <t>断熱等防火戸ＦＧ－Ｈシャッター付引違い窓（レール間カバー枠）引違い（H）ガラス中央部熱貫流率Ug1.2以下極小（X）</t>
  </si>
  <si>
    <t>003KJLHEBBL</t>
  </si>
  <si>
    <t>断熱等防火戸ＦＧ－Ｈシャッター付引違い窓（レール間カバー枠）引違い（H）ガラス中央部熱貫流率Ug1.7以下大（L）</t>
  </si>
  <si>
    <t>003KJLHEBBM</t>
  </si>
  <si>
    <t>断熱等防火戸ＦＧ－Ｈシャッター付引違い窓（レール間カバー枠）引違い（H）ガラス中央部熱貫流率Ug1.7以下中（M）</t>
  </si>
  <si>
    <t>003KJLHEBBS</t>
  </si>
  <si>
    <t>断熱等防火戸ＦＧ－Ｈシャッター付引違い窓（レール間カバー枠）引違い（H）ガラス中央部熱貫流率Ug1.7以下小（S）</t>
  </si>
  <si>
    <t>003KJLHECCL</t>
  </si>
  <si>
    <t>断熱等防火戸ＦＧ－Ｈシャッター付引違い窓（レール間カバー枠）引違い（H）ガラス中央部熱貫流率Ug1.8以下大（L）</t>
  </si>
  <si>
    <t>003KJLHECCM</t>
  </si>
  <si>
    <t>断熱等防火戸ＦＧ－Ｈシャッター付引違い窓（レール間カバー枠）引違い（H）ガラス中央部熱貫流率Ug1.8以下中（M）</t>
  </si>
  <si>
    <t>003KJLHECCS</t>
  </si>
  <si>
    <t>断熱等防火戸ＦＧ－Ｈシャッター付引違い窓（レール間カバー枠）引違い（H）ガラス中央部熱貫流率Ug1.8以下小（S）</t>
  </si>
  <si>
    <t>003KJLHEDDL</t>
  </si>
  <si>
    <t>断熱等防火戸ＦＧ－Ｈシャッター付引違い窓（レール間カバー枠）引違い（H）ガラス中央部熱貫流率Ug2.9以下大（L）</t>
  </si>
  <si>
    <t>003KJLHEDDM</t>
  </si>
  <si>
    <t>断熱等防火戸ＦＧ－Ｈシャッター付引違い窓（レール間カバー枠）引違い（H）ガラス中央部熱貫流率Ug2.9以下中（M）</t>
  </si>
  <si>
    <t>003KJLHEDDS</t>
  </si>
  <si>
    <t>断熱等防火戸ＦＧ－Ｈシャッター付引違い窓（レール間カバー枠）引違い（H）ガラス中央部熱貫流率Ug2.9以下小（S）</t>
  </si>
  <si>
    <t>003KJMHEBBL</t>
  </si>
  <si>
    <t>断熱等防火戸ＦＧ－Ｈシャッター付引違い窓（中桟付）引違い（H）ガラス中央部熱貫流率Ug1.4以下大（L）</t>
  </si>
  <si>
    <t>防火戸ＦＧ－Ｈシャッター付引違い窓（中桟付）引違い（H）</t>
  </si>
  <si>
    <t>003KJMHEBBM</t>
  </si>
  <si>
    <t>断熱等防火戸ＦＧ－Ｈシャッター付引違い窓（中桟付）引違い（H）ガラス中央部熱貫流率Ug1.4以下中（M）</t>
  </si>
  <si>
    <t>003KJMHEBBS</t>
  </si>
  <si>
    <t>断熱等防火戸ＦＧ－Ｈシャッター付引違い窓（中桟付）引違い（H）ガラス中央部熱貫流率Ug1.4以下小（S）</t>
  </si>
  <si>
    <t>003KJMHECCL</t>
  </si>
  <si>
    <t>断熱等防火戸ＦＧ－Ｈシャッター付引違い窓（中桟付）引違い（H）ガラス中央部熱貫流率Ug1.8以下大（L）</t>
  </si>
  <si>
    <t>003KJMHECCM</t>
  </si>
  <si>
    <t>断熱等防火戸ＦＧ－Ｈシャッター付引違い窓（中桟付）引違い（H）ガラス中央部熱貫流率Ug1.8以下中（M）</t>
  </si>
  <si>
    <t>003KJMHECCS</t>
  </si>
  <si>
    <t>断熱等防火戸ＦＧ－Ｈシャッター付引違い窓（中桟付）引違い（H）ガラス中央部熱貫流率Ug1.8以下小（S）</t>
  </si>
  <si>
    <t>003KJMHEDDL</t>
  </si>
  <si>
    <t>断熱等防火戸ＦＧ－Ｈシャッター付引違い窓（中桟付）引違い（H）ガラス中央部熱貫流率Ug2.9以下大（L）</t>
  </si>
  <si>
    <t>003KJMHEDDM</t>
  </si>
  <si>
    <t>断熱等防火戸ＦＧ－Ｈシャッター付引違い窓（中桟付）引違い（H）ガラス中央部熱貫流率Ug2.9以下中（M）</t>
  </si>
  <si>
    <t>003KJMHEDDS</t>
  </si>
  <si>
    <t>断熱等防火戸ＦＧ－Ｈシャッター付引違い窓（中桟付）引違い（H）ガラス中央部熱貫流率Ug2.9以下小（S）</t>
  </si>
  <si>
    <t>003KFEHEAAL</t>
  </si>
  <si>
    <t>断熱等防火戸ＦＧ－Ｌシャッター付引違い窓引違い（H）ガラス中央部熱貫流率Ug1.2以下大（L）</t>
  </si>
  <si>
    <t>防火戸ＦＧ－Ｌシャッター付引違い窓引違い（H）</t>
  </si>
  <si>
    <t>003KFEHEAAM</t>
  </si>
  <si>
    <t>断熱等防火戸ＦＧ－Ｌシャッター付引違い窓引違い（H）ガラス中央部熱貫流率Ug1.2以下中（M）</t>
  </si>
  <si>
    <t>003KFEHEAAS</t>
  </si>
  <si>
    <t>断熱等防火戸ＦＧ－Ｌシャッター付引違い窓引違い（H）ガラス中央部熱貫流率Ug1.2以下小（S）</t>
  </si>
  <si>
    <t>003KFEHEAAX</t>
  </si>
  <si>
    <t>断熱等防火戸ＦＧ－Ｌシャッター付引違い窓引違い（H）ガラス中央部熱貫流率Ug1.2以下極小（X）</t>
  </si>
  <si>
    <t>003KFEHEBBL</t>
  </si>
  <si>
    <t>断熱等防火戸ＦＧ－Ｌシャッター付引違い窓引違い（H）ガラス中央部熱貫流率Ug1.7以下大（L）</t>
  </si>
  <si>
    <t>003KFEHEBBM</t>
  </si>
  <si>
    <t>断熱等防火戸ＦＧ－Ｌシャッター付引違い窓引違い（H）ガラス中央部熱貫流率Ug1.7以下中（M）</t>
  </si>
  <si>
    <t>003KFEHEBBS</t>
  </si>
  <si>
    <t>断熱等防火戸ＦＧ－Ｌシャッター付引違い窓引違い（H）ガラス中央部熱貫流率Ug1.7以下小（S）</t>
  </si>
  <si>
    <t>003KFEHECCL</t>
  </si>
  <si>
    <t>断熱等防火戸ＦＧ－Ｌシャッター付引違い窓引違い（H）ガラス中央部熱貫流率Ug1.8以下大（L）</t>
  </si>
  <si>
    <t>003KFEHECCM</t>
  </si>
  <si>
    <t>断熱等防火戸ＦＧ－Ｌシャッター付引違い窓引違い（H）ガラス中央部熱貫流率Ug1.8以下中（M）</t>
  </si>
  <si>
    <t>003KFEHECCS</t>
  </si>
  <si>
    <t>断熱等防火戸ＦＧ－Ｌシャッター付引違い窓引違い（H）ガラス中央部熱貫流率Ug1.8以下小（S）</t>
  </si>
  <si>
    <t>003KFEHEDDL</t>
  </si>
  <si>
    <t>断熱等防火戸ＦＧ－Ｌシャッター付引違い窓引違い（H）ガラス中央部熱貫流率Ug2.9以下大（L）</t>
  </si>
  <si>
    <t>003KFEHEDDM</t>
  </si>
  <si>
    <t>断熱等防火戸ＦＧ－Ｌシャッター付引違い窓引違い（H）ガラス中央部熱貫流率Ug2.9以下中（M）</t>
  </si>
  <si>
    <t>003KFEHEDDS</t>
  </si>
  <si>
    <t>断熱等防火戸ＦＧ－Ｌシャッター付引違い窓引違い（H）ガラス中央部熱貫流率Ug2.9以下小（S）</t>
  </si>
  <si>
    <t>003KJNHEBBL</t>
  </si>
  <si>
    <t>断熱等防火戸ＦＧ－Ｌシャッター付引違い窓（中桟付）引違い（H）ガラス中央部熱貫流率Ug1.4以下大（L）</t>
  </si>
  <si>
    <t>防火戸ＦＧ－Ｌシャッター付引違い窓（中桟付）引違い（H）</t>
  </si>
  <si>
    <t>003KJNHEBBM</t>
  </si>
  <si>
    <t>断熱等防火戸ＦＧ－Ｌシャッター付引違い窓（中桟付）引違い（H）ガラス中央部熱貫流率Ug1.4以下中（M）</t>
  </si>
  <si>
    <t>003KJNHEBBS</t>
  </si>
  <si>
    <t>断熱等防火戸ＦＧ－Ｌシャッター付引違い窓（中桟付）引違い（H）ガラス中央部熱貫流率Ug1.4以下小（S）</t>
  </si>
  <si>
    <t>003KJNHECCL</t>
  </si>
  <si>
    <t>断熱等防火戸ＦＧ－Ｌシャッター付引違い窓（中桟付）引違い（H）ガラス中央部熱貫流率Ug1.8以下大（L）</t>
  </si>
  <si>
    <t>003KJNHECCM</t>
  </si>
  <si>
    <t>断熱等防火戸ＦＧ－Ｌシャッター付引違い窓（中桟付）引違い（H）ガラス中央部熱貫流率Ug1.8以下中（M）</t>
  </si>
  <si>
    <t>003KJNHECCS</t>
  </si>
  <si>
    <t>断熱等防火戸ＦＧ－Ｌシャッター付引違い窓（中桟付）引違い（H）ガラス中央部熱貫流率Ug1.8以下小（S）</t>
  </si>
  <si>
    <t>003KJNHEDDL</t>
  </si>
  <si>
    <t>断熱等防火戸ＦＧ－Ｌシャッター付引違い窓（中桟付）引違い（H）ガラス中央部熱貫流率Ug2.9以下大（L）</t>
  </si>
  <si>
    <t>003KJNHEDDM</t>
  </si>
  <si>
    <t>断熱等防火戸ＦＧ－Ｌシャッター付引違い窓（中桟付）引違い（H）ガラス中央部熱貫流率Ug2.9以下中（M）</t>
  </si>
  <si>
    <t>003KJNHEDDS</t>
  </si>
  <si>
    <t>断熱等防火戸ＦＧ－Ｌシャッター付引違い窓（中桟付）引違い（H）ガラス中央部熱貫流率Ug2.9以下小（S）</t>
  </si>
  <si>
    <t>003KFBHEDDL</t>
  </si>
  <si>
    <t>断熱等防火戸ＦＧ－Ａシャッター付引違い窓引違い（H）ガラス中央部熱貫流率Ug1.8以下大（L）</t>
  </si>
  <si>
    <t>防火戸ＦＧ－Ａシャッター付引違い窓引違い（H）</t>
  </si>
  <si>
    <t>003KFBHEDDM</t>
  </si>
  <si>
    <t>断熱等防火戸ＦＧ－Ａシャッター付引違い窓引違い（H）ガラス中央部熱貫流率Ug1.8以下中（M）</t>
  </si>
  <si>
    <t>003KFBHEDDS</t>
  </si>
  <si>
    <t>断熱等防火戸ＦＧ－Ａシャッター付引違い窓引違い（H）ガラス中央部熱貫流率Ug1.8以下小（S）</t>
  </si>
  <si>
    <t>003KFBHEEEL</t>
  </si>
  <si>
    <t>断熱等防火戸ＦＧ－Ａシャッター付引違い窓引違い（H）ガラス中央部熱貫流率Ug2.9以下大（L）</t>
  </si>
  <si>
    <t>003KFBHEEEM</t>
  </si>
  <si>
    <t>断熱等防火戸ＦＧ－Ａシャッター付引違い窓引違い（H）ガラス中央部熱貫流率Ug2.9以下中（M）</t>
  </si>
  <si>
    <t>003KFBHEEES</t>
  </si>
  <si>
    <t>断熱等防火戸ＦＧ－Ａシャッター付引違い窓引違い（H）ガラス中央部熱貫流率Ug2.9以下小（S）</t>
  </si>
  <si>
    <t>リフレム樹脂窓用</t>
  </si>
  <si>
    <t>リフレム樹脂窓用カバーモール＋EW/EW for Design（PG）（スペーサー材質問わず）</t>
  </si>
  <si>
    <t>003EPRHEAAL</t>
  </si>
  <si>
    <t>断熱等リフレム樹脂窓用カバーモール＋EW/EW for Design（PG）（スペーサー材質問わず）引違い（H）ガラス中央部熱貫流率Ug1.4以下大（L）</t>
  </si>
  <si>
    <t>リフレム樹脂窓用カバーモール＋EW/EW for Design（PG）（スペーサー材質問わず）引違い（H）</t>
  </si>
  <si>
    <t>003EPRHEAAM</t>
  </si>
  <si>
    <t>断熱等リフレム樹脂窓用カバーモール＋EW/EW for Design（PG）（スペーサー材質問わず）引違い（H）ガラス中央部熱貫流率Ug1.4以下中（M）</t>
  </si>
  <si>
    <t>003EPRHEAAS</t>
  </si>
  <si>
    <t>断熱等リフレム樹脂窓用カバーモール＋EW/EW for Design（PG）（スペーサー材質問わず）引違い（H）ガラス中央部熱貫流率Ug1.4以下小（S）</t>
  </si>
  <si>
    <t>003EPRHEBBL</t>
  </si>
  <si>
    <t>断熱等リフレム樹脂窓用カバーモール＋EW/EW for Design（PG）（スペーサー材質問わず）引違い（H）ガラス中央部熱貫流率Ug1.5以下大（L）</t>
  </si>
  <si>
    <t>003EPRHEBBM</t>
  </si>
  <si>
    <t>断熱等リフレム樹脂窓用カバーモール＋EW/EW for Design（PG）（スペーサー材質問わず）引違い（H）ガラス中央部熱貫流率Ug1.5以下中（M）</t>
  </si>
  <si>
    <t>003EPRHEBBS</t>
  </si>
  <si>
    <t>断熱等リフレム樹脂窓用カバーモール＋EW/EW for Design（PG）（スペーサー材質問わず）引違い（H）ガラス中央部熱貫流率Ug1.5以下小（S）</t>
  </si>
  <si>
    <t>003EPRHECCL</t>
  </si>
  <si>
    <t>断熱等リフレム樹脂窓用カバーモール＋EW/EW for Design（PG）（スペーサー材質問わず）引違い（H）ガラス中央部熱貫流率Ug2.9以下大（L）</t>
  </si>
  <si>
    <t>003EPRHECCM</t>
  </si>
  <si>
    <t>断熱等リフレム樹脂窓用カバーモール＋EW/EW for Design（PG）（スペーサー材質問わず）引違い（H）ガラス中央部熱貫流率Ug2.9以下中（M）</t>
  </si>
  <si>
    <t>003EPRHECCS</t>
  </si>
  <si>
    <t>断熱等リフレム樹脂窓用カバーモール＋EW/EW for Design（PG）（スペーサー材質問わず）引違い（H）ガラス中央部熱貫流率Ug2.9以下小（S）</t>
  </si>
  <si>
    <t>003EPRHR7ZL</t>
  </si>
  <si>
    <t>断熱等リフレム樹脂窓用カバーモール＋EW/EW for Design（PG）（スペーサー材質問わず）引違い（H）ガラス日射熱取得率：η 0.65以下大（L）</t>
  </si>
  <si>
    <t>003EPRHR7ZM</t>
  </si>
  <si>
    <t>断熱等リフレム樹脂窓用カバーモール＋EW/EW for Design（PG）（スペーサー材質問わず）引違い（H）ガラス日射熱取得率：η 0.65以下中（M）</t>
  </si>
  <si>
    <t>003EPRHR7ZS</t>
  </si>
  <si>
    <t>断熱等リフレム樹脂窓用カバーモール＋EW/EW for Design（PG）（スペーサー材質問わず）引違い（H）ガラス日射熱取得率：η 0.65以下小（S）</t>
  </si>
  <si>
    <t>リフレム樹脂窓用カバーモール＋EW/EW for Design（PG）（樹脂スペーサー）</t>
  </si>
  <si>
    <t>003EPRTESSL</t>
  </si>
  <si>
    <t>断熱等リフレム樹脂窓用カバーモール＋EW/EW for Design（PG）（樹脂スペーサー）開き（T）ガラス中央部熱貫流率Ug1.2以下大（L）</t>
  </si>
  <si>
    <t>リフレム樹脂窓用カバーモール＋EW/EW for Design（PG）（樹脂スペーサー）開き（T）</t>
  </si>
  <si>
    <t>003EPRTESSM</t>
  </si>
  <si>
    <t>断熱等リフレム樹脂窓用カバーモール＋EW/EW for Design（PG）（樹脂スペーサー）開き（T）ガラス中央部熱貫流率Ug1.2以下中（M）</t>
  </si>
  <si>
    <t>003EPRTESSS</t>
  </si>
  <si>
    <t>断熱等リフレム樹脂窓用カバーモール＋EW/EW for Design（PG）（樹脂スペーサー）開き（T）ガラス中央部熱貫流率Ug1.2以下小（S）</t>
  </si>
  <si>
    <t>003EPRTEAAL</t>
  </si>
  <si>
    <t>断熱等リフレム樹脂窓用カバーモール＋EW/EW for Design（PG）（スペーサー材質問わず）開き（T）ガラス中央部熱貫流率Ug1.5以下大（L）</t>
  </si>
  <si>
    <t>リフレム樹脂窓用カバーモール＋EW/EW for Design（PG）（スペーサー材質問わず）開き（T）</t>
  </si>
  <si>
    <t>003EPRTEAAM</t>
  </si>
  <si>
    <t>断熱等リフレム樹脂窓用カバーモール＋EW/EW for Design（PG）（スペーサー材質問わず）開き（T）ガラス中央部熱貫流率Ug1.5以下中（M）</t>
  </si>
  <si>
    <t>003EPRTEAAS</t>
  </si>
  <si>
    <t>断熱等リフレム樹脂窓用カバーモール＋EW/EW for Design（PG）（スペーサー材質問わず）開き（T）ガラス中央部熱貫流率Ug1.5以下小（S）</t>
  </si>
  <si>
    <t>003EPRTECCL</t>
  </si>
  <si>
    <t>断熱等リフレム樹脂窓用カバーモール＋EW/EW for Design（PG）（スペーサー材質問わず）開き（T）ガラス中央部熱貫流率Ug2.9以下大（L）</t>
  </si>
  <si>
    <t>003EPRTECCM</t>
  </si>
  <si>
    <t>断熱等リフレム樹脂窓用カバーモール＋EW/EW for Design（PG）（スペーサー材質問わず）開き（T）ガラス中央部熱貫流率Ug2.9以下中（M）</t>
  </si>
  <si>
    <t>003EPRTECCS</t>
  </si>
  <si>
    <t>断熱等リフレム樹脂窓用カバーモール＋EW/EW for Design（PG）（スペーサー材質問わず）開き（T）ガラス中央部熱貫流率Ug2.9以下小（S）</t>
  </si>
  <si>
    <t>003EPRTR7ZL</t>
  </si>
  <si>
    <t>断熱等リフレム樹脂窓用カバーモール＋EW/EW for Design（PG）（スペーサー材質問わず）開き（T）ガラス日射熱取得率：η 0.65以下大（L）</t>
  </si>
  <si>
    <t>003EPRTR7ZM</t>
  </si>
  <si>
    <t>断熱等リフレム樹脂窓用カバーモール＋EW/EW for Design（PG）（スペーサー材質問わず）開き（T）ガラス日射熱取得率：η 0.65以下中（M）</t>
  </si>
  <si>
    <t>003EPRTR7ZS</t>
  </si>
  <si>
    <t>断熱等リフレム樹脂窓用カバーモール＋EW/EW for Design（PG）（スペーサー材質問わず）開き（T）ガラス日射熱取得率：η 0.65以下小（S）</t>
  </si>
  <si>
    <t>003EPRFESSL</t>
  </si>
  <si>
    <t>断熱等リフレム樹脂窓用カバーモール＋EW/EW for Design（PG）（樹脂スペーサー）FIX（F）ガラス中央部熱貫流率Ug1.2以下大（L）</t>
  </si>
  <si>
    <t>リフレム樹脂窓用カバーモール＋EW/EW for Design（PG）（樹脂スペーサー）FIX（F）</t>
  </si>
  <si>
    <t>003EPRFESSM</t>
  </si>
  <si>
    <t>断熱等リフレム樹脂窓用カバーモール＋EW/EW for Design（PG）（樹脂スペーサー）FIX（F）ガラス中央部熱貫流率Ug1.2以下中（M）</t>
  </si>
  <si>
    <t>003EPRFESSS</t>
  </si>
  <si>
    <t>断熱等リフレム樹脂窓用カバーモール＋EW/EW for Design（PG）（樹脂スペーサー）FIX（F）ガラス中央部熱貫流率Ug1.2以下小（S）</t>
  </si>
  <si>
    <t>003EPRFESSX</t>
  </si>
  <si>
    <t>断熱等リフレム樹脂窓用カバーモール＋EW/EW for Design（PG）（樹脂スペーサー）FIX（F）ガラス中央部熱貫流率Ug1.2以下極小（X）</t>
  </si>
  <si>
    <t>003EPRFEAAL</t>
  </si>
  <si>
    <t>断熱等リフレム樹脂窓用カバーモール＋EW/EW for Design（PG）（スペーサー材質問わず）FIX（F）ガラス中央部熱貫流率Ug1.5以下大（L）</t>
  </si>
  <si>
    <t>リフレム樹脂窓用カバーモール＋EW/EW for Design（PG）（スペーサー材質問わず）FIX（F）</t>
  </si>
  <si>
    <t>003EPRFEAAM</t>
  </si>
  <si>
    <t>断熱等リフレム樹脂窓用カバーモール＋EW/EW for Design（PG）（スペーサー材質問わず）FIX（F）ガラス中央部熱貫流率Ug1.5以下中（M）</t>
  </si>
  <si>
    <t>003EPRFEAAS</t>
  </si>
  <si>
    <t>断熱等リフレム樹脂窓用カバーモール＋EW/EW for Design（PG）（スペーサー材質問わず）FIX（F）ガラス中央部熱貫流率Ug1.5以下小（S）</t>
  </si>
  <si>
    <t>003EPRFEAAX</t>
  </si>
  <si>
    <t>断熱等リフレム樹脂窓用カバーモール＋EW/EW for Design（PG）（スペーサー材質問わず）FIX（F）ガラス中央部熱貫流率Ug1.5以下極小（X）</t>
  </si>
  <si>
    <t>003EPRFECCL</t>
  </si>
  <si>
    <t>断熱等リフレム樹脂窓用カバーモール＋EW/EW for Design（PG）（スペーサー材質問わず）FIX（F）ガラス中央部熱貫流率Ug2.9以下大（L）</t>
  </si>
  <si>
    <t>003EPRFECCM</t>
  </si>
  <si>
    <t>断熱等リフレム樹脂窓用カバーモール＋EW/EW for Design（PG）（スペーサー材質問わず）FIX（F）ガラス中央部熱貫流率Ug2.9以下中（M）</t>
  </si>
  <si>
    <t>003EPRFECCS</t>
  </si>
  <si>
    <t>断熱等リフレム樹脂窓用カバーモール＋EW/EW for Design（PG）（スペーサー材質問わず）FIX（F）ガラス中央部熱貫流率Ug2.9以下小（S）</t>
  </si>
  <si>
    <t>003EPRFR7ZL</t>
  </si>
  <si>
    <t>断熱等リフレム樹脂窓用カバーモール＋EW/EW for Design（PG）（スペーサー材質問わず）FIX（F）ガラス日射熱取得率：η 0.65以下大（L）</t>
  </si>
  <si>
    <t>003EPRFR7ZM</t>
  </si>
  <si>
    <t>断熱等リフレム樹脂窓用カバーモール＋EW/EW for Design（PG）（スペーサー材質問わず）FIX（F）ガラス日射熱取得率：η 0.65以下中（M）</t>
  </si>
  <si>
    <t>003EPRFR7ZS</t>
  </si>
  <si>
    <t>断熱等リフレム樹脂窓用カバーモール＋EW/EW for Design（PG）（スペーサー材質問わず）FIX（F）ガラス日射熱取得率：η 0.65以下小（S）</t>
  </si>
  <si>
    <t>003EPRPESSL</t>
  </si>
  <si>
    <t>断熱等リフレム樹脂窓用カバーモール＋EW/EW for Design（PG）（樹脂スペーサー）プロジェクト（P）ガラス中央部熱貫流率Ug1.2以下大（L）</t>
  </si>
  <si>
    <t>リフレム樹脂窓用カバーモール＋EW/EW for Design（PG）（樹脂スペーサー）プロジェクト（P）</t>
  </si>
  <si>
    <t>003EPRPESSM</t>
  </si>
  <si>
    <t>断熱等リフレム樹脂窓用カバーモール＋EW/EW for Design（PG）（樹脂スペーサー）プロジェクト（P）ガラス中央部熱貫流率Ug1.2以下中（M）</t>
  </si>
  <si>
    <t>003EPRPESSS</t>
  </si>
  <si>
    <t>断熱等リフレム樹脂窓用カバーモール＋EW/EW for Design（PG）（樹脂スペーサー）プロジェクト（P）ガラス中央部熱貫流率Ug1.2以下小（S）</t>
  </si>
  <si>
    <t>003EPRPEAAL</t>
  </si>
  <si>
    <t>断熱等リフレム樹脂窓用カバーモール＋EW/EW for Design（PG）（スペーサー材質問わず）プロジェクト（P）ガラス中央部熱貫流率Ug1.5以下大（L）</t>
  </si>
  <si>
    <t>リフレム樹脂窓用カバーモール＋EW/EW for Design（PG）（スペーサー材質問わず）プロジェクト（P）</t>
  </si>
  <si>
    <t>003EPRPEAAM</t>
  </si>
  <si>
    <t>断熱等リフレム樹脂窓用カバーモール＋EW/EW for Design（PG）（スペーサー材質問わず）プロジェクト（P）ガラス中央部熱貫流率Ug1.5以下中（M）</t>
  </si>
  <si>
    <t>003EPRPEAAS</t>
  </si>
  <si>
    <t>断熱等リフレム樹脂窓用カバーモール＋EW/EW for Design（PG）（スペーサー材質問わず）プロジェクト（P）ガラス中央部熱貫流率Ug1.5以下小（S）</t>
  </si>
  <si>
    <t>003EPRPECCL</t>
  </si>
  <si>
    <t>断熱等リフレム樹脂窓用カバーモール＋EW/EW for Design（PG）（スペーサー材質問わず）プロジェクト（P）ガラス中央部熱貫流率Ug2.9以下大（L）</t>
  </si>
  <si>
    <t>003EPRPECCM</t>
  </si>
  <si>
    <t>断熱等リフレム樹脂窓用カバーモール＋EW/EW for Design（PG）（スペーサー材質問わず）プロジェクト（P）ガラス中央部熱貫流率Ug2.9以下中（M）</t>
  </si>
  <si>
    <t>003EPRPECCS</t>
  </si>
  <si>
    <t>断熱等リフレム樹脂窓用カバーモール＋EW/EW for Design（PG）（スペーサー材質問わず）プロジェクト（P）ガラス中央部熱貫流率Ug2.9以下小（S）</t>
  </si>
  <si>
    <t>003EPRPR7ZL</t>
  </si>
  <si>
    <t>断熱等リフレム樹脂窓用カバーモール＋EW/EW for Design（PG）（スペーサー材質問わず）プロジェクト（P）ガラス日射熱取得率：η 0.65以下大（L）</t>
  </si>
  <si>
    <t>003EPRPR7ZM</t>
  </si>
  <si>
    <t>断熱等リフレム樹脂窓用カバーモール＋EW/EW for Design（PG）（スペーサー材質問わず）プロジェクト（P）ガラス日射熱取得率：η 0.65以下中（M）</t>
  </si>
  <si>
    <t>003EPRPR7ZS</t>
  </si>
  <si>
    <t>断熱等リフレム樹脂窓用カバーモール＋EW/EW for Design（PG）（スペーサー材質問わず）プロジェクト（P）ガラス日射熱取得率：η 0.65以下小（S）</t>
  </si>
  <si>
    <t>ガラス中央部熱貫流率Ug0.98以下</t>
  </si>
  <si>
    <t>003ETRHESSL</t>
  </si>
  <si>
    <t>断熱等リフレム樹脂窓用カバーモール＋EW/EW for Design（TG）引違い（H）ガラス中央部熱貫流率Ug0.98以下大（L）</t>
  </si>
  <si>
    <t>リフレム樹脂窓用カバーモール＋EW/EW for Design（TG）引違い（H）</t>
  </si>
  <si>
    <t>003ETRHESSM</t>
  </si>
  <si>
    <t>断熱等リフレム樹脂窓用カバーモール＋EW/EW for Design（TG）引違い（H）ガラス中央部熱貫流率Ug0.98以下中（M）</t>
  </si>
  <si>
    <t>003ETRHESSS</t>
  </si>
  <si>
    <t>断熱等リフレム樹脂窓用カバーモール＋EW/EW for Design（TG）引違い（H）ガラス中央部熱貫流率Ug0.98以下小（S）</t>
  </si>
  <si>
    <t>003ETRHEAAL</t>
  </si>
  <si>
    <t>断熱等リフレム樹脂窓用カバーモール＋EW/EW for Design（TG）引違い（H）ガラス中央部熱貫流率Ug1.5以下大（L）</t>
  </si>
  <si>
    <t>003ETRHEAAM</t>
  </si>
  <si>
    <t>断熱等リフレム樹脂窓用カバーモール＋EW/EW for Design（TG）引違い（H）ガラス中央部熱貫流率Ug1.5以下中（M）</t>
  </si>
  <si>
    <t>003ETRHEAAS</t>
  </si>
  <si>
    <t>断熱等リフレム樹脂窓用カバーモール＋EW/EW for Design（TG）引違い（H）ガラス中央部熱貫流率Ug1.5以下小（S）</t>
  </si>
  <si>
    <t>003ETRHR7ZL</t>
  </si>
  <si>
    <t>断熱等リフレム樹脂窓用カバーモール＋EW/EW for Design（TG）引違い（H）ガラス日射熱取得率：η 0.65以下大（L）</t>
  </si>
  <si>
    <t>003ETRHR7ZM</t>
  </si>
  <si>
    <t>断熱等リフレム樹脂窓用カバーモール＋EW/EW for Design（TG）引違い（H）ガラス日射熱取得率：η 0.65以下中（M）</t>
  </si>
  <si>
    <t>003ETRHR7ZS</t>
  </si>
  <si>
    <t>断熱等リフレム樹脂窓用カバーモール＋EW/EW for Design（TG）引違い（H）ガラス日射熱取得率：η 0.65以下小（S）</t>
  </si>
  <si>
    <t>ガラス中央部熱貫流率Ug0.69以下</t>
  </si>
  <si>
    <t>003ETRTEPPL</t>
  </si>
  <si>
    <t>断熱等リフレム樹脂窓用カバーモール＋EW/EW for Design（TG）開き（T）ガラス中央部熱貫流率Ug0.69以下大（L）</t>
  </si>
  <si>
    <t>リフレム樹脂窓用カバーモール＋EW/EW for Design（TG）開き（T）</t>
  </si>
  <si>
    <t>003ETRTEPPM</t>
  </si>
  <si>
    <t>断熱等リフレム樹脂窓用カバーモール＋EW/EW for Design（TG）開き（T）ガラス中央部熱貫流率Ug0.69以下中（M）</t>
  </si>
  <si>
    <t>003ETRTEPPS</t>
  </si>
  <si>
    <t>断熱等リフレム樹脂窓用カバーモール＋EW/EW for Design（TG）開き（T）ガラス中央部熱貫流率Ug0.69以下小（S）</t>
  </si>
  <si>
    <t>003ETRTESSL</t>
  </si>
  <si>
    <t>断熱等リフレム樹脂窓用カバーモール＋EW/EW for Design（TG）開き（T）ガラス中央部熱貫流率Ug1.2以下大（L）</t>
  </si>
  <si>
    <t>003ETRTESSM</t>
  </si>
  <si>
    <t>断熱等リフレム樹脂窓用カバーモール＋EW/EW for Design（TG）開き（T）ガラス中央部熱貫流率Ug1.2以下中（M）</t>
  </si>
  <si>
    <t>003ETRTESSS</t>
  </si>
  <si>
    <t>断熱等リフレム樹脂窓用カバーモール＋EW/EW for Design（TG）開き（T）ガラス中央部熱貫流率Ug1.2以下小（S）</t>
  </si>
  <si>
    <t>003ETRTR7ZL</t>
  </si>
  <si>
    <t>断熱等リフレム樹脂窓用カバーモール＋EW/EW for Design（TG）開き（T）ガラス日射熱取得率：η 0.65以下大（L）</t>
  </si>
  <si>
    <t>003ETRTR7ZM</t>
  </si>
  <si>
    <t>断熱等リフレム樹脂窓用カバーモール＋EW/EW for Design（TG）開き（T）ガラス日射熱取得率：η 0.65以下中（M）</t>
  </si>
  <si>
    <t>003ETRTR7ZS</t>
  </si>
  <si>
    <t>断熱等リフレム樹脂窓用カバーモール＋EW/EW for Design（TG）開き（T）ガラス日射熱取得率：η 0.65以下小（S）</t>
  </si>
  <si>
    <t>003ETRFEPPL</t>
  </si>
  <si>
    <t>断熱等リフレム樹脂窓用カバーモール＋EW/EW for Design（TG）FIX（F）ガラス中央部熱貫流率Ug0.69以下大（L）</t>
  </si>
  <si>
    <t>リフレム樹脂窓用カバーモール＋EW/EW for Design（TG）FIX（F）</t>
  </si>
  <si>
    <t>003ETRFEPPM</t>
  </si>
  <si>
    <t>断熱等リフレム樹脂窓用カバーモール＋EW/EW for Design（TG）FIX（F）ガラス中央部熱貫流率Ug0.69以下中（M）</t>
  </si>
  <si>
    <t>003ETRFEPPS</t>
  </si>
  <si>
    <t>断熱等リフレム樹脂窓用カバーモール＋EW/EW for Design（TG）FIX（F）ガラス中央部熱貫流率Ug0.69以下小（S）</t>
  </si>
  <si>
    <t>003ETRFEPPX</t>
  </si>
  <si>
    <t>断熱等リフレム樹脂窓用カバーモール＋EW/EW for Design（TG）FIX（F）ガラス中央部熱貫流率Ug0.69以下極小（X）</t>
  </si>
  <si>
    <t>003ETRFESSL</t>
  </si>
  <si>
    <t>断熱等リフレム樹脂窓用カバーモール＋EW/EW for Design（TG）FIX（F）ガラス中央部熱貫流率Ug1.2以下大（L）</t>
  </si>
  <si>
    <t>003ETRFESSM</t>
  </si>
  <si>
    <t>断熱等リフレム樹脂窓用カバーモール＋EW/EW for Design（TG）FIX（F）ガラス中央部熱貫流率Ug1.2以下中（M）</t>
  </si>
  <si>
    <t>003ETRFESSS</t>
  </si>
  <si>
    <t>断熱等リフレム樹脂窓用カバーモール＋EW/EW for Design（TG）FIX（F）ガラス中央部熱貫流率Ug1.2以下小（S）</t>
  </si>
  <si>
    <t>003ETRFESSX</t>
  </si>
  <si>
    <t>断熱等リフレム樹脂窓用カバーモール＋EW/EW for Design（TG）FIX（F）ガラス中央部熱貫流率Ug1.2以下極小（X）</t>
  </si>
  <si>
    <t>003ETRFR7ZL</t>
  </si>
  <si>
    <t>断熱等リフレム樹脂窓用カバーモール＋EW/EW for Design（TG）FIX（F）ガラス日射熱取得率：η 0.65以下大（L）</t>
  </si>
  <si>
    <t>003ETRFR7ZM</t>
  </si>
  <si>
    <t>断熱等リフレム樹脂窓用カバーモール＋EW/EW for Design（TG）FIX（F）ガラス日射熱取得率：η 0.65以下中（M）</t>
  </si>
  <si>
    <t>003ETRFR7ZS</t>
  </si>
  <si>
    <t>断熱等リフレム樹脂窓用カバーモール＋EW/EW for Design（TG）FIX（F）ガラス日射熱取得率：η 0.65以下小（S）</t>
  </si>
  <si>
    <t>003ETRPEPPL</t>
  </si>
  <si>
    <t>断熱等リフレム樹脂窓用カバーモール＋EW/EW for Design（TG）プロジェクト（P）ガラス中央部熱貫流率Ug0.69以下大（L）</t>
  </si>
  <si>
    <t>リフレム樹脂窓用カバーモール＋EW/EW for Design（TG）プロジェクト（P）</t>
  </si>
  <si>
    <t>003ETRPEPPM</t>
  </si>
  <si>
    <t>断熱等リフレム樹脂窓用カバーモール＋EW/EW for Design（TG）プロジェクト（P）ガラス中央部熱貫流率Ug0.69以下中（M）</t>
  </si>
  <si>
    <t>003ETRPEPPS</t>
  </si>
  <si>
    <t>断熱等リフレム樹脂窓用カバーモール＋EW/EW for Design（TG）プロジェクト（P）ガラス中央部熱貫流率Ug0.69以下小（S）</t>
  </si>
  <si>
    <t>003ETRPESSL</t>
  </si>
  <si>
    <t>断熱等リフレム樹脂窓用カバーモール＋EW/EW for Design（TG）プロジェクト（P）ガラス中央部熱貫流率Ug1.2以下大（L）</t>
  </si>
  <si>
    <t>003ETRPESSM</t>
  </si>
  <si>
    <t>断熱等リフレム樹脂窓用カバーモール＋EW/EW for Design（TG）プロジェクト（P）ガラス中央部熱貫流率Ug1.2以下中（M）</t>
  </si>
  <si>
    <t>003ETRPESSS</t>
  </si>
  <si>
    <t>断熱等リフレム樹脂窓用カバーモール＋EW/EW for Design（TG）プロジェクト（P）ガラス中央部熱貫流率Ug1.2以下小（S）</t>
  </si>
  <si>
    <t>003ETRPR7ZL</t>
  </si>
  <si>
    <t>断熱等リフレム樹脂窓用カバーモール＋EW/EW for Design（TG）プロジェクト（P）ガラス日射熱取得率：η 0.65以下大（L）</t>
  </si>
  <si>
    <t>003ETRPR7ZM</t>
  </si>
  <si>
    <t>断熱等リフレム樹脂窓用カバーモール＋EW/EW for Design（TG）プロジェクト（P）ガラス日射熱取得率：η 0.65以下中（M）</t>
  </si>
  <si>
    <t>003ETRPR7ZS</t>
  </si>
  <si>
    <t>断熱等リフレム樹脂窓用カバーモール＋EW/EW for Design（TG）プロジェクト（P）ガラス日射熱取得率：η 0.65以下小（S）</t>
  </si>
  <si>
    <t>リプラス 居室仕様・浴室仕様</t>
  </si>
  <si>
    <t>リプラス 居室仕様・浴室仕様（樹脂スペーサー）</t>
  </si>
  <si>
    <t>003RIXHEBBS</t>
  </si>
  <si>
    <t>断熱等リプラス 居室仕様・浴室仕様（樹脂スペーサー）引違い（H）ガラス中央部熱貫流率Ug1.5以下小（S）</t>
  </si>
  <si>
    <t>リプラス 居室仕様・浴室仕様（樹脂スペーサー）引違い（H）</t>
  </si>
  <si>
    <t>003RIXHEBBM</t>
  </si>
  <si>
    <t>断熱等リプラス 居室仕様・浴室仕様（樹脂スペーサー）引違い（H）ガラス中央部熱貫流率Ug1.5以下中（M）</t>
  </si>
  <si>
    <t>003RIXHEBBL</t>
  </si>
  <si>
    <t>断熱等リプラス 居室仕様・浴室仕様（樹脂スペーサー）引違い（H）ガラス中央部熱貫流率Ug1.5以下大（L）</t>
  </si>
  <si>
    <t>リプラス 居室仕様・浴室仕様（アルミスペーサー）</t>
  </si>
  <si>
    <t>003RIWHEBBS</t>
  </si>
  <si>
    <t>断熱等リプラス 居室仕様・浴室仕様（アルミスペーサー）引違い（H）ガラス中央部熱貫流率Ug1.3以下小（S）</t>
  </si>
  <si>
    <t>リプラス 居室仕様・浴室仕様（アルミスペーサー）引違い（H）</t>
  </si>
  <si>
    <t>003RIWHEBBM</t>
  </si>
  <si>
    <t>断熱等リプラス 居室仕様・浴室仕様（アルミスペーサー）引違い（H）ガラス中央部熱貫流率Ug1.3以下中（M）</t>
  </si>
  <si>
    <t>003RIWHEBBL</t>
  </si>
  <si>
    <t>断熱等リプラス 居室仕様・浴室仕様（アルミスペーサー）引違い（H）ガラス中央部熱貫流率Ug1.3以下大（L）</t>
  </si>
  <si>
    <t>003RIWHECCS</t>
  </si>
  <si>
    <t>断熱等リプラス 居室仕様・浴室仕様（アルミスペーサー）引違い（H）ガラス中央部熱貫流率Ug1.8以下小（S）</t>
  </si>
  <si>
    <t>003RIWHECCM</t>
  </si>
  <si>
    <t>断熱等リプラス 居室仕様・浴室仕様（アルミスペーサー）引違い（H）ガラス中央部熱貫流率Ug1.8以下中（M）</t>
  </si>
  <si>
    <t>003RIWHECCL</t>
  </si>
  <si>
    <t>断熱等リプラス 居室仕様・浴室仕様（アルミスペーサー）引違い（H）ガラス中央部熱貫流率Ug1.8以下大（L）</t>
  </si>
  <si>
    <t>003RIWHEDDS</t>
  </si>
  <si>
    <t>断熱等リプラス 居室仕様・浴室仕様（アルミスペーサー）引違い（H）ガラス中央部熱貫流率Ug2.9以下小（S）</t>
  </si>
  <si>
    <t>003RIWHEDDM</t>
  </si>
  <si>
    <t>断熱等リプラス 居室仕様・浴室仕様（アルミスペーサー）引違い（H）ガラス中央部熱貫流率Ug2.9以下中（M）</t>
  </si>
  <si>
    <t>003RIWHEDDL</t>
  </si>
  <si>
    <t>断熱等リプラス 居室仕様・浴室仕様（アルミスペーサー）引違い（H）ガラス中央部熱貫流率Ug2.9以下大（L）</t>
  </si>
  <si>
    <t>003RIXTEAAX</t>
  </si>
  <si>
    <t>断熱等リプラス 居室仕様・浴室仕様（樹脂スペーサー）開き（T）ガラス中央部熱貫流率Ug1.2以下極小（X）</t>
  </si>
  <si>
    <t>リプラス 居室仕様・浴室仕様（樹脂スペーサー）開き（T）</t>
  </si>
  <si>
    <t>003RIXTEAAS</t>
  </si>
  <si>
    <t>断熱等リプラス 居室仕様・浴室仕様（樹脂スペーサー）開き（T）ガラス中央部熱貫流率Ug1.2以下小（S）</t>
  </si>
  <si>
    <t>003RIXTEAAM</t>
  </si>
  <si>
    <t>断熱等リプラス 居室仕様・浴室仕様（樹脂スペーサー）開き（T）ガラス中央部熱貫流率Ug1.2以下中（M）</t>
  </si>
  <si>
    <t>003RIXTEAAL</t>
  </si>
  <si>
    <t>断熱等リプラス 居室仕様・浴室仕様（樹脂スペーサー）開き（T）ガラス中央部熱貫流率Ug1.2以下大（L）</t>
  </si>
  <si>
    <t>003RIXTEBBS</t>
  </si>
  <si>
    <t>断熱等リプラス 居室仕様・浴室仕様（樹脂スペーサー）開き（T）ガラス中央部熱貫流率Ug1.5以下小（S）</t>
  </si>
  <si>
    <t>003RIXTEBBM</t>
  </si>
  <si>
    <t>断熱等リプラス 居室仕様・浴室仕様（樹脂スペーサー）開き（T）ガラス中央部熱貫流率Ug1.5以下中（M）</t>
  </si>
  <si>
    <t>003RIXTEBBL</t>
  </si>
  <si>
    <t>断熱等リプラス 居室仕様・浴室仕様（樹脂スペーサー）開き（T）ガラス中央部熱貫流率Ug1.5以下大（L）</t>
  </si>
  <si>
    <t>003RIWTEBBS</t>
  </si>
  <si>
    <t>断熱等リプラス 居室仕様・浴室仕様（アルミスペーサー）開き（T）ガラス中央部熱貫流率Ug1.5以下小（S）</t>
  </si>
  <si>
    <t>リプラス 居室仕様・浴室仕様（アルミスペーサー）開き（T）</t>
  </si>
  <si>
    <t>003RIWTEBBM</t>
  </si>
  <si>
    <t>断熱等リプラス 居室仕様・浴室仕様（アルミスペーサー）開き（T）ガラス中央部熱貫流率Ug1.5以下中（M）</t>
  </si>
  <si>
    <t>003RIWTEBBL</t>
  </si>
  <si>
    <t>断熱等リプラス 居室仕様・浴室仕様（アルミスペーサー）開き（T）ガラス中央部熱貫流率Ug1.5以下大（L）</t>
  </si>
  <si>
    <t>003RIWTECCS</t>
  </si>
  <si>
    <t>断熱等リプラス 居室仕様・浴室仕様（アルミスペーサー）開き（T）ガラス中央部熱貫流率Ug1.8以下小（S）</t>
  </si>
  <si>
    <t>003RIWTECCM</t>
  </si>
  <si>
    <t>断熱等リプラス 居室仕様・浴室仕様（アルミスペーサー）開き（T）ガラス中央部熱貫流率Ug1.8以下中（M）</t>
  </si>
  <si>
    <t>003RIWTECCL</t>
  </si>
  <si>
    <t>断熱等リプラス 居室仕様・浴室仕様（アルミスペーサー）開き（T）ガラス中央部熱貫流率Ug1.8以下大（L）</t>
  </si>
  <si>
    <t>003RIWTEDDS</t>
  </si>
  <si>
    <t>断熱等リプラス 居室仕様・浴室仕様（アルミスペーサー）開き（T）ガラス中央部熱貫流率Ug2.9以下小（S）</t>
  </si>
  <si>
    <t>003RIWTEDDM</t>
  </si>
  <si>
    <t>断熱等リプラス 居室仕様・浴室仕様（アルミスペーサー）開き（T）ガラス中央部熱貫流率Ug2.9以下中（M）</t>
  </si>
  <si>
    <t>003RIWTEDDL</t>
  </si>
  <si>
    <t>断熱等リプラス 居室仕様・浴室仕様（アルミスペーサー）開き（T）ガラス中央部熱貫流率Ug2.9以下大（L）</t>
  </si>
  <si>
    <t>003RIXHR7ZS</t>
  </si>
  <si>
    <t>断熱等リプラス 居室仕様・浴室仕様（樹脂スペーサー）引違い（H）ガラス日射熱取得率：η 0.65以下小（S）</t>
  </si>
  <si>
    <t>003RIXHR7ZM</t>
  </si>
  <si>
    <t>断熱等リプラス 居室仕様・浴室仕様（樹脂スペーサー）引違い（H）ガラス日射熱取得率：η 0.65以下中（M）</t>
  </si>
  <si>
    <t>003RIXHR7ZL</t>
  </si>
  <si>
    <t>断熱等リプラス 居室仕様・浴室仕様（樹脂スペーサー）引違い（H）ガラス日射熱取得率：η 0.65以下大（L）</t>
  </si>
  <si>
    <t>003RIXTR7ZS</t>
  </si>
  <si>
    <t>断熱等リプラス 居室仕様・浴室仕様（樹脂スペーサー）開き（T）ガラス日射熱取得率：η 0.65以下小（S）</t>
  </si>
  <si>
    <t>003RIXTR7ZM</t>
  </si>
  <si>
    <t>断熱等リプラス 居室仕様・浴室仕様（樹脂スペーサー）開き（T）ガラス日射熱取得率：η 0.65以下中（M）</t>
  </si>
  <si>
    <t>003RIXTR7ZL</t>
  </si>
  <si>
    <t>断熱等リプラス 居室仕様・浴室仕様（樹脂スペーサー）開き（T）ガラス日射熱取得率：η 0.65以下大（L）</t>
  </si>
  <si>
    <t>003RIWHR7ZS</t>
  </si>
  <si>
    <t>断熱等リプラス 居室仕様・浴室仕様（アルミスペーサー）引違い（H）ガラス日射熱取得率：η 0.65以下小（S）</t>
  </si>
  <si>
    <t>003RIWHR7ZM</t>
  </si>
  <si>
    <t>断熱等リプラス 居室仕様・浴室仕様（アルミスペーサー）引違い（H）ガラス日射熱取得率：η 0.65以下中（M）</t>
  </si>
  <si>
    <t>003RIWHR7ZL</t>
  </si>
  <si>
    <t>断熱等リプラス 居室仕様・浴室仕様（アルミスペーサー）引違い（H）ガラス日射熱取得率：η 0.65以下大（L）</t>
  </si>
  <si>
    <t>003RIWTR7ZS</t>
  </si>
  <si>
    <t>断熱等リプラス 居室仕様・浴室仕様（アルミスペーサー）開き（T）ガラス日射熱取得率：η 0.65以下小（S）</t>
  </si>
  <si>
    <t>003RIWTR7ZM</t>
  </si>
  <si>
    <t>断熱等リプラス 居室仕様・浴室仕様（アルミスペーサー）開き（T）ガラス日射熱取得率：η 0.65以下中（M）</t>
  </si>
  <si>
    <t>003RIWTR7ZL</t>
  </si>
  <si>
    <t>断熱等リプラス 居室仕様・浴室仕様（アルミスペーサー）開き（T）ガラス日射熱取得率：η 0.65以下大（L）</t>
  </si>
  <si>
    <t>内付ＲＳⅡ</t>
  </si>
  <si>
    <t>003URSH4JCL</t>
  </si>
  <si>
    <t>断熱等内付ＲＳⅡ（ＰＧ障子）引違い（H）Low-E複層 ガス層：10mm以上大（L）</t>
  </si>
  <si>
    <t>内付ＲＳⅡ（ＰＧ障子）引違い（H）</t>
  </si>
  <si>
    <t>003URSH4JCM</t>
  </si>
  <si>
    <t>断熱等内付ＲＳⅡ（ＰＧ障子）引違い（H）Low-E複層 ガス層：10mm以上中（M）</t>
  </si>
  <si>
    <t>003URSH4JCS</t>
  </si>
  <si>
    <t>断熱等内付ＲＳⅡ（ＰＧ障子）引違い（H）Low-E複層 ガス層：10mm以上小（S）</t>
  </si>
  <si>
    <t>003URSH4LDL</t>
  </si>
  <si>
    <t>断熱等内付ＲＳⅡ（ＰＧ障子）引違い（H）Low-E複層 ガス層：10mm未満大（L）</t>
  </si>
  <si>
    <t>003URSH4LDM</t>
  </si>
  <si>
    <t>断熱等内付ＲＳⅡ（ＰＧ障子）引違い（H）Low-E複層 ガス層：10mm未満中（M）</t>
  </si>
  <si>
    <t>003URSH4LDS</t>
  </si>
  <si>
    <t>断熱等内付ＲＳⅡ（ＰＧ障子）引違い（H）Low-E複層 ガス層：10mm未満小（S）</t>
  </si>
  <si>
    <t>003URSH4KCL</t>
  </si>
  <si>
    <t>断熱等内付ＲＳⅡ（ＰＧ障子）引違い（H）Low-E複層 空気層：14mm以上大（L）</t>
  </si>
  <si>
    <t>003URSH4KCM</t>
  </si>
  <si>
    <t>断熱等内付ＲＳⅡ（ＰＧ障子）引違い（H）Low-E複層 空気層：14mm以上中（M）</t>
  </si>
  <si>
    <t>003URSH4KCS</t>
  </si>
  <si>
    <t>断熱等内付ＲＳⅡ（ＰＧ障子）引違い（H）Low-E複層 空気層：14mm以上小（S）</t>
  </si>
  <si>
    <t>Low-E複層 空気層：7mm以上</t>
  </si>
  <si>
    <t>003URSH4MDL</t>
  </si>
  <si>
    <t>断熱等内付ＲＳⅡ（ＰＧ障子）引違い（H）Low-E複層 空気層：7mm以上大（L）</t>
  </si>
  <si>
    <t>003URSH4MDM</t>
  </si>
  <si>
    <t>断熱等内付ＲＳⅡ（ＰＧ障子）引違い（H）Low-E複層 空気層：7mm以上中（M）</t>
  </si>
  <si>
    <t>003URSH4MDS</t>
  </si>
  <si>
    <t>断熱等内付ＲＳⅡ（ＰＧ障子）引違い（H）Low-E複層 空気層：7mm以上小（S）</t>
  </si>
  <si>
    <t>003URSH4NEL</t>
  </si>
  <si>
    <t>断熱等内付ＲＳⅡ（ＰＧ障子）引違い（H）Low-E複層 空気層：7mm未満大（L）</t>
  </si>
  <si>
    <t>003URSH4NEM</t>
  </si>
  <si>
    <t>断熱等内付ＲＳⅡ（ＰＧ障子）引違い（H）Low-E複層 空気層：7mm未満中（M）</t>
  </si>
  <si>
    <t>003URSH4NES</t>
  </si>
  <si>
    <t>断熱等内付ＲＳⅡ（ＰＧ障子）引違い（H）Low-E複層 空気層：7mm未満小（S）</t>
  </si>
  <si>
    <t>003URSH4PEL</t>
  </si>
  <si>
    <t>断熱等内付ＲＳⅡ（ＰＧ障子）引違い（H）複層 空気層：厚み問わず大（L）</t>
  </si>
  <si>
    <t>003URSH4PEM</t>
  </si>
  <si>
    <t>断熱等内付ＲＳⅡ（ＰＧ障子）引違い（H）複層 空気層：厚み問わず中（M）</t>
  </si>
  <si>
    <t>003URSH4PES</t>
  </si>
  <si>
    <t>断熱等内付ＲＳⅡ（ＰＧ障子）引違い（H）複層 空気層：厚み問わず小（S）</t>
  </si>
  <si>
    <t>ＡＴＵ</t>
  </si>
  <si>
    <t>003ATXH4JCL</t>
  </si>
  <si>
    <t>断熱等ＡＴＵ（ＰＧ障子）引違い（H）Low-E複層 ガス層：10mm以上大（L）</t>
  </si>
  <si>
    <t>ＡＴＵ（ＰＧ障子）引違い（H）</t>
  </si>
  <si>
    <t>003ATXH4JCM</t>
  </si>
  <si>
    <t>断熱等ＡＴＵ（ＰＧ障子）引違い（H）Low-E複層 ガス層：10mm以上中（M）</t>
  </si>
  <si>
    <t>003ATXH4JCS</t>
  </si>
  <si>
    <t>断熱等ＡＴＵ（ＰＧ障子）引違い（H）Low-E複層 ガス層：10mm以上小（S）</t>
  </si>
  <si>
    <t>003ATXH4LDL</t>
  </si>
  <si>
    <t>断熱等ＡＴＵ（ＰＧ障子）引違い（H）Low-E複層 ガス層：10mm未満大（L）</t>
  </si>
  <si>
    <t>003ATXH4LDM</t>
  </si>
  <si>
    <t>断熱等ＡＴＵ（ＰＧ障子）引違い（H）Low-E複層 ガス層：10mm未満中（M）</t>
  </si>
  <si>
    <t>003ATXH4LDS</t>
  </si>
  <si>
    <t>断熱等ＡＴＵ（ＰＧ障子）引違い（H）Low-E複層 ガス層：10mm未満小（S）</t>
  </si>
  <si>
    <t>003ATXH4KCL</t>
  </si>
  <si>
    <t>断熱等ＡＴＵ（ＰＧ障子）引違い（H）Low-E複層 空気層：14mm以上大（L）</t>
  </si>
  <si>
    <t>003ATXH4KCM</t>
  </si>
  <si>
    <t>断熱等ＡＴＵ（ＰＧ障子）引違い（H）Low-E複層 空気層：14mm以上中（M）</t>
  </si>
  <si>
    <t>003ATXH4KCS</t>
  </si>
  <si>
    <t>断熱等ＡＴＵ（ＰＧ障子）引違い（H）Low-E複層 空気層：14mm以上小（S）</t>
  </si>
  <si>
    <t>003ATXH4MDL</t>
  </si>
  <si>
    <t>断熱等ＡＴＵ（ＰＧ障子）引違い（H）Low-E複層 空気層：7mm以上大（L）</t>
  </si>
  <si>
    <t>003ATXH4MDM</t>
  </si>
  <si>
    <t>断熱等ＡＴＵ（ＰＧ障子）引違い（H）Low-E複層 空気層：7mm以上中（M）</t>
  </si>
  <si>
    <t>003ATXH4MDS</t>
  </si>
  <si>
    <t>断熱等ＡＴＵ（ＰＧ障子）引違い（H）Low-E複層 空気層：7mm以上小（S）</t>
  </si>
  <si>
    <t>003ATXH4NEL</t>
  </si>
  <si>
    <t>断熱等ＡＴＵ（ＰＧ障子）引違い（H）Low-E複層 空気層：7mm未満大（L）</t>
  </si>
  <si>
    <t>003ATXH4NEM</t>
  </si>
  <si>
    <t>断熱等ＡＴＵ（ＰＧ障子）引違い（H）Low-E複層 空気層：7mm未満中（M）</t>
  </si>
  <si>
    <t>003ATXH4NES</t>
  </si>
  <si>
    <t>断熱等ＡＴＵ（ＰＧ障子）引違い（H）Low-E複層 空気層：7mm未満小（S）</t>
  </si>
  <si>
    <t>003ATXH4PEL</t>
  </si>
  <si>
    <t>断熱等ＡＴＵ（ＰＧ障子）引違い（H）複層 空気層：厚み問わず大（L）</t>
  </si>
  <si>
    <t>003ATXH4PEM</t>
  </si>
  <si>
    <t>断熱等ＡＴＵ（ＰＧ障子）引違い（H）複層 空気層：厚み問わず中（M）</t>
  </si>
  <si>
    <t>003ATXH4PES</t>
  </si>
  <si>
    <t>断熱等ＡＴＵ（ＰＧ障子）引違い（H）複層 空気層：厚み問わず小（S）</t>
  </si>
  <si>
    <t>003URSHR7ZL</t>
  </si>
  <si>
    <t>断熱等内付ＲＳⅡ（ＰＧ障子）引違い（H）ガラス日射熱取得率：η 0.65以下大（L）</t>
  </si>
  <si>
    <t>003URSHR7ZM</t>
  </si>
  <si>
    <t>断熱等内付ＲＳⅡ（ＰＧ障子）引違い（H）ガラス日射熱取得率：η 0.65以下中（M）</t>
  </si>
  <si>
    <t>003URSHR7ZS</t>
  </si>
  <si>
    <t>断熱等内付ＲＳⅡ（ＰＧ障子）引違い（H）ガラス日射熱取得率：η 0.65以下小（S）</t>
  </si>
  <si>
    <t>003ATXHR7ZL</t>
  </si>
  <si>
    <t>断熱等ＡＴＵ（ＰＧ障子）引違い（H）ガラス日射熱取得率：η 0.65以下大（L）</t>
  </si>
  <si>
    <t>003ATXHR7ZM</t>
  </si>
  <si>
    <t>断熱等ＡＴＵ（ＰＧ障子）引違い（H）ガラス日射熱取得率：η 0.65以下中（M）</t>
  </si>
  <si>
    <t>003ATXHR7ZS</t>
  </si>
  <si>
    <t>断熱等ＡＴＵ（ＰＧ障子）引違い（H）ガラス日射熱取得率：η 0.65以下小（S）</t>
  </si>
  <si>
    <t>003SBYHEBBS</t>
  </si>
  <si>
    <t>断熱等オープンウィン・サーモスⅡ-Hタイプ引違い（H）ガラス中央部熱貫流率Ug1.4以下小（S）</t>
  </si>
  <si>
    <t>003SBYHEBBM</t>
  </si>
  <si>
    <t>断熱等オープンウィン・サーモスⅡ-Hタイプ引違い（H）ガラス中央部熱貫流率Ug1.4以下中（M）</t>
  </si>
  <si>
    <t>003SBYHEBBL</t>
  </si>
  <si>
    <t>断熱等オープンウィン・サーモスⅡ-Hタイプ引違い（H）ガラス中央部熱貫流率Ug1.4以下大（L）</t>
  </si>
  <si>
    <t>003SBYHECCS</t>
  </si>
  <si>
    <t>断熱等オープンウィン・サーモスⅡ-Hタイプ引違い（H）ガラス中央部熱貫流率Ug1.8以下小（S）</t>
  </si>
  <si>
    <t>003SBYHECCM</t>
  </si>
  <si>
    <t>断熱等オープンウィン・サーモスⅡ-Hタイプ引違い（H）ガラス中央部熱貫流率Ug1.8以下中（M）</t>
  </si>
  <si>
    <t>003SBYHECCL</t>
  </si>
  <si>
    <t>断熱等オープンウィン・サーモスⅡ-Hタイプ引違い（H）ガラス中央部熱貫流率Ug1.8以下大（L）</t>
  </si>
  <si>
    <t>003SBYHEDDS</t>
  </si>
  <si>
    <t>断熱等オープンウィン・サーモスⅡ-Hタイプ引違い（H）ガラス中央部熱貫流率Ug2.9以下小（S）</t>
  </si>
  <si>
    <t>003SBYHEDDM</t>
  </si>
  <si>
    <t>断熱等オープンウィン・サーモスⅡ-Hタイプ引違い（H）ガラス中央部熱貫流率Ug2.9以下中（M）</t>
  </si>
  <si>
    <t>003SBYHEDDL</t>
  </si>
  <si>
    <t>断熱等オープンウィン・サーモスⅡ-Hタイプ引違い（H）ガラス中央部熱貫流率Ug2.9以下大（L）</t>
  </si>
  <si>
    <t>003SBYWEBBS</t>
  </si>
  <si>
    <t>断熱等オープンウィン・サーモスⅡ-Hタイプ折り（W）ガラス中央部熱貫流率Ug1.4以下小（S）</t>
  </si>
  <si>
    <t>003SBYWEBBM</t>
  </si>
  <si>
    <t>断熱等オープンウィン・サーモスⅡ-Hタイプ折り（W）ガラス中央部熱貫流率Ug1.4以下中（M）</t>
  </si>
  <si>
    <t>003SBYWEBBL</t>
  </si>
  <si>
    <t>断熱等オープンウィン・サーモスⅡ-Hタイプ折り（W）ガラス中央部熱貫流率Ug1.4以下大（L）</t>
  </si>
  <si>
    <t>003SBYWECCS</t>
  </si>
  <si>
    <t>断熱等オープンウィン・サーモスⅡ-Hタイプ折り（W）ガラス中央部熱貫流率Ug1.8以下小（S）</t>
  </si>
  <si>
    <t>003SBYWECCM</t>
  </si>
  <si>
    <t>断熱等オープンウィン・サーモスⅡ-Hタイプ折り（W）ガラス中央部熱貫流率Ug1.8以下中（M）</t>
  </si>
  <si>
    <t>003SBYWECCL</t>
  </si>
  <si>
    <t>断熱等オープンウィン・サーモスⅡ-Hタイプ折り（W）ガラス中央部熱貫流率Ug1.8以下大（L）</t>
  </si>
  <si>
    <t>003SBYWEDDS</t>
  </si>
  <si>
    <t>断熱等オープンウィン・サーモスⅡ-Hタイプ折り（W）ガラス中央部熱貫流率Ug2.9以下小（S）</t>
  </si>
  <si>
    <t>003SBYWEDDM</t>
  </si>
  <si>
    <t>断熱等オープンウィン・サーモスⅡ-Hタイプ折り（W）ガラス中央部熱貫流率Ug2.9以下中（M）</t>
  </si>
  <si>
    <t>003SBYWEDDL</t>
  </si>
  <si>
    <t>断熱等オープンウィン・サーモスⅡ-Hタイプ折り（W）ガラス中央部熱貫流率Ug2.9以下大（L）</t>
  </si>
  <si>
    <t>003SBZHEBBS</t>
  </si>
  <si>
    <t>断熱等オープンウィン・サーモスLタイプ引違い（H）ガラス中央部熱貫流率Ug1.4以下小（S）</t>
  </si>
  <si>
    <t>003SBZHEBBM</t>
  </si>
  <si>
    <t>断熱等オープンウィン・サーモスLタイプ引違い（H）ガラス中央部熱貫流率Ug1.4以下中（M）</t>
  </si>
  <si>
    <t>003SBZHEBBL</t>
  </si>
  <si>
    <t>断熱等オープンウィン・サーモスLタイプ引違い（H）ガラス中央部熱貫流率Ug1.4以下大（L）</t>
  </si>
  <si>
    <t>003SBZHECCS</t>
  </si>
  <si>
    <t>断熱等オープンウィン・サーモスLタイプ引違い（H）ガラス中央部熱貫流率Ug1.8以下小（S）</t>
  </si>
  <si>
    <t>003SBZHECCM</t>
  </si>
  <si>
    <t>断熱等オープンウィン・サーモスLタイプ引違い（H）ガラス中央部熱貫流率Ug1.8以下中（M）</t>
  </si>
  <si>
    <t>003SBZHECCL</t>
  </si>
  <si>
    <t>断熱等オープンウィン・サーモスLタイプ引違い（H）ガラス中央部熱貫流率Ug1.8以下大（L）</t>
  </si>
  <si>
    <t>003SBZHEDDS</t>
  </si>
  <si>
    <t>断熱等オープンウィン・サーモスLタイプ引違い（H）ガラス中央部熱貫流率Ug2.9以下小（S）</t>
  </si>
  <si>
    <t>003SBZHEDDM</t>
  </si>
  <si>
    <t>断熱等オープンウィン・サーモスLタイプ引違い（H）ガラス中央部熱貫流率Ug2.9以下中（M）</t>
  </si>
  <si>
    <t>003SBZHEDDL</t>
  </si>
  <si>
    <t>断熱等オープンウィン・サーモスLタイプ引違い（H）ガラス中央部熱貫流率Ug2.9以下大（L）</t>
  </si>
  <si>
    <t>003SBZWEBBS</t>
  </si>
  <si>
    <t>断熱等オープンウィン・サーモスLタイプ折り（W）ガラス中央部熱貫流率Ug1.4以下小（S）</t>
  </si>
  <si>
    <t>003SBZWEBBM</t>
  </si>
  <si>
    <t>断熱等オープンウィン・サーモスLタイプ折り（W）ガラス中央部熱貫流率Ug1.4以下中（M）</t>
  </si>
  <si>
    <t>003SBZWEBBL</t>
  </si>
  <si>
    <t>断熱等オープンウィン・サーモスLタイプ折り（W）ガラス中央部熱貫流率Ug1.4以下大（L）</t>
  </si>
  <si>
    <t>003SBZWECCS</t>
  </si>
  <si>
    <t>断熱等オープンウィン・サーモスLタイプ折り（W）ガラス中央部熱貫流率Ug1.8以下小（S）</t>
  </si>
  <si>
    <t>003SBZWECCM</t>
  </si>
  <si>
    <t>断熱等オープンウィン・サーモスLタイプ折り（W）ガラス中央部熱貫流率Ug1.8以下中（M）</t>
  </si>
  <si>
    <t>003SBZWECCL</t>
  </si>
  <si>
    <t>断熱等オープンウィン・サーモスLタイプ折り（W）ガラス中央部熱貫流率Ug1.8以下大（L）</t>
  </si>
  <si>
    <t>003SBZWEDDS</t>
  </si>
  <si>
    <t>断熱等オープンウィン・サーモスLタイプ折り（W）ガラス中央部熱貫流率Ug2.9以下小（S）</t>
  </si>
  <si>
    <t>003SBZWEDDM</t>
  </si>
  <si>
    <t>断熱等オープンウィン・サーモスLタイプ折り（W）ガラス中央部熱貫流率Ug2.9以下中（M）</t>
  </si>
  <si>
    <t>003SBZWEDDL</t>
  </si>
  <si>
    <t>断熱等オープンウィン・サーモスLタイプ折り（W）ガラス中央部熱貫流率Ug2.9以下大（L）</t>
  </si>
  <si>
    <t>003NRTHEBBS</t>
  </si>
  <si>
    <t>断熱等ノンレールサッシ・サーモスⅡ-Hタイプ引違い（H）ガラス中央部熱貫流率Ug1.4以下小（S）</t>
  </si>
  <si>
    <t>003NRTHEBBM</t>
  </si>
  <si>
    <t>断熱等ノンレールサッシ・サーモスⅡ-Hタイプ引違い（H）ガラス中央部熱貫流率Ug1.4以下中（M）</t>
  </si>
  <si>
    <t>003NRTHEBBL</t>
  </si>
  <si>
    <t>断熱等ノンレールサッシ・サーモスⅡ-Hタイプ引違い（H）ガラス中央部熱貫流率Ug1.4以下大（L）</t>
  </si>
  <si>
    <t>003NRTHECCS</t>
  </si>
  <si>
    <t>断熱等ノンレールサッシ・サーモスⅡ-Hタイプ引違い（H）ガラス中央部熱貫流率Ug1.8以下小（S）</t>
  </si>
  <si>
    <t>003NRTHECCM</t>
  </si>
  <si>
    <t>断熱等ノンレールサッシ・サーモスⅡ-Hタイプ引違い（H）ガラス中央部熱貫流率Ug1.8以下中（M）</t>
  </si>
  <si>
    <t>003NRTHECCL</t>
  </si>
  <si>
    <t>断熱等ノンレールサッシ・サーモスⅡ-Hタイプ引違い（H）ガラス中央部熱貫流率Ug1.8以下大（L）</t>
  </si>
  <si>
    <t>003NRTHEDDS</t>
  </si>
  <si>
    <t>断熱等ノンレールサッシ・サーモスⅡ-Hタイプ引違い（H）ガラス中央部熱貫流率Ug2.9以下小（S）</t>
  </si>
  <si>
    <t>003NRTHEDDM</t>
  </si>
  <si>
    <t>断熱等ノンレールサッシ・サーモスⅡ-Hタイプ引違い（H）ガラス中央部熱貫流率Ug2.9以下中（M）</t>
  </si>
  <si>
    <t>003NRTHEDDL</t>
  </si>
  <si>
    <t>断熱等ノンレールサッシ・サーモスⅡ-Hタイプ引違い（H）ガラス中央部熱貫流率Ug2.9以下大（L）</t>
  </si>
  <si>
    <t>003NRLHEBBS</t>
  </si>
  <si>
    <t>断熱等ノンレールサッシ・サーモスLタイプ引違い（H）ガラス中央部熱貫流率Ug1.4以下小（S）</t>
  </si>
  <si>
    <t>003NRLHEBBM</t>
  </si>
  <si>
    <t>断熱等ノンレールサッシ・サーモスLタイプ引違い（H）ガラス中央部熱貫流率Ug1.4以下中（M）</t>
  </si>
  <si>
    <t>003NRLHEBBL</t>
  </si>
  <si>
    <t>断熱等ノンレールサッシ・サーモスLタイプ引違い（H）ガラス中央部熱貫流率Ug1.4以下大（L）</t>
  </si>
  <si>
    <t>003NRLHECCS</t>
  </si>
  <si>
    <t>断熱等ノンレールサッシ・サーモスLタイプ引違い（H）ガラス中央部熱貫流率Ug1.8以下小（S）</t>
  </si>
  <si>
    <t>003NRLHECCM</t>
  </si>
  <si>
    <t>断熱等ノンレールサッシ・サーモスLタイプ引違い（H）ガラス中央部熱貫流率Ug1.8以下中（M）</t>
  </si>
  <si>
    <t>003NRLHECCL</t>
  </si>
  <si>
    <t>断熱等ノンレールサッシ・サーモスLタイプ引違い（H）ガラス中央部熱貫流率Ug1.8以下大（L）</t>
  </si>
  <si>
    <t>003NRLHEDDS</t>
  </si>
  <si>
    <t>断熱等ノンレールサッシ・サーモスLタイプ引違い（H）ガラス中央部熱貫流率Ug2.9以下小（S）</t>
  </si>
  <si>
    <t>003NRLHEDDM</t>
  </si>
  <si>
    <t>断熱等ノンレールサッシ・サーモスLタイプ引違い（H）ガラス中央部熱貫流率Ug2.9以下中（M）</t>
  </si>
  <si>
    <t>003NRLHEDDL</t>
  </si>
  <si>
    <t>断熱等ノンレールサッシ・サーモスLタイプ引違い（H）ガラス中央部熱貫流率Ug2.9以下大（L）</t>
  </si>
  <si>
    <t>003WWXHECCS</t>
  </si>
  <si>
    <t>断熱等ワイドウィン引違い（H）ガラス中央部熱貫流率Ug1.5以下小（S）</t>
  </si>
  <si>
    <t>003WWXHECCM</t>
  </si>
  <si>
    <t>断熱等ワイドウィン引違い（H）ガラス中央部熱貫流率Ug1.5以下中（M）</t>
  </si>
  <si>
    <t>003WWXHECCL</t>
  </si>
  <si>
    <t>断熱等ワイドウィン引違い（H）ガラス中央部熱貫流率Ug1.5以下大（L）</t>
  </si>
  <si>
    <t>003WWXHEEES</t>
  </si>
  <si>
    <t>断熱等ワイドウィン引違い（H）ガラス中央部熱貫流率Ug2.9以下小（S）</t>
  </si>
  <si>
    <t>003WWXHEEEM</t>
  </si>
  <si>
    <t>断熱等ワイドウィン引違い（H）ガラス中央部熱貫流率Ug2.9以下中（M）</t>
  </si>
  <si>
    <t>003WWXHEEEL</t>
  </si>
  <si>
    <t>断熱等ワイドウィン引違い（H）ガラス中央部熱貫流率Ug2.9以下大（L）</t>
  </si>
  <si>
    <t>003WWXFECCS</t>
  </si>
  <si>
    <t>断熱等ワイドウィンFIX（F）ガラス中央部熱貫流率Ug1.5以下小（S）</t>
  </si>
  <si>
    <t>003WWXFECCM</t>
  </si>
  <si>
    <t>断熱等ワイドウィンFIX（F）ガラス中央部熱貫流率Ug1.5以下中（M）</t>
  </si>
  <si>
    <t>003WWXFECCL</t>
  </si>
  <si>
    <t>断熱等ワイドウィンFIX（F）ガラス中央部熱貫流率Ug1.5以下大（L）</t>
  </si>
  <si>
    <t>003WWXFEEES</t>
  </si>
  <si>
    <t>断熱等ワイドウィンFIX（F）ガラス中央部熱貫流率Ug2.9以下小（S）</t>
  </si>
  <si>
    <t>003WWXFEEEM</t>
  </si>
  <si>
    <t>断熱等ワイドウィンFIX（F）ガラス中央部熱貫流率Ug2.9以下中（M）</t>
  </si>
  <si>
    <t>003WWXFEEEL</t>
  </si>
  <si>
    <t>断熱等ワイドウィンFIX（F）ガラス中央部熱貫流率Ug2.9以下大（L）</t>
  </si>
  <si>
    <t>003KHGHXSSL</t>
  </si>
  <si>
    <t>断熱等+防犯ＴＷコーディネート（トリプルガラス）引違い窓、片引き窓、引分け窓（クリプトンガス/アルゴンガス）引違い（H）ガラス中央部熱貫流率Ug0.86以下大（L）</t>
  </si>
  <si>
    <t>003KHGHXSSM</t>
  </si>
  <si>
    <t>断熱等+防犯ＴＷコーディネート（トリプルガラス）引違い窓、片引き窓、引分け窓（クリプトンガス/アルゴンガス）引違い（H）ガラス中央部熱貫流率Ug0.86以下中（M）</t>
  </si>
  <si>
    <t>003KHGHXSSS</t>
  </si>
  <si>
    <t>断熱等+防犯ＴＷコーディネート（トリプルガラス）引違い窓、片引き窓、引分け窓（クリプトンガス/アルゴンガス）引違い（H）ガラス中央部熱貫流率Ug0.86以下小（S）</t>
  </si>
  <si>
    <t>003KHGHXSSX</t>
  </si>
  <si>
    <t>断熱等+防犯ＴＷコーディネート（トリプルガラス）引違い窓、片引き窓、引分け窓（クリプトンガス/アルゴンガス）引違い（H）ガラス中央部熱貫流率Ug0.86以下極小（X）</t>
  </si>
  <si>
    <t>003KHGHXAAL</t>
  </si>
  <si>
    <t>断熱等+防犯ＴＷコーディネート（トリプルガラス）引違い窓、片引き窓、引分け窓（アルゴンガス）引違い（H）ガラス中央部熱貫流率Ug1.2以下大（L）</t>
  </si>
  <si>
    <t>003KHGHXAAM</t>
  </si>
  <si>
    <t>断熱等+防犯ＴＷコーディネート（トリプルガラス）引違い窓、片引き窓、引分け窓（アルゴンガス）引違い（H）ガラス中央部熱貫流率Ug1.2以下中（M）</t>
  </si>
  <si>
    <t>003KHGHXAAS</t>
  </si>
  <si>
    <t>断熱等+防犯ＴＷコーディネート（トリプルガラス）引違い窓、片引き窓、引分け窓（アルゴンガス）引違い（H）ガラス中央部熱貫流率Ug1.2以下小（S）</t>
  </si>
  <si>
    <t>003KHGHXAAX</t>
  </si>
  <si>
    <t>断熱等+防犯ＴＷコーディネート（トリプルガラス）引違い窓、片引き窓、引分け窓（アルゴンガス）引違い（H）ガラス中央部熱貫流率Ug1.2以下極小（X）</t>
  </si>
  <si>
    <t>003KHHHXAAL</t>
  </si>
  <si>
    <t>断熱等+防犯ＴＷコーディネート（複層ガラス）引違い窓、片引き窓、引分け窓引違い（H）ガラス中央部熱貫流率Ug1.2以下大（L）</t>
  </si>
  <si>
    <t>003KHHHXAAM</t>
  </si>
  <si>
    <t>断熱等+防犯ＴＷコーディネート（複層ガラス）引違い窓、片引き窓、引分け窓引違い（H）ガラス中央部熱貫流率Ug1.2以下中（M）</t>
  </si>
  <si>
    <t>003KHHHXAAS</t>
  </si>
  <si>
    <t>断熱等+防犯ＴＷコーディネート（複層ガラス）引違い窓、片引き窓、引分け窓引違い（H）ガラス中央部熱貫流率Ug1.2以下小（S）</t>
  </si>
  <si>
    <t>003KHHHXAAX</t>
  </si>
  <si>
    <t>断熱等+防犯ＴＷコーディネート（複層ガラス）引違い窓、片引き窓、引分け窓引違い（H）ガラス中央部熱貫流率Ug1.2以下極小（X）</t>
  </si>
  <si>
    <t>003KHKHXBBL</t>
  </si>
  <si>
    <t>断熱等+防犯コーディネート 引違い窓・サーモスⅡ-Hタイプ引違い（H）ガラス中央部熱貫流率Ug1.4以下大（L）</t>
  </si>
  <si>
    <t>003KHKHXBBM</t>
  </si>
  <si>
    <t>断熱等+防犯コーディネート 引違い窓・サーモスⅡ-Hタイプ引違い（H）ガラス中央部熱貫流率Ug1.4以下中（M）</t>
  </si>
  <si>
    <t>003KHKHXBBS</t>
  </si>
  <si>
    <t>断熱等+防犯コーディネート 引違い窓・サーモスⅡ-Hタイプ引違い（H）ガラス中央部熱貫流率Ug1.4以下小（S）</t>
  </si>
  <si>
    <t>003KHKHXCCL</t>
  </si>
  <si>
    <t>断熱等+防犯コーディネート 引違い窓・サーモスⅡ-Hタイプ引違い（H）ガラス中央部熱貫流率Ug1.8以下大（L）</t>
  </si>
  <si>
    <t>003KHKHXCCM</t>
  </si>
  <si>
    <t>断熱等+防犯コーディネート 引違い窓・サーモスⅡ-Hタイプ引違い（H）ガラス中央部熱貫流率Ug1.8以下中（M）</t>
  </si>
  <si>
    <t>003KHKHXCCS</t>
  </si>
  <si>
    <t>断熱等+防犯コーディネート 引違い窓・サーモスⅡ-Hタイプ引違い（H）ガラス中央部熱貫流率Ug1.8以下小（S）</t>
  </si>
  <si>
    <t>003KHKHXDDL</t>
  </si>
  <si>
    <t>断熱等+防犯コーディネート 引違い窓・サーモスⅡ-Hタイプ引違い（H）ガラス中央部熱貫流率Ug2.9以下大（L）</t>
  </si>
  <si>
    <t>003KHKHXDDM</t>
  </si>
  <si>
    <t>断熱等+防犯コーディネート 引違い窓・サーモスⅡ-Hタイプ引違い（H）ガラス中央部熱貫流率Ug2.9以下中（M）</t>
  </si>
  <si>
    <t>003KHKHXDDS</t>
  </si>
  <si>
    <t>断熱等+防犯コーディネート 引違い窓・サーモスⅡ-Hタイプ引違い（H）ガラス中央部熱貫流率Ug2.9以下小（S）</t>
  </si>
  <si>
    <t>003KHLHXBBL</t>
  </si>
  <si>
    <t>断熱等+防犯コーディネート 引違い窓・サーモスLタイプ引違い（H）ガラス中央部熱貫流率Ug1.4以下大（L）</t>
  </si>
  <si>
    <t>003KHLHXBBM</t>
  </si>
  <si>
    <t>断熱等+防犯コーディネート 引違い窓・サーモスLタイプ引違い（H）ガラス中央部熱貫流率Ug1.4以下中（M）</t>
  </si>
  <si>
    <t>003KHLHXBBS</t>
  </si>
  <si>
    <t>断熱等+防犯コーディネート 引違い窓・サーモスLタイプ引違い（H）ガラス中央部熱貫流率Ug1.4以下小（S）</t>
  </si>
  <si>
    <t>003KHLHXCCL</t>
  </si>
  <si>
    <t>断熱等+防犯コーディネート 引違い窓・サーモスLタイプ引違い（H）ガラス中央部熱貫流率Ug1.8以下大（L）</t>
  </si>
  <si>
    <t>003KHLHXCCM</t>
  </si>
  <si>
    <t>断熱等+防犯コーディネート 引違い窓・サーモスLタイプ引違い（H）ガラス中央部熱貫流率Ug1.8以下中（M）</t>
  </si>
  <si>
    <t>003KHLHXCCS</t>
  </si>
  <si>
    <t>断熱等+防犯コーディネート 引違い窓・サーモスLタイプ引違い（H）ガラス中央部熱貫流率Ug1.8以下小（S）</t>
  </si>
  <si>
    <t>003KHLHXDDL</t>
  </si>
  <si>
    <t>断熱等+防犯コーディネート 引違い窓・サーモスLタイプ引違い（H）ガラス中央部熱貫流率Ug2.9以下大（L）</t>
  </si>
  <si>
    <t>003KHLHXDDM</t>
  </si>
  <si>
    <t>断熱等+防犯コーディネート 引違い窓・サーモスLタイプ引違い（H）ガラス中央部熱貫流率Ug2.9以下中（M）</t>
  </si>
  <si>
    <t>003KHLHXDDS</t>
  </si>
  <si>
    <t>断熱等+防犯コーディネート 引違い窓・サーモスLタイプ引違い（H）ガラス中央部熱貫流率Ug2.9以下小（S）</t>
  </si>
  <si>
    <t>003KDMHXSSL</t>
  </si>
  <si>
    <t>断熱等+防犯ＴＷ防火戸（トリプルガラス）シャッター付引違い窓（アルゴンガス）引違い（H）ガラス中央部熱貫流率Ug0.92以下大（L）</t>
  </si>
  <si>
    <t>003KDMHXSSM</t>
  </si>
  <si>
    <t>断熱等+防犯ＴＷ防火戸（トリプルガラス）シャッター付引違い窓（アルゴンガス）引違い（H）ガラス中央部熱貫流率Ug0.92以下中（M）</t>
  </si>
  <si>
    <t>003KDMHXSSS</t>
  </si>
  <si>
    <t>断熱等+防犯ＴＷ防火戸（トリプルガラス）シャッター付引違い窓（アルゴンガス）引違い（H）ガラス中央部熱貫流率Ug0.92以下小（S）</t>
  </si>
  <si>
    <t>003KDMHXSSX</t>
  </si>
  <si>
    <t>断熱等+防犯ＴＷ防火戸（トリプルガラス）シャッター付引違い窓（アルゴンガス）引違い（H）ガラス中央部熱貫流率Ug0.92以下極小（X）</t>
  </si>
  <si>
    <t>003KDYHXAAL</t>
  </si>
  <si>
    <t>断熱等+防犯ＴＷ防火戸（複層ガラス）シャッター付引違い窓引違い（H）ガラス中央部熱貫流率Ug1.2以下大（L）</t>
  </si>
  <si>
    <t>003KDYHXAAM</t>
  </si>
  <si>
    <t>断熱等+防犯ＴＷ防火戸（複層ガラス）シャッター付引違い窓引違い（H）ガラス中央部熱貫流率Ug1.2以下中（M）</t>
  </si>
  <si>
    <t>003KDYHXAAS</t>
  </si>
  <si>
    <t>断熱等+防犯ＴＷ防火戸（複層ガラス）シャッター付引違い窓引違い（H）ガラス中央部熱貫流率Ug1.2以下小（S）</t>
  </si>
  <si>
    <t>003KDYHXAAX</t>
  </si>
  <si>
    <t>断熱等+防犯ＴＷ防火戸（複層ガラス）シャッター付引違い窓引違い（H）ガラス中央部熱貫流率Ug1.2以下極小（X）</t>
  </si>
  <si>
    <t>003KJJHXSSL</t>
  </si>
  <si>
    <t>断熱等+防犯ＴＷ防火戸コーディネート（トリプルガラス）シャッター付引違い窓（クリプトンガス/アルゴンガス）引違い（H）ガラス中央部熱貫流率Ug0.86以下大（L）</t>
  </si>
  <si>
    <t>003KJJHXSSM</t>
  </si>
  <si>
    <t>断熱等+防犯ＴＷ防火戸コーディネート（トリプルガラス）シャッター付引違い窓（クリプトンガス/アルゴンガス）引違い（H）ガラス中央部熱貫流率Ug0.86以下中（M）</t>
  </si>
  <si>
    <t>003KJJHXSSS</t>
  </si>
  <si>
    <t>断熱等+防犯ＴＷ防火戸コーディネート（トリプルガラス）シャッター付引違い窓（クリプトンガス/アルゴンガス）引違い（H）ガラス中央部熱貫流率Ug0.86以下小（S）</t>
  </si>
  <si>
    <t>003KJJHXSSX</t>
  </si>
  <si>
    <t>断熱等+防犯ＴＷ防火戸コーディネート（トリプルガラス）シャッター付引違い窓（クリプトンガス/アルゴンガス）引違い（H）ガラス中央部熱貫流率Ug0.86以下極小（X）</t>
  </si>
  <si>
    <t>003KJJHXAAL</t>
  </si>
  <si>
    <t>断熱等+防犯ＴＷ防火戸コーディネート（トリプルガラス）シャッター付引違い窓（アルゴンガス）引違い（H）ガラス中央部熱貫流率Ug1.2以下大（L）</t>
  </si>
  <si>
    <t>003KJJHXAAM</t>
  </si>
  <si>
    <t>断熱等+防犯ＴＷ防火戸コーディネート（トリプルガラス）シャッター付引違い窓（アルゴンガス）引違い（H）ガラス中央部熱貫流率Ug1.2以下中（M）</t>
  </si>
  <si>
    <t>003KJJHXAAS</t>
  </si>
  <si>
    <t>断熱等+防犯ＴＷ防火戸コーディネート（トリプルガラス）シャッター付引違い窓（アルゴンガス）引違い（H）ガラス中央部熱貫流率Ug1.2以下小（S）</t>
  </si>
  <si>
    <t>003KJJHXAAX</t>
  </si>
  <si>
    <t>断熱等+防犯ＴＷ防火戸コーディネート（トリプルガラス）シャッター付引違い窓（アルゴンガス）引違い（H）ガラス中央部熱貫流率Ug1.2以下極小（X）</t>
  </si>
  <si>
    <t>003KJKHXAAL</t>
  </si>
  <si>
    <t>断熱等+防犯ＴＷ防火戸コーディネート（複層ガラス）シャッター付引違い窓引違い（H）ガラス中央部熱貫流率Ug1.2以下大（L）</t>
  </si>
  <si>
    <t>003KJKHXAAM</t>
  </si>
  <si>
    <t>断熱等+防犯ＴＷ防火戸コーディネート（複層ガラス）シャッター付引違い窓引違い（H）ガラス中央部熱貫流率Ug1.2以下中（M）</t>
  </si>
  <si>
    <t>003KJKHXAAS</t>
  </si>
  <si>
    <t>断熱等+防犯ＴＷ防火戸コーディネート（複層ガラス）シャッター付引違い窓引違い（H）ガラス中央部熱貫流率Ug1.2以下小（S）</t>
  </si>
  <si>
    <t>003KJKHXAAX</t>
  </si>
  <si>
    <t>断熱等+防犯ＴＷ防火戸コーディネート（複層ガラス）シャッター付引違い窓引違い（H）ガラス中央部熱貫流率Ug1.2以下極小（X）</t>
  </si>
  <si>
    <t>003KFAHXAAL</t>
  </si>
  <si>
    <t>断熱等+防犯防火戸ＦＧ－Ｈシャッター付引違い窓（ブリッジ枠）引違い（H）ガラス中央部熱貫流率Ug1.2以下大（L）</t>
  </si>
  <si>
    <t>003KFAHXAAM</t>
  </si>
  <si>
    <t>断熱等+防犯防火戸ＦＧ－Ｈシャッター付引違い窓（ブリッジ枠）引違い（H）ガラス中央部熱貫流率Ug1.2以下中（M）</t>
  </si>
  <si>
    <t>003KFAHXAAS</t>
  </si>
  <si>
    <t>断熱等+防犯防火戸ＦＧ－Ｈシャッター付引違い窓（ブリッジ枠）引違い（H）ガラス中央部熱貫流率Ug1.2以下小（S）</t>
  </si>
  <si>
    <t>003KFAHXAAX</t>
  </si>
  <si>
    <t>断熱等+防犯防火戸ＦＧ－Ｈシャッター付引違い窓（ブリッジ枠）引違い（H）ガラス中央部熱貫流率Ug1.2以下極小（X）</t>
  </si>
  <si>
    <t>003KFAHXBBL</t>
  </si>
  <si>
    <t>断熱等+防犯防火戸ＦＧ－Ｈシャッター付引違い窓（ブリッジ枠）引違い（H）ガラス中央部熱貫流率Ug1.70以下大（L）</t>
  </si>
  <si>
    <t>003KFAHXBBM</t>
  </si>
  <si>
    <t>断熱等+防犯防火戸ＦＧ－Ｈシャッター付引違い窓（ブリッジ枠）引違い（H）ガラス中央部熱貫流率Ug1.70以下中（M）</t>
  </si>
  <si>
    <t>003KFAHXBBS</t>
  </si>
  <si>
    <t>断熱等+防犯防火戸ＦＧ－Ｈシャッター付引違い窓（ブリッジ枠）引違い（H）ガラス中央部熱貫流率Ug1.70以下小（S）</t>
  </si>
  <si>
    <t>003KFAHXDDL</t>
  </si>
  <si>
    <t>断熱等+防犯防火戸ＦＧ－Ｈシャッター付引違い窓（ブリッジ枠）引違い（H）ガラス中央部熱貫流率Ug2.9以下大（L）</t>
  </si>
  <si>
    <t>003KFAHXDDM</t>
  </si>
  <si>
    <t>断熱等+防犯防火戸ＦＧ－Ｈシャッター付引違い窓（ブリッジ枠）引違い（H）ガラス中央部熱貫流率Ug2.9以下中（M）</t>
  </si>
  <si>
    <t>003KFAHXDDS</t>
  </si>
  <si>
    <t>断熱等+防犯防火戸ＦＧ－Ｈシャッター付引違い窓（ブリッジ枠）引違い（H）ガラス中央部熱貫流率Ug2.9以下小（S）</t>
  </si>
  <si>
    <t>003KJLHXAAL</t>
  </si>
  <si>
    <t>断熱等+防犯防火戸ＦＧ－Ｈシャッター付引違い窓（レール間カバー枠）引違い（H）ガラス中央部熱貫流率Ug1.2以下大（L）</t>
  </si>
  <si>
    <t>003KJLHXAAM</t>
  </si>
  <si>
    <t>断熱等+防犯防火戸ＦＧ－Ｈシャッター付引違い窓（レール間カバー枠）引違い（H）ガラス中央部熱貫流率Ug1.2以下中（M）</t>
  </si>
  <si>
    <t>003KJLHXAAS</t>
  </si>
  <si>
    <t>断熱等+防犯防火戸ＦＧ－Ｈシャッター付引違い窓（レール間カバー枠）引違い（H）ガラス中央部熱貫流率Ug1.2以下小（S）</t>
  </si>
  <si>
    <t>003KJLHXAAX</t>
  </si>
  <si>
    <t>断熱等+防犯防火戸ＦＧ－Ｈシャッター付引違い窓（レール間カバー枠）引違い（H）ガラス中央部熱貫流率Ug1.2以下極小（X）</t>
  </si>
  <si>
    <t>003KJLHXBBL</t>
  </si>
  <si>
    <t>断熱等+防犯防火戸ＦＧ－Ｈシャッター付引違い窓（レール間カバー枠）引違い（H）ガラス中央部熱貫流率Ug1.7以下大（L）</t>
  </si>
  <si>
    <t>003KJLHXBBM</t>
  </si>
  <si>
    <t>断熱等+防犯防火戸ＦＧ－Ｈシャッター付引違い窓（レール間カバー枠）引違い（H）ガラス中央部熱貫流率Ug1.7以下中（M）</t>
  </si>
  <si>
    <t>003KJLHXBBS</t>
  </si>
  <si>
    <t>断熱等+防犯防火戸ＦＧ－Ｈシャッター付引違い窓（レール間カバー枠）引違い（H）ガラス中央部熱貫流率Ug1.7以下小（S）</t>
  </si>
  <si>
    <t>003KJLHXCCL</t>
  </si>
  <si>
    <t>断熱等+防犯防火戸ＦＧ－Ｈシャッター付引違い窓（レール間カバー枠）引違い（H）ガラス中央部熱貫流率Ug1.8以下大（L）</t>
  </si>
  <si>
    <t>003KJLHXCCM</t>
  </si>
  <si>
    <t>断熱等+防犯防火戸ＦＧ－Ｈシャッター付引違い窓（レール間カバー枠）引違い（H）ガラス中央部熱貫流率Ug1.8以下中（M）</t>
  </si>
  <si>
    <t>003KJLHXCCS</t>
  </si>
  <si>
    <t>断熱等+防犯防火戸ＦＧ－Ｈシャッター付引違い窓（レール間カバー枠）引違い（H）ガラス中央部熱貫流率Ug1.8以下小（S）</t>
  </si>
  <si>
    <t>003KJLHXDDL</t>
  </si>
  <si>
    <t>断熱等+防犯防火戸ＦＧ－Ｈシャッター付引違い窓（レール間カバー枠）引違い（H）ガラス中央部熱貫流率Ug2.9以下大（L）</t>
  </si>
  <si>
    <t>003KJLHXDDM</t>
  </si>
  <si>
    <t>断熱等+防犯防火戸ＦＧ－Ｈシャッター付引違い窓（レール間カバー枠）引違い（H）ガラス中央部熱貫流率Ug2.9以下中（M）</t>
  </si>
  <si>
    <t>003KJLHXDDS</t>
  </si>
  <si>
    <t>断熱等+防犯防火戸ＦＧ－Ｈシャッター付引違い窓（レール間カバー枠）引違い（H）ガラス中央部熱貫流率Ug2.9以下小（S）</t>
  </si>
  <si>
    <t>003KFEHXAAL</t>
  </si>
  <si>
    <t>断熱等+防犯防火戸ＦＧ－Ｌシャッター付引違い窓引違い（H）ガラス中央部熱貫流率Ug1.2以下大（L）</t>
  </si>
  <si>
    <t>003KFEHXAAM</t>
  </si>
  <si>
    <t>断熱等+防犯防火戸ＦＧ－Ｌシャッター付引違い窓引違い（H）ガラス中央部熱貫流率Ug1.2以下中（M）</t>
  </si>
  <si>
    <t>003KFEHXAAS</t>
  </si>
  <si>
    <t>断熱等+防犯防火戸ＦＧ－Ｌシャッター付引違い窓引違い（H）ガラス中央部熱貫流率Ug1.2以下小（S）</t>
  </si>
  <si>
    <t>003KFEHXAAX</t>
  </si>
  <si>
    <t>断熱等+防犯防火戸ＦＧ－Ｌシャッター付引違い窓引違い（H）ガラス中央部熱貫流率Ug1.2以下極小（X）</t>
  </si>
  <si>
    <t>003KFEHXBBL</t>
  </si>
  <si>
    <t>断熱等+防犯防火戸ＦＧ－Ｌシャッター付引違い窓引違い（H）ガラス中央部熱貫流率Ug1.7以下大（L）</t>
  </si>
  <si>
    <t>003KFEHXBBM</t>
  </si>
  <si>
    <t>断熱等+防犯防火戸ＦＧ－Ｌシャッター付引違い窓引違い（H）ガラス中央部熱貫流率Ug1.7以下中（M）</t>
  </si>
  <si>
    <t>003KFEHXBBS</t>
  </si>
  <si>
    <t>断熱等+防犯防火戸ＦＧ－Ｌシャッター付引違い窓引違い（H）ガラス中央部熱貫流率Ug1.7以下小（S）</t>
  </si>
  <si>
    <t>003KFEHXCCL</t>
  </si>
  <si>
    <t>断熱等+防犯防火戸ＦＧ－Ｌシャッター付引違い窓引違い（H）ガラス中央部熱貫流率Ug1.8以下大（L）</t>
  </si>
  <si>
    <t>003KFEHXCCM</t>
  </si>
  <si>
    <t>断熱等+防犯防火戸ＦＧ－Ｌシャッター付引違い窓引違い（H）ガラス中央部熱貫流率Ug1.8以下中（M）</t>
  </si>
  <si>
    <t>003KFEHXCCS</t>
  </si>
  <si>
    <t>断熱等+防犯防火戸ＦＧ－Ｌシャッター付引違い窓引違い（H）ガラス中央部熱貫流率Ug1.8以下小（S）</t>
  </si>
  <si>
    <t>003KFEHXDDL</t>
  </si>
  <si>
    <t>断熱等+防犯防火戸ＦＧ－Ｌシャッター付引違い窓引違い（H）ガラス中央部熱貫流率Ug2.9以下大（L）</t>
  </si>
  <si>
    <t>003KFEHXDDM</t>
  </si>
  <si>
    <t>断熱等+防犯防火戸ＦＧ－Ｌシャッター付引違い窓引違い（H）ガラス中央部熱貫流率Ug2.9以下中（M）</t>
  </si>
  <si>
    <t>003KFEHXDDS</t>
  </si>
  <si>
    <t>断熱等+防犯防火戸ＦＧ－Ｌシャッター付引違い窓引違い（H）ガラス中央部熱貫流率Ug2.9以下小（S）</t>
  </si>
  <si>
    <t>003KFBHXDDL</t>
  </si>
  <si>
    <t>断熱等+防犯防火戸ＦＧ－Ａシャッター付引違い窓引違い（H）ガラス中央部熱貫流率Ug1.8以下大（L）</t>
  </si>
  <si>
    <t>003KFBHXDDM</t>
  </si>
  <si>
    <t>断熱等+防犯防火戸ＦＧ－Ａシャッター付引違い窓引違い（H）ガラス中央部熱貫流率Ug1.8以下中（M）</t>
  </si>
  <si>
    <t>003KFBHXDDS</t>
  </si>
  <si>
    <t>断熱等+防犯防火戸ＦＧ－Ａシャッター付引違い窓引違い（H）ガラス中央部熱貫流率Ug1.8以下小（S）</t>
  </si>
  <si>
    <t>003KFBHXEEL</t>
  </si>
  <si>
    <t>断熱等+防犯防火戸ＦＧ－Ａシャッター付引違い窓引違い（H）ガラス中央部熱貫流率Ug2.9以下大（L）</t>
  </si>
  <si>
    <t>003KFBHXEEM</t>
  </si>
  <si>
    <t>断熱等+防犯防火戸ＦＧ－Ａシャッター付引違い窓引違い（H）ガラス中央部熱貫流率Ug2.9以下中（M）</t>
  </si>
  <si>
    <t>003KFBHXEES</t>
  </si>
  <si>
    <t>断熱等+防犯防火戸ＦＧ－Ａシャッター付引違い窓引違い（H）ガラス中央部熱貫流率Ug2.9以下小（S）</t>
  </si>
  <si>
    <t>003RIXHXBBS</t>
  </si>
  <si>
    <t>断熱等+防犯リプラス 居室仕様・浴室仕様（樹脂スペーサー）引違い（H）ガラス中央部熱貫流率Ug1.5以下小（S）</t>
  </si>
  <si>
    <t>003RIXHXBBM</t>
  </si>
  <si>
    <t>断熱等+防犯リプラス 居室仕様・浴室仕様（樹脂スペーサー）引違い（H）ガラス中央部熱貫流率Ug1.5以下中（M）</t>
  </si>
  <si>
    <t>003RIXHXBBL</t>
  </si>
  <si>
    <t>断熱等+防犯リプラス 居室仕様・浴室仕様（樹脂スペーサー）引違い（H）ガラス中央部熱貫流率Ug1.5以下大（L）</t>
  </si>
  <si>
    <t>003RIWHXBBS</t>
  </si>
  <si>
    <t>断熱等+防犯リプラス 居室仕様・浴室仕様（アルミスペーサー）引違い（H）ガラス中央部熱貫流率Ug1.3以下小（S）</t>
  </si>
  <si>
    <t>003RIWHXBBM</t>
  </si>
  <si>
    <t>断熱等+防犯リプラス 居室仕様・浴室仕様（アルミスペーサー）引違い（H）ガラス中央部熱貫流率Ug1.3以下中（M）</t>
  </si>
  <si>
    <t>003RIWHXBBL</t>
  </si>
  <si>
    <t>断熱等+防犯リプラス 居室仕様・浴室仕様（アルミスペーサー）引違い（H）ガラス中央部熱貫流率Ug1.3以下大（L）</t>
  </si>
  <si>
    <t>003RIWHXCCS</t>
  </si>
  <si>
    <t>断熱等+防犯リプラス 居室仕様・浴室仕様（アルミスペーサー）引違い（H）ガラス中央部熱貫流率Ug1.8以下小（S）</t>
  </si>
  <si>
    <t>003RIWHXCCM</t>
  </si>
  <si>
    <t>断熱等+防犯リプラス 居室仕様・浴室仕様（アルミスペーサー）引違い（H）ガラス中央部熱貫流率Ug1.8以下中（M）</t>
  </si>
  <si>
    <t>003RIWHXCCL</t>
  </si>
  <si>
    <t>断熱等+防犯リプラス 居室仕様・浴室仕様（アルミスペーサー）引違い（H）ガラス中央部熱貫流率Ug1.8以下大（L）</t>
  </si>
  <si>
    <t>003RIWHXDDS</t>
  </si>
  <si>
    <t>断熱等+防犯リプラス 居室仕様・浴室仕様（アルミスペーサー）引違い（H）ガラス中央部熱貫流率Ug2.9以下小（S）</t>
  </si>
  <si>
    <t>003RIWHXDDM</t>
  </si>
  <si>
    <t>断熱等+防犯リプラス 居室仕様・浴室仕様（アルミスペーサー）引違い（H）ガラス中央部熱貫流率Ug2.9以下中（M）</t>
  </si>
  <si>
    <t>003RIWHXDDL</t>
  </si>
  <si>
    <t>断熱等+防犯リプラス 居室仕様・浴室仕様（アルミスペーサー）引違い（H）ガラス中央部熱貫流率Ug2.9以下大（L）</t>
  </si>
  <si>
    <t>003RIXHJ7ZS</t>
  </si>
  <si>
    <t>断熱等+防犯リプラス 居室仕様・浴室仕様（樹脂スペーサー）引違い（H）ガラス日射熱取得率：η 0.65以下小（S）</t>
  </si>
  <si>
    <t>003RIXHJ7ZM</t>
  </si>
  <si>
    <t>断熱等+防犯リプラス 居室仕様・浴室仕様（樹脂スペーサー）引違い（H）ガラス日射熱取得率：η 0.65以下中（M）</t>
  </si>
  <si>
    <t>003RIXHJ7ZL</t>
  </si>
  <si>
    <t>断熱等+防犯リプラス 居室仕様・浴室仕様（樹脂スペーサー）引違い（H）ガラス日射熱取得率：η 0.65以下大（L）</t>
  </si>
  <si>
    <t>003RIWHJ7ZS</t>
  </si>
  <si>
    <t>断熱等+防犯リプラス 居室仕様・浴室仕様（アルミスペーサー）引違い（H）ガラス日射熱取得率：η 0.65以下小（S）</t>
  </si>
  <si>
    <t>003RIWHJ7ZM</t>
  </si>
  <si>
    <t>断熱等+防犯リプラス 居室仕様・浴室仕様（アルミスペーサー）引違い（H）ガラス日射熱取得率：η 0.65以下中（M）</t>
  </si>
  <si>
    <t>003RIWHJ7ZL</t>
  </si>
  <si>
    <t>断熱等+防犯リプラス 居室仕様・浴室仕様（アルミスペーサー）引違い（H）ガラス日射熱取得率：η 0.65以下大（L）</t>
  </si>
  <si>
    <t>003SBYWXBBS</t>
  </si>
  <si>
    <t>断熱等+防犯オープンウィン・サーモスⅡ-Hタイプ折り（W）ガラス中央部熱貫流率Ug1.4以下小（S）</t>
  </si>
  <si>
    <t>003SBYWXBBM</t>
  </si>
  <si>
    <t>断熱等+防犯オープンウィン・サーモスⅡ-Hタイプ折り（W）ガラス中央部熱貫流率Ug1.4以下中（M）</t>
  </si>
  <si>
    <t>003SBYWXBBL</t>
  </si>
  <si>
    <t>断熱等+防犯オープンウィン・サーモスⅡ-Hタイプ折り（W）ガラス中央部熱貫流率Ug1.4以下大（L）</t>
  </si>
  <si>
    <t>003SBYWXCCS</t>
  </si>
  <si>
    <t>断熱等+防犯オープンウィン・サーモスⅡ-Hタイプ折り（W）ガラス中央部熱貫流率Ug1.8以下小（S）</t>
  </si>
  <si>
    <t>003SBYWXCCM</t>
  </si>
  <si>
    <t>断熱等+防犯オープンウィン・サーモスⅡ-Hタイプ折り（W）ガラス中央部熱貫流率Ug1.8以下中（M）</t>
  </si>
  <si>
    <t>003SBYWXCCL</t>
  </si>
  <si>
    <t>断熱等+防犯オープンウィン・サーモスⅡ-Hタイプ折り（W）ガラス中央部熱貫流率Ug1.8以下大（L）</t>
  </si>
  <si>
    <t>003SBYWXDDS</t>
  </si>
  <si>
    <t>断熱等+防犯オープンウィン・サーモスⅡ-Hタイプ折り（W）ガラス中央部熱貫流率Ug2.9以下小（S）</t>
  </si>
  <si>
    <t>003SBYWXDDM</t>
  </si>
  <si>
    <t>断熱等+防犯オープンウィン・サーモスⅡ-Hタイプ折り（W）ガラス中央部熱貫流率Ug2.9以下中（M）</t>
  </si>
  <si>
    <t>003SBYWXDDL</t>
  </si>
  <si>
    <t>断熱等+防犯オープンウィン・サーモスⅡ-Hタイプ折り（W）ガラス中央部熱貫流率Ug2.9以下大（L）</t>
  </si>
  <si>
    <t>003SBZWXBBS</t>
  </si>
  <si>
    <t>断熱等+防犯オープンウィン・サーモスLタイプ折り（W）ガラス中央部熱貫流率Ug1.4以下小（S）</t>
  </si>
  <si>
    <t>003SBZWXBBM</t>
  </si>
  <si>
    <t>断熱等+防犯オープンウィン・サーモスLタイプ折り（W）ガラス中央部熱貫流率Ug1.4以下中（M）</t>
  </si>
  <si>
    <t>003SBZWXBBL</t>
  </si>
  <si>
    <t>断熱等+防犯オープンウィン・サーモスLタイプ折り（W）ガラス中央部熱貫流率Ug1.4以下大（L）</t>
  </si>
  <si>
    <t>003SBZWXCCS</t>
  </si>
  <si>
    <t>断熱等+防犯オープンウィン・サーモスLタイプ折り（W）ガラス中央部熱貫流率Ug1.8以下小（S）</t>
  </si>
  <si>
    <t>003SBZWXCCM</t>
  </si>
  <si>
    <t>断熱等+防犯オープンウィン・サーモスLタイプ折り（W）ガラス中央部熱貫流率Ug1.8以下中（M）</t>
  </si>
  <si>
    <t>003SBZWXCCL</t>
  </si>
  <si>
    <t>断熱等+防犯オープンウィン・サーモスLタイプ折り（W）ガラス中央部熱貫流率Ug1.8以下大（L）</t>
  </si>
  <si>
    <t>003SBZWXDDS</t>
  </si>
  <si>
    <t>断熱等+防犯オープンウィン・サーモスLタイプ折り（W）ガラス中央部熱貫流率Ug2.9以下小（S）</t>
  </si>
  <si>
    <t>003SBZWXDDM</t>
  </si>
  <si>
    <t>断熱等+防犯オープンウィン・サーモスLタイプ折り（W）ガラス中央部熱貫流率Ug2.9以下中（M）</t>
  </si>
  <si>
    <t>003SBZWXDDL</t>
  </si>
  <si>
    <t>断熱等+防犯オープンウィン・サーモスLタイプ折り（W）ガラス中央部熱貫流率Ug2.9以下大（L）</t>
  </si>
  <si>
    <t>003NRTHXBBS</t>
  </si>
  <si>
    <t>断熱等+防犯ノンレールサッシ・サーモスⅡ-Hタイプ引違い（H）ガラス中央部熱貫流率Ug1.4以下小（S）</t>
  </si>
  <si>
    <t>003NRTHXBBM</t>
  </si>
  <si>
    <t>断熱等+防犯ノンレールサッシ・サーモスⅡ-Hタイプ引違い（H）ガラス中央部熱貫流率Ug1.4以下中（M）</t>
  </si>
  <si>
    <t>003NRTHXBBL</t>
  </si>
  <si>
    <t>断熱等+防犯ノンレールサッシ・サーモスⅡ-Hタイプ引違い（H）ガラス中央部熱貫流率Ug1.4以下大（L）</t>
  </si>
  <si>
    <t>003NRTHXCCS</t>
  </si>
  <si>
    <t>断熱等+防犯ノンレールサッシ・サーモスⅡ-Hタイプ引違い（H）ガラス中央部熱貫流率Ug1.8以下小（S）</t>
  </si>
  <si>
    <t>003NRTHXCCM</t>
  </si>
  <si>
    <t>断熱等+防犯ノンレールサッシ・サーモスⅡ-Hタイプ引違い（H）ガラス中央部熱貫流率Ug1.8以下中（M）</t>
  </si>
  <si>
    <t>003NRTHXCCL</t>
  </si>
  <si>
    <t>断熱等+防犯ノンレールサッシ・サーモスⅡ-Hタイプ引違い（H）ガラス中央部熱貫流率Ug1.8以下大（L）</t>
  </si>
  <si>
    <t>003NRTHXDDS</t>
  </si>
  <si>
    <t>断熱等+防犯ノンレールサッシ・サーモスⅡ-Hタイプ引違い（H）ガラス中央部熱貫流率Ug2.9以下小（S）</t>
  </si>
  <si>
    <t>003NRTHXDDM</t>
  </si>
  <si>
    <t>断熱等+防犯ノンレールサッシ・サーモスⅡ-Hタイプ引違い（H）ガラス中央部熱貫流率Ug2.9以下中（M）</t>
  </si>
  <si>
    <t>003NRTHXDDL</t>
  </si>
  <si>
    <t>断熱等+防犯ノンレールサッシ・サーモスⅡ-Hタイプ引違い（H）ガラス中央部熱貫流率Ug2.9以下大（L）</t>
  </si>
  <si>
    <t>003NRLHXBBS</t>
  </si>
  <si>
    <t>断熱等+防犯ノンレールサッシ・サーモスLタイプ引違い（H）ガラス中央部熱貫流率Ug1.4以下小（S）</t>
  </si>
  <si>
    <t>003NRLHXBBM</t>
  </si>
  <si>
    <t>断熱等+防犯ノンレールサッシ・サーモスLタイプ引違い（H）ガラス中央部熱貫流率Ug1.4以下中（M）</t>
  </si>
  <si>
    <t>003NRLHXBBL</t>
  </si>
  <si>
    <t>断熱等+防犯ノンレールサッシ・サーモスLタイプ引違い（H）ガラス中央部熱貫流率Ug1.4以下大（L）</t>
  </si>
  <si>
    <t>003NRLHXCCS</t>
  </si>
  <si>
    <t>断熱等+防犯ノンレールサッシ・サーモスLタイプ引違い（H）ガラス中央部熱貫流率Ug1.8以下小（S）</t>
  </si>
  <si>
    <t>003NRLHXCCM</t>
  </si>
  <si>
    <t>断熱等+防犯ノンレールサッシ・サーモスLタイプ引違い（H）ガラス中央部熱貫流率Ug1.8以下中（M）</t>
  </si>
  <si>
    <t>003NRLHXCCL</t>
  </si>
  <si>
    <t>断熱等+防犯ノンレールサッシ・サーモスLタイプ引違い（H）ガラス中央部熱貫流率Ug1.8以下大（L）</t>
  </si>
  <si>
    <t>003NRLHXDDS</t>
  </si>
  <si>
    <t>断熱等+防犯ノンレールサッシ・サーモスLタイプ引違い（H）ガラス中央部熱貫流率Ug2.9以下小（S）</t>
  </si>
  <si>
    <t>003NRLHXDDM</t>
  </si>
  <si>
    <t>断熱等+防犯ノンレールサッシ・サーモスLタイプ引違い（H）ガラス中央部熱貫流率Ug2.9以下中（M）</t>
  </si>
  <si>
    <t>003NRLHXDDL</t>
  </si>
  <si>
    <t>断熱等+防犯ノンレールサッシ・サーモスLタイプ引違い（H）ガラス中央部熱貫流率Ug2.9以下大（L）</t>
  </si>
  <si>
    <t>003WWXHXCCS</t>
  </si>
  <si>
    <t>断熱等+防犯ワイドウィン引違い（H）ガラス中央部熱貫流率Ug1.5以下小（S）</t>
  </si>
  <si>
    <t>003WWXHXCCM</t>
  </si>
  <si>
    <t>断熱等+防犯ワイドウィン引違い（H）ガラス中央部熱貫流率Ug1.5以下中（M）</t>
  </si>
  <si>
    <t>003WWXHXCCL</t>
  </si>
  <si>
    <t>断熱等+防犯ワイドウィン引違い（H）ガラス中央部熱貫流率Ug1.5以下大（L）</t>
  </si>
  <si>
    <t>003WWXHXEES</t>
  </si>
  <si>
    <t>断熱等+防犯ワイドウィン引違い（H）ガラス中央部熱貫流率Ug2.9以下小（S）</t>
  </si>
  <si>
    <t>003WWXHXEEM</t>
  </si>
  <si>
    <t>断熱等+防犯ワイドウィン引違い（H）ガラス中央部熱貫流率Ug2.9以下中（M）</t>
  </si>
  <si>
    <t>003WWXHXEEL</t>
  </si>
  <si>
    <t>断熱等+防犯ワイドウィン引違い（H）ガラス中央部熱貫流率Ug2.9以下大（L）</t>
  </si>
  <si>
    <t>003WWXFXCCS</t>
  </si>
  <si>
    <t>断熱等+防犯ワイドウィンFIX（F）ガラス中央部熱貫流率Ug1.5以下小（S）</t>
  </si>
  <si>
    <t>003WWXFXCCM</t>
  </si>
  <si>
    <t>断熱等+防犯ワイドウィンFIX（F）ガラス中央部熱貫流率Ug1.5以下中（M）</t>
  </si>
  <si>
    <t>003WWXFXCCL</t>
  </si>
  <si>
    <t>断熱等+防犯ワイドウィンFIX（F）ガラス中央部熱貫流率Ug1.5以下大（L）</t>
  </si>
  <si>
    <t>003WWXFXEES</t>
  </si>
  <si>
    <t>断熱等+防犯ワイドウィンFIX（F）ガラス中央部熱貫流率Ug2.9以下小（S）</t>
  </si>
  <si>
    <t>003WWXFXEEM</t>
  </si>
  <si>
    <t>断熱等+防犯ワイドウィンFIX（F）ガラス中央部熱貫流率Ug2.9以下中（M）</t>
  </si>
  <si>
    <t>003WWXFXEEL</t>
  </si>
  <si>
    <t>断熱等+防犯ワイドウィンFIX（F）ガラス中央部熱貫流率Ug2.9以下大（L）</t>
  </si>
  <si>
    <t>003KHGHHSSL</t>
  </si>
  <si>
    <t>断熱等+防災ＴＷコーディネート（トリプルガラス）引違い窓、片引き窓、引分け窓（クリプトンガス/アルゴンガス）引違い（H）ガラス中央部熱貫流率Ug0.86以下大（L）</t>
  </si>
  <si>
    <t>003KHGHHSSM</t>
  </si>
  <si>
    <t>断熱等+防災ＴＷコーディネート（トリプルガラス）引違い窓、片引き窓、引分け窓（クリプトンガス/アルゴンガス）引違い（H）ガラス中央部熱貫流率Ug0.86以下中（M）</t>
  </si>
  <si>
    <t>003KHGHHSSS</t>
  </si>
  <si>
    <t>断熱等+防災ＴＷコーディネート（トリプルガラス）引違い窓、片引き窓、引分け窓（クリプトンガス/アルゴンガス）引違い（H）ガラス中央部熱貫流率Ug0.86以下小（S）</t>
  </si>
  <si>
    <t>003KHGHHSSX</t>
  </si>
  <si>
    <t>断熱等+防災ＴＷコーディネート（トリプルガラス）引違い窓、片引き窓、引分け窓（クリプトンガス/アルゴンガス）引違い（H）ガラス中央部熱貫流率Ug0.86以下極小（X）</t>
  </si>
  <si>
    <t>003KHGHHAAL</t>
  </si>
  <si>
    <t>断熱等+防災ＴＷコーディネート（トリプルガラス）引違い窓、片引き窓、引分け窓（アルゴンガス）引違い（H）ガラス中央部熱貫流率Ug1.2以下大（L）</t>
  </si>
  <si>
    <t>003KHGHHAAM</t>
  </si>
  <si>
    <t>断熱等+防災ＴＷコーディネート（トリプルガラス）引違い窓、片引き窓、引分け窓（アルゴンガス）引違い（H）ガラス中央部熱貫流率Ug1.2以下中（M）</t>
  </si>
  <si>
    <t>003KHGHHAAS</t>
  </si>
  <si>
    <t>断熱等+防災ＴＷコーディネート（トリプルガラス）引違い窓、片引き窓、引分け窓（アルゴンガス）引違い（H）ガラス中央部熱貫流率Ug1.2以下小（S）</t>
  </si>
  <si>
    <t>003KHGHHAAX</t>
  </si>
  <si>
    <t>断熱等+防災ＴＷコーディネート（トリプルガラス）引違い窓、片引き窓、引分け窓（アルゴンガス）引違い（H）ガラス中央部熱貫流率Ug1.2以下極小（X）</t>
  </si>
  <si>
    <t>003KHHHHAAL</t>
  </si>
  <si>
    <t>断熱等+防災ＴＷコーディネート（複層ガラス）引違い窓、片引き窓、引分け窓引違い（H）ガラス中央部熱貫流率Ug1.2以下大（L）</t>
  </si>
  <si>
    <t>003KHHHHAAM</t>
  </si>
  <si>
    <t>断熱等+防災ＴＷコーディネート（複層ガラス）引違い窓、片引き窓、引分け窓引違い（H）ガラス中央部熱貫流率Ug1.2以下中（M）</t>
  </si>
  <si>
    <t>003KHHHHAAS</t>
  </si>
  <si>
    <t>断熱等+防災ＴＷコーディネート（複層ガラス）引違い窓、片引き窓、引分け窓引違い（H）ガラス中央部熱貫流率Ug1.2以下小（S）</t>
  </si>
  <si>
    <t>003KHHHHAAX</t>
  </si>
  <si>
    <t>断熱等+防災ＴＷコーディネート（複層ガラス）引違い窓、片引き窓、引分け窓引違い（H）ガラス中央部熱貫流率Ug1.2以下極小（X）</t>
  </si>
  <si>
    <t>003KHKHHBBL</t>
  </si>
  <si>
    <t>断熱等+防災コーディネート 引違い窓・サーモスⅡ-Hタイプ引違い（H）ガラス中央部熱貫流率Ug1.4以下大（L）</t>
  </si>
  <si>
    <t>003KHKHHBBM</t>
  </si>
  <si>
    <t>断熱等+防災コーディネート 引違い窓・サーモスⅡ-Hタイプ引違い（H）ガラス中央部熱貫流率Ug1.4以下中（M）</t>
  </si>
  <si>
    <t>003KHKHHBBS</t>
  </si>
  <si>
    <t>断熱等+防災コーディネート 引違い窓・サーモスⅡ-Hタイプ引違い（H）ガラス中央部熱貫流率Ug1.4以下小（S）</t>
  </si>
  <si>
    <t>003KHKHHCCL</t>
  </si>
  <si>
    <t>断熱等+防災コーディネート 引違い窓・サーモスⅡ-Hタイプ引違い（H）ガラス中央部熱貫流率Ug1.8以下大（L）</t>
  </si>
  <si>
    <t>003KHKHHCCM</t>
  </si>
  <si>
    <t>断熱等+防災コーディネート 引違い窓・サーモスⅡ-Hタイプ引違い（H）ガラス中央部熱貫流率Ug1.8以下中（M）</t>
  </si>
  <si>
    <t>003KHKHHCCS</t>
  </si>
  <si>
    <t>断熱等+防災コーディネート 引違い窓・サーモスⅡ-Hタイプ引違い（H）ガラス中央部熱貫流率Ug1.8以下小（S）</t>
  </si>
  <si>
    <t>003KHKHHDDL</t>
  </si>
  <si>
    <t>断熱等+防災コーディネート 引違い窓・サーモスⅡ-Hタイプ引違い（H）ガラス中央部熱貫流率Ug2.9以下大（L）</t>
  </si>
  <si>
    <t>003KHKHHDDM</t>
  </si>
  <si>
    <t>断熱等+防災コーディネート 引違い窓・サーモスⅡ-Hタイプ引違い（H）ガラス中央部熱貫流率Ug2.9以下中（M）</t>
  </si>
  <si>
    <t>003KHKHHDDS</t>
  </si>
  <si>
    <t>断熱等+防災コーディネート 引違い窓・サーモスⅡ-Hタイプ引違い（H）ガラス中央部熱貫流率Ug2.9以下小（S）</t>
  </si>
  <si>
    <t>003KHLHHBBL</t>
  </si>
  <si>
    <t>断熱等+防災コーディネート 引違い窓・サーモスLタイプ引違い（H）ガラス中央部熱貫流率Ug1.4以下大（L）</t>
  </si>
  <si>
    <t>003KHLHHBBM</t>
  </si>
  <si>
    <t>断熱等+防災コーディネート 引違い窓・サーモスLタイプ引違い（H）ガラス中央部熱貫流率Ug1.4以下中（M）</t>
  </si>
  <si>
    <t>003KHLHHBBS</t>
  </si>
  <si>
    <t>断熱等+防災コーディネート 引違い窓・サーモスLタイプ引違い（H）ガラス中央部熱貫流率Ug1.4以下小（S）</t>
  </si>
  <si>
    <t>003KHLHHCCL</t>
  </si>
  <si>
    <t>断熱等+防災コーディネート 引違い窓・サーモスLタイプ引違い（H）ガラス中央部熱貫流率Ug1.8以下大（L）</t>
  </si>
  <si>
    <t>003KHLHHCCM</t>
  </si>
  <si>
    <t>断熱等+防災コーディネート 引違い窓・サーモスLタイプ引違い（H）ガラス中央部熱貫流率Ug1.8以下中（M）</t>
  </si>
  <si>
    <t>003KHLHHCCS</t>
  </si>
  <si>
    <t>断熱等+防災コーディネート 引違い窓・サーモスLタイプ引違い（H）ガラス中央部熱貫流率Ug1.8以下小（S）</t>
  </si>
  <si>
    <t>003KHLHHDDL</t>
  </si>
  <si>
    <t>断熱等+防災コーディネート 引違い窓・サーモスLタイプ引違い（H）ガラス中央部熱貫流率Ug2.9以下大（L）</t>
  </si>
  <si>
    <t>003KHLHHDDM</t>
  </si>
  <si>
    <t>断熱等+防災コーディネート 引違い窓・サーモスLタイプ引違い（H）ガラス中央部熱貫流率Ug2.9以下中（M）</t>
  </si>
  <si>
    <t>003KHLHHDDS</t>
  </si>
  <si>
    <t>断熱等+防災コーディネート 引違い窓・サーモスLタイプ引違い（H）ガラス中央部熱貫流率Ug2.9以下小（S）</t>
  </si>
  <si>
    <t>003KHMRHBBL</t>
  </si>
  <si>
    <t>断熱等+防災オーニング窓・サーモスⅡ-Hタイプルーバー（R）ガラス中央部熱貫流率Ug1.4以下大（L）</t>
  </si>
  <si>
    <t>003KHMRHBBM</t>
  </si>
  <si>
    <t>断熱等+防災オーニング窓・サーモスⅡ-Hタイプルーバー（R）ガラス中央部熱貫流率Ug1.4以下中（M）</t>
  </si>
  <si>
    <t>003KHMRHBBS</t>
  </si>
  <si>
    <t>断熱等+防災オーニング窓・サーモスⅡ-Hタイプルーバー（R）ガラス中央部熱貫流率Ug1.4以下小（S）</t>
  </si>
  <si>
    <t>003KHMRHCCL</t>
  </si>
  <si>
    <t>断熱等+防災オーニング窓・サーモスⅡ-Hタイプルーバー（R）ガラス中央部熱貫流率Ug1.8以下大（L）</t>
  </si>
  <si>
    <t>003KHMRHCCM</t>
  </si>
  <si>
    <t>断熱等+防災オーニング窓・サーモスⅡ-Hタイプルーバー（R）ガラス中央部熱貫流率Ug1.8以下中（M）</t>
  </si>
  <si>
    <t>003KHMRHCCS</t>
  </si>
  <si>
    <t>断熱等+防災オーニング窓・サーモスⅡ-Hタイプルーバー（R）ガラス中央部熱貫流率Ug1.8以下小（S）</t>
  </si>
  <si>
    <t>003KHMRHDDL</t>
  </si>
  <si>
    <t>断熱等+防災オーニング窓・サーモスⅡ-Hタイプルーバー（R）ガラス中央部熱貫流率Ug2.9以下大（L）</t>
  </si>
  <si>
    <t>003KHMRHDDM</t>
  </si>
  <si>
    <t>断熱等+防災オーニング窓・サーモスⅡ-Hタイプルーバー（R）ガラス中央部熱貫流率Ug2.9以下中（M）</t>
  </si>
  <si>
    <t>003KHMRHDDS</t>
  </si>
  <si>
    <t>断熱等+防災オーニング窓・サーモスⅡ-Hタイプルーバー（R）ガラス中央部熱貫流率Ug2.9以下小（S）</t>
  </si>
  <si>
    <t>003KHNRHBBL</t>
  </si>
  <si>
    <t>断熱等+防災オーニング窓・サーモスLタイプルーバー（R）ガラス中央部熱貫流率Ug1.4以下大（L）</t>
  </si>
  <si>
    <t>003KHNRHBBM</t>
  </si>
  <si>
    <t>断熱等+防災オーニング窓・サーモスLタイプルーバー（R）ガラス中央部熱貫流率Ug1.4以下中（M）</t>
  </si>
  <si>
    <t>003KHNRHBBS</t>
  </si>
  <si>
    <t>断熱等+防災オーニング窓・サーモスLタイプルーバー（R）ガラス中央部熱貫流率Ug1.4以下小（S）</t>
  </si>
  <si>
    <t>003KHNRHCCL</t>
  </si>
  <si>
    <t>断熱等+防災オーニング窓・サーモスLタイプルーバー（R）ガラス中央部熱貫流率Ug1.8以下大（L）</t>
  </si>
  <si>
    <t>003KHNRHCCM</t>
  </si>
  <si>
    <t>断熱等+防災オーニング窓・サーモスLタイプルーバー（R）ガラス中央部熱貫流率Ug1.8以下中（M）</t>
  </si>
  <si>
    <t>003KHNRHCCS</t>
  </si>
  <si>
    <t>断熱等+防災オーニング窓・サーモスLタイプルーバー（R）ガラス中央部熱貫流率Ug1.8以下小（S）</t>
  </si>
  <si>
    <t>003KHNRHDDL</t>
  </si>
  <si>
    <t>断熱等+防災オーニング窓・サーモスLタイプルーバー（R）ガラス中央部熱貫流率Ug2.9以下大（L）</t>
  </si>
  <si>
    <t>003KHNRHDDM</t>
  </si>
  <si>
    <t>断熱等+防災オーニング窓・サーモスLタイプルーバー（R）ガラス中央部熱貫流率Ug2.9以下中（M）</t>
  </si>
  <si>
    <t>003KHNRHDDS</t>
  </si>
  <si>
    <t>断熱等+防災オーニング窓・サーモスLタイプルーバー（R）ガラス中央部熱貫流率Ug2.9以下小（S）</t>
  </si>
  <si>
    <t>003KHPFHBBL</t>
  </si>
  <si>
    <t>断熱等+防災台形ＦＩＸ窓・サーモスⅡ-HタイプFIX（F）ガラス中央部熱貫流率Ug1.4以下大（L）</t>
  </si>
  <si>
    <t>003KHPFHBBM</t>
  </si>
  <si>
    <t>断熱等+防災台形ＦＩＸ窓・サーモスⅡ-HタイプFIX（F）ガラス中央部熱貫流率Ug1.4以下中（M）</t>
  </si>
  <si>
    <t>003KHPFHBBS</t>
  </si>
  <si>
    <t>断熱等+防災台形ＦＩＸ窓・サーモスⅡ-HタイプFIX（F）ガラス中央部熱貫流率Ug1.4以下小（S）</t>
  </si>
  <si>
    <t>003KHPFHCCL</t>
  </si>
  <si>
    <t>断熱等+防災台形ＦＩＸ窓・サーモスⅡ-HタイプFIX（F）ガラス中央部熱貫流率Ug1.8以下大（L）</t>
  </si>
  <si>
    <t>003KHPFHCCM</t>
  </si>
  <si>
    <t>断熱等+防災台形ＦＩＸ窓・サーモスⅡ-HタイプFIX（F）ガラス中央部熱貫流率Ug1.8以下中（M）</t>
  </si>
  <si>
    <t>003KHPFHCCS</t>
  </si>
  <si>
    <t>断熱等+防災台形ＦＩＸ窓・サーモスⅡ-HタイプFIX（F）ガラス中央部熱貫流率Ug1.8以下小（S）</t>
  </si>
  <si>
    <t>003KHPFHDDL</t>
  </si>
  <si>
    <t>断熱等+防災台形ＦＩＸ窓・サーモスⅡ-HタイプFIX（F）ガラス中央部熱貫流率Ug2.9以下大（L）</t>
  </si>
  <si>
    <t>003KHPFHDDM</t>
  </si>
  <si>
    <t>断熱等+防災台形ＦＩＸ窓・サーモスⅡ-HタイプFIX（F）ガラス中央部熱貫流率Ug2.9以下中（M）</t>
  </si>
  <si>
    <t>003KHPFHDDS</t>
  </si>
  <si>
    <t>断熱等+防災台形ＦＩＸ窓・サーモスⅡ-HタイプFIX（F）ガラス中央部熱貫流率Ug2.9以下小（S）</t>
  </si>
  <si>
    <t>003KHRFHBBL</t>
  </si>
  <si>
    <t>断熱等+防災台形ＦＩＸ窓・サーモスLタイプFIX（F）ガラス中央部熱貫流率Ug1.4以下大（L）</t>
  </si>
  <si>
    <t>003KHRFHBBM</t>
  </si>
  <si>
    <t>断熱等+防災台形ＦＩＸ窓・サーモスLタイプFIX（F）ガラス中央部熱貫流率Ug1.4以下中（M）</t>
  </si>
  <si>
    <t>003KHRFHBBS</t>
  </si>
  <si>
    <t>断熱等+防災台形ＦＩＸ窓・サーモスLタイプFIX（F）ガラス中央部熱貫流率Ug1.4以下小（S）</t>
  </si>
  <si>
    <t>003KHRFHCCL</t>
  </si>
  <si>
    <t>断熱等+防災台形ＦＩＸ窓・サーモスLタイプFIX（F）ガラス中央部熱貫流率Ug1.8以下大（L）</t>
  </si>
  <si>
    <t>003KHRFHCCM</t>
  </si>
  <si>
    <t>断熱等+防災台形ＦＩＸ窓・サーモスLタイプFIX（F）ガラス中央部熱貫流率Ug1.8以下中（M）</t>
  </si>
  <si>
    <t>003KHRFHCCS</t>
  </si>
  <si>
    <t>断熱等+防災台形ＦＩＸ窓・サーモスLタイプFIX（F）ガラス中央部熱貫流率Ug1.8以下小（S）</t>
  </si>
  <si>
    <t>003KHRFHDDL</t>
  </si>
  <si>
    <t>断熱等+防災台形ＦＩＸ窓・サーモスLタイプFIX（F）ガラス中央部熱貫流率Ug2.9以下大（L）</t>
  </si>
  <si>
    <t>003KHRFHDDM</t>
  </si>
  <si>
    <t>断熱等+防災台形ＦＩＸ窓・サーモスLタイプFIX（F）ガラス中央部熱貫流率Ug2.9以下中（M）</t>
  </si>
  <si>
    <t>003KHRFHDDS</t>
  </si>
  <si>
    <t>断熱等+防災台形ＦＩＸ窓・サーモスLタイプFIX（F）ガラス中央部熱貫流率Ug2.9以下小（S）</t>
  </si>
  <si>
    <t>003KHSFHBBL</t>
  </si>
  <si>
    <t>断熱等+防災サークルＦＩＸ窓・サーモスⅡ-HタイプFIX（F）ガラス中央部熱貫流率Ug1.4以下大（L）</t>
  </si>
  <si>
    <t>003KHSFHBBM</t>
  </si>
  <si>
    <t>断熱等+防災サークルＦＩＸ窓・サーモスⅡ-HタイプFIX（F）ガラス中央部熱貫流率Ug1.4以下中（M）</t>
  </si>
  <si>
    <t>003KHSFHBBS</t>
  </si>
  <si>
    <t>断熱等+防災サークルＦＩＸ窓・サーモスⅡ-HタイプFIX（F）ガラス中央部熱貫流率Ug1.4以下小（S）</t>
  </si>
  <si>
    <t>003KHSFHCCL</t>
  </si>
  <si>
    <t>断熱等+防災サークルＦＩＸ窓・サーモスⅡ-HタイプFIX（F）ガラス中央部熱貫流率Ug1.8以下大（L）</t>
  </si>
  <si>
    <t>003KHSFHCCM</t>
  </si>
  <si>
    <t>断熱等+防災サークルＦＩＸ窓・サーモスⅡ-HタイプFIX（F）ガラス中央部熱貫流率Ug1.8以下中（M）</t>
  </si>
  <si>
    <t>003KHSFHCCS</t>
  </si>
  <si>
    <t>断熱等+防災サークルＦＩＸ窓・サーモスⅡ-HタイプFIX（F）ガラス中央部熱貫流率Ug1.8以下小（S）</t>
  </si>
  <si>
    <t>003KHSFHDDL</t>
  </si>
  <si>
    <t>断熱等+防災サークルＦＩＸ窓・サーモスⅡ-HタイプFIX（F）ガラス中央部熱貫流率Ug2.9以下大（L）</t>
  </si>
  <si>
    <t>003KHSFHDDM</t>
  </si>
  <si>
    <t>断熱等+防災サークルＦＩＸ窓・サーモスⅡ-HタイプFIX（F）ガラス中央部熱貫流率Ug2.9以下中（M）</t>
  </si>
  <si>
    <t>003KHSFHDDS</t>
  </si>
  <si>
    <t>断熱等+防災サークルＦＩＸ窓・サーモスⅡ-HタイプFIX（F）ガラス中央部熱貫流率Ug2.9以下小（S）</t>
  </si>
  <si>
    <t>003KHTFHBBL</t>
  </si>
  <si>
    <t>断熱等+防災サークルＦＩＸ窓・サーモスLタイプFIX（F）ガラス中央部熱貫流率Ug1.4以下大（L）</t>
  </si>
  <si>
    <t>003KHTFHBBM</t>
  </si>
  <si>
    <t>断熱等+防災サークルＦＩＸ窓・サーモスLタイプFIX（F）ガラス中央部熱貫流率Ug1.4以下中（M）</t>
  </si>
  <si>
    <t>003KHTFHBBS</t>
  </si>
  <si>
    <t>断熱等+防災サークルＦＩＸ窓・サーモスLタイプFIX（F）ガラス中央部熱貫流率Ug1.4以下小（S）</t>
  </si>
  <si>
    <t>003KHTFHCCL</t>
  </si>
  <si>
    <t>断熱等+防災サークルＦＩＸ窓・サーモスLタイプFIX（F）ガラス中央部熱貫流率Ug1.8以下大（L）</t>
  </si>
  <si>
    <t>003KHTFHCCM</t>
  </si>
  <si>
    <t>断熱等+防災サークルＦＩＸ窓・サーモスLタイプFIX（F）ガラス中央部熱貫流率Ug1.8以下中（M）</t>
  </si>
  <si>
    <t>003KHTFHCCS</t>
  </si>
  <si>
    <t>断熱等+防災サークルＦＩＸ窓・サーモスLタイプFIX（F）ガラス中央部熱貫流率Ug1.8以下小（S）</t>
  </si>
  <si>
    <t>003KHTFHDDL</t>
  </si>
  <si>
    <t>断熱等+防災サークルＦＩＸ窓・サーモスLタイプFIX（F）ガラス中央部熱貫流率Ug2.9以下大（L）</t>
  </si>
  <si>
    <t>003KHTFHDDM</t>
  </si>
  <si>
    <t>断熱等+防災サークルＦＩＸ窓・サーモスLタイプFIX（F）ガラス中央部熱貫流率Ug2.9以下中（M）</t>
  </si>
  <si>
    <t>003KHTFHDDS</t>
  </si>
  <si>
    <t>断熱等+防災サークルＦＩＸ窓・サーモスLタイプFIX（F）ガラス中央部熱貫流率Ug2.9以下小（S）</t>
  </si>
  <si>
    <t>003KHWHHBBL</t>
  </si>
  <si>
    <t>断熱等+防災断熱土間引戸(中桟腰パネル付除く)・サーモスⅡ-Hタイプ引違い（H）ガラス中央部熱貫流率Ug1.4以下大（L）</t>
  </si>
  <si>
    <t>003KHWHHBBM</t>
  </si>
  <si>
    <t>断熱等+防災断熱土間引戸(中桟腰パネル付除く)・サーモスⅡ-Hタイプ引違い（H）ガラス中央部熱貫流率Ug1.4以下中（M）</t>
  </si>
  <si>
    <t>003KHWHHBBS</t>
  </si>
  <si>
    <t>断熱等+防災断熱土間引戸(中桟腰パネル付除く)・サーモスⅡ-Hタイプ引違い（H）ガラス中央部熱貫流率Ug1.4以下小（S）</t>
  </si>
  <si>
    <t>003KHWHHCCL</t>
  </si>
  <si>
    <t>断熱等+防災断熱土間引戸(中桟腰パネル付除く)・サーモスⅡ-Hタイプ引違い（H）ガラス中央部熱貫流率Ug1.8以下大（L）</t>
  </si>
  <si>
    <t>003KHWHHCCM</t>
  </si>
  <si>
    <t>断熱等+防災断熱土間引戸(中桟腰パネル付除く)・サーモスⅡ-Hタイプ引違い（H）ガラス中央部熱貫流率Ug1.8以下中（M）</t>
  </si>
  <si>
    <t>003KHWHHCCS</t>
  </si>
  <si>
    <t>断熱等+防災断熱土間引戸(中桟腰パネル付除く)・サーモスⅡ-Hタイプ引違い（H）ガラス中央部熱貫流率Ug1.8以下小（S）</t>
  </si>
  <si>
    <t>003KHWHHDDL</t>
  </si>
  <si>
    <t>断熱等+防災断熱土間引戸(中桟腰パネル付除く)・サーモスⅡ-Hタイプ引違い（H）ガラス中央部熱貫流率Ug2.9以下大（L）</t>
  </si>
  <si>
    <t>003KHWHHDDM</t>
  </si>
  <si>
    <t>断熱等+防災断熱土間引戸(中桟腰パネル付除く)・サーモスⅡ-Hタイプ引違い（H）ガラス中央部熱貫流率Ug2.9以下中（M）</t>
  </si>
  <si>
    <t>003KHWHHDDS</t>
  </si>
  <si>
    <t>断熱等+防災断熱土間引戸(中桟腰パネル付除く)・サーモスⅡ-Hタイプ引違い（H）ガラス中央部熱貫流率Ug2.9以下小（S）</t>
  </si>
  <si>
    <t>003KHXHHBBL</t>
  </si>
  <si>
    <t>断熱等+防災断熱土間引戸(中桟腰パネル付除く)・サーモスLタイプ引違い（H）ガラス中央部熱貫流率Ug1.4以下大（L）</t>
  </si>
  <si>
    <t>003KHXHHBBM</t>
  </si>
  <si>
    <t>断熱等+防災断熱土間引戸(中桟腰パネル付除く)・サーモスLタイプ引違い（H）ガラス中央部熱貫流率Ug1.4以下中（M）</t>
  </si>
  <si>
    <t>003KHXHHBBS</t>
  </si>
  <si>
    <t>断熱等+防災断熱土間引戸(中桟腰パネル付除く)・サーモスLタイプ引違い（H）ガラス中央部熱貫流率Ug1.4以下小（S）</t>
  </si>
  <si>
    <t>003KHXHHCCL</t>
  </si>
  <si>
    <t>断熱等+防災断熱土間引戸(中桟腰パネル付除く)・サーモスLタイプ引違い（H）ガラス中央部熱貫流率Ug1.8以下大（L）</t>
  </si>
  <si>
    <t>003KHXHHCCM</t>
  </si>
  <si>
    <t>断熱等+防災断熱土間引戸(中桟腰パネル付除く)・サーモスLタイプ引違い（H）ガラス中央部熱貫流率Ug1.8以下中（M）</t>
  </si>
  <si>
    <t>003KHXHHCCS</t>
  </si>
  <si>
    <t>断熱等+防災断熱土間引戸(中桟腰パネル付除く)・サーモスLタイプ引違い（H）ガラス中央部熱貫流率Ug1.8以下小（S）</t>
  </si>
  <si>
    <t>003KHXHHDDL</t>
  </si>
  <si>
    <t>断熱等+防災断熱土間引戸(中桟腰パネル付除く)・サーモスLタイプ引違い（H）ガラス中央部熱貫流率Ug2.9以下大（L）</t>
  </si>
  <si>
    <t>003KHXHHDDM</t>
  </si>
  <si>
    <t>断熱等+防災断熱土間引戸(中桟腰パネル付除く)・サーモスLタイプ引違い（H）ガラス中央部熱貫流率Ug2.9以下中（M）</t>
  </si>
  <si>
    <t>003KHXHHDDS</t>
  </si>
  <si>
    <t>断熱等+防災断熱土間引戸(中桟腰パネル付除く)・サーモスLタイプ引違い（H）ガラス中央部熱貫流率Ug2.9以下小（S）</t>
  </si>
  <si>
    <t>003KHYHHBBL</t>
  </si>
  <si>
    <t>断熱等+防災ガゼリアN(中桟腰パネル付除く)・サーモスⅡ-Hタイプ引違い（H）ガラス中央部熱貫流率Ug1.4以下大（L）</t>
  </si>
  <si>
    <t>003KHYHHBBM</t>
  </si>
  <si>
    <t>断熱等+防災ガゼリアN(中桟腰パネル付除く)・サーモスⅡ-Hタイプ引違い（H）ガラス中央部熱貫流率Ug1.4以下中（M）</t>
  </si>
  <si>
    <t>003KHYHHBBS</t>
  </si>
  <si>
    <t>断熱等+防災ガゼリアN(中桟腰パネル付除く)・サーモスⅡ-Hタイプ引違い（H）ガラス中央部熱貫流率Ug1.4以下小（S）</t>
  </si>
  <si>
    <t>003KHYHHCCL</t>
  </si>
  <si>
    <t>断熱等+防災ガゼリアN(中桟腰パネル付除く)・サーモスⅡ-Hタイプ引違い（H）ガラス中央部熱貫流率Ug1.8以下大（L）</t>
  </si>
  <si>
    <t>003KHYHHCCM</t>
  </si>
  <si>
    <t>断熱等+防災ガゼリアN(中桟腰パネル付除く)・サーモスⅡ-Hタイプ引違い（H）ガラス中央部熱貫流率Ug1.8以下中（M）</t>
  </si>
  <si>
    <t>003KHYHHCCS</t>
  </si>
  <si>
    <t>断熱等+防災ガゼリアN(中桟腰パネル付除く)・サーモスⅡ-Hタイプ引違い（H）ガラス中央部熱貫流率Ug1.8以下小（S）</t>
  </si>
  <si>
    <t>003KHYHHDDL</t>
  </si>
  <si>
    <t>断熱等+防災ガゼリアN(中桟腰パネル付除く)・サーモスⅡ-Hタイプ引違い（H）ガラス中央部熱貫流率Ug2.9以下大（L）</t>
  </si>
  <si>
    <t>003KHYHHDDM</t>
  </si>
  <si>
    <t>断熱等+防災ガゼリアN(中桟腰パネル付除く)・サーモスⅡ-Hタイプ引違い（H）ガラス中央部熱貫流率Ug2.9以下中（M）</t>
  </si>
  <si>
    <t>003KHYHHDDS</t>
  </si>
  <si>
    <t>断熱等+防災ガゼリアN(中桟腰パネル付除く)・サーモスⅡ-Hタイプ引違い（H）ガラス中央部熱貫流率Ug2.9以下小（S）</t>
  </si>
  <si>
    <t>003KHZHHBBL</t>
  </si>
  <si>
    <t>断熱等+防災ガゼリアN(中桟腰パネル付除く)・サーモスLタイプ引違い（H）ガラス中央部熱貫流率Ug1.4以下大（L）</t>
  </si>
  <si>
    <t>003KHZHHBBM</t>
  </si>
  <si>
    <t>断熱等+防災ガゼリアN(中桟腰パネル付除く)・サーモスLタイプ引違い（H）ガラス中央部熱貫流率Ug1.4以下中（M）</t>
  </si>
  <si>
    <t>003KHZHHBBS</t>
  </si>
  <si>
    <t>断熱等+防災ガゼリアN(中桟腰パネル付除く)・サーモスLタイプ引違い（H）ガラス中央部熱貫流率Ug1.4以下小（S）</t>
  </si>
  <si>
    <t>003KHZHHCCL</t>
  </si>
  <si>
    <t>断熱等+防災ガゼリアN(中桟腰パネル付除く)・サーモスLタイプ引違い（H）ガラス中央部熱貫流率Ug1.8以下大（L）</t>
  </si>
  <si>
    <t>003KHZHHCCM</t>
  </si>
  <si>
    <t>断熱等+防災ガゼリアN(中桟腰パネル付除く)・サーモスLタイプ引違い（H）ガラス中央部熱貫流率Ug1.8以下中（M）</t>
  </si>
  <si>
    <t>003KHZHHCCS</t>
  </si>
  <si>
    <t>断熱等+防災ガゼリアN(中桟腰パネル付除く)・サーモスLタイプ引違い（H）ガラス中央部熱貫流率Ug1.8以下小（S）</t>
  </si>
  <si>
    <t>003KHZHHDDL</t>
  </si>
  <si>
    <t>断熱等+防災ガゼリアN(中桟腰パネル付除く)・サーモスLタイプ引違い（H）ガラス中央部熱貫流率Ug2.9以下大（L）</t>
  </si>
  <si>
    <t>003KHZHHDDM</t>
  </si>
  <si>
    <t>断熱等+防災ガゼリアN(中桟腰パネル付除く)・サーモスLタイプ引違い（H）ガラス中央部熱貫流率Ug2.9以下中（M）</t>
  </si>
  <si>
    <t>003KHZHHDDS</t>
  </si>
  <si>
    <t>断熱等+防災ガゼリアN(中桟腰パネル付除く)・サーモスLタイプ引違い（H）ガラス中央部熱貫流率Ug2.9以下小（S）</t>
  </si>
  <si>
    <t>003KDMHHSSL</t>
  </si>
  <si>
    <t>断熱等+防災ＴＷ防火戸（トリプルガラス）シャッター付引違い窓（アルゴンガス）引違い（H）ガラス中央部熱貫流率Ug0.92以下大（L）</t>
  </si>
  <si>
    <t>003KDMHHSSM</t>
  </si>
  <si>
    <t>断熱等+防災ＴＷ防火戸（トリプルガラス）シャッター付引違い窓（アルゴンガス）引違い（H）ガラス中央部熱貫流率Ug0.92以下中（M）</t>
  </si>
  <si>
    <t>003KDMHHSSS</t>
  </si>
  <si>
    <t>断熱等+防災ＴＷ防火戸（トリプルガラス）シャッター付引違い窓（アルゴンガス）引違い（H）ガラス中央部熱貫流率Ug0.92以下小（S）</t>
  </si>
  <si>
    <t>003KDMHHSSX</t>
  </si>
  <si>
    <t>断熱等+防災ＴＷ防火戸（トリプルガラス）シャッター付引違い窓（アルゴンガス）引違い（H）ガラス中央部熱貫流率Ug0.92以下極小（X）</t>
  </si>
  <si>
    <t>003KDYHHAAL</t>
  </si>
  <si>
    <t>断熱等+防災ＴＷ防火戸（複層ガラス）シャッター付引違い窓引違い（H）ガラス中央部熱貫流率Ug1.2以下大（L）</t>
  </si>
  <si>
    <t>003KDYHHAAM</t>
  </si>
  <si>
    <t>断熱等+防災ＴＷ防火戸（複層ガラス）シャッター付引違い窓引違い（H）ガラス中央部熱貫流率Ug1.2以下中（M）</t>
  </si>
  <si>
    <t>003KDYHHAAS</t>
  </si>
  <si>
    <t>断熱等+防災ＴＷ防火戸（複層ガラス）シャッター付引違い窓引違い（H）ガラス中央部熱貫流率Ug1.2以下小（S）</t>
  </si>
  <si>
    <t>003KDYHHAAX</t>
  </si>
  <si>
    <t>断熱等+防災ＴＷ防火戸（複層ガラス）シャッター付引違い窓引違い（H）ガラス中央部熱貫流率Ug1.2以下極小（X）</t>
  </si>
  <si>
    <t>003KJJHHSSL</t>
  </si>
  <si>
    <t>断熱等+防災ＴＷ防火戸コーディネート（トリプルガラス）シャッター付引違い窓（クリプトンガス/アルゴンガス）引違い（H）ガラス中央部熱貫流率Ug0.86以下大（L）</t>
  </si>
  <si>
    <t>003KJJHHSSM</t>
  </si>
  <si>
    <t>断熱等+防災ＴＷ防火戸コーディネート（トリプルガラス）シャッター付引違い窓（クリプトンガス/アルゴンガス）引違い（H）ガラス中央部熱貫流率Ug0.86以下中（M）</t>
  </si>
  <si>
    <t>003KJJHHSSS</t>
  </si>
  <si>
    <t>断熱等+防災ＴＷ防火戸コーディネート（トリプルガラス）シャッター付引違い窓（クリプトンガス/アルゴンガス）引違い（H）ガラス中央部熱貫流率Ug0.86以下小（S）</t>
  </si>
  <si>
    <t>003KJJHHSSX</t>
  </si>
  <si>
    <t>断熱等+防災ＴＷ防火戸コーディネート（トリプルガラス）シャッター付引違い窓（クリプトンガス/アルゴンガス）引違い（H）ガラス中央部熱貫流率Ug0.86以下極小（X）</t>
  </si>
  <si>
    <t>003KJJHHAAL</t>
  </si>
  <si>
    <t>断熱等+防災ＴＷ防火戸コーディネート（トリプルガラス）シャッター付引違い窓（アルゴンガス）引違い（H）ガラス中央部熱貫流率Ug1.2以下大（L）</t>
  </si>
  <si>
    <t>003KJJHHAAM</t>
  </si>
  <si>
    <t>断熱等+防災ＴＷ防火戸コーディネート（トリプルガラス）シャッター付引違い窓（アルゴンガス）引違い（H）ガラス中央部熱貫流率Ug1.2以下中（M）</t>
  </si>
  <si>
    <t>003KJJHHAAS</t>
  </si>
  <si>
    <t>断熱等+防災ＴＷ防火戸コーディネート（トリプルガラス）シャッター付引違い窓（アルゴンガス）引違い（H）ガラス中央部熱貫流率Ug1.2以下小（S）</t>
  </si>
  <si>
    <t>003KJJHHAAX</t>
  </si>
  <si>
    <t>断熱等+防災ＴＷ防火戸コーディネート（トリプルガラス）シャッター付引違い窓（アルゴンガス）引違い（H）ガラス中央部熱貫流率Ug1.2以下極小（X）</t>
  </si>
  <si>
    <t>003KJKHHAAL</t>
  </si>
  <si>
    <t>断熱等+防災ＴＷ防火戸コーディネート（複層ガラス）シャッター付引違い窓引違い（H）ガラス中央部熱貫流率Ug1.2以下大（L）</t>
  </si>
  <si>
    <t>003KJKHHAAM</t>
  </si>
  <si>
    <t>断熱等+防災ＴＷ防火戸コーディネート（複層ガラス）シャッター付引違い窓引違い（H）ガラス中央部熱貫流率Ug1.2以下中（M）</t>
  </si>
  <si>
    <t>003KJKHHAAS</t>
  </si>
  <si>
    <t>断熱等+防災ＴＷ防火戸コーディネート（複層ガラス）シャッター付引違い窓引違い（H）ガラス中央部熱貫流率Ug1.2以下小（S）</t>
  </si>
  <si>
    <t>003KJKHHAAX</t>
  </si>
  <si>
    <t>断熱等+防災ＴＷ防火戸コーディネート（複層ガラス）シャッター付引違い窓引違い（H）ガラス中央部熱貫流率Ug1.2以下極小（X）</t>
  </si>
  <si>
    <t>003KFAHHAAL</t>
  </si>
  <si>
    <t>断熱等+防災防火戸ＦＧ－Ｈシャッター付引違い窓（ブリッジ枠）引違い（H）ガラス中央部熱貫流率Ug1.2以下大（L）</t>
  </si>
  <si>
    <t>003KFAHHAAM</t>
  </si>
  <si>
    <t>断熱等+防災防火戸ＦＧ－Ｈシャッター付引違い窓（ブリッジ枠）引違い（H）ガラス中央部熱貫流率Ug1.2以下中（M）</t>
  </si>
  <si>
    <t>003KFAHHAAS</t>
  </si>
  <si>
    <t>断熱等+防災防火戸ＦＧ－Ｈシャッター付引違い窓（ブリッジ枠）引違い（H）ガラス中央部熱貫流率Ug1.2以下小（S）</t>
  </si>
  <si>
    <t>003KFAHHAAX</t>
  </si>
  <si>
    <t>断熱等+防災防火戸ＦＧ－Ｈシャッター付引違い窓（ブリッジ枠）引違い（H）ガラス中央部熱貫流率Ug1.2以下極小（X）</t>
  </si>
  <si>
    <t>003KFAHHBBL</t>
  </si>
  <si>
    <t>断熱等+防災防火戸ＦＧ－Ｈシャッター付引違い窓（ブリッジ枠）引違い（H）ガラス中央部熱貫流率Ug1.70以下大（L）</t>
  </si>
  <si>
    <t>003KFAHHBBM</t>
  </si>
  <si>
    <t>断熱等+防災防火戸ＦＧ－Ｈシャッター付引違い窓（ブリッジ枠）引違い（H）ガラス中央部熱貫流率Ug1.70以下中（M）</t>
  </si>
  <si>
    <t>003KFAHHBBS</t>
  </si>
  <si>
    <t>断熱等+防災防火戸ＦＧ－Ｈシャッター付引違い窓（ブリッジ枠）引違い（H）ガラス中央部熱貫流率Ug1.70以下小（S）</t>
  </si>
  <si>
    <t>003KFAHHDDL</t>
  </si>
  <si>
    <t>断熱等+防災防火戸ＦＧ－Ｈシャッター付引違い窓（ブリッジ枠）引違い（H）ガラス中央部熱貫流率Ug2.9以下大（L）</t>
  </si>
  <si>
    <t>003KFAHHDDM</t>
  </si>
  <si>
    <t>断熱等+防災防火戸ＦＧ－Ｈシャッター付引違い窓（ブリッジ枠）引違い（H）ガラス中央部熱貫流率Ug2.9以下中（M）</t>
  </si>
  <si>
    <t>003KFAHHDDS</t>
  </si>
  <si>
    <t>断熱等+防災防火戸ＦＧ－Ｈシャッター付引違い窓（ブリッジ枠）引違い（H）ガラス中央部熱貫流率Ug2.9以下小（S）</t>
  </si>
  <si>
    <t>003KJLHHAAL</t>
  </si>
  <si>
    <t>断熱等+防災防火戸ＦＧ－Ｈシャッター付引違い窓（レール間カバー枠）引違い（H）ガラス中央部熱貫流率Ug1.2以下大（L）</t>
  </si>
  <si>
    <t>003KJLHHAAM</t>
  </si>
  <si>
    <t>断熱等+防災防火戸ＦＧ－Ｈシャッター付引違い窓（レール間カバー枠）引違い（H）ガラス中央部熱貫流率Ug1.2以下中（M）</t>
  </si>
  <si>
    <t>003KJLHHAAS</t>
  </si>
  <si>
    <t>断熱等+防災防火戸ＦＧ－Ｈシャッター付引違い窓（レール間カバー枠）引違い（H）ガラス中央部熱貫流率Ug1.2以下小（S）</t>
  </si>
  <si>
    <t>003KJLHHAAX</t>
  </si>
  <si>
    <t>断熱等+防災防火戸ＦＧ－Ｈシャッター付引違い窓（レール間カバー枠）引違い（H）ガラス中央部熱貫流率Ug1.2以下極小（X）</t>
  </si>
  <si>
    <t>003KJLHHBBL</t>
  </si>
  <si>
    <t>断熱等+防災防火戸ＦＧ－Ｈシャッター付引違い窓（レール間カバー枠）引違い（H）ガラス中央部熱貫流率Ug1.7以下大（L）</t>
  </si>
  <si>
    <t>003KJLHHBBM</t>
  </si>
  <si>
    <t>断熱等+防災防火戸ＦＧ－Ｈシャッター付引違い窓（レール間カバー枠）引違い（H）ガラス中央部熱貫流率Ug1.7以下中（M）</t>
  </si>
  <si>
    <t>003KJLHHBBS</t>
  </si>
  <si>
    <t>断熱等+防災防火戸ＦＧ－Ｈシャッター付引違い窓（レール間カバー枠）引違い（H）ガラス中央部熱貫流率Ug1.7以下小（S）</t>
  </si>
  <si>
    <t>003KJLHHCCL</t>
  </si>
  <si>
    <t>断熱等+防災防火戸ＦＧ－Ｈシャッター付引違い窓（レール間カバー枠）引違い（H）ガラス中央部熱貫流率Ug1.8以下大（L）</t>
  </si>
  <si>
    <t>003KJLHHCCM</t>
  </si>
  <si>
    <t>断熱等+防災防火戸ＦＧ－Ｈシャッター付引違い窓（レール間カバー枠）引違い（H）ガラス中央部熱貫流率Ug1.8以下中（M）</t>
  </si>
  <si>
    <t>003KJLHHCCS</t>
  </si>
  <si>
    <t>断熱等+防災防火戸ＦＧ－Ｈシャッター付引違い窓（レール間カバー枠）引違い（H）ガラス中央部熱貫流率Ug1.8以下小（S）</t>
  </si>
  <si>
    <t>003KJLHHDDL</t>
  </si>
  <si>
    <t>断熱等+防災防火戸ＦＧ－Ｈシャッター付引違い窓（レール間カバー枠）引違い（H）ガラス中央部熱貫流率Ug2.9以下大（L）</t>
  </si>
  <si>
    <t>003KJLHHDDM</t>
  </si>
  <si>
    <t>断熱等+防災防火戸ＦＧ－Ｈシャッター付引違い窓（レール間カバー枠）引違い（H）ガラス中央部熱貫流率Ug2.9以下中（M）</t>
  </si>
  <si>
    <t>003KJLHHDDS</t>
  </si>
  <si>
    <t>断熱等+防災防火戸ＦＧ－Ｈシャッター付引違い窓（レール間カバー枠）引違い（H）ガラス中央部熱貫流率Ug2.9以下小（S）</t>
  </si>
  <si>
    <t>003KJMHHBBL</t>
  </si>
  <si>
    <t>断熱等+防災防火戸ＦＧ－Ｈシャッター付引違い窓（中桟付）引違い（H）ガラス中央部熱貫流率Ug1.4以下大（L）</t>
  </si>
  <si>
    <t>003KJMHHBBM</t>
  </si>
  <si>
    <t>断熱等+防災防火戸ＦＧ－Ｈシャッター付引違い窓（中桟付）引違い（H）ガラス中央部熱貫流率Ug1.4以下中（M）</t>
  </si>
  <si>
    <t>003KJMHHBBS</t>
  </si>
  <si>
    <t>断熱等+防災防火戸ＦＧ－Ｈシャッター付引違い窓（中桟付）引違い（H）ガラス中央部熱貫流率Ug1.4以下小（S）</t>
  </si>
  <si>
    <t>003KJMHHCCL</t>
  </si>
  <si>
    <t>断熱等+防災防火戸ＦＧ－Ｈシャッター付引違い窓（中桟付）引違い（H）ガラス中央部熱貫流率Ug1.8以下大（L）</t>
  </si>
  <si>
    <t>003KJMHHCCM</t>
  </si>
  <si>
    <t>断熱等+防災防火戸ＦＧ－Ｈシャッター付引違い窓（中桟付）引違い（H）ガラス中央部熱貫流率Ug1.8以下中（M）</t>
  </si>
  <si>
    <t>003KJMHHCCS</t>
  </si>
  <si>
    <t>断熱等+防災防火戸ＦＧ－Ｈシャッター付引違い窓（中桟付）引違い（H）ガラス中央部熱貫流率Ug1.8以下小（S）</t>
  </si>
  <si>
    <t>003KJMHHDDL</t>
  </si>
  <si>
    <t>断熱等+防災防火戸ＦＧ－Ｈシャッター付引違い窓（中桟付）引違い（H）ガラス中央部熱貫流率Ug2.9以下大（L）</t>
  </si>
  <si>
    <t>003KJMHHDDM</t>
  </si>
  <si>
    <t>断熱等+防災防火戸ＦＧ－Ｈシャッター付引違い窓（中桟付）引違い（H）ガラス中央部熱貫流率Ug2.9以下中（M）</t>
  </si>
  <si>
    <t>003KJMHHDDS</t>
  </si>
  <si>
    <t>断熱等+防災防火戸ＦＧ－Ｈシャッター付引違い窓（中桟付）引違い（H）ガラス中央部熱貫流率Ug2.9以下小（S）</t>
  </si>
  <si>
    <t>003KFEHHAAL</t>
  </si>
  <si>
    <t>断熱等+防災防火戸ＦＧ－Ｌシャッター付引違い窓引違い（H）ガラス中央部熱貫流率Ug1.2以下大（L）</t>
  </si>
  <si>
    <t>003KFEHHAAM</t>
  </si>
  <si>
    <t>断熱等+防災防火戸ＦＧ－Ｌシャッター付引違い窓引違い（H）ガラス中央部熱貫流率Ug1.2以下中（M）</t>
  </si>
  <si>
    <t>003KFEHHAAS</t>
  </si>
  <si>
    <t>断熱等+防災防火戸ＦＧ－Ｌシャッター付引違い窓引違い（H）ガラス中央部熱貫流率Ug1.2以下小（S）</t>
  </si>
  <si>
    <t>003KFEHHAAX</t>
  </si>
  <si>
    <t>断熱等+防災防火戸ＦＧ－Ｌシャッター付引違い窓引違い（H）ガラス中央部熱貫流率Ug1.2以下極小（X）</t>
  </si>
  <si>
    <t>003KFEHHBBL</t>
  </si>
  <si>
    <t>断熱等+防災防火戸ＦＧ－Ｌシャッター付引違い窓引違い（H）ガラス中央部熱貫流率Ug1.7以下大（L）</t>
  </si>
  <si>
    <t>003KFEHHBBM</t>
  </si>
  <si>
    <t>断熱等+防災防火戸ＦＧ－Ｌシャッター付引違い窓引違い（H）ガラス中央部熱貫流率Ug1.7以下中（M）</t>
  </si>
  <si>
    <t>003KFEHHBBS</t>
  </si>
  <si>
    <t>断熱等+防災防火戸ＦＧ－Ｌシャッター付引違い窓引違い（H）ガラス中央部熱貫流率Ug1.7以下小（S）</t>
  </si>
  <si>
    <t>003KFEHHCCL</t>
  </si>
  <si>
    <t>断熱等+防災防火戸ＦＧ－Ｌシャッター付引違い窓引違い（H）ガラス中央部熱貫流率Ug1.8以下大（L）</t>
  </si>
  <si>
    <t>003KFEHHCCM</t>
  </si>
  <si>
    <t>断熱等+防災防火戸ＦＧ－Ｌシャッター付引違い窓引違い（H）ガラス中央部熱貫流率Ug1.8以下中（M）</t>
  </si>
  <si>
    <t>003KFEHHCCS</t>
  </si>
  <si>
    <t>断熱等+防災防火戸ＦＧ－Ｌシャッター付引違い窓引違い（H）ガラス中央部熱貫流率Ug1.8以下小（S）</t>
  </si>
  <si>
    <t>003KFEHHDDL</t>
  </si>
  <si>
    <t>断熱等+防災防火戸ＦＧ－Ｌシャッター付引違い窓引違い（H）ガラス中央部熱貫流率Ug2.9以下大（L）</t>
  </si>
  <si>
    <t>003KFEHHDDM</t>
  </si>
  <si>
    <t>断熱等+防災防火戸ＦＧ－Ｌシャッター付引違い窓引違い（H）ガラス中央部熱貫流率Ug2.9以下中（M）</t>
  </si>
  <si>
    <t>003KFEHHDDS</t>
  </si>
  <si>
    <t>断熱等+防災防火戸ＦＧ－Ｌシャッター付引違い窓引違い（H）ガラス中央部熱貫流率Ug2.9以下小（S）</t>
  </si>
  <si>
    <t>003KJNHHBBL</t>
  </si>
  <si>
    <t>断熱等+防災防火戸ＦＧ－Ｌシャッター付引違い窓（中桟付）引違い（H）ガラス中央部熱貫流率Ug1.4以下大（L）</t>
  </si>
  <si>
    <t>003KJNHHBBM</t>
  </si>
  <si>
    <t>断熱等+防災防火戸ＦＧ－Ｌシャッター付引違い窓（中桟付）引違い（H）ガラス中央部熱貫流率Ug1.4以下中（M）</t>
  </si>
  <si>
    <t>003KJNHHBBS</t>
  </si>
  <si>
    <t>断熱等+防災防火戸ＦＧ－Ｌシャッター付引違い窓（中桟付）引違い（H）ガラス中央部熱貫流率Ug1.4以下小（S）</t>
  </si>
  <si>
    <t>003KJNHHCCL</t>
  </si>
  <si>
    <t>断熱等+防災防火戸ＦＧ－Ｌシャッター付引違い窓（中桟付）引違い（H）ガラス中央部熱貫流率Ug1.8以下大（L）</t>
  </si>
  <si>
    <t>003KJNHHCCM</t>
  </si>
  <si>
    <t>断熱等+防災防火戸ＦＧ－Ｌシャッター付引違い窓（中桟付）引違い（H）ガラス中央部熱貫流率Ug1.8以下中（M）</t>
  </si>
  <si>
    <t>003KJNHHCCS</t>
  </si>
  <si>
    <t>断熱等+防災防火戸ＦＧ－Ｌシャッター付引違い窓（中桟付）引違い（H）ガラス中央部熱貫流率Ug1.8以下小（S）</t>
  </si>
  <si>
    <t>003KJNHHDDL</t>
  </si>
  <si>
    <t>断熱等+防災防火戸ＦＧ－Ｌシャッター付引違い窓（中桟付）引違い（H）ガラス中央部熱貫流率Ug2.9以下大（L）</t>
  </si>
  <si>
    <t>003KJNHHDDM</t>
  </si>
  <si>
    <t>断熱等+防災防火戸ＦＧ－Ｌシャッター付引違い窓（中桟付）引違い（H）ガラス中央部熱貫流率Ug2.9以下中（M）</t>
  </si>
  <si>
    <t>003KJNHHDDS</t>
  </si>
  <si>
    <t>断熱等+防災防火戸ＦＧ－Ｌシャッター付引違い窓（中桟付）引違い（H）ガラス中央部熱貫流率Ug2.9以下小（S）</t>
  </si>
  <si>
    <t>003KFBHHDDL</t>
  </si>
  <si>
    <t>断熱等+防災防火戸ＦＧ－Ａシャッター付引違い窓引違い（H）ガラス中央部熱貫流率Ug1.8以下大（L）</t>
  </si>
  <si>
    <t>003KFBHHDDM</t>
  </si>
  <si>
    <t>断熱等+防災防火戸ＦＧ－Ａシャッター付引違い窓引違い（H）ガラス中央部熱貫流率Ug1.8以下中（M）</t>
  </si>
  <si>
    <t>003KFBHHDDS</t>
  </si>
  <si>
    <t>断熱等+防災防火戸ＦＧ－Ａシャッター付引違い窓引違い（H）ガラス中央部熱貫流率Ug1.8以下小（S）</t>
  </si>
  <si>
    <t>003KFBHHEEL</t>
  </si>
  <si>
    <t>断熱等+防災防火戸ＦＧ－Ａシャッター付引違い窓引違い（H）ガラス中央部熱貫流率Ug2.9以下大（L）</t>
  </si>
  <si>
    <t>003KFBHHEEM</t>
  </si>
  <si>
    <t>断熱等+防災防火戸ＦＧ－Ａシャッター付引違い窓引違い（H）ガラス中央部熱貫流率Ug2.9以下中（M）</t>
  </si>
  <si>
    <t>003KFBHHEES</t>
  </si>
  <si>
    <t>断熱等+防災防火戸ＦＧ－Ａシャッター付引違い窓引違い（H）ガラス中央部熱貫流率Ug2.9以下小（S）</t>
  </si>
  <si>
    <t>003EPRHHAAL</t>
  </si>
  <si>
    <t>断熱等+防災リフレム樹脂窓用カバーモール＋EW/EW for Design（PG）（スペーサー材質問わず）引違い（H）ガラス中央部熱貫流率Ug1.4以下大（L）</t>
  </si>
  <si>
    <t>003EPRHHAAM</t>
  </si>
  <si>
    <t>断熱等+防災リフレム樹脂窓用カバーモール＋EW/EW for Design（PG）（スペーサー材質問わず）引違い（H）ガラス中央部熱貫流率Ug1.4以下中（M）</t>
  </si>
  <si>
    <t>003EPRHHAAS</t>
  </si>
  <si>
    <t>断熱等+防災リフレム樹脂窓用カバーモール＋EW/EW for Design（PG）（スペーサー材質問わず）引違い（H）ガラス中央部熱貫流率Ug1.4以下小（S）</t>
  </si>
  <si>
    <t>003EPRHHBBL</t>
  </si>
  <si>
    <t>断熱等+防災リフレム樹脂窓用カバーモール＋EW/EW for Design（PG）（スペーサー材質問わず）引違い（H）ガラス中央部熱貫流率Ug1.5以下大（L）</t>
  </si>
  <si>
    <t>003EPRHHBBM</t>
  </si>
  <si>
    <t>断熱等+防災リフレム樹脂窓用カバーモール＋EW/EW for Design（PG）（スペーサー材質問わず）引違い（H）ガラス中央部熱貫流率Ug1.5以下中（M）</t>
  </si>
  <si>
    <t>003EPRHHBBS</t>
  </si>
  <si>
    <t>断熱等+防災リフレム樹脂窓用カバーモール＋EW/EW for Design（PG）（スペーサー材質問わず）引違い（H）ガラス中央部熱貫流率Ug1.5以下小（S）</t>
  </si>
  <si>
    <t>003EPRHHCCL</t>
  </si>
  <si>
    <t>断熱等+防災リフレム樹脂窓用カバーモール＋EW/EW for Design（PG）（スペーサー材質問わず）引違い（H）ガラス中央部熱貫流率Ug2.9以下大（L）</t>
  </si>
  <si>
    <t>003EPRHHCCM</t>
  </si>
  <si>
    <t>断熱等+防災リフレム樹脂窓用カバーモール＋EW/EW for Design（PG）（スペーサー材質問わず）引違い（H）ガラス中央部熱貫流率Ug2.9以下中（M）</t>
  </si>
  <si>
    <t>003EPRHHCCS</t>
  </si>
  <si>
    <t>断熱等+防災リフレム樹脂窓用カバーモール＋EW/EW for Design（PG）（スペーサー材質問わず）引違い（H）ガラス中央部熱貫流率Ug2.9以下小（S）</t>
  </si>
  <si>
    <t>003EPRHK7ZL</t>
  </si>
  <si>
    <t>断熱等+防災リフレム樹脂窓用カバーモール＋EW/EW for Design（PG）（スペーサー材質問わず）引違い（H）ガラス日射熱取得率：η 0.65以下大（L）</t>
  </si>
  <si>
    <t>003EPRHK7ZM</t>
  </si>
  <si>
    <t>断熱等+防災リフレム樹脂窓用カバーモール＋EW/EW for Design（PG）（スペーサー材質問わず）引違い（H）ガラス日射熱取得率：η 0.65以下中（M）</t>
  </si>
  <si>
    <t>003EPRHK7ZS</t>
  </si>
  <si>
    <t>断熱等+防災リフレム樹脂窓用カバーモール＋EW/EW for Design（PG）（スペーサー材質問わず）引違い（H）ガラス日射熱取得率：η 0.65以下小（S）</t>
  </si>
  <si>
    <t>003EPRTHSSL</t>
  </si>
  <si>
    <t>断熱等+防災リフレム樹脂窓用カバーモール＋EW/EW for Design（PG）（樹脂スペーサー）開き（T）ガラス中央部熱貫流率Ug1.2以下大（L）</t>
  </si>
  <si>
    <t>003EPRTHSSM</t>
  </si>
  <si>
    <t>断熱等+防災リフレム樹脂窓用カバーモール＋EW/EW for Design（PG）（樹脂スペーサー）開き（T）ガラス中央部熱貫流率Ug1.2以下中（M）</t>
  </si>
  <si>
    <t>003EPRTHSSS</t>
  </si>
  <si>
    <t>断熱等+防災リフレム樹脂窓用カバーモール＋EW/EW for Design（PG）（樹脂スペーサー）開き（T）ガラス中央部熱貫流率Ug1.2以下小（S）</t>
  </si>
  <si>
    <t>003EPRTHAAL</t>
  </si>
  <si>
    <t>断熱等+防災リフレム樹脂窓用カバーモール＋EW/EW for Design（PG）（スペーサー材質問わず）開き（T）ガラス中央部熱貫流率Ug1.5以下大（L）</t>
  </si>
  <si>
    <t>003EPRTHAAM</t>
  </si>
  <si>
    <t>断熱等+防災リフレム樹脂窓用カバーモール＋EW/EW for Design（PG）（スペーサー材質問わず）開き（T）ガラス中央部熱貫流率Ug1.5以下中（M）</t>
  </si>
  <si>
    <t>003EPRTHAAS</t>
  </si>
  <si>
    <t>断熱等+防災リフレム樹脂窓用カバーモール＋EW/EW for Design（PG）（スペーサー材質問わず）開き（T）ガラス中央部熱貫流率Ug1.5以下小（S）</t>
  </si>
  <si>
    <t>003EPRTHCCL</t>
  </si>
  <si>
    <t>断熱等+防災リフレム樹脂窓用カバーモール＋EW/EW for Design（PG）（スペーサー材質問わず）開き（T）ガラス中央部熱貫流率Ug2.9以下大（L）</t>
  </si>
  <si>
    <t>003EPRTHCCM</t>
  </si>
  <si>
    <t>断熱等+防災リフレム樹脂窓用カバーモール＋EW/EW for Design（PG）（スペーサー材質問わず）開き（T）ガラス中央部熱貫流率Ug2.9以下中（M）</t>
  </si>
  <si>
    <t>003EPRTHCCS</t>
  </si>
  <si>
    <t>断熱等+防災リフレム樹脂窓用カバーモール＋EW/EW for Design（PG）（スペーサー材質問わず）開き（T）ガラス中央部熱貫流率Ug2.9以下小（S）</t>
  </si>
  <si>
    <t>003EPRTK7ZL</t>
  </si>
  <si>
    <t>断熱等+防災リフレム樹脂窓用カバーモール＋EW/EW for Design（PG）（スペーサー材質問わず）開き（T）ガラス日射熱取得率：η 0.65以下大（L）</t>
  </si>
  <si>
    <t>003EPRTK7ZM</t>
  </si>
  <si>
    <t>断熱等+防災リフレム樹脂窓用カバーモール＋EW/EW for Design（PG）（スペーサー材質問わず）開き（T）ガラス日射熱取得率：η 0.65以下中（M）</t>
  </si>
  <si>
    <t>003EPRTK7ZS</t>
  </si>
  <si>
    <t>断熱等+防災リフレム樹脂窓用カバーモール＋EW/EW for Design（PG）（スペーサー材質問わず）開き（T）ガラス日射熱取得率：η 0.65以下小（S）</t>
  </si>
  <si>
    <t>003EPRFHSSL</t>
  </si>
  <si>
    <t>断熱等+防災リフレム樹脂窓用カバーモール＋EW/EW for Design（PG）（樹脂スペーサー）FIX（F）ガラス中央部熱貫流率Ug1.2以下大（L）</t>
  </si>
  <si>
    <t>003EPRFHSSM</t>
  </si>
  <si>
    <t>断熱等+防災リフレム樹脂窓用カバーモール＋EW/EW for Design（PG）（樹脂スペーサー）FIX（F）ガラス中央部熱貫流率Ug1.2以下中（M）</t>
  </si>
  <si>
    <t>003EPRFHSSS</t>
  </si>
  <si>
    <t>断熱等+防災リフレム樹脂窓用カバーモール＋EW/EW for Design（PG）（樹脂スペーサー）FIX（F）ガラス中央部熱貫流率Ug1.2以下小（S）</t>
  </si>
  <si>
    <t>003EPRFHSSX</t>
  </si>
  <si>
    <t>断熱等+防災リフレム樹脂窓用カバーモール＋EW/EW for Design（PG）（樹脂スペーサー）FIX（F）ガラス中央部熱貫流率Ug1.2以下極小（X）</t>
  </si>
  <si>
    <t>003EPRFHAAL</t>
  </si>
  <si>
    <t>断熱等+防災リフレム樹脂窓用カバーモール＋EW/EW for Design（PG）（スペーサー材質問わず）FIX（F）ガラス中央部熱貫流率Ug1.5以下大（L）</t>
  </si>
  <si>
    <t>003EPRFHAAM</t>
  </si>
  <si>
    <t>断熱等+防災リフレム樹脂窓用カバーモール＋EW/EW for Design（PG）（スペーサー材質問わず）FIX（F）ガラス中央部熱貫流率Ug1.5以下中（M）</t>
  </si>
  <si>
    <t>003EPRFHAAS</t>
  </si>
  <si>
    <t>断熱等+防災リフレム樹脂窓用カバーモール＋EW/EW for Design（PG）（スペーサー材質問わず）FIX（F）ガラス中央部熱貫流率Ug1.5以下小（S）</t>
  </si>
  <si>
    <t>003EPRFHAAX</t>
  </si>
  <si>
    <t>断熱等+防災リフレム樹脂窓用カバーモール＋EW/EW for Design（PG）（スペーサー材質問わず）FIX（F）ガラス中央部熱貫流率Ug1.5以下極小（X）</t>
  </si>
  <si>
    <t>003EPRFHCCL</t>
  </si>
  <si>
    <t>断熱等+防災リフレム樹脂窓用カバーモール＋EW/EW for Design（PG）（スペーサー材質問わず）FIX（F）ガラス中央部熱貫流率Ug2.9以下大（L）</t>
  </si>
  <si>
    <t>003EPRFHCCM</t>
  </si>
  <si>
    <t>断熱等+防災リフレム樹脂窓用カバーモール＋EW/EW for Design（PG）（スペーサー材質問わず）FIX（F）ガラス中央部熱貫流率Ug2.9以下中（M）</t>
  </si>
  <si>
    <t>003EPRFHCCS</t>
  </si>
  <si>
    <t>断熱等+防災リフレム樹脂窓用カバーモール＋EW/EW for Design（PG）（スペーサー材質問わず）FIX（F）ガラス中央部熱貫流率Ug2.9以下小（S）</t>
  </si>
  <si>
    <t>003EPRFK7ZL</t>
  </si>
  <si>
    <t>断熱等+防災リフレム樹脂窓用カバーモール＋EW/EW for Design（PG）（スペーサー材質問わず）FIX（F）ガラス日射熱取得率：η 0.65以下大（L）</t>
  </si>
  <si>
    <t>003EPRFK7ZM</t>
  </si>
  <si>
    <t>断熱等+防災リフレム樹脂窓用カバーモール＋EW/EW for Design（PG）（スペーサー材質問わず）FIX（F）ガラス日射熱取得率：η 0.65以下中（M）</t>
  </si>
  <si>
    <t>003EPRFK7ZS</t>
  </si>
  <si>
    <t>断熱等+防災リフレム樹脂窓用カバーモール＋EW/EW for Design（PG）（スペーサー材質問わず）FIX（F）ガラス日射熱取得率：η 0.65以下小（S）</t>
  </si>
  <si>
    <t>003EPRPHSSL</t>
  </si>
  <si>
    <t>断熱等+防災リフレム樹脂窓用カバーモール＋EW/EW for Design（PG）（樹脂スペーサー）プロジェクト（P）ガラス中央部熱貫流率Ug1.2以下大（L）</t>
  </si>
  <si>
    <t>003EPRPHSSM</t>
  </si>
  <si>
    <t>断熱等+防災リフレム樹脂窓用カバーモール＋EW/EW for Design（PG）（樹脂スペーサー）プロジェクト（P）ガラス中央部熱貫流率Ug1.2以下中（M）</t>
  </si>
  <si>
    <t>003EPRPHSSS</t>
  </si>
  <si>
    <t>断熱等+防災リフレム樹脂窓用カバーモール＋EW/EW for Design（PG）（樹脂スペーサー）プロジェクト（P）ガラス中央部熱貫流率Ug1.2以下小（S）</t>
  </si>
  <si>
    <t>003EPRPHAAL</t>
  </si>
  <si>
    <t>断熱等+防災リフレム樹脂窓用カバーモール＋EW/EW for Design（PG）（スペーサー材質問わず）プロジェクト（P）ガラス中央部熱貫流率Ug1.5以下大（L）</t>
  </si>
  <si>
    <t>003EPRPHAAM</t>
  </si>
  <si>
    <t>断熱等+防災リフレム樹脂窓用カバーモール＋EW/EW for Design（PG）（スペーサー材質問わず）プロジェクト（P）ガラス中央部熱貫流率Ug1.5以下中（M）</t>
  </si>
  <si>
    <t>003EPRPHAAS</t>
  </si>
  <si>
    <t>断熱等+防災リフレム樹脂窓用カバーモール＋EW/EW for Design（PG）（スペーサー材質問わず）プロジェクト（P）ガラス中央部熱貫流率Ug1.5以下小（S）</t>
  </si>
  <si>
    <t>003EPRPHCCL</t>
  </si>
  <si>
    <t>断熱等+防災リフレム樹脂窓用カバーモール＋EW/EW for Design（PG）（スペーサー材質問わず）プロジェクト（P）ガラス中央部熱貫流率Ug2.9以下大（L）</t>
  </si>
  <si>
    <t>003EPRPHCCM</t>
  </si>
  <si>
    <t>断熱等+防災リフレム樹脂窓用カバーモール＋EW/EW for Design（PG）（スペーサー材質問わず）プロジェクト（P）ガラス中央部熱貫流率Ug2.9以下中（M）</t>
  </si>
  <si>
    <t>003EPRPHCCS</t>
  </si>
  <si>
    <t>断熱等+防災リフレム樹脂窓用カバーモール＋EW/EW for Design（PG）（スペーサー材質問わず）プロジェクト（P）ガラス中央部熱貫流率Ug2.9以下小（S）</t>
  </si>
  <si>
    <t>003EPRPK7ZL</t>
  </si>
  <si>
    <t>断熱等+防災リフレム樹脂窓用カバーモール＋EW/EW for Design（PG）（スペーサー材質問わず）プロジェクト（P）ガラス日射熱取得率：η 0.65以下大（L）</t>
  </si>
  <si>
    <t>003EPRPK7ZM</t>
  </si>
  <si>
    <t>断熱等+防災リフレム樹脂窓用カバーモール＋EW/EW for Design（PG）（スペーサー材質問わず）プロジェクト（P）ガラス日射熱取得率：η 0.65以下中（M）</t>
  </si>
  <si>
    <t>003EPRPK7ZS</t>
  </si>
  <si>
    <t>断熱等+防災リフレム樹脂窓用カバーモール＋EW/EW for Design（PG）（スペーサー材質問わず）プロジェクト（P）ガラス日射熱取得率：η 0.65以下小（S）</t>
  </si>
  <si>
    <t>003ETRHHSSL</t>
  </si>
  <si>
    <t>断熱等+防災リフレム樹脂窓用カバーモール＋EW/EW for Design（TG）引違い（H）ガラス中央部熱貫流率Ug0.98以下大（L）</t>
  </si>
  <si>
    <t>003ETRHHSSM</t>
  </si>
  <si>
    <t>断熱等+防災リフレム樹脂窓用カバーモール＋EW/EW for Design（TG）引違い（H）ガラス中央部熱貫流率Ug0.98以下中（M）</t>
  </si>
  <si>
    <t>003ETRHHSSS</t>
  </si>
  <si>
    <t>断熱等+防災リフレム樹脂窓用カバーモール＋EW/EW for Design（TG）引違い（H）ガラス中央部熱貫流率Ug0.98以下小（S）</t>
  </si>
  <si>
    <t>003ETRHHAAL</t>
  </si>
  <si>
    <t>断熱等+防災リフレム樹脂窓用カバーモール＋EW/EW for Design（TG）引違い（H）ガラス中央部熱貫流率Ug1.5以下大（L）</t>
  </si>
  <si>
    <t>003ETRHHAAM</t>
  </si>
  <si>
    <t>断熱等+防災リフレム樹脂窓用カバーモール＋EW/EW for Design（TG）引違い（H）ガラス中央部熱貫流率Ug1.5以下中（M）</t>
  </si>
  <si>
    <t>003ETRHHAAS</t>
  </si>
  <si>
    <t>断熱等+防災リフレム樹脂窓用カバーモール＋EW/EW for Design（TG）引違い（H）ガラス中央部熱貫流率Ug1.5以下小（S）</t>
  </si>
  <si>
    <t>003ETRHK7ZL</t>
  </si>
  <si>
    <t>断熱等+防災リフレム樹脂窓用カバーモール＋EW/EW for Design（TG）引違い（H）ガラス日射熱取得率：η 0.65以下大（L）</t>
  </si>
  <si>
    <t>003ETRHK7ZM</t>
  </si>
  <si>
    <t>断熱等+防災リフレム樹脂窓用カバーモール＋EW/EW for Design（TG）引違い（H）ガラス日射熱取得率：η 0.65以下中（M）</t>
  </si>
  <si>
    <t>003ETRHK7ZS</t>
  </si>
  <si>
    <t>断熱等+防災リフレム樹脂窓用カバーモール＋EW/EW for Design（TG）引違い（H）ガラス日射熱取得率：η 0.65以下小（S）</t>
  </si>
  <si>
    <t>003ETRTHPPL</t>
  </si>
  <si>
    <t>断熱等+防災リフレム樹脂窓用カバーモール＋EW/EW for Design（TG）開き（T）ガラス中央部熱貫流率Ug0.69以下大（L）</t>
  </si>
  <si>
    <t>003ETRTHPPM</t>
  </si>
  <si>
    <t>断熱等+防災リフレム樹脂窓用カバーモール＋EW/EW for Design（TG）開き（T）ガラス中央部熱貫流率Ug0.69以下中（M）</t>
  </si>
  <si>
    <t>003ETRTHPPS</t>
  </si>
  <si>
    <t>断熱等+防災リフレム樹脂窓用カバーモール＋EW/EW for Design（TG）開き（T）ガラス中央部熱貫流率Ug0.69以下小（S）</t>
  </si>
  <si>
    <t>003ETRTHSSL</t>
  </si>
  <si>
    <t>断熱等+防災リフレム樹脂窓用カバーモール＋EW/EW for Design（TG）開き（T）ガラス中央部熱貫流率Ug1.2以下大（L）</t>
  </si>
  <si>
    <t>003ETRTHSSM</t>
  </si>
  <si>
    <t>断熱等+防災リフレム樹脂窓用カバーモール＋EW/EW for Design（TG）開き（T）ガラス中央部熱貫流率Ug1.2以下中（M）</t>
  </si>
  <si>
    <t>003ETRTHSSS</t>
  </si>
  <si>
    <t>断熱等+防災リフレム樹脂窓用カバーモール＋EW/EW for Design（TG）開き（T）ガラス中央部熱貫流率Ug1.2以下小（S）</t>
  </si>
  <si>
    <t>003ETRTK7ZL</t>
  </si>
  <si>
    <t>断熱等+防災リフレム樹脂窓用カバーモール＋EW/EW for Design（TG）開き（T）ガラス日射熱取得率：η 0.65以下大（L）</t>
  </si>
  <si>
    <t>003ETRTK7ZM</t>
  </si>
  <si>
    <t>断熱等+防災リフレム樹脂窓用カバーモール＋EW/EW for Design（TG）開き（T）ガラス日射熱取得率：η 0.65以下中（M）</t>
  </si>
  <si>
    <t>003ETRTK7ZS</t>
  </si>
  <si>
    <t>断熱等+防災リフレム樹脂窓用カバーモール＋EW/EW for Design（TG）開き（T）ガラス日射熱取得率：η 0.65以下小（S）</t>
  </si>
  <si>
    <t>003ETRFHPPL</t>
  </si>
  <si>
    <t>断熱等+防災リフレム樹脂窓用カバーモール＋EW/EW for Design（TG）FIX（F）ガラス中央部熱貫流率Ug0.69以下大（L）</t>
  </si>
  <si>
    <t>003ETRFHPPM</t>
  </si>
  <si>
    <t>断熱等+防災リフレム樹脂窓用カバーモール＋EW/EW for Design（TG）FIX（F）ガラス中央部熱貫流率Ug0.69以下中（M）</t>
  </si>
  <si>
    <t>003ETRFHPPS</t>
  </si>
  <si>
    <t>断熱等+防災リフレム樹脂窓用カバーモール＋EW/EW for Design（TG）FIX（F）ガラス中央部熱貫流率Ug0.69以下小（S）</t>
  </si>
  <si>
    <t>003ETRFHPPX</t>
  </si>
  <si>
    <t>断熱等+防災リフレム樹脂窓用カバーモール＋EW/EW for Design（TG）FIX（F）ガラス中央部熱貫流率Ug0.69以下極小（X）</t>
  </si>
  <si>
    <t>003ETRFHSSL</t>
  </si>
  <si>
    <t>断熱等+防災リフレム樹脂窓用カバーモール＋EW/EW for Design（TG）FIX（F）ガラス中央部熱貫流率Ug1.2以下大（L）</t>
  </si>
  <si>
    <t>003ETRFHSSM</t>
  </si>
  <si>
    <t>断熱等+防災リフレム樹脂窓用カバーモール＋EW/EW for Design（TG）FIX（F）ガラス中央部熱貫流率Ug1.2以下中（M）</t>
  </si>
  <si>
    <t>003ETRFHSSS</t>
  </si>
  <si>
    <t>断熱等+防災リフレム樹脂窓用カバーモール＋EW/EW for Design（TG）FIX（F）ガラス中央部熱貫流率Ug1.2以下小（S）</t>
  </si>
  <si>
    <t>003ETRFHSSX</t>
  </si>
  <si>
    <t>断熱等+防災リフレム樹脂窓用カバーモール＋EW/EW for Design（TG）FIX（F）ガラス中央部熱貫流率Ug1.2以下極小（X）</t>
  </si>
  <si>
    <t>003ETRFK7ZL</t>
  </si>
  <si>
    <t>断熱等+防災リフレム樹脂窓用カバーモール＋EW/EW for Design（TG）FIX（F）ガラス日射熱取得率：η 0.65以下大（L）</t>
  </si>
  <si>
    <t>003ETRFK7ZM</t>
  </si>
  <si>
    <t>断熱等+防災リフレム樹脂窓用カバーモール＋EW/EW for Design（TG）FIX（F）ガラス日射熱取得率：η 0.65以下中（M）</t>
  </si>
  <si>
    <t>003ETRFK7ZS</t>
  </si>
  <si>
    <t>断熱等+防災リフレム樹脂窓用カバーモール＋EW/EW for Design（TG）FIX（F）ガラス日射熱取得率：η 0.65以下小（S）</t>
  </si>
  <si>
    <t>003ETRPHPPL</t>
  </si>
  <si>
    <t>断熱等+防災リフレム樹脂窓用カバーモール＋EW/EW for Design（TG）プロジェクト（P）ガラス中央部熱貫流率Ug0.69以下大（L）</t>
  </si>
  <si>
    <t>003ETRPHPPM</t>
  </si>
  <si>
    <t>断熱等+防災リフレム樹脂窓用カバーモール＋EW/EW for Design（TG）プロジェクト（P）ガラス中央部熱貫流率Ug0.69以下中（M）</t>
  </si>
  <si>
    <t>003ETRPHPPS</t>
  </si>
  <si>
    <t>断熱等+防災リフレム樹脂窓用カバーモール＋EW/EW for Design（TG）プロジェクト（P）ガラス中央部熱貫流率Ug0.69以下小（S）</t>
  </si>
  <si>
    <t>003ETRPHSSL</t>
  </si>
  <si>
    <t>断熱等+防災リフレム樹脂窓用カバーモール＋EW/EW for Design（TG）プロジェクト（P）ガラス中央部熱貫流率Ug1.2以下大（L）</t>
  </si>
  <si>
    <t>003ETRPHSSM</t>
  </si>
  <si>
    <t>断熱等+防災リフレム樹脂窓用カバーモール＋EW/EW for Design（TG）プロジェクト（P）ガラス中央部熱貫流率Ug1.2以下中（M）</t>
  </si>
  <si>
    <t>003ETRPHSSS</t>
  </si>
  <si>
    <t>断熱等+防災リフレム樹脂窓用カバーモール＋EW/EW for Design（TG）プロジェクト（P）ガラス中央部熱貫流率Ug1.2以下小（S）</t>
  </si>
  <si>
    <t>003ETRPK7ZL</t>
  </si>
  <si>
    <t>断熱等+防災リフレム樹脂窓用カバーモール＋EW/EW for Design（TG）プロジェクト（P）ガラス日射熱取得率：η 0.65以下大（L）</t>
  </si>
  <si>
    <t>003ETRPK7ZM</t>
  </si>
  <si>
    <t>断熱等+防災リフレム樹脂窓用カバーモール＋EW/EW for Design（TG）プロジェクト（P）ガラス日射熱取得率：η 0.65以下中（M）</t>
  </si>
  <si>
    <t>003ETRPK7ZS</t>
  </si>
  <si>
    <t>断熱等+防災リフレム樹脂窓用カバーモール＋EW/EW for Design（TG）プロジェクト（P）ガラス日射熱取得率：η 0.65以下小（S）</t>
  </si>
  <si>
    <t>003RIXHHBBS</t>
  </si>
  <si>
    <t>断熱等+防災リプラス 居室仕様・浴室仕様（樹脂スペーサー）引違い（H）ガラス中央部熱貫流率Ug1.5以下小（S）</t>
  </si>
  <si>
    <t>003RIXHHBBM</t>
  </si>
  <si>
    <t>断熱等+防災リプラス 居室仕様・浴室仕様（樹脂スペーサー）引違い（H）ガラス中央部熱貫流率Ug1.5以下中（M）</t>
  </si>
  <si>
    <t>003RIXHHBBL</t>
  </si>
  <si>
    <t>断熱等+防災リプラス 居室仕様・浴室仕様（樹脂スペーサー）引違い（H）ガラス中央部熱貫流率Ug1.5以下大（L）</t>
  </si>
  <si>
    <t>003RIWHHBBS</t>
  </si>
  <si>
    <t>断熱等+防災リプラス 居室仕様・浴室仕様（アルミスペーサー）引違い（H）ガラス中央部熱貫流率Ug1.3以下小（S）</t>
  </si>
  <si>
    <t>003RIWHHBBM</t>
  </si>
  <si>
    <t>断熱等+防災リプラス 居室仕様・浴室仕様（アルミスペーサー）引違い（H）ガラス中央部熱貫流率Ug1.3以下中（M）</t>
  </si>
  <si>
    <t>003RIWHHBBL</t>
  </si>
  <si>
    <t>断熱等+防災リプラス 居室仕様・浴室仕様（アルミスペーサー）引違い（H）ガラス中央部熱貫流率Ug1.3以下大（L）</t>
  </si>
  <si>
    <t>003RIWHHCCS</t>
  </si>
  <si>
    <t>断熱等+防災リプラス 居室仕様・浴室仕様（アルミスペーサー）引違い（H）ガラス中央部熱貫流率Ug1.8以下小（S）</t>
  </si>
  <si>
    <t>003RIWHHCCM</t>
  </si>
  <si>
    <t>断熱等+防災リプラス 居室仕様・浴室仕様（アルミスペーサー）引違い（H）ガラス中央部熱貫流率Ug1.8以下中（M）</t>
  </si>
  <si>
    <t>003RIWHHCCL</t>
  </si>
  <si>
    <t>断熱等+防災リプラス 居室仕様・浴室仕様（アルミスペーサー）引違い（H）ガラス中央部熱貫流率Ug1.8以下大（L）</t>
  </si>
  <si>
    <t>003RIWHHDDS</t>
  </si>
  <si>
    <t>断熱等+防災リプラス 居室仕様・浴室仕様（アルミスペーサー）引違い（H）ガラス中央部熱貫流率Ug2.9以下小（S）</t>
  </si>
  <si>
    <t>003RIWHHDDM</t>
  </si>
  <si>
    <t>断熱等+防災リプラス 居室仕様・浴室仕様（アルミスペーサー）引違い（H）ガラス中央部熱貫流率Ug2.9以下中（M）</t>
  </si>
  <si>
    <t>003RIWHHDDL</t>
  </si>
  <si>
    <t>断熱等+防災リプラス 居室仕様・浴室仕様（アルミスペーサー）引違い（H）ガラス中央部熱貫流率Ug2.9以下大（L）</t>
  </si>
  <si>
    <t>003RIXTHAAX</t>
  </si>
  <si>
    <t>断熱等+防災リプラス 居室仕様・浴室仕様（樹脂スペーサー）開き（T）ガラス中央部熱貫流率Ug1.2以下極小（X）</t>
  </si>
  <si>
    <t>003RIXTHAAS</t>
  </si>
  <si>
    <t>断熱等+防災リプラス 居室仕様・浴室仕様（樹脂スペーサー）開き（T）ガラス中央部熱貫流率Ug1.2以下小（S）</t>
  </si>
  <si>
    <t>003RIXTHAAM</t>
  </si>
  <si>
    <t>断熱等+防災リプラス 居室仕様・浴室仕様（樹脂スペーサー）開き（T）ガラス中央部熱貫流率Ug1.2以下中（M）</t>
  </si>
  <si>
    <t>003RIXTHAAL</t>
  </si>
  <si>
    <t>断熱等+防災リプラス 居室仕様・浴室仕様（樹脂スペーサー）開き（T）ガラス中央部熱貫流率Ug1.2以下大（L）</t>
  </si>
  <si>
    <t>003RIXTHBBS</t>
  </si>
  <si>
    <t>断熱等+防災リプラス 居室仕様・浴室仕様（樹脂スペーサー）開き（T）ガラス中央部熱貫流率Ug1.5以下小（S）</t>
  </si>
  <si>
    <t>003RIXTHBBM</t>
  </si>
  <si>
    <t>断熱等+防災リプラス 居室仕様・浴室仕様（樹脂スペーサー）開き（T）ガラス中央部熱貫流率Ug1.5以下中（M）</t>
  </si>
  <si>
    <t>003RIXTHBBL</t>
  </si>
  <si>
    <t>断熱等+防災リプラス 居室仕様・浴室仕様（樹脂スペーサー）開き（T）ガラス中央部熱貫流率Ug1.5以下大（L）</t>
  </si>
  <si>
    <t>003RIWTHBBS</t>
  </si>
  <si>
    <t>断熱等+防災リプラス 居室仕様・浴室仕様（アルミスペーサー）開き（T）ガラス中央部熱貫流率Ug1.5以下小（S）</t>
  </si>
  <si>
    <t>003RIWTHBBM</t>
  </si>
  <si>
    <t>断熱等+防災リプラス 居室仕様・浴室仕様（アルミスペーサー）開き（T）ガラス中央部熱貫流率Ug1.5以下中（M）</t>
  </si>
  <si>
    <t>003RIWTHBBL</t>
  </si>
  <si>
    <t>断熱等+防災リプラス 居室仕様・浴室仕様（アルミスペーサー）開き（T）ガラス中央部熱貫流率Ug1.5以下大（L）</t>
  </si>
  <si>
    <t>003RIWTHCCS</t>
  </si>
  <si>
    <t>断熱等+防災リプラス 居室仕様・浴室仕様（アルミスペーサー）開き（T）ガラス中央部熱貫流率Ug1.8以下小（S）</t>
  </si>
  <si>
    <t>003RIWTHCCM</t>
  </si>
  <si>
    <t>断熱等+防災リプラス 居室仕様・浴室仕様（アルミスペーサー）開き（T）ガラス中央部熱貫流率Ug1.8以下中（M）</t>
  </si>
  <si>
    <t>003RIWTHCCL</t>
  </si>
  <si>
    <t>断熱等+防災リプラス 居室仕様・浴室仕様（アルミスペーサー）開き（T）ガラス中央部熱貫流率Ug1.8以下大（L）</t>
  </si>
  <si>
    <t>003RIWTHDDS</t>
  </si>
  <si>
    <t>断熱等+防災リプラス 居室仕様・浴室仕様（アルミスペーサー）開き（T）ガラス中央部熱貫流率Ug2.9以下小（S）</t>
  </si>
  <si>
    <t>003RIWTHDDM</t>
  </si>
  <si>
    <t>断熱等+防災リプラス 居室仕様・浴室仕様（アルミスペーサー）開き（T）ガラス中央部熱貫流率Ug2.9以下中（M）</t>
  </si>
  <si>
    <t>003RIWTHDDL</t>
  </si>
  <si>
    <t>断熱等+防災リプラス 居室仕様・浴室仕様（アルミスペーサー）開き（T）ガラス中央部熱貫流率Ug2.9以下大（L）</t>
  </si>
  <si>
    <t>003RIXHK7ZS</t>
  </si>
  <si>
    <t>断熱等+防災リプラス 居室仕様・浴室仕様（樹脂スペーサー）引違い（H）ガラス日射熱取得率：η 0.65以下小（S）</t>
  </si>
  <si>
    <t>003RIXHK7ZM</t>
  </si>
  <si>
    <t>断熱等+防災リプラス 居室仕様・浴室仕様（樹脂スペーサー）引違い（H）ガラス日射熱取得率：η 0.65以下中（M）</t>
  </si>
  <si>
    <t>003RIXHK7ZL</t>
  </si>
  <si>
    <t>断熱等+防災リプラス 居室仕様・浴室仕様（樹脂スペーサー）引違い（H）ガラス日射熱取得率：η 0.65以下大（L）</t>
  </si>
  <si>
    <t>003RIXTK7ZS</t>
  </si>
  <si>
    <t>断熱等+防災リプラス 居室仕様・浴室仕様（樹脂スペーサー）開き（T）ガラス日射熱取得率：η 0.65以下小（S）</t>
  </si>
  <si>
    <t>003RIXTK7ZM</t>
  </si>
  <si>
    <t>断熱等+防災リプラス 居室仕様・浴室仕様（樹脂スペーサー）開き（T）ガラス日射熱取得率：η 0.65以下中（M）</t>
  </si>
  <si>
    <t>003RIXTK7ZL</t>
  </si>
  <si>
    <t>断熱等+防災リプラス 居室仕様・浴室仕様（樹脂スペーサー）開き（T）ガラス日射熱取得率：η 0.65以下大（L）</t>
  </si>
  <si>
    <t>003RIWHK7ZS</t>
  </si>
  <si>
    <t>断熱等+防災リプラス 居室仕様・浴室仕様（アルミスペーサー）引違い（H）ガラス日射熱取得率：η 0.65以下小（S）</t>
  </si>
  <si>
    <t>003RIWHK7ZM</t>
  </si>
  <si>
    <t>断熱等+防災リプラス 居室仕様・浴室仕様（アルミスペーサー）引違い（H）ガラス日射熱取得率：η 0.65以下中（M）</t>
  </si>
  <si>
    <t>003RIWHK7ZL</t>
  </si>
  <si>
    <t>断熱等+防災リプラス 居室仕様・浴室仕様（アルミスペーサー）引違い（H）ガラス日射熱取得率：η 0.65以下大（L）</t>
  </si>
  <si>
    <t>003RIWTK7ZS</t>
  </si>
  <si>
    <t>断熱等+防災リプラス 居室仕様・浴室仕様（アルミスペーサー）開き（T）ガラス日射熱取得率：η 0.65以下小（S）</t>
  </si>
  <si>
    <t>003RIWTK7ZM</t>
  </si>
  <si>
    <t>断熱等+防災リプラス 居室仕様・浴室仕様（アルミスペーサー）開き（T）ガラス日射熱取得率：η 0.65以下中（M）</t>
  </si>
  <si>
    <t>003RIWTK7ZL</t>
  </si>
  <si>
    <t>断熱等+防災リプラス 居室仕様・浴室仕様（アルミスペーサー）開き（T）ガラス日射熱取得率：η 0.65以下大（L）</t>
  </si>
  <si>
    <t>003URSHFJCL</t>
  </si>
  <si>
    <t>断熱等+防災内付ＲＳⅡ（ＰＧ障子）引違い（H）Low-E複層 ガス層：10mm以上大（L）</t>
  </si>
  <si>
    <t>003URSHFJCM</t>
  </si>
  <si>
    <t>断熱等+防災内付ＲＳⅡ（ＰＧ障子）引違い（H）Low-E複層 ガス層：10mm以上中（M）</t>
  </si>
  <si>
    <t>003URSHFJCS</t>
  </si>
  <si>
    <t>断熱等+防災内付ＲＳⅡ（ＰＧ障子）引違い（H）Low-E複層 ガス層：10mm以上小（S）</t>
  </si>
  <si>
    <t>003URSHFLDL</t>
  </si>
  <si>
    <t>断熱等+防災内付ＲＳⅡ（ＰＧ障子）引違い（H）Low-E複層 ガス層：10mm未満大（L）</t>
  </si>
  <si>
    <t>003URSHFLDM</t>
  </si>
  <si>
    <t>断熱等+防災内付ＲＳⅡ（ＰＧ障子）引違い（H）Low-E複層 ガス層：10mm未満中（M）</t>
  </si>
  <si>
    <t>003URSHFLDS</t>
  </si>
  <si>
    <t>断熱等+防災内付ＲＳⅡ（ＰＧ障子）引違い（H）Low-E複層 ガス層：10mm未満小（S）</t>
  </si>
  <si>
    <t>003URSHFKCL</t>
  </si>
  <si>
    <t>断熱等+防災内付ＲＳⅡ（ＰＧ障子）引違い（H）Low-E複層 空気層：14mm以上大（L）</t>
  </si>
  <si>
    <t>003URSHFKCM</t>
  </si>
  <si>
    <t>断熱等+防災内付ＲＳⅡ（ＰＧ障子）引違い（H）Low-E複層 空気層：14mm以上中（M）</t>
  </si>
  <si>
    <t>003URSHFKCS</t>
  </si>
  <si>
    <t>断熱等+防災内付ＲＳⅡ（ＰＧ障子）引違い（H）Low-E複層 空気層：14mm以上小（S）</t>
  </si>
  <si>
    <t>003URSHFMDL</t>
  </si>
  <si>
    <t>断熱等+防災内付ＲＳⅡ（ＰＧ障子）引違い（H）Low-E複層 空気層：7mm以上大（L）</t>
  </si>
  <si>
    <t>003URSHFMDM</t>
  </si>
  <si>
    <t>断熱等+防災内付ＲＳⅡ（ＰＧ障子）引違い（H）Low-E複層 空気層：7mm以上中（M）</t>
  </si>
  <si>
    <t>003URSHFMDS</t>
  </si>
  <si>
    <t>断熱等+防災内付ＲＳⅡ（ＰＧ障子）引違い（H）Low-E複層 空気層：7mm以上小（S）</t>
  </si>
  <si>
    <t>003URSHFNEL</t>
  </si>
  <si>
    <t>断熱等+防災内付ＲＳⅡ（ＰＧ障子）引違い（H）Low-E複層 空気層：7mm未満大（L）</t>
  </si>
  <si>
    <t>003URSHFNEM</t>
  </si>
  <si>
    <t>断熱等+防災内付ＲＳⅡ（ＰＧ障子）引違い（H）Low-E複層 空気層：7mm未満中（M）</t>
  </si>
  <si>
    <t>003URSHFNES</t>
  </si>
  <si>
    <t>断熱等+防災内付ＲＳⅡ（ＰＧ障子）引違い（H）Low-E複層 空気層：7mm未満小（S）</t>
  </si>
  <si>
    <t>003URSHFPEL</t>
  </si>
  <si>
    <t>断熱等+防災内付ＲＳⅡ（ＰＧ障子）引違い（H）複層 空気層：厚み問わず大（L）</t>
  </si>
  <si>
    <t>003URSHFPEM</t>
  </si>
  <si>
    <t>断熱等+防災内付ＲＳⅡ（ＰＧ障子）引違い（H）複層 空気層：厚み問わず中（M）</t>
  </si>
  <si>
    <t>003URSHFPES</t>
  </si>
  <si>
    <t>断熱等+防災内付ＲＳⅡ（ＰＧ障子）引違い（H）複層 空気層：厚み問わず小（S）</t>
  </si>
  <si>
    <t>003ATXHFJCL</t>
  </si>
  <si>
    <t>断熱等+防災ＡＴＵ（ＰＧ障子）引違い（H）Low-E複層 ガス層：10mm以上大（L）</t>
  </si>
  <si>
    <t>003ATXHFJCM</t>
  </si>
  <si>
    <t>断熱等+防災ＡＴＵ（ＰＧ障子）引違い（H）Low-E複層 ガス層：10mm以上中（M）</t>
  </si>
  <si>
    <t>003ATXHFJCS</t>
  </si>
  <si>
    <t>断熱等+防災ＡＴＵ（ＰＧ障子）引違い（H）Low-E複層 ガス層：10mm以上小（S）</t>
  </si>
  <si>
    <t>003ATXHFLDL</t>
  </si>
  <si>
    <t>断熱等+防災ＡＴＵ（ＰＧ障子）引違い（H）Low-E複層 ガス層：10mm未満大（L）</t>
  </si>
  <si>
    <t>003ATXHFLDM</t>
  </si>
  <si>
    <t>断熱等+防災ＡＴＵ（ＰＧ障子）引違い（H）Low-E複層 ガス層：10mm未満中（M）</t>
  </si>
  <si>
    <t>003ATXHFLDS</t>
  </si>
  <si>
    <t>断熱等+防災ＡＴＵ（ＰＧ障子）引違い（H）Low-E複層 ガス層：10mm未満小（S）</t>
  </si>
  <si>
    <t>003ATXHFKCL</t>
  </si>
  <si>
    <t>断熱等+防災ＡＴＵ（ＰＧ障子）引違い（H）Low-E複層 空気層：14mm以上大（L）</t>
  </si>
  <si>
    <t>003ATXHFKCM</t>
  </si>
  <si>
    <t>断熱等+防災ＡＴＵ（ＰＧ障子）引違い（H）Low-E複層 空気層：14mm以上中（M）</t>
  </si>
  <si>
    <t>003ATXHFKCS</t>
  </si>
  <si>
    <t>断熱等+防災ＡＴＵ（ＰＧ障子）引違い（H）Low-E複層 空気層：14mm以上小（S）</t>
  </si>
  <si>
    <t>003ATXHFMDL</t>
  </si>
  <si>
    <t>断熱等+防災ＡＴＵ（ＰＧ障子）引違い（H）Low-E複層 空気層：7mm以上大（L）</t>
  </si>
  <si>
    <t>003ATXHFMDM</t>
  </si>
  <si>
    <t>断熱等+防災ＡＴＵ（ＰＧ障子）引違い（H）Low-E複層 空気層：7mm以上中（M）</t>
  </si>
  <si>
    <t>003ATXHFMDS</t>
  </si>
  <si>
    <t>断熱等+防災ＡＴＵ（ＰＧ障子）引違い（H）Low-E複層 空気層：7mm以上小（S）</t>
  </si>
  <si>
    <t>003ATXHFNEL</t>
  </si>
  <si>
    <t>断熱等+防災ＡＴＵ（ＰＧ障子）引違い（H）Low-E複層 空気層：7mm未満大（L）</t>
  </si>
  <si>
    <t>003ATXHFNEM</t>
  </si>
  <si>
    <t>断熱等+防災ＡＴＵ（ＰＧ障子）引違い（H）Low-E複層 空気層：7mm未満中（M）</t>
  </si>
  <si>
    <t>003ATXHFNES</t>
  </si>
  <si>
    <t>断熱等+防災ＡＴＵ（ＰＧ障子）引違い（H）Low-E複層 空気層：7mm未満小（S）</t>
  </si>
  <si>
    <t>003ATXHFPEL</t>
  </si>
  <si>
    <t>断熱等+防災ＡＴＵ（ＰＧ障子）引違い（H）複層 空気層：厚み問わず大（L）</t>
  </si>
  <si>
    <t>003ATXHFPEM</t>
  </si>
  <si>
    <t>断熱等+防災ＡＴＵ（ＰＧ障子）引違い（H）複層 空気層：厚み問わず中（M）</t>
  </si>
  <si>
    <t>003ATXHFPES</t>
  </si>
  <si>
    <t>断熱等+防災ＡＴＵ（ＰＧ障子）引違い（H）複層 空気層：厚み問わず小（S）</t>
  </si>
  <si>
    <t>003URSHK7ZL</t>
  </si>
  <si>
    <t>断熱等+防災内付ＲＳⅡ（ＰＧ障子）引違い（H）ガラス日射熱取得率：η 0.65以下大（L）</t>
  </si>
  <si>
    <t>003URSHK7ZM</t>
  </si>
  <si>
    <t>断熱等+防災内付ＲＳⅡ（ＰＧ障子）引違い（H）ガラス日射熱取得率：η 0.65以下中（M）</t>
  </si>
  <si>
    <t>003URSHK7ZS</t>
  </si>
  <si>
    <t>断熱等+防災内付ＲＳⅡ（ＰＧ障子）引違い（H）ガラス日射熱取得率：η 0.65以下小（S）</t>
  </si>
  <si>
    <t>003ATXHK7ZL</t>
  </si>
  <si>
    <t>断熱等+防災ＡＴＵ（ＰＧ障子）引違い（H）ガラス日射熱取得率：η 0.65以下大（L）</t>
  </si>
  <si>
    <t>003ATXHK7ZM</t>
  </si>
  <si>
    <t>断熱等+防災ＡＴＵ（ＰＧ障子）引違い（H）ガラス日射熱取得率：η 0.65以下中（M）</t>
  </si>
  <si>
    <t>003ATXHK7ZS</t>
  </si>
  <si>
    <t>断熱等+防災ＡＴＵ（ＰＧ障子）引違い（H）ガラス日射熱取得率：η 0.65以下小（S）</t>
  </si>
  <si>
    <t>003SBYHHBBS</t>
  </si>
  <si>
    <t>断熱等+防災オープンウィン・サーモスⅡ-Hタイプ引違い（H）ガラス中央部熱貫流率Ug1.4以下小（S）</t>
  </si>
  <si>
    <t>003SBYHHBBM</t>
  </si>
  <si>
    <t>断熱等+防災オープンウィン・サーモスⅡ-Hタイプ引違い（H）ガラス中央部熱貫流率Ug1.4以下中（M）</t>
  </si>
  <si>
    <t>003SBYHHBBL</t>
  </si>
  <si>
    <t>断熱等+防災オープンウィン・サーモスⅡ-Hタイプ引違い（H）ガラス中央部熱貫流率Ug1.4以下大（L）</t>
  </si>
  <si>
    <t>003SBYHHCCS</t>
  </si>
  <si>
    <t>断熱等+防災オープンウィン・サーモスⅡ-Hタイプ引違い（H）ガラス中央部熱貫流率Ug1.8以下小（S）</t>
  </si>
  <si>
    <t>003SBYHHCCM</t>
  </si>
  <si>
    <t>断熱等+防災オープンウィン・サーモスⅡ-Hタイプ引違い（H）ガラス中央部熱貫流率Ug1.8以下中（M）</t>
  </si>
  <si>
    <t>003SBYHHCCL</t>
  </si>
  <si>
    <t>断熱等+防災オープンウィン・サーモスⅡ-Hタイプ引違い（H）ガラス中央部熱貫流率Ug1.8以下大（L）</t>
  </si>
  <si>
    <t>003SBYHHDDS</t>
  </si>
  <si>
    <t>断熱等+防災オープンウィン・サーモスⅡ-Hタイプ引違い（H）ガラス中央部熱貫流率Ug2.9以下小（S）</t>
  </si>
  <si>
    <t>003SBYHHDDM</t>
  </si>
  <si>
    <t>断熱等+防災オープンウィン・サーモスⅡ-Hタイプ引違い（H）ガラス中央部熱貫流率Ug2.9以下中（M）</t>
  </si>
  <si>
    <t>003SBYHHDDL</t>
  </si>
  <si>
    <t>断熱等+防災オープンウィン・サーモスⅡ-Hタイプ引違い（H）ガラス中央部熱貫流率Ug2.9以下大（L）</t>
  </si>
  <si>
    <t>003SBYWHBBS</t>
  </si>
  <si>
    <t>断熱等+防災オープンウィン・サーモスⅡ-Hタイプ折り（W）ガラス中央部熱貫流率Ug1.4以下小（S）</t>
  </si>
  <si>
    <t>003SBYWHBBM</t>
  </si>
  <si>
    <t>断熱等+防災オープンウィン・サーモスⅡ-Hタイプ折り（W）ガラス中央部熱貫流率Ug1.4以下中（M）</t>
  </si>
  <si>
    <t>003SBYWHBBL</t>
  </si>
  <si>
    <t>断熱等+防災オープンウィン・サーモスⅡ-Hタイプ折り（W）ガラス中央部熱貫流率Ug1.4以下大（L）</t>
  </si>
  <si>
    <t>003SBYWHCCS</t>
  </si>
  <si>
    <t>断熱等+防災オープンウィン・サーモスⅡ-Hタイプ折り（W）ガラス中央部熱貫流率Ug1.8以下小（S）</t>
  </si>
  <si>
    <t>003SBYWHCCM</t>
  </si>
  <si>
    <t>断熱等+防災オープンウィン・サーモスⅡ-Hタイプ折り（W）ガラス中央部熱貫流率Ug1.8以下中（M）</t>
  </si>
  <si>
    <t>003SBYWHCCL</t>
  </si>
  <si>
    <t>断熱等+防災オープンウィン・サーモスⅡ-Hタイプ折り（W）ガラス中央部熱貫流率Ug1.8以下大（L）</t>
  </si>
  <si>
    <t>003SBYWHDDS</t>
  </si>
  <si>
    <t>断熱等+防災オープンウィン・サーモスⅡ-Hタイプ折り（W）ガラス中央部熱貫流率Ug2.9以下小（S）</t>
  </si>
  <si>
    <t>003SBYWHDDM</t>
  </si>
  <si>
    <t>断熱等+防災オープンウィン・サーモスⅡ-Hタイプ折り（W）ガラス中央部熱貫流率Ug2.9以下中（M）</t>
  </si>
  <si>
    <t>003SBYWHDDL</t>
  </si>
  <si>
    <t>断熱等+防災オープンウィン・サーモスⅡ-Hタイプ折り（W）ガラス中央部熱貫流率Ug2.9以下大（L）</t>
  </si>
  <si>
    <t>003SBZHHBBS</t>
  </si>
  <si>
    <t>断熱等+防災オープンウィン・サーモスLタイプ引違い（H）ガラス中央部熱貫流率Ug1.4以下小（S）</t>
  </si>
  <si>
    <t>003SBZHHBBM</t>
  </si>
  <si>
    <t>断熱等+防災オープンウィン・サーモスLタイプ引違い（H）ガラス中央部熱貫流率Ug1.4以下中（M）</t>
  </si>
  <si>
    <t>003SBZHHBBL</t>
  </si>
  <si>
    <t>断熱等+防災オープンウィン・サーモスLタイプ引違い（H）ガラス中央部熱貫流率Ug1.4以下大（L）</t>
  </si>
  <si>
    <t>003SBZHHCCS</t>
  </si>
  <si>
    <t>断熱等+防災オープンウィン・サーモスLタイプ引違い（H）ガラス中央部熱貫流率Ug1.8以下小（S）</t>
  </si>
  <si>
    <t>003SBZHHCCM</t>
  </si>
  <si>
    <t>断熱等+防災オープンウィン・サーモスLタイプ引違い（H）ガラス中央部熱貫流率Ug1.8以下中（M）</t>
  </si>
  <si>
    <t>003SBZHHCCL</t>
  </si>
  <si>
    <t>断熱等+防災オープンウィン・サーモスLタイプ引違い（H）ガラス中央部熱貫流率Ug1.8以下大（L）</t>
  </si>
  <si>
    <t>003SBZHHDDS</t>
  </si>
  <si>
    <t>断熱等+防災オープンウィン・サーモスLタイプ引違い（H）ガラス中央部熱貫流率Ug2.9以下小（S）</t>
  </si>
  <si>
    <t>003SBZHHDDM</t>
  </si>
  <si>
    <t>断熱等+防災オープンウィン・サーモスLタイプ引違い（H）ガラス中央部熱貫流率Ug2.9以下中（M）</t>
  </si>
  <si>
    <t>003SBZHHDDL</t>
  </si>
  <si>
    <t>断熱等+防災オープンウィン・サーモスLタイプ引違い（H）ガラス中央部熱貫流率Ug2.9以下大（L）</t>
  </si>
  <si>
    <t>003SBZWHBBS</t>
  </si>
  <si>
    <t>断熱等+防災オープンウィン・サーモスLタイプ折り（W）ガラス中央部熱貫流率Ug1.4以下小（S）</t>
  </si>
  <si>
    <t>003SBZWHBBM</t>
  </si>
  <si>
    <t>断熱等+防災オープンウィン・サーモスLタイプ折り（W）ガラス中央部熱貫流率Ug1.4以下中（M）</t>
  </si>
  <si>
    <t>003SBZWHBBL</t>
  </si>
  <si>
    <t>断熱等+防災オープンウィン・サーモスLタイプ折り（W）ガラス中央部熱貫流率Ug1.4以下大（L）</t>
  </si>
  <si>
    <t>003SBZWHCCS</t>
  </si>
  <si>
    <t>断熱等+防災オープンウィン・サーモスLタイプ折り（W）ガラス中央部熱貫流率Ug1.8以下小（S）</t>
  </si>
  <si>
    <t>003SBZWHCCM</t>
  </si>
  <si>
    <t>断熱等+防災オープンウィン・サーモスLタイプ折り（W）ガラス中央部熱貫流率Ug1.8以下中（M）</t>
  </si>
  <si>
    <t>003SBZWHCCL</t>
  </si>
  <si>
    <t>断熱等+防災オープンウィン・サーモスLタイプ折り（W）ガラス中央部熱貫流率Ug1.8以下大（L）</t>
  </si>
  <si>
    <t>003SBZWHDDS</t>
  </si>
  <si>
    <t>断熱等+防災オープンウィン・サーモスLタイプ折り（W）ガラス中央部熱貫流率Ug2.9以下小（S）</t>
  </si>
  <si>
    <t>003SBZWHDDM</t>
  </si>
  <si>
    <t>断熱等+防災オープンウィン・サーモスLタイプ折り（W）ガラス中央部熱貫流率Ug2.9以下中（M）</t>
  </si>
  <si>
    <t>003SBZWHDDL</t>
  </si>
  <si>
    <t>断熱等+防災オープンウィン・サーモスLタイプ折り（W）ガラス中央部熱貫流率Ug2.9以下大（L）</t>
  </si>
  <si>
    <t>003NRTHHBBS</t>
  </si>
  <si>
    <t>断熱等+防災ノンレールサッシ・サーモスⅡ-Hタイプ引違い（H）ガラス中央部熱貫流率Ug1.4以下小（S）</t>
  </si>
  <si>
    <t>003NRTHHBBM</t>
  </si>
  <si>
    <t>断熱等+防災ノンレールサッシ・サーモスⅡ-Hタイプ引違い（H）ガラス中央部熱貫流率Ug1.4以下中（M）</t>
  </si>
  <si>
    <t>003NRTHHBBL</t>
  </si>
  <si>
    <t>断熱等+防災ノンレールサッシ・サーモスⅡ-Hタイプ引違い（H）ガラス中央部熱貫流率Ug1.4以下大（L）</t>
  </si>
  <si>
    <t>003NRTHHCCS</t>
  </si>
  <si>
    <t>断熱等+防災ノンレールサッシ・サーモスⅡ-Hタイプ引違い（H）ガラス中央部熱貫流率Ug1.8以下小（S）</t>
  </si>
  <si>
    <t>003NRTHHCCM</t>
  </si>
  <si>
    <t>断熱等+防災ノンレールサッシ・サーモスⅡ-Hタイプ引違い（H）ガラス中央部熱貫流率Ug1.8以下中（M）</t>
  </si>
  <si>
    <t>003NRTHHCCL</t>
  </si>
  <si>
    <t>断熱等+防災ノンレールサッシ・サーモスⅡ-Hタイプ引違い（H）ガラス中央部熱貫流率Ug1.8以下大（L）</t>
  </si>
  <si>
    <t>003NRTHHDDS</t>
  </si>
  <si>
    <t>断熱等+防災ノンレールサッシ・サーモスⅡ-Hタイプ引違い（H）ガラス中央部熱貫流率Ug2.9以下小（S）</t>
  </si>
  <si>
    <t>003NRTHHDDM</t>
  </si>
  <si>
    <t>断熱等+防災ノンレールサッシ・サーモスⅡ-Hタイプ引違い（H）ガラス中央部熱貫流率Ug2.9以下中（M）</t>
  </si>
  <si>
    <t>003NRTHHDDL</t>
  </si>
  <si>
    <t>断熱等+防災ノンレールサッシ・サーモスⅡ-Hタイプ引違い（H）ガラス中央部熱貫流率Ug2.9以下大（L）</t>
  </si>
  <si>
    <t>003NRLHHBBS</t>
  </si>
  <si>
    <t>断熱等+防災ノンレールサッシ・サーモスLタイプ引違い（H）ガラス中央部熱貫流率Ug1.4以下小（S）</t>
  </si>
  <si>
    <t>003NRLHHBBM</t>
  </si>
  <si>
    <t>断熱等+防災ノンレールサッシ・サーモスLタイプ引違い（H）ガラス中央部熱貫流率Ug1.4以下中（M）</t>
  </si>
  <si>
    <t>003NRLHHBBL</t>
  </si>
  <si>
    <t>断熱等+防災ノンレールサッシ・サーモスLタイプ引違い（H）ガラス中央部熱貫流率Ug1.4以下大（L）</t>
  </si>
  <si>
    <t>003NRLHHCCS</t>
  </si>
  <si>
    <t>断熱等+防災ノンレールサッシ・サーモスLタイプ引違い（H）ガラス中央部熱貫流率Ug1.8以下小（S）</t>
  </si>
  <si>
    <t>003NRLHHCCM</t>
  </si>
  <si>
    <t>断熱等+防災ノンレールサッシ・サーモスLタイプ引違い（H）ガラス中央部熱貫流率Ug1.8以下中（M）</t>
  </si>
  <si>
    <t>003NRLHHCCL</t>
  </si>
  <si>
    <t>断熱等+防災ノンレールサッシ・サーモスLタイプ引違い（H）ガラス中央部熱貫流率Ug1.8以下大（L）</t>
  </si>
  <si>
    <t>003NRLHHDDS</t>
  </si>
  <si>
    <t>断熱等+防災ノンレールサッシ・サーモスLタイプ引違い（H）ガラス中央部熱貫流率Ug2.9以下小（S）</t>
  </si>
  <si>
    <t>003NRLHHDDM</t>
  </si>
  <si>
    <t>断熱等+防災ノンレールサッシ・サーモスLタイプ引違い（H）ガラス中央部熱貫流率Ug2.9以下中（M）</t>
  </si>
  <si>
    <t>003NRLHHDDL</t>
  </si>
  <si>
    <t>断熱等+防災ノンレールサッシ・サーモスLタイプ引違い（H）ガラス中央部熱貫流率Ug2.9以下大（L）</t>
  </si>
  <si>
    <t>003WWXHHCCS</t>
  </si>
  <si>
    <t>断熱等+防災ワイドウィン引違い（H）ガラス中央部熱貫流率Ug1.5以下小（S）</t>
  </si>
  <si>
    <t>003WWXHHCCM</t>
  </si>
  <si>
    <t>断熱等+防災ワイドウィン引違い（H）ガラス中央部熱貫流率Ug1.5以下中（M）</t>
  </si>
  <si>
    <t>003WWXHHCCL</t>
  </si>
  <si>
    <t>断熱等+防災ワイドウィン引違い（H）ガラス中央部熱貫流率Ug1.5以下大（L）</t>
  </si>
  <si>
    <t>003WWXHHEES</t>
  </si>
  <si>
    <t>断熱等+防災ワイドウィン引違い（H）ガラス中央部熱貫流率Ug2.9以下小（S）</t>
  </si>
  <si>
    <t>003WWXHHEEM</t>
  </si>
  <si>
    <t>断熱等+防災ワイドウィン引違い（H）ガラス中央部熱貫流率Ug2.9以下中（M）</t>
  </si>
  <si>
    <t>003WWXHHEEL</t>
  </si>
  <si>
    <t>断熱等+防災ワイドウィン引違い（H）ガラス中央部熱貫流率Ug2.9以下大（L）</t>
  </si>
  <si>
    <t>003WWXFHCCS</t>
  </si>
  <si>
    <t>断熱等+防災ワイドウィンFIX（F）ガラス中央部熱貫流率Ug1.5以下小（S）</t>
  </si>
  <si>
    <t>003WWXFHCCM</t>
  </si>
  <si>
    <t>断熱等+防災ワイドウィンFIX（F）ガラス中央部熱貫流率Ug1.5以下中（M）</t>
  </si>
  <si>
    <t>003WWXFHCCL</t>
  </si>
  <si>
    <t>断熱等+防災ワイドウィンFIX（F）ガラス中央部熱貫流率Ug1.5以下大（L）</t>
  </si>
  <si>
    <t>003WWXFHEES</t>
  </si>
  <si>
    <t>断熱等+防災ワイドウィンFIX（F）ガラス中央部熱貫流率Ug2.9以下小（S）</t>
  </si>
  <si>
    <t>003WWXFHEEM</t>
  </si>
  <si>
    <t>断熱等+防災ワイドウィンFIX（F）ガラス中央部熱貫流率Ug2.9以下中（M）</t>
  </si>
  <si>
    <t>003WWXFHEEL</t>
  </si>
  <si>
    <t>断熱等+防災ワイドウィンFIX（F）ガラス中央部熱貫流率Ug2.9以下大（L）</t>
  </si>
  <si>
    <t>003KHKHCPJL</t>
  </si>
  <si>
    <t>防犯コーディネート 引違い窓・サーモスⅡ-Hタイプ引違い（H）防犯建物部品に適合するガラス大（L）</t>
  </si>
  <si>
    <t>003KHKHCPJM</t>
  </si>
  <si>
    <t>防犯コーディネート 引違い窓・サーモスⅡ-Hタイプ引違い（H）防犯建物部品に適合するガラス中（M）</t>
  </si>
  <si>
    <t>003KHKHCPJS</t>
  </si>
  <si>
    <t>防犯コーディネート 引違い窓・サーモスⅡ-Hタイプ引違い（H）防犯建物部品に適合するガラス小（S）</t>
  </si>
  <si>
    <t>003KHLHCPJL</t>
  </si>
  <si>
    <t>防犯コーディネート 引違い窓・サーモスLタイプ引違い（H）防犯建物部品に適合するガラス大（L）</t>
  </si>
  <si>
    <t>003KHLHCPJM</t>
  </si>
  <si>
    <t>防犯コーディネート 引違い窓・サーモスLタイプ引違い（H）防犯建物部品に適合するガラス中（M）</t>
  </si>
  <si>
    <t>003KHLHCPJS</t>
  </si>
  <si>
    <t>防犯コーディネート 引違い窓・サーモスLタイプ引違い（H）防犯建物部品に適合するガラス小（S）</t>
  </si>
  <si>
    <t>003KFAHCPJL</t>
  </si>
  <si>
    <t>防犯防火戸ＦＧ－Ｈシャッター付引違い窓（ブリッジ枠）引違い（H）防犯建物部品に適合するガラス大（L）</t>
  </si>
  <si>
    <t>003KFAHCPJM</t>
  </si>
  <si>
    <t>防犯防火戸ＦＧ－Ｈシャッター付引違い窓（ブリッジ枠）引違い（H）防犯建物部品に適合するガラス中（M）</t>
  </si>
  <si>
    <t>003KFAHCPJS</t>
  </si>
  <si>
    <t>防犯防火戸ＦＧ－Ｈシャッター付引違い窓（ブリッジ枠）引違い（H）防犯建物部品に適合するガラス小（S）</t>
  </si>
  <si>
    <t>003KJLHCPJL</t>
  </si>
  <si>
    <t>防犯防火戸ＦＧ－Ｈシャッター付引違い窓（レール間カバー枠）引違い（H）防犯建物部品に適合するガラス大（L）</t>
  </si>
  <si>
    <t>003KJLHCPJM</t>
  </si>
  <si>
    <t>防犯防火戸ＦＧ－Ｈシャッター付引違い窓（レール間カバー枠）引違い（H）防犯建物部品に適合するガラス中（M）</t>
  </si>
  <si>
    <t>003KJLHCPJS</t>
  </si>
  <si>
    <t>防犯防火戸ＦＧ－Ｈシャッター付引違い窓（レール間カバー枠）引違い（H）防犯建物部品に適合するガラス小（S）</t>
  </si>
  <si>
    <t>003KFEHCPJL</t>
  </si>
  <si>
    <t>防犯防火戸ＦＧ－Ｌシャッター付引違い窓引違い（H）防犯建物部品に適合するガラス大（L）</t>
  </si>
  <si>
    <t>003KFEHCPJM</t>
  </si>
  <si>
    <t>防犯防火戸ＦＧ－Ｌシャッター付引違い窓引違い（H）防犯建物部品に適合するガラス中（M）</t>
  </si>
  <si>
    <t>003KFEHCPJS</t>
  </si>
  <si>
    <t>防犯防火戸ＦＧ－Ｌシャッター付引違い窓引違い（H）防犯建物部品に適合するガラス小（S）</t>
  </si>
  <si>
    <t>003KFBHCPJL</t>
  </si>
  <si>
    <t>防犯防火戸ＦＧ－Ａシャッター付引違い窓引違い（H）防犯建物部品に適合するガラス大（L）</t>
  </si>
  <si>
    <t>003KFBHCPJM</t>
  </si>
  <si>
    <t>防犯防火戸ＦＧ－Ａシャッター付引違い窓引違い（H）防犯建物部品に適合するガラス中（M）</t>
  </si>
  <si>
    <t>003KFBHCPJS</t>
  </si>
  <si>
    <t>防犯防火戸ＦＧ－Ａシャッター付引違い窓引違い（H）防犯建物部品に適合するガラス小（S）</t>
  </si>
  <si>
    <t>003RIXHCPJS</t>
  </si>
  <si>
    <t>防犯リプラス 居室仕様・浴室仕様（樹脂スペーサー）引違い（H）防犯建物部品に適合するガラス小（S）</t>
  </si>
  <si>
    <t>003RIXHCPJM</t>
  </si>
  <si>
    <t>防犯リプラス 居室仕様・浴室仕様（樹脂スペーサー）引違い（H）防犯建物部品に適合するガラス中（M）</t>
  </si>
  <si>
    <t>003RIXHCPJL</t>
  </si>
  <si>
    <t>防犯リプラス 居室仕様・浴室仕様（樹脂スペーサー）引違い（H）防犯建物部品に適合するガラス大（L）</t>
  </si>
  <si>
    <t>003RIWHCPJS</t>
  </si>
  <si>
    <t>防犯リプラス 居室仕様・浴室仕様（アルミスペーサー）引違い（H）防犯建物部品に適合するガラス小（S）</t>
  </si>
  <si>
    <t>003RIWHCPJM</t>
  </si>
  <si>
    <t>防犯リプラス 居室仕様・浴室仕様（アルミスペーサー）引違い（H）防犯建物部品に適合するガラス中（M）</t>
  </si>
  <si>
    <t>003RIWHCPJL</t>
  </si>
  <si>
    <t>防犯リプラス 居室仕様・浴室仕様（アルミスペーサー）引違い（H）防犯建物部品に適合するガラス大（L）</t>
  </si>
  <si>
    <t>003KHKHDPLL</t>
  </si>
  <si>
    <t>防災コーディネート 引違い窓・サーモスⅡ-Hタイプ引違い（H）防災安全合わせガラス大（L）</t>
  </si>
  <si>
    <t>003KHKHDPLM</t>
  </si>
  <si>
    <t>防災コーディネート 引違い窓・サーモスⅡ-Hタイプ引違い（H）防災安全合わせガラス中（M）</t>
  </si>
  <si>
    <t>003KHKHDPLS</t>
  </si>
  <si>
    <t>防災コーディネート 引違い窓・サーモスⅡ-Hタイプ引違い（H）防災安全合わせガラス小（S）</t>
  </si>
  <si>
    <t>003KHLHDPLL</t>
  </si>
  <si>
    <t>防災コーディネート 引違い窓・サーモスLタイプ引違い（H）防災安全合わせガラス大（L）</t>
  </si>
  <si>
    <t>003KHLHDPLM</t>
  </si>
  <si>
    <t>防災コーディネート 引違い窓・サーモスLタイプ引違い（H）防災安全合わせガラス中（M）</t>
  </si>
  <si>
    <t>003KHLHDPLS</t>
  </si>
  <si>
    <t>防災コーディネート 引違い窓・サーモスLタイプ引違い（H）防災安全合わせガラス小（S）</t>
  </si>
  <si>
    <t>003KHMRDPLL</t>
  </si>
  <si>
    <t>防災オーニング窓・サーモスⅡ-Hタイプルーバー（R）防災安全合わせガラス大（L）</t>
  </si>
  <si>
    <t>003KHMRDPLM</t>
  </si>
  <si>
    <t>防災オーニング窓・サーモスⅡ-Hタイプルーバー（R）防災安全合わせガラス中（M）</t>
  </si>
  <si>
    <t>003KHMRDPLS</t>
  </si>
  <si>
    <t>防災オーニング窓・サーモスⅡ-Hタイプルーバー（R）防災安全合わせガラス小（S）</t>
  </si>
  <si>
    <t>003KHNRDPLL</t>
  </si>
  <si>
    <t>防災オーニング窓・サーモスLタイプルーバー（R）防災安全合わせガラス大（L）</t>
  </si>
  <si>
    <t>003KHNRDPLM</t>
  </si>
  <si>
    <t>防災オーニング窓・サーモスLタイプルーバー（R）防災安全合わせガラス中（M）</t>
  </si>
  <si>
    <t>003KHNRDPLS</t>
  </si>
  <si>
    <t>防災オーニング窓・サーモスLタイプルーバー（R）防災安全合わせガラス小（S）</t>
  </si>
  <si>
    <t>003KHPFDPLL</t>
  </si>
  <si>
    <t>防災台形ＦＩＸ窓・サーモスⅡ-HタイプFIX（F）防災安全合わせガラス大（L）</t>
  </si>
  <si>
    <t>003KHPFDPLM</t>
  </si>
  <si>
    <t>防災台形ＦＩＸ窓・サーモスⅡ-HタイプFIX（F）防災安全合わせガラス中（M）</t>
  </si>
  <si>
    <t>003KHPFDPLS</t>
  </si>
  <si>
    <t>防災台形ＦＩＸ窓・サーモスⅡ-HタイプFIX（F）防災安全合わせガラス小（S）</t>
  </si>
  <si>
    <t>003KHRFDPLL</t>
  </si>
  <si>
    <t>防災台形ＦＩＸ窓・サーモスLタイプFIX（F）防災安全合わせガラス大（L）</t>
  </si>
  <si>
    <t>003KHRFDPLM</t>
  </si>
  <si>
    <t>防災台形ＦＩＸ窓・サーモスLタイプFIX（F）防災安全合わせガラス中（M）</t>
  </si>
  <si>
    <t>003KHRFDPLS</t>
  </si>
  <si>
    <t>防災台形ＦＩＸ窓・サーモスLタイプFIX（F）防災安全合わせガラス小（S）</t>
  </si>
  <si>
    <t>003KHSFDPLL</t>
  </si>
  <si>
    <t>防災サークルＦＩＸ窓・サーモスⅡ-HタイプFIX（F）防災安全合わせガラス大（L）</t>
  </si>
  <si>
    <t>003KHSFDPLM</t>
  </si>
  <si>
    <t>防災サークルＦＩＸ窓・サーモスⅡ-HタイプFIX（F）防災安全合わせガラス中（M）</t>
  </si>
  <si>
    <t>003KHSFDPLS</t>
  </si>
  <si>
    <t>防災サークルＦＩＸ窓・サーモスⅡ-HタイプFIX（F）防災安全合わせガラス小（S）</t>
  </si>
  <si>
    <t>003KHTFDPLL</t>
  </si>
  <si>
    <t>防災サークルＦＩＸ窓・サーモスLタイプFIX（F）防災安全合わせガラス大（L）</t>
  </si>
  <si>
    <t>003KHTFDPLM</t>
  </si>
  <si>
    <t>防災サークルＦＩＸ窓・サーモスLタイプFIX（F）防災安全合わせガラス中（M）</t>
  </si>
  <si>
    <t>003KHTFDPLS</t>
  </si>
  <si>
    <t>防災サークルＦＩＸ窓・サーモスLタイプFIX（F）防災安全合わせガラス小（S）</t>
  </si>
  <si>
    <t>003KHWHDPLL</t>
  </si>
  <si>
    <t>防災断熱土間引戸(中桟腰パネル付除く)・サーモスⅡ-Hタイプ引違い（H）防災安全合わせガラス大（L）</t>
  </si>
  <si>
    <t>003KHWHDPLM</t>
  </si>
  <si>
    <t>防災断熱土間引戸(中桟腰パネル付除く)・サーモスⅡ-Hタイプ引違い（H）防災安全合わせガラス中（M）</t>
  </si>
  <si>
    <t>003KHWHDPLS</t>
  </si>
  <si>
    <t>防災断熱土間引戸(中桟腰パネル付除く)・サーモスⅡ-Hタイプ引違い（H）防災安全合わせガラス小（S）</t>
  </si>
  <si>
    <t>003KHXHDPLL</t>
  </si>
  <si>
    <t>防災断熱土間引戸(中桟腰パネル付除く)・サーモスLタイプ引違い（H）防災安全合わせガラス大（L）</t>
  </si>
  <si>
    <t>003KHXHDPLM</t>
  </si>
  <si>
    <t>防災断熱土間引戸(中桟腰パネル付除く)・サーモスLタイプ引違い（H）防災安全合わせガラス中（M）</t>
  </si>
  <si>
    <t>003KHXHDPLS</t>
  </si>
  <si>
    <t>防災断熱土間引戸(中桟腰パネル付除く)・サーモスLタイプ引違い（H）防災安全合わせガラス小（S）</t>
  </si>
  <si>
    <t>003KHYHDPLL</t>
  </si>
  <si>
    <t>防災ガゼリアN(中桟腰パネル付除く)・サーモスⅡ-Hタイプ引違い（H）防災安全合わせガラス大（L）</t>
  </si>
  <si>
    <t>003KHYHDPLM</t>
  </si>
  <si>
    <t>防災ガゼリアN(中桟腰パネル付除く)・サーモスⅡ-Hタイプ引違い（H）防災安全合わせガラス中（M）</t>
  </si>
  <si>
    <t>003KHYHDPLS</t>
  </si>
  <si>
    <t>防災ガゼリアN(中桟腰パネル付除く)・サーモスⅡ-Hタイプ引違い（H）防災安全合わせガラス小（S）</t>
  </si>
  <si>
    <t>003KHZHDPLL</t>
  </si>
  <si>
    <t>防災ガゼリアN(中桟腰パネル付除く)・サーモスLタイプ引違い（H）防災安全合わせガラス大（L）</t>
  </si>
  <si>
    <t>003KHZHDPLM</t>
  </si>
  <si>
    <t>防災ガゼリアN(中桟腰パネル付除く)・サーモスLタイプ引違い（H）防災安全合わせガラス中（M）</t>
  </si>
  <si>
    <t>003KHZHDPLS</t>
  </si>
  <si>
    <t>防災ガゼリアN(中桟腰パネル付除く)・サーモスLタイプ引違い（H）防災安全合わせガラス小（S）</t>
  </si>
  <si>
    <t>003KFAHDPLL</t>
  </si>
  <si>
    <t>防災防火戸ＦＧ－Ｈシャッター付引違い窓（ブリッジ枠）引違い（H）防災安全合わせガラス大（L）</t>
  </si>
  <si>
    <t>003KFAHDPLM</t>
  </si>
  <si>
    <t>防災防火戸ＦＧ－Ｈシャッター付引違い窓（ブリッジ枠）引違い（H）防災安全合わせガラス中（M）</t>
  </si>
  <si>
    <t>003KFAHDPLS</t>
  </si>
  <si>
    <t>防災防火戸ＦＧ－Ｈシャッター付引違い窓（ブリッジ枠）引違い（H）防災安全合わせガラス小（S）</t>
  </si>
  <si>
    <t>003KJLHDPLL</t>
  </si>
  <si>
    <t>防災防火戸ＦＧ－Ｈシャッター付引違い窓（レール間カバー枠）引違い（H）防災安全合わせガラス大（L）</t>
  </si>
  <si>
    <t>003KJLHDPLM</t>
  </si>
  <si>
    <t>防災防火戸ＦＧ－Ｈシャッター付引違い窓（レール間カバー枠）引違い（H）防災安全合わせガラス中（M）</t>
  </si>
  <si>
    <t>003KJLHDPLS</t>
  </si>
  <si>
    <t>防災防火戸ＦＧ－Ｈシャッター付引違い窓（レール間カバー枠）引違い（H）防災安全合わせガラス小（S）</t>
  </si>
  <si>
    <t>003KJMHDPLL</t>
  </si>
  <si>
    <t>防災防火戸ＦＧ－Ｈシャッター付引違い窓（中桟付）引違い（H）防災安全合わせガラス大（L）</t>
  </si>
  <si>
    <t>003KJMHDPLM</t>
  </si>
  <si>
    <t>防災防火戸ＦＧ－Ｈシャッター付引違い窓（中桟付）引違い（H）防災安全合わせガラス中（M）</t>
  </si>
  <si>
    <t>003KJMHDPLS</t>
  </si>
  <si>
    <t>防災防火戸ＦＧ－Ｈシャッター付引違い窓（中桟付）引違い（H）防災安全合わせガラス小（S）</t>
  </si>
  <si>
    <t>003KFEHDPLL</t>
  </si>
  <si>
    <t>防災防火戸ＦＧ－Ｌシャッター付引違い窓引違い（H）防災安全合わせガラス大（L）</t>
  </si>
  <si>
    <t>003KFEHDPLM</t>
  </si>
  <si>
    <t>防災防火戸ＦＧ－Ｌシャッター付引違い窓引違い（H）防災安全合わせガラス中（M）</t>
  </si>
  <si>
    <t>003KFEHDPLS</t>
  </si>
  <si>
    <t>防災防火戸ＦＧ－Ｌシャッター付引違い窓引違い（H）防災安全合わせガラス小（S）</t>
  </si>
  <si>
    <t>003KJNHDPLL</t>
  </si>
  <si>
    <t>防災防火戸ＦＧ－Ｌシャッター付引違い窓（中桟付）引違い（H）防災安全合わせガラス大（L）</t>
  </si>
  <si>
    <t>003KJNHDPLM</t>
  </si>
  <si>
    <t>防災防火戸ＦＧ－Ｌシャッター付引違い窓（中桟付）引違い（H）防災安全合わせガラス中（M）</t>
  </si>
  <si>
    <t>003KJNHDPLS</t>
  </si>
  <si>
    <t>防災防火戸ＦＧ－Ｌシャッター付引違い窓（中桟付）引違い（H）防災安全合わせガラス小（S）</t>
  </si>
  <si>
    <t>003KFBHDPLL</t>
  </si>
  <si>
    <t>防災防火戸ＦＧ－Ａシャッター付引違い窓引違い（H）防災安全合わせガラス大（L）</t>
  </si>
  <si>
    <t>003KFBHDPLM</t>
  </si>
  <si>
    <t>防災防火戸ＦＧ－Ａシャッター付引違い窓引違い（H）防災安全合わせガラス中（M）</t>
  </si>
  <si>
    <t>003KFBHDPLS</t>
  </si>
  <si>
    <t>防災防火戸ＦＧ－Ａシャッター付引違い窓引違い（H）防災安全合わせガラス小（S）</t>
  </si>
  <si>
    <t>003EPRHDPLL</t>
  </si>
  <si>
    <t>防災リフレム樹脂窓用カバーモール＋EW/EW for Design（PG）（スペーサー材質問わず）引違い（H）防災安全合わせガラス大（L）</t>
  </si>
  <si>
    <t>003EPRHDPLM</t>
  </si>
  <si>
    <t>防災リフレム樹脂窓用カバーモール＋EW/EW for Design（PG）（スペーサー材質問わず）引違い（H）防災安全合わせガラス中（M）</t>
  </si>
  <si>
    <t>003EPRHDPLS</t>
  </si>
  <si>
    <t>防災リフレム樹脂窓用カバーモール＋EW/EW for Design（PG）（スペーサー材質問わず）引違い（H）防災安全合わせガラス小（S）</t>
  </si>
  <si>
    <t>003EPRTDPLL</t>
  </si>
  <si>
    <t>防災リフレム樹脂窓用カバーモール＋EW/EW for Design（PG）（スペーサー材質問わず）開き（T）防災安全合わせガラス大（L）</t>
  </si>
  <si>
    <t>003EPRTDPLM</t>
  </si>
  <si>
    <t>防災リフレム樹脂窓用カバーモール＋EW/EW for Design（PG）（スペーサー材質問わず）開き（T）防災安全合わせガラス中（M）</t>
  </si>
  <si>
    <t>003EPRTDPLS</t>
  </si>
  <si>
    <t>防災リフレム樹脂窓用カバーモール＋EW/EW for Design（PG）（スペーサー材質問わず）開き（T）防災安全合わせガラス小（S）</t>
  </si>
  <si>
    <t>003EPRFDPLL</t>
  </si>
  <si>
    <t>防災リフレム樹脂窓用カバーモール＋EW/EW for Design（PG）（スペーサー材質問わず）FIX（F）防災安全合わせガラス大（L）</t>
  </si>
  <si>
    <t>003EPRFDPLM</t>
  </si>
  <si>
    <t>防災リフレム樹脂窓用カバーモール＋EW/EW for Design（PG）（スペーサー材質問わず）FIX（F）防災安全合わせガラス中（M）</t>
  </si>
  <si>
    <t>003EPRFDPLS</t>
  </si>
  <si>
    <t>防災リフレム樹脂窓用カバーモール＋EW/EW for Design（PG）（スペーサー材質問わず）FIX（F）防災安全合わせガラス小（S）</t>
  </si>
  <si>
    <t>003EPRPDPLL</t>
  </si>
  <si>
    <t>防災リフレム樹脂窓用カバーモール＋EW/EW for Design（PG）（スペーサー材質問わず）プロジェクト（P）防災安全合わせガラス大（L）</t>
  </si>
  <si>
    <t>003EPRPDPLM</t>
  </si>
  <si>
    <t>防災リフレム樹脂窓用カバーモール＋EW/EW for Design（PG）（スペーサー材質問わず）プロジェクト（P）防災安全合わせガラス中（M）</t>
  </si>
  <si>
    <t>003EPRPDPLS</t>
  </si>
  <si>
    <t>防災リフレム樹脂窓用カバーモール＋EW/EW for Design（PG）（スペーサー材質問わず）プロジェクト（P）防災安全合わせガラス小（S）</t>
  </si>
  <si>
    <t>003ETRHDPLL</t>
  </si>
  <si>
    <t>防災リフレム樹脂窓用カバーモール＋EW/EW for Design（TG）引違い（H）防災安全合わせガラス大（L）</t>
  </si>
  <si>
    <t>003ETRHDPLM</t>
  </si>
  <si>
    <t>防災リフレム樹脂窓用カバーモール＋EW/EW for Design（TG）引違い（H）防災安全合わせガラス中（M）</t>
  </si>
  <si>
    <t>003ETRHDPLS</t>
  </si>
  <si>
    <t>防災リフレム樹脂窓用カバーモール＋EW/EW for Design（TG）引違い（H）防災安全合わせガラス小（S）</t>
  </si>
  <si>
    <t>003ETRTDPLL</t>
  </si>
  <si>
    <t>防災リフレム樹脂窓用カバーモール＋EW/EW for Design（TG）開き（T）防災安全合わせガラス大（L）</t>
  </si>
  <si>
    <t>003ETRTDPLM</t>
  </si>
  <si>
    <t>防災リフレム樹脂窓用カバーモール＋EW/EW for Design（TG）開き（T）防災安全合わせガラス中（M）</t>
  </si>
  <si>
    <t>003ETRTDPLS</t>
  </si>
  <si>
    <t>防災リフレム樹脂窓用カバーモール＋EW/EW for Design（TG）開き（T）防災安全合わせガラス小（S）</t>
  </si>
  <si>
    <t>003ETRFDPLL</t>
  </si>
  <si>
    <t>防災リフレム樹脂窓用カバーモール＋EW/EW for Design（TG）FIX（F）防災安全合わせガラス大（L）</t>
  </si>
  <si>
    <t>003ETRFDPLM</t>
  </si>
  <si>
    <t>防災リフレム樹脂窓用カバーモール＋EW/EW for Design（TG）FIX（F）防災安全合わせガラス中（M）</t>
  </si>
  <si>
    <t>003ETRFDPLS</t>
  </si>
  <si>
    <t>防災リフレム樹脂窓用カバーモール＋EW/EW for Design（TG）FIX（F）防災安全合わせガラス小（S）</t>
  </si>
  <si>
    <t>003ETRPDPLL</t>
  </si>
  <si>
    <t>防災リフレム樹脂窓用カバーモール＋EW/EW for Design（TG）プロジェクト（P）防災安全合わせガラス大（L）</t>
  </si>
  <si>
    <t>003ETRPDPLM</t>
  </si>
  <si>
    <t>防災リフレム樹脂窓用カバーモール＋EW/EW for Design（TG）プロジェクト（P）防災安全合わせガラス中（M）</t>
  </si>
  <si>
    <t>003ETRPDPLS</t>
  </si>
  <si>
    <t>防災リフレム樹脂窓用カバーモール＋EW/EW for Design（TG）プロジェクト（P）防災安全合わせガラス小（S）</t>
  </si>
  <si>
    <t>003RIXHDPLS</t>
  </si>
  <si>
    <t>防災リプラス 居室仕様・浴室仕様（樹脂スペーサー）引違い（H）防災安全合わせガラス小（S）</t>
  </si>
  <si>
    <t>003RIXHDPLM</t>
  </si>
  <si>
    <t>防災リプラス 居室仕様・浴室仕様（樹脂スペーサー）引違い（H）防災安全合わせガラス中（M）</t>
  </si>
  <si>
    <t>003RIXHDPLL</t>
  </si>
  <si>
    <t>防災リプラス 居室仕様・浴室仕様（樹脂スペーサー）引違い（H）防災安全合わせガラス大（L）</t>
  </si>
  <si>
    <t>003RIWHDPLS</t>
  </si>
  <si>
    <t>防災リプラス 居室仕様・浴室仕様（アルミスペーサー）引違い（H）防災安全合わせガラス小（S）</t>
  </si>
  <si>
    <t>003RIWHDPLM</t>
  </si>
  <si>
    <t>防災リプラス 居室仕様・浴室仕様（アルミスペーサー）引違い（H）防災安全合わせガラス中（M）</t>
  </si>
  <si>
    <t>003RIWHDPLL</t>
  </si>
  <si>
    <t>防災リプラス 居室仕様・浴室仕様（アルミスペーサー）引違い（H）防災安全合わせガラス大（L）</t>
  </si>
  <si>
    <t>003RIXTDPLS</t>
  </si>
  <si>
    <t>防災リプラス 居室仕様・浴室仕様（樹脂スペーサー）開き（T）防災安全合わせガラス小（S）</t>
  </si>
  <si>
    <t>003RIXTDPLM</t>
  </si>
  <si>
    <t>防災リプラス 居室仕様・浴室仕様（樹脂スペーサー）開き（T）防災安全合わせガラス中（M）</t>
  </si>
  <si>
    <t>003RIXTDPLL</t>
  </si>
  <si>
    <t>防災リプラス 居室仕様・浴室仕様（樹脂スペーサー）開き（T）防災安全合わせガラス大（L）</t>
  </si>
  <si>
    <t>003RIWTDPLS</t>
  </si>
  <si>
    <t>防災リプラス 居室仕様・浴室仕様（アルミスペーサー）開き（T）防災安全合わせガラス小（S）</t>
  </si>
  <si>
    <t>003RIWTDPLM</t>
  </si>
  <si>
    <t>防災リプラス 居室仕様・浴室仕様（アルミスペーサー）開き（T）防災安全合わせガラス中（M）</t>
  </si>
  <si>
    <t>003RIWTDPLL</t>
  </si>
  <si>
    <t>防災リプラス 居室仕様・浴室仕様（アルミスペーサー）開き（T）防災安全合わせガラス大（L）</t>
  </si>
  <si>
    <t>003URSHDPLL</t>
  </si>
  <si>
    <t>防災内付ＲＳⅡ（ＰＧ障子）引違い（H）防災安全合わせガラス大（L）</t>
  </si>
  <si>
    <t>003URSHDPLM</t>
  </si>
  <si>
    <t>防災内付ＲＳⅡ（ＰＧ障子）引違い（H）防災安全合わせガラス中（M）</t>
  </si>
  <si>
    <t>003URSHDPLS</t>
  </si>
  <si>
    <t>防災内付ＲＳⅡ（ＰＧ障子）引違い（H）防災安全合わせガラス小（S）</t>
  </si>
  <si>
    <t>003ATXHDPLL</t>
  </si>
  <si>
    <t>防災ＡＴＵ（ＰＧ障子）引違い（H）防災安全合わせガラス大（L）</t>
  </si>
  <si>
    <t>003ATXHDPLM</t>
  </si>
  <si>
    <t>防災ＡＴＵ（ＰＧ障子）引違い（H）防災安全合わせガラス中（M）</t>
  </si>
  <si>
    <t>003ATXHDPLS</t>
  </si>
  <si>
    <t>防災ＡＴＵ（ＰＧ障子）引違い（H）防災安全合わせガラス小（S）</t>
  </si>
  <si>
    <t>003KHKHSPKL</t>
  </si>
  <si>
    <t>防音コーディネート 引違い窓・サーモスⅡ-Hタイプ引違い（H）一方が公称3mm以上、他方が公称3mm以上※中空層は6mm以上16mm以下の1層とする大（L）</t>
  </si>
  <si>
    <t>003KHKHSPKM</t>
  </si>
  <si>
    <t>防音コーディネート 引違い窓・サーモスⅡ-Hタイプ引違い（H）一方が公称3mm以上、他方が公称3mm以上※中空層は6mm以上16mm以下の1層とする中（M）</t>
  </si>
  <si>
    <t>003KHKHSPKS</t>
  </si>
  <si>
    <t>防音コーディネート 引違い窓・サーモスⅡ-Hタイプ引違い（H）一方が公称3mm以上、他方が公称3mm以上※中空層は6mm以上16mm以下の1層とする小（S）</t>
  </si>
  <si>
    <t>003KHLHSPKL</t>
  </si>
  <si>
    <t>防音コーディネート 引違い窓・サーモスLタイプ引違い（H）一方が公称3mm以上、他方が公称3mm以上※中空層は6mm以上16mm以下の1層とする大（L）</t>
  </si>
  <si>
    <t>003KHLHSPKM</t>
  </si>
  <si>
    <t>防音コーディネート 引違い窓・サーモスLタイプ引違い（H）一方が公称3mm以上、他方が公称3mm以上※中空層は6mm以上16mm以下の1層とする中（M）</t>
  </si>
  <si>
    <t>003KHLHSPKS</t>
  </si>
  <si>
    <t>防音コーディネート 引違い窓・サーモスLタイプ引違い（H）一方が公称3mm以上、他方が公称3mm以上※中空層は6mm以上16mm以下の1層とする小（S）</t>
  </si>
  <si>
    <t>003KHMRSPKL</t>
  </si>
  <si>
    <t>防音オーニング窓・サーモスⅡ-Hタイプルーバー（R）一方が公称3mm以上、他方が公称3mm以上※中空層は6mm以上16mm以下の1層とする大（L）</t>
  </si>
  <si>
    <t>003KHMRSPKM</t>
  </si>
  <si>
    <t>防音オーニング窓・サーモスⅡ-Hタイプルーバー（R）一方が公称3mm以上、他方が公称3mm以上※中空層は6mm以上16mm以下の1層とする中（M）</t>
  </si>
  <si>
    <t>003KHMRSPKS</t>
  </si>
  <si>
    <t>防音オーニング窓・サーモスⅡ-Hタイプルーバー（R）一方が公称3mm以上、他方が公称3mm以上※中空層は6mm以上16mm以下の1層とする小（S）</t>
  </si>
  <si>
    <t>003KHNRSPKL</t>
  </si>
  <si>
    <t>防音オーニング窓・サーモスLタイプルーバー（R）一方が公称3mm以上、他方が公称3mm以上※中空層は6mm以上16mm以下の1層とする大（L）</t>
  </si>
  <si>
    <t>003KHNRSPKM</t>
  </si>
  <si>
    <t>防音オーニング窓・サーモスLタイプルーバー（R）一方が公称3mm以上、他方が公称3mm以上※中空層は6mm以上16mm以下の1層とする中（M）</t>
  </si>
  <si>
    <t>003KHNRSPKS</t>
  </si>
  <si>
    <t>防音オーニング窓・サーモスLタイプルーバー（R）一方が公称3mm以上、他方が公称3mm以上※中空層は6mm以上16mm以下の1層とする小（S）</t>
  </si>
  <si>
    <t>003KHPFSPKL</t>
  </si>
  <si>
    <t>防音台形ＦＩＸ窓・サーモスⅡ-HタイプFIX（F）一方が公称3mm以上、他方が公称3mm以上※中空層は6mm以上16mm以下の1層とする大（L）</t>
  </si>
  <si>
    <t>003KHPFSPKM</t>
  </si>
  <si>
    <t>防音台形ＦＩＸ窓・サーモスⅡ-HタイプFIX（F）一方が公称3mm以上、他方が公称3mm以上※中空層は6mm以上16mm以下の1層とする中（M）</t>
  </si>
  <si>
    <t>003KHPFSPKS</t>
  </si>
  <si>
    <t>防音台形ＦＩＸ窓・サーモスⅡ-HタイプFIX（F）一方が公称3mm以上、他方が公称3mm以上※中空層は6mm以上16mm以下の1層とする小（S）</t>
  </si>
  <si>
    <t>003KHRFSPKL</t>
  </si>
  <si>
    <t>防音台形ＦＩＸ窓・サーモスLタイプFIX（F）一方が公称3mm以上、他方が公称3mm以上※中空層は6mm以上16mm以下の1層とする大（L）</t>
  </si>
  <si>
    <t>003KHRFSPKM</t>
  </si>
  <si>
    <t>防音台形ＦＩＸ窓・サーモスLタイプFIX（F）一方が公称3mm以上、他方が公称3mm以上※中空層は6mm以上16mm以下の1層とする中（M）</t>
  </si>
  <si>
    <t>003KHRFSPKS</t>
  </si>
  <si>
    <t>防音台形ＦＩＸ窓・サーモスLタイプFIX（F）一方が公称3mm以上、他方が公称3mm以上※中空層は6mm以上16mm以下の1層とする小（S）</t>
  </si>
  <si>
    <t>003KHSFSPKL</t>
  </si>
  <si>
    <t>防音サークルＦＩＸ窓・サーモスⅡ-HタイプFIX（F）一方が公称3mm以上、他方が公称3mm以上※中空層は6mm以上16mm以下の1層とする大（L）</t>
  </si>
  <si>
    <t>003KHSFSPKM</t>
  </si>
  <si>
    <t>防音サークルＦＩＸ窓・サーモスⅡ-HタイプFIX（F）一方が公称3mm以上、他方が公称3mm以上※中空層は6mm以上16mm以下の1層とする中（M）</t>
  </si>
  <si>
    <t>003KHSFSPKS</t>
  </si>
  <si>
    <t>防音サークルＦＩＸ窓・サーモスⅡ-HタイプFIX（F）一方が公称3mm以上、他方が公称3mm以上※中空層は6mm以上16mm以下の1層とする小（S）</t>
  </si>
  <si>
    <t>003KHTFSPKL</t>
  </si>
  <si>
    <t>防音サークルＦＩＸ窓・サーモスLタイプFIX（F）一方が公称3mm以上、他方が公称3mm以上※中空層は6mm以上16mm以下の1層とする大（L）</t>
  </si>
  <si>
    <t>003KHTFSPKM</t>
  </si>
  <si>
    <t>防音サークルＦＩＸ窓・サーモスLタイプFIX（F）一方が公称3mm以上、他方が公称3mm以上※中空層は6mm以上16mm以下の1層とする中（M）</t>
  </si>
  <si>
    <t>003KHTFSPKS</t>
  </si>
  <si>
    <t>防音サークルＦＩＸ窓・サーモスLタイプFIX（F）一方が公称3mm以上、他方が公称3mm以上※中空層は6mm以上16mm以下の1層とする小（S）</t>
  </si>
  <si>
    <t>003KHWHSPKL</t>
  </si>
  <si>
    <t>防音断熱土間引戸(中桟腰パネル付除く)・サーモスⅡ-Hタイプ引違い（H）一方が公称3mm以上、他方が公称3mm以上※中空層は6mm以上16mm以下の1層とする大（L）</t>
  </si>
  <si>
    <t>003KHWHSPKM</t>
  </si>
  <si>
    <t>防音断熱土間引戸(中桟腰パネル付除く)・サーモスⅡ-Hタイプ引違い（H）一方が公称3mm以上、他方が公称3mm以上※中空層は6mm以上16mm以下の1層とする中（M）</t>
  </si>
  <si>
    <t>003KHWHSPKS</t>
  </si>
  <si>
    <t>防音断熱土間引戸(中桟腰パネル付除く)・サーモスⅡ-Hタイプ引違い（H）一方が公称3mm以上、他方が公称3mm以上※中空層は6mm以上16mm以下の1層とする小（S）</t>
  </si>
  <si>
    <t>003KHXHSPKL</t>
  </si>
  <si>
    <t>防音断熱土間引戸(中桟腰パネル付除く)・サーモスLタイプ引違い（H）一方が公称3mm以上、他方が公称3mm以上※中空層は6mm以上16mm以下の1層とする大（L）</t>
  </si>
  <si>
    <t>003KHXHSPKM</t>
  </si>
  <si>
    <t>防音断熱土間引戸(中桟腰パネル付除く)・サーモスLタイプ引違い（H）一方が公称3mm以上、他方が公称3mm以上※中空層は6mm以上16mm以下の1層とする中（M）</t>
  </si>
  <si>
    <t>003KHXHSPKS</t>
  </si>
  <si>
    <t>防音断熱土間引戸(中桟腰パネル付除く)・サーモスLタイプ引違い（H）一方が公称3mm以上、他方が公称3mm以上※中空層は6mm以上16mm以下の1層とする小（S）</t>
  </si>
  <si>
    <t>003KHYHSPKL</t>
  </si>
  <si>
    <t>防音ガゼリアN(中桟腰パネル付除く)・サーモスⅡ-Hタイプ引違い（H）一方が公称3mm以上、他方が公称3mm以上※中空層は6mm以上16mm以下の1層とする大（L）</t>
  </si>
  <si>
    <t>003KHYHSPKM</t>
  </si>
  <si>
    <t>防音ガゼリアN(中桟腰パネル付除く)・サーモスⅡ-Hタイプ引違い（H）一方が公称3mm以上、他方が公称3mm以上※中空層は6mm以上16mm以下の1層とする中（M）</t>
  </si>
  <si>
    <t>003KHYHSPKS</t>
  </si>
  <si>
    <t>防音ガゼリアN(中桟腰パネル付除く)・サーモスⅡ-Hタイプ引違い（H）一方が公称3mm以上、他方が公称3mm以上※中空層は6mm以上16mm以下の1層とする小（S）</t>
  </si>
  <si>
    <t>003KHZHSPKL</t>
  </si>
  <si>
    <t>防音ガゼリアN(中桟腰パネル付除く)・サーモスLタイプ引違い（H）一方が公称3mm以上、他方が公称3mm以上※中空層は6mm以上16mm以下の1層とする大（L）</t>
  </si>
  <si>
    <t>003KHZHSPKM</t>
  </si>
  <si>
    <t>防音ガゼリアN(中桟腰パネル付除く)・サーモスLタイプ引違い（H）一方が公称3mm以上、他方が公称3mm以上※中空層は6mm以上16mm以下の1層とする中（M）</t>
  </si>
  <si>
    <t>003KHZHSPKS</t>
  </si>
  <si>
    <t>防音ガゼリアN(中桟腰パネル付除く)・サーモスLタイプ引違い（H）一方が公称3mm以上、他方が公称3mm以上※中空層は6mm以上16mm以下の1層とする小（S）</t>
  </si>
  <si>
    <t>003KJAHSPKL</t>
  </si>
  <si>
    <t>防音ガゼリアN(中桟腰パネル付除く)・アルミタイプ引違い（H）一方が公称3mm以上、他方が公称4mm以上※同じ厚さの単板ガラスで構成されたものを除く※中空層は6mm以上16mm以下の1層とする大（L）</t>
  </si>
  <si>
    <t>003KJAHSPKM</t>
  </si>
  <si>
    <t>防音ガゼリアN(中桟腰パネル付除く)・アルミタイプ引違い（H）一方が公称3mm以上、他方が公称4mm以上※同じ厚さの単板ガラスで構成されたものを除く※中空層は6mm以上16mm以下の1層とする中（M）</t>
  </si>
  <si>
    <t>003KJAHSPKS</t>
  </si>
  <si>
    <t>防音ガゼリアN(中桟腰パネル付除く)・アルミタイプ引違い（H）一方が公称3mm以上、他方が公称4mm以上※同じ厚さの単板ガラスで構成されたものを除く※中空層は6mm以上16mm以下の1層とする小（S）</t>
  </si>
  <si>
    <t>003KJGHSPKL</t>
  </si>
  <si>
    <t>防音防火戸ガゼリアN・サーモスⅡ-Hタイプ引違い（H）一方が公称3mm以上、他方が公称4mm以上※同じ厚さの単板ガラスで構成されたものを除く※中空層は6mm以上16mm以下の1層とする大（L）</t>
  </si>
  <si>
    <t>003KJGHSPKM</t>
  </si>
  <si>
    <t>防音防火戸ガゼリアN・サーモスⅡ-Hタイプ引違い（H）一方が公称3mm以上、他方が公称4mm以上※同じ厚さの単板ガラスで構成されたものを除く※中空層は6mm以上16mm以下の1層とする中（M）</t>
  </si>
  <si>
    <t>003KJGHSPKS</t>
  </si>
  <si>
    <t>防音防火戸ガゼリアN・サーモスⅡ-Hタイプ引違い（H）一方が公称3mm以上、他方が公称4mm以上※同じ厚さの単板ガラスで構成されたものを除く※中空層は6mm以上16mm以下の1層とする小（S）</t>
  </si>
  <si>
    <t>003KJHHSPKL</t>
  </si>
  <si>
    <t>防音防火戸ガゼリアN・サーモスLタイプ引違い（H）一方が公称3mm以上、他方が公称4mm以上※同じ厚さの単板ガラスで構成されたものを除く※中空層は6mm以上16mm以下の1層とする大（L）</t>
  </si>
  <si>
    <t>003KJHHSPKM</t>
  </si>
  <si>
    <t>防音防火戸ガゼリアN・サーモスLタイプ引違い（H）一方が公称3mm以上、他方が公称4mm以上※同じ厚さの単板ガラスで構成されたものを除く※中空層は6mm以上16mm以下の1層とする中（M）</t>
  </si>
  <si>
    <t>003KJHHSPKS</t>
  </si>
  <si>
    <t>防音防火戸ガゼリアN・サーモスLタイプ引違い（H）一方が公称3mm以上、他方が公称4mm以上※同じ厚さの単板ガラスで構成されたものを除く※中空層は6mm以上16mm以下の1層とする小（S）</t>
  </si>
  <si>
    <t>003EPRHSPKL</t>
  </si>
  <si>
    <t>防音リフレム樹脂窓用カバーモール＋EW/EW for Design（PG）（スペーサー材質問わず）引違い（H）一方が公称3mm以上、他方が公称3mm以上※中空層は6mm以上16mm以下の1層とする大（L）</t>
  </si>
  <si>
    <t>003EPRHSPKM</t>
  </si>
  <si>
    <t>防音リフレム樹脂窓用カバーモール＋EW/EW for Design（PG）（スペーサー材質問わず）引違い（H）一方が公称3mm以上、他方が公称3mm以上※中空層は6mm以上16mm以下の1層とする中（M）</t>
  </si>
  <si>
    <t>003EPRHSPKS</t>
  </si>
  <si>
    <t>防音リフレム樹脂窓用カバーモール＋EW/EW for Design（PG）（スペーサー材質問わず）引違い（H）一方が公称3mm以上、他方が公称3mm以上※中空層は6mm以上16mm以下の1層とする小（S）</t>
  </si>
  <si>
    <t>003EPRTSPKL</t>
  </si>
  <si>
    <t>防音リフレム樹脂窓用カバーモール＋EW/EW for Design（PG）（スペーサー材質問わず）開き（T）一方が公称3mm以上、他方が公称3mm以上※中空層は6mm以上16mm以下の1層とする大（L）</t>
  </si>
  <si>
    <t>003EPRTSPKM</t>
  </si>
  <si>
    <t>防音リフレム樹脂窓用カバーモール＋EW/EW for Design（PG）（スペーサー材質問わず）開き（T）一方が公称3mm以上、他方が公称3mm以上※中空層は6mm以上16mm以下の1層とする中（M）</t>
  </si>
  <si>
    <t>003EPRTSPKS</t>
  </si>
  <si>
    <t>防音リフレム樹脂窓用カバーモール＋EW/EW for Design（PG）（スペーサー材質問わず）開き（T）一方が公称3mm以上、他方が公称3mm以上※中空層は6mm以上16mm以下の1層とする小（S）</t>
  </si>
  <si>
    <t>003EPRFSPKL</t>
  </si>
  <si>
    <t>防音リフレム樹脂窓用カバーモール＋EW/EW for Design（PG）（スペーサー材質問わず）FIX（F）一方が公称3mm以上、他方が公称3mm以上※中空層は6mm以上16mm以下の1層とする大（L）</t>
  </si>
  <si>
    <t>003EPRFSPKM</t>
  </si>
  <si>
    <t>防音リフレム樹脂窓用カバーモール＋EW/EW for Design（PG）（スペーサー材質問わず）FIX（F）一方が公称3mm以上、他方が公称3mm以上※中空層は6mm以上16mm以下の1層とする中（M）</t>
  </si>
  <si>
    <t>003EPRFSPKS</t>
  </si>
  <si>
    <t>防音リフレム樹脂窓用カバーモール＋EW/EW for Design（PG）（スペーサー材質問わず）FIX（F）一方が公称3mm以上、他方が公称3mm以上※中空層は6mm以上16mm以下の1層とする小（S）</t>
  </si>
  <si>
    <t>003EPRPSPKL</t>
  </si>
  <si>
    <t>防音リフレム樹脂窓用カバーモール＋EW/EW for Design（PG）（スペーサー材質問わず）プロジェクト（P）一方が公称3mm以上、他方が公称3mm以上※中空層は6mm以上16mm以下の1層とする大（L）</t>
  </si>
  <si>
    <t>003EPRPSPKM</t>
  </si>
  <si>
    <t>防音リフレム樹脂窓用カバーモール＋EW/EW for Design（PG）（スペーサー材質問わず）プロジェクト（P）一方が公称3mm以上、他方が公称3mm以上※中空層は6mm以上16mm以下の1層とする中（M）</t>
  </si>
  <si>
    <t>003EPRPSPKS</t>
  </si>
  <si>
    <t>防音リフレム樹脂窓用カバーモール＋EW/EW for Design（PG）（スペーサー材質問わず）プロジェクト（P）一方が公称3mm以上、他方が公称3mm以上※中空層は6mm以上16mm以下の1層とする小（S）</t>
  </si>
  <si>
    <t>003RIXHSPKS</t>
  </si>
  <si>
    <t>防音リプラス 居室仕様・浴室仕様（樹脂スペーサー）引違い（H）一方が公称3mm以上、他方が公称3mm以上※中空層は6mm以上16mm以下の1層とする小（S）</t>
  </si>
  <si>
    <t>003RIXHSPKM</t>
  </si>
  <si>
    <t>防音リプラス 居室仕様・浴室仕様（樹脂スペーサー）引違い（H）一方が公称3mm以上、他方が公称3mm以上※中空層は6mm以上16mm以下の1層とする中（M）</t>
  </si>
  <si>
    <t>003RIXHSPKL</t>
  </si>
  <si>
    <t>防音リプラス 居室仕様・浴室仕様（樹脂スペーサー）引違い（H）一方が公称3mm以上、他方が公称3mm以上※中空層は6mm以上16mm以下の1層とする大（L）</t>
  </si>
  <si>
    <t>003RIWHSPKS</t>
  </si>
  <si>
    <t>防音リプラス 居室仕様・浴室仕様（アルミスペーサー）引違い（H）一方が公称3mm以上、他方が公称3mm以上※中空層は6mm以上16mm以下の1層とする小（S）</t>
  </si>
  <si>
    <t>003RIWHSPKM</t>
  </si>
  <si>
    <t>防音リプラス 居室仕様・浴室仕様（アルミスペーサー）引違い（H）一方が公称3mm以上、他方が公称3mm以上※中空層は6mm以上16mm以下の1層とする中（M）</t>
  </si>
  <si>
    <t>003RIWHSPKL</t>
  </si>
  <si>
    <t>防音リプラス 居室仕様・浴室仕様（アルミスペーサー）引違い（H）一方が公称3mm以上、他方が公称3mm以上※中空層は6mm以上16mm以下の1層とする大（L）</t>
  </si>
  <si>
    <t>003RIXTSPKS</t>
  </si>
  <si>
    <t>防音リプラス 居室仕様・浴室仕様（樹脂スペーサー）開き（T）一方が公称3mm以上、他方が公称3mm以上※中空層は6mm以上16mm以下の1層とする小（S）</t>
  </si>
  <si>
    <t>003RIXTSPKM</t>
  </si>
  <si>
    <t>防音リプラス 居室仕様・浴室仕様（樹脂スペーサー）開き（T）一方が公称3mm以上、他方が公称3mm以上※中空層は6mm以上16mm以下の1層とする中（M）</t>
  </si>
  <si>
    <t>003RIXTSPKL</t>
  </si>
  <si>
    <t>防音リプラス 居室仕様・浴室仕様（樹脂スペーサー）開き（T）一方が公称3mm以上、他方が公称3mm以上※中空層は6mm以上16mm以下の1層とする大（L）</t>
  </si>
  <si>
    <t>003RIWTSPKS</t>
  </si>
  <si>
    <t>防音リプラス 居室仕様・浴室仕様（アルミスペーサー）開き（T）一方が公称3mm以上、他方が公称3mm以上※中空層は6mm以上16mm以下の1層とする小（S）</t>
  </si>
  <si>
    <t>003RIWTSPKM</t>
  </si>
  <si>
    <t>防音リプラス 居室仕様・浴室仕様（アルミスペーサー）開き（T）一方が公称3mm以上、他方が公称3mm以上※中空層は6mm以上16mm以下の1層とする中（M）</t>
  </si>
  <si>
    <t>003RIWTSPKL</t>
  </si>
  <si>
    <t>防音リプラス 居室仕様・浴室仕様（アルミスペーサー）開き（T）一方が公称3mm以上、他方が公称3mm以上※中空層は6mm以上16mm以下の1層とする大（L）</t>
  </si>
  <si>
    <t>003URSHSPKL</t>
  </si>
  <si>
    <t>防音内付ＲＳⅡ（ＰＧ障子）引違い（H）一方が公称3mm以上、他方が公称4mm以上※同じ厚さの単板ガラスで構成されたものを除く※中空層は6mm以上16mm以下の1層とする大（L）</t>
  </si>
  <si>
    <t>003URSHSPKM</t>
  </si>
  <si>
    <t>防音内付ＲＳⅡ（ＰＧ障子）引違い（H）一方が公称3mm以上、他方が公称4mm以上※同じ厚さの単板ガラスで構成されたものを除く※中空層は6mm以上16mm以下の1層とする中（M）</t>
  </si>
  <si>
    <t>003URSHSPKS</t>
  </si>
  <si>
    <t>防音内付ＲＳⅡ（ＰＧ障子）引違い（H）一方が公称3mm以上、他方が公称4mm以上※同じ厚さの単板ガラスで構成されたものを除く※中空層は6mm以上16mm以下の1層とする小（S）</t>
  </si>
  <si>
    <t>003ATXHSPKL</t>
  </si>
  <si>
    <t>防音ＡＴＵ（ＰＧ障子）引違い（H）一方が公称3mm以上、他方が公称4mm以上※同じ厚さの単板ガラスで構成されたものを除く※中空層は6mm以上16mm以下の1層とする大（L）</t>
  </si>
  <si>
    <t>003ATXHSPKM</t>
  </si>
  <si>
    <t>防音ＡＴＵ（ＰＧ障子）引違い（H）一方が公称3mm以上、他方が公称4mm以上※同じ厚さの単板ガラスで構成されたものを除く※中空層は6mm以上16mm以下の1層とする中（M）</t>
  </si>
  <si>
    <t>003ATXHSPKS</t>
  </si>
  <si>
    <t>防音ＡＴＵ（ＰＧ障子）引違い（H）一方が公称3mm以上、他方が公称4mm以上※同じ厚さの単板ガラスで構成されたものを除く※中空層は6mm以上16mm以下の1層とする小（S）</t>
  </si>
  <si>
    <t>出窓</t>
  </si>
  <si>
    <t>出窓・サーモスⅡ-Hタイプ</t>
  </si>
  <si>
    <t>003KHUXEBBL</t>
  </si>
  <si>
    <t>断熱等出窓・サーモスⅡ-Hタイプその他（X）ガラス中央部熱貫流率Ug1.4以下大（L）</t>
  </si>
  <si>
    <t>出窓・サーモスⅡ-Hタイプその他（X）</t>
  </si>
  <si>
    <t>003KHUXEBBM</t>
  </si>
  <si>
    <t>断熱等出窓・サーモスⅡ-Hタイプその他（X）ガラス中央部熱貫流率Ug1.4以下中（M）</t>
  </si>
  <si>
    <t>003KHUXEBBS</t>
  </si>
  <si>
    <t>断熱等出窓・サーモスⅡ-Hタイプその他（X）ガラス中央部熱貫流率Ug1.4以下小（S）</t>
  </si>
  <si>
    <t>003KHUXECCL</t>
  </si>
  <si>
    <t>断熱等出窓・サーモスⅡ-Hタイプその他（X）ガラス中央部熱貫流率Ug1.8以下大（L）</t>
  </si>
  <si>
    <t>003KHUXECCM</t>
  </si>
  <si>
    <t>断熱等出窓・サーモスⅡ-Hタイプその他（X）ガラス中央部熱貫流率Ug1.8以下中（M）</t>
  </si>
  <si>
    <t>003KHUXECCS</t>
  </si>
  <si>
    <t>断熱等出窓・サーモスⅡ-Hタイプその他（X）ガラス中央部熱貫流率Ug1.8以下小（S）</t>
  </si>
  <si>
    <t>003KHUXEDDL</t>
  </si>
  <si>
    <t>断熱等出窓・サーモスⅡ-Hタイプその他（X）ガラス中央部熱貫流率Ug2.9以下大（L）</t>
  </si>
  <si>
    <t>003KHUXEDDM</t>
  </si>
  <si>
    <t>断熱等出窓・サーモスⅡ-Hタイプその他（X）ガラス中央部熱貫流率Ug2.9以下中（M）</t>
  </si>
  <si>
    <t>003KHUXEDDS</t>
  </si>
  <si>
    <t>断熱等出窓・サーモスⅡ-Hタイプその他（X）ガラス中央部熱貫流率Ug2.9以下小（S）</t>
  </si>
  <si>
    <t>出窓・サーモスLタイプ</t>
  </si>
  <si>
    <t>003KHVXEBBL</t>
  </si>
  <si>
    <t>断熱等出窓・サーモスLタイプその他（X）ガラス中央部熱貫流率Ug1.4以下大（L）</t>
  </si>
  <si>
    <t>出窓・サーモスLタイプその他（X）</t>
  </si>
  <si>
    <t>003KHVXEBBM</t>
  </si>
  <si>
    <t>断熱等出窓・サーモスLタイプその他（X）ガラス中央部熱貫流率Ug1.4以下中（M）</t>
  </si>
  <si>
    <t>003KHVXEBBS</t>
  </si>
  <si>
    <t>断熱等出窓・サーモスLタイプその他（X）ガラス中央部熱貫流率Ug1.4以下小（S）</t>
  </si>
  <si>
    <t>003KHVXECCL</t>
  </si>
  <si>
    <t>断熱等出窓・サーモスLタイプその他（X）ガラス中央部熱貫流率Ug1.8以下大（L）</t>
  </si>
  <si>
    <t>003KHVXECCM</t>
  </si>
  <si>
    <t>断熱等出窓・サーモスLタイプその他（X）ガラス中央部熱貫流率Ug1.8以下中（M）</t>
  </si>
  <si>
    <t>003KHVXECCS</t>
  </si>
  <si>
    <t>断熱等出窓・サーモスLタイプその他（X）ガラス中央部熱貫流率Ug1.8以下小（S）</t>
  </si>
  <si>
    <t>003KHVXEDDL</t>
  </si>
  <si>
    <t>断熱等出窓・サーモスLタイプその他（X）ガラス中央部熱貫流率Ug2.9以下大（L）</t>
  </si>
  <si>
    <t>003KHVXEDDM</t>
  </si>
  <si>
    <t>断熱等出窓・サーモスLタイプその他（X）ガラス中央部熱貫流率Ug2.9以下中（M）</t>
  </si>
  <si>
    <t>003KHVXEDDS</t>
  </si>
  <si>
    <t>断熱等出窓・サーモスLタイプその他（X）ガラス中央部熱貫流率Ug2.9以下小（S）</t>
  </si>
  <si>
    <t>リプラス 居室仕様・浴室仕様（樹脂スペーサー）引違い窓 中桟付</t>
  </si>
  <si>
    <t>003RICHEBBS</t>
  </si>
  <si>
    <t>断熱等リプラス 居室仕様・浴室仕様（樹脂スペーサー）引違い窓 中桟付引違い（H）ガラス中央部熱貫流率Ug1.2以下小（S）</t>
  </si>
  <si>
    <t>リプラス 居室仕様・浴室仕様（樹脂スペーサー）引違い窓 中桟付引違い（H）</t>
  </si>
  <si>
    <t>003RICHEBBM</t>
  </si>
  <si>
    <t>断熱等リプラス 居室仕様・浴室仕様（樹脂スペーサー）引違い窓 中桟付引違い（H）ガラス中央部熱貫流率Ug1.2以下中（M）</t>
  </si>
  <si>
    <t>003RICHEBBL</t>
  </si>
  <si>
    <t>断熱等リプラス 居室仕様・浴室仕様（樹脂スペーサー）引違い窓 中桟付引違い（H）ガラス中央部熱貫流率Ug1.2以下大（L）</t>
  </si>
  <si>
    <t>003RICHECCS</t>
  </si>
  <si>
    <t>断熱等リプラス 居室仕様・浴室仕様（樹脂スペーサー）引違い窓 中桟付引違い（H）ガラス中央部熱貫流率Ug1.5以下小（S）</t>
  </si>
  <si>
    <t>003RICHECCM</t>
  </si>
  <si>
    <t>断熱等リプラス 居室仕様・浴室仕様（樹脂スペーサー）引違い窓 中桟付引違い（H）ガラス中央部熱貫流率Ug1.5以下中（M）</t>
  </si>
  <si>
    <t>003RICHECCL</t>
  </si>
  <si>
    <t>断熱等リプラス 居室仕様・浴室仕様（樹脂スペーサー）引違い窓 中桟付引違い（H）ガラス中央部熱貫流率Ug1.5以下大（L）</t>
  </si>
  <si>
    <t>003RICHR7ZS</t>
  </si>
  <si>
    <t>断熱等リプラス 居室仕様・浴室仕様（樹脂スペーサー）引違い窓 中桟付引違い（H）ガラス日射熱取得率：η 0.65以下小（S）</t>
  </si>
  <si>
    <t>003RICHR7ZM</t>
  </si>
  <si>
    <t>断熱等リプラス 居室仕様・浴室仕様（樹脂スペーサー）引違い窓 中桟付引違い（H）ガラス日射熱取得率：η 0.65以下中（M）</t>
  </si>
  <si>
    <t>003RICHR7ZL</t>
  </si>
  <si>
    <t>断熱等リプラス 居室仕様・浴室仕様（樹脂スペーサー）引違い窓 中桟付引違い（H）ガラス日射熱取得率：η 0.65以下大（L）</t>
  </si>
  <si>
    <t>リプラス 居室仕様・浴室仕様（アルミスペーサー）引違い窓 中桟付</t>
  </si>
  <si>
    <t>003RIBHECCS</t>
  </si>
  <si>
    <t>断熱等リプラス 居室仕様・浴室仕様（アルミスペーサー）引違い窓 中桟付引違い（H）ガラス中央部熱貫流率Ug1.7以下小（S）</t>
  </si>
  <si>
    <t>リプラス 居室仕様・浴室仕様（アルミスペーサー）引違い窓 中桟付引違い（H）</t>
  </si>
  <si>
    <t>003RIBHECCM</t>
  </si>
  <si>
    <t>断熱等リプラス 居室仕様・浴室仕様（アルミスペーサー）引違い窓 中桟付引違い（H）ガラス中央部熱貫流率Ug1.7以下中（M）</t>
  </si>
  <si>
    <t>003RIBHECCL</t>
  </si>
  <si>
    <t>断熱等リプラス 居室仕様・浴室仕様（アルミスペーサー）引違い窓 中桟付引違い（H）ガラス中央部熱貫流率Ug1.7以下大（L）</t>
  </si>
  <si>
    <t>003RIBHEDDS</t>
  </si>
  <si>
    <t>断熱等リプラス 居室仕様・浴室仕様（アルミスペーサー）引違い窓 中桟付引違い（H）ガラス中央部熱貫流率Ug1.8以下小（S）</t>
  </si>
  <si>
    <t>003RIBHEDDM</t>
  </si>
  <si>
    <t>断熱等リプラス 居室仕様・浴室仕様（アルミスペーサー）引違い窓 中桟付引違い（H）ガラス中央部熱貫流率Ug1.8以下中（M）</t>
  </si>
  <si>
    <t>003RIBHEDDL</t>
  </si>
  <si>
    <t>断熱等リプラス 居室仕様・浴室仕様（アルミスペーサー）引違い窓 中桟付引違い（H）ガラス中央部熱貫流率Ug1.8以下大（L）</t>
  </si>
  <si>
    <t>003RIBHEEES</t>
  </si>
  <si>
    <t>断熱等リプラス 居室仕様・浴室仕様（アルミスペーサー）引違い窓 中桟付引違い（H）ガラス中央部熱貫流率Ug2.9以下小（S）</t>
  </si>
  <si>
    <t>003RIBHEEEM</t>
  </si>
  <si>
    <t>断熱等リプラス 居室仕様・浴室仕様（アルミスペーサー）引違い窓 中桟付引違い（H）ガラス中央部熱貫流率Ug2.9以下中（M）</t>
  </si>
  <si>
    <t>003RIBHEEEL</t>
  </si>
  <si>
    <t>断熱等リプラス 居室仕様・浴室仕様（アルミスペーサー）引違い窓 中桟付引違い（H）ガラス中央部熱貫流率Ug2.9以下大（L）</t>
  </si>
  <si>
    <t>003RIBHR7ZS</t>
  </si>
  <si>
    <t>断熱等リプラス 居室仕様・浴室仕様（アルミスペーサー）引違い窓 中桟付引違い（H）ガラス日射熱取得率：η 0.65以下小（S）</t>
  </si>
  <si>
    <t>003RIBHR7ZM</t>
  </si>
  <si>
    <t>断熱等リプラス 居室仕様・浴室仕様（アルミスペーサー）引違い窓 中桟付引違い（H）ガラス日射熱取得率：η 0.65以下中（M）</t>
  </si>
  <si>
    <t>003RIBHR7ZL</t>
  </si>
  <si>
    <t>断熱等リプラス 居室仕様・浴室仕様（アルミスペーサー）引違い窓 中桟付引違い（H）ガラス日射熱取得率：η 0.65以下大（L）</t>
  </si>
  <si>
    <t>リプラス アタッチ枠 サーモス用（アルミスペーサー）引違い窓 中桟付 (2024年1月販売終了）</t>
  </si>
  <si>
    <t>003RIGHECCS</t>
  </si>
  <si>
    <t>断熱等リプラス アタッチ枠 サーモス用（アルミスペーサー）引違い窓 中桟付 (2024年1月販売終了）引違い（H）ガラス中央部熱貫流率Ug1.2以下小（S）</t>
  </si>
  <si>
    <t>リプラス アタッチ枠 サーモス用（アルミスペーサー）引違い窓 中桟付 (2024年1月販売終了）引違い（H）</t>
  </si>
  <si>
    <t>003RIGHECCM</t>
  </si>
  <si>
    <t>断熱等リプラス アタッチ枠 サーモス用（アルミスペーサー）引違い窓 中桟付 (2024年1月販売終了）引違い（H）ガラス中央部熱貫流率Ug1.2以下中（M）</t>
  </si>
  <si>
    <t>003RIGHECCL</t>
  </si>
  <si>
    <t>断熱等リプラス アタッチ枠 サーモス用（アルミスペーサー）引違い窓 中桟付 (2024年1月販売終了）引違い（H）ガラス中央部熱貫流率Ug1.2以下大（L）</t>
  </si>
  <si>
    <t>003RIGHEDDS</t>
  </si>
  <si>
    <t>断熱等リプラス アタッチ枠 サーモス用（アルミスペーサー）引違い窓 中桟付 (2024年1月販売終了）引違い（H）ガラス中央部熱貫流率Ug1.8以下小（S）</t>
  </si>
  <si>
    <t>003RIGHEDDM</t>
  </si>
  <si>
    <t>断熱等リプラス アタッチ枠 サーモス用（アルミスペーサー）引違い窓 中桟付 (2024年1月販売終了）引違い（H）ガラス中央部熱貫流率Ug1.8以下中（M）</t>
  </si>
  <si>
    <t>003RIGHEDDL</t>
  </si>
  <si>
    <t>断熱等リプラス アタッチ枠 サーモス用（アルミスペーサー）引違い窓 中桟付 (2024年1月販売終了）引違い（H）ガラス中央部熱貫流率Ug1.8以下大（L）</t>
  </si>
  <si>
    <t>003RIGHEEES</t>
  </si>
  <si>
    <t>断熱等リプラス アタッチ枠 サーモス用（アルミスペーサー）引違い窓 中桟付 (2024年1月販売終了）引違い（H）ガラス中央部熱貫流率Ug2.9以下小（S）</t>
  </si>
  <si>
    <t>003RIGHEEEM</t>
  </si>
  <si>
    <t>断熱等リプラス アタッチ枠 サーモス用（アルミスペーサー）引違い窓 中桟付 (2024年1月販売終了）引違い（H）ガラス中央部熱貫流率Ug2.9以下中（M）</t>
  </si>
  <si>
    <t>003RIGHEEEL</t>
  </si>
  <si>
    <t>断熱等リプラス アタッチ枠 サーモス用（アルミスペーサー）引違い窓 中桟付 (2024年1月販売終了）引違い（H）ガラス中央部熱貫流率Ug2.9以下大（L）</t>
  </si>
  <si>
    <t>003RIGHR7ZS</t>
  </si>
  <si>
    <t>断熱等リプラス アタッチ枠 サーモス用（アルミスペーサー）引違い窓 中桟付 (2024年1月販売終了）引違い（H）ガラス日射熱取得率：η 0.65以下小（S）</t>
  </si>
  <si>
    <t>003RIGHR7ZM</t>
  </si>
  <si>
    <t>断熱等リプラス アタッチ枠 サーモス用（アルミスペーサー）引違い窓 中桟付 (2024年1月販売終了）引違い（H）ガラス日射熱取得率：η 0.65以下中（M）</t>
  </si>
  <si>
    <t>003RIGHR7ZL</t>
  </si>
  <si>
    <t>断熱等リプラス アタッチ枠 サーモス用（アルミスペーサー）引違い窓 中桟付 (2024年1月販売終了）引違い（H）ガラス日射熱取得率：η 0.65以下大（L）</t>
  </si>
  <si>
    <t>リプラス アタッチ枠 サーモス用（樹脂スペーサー）内外色組合せ・内外同系色 引違い窓 中桟付 (2024年1月販売終了）</t>
  </si>
  <si>
    <t>003RIDHECCS</t>
  </si>
  <si>
    <t>断熱等リプラス アタッチ枠 サーモス用（樹脂スペーサー）内外色組合せ・内外同系色 引違い窓 中桟付 (2024年1月販売終了）引違い（H）ガラス中央部熱貫流率Ug1.3以下小（S）</t>
  </si>
  <si>
    <t>リプラス アタッチ枠 サーモス用（樹脂スペーサー）内外色組合せ・内外同系色 引違い窓 中桟付 (2024年1月販売終了）引違い（H）</t>
  </si>
  <si>
    <t>003RIDHECCM</t>
  </si>
  <si>
    <t>断熱等リプラス アタッチ枠 サーモス用（樹脂スペーサー）内外色組合せ・内外同系色 引違い窓 中桟付 (2024年1月販売終了）引違い（H）ガラス中央部熱貫流率Ug1.3以下中（M）</t>
  </si>
  <si>
    <t>003RIDHECCL</t>
  </si>
  <si>
    <t>断熱等リプラス アタッチ枠 サーモス用（樹脂スペーサー）内外色組合せ・内外同系色 引違い窓 中桟付 (2024年1月販売終了）引違い（H）ガラス中央部熱貫流率Ug1.3以下大（L）</t>
  </si>
  <si>
    <t>003RIDHEDDS</t>
  </si>
  <si>
    <t>断熱等リプラス アタッチ枠 サーモス用（樹脂スペーサー）内外色組合せ・内外同系色 引違い窓 中桟付 (2024年1月販売終了）引違い（H）ガラス中央部熱貫流率Ug1.5以下小（S）</t>
  </si>
  <si>
    <t>003RIDHEDDM</t>
  </si>
  <si>
    <t>断熱等リプラス アタッチ枠 サーモス用（樹脂スペーサー）内外色組合せ・内外同系色 引違い窓 中桟付 (2024年1月販売終了）引違い（H）ガラス中央部熱貫流率Ug1.5以下中（M）</t>
  </si>
  <si>
    <t>003RIDHEDDL</t>
  </si>
  <si>
    <t>断熱等リプラス アタッチ枠 サーモス用（樹脂スペーサー）内外色組合せ・内外同系色 引違い窓 中桟付 (2024年1月販売終了）引違い（H）ガラス中央部熱貫流率Ug1.5以下大（L）</t>
  </si>
  <si>
    <t>003RIDHR7ZS</t>
  </si>
  <si>
    <t>断熱等リプラス アタッチ枠 サーモス用（樹脂スペーサー）内外色組合せ・内外同系色 引違い窓 中桟付 (2024年1月販売終了）引違い（H）ガラス日射熱取得率：η 0.65以下小（S）</t>
  </si>
  <si>
    <t>003RIDHR7ZM</t>
  </si>
  <si>
    <t>断熱等リプラス アタッチ枠 サーモス用（樹脂スペーサー）内外色組合せ・内外同系色 引違い窓 中桟付 (2024年1月販売終了）引違い（H）ガラス日射熱取得率：η 0.65以下中（M）</t>
  </si>
  <si>
    <t>003RIDHR7ZL</t>
  </si>
  <si>
    <t>断熱等リプラス アタッチ枠 サーモス用（樹脂スペーサー）内外色組合せ・内外同系色 引違い窓 中桟付 (2024年1月販売終了）引違い（H）ガラス日射熱取得率：η 0.65以下大（L）</t>
  </si>
  <si>
    <t>003KHUXHBBL</t>
  </si>
  <si>
    <t>断熱等+防災出窓・サーモスⅡ-Hタイプその他（X）ガラス中央部熱貫流率Ug1.4以下大（L）</t>
  </si>
  <si>
    <t>003KHUXHBBM</t>
  </si>
  <si>
    <t>断熱等+防災出窓・サーモスⅡ-Hタイプその他（X）ガラス中央部熱貫流率Ug1.4以下中（M）</t>
  </si>
  <si>
    <t>003KHUXHBBS</t>
  </si>
  <si>
    <t>断熱等+防災出窓・サーモスⅡ-Hタイプその他（X）ガラス中央部熱貫流率Ug1.4以下小（S）</t>
  </si>
  <si>
    <t>003KHUXHCCL</t>
  </si>
  <si>
    <t>断熱等+防災出窓・サーモスⅡ-Hタイプその他（X）ガラス中央部熱貫流率Ug1.8以下大（L）</t>
  </si>
  <si>
    <t>003KHUXHCCM</t>
  </si>
  <si>
    <t>断熱等+防災出窓・サーモスⅡ-Hタイプその他（X）ガラス中央部熱貫流率Ug1.8以下中（M）</t>
  </si>
  <si>
    <t>003KHUXHCCS</t>
  </si>
  <si>
    <t>断熱等+防災出窓・サーモスⅡ-Hタイプその他（X）ガラス中央部熱貫流率Ug1.8以下小（S）</t>
  </si>
  <si>
    <t>003KHUXHDDL</t>
  </si>
  <si>
    <t>断熱等+防災出窓・サーモスⅡ-Hタイプその他（X）ガラス中央部熱貫流率Ug2.9以下大（L）</t>
  </si>
  <si>
    <t>003KHUXHDDM</t>
  </si>
  <si>
    <t>断熱等+防災出窓・サーモスⅡ-Hタイプその他（X）ガラス中央部熱貫流率Ug2.9以下中（M）</t>
  </si>
  <si>
    <t>003KHUXHDDS</t>
  </si>
  <si>
    <t>断熱等+防災出窓・サーモスⅡ-Hタイプその他（X）ガラス中央部熱貫流率Ug2.9以下小（S）</t>
  </si>
  <si>
    <t>003KHVXHBBL</t>
  </si>
  <si>
    <t>断熱等+防災出窓・サーモスLタイプその他（X）ガラス中央部熱貫流率Ug1.4以下大（L）</t>
  </si>
  <si>
    <t>003KHVXHBBM</t>
  </si>
  <si>
    <t>断熱等+防災出窓・サーモスLタイプその他（X）ガラス中央部熱貫流率Ug1.4以下中（M）</t>
  </si>
  <si>
    <t>003KHVXHBBS</t>
  </si>
  <si>
    <t>断熱等+防災出窓・サーモスLタイプその他（X）ガラス中央部熱貫流率Ug1.4以下小（S）</t>
  </si>
  <si>
    <t>003KHVXHCCL</t>
  </si>
  <si>
    <t>断熱等+防災出窓・サーモスLタイプその他（X）ガラス中央部熱貫流率Ug1.8以下大（L）</t>
  </si>
  <si>
    <t>003KHVXHCCM</t>
  </si>
  <si>
    <t>断熱等+防災出窓・サーモスLタイプその他（X）ガラス中央部熱貫流率Ug1.8以下中（M）</t>
  </si>
  <si>
    <t>003KHVXHCCS</t>
  </si>
  <si>
    <t>断熱等+防災出窓・サーモスLタイプその他（X）ガラス中央部熱貫流率Ug1.8以下小（S）</t>
  </si>
  <si>
    <t>003KHVXHDDL</t>
  </si>
  <si>
    <t>断熱等+防災出窓・サーモスLタイプその他（X）ガラス中央部熱貫流率Ug2.9以下大（L）</t>
  </si>
  <si>
    <t>003KHVXHDDM</t>
  </si>
  <si>
    <t>断熱等+防災出窓・サーモスLタイプその他（X）ガラス中央部熱貫流率Ug2.9以下中（M）</t>
  </si>
  <si>
    <t>003KHVXHDDS</t>
  </si>
  <si>
    <t>断熱等+防災出窓・サーモスLタイプその他（X）ガラス中央部熱貫流率Ug2.9以下小（S）</t>
  </si>
  <si>
    <t>003RICHHBBS</t>
  </si>
  <si>
    <t>断熱等+防災リプラス 居室仕様・浴室仕様（樹脂スペーサー）引違い窓 中桟付引違い（H）ガラス中央部熱貫流率Ug1.2以下小（S）</t>
  </si>
  <si>
    <t>003RICHHBBM</t>
  </si>
  <si>
    <t>断熱等+防災リプラス 居室仕様・浴室仕様（樹脂スペーサー）引違い窓 中桟付引違い（H）ガラス中央部熱貫流率Ug1.2以下中（M）</t>
  </si>
  <si>
    <t>003RICHHBBL</t>
  </si>
  <si>
    <t>断熱等+防災リプラス 居室仕様・浴室仕様（樹脂スペーサー）引違い窓 中桟付引違い（H）ガラス中央部熱貫流率Ug1.2以下大（L）</t>
  </si>
  <si>
    <t>003RICHHCCS</t>
  </si>
  <si>
    <t>断熱等+防災リプラス 居室仕様・浴室仕様（樹脂スペーサー）引違い窓 中桟付引違い（H）ガラス中央部熱貫流率Ug1.5以下小（S）</t>
  </si>
  <si>
    <t>003RICHHCCM</t>
  </si>
  <si>
    <t>断熱等+防災リプラス 居室仕様・浴室仕様（樹脂スペーサー）引違い窓 中桟付引違い（H）ガラス中央部熱貫流率Ug1.5以下中（M）</t>
  </si>
  <si>
    <t>003RICHHCCL</t>
  </si>
  <si>
    <t>断熱等+防災リプラス 居室仕様・浴室仕様（樹脂スペーサー）引違い窓 中桟付引違い（H）ガラス中央部熱貫流率Ug1.5以下大（L）</t>
  </si>
  <si>
    <t>003RICHK7ZS</t>
  </si>
  <si>
    <t>断熱等+防災リプラス 居室仕様・浴室仕様（樹脂スペーサー）引違い窓 中桟付引違い（H）ガラス日射熱取得率：η 0.65以下小（S）</t>
  </si>
  <si>
    <t>003RICHK7ZM</t>
  </si>
  <si>
    <t>断熱等+防災リプラス 居室仕様・浴室仕様（樹脂スペーサー）引違い窓 中桟付引違い（H）ガラス日射熱取得率：η 0.65以下中（M）</t>
  </si>
  <si>
    <t>003RICHK7ZL</t>
  </si>
  <si>
    <t>断熱等+防災リプラス 居室仕様・浴室仕様（樹脂スペーサー）引違い窓 中桟付引違い（H）ガラス日射熱取得率：η 0.65以下大（L）</t>
  </si>
  <si>
    <t>003RIBHHCCS</t>
  </si>
  <si>
    <t>断熱等+防災リプラス 居室仕様・浴室仕様（アルミスペーサー）引違い窓 中桟付引違い（H）ガラス中央部熱貫流率Ug1.7以下小（S）</t>
  </si>
  <si>
    <t>003RIBHHCCM</t>
  </si>
  <si>
    <t>断熱等+防災リプラス 居室仕様・浴室仕様（アルミスペーサー）引違い窓 中桟付引違い（H）ガラス中央部熱貫流率Ug1.7以下中（M）</t>
  </si>
  <si>
    <t>003RIBHHCCL</t>
  </si>
  <si>
    <t>断熱等+防災リプラス 居室仕様・浴室仕様（アルミスペーサー）引違い窓 中桟付引違い（H）ガラス中央部熱貫流率Ug1.7以下大（L）</t>
  </si>
  <si>
    <t>003RIBHHDDS</t>
  </si>
  <si>
    <t>断熱等+防災リプラス 居室仕様・浴室仕様（アルミスペーサー）引違い窓 中桟付引違い（H）ガラス中央部熱貫流率Ug1.8以下小（S）</t>
  </si>
  <si>
    <t>003RIBHHDDM</t>
  </si>
  <si>
    <t>断熱等+防災リプラス 居室仕様・浴室仕様（アルミスペーサー）引違い窓 中桟付引違い（H）ガラス中央部熱貫流率Ug1.8以下中（M）</t>
  </si>
  <si>
    <t>003RIBHHDDL</t>
  </si>
  <si>
    <t>断熱等+防災リプラス 居室仕様・浴室仕様（アルミスペーサー）引違い窓 中桟付引違い（H）ガラス中央部熱貫流率Ug1.8以下大（L）</t>
  </si>
  <si>
    <t>003RIBHHEES</t>
  </si>
  <si>
    <t>断熱等+防災リプラス 居室仕様・浴室仕様（アルミスペーサー）引違い窓 中桟付引違い（H）ガラス中央部熱貫流率Ug2.9以下小（S）</t>
  </si>
  <si>
    <t>003RIBHHEEM</t>
  </si>
  <si>
    <t>断熱等+防災リプラス 居室仕様・浴室仕様（アルミスペーサー）引違い窓 中桟付引違い（H）ガラス中央部熱貫流率Ug2.9以下中（M）</t>
  </si>
  <si>
    <t>003RIBHHEEL</t>
  </si>
  <si>
    <t>断熱等+防災リプラス 居室仕様・浴室仕様（アルミスペーサー）引違い窓 中桟付引違い（H）ガラス中央部熱貫流率Ug2.9以下大（L）</t>
  </si>
  <si>
    <t>003RIBHK7ZS</t>
  </si>
  <si>
    <t>断熱等+防災リプラス 居室仕様・浴室仕様（アルミスペーサー）引違い窓 中桟付引違い（H）ガラス日射熱取得率：η 0.65以下小（S）</t>
  </si>
  <si>
    <t>003RIBHK7ZM</t>
  </si>
  <si>
    <t>断熱等+防災リプラス 居室仕様・浴室仕様（アルミスペーサー）引違い窓 中桟付引違い（H）ガラス日射熱取得率：η 0.65以下中（M）</t>
  </si>
  <si>
    <t>003RIBHK7ZL</t>
  </si>
  <si>
    <t>断熱等+防災リプラス 居室仕様・浴室仕様（アルミスペーサー）引違い窓 中桟付引違い（H）ガラス日射熱取得率：η 0.65以下大（L）</t>
  </si>
  <si>
    <t>003RIGHHCCS</t>
  </si>
  <si>
    <t>断熱等+防災リプラス アタッチ枠 サーモス用（アルミスペーサー）引違い窓 中桟付 (2024年1月販売終了）引違い（H）ガラス中央部熱貫流率Ug1.2以下小（S）</t>
  </si>
  <si>
    <t>003RIGHHCCM</t>
  </si>
  <si>
    <t>断熱等+防災リプラス アタッチ枠 サーモス用（アルミスペーサー）引違い窓 中桟付 (2024年1月販売終了）引違い（H）ガラス中央部熱貫流率Ug1.2以下中（M）</t>
  </si>
  <si>
    <t>003RIGHHCCL</t>
  </si>
  <si>
    <t>断熱等+防災リプラス アタッチ枠 サーモス用（アルミスペーサー）引違い窓 中桟付 (2024年1月販売終了）引違い（H）ガラス中央部熱貫流率Ug1.2以下大（L）</t>
  </si>
  <si>
    <t>003RIGHHDDS</t>
  </si>
  <si>
    <t>断熱等+防災リプラス アタッチ枠 サーモス用（アルミスペーサー）引違い窓 中桟付 (2024年1月販売終了）引違い（H）ガラス中央部熱貫流率Ug1.8以下小（S）</t>
  </si>
  <si>
    <t>003RIGHHDDM</t>
  </si>
  <si>
    <t>断熱等+防災リプラス アタッチ枠 サーモス用（アルミスペーサー）引違い窓 中桟付 (2024年1月販売終了）引違い（H）ガラス中央部熱貫流率Ug1.8以下中（M）</t>
  </si>
  <si>
    <t>003RIGHHDDL</t>
  </si>
  <si>
    <t>断熱等+防災リプラス アタッチ枠 サーモス用（アルミスペーサー）引違い窓 中桟付 (2024年1月販売終了）引違い（H）ガラス中央部熱貫流率Ug1.8以下大（L）</t>
  </si>
  <si>
    <t>003RIGHHEES</t>
  </si>
  <si>
    <t>断熱等+防災リプラス アタッチ枠 サーモス用（アルミスペーサー）引違い窓 中桟付 (2024年1月販売終了）引違い（H）ガラス中央部熱貫流率Ug2.9以下小（S）</t>
  </si>
  <si>
    <t>003RIGHHEEM</t>
  </si>
  <si>
    <t>断熱等+防災リプラス アタッチ枠 サーモス用（アルミスペーサー）引違い窓 中桟付 (2024年1月販売終了）引違い（H）ガラス中央部熱貫流率Ug2.9以下中（M）</t>
  </si>
  <si>
    <t>003RIGHHEEL</t>
  </si>
  <si>
    <t>断熱等+防災リプラス アタッチ枠 サーモス用（アルミスペーサー）引違い窓 中桟付 (2024年1月販売終了）引違い（H）ガラス中央部熱貫流率Ug2.9以下大（L）</t>
  </si>
  <si>
    <t>003RIGHK7ZS</t>
  </si>
  <si>
    <t>断熱等+防災リプラス アタッチ枠 サーモス用（アルミスペーサー）引違い窓 中桟付 (2024年1月販売終了）引違い（H）ガラス日射熱取得率：η 0.65以下小（S）</t>
  </si>
  <si>
    <t>003RIGHK7ZM</t>
  </si>
  <si>
    <t>断熱等+防災リプラス アタッチ枠 サーモス用（アルミスペーサー）引違い窓 中桟付 (2024年1月販売終了）引違い（H）ガラス日射熱取得率：η 0.65以下中（M）</t>
  </si>
  <si>
    <t>003RIGHK7ZL</t>
  </si>
  <si>
    <t>断熱等+防災リプラス アタッチ枠 サーモス用（アルミスペーサー）引違い窓 中桟付 (2024年1月販売終了）引違い（H）ガラス日射熱取得率：η 0.65以下大（L）</t>
  </si>
  <si>
    <t>003RIDHHCCS</t>
  </si>
  <si>
    <t>断熱等+防災リプラス アタッチ枠 サーモス用（樹脂スペーサー）内外色組合せ・内外同系色 引違い窓 中桟付 (2024年1月販売終了）引違い（H）ガラス中央部熱貫流率Ug1.3以下小（S）</t>
  </si>
  <si>
    <t>003RIDHHCCM</t>
  </si>
  <si>
    <t>断熱等+防災リプラス アタッチ枠 サーモス用（樹脂スペーサー）内外色組合せ・内外同系色 引違い窓 中桟付 (2024年1月販売終了）引違い（H）ガラス中央部熱貫流率Ug1.3以下中（M）</t>
  </si>
  <si>
    <t>003RIDHHCCL</t>
  </si>
  <si>
    <t>断熱等+防災リプラス アタッチ枠 サーモス用（樹脂スペーサー）内外色組合せ・内外同系色 引違い窓 中桟付 (2024年1月販売終了）引違い（H）ガラス中央部熱貫流率Ug1.3以下大（L）</t>
  </si>
  <si>
    <t>003RIDHHDDS</t>
  </si>
  <si>
    <t>断熱等+防災リプラス アタッチ枠 サーモス用（樹脂スペーサー）内外色組合せ・内外同系色 引違い窓 中桟付 (2024年1月販売終了）引違い（H）ガラス中央部熱貫流率Ug1.5以下小（S）</t>
  </si>
  <si>
    <t>003RIDHHDDM</t>
  </si>
  <si>
    <t>断熱等+防災リプラス アタッチ枠 サーモス用（樹脂スペーサー）内外色組合せ・内外同系色 引違い窓 中桟付 (2024年1月販売終了）引違い（H）ガラス中央部熱貫流率Ug1.5以下中（M）</t>
  </si>
  <si>
    <t>003RIDHHDDL</t>
  </si>
  <si>
    <t>断熱等+防災リプラス アタッチ枠 サーモス用（樹脂スペーサー）内外色組合せ・内外同系色 引違い窓 中桟付 (2024年1月販売終了）引違い（H）ガラス中央部熱貫流率Ug1.5以下大（L）</t>
  </si>
  <si>
    <t>003RIDHK7ZS</t>
  </si>
  <si>
    <t>断熱等+防災リプラス アタッチ枠 サーモス用（樹脂スペーサー）内外色組合せ・内外同系色 引違い窓 中桟付 (2024年1月販売終了）引違い（H）ガラス日射熱取得率：η 0.65以下小（S）</t>
  </si>
  <si>
    <t>003RIDHK7ZM</t>
  </si>
  <si>
    <t>断熱等+防災リプラス アタッチ枠 サーモス用（樹脂スペーサー）内外色組合せ・内外同系色 引違い窓 中桟付 (2024年1月販売終了）引違い（H）ガラス日射熱取得率：η 0.65以下中（M）</t>
  </si>
  <si>
    <t>003RIDHK7ZL</t>
  </si>
  <si>
    <t>断熱等+防災リプラス アタッチ枠 サーモス用（樹脂スペーサー）内外色組合せ・内外同系色 引違い窓 中桟付 (2024年1月販売終了）引違い（H）ガラス日射熱取得率：η 0.65以下大（L）</t>
  </si>
  <si>
    <t>003KHUXXBBL</t>
  </si>
  <si>
    <t>断熱等+防犯出窓・サーモスⅡ-Hタイプその他（X）ガラス中央部熱貫流率Ug1.4以下大（L）</t>
  </si>
  <si>
    <t>003KHUXXBBM</t>
  </si>
  <si>
    <t>断熱等+防犯出窓・サーモスⅡ-Hタイプその他（X）ガラス中央部熱貫流率Ug1.4以下中（M）</t>
  </si>
  <si>
    <t>003KHUXXBBS</t>
  </si>
  <si>
    <t>断熱等+防犯出窓・サーモスⅡ-Hタイプその他（X）ガラス中央部熱貫流率Ug1.4以下小（S）</t>
  </si>
  <si>
    <t>003KHUXXCCL</t>
  </si>
  <si>
    <t>断熱等+防犯出窓・サーモスⅡ-Hタイプその他（X）ガラス中央部熱貫流率Ug1.8以下大（L）</t>
  </si>
  <si>
    <t>003KHUXXCCM</t>
  </si>
  <si>
    <t>断熱等+防犯出窓・サーモスⅡ-Hタイプその他（X）ガラス中央部熱貫流率Ug1.8以下中（M）</t>
  </si>
  <si>
    <t>003KHUXXCCS</t>
  </si>
  <si>
    <t>断熱等+防犯出窓・サーモスⅡ-Hタイプその他（X）ガラス中央部熱貫流率Ug1.8以下小（S）</t>
  </si>
  <si>
    <t>003KHUXXDDL</t>
  </si>
  <si>
    <t>断熱等+防犯出窓・サーモスⅡ-Hタイプその他（X）ガラス中央部熱貫流率Ug2.9以下大（L）</t>
  </si>
  <si>
    <t>003KHUXXDDM</t>
  </si>
  <si>
    <t>断熱等+防犯出窓・サーモスⅡ-Hタイプその他（X）ガラス中央部熱貫流率Ug2.9以下中（M）</t>
  </si>
  <si>
    <t>003KHUXXDDS</t>
  </si>
  <si>
    <t>断熱等+防犯出窓・サーモスⅡ-Hタイプその他（X）ガラス中央部熱貫流率Ug2.9以下小（S）</t>
  </si>
  <si>
    <t>003KHVXXBBL</t>
  </si>
  <si>
    <t>断熱等+防犯出窓・サーモスLタイプその他（X）ガラス中央部熱貫流率Ug1.4以下大（L）</t>
  </si>
  <si>
    <t>003KHVXXBBM</t>
  </si>
  <si>
    <t>断熱等+防犯出窓・サーモスLタイプその他（X）ガラス中央部熱貫流率Ug1.4以下中（M）</t>
  </si>
  <si>
    <t>003KHVXXBBS</t>
  </si>
  <si>
    <t>断熱等+防犯出窓・サーモスLタイプその他（X）ガラス中央部熱貫流率Ug1.4以下小（S）</t>
  </si>
  <si>
    <t>003KHVXXCCL</t>
  </si>
  <si>
    <t>断熱等+防犯出窓・サーモスLタイプその他（X）ガラス中央部熱貫流率Ug1.8以下大（L）</t>
  </si>
  <si>
    <t>003KHVXXCCM</t>
  </si>
  <si>
    <t>断熱等+防犯出窓・サーモスLタイプその他（X）ガラス中央部熱貫流率Ug1.8以下中（M）</t>
  </si>
  <si>
    <t>003KHVXXCCS</t>
  </si>
  <si>
    <t>断熱等+防犯出窓・サーモスLタイプその他（X）ガラス中央部熱貫流率Ug1.8以下小（S）</t>
  </si>
  <si>
    <t>003KHVXXDDL</t>
  </si>
  <si>
    <t>断熱等+防犯出窓・サーモスLタイプその他（X）ガラス中央部熱貫流率Ug2.9以下大（L）</t>
  </si>
  <si>
    <t>003KHVXXDDM</t>
  </si>
  <si>
    <t>断熱等+防犯出窓・サーモスLタイプその他（X）ガラス中央部熱貫流率Ug2.9以下中（M）</t>
  </si>
  <si>
    <t>003KHVXXDDS</t>
  </si>
  <si>
    <t>断熱等+防犯出窓・サーモスLタイプその他（X）ガラス中央部熱貫流率Ug2.9以下小（S）</t>
  </si>
  <si>
    <t>003RICHXBBS</t>
  </si>
  <si>
    <t>断熱等+防犯リプラス 居室仕様・浴室仕様（樹脂スペーサー）引違い窓 中桟付引違い（H）ガラス中央部熱貫流率Ug1.2以下小（S）</t>
  </si>
  <si>
    <t>003RICHXBBM</t>
  </si>
  <si>
    <t>断熱等+防犯リプラス 居室仕様・浴室仕様（樹脂スペーサー）引違い窓 中桟付引違い（H）ガラス中央部熱貫流率Ug1.2以下中（M）</t>
  </si>
  <si>
    <t>003RICHXBBL</t>
  </si>
  <si>
    <t>断熱等+防犯リプラス 居室仕様・浴室仕様（樹脂スペーサー）引違い窓 中桟付引違い（H）ガラス中央部熱貫流率Ug1.2以下大（L）</t>
  </si>
  <si>
    <t>003RICHXCCS</t>
  </si>
  <si>
    <t>断熱等+防犯リプラス 居室仕様・浴室仕様（樹脂スペーサー）引違い窓 中桟付引違い（H）ガラス中央部熱貫流率Ug1.5以下小（S）</t>
  </si>
  <si>
    <t>003RICHXCCM</t>
  </si>
  <si>
    <t>断熱等+防犯リプラス 居室仕様・浴室仕様（樹脂スペーサー）引違い窓 中桟付引違い（H）ガラス中央部熱貫流率Ug1.5以下中（M）</t>
  </si>
  <si>
    <t>003RICHXCCL</t>
  </si>
  <si>
    <t>断熱等+防犯リプラス 居室仕様・浴室仕様（樹脂スペーサー）引違い窓 中桟付引違い（H）ガラス中央部熱貫流率Ug1.5以下大（L）</t>
  </si>
  <si>
    <t>003RICHJ7ZS</t>
  </si>
  <si>
    <t>断熱等+防犯リプラス 居室仕様・浴室仕様（樹脂スペーサー）引違い窓 中桟付引違い（H）ガラス日射熱取得率：η 0.65以下小（S）</t>
  </si>
  <si>
    <t>003RICHJ7ZM</t>
  </si>
  <si>
    <t>断熱等+防犯リプラス 居室仕様・浴室仕様（樹脂スペーサー）引違い窓 中桟付引違い（H）ガラス日射熱取得率：η 0.65以下中（M）</t>
  </si>
  <si>
    <t>003RICHJ7ZL</t>
  </si>
  <si>
    <t>断熱等+防犯リプラス 居室仕様・浴室仕様（樹脂スペーサー）引違い窓 中桟付引違い（H）ガラス日射熱取得率：η 0.65以下大（L）</t>
  </si>
  <si>
    <t>003RIBHXCCS</t>
  </si>
  <si>
    <t>断熱等+防犯リプラス 居室仕様・浴室仕様（アルミスペーサー）引違い窓 中桟付引違い（H）ガラス中央部熱貫流率Ug1.7以下小（S）</t>
  </si>
  <si>
    <t>003RIBHXCCM</t>
  </si>
  <si>
    <t>断熱等+防犯リプラス 居室仕様・浴室仕様（アルミスペーサー）引違い窓 中桟付引違い（H）ガラス中央部熱貫流率Ug1.7以下中（M）</t>
  </si>
  <si>
    <t>003RIBHXCCL</t>
  </si>
  <si>
    <t>断熱等+防犯リプラス 居室仕様・浴室仕様（アルミスペーサー）引違い窓 中桟付引違い（H）ガラス中央部熱貫流率Ug1.7以下大（L）</t>
  </si>
  <si>
    <t>003RIBHXDDS</t>
  </si>
  <si>
    <t>断熱等+防犯リプラス 居室仕様・浴室仕様（アルミスペーサー）引違い窓 中桟付引違い（H）ガラス中央部熱貫流率Ug1.8以下小（S）</t>
  </si>
  <si>
    <t>003RIBHXDDM</t>
  </si>
  <si>
    <t>断熱等+防犯リプラス 居室仕様・浴室仕様（アルミスペーサー）引違い窓 中桟付引違い（H）ガラス中央部熱貫流率Ug1.8以下中（M）</t>
  </si>
  <si>
    <t>003RIBHXDDL</t>
  </si>
  <si>
    <t>断熱等+防犯リプラス 居室仕様・浴室仕様（アルミスペーサー）引違い窓 中桟付引違い（H）ガラス中央部熱貫流率Ug1.8以下大（L）</t>
  </si>
  <si>
    <t>003RIBHXEES</t>
  </si>
  <si>
    <t>断熱等+防犯リプラス 居室仕様・浴室仕様（アルミスペーサー）引違い窓 中桟付引違い（H）ガラス中央部熱貫流率Ug2.9以下小（S）</t>
  </si>
  <si>
    <t>003RIBHXEEM</t>
  </si>
  <si>
    <t>断熱等+防犯リプラス 居室仕様・浴室仕様（アルミスペーサー）引違い窓 中桟付引違い（H）ガラス中央部熱貫流率Ug2.9以下中（M）</t>
  </si>
  <si>
    <t>003RIBHXEEL</t>
  </si>
  <si>
    <t>断熱等+防犯リプラス 居室仕様・浴室仕様（アルミスペーサー）引違い窓 中桟付引違い（H）ガラス中央部熱貫流率Ug2.9以下大（L）</t>
  </si>
  <si>
    <t>003RIBHJ7ZS</t>
  </si>
  <si>
    <t>断熱等+防犯リプラス 居室仕様・浴室仕様（アルミスペーサー）引違い窓 中桟付引違い（H）ガラス日射熱取得率：η 0.65以下小（S）</t>
  </si>
  <si>
    <t>003RIBHJ7ZM</t>
  </si>
  <si>
    <t>断熱等+防犯リプラス 居室仕様・浴室仕様（アルミスペーサー）引違い窓 中桟付引違い（H）ガラス日射熱取得率：η 0.65以下中（M）</t>
  </si>
  <si>
    <t>003RIBHJ7ZL</t>
  </si>
  <si>
    <t>断熱等+防犯リプラス 居室仕様・浴室仕様（アルミスペーサー）引違い窓 中桟付引違い（H）ガラス日射熱取得率：η 0.65以下大（L）</t>
  </si>
  <si>
    <t>003RIGHXCCS</t>
  </si>
  <si>
    <t>断熱等+防犯リプラス アタッチ枠 サーモス用（アルミスペーサー）引違い窓 中桟付 (2024年1月販売終了）引違い（H）ガラス中央部熱貫流率Ug1.2以下小（S）</t>
  </si>
  <si>
    <t>003RIGHXCCM</t>
  </si>
  <si>
    <t>断熱等+防犯リプラス アタッチ枠 サーモス用（アルミスペーサー）引違い窓 中桟付 (2024年1月販売終了）引違い（H）ガラス中央部熱貫流率Ug1.2以下中（M）</t>
  </si>
  <si>
    <t>003RIGHXCCL</t>
  </si>
  <si>
    <t>断熱等+防犯リプラス アタッチ枠 サーモス用（アルミスペーサー）引違い窓 中桟付 (2024年1月販売終了）引違い（H）ガラス中央部熱貫流率Ug1.2以下大（L）</t>
  </si>
  <si>
    <t>003RIGHXDDS</t>
  </si>
  <si>
    <t>断熱等+防犯リプラス アタッチ枠 サーモス用（アルミスペーサー）引違い窓 中桟付 (2024年1月販売終了）引違い（H）ガラス中央部熱貫流率Ug1.8以下小（S）</t>
  </si>
  <si>
    <t>003RIGHXDDM</t>
  </si>
  <si>
    <t>断熱等+防犯リプラス アタッチ枠 サーモス用（アルミスペーサー）引違い窓 中桟付 (2024年1月販売終了）引違い（H）ガラス中央部熱貫流率Ug1.8以下中（M）</t>
  </si>
  <si>
    <t>003RIGHXDDL</t>
  </si>
  <si>
    <t>断熱等+防犯リプラス アタッチ枠 サーモス用（アルミスペーサー）引違い窓 中桟付 (2024年1月販売終了）引違い（H）ガラス中央部熱貫流率Ug1.8以下大（L）</t>
  </si>
  <si>
    <t>003RIGHXEES</t>
  </si>
  <si>
    <t>断熱等+防犯リプラス アタッチ枠 サーモス用（アルミスペーサー）引違い窓 中桟付 (2024年1月販売終了）引違い（H）ガラス中央部熱貫流率Ug2.9以下小（S）</t>
  </si>
  <si>
    <t>003RIGHXEEM</t>
  </si>
  <si>
    <t>断熱等+防犯リプラス アタッチ枠 サーモス用（アルミスペーサー）引違い窓 中桟付 (2024年1月販売終了）引違い（H）ガラス中央部熱貫流率Ug2.9以下中（M）</t>
  </si>
  <si>
    <t>003RIGHXEEL</t>
  </si>
  <si>
    <t>断熱等+防犯リプラス アタッチ枠 サーモス用（アルミスペーサー）引違い窓 中桟付 (2024年1月販売終了）引違い（H）ガラス中央部熱貫流率Ug2.9以下大（L）</t>
  </si>
  <si>
    <t>003RIGHJ7ZS</t>
  </si>
  <si>
    <t>断熱等+防犯リプラス アタッチ枠 サーモス用（アルミスペーサー）引違い窓 中桟付 (2024年1月販売終了）引違い（H）ガラス日射熱取得率：η 0.65以下小（S）</t>
  </si>
  <si>
    <t>003RIGHJ7ZM</t>
  </si>
  <si>
    <t>断熱等+防犯リプラス アタッチ枠 サーモス用（アルミスペーサー）引違い窓 中桟付 (2024年1月販売終了）引違い（H）ガラス日射熱取得率：η 0.65以下中（M）</t>
  </si>
  <si>
    <t>003RIGHJ7ZL</t>
  </si>
  <si>
    <t>断熱等+防犯リプラス アタッチ枠 サーモス用（アルミスペーサー）引違い窓 中桟付 (2024年1月販売終了）引違い（H）ガラス日射熱取得率：η 0.65以下大（L）</t>
  </si>
  <si>
    <t>003RIDHXCCS</t>
  </si>
  <si>
    <t>断熱等+防犯リプラス アタッチ枠 サーモス用（樹脂スペーサー）内外色組合せ・内外同系色 引違い窓 中桟付 (2024年1月販売終了）引違い（H）ガラス中央部熱貫流率Ug1.3以下小（S）</t>
  </si>
  <si>
    <t>003RIDHXCCM</t>
  </si>
  <si>
    <t>断熱等+防犯リプラス アタッチ枠 サーモス用（樹脂スペーサー）内外色組合せ・内外同系色 引違い窓 中桟付 (2024年1月販売終了）引違い（H）ガラス中央部熱貫流率Ug1.3以下中（M）</t>
  </si>
  <si>
    <t>003RIDHXCCL</t>
  </si>
  <si>
    <t>断熱等+防犯リプラス アタッチ枠 サーモス用（樹脂スペーサー）内外色組合せ・内外同系色 引違い窓 中桟付 (2024年1月販売終了）引違い（H）ガラス中央部熱貫流率Ug1.3以下大（L）</t>
  </si>
  <si>
    <t>003RIDHXDDS</t>
  </si>
  <si>
    <t>断熱等+防犯リプラス アタッチ枠 サーモス用（樹脂スペーサー）内外色組合せ・内外同系色 引違い窓 中桟付 (2024年1月販売終了）引違い（H）ガラス中央部熱貫流率Ug1.5以下小（S）</t>
  </si>
  <si>
    <t>003RIDHXDDM</t>
  </si>
  <si>
    <t>断熱等+防犯リプラス アタッチ枠 サーモス用（樹脂スペーサー）内外色組合せ・内外同系色 引違い窓 中桟付 (2024年1月販売終了）引違い（H）ガラス中央部熱貫流率Ug1.5以下中（M）</t>
  </si>
  <si>
    <t>003RIDHXDDL</t>
  </si>
  <si>
    <t>断熱等+防犯リプラス アタッチ枠 サーモス用（樹脂スペーサー）内外色組合せ・内外同系色 引違い窓 中桟付 (2024年1月販売終了）引違い（H）ガラス中央部熱貫流率Ug1.5以下大（L）</t>
  </si>
  <si>
    <t>003RIDHJ7ZS</t>
  </si>
  <si>
    <t>断熱等+防犯リプラス アタッチ枠 サーモス用（樹脂スペーサー）内外色組合せ・内外同系色 引違い窓 中桟付 (2024年1月販売終了）引違い（H）ガラス日射熱取得率：η 0.65以下小（S）</t>
  </si>
  <si>
    <t>003RIDHJ7ZM</t>
  </si>
  <si>
    <t>断熱等+防犯リプラス アタッチ枠 サーモス用（樹脂スペーサー）内外色組合せ・内外同系色 引違い窓 中桟付 (2024年1月販売終了）引違い（H）ガラス日射熱取得率：η 0.65以下中（M）</t>
  </si>
  <si>
    <t>003RIDHJ7ZL</t>
  </si>
  <si>
    <t>断熱等+防犯リプラス アタッチ枠 サーモス用（樹脂スペーサー）内外色組合せ・内外同系色 引違い窓 中桟付 (2024年1月販売終了）引違い（H）ガラス日射熱取得率：η 0.65以下大（L）</t>
  </si>
  <si>
    <t>003KHUXSPKL</t>
  </si>
  <si>
    <t>防音出窓・サーモスⅡ-Hタイプその他（X）一方が公称3mm以上、他方が公称3mm以上※中空層は6mm以上16mm以下の1層とする大（L）</t>
  </si>
  <si>
    <t>003KHUXSPKM</t>
  </si>
  <si>
    <t>防音出窓・サーモスⅡ-Hタイプその他（X）一方が公称3mm以上、他方が公称3mm以上※中空層は6mm以上16mm以下の1層とする中（M）</t>
  </si>
  <si>
    <t>003KHUXSPKS</t>
  </si>
  <si>
    <t>防音出窓・サーモスⅡ-Hタイプその他（X）一方が公称3mm以上、他方が公称3mm以上※中空層は6mm以上16mm以下の1層とする小（S）</t>
  </si>
  <si>
    <t>003KHVXSPKL</t>
  </si>
  <si>
    <t>防音出窓・サーモスLタイプその他（X）一方が公称3mm以上、他方が公称3mm以上※中空層は6mm以上16mm以下の1層とする大（L）</t>
  </si>
  <si>
    <t>003KHVXSPKM</t>
  </si>
  <si>
    <t>防音出窓・サーモスLタイプその他（X）一方が公称3mm以上、他方が公称3mm以上※中空層は6mm以上16mm以下の1層とする中（M）</t>
  </si>
  <si>
    <t>003KHVXSPKS</t>
  </si>
  <si>
    <t>防音出窓・サーモスLタイプその他（X）一方が公称3mm以上、他方が公称3mm以上※中空層は6mm以上16mm以下の1層とする小（S）</t>
  </si>
  <si>
    <t>003RICHSPKS</t>
  </si>
  <si>
    <t>防音リプラス 居室仕様・浴室仕様（樹脂スペーサー）引違い窓 中桟付引違い（H）一方が公称3mm以上、他方が公称3mm以上※中空層は6mm以上16mm以下の1層とする小（S）</t>
  </si>
  <si>
    <t>003RICHSPKM</t>
  </si>
  <si>
    <t>防音リプラス 居室仕様・浴室仕様（樹脂スペーサー）引違い窓 中桟付引違い（H）一方が公称3mm以上、他方が公称3mm以上※中空層は6mm以上16mm以下の1層とする中（M）</t>
  </si>
  <si>
    <t>003RICHSPKL</t>
  </si>
  <si>
    <t>防音リプラス 居室仕様・浴室仕様（樹脂スペーサー）引違い窓 中桟付引違い（H）一方が公称3mm以上、他方が公称3mm以上※中空層は6mm以上16mm以下の1層とする大（L）</t>
  </si>
  <si>
    <t>003RIBHSPKS</t>
  </si>
  <si>
    <t>防音リプラス 居室仕様・浴室仕様（アルミスペーサー）引違い窓 中桟付引違い（H）一方が公称3mm以上、他方が公称3mm以上※中空層は6mm以上16mm以下の1層とする小（S）</t>
  </si>
  <si>
    <t>003RIBHSPKM</t>
  </si>
  <si>
    <t>防音リプラス 居室仕様・浴室仕様（アルミスペーサー）引違い窓 中桟付引違い（H）一方が公称3mm以上、他方が公称3mm以上※中空層は6mm以上16mm以下の1層とする中（M）</t>
  </si>
  <si>
    <t>003RIBHSPKL</t>
  </si>
  <si>
    <t>防音リプラス 居室仕様・浴室仕様（アルミスペーサー）引違い窓 中桟付引違い（H）一方が公称3mm以上、他方が公称3mm以上※中空層は6mm以上16mm以下の1層とする大（L）</t>
  </si>
  <si>
    <t>003RIGHSPKS</t>
  </si>
  <si>
    <t>防音リプラス アタッチ枠 サーモス用（アルミスペーサー）引違い窓 中桟付 (2024年1月販売終了）引違い（H）一方が公称3mm以上、他方が公称3mm以上※中空層は6mm以上16mm以下の1層とする小（S）</t>
  </si>
  <si>
    <t>003RIGHSPKM</t>
  </si>
  <si>
    <t>防音リプラス アタッチ枠 サーモス用（アルミスペーサー）引違い窓 中桟付 (2024年1月販売終了）引違い（H）一方が公称3mm以上、他方が公称3mm以上※中空層は6mm以上16mm以下の1層とする中（M）</t>
  </si>
  <si>
    <t>003RIGHSPKL</t>
  </si>
  <si>
    <t>防音リプラス アタッチ枠 サーモス用（アルミスペーサー）引違い窓 中桟付 (2024年1月販売終了）引違い（H）一方が公称3mm以上、他方が公称3mm以上※中空層は6mm以上16mm以下の1層とする大（L）</t>
  </si>
  <si>
    <t>003RIDHSPKS</t>
  </si>
  <si>
    <t>防音リプラス アタッチ枠 サーモス用（樹脂スペーサー）内外色組合せ・内外同系色 引違い窓 中桟付 (2024年1月販売終了）引違い（H）一方が公称3mm以上、他方が公称3mm以上※中空層は6mm以上16mm以下の1層とする小（S）</t>
  </si>
  <si>
    <t>003RIDHSPKM</t>
  </si>
  <si>
    <t>防音リプラス アタッチ枠 サーモス用（樹脂スペーサー）内外色組合せ・内外同系色 引違い窓 中桟付 (2024年1月販売終了）引違い（H）一方が公称3mm以上、他方が公称3mm以上※中空層は6mm以上16mm以下の1層とする中（M）</t>
  </si>
  <si>
    <t>003RIDHSPKL</t>
  </si>
  <si>
    <t>防音リプラス アタッチ枠 サーモス用（樹脂スペーサー）内外色組合せ・内外同系色 引違い窓 中桟付 (2024年1月販売終了）引違い（H）一方が公称3mm以上、他方が公称3mm以上※中空層は6mm以上16mm以下の1層とする大（L）</t>
  </si>
  <si>
    <t>003KHUXDPLL</t>
  </si>
  <si>
    <t>防災出窓・サーモスⅡ-Hタイプその他（X）防災安全合わせガラス大（L）</t>
  </si>
  <si>
    <t>003KHUXDPLM</t>
  </si>
  <si>
    <t>防災出窓・サーモスⅡ-Hタイプその他（X）防災安全合わせガラス中（M）</t>
  </si>
  <si>
    <t>003KHUXDPLS</t>
  </si>
  <si>
    <t>防災出窓・サーモスⅡ-Hタイプその他（X）防災安全合わせガラス小（S）</t>
  </si>
  <si>
    <t>003KHVXDPLL</t>
  </si>
  <si>
    <t>防災出窓・サーモスLタイプその他（X）防災安全合わせガラス大（L）</t>
  </si>
  <si>
    <t>003KHVXDPLM</t>
  </si>
  <si>
    <t>防災出窓・サーモスLタイプその他（X）防災安全合わせガラス中（M）</t>
  </si>
  <si>
    <t>003KHVXDPLS</t>
  </si>
  <si>
    <t>防災出窓・サーモスLタイプその他（X）防災安全合わせガラス小（S）</t>
  </si>
  <si>
    <t>003RICHDPLS</t>
  </si>
  <si>
    <t>防災リプラス 居室仕様・浴室仕様（樹脂スペーサー）引違い窓 中桟付引違い（H）防災安全合わせガラス小（S）</t>
  </si>
  <si>
    <t>003RICHDPLM</t>
  </si>
  <si>
    <t>防災リプラス 居室仕様・浴室仕様（樹脂スペーサー）引違い窓 中桟付引違い（H）防災安全合わせガラス中（M）</t>
  </si>
  <si>
    <t>003RICHDPLL</t>
  </si>
  <si>
    <t>防災リプラス 居室仕様・浴室仕様（樹脂スペーサー）引違い窓 中桟付引違い（H）防災安全合わせガラス大（L）</t>
  </si>
  <si>
    <t>003RIBHDPLS</t>
  </si>
  <si>
    <t>防災リプラス 居室仕様・浴室仕様（アルミスペーサー）引違い窓 中桟付引違い（H）防災安全合わせガラス小（S）</t>
  </si>
  <si>
    <t>003RIBHDPLM</t>
  </si>
  <si>
    <t>防災リプラス 居室仕様・浴室仕様（アルミスペーサー）引違い窓 中桟付引違い（H）防災安全合わせガラス中（M）</t>
  </si>
  <si>
    <t>003RIBHDPLL</t>
  </si>
  <si>
    <t>防災リプラス 居室仕様・浴室仕様（アルミスペーサー）引違い窓 中桟付引違い（H）防災安全合わせガラス大（L）</t>
  </si>
  <si>
    <t>003RIGHDPLS</t>
  </si>
  <si>
    <t>防災リプラス アタッチ枠 サーモス用（アルミスペーサー）引違い窓 中桟付 (2024年1月販売終了）引違い（H）防災安全合わせガラス小（S）</t>
  </si>
  <si>
    <t>003RIGHDPLM</t>
  </si>
  <si>
    <t>防災リプラス アタッチ枠 サーモス用（アルミスペーサー）引違い窓 中桟付 (2024年1月販売終了）引違い（H）防災安全合わせガラス中（M）</t>
  </si>
  <si>
    <t>003RIGHDPLL</t>
  </si>
  <si>
    <t>防災リプラス アタッチ枠 サーモス用（アルミスペーサー）引違い窓 中桟付 (2024年1月販売終了）引違い（H）防災安全合わせガラス大（L）</t>
  </si>
  <si>
    <t>003RIDHDPLS</t>
  </si>
  <si>
    <t>防災リプラス アタッチ枠 サーモス用（樹脂スペーサー）内外色組合せ・内外同系色 引違い窓 中桟付 (2024年1月販売終了）引違い（H）防災安全合わせガラス小（S）</t>
  </si>
  <si>
    <t>003RIDHDPLM</t>
  </si>
  <si>
    <t>防災リプラス アタッチ枠 サーモス用（樹脂スペーサー）内外色組合せ・内外同系色 引違い窓 中桟付 (2024年1月販売終了）引違い（H）防災安全合わせガラス中（M）</t>
  </si>
  <si>
    <t>003RIDHDPLL</t>
  </si>
  <si>
    <t>防災リプラス アタッチ枠 サーモス用（樹脂スペーサー）内外色組合せ・内外同系色 引違い窓 中桟付 (2024年1月販売終了）引違い（H）防災安全合わせガラス大（L）</t>
  </si>
  <si>
    <t>003KHUXCPJL</t>
  </si>
  <si>
    <t>防犯出窓・サーモスⅡ-Hタイプその他（X）防犯建物部品に適合するガラス大（L）</t>
  </si>
  <si>
    <t>003KHUXCPJM</t>
  </si>
  <si>
    <t>防犯出窓・サーモスⅡ-Hタイプその他（X）防犯建物部品に適合するガラス中（M）</t>
  </si>
  <si>
    <t>003KHUXCPJS</t>
  </si>
  <si>
    <t>防犯出窓・サーモスⅡ-Hタイプその他（X）防犯建物部品に適合するガラス小（S）</t>
  </si>
  <si>
    <t>003KHVXCPJL</t>
  </si>
  <si>
    <t>防犯出窓・サーモスLタイプその他（X）防犯建物部品に適合するガラス大（L）</t>
  </si>
  <si>
    <t>003KHVXCPJM</t>
  </si>
  <si>
    <t>防犯出窓・サーモスLタイプその他（X）防犯建物部品に適合するガラス中（M）</t>
  </si>
  <si>
    <t>003KHVXCPJS</t>
  </si>
  <si>
    <t>防犯出窓・サーモスLタイプその他（X）防犯建物部品に適合するガラス小（S）</t>
  </si>
  <si>
    <t>003RICHCPJS</t>
  </si>
  <si>
    <t>防犯リプラス 居室仕様・浴室仕様（樹脂スペーサー）引違い窓 中桟付引違い（H）防犯建物部品に適合するガラス小（S）</t>
  </si>
  <si>
    <t>003RICHCPJM</t>
  </si>
  <si>
    <t>防犯リプラス 居室仕様・浴室仕様（樹脂スペーサー）引違い窓 中桟付引違い（H）防犯建物部品に適合するガラス中（M）</t>
  </si>
  <si>
    <t>003RICHCPJL</t>
  </si>
  <si>
    <t>防犯リプラス 居室仕様・浴室仕様（樹脂スペーサー）引違い窓 中桟付引違い（H）防犯建物部品に適合するガラス大（L）</t>
  </si>
  <si>
    <t>003RIBHCPJS</t>
  </si>
  <si>
    <t>防犯リプラス 居室仕様・浴室仕様（アルミスペーサー）引違い窓 中桟付引違い（H）防犯建物部品に適合するガラス小（S）</t>
  </si>
  <si>
    <t>003RIBHCPJM</t>
  </si>
  <si>
    <t>防犯リプラス 居室仕様・浴室仕様（アルミスペーサー）引違い窓 中桟付引違い（H）防犯建物部品に適合するガラス中（M）</t>
  </si>
  <si>
    <t>003RIBHCPJL</t>
  </si>
  <si>
    <t>防犯リプラス 居室仕様・浴室仕様（アルミスペーサー）引違い窓 中桟付引違い（H）防犯建物部品に適合するガラス大（L）</t>
  </si>
  <si>
    <t>003RIGHCPJS</t>
  </si>
  <si>
    <t>防犯リプラス アタッチ枠 サーモス用（アルミスペーサー）引違い窓 中桟付 (2024年1月販売終了）引違い（H）防犯建物部品に適合するガラス小（S）</t>
  </si>
  <si>
    <t>003RIGHCPJM</t>
  </si>
  <si>
    <t>防犯リプラス アタッチ枠 サーモス用（アルミスペーサー）引違い窓 中桟付 (2024年1月販売終了）引違い（H）防犯建物部品に適合するガラス中（M）</t>
  </si>
  <si>
    <t>003RIGHCPJL</t>
  </si>
  <si>
    <t>防犯リプラス アタッチ枠 サーモス用（アルミスペーサー）引違い窓 中桟付 (2024年1月販売終了）引違い（H）防犯建物部品に適合するガラス大（L）</t>
  </si>
  <si>
    <t>003RIDHCPJS</t>
  </si>
  <si>
    <t>防犯リプラス アタッチ枠 サーモス用（樹脂スペーサー）内外色組合せ・内外同系色 引違い窓 中桟付 (2024年1月販売終了）引違い（H）防犯建物部品に適合するガラス小（S）</t>
  </si>
  <si>
    <t>003RIDHCPJM</t>
  </si>
  <si>
    <t>防犯リプラス アタッチ枠 サーモス用（樹脂スペーサー）内外色組合せ・内外同系色 引違い窓 中桟付 (2024年1月販売終了）引違い（H）防犯建物部品に適合するガラス中（M）</t>
  </si>
  <si>
    <t>003RIDHCPJL</t>
  </si>
  <si>
    <t>防犯リプラス アタッチ枠 サーモス用（樹脂スペーサー）内外色組合せ・内外同系色 引違い窓 中桟付 (2024年1月販売終了）引違い（H）防犯建物部品に適合するガラス大（L）</t>
  </si>
  <si>
    <t>ＴＷ（トリプルガラス）横すべり出し窓オペレーター、高所用横すべり出し窓（クリプトンガス）</t>
  </si>
  <si>
    <t>003KJPPEPPL</t>
  </si>
  <si>
    <t>断熱等ＴＷ（トリプルガラス）横すべり出し窓オペレーター、高所用横すべり出し窓（クリプトンガス）プロジェクト（P）ガラス中央部熱貫流率Ug0.61以下大（L）</t>
  </si>
  <si>
    <t>ＴＷ（トリプルガラス）横すべり出し窓オペレーター、高所用横すべり出し窓（クリプトンガス）プロジェクト（P）</t>
  </si>
  <si>
    <t>003KJPPEPPM</t>
  </si>
  <si>
    <t>断熱等ＴＷ（トリプルガラス）横すべり出し窓オペレーター、高所用横すべり出し窓（クリプトンガス）プロジェクト（P）ガラス中央部熱貫流率Ug0.61以下中（M）</t>
  </si>
  <si>
    <t>003KJPPEPPS</t>
  </si>
  <si>
    <t>断熱等ＴＷ（トリプルガラス）横すべり出し窓オペレーター、高所用横すべり出し窓（クリプトンガス）プロジェクト（P）ガラス中央部熱貫流率Ug0.61以下小（S）</t>
  </si>
  <si>
    <t>003KJPPEPPX</t>
  </si>
  <si>
    <t>断熱等ＴＷ（トリプルガラス）横すべり出し窓オペレーター、高所用横すべり出し窓（クリプトンガス）プロジェクト（P）ガラス中央部熱貫流率Ug0.61以下極小（X）</t>
  </si>
  <si>
    <t>ＴＷ（トリプルガラス）横すべり出し窓オペレーター（クリプトンガス）</t>
  </si>
  <si>
    <t>003KJPPXPPL</t>
  </si>
  <si>
    <t>断熱等+防犯ＴＷ（トリプルガラス）横すべり出し窓オペレーター（クリプトンガス）プロジェクト（P）ガラス中央部熱貫流率Ug0.61以下大（L）</t>
  </si>
  <si>
    <t>ＴＷ（トリプルガラス）横すべり出し窓オペレーター（クリプトンガス）プロジェクト（P）</t>
  </si>
  <si>
    <t>003KJPPXPPM</t>
  </si>
  <si>
    <t>断熱等+防犯ＴＷ（トリプルガラス）横すべり出し窓オペレーター（クリプトンガス）プロジェクト（P）ガラス中央部熱貫流率Ug0.61以下中（M）</t>
  </si>
  <si>
    <t>003KJPPXPPS</t>
  </si>
  <si>
    <t>断熱等+防犯ＴＷ（トリプルガラス）横すべり出し窓オペレーター（クリプトンガス）プロジェクト（P）ガラス中央部熱貫流率Ug0.61以下小（S）</t>
  </si>
  <si>
    <t>003KJPPXPPX</t>
  </si>
  <si>
    <t>断熱等+防犯ＴＷ（トリプルガラス）横すべり出し窓オペレーター（クリプトンガス）プロジェクト（P）ガラス中央部熱貫流率Ug0.61以下極小（X）</t>
  </si>
  <si>
    <t>003KJPPHPPL</t>
  </si>
  <si>
    <t>断熱等+防災ＴＷ（トリプルガラス）横すべり出し窓オペレーター、高所用横すべり出し窓（クリプトンガス）プロジェクト（P）ガラス中央部熱貫流率Ug0.61以下大（L）</t>
  </si>
  <si>
    <t>003KJPPHPPM</t>
  </si>
  <si>
    <t>断熱等+防災ＴＷ（トリプルガラス）横すべり出し窓オペレーター、高所用横すべり出し窓（クリプトンガス）プロジェクト（P）ガラス中央部熱貫流率Ug0.61以下中（M）</t>
  </si>
  <si>
    <t>003KJPPHPPS</t>
  </si>
  <si>
    <t>断熱等+防災ＴＷ（トリプルガラス）横すべり出し窓オペレーター、高所用横すべり出し窓（クリプトンガス）プロジェクト（P）ガラス中央部熱貫流率Ug0.61以下小（S）</t>
  </si>
  <si>
    <t>003KJPPHPPX</t>
  </si>
  <si>
    <t>断熱等+防災ＴＷ（トリプルガラス）横すべり出し窓オペレーター、高所用横すべり出し窓（クリプトンガス）プロジェクト（P）ガラス中央部熱貫流率Ug0.61以下極小（X）</t>
  </si>
  <si>
    <t>ＴＷ（トリプルガラス）縦すべり出し窓オペレーター（クリプトンガス）</t>
  </si>
  <si>
    <t>003KJPTEPPL</t>
  </si>
  <si>
    <t>断熱等ＴＷ（トリプルガラス）縦すべり出し窓オペレーター（クリプトンガス）開き（T）ガラス中央部熱貫流率Ug0.61以下大（L）</t>
  </si>
  <si>
    <t>ＴＷ（トリプルガラス）縦すべり出し窓オペレーター（クリプトンガス）開き（T）</t>
  </si>
  <si>
    <t>003KJPTEPPM</t>
  </si>
  <si>
    <t>断熱等ＴＷ（トリプルガラス）縦すべり出し窓オペレーター（クリプトンガス）開き（T）ガラス中央部熱貫流率Ug0.61以下中（M）</t>
  </si>
  <si>
    <t>003KJPTEPPS</t>
  </si>
  <si>
    <t>断熱等ＴＷ（トリプルガラス）縦すべり出し窓オペレーター（クリプトンガス）開き（T）ガラス中央部熱貫流率Ug0.61以下小（S）</t>
  </si>
  <si>
    <t>003KJPTEPPX</t>
  </si>
  <si>
    <t>断熱等ＴＷ（トリプルガラス）縦すべり出し窓オペレーター（クリプトンガス）開き（T）ガラス中央部熱貫流率Ug0.61以下極小（X）</t>
  </si>
  <si>
    <t>003KJPTXPPL</t>
  </si>
  <si>
    <t>断熱等+防犯ＴＷ（トリプルガラス）縦すべり出し窓オペレーター（クリプトンガス）開き（T）ガラス中央部熱貫流率Ug0.61以下大（L）</t>
  </si>
  <si>
    <t>003KJPTXPPM</t>
  </si>
  <si>
    <t>断熱等+防犯ＴＷ（トリプルガラス）縦すべり出し窓オペレーター（クリプトンガス）開き（T）ガラス中央部熱貫流率Ug0.61以下中（M）</t>
  </si>
  <si>
    <t>003KJPTXPPS</t>
  </si>
  <si>
    <t>断熱等+防犯ＴＷ（トリプルガラス）縦すべり出し窓オペレーター（クリプトンガス）開き（T）ガラス中央部熱貫流率Ug0.61以下小（S）</t>
  </si>
  <si>
    <t>003KJPTXPPX</t>
  </si>
  <si>
    <t>断熱等+防犯ＴＷ（トリプルガラス）縦すべり出し窓オペレーター（クリプトンガス）開き（T）ガラス中央部熱貫流率Ug0.61以下極小（X）</t>
  </si>
  <si>
    <t>003KJPTHPPL</t>
  </si>
  <si>
    <t>断熱等+防災ＴＷ（トリプルガラス）縦すべり出し窓オペレーター（クリプトンガス）開き（T）ガラス中央部熱貫流率Ug0.61以下大（L）</t>
  </si>
  <si>
    <t>003KJPTHPPM</t>
  </si>
  <si>
    <t>断熱等+防災ＴＷ（トリプルガラス）縦すべり出し窓オペレーター（クリプトンガス）開き（T）ガラス中央部熱貫流率Ug0.61以下中（M）</t>
  </si>
  <si>
    <t>003KJPTHPPS</t>
  </si>
  <si>
    <t>断熱等+防災ＴＷ（トリプルガラス）縦すべり出し窓オペレーター（クリプトンガス）開き（T）ガラス中央部熱貫流率Ug0.61以下小（S）</t>
  </si>
  <si>
    <t>003KJPTHPPX</t>
  </si>
  <si>
    <t>断熱等+防災ＴＷ（トリプルガラス）縦すべり出し窓オペレーター（クリプトンガス）開き（T）ガラス中央部熱貫流率Ug0.61以下極小（X）</t>
  </si>
  <si>
    <t>003RIUPEPPX</t>
  </si>
  <si>
    <t>断熱等リプラス アタッチ枠 TW用 トリプルガラス 横すべり出し窓 グレモン（アルゴンガス） プロジェクト（P）ガラス中央部熱貫流率Ug0.67以下極小（X）</t>
  </si>
  <si>
    <t>リプラス アタッチ枠 TW用 トリプルガラス 横すべり出し窓 グレモン（アルゴンガス） プロジェクト（P）</t>
  </si>
  <si>
    <t>003RIUPEPPS</t>
  </si>
  <si>
    <t>断熱等リプラス アタッチ枠 TW用 トリプルガラス 横すべり出し窓 グレモン（アルゴンガス） プロジェクト（P）ガラス中央部熱貫流率Ug0.67以下小（S）</t>
  </si>
  <si>
    <t>003RIUPEPPM</t>
  </si>
  <si>
    <t>断熱等リプラス アタッチ枠 TW用 トリプルガラス 横すべり出し窓 グレモン（アルゴンガス） プロジェクト（P）ガラス中央部熱貫流率Ug0.67以下中（M）</t>
  </si>
  <si>
    <t>003RIUPEPPL</t>
  </si>
  <si>
    <t>断熱等リプラス アタッチ枠 TW用 トリプルガラス 横すべり出し窓 グレモン（アルゴンガス） プロジェクト（P）ガラス中央部熱貫流率Ug0.67以下大（L）</t>
  </si>
  <si>
    <t>003RIUPESSX</t>
  </si>
  <si>
    <t>断熱等リプラス アタッチ枠 TW用 トリプルガラス 横すべり出し窓 グレモン（アルゴンガス） プロジェクト（P）ガラス中央部熱貫流率Ug0.92以下極小（X）</t>
  </si>
  <si>
    <t>003RIUPESSS</t>
  </si>
  <si>
    <t>断熱等リプラス アタッチ枠 TW用 トリプルガラス 横すべり出し窓 グレモン（アルゴンガス） プロジェクト（P）ガラス中央部熱貫流率Ug0.92以下小（S）</t>
  </si>
  <si>
    <t>003RIUPESSM</t>
  </si>
  <si>
    <t>断熱等リプラス アタッチ枠 TW用 トリプルガラス 横すべり出し窓 グレモン（アルゴンガス） プロジェクト（P）ガラス中央部熱貫流率Ug0.92以下中（M）</t>
  </si>
  <si>
    <t>003RIUPESSL</t>
  </si>
  <si>
    <t>断熱等リプラス アタッチ枠 TW用 トリプルガラス 横すべり出し窓 グレモン（アルゴンガス） プロジェクト（P）ガラス中央部熱貫流率Ug0.92以下大（L）</t>
  </si>
  <si>
    <t>003RIUPDPLS</t>
  </si>
  <si>
    <t>防災リプラス アタッチ枠 TW用 トリプルガラス 横すべり出し窓 グレモン（アルゴンガス） プロジェクト（P）防災安全合わせガラス小（S）</t>
  </si>
  <si>
    <t>003RIUPDPLM</t>
  </si>
  <si>
    <t>防災リプラス アタッチ枠 TW用 トリプルガラス 横すべり出し窓 グレモン（アルゴンガス） プロジェクト（P）防災安全合わせガラス中（M）</t>
  </si>
  <si>
    <t>003RIUPDPLL</t>
  </si>
  <si>
    <t>防災リプラス アタッチ枠 TW用 トリプルガラス 横すべり出し窓 グレモン（アルゴンガス） プロジェクト（P）防災安全合わせガラス大（L）</t>
  </si>
  <si>
    <t>003RIUPHPPX</t>
  </si>
  <si>
    <t>断熱等+防災リプラス アタッチ枠 TW用 トリプルガラス 横すべり出し窓 グレモン（アルゴンガス） プロジェクト（P）ガラス中央部熱貫流率Ug0.67以下極小（X）</t>
  </si>
  <si>
    <t>003RIUPHPPS</t>
  </si>
  <si>
    <t>断熱等+防災リプラス アタッチ枠 TW用 トリプルガラス 横すべり出し窓 グレモン（アルゴンガス） プロジェクト（P）ガラス中央部熱貫流率Ug0.67以下小（S）</t>
  </si>
  <si>
    <t>003RIUPHPPM</t>
  </si>
  <si>
    <t>断熱等+防災リプラス アタッチ枠 TW用 トリプルガラス 横すべり出し窓 グレモン（アルゴンガス） プロジェクト（P）ガラス中央部熱貫流率Ug0.67以下中（M）</t>
  </si>
  <si>
    <t>003RIUPHPPL</t>
  </si>
  <si>
    <t>断熱等+防災リプラス アタッチ枠 TW用 トリプルガラス 横すべり出し窓 グレモン（アルゴンガス） プロジェクト（P）ガラス中央部熱貫流率Ug0.67以下大（L）</t>
  </si>
  <si>
    <t>003RIUPHSSX</t>
  </si>
  <si>
    <t>断熱等+防災リプラス アタッチ枠 TW用 トリプルガラス 横すべり出し窓 グレモン（アルゴンガス） プロジェクト（P）ガラス中央部熱貫流率Ug0.92以下極小（X）</t>
  </si>
  <si>
    <t>003RIUPHSSS</t>
  </si>
  <si>
    <t>断熱等+防災リプラス アタッチ枠 TW用 トリプルガラス 横すべり出し窓 グレモン（アルゴンガス） プロジェクト（P）ガラス中央部熱貫流率Ug0.92以下小（S）</t>
  </si>
  <si>
    <t>003RIUPHSSM</t>
  </si>
  <si>
    <t>断熱等+防災リプラス アタッチ枠 TW用 トリプルガラス 横すべり出し窓 グレモン（アルゴンガス） プロジェクト（P）ガラス中央部熱貫流率Ug0.92以下中（M）</t>
  </si>
  <si>
    <t>003RIUPHSSL</t>
  </si>
  <si>
    <t>断熱等+防災リプラス アタッチ枠 TW用 トリプルガラス 横すべり出し窓 グレモン（アルゴンガス） プロジェクト（P）ガラス中央部熱貫流率Ug0.92以下大（L）</t>
  </si>
  <si>
    <t>003RIUPR7ZS</t>
  </si>
  <si>
    <t>断熱等リプラス アタッチ枠 TW用 トリプルガラス 横すべり出し窓 グレモン（アルゴンガス） プロジェクト（P）ガラス日射熱取得率：η 0.65以下小（S）</t>
  </si>
  <si>
    <t>003RIUPR7ZM</t>
  </si>
  <si>
    <t>断熱等リプラス アタッチ枠 TW用 トリプルガラス 横すべり出し窓 グレモン（アルゴンガス） プロジェクト（P）ガラス日射熱取得率：η 0.65以下中（M）</t>
  </si>
  <si>
    <t>003RIUPR7ZL</t>
  </si>
  <si>
    <t>断熱等リプラス アタッチ枠 TW用 トリプルガラス 横すべり出し窓 グレモン（アルゴンガス） プロジェクト（P）ガラス日射熱取得率：η 0.65以下大（L）</t>
  </si>
  <si>
    <t>003RIUPK7ZS</t>
  </si>
  <si>
    <t>断熱等+防災リプラス アタッチ枠 TW用 トリプルガラス 横すべり出し窓 グレモン（アルゴンガス） プロジェクト（P）ガラス日射熱取得率：η 0.65以下小（S）</t>
  </si>
  <si>
    <t>003RIUPK7ZM</t>
  </si>
  <si>
    <t>断熱等+防災リプラス アタッチ枠 TW用 トリプルガラス 横すべり出し窓 グレモン（アルゴンガス） プロジェクト（P）ガラス日射熱取得率：η 0.65以下中（M）</t>
  </si>
  <si>
    <t>003RIUPK7ZL</t>
  </si>
  <si>
    <t>断熱等+防災リプラス アタッチ枠 TW用 トリプルガラス 横すべり出し窓 グレモン（アルゴンガス） プロジェクト（P）ガラス日射熱取得率：η 0.65以下大（L）</t>
  </si>
  <si>
    <t>003RIIPESSX</t>
  </si>
  <si>
    <t>断熱等リプラス アタッチ枠 TW用 複層ガラス 横すべり出し窓 グレモンプロジェクト（P）ガラス中央部熱貫流率Ug1.2以下極小（X）</t>
  </si>
  <si>
    <t>リプラス アタッチ枠 TW用 複層ガラス 横すべり出し窓 グレモンプロジェクト（P）</t>
  </si>
  <si>
    <t>003RIIPESSS</t>
  </si>
  <si>
    <t>断熱等リプラス アタッチ枠 TW用 複層ガラス 横すべり出し窓 グレモンプロジェクト（P）ガラス中央部熱貫流率Ug1.2以下小（S）</t>
  </si>
  <si>
    <t>003RIIPESSM</t>
  </si>
  <si>
    <t>断熱等リプラス アタッチ枠 TW用 複層ガラス 横すべり出し窓 グレモンプロジェクト（P）ガラス中央部熱貫流率Ug1.2以下中（M）</t>
  </si>
  <si>
    <t>003RIIPESSL</t>
  </si>
  <si>
    <t>断熱等リプラス アタッチ枠 TW用 複層ガラス 横すべり出し窓 グレモンプロジェクト（P）ガラス中央部熱貫流率Ug1.2以下大（L）</t>
  </si>
  <si>
    <t>003RIIPSPKS</t>
  </si>
  <si>
    <t>防音リプラス アタッチ枠 TW用 複層ガラス 横すべり出し窓 グレモンプロジェクト（P）一方が公称3mm以上、他方が公称3mm以上※中空層は6mm以上16mm以下の1層とする小（S）</t>
  </si>
  <si>
    <t>003RIIPSPKM</t>
  </si>
  <si>
    <t>防音リプラス アタッチ枠 TW用 複層ガラス 横すべり出し窓 グレモンプロジェクト（P）一方が公称3mm以上、他方が公称3mm以上※中空層は6mm以上16mm以下の1層とする中（M）</t>
  </si>
  <si>
    <t>003RIIPSPKL</t>
  </si>
  <si>
    <t>防音リプラス アタッチ枠 TW用 複層ガラス 横すべり出し窓 グレモンプロジェクト（P）一方が公称3mm以上、他方が公称3mm以上※中空層は6mm以上16mm以下の1層とする大（L）</t>
  </si>
  <si>
    <t>003RIIPDPLS</t>
  </si>
  <si>
    <t>防災リプラス アタッチ枠 TW用 複層ガラス 横すべり出し窓 グレモンプロジェクト（P）防災安全合わせガラス小（S）</t>
  </si>
  <si>
    <t>003RIIPDPLM</t>
  </si>
  <si>
    <t>防災リプラス アタッチ枠 TW用 複層ガラス 横すべり出し窓 グレモンプロジェクト（P）防災安全合わせガラス中（M）</t>
  </si>
  <si>
    <t>003RIIPDPLL</t>
  </si>
  <si>
    <t>防災リプラス アタッチ枠 TW用 複層ガラス 横すべり出し窓 グレモンプロジェクト（P）防災安全合わせガラス大（L）</t>
  </si>
  <si>
    <t>003RIIPHSSX</t>
  </si>
  <si>
    <t>断熱等+防災リプラス アタッチ枠 TW用 複層ガラス 横すべり出し窓 グレモンプロジェクト（P）ガラス中央部熱貫流率Ug1.2以下極小（X）</t>
  </si>
  <si>
    <t>003RIIPHSSS</t>
  </si>
  <si>
    <t>断熱等+防災リプラス アタッチ枠 TW用 複層ガラス 横すべり出し窓 グレモンプロジェクト（P）ガラス中央部熱貫流率Ug1.2以下小（S）</t>
  </si>
  <si>
    <t>003RIIPHSSM</t>
  </si>
  <si>
    <t>断熱等+防災リプラス アタッチ枠 TW用 複層ガラス 横すべり出し窓 グレモンプロジェクト（P）ガラス中央部熱貫流率Ug1.2以下中（M）</t>
  </si>
  <si>
    <t>003RIIPHSSL</t>
  </si>
  <si>
    <t>断熱等+防災リプラス アタッチ枠 TW用 複層ガラス 横すべり出し窓 グレモンプロジェクト（P）ガラス中央部熱貫流率Ug1.2以下大（L）</t>
  </si>
  <si>
    <t>003RIIPR7ZS</t>
  </si>
  <si>
    <t>断熱等リプラス アタッチ枠 TW用 複層ガラス 横すべり出し窓 グレモンプロジェクト（P）ガラス日射熱取得率：η 0.65以下小（S）</t>
  </si>
  <si>
    <t>003RIIPR7ZM</t>
  </si>
  <si>
    <t>断熱等リプラス アタッチ枠 TW用 複層ガラス 横すべり出し窓 グレモンプロジェクト（P）ガラス日射熱取得率：η 0.65以下中（M）</t>
  </si>
  <si>
    <t>003RIIPR7ZL</t>
  </si>
  <si>
    <t>断熱等リプラス アタッチ枠 TW用 複層ガラス 横すべり出し窓 グレモンプロジェクト（P）ガラス日射熱取得率：η 0.65以下大（L）</t>
  </si>
  <si>
    <t>003RIIPK7ZS</t>
  </si>
  <si>
    <t>断熱等+防災リプラス アタッチ枠 TW用 複層ガラス 横すべり出し窓 グレモンプロジェクト（P）ガラス日射熱取得率：η 0.65以下小（S）</t>
  </si>
  <si>
    <t>003RIIPK7ZM</t>
  </si>
  <si>
    <t>断熱等+防災リプラス アタッチ枠 TW用 複層ガラス 横すべり出し窓 グレモンプロジェクト（P）ガラス日射熱取得率：η 0.65以下中（M）</t>
  </si>
  <si>
    <t>003RIIPK7ZL</t>
  </si>
  <si>
    <t>断熱等+防災リプラス アタッチ枠 TW用 複層ガラス 横すべり出し窓 グレモンプロジェクト（P）ガラス日射熱取得率：η 0.65以下大（L）</t>
  </si>
  <si>
    <t>003RILTEPPX</t>
  </si>
  <si>
    <t>断熱等リプラス アタッチ枠 TW用 トリプルガラス 縦すべり出し窓 グレモン（クリプトンガス）開き（T）ガラス中央部熱貫流率Ug0.73以下極小（X）</t>
  </si>
  <si>
    <t>リプラス アタッチ枠 TW用 トリプルガラス 縦すべり出し窓 グレモン（クリプトンガス）開き（T）</t>
  </si>
  <si>
    <t>003RILTEPPS</t>
  </si>
  <si>
    <t>断熱等リプラス アタッチ枠 TW用 トリプルガラス 縦すべり出し窓 グレモン（クリプトンガス）開き（T）ガラス中央部熱貫流率Ug0.73以下小（S）</t>
  </si>
  <si>
    <t>003RILTEPPM</t>
  </si>
  <si>
    <t>断熱等リプラス アタッチ枠 TW用 トリプルガラス 縦すべり出し窓 グレモン（クリプトンガス）開き（T）ガラス中央部熱貫流率Ug0.73以下中（M）</t>
  </si>
  <si>
    <t>003RILTEPPL</t>
  </si>
  <si>
    <t>断熱等リプラス アタッチ枠 TW用 トリプルガラス 縦すべり出し窓 グレモン（クリプトンガス）開き（T）ガラス中央部熱貫流率Ug0.73以下大（L）</t>
  </si>
  <si>
    <t>003RILFEPPX</t>
  </si>
  <si>
    <t>断熱等リプラス アタッチ枠 TW用 トリプルガラス FIX窓（クリプトンガス）FIX（F）ガラス中央部熱貫流率Ug0.73以下極小（X）</t>
  </si>
  <si>
    <t>リプラス アタッチ枠 TW用 トリプルガラス FIX窓（クリプトンガス）FIX（F）</t>
  </si>
  <si>
    <t>003RILFEPPS</t>
  </si>
  <si>
    <t>断熱等リプラス アタッチ枠 TW用 トリプルガラス FIX窓（クリプトンガス）FIX（F）ガラス中央部熱貫流率Ug0.73以下小（S）</t>
  </si>
  <si>
    <t>003RILFEPPM</t>
  </si>
  <si>
    <t>断熱等リプラス アタッチ枠 TW用 トリプルガラス FIX窓（クリプトンガス）FIX（F）ガラス中央部熱貫流率Ug0.73以下中（M）</t>
  </si>
  <si>
    <t>003RILFEPPL</t>
  </si>
  <si>
    <t>断熱等リプラス アタッチ枠 TW用 トリプルガラス FIX窓（クリプトンガス）FIX（F）ガラス中央部熱貫流率Ug0.73以下大（L）</t>
  </si>
  <si>
    <t>リプラス アタッチ枠 TW用 トリプルガラス 引違い窓（クリプトンガス） (2024年1月販売終了）</t>
  </si>
  <si>
    <t>ガラス中央部熱貫流率Ug0.85以下</t>
  </si>
  <si>
    <t>003RILHESSX</t>
  </si>
  <si>
    <t>断熱等リプラス アタッチ枠 TW用 トリプルガラス 引違い窓（クリプトンガス） (2024年1月販売終了）引違い（H）ガラス中央部熱貫流率Ug0.85以下極小（X）</t>
  </si>
  <si>
    <t>リプラス アタッチ枠 TW用 トリプルガラス 引違い窓（クリプトンガス） (2024年1月販売終了）引違い（H）</t>
  </si>
  <si>
    <t>003RILHESSS</t>
  </si>
  <si>
    <t>断熱等リプラス アタッチ枠 TW用 トリプルガラス 引違い窓（クリプトンガス） (2024年1月販売終了）引違い（H）ガラス中央部熱貫流率Ug0.85以下小（S）</t>
  </si>
  <si>
    <t>003RILHESSM</t>
  </si>
  <si>
    <t>断熱等リプラス アタッチ枠 TW用 トリプルガラス 引違い窓（クリプトンガス） (2024年1月販売終了）引違い（H）ガラス中央部熱貫流率Ug0.85以下中（M）</t>
  </si>
  <si>
    <t>003RILHESSL</t>
  </si>
  <si>
    <t>断熱等リプラス アタッチ枠 TW用 トリプルガラス 引違い窓（クリプトンガス） (2024年1月販売終了）引違い（H）ガラス中央部熱貫流率Ug0.85以下大（L）</t>
  </si>
  <si>
    <t>003RILTESSX</t>
  </si>
  <si>
    <t>断熱等リプラス アタッチ枠 TW用 トリプルガラス 縦すべり出し窓 グレモン（クリプトンガス）開き（T）ガラス中央部熱貫流率Ug0.85以下極小（X）</t>
  </si>
  <si>
    <t>003RILTESSS</t>
  </si>
  <si>
    <t>断熱等リプラス アタッチ枠 TW用 トリプルガラス 縦すべり出し窓 グレモン（クリプトンガス）開き（T）ガラス中央部熱貫流率Ug0.85以下小（S）</t>
  </si>
  <si>
    <t>003RILTESSM</t>
  </si>
  <si>
    <t>断熱等リプラス アタッチ枠 TW用 トリプルガラス 縦すべり出し窓 グレモン（クリプトンガス）開き（T）ガラス中央部熱貫流率Ug0.85以下中（M）</t>
  </si>
  <si>
    <t>003RILTESSL</t>
  </si>
  <si>
    <t>断熱等リプラス アタッチ枠 TW用 トリプルガラス 縦すべり出し窓 グレモン（クリプトンガス）開き（T）ガラス中央部熱貫流率Ug0.85以下大（L）</t>
  </si>
  <si>
    <t>003RILFESSX</t>
  </si>
  <si>
    <t>断熱等リプラス アタッチ枠 TW用 トリプルガラス FIX窓（クリプトンガス）FIX（F）ガラス中央部熱貫流率Ug0.85以下極小（X）</t>
  </si>
  <si>
    <t>003RILFESSS</t>
  </si>
  <si>
    <t>断熱等リプラス アタッチ枠 TW用 トリプルガラス FIX窓（クリプトンガス）FIX（F）ガラス中央部熱貫流率Ug0.85以下小（S）</t>
  </si>
  <si>
    <t>003RILFESSM</t>
  </si>
  <si>
    <t>断熱等リプラス アタッチ枠 TW用 トリプルガラス FIX窓（クリプトンガス）FIX（F）ガラス中央部熱貫流率Ug0.85以下中（M）</t>
  </si>
  <si>
    <t>003RILFESSL</t>
  </si>
  <si>
    <t>断熱等リプラス アタッチ枠 TW用 トリプルガラス FIX窓（クリプトンガス）FIX（F）ガラス中央部熱貫流率Ug0.85以下大（L）</t>
  </si>
  <si>
    <t>003RILUESSX</t>
  </si>
  <si>
    <t>断熱等リプラス アタッチ枠 TW用 トリプルガラス 上げ下げ窓（クリプトンガス）上げ下げ（U）ガラス中央部熱貫流率Ug0.85以下極小（X）</t>
  </si>
  <si>
    <t>リプラス アタッチ枠 TW用 トリプルガラス 上げ下げ窓（クリプトンガス）上げ下げ（U）</t>
  </si>
  <si>
    <t>003RILUESSS</t>
  </si>
  <si>
    <t>断熱等リプラス アタッチ枠 TW用 トリプルガラス 上げ下げ窓（クリプトンガス）上げ下げ（U）ガラス中央部熱貫流率Ug0.85以下小（S）</t>
  </si>
  <si>
    <t>003RILUESSM</t>
  </si>
  <si>
    <t>断熱等リプラス アタッチ枠 TW用 トリプルガラス 上げ下げ窓（クリプトンガス）上げ下げ（U）ガラス中央部熱貫流率Ug0.85以下中（M）</t>
  </si>
  <si>
    <t>003RILUESSL</t>
  </si>
  <si>
    <t>断熱等リプラス アタッチ枠 TW用 トリプルガラス 上げ下げ窓（クリプトンガス）上げ下げ（U）ガラス中央部熱貫流率Ug0.85以下大（L）</t>
  </si>
  <si>
    <t>003RILHCPJS</t>
  </si>
  <si>
    <t>防犯リプラス アタッチ枠 TW用 トリプルガラス 引違い窓（クリプトンガス） (2024年1月販売終了）引違い（H）防犯建物部品に適合するガラス小（S）</t>
  </si>
  <si>
    <t>003RILHCPJM</t>
  </si>
  <si>
    <t>防犯リプラス アタッチ枠 TW用 トリプルガラス 引違い窓（クリプトンガス） (2024年1月販売終了）引違い（H）防犯建物部品に適合するガラス中（M）</t>
  </si>
  <si>
    <t>003RILHCPJL</t>
  </si>
  <si>
    <t>防犯リプラス アタッチ枠 TW用 トリプルガラス 引違い窓（クリプトンガス） (2024年1月販売終了）引違い（H）防犯建物部品に適合するガラス大（L）</t>
  </si>
  <si>
    <t>003RILUCPJS</t>
  </si>
  <si>
    <t>防犯リプラス アタッチ枠 TW用 トリプルガラス 上げ下げ窓（クリプトンガス）上げ下げ（U）防犯建物部品に適合するガラス小（S）</t>
  </si>
  <si>
    <t>003RILUCPJM</t>
  </si>
  <si>
    <t>防犯リプラス アタッチ枠 TW用 トリプルガラス 上げ下げ窓（クリプトンガス）上げ下げ（U）防犯建物部品に適合するガラス中（M）</t>
  </si>
  <si>
    <t>003RILUCPJL</t>
  </si>
  <si>
    <t>防犯リプラス アタッチ枠 TW用 トリプルガラス 上げ下げ窓（クリプトンガス）上げ下げ（U）防犯建物部品に適合するガラス大（L）</t>
  </si>
  <si>
    <t>003RILTDPLS</t>
  </si>
  <si>
    <t>防災リプラス アタッチ枠 TW用 トリプルガラス 縦すべり出し窓 グレモン（クリプトンガス）開き（T）防災安全合わせガラス小（S）</t>
  </si>
  <si>
    <t>003RILTDPLM</t>
  </si>
  <si>
    <t>防災リプラス アタッチ枠 TW用 トリプルガラス 縦すべり出し窓 グレモン（クリプトンガス）開き（T）防災安全合わせガラス中（M）</t>
  </si>
  <si>
    <t>003RILTDPLL</t>
  </si>
  <si>
    <t>防災リプラス アタッチ枠 TW用 トリプルガラス 縦すべり出し窓 グレモン（クリプトンガス）開き（T）防災安全合わせガラス大（L）</t>
  </si>
  <si>
    <t>003RILFDPLS</t>
  </si>
  <si>
    <t>防災リプラス アタッチ枠 TW用 トリプルガラス FIX窓（クリプトンガス）FIX（F）防災安全合わせガラス小（S）</t>
  </si>
  <si>
    <t>003RILFDPLM</t>
  </si>
  <si>
    <t>防災リプラス アタッチ枠 TW用 トリプルガラス FIX窓（クリプトンガス）FIX（F）防災安全合わせガラス中（M）</t>
  </si>
  <si>
    <t>003RILFDPLL</t>
  </si>
  <si>
    <t>防災リプラス アタッチ枠 TW用 トリプルガラス FIX窓（クリプトンガス）FIX（F）防災安全合わせガラス大（L）</t>
  </si>
  <si>
    <t>003RILHDPLS</t>
  </si>
  <si>
    <t>防災リプラス アタッチ枠 TW用 トリプルガラス 引違い窓（クリプトンガス） (2024年1月販売終了）引違い（H）防災安全合わせガラス小（S）</t>
  </si>
  <si>
    <t>003RILHDPLM</t>
  </si>
  <si>
    <t>防災リプラス アタッチ枠 TW用 トリプルガラス 引違い窓（クリプトンガス） (2024年1月販売終了）引違い（H）防災安全合わせガラス中（M）</t>
  </si>
  <si>
    <t>003RILHDPLL</t>
  </si>
  <si>
    <t>防災リプラス アタッチ枠 TW用 トリプルガラス 引違い窓（クリプトンガス） (2024年1月販売終了）引違い（H）防災安全合わせガラス大（L）</t>
  </si>
  <si>
    <t>003RILUDPLS</t>
  </si>
  <si>
    <t>防災リプラス アタッチ枠 TW用 トリプルガラス 上げ下げ窓（クリプトンガス）上げ下げ（U）防災安全合わせガラス小（S）</t>
  </si>
  <si>
    <t>003RILUDPLM</t>
  </si>
  <si>
    <t>防災リプラス アタッチ枠 TW用 トリプルガラス 上げ下げ窓（クリプトンガス）上げ下げ（U）防災安全合わせガラス中（M）</t>
  </si>
  <si>
    <t>003RILUDPLL</t>
  </si>
  <si>
    <t>防災リプラス アタッチ枠 TW用 トリプルガラス 上げ下げ窓（クリプトンガス）上げ下げ（U）防災安全合わせガラス大（L）</t>
  </si>
  <si>
    <t>003RILHXSSX</t>
  </si>
  <si>
    <t>断熱等+防犯リプラス アタッチ枠 TW用 トリプルガラス 引違い窓（クリプトンガス） (2024年1月販売終了）引違い（H）ガラス中央部熱貫流率Ug0.85以下極小（X）</t>
  </si>
  <si>
    <t>003RILHXSSS</t>
  </si>
  <si>
    <t>断熱等+防犯リプラス アタッチ枠 TW用 トリプルガラス 引違い窓（クリプトンガス） (2024年1月販売終了）引違い（H）ガラス中央部熱貫流率Ug0.85以下小（S）</t>
  </si>
  <si>
    <t>003RILHXSSM</t>
  </si>
  <si>
    <t>断熱等+防犯リプラス アタッチ枠 TW用 トリプルガラス 引違い窓（クリプトンガス） (2024年1月販売終了）引違い（H）ガラス中央部熱貫流率Ug0.85以下中（M）</t>
  </si>
  <si>
    <t>003RILHXSSL</t>
  </si>
  <si>
    <t>断熱等+防犯リプラス アタッチ枠 TW用 トリプルガラス 引違い窓（クリプトンガス） (2024年1月販売終了）引違い（H）ガラス中央部熱貫流率Ug0.85以下大（L）</t>
  </si>
  <si>
    <t>003RILUXSSX</t>
  </si>
  <si>
    <t>断熱等+防犯リプラス アタッチ枠 TW用 トリプルガラス 上げ下げ窓（クリプトンガス）上げ下げ（U）ガラス中央部熱貫流率Ug0.85以下極小（X）</t>
  </si>
  <si>
    <t>003RILUXSSS</t>
  </si>
  <si>
    <t>断熱等+防犯リプラス アタッチ枠 TW用 トリプルガラス 上げ下げ窓（クリプトンガス）上げ下げ（U）ガラス中央部熱貫流率Ug0.85以下小（S）</t>
  </si>
  <si>
    <t>003RILUXSSM</t>
  </si>
  <si>
    <t>断熱等+防犯リプラス アタッチ枠 TW用 トリプルガラス 上げ下げ窓（クリプトンガス）上げ下げ（U）ガラス中央部熱貫流率Ug0.85以下中（M）</t>
  </si>
  <si>
    <t>003RILUXSSL</t>
  </si>
  <si>
    <t>断熱等+防犯リプラス アタッチ枠 TW用 トリプルガラス 上げ下げ窓（クリプトンガス）上げ下げ（U）ガラス中央部熱貫流率Ug0.85以下大（L）</t>
  </si>
  <si>
    <t>003RILTHPPX</t>
  </si>
  <si>
    <t>断熱等+防災リプラス アタッチ枠 TW用 トリプルガラス 縦すべり出し窓 グレモン（クリプトンガス）開き（T）ガラス中央部熱貫流率Ug0.73以下極小（X）</t>
  </si>
  <si>
    <t>003RILTHPPS</t>
  </si>
  <si>
    <t>断熱等+防災リプラス アタッチ枠 TW用 トリプルガラス 縦すべり出し窓 グレモン（クリプトンガス）開き（T）ガラス中央部熱貫流率Ug0.73以下小（S）</t>
  </si>
  <si>
    <t>003RILTHPPM</t>
  </si>
  <si>
    <t>断熱等+防災リプラス アタッチ枠 TW用 トリプルガラス 縦すべり出し窓 グレモン（クリプトンガス）開き（T）ガラス中央部熱貫流率Ug0.73以下中（M）</t>
  </si>
  <si>
    <t>003RILTHPPL</t>
  </si>
  <si>
    <t>断熱等+防災リプラス アタッチ枠 TW用 トリプルガラス 縦すべり出し窓 グレモン（クリプトンガス）開き（T）ガラス中央部熱貫流率Ug0.73以下大（L）</t>
  </si>
  <si>
    <t>003RILFHPPX</t>
  </si>
  <si>
    <t>断熱等+防災リプラス アタッチ枠 TW用 トリプルガラス FIX窓（クリプトンガス）FIX（F）ガラス中央部熱貫流率Ug0.73以下極小（X）</t>
  </si>
  <si>
    <t>003RILFHPPS</t>
  </si>
  <si>
    <t>断熱等+防災リプラス アタッチ枠 TW用 トリプルガラス FIX窓（クリプトンガス）FIX（F）ガラス中央部熱貫流率Ug0.73以下小（S）</t>
  </si>
  <si>
    <t>003RILFHPPM</t>
  </si>
  <si>
    <t>断熱等+防災リプラス アタッチ枠 TW用 トリプルガラス FIX窓（クリプトンガス）FIX（F）ガラス中央部熱貫流率Ug0.73以下中（M）</t>
  </si>
  <si>
    <t>003RILFHPPL</t>
  </si>
  <si>
    <t>断熱等+防災リプラス アタッチ枠 TW用 トリプルガラス FIX窓（クリプトンガス）FIX（F）ガラス中央部熱貫流率Ug0.73以下大（L）</t>
  </si>
  <si>
    <t>003RILHHSSX</t>
  </si>
  <si>
    <t>断熱等+防災リプラス アタッチ枠 TW用 トリプルガラス 引違い窓（クリプトンガス） (2024年1月販売終了）引違い（H）ガラス中央部熱貫流率Ug0.85以下極小（X）</t>
  </si>
  <si>
    <t>003RILHHSSS</t>
  </si>
  <si>
    <t>断熱等+防災リプラス アタッチ枠 TW用 トリプルガラス 引違い窓（クリプトンガス） (2024年1月販売終了）引違い（H）ガラス中央部熱貫流率Ug0.85以下小（S）</t>
  </si>
  <si>
    <t>003RILHHSSM</t>
  </si>
  <si>
    <t>断熱等+防災リプラス アタッチ枠 TW用 トリプルガラス 引違い窓（クリプトンガス） (2024年1月販売終了）引違い（H）ガラス中央部熱貫流率Ug0.85以下中（M）</t>
  </si>
  <si>
    <t>003RILHHSSL</t>
  </si>
  <si>
    <t>断熱等+防災リプラス アタッチ枠 TW用 トリプルガラス 引違い窓（クリプトンガス） (2024年1月販売終了）引違い（H）ガラス中央部熱貫流率Ug0.85以下大（L）</t>
  </si>
  <si>
    <t>003RILTHSSX</t>
  </si>
  <si>
    <t>断熱等+防災リプラス アタッチ枠 TW用 トリプルガラス 縦すべり出し窓 グレモン（クリプトンガス）開き（T）ガラス中央部熱貫流率Ug0.85以下極小（X）</t>
  </si>
  <si>
    <t>003RILTHSSS</t>
  </si>
  <si>
    <t>断熱等+防災リプラス アタッチ枠 TW用 トリプルガラス 縦すべり出し窓 グレモン（クリプトンガス）開き（T）ガラス中央部熱貫流率Ug0.85以下小（S）</t>
  </si>
  <si>
    <t>003RILTHSSM</t>
  </si>
  <si>
    <t>断熱等+防災リプラス アタッチ枠 TW用 トリプルガラス 縦すべり出し窓 グレモン（クリプトンガス）開き（T）ガラス中央部熱貫流率Ug0.85以下中（M）</t>
  </si>
  <si>
    <t>003RILTHSSL</t>
  </si>
  <si>
    <t>断熱等+防災リプラス アタッチ枠 TW用 トリプルガラス 縦すべり出し窓 グレモン（クリプトンガス）開き（T）ガラス中央部熱貫流率Ug0.85以下大（L）</t>
  </si>
  <si>
    <t>003RILFHSSX</t>
  </si>
  <si>
    <t>断熱等+防災リプラス アタッチ枠 TW用 トリプルガラス FIX窓（クリプトンガス）FIX（F）ガラス中央部熱貫流率Ug0.85以下極小（X）</t>
  </si>
  <si>
    <t>003RILFHSSS</t>
  </si>
  <si>
    <t>断熱等+防災リプラス アタッチ枠 TW用 トリプルガラス FIX窓（クリプトンガス）FIX（F）ガラス中央部熱貫流率Ug0.85以下小（S）</t>
  </si>
  <si>
    <t>003RILFHSSM</t>
  </si>
  <si>
    <t>断熱等+防災リプラス アタッチ枠 TW用 トリプルガラス FIX窓（クリプトンガス）FIX（F）ガラス中央部熱貫流率Ug0.85以下中（M）</t>
  </si>
  <si>
    <t>003RILFHSSL</t>
  </si>
  <si>
    <t>断熱等+防災リプラス アタッチ枠 TW用 トリプルガラス FIX窓（クリプトンガス）FIX（F）ガラス中央部熱貫流率Ug0.85以下大（L）</t>
  </si>
  <si>
    <t>003RILUHSSX</t>
  </si>
  <si>
    <t>断熱等+防災リプラス アタッチ枠 TW用 トリプルガラス 上げ下げ窓（クリプトンガス）上げ下げ（U）ガラス中央部熱貫流率Ug0.85以下極小（X）</t>
  </si>
  <si>
    <t>003RILUHSSS</t>
  </si>
  <si>
    <t>断熱等+防災リプラス アタッチ枠 TW用 トリプルガラス 上げ下げ窓（クリプトンガス）上げ下げ（U）ガラス中央部熱貫流率Ug0.85以下小（S）</t>
  </si>
  <si>
    <t>003RILUHSSM</t>
  </si>
  <si>
    <t>断熱等+防災リプラス アタッチ枠 TW用 トリプルガラス 上げ下げ窓（クリプトンガス）上げ下げ（U）ガラス中央部熱貫流率Ug0.85以下中（M）</t>
  </si>
  <si>
    <t>003RILUHSSL</t>
  </si>
  <si>
    <t>断熱等+防災リプラス アタッチ枠 TW用 トリプルガラス 上げ下げ窓（クリプトンガス）上げ下げ（U）ガラス中央部熱貫流率Ug0.85以下大（L）</t>
  </si>
  <si>
    <t>003RILTR7ZS</t>
  </si>
  <si>
    <t>断熱等リプラス アタッチ枠 TW用 トリプルガラス 縦すべり出し窓 グレモン（クリプトンガス）開き（T）ガラス日射熱取得率：η 0.65以下小（S）</t>
  </si>
  <si>
    <t>003RILTR7ZM</t>
  </si>
  <si>
    <t>断熱等リプラス アタッチ枠 TW用 トリプルガラス 縦すべり出し窓 グレモン（クリプトンガス）開き（T）ガラス日射熱取得率：η 0.65以下中（M）</t>
  </si>
  <si>
    <t>003RILTR7ZL</t>
  </si>
  <si>
    <t>断熱等リプラス アタッチ枠 TW用 トリプルガラス 縦すべり出し窓 グレモン（クリプトンガス）開き（T）ガラス日射熱取得率：η 0.65以下大（L）</t>
  </si>
  <si>
    <t>003RILFR7ZS</t>
  </si>
  <si>
    <t>断熱等リプラス アタッチ枠 TW用 トリプルガラス FIX窓（クリプトンガス）FIX（F）ガラス日射熱取得率：η 0.65以下小（S）</t>
  </si>
  <si>
    <t>003RILFR7ZM</t>
  </si>
  <si>
    <t>断熱等リプラス アタッチ枠 TW用 トリプルガラス FIX窓（クリプトンガス）FIX（F）ガラス日射熱取得率：η 0.65以下中（M）</t>
  </si>
  <si>
    <t>003RILFR7ZL</t>
  </si>
  <si>
    <t>断熱等リプラス アタッチ枠 TW用 トリプルガラス FIX窓（クリプトンガス）FIX（F）ガラス日射熱取得率：η 0.65以下大（L）</t>
  </si>
  <si>
    <t>003RILHR7ZS</t>
  </si>
  <si>
    <t>断熱等リプラス アタッチ枠 TW用 トリプルガラス 引違い窓（クリプトンガス） (2024年1月販売終了）引違い（H）ガラス日射熱取得率：η 0.65以下小（S）</t>
  </si>
  <si>
    <t>003RILHR7ZM</t>
  </si>
  <si>
    <t>断熱等リプラス アタッチ枠 TW用 トリプルガラス 引違い窓（クリプトンガス） (2024年1月販売終了）引違い（H）ガラス日射熱取得率：η 0.65以下中（M）</t>
  </si>
  <si>
    <t>003RILHR7ZL</t>
  </si>
  <si>
    <t>断熱等リプラス アタッチ枠 TW用 トリプルガラス 引違い窓（クリプトンガス） (2024年1月販売終了）引違い（H）ガラス日射熱取得率：η 0.65以下大（L）</t>
  </si>
  <si>
    <t>003RILUR7ZS</t>
  </si>
  <si>
    <t>断熱等リプラス アタッチ枠 TW用 トリプルガラス 上げ下げ窓（クリプトンガス）上げ下げ（U）ガラス日射熱取得率：η 0.65以下小（S）</t>
  </si>
  <si>
    <t>003RILUR7ZM</t>
  </si>
  <si>
    <t>断熱等リプラス アタッチ枠 TW用 トリプルガラス 上げ下げ窓（クリプトンガス）上げ下げ（U）ガラス日射熱取得率：η 0.65以下中（M）</t>
  </si>
  <si>
    <t>003RILUR7ZL</t>
  </si>
  <si>
    <t>断熱等リプラス アタッチ枠 TW用 トリプルガラス 上げ下げ窓（クリプトンガス）上げ下げ（U）ガラス日射熱取得率：η 0.65以下大（L）</t>
  </si>
  <si>
    <t>003RILHJ7ZS</t>
  </si>
  <si>
    <t>断熱等+防犯リプラス アタッチ枠 TW用 トリプルガラス 引違い窓（クリプトンガス） (2024年1月販売終了）引違い（H）ガラス日射熱取得率：η 0.65以下小（S）</t>
  </si>
  <si>
    <t>003RILHJ7ZM</t>
  </si>
  <si>
    <t>断熱等+防犯リプラス アタッチ枠 TW用 トリプルガラス 引違い窓（クリプトンガス） (2024年1月販売終了）引違い（H）ガラス日射熱取得率：η 0.65以下中（M）</t>
  </si>
  <si>
    <t>003RILHJ7ZL</t>
  </si>
  <si>
    <t>断熱等+防犯リプラス アタッチ枠 TW用 トリプルガラス 引違い窓（クリプトンガス） (2024年1月販売終了）引違い（H）ガラス日射熱取得率：η 0.65以下大（L）</t>
  </si>
  <si>
    <t>003RILUJ7ZS</t>
  </si>
  <si>
    <t>断熱等+防犯リプラス アタッチ枠 TW用 トリプルガラス 上げ下げ窓（クリプトンガス）上げ下げ（U）ガラス日射熱取得率：η 0.65以下小（S）</t>
  </si>
  <si>
    <t>003RILUJ7ZM</t>
  </si>
  <si>
    <t>断熱等+防犯リプラス アタッチ枠 TW用 トリプルガラス 上げ下げ窓（クリプトンガス）上げ下げ（U）ガラス日射熱取得率：η 0.65以下中（M）</t>
  </si>
  <si>
    <t>003RILUJ7ZL</t>
  </si>
  <si>
    <t>断熱等+防犯リプラス アタッチ枠 TW用 トリプルガラス 上げ下げ窓（クリプトンガス）上げ下げ（U）ガラス日射熱取得率：η 0.65以下大（L）</t>
  </si>
  <si>
    <t>003RILTK7ZS</t>
  </si>
  <si>
    <t>断熱等+防災リプラス アタッチ枠 TW用 トリプルガラス 縦すべり出し窓 グレモン（クリプトンガス）開き（T）ガラス日射熱取得率：η 0.65以下小（S）</t>
  </si>
  <si>
    <t>003RILTK7ZM</t>
  </si>
  <si>
    <t>断熱等+防災リプラス アタッチ枠 TW用 トリプルガラス 縦すべり出し窓 グレモン（クリプトンガス）開き（T）ガラス日射熱取得率：η 0.65以下中（M）</t>
  </si>
  <si>
    <t>003RILTK7ZL</t>
  </si>
  <si>
    <t>断熱等+防災リプラス アタッチ枠 TW用 トリプルガラス 縦すべり出し窓 グレモン（クリプトンガス）開き（T）ガラス日射熱取得率：η 0.65以下大（L）</t>
  </si>
  <si>
    <t>003RILFK7ZS</t>
  </si>
  <si>
    <t>断熱等+防災リプラス アタッチ枠 TW用 トリプルガラス FIX窓（クリプトンガス）FIX（F）ガラス日射熱取得率：η 0.65以下小（S）</t>
  </si>
  <si>
    <t>003RILFK7ZM</t>
  </si>
  <si>
    <t>断熱等+防災リプラス アタッチ枠 TW用 トリプルガラス FIX窓（クリプトンガス）FIX（F）ガラス日射熱取得率：η 0.65以下中（M）</t>
  </si>
  <si>
    <t>003RILFK7ZL</t>
  </si>
  <si>
    <t>断熱等+防災リプラス アタッチ枠 TW用 トリプルガラス FIX窓（クリプトンガス）FIX（F）ガラス日射熱取得率：η 0.65以下大（L）</t>
  </si>
  <si>
    <t>003RILHK7ZS</t>
  </si>
  <si>
    <t>断熱等+防災リプラス アタッチ枠 TW用 トリプルガラス 引違い窓（クリプトンガス） (2024年1月販売終了）引違い（H）ガラス日射熱取得率：η 0.65以下小（S）</t>
  </si>
  <si>
    <t>003RILHK7ZM</t>
  </si>
  <si>
    <t>断熱等+防災リプラス アタッチ枠 TW用 トリプルガラス 引違い窓（クリプトンガス） (2024年1月販売終了）引違い（H）ガラス日射熱取得率：η 0.65以下中（M）</t>
  </si>
  <si>
    <t>003RILHK7ZL</t>
  </si>
  <si>
    <t>断熱等+防災リプラス アタッチ枠 TW用 トリプルガラス 引違い窓（クリプトンガス） (2024年1月販売終了）引違い（H）ガラス日射熱取得率：η 0.65以下大（L）</t>
  </si>
  <si>
    <t>003RILUK7ZS</t>
  </si>
  <si>
    <t>断熱等+防災リプラス アタッチ枠 TW用 トリプルガラス 上げ下げ窓（クリプトンガス）上げ下げ（U）ガラス日射熱取得率：η 0.65以下小（S）</t>
  </si>
  <si>
    <t>003RILUK7ZM</t>
  </si>
  <si>
    <t>断熱等+防災リプラス アタッチ枠 TW用 トリプルガラス 上げ下げ窓（クリプトンガス）上げ下げ（U）ガラス日射熱取得率：η 0.65以下中（M）</t>
  </si>
  <si>
    <t>003RILUK7ZL</t>
  </si>
  <si>
    <t>断熱等+防災リプラス アタッチ枠 TW用 トリプルガラス 上げ下げ窓（クリプトンガス）上げ下げ（U）ガラス日射熱取得率：η 0.65以下大（L）</t>
  </si>
  <si>
    <t>003RIMPESSX</t>
  </si>
  <si>
    <t>断熱等リプラス アタッチ枠 TW用 トリプルガラス 横すべり出し窓 グレモン（クリプトンガス）プロジェクト（P）ガラス中央部熱貫流率Ug0.85以下極小（X）</t>
  </si>
  <si>
    <t>リプラス アタッチ枠 TW用 トリプルガラス 横すべり出し窓 グレモン（クリプトンガス）プロジェクト（P）</t>
  </si>
  <si>
    <t>003RIMPESSS</t>
  </si>
  <si>
    <t>断熱等リプラス アタッチ枠 TW用 トリプルガラス 横すべり出し窓 グレモン（クリプトンガス）プロジェクト（P）ガラス中央部熱貫流率Ug0.85以下小（S）</t>
  </si>
  <si>
    <t>003RIMPESSM</t>
  </si>
  <si>
    <t>断熱等リプラス アタッチ枠 TW用 トリプルガラス 横すべり出し窓 グレモン（クリプトンガス）プロジェクト（P）ガラス中央部熱貫流率Ug0.85以下中（M）</t>
  </si>
  <si>
    <t>003RIMPESSL</t>
  </si>
  <si>
    <t>断熱等リプラス アタッチ枠 TW用 トリプルガラス 横すべり出し窓 グレモン（クリプトンガス）プロジェクト（P）ガラス中央部熱貫流率Ug0.85以下大（L）</t>
  </si>
  <si>
    <t>003RIMPEPPX</t>
  </si>
  <si>
    <t>断熱等リプラス アタッチ枠 TW用 トリプルガラス 横すべり出し窓 グレモン（クリプトンガス）プロジェクト（P）ガラス中央部熱貫流率Ug0.73以下極小（X）</t>
  </si>
  <si>
    <t>003RIMPEPPS</t>
  </si>
  <si>
    <t>断熱等リプラス アタッチ枠 TW用 トリプルガラス 横すべり出し窓 グレモン（クリプトンガス）プロジェクト（P）ガラス中央部熱貫流率Ug0.73以下小（S）</t>
  </si>
  <si>
    <t>003RIMPEPPM</t>
  </si>
  <si>
    <t>断熱等リプラス アタッチ枠 TW用 トリプルガラス 横すべり出し窓 グレモン（クリプトンガス）プロジェクト（P）ガラス中央部熱貫流率Ug0.73以下中（M）</t>
  </si>
  <si>
    <t>003RIMPEPPL</t>
  </si>
  <si>
    <t>断熱等リプラス アタッチ枠 TW用 トリプルガラス 横すべり出し窓 グレモン（クリプトンガス）プロジェクト（P）ガラス中央部熱貫流率Ug0.73以下大（L）</t>
  </si>
  <si>
    <t>003RIMPDPLS</t>
  </si>
  <si>
    <t>防災リプラス アタッチ枠 TW用 トリプルガラス 横すべり出し窓 グレモン（クリプトンガス）プロジェクト（P）防災安全合わせガラス小（S）</t>
  </si>
  <si>
    <t>003RIMPDPLM</t>
  </si>
  <si>
    <t>防災リプラス アタッチ枠 TW用 トリプルガラス 横すべり出し窓 グレモン（クリプトンガス）プロジェクト（P）防災安全合わせガラス中（M）</t>
  </si>
  <si>
    <t>003RIMPDPLL</t>
  </si>
  <si>
    <t>防災リプラス アタッチ枠 TW用 トリプルガラス 横すべり出し窓 グレモン（クリプトンガス）プロジェクト（P）防災安全合わせガラス大（L）</t>
  </si>
  <si>
    <t>003RIMPHSSX</t>
  </si>
  <si>
    <t>断熱等+防災リプラス アタッチ枠 TW用 トリプルガラス 横すべり出し窓 グレモン（クリプトンガス）プロジェクト（P）ガラス中央部熱貫流率Ug0.85以下極小（X）</t>
  </si>
  <si>
    <t>003RIMPHSSS</t>
  </si>
  <si>
    <t>断熱等+防災リプラス アタッチ枠 TW用 トリプルガラス 横すべり出し窓 グレモン（クリプトンガス）プロジェクト（P）ガラス中央部熱貫流率Ug0.85以下小（S）</t>
  </si>
  <si>
    <t>003RIMPHSSM</t>
  </si>
  <si>
    <t>断熱等+防災リプラス アタッチ枠 TW用 トリプルガラス 横すべり出し窓 グレモン（クリプトンガス）プロジェクト（P）ガラス中央部熱貫流率Ug0.85以下中（M）</t>
  </si>
  <si>
    <t>003RIMPHSSL</t>
  </si>
  <si>
    <t>断熱等+防災リプラス アタッチ枠 TW用 トリプルガラス 横すべり出し窓 グレモン（クリプトンガス）プロジェクト（P）ガラス中央部熱貫流率Ug0.85以下大（L）</t>
  </si>
  <si>
    <t>003RIMPHPPX</t>
  </si>
  <si>
    <t>断熱等+防災リプラス アタッチ枠 TW用 トリプルガラス 横すべり出し窓 グレモン（クリプトンガス）プロジェクト（P）ガラス中央部熱貫流率Ug0.73以下極小（X）</t>
  </si>
  <si>
    <t>003RIMPHPPS</t>
  </si>
  <si>
    <t>断熱等+防災リプラス アタッチ枠 TW用 トリプルガラス 横すべり出し窓 グレモン（クリプトンガス）プロジェクト（P）ガラス中央部熱貫流率Ug0.73以下小（S）</t>
  </si>
  <si>
    <t>003RIMPHPPM</t>
  </si>
  <si>
    <t>断熱等+防災リプラス アタッチ枠 TW用 トリプルガラス 横すべり出し窓 グレモン（クリプトンガス）プロジェクト（P）ガラス中央部熱貫流率Ug0.73以下中（M）</t>
  </si>
  <si>
    <t>003RIMPHPPL</t>
  </si>
  <si>
    <t>断熱等+防災リプラス アタッチ枠 TW用 トリプルガラス 横すべり出し窓 グレモン（クリプトンガス）プロジェクト（P）ガラス中央部熱貫流率Ug0.73以下大（L）</t>
  </si>
  <si>
    <t>003RIMPR7ZS</t>
  </si>
  <si>
    <t>断熱等リプラス アタッチ枠 TW用 トリプルガラス 横すべり出し窓 グレモン（クリプトンガス）プロジェクト（P）ガラス日射熱取得率：η 0.65以下小（S）</t>
  </si>
  <si>
    <t>003RIMPR7ZM</t>
  </si>
  <si>
    <t>断熱等リプラス アタッチ枠 TW用 トリプルガラス 横すべり出し窓 グレモン（クリプトンガス）プロジェクト（P）ガラス日射熱取得率：η 0.65以下中（M）</t>
  </si>
  <si>
    <t>003RIMPR7ZL</t>
  </si>
  <si>
    <t>断熱等リプラス アタッチ枠 TW用 トリプルガラス 横すべり出し窓 グレモン（クリプトンガス）プロジェクト（P）ガラス日射熱取得率：η 0.65以下大（L）</t>
  </si>
  <si>
    <t>003RIMPK7ZS</t>
  </si>
  <si>
    <t>断熱等+防災リプラス アタッチ枠 TW用 トリプルガラス 横すべり出し窓 グレモン（クリプトンガス）プロジェクト（P）ガラス日射熱取得率：η 0.65以下小（S）</t>
  </si>
  <si>
    <t>003RIMPK7ZM</t>
  </si>
  <si>
    <t>断熱等+防災リプラス アタッチ枠 TW用 トリプルガラス 横すべり出し窓 グレモン（クリプトンガス）プロジェクト（P）ガラス日射熱取得率：η 0.65以下中（M）</t>
  </si>
  <si>
    <t>003RIMPK7ZL</t>
  </si>
  <si>
    <t>断熱等+防災リプラス アタッチ枠 TW用 トリプルガラス 横すべり出し窓 グレモン（クリプトンガス）プロジェクト（P）ガラス日射熱取得率：η 0.65以下大（L）</t>
  </si>
  <si>
    <t>003KDBTEBBL</t>
  </si>
  <si>
    <t>断熱等サーモスＡ 縦すべり出し窓カムラッチ開き（T）ガラス中央部熱貫流率Ug1.4以下大（L）</t>
  </si>
  <si>
    <t>003KDBTEBBM</t>
  </si>
  <si>
    <t>断熱等サーモスＡ 縦すべり出し窓カムラッチ開き（T）ガラス中央部熱貫流率Ug1.4以下中（M）</t>
  </si>
  <si>
    <t>003KDBTEBBS</t>
  </si>
  <si>
    <t>断熱等サーモスＡ 縦すべり出し窓カムラッチ開き（T）ガラス中央部熱貫流率Ug1.4以下小（S）</t>
  </si>
  <si>
    <t>003KDBPEBBL</t>
  </si>
  <si>
    <t>断熱等サーモスＡ 横すべり出し窓カムラッチ、外倒し窓、内倒し窓プロジェクト（P）ガラス中央部熱貫流率Ug1.4以下大（L）</t>
  </si>
  <si>
    <t>003KDBPEBBM</t>
  </si>
  <si>
    <t>断熱等サーモスＡ 横すべり出し窓カムラッチ、外倒し窓、内倒し窓プロジェクト（P）ガラス中央部熱貫流率Ug1.4以下中（M）</t>
  </si>
  <si>
    <t>003KDBPEBBS</t>
  </si>
  <si>
    <t>断熱等サーモスＡ 横すべり出し窓カムラッチ、外倒し窓、内倒し窓プロジェクト（P）ガラス中央部熱貫流率Ug1.4以下小（S）</t>
  </si>
  <si>
    <t>003KDBHEBBL</t>
  </si>
  <si>
    <t>断熱等サーモスＡ 引違い窓引違い（H）ガラス中央部熱貫流率Ug1.6以下大（L）</t>
  </si>
  <si>
    <t>003KDBHEBBM</t>
  </si>
  <si>
    <t>断熱等サーモスＡ 引違い窓引違い（H）ガラス中央部熱貫流率Ug1.6以下中（M）</t>
  </si>
  <si>
    <t>003KDBHEBBS</t>
  </si>
  <si>
    <t>断熱等サーモスＡ 引違い窓引違い（H）ガラス中央部熱貫流率Ug1.6以下小（S）</t>
  </si>
  <si>
    <t>003KDBUEBBL</t>
  </si>
  <si>
    <t>断熱等サーモスＡ 上げ下げ窓、面格子付上げ下げ窓上げ下げ（U）ガラス中央部熱貫流率Ug1.4以下大（L）</t>
  </si>
  <si>
    <t>003KDBUEBBM</t>
  </si>
  <si>
    <t>断熱等サーモスＡ 上げ下げ窓、面格子付上げ下げ窓上げ下げ（U）ガラス中央部熱貫流率Ug1.4以下中（M）</t>
  </si>
  <si>
    <t>003KDBUEBBS</t>
  </si>
  <si>
    <t>断熱等サーモスＡ 上げ下げ窓、面格子付上げ下げ窓上げ下げ（U）ガラス中央部熱貫流率Ug1.4以下小（S）</t>
  </si>
  <si>
    <t>003KDDHEBBL</t>
  </si>
  <si>
    <t>断熱等防火戸ＦＧ－Ａ 引違い窓引違い（H）ガラス中央部熱貫流率Ug1.4以下大（L）</t>
  </si>
  <si>
    <t>003KDDHEBBM</t>
  </si>
  <si>
    <t>断熱等防火戸ＦＧ－Ａ 引違い窓引違い（H）ガラス中央部熱貫流率Ug1.4以下中（M）</t>
  </si>
  <si>
    <t>003KDDHEBBS</t>
  </si>
  <si>
    <t>断熱等防火戸ＦＧ－Ａ 引違い窓引違い（H）ガラス中央部熱貫流率Ug1.4以下小（S）</t>
  </si>
  <si>
    <t>リシェント勝手口ドア 断熱仕様 Low-E複層ガラス(アルゴンガス入り)仕様（シリンダー無し）</t>
  </si>
  <si>
    <t>003DE8TEBBL</t>
  </si>
  <si>
    <t>23年8月1日～</t>
  </si>
  <si>
    <t>断熱等リシェント勝手口ドア 断熱仕様 Low-E複層ガラス(アルゴンガス入り)仕様（シリンダー無し）開き（T）ガラス中央部熱貫流率Ug1.3以下大（L）</t>
  </si>
  <si>
    <t>リシェント勝手口ドア 断熱仕様 Low-E複層ガラス(アルゴンガス入り)仕様（シリンダー無し）開き（T）</t>
  </si>
  <si>
    <t>003DE8TEBBM</t>
  </si>
  <si>
    <t>断熱等リシェント勝手口ドア 断熱仕様 Low-E複層ガラス(アルゴンガス入り)仕様（シリンダー無し）開き（T）ガラス中央部熱貫流率Ug1.3以下中（M）</t>
  </si>
  <si>
    <t>003DE8TEBBS</t>
  </si>
  <si>
    <t>断熱等リシェント勝手口ドア 断熱仕様 Low-E複層ガラス(アルゴンガス入り)仕様（シリンダー無し）開き（T）ガラス中央部熱貫流率Ug1.3以下小（S）</t>
  </si>
  <si>
    <t>リシェント勝手口ドア 断熱仕様 一般複層ガラス仕様（シリンダー無し）</t>
  </si>
  <si>
    <t>ガラス中央部熱貫流率Ug2.8以下</t>
  </si>
  <si>
    <t>003DE9TEDDL</t>
  </si>
  <si>
    <t>23年7月27日～</t>
  </si>
  <si>
    <t>断熱等リシェント勝手口ドア 断熱仕様 一般複層ガラス仕様（シリンダー無し）開き（T）ガラス中央部熱貫流率Ug2.8以下大（L）</t>
  </si>
  <si>
    <t>リシェント勝手口ドア 断熱仕様 一般複層ガラス仕様（シリンダー無し）開き（T）</t>
  </si>
  <si>
    <t>003DE9TEDDM</t>
  </si>
  <si>
    <t>断熱等リシェント勝手口ドア 断熱仕様 一般複層ガラス仕様（シリンダー無し）開き（T）ガラス中央部熱貫流率Ug2.8以下中（M）</t>
  </si>
  <si>
    <t>003DE9TEDDS</t>
  </si>
  <si>
    <t>断熱等リシェント勝手口ドア 断熱仕様 一般複層ガラス仕様（シリンダー無し）開き（T）ガラス中央部熱貫流率Ug2.8以下小（S）</t>
  </si>
  <si>
    <t>リシェント勝手口ドア 断熱仕様 Low-E複層ガラス(アルゴンガス入り)仕様（シリンダー無し）［８地域向け］</t>
  </si>
  <si>
    <t>003DE8TR7ZL</t>
  </si>
  <si>
    <t>断熱等リシェント勝手口ドア 断熱仕様 Low-E複層ガラス(アルゴンガス入り)仕様（シリンダー無し）［８地域向け］開き（T）ガラス日射熱取得率：η 0.65以下大（L）</t>
  </si>
  <si>
    <t>リシェント勝手口ドア 断熱仕様 Low-E複層ガラス(アルゴンガス入り)仕様（シリンダー無し）［８地域向け］開き（T）</t>
  </si>
  <si>
    <t>003DE8TR7ZM</t>
  </si>
  <si>
    <t>断熱等リシェント勝手口ドア 断熱仕様 Low-E複層ガラス(アルゴンガス入り)仕様（シリンダー無し）［８地域向け］開き（T）ガラス日射熱取得率：η 0.65以下中（M）</t>
  </si>
  <si>
    <t>003DE8TR7ZS</t>
  </si>
  <si>
    <t>断熱等リシェント勝手口ドア 断熱仕様 Low-E複層ガラス(アルゴンガス入り)仕様（シリンダー無し）［８地域向け］開き（T）ガラス日射熱取得率：η 0.65以下小（S）</t>
  </si>
  <si>
    <t>003EPGTESSX</t>
  </si>
  <si>
    <t>断熱等EW/EW for Design（PG）開き（T）ガラス中央部熱貫流率Ug1.4以下極小（X）</t>
  </si>
  <si>
    <t>003EPGTEAAX</t>
  </si>
  <si>
    <t>断熱等EW/EW for Design（PG）開き（T）ガラス中央部熱貫流率Ug1.5以下極小（X）</t>
  </si>
  <si>
    <t>003EPGPESSX</t>
  </si>
  <si>
    <t>断熱等EW/EW for Design（PG）プロジェクト（P）ガラス中央部熱貫流率Ug1.4以下極小（X）</t>
  </si>
  <si>
    <t>003EPGPEAAX</t>
  </si>
  <si>
    <t>断熱等EW/EW for Design（PG）プロジェクト（P）ガラス中央部熱貫流率Ug1.5以下極小（X）</t>
  </si>
  <si>
    <t>003ETGPEPPX</t>
  </si>
  <si>
    <t>断熱等EW/EW for Design（TG）プロジェクト（P）ガラス中央部熱貫流率Ug0.97以下極小（X）</t>
  </si>
  <si>
    <t>003ETGPESSX</t>
  </si>
  <si>
    <t>断熱等EW/EW for Design（TG）プロジェクト（P）ガラス中央部熱貫流率Ug1.2以下極小（X）</t>
  </si>
  <si>
    <t>003EPRTESSX</t>
  </si>
  <si>
    <t>断熱等リフレム樹脂窓用カバーモール＋EW/EW for Design（PG）（樹脂スペーサー）開き（T）ガラス中央部熱貫流率Ug1.2以下極小（X）</t>
  </si>
  <si>
    <t>003EPRTEAAX</t>
  </si>
  <si>
    <t>断熱等リフレム樹脂窓用カバーモール＋EW/EW for Design（PG）（スペーサー材質問わず）開き（T）ガラス中央部熱貫流率Ug1.5以下極小（X）</t>
  </si>
  <si>
    <t>003EPRPESSX</t>
  </si>
  <si>
    <t>断熱等リフレム樹脂窓用カバーモール＋EW/EW for Design（PG）（樹脂スペーサー）プロジェクト（P）ガラス中央部熱貫流率Ug1.2以下極小（X）</t>
  </si>
  <si>
    <t>003EPRPEAAX</t>
  </si>
  <si>
    <t>断熱等リフレム樹脂窓用カバーモール＋EW/EW for Design（PG）（スペーサー材質問わず）プロジェクト（P）ガラス中央部熱貫流率Ug1.5以下極小（X）</t>
  </si>
  <si>
    <t>003ETRPEPPX</t>
  </si>
  <si>
    <t>断熱等リフレム樹脂窓用カバーモール＋EW/EW for Design（TG）プロジェクト（P）ガラス中央部熱貫流率Ug0.69以下極小（X）</t>
  </si>
  <si>
    <t>003ETRPESSX</t>
  </si>
  <si>
    <t>断熱等リフレム樹脂窓用カバーモール＋EW/EW for Design（TG）プロジェクト（P）ガラス中央部熱貫流率Ug1.2以下極小（X）</t>
  </si>
  <si>
    <t>リプラス 居室仕様・浴室仕様（樹脂スペーサー）引違い窓ブリッジ枠</t>
  </si>
  <si>
    <t>003RIOHEAAX</t>
  </si>
  <si>
    <t>断熱等リプラス 居室仕様・浴室仕様（樹脂スペーサー）引違い窓ブリッジ枠引違い（H）ガラス中央部熱貫流率Ug1.2以下極小（X）</t>
  </si>
  <si>
    <t>リプラス 居室仕様・浴室仕様（樹脂スペーサー）引違い窓ブリッジ枠引違い（H）</t>
  </si>
  <si>
    <t>003RIOHEAAS</t>
  </si>
  <si>
    <t>断熱等リプラス 居室仕様・浴室仕様（樹脂スペーサー）引違い窓ブリッジ枠引違い（H）ガラス中央部熱貫流率Ug1.2以下小（S）</t>
  </si>
  <si>
    <t>003RIOHEAAM</t>
  </si>
  <si>
    <t>断熱等リプラス 居室仕様・浴室仕様（樹脂スペーサー）引違い窓ブリッジ枠引違い（H）ガラス中央部熱貫流率Ug1.2以下中（M）</t>
  </si>
  <si>
    <t>003RIOHEAAL</t>
  </si>
  <si>
    <t>断熱等リプラス 居室仕様・浴室仕様（樹脂スペーサー）引違い窓ブリッジ枠引違い（H）ガラス中央部熱貫流率Ug1.2以下大（L）</t>
  </si>
  <si>
    <t>003RIOHEBBS</t>
  </si>
  <si>
    <t>断熱等リプラス 居室仕様・浴室仕様（樹脂スペーサー）引違い窓ブリッジ枠引違い（H）ガラス中央部熱貫流率Ug1.5以下小（S）</t>
  </si>
  <si>
    <t>003RIOHEBBM</t>
  </si>
  <si>
    <t>断熱等リプラス 居室仕様・浴室仕様（樹脂スペーサー）引違い窓ブリッジ枠引違い（H）ガラス中央部熱貫流率Ug1.5以下中（M）</t>
  </si>
  <si>
    <t>003RIOHEBBL</t>
  </si>
  <si>
    <t>断熱等リプラス 居室仕様・浴室仕様（樹脂スペーサー）引違い窓ブリッジ枠引違い（H）ガラス中央部熱貫流率Ug1.5以下大（L）</t>
  </si>
  <si>
    <t>003RIOHR7ZS</t>
  </si>
  <si>
    <t>断熱等リプラス 居室仕様・浴室仕様（樹脂スペーサー）引違い窓ブリッジ枠引違い（H）ガラス日射熱取得率：η 0.65以下小（S）</t>
  </si>
  <si>
    <t>003RIOHR7ZM</t>
  </si>
  <si>
    <t>断熱等リプラス 居室仕様・浴室仕様（樹脂スペーサー）引違い窓ブリッジ枠引違い（H）ガラス日射熱取得率：η 0.65以下中（M）</t>
  </si>
  <si>
    <t>003RIOHR7ZL</t>
  </si>
  <si>
    <t>断熱等リプラス 居室仕様・浴室仕様（樹脂スペーサー）引違い窓ブリッジ枠引違い（H）ガラス日射熱取得率：η 0.65以下大（L）</t>
  </si>
  <si>
    <t>003KDBHXBBL</t>
  </si>
  <si>
    <t>断熱等+防犯サーモスＡ 引違い窓引違い（H）ガラス中央部熱貫流率Ug1.6以下大（L）</t>
  </si>
  <si>
    <t>003KDBHXBBM</t>
  </si>
  <si>
    <t>断熱等+防犯サーモスＡ 引違い窓引違い（H）ガラス中央部熱貫流率Ug1.6以下中（M）</t>
  </si>
  <si>
    <t>003KDBHXBBS</t>
  </si>
  <si>
    <t>断熱等+防犯サーモスＡ 引違い窓引違い（H）ガラス中央部熱貫流率Ug1.6以下小（S）</t>
  </si>
  <si>
    <t>003KDBUXBBL</t>
  </si>
  <si>
    <t>断熱等+防犯サーモスＡ 上げ下げ窓、面格子付上げ下げ窓上げ下げ（U）ガラス中央部熱貫流率Ug1.4以下大（L）</t>
  </si>
  <si>
    <t>003KDBUXBBM</t>
  </si>
  <si>
    <t>断熱等+防犯サーモスＡ 上げ下げ窓、面格子付上げ下げ窓上げ下げ（U）ガラス中央部熱貫流率Ug1.4以下中（M）</t>
  </si>
  <si>
    <t>003KDBUXBBS</t>
  </si>
  <si>
    <t>断熱等+防犯サーモスＡ 上げ下げ窓、面格子付上げ下げ窓上げ下げ（U）ガラス中央部熱貫流率Ug1.4以下小（S）</t>
  </si>
  <si>
    <t>003RIOHXAAX</t>
  </si>
  <si>
    <t>断熱等+防犯リプラス 居室仕様・浴室仕様（樹脂スペーサー）引違い窓ブリッジ枠引違い（H）ガラス中央部熱貫流率Ug1.2以下極小（X）</t>
  </si>
  <si>
    <t>003RIOHXAAS</t>
  </si>
  <si>
    <t>断熱等+防犯リプラス 居室仕様・浴室仕様（樹脂スペーサー）引違い窓ブリッジ枠引違い（H）ガラス中央部熱貫流率Ug1.2以下小（S）</t>
  </si>
  <si>
    <t>003RIOHXAAM</t>
  </si>
  <si>
    <t>断熱等+防犯リプラス 居室仕様・浴室仕様（樹脂スペーサー）引違い窓ブリッジ枠引違い（H）ガラス中央部熱貫流率Ug1.2以下中（M）</t>
  </si>
  <si>
    <t>003RIOHXAAL</t>
  </si>
  <si>
    <t>断熱等+防犯リプラス 居室仕様・浴室仕様（樹脂スペーサー）引違い窓ブリッジ枠引違い（H）ガラス中央部熱貫流率Ug1.2以下大（L）</t>
  </si>
  <si>
    <t>003RIOHXBBS</t>
  </si>
  <si>
    <t>断熱等+防犯リプラス 居室仕様・浴室仕様（樹脂スペーサー）引違い窓ブリッジ枠引違い（H）ガラス中央部熱貫流率Ug1.5以下小（S）</t>
  </si>
  <si>
    <t>003RIOHXBBM</t>
  </si>
  <si>
    <t>断熱等+防犯リプラス 居室仕様・浴室仕様（樹脂スペーサー）引違い窓ブリッジ枠引違い（H）ガラス中央部熱貫流率Ug1.5以下中（M）</t>
  </si>
  <si>
    <t>003RIOHXBBL</t>
  </si>
  <si>
    <t>断熱等+防犯リプラス 居室仕様・浴室仕様（樹脂スペーサー）引違い窓ブリッジ枠引違い（H）ガラス中央部熱貫流率Ug1.5以下大（L）</t>
  </si>
  <si>
    <t>003RIOHJ7ZS</t>
  </si>
  <si>
    <t>断熱等+防犯リプラス 居室仕様・浴室仕様（樹脂スペーサー）引違い窓ブリッジ枠引違い（H）ガラス日射熱取得率：η 0.65以下小（S）</t>
  </si>
  <si>
    <t>003RIOHJ7ZM</t>
  </si>
  <si>
    <t>断熱等+防犯リプラス 居室仕様・浴室仕様（樹脂スペーサー）引違い窓ブリッジ枠引違い（H）ガラス日射熱取得率：η 0.65以下中（M）</t>
  </si>
  <si>
    <t>003RIOHJ7ZL</t>
  </si>
  <si>
    <t>断熱等+防犯リプラス 居室仕様・浴室仕様（樹脂スペーサー）引違い窓ブリッジ枠引違い（H）ガラス日射熱取得率：η 0.65以下大（L）</t>
  </si>
  <si>
    <t>003KDBTHBBL</t>
  </si>
  <si>
    <t>断熱等+防災サーモスＡ 縦すべり出し窓カムラッチ開き（T）ガラス中央部熱貫流率Ug1.4以下大（L）</t>
  </si>
  <si>
    <t>003KDBTHBBM</t>
  </si>
  <si>
    <t>断熱等+防災サーモスＡ 縦すべり出し窓カムラッチ開き（T）ガラス中央部熱貫流率Ug1.4以下中（M）</t>
  </si>
  <si>
    <t>003KDBTHBBS</t>
  </si>
  <si>
    <t>断熱等+防災サーモスＡ 縦すべり出し窓カムラッチ開き（T）ガラス中央部熱貫流率Ug1.4以下小（S）</t>
  </si>
  <si>
    <t>003KDBPHBBL</t>
  </si>
  <si>
    <t>断熱等+防災サーモスＡ 横すべり出し窓カムラッチ、外倒し窓、内倒し窓プロジェクト（P）ガラス中央部熱貫流率Ug1.4以下大（L）</t>
  </si>
  <si>
    <t>003KDBPHBBM</t>
  </si>
  <si>
    <t>断熱等+防災サーモスＡ 横すべり出し窓カムラッチ、外倒し窓、内倒し窓プロジェクト（P）ガラス中央部熱貫流率Ug1.4以下中（M）</t>
  </si>
  <si>
    <t>003KDBPHBBS</t>
  </si>
  <si>
    <t>断熱等+防災サーモスＡ 横すべり出し窓カムラッチ、外倒し窓、内倒し窓プロジェクト（P）ガラス中央部熱貫流率Ug1.4以下小（S）</t>
  </si>
  <si>
    <t>003KDBHHBBL</t>
  </si>
  <si>
    <t>断熱等+防災サーモスＡ 引違い窓引違い（H）ガラス中央部熱貫流率Ug1.6以下大（L）</t>
  </si>
  <si>
    <t>003KDBHHBBM</t>
  </si>
  <si>
    <t>断熱等+防災サーモスＡ 引違い窓引違い（H）ガラス中央部熱貫流率Ug1.6以下中（M）</t>
  </si>
  <si>
    <t>003KDBHHBBS</t>
  </si>
  <si>
    <t>断熱等+防災サーモスＡ 引違い窓引違い（H）ガラス中央部熱貫流率Ug1.6以下小（S）</t>
  </si>
  <si>
    <t>003KDBUHBBL</t>
  </si>
  <si>
    <t>断熱等+防災サーモスＡ 上げ下げ窓、面格子付上げ下げ窓上げ下げ（U）ガラス中央部熱貫流率Ug1.4以下大（L）</t>
  </si>
  <si>
    <t>003KDBUHBBM</t>
  </si>
  <si>
    <t>断熱等+防災サーモスＡ 上げ下げ窓、面格子付上げ下げ窓上げ下げ（U）ガラス中央部熱貫流率Ug1.4以下中（M）</t>
  </si>
  <si>
    <t>003KDBUHBBS</t>
  </si>
  <si>
    <t>断熱等+防災サーモスＡ 上げ下げ窓、面格子付上げ下げ窓上げ下げ（U）ガラス中央部熱貫流率Ug1.4以下小（S）</t>
  </si>
  <si>
    <t>003EPGTHSSX</t>
  </si>
  <si>
    <t>断熱等+防災EW/EW for Design（PG）開き（T）ガラス中央部熱貫流率Ug1.4以下極小（X）</t>
  </si>
  <si>
    <t>003EPGTHAAX</t>
  </si>
  <si>
    <t>断熱等+防災EW/EW for Design（PG）開き（T）ガラス中央部熱貫流率Ug1.5以下極小（X）</t>
  </si>
  <si>
    <t>003EPGPHSSX</t>
  </si>
  <si>
    <t>断熱等+防災EW/EW for Design（PG）プロジェクト（P）ガラス中央部熱貫流率Ug1.4以下極小（X）</t>
  </si>
  <si>
    <t>003EPGPHAAX</t>
  </si>
  <si>
    <t>断熱等+防災EW/EW for Design（PG）プロジェクト（P）ガラス中央部熱貫流率Ug1.5以下極小（X）</t>
  </si>
  <si>
    <t>003ETGPHPPX</t>
  </si>
  <si>
    <t>断熱等+防災EW/EW for Design（TG）プロジェクト（P）ガラス中央部熱貫流率Ug0.97以下極小（X）</t>
  </si>
  <si>
    <t>003ETGPHSSX</t>
  </si>
  <si>
    <t>断熱等+防災EW/EW for Design（TG）プロジェクト（P）ガラス中央部熱貫流率Ug1.2以下極小（X）</t>
  </si>
  <si>
    <t>003EPRTHSSX</t>
  </si>
  <si>
    <t>断熱等+防災リフレム樹脂窓用カバーモール＋EW/EW for Design（PG）（樹脂スペーサー）開き（T）ガラス中央部熱貫流率Ug1.2以下極小（X）</t>
  </si>
  <si>
    <t>003EPRTHAAX</t>
  </si>
  <si>
    <t>断熱等+防災リフレム樹脂窓用カバーモール＋EW/EW for Design（PG）（スペーサー材質問わず）開き（T）ガラス中央部熱貫流率Ug1.5以下極小（X）</t>
  </si>
  <si>
    <t>003EPRPHSSX</t>
  </si>
  <si>
    <t>断熱等+防災リフレム樹脂窓用カバーモール＋EW/EW for Design（PG）（樹脂スペーサー）プロジェクト（P）ガラス中央部熱貫流率Ug1.2以下極小（X）</t>
  </si>
  <si>
    <t>003EPRPHAAX</t>
  </si>
  <si>
    <t>断熱等+防災リフレム樹脂窓用カバーモール＋EW/EW for Design（PG）（スペーサー材質問わず）プロジェクト（P）ガラス中央部熱貫流率Ug1.5以下極小（X）</t>
  </si>
  <si>
    <t>003ETRPHPPX</t>
  </si>
  <si>
    <t>断熱等+防災リフレム樹脂窓用カバーモール＋EW/EW for Design（TG）プロジェクト（P）ガラス中央部熱貫流率Ug0.69以下極小（X）</t>
  </si>
  <si>
    <t>003ETRPHSSX</t>
  </si>
  <si>
    <t>断熱等+防災リフレム樹脂窓用カバーモール＋EW/EW for Design（TG）プロジェクト（P）ガラス中央部熱貫流率Ug1.2以下極小（X）</t>
  </si>
  <si>
    <t>003RIOHHAAX</t>
  </si>
  <si>
    <t>断熱等+防災リプラス 居室仕様・浴室仕様（樹脂スペーサー）引違い窓ブリッジ枠引違い（H）ガラス中央部熱貫流率Ug1.2以下極小（X）</t>
  </si>
  <si>
    <t>003RIOHHAAS</t>
  </si>
  <si>
    <t>断熱等+防災リプラス 居室仕様・浴室仕様（樹脂スペーサー）引違い窓ブリッジ枠引違い（H）ガラス中央部熱貫流率Ug1.2以下小（S）</t>
  </si>
  <si>
    <t>003RIOHHAAM</t>
  </si>
  <si>
    <t>断熱等+防災リプラス 居室仕様・浴室仕様（樹脂スペーサー）引違い窓ブリッジ枠引違い（H）ガラス中央部熱貫流率Ug1.2以下中（M）</t>
  </si>
  <si>
    <t>003RIOHHAAL</t>
  </si>
  <si>
    <t>断熱等+防災リプラス 居室仕様・浴室仕様（樹脂スペーサー）引違い窓ブリッジ枠引違い（H）ガラス中央部熱貫流率Ug1.2以下大（L）</t>
  </si>
  <si>
    <t>003RIOHHBBS</t>
  </si>
  <si>
    <t>断熱等+防災リプラス 居室仕様・浴室仕様（樹脂スペーサー）引違い窓ブリッジ枠引違い（H）ガラス中央部熱貫流率Ug1.5以下小（S）</t>
  </si>
  <si>
    <t>003RIOHHBBM</t>
  </si>
  <si>
    <t>断熱等+防災リプラス 居室仕様・浴室仕様（樹脂スペーサー）引違い窓ブリッジ枠引違い（H）ガラス中央部熱貫流率Ug1.5以下中（M）</t>
  </si>
  <si>
    <t>003RIOHHBBL</t>
  </si>
  <si>
    <t>断熱等+防災リプラス 居室仕様・浴室仕様（樹脂スペーサー）引違い窓ブリッジ枠引違い（H）ガラス中央部熱貫流率Ug1.5以下大（L）</t>
  </si>
  <si>
    <t>003RIOHK7ZS</t>
  </si>
  <si>
    <t>断熱等+防災リプラス 居室仕様・浴室仕様（樹脂スペーサー）引違い窓ブリッジ枠引違い（H）ガラス日射熱取得率：η 0.65以下小（S）</t>
  </si>
  <si>
    <t>003RIOHK7ZM</t>
  </si>
  <si>
    <t>断熱等+防災リプラス 居室仕様・浴室仕様（樹脂スペーサー）引違い窓ブリッジ枠引違い（H）ガラス日射熱取得率：η 0.65以下中（M）</t>
  </si>
  <si>
    <t>003RIOHK7ZL</t>
  </si>
  <si>
    <t>断熱等+防災リプラス 居室仕様・浴室仕様（樹脂スペーサー）引違い窓ブリッジ枠引違い（H）ガラス日射熱取得率：η 0.65以下大（L）</t>
  </si>
  <si>
    <t>003RIOHSPKS</t>
  </si>
  <si>
    <t>防音リプラス 居室仕様・浴室仕様（樹脂スペーサー）引違い窓ブリッジ枠引違い（H）一方が公称3mm以上、他方が公称3mm以上※中空層は6mm以上16mm以下の1層とする小（S）</t>
  </si>
  <si>
    <t>003RIOHSPKM</t>
  </si>
  <si>
    <t>防音リプラス 居室仕様・浴室仕様（樹脂スペーサー）引違い窓ブリッジ枠引違い（H）一方が公称3mm以上、他方が公称3mm以上※中空層は6mm以上16mm以下の1層とする中（M）</t>
  </si>
  <si>
    <t>003RIOHSPKL</t>
  </si>
  <si>
    <t>防音リプラス 居室仕様・浴室仕様（樹脂スペーサー）引違い窓ブリッジ枠引違い（H）一方が公称3mm以上、他方が公称3mm以上※中空層は6mm以上16mm以下の1層とする大（L）</t>
  </si>
  <si>
    <t>003RIOHDPLS</t>
  </si>
  <si>
    <t>防災リプラス 居室仕様・浴室仕様（樹脂スペーサー）引違い窓ブリッジ枠引違い（H）防災安全合わせガラス小（S）</t>
  </si>
  <si>
    <t>003RIOHDPLM</t>
  </si>
  <si>
    <t>防災リプラス 居室仕様・浴室仕様（樹脂スペーサー）引違い窓ブリッジ枠引違い（H）防災安全合わせガラス中（M）</t>
  </si>
  <si>
    <t>003RIOHDPLL</t>
  </si>
  <si>
    <t>防災リプラス 居室仕様・浴室仕様（樹脂スペーサー）引違い窓ブリッジ枠引違い（H）防災安全合わせガラス大（L）</t>
  </si>
  <si>
    <t>003RIOHCPJS</t>
  </si>
  <si>
    <t>防犯リプラス 居室仕様・浴室仕様（樹脂スペーサー）引違い窓ブリッジ枠引違い（H）防犯建物部品に適合するガラス小（S）</t>
  </si>
  <si>
    <t>003RIOHCPJM</t>
  </si>
  <si>
    <t>防犯リプラス 居室仕様・浴室仕様（樹脂スペーサー）引違い窓ブリッジ枠引違い（H）防犯建物部品に適合するガラス中（M）</t>
  </si>
  <si>
    <t>003RIOHCPJL</t>
  </si>
  <si>
    <t>防犯リプラス 居室仕様・浴室仕様（樹脂スペーサー）引違い窓ブリッジ枠引違い（H）防犯建物部品に適合するガラス大（L）</t>
  </si>
  <si>
    <t>003KFXTEAAL</t>
  </si>
  <si>
    <t>断熱等ＴＷ（複層ガラス）採風勝手口ドアFS開き（T）ガラス中央部熱貫流率Ug1.2以下大（L）</t>
  </si>
  <si>
    <t>ＴＷ（複層ガラス）採風勝手口ドアFS開き（T）</t>
  </si>
  <si>
    <t>003KFXTEAAM</t>
  </si>
  <si>
    <t>断熱等ＴＷ（複層ガラス）採風勝手口ドアFS開き（T）ガラス中央部熱貫流率Ug1.2以下中（M）</t>
  </si>
  <si>
    <t>003KFXTEAAS</t>
  </si>
  <si>
    <t>断熱等ＴＷ（複層ガラス）採風勝手口ドアFS開き（T）ガラス中央部熱貫流率Ug1.2以下小（S）</t>
  </si>
  <si>
    <t>003KFXTEAAX</t>
  </si>
  <si>
    <t>断熱等ＴＷ（複層ガラス）採風勝手口ドアFS開き（T）ガラス中央部熱貫流率Ug1.2以下極小（X）</t>
  </si>
  <si>
    <t>リプラス 居室仕様・浴室仕様 FIX窓内押縁（アルミスペーサー）</t>
  </si>
  <si>
    <t>003RRCFEAAL</t>
  </si>
  <si>
    <t>断熱等リプラス 居室仕様・浴室仕様 FIX窓内押縁（アルミスペーサー）FIX（F）ガラス中央部熱貫流率Ug1.4以下大（L）</t>
  </si>
  <si>
    <t>リプラス 居室仕様・浴室仕様 FIX窓内押縁（アルミスペーサー）FIX（F）</t>
  </si>
  <si>
    <t>003RRCFEAAM</t>
  </si>
  <si>
    <t>断熱等リプラス 居室仕様・浴室仕様 FIX窓内押縁（アルミスペーサー）FIX（F）ガラス中央部熱貫流率Ug1.4以下中（M）</t>
  </si>
  <si>
    <t>003RRCFEAAS</t>
  </si>
  <si>
    <t>断熱等リプラス 居室仕様・浴室仕様 FIX窓内押縁（アルミスペーサー）FIX（F）ガラス中央部熱貫流率Ug1.4以下小（S）</t>
  </si>
  <si>
    <t>003RRCFEAAX</t>
  </si>
  <si>
    <t>断熱等リプラス 居室仕様・浴室仕様 FIX窓内押縁（アルミスペーサー）FIX（F）ガラス中央部熱貫流率Ug1.4以下極小（X）</t>
  </si>
  <si>
    <t>003RRCFEBBL</t>
  </si>
  <si>
    <t>断熱等リプラス 居室仕様・浴室仕様 FIX窓内押縁（アルミスペーサー）FIX（F）ガラス中央部熱貫流率Ug1.5以下大（L）</t>
  </si>
  <si>
    <t>003RRCFEBBM</t>
  </si>
  <si>
    <t>断熱等リプラス 居室仕様・浴室仕様 FIX窓内押縁（アルミスペーサー）FIX（F）ガラス中央部熱貫流率Ug1.5以下中（M）</t>
  </si>
  <si>
    <t>003RRCFEBBS</t>
  </si>
  <si>
    <t>断熱等リプラス 居室仕様・浴室仕様 FIX窓内押縁（アルミスペーサー）FIX（F）ガラス中央部熱貫流率Ug1.5以下小（S）</t>
  </si>
  <si>
    <t>003RRCFEDDL</t>
  </si>
  <si>
    <t>断熱等リプラス 居室仕様・浴室仕様 FIX窓内押縁（アルミスペーサー）FIX（F）ガラス中央部熱貫流率Ug2.9以下大（L）</t>
  </si>
  <si>
    <t>003RRCFEDDM</t>
  </si>
  <si>
    <t>断熱等リプラス 居室仕様・浴室仕様 FIX窓内押縁（アルミスペーサー）FIX（F）ガラス中央部熱貫流率Ug2.9以下中（M）</t>
  </si>
  <si>
    <t>003RRCFEDDS</t>
  </si>
  <si>
    <t>断熱等リプラス 居室仕様・浴室仕様 FIX窓内押縁（アルミスペーサー）FIX（F）ガラス中央部熱貫流率Ug2.9以下小（S）</t>
  </si>
  <si>
    <t>003RRCFR7ZL</t>
  </si>
  <si>
    <t>断熱等リプラス 居室仕様・浴室仕様 FIX窓内押縁（アルミスペーサー）FIX（F）ガラス日射熱取得率：η 0.65以下大（L）</t>
  </si>
  <si>
    <t>003RRCFR7ZM</t>
  </si>
  <si>
    <t>断熱等リプラス 居室仕様・浴室仕様 FIX窓内押縁（アルミスペーサー）FIX（F）ガラス日射熱取得率：η 0.65以下中（M）</t>
  </si>
  <si>
    <t>003RRCFR7ZS</t>
  </si>
  <si>
    <t>断熱等リプラス 居室仕様・浴室仕様 FIX窓内押縁（アルミスペーサー）FIX（F）ガラス日射熱取得率：η 0.65以下小（S）</t>
  </si>
  <si>
    <t>003RIWPEBBL</t>
  </si>
  <si>
    <t>断熱等リプラス 居室仕様・浴室仕様（アルミスペーサー）プロジェクト（P）ガラス中央部熱貫流率Ug1.5以下大（L）</t>
  </si>
  <si>
    <t>リプラス 居室仕様・浴室仕様（アルミスペーサー）プロジェクト（P）</t>
  </si>
  <si>
    <t>003RIWPEBBM</t>
  </si>
  <si>
    <t>断熱等リプラス 居室仕様・浴室仕様（アルミスペーサー）プロジェクト（P）ガラス中央部熱貫流率Ug1.5以下中（M）</t>
  </si>
  <si>
    <t>003RIWPEBBS</t>
  </si>
  <si>
    <t>断熱等リプラス 居室仕様・浴室仕様（アルミスペーサー）プロジェクト（P）ガラス中央部熱貫流率Ug1.5以下小（S）</t>
  </si>
  <si>
    <t>003RIWPECCL</t>
  </si>
  <si>
    <t>断熱等リプラス 居室仕様・浴室仕様（アルミスペーサー）プロジェクト（P）ガラス中央部熱貫流率Ug1.8以下大（L）</t>
  </si>
  <si>
    <t>003RIWPECCM</t>
  </si>
  <si>
    <t>断熱等リプラス 居室仕様・浴室仕様（アルミスペーサー）プロジェクト（P）ガラス中央部熱貫流率Ug1.8以下中（M）</t>
  </si>
  <si>
    <t>003RIWPECCS</t>
  </si>
  <si>
    <t>断熱等リプラス 居室仕様・浴室仕様（アルミスペーサー）プロジェクト（P）ガラス中央部熱貫流率Ug1.8以下小（S）</t>
  </si>
  <si>
    <t>003RIWPEDDL</t>
  </si>
  <si>
    <t>断熱等リプラス 居室仕様・浴室仕様（アルミスペーサー）プロジェクト（P）ガラス中央部熱貫流率Ug2.9以下大（L）</t>
  </si>
  <si>
    <t>003RIWPEDDM</t>
  </si>
  <si>
    <t>断熱等リプラス 居室仕様・浴室仕様（アルミスペーサー）プロジェクト（P）ガラス中央部熱貫流率Ug2.9以下中（M）</t>
  </si>
  <si>
    <t>003RIWPEDDS</t>
  </si>
  <si>
    <t>断熱等リプラス 居室仕様・浴室仕様（アルミスペーサー）プロジェクト（P）ガラス中央部熱貫流率Ug2.9以下小（S）</t>
  </si>
  <si>
    <t>003RIWPR7ZL</t>
  </si>
  <si>
    <t>断熱等リプラス 居室仕様・浴室仕様（アルミスペーサー）プロジェクト（P）ガラス日射熱取得率：η 0.65以下大（L）</t>
  </si>
  <si>
    <t>003RIWPR7ZM</t>
  </si>
  <si>
    <t>断熱等リプラス 居室仕様・浴室仕様（アルミスペーサー）プロジェクト（P）ガラス日射熱取得率：η 0.65以下中（M）</t>
  </si>
  <si>
    <t>003RIWPR7ZS</t>
  </si>
  <si>
    <t>断熱等リプラス 居室仕様・浴室仕様（アルミスペーサー）プロジェクト（P）ガラス日射熱取得率：η 0.65以下小（S）</t>
  </si>
  <si>
    <t>リプラス 居室仕様・浴室仕様 FIX窓外押縁（アルミスペーサー）</t>
  </si>
  <si>
    <t>003RRAFEAAL</t>
  </si>
  <si>
    <t>断熱等リプラス 居室仕様・浴室仕様 FIX窓外押縁（アルミスペーサー）FIX（F）ガラス中央部熱貫流率Ug1.5以下大（L）</t>
  </si>
  <si>
    <t>リプラス 居室仕様・浴室仕様 FIX窓外押縁（アルミスペーサー）FIX（F）</t>
  </si>
  <si>
    <t>003RRAFEAAM</t>
  </si>
  <si>
    <t>断熱等リプラス 居室仕様・浴室仕様 FIX窓外押縁（アルミスペーサー）FIX（F）ガラス中央部熱貫流率Ug1.5以下中（M）</t>
  </si>
  <si>
    <t>003RRAFEAAS</t>
  </si>
  <si>
    <t>断熱等リプラス 居室仕様・浴室仕様 FIX窓外押縁（アルミスペーサー）FIX（F）ガラス中央部熱貫流率Ug1.5以下小（S）</t>
  </si>
  <si>
    <t>003RRAFEAAX</t>
  </si>
  <si>
    <t>断熱等リプラス 居室仕様・浴室仕様 FIX窓外押縁（アルミスペーサー）FIX（F）ガラス中央部熱貫流率Ug1.5以下極小（X）</t>
  </si>
  <si>
    <t>003RRAFEBBL</t>
  </si>
  <si>
    <t>断熱等リプラス 居室仕様・浴室仕様 FIX窓外押縁（アルミスペーサー）FIX（F）ガラス中央部熱貫流率Ug1.8以下大（L）</t>
  </si>
  <si>
    <t>003RRAFEBBM</t>
  </si>
  <si>
    <t>断熱等リプラス 居室仕様・浴室仕様 FIX窓外押縁（アルミスペーサー）FIX（F）ガラス中央部熱貫流率Ug1.8以下中（M）</t>
  </si>
  <si>
    <t>003RRAFEBBS</t>
  </si>
  <si>
    <t>断熱等リプラス 居室仕様・浴室仕様 FIX窓外押縁（アルミスペーサー）FIX（F）ガラス中央部熱貫流率Ug1.8以下小（S）</t>
  </si>
  <si>
    <t>003RRAFEDDL</t>
  </si>
  <si>
    <t>断熱等リプラス 居室仕様・浴室仕様 FIX窓外押縁（アルミスペーサー）FIX（F）ガラス中央部熱貫流率Ug2.9以下大（L）</t>
  </si>
  <si>
    <t>003RRAFEDDM</t>
  </si>
  <si>
    <t>断熱等リプラス 居室仕様・浴室仕様 FIX窓外押縁（アルミスペーサー）FIX（F）ガラス中央部熱貫流率Ug2.9以下中（M）</t>
  </si>
  <si>
    <t>003RRAFEDDS</t>
  </si>
  <si>
    <t>断熱等リプラス 居室仕様・浴室仕様 FIX窓外押縁（アルミスペーサー）FIX（F）ガラス中央部熱貫流率Ug2.9以下小（S）</t>
  </si>
  <si>
    <t>003RRAFR7ZL</t>
  </si>
  <si>
    <t>断熱等リプラス 居室仕様・浴室仕様 FIX窓外押縁（アルミスペーサー）FIX（F）ガラス日射熱取得率：η 0.65以下大（L）</t>
  </si>
  <si>
    <t>003RRAFR7ZM</t>
  </si>
  <si>
    <t>断熱等リプラス 居室仕様・浴室仕様 FIX窓外押縁（アルミスペーサー）FIX（F）ガラス日射熱取得率：η 0.65以下中（M）</t>
  </si>
  <si>
    <t>003RRAFR7ZS</t>
  </si>
  <si>
    <t>断熱等リプラス 居室仕様・浴室仕様 FIX窓外押縁（アルミスペーサー）FIX（F）ガラス日射熱取得率：η 0.65以下小（S）</t>
  </si>
  <si>
    <t>003RIWUEBBL</t>
  </si>
  <si>
    <t>断熱等リプラス 居室仕様・浴室仕様（アルミスペーサー）上げ下げ（U）ガラス中央部熱貫流率Ug1.2以下大（L）</t>
  </si>
  <si>
    <t>リプラス 居室仕様・浴室仕様（アルミスペーサー）上げ下げ（U）</t>
  </si>
  <si>
    <t>003RIWUEBBM</t>
  </si>
  <si>
    <t>断熱等リプラス 居室仕様・浴室仕様（アルミスペーサー）上げ下げ（U）ガラス中央部熱貫流率Ug1.2以下中（M）</t>
  </si>
  <si>
    <t>003RIWUEBBS</t>
  </si>
  <si>
    <t>断熱等リプラス 居室仕様・浴室仕様（アルミスペーサー）上げ下げ（U）ガラス中央部熱貫流率Ug1.2以下小（S）</t>
  </si>
  <si>
    <t>003RIWUECCL</t>
  </si>
  <si>
    <t>断熱等リプラス 居室仕様・浴室仕様（アルミスペーサー）上げ下げ（U）ガラス中央部熱貫流率Ug1.8以下大（L）</t>
  </si>
  <si>
    <t>003RIWUECCM</t>
  </si>
  <si>
    <t>断熱等リプラス 居室仕様・浴室仕様（アルミスペーサー）上げ下げ（U）ガラス中央部熱貫流率Ug1.8以下中（M）</t>
  </si>
  <si>
    <t>003RIWUECCS</t>
  </si>
  <si>
    <t>断熱等リプラス 居室仕様・浴室仕様（アルミスペーサー）上げ下げ（U）ガラス中央部熱貫流率Ug1.8以下小（S）</t>
  </si>
  <si>
    <t>003RIWUEEEL</t>
  </si>
  <si>
    <t>断熱等リプラス 居室仕様・浴室仕様（アルミスペーサー）上げ下げ（U）ガラス中央部熱貫流率Ug2.9以下大（L）</t>
  </si>
  <si>
    <t>003RIWUEEEM</t>
  </si>
  <si>
    <t>断熱等リプラス 居室仕様・浴室仕様（アルミスペーサー）上げ下げ（U）ガラス中央部熱貫流率Ug2.9以下中（M）</t>
  </si>
  <si>
    <t>003RIWUEEES</t>
  </si>
  <si>
    <t>断熱等リプラス 居室仕様・浴室仕様（アルミスペーサー）上げ下げ（U）ガラス中央部熱貫流率Ug2.9以下小（S）</t>
  </si>
  <si>
    <t>003RIWUR7ZL</t>
  </si>
  <si>
    <t>断熱等リプラス 居室仕様・浴室仕様（アルミスペーサー）上げ下げ（U）ガラス日射熱取得率：η 0.65以下大（L）</t>
  </si>
  <si>
    <t>003RIWUR7ZM</t>
  </si>
  <si>
    <t>断熱等リプラス 居室仕様・浴室仕様（アルミスペーサー）上げ下げ（U）ガラス日射熱取得率：η 0.65以下中（M）</t>
  </si>
  <si>
    <t>003RIWUR7ZS</t>
  </si>
  <si>
    <t>断熱等リプラス 居室仕様・浴室仕様（アルミスペーサー）上げ下げ（U）ガラス日射熱取得率：η 0.65以下小（S）</t>
  </si>
  <si>
    <t>003RIXPEAAL</t>
  </si>
  <si>
    <t>断熱等リプラス 居室仕様・浴室仕様（樹脂スペーサー）プロジェクト（P）ガラス中央部熱貫流率Ug1.2以下大（L）</t>
  </si>
  <si>
    <t>リプラス 居室仕様・浴室仕様（樹脂スペーサー）プロジェクト（P）</t>
  </si>
  <si>
    <t>003RIXPEAAM</t>
  </si>
  <si>
    <t>断熱等リプラス 居室仕様・浴室仕様（樹脂スペーサー）プロジェクト（P）ガラス中央部熱貫流率Ug1.2以下中（M）</t>
  </si>
  <si>
    <t>003RIXPEAAS</t>
  </si>
  <si>
    <t>断熱等リプラス 居室仕様・浴室仕様（樹脂スペーサー）プロジェクト（P）ガラス中央部熱貫流率Ug1.2以下小（S）</t>
  </si>
  <si>
    <t>003RIXPEAAX</t>
  </si>
  <si>
    <t>断熱等リプラス 居室仕様・浴室仕様（樹脂スペーサー）プロジェクト（P）ガラス中央部熱貫流率Ug1.2以下極小（X）</t>
  </si>
  <si>
    <t>003RIXPEBBL</t>
  </si>
  <si>
    <t>断熱等リプラス 居室仕様・浴室仕様（樹脂スペーサー）プロジェクト（P）ガラス中央部熱貫流率Ug1.5以下大（L）</t>
  </si>
  <si>
    <t>003RIXPEBBM</t>
  </si>
  <si>
    <t>断熱等リプラス 居室仕様・浴室仕様（樹脂スペーサー）プロジェクト（P）ガラス中央部熱貫流率Ug1.5以下中（M）</t>
  </si>
  <si>
    <t>003RIXPEBBS</t>
  </si>
  <si>
    <t>断熱等リプラス 居室仕様・浴室仕様（樹脂スペーサー）プロジェクト（P）ガラス中央部熱貫流率Ug1.5以下小（S）</t>
  </si>
  <si>
    <t>003RIXPR7ZL</t>
  </si>
  <si>
    <t>断熱等リプラス 居室仕様・浴室仕様（樹脂スペーサー）プロジェクト（P）ガラス日射熱取得率：η 0.65以下大（L）</t>
  </si>
  <si>
    <t>003RIXPR7ZM</t>
  </si>
  <si>
    <t>断熱等リプラス 居室仕様・浴室仕様（樹脂スペーサー）プロジェクト（P）ガラス日射熱取得率：η 0.65以下中（M）</t>
  </si>
  <si>
    <t>003RIXPR7ZS</t>
  </si>
  <si>
    <t>断熱等リプラス 居室仕様・浴室仕様（樹脂スペーサー）プロジェクト（P）ガラス日射熱取得率：η 0.65以下小（S）</t>
  </si>
  <si>
    <t>リプラス 居室仕様・浴室仕様 FIX窓外押縁（樹脂スペーサー）</t>
  </si>
  <si>
    <t>003RRBFEAAL</t>
  </si>
  <si>
    <t>断熱等リプラス 居室仕様・浴室仕様 FIX窓外押縁（樹脂スペーサー）FIX（F）ガラス中央部熱貫流率Ug1.5以下大（L）</t>
  </si>
  <si>
    <t>リプラス 居室仕様・浴室仕様 FIX窓外押縁（樹脂スペーサー）FIX（F）</t>
  </si>
  <si>
    <t>003RRBFEAAM</t>
  </si>
  <si>
    <t>断熱等リプラス 居室仕様・浴室仕様 FIX窓外押縁（樹脂スペーサー）FIX（F）ガラス中央部熱貫流率Ug1.5以下中（M）</t>
  </si>
  <si>
    <t>003RRBFEAAS</t>
  </si>
  <si>
    <t>断熱等リプラス 居室仕様・浴室仕様 FIX窓外押縁（樹脂スペーサー）FIX（F）ガラス中央部熱貫流率Ug1.5以下小（S）</t>
  </si>
  <si>
    <t>003RRBFEAAX</t>
  </si>
  <si>
    <t>断熱等リプラス 居室仕様・浴室仕様 FIX窓外押縁（樹脂スペーサー）FIX（F）ガラス中央部熱貫流率Ug1.5以下極小（X）</t>
  </si>
  <si>
    <t>003RRBFESSL</t>
  </si>
  <si>
    <t>断熱等リプラス 居室仕様・浴室仕様 FIX窓外押縁（樹脂スペーサー）FIX（F）ガラス中央部熱貫流率Ug1.2以下大（L）</t>
  </si>
  <si>
    <t>003RRBFESSM</t>
  </si>
  <si>
    <t>断熱等リプラス 居室仕様・浴室仕様 FIX窓外押縁（樹脂スペーサー）FIX（F）ガラス中央部熱貫流率Ug1.2以下中（M）</t>
  </si>
  <si>
    <t>003RRBFESSS</t>
  </si>
  <si>
    <t>断熱等リプラス 居室仕様・浴室仕様 FIX窓外押縁（樹脂スペーサー）FIX（F）ガラス中央部熱貫流率Ug1.2以下小（S）</t>
  </si>
  <si>
    <t>003RRBFESSX</t>
  </si>
  <si>
    <t>断熱等リプラス 居室仕様・浴室仕様 FIX窓外押縁（樹脂スペーサー）FIX（F）ガラス中央部熱貫流率Ug1.2以下極小（X）</t>
  </si>
  <si>
    <t>003RRBFR7ZL</t>
  </si>
  <si>
    <t>断熱等リプラス 居室仕様・浴室仕様 FIX窓外押縁（樹脂スペーサー）FIX（F）ガラス日射熱取得率：η 0.65以下大（L）</t>
  </si>
  <si>
    <t>003RRBFR7ZM</t>
  </si>
  <si>
    <t>断熱等リプラス 居室仕様・浴室仕様 FIX窓外押縁（樹脂スペーサー）FIX（F）ガラス日射熱取得率：η 0.65以下中（M）</t>
  </si>
  <si>
    <t>003RRBFR7ZS</t>
  </si>
  <si>
    <t>断熱等リプラス 居室仕様・浴室仕様 FIX窓外押縁（樹脂スペーサー）FIX（F）ガラス日射熱取得率：η 0.65以下小（S）</t>
  </si>
  <si>
    <t>003RIXUEBBL</t>
  </si>
  <si>
    <t>断熱等リプラス 居室仕様・浴室仕様（樹脂スペーサー）上げ下げ（U）ガラス中央部熱貫流率Ug1.3以下大（L）</t>
  </si>
  <si>
    <t>リプラス 居室仕様・浴室仕様（樹脂スペーサー）上げ下げ（U）</t>
  </si>
  <si>
    <t>003RIXUEBBM</t>
  </si>
  <si>
    <t>断熱等リプラス 居室仕様・浴室仕様（樹脂スペーサー）上げ下げ（U）ガラス中央部熱貫流率Ug1.3以下中（M）</t>
  </si>
  <si>
    <t>003RIXUEBBS</t>
  </si>
  <si>
    <t>断熱等リプラス 居室仕様・浴室仕様（樹脂スペーサー）上げ下げ（U）ガラス中央部熱貫流率Ug1.3以下小（S）</t>
  </si>
  <si>
    <t>003RIXUECCL</t>
  </si>
  <si>
    <t>断熱等リプラス 居室仕様・浴室仕様（樹脂スペーサー）上げ下げ（U）ガラス中央部熱貫流率Ug1.5以下大（L）</t>
  </si>
  <si>
    <t>003RIXUECCM</t>
  </si>
  <si>
    <t>断熱等リプラス 居室仕様・浴室仕様（樹脂スペーサー）上げ下げ（U）ガラス中央部熱貫流率Ug1.5以下中（M）</t>
  </si>
  <si>
    <t>003RIXUECCS</t>
  </si>
  <si>
    <t>断熱等リプラス 居室仕様・浴室仕様（樹脂スペーサー）上げ下げ（U）ガラス中央部熱貫流率Ug1.5以下小（S）</t>
  </si>
  <si>
    <t>003RIXUR7ZL</t>
  </si>
  <si>
    <t>断熱等リプラス 居室仕様・浴室仕様（樹脂スペーサー）上げ下げ（U）ガラス日射熱取得率：η 0.65以下大（L）</t>
  </si>
  <si>
    <t>003RIXUR7ZM</t>
  </si>
  <si>
    <t>断熱等リプラス 居室仕様・浴室仕様（樹脂スペーサー）上げ下げ（U）ガラス日射熱取得率：η 0.65以下中（M）</t>
  </si>
  <si>
    <t>003RIXUR7ZS</t>
  </si>
  <si>
    <t>断熱等リプラス 居室仕様・浴室仕様（樹脂スペーサー）上げ下げ（U）ガラス日射熱取得率：η 0.65以下小（S）</t>
  </si>
  <si>
    <t>リプラス 居室仕様・浴室仕様 FIX窓内押縁（樹脂スペーサー）</t>
  </si>
  <si>
    <t>003RRDFEAAL</t>
  </si>
  <si>
    <t>断熱等リプラス 居室仕様・浴室仕様 FIX窓内押縁（樹脂スペーサー）FIX（F）ガラス中央部熱貫流率Ug1.2以下大（L）</t>
  </si>
  <si>
    <t>リプラス 居室仕様・浴室仕様 FIX窓内押縁（樹脂スペーサー）FIX（F）</t>
  </si>
  <si>
    <t>003RRDFEAAM</t>
  </si>
  <si>
    <t>断熱等リプラス 居室仕様・浴室仕様 FIX窓内押縁（樹脂スペーサー）FIX（F）ガラス中央部熱貫流率Ug1.2以下中（M）</t>
  </si>
  <si>
    <t>003RRDFEAAS</t>
  </si>
  <si>
    <t>断熱等リプラス 居室仕様・浴室仕様 FIX窓内押縁（樹脂スペーサー）FIX（F）ガラス中央部熱貫流率Ug1.2以下小（S）</t>
  </si>
  <si>
    <t>003RRDFEAAX</t>
  </si>
  <si>
    <t>断熱等リプラス 居室仕様・浴室仕様 FIX窓内押縁（樹脂スペーサー）FIX（F）ガラス中央部熱貫流率Ug1.2以下極小（X）</t>
  </si>
  <si>
    <t>003RRDFR7ZL</t>
  </si>
  <si>
    <t>断熱等リプラス 居室仕様・浴室仕様 FIX窓内押縁（樹脂スペーサー）FIX（F）ガラス日射熱取得率：η 0.65以下大（L）</t>
  </si>
  <si>
    <t>003RRDFR7ZM</t>
  </si>
  <si>
    <t>断熱等リプラス 居室仕様・浴室仕様 FIX窓内押縁（樹脂スペーサー）FIX（F）ガラス日射熱取得率：η 0.65以下中（M）</t>
  </si>
  <si>
    <t>003RRDFR7ZS</t>
  </si>
  <si>
    <t>断熱等リプラス 居室仕様・浴室仕様 FIX窓内押縁（樹脂スペーサー）FIX（F）ガラス日射熱取得率：η 0.65以下小（S）</t>
  </si>
  <si>
    <t>ガラス中央部熱貫流率Ug0.59以下</t>
  </si>
  <si>
    <t>003RRETEPPL</t>
  </si>
  <si>
    <t>断熱等リプラス アタッチ枠 TW用 トリプルガラス 縦すべり出し窓 オペレーター（クリプトンガス）開き（T）ガラス中央部熱貫流率Ug0.59以下大（L）</t>
  </si>
  <si>
    <t>リプラス アタッチ枠 TW用 トリプルガラス 縦すべり出し窓 オペレーター（クリプトンガス）開き（T）</t>
  </si>
  <si>
    <t>003RRETESSL</t>
  </si>
  <si>
    <t>断熱等リプラス アタッチ枠 TW用 トリプルガラス 縦すべり出し窓 オペレーター（クリプトンガス）開き（T）ガラス中央部熱貫流率Ug0.85以下大（L）</t>
  </si>
  <si>
    <t>003RRETR7ZL</t>
  </si>
  <si>
    <t>断熱等リプラス アタッチ枠 TW用 トリプルガラス 縦すべり出し窓 オペレーター（クリプトンガス）開き（T）ガラス日射熱取得率：η 0.65以下大（L）</t>
  </si>
  <si>
    <t>003RRFPEPPL</t>
  </si>
  <si>
    <t>断熱等リプラス アタッチ枠 TW用 トリプルガラス 横すべり出し窓 オペレーター、高所用横すべり出し窓（クリプトンガス）プロジェクト（P）ガラス中央部熱貫流率Ug0.59以下大（L）</t>
  </si>
  <si>
    <t>リプラス アタッチ枠 TW用 トリプルガラス 横すべり出し窓 オペレーター、高所用横すべり出し窓（クリプトンガス）プロジェクト（P）</t>
  </si>
  <si>
    <t>003RRFPESSL</t>
  </si>
  <si>
    <t>断熱等リプラス アタッチ枠 TW用 トリプルガラス 横すべり出し窓 オペレーター、高所用横すべり出し窓（クリプトンガス）プロジェクト（P）ガラス中央部熱貫流率Ug0.85以下大（L）</t>
  </si>
  <si>
    <t>003RRFPR7ZL</t>
  </si>
  <si>
    <t>断熱等リプラス アタッチ枠 TW用 トリプルガラス 横すべり出し窓 オペレーター、高所用横すべり出し窓（クリプトンガス）プロジェクト（P）ガラス日射熱取得率：η 0.65以下大（L）</t>
  </si>
  <si>
    <t>003RRETEPPS</t>
  </si>
  <si>
    <t>断熱等リプラス アタッチ枠 TW用 トリプルガラス 縦すべり出し窓 オペレーター（クリプトンガス）開き（T）ガラス中央部熱貫流率Ug0.59以下小（S）</t>
  </si>
  <si>
    <t>003RRETESSS</t>
  </si>
  <si>
    <t>断熱等リプラス アタッチ枠 TW用 トリプルガラス 縦すべり出し窓 オペレーター（クリプトンガス）開き（T）ガラス中央部熱貫流率Ug0.85以下小（S）</t>
  </si>
  <si>
    <t>003RRETR7ZS</t>
  </si>
  <si>
    <t>断熱等リプラス アタッチ枠 TW用 トリプルガラス 縦すべり出し窓 オペレーター（クリプトンガス）開き（T）ガラス日射熱取得率：η 0.65以下小（S）</t>
  </si>
  <si>
    <t>003RRFPEPPS</t>
  </si>
  <si>
    <t>断熱等リプラス アタッチ枠 TW用 トリプルガラス 横すべり出し窓 オペレーター、高所用横すべり出し窓（クリプトンガス）プロジェクト（P）ガラス中央部熱貫流率Ug0.59以下小（S）</t>
  </si>
  <si>
    <t>003RRFPESSS</t>
  </si>
  <si>
    <t>断熱等リプラス アタッチ枠 TW用 トリプルガラス 横すべり出し窓 オペレーター、高所用横すべり出し窓（クリプトンガス）プロジェクト（P）ガラス中央部熱貫流率Ug0.85以下小（S）</t>
  </si>
  <si>
    <t>003RRFPR7ZS</t>
  </si>
  <si>
    <t>断熱等リプラス アタッチ枠 TW用 トリプルガラス 横すべり出し窓 オペレーター、高所用横すべり出し窓（クリプトンガス）プロジェクト（P）ガラス日射熱取得率：η 0.65以下小（S）</t>
  </si>
  <si>
    <t>003RRETEPPM</t>
  </si>
  <si>
    <t>断熱等リプラス アタッチ枠 TW用 トリプルガラス 縦すべり出し窓 オペレーター（クリプトンガス）開き（T）ガラス中央部熱貫流率Ug0.59以下中（M）</t>
  </si>
  <si>
    <t>003RRETESSM</t>
  </si>
  <si>
    <t>断熱等リプラス アタッチ枠 TW用 トリプルガラス 縦すべり出し窓 オペレーター（クリプトンガス）開き（T）ガラス中央部熱貫流率Ug0.85以下中（M）</t>
  </si>
  <si>
    <t>003RRETR7ZM</t>
  </si>
  <si>
    <t>断熱等リプラス アタッチ枠 TW用 トリプルガラス 縦すべり出し窓 オペレーター（クリプトンガス）開き（T）ガラス日射熱取得率：η 0.65以下中（M）</t>
  </si>
  <si>
    <t>003RRFPEPPM</t>
  </si>
  <si>
    <t>断熱等リプラス アタッチ枠 TW用 トリプルガラス 横すべり出し窓 オペレーター、高所用横すべり出し窓（クリプトンガス）プロジェクト（P）ガラス中央部熱貫流率Ug0.59以下中（M）</t>
  </si>
  <si>
    <t>003RRFPESSM</t>
  </si>
  <si>
    <t>断熱等リプラス アタッチ枠 TW用 トリプルガラス 横すべり出し窓 オペレーター、高所用横すべり出し窓（クリプトンガス）プロジェクト（P）ガラス中央部熱貫流率Ug0.85以下中（M）</t>
  </si>
  <si>
    <t>003RRFPR7ZM</t>
  </si>
  <si>
    <t>断熱等リプラス アタッチ枠 TW用 トリプルガラス 横すべり出し窓 オペレーター、高所用横すべり出し窓（クリプトンガス）プロジェクト（P）ガラス日射熱取得率：η 0.65以下中（M）</t>
  </si>
  <si>
    <t>003RRETEPPX</t>
  </si>
  <si>
    <t>断熱等リプラス アタッチ枠 TW用 トリプルガラス 縦すべり出し窓 オペレーター（クリプトンガス）開き（T）ガラス中央部熱貫流率Ug0.59以下極小（X）</t>
  </si>
  <si>
    <t>003RRETESSX</t>
  </si>
  <si>
    <t>断熱等リプラス アタッチ枠 TW用 トリプルガラス 縦すべり出し窓 オペレーター（クリプトンガス）開き（T）ガラス中央部熱貫流率Ug0.85以下極小（X）</t>
  </si>
  <si>
    <t>003RRFPEPPX</t>
  </si>
  <si>
    <t>断熱等リプラス アタッチ枠 TW用 トリプルガラス 横すべり出し窓 オペレーター、高所用横すべり出し窓（クリプトンガス）プロジェクト（P）ガラス中央部熱貫流率Ug0.59以下極小（X）</t>
  </si>
  <si>
    <t>003RRFPESSX</t>
  </si>
  <si>
    <t>断熱等リプラス アタッチ枠 TW用 トリプルガラス 横すべり出し窓 オペレーター、高所用横すべり出し窓（クリプトンガス）プロジェクト（P）ガラス中央部熱貫流率Ug0.85以下極小（X）</t>
  </si>
  <si>
    <t xml:space="preserve">リプラス アタッチ枠 TW用 トリプルガラス 縦すべり出し窓 オペレーター（アルゴンガス） </t>
  </si>
  <si>
    <t>003RRGTESSL</t>
  </si>
  <si>
    <t>断熱等リプラス アタッチ枠 TW用 トリプルガラス 縦すべり出し窓 オペレーター（アルゴンガス） 開き（T）ガラス中央部熱貫流率Ug0.92以下大（L）</t>
  </si>
  <si>
    <t>リプラス アタッチ枠 TW用 トリプルガラス 縦すべり出し窓 オペレーター（アルゴンガス） 開き（T）</t>
  </si>
  <si>
    <t>003RRGTR7ZL</t>
  </si>
  <si>
    <t>断熱等リプラス アタッチ枠 TW用 トリプルガラス 縦すべり出し窓 オペレーター（アルゴンガス） 開き（T）ガラス日射熱取得率：η 0.65以下大（L）</t>
  </si>
  <si>
    <t>003RRHPESSL</t>
  </si>
  <si>
    <t>断熱等リプラス アタッチ枠 TW用 トリプルガラス 横すべり出し窓 オペレーター、高所用横すべり出し窓（アルゴンガス）プロジェクト（P）ガラス中央部熱貫流率Ug0.92以下大（L）</t>
  </si>
  <si>
    <t>リプラス アタッチ枠 TW用 トリプルガラス 横すべり出し窓 オペレーター、高所用横すべり出し窓（アルゴンガス）プロジェクト（P）</t>
  </si>
  <si>
    <t>003RRHPR7ZL</t>
  </si>
  <si>
    <t>断熱等リプラス アタッチ枠 TW用 トリプルガラス 横すべり出し窓 オペレーター、高所用横すべり出し窓（アルゴンガス）プロジェクト（P）ガラス日射熱取得率：η 0.65以下大（L）</t>
  </si>
  <si>
    <t>003RRGTESSS</t>
  </si>
  <si>
    <t>断熱等リプラス アタッチ枠 TW用 トリプルガラス 縦すべり出し窓 オペレーター（アルゴンガス） 開き（T）ガラス中央部熱貫流率Ug0.92以下小（S）</t>
  </si>
  <si>
    <t>003RRGTR7ZS</t>
  </si>
  <si>
    <t>断熱等リプラス アタッチ枠 TW用 トリプルガラス 縦すべり出し窓 オペレーター（アルゴンガス） 開き（T）ガラス日射熱取得率：η 0.65以下小（S）</t>
  </si>
  <si>
    <t>003RRHPESSS</t>
  </si>
  <si>
    <t>断熱等リプラス アタッチ枠 TW用 トリプルガラス 横すべり出し窓 オペレーター、高所用横すべり出し窓（アルゴンガス）プロジェクト（P）ガラス中央部熱貫流率Ug0.92以下小（S）</t>
  </si>
  <si>
    <t>003RRHPR7ZS</t>
  </si>
  <si>
    <t>断熱等リプラス アタッチ枠 TW用 トリプルガラス 横すべり出し窓 オペレーター、高所用横すべり出し窓（アルゴンガス）プロジェクト（P）ガラス日射熱取得率：η 0.65以下小（S）</t>
  </si>
  <si>
    <t>003RRGTESSM</t>
  </si>
  <si>
    <t>断熱等リプラス アタッチ枠 TW用 トリプルガラス 縦すべり出し窓 オペレーター（アルゴンガス） 開き（T）ガラス中央部熱貫流率Ug0.92以下中（M）</t>
  </si>
  <si>
    <t>003RRGTR7ZM</t>
  </si>
  <si>
    <t>断熱等リプラス アタッチ枠 TW用 トリプルガラス 縦すべり出し窓 オペレーター（アルゴンガス） 開き（T）ガラス日射熱取得率：η 0.65以下中（M）</t>
  </si>
  <si>
    <t>003RRHPESSM</t>
  </si>
  <si>
    <t>断熱等リプラス アタッチ枠 TW用 トリプルガラス 横すべり出し窓 オペレーター、高所用横すべり出し窓（アルゴンガス）プロジェクト（P）ガラス中央部熱貫流率Ug0.92以下中（M）</t>
  </si>
  <si>
    <t>003RRHPR7ZM</t>
  </si>
  <si>
    <t>断熱等リプラス アタッチ枠 TW用 トリプルガラス 横すべり出し窓 オペレーター、高所用横すべり出し窓（アルゴンガス）プロジェクト（P）ガラス日射熱取得率：η 0.65以下中（M）</t>
  </si>
  <si>
    <t>003RRGTESSX</t>
  </si>
  <si>
    <t>断熱等リプラス アタッチ枠 TW用 トリプルガラス 縦すべり出し窓 オペレーター（アルゴンガス） 開き（T）ガラス中央部熱貫流率Ug0.92以下極小（X）</t>
  </si>
  <si>
    <t>003RRHPESSX</t>
  </si>
  <si>
    <t>断熱等リプラス アタッチ枠 TW用 トリプルガラス 横すべり出し窓 オペレーター、高所用横すべり出し窓（アルゴンガス）プロジェクト（P）ガラス中央部熱貫流率Ug0.92以下極小（X）</t>
  </si>
  <si>
    <t>003KFXTHAAL</t>
  </si>
  <si>
    <t>断熱等+防災ＴＷ（複層ガラス）採風勝手口ドアFS開き（T）ガラス中央部熱貫流率Ug1.2以下大（L）</t>
  </si>
  <si>
    <t>003KFXTHAAM</t>
  </si>
  <si>
    <t>断熱等+防災ＴＷ（複層ガラス）採風勝手口ドアFS開き（T）ガラス中央部熱貫流率Ug1.2以下中（M）</t>
  </si>
  <si>
    <t>003KFXTHAAS</t>
  </si>
  <si>
    <t>断熱等+防災ＴＷ（複層ガラス）採風勝手口ドアFS開き（T）ガラス中央部熱貫流率Ug1.2以下小（S）</t>
  </si>
  <si>
    <t>003KFXTHAAX</t>
  </si>
  <si>
    <t>断熱等+防災ＴＷ（複層ガラス）採風勝手口ドアFS開き（T）ガラス中央部熱貫流率Ug1.2以下極小（X）</t>
  </si>
  <si>
    <t>003RRCFHAAL</t>
  </si>
  <si>
    <t>断熱等+防災リプラス 居室仕様・浴室仕様 FIX窓内押縁（アルミスペーサー）FIX（F）ガラス中央部熱貫流率Ug1.4以下大（L）</t>
  </si>
  <si>
    <t>003RRCFHAAM</t>
  </si>
  <si>
    <t>断熱等+防災リプラス 居室仕様・浴室仕様 FIX窓内押縁（アルミスペーサー）FIX（F）ガラス中央部熱貫流率Ug1.4以下中（M）</t>
  </si>
  <si>
    <t>003RRCFHAAS</t>
  </si>
  <si>
    <t>断熱等+防災リプラス 居室仕様・浴室仕様 FIX窓内押縁（アルミスペーサー）FIX（F）ガラス中央部熱貫流率Ug1.4以下小（S）</t>
  </si>
  <si>
    <t>003RRCFHAAX</t>
  </si>
  <si>
    <t>断熱等+防災リプラス 居室仕様・浴室仕様 FIX窓内押縁（アルミスペーサー）FIX（F）ガラス中央部熱貫流率Ug1.4以下極小（X）</t>
  </si>
  <si>
    <t>003RRCFHBBL</t>
  </si>
  <si>
    <t>断熱等+防災リプラス 居室仕様・浴室仕様 FIX窓内押縁（アルミスペーサー）FIX（F）ガラス中央部熱貫流率Ug1.5以下大（L）</t>
  </si>
  <si>
    <t>003RRCFHBBM</t>
  </si>
  <si>
    <t>断熱等+防災リプラス 居室仕様・浴室仕様 FIX窓内押縁（アルミスペーサー）FIX（F）ガラス中央部熱貫流率Ug1.5以下中（M）</t>
  </si>
  <si>
    <t>003RRCFHBBS</t>
  </si>
  <si>
    <t>断熱等+防災リプラス 居室仕様・浴室仕様 FIX窓内押縁（アルミスペーサー）FIX（F）ガラス中央部熱貫流率Ug1.5以下小（S）</t>
  </si>
  <si>
    <t>003RRCFHDDL</t>
  </si>
  <si>
    <t>断熱等+防災リプラス 居室仕様・浴室仕様 FIX窓内押縁（アルミスペーサー）FIX（F）ガラス中央部熱貫流率Ug2.9以下大（L）</t>
  </si>
  <si>
    <t>003RRCFHDDM</t>
  </si>
  <si>
    <t>断熱等+防災リプラス 居室仕様・浴室仕様 FIX窓内押縁（アルミスペーサー）FIX（F）ガラス中央部熱貫流率Ug2.9以下中（M）</t>
  </si>
  <si>
    <t>003RRCFHDDS</t>
  </si>
  <si>
    <t>断熱等+防災リプラス 居室仕様・浴室仕様 FIX窓内押縁（アルミスペーサー）FIX（F）ガラス中央部熱貫流率Ug2.9以下小（S）</t>
  </si>
  <si>
    <t>003RRCFK7ZL</t>
  </si>
  <si>
    <t>断熱等+防災リプラス 居室仕様・浴室仕様 FIX窓内押縁（アルミスペーサー）FIX（F）ガラス日射熱取得率：η 0.65以下大（L）</t>
  </si>
  <si>
    <t>003RRCFK7ZM</t>
  </si>
  <si>
    <t>断熱等+防災リプラス 居室仕様・浴室仕様 FIX窓内押縁（アルミスペーサー）FIX（F）ガラス日射熱取得率：η 0.65以下中（M）</t>
  </si>
  <si>
    <t>003RRCFK7ZS</t>
  </si>
  <si>
    <t>断熱等+防災リプラス 居室仕様・浴室仕様 FIX窓内押縁（アルミスペーサー）FIX（F）ガラス日射熱取得率：η 0.65以下小（S）</t>
  </si>
  <si>
    <t>003RIWPHBBL</t>
  </si>
  <si>
    <t>断熱等+防災リプラス 居室仕様・浴室仕様（アルミスペーサー）プロジェクト（P）ガラス中央部熱貫流率Ug1.5以下大（L）</t>
  </si>
  <si>
    <t>003RIWPHBBM</t>
  </si>
  <si>
    <t>断熱等+防災リプラス 居室仕様・浴室仕様（アルミスペーサー）プロジェクト（P）ガラス中央部熱貫流率Ug1.5以下中（M）</t>
  </si>
  <si>
    <t>003RIWPHBBS</t>
  </si>
  <si>
    <t>断熱等+防災リプラス 居室仕様・浴室仕様（アルミスペーサー）プロジェクト（P）ガラス中央部熱貫流率Ug1.5以下小（S）</t>
  </si>
  <si>
    <t>003RIWPHCCL</t>
  </si>
  <si>
    <t>断熱等+防災リプラス 居室仕様・浴室仕様（アルミスペーサー）プロジェクト（P）ガラス中央部熱貫流率Ug1.8以下大（L）</t>
  </si>
  <si>
    <t>003RIWPHCCM</t>
  </si>
  <si>
    <t>断熱等+防災リプラス 居室仕様・浴室仕様（アルミスペーサー）プロジェクト（P）ガラス中央部熱貫流率Ug1.8以下中（M）</t>
  </si>
  <si>
    <t>003RIWPHCCS</t>
  </si>
  <si>
    <t>断熱等+防災リプラス 居室仕様・浴室仕様（アルミスペーサー）プロジェクト（P）ガラス中央部熱貫流率Ug1.8以下小（S）</t>
  </si>
  <si>
    <t>003RIWPHDDL</t>
  </si>
  <si>
    <t>断熱等+防災リプラス 居室仕様・浴室仕様（アルミスペーサー）プロジェクト（P）ガラス中央部熱貫流率Ug2.9以下大（L）</t>
  </si>
  <si>
    <t>003RIWPHDDM</t>
  </si>
  <si>
    <t>断熱等+防災リプラス 居室仕様・浴室仕様（アルミスペーサー）プロジェクト（P）ガラス中央部熱貫流率Ug2.9以下中（M）</t>
  </si>
  <si>
    <t>003RIWPHDDS</t>
  </si>
  <si>
    <t>断熱等+防災リプラス 居室仕様・浴室仕様（アルミスペーサー）プロジェクト（P）ガラス中央部熱貫流率Ug2.9以下小（S）</t>
  </si>
  <si>
    <t>003RIWPK7ZL</t>
  </si>
  <si>
    <t>断熱等+防災リプラス 居室仕様・浴室仕様（アルミスペーサー）プロジェクト（P）ガラス日射熱取得率：η 0.65以下大（L）</t>
  </si>
  <si>
    <t>003RIWPK7ZM</t>
  </si>
  <si>
    <t>断熱等+防災リプラス 居室仕様・浴室仕様（アルミスペーサー）プロジェクト（P）ガラス日射熱取得率：η 0.65以下中（M）</t>
  </si>
  <si>
    <t>003RIWPK7ZS</t>
  </si>
  <si>
    <t>断熱等+防災リプラス 居室仕様・浴室仕様（アルミスペーサー）プロジェクト（P）ガラス日射熱取得率：η 0.65以下小（S）</t>
  </si>
  <si>
    <t>003RRAFHAAL</t>
  </si>
  <si>
    <t>断熱等+防災リプラス 居室仕様・浴室仕様 FIX窓外押縁（アルミスペーサー）FIX（F）ガラス中央部熱貫流率Ug1.5以下大（L）</t>
  </si>
  <si>
    <t>003RRAFHAAM</t>
  </si>
  <si>
    <t>断熱等+防災リプラス 居室仕様・浴室仕様 FIX窓外押縁（アルミスペーサー）FIX（F）ガラス中央部熱貫流率Ug1.5以下中（M）</t>
  </si>
  <si>
    <t>003RRAFHAAS</t>
  </si>
  <si>
    <t>断熱等+防災リプラス 居室仕様・浴室仕様 FIX窓外押縁（アルミスペーサー）FIX（F）ガラス中央部熱貫流率Ug1.5以下小（S）</t>
  </si>
  <si>
    <t>003RRAFHAAX</t>
  </si>
  <si>
    <t>断熱等+防災リプラス 居室仕様・浴室仕様 FIX窓外押縁（アルミスペーサー）FIX（F）ガラス中央部熱貫流率Ug1.5以下極小（X）</t>
  </si>
  <si>
    <t>003RRAFHBBL</t>
  </si>
  <si>
    <t>断熱等+防災リプラス 居室仕様・浴室仕様 FIX窓外押縁（アルミスペーサー）FIX（F）ガラス中央部熱貫流率Ug1.8以下大（L）</t>
  </si>
  <si>
    <t>003RRAFHBBM</t>
  </si>
  <si>
    <t>断熱等+防災リプラス 居室仕様・浴室仕様 FIX窓外押縁（アルミスペーサー）FIX（F）ガラス中央部熱貫流率Ug1.8以下中（M）</t>
  </si>
  <si>
    <t>003RRAFHBBS</t>
  </si>
  <si>
    <t>断熱等+防災リプラス 居室仕様・浴室仕様 FIX窓外押縁（アルミスペーサー）FIX（F）ガラス中央部熱貫流率Ug1.8以下小（S）</t>
  </si>
  <si>
    <t>003RRAFHDDL</t>
  </si>
  <si>
    <t>断熱等+防災リプラス 居室仕様・浴室仕様 FIX窓外押縁（アルミスペーサー）FIX（F）ガラス中央部熱貫流率Ug2.9以下大（L）</t>
  </si>
  <si>
    <t>003RRAFHDDM</t>
  </si>
  <si>
    <t>断熱等+防災リプラス 居室仕様・浴室仕様 FIX窓外押縁（アルミスペーサー）FIX（F）ガラス中央部熱貫流率Ug2.9以下中（M）</t>
  </si>
  <si>
    <t>003RRAFHDDS</t>
  </si>
  <si>
    <t>断熱等+防災リプラス 居室仕様・浴室仕様 FIX窓外押縁（アルミスペーサー）FIX（F）ガラス中央部熱貫流率Ug2.9以下小（S）</t>
  </si>
  <si>
    <t>003RRAFK7ZL</t>
  </si>
  <si>
    <t>断熱等+防災リプラス 居室仕様・浴室仕様 FIX窓外押縁（アルミスペーサー）FIX（F）ガラス日射熱取得率：η 0.65以下大（L）</t>
  </si>
  <si>
    <t>003RRAFK7ZM</t>
  </si>
  <si>
    <t>断熱等+防災リプラス 居室仕様・浴室仕様 FIX窓外押縁（アルミスペーサー）FIX（F）ガラス日射熱取得率：η 0.65以下中（M）</t>
  </si>
  <si>
    <t>003RRAFK7ZS</t>
  </si>
  <si>
    <t>断熱等+防災リプラス 居室仕様・浴室仕様 FIX窓外押縁（アルミスペーサー）FIX（F）ガラス日射熱取得率：η 0.65以下小（S）</t>
  </si>
  <si>
    <t>003RIWUHBBL</t>
  </si>
  <si>
    <t>断熱等+防災リプラス 居室仕様・浴室仕様（アルミスペーサー）上げ下げ（U）ガラス中央部熱貫流率Ug1.2以下大（L）</t>
  </si>
  <si>
    <t>003RIWUHBBM</t>
  </si>
  <si>
    <t>断熱等+防災リプラス 居室仕様・浴室仕様（アルミスペーサー）上げ下げ（U）ガラス中央部熱貫流率Ug1.2以下中（M）</t>
  </si>
  <si>
    <t>003RIWUHBBS</t>
  </si>
  <si>
    <t>断熱等+防災リプラス 居室仕様・浴室仕様（アルミスペーサー）上げ下げ（U）ガラス中央部熱貫流率Ug1.2以下小（S）</t>
  </si>
  <si>
    <t>003RIWUHCCL</t>
  </si>
  <si>
    <t>断熱等+防災リプラス 居室仕様・浴室仕様（アルミスペーサー）上げ下げ（U）ガラス中央部熱貫流率Ug1.8以下大（L）</t>
  </si>
  <si>
    <t>003RIWUHCCM</t>
  </si>
  <si>
    <t>断熱等+防災リプラス 居室仕様・浴室仕様（アルミスペーサー）上げ下げ（U）ガラス中央部熱貫流率Ug1.8以下中（M）</t>
  </si>
  <si>
    <t>003RIWUHCCS</t>
  </si>
  <si>
    <t>断熱等+防災リプラス 居室仕様・浴室仕様（アルミスペーサー）上げ下げ（U）ガラス中央部熱貫流率Ug1.8以下小（S）</t>
  </si>
  <si>
    <t>003RIWUHEEL</t>
  </si>
  <si>
    <t>断熱等+防災リプラス 居室仕様・浴室仕様（アルミスペーサー）上げ下げ（U）ガラス中央部熱貫流率Ug2.9以下大（L）</t>
  </si>
  <si>
    <t>003RIWUHEEM</t>
  </si>
  <si>
    <t>断熱等+防災リプラス 居室仕様・浴室仕様（アルミスペーサー）上げ下げ（U）ガラス中央部熱貫流率Ug2.9以下中（M）</t>
  </si>
  <si>
    <t>003RIWUHEES</t>
  </si>
  <si>
    <t>断熱等+防災リプラス 居室仕様・浴室仕様（アルミスペーサー）上げ下げ（U）ガラス中央部熱貫流率Ug2.9以下小（S）</t>
  </si>
  <si>
    <t>003RIWUK7ZL</t>
  </si>
  <si>
    <t>断熱等+防災リプラス 居室仕様・浴室仕様（アルミスペーサー）上げ下げ（U）ガラス日射熱取得率：η 0.65以下大（L）</t>
  </si>
  <si>
    <t>003RIWUK7ZM</t>
  </si>
  <si>
    <t>断熱等+防災リプラス 居室仕様・浴室仕様（アルミスペーサー）上げ下げ（U）ガラス日射熱取得率：η 0.65以下中（M）</t>
  </si>
  <si>
    <t>003RIWUK7ZS</t>
  </si>
  <si>
    <t>断熱等+防災リプラス 居室仕様・浴室仕様（アルミスペーサー）上げ下げ（U）ガラス日射熱取得率：η 0.65以下小（S）</t>
  </si>
  <si>
    <t>003RIXPHAAL</t>
  </si>
  <si>
    <t>断熱等+防災リプラス 居室仕様・浴室仕様（樹脂スペーサー）プロジェクト（P）ガラス中央部熱貫流率Ug1.2以下大（L）</t>
  </si>
  <si>
    <t>003RIXPHAAM</t>
  </si>
  <si>
    <t>断熱等+防災リプラス 居室仕様・浴室仕様（樹脂スペーサー）プロジェクト（P）ガラス中央部熱貫流率Ug1.2以下中（M）</t>
  </si>
  <si>
    <t>003RIXPHAAS</t>
  </si>
  <si>
    <t>断熱等+防災リプラス 居室仕様・浴室仕様（樹脂スペーサー）プロジェクト（P）ガラス中央部熱貫流率Ug1.2以下小（S）</t>
  </si>
  <si>
    <t>003RIXPHAAX</t>
  </si>
  <si>
    <t>断熱等+防災リプラス 居室仕様・浴室仕様（樹脂スペーサー）プロジェクト（P）ガラス中央部熱貫流率Ug1.2以下極小（X）</t>
  </si>
  <si>
    <t>003RIXPHBBL</t>
  </si>
  <si>
    <t>断熱等+防災リプラス 居室仕様・浴室仕様（樹脂スペーサー）プロジェクト（P）ガラス中央部熱貫流率Ug1.5以下大（L）</t>
  </si>
  <si>
    <t>003RIXPHBBM</t>
  </si>
  <si>
    <t>断熱等+防災リプラス 居室仕様・浴室仕様（樹脂スペーサー）プロジェクト（P）ガラス中央部熱貫流率Ug1.5以下中（M）</t>
  </si>
  <si>
    <t>003RIXPHBBS</t>
  </si>
  <si>
    <t>断熱等+防災リプラス 居室仕様・浴室仕様（樹脂スペーサー）プロジェクト（P）ガラス中央部熱貫流率Ug1.5以下小（S）</t>
  </si>
  <si>
    <t>003RIXPK7ZL</t>
  </si>
  <si>
    <t>断熱等+防災リプラス 居室仕様・浴室仕様（樹脂スペーサー）プロジェクト（P）ガラス日射熱取得率：η 0.65以下大（L）</t>
  </si>
  <si>
    <t>003RIXPK7ZM</t>
  </si>
  <si>
    <t>断熱等+防災リプラス 居室仕様・浴室仕様（樹脂スペーサー）プロジェクト（P）ガラス日射熱取得率：η 0.65以下中（M）</t>
  </si>
  <si>
    <t>003RIXPK7ZS</t>
  </si>
  <si>
    <t>断熱等+防災リプラス 居室仕様・浴室仕様（樹脂スペーサー）プロジェクト（P）ガラス日射熱取得率：η 0.65以下小（S）</t>
  </si>
  <si>
    <t>003RRBFHAAL</t>
  </si>
  <si>
    <t>断熱等+防災リプラス 居室仕様・浴室仕様 FIX窓外押縁（樹脂スペーサー）FIX（F）ガラス中央部熱貫流率Ug1.5以下大（L）</t>
  </si>
  <si>
    <t>003RRBFHAAM</t>
  </si>
  <si>
    <t>断熱等+防災リプラス 居室仕様・浴室仕様 FIX窓外押縁（樹脂スペーサー）FIX（F）ガラス中央部熱貫流率Ug1.5以下中（M）</t>
  </si>
  <si>
    <t>003RRBFHAAS</t>
  </si>
  <si>
    <t>断熱等+防災リプラス 居室仕様・浴室仕様 FIX窓外押縁（樹脂スペーサー）FIX（F）ガラス中央部熱貫流率Ug1.5以下小（S）</t>
  </si>
  <si>
    <t>003RRBFHAAX</t>
  </si>
  <si>
    <t>断熱等+防災リプラス 居室仕様・浴室仕様 FIX窓外押縁（樹脂スペーサー）FIX（F）ガラス中央部熱貫流率Ug1.5以下極小（X）</t>
  </si>
  <si>
    <t>003RRBFHSSL</t>
  </si>
  <si>
    <t>断熱等+防災リプラス 居室仕様・浴室仕様 FIX窓外押縁（樹脂スペーサー）FIX（F）ガラス中央部熱貫流率Ug1.2以下大（L）</t>
  </si>
  <si>
    <t>003RRBFHSSM</t>
  </si>
  <si>
    <t>断熱等+防災リプラス 居室仕様・浴室仕様 FIX窓外押縁（樹脂スペーサー）FIX（F）ガラス中央部熱貫流率Ug1.2以下中（M）</t>
  </si>
  <si>
    <t>003RRBFHSSS</t>
  </si>
  <si>
    <t>断熱等+防災リプラス 居室仕様・浴室仕様 FIX窓外押縁（樹脂スペーサー）FIX（F）ガラス中央部熱貫流率Ug1.2以下小（S）</t>
  </si>
  <si>
    <t>003RRBFHSSX</t>
  </si>
  <si>
    <t>断熱等+防災リプラス 居室仕様・浴室仕様 FIX窓外押縁（樹脂スペーサー）FIX（F）ガラス中央部熱貫流率Ug1.2以下極小（X）</t>
  </si>
  <si>
    <t>003RRBFK7ZL</t>
  </si>
  <si>
    <t>断熱等+防災リプラス 居室仕様・浴室仕様 FIX窓外押縁（樹脂スペーサー）FIX（F）ガラス日射熱取得率：η 0.65以下大（L）</t>
  </si>
  <si>
    <t>003RRBFK7ZM</t>
  </si>
  <si>
    <t>断熱等+防災リプラス 居室仕様・浴室仕様 FIX窓外押縁（樹脂スペーサー）FIX（F）ガラス日射熱取得率：η 0.65以下中（M）</t>
  </si>
  <si>
    <t>003RRBFK7ZS</t>
  </si>
  <si>
    <t>断熱等+防災リプラス 居室仕様・浴室仕様 FIX窓外押縁（樹脂スペーサー）FIX（F）ガラス日射熱取得率：η 0.65以下小（S）</t>
  </si>
  <si>
    <t>003RIXUHBBL</t>
  </si>
  <si>
    <t>断熱等+防災リプラス 居室仕様・浴室仕様（樹脂スペーサー）上げ下げ（U）ガラス中央部熱貫流率Ug1.3以下大（L）</t>
  </si>
  <si>
    <t>003RIXUHBBM</t>
  </si>
  <si>
    <t>断熱等+防災リプラス 居室仕様・浴室仕様（樹脂スペーサー）上げ下げ（U）ガラス中央部熱貫流率Ug1.3以下中（M）</t>
  </si>
  <si>
    <t>003RIXUHBBS</t>
  </si>
  <si>
    <t>断熱等+防災リプラス 居室仕様・浴室仕様（樹脂スペーサー）上げ下げ（U）ガラス中央部熱貫流率Ug1.3以下小（S）</t>
  </si>
  <si>
    <t>003RIXUHCCL</t>
  </si>
  <si>
    <t>断熱等+防災リプラス 居室仕様・浴室仕様（樹脂スペーサー）上げ下げ（U）ガラス中央部熱貫流率Ug1.5以下大（L）</t>
  </si>
  <si>
    <t>003RIXUHCCM</t>
  </si>
  <si>
    <t>断熱等+防災リプラス 居室仕様・浴室仕様（樹脂スペーサー）上げ下げ（U）ガラス中央部熱貫流率Ug1.5以下中（M）</t>
  </si>
  <si>
    <t>003RIXUHCCS</t>
  </si>
  <si>
    <t>断熱等+防災リプラス 居室仕様・浴室仕様（樹脂スペーサー）上げ下げ（U）ガラス中央部熱貫流率Ug1.5以下小（S）</t>
  </si>
  <si>
    <t>003RIXUK7ZL</t>
  </si>
  <si>
    <t>断熱等+防災リプラス 居室仕様・浴室仕様（樹脂スペーサー）上げ下げ（U）ガラス日射熱取得率：η 0.65以下大（L）</t>
  </si>
  <si>
    <t>003RIXUK7ZM</t>
  </si>
  <si>
    <t>断熱等+防災リプラス 居室仕様・浴室仕様（樹脂スペーサー）上げ下げ（U）ガラス日射熱取得率：η 0.65以下中（M）</t>
  </si>
  <si>
    <t>003RIXUK7ZS</t>
  </si>
  <si>
    <t>断熱等+防災リプラス 居室仕様・浴室仕様（樹脂スペーサー）上げ下げ（U）ガラス日射熱取得率：η 0.65以下小（S）</t>
  </si>
  <si>
    <t>003RRDFHAAL</t>
  </si>
  <si>
    <t>断熱等+防災リプラス 居室仕様・浴室仕様 FIX窓内押縁（樹脂スペーサー）FIX（F）ガラス中央部熱貫流率Ug1.2以下大（L）</t>
  </si>
  <si>
    <t>003RRDFHAAM</t>
  </si>
  <si>
    <t>断熱等+防災リプラス 居室仕様・浴室仕様 FIX窓内押縁（樹脂スペーサー）FIX（F）ガラス中央部熱貫流率Ug1.2以下中（M）</t>
  </si>
  <si>
    <t>003RRDFHAAS</t>
  </si>
  <si>
    <t>断熱等+防災リプラス 居室仕様・浴室仕様 FIX窓内押縁（樹脂スペーサー）FIX（F）ガラス中央部熱貫流率Ug1.2以下小（S）</t>
  </si>
  <si>
    <t>003RRDFHAAX</t>
  </si>
  <si>
    <t>断熱等+防災リプラス 居室仕様・浴室仕様 FIX窓内押縁（樹脂スペーサー）FIX（F）ガラス中央部熱貫流率Ug1.2以下極小（X）</t>
  </si>
  <si>
    <t>003RRDFK7ZL</t>
  </si>
  <si>
    <t>断熱等+防災リプラス 居室仕様・浴室仕様 FIX窓内押縁（樹脂スペーサー）FIX（F）ガラス日射熱取得率：η 0.65以下大（L）</t>
  </si>
  <si>
    <t>003RRDFK7ZM</t>
  </si>
  <si>
    <t>断熱等+防災リプラス 居室仕様・浴室仕様 FIX窓内押縁（樹脂スペーサー）FIX（F）ガラス日射熱取得率：η 0.65以下中（M）</t>
  </si>
  <si>
    <t>003RRDFK7ZS</t>
  </si>
  <si>
    <t>断熱等+防災リプラス 居室仕様・浴室仕様 FIX窓内押縁（樹脂スペーサー）FIX（F）ガラス日射熱取得率：η 0.65以下小（S）</t>
  </si>
  <si>
    <t>003RRETHPPL</t>
  </si>
  <si>
    <t>断熱等+防災リプラス アタッチ枠 TW用 トリプルガラス 縦すべり出し窓 オペレーター（クリプトンガス）開き（T）ガラス中央部熱貫流率Ug0.59以下大（L）</t>
  </si>
  <si>
    <t>003RRETHSSL</t>
  </si>
  <si>
    <t>断熱等+防災リプラス アタッチ枠 TW用 トリプルガラス 縦すべり出し窓 オペレーター（クリプトンガス）開き（T）ガラス中央部熱貫流率Ug0.85以下大（L）</t>
  </si>
  <si>
    <t>003RRETK7ZL</t>
  </si>
  <si>
    <t>断熱等+防災リプラス アタッチ枠 TW用 トリプルガラス 縦すべり出し窓 オペレーター（クリプトンガス）開き（T）ガラス日射熱取得率：η 0.65以下大（L）</t>
  </si>
  <si>
    <t>003RRFPHPPL</t>
  </si>
  <si>
    <t>断熱等+防災リプラス アタッチ枠 TW用 トリプルガラス 横すべり出し窓 オペレーター、高所用横すべり出し窓（クリプトンガス）プロジェクト（P）ガラス中央部熱貫流率Ug0.59以下大（L）</t>
  </si>
  <si>
    <t>003RRFPHSSL</t>
  </si>
  <si>
    <t>断熱等+防災リプラス アタッチ枠 TW用 トリプルガラス 横すべり出し窓 オペレーター、高所用横すべり出し窓（クリプトンガス）プロジェクト（P）ガラス中央部熱貫流率Ug0.85以下大（L）</t>
  </si>
  <si>
    <t>003RRFPK7ZL</t>
  </si>
  <si>
    <t>断熱等+防災リプラス アタッチ枠 TW用 トリプルガラス 横すべり出し窓 オペレーター、高所用横すべり出し窓（クリプトンガス）プロジェクト（P）ガラス日射熱取得率：η 0.65以下大（L）</t>
  </si>
  <si>
    <t>003RRETHPPS</t>
  </si>
  <si>
    <t>断熱等+防災リプラス アタッチ枠 TW用 トリプルガラス 縦すべり出し窓 オペレーター（クリプトンガス）開き（T）ガラス中央部熱貫流率Ug0.59以下小（S）</t>
  </si>
  <si>
    <t>003RRETHSSS</t>
  </si>
  <si>
    <t>断熱等+防災リプラス アタッチ枠 TW用 トリプルガラス 縦すべり出し窓 オペレーター（クリプトンガス）開き（T）ガラス中央部熱貫流率Ug0.85以下小（S）</t>
  </si>
  <si>
    <t>003RRETK7ZS</t>
  </si>
  <si>
    <t>断熱等+防災リプラス アタッチ枠 TW用 トリプルガラス 縦すべり出し窓 オペレーター（クリプトンガス）開き（T）ガラス日射熱取得率：η 0.65以下小（S）</t>
  </si>
  <si>
    <t>003RRFPHPPS</t>
  </si>
  <si>
    <t>断熱等+防災リプラス アタッチ枠 TW用 トリプルガラス 横すべり出し窓 オペレーター、高所用横すべり出し窓（クリプトンガス）プロジェクト（P）ガラス中央部熱貫流率Ug0.59以下小（S）</t>
  </si>
  <si>
    <t>003RRFPHSSS</t>
  </si>
  <si>
    <t>断熱等+防災リプラス アタッチ枠 TW用 トリプルガラス 横すべり出し窓 オペレーター、高所用横すべり出し窓（クリプトンガス）プロジェクト（P）ガラス中央部熱貫流率Ug0.85以下小（S）</t>
  </si>
  <si>
    <t>003RRFPK7ZS</t>
  </si>
  <si>
    <t>断熱等+防災リプラス アタッチ枠 TW用 トリプルガラス 横すべり出し窓 オペレーター、高所用横すべり出し窓（クリプトンガス）プロジェクト（P）ガラス日射熱取得率：η 0.65以下小（S）</t>
  </si>
  <si>
    <t>003RRETHPPM</t>
  </si>
  <si>
    <t>断熱等+防災リプラス アタッチ枠 TW用 トリプルガラス 縦すべり出し窓 オペレーター（クリプトンガス）開き（T）ガラス中央部熱貫流率Ug0.59以下中（M）</t>
  </si>
  <si>
    <t>003RRETHSSM</t>
  </si>
  <si>
    <t>断熱等+防災リプラス アタッチ枠 TW用 トリプルガラス 縦すべり出し窓 オペレーター（クリプトンガス）開き（T）ガラス中央部熱貫流率Ug0.85以下中（M）</t>
  </si>
  <si>
    <t>003RRETK7ZM</t>
  </si>
  <si>
    <t>断熱等+防災リプラス アタッチ枠 TW用 トリプルガラス 縦すべり出し窓 オペレーター（クリプトンガス）開き（T）ガラス日射熱取得率：η 0.65以下中（M）</t>
  </si>
  <si>
    <t>003RRFPHPPM</t>
  </si>
  <si>
    <t>断熱等+防災リプラス アタッチ枠 TW用 トリプルガラス 横すべり出し窓 オペレーター、高所用横すべり出し窓（クリプトンガス）プロジェクト（P）ガラス中央部熱貫流率Ug0.59以下中（M）</t>
  </si>
  <si>
    <t>003RRFPHSSM</t>
  </si>
  <si>
    <t>断熱等+防災リプラス アタッチ枠 TW用 トリプルガラス 横すべり出し窓 オペレーター、高所用横すべり出し窓（クリプトンガス）プロジェクト（P）ガラス中央部熱貫流率Ug0.85以下中（M）</t>
  </si>
  <si>
    <t>003RRFPK7ZM</t>
  </si>
  <si>
    <t>断熱等+防災リプラス アタッチ枠 TW用 トリプルガラス 横すべり出し窓 オペレーター、高所用横すべり出し窓（クリプトンガス）プロジェクト（P）ガラス日射熱取得率：η 0.65以下中（M）</t>
  </si>
  <si>
    <t>003RRETHPPX</t>
  </si>
  <si>
    <t>断熱等+防災リプラス アタッチ枠 TW用 トリプルガラス 縦すべり出し窓 オペレーター（クリプトンガス）開き（T）ガラス中央部熱貫流率Ug0.59以下極小（X）</t>
  </si>
  <si>
    <t>003RRETHSSX</t>
  </si>
  <si>
    <t>断熱等+防災リプラス アタッチ枠 TW用 トリプルガラス 縦すべり出し窓 オペレーター（クリプトンガス）開き（T）ガラス中央部熱貫流率Ug0.85以下極小（X）</t>
  </si>
  <si>
    <t>003RRFPHPPX</t>
  </si>
  <si>
    <t>断熱等+防災リプラス アタッチ枠 TW用 トリプルガラス 横すべり出し窓 オペレーター、高所用横すべり出し窓（クリプトンガス）プロジェクト（P）ガラス中央部熱貫流率Ug0.59以下極小（X）</t>
  </si>
  <si>
    <t>003RRFPHSSX</t>
  </si>
  <si>
    <t>断熱等+防災リプラス アタッチ枠 TW用 トリプルガラス 横すべり出し窓 オペレーター、高所用横すべり出し窓（クリプトンガス）プロジェクト（P）ガラス中央部熱貫流率Ug0.85以下極小（X）</t>
  </si>
  <si>
    <t>003RRGTHSSL</t>
  </si>
  <si>
    <t>断熱等+防災リプラス アタッチ枠 TW用 トリプルガラス 縦すべり出し窓 オペレーター（アルゴンガス） 開き（T）ガラス中央部熱貫流率Ug0.92以下大（L）</t>
  </si>
  <si>
    <t>003RRGTK7ZL</t>
  </si>
  <si>
    <t>断熱等+防災リプラス アタッチ枠 TW用 トリプルガラス 縦すべり出し窓 オペレーター（アルゴンガス） 開き（T）ガラス日射熱取得率：η 0.65以下大（L）</t>
  </si>
  <si>
    <t>003RRHPHSSL</t>
  </si>
  <si>
    <t>断熱等+防災リプラス アタッチ枠 TW用 トリプルガラス 横すべり出し窓 オペレーター、高所用横すべり出し窓（アルゴンガス）プロジェクト（P）ガラス中央部熱貫流率Ug0.92以下大（L）</t>
  </si>
  <si>
    <t>003RRHPK7ZL</t>
  </si>
  <si>
    <t>断熱等+防災リプラス アタッチ枠 TW用 トリプルガラス 横すべり出し窓 オペレーター、高所用横すべり出し窓（アルゴンガス）プロジェクト（P）ガラス日射熱取得率：η 0.65以下大（L）</t>
  </si>
  <si>
    <t>003RRGTHSSS</t>
  </si>
  <si>
    <t>断熱等+防災リプラス アタッチ枠 TW用 トリプルガラス 縦すべり出し窓 オペレーター（アルゴンガス） 開き（T）ガラス中央部熱貫流率Ug0.92以下小（S）</t>
  </si>
  <si>
    <t>003RRGTK7ZS</t>
  </si>
  <si>
    <t>断熱等+防災リプラス アタッチ枠 TW用 トリプルガラス 縦すべり出し窓 オペレーター（アルゴンガス） 開き（T）ガラス日射熱取得率：η 0.65以下小（S）</t>
  </si>
  <si>
    <t>003RRHPHSSS</t>
  </si>
  <si>
    <t>断熱等+防災リプラス アタッチ枠 TW用 トリプルガラス 横すべり出し窓 オペレーター、高所用横すべり出し窓（アルゴンガス）プロジェクト（P）ガラス中央部熱貫流率Ug0.92以下小（S）</t>
  </si>
  <si>
    <t>003RRHPK7ZS</t>
  </si>
  <si>
    <t>断熱等+防災リプラス アタッチ枠 TW用 トリプルガラス 横すべり出し窓 オペレーター、高所用横すべり出し窓（アルゴンガス）プロジェクト（P）ガラス日射熱取得率：η 0.65以下小（S）</t>
  </si>
  <si>
    <t>003RRGTHSSM</t>
  </si>
  <si>
    <t>断熱等+防災リプラス アタッチ枠 TW用 トリプルガラス 縦すべり出し窓 オペレーター（アルゴンガス） 開き（T）ガラス中央部熱貫流率Ug0.92以下中（M）</t>
  </si>
  <si>
    <t>003RRGTK7ZM</t>
  </si>
  <si>
    <t>断熱等+防災リプラス アタッチ枠 TW用 トリプルガラス 縦すべり出し窓 オペレーター（アルゴンガス） 開き（T）ガラス日射熱取得率：η 0.65以下中（M）</t>
  </si>
  <si>
    <t>003RRHPHSSM</t>
  </si>
  <si>
    <t>断熱等+防災リプラス アタッチ枠 TW用 トリプルガラス 横すべり出し窓 オペレーター、高所用横すべり出し窓（アルゴンガス）プロジェクト（P）ガラス中央部熱貫流率Ug0.92以下中（M）</t>
  </si>
  <si>
    <t>003RRHPK7ZM</t>
  </si>
  <si>
    <t>断熱等+防災リプラス アタッチ枠 TW用 トリプルガラス 横すべり出し窓 オペレーター、高所用横すべり出し窓（アルゴンガス）プロジェクト（P）ガラス日射熱取得率：η 0.65以下中（M）</t>
  </si>
  <si>
    <t>003RRGTHSSX</t>
  </si>
  <si>
    <t>断熱等+防災リプラス アタッチ枠 TW用 トリプルガラス 縦すべり出し窓 オペレーター（アルゴンガス） 開き（T）ガラス中央部熱貫流率Ug0.92以下極小（X）</t>
  </si>
  <si>
    <t>003RRHPHSSX</t>
  </si>
  <si>
    <t>断熱等+防災リプラス アタッチ枠 TW用 トリプルガラス 横すべり出し窓 オペレーター、高所用横すべり出し窓（アルゴンガス）プロジェクト（P）ガラス中央部熱貫流率Ug0.92以下極小（X）</t>
  </si>
  <si>
    <t>003KFXTXAAL</t>
  </si>
  <si>
    <t>断熱等+防犯ＴＷ（複層ガラス）採風勝手口ドアFS開き（T）ガラス中央部熱貫流率Ug1.2以下大（L）</t>
  </si>
  <si>
    <t>003KFXTXAAM</t>
  </si>
  <si>
    <t>断熱等+防犯ＴＷ（複層ガラス）採風勝手口ドアFS開き（T）ガラス中央部熱貫流率Ug1.2以下中（M）</t>
  </si>
  <si>
    <t>003KFXTXAAS</t>
  </si>
  <si>
    <t>断熱等+防犯ＴＷ（複層ガラス）採風勝手口ドアFS開き（T）ガラス中央部熱貫流率Ug1.2以下小（S）</t>
  </si>
  <si>
    <t>003KFXTXAAX</t>
  </si>
  <si>
    <t>断熱等+防犯ＴＷ（複層ガラス）採風勝手口ドアFS開き（T）ガラス中央部熱貫流率Ug1.2以下極小（X）</t>
  </si>
  <si>
    <t>003RIWUXBBL</t>
  </si>
  <si>
    <t>断熱等+防犯リプラス 居室仕様・浴室仕様（アルミスペーサー）上げ下げ（U）ガラス中央部熱貫流率Ug1.2以下大（L）</t>
  </si>
  <si>
    <t>003RIWUXBBM</t>
  </si>
  <si>
    <t>断熱等+防犯リプラス 居室仕様・浴室仕様（アルミスペーサー）上げ下げ（U）ガラス中央部熱貫流率Ug1.2以下中（M）</t>
  </si>
  <si>
    <t>003RIWUXBBS</t>
  </si>
  <si>
    <t>断熱等+防犯リプラス 居室仕様・浴室仕様（アルミスペーサー）上げ下げ（U）ガラス中央部熱貫流率Ug1.2以下小（S）</t>
  </si>
  <si>
    <t>003RIWUXCCL</t>
  </si>
  <si>
    <t>断熱等+防犯リプラス 居室仕様・浴室仕様（アルミスペーサー）上げ下げ（U）ガラス中央部熱貫流率Ug1.8以下大（L）</t>
  </si>
  <si>
    <t>003RIWUXCCM</t>
  </si>
  <si>
    <t>断熱等+防犯リプラス 居室仕様・浴室仕様（アルミスペーサー）上げ下げ（U）ガラス中央部熱貫流率Ug1.8以下中（M）</t>
  </si>
  <si>
    <t>003RIWUXCCS</t>
  </si>
  <si>
    <t>断熱等+防犯リプラス 居室仕様・浴室仕様（アルミスペーサー）上げ下げ（U）ガラス中央部熱貫流率Ug1.8以下小（S）</t>
  </si>
  <si>
    <t>003RIWUXEEL</t>
  </si>
  <si>
    <t>断熱等+防犯リプラス 居室仕様・浴室仕様（アルミスペーサー）上げ下げ（U）ガラス中央部熱貫流率Ug2.9以下大（L）</t>
  </si>
  <si>
    <t>003RIWUXEEM</t>
  </si>
  <si>
    <t>断熱等+防犯リプラス 居室仕様・浴室仕様（アルミスペーサー）上げ下げ（U）ガラス中央部熱貫流率Ug2.9以下中（M）</t>
  </si>
  <si>
    <t>003RIWUXEES</t>
  </si>
  <si>
    <t>断熱等+防犯リプラス 居室仕様・浴室仕様（アルミスペーサー）上げ下げ（U）ガラス中央部熱貫流率Ug2.9以下小（S）</t>
  </si>
  <si>
    <t>003RIWUJ7ZL</t>
  </si>
  <si>
    <t>断熱等+防犯リプラス 居室仕様・浴室仕様（アルミスペーサー）上げ下げ（U）ガラス日射熱取得率：η 0.65以下大（L）</t>
  </si>
  <si>
    <t>003RIWUJ7ZM</t>
  </si>
  <si>
    <t>断熱等+防犯リプラス 居室仕様・浴室仕様（アルミスペーサー）上げ下げ（U）ガラス日射熱取得率：η 0.65以下中（M）</t>
  </si>
  <si>
    <t>003RIWUJ7ZS</t>
  </si>
  <si>
    <t>断熱等+防犯リプラス 居室仕様・浴室仕様（アルミスペーサー）上げ下げ（U）ガラス日射熱取得率：η 0.65以下小（S）</t>
  </si>
  <si>
    <t>003RIXUXBBL</t>
  </si>
  <si>
    <t>断熱等+防犯リプラス 居室仕様・浴室仕様（樹脂スペーサー）上げ下げ（U）ガラス中央部熱貫流率Ug1.3以下大（L）</t>
  </si>
  <si>
    <t>003RIXUXBBM</t>
  </si>
  <si>
    <t>断熱等+防犯リプラス 居室仕様・浴室仕様（樹脂スペーサー）上げ下げ（U）ガラス中央部熱貫流率Ug1.3以下中（M）</t>
  </si>
  <si>
    <t>003RIXUXBBS</t>
  </si>
  <si>
    <t>断熱等+防犯リプラス 居室仕様・浴室仕様（樹脂スペーサー）上げ下げ（U）ガラス中央部熱貫流率Ug1.3以下小（S）</t>
  </si>
  <si>
    <t>003RIXUXCCL</t>
  </si>
  <si>
    <t>断熱等+防犯リプラス 居室仕様・浴室仕様（樹脂スペーサー）上げ下げ（U）ガラス中央部熱貫流率Ug1.5以下大（L）</t>
  </si>
  <si>
    <t>003RIXUXCCM</t>
  </si>
  <si>
    <t>断熱等+防犯リプラス 居室仕様・浴室仕様（樹脂スペーサー）上げ下げ（U）ガラス中央部熱貫流率Ug1.5以下中（M）</t>
  </si>
  <si>
    <t>003RIXUXCCS</t>
  </si>
  <si>
    <t>断熱等+防犯リプラス 居室仕様・浴室仕様（樹脂スペーサー）上げ下げ（U）ガラス中央部熱貫流率Ug1.5以下小（S）</t>
  </si>
  <si>
    <t>003RIXUJ7ZL</t>
  </si>
  <si>
    <t>断熱等+防犯リプラス 居室仕様・浴室仕様（樹脂スペーサー）上げ下げ（U）ガラス日射熱取得率：η 0.65以下大（L）</t>
  </si>
  <si>
    <t>003RIXUJ7ZM</t>
  </si>
  <si>
    <t>断熱等+防犯リプラス 居室仕様・浴室仕様（樹脂スペーサー）上げ下げ（U）ガラス日射熱取得率：η 0.65以下中（M）</t>
  </si>
  <si>
    <t>003RIXUJ7ZS</t>
  </si>
  <si>
    <t>断熱等+防犯リプラス 居室仕様・浴室仕様（樹脂スペーサー）上げ下げ（U）ガラス日射熱取得率：η 0.65以下小（S）</t>
  </si>
  <si>
    <t>003RRCFSPKL</t>
  </si>
  <si>
    <t>防音リプラス 居室仕様・浴室仕様 FIX窓内押縁（アルミスペーサー）FIX（F）一方が公称3mm以上、他方が公称3mm以上※中空層は6mm以上16mm以下の1層とする大（L）</t>
  </si>
  <si>
    <t>003RRCFSPKM</t>
  </si>
  <si>
    <t>防音リプラス 居室仕様・浴室仕様 FIX窓内押縁（アルミスペーサー）FIX（F）一方が公称3mm以上、他方が公称3mm以上※中空層は6mm以上16mm以下の1層とする中（M）</t>
  </si>
  <si>
    <t>003RRCFSPKS</t>
  </si>
  <si>
    <t>防音リプラス 居室仕様・浴室仕様 FIX窓内押縁（アルミスペーサー）FIX（F）一方が公称3mm以上、他方が公称3mm以上※中空層は6mm以上16mm以下の1層とする小（S）</t>
  </si>
  <si>
    <t>003RIWPSPKL</t>
  </si>
  <si>
    <t>防音リプラス 居室仕様・浴室仕様（アルミスペーサー）プロジェクト（P）一方が公称3mm以上、他方が公称3mm以上※中空層は6mm以上16mm以下の1層とする大（L）</t>
  </si>
  <si>
    <t>003RIWPSPKM</t>
  </si>
  <si>
    <t>防音リプラス 居室仕様・浴室仕様（アルミスペーサー）プロジェクト（P）一方が公称3mm以上、他方が公称3mm以上※中空層は6mm以上16mm以下の1層とする中（M）</t>
  </si>
  <si>
    <t>003RIWPSPKS</t>
  </si>
  <si>
    <t>防音リプラス 居室仕様・浴室仕様（アルミスペーサー）プロジェクト（P）一方が公称3mm以上、他方が公称3mm以上※中空層は6mm以上16mm以下の1層とする小（S）</t>
  </si>
  <si>
    <t>003RRAFSPKL</t>
  </si>
  <si>
    <t>防音リプラス 居室仕様・浴室仕様 FIX窓外押縁（アルミスペーサー）FIX（F）一方が公称3mm以上、他方が公称3mm以上※中空層は6mm以上16mm以下の1層とする大（L）</t>
  </si>
  <si>
    <t>003RRAFSPKM</t>
  </si>
  <si>
    <t>防音リプラス 居室仕様・浴室仕様 FIX窓外押縁（アルミスペーサー）FIX（F）一方が公称3mm以上、他方が公称3mm以上※中空層は6mm以上16mm以下の1層とする中（M）</t>
  </si>
  <si>
    <t>003RRAFSPKS</t>
  </si>
  <si>
    <t>防音リプラス 居室仕様・浴室仕様 FIX窓外押縁（アルミスペーサー）FIX（F）一方が公称3mm以上、他方が公称3mm以上※中空層は6mm以上16mm以下の1層とする小（S）</t>
  </si>
  <si>
    <t>003RIWUSPKL</t>
  </si>
  <si>
    <t>防音リプラス 居室仕様・浴室仕様（アルミスペーサー）上げ下げ（U）一方が公称3mm以上、他方が公称3mm以上※中空層は6mm以上16mm以下の1層とする大（L）</t>
  </si>
  <si>
    <t>003RIWUSPKM</t>
  </si>
  <si>
    <t>防音リプラス 居室仕様・浴室仕様（アルミスペーサー）上げ下げ（U）一方が公称3mm以上、他方が公称3mm以上※中空層は6mm以上16mm以下の1層とする中（M）</t>
  </si>
  <si>
    <t>003RIWUSPKS</t>
  </si>
  <si>
    <t>防音リプラス 居室仕様・浴室仕様（アルミスペーサー）上げ下げ（U）一方が公称3mm以上、他方が公称3mm以上※中空層は6mm以上16mm以下の1層とする小（S）</t>
  </si>
  <si>
    <t>003RIXPSPKL</t>
  </si>
  <si>
    <t>防音リプラス 居室仕様・浴室仕様（樹脂スペーサー）プロジェクト（P）一方が公称3mm以上、他方が公称3mm以上※中空層は6mm以上16mm以下の1層とする大（L）</t>
  </si>
  <si>
    <t>003RIXPSPKM</t>
  </si>
  <si>
    <t>防音リプラス 居室仕様・浴室仕様（樹脂スペーサー）プロジェクト（P）一方が公称3mm以上、他方が公称3mm以上※中空層は6mm以上16mm以下の1層とする中（M）</t>
  </si>
  <si>
    <t>003RIXPSPKS</t>
  </si>
  <si>
    <t>防音リプラス 居室仕様・浴室仕様（樹脂スペーサー）プロジェクト（P）一方が公称3mm以上、他方が公称3mm以上※中空層は6mm以上16mm以下の1層とする小（S）</t>
  </si>
  <si>
    <t>003RRBFSPKL</t>
  </si>
  <si>
    <t>防音リプラス 居室仕様・浴室仕様 FIX窓外押縁（樹脂スペーサー）FIX（F）一方が公称3mm以上、他方が公称3mm以上※中空層は6mm以上16mm以下の1層とする大（L）</t>
  </si>
  <si>
    <t>003RRBFSPKM</t>
  </si>
  <si>
    <t>防音リプラス 居室仕様・浴室仕様 FIX窓外押縁（樹脂スペーサー）FIX（F）一方が公称3mm以上、他方が公称3mm以上※中空層は6mm以上16mm以下の1層とする中（M）</t>
  </si>
  <si>
    <t>003RRBFSPKS</t>
  </si>
  <si>
    <t>防音リプラス 居室仕様・浴室仕様 FIX窓外押縁（樹脂スペーサー）FIX（F）一方が公称3mm以上、他方が公称3mm以上※中空層は6mm以上16mm以下の1層とする小（S）</t>
  </si>
  <si>
    <t>003RIXUSPKL</t>
  </si>
  <si>
    <t>防音リプラス 居室仕様・浴室仕様（樹脂スペーサー）上げ下げ（U）一方が公称3mm以上、他方が公称3mm以上※中空層は6mm以上16mm以下の1層とする大（L）</t>
  </si>
  <si>
    <t>003RIXUSPKM</t>
  </si>
  <si>
    <t>防音リプラス 居室仕様・浴室仕様（樹脂スペーサー）上げ下げ（U）一方が公称3mm以上、他方が公称3mm以上※中空層は6mm以上16mm以下の1層とする中（M）</t>
  </si>
  <si>
    <t>003RIXUSPKS</t>
  </si>
  <si>
    <t>防音リプラス 居室仕様・浴室仕様（樹脂スペーサー）上げ下げ（U）一方が公称3mm以上、他方が公称3mm以上※中空層は6mm以上16mm以下の1層とする小（S）</t>
  </si>
  <si>
    <t>003RRDFSPKL</t>
  </si>
  <si>
    <t>防音リプラス 居室仕様・浴室仕様 FIX窓内押縁（樹脂スペーサー）FIX（F）一方が公称3mm以上、他方が公称3mm以上※中空層は6mm以上16mm以下の1層とする大（L）</t>
  </si>
  <si>
    <t>003RRDFSPKM</t>
  </si>
  <si>
    <t>防音リプラス 居室仕様・浴室仕様 FIX窓内押縁（樹脂スペーサー）FIX（F）一方が公称3mm以上、他方が公称3mm以上※中空層は6mm以上16mm以下の1層とする中（M）</t>
  </si>
  <si>
    <t>003RRDFSPKS</t>
  </si>
  <si>
    <t>防音リプラス 居室仕様・浴室仕様 FIX窓内押縁（樹脂スペーサー）FIX（F）一方が公称3mm以上、他方が公称3mm以上※中空層は6mm以上16mm以下の1層とする小（S）</t>
  </si>
  <si>
    <t>003RRCFDPLL</t>
  </si>
  <si>
    <t>防災リプラス 居室仕様・浴室仕様 FIX窓内押縁（アルミスペーサー）FIX（F）防災安全合わせガラス大（L）</t>
  </si>
  <si>
    <t>003RRCFDPLM</t>
  </si>
  <si>
    <t>防災リプラス 居室仕様・浴室仕様 FIX窓内押縁（アルミスペーサー）FIX（F）防災安全合わせガラス中（M）</t>
  </si>
  <si>
    <t>003RRCFDPLS</t>
  </si>
  <si>
    <t>防災リプラス 居室仕様・浴室仕様 FIX窓内押縁（アルミスペーサー）FIX（F）防災安全合わせガラス小（S）</t>
  </si>
  <si>
    <t>003RIWPDPLL</t>
  </si>
  <si>
    <t>防災リプラス 居室仕様・浴室仕様（アルミスペーサー）プロジェクト（P）防災安全合わせガラス大（L）</t>
  </si>
  <si>
    <t>003RIWPDPLM</t>
  </si>
  <si>
    <t>防災リプラス 居室仕様・浴室仕様（アルミスペーサー）プロジェクト（P）防災安全合わせガラス中（M）</t>
  </si>
  <si>
    <t>003RIWPDPLS</t>
  </si>
  <si>
    <t>防災リプラス 居室仕様・浴室仕様（アルミスペーサー）プロジェクト（P）防災安全合わせガラス小（S）</t>
  </si>
  <si>
    <t>003RRAFDPLL</t>
  </si>
  <si>
    <t>防災リプラス 居室仕様・浴室仕様 FIX窓外押縁（アルミスペーサー）FIX（F）防災安全合わせガラス大（L）</t>
  </si>
  <si>
    <t>003RRAFDPLM</t>
  </si>
  <si>
    <t>防災リプラス 居室仕様・浴室仕様 FIX窓外押縁（アルミスペーサー）FIX（F）防災安全合わせガラス中（M）</t>
  </si>
  <si>
    <t>003RRAFDPLS</t>
  </si>
  <si>
    <t>防災リプラス 居室仕様・浴室仕様 FIX窓外押縁（アルミスペーサー）FIX（F）防災安全合わせガラス小（S）</t>
  </si>
  <si>
    <t>003RIWUDPLL</t>
  </si>
  <si>
    <t>防災リプラス 居室仕様・浴室仕様（アルミスペーサー）上げ下げ（U）防災安全合わせガラス大（L）</t>
  </si>
  <si>
    <t>003RIWUDPLM</t>
  </si>
  <si>
    <t>防災リプラス 居室仕様・浴室仕様（アルミスペーサー）上げ下げ（U）防災安全合わせガラス中（M）</t>
  </si>
  <si>
    <t>003RIWUDPLS</t>
  </si>
  <si>
    <t>防災リプラス 居室仕様・浴室仕様（アルミスペーサー）上げ下げ（U）防災安全合わせガラス小（S）</t>
  </si>
  <si>
    <t>003RIXPDPLL</t>
  </si>
  <si>
    <t>防災リプラス 居室仕様・浴室仕様（樹脂スペーサー）プロジェクト（P）防災安全合わせガラス大（L）</t>
  </si>
  <si>
    <t>003RIXPDPLM</t>
  </si>
  <si>
    <t>防災リプラス 居室仕様・浴室仕様（樹脂スペーサー）プロジェクト（P）防災安全合わせガラス中（M）</t>
  </si>
  <si>
    <t>003RIXPDPLS</t>
  </si>
  <si>
    <t>防災リプラス 居室仕様・浴室仕様（樹脂スペーサー）プロジェクト（P）防災安全合わせガラス小（S）</t>
  </si>
  <si>
    <t>003RRBFDPLL</t>
  </si>
  <si>
    <t>防災リプラス 居室仕様・浴室仕様 FIX窓外押縁（樹脂スペーサー）FIX（F）防災安全合わせガラス大（L）</t>
  </si>
  <si>
    <t>003RRBFDPLM</t>
  </si>
  <si>
    <t>防災リプラス 居室仕様・浴室仕様 FIX窓外押縁（樹脂スペーサー）FIX（F）防災安全合わせガラス中（M）</t>
  </si>
  <si>
    <t>003RRBFDPLS</t>
  </si>
  <si>
    <t>防災リプラス 居室仕様・浴室仕様 FIX窓外押縁（樹脂スペーサー）FIX（F）防災安全合わせガラス小（S）</t>
  </si>
  <si>
    <t>003RIXUDPLL</t>
  </si>
  <si>
    <t>防災リプラス 居室仕様・浴室仕様（樹脂スペーサー）上げ下げ（U）防災安全合わせガラス大（L）</t>
  </si>
  <si>
    <t>003RIXUDPLM</t>
  </si>
  <si>
    <t>防災リプラス 居室仕様・浴室仕様（樹脂スペーサー）上げ下げ（U）防災安全合わせガラス中（M）</t>
  </si>
  <si>
    <t>003RIXUDPLS</t>
  </si>
  <si>
    <t>防災リプラス 居室仕様・浴室仕様（樹脂スペーサー）上げ下げ（U）防災安全合わせガラス小（S）</t>
  </si>
  <si>
    <t>003RRDFDPLL</t>
  </si>
  <si>
    <t>防災リプラス 居室仕様・浴室仕様 FIX窓内押縁（樹脂スペーサー）FIX（F）防災安全合わせガラス大（L）</t>
  </si>
  <si>
    <t>003RRDFDPLM</t>
  </si>
  <si>
    <t>防災リプラス 居室仕様・浴室仕様 FIX窓内押縁（樹脂スペーサー）FIX（F）防災安全合わせガラス中（M）</t>
  </si>
  <si>
    <t>003RRDFDPLS</t>
  </si>
  <si>
    <t>防災リプラス 居室仕様・浴室仕様 FIX窓内押縁（樹脂スペーサー）FIX（F）防災安全合わせガラス小（S）</t>
  </si>
  <si>
    <t>003RRETDPLL</t>
  </si>
  <si>
    <t>防災リプラス アタッチ枠 TW用 トリプルガラス 縦すべり出し窓 オペレーター（クリプトンガス）開き（T）防災安全合わせガラス大（L）</t>
  </si>
  <si>
    <t>003RRFPDPLL</t>
  </si>
  <si>
    <t>防災リプラス アタッチ枠 TW用 トリプルガラス 横すべり出し窓 オペレーター、高所用横すべり出し窓（クリプトンガス）プロジェクト（P）防災安全合わせガラス大（L）</t>
  </si>
  <si>
    <t>003RRETDPLS</t>
  </si>
  <si>
    <t>防災リプラス アタッチ枠 TW用 トリプルガラス 縦すべり出し窓 オペレーター（クリプトンガス）開き（T）防災安全合わせガラス小（S）</t>
  </si>
  <si>
    <t>003RRFPDPLS</t>
  </si>
  <si>
    <t>防災リプラス アタッチ枠 TW用 トリプルガラス 横すべり出し窓 オペレーター、高所用横すべり出し窓（クリプトンガス）プロジェクト（P）防災安全合わせガラス小（S）</t>
  </si>
  <si>
    <t>003RRETDPLM</t>
  </si>
  <si>
    <t>防災リプラス アタッチ枠 TW用 トリプルガラス 縦すべり出し窓 オペレーター（クリプトンガス）開き（T）防災安全合わせガラス中（M）</t>
  </si>
  <si>
    <t>003RRFPDPLM</t>
  </si>
  <si>
    <t>防災リプラス アタッチ枠 TW用 トリプルガラス 横すべり出し窓 オペレーター、高所用横すべり出し窓（クリプトンガス）プロジェクト（P）防災安全合わせガラス中（M）</t>
  </si>
  <si>
    <t>003RRGTDPLL</t>
  </si>
  <si>
    <t>防災リプラス アタッチ枠 TW用 トリプルガラス 縦すべり出し窓 オペレーター（アルゴンガス） 開き（T）防災安全合わせガラス大（L）</t>
  </si>
  <si>
    <t>003RRHPDPLL</t>
  </si>
  <si>
    <t>防災リプラス アタッチ枠 TW用 トリプルガラス 横すべり出し窓 オペレーター、高所用横すべり出し窓（アルゴンガス）プロジェクト（P）防災安全合わせガラス大（L）</t>
  </si>
  <si>
    <t>003RRGTDPLS</t>
  </si>
  <si>
    <t>防災リプラス アタッチ枠 TW用 トリプルガラス 縦すべり出し窓 オペレーター（アルゴンガス） 開き（T）防災安全合わせガラス小（S）</t>
  </si>
  <si>
    <t>003RRHPDPLS</t>
  </si>
  <si>
    <t>防災リプラス アタッチ枠 TW用 トリプルガラス 横すべり出し窓 オペレーター、高所用横すべり出し窓（アルゴンガス）プロジェクト（P）防災安全合わせガラス小（S）</t>
  </si>
  <si>
    <t>003RRGTDPLM</t>
  </si>
  <si>
    <t>防災リプラス アタッチ枠 TW用 トリプルガラス 縦すべり出し窓 オペレーター（アルゴンガス） 開き（T）防災安全合わせガラス中（M）</t>
  </si>
  <si>
    <t>003RRHPDPLM</t>
  </si>
  <si>
    <t>防災リプラス アタッチ枠 TW用 トリプルガラス 横すべり出し窓 オペレーター、高所用横すべり出し窓（アルゴンガス）プロジェクト（P）防災安全合わせガラス中（M）</t>
  </si>
  <si>
    <t>003RIWUCPJL</t>
  </si>
  <si>
    <t>防犯リプラス 居室仕様・浴室仕様（アルミスペーサー）上げ下げ（U）防犯建物部品に適合するガラス大（L）</t>
  </si>
  <si>
    <t>003RIWUCPJM</t>
  </si>
  <si>
    <t>防犯リプラス 居室仕様・浴室仕様（アルミスペーサー）上げ下げ（U）防犯建物部品に適合するガラス中（M）</t>
  </si>
  <si>
    <t>003RIWUCPJS</t>
  </si>
  <si>
    <t>防犯リプラス 居室仕様・浴室仕様（アルミスペーサー）上げ下げ（U）防犯建物部品に適合するガラス小（S）</t>
  </si>
  <si>
    <t>003RIXUCPJL</t>
  </si>
  <si>
    <t>防犯リプラス 居室仕様・浴室仕様（樹脂スペーサー）上げ下げ（U）防犯建物部品に適合するガラス大（L）</t>
  </si>
  <si>
    <t>003RIXUCPJM</t>
  </si>
  <si>
    <t>防犯リプラス 居室仕様・浴室仕様（樹脂スペーサー）上げ下げ（U）防犯建物部品に適合するガラス中（M）</t>
  </si>
  <si>
    <t>003RIXUCPJS</t>
  </si>
  <si>
    <t>防犯リプラス 居室仕様・浴室仕様（樹脂スペーサー）上げ下げ（U）防犯建物部品に適合するガラス小（S）</t>
  </si>
  <si>
    <t>ＴＷ（トリプルガラス）ＦＩＸ窓（クリプトンガス）</t>
  </si>
  <si>
    <t>003KJPFEPPL</t>
  </si>
  <si>
    <t>断熱等ＴＷ（トリプルガラス）ＦＩＸ窓（クリプトンガス）FIX（F）ガラス中央部熱貫流率Ug0.85以下大（L）</t>
  </si>
  <si>
    <t>ＴＷ（トリプルガラス）ＦＩＸ窓（クリプトンガス）FIX（F）</t>
  </si>
  <si>
    <t>003KJPFEPPM</t>
  </si>
  <si>
    <t>断熱等ＴＷ（トリプルガラス）ＦＩＸ窓（クリプトンガス）FIX（F）ガラス中央部熱貫流率Ug0.85以下中（M）</t>
  </si>
  <si>
    <t>003KJPFEPPS</t>
  </si>
  <si>
    <t>断熱等ＴＷ（トリプルガラス）ＦＩＸ窓（クリプトンガス）FIX（F）ガラス中央部熱貫流率Ug0.85以下小（S）</t>
  </si>
  <si>
    <t>003KJPFEPPX</t>
  </si>
  <si>
    <t>断熱等ＴＷ（トリプルガラス）ＦＩＸ窓（クリプトンガス）FIX（F）ガラス中央部熱貫流率Ug0.85以下極小（X）</t>
  </si>
  <si>
    <t>ＴＷ（トリプルガラス）引違い窓、片引き窓、引分け窓（クリプトンガス）</t>
  </si>
  <si>
    <t>003KJPHESSL</t>
  </si>
  <si>
    <t>断熱等ＴＷ（トリプルガラス）引違い窓、片引き窓、引分け窓（クリプトンガス）引違い（H）ガラス中央部熱貫流率Ug0.85以下大（L）</t>
  </si>
  <si>
    <t>ＴＷ（トリプルガラス）引違い窓、片引き窓、引分け窓（クリプトンガス）引違い（H）</t>
  </si>
  <si>
    <t>003KJPHESSM</t>
  </si>
  <si>
    <t>断熱等ＴＷ（トリプルガラス）引違い窓、片引き窓、引分け窓（クリプトンガス）引違い（H）ガラス中央部熱貫流率Ug0.85以下中（M）</t>
  </si>
  <si>
    <t>003KJPHESSS</t>
  </si>
  <si>
    <t>断熱等ＴＷ（トリプルガラス）引違い窓、片引き窓、引分け窓（クリプトンガス）引違い（H）ガラス中央部熱貫流率Ug0.85以下小（S）</t>
  </si>
  <si>
    <t>003KJPHESSX</t>
  </si>
  <si>
    <t>断熱等ＴＷ（トリプルガラス）引違い窓、片引き窓、引分け窓（クリプトンガス）引違い（H）ガラス中央部熱貫流率Ug0.85以下極小（X）</t>
  </si>
  <si>
    <t>003KJPPESSL</t>
  </si>
  <si>
    <t>断熱等ＴＷ（トリプルガラス）横すべり出し窓オペレーター、高所用横すべり出し窓（クリプトンガス）プロジェクト（P）ガラス中央部熱貫流率Ug0.86以下大（L）</t>
  </si>
  <si>
    <t>003KJPPESSM</t>
  </si>
  <si>
    <t>断熱等ＴＷ（トリプルガラス）横すべり出し窓オペレーター、高所用横すべり出し窓（クリプトンガス）プロジェクト（P）ガラス中央部熱貫流率Ug0.86以下中（M）</t>
  </si>
  <si>
    <t>003KJPPESSS</t>
  </si>
  <si>
    <t>断熱等ＴＷ（トリプルガラス）横すべり出し窓オペレーター、高所用横すべり出し窓（クリプトンガス）プロジェクト（P）ガラス中央部熱貫流率Ug0.86以下小（S）</t>
  </si>
  <si>
    <t>003KJPPESSX</t>
  </si>
  <si>
    <t>断熱等ＴＷ（トリプルガラス）横すべり出し窓オペレーター、高所用横すべり出し窓（クリプトンガス）プロジェクト（P）ガラス中央部熱貫流率Ug0.86以下極小（X）</t>
  </si>
  <si>
    <t>003KJPTESSL</t>
  </si>
  <si>
    <t>断熱等ＴＷ（トリプルガラス）縦すべり出し窓オペレーター（クリプトンガス）開き（T）ガラス中央部熱貫流率Ug0.86以下大（L）</t>
  </si>
  <si>
    <t>003KJPTESSM</t>
  </si>
  <si>
    <t>断熱等ＴＷ（トリプルガラス）縦すべり出し窓オペレーター（クリプトンガス）開き（T）ガラス中央部熱貫流率Ug0.86以下中（M）</t>
  </si>
  <si>
    <t>003KJPTESSS</t>
  </si>
  <si>
    <t>断熱等ＴＷ（トリプルガラス）縦すべり出し窓オペレーター（クリプトンガス）開き（T）ガラス中央部熱貫流率Ug0.86以下小（S）</t>
  </si>
  <si>
    <t>003KJPTESSX</t>
  </si>
  <si>
    <t>断熱等ＴＷ（トリプルガラス）縦すべり出し窓オペレーター（クリプトンガス）開き（T）ガラス中央部熱貫流率Ug0.86以下極小（X）</t>
  </si>
  <si>
    <t>ＴＷ（トリプルガラス）上げ下げ窓、面格子付上げ下げ窓（クリプトンガス）</t>
  </si>
  <si>
    <t>003KJPUESSL</t>
  </si>
  <si>
    <t>断熱等ＴＷ（トリプルガラス）上げ下げ窓、面格子付上げ下げ窓（クリプトンガス）上げ下げ（U）ガラス中央部熱貫流率Ug0.86以下大（L）</t>
  </si>
  <si>
    <t>ＴＷ（トリプルガラス）上げ下げ窓、面格子付上げ下げ窓（クリプトンガス）上げ下げ（U）</t>
  </si>
  <si>
    <t>003KJPUESSM</t>
  </si>
  <si>
    <t>断熱等ＴＷ（トリプルガラス）上げ下げ窓、面格子付上げ下げ窓（クリプトンガス）上げ下げ（U）ガラス中央部熱貫流率Ug0.86以下中（M）</t>
  </si>
  <si>
    <t>003KJPUESSS</t>
  </si>
  <si>
    <t>断熱等ＴＷ（トリプルガラス）上げ下げ窓、面格子付上げ下げ窓（クリプトンガス）上げ下げ（U）ガラス中央部熱貫流率Ug0.86以下小（S）</t>
  </si>
  <si>
    <t>003KJPUESSX</t>
  </si>
  <si>
    <t>断熱等ＴＷ（トリプルガラス）上げ下げ窓、面格子付上げ下げ窓（クリプトンガス）上げ下げ（U）ガラス中央部熱貫流率Ug0.86以下極小（X）</t>
  </si>
  <si>
    <t>ＴＷ（トリプルガラス）テラスドア、勝手口ドア（クリプトンガス）</t>
  </si>
  <si>
    <t>003KJRTESSL</t>
  </si>
  <si>
    <t>断熱等ＴＷ（トリプルガラス）テラスドア、勝手口ドア（クリプトンガス）開き（T）ガラス中央部熱貫流率Ug0.86以下大（L）</t>
  </si>
  <si>
    <t>ＴＷ（トリプルガラス）テラスドア、勝手口ドア（クリプトンガス）開き（T）</t>
  </si>
  <si>
    <t>003KJRTESSM</t>
  </si>
  <si>
    <t>断熱等ＴＷ（トリプルガラス）テラスドア、勝手口ドア（クリプトンガス）開き（T）ガラス中央部熱貫流率Ug0.86以下中（M）</t>
  </si>
  <si>
    <t>003KJRTESSS</t>
  </si>
  <si>
    <t>断熱等ＴＷ（トリプルガラス）テラスドア、勝手口ドア（クリプトンガス）開き（T）ガラス中央部熱貫流率Ug0.86以下小（S）</t>
  </si>
  <si>
    <t>003KJRTESSX</t>
  </si>
  <si>
    <t>断熱等ＴＷ（トリプルガラス）テラスドア、勝手口ドア（クリプトンガス）開き（T）ガラス中央部熱貫流率Ug0.86以下極小（X）</t>
  </si>
  <si>
    <t>003KJSHEAAL</t>
  </si>
  <si>
    <t>断熱等ＴＷ（トリプルガラス）引違い窓フラットタイプ（クリプトンガス）引違い（H）ガラス中央部熱貫流率Ug0.85以下大（L）</t>
  </si>
  <si>
    <t>ＴＷ（トリプルガラス）引違い窓フラットタイプ（クリプトンガス）引違い（H）</t>
  </si>
  <si>
    <t>003KJSHEAAM</t>
  </si>
  <si>
    <t>断熱等ＴＷ（トリプルガラス）引違い窓フラットタイプ（クリプトンガス）引違い（H）ガラス中央部熱貫流率Ug0.85以下中（M）</t>
  </si>
  <si>
    <t>003KJSHEAAS</t>
  </si>
  <si>
    <t>断熱等ＴＷ（トリプルガラス）引違い窓フラットタイプ（クリプトンガス）引違い（H）ガラス中央部熱貫流率Ug0.85以下小（S）</t>
  </si>
  <si>
    <t>003KJSHEAAX</t>
  </si>
  <si>
    <t>断熱等ＴＷ（トリプルガラス）引違い窓フラットタイプ（クリプトンガス）引違い（H）ガラス中央部熱貫流率Ug0.85以下極小（X）</t>
  </si>
  <si>
    <t>ガラス中央部熱貫流率Ug0.80以下</t>
  </si>
  <si>
    <t>003KJSHESSL</t>
  </si>
  <si>
    <t>断熱等ＴＷ（トリプルガラス）引違い窓フラットタイプ（クリプトンガス）引違い（H）ガラス中央部熱貫流率Ug0.80以下大（L）</t>
  </si>
  <si>
    <t>003KJSHESSM</t>
  </si>
  <si>
    <t>断熱等ＴＷ（トリプルガラス）引違い窓フラットタイプ（クリプトンガス）引違い（H）ガラス中央部熱貫流率Ug0.80以下中（M）</t>
  </si>
  <si>
    <t>003KJSHESSS</t>
  </si>
  <si>
    <t>断熱等ＴＷ（トリプルガラス）引違い窓フラットタイプ（クリプトンガス）引違い（H）ガラス中央部熱貫流率Ug0.80以下小（S）</t>
  </si>
  <si>
    <t>003KJSHESSX</t>
  </si>
  <si>
    <t>断熱等ＴＷ（トリプルガラス）引違い窓フラットタイプ（クリプトンガス）引違い（H）ガラス中央部熱貫流率Ug0.80以下極小（X）</t>
  </si>
  <si>
    <t>ＴＷ（トリプルガラス）横すべり出し窓グレモン（クリプトンガス）</t>
  </si>
  <si>
    <t>003KJSPEPPL</t>
  </si>
  <si>
    <t>断熱等ＴＷ（トリプルガラス）横すべり出し窓グレモン（クリプトンガス）プロジェクト（P）ガラス中央部熱貫流率Ug0.73以下大（L）</t>
  </si>
  <si>
    <t>ＴＷ（トリプルガラス）横すべり出し窓グレモン（クリプトンガス）プロジェクト（P）</t>
  </si>
  <si>
    <t>003KJSPEPPM</t>
  </si>
  <si>
    <t>断熱等ＴＷ（トリプルガラス）横すべり出し窓グレモン（クリプトンガス）プロジェクト（P）ガラス中央部熱貫流率Ug0.73以下中（M）</t>
  </si>
  <si>
    <t>003KJSPEPPS</t>
  </si>
  <si>
    <t>断熱等ＴＷ（トリプルガラス）横すべり出し窓グレモン（クリプトンガス）プロジェクト（P）ガラス中央部熱貫流率Ug0.73以下小（S）</t>
  </si>
  <si>
    <t>003KJSPEPPX</t>
  </si>
  <si>
    <t>断熱等ＴＷ（トリプルガラス）横すべり出し窓グレモン（クリプトンガス）プロジェクト（P）ガラス中央部熱貫流率Ug0.73以下極小（X）</t>
  </si>
  <si>
    <t>003KJSPESSL</t>
  </si>
  <si>
    <t>断熱等ＴＷ（トリプルガラス）横すべり出し窓グレモン（クリプトンガス）プロジェクト（P）ガラス中央部熱貫流率Ug0.86以下大（L）</t>
  </si>
  <si>
    <t>003KJSPESSM</t>
  </si>
  <si>
    <t>断熱等ＴＷ（トリプルガラス）横すべり出し窓グレモン（クリプトンガス）プロジェクト（P）ガラス中央部熱貫流率Ug0.86以下中（M）</t>
  </si>
  <si>
    <t>003KJSPESSS</t>
  </si>
  <si>
    <t>断熱等ＴＷ（トリプルガラス）横すべり出し窓グレモン（クリプトンガス）プロジェクト（P）ガラス中央部熱貫流率Ug0.86以下小（S）</t>
  </si>
  <si>
    <t>003KJSPESSX</t>
  </si>
  <si>
    <t>断熱等ＴＷ（トリプルガラス）横すべり出し窓グレモン（クリプトンガス）プロジェクト（P）ガラス中央部熱貫流率Ug0.86以下極小（X）</t>
  </si>
  <si>
    <t>ＴＷ（トリプルガラス）縦すべり出し窓グレモン（クリプトンガス）</t>
  </si>
  <si>
    <t>003KJSTEPPL</t>
  </si>
  <si>
    <t>断熱等ＴＷ（トリプルガラス）縦すべり出し窓グレモン（クリプトンガス）開き（T）ガラス中央部熱貫流率Ug0.73以下大（L）</t>
  </si>
  <si>
    <t>ＴＷ（トリプルガラス）縦すべり出し窓グレモン（クリプトンガス）開き（T）</t>
  </si>
  <si>
    <t>003KJSTEPPM</t>
  </si>
  <si>
    <t>断熱等ＴＷ（トリプルガラス）縦すべり出し窓グレモン（クリプトンガス）開き（T）ガラス中央部熱貫流率Ug0.73以下中（M）</t>
  </si>
  <si>
    <t>003KJSTEPPS</t>
  </si>
  <si>
    <t>断熱等ＴＷ（トリプルガラス）縦すべり出し窓グレモン（クリプトンガス）開き（T）ガラス中央部熱貫流率Ug0.73以下小（S）</t>
  </si>
  <si>
    <t>003KJSTEPPX</t>
  </si>
  <si>
    <t>断熱等ＴＷ（トリプルガラス）縦すべり出し窓グレモン（クリプトンガス）開き（T）ガラス中央部熱貫流率Ug0.73以下極小（X）</t>
  </si>
  <si>
    <t>003KJSTESSL</t>
  </si>
  <si>
    <t>断熱等ＴＷ（トリプルガラス）縦すべり出し窓グレモン（クリプトンガス）開き（T）ガラス中央部熱貫流率Ug0.86以下大（L）</t>
  </si>
  <si>
    <t>003KJSTESSM</t>
  </si>
  <si>
    <t>断熱等ＴＷ（トリプルガラス）縦すべり出し窓グレモン（クリプトンガス）開き（T）ガラス中央部熱貫流率Ug0.86以下中（M）</t>
  </si>
  <si>
    <t>003KJSTESSS</t>
  </si>
  <si>
    <t>断熱等ＴＷ（トリプルガラス）縦すべり出し窓グレモン（クリプトンガス）開き（T）ガラス中央部熱貫流率Ug0.86以下小（S）</t>
  </si>
  <si>
    <t>003KJSTESSX</t>
  </si>
  <si>
    <t>断熱等ＴＷ（トリプルガラス）縦すべり出し窓グレモン（クリプトンガス）開き（T）ガラス中央部熱貫流率Ug0.86以下極小（X）</t>
  </si>
  <si>
    <t>ＴＷ（トリプルガラス）採風勝手口ドアFS（クリプトンガス）</t>
  </si>
  <si>
    <t>003KJTTEAAL</t>
  </si>
  <si>
    <t>断熱等ＴＷ（トリプルガラス）採風勝手口ドアFS（クリプトンガス）開き（T）ガラス中央部熱貫流率Ug0.86以下大（L）</t>
  </si>
  <si>
    <t>ＴＷ（トリプルガラス）採風勝手口ドアFS（クリプトンガス）開き（T）</t>
  </si>
  <si>
    <t>003KJTTEAAM</t>
  </si>
  <si>
    <t>断熱等ＴＷ（トリプルガラス）採風勝手口ドアFS（クリプトンガス）開き（T）ガラス中央部熱貫流率Ug0.86以下中（M）</t>
  </si>
  <si>
    <t>003KJTTEAAS</t>
  </si>
  <si>
    <t>断熱等ＴＷ（トリプルガラス）採風勝手口ドアFS（クリプトンガス）開き（T）ガラス中央部熱貫流率Ug0.86以下小（S）</t>
  </si>
  <si>
    <t>003KJTTEAAX</t>
  </si>
  <si>
    <t>断熱等ＴＷ（トリプルガラス）採風勝手口ドアFS（クリプトンガス）開き（T）ガラス中央部熱貫流率Ug0.86以下極小（X）</t>
  </si>
  <si>
    <t>ＴＷ防火戸（トリプルガラス）シャッター付引違い窓（クリプトンガス）</t>
  </si>
  <si>
    <t>003KJUHESSL</t>
  </si>
  <si>
    <t>断熱等ＴＷ防火戸（トリプルガラス）シャッター付引違い窓（クリプトンガス）引違い（H）ガラス中央部熱貫流率Ug0.85以下大（L）</t>
  </si>
  <si>
    <t>ＴＷ防火戸（トリプルガラス）シャッター付引違い窓（クリプトンガス）引違い（H）</t>
  </si>
  <si>
    <t>003KJUHESSM</t>
  </si>
  <si>
    <t>断熱等ＴＷ防火戸（トリプルガラス）シャッター付引違い窓（クリプトンガス）引違い（H）ガラス中央部熱貫流率Ug0.85以下中（M）</t>
  </si>
  <si>
    <t>003KJUHESSS</t>
  </si>
  <si>
    <t>断熱等ＴＷ防火戸（トリプルガラス）シャッター付引違い窓（クリプトンガス）引違い（H）ガラス中央部熱貫流率Ug0.85以下小（S）</t>
  </si>
  <si>
    <t>003KJUHESSX</t>
  </si>
  <si>
    <t>断熱等ＴＷ防火戸（トリプルガラス）シャッター付引違い窓（クリプトンガス）引違い（H）ガラス中央部熱貫流率Ug0.85以下極小（X）</t>
  </si>
  <si>
    <t>003KJPFHPPL</t>
  </si>
  <si>
    <t>断熱等+防災ＴＷ（トリプルガラス）ＦＩＸ窓（クリプトンガス）FIX（F）ガラス中央部熱貫流率Ug0.85以下大（L）</t>
  </si>
  <si>
    <t>003KJPFHPPM</t>
  </si>
  <si>
    <t>断熱等+防災ＴＷ（トリプルガラス）ＦＩＸ窓（クリプトンガス）FIX（F）ガラス中央部熱貫流率Ug0.85以下中（M）</t>
  </si>
  <si>
    <t>003KJPFHPPS</t>
  </si>
  <si>
    <t>断熱等+防災ＴＷ（トリプルガラス）ＦＩＸ窓（クリプトンガス）FIX（F）ガラス中央部熱貫流率Ug0.85以下小（S）</t>
  </si>
  <si>
    <t>003KJPFHPPX</t>
  </si>
  <si>
    <t>断熱等+防災ＴＷ（トリプルガラス）ＦＩＸ窓（クリプトンガス）FIX（F）ガラス中央部熱貫流率Ug0.85以下極小（X）</t>
  </si>
  <si>
    <t>003KJPHHSSL</t>
  </si>
  <si>
    <t>断熱等+防災ＴＷ（トリプルガラス）引違い窓、片引き窓、引分け窓（クリプトンガス）引違い（H）ガラス中央部熱貫流率Ug0.85以下大（L）</t>
  </si>
  <si>
    <t>003KJPHHSSM</t>
  </si>
  <si>
    <t>断熱等+防災ＴＷ（トリプルガラス）引違い窓、片引き窓、引分け窓（クリプトンガス）引違い（H）ガラス中央部熱貫流率Ug0.85以下中（M）</t>
  </si>
  <si>
    <t>003KJPHHSSS</t>
  </si>
  <si>
    <t>断熱等+防災ＴＷ（トリプルガラス）引違い窓、片引き窓、引分け窓（クリプトンガス）引違い（H）ガラス中央部熱貫流率Ug0.85以下小（S）</t>
  </si>
  <si>
    <t>003KJPHHSSX</t>
  </si>
  <si>
    <t>断熱等+防災ＴＷ（トリプルガラス）引違い窓、片引き窓、引分け窓（クリプトンガス）引違い（H）ガラス中央部熱貫流率Ug0.85以下極小（X）</t>
  </si>
  <si>
    <t>003KJPPHSSL</t>
  </si>
  <si>
    <t>断熱等+防災ＴＷ（トリプルガラス）横すべり出し窓オペレーター、高所用横すべり出し窓（クリプトンガス）プロジェクト（P）ガラス中央部熱貫流率Ug0.86以下大（L）</t>
  </si>
  <si>
    <t>003KJPPHSSM</t>
  </si>
  <si>
    <t>断熱等+防災ＴＷ（トリプルガラス）横すべり出し窓オペレーター、高所用横すべり出し窓（クリプトンガス）プロジェクト（P）ガラス中央部熱貫流率Ug0.86以下中（M）</t>
  </si>
  <si>
    <t>003KJPPHSSS</t>
  </si>
  <si>
    <t>断熱等+防災ＴＷ（トリプルガラス）横すべり出し窓オペレーター、高所用横すべり出し窓（クリプトンガス）プロジェクト（P）ガラス中央部熱貫流率Ug0.86以下小（S）</t>
  </si>
  <si>
    <t>003KJPPHSSX</t>
  </si>
  <si>
    <t>断熱等+防災ＴＷ（トリプルガラス）横すべり出し窓オペレーター、高所用横すべり出し窓（クリプトンガス）プロジェクト（P）ガラス中央部熱貫流率Ug0.86以下極小（X）</t>
  </si>
  <si>
    <t>003KJPTHSSL</t>
  </si>
  <si>
    <t>断熱等+防災ＴＷ（トリプルガラス）縦すべり出し窓オペレーター（クリプトンガス）開き（T）ガラス中央部熱貫流率Ug0.86以下大（L）</t>
  </si>
  <si>
    <t>003KJPTHSSM</t>
  </si>
  <si>
    <t>断熱等+防災ＴＷ（トリプルガラス）縦すべり出し窓オペレーター（クリプトンガス）開き（T）ガラス中央部熱貫流率Ug0.86以下中（M）</t>
  </si>
  <si>
    <t>003KJPTHSSS</t>
  </si>
  <si>
    <t>断熱等+防災ＴＷ（トリプルガラス）縦すべり出し窓オペレーター（クリプトンガス）開き（T）ガラス中央部熱貫流率Ug0.86以下小（S）</t>
  </si>
  <si>
    <t>003KJPTHSSX</t>
  </si>
  <si>
    <t>断熱等+防災ＴＷ（トリプルガラス）縦すべり出し窓オペレーター（クリプトンガス）開き（T）ガラス中央部熱貫流率Ug0.86以下極小（X）</t>
  </si>
  <si>
    <t>003KJPUHSSL</t>
  </si>
  <si>
    <t>断熱等+防災ＴＷ（トリプルガラス）上げ下げ窓、面格子付上げ下げ窓（クリプトンガス）上げ下げ（U）ガラス中央部熱貫流率Ug0.86以下大（L）</t>
  </si>
  <si>
    <t>003KJPUHSSM</t>
  </si>
  <si>
    <t>断熱等+防災ＴＷ（トリプルガラス）上げ下げ窓、面格子付上げ下げ窓（クリプトンガス）上げ下げ（U）ガラス中央部熱貫流率Ug0.86以下中（M）</t>
  </si>
  <si>
    <t>003KJPUHSSS</t>
  </si>
  <si>
    <t>断熱等+防災ＴＷ（トリプルガラス）上げ下げ窓、面格子付上げ下げ窓（クリプトンガス）上げ下げ（U）ガラス中央部熱貫流率Ug0.86以下小（S）</t>
  </si>
  <si>
    <t>003KJPUHSSX</t>
  </si>
  <si>
    <t>断熱等+防災ＴＷ（トリプルガラス）上げ下げ窓、面格子付上げ下げ窓（クリプトンガス）上げ下げ（U）ガラス中央部熱貫流率Ug0.86以下極小（X）</t>
  </si>
  <si>
    <t>003KJRTHSSL</t>
  </si>
  <si>
    <t>断熱等+防災ＴＷ（トリプルガラス）テラスドア、勝手口ドア（クリプトンガス）開き（T）ガラス中央部熱貫流率Ug0.86以下大（L）</t>
  </si>
  <si>
    <t>003KJRTHSSM</t>
  </si>
  <si>
    <t>断熱等+防災ＴＷ（トリプルガラス）テラスドア、勝手口ドア（クリプトンガス）開き（T）ガラス中央部熱貫流率Ug0.86以下中（M）</t>
  </si>
  <si>
    <t>003KJRTHSSS</t>
  </si>
  <si>
    <t>断熱等+防災ＴＷ（トリプルガラス）テラスドア、勝手口ドア（クリプトンガス）開き（T）ガラス中央部熱貫流率Ug0.86以下小（S）</t>
  </si>
  <si>
    <t>003KJRTHSSX</t>
  </si>
  <si>
    <t>断熱等+防災ＴＷ（トリプルガラス）テラスドア、勝手口ドア（クリプトンガス）開き（T）ガラス中央部熱貫流率Ug0.86以下極小（X）</t>
  </si>
  <si>
    <t>003KJSHHAAL</t>
  </si>
  <si>
    <t>断熱等+防災ＴＷ（トリプルガラス）引違い窓フラットタイプ（クリプトンガス）引違い（H）ガラス中央部熱貫流率Ug0.85以下大（L）</t>
  </si>
  <si>
    <t>003KJSHHAAM</t>
  </si>
  <si>
    <t>断熱等+防災ＴＷ（トリプルガラス）引違い窓フラットタイプ（クリプトンガス）引違い（H）ガラス中央部熱貫流率Ug0.85以下中（M）</t>
  </si>
  <si>
    <t>003KJSHHAAS</t>
  </si>
  <si>
    <t>断熱等+防災ＴＷ（トリプルガラス）引違い窓フラットタイプ（クリプトンガス）引違い（H）ガラス中央部熱貫流率Ug0.85以下小（S）</t>
  </si>
  <si>
    <t>003KJSHHAAX</t>
  </si>
  <si>
    <t>断熱等+防災ＴＷ（トリプルガラス）引違い窓フラットタイプ（クリプトンガス）引違い（H）ガラス中央部熱貫流率Ug0.85以下極小（X）</t>
  </si>
  <si>
    <t>003KJSHHSSL</t>
  </si>
  <si>
    <t>断熱等+防災ＴＷ（トリプルガラス）引違い窓フラットタイプ（クリプトンガス）引違い（H）ガラス中央部熱貫流率Ug0.80以下大（L）</t>
  </si>
  <si>
    <t>003KJSHHSSM</t>
  </si>
  <si>
    <t>断熱等+防災ＴＷ（トリプルガラス）引違い窓フラットタイプ（クリプトンガス）引違い（H）ガラス中央部熱貫流率Ug0.80以下中（M）</t>
  </si>
  <si>
    <t>003KJSHHSSS</t>
  </si>
  <si>
    <t>断熱等+防災ＴＷ（トリプルガラス）引違い窓フラットタイプ（クリプトンガス）引違い（H）ガラス中央部熱貫流率Ug0.80以下小（S）</t>
  </si>
  <si>
    <t>003KJSHHSSX</t>
  </si>
  <si>
    <t>断熱等+防災ＴＷ（トリプルガラス）引違い窓フラットタイプ（クリプトンガス）引違い（H）ガラス中央部熱貫流率Ug0.80以下極小（X）</t>
  </si>
  <si>
    <t>003KJSPHPPL</t>
  </si>
  <si>
    <t>断熱等+防災ＴＷ（トリプルガラス）横すべり出し窓グレモン（クリプトンガス）プロジェクト（P）ガラス中央部熱貫流率Ug0.73以下大（L）</t>
  </si>
  <si>
    <t>003KJSPHPPM</t>
  </si>
  <si>
    <t>断熱等+防災ＴＷ（トリプルガラス）横すべり出し窓グレモン（クリプトンガス）プロジェクト（P）ガラス中央部熱貫流率Ug0.73以下中（M）</t>
  </si>
  <si>
    <t>003KJSPHPPS</t>
  </si>
  <si>
    <t>断熱等+防災ＴＷ（トリプルガラス）横すべり出し窓グレモン（クリプトンガス）プロジェクト（P）ガラス中央部熱貫流率Ug0.73以下小（S）</t>
  </si>
  <si>
    <t>003KJSPHPPX</t>
  </si>
  <si>
    <t>断熱等+防災ＴＷ（トリプルガラス）横すべり出し窓グレモン（クリプトンガス）プロジェクト（P）ガラス中央部熱貫流率Ug0.73以下極小（X）</t>
  </si>
  <si>
    <t>003KJSPHSSL</t>
  </si>
  <si>
    <t>断熱等+防災ＴＷ（トリプルガラス）横すべり出し窓グレモン（クリプトンガス）プロジェクト（P）ガラス中央部熱貫流率Ug0.86以下大（L）</t>
  </si>
  <si>
    <t>003KJSPHSSM</t>
  </si>
  <si>
    <t>断熱等+防災ＴＷ（トリプルガラス）横すべり出し窓グレモン（クリプトンガス）プロジェクト（P）ガラス中央部熱貫流率Ug0.86以下中（M）</t>
  </si>
  <si>
    <t>003KJSPHSSS</t>
  </si>
  <si>
    <t>断熱等+防災ＴＷ（トリプルガラス）横すべり出し窓グレモン（クリプトンガス）プロジェクト（P）ガラス中央部熱貫流率Ug0.86以下小（S）</t>
  </si>
  <si>
    <t>003KJSPHSSX</t>
  </si>
  <si>
    <t>断熱等+防災ＴＷ（トリプルガラス）横すべり出し窓グレモン（クリプトンガス）プロジェクト（P）ガラス中央部熱貫流率Ug0.86以下極小（X）</t>
  </si>
  <si>
    <t>003KJSTHPPL</t>
  </si>
  <si>
    <t>断熱等+防災ＴＷ（トリプルガラス）縦すべり出し窓グレモン（クリプトンガス）開き（T）ガラス中央部熱貫流率Ug0.73以下大（L）</t>
  </si>
  <si>
    <t>003KJSTHPPM</t>
  </si>
  <si>
    <t>断熱等+防災ＴＷ（トリプルガラス）縦すべり出し窓グレモン（クリプトンガス）開き（T）ガラス中央部熱貫流率Ug0.73以下中（M）</t>
  </si>
  <si>
    <t>003KJSTHPPS</t>
  </si>
  <si>
    <t>断熱等+防災ＴＷ（トリプルガラス）縦すべり出し窓グレモン（クリプトンガス）開き（T）ガラス中央部熱貫流率Ug0.73以下小（S）</t>
  </si>
  <si>
    <t>003KJSTHPPX</t>
  </si>
  <si>
    <t>断熱等+防災ＴＷ（トリプルガラス）縦すべり出し窓グレモン（クリプトンガス）開き（T）ガラス中央部熱貫流率Ug0.73以下極小（X）</t>
  </si>
  <si>
    <t>003KJSTHSSL</t>
  </si>
  <si>
    <t>断熱等+防災ＴＷ（トリプルガラス）縦すべり出し窓グレモン（クリプトンガス）開き（T）ガラス中央部熱貫流率Ug0.86以下大（L）</t>
  </si>
  <si>
    <t>003KJSTHSSM</t>
  </si>
  <si>
    <t>断熱等+防災ＴＷ（トリプルガラス）縦すべり出し窓グレモン（クリプトンガス）開き（T）ガラス中央部熱貫流率Ug0.86以下中（M）</t>
  </si>
  <si>
    <t>003KJSTHSSS</t>
  </si>
  <si>
    <t>断熱等+防災ＴＷ（トリプルガラス）縦すべり出し窓グレモン（クリプトンガス）開き（T）ガラス中央部熱貫流率Ug0.86以下小（S）</t>
  </si>
  <si>
    <t>003KJSTHSSX</t>
  </si>
  <si>
    <t>断熱等+防災ＴＷ（トリプルガラス）縦すべり出し窓グレモン（クリプトンガス）開き（T）ガラス中央部熱貫流率Ug0.86以下極小（X）</t>
  </si>
  <si>
    <t>003KJTTHAAL</t>
  </si>
  <si>
    <t>断熱等+防災ＴＷ（トリプルガラス）採風勝手口ドアFS（クリプトンガス）開き（T）ガラス中央部熱貫流率Ug0.86以下大（L）</t>
  </si>
  <si>
    <t>003KJTTHAAM</t>
  </si>
  <si>
    <t>断熱等+防災ＴＷ（トリプルガラス）採風勝手口ドアFS（クリプトンガス）開き（T）ガラス中央部熱貫流率Ug0.86以下中（M）</t>
  </si>
  <si>
    <t>003KJTTHAAS</t>
  </si>
  <si>
    <t>断熱等+防災ＴＷ（トリプルガラス）採風勝手口ドアFS（クリプトンガス）開き（T）ガラス中央部熱貫流率Ug0.86以下小（S）</t>
  </si>
  <si>
    <t>003KJTTHAAX</t>
  </si>
  <si>
    <t>断熱等+防災ＴＷ（トリプルガラス）採風勝手口ドアFS（クリプトンガス）開き（T）ガラス中央部熱貫流率Ug0.86以下極小（X）</t>
  </si>
  <si>
    <t>003KJUHHSSL</t>
  </si>
  <si>
    <t>断熱等+防災ＴＷ防火戸（トリプルガラス）シャッター付引違い窓（クリプトンガス）引違い（H）ガラス中央部熱貫流率Ug0.85以下大（L）</t>
  </si>
  <si>
    <t>003KJUHHSSM</t>
  </si>
  <si>
    <t>断熱等+防災ＴＷ防火戸（トリプルガラス）シャッター付引違い窓（クリプトンガス）引違い（H）ガラス中央部熱貫流率Ug0.85以下中（M）</t>
  </si>
  <si>
    <t>003KJUHHSSS</t>
  </si>
  <si>
    <t>断熱等+防災ＴＷ防火戸（トリプルガラス）シャッター付引違い窓（クリプトンガス）引違い（H）ガラス中央部熱貫流率Ug0.85以下小（S）</t>
  </si>
  <si>
    <t>003KJUHHSSX</t>
  </si>
  <si>
    <t>断熱等+防災ＴＷ防火戸（トリプルガラス）シャッター付引違い窓（クリプトンガス）引違い（H）ガラス中央部熱貫流率Ug0.85以下極小（X）</t>
  </si>
  <si>
    <t>003KJPHXSSL</t>
  </si>
  <si>
    <t>断熱等+防犯ＴＷ（トリプルガラス）引違い窓、片引き窓、引分け窓（クリプトンガス）引違い（H）ガラス中央部熱貫流率Ug0.85以下大（L）</t>
  </si>
  <si>
    <t>003KJPHXSSM</t>
  </si>
  <si>
    <t>断熱等+防犯ＴＷ（トリプルガラス）引違い窓、片引き窓、引分け窓（クリプトンガス）引違い（H）ガラス中央部熱貫流率Ug0.85以下中（M）</t>
  </si>
  <si>
    <t>003KJPHXSSS</t>
  </si>
  <si>
    <t>断熱等+防犯ＴＷ（トリプルガラス）引違い窓、片引き窓、引分け窓（クリプトンガス）引違い（H）ガラス中央部熱貫流率Ug0.85以下小（S）</t>
  </si>
  <si>
    <t>003KJPHXSSX</t>
  </si>
  <si>
    <t>断熱等+防犯ＴＷ（トリプルガラス）引違い窓、片引き窓、引分け窓（クリプトンガス）引違い（H）ガラス中央部熱貫流率Ug0.85以下極小（X）</t>
  </si>
  <si>
    <t>003KJPPXSSL</t>
  </si>
  <si>
    <t>断熱等+防犯ＴＷ（トリプルガラス）横すべり出し窓オペレーター（クリプトンガス）プロジェクト（P）ガラス中央部熱貫流率Ug0.86以下大（L）</t>
  </si>
  <si>
    <t>003KJPPXSSM</t>
  </si>
  <si>
    <t>断熱等+防犯ＴＷ（トリプルガラス）横すべり出し窓オペレーター（クリプトンガス）プロジェクト（P）ガラス中央部熱貫流率Ug0.86以下中（M）</t>
  </si>
  <si>
    <t>003KJPPXSSS</t>
  </si>
  <si>
    <t>断熱等+防犯ＴＷ（トリプルガラス）横すべり出し窓オペレーター（クリプトンガス）プロジェクト（P）ガラス中央部熱貫流率Ug0.86以下小（S）</t>
  </si>
  <si>
    <t>003KJPPXSSX</t>
  </si>
  <si>
    <t>断熱等+防犯ＴＷ（トリプルガラス）横すべり出し窓オペレーター（クリプトンガス）プロジェクト（P）ガラス中央部熱貫流率Ug0.86以下極小（X）</t>
  </si>
  <si>
    <t>003KJPTXSSL</t>
  </si>
  <si>
    <t>断熱等+防犯ＴＷ（トリプルガラス）縦すべり出し窓オペレーター（クリプトンガス）開き（T）ガラス中央部熱貫流率Ug0.86以下大（L）</t>
  </si>
  <si>
    <t>003KJPTXSSM</t>
  </si>
  <si>
    <t>断熱等+防犯ＴＷ（トリプルガラス）縦すべり出し窓オペレーター（クリプトンガス）開き（T）ガラス中央部熱貫流率Ug0.86以下中（M）</t>
  </si>
  <si>
    <t>003KJPTXSSS</t>
  </si>
  <si>
    <t>断熱等+防犯ＴＷ（トリプルガラス）縦すべり出し窓オペレーター（クリプトンガス）開き（T）ガラス中央部熱貫流率Ug0.86以下小（S）</t>
  </si>
  <si>
    <t>003KJPTXSSX</t>
  </si>
  <si>
    <t>断熱等+防犯ＴＷ（トリプルガラス）縦すべり出し窓オペレーター（クリプトンガス）開き（T）ガラス中央部熱貫流率Ug0.86以下極小（X）</t>
  </si>
  <si>
    <t>003KJPUXSSL</t>
  </si>
  <si>
    <t>断熱等+防犯ＴＷ（トリプルガラス）上げ下げ窓、面格子付上げ下げ窓（クリプトンガス）上げ下げ（U）ガラス中央部熱貫流率Ug0.86以下大（L）</t>
  </si>
  <si>
    <t>003KJPUXSSM</t>
  </si>
  <si>
    <t>断熱等+防犯ＴＷ（トリプルガラス）上げ下げ窓、面格子付上げ下げ窓（クリプトンガス）上げ下げ（U）ガラス中央部熱貫流率Ug0.86以下中（M）</t>
  </si>
  <si>
    <t>003KJPUXSSS</t>
  </si>
  <si>
    <t>断熱等+防犯ＴＷ（トリプルガラス）上げ下げ窓、面格子付上げ下げ窓（クリプトンガス）上げ下げ（U）ガラス中央部熱貫流率Ug0.86以下小（S）</t>
  </si>
  <si>
    <t>003KJPUXSSX</t>
  </si>
  <si>
    <t>断熱等+防犯ＴＷ（トリプルガラス）上げ下げ窓、面格子付上げ下げ窓（クリプトンガス）上げ下げ（U）ガラス中央部熱貫流率Ug0.86以下極小（X）</t>
  </si>
  <si>
    <t>003KJRTXSSL</t>
  </si>
  <si>
    <t>断熱等+防犯ＴＷ（トリプルガラス）テラスドア、勝手口ドア（クリプトンガス）開き（T）ガラス中央部熱貫流率Ug0.86以下大（L）</t>
  </si>
  <si>
    <t>003KJRTXSSM</t>
  </si>
  <si>
    <t>断熱等+防犯ＴＷ（トリプルガラス）テラスドア、勝手口ドア（クリプトンガス）開き（T）ガラス中央部熱貫流率Ug0.86以下中（M）</t>
  </si>
  <si>
    <t>003KJRTXSSS</t>
  </si>
  <si>
    <t>断熱等+防犯ＴＷ（トリプルガラス）テラスドア、勝手口ドア（クリプトンガス）開き（T）ガラス中央部熱貫流率Ug0.86以下小（S）</t>
  </si>
  <si>
    <t>003KJRTXSSX</t>
  </si>
  <si>
    <t>断熱等+防犯ＴＷ（トリプルガラス）テラスドア、勝手口ドア（クリプトンガス）開き（T）ガラス中央部熱貫流率Ug0.86以下極小（X）</t>
  </si>
  <si>
    <t>003KJSHXAAL</t>
  </si>
  <si>
    <t>断熱等+防犯ＴＷ（トリプルガラス）引違い窓フラットタイプ（クリプトンガス）引違い（H）ガラス中央部熱貫流率Ug0.85以下大（L）</t>
  </si>
  <si>
    <t>003KJSHXAAM</t>
  </si>
  <si>
    <t>断熱等+防犯ＴＷ（トリプルガラス）引違い窓フラットタイプ（クリプトンガス）引違い（H）ガラス中央部熱貫流率Ug0.85以下中（M）</t>
  </si>
  <si>
    <t>003KJSHXAAS</t>
  </si>
  <si>
    <t>断熱等+防犯ＴＷ（トリプルガラス）引違い窓フラットタイプ（クリプトンガス）引違い（H）ガラス中央部熱貫流率Ug0.85以下小（S）</t>
  </si>
  <si>
    <t>003KJSHXAAX</t>
  </si>
  <si>
    <t>断熱等+防犯ＴＷ（トリプルガラス）引違い窓フラットタイプ（クリプトンガス）引違い（H）ガラス中央部熱貫流率Ug0.85以下極小（X）</t>
  </si>
  <si>
    <t>003KJSHXSSL</t>
  </si>
  <si>
    <t>断熱等+防犯ＴＷ（トリプルガラス）引違い窓フラットタイプ（クリプトンガス）引違い（H）ガラス中央部熱貫流率Ug0.80以下大（L）</t>
  </si>
  <si>
    <t>003KJSHXSSM</t>
  </si>
  <si>
    <t>断熱等+防犯ＴＷ（トリプルガラス）引違い窓フラットタイプ（クリプトンガス）引違い（H）ガラス中央部熱貫流率Ug0.80以下中（M）</t>
  </si>
  <si>
    <t>003KJSHXSSS</t>
  </si>
  <si>
    <t>断熱等+防犯ＴＷ（トリプルガラス）引違い窓フラットタイプ（クリプトンガス）引違い（H）ガラス中央部熱貫流率Ug0.80以下小（S）</t>
  </si>
  <si>
    <t>003KJSHXSSX</t>
  </si>
  <si>
    <t>断熱等+防犯ＴＷ（トリプルガラス）引違い窓フラットタイプ（クリプトンガス）引違い（H）ガラス中央部熱貫流率Ug0.80以下極小（X）</t>
  </si>
  <si>
    <t>003KJSPXPPL</t>
  </si>
  <si>
    <t>断熱等+防犯ＴＷ（トリプルガラス）横すべり出し窓グレモン（クリプトンガス）プロジェクト（P）ガラス中央部熱貫流率Ug0.73以下大（L）</t>
  </si>
  <si>
    <t>003KJSPXPPM</t>
  </si>
  <si>
    <t>断熱等+防犯ＴＷ（トリプルガラス）横すべり出し窓グレモン（クリプトンガス）プロジェクト（P）ガラス中央部熱貫流率Ug0.73以下中（M）</t>
  </si>
  <si>
    <t>003KJSPXPPS</t>
  </si>
  <si>
    <t>断熱等+防犯ＴＷ（トリプルガラス）横すべり出し窓グレモン（クリプトンガス）プロジェクト（P）ガラス中央部熱貫流率Ug0.73以下小（S）</t>
  </si>
  <si>
    <t>003KJSPXPPX</t>
  </si>
  <si>
    <t>断熱等+防犯ＴＷ（トリプルガラス）横すべり出し窓グレモン（クリプトンガス）プロジェクト（P）ガラス中央部熱貫流率Ug0.73以下極小（X）</t>
  </si>
  <si>
    <t>003KJSPXSSL</t>
  </si>
  <si>
    <t>断熱等+防犯ＴＷ（トリプルガラス）横すべり出し窓グレモン（クリプトンガス）プロジェクト（P）ガラス中央部熱貫流率Ug0.86以下大（L）</t>
  </si>
  <si>
    <t>003KJSPXSSM</t>
  </si>
  <si>
    <t>断熱等+防犯ＴＷ（トリプルガラス）横すべり出し窓グレモン（クリプトンガス）プロジェクト（P）ガラス中央部熱貫流率Ug0.86以下中（M）</t>
  </si>
  <si>
    <t>003KJSPXSSS</t>
  </si>
  <si>
    <t>断熱等+防犯ＴＷ（トリプルガラス）横すべり出し窓グレモン（クリプトンガス）プロジェクト（P）ガラス中央部熱貫流率Ug0.86以下小（S）</t>
  </si>
  <si>
    <t>003KJSPXSSX</t>
  </si>
  <si>
    <t>断熱等+防犯ＴＷ（トリプルガラス）横すべり出し窓グレモン（クリプトンガス）プロジェクト（P）ガラス中央部熱貫流率Ug0.86以下極小（X）</t>
  </si>
  <si>
    <t>003KJSTXPPL</t>
  </si>
  <si>
    <t>断熱等+防犯ＴＷ（トリプルガラス）縦すべり出し窓グレモン（クリプトンガス）開き（T）ガラス中央部熱貫流率Ug0.73以下大（L）</t>
  </si>
  <si>
    <t>003KJSTXPPM</t>
  </si>
  <si>
    <t>断熱等+防犯ＴＷ（トリプルガラス）縦すべり出し窓グレモン（クリプトンガス）開き（T）ガラス中央部熱貫流率Ug0.73以下中（M）</t>
  </si>
  <si>
    <t>003KJSTXPPS</t>
  </si>
  <si>
    <t>断熱等+防犯ＴＷ（トリプルガラス）縦すべり出し窓グレモン（クリプトンガス）開き（T）ガラス中央部熱貫流率Ug0.73以下小（S）</t>
  </si>
  <si>
    <t>003KJSTXPPX</t>
  </si>
  <si>
    <t>断熱等+防犯ＴＷ（トリプルガラス）縦すべり出し窓グレモン（クリプトンガス）開き（T）ガラス中央部熱貫流率Ug0.73以下極小（X）</t>
  </si>
  <si>
    <t>003KJSTXSSL</t>
  </si>
  <si>
    <t>断熱等+防犯ＴＷ（トリプルガラス）縦すべり出し窓グレモン（クリプトンガス）開き（T）ガラス中央部熱貫流率Ug0.86以下大（L）</t>
  </si>
  <si>
    <t>003KJSTXSSM</t>
  </si>
  <si>
    <t>断熱等+防犯ＴＷ（トリプルガラス）縦すべり出し窓グレモン（クリプトンガス）開き（T）ガラス中央部熱貫流率Ug0.86以下中（M）</t>
  </si>
  <si>
    <t>003KJSTXSSS</t>
  </si>
  <si>
    <t>断熱等+防犯ＴＷ（トリプルガラス）縦すべり出し窓グレモン（クリプトンガス）開き（T）ガラス中央部熱貫流率Ug0.86以下小（S）</t>
  </si>
  <si>
    <t>003KJSTXSSX</t>
  </si>
  <si>
    <t>断熱等+防犯ＴＷ（トリプルガラス）縦すべり出し窓グレモン（クリプトンガス）開き（T）ガラス中央部熱貫流率Ug0.86以下極小（X）</t>
  </si>
  <si>
    <t>003KJTTXAAL</t>
  </si>
  <si>
    <t>断熱等+防犯ＴＷ（トリプルガラス）採風勝手口ドアFS（クリプトンガス）開き（T）ガラス中央部熱貫流率Ug0.86以下大（L）</t>
  </si>
  <si>
    <t>003KJTTXAAM</t>
  </si>
  <si>
    <t>断熱等+防犯ＴＷ（トリプルガラス）採風勝手口ドアFS（クリプトンガス）開き（T）ガラス中央部熱貫流率Ug0.86以下中（M）</t>
  </si>
  <si>
    <t>003KJTTXAAS</t>
  </si>
  <si>
    <t>断熱等+防犯ＴＷ（トリプルガラス）採風勝手口ドアFS（クリプトンガス）開き（T）ガラス中央部熱貫流率Ug0.86以下小（S）</t>
  </si>
  <si>
    <t>003KJTTXAAX</t>
  </si>
  <si>
    <t>断熱等+防犯ＴＷ（トリプルガラス）採風勝手口ドアFS（クリプトンガス）開き（T）ガラス中央部熱貫流率Ug0.86以下極小（X）</t>
  </si>
  <si>
    <t>003KJUHXSSL</t>
  </si>
  <si>
    <t>断熱等+防犯ＴＷ防火戸（トリプルガラス）シャッター付引違い窓（クリプトンガス）引違い（H）ガラス中央部熱貫流率Ug0.85以下大（L）</t>
  </si>
  <si>
    <t>003KJUHXSSM</t>
  </si>
  <si>
    <t>断熱等+防犯ＴＷ防火戸（トリプルガラス）シャッター付引違い窓（クリプトンガス）引違い（H）ガラス中央部熱貫流率Ug0.85以下中（M）</t>
  </si>
  <si>
    <t>003KJUHXSSS</t>
  </si>
  <si>
    <t>断熱等+防犯ＴＷ防火戸（トリプルガラス）シャッター付引違い窓（クリプトンガス）引違い（H）ガラス中央部熱貫流率Ug0.85以下小（S）</t>
  </si>
  <si>
    <t>003KJUHXSSX</t>
  </si>
  <si>
    <t>断熱等+防犯ＴＷ防火戸（トリプルガラス）シャッター付引違い窓（クリプトンガス）引違い（H）ガラス中央部熱貫流率Ug0.85以下極小（X）</t>
  </si>
  <si>
    <t>003RRKPEAAL</t>
  </si>
  <si>
    <t>断熱等リプラス アタッチ枠 TW用 複層ガラス 横すべり出し窓 オペレーター、高所用横すべり出し窓 プロジェクト（P）ガラス中央部熱貫流率Ug1.2以下大（L）</t>
  </si>
  <si>
    <t>リプラス アタッチ枠 TW用 複層ガラス 横すべり出し窓 オペレーター、高所用横すべり出し窓 プロジェクト（P）</t>
  </si>
  <si>
    <t>003RRKPEAAM</t>
  </si>
  <si>
    <t>断熱等リプラス アタッチ枠 TW用 複層ガラス 横すべり出し窓 オペレーター、高所用横すべり出し窓 プロジェクト（P）ガラス中央部熱貫流率Ug1.2以下中（M）</t>
  </si>
  <si>
    <t>003RRKPEAAS</t>
  </si>
  <si>
    <t>断熱等リプラス アタッチ枠 TW用 複層ガラス 横すべり出し窓 オペレーター、高所用横すべり出し窓 プロジェクト（P）ガラス中央部熱貫流率Ug1.2以下小（S）</t>
  </si>
  <si>
    <t>003RRKPEAAX</t>
  </si>
  <si>
    <t>断熱等リプラス アタッチ枠 TW用 複層ガラス 横すべり出し窓 オペレーター、高所用横すべり出し窓 プロジェクト（P）ガラス中央部熱貫流率Ug1.2以下極小（X）</t>
  </si>
  <si>
    <t>003RRKPESSL</t>
  </si>
  <si>
    <t>断熱等リプラス アタッチ枠 TW用 複層ガラス 横すべり出し窓 オペレーター、高所用横すべり出し窓 プロジェクト（P）ガラス中央部熱貫流率Ug1.1以下大（L）</t>
  </si>
  <si>
    <t>003RRKPESSM</t>
  </si>
  <si>
    <t>断熱等リプラス アタッチ枠 TW用 複層ガラス 横すべり出し窓 オペレーター、高所用横すべり出し窓 プロジェクト（P）ガラス中央部熱貫流率Ug1.1以下中（M）</t>
  </si>
  <si>
    <t>003RRKPESSS</t>
  </si>
  <si>
    <t>断熱等リプラス アタッチ枠 TW用 複層ガラス 横すべり出し窓 オペレーター、高所用横すべり出し窓 プロジェクト（P）ガラス中央部熱貫流率Ug1.1以下小（S）</t>
  </si>
  <si>
    <t>003RRKPESSX</t>
  </si>
  <si>
    <t>断熱等リプラス アタッチ枠 TW用 複層ガラス 横すべり出し窓 オペレーター、高所用横すべり出し窓 プロジェクト（P）ガラス中央部熱貫流率Ug1.1以下極小（X）</t>
  </si>
  <si>
    <t>003RRKPR7ZL</t>
  </si>
  <si>
    <t>断熱等リプラス アタッチ枠 TW用 複層ガラス 横すべり出し窓 オペレーター、高所用横すべり出し窓 プロジェクト（P）ガラス日射熱取得率：η 0.65以下大（L）</t>
  </si>
  <si>
    <t>003RRKPR7ZM</t>
  </si>
  <si>
    <t>断熱等リプラス アタッチ枠 TW用 複層ガラス 横すべり出し窓 オペレーター、高所用横すべり出し窓 プロジェクト（P）ガラス日射熱取得率：η 0.65以下中（M）</t>
  </si>
  <si>
    <t>003RRKPR7ZS</t>
  </si>
  <si>
    <t>断熱等リプラス アタッチ枠 TW用 複層ガラス 横すべり出し窓 オペレーター、高所用横すべり出し窓 プロジェクト（P）ガラス日射熱取得率：η 0.65以下小（S）</t>
  </si>
  <si>
    <t>003RRMTEAAL</t>
  </si>
  <si>
    <t>断熱等リプラス アタッチ枠 TW用 複層ガラス 縦すべり出し窓 オペレーター開き（T）ガラス中央部熱貫流率Ug1.2以下大（L）</t>
  </si>
  <si>
    <t>リプラス アタッチ枠 TW用 複層ガラス 縦すべり出し窓 オペレーター開き（T）</t>
  </si>
  <si>
    <t>003RRMTEAAM</t>
  </si>
  <si>
    <t>断熱等リプラス アタッチ枠 TW用 複層ガラス 縦すべり出し窓 オペレーター開き（T）ガラス中央部熱貫流率Ug1.2以下中（M）</t>
  </si>
  <si>
    <t>003RRMTEAAS</t>
  </si>
  <si>
    <t>断熱等リプラス アタッチ枠 TW用 複層ガラス 縦すべり出し窓 オペレーター開き（T）ガラス中央部熱貫流率Ug1.2以下小（S）</t>
  </si>
  <si>
    <t>003RRMTEAAX</t>
  </si>
  <si>
    <t>断熱等リプラス アタッチ枠 TW用 複層ガラス 縦すべり出し窓 オペレーター開き（T）ガラス中央部熱貫流率Ug1.2以下極小（X）</t>
  </si>
  <si>
    <t>003RRMTESSL</t>
  </si>
  <si>
    <t>断熱等リプラス アタッチ枠 TW用 複層ガラス 縦すべり出し窓 オペレーター開き（T）ガラス中央部熱貫流率Ug1.1以下大（L）</t>
  </si>
  <si>
    <t>003RRMTESSM</t>
  </si>
  <si>
    <t>断熱等リプラス アタッチ枠 TW用 複層ガラス 縦すべり出し窓 オペレーター開き（T）ガラス中央部熱貫流率Ug1.1以下中（M）</t>
  </si>
  <si>
    <t>003RRMTESSS</t>
  </si>
  <si>
    <t>断熱等リプラス アタッチ枠 TW用 複層ガラス 縦すべり出し窓 オペレーター開き（T）ガラス中央部熱貫流率Ug1.1以下小（S）</t>
  </si>
  <si>
    <t>003RRMTESSX</t>
  </si>
  <si>
    <t>断熱等リプラス アタッチ枠 TW用 複層ガラス 縦すべり出し窓 オペレーター開き（T）ガラス中央部熱貫流率Ug1.1以下極小（X）</t>
  </si>
  <si>
    <t>003RRMTR7ZL</t>
  </si>
  <si>
    <t>断熱等リプラス アタッチ枠 TW用 複層ガラス 縦すべり出し窓 オペレーター開き（T）ガラス日射熱取得率：η 0.65以下大（L）</t>
  </si>
  <si>
    <t>003RRMTR7ZM</t>
  </si>
  <si>
    <t>断熱等リプラス アタッチ枠 TW用 複層ガラス 縦すべり出し窓 オペレーター開き（T）ガラス日射熱取得率：η 0.65以下中（M）</t>
  </si>
  <si>
    <t>003RRMTR7ZS</t>
  </si>
  <si>
    <t>断熱等リプラス アタッチ枠 TW用 複層ガラス 縦すべり出し窓 オペレーター開き（T）ガラス日射熱取得率：η 0.65以下小（S）</t>
  </si>
  <si>
    <t>リプラス 居室仕様 ＴＷタイプ</t>
  </si>
  <si>
    <t>003RRLHEAAL</t>
  </si>
  <si>
    <t>断熱等リプラス 居室仕様 TWタイプ 複層ガラス引違い（H）ガラス中央部熱貫流率Ug1.2以下大（L）</t>
  </si>
  <si>
    <t>リプラス 居室仕様 TWタイプ 複層ガラス引違い（H）</t>
  </si>
  <si>
    <t>003RRLHEAAM</t>
  </si>
  <si>
    <t>断熱等リプラス 居室仕様 TWタイプ 複層ガラス引違い（H）ガラス中央部熱貫流率Ug1.2以下中（M）</t>
  </si>
  <si>
    <t>003RRLHEAAS</t>
  </si>
  <si>
    <t>断熱等リプラス 居室仕様 TWタイプ 複層ガラス引違い（H）ガラス中央部熱貫流率Ug1.2以下小（S）</t>
  </si>
  <si>
    <t>003RRLHEAAX</t>
  </si>
  <si>
    <t>断熱等リプラス 居室仕様 TWタイプ 複層ガラス引違い（H）ガラス中央部熱貫流率Ug1.2以下極小（X）</t>
  </si>
  <si>
    <t>003RRLHR7ZL</t>
  </si>
  <si>
    <t>断熱等リプラス 居室仕様 TWタイプ 複層ガラス引違い（H）ガラス日射熱取得率：η 0.65以下大（L）</t>
  </si>
  <si>
    <t>003RRLHR7ZM</t>
  </si>
  <si>
    <t>断熱等リプラス 居室仕様 TWタイプ 複層ガラス引違い（H）ガラス日射熱取得率：η 0.65以下中（M）</t>
  </si>
  <si>
    <t>003RRLHR7ZS</t>
  </si>
  <si>
    <t>断熱等リプラス 居室仕様 TWタイプ 複層ガラス引違い（H）ガラス日射熱取得率：η 0.65以下小（S）</t>
  </si>
  <si>
    <t>003RRJHESSL</t>
  </si>
  <si>
    <t>断熱等リプラス 居室仕様 TWタイプ トリプルガラス（アルゴンガス）引違い（H）ガラス中央部熱貫流率Ug0.92以下大（L）</t>
  </si>
  <si>
    <t>リプラス 居室仕様 TWタイプ トリプルガラス（アルゴンガス）引違い（H）</t>
  </si>
  <si>
    <t>003RRJHESSM</t>
  </si>
  <si>
    <t>断熱等リプラス 居室仕様 TWタイプ トリプルガラス（アルゴンガス）引違い（H）ガラス中央部熱貫流率Ug0.92以下中（M）</t>
  </si>
  <si>
    <t>003RRJHESSS</t>
  </si>
  <si>
    <t>断熱等リプラス 居室仕様 TWタイプ トリプルガラス（アルゴンガス）引違い（H）ガラス中央部熱貫流率Ug0.92以下小（S）</t>
  </si>
  <si>
    <t>003RRJHESSX</t>
  </si>
  <si>
    <t>断熱等リプラス 居室仕様 TWタイプ トリプルガラス（アルゴンガス）引違い（H）ガラス中央部熱貫流率Ug0.92以下極小（X）</t>
  </si>
  <si>
    <t>003RRJHR7ZL</t>
  </si>
  <si>
    <t>断熱等リプラス 居室仕様 TWタイプ トリプルガラス（アルゴンガス）引違い（H）ガラス日射熱取得率：η 0.65以下大（L）</t>
  </si>
  <si>
    <t>003RRJHR7ZM</t>
  </si>
  <si>
    <t>断熱等リプラス 居室仕様 TWタイプ トリプルガラス（アルゴンガス）引違い（H）ガラス日射熱取得率：η 0.65以下中（M）</t>
  </si>
  <si>
    <t>003RRJHR7ZS</t>
  </si>
  <si>
    <t>断熱等リプラス 居室仕様 TWタイプ トリプルガラス（アルゴンガス）引違い（H）ガラス日射熱取得率：η 0.65以下小（S）</t>
  </si>
  <si>
    <t>003RRIHESSL</t>
  </si>
  <si>
    <t>断熱等リプラス 居室仕様 TWタイプ トリプルガラス（クリプトンガス）引違い（H）ガラス中央部熱貫流率Ug0.85以下大（L）</t>
  </si>
  <si>
    <t>リプラス 居室仕様 TWタイプ トリプルガラス（クリプトンガス）引違い（H）</t>
  </si>
  <si>
    <t>003RRIHESSM</t>
  </si>
  <si>
    <t>断熱等リプラス 居室仕様 TWタイプ トリプルガラス（クリプトンガス）引違い（H）ガラス中央部熱貫流率Ug0.85以下中（M）</t>
  </si>
  <si>
    <t>003RRIHESSS</t>
  </si>
  <si>
    <t>断熱等リプラス 居室仕様 TWタイプ トリプルガラス（クリプトンガス）引違い（H）ガラス中央部熱貫流率Ug0.85以下小（S）</t>
  </si>
  <si>
    <t>003RRIHESSX</t>
  </si>
  <si>
    <t>断熱等リプラス 居室仕様 TWタイプ トリプルガラス（クリプトンガス）引違い（H）ガラス中央部熱貫流率Ug0.85以下極小（X）</t>
  </si>
  <si>
    <t>003RRIHR7ZL</t>
  </si>
  <si>
    <t>断熱等リプラス 居室仕様 TWタイプ トリプルガラス（クリプトンガス）引違い（H）ガラス日射熱取得率：η 0.65以下大（L）</t>
  </si>
  <si>
    <t>003RRIHR7ZM</t>
  </si>
  <si>
    <t>断熱等リプラス 居室仕様 TWタイプ トリプルガラス（クリプトンガス）引違い（H）ガラス日射熱取得率：η 0.65以下中（M）</t>
  </si>
  <si>
    <t>003RRIHR7ZS</t>
  </si>
  <si>
    <t>断熱等リプラス 居室仕様 TWタイプ トリプルガラス（クリプトンガス）引違い（H）ガラス日射熱取得率：η 0.65以下小（S）</t>
  </si>
  <si>
    <t>003RRLHXAAL</t>
  </si>
  <si>
    <t>断熱等+防犯リプラス 居室仕様 TWタイプ 複層ガラス引違い（H）ガラス中央部熱貫流率Ug1.2以下大（L）</t>
  </si>
  <si>
    <t>003RRLHXAAM</t>
  </si>
  <si>
    <t>断熱等+防犯リプラス 居室仕様 TWタイプ 複層ガラス引違い（H）ガラス中央部熱貫流率Ug1.2以下中（M）</t>
  </si>
  <si>
    <t>003RRLHXAAS</t>
  </si>
  <si>
    <t>断熱等+防犯リプラス 居室仕様 TWタイプ 複層ガラス引違い（H）ガラス中央部熱貫流率Ug1.2以下小（S）</t>
  </si>
  <si>
    <t>003RRLHXAAX</t>
  </si>
  <si>
    <t>断熱等+防犯リプラス 居室仕様 TWタイプ 複層ガラス引違い（H）ガラス中央部熱貫流率Ug1.2以下極小（X）</t>
  </si>
  <si>
    <t>003RRLHJ7ZL</t>
  </si>
  <si>
    <t>断熱等+防犯リプラス 居室仕様 TWタイプ 複層ガラス引違い（H）ガラス日射熱取得率：η 0.65以下大（L）</t>
  </si>
  <si>
    <t>003RRLHJ7ZM</t>
  </si>
  <si>
    <t>断熱等+防犯リプラス 居室仕様 TWタイプ 複層ガラス引違い（H）ガラス日射熱取得率：η 0.65以下中（M）</t>
  </si>
  <si>
    <t>003RRLHJ7ZS</t>
  </si>
  <si>
    <t>断熱等+防犯リプラス 居室仕様 TWタイプ 複層ガラス引違い（H）ガラス日射熱取得率：η 0.65以下小（S）</t>
  </si>
  <si>
    <t>003RRJHXSSL</t>
  </si>
  <si>
    <t>断熱等+防犯リプラス 居室仕様 TWタイプ トリプルガラス（アルゴンガス）引違い（H）ガラス中央部熱貫流率Ug0.92以下大（L）</t>
  </si>
  <si>
    <t>003RRJHXSSM</t>
  </si>
  <si>
    <t>断熱等+防犯リプラス 居室仕様 TWタイプ トリプルガラス（アルゴンガス）引違い（H）ガラス中央部熱貫流率Ug0.92以下中（M）</t>
  </si>
  <si>
    <t>003RRJHXSSS</t>
  </si>
  <si>
    <t>断熱等+防犯リプラス 居室仕様 TWタイプ トリプルガラス（アルゴンガス）引違い（H）ガラス中央部熱貫流率Ug0.92以下小（S）</t>
  </si>
  <si>
    <t>003RRJHXSSX</t>
  </si>
  <si>
    <t>断熱等+防犯リプラス 居室仕様 TWタイプ トリプルガラス（アルゴンガス）引違い（H）ガラス中央部熱貫流率Ug0.92以下極小（X）</t>
  </si>
  <si>
    <t>003RRJHJ7ZL</t>
  </si>
  <si>
    <t>断熱等+防犯リプラス 居室仕様 TWタイプ トリプルガラス（アルゴンガス）引違い（H）ガラス日射熱取得率：η 0.65以下大（L）</t>
  </si>
  <si>
    <t>003RRJHJ7ZM</t>
  </si>
  <si>
    <t>断熱等+防犯リプラス 居室仕様 TWタイプ トリプルガラス（アルゴンガス）引違い（H）ガラス日射熱取得率：η 0.65以下中（M）</t>
  </si>
  <si>
    <t>003RRJHJ7ZS</t>
  </si>
  <si>
    <t>断熱等+防犯リプラス 居室仕様 TWタイプ トリプルガラス（アルゴンガス）引違い（H）ガラス日射熱取得率：η 0.65以下小（S）</t>
  </si>
  <si>
    <t>003RRIHXSSL</t>
  </si>
  <si>
    <t>断熱等+防犯リプラス 居室仕様 TWタイプ トリプルガラス（クリプトンガス）引違い（H）ガラス中央部熱貫流率Ug0.85以下大（L）</t>
  </si>
  <si>
    <t>003RRIHXSSM</t>
  </si>
  <si>
    <t>断熱等+防犯リプラス 居室仕様 TWタイプ トリプルガラス（クリプトンガス）引違い（H）ガラス中央部熱貫流率Ug0.85以下中（M）</t>
  </si>
  <si>
    <t>003RRIHXSSS</t>
  </si>
  <si>
    <t>断熱等+防犯リプラス 居室仕様 TWタイプ トリプルガラス（クリプトンガス）引違い（H）ガラス中央部熱貫流率Ug0.85以下小（S）</t>
  </si>
  <si>
    <t>003RRIHXSSX</t>
  </si>
  <si>
    <t>断熱等+防犯リプラス 居室仕様 TWタイプ トリプルガラス（クリプトンガス）引違い（H）ガラス中央部熱貫流率Ug0.85以下極小（X）</t>
  </si>
  <si>
    <t>003RRIHJ7ZL</t>
  </si>
  <si>
    <t>断熱等+防犯リプラス 居室仕様 TWタイプ トリプルガラス（クリプトンガス）引違い（H）ガラス日射熱取得率：η 0.65以下大（L）</t>
  </si>
  <si>
    <t>003RRIHJ7ZM</t>
  </si>
  <si>
    <t>断熱等+防犯リプラス 居室仕様 TWタイプ トリプルガラス（クリプトンガス）引違い（H）ガラス日射熱取得率：η 0.65以下中（M）</t>
  </si>
  <si>
    <t>003RRIHJ7ZS</t>
  </si>
  <si>
    <t>断熱等+防犯リプラス 居室仕様 TWタイプ トリプルガラス（クリプトンガス）引違い（H）ガラス日射熱取得率：η 0.65以下小（S）</t>
  </si>
  <si>
    <t>003RRKPHAAL</t>
  </si>
  <si>
    <t>断熱等+防災リプラス アタッチ枠 TW用 複層ガラス 横すべり出し窓 オペレーター、高所用横すべり出し窓 プロジェクト（P）ガラス中央部熱貫流率Ug1.2以下大（L）</t>
  </si>
  <si>
    <t>003RRKPHAAM</t>
  </si>
  <si>
    <t>断熱等+防災リプラス アタッチ枠 TW用 複層ガラス 横すべり出し窓 オペレーター、高所用横すべり出し窓 プロジェクト（P）ガラス中央部熱貫流率Ug1.2以下中（M）</t>
  </si>
  <si>
    <t>003RRKPHAAS</t>
  </si>
  <si>
    <t>断熱等+防災リプラス アタッチ枠 TW用 複層ガラス 横すべり出し窓 オペレーター、高所用横すべり出し窓 プロジェクト（P）ガラス中央部熱貫流率Ug1.2以下小（S）</t>
  </si>
  <si>
    <t>003RRKPHAAX</t>
  </si>
  <si>
    <t>断熱等+防災リプラス アタッチ枠 TW用 複層ガラス 横すべり出し窓 オペレーター、高所用横すべり出し窓 プロジェクト（P）ガラス中央部熱貫流率Ug1.2以下極小（X）</t>
  </si>
  <si>
    <t>003RRKPHSSL</t>
  </si>
  <si>
    <t>断熱等+防災リプラス アタッチ枠 TW用 複層ガラス 横すべり出し窓 オペレーター、高所用横すべり出し窓 プロジェクト（P）ガラス中央部熱貫流率Ug1.1以下大（L）</t>
  </si>
  <si>
    <t>003RRKPHSSM</t>
  </si>
  <si>
    <t>断熱等+防災リプラス アタッチ枠 TW用 複層ガラス 横すべり出し窓 オペレーター、高所用横すべり出し窓 プロジェクト（P）ガラス中央部熱貫流率Ug1.1以下中（M）</t>
  </si>
  <si>
    <t>003RRKPHSSS</t>
  </si>
  <si>
    <t>断熱等+防災リプラス アタッチ枠 TW用 複層ガラス 横すべり出し窓 オペレーター、高所用横すべり出し窓 プロジェクト（P）ガラス中央部熱貫流率Ug1.1以下小（S）</t>
  </si>
  <si>
    <t>003RRKPHSSX</t>
  </si>
  <si>
    <t>断熱等+防災リプラス アタッチ枠 TW用 複層ガラス 横すべり出し窓 オペレーター、高所用横すべり出し窓 プロジェクト（P）ガラス中央部熱貫流率Ug1.1以下極小（X）</t>
  </si>
  <si>
    <t>003RRKPK7ZL</t>
  </si>
  <si>
    <t>断熱等+防災リプラス アタッチ枠 TW用 複層ガラス 横すべり出し窓 オペレーター、高所用横すべり出し窓 プロジェクト（P）ガラス日射熱取得率：η 0.65以下大（L）</t>
  </si>
  <si>
    <t>003RRKPK7ZM</t>
  </si>
  <si>
    <t>断熱等+防災リプラス アタッチ枠 TW用 複層ガラス 横すべり出し窓 オペレーター、高所用横すべり出し窓 プロジェクト（P）ガラス日射熱取得率：η 0.65以下中（M）</t>
  </si>
  <si>
    <t>003RRKPK7ZS</t>
  </si>
  <si>
    <t>断熱等+防災リプラス アタッチ枠 TW用 複層ガラス 横すべり出し窓 オペレーター、高所用横すべり出し窓 プロジェクト（P）ガラス日射熱取得率：η 0.65以下小（S）</t>
  </si>
  <si>
    <t>003RRMTHAAL</t>
  </si>
  <si>
    <t>断熱等+防災リプラス アタッチ枠 TW用 複層ガラス 縦すべり出し窓 オペレーター開き（T）ガラス中央部熱貫流率Ug1.2以下大（L）</t>
  </si>
  <si>
    <t>003RRMTHAAM</t>
  </si>
  <si>
    <t>断熱等+防災リプラス アタッチ枠 TW用 複層ガラス 縦すべり出し窓 オペレーター開き（T）ガラス中央部熱貫流率Ug1.2以下中（M）</t>
  </si>
  <si>
    <t>003RRMTHAAS</t>
  </si>
  <si>
    <t>断熱等+防災リプラス アタッチ枠 TW用 複層ガラス 縦すべり出し窓 オペレーター開き（T）ガラス中央部熱貫流率Ug1.2以下小（S）</t>
  </si>
  <si>
    <t>003RRMTHAAX</t>
  </si>
  <si>
    <t>断熱等+防災リプラス アタッチ枠 TW用 複層ガラス 縦すべり出し窓 オペレーター開き（T）ガラス中央部熱貫流率Ug1.2以下極小（X）</t>
  </si>
  <si>
    <t>003RRMTHSSL</t>
  </si>
  <si>
    <t>断熱等+防災リプラス アタッチ枠 TW用 複層ガラス 縦すべり出し窓 オペレーター開き（T）ガラス中央部熱貫流率Ug1.1以下大（L）</t>
  </si>
  <si>
    <t>003RRMTHSSM</t>
  </si>
  <si>
    <t>断熱等+防災リプラス アタッチ枠 TW用 複層ガラス 縦すべり出し窓 オペレーター開き（T）ガラス中央部熱貫流率Ug1.1以下中（M）</t>
  </si>
  <si>
    <t>003RRMTHSSS</t>
  </si>
  <si>
    <t>断熱等+防災リプラス アタッチ枠 TW用 複層ガラス 縦すべり出し窓 オペレーター開き（T）ガラス中央部熱貫流率Ug1.1以下小（S）</t>
  </si>
  <si>
    <t>003RRMTHSSX</t>
  </si>
  <si>
    <t>断熱等+防災リプラス アタッチ枠 TW用 複層ガラス 縦すべり出し窓 オペレーター開き（T）ガラス中央部熱貫流率Ug1.1以下極小（X）</t>
  </si>
  <si>
    <t>003RRMTK7ZL</t>
  </si>
  <si>
    <t>断熱等+防災リプラス アタッチ枠 TW用 複層ガラス 縦すべり出し窓 オペレーター開き（T）ガラス日射熱取得率：η 0.65以下大（L）</t>
  </si>
  <si>
    <t>003RRMTK7ZM</t>
  </si>
  <si>
    <t>断熱等+防災リプラス アタッチ枠 TW用 複層ガラス 縦すべり出し窓 オペレーター開き（T）ガラス日射熱取得率：η 0.65以下中（M）</t>
  </si>
  <si>
    <t>003RRMTK7ZS</t>
  </si>
  <si>
    <t>断熱等+防災リプラス アタッチ枠 TW用 複層ガラス 縦すべり出し窓 オペレーター開き（T）ガラス日射熱取得率：η 0.65以下小（S）</t>
  </si>
  <si>
    <t>003RRLHHAAL</t>
  </si>
  <si>
    <t>断熱等+防災リプラス 居室仕様 TWタイプ 複層ガラス引違い（H）ガラス中央部熱貫流率Ug1.2以下大（L）</t>
  </si>
  <si>
    <t>003RRLHHAAM</t>
  </si>
  <si>
    <t>断熱等+防災リプラス 居室仕様 TWタイプ 複層ガラス引違い（H）ガラス中央部熱貫流率Ug1.2以下中（M）</t>
  </si>
  <si>
    <t>003RRLHHAAS</t>
  </si>
  <si>
    <t>断熱等+防災リプラス 居室仕様 TWタイプ 複層ガラス引違い（H）ガラス中央部熱貫流率Ug1.2以下小（S）</t>
  </si>
  <si>
    <t>003RRLHHAAX</t>
  </si>
  <si>
    <t>断熱等+防災リプラス 居室仕様 TWタイプ 複層ガラス引違い（H）ガラス中央部熱貫流率Ug1.2以下極小（X）</t>
  </si>
  <si>
    <t>003RRLHK7ZL</t>
  </si>
  <si>
    <t>断熱等+防災リプラス 居室仕様 TWタイプ 複層ガラス引違い（H）ガラス日射熱取得率：η 0.65以下大（L）</t>
  </si>
  <si>
    <t>003RRLHK7ZM</t>
  </si>
  <si>
    <t>断熱等+防災リプラス 居室仕様 TWタイプ 複層ガラス引違い（H）ガラス日射熱取得率：η 0.65以下中（M）</t>
  </si>
  <si>
    <t>003RRLHK7ZS</t>
  </si>
  <si>
    <t>断熱等+防災リプラス 居室仕様 TWタイプ 複層ガラス引違い（H）ガラス日射熱取得率：η 0.65以下小（S）</t>
  </si>
  <si>
    <t>003RRJHHSSL</t>
  </si>
  <si>
    <t>断熱等+防災リプラス 居室仕様 TWタイプ トリプルガラス（アルゴンガス）引違い（H）ガラス中央部熱貫流率Ug0.92以下大（L）</t>
  </si>
  <si>
    <t>003RRJHHSSM</t>
  </si>
  <si>
    <t>断熱等+防災リプラス 居室仕様 TWタイプ トリプルガラス（アルゴンガス）引違い（H）ガラス中央部熱貫流率Ug0.92以下中（M）</t>
  </si>
  <si>
    <t>003RRJHHSSS</t>
  </si>
  <si>
    <t>断熱等+防災リプラス 居室仕様 TWタイプ トリプルガラス（アルゴンガス）引違い（H）ガラス中央部熱貫流率Ug0.92以下小（S）</t>
  </si>
  <si>
    <t>003RRJHHSSX</t>
  </si>
  <si>
    <t>断熱等+防災リプラス 居室仕様 TWタイプ トリプルガラス（アルゴンガス）引違い（H）ガラス中央部熱貫流率Ug0.92以下極小（X）</t>
  </si>
  <si>
    <t>003RRJHK7ZL</t>
  </si>
  <si>
    <t>断熱等+防災リプラス 居室仕様 TWタイプ トリプルガラス（アルゴンガス）引違い（H）ガラス日射熱取得率：η 0.65以下大（L）</t>
  </si>
  <si>
    <t>003RRJHK7ZM</t>
  </si>
  <si>
    <t>断熱等+防災リプラス 居室仕様 TWタイプ トリプルガラス（アルゴンガス）引違い（H）ガラス日射熱取得率：η 0.65以下中（M）</t>
  </si>
  <si>
    <t>003RRJHK7ZS</t>
  </si>
  <si>
    <t>断熱等+防災リプラス 居室仕様 TWタイプ トリプルガラス（アルゴンガス）引違い（H）ガラス日射熱取得率：η 0.65以下小（S）</t>
  </si>
  <si>
    <t>003RRIHHSSL</t>
  </si>
  <si>
    <t>断熱等+防災リプラス 居室仕様 TWタイプ トリプルガラス（クリプトンガス）引違い（H）ガラス中央部熱貫流率Ug0.85以下大（L）</t>
  </si>
  <si>
    <t>003RRIHHSSM</t>
  </si>
  <si>
    <t>断熱等+防災リプラス 居室仕様 TWタイプ トリプルガラス（クリプトンガス）引違い（H）ガラス中央部熱貫流率Ug0.85以下中（M）</t>
  </si>
  <si>
    <t>003RRIHHSSS</t>
  </si>
  <si>
    <t>断熱等+防災リプラス 居室仕様 TWタイプ トリプルガラス（クリプトンガス）引違い（H）ガラス中央部熱貫流率Ug0.85以下小（S）</t>
  </si>
  <si>
    <t>003RRIHHSSX</t>
  </si>
  <si>
    <t>断熱等+防災リプラス 居室仕様 TWタイプ トリプルガラス（クリプトンガス）引違い（H）ガラス中央部熱貫流率Ug0.85以下極小（X）</t>
  </si>
  <si>
    <t>003RRIHK7ZL</t>
  </si>
  <si>
    <t>断熱等+防災リプラス 居室仕様 TWタイプ トリプルガラス（クリプトンガス）引違い（H）ガラス日射熱取得率：η 0.65以下大（L）</t>
  </si>
  <si>
    <t>003RRIHK7ZM</t>
  </si>
  <si>
    <t>断熱等+防災リプラス 居室仕様 TWタイプ トリプルガラス（クリプトンガス）引違い（H）ガラス日射熱取得率：η 0.65以下中（M）</t>
  </si>
  <si>
    <t>003RRIHK7ZS</t>
  </si>
  <si>
    <t>断熱等+防災リプラス 居室仕様 TWタイプ トリプルガラス（クリプトンガス）引違い（H）ガラス日射熱取得率：η 0.65以下小（S）</t>
  </si>
  <si>
    <t>003RRKPSPKL</t>
  </si>
  <si>
    <t>防音リプラス アタッチ枠 TW用 複層ガラス 横すべり出し窓 オペレーター、高所用横すべり出し窓 プロジェクト（P）一方が公称3mm以上、他方が公称3mm以上※中空層は6mm以上16mm以下の1層とする大（L）</t>
  </si>
  <si>
    <t>003RRKPSPKM</t>
  </si>
  <si>
    <t>防音リプラス アタッチ枠 TW用 複層ガラス 横すべり出し窓 オペレーター、高所用横すべり出し窓 プロジェクト（P）一方が公称3mm以上、他方が公称3mm以上※中空層は6mm以上16mm以下の1層とする中（M）</t>
  </si>
  <si>
    <t>003RRKPSPKS</t>
  </si>
  <si>
    <t>防音リプラス アタッチ枠 TW用 複層ガラス 横すべり出し窓 オペレーター、高所用横すべり出し窓 プロジェクト（P）一方が公称3mm以上、他方が公称3mm以上※中空層は6mm以上16mm以下の1層とする小（S）</t>
  </si>
  <si>
    <t>003RRMTSPKL</t>
  </si>
  <si>
    <t>防音リプラス アタッチ枠 TW用 複層ガラス 縦すべり出し窓 オペレーター開き（T）一方が公称3mm以上、他方が公称3mm以上※中空層は6mm以上16mm以下の1層とする大（L）</t>
  </si>
  <si>
    <t>003RRMTSPKM</t>
  </si>
  <si>
    <t>防音リプラス アタッチ枠 TW用 複層ガラス 縦すべり出し窓 オペレーター開き（T）一方が公称3mm以上、他方が公称3mm以上※中空層は6mm以上16mm以下の1層とする中（M）</t>
  </si>
  <si>
    <t>003RRMTSPKS</t>
  </si>
  <si>
    <t>防音リプラス アタッチ枠 TW用 複層ガラス 縦すべり出し窓 オペレーター開き（T）一方が公称3mm以上、他方が公称3mm以上※中空層は6mm以上16mm以下の1層とする小（S）</t>
  </si>
  <si>
    <t>003RRLHSPKL</t>
  </si>
  <si>
    <t>防音リプラス 居室仕様 TWタイプ 複層ガラス引違い（H）一方が公称3mm以上、他方が公称3mm以上※中空層は6mm以上16mm以下の1層とする大（L）</t>
  </si>
  <si>
    <t>003RRLHSPKM</t>
  </si>
  <si>
    <t>防音リプラス 居室仕様 TWタイプ 複層ガラス引違い（H）一方が公称3mm以上、他方が公称3mm以上※中空層は6mm以上16mm以下の1層とする中（M）</t>
  </si>
  <si>
    <t>003RRLHSPKS</t>
  </si>
  <si>
    <t>防音リプラス 居室仕様 TWタイプ 複層ガラス引違い（H）一方が公称3mm以上、他方が公称3mm以上※中空層は6mm以上16mm以下の1層とする小（S）</t>
  </si>
  <si>
    <t>003RRKPDPLL</t>
  </si>
  <si>
    <t>防災リプラス アタッチ枠 TW用 複層ガラス 横すべり出し窓 オペレーター、高所用横すべり出し窓 プロジェクト（P）防災安全合わせガラス大（L）</t>
  </si>
  <si>
    <t>003RRKPDPLM</t>
  </si>
  <si>
    <t>防災リプラス アタッチ枠 TW用 複層ガラス 横すべり出し窓 オペレーター、高所用横すべり出し窓 プロジェクト（P）防災安全合わせガラス中（M）</t>
  </si>
  <si>
    <t>003RRKPDPLS</t>
  </si>
  <si>
    <t>防災リプラス アタッチ枠 TW用 複層ガラス 横すべり出し窓 オペレーター、高所用横すべり出し窓 プロジェクト（P）防災安全合わせガラス小（S）</t>
  </si>
  <si>
    <t>003RRMTDPLL</t>
  </si>
  <si>
    <t>防災リプラス アタッチ枠 TW用 複層ガラス 縦すべり出し窓 オペレーター開き（T）防災安全合わせガラス大（L）</t>
  </si>
  <si>
    <t>003RRMTDPLM</t>
  </si>
  <si>
    <t>防災リプラス アタッチ枠 TW用 複層ガラス 縦すべり出し窓 オペレーター開き（T）防災安全合わせガラス中（M）</t>
  </si>
  <si>
    <t>003RRMTDPLS</t>
  </si>
  <si>
    <t>防災リプラス アタッチ枠 TW用 複層ガラス 縦すべり出し窓 オペレーター開き（T）防災安全合わせガラス小（S）</t>
  </si>
  <si>
    <t>003RRLHDPLL</t>
  </si>
  <si>
    <t>防災リプラス 居室仕様 TWタイプ 複層ガラス引違い（H）防災安全合わせガラス大（L）</t>
  </si>
  <si>
    <t>003RRLHDPLM</t>
  </si>
  <si>
    <t>防災リプラス 居室仕様 TWタイプ 複層ガラス引違い（H）防災安全合わせガラス中（M）</t>
  </si>
  <si>
    <t>003RRLHDPLS</t>
  </si>
  <si>
    <t>防災リプラス 居室仕様 TWタイプ 複層ガラス引違い（H）防災安全合わせガラス小（S）</t>
  </si>
  <si>
    <t>003RRJHDPLL</t>
  </si>
  <si>
    <t>防災リプラス 居室仕様 TWタイプ トリプルガラス（アルゴンガス）引違い（H）防災安全合わせガラス大（L）</t>
  </si>
  <si>
    <t>003RRJHDPLM</t>
  </si>
  <si>
    <t>防災リプラス 居室仕様 TWタイプ トリプルガラス（アルゴンガス）引違い（H）防災安全合わせガラス中（M）</t>
  </si>
  <si>
    <t>003RRJHDPLS</t>
  </si>
  <si>
    <t>防災リプラス 居室仕様 TWタイプ トリプルガラス（アルゴンガス）引違い（H）防災安全合わせガラス小（S）</t>
  </si>
  <si>
    <t>003RRIHDPLL</t>
  </si>
  <si>
    <t>防災リプラス 居室仕様 TWタイプ トリプルガラス（クリプトンガス）引違い（H）防災安全合わせガラス大（L）</t>
  </si>
  <si>
    <t>003RRIHDPLM</t>
  </si>
  <si>
    <t>防災リプラス 居室仕様 TWタイプ トリプルガラス（クリプトンガス）引違い（H）防災安全合わせガラス中（M）</t>
  </si>
  <si>
    <t>003RRIHDPLS</t>
  </si>
  <si>
    <t>防災リプラス 居室仕様 TWタイプ トリプルガラス（クリプトンガス）引違い（H）防災安全合わせガラス小（S）</t>
  </si>
  <si>
    <t>003RRLHCPJL</t>
  </si>
  <si>
    <t>防犯リプラス 居室仕様 TWタイプ 複層ガラス引違い（H）防犯建物部品に適合するガラス大（L）</t>
  </si>
  <si>
    <t>003RRLHCPJM</t>
  </si>
  <si>
    <t>防犯リプラス 居室仕様 TWタイプ 複層ガラス引違い（H）防犯建物部品に適合するガラス中（M）</t>
  </si>
  <si>
    <t>003RRLHCPJS</t>
  </si>
  <si>
    <t>防犯リプラス 居室仕様 TWタイプ 複層ガラス引違い（H）防犯建物部品に適合するガラス小（S）</t>
  </si>
  <si>
    <t>003RRJHCPJL</t>
  </si>
  <si>
    <t>防犯リプラス 居室仕様 TWタイプ トリプルガラス（アルゴンガス）引違い（H）防犯建物部品に適合するガラス大（L）</t>
  </si>
  <si>
    <t>003RRJHCPJM</t>
  </si>
  <si>
    <t>防犯リプラス 居室仕様 TWタイプ トリプルガラス（アルゴンガス）引違い（H）防犯建物部品に適合するガラス中（M）</t>
  </si>
  <si>
    <t>003RRJHCPJS</t>
  </si>
  <si>
    <t>防犯リプラス 居室仕様 TWタイプ トリプルガラス（アルゴンガス）引違い（H）防犯建物部品に適合するガラス小（S）</t>
  </si>
  <si>
    <t>003RRIHCPJL</t>
  </si>
  <si>
    <t>防犯リプラス 居室仕様 TWタイプ トリプルガラス（クリプトンガス）引違い（H）防犯建物部品に適合するガラス大（L）</t>
  </si>
  <si>
    <t>003RRIHCPJM</t>
  </si>
  <si>
    <t>防犯リプラス 居室仕様 TWタイプ トリプルガラス（クリプトンガス）引違い（H）防犯建物部品に適合するガラス中（M）</t>
  </si>
  <si>
    <t>003RRIHCPJS</t>
  </si>
  <si>
    <t>防犯リプラス 居室仕様 TWタイプ トリプルガラス（クリプトンガス）引違い（H）防犯建物部品に適合するガラス小（S）</t>
  </si>
  <si>
    <t>ガラス中央部熱貫流率Ug0.64以下</t>
  </si>
  <si>
    <t>003KDKTEPPL</t>
  </si>
  <si>
    <t>断熱等ＴＷ（トリプルガラス）縦すべり出し窓オペレーター（アルゴンガス）開き（T）ガラス中央部熱貫流率Ug0.64以下大（L）</t>
  </si>
  <si>
    <t>003KDKTEPPM</t>
  </si>
  <si>
    <t>断熱等ＴＷ（トリプルガラス）縦すべり出し窓オペレーター（アルゴンガス）開き（T）ガラス中央部熱貫流率Ug0.64以下中（M）</t>
  </si>
  <si>
    <t>003KDKTEPPS</t>
  </si>
  <si>
    <t>断熱等ＴＷ（トリプルガラス）縦すべり出し窓オペレーター（アルゴンガス）開き（T）ガラス中央部熱貫流率Ug0.64以下小（S）</t>
  </si>
  <si>
    <t>003KDKTEPPX</t>
  </si>
  <si>
    <t>断熱等ＴＷ（トリプルガラス）縦すべり出し窓オペレーター（アルゴンガス）開き（T）ガラス中央部熱貫流率Ug0.64以下極小（X）</t>
  </si>
  <si>
    <t>003KDKPEPPL</t>
  </si>
  <si>
    <t>断熱等ＴＷ（トリプルガラス）横すべり出し窓オペレーター、高所用横すべり出し窓（アルゴンガス）プロジェクト（P）ガラス中央部熱貫流率Ug0.64以下大（L）</t>
  </si>
  <si>
    <t>003KDKPEPPM</t>
  </si>
  <si>
    <t>断熱等ＴＷ（トリプルガラス）横すべり出し窓オペレーター、高所用横すべり出し窓（アルゴンガス）プロジェクト（P）ガラス中央部熱貫流率Ug0.64以下中（M）</t>
  </si>
  <si>
    <t>003KDKPEPPS</t>
  </si>
  <si>
    <t>断熱等ＴＷ（トリプルガラス）横すべり出し窓オペレーター、高所用横すべり出し窓（アルゴンガス）プロジェクト（P）ガラス中央部熱貫流率Ug0.64以下小（S）</t>
  </si>
  <si>
    <t>003KDKPEPPX</t>
  </si>
  <si>
    <t>断熱等ＴＷ（トリプルガラス）横すべり出し窓オペレーター、高所用横すべり出し窓（アルゴンガス）プロジェクト（P）ガラス中央部熱貫流率Ug0.64以下極小（X）</t>
  </si>
  <si>
    <t>003KGBFESSL</t>
  </si>
  <si>
    <t>断熱等サーモスⅡ-H ＦＩＸ窓（外押縁タイプ）FIX（F）ガラス中央部熱貫流率Ug1.2以下大（L）</t>
  </si>
  <si>
    <t>003KGBFESSM</t>
  </si>
  <si>
    <t>断熱等サーモスⅡ-H ＦＩＸ窓（外押縁タイプ）FIX（F）ガラス中央部熱貫流率Ug1.2以下中（M）</t>
  </si>
  <si>
    <t>003KGBFESSS</t>
  </si>
  <si>
    <t>断熱等サーモスⅡ-H ＦＩＸ窓（外押縁タイプ）FIX（F）ガラス中央部熱貫流率Ug1.2以下小（S）</t>
  </si>
  <si>
    <t>003KGBFESSX</t>
  </si>
  <si>
    <t>断熱等サーモスⅡ-H ＦＩＸ窓（外押縁タイプ）FIX（F）ガラス中央部熱貫流率Ug1.2以下極小（X）</t>
  </si>
  <si>
    <t>003KGCFESSL</t>
  </si>
  <si>
    <t>断熱等サーモスＬ ＦＩＸ窓（外押縁タイプ）FIX（F）ガラス中央部熱貫流率Ug1.2以下大（L）</t>
  </si>
  <si>
    <t>003KGCFESSM</t>
  </si>
  <si>
    <t>断熱等サーモスＬ ＦＩＸ窓（外押縁タイプ）FIX（F）ガラス中央部熱貫流率Ug1.2以下中（M）</t>
  </si>
  <si>
    <t>003KGCFESSS</t>
  </si>
  <si>
    <t>断熱等サーモスＬ ＦＩＸ窓（外押縁タイプ）FIX（F）ガラス中央部熱貫流率Ug1.2以下小（S）</t>
  </si>
  <si>
    <t>003KGCFESSX</t>
  </si>
  <si>
    <t>断熱等サーモスＬ ＦＩＸ窓（外押縁タイプ）FIX（F）ガラス中央部熱貫流率Ug1.2以下極小（X）</t>
  </si>
  <si>
    <t>003KGDTEAAL</t>
  </si>
  <si>
    <t>断熱等サーモスⅡ-H テラスドア、勝手口ドア開き（T）ガラス中央部熱貫流率Ug1.2以下大（L）</t>
  </si>
  <si>
    <t>サーモスⅡ-H テラスドア、勝手口ドア開き（T）</t>
  </si>
  <si>
    <t>003KGDTEAAM</t>
  </si>
  <si>
    <t>断熱等サーモスⅡ-H テラスドア、勝手口ドア開き（T）ガラス中央部熱貫流率Ug1.2以下中（M）</t>
  </si>
  <si>
    <t>003KGDTEAAS</t>
  </si>
  <si>
    <t>断熱等サーモスⅡ-H テラスドア、勝手口ドア開き（T）ガラス中央部熱貫流率Ug1.2以下小（S）</t>
  </si>
  <si>
    <t>003KGETEAAL</t>
  </si>
  <si>
    <t>断熱等サーモスＬ テラスドア、勝手口ドア開き（T）ガラス中央部熱貫流率Ug1.2以下大（L）</t>
  </si>
  <si>
    <t>サーモスＬ テラスドア、勝手口ドア開き（T）</t>
  </si>
  <si>
    <t>003KGETEAAM</t>
  </si>
  <si>
    <t>断熱等サーモスＬ テラスドア、勝手口ドア開き（T）ガラス中央部熱貫流率Ug1.2以下中（M）</t>
  </si>
  <si>
    <t>003KGETEAAS</t>
  </si>
  <si>
    <t>断熱等サーモスＬ テラスドア、勝手口ドア開き（T）ガラス中央部熱貫流率Ug1.2以下小（S）</t>
  </si>
  <si>
    <t>リシェント勝手口ドア 断熱仕様 トリプルガラス(クリプトンガス入り)仕様（シリンダー無し）（24年6月終息）</t>
  </si>
  <si>
    <t>ガラス中央部熱貫流率Ug0.76以下</t>
  </si>
  <si>
    <t>003DFQTEAAS</t>
  </si>
  <si>
    <t>断熱等リシェント勝手口ドア 断熱仕様 トリプルガラス(クリプトンガス入り)仕様（シリンダー無し）（24年6月終息）開き（T）ガラス中央部熱貫流率Ug0.76以下小（S）</t>
  </si>
  <si>
    <t>リシェント勝手口ドア 断熱仕様 トリプルガラス(クリプトンガス入り)仕様（シリンダー無し）（24年6月終息）開き（T）</t>
  </si>
  <si>
    <t>003DFQTEAAM</t>
  </si>
  <si>
    <t>断熱等リシェント勝手口ドア 断熱仕様 トリプルガラス(クリプトンガス入り)仕様（シリンダー無し）（24年6月終息）開き（T）ガラス中央部熱貫流率Ug0.76以下中（M）</t>
  </si>
  <si>
    <t>003DFQTEAAL</t>
  </si>
  <si>
    <t>断熱等リシェント勝手口ドア 断熱仕様 トリプルガラス(クリプトンガス入り)仕様（シリンダー無し）（24年6月終息）開き（T）ガラス中央部熱貫流率Ug0.76以下大（L）</t>
  </si>
  <si>
    <t>リシェント勝手口ドア 断熱仕様 トリプルガラス(クリプトンガス入り)仕様（シリンダー無し）（24年6月終息）［８地域向け］</t>
  </si>
  <si>
    <t>003DFQTR7ZS</t>
  </si>
  <si>
    <t>断熱等リシェント勝手口ドア 断熱仕様 トリプルガラス(クリプトンガス入り)仕様（シリンダー無し）（24年6月終息）［８地域向け］開き（T）ガラス日射熱取得率：η 0.65以下小（S）</t>
  </si>
  <si>
    <t>リシェント勝手口ドア 断熱仕様 トリプルガラス(クリプトンガス入り)仕様（シリンダー無し）（24年6月終息）［８地域向け］開き（T）</t>
  </si>
  <si>
    <t>003DFQTR7ZM</t>
  </si>
  <si>
    <t>断熱等リシェント勝手口ドア 断熱仕様 トリプルガラス(クリプトンガス入り)仕様（シリンダー無し）（24年6月終息）［８地域向け］開き（T）ガラス日射熱取得率：η 0.65以下中（M）</t>
  </si>
  <si>
    <t>003DFQTR7ZL</t>
  </si>
  <si>
    <t>断熱等リシェント勝手口ドア 断熱仕様 トリプルガラス(クリプトンガス入り)仕様（シリンダー無し）（24年6月終息）［８地域向け］開き（T）ガラス日射熱取得率：η 0.65以下大（L）</t>
  </si>
  <si>
    <t>003KDKTHPPL</t>
  </si>
  <si>
    <t>断熱等+防災ＴＷ（トリプルガラス）縦すべり出し窓オペレーター（アルゴンガス）開き（T）ガラス中央部熱貫流率Ug0.64以下大（L）</t>
  </si>
  <si>
    <t>003KDKTHPPM</t>
  </si>
  <si>
    <t>断熱等+防災ＴＷ（トリプルガラス）縦すべり出し窓オペレーター（アルゴンガス）開き（T）ガラス中央部熱貫流率Ug0.64以下中（M）</t>
  </si>
  <si>
    <t>003KDKTHPPS</t>
  </si>
  <si>
    <t>断熱等+防災ＴＷ（トリプルガラス）縦すべり出し窓オペレーター（アルゴンガス）開き（T）ガラス中央部熱貫流率Ug0.64以下小（S）</t>
  </si>
  <si>
    <t>003KDKTHPPX</t>
  </si>
  <si>
    <t>断熱等+防災ＴＷ（トリプルガラス）縦すべり出し窓オペレーター（アルゴンガス）開き（T）ガラス中央部熱貫流率Ug0.64以下極小（X）</t>
  </si>
  <si>
    <t>003KDKPHPPL</t>
  </si>
  <si>
    <t>断熱等+防災ＴＷ（トリプルガラス）横すべり出し窓オペレーター、高所用横すべり出し窓（アルゴンガス）プロジェクト（P）ガラス中央部熱貫流率Ug0.64以下大（L）</t>
  </si>
  <si>
    <t>003KDKPHPPM</t>
  </si>
  <si>
    <t>断熱等+防災ＴＷ（トリプルガラス）横すべり出し窓オペレーター、高所用横すべり出し窓（アルゴンガス）プロジェクト（P）ガラス中央部熱貫流率Ug0.64以下中（M）</t>
  </si>
  <si>
    <t>003KDKPHPPS</t>
  </si>
  <si>
    <t>断熱等+防災ＴＷ（トリプルガラス）横すべり出し窓オペレーター、高所用横すべり出し窓（アルゴンガス）プロジェクト（P）ガラス中央部熱貫流率Ug0.64以下小（S）</t>
  </si>
  <si>
    <t>003KDKPHPPX</t>
  </si>
  <si>
    <t>断熱等+防災ＴＷ（トリプルガラス）横すべり出し窓オペレーター、高所用横すべり出し窓（アルゴンガス）プロジェクト（P）ガラス中央部熱貫流率Ug0.64以下極小（X）</t>
  </si>
  <si>
    <t>003KGBFHSSL</t>
  </si>
  <si>
    <t>断熱等+防災サーモスⅡ-H ＦＩＸ窓（外押縁タイプ）FIX（F）ガラス中央部熱貫流率Ug1.2以下大（L）</t>
  </si>
  <si>
    <t>003KGBFHSSM</t>
  </si>
  <si>
    <t>断熱等+防災サーモスⅡ-H ＦＩＸ窓（外押縁タイプ）FIX（F）ガラス中央部熱貫流率Ug1.2以下中（M）</t>
  </si>
  <si>
    <t>003KGBFHSSS</t>
  </si>
  <si>
    <t>断熱等+防災サーモスⅡ-H ＦＩＸ窓（外押縁タイプ）FIX（F）ガラス中央部熱貫流率Ug1.2以下小（S）</t>
  </si>
  <si>
    <t>003KGBFHSSX</t>
  </si>
  <si>
    <t>断熱等+防災サーモスⅡ-H ＦＩＸ窓（外押縁タイプ）FIX（F）ガラス中央部熱貫流率Ug1.2以下極小（X）</t>
  </si>
  <si>
    <t>003KGCFHSSL</t>
  </si>
  <si>
    <t>断熱等+防災サーモスＬ ＦＩＸ窓（外押縁タイプ）FIX（F）ガラス中央部熱貫流率Ug1.2以下大（L）</t>
  </si>
  <si>
    <t>003KGCFHSSM</t>
  </si>
  <si>
    <t>断熱等+防災サーモスＬ ＦＩＸ窓（外押縁タイプ）FIX（F）ガラス中央部熱貫流率Ug1.2以下中（M）</t>
  </si>
  <si>
    <t>003KGCFHSSS</t>
  </si>
  <si>
    <t>断熱等+防災サーモスＬ ＦＩＸ窓（外押縁タイプ）FIX（F）ガラス中央部熱貫流率Ug1.2以下小（S）</t>
  </si>
  <si>
    <t>003KGCFHSSX</t>
  </si>
  <si>
    <t>断熱等+防災サーモスＬ ＦＩＸ窓（外押縁タイプ）FIX（F）ガラス中央部熱貫流率Ug1.2以下極小（X）</t>
  </si>
  <si>
    <t>003KGDTHAAL</t>
  </si>
  <si>
    <t>断熱等+防災サーモスⅡ-H テラスドア、勝手口ドア開き（T）ガラス中央部熱貫流率Ug1.2以下大（L）</t>
  </si>
  <si>
    <t>003KGDTHAAM</t>
  </si>
  <si>
    <t>断熱等+防災サーモスⅡ-H テラスドア、勝手口ドア開き（T）ガラス中央部熱貫流率Ug1.2以下中（M）</t>
  </si>
  <si>
    <t>003KGDTHAAS</t>
  </si>
  <si>
    <t>断熱等+防災サーモスⅡ-H テラスドア、勝手口ドア開き（T）ガラス中央部熱貫流率Ug1.2以下小（S）</t>
  </si>
  <si>
    <t>003KGETHAAL</t>
  </si>
  <si>
    <t>断熱等+防災サーモスＬ テラスドア、勝手口ドア開き（T）ガラス中央部熱貫流率Ug1.2以下大（L）</t>
  </si>
  <si>
    <t>003KGETHAAM</t>
  </si>
  <si>
    <t>断熱等+防災サーモスＬ テラスドア、勝手口ドア開き（T）ガラス中央部熱貫流率Ug1.2以下中（M）</t>
  </si>
  <si>
    <t>003KGETHAAS</t>
  </si>
  <si>
    <t>断熱等+防災サーモスＬ テラスドア、勝手口ドア開き（T）ガラス中央部熱貫流率Ug1.2以下小（S）</t>
  </si>
  <si>
    <t>003KDKTXPPL</t>
  </si>
  <si>
    <t>断熱等+防犯ＴＷ（トリプルガラス）縦すべり出し窓オペレーター（アルゴンガス）開き（T）ガラス中央部熱貫流率Ug0.64以下大（L）</t>
  </si>
  <si>
    <t>003KDKTXPPM</t>
  </si>
  <si>
    <t>断熱等+防犯ＴＷ（トリプルガラス）縦すべり出し窓オペレーター（アルゴンガス）開き（T）ガラス中央部熱貫流率Ug0.64以下中（M）</t>
  </si>
  <si>
    <t>003KDKTXPPS</t>
  </si>
  <si>
    <t>断熱等+防犯ＴＷ（トリプルガラス）縦すべり出し窓オペレーター（アルゴンガス）開き（T）ガラス中央部熱貫流率Ug0.64以下小（S）</t>
  </si>
  <si>
    <t>003KDKTXPPX</t>
  </si>
  <si>
    <t>断熱等+防犯ＴＷ（トリプルガラス）縦すべり出し窓オペレーター（アルゴンガス）開き（T）ガラス中央部熱貫流率Ug0.64以下極小（X）</t>
  </si>
  <si>
    <t>003KDKPXPPL</t>
  </si>
  <si>
    <t>断熱等+防犯ＴＷ（トリプルガラス）横すべり出し窓オペレーター（アルゴンガス）プロジェクト（P）ガラス中央部熱貫流率Ug0.64以下大（L）</t>
  </si>
  <si>
    <t>003KDKPXPPM</t>
  </si>
  <si>
    <t>断熱等+防犯ＴＷ（トリプルガラス）横すべり出し窓オペレーター（アルゴンガス）プロジェクト（P）ガラス中央部熱貫流率Ug0.64以下中（M）</t>
  </si>
  <si>
    <t>003KDKPXPPS</t>
  </si>
  <si>
    <t>断熱等+防犯ＴＷ（トリプルガラス）横すべり出し窓オペレーター（アルゴンガス）プロジェクト（P）ガラス中央部熱貫流率Ug0.64以下小（S）</t>
  </si>
  <si>
    <t>003KDKPXPPX</t>
  </si>
  <si>
    <t>断熱等+防犯ＴＷ（トリプルガラス）横すべり出し窓オペレーター（アルゴンガス）プロジェクト（P）ガラス中央部熱貫流率Ug0.64以下極小（X）</t>
  </si>
  <si>
    <t>003KGDTXAAL</t>
  </si>
  <si>
    <t>断熱等+防犯サーモスⅡ-H テラスドア、勝手口ドア開き（T）ガラス中央部熱貫流率Ug1.2以下大（L）</t>
  </si>
  <si>
    <t>003KGDTXAAM</t>
  </si>
  <si>
    <t>断熱等+防犯サーモスⅡ-H テラスドア、勝手口ドア開き（T）ガラス中央部熱貫流率Ug1.2以下中（M）</t>
  </si>
  <si>
    <t>003KGDTXAAS</t>
  </si>
  <si>
    <t>断熱等+防犯サーモスⅡ-H テラスドア、勝手口ドア開き（T）ガラス中央部熱貫流率Ug1.2以下小（S）</t>
  </si>
  <si>
    <t>003KGETXAAL</t>
  </si>
  <si>
    <t>断熱等+防犯サーモスＬ テラスドア、勝手口ドア開き（T）ガラス中央部熱貫流率Ug1.2以下大（L）</t>
  </si>
  <si>
    <t>003KGETXAAM</t>
  </si>
  <si>
    <t>断熱等+防犯サーモスＬ テラスドア、勝手口ドア開き（T）ガラス中央部熱貫流率Ug1.2以下中（M）</t>
  </si>
  <si>
    <t>003KGETXAAS</t>
  </si>
  <si>
    <t>断熱等+防犯サーモスＬ テラスドア、勝手口ドア開き（T）ガラス中央部熱貫流率Ug1.2以下小（S）</t>
  </si>
  <si>
    <t>003KDDTEDDL</t>
  </si>
  <si>
    <t>断熱等防火戸ＦＧ－Ａ 縦すべり出し窓カムラッチ開き（T）ガラス中央部熱貫流率Ug1.8以下大（L）</t>
  </si>
  <si>
    <t>003KDDTEDDM</t>
  </si>
  <si>
    <t>断熱等防火戸ＦＧ－Ａ 縦すべり出し窓カムラッチ開き（T）ガラス中央部熱貫流率Ug1.8以下中（M）</t>
  </si>
  <si>
    <t>003KDDTEDDS</t>
  </si>
  <si>
    <t>断熱等防火戸ＦＧ－Ａ 縦すべり出し窓カムラッチ開き（T）ガラス中央部熱貫流率Ug1.8以下小（S）</t>
  </si>
  <si>
    <t>003KDDUEDDL</t>
  </si>
  <si>
    <t>断熱等防火戸ＦＧ－Ａ 上げ下げ窓、面格子付上げ下げ窓上げ下げ（U）ガラス中央部熱貫流率Ug1.8以下大（L）</t>
  </si>
  <si>
    <t>003KDDUEDDM</t>
  </si>
  <si>
    <t>断熱等防火戸ＦＧ－Ａ 上げ下げ窓、面格子付上げ下げ窓上げ下げ（U）ガラス中央部熱貫流率Ug1.8以下中（M）</t>
  </si>
  <si>
    <t>003KDDUEDDS</t>
  </si>
  <si>
    <t>断熱等防火戸ＦＧ－Ａ 上げ下げ窓、面格子付上げ下げ窓上げ下げ（U）ガラス中央部熱貫流率Ug1.8以下小（S）</t>
  </si>
  <si>
    <t>003KDDPEDDL</t>
  </si>
  <si>
    <t>断熱等防火戸ＦＧ－Ａ 横すべり出し窓カムラッチ、外倒し窓、内倒し窓プロジェクト（P）ガラス中央部熱貫流率Ug1.8以下大（L）</t>
  </si>
  <si>
    <t>003KDDPEDDM</t>
  </si>
  <si>
    <t>断熱等防火戸ＦＧ－Ａ 横すべり出し窓カムラッチ、外倒し窓、内倒し窓プロジェクト（P）ガラス中央部熱貫流率Ug1.8以下中（M）</t>
  </si>
  <si>
    <t>003KDDPEDDS</t>
  </si>
  <si>
    <t>断熱等防火戸ＦＧ－Ａ 横すべり出し窓カムラッチ、外倒し窓、内倒し窓プロジェクト（P）ガラス中央部熱貫流率Ug1.8以下小（S）</t>
  </si>
  <si>
    <t>003KFBHEBBL</t>
  </si>
  <si>
    <t>断熱等防火戸ＦＧ－Ａシャッター付引違い窓引違い（H）ガラス中央部熱貫流率Ug1.6以下大（L）</t>
  </si>
  <si>
    <t>003KFBHEBBM</t>
  </si>
  <si>
    <t>断熱等防火戸ＦＧ－Ａシャッター付引違い窓引違い（H）ガラス中央部熱貫流率Ug1.6以下中（M）</t>
  </si>
  <si>
    <t>003KFBHEBBS</t>
  </si>
  <si>
    <t>断熱等防火戸ＦＧ－Ａシャッター付引違い窓引違い（H）ガラス中央部熱貫流率Ug1.6以下小（S）</t>
  </si>
  <si>
    <t>003KFAHECCL</t>
  </si>
  <si>
    <t>断熱等防火戸ＦＧ－Ｈシャッター付引違い窓（ブリッジ枠）引違い（H）ガラス中央部熱貫流率Ug1.8以下大（L）</t>
  </si>
  <si>
    <t>003KFAHECCM</t>
  </si>
  <si>
    <t>断熱等防火戸ＦＧ－Ｈシャッター付引違い窓（ブリッジ枠）引違い（H）ガラス中央部熱貫流率Ug1.8以下中（M）</t>
  </si>
  <si>
    <t>003KFAHECCS</t>
  </si>
  <si>
    <t>断熱等防火戸ＦＧ－Ｈシャッター付引違い窓（ブリッジ枠）引違い（H）ガラス中央部熱貫流率Ug1.8以下小（S）</t>
  </si>
  <si>
    <t>003KFBHXBBL</t>
  </si>
  <si>
    <t>断熱等+防犯防火戸ＦＧ－Ａシャッター付引違い窓引違い（H）ガラス中央部熱貫流率Ug1.6以下大（L）</t>
  </si>
  <si>
    <t>003KFBHXBBM</t>
  </si>
  <si>
    <t>断熱等+防犯防火戸ＦＧ－Ａシャッター付引違い窓引違い（H）ガラス中央部熱貫流率Ug1.6以下中（M）</t>
  </si>
  <si>
    <t>003KFBHXBBS</t>
  </si>
  <si>
    <t>断熱等+防犯防火戸ＦＧ－Ａシャッター付引違い窓引違い（H）ガラス中央部熱貫流率Ug1.6以下小（S）</t>
  </si>
  <si>
    <t>003KFAHXCCL</t>
  </si>
  <si>
    <t>断熱等+防犯防火戸ＦＧ－Ｈシャッター付引違い窓（ブリッジ枠）引違い（H）ガラス中央部熱貫流率Ug1.8以下大（L）</t>
  </si>
  <si>
    <t>003KFAHXCCM</t>
  </si>
  <si>
    <t>断熱等+防犯防火戸ＦＧ－Ｈシャッター付引違い窓（ブリッジ枠）引違い（H）ガラス中央部熱貫流率Ug1.8以下中（M）</t>
  </si>
  <si>
    <t>003KFAHXCCS</t>
  </si>
  <si>
    <t>断熱等+防犯防火戸ＦＧ－Ｈシャッター付引違い窓（ブリッジ枠）引違い（H）ガラス中央部熱貫流率Ug1.8以下小（S）</t>
  </si>
  <si>
    <t>003KFBHHBBL</t>
  </si>
  <si>
    <t>断熱等+防災防火戸ＦＧ－Ａシャッター付引違い窓引違い（H）ガラス中央部熱貫流率Ug1.6以下大（L）</t>
  </si>
  <si>
    <t>003KFBHHBBM</t>
  </si>
  <si>
    <t>断熱等+防災防火戸ＦＧ－Ａシャッター付引違い窓引違い（H）ガラス中央部熱貫流率Ug1.6以下中（M）</t>
  </si>
  <si>
    <t>003KFBHHBBS</t>
  </si>
  <si>
    <t>断熱等+防災防火戸ＦＧ－Ａシャッター付引違い窓引違い（H）ガラス中央部熱貫流率Ug1.6以下小（S）</t>
  </si>
  <si>
    <t>003KFAHHCCL</t>
  </si>
  <si>
    <t>断熱等+防災防火戸ＦＧ－Ｈシャッター付引違い窓（ブリッジ枠）引違い（H）ガラス中央部熱貫流率Ug1.8以下大（L）</t>
  </si>
  <si>
    <t>003KFAHHCCM</t>
  </si>
  <si>
    <t>断熱等+防災防火戸ＦＧ－Ｈシャッター付引違い窓（ブリッジ枠）引違い（H）ガラス中央部熱貫流率Ug1.8以下中（M）</t>
  </si>
  <si>
    <t>003KFAHHCCS</t>
  </si>
  <si>
    <t>断熱等+防災防火戸ＦＧ－Ｈシャッター付引違い窓（ブリッジ枠）引違い（H）ガラス中央部熱貫流率Ug1.8以下小（S）</t>
  </si>
  <si>
    <t>LW収納部FIX仕様(トリプルガラス)</t>
  </si>
  <si>
    <t>ガラス中央部熱貫流率Ug0.66以下</t>
  </si>
  <si>
    <t>003LFTHESSS</t>
  </si>
  <si>
    <t>断熱等LW収納部FIX仕様(トリプルガラス)引違い（H）ガラス中央部熱貫流率Ug0.66以下小（S）</t>
  </si>
  <si>
    <t>LW収納部FIX仕様(トリプルガラス)引違い（H）</t>
  </si>
  <si>
    <t>003LFTHESSM</t>
  </si>
  <si>
    <t>断熱等LW収納部FIX仕様(トリプルガラス)引違い（H）ガラス中央部熱貫流率Ug0.66以下中（M）</t>
  </si>
  <si>
    <t>ガラス中央部熱貫流率Ug0.82以下</t>
  </si>
  <si>
    <t>003LFTHESSL</t>
  </si>
  <si>
    <t>M,Sサイズはガラス中央部熱貫流率Ug0.66以下</t>
  </si>
  <si>
    <t>断熱等LW収納部FIX仕様(トリプルガラス)引違い（H）ガラス中央部熱貫流率Ug0.82以下大（L）</t>
  </si>
  <si>
    <t>ガラス中央部熱貫流率Ug1.0以下</t>
  </si>
  <si>
    <t>003LFTHEAAS</t>
  </si>
  <si>
    <t>断熱等LW収納部FIX仕様(トリプルガラス)引違い（H）ガラス中央部熱貫流率Ug1.0以下小（S）</t>
  </si>
  <si>
    <t>003LFTHEAAM</t>
  </si>
  <si>
    <t>断熱等LW収納部FIX仕様(トリプルガラス)引違い（H）ガラス中央部熱貫流率Ug1.0以下中（M）</t>
  </si>
  <si>
    <t>003LFTHEAAL</t>
  </si>
  <si>
    <t>M,Sサイズはガラス中央部熱貫流率Ug1.0以下</t>
  </si>
  <si>
    <t>断熱等LW収納部FIX仕様(トリプルガラス)引違い（H）ガラス中央部熱貫流率Ug1.3以下大（L）</t>
  </si>
  <si>
    <t>003LFTHEBBS</t>
  </si>
  <si>
    <t>断熱等LW収納部FIX仕様(トリプルガラス)引違い（H）ガラス中央部熱貫流率Ug1.3以下小（S）</t>
  </si>
  <si>
    <t>003LFTHEBBM</t>
  </si>
  <si>
    <t>断熱等LW収納部FIX仕様(トリプルガラス)引違い（H）ガラス中央部熱貫流率Ug1.3以下中（M）</t>
  </si>
  <si>
    <t>LW収納部FIX仕様(複層ガラス)</t>
  </si>
  <si>
    <t>003LFPHEAAS</t>
  </si>
  <si>
    <t>断熱等LW収納部FIX仕様(複層ガラス)引違い（H）ガラス中央部熱貫流率Ug1.1以下小（S）</t>
  </si>
  <si>
    <t>LW収納部FIX仕様(複層ガラス)引違い（H）</t>
  </si>
  <si>
    <t>003LFPHEAAM</t>
  </si>
  <si>
    <t>断熱等LW収納部FIX仕様(複層ガラス)引違い（H）ガラス中央部熱貫流率Ug1.1以下中（M）</t>
  </si>
  <si>
    <t>003LFPHEAAL</t>
  </si>
  <si>
    <t>M,Sサイズはガラス中央部熱貫流率Ug1.1以下</t>
  </si>
  <si>
    <t>断熱等LW収納部FIX仕様(複層ガラス)引違い（H）ガラス中央部熱貫流率Ug1.2以下大（L）</t>
  </si>
  <si>
    <t>003LFTH2JAS</t>
  </si>
  <si>
    <t>断熱等LW収納部FIX仕様(トリプルガラス)引違い（H）ダブルLow-E三層複層 ガス層：各12mm以上小（S）</t>
  </si>
  <si>
    <t>003LFTH2JAM</t>
  </si>
  <si>
    <t>断熱等LW収納部FIX仕様(トリプルガラス)引違い（H）ダブルLow-E三層複層 ガス層：各12mm以上中（M）</t>
  </si>
  <si>
    <t>003LFTH2JAL</t>
  </si>
  <si>
    <t>断熱等LW収納部FIX仕様(トリプルガラス)引違い（H）ダブルLow-E三層複層 ガス層：各12mm以上大（L）</t>
  </si>
  <si>
    <t>003LFTH2KBS</t>
  </si>
  <si>
    <t>断熱等LW収納部FIX仕様(トリプルガラス)引違い（H）ダブルLow-E三層複層 ガス層：各12mm未満小（S）</t>
  </si>
  <si>
    <t>003LFTH2KBM</t>
  </si>
  <si>
    <t>断熱等LW収納部FIX仕様(トリプルガラス)引違い（H）ダブルLow-E三層複層 ガス層：各12mm未満中（M）</t>
  </si>
  <si>
    <t>003LFTH2KBL</t>
  </si>
  <si>
    <t>断熱等LW収納部FIX仕様(トリプルガラス)引違い（H）ダブルLow-E三層複層 ガス層：各12mm未満大（L）</t>
  </si>
  <si>
    <t>003LFTH2LBS</t>
  </si>
  <si>
    <t>断熱等LW収納部FIX仕様(トリプルガラス)引違い（H）Low-E三層複層 ガス層：各9mm以上小（S）</t>
  </si>
  <si>
    <t>003LFTH2LBM</t>
  </si>
  <si>
    <t>断熱等LW収納部FIX仕様(トリプルガラス)引違い（H）Low-E三層複層 ガス層：各9mm以上中（M）</t>
  </si>
  <si>
    <t>003LFTH2LBL</t>
  </si>
  <si>
    <t>断熱等LW収納部FIX仕様(トリプルガラス)引違い（H）Low-E三層複層 ガス層：各9mm以上大（L）</t>
  </si>
  <si>
    <t>003LFTH2MCS</t>
  </si>
  <si>
    <t>断熱等LW収納部FIX仕様(トリプルガラス)引違い（H）Low-E三層複層 ガス層：各9mm未満小（S）</t>
  </si>
  <si>
    <t>003LFTH2MCM</t>
  </si>
  <si>
    <t>断熱等LW収納部FIX仕様(トリプルガラス)引違い（H）Low-E三層複層 ガス層：各9mm未満中（M）</t>
  </si>
  <si>
    <t>003LFTH2MCL</t>
  </si>
  <si>
    <t>断熱等LW収納部FIX仕様(トリプルガラス)引違い（H）Low-E三層複層 ガス層：各9mm未満大（L）</t>
  </si>
  <si>
    <t>003LFPH2NBS</t>
  </si>
  <si>
    <t>断熱等LW収納部FIX仕様(複層ガラス)引違い（H）Low-E複層 ガス層：14mm以上小（S）</t>
  </si>
  <si>
    <t>003LFPH2NBM</t>
  </si>
  <si>
    <t>断熱等LW収納部FIX仕様(複層ガラス)引違い（H）Low-E複層 ガス層：14mm以上中（M）</t>
  </si>
  <si>
    <t>003LFPH2NBL</t>
  </si>
  <si>
    <t>断熱等LW収納部FIX仕様(複層ガラス)引違い（H）Low-E複層 ガス層：14mm以上大（L）</t>
  </si>
  <si>
    <t>003LFPH2QCS</t>
  </si>
  <si>
    <t>断熱等LW収納部FIX仕様(複層ガラス)引違い（H）Low-E複層 空気層：9mm以上小（S）</t>
  </si>
  <si>
    <t>003LFPH2QCM</t>
  </si>
  <si>
    <t>断熱等LW収納部FIX仕様(複層ガラス)引違い（H）Low-E複層 空気層：9mm以上中（M）</t>
  </si>
  <si>
    <t>003LFPH2QCL</t>
  </si>
  <si>
    <t>断熱等LW収納部FIX仕様(複層ガラス)引違い（H）Low-E複層 空気層：9mm以上大（L）</t>
  </si>
  <si>
    <t>003LFPH2SDS</t>
  </si>
  <si>
    <t>断熱等LW収納部FIX仕様(複層ガラス)引違い（H）複層 空気層：11mm以上小（S）</t>
  </si>
  <si>
    <t>003LFPH2SDM</t>
  </si>
  <si>
    <t>断熱等LW収納部FIX仕様(複層ガラス)引違い（H）複層 空気層：11mm以上中（M）</t>
  </si>
  <si>
    <t>003LFPH2SDL</t>
  </si>
  <si>
    <t>断熱等LW収納部FIX仕様(複層ガラス)引違い（H）複層 空気層：11mm以上大（L）</t>
  </si>
  <si>
    <t>003LFTHHSSS</t>
  </si>
  <si>
    <t>断熱等+防災LW収納部FIX仕様(トリプルガラス)引違い（H）ガラス中央部熱貫流率Ug0.66以下小（S）</t>
  </si>
  <si>
    <t>003LFTHHSSM</t>
  </si>
  <si>
    <t>断熱等+防災LW収納部FIX仕様(トリプルガラス)引違い（H）ガラス中央部熱貫流率Ug0.66以下中（M）</t>
  </si>
  <si>
    <t>003LFTHHSSL</t>
  </si>
  <si>
    <t>断熱等+防災LW収納部FIX仕様(トリプルガラス)引違い（H）ガラス中央部熱貫流率Ug0.82以下大（L）</t>
  </si>
  <si>
    <t>003LFTHHAAS</t>
  </si>
  <si>
    <t>断熱等+防災LW収納部FIX仕様(トリプルガラス)引違い（H）ガラス中央部熱貫流率Ug1.0以下小（S）</t>
  </si>
  <si>
    <t>003LFTHHAAM</t>
  </si>
  <si>
    <t>断熱等+防災LW収納部FIX仕様(トリプルガラス)引違い（H）ガラス中央部熱貫流率Ug1.0以下中（M）</t>
  </si>
  <si>
    <t>003LFTHHAAL</t>
  </si>
  <si>
    <t>断熱等+防災LW収納部FIX仕様(トリプルガラス)引違い（H）ガラス中央部熱貫流率Ug1.3以下大（L）</t>
  </si>
  <si>
    <t>003LFTHHBBS</t>
  </si>
  <si>
    <t>断熱等+防災LW収納部FIX仕様(トリプルガラス)引違い（H）ガラス中央部熱貫流率Ug1.3以下小（S）</t>
  </si>
  <si>
    <t>003LFTHHBBM</t>
  </si>
  <si>
    <t>断熱等+防災LW収納部FIX仕様(トリプルガラス)引違い（H）ガラス中央部熱貫流率Ug1.3以下中（M）</t>
  </si>
  <si>
    <t>003LFPHHAAS</t>
  </si>
  <si>
    <t>断熱等+防災LW収納部FIX仕様(複層ガラス)引違い（H）ガラス中央部熱貫流率Ug1.1以下小（S）</t>
  </si>
  <si>
    <t>003LFPHHAAM</t>
  </si>
  <si>
    <t>断熱等+防災LW収納部FIX仕様(複層ガラス)引違い（H）ガラス中央部熱貫流率Ug1.1以下中（M）</t>
  </si>
  <si>
    <t>003LFPHHAAL</t>
  </si>
  <si>
    <t>断熱等+防災LW収納部FIX仕様(複層ガラス)引違い（H）ガラス中央部熱貫流率Ug1.2以下大（L）</t>
  </si>
  <si>
    <t>003LFTHAJAS</t>
  </si>
  <si>
    <t>断熱等+防災LW収納部FIX仕様(トリプルガラス)引違い（H）ダブルLow-E三層複層 ガス層：各12mm以上小（S）</t>
  </si>
  <si>
    <t>003LFTHAJAM</t>
  </si>
  <si>
    <t>断熱等+防災LW収納部FIX仕様(トリプルガラス)引違い（H）ダブルLow-E三層複層 ガス層：各12mm以上中（M）</t>
  </si>
  <si>
    <t>003LFTHAJAL</t>
  </si>
  <si>
    <t>断熱等+防災LW収納部FIX仕様(トリプルガラス)引違い（H）ダブルLow-E三層複層 ガス層：各12mm以上大（L）</t>
  </si>
  <si>
    <t>003LFTHAKBS</t>
  </si>
  <si>
    <t>断熱等+防災LW収納部FIX仕様(トリプルガラス)引違い（H）ダブルLow-E三層複層 ガス層：各12mm未満小（S）</t>
  </si>
  <si>
    <t>003LFTHAKBM</t>
  </si>
  <si>
    <t>断熱等+防災LW収納部FIX仕様(トリプルガラス)引違い（H）ダブルLow-E三層複層 ガス層：各12mm未満中（M）</t>
  </si>
  <si>
    <t>003LFTHAKBL</t>
  </si>
  <si>
    <t>断熱等+防災LW収納部FIX仕様(トリプルガラス)引違い（H）ダブルLow-E三層複層 ガス層：各12mm未満大（L）</t>
  </si>
  <si>
    <t>003LFTHALBS</t>
  </si>
  <si>
    <t>断熱等+防災LW収納部FIX仕様(トリプルガラス)引違い（H）Low-E三層複層 ガス層：各9mm以上小（S）</t>
  </si>
  <si>
    <t>003LFTHALBM</t>
  </si>
  <si>
    <t>断熱等+防災LW収納部FIX仕様(トリプルガラス)引違い（H）Low-E三層複層 ガス層：各9mm以上中（M）</t>
  </si>
  <si>
    <t>003LFTHALBL</t>
  </si>
  <si>
    <t>断熱等+防災LW収納部FIX仕様(トリプルガラス)引違い（H）Low-E三層複層 ガス層：各9mm以上大（L）</t>
  </si>
  <si>
    <t>003LFTHAMCS</t>
  </si>
  <si>
    <t>断熱等+防災LW収納部FIX仕様(トリプルガラス)引違い（H）Low-E三層複層 ガス層：各9mm未満小（S）</t>
  </si>
  <si>
    <t>003LFTHAMCM</t>
  </si>
  <si>
    <t>断熱等+防災LW収納部FIX仕様(トリプルガラス)引違い（H）Low-E三層複層 ガス層：各9mm未満中（M）</t>
  </si>
  <si>
    <t>003LFTHAMCL</t>
  </si>
  <si>
    <t>断熱等+防災LW収納部FIX仕様(トリプルガラス)引違い（H）Low-E三層複層 ガス層：各9mm未満大（L）</t>
  </si>
  <si>
    <t>003LFPHANBS</t>
  </si>
  <si>
    <t>断熱等+防災LW収納部FIX仕様(複層ガラス)引違い（H）Low-E複層 ガス層：14mm以上小（S）</t>
  </si>
  <si>
    <t>003LFPHANBM</t>
  </si>
  <si>
    <t>断熱等+防災LW収納部FIX仕様(複層ガラス)引違い（H）Low-E複層 ガス層：14mm以上中（M）</t>
  </si>
  <si>
    <t>003LFPHANBL</t>
  </si>
  <si>
    <t>断熱等+防災LW収納部FIX仕様(複層ガラス)引違い（H）Low-E複層 ガス層：14mm以上大（L）</t>
  </si>
  <si>
    <t>003LFPHAQCS</t>
  </si>
  <si>
    <t>断熱等+防災LW収納部FIX仕様(複層ガラス)引違い（H）Low-E複層 空気層：9mm以上小（S）</t>
  </si>
  <si>
    <t>003LFPHAQCM</t>
  </si>
  <si>
    <t>断熱等+防災LW収納部FIX仕様(複層ガラス)引違い（H）Low-E複層 空気層：9mm以上中（M）</t>
  </si>
  <si>
    <t>003LFPHAQCL</t>
  </si>
  <si>
    <t>断熱等+防災LW収納部FIX仕様(複層ガラス)引違い（H）Low-E複層 空気層：9mm以上大（L）</t>
  </si>
  <si>
    <t>003LFPHASDS</t>
  </si>
  <si>
    <t>断熱等+防災LW収納部FIX仕様(複層ガラス)引違い（H）複層 空気層：11mm以上小（S）</t>
  </si>
  <si>
    <t>003LFPHASDM</t>
  </si>
  <si>
    <t>断熱等+防災LW収納部FIX仕様(複層ガラス)引違い（H）複層 空気層：11mm以上中（M）</t>
  </si>
  <si>
    <t>003LFPHASDL</t>
  </si>
  <si>
    <t>断熱等+防災LW収納部FIX仕様(複層ガラス)引違い（H）複層 空気層：11mm以上大（L）</t>
  </si>
  <si>
    <t>リシェント勝手口ドア 高断熱仕様（シリンダー無し）（24年6月発売）</t>
  </si>
  <si>
    <t>003DFUTEAAS</t>
  </si>
  <si>
    <t>断熱等リシェント勝手口ドア 高断熱仕様（シリンダー無し）（24年6月発売）開き（T）ガラス中央部熱貫流率Ug0.79以下小（S）</t>
  </si>
  <si>
    <t>リシェント勝手口ドア 高断熱仕様（シリンダー無し）（24年6月発売）開き（T）</t>
  </si>
  <si>
    <t>003DFUTEAAM</t>
  </si>
  <si>
    <t>断熱等リシェント勝手口ドア 高断熱仕様（シリンダー無し）（24年6月発売）開き（T）ガラス中央部熱貫流率Ug0.79以下中（M）</t>
  </si>
  <si>
    <t>003DFUTEAAL</t>
  </si>
  <si>
    <t>断熱等リシェント勝手口ドア 高断熱仕様（シリンダー無し）（24年6月発売）開き（T）ガラス中央部熱貫流率Ug0.79以下大（L）</t>
  </si>
  <si>
    <t>リシェント勝手口ドア 高断熱仕様（シリンダー無し）（24年6月発売）［８地域向け］</t>
  </si>
  <si>
    <t>003DFUTR7ZS</t>
  </si>
  <si>
    <t>断熱等リシェント勝手口ドア 高断熱仕様（シリンダー無し）（24年6月発売）［８地域向け］開き（T）ガラス日射熱取得率：η 0.65以下小（S）</t>
  </si>
  <si>
    <t>リシェント勝手口ドア 高断熱仕様（シリンダー無し）（24年6月発売）［８地域向け］開き（T）</t>
  </si>
  <si>
    <t>003DFUTR7ZM</t>
  </si>
  <si>
    <t>断熱等リシェント勝手口ドア 高断熱仕様（シリンダー無し）（24年6月発売）［８地域向け］開き（T）ガラス日射熱取得率：η 0.65以下中（M）</t>
  </si>
  <si>
    <t>003DFUTR7ZL</t>
  </si>
  <si>
    <t>断熱等リシェント勝手口ドア 高断熱仕様（シリンダー無し）（24年6月発売）［８地域向け］開き（T）ガラス日射熱取得率：η 0.65以下大（L）</t>
  </si>
  <si>
    <t>断熱等リプラス 居室仕様 ＴＷタイプ</t>
  </si>
  <si>
    <t>断熱等リプラス 居室仕様 ＴＷタイプリプラス 居室仕様 TWタイプ トリプルガラス（クリプトンガス）</t>
  </si>
  <si>
    <t>断熱等リプラス 居室仕様 ＴＷタイプリプラス 居室仕様 TWタイプ トリプルガラス（クリプトンガス）引違い（H）</t>
  </si>
  <si>
    <t>断熱等リプラス 居室仕様 ＴＷタイプリプラス 居室仕様 TWタイプ トリプルガラス（アルゴンガス）</t>
  </si>
  <si>
    <t>断熱等リプラス 居室仕様 ＴＷタイプリプラス 居室仕様 TWタイプ トリプルガラス（アルゴンガス）引違い（H）</t>
  </si>
  <si>
    <t>断熱等リプラス 居室仕様 ＴＷタイプリプラス 居室仕様 TWタイプ 複層ガラス</t>
  </si>
  <si>
    <t>断熱等リプラス 居室仕様 ＴＷタイプリプラス 居室仕様 TWタイプ 複層ガラス引違い（H）</t>
  </si>
  <si>
    <t>断熱等リプラス 居室仕様・浴室仕様</t>
  </si>
  <si>
    <t>断熱等リプラス 居室仕様・浴室仕様リプラス 居室仕様・浴室仕様（樹脂スペーサー）引違い窓ブリッジ枠</t>
  </si>
  <si>
    <t>断熱等リプラス 居室仕様・浴室仕様リプラス 居室仕様・浴室仕様（樹脂スペーサー）引違い窓ブリッジ枠引違い（H）</t>
  </si>
  <si>
    <t>断熱等リプラス 居室仕様・浴室仕様リプラス 居室仕様・浴室仕様（樹脂スペーサー）引違い窓 中桟付</t>
  </si>
  <si>
    <t>断熱等リプラス 居室仕様・浴室仕様リプラス 居室仕様・浴室仕様（樹脂スペーサー）引違い窓 中桟付引違い（H）</t>
  </si>
  <si>
    <t>断熱等リプラス 居室仕様・浴室仕様リプラス 居室仕様・浴室仕様（アルミスペーサー）引違い窓 中桟付</t>
  </si>
  <si>
    <t>断熱等リプラス 居室仕様・浴室仕様リプラス 居室仕様・浴室仕様（アルミスペーサー）引違い窓 中桟付引違い（H）</t>
  </si>
  <si>
    <t>断熱等リプラス 居室仕様・浴室仕様リプラス 居室仕様・浴室仕様 FIX窓外押縁（樹脂スペーサー）</t>
  </si>
  <si>
    <t>断熱等リプラス 居室仕様・浴室仕様リプラス 居室仕様・浴室仕様 FIX窓外押縁（樹脂スペーサー）FIX（F）</t>
  </si>
  <si>
    <t>断熱等リプラス 居室仕様・浴室仕様リプラス 居室仕様・浴室仕様 FIX窓外押縁（アルミスペーサー）</t>
  </si>
  <si>
    <t>断熱等リプラス 居室仕様・浴室仕様リプラス 居室仕様・浴室仕様 FIX窓外押縁（アルミスペーサー）FIX（F）</t>
  </si>
  <si>
    <t>断熱等リプラス 居室仕様・浴室仕様リプラス 居室仕様・浴室仕様 FIX窓内押縁（樹脂スペーサー）</t>
  </si>
  <si>
    <t>断熱等リプラス 居室仕様・浴室仕様リプラス 居室仕様・浴室仕様 FIX窓内押縁（樹脂スペーサー）FIX（F）</t>
  </si>
  <si>
    <t>断熱等リプラス 居室仕様・浴室仕様リプラス 居室仕様・浴室仕様 FIX窓内押縁（アルミスペーサー）</t>
  </si>
  <si>
    <t>断熱等リプラス 居室仕様・浴室仕様リプラス 居室仕様・浴室仕様 FIX窓内押縁（アルミスペーサー）FIX（F）</t>
  </si>
  <si>
    <t>断熱等リプラス 居室仕様・浴室仕様リプラス 居室仕様・浴室仕様（樹脂スペーサー）</t>
  </si>
  <si>
    <t>断熱等リプラス 居室仕様・浴室仕様リプラス 居室仕様・浴室仕様（樹脂スペーサー）引違い（H）</t>
  </si>
  <si>
    <t>断熱等リプラス 居室仕様・浴室仕様リプラス 居室仕様・浴室仕様（樹脂スペーサー）開き（T）</t>
  </si>
  <si>
    <t>断熱等リプラス 居室仕様・浴室仕様リプラス 居室仕様・浴室仕様（樹脂スペーサー）上げ下げ（U）</t>
  </si>
  <si>
    <t>断熱等リプラス 居室仕様・浴室仕様リプラス 居室仕様・浴室仕様（樹脂スペーサー）プロジェクト（P）</t>
  </si>
  <si>
    <t>断熱等リプラス 居室仕様・浴室仕様リプラス 居室仕様・浴室仕様（アルミスペーサー）</t>
  </si>
  <si>
    <t>断熱等リプラス 居室仕様・浴室仕様リプラス 居室仕様・浴室仕様（アルミスペーサー）引違い（H）</t>
  </si>
  <si>
    <t>断熱等リプラス 居室仕様・浴室仕様リプラス 居室仕様・浴室仕様（アルミスペーサー）開き（T）</t>
  </si>
  <si>
    <t>断熱等リプラス 居室仕様・浴室仕様リプラス 居室仕様・浴室仕様（アルミスペーサー）上げ下げ（U）</t>
  </si>
  <si>
    <t>断熱等リプラス 居室仕様・浴室仕様リプラス 居室仕様・浴室仕様（アルミスペーサー）プロジェクト（P）</t>
  </si>
  <si>
    <t>断熱等リプラス アタッチ枠 ＴＷ用</t>
  </si>
  <si>
    <t>断熱等リプラス アタッチ枠 ＴＷ用リプラス アタッチ枠 TW用 トリプルガラス 引違い窓（クリプトンガス） (2024年1月販売終了）</t>
  </si>
  <si>
    <t>断熱等リプラス アタッチ枠 ＴＷ用リプラス アタッチ枠 TW用 トリプルガラス 引違い窓（クリプトンガス） (2024年1月販売終了）引違い（H）</t>
  </si>
  <si>
    <t>断熱等リプラス アタッチ枠 ＴＷ用リプラス アタッチ枠 TW用 トリプルガラス 引違い窓（アルゴンガス） (2024年1月販売終了）</t>
  </si>
  <si>
    <t>断熱等リプラス アタッチ枠 ＴＷ用リプラス アタッチ枠 TW用 トリプルガラス 引違い窓（アルゴンガス） (2024年1月販売終了）引違い（H）</t>
  </si>
  <si>
    <t>断熱等リプラス アタッチ枠 ＴＷ用リプラス アタッチ枠 TW用 トリプルガラス 縦すべり出し窓 オペレーター（クリプトンガス）</t>
  </si>
  <si>
    <t>断熱等リプラス アタッチ枠 ＴＷ用リプラス アタッチ枠 TW用 トリプルガラス 縦すべり出し窓 オペレーター（クリプトンガス）開き（T）</t>
  </si>
  <si>
    <t xml:space="preserve">断熱等リプラス アタッチ枠 ＴＷ用リプラス アタッチ枠 TW用 トリプルガラス 縦すべり出し窓 オペレーター（アルゴンガス） </t>
  </si>
  <si>
    <t>断熱等リプラス アタッチ枠 ＴＷ用リプラス アタッチ枠 TW用 トリプルガラス 縦すべり出し窓 オペレーター（アルゴンガス） 開き（T）</t>
  </si>
  <si>
    <t>断熱等リプラス アタッチ枠 ＴＷ用リプラス アタッチ枠 TW用 トリプルガラス 縦すべり出し窓 グレモン（クリプトンガス）</t>
  </si>
  <si>
    <t>断熱等リプラス アタッチ枠 ＴＷ用リプラス アタッチ枠 TW用 トリプルガラス 縦すべり出し窓 グレモン（クリプトンガス）開き（T）</t>
  </si>
  <si>
    <t>断熱等リプラス アタッチ枠 ＴＷ用リプラス アタッチ枠 TW用 トリプルガラス 縦すべり出し窓 グレモン（アルゴンガス）</t>
  </si>
  <si>
    <t>断熱等リプラス アタッチ枠 ＴＷ用リプラス アタッチ枠 TW用 トリプルガラス 縦すべり出し窓 グレモン（アルゴンガス）開き（T）</t>
  </si>
  <si>
    <t>断熱等リプラス アタッチ枠 ＴＷ用リプラス アタッチ枠 TW用 トリプルガラス FIX窓（クリプトンガス）</t>
  </si>
  <si>
    <t>断熱等リプラス アタッチ枠 ＴＷ用リプラス アタッチ枠 TW用 トリプルガラス FIX窓（クリプトンガス）FIX（F）</t>
  </si>
  <si>
    <t>断熱等リプラス アタッチ枠 ＴＷ用リプラス アタッチ枠 TW用 トリプルガラス FIX窓（アルゴンガス）</t>
  </si>
  <si>
    <t>断熱等リプラス アタッチ枠 ＴＷ用リプラス アタッチ枠 TW用 トリプルガラス FIX窓（アルゴンガス）FIX（F）</t>
  </si>
  <si>
    <t>断熱等リプラス アタッチ枠 ＴＷ用リプラス アタッチ枠 TW用 トリプルガラス 上げ下げ窓（クリプトンガス）</t>
  </si>
  <si>
    <t>断熱等リプラス アタッチ枠 ＴＷ用リプラス アタッチ枠 TW用 トリプルガラス 上げ下げ窓（クリプトンガス）上げ下げ（U）</t>
  </si>
  <si>
    <t>断熱等リプラス アタッチ枠 ＴＷ用リプラス アタッチ枠 TW用 トリプルガラス 上げ下げ窓（アルゴンガス）</t>
  </si>
  <si>
    <t>断熱等リプラス アタッチ枠 ＴＷ用リプラス アタッチ枠 TW用 トリプルガラス 上げ下げ窓（アルゴンガス）上げ下げ（U）</t>
  </si>
  <si>
    <t>断熱等リプラス アタッチ枠 ＴＷ用リプラス アタッチ枠 TW用 トリプルガラス 横すべり出し窓 グレモン（クリプトンガス）</t>
  </si>
  <si>
    <t>断熱等リプラス アタッチ枠 ＴＷ用リプラス アタッチ枠 TW用 トリプルガラス 横すべり出し窓 グレモン（クリプトンガス）プロジェクト（P）</t>
  </si>
  <si>
    <t xml:space="preserve">断熱等リプラス アタッチ枠 ＴＷ用リプラス アタッチ枠 TW用 トリプルガラス 横すべり出し窓 グレモン（アルゴンガス） </t>
  </si>
  <si>
    <t>断熱等リプラス アタッチ枠 ＴＷ用リプラス アタッチ枠 TW用 トリプルガラス 横すべり出し窓 グレモン（アルゴンガス） プロジェクト（P）</t>
  </si>
  <si>
    <t>断熱等リプラス アタッチ枠 ＴＷ用リプラス アタッチ枠 TW用 トリプルガラス 横すべり出し窓 オペレーター、高所用横すべり出し窓（クリプトンガス）</t>
  </si>
  <si>
    <t>断熱等リプラス アタッチ枠 ＴＷ用リプラス アタッチ枠 TW用 トリプルガラス 横すべり出し窓 オペレーター、高所用横すべり出し窓（クリプトンガス）プロジェクト（P）</t>
  </si>
  <si>
    <t>断熱等リプラス アタッチ枠 ＴＷ用リプラス アタッチ枠 TW用 トリプルガラス 横すべり出し窓 オペレーター、高所用横すべり出し窓（アルゴンガス）</t>
  </si>
  <si>
    <t>断熱等リプラス アタッチ枠 ＴＷ用リプラス アタッチ枠 TW用 トリプルガラス 横すべり出し窓 オペレーター、高所用横すべり出し窓（アルゴンガス）プロジェクト（P）</t>
  </si>
  <si>
    <t>断熱等リプラス アタッチ枠 ＴＷ用リプラス アタッチ枠 TW用 複層ガラス 引違い窓  (2024年1月販売終了）</t>
  </si>
  <si>
    <t>断熱等リプラス アタッチ枠 ＴＷ用リプラス アタッチ枠 TW用 複層ガラス 引違い窓  (2024年1月販売終了）引違い（H）</t>
  </si>
  <si>
    <t>断熱等リプラス アタッチ枠 ＴＷ用リプラス アタッチ枠 TW用 複層ガラス 縦すべり出し窓 オペレーター</t>
  </si>
  <si>
    <t>断熱等リプラス アタッチ枠 ＴＷ用リプラス アタッチ枠 TW用 複層ガラス 縦すべり出し窓 オペレーター開き（T）</t>
  </si>
  <si>
    <t>断熱等リプラス アタッチ枠 ＴＷ用リプラス アタッチ枠 TW用 複層ガラス 縦すべり出し窓 グレモン</t>
  </si>
  <si>
    <t>断熱等リプラス アタッチ枠 ＴＷ用リプラス アタッチ枠 TW用 複層ガラス 縦すべり出し窓 グレモン開き（T）</t>
  </si>
  <si>
    <t>断熱等リプラス アタッチ枠 ＴＷ用リプラス アタッチ枠 TW用 複層ガラス FIX窓</t>
  </si>
  <si>
    <t>断熱等リプラス アタッチ枠 ＴＷ用リプラス アタッチ枠 TW用 複層ガラス FIX窓FIX（F）</t>
  </si>
  <si>
    <t>断熱等リプラス アタッチ枠 ＴＷ用リプラス アタッチ枠 TW用 複層ガラス 上げ下げ窓</t>
  </si>
  <si>
    <t>断熱等リプラス アタッチ枠 ＴＷ用リプラス アタッチ枠 TW用 複層ガラス 上げ下げ窓上げ下げ（U）</t>
  </si>
  <si>
    <t xml:space="preserve">断熱等リプラス アタッチ枠 ＴＷ用リプラス アタッチ枠 TW用 複層ガラス 横すべり出し窓 オペレーター、高所用横すべり出し窓 </t>
  </si>
  <si>
    <t>断熱等リプラス アタッチ枠 ＴＷ用リプラス アタッチ枠 TW用 複層ガラス 横すべり出し窓 オペレーター、高所用横すべり出し窓 プロジェクト（P）</t>
  </si>
  <si>
    <t>断熱等リプラス アタッチ枠 ＴＷ用リプラス アタッチ枠 TW用 複層ガラス 横すべり出し窓 グレモン</t>
  </si>
  <si>
    <t>断熱等リプラス アタッチ枠 ＴＷ用リプラス アタッチ枠 TW用 複層ガラス 横すべり出し窓 グレモンプロジェクト（P）</t>
  </si>
  <si>
    <t>断熱等リプラス アタッチ枠 サーモス用</t>
  </si>
  <si>
    <t>断熱等リプラス アタッチ枠 サーモス用リプラス アタッチ枠 サーモス用（樹脂スペーサー）内外色組合せ (2024年1月販売終了）</t>
  </si>
  <si>
    <t>断熱等リプラス アタッチ枠 サーモス用リプラス アタッチ枠 サーモス用（樹脂スペーサー）内外色組合せ (2024年1月販売終了）引違い（H）</t>
  </si>
  <si>
    <t>断熱等リプラス アタッチ枠 サーモス用リプラス アタッチ枠 サーモス用（樹脂スペーサー）内外色組合せ・内外同系色 (2024年1月販売終了）</t>
  </si>
  <si>
    <t>断熱等リプラス アタッチ枠 サーモス用リプラス アタッチ枠 サーモス用（樹脂スペーサー）内外色組合せ・内外同系色 (2024年1月販売終了）引違い（H）</t>
  </si>
  <si>
    <t>断熱等リプラス アタッチ枠 サーモス用リプラス アタッチ枠 サーモス用（樹脂スペーサー）内外色組合せ・内外同系色</t>
  </si>
  <si>
    <t>断熱等リプラス アタッチ枠 サーモス用リプラス アタッチ枠 サーモス用（樹脂スペーサー）内外色組合せ・内外同系色開き（T）</t>
  </si>
  <si>
    <t>断熱等リプラス アタッチ枠 サーモス用リプラス アタッチ枠 サーモス用（樹脂スペーサー）内外色組合せ・内外同系色FIX（F）</t>
  </si>
  <si>
    <t>断熱等リプラス アタッチ枠 サーモス用リプラス アタッチ枠 サーモス用（樹脂スペーサー）内外色組合せ・内外同系色上げ下げ（U）</t>
  </si>
  <si>
    <t>断熱等リプラス アタッチ枠 サーモス用リプラス アタッチ枠 サーモス用（樹脂スペーサー）内外色組合せ・内外同系色プロジェクト（P）</t>
  </si>
  <si>
    <t>断熱等リプラス アタッチ枠 サーモス用リプラス アタッチ枠 サーモス用（樹脂スペーサー）内外色組合せ・内外同系色 引違い窓 中桟付 (2024年1月販売終了）</t>
  </si>
  <si>
    <t>断熱等リプラス アタッチ枠 サーモス用リプラス アタッチ枠 サーモス用（樹脂スペーサー）内外色組合せ・内外同系色 引違い窓 中桟付 (2024年1月販売終了）引違い（H）</t>
  </si>
  <si>
    <t>断熱等リプラス アタッチ枠 サーモス用リプラス アタッチ枠 サーモス用（アルミスペーサー）(2024年1月販売終了）</t>
  </si>
  <si>
    <t>断熱等リプラス アタッチ枠 サーモス用リプラス アタッチ枠 サーモス用（アルミスペーサー）(2024年1月販売終了）引違い（H）</t>
  </si>
  <si>
    <t>断熱等リプラス アタッチ枠 サーモス用リプラス アタッチ枠 サーモス用（アルミスペーサー）引違い窓 中桟付 (2024年1月販売終了）</t>
  </si>
  <si>
    <t>断熱等リプラス アタッチ枠 サーモス用リプラス アタッチ枠 サーモス用（アルミスペーサー）引違い窓 中桟付 (2024年1月販売終了）引違い（H）</t>
  </si>
  <si>
    <t>断熱等リプラス アタッチ枠 サーモス用リプラス アタッチ枠 サーモス用（アルミスペーサー）</t>
  </si>
  <si>
    <t>断熱等リプラス アタッチ枠 サーモス用リプラス アタッチ枠 サーモス用（アルミスペーサー）開き（T）</t>
  </si>
  <si>
    <t>断熱等リプラス アタッチ枠 サーモス用リプラス アタッチ枠 サーモス用（アルミスペーサー）FIX（F）</t>
  </si>
  <si>
    <t>断熱等リプラス アタッチ枠 サーモス用リプラス アタッチ枠 サーモス用（アルミスペーサー）上げ下げ（U）</t>
  </si>
  <si>
    <t>断熱等リプラス アタッチ枠 サーモス用リプラス アタッチ枠 サーモス用（アルミスペーサー）プロジェクト（P）</t>
  </si>
  <si>
    <t>断熱等リプラス専用枠</t>
  </si>
  <si>
    <t>断熱等リプラス専用枠リプラス専用枠(23年3月末販売終了)（樹脂スペーサー）</t>
  </si>
  <si>
    <t>断熱等リプラス専用枠リプラス専用枠(23年3月末販売終了)（樹脂スペーサー）引違い（H）</t>
  </si>
  <si>
    <t>断熱等リプラス専用枠リプラス専用枠(23年3月末販売終了)（アルミスペーサー）</t>
  </si>
  <si>
    <t>断熱等リプラス専用枠リプラス専用枠(23年3月末販売終了)（アルミスペーサー）引違い（H）</t>
  </si>
  <si>
    <t>断熱等リフレム樹脂窓用</t>
  </si>
  <si>
    <t>断熱等リフレム樹脂窓用リフレム樹脂窓用カバーモール＋EW/EW for Design（TG）</t>
  </si>
  <si>
    <t>断熱等リフレム樹脂窓用リフレム樹脂窓用カバーモール＋EW/EW for Design（TG）引違い（H）</t>
  </si>
  <si>
    <t>断熱等リフレム樹脂窓用リフレム樹脂窓用カバーモール＋EW/EW for Design（TG）開き（T）</t>
  </si>
  <si>
    <t>断熱等リフレム樹脂窓用リフレム樹脂窓用カバーモール＋EW/EW for Design（TG）FIX（F）</t>
  </si>
  <si>
    <t>断熱等リフレム樹脂窓用リフレム樹脂窓用カバーモール＋EW/EW for Design（TG）プロジェクト（P）</t>
  </si>
  <si>
    <t>断熱等リフレム樹脂窓用リフレム樹脂窓用カバーモール＋EW/EW for Design（PG）（樹脂スペーサー）</t>
  </si>
  <si>
    <t>断熱等リフレム樹脂窓用リフレム樹脂窓用カバーモール＋EW/EW for Design（PG）（樹脂スペーサー）開き（T）</t>
  </si>
  <si>
    <t>断熱等リフレム樹脂窓用リフレム樹脂窓用カバーモール＋EW/EW for Design（PG）（樹脂スペーサー）FIX（F）</t>
  </si>
  <si>
    <t>断熱等リフレム樹脂窓用リフレム樹脂窓用カバーモール＋EW/EW for Design（PG）（樹脂スペーサー）プロジェクト（P）</t>
  </si>
  <si>
    <t>断熱等リフレム樹脂窓用リフレム樹脂窓用カバーモール＋EW/EW for Design（PG）（スペーサー材質問わず）</t>
  </si>
  <si>
    <t>断熱等リフレム樹脂窓用リフレム樹脂窓用カバーモール＋EW/EW for Design（PG）（スペーサー材質問わず）引違い（H）</t>
  </si>
  <si>
    <t>断熱等リフレム樹脂窓用リフレム樹脂窓用カバーモール＋EW/EW for Design（PG）（スペーサー材質問わず）開き（T）</t>
  </si>
  <si>
    <t>断熱等リフレム樹脂窓用リフレム樹脂窓用カバーモール＋EW/EW for Design（PG）（スペーサー材質問わず）FIX（F）</t>
  </si>
  <si>
    <t>断熱等リフレム樹脂窓用リフレム樹脂窓用カバーモール＋EW/EW for Design（PG）（スペーサー材質問わず）プロジェクト（P）</t>
  </si>
  <si>
    <t>断熱等レガリス</t>
  </si>
  <si>
    <t>断熱等レガリスレガリス</t>
  </si>
  <si>
    <t>断熱等レガリスレガリス開き（T）</t>
  </si>
  <si>
    <t>断熱等レガリスレガリスFIX（F）</t>
  </si>
  <si>
    <t>断熱等レガリスレガリスプロジェクト（P）</t>
  </si>
  <si>
    <t>断熱等ＥＷ</t>
  </si>
  <si>
    <t>断熱等ＥＷEW/EW for Design（TG）</t>
  </si>
  <si>
    <t>断熱等ＥＷEW/EW for Design（TG）引違い（H）</t>
  </si>
  <si>
    <t>断熱等ＥＷEW/EW for Design（TG）開き（T）</t>
  </si>
  <si>
    <t>断熱等ＥＷEW/EW for Design（TG）FIX（F）</t>
  </si>
  <si>
    <t>断熱等ＥＷEW/EW for Design（TG）上げ下げ（U）</t>
  </si>
  <si>
    <t>断熱等ＥＷEW/EW for Design（TG）プロジェクト（P）</t>
  </si>
  <si>
    <t>断熱等ＥＷEW/EW for Design（TG）多機能（S）</t>
  </si>
  <si>
    <t>断熱等ＥＷEW/EW for Design（PG）</t>
  </si>
  <si>
    <t>断熱等ＥＷEW/EW for Design（PG）引違い（H）</t>
  </si>
  <si>
    <t>断熱等ＥＷEW/EW for Design（PG）開き（T）</t>
  </si>
  <si>
    <t>断熱等ＥＷEW/EW for Design（PG）FIX（F）</t>
  </si>
  <si>
    <t>断熱等ＥＷEW/EW for Design（PG）上げ下げ（U）</t>
  </si>
  <si>
    <t>断熱等ＥＷEW/EW for Design（PG）プロジェクト（P）</t>
  </si>
  <si>
    <t>断熱等ＥＷEW/EW for Design（PG）多機能（S）</t>
  </si>
  <si>
    <t>断熱等防火戸ＦＧ－Ｆ</t>
  </si>
  <si>
    <t>断熱等防火戸ＦＧ－Ｆ防火戸ＦＧ－Ｆ</t>
  </si>
  <si>
    <t>断熱等防火戸ＦＧ－Ｆ防火戸ＦＧ－Ｆ開き（T）</t>
  </si>
  <si>
    <t>断熱等防火戸ＦＧ－Ｆ防火戸ＦＧ－ＦFIX（F）</t>
  </si>
  <si>
    <t>断熱等防火戸ＦＧ－Ｆ防火戸ＦＧ－Ｆプロジェクト（P）</t>
  </si>
  <si>
    <t>断熱等ＬＷ</t>
  </si>
  <si>
    <t>断熱等ＬＷLW（トリプルガラス）</t>
  </si>
  <si>
    <t>断熱等ＬＷLW（トリプルガラス）引違い（H）</t>
  </si>
  <si>
    <t>断熱等ＬＷLW（複層ガラス）</t>
  </si>
  <si>
    <t>断熱等ＬＷLW（複層ガラス）引違い（H）</t>
  </si>
  <si>
    <t>断熱等ＬＷLW収納部FIX仕様(トリプルガラス)</t>
  </si>
  <si>
    <t>断熱等ＬＷLW収納部FIX仕様(トリプルガラス)引違い（H）</t>
  </si>
  <si>
    <t>断熱等ＬＷLW収納部FIX仕様(複層ガラス)</t>
  </si>
  <si>
    <t>断熱等ＬＷLW収納部FIX仕様(複層ガラス)引違い（H）</t>
  </si>
  <si>
    <t>断熱等ＴＷ</t>
  </si>
  <si>
    <t>断熱等ＴＷＴＷ（トリプルガラス）引違い窓、片引き窓、引分け窓（クリプトンガス）</t>
  </si>
  <si>
    <t>断熱等ＴＷＴＷ（トリプルガラス）引違い窓、片引き窓、引分け窓（クリプトンガス）引違い（H）</t>
  </si>
  <si>
    <t>断熱等ＴＷＴＷ（トリプルガラス）引違い窓、片引き窓、引分け窓（アルゴンガス）</t>
  </si>
  <si>
    <t>断熱等ＴＷＴＷ（トリプルガラス）引違い窓、片引き窓、引分け窓（アルゴンガス）引違い（H）</t>
  </si>
  <si>
    <t>断熱等ＴＷＴＷ（トリプルガラス）引違い窓フラットタイプ（クリプトンガス）</t>
  </si>
  <si>
    <t>断熱等ＴＷＴＷ（トリプルガラス）引違い窓フラットタイプ（クリプトンガス）引違い（H）</t>
  </si>
  <si>
    <t>断熱等ＴＷＴＷ（トリプルガラス）引違い窓フラットタイプ（アルゴンガス）</t>
  </si>
  <si>
    <t>断熱等ＴＷＴＷ（トリプルガラス）引違い窓フラットタイプ（アルゴンガス）引違い（H）</t>
  </si>
  <si>
    <t>断熱等ＴＷＴＷ（トリプルガラス）縦すべり出し窓オペレーター（クリプトンガス）</t>
  </si>
  <si>
    <t>断熱等ＴＷＴＷ（トリプルガラス）縦すべり出し窓オペレーター（クリプトンガス）開き（T）</t>
  </si>
  <si>
    <t>断熱等ＴＷＴＷ（トリプルガラス）縦すべり出し窓オペレーター（アルゴンガス）</t>
  </si>
  <si>
    <t>断熱等ＴＷＴＷ（トリプルガラス）縦すべり出し窓オペレーター（アルゴンガス）開き（T）</t>
  </si>
  <si>
    <t>断熱等ＴＷＴＷ（トリプルガラス）縦すべり出し窓グレモン（クリプトンガス）</t>
  </si>
  <si>
    <t>断熱等ＴＷＴＷ（トリプルガラス）縦すべり出し窓グレモン（クリプトンガス）開き（T）</t>
  </si>
  <si>
    <t>断熱等ＴＷＴＷ（トリプルガラス）縦すべり出し窓グレモン（アルゴンガス）</t>
  </si>
  <si>
    <t>断熱等ＴＷＴＷ（トリプルガラス）縦すべり出し窓グレモン（アルゴンガス）開き（T）</t>
  </si>
  <si>
    <t>断熱等ＴＷＴＷ（トリプルガラス）テラスドア、勝手口ドア（クリプトンガス）</t>
  </si>
  <si>
    <t>断熱等ＴＷＴＷ（トリプルガラス）テラスドア、勝手口ドア（クリプトンガス）開き（T）</t>
  </si>
  <si>
    <t>断熱等ＴＷＴＷ（トリプルガラス）テラスドア、勝手口ドア（アルゴンガス）</t>
  </si>
  <si>
    <t>断熱等ＴＷＴＷ（トリプルガラス）テラスドア、勝手口ドア（アルゴンガス）開き（T）</t>
  </si>
  <si>
    <t>断熱等ＴＷＴＷ（トリプルガラス）採風勝手口ドアFS（クリプトンガス）</t>
  </si>
  <si>
    <t>断熱等ＴＷＴＷ（トリプルガラス）採風勝手口ドアFS（クリプトンガス）開き（T）</t>
  </si>
  <si>
    <t>断熱等ＴＷＴＷ（トリプルガラス）採風勝手口ドアFS（アルゴンガス）</t>
  </si>
  <si>
    <t>断熱等ＴＷＴＷ（トリプルガラス）採風勝手口ドアFS（アルゴンガス）開き（T）</t>
  </si>
  <si>
    <t>断熱等ＴＷＴＷ（トリプルガラス）ＦＩＸ窓（クリプトンガス）</t>
  </si>
  <si>
    <t>断熱等ＴＷＴＷ（トリプルガラス）ＦＩＸ窓（クリプトンガス）FIX（F）</t>
  </si>
  <si>
    <t>断熱等ＴＷＴＷ（トリプルガラス）ＦＩＸ窓（アルゴンガス）</t>
  </si>
  <si>
    <t>断熱等ＴＷＴＷ（トリプルガラス）ＦＩＸ窓（アルゴンガス）FIX（F）</t>
  </si>
  <si>
    <t>断熱等ＴＷＴＷ（トリプルガラス）上げ下げ窓、面格子付上げ下げ窓（クリプトンガス）</t>
  </si>
  <si>
    <t>断熱等ＴＷＴＷ（トリプルガラス）上げ下げ窓、面格子付上げ下げ窓（クリプトンガス）上げ下げ（U）</t>
  </si>
  <si>
    <t>断熱等ＴＷＴＷ（トリプルガラス）上げ下げ窓、面格子付上げ下げ窓（アルゴンガス）</t>
  </si>
  <si>
    <t>断熱等ＴＷＴＷ（トリプルガラス）上げ下げ窓、面格子付上げ下げ窓（アルゴンガス）上げ下げ（U）</t>
  </si>
  <si>
    <t>断熱等ＴＷＴＷ（トリプルガラス）横すべり出し窓オペレーター、高所用横すべり出し窓（クリプトンガス）</t>
  </si>
  <si>
    <t>断熱等ＴＷＴＷ（トリプルガラス）横すべり出し窓オペレーター、高所用横すべり出し窓（クリプトンガス）プロジェクト（P）</t>
  </si>
  <si>
    <t>断熱等ＴＷＴＷ（トリプルガラス）横すべり出し窓オペレーター、高所用横すべり出し窓（アルゴンガス）</t>
  </si>
  <si>
    <t>断熱等ＴＷＴＷ（トリプルガラス）横すべり出し窓オペレーター、高所用横すべり出し窓（アルゴンガス）プロジェクト（P）</t>
  </si>
  <si>
    <t>断熱等ＴＷＴＷ（トリプルガラス）横すべり出し窓グレモン（クリプトンガス）</t>
  </si>
  <si>
    <t>断熱等ＴＷＴＷ（トリプルガラス）横すべり出し窓グレモン（クリプトンガス）プロジェクト（P）</t>
  </si>
  <si>
    <t>断熱等ＴＷＴＷ（トリプルガラス）横すべり出し窓グレモン（アルゴンガス）</t>
  </si>
  <si>
    <t>断熱等ＴＷＴＷ（トリプルガラス）横すべり出し窓グレモン（アルゴンガス）プロジェクト（P）</t>
  </si>
  <si>
    <t>断熱等ＴＷＴＷ（複層ガラス）引違い窓、片引き窓、引分け窓</t>
  </si>
  <si>
    <t>断熱等ＴＷＴＷ（複層ガラス）引違い窓、片引き窓、引分け窓引違い（H）</t>
  </si>
  <si>
    <t>断熱等ＴＷＴＷ（複層ガラス）引違い窓フラットタイプ</t>
  </si>
  <si>
    <t>断熱等ＴＷＴＷ（複層ガラス）引違い窓フラットタイプ引違い（H）</t>
  </si>
  <si>
    <t>断熱等ＴＷＴＷ（複層ガラス）縦すべり出し窓オペレーター</t>
  </si>
  <si>
    <t>断熱等ＴＷＴＷ（複層ガラス）縦すべり出し窓オペレーター開き（T）</t>
  </si>
  <si>
    <t>断熱等ＴＷＴＷ（複層ガラス）縦すべり出し窓グレモン</t>
  </si>
  <si>
    <t>断熱等ＴＷＴＷ（複層ガラス）縦すべり出し窓グレモン開き（T）</t>
  </si>
  <si>
    <t>断熱等ＴＷＴＷ（複層ガラス）テラスドア、勝手口ドア</t>
  </si>
  <si>
    <t>断熱等ＴＷＴＷ（複層ガラス）テラスドア、勝手口ドア開き（T）</t>
  </si>
  <si>
    <t>断熱等ＴＷＴＷ（複層ガラス）採風勝手口ドアFS</t>
  </si>
  <si>
    <t>断熱等ＴＷＴＷ（複層ガラス）採風勝手口ドアFS開き（T）</t>
  </si>
  <si>
    <t>断熱等ＴＷＴＷ（複層ガラス）ＦＩＸ窓</t>
  </si>
  <si>
    <t>断熱等ＴＷＴＷ（複層ガラス）ＦＩＸ窓FIX（F）</t>
  </si>
  <si>
    <t>断熱等ＴＷＴＷ（複層ガラス）上げ下げ窓、面格子付上げ下げ窓</t>
  </si>
  <si>
    <t>断熱等ＴＷＴＷ（複層ガラス）上げ下げ窓、面格子付上げ下げ窓上げ下げ（U）</t>
  </si>
  <si>
    <t>断熱等ＴＷＴＷ（複層ガラス）横すべり出し窓オペレーター、高所用横すべり出し窓</t>
  </si>
  <si>
    <t>断熱等ＴＷＴＷ（複層ガラス）横すべり出し窓オペレーター、高所用横すべり出し窓プロジェクト（P）</t>
  </si>
  <si>
    <t>断熱等ＴＷＴＷ（複層ガラス）横すべり出し窓グレモン</t>
  </si>
  <si>
    <t>断熱等ＴＷＴＷ（複層ガラス）横すべり出し窓グレモンプロジェクト（P）</t>
  </si>
  <si>
    <t>断熱等ＴＷコーディネート</t>
  </si>
  <si>
    <t>断熱等ＴＷコーディネートＴＷコーディネート（トリプルガラス）引違い窓、片引き窓、引分け窓（クリプトンガス/アルゴンガス）</t>
  </si>
  <si>
    <t>断熱等ＴＷコーディネートＴＷコーディネート（トリプルガラス）引違い窓、片引き窓、引分け窓（クリプトンガス/アルゴンガス）引違い（H）</t>
  </si>
  <si>
    <t>断熱等ＴＷコーディネートＴＷコーディネート（トリプルガラス）引違い窓、片引き窓、引分け窓（アルゴンガス）</t>
  </si>
  <si>
    <t>断熱等ＴＷコーディネートＴＷコーディネート（トリプルガラス）引違い窓、片引き窓、引分け窓（アルゴンガス）引違い（H）</t>
  </si>
  <si>
    <t>断熱等ＴＷコーディネートＴＷコーディネート（複層ガラス）引違い窓、片引き窓、引分け窓</t>
  </si>
  <si>
    <t>断熱等ＴＷコーディネートＴＷコーディネート（複層ガラス）引違い窓、片引き窓、引分け窓引違い（H）</t>
  </si>
  <si>
    <t>断熱等ＴＷ防火戸</t>
  </si>
  <si>
    <t>断熱等ＴＷ防火戸ＴＷ防火戸（トリプルガラス）シャッター付引違い窓（クリプトンガス）</t>
  </si>
  <si>
    <t>断熱等ＴＷ防火戸ＴＷ防火戸（トリプルガラス）シャッター付引違い窓（クリプトンガス）引違い（H）</t>
  </si>
  <si>
    <t>断熱等ＴＷ防火戸ＴＷ防火戸（トリプルガラス）シャッター付引違い窓（アルゴンガス）</t>
  </si>
  <si>
    <t>断熱等ＴＷ防火戸ＴＷ防火戸（トリプルガラス）シャッター付引違い窓（アルゴンガス）引違い（H）</t>
  </si>
  <si>
    <t>断熱等ＴＷ防火戸ＴＷ防火戸（トリプルガラス）縦すべり出し窓グレモン（アルゴンガス）</t>
  </si>
  <si>
    <t>断熱等ＴＷ防火戸ＴＷ防火戸（トリプルガラス）縦すべり出し窓グレモン（アルゴンガス）開き（T）</t>
  </si>
  <si>
    <t>断熱等ＴＷ防火戸ＴＷ防火戸（トリプルガラス）ＦＩＸ窓（アルゴンガス）</t>
  </si>
  <si>
    <t>断熱等ＴＷ防火戸ＴＷ防火戸（トリプルガラス）ＦＩＸ窓（アルゴンガス）FIX（F）</t>
  </si>
  <si>
    <t>断熱等ＴＷ防火戸ＴＷ防火戸（トリプルガラス）横すべり出し窓グレモン（アルゴンガス）</t>
  </si>
  <si>
    <t>断熱等ＴＷ防火戸ＴＷ防火戸（トリプルガラス）横すべり出し窓グレモン（アルゴンガス）プロジェクト（P）</t>
  </si>
  <si>
    <t>断熱等ＴＷ防火戸ＴＷ防火戸（複層ガラス）引違い窓</t>
  </si>
  <si>
    <t>断熱等ＴＷ防火戸ＴＷ防火戸（複層ガラス）引違い窓引違い（H）</t>
  </si>
  <si>
    <t>断熱等ＴＷ防火戸ＴＷ防火戸（複層ガラス）シャッター付引違い窓</t>
  </si>
  <si>
    <t>断熱等ＴＷ防火戸ＴＷ防火戸（複層ガラス）シャッター付引違い窓引違い（H）</t>
  </si>
  <si>
    <t>断熱等ＴＷ防火戸ＴＷ防火戸（複層ガラス）縦すべり出し窓オペレーター</t>
  </si>
  <si>
    <t>断熱等ＴＷ防火戸ＴＷ防火戸（複層ガラス）縦すべり出し窓オペレーター開き（T）</t>
  </si>
  <si>
    <t>断熱等ＴＷ防火戸ＴＷ防火戸（複層ガラス）縦すべり出し窓グレモン</t>
  </si>
  <si>
    <t>断熱等ＴＷ防火戸ＴＷ防火戸（複層ガラス）縦すべり出し窓グレモン開き（T）</t>
  </si>
  <si>
    <t>断熱等ＴＷ防火戸ＴＷ防火戸（複層ガラス）開き窓テラス</t>
  </si>
  <si>
    <t>断熱等ＴＷ防火戸ＴＷ防火戸（複層ガラス）開き窓テラス開き（T）</t>
  </si>
  <si>
    <t>断熱等ＴＷ防火戸ＴＷ防火戸（複層ガラス）採風勝手口ドアFS</t>
  </si>
  <si>
    <t>断熱等ＴＷ防火戸ＴＷ防火戸（複層ガラス）採風勝手口ドアFS開き（T）</t>
  </si>
  <si>
    <t>断熱等ＴＷ防火戸ＴＷ防火戸（複層ガラス）ＦＩＸ窓</t>
  </si>
  <si>
    <t>断熱等ＴＷ防火戸ＴＷ防火戸（複層ガラス）ＦＩＸ窓FIX（F）</t>
  </si>
  <si>
    <t>断熱等ＴＷ防火戸ＴＷ防火戸（複層ガラス）上げ下げ窓、面格子付上げ下げ窓</t>
  </si>
  <si>
    <t>断熱等ＴＷ防火戸ＴＷ防火戸（複層ガラス）上げ下げ窓、面格子付上げ下げ窓上げ下げ（U）</t>
  </si>
  <si>
    <t>断熱等ＴＷ防火戸ＴＷ防火戸（複層ガラス）横すべり出し窓グレモン</t>
  </si>
  <si>
    <t>断熱等ＴＷ防火戸ＴＷ防火戸（複層ガラス）横すべり出し窓グレモンプロジェクト（P）</t>
  </si>
  <si>
    <t>断熱等ＴＷ防火戸ＴＷ防火戸（複層ガラス）横すべり出し窓オペレーター、高所用横すべり出し窓</t>
  </si>
  <si>
    <t>断熱等ＴＷ防火戸ＴＷ防火戸（複層ガラス）横すべり出し窓オペレーター、高所用横すべり出し窓プロジェクト（P）</t>
  </si>
  <si>
    <t>断熱等ＴＷ防火戸コーディネート</t>
  </si>
  <si>
    <t>断熱等ＴＷ防火戸コーディネートＴＷ防火戸コーディネート（トリプルガラス）シャッター付引違い窓（クリプトンガス/アルゴンガス）</t>
  </si>
  <si>
    <t>断熱等ＴＷ防火戸コーディネートＴＷ防火戸コーディネート（トリプルガラス）シャッター付引違い窓（クリプトンガス/アルゴンガス）引違い（H）</t>
  </si>
  <si>
    <t>断熱等ＴＷ防火戸コーディネートＴＷ防火戸コーディネート（トリプルガラス）シャッター付引違い窓（アルゴンガス）</t>
  </si>
  <si>
    <t>断熱等ＴＷ防火戸コーディネートＴＷ防火戸コーディネート（トリプルガラス）シャッター付引違い窓（アルゴンガス）引違い（H）</t>
  </si>
  <si>
    <t>断熱等ＴＷ防火戸コーディネートＴＷ防火戸コーディネート（複層ガラス）引違い窓、片引き窓、引分け窓</t>
  </si>
  <si>
    <t>断熱等ＴＷ防火戸コーディネートＴＷ防火戸コーディネート（複層ガラス）引違い窓、片引き窓、引分け窓引違い（H）</t>
  </si>
  <si>
    <t>断熱等ＴＷ防火戸コーディネートＴＷ防火戸コーディネート（複層ガラス）シャッター付引違い窓</t>
  </si>
  <si>
    <t>断熱等ＴＷ防火戸コーディネートＴＷ防火戸コーディネート（複層ガラス）シャッター付引違い窓引違い（H）</t>
  </si>
  <si>
    <t>断熱等サーモスⅡ－Ｈ</t>
  </si>
  <si>
    <t>断熱等サーモスⅡ－ＨサーモスⅡ-H 引違い窓、片引き窓、引分け窓（ブリッジ枠）</t>
  </si>
  <si>
    <t>断熱等サーモスⅡ－ＨサーモスⅡ-H 引違い窓、片引き窓、引分け窓（ブリッジ枠）引違い（H）</t>
  </si>
  <si>
    <t>断熱等サーモスⅡ－ＨサーモスⅡ-H 引違い窓（レール間カバー枠）</t>
  </si>
  <si>
    <t>断熱等サーモスⅡ－ＨサーモスⅡ-H 引違い窓（レール間カバー枠）引違い（H）</t>
  </si>
  <si>
    <t>断熱等サーモスⅡ－ＨサーモスⅡ-H 単体引違い窓（中桟付）</t>
  </si>
  <si>
    <t>断熱等サーモスⅡ－ＨサーモスⅡ-H 単体引違い窓（中桟付）引違い（H）</t>
  </si>
  <si>
    <t>断熱等サーモスⅡ－ＨサーモスⅡ-H 縦すべり出し窓（オペレーター・カムラッチ）</t>
  </si>
  <si>
    <t>断熱等サーモスⅡ－ＨサーモスⅡ-H 縦すべり出し窓（オペレーター・カムラッチ）開き（T）</t>
  </si>
  <si>
    <t>断熱等サーモスⅡ－ＨサーモスⅡ-H テラスドア、勝手口ドア</t>
  </si>
  <si>
    <t>断熱等サーモスⅡ－ＨサーモスⅡ-H テラスドア、勝手口ドア開き（T）</t>
  </si>
  <si>
    <t>断熱等サーモスⅡ－ＨサーモスⅡ-H テラスドア、勝手口ドア（全面ガラス）</t>
  </si>
  <si>
    <t>断熱等サーモスⅡ－ＨサーモスⅡ-H テラスドア、勝手口ドア（全面ガラス）開き（T）</t>
  </si>
  <si>
    <t>断熱等サーモスⅡ－ＨサーモスⅡ-H 勝手口ドア（中桟腰パネル付）</t>
  </si>
  <si>
    <t>断熱等サーモスⅡ－ＨサーモスⅡ-H 勝手口ドア（中桟腰パネル付）開き（T）</t>
  </si>
  <si>
    <t>断熱等サーモスⅡ－ＨサーモスⅡ-H 採風勝手口ドア、勝手口ドア（中桟腰パネルなし）</t>
  </si>
  <si>
    <t>断熱等サーモスⅡ－ＨサーモスⅡ-H 採風勝手口ドア、勝手口ドア（中桟腰パネルなし）開き（T）</t>
  </si>
  <si>
    <t>断熱等サーモスⅡ－ＨサーモスⅡ-H ＦＩＸ窓（内押縁タイプ）</t>
  </si>
  <si>
    <t>断熱等サーモスⅡ－ＨサーモスⅡ-H ＦＩＸ窓（内押縁タイプ）FIX（F）</t>
  </si>
  <si>
    <t>断熱等サーモスⅡ－ＨサーモスⅡ-H ＦＩＸ窓（外押縁タイプ）</t>
  </si>
  <si>
    <t>断熱等サーモスⅡ－ＨサーモスⅡ-H ＦＩＸ窓（外押縁タイプ）FIX（F）</t>
  </si>
  <si>
    <t>断熱等サーモスⅡ－ＨサーモスⅡ-H 上げ下げ窓、面格子付上げ下げ窓</t>
  </si>
  <si>
    <t>断熱等サーモスⅡ－ＨサーモスⅡ-H 上げ下げ窓、面格子付上げ下げ窓上げ下げ（U）</t>
  </si>
  <si>
    <t>断熱等サーモスⅡ－ＨサーモスⅡ-H 横すべり出し窓（オペレーター・カムラッチ）、高所用横すべり出し窓</t>
  </si>
  <si>
    <t>断熱等サーモスⅡ－ＨサーモスⅡ-H 横すべり出し窓（オペレーター・カムラッチ）、高所用横すべり出し窓プロジェクト（P）</t>
  </si>
  <si>
    <t>断熱等サーモスⅡ－ＨサーモスⅡ-H 外倒し窓、内倒し窓</t>
  </si>
  <si>
    <t>断熱等サーモスⅡ－ＨサーモスⅡ-H 外倒し窓、内倒し窓プロジェクト（P）</t>
  </si>
  <si>
    <t>断熱等防火戸ＦＧ－Ｈ</t>
  </si>
  <si>
    <t>断熱等防火戸ＦＧ－Ｈ防火戸ＦＧ－Ｈ 引違い窓（ブリッジ枠）</t>
  </si>
  <si>
    <t>断熱等防火戸ＦＧ－Ｈ防火戸ＦＧ－Ｈ 引違い窓（ブリッジ枠）引違い（H）</t>
  </si>
  <si>
    <t>断熱等防火戸ＦＧ－Ｈ防火戸ＦＧ－Ｈ 引違い窓（レール間カバー枠）</t>
  </si>
  <si>
    <t>断熱等防火戸ＦＧ－Ｈ防火戸ＦＧ－Ｈ 引違い窓（レール間カバー枠）引違い（H）</t>
  </si>
  <si>
    <t>断熱等防火戸ＦＧ－Ｈ防火戸ＦＧ－Ｈシャッター付引違い窓（ブリッジ枠）</t>
  </si>
  <si>
    <t>断熱等防火戸ＦＧ－Ｈ防火戸ＦＧ－Ｈシャッター付引違い窓（ブリッジ枠）引違い（H）</t>
  </si>
  <si>
    <t>断熱等防火戸ＦＧ－Ｈ防火戸ＦＧ－Ｈシャッター付引違い窓（レール間カバー枠）</t>
  </si>
  <si>
    <t>断熱等防火戸ＦＧ－Ｈ防火戸ＦＧ－Ｈシャッター付引違い窓（レール間カバー枠）引違い（H）</t>
  </si>
  <si>
    <t>断熱等防火戸ＦＧ－Ｈ防火戸ＦＧ－Ｈシャッター付引違い窓（中桟付）</t>
  </si>
  <si>
    <t>断熱等防火戸ＦＧ－Ｈ防火戸ＦＧ－Ｈシャッター付引違い窓（中桟付）引違い（H）</t>
  </si>
  <si>
    <t>断熱等防火戸ＦＧ－Ｈ防火戸ＦＧ－Ｈ 縦すべり出し窓オペレーター※網入り複層ガラス</t>
  </si>
  <si>
    <t>断熱等防火戸ＦＧ－Ｈ防火戸ＦＧ－Ｈ 縦すべり出し窓オペレーター※網入り複層ガラス開き（T）</t>
  </si>
  <si>
    <t>断熱等防火戸ＦＧ－Ｈ防火戸ＦＧ－Ｈ 縦すべり出し窓オペレーター※安全合わせ複層ガラス</t>
  </si>
  <si>
    <t>断熱等防火戸ＦＧ－Ｈ防火戸ＦＧ－Ｈ 縦すべり出し窓オペレーター※安全合わせ複層ガラス開き（T）</t>
  </si>
  <si>
    <t>断熱等防火戸ＦＧ－Ｈ防火戸ＦＧ－Ｈ 縦すべり出し窓オペレーター※耐熱強化透明複層ガラス</t>
  </si>
  <si>
    <t>断熱等防火戸ＦＧ－Ｈ防火戸ＦＧ－Ｈ 縦すべり出し窓オペレーター※耐熱強化透明複層ガラス開き（T）</t>
  </si>
  <si>
    <t>断熱等防火戸ＦＧ－Ｈ防火戸ＦＧ－Ｈ 縦すべり出し窓カムラッチ</t>
  </si>
  <si>
    <t>断熱等防火戸ＦＧ－Ｈ防火戸ＦＧ－Ｈ 縦すべり出し窓カムラッチ開き（T）</t>
  </si>
  <si>
    <t>断熱等防火戸ＦＧ－Ｈ防火戸ＦＧ－Ｈ 開き窓テラス</t>
  </si>
  <si>
    <t>断熱等防火戸ＦＧ－Ｈ防火戸ＦＧ－Ｈ 開き窓テラス開き（T）</t>
  </si>
  <si>
    <t>断熱等防火戸ＦＧ－Ｈ防火戸ＦＧ－Ｈ 採風勝手口ドアFS</t>
  </si>
  <si>
    <t>断熱等防火戸ＦＧ－Ｈ防火戸ＦＧ－Ｈ 採風勝手口ドアFS開き（T）</t>
  </si>
  <si>
    <t>断熱等防火戸ＦＧ－Ｈ防火戸ＦＧ－Ｈ ＦＩＸ窓（内押縁タイプ）</t>
  </si>
  <si>
    <t>断熱等防火戸ＦＧ－Ｈ防火戸ＦＧ－Ｈ ＦＩＸ窓（内押縁タイプ）FIX（F）</t>
  </si>
  <si>
    <t>断熱等防火戸ＦＧ－Ｈ防火戸ＦＧ－Ｈ ＦＩＸ窓（外押縁タイプ）</t>
  </si>
  <si>
    <t>断熱等防火戸ＦＧ－Ｈ防火戸ＦＧ－Ｈ ＦＩＸ窓（外押縁タイプ）FIX（F）</t>
  </si>
  <si>
    <t>断熱等防火戸ＦＧ－Ｈ防火戸ＦＧ－Ｈ 上げ下げ窓、面格子付上げ下げ窓</t>
  </si>
  <si>
    <t>断熱等防火戸ＦＧ－Ｈ防火戸ＦＧ－Ｈ 上げ下げ窓、面格子付上げ下げ窓上げ下げ（U）</t>
  </si>
  <si>
    <t>断熱等防火戸ＦＧ－Ｈ防火戸ＦＧ－Ｈ 横すべり出し窓オペレーター、高所用横すべり出し窓※網入り複層ガラス</t>
  </si>
  <si>
    <t>断熱等防火戸ＦＧ－Ｈ防火戸ＦＧ－Ｈ 横すべり出し窓オペレーター、高所用横すべり出し窓※網入り複層ガラスプロジェクト（P）</t>
  </si>
  <si>
    <t>断熱等防火戸ＦＧ－Ｈ防火戸ＦＧ－Ｈ 横すべり出し窓オペレーター※安全合わせ複層ガラス</t>
  </si>
  <si>
    <t>断熱等防火戸ＦＧ－Ｈ防火戸ＦＧ－Ｈ 横すべり出し窓オペレーター※安全合わせ複層ガラスプロジェクト（P）</t>
  </si>
  <si>
    <t>断熱等防火戸ＦＧ－Ｈ防火戸ＦＧ－Ｈ 横すべり出し窓オペレーター※耐熱強化透明複層ガラス</t>
  </si>
  <si>
    <t>断熱等防火戸ＦＧ－Ｈ防火戸ＦＧ－Ｈ 横すべり出し窓オペレーター※耐熱強化透明複層ガラスプロジェクト（P）</t>
  </si>
  <si>
    <t>断熱等防火戸ＦＧ－Ｈ防火戸ＦＧ－Ｈ 横すべり出し窓カムラッチ</t>
  </si>
  <si>
    <t>断熱等防火戸ＦＧ－Ｈ防火戸ＦＧ－Ｈ 横すべり出し窓カムラッチプロジェクト（P）</t>
  </si>
  <si>
    <t>断熱等防火戸ＦＧ－Ｈ防火戸ＦＧ－Ｈ 外倒し窓、内倒し窓</t>
  </si>
  <si>
    <t>断熱等防火戸ＦＧ－Ｈ防火戸ＦＧ－Ｈ 外倒し窓、内倒し窓プロジェクト（P）</t>
  </si>
  <si>
    <t>断熱等サーモスＬ</t>
  </si>
  <si>
    <t>断熱等サーモスＬサーモスＬ 引違い窓、片引き窓、引分け窓</t>
  </si>
  <si>
    <t>断熱等サーモスＬサーモスＬ 引違い窓、片引き窓、引分け窓引違い（H）</t>
  </si>
  <si>
    <t>断熱等サーモスＬサーモスＬ 単体引違い窓（中桟付）</t>
  </si>
  <si>
    <t>断熱等サーモスＬサーモスＬ 単体引違い窓（中桟付）引違い（H）</t>
  </si>
  <si>
    <t>断熱等サーモスＬサーモスＬ 縦すべり出し窓（オペレーター・カムラッチ）</t>
  </si>
  <si>
    <t>断熱等サーモスＬサーモスＬ 縦すべり出し窓（オペレーター・カムラッチ）開き（T）</t>
  </si>
  <si>
    <t>断熱等サーモスＬサーモスＬ テラスドア、勝手口ドア</t>
  </si>
  <si>
    <t>断熱等サーモスＬサーモスＬ テラスドア、勝手口ドア開き（T）</t>
  </si>
  <si>
    <t>断熱等サーモスＬサーモスＬ テラスドア、勝手口ドア（全面ガラス）</t>
  </si>
  <si>
    <t>断熱等サーモスＬサーモスＬ テラスドア、勝手口ドア（全面ガラス）開き（T）</t>
  </si>
  <si>
    <t>断熱等サーモスＬサーモスＬ 勝手口ドア（中桟腰パネル付）</t>
  </si>
  <si>
    <t>断熱等サーモスＬサーモスＬ 勝手口ドア（中桟腰パネル付）開き（T）</t>
  </si>
  <si>
    <t>断熱等サーモスＬサーモスＬ 採風勝手口ドア、勝手口ドア（中桟腰パネルなし）</t>
  </si>
  <si>
    <t>断熱等サーモスＬサーモスＬ 採風勝手口ドア、勝手口ドア（中桟腰パネルなし）開き（T）</t>
  </si>
  <si>
    <t>断熱等サーモスＬサーモスＬ ＦＩＸ窓（内押縁タイプ）</t>
  </si>
  <si>
    <t>断熱等サーモスＬサーモスＬ ＦＩＸ窓（内押縁タイプ）FIX（F）</t>
  </si>
  <si>
    <t>断熱等サーモスＬサーモスＬ ＦＩＸ窓（外押縁タイプ）</t>
  </si>
  <si>
    <t>断熱等サーモスＬサーモスＬ ＦＩＸ窓（外押縁タイプ）FIX（F）</t>
  </si>
  <si>
    <t>断熱等サーモスＬサーモスＬ 上げ下げ窓、面格子付上げ下げ窓</t>
  </si>
  <si>
    <t>断熱等サーモスＬサーモスＬ 上げ下げ窓、面格子付上げ下げ窓上げ下げ（U）</t>
  </si>
  <si>
    <t>断熱等サーモスＬサーモスＬ 横すべり出し窓（オペレーター・カムラッチ）、高所用横すべり出し窓</t>
  </si>
  <si>
    <t>断熱等サーモスＬサーモスＬ 横すべり出し窓（オペレーター・カムラッチ）、高所用横すべり出し窓プロジェクト（P）</t>
  </si>
  <si>
    <t>断熱等サーモスＬサーモスＬ 外倒し窓、内倒し窓</t>
  </si>
  <si>
    <t>断熱等サーモスＬサーモスＬ 外倒し窓、内倒し窓プロジェクト（P）</t>
  </si>
  <si>
    <t>断熱等防火戸ＦＧ－Ｌ</t>
  </si>
  <si>
    <t>断熱等防火戸ＦＧ－Ｌ防火戸ＦＧ－Ｌ 引違い窓</t>
  </si>
  <si>
    <t>断熱等防火戸ＦＧ－Ｌ防火戸ＦＧ－Ｌ 引違い窓引違い（H）</t>
  </si>
  <si>
    <t>断熱等防火戸ＦＧ－Ｌ防火戸ＦＧ－Ｌシャッター付引違い窓</t>
  </si>
  <si>
    <t>断熱等防火戸ＦＧ－Ｌ防火戸ＦＧ－Ｌシャッター付引違い窓引違い（H）</t>
  </si>
  <si>
    <t>断熱等防火戸ＦＧ－Ｌ防火戸ＦＧ－Ｌシャッター付引違い窓（中桟付）</t>
  </si>
  <si>
    <t>断熱等防火戸ＦＧ－Ｌ防火戸ＦＧ－Ｌシャッター付引違い窓（中桟付）引違い（H）</t>
  </si>
  <si>
    <t>断熱等防火戸ＦＧ－Ｌ防火戸ＦＧ－Ｌ 縦すべり出し窓オペレーター※網入り複層ガラス</t>
  </si>
  <si>
    <t>断熱等防火戸ＦＧ－Ｌ防火戸ＦＧ－Ｌ 縦すべり出し窓オペレーター※網入り複層ガラス開き（T）</t>
  </si>
  <si>
    <t>断熱等防火戸ＦＧ－Ｌ防火戸ＦＧ－Ｌ 縦すべり出し窓オペレーター※安全合わせ複層ガラス</t>
  </si>
  <si>
    <t>断熱等防火戸ＦＧ－Ｌ防火戸ＦＧ－Ｌ 縦すべり出し窓オペレーター※安全合わせ複層ガラス開き（T）</t>
  </si>
  <si>
    <t>断熱等防火戸ＦＧ－Ｌ防火戸ＦＧ－Ｌ 縦すべり出し窓オペレーター※耐熱強化透明複層ガラス</t>
  </si>
  <si>
    <t>断熱等防火戸ＦＧ－Ｌ防火戸ＦＧ－Ｌ 縦すべり出し窓オペレーター※耐熱強化透明複層ガラス開き（T）</t>
  </si>
  <si>
    <t>断熱等防火戸ＦＧ－Ｌ防火戸ＦＧ－Ｌ 縦すべり出し窓カムラッチ</t>
  </si>
  <si>
    <t>断熱等防火戸ＦＧ－Ｌ防火戸ＦＧ－Ｌ 縦すべり出し窓カムラッチ開き（T）</t>
  </si>
  <si>
    <t>断熱等防火戸ＦＧ－Ｌ防火戸ＦＧ－Ｌ 開き窓テラス</t>
  </si>
  <si>
    <t>断熱等防火戸ＦＧ－Ｌ防火戸ＦＧ－Ｌ 開き窓テラス開き（T）</t>
  </si>
  <si>
    <t>断熱等防火戸ＦＧ－Ｌ防火戸ＦＧ－Ｌ 採風勝手口ドアFS</t>
  </si>
  <si>
    <t>断熱等防火戸ＦＧ－Ｌ防火戸ＦＧ－Ｌ 採風勝手口ドアFS開き（T）</t>
  </si>
  <si>
    <t>断熱等防火戸ＦＧ－Ｌ防火戸ＦＧ－Ｌ ＦＩＸ窓（外押縁タイプ）</t>
  </si>
  <si>
    <t>断熱等防火戸ＦＧ－Ｌ防火戸ＦＧ－Ｌ ＦＩＸ窓（外押縁タイプ）FIX（F）</t>
  </si>
  <si>
    <t>断熱等防火戸ＦＧ－Ｌ防火戸ＦＧ－Ｌ ＦＩＸ窓（内押縁タイプ）</t>
  </si>
  <si>
    <t>断熱等防火戸ＦＧ－Ｌ防火戸ＦＧ－Ｌ ＦＩＸ窓（内押縁タイプ）FIX（F）</t>
  </si>
  <si>
    <t>断熱等防火戸ＦＧ－Ｌ防火戸ＦＧ－Ｌ 上げ下げ窓、面格子付上げ下げ窓</t>
  </si>
  <si>
    <t>断熱等防火戸ＦＧ－Ｌ防火戸ＦＧ－Ｌ 上げ下げ窓、面格子付上げ下げ窓上げ下げ（U）</t>
  </si>
  <si>
    <t>断熱等防火戸ＦＧ－Ｌ防火戸ＦＧ－Ｌ 横すべり出し窓オペレーター、高所用横すべり出し窓※網入り複層ガラス</t>
  </si>
  <si>
    <t>断熱等防火戸ＦＧ－Ｌ防火戸ＦＧ－Ｌ 横すべり出し窓オペレーター、高所用横すべり出し窓※網入り複層ガラスプロジェクト（P）</t>
  </si>
  <si>
    <t>断熱等防火戸ＦＧ－Ｌ防火戸ＦＧ－Ｌ 横すべり出し窓オペレーター※安全合わせ複層ガラス</t>
  </si>
  <si>
    <t>断熱等防火戸ＦＧ－Ｌ防火戸ＦＧ－Ｌ 横すべり出し窓オペレーター※安全合わせ複層ガラスプロジェクト（P）</t>
  </si>
  <si>
    <t>断熱等防火戸ＦＧ－Ｌ防火戸ＦＧ－Ｌ 横すべり出し窓オペレーター※耐熱強化透明複層ガラス</t>
  </si>
  <si>
    <t>断熱等防火戸ＦＧ－Ｌ防火戸ＦＧ－Ｌ 横すべり出し窓オペレーター※耐熱強化透明複層ガラスプロジェクト（P）</t>
  </si>
  <si>
    <t>断熱等防火戸ＦＧ－Ｌ防火戸ＦＧ－Ｌ 横すべり出し窓カムラッチ</t>
  </si>
  <si>
    <t>断熱等防火戸ＦＧ－Ｌ防火戸ＦＧ－Ｌ 横すべり出し窓カムラッチプロジェクト（P）</t>
  </si>
  <si>
    <t>断熱等防火戸ＦＧ－Ｌ防火戸ＦＧ－Ｌ 外倒し窓、内倒し窓</t>
  </si>
  <si>
    <t>断熱等防火戸ＦＧ－Ｌ防火戸ＦＧ－Ｌ 外倒し窓、内倒し窓プロジェクト（P）</t>
  </si>
  <si>
    <t>断熱等サーモスＡ</t>
  </si>
  <si>
    <t>断熱等サーモスＡサーモスＡ 引違い窓</t>
  </si>
  <si>
    <t>断熱等サーモスＡサーモスＡ 引違い窓引違い（H）</t>
  </si>
  <si>
    <t>断熱等サーモスＡサーモスＡ 縦すべり出し窓カムラッチ</t>
  </si>
  <si>
    <t>断熱等サーモスＡサーモスＡ 縦すべり出し窓カムラッチ開き（T）</t>
  </si>
  <si>
    <t>断熱等サーモスＡサーモスＡ 上げ下げ窓、面格子付上げ下げ窓</t>
  </si>
  <si>
    <t>断熱等サーモスＡサーモスＡ 上げ下げ窓、面格子付上げ下げ窓上げ下げ（U）</t>
  </si>
  <si>
    <t>断熱等サーモスＡサーモスＡ ＦＩＸ窓（内押縁タイプ）</t>
  </si>
  <si>
    <t>断熱等サーモスＡサーモスＡ ＦＩＸ窓（内押縁タイプ）FIX（F）</t>
  </si>
  <si>
    <t>断熱等サーモスＡサーモスＡ 横すべり出し窓カムラッチ、外倒し窓、内倒し窓</t>
  </si>
  <si>
    <t>断熱等サーモスＡサーモスＡ 横すべり出し窓カムラッチ、外倒し窓、内倒し窓プロジェクト（P）</t>
  </si>
  <si>
    <t>断熱等サーモスＡサーモスＡ 高所用横すべり出し窓</t>
  </si>
  <si>
    <t>断熱等サーモスＡサーモスＡ 高所用横すべり出し窓プロジェクト（P）</t>
  </si>
  <si>
    <t>断熱等防火戸ＦＧ－Ａ</t>
  </si>
  <si>
    <t>断熱等防火戸ＦＧ－Ａ防火戸ＦＧ－Ａ 引違い窓</t>
  </si>
  <si>
    <t>断熱等防火戸ＦＧ－Ａ防火戸ＦＧ－Ａ 引違い窓引違い（H）</t>
  </si>
  <si>
    <t>断熱等防火戸ＦＧ－Ａ防火戸ＦＧ－Ａシャッター付引違い窓</t>
  </si>
  <si>
    <t>断熱等防火戸ＦＧ－Ａ防火戸ＦＧ－Ａシャッター付引違い窓引違い（H）</t>
  </si>
  <si>
    <t>断熱等防火戸ＦＧ－Ａ防火戸ＦＧ－Ａ 縦すべり出し窓カムラッチ</t>
  </si>
  <si>
    <t>断熱等防火戸ＦＧ－Ａ防火戸ＦＧ－Ａ 縦すべり出し窓カムラッチ開き（T）</t>
  </si>
  <si>
    <t>断熱等防火戸ＦＧ－Ａ防火戸ＦＧ－Ａ ＦＩＸ窓（内押縁タイプ）</t>
  </si>
  <si>
    <t>断熱等防火戸ＦＧ－Ａ防火戸ＦＧ－Ａ ＦＩＸ窓（内押縁タイプ）FIX（F）</t>
  </si>
  <si>
    <t>断熱等防火戸ＦＧ－Ａ防火戸ＦＧ－Ａ 上げ下げ窓、面格子付上げ下げ窓</t>
  </si>
  <si>
    <t>断熱等防火戸ＦＧ－Ａ防火戸ＦＧ－Ａ 上げ下げ窓、面格子付上げ下げ窓上げ下げ（U）</t>
  </si>
  <si>
    <t>断熱等防火戸ＦＧ－Ａ防火戸ＦＧ－Ａ 横すべり出し窓カムラッチ、外倒し窓、内倒し窓</t>
  </si>
  <si>
    <t>断熱等防火戸ＦＧ－Ａ防火戸ＦＧ－Ａ 横すべり出し窓カムラッチ、外倒し窓、内倒し窓プロジェクト（P）</t>
  </si>
  <si>
    <t>断熱等防火戸ＦＧ－Ａ防火戸ＦＧ－Ａ 高所用横すべり出し窓</t>
  </si>
  <si>
    <t>断熱等防火戸ＦＧ－Ａ防火戸ＦＧ－Ａ 高所用横すべり出し窓プロジェクト（P）</t>
  </si>
  <si>
    <t>断熱等オープンウィン</t>
  </si>
  <si>
    <t>断熱等オープンウィンオープンウィン・サーモスⅡ-Hタイプ</t>
  </si>
  <si>
    <t>断熱等オープンウィンオープンウィン・サーモスⅡ-Hタイプ引違い（H）</t>
  </si>
  <si>
    <t>断熱等オープンウィンオープンウィン・サーモスⅡ-Hタイプ折り（W）</t>
  </si>
  <si>
    <t>断熱等オープンウィンオープンウィン・サーモスLタイプ</t>
  </si>
  <si>
    <t>断熱等オープンウィンオープンウィン・サーモスLタイプ引違い（H）</t>
  </si>
  <si>
    <t>断熱等オープンウィンオープンウィン・サーモスLタイプ折り（W）</t>
  </si>
  <si>
    <t>断熱等ノンレールサッシ</t>
  </si>
  <si>
    <t>断熱等ノンレールサッシノンレールサッシ・サーモスⅡ-Hタイプ</t>
  </si>
  <si>
    <t>断熱等ノンレールサッシノンレールサッシ・サーモスⅡ-Hタイプ引違い（H）</t>
  </si>
  <si>
    <t>断熱等ノンレールサッシノンレールサッシ・サーモスLタイプ</t>
  </si>
  <si>
    <t>断熱等ノンレールサッシノンレールサッシ・サーモスLタイプ引違い（H）</t>
  </si>
  <si>
    <t>断熱等スカイシアター</t>
  </si>
  <si>
    <t>断熱等スカイシアタースカイシアター</t>
  </si>
  <si>
    <t>断熱等スカイシアタースカイシアターその他（X）</t>
  </si>
  <si>
    <t>断熱等コーディネート 引違い窓</t>
  </si>
  <si>
    <t>断熱等コーディネート 引違い窓コーディネート 引違い窓・サーモスⅡ-Hタイプ</t>
  </si>
  <si>
    <t>断熱等コーディネート 引違い窓コーディネート 引違い窓・サーモスⅡ-Hタイプ引違い（H）</t>
  </si>
  <si>
    <t>断熱等コーディネート 引違い窓コーディネート 引違い窓・サーモスLタイプ</t>
  </si>
  <si>
    <t>断熱等コーディネート 引違い窓コーディネート 引違い窓・サーモスLタイプ引違い（H）</t>
  </si>
  <si>
    <t>断熱等オーニング窓</t>
  </si>
  <si>
    <t>断熱等オーニング窓オーニング窓・サーモスⅡ-Hタイプ</t>
  </si>
  <si>
    <t>断熱等オーニング窓オーニング窓・サーモスⅡ-Hタイプルーバー（R）</t>
  </si>
  <si>
    <t>断熱等オーニング窓オーニング窓・サーモスLタイプ</t>
  </si>
  <si>
    <t>断熱等オーニング窓オーニング窓・サーモスLタイプルーバー（R）</t>
  </si>
  <si>
    <t>断熱等台形ＦＩＸ窓</t>
  </si>
  <si>
    <t>断熱等台形ＦＩＸ窓台形ＦＩＸ窓・サーモスⅡ-Hタイプ</t>
  </si>
  <si>
    <t>断熱等台形ＦＩＸ窓台形ＦＩＸ窓・サーモスⅡ-HタイプFIX（F）</t>
  </si>
  <si>
    <t>断熱等台形ＦＩＸ窓台形ＦＩＸ窓・サーモスLタイプ</t>
  </si>
  <si>
    <t>断熱等台形ＦＩＸ窓台形ＦＩＸ窓・サーモスLタイプFIX（F）</t>
  </si>
  <si>
    <t>断熱等サークルＦＩＸ窓</t>
  </si>
  <si>
    <t>断熱等サークルＦＩＸ窓サークルＦＩＸ窓・サーモスⅡ-Hタイプ</t>
  </si>
  <si>
    <t>断熱等サークルＦＩＸ窓サークルＦＩＸ窓・サーモスⅡ-HタイプFIX（F）</t>
  </si>
  <si>
    <t>断熱等サークルＦＩＸ窓サークルＦＩＸ窓・サーモスLタイプ</t>
  </si>
  <si>
    <t>断熱等サークルＦＩＸ窓サークルＦＩＸ窓・サーモスLタイプFIX（F）</t>
  </si>
  <si>
    <t>断熱等出窓</t>
  </si>
  <si>
    <t>断熱等出窓出窓・サーモスⅡ-Hタイプ</t>
  </si>
  <si>
    <t>断熱等出窓出窓・サーモスⅡ-Hタイプその他（X）</t>
  </si>
  <si>
    <t>断熱等出窓出窓・サーモスLタイプ</t>
  </si>
  <si>
    <t>断熱等出窓出窓・サーモスLタイプその他（X）</t>
  </si>
  <si>
    <t>断熱等断熱土間引戸</t>
  </si>
  <si>
    <t>断熱等断熱土間引戸断熱土間引戸(中桟腰パネル付除く)・サーモスⅡ-Hタイプ</t>
  </si>
  <si>
    <t>断熱等断熱土間引戸断熱土間引戸(中桟腰パネル付除く)・サーモスⅡ-Hタイプ引違い（H）</t>
  </si>
  <si>
    <t>断熱等断熱土間引戸断熱土間引戸(中桟腰パネル付)・サーモスⅡ-Hタイプ</t>
  </si>
  <si>
    <t>断熱等断熱土間引戸断熱土間引戸(中桟腰パネル付)・サーモスⅡ-Hタイプ引違い（H）</t>
  </si>
  <si>
    <t>断熱等断熱土間引戸断熱土間引戸(中桟腰パネル付除く)・サーモスLタイプ</t>
  </si>
  <si>
    <t>断熱等断熱土間引戸断熱土間引戸(中桟腰パネル付除く)・サーモスLタイプ引違い（H）</t>
  </si>
  <si>
    <t>断熱等断熱土間引戸断熱土間引戸(中桟腰パネル付)・サーモスLタイプ</t>
  </si>
  <si>
    <t>断熱等断熱土間引戸断熱土間引戸(中桟腰パネル付)・サーモスLタイプ引違い（H）</t>
  </si>
  <si>
    <t>断熱等ガゼリアＮ</t>
  </si>
  <si>
    <t>断熱等ガゼリアＮガゼリアN(中桟腰パネル付除く)・サーモスⅡ-Hタイプ</t>
  </si>
  <si>
    <t>断熱等ガゼリアＮガゼリアN(中桟腰パネル付除く)・サーモスⅡ-Hタイプ引違い（H）</t>
  </si>
  <si>
    <t>断熱等ガゼリアＮガゼリアN(中桟腰パネル付)・サーモスⅡ-Hタイプ</t>
  </si>
  <si>
    <t>断熱等ガゼリアＮガゼリアN(中桟腰パネル付)・サーモスⅡ-Hタイプ引違い（H）</t>
  </si>
  <si>
    <t>断熱等ガゼリアＮガゼリアN(中桟腰パネル付除く)・サーモスLタイプ</t>
  </si>
  <si>
    <t>断熱等ガゼリアＮガゼリアN(中桟腰パネル付除く)・サーモスLタイプ引違い（H）</t>
  </si>
  <si>
    <t>断熱等ガゼリアＮガゼリアN(中桟腰パネル付)・サーモスLタイプ</t>
  </si>
  <si>
    <t>断熱等ガゼリアＮガゼリアN(中桟腰パネル付)・サーモスLタイプ引違い（H）</t>
  </si>
  <si>
    <t>断熱等ガゼリアＮガゼリアN(中桟腰パネル付除く)・アルミタイプ</t>
  </si>
  <si>
    <t>断熱等ガゼリアＮガゼリアN(中桟腰パネル付除く)・アルミタイプ引違い（H）</t>
  </si>
  <si>
    <t>断熱等ガゼリアＮガゼリアN(中桟腰パネル付)・アルミタイプ</t>
  </si>
  <si>
    <t>断熱等ガゼリアＮガゼリアN(中桟腰パネル付)・アルミタイプ引違い（H）</t>
  </si>
  <si>
    <t>断熱等防火戸ガゼリアＮ</t>
  </si>
  <si>
    <t>断熱等防火戸ガゼリアＮ防火戸ガゼリアN・サーモスⅡ-Hタイプ</t>
  </si>
  <si>
    <t>断熱等防火戸ガゼリアＮ防火戸ガゼリアN・サーモスⅡ-Hタイプ引違い（H）</t>
  </si>
  <si>
    <t>断熱等防火戸ガゼリアＮ防火戸ガゼリアN・サーモスLタイプ</t>
  </si>
  <si>
    <t>断熱等防火戸ガゼリアＮ防火戸ガゼリアN・サーモスLタイプ引違い（H）</t>
  </si>
  <si>
    <t>断熱等ワイドウィン</t>
  </si>
  <si>
    <t>断熱等ワイドウィンワイドウィン</t>
  </si>
  <si>
    <t>断熱等ワイドウィンワイドウィン引違い（H）</t>
  </si>
  <si>
    <t>断熱等ワイドウィンワイドウィンFIX（F）</t>
  </si>
  <si>
    <t>断熱等セレクトサッシＰＧ</t>
  </si>
  <si>
    <t>断熱等セレクトサッシＰＧセレクトサッシＰＧ</t>
  </si>
  <si>
    <t>断熱等セレクトサッシＰＧセレクトサッシＰＧ引違い（H）</t>
  </si>
  <si>
    <t>断熱等セレクトサッシＰＧセレクトサッシＰＧ開き（T）</t>
  </si>
  <si>
    <t>断熱等セレクトサッシＰＧセレクトサッシＰＧFIX（F）</t>
  </si>
  <si>
    <t>断熱等セレクトサッシＰＧセレクトサッシＰＧプロジェクト（P）</t>
  </si>
  <si>
    <t>断熱等ＡＴＵ</t>
  </si>
  <si>
    <t>断熱等ＡＴＵＡＴＵ（ＰＧ障子）</t>
  </si>
  <si>
    <t>断熱等ＡＴＵＡＴＵ（ＰＧ障子）引違い（H）</t>
  </si>
  <si>
    <t>断熱等内付ＲＳⅡ</t>
  </si>
  <si>
    <t>断熱等内付ＲＳⅡ内付ＲＳⅡ（ＰＧ障子）</t>
  </si>
  <si>
    <t>断熱等内付ＲＳⅡ内付ＲＳⅡ（ＰＧ障子）引違い（H）</t>
  </si>
  <si>
    <t>断熱等アトモスⅡ</t>
  </si>
  <si>
    <t>断熱等アトモスⅡアトモスⅡ</t>
  </si>
  <si>
    <t>断熱等アトモスⅡアトモスⅡ引違い（H）</t>
  </si>
  <si>
    <t>断熱等リシェント勝手口ドア</t>
  </si>
  <si>
    <t>断熱等リシェント勝手口ドアリシェント勝手口ドア 高断熱仕様（シリンダー無し）（24年6月発売）</t>
  </si>
  <si>
    <t>断熱等リシェント勝手口ドアリシェント勝手口ドア 高断熱仕様（シリンダー無し）（24年6月発売）開き（T）</t>
  </si>
  <si>
    <t>断熱等リシェント勝手口ドアリシェント勝手口ドア 高断熱仕様（シリンダー無し）（24年6月発売）［８地域向け］</t>
  </si>
  <si>
    <t>断熱等リシェント勝手口ドアリシェント勝手口ドア 高断熱仕様（シリンダー無し）（24年6月発売）［８地域向け］開き（T）</t>
  </si>
  <si>
    <t>断熱等リシェント勝手口ドアリシェント勝手口ドア 断熱仕様 トリプルガラス(クリプトンガス入り)仕様（シリンダー無し）（24年6月終息）</t>
  </si>
  <si>
    <t>断熱等リシェント勝手口ドアリシェント勝手口ドア 断熱仕様 トリプルガラス(クリプトンガス入り)仕様（シリンダー無し）（24年6月終息）開き（T）</t>
  </si>
  <si>
    <t>断熱等リシェント勝手口ドアリシェント勝手口ドア 断熱仕様 トリプルガラス(クリプトンガス入り)仕様（シリンダー無し）（24年6月終息）［８地域向け］</t>
  </si>
  <si>
    <t>断熱等リシェント勝手口ドアリシェント勝手口ドア 断熱仕様 トリプルガラス(クリプトンガス入り)仕様（シリンダー無し）（24年6月終息）［８地域向け］開き（T）</t>
  </si>
  <si>
    <t>断熱等リシェント勝手口ドアリシェント勝手口ドア 断熱仕様 Low-E複層ガラス(アルゴンガス入り)仕様（シリンダー無し）</t>
  </si>
  <si>
    <t>断熱等リシェント勝手口ドアリシェント勝手口ドア 断熱仕様 Low-E複層ガラス(アルゴンガス入り)仕様（シリンダー無し）開き（T）</t>
  </si>
  <si>
    <t>断熱等リシェント勝手口ドアリシェント勝手口ドア 断熱仕様 Low-E複層ガラス(アルゴンガス入り)仕様（シリンダー無し）［８地域向け］</t>
  </si>
  <si>
    <t>断熱等リシェント勝手口ドアリシェント勝手口ドア 断熱仕様 Low-E複層ガラス(アルゴンガス入り)仕様（シリンダー無し）［８地域向け］開き（T）</t>
  </si>
  <si>
    <t>断熱等リシェント勝手口ドアリシェント勝手口ドア 断熱仕様 一般複層ガラス仕様（シリンダー無し）</t>
  </si>
  <si>
    <t>断熱等リシェント勝手口ドアリシェント勝手口ドア 断熱仕様 一般複層ガラス仕様（シリンダー無し）開き（T）</t>
  </si>
  <si>
    <t>断熱等+防災リプラス 居室仕様 ＴＷタイプ</t>
  </si>
  <si>
    <t>断熱等+防災リプラス 居室仕様 ＴＷタイプリプラス 居室仕様 TWタイプ トリプルガラス（クリプトンガス）</t>
  </si>
  <si>
    <t>断熱等+防災リプラス 居室仕様 ＴＷタイプリプラス 居室仕様 TWタイプ トリプルガラス（クリプトンガス）引違い（H）</t>
  </si>
  <si>
    <t>断熱等+防災リプラス 居室仕様 ＴＷタイプリプラス 居室仕様 TWタイプ トリプルガラス（アルゴンガス）</t>
  </si>
  <si>
    <t>断熱等+防災リプラス 居室仕様 ＴＷタイプリプラス 居室仕様 TWタイプ トリプルガラス（アルゴンガス）引違い（H）</t>
  </si>
  <si>
    <t>断熱等+防災リプラス 居室仕様 ＴＷタイプリプラス 居室仕様 TWタイプ 複層ガラス</t>
  </si>
  <si>
    <t>断熱等+防災リプラス 居室仕様 ＴＷタイプリプラス 居室仕様 TWタイプ 複層ガラス引違い（H）</t>
  </si>
  <si>
    <t>断熱等+防災リプラス 居室仕様・浴室仕様</t>
  </si>
  <si>
    <t>断熱等+防災リプラス 居室仕様・浴室仕様リプラス 居室仕様・浴室仕様（樹脂スペーサー）引違い窓ブリッジ枠</t>
  </si>
  <si>
    <t>断熱等+防災リプラス 居室仕様・浴室仕様リプラス 居室仕様・浴室仕様（樹脂スペーサー）引違い窓ブリッジ枠引違い（H）</t>
  </si>
  <si>
    <t>断熱等+防災リプラス 居室仕様・浴室仕様リプラス 居室仕様・浴室仕様（樹脂スペーサー）引違い窓 中桟付</t>
  </si>
  <si>
    <t>断熱等+防災リプラス 居室仕様・浴室仕様リプラス 居室仕様・浴室仕様（樹脂スペーサー）引違い窓 中桟付引違い（H）</t>
  </si>
  <si>
    <t>断熱等+防災リプラス 居室仕様・浴室仕様リプラス 居室仕様・浴室仕様（アルミスペーサー）引違い窓 中桟付</t>
  </si>
  <si>
    <t>断熱等+防災リプラス 居室仕様・浴室仕様リプラス 居室仕様・浴室仕様（アルミスペーサー）引違い窓 中桟付引違い（H）</t>
  </si>
  <si>
    <t>断熱等+防災リプラス 居室仕様・浴室仕様リプラス 居室仕様・浴室仕様 FIX窓外押縁（樹脂スペーサー）</t>
  </si>
  <si>
    <t>断熱等+防災リプラス 居室仕様・浴室仕様リプラス 居室仕様・浴室仕様 FIX窓外押縁（樹脂スペーサー）FIX（F）</t>
  </si>
  <si>
    <t>断熱等+防災リプラス 居室仕様・浴室仕様リプラス 居室仕様・浴室仕様 FIX窓外押縁（アルミスペーサー）</t>
  </si>
  <si>
    <t>断熱等+防災リプラス 居室仕様・浴室仕様リプラス 居室仕様・浴室仕様 FIX窓外押縁（アルミスペーサー）FIX（F）</t>
  </si>
  <si>
    <t>断熱等+防災リプラス 居室仕様・浴室仕様リプラス 居室仕様・浴室仕様 FIX窓内押縁（樹脂スペーサー）</t>
  </si>
  <si>
    <t>断熱等+防災リプラス 居室仕様・浴室仕様リプラス 居室仕様・浴室仕様 FIX窓内押縁（樹脂スペーサー）FIX（F）</t>
  </si>
  <si>
    <t>断熱等+防災リプラス 居室仕様・浴室仕様リプラス 居室仕様・浴室仕様 FIX窓内押縁（アルミスペーサー）</t>
  </si>
  <si>
    <t>断熱等+防災リプラス 居室仕様・浴室仕様リプラス 居室仕様・浴室仕様 FIX窓内押縁（アルミスペーサー）FIX（F）</t>
  </si>
  <si>
    <t>断熱等+防災リプラス 居室仕様・浴室仕様リプラス 居室仕様・浴室仕様（樹脂スペーサー）</t>
  </si>
  <si>
    <t>断熱等+防災リプラス 居室仕様・浴室仕様リプラス 居室仕様・浴室仕様（樹脂スペーサー）引違い（H）</t>
  </si>
  <si>
    <t>断熱等+防災リプラス 居室仕様・浴室仕様リプラス 居室仕様・浴室仕様（樹脂スペーサー）開き（T）</t>
  </si>
  <si>
    <t>断熱等+防災リプラス 居室仕様・浴室仕様リプラス 居室仕様・浴室仕様（樹脂スペーサー）上げ下げ（U）</t>
  </si>
  <si>
    <t>断熱等+防災リプラス 居室仕様・浴室仕様リプラス 居室仕様・浴室仕様（樹脂スペーサー）プロジェクト（P）</t>
  </si>
  <si>
    <t>断熱等+防災リプラス 居室仕様・浴室仕様リプラス 居室仕様・浴室仕様（アルミスペーサー）</t>
  </si>
  <si>
    <t>断熱等+防災リプラス 居室仕様・浴室仕様リプラス 居室仕様・浴室仕様（アルミスペーサー）引違い（H）</t>
  </si>
  <si>
    <t>断熱等+防災リプラス 居室仕様・浴室仕様リプラス 居室仕様・浴室仕様（アルミスペーサー）開き（T）</t>
  </si>
  <si>
    <t>断熱等+防災リプラス 居室仕様・浴室仕様リプラス 居室仕様・浴室仕様（アルミスペーサー）上げ下げ（U）</t>
  </si>
  <si>
    <t>断熱等+防災リプラス 居室仕様・浴室仕様リプラス 居室仕様・浴室仕様（アルミスペーサー）プロジェクト（P）</t>
  </si>
  <si>
    <t>断熱等+防災リプラス アタッチ枠 ＴＷ用</t>
  </si>
  <si>
    <t>断熱等+防災リプラス アタッチ枠 ＴＷ用リプラス アタッチ枠 TW用 トリプルガラス 引違い窓（クリプトンガス） (2024年1月販売終了）</t>
  </si>
  <si>
    <t>断熱等+防災リプラス アタッチ枠 ＴＷ用リプラス アタッチ枠 TW用 トリプルガラス 引違い窓（クリプトンガス） (2024年1月販売終了）引違い（H）</t>
  </si>
  <si>
    <t>断熱等+防災リプラス アタッチ枠 ＴＷ用リプラス アタッチ枠 TW用 トリプルガラス 引違い窓（アルゴンガス） (2024年1月販売終了）</t>
  </si>
  <si>
    <t>断熱等+防災リプラス アタッチ枠 ＴＷ用リプラス アタッチ枠 TW用 トリプルガラス 引違い窓（アルゴンガス） (2024年1月販売終了）引違い（H）</t>
  </si>
  <si>
    <t>断熱等+防災リプラス アタッチ枠 ＴＷ用リプラス アタッチ枠 TW用 トリプルガラス 縦すべり出し窓 オペレーター（クリプトンガス）</t>
  </si>
  <si>
    <t>断熱等+防災リプラス アタッチ枠 ＴＷ用リプラス アタッチ枠 TW用 トリプルガラス 縦すべり出し窓 オペレーター（クリプトンガス）開き（T）</t>
  </si>
  <si>
    <t xml:space="preserve">断熱等+防災リプラス アタッチ枠 ＴＷ用リプラス アタッチ枠 TW用 トリプルガラス 縦すべり出し窓 オペレーター（アルゴンガス） </t>
  </si>
  <si>
    <t>断熱等+防災リプラス アタッチ枠 ＴＷ用リプラス アタッチ枠 TW用 トリプルガラス 縦すべり出し窓 オペレーター（アルゴンガス） 開き（T）</t>
  </si>
  <si>
    <t>断熱等+防災リプラス アタッチ枠 ＴＷ用リプラス アタッチ枠 TW用 トリプルガラス 縦すべり出し窓 グレモン（クリプトンガス）</t>
  </si>
  <si>
    <t>断熱等+防災リプラス アタッチ枠 ＴＷ用リプラス アタッチ枠 TW用 トリプルガラス 縦すべり出し窓 グレモン（クリプトンガス）開き（T）</t>
  </si>
  <si>
    <t>断熱等+防災リプラス アタッチ枠 ＴＷ用リプラス アタッチ枠 TW用 トリプルガラス 縦すべり出し窓 グレモン（アルゴンガス）</t>
  </si>
  <si>
    <t>断熱等+防災リプラス アタッチ枠 ＴＷ用リプラス アタッチ枠 TW用 トリプルガラス 縦すべり出し窓 グレモン（アルゴンガス）開き（T）</t>
  </si>
  <si>
    <t>断熱等+防災リプラス アタッチ枠 ＴＷ用リプラス アタッチ枠 TW用 トリプルガラス FIX窓（クリプトンガス）</t>
  </si>
  <si>
    <t>断熱等+防災リプラス アタッチ枠 ＴＷ用リプラス アタッチ枠 TW用 トリプルガラス FIX窓（クリプトンガス）FIX（F）</t>
  </si>
  <si>
    <t>断熱等+防災リプラス アタッチ枠 ＴＷ用リプラス アタッチ枠 TW用 トリプルガラス FIX窓（アルゴンガス）</t>
  </si>
  <si>
    <t>断熱等+防災リプラス アタッチ枠 ＴＷ用リプラス アタッチ枠 TW用 トリプルガラス FIX窓（アルゴンガス）FIX（F）</t>
  </si>
  <si>
    <t>断熱等+防災リプラス アタッチ枠 ＴＷ用リプラス アタッチ枠 TW用 トリプルガラス 上げ下げ窓（クリプトンガス）</t>
  </si>
  <si>
    <t>断熱等+防災リプラス アタッチ枠 ＴＷ用リプラス アタッチ枠 TW用 トリプルガラス 上げ下げ窓（クリプトンガス）上げ下げ（U）</t>
  </si>
  <si>
    <t>断熱等+防災リプラス アタッチ枠 ＴＷ用リプラス アタッチ枠 TW用 トリプルガラス 上げ下げ窓（アルゴンガス）</t>
  </si>
  <si>
    <t>断熱等+防災リプラス アタッチ枠 ＴＷ用リプラス アタッチ枠 TW用 トリプルガラス 上げ下げ窓（アルゴンガス）上げ下げ（U）</t>
  </si>
  <si>
    <t>断熱等+防災リプラス アタッチ枠 ＴＷ用リプラス アタッチ枠 TW用 トリプルガラス 横すべり出し窓 グレモン（クリプトンガス）</t>
  </si>
  <si>
    <t>断熱等+防災リプラス アタッチ枠 ＴＷ用リプラス アタッチ枠 TW用 トリプルガラス 横すべり出し窓 グレモン（クリプトンガス）プロジェクト（P）</t>
  </si>
  <si>
    <t xml:space="preserve">断熱等+防災リプラス アタッチ枠 ＴＷ用リプラス アタッチ枠 TW用 トリプルガラス 横すべり出し窓 グレモン（アルゴンガス） </t>
  </si>
  <si>
    <t>断熱等+防災リプラス アタッチ枠 ＴＷ用リプラス アタッチ枠 TW用 トリプルガラス 横すべり出し窓 グレモン（アルゴンガス） プロジェクト（P）</t>
  </si>
  <si>
    <t>断熱等+防災リプラス アタッチ枠 ＴＷ用リプラス アタッチ枠 TW用 トリプルガラス 横すべり出し窓 オペレーター、高所用横すべり出し窓（クリプトンガス）</t>
  </si>
  <si>
    <t>断熱等+防災リプラス アタッチ枠 ＴＷ用リプラス アタッチ枠 TW用 トリプルガラス 横すべり出し窓 オペレーター、高所用横すべり出し窓（クリプトンガス）プロジェクト（P）</t>
  </si>
  <si>
    <t>断熱等+防災リプラス アタッチ枠 ＴＷ用リプラス アタッチ枠 TW用 トリプルガラス 横すべり出し窓 オペレーター、高所用横すべり出し窓（アルゴンガス）</t>
  </si>
  <si>
    <t>断熱等+防災リプラス アタッチ枠 ＴＷ用リプラス アタッチ枠 TW用 トリプルガラス 横すべり出し窓 オペレーター、高所用横すべり出し窓（アルゴンガス）プロジェクト（P）</t>
  </si>
  <si>
    <t>断熱等+防災リプラス アタッチ枠 ＴＷ用リプラス アタッチ枠 TW用 複層ガラス 引違い窓  (2024年1月販売終了）</t>
  </si>
  <si>
    <t>断熱等+防災リプラス アタッチ枠 ＴＷ用リプラス アタッチ枠 TW用 複層ガラス 引違い窓  (2024年1月販売終了）引違い（H）</t>
  </si>
  <si>
    <t>断熱等+防災リプラス アタッチ枠 ＴＷ用リプラス アタッチ枠 TW用 複層ガラス 縦すべり出し窓 オペレーター</t>
  </si>
  <si>
    <t>断熱等+防災リプラス アタッチ枠 ＴＷ用リプラス アタッチ枠 TW用 複層ガラス 縦すべり出し窓 オペレーター開き（T）</t>
  </si>
  <si>
    <t>断熱等+防災リプラス アタッチ枠 ＴＷ用リプラス アタッチ枠 TW用 複層ガラス 縦すべり出し窓 グレモン</t>
  </si>
  <si>
    <t>断熱等+防災リプラス アタッチ枠 ＴＷ用リプラス アタッチ枠 TW用 複層ガラス 縦すべり出し窓 グレモン開き（T）</t>
  </si>
  <si>
    <t>断熱等+防災リプラス アタッチ枠 ＴＷ用リプラス アタッチ枠 TW用 複層ガラス FIX窓</t>
  </si>
  <si>
    <t>断熱等+防災リプラス アタッチ枠 ＴＷ用リプラス アタッチ枠 TW用 複層ガラス FIX窓FIX（F）</t>
  </si>
  <si>
    <t>断熱等+防災リプラス アタッチ枠 ＴＷ用リプラス アタッチ枠 TW用 複層ガラス 上げ下げ窓</t>
  </si>
  <si>
    <t>断熱等+防災リプラス アタッチ枠 ＴＷ用リプラス アタッチ枠 TW用 複層ガラス 上げ下げ窓上げ下げ（U）</t>
  </si>
  <si>
    <t xml:space="preserve">断熱等+防災リプラス アタッチ枠 ＴＷ用リプラス アタッチ枠 TW用 複層ガラス 横すべり出し窓 オペレーター、高所用横すべり出し窓 </t>
  </si>
  <si>
    <t>断熱等+防災リプラス アタッチ枠 ＴＷ用リプラス アタッチ枠 TW用 複層ガラス 横すべり出し窓 オペレーター、高所用横すべり出し窓 プロジェクト（P）</t>
  </si>
  <si>
    <t>断熱等+防災リプラス アタッチ枠 ＴＷ用リプラス アタッチ枠 TW用 複層ガラス 横すべり出し窓 グレモン</t>
  </si>
  <si>
    <t>断熱等+防災リプラス アタッチ枠 ＴＷ用リプラス アタッチ枠 TW用 複層ガラス 横すべり出し窓 グレモンプロジェクト（P）</t>
  </si>
  <si>
    <t>断熱等+防災リプラス アタッチ枠 サーモス用</t>
  </si>
  <si>
    <t>断熱等+防災リプラス アタッチ枠 サーモス用リプラス アタッチ枠 サーモス用（樹脂スペーサー）内外色組合せ (2024年1月販売終了）</t>
  </si>
  <si>
    <t>断熱等+防災リプラス アタッチ枠 サーモス用リプラス アタッチ枠 サーモス用（樹脂スペーサー）内外色組合せ (2024年1月販売終了）引違い（H）</t>
  </si>
  <si>
    <t>断熱等+防災リプラス アタッチ枠 サーモス用リプラス アタッチ枠 サーモス用（樹脂スペーサー）内外色組合せ・内外同系色 (2024年1月販売終了）</t>
  </si>
  <si>
    <t>断熱等+防災リプラス アタッチ枠 サーモス用リプラス アタッチ枠 サーモス用（樹脂スペーサー）内外色組合せ・内外同系色 (2024年1月販売終了）引違い（H）</t>
  </si>
  <si>
    <t>断熱等+防災リプラス アタッチ枠 サーモス用リプラス アタッチ枠 サーモス用（樹脂スペーサー）内外色組合せ・内外同系色</t>
  </si>
  <si>
    <t>断熱等+防災リプラス アタッチ枠 サーモス用リプラス アタッチ枠 サーモス用（樹脂スペーサー）内外色組合せ・内外同系色開き（T）</t>
  </si>
  <si>
    <t>断熱等+防災リプラス アタッチ枠 サーモス用リプラス アタッチ枠 サーモス用（樹脂スペーサー）内外色組合せ・内外同系色FIX（F）</t>
  </si>
  <si>
    <t>断熱等+防災リプラス アタッチ枠 サーモス用リプラス アタッチ枠 サーモス用（樹脂スペーサー）内外色組合せ・内外同系色上げ下げ（U）</t>
  </si>
  <si>
    <t>断熱等+防災リプラス アタッチ枠 サーモス用リプラス アタッチ枠 サーモス用（樹脂スペーサー）内外色組合せ・内外同系色プロジェクト（P）</t>
  </si>
  <si>
    <t>断熱等+防災リプラス アタッチ枠 サーモス用リプラス アタッチ枠 サーモス用（樹脂スペーサー）内外色組合せ・内外同系色 引違い窓 中桟付 (2024年1月販売終了）</t>
  </si>
  <si>
    <t>断熱等+防災リプラス アタッチ枠 サーモス用リプラス アタッチ枠 サーモス用（樹脂スペーサー）内外色組合せ・内外同系色 引違い窓 中桟付 (2024年1月販売終了）引違い（H）</t>
  </si>
  <si>
    <t>断熱等+防災リプラス アタッチ枠 サーモス用リプラス アタッチ枠 サーモス用（アルミスペーサー）(2024年1月販売終了）</t>
  </si>
  <si>
    <t>断熱等+防災リプラス アタッチ枠 サーモス用リプラス アタッチ枠 サーモス用（アルミスペーサー）(2024年1月販売終了）引違い（H）</t>
  </si>
  <si>
    <t>断熱等+防災リプラス アタッチ枠 サーモス用リプラス アタッチ枠 サーモス用（アルミスペーサー）引違い窓 中桟付 (2024年1月販売終了）</t>
  </si>
  <si>
    <t>断熱等+防災リプラス アタッチ枠 サーモス用リプラス アタッチ枠 サーモス用（アルミスペーサー）引違い窓 中桟付 (2024年1月販売終了）引違い（H）</t>
  </si>
  <si>
    <t>断熱等+防災リプラス アタッチ枠 サーモス用リプラス アタッチ枠 サーモス用（アルミスペーサー）</t>
  </si>
  <si>
    <t>断熱等+防災リプラス アタッチ枠 サーモス用リプラス アタッチ枠 サーモス用（アルミスペーサー）開き（T）</t>
  </si>
  <si>
    <t>断熱等+防災リプラス アタッチ枠 サーモス用リプラス アタッチ枠 サーモス用（アルミスペーサー）FIX（F）</t>
  </si>
  <si>
    <t>断熱等+防災リプラス アタッチ枠 サーモス用リプラス アタッチ枠 サーモス用（アルミスペーサー）上げ下げ（U）</t>
  </si>
  <si>
    <t>断熱等+防災リプラス アタッチ枠 サーモス用リプラス アタッチ枠 サーモス用（アルミスペーサー）プロジェクト（P）</t>
  </si>
  <si>
    <t>断熱等+防災リプラス専用枠</t>
  </si>
  <si>
    <t>断熱等+防災リプラス専用枠リプラス専用枠(23年3月末販売終了)（樹脂スペーサー）</t>
  </si>
  <si>
    <t>断熱等+防災リプラス専用枠リプラス専用枠(23年3月末販売終了)（樹脂スペーサー）引違い（H）</t>
  </si>
  <si>
    <t>断熱等+防災リプラス専用枠リプラス専用枠(23年3月末販売終了)（アルミスペーサー）</t>
  </si>
  <si>
    <t>断熱等+防災リプラス専用枠リプラス専用枠(23年3月末販売終了)（アルミスペーサー）引違い（H）</t>
  </si>
  <si>
    <t>断熱等+防災リフレム樹脂窓用</t>
  </si>
  <si>
    <t>断熱等+防災リフレム樹脂窓用リフレム樹脂窓用カバーモール＋EW/EW for Design（TG）</t>
  </si>
  <si>
    <t>断熱等+防災リフレム樹脂窓用リフレム樹脂窓用カバーモール＋EW/EW for Design（TG）引違い（H）</t>
  </si>
  <si>
    <t>断熱等+防災リフレム樹脂窓用リフレム樹脂窓用カバーモール＋EW/EW for Design（TG）開き（T）</t>
  </si>
  <si>
    <t>断熱等+防災リフレム樹脂窓用リフレム樹脂窓用カバーモール＋EW/EW for Design（TG）FIX（F）</t>
  </si>
  <si>
    <t>断熱等+防災リフレム樹脂窓用リフレム樹脂窓用カバーモール＋EW/EW for Design（TG）プロジェクト（P）</t>
  </si>
  <si>
    <t>断熱等+防災リフレム樹脂窓用リフレム樹脂窓用カバーモール＋EW/EW for Design（PG）（樹脂スペーサー）</t>
  </si>
  <si>
    <t>断熱等+防災リフレム樹脂窓用リフレム樹脂窓用カバーモール＋EW/EW for Design（PG）（樹脂スペーサー）開き（T）</t>
  </si>
  <si>
    <t>断熱等+防災リフレム樹脂窓用リフレム樹脂窓用カバーモール＋EW/EW for Design（PG）（樹脂スペーサー）FIX（F）</t>
  </si>
  <si>
    <t>断熱等+防災リフレム樹脂窓用リフレム樹脂窓用カバーモール＋EW/EW for Design（PG）（樹脂スペーサー）プロジェクト（P）</t>
  </si>
  <si>
    <t>断熱等+防災リフレム樹脂窓用リフレム樹脂窓用カバーモール＋EW/EW for Design（PG）（スペーサー材質問わず）</t>
  </si>
  <si>
    <t>断熱等+防災リフレム樹脂窓用リフレム樹脂窓用カバーモール＋EW/EW for Design（PG）（スペーサー材質問わず）引違い（H）</t>
  </si>
  <si>
    <t>断熱等+防災リフレム樹脂窓用リフレム樹脂窓用カバーモール＋EW/EW for Design（PG）（スペーサー材質問わず）開き（T）</t>
  </si>
  <si>
    <t>断熱等+防災リフレム樹脂窓用リフレム樹脂窓用カバーモール＋EW/EW for Design（PG）（スペーサー材質問わず）FIX（F）</t>
  </si>
  <si>
    <t>断熱等+防災リフレム樹脂窓用リフレム樹脂窓用カバーモール＋EW/EW for Design（PG）（スペーサー材質問わず）プロジェクト（P）</t>
  </si>
  <si>
    <t>断熱等+防災ＥＷ</t>
  </si>
  <si>
    <t>断熱等+防災ＥＷEW/EW for Design（TG）</t>
  </si>
  <si>
    <t>断熱等+防災ＥＷEW/EW for Design（TG）引違い（H）</t>
  </si>
  <si>
    <t>断熱等+防災ＥＷEW/EW for Design（TG）開き（T）</t>
  </si>
  <si>
    <t>断熱等+防災ＥＷEW/EW for Design（TG）FIX（F）</t>
  </si>
  <si>
    <t>断熱等+防災ＥＷEW/EW for Design（TG）上げ下げ（U）</t>
  </si>
  <si>
    <t>断熱等+防災ＥＷEW/EW for Design（TG）プロジェクト（P）</t>
  </si>
  <si>
    <t>断熱等+防災ＥＷEW/EW for Design（TG）多機能（S）</t>
  </si>
  <si>
    <t>断熱等+防災ＥＷEW/EW for Design（PG）</t>
  </si>
  <si>
    <t>断熱等+防災ＥＷEW/EW for Design（PG）引違い（H）</t>
  </si>
  <si>
    <t>断熱等+防災ＥＷEW/EW for Design（PG）開き（T）</t>
  </si>
  <si>
    <t>断熱等+防災ＥＷEW/EW for Design（PG）FIX（F）</t>
  </si>
  <si>
    <t>断熱等+防災ＥＷEW/EW for Design（PG）上げ下げ（U）</t>
  </si>
  <si>
    <t>断熱等+防災ＥＷEW/EW for Design（PG）プロジェクト（P）</t>
  </si>
  <si>
    <t>断熱等+防災ＥＷEW/EW for Design（PG）多機能（S）</t>
  </si>
  <si>
    <t>断熱等+防災防火戸ＦＧ－Ｆ</t>
  </si>
  <si>
    <t>断熱等+防災防火戸ＦＧ－Ｆ防火戸ＦＧ－Ｆ</t>
  </si>
  <si>
    <t>断熱等+防災防火戸ＦＧ－Ｆ防火戸ＦＧ－Ｆ開き（T）</t>
  </si>
  <si>
    <t>断熱等+防災防火戸ＦＧ－Ｆ防火戸ＦＧ－ＦFIX（F）</t>
  </si>
  <si>
    <t>断熱等+防災防火戸ＦＧ－Ｆ防火戸ＦＧ－Ｆプロジェクト（P）</t>
  </si>
  <si>
    <t>断熱等+防災ＬＷ</t>
  </si>
  <si>
    <t>断熱等+防災ＬＷLW（トリプルガラス）</t>
  </si>
  <si>
    <t>断熱等+防災ＬＷLW（トリプルガラス）引違い（H）</t>
  </si>
  <si>
    <t>断熱等+防災ＬＷLW（複層ガラス）</t>
  </si>
  <si>
    <t>断熱等+防災ＬＷLW（複層ガラス）引違い（H）</t>
  </si>
  <si>
    <t>断熱等+防災ＬＷLW収納部FIX仕様(トリプルガラス)</t>
  </si>
  <si>
    <t>断熱等+防災ＬＷLW収納部FIX仕様(トリプルガラス)引違い（H）</t>
  </si>
  <si>
    <t>断熱等+防災ＬＷLW収納部FIX仕様(複層ガラス)</t>
  </si>
  <si>
    <t>断熱等+防災ＬＷLW収納部FIX仕様(複層ガラス)引違い（H）</t>
  </si>
  <si>
    <t>断熱等+防災ＴＷ</t>
  </si>
  <si>
    <t>断熱等+防災ＴＷＴＷ（トリプルガラス）引違い窓、片引き窓、引分け窓（クリプトンガス）</t>
  </si>
  <si>
    <t>断熱等+防災ＴＷＴＷ（トリプルガラス）引違い窓、片引き窓、引分け窓（クリプトンガス）引違い（H）</t>
  </si>
  <si>
    <t>断熱等+防災ＴＷＴＷ（トリプルガラス）引違い窓、片引き窓、引分け窓（アルゴンガス）</t>
  </si>
  <si>
    <t>断熱等+防災ＴＷＴＷ（トリプルガラス）引違い窓、片引き窓、引分け窓（アルゴンガス）引違い（H）</t>
  </si>
  <si>
    <t>断熱等+防災ＴＷＴＷ（トリプルガラス）引違い窓フラットタイプ（クリプトンガス）</t>
  </si>
  <si>
    <t>断熱等+防災ＴＷＴＷ（トリプルガラス）引違い窓フラットタイプ（クリプトンガス）引違い（H）</t>
  </si>
  <si>
    <t>断熱等+防災ＴＷＴＷ（トリプルガラス）引違い窓フラットタイプ（アルゴンガス）</t>
  </si>
  <si>
    <t>断熱等+防災ＴＷＴＷ（トリプルガラス）引違い窓フラットタイプ（アルゴンガス）引違い（H）</t>
  </si>
  <si>
    <t>断熱等+防災ＴＷＴＷ（トリプルガラス）縦すべり出し窓オペレーター（クリプトンガス）</t>
  </si>
  <si>
    <t>断熱等+防災ＴＷＴＷ（トリプルガラス）縦すべり出し窓オペレーター（クリプトンガス）開き（T）</t>
  </si>
  <si>
    <t>断熱等+防災ＴＷＴＷ（トリプルガラス）縦すべり出し窓オペレーター（アルゴンガス）</t>
  </si>
  <si>
    <t>断熱等+防災ＴＷＴＷ（トリプルガラス）縦すべり出し窓オペレーター（アルゴンガス）開き（T）</t>
  </si>
  <si>
    <t>断熱等+防災ＴＷＴＷ（トリプルガラス）縦すべり出し窓グレモン（クリプトンガス）</t>
  </si>
  <si>
    <t>断熱等+防災ＴＷＴＷ（トリプルガラス）縦すべり出し窓グレモン（クリプトンガス）開き（T）</t>
  </si>
  <si>
    <t>断熱等+防災ＴＷＴＷ（トリプルガラス）縦すべり出し窓グレモン（アルゴンガス）</t>
  </si>
  <si>
    <t>断熱等+防災ＴＷＴＷ（トリプルガラス）縦すべり出し窓グレモン（アルゴンガス）開き（T）</t>
  </si>
  <si>
    <t>断熱等+防災ＴＷＴＷ（トリプルガラス）テラスドア、勝手口ドア（クリプトンガス）</t>
  </si>
  <si>
    <t>断熱等+防災ＴＷＴＷ（トリプルガラス）テラスドア、勝手口ドア（クリプトンガス）開き（T）</t>
  </si>
  <si>
    <t>断熱等+防災ＴＷＴＷ（トリプルガラス）テラスドア、勝手口ドア（アルゴンガス）</t>
  </si>
  <si>
    <t>断熱等+防災ＴＷＴＷ（トリプルガラス）テラスドア、勝手口ドア（アルゴンガス）開き（T）</t>
  </si>
  <si>
    <t>断熱等+防災ＴＷＴＷ（トリプルガラス）採風勝手口ドアFS（クリプトンガス）</t>
  </si>
  <si>
    <t>断熱等+防災ＴＷＴＷ（トリプルガラス）採風勝手口ドアFS（クリプトンガス）開き（T）</t>
  </si>
  <si>
    <t>断熱等+防災ＴＷＴＷ（トリプルガラス）採風勝手口ドアFS（アルゴンガス）</t>
  </si>
  <si>
    <t>断熱等+防災ＴＷＴＷ（トリプルガラス）採風勝手口ドアFS（アルゴンガス）開き（T）</t>
  </si>
  <si>
    <t>断熱等+防災ＴＷＴＷ（トリプルガラス）ＦＩＸ窓（クリプトンガス）</t>
  </si>
  <si>
    <t>断熱等+防災ＴＷＴＷ（トリプルガラス）ＦＩＸ窓（クリプトンガス）FIX（F）</t>
  </si>
  <si>
    <t>断熱等+防災ＴＷＴＷ（トリプルガラス）ＦＩＸ窓（アルゴンガス）</t>
  </si>
  <si>
    <t>断熱等+防災ＴＷＴＷ（トリプルガラス）ＦＩＸ窓（アルゴンガス）FIX（F）</t>
  </si>
  <si>
    <t>断熱等+防災ＴＷＴＷ（トリプルガラス）上げ下げ窓、面格子付上げ下げ窓（クリプトンガス）</t>
  </si>
  <si>
    <t>断熱等+防災ＴＷＴＷ（トリプルガラス）上げ下げ窓、面格子付上げ下げ窓（クリプトンガス）上げ下げ（U）</t>
  </si>
  <si>
    <t>断熱等+防災ＴＷＴＷ（トリプルガラス）上げ下げ窓、面格子付上げ下げ窓（アルゴンガス）</t>
  </si>
  <si>
    <t>断熱等+防災ＴＷＴＷ（トリプルガラス）上げ下げ窓、面格子付上げ下げ窓（アルゴンガス）上げ下げ（U）</t>
  </si>
  <si>
    <t>断熱等+防災ＴＷＴＷ（トリプルガラス）横すべり出し窓オペレーター、高所用横すべり出し窓（クリプトンガス）</t>
  </si>
  <si>
    <t>断熱等+防災ＴＷＴＷ（トリプルガラス）横すべり出し窓オペレーター、高所用横すべり出し窓（クリプトンガス）プロジェクト（P）</t>
  </si>
  <si>
    <t>断熱等+防災ＴＷＴＷ（トリプルガラス）横すべり出し窓オペレーター、高所用横すべり出し窓（アルゴンガス）</t>
  </si>
  <si>
    <t>断熱等+防災ＴＷＴＷ（トリプルガラス）横すべり出し窓オペレーター、高所用横すべり出し窓（アルゴンガス）プロジェクト（P）</t>
  </si>
  <si>
    <t>断熱等+防災ＴＷＴＷ（トリプルガラス）横すべり出し窓グレモン（クリプトンガス）</t>
  </si>
  <si>
    <t>断熱等+防災ＴＷＴＷ（トリプルガラス）横すべり出し窓グレモン（クリプトンガス）プロジェクト（P）</t>
  </si>
  <si>
    <t>断熱等+防災ＴＷＴＷ（トリプルガラス）横すべり出し窓グレモン（アルゴンガス）</t>
  </si>
  <si>
    <t>断熱等+防災ＴＷＴＷ（トリプルガラス）横すべり出し窓グレモン（アルゴンガス）プロジェクト（P）</t>
  </si>
  <si>
    <t>断熱等+防災ＴＷＴＷ（複層ガラス）引違い窓、片引き窓、引分け窓</t>
  </si>
  <si>
    <t>断熱等+防災ＴＷＴＷ（複層ガラス）引違い窓、片引き窓、引分け窓引違い（H）</t>
  </si>
  <si>
    <t>断熱等+防災ＴＷＴＷ（複層ガラス）引違い窓フラットタイプ</t>
  </si>
  <si>
    <t>断熱等+防災ＴＷＴＷ（複層ガラス）引違い窓フラットタイプ引違い（H）</t>
  </si>
  <si>
    <t>断熱等+防災ＴＷＴＷ（複層ガラス）縦すべり出し窓オペレーター</t>
  </si>
  <si>
    <t>断熱等+防災ＴＷＴＷ（複層ガラス）縦すべり出し窓オペレーター開き（T）</t>
  </si>
  <si>
    <t>断熱等+防災ＴＷＴＷ（複層ガラス）縦すべり出し窓グレモン</t>
  </si>
  <si>
    <t>断熱等+防災ＴＷＴＷ（複層ガラス）縦すべり出し窓グレモン開き（T）</t>
  </si>
  <si>
    <t>断熱等+防災ＴＷＴＷ（複層ガラス）テラスドア、勝手口ドア</t>
  </si>
  <si>
    <t>断熱等+防災ＴＷＴＷ（複層ガラス）テラスドア、勝手口ドア開き（T）</t>
  </si>
  <si>
    <t>断熱等+防災ＴＷＴＷ（複層ガラス）採風勝手口ドアFS</t>
  </si>
  <si>
    <t>断熱等+防災ＴＷＴＷ（複層ガラス）採風勝手口ドアFS開き（T）</t>
  </si>
  <si>
    <t>断熱等+防災ＴＷＴＷ（複層ガラス）ＦＩＸ窓</t>
  </si>
  <si>
    <t>断熱等+防災ＴＷＴＷ（複層ガラス）ＦＩＸ窓FIX（F）</t>
  </si>
  <si>
    <t>断熱等+防災ＴＷＴＷ（複層ガラス）上げ下げ窓、面格子付上げ下げ窓</t>
  </si>
  <si>
    <t>断熱等+防災ＴＷＴＷ（複層ガラス）上げ下げ窓、面格子付上げ下げ窓上げ下げ（U）</t>
  </si>
  <si>
    <t>断熱等+防災ＴＷＴＷ（複層ガラス）横すべり出し窓オペレーター、高所用横すべり出し窓</t>
  </si>
  <si>
    <t>断熱等+防災ＴＷＴＷ（複層ガラス）横すべり出し窓オペレーター、高所用横すべり出し窓プロジェクト（P）</t>
  </si>
  <si>
    <t>断熱等+防災ＴＷＴＷ（複層ガラス）横すべり出し窓グレモン</t>
  </si>
  <si>
    <t>断熱等+防災ＴＷＴＷ（複層ガラス）横すべり出し窓グレモンプロジェクト（P）</t>
  </si>
  <si>
    <t>断熱等+防災ＴＷコーディネート</t>
  </si>
  <si>
    <t>断熱等+防災ＴＷコーディネートＴＷコーディネート（トリプルガラス）引違い窓、片引き窓、引分け窓（クリプトンガス/アルゴンガス）</t>
  </si>
  <si>
    <t>断熱等+防災ＴＷコーディネートＴＷコーディネート（トリプルガラス）引違い窓、片引き窓、引分け窓（クリプトンガス/アルゴンガス）引違い（H）</t>
  </si>
  <si>
    <t>断熱等+防災ＴＷコーディネートＴＷコーディネート（トリプルガラス）引違い窓、片引き窓、引分け窓（アルゴンガス）</t>
  </si>
  <si>
    <t>断熱等+防災ＴＷコーディネートＴＷコーディネート（トリプルガラス）引違い窓、片引き窓、引分け窓（アルゴンガス）引違い（H）</t>
  </si>
  <si>
    <t>断熱等+防災ＴＷコーディネートＴＷコーディネート（複層ガラス）引違い窓、片引き窓、引分け窓</t>
  </si>
  <si>
    <t>断熱等+防災ＴＷコーディネートＴＷコーディネート（複層ガラス）引違い窓、片引き窓、引分け窓引違い（H）</t>
  </si>
  <si>
    <t>断熱等+防災ＴＷ防火戸</t>
  </si>
  <si>
    <t>断熱等+防災ＴＷ防火戸ＴＷ防火戸（トリプルガラス）シャッター付引違い窓（クリプトンガス）</t>
  </si>
  <si>
    <t>断熱等+防災ＴＷ防火戸ＴＷ防火戸（トリプルガラス）シャッター付引違い窓（クリプトンガス）引違い（H）</t>
  </si>
  <si>
    <t>断熱等+防災ＴＷ防火戸ＴＷ防火戸（トリプルガラス）シャッター付引違い窓（アルゴンガス）</t>
  </si>
  <si>
    <t>断熱等+防災ＴＷ防火戸ＴＷ防火戸（トリプルガラス）シャッター付引違い窓（アルゴンガス）引違い（H）</t>
  </si>
  <si>
    <t>断熱等+防災ＴＷ防火戸ＴＷ防火戸（複層ガラス）シャッター付引違い窓</t>
  </si>
  <si>
    <t>断熱等+防災ＴＷ防火戸ＴＷ防火戸（複層ガラス）シャッター付引違い窓引違い（H）</t>
  </si>
  <si>
    <t>断熱等+防災ＴＷ防火戸コーディネート</t>
  </si>
  <si>
    <t>断熱等+防災ＴＷ防火戸コーディネートＴＷ防火戸コーディネート（トリプルガラス）シャッター付引違い窓（クリプトンガス/アルゴンガス）</t>
  </si>
  <si>
    <t>断熱等+防災ＴＷ防火戸コーディネートＴＷ防火戸コーディネート（トリプルガラス）シャッター付引違い窓（クリプトンガス/アルゴンガス）引違い（H）</t>
  </si>
  <si>
    <t>断熱等+防災ＴＷ防火戸コーディネートＴＷ防火戸コーディネート（トリプルガラス）シャッター付引違い窓（アルゴンガス）</t>
  </si>
  <si>
    <t>断熱等+防災ＴＷ防火戸コーディネートＴＷ防火戸コーディネート（トリプルガラス）シャッター付引違い窓（アルゴンガス）引違い（H）</t>
  </si>
  <si>
    <t>断熱等+防災ＴＷ防火戸コーディネートＴＷ防火戸コーディネート（複層ガラス）シャッター付引違い窓</t>
  </si>
  <si>
    <t>断熱等+防災ＴＷ防火戸コーディネートＴＷ防火戸コーディネート（複層ガラス）シャッター付引違い窓引違い（H）</t>
  </si>
  <si>
    <t>断熱等+防災サーモスⅡ－Ｈ</t>
  </si>
  <si>
    <t>断熱等+防災サーモスⅡ－ＨサーモスⅡ-H 引違い窓、片引き窓、引分け窓（ブリッジ枠）</t>
  </si>
  <si>
    <t>断熱等+防災サーモスⅡ－ＨサーモスⅡ-H 引違い窓、片引き窓、引分け窓（ブリッジ枠）引違い（H）</t>
  </si>
  <si>
    <t>断熱等+防災サーモスⅡ－ＨサーモスⅡ-H 引違い窓（レール間カバー枠）</t>
  </si>
  <si>
    <t>断熱等+防災サーモスⅡ－ＨサーモスⅡ-H 引違い窓（レール間カバー枠）引違い（H）</t>
  </si>
  <si>
    <t>断熱等+防災サーモスⅡ－ＨサーモスⅡ-H 単体引違い窓（中桟付）</t>
  </si>
  <si>
    <t>断熱等+防災サーモスⅡ－ＨサーモスⅡ-H 単体引違い窓（中桟付）引違い（H）</t>
  </si>
  <si>
    <t>断熱等+防災サーモスⅡ－ＨサーモスⅡ-H 縦すべり出し窓（オペレーター・カムラッチ）</t>
  </si>
  <si>
    <t>断熱等+防災サーモスⅡ－ＨサーモスⅡ-H 縦すべり出し窓（オペレーター・カムラッチ）開き（T）</t>
  </si>
  <si>
    <t>断熱等+防災サーモスⅡ－ＨサーモスⅡ-H テラスドア、勝手口ドア</t>
  </si>
  <si>
    <t>断熱等+防災サーモスⅡ－ＨサーモスⅡ-H テラスドア、勝手口ドア開き（T）</t>
  </si>
  <si>
    <t>断熱等+防災サーモスⅡ－ＨサーモスⅡ-H テラスドア、勝手口ドア（全面ガラス）</t>
  </si>
  <si>
    <t>断熱等+防災サーモスⅡ－ＨサーモスⅡ-H テラスドア、勝手口ドア（全面ガラス）開き（T）</t>
  </si>
  <si>
    <t>断熱等+防災サーモスⅡ－ＨサーモスⅡ-H 勝手口ドア（中桟腰パネル付）</t>
  </si>
  <si>
    <t>断熱等+防災サーモスⅡ－ＨサーモスⅡ-H 勝手口ドア（中桟腰パネル付）開き（T）</t>
  </si>
  <si>
    <t>断熱等+防災サーモスⅡ－ＨサーモスⅡ-H 採風勝手口ドア、勝手口ドア（中桟腰パネルなし）</t>
  </si>
  <si>
    <t>断熱等+防災サーモスⅡ－ＨサーモスⅡ-H 採風勝手口ドア、勝手口ドア（中桟腰パネルなし）開き（T）</t>
  </si>
  <si>
    <t>断熱等+防災サーモスⅡ－ＨサーモスⅡ-H ＦＩＸ窓（内押縁タイプ）</t>
  </si>
  <si>
    <t>断熱等+防災サーモスⅡ－ＨサーモスⅡ-H ＦＩＸ窓（内押縁タイプ）FIX（F）</t>
  </si>
  <si>
    <t>断熱等+防災サーモスⅡ－ＨサーモスⅡ-H ＦＩＸ窓（外押縁タイプ）</t>
  </si>
  <si>
    <t>断熱等+防災サーモスⅡ－ＨサーモスⅡ-H ＦＩＸ窓（外押縁タイプ）FIX（F）</t>
  </si>
  <si>
    <t>断熱等+防災サーモスⅡ－ＨサーモスⅡ-H 上げ下げ窓、面格子付上げ下げ窓</t>
  </si>
  <si>
    <t>断熱等+防災サーモスⅡ－ＨサーモスⅡ-H 上げ下げ窓、面格子付上げ下げ窓上げ下げ（U）</t>
  </si>
  <si>
    <t>断熱等+防災サーモスⅡ－ＨサーモスⅡ-H 横すべり出し窓（オペレーター・カムラッチ）、高所用横すべり出し窓</t>
  </si>
  <si>
    <t>断熱等+防災サーモスⅡ－ＨサーモスⅡ-H 横すべり出し窓（オペレーター・カムラッチ）、高所用横すべり出し窓プロジェクト（P）</t>
  </si>
  <si>
    <t>断熱等+防災サーモスⅡ－ＨサーモスⅡ-H 外倒し窓、内倒し窓</t>
  </si>
  <si>
    <t>断熱等+防災サーモスⅡ－ＨサーモスⅡ-H 外倒し窓、内倒し窓プロジェクト（P）</t>
  </si>
  <si>
    <t>断熱等+防災防火戸ＦＧ－Ｈ</t>
  </si>
  <si>
    <t>断熱等+防災防火戸ＦＧ－Ｈ防火戸ＦＧ－Ｈシャッター付引違い窓（ブリッジ枠）</t>
  </si>
  <si>
    <t>断熱等+防災防火戸ＦＧ－Ｈ防火戸ＦＧ－Ｈシャッター付引違い窓（ブリッジ枠）引違い（H）</t>
  </si>
  <si>
    <t>断熱等+防災防火戸ＦＧ－Ｈ防火戸ＦＧ－Ｈシャッター付引違い窓（レール間カバー枠）</t>
  </si>
  <si>
    <t>断熱等+防災防火戸ＦＧ－Ｈ防火戸ＦＧ－Ｈシャッター付引違い窓（レール間カバー枠）引違い（H）</t>
  </si>
  <si>
    <t>断熱等+防災防火戸ＦＧ－Ｈ防火戸ＦＧ－Ｈシャッター付引違い窓（中桟付）</t>
  </si>
  <si>
    <t>断熱等+防災防火戸ＦＧ－Ｈ防火戸ＦＧ－Ｈシャッター付引違い窓（中桟付）引違い（H）</t>
  </si>
  <si>
    <t>断熱等+防災サーモスＬ</t>
  </si>
  <si>
    <t>断熱等+防災サーモスＬサーモスＬ 引違い窓、片引き窓、引分け窓</t>
  </si>
  <si>
    <t>断熱等+防災サーモスＬサーモスＬ 引違い窓、片引き窓、引分け窓引違い（H）</t>
  </si>
  <si>
    <t>断熱等+防災サーモスＬサーモスＬ 単体引違い窓（中桟付）</t>
  </si>
  <si>
    <t>断熱等+防災サーモスＬサーモスＬ 単体引違い窓（中桟付）引違い（H）</t>
  </si>
  <si>
    <t>断熱等+防災サーモスＬサーモスＬ 縦すべり出し窓（オペレーター・カムラッチ）</t>
  </si>
  <si>
    <t>断熱等+防災サーモスＬサーモスＬ 縦すべり出し窓（オペレーター・カムラッチ）開き（T）</t>
  </si>
  <si>
    <t>断熱等+防災サーモスＬサーモスＬ テラスドア、勝手口ドア</t>
  </si>
  <si>
    <t>断熱等+防災サーモスＬサーモスＬ テラスドア、勝手口ドア開き（T）</t>
  </si>
  <si>
    <t>断熱等+防災サーモスＬサーモスＬ テラスドア、勝手口ドア（全面ガラス）</t>
  </si>
  <si>
    <t>断熱等+防災サーモスＬサーモスＬ テラスドア、勝手口ドア（全面ガラス）開き（T）</t>
  </si>
  <si>
    <t>断熱等+防災サーモスＬサーモスＬ 勝手口ドア（中桟腰パネル付）</t>
  </si>
  <si>
    <t>断熱等+防災サーモスＬサーモスＬ 勝手口ドア（中桟腰パネル付）開き（T）</t>
  </si>
  <si>
    <t>断熱等+防災サーモスＬサーモスＬ 採風勝手口ドア、勝手口ドア（中桟腰パネルなし）</t>
  </si>
  <si>
    <t>断熱等+防災サーモスＬサーモスＬ 採風勝手口ドア、勝手口ドア（中桟腰パネルなし）開き（T）</t>
  </si>
  <si>
    <t>断熱等+防災サーモスＬサーモスＬ ＦＩＸ窓（内押縁タイプ）</t>
  </si>
  <si>
    <t>断熱等+防災サーモスＬサーモスＬ ＦＩＸ窓（内押縁タイプ）FIX（F）</t>
  </si>
  <si>
    <t>断熱等+防災サーモスＬサーモスＬ ＦＩＸ窓（外押縁タイプ）</t>
  </si>
  <si>
    <t>断熱等+防災サーモスＬサーモスＬ ＦＩＸ窓（外押縁タイプ）FIX（F）</t>
  </si>
  <si>
    <t>断熱等+防災サーモスＬサーモスＬ 上げ下げ窓、面格子付上げ下げ窓</t>
  </si>
  <si>
    <t>断熱等+防災サーモスＬサーモスＬ 上げ下げ窓、面格子付上げ下げ窓上げ下げ（U）</t>
  </si>
  <si>
    <t>断熱等+防災サーモスＬサーモスＬ 横すべり出し窓（オペレーター・カムラッチ）、高所用横すべり出し窓</t>
  </si>
  <si>
    <t>断熱等+防災サーモスＬサーモスＬ 横すべり出し窓（オペレーター・カムラッチ）、高所用横すべり出し窓プロジェクト（P）</t>
  </si>
  <si>
    <t>断熱等+防災サーモスＬサーモスＬ 外倒し窓、内倒し窓</t>
  </si>
  <si>
    <t>断熱等+防災サーモスＬサーモスＬ 外倒し窓、内倒し窓プロジェクト（P）</t>
  </si>
  <si>
    <t>断熱等+防災防火戸ＦＧ－Ｌ</t>
  </si>
  <si>
    <t>断熱等+防災防火戸ＦＧ－Ｌ防火戸ＦＧ－Ｌシャッター付引違い窓</t>
  </si>
  <si>
    <t>断熱等+防災防火戸ＦＧ－Ｌ防火戸ＦＧ－Ｌシャッター付引違い窓引違い（H）</t>
  </si>
  <si>
    <t>断熱等+防災防火戸ＦＧ－Ｌ防火戸ＦＧ－Ｌシャッター付引違い窓（中桟付）</t>
  </si>
  <si>
    <t>断熱等+防災防火戸ＦＧ－Ｌ防火戸ＦＧ－Ｌシャッター付引違い窓（中桟付）引違い（H）</t>
  </si>
  <si>
    <t>断熱等+防災サーモスＡ</t>
  </si>
  <si>
    <t>断熱等+防災サーモスＡサーモスＡ 引違い窓</t>
  </si>
  <si>
    <t>断熱等+防災サーモスＡサーモスＡ 引違い窓引違い（H）</t>
  </si>
  <si>
    <t>断熱等+防災サーモスＡサーモスＡ 縦すべり出し窓カムラッチ</t>
  </si>
  <si>
    <t>断熱等+防災サーモスＡサーモスＡ 縦すべり出し窓カムラッチ開き（T）</t>
  </si>
  <si>
    <t>断熱等+防災サーモスＡサーモスＡ 上げ下げ窓、面格子付上げ下げ窓</t>
  </si>
  <si>
    <t>断熱等+防災サーモスＡサーモスＡ 上げ下げ窓、面格子付上げ下げ窓上げ下げ（U）</t>
  </si>
  <si>
    <t>断熱等+防災サーモスＡサーモスＡ ＦＩＸ窓（内押縁タイプ）</t>
  </si>
  <si>
    <t>断熱等+防災サーモスＡサーモスＡ ＦＩＸ窓（内押縁タイプ）FIX（F）</t>
  </si>
  <si>
    <t>断熱等+防災サーモスＡサーモスＡ 横すべり出し窓カムラッチ、外倒し窓、内倒し窓</t>
  </si>
  <si>
    <t>断熱等+防災サーモスＡサーモスＡ 横すべり出し窓カムラッチ、外倒し窓、内倒し窓プロジェクト（P）</t>
  </si>
  <si>
    <t>断熱等+防災サーモスＡサーモスＡ 高所用横すべり出し窓</t>
  </si>
  <si>
    <t>断熱等+防災サーモスＡサーモスＡ 高所用横すべり出し窓プロジェクト（P）</t>
  </si>
  <si>
    <t>断熱等+防災防火戸ＦＧ－Ａ</t>
  </si>
  <si>
    <t>断熱等+防災防火戸ＦＧ－Ａ防火戸ＦＧ－Ａシャッター付引違い窓</t>
  </si>
  <si>
    <t>断熱等+防災防火戸ＦＧ－Ａ防火戸ＦＧ－Ａシャッター付引違い窓引違い（H）</t>
  </si>
  <si>
    <t>断熱等+防災オープンウィン</t>
  </si>
  <si>
    <t>断熱等+防災オープンウィンオープンウィン・サーモスⅡ-Hタイプ</t>
  </si>
  <si>
    <t>断熱等+防災オープンウィンオープンウィン・サーモスⅡ-Hタイプ引違い（H）</t>
  </si>
  <si>
    <t>断熱等+防災オープンウィンオープンウィン・サーモスⅡ-Hタイプ折り（W）</t>
  </si>
  <si>
    <t>断熱等+防災オープンウィンオープンウィン・サーモスLタイプ</t>
  </si>
  <si>
    <t>断熱等+防災オープンウィンオープンウィン・サーモスLタイプ引違い（H）</t>
  </si>
  <si>
    <t>断熱等+防災オープンウィンオープンウィン・サーモスLタイプ折り（W）</t>
  </si>
  <si>
    <t>断熱等+防災ノンレールサッシ</t>
  </si>
  <si>
    <t>断熱等+防災ノンレールサッシノンレールサッシ・サーモスⅡ-Hタイプ</t>
  </si>
  <si>
    <t>断熱等+防災ノンレールサッシノンレールサッシ・サーモスⅡ-Hタイプ引違い（H）</t>
  </si>
  <si>
    <t>断熱等+防災ノンレールサッシノンレールサッシ・サーモスLタイプ</t>
  </si>
  <si>
    <t>断熱等+防災ノンレールサッシノンレールサッシ・サーモスLタイプ引違い（H）</t>
  </si>
  <si>
    <t>断熱等+防災コーディネート 引違い窓</t>
  </si>
  <si>
    <t>断熱等+防災コーディネート 引違い窓コーディネート 引違い窓・サーモスⅡ-Hタイプ</t>
  </si>
  <si>
    <t>断熱等+防災コーディネート 引違い窓コーディネート 引違い窓・サーモスⅡ-Hタイプ引違い（H）</t>
  </si>
  <si>
    <t>断熱等+防災コーディネート 引違い窓コーディネート 引違い窓・サーモスLタイプ</t>
  </si>
  <si>
    <t>断熱等+防災コーディネート 引違い窓コーディネート 引違い窓・サーモスLタイプ引違い（H）</t>
  </si>
  <si>
    <t>断熱等+防災オーニング窓</t>
  </si>
  <si>
    <t>断熱等+防災オーニング窓オーニング窓・サーモスⅡ-Hタイプ</t>
  </si>
  <si>
    <t>断熱等+防災オーニング窓オーニング窓・サーモスⅡ-Hタイプルーバー（R）</t>
  </si>
  <si>
    <t>断熱等+防災オーニング窓オーニング窓・サーモスLタイプ</t>
  </si>
  <si>
    <t>断熱等+防災オーニング窓オーニング窓・サーモスLタイプルーバー（R）</t>
  </si>
  <si>
    <t>断熱等+防災台形ＦＩＸ窓</t>
  </si>
  <si>
    <t>断熱等+防災台形ＦＩＸ窓台形ＦＩＸ窓・サーモスⅡ-Hタイプ</t>
  </si>
  <si>
    <t>断熱等+防災台形ＦＩＸ窓台形ＦＩＸ窓・サーモスⅡ-HタイプFIX（F）</t>
  </si>
  <si>
    <t>断熱等+防災台形ＦＩＸ窓台形ＦＩＸ窓・サーモスLタイプ</t>
  </si>
  <si>
    <t>断熱等+防災台形ＦＩＸ窓台形ＦＩＸ窓・サーモスLタイプFIX（F）</t>
  </si>
  <si>
    <t>断熱等+防災サークルＦＩＸ窓</t>
  </si>
  <si>
    <t>断熱等+防災サークルＦＩＸ窓サークルＦＩＸ窓・サーモスⅡ-Hタイプ</t>
  </si>
  <si>
    <t>断熱等+防災サークルＦＩＸ窓サークルＦＩＸ窓・サーモスⅡ-HタイプFIX（F）</t>
  </si>
  <si>
    <t>断熱等+防災サークルＦＩＸ窓サークルＦＩＸ窓・サーモスLタイプ</t>
  </si>
  <si>
    <t>断熱等+防災サークルＦＩＸ窓サークルＦＩＸ窓・サーモスLタイプFIX（F）</t>
  </si>
  <si>
    <t>断熱等+防災出窓</t>
  </si>
  <si>
    <t>断熱等+防災出窓出窓・サーモスⅡ-Hタイプ</t>
  </si>
  <si>
    <t>断熱等+防災出窓出窓・サーモスⅡ-Hタイプその他（X）</t>
  </si>
  <si>
    <t>断熱等+防災出窓出窓・サーモスLタイプ</t>
  </si>
  <si>
    <t>断熱等+防災出窓出窓・サーモスLタイプその他（X）</t>
  </si>
  <si>
    <t>断熱等+防災断熱土間引戸</t>
  </si>
  <si>
    <t>断熱等+防災断熱土間引戸断熱土間引戸(中桟腰パネル付除く)・サーモスⅡ-Hタイプ</t>
  </si>
  <si>
    <t>断熱等+防災断熱土間引戸断熱土間引戸(中桟腰パネル付除く)・サーモスⅡ-Hタイプ引違い（H）</t>
  </si>
  <si>
    <t>断熱等+防災断熱土間引戸断熱土間引戸(中桟腰パネル付除く)・サーモスLタイプ</t>
  </si>
  <si>
    <t>断熱等+防災断熱土間引戸断熱土間引戸(中桟腰パネル付除く)・サーモスLタイプ引違い（H）</t>
  </si>
  <si>
    <t>断熱等+防災ガゼリアＮ</t>
  </si>
  <si>
    <t>断熱等+防災ガゼリアＮガゼリアN(中桟腰パネル付除く)・サーモスⅡ-Hタイプ</t>
  </si>
  <si>
    <t>断熱等+防災ガゼリアＮガゼリアN(中桟腰パネル付除く)・サーモスⅡ-Hタイプ引違い（H）</t>
  </si>
  <si>
    <t>断熱等+防災ガゼリアＮガゼリアN(中桟腰パネル付除く)・サーモスLタイプ</t>
  </si>
  <si>
    <t>断熱等+防災ガゼリアＮガゼリアN(中桟腰パネル付除く)・サーモスLタイプ引違い（H）</t>
  </si>
  <si>
    <t>断熱等+防災ワイドウィン</t>
  </si>
  <si>
    <t>断熱等+防災ワイドウィンワイドウィン</t>
  </si>
  <si>
    <t>断熱等+防災ワイドウィンワイドウィン引違い（H）</t>
  </si>
  <si>
    <t>断熱等+防災ワイドウィンワイドウィンFIX（F）</t>
  </si>
  <si>
    <t>断熱等+防災セレクトサッシＰＧ</t>
  </si>
  <si>
    <t>断熱等+防災セレクトサッシＰＧセレクトサッシＰＧ</t>
  </si>
  <si>
    <t>断熱等+防災セレクトサッシＰＧセレクトサッシＰＧ引違い（H）</t>
  </si>
  <si>
    <t>断熱等+防災セレクトサッシＰＧセレクトサッシＰＧ開き（T）</t>
  </si>
  <si>
    <t>断熱等+防災セレクトサッシＰＧセレクトサッシＰＧFIX（F）</t>
  </si>
  <si>
    <t>断熱等+防災セレクトサッシＰＧセレクトサッシＰＧプロジェクト（P）</t>
  </si>
  <si>
    <t>断熱等+防災ＡＴＵ</t>
  </si>
  <si>
    <t>断熱等+防災ＡＴＵＡＴＵ（ＰＧ障子）</t>
  </si>
  <si>
    <t>断熱等+防災ＡＴＵＡＴＵ（ＰＧ障子）引違い（H）</t>
  </si>
  <si>
    <t>断熱等+防災内付ＲＳⅡ</t>
  </si>
  <si>
    <t>断熱等+防災内付ＲＳⅡ内付ＲＳⅡ（ＰＧ障子）</t>
  </si>
  <si>
    <t>断熱等+防災内付ＲＳⅡ内付ＲＳⅡ（ＰＧ障子）引違い（H）</t>
  </si>
  <si>
    <t>断熱等+防災アトモスⅡ</t>
  </si>
  <si>
    <t>断熱等+防災アトモスⅡアトモスⅡ</t>
  </si>
  <si>
    <t>断熱等+防災アトモスⅡアトモスⅡ引違い（H）</t>
  </si>
  <si>
    <t>断熱等+防犯リプラス 居室仕様 ＴＷタイプ</t>
  </si>
  <si>
    <t>断熱等+防犯リプラス 居室仕様 ＴＷタイプリプラス 居室仕様 TWタイプ トリプルガラス（クリプトンガス）</t>
  </si>
  <si>
    <t>断熱等+防犯リプラス 居室仕様 ＴＷタイプリプラス 居室仕様 TWタイプ トリプルガラス（クリプトンガス）引違い（H）</t>
  </si>
  <si>
    <t>断熱等+防犯リプラス 居室仕様 ＴＷタイプリプラス 居室仕様 TWタイプ トリプルガラス（アルゴンガス）</t>
  </si>
  <si>
    <t>断熱等+防犯リプラス 居室仕様 ＴＷタイプリプラス 居室仕様 TWタイプ トリプルガラス（アルゴンガス）引違い（H）</t>
  </si>
  <si>
    <t>断熱等+防犯リプラス 居室仕様 ＴＷタイプリプラス 居室仕様 TWタイプ 複層ガラス</t>
  </si>
  <si>
    <t>断熱等+防犯リプラス 居室仕様 ＴＷタイプリプラス 居室仕様 TWタイプ 複層ガラス引違い（H）</t>
  </si>
  <si>
    <t>断熱等+防犯リプラス 居室仕様・浴室仕様</t>
  </si>
  <si>
    <t>断熱等+防犯リプラス 居室仕様・浴室仕様リプラス 居室仕様・浴室仕様（樹脂スペーサー）引違い窓ブリッジ枠</t>
  </si>
  <si>
    <t>断熱等+防犯リプラス 居室仕様・浴室仕様リプラス 居室仕様・浴室仕様（樹脂スペーサー）引違い窓ブリッジ枠引違い（H）</t>
  </si>
  <si>
    <t>断熱等+防犯リプラス 居室仕様・浴室仕様リプラス 居室仕様・浴室仕様（樹脂スペーサー）引違い窓 中桟付</t>
  </si>
  <si>
    <t>断熱等+防犯リプラス 居室仕様・浴室仕様リプラス 居室仕様・浴室仕様（樹脂スペーサー）引違い窓 中桟付引違い（H）</t>
  </si>
  <si>
    <t>断熱等+防犯リプラス 居室仕様・浴室仕様リプラス 居室仕様・浴室仕様（アルミスペーサー）引違い窓 中桟付</t>
  </si>
  <si>
    <t>断熱等+防犯リプラス 居室仕様・浴室仕様リプラス 居室仕様・浴室仕様（アルミスペーサー）引違い窓 中桟付引違い（H）</t>
  </si>
  <si>
    <t>断熱等+防犯リプラス 居室仕様・浴室仕様リプラス 居室仕様・浴室仕様（樹脂スペーサー）</t>
  </si>
  <si>
    <t>断熱等+防犯リプラス 居室仕様・浴室仕様リプラス 居室仕様・浴室仕様（樹脂スペーサー）引違い（H）</t>
  </si>
  <si>
    <t>断熱等+防犯リプラス 居室仕様・浴室仕様リプラス 居室仕様・浴室仕様（樹脂スペーサー）上げ下げ（U）</t>
  </si>
  <si>
    <t>断熱等+防犯リプラス 居室仕様・浴室仕様リプラス 居室仕様・浴室仕様（アルミスペーサー）</t>
  </si>
  <si>
    <t>断熱等+防犯リプラス 居室仕様・浴室仕様リプラス 居室仕様・浴室仕様（アルミスペーサー）引違い（H）</t>
  </si>
  <si>
    <t>断熱等+防犯リプラス 居室仕様・浴室仕様リプラス 居室仕様・浴室仕様（アルミスペーサー）上げ下げ（U）</t>
  </si>
  <si>
    <t>断熱等+防犯リプラス アタッチ枠 ＴＷ用</t>
  </si>
  <si>
    <t>断熱等+防犯リプラス アタッチ枠 ＴＷ用リプラス アタッチ枠 TW用 トリプルガラス 引違い窓（クリプトンガス） (2024年1月販売終了）</t>
  </si>
  <si>
    <t>断熱等+防犯リプラス アタッチ枠 ＴＷ用リプラス アタッチ枠 TW用 トリプルガラス 引違い窓（クリプトンガス） (2024年1月販売終了）引違い（H）</t>
  </si>
  <si>
    <t>断熱等+防犯リプラス アタッチ枠 ＴＷ用リプラス アタッチ枠 TW用 トリプルガラス 引違い窓（アルゴンガス） (2024年1月販売終了）</t>
  </si>
  <si>
    <t>断熱等+防犯リプラス アタッチ枠 ＴＷ用リプラス アタッチ枠 TW用 トリプルガラス 引違い窓（アルゴンガス） (2024年1月販売終了）引違い（H）</t>
  </si>
  <si>
    <t>断熱等+防犯リプラス アタッチ枠 ＴＷ用リプラス アタッチ枠 TW用 トリプルガラス 上げ下げ窓（クリプトンガス）</t>
  </si>
  <si>
    <t>断熱等+防犯リプラス アタッチ枠 ＴＷ用リプラス アタッチ枠 TW用 トリプルガラス 上げ下げ窓（クリプトンガス）上げ下げ（U）</t>
  </si>
  <si>
    <t>断熱等+防犯リプラス アタッチ枠 ＴＷ用リプラス アタッチ枠 TW用 トリプルガラス 上げ下げ窓（アルゴンガス）</t>
  </si>
  <si>
    <t>断熱等+防犯リプラス アタッチ枠 ＴＷ用リプラス アタッチ枠 TW用 トリプルガラス 上げ下げ窓（アルゴンガス）上げ下げ（U）</t>
  </si>
  <si>
    <t>断熱等+防犯リプラス アタッチ枠 ＴＷ用リプラス アタッチ枠 TW用 複層ガラス 引違い窓  (2024年1月販売終了）</t>
  </si>
  <si>
    <t>断熱等+防犯リプラス アタッチ枠 ＴＷ用リプラス アタッチ枠 TW用 複層ガラス 引違い窓  (2024年1月販売終了）引違い（H）</t>
  </si>
  <si>
    <t>断熱等+防犯リプラス アタッチ枠 ＴＷ用リプラス アタッチ枠 TW用 複層ガラス 上げ下げ窓</t>
  </si>
  <si>
    <t>断熱等+防犯リプラス アタッチ枠 ＴＷ用リプラス アタッチ枠 TW用 複層ガラス 上げ下げ窓上げ下げ（U）</t>
  </si>
  <si>
    <t>断熱等+防犯リプラス アタッチ枠 サーモス用</t>
  </si>
  <si>
    <t>断熱等+防犯リプラス アタッチ枠 サーモス用リプラス アタッチ枠 サーモス用（樹脂スペーサー）内外色組合せ (2024年1月販売終了）</t>
  </si>
  <si>
    <t>断熱等+防犯リプラス アタッチ枠 サーモス用リプラス アタッチ枠 サーモス用（樹脂スペーサー）内外色組合せ (2024年1月販売終了）引違い（H）</t>
  </si>
  <si>
    <t>断熱等+防犯リプラス アタッチ枠 サーモス用リプラス アタッチ枠 サーモス用（樹脂スペーサー）内外色組合せ・内外同系色 (2024年1月販売終了）</t>
  </si>
  <si>
    <t>断熱等+防犯リプラス アタッチ枠 サーモス用リプラス アタッチ枠 サーモス用（樹脂スペーサー）内外色組合せ・内外同系色 (2024年1月販売終了）引違い（H）</t>
  </si>
  <si>
    <t>断熱等+防犯リプラス アタッチ枠 サーモス用リプラス アタッチ枠 サーモス用（樹脂スペーサー）内外色組合せ・内外同系色</t>
  </si>
  <si>
    <t>断熱等+防犯リプラス アタッチ枠 サーモス用リプラス アタッチ枠 サーモス用（樹脂スペーサー）内外色組合せ・内外同系色上げ下げ（U）</t>
  </si>
  <si>
    <t>断熱等+防犯リプラス アタッチ枠 サーモス用リプラス アタッチ枠 サーモス用（樹脂スペーサー）内外色組合せ・内外同系色 引違い窓 中桟付 (2024年1月販売終了）</t>
  </si>
  <si>
    <t>断熱等+防犯リプラス アタッチ枠 サーモス用リプラス アタッチ枠 サーモス用（樹脂スペーサー）内外色組合せ・内外同系色 引違い窓 中桟付 (2024年1月販売終了）引違い（H）</t>
  </si>
  <si>
    <t>断熱等+防犯リプラス アタッチ枠 サーモス用リプラス アタッチ枠 サーモス用（アルミスペーサー）(2024年1月販売終了）</t>
  </si>
  <si>
    <t>断熱等+防犯リプラス アタッチ枠 サーモス用リプラス アタッチ枠 サーモス用（アルミスペーサー）(2024年1月販売終了）引違い（H）</t>
  </si>
  <si>
    <t>断熱等+防犯リプラス アタッチ枠 サーモス用リプラス アタッチ枠 サーモス用（アルミスペーサー）引違い窓 中桟付 (2024年1月販売終了）</t>
  </si>
  <si>
    <t>断熱等+防犯リプラス アタッチ枠 サーモス用リプラス アタッチ枠 サーモス用（アルミスペーサー）引違い窓 中桟付 (2024年1月販売終了）引違い（H）</t>
  </si>
  <si>
    <t>断熱等+防犯リプラス アタッチ枠 サーモス用リプラス アタッチ枠 サーモス用（アルミスペーサー）</t>
  </si>
  <si>
    <t>断熱等+防犯リプラス アタッチ枠 サーモス用リプラス アタッチ枠 サーモス用（アルミスペーサー）上げ下げ（U）</t>
  </si>
  <si>
    <t>断熱等+防犯リプラス専用枠</t>
  </si>
  <si>
    <t>断熱等+防犯リプラス専用枠リプラス専用枠(23年3月末販売終了)（樹脂スペーサー）</t>
  </si>
  <si>
    <t>断熱等+防犯リプラス専用枠リプラス専用枠(23年3月末販売終了)（樹脂スペーサー）引違い（H）</t>
  </si>
  <si>
    <t>断熱等+防犯リプラス専用枠リプラス専用枠(23年3月末販売終了)（アルミスペーサー）</t>
  </si>
  <si>
    <t>断熱等+防犯リプラス専用枠リプラス専用枠(23年3月末販売終了)（アルミスペーサー）引違い（H）</t>
  </si>
  <si>
    <t>断熱等+防犯ＴＷ</t>
  </si>
  <si>
    <t>断熱等+防犯ＴＷＴＷ（トリプルガラス）引違い窓、片引き窓、引分け窓（クリプトンガス）</t>
  </si>
  <si>
    <t>断熱等+防犯ＴＷＴＷ（トリプルガラス）引違い窓、片引き窓、引分け窓（クリプトンガス）引違い（H）</t>
  </si>
  <si>
    <t>断熱等+防犯ＴＷＴＷ（トリプルガラス）引違い窓、片引き窓、引分け窓（アルゴンガス）</t>
  </si>
  <si>
    <t>断熱等+防犯ＴＷＴＷ（トリプルガラス）引違い窓、片引き窓、引分け窓（アルゴンガス）引違い（H）</t>
  </si>
  <si>
    <t>断熱等+防犯ＴＷＴＷ（トリプルガラス）引違い窓フラットタイプ（クリプトンガス）</t>
  </si>
  <si>
    <t>断熱等+防犯ＴＷＴＷ（トリプルガラス）引違い窓フラットタイプ（クリプトンガス）引違い（H）</t>
  </si>
  <si>
    <t>断熱等+防犯ＴＷＴＷ（トリプルガラス）引違い窓フラットタイプ（アルゴンガス）</t>
  </si>
  <si>
    <t>断熱等+防犯ＴＷＴＷ（トリプルガラス）引違い窓フラットタイプ（アルゴンガス）引違い（H）</t>
  </si>
  <si>
    <t>断熱等+防犯ＴＷＴＷ（トリプルガラス）縦すべり出し窓オペレーター（クリプトンガス）</t>
  </si>
  <si>
    <t>断熱等+防犯ＴＷＴＷ（トリプルガラス）縦すべり出し窓オペレーター（クリプトンガス）開き（T）</t>
  </si>
  <si>
    <t>断熱等+防犯ＴＷＴＷ（トリプルガラス）縦すべり出し窓オペレーター（アルゴンガス）</t>
  </si>
  <si>
    <t>断熱等+防犯ＴＷＴＷ（トリプルガラス）縦すべり出し窓オペレーター（アルゴンガス）開き（T）</t>
  </si>
  <si>
    <t>断熱等+防犯ＴＷＴＷ（トリプルガラス）縦すべり出し窓グレモン（クリプトンガス）</t>
  </si>
  <si>
    <t>断熱等+防犯ＴＷＴＷ（トリプルガラス）縦すべり出し窓グレモン（クリプトンガス）開き（T）</t>
  </si>
  <si>
    <t>断熱等+防犯ＴＷＴＷ（トリプルガラス）縦すべり出し窓グレモン（アルゴンガス）</t>
  </si>
  <si>
    <t>断熱等+防犯ＴＷＴＷ（トリプルガラス）縦すべり出し窓グレモン（アルゴンガス）開き（T）</t>
  </si>
  <si>
    <t>断熱等+防犯ＴＷＴＷ（トリプルガラス）テラスドア、勝手口ドア（クリプトンガス）</t>
  </si>
  <si>
    <t>断熱等+防犯ＴＷＴＷ（トリプルガラス）テラスドア、勝手口ドア（クリプトンガス）開き（T）</t>
  </si>
  <si>
    <t>断熱等+防犯ＴＷＴＷ（トリプルガラス）テラスドア、勝手口ドア（アルゴンガス）</t>
  </si>
  <si>
    <t>断熱等+防犯ＴＷＴＷ（トリプルガラス）テラスドア、勝手口ドア（アルゴンガス）開き（T）</t>
  </si>
  <si>
    <t>断熱等+防犯ＴＷＴＷ（トリプルガラス）採風勝手口ドアFS（クリプトンガス）</t>
  </si>
  <si>
    <t>断熱等+防犯ＴＷＴＷ（トリプルガラス）採風勝手口ドアFS（クリプトンガス）開き（T）</t>
  </si>
  <si>
    <t>断熱等+防犯ＴＷＴＷ（トリプルガラス）採風勝手口ドアFS（アルゴンガス）</t>
  </si>
  <si>
    <t>断熱等+防犯ＴＷＴＷ（トリプルガラス）採風勝手口ドアFS（アルゴンガス）開き（T）</t>
  </si>
  <si>
    <t>断熱等+防犯ＴＷＴＷ（トリプルガラス）上げ下げ窓、面格子付上げ下げ窓（クリプトンガス）</t>
  </si>
  <si>
    <t>断熱等+防犯ＴＷＴＷ（トリプルガラス）上げ下げ窓、面格子付上げ下げ窓（クリプトンガス）上げ下げ（U）</t>
  </si>
  <si>
    <t>断熱等+防犯ＴＷＴＷ（トリプルガラス）上げ下げ窓、面格子付上げ下げ窓（アルゴンガス）</t>
  </si>
  <si>
    <t>断熱等+防犯ＴＷＴＷ（トリプルガラス）上げ下げ窓、面格子付上げ下げ窓（アルゴンガス）上げ下げ（U）</t>
  </si>
  <si>
    <t>断熱等+防犯ＴＷＴＷ（トリプルガラス）横すべり出し窓オペレーター（クリプトンガス）</t>
  </si>
  <si>
    <t>断熱等+防犯ＴＷＴＷ（トリプルガラス）横すべり出し窓オペレーター（クリプトンガス）プロジェクト（P）</t>
  </si>
  <si>
    <t>断熱等+防犯ＴＷＴＷ（トリプルガラス）横すべり出し窓オペレーター（アルゴンガス）</t>
  </si>
  <si>
    <t>断熱等+防犯ＴＷＴＷ（トリプルガラス）横すべり出し窓オペレーター（アルゴンガス）プロジェクト（P）</t>
  </si>
  <si>
    <t>断熱等+防犯ＴＷＴＷ（トリプルガラス）横すべり出し窓グレモン（クリプトンガス）</t>
  </si>
  <si>
    <t>断熱等+防犯ＴＷＴＷ（トリプルガラス）横すべり出し窓グレモン（クリプトンガス）プロジェクト（P）</t>
  </si>
  <si>
    <t>断熱等+防犯ＴＷＴＷ（トリプルガラス）横すべり出し窓グレモン（アルゴンガス）</t>
  </si>
  <si>
    <t>断熱等+防犯ＴＷＴＷ（トリプルガラス）横すべり出し窓グレモン（アルゴンガス）プロジェクト（P）</t>
  </si>
  <si>
    <t>断熱等+防犯ＴＷＴＷ（複層ガラス）引違い窓、片引き窓、引分け窓</t>
  </si>
  <si>
    <t>断熱等+防犯ＴＷＴＷ（複層ガラス）引違い窓、片引き窓、引分け窓引違い（H）</t>
  </si>
  <si>
    <t>断熱等+防犯ＴＷＴＷ（複層ガラス）引違い窓フラットタイプ</t>
  </si>
  <si>
    <t>断熱等+防犯ＴＷＴＷ（複層ガラス）引違い窓フラットタイプ引違い（H）</t>
  </si>
  <si>
    <t>断熱等+防犯ＴＷＴＷ（複層ガラス）縦すべり出し窓オペレーター</t>
  </si>
  <si>
    <t>断熱等+防犯ＴＷＴＷ（複層ガラス）縦すべり出し窓オペレーター開き（T）</t>
  </si>
  <si>
    <t>断熱等+防犯ＴＷＴＷ（複層ガラス）縦すべり出し窓グレモン</t>
  </si>
  <si>
    <t>断熱等+防犯ＴＷＴＷ（複層ガラス）縦すべり出し窓グレモン開き（T）</t>
  </si>
  <si>
    <t>断熱等+防犯ＴＷＴＷ（複層ガラス）テラスドア、勝手口ドア</t>
  </si>
  <si>
    <t>断熱等+防犯ＴＷＴＷ（複層ガラス）テラスドア、勝手口ドア開き（T）</t>
  </si>
  <si>
    <t>断熱等+防犯ＴＷＴＷ（複層ガラス）採風勝手口ドアFS</t>
  </si>
  <si>
    <t>断熱等+防犯ＴＷＴＷ（複層ガラス）採風勝手口ドアFS開き（T）</t>
  </si>
  <si>
    <t>断熱等+防犯ＴＷＴＷ（複層ガラス）上げ下げ窓、面格子付上げ下げ窓</t>
  </si>
  <si>
    <t>断熱等+防犯ＴＷＴＷ（複層ガラス）上げ下げ窓、面格子付上げ下げ窓上げ下げ（U）</t>
  </si>
  <si>
    <t>断熱等+防犯ＴＷＴＷ（複層ガラス）横すべり出し窓オペレーター</t>
  </si>
  <si>
    <t>断熱等+防犯ＴＷＴＷ（複層ガラス）横すべり出し窓オペレータープロジェクト（P）</t>
  </si>
  <si>
    <t>断熱等+防犯ＴＷＴＷ（複層ガラス）横すべり出し窓グレモン</t>
  </si>
  <si>
    <t>断熱等+防犯ＴＷＴＷ（複層ガラス）横すべり出し窓グレモンプロジェクト（P）</t>
  </si>
  <si>
    <t>断熱等+防犯ＴＷコーディネート</t>
  </si>
  <si>
    <t>断熱等+防犯ＴＷコーディネートＴＷコーディネート（トリプルガラス）引違い窓、片引き窓、引分け窓（クリプトンガス/アルゴンガス）</t>
  </si>
  <si>
    <t>断熱等+防犯ＴＷコーディネートＴＷコーディネート（トリプルガラス）引違い窓、片引き窓、引分け窓（クリプトンガス/アルゴンガス）引違い（H）</t>
  </si>
  <si>
    <t>断熱等+防犯ＴＷコーディネートＴＷコーディネート（トリプルガラス）引違い窓、片引き窓、引分け窓（アルゴンガス）</t>
  </si>
  <si>
    <t>断熱等+防犯ＴＷコーディネートＴＷコーディネート（トリプルガラス）引違い窓、片引き窓、引分け窓（アルゴンガス）引違い（H）</t>
  </si>
  <si>
    <t>断熱等+防犯ＴＷコーディネートＴＷコーディネート（複層ガラス）引違い窓、片引き窓、引分け窓</t>
  </si>
  <si>
    <t>断熱等+防犯ＴＷコーディネートＴＷコーディネート（複層ガラス）引違い窓、片引き窓、引分け窓引違い（H）</t>
  </si>
  <si>
    <t>断熱等+防犯ＴＷ防火戸</t>
  </si>
  <si>
    <t>断熱等+防犯ＴＷ防火戸ＴＷ防火戸（トリプルガラス）シャッター付引違い窓（クリプトンガス）</t>
  </si>
  <si>
    <t>断熱等+防犯ＴＷ防火戸ＴＷ防火戸（トリプルガラス）シャッター付引違い窓（クリプトンガス）引違い（H）</t>
  </si>
  <si>
    <t>断熱等+防犯ＴＷ防火戸ＴＷ防火戸（トリプルガラス）シャッター付引違い窓（アルゴンガス）</t>
  </si>
  <si>
    <t>断熱等+防犯ＴＷ防火戸ＴＷ防火戸（トリプルガラス）シャッター付引違い窓（アルゴンガス）引違い（H）</t>
  </si>
  <si>
    <t>断熱等+防犯ＴＷ防火戸ＴＷ防火戸（複層ガラス）シャッター付引違い窓</t>
  </si>
  <si>
    <t>断熱等+防犯ＴＷ防火戸ＴＷ防火戸（複層ガラス）シャッター付引違い窓引違い（H）</t>
  </si>
  <si>
    <t>断熱等+防犯ＴＷ防火戸コーディネート</t>
  </si>
  <si>
    <t>断熱等+防犯ＴＷ防火戸コーディネートＴＷ防火戸コーディネート（トリプルガラス）シャッター付引違い窓（クリプトンガス/アルゴンガス）</t>
  </si>
  <si>
    <t>断熱等+防犯ＴＷ防火戸コーディネートＴＷ防火戸コーディネート（トリプルガラス）シャッター付引違い窓（クリプトンガス/アルゴンガス）引違い（H）</t>
  </si>
  <si>
    <t>断熱等+防犯ＴＷ防火戸コーディネートＴＷ防火戸コーディネート（トリプルガラス）シャッター付引違い窓（アルゴンガス）</t>
  </si>
  <si>
    <t>断熱等+防犯ＴＷ防火戸コーディネートＴＷ防火戸コーディネート（トリプルガラス）シャッター付引違い窓（アルゴンガス）引違い（H）</t>
  </si>
  <si>
    <t>断熱等+防犯ＴＷ防火戸コーディネートＴＷ防火戸コーディネート（複層ガラス）シャッター付引違い窓</t>
  </si>
  <si>
    <t>断熱等+防犯ＴＷ防火戸コーディネートＴＷ防火戸コーディネート（複層ガラス）シャッター付引違い窓引違い（H）</t>
  </si>
  <si>
    <t>断熱等+防犯サーモスⅡ－Ｈ</t>
  </si>
  <si>
    <t>断熱等+防犯サーモスⅡ－ＨサーモスⅡ-H 引違い窓、片引き窓、引分け窓（ブリッジ枠）</t>
  </si>
  <si>
    <t>断熱等+防犯サーモスⅡ－ＨサーモスⅡ-H 引違い窓、片引き窓、引分け窓（ブリッジ枠）引違い（H）</t>
  </si>
  <si>
    <t>断熱等+防犯サーモスⅡ－ＨサーモスⅡ-H 引違い窓（レール間カバー枠）</t>
  </si>
  <si>
    <t>断熱等+防犯サーモスⅡ－ＨサーモスⅡ-H 引違い窓（レール間カバー枠）引違い（H）</t>
  </si>
  <si>
    <t>断熱等+防犯サーモスⅡ－ＨサーモスⅡ-H 縦すべり出し窓オペレーター</t>
  </si>
  <si>
    <t>断熱等+防犯サーモスⅡ－ＨサーモスⅡ-H 縦すべり出し窓オペレーター開き（T）</t>
  </si>
  <si>
    <t>断熱等+防犯サーモスⅡ－ＨサーモスⅡ-H テラスドア、勝手口ドア</t>
  </si>
  <si>
    <t>断熱等+防犯サーモスⅡ－ＨサーモスⅡ-H テラスドア、勝手口ドア開き（T）</t>
  </si>
  <si>
    <t>断熱等+防犯サーモスⅡ－ＨサーモスⅡ-H テラスドア、勝手口ドア（全面ガラス）</t>
  </si>
  <si>
    <t>断熱等+防犯サーモスⅡ－ＨサーモスⅡ-H テラスドア、勝手口ドア（全面ガラス）開き（T）</t>
  </si>
  <si>
    <t>断熱等+防犯サーモスⅡ－ＨサーモスⅡ-H 勝手口ドア（中桟腰パネル付）</t>
  </si>
  <si>
    <t>断熱等+防犯サーモスⅡ－ＨサーモスⅡ-H 勝手口ドア（中桟腰パネル付）開き（T）</t>
  </si>
  <si>
    <t>断熱等+防犯サーモスⅡ－ＨサーモスⅡ-H 採風勝手口ドア、勝手口ドア（中桟腰パネルなし）</t>
  </si>
  <si>
    <t>断熱等+防犯サーモスⅡ－ＨサーモスⅡ-H 採風勝手口ドア、勝手口ドア（中桟腰パネルなし）開き（T）</t>
  </si>
  <si>
    <t>断熱等+防犯サーモスⅡ－ＨサーモスⅡ-H 上げ下げ窓、面格子付上げ下げ窓</t>
  </si>
  <si>
    <t>断熱等+防犯サーモスⅡ－ＨサーモスⅡ-H 上げ下げ窓、面格子付上げ下げ窓上げ下げ（U）</t>
  </si>
  <si>
    <t>断熱等+防犯サーモスⅡ－ＨサーモスⅡ-H 横すべり出し窓オペレーター</t>
  </si>
  <si>
    <t>断熱等+防犯サーモスⅡ－ＨサーモスⅡ-H 横すべり出し窓オペレータープロジェクト（P）</t>
  </si>
  <si>
    <t>断熱等+防犯防火戸ＦＧ－Ｈ</t>
  </si>
  <si>
    <t>断熱等+防犯防火戸ＦＧ－Ｈ防火戸ＦＧ－Ｈシャッター付引違い窓（ブリッジ枠）</t>
  </si>
  <si>
    <t>断熱等+防犯防火戸ＦＧ－Ｈ防火戸ＦＧ－Ｈシャッター付引違い窓（ブリッジ枠）引違い（H）</t>
  </si>
  <si>
    <t>断熱等+防犯防火戸ＦＧ－Ｈ防火戸ＦＧ－Ｈシャッター付引違い窓（レール間カバー枠）</t>
  </si>
  <si>
    <t>断熱等+防犯防火戸ＦＧ－Ｈ防火戸ＦＧ－Ｈシャッター付引違い窓（レール間カバー枠）引違い（H）</t>
  </si>
  <si>
    <t>断熱等+防犯サーモスＬ</t>
  </si>
  <si>
    <t>断熱等+防犯サーモスＬサーモスＬ 引違い窓、片引き窓、引分け窓</t>
  </si>
  <si>
    <t>断熱等+防犯サーモスＬサーモスＬ 引違い窓、片引き窓、引分け窓引違い（H）</t>
  </si>
  <si>
    <t>断熱等+防犯サーモスＬサーモスＬ 縦すべり出し窓オペレーター</t>
  </si>
  <si>
    <t>断熱等+防犯サーモスＬサーモスＬ 縦すべり出し窓オペレーター開き（T）</t>
  </si>
  <si>
    <t>断熱等+防犯サーモスＬサーモスＬ テラスドア、勝手口ドア</t>
  </si>
  <si>
    <t>断熱等+防犯サーモスＬサーモスＬ テラスドア、勝手口ドア開き（T）</t>
  </si>
  <si>
    <t>断熱等+防犯サーモスＬサーモスＬ テラスドア、勝手口ドア（全面ガラス）</t>
  </si>
  <si>
    <t>断熱等+防犯サーモスＬサーモスＬ テラスドア、勝手口ドア（全面ガラス）開き（T）</t>
  </si>
  <si>
    <t>断熱等+防犯サーモスＬサーモスＬ 勝手口ドア（中桟腰パネル付）</t>
  </si>
  <si>
    <t>断熱等+防犯サーモスＬサーモスＬ 勝手口ドア（中桟腰パネル付）開き（T）</t>
  </si>
  <si>
    <t>断熱等+防犯サーモスＬサーモスＬ 採風勝手口ドア、勝手口ドア（中桟腰パネルなし）</t>
  </si>
  <si>
    <t>断熱等+防犯サーモスＬサーモスＬ 採風勝手口ドア、勝手口ドア（中桟腰パネルなし）開き（T）</t>
  </si>
  <si>
    <t>断熱等+防犯サーモスＬサーモスＬ 上げ下げ窓、面格子付上げ下げ窓</t>
  </si>
  <si>
    <t>断熱等+防犯サーモスＬサーモスＬ 上げ下げ窓、面格子付上げ下げ窓上げ下げ（U）</t>
  </si>
  <si>
    <t>断熱等+防犯サーモスＬサーモスＬ 横すべり出し窓オペレーター</t>
  </si>
  <si>
    <t>断熱等+防犯サーモスＬサーモスＬ 横すべり出し窓オペレータープロジェクト（P）</t>
  </si>
  <si>
    <t>断熱等+防犯防火戸ＦＧ－Ｌ</t>
  </si>
  <si>
    <t>断熱等+防犯防火戸ＦＧ－Ｌ防火戸ＦＧ－Ｌシャッター付引違い窓</t>
  </si>
  <si>
    <t>断熱等+防犯防火戸ＦＧ－Ｌ防火戸ＦＧ－Ｌシャッター付引違い窓引違い（H）</t>
  </si>
  <si>
    <t>断熱等+防犯サーモスＡ</t>
  </si>
  <si>
    <t>断熱等+防犯サーモスＡサーモスＡ 引違い窓</t>
  </si>
  <si>
    <t>断熱等+防犯サーモスＡサーモスＡ 引違い窓引違い（H）</t>
  </si>
  <si>
    <t>断熱等+防犯サーモスＡサーモスＡ 上げ下げ窓、面格子付上げ下げ窓</t>
  </si>
  <si>
    <t>断熱等+防犯サーモスＡサーモスＡ 上げ下げ窓、面格子付上げ下げ窓上げ下げ（U）</t>
  </si>
  <si>
    <t>断熱等+防犯防火戸ＦＧ－Ａ</t>
  </si>
  <si>
    <t>断熱等+防犯防火戸ＦＧ－Ａ防火戸ＦＧ－Ａシャッター付引違い窓</t>
  </si>
  <si>
    <t>断熱等+防犯防火戸ＦＧ－Ａ防火戸ＦＧ－Ａシャッター付引違い窓引違い（H）</t>
  </si>
  <si>
    <t>断熱等+防犯オープンウィン</t>
  </si>
  <si>
    <t>断熱等+防犯オープンウィンオープンウィン・サーモスⅡ-Hタイプ</t>
  </si>
  <si>
    <t>断熱等+防犯オープンウィンオープンウィン・サーモスⅡ-Hタイプ折り（W）</t>
  </si>
  <si>
    <t>断熱等+防犯オープンウィンオープンウィン・サーモスLタイプ</t>
  </si>
  <si>
    <t>断熱等+防犯オープンウィンオープンウィン・サーモスLタイプ折り（W）</t>
  </si>
  <si>
    <t>断熱等+防犯ノンレールサッシ</t>
  </si>
  <si>
    <t>断熱等+防犯ノンレールサッシノンレールサッシ・サーモスⅡ-Hタイプ</t>
  </si>
  <si>
    <t>断熱等+防犯ノンレールサッシノンレールサッシ・サーモスⅡ-Hタイプ引違い（H）</t>
  </si>
  <si>
    <t>断熱等+防犯ノンレールサッシノンレールサッシ・サーモスLタイプ</t>
  </si>
  <si>
    <t>断熱等+防犯ノンレールサッシノンレールサッシ・サーモスLタイプ引違い（H）</t>
  </si>
  <si>
    <t>断熱等+防犯コーディネート 引違い窓</t>
  </si>
  <si>
    <t>断熱等+防犯コーディネート 引違い窓コーディネート 引違い窓・サーモスⅡ-Hタイプ</t>
  </si>
  <si>
    <t>断熱等+防犯コーディネート 引違い窓コーディネート 引違い窓・サーモスⅡ-Hタイプ引違い（H）</t>
  </si>
  <si>
    <t>断熱等+防犯コーディネート 引違い窓コーディネート 引違い窓・サーモスLタイプ</t>
  </si>
  <si>
    <t>断熱等+防犯コーディネート 引違い窓コーディネート 引違い窓・サーモスLタイプ引違い（H）</t>
  </si>
  <si>
    <t>断熱等+防犯出窓</t>
  </si>
  <si>
    <t>断熱等+防犯出窓出窓・サーモスⅡ-Hタイプ</t>
  </si>
  <si>
    <t>断熱等+防犯出窓出窓・サーモスⅡ-Hタイプその他（X）</t>
  </si>
  <si>
    <t>断熱等+防犯出窓出窓・サーモスLタイプ</t>
  </si>
  <si>
    <t>断熱等+防犯出窓出窓・サーモスLタイプその他（X）</t>
  </si>
  <si>
    <t>断熱等+防犯ワイドウィン</t>
  </si>
  <si>
    <t>断熱等+防犯ワイドウィンワイドウィン</t>
  </si>
  <si>
    <t>断熱等+防犯ワイドウィンワイドウィン引違い（H）</t>
  </si>
  <si>
    <t>断熱等+防犯ワイドウィンワイドウィンFIX（F）</t>
  </si>
  <si>
    <t>防災リプラス 居室仕様 ＴＷタイプ</t>
  </si>
  <si>
    <t>防災リプラス 居室仕様 ＴＷタイプリプラス 居室仕様 TWタイプ トリプルガラス（クリプトンガス）</t>
  </si>
  <si>
    <t>防災リプラス 居室仕様 ＴＷタイプリプラス 居室仕様 TWタイプ トリプルガラス（クリプトンガス）引違い（H）</t>
  </si>
  <si>
    <t>防災リプラス 居室仕様 ＴＷタイプリプラス 居室仕様 TWタイプ トリプルガラス（アルゴンガス）</t>
  </si>
  <si>
    <t>防災リプラス 居室仕様 ＴＷタイプリプラス 居室仕様 TWタイプ トリプルガラス（アルゴンガス）引違い（H）</t>
  </si>
  <si>
    <t>防災リプラス 居室仕様 ＴＷタイプリプラス 居室仕様 TWタイプ 複層ガラス</t>
  </si>
  <si>
    <t>防災リプラス 居室仕様 ＴＷタイプリプラス 居室仕様 TWタイプ 複層ガラス引違い（H）</t>
  </si>
  <si>
    <t>防災リプラス 居室仕様・浴室仕様</t>
  </si>
  <si>
    <t>防災リプラス 居室仕様・浴室仕様リプラス 居室仕様・浴室仕様（樹脂スペーサー）引違い窓ブリッジ枠</t>
  </si>
  <si>
    <t>防災リプラス 居室仕様・浴室仕様リプラス 居室仕様・浴室仕様（樹脂スペーサー）引違い窓ブリッジ枠引違い（H）</t>
  </si>
  <si>
    <t>防災リプラス 居室仕様・浴室仕様リプラス 居室仕様・浴室仕様（樹脂スペーサー）引違い窓 中桟付</t>
  </si>
  <si>
    <t>防災リプラス 居室仕様・浴室仕様リプラス 居室仕様・浴室仕様（樹脂スペーサー）引違い窓 中桟付引違い（H）</t>
  </si>
  <si>
    <t>防災リプラス 居室仕様・浴室仕様リプラス 居室仕様・浴室仕様（アルミスペーサー）引違い窓 中桟付</t>
  </si>
  <si>
    <t>防災リプラス 居室仕様・浴室仕様リプラス 居室仕様・浴室仕様（アルミスペーサー）引違い窓 中桟付引違い（H）</t>
  </si>
  <si>
    <t>防災リプラス 居室仕様・浴室仕様リプラス 居室仕様・浴室仕様 FIX窓外押縁（樹脂スペーサー）</t>
  </si>
  <si>
    <t>防災リプラス 居室仕様・浴室仕様リプラス 居室仕様・浴室仕様 FIX窓外押縁（樹脂スペーサー）FIX（F）</t>
  </si>
  <si>
    <t>防災リプラス 居室仕様・浴室仕様リプラス 居室仕様・浴室仕様 FIX窓外押縁（アルミスペーサー）</t>
  </si>
  <si>
    <t>防災リプラス 居室仕様・浴室仕様リプラス 居室仕様・浴室仕様 FIX窓外押縁（アルミスペーサー）FIX（F）</t>
  </si>
  <si>
    <t>防災リプラス 居室仕様・浴室仕様リプラス 居室仕様・浴室仕様 FIX窓内押縁（樹脂スペーサー）</t>
  </si>
  <si>
    <t>防災リプラス 居室仕様・浴室仕様リプラス 居室仕様・浴室仕様 FIX窓内押縁（樹脂スペーサー）FIX（F）</t>
  </si>
  <si>
    <t>防災リプラス 居室仕様・浴室仕様リプラス 居室仕様・浴室仕様 FIX窓内押縁（アルミスペーサー）</t>
  </si>
  <si>
    <t>防災リプラス 居室仕様・浴室仕様リプラス 居室仕様・浴室仕様 FIX窓内押縁（アルミスペーサー）FIX（F）</t>
  </si>
  <si>
    <t>防災リプラス 居室仕様・浴室仕様リプラス 居室仕様・浴室仕様（樹脂スペーサー）</t>
  </si>
  <si>
    <t>防災リプラス 居室仕様・浴室仕様リプラス 居室仕様・浴室仕様（樹脂スペーサー）引違い（H）</t>
  </si>
  <si>
    <t>防災リプラス 居室仕様・浴室仕様リプラス 居室仕様・浴室仕様（樹脂スペーサー）開き（T）</t>
  </si>
  <si>
    <t>防災リプラス 居室仕様・浴室仕様リプラス 居室仕様・浴室仕様（樹脂スペーサー）上げ下げ（U）</t>
  </si>
  <si>
    <t>防災リプラス 居室仕様・浴室仕様リプラス 居室仕様・浴室仕様（樹脂スペーサー）プロジェクト（P）</t>
  </si>
  <si>
    <t>防災リプラス 居室仕様・浴室仕様リプラス 居室仕様・浴室仕様（アルミスペーサー）</t>
  </si>
  <si>
    <t>防災リプラス 居室仕様・浴室仕様リプラス 居室仕様・浴室仕様（アルミスペーサー）引違い（H）</t>
  </si>
  <si>
    <t>防災リプラス 居室仕様・浴室仕様リプラス 居室仕様・浴室仕様（アルミスペーサー）開き（T）</t>
  </si>
  <si>
    <t>防災リプラス 居室仕様・浴室仕様リプラス 居室仕様・浴室仕様（アルミスペーサー）上げ下げ（U）</t>
  </si>
  <si>
    <t>防災リプラス 居室仕様・浴室仕様リプラス 居室仕様・浴室仕様（アルミスペーサー）プロジェクト（P）</t>
  </si>
  <si>
    <t>防災リプラス アタッチ枠 ＴＷ用</t>
  </si>
  <si>
    <t>防災リプラス アタッチ枠 ＴＷ用リプラス アタッチ枠 TW用 トリプルガラス 引違い窓（クリプトンガス） (2024年1月販売終了）</t>
  </si>
  <si>
    <t>防災リプラス アタッチ枠 ＴＷ用リプラス アタッチ枠 TW用 トリプルガラス 引違い窓（クリプトンガス） (2024年1月販売終了）引違い（H）</t>
  </si>
  <si>
    <t>防災リプラス アタッチ枠 ＴＷ用リプラス アタッチ枠 TW用 トリプルガラス 引違い窓（アルゴンガス） (2024年1月販売終了）</t>
  </si>
  <si>
    <t>防災リプラス アタッチ枠 ＴＷ用リプラス アタッチ枠 TW用 トリプルガラス 引違い窓（アルゴンガス） (2024年1月販売終了）引違い（H）</t>
  </si>
  <si>
    <t>防災リプラス アタッチ枠 ＴＷ用リプラス アタッチ枠 TW用 トリプルガラス 縦すべり出し窓 オペレーター（クリプトンガス）</t>
  </si>
  <si>
    <t>防災リプラス アタッチ枠 ＴＷ用リプラス アタッチ枠 TW用 トリプルガラス 縦すべり出し窓 オペレーター（クリプトンガス）開き（T）</t>
  </si>
  <si>
    <t xml:space="preserve">防災リプラス アタッチ枠 ＴＷ用リプラス アタッチ枠 TW用 トリプルガラス 縦すべり出し窓 オペレーター（アルゴンガス） </t>
  </si>
  <si>
    <t>防災リプラス アタッチ枠 ＴＷ用リプラス アタッチ枠 TW用 トリプルガラス 縦すべり出し窓 オペレーター（アルゴンガス） 開き（T）</t>
  </si>
  <si>
    <t>防災リプラス アタッチ枠 ＴＷ用リプラス アタッチ枠 TW用 トリプルガラス 縦すべり出し窓 グレモン（クリプトンガス）</t>
  </si>
  <si>
    <t>防災リプラス アタッチ枠 ＴＷ用リプラス アタッチ枠 TW用 トリプルガラス 縦すべり出し窓 グレモン（クリプトンガス）開き（T）</t>
  </si>
  <si>
    <t>防災リプラス アタッチ枠 ＴＷ用リプラス アタッチ枠 TW用 トリプルガラス 縦すべり出し窓 グレモン（アルゴンガス）</t>
  </si>
  <si>
    <t>防災リプラス アタッチ枠 ＴＷ用リプラス アタッチ枠 TW用 トリプルガラス 縦すべり出し窓 グレモン（アルゴンガス）開き（T）</t>
  </si>
  <si>
    <t>防災リプラス アタッチ枠 ＴＷ用リプラス アタッチ枠 TW用 トリプルガラス FIX窓（クリプトンガス）</t>
  </si>
  <si>
    <t>防災リプラス アタッチ枠 ＴＷ用リプラス アタッチ枠 TW用 トリプルガラス FIX窓（クリプトンガス）FIX（F）</t>
  </si>
  <si>
    <t>防災リプラス アタッチ枠 ＴＷ用リプラス アタッチ枠 TW用 トリプルガラス FIX窓（アルゴンガス）</t>
  </si>
  <si>
    <t>防災リプラス アタッチ枠 ＴＷ用リプラス アタッチ枠 TW用 トリプルガラス FIX窓（アルゴンガス）FIX（F）</t>
  </si>
  <si>
    <t>防災リプラス アタッチ枠 ＴＷ用リプラス アタッチ枠 TW用 トリプルガラス 上げ下げ窓（クリプトンガス）</t>
  </si>
  <si>
    <t>防災リプラス アタッチ枠 ＴＷ用リプラス アタッチ枠 TW用 トリプルガラス 上げ下げ窓（クリプトンガス）上げ下げ（U）</t>
  </si>
  <si>
    <t>防災リプラス アタッチ枠 ＴＷ用リプラス アタッチ枠 TW用 トリプルガラス 上げ下げ窓（アルゴンガス）</t>
  </si>
  <si>
    <t>防災リプラス アタッチ枠 ＴＷ用リプラス アタッチ枠 TW用 トリプルガラス 上げ下げ窓（アルゴンガス）上げ下げ（U）</t>
  </si>
  <si>
    <t>防災リプラス アタッチ枠 ＴＷ用リプラス アタッチ枠 TW用 トリプルガラス 横すべり出し窓 グレモン（クリプトンガス）</t>
  </si>
  <si>
    <t>防災リプラス アタッチ枠 ＴＷ用リプラス アタッチ枠 TW用 トリプルガラス 横すべり出し窓 グレモン（クリプトンガス）プロジェクト（P）</t>
  </si>
  <si>
    <t xml:space="preserve">防災リプラス アタッチ枠 ＴＷ用リプラス アタッチ枠 TW用 トリプルガラス 横すべり出し窓 グレモン（アルゴンガス） </t>
  </si>
  <si>
    <t>防災リプラス アタッチ枠 ＴＷ用リプラス アタッチ枠 TW用 トリプルガラス 横すべり出し窓 グレモン（アルゴンガス） プロジェクト（P）</t>
  </si>
  <si>
    <t>防災リプラス アタッチ枠 ＴＷ用リプラス アタッチ枠 TW用 トリプルガラス 横すべり出し窓 オペレーター、高所用横すべり出し窓（クリプトンガス）</t>
  </si>
  <si>
    <t>防災リプラス アタッチ枠 ＴＷ用リプラス アタッチ枠 TW用 トリプルガラス 横すべり出し窓 オペレーター、高所用横すべり出し窓（クリプトンガス）プロジェクト（P）</t>
  </si>
  <si>
    <t>防災リプラス アタッチ枠 ＴＷ用リプラス アタッチ枠 TW用 トリプルガラス 横すべり出し窓 オペレーター、高所用横すべり出し窓（アルゴンガス）</t>
  </si>
  <si>
    <t>防災リプラス アタッチ枠 ＴＷ用リプラス アタッチ枠 TW用 トリプルガラス 横すべり出し窓 オペレーター、高所用横すべり出し窓（アルゴンガス）プロジェクト（P）</t>
  </si>
  <si>
    <t>防災リプラス アタッチ枠 ＴＷ用リプラス アタッチ枠 TW用 複層ガラス 引違い窓  (2024年1月販売終了）</t>
  </si>
  <si>
    <t>防災リプラス アタッチ枠 ＴＷ用リプラス アタッチ枠 TW用 複層ガラス 引違い窓  (2024年1月販売終了）引違い（H）</t>
  </si>
  <si>
    <t>防災リプラス アタッチ枠 ＴＷ用リプラス アタッチ枠 TW用 複層ガラス 縦すべり出し窓 オペレーター</t>
  </si>
  <si>
    <t>防災リプラス アタッチ枠 ＴＷ用リプラス アタッチ枠 TW用 複層ガラス 縦すべり出し窓 オペレーター開き（T）</t>
  </si>
  <si>
    <t>防災リプラス アタッチ枠 ＴＷ用リプラス アタッチ枠 TW用 複層ガラス 縦すべり出し窓 グレモン</t>
  </si>
  <si>
    <t>防災リプラス アタッチ枠 ＴＷ用リプラス アタッチ枠 TW用 複層ガラス 縦すべり出し窓 グレモン開き（T）</t>
  </si>
  <si>
    <t>防災リプラス アタッチ枠 ＴＷ用リプラス アタッチ枠 TW用 複層ガラス FIX窓</t>
  </si>
  <si>
    <t>防災リプラス アタッチ枠 ＴＷ用リプラス アタッチ枠 TW用 複層ガラス FIX窓FIX（F）</t>
  </si>
  <si>
    <t>防災リプラス アタッチ枠 ＴＷ用リプラス アタッチ枠 TW用 複層ガラス 上げ下げ窓</t>
  </si>
  <si>
    <t>防災リプラス アタッチ枠 ＴＷ用リプラス アタッチ枠 TW用 複層ガラス 上げ下げ窓上げ下げ（U）</t>
  </si>
  <si>
    <t xml:space="preserve">防災リプラス アタッチ枠 ＴＷ用リプラス アタッチ枠 TW用 複層ガラス 横すべり出し窓 オペレーター、高所用横すべり出し窓 </t>
  </si>
  <si>
    <t>防災リプラス アタッチ枠 ＴＷ用リプラス アタッチ枠 TW用 複層ガラス 横すべり出し窓 オペレーター、高所用横すべり出し窓 プロジェクト（P）</t>
  </si>
  <si>
    <t>防災リプラス アタッチ枠 ＴＷ用リプラス アタッチ枠 TW用 複層ガラス 横すべり出し窓 グレモン</t>
  </si>
  <si>
    <t>防災リプラス アタッチ枠 ＴＷ用リプラス アタッチ枠 TW用 複層ガラス 横すべり出し窓 グレモンプロジェクト（P）</t>
  </si>
  <si>
    <t>防災リプラス アタッチ枠 サーモス用</t>
  </si>
  <si>
    <t>防災リプラス アタッチ枠 サーモス用リプラス アタッチ枠 サーモス用（樹脂スペーサー）内外色組合せ (2024年1月販売終了）</t>
  </si>
  <si>
    <t>防災リプラス アタッチ枠 サーモス用リプラス アタッチ枠 サーモス用（樹脂スペーサー）内外色組合せ (2024年1月販売終了）引違い（H）</t>
  </si>
  <si>
    <t>防災リプラス アタッチ枠 サーモス用リプラス アタッチ枠 サーモス用（樹脂スペーサー）内外色組合せ・内外同系色 (2024年1月販売終了）</t>
  </si>
  <si>
    <t>防災リプラス アタッチ枠 サーモス用リプラス アタッチ枠 サーモス用（樹脂スペーサー）内外色組合せ・内外同系色 (2024年1月販売終了）引違い（H）</t>
  </si>
  <si>
    <t>防災リプラス アタッチ枠 サーモス用リプラス アタッチ枠 サーモス用（樹脂スペーサー）内外色組合せ・内外同系色</t>
  </si>
  <si>
    <t>防災リプラス アタッチ枠 サーモス用リプラス アタッチ枠 サーモス用（樹脂スペーサー）内外色組合せ・内外同系色開き（T）</t>
  </si>
  <si>
    <t>防災リプラス アタッチ枠 サーモス用リプラス アタッチ枠 サーモス用（樹脂スペーサー）内外色組合せ・内外同系色FIX（F）</t>
  </si>
  <si>
    <t>防災リプラス アタッチ枠 サーモス用リプラス アタッチ枠 サーモス用（樹脂スペーサー）内外色組合せ・内外同系色上げ下げ（U）</t>
  </si>
  <si>
    <t>防災リプラス アタッチ枠 サーモス用リプラス アタッチ枠 サーモス用（樹脂スペーサー）内外色組合せ・内外同系色プロジェクト（P）</t>
  </si>
  <si>
    <t>防災リプラス アタッチ枠 サーモス用リプラス アタッチ枠 サーモス用（樹脂スペーサー）内外色組合せ・内外同系色 引違い窓 中桟付 (2024年1月販売終了）</t>
  </si>
  <si>
    <t>防災リプラス アタッチ枠 サーモス用リプラス アタッチ枠 サーモス用（樹脂スペーサー）内外色組合せ・内外同系色 引違い窓 中桟付 (2024年1月販売終了）引違い（H）</t>
  </si>
  <si>
    <t>防災リプラス アタッチ枠 サーモス用リプラス アタッチ枠 サーモス用（アルミスペーサー）(2024年1月販売終了）</t>
  </si>
  <si>
    <t>防災リプラス アタッチ枠 サーモス用リプラス アタッチ枠 サーモス用（アルミスペーサー）(2024年1月販売終了）引違い（H）</t>
  </si>
  <si>
    <t>防災リプラス アタッチ枠 サーモス用リプラス アタッチ枠 サーモス用（アルミスペーサー）引違い窓 中桟付 (2024年1月販売終了）</t>
  </si>
  <si>
    <t>防災リプラス アタッチ枠 サーモス用リプラス アタッチ枠 サーモス用（アルミスペーサー）引違い窓 中桟付 (2024年1月販売終了）引違い（H）</t>
  </si>
  <si>
    <t>防災リプラス アタッチ枠 サーモス用リプラス アタッチ枠 サーモス用（アルミスペーサー）</t>
  </si>
  <si>
    <t>防災リプラス アタッチ枠 サーモス用リプラス アタッチ枠 サーモス用（アルミスペーサー）開き（T）</t>
  </si>
  <si>
    <t>防災リプラス アタッチ枠 サーモス用リプラス アタッチ枠 サーモス用（アルミスペーサー）FIX（F）</t>
  </si>
  <si>
    <t>防災リプラス アタッチ枠 サーモス用リプラス アタッチ枠 サーモス用（アルミスペーサー）上げ下げ（U）</t>
  </si>
  <si>
    <t>防災リプラス アタッチ枠 サーモス用リプラス アタッチ枠 サーモス用（アルミスペーサー）プロジェクト（P）</t>
  </si>
  <si>
    <t>防災リプラス専用枠</t>
  </si>
  <si>
    <t>防災リプラス専用枠リプラス専用枠(23年3月末販売終了)（樹脂スペーサー）</t>
  </si>
  <si>
    <t>防災リプラス専用枠リプラス専用枠(23年3月末販売終了)（樹脂スペーサー）引違い（H）</t>
  </si>
  <si>
    <t>防災リプラス専用枠リプラス専用枠(23年3月末販売終了)（アルミスペーサー）</t>
  </si>
  <si>
    <t>防災リプラス専用枠リプラス専用枠(23年3月末販売終了)（アルミスペーサー）引違い（H）</t>
  </si>
  <si>
    <t>防災リフレム樹脂窓用</t>
  </si>
  <si>
    <t>防災リフレム樹脂窓用リフレム樹脂窓用カバーモール＋EW/EW for Design（TG）</t>
  </si>
  <si>
    <t>防災リフレム樹脂窓用リフレム樹脂窓用カバーモール＋EW/EW for Design（TG）引違い（H）</t>
  </si>
  <si>
    <t>防災リフレム樹脂窓用リフレム樹脂窓用カバーモール＋EW/EW for Design（TG）開き（T）</t>
  </si>
  <si>
    <t>防災リフレム樹脂窓用リフレム樹脂窓用カバーモール＋EW/EW for Design（TG）FIX（F）</t>
  </si>
  <si>
    <t>防災リフレム樹脂窓用リフレム樹脂窓用カバーモール＋EW/EW for Design（TG）プロジェクト（P）</t>
  </si>
  <si>
    <t>防災リフレム樹脂窓用リフレム樹脂窓用カバーモール＋EW/EW for Design（PG）（スペーサー材質問わず）</t>
  </si>
  <si>
    <t>防災リフレム樹脂窓用リフレム樹脂窓用カバーモール＋EW/EW for Design（PG）（スペーサー材質問わず）引違い（H）</t>
  </si>
  <si>
    <t>防災リフレム樹脂窓用リフレム樹脂窓用カバーモール＋EW/EW for Design（PG）（スペーサー材質問わず）開き（T）</t>
  </si>
  <si>
    <t>防災リフレム樹脂窓用リフレム樹脂窓用カバーモール＋EW/EW for Design（PG）（スペーサー材質問わず）FIX（F）</t>
  </si>
  <si>
    <t>防災リフレム樹脂窓用リフレム樹脂窓用カバーモール＋EW/EW for Design（PG）（スペーサー材質問わず）プロジェクト（P）</t>
  </si>
  <si>
    <t>防災ＥＷ</t>
  </si>
  <si>
    <t>防災ＥＷEW/EW for Design（TG）</t>
  </si>
  <si>
    <t>防災ＥＷEW/EW for Design（TG）引違い（H）</t>
  </si>
  <si>
    <t>防災ＥＷEW/EW for Design（TG）開き（T）</t>
  </si>
  <si>
    <t>防災ＥＷEW/EW for Design（TG）FIX（F）</t>
  </si>
  <si>
    <t>防災ＥＷEW/EW for Design（TG）上げ下げ（U）</t>
  </si>
  <si>
    <t>防災ＥＷEW/EW for Design（TG）プロジェクト（P）</t>
  </si>
  <si>
    <t>防災ＥＷEW/EW for Design（TG）多機能（S）</t>
  </si>
  <si>
    <t>防災ＥＷEW/EW for Design（PG）</t>
  </si>
  <si>
    <t>防災ＥＷEW/EW for Design（PG）引違い（H）</t>
  </si>
  <si>
    <t>防災ＥＷEW/EW for Design（PG）開き（T）</t>
  </si>
  <si>
    <t>防災ＥＷEW/EW for Design（PG）FIX（F）</t>
  </si>
  <si>
    <t>防災ＥＷEW/EW for Design（PG）上げ下げ（U）</t>
  </si>
  <si>
    <t>防災ＥＷEW/EW for Design（PG）プロジェクト（P）</t>
  </si>
  <si>
    <t>防災ＥＷEW/EW for Design（PG）多機能（S）</t>
  </si>
  <si>
    <t>防災防火戸ＦＧ－Ｆ</t>
  </si>
  <si>
    <t>防災防火戸ＦＧ－Ｆ防火戸ＦＧ－Ｆ</t>
  </si>
  <si>
    <t>防災防火戸ＦＧ－Ｆ防火戸ＦＧ－Ｆ開き（T）</t>
  </si>
  <si>
    <t>防災防火戸ＦＧ－Ｆ防火戸ＦＧ－ＦFIX（F）</t>
  </si>
  <si>
    <t>防災防火戸ＦＧ－Ｆ防火戸ＦＧ－Ｆプロジェクト（P）</t>
  </si>
  <si>
    <t>防災ＬＷ</t>
  </si>
  <si>
    <t>防災ＬＷLW（トリプルガラス）</t>
  </si>
  <si>
    <t>防災ＬＷLW（トリプルガラス）引違い（H）</t>
  </si>
  <si>
    <t>防災ＬＷLW（複層ガラス）</t>
  </si>
  <si>
    <t>防災ＬＷLW（複層ガラス）引違い（H）</t>
  </si>
  <si>
    <t>防災サーモスⅡ－Ｈ</t>
  </si>
  <si>
    <t>防災サーモスⅡ－ＨサーモスⅡ-H</t>
  </si>
  <si>
    <t>防災サーモスⅡ－ＨサーモスⅡ-H引違い（H）</t>
  </si>
  <si>
    <t>防災サーモスⅡ－ＨサーモスⅡ-H開き（T）</t>
  </si>
  <si>
    <t>防災サーモスⅡ－ＨサーモスⅡ-HFIX（F）</t>
  </si>
  <si>
    <t>防災サーモスⅡ－ＨサーモスⅡ-H上げ下げ（U）</t>
  </si>
  <si>
    <t>防災サーモスⅡ－ＨサーモスⅡ-Hプロジェクト（P）</t>
  </si>
  <si>
    <t>防災防火戸ＦＧ－Ｈ</t>
  </si>
  <si>
    <t>防災防火戸ＦＧ－Ｈ防火戸ＦＧ－Ｈシャッター付引違い窓（ブリッジ枠）</t>
  </si>
  <si>
    <t>防災防火戸ＦＧ－Ｈ防火戸ＦＧ－Ｈシャッター付引違い窓（ブリッジ枠）引違い（H）</t>
  </si>
  <si>
    <t>防災防火戸ＦＧ－Ｈ防火戸ＦＧ－Ｈシャッター付引違い窓（レール間カバー枠）</t>
  </si>
  <si>
    <t>防災防火戸ＦＧ－Ｈ防火戸ＦＧ－Ｈシャッター付引違い窓（レール間カバー枠）引違い（H）</t>
  </si>
  <si>
    <t>防災防火戸ＦＧ－Ｈ防火戸ＦＧ－Ｈシャッター付引違い窓（中桟付）</t>
  </si>
  <si>
    <t>防災防火戸ＦＧ－Ｈ防火戸ＦＧ－Ｈシャッター付引違い窓（中桟付）引違い（H）</t>
  </si>
  <si>
    <t>防災サーモスＬ</t>
  </si>
  <si>
    <t>防災サーモスＬサーモスＬ</t>
  </si>
  <si>
    <t>防災サーモスＬサーモスＬ引違い（H）</t>
  </si>
  <si>
    <t>防災サーモスＬサーモスＬ開き（T）</t>
  </si>
  <si>
    <t>防災サーモスＬサーモスＬFIX（F）</t>
  </si>
  <si>
    <t>防災サーモスＬサーモスＬ上げ下げ（U）</t>
  </si>
  <si>
    <t>防災サーモスＬサーモスＬプロジェクト（P）</t>
  </si>
  <si>
    <t>防災防火戸ＦＧ－Ｌ</t>
  </si>
  <si>
    <t>防災防火戸ＦＧ－Ｌ防火戸ＦＧ－Ｌシャッター付引違い窓</t>
  </si>
  <si>
    <t>防災防火戸ＦＧ－Ｌ防火戸ＦＧ－Ｌシャッター付引違い窓引違い（H）</t>
  </si>
  <si>
    <t>防災防火戸ＦＧ－Ｌ防火戸ＦＧ－Ｌシャッター付引違い窓（中桟付）</t>
  </si>
  <si>
    <t>防災防火戸ＦＧ－Ｌ防火戸ＦＧ－Ｌシャッター付引違い窓（中桟付）引違い（H）</t>
  </si>
  <si>
    <t>防災サーモスＡ</t>
  </si>
  <si>
    <t>防災サーモスＡサーモスＡ（アルミ樹脂複合）</t>
  </si>
  <si>
    <t>防災サーモスＡサーモスＡ（アルミ樹脂複合）FIX（F）</t>
  </si>
  <si>
    <t>防災サーモスＡサーモスＡ（アルミ樹脂複合）プロジェクト（P）</t>
  </si>
  <si>
    <t>防災サーモスＡサーモスＡ（アルミＰＧ）</t>
  </si>
  <si>
    <t>防災サーモスＡサーモスＡ（アルミＰＧ）引違い（H）</t>
  </si>
  <si>
    <t>防災サーモスＡサーモスＡ（アルミＰＧ）開き（T）</t>
  </si>
  <si>
    <t>防災サーモスＡサーモスＡ（アルミＰＧ）上げ下げ（U）</t>
  </si>
  <si>
    <t>防災サーモスＡサーモスＡ（アルミＰＧ）プロジェクト（P）</t>
  </si>
  <si>
    <t>防災防火戸ＦＧ－Ａ</t>
  </si>
  <si>
    <t>防災防火戸ＦＧ－Ａ防火戸ＦＧ－Ａシャッター付引違い窓</t>
  </si>
  <si>
    <t>防災防火戸ＦＧ－Ａ防火戸ＦＧ－Ａシャッター付引違い窓引違い（H）</t>
  </si>
  <si>
    <t>防災オープンウィン</t>
  </si>
  <si>
    <t>防災オープンウィンオープンウィン・サーモスⅡ-Hタイプ</t>
  </si>
  <si>
    <t>防災オープンウィンオープンウィン・サーモスⅡ-Hタイプ引違い（H）</t>
  </si>
  <si>
    <t>防災オープンウィンオープンウィン・サーモスⅡ-Hタイプ折り（W）</t>
  </si>
  <si>
    <t>防災オープンウィンオープンウィン・サーモスLタイプ</t>
  </si>
  <si>
    <t>防災オープンウィンオープンウィン・サーモスLタイプ引違い（H）</t>
  </si>
  <si>
    <t>防災オープンウィンオープンウィン・サーモスLタイプ折り（W）</t>
  </si>
  <si>
    <t>防災ノンレールサッシ</t>
  </si>
  <si>
    <t>防災ノンレールサッシノンレールサッシ・サーモスⅡ-Hタイプ</t>
  </si>
  <si>
    <t>防災ノンレールサッシノンレールサッシ・サーモスⅡ-Hタイプ引違い（H）</t>
  </si>
  <si>
    <t>防災ノンレールサッシノンレールサッシ・サーモスLタイプ</t>
  </si>
  <si>
    <t>防災ノンレールサッシノンレールサッシ・サーモスLタイプ引違い（H）</t>
  </si>
  <si>
    <t>防災コーディネート 引違い窓</t>
  </si>
  <si>
    <t>防災コーディネート 引違い窓コーディネート 引違い窓・サーモスⅡ-Hタイプ</t>
  </si>
  <si>
    <t>防災コーディネート 引違い窓コーディネート 引違い窓・サーモスⅡ-Hタイプ引違い（H）</t>
  </si>
  <si>
    <t>防災コーディネート 引違い窓コーディネート 引違い窓・サーモスLタイプ</t>
  </si>
  <si>
    <t>防災コーディネート 引違い窓コーディネート 引違い窓・サーモスLタイプ引違い（H）</t>
  </si>
  <si>
    <t>防災オーニング窓</t>
  </si>
  <si>
    <t>防災オーニング窓オーニング窓・サーモスⅡ-Hタイプ</t>
  </si>
  <si>
    <t>防災オーニング窓オーニング窓・サーモスⅡ-Hタイプルーバー（R）</t>
  </si>
  <si>
    <t>防災オーニング窓オーニング窓・サーモスLタイプ</t>
  </si>
  <si>
    <t>防災オーニング窓オーニング窓・サーモスLタイプルーバー（R）</t>
  </si>
  <si>
    <t>防災台形ＦＩＸ窓</t>
  </si>
  <si>
    <t>防災台形ＦＩＸ窓台形ＦＩＸ窓・サーモスⅡ-Hタイプ</t>
  </si>
  <si>
    <t>防災台形ＦＩＸ窓台形ＦＩＸ窓・サーモスⅡ-HタイプFIX（F）</t>
  </si>
  <si>
    <t>防災台形ＦＩＸ窓台形ＦＩＸ窓・サーモスLタイプ</t>
  </si>
  <si>
    <t>防災台形ＦＩＸ窓台形ＦＩＸ窓・サーモスLタイプFIX（F）</t>
  </si>
  <si>
    <t>防災サークルＦＩＸ窓</t>
  </si>
  <si>
    <t>防災サークルＦＩＸ窓サークルＦＩＸ窓・サーモスⅡ-Hタイプ</t>
  </si>
  <si>
    <t>防災サークルＦＩＸ窓サークルＦＩＸ窓・サーモスⅡ-HタイプFIX（F）</t>
  </si>
  <si>
    <t>防災サークルＦＩＸ窓サークルＦＩＸ窓・サーモスLタイプ</t>
  </si>
  <si>
    <t>防災サークルＦＩＸ窓サークルＦＩＸ窓・サーモスLタイプFIX（F）</t>
  </si>
  <si>
    <t>防災出窓</t>
  </si>
  <si>
    <t>防災出窓出窓・サーモスⅡ-Hタイプ</t>
  </si>
  <si>
    <t>防災出窓出窓・サーモスⅡ-Hタイプその他（X）</t>
  </si>
  <si>
    <t>防災出窓出窓・サーモスLタイプ</t>
  </si>
  <si>
    <t>防災出窓出窓・サーモスLタイプその他（X）</t>
  </si>
  <si>
    <t>防災断熱土間引戸</t>
  </si>
  <si>
    <t>防災断熱土間引戸断熱土間引戸(中桟腰パネル付除く)・サーモスⅡ-Hタイプ</t>
  </si>
  <si>
    <t>防災断熱土間引戸断熱土間引戸(中桟腰パネル付除く)・サーモスⅡ-Hタイプ引違い（H）</t>
  </si>
  <si>
    <t>防災断熱土間引戸断熱土間引戸(中桟腰パネル付除く)・サーモスLタイプ</t>
  </si>
  <si>
    <t>防災断熱土間引戸断熱土間引戸(中桟腰パネル付除く)・サーモスLタイプ引違い（H）</t>
  </si>
  <si>
    <t>防災ガゼリアＮ</t>
  </si>
  <si>
    <t>防災ガゼリアＮガゼリアN(中桟腰パネル付除く)・サーモスⅡ-Hタイプ</t>
  </si>
  <si>
    <t>防災ガゼリアＮガゼリアN(中桟腰パネル付除く)・サーモスⅡ-Hタイプ引違い（H）</t>
  </si>
  <si>
    <t>防災ガゼリアＮガゼリアN(中桟腰パネル付除く)・サーモスLタイプ</t>
  </si>
  <si>
    <t>防災ガゼリアＮガゼリアN(中桟腰パネル付除く)・サーモスLタイプ引違い（H）</t>
  </si>
  <si>
    <t>防災ワイドウィン</t>
  </si>
  <si>
    <t>防災ワイドウィンワイドウィン</t>
  </si>
  <si>
    <t>防災ワイドウィンワイドウィン引違い（H）</t>
  </si>
  <si>
    <t>防災ワイドウィンワイドウィンFIX（F）</t>
  </si>
  <si>
    <t>防災セレクトサッシＰＧ</t>
  </si>
  <si>
    <t>防災セレクトサッシＰＧセレクトサッシＰＧ</t>
  </si>
  <si>
    <t>防災セレクトサッシＰＧセレクトサッシＰＧ引違い（H）</t>
  </si>
  <si>
    <t>防災セレクトサッシＰＧセレクトサッシＰＧ開き（T）</t>
  </si>
  <si>
    <t>防災セレクトサッシＰＧセレクトサッシＰＧFIX（F）</t>
  </si>
  <si>
    <t>防災セレクトサッシＰＧセレクトサッシＰＧプロジェクト（P）</t>
  </si>
  <si>
    <t>防災ＡＴＵ</t>
  </si>
  <si>
    <t>防災ＡＴＵＡＴＵ（ＰＧ障子）</t>
  </si>
  <si>
    <t>防災ＡＴＵＡＴＵ（ＰＧ障子）引違い（H）</t>
  </si>
  <si>
    <t>防災内付ＲＳⅡ</t>
  </si>
  <si>
    <t>防災内付ＲＳⅡ内付ＲＳⅡ（ＰＧ障子）</t>
  </si>
  <si>
    <t>防災内付ＲＳⅡ内付ＲＳⅡ（ＰＧ障子）引違い（H）</t>
  </si>
  <si>
    <t>防災アトモスⅡ</t>
  </si>
  <si>
    <t>防災アトモスⅡアトモスⅡ</t>
  </si>
  <si>
    <t>防災アトモスⅡアトモスⅡ引違い（H）</t>
  </si>
  <si>
    <t>防犯リプラス 居室仕様 ＴＷタイプ</t>
  </si>
  <si>
    <t>防犯リプラス 居室仕様 ＴＷタイプリプラス 居室仕様 TWタイプ トリプルガラス（クリプトンガス）</t>
  </si>
  <si>
    <t>防犯リプラス 居室仕様 ＴＷタイプリプラス 居室仕様 TWタイプ トリプルガラス（クリプトンガス）引違い（H）</t>
  </si>
  <si>
    <t>防犯リプラス 居室仕様 ＴＷタイプリプラス 居室仕様 TWタイプ トリプルガラス（アルゴンガス）</t>
  </si>
  <si>
    <t>防犯リプラス 居室仕様 ＴＷタイプリプラス 居室仕様 TWタイプ トリプルガラス（アルゴンガス）引違い（H）</t>
  </si>
  <si>
    <t>防犯リプラス 居室仕様 ＴＷタイプリプラス 居室仕様 TWタイプ 複層ガラス</t>
  </si>
  <si>
    <t>防犯リプラス 居室仕様 ＴＷタイプリプラス 居室仕様 TWタイプ 複層ガラス引違い（H）</t>
  </si>
  <si>
    <t>防犯リプラス 居室仕様・浴室仕様</t>
  </si>
  <si>
    <t>防犯リプラス 居室仕様・浴室仕様リプラス 居室仕様・浴室仕様（樹脂スペーサー）引違い窓ブリッジ枠</t>
  </si>
  <si>
    <t>防犯リプラス 居室仕様・浴室仕様リプラス 居室仕様・浴室仕様（樹脂スペーサー）引違い窓ブリッジ枠引違い（H）</t>
  </si>
  <si>
    <t>防犯リプラス 居室仕様・浴室仕様リプラス 居室仕様・浴室仕様（樹脂スペーサー）引違い窓 中桟付</t>
  </si>
  <si>
    <t>防犯リプラス 居室仕様・浴室仕様リプラス 居室仕様・浴室仕様（樹脂スペーサー）引違い窓 中桟付引違い（H）</t>
  </si>
  <si>
    <t>防犯リプラス 居室仕様・浴室仕様リプラス 居室仕様・浴室仕様（アルミスペーサー）引違い窓 中桟付</t>
  </si>
  <si>
    <t>防犯リプラス 居室仕様・浴室仕様リプラス 居室仕様・浴室仕様（アルミスペーサー）引違い窓 中桟付引違い（H）</t>
  </si>
  <si>
    <t>防犯リプラス 居室仕様・浴室仕様リプラス 居室仕様・浴室仕様（樹脂スペーサー）</t>
  </si>
  <si>
    <t>防犯リプラス 居室仕様・浴室仕様リプラス 居室仕様・浴室仕様（樹脂スペーサー）引違い（H）</t>
  </si>
  <si>
    <t>防犯リプラス 居室仕様・浴室仕様リプラス 居室仕様・浴室仕様（樹脂スペーサー）上げ下げ（U）</t>
  </si>
  <si>
    <t>防犯リプラス 居室仕様・浴室仕様リプラス 居室仕様・浴室仕様（アルミスペーサー）</t>
  </si>
  <si>
    <t>防犯リプラス 居室仕様・浴室仕様リプラス 居室仕様・浴室仕様（アルミスペーサー）引違い（H）</t>
  </si>
  <si>
    <t>防犯リプラス 居室仕様・浴室仕様リプラス 居室仕様・浴室仕様（アルミスペーサー）上げ下げ（U）</t>
  </si>
  <si>
    <t>防犯リプラス アタッチ枠 ＴＷ用</t>
  </si>
  <si>
    <t>防犯リプラス アタッチ枠 ＴＷ用リプラス アタッチ枠 TW用 トリプルガラス 引違い窓（クリプトンガス） (2024年1月販売終了）</t>
  </si>
  <si>
    <t>防犯リプラス アタッチ枠 ＴＷ用リプラス アタッチ枠 TW用 トリプルガラス 引違い窓（クリプトンガス） (2024年1月販売終了）引違い（H）</t>
  </si>
  <si>
    <t>防犯リプラス アタッチ枠 ＴＷ用リプラス アタッチ枠 TW用 トリプルガラス 引違い窓（アルゴンガス） (2024年1月販売終了）</t>
  </si>
  <si>
    <t>防犯リプラス アタッチ枠 ＴＷ用リプラス アタッチ枠 TW用 トリプルガラス 引違い窓（アルゴンガス） (2024年1月販売終了）引違い（H）</t>
  </si>
  <si>
    <t>防犯リプラス アタッチ枠 ＴＷ用リプラス アタッチ枠 TW用 トリプルガラス 上げ下げ窓（クリプトンガス）</t>
  </si>
  <si>
    <t>防犯リプラス アタッチ枠 ＴＷ用リプラス アタッチ枠 TW用 トリプルガラス 上げ下げ窓（クリプトンガス）上げ下げ（U）</t>
  </si>
  <si>
    <t>防犯リプラス アタッチ枠 ＴＷ用リプラス アタッチ枠 TW用 トリプルガラス 上げ下げ窓（アルゴンガス）</t>
  </si>
  <si>
    <t>防犯リプラス アタッチ枠 ＴＷ用リプラス アタッチ枠 TW用 トリプルガラス 上げ下げ窓（アルゴンガス）上げ下げ（U）</t>
  </si>
  <si>
    <t>防犯リプラス アタッチ枠 ＴＷ用リプラス アタッチ枠 TW用 複層ガラス 引違い窓  (2024年1月販売終了）</t>
  </si>
  <si>
    <t>防犯リプラス アタッチ枠 ＴＷ用リプラス アタッチ枠 TW用 複層ガラス 引違い窓  (2024年1月販売終了）引違い（H）</t>
  </si>
  <si>
    <t>防犯リプラス アタッチ枠 ＴＷ用リプラス アタッチ枠 TW用 複層ガラス 上げ下げ窓</t>
  </si>
  <si>
    <t>防犯リプラス アタッチ枠 ＴＷ用リプラス アタッチ枠 TW用 複層ガラス 上げ下げ窓上げ下げ（U）</t>
  </si>
  <si>
    <t>防犯リプラス アタッチ枠 サーモス用</t>
  </si>
  <si>
    <t>防犯リプラス アタッチ枠 サーモス用リプラス アタッチ枠 サーモス用（樹脂スペーサー）内外色組合せ (2024年1月販売終了）</t>
  </si>
  <si>
    <t>防犯リプラス アタッチ枠 サーモス用リプラス アタッチ枠 サーモス用（樹脂スペーサー）内外色組合せ (2024年1月販売終了）引違い（H）</t>
  </si>
  <si>
    <t>防犯リプラス アタッチ枠 サーモス用リプラス アタッチ枠 サーモス用（樹脂スペーサー）内外色組合せ・内外同系色 (2024年1月販売終了）</t>
  </si>
  <si>
    <t>防犯リプラス アタッチ枠 サーモス用リプラス アタッチ枠 サーモス用（樹脂スペーサー）内外色組合せ・内外同系色 (2024年1月販売終了）引違い（H）</t>
  </si>
  <si>
    <t>防犯リプラス アタッチ枠 サーモス用リプラス アタッチ枠 サーモス用（樹脂スペーサー）内外色組合せ・内外同系色</t>
  </si>
  <si>
    <t>防犯リプラス アタッチ枠 サーモス用リプラス アタッチ枠 サーモス用（樹脂スペーサー）内外色組合せ・内外同系色上げ下げ（U）</t>
  </si>
  <si>
    <t>防犯リプラス アタッチ枠 サーモス用リプラス アタッチ枠 サーモス用（樹脂スペーサー）内外色組合せ・内外同系色 引違い窓 中桟付 (2024年1月販売終了）</t>
  </si>
  <si>
    <t>防犯リプラス アタッチ枠 サーモス用リプラス アタッチ枠 サーモス用（樹脂スペーサー）内外色組合せ・内外同系色 引違い窓 中桟付 (2024年1月販売終了）引違い（H）</t>
  </si>
  <si>
    <t>防犯リプラス アタッチ枠 サーモス用リプラス アタッチ枠 サーモス用（アルミスペーサー）(2024年1月販売終了）</t>
  </si>
  <si>
    <t>防犯リプラス アタッチ枠 サーモス用リプラス アタッチ枠 サーモス用（アルミスペーサー）(2024年1月販売終了）引違い（H）</t>
  </si>
  <si>
    <t>防犯リプラス アタッチ枠 サーモス用リプラス アタッチ枠 サーモス用（アルミスペーサー）引違い窓 中桟付 (2024年1月販売終了）</t>
  </si>
  <si>
    <t>防犯リプラス アタッチ枠 サーモス用リプラス アタッチ枠 サーモス用（アルミスペーサー）引違い窓 中桟付 (2024年1月販売終了）引違い（H）</t>
  </si>
  <si>
    <t>防犯リプラス アタッチ枠 サーモス用リプラス アタッチ枠 サーモス用（アルミスペーサー）</t>
  </si>
  <si>
    <t>防犯リプラス アタッチ枠 サーモス用リプラス アタッチ枠 サーモス用（アルミスペーサー）上げ下げ（U）</t>
  </si>
  <si>
    <t>防犯リプラス専用枠</t>
  </si>
  <si>
    <t>防犯リプラス専用枠リプラス専用枠(23年3月末販売終了)（樹脂スペーサー）</t>
  </si>
  <si>
    <t>防犯リプラス専用枠リプラス専用枠(23年3月末販売終了)（樹脂スペーサー）引違い（H）</t>
  </si>
  <si>
    <t>防犯リプラス専用枠リプラス専用枠(23年3月末販売終了)（アルミスペーサー）</t>
  </si>
  <si>
    <t>防犯リプラス専用枠リプラス専用枠(23年3月末販売終了)（アルミスペーサー）引違い（H）</t>
  </si>
  <si>
    <t>防犯サーモスⅡ－Ｈ</t>
  </si>
  <si>
    <t>防犯サーモスⅡ－ＨサーモスⅡ-H</t>
  </si>
  <si>
    <t>防犯サーモスⅡ－ＨサーモスⅡ-H引違い（H）</t>
  </si>
  <si>
    <t>防犯サーモスⅡ－ＨサーモスⅡ-H開き（T）</t>
  </si>
  <si>
    <t>防犯サーモスⅡ－ＨサーモスⅡ-H上げ下げ（U）</t>
  </si>
  <si>
    <t>防犯サーモスⅡ－ＨサーモスⅡ-Hプロジェクト（P）</t>
  </si>
  <si>
    <t>防犯防火戸ＦＧ－Ｈ</t>
  </si>
  <si>
    <t>防犯防火戸ＦＧ－Ｈ防火戸ＦＧ－Ｈシャッター付引違い窓（ブリッジ枠）</t>
  </si>
  <si>
    <t>防犯防火戸ＦＧ－Ｈ防火戸ＦＧ－Ｈシャッター付引違い窓（ブリッジ枠）引違い（H）</t>
  </si>
  <si>
    <t>防犯防火戸ＦＧ－Ｈ防火戸ＦＧ－Ｈシャッター付引違い窓（レール間カバー枠）</t>
  </si>
  <si>
    <t>防犯防火戸ＦＧ－Ｈ防火戸ＦＧ－Ｈシャッター付引違い窓（レール間カバー枠）引違い（H）</t>
  </si>
  <si>
    <t>防犯サーモスＬ</t>
  </si>
  <si>
    <t>防犯サーモスＬサーモスＬ</t>
  </si>
  <si>
    <t>防犯サーモスＬサーモスＬ引違い（H）</t>
  </si>
  <si>
    <t>防犯サーモスＬサーモスＬ開き（T）</t>
  </si>
  <si>
    <t>防犯サーモスＬサーモスＬ上げ下げ（U）</t>
  </si>
  <si>
    <t>防犯サーモスＬサーモスＬプロジェクト（P）</t>
  </si>
  <si>
    <t>防犯防火戸ＦＧ－Ｌ</t>
  </si>
  <si>
    <t>防犯防火戸ＦＧ－Ｌ防火戸ＦＧ－Ｌシャッター付引違い窓</t>
  </si>
  <si>
    <t>防犯防火戸ＦＧ－Ｌ防火戸ＦＧ－Ｌシャッター付引違い窓引違い（H）</t>
  </si>
  <si>
    <t>防犯サーモスＡ</t>
  </si>
  <si>
    <t>防犯サーモスＡサーモスＡ（アルミＰＧ）</t>
  </si>
  <si>
    <t>防犯サーモスＡサーモスＡ（アルミＰＧ）引違い（H）</t>
  </si>
  <si>
    <t>防犯サーモスＡサーモスＡ（アルミＰＧ）上げ下げ（U）</t>
  </si>
  <si>
    <t>防犯防火戸ＦＧ－Ａ</t>
  </si>
  <si>
    <t>防犯防火戸ＦＧ－Ａ防火戸ＦＧ－Ａシャッター付引違い窓</t>
  </si>
  <si>
    <t>防犯防火戸ＦＧ－Ａ防火戸ＦＧ－Ａシャッター付引違い窓引違い（H）</t>
  </si>
  <si>
    <t>防犯オープンウィン</t>
  </si>
  <si>
    <t>防犯オープンウィンオープンウィン・サーモスⅡ-Hタイプ</t>
  </si>
  <si>
    <t>防犯オープンウィンオープンウィン・サーモスⅡ-Hタイプ折り（W）</t>
  </si>
  <si>
    <t>防犯オープンウィンオープンウィン・サーモスLタイプ</t>
  </si>
  <si>
    <t>防犯オープンウィンオープンウィン・サーモスLタイプ折り（W）</t>
  </si>
  <si>
    <t>防犯ノンレールサッシ</t>
  </si>
  <si>
    <t>防犯ノンレールサッシノンレールサッシ・サーモスⅡ-Hタイプ</t>
  </si>
  <si>
    <t>防犯ノンレールサッシノンレールサッシ・サーモスⅡ-Hタイプ引違い（H）</t>
  </si>
  <si>
    <t>防犯ノンレールサッシノンレールサッシ・サーモスLタイプ</t>
  </si>
  <si>
    <t>防犯ノンレールサッシノンレールサッシ・サーモスLタイプ引違い（H）</t>
  </si>
  <si>
    <t>防犯コーディネート 引違い窓</t>
  </si>
  <si>
    <t>防犯コーディネート 引違い窓コーディネート 引違い窓・サーモスⅡ-Hタイプ</t>
  </si>
  <si>
    <t>防犯コーディネート 引違い窓コーディネート 引違い窓・サーモスⅡ-Hタイプ引違い（H）</t>
  </si>
  <si>
    <t>防犯コーディネート 引違い窓コーディネート 引違い窓・サーモスLタイプ</t>
  </si>
  <si>
    <t>防犯コーディネート 引違い窓コーディネート 引違い窓・サーモスLタイプ引違い（H）</t>
  </si>
  <si>
    <t>防犯出窓</t>
  </si>
  <si>
    <t>防犯出窓出窓・サーモスⅡ-Hタイプ</t>
  </si>
  <si>
    <t>防犯出窓出窓・サーモスⅡ-Hタイプその他（X）</t>
  </si>
  <si>
    <t>防犯出窓出窓・サーモスLタイプ</t>
  </si>
  <si>
    <t>防犯出窓出窓・サーモスLタイプその他（X）</t>
  </si>
  <si>
    <t>防犯ワイドウィン</t>
  </si>
  <si>
    <t>防犯ワイドウィンワイドウィン</t>
  </si>
  <si>
    <t>防犯ワイドウィンワイドウィン引違い（H）</t>
  </si>
  <si>
    <t>防音リプラス 居室仕様 ＴＷタイプ</t>
  </si>
  <si>
    <t>防音リプラス 居室仕様 ＴＷタイプリプラス 居室仕様 TWタイプ 複層ガラス</t>
  </si>
  <si>
    <t>防音リプラス 居室仕様 ＴＷタイプリプラス 居室仕様 TWタイプ 複層ガラス引違い（H）</t>
  </si>
  <si>
    <t>防音リプラス 居室仕様・浴室仕様</t>
  </si>
  <si>
    <t>防音リプラス 居室仕様・浴室仕様リプラス 居室仕様・浴室仕様（樹脂スペーサー）引違い窓ブリッジ枠</t>
  </si>
  <si>
    <t>防音リプラス 居室仕様・浴室仕様リプラス 居室仕様・浴室仕様（樹脂スペーサー）引違い窓ブリッジ枠引違い（H）</t>
  </si>
  <si>
    <t>防音リプラス 居室仕様・浴室仕様リプラス 居室仕様・浴室仕様（樹脂スペーサー）引違い窓 中桟付</t>
  </si>
  <si>
    <t>防音リプラス 居室仕様・浴室仕様リプラス 居室仕様・浴室仕様（樹脂スペーサー）引違い窓 中桟付引違い（H）</t>
  </si>
  <si>
    <t>防音リプラス 居室仕様・浴室仕様リプラス 居室仕様・浴室仕様（アルミスペーサー）引違い窓 中桟付</t>
  </si>
  <si>
    <t>防音リプラス 居室仕様・浴室仕様リプラス 居室仕様・浴室仕様（アルミスペーサー）引違い窓 中桟付引違い（H）</t>
  </si>
  <si>
    <t>防音リプラス 居室仕様・浴室仕様リプラス 居室仕様・浴室仕様 FIX窓外押縁（樹脂スペーサー）</t>
  </si>
  <si>
    <t>防音リプラス 居室仕様・浴室仕様リプラス 居室仕様・浴室仕様 FIX窓外押縁（樹脂スペーサー）FIX（F）</t>
  </si>
  <si>
    <t>防音リプラス 居室仕様・浴室仕様リプラス 居室仕様・浴室仕様 FIX窓外押縁（アルミスペーサー）</t>
  </si>
  <si>
    <t>防音リプラス 居室仕様・浴室仕様リプラス 居室仕様・浴室仕様 FIX窓外押縁（アルミスペーサー）FIX（F）</t>
  </si>
  <si>
    <t>防音リプラス 居室仕様・浴室仕様リプラス 居室仕様・浴室仕様 FIX窓内押縁（樹脂スペーサー）</t>
  </si>
  <si>
    <t>防音リプラス 居室仕様・浴室仕様リプラス 居室仕様・浴室仕様 FIX窓内押縁（樹脂スペーサー）FIX（F）</t>
  </si>
  <si>
    <t>防音リプラス 居室仕様・浴室仕様リプラス 居室仕様・浴室仕様 FIX窓内押縁（アルミスペーサー）</t>
  </si>
  <si>
    <t>防音リプラス 居室仕様・浴室仕様リプラス 居室仕様・浴室仕様 FIX窓内押縁（アルミスペーサー）FIX（F）</t>
  </si>
  <si>
    <t>防音リプラス 居室仕様・浴室仕様リプラス 居室仕様・浴室仕様（樹脂スペーサー）</t>
  </si>
  <si>
    <t>防音リプラス 居室仕様・浴室仕様リプラス 居室仕様・浴室仕様（樹脂スペーサー）引違い（H）</t>
  </si>
  <si>
    <t>防音リプラス 居室仕様・浴室仕様リプラス 居室仕様・浴室仕様（樹脂スペーサー）開き（T）</t>
  </si>
  <si>
    <t>防音リプラス 居室仕様・浴室仕様リプラス 居室仕様・浴室仕様（樹脂スペーサー）上げ下げ（U）</t>
  </si>
  <si>
    <t>防音リプラス 居室仕様・浴室仕様リプラス 居室仕様・浴室仕様（樹脂スペーサー）プロジェクト（P）</t>
  </si>
  <si>
    <t>防音リプラス 居室仕様・浴室仕様リプラス 居室仕様・浴室仕様（アルミスペーサー）</t>
  </si>
  <si>
    <t>防音リプラス 居室仕様・浴室仕様リプラス 居室仕様・浴室仕様（アルミスペーサー）引違い（H）</t>
  </si>
  <si>
    <t>防音リプラス 居室仕様・浴室仕様リプラス 居室仕様・浴室仕様（アルミスペーサー）開き（T）</t>
  </si>
  <si>
    <t>防音リプラス 居室仕様・浴室仕様リプラス 居室仕様・浴室仕様（アルミスペーサー）上げ下げ（U）</t>
  </si>
  <si>
    <t>防音リプラス 居室仕様・浴室仕様リプラス 居室仕様・浴室仕様（アルミスペーサー）プロジェクト（P）</t>
  </si>
  <si>
    <t>防音リプラス アタッチ枠 ＴＷ用</t>
  </si>
  <si>
    <t>防音リプラス アタッチ枠 ＴＷ用リプラス アタッチ枠 TW用 複層ガラス 引違い窓  (2024年1月販売終了）</t>
  </si>
  <si>
    <t>防音リプラス アタッチ枠 ＴＷ用リプラス アタッチ枠 TW用 複層ガラス 引違い窓  (2024年1月販売終了）引違い（H）</t>
  </si>
  <si>
    <t>防音リプラス アタッチ枠 ＴＷ用リプラス アタッチ枠 TW用 複層ガラス 縦すべり出し窓 オペレーター</t>
  </si>
  <si>
    <t>防音リプラス アタッチ枠 ＴＷ用リプラス アタッチ枠 TW用 複層ガラス 縦すべり出し窓 オペレーター開き（T）</t>
  </si>
  <si>
    <t>防音リプラス アタッチ枠 ＴＷ用リプラス アタッチ枠 TW用 複層ガラス 縦すべり出し窓 グレモン</t>
  </si>
  <si>
    <t>防音リプラス アタッチ枠 ＴＷ用リプラス アタッチ枠 TW用 複層ガラス 縦すべり出し窓 グレモン開き（T）</t>
  </si>
  <si>
    <t>防音リプラス アタッチ枠 ＴＷ用リプラス アタッチ枠 TW用 複層ガラス FIX窓</t>
  </si>
  <si>
    <t>防音リプラス アタッチ枠 ＴＷ用リプラス アタッチ枠 TW用 複層ガラス FIX窓FIX（F）</t>
  </si>
  <si>
    <t>防音リプラス アタッチ枠 ＴＷ用リプラス アタッチ枠 TW用 複層ガラス 上げ下げ窓</t>
  </si>
  <si>
    <t>防音リプラス アタッチ枠 ＴＷ用リプラス アタッチ枠 TW用 複層ガラス 上げ下げ窓上げ下げ（U）</t>
  </si>
  <si>
    <t xml:space="preserve">防音リプラス アタッチ枠 ＴＷ用リプラス アタッチ枠 TW用 複層ガラス 横すべり出し窓 オペレーター、高所用横すべり出し窓 </t>
  </si>
  <si>
    <t>防音リプラス アタッチ枠 ＴＷ用リプラス アタッチ枠 TW用 複層ガラス 横すべり出し窓 オペレーター、高所用横すべり出し窓 プロジェクト（P）</t>
  </si>
  <si>
    <t>防音リプラス アタッチ枠 ＴＷ用リプラス アタッチ枠 TW用 複層ガラス 横すべり出し窓 グレモン</t>
  </si>
  <si>
    <t>防音リプラス アタッチ枠 ＴＷ用リプラス アタッチ枠 TW用 複層ガラス 横すべり出し窓 グレモンプロジェクト（P）</t>
  </si>
  <si>
    <t>防音リプラス アタッチ枠 サーモス用</t>
  </si>
  <si>
    <t>防音リプラス アタッチ枠 サーモス用リプラス アタッチ枠 サーモス用（樹脂スペーサー）内外色組合せ (2024年1月販売終了）</t>
  </si>
  <si>
    <t>防音リプラス アタッチ枠 サーモス用リプラス アタッチ枠 サーモス用（樹脂スペーサー）内外色組合せ (2024年1月販売終了）引違い（H）</t>
  </si>
  <si>
    <t>防音リプラス アタッチ枠 サーモス用リプラス アタッチ枠 サーモス用（樹脂スペーサー）内外色組合せ・内外同系色 (2024年1月販売終了）</t>
  </si>
  <si>
    <t>防音リプラス アタッチ枠 サーモス用リプラス アタッチ枠 サーモス用（樹脂スペーサー）内外色組合せ・内外同系色 (2024年1月販売終了）引違い（H）</t>
  </si>
  <si>
    <t>防音リプラス アタッチ枠 サーモス用リプラス アタッチ枠 サーモス用（樹脂スペーサー）内外色組合せ・内外同系色</t>
  </si>
  <si>
    <t>防音リプラス アタッチ枠 サーモス用リプラス アタッチ枠 サーモス用（樹脂スペーサー）内外色組合せ・内外同系色開き（T）</t>
  </si>
  <si>
    <t>防音リプラス アタッチ枠 サーモス用リプラス アタッチ枠 サーモス用（樹脂スペーサー）内外色組合せ・内外同系色FIX（F）</t>
  </si>
  <si>
    <t>防音リプラス アタッチ枠 サーモス用リプラス アタッチ枠 サーモス用（樹脂スペーサー）内外色組合せ・内外同系色上げ下げ（U）</t>
  </si>
  <si>
    <t>防音リプラス アタッチ枠 サーモス用リプラス アタッチ枠 サーモス用（樹脂スペーサー）内外色組合せ・内外同系色プロジェクト（P）</t>
  </si>
  <si>
    <t>防音リプラス アタッチ枠 サーモス用リプラス アタッチ枠 サーモス用（樹脂スペーサー）内外色組合せ・内外同系色 引違い窓 中桟付 (2024年1月販売終了）</t>
  </si>
  <si>
    <t>防音リプラス アタッチ枠 サーモス用リプラス アタッチ枠 サーモス用（樹脂スペーサー）内外色組合せ・内外同系色 引違い窓 中桟付 (2024年1月販売終了）引違い（H）</t>
  </si>
  <si>
    <t>防音リプラス アタッチ枠 サーモス用リプラス アタッチ枠 サーモス用（アルミスペーサー）(2024年1月販売終了）</t>
  </si>
  <si>
    <t>防音リプラス アタッチ枠 サーモス用リプラス アタッチ枠 サーモス用（アルミスペーサー）(2024年1月販売終了）引違い（H）</t>
  </si>
  <si>
    <t>防音リプラス アタッチ枠 サーモス用リプラス アタッチ枠 サーモス用（アルミスペーサー）引違い窓 中桟付 (2024年1月販売終了）</t>
  </si>
  <si>
    <t>防音リプラス アタッチ枠 サーモス用リプラス アタッチ枠 サーモス用（アルミスペーサー）引違い窓 中桟付 (2024年1月販売終了）引違い（H）</t>
  </si>
  <si>
    <t>防音リプラス アタッチ枠 サーモス用リプラス アタッチ枠 サーモス用（アルミスペーサー）</t>
  </si>
  <si>
    <t>防音リプラス アタッチ枠 サーモス用リプラス アタッチ枠 サーモス用（アルミスペーサー）開き（T）</t>
  </si>
  <si>
    <t>防音リプラス アタッチ枠 サーモス用リプラス アタッチ枠 サーモス用（アルミスペーサー）FIX（F）</t>
  </si>
  <si>
    <t>防音リプラス アタッチ枠 サーモス用リプラス アタッチ枠 サーモス用（アルミスペーサー）上げ下げ（U）</t>
  </si>
  <si>
    <t>防音リプラス アタッチ枠 サーモス用リプラス アタッチ枠 サーモス用（アルミスペーサー）プロジェクト（P）</t>
  </si>
  <si>
    <t>防音リプラス専用枠</t>
  </si>
  <si>
    <t>防音リプラス専用枠リプラス専用枠(23年3月末販売終了)（樹脂スペーサー）</t>
  </si>
  <si>
    <t>防音リプラス専用枠リプラス専用枠(23年3月末販売終了)（樹脂スペーサー）引違い（H）</t>
  </si>
  <si>
    <t>防音リプラス専用枠リプラス専用枠(23年3月末販売終了)（アルミスペーサー）</t>
  </si>
  <si>
    <t>防音リプラス専用枠リプラス専用枠(23年3月末販売終了)（アルミスペーサー）引違い（H）</t>
  </si>
  <si>
    <t>防音リフレム樹脂窓用</t>
  </si>
  <si>
    <t>防音リフレム樹脂窓用リフレム樹脂窓用カバーモール＋EW/EW for Design（PG）（スペーサー材質問わず）</t>
  </si>
  <si>
    <t>防音リフレム樹脂窓用リフレム樹脂窓用カバーモール＋EW/EW for Design（PG）（スペーサー材質問わず）引違い（H）</t>
  </si>
  <si>
    <t>防音リフレム樹脂窓用リフレム樹脂窓用カバーモール＋EW/EW for Design（PG）（スペーサー材質問わず）開き（T）</t>
  </si>
  <si>
    <t>防音リフレム樹脂窓用リフレム樹脂窓用カバーモール＋EW/EW for Design（PG）（スペーサー材質問わず）FIX（F）</t>
  </si>
  <si>
    <t>防音リフレム樹脂窓用リフレム樹脂窓用カバーモール＋EW/EW for Design（PG）（スペーサー材質問わず）プロジェクト（P）</t>
  </si>
  <si>
    <t>防音ＥＷ</t>
  </si>
  <si>
    <t>防音ＥＷEW/EW for Design（PG）</t>
  </si>
  <si>
    <t>防音ＥＷEW/EW for Design（PG）引違い（H）</t>
  </si>
  <si>
    <t>防音ＥＷEW/EW for Design（PG）開き（T）</t>
  </si>
  <si>
    <t>防音ＥＷEW/EW for Design（PG）FIX（F）</t>
  </si>
  <si>
    <t>防音ＥＷEW/EW for Design（PG）上げ下げ（U）</t>
  </si>
  <si>
    <t>防音ＥＷEW/EW for Design（PG）プロジェクト（P）</t>
  </si>
  <si>
    <t>防音ＥＷEW/EW for Design（PG）多機能（S）</t>
  </si>
  <si>
    <t>防音サーモスⅡ－Ｈ</t>
  </si>
  <si>
    <t>防音サーモスⅡ－ＨサーモスⅡ-H</t>
  </si>
  <si>
    <t>防音サーモスⅡ－ＨサーモスⅡ-H引違い（H）</t>
  </si>
  <si>
    <t>防音サーモスⅡ－ＨサーモスⅡ-H開き（T）</t>
  </si>
  <si>
    <t>防音サーモスⅡ－ＨサーモスⅡ-HFIX（F）</t>
  </si>
  <si>
    <t>防音サーモスⅡ－ＨサーモスⅡ-H上げ下げ（U）</t>
  </si>
  <si>
    <t>防音サーモスⅡ－ＨサーモスⅡ-Hプロジェクト（P）</t>
  </si>
  <si>
    <t>防音防火戸ＦＧ－Ｈ</t>
  </si>
  <si>
    <t>防音防火戸ＦＧ－Ｈ防火戸ＦＧ－Ｈ</t>
  </si>
  <si>
    <t>防音防火戸ＦＧ－Ｈ防火戸ＦＧ－Ｈ引違い（H）</t>
  </si>
  <si>
    <t>防音防火戸ＦＧ－Ｈ防火戸ＦＧ－Ｈ開き（T）</t>
  </si>
  <si>
    <t>防音防火戸ＦＧ－Ｈ防火戸ＦＧ－ＨFIX（F）</t>
  </si>
  <si>
    <t>防音防火戸ＦＧ－Ｈ防火戸ＦＧ－Ｈ上げ下げ（U）</t>
  </si>
  <si>
    <t>防音防火戸ＦＧ－Ｈ防火戸ＦＧ－Ｈプロジェクト（P）</t>
  </si>
  <si>
    <t>防音サーモスＬ</t>
  </si>
  <si>
    <t>防音サーモスＬサーモスＬ</t>
  </si>
  <si>
    <t>防音サーモスＬサーモスＬ引違い（H）</t>
  </si>
  <si>
    <t>防音サーモスＬサーモスＬ開き（T）</t>
  </si>
  <si>
    <t>防音サーモスＬサーモスＬFIX（F）</t>
  </si>
  <si>
    <t>防音サーモスＬサーモスＬ上げ下げ（U）</t>
  </si>
  <si>
    <t>防音サーモスＬサーモスＬプロジェクト（P）</t>
  </si>
  <si>
    <t>防音防火戸ＦＧ－Ｌ</t>
  </si>
  <si>
    <t>防音防火戸ＦＧ－Ｌ防火戸ＦＧ－Ｌ</t>
  </si>
  <si>
    <t>防音防火戸ＦＧ－Ｌ防火戸ＦＧ－Ｌ引違い（H）</t>
  </si>
  <si>
    <t>防音防火戸ＦＧ－Ｌ防火戸ＦＧ－Ｌ開き（T）</t>
  </si>
  <si>
    <t>防音防火戸ＦＧ－Ｌ防火戸ＦＧ－ＬFIX（F）</t>
  </si>
  <si>
    <t>防音防火戸ＦＧ－Ｌ防火戸ＦＧ－Ｌ上げ下げ（U）</t>
  </si>
  <si>
    <t>防音防火戸ＦＧ－Ｌ防火戸ＦＧ－Ｌプロジェクト（P）</t>
  </si>
  <si>
    <t>防音サーモスＡ</t>
  </si>
  <si>
    <t>防音サーモスＡサーモスＡ（アルミ樹脂複合）</t>
  </si>
  <si>
    <t>防音サーモスＡサーモスＡ（アルミ樹脂複合）FIX（F）</t>
  </si>
  <si>
    <t>防音サーモスＡサーモスＡ（アルミ樹脂複合）プロジェクト（P）</t>
  </si>
  <si>
    <t>防音サーモスＡサーモスＡ（アルミＰＧ）</t>
  </si>
  <si>
    <t>防音サーモスＡサーモスＡ（アルミＰＧ）引違い（H）</t>
  </si>
  <si>
    <t>防音サーモスＡサーモスＡ（アルミＰＧ）開き（T）</t>
  </si>
  <si>
    <t>防音サーモスＡサーモスＡ（アルミＰＧ）上げ下げ（U）</t>
  </si>
  <si>
    <t>防音サーモスＡサーモスＡ（アルミＰＧ）プロジェクト（P）</t>
  </si>
  <si>
    <t>防音防火戸ＦＧ－Ａ</t>
  </si>
  <si>
    <t>防音防火戸ＦＧ－Ａ防火戸ＦＧ－Ａ（アルミ樹脂複合）</t>
  </si>
  <si>
    <t>防音防火戸ＦＧ－Ａ防火戸ＦＧ－Ａ（アルミ樹脂複合）FIX（F）</t>
  </si>
  <si>
    <t>防音防火戸ＦＧ－Ａ防火戸ＦＧ－Ａ（アルミ樹脂複合）プロジェクト（P）</t>
  </si>
  <si>
    <t>防音防火戸ＦＧ－Ａ防火戸ＦＧ－Ａ（アルミＰＧ）</t>
  </si>
  <si>
    <t>防音防火戸ＦＧ－Ａ防火戸ＦＧ－Ａ（アルミＰＧ）引違い（H）</t>
  </si>
  <si>
    <t>防音防火戸ＦＧ－Ａ防火戸ＦＧ－Ａ（アルミＰＧ）開き（T）</t>
  </si>
  <si>
    <t>防音防火戸ＦＧ－Ａ防火戸ＦＧ－Ａ（アルミＰＧ）上げ下げ（U）</t>
  </si>
  <si>
    <t>防音防火戸ＦＧ－Ａ防火戸ＦＧ－Ａ（アルミＰＧ）プロジェクト（P）</t>
  </si>
  <si>
    <t>防音オープンウィン</t>
  </si>
  <si>
    <t>防音オープンウィンオープンウィン・サーモスⅡ-Hタイプ</t>
  </si>
  <si>
    <t>防音オープンウィンオープンウィン・サーモスⅡ-Hタイプ引違い（H）</t>
  </si>
  <si>
    <t>防音オープンウィンオープンウィン・サーモスLタイプ</t>
  </si>
  <si>
    <t>防音オープンウィンオープンウィン・サーモスLタイプ引違い（H）</t>
  </si>
  <si>
    <t>防音ノンレールサッシ</t>
  </si>
  <si>
    <t>防音ノンレールサッシノンレールサッシ・サーモスⅡ-Hタイプ</t>
  </si>
  <si>
    <t>防音ノンレールサッシノンレールサッシ・サーモスⅡ-Hタイプ引違い（H）</t>
  </si>
  <si>
    <t>防音コーディネート 引違い窓</t>
  </si>
  <si>
    <t>防音コーディネート 引違い窓コーディネート 引違い窓・サーモスⅡ-Hタイプ</t>
  </si>
  <si>
    <t>防音コーディネート 引違い窓コーディネート 引違い窓・サーモスⅡ-Hタイプ引違い（H）</t>
  </si>
  <si>
    <t>防音コーディネート 引違い窓コーディネート 引違い窓・サーモスLタイプ</t>
  </si>
  <si>
    <t>防音コーディネート 引違い窓コーディネート 引違い窓・サーモスLタイプ引違い（H）</t>
  </si>
  <si>
    <t>防音オーニング窓</t>
  </si>
  <si>
    <t>防音オーニング窓オーニング窓・サーモスⅡ-Hタイプ</t>
  </si>
  <si>
    <t>防音オーニング窓オーニング窓・サーモスⅡ-Hタイプルーバー（R）</t>
  </si>
  <si>
    <t>防音オーニング窓オーニング窓・サーモスLタイプ</t>
  </si>
  <si>
    <t>防音オーニング窓オーニング窓・サーモスLタイプルーバー（R）</t>
  </si>
  <si>
    <t>防音台形ＦＩＸ窓</t>
  </si>
  <si>
    <t>防音台形ＦＩＸ窓台形ＦＩＸ窓・サーモスⅡ-Hタイプ</t>
  </si>
  <si>
    <t>防音台形ＦＩＸ窓台形ＦＩＸ窓・サーモスⅡ-HタイプFIX（F）</t>
  </si>
  <si>
    <t>防音台形ＦＩＸ窓台形ＦＩＸ窓・サーモスLタイプ</t>
  </si>
  <si>
    <t>防音台形ＦＩＸ窓台形ＦＩＸ窓・サーモスLタイプFIX（F）</t>
  </si>
  <si>
    <t>防音サークルＦＩＸ窓</t>
  </si>
  <si>
    <t>防音サークルＦＩＸ窓サークルＦＩＸ窓・サーモスⅡ-Hタイプ</t>
  </si>
  <si>
    <t>防音サークルＦＩＸ窓サークルＦＩＸ窓・サーモスⅡ-HタイプFIX（F）</t>
  </si>
  <si>
    <t>防音サークルＦＩＸ窓サークルＦＩＸ窓・サーモスLタイプ</t>
  </si>
  <si>
    <t>防音サークルＦＩＸ窓サークルＦＩＸ窓・サーモスLタイプFIX（F）</t>
  </si>
  <si>
    <t>防音出窓</t>
  </si>
  <si>
    <t>防音出窓出窓・サーモスⅡ-Hタイプ</t>
  </si>
  <si>
    <t>防音出窓出窓・サーモスⅡ-Hタイプその他（X）</t>
  </si>
  <si>
    <t>防音出窓出窓・サーモスLタイプ</t>
  </si>
  <si>
    <t>防音出窓出窓・サーモスLタイプその他（X）</t>
  </si>
  <si>
    <t>防音断熱土間引戸</t>
  </si>
  <si>
    <t>防音断熱土間引戸断熱土間引戸(中桟腰パネル付除く)・サーモスⅡ-Hタイプ</t>
  </si>
  <si>
    <t>防音断熱土間引戸断熱土間引戸(中桟腰パネル付除く)・サーモスⅡ-Hタイプ引違い（H）</t>
  </si>
  <si>
    <t>防音断熱土間引戸断熱土間引戸(中桟腰パネル付除く)・サーモスLタイプ</t>
  </si>
  <si>
    <t>防音断熱土間引戸断熱土間引戸(中桟腰パネル付除く)・サーモスLタイプ引違い（H）</t>
  </si>
  <si>
    <t>防音ガゼリアＮ</t>
  </si>
  <si>
    <t>防音ガゼリアＮガゼリアN(中桟腰パネル付除く)・サーモスⅡ-Hタイプ</t>
  </si>
  <si>
    <t>防音ガゼリアＮガゼリアN(中桟腰パネル付除く)・サーモスⅡ-Hタイプ引違い（H）</t>
  </si>
  <si>
    <t>防音ガゼリアＮガゼリアN(中桟腰パネル付除く)・サーモスLタイプ</t>
  </si>
  <si>
    <t>防音ガゼリアＮガゼリアN(中桟腰パネル付除く)・サーモスLタイプ引違い（H）</t>
  </si>
  <si>
    <t>防音ガゼリアＮガゼリアN(中桟腰パネル付除く)・アルミタイプ</t>
  </si>
  <si>
    <t>防音ガゼリアＮガゼリアN(中桟腰パネル付除く)・アルミタイプ引違い（H）</t>
  </si>
  <si>
    <t>防音防火戸ガゼリアＮ</t>
  </si>
  <si>
    <t>防音防火戸ガゼリアＮ防火戸ガゼリアN・サーモスⅡ-Hタイプ</t>
  </si>
  <si>
    <t>防音防火戸ガゼリアＮ防火戸ガゼリアN・サーモスⅡ-Hタイプ引違い（H）</t>
  </si>
  <si>
    <t>防音防火戸ガゼリアＮ防火戸ガゼリアN・サーモスLタイプ</t>
  </si>
  <si>
    <t>防音防火戸ガゼリアＮ防火戸ガゼリアN・サーモスLタイプ引違い（H）</t>
  </si>
  <si>
    <t>防音ワイドウィン</t>
  </si>
  <si>
    <t>防音ワイドウィンワイドウィン</t>
  </si>
  <si>
    <t>防音ワイドウィンワイドウィン引違い（H）</t>
  </si>
  <si>
    <t>防音セレクトサッシＰＧ</t>
  </si>
  <si>
    <t>防音セレクトサッシＰＧセレクトサッシＰＧ</t>
  </si>
  <si>
    <t>防音セレクトサッシＰＧセレクトサッシＰＧ引違い（H）</t>
  </si>
  <si>
    <t>防音セレクトサッシＰＧセレクトサッシＰＧ開き（T）</t>
  </si>
  <si>
    <t>防音セレクトサッシＰＧセレクトサッシＰＧFIX（F）</t>
  </si>
  <si>
    <t>防音セレクトサッシＰＧセレクトサッシＰＧプロジェクト（P）</t>
  </si>
  <si>
    <t>防音ＡＴＵ</t>
  </si>
  <si>
    <t>防音ＡＴＵＡＴＵ（ＰＧ障子）</t>
  </si>
  <si>
    <t>防音ＡＴＵＡＴＵ（ＰＧ障子）引違い（H）</t>
  </si>
  <si>
    <t>防音内付ＲＳⅡ</t>
  </si>
  <si>
    <t>防音内付ＲＳⅡ内付ＲＳⅡ（ＰＧ障子）</t>
  </si>
  <si>
    <t>防音内付ＲＳⅡ内付ＲＳⅡ（ＰＧ障子）引違い（H）</t>
  </si>
  <si>
    <t>防音アトモスⅡ</t>
  </si>
  <si>
    <t>防音アトモスⅡアトモスⅡ</t>
  </si>
  <si>
    <t>防音アトモスⅡアトモスⅡ引違い（H）</t>
  </si>
  <si>
    <t>防音ＮＣＶオペラ</t>
  </si>
  <si>
    <t>防音ＮＣＶオペラNCVオペラ</t>
  </si>
  <si>
    <t>防音ＮＣＶオペラNCVオペラFIX（F）</t>
  </si>
  <si>
    <t>防音リシェント勝手口ドア</t>
  </si>
  <si>
    <t>防音リシェント勝手口ドアリシェント勝手口ドア 断熱仕様（シリンダー無し）</t>
  </si>
  <si>
    <t>防音リシェント勝手口ドアリシェント勝手口ドア 断熱仕様（シリンダー無し）開き（T）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</si>
</sst>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_ "/>
    <numFmt numFmtId="178" formatCode="0.0_ "/>
  </numFmts>
  <fonts count="42" x14ac:knownFonts="1">
    <font>
      <sz val="11"/>
      <color theme="1"/>
      <name val="游ゴシック"/>
      <family val="2"/>
      <charset val="128"/>
      <scheme val="minor"/>
    </font>
    <font>
      <sz val="18"/>
      <color theme="3"/>
      <name val="游ゴシック Light"/>
      <family val="2"/>
      <charset val="128"/>
      <scheme val="major"/>
    </font>
    <font>
      <sz val="11"/>
      <color theme="1"/>
      <name val="游ゴシック"/>
      <family val="2"/>
      <charset val="128"/>
      <scheme val="minor"/>
    </font>
    <font>
      <sz val="11"/>
      <color theme="1"/>
      <name val="Meiryo UI"/>
      <family val="3"/>
      <charset val="128"/>
    </font>
    <font>
      <sz val="6"/>
      <name val="游ゴシック"/>
      <family val="2"/>
      <charset val="128"/>
      <scheme val="minor"/>
    </font>
    <font>
      <sz val="10"/>
      <color theme="1"/>
      <name val="Arial"/>
      <family val="2"/>
    </font>
    <font>
      <sz val="10"/>
      <color theme="1"/>
      <name val="ＭＳ ゴシック"/>
      <family val="3"/>
      <charset val="128"/>
    </font>
    <font>
      <sz val="10"/>
      <color theme="1"/>
      <name val="Arial"/>
      <family val="3"/>
    </font>
    <font>
      <sz val="11"/>
      <color rgb="FF006100"/>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b/>
      <sz val="13"/>
      <color theme="3"/>
      <name val="游ゴシック"/>
      <family val="2"/>
      <charset val="128"/>
      <scheme val="minor"/>
    </font>
    <font>
      <sz val="11"/>
      <name val="ＭＳ Ｐゴシック"/>
      <family val="3"/>
      <charset val="128"/>
    </font>
    <font>
      <sz val="11"/>
      <color rgb="FFFF0000"/>
      <name val="Meiryo UI"/>
      <family val="3"/>
      <charset val="128"/>
    </font>
    <font>
      <sz val="11"/>
      <name val="Meiryo UI"/>
      <family val="3"/>
      <charset val="128"/>
    </font>
    <font>
      <u/>
      <sz val="11"/>
      <color theme="10"/>
      <name val="游ゴシック"/>
      <family val="2"/>
      <charset val="128"/>
      <scheme val="minor"/>
    </font>
    <font>
      <b/>
      <sz val="18"/>
      <color theme="1"/>
      <name val="Meiryo UI"/>
      <family val="3"/>
      <charset val="128"/>
    </font>
    <font>
      <u/>
      <sz val="11"/>
      <color theme="10"/>
      <name val="Meiryo UI"/>
      <family val="3"/>
      <charset val="128"/>
    </font>
    <font>
      <sz val="11"/>
      <color theme="0"/>
      <name val="Meiryo UI"/>
      <family val="3"/>
      <charset val="128"/>
    </font>
    <font>
      <b/>
      <sz val="18"/>
      <name val="Meiryo UI"/>
      <family val="3"/>
      <charset val="128"/>
    </font>
    <font>
      <sz val="6"/>
      <name val="ＭＳ Ｐゴシック"/>
      <family val="3"/>
      <charset val="128"/>
    </font>
    <font>
      <u/>
      <sz val="12"/>
      <color theme="10"/>
      <name val="Meiryo UI"/>
      <family val="3"/>
      <charset val="128"/>
    </font>
    <font>
      <sz val="6"/>
      <name val="ＭＳ ゴシック"/>
      <family val="3"/>
      <charset val="128"/>
    </font>
    <font>
      <b/>
      <sz val="26"/>
      <name val="Meiryo UI"/>
      <family val="3"/>
      <charset val="128"/>
    </font>
    <font>
      <b/>
      <sz val="12"/>
      <name val="Meiryo UI"/>
      <family val="3"/>
      <charset val="128"/>
    </font>
    <font>
      <b/>
      <sz val="11"/>
      <color theme="1"/>
      <name val="Meiryo UI"/>
      <family val="3"/>
      <charset val="128"/>
    </font>
    <font>
      <sz val="11"/>
      <color theme="1"/>
      <name val="ＭＳ Ｐゴシック"/>
      <family val="3"/>
      <charset val="128"/>
    </font>
    <font>
      <sz val="10"/>
      <color theme="1"/>
      <name val="Meiryo UI"/>
      <family val="3"/>
      <charset val="128"/>
    </font>
    <font>
      <b/>
      <sz val="11"/>
      <color theme="0"/>
      <name val="Meiryo UI"/>
      <family val="3"/>
      <charset val="128"/>
    </font>
    <font>
      <b/>
      <sz val="16"/>
      <color rgb="FFFF0000"/>
      <name val="Meiryo UI"/>
      <family val="3"/>
      <charset val="128"/>
    </font>
    <font>
      <sz val="12"/>
      <color theme="1"/>
      <name val="Meiryo UI"/>
      <family val="3"/>
      <charset val="128"/>
    </font>
    <font>
      <b/>
      <u/>
      <sz val="16"/>
      <color theme="4"/>
      <name val="Meiryo UI"/>
      <family val="3"/>
      <charset val="128"/>
    </font>
    <font>
      <b/>
      <sz val="16"/>
      <color theme="4"/>
      <name val="Meiryo UI"/>
      <family val="3"/>
      <charset val="128"/>
    </font>
    <font>
      <b/>
      <sz val="14"/>
      <color theme="1"/>
      <name val="Meiryo UI"/>
      <family val="3"/>
      <charset val="128"/>
    </font>
    <font>
      <sz val="14"/>
      <color theme="1"/>
      <name val="Meiryo UI"/>
      <family val="3"/>
      <charset val="128"/>
    </font>
    <font>
      <sz val="14"/>
      <color rgb="FFFF0000"/>
      <name val="Meiryo UI"/>
      <family val="3"/>
      <charset val="128"/>
    </font>
    <font>
      <sz val="10"/>
      <name val="ＭＳ ゴシック"/>
      <family val="3"/>
      <charset val="128"/>
    </font>
    <font>
      <b/>
      <sz val="18"/>
      <color theme="3"/>
      <name val="游ゴシック Light"/>
      <family val="3"/>
      <charset val="128"/>
      <scheme val="major"/>
    </font>
    <font>
      <b/>
      <sz val="24"/>
      <color theme="1"/>
      <name val="Meiryo UI"/>
      <family val="3"/>
      <charset val="128"/>
    </font>
    <font>
      <b/>
      <sz val="14"/>
      <name val="Meiryo UI"/>
      <family val="3"/>
      <charset val="128"/>
    </font>
    <font>
      <b/>
      <sz val="11"/>
      <color rgb="FFFF0000"/>
      <name val="Meiryo UI"/>
      <family val="3"/>
      <charset val="128"/>
    </font>
    <font>
      <b/>
      <sz val="12"/>
      <color theme="1"/>
      <name val="Meiryo UI"/>
      <family val="3"/>
      <charset val="128"/>
    </font>
  </fonts>
  <fills count="22">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rgb="FFFFCCFF"/>
        <bgColor indexed="64"/>
      </patternFill>
    </fill>
    <fill>
      <patternFill patternType="solid">
        <fgColor rgb="FF92D050"/>
        <bgColor indexed="64"/>
      </patternFill>
    </fill>
    <fill>
      <patternFill patternType="solid">
        <fgColor theme="2"/>
        <bgColor indexed="64"/>
      </patternFill>
    </fill>
    <fill>
      <patternFill patternType="solid">
        <fgColor rgb="FFFFFF99"/>
        <bgColor indexed="64"/>
      </patternFill>
    </fill>
    <fill>
      <patternFill patternType="solid">
        <fgColor theme="7" tint="0.59999389629810485"/>
        <bgColor indexed="64"/>
      </patternFill>
    </fill>
    <fill>
      <patternFill patternType="solid">
        <fgColor theme="7"/>
        <bgColor indexed="64"/>
      </patternFill>
    </fill>
    <fill>
      <patternFill patternType="solid">
        <fgColor rgb="FFEF8786"/>
        <bgColor indexed="64"/>
      </patternFill>
    </fill>
    <fill>
      <patternFill patternType="solid">
        <fgColor rgb="FF35AD7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rgb="FFFFFFCC"/>
        <bgColor indexed="64"/>
      </patternFill>
    </fill>
    <fill>
      <patternFill patternType="solid">
        <fgColor theme="8" tint="-0.249977111117893"/>
        <bgColor indexed="64"/>
      </patternFill>
    </fill>
    <fill>
      <patternFill patternType="solid">
        <fgColor theme="2"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diagonal/>
    </border>
    <border>
      <left/>
      <right/>
      <top style="thin">
        <color indexed="64"/>
      </top>
      <bottom/>
      <diagonal/>
    </border>
    <border>
      <left style="dotted">
        <color indexed="64"/>
      </left>
      <right/>
      <top/>
      <bottom/>
      <diagonal/>
    </border>
    <border>
      <left style="thin">
        <color indexed="64"/>
      </left>
      <right style="thin">
        <color indexed="64"/>
      </right>
      <top/>
      <bottom style="thin">
        <color indexed="64"/>
      </bottom>
      <diagonal/>
    </border>
    <border>
      <left/>
      <right/>
      <top/>
      <bottom style="thin">
        <color theme="1" tint="0.49998474074526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s>
  <cellStyleXfs count="8">
    <xf numFmtId="0" fontId="0" fillId="0" borderId="0">
      <alignment vertical="center"/>
    </xf>
    <xf numFmtId="38" fontId="2" fillId="0" borderId="0" applyFont="0" applyFill="0" applyBorder="0" applyAlignment="0" applyProtection="0">
      <alignment vertical="center"/>
    </xf>
    <xf numFmtId="0" fontId="12" fillId="0" borderId="0">
      <alignment vertical="center"/>
    </xf>
    <xf numFmtId="0" fontId="15" fillId="0" borderId="0" applyNumberFormat="0" applyFill="0" applyBorder="0" applyAlignment="0" applyProtection="0">
      <alignment vertical="center"/>
    </xf>
    <xf numFmtId="0" fontId="2" fillId="0" borderId="0">
      <alignment vertical="center"/>
    </xf>
    <xf numFmtId="0" fontId="26" fillId="0" borderId="0">
      <alignment vertical="center"/>
    </xf>
    <xf numFmtId="0" fontId="36" fillId="0" borderId="0"/>
    <xf numFmtId="0" fontId="37" fillId="0" borderId="0" applyNumberFormat="0" applyFill="0" applyBorder="0" applyAlignment="0" applyProtection="0">
      <alignment vertical="center"/>
    </xf>
  </cellStyleXfs>
  <cellXfs count="221">
    <xf numFmtId="0" fontId="0" fillId="0" borderId="0" xfId="0">
      <alignment vertical="center"/>
    </xf>
    <xf numFmtId="0" fontId="3" fillId="0" borderId="1" xfId="0" applyFont="1" applyBorder="1">
      <alignment vertical="center"/>
    </xf>
    <xf numFmtId="0" fontId="3" fillId="0" borderId="0" xfId="0" applyFont="1">
      <alignment vertical="center"/>
    </xf>
    <xf numFmtId="0" fontId="3" fillId="2" borderId="1" xfId="0" applyFont="1" applyFill="1" applyBorder="1">
      <alignment vertical="center"/>
    </xf>
    <xf numFmtId="0" fontId="5" fillId="0" borderId="2" xfId="0" applyFont="1" applyBorder="1">
      <alignment vertical="center"/>
    </xf>
    <xf numFmtId="0" fontId="3" fillId="3" borderId="1" xfId="0" applyFont="1" applyFill="1" applyBorder="1">
      <alignment vertical="center"/>
    </xf>
    <xf numFmtId="0" fontId="3" fillId="4" borderId="1" xfId="0" applyFont="1" applyFill="1" applyBorder="1">
      <alignment vertical="center"/>
    </xf>
    <xf numFmtId="0" fontId="3" fillId="0" borderId="3" xfId="0" applyFont="1" applyBorder="1">
      <alignment vertical="center"/>
    </xf>
    <xf numFmtId="0" fontId="3" fillId="0" borderId="0" xfId="2" applyFont="1" applyAlignment="1">
      <alignment horizontal="left" vertical="center"/>
    </xf>
    <xf numFmtId="0" fontId="13" fillId="0" borderId="0" xfId="0" applyFont="1">
      <alignment vertical="center"/>
    </xf>
    <xf numFmtId="0" fontId="13" fillId="0" borderId="1" xfId="0" applyFont="1" applyBorder="1">
      <alignment vertical="center"/>
    </xf>
    <xf numFmtId="0" fontId="14" fillId="5" borderId="1" xfId="2" applyFont="1" applyFill="1" applyBorder="1" applyAlignment="1">
      <alignment horizontal="left" vertical="center"/>
    </xf>
    <xf numFmtId="0" fontId="3" fillId="5" borderId="1" xfId="0" applyFont="1" applyFill="1" applyBorder="1">
      <alignment vertical="center"/>
    </xf>
    <xf numFmtId="0" fontId="3" fillId="6" borderId="0" xfId="0" applyFont="1" applyFill="1">
      <alignment vertical="center"/>
    </xf>
    <xf numFmtId="0" fontId="16" fillId="6" borderId="0" xfId="0" applyFont="1" applyFill="1" applyProtection="1">
      <alignment vertical="center"/>
      <protection hidden="1"/>
    </xf>
    <xf numFmtId="0" fontId="3" fillId="0" borderId="4" xfId="0" applyFont="1" applyBorder="1">
      <alignment vertical="center"/>
    </xf>
    <xf numFmtId="0" fontId="3" fillId="0" borderId="5" xfId="0" applyFont="1" applyBorder="1">
      <alignment vertical="center"/>
    </xf>
    <xf numFmtId="0" fontId="18" fillId="0" borderId="0" xfId="0" applyFont="1" applyAlignment="1">
      <alignment horizontal="left" vertical="center"/>
    </xf>
    <xf numFmtId="0" fontId="14" fillId="0" borderId="0" xfId="0" applyFont="1" applyAlignment="1">
      <alignment horizontal="left" vertical="center"/>
    </xf>
    <xf numFmtId="0" fontId="14" fillId="0" borderId="0" xfId="0" applyFont="1" applyAlignment="1">
      <alignment horizontal="left" vertical="center" shrinkToFit="1"/>
    </xf>
    <xf numFmtId="14" fontId="14" fillId="0" borderId="0" xfId="0" applyNumberFormat="1" applyFont="1" applyAlignment="1">
      <alignment horizontal="left" vertical="center" shrinkToFit="1"/>
    </xf>
    <xf numFmtId="0" fontId="19" fillId="0" borderId="0" xfId="0" applyFont="1" applyAlignment="1">
      <alignment horizontal="left" vertical="center"/>
    </xf>
    <xf numFmtId="0" fontId="21" fillId="0" borderId="0" xfId="3" applyFont="1" applyAlignment="1" applyProtection="1">
      <alignment horizontal="center" vertical="center"/>
      <protection hidden="1"/>
    </xf>
    <xf numFmtId="0" fontId="14" fillId="0" borderId="0" xfId="0" applyFont="1" applyAlignment="1">
      <alignment horizontal="right" vertical="center" shrinkToFit="1"/>
    </xf>
    <xf numFmtId="14" fontId="14" fillId="0" borderId="0" xfId="0" applyNumberFormat="1" applyFont="1" applyAlignment="1">
      <alignment horizontal="right" vertical="center"/>
    </xf>
    <xf numFmtId="0" fontId="23" fillId="0" borderId="0" xfId="0" applyFont="1" applyAlignment="1">
      <alignment horizontal="left" vertical="center"/>
    </xf>
    <xf numFmtId="0" fontId="24" fillId="7" borderId="1" xfId="0" applyFont="1" applyFill="1" applyBorder="1" applyAlignment="1">
      <alignment horizontal="left" vertical="center" wrapText="1"/>
    </xf>
    <xf numFmtId="0" fontId="18" fillId="0" borderId="0" xfId="0" applyFont="1" applyAlignment="1">
      <alignment horizontal="left" vertical="top"/>
    </xf>
    <xf numFmtId="0" fontId="14" fillId="0" borderId="0" xfId="0" applyFont="1" applyAlignment="1">
      <alignment horizontal="left" vertical="top"/>
    </xf>
    <xf numFmtId="0" fontId="14" fillId="0" borderId="0" xfId="0" applyFont="1" applyAlignment="1">
      <alignment horizontal="left" vertical="top" shrinkToFit="1"/>
    </xf>
    <xf numFmtId="14" fontId="14" fillId="0" borderId="0" xfId="0" applyNumberFormat="1" applyFont="1" applyAlignment="1">
      <alignment horizontal="left" vertical="top" shrinkToFit="1"/>
    </xf>
    <xf numFmtId="0" fontId="3" fillId="0" borderId="0" xfId="4" applyFont="1" applyProtection="1">
      <alignment vertical="center"/>
      <protection hidden="1"/>
    </xf>
    <xf numFmtId="0" fontId="16" fillId="0" borderId="0" xfId="4" applyFont="1" applyAlignment="1" applyProtection="1">
      <alignment horizontal="left" vertical="center"/>
      <protection hidden="1"/>
    </xf>
    <xf numFmtId="0" fontId="3" fillId="0" borderId="0" xfId="4" applyFont="1" applyAlignment="1" applyProtection="1">
      <alignment horizontal="center" vertical="center"/>
      <protection hidden="1"/>
    </xf>
    <xf numFmtId="0" fontId="3" fillId="0" borderId="0" xfId="4" applyFont="1" applyAlignment="1" applyProtection="1">
      <alignment horizontal="right" vertical="center"/>
      <protection hidden="1"/>
    </xf>
    <xf numFmtId="0" fontId="3" fillId="8" borderId="7" xfId="4" applyFont="1" applyFill="1" applyBorder="1" applyAlignment="1" applyProtection="1">
      <alignment horizontal="center" vertical="center"/>
      <protection locked="0" hidden="1"/>
    </xf>
    <xf numFmtId="0" fontId="3" fillId="8" borderId="7" xfId="4" applyFont="1" applyFill="1" applyBorder="1" applyAlignment="1" applyProtection="1">
      <alignment horizontal="center" vertical="center" shrinkToFit="1"/>
      <protection locked="0" hidden="1"/>
    </xf>
    <xf numFmtId="38" fontId="3" fillId="0" borderId="0" xfId="1" applyFont="1" applyAlignment="1" applyProtection="1">
      <alignment horizontal="center" vertical="center"/>
      <protection hidden="1"/>
    </xf>
    <xf numFmtId="38" fontId="25" fillId="0" borderId="0" xfId="1" applyFont="1" applyAlignment="1" applyProtection="1">
      <alignment horizontal="left" vertical="center"/>
      <protection hidden="1"/>
    </xf>
    <xf numFmtId="38" fontId="3" fillId="0" borderId="0" xfId="1" applyFont="1" applyAlignment="1" applyProtection="1">
      <alignment horizontal="right" vertical="center"/>
      <protection hidden="1"/>
    </xf>
    <xf numFmtId="0" fontId="3" fillId="0" borderId="0" xfId="4" applyFont="1" applyAlignment="1" applyProtection="1">
      <alignment horizontal="left" vertical="top"/>
      <protection hidden="1"/>
    </xf>
    <xf numFmtId="0" fontId="3" fillId="0" borderId="0" xfId="4" applyFont="1" applyAlignment="1" applyProtection="1">
      <alignment horizontal="center" vertical="top"/>
      <protection hidden="1"/>
    </xf>
    <xf numFmtId="0" fontId="27" fillId="0" borderId="0" xfId="5" applyFont="1" applyAlignment="1" applyProtection="1">
      <alignment horizontal="left" vertical="center"/>
      <protection hidden="1"/>
    </xf>
    <xf numFmtId="0" fontId="3" fillId="0" borderId="0" xfId="5" applyFont="1" applyAlignment="1" applyProtection="1">
      <alignment horizontal="center" vertical="center"/>
      <protection hidden="1"/>
    </xf>
    <xf numFmtId="0" fontId="17" fillId="0" borderId="0" xfId="3" applyFont="1" applyAlignment="1" applyProtection="1">
      <alignment horizontal="center" vertical="center"/>
      <protection hidden="1"/>
    </xf>
    <xf numFmtId="0" fontId="25" fillId="0" borderId="0" xfId="4" applyFont="1" applyProtection="1">
      <alignment vertical="center"/>
      <protection hidden="1"/>
    </xf>
    <xf numFmtId="0" fontId="25" fillId="0" borderId="13" xfId="4" applyFont="1" applyBorder="1" applyProtection="1">
      <alignment vertical="center"/>
      <protection hidden="1"/>
    </xf>
    <xf numFmtId="0" fontId="25" fillId="6" borderId="1" xfId="4" applyFont="1" applyFill="1" applyBorder="1" applyAlignment="1" applyProtection="1">
      <alignment horizontal="center" vertical="center"/>
      <protection hidden="1"/>
    </xf>
    <xf numFmtId="0" fontId="28" fillId="10" borderId="1" xfId="4" applyFont="1" applyFill="1" applyBorder="1" applyAlignment="1" applyProtection="1">
      <alignment horizontal="center" vertical="center"/>
      <protection hidden="1"/>
    </xf>
    <xf numFmtId="38" fontId="28" fillId="10" borderId="1" xfId="1" applyFont="1" applyFill="1" applyBorder="1" applyAlignment="1" applyProtection="1">
      <alignment horizontal="center" vertical="center"/>
      <protection hidden="1"/>
    </xf>
    <xf numFmtId="0" fontId="28" fillId="11" borderId="1" xfId="4" applyFont="1" applyFill="1" applyBorder="1" applyAlignment="1" applyProtection="1">
      <alignment horizontal="center" vertical="center"/>
      <protection hidden="1"/>
    </xf>
    <xf numFmtId="38" fontId="28" fillId="11" borderId="1" xfId="1" applyFont="1" applyFill="1" applyBorder="1" applyAlignment="1" applyProtection="1">
      <alignment horizontal="center" vertical="center"/>
      <protection hidden="1"/>
    </xf>
    <xf numFmtId="38" fontId="28" fillId="11" borderId="11" xfId="1" applyFont="1" applyFill="1" applyBorder="1" applyAlignment="1" applyProtection="1">
      <alignment horizontal="center" vertical="center"/>
      <protection hidden="1"/>
    </xf>
    <xf numFmtId="0" fontId="13" fillId="6" borderId="19" xfId="4" applyFont="1" applyFill="1" applyBorder="1" applyAlignment="1" applyProtection="1">
      <alignment horizontal="center" vertical="center"/>
      <protection hidden="1"/>
    </xf>
    <xf numFmtId="0" fontId="3" fillId="6" borderId="19" xfId="4" applyFont="1" applyFill="1" applyBorder="1" applyAlignment="1" applyProtection="1">
      <alignment horizontal="center" vertical="center"/>
      <protection hidden="1"/>
    </xf>
    <xf numFmtId="0" fontId="13" fillId="9" borderId="19" xfId="4" applyFont="1" applyFill="1" applyBorder="1" applyAlignment="1" applyProtection="1">
      <alignment horizontal="center" vertical="center"/>
      <protection hidden="1"/>
    </xf>
    <xf numFmtId="0" fontId="18" fillId="10" borderId="19" xfId="4" applyFont="1" applyFill="1" applyBorder="1" applyAlignment="1" applyProtection="1">
      <alignment horizontal="center" vertical="center"/>
      <protection hidden="1"/>
    </xf>
    <xf numFmtId="0" fontId="18" fillId="11" borderId="19" xfId="4" applyFont="1" applyFill="1" applyBorder="1" applyAlignment="1" applyProtection="1">
      <alignment horizontal="center" vertical="center"/>
      <protection hidden="1"/>
    </xf>
    <xf numFmtId="0" fontId="18" fillId="11" borderId="20" xfId="4" applyFont="1" applyFill="1" applyBorder="1" applyAlignment="1" applyProtection="1">
      <alignment horizontal="center" vertical="center"/>
      <protection hidden="1"/>
    </xf>
    <xf numFmtId="0" fontId="18" fillId="9" borderId="19" xfId="4" applyFont="1" applyFill="1" applyBorder="1" applyAlignment="1" applyProtection="1">
      <alignment horizontal="center" vertical="center"/>
      <protection hidden="1"/>
    </xf>
    <xf numFmtId="0" fontId="3" fillId="0" borderId="13" xfId="4" applyFont="1" applyBorder="1" applyProtection="1">
      <alignment vertical="center"/>
      <protection hidden="1"/>
    </xf>
    <xf numFmtId="0" fontId="3" fillId="0" borderId="6" xfId="4" applyFont="1" applyBorder="1" applyAlignment="1" applyProtection="1">
      <alignment horizontal="center" vertical="center"/>
      <protection locked="0" hidden="1"/>
    </xf>
    <xf numFmtId="0" fontId="3" fillId="0" borderId="6" xfId="4" applyFont="1" applyBorder="1" applyAlignment="1" applyProtection="1">
      <alignment vertical="center" shrinkToFit="1"/>
      <protection locked="0" hidden="1"/>
    </xf>
    <xf numFmtId="0" fontId="3" fillId="0" borderId="6" xfId="4" applyFont="1" applyBorder="1" applyProtection="1">
      <alignment vertical="center"/>
      <protection locked="0" hidden="1"/>
    </xf>
    <xf numFmtId="0" fontId="3" fillId="6" borderId="6" xfId="4" applyFont="1" applyFill="1" applyBorder="1" applyAlignment="1" applyProtection="1">
      <alignment horizontal="center" vertical="center"/>
      <protection hidden="1"/>
    </xf>
    <xf numFmtId="0" fontId="3" fillId="6" borderId="6" xfId="4" applyFont="1" applyFill="1" applyBorder="1" applyAlignment="1" applyProtection="1">
      <alignment horizontal="center" vertical="center" shrinkToFit="1"/>
      <protection hidden="1"/>
    </xf>
    <xf numFmtId="0" fontId="3" fillId="12" borderId="6" xfId="4" applyFont="1" applyFill="1" applyBorder="1" applyAlignment="1" applyProtection="1">
      <alignment horizontal="center" vertical="center" shrinkToFit="1"/>
      <protection hidden="1"/>
    </xf>
    <xf numFmtId="38" fontId="3" fillId="12" borderId="6" xfId="1" quotePrefix="1" applyFont="1" applyFill="1" applyBorder="1" applyAlignment="1" applyProtection="1">
      <alignment horizontal="center" vertical="center" shrinkToFit="1"/>
      <protection hidden="1"/>
    </xf>
    <xf numFmtId="38" fontId="3" fillId="12" borderId="6" xfId="1" applyFont="1" applyFill="1" applyBorder="1" applyAlignment="1" applyProtection="1">
      <alignment horizontal="center" vertical="center" shrinkToFit="1"/>
      <protection hidden="1"/>
    </xf>
    <xf numFmtId="0" fontId="3" fillId="13" borderId="6" xfId="4" applyFont="1" applyFill="1" applyBorder="1" applyAlignment="1" applyProtection="1">
      <alignment horizontal="center" vertical="center" shrinkToFit="1"/>
      <protection hidden="1"/>
    </xf>
    <xf numFmtId="38" fontId="3" fillId="13" borderId="6" xfId="1" applyFont="1" applyFill="1" applyBorder="1" applyAlignment="1" applyProtection="1">
      <alignment horizontal="center" vertical="center" shrinkToFit="1"/>
      <protection hidden="1"/>
    </xf>
    <xf numFmtId="0" fontId="3" fillId="14" borderId="6" xfId="4" applyFont="1" applyFill="1" applyBorder="1" applyAlignment="1" applyProtection="1">
      <alignment horizontal="center" vertical="center" shrinkToFit="1"/>
      <protection hidden="1"/>
    </xf>
    <xf numFmtId="0" fontId="3" fillId="14" borderId="6" xfId="4" applyFont="1" applyFill="1" applyBorder="1" applyAlignment="1" applyProtection="1">
      <alignment horizontal="center" vertical="center"/>
      <protection hidden="1"/>
    </xf>
    <xf numFmtId="0" fontId="3" fillId="0" borderId="1" xfId="4" applyFont="1" applyBorder="1" applyAlignment="1" applyProtection="1">
      <alignment horizontal="center" vertical="center"/>
      <protection locked="0" hidden="1"/>
    </xf>
    <xf numFmtId="38" fontId="3" fillId="12" borderId="1" xfId="1" applyFont="1" applyFill="1" applyBorder="1" applyAlignment="1" applyProtection="1">
      <alignment horizontal="center" vertical="center" shrinkToFit="1"/>
      <protection hidden="1"/>
    </xf>
    <xf numFmtId="38" fontId="3" fillId="0" borderId="0" xfId="1" applyFont="1" applyAlignment="1" applyProtection="1">
      <alignment horizontal="left" vertical="center"/>
      <protection hidden="1"/>
    </xf>
    <xf numFmtId="0" fontId="29" fillId="0" borderId="0" xfId="0" applyFont="1" applyAlignment="1" applyProtection="1">
      <alignment horizontal="left" vertical="center"/>
      <protection hidden="1"/>
    </xf>
    <xf numFmtId="0" fontId="3" fillId="0" borderId="0" xfId="0" applyFont="1" applyAlignment="1" applyProtection="1">
      <alignment horizontal="center" vertical="center"/>
      <protection hidden="1"/>
    </xf>
    <xf numFmtId="0" fontId="3" fillId="0" borderId="0" xfId="0" applyFont="1" applyProtection="1">
      <alignment vertical="center"/>
      <protection hidden="1"/>
    </xf>
    <xf numFmtId="0" fontId="16" fillId="0" borderId="0" xfId="0" applyFont="1" applyProtection="1">
      <alignment vertical="center"/>
      <protection hidden="1"/>
    </xf>
    <xf numFmtId="0" fontId="30" fillId="0" borderId="0" xfId="0" applyFont="1" applyAlignment="1" applyProtection="1">
      <alignment horizontal="left" vertical="center"/>
      <protection hidden="1"/>
    </xf>
    <xf numFmtId="0" fontId="30" fillId="0" borderId="0" xfId="3" applyFont="1" applyFill="1" applyAlignment="1" applyProtection="1">
      <alignment horizontal="center" vertical="center"/>
      <protection hidden="1"/>
    </xf>
    <xf numFmtId="0" fontId="30" fillId="0" borderId="0" xfId="0" applyFont="1" applyProtection="1">
      <alignment vertical="center"/>
      <protection hidden="1"/>
    </xf>
    <xf numFmtId="0" fontId="21" fillId="0" borderId="0" xfId="3" applyFont="1" applyFill="1" applyAlignment="1" applyProtection="1">
      <alignment vertical="center"/>
      <protection hidden="1"/>
    </xf>
    <xf numFmtId="0" fontId="16" fillId="0" borderId="4" xfId="0" applyFont="1" applyBorder="1" applyProtection="1">
      <alignment vertical="center"/>
      <protection hidden="1"/>
    </xf>
    <xf numFmtId="0" fontId="3" fillId="0" borderId="4" xfId="0" applyFont="1" applyBorder="1" applyAlignment="1" applyProtection="1">
      <alignment horizontal="center" vertical="center"/>
      <protection hidden="1"/>
    </xf>
    <xf numFmtId="0" fontId="30" fillId="0" borderId="4" xfId="0" applyFont="1" applyBorder="1" applyAlignment="1" applyProtection="1">
      <alignment horizontal="left" vertical="center"/>
      <protection hidden="1"/>
    </xf>
    <xf numFmtId="0" fontId="3" fillId="0" borderId="4" xfId="0" applyFont="1" applyBorder="1" applyProtection="1">
      <alignment vertical="center"/>
      <protection hidden="1"/>
    </xf>
    <xf numFmtId="0" fontId="33" fillId="0" borderId="0" xfId="0" applyFont="1" applyProtection="1">
      <alignment vertical="center"/>
      <protection hidden="1"/>
    </xf>
    <xf numFmtId="0" fontId="34" fillId="0" borderId="0" xfId="0" applyFont="1" applyAlignment="1" applyProtection="1">
      <alignment horizontal="center" vertical="center"/>
      <protection hidden="1"/>
    </xf>
    <xf numFmtId="0" fontId="34" fillId="0" borderId="0" xfId="0" applyFont="1" applyProtection="1">
      <alignment vertical="center"/>
      <protection hidden="1"/>
    </xf>
    <xf numFmtId="0" fontId="34" fillId="15" borderId="1" xfId="0" applyFont="1" applyFill="1" applyBorder="1" applyAlignment="1" applyProtection="1">
      <alignment horizontal="center" vertical="center"/>
      <protection hidden="1"/>
    </xf>
    <xf numFmtId="0" fontId="34" fillId="0" borderId="1" xfId="0" applyFont="1" applyBorder="1" applyAlignment="1" applyProtection="1">
      <alignment horizontal="center" vertical="center"/>
      <protection locked="0" hidden="1"/>
    </xf>
    <xf numFmtId="0" fontId="34" fillId="0" borderId="0" xfId="4" applyFont="1" applyProtection="1">
      <alignment vertical="center"/>
      <protection hidden="1"/>
    </xf>
    <xf numFmtId="0" fontId="35" fillId="0" borderId="0" xfId="4" applyFont="1" applyProtection="1">
      <alignment vertical="center"/>
      <protection hidden="1"/>
    </xf>
    <xf numFmtId="0" fontId="35" fillId="0" borderId="0" xfId="0" applyFont="1" applyAlignment="1" applyProtection="1">
      <alignment horizontal="right" vertical="center"/>
      <protection hidden="1"/>
    </xf>
    <xf numFmtId="0" fontId="33" fillId="3" borderId="1" xfId="0" applyFont="1" applyFill="1" applyBorder="1" applyAlignment="1" applyProtection="1">
      <alignment horizontal="center" vertical="center"/>
      <protection hidden="1"/>
    </xf>
    <xf numFmtId="0" fontId="34" fillId="0" borderId="1" xfId="0" applyFont="1" applyBorder="1" applyProtection="1">
      <alignment vertical="center"/>
      <protection hidden="1"/>
    </xf>
    <xf numFmtId="0" fontId="34" fillId="3" borderId="1" xfId="0" applyFont="1" applyFill="1" applyBorder="1" applyAlignment="1" applyProtection="1">
      <alignment horizontal="center" vertical="center"/>
      <protection hidden="1"/>
    </xf>
    <xf numFmtId="0" fontId="34" fillId="2" borderId="1" xfId="0" applyFont="1" applyFill="1" applyBorder="1" applyProtection="1">
      <alignment vertical="center"/>
      <protection hidden="1"/>
    </xf>
    <xf numFmtId="0" fontId="34" fillId="2" borderId="1" xfId="0" applyFont="1" applyFill="1" applyBorder="1" applyAlignment="1" applyProtection="1">
      <alignment vertical="center" wrapText="1"/>
      <protection hidden="1"/>
    </xf>
    <xf numFmtId="0" fontId="35" fillId="3" borderId="1" xfId="0" applyFont="1" applyFill="1" applyBorder="1" applyAlignment="1" applyProtection="1">
      <alignment vertical="center" wrapText="1"/>
      <protection hidden="1"/>
    </xf>
    <xf numFmtId="0" fontId="34" fillId="16" borderId="1" xfId="0" applyFont="1" applyFill="1" applyBorder="1" applyAlignment="1" applyProtection="1">
      <alignment horizontal="center" vertical="center"/>
      <protection hidden="1"/>
    </xf>
    <xf numFmtId="0" fontId="34" fillId="16" borderId="1" xfId="0" applyFont="1" applyFill="1" applyBorder="1" applyProtection="1">
      <alignment vertical="center"/>
      <protection hidden="1"/>
    </xf>
    <xf numFmtId="0" fontId="34" fillId="16" borderId="1" xfId="0" applyFont="1" applyFill="1" applyBorder="1" applyAlignment="1" applyProtection="1">
      <alignment vertical="center" wrapText="1"/>
      <protection hidden="1"/>
    </xf>
    <xf numFmtId="0" fontId="3" fillId="0" borderId="1" xfId="0" applyFont="1" applyBorder="1" applyAlignment="1" applyProtection="1">
      <alignment horizontal="center" vertical="center"/>
      <protection hidden="1"/>
    </xf>
    <xf numFmtId="0" fontId="3" fillId="0" borderId="1" xfId="0" applyFont="1" applyBorder="1" applyAlignment="1" applyProtection="1">
      <alignment vertical="center" shrinkToFit="1"/>
      <protection hidden="1"/>
    </xf>
    <xf numFmtId="0" fontId="3" fillId="0" borderId="1" xfId="0" applyFont="1" applyBorder="1" applyProtection="1">
      <alignment vertical="center"/>
      <protection hidden="1"/>
    </xf>
    <xf numFmtId="0" fontId="3" fillId="3" borderId="1" xfId="0" applyFont="1" applyFill="1" applyBorder="1" applyProtection="1">
      <alignment vertical="center"/>
      <protection hidden="1"/>
    </xf>
    <xf numFmtId="0" fontId="3" fillId="3" borderId="1" xfId="0" applyFont="1" applyFill="1" applyBorder="1" applyAlignment="1" applyProtection="1">
      <alignment horizontal="center" vertical="center"/>
      <protection hidden="1"/>
    </xf>
    <xf numFmtId="0" fontId="3" fillId="6" borderId="0" xfId="0" applyFont="1" applyFill="1" applyAlignment="1" applyProtection="1">
      <alignment horizontal="center" vertical="center"/>
      <protection hidden="1"/>
    </xf>
    <xf numFmtId="0" fontId="3" fillId="6" borderId="0" xfId="0" applyFont="1" applyFill="1" applyProtection="1">
      <alignment vertical="center"/>
      <protection hidden="1"/>
    </xf>
    <xf numFmtId="0" fontId="29" fillId="6" borderId="0" xfId="0" applyFont="1" applyFill="1" applyAlignment="1" applyProtection="1">
      <alignment horizontal="left" vertical="center"/>
      <protection hidden="1"/>
    </xf>
    <xf numFmtId="0" fontId="30" fillId="6" borderId="0" xfId="0" applyFont="1" applyFill="1" applyAlignment="1" applyProtection="1">
      <alignment horizontal="left" vertical="center"/>
      <protection hidden="1"/>
    </xf>
    <xf numFmtId="0" fontId="30" fillId="6" borderId="0" xfId="3" applyFont="1" applyFill="1" applyAlignment="1" applyProtection="1">
      <alignment horizontal="center" vertical="center"/>
      <protection hidden="1"/>
    </xf>
    <xf numFmtId="0" fontId="30" fillId="6" borderId="0" xfId="0" applyFont="1" applyFill="1" applyProtection="1">
      <alignment vertical="center"/>
      <protection hidden="1"/>
    </xf>
    <xf numFmtId="0" fontId="21" fillId="6" borderId="0" xfId="3" applyFont="1" applyFill="1" applyAlignment="1" applyProtection="1">
      <alignment vertical="center"/>
      <protection hidden="1"/>
    </xf>
    <xf numFmtId="0" fontId="24" fillId="7" borderId="0" xfId="0" applyFont="1" applyFill="1" applyAlignment="1">
      <alignment horizontal="left" vertical="center"/>
    </xf>
    <xf numFmtId="0" fontId="24" fillId="7" borderId="0" xfId="0" applyFont="1" applyFill="1" applyAlignment="1">
      <alignment horizontal="left" vertical="center" wrapText="1"/>
    </xf>
    <xf numFmtId="0" fontId="24" fillId="17" borderId="0" xfId="0" applyFont="1" applyFill="1" applyAlignment="1">
      <alignment horizontal="left" vertical="center"/>
    </xf>
    <xf numFmtId="0" fontId="24" fillId="17" borderId="0" xfId="0" applyFont="1" applyFill="1" applyAlignment="1">
      <alignment horizontal="left" vertical="center" wrapText="1"/>
    </xf>
    <xf numFmtId="49" fontId="14" fillId="0" borderId="0" xfId="6" applyNumberFormat="1" applyFont="1" applyAlignment="1">
      <alignment vertical="center"/>
    </xf>
    <xf numFmtId="0" fontId="38" fillId="18" borderId="0" xfId="7" applyFont="1" applyFill="1" applyAlignment="1">
      <alignment vertical="top"/>
    </xf>
    <xf numFmtId="49" fontId="39" fillId="0" borderId="0" xfId="6" applyNumberFormat="1" applyFont="1" applyAlignment="1">
      <alignment vertical="center"/>
    </xf>
    <xf numFmtId="49" fontId="14" fillId="0" borderId="0" xfId="6" applyNumberFormat="1" applyFont="1" applyAlignment="1">
      <alignment horizontal="center" vertical="center"/>
    </xf>
    <xf numFmtId="49" fontId="14" fillId="0" borderId="0" xfId="6" applyNumberFormat="1" applyFont="1" applyAlignment="1">
      <alignment horizontal="right" vertical="center"/>
    </xf>
    <xf numFmtId="49" fontId="24" fillId="19" borderId="21" xfId="6" applyNumberFormat="1" applyFont="1" applyFill="1" applyBorder="1" applyAlignment="1">
      <alignment horizontal="center" vertical="center"/>
    </xf>
    <xf numFmtId="49" fontId="24" fillId="0" borderId="21" xfId="6" applyNumberFormat="1" applyFont="1" applyBorder="1" applyAlignment="1">
      <alignment horizontal="center" vertical="center"/>
    </xf>
    <xf numFmtId="49" fontId="14" fillId="0" borderId="21" xfId="6" applyNumberFormat="1" applyFont="1" applyBorder="1" applyAlignment="1">
      <alignment vertical="center" wrapText="1"/>
    </xf>
    <xf numFmtId="49" fontId="14" fillId="0" borderId="21" xfId="6" applyNumberFormat="1" applyFont="1" applyBorder="1" applyAlignment="1">
      <alignment vertical="center"/>
    </xf>
    <xf numFmtId="49" fontId="40" fillId="0" borderId="21" xfId="6" applyNumberFormat="1" applyFont="1" applyBorder="1" applyAlignment="1">
      <alignment vertical="center" wrapText="1"/>
    </xf>
    <xf numFmtId="0" fontId="16" fillId="0" borderId="0" xfId="4" applyFont="1" applyProtection="1">
      <alignment vertical="center"/>
      <protection hidden="1"/>
    </xf>
    <xf numFmtId="0" fontId="16" fillId="0" borderId="0" xfId="4" applyFont="1" applyAlignment="1" applyProtection="1">
      <alignment vertical="center" shrinkToFit="1"/>
      <protection hidden="1"/>
    </xf>
    <xf numFmtId="176" fontId="3" fillId="0" borderId="0" xfId="0" applyNumberFormat="1" applyFont="1">
      <alignment vertical="center"/>
    </xf>
    <xf numFmtId="0" fontId="3" fillId="0" borderId="0" xfId="4" applyFont="1" applyAlignment="1" applyProtection="1">
      <alignment horizontal="left" vertical="center"/>
      <protection hidden="1"/>
    </xf>
    <xf numFmtId="0" fontId="41" fillId="0" borderId="9" xfId="0" applyFont="1" applyBorder="1">
      <alignment vertical="center"/>
    </xf>
    <xf numFmtId="0" fontId="3" fillId="0" borderId="10" xfId="0" applyFont="1" applyBorder="1">
      <alignment vertical="center"/>
    </xf>
    <xf numFmtId="0" fontId="30" fillId="0" borderId="9" xfId="0" applyFont="1" applyBorder="1">
      <alignment vertical="center"/>
    </xf>
    <xf numFmtId="0" fontId="3" fillId="0" borderId="13" xfId="0" applyFont="1" applyBorder="1">
      <alignment vertical="center"/>
    </xf>
    <xf numFmtId="0" fontId="3" fillId="0" borderId="18" xfId="0" applyFont="1" applyBorder="1">
      <alignment vertical="center"/>
    </xf>
    <xf numFmtId="0" fontId="18" fillId="20" borderId="1" xfId="0" applyFont="1" applyFill="1" applyBorder="1" applyAlignment="1">
      <alignment horizontal="center" vertical="center"/>
    </xf>
    <xf numFmtId="0" fontId="3" fillId="0" borderId="0" xfId="0" applyFont="1" applyAlignment="1">
      <alignment horizontal="right" vertical="center"/>
    </xf>
    <xf numFmtId="0" fontId="3" fillId="21" borderId="1" xfId="0" applyFont="1" applyFill="1" applyBorder="1" applyAlignment="1">
      <alignment horizontal="center" vertical="center"/>
    </xf>
    <xf numFmtId="0" fontId="3" fillId="21" borderId="1" xfId="0" applyFont="1" applyFill="1" applyBorder="1" applyAlignment="1" applyProtection="1">
      <alignment horizontal="center" vertical="center"/>
      <protection hidden="1"/>
    </xf>
    <xf numFmtId="177" fontId="3" fillId="21" borderId="1" xfId="0" applyNumberFormat="1" applyFont="1" applyFill="1" applyBorder="1" applyAlignment="1" applyProtection="1">
      <alignment horizontal="center" vertical="center"/>
      <protection hidden="1"/>
    </xf>
    <xf numFmtId="2" fontId="3" fillId="0" borderId="18" xfId="0" applyNumberFormat="1" applyFont="1" applyBorder="1">
      <alignment vertical="center"/>
    </xf>
    <xf numFmtId="0" fontId="3" fillId="0" borderId="1" xfId="0" applyFont="1" applyBorder="1" applyAlignment="1">
      <alignment horizontal="center" vertical="center"/>
    </xf>
    <xf numFmtId="0" fontId="3" fillId="2" borderId="1" xfId="0" applyFont="1" applyFill="1" applyBorder="1" applyAlignment="1" applyProtection="1">
      <alignment horizontal="center" vertical="center"/>
      <protection hidden="1"/>
    </xf>
    <xf numFmtId="178" fontId="3" fillId="2" borderId="1" xfId="0" applyNumberFormat="1" applyFont="1" applyFill="1" applyBorder="1" applyAlignment="1" applyProtection="1">
      <alignment horizontal="center" vertical="center"/>
      <protection hidden="1"/>
    </xf>
    <xf numFmtId="0" fontId="3" fillId="0" borderId="1" xfId="0" applyFont="1" applyBorder="1" applyAlignment="1" applyProtection="1">
      <alignment horizontal="center" vertical="center"/>
      <protection locked="0"/>
    </xf>
    <xf numFmtId="0" fontId="3" fillId="0" borderId="0" xfId="0" applyFont="1" applyAlignment="1">
      <alignment horizontal="left" vertical="center"/>
    </xf>
    <xf numFmtId="0" fontId="3" fillId="0" borderId="14" xfId="0" applyFont="1" applyBorder="1">
      <alignment vertical="center"/>
    </xf>
    <xf numFmtId="0" fontId="3" fillId="0" borderId="15" xfId="0" applyFont="1" applyBorder="1">
      <alignment vertical="center"/>
    </xf>
    <xf numFmtId="0" fontId="3" fillId="0" borderId="8" xfId="0" applyFont="1" applyBorder="1">
      <alignment vertical="center"/>
    </xf>
    <xf numFmtId="0" fontId="41" fillId="0" borderId="13" xfId="0" applyFont="1" applyBorder="1">
      <alignment vertical="center"/>
    </xf>
    <xf numFmtId="0" fontId="18" fillId="0" borderId="0" xfId="0" applyFont="1" applyAlignment="1">
      <alignment horizontal="center" vertical="center"/>
    </xf>
    <xf numFmtId="0" fontId="3" fillId="0" borderId="1" xfId="0" quotePrefix="1" applyFont="1" applyBorder="1" applyAlignment="1">
      <alignment horizontal="center" vertical="center"/>
    </xf>
    <xf numFmtId="178" fontId="3" fillId="0" borderId="0" xfId="0" applyNumberFormat="1" applyFont="1" applyAlignment="1" applyProtection="1">
      <alignment horizontal="center" vertical="center"/>
      <protection hidden="1"/>
    </xf>
    <xf numFmtId="38" fontId="3" fillId="0" borderId="0" xfId="1" applyFont="1">
      <alignment vertical="center"/>
    </xf>
    <xf numFmtId="0" fontId="3" fillId="0" borderId="0" xfId="0" quotePrefix="1" applyFont="1">
      <alignment vertical="center"/>
    </xf>
    <xf numFmtId="0" fontId="14" fillId="0" borderId="0" xfId="0" applyFont="1" applyAlignment="1">
      <alignment horizontal="left" vertical="top" wrapText="1" shrinkToFit="1"/>
    </xf>
    <xf numFmtId="0" fontId="14" fillId="0" borderId="0" xfId="0" applyFont="1" applyAlignment="1">
      <alignment horizontal="left" vertical="center" wrapText="1" shrinkToFit="1"/>
    </xf>
    <xf numFmtId="0" fontId="14" fillId="0" borderId="0" xfId="0" applyFont="1" applyAlignment="1">
      <alignment horizontal="left" vertical="center" wrapText="1"/>
    </xf>
    <xf numFmtId="0" fontId="17" fillId="6" borderId="0" xfId="3" applyFont="1" applyFill="1" applyAlignment="1">
      <alignment horizontal="center" vertical="center"/>
    </xf>
    <xf numFmtId="0" fontId="24" fillId="7" borderId="1" xfId="0" applyFont="1" applyFill="1" applyBorder="1" applyAlignment="1">
      <alignment horizontal="center" vertical="center"/>
    </xf>
    <xf numFmtId="14" fontId="24" fillId="7" borderId="1" xfId="0" applyNumberFormat="1" applyFont="1" applyFill="1" applyBorder="1" applyAlignment="1">
      <alignment horizontal="center" vertical="center"/>
    </xf>
    <xf numFmtId="0" fontId="21" fillId="0" borderId="0" xfId="3" applyFont="1" applyAlignment="1">
      <alignment horizontal="center" vertical="center"/>
    </xf>
    <xf numFmtId="0" fontId="14" fillId="0" borderId="0" xfId="0" applyFont="1" applyAlignment="1">
      <alignment horizontal="left" vertical="center" wrapText="1"/>
    </xf>
    <xf numFmtId="0" fontId="24" fillId="7" borderId="1" xfId="0" applyFont="1" applyFill="1" applyBorder="1" applyAlignment="1">
      <alignment horizontal="center" vertical="center" wrapText="1"/>
    </xf>
    <xf numFmtId="0" fontId="24" fillId="7" borderId="3" xfId="0" applyFont="1" applyFill="1" applyBorder="1" applyAlignment="1">
      <alignment horizontal="center" vertical="center" shrinkToFit="1"/>
    </xf>
    <xf numFmtId="0" fontId="24" fillId="7" borderId="6" xfId="0" applyFont="1" applyFill="1" applyBorder="1" applyAlignment="1">
      <alignment horizontal="center" vertical="center" shrinkToFit="1"/>
    </xf>
    <xf numFmtId="0" fontId="25" fillId="6" borderId="1" xfId="4" applyFont="1" applyFill="1" applyBorder="1" applyAlignment="1" applyProtection="1">
      <alignment horizontal="center" vertical="center"/>
      <protection hidden="1"/>
    </xf>
    <xf numFmtId="0" fontId="25" fillId="9" borderId="3" xfId="4" applyFont="1" applyFill="1" applyBorder="1" applyAlignment="1" applyProtection="1">
      <alignment horizontal="center" vertical="center"/>
      <protection hidden="1"/>
    </xf>
    <xf numFmtId="0" fontId="25" fillId="9" borderId="16" xfId="4" applyFont="1" applyFill="1" applyBorder="1" applyAlignment="1" applyProtection="1">
      <alignment horizontal="center" vertical="center"/>
      <protection hidden="1"/>
    </xf>
    <xf numFmtId="0" fontId="25" fillId="9" borderId="6" xfId="4" applyFont="1" applyFill="1" applyBorder="1" applyAlignment="1" applyProtection="1">
      <alignment horizontal="center" vertical="center"/>
      <protection hidden="1"/>
    </xf>
    <xf numFmtId="0" fontId="28" fillId="10" borderId="9" xfId="4" applyFont="1" applyFill="1" applyBorder="1" applyAlignment="1" applyProtection="1">
      <alignment horizontal="center" vertical="center"/>
      <protection hidden="1"/>
    </xf>
    <xf numFmtId="0" fontId="28" fillId="10" borderId="4" xfId="4" applyFont="1" applyFill="1" applyBorder="1" applyAlignment="1" applyProtection="1">
      <alignment horizontal="center" vertical="center"/>
      <protection hidden="1"/>
    </xf>
    <xf numFmtId="0" fontId="28" fillId="10" borderId="10" xfId="4" applyFont="1" applyFill="1" applyBorder="1" applyAlignment="1" applyProtection="1">
      <alignment horizontal="center" vertical="center"/>
      <protection hidden="1"/>
    </xf>
    <xf numFmtId="0" fontId="28" fillId="10" borderId="14" xfId="4" applyFont="1" applyFill="1" applyBorder="1" applyAlignment="1" applyProtection="1">
      <alignment horizontal="center" vertical="center"/>
      <protection hidden="1"/>
    </xf>
    <xf numFmtId="0" fontId="28" fillId="10" borderId="8" xfId="4" applyFont="1" applyFill="1" applyBorder="1" applyAlignment="1" applyProtection="1">
      <alignment horizontal="center" vertical="center"/>
      <protection hidden="1"/>
    </xf>
    <xf numFmtId="0" fontId="28" fillId="10" borderId="15" xfId="4" applyFont="1" applyFill="1" applyBorder="1" applyAlignment="1" applyProtection="1">
      <alignment horizontal="center" vertical="center"/>
      <protection hidden="1"/>
    </xf>
    <xf numFmtId="0" fontId="28" fillId="11" borderId="11" xfId="4" applyFont="1" applyFill="1" applyBorder="1" applyAlignment="1" applyProtection="1">
      <alignment horizontal="center" vertical="center"/>
      <protection hidden="1"/>
    </xf>
    <xf numFmtId="0" fontId="28" fillId="11" borderId="12" xfId="4" applyFont="1" applyFill="1" applyBorder="1" applyAlignment="1" applyProtection="1">
      <alignment horizontal="center" vertical="center"/>
      <protection hidden="1"/>
    </xf>
    <xf numFmtId="0" fontId="28" fillId="9" borderId="9" xfId="4" applyFont="1" applyFill="1" applyBorder="1" applyAlignment="1" applyProtection="1">
      <alignment horizontal="center" vertical="center" wrapText="1"/>
      <protection hidden="1"/>
    </xf>
    <xf numFmtId="0" fontId="28" fillId="9" borderId="10" xfId="4" applyFont="1" applyFill="1" applyBorder="1" applyAlignment="1" applyProtection="1">
      <alignment horizontal="center" vertical="center" wrapText="1"/>
      <protection hidden="1"/>
    </xf>
    <xf numFmtId="0" fontId="28" fillId="9" borderId="13" xfId="4" applyFont="1" applyFill="1" applyBorder="1" applyAlignment="1" applyProtection="1">
      <alignment horizontal="center" vertical="center" wrapText="1"/>
      <protection hidden="1"/>
    </xf>
    <xf numFmtId="0" fontId="28" fillId="9" borderId="18" xfId="4" applyFont="1" applyFill="1" applyBorder="1" applyAlignment="1" applyProtection="1">
      <alignment horizontal="center" vertical="center" wrapText="1"/>
      <protection hidden="1"/>
    </xf>
    <xf numFmtId="0" fontId="28" fillId="9" borderId="14" xfId="4" applyFont="1" applyFill="1" applyBorder="1" applyAlignment="1" applyProtection="1">
      <alignment horizontal="center" vertical="center" wrapText="1"/>
      <protection hidden="1"/>
    </xf>
    <xf numFmtId="0" fontId="28" fillId="9" borderId="15" xfId="4" applyFont="1" applyFill="1" applyBorder="1" applyAlignment="1" applyProtection="1">
      <alignment horizontal="center" vertical="center" wrapText="1"/>
      <protection hidden="1"/>
    </xf>
    <xf numFmtId="0" fontId="28" fillId="11" borderId="17" xfId="4" applyFont="1" applyFill="1" applyBorder="1" applyAlignment="1" applyProtection="1">
      <alignment horizontal="center" vertical="center"/>
      <protection hidden="1"/>
    </xf>
    <xf numFmtId="0" fontId="17" fillId="0" borderId="8" xfId="3" applyFont="1" applyBorder="1" applyAlignment="1" applyProtection="1">
      <alignment horizontal="center" vertical="center"/>
      <protection hidden="1"/>
    </xf>
    <xf numFmtId="0" fontId="25" fillId="6" borderId="9" xfId="4" applyFont="1" applyFill="1" applyBorder="1" applyAlignment="1" applyProtection="1">
      <alignment horizontal="center" vertical="center"/>
      <protection hidden="1"/>
    </xf>
    <xf numFmtId="0" fontId="25" fillId="6" borderId="10" xfId="4" applyFont="1" applyFill="1" applyBorder="1" applyAlignment="1" applyProtection="1">
      <alignment horizontal="center" vertical="center"/>
      <protection hidden="1"/>
    </xf>
    <xf numFmtId="0" fontId="25" fillId="6" borderId="14" xfId="4" applyFont="1" applyFill="1" applyBorder="1" applyAlignment="1" applyProtection="1">
      <alignment horizontal="center" vertical="center"/>
      <protection hidden="1"/>
    </xf>
    <xf numFmtId="0" fontId="25" fillId="6" borderId="15" xfId="4" applyFont="1" applyFill="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17" xfId="0" applyFont="1" applyBorder="1" applyAlignment="1" applyProtection="1">
      <alignment horizontal="center" vertical="center"/>
      <protection hidden="1"/>
    </xf>
    <xf numFmtId="0" fontId="34" fillId="0" borderId="11" xfId="4" applyFont="1" applyBorder="1" applyAlignment="1" applyProtection="1">
      <alignment horizontal="center" vertical="center"/>
      <protection locked="0" hidden="1"/>
    </xf>
    <xf numFmtId="0" fontId="34" fillId="0" borderId="12" xfId="4" applyFont="1" applyBorder="1" applyAlignment="1" applyProtection="1">
      <alignment horizontal="center" vertical="center"/>
      <protection locked="0" hidden="1"/>
    </xf>
    <xf numFmtId="0" fontId="34" fillId="0" borderId="17" xfId="4" applyFont="1" applyBorder="1" applyAlignment="1" applyProtection="1">
      <alignment horizontal="center" vertical="center"/>
      <protection locked="0" hidden="1"/>
    </xf>
    <xf numFmtId="0" fontId="33" fillId="3" borderId="1" xfId="0" applyFont="1" applyFill="1" applyBorder="1" applyAlignment="1" applyProtection="1">
      <alignment horizontal="center" vertical="center"/>
      <protection hidden="1"/>
    </xf>
    <xf numFmtId="0" fontId="33" fillId="2" borderId="1" xfId="0" applyFont="1" applyFill="1" applyBorder="1" applyAlignment="1" applyProtection="1">
      <alignment horizontal="center" vertical="center"/>
      <protection hidden="1"/>
    </xf>
    <xf numFmtId="0" fontId="3" fillId="3" borderId="11"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1" xfId="0" applyFont="1" applyFill="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21" fillId="0" borderId="0" xfId="3" applyFont="1" applyFill="1" applyAlignment="1" applyProtection="1">
      <alignment horizontal="left" vertical="center"/>
      <protection hidden="1"/>
    </xf>
    <xf numFmtId="0" fontId="31" fillId="3" borderId="0" xfId="3" applyFont="1" applyFill="1" applyBorder="1" applyAlignment="1" applyProtection="1">
      <alignment horizontal="center" vertical="center"/>
      <protection hidden="1"/>
    </xf>
    <xf numFmtId="0" fontId="34" fillId="0" borderId="0" xfId="0" applyFont="1" applyAlignment="1" applyProtection="1">
      <alignment horizontal="left" vertical="center" shrinkToFit="1"/>
      <protection hidden="1"/>
    </xf>
    <xf numFmtId="0" fontId="34" fillId="0" borderId="11" xfId="4" applyFont="1" applyBorder="1" applyAlignment="1" applyProtection="1">
      <alignment horizontal="center" vertical="center" shrinkToFit="1"/>
      <protection locked="0" hidden="1"/>
    </xf>
    <xf numFmtId="0" fontId="34" fillId="0" borderId="12" xfId="4" applyFont="1" applyBorder="1" applyAlignment="1" applyProtection="1">
      <alignment horizontal="center" vertical="center" shrinkToFit="1"/>
      <protection locked="0" hidden="1"/>
    </xf>
    <xf numFmtId="0" fontId="34" fillId="0" borderId="17" xfId="4" applyFont="1" applyBorder="1" applyAlignment="1" applyProtection="1">
      <alignment horizontal="center" vertical="center" shrinkToFit="1"/>
      <protection locked="0" hidden="1"/>
    </xf>
    <xf numFmtId="0" fontId="21" fillId="6" borderId="0" xfId="3" applyFont="1" applyFill="1" applyAlignment="1" applyProtection="1">
      <alignment horizontal="left" vertical="center"/>
      <protection hidden="1"/>
    </xf>
    <xf numFmtId="0" fontId="16" fillId="18" borderId="0" xfId="7" applyFont="1" applyFill="1" applyAlignment="1">
      <alignment vertical="top"/>
    </xf>
    <xf numFmtId="0" fontId="18" fillId="20" borderId="3" xfId="0" applyFont="1" applyFill="1" applyBorder="1" applyAlignment="1">
      <alignment horizontal="center" vertical="center"/>
    </xf>
    <xf numFmtId="0" fontId="18" fillId="20" borderId="6" xfId="0" applyFont="1" applyFill="1" applyBorder="1" applyAlignment="1">
      <alignment horizontal="center" vertical="center"/>
    </xf>
    <xf numFmtId="0" fontId="3" fillId="6" borderId="3" xfId="0" applyFont="1" applyFill="1" applyBorder="1" applyAlignment="1">
      <alignment horizontal="center" vertical="center"/>
    </xf>
    <xf numFmtId="0" fontId="3" fillId="6" borderId="6" xfId="0" applyFont="1" applyFill="1" applyBorder="1" applyAlignment="1">
      <alignment horizontal="center" vertical="center"/>
    </xf>
    <xf numFmtId="0" fontId="18" fillId="20" borderId="11" xfId="0" applyFont="1" applyFill="1" applyBorder="1" applyAlignment="1">
      <alignment horizontal="center" vertical="center"/>
    </xf>
    <xf numFmtId="0" fontId="18" fillId="20" borderId="17" xfId="0" applyFont="1" applyFill="1" applyBorder="1" applyAlignment="1">
      <alignment horizontal="center" vertical="center"/>
    </xf>
    <xf numFmtId="0" fontId="3" fillId="6" borderId="1" xfId="0" applyFont="1" applyFill="1" applyBorder="1" applyAlignment="1">
      <alignment horizontal="center" vertical="center"/>
    </xf>
  </cellXfs>
  <cellStyles count="8">
    <cellStyle name="タイトル 2" xfId="7" xr:uid="{89DED8C7-4515-4929-92A6-15351FFAB366}"/>
    <cellStyle name="ハイパーリンク" xfId="3" builtinId="8"/>
    <cellStyle name="桁区切り" xfId="1" builtinId="6"/>
    <cellStyle name="標準" xfId="0" builtinId="0"/>
    <cellStyle name="標準 2" xfId="5" xr:uid="{ABFB1A65-AB07-48FD-9A50-EE5CBA55B544}"/>
    <cellStyle name="標準 2 2" xfId="2" xr:uid="{6E5ECF5C-4828-40B0-B6C5-A825FF440CF7}"/>
    <cellStyle name="標準 2 6" xfId="6" xr:uid="{A22328D4-6585-4E1D-825F-32AE4F615B8E}"/>
    <cellStyle name="標準 5 2" xfId="4" xr:uid="{D3CECFBF-5086-40BF-A517-3A5712B11401}"/>
  </cellStyles>
  <dxfs count="14">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14996795556505021"/>
        </patternFill>
      </fill>
    </dxf>
    <dxf>
      <font>
        <color rgb="FFFF0000"/>
      </font>
    </dxf>
    <dxf>
      <fill>
        <patternFill>
          <bgColor theme="0" tint="-0.14996795556505021"/>
        </patternFill>
      </fill>
    </dxf>
    <dxf>
      <fill>
        <patternFill>
          <bgColor theme="0" tint="-0.14996795556505021"/>
        </patternFill>
      </fill>
    </dxf>
    <dxf>
      <font>
        <color rgb="FFFF0000"/>
      </font>
    </dxf>
    <dxf>
      <fill>
        <patternFill>
          <bgColor theme="0" tint="-0.14996795556505021"/>
        </patternFill>
      </fill>
    </dxf>
    <dxf>
      <font>
        <b/>
        <i val="0"/>
        <color rgb="FFFF0000"/>
      </font>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343640</xdr:colOff>
      <xdr:row>35</xdr:row>
      <xdr:rowOff>0</xdr:rowOff>
    </xdr:from>
    <xdr:to>
      <xdr:col>17</xdr:col>
      <xdr:colOff>537882</xdr:colOff>
      <xdr:row>55</xdr:row>
      <xdr:rowOff>19788</xdr:rowOff>
    </xdr:to>
    <xdr:grpSp>
      <xdr:nvGrpSpPr>
        <xdr:cNvPr id="2" name="グループ化 1">
          <a:extLst>
            <a:ext uri="{FF2B5EF4-FFF2-40B4-BE49-F238E27FC236}">
              <a16:creationId xmlns:a16="http://schemas.microsoft.com/office/drawing/2014/main" id="{4BF95424-AFCC-42D4-91ED-49748EAD9BE3}"/>
            </a:ext>
          </a:extLst>
        </xdr:cNvPr>
        <xdr:cNvGrpSpPr/>
      </xdr:nvGrpSpPr>
      <xdr:grpSpPr>
        <a:xfrm>
          <a:off x="343640" y="7162800"/>
          <a:ext cx="11519467" cy="4020288"/>
          <a:chOff x="343640" y="7205382"/>
          <a:chExt cx="11422537" cy="4034118"/>
        </a:xfrm>
      </xdr:grpSpPr>
      <xdr:pic>
        <xdr:nvPicPr>
          <xdr:cNvPr id="3" name="図 2">
            <a:extLst>
              <a:ext uri="{FF2B5EF4-FFF2-40B4-BE49-F238E27FC236}">
                <a16:creationId xmlns:a16="http://schemas.microsoft.com/office/drawing/2014/main" id="{3921C81C-09A5-45DA-8ED7-51F0FE158E55}"/>
              </a:ext>
            </a:extLst>
          </xdr:cNvPr>
          <xdr:cNvPicPr>
            <a:picLocks noChangeAspect="1"/>
          </xdr:cNvPicPr>
        </xdr:nvPicPr>
        <xdr:blipFill rotWithShape="1">
          <a:blip xmlns:r="http://schemas.openxmlformats.org/officeDocument/2006/relationships" r:embed="rId1"/>
          <a:srcRect b="25576"/>
          <a:stretch/>
        </xdr:blipFill>
        <xdr:spPr>
          <a:xfrm>
            <a:off x="343640" y="7620001"/>
            <a:ext cx="10257125" cy="3619499"/>
          </a:xfrm>
          <a:prstGeom prst="rect">
            <a:avLst/>
          </a:prstGeom>
        </xdr:spPr>
      </xdr:pic>
      <xdr:grpSp>
        <xdr:nvGrpSpPr>
          <xdr:cNvPr id="4" name="グループ化 3">
            <a:extLst>
              <a:ext uri="{FF2B5EF4-FFF2-40B4-BE49-F238E27FC236}">
                <a16:creationId xmlns:a16="http://schemas.microsoft.com/office/drawing/2014/main" id="{58A33ADB-33FA-46F8-B438-CF4FFD5E0769}"/>
              </a:ext>
            </a:extLst>
          </xdr:cNvPr>
          <xdr:cNvGrpSpPr/>
        </xdr:nvGrpSpPr>
        <xdr:grpSpPr>
          <a:xfrm>
            <a:off x="347382" y="7205382"/>
            <a:ext cx="11418795" cy="3581421"/>
            <a:chOff x="347382" y="9625853"/>
            <a:chExt cx="11418795" cy="3581421"/>
          </a:xfrm>
        </xdr:grpSpPr>
        <xdr:sp macro="" textlink="">
          <xdr:nvSpPr>
            <xdr:cNvPr id="5" name="テキスト ボックス 7">
              <a:extLst>
                <a:ext uri="{FF2B5EF4-FFF2-40B4-BE49-F238E27FC236}">
                  <a16:creationId xmlns:a16="http://schemas.microsoft.com/office/drawing/2014/main" id="{913F751C-957F-4A36-B824-8157D295C2A5}"/>
                </a:ext>
              </a:extLst>
            </xdr:cNvPr>
            <xdr:cNvSpPr txBox="1"/>
          </xdr:nvSpPr>
          <xdr:spPr>
            <a:xfrm>
              <a:off x="347382" y="9625853"/>
              <a:ext cx="2050677" cy="325217"/>
            </a:xfrm>
            <a:prstGeom prst="rect">
              <a:avLst/>
            </a:prstGeom>
            <a:solidFill>
              <a:srgbClr val="FF0000"/>
            </a:solidFill>
            <a:ln w="19050">
              <a:no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solidFill>
                    <a:schemeClr val="bg1"/>
                  </a:solidFill>
                  <a:latin typeface="Meiryo UI" panose="020B0604030504040204" pitchFamily="50" charset="-128"/>
                  <a:ea typeface="Meiryo UI" panose="020B0604030504040204" pitchFamily="50" charset="-128"/>
                </a:rPr>
                <a:t>②</a:t>
              </a:r>
              <a:r>
                <a:rPr kumimoji="1" lang="en-US" altLang="ja-JP" sz="1100" b="1">
                  <a:solidFill>
                    <a:schemeClr val="bg1"/>
                  </a:solidFill>
                  <a:latin typeface="Meiryo UI" panose="020B0604030504040204" pitchFamily="50" charset="-128"/>
                  <a:ea typeface="Meiryo UI" panose="020B0604030504040204" pitchFamily="50" charset="-128"/>
                </a:rPr>
                <a:t>-1.</a:t>
              </a:r>
              <a:r>
                <a:rPr kumimoji="1" lang="ja-JP" altLang="en-US" sz="1100" b="1">
                  <a:solidFill>
                    <a:schemeClr val="bg1"/>
                  </a:solidFill>
                  <a:latin typeface="Meiryo UI" panose="020B0604030504040204" pitchFamily="50" charset="-128"/>
                  <a:ea typeface="Meiryo UI" panose="020B0604030504040204" pitchFamily="50" charset="-128"/>
                </a:rPr>
                <a:t>製品名から調べる場合</a:t>
              </a:r>
              <a:endParaRPr kumimoji="1" lang="en-US" altLang="ja-JP" sz="1100" b="1">
                <a:solidFill>
                  <a:schemeClr val="bg1"/>
                </a:solidFill>
                <a:latin typeface="Meiryo UI" panose="020B0604030504040204" pitchFamily="50" charset="-128"/>
                <a:ea typeface="Meiryo UI" panose="020B0604030504040204" pitchFamily="50" charset="-128"/>
              </a:endParaRPr>
            </a:p>
          </xdr:txBody>
        </xdr:sp>
        <xdr:sp macro="" textlink="">
          <xdr:nvSpPr>
            <xdr:cNvPr id="6" name="テキスト ボックス 12">
              <a:extLst>
                <a:ext uri="{FF2B5EF4-FFF2-40B4-BE49-F238E27FC236}">
                  <a16:creationId xmlns:a16="http://schemas.microsoft.com/office/drawing/2014/main" id="{E7D172D4-1823-4E92-A6DD-969D525CE908}"/>
                </a:ext>
              </a:extLst>
            </xdr:cNvPr>
            <xdr:cNvSpPr txBox="1"/>
          </xdr:nvSpPr>
          <xdr:spPr>
            <a:xfrm>
              <a:off x="5759824" y="12183404"/>
              <a:ext cx="6006353" cy="1023870"/>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b="1">
                  <a:solidFill>
                    <a:schemeClr val="tx1"/>
                  </a:solidFill>
                  <a:latin typeface="Meiryo UI" panose="020B0604030504040204" pitchFamily="50" charset="-128"/>
                  <a:ea typeface="Meiryo UI" panose="020B0604030504040204" pitchFamily="50" charset="-128"/>
                </a:rPr>
                <a:t>調べ方のポイント</a:t>
              </a:r>
              <a:endParaRPr kumimoji="1" lang="en-US" altLang="ja-JP" sz="1100" b="1">
                <a:solidFill>
                  <a:schemeClr val="tx1"/>
                </a:solidFill>
                <a:latin typeface="Meiryo UI" panose="020B0604030504040204" pitchFamily="50" charset="-128"/>
                <a:ea typeface="Meiryo UI" panose="020B0604030504040204" pitchFamily="50" charset="-128"/>
              </a:endParaRPr>
            </a:p>
            <a:p>
              <a:r>
                <a:rPr kumimoji="1" lang="ja-JP" altLang="en-US" sz="1100">
                  <a:solidFill>
                    <a:schemeClr val="tx1"/>
                  </a:solidFill>
                  <a:latin typeface="Meiryo UI" panose="020B0604030504040204" pitchFamily="50" charset="-128"/>
                  <a:ea typeface="Meiryo UI" panose="020B0604030504040204" pitchFamily="50" charset="-128"/>
                </a:rPr>
                <a:t>各グレードに対応するガラスを調べる場合は</a:t>
              </a:r>
              <a:r>
                <a:rPr kumimoji="1" lang="en-US" altLang="ja-JP" sz="1100">
                  <a:solidFill>
                    <a:schemeClr val="tx1"/>
                  </a:solidFill>
                  <a:latin typeface="Meiryo UI" panose="020B0604030504040204" pitchFamily="50" charset="-128"/>
                  <a:ea typeface="Meiryo UI" panose="020B0604030504040204" pitchFamily="50" charset="-128"/>
                </a:rPr>
                <a:t>B</a:t>
              </a:r>
              <a:r>
                <a:rPr kumimoji="1" lang="ja-JP" altLang="en-US" sz="1100">
                  <a:solidFill>
                    <a:schemeClr val="tx1"/>
                  </a:solidFill>
                  <a:latin typeface="Meiryo UI" panose="020B0604030504040204" pitchFamily="50" charset="-128"/>
                  <a:ea typeface="Meiryo UI" panose="020B0604030504040204" pitchFamily="50" charset="-128"/>
                </a:rPr>
                <a:t>列の「性能区分」または</a:t>
              </a:r>
              <a:r>
                <a:rPr kumimoji="1" lang="en-US" altLang="ja-JP" sz="1100">
                  <a:solidFill>
                    <a:schemeClr val="tx1"/>
                  </a:solidFill>
                  <a:latin typeface="Meiryo UI" panose="020B0604030504040204" pitchFamily="50" charset="-128"/>
                  <a:ea typeface="Meiryo UI" panose="020B0604030504040204" pitchFamily="50" charset="-128"/>
                </a:rPr>
                <a:t>C</a:t>
              </a:r>
              <a:r>
                <a:rPr kumimoji="1" lang="ja-JP" altLang="en-US" sz="1100">
                  <a:solidFill>
                    <a:schemeClr val="tx1"/>
                  </a:solidFill>
                  <a:latin typeface="Meiryo UI" panose="020B0604030504040204" pitchFamily="50" charset="-128"/>
                  <a:ea typeface="Meiryo UI" panose="020B0604030504040204" pitchFamily="50" charset="-128"/>
                </a:rPr>
                <a:t>列の「</a:t>
              </a:r>
              <a:r>
                <a:rPr kumimoji="1" lang="en-US" altLang="ja-JP" sz="1100">
                  <a:solidFill>
                    <a:schemeClr val="tx1"/>
                  </a:solidFill>
                  <a:latin typeface="Meiryo UI" panose="020B0604030504040204" pitchFamily="50" charset="-128"/>
                  <a:ea typeface="Meiryo UI" panose="020B0604030504040204" pitchFamily="50" charset="-128"/>
                </a:rPr>
                <a:t>Uw</a:t>
              </a:r>
              <a:r>
                <a:rPr kumimoji="1" lang="ja-JP" altLang="en-US" sz="1100">
                  <a:solidFill>
                    <a:schemeClr val="tx1"/>
                  </a:solidFill>
                  <a:latin typeface="Meiryo UI" panose="020B0604030504040204" pitchFamily="50" charset="-128"/>
                  <a:ea typeface="Meiryo UI" panose="020B0604030504040204" pitchFamily="50" charset="-128"/>
                </a:rPr>
                <a:t>」でフィルター、</a:t>
              </a:r>
              <a:endParaRPr kumimoji="1" lang="en-US" altLang="ja-JP" sz="1100">
                <a:solidFill>
                  <a:schemeClr val="tx1"/>
                </a:solidFill>
                <a:latin typeface="Meiryo UI" panose="020B0604030504040204" pitchFamily="50" charset="-128"/>
                <a:ea typeface="Meiryo UI" panose="020B0604030504040204" pitchFamily="50" charset="-128"/>
              </a:endParaRPr>
            </a:p>
            <a:p>
              <a:r>
                <a:rPr kumimoji="1" lang="ja-JP" altLang="en-US" sz="1100">
                  <a:solidFill>
                    <a:schemeClr val="tx1"/>
                  </a:solidFill>
                  <a:latin typeface="Meiryo UI" panose="020B0604030504040204" pitchFamily="50" charset="-128"/>
                  <a:ea typeface="Meiryo UI" panose="020B0604030504040204" pitchFamily="50" charset="-128"/>
                </a:rPr>
                <a:t>利用したいガラスがどのグレードになるか調べる場合は</a:t>
              </a:r>
              <a:r>
                <a:rPr kumimoji="1" lang="en-US" altLang="ja-JP" sz="1100">
                  <a:solidFill>
                    <a:schemeClr val="tx1"/>
                  </a:solidFill>
                  <a:latin typeface="Meiryo UI" panose="020B0604030504040204" pitchFamily="50" charset="-128"/>
                  <a:ea typeface="Meiryo UI" panose="020B0604030504040204" pitchFamily="50" charset="-128"/>
                </a:rPr>
                <a:t>E</a:t>
              </a:r>
              <a:r>
                <a:rPr kumimoji="1" lang="ja-JP" altLang="en-US" sz="1100">
                  <a:solidFill>
                    <a:schemeClr val="tx1"/>
                  </a:solidFill>
                  <a:latin typeface="Meiryo UI" panose="020B0604030504040204" pitchFamily="50" charset="-128"/>
                  <a:ea typeface="Meiryo UI" panose="020B0604030504040204" pitchFamily="50" charset="-128"/>
                </a:rPr>
                <a:t>～</a:t>
              </a:r>
              <a:r>
                <a:rPr kumimoji="1" lang="en-US" altLang="ja-JP" sz="1100">
                  <a:solidFill>
                    <a:schemeClr val="tx1"/>
                  </a:solidFill>
                  <a:latin typeface="Meiryo UI" panose="020B0604030504040204" pitchFamily="50" charset="-128"/>
                  <a:ea typeface="Meiryo UI" panose="020B0604030504040204" pitchFamily="50" charset="-128"/>
                </a:rPr>
                <a:t>P</a:t>
              </a:r>
              <a:r>
                <a:rPr kumimoji="1" lang="ja-JP" altLang="en-US" sz="1100">
                  <a:solidFill>
                    <a:schemeClr val="tx1"/>
                  </a:solidFill>
                  <a:latin typeface="Meiryo UI" panose="020B0604030504040204" pitchFamily="50" charset="-128"/>
                  <a:ea typeface="Meiryo UI" panose="020B0604030504040204" pitchFamily="50" charset="-128"/>
                </a:rPr>
                <a:t>列の各ガラス情報でフィルターをかけてください</a:t>
              </a:r>
              <a:endParaRPr kumimoji="1" lang="en-US" altLang="ja-JP" sz="1100">
                <a:solidFill>
                  <a:schemeClr val="tx1"/>
                </a:solidFill>
                <a:latin typeface="Meiryo UI" panose="020B0604030504040204" pitchFamily="50" charset="-128"/>
                <a:ea typeface="Meiryo UI" panose="020B0604030504040204" pitchFamily="50" charset="-128"/>
              </a:endParaRPr>
            </a:p>
            <a:p>
              <a:r>
                <a:rPr lang="en-US" altLang="ja-JP" sz="1100">
                  <a:solidFill>
                    <a:schemeClr val="tx1"/>
                  </a:solidFill>
                  <a:latin typeface="Meiryo UI" panose="020B0604030504040204" pitchFamily="50" charset="-128"/>
                  <a:ea typeface="Meiryo UI" panose="020B0604030504040204" pitchFamily="50" charset="-128"/>
                </a:rPr>
                <a:t>※B</a:t>
              </a:r>
              <a:r>
                <a:rPr lang="ja-JP" altLang="en-US" sz="1100">
                  <a:solidFill>
                    <a:schemeClr val="tx1"/>
                  </a:solidFill>
                  <a:latin typeface="Meiryo UI" panose="020B0604030504040204" pitchFamily="50" charset="-128"/>
                  <a:ea typeface="Meiryo UI" panose="020B0604030504040204" pitchFamily="50" charset="-128"/>
                </a:rPr>
                <a:t>列のフィルターであらかじめ「－」を除外しておくとより見やすくなります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7" name="直線コネクタ 6">
              <a:extLst>
                <a:ext uri="{FF2B5EF4-FFF2-40B4-BE49-F238E27FC236}">
                  <a16:creationId xmlns:a16="http://schemas.microsoft.com/office/drawing/2014/main" id="{C42A2122-4639-40CE-BC68-EB9CBD7B3899}"/>
                </a:ext>
              </a:extLst>
            </xdr:cNvPr>
            <xdr:cNvCxnSpPr/>
          </xdr:nvCxnSpPr>
          <xdr:spPr>
            <a:xfrm flipH="1" flipV="1">
              <a:off x="2913529" y="11261912"/>
              <a:ext cx="459442" cy="100852"/>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6">
              <a:extLst>
                <a:ext uri="{FF2B5EF4-FFF2-40B4-BE49-F238E27FC236}">
                  <a16:creationId xmlns:a16="http://schemas.microsoft.com/office/drawing/2014/main" id="{62410E82-AE21-4F54-9D62-ED9718303B1B}"/>
                </a:ext>
              </a:extLst>
            </xdr:cNvPr>
            <xdr:cNvSpPr txBox="1"/>
          </xdr:nvSpPr>
          <xdr:spPr>
            <a:xfrm>
              <a:off x="3272971" y="11175938"/>
              <a:ext cx="2072236" cy="325217"/>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①製品名称と開閉形式を選択</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9" name="直線コネクタ 8">
              <a:extLst>
                <a:ext uri="{FF2B5EF4-FFF2-40B4-BE49-F238E27FC236}">
                  <a16:creationId xmlns:a16="http://schemas.microsoft.com/office/drawing/2014/main" id="{A809DE70-BCA1-4623-A49D-2EF1446C5896}"/>
                </a:ext>
              </a:extLst>
            </xdr:cNvPr>
            <xdr:cNvCxnSpPr/>
          </xdr:nvCxnSpPr>
          <xdr:spPr>
            <a:xfrm flipH="1" flipV="1">
              <a:off x="986118" y="12573001"/>
              <a:ext cx="544610" cy="242048"/>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10" name="テキスト ボックス 6">
              <a:extLst>
                <a:ext uri="{FF2B5EF4-FFF2-40B4-BE49-F238E27FC236}">
                  <a16:creationId xmlns:a16="http://schemas.microsoft.com/office/drawing/2014/main" id="{A85B2BC4-0A5A-4AA5-A4F2-F15C269CA5E4}"/>
                </a:ext>
              </a:extLst>
            </xdr:cNvPr>
            <xdr:cNvSpPr txBox="1"/>
          </xdr:nvSpPr>
          <xdr:spPr>
            <a:xfrm>
              <a:off x="1329872" y="12489368"/>
              <a:ext cx="2614599" cy="558102"/>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②一覧表の各ガラスと組み合わせた場合の</a:t>
              </a:r>
              <a:endParaRPr lang="en-US" altLang="ja-JP" sz="1100">
                <a:solidFill>
                  <a:schemeClr val="tx1"/>
                </a:solidFill>
                <a:latin typeface="Meiryo UI" panose="020B0604030504040204" pitchFamily="50" charset="-128"/>
                <a:ea typeface="Meiryo UI" panose="020B0604030504040204" pitchFamily="50" charset="-128"/>
              </a:endParaRPr>
            </a:p>
            <a:p>
              <a:r>
                <a:rPr lang="ja-JP" altLang="en-US" sz="1100">
                  <a:solidFill>
                    <a:schemeClr val="tx1"/>
                  </a:solidFill>
                  <a:latin typeface="Meiryo UI" panose="020B0604030504040204" pitchFamily="50" charset="-128"/>
                  <a:ea typeface="Meiryo UI" panose="020B0604030504040204" pitchFamily="50" charset="-128"/>
                </a:rPr>
                <a:t>開口部グレードが表示されます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grpSp>
    </xdr:grpSp>
    <xdr:clientData/>
  </xdr:twoCellAnchor>
  <xdr:twoCellAnchor>
    <xdr:from>
      <xdr:col>1</xdr:col>
      <xdr:colOff>0</xdr:colOff>
      <xdr:row>57</xdr:row>
      <xdr:rowOff>0</xdr:rowOff>
    </xdr:from>
    <xdr:to>
      <xdr:col>16</xdr:col>
      <xdr:colOff>1</xdr:colOff>
      <xdr:row>76</xdr:row>
      <xdr:rowOff>100586</xdr:rowOff>
    </xdr:to>
    <xdr:grpSp>
      <xdr:nvGrpSpPr>
        <xdr:cNvPr id="11" name="グループ化 10">
          <a:extLst>
            <a:ext uri="{FF2B5EF4-FFF2-40B4-BE49-F238E27FC236}">
              <a16:creationId xmlns:a16="http://schemas.microsoft.com/office/drawing/2014/main" id="{96B42A8F-0A38-47FB-9EA8-733F477A4066}"/>
            </a:ext>
          </a:extLst>
        </xdr:cNvPr>
        <xdr:cNvGrpSpPr/>
      </xdr:nvGrpSpPr>
      <xdr:grpSpPr>
        <a:xfrm>
          <a:off x="352425" y="11563350"/>
          <a:ext cx="10287001" cy="3901061"/>
          <a:chOff x="347382" y="11642912"/>
          <a:chExt cx="10253384" cy="3932998"/>
        </a:xfrm>
      </xdr:grpSpPr>
      <xdr:pic>
        <xdr:nvPicPr>
          <xdr:cNvPr id="12" name="図 11">
            <a:extLst>
              <a:ext uri="{FF2B5EF4-FFF2-40B4-BE49-F238E27FC236}">
                <a16:creationId xmlns:a16="http://schemas.microsoft.com/office/drawing/2014/main" id="{D8F29301-6320-47F6-A179-E84F992D8D20}"/>
              </a:ext>
            </a:extLst>
          </xdr:cNvPr>
          <xdr:cNvPicPr>
            <a:picLocks noChangeAspect="1"/>
          </xdr:cNvPicPr>
        </xdr:nvPicPr>
        <xdr:blipFill rotWithShape="1">
          <a:blip xmlns:r="http://schemas.openxmlformats.org/officeDocument/2006/relationships" r:embed="rId2"/>
          <a:srcRect b="30045"/>
          <a:stretch/>
        </xdr:blipFill>
        <xdr:spPr>
          <a:xfrm>
            <a:off x="389538" y="12091147"/>
            <a:ext cx="10211228" cy="3484763"/>
          </a:xfrm>
          <a:prstGeom prst="rect">
            <a:avLst/>
          </a:prstGeom>
        </xdr:spPr>
      </xdr:pic>
      <xdr:grpSp>
        <xdr:nvGrpSpPr>
          <xdr:cNvPr id="13" name="グループ化 12">
            <a:extLst>
              <a:ext uri="{FF2B5EF4-FFF2-40B4-BE49-F238E27FC236}">
                <a16:creationId xmlns:a16="http://schemas.microsoft.com/office/drawing/2014/main" id="{99992C48-9364-4DB0-BF44-819F93413590}"/>
              </a:ext>
            </a:extLst>
          </xdr:cNvPr>
          <xdr:cNvGrpSpPr/>
        </xdr:nvGrpSpPr>
        <xdr:grpSpPr>
          <a:xfrm>
            <a:off x="347382" y="11642912"/>
            <a:ext cx="6566647" cy="2991970"/>
            <a:chOff x="347382" y="14063382"/>
            <a:chExt cx="6566647" cy="2991970"/>
          </a:xfrm>
        </xdr:grpSpPr>
        <xdr:sp macro="" textlink="">
          <xdr:nvSpPr>
            <xdr:cNvPr id="14" name="テキスト ボックス 7">
              <a:extLst>
                <a:ext uri="{FF2B5EF4-FFF2-40B4-BE49-F238E27FC236}">
                  <a16:creationId xmlns:a16="http://schemas.microsoft.com/office/drawing/2014/main" id="{EBBE8F4F-30FF-4064-ADAB-7472E17EE75B}"/>
                </a:ext>
              </a:extLst>
            </xdr:cNvPr>
            <xdr:cNvSpPr txBox="1"/>
          </xdr:nvSpPr>
          <xdr:spPr>
            <a:xfrm>
              <a:off x="347382" y="14063382"/>
              <a:ext cx="2050677" cy="325217"/>
            </a:xfrm>
            <a:prstGeom prst="rect">
              <a:avLst/>
            </a:prstGeom>
            <a:solidFill>
              <a:srgbClr val="FF0000"/>
            </a:solidFill>
            <a:ln w="19050">
              <a:no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solidFill>
                    <a:schemeClr val="bg1"/>
                  </a:solidFill>
                  <a:latin typeface="Meiryo UI" panose="020B0604030504040204" pitchFamily="50" charset="-128"/>
                  <a:ea typeface="Meiryo UI" panose="020B0604030504040204" pitchFamily="50" charset="-128"/>
                </a:rPr>
                <a:t>②</a:t>
              </a:r>
              <a:r>
                <a:rPr kumimoji="1" lang="en-US" altLang="ja-JP" sz="1100" b="1">
                  <a:solidFill>
                    <a:schemeClr val="bg1"/>
                  </a:solidFill>
                  <a:latin typeface="Meiryo UI" panose="020B0604030504040204" pitchFamily="50" charset="-128"/>
                  <a:ea typeface="Meiryo UI" panose="020B0604030504040204" pitchFamily="50" charset="-128"/>
                </a:rPr>
                <a:t>-2.</a:t>
              </a:r>
              <a:r>
                <a:rPr kumimoji="1" lang="ja-JP" altLang="en-US" sz="1100" b="1">
                  <a:solidFill>
                    <a:schemeClr val="bg1"/>
                  </a:solidFill>
                  <a:latin typeface="Meiryo UI" panose="020B0604030504040204" pitchFamily="50" charset="-128"/>
                  <a:ea typeface="Meiryo UI" panose="020B0604030504040204" pitchFamily="50" charset="-128"/>
                </a:rPr>
                <a:t>製品型番から調べる場合</a:t>
              </a:r>
              <a:endParaRPr kumimoji="1" lang="en-US" altLang="ja-JP" sz="1100" b="1">
                <a:solidFill>
                  <a:schemeClr val="bg1"/>
                </a:solidFill>
                <a:latin typeface="Meiryo UI" panose="020B0604030504040204" pitchFamily="50" charset="-128"/>
                <a:ea typeface="Meiryo UI" panose="020B0604030504040204" pitchFamily="50" charset="-128"/>
              </a:endParaRPr>
            </a:p>
          </xdr:txBody>
        </xdr:sp>
        <xdr:cxnSp macro="">
          <xdr:nvCxnSpPr>
            <xdr:cNvPr id="15" name="直線コネクタ 14">
              <a:extLst>
                <a:ext uri="{FF2B5EF4-FFF2-40B4-BE49-F238E27FC236}">
                  <a16:creationId xmlns:a16="http://schemas.microsoft.com/office/drawing/2014/main" id="{94E6DD1F-D67C-4AC8-B1A6-7F230923A442}"/>
                </a:ext>
              </a:extLst>
            </xdr:cNvPr>
            <xdr:cNvCxnSpPr/>
          </xdr:nvCxnSpPr>
          <xdr:spPr>
            <a:xfrm flipH="1">
              <a:off x="2252382" y="16797618"/>
              <a:ext cx="750794" cy="257734"/>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テキスト ボックス 6">
              <a:extLst>
                <a:ext uri="{FF2B5EF4-FFF2-40B4-BE49-F238E27FC236}">
                  <a16:creationId xmlns:a16="http://schemas.microsoft.com/office/drawing/2014/main" id="{EF29C5DA-9D8A-4F07-AC73-FFAB94D64305}"/>
                </a:ext>
              </a:extLst>
            </xdr:cNvPr>
            <xdr:cNvSpPr txBox="1"/>
          </xdr:nvSpPr>
          <xdr:spPr>
            <a:xfrm>
              <a:off x="2847146" y="16667529"/>
              <a:ext cx="3125589" cy="325217"/>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②製品型番に適合するガラスに「○」が表示されます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17" name="直線コネクタ 16">
              <a:extLst>
                <a:ext uri="{FF2B5EF4-FFF2-40B4-BE49-F238E27FC236}">
                  <a16:creationId xmlns:a16="http://schemas.microsoft.com/office/drawing/2014/main" id="{4A88F668-2E62-4079-80BA-4ECF1930F56E}"/>
                </a:ext>
              </a:extLst>
            </xdr:cNvPr>
            <xdr:cNvCxnSpPr/>
          </xdr:nvCxnSpPr>
          <xdr:spPr>
            <a:xfrm flipH="1" flipV="1">
              <a:off x="5139019" y="15526871"/>
              <a:ext cx="459439" cy="224117"/>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18" name="テキスト ボックス 6">
              <a:extLst>
                <a:ext uri="{FF2B5EF4-FFF2-40B4-BE49-F238E27FC236}">
                  <a16:creationId xmlns:a16="http://schemas.microsoft.com/office/drawing/2014/main" id="{A341FD72-7EBB-4A8B-93CD-08C357974E4D}"/>
                </a:ext>
              </a:extLst>
            </xdr:cNvPr>
            <xdr:cNvSpPr txBox="1"/>
          </xdr:nvSpPr>
          <xdr:spPr>
            <a:xfrm>
              <a:off x="5498458" y="15586574"/>
              <a:ext cx="1415571" cy="325217"/>
            </a:xfrm>
            <a:prstGeom prst="rect">
              <a:avLst/>
            </a:prstGeom>
            <a:solidFill>
              <a:schemeClr val="bg1"/>
            </a:solidFill>
            <a:ln w="19050">
              <a:solidFill>
                <a:srgbClr val="FF0000"/>
              </a:solidFill>
            </a:ln>
          </xdr:spPr>
          <xdr:txBody>
            <a:bodyPr wrap="square" rtlCol="0" anchor="ctr">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①製品型番を入力</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grpSp>
    </xdr:grpSp>
    <xdr:clientData/>
  </xdr:twoCellAnchor>
  <xdr:twoCellAnchor>
    <xdr:from>
      <xdr:col>19</xdr:col>
      <xdr:colOff>470232</xdr:colOff>
      <xdr:row>35</xdr:row>
      <xdr:rowOff>0</xdr:rowOff>
    </xdr:from>
    <xdr:to>
      <xdr:col>34</xdr:col>
      <xdr:colOff>260639</xdr:colOff>
      <xdr:row>75</xdr:row>
      <xdr:rowOff>149751</xdr:rowOff>
    </xdr:to>
    <xdr:grpSp>
      <xdr:nvGrpSpPr>
        <xdr:cNvPr id="19" name="グループ化 18">
          <a:extLst>
            <a:ext uri="{FF2B5EF4-FFF2-40B4-BE49-F238E27FC236}">
              <a16:creationId xmlns:a16="http://schemas.microsoft.com/office/drawing/2014/main" id="{548A1388-7AB7-481F-A693-EA297CA976B5}"/>
            </a:ext>
          </a:extLst>
        </xdr:cNvPr>
        <xdr:cNvGrpSpPr/>
      </xdr:nvGrpSpPr>
      <xdr:grpSpPr>
        <a:xfrm>
          <a:off x="13167057" y="7162800"/>
          <a:ext cx="10077407" cy="8150751"/>
          <a:chOff x="13121673" y="7205382"/>
          <a:chExt cx="10043790" cy="8217987"/>
        </a:xfrm>
      </xdr:grpSpPr>
      <xdr:pic>
        <xdr:nvPicPr>
          <xdr:cNvPr id="20" name="図 19">
            <a:extLst>
              <a:ext uri="{FF2B5EF4-FFF2-40B4-BE49-F238E27FC236}">
                <a16:creationId xmlns:a16="http://schemas.microsoft.com/office/drawing/2014/main" id="{521411D6-5EF6-41A8-ACC4-9B27933A573D}"/>
              </a:ext>
            </a:extLst>
          </xdr:cNvPr>
          <xdr:cNvPicPr>
            <a:picLocks noChangeAspect="1"/>
          </xdr:cNvPicPr>
        </xdr:nvPicPr>
        <xdr:blipFill rotWithShape="1">
          <a:blip xmlns:r="http://schemas.openxmlformats.org/officeDocument/2006/relationships" r:embed="rId3"/>
          <a:srcRect b="25679"/>
          <a:stretch/>
        </xdr:blipFill>
        <xdr:spPr>
          <a:xfrm>
            <a:off x="13133294" y="7676030"/>
            <a:ext cx="7754058" cy="2756646"/>
          </a:xfrm>
          <a:prstGeom prst="rect">
            <a:avLst/>
          </a:prstGeom>
        </xdr:spPr>
      </xdr:pic>
      <xdr:grpSp>
        <xdr:nvGrpSpPr>
          <xdr:cNvPr id="21" name="グループ化 20">
            <a:extLst>
              <a:ext uri="{FF2B5EF4-FFF2-40B4-BE49-F238E27FC236}">
                <a16:creationId xmlns:a16="http://schemas.microsoft.com/office/drawing/2014/main" id="{51ABCF66-1BFE-4238-99BA-C3CC083B41CC}"/>
              </a:ext>
            </a:extLst>
          </xdr:cNvPr>
          <xdr:cNvGrpSpPr/>
        </xdr:nvGrpSpPr>
        <xdr:grpSpPr>
          <a:xfrm>
            <a:off x="13121673" y="7205382"/>
            <a:ext cx="10043790" cy="8217987"/>
            <a:chOff x="13121673" y="7205382"/>
            <a:chExt cx="10043790" cy="8217987"/>
          </a:xfrm>
        </xdr:grpSpPr>
        <xdr:pic>
          <xdr:nvPicPr>
            <xdr:cNvPr id="22" name="図 21">
              <a:extLst>
                <a:ext uri="{FF2B5EF4-FFF2-40B4-BE49-F238E27FC236}">
                  <a16:creationId xmlns:a16="http://schemas.microsoft.com/office/drawing/2014/main" id="{BA9CFCE8-0A23-4E1B-956A-36A32B26B5C4}"/>
                </a:ext>
              </a:extLst>
            </xdr:cNvPr>
            <xdr:cNvPicPr>
              <a:picLocks noChangeAspect="1"/>
            </xdr:cNvPicPr>
          </xdr:nvPicPr>
          <xdr:blipFill>
            <a:blip xmlns:r="http://schemas.openxmlformats.org/officeDocument/2006/relationships" r:embed="rId4"/>
            <a:stretch>
              <a:fillRect/>
            </a:stretch>
          </xdr:blipFill>
          <xdr:spPr>
            <a:xfrm>
              <a:off x="13323796" y="10623178"/>
              <a:ext cx="9841667" cy="4762498"/>
            </a:xfrm>
            <a:prstGeom prst="rect">
              <a:avLst/>
            </a:prstGeom>
          </xdr:spPr>
        </xdr:pic>
        <xdr:grpSp>
          <xdr:nvGrpSpPr>
            <xdr:cNvPr id="23" name="グループ化 22">
              <a:extLst>
                <a:ext uri="{FF2B5EF4-FFF2-40B4-BE49-F238E27FC236}">
                  <a16:creationId xmlns:a16="http://schemas.microsoft.com/office/drawing/2014/main" id="{53CDBC58-E4FC-470B-90BD-6E7C75D88370}"/>
                </a:ext>
              </a:extLst>
            </xdr:cNvPr>
            <xdr:cNvGrpSpPr/>
          </xdr:nvGrpSpPr>
          <xdr:grpSpPr>
            <a:xfrm>
              <a:off x="13121673" y="7205382"/>
              <a:ext cx="8723373" cy="8217987"/>
              <a:chOff x="13285785" y="7412182"/>
              <a:chExt cx="8846863" cy="8461783"/>
            </a:xfrm>
          </xdr:grpSpPr>
          <xdr:sp macro="" textlink="">
            <xdr:nvSpPr>
              <xdr:cNvPr id="24" name="正方形/長方形 23">
                <a:extLst>
                  <a:ext uri="{FF2B5EF4-FFF2-40B4-BE49-F238E27FC236}">
                    <a16:creationId xmlns:a16="http://schemas.microsoft.com/office/drawing/2014/main" id="{4FE5A1EC-EC4C-464B-9553-30F6618E4723}"/>
                  </a:ext>
                </a:extLst>
              </xdr:cNvPr>
              <xdr:cNvSpPr/>
            </xdr:nvSpPr>
            <xdr:spPr>
              <a:xfrm>
                <a:off x="14274033" y="15503562"/>
                <a:ext cx="1086515" cy="37040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5" name="テキスト ボックス 7">
                <a:extLst>
                  <a:ext uri="{FF2B5EF4-FFF2-40B4-BE49-F238E27FC236}">
                    <a16:creationId xmlns:a16="http://schemas.microsoft.com/office/drawing/2014/main" id="{78E73C5E-1B66-40B2-B12D-1B64E0596C89}"/>
                  </a:ext>
                </a:extLst>
              </xdr:cNvPr>
              <xdr:cNvSpPr txBox="1"/>
            </xdr:nvSpPr>
            <xdr:spPr>
              <a:xfrm>
                <a:off x="13285785" y="7412182"/>
                <a:ext cx="3699640" cy="332666"/>
              </a:xfrm>
              <a:prstGeom prst="rect">
                <a:avLst/>
              </a:prstGeom>
              <a:solidFill>
                <a:schemeClr val="tx1">
                  <a:lumMod val="65000"/>
                  <a:lumOff val="35000"/>
                </a:schemeClr>
              </a:solidFill>
              <a:ln w="19050">
                <a:no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1100" b="1">
                    <a:solidFill>
                      <a:schemeClr val="bg1"/>
                    </a:solidFill>
                    <a:latin typeface="Meiryo UI" panose="020B0604030504040204" pitchFamily="50" charset="-128"/>
                    <a:ea typeface="Meiryo UI" panose="020B0604030504040204" pitchFamily="50" charset="-128"/>
                  </a:rPr>
                  <a:t>補足）ガラス仕様の要件がガラス構成基準の場合</a:t>
                </a:r>
                <a:endParaRPr kumimoji="1" lang="en-US" altLang="ja-JP" sz="1100" b="1">
                  <a:solidFill>
                    <a:schemeClr val="bg1"/>
                  </a:solidFill>
                  <a:latin typeface="Meiryo UI" panose="020B0604030504040204" pitchFamily="50" charset="-128"/>
                  <a:ea typeface="Meiryo UI" panose="020B0604030504040204" pitchFamily="50" charset="-128"/>
                </a:endParaRPr>
              </a:p>
            </xdr:txBody>
          </xdr:sp>
          <xdr:grpSp>
            <xdr:nvGrpSpPr>
              <xdr:cNvPr id="26" name="グループ化 25">
                <a:extLst>
                  <a:ext uri="{FF2B5EF4-FFF2-40B4-BE49-F238E27FC236}">
                    <a16:creationId xmlns:a16="http://schemas.microsoft.com/office/drawing/2014/main" id="{21ED254F-5548-4AD1-B1D9-557158580C52}"/>
                  </a:ext>
                </a:extLst>
              </xdr:cNvPr>
              <xdr:cNvGrpSpPr/>
            </xdr:nvGrpSpPr>
            <xdr:grpSpPr>
              <a:xfrm>
                <a:off x="13873398" y="9150973"/>
                <a:ext cx="4096583" cy="1119487"/>
                <a:chOff x="14009403" y="9184484"/>
                <a:chExt cx="4087414" cy="1119892"/>
              </a:xfrm>
            </xdr:grpSpPr>
            <xdr:cxnSp macro="">
              <xdr:nvCxnSpPr>
                <xdr:cNvPr id="29" name="直線コネクタ 28">
                  <a:extLst>
                    <a:ext uri="{FF2B5EF4-FFF2-40B4-BE49-F238E27FC236}">
                      <a16:creationId xmlns:a16="http://schemas.microsoft.com/office/drawing/2014/main" id="{08F00EEE-BF40-481B-9E39-48FAFCFE0A67}"/>
                    </a:ext>
                  </a:extLst>
                </xdr:cNvPr>
                <xdr:cNvCxnSpPr/>
              </xdr:nvCxnSpPr>
              <xdr:spPr>
                <a:xfrm flipV="1">
                  <a:off x="16178900" y="9184484"/>
                  <a:ext cx="420584" cy="487383"/>
                </a:xfrm>
                <a:prstGeom prst="line">
                  <a:avLst/>
                </a:prstGeom>
                <a:solidFill>
                  <a:srgbClr val="FF0000"/>
                </a:solidFill>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30" name="テキスト ボックス 8">
                  <a:extLst>
                    <a:ext uri="{FF2B5EF4-FFF2-40B4-BE49-F238E27FC236}">
                      <a16:creationId xmlns:a16="http://schemas.microsoft.com/office/drawing/2014/main" id="{DBEE61F0-B710-4850-90F0-71E184FD882E}"/>
                    </a:ext>
                  </a:extLst>
                </xdr:cNvPr>
                <xdr:cNvSpPr txBox="1"/>
              </xdr:nvSpPr>
              <xdr:spPr>
                <a:xfrm>
                  <a:off x="14009403" y="9486304"/>
                  <a:ext cx="4087414" cy="818072"/>
                </a:xfrm>
                <a:prstGeom prst="rect">
                  <a:avLst/>
                </a:prstGeom>
                <a:solidFill>
                  <a:srgbClr val="FF0000"/>
                </a:solidFill>
                <a:ln w="19050">
                  <a:solidFill>
                    <a:srgbClr val="FF0000"/>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bg1"/>
                      </a:solidFill>
                      <a:latin typeface="Meiryo UI" panose="020B0604030504040204" pitchFamily="50" charset="-128"/>
                      <a:ea typeface="Meiryo UI" panose="020B0604030504040204" pitchFamily="50" charset="-128"/>
                    </a:rPr>
                    <a:t>このシートはガラス仕様の要件が「ガラス中央部の熱貫流率」基準で登録されている製品が対象です。ガラス構成の基準で登録されている製品を選択した場合はこのようなメッセージが表示されます。</a:t>
                  </a:r>
                  <a:endParaRPr kumimoji="1" lang="ja-JP" altLang="en-US" sz="1100">
                    <a:solidFill>
                      <a:schemeClr val="bg1"/>
                    </a:solidFill>
                    <a:latin typeface="Meiryo UI" panose="020B0604030504040204" pitchFamily="50" charset="-128"/>
                    <a:ea typeface="Meiryo UI" panose="020B0604030504040204" pitchFamily="50" charset="-128"/>
                  </a:endParaRPr>
                </a:p>
              </xdr:txBody>
            </xdr:sp>
          </xdr:grpSp>
          <xdr:sp macro="" textlink="">
            <xdr:nvSpPr>
              <xdr:cNvPr id="27" name="正方形/長方形 26">
                <a:extLst>
                  <a:ext uri="{FF2B5EF4-FFF2-40B4-BE49-F238E27FC236}">
                    <a16:creationId xmlns:a16="http://schemas.microsoft.com/office/drawing/2014/main" id="{6EA4F4C3-47BC-44D8-BDC6-1E4D21F7B9BC}"/>
                  </a:ext>
                </a:extLst>
              </xdr:cNvPr>
              <xdr:cNvSpPr/>
            </xdr:nvSpPr>
            <xdr:spPr>
              <a:xfrm>
                <a:off x="20382692" y="11232800"/>
                <a:ext cx="1749956" cy="411774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8" name="テキスト ボックス 8">
                <a:extLst>
                  <a:ext uri="{FF2B5EF4-FFF2-40B4-BE49-F238E27FC236}">
                    <a16:creationId xmlns:a16="http://schemas.microsoft.com/office/drawing/2014/main" id="{DBEA8F89-46E9-420B-B992-BF91385A4825}"/>
                  </a:ext>
                </a:extLst>
              </xdr:cNvPr>
              <xdr:cNvSpPr txBox="1"/>
            </xdr:nvSpPr>
            <xdr:spPr>
              <a:xfrm>
                <a:off x="16827339" y="12673548"/>
                <a:ext cx="3053997" cy="816354"/>
              </a:xfrm>
              <a:prstGeom prst="rect">
                <a:avLst/>
              </a:prstGeom>
              <a:solidFill>
                <a:srgbClr val="FF0000"/>
              </a:solidFill>
              <a:ln w="19050">
                <a:solidFill>
                  <a:srgbClr val="FF0000"/>
                </a:solid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solidFill>
                      <a:schemeClr val="bg1"/>
                    </a:solidFill>
                    <a:latin typeface="Meiryo UI" panose="020B0604030504040204" pitchFamily="50" charset="-128"/>
                    <a:ea typeface="Meiryo UI" panose="020B0604030504040204" pitchFamily="50" charset="-128"/>
                  </a:rPr>
                  <a:t>ガラス構成基準の製品については「対象製品リスト」シートのガラス仕様の要件に記載のガラス構成で対応可否およびグレードを判断してください。</a:t>
                </a:r>
              </a:p>
            </xdr:txBody>
          </xdr:sp>
        </xdr:grpSp>
      </xdr:grpSp>
    </xdr:grpSp>
    <xdr:clientData/>
  </xdr:twoCellAnchor>
  <xdr:twoCellAnchor>
    <xdr:from>
      <xdr:col>1</xdr:col>
      <xdr:colOff>0</xdr:colOff>
      <xdr:row>9</xdr:row>
      <xdr:rowOff>5047</xdr:rowOff>
    </xdr:from>
    <xdr:to>
      <xdr:col>14</xdr:col>
      <xdr:colOff>380999</xdr:colOff>
      <xdr:row>27</xdr:row>
      <xdr:rowOff>33618</xdr:rowOff>
    </xdr:to>
    <xdr:grpSp>
      <xdr:nvGrpSpPr>
        <xdr:cNvPr id="31" name="グループ化 30">
          <a:extLst>
            <a:ext uri="{FF2B5EF4-FFF2-40B4-BE49-F238E27FC236}">
              <a16:creationId xmlns:a16="http://schemas.microsoft.com/office/drawing/2014/main" id="{33F0BCCC-DBC5-4B6D-9E11-CC061B2E3FE5}"/>
            </a:ext>
          </a:extLst>
        </xdr:cNvPr>
        <xdr:cNvGrpSpPr/>
      </xdr:nvGrpSpPr>
      <xdr:grpSpPr>
        <a:xfrm>
          <a:off x="352425" y="1967197"/>
          <a:ext cx="9296399" cy="3629021"/>
          <a:chOff x="347382" y="1966076"/>
          <a:chExt cx="9267264" cy="3659277"/>
        </a:xfrm>
      </xdr:grpSpPr>
      <xdr:pic>
        <xdr:nvPicPr>
          <xdr:cNvPr id="32" name="図 31">
            <a:extLst>
              <a:ext uri="{FF2B5EF4-FFF2-40B4-BE49-F238E27FC236}">
                <a16:creationId xmlns:a16="http://schemas.microsoft.com/office/drawing/2014/main" id="{402BEDCE-B247-42BE-8A8B-374979F6FACF}"/>
              </a:ext>
            </a:extLst>
          </xdr:cNvPr>
          <xdr:cNvPicPr>
            <a:picLocks noChangeAspect="1"/>
          </xdr:cNvPicPr>
        </xdr:nvPicPr>
        <xdr:blipFill>
          <a:blip xmlns:r="http://schemas.openxmlformats.org/officeDocument/2006/relationships" r:embed="rId5"/>
          <a:stretch>
            <a:fillRect/>
          </a:stretch>
        </xdr:blipFill>
        <xdr:spPr>
          <a:xfrm>
            <a:off x="347382" y="1966076"/>
            <a:ext cx="9267264" cy="3625659"/>
          </a:xfrm>
          <a:prstGeom prst="rect">
            <a:avLst/>
          </a:prstGeom>
        </xdr:spPr>
      </xdr:pic>
      <xdr:grpSp>
        <xdr:nvGrpSpPr>
          <xdr:cNvPr id="33" name="グループ化 32">
            <a:extLst>
              <a:ext uri="{FF2B5EF4-FFF2-40B4-BE49-F238E27FC236}">
                <a16:creationId xmlns:a16="http://schemas.microsoft.com/office/drawing/2014/main" id="{32E8EB32-EDE4-4062-B102-578E46E9B52B}"/>
              </a:ext>
            </a:extLst>
          </xdr:cNvPr>
          <xdr:cNvGrpSpPr/>
        </xdr:nvGrpSpPr>
        <xdr:grpSpPr>
          <a:xfrm>
            <a:off x="5951445" y="2524687"/>
            <a:ext cx="1850650" cy="905995"/>
            <a:chOff x="5602382" y="2644029"/>
            <a:chExt cx="1857373" cy="899271"/>
          </a:xfrm>
        </xdr:grpSpPr>
        <xdr:cxnSp macro="">
          <xdr:nvCxnSpPr>
            <xdr:cNvPr id="35" name="直線コネクタ 34">
              <a:extLst>
                <a:ext uri="{FF2B5EF4-FFF2-40B4-BE49-F238E27FC236}">
                  <a16:creationId xmlns:a16="http://schemas.microsoft.com/office/drawing/2014/main" id="{55AFBD5A-56FD-4707-BEFE-15B73F6CE66B}"/>
                </a:ext>
              </a:extLst>
            </xdr:cNvPr>
            <xdr:cNvCxnSpPr/>
          </xdr:nvCxnSpPr>
          <xdr:spPr>
            <a:xfrm flipH="1" flipV="1">
              <a:off x="5602382" y="2644029"/>
              <a:ext cx="512668" cy="375396"/>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36" name="テキスト ボックス 35">
              <a:extLst>
                <a:ext uri="{FF2B5EF4-FFF2-40B4-BE49-F238E27FC236}">
                  <a16:creationId xmlns:a16="http://schemas.microsoft.com/office/drawing/2014/main" id="{983AEA5B-7B30-4DA8-99EC-B48483866195}"/>
                </a:ext>
              </a:extLst>
            </xdr:cNvPr>
            <xdr:cNvSpPr txBox="1"/>
          </xdr:nvSpPr>
          <xdr:spPr>
            <a:xfrm>
              <a:off x="5942479" y="2866464"/>
              <a:ext cx="1517276" cy="676836"/>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eiryo UI" panose="020B0604030504040204" pitchFamily="50" charset="-128"/>
                  <a:ea typeface="Meiryo UI" panose="020B0604030504040204" pitchFamily="50" charset="-128"/>
                </a:rPr>
                <a:t>各列のフィルターで必要な情報だけを抽出</a:t>
              </a:r>
            </a:p>
          </xdr:txBody>
        </xdr:sp>
      </xdr:grpSp>
      <xdr:sp macro="" textlink="">
        <xdr:nvSpPr>
          <xdr:cNvPr id="34" name="正方形/長方形 33">
            <a:extLst>
              <a:ext uri="{FF2B5EF4-FFF2-40B4-BE49-F238E27FC236}">
                <a16:creationId xmlns:a16="http://schemas.microsoft.com/office/drawing/2014/main" id="{C6E6F168-20AA-4C8D-BB50-001BAAB9AC65}"/>
              </a:ext>
            </a:extLst>
          </xdr:cNvPr>
          <xdr:cNvSpPr/>
        </xdr:nvSpPr>
        <xdr:spPr>
          <a:xfrm>
            <a:off x="930088" y="5345206"/>
            <a:ext cx="1008530" cy="28014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11206</xdr:colOff>
      <xdr:row>80</xdr:row>
      <xdr:rowOff>149350</xdr:rowOff>
    </xdr:from>
    <xdr:to>
      <xdr:col>20</xdr:col>
      <xdr:colOff>145677</xdr:colOff>
      <xdr:row>103</xdr:row>
      <xdr:rowOff>73026</xdr:rowOff>
    </xdr:to>
    <xdr:grpSp>
      <xdr:nvGrpSpPr>
        <xdr:cNvPr id="37" name="グループ化 36">
          <a:extLst>
            <a:ext uri="{FF2B5EF4-FFF2-40B4-BE49-F238E27FC236}">
              <a16:creationId xmlns:a16="http://schemas.microsoft.com/office/drawing/2014/main" id="{71CCA612-2E90-405F-B6FE-0D53B6EBF75F}"/>
            </a:ext>
          </a:extLst>
        </xdr:cNvPr>
        <xdr:cNvGrpSpPr/>
      </xdr:nvGrpSpPr>
      <xdr:grpSpPr>
        <a:xfrm>
          <a:off x="363631" y="16313275"/>
          <a:ext cx="13164671" cy="4524251"/>
          <a:chOff x="358588" y="16431497"/>
          <a:chExt cx="13122089" cy="4562911"/>
        </a:xfrm>
      </xdr:grpSpPr>
      <xdr:pic>
        <xdr:nvPicPr>
          <xdr:cNvPr id="38" name="図 37">
            <a:extLst>
              <a:ext uri="{FF2B5EF4-FFF2-40B4-BE49-F238E27FC236}">
                <a16:creationId xmlns:a16="http://schemas.microsoft.com/office/drawing/2014/main" id="{12387600-090E-4C81-92A7-9AE978162068}"/>
              </a:ext>
            </a:extLst>
          </xdr:cNvPr>
          <xdr:cNvPicPr>
            <a:picLocks noChangeAspect="1"/>
          </xdr:cNvPicPr>
        </xdr:nvPicPr>
        <xdr:blipFill rotWithShape="1">
          <a:blip xmlns:r="http://schemas.openxmlformats.org/officeDocument/2006/relationships" r:embed="rId6"/>
          <a:srcRect r="13149"/>
          <a:stretch/>
        </xdr:blipFill>
        <xdr:spPr>
          <a:xfrm>
            <a:off x="358588" y="16853647"/>
            <a:ext cx="13122089" cy="3715268"/>
          </a:xfrm>
          <a:prstGeom prst="rect">
            <a:avLst/>
          </a:prstGeom>
        </xdr:spPr>
      </xdr:pic>
      <xdr:cxnSp macro="">
        <xdr:nvCxnSpPr>
          <xdr:cNvPr id="39" name="直線コネクタ 38">
            <a:extLst>
              <a:ext uri="{FF2B5EF4-FFF2-40B4-BE49-F238E27FC236}">
                <a16:creationId xmlns:a16="http://schemas.microsoft.com/office/drawing/2014/main" id="{D498C823-B1DA-486B-9B9D-A126B9A50B99}"/>
              </a:ext>
            </a:extLst>
          </xdr:cNvPr>
          <xdr:cNvCxnSpPr/>
        </xdr:nvCxnSpPr>
        <xdr:spPr>
          <a:xfrm flipH="1">
            <a:off x="11183471" y="16595912"/>
            <a:ext cx="392206" cy="280147"/>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40" name="テキスト ボックス 6">
            <a:extLst>
              <a:ext uri="{FF2B5EF4-FFF2-40B4-BE49-F238E27FC236}">
                <a16:creationId xmlns:a16="http://schemas.microsoft.com/office/drawing/2014/main" id="{BAA0D3B0-F0A7-4CDA-9F0A-89E665B712F1}"/>
              </a:ext>
            </a:extLst>
          </xdr:cNvPr>
          <xdr:cNvSpPr txBox="1"/>
        </xdr:nvSpPr>
        <xdr:spPr>
          <a:xfrm>
            <a:off x="11475676" y="16431497"/>
            <a:ext cx="1624002" cy="325218"/>
          </a:xfrm>
          <a:prstGeom prst="rect">
            <a:avLst/>
          </a:prstGeom>
          <a:solidFill>
            <a:schemeClr val="bg1"/>
          </a:solidFill>
          <a:ln w="19050">
            <a:solidFill>
              <a:srgbClr val="FF0000"/>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①地域と建て方を選択</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cxnSp macro="">
        <xdr:nvCxnSpPr>
          <xdr:cNvPr id="41" name="直線コネクタ 40">
            <a:extLst>
              <a:ext uri="{FF2B5EF4-FFF2-40B4-BE49-F238E27FC236}">
                <a16:creationId xmlns:a16="http://schemas.microsoft.com/office/drawing/2014/main" id="{5AD83891-A9FA-480D-9BE9-3A997D6F4302}"/>
              </a:ext>
            </a:extLst>
          </xdr:cNvPr>
          <xdr:cNvCxnSpPr/>
        </xdr:nvCxnSpPr>
        <xdr:spPr>
          <a:xfrm flipH="1" flipV="1">
            <a:off x="3189194" y="18507636"/>
            <a:ext cx="150158" cy="452718"/>
          </a:xfrm>
          <a:prstGeom prst="line">
            <a:avLst/>
          </a:prstGeom>
          <a:ln w="19050">
            <a:solidFill>
              <a:srgbClr val="FF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6">
            <a:extLst>
              <a:ext uri="{FF2B5EF4-FFF2-40B4-BE49-F238E27FC236}">
                <a16:creationId xmlns:a16="http://schemas.microsoft.com/office/drawing/2014/main" id="{AFC57A83-8C74-48CF-BC4D-6D384188AEEB}"/>
              </a:ext>
            </a:extLst>
          </xdr:cNvPr>
          <xdr:cNvSpPr txBox="1"/>
        </xdr:nvSpPr>
        <xdr:spPr>
          <a:xfrm>
            <a:off x="2241176" y="18869898"/>
            <a:ext cx="3260912" cy="549896"/>
          </a:xfrm>
          <a:prstGeom prst="rect">
            <a:avLst/>
          </a:prstGeom>
          <a:solidFill>
            <a:schemeClr val="bg1"/>
          </a:solidFill>
          <a:ln w="19050">
            <a:solidFill>
              <a:srgbClr val="FF0000"/>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②性能区分、シリーズ、製品名、</a:t>
            </a:r>
            <a:endParaRPr lang="en-US" altLang="ja-JP" sz="1100">
              <a:solidFill>
                <a:schemeClr val="tx1"/>
              </a:solidFill>
              <a:latin typeface="Meiryo UI" panose="020B0604030504040204" pitchFamily="50" charset="-128"/>
              <a:ea typeface="Meiryo UI" panose="020B0604030504040204" pitchFamily="50" charset="-128"/>
            </a:endParaRPr>
          </a:p>
          <a:p>
            <a:r>
              <a:rPr lang="ja-JP" altLang="en-US" sz="1100">
                <a:solidFill>
                  <a:schemeClr val="tx1"/>
                </a:solidFill>
                <a:latin typeface="Meiryo UI" panose="020B0604030504040204" pitchFamily="50" charset="-128"/>
                <a:ea typeface="Meiryo UI" panose="020B0604030504040204" pitchFamily="50" charset="-128"/>
              </a:rPr>
              <a:t>開閉形式、ガラス仕様、製品サイズ（</a:t>
            </a:r>
            <a:r>
              <a:rPr lang="en-US" altLang="ja-JP" sz="1100">
                <a:solidFill>
                  <a:schemeClr val="tx1"/>
                </a:solidFill>
                <a:latin typeface="Meiryo UI" panose="020B0604030504040204" pitchFamily="50" charset="-128"/>
                <a:ea typeface="Meiryo UI" panose="020B0604030504040204" pitchFamily="50" charset="-128"/>
              </a:rPr>
              <a:t>mm</a:t>
            </a:r>
            <a:r>
              <a:rPr lang="ja-JP" altLang="en-US" sz="1100">
                <a:solidFill>
                  <a:schemeClr val="tx1"/>
                </a:solidFill>
                <a:latin typeface="Meiryo UI" panose="020B0604030504040204" pitchFamily="50" charset="-128"/>
                <a:ea typeface="Meiryo UI" panose="020B0604030504040204" pitchFamily="50" charset="-128"/>
              </a:rPr>
              <a:t>）を入力</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pic>
        <xdr:nvPicPr>
          <xdr:cNvPr id="43" name="図 42">
            <a:extLst>
              <a:ext uri="{FF2B5EF4-FFF2-40B4-BE49-F238E27FC236}">
                <a16:creationId xmlns:a16="http://schemas.microsoft.com/office/drawing/2014/main" id="{806F9656-1B9A-48FC-9508-528DBD9C5419}"/>
              </a:ext>
            </a:extLst>
          </xdr:cNvPr>
          <xdr:cNvPicPr>
            <a:picLocks noChangeAspect="1"/>
          </xdr:cNvPicPr>
        </xdr:nvPicPr>
        <xdr:blipFill rotWithShape="1">
          <a:blip xmlns:r="http://schemas.openxmlformats.org/officeDocument/2006/relationships" r:embed="rId7"/>
          <a:srcRect b="29504"/>
          <a:stretch/>
        </xdr:blipFill>
        <xdr:spPr>
          <a:xfrm>
            <a:off x="6121507" y="18607680"/>
            <a:ext cx="7034200" cy="2386728"/>
          </a:xfrm>
          <a:prstGeom prst="rect">
            <a:avLst/>
          </a:prstGeom>
          <a:ln w="38100">
            <a:solidFill>
              <a:srgbClr val="FF0000"/>
            </a:solidFill>
          </a:ln>
        </xdr:spPr>
      </xdr:pic>
      <xdr:sp macro="" textlink="">
        <xdr:nvSpPr>
          <xdr:cNvPr id="44" name="テキスト ボックス 6">
            <a:extLst>
              <a:ext uri="{FF2B5EF4-FFF2-40B4-BE49-F238E27FC236}">
                <a16:creationId xmlns:a16="http://schemas.microsoft.com/office/drawing/2014/main" id="{948B19E9-ED02-4886-BEBB-73A3702E7EB7}"/>
              </a:ext>
            </a:extLst>
          </xdr:cNvPr>
          <xdr:cNvSpPr txBox="1"/>
        </xdr:nvSpPr>
        <xdr:spPr>
          <a:xfrm>
            <a:off x="7667917" y="20165296"/>
            <a:ext cx="3930172" cy="549898"/>
          </a:xfrm>
          <a:prstGeom prst="rect">
            <a:avLst/>
          </a:prstGeom>
          <a:solidFill>
            <a:schemeClr val="bg1"/>
          </a:solidFill>
          <a:ln w="19050">
            <a:solidFill>
              <a:srgbClr val="FF0000"/>
            </a:solidFill>
          </a:ln>
        </xdr:spPr>
        <xdr:txBody>
          <a:bodyPr wrap="square" rtlCol="0" anchor="ctr">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solidFill>
                  <a:schemeClr val="tx1"/>
                </a:solidFill>
                <a:latin typeface="Meiryo UI" panose="020B0604030504040204" pitchFamily="50" charset="-128"/>
                <a:ea typeface="Meiryo UI" panose="020B0604030504040204" pitchFamily="50" charset="-128"/>
              </a:rPr>
              <a:t>③各補助事業ことのグレードと</a:t>
            </a:r>
            <a:r>
              <a:rPr lang="en-US" altLang="ja-JP" sz="1100">
                <a:solidFill>
                  <a:schemeClr val="tx1"/>
                </a:solidFill>
                <a:latin typeface="Meiryo UI" panose="020B0604030504040204" pitchFamily="50" charset="-128"/>
                <a:ea typeface="Meiryo UI" panose="020B0604030504040204" pitchFamily="50" charset="-128"/>
              </a:rPr>
              <a:t>1</a:t>
            </a:r>
            <a:r>
              <a:rPr lang="ja-JP" altLang="en-US" sz="1100">
                <a:solidFill>
                  <a:schemeClr val="tx1"/>
                </a:solidFill>
                <a:latin typeface="Meiryo UI" panose="020B0604030504040204" pitchFamily="50" charset="-128"/>
                <a:ea typeface="Meiryo UI" panose="020B0604030504040204" pitchFamily="50" charset="-128"/>
              </a:rPr>
              <a:t>箇所あたりの補助額を確認できます</a:t>
            </a:r>
            <a:endParaRPr kumimoji="1" lang="en-US" altLang="ja-JP" sz="1100">
              <a:solidFill>
                <a:schemeClr val="tx1"/>
              </a:solidFill>
              <a:latin typeface="Meiryo UI" panose="020B0604030504040204" pitchFamily="50" charset="-128"/>
              <a:ea typeface="Meiryo UI" panose="020B0604030504040204" pitchFamily="50"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17319</xdr:colOff>
      <xdr:row>909</xdr:row>
      <xdr:rowOff>0</xdr:rowOff>
    </xdr:from>
    <xdr:ext cx="184731" cy="264560"/>
    <xdr:sp macro="" textlink="">
      <xdr:nvSpPr>
        <xdr:cNvPr id="2" name="テキスト ボックス 1">
          <a:extLst>
            <a:ext uri="{FF2B5EF4-FFF2-40B4-BE49-F238E27FC236}">
              <a16:creationId xmlns:a16="http://schemas.microsoft.com/office/drawing/2014/main" id="{F4563152-0D90-4258-968A-10F0F731788D}"/>
            </a:ext>
          </a:extLst>
        </xdr:cNvPr>
        <xdr:cNvSpPr txBox="1"/>
      </xdr:nvSpPr>
      <xdr:spPr>
        <a:xfrm>
          <a:off x="369744"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909</xdr:row>
      <xdr:rowOff>0</xdr:rowOff>
    </xdr:from>
    <xdr:ext cx="184731" cy="264560"/>
    <xdr:sp macro="" textlink="">
      <xdr:nvSpPr>
        <xdr:cNvPr id="3" name="テキスト ボックス 2">
          <a:extLst>
            <a:ext uri="{FF2B5EF4-FFF2-40B4-BE49-F238E27FC236}">
              <a16:creationId xmlns:a16="http://schemas.microsoft.com/office/drawing/2014/main" id="{412F69B1-E003-4645-8523-B1ACCD60BD28}"/>
            </a:ext>
          </a:extLst>
        </xdr:cNvPr>
        <xdr:cNvSpPr txBox="1"/>
      </xdr:nvSpPr>
      <xdr:spPr>
        <a:xfrm>
          <a:off x="369744" y="198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3858</xdr:row>
      <xdr:rowOff>0</xdr:rowOff>
    </xdr:from>
    <xdr:ext cx="184731" cy="264560"/>
    <xdr:sp macro="" textlink="">
      <xdr:nvSpPr>
        <xdr:cNvPr id="4" name="テキスト ボックス 3">
          <a:extLst>
            <a:ext uri="{FF2B5EF4-FFF2-40B4-BE49-F238E27FC236}">
              <a16:creationId xmlns:a16="http://schemas.microsoft.com/office/drawing/2014/main" id="{3FE035C7-F70B-4819-BF0B-A1D53EF40797}"/>
            </a:ext>
          </a:extLst>
        </xdr:cNvPr>
        <xdr:cNvSpPr txBox="1"/>
      </xdr:nvSpPr>
      <xdr:spPr>
        <a:xfrm>
          <a:off x="23717250"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3858</xdr:row>
      <xdr:rowOff>0</xdr:rowOff>
    </xdr:from>
    <xdr:ext cx="184731" cy="264560"/>
    <xdr:sp macro="" textlink="">
      <xdr:nvSpPr>
        <xdr:cNvPr id="5" name="テキスト ボックス 4">
          <a:extLst>
            <a:ext uri="{FF2B5EF4-FFF2-40B4-BE49-F238E27FC236}">
              <a16:creationId xmlns:a16="http://schemas.microsoft.com/office/drawing/2014/main" id="{BF6C8A65-0C26-4E14-9D60-8016447E5C1B}"/>
            </a:ext>
          </a:extLst>
        </xdr:cNvPr>
        <xdr:cNvSpPr txBox="1"/>
      </xdr:nvSpPr>
      <xdr:spPr>
        <a:xfrm>
          <a:off x="23717250"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3858</xdr:row>
      <xdr:rowOff>0</xdr:rowOff>
    </xdr:from>
    <xdr:ext cx="184731" cy="264560"/>
    <xdr:sp macro="" textlink="">
      <xdr:nvSpPr>
        <xdr:cNvPr id="6" name="テキスト ボックス 5">
          <a:extLst>
            <a:ext uri="{FF2B5EF4-FFF2-40B4-BE49-F238E27FC236}">
              <a16:creationId xmlns:a16="http://schemas.microsoft.com/office/drawing/2014/main" id="{2957E9F0-DB6B-43E0-9D84-064BB1159941}"/>
            </a:ext>
          </a:extLst>
        </xdr:cNvPr>
        <xdr:cNvSpPr txBox="1"/>
      </xdr:nvSpPr>
      <xdr:spPr>
        <a:xfrm>
          <a:off x="369744"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3858</xdr:row>
      <xdr:rowOff>0</xdr:rowOff>
    </xdr:from>
    <xdr:ext cx="184731" cy="264560"/>
    <xdr:sp macro="" textlink="">
      <xdr:nvSpPr>
        <xdr:cNvPr id="7" name="テキスト ボックス 6">
          <a:extLst>
            <a:ext uri="{FF2B5EF4-FFF2-40B4-BE49-F238E27FC236}">
              <a16:creationId xmlns:a16="http://schemas.microsoft.com/office/drawing/2014/main" id="{45494992-E5A9-4091-B15D-71734A7057DB}"/>
            </a:ext>
          </a:extLst>
        </xdr:cNvPr>
        <xdr:cNvSpPr txBox="1"/>
      </xdr:nvSpPr>
      <xdr:spPr>
        <a:xfrm>
          <a:off x="369744"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1687</xdr:row>
      <xdr:rowOff>0</xdr:rowOff>
    </xdr:from>
    <xdr:ext cx="184731" cy="264560"/>
    <xdr:sp macro="" textlink="">
      <xdr:nvSpPr>
        <xdr:cNvPr id="8" name="テキスト ボックス 7">
          <a:extLst>
            <a:ext uri="{FF2B5EF4-FFF2-40B4-BE49-F238E27FC236}">
              <a16:creationId xmlns:a16="http://schemas.microsoft.com/office/drawing/2014/main" id="{907D5979-1AA5-441F-ABFA-44DC8677AF8B}"/>
            </a:ext>
          </a:extLst>
        </xdr:cNvPr>
        <xdr:cNvSpPr txBox="1"/>
      </xdr:nvSpPr>
      <xdr:spPr>
        <a:xfrm>
          <a:off x="23717250"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1687</xdr:row>
      <xdr:rowOff>0</xdr:rowOff>
    </xdr:from>
    <xdr:ext cx="184731" cy="264560"/>
    <xdr:sp macro="" textlink="">
      <xdr:nvSpPr>
        <xdr:cNvPr id="9" name="テキスト ボックス 8">
          <a:extLst>
            <a:ext uri="{FF2B5EF4-FFF2-40B4-BE49-F238E27FC236}">
              <a16:creationId xmlns:a16="http://schemas.microsoft.com/office/drawing/2014/main" id="{99150591-EEC8-492B-907B-17C5EBE57156}"/>
            </a:ext>
          </a:extLst>
        </xdr:cNvPr>
        <xdr:cNvSpPr txBox="1"/>
      </xdr:nvSpPr>
      <xdr:spPr>
        <a:xfrm>
          <a:off x="23717250"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1687</xdr:row>
      <xdr:rowOff>0</xdr:rowOff>
    </xdr:from>
    <xdr:ext cx="184731" cy="264560"/>
    <xdr:sp macro="" textlink="">
      <xdr:nvSpPr>
        <xdr:cNvPr id="10" name="テキスト ボックス 9">
          <a:extLst>
            <a:ext uri="{FF2B5EF4-FFF2-40B4-BE49-F238E27FC236}">
              <a16:creationId xmlns:a16="http://schemas.microsoft.com/office/drawing/2014/main" id="{E6A3E594-A2C9-41AE-BE13-853E4D684E0C}"/>
            </a:ext>
          </a:extLst>
        </xdr:cNvPr>
        <xdr:cNvSpPr txBox="1"/>
      </xdr:nvSpPr>
      <xdr:spPr>
        <a:xfrm>
          <a:off x="369744"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1687</xdr:row>
      <xdr:rowOff>0</xdr:rowOff>
    </xdr:from>
    <xdr:ext cx="184731" cy="264560"/>
    <xdr:sp macro="" textlink="">
      <xdr:nvSpPr>
        <xdr:cNvPr id="11" name="テキスト ボックス 10">
          <a:extLst>
            <a:ext uri="{FF2B5EF4-FFF2-40B4-BE49-F238E27FC236}">
              <a16:creationId xmlns:a16="http://schemas.microsoft.com/office/drawing/2014/main" id="{7B262AC0-D838-47F4-832E-2F09983FF264}"/>
            </a:ext>
          </a:extLst>
        </xdr:cNvPr>
        <xdr:cNvSpPr txBox="1"/>
      </xdr:nvSpPr>
      <xdr:spPr>
        <a:xfrm>
          <a:off x="369744"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5503</xdr:row>
      <xdr:rowOff>0</xdr:rowOff>
    </xdr:from>
    <xdr:ext cx="184731" cy="264560"/>
    <xdr:sp macro="" textlink="">
      <xdr:nvSpPr>
        <xdr:cNvPr id="12" name="テキスト ボックス 11">
          <a:extLst>
            <a:ext uri="{FF2B5EF4-FFF2-40B4-BE49-F238E27FC236}">
              <a16:creationId xmlns:a16="http://schemas.microsoft.com/office/drawing/2014/main" id="{1D368CD4-66B8-4CA9-A21E-3D4ABDF6FC07}"/>
            </a:ext>
          </a:extLst>
        </xdr:cNvPr>
        <xdr:cNvSpPr txBox="1"/>
      </xdr:nvSpPr>
      <xdr:spPr>
        <a:xfrm>
          <a:off x="23717250"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5503</xdr:row>
      <xdr:rowOff>0</xdr:rowOff>
    </xdr:from>
    <xdr:ext cx="184731" cy="264560"/>
    <xdr:sp macro="" textlink="">
      <xdr:nvSpPr>
        <xdr:cNvPr id="13" name="テキスト ボックス 12">
          <a:extLst>
            <a:ext uri="{FF2B5EF4-FFF2-40B4-BE49-F238E27FC236}">
              <a16:creationId xmlns:a16="http://schemas.microsoft.com/office/drawing/2014/main" id="{738D3D32-D1B7-41A5-B594-9B7AA5D1AFF7}"/>
            </a:ext>
          </a:extLst>
        </xdr:cNvPr>
        <xdr:cNvSpPr txBox="1"/>
      </xdr:nvSpPr>
      <xdr:spPr>
        <a:xfrm>
          <a:off x="23717250"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5503</xdr:row>
      <xdr:rowOff>0</xdr:rowOff>
    </xdr:from>
    <xdr:ext cx="184731" cy="264560"/>
    <xdr:sp macro="" textlink="">
      <xdr:nvSpPr>
        <xdr:cNvPr id="14" name="テキスト ボックス 13">
          <a:extLst>
            <a:ext uri="{FF2B5EF4-FFF2-40B4-BE49-F238E27FC236}">
              <a16:creationId xmlns:a16="http://schemas.microsoft.com/office/drawing/2014/main" id="{80C7CE70-29F4-46D3-A534-6C55763BEB12}"/>
            </a:ext>
          </a:extLst>
        </xdr:cNvPr>
        <xdr:cNvSpPr txBox="1"/>
      </xdr:nvSpPr>
      <xdr:spPr>
        <a:xfrm>
          <a:off x="369744"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5503</xdr:row>
      <xdr:rowOff>0</xdr:rowOff>
    </xdr:from>
    <xdr:ext cx="184731" cy="264560"/>
    <xdr:sp macro="" textlink="">
      <xdr:nvSpPr>
        <xdr:cNvPr id="15" name="テキスト ボックス 14">
          <a:extLst>
            <a:ext uri="{FF2B5EF4-FFF2-40B4-BE49-F238E27FC236}">
              <a16:creationId xmlns:a16="http://schemas.microsoft.com/office/drawing/2014/main" id="{483FCDF6-EE6E-4FC6-ABFE-E23661A86083}"/>
            </a:ext>
          </a:extLst>
        </xdr:cNvPr>
        <xdr:cNvSpPr txBox="1"/>
      </xdr:nvSpPr>
      <xdr:spPr>
        <a:xfrm>
          <a:off x="369744"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5520</xdr:row>
      <xdr:rowOff>0</xdr:rowOff>
    </xdr:from>
    <xdr:ext cx="184731" cy="264560"/>
    <xdr:sp macro="" textlink="">
      <xdr:nvSpPr>
        <xdr:cNvPr id="16" name="テキスト ボックス 15">
          <a:extLst>
            <a:ext uri="{FF2B5EF4-FFF2-40B4-BE49-F238E27FC236}">
              <a16:creationId xmlns:a16="http://schemas.microsoft.com/office/drawing/2014/main" id="{64384E18-4271-43FF-AAA9-C913ABEC8BFC}"/>
            </a:ext>
          </a:extLst>
        </xdr:cNvPr>
        <xdr:cNvSpPr txBox="1"/>
      </xdr:nvSpPr>
      <xdr:spPr>
        <a:xfrm>
          <a:off x="23717250"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5520</xdr:row>
      <xdr:rowOff>0</xdr:rowOff>
    </xdr:from>
    <xdr:ext cx="184731" cy="264560"/>
    <xdr:sp macro="" textlink="">
      <xdr:nvSpPr>
        <xdr:cNvPr id="17" name="テキスト ボックス 16">
          <a:extLst>
            <a:ext uri="{FF2B5EF4-FFF2-40B4-BE49-F238E27FC236}">
              <a16:creationId xmlns:a16="http://schemas.microsoft.com/office/drawing/2014/main" id="{3C2A67A7-9F7B-42FE-A6AA-381A07B8678C}"/>
            </a:ext>
          </a:extLst>
        </xdr:cNvPr>
        <xdr:cNvSpPr txBox="1"/>
      </xdr:nvSpPr>
      <xdr:spPr>
        <a:xfrm>
          <a:off x="23717250"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5520</xdr:row>
      <xdr:rowOff>0</xdr:rowOff>
    </xdr:from>
    <xdr:ext cx="184731" cy="264560"/>
    <xdr:sp macro="" textlink="">
      <xdr:nvSpPr>
        <xdr:cNvPr id="18" name="テキスト ボックス 17">
          <a:extLst>
            <a:ext uri="{FF2B5EF4-FFF2-40B4-BE49-F238E27FC236}">
              <a16:creationId xmlns:a16="http://schemas.microsoft.com/office/drawing/2014/main" id="{A4111BD6-771B-4D79-BA43-47FC772A8D04}"/>
            </a:ext>
          </a:extLst>
        </xdr:cNvPr>
        <xdr:cNvSpPr txBox="1"/>
      </xdr:nvSpPr>
      <xdr:spPr>
        <a:xfrm>
          <a:off x="369744"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5520</xdr:row>
      <xdr:rowOff>0</xdr:rowOff>
    </xdr:from>
    <xdr:ext cx="184731" cy="264560"/>
    <xdr:sp macro="" textlink="">
      <xdr:nvSpPr>
        <xdr:cNvPr id="19" name="テキスト ボックス 18">
          <a:extLst>
            <a:ext uri="{FF2B5EF4-FFF2-40B4-BE49-F238E27FC236}">
              <a16:creationId xmlns:a16="http://schemas.microsoft.com/office/drawing/2014/main" id="{9735BBF2-80D0-4C24-824F-724A67D84D03}"/>
            </a:ext>
          </a:extLst>
        </xdr:cNvPr>
        <xdr:cNvSpPr txBox="1"/>
      </xdr:nvSpPr>
      <xdr:spPr>
        <a:xfrm>
          <a:off x="369744"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5440</xdr:row>
      <xdr:rowOff>0</xdr:rowOff>
    </xdr:from>
    <xdr:ext cx="184731" cy="264560"/>
    <xdr:sp macro="" textlink="">
      <xdr:nvSpPr>
        <xdr:cNvPr id="20" name="テキスト ボックス 19">
          <a:extLst>
            <a:ext uri="{FF2B5EF4-FFF2-40B4-BE49-F238E27FC236}">
              <a16:creationId xmlns:a16="http://schemas.microsoft.com/office/drawing/2014/main" id="{4700B1EE-29C7-4B34-A6D1-EA2307AFD474}"/>
            </a:ext>
          </a:extLst>
        </xdr:cNvPr>
        <xdr:cNvSpPr txBox="1"/>
      </xdr:nvSpPr>
      <xdr:spPr>
        <a:xfrm>
          <a:off x="23717250"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5440</xdr:row>
      <xdr:rowOff>0</xdr:rowOff>
    </xdr:from>
    <xdr:ext cx="184731" cy="264560"/>
    <xdr:sp macro="" textlink="">
      <xdr:nvSpPr>
        <xdr:cNvPr id="21" name="テキスト ボックス 20">
          <a:extLst>
            <a:ext uri="{FF2B5EF4-FFF2-40B4-BE49-F238E27FC236}">
              <a16:creationId xmlns:a16="http://schemas.microsoft.com/office/drawing/2014/main" id="{F076AD0F-9FF1-4552-93A4-733A7D2CD5B1}"/>
            </a:ext>
          </a:extLst>
        </xdr:cNvPr>
        <xdr:cNvSpPr txBox="1"/>
      </xdr:nvSpPr>
      <xdr:spPr>
        <a:xfrm>
          <a:off x="23717250"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5440</xdr:row>
      <xdr:rowOff>0</xdr:rowOff>
    </xdr:from>
    <xdr:ext cx="184731" cy="264560"/>
    <xdr:sp macro="" textlink="">
      <xdr:nvSpPr>
        <xdr:cNvPr id="22" name="テキスト ボックス 21">
          <a:extLst>
            <a:ext uri="{FF2B5EF4-FFF2-40B4-BE49-F238E27FC236}">
              <a16:creationId xmlns:a16="http://schemas.microsoft.com/office/drawing/2014/main" id="{921BA627-1DCE-472D-8C91-59C40CFAA50F}"/>
            </a:ext>
          </a:extLst>
        </xdr:cNvPr>
        <xdr:cNvSpPr txBox="1"/>
      </xdr:nvSpPr>
      <xdr:spPr>
        <a:xfrm>
          <a:off x="369744"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5440</xdr:row>
      <xdr:rowOff>0</xdr:rowOff>
    </xdr:from>
    <xdr:ext cx="184731" cy="264560"/>
    <xdr:sp macro="" textlink="">
      <xdr:nvSpPr>
        <xdr:cNvPr id="23" name="テキスト ボックス 22">
          <a:extLst>
            <a:ext uri="{FF2B5EF4-FFF2-40B4-BE49-F238E27FC236}">
              <a16:creationId xmlns:a16="http://schemas.microsoft.com/office/drawing/2014/main" id="{B182EE81-2EEE-48E4-A030-6AA2E5417861}"/>
            </a:ext>
          </a:extLst>
        </xdr:cNvPr>
        <xdr:cNvSpPr txBox="1"/>
      </xdr:nvSpPr>
      <xdr:spPr>
        <a:xfrm>
          <a:off x="369744"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5214</xdr:row>
      <xdr:rowOff>0</xdr:rowOff>
    </xdr:from>
    <xdr:ext cx="184731" cy="264560"/>
    <xdr:sp macro="" textlink="">
      <xdr:nvSpPr>
        <xdr:cNvPr id="24" name="テキスト ボックス 23">
          <a:extLst>
            <a:ext uri="{FF2B5EF4-FFF2-40B4-BE49-F238E27FC236}">
              <a16:creationId xmlns:a16="http://schemas.microsoft.com/office/drawing/2014/main" id="{822D4FB7-393E-4F93-80DC-A6B385D50C51}"/>
            </a:ext>
          </a:extLst>
        </xdr:cNvPr>
        <xdr:cNvSpPr txBox="1"/>
      </xdr:nvSpPr>
      <xdr:spPr>
        <a:xfrm>
          <a:off x="23717250"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5214</xdr:row>
      <xdr:rowOff>0</xdr:rowOff>
    </xdr:from>
    <xdr:ext cx="184731" cy="264560"/>
    <xdr:sp macro="" textlink="">
      <xdr:nvSpPr>
        <xdr:cNvPr id="25" name="テキスト ボックス 24">
          <a:extLst>
            <a:ext uri="{FF2B5EF4-FFF2-40B4-BE49-F238E27FC236}">
              <a16:creationId xmlns:a16="http://schemas.microsoft.com/office/drawing/2014/main" id="{D91E02E3-9DA6-4B4D-A794-A3CF79E4C47A}"/>
            </a:ext>
          </a:extLst>
        </xdr:cNvPr>
        <xdr:cNvSpPr txBox="1"/>
      </xdr:nvSpPr>
      <xdr:spPr>
        <a:xfrm>
          <a:off x="23717250"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5214</xdr:row>
      <xdr:rowOff>0</xdr:rowOff>
    </xdr:from>
    <xdr:ext cx="184731" cy="264560"/>
    <xdr:sp macro="" textlink="">
      <xdr:nvSpPr>
        <xdr:cNvPr id="26" name="テキスト ボックス 25">
          <a:extLst>
            <a:ext uri="{FF2B5EF4-FFF2-40B4-BE49-F238E27FC236}">
              <a16:creationId xmlns:a16="http://schemas.microsoft.com/office/drawing/2014/main" id="{0181B110-B6E6-4E3A-9F7D-2D931895CEE8}"/>
            </a:ext>
          </a:extLst>
        </xdr:cNvPr>
        <xdr:cNvSpPr txBox="1"/>
      </xdr:nvSpPr>
      <xdr:spPr>
        <a:xfrm>
          <a:off x="369744"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5214</xdr:row>
      <xdr:rowOff>0</xdr:rowOff>
    </xdr:from>
    <xdr:ext cx="184731" cy="264560"/>
    <xdr:sp macro="" textlink="">
      <xdr:nvSpPr>
        <xdr:cNvPr id="27" name="テキスト ボックス 26">
          <a:extLst>
            <a:ext uri="{FF2B5EF4-FFF2-40B4-BE49-F238E27FC236}">
              <a16:creationId xmlns:a16="http://schemas.microsoft.com/office/drawing/2014/main" id="{679544A4-AAF4-4486-ACD8-8DB14778B332}"/>
            </a:ext>
          </a:extLst>
        </xdr:cNvPr>
        <xdr:cNvSpPr txBox="1"/>
      </xdr:nvSpPr>
      <xdr:spPr>
        <a:xfrm>
          <a:off x="369744"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4436</xdr:row>
      <xdr:rowOff>0</xdr:rowOff>
    </xdr:from>
    <xdr:ext cx="184731" cy="264560"/>
    <xdr:sp macro="" textlink="">
      <xdr:nvSpPr>
        <xdr:cNvPr id="28" name="テキスト ボックス 27">
          <a:extLst>
            <a:ext uri="{FF2B5EF4-FFF2-40B4-BE49-F238E27FC236}">
              <a16:creationId xmlns:a16="http://schemas.microsoft.com/office/drawing/2014/main" id="{9231F135-B929-4D90-B37B-7302D28919C9}"/>
            </a:ext>
          </a:extLst>
        </xdr:cNvPr>
        <xdr:cNvSpPr txBox="1"/>
      </xdr:nvSpPr>
      <xdr:spPr>
        <a:xfrm>
          <a:off x="23717250"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4436</xdr:row>
      <xdr:rowOff>0</xdr:rowOff>
    </xdr:from>
    <xdr:ext cx="184731" cy="264560"/>
    <xdr:sp macro="" textlink="">
      <xdr:nvSpPr>
        <xdr:cNvPr id="29" name="テキスト ボックス 28">
          <a:extLst>
            <a:ext uri="{FF2B5EF4-FFF2-40B4-BE49-F238E27FC236}">
              <a16:creationId xmlns:a16="http://schemas.microsoft.com/office/drawing/2014/main" id="{B94D2A17-0ECD-4F17-8064-9A56076200FC}"/>
            </a:ext>
          </a:extLst>
        </xdr:cNvPr>
        <xdr:cNvSpPr txBox="1"/>
      </xdr:nvSpPr>
      <xdr:spPr>
        <a:xfrm>
          <a:off x="23717250"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4436</xdr:row>
      <xdr:rowOff>0</xdr:rowOff>
    </xdr:from>
    <xdr:ext cx="184731" cy="264560"/>
    <xdr:sp macro="" textlink="">
      <xdr:nvSpPr>
        <xdr:cNvPr id="30" name="テキスト ボックス 29">
          <a:extLst>
            <a:ext uri="{FF2B5EF4-FFF2-40B4-BE49-F238E27FC236}">
              <a16:creationId xmlns:a16="http://schemas.microsoft.com/office/drawing/2014/main" id="{BF7FCBC1-81AE-4EE1-BD09-712F8EE0A9EC}"/>
            </a:ext>
          </a:extLst>
        </xdr:cNvPr>
        <xdr:cNvSpPr txBox="1"/>
      </xdr:nvSpPr>
      <xdr:spPr>
        <a:xfrm>
          <a:off x="369744"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4436</xdr:row>
      <xdr:rowOff>0</xdr:rowOff>
    </xdr:from>
    <xdr:ext cx="184731" cy="264560"/>
    <xdr:sp macro="" textlink="">
      <xdr:nvSpPr>
        <xdr:cNvPr id="31" name="テキスト ボックス 30">
          <a:extLst>
            <a:ext uri="{FF2B5EF4-FFF2-40B4-BE49-F238E27FC236}">
              <a16:creationId xmlns:a16="http://schemas.microsoft.com/office/drawing/2014/main" id="{0FF08452-FA9A-4F98-A767-C75303CB0E3C}"/>
            </a:ext>
          </a:extLst>
        </xdr:cNvPr>
        <xdr:cNvSpPr txBox="1"/>
      </xdr:nvSpPr>
      <xdr:spPr>
        <a:xfrm>
          <a:off x="369744"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933</xdr:row>
      <xdr:rowOff>0</xdr:rowOff>
    </xdr:from>
    <xdr:ext cx="184731" cy="264560"/>
    <xdr:sp macro="" textlink="">
      <xdr:nvSpPr>
        <xdr:cNvPr id="32" name="テキスト ボックス 31">
          <a:extLst>
            <a:ext uri="{FF2B5EF4-FFF2-40B4-BE49-F238E27FC236}">
              <a16:creationId xmlns:a16="http://schemas.microsoft.com/office/drawing/2014/main" id="{1FD4D456-A99B-42F8-9B58-F3B5F2AEDB65}"/>
            </a:ext>
          </a:extLst>
        </xdr:cNvPr>
        <xdr:cNvSpPr txBox="1"/>
      </xdr:nvSpPr>
      <xdr:spPr>
        <a:xfrm>
          <a:off x="23717250"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933</xdr:row>
      <xdr:rowOff>0</xdr:rowOff>
    </xdr:from>
    <xdr:ext cx="184731" cy="264560"/>
    <xdr:sp macro="" textlink="">
      <xdr:nvSpPr>
        <xdr:cNvPr id="33" name="テキスト ボックス 32">
          <a:extLst>
            <a:ext uri="{FF2B5EF4-FFF2-40B4-BE49-F238E27FC236}">
              <a16:creationId xmlns:a16="http://schemas.microsoft.com/office/drawing/2014/main" id="{86408164-9240-4A0E-A68B-8CA53F5703ED}"/>
            </a:ext>
          </a:extLst>
        </xdr:cNvPr>
        <xdr:cNvSpPr txBox="1"/>
      </xdr:nvSpPr>
      <xdr:spPr>
        <a:xfrm>
          <a:off x="23717250"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933</xdr:row>
      <xdr:rowOff>0</xdr:rowOff>
    </xdr:from>
    <xdr:ext cx="184731" cy="264560"/>
    <xdr:sp macro="" textlink="">
      <xdr:nvSpPr>
        <xdr:cNvPr id="34" name="テキスト ボックス 33">
          <a:extLst>
            <a:ext uri="{FF2B5EF4-FFF2-40B4-BE49-F238E27FC236}">
              <a16:creationId xmlns:a16="http://schemas.microsoft.com/office/drawing/2014/main" id="{F9D85526-D9B7-4FF4-86C3-C82106DCCF76}"/>
            </a:ext>
          </a:extLst>
        </xdr:cNvPr>
        <xdr:cNvSpPr txBox="1"/>
      </xdr:nvSpPr>
      <xdr:spPr>
        <a:xfrm>
          <a:off x="369744"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933</xdr:row>
      <xdr:rowOff>0</xdr:rowOff>
    </xdr:from>
    <xdr:ext cx="184731" cy="264560"/>
    <xdr:sp macro="" textlink="">
      <xdr:nvSpPr>
        <xdr:cNvPr id="35" name="テキスト ボックス 34">
          <a:extLst>
            <a:ext uri="{FF2B5EF4-FFF2-40B4-BE49-F238E27FC236}">
              <a16:creationId xmlns:a16="http://schemas.microsoft.com/office/drawing/2014/main" id="{22AF1CB2-528C-4ADB-84B0-BECF58D94B96}"/>
            </a:ext>
          </a:extLst>
        </xdr:cNvPr>
        <xdr:cNvSpPr txBox="1"/>
      </xdr:nvSpPr>
      <xdr:spPr>
        <a:xfrm>
          <a:off x="369744"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4219</xdr:row>
      <xdr:rowOff>0</xdr:rowOff>
    </xdr:from>
    <xdr:ext cx="184731" cy="264560"/>
    <xdr:sp macro="" textlink="">
      <xdr:nvSpPr>
        <xdr:cNvPr id="36" name="テキスト ボックス 35">
          <a:extLst>
            <a:ext uri="{FF2B5EF4-FFF2-40B4-BE49-F238E27FC236}">
              <a16:creationId xmlns:a16="http://schemas.microsoft.com/office/drawing/2014/main" id="{01D2DE2C-7BE5-4CA4-9AA6-3E66D3B22F72}"/>
            </a:ext>
          </a:extLst>
        </xdr:cNvPr>
        <xdr:cNvSpPr txBox="1"/>
      </xdr:nvSpPr>
      <xdr:spPr>
        <a:xfrm>
          <a:off x="23717250"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4219</xdr:row>
      <xdr:rowOff>0</xdr:rowOff>
    </xdr:from>
    <xdr:ext cx="184731" cy="264560"/>
    <xdr:sp macro="" textlink="">
      <xdr:nvSpPr>
        <xdr:cNvPr id="37" name="テキスト ボックス 36">
          <a:extLst>
            <a:ext uri="{FF2B5EF4-FFF2-40B4-BE49-F238E27FC236}">
              <a16:creationId xmlns:a16="http://schemas.microsoft.com/office/drawing/2014/main" id="{ED10B59A-1BC5-4CD7-9D5F-6A50CB3C560B}"/>
            </a:ext>
          </a:extLst>
        </xdr:cNvPr>
        <xdr:cNvSpPr txBox="1"/>
      </xdr:nvSpPr>
      <xdr:spPr>
        <a:xfrm>
          <a:off x="23717250"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4219</xdr:row>
      <xdr:rowOff>0</xdr:rowOff>
    </xdr:from>
    <xdr:ext cx="184731" cy="264560"/>
    <xdr:sp macro="" textlink="">
      <xdr:nvSpPr>
        <xdr:cNvPr id="38" name="テキスト ボックス 37">
          <a:extLst>
            <a:ext uri="{FF2B5EF4-FFF2-40B4-BE49-F238E27FC236}">
              <a16:creationId xmlns:a16="http://schemas.microsoft.com/office/drawing/2014/main" id="{B4256852-B0B4-4507-92CE-418730778E1A}"/>
            </a:ext>
          </a:extLst>
        </xdr:cNvPr>
        <xdr:cNvSpPr txBox="1"/>
      </xdr:nvSpPr>
      <xdr:spPr>
        <a:xfrm>
          <a:off x="369744"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4219</xdr:row>
      <xdr:rowOff>0</xdr:rowOff>
    </xdr:from>
    <xdr:ext cx="184731" cy="264560"/>
    <xdr:sp macro="" textlink="">
      <xdr:nvSpPr>
        <xdr:cNvPr id="39" name="テキスト ボックス 38">
          <a:extLst>
            <a:ext uri="{FF2B5EF4-FFF2-40B4-BE49-F238E27FC236}">
              <a16:creationId xmlns:a16="http://schemas.microsoft.com/office/drawing/2014/main" id="{D50F5720-095B-43C9-9A0F-19D2BE3B691A}"/>
            </a:ext>
          </a:extLst>
        </xdr:cNvPr>
        <xdr:cNvSpPr txBox="1"/>
      </xdr:nvSpPr>
      <xdr:spPr>
        <a:xfrm>
          <a:off x="369744"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3086</xdr:row>
      <xdr:rowOff>0</xdr:rowOff>
    </xdr:from>
    <xdr:ext cx="184731" cy="264560"/>
    <xdr:sp macro="" textlink="">
      <xdr:nvSpPr>
        <xdr:cNvPr id="40" name="テキスト ボックス 39">
          <a:extLst>
            <a:ext uri="{FF2B5EF4-FFF2-40B4-BE49-F238E27FC236}">
              <a16:creationId xmlns:a16="http://schemas.microsoft.com/office/drawing/2014/main" id="{B90923FC-8C89-4094-8305-7DE7942B1BBD}"/>
            </a:ext>
          </a:extLst>
        </xdr:cNvPr>
        <xdr:cNvSpPr txBox="1"/>
      </xdr:nvSpPr>
      <xdr:spPr>
        <a:xfrm>
          <a:off x="2371725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3086</xdr:row>
      <xdr:rowOff>0</xdr:rowOff>
    </xdr:from>
    <xdr:ext cx="184731" cy="264560"/>
    <xdr:sp macro="" textlink="">
      <xdr:nvSpPr>
        <xdr:cNvPr id="41" name="テキスト ボックス 40">
          <a:extLst>
            <a:ext uri="{FF2B5EF4-FFF2-40B4-BE49-F238E27FC236}">
              <a16:creationId xmlns:a16="http://schemas.microsoft.com/office/drawing/2014/main" id="{03B2FA47-664D-4832-8106-45109866C826}"/>
            </a:ext>
          </a:extLst>
        </xdr:cNvPr>
        <xdr:cNvSpPr txBox="1"/>
      </xdr:nvSpPr>
      <xdr:spPr>
        <a:xfrm>
          <a:off x="23717250"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3086</xdr:row>
      <xdr:rowOff>0</xdr:rowOff>
    </xdr:from>
    <xdr:ext cx="184731" cy="264560"/>
    <xdr:sp macro="" textlink="">
      <xdr:nvSpPr>
        <xdr:cNvPr id="42" name="テキスト ボックス 41">
          <a:extLst>
            <a:ext uri="{FF2B5EF4-FFF2-40B4-BE49-F238E27FC236}">
              <a16:creationId xmlns:a16="http://schemas.microsoft.com/office/drawing/2014/main" id="{84A31B3F-4816-4060-B4AA-0BF0BC8746CC}"/>
            </a:ext>
          </a:extLst>
        </xdr:cNvPr>
        <xdr:cNvSpPr txBox="1"/>
      </xdr:nvSpPr>
      <xdr:spPr>
        <a:xfrm>
          <a:off x="369744"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3086</xdr:row>
      <xdr:rowOff>0</xdr:rowOff>
    </xdr:from>
    <xdr:ext cx="184731" cy="264560"/>
    <xdr:sp macro="" textlink="">
      <xdr:nvSpPr>
        <xdr:cNvPr id="43" name="テキスト ボックス 42">
          <a:extLst>
            <a:ext uri="{FF2B5EF4-FFF2-40B4-BE49-F238E27FC236}">
              <a16:creationId xmlns:a16="http://schemas.microsoft.com/office/drawing/2014/main" id="{8185F802-DE94-47B0-A287-D698E596AD69}"/>
            </a:ext>
          </a:extLst>
        </xdr:cNvPr>
        <xdr:cNvSpPr txBox="1"/>
      </xdr:nvSpPr>
      <xdr:spPr>
        <a:xfrm>
          <a:off x="369744"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869</xdr:row>
      <xdr:rowOff>0</xdr:rowOff>
    </xdr:from>
    <xdr:ext cx="184731" cy="264560"/>
    <xdr:sp macro="" textlink="">
      <xdr:nvSpPr>
        <xdr:cNvPr id="44" name="テキスト ボックス 43">
          <a:extLst>
            <a:ext uri="{FF2B5EF4-FFF2-40B4-BE49-F238E27FC236}">
              <a16:creationId xmlns:a16="http://schemas.microsoft.com/office/drawing/2014/main" id="{4F85824A-FBCA-4EEB-B8B7-45E94B0405F2}"/>
            </a:ext>
          </a:extLst>
        </xdr:cNvPr>
        <xdr:cNvSpPr txBox="1"/>
      </xdr:nvSpPr>
      <xdr:spPr>
        <a:xfrm>
          <a:off x="23717250"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869</xdr:row>
      <xdr:rowOff>0</xdr:rowOff>
    </xdr:from>
    <xdr:ext cx="184731" cy="264560"/>
    <xdr:sp macro="" textlink="">
      <xdr:nvSpPr>
        <xdr:cNvPr id="45" name="テキスト ボックス 44">
          <a:extLst>
            <a:ext uri="{FF2B5EF4-FFF2-40B4-BE49-F238E27FC236}">
              <a16:creationId xmlns:a16="http://schemas.microsoft.com/office/drawing/2014/main" id="{1C318BB5-F5A2-47B8-82DA-752342C76167}"/>
            </a:ext>
          </a:extLst>
        </xdr:cNvPr>
        <xdr:cNvSpPr txBox="1"/>
      </xdr:nvSpPr>
      <xdr:spPr>
        <a:xfrm>
          <a:off x="23717250"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869</xdr:row>
      <xdr:rowOff>0</xdr:rowOff>
    </xdr:from>
    <xdr:ext cx="184731" cy="264560"/>
    <xdr:sp macro="" textlink="">
      <xdr:nvSpPr>
        <xdr:cNvPr id="46" name="テキスト ボックス 45">
          <a:extLst>
            <a:ext uri="{FF2B5EF4-FFF2-40B4-BE49-F238E27FC236}">
              <a16:creationId xmlns:a16="http://schemas.microsoft.com/office/drawing/2014/main" id="{10EDA777-2D6D-42DA-B3AB-74B89F3CFDC3}"/>
            </a:ext>
          </a:extLst>
        </xdr:cNvPr>
        <xdr:cNvSpPr txBox="1"/>
      </xdr:nvSpPr>
      <xdr:spPr>
        <a:xfrm>
          <a:off x="369744"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869</xdr:row>
      <xdr:rowOff>0</xdr:rowOff>
    </xdr:from>
    <xdr:ext cx="184731" cy="264560"/>
    <xdr:sp macro="" textlink="">
      <xdr:nvSpPr>
        <xdr:cNvPr id="47" name="テキスト ボックス 46">
          <a:extLst>
            <a:ext uri="{FF2B5EF4-FFF2-40B4-BE49-F238E27FC236}">
              <a16:creationId xmlns:a16="http://schemas.microsoft.com/office/drawing/2014/main" id="{94ACD42B-C7C6-4C2F-8F55-8E4D6695F4AE}"/>
            </a:ext>
          </a:extLst>
        </xdr:cNvPr>
        <xdr:cNvSpPr txBox="1"/>
      </xdr:nvSpPr>
      <xdr:spPr>
        <a:xfrm>
          <a:off x="369744"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3100</xdr:row>
      <xdr:rowOff>0</xdr:rowOff>
    </xdr:from>
    <xdr:ext cx="184731" cy="264560"/>
    <xdr:sp macro="" textlink="">
      <xdr:nvSpPr>
        <xdr:cNvPr id="48" name="テキスト ボックス 47">
          <a:extLst>
            <a:ext uri="{FF2B5EF4-FFF2-40B4-BE49-F238E27FC236}">
              <a16:creationId xmlns:a16="http://schemas.microsoft.com/office/drawing/2014/main" id="{AA43868C-9C09-4A5F-9FC6-428FED922716}"/>
            </a:ext>
          </a:extLst>
        </xdr:cNvPr>
        <xdr:cNvSpPr txBox="1"/>
      </xdr:nvSpPr>
      <xdr:spPr>
        <a:xfrm>
          <a:off x="23717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3100</xdr:row>
      <xdr:rowOff>0</xdr:rowOff>
    </xdr:from>
    <xdr:ext cx="184731" cy="264560"/>
    <xdr:sp macro="" textlink="">
      <xdr:nvSpPr>
        <xdr:cNvPr id="49" name="テキスト ボックス 48">
          <a:extLst>
            <a:ext uri="{FF2B5EF4-FFF2-40B4-BE49-F238E27FC236}">
              <a16:creationId xmlns:a16="http://schemas.microsoft.com/office/drawing/2014/main" id="{2BFAC2B5-27D5-4FCD-8419-57E363372974}"/>
            </a:ext>
          </a:extLst>
        </xdr:cNvPr>
        <xdr:cNvSpPr txBox="1"/>
      </xdr:nvSpPr>
      <xdr:spPr>
        <a:xfrm>
          <a:off x="23717250"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3100</xdr:row>
      <xdr:rowOff>0</xdr:rowOff>
    </xdr:from>
    <xdr:ext cx="184731" cy="264560"/>
    <xdr:sp macro="" textlink="">
      <xdr:nvSpPr>
        <xdr:cNvPr id="50" name="テキスト ボックス 49">
          <a:extLst>
            <a:ext uri="{FF2B5EF4-FFF2-40B4-BE49-F238E27FC236}">
              <a16:creationId xmlns:a16="http://schemas.microsoft.com/office/drawing/2014/main" id="{76E37CFF-BDFF-4D33-BA33-A16F1C183C68}"/>
            </a:ext>
          </a:extLst>
        </xdr:cNvPr>
        <xdr:cNvSpPr txBox="1"/>
      </xdr:nvSpPr>
      <xdr:spPr>
        <a:xfrm>
          <a:off x="369744"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3100</xdr:row>
      <xdr:rowOff>0</xdr:rowOff>
    </xdr:from>
    <xdr:ext cx="184731" cy="264560"/>
    <xdr:sp macro="" textlink="">
      <xdr:nvSpPr>
        <xdr:cNvPr id="51" name="テキスト ボックス 50">
          <a:extLst>
            <a:ext uri="{FF2B5EF4-FFF2-40B4-BE49-F238E27FC236}">
              <a16:creationId xmlns:a16="http://schemas.microsoft.com/office/drawing/2014/main" id="{77525206-851A-4166-9520-3F0995FB666F}"/>
            </a:ext>
          </a:extLst>
        </xdr:cNvPr>
        <xdr:cNvSpPr txBox="1"/>
      </xdr:nvSpPr>
      <xdr:spPr>
        <a:xfrm>
          <a:off x="369744"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3035</xdr:row>
      <xdr:rowOff>0</xdr:rowOff>
    </xdr:from>
    <xdr:ext cx="184731" cy="264560"/>
    <xdr:sp macro="" textlink="">
      <xdr:nvSpPr>
        <xdr:cNvPr id="52" name="テキスト ボックス 51">
          <a:extLst>
            <a:ext uri="{FF2B5EF4-FFF2-40B4-BE49-F238E27FC236}">
              <a16:creationId xmlns:a16="http://schemas.microsoft.com/office/drawing/2014/main" id="{7D42ABA0-9902-4F61-BF5C-3F0FABC37E86}"/>
            </a:ext>
          </a:extLst>
        </xdr:cNvPr>
        <xdr:cNvSpPr txBox="1"/>
      </xdr:nvSpPr>
      <xdr:spPr>
        <a:xfrm>
          <a:off x="23717250"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3035</xdr:row>
      <xdr:rowOff>0</xdr:rowOff>
    </xdr:from>
    <xdr:ext cx="184731" cy="264560"/>
    <xdr:sp macro="" textlink="">
      <xdr:nvSpPr>
        <xdr:cNvPr id="53" name="テキスト ボックス 52">
          <a:extLst>
            <a:ext uri="{FF2B5EF4-FFF2-40B4-BE49-F238E27FC236}">
              <a16:creationId xmlns:a16="http://schemas.microsoft.com/office/drawing/2014/main" id="{7A6ACFCE-974F-4506-8E71-E9077049A4BF}"/>
            </a:ext>
          </a:extLst>
        </xdr:cNvPr>
        <xdr:cNvSpPr txBox="1"/>
      </xdr:nvSpPr>
      <xdr:spPr>
        <a:xfrm>
          <a:off x="23717250"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3035</xdr:row>
      <xdr:rowOff>0</xdr:rowOff>
    </xdr:from>
    <xdr:ext cx="184731" cy="264560"/>
    <xdr:sp macro="" textlink="">
      <xdr:nvSpPr>
        <xdr:cNvPr id="54" name="テキスト ボックス 53">
          <a:extLst>
            <a:ext uri="{FF2B5EF4-FFF2-40B4-BE49-F238E27FC236}">
              <a16:creationId xmlns:a16="http://schemas.microsoft.com/office/drawing/2014/main" id="{D5EA0B8D-5E95-43F0-AE25-83A7DDB6581F}"/>
            </a:ext>
          </a:extLst>
        </xdr:cNvPr>
        <xdr:cNvSpPr txBox="1"/>
      </xdr:nvSpPr>
      <xdr:spPr>
        <a:xfrm>
          <a:off x="369744"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3035</xdr:row>
      <xdr:rowOff>0</xdr:rowOff>
    </xdr:from>
    <xdr:ext cx="184731" cy="264560"/>
    <xdr:sp macro="" textlink="">
      <xdr:nvSpPr>
        <xdr:cNvPr id="55" name="テキスト ボックス 54">
          <a:extLst>
            <a:ext uri="{FF2B5EF4-FFF2-40B4-BE49-F238E27FC236}">
              <a16:creationId xmlns:a16="http://schemas.microsoft.com/office/drawing/2014/main" id="{F15E1558-229E-47D8-87D8-1BE6867979C0}"/>
            </a:ext>
          </a:extLst>
        </xdr:cNvPr>
        <xdr:cNvSpPr txBox="1"/>
      </xdr:nvSpPr>
      <xdr:spPr>
        <a:xfrm>
          <a:off x="369744"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3037</xdr:row>
      <xdr:rowOff>0</xdr:rowOff>
    </xdr:from>
    <xdr:ext cx="184731" cy="264560"/>
    <xdr:sp macro="" textlink="">
      <xdr:nvSpPr>
        <xdr:cNvPr id="56" name="テキスト ボックス 55">
          <a:extLst>
            <a:ext uri="{FF2B5EF4-FFF2-40B4-BE49-F238E27FC236}">
              <a16:creationId xmlns:a16="http://schemas.microsoft.com/office/drawing/2014/main" id="{52F320BF-92B5-4E93-B23D-8C1F3A526DC3}"/>
            </a:ext>
          </a:extLst>
        </xdr:cNvPr>
        <xdr:cNvSpPr txBox="1"/>
      </xdr:nvSpPr>
      <xdr:spPr>
        <a:xfrm>
          <a:off x="237172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3037</xdr:row>
      <xdr:rowOff>0</xdr:rowOff>
    </xdr:from>
    <xdr:ext cx="184731" cy="264560"/>
    <xdr:sp macro="" textlink="">
      <xdr:nvSpPr>
        <xdr:cNvPr id="57" name="テキスト ボックス 56">
          <a:extLst>
            <a:ext uri="{FF2B5EF4-FFF2-40B4-BE49-F238E27FC236}">
              <a16:creationId xmlns:a16="http://schemas.microsoft.com/office/drawing/2014/main" id="{2D1E4715-39DB-4952-A412-16271E85EDC0}"/>
            </a:ext>
          </a:extLst>
        </xdr:cNvPr>
        <xdr:cNvSpPr txBox="1"/>
      </xdr:nvSpPr>
      <xdr:spPr>
        <a:xfrm>
          <a:off x="237172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3037</xdr:row>
      <xdr:rowOff>0</xdr:rowOff>
    </xdr:from>
    <xdr:ext cx="184731" cy="264560"/>
    <xdr:sp macro="" textlink="">
      <xdr:nvSpPr>
        <xdr:cNvPr id="58" name="テキスト ボックス 57">
          <a:extLst>
            <a:ext uri="{FF2B5EF4-FFF2-40B4-BE49-F238E27FC236}">
              <a16:creationId xmlns:a16="http://schemas.microsoft.com/office/drawing/2014/main" id="{B8E05B2C-C6CD-41DC-9822-92B8496781AD}"/>
            </a:ext>
          </a:extLst>
        </xdr:cNvPr>
        <xdr:cNvSpPr txBox="1"/>
      </xdr:nvSpPr>
      <xdr:spPr>
        <a:xfrm>
          <a:off x="369744"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3037</xdr:row>
      <xdr:rowOff>0</xdr:rowOff>
    </xdr:from>
    <xdr:ext cx="184731" cy="264560"/>
    <xdr:sp macro="" textlink="">
      <xdr:nvSpPr>
        <xdr:cNvPr id="59" name="テキスト ボックス 58">
          <a:extLst>
            <a:ext uri="{FF2B5EF4-FFF2-40B4-BE49-F238E27FC236}">
              <a16:creationId xmlns:a16="http://schemas.microsoft.com/office/drawing/2014/main" id="{1F4A94E4-9892-4DF1-A526-5E7F1EC88D14}"/>
            </a:ext>
          </a:extLst>
        </xdr:cNvPr>
        <xdr:cNvSpPr txBox="1"/>
      </xdr:nvSpPr>
      <xdr:spPr>
        <a:xfrm>
          <a:off x="369744"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980</xdr:row>
      <xdr:rowOff>0</xdr:rowOff>
    </xdr:from>
    <xdr:ext cx="184731" cy="264560"/>
    <xdr:sp macro="" textlink="">
      <xdr:nvSpPr>
        <xdr:cNvPr id="60" name="テキスト ボックス 59">
          <a:extLst>
            <a:ext uri="{FF2B5EF4-FFF2-40B4-BE49-F238E27FC236}">
              <a16:creationId xmlns:a16="http://schemas.microsoft.com/office/drawing/2014/main" id="{100F063C-C376-4DC3-A18F-F2B9DC8C2E3F}"/>
            </a:ext>
          </a:extLst>
        </xdr:cNvPr>
        <xdr:cNvSpPr txBox="1"/>
      </xdr:nvSpPr>
      <xdr:spPr>
        <a:xfrm>
          <a:off x="23717250"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980</xdr:row>
      <xdr:rowOff>0</xdr:rowOff>
    </xdr:from>
    <xdr:ext cx="184731" cy="264560"/>
    <xdr:sp macro="" textlink="">
      <xdr:nvSpPr>
        <xdr:cNvPr id="61" name="テキスト ボックス 60">
          <a:extLst>
            <a:ext uri="{FF2B5EF4-FFF2-40B4-BE49-F238E27FC236}">
              <a16:creationId xmlns:a16="http://schemas.microsoft.com/office/drawing/2014/main" id="{35244B90-CD50-4A38-B683-FBF833D1310E}"/>
            </a:ext>
          </a:extLst>
        </xdr:cNvPr>
        <xdr:cNvSpPr txBox="1"/>
      </xdr:nvSpPr>
      <xdr:spPr>
        <a:xfrm>
          <a:off x="23717250"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980</xdr:row>
      <xdr:rowOff>0</xdr:rowOff>
    </xdr:from>
    <xdr:ext cx="184731" cy="264560"/>
    <xdr:sp macro="" textlink="">
      <xdr:nvSpPr>
        <xdr:cNvPr id="62" name="テキスト ボックス 61">
          <a:extLst>
            <a:ext uri="{FF2B5EF4-FFF2-40B4-BE49-F238E27FC236}">
              <a16:creationId xmlns:a16="http://schemas.microsoft.com/office/drawing/2014/main" id="{4F907B5A-BD9F-4C7D-93EA-478145A6AF53}"/>
            </a:ext>
          </a:extLst>
        </xdr:cNvPr>
        <xdr:cNvSpPr txBox="1"/>
      </xdr:nvSpPr>
      <xdr:spPr>
        <a:xfrm>
          <a:off x="369744"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980</xdr:row>
      <xdr:rowOff>0</xdr:rowOff>
    </xdr:from>
    <xdr:ext cx="184731" cy="264560"/>
    <xdr:sp macro="" textlink="">
      <xdr:nvSpPr>
        <xdr:cNvPr id="63" name="テキスト ボックス 62">
          <a:extLst>
            <a:ext uri="{FF2B5EF4-FFF2-40B4-BE49-F238E27FC236}">
              <a16:creationId xmlns:a16="http://schemas.microsoft.com/office/drawing/2014/main" id="{B3B816CA-FF99-475B-891F-2230BF0512B1}"/>
            </a:ext>
          </a:extLst>
        </xdr:cNvPr>
        <xdr:cNvSpPr txBox="1"/>
      </xdr:nvSpPr>
      <xdr:spPr>
        <a:xfrm>
          <a:off x="369744"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3131</xdr:row>
      <xdr:rowOff>0</xdr:rowOff>
    </xdr:from>
    <xdr:ext cx="184731" cy="264560"/>
    <xdr:sp macro="" textlink="">
      <xdr:nvSpPr>
        <xdr:cNvPr id="64" name="テキスト ボックス 63">
          <a:extLst>
            <a:ext uri="{FF2B5EF4-FFF2-40B4-BE49-F238E27FC236}">
              <a16:creationId xmlns:a16="http://schemas.microsoft.com/office/drawing/2014/main" id="{1C449C96-4409-42D0-A105-E14A02E83F27}"/>
            </a:ext>
          </a:extLst>
        </xdr:cNvPr>
        <xdr:cNvSpPr txBox="1"/>
      </xdr:nvSpPr>
      <xdr:spPr>
        <a:xfrm>
          <a:off x="23717250"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3131</xdr:row>
      <xdr:rowOff>0</xdr:rowOff>
    </xdr:from>
    <xdr:ext cx="184731" cy="264560"/>
    <xdr:sp macro="" textlink="">
      <xdr:nvSpPr>
        <xdr:cNvPr id="65" name="テキスト ボックス 64">
          <a:extLst>
            <a:ext uri="{FF2B5EF4-FFF2-40B4-BE49-F238E27FC236}">
              <a16:creationId xmlns:a16="http://schemas.microsoft.com/office/drawing/2014/main" id="{0CAC9FED-087B-4276-ABDD-0903F86111AB}"/>
            </a:ext>
          </a:extLst>
        </xdr:cNvPr>
        <xdr:cNvSpPr txBox="1"/>
      </xdr:nvSpPr>
      <xdr:spPr>
        <a:xfrm>
          <a:off x="23717250"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3131</xdr:row>
      <xdr:rowOff>0</xdr:rowOff>
    </xdr:from>
    <xdr:ext cx="184731" cy="264560"/>
    <xdr:sp macro="" textlink="">
      <xdr:nvSpPr>
        <xdr:cNvPr id="66" name="テキスト ボックス 65">
          <a:extLst>
            <a:ext uri="{FF2B5EF4-FFF2-40B4-BE49-F238E27FC236}">
              <a16:creationId xmlns:a16="http://schemas.microsoft.com/office/drawing/2014/main" id="{7AD66591-5F0C-49B2-80CD-02FD4DEB34EC}"/>
            </a:ext>
          </a:extLst>
        </xdr:cNvPr>
        <xdr:cNvSpPr txBox="1"/>
      </xdr:nvSpPr>
      <xdr:spPr>
        <a:xfrm>
          <a:off x="369744"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3131</xdr:row>
      <xdr:rowOff>0</xdr:rowOff>
    </xdr:from>
    <xdr:ext cx="184731" cy="264560"/>
    <xdr:sp macro="" textlink="">
      <xdr:nvSpPr>
        <xdr:cNvPr id="67" name="テキスト ボックス 66">
          <a:extLst>
            <a:ext uri="{FF2B5EF4-FFF2-40B4-BE49-F238E27FC236}">
              <a16:creationId xmlns:a16="http://schemas.microsoft.com/office/drawing/2014/main" id="{6A1730A3-F45C-4ECE-9105-0608663D71AD}"/>
            </a:ext>
          </a:extLst>
        </xdr:cNvPr>
        <xdr:cNvSpPr txBox="1"/>
      </xdr:nvSpPr>
      <xdr:spPr>
        <a:xfrm>
          <a:off x="369744"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3133</xdr:row>
      <xdr:rowOff>0</xdr:rowOff>
    </xdr:from>
    <xdr:ext cx="184731" cy="264560"/>
    <xdr:sp macro="" textlink="">
      <xdr:nvSpPr>
        <xdr:cNvPr id="68" name="テキスト ボックス 67">
          <a:extLst>
            <a:ext uri="{FF2B5EF4-FFF2-40B4-BE49-F238E27FC236}">
              <a16:creationId xmlns:a16="http://schemas.microsoft.com/office/drawing/2014/main" id="{EEFB080C-3303-4BB1-BFAA-3A17F433CE82}"/>
            </a:ext>
          </a:extLst>
        </xdr:cNvPr>
        <xdr:cNvSpPr txBox="1"/>
      </xdr:nvSpPr>
      <xdr:spPr>
        <a:xfrm>
          <a:off x="23717250"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3133</xdr:row>
      <xdr:rowOff>0</xdr:rowOff>
    </xdr:from>
    <xdr:ext cx="184731" cy="264560"/>
    <xdr:sp macro="" textlink="">
      <xdr:nvSpPr>
        <xdr:cNvPr id="69" name="テキスト ボックス 68">
          <a:extLst>
            <a:ext uri="{FF2B5EF4-FFF2-40B4-BE49-F238E27FC236}">
              <a16:creationId xmlns:a16="http://schemas.microsoft.com/office/drawing/2014/main" id="{1D57FAD0-4CF1-4400-9EE8-AB0030F022D5}"/>
            </a:ext>
          </a:extLst>
        </xdr:cNvPr>
        <xdr:cNvSpPr txBox="1"/>
      </xdr:nvSpPr>
      <xdr:spPr>
        <a:xfrm>
          <a:off x="23717250"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3133</xdr:row>
      <xdr:rowOff>0</xdr:rowOff>
    </xdr:from>
    <xdr:ext cx="184731" cy="264560"/>
    <xdr:sp macro="" textlink="">
      <xdr:nvSpPr>
        <xdr:cNvPr id="70" name="テキスト ボックス 69">
          <a:extLst>
            <a:ext uri="{FF2B5EF4-FFF2-40B4-BE49-F238E27FC236}">
              <a16:creationId xmlns:a16="http://schemas.microsoft.com/office/drawing/2014/main" id="{645712C4-6E91-4FDC-96EA-4751B619B167}"/>
            </a:ext>
          </a:extLst>
        </xdr:cNvPr>
        <xdr:cNvSpPr txBox="1"/>
      </xdr:nvSpPr>
      <xdr:spPr>
        <a:xfrm>
          <a:off x="369744"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3133</xdr:row>
      <xdr:rowOff>0</xdr:rowOff>
    </xdr:from>
    <xdr:ext cx="184731" cy="264560"/>
    <xdr:sp macro="" textlink="">
      <xdr:nvSpPr>
        <xdr:cNvPr id="71" name="テキスト ボックス 70">
          <a:extLst>
            <a:ext uri="{FF2B5EF4-FFF2-40B4-BE49-F238E27FC236}">
              <a16:creationId xmlns:a16="http://schemas.microsoft.com/office/drawing/2014/main" id="{A8891495-8E2C-4DA1-B8D4-99F6B37B0638}"/>
            </a:ext>
          </a:extLst>
        </xdr:cNvPr>
        <xdr:cNvSpPr txBox="1"/>
      </xdr:nvSpPr>
      <xdr:spPr>
        <a:xfrm>
          <a:off x="369744"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4310</xdr:row>
      <xdr:rowOff>0</xdr:rowOff>
    </xdr:from>
    <xdr:ext cx="184731" cy="264560"/>
    <xdr:sp macro="" textlink="">
      <xdr:nvSpPr>
        <xdr:cNvPr id="72" name="テキスト ボックス 71">
          <a:extLst>
            <a:ext uri="{FF2B5EF4-FFF2-40B4-BE49-F238E27FC236}">
              <a16:creationId xmlns:a16="http://schemas.microsoft.com/office/drawing/2014/main" id="{DADA180A-5B41-4A20-A740-BBE745364F6C}"/>
            </a:ext>
          </a:extLst>
        </xdr:cNvPr>
        <xdr:cNvSpPr txBox="1"/>
      </xdr:nvSpPr>
      <xdr:spPr>
        <a:xfrm>
          <a:off x="23717250"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4310</xdr:row>
      <xdr:rowOff>0</xdr:rowOff>
    </xdr:from>
    <xdr:ext cx="184731" cy="264560"/>
    <xdr:sp macro="" textlink="">
      <xdr:nvSpPr>
        <xdr:cNvPr id="73" name="テキスト ボックス 72">
          <a:extLst>
            <a:ext uri="{FF2B5EF4-FFF2-40B4-BE49-F238E27FC236}">
              <a16:creationId xmlns:a16="http://schemas.microsoft.com/office/drawing/2014/main" id="{A03E6FAE-8B95-4C4A-87B4-F850F2233580}"/>
            </a:ext>
          </a:extLst>
        </xdr:cNvPr>
        <xdr:cNvSpPr txBox="1"/>
      </xdr:nvSpPr>
      <xdr:spPr>
        <a:xfrm>
          <a:off x="23717250"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4310</xdr:row>
      <xdr:rowOff>0</xdr:rowOff>
    </xdr:from>
    <xdr:ext cx="184731" cy="264560"/>
    <xdr:sp macro="" textlink="">
      <xdr:nvSpPr>
        <xdr:cNvPr id="74" name="テキスト ボックス 73">
          <a:extLst>
            <a:ext uri="{FF2B5EF4-FFF2-40B4-BE49-F238E27FC236}">
              <a16:creationId xmlns:a16="http://schemas.microsoft.com/office/drawing/2014/main" id="{BED01CD8-8A3B-4AE6-970D-3688BC528688}"/>
            </a:ext>
          </a:extLst>
        </xdr:cNvPr>
        <xdr:cNvSpPr txBox="1"/>
      </xdr:nvSpPr>
      <xdr:spPr>
        <a:xfrm>
          <a:off x="369744"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4310</xdr:row>
      <xdr:rowOff>0</xdr:rowOff>
    </xdr:from>
    <xdr:ext cx="184731" cy="264560"/>
    <xdr:sp macro="" textlink="">
      <xdr:nvSpPr>
        <xdr:cNvPr id="75" name="テキスト ボックス 74">
          <a:extLst>
            <a:ext uri="{FF2B5EF4-FFF2-40B4-BE49-F238E27FC236}">
              <a16:creationId xmlns:a16="http://schemas.microsoft.com/office/drawing/2014/main" id="{E99FEB68-F871-40D1-8A85-EA8E0E0E4BEC}"/>
            </a:ext>
          </a:extLst>
        </xdr:cNvPr>
        <xdr:cNvSpPr txBox="1"/>
      </xdr:nvSpPr>
      <xdr:spPr>
        <a:xfrm>
          <a:off x="369744"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961</xdr:row>
      <xdr:rowOff>0</xdr:rowOff>
    </xdr:from>
    <xdr:ext cx="184731" cy="264560"/>
    <xdr:sp macro="" textlink="">
      <xdr:nvSpPr>
        <xdr:cNvPr id="76" name="テキスト ボックス 75">
          <a:extLst>
            <a:ext uri="{FF2B5EF4-FFF2-40B4-BE49-F238E27FC236}">
              <a16:creationId xmlns:a16="http://schemas.microsoft.com/office/drawing/2014/main" id="{ADFD11DB-956E-4B70-9CD8-0EEF57B57825}"/>
            </a:ext>
          </a:extLst>
        </xdr:cNvPr>
        <xdr:cNvSpPr txBox="1"/>
      </xdr:nvSpPr>
      <xdr:spPr>
        <a:xfrm>
          <a:off x="23717250"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961</xdr:row>
      <xdr:rowOff>0</xdr:rowOff>
    </xdr:from>
    <xdr:ext cx="184731" cy="264560"/>
    <xdr:sp macro="" textlink="">
      <xdr:nvSpPr>
        <xdr:cNvPr id="77" name="テキスト ボックス 76">
          <a:extLst>
            <a:ext uri="{FF2B5EF4-FFF2-40B4-BE49-F238E27FC236}">
              <a16:creationId xmlns:a16="http://schemas.microsoft.com/office/drawing/2014/main" id="{CFB10E90-A804-48DD-B963-092D86C0A53D}"/>
            </a:ext>
          </a:extLst>
        </xdr:cNvPr>
        <xdr:cNvSpPr txBox="1"/>
      </xdr:nvSpPr>
      <xdr:spPr>
        <a:xfrm>
          <a:off x="23717250"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961</xdr:row>
      <xdr:rowOff>0</xdr:rowOff>
    </xdr:from>
    <xdr:ext cx="184731" cy="264560"/>
    <xdr:sp macro="" textlink="">
      <xdr:nvSpPr>
        <xdr:cNvPr id="78" name="テキスト ボックス 77">
          <a:extLst>
            <a:ext uri="{FF2B5EF4-FFF2-40B4-BE49-F238E27FC236}">
              <a16:creationId xmlns:a16="http://schemas.microsoft.com/office/drawing/2014/main" id="{F1DA8DA5-E48D-4955-9B2D-8AEE8A8F7C76}"/>
            </a:ext>
          </a:extLst>
        </xdr:cNvPr>
        <xdr:cNvSpPr txBox="1"/>
      </xdr:nvSpPr>
      <xdr:spPr>
        <a:xfrm>
          <a:off x="369744"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961</xdr:row>
      <xdr:rowOff>0</xdr:rowOff>
    </xdr:from>
    <xdr:ext cx="184731" cy="264560"/>
    <xdr:sp macro="" textlink="">
      <xdr:nvSpPr>
        <xdr:cNvPr id="79" name="テキスト ボックス 78">
          <a:extLst>
            <a:ext uri="{FF2B5EF4-FFF2-40B4-BE49-F238E27FC236}">
              <a16:creationId xmlns:a16="http://schemas.microsoft.com/office/drawing/2014/main" id="{37E8B0FE-D2E3-4D0A-B808-C5C7AE7C4A37}"/>
            </a:ext>
          </a:extLst>
        </xdr:cNvPr>
        <xdr:cNvSpPr txBox="1"/>
      </xdr:nvSpPr>
      <xdr:spPr>
        <a:xfrm>
          <a:off x="369744"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3113</xdr:row>
      <xdr:rowOff>0</xdr:rowOff>
    </xdr:from>
    <xdr:ext cx="184731" cy="264560"/>
    <xdr:sp macro="" textlink="">
      <xdr:nvSpPr>
        <xdr:cNvPr id="80" name="テキスト ボックス 79">
          <a:extLst>
            <a:ext uri="{FF2B5EF4-FFF2-40B4-BE49-F238E27FC236}">
              <a16:creationId xmlns:a16="http://schemas.microsoft.com/office/drawing/2014/main" id="{AF4EEE4A-9273-4FD2-BE86-73BED0B2BA7E}"/>
            </a:ext>
          </a:extLst>
        </xdr:cNvPr>
        <xdr:cNvSpPr txBox="1"/>
      </xdr:nvSpPr>
      <xdr:spPr>
        <a:xfrm>
          <a:off x="23717250"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3113</xdr:row>
      <xdr:rowOff>0</xdr:rowOff>
    </xdr:from>
    <xdr:ext cx="184731" cy="264560"/>
    <xdr:sp macro="" textlink="">
      <xdr:nvSpPr>
        <xdr:cNvPr id="81" name="テキスト ボックス 80">
          <a:extLst>
            <a:ext uri="{FF2B5EF4-FFF2-40B4-BE49-F238E27FC236}">
              <a16:creationId xmlns:a16="http://schemas.microsoft.com/office/drawing/2014/main" id="{EA59AF8B-4512-413A-88D2-31C8BEAE0DD5}"/>
            </a:ext>
          </a:extLst>
        </xdr:cNvPr>
        <xdr:cNvSpPr txBox="1"/>
      </xdr:nvSpPr>
      <xdr:spPr>
        <a:xfrm>
          <a:off x="23717250"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3113</xdr:row>
      <xdr:rowOff>0</xdr:rowOff>
    </xdr:from>
    <xdr:ext cx="184731" cy="264560"/>
    <xdr:sp macro="" textlink="">
      <xdr:nvSpPr>
        <xdr:cNvPr id="82" name="テキスト ボックス 81">
          <a:extLst>
            <a:ext uri="{FF2B5EF4-FFF2-40B4-BE49-F238E27FC236}">
              <a16:creationId xmlns:a16="http://schemas.microsoft.com/office/drawing/2014/main" id="{5E2DFB38-0266-4CFD-8ADA-E36A69CB5EC8}"/>
            </a:ext>
          </a:extLst>
        </xdr:cNvPr>
        <xdr:cNvSpPr txBox="1"/>
      </xdr:nvSpPr>
      <xdr:spPr>
        <a:xfrm>
          <a:off x="369744"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3113</xdr:row>
      <xdr:rowOff>0</xdr:rowOff>
    </xdr:from>
    <xdr:ext cx="184731" cy="264560"/>
    <xdr:sp macro="" textlink="">
      <xdr:nvSpPr>
        <xdr:cNvPr id="83" name="テキスト ボックス 82">
          <a:extLst>
            <a:ext uri="{FF2B5EF4-FFF2-40B4-BE49-F238E27FC236}">
              <a16:creationId xmlns:a16="http://schemas.microsoft.com/office/drawing/2014/main" id="{DD966CE6-2586-4CB6-85AC-391106846DDF}"/>
            </a:ext>
          </a:extLst>
        </xdr:cNvPr>
        <xdr:cNvSpPr txBox="1"/>
      </xdr:nvSpPr>
      <xdr:spPr>
        <a:xfrm>
          <a:off x="369744"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1049</xdr:row>
      <xdr:rowOff>0</xdr:rowOff>
    </xdr:from>
    <xdr:ext cx="184731" cy="264560"/>
    <xdr:sp macro="" textlink="">
      <xdr:nvSpPr>
        <xdr:cNvPr id="84" name="テキスト ボックス 83">
          <a:extLst>
            <a:ext uri="{FF2B5EF4-FFF2-40B4-BE49-F238E27FC236}">
              <a16:creationId xmlns:a16="http://schemas.microsoft.com/office/drawing/2014/main" id="{BEBBEF4B-3598-4D1E-A13B-FB08122805C5}"/>
            </a:ext>
          </a:extLst>
        </xdr:cNvPr>
        <xdr:cNvSpPr txBox="1"/>
      </xdr:nvSpPr>
      <xdr:spPr>
        <a:xfrm>
          <a:off x="23717250"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1049</xdr:row>
      <xdr:rowOff>0</xdr:rowOff>
    </xdr:from>
    <xdr:ext cx="184731" cy="264560"/>
    <xdr:sp macro="" textlink="">
      <xdr:nvSpPr>
        <xdr:cNvPr id="85" name="テキスト ボックス 84">
          <a:extLst>
            <a:ext uri="{FF2B5EF4-FFF2-40B4-BE49-F238E27FC236}">
              <a16:creationId xmlns:a16="http://schemas.microsoft.com/office/drawing/2014/main" id="{2CAAE2A0-D2FF-4024-BF1F-0247D1349F78}"/>
            </a:ext>
          </a:extLst>
        </xdr:cNvPr>
        <xdr:cNvSpPr txBox="1"/>
      </xdr:nvSpPr>
      <xdr:spPr>
        <a:xfrm>
          <a:off x="23717250"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1049</xdr:row>
      <xdr:rowOff>0</xdr:rowOff>
    </xdr:from>
    <xdr:ext cx="184731" cy="264560"/>
    <xdr:sp macro="" textlink="">
      <xdr:nvSpPr>
        <xdr:cNvPr id="86" name="テキスト ボックス 85">
          <a:extLst>
            <a:ext uri="{FF2B5EF4-FFF2-40B4-BE49-F238E27FC236}">
              <a16:creationId xmlns:a16="http://schemas.microsoft.com/office/drawing/2014/main" id="{3905FC59-837E-466E-8550-F320516CC49B}"/>
            </a:ext>
          </a:extLst>
        </xdr:cNvPr>
        <xdr:cNvSpPr txBox="1"/>
      </xdr:nvSpPr>
      <xdr:spPr>
        <a:xfrm>
          <a:off x="369744"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1049</xdr:row>
      <xdr:rowOff>0</xdr:rowOff>
    </xdr:from>
    <xdr:ext cx="184731" cy="264560"/>
    <xdr:sp macro="" textlink="">
      <xdr:nvSpPr>
        <xdr:cNvPr id="87" name="テキスト ボックス 86">
          <a:extLst>
            <a:ext uri="{FF2B5EF4-FFF2-40B4-BE49-F238E27FC236}">
              <a16:creationId xmlns:a16="http://schemas.microsoft.com/office/drawing/2014/main" id="{E68EE38B-3658-45DD-98A1-4C6F8AD27FA8}"/>
            </a:ext>
          </a:extLst>
        </xdr:cNvPr>
        <xdr:cNvSpPr txBox="1"/>
      </xdr:nvSpPr>
      <xdr:spPr>
        <a:xfrm>
          <a:off x="369744"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1027</xdr:row>
      <xdr:rowOff>0</xdr:rowOff>
    </xdr:from>
    <xdr:ext cx="184731" cy="264560"/>
    <xdr:sp macro="" textlink="">
      <xdr:nvSpPr>
        <xdr:cNvPr id="88" name="テキスト ボックス 87">
          <a:extLst>
            <a:ext uri="{FF2B5EF4-FFF2-40B4-BE49-F238E27FC236}">
              <a16:creationId xmlns:a16="http://schemas.microsoft.com/office/drawing/2014/main" id="{29B7426C-91FF-48CC-9AB9-016FC2D8B7A6}"/>
            </a:ext>
          </a:extLst>
        </xdr:cNvPr>
        <xdr:cNvSpPr txBox="1"/>
      </xdr:nvSpPr>
      <xdr:spPr>
        <a:xfrm>
          <a:off x="23717250"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1027</xdr:row>
      <xdr:rowOff>0</xdr:rowOff>
    </xdr:from>
    <xdr:ext cx="184731" cy="264560"/>
    <xdr:sp macro="" textlink="">
      <xdr:nvSpPr>
        <xdr:cNvPr id="89" name="テキスト ボックス 88">
          <a:extLst>
            <a:ext uri="{FF2B5EF4-FFF2-40B4-BE49-F238E27FC236}">
              <a16:creationId xmlns:a16="http://schemas.microsoft.com/office/drawing/2014/main" id="{01CF723A-E3DF-4CCE-AE40-7AC218ED9145}"/>
            </a:ext>
          </a:extLst>
        </xdr:cNvPr>
        <xdr:cNvSpPr txBox="1"/>
      </xdr:nvSpPr>
      <xdr:spPr>
        <a:xfrm>
          <a:off x="23717250"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1027</xdr:row>
      <xdr:rowOff>0</xdr:rowOff>
    </xdr:from>
    <xdr:ext cx="184731" cy="264560"/>
    <xdr:sp macro="" textlink="">
      <xdr:nvSpPr>
        <xdr:cNvPr id="90" name="テキスト ボックス 89">
          <a:extLst>
            <a:ext uri="{FF2B5EF4-FFF2-40B4-BE49-F238E27FC236}">
              <a16:creationId xmlns:a16="http://schemas.microsoft.com/office/drawing/2014/main" id="{88A625B8-6874-4BB5-8863-C246D7BA9E22}"/>
            </a:ext>
          </a:extLst>
        </xdr:cNvPr>
        <xdr:cNvSpPr txBox="1"/>
      </xdr:nvSpPr>
      <xdr:spPr>
        <a:xfrm>
          <a:off x="369744"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1027</xdr:row>
      <xdr:rowOff>0</xdr:rowOff>
    </xdr:from>
    <xdr:ext cx="184731" cy="264560"/>
    <xdr:sp macro="" textlink="">
      <xdr:nvSpPr>
        <xdr:cNvPr id="91" name="テキスト ボックス 90">
          <a:extLst>
            <a:ext uri="{FF2B5EF4-FFF2-40B4-BE49-F238E27FC236}">
              <a16:creationId xmlns:a16="http://schemas.microsoft.com/office/drawing/2014/main" id="{F5A4B6FC-4A69-441A-8DC5-45EFD271C2FA}"/>
            </a:ext>
          </a:extLst>
        </xdr:cNvPr>
        <xdr:cNvSpPr txBox="1"/>
      </xdr:nvSpPr>
      <xdr:spPr>
        <a:xfrm>
          <a:off x="369744"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1062</xdr:row>
      <xdr:rowOff>0</xdr:rowOff>
    </xdr:from>
    <xdr:ext cx="184731" cy="264560"/>
    <xdr:sp macro="" textlink="">
      <xdr:nvSpPr>
        <xdr:cNvPr id="92" name="テキスト ボックス 91">
          <a:extLst>
            <a:ext uri="{FF2B5EF4-FFF2-40B4-BE49-F238E27FC236}">
              <a16:creationId xmlns:a16="http://schemas.microsoft.com/office/drawing/2014/main" id="{D4516A4C-6C6E-4014-B94F-1989DD12804D}"/>
            </a:ext>
          </a:extLst>
        </xdr:cNvPr>
        <xdr:cNvSpPr txBox="1"/>
      </xdr:nvSpPr>
      <xdr:spPr>
        <a:xfrm>
          <a:off x="23717250"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1062</xdr:row>
      <xdr:rowOff>0</xdr:rowOff>
    </xdr:from>
    <xdr:ext cx="184731" cy="264560"/>
    <xdr:sp macro="" textlink="">
      <xdr:nvSpPr>
        <xdr:cNvPr id="93" name="テキスト ボックス 92">
          <a:extLst>
            <a:ext uri="{FF2B5EF4-FFF2-40B4-BE49-F238E27FC236}">
              <a16:creationId xmlns:a16="http://schemas.microsoft.com/office/drawing/2014/main" id="{3C7D863C-AE2B-4D44-8E1D-BA73E89BF399}"/>
            </a:ext>
          </a:extLst>
        </xdr:cNvPr>
        <xdr:cNvSpPr txBox="1"/>
      </xdr:nvSpPr>
      <xdr:spPr>
        <a:xfrm>
          <a:off x="23717250"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1062</xdr:row>
      <xdr:rowOff>0</xdr:rowOff>
    </xdr:from>
    <xdr:ext cx="184731" cy="264560"/>
    <xdr:sp macro="" textlink="">
      <xdr:nvSpPr>
        <xdr:cNvPr id="94" name="テキスト ボックス 93">
          <a:extLst>
            <a:ext uri="{FF2B5EF4-FFF2-40B4-BE49-F238E27FC236}">
              <a16:creationId xmlns:a16="http://schemas.microsoft.com/office/drawing/2014/main" id="{172EA455-1795-4CE4-B438-D02C7C3F70BA}"/>
            </a:ext>
          </a:extLst>
        </xdr:cNvPr>
        <xdr:cNvSpPr txBox="1"/>
      </xdr:nvSpPr>
      <xdr:spPr>
        <a:xfrm>
          <a:off x="369744"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1062</xdr:row>
      <xdr:rowOff>0</xdr:rowOff>
    </xdr:from>
    <xdr:ext cx="184731" cy="264560"/>
    <xdr:sp macro="" textlink="">
      <xdr:nvSpPr>
        <xdr:cNvPr id="95" name="テキスト ボックス 94">
          <a:extLst>
            <a:ext uri="{FF2B5EF4-FFF2-40B4-BE49-F238E27FC236}">
              <a16:creationId xmlns:a16="http://schemas.microsoft.com/office/drawing/2014/main" id="{0C144A8A-AE77-4E88-BD73-1D5203EE937B}"/>
            </a:ext>
          </a:extLst>
        </xdr:cNvPr>
        <xdr:cNvSpPr txBox="1"/>
      </xdr:nvSpPr>
      <xdr:spPr>
        <a:xfrm>
          <a:off x="369744"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2130</xdr:row>
      <xdr:rowOff>0</xdr:rowOff>
    </xdr:from>
    <xdr:ext cx="184731" cy="264560"/>
    <xdr:sp macro="" textlink="">
      <xdr:nvSpPr>
        <xdr:cNvPr id="96" name="テキスト ボックス 95">
          <a:extLst>
            <a:ext uri="{FF2B5EF4-FFF2-40B4-BE49-F238E27FC236}">
              <a16:creationId xmlns:a16="http://schemas.microsoft.com/office/drawing/2014/main" id="{99B6830B-16B4-4EBD-9FAB-28F921CD6095}"/>
            </a:ext>
          </a:extLst>
        </xdr:cNvPr>
        <xdr:cNvSpPr txBox="1"/>
      </xdr:nvSpPr>
      <xdr:spPr>
        <a:xfrm>
          <a:off x="23717250"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2130</xdr:row>
      <xdr:rowOff>0</xdr:rowOff>
    </xdr:from>
    <xdr:ext cx="184731" cy="264560"/>
    <xdr:sp macro="" textlink="">
      <xdr:nvSpPr>
        <xdr:cNvPr id="97" name="テキスト ボックス 96">
          <a:extLst>
            <a:ext uri="{FF2B5EF4-FFF2-40B4-BE49-F238E27FC236}">
              <a16:creationId xmlns:a16="http://schemas.microsoft.com/office/drawing/2014/main" id="{05E3DD45-441C-4EF3-89A8-D8061CE68F93}"/>
            </a:ext>
          </a:extLst>
        </xdr:cNvPr>
        <xdr:cNvSpPr txBox="1"/>
      </xdr:nvSpPr>
      <xdr:spPr>
        <a:xfrm>
          <a:off x="23717250"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2130</xdr:row>
      <xdr:rowOff>0</xdr:rowOff>
    </xdr:from>
    <xdr:ext cx="184731" cy="264560"/>
    <xdr:sp macro="" textlink="">
      <xdr:nvSpPr>
        <xdr:cNvPr id="98" name="テキスト ボックス 97">
          <a:extLst>
            <a:ext uri="{FF2B5EF4-FFF2-40B4-BE49-F238E27FC236}">
              <a16:creationId xmlns:a16="http://schemas.microsoft.com/office/drawing/2014/main" id="{4C1577A7-1648-4EB3-8C7E-61B7867F059B}"/>
            </a:ext>
          </a:extLst>
        </xdr:cNvPr>
        <xdr:cNvSpPr txBox="1"/>
      </xdr:nvSpPr>
      <xdr:spPr>
        <a:xfrm>
          <a:off x="369744"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2130</xdr:row>
      <xdr:rowOff>0</xdr:rowOff>
    </xdr:from>
    <xdr:ext cx="184731" cy="264560"/>
    <xdr:sp macro="" textlink="">
      <xdr:nvSpPr>
        <xdr:cNvPr id="99" name="テキスト ボックス 98">
          <a:extLst>
            <a:ext uri="{FF2B5EF4-FFF2-40B4-BE49-F238E27FC236}">
              <a16:creationId xmlns:a16="http://schemas.microsoft.com/office/drawing/2014/main" id="{63D77835-B0C4-496D-9C78-7FA85522A766}"/>
            </a:ext>
          </a:extLst>
        </xdr:cNvPr>
        <xdr:cNvSpPr txBox="1"/>
      </xdr:nvSpPr>
      <xdr:spPr>
        <a:xfrm>
          <a:off x="369744"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2135</xdr:row>
      <xdr:rowOff>0</xdr:rowOff>
    </xdr:from>
    <xdr:ext cx="184731" cy="264560"/>
    <xdr:sp macro="" textlink="">
      <xdr:nvSpPr>
        <xdr:cNvPr id="100" name="テキスト ボックス 99">
          <a:extLst>
            <a:ext uri="{FF2B5EF4-FFF2-40B4-BE49-F238E27FC236}">
              <a16:creationId xmlns:a16="http://schemas.microsoft.com/office/drawing/2014/main" id="{5FC5F038-D183-4545-A7BD-AE921B18A05A}"/>
            </a:ext>
          </a:extLst>
        </xdr:cNvPr>
        <xdr:cNvSpPr txBox="1"/>
      </xdr:nvSpPr>
      <xdr:spPr>
        <a:xfrm>
          <a:off x="23717250"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2135</xdr:row>
      <xdr:rowOff>0</xdr:rowOff>
    </xdr:from>
    <xdr:ext cx="184731" cy="264560"/>
    <xdr:sp macro="" textlink="">
      <xdr:nvSpPr>
        <xdr:cNvPr id="101" name="テキスト ボックス 100">
          <a:extLst>
            <a:ext uri="{FF2B5EF4-FFF2-40B4-BE49-F238E27FC236}">
              <a16:creationId xmlns:a16="http://schemas.microsoft.com/office/drawing/2014/main" id="{75AB209D-FC8C-436A-B1F6-BD59A0B06AE6}"/>
            </a:ext>
          </a:extLst>
        </xdr:cNvPr>
        <xdr:cNvSpPr txBox="1"/>
      </xdr:nvSpPr>
      <xdr:spPr>
        <a:xfrm>
          <a:off x="23717250"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2135</xdr:row>
      <xdr:rowOff>0</xdr:rowOff>
    </xdr:from>
    <xdr:ext cx="184731" cy="264560"/>
    <xdr:sp macro="" textlink="">
      <xdr:nvSpPr>
        <xdr:cNvPr id="102" name="テキスト ボックス 101">
          <a:extLst>
            <a:ext uri="{FF2B5EF4-FFF2-40B4-BE49-F238E27FC236}">
              <a16:creationId xmlns:a16="http://schemas.microsoft.com/office/drawing/2014/main" id="{44F138F0-B91A-401C-BC52-662D90E28754}"/>
            </a:ext>
          </a:extLst>
        </xdr:cNvPr>
        <xdr:cNvSpPr txBox="1"/>
      </xdr:nvSpPr>
      <xdr:spPr>
        <a:xfrm>
          <a:off x="369744"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2135</xdr:row>
      <xdr:rowOff>0</xdr:rowOff>
    </xdr:from>
    <xdr:ext cx="184731" cy="264560"/>
    <xdr:sp macro="" textlink="">
      <xdr:nvSpPr>
        <xdr:cNvPr id="103" name="テキスト ボックス 102">
          <a:extLst>
            <a:ext uri="{FF2B5EF4-FFF2-40B4-BE49-F238E27FC236}">
              <a16:creationId xmlns:a16="http://schemas.microsoft.com/office/drawing/2014/main" id="{8CB41502-081A-486C-8FF4-749EE07DBC9F}"/>
            </a:ext>
          </a:extLst>
        </xdr:cNvPr>
        <xdr:cNvSpPr txBox="1"/>
      </xdr:nvSpPr>
      <xdr:spPr>
        <a:xfrm>
          <a:off x="369744"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4992</xdr:row>
      <xdr:rowOff>0</xdr:rowOff>
    </xdr:from>
    <xdr:ext cx="184731" cy="264560"/>
    <xdr:sp macro="" textlink="">
      <xdr:nvSpPr>
        <xdr:cNvPr id="104" name="テキスト ボックス 103">
          <a:extLst>
            <a:ext uri="{FF2B5EF4-FFF2-40B4-BE49-F238E27FC236}">
              <a16:creationId xmlns:a16="http://schemas.microsoft.com/office/drawing/2014/main" id="{44BDA3F6-9A08-4BCB-889B-56F735303EE6}"/>
            </a:ext>
          </a:extLst>
        </xdr:cNvPr>
        <xdr:cNvSpPr txBox="1"/>
      </xdr:nvSpPr>
      <xdr:spPr>
        <a:xfrm>
          <a:off x="23717250"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4992</xdr:row>
      <xdr:rowOff>0</xdr:rowOff>
    </xdr:from>
    <xdr:ext cx="184731" cy="264560"/>
    <xdr:sp macro="" textlink="">
      <xdr:nvSpPr>
        <xdr:cNvPr id="105" name="テキスト ボックス 104">
          <a:extLst>
            <a:ext uri="{FF2B5EF4-FFF2-40B4-BE49-F238E27FC236}">
              <a16:creationId xmlns:a16="http://schemas.microsoft.com/office/drawing/2014/main" id="{A27E3A03-040E-40B3-85F4-51C5FEE9F581}"/>
            </a:ext>
          </a:extLst>
        </xdr:cNvPr>
        <xdr:cNvSpPr txBox="1"/>
      </xdr:nvSpPr>
      <xdr:spPr>
        <a:xfrm>
          <a:off x="23717250"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4992</xdr:row>
      <xdr:rowOff>0</xdr:rowOff>
    </xdr:from>
    <xdr:ext cx="184731" cy="264560"/>
    <xdr:sp macro="" textlink="">
      <xdr:nvSpPr>
        <xdr:cNvPr id="106" name="テキスト ボックス 105">
          <a:extLst>
            <a:ext uri="{FF2B5EF4-FFF2-40B4-BE49-F238E27FC236}">
              <a16:creationId xmlns:a16="http://schemas.microsoft.com/office/drawing/2014/main" id="{D8045DD8-8118-41DE-BDA7-AEA4300F8B9B}"/>
            </a:ext>
          </a:extLst>
        </xdr:cNvPr>
        <xdr:cNvSpPr txBox="1"/>
      </xdr:nvSpPr>
      <xdr:spPr>
        <a:xfrm>
          <a:off x="369744"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4992</xdr:row>
      <xdr:rowOff>0</xdr:rowOff>
    </xdr:from>
    <xdr:ext cx="184731" cy="264560"/>
    <xdr:sp macro="" textlink="">
      <xdr:nvSpPr>
        <xdr:cNvPr id="107" name="テキスト ボックス 106">
          <a:extLst>
            <a:ext uri="{FF2B5EF4-FFF2-40B4-BE49-F238E27FC236}">
              <a16:creationId xmlns:a16="http://schemas.microsoft.com/office/drawing/2014/main" id="{DD22A19B-CF06-401B-8D96-962C7787343F}"/>
            </a:ext>
          </a:extLst>
        </xdr:cNvPr>
        <xdr:cNvSpPr txBox="1"/>
      </xdr:nvSpPr>
      <xdr:spPr>
        <a:xfrm>
          <a:off x="369744"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1091</xdr:row>
      <xdr:rowOff>0</xdr:rowOff>
    </xdr:from>
    <xdr:ext cx="184731" cy="264560"/>
    <xdr:sp macro="" textlink="">
      <xdr:nvSpPr>
        <xdr:cNvPr id="108" name="テキスト ボックス 107">
          <a:extLst>
            <a:ext uri="{FF2B5EF4-FFF2-40B4-BE49-F238E27FC236}">
              <a16:creationId xmlns:a16="http://schemas.microsoft.com/office/drawing/2014/main" id="{8D6BC71E-C0B0-47FF-B8D9-3BFFA0B4CCC3}"/>
            </a:ext>
          </a:extLst>
        </xdr:cNvPr>
        <xdr:cNvSpPr txBox="1"/>
      </xdr:nvSpPr>
      <xdr:spPr>
        <a:xfrm>
          <a:off x="23717250"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1091</xdr:row>
      <xdr:rowOff>0</xdr:rowOff>
    </xdr:from>
    <xdr:ext cx="184731" cy="264560"/>
    <xdr:sp macro="" textlink="">
      <xdr:nvSpPr>
        <xdr:cNvPr id="109" name="テキスト ボックス 108">
          <a:extLst>
            <a:ext uri="{FF2B5EF4-FFF2-40B4-BE49-F238E27FC236}">
              <a16:creationId xmlns:a16="http://schemas.microsoft.com/office/drawing/2014/main" id="{02B3A369-B16A-4C79-81D2-DF9DA1CA4828}"/>
            </a:ext>
          </a:extLst>
        </xdr:cNvPr>
        <xdr:cNvSpPr txBox="1"/>
      </xdr:nvSpPr>
      <xdr:spPr>
        <a:xfrm>
          <a:off x="23717250"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1091</xdr:row>
      <xdr:rowOff>0</xdr:rowOff>
    </xdr:from>
    <xdr:ext cx="184731" cy="264560"/>
    <xdr:sp macro="" textlink="">
      <xdr:nvSpPr>
        <xdr:cNvPr id="110" name="テキスト ボックス 109">
          <a:extLst>
            <a:ext uri="{FF2B5EF4-FFF2-40B4-BE49-F238E27FC236}">
              <a16:creationId xmlns:a16="http://schemas.microsoft.com/office/drawing/2014/main" id="{C1423EE7-116B-49DE-99AB-9B535D76B251}"/>
            </a:ext>
          </a:extLst>
        </xdr:cNvPr>
        <xdr:cNvSpPr txBox="1"/>
      </xdr:nvSpPr>
      <xdr:spPr>
        <a:xfrm>
          <a:off x="369744"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1091</xdr:row>
      <xdr:rowOff>0</xdr:rowOff>
    </xdr:from>
    <xdr:ext cx="184731" cy="264560"/>
    <xdr:sp macro="" textlink="">
      <xdr:nvSpPr>
        <xdr:cNvPr id="111" name="テキスト ボックス 110">
          <a:extLst>
            <a:ext uri="{FF2B5EF4-FFF2-40B4-BE49-F238E27FC236}">
              <a16:creationId xmlns:a16="http://schemas.microsoft.com/office/drawing/2014/main" id="{0C778FFD-3E90-4031-A551-6EC2BDA451CD}"/>
            </a:ext>
          </a:extLst>
        </xdr:cNvPr>
        <xdr:cNvSpPr txBox="1"/>
      </xdr:nvSpPr>
      <xdr:spPr>
        <a:xfrm>
          <a:off x="369744"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5134</xdr:row>
      <xdr:rowOff>0</xdr:rowOff>
    </xdr:from>
    <xdr:ext cx="184731" cy="264560"/>
    <xdr:sp macro="" textlink="">
      <xdr:nvSpPr>
        <xdr:cNvPr id="112" name="テキスト ボックス 111">
          <a:extLst>
            <a:ext uri="{FF2B5EF4-FFF2-40B4-BE49-F238E27FC236}">
              <a16:creationId xmlns:a16="http://schemas.microsoft.com/office/drawing/2014/main" id="{9F76902D-86C2-4023-AB9F-5B7C6B3E2D27}"/>
            </a:ext>
          </a:extLst>
        </xdr:cNvPr>
        <xdr:cNvSpPr txBox="1"/>
      </xdr:nvSpPr>
      <xdr:spPr>
        <a:xfrm>
          <a:off x="23717250"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5134</xdr:row>
      <xdr:rowOff>0</xdr:rowOff>
    </xdr:from>
    <xdr:ext cx="184731" cy="264560"/>
    <xdr:sp macro="" textlink="">
      <xdr:nvSpPr>
        <xdr:cNvPr id="113" name="テキスト ボックス 112">
          <a:extLst>
            <a:ext uri="{FF2B5EF4-FFF2-40B4-BE49-F238E27FC236}">
              <a16:creationId xmlns:a16="http://schemas.microsoft.com/office/drawing/2014/main" id="{73D06419-41E4-4CAF-A598-B1CFECB72AEA}"/>
            </a:ext>
          </a:extLst>
        </xdr:cNvPr>
        <xdr:cNvSpPr txBox="1"/>
      </xdr:nvSpPr>
      <xdr:spPr>
        <a:xfrm>
          <a:off x="23717250"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5134</xdr:row>
      <xdr:rowOff>0</xdr:rowOff>
    </xdr:from>
    <xdr:ext cx="184731" cy="264560"/>
    <xdr:sp macro="" textlink="">
      <xdr:nvSpPr>
        <xdr:cNvPr id="114" name="テキスト ボックス 113">
          <a:extLst>
            <a:ext uri="{FF2B5EF4-FFF2-40B4-BE49-F238E27FC236}">
              <a16:creationId xmlns:a16="http://schemas.microsoft.com/office/drawing/2014/main" id="{590210FA-F199-4CC2-925C-DD5D5C729E85}"/>
            </a:ext>
          </a:extLst>
        </xdr:cNvPr>
        <xdr:cNvSpPr txBox="1"/>
      </xdr:nvSpPr>
      <xdr:spPr>
        <a:xfrm>
          <a:off x="369744"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5134</xdr:row>
      <xdr:rowOff>0</xdr:rowOff>
    </xdr:from>
    <xdr:ext cx="184731" cy="264560"/>
    <xdr:sp macro="" textlink="">
      <xdr:nvSpPr>
        <xdr:cNvPr id="115" name="テキスト ボックス 114">
          <a:extLst>
            <a:ext uri="{FF2B5EF4-FFF2-40B4-BE49-F238E27FC236}">
              <a16:creationId xmlns:a16="http://schemas.microsoft.com/office/drawing/2014/main" id="{C2EE2194-0EE9-49AA-A67B-0DDC92B85C1D}"/>
            </a:ext>
          </a:extLst>
        </xdr:cNvPr>
        <xdr:cNvSpPr txBox="1"/>
      </xdr:nvSpPr>
      <xdr:spPr>
        <a:xfrm>
          <a:off x="369744"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3258</xdr:row>
      <xdr:rowOff>0</xdr:rowOff>
    </xdr:from>
    <xdr:ext cx="184731" cy="264560"/>
    <xdr:sp macro="" textlink="">
      <xdr:nvSpPr>
        <xdr:cNvPr id="116" name="テキスト ボックス 115">
          <a:extLst>
            <a:ext uri="{FF2B5EF4-FFF2-40B4-BE49-F238E27FC236}">
              <a16:creationId xmlns:a16="http://schemas.microsoft.com/office/drawing/2014/main" id="{EB941D21-B09A-4EFC-A29F-F6E5E32C6C96}"/>
            </a:ext>
          </a:extLst>
        </xdr:cNvPr>
        <xdr:cNvSpPr txBox="1"/>
      </xdr:nvSpPr>
      <xdr:spPr>
        <a:xfrm>
          <a:off x="23717250"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3258</xdr:row>
      <xdr:rowOff>0</xdr:rowOff>
    </xdr:from>
    <xdr:ext cx="184731" cy="264560"/>
    <xdr:sp macro="" textlink="">
      <xdr:nvSpPr>
        <xdr:cNvPr id="117" name="テキスト ボックス 116">
          <a:extLst>
            <a:ext uri="{FF2B5EF4-FFF2-40B4-BE49-F238E27FC236}">
              <a16:creationId xmlns:a16="http://schemas.microsoft.com/office/drawing/2014/main" id="{77909369-F4B7-4860-AB22-578C8CB73357}"/>
            </a:ext>
          </a:extLst>
        </xdr:cNvPr>
        <xdr:cNvSpPr txBox="1"/>
      </xdr:nvSpPr>
      <xdr:spPr>
        <a:xfrm>
          <a:off x="23717250"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3258</xdr:row>
      <xdr:rowOff>0</xdr:rowOff>
    </xdr:from>
    <xdr:ext cx="184731" cy="264560"/>
    <xdr:sp macro="" textlink="">
      <xdr:nvSpPr>
        <xdr:cNvPr id="118" name="テキスト ボックス 117">
          <a:extLst>
            <a:ext uri="{FF2B5EF4-FFF2-40B4-BE49-F238E27FC236}">
              <a16:creationId xmlns:a16="http://schemas.microsoft.com/office/drawing/2014/main" id="{3E6C1933-CDF0-4349-9C25-61260BC6F978}"/>
            </a:ext>
          </a:extLst>
        </xdr:cNvPr>
        <xdr:cNvSpPr txBox="1"/>
      </xdr:nvSpPr>
      <xdr:spPr>
        <a:xfrm>
          <a:off x="369744"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3258</xdr:row>
      <xdr:rowOff>0</xdr:rowOff>
    </xdr:from>
    <xdr:ext cx="184731" cy="264560"/>
    <xdr:sp macro="" textlink="">
      <xdr:nvSpPr>
        <xdr:cNvPr id="119" name="テキスト ボックス 118">
          <a:extLst>
            <a:ext uri="{FF2B5EF4-FFF2-40B4-BE49-F238E27FC236}">
              <a16:creationId xmlns:a16="http://schemas.microsoft.com/office/drawing/2014/main" id="{5311413F-2DFE-4A7B-A353-9E20DD5ECAFC}"/>
            </a:ext>
          </a:extLst>
        </xdr:cNvPr>
        <xdr:cNvSpPr txBox="1"/>
      </xdr:nvSpPr>
      <xdr:spPr>
        <a:xfrm>
          <a:off x="369744"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3948</xdr:row>
      <xdr:rowOff>0</xdr:rowOff>
    </xdr:from>
    <xdr:ext cx="184731" cy="264560"/>
    <xdr:sp macro="" textlink="">
      <xdr:nvSpPr>
        <xdr:cNvPr id="120" name="テキスト ボックス 119">
          <a:extLst>
            <a:ext uri="{FF2B5EF4-FFF2-40B4-BE49-F238E27FC236}">
              <a16:creationId xmlns:a16="http://schemas.microsoft.com/office/drawing/2014/main" id="{65ADB6C4-71F6-4211-BD5A-5C70A61FE1BA}"/>
            </a:ext>
          </a:extLst>
        </xdr:cNvPr>
        <xdr:cNvSpPr txBox="1"/>
      </xdr:nvSpPr>
      <xdr:spPr>
        <a:xfrm>
          <a:off x="23717250"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3948</xdr:row>
      <xdr:rowOff>0</xdr:rowOff>
    </xdr:from>
    <xdr:ext cx="184731" cy="264560"/>
    <xdr:sp macro="" textlink="">
      <xdr:nvSpPr>
        <xdr:cNvPr id="121" name="テキスト ボックス 120">
          <a:extLst>
            <a:ext uri="{FF2B5EF4-FFF2-40B4-BE49-F238E27FC236}">
              <a16:creationId xmlns:a16="http://schemas.microsoft.com/office/drawing/2014/main" id="{B641D3CC-E69E-485A-909F-DD751B5B5B57}"/>
            </a:ext>
          </a:extLst>
        </xdr:cNvPr>
        <xdr:cNvSpPr txBox="1"/>
      </xdr:nvSpPr>
      <xdr:spPr>
        <a:xfrm>
          <a:off x="23717250"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3948</xdr:row>
      <xdr:rowOff>0</xdr:rowOff>
    </xdr:from>
    <xdr:ext cx="184731" cy="264560"/>
    <xdr:sp macro="" textlink="">
      <xdr:nvSpPr>
        <xdr:cNvPr id="122" name="テキスト ボックス 121">
          <a:extLst>
            <a:ext uri="{FF2B5EF4-FFF2-40B4-BE49-F238E27FC236}">
              <a16:creationId xmlns:a16="http://schemas.microsoft.com/office/drawing/2014/main" id="{6D55C263-9F33-4E45-BAB5-78DC445ABB1F}"/>
            </a:ext>
          </a:extLst>
        </xdr:cNvPr>
        <xdr:cNvSpPr txBox="1"/>
      </xdr:nvSpPr>
      <xdr:spPr>
        <a:xfrm>
          <a:off x="369744"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3948</xdr:row>
      <xdr:rowOff>0</xdr:rowOff>
    </xdr:from>
    <xdr:ext cx="184731" cy="264560"/>
    <xdr:sp macro="" textlink="">
      <xdr:nvSpPr>
        <xdr:cNvPr id="123" name="テキスト ボックス 122">
          <a:extLst>
            <a:ext uri="{FF2B5EF4-FFF2-40B4-BE49-F238E27FC236}">
              <a16:creationId xmlns:a16="http://schemas.microsoft.com/office/drawing/2014/main" id="{86549BD6-BF06-420A-A50D-1867B1E0854C}"/>
            </a:ext>
          </a:extLst>
        </xdr:cNvPr>
        <xdr:cNvSpPr txBox="1"/>
      </xdr:nvSpPr>
      <xdr:spPr>
        <a:xfrm>
          <a:off x="369744"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1157</xdr:row>
      <xdr:rowOff>0</xdr:rowOff>
    </xdr:from>
    <xdr:ext cx="184731" cy="264560"/>
    <xdr:sp macro="" textlink="">
      <xdr:nvSpPr>
        <xdr:cNvPr id="124" name="テキスト ボックス 123">
          <a:extLst>
            <a:ext uri="{FF2B5EF4-FFF2-40B4-BE49-F238E27FC236}">
              <a16:creationId xmlns:a16="http://schemas.microsoft.com/office/drawing/2014/main" id="{6B1E7742-39EA-48F2-8B1F-CA74FA7EBFE4}"/>
            </a:ext>
          </a:extLst>
        </xdr:cNvPr>
        <xdr:cNvSpPr txBox="1"/>
      </xdr:nvSpPr>
      <xdr:spPr>
        <a:xfrm>
          <a:off x="23717250"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1157</xdr:row>
      <xdr:rowOff>0</xdr:rowOff>
    </xdr:from>
    <xdr:ext cx="184731" cy="264560"/>
    <xdr:sp macro="" textlink="">
      <xdr:nvSpPr>
        <xdr:cNvPr id="125" name="テキスト ボックス 124">
          <a:extLst>
            <a:ext uri="{FF2B5EF4-FFF2-40B4-BE49-F238E27FC236}">
              <a16:creationId xmlns:a16="http://schemas.microsoft.com/office/drawing/2014/main" id="{FD660D66-784C-462D-86E1-D3023D89C8D9}"/>
            </a:ext>
          </a:extLst>
        </xdr:cNvPr>
        <xdr:cNvSpPr txBox="1"/>
      </xdr:nvSpPr>
      <xdr:spPr>
        <a:xfrm>
          <a:off x="23717250"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1157</xdr:row>
      <xdr:rowOff>0</xdr:rowOff>
    </xdr:from>
    <xdr:ext cx="184731" cy="264560"/>
    <xdr:sp macro="" textlink="">
      <xdr:nvSpPr>
        <xdr:cNvPr id="126" name="テキスト ボックス 125">
          <a:extLst>
            <a:ext uri="{FF2B5EF4-FFF2-40B4-BE49-F238E27FC236}">
              <a16:creationId xmlns:a16="http://schemas.microsoft.com/office/drawing/2014/main" id="{E707D345-54A3-4B61-AE5F-09AE37DF1225}"/>
            </a:ext>
          </a:extLst>
        </xdr:cNvPr>
        <xdr:cNvSpPr txBox="1"/>
      </xdr:nvSpPr>
      <xdr:spPr>
        <a:xfrm>
          <a:off x="369744"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1157</xdr:row>
      <xdr:rowOff>0</xdr:rowOff>
    </xdr:from>
    <xdr:ext cx="184731" cy="264560"/>
    <xdr:sp macro="" textlink="">
      <xdr:nvSpPr>
        <xdr:cNvPr id="127" name="テキスト ボックス 126">
          <a:extLst>
            <a:ext uri="{FF2B5EF4-FFF2-40B4-BE49-F238E27FC236}">
              <a16:creationId xmlns:a16="http://schemas.microsoft.com/office/drawing/2014/main" id="{2418817F-7D54-478C-B06C-EAA1078444B9}"/>
            </a:ext>
          </a:extLst>
        </xdr:cNvPr>
        <xdr:cNvSpPr txBox="1"/>
      </xdr:nvSpPr>
      <xdr:spPr>
        <a:xfrm>
          <a:off x="369744"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2143</xdr:row>
      <xdr:rowOff>0</xdr:rowOff>
    </xdr:from>
    <xdr:ext cx="184731" cy="264560"/>
    <xdr:sp macro="" textlink="">
      <xdr:nvSpPr>
        <xdr:cNvPr id="128" name="テキスト ボックス 127">
          <a:extLst>
            <a:ext uri="{FF2B5EF4-FFF2-40B4-BE49-F238E27FC236}">
              <a16:creationId xmlns:a16="http://schemas.microsoft.com/office/drawing/2014/main" id="{F9D5033B-FDB3-47E9-8963-F21FD2941008}"/>
            </a:ext>
          </a:extLst>
        </xdr:cNvPr>
        <xdr:cNvSpPr txBox="1"/>
      </xdr:nvSpPr>
      <xdr:spPr>
        <a:xfrm>
          <a:off x="23717250"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2143</xdr:row>
      <xdr:rowOff>0</xdr:rowOff>
    </xdr:from>
    <xdr:ext cx="184731" cy="264560"/>
    <xdr:sp macro="" textlink="">
      <xdr:nvSpPr>
        <xdr:cNvPr id="129" name="テキスト ボックス 128">
          <a:extLst>
            <a:ext uri="{FF2B5EF4-FFF2-40B4-BE49-F238E27FC236}">
              <a16:creationId xmlns:a16="http://schemas.microsoft.com/office/drawing/2014/main" id="{B5EE0107-B06C-40D2-9CF8-47F7049E979E}"/>
            </a:ext>
          </a:extLst>
        </xdr:cNvPr>
        <xdr:cNvSpPr txBox="1"/>
      </xdr:nvSpPr>
      <xdr:spPr>
        <a:xfrm>
          <a:off x="23717250"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2143</xdr:row>
      <xdr:rowOff>0</xdr:rowOff>
    </xdr:from>
    <xdr:ext cx="184731" cy="264560"/>
    <xdr:sp macro="" textlink="">
      <xdr:nvSpPr>
        <xdr:cNvPr id="130" name="テキスト ボックス 129">
          <a:extLst>
            <a:ext uri="{FF2B5EF4-FFF2-40B4-BE49-F238E27FC236}">
              <a16:creationId xmlns:a16="http://schemas.microsoft.com/office/drawing/2014/main" id="{4AD89966-49B6-44D3-938B-C1AEC48D70CE}"/>
            </a:ext>
          </a:extLst>
        </xdr:cNvPr>
        <xdr:cNvSpPr txBox="1"/>
      </xdr:nvSpPr>
      <xdr:spPr>
        <a:xfrm>
          <a:off x="369744"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2143</xdr:row>
      <xdr:rowOff>0</xdr:rowOff>
    </xdr:from>
    <xdr:ext cx="184731" cy="264560"/>
    <xdr:sp macro="" textlink="">
      <xdr:nvSpPr>
        <xdr:cNvPr id="131" name="テキスト ボックス 130">
          <a:extLst>
            <a:ext uri="{FF2B5EF4-FFF2-40B4-BE49-F238E27FC236}">
              <a16:creationId xmlns:a16="http://schemas.microsoft.com/office/drawing/2014/main" id="{86D70AD9-A78C-42EF-8350-B3EB58AC9179}"/>
            </a:ext>
          </a:extLst>
        </xdr:cNvPr>
        <xdr:cNvSpPr txBox="1"/>
      </xdr:nvSpPr>
      <xdr:spPr>
        <a:xfrm>
          <a:off x="369744"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4991</xdr:row>
      <xdr:rowOff>0</xdr:rowOff>
    </xdr:from>
    <xdr:ext cx="184731" cy="264560"/>
    <xdr:sp macro="" textlink="">
      <xdr:nvSpPr>
        <xdr:cNvPr id="132" name="テキスト ボックス 131">
          <a:extLst>
            <a:ext uri="{FF2B5EF4-FFF2-40B4-BE49-F238E27FC236}">
              <a16:creationId xmlns:a16="http://schemas.microsoft.com/office/drawing/2014/main" id="{B1D9EACD-5595-4EC9-B207-03ECEA930587}"/>
            </a:ext>
          </a:extLst>
        </xdr:cNvPr>
        <xdr:cNvSpPr txBox="1"/>
      </xdr:nvSpPr>
      <xdr:spPr>
        <a:xfrm>
          <a:off x="2371725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4991</xdr:row>
      <xdr:rowOff>0</xdr:rowOff>
    </xdr:from>
    <xdr:ext cx="184731" cy="264560"/>
    <xdr:sp macro="" textlink="">
      <xdr:nvSpPr>
        <xdr:cNvPr id="133" name="テキスト ボックス 132">
          <a:extLst>
            <a:ext uri="{FF2B5EF4-FFF2-40B4-BE49-F238E27FC236}">
              <a16:creationId xmlns:a16="http://schemas.microsoft.com/office/drawing/2014/main" id="{51DFD619-A1E6-4E73-B0C3-CAA936FB2488}"/>
            </a:ext>
          </a:extLst>
        </xdr:cNvPr>
        <xdr:cNvSpPr txBox="1"/>
      </xdr:nvSpPr>
      <xdr:spPr>
        <a:xfrm>
          <a:off x="23717250"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4991</xdr:row>
      <xdr:rowOff>0</xdr:rowOff>
    </xdr:from>
    <xdr:ext cx="184731" cy="264560"/>
    <xdr:sp macro="" textlink="">
      <xdr:nvSpPr>
        <xdr:cNvPr id="134" name="テキスト ボックス 133">
          <a:extLst>
            <a:ext uri="{FF2B5EF4-FFF2-40B4-BE49-F238E27FC236}">
              <a16:creationId xmlns:a16="http://schemas.microsoft.com/office/drawing/2014/main" id="{C33C70C9-C22A-4906-9DE0-871B6C670556}"/>
            </a:ext>
          </a:extLst>
        </xdr:cNvPr>
        <xdr:cNvSpPr txBox="1"/>
      </xdr:nvSpPr>
      <xdr:spPr>
        <a:xfrm>
          <a:off x="369744"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4991</xdr:row>
      <xdr:rowOff>0</xdr:rowOff>
    </xdr:from>
    <xdr:ext cx="184731" cy="264560"/>
    <xdr:sp macro="" textlink="">
      <xdr:nvSpPr>
        <xdr:cNvPr id="135" name="テキスト ボックス 134">
          <a:extLst>
            <a:ext uri="{FF2B5EF4-FFF2-40B4-BE49-F238E27FC236}">
              <a16:creationId xmlns:a16="http://schemas.microsoft.com/office/drawing/2014/main" id="{F1DC1531-39B8-471F-8606-D4B747A0F451}"/>
            </a:ext>
          </a:extLst>
        </xdr:cNvPr>
        <xdr:cNvSpPr txBox="1"/>
      </xdr:nvSpPr>
      <xdr:spPr>
        <a:xfrm>
          <a:off x="369744"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4383</xdr:row>
      <xdr:rowOff>0</xdr:rowOff>
    </xdr:from>
    <xdr:ext cx="184731" cy="264560"/>
    <xdr:sp macro="" textlink="">
      <xdr:nvSpPr>
        <xdr:cNvPr id="136" name="テキスト ボックス 135">
          <a:extLst>
            <a:ext uri="{FF2B5EF4-FFF2-40B4-BE49-F238E27FC236}">
              <a16:creationId xmlns:a16="http://schemas.microsoft.com/office/drawing/2014/main" id="{24C87CCD-A2D7-4891-AEAA-47D9E0370C9C}"/>
            </a:ext>
          </a:extLst>
        </xdr:cNvPr>
        <xdr:cNvSpPr txBox="1"/>
      </xdr:nvSpPr>
      <xdr:spPr>
        <a:xfrm>
          <a:off x="23717250"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4383</xdr:row>
      <xdr:rowOff>0</xdr:rowOff>
    </xdr:from>
    <xdr:ext cx="184731" cy="264560"/>
    <xdr:sp macro="" textlink="">
      <xdr:nvSpPr>
        <xdr:cNvPr id="137" name="テキスト ボックス 136">
          <a:extLst>
            <a:ext uri="{FF2B5EF4-FFF2-40B4-BE49-F238E27FC236}">
              <a16:creationId xmlns:a16="http://schemas.microsoft.com/office/drawing/2014/main" id="{C083F3FF-3BAF-43C0-BB3A-340463FA5058}"/>
            </a:ext>
          </a:extLst>
        </xdr:cNvPr>
        <xdr:cNvSpPr txBox="1"/>
      </xdr:nvSpPr>
      <xdr:spPr>
        <a:xfrm>
          <a:off x="23717250"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4383</xdr:row>
      <xdr:rowOff>0</xdr:rowOff>
    </xdr:from>
    <xdr:ext cx="184731" cy="264560"/>
    <xdr:sp macro="" textlink="">
      <xdr:nvSpPr>
        <xdr:cNvPr id="138" name="テキスト ボックス 137">
          <a:extLst>
            <a:ext uri="{FF2B5EF4-FFF2-40B4-BE49-F238E27FC236}">
              <a16:creationId xmlns:a16="http://schemas.microsoft.com/office/drawing/2014/main" id="{3B0B7DBB-D6DF-48D1-BCD6-E4F8C5D90CB1}"/>
            </a:ext>
          </a:extLst>
        </xdr:cNvPr>
        <xdr:cNvSpPr txBox="1"/>
      </xdr:nvSpPr>
      <xdr:spPr>
        <a:xfrm>
          <a:off x="369744"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4383</xdr:row>
      <xdr:rowOff>0</xdr:rowOff>
    </xdr:from>
    <xdr:ext cx="184731" cy="264560"/>
    <xdr:sp macro="" textlink="">
      <xdr:nvSpPr>
        <xdr:cNvPr id="139" name="テキスト ボックス 138">
          <a:extLst>
            <a:ext uri="{FF2B5EF4-FFF2-40B4-BE49-F238E27FC236}">
              <a16:creationId xmlns:a16="http://schemas.microsoft.com/office/drawing/2014/main" id="{DB25E0D5-4492-40A5-A0C9-FD827476B4F6}"/>
            </a:ext>
          </a:extLst>
        </xdr:cNvPr>
        <xdr:cNvSpPr txBox="1"/>
      </xdr:nvSpPr>
      <xdr:spPr>
        <a:xfrm>
          <a:off x="369744"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3215</xdr:row>
      <xdr:rowOff>0</xdr:rowOff>
    </xdr:from>
    <xdr:ext cx="184731" cy="264560"/>
    <xdr:sp macro="" textlink="">
      <xdr:nvSpPr>
        <xdr:cNvPr id="140" name="テキスト ボックス 139">
          <a:extLst>
            <a:ext uri="{FF2B5EF4-FFF2-40B4-BE49-F238E27FC236}">
              <a16:creationId xmlns:a16="http://schemas.microsoft.com/office/drawing/2014/main" id="{6583D14F-3625-431F-AAEC-FF33ED7D7801}"/>
            </a:ext>
          </a:extLst>
        </xdr:cNvPr>
        <xdr:cNvSpPr txBox="1"/>
      </xdr:nvSpPr>
      <xdr:spPr>
        <a:xfrm>
          <a:off x="23717250"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3215</xdr:row>
      <xdr:rowOff>0</xdr:rowOff>
    </xdr:from>
    <xdr:ext cx="184731" cy="264560"/>
    <xdr:sp macro="" textlink="">
      <xdr:nvSpPr>
        <xdr:cNvPr id="141" name="テキスト ボックス 140">
          <a:extLst>
            <a:ext uri="{FF2B5EF4-FFF2-40B4-BE49-F238E27FC236}">
              <a16:creationId xmlns:a16="http://schemas.microsoft.com/office/drawing/2014/main" id="{E45C161A-1122-40C1-BEF3-CD9771C28C08}"/>
            </a:ext>
          </a:extLst>
        </xdr:cNvPr>
        <xdr:cNvSpPr txBox="1"/>
      </xdr:nvSpPr>
      <xdr:spPr>
        <a:xfrm>
          <a:off x="23717250"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3215</xdr:row>
      <xdr:rowOff>0</xdr:rowOff>
    </xdr:from>
    <xdr:ext cx="184731" cy="264560"/>
    <xdr:sp macro="" textlink="">
      <xdr:nvSpPr>
        <xdr:cNvPr id="142" name="テキスト ボックス 141">
          <a:extLst>
            <a:ext uri="{FF2B5EF4-FFF2-40B4-BE49-F238E27FC236}">
              <a16:creationId xmlns:a16="http://schemas.microsoft.com/office/drawing/2014/main" id="{8097DC4D-C2D5-4259-A1F9-954E298EC06D}"/>
            </a:ext>
          </a:extLst>
        </xdr:cNvPr>
        <xdr:cNvSpPr txBox="1"/>
      </xdr:nvSpPr>
      <xdr:spPr>
        <a:xfrm>
          <a:off x="369744"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3215</xdr:row>
      <xdr:rowOff>0</xdr:rowOff>
    </xdr:from>
    <xdr:ext cx="184731" cy="264560"/>
    <xdr:sp macro="" textlink="">
      <xdr:nvSpPr>
        <xdr:cNvPr id="143" name="テキスト ボックス 142">
          <a:extLst>
            <a:ext uri="{FF2B5EF4-FFF2-40B4-BE49-F238E27FC236}">
              <a16:creationId xmlns:a16="http://schemas.microsoft.com/office/drawing/2014/main" id="{144C525E-DB0E-4641-9405-278F155A7EE6}"/>
            </a:ext>
          </a:extLst>
        </xdr:cNvPr>
        <xdr:cNvSpPr txBox="1"/>
      </xdr:nvSpPr>
      <xdr:spPr>
        <a:xfrm>
          <a:off x="369744"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3294</xdr:row>
      <xdr:rowOff>0</xdr:rowOff>
    </xdr:from>
    <xdr:ext cx="184731" cy="264560"/>
    <xdr:sp macro="" textlink="">
      <xdr:nvSpPr>
        <xdr:cNvPr id="144" name="テキスト ボックス 143">
          <a:extLst>
            <a:ext uri="{FF2B5EF4-FFF2-40B4-BE49-F238E27FC236}">
              <a16:creationId xmlns:a16="http://schemas.microsoft.com/office/drawing/2014/main" id="{FBB798F0-F3EF-4AA4-A0D5-06F7F8A4C86B}"/>
            </a:ext>
          </a:extLst>
        </xdr:cNvPr>
        <xdr:cNvSpPr txBox="1"/>
      </xdr:nvSpPr>
      <xdr:spPr>
        <a:xfrm>
          <a:off x="23717250"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3294</xdr:row>
      <xdr:rowOff>0</xdr:rowOff>
    </xdr:from>
    <xdr:ext cx="184731" cy="264560"/>
    <xdr:sp macro="" textlink="">
      <xdr:nvSpPr>
        <xdr:cNvPr id="145" name="テキスト ボックス 144">
          <a:extLst>
            <a:ext uri="{FF2B5EF4-FFF2-40B4-BE49-F238E27FC236}">
              <a16:creationId xmlns:a16="http://schemas.microsoft.com/office/drawing/2014/main" id="{38AF9FA8-440E-4DEF-BB9E-8BA30993ED80}"/>
            </a:ext>
          </a:extLst>
        </xdr:cNvPr>
        <xdr:cNvSpPr txBox="1"/>
      </xdr:nvSpPr>
      <xdr:spPr>
        <a:xfrm>
          <a:off x="23717250"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3294</xdr:row>
      <xdr:rowOff>0</xdr:rowOff>
    </xdr:from>
    <xdr:ext cx="184731" cy="264560"/>
    <xdr:sp macro="" textlink="">
      <xdr:nvSpPr>
        <xdr:cNvPr id="146" name="テキスト ボックス 145">
          <a:extLst>
            <a:ext uri="{FF2B5EF4-FFF2-40B4-BE49-F238E27FC236}">
              <a16:creationId xmlns:a16="http://schemas.microsoft.com/office/drawing/2014/main" id="{DCAAAAEB-2AC9-4A73-A94F-C539609B3686}"/>
            </a:ext>
          </a:extLst>
        </xdr:cNvPr>
        <xdr:cNvSpPr txBox="1"/>
      </xdr:nvSpPr>
      <xdr:spPr>
        <a:xfrm>
          <a:off x="369744"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3294</xdr:row>
      <xdr:rowOff>0</xdr:rowOff>
    </xdr:from>
    <xdr:ext cx="184731" cy="264560"/>
    <xdr:sp macro="" textlink="">
      <xdr:nvSpPr>
        <xdr:cNvPr id="147" name="テキスト ボックス 146">
          <a:extLst>
            <a:ext uri="{FF2B5EF4-FFF2-40B4-BE49-F238E27FC236}">
              <a16:creationId xmlns:a16="http://schemas.microsoft.com/office/drawing/2014/main" id="{52FB387C-B72A-42F3-9359-7253B4CC46BB}"/>
            </a:ext>
          </a:extLst>
        </xdr:cNvPr>
        <xdr:cNvSpPr txBox="1"/>
      </xdr:nvSpPr>
      <xdr:spPr>
        <a:xfrm>
          <a:off x="369744"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4442</xdr:row>
      <xdr:rowOff>0</xdr:rowOff>
    </xdr:from>
    <xdr:ext cx="184731" cy="264560"/>
    <xdr:sp macro="" textlink="">
      <xdr:nvSpPr>
        <xdr:cNvPr id="148" name="テキスト ボックス 147">
          <a:extLst>
            <a:ext uri="{FF2B5EF4-FFF2-40B4-BE49-F238E27FC236}">
              <a16:creationId xmlns:a16="http://schemas.microsoft.com/office/drawing/2014/main" id="{6E992333-BC33-47F1-8228-F676579D5A78}"/>
            </a:ext>
          </a:extLst>
        </xdr:cNvPr>
        <xdr:cNvSpPr txBox="1"/>
      </xdr:nvSpPr>
      <xdr:spPr>
        <a:xfrm>
          <a:off x="23717250"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4442</xdr:row>
      <xdr:rowOff>0</xdr:rowOff>
    </xdr:from>
    <xdr:ext cx="184731" cy="264560"/>
    <xdr:sp macro="" textlink="">
      <xdr:nvSpPr>
        <xdr:cNvPr id="149" name="テキスト ボックス 148">
          <a:extLst>
            <a:ext uri="{FF2B5EF4-FFF2-40B4-BE49-F238E27FC236}">
              <a16:creationId xmlns:a16="http://schemas.microsoft.com/office/drawing/2014/main" id="{C1FDFE79-715A-4955-9CC8-78B06D32191A}"/>
            </a:ext>
          </a:extLst>
        </xdr:cNvPr>
        <xdr:cNvSpPr txBox="1"/>
      </xdr:nvSpPr>
      <xdr:spPr>
        <a:xfrm>
          <a:off x="23717250"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4442</xdr:row>
      <xdr:rowOff>0</xdr:rowOff>
    </xdr:from>
    <xdr:ext cx="184731" cy="264560"/>
    <xdr:sp macro="" textlink="">
      <xdr:nvSpPr>
        <xdr:cNvPr id="150" name="テキスト ボックス 149">
          <a:extLst>
            <a:ext uri="{FF2B5EF4-FFF2-40B4-BE49-F238E27FC236}">
              <a16:creationId xmlns:a16="http://schemas.microsoft.com/office/drawing/2014/main" id="{FBF6AA34-7AFB-464D-89D0-CD81285C026F}"/>
            </a:ext>
          </a:extLst>
        </xdr:cNvPr>
        <xdr:cNvSpPr txBox="1"/>
      </xdr:nvSpPr>
      <xdr:spPr>
        <a:xfrm>
          <a:off x="369744"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4442</xdr:row>
      <xdr:rowOff>0</xdr:rowOff>
    </xdr:from>
    <xdr:ext cx="184731" cy="264560"/>
    <xdr:sp macro="" textlink="">
      <xdr:nvSpPr>
        <xdr:cNvPr id="151" name="テキスト ボックス 150">
          <a:extLst>
            <a:ext uri="{FF2B5EF4-FFF2-40B4-BE49-F238E27FC236}">
              <a16:creationId xmlns:a16="http://schemas.microsoft.com/office/drawing/2014/main" id="{20BA1257-6AD9-4F47-ADA1-BC4D71EBFAB7}"/>
            </a:ext>
          </a:extLst>
        </xdr:cNvPr>
        <xdr:cNvSpPr txBox="1"/>
      </xdr:nvSpPr>
      <xdr:spPr>
        <a:xfrm>
          <a:off x="369744"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5215</xdr:row>
      <xdr:rowOff>0</xdr:rowOff>
    </xdr:from>
    <xdr:ext cx="184731" cy="264560"/>
    <xdr:sp macro="" textlink="">
      <xdr:nvSpPr>
        <xdr:cNvPr id="152" name="テキスト ボックス 151">
          <a:extLst>
            <a:ext uri="{FF2B5EF4-FFF2-40B4-BE49-F238E27FC236}">
              <a16:creationId xmlns:a16="http://schemas.microsoft.com/office/drawing/2014/main" id="{504CCDB7-6F53-44BD-819B-CC3169241836}"/>
            </a:ext>
          </a:extLst>
        </xdr:cNvPr>
        <xdr:cNvSpPr txBox="1"/>
      </xdr:nvSpPr>
      <xdr:spPr>
        <a:xfrm>
          <a:off x="23717250"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5215</xdr:row>
      <xdr:rowOff>0</xdr:rowOff>
    </xdr:from>
    <xdr:ext cx="184731" cy="264560"/>
    <xdr:sp macro="" textlink="">
      <xdr:nvSpPr>
        <xdr:cNvPr id="153" name="テキスト ボックス 152">
          <a:extLst>
            <a:ext uri="{FF2B5EF4-FFF2-40B4-BE49-F238E27FC236}">
              <a16:creationId xmlns:a16="http://schemas.microsoft.com/office/drawing/2014/main" id="{D7FB4A25-94A0-48F7-B733-E855DF33F9F8}"/>
            </a:ext>
          </a:extLst>
        </xdr:cNvPr>
        <xdr:cNvSpPr txBox="1"/>
      </xdr:nvSpPr>
      <xdr:spPr>
        <a:xfrm>
          <a:off x="23717250"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5215</xdr:row>
      <xdr:rowOff>0</xdr:rowOff>
    </xdr:from>
    <xdr:ext cx="184731" cy="264560"/>
    <xdr:sp macro="" textlink="">
      <xdr:nvSpPr>
        <xdr:cNvPr id="154" name="テキスト ボックス 153">
          <a:extLst>
            <a:ext uri="{FF2B5EF4-FFF2-40B4-BE49-F238E27FC236}">
              <a16:creationId xmlns:a16="http://schemas.microsoft.com/office/drawing/2014/main" id="{19CC2A10-5DDD-43C0-808C-E91D5B4305F6}"/>
            </a:ext>
          </a:extLst>
        </xdr:cNvPr>
        <xdr:cNvSpPr txBox="1"/>
      </xdr:nvSpPr>
      <xdr:spPr>
        <a:xfrm>
          <a:off x="369744"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5215</xdr:row>
      <xdr:rowOff>0</xdr:rowOff>
    </xdr:from>
    <xdr:ext cx="184731" cy="264560"/>
    <xdr:sp macro="" textlink="">
      <xdr:nvSpPr>
        <xdr:cNvPr id="155" name="テキスト ボックス 154">
          <a:extLst>
            <a:ext uri="{FF2B5EF4-FFF2-40B4-BE49-F238E27FC236}">
              <a16:creationId xmlns:a16="http://schemas.microsoft.com/office/drawing/2014/main" id="{2ED9CF7D-4847-434B-BB61-004ED9A08B39}"/>
            </a:ext>
          </a:extLst>
        </xdr:cNvPr>
        <xdr:cNvSpPr txBox="1"/>
      </xdr:nvSpPr>
      <xdr:spPr>
        <a:xfrm>
          <a:off x="369744"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4381</xdr:row>
      <xdr:rowOff>0</xdr:rowOff>
    </xdr:from>
    <xdr:ext cx="184731" cy="264560"/>
    <xdr:sp macro="" textlink="">
      <xdr:nvSpPr>
        <xdr:cNvPr id="156" name="テキスト ボックス 155">
          <a:extLst>
            <a:ext uri="{FF2B5EF4-FFF2-40B4-BE49-F238E27FC236}">
              <a16:creationId xmlns:a16="http://schemas.microsoft.com/office/drawing/2014/main" id="{12795AC0-561F-48FC-900A-A229E85EC1EF}"/>
            </a:ext>
          </a:extLst>
        </xdr:cNvPr>
        <xdr:cNvSpPr txBox="1"/>
      </xdr:nvSpPr>
      <xdr:spPr>
        <a:xfrm>
          <a:off x="23717250"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4381</xdr:row>
      <xdr:rowOff>0</xdr:rowOff>
    </xdr:from>
    <xdr:ext cx="184731" cy="264560"/>
    <xdr:sp macro="" textlink="">
      <xdr:nvSpPr>
        <xdr:cNvPr id="157" name="テキスト ボックス 156">
          <a:extLst>
            <a:ext uri="{FF2B5EF4-FFF2-40B4-BE49-F238E27FC236}">
              <a16:creationId xmlns:a16="http://schemas.microsoft.com/office/drawing/2014/main" id="{D763BE7D-F6C2-4684-9E14-105E648FA57C}"/>
            </a:ext>
          </a:extLst>
        </xdr:cNvPr>
        <xdr:cNvSpPr txBox="1"/>
      </xdr:nvSpPr>
      <xdr:spPr>
        <a:xfrm>
          <a:off x="23717250"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4381</xdr:row>
      <xdr:rowOff>0</xdr:rowOff>
    </xdr:from>
    <xdr:ext cx="184731" cy="264560"/>
    <xdr:sp macro="" textlink="">
      <xdr:nvSpPr>
        <xdr:cNvPr id="158" name="テキスト ボックス 157">
          <a:extLst>
            <a:ext uri="{FF2B5EF4-FFF2-40B4-BE49-F238E27FC236}">
              <a16:creationId xmlns:a16="http://schemas.microsoft.com/office/drawing/2014/main" id="{9343EC2D-004D-4E9B-9B86-292F552CA6C6}"/>
            </a:ext>
          </a:extLst>
        </xdr:cNvPr>
        <xdr:cNvSpPr txBox="1"/>
      </xdr:nvSpPr>
      <xdr:spPr>
        <a:xfrm>
          <a:off x="369744"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4381</xdr:row>
      <xdr:rowOff>0</xdr:rowOff>
    </xdr:from>
    <xdr:ext cx="184731" cy="264560"/>
    <xdr:sp macro="" textlink="">
      <xdr:nvSpPr>
        <xdr:cNvPr id="159" name="テキスト ボックス 158">
          <a:extLst>
            <a:ext uri="{FF2B5EF4-FFF2-40B4-BE49-F238E27FC236}">
              <a16:creationId xmlns:a16="http://schemas.microsoft.com/office/drawing/2014/main" id="{BB5C1A04-10F0-45F1-9533-2B0A72D82131}"/>
            </a:ext>
          </a:extLst>
        </xdr:cNvPr>
        <xdr:cNvSpPr txBox="1"/>
      </xdr:nvSpPr>
      <xdr:spPr>
        <a:xfrm>
          <a:off x="369744"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3222</xdr:row>
      <xdr:rowOff>0</xdr:rowOff>
    </xdr:from>
    <xdr:ext cx="184731" cy="264560"/>
    <xdr:sp macro="" textlink="">
      <xdr:nvSpPr>
        <xdr:cNvPr id="160" name="テキスト ボックス 159">
          <a:extLst>
            <a:ext uri="{FF2B5EF4-FFF2-40B4-BE49-F238E27FC236}">
              <a16:creationId xmlns:a16="http://schemas.microsoft.com/office/drawing/2014/main" id="{5538B7F1-032B-47E2-A362-EB327EBE11E0}"/>
            </a:ext>
          </a:extLst>
        </xdr:cNvPr>
        <xdr:cNvSpPr txBox="1"/>
      </xdr:nvSpPr>
      <xdr:spPr>
        <a:xfrm>
          <a:off x="23717250"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3222</xdr:row>
      <xdr:rowOff>0</xdr:rowOff>
    </xdr:from>
    <xdr:ext cx="184731" cy="264560"/>
    <xdr:sp macro="" textlink="">
      <xdr:nvSpPr>
        <xdr:cNvPr id="161" name="テキスト ボックス 160">
          <a:extLst>
            <a:ext uri="{FF2B5EF4-FFF2-40B4-BE49-F238E27FC236}">
              <a16:creationId xmlns:a16="http://schemas.microsoft.com/office/drawing/2014/main" id="{DB8527C7-4364-4D98-ABC9-78CBB4006BB4}"/>
            </a:ext>
          </a:extLst>
        </xdr:cNvPr>
        <xdr:cNvSpPr txBox="1"/>
      </xdr:nvSpPr>
      <xdr:spPr>
        <a:xfrm>
          <a:off x="23717250"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3222</xdr:row>
      <xdr:rowOff>0</xdr:rowOff>
    </xdr:from>
    <xdr:ext cx="184731" cy="264560"/>
    <xdr:sp macro="" textlink="">
      <xdr:nvSpPr>
        <xdr:cNvPr id="162" name="テキスト ボックス 161">
          <a:extLst>
            <a:ext uri="{FF2B5EF4-FFF2-40B4-BE49-F238E27FC236}">
              <a16:creationId xmlns:a16="http://schemas.microsoft.com/office/drawing/2014/main" id="{8277E765-E5B4-4DF8-BB1B-AB7245BF2467}"/>
            </a:ext>
          </a:extLst>
        </xdr:cNvPr>
        <xdr:cNvSpPr txBox="1"/>
      </xdr:nvSpPr>
      <xdr:spPr>
        <a:xfrm>
          <a:off x="369744"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3222</xdr:row>
      <xdr:rowOff>0</xdr:rowOff>
    </xdr:from>
    <xdr:ext cx="184731" cy="264560"/>
    <xdr:sp macro="" textlink="">
      <xdr:nvSpPr>
        <xdr:cNvPr id="163" name="テキスト ボックス 162">
          <a:extLst>
            <a:ext uri="{FF2B5EF4-FFF2-40B4-BE49-F238E27FC236}">
              <a16:creationId xmlns:a16="http://schemas.microsoft.com/office/drawing/2014/main" id="{F8916CBE-E072-4E94-88BB-0E409A25CE65}"/>
            </a:ext>
          </a:extLst>
        </xdr:cNvPr>
        <xdr:cNvSpPr txBox="1"/>
      </xdr:nvSpPr>
      <xdr:spPr>
        <a:xfrm>
          <a:off x="369744"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1117</xdr:row>
      <xdr:rowOff>0</xdr:rowOff>
    </xdr:from>
    <xdr:ext cx="184731" cy="264560"/>
    <xdr:sp macro="" textlink="">
      <xdr:nvSpPr>
        <xdr:cNvPr id="164" name="テキスト ボックス 163">
          <a:extLst>
            <a:ext uri="{FF2B5EF4-FFF2-40B4-BE49-F238E27FC236}">
              <a16:creationId xmlns:a16="http://schemas.microsoft.com/office/drawing/2014/main" id="{A715DBD8-9C88-405D-97E1-99FED6B3F6BE}"/>
            </a:ext>
          </a:extLst>
        </xdr:cNvPr>
        <xdr:cNvSpPr txBox="1"/>
      </xdr:nvSpPr>
      <xdr:spPr>
        <a:xfrm>
          <a:off x="23717250"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1117</xdr:row>
      <xdr:rowOff>0</xdr:rowOff>
    </xdr:from>
    <xdr:ext cx="184731" cy="264560"/>
    <xdr:sp macro="" textlink="">
      <xdr:nvSpPr>
        <xdr:cNvPr id="165" name="テキスト ボックス 164">
          <a:extLst>
            <a:ext uri="{FF2B5EF4-FFF2-40B4-BE49-F238E27FC236}">
              <a16:creationId xmlns:a16="http://schemas.microsoft.com/office/drawing/2014/main" id="{45EC8514-94BF-421D-AAC8-9E65AB1CF024}"/>
            </a:ext>
          </a:extLst>
        </xdr:cNvPr>
        <xdr:cNvSpPr txBox="1"/>
      </xdr:nvSpPr>
      <xdr:spPr>
        <a:xfrm>
          <a:off x="23717250"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1117</xdr:row>
      <xdr:rowOff>0</xdr:rowOff>
    </xdr:from>
    <xdr:ext cx="184731" cy="264560"/>
    <xdr:sp macro="" textlink="">
      <xdr:nvSpPr>
        <xdr:cNvPr id="166" name="テキスト ボックス 165">
          <a:extLst>
            <a:ext uri="{FF2B5EF4-FFF2-40B4-BE49-F238E27FC236}">
              <a16:creationId xmlns:a16="http://schemas.microsoft.com/office/drawing/2014/main" id="{C176BBED-CDC6-4DAC-A459-76C66B43A4E0}"/>
            </a:ext>
          </a:extLst>
        </xdr:cNvPr>
        <xdr:cNvSpPr txBox="1"/>
      </xdr:nvSpPr>
      <xdr:spPr>
        <a:xfrm>
          <a:off x="369744"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1117</xdr:row>
      <xdr:rowOff>0</xdr:rowOff>
    </xdr:from>
    <xdr:ext cx="184731" cy="264560"/>
    <xdr:sp macro="" textlink="">
      <xdr:nvSpPr>
        <xdr:cNvPr id="167" name="テキスト ボックス 166">
          <a:extLst>
            <a:ext uri="{FF2B5EF4-FFF2-40B4-BE49-F238E27FC236}">
              <a16:creationId xmlns:a16="http://schemas.microsoft.com/office/drawing/2014/main" id="{6F673CAE-CF8D-4963-A8DD-1777E9A33C35}"/>
            </a:ext>
          </a:extLst>
        </xdr:cNvPr>
        <xdr:cNvSpPr txBox="1"/>
      </xdr:nvSpPr>
      <xdr:spPr>
        <a:xfrm>
          <a:off x="369744"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4365</xdr:row>
      <xdr:rowOff>0</xdr:rowOff>
    </xdr:from>
    <xdr:ext cx="184731" cy="264560"/>
    <xdr:sp macro="" textlink="">
      <xdr:nvSpPr>
        <xdr:cNvPr id="168" name="テキスト ボックス 167">
          <a:extLst>
            <a:ext uri="{FF2B5EF4-FFF2-40B4-BE49-F238E27FC236}">
              <a16:creationId xmlns:a16="http://schemas.microsoft.com/office/drawing/2014/main" id="{57E41ED0-E0D6-43AF-8499-B0D28CDC6334}"/>
            </a:ext>
          </a:extLst>
        </xdr:cNvPr>
        <xdr:cNvSpPr txBox="1"/>
      </xdr:nvSpPr>
      <xdr:spPr>
        <a:xfrm>
          <a:off x="23717250"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4365</xdr:row>
      <xdr:rowOff>0</xdr:rowOff>
    </xdr:from>
    <xdr:ext cx="184731" cy="264560"/>
    <xdr:sp macro="" textlink="">
      <xdr:nvSpPr>
        <xdr:cNvPr id="169" name="テキスト ボックス 168">
          <a:extLst>
            <a:ext uri="{FF2B5EF4-FFF2-40B4-BE49-F238E27FC236}">
              <a16:creationId xmlns:a16="http://schemas.microsoft.com/office/drawing/2014/main" id="{C34F69AC-DF8E-433A-8A62-8562F64B5CBE}"/>
            </a:ext>
          </a:extLst>
        </xdr:cNvPr>
        <xdr:cNvSpPr txBox="1"/>
      </xdr:nvSpPr>
      <xdr:spPr>
        <a:xfrm>
          <a:off x="23717250"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4365</xdr:row>
      <xdr:rowOff>0</xdr:rowOff>
    </xdr:from>
    <xdr:ext cx="184731" cy="264560"/>
    <xdr:sp macro="" textlink="">
      <xdr:nvSpPr>
        <xdr:cNvPr id="170" name="テキスト ボックス 169">
          <a:extLst>
            <a:ext uri="{FF2B5EF4-FFF2-40B4-BE49-F238E27FC236}">
              <a16:creationId xmlns:a16="http://schemas.microsoft.com/office/drawing/2014/main" id="{75CDC449-C6E3-4EBA-A0D6-3333AEE0D80D}"/>
            </a:ext>
          </a:extLst>
        </xdr:cNvPr>
        <xdr:cNvSpPr txBox="1"/>
      </xdr:nvSpPr>
      <xdr:spPr>
        <a:xfrm>
          <a:off x="369744"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4365</xdr:row>
      <xdr:rowOff>0</xdr:rowOff>
    </xdr:from>
    <xdr:ext cx="184731" cy="264560"/>
    <xdr:sp macro="" textlink="">
      <xdr:nvSpPr>
        <xdr:cNvPr id="171" name="テキスト ボックス 170">
          <a:extLst>
            <a:ext uri="{FF2B5EF4-FFF2-40B4-BE49-F238E27FC236}">
              <a16:creationId xmlns:a16="http://schemas.microsoft.com/office/drawing/2014/main" id="{8B83F667-FAF8-4674-9293-0AB2792339E9}"/>
            </a:ext>
          </a:extLst>
        </xdr:cNvPr>
        <xdr:cNvSpPr txBox="1"/>
      </xdr:nvSpPr>
      <xdr:spPr>
        <a:xfrm>
          <a:off x="369744"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4997</xdr:row>
      <xdr:rowOff>0</xdr:rowOff>
    </xdr:from>
    <xdr:ext cx="184731" cy="264560"/>
    <xdr:sp macro="" textlink="">
      <xdr:nvSpPr>
        <xdr:cNvPr id="172" name="テキスト ボックス 171">
          <a:extLst>
            <a:ext uri="{FF2B5EF4-FFF2-40B4-BE49-F238E27FC236}">
              <a16:creationId xmlns:a16="http://schemas.microsoft.com/office/drawing/2014/main" id="{0435DDE5-697E-4592-982D-6A922506DFA6}"/>
            </a:ext>
          </a:extLst>
        </xdr:cNvPr>
        <xdr:cNvSpPr txBox="1"/>
      </xdr:nvSpPr>
      <xdr:spPr>
        <a:xfrm>
          <a:off x="23717250"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4997</xdr:row>
      <xdr:rowOff>0</xdr:rowOff>
    </xdr:from>
    <xdr:ext cx="184731" cy="264560"/>
    <xdr:sp macro="" textlink="">
      <xdr:nvSpPr>
        <xdr:cNvPr id="173" name="テキスト ボックス 172">
          <a:extLst>
            <a:ext uri="{FF2B5EF4-FFF2-40B4-BE49-F238E27FC236}">
              <a16:creationId xmlns:a16="http://schemas.microsoft.com/office/drawing/2014/main" id="{E7166C4A-DE70-4D8D-A39B-624008BE727D}"/>
            </a:ext>
          </a:extLst>
        </xdr:cNvPr>
        <xdr:cNvSpPr txBox="1"/>
      </xdr:nvSpPr>
      <xdr:spPr>
        <a:xfrm>
          <a:off x="23717250"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4997</xdr:row>
      <xdr:rowOff>0</xdr:rowOff>
    </xdr:from>
    <xdr:ext cx="184731" cy="264560"/>
    <xdr:sp macro="" textlink="">
      <xdr:nvSpPr>
        <xdr:cNvPr id="174" name="テキスト ボックス 173">
          <a:extLst>
            <a:ext uri="{FF2B5EF4-FFF2-40B4-BE49-F238E27FC236}">
              <a16:creationId xmlns:a16="http://schemas.microsoft.com/office/drawing/2014/main" id="{E505943A-ACB6-4C09-8AD3-BAEAA4FAD921}"/>
            </a:ext>
          </a:extLst>
        </xdr:cNvPr>
        <xdr:cNvSpPr txBox="1"/>
      </xdr:nvSpPr>
      <xdr:spPr>
        <a:xfrm>
          <a:off x="369744"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4997</xdr:row>
      <xdr:rowOff>0</xdr:rowOff>
    </xdr:from>
    <xdr:ext cx="184731" cy="264560"/>
    <xdr:sp macro="" textlink="">
      <xdr:nvSpPr>
        <xdr:cNvPr id="175" name="テキスト ボックス 174">
          <a:extLst>
            <a:ext uri="{FF2B5EF4-FFF2-40B4-BE49-F238E27FC236}">
              <a16:creationId xmlns:a16="http://schemas.microsoft.com/office/drawing/2014/main" id="{FE558942-0FC0-47F1-9420-22F4CB471551}"/>
            </a:ext>
          </a:extLst>
        </xdr:cNvPr>
        <xdr:cNvSpPr txBox="1"/>
      </xdr:nvSpPr>
      <xdr:spPr>
        <a:xfrm>
          <a:off x="369744"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1191</xdr:row>
      <xdr:rowOff>0</xdr:rowOff>
    </xdr:from>
    <xdr:ext cx="184731" cy="264560"/>
    <xdr:sp macro="" textlink="">
      <xdr:nvSpPr>
        <xdr:cNvPr id="176" name="テキスト ボックス 175">
          <a:extLst>
            <a:ext uri="{FF2B5EF4-FFF2-40B4-BE49-F238E27FC236}">
              <a16:creationId xmlns:a16="http://schemas.microsoft.com/office/drawing/2014/main" id="{EE98CCE6-4902-4B63-8490-5E3D70BA9CA7}"/>
            </a:ext>
          </a:extLst>
        </xdr:cNvPr>
        <xdr:cNvSpPr txBox="1"/>
      </xdr:nvSpPr>
      <xdr:spPr>
        <a:xfrm>
          <a:off x="23717250"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1191</xdr:row>
      <xdr:rowOff>0</xdr:rowOff>
    </xdr:from>
    <xdr:ext cx="184731" cy="264560"/>
    <xdr:sp macro="" textlink="">
      <xdr:nvSpPr>
        <xdr:cNvPr id="177" name="テキスト ボックス 176">
          <a:extLst>
            <a:ext uri="{FF2B5EF4-FFF2-40B4-BE49-F238E27FC236}">
              <a16:creationId xmlns:a16="http://schemas.microsoft.com/office/drawing/2014/main" id="{98709459-6BF7-4F7D-9D74-53491937A24A}"/>
            </a:ext>
          </a:extLst>
        </xdr:cNvPr>
        <xdr:cNvSpPr txBox="1"/>
      </xdr:nvSpPr>
      <xdr:spPr>
        <a:xfrm>
          <a:off x="23717250"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1191</xdr:row>
      <xdr:rowOff>0</xdr:rowOff>
    </xdr:from>
    <xdr:ext cx="184731" cy="264560"/>
    <xdr:sp macro="" textlink="">
      <xdr:nvSpPr>
        <xdr:cNvPr id="178" name="テキスト ボックス 177">
          <a:extLst>
            <a:ext uri="{FF2B5EF4-FFF2-40B4-BE49-F238E27FC236}">
              <a16:creationId xmlns:a16="http://schemas.microsoft.com/office/drawing/2014/main" id="{601EB3B8-A529-4B4E-9A57-1059500BE74D}"/>
            </a:ext>
          </a:extLst>
        </xdr:cNvPr>
        <xdr:cNvSpPr txBox="1"/>
      </xdr:nvSpPr>
      <xdr:spPr>
        <a:xfrm>
          <a:off x="369744"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1191</xdr:row>
      <xdr:rowOff>0</xdr:rowOff>
    </xdr:from>
    <xdr:ext cx="184731" cy="264560"/>
    <xdr:sp macro="" textlink="">
      <xdr:nvSpPr>
        <xdr:cNvPr id="179" name="テキスト ボックス 178">
          <a:extLst>
            <a:ext uri="{FF2B5EF4-FFF2-40B4-BE49-F238E27FC236}">
              <a16:creationId xmlns:a16="http://schemas.microsoft.com/office/drawing/2014/main" id="{210EC79D-2842-4CA8-B55D-5A7062948949}"/>
            </a:ext>
          </a:extLst>
        </xdr:cNvPr>
        <xdr:cNvSpPr txBox="1"/>
      </xdr:nvSpPr>
      <xdr:spPr>
        <a:xfrm>
          <a:off x="369744"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1187</xdr:row>
      <xdr:rowOff>0</xdr:rowOff>
    </xdr:from>
    <xdr:ext cx="184731" cy="264560"/>
    <xdr:sp macro="" textlink="">
      <xdr:nvSpPr>
        <xdr:cNvPr id="180" name="テキスト ボックス 179">
          <a:extLst>
            <a:ext uri="{FF2B5EF4-FFF2-40B4-BE49-F238E27FC236}">
              <a16:creationId xmlns:a16="http://schemas.microsoft.com/office/drawing/2014/main" id="{21BD56AC-7EF9-4AA4-AD6F-3AEB1926A774}"/>
            </a:ext>
          </a:extLst>
        </xdr:cNvPr>
        <xdr:cNvSpPr txBox="1"/>
      </xdr:nvSpPr>
      <xdr:spPr>
        <a:xfrm>
          <a:off x="23717250"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1187</xdr:row>
      <xdr:rowOff>0</xdr:rowOff>
    </xdr:from>
    <xdr:ext cx="184731" cy="264560"/>
    <xdr:sp macro="" textlink="">
      <xdr:nvSpPr>
        <xdr:cNvPr id="181" name="テキスト ボックス 180">
          <a:extLst>
            <a:ext uri="{FF2B5EF4-FFF2-40B4-BE49-F238E27FC236}">
              <a16:creationId xmlns:a16="http://schemas.microsoft.com/office/drawing/2014/main" id="{BE27B5D3-A250-4BD4-AC5F-4B5A4F2CE5F4}"/>
            </a:ext>
          </a:extLst>
        </xdr:cNvPr>
        <xdr:cNvSpPr txBox="1"/>
      </xdr:nvSpPr>
      <xdr:spPr>
        <a:xfrm>
          <a:off x="23717250"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1187</xdr:row>
      <xdr:rowOff>0</xdr:rowOff>
    </xdr:from>
    <xdr:ext cx="184731" cy="264560"/>
    <xdr:sp macro="" textlink="">
      <xdr:nvSpPr>
        <xdr:cNvPr id="182" name="テキスト ボックス 181">
          <a:extLst>
            <a:ext uri="{FF2B5EF4-FFF2-40B4-BE49-F238E27FC236}">
              <a16:creationId xmlns:a16="http://schemas.microsoft.com/office/drawing/2014/main" id="{B27223B3-F5B9-4B79-8F34-D680B23057BD}"/>
            </a:ext>
          </a:extLst>
        </xdr:cNvPr>
        <xdr:cNvSpPr txBox="1"/>
      </xdr:nvSpPr>
      <xdr:spPr>
        <a:xfrm>
          <a:off x="369744"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1187</xdr:row>
      <xdr:rowOff>0</xdr:rowOff>
    </xdr:from>
    <xdr:ext cx="184731" cy="264560"/>
    <xdr:sp macro="" textlink="">
      <xdr:nvSpPr>
        <xdr:cNvPr id="183" name="テキスト ボックス 182">
          <a:extLst>
            <a:ext uri="{FF2B5EF4-FFF2-40B4-BE49-F238E27FC236}">
              <a16:creationId xmlns:a16="http://schemas.microsoft.com/office/drawing/2014/main" id="{BCAD216E-EBA1-4F92-B641-BAC4923085DC}"/>
            </a:ext>
          </a:extLst>
        </xdr:cNvPr>
        <xdr:cNvSpPr txBox="1"/>
      </xdr:nvSpPr>
      <xdr:spPr>
        <a:xfrm>
          <a:off x="369744"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3197</xdr:row>
      <xdr:rowOff>0</xdr:rowOff>
    </xdr:from>
    <xdr:ext cx="184731" cy="264560"/>
    <xdr:sp macro="" textlink="">
      <xdr:nvSpPr>
        <xdr:cNvPr id="184" name="テキスト ボックス 183">
          <a:extLst>
            <a:ext uri="{FF2B5EF4-FFF2-40B4-BE49-F238E27FC236}">
              <a16:creationId xmlns:a16="http://schemas.microsoft.com/office/drawing/2014/main" id="{F7050D6F-727F-4D85-8A40-43D25A4FFED2}"/>
            </a:ext>
          </a:extLst>
        </xdr:cNvPr>
        <xdr:cNvSpPr txBox="1"/>
      </xdr:nvSpPr>
      <xdr:spPr>
        <a:xfrm>
          <a:off x="23717250"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3197</xdr:row>
      <xdr:rowOff>0</xdr:rowOff>
    </xdr:from>
    <xdr:ext cx="184731" cy="264560"/>
    <xdr:sp macro="" textlink="">
      <xdr:nvSpPr>
        <xdr:cNvPr id="185" name="テキスト ボックス 184">
          <a:extLst>
            <a:ext uri="{FF2B5EF4-FFF2-40B4-BE49-F238E27FC236}">
              <a16:creationId xmlns:a16="http://schemas.microsoft.com/office/drawing/2014/main" id="{BD19DF56-A197-4217-A108-5AEDF7BFE093}"/>
            </a:ext>
          </a:extLst>
        </xdr:cNvPr>
        <xdr:cNvSpPr txBox="1"/>
      </xdr:nvSpPr>
      <xdr:spPr>
        <a:xfrm>
          <a:off x="23717250"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3197</xdr:row>
      <xdr:rowOff>0</xdr:rowOff>
    </xdr:from>
    <xdr:ext cx="184731" cy="264560"/>
    <xdr:sp macro="" textlink="">
      <xdr:nvSpPr>
        <xdr:cNvPr id="186" name="テキスト ボックス 185">
          <a:extLst>
            <a:ext uri="{FF2B5EF4-FFF2-40B4-BE49-F238E27FC236}">
              <a16:creationId xmlns:a16="http://schemas.microsoft.com/office/drawing/2014/main" id="{A176B6C9-1AC6-4517-82D7-9968C766493A}"/>
            </a:ext>
          </a:extLst>
        </xdr:cNvPr>
        <xdr:cNvSpPr txBox="1"/>
      </xdr:nvSpPr>
      <xdr:spPr>
        <a:xfrm>
          <a:off x="369744"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3197</xdr:row>
      <xdr:rowOff>0</xdr:rowOff>
    </xdr:from>
    <xdr:ext cx="184731" cy="264560"/>
    <xdr:sp macro="" textlink="">
      <xdr:nvSpPr>
        <xdr:cNvPr id="187" name="テキスト ボックス 186">
          <a:extLst>
            <a:ext uri="{FF2B5EF4-FFF2-40B4-BE49-F238E27FC236}">
              <a16:creationId xmlns:a16="http://schemas.microsoft.com/office/drawing/2014/main" id="{48775488-D72B-4076-8EE8-878DCBDF4259}"/>
            </a:ext>
          </a:extLst>
        </xdr:cNvPr>
        <xdr:cNvSpPr txBox="1"/>
      </xdr:nvSpPr>
      <xdr:spPr>
        <a:xfrm>
          <a:off x="369744"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1188</xdr:row>
      <xdr:rowOff>0</xdr:rowOff>
    </xdr:from>
    <xdr:ext cx="184731" cy="264560"/>
    <xdr:sp macro="" textlink="">
      <xdr:nvSpPr>
        <xdr:cNvPr id="188" name="テキスト ボックス 187">
          <a:extLst>
            <a:ext uri="{FF2B5EF4-FFF2-40B4-BE49-F238E27FC236}">
              <a16:creationId xmlns:a16="http://schemas.microsoft.com/office/drawing/2014/main" id="{91182301-6217-4425-BB89-44AB4FD07757}"/>
            </a:ext>
          </a:extLst>
        </xdr:cNvPr>
        <xdr:cNvSpPr txBox="1"/>
      </xdr:nvSpPr>
      <xdr:spPr>
        <a:xfrm>
          <a:off x="23717250"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13</xdr:col>
      <xdr:colOff>0</xdr:colOff>
      <xdr:row>1188</xdr:row>
      <xdr:rowOff>0</xdr:rowOff>
    </xdr:from>
    <xdr:ext cx="184731" cy="264560"/>
    <xdr:sp macro="" textlink="">
      <xdr:nvSpPr>
        <xdr:cNvPr id="189" name="テキスト ボックス 188">
          <a:extLst>
            <a:ext uri="{FF2B5EF4-FFF2-40B4-BE49-F238E27FC236}">
              <a16:creationId xmlns:a16="http://schemas.microsoft.com/office/drawing/2014/main" id="{0A058BC2-93F1-4C68-8CE6-27C323027291}"/>
            </a:ext>
          </a:extLst>
        </xdr:cNvPr>
        <xdr:cNvSpPr txBox="1"/>
      </xdr:nvSpPr>
      <xdr:spPr>
        <a:xfrm>
          <a:off x="23717250"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1188</xdr:row>
      <xdr:rowOff>0</xdr:rowOff>
    </xdr:from>
    <xdr:ext cx="184731" cy="264560"/>
    <xdr:sp macro="" textlink="">
      <xdr:nvSpPr>
        <xdr:cNvPr id="190" name="テキスト ボックス 189">
          <a:extLst>
            <a:ext uri="{FF2B5EF4-FFF2-40B4-BE49-F238E27FC236}">
              <a16:creationId xmlns:a16="http://schemas.microsoft.com/office/drawing/2014/main" id="{791DFEBB-8549-4185-9D06-3AAC171E4353}"/>
            </a:ext>
          </a:extLst>
        </xdr:cNvPr>
        <xdr:cNvSpPr txBox="1"/>
      </xdr:nvSpPr>
      <xdr:spPr>
        <a:xfrm>
          <a:off x="369744"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xdr:col>
      <xdr:colOff>17319</xdr:colOff>
      <xdr:row>1188</xdr:row>
      <xdr:rowOff>0</xdr:rowOff>
    </xdr:from>
    <xdr:ext cx="184731" cy="264560"/>
    <xdr:sp macro="" textlink="">
      <xdr:nvSpPr>
        <xdr:cNvPr id="191" name="テキスト ボックス 190">
          <a:extLst>
            <a:ext uri="{FF2B5EF4-FFF2-40B4-BE49-F238E27FC236}">
              <a16:creationId xmlns:a16="http://schemas.microsoft.com/office/drawing/2014/main" id="{EA3B534C-143B-4370-93E9-5FA2C0D46BA5}"/>
            </a:ext>
          </a:extLst>
        </xdr:cNvPr>
        <xdr:cNvSpPr txBox="1"/>
      </xdr:nvSpPr>
      <xdr:spPr>
        <a:xfrm>
          <a:off x="369744"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3858</xdr:row>
      <xdr:rowOff>0</xdr:rowOff>
    </xdr:from>
    <xdr:ext cx="184731" cy="264560"/>
    <xdr:sp macro="" textlink="">
      <xdr:nvSpPr>
        <xdr:cNvPr id="192" name="テキスト ボックス 191">
          <a:extLst>
            <a:ext uri="{FF2B5EF4-FFF2-40B4-BE49-F238E27FC236}">
              <a16:creationId xmlns:a16="http://schemas.microsoft.com/office/drawing/2014/main" id="{208D1162-8881-40D1-B037-9A4583EF2CEB}"/>
            </a:ext>
          </a:extLst>
        </xdr:cNvPr>
        <xdr:cNvSpPr txBox="1"/>
      </xdr:nvSpPr>
      <xdr:spPr>
        <a:xfrm>
          <a:off x="21516975"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3858</xdr:row>
      <xdr:rowOff>0</xdr:rowOff>
    </xdr:from>
    <xdr:ext cx="184731" cy="264560"/>
    <xdr:sp macro="" textlink="">
      <xdr:nvSpPr>
        <xdr:cNvPr id="193" name="テキスト ボックス 192">
          <a:extLst>
            <a:ext uri="{FF2B5EF4-FFF2-40B4-BE49-F238E27FC236}">
              <a16:creationId xmlns:a16="http://schemas.microsoft.com/office/drawing/2014/main" id="{9F7966C3-2F52-4F21-88E9-78D95A3C68A8}"/>
            </a:ext>
          </a:extLst>
        </xdr:cNvPr>
        <xdr:cNvSpPr txBox="1"/>
      </xdr:nvSpPr>
      <xdr:spPr>
        <a:xfrm>
          <a:off x="21516975" y="19440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1687</xdr:row>
      <xdr:rowOff>0</xdr:rowOff>
    </xdr:from>
    <xdr:ext cx="184731" cy="264560"/>
    <xdr:sp macro="" textlink="">
      <xdr:nvSpPr>
        <xdr:cNvPr id="194" name="テキスト ボックス 193">
          <a:extLst>
            <a:ext uri="{FF2B5EF4-FFF2-40B4-BE49-F238E27FC236}">
              <a16:creationId xmlns:a16="http://schemas.microsoft.com/office/drawing/2014/main" id="{07874EDF-C76E-4B3A-BBEA-75477E668CA2}"/>
            </a:ext>
          </a:extLst>
        </xdr:cNvPr>
        <xdr:cNvSpPr txBox="1"/>
      </xdr:nvSpPr>
      <xdr:spPr>
        <a:xfrm>
          <a:off x="21516975"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1687</xdr:row>
      <xdr:rowOff>0</xdr:rowOff>
    </xdr:from>
    <xdr:ext cx="184731" cy="264560"/>
    <xdr:sp macro="" textlink="">
      <xdr:nvSpPr>
        <xdr:cNvPr id="195" name="テキスト ボックス 194">
          <a:extLst>
            <a:ext uri="{FF2B5EF4-FFF2-40B4-BE49-F238E27FC236}">
              <a16:creationId xmlns:a16="http://schemas.microsoft.com/office/drawing/2014/main" id="{C9D0CB0A-3A3D-4949-92CE-8C9A2696D71A}"/>
            </a:ext>
          </a:extLst>
        </xdr:cNvPr>
        <xdr:cNvSpPr txBox="1"/>
      </xdr:nvSpPr>
      <xdr:spPr>
        <a:xfrm>
          <a:off x="21516975" y="1954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5503</xdr:row>
      <xdr:rowOff>0</xdr:rowOff>
    </xdr:from>
    <xdr:ext cx="184731" cy="264560"/>
    <xdr:sp macro="" textlink="">
      <xdr:nvSpPr>
        <xdr:cNvPr id="196" name="テキスト ボックス 195">
          <a:extLst>
            <a:ext uri="{FF2B5EF4-FFF2-40B4-BE49-F238E27FC236}">
              <a16:creationId xmlns:a16="http://schemas.microsoft.com/office/drawing/2014/main" id="{EBF1F142-9E19-428A-B794-5AD915A3DAB3}"/>
            </a:ext>
          </a:extLst>
        </xdr:cNvPr>
        <xdr:cNvSpPr txBox="1"/>
      </xdr:nvSpPr>
      <xdr:spPr>
        <a:xfrm>
          <a:off x="21516975"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5503</xdr:row>
      <xdr:rowOff>0</xdr:rowOff>
    </xdr:from>
    <xdr:ext cx="184731" cy="264560"/>
    <xdr:sp macro="" textlink="">
      <xdr:nvSpPr>
        <xdr:cNvPr id="197" name="テキスト ボックス 196">
          <a:extLst>
            <a:ext uri="{FF2B5EF4-FFF2-40B4-BE49-F238E27FC236}">
              <a16:creationId xmlns:a16="http://schemas.microsoft.com/office/drawing/2014/main" id="{6FE8F0BF-D608-4436-9DD6-A77C9A766428}"/>
            </a:ext>
          </a:extLst>
        </xdr:cNvPr>
        <xdr:cNvSpPr txBox="1"/>
      </xdr:nvSpPr>
      <xdr:spPr>
        <a:xfrm>
          <a:off x="21516975" y="19680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5520</xdr:row>
      <xdr:rowOff>0</xdr:rowOff>
    </xdr:from>
    <xdr:ext cx="184731" cy="264560"/>
    <xdr:sp macro="" textlink="">
      <xdr:nvSpPr>
        <xdr:cNvPr id="198" name="テキスト ボックス 197">
          <a:extLst>
            <a:ext uri="{FF2B5EF4-FFF2-40B4-BE49-F238E27FC236}">
              <a16:creationId xmlns:a16="http://schemas.microsoft.com/office/drawing/2014/main" id="{B692CBAF-4858-4D77-B8D6-08B6D3F6F38F}"/>
            </a:ext>
          </a:extLst>
        </xdr:cNvPr>
        <xdr:cNvSpPr txBox="1"/>
      </xdr:nvSpPr>
      <xdr:spPr>
        <a:xfrm>
          <a:off x="21516975"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5520</xdr:row>
      <xdr:rowOff>0</xdr:rowOff>
    </xdr:from>
    <xdr:ext cx="184731" cy="264560"/>
    <xdr:sp macro="" textlink="">
      <xdr:nvSpPr>
        <xdr:cNvPr id="199" name="テキスト ボックス 198">
          <a:extLst>
            <a:ext uri="{FF2B5EF4-FFF2-40B4-BE49-F238E27FC236}">
              <a16:creationId xmlns:a16="http://schemas.microsoft.com/office/drawing/2014/main" id="{D143A616-04B5-436F-9A09-8FC31AFE2E4A}"/>
            </a:ext>
          </a:extLst>
        </xdr:cNvPr>
        <xdr:cNvSpPr txBox="1"/>
      </xdr:nvSpPr>
      <xdr:spPr>
        <a:xfrm>
          <a:off x="21516975" y="20140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5440</xdr:row>
      <xdr:rowOff>0</xdr:rowOff>
    </xdr:from>
    <xdr:ext cx="184731" cy="264560"/>
    <xdr:sp macro="" textlink="">
      <xdr:nvSpPr>
        <xdr:cNvPr id="200" name="テキスト ボックス 199">
          <a:extLst>
            <a:ext uri="{FF2B5EF4-FFF2-40B4-BE49-F238E27FC236}">
              <a16:creationId xmlns:a16="http://schemas.microsoft.com/office/drawing/2014/main" id="{CA44C4F3-D8FB-4FAC-8213-80570374DB17}"/>
            </a:ext>
          </a:extLst>
        </xdr:cNvPr>
        <xdr:cNvSpPr txBox="1"/>
      </xdr:nvSpPr>
      <xdr:spPr>
        <a:xfrm>
          <a:off x="21516975"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5440</xdr:row>
      <xdr:rowOff>0</xdr:rowOff>
    </xdr:from>
    <xdr:ext cx="184731" cy="264560"/>
    <xdr:sp macro="" textlink="">
      <xdr:nvSpPr>
        <xdr:cNvPr id="201" name="テキスト ボックス 200">
          <a:extLst>
            <a:ext uri="{FF2B5EF4-FFF2-40B4-BE49-F238E27FC236}">
              <a16:creationId xmlns:a16="http://schemas.microsoft.com/office/drawing/2014/main" id="{A6F74C85-BF18-4797-BCEC-EB630FF364D0}"/>
            </a:ext>
          </a:extLst>
        </xdr:cNvPr>
        <xdr:cNvSpPr txBox="1"/>
      </xdr:nvSpPr>
      <xdr:spPr>
        <a:xfrm>
          <a:off x="21516975" y="20720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5214</xdr:row>
      <xdr:rowOff>0</xdr:rowOff>
    </xdr:from>
    <xdr:ext cx="184731" cy="264560"/>
    <xdr:sp macro="" textlink="">
      <xdr:nvSpPr>
        <xdr:cNvPr id="202" name="テキスト ボックス 201">
          <a:extLst>
            <a:ext uri="{FF2B5EF4-FFF2-40B4-BE49-F238E27FC236}">
              <a16:creationId xmlns:a16="http://schemas.microsoft.com/office/drawing/2014/main" id="{DF3AAFB3-A28E-41CC-85F8-640A435946FC}"/>
            </a:ext>
          </a:extLst>
        </xdr:cNvPr>
        <xdr:cNvSpPr txBox="1"/>
      </xdr:nvSpPr>
      <xdr:spPr>
        <a:xfrm>
          <a:off x="21516975"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5214</xdr:row>
      <xdr:rowOff>0</xdr:rowOff>
    </xdr:from>
    <xdr:ext cx="184731" cy="264560"/>
    <xdr:sp macro="" textlink="">
      <xdr:nvSpPr>
        <xdr:cNvPr id="203" name="テキスト ボックス 202">
          <a:extLst>
            <a:ext uri="{FF2B5EF4-FFF2-40B4-BE49-F238E27FC236}">
              <a16:creationId xmlns:a16="http://schemas.microsoft.com/office/drawing/2014/main" id="{32900A17-B9CE-410D-9F02-4C78CBDE92D3}"/>
            </a:ext>
          </a:extLst>
        </xdr:cNvPr>
        <xdr:cNvSpPr txBox="1"/>
      </xdr:nvSpPr>
      <xdr:spPr>
        <a:xfrm>
          <a:off x="21516975" y="4918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4436</xdr:row>
      <xdr:rowOff>0</xdr:rowOff>
    </xdr:from>
    <xdr:ext cx="184731" cy="264560"/>
    <xdr:sp macro="" textlink="">
      <xdr:nvSpPr>
        <xdr:cNvPr id="204" name="テキスト ボックス 203">
          <a:extLst>
            <a:ext uri="{FF2B5EF4-FFF2-40B4-BE49-F238E27FC236}">
              <a16:creationId xmlns:a16="http://schemas.microsoft.com/office/drawing/2014/main" id="{4602901E-4DD8-4A1C-B4FC-4BD163589E08}"/>
            </a:ext>
          </a:extLst>
        </xdr:cNvPr>
        <xdr:cNvSpPr txBox="1"/>
      </xdr:nvSpPr>
      <xdr:spPr>
        <a:xfrm>
          <a:off x="21516975"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4436</xdr:row>
      <xdr:rowOff>0</xdr:rowOff>
    </xdr:from>
    <xdr:ext cx="184731" cy="264560"/>
    <xdr:sp macro="" textlink="">
      <xdr:nvSpPr>
        <xdr:cNvPr id="205" name="テキスト ボックス 204">
          <a:extLst>
            <a:ext uri="{FF2B5EF4-FFF2-40B4-BE49-F238E27FC236}">
              <a16:creationId xmlns:a16="http://schemas.microsoft.com/office/drawing/2014/main" id="{CA25CE04-6B5C-42F6-B801-582BEB2592EF}"/>
            </a:ext>
          </a:extLst>
        </xdr:cNvPr>
        <xdr:cNvSpPr txBox="1"/>
      </xdr:nvSpPr>
      <xdr:spPr>
        <a:xfrm>
          <a:off x="21516975" y="6338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933</xdr:row>
      <xdr:rowOff>0</xdr:rowOff>
    </xdr:from>
    <xdr:ext cx="184731" cy="264560"/>
    <xdr:sp macro="" textlink="">
      <xdr:nvSpPr>
        <xdr:cNvPr id="206" name="テキスト ボックス 205">
          <a:extLst>
            <a:ext uri="{FF2B5EF4-FFF2-40B4-BE49-F238E27FC236}">
              <a16:creationId xmlns:a16="http://schemas.microsoft.com/office/drawing/2014/main" id="{59068B2F-82AB-404D-B973-9623B3BEAA20}"/>
            </a:ext>
          </a:extLst>
        </xdr:cNvPr>
        <xdr:cNvSpPr txBox="1"/>
      </xdr:nvSpPr>
      <xdr:spPr>
        <a:xfrm>
          <a:off x="21516975"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933</xdr:row>
      <xdr:rowOff>0</xdr:rowOff>
    </xdr:from>
    <xdr:ext cx="184731" cy="264560"/>
    <xdr:sp macro="" textlink="">
      <xdr:nvSpPr>
        <xdr:cNvPr id="207" name="テキスト ボックス 206">
          <a:extLst>
            <a:ext uri="{FF2B5EF4-FFF2-40B4-BE49-F238E27FC236}">
              <a16:creationId xmlns:a16="http://schemas.microsoft.com/office/drawing/2014/main" id="{F75D4B7F-63F3-42C6-922A-2E58B4D1B639}"/>
            </a:ext>
          </a:extLst>
        </xdr:cNvPr>
        <xdr:cNvSpPr txBox="1"/>
      </xdr:nvSpPr>
      <xdr:spPr>
        <a:xfrm>
          <a:off x="21516975" y="918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4219</xdr:row>
      <xdr:rowOff>0</xdr:rowOff>
    </xdr:from>
    <xdr:ext cx="184731" cy="264560"/>
    <xdr:sp macro="" textlink="">
      <xdr:nvSpPr>
        <xdr:cNvPr id="208" name="テキスト ボックス 207">
          <a:extLst>
            <a:ext uri="{FF2B5EF4-FFF2-40B4-BE49-F238E27FC236}">
              <a16:creationId xmlns:a16="http://schemas.microsoft.com/office/drawing/2014/main" id="{241B2E99-5376-4E80-A7AB-B7012F8C0BD8}"/>
            </a:ext>
          </a:extLst>
        </xdr:cNvPr>
        <xdr:cNvSpPr txBox="1"/>
      </xdr:nvSpPr>
      <xdr:spPr>
        <a:xfrm>
          <a:off x="21516975"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4219</xdr:row>
      <xdr:rowOff>0</xdr:rowOff>
    </xdr:from>
    <xdr:ext cx="184731" cy="264560"/>
    <xdr:sp macro="" textlink="">
      <xdr:nvSpPr>
        <xdr:cNvPr id="209" name="テキスト ボックス 208">
          <a:extLst>
            <a:ext uri="{FF2B5EF4-FFF2-40B4-BE49-F238E27FC236}">
              <a16:creationId xmlns:a16="http://schemas.microsoft.com/office/drawing/2014/main" id="{A3231A95-52ED-41AF-B1A4-BADDE6A4E0DA}"/>
            </a:ext>
          </a:extLst>
        </xdr:cNvPr>
        <xdr:cNvSpPr txBox="1"/>
      </xdr:nvSpPr>
      <xdr:spPr>
        <a:xfrm>
          <a:off x="21516975" y="149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3086</xdr:row>
      <xdr:rowOff>0</xdr:rowOff>
    </xdr:from>
    <xdr:ext cx="184731" cy="264560"/>
    <xdr:sp macro="" textlink="">
      <xdr:nvSpPr>
        <xdr:cNvPr id="210" name="テキスト ボックス 209">
          <a:extLst>
            <a:ext uri="{FF2B5EF4-FFF2-40B4-BE49-F238E27FC236}">
              <a16:creationId xmlns:a16="http://schemas.microsoft.com/office/drawing/2014/main" id="{EBB921C4-D67C-48B2-8C48-0424D421F449}"/>
            </a:ext>
          </a:extLst>
        </xdr:cNvPr>
        <xdr:cNvSpPr txBox="1"/>
      </xdr:nvSpPr>
      <xdr:spPr>
        <a:xfrm>
          <a:off x="2151697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3086</xdr:row>
      <xdr:rowOff>0</xdr:rowOff>
    </xdr:from>
    <xdr:ext cx="184731" cy="264560"/>
    <xdr:sp macro="" textlink="">
      <xdr:nvSpPr>
        <xdr:cNvPr id="211" name="テキスト ボックス 210">
          <a:extLst>
            <a:ext uri="{FF2B5EF4-FFF2-40B4-BE49-F238E27FC236}">
              <a16:creationId xmlns:a16="http://schemas.microsoft.com/office/drawing/2014/main" id="{CCE50DC8-068A-482A-A607-2D73C4DC03DC}"/>
            </a:ext>
          </a:extLst>
        </xdr:cNvPr>
        <xdr:cNvSpPr txBox="1"/>
      </xdr:nvSpPr>
      <xdr:spPr>
        <a:xfrm>
          <a:off x="21516975" y="1238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869</xdr:row>
      <xdr:rowOff>0</xdr:rowOff>
    </xdr:from>
    <xdr:ext cx="184731" cy="264560"/>
    <xdr:sp macro="" textlink="">
      <xdr:nvSpPr>
        <xdr:cNvPr id="212" name="テキスト ボックス 211">
          <a:extLst>
            <a:ext uri="{FF2B5EF4-FFF2-40B4-BE49-F238E27FC236}">
              <a16:creationId xmlns:a16="http://schemas.microsoft.com/office/drawing/2014/main" id="{D058EA7D-E760-4FC2-A143-DC5848CE37AA}"/>
            </a:ext>
          </a:extLst>
        </xdr:cNvPr>
        <xdr:cNvSpPr txBox="1"/>
      </xdr:nvSpPr>
      <xdr:spPr>
        <a:xfrm>
          <a:off x="21516975"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869</xdr:row>
      <xdr:rowOff>0</xdr:rowOff>
    </xdr:from>
    <xdr:ext cx="184731" cy="264560"/>
    <xdr:sp macro="" textlink="">
      <xdr:nvSpPr>
        <xdr:cNvPr id="213" name="テキスト ボックス 212">
          <a:extLst>
            <a:ext uri="{FF2B5EF4-FFF2-40B4-BE49-F238E27FC236}">
              <a16:creationId xmlns:a16="http://schemas.microsoft.com/office/drawing/2014/main" id="{F5EF16A3-0301-4CF5-A1FF-EA7F78CB5099}"/>
            </a:ext>
          </a:extLst>
        </xdr:cNvPr>
        <xdr:cNvSpPr txBox="1"/>
      </xdr:nvSpPr>
      <xdr:spPr>
        <a:xfrm>
          <a:off x="21516975" y="1398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3100</xdr:row>
      <xdr:rowOff>0</xdr:rowOff>
    </xdr:from>
    <xdr:ext cx="184731" cy="264560"/>
    <xdr:sp macro="" textlink="">
      <xdr:nvSpPr>
        <xdr:cNvPr id="214" name="テキスト ボックス 213">
          <a:extLst>
            <a:ext uri="{FF2B5EF4-FFF2-40B4-BE49-F238E27FC236}">
              <a16:creationId xmlns:a16="http://schemas.microsoft.com/office/drawing/2014/main" id="{FB09F36B-CABD-4B81-98BC-567B412CF437}"/>
            </a:ext>
          </a:extLst>
        </xdr:cNvPr>
        <xdr:cNvSpPr txBox="1"/>
      </xdr:nvSpPr>
      <xdr:spPr>
        <a:xfrm>
          <a:off x="21516975"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3100</xdr:row>
      <xdr:rowOff>0</xdr:rowOff>
    </xdr:from>
    <xdr:ext cx="184731" cy="264560"/>
    <xdr:sp macro="" textlink="">
      <xdr:nvSpPr>
        <xdr:cNvPr id="215" name="テキスト ボックス 214">
          <a:extLst>
            <a:ext uri="{FF2B5EF4-FFF2-40B4-BE49-F238E27FC236}">
              <a16:creationId xmlns:a16="http://schemas.microsoft.com/office/drawing/2014/main" id="{7D6E6AFB-529C-4F55-9D2C-78B2686410B5}"/>
            </a:ext>
          </a:extLst>
        </xdr:cNvPr>
        <xdr:cNvSpPr txBox="1"/>
      </xdr:nvSpPr>
      <xdr:spPr>
        <a:xfrm>
          <a:off x="21516975" y="1198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3035</xdr:row>
      <xdr:rowOff>0</xdr:rowOff>
    </xdr:from>
    <xdr:ext cx="184731" cy="264560"/>
    <xdr:sp macro="" textlink="">
      <xdr:nvSpPr>
        <xdr:cNvPr id="216" name="テキスト ボックス 215">
          <a:extLst>
            <a:ext uri="{FF2B5EF4-FFF2-40B4-BE49-F238E27FC236}">
              <a16:creationId xmlns:a16="http://schemas.microsoft.com/office/drawing/2014/main" id="{E2C8D8E4-7BAC-453E-BDBC-610E21C540F9}"/>
            </a:ext>
          </a:extLst>
        </xdr:cNvPr>
        <xdr:cNvSpPr txBox="1"/>
      </xdr:nvSpPr>
      <xdr:spPr>
        <a:xfrm>
          <a:off x="21516975"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3035</xdr:row>
      <xdr:rowOff>0</xdr:rowOff>
    </xdr:from>
    <xdr:ext cx="184731" cy="264560"/>
    <xdr:sp macro="" textlink="">
      <xdr:nvSpPr>
        <xdr:cNvPr id="217" name="テキスト ボックス 216">
          <a:extLst>
            <a:ext uri="{FF2B5EF4-FFF2-40B4-BE49-F238E27FC236}">
              <a16:creationId xmlns:a16="http://schemas.microsoft.com/office/drawing/2014/main" id="{83E8E06F-F7E6-4D04-AEC4-C35BBF69CF50}"/>
            </a:ext>
          </a:extLst>
        </xdr:cNvPr>
        <xdr:cNvSpPr txBox="1"/>
      </xdr:nvSpPr>
      <xdr:spPr>
        <a:xfrm>
          <a:off x="21516975" y="165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3037</xdr:row>
      <xdr:rowOff>0</xdr:rowOff>
    </xdr:from>
    <xdr:ext cx="184731" cy="264560"/>
    <xdr:sp macro="" textlink="">
      <xdr:nvSpPr>
        <xdr:cNvPr id="218" name="テキスト ボックス 217">
          <a:extLst>
            <a:ext uri="{FF2B5EF4-FFF2-40B4-BE49-F238E27FC236}">
              <a16:creationId xmlns:a16="http://schemas.microsoft.com/office/drawing/2014/main" id="{98470348-01F4-4E16-B31E-8ED15304392E}"/>
            </a:ext>
          </a:extLst>
        </xdr:cNvPr>
        <xdr:cNvSpPr txBox="1"/>
      </xdr:nvSpPr>
      <xdr:spPr>
        <a:xfrm>
          <a:off x="215169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3037</xdr:row>
      <xdr:rowOff>0</xdr:rowOff>
    </xdr:from>
    <xdr:ext cx="184731" cy="264560"/>
    <xdr:sp macro="" textlink="">
      <xdr:nvSpPr>
        <xdr:cNvPr id="219" name="テキスト ボックス 218">
          <a:extLst>
            <a:ext uri="{FF2B5EF4-FFF2-40B4-BE49-F238E27FC236}">
              <a16:creationId xmlns:a16="http://schemas.microsoft.com/office/drawing/2014/main" id="{4DE6CEE0-C4C5-4324-A07A-BB63B0B3D886}"/>
            </a:ext>
          </a:extLst>
        </xdr:cNvPr>
        <xdr:cNvSpPr txBox="1"/>
      </xdr:nvSpPr>
      <xdr:spPr>
        <a:xfrm>
          <a:off x="215169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980</xdr:row>
      <xdr:rowOff>0</xdr:rowOff>
    </xdr:from>
    <xdr:ext cx="184731" cy="264560"/>
    <xdr:sp macro="" textlink="">
      <xdr:nvSpPr>
        <xdr:cNvPr id="220" name="テキスト ボックス 219">
          <a:extLst>
            <a:ext uri="{FF2B5EF4-FFF2-40B4-BE49-F238E27FC236}">
              <a16:creationId xmlns:a16="http://schemas.microsoft.com/office/drawing/2014/main" id="{1B8B17E5-A8B6-4F70-8BC1-1AD347FDA36C}"/>
            </a:ext>
          </a:extLst>
        </xdr:cNvPr>
        <xdr:cNvSpPr txBox="1"/>
      </xdr:nvSpPr>
      <xdr:spPr>
        <a:xfrm>
          <a:off x="21516975"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980</xdr:row>
      <xdr:rowOff>0</xdr:rowOff>
    </xdr:from>
    <xdr:ext cx="184731" cy="264560"/>
    <xdr:sp macro="" textlink="">
      <xdr:nvSpPr>
        <xdr:cNvPr id="221" name="テキスト ボックス 220">
          <a:extLst>
            <a:ext uri="{FF2B5EF4-FFF2-40B4-BE49-F238E27FC236}">
              <a16:creationId xmlns:a16="http://schemas.microsoft.com/office/drawing/2014/main" id="{1721FADC-0784-482C-BB59-BE98F6F09D58}"/>
            </a:ext>
          </a:extLst>
        </xdr:cNvPr>
        <xdr:cNvSpPr txBox="1"/>
      </xdr:nvSpPr>
      <xdr:spPr>
        <a:xfrm>
          <a:off x="21516975" y="2098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3131</xdr:row>
      <xdr:rowOff>0</xdr:rowOff>
    </xdr:from>
    <xdr:ext cx="184731" cy="264560"/>
    <xdr:sp macro="" textlink="">
      <xdr:nvSpPr>
        <xdr:cNvPr id="222" name="テキスト ボックス 221">
          <a:extLst>
            <a:ext uri="{FF2B5EF4-FFF2-40B4-BE49-F238E27FC236}">
              <a16:creationId xmlns:a16="http://schemas.microsoft.com/office/drawing/2014/main" id="{1E24A394-669B-4BDC-A9C9-2626A33990A2}"/>
            </a:ext>
          </a:extLst>
        </xdr:cNvPr>
        <xdr:cNvSpPr txBox="1"/>
      </xdr:nvSpPr>
      <xdr:spPr>
        <a:xfrm>
          <a:off x="21516975"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3131</xdr:row>
      <xdr:rowOff>0</xdr:rowOff>
    </xdr:from>
    <xdr:ext cx="184731" cy="264560"/>
    <xdr:sp macro="" textlink="">
      <xdr:nvSpPr>
        <xdr:cNvPr id="223" name="テキスト ボックス 222">
          <a:extLst>
            <a:ext uri="{FF2B5EF4-FFF2-40B4-BE49-F238E27FC236}">
              <a16:creationId xmlns:a16="http://schemas.microsoft.com/office/drawing/2014/main" id="{29B2DB47-5B72-4C43-8183-75D1957413C2}"/>
            </a:ext>
          </a:extLst>
        </xdr:cNvPr>
        <xdr:cNvSpPr txBox="1"/>
      </xdr:nvSpPr>
      <xdr:spPr>
        <a:xfrm>
          <a:off x="21516975" y="2138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3133</xdr:row>
      <xdr:rowOff>0</xdr:rowOff>
    </xdr:from>
    <xdr:ext cx="184731" cy="264560"/>
    <xdr:sp macro="" textlink="">
      <xdr:nvSpPr>
        <xdr:cNvPr id="224" name="テキスト ボックス 223">
          <a:extLst>
            <a:ext uri="{FF2B5EF4-FFF2-40B4-BE49-F238E27FC236}">
              <a16:creationId xmlns:a16="http://schemas.microsoft.com/office/drawing/2014/main" id="{36411145-9A73-45FF-82D9-510BFEBCFB06}"/>
            </a:ext>
          </a:extLst>
        </xdr:cNvPr>
        <xdr:cNvSpPr txBox="1"/>
      </xdr:nvSpPr>
      <xdr:spPr>
        <a:xfrm>
          <a:off x="21516975"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3133</xdr:row>
      <xdr:rowOff>0</xdr:rowOff>
    </xdr:from>
    <xdr:ext cx="184731" cy="264560"/>
    <xdr:sp macro="" textlink="">
      <xdr:nvSpPr>
        <xdr:cNvPr id="225" name="テキスト ボックス 224">
          <a:extLst>
            <a:ext uri="{FF2B5EF4-FFF2-40B4-BE49-F238E27FC236}">
              <a16:creationId xmlns:a16="http://schemas.microsoft.com/office/drawing/2014/main" id="{9153615F-1CF6-4481-9412-87F6C779E99D}"/>
            </a:ext>
          </a:extLst>
        </xdr:cNvPr>
        <xdr:cNvSpPr txBox="1"/>
      </xdr:nvSpPr>
      <xdr:spPr>
        <a:xfrm>
          <a:off x="21516975" y="2178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4310</xdr:row>
      <xdr:rowOff>0</xdr:rowOff>
    </xdr:from>
    <xdr:ext cx="184731" cy="264560"/>
    <xdr:sp macro="" textlink="">
      <xdr:nvSpPr>
        <xdr:cNvPr id="226" name="テキスト ボックス 225">
          <a:extLst>
            <a:ext uri="{FF2B5EF4-FFF2-40B4-BE49-F238E27FC236}">
              <a16:creationId xmlns:a16="http://schemas.microsoft.com/office/drawing/2014/main" id="{468C87B6-D508-488C-A66B-5538A82AB7C4}"/>
            </a:ext>
          </a:extLst>
        </xdr:cNvPr>
        <xdr:cNvSpPr txBox="1"/>
      </xdr:nvSpPr>
      <xdr:spPr>
        <a:xfrm>
          <a:off x="21516975"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4310</xdr:row>
      <xdr:rowOff>0</xdr:rowOff>
    </xdr:from>
    <xdr:ext cx="184731" cy="264560"/>
    <xdr:sp macro="" textlink="">
      <xdr:nvSpPr>
        <xdr:cNvPr id="227" name="テキスト ボックス 226">
          <a:extLst>
            <a:ext uri="{FF2B5EF4-FFF2-40B4-BE49-F238E27FC236}">
              <a16:creationId xmlns:a16="http://schemas.microsoft.com/office/drawing/2014/main" id="{D720B86D-2580-4ED6-95A5-FC9EC4F6DE13}"/>
            </a:ext>
          </a:extLst>
        </xdr:cNvPr>
        <xdr:cNvSpPr txBox="1"/>
      </xdr:nvSpPr>
      <xdr:spPr>
        <a:xfrm>
          <a:off x="21516975" y="2518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961</xdr:row>
      <xdr:rowOff>0</xdr:rowOff>
    </xdr:from>
    <xdr:ext cx="184731" cy="264560"/>
    <xdr:sp macro="" textlink="">
      <xdr:nvSpPr>
        <xdr:cNvPr id="228" name="テキスト ボックス 227">
          <a:extLst>
            <a:ext uri="{FF2B5EF4-FFF2-40B4-BE49-F238E27FC236}">
              <a16:creationId xmlns:a16="http://schemas.microsoft.com/office/drawing/2014/main" id="{B207264A-67D4-4511-85F3-AD711C1C44D8}"/>
            </a:ext>
          </a:extLst>
        </xdr:cNvPr>
        <xdr:cNvSpPr txBox="1"/>
      </xdr:nvSpPr>
      <xdr:spPr>
        <a:xfrm>
          <a:off x="21516975"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961</xdr:row>
      <xdr:rowOff>0</xdr:rowOff>
    </xdr:from>
    <xdr:ext cx="184731" cy="264560"/>
    <xdr:sp macro="" textlink="">
      <xdr:nvSpPr>
        <xdr:cNvPr id="229" name="テキスト ボックス 228">
          <a:extLst>
            <a:ext uri="{FF2B5EF4-FFF2-40B4-BE49-F238E27FC236}">
              <a16:creationId xmlns:a16="http://schemas.microsoft.com/office/drawing/2014/main" id="{498F80ED-59B3-48D6-A405-D030A8CB24D1}"/>
            </a:ext>
          </a:extLst>
        </xdr:cNvPr>
        <xdr:cNvSpPr txBox="1"/>
      </xdr:nvSpPr>
      <xdr:spPr>
        <a:xfrm>
          <a:off x="21516975" y="2678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3113</xdr:row>
      <xdr:rowOff>0</xdr:rowOff>
    </xdr:from>
    <xdr:ext cx="184731" cy="264560"/>
    <xdr:sp macro="" textlink="">
      <xdr:nvSpPr>
        <xdr:cNvPr id="230" name="テキスト ボックス 229">
          <a:extLst>
            <a:ext uri="{FF2B5EF4-FFF2-40B4-BE49-F238E27FC236}">
              <a16:creationId xmlns:a16="http://schemas.microsoft.com/office/drawing/2014/main" id="{3FC830C1-4A2E-4D83-B09B-1C7EA3F5F9E8}"/>
            </a:ext>
          </a:extLst>
        </xdr:cNvPr>
        <xdr:cNvSpPr txBox="1"/>
      </xdr:nvSpPr>
      <xdr:spPr>
        <a:xfrm>
          <a:off x="21516975"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3113</xdr:row>
      <xdr:rowOff>0</xdr:rowOff>
    </xdr:from>
    <xdr:ext cx="184731" cy="264560"/>
    <xdr:sp macro="" textlink="">
      <xdr:nvSpPr>
        <xdr:cNvPr id="231" name="テキスト ボックス 230">
          <a:extLst>
            <a:ext uri="{FF2B5EF4-FFF2-40B4-BE49-F238E27FC236}">
              <a16:creationId xmlns:a16="http://schemas.microsoft.com/office/drawing/2014/main" id="{6C02AA8F-A897-41A3-87ED-20BB9D985F05}"/>
            </a:ext>
          </a:extLst>
        </xdr:cNvPr>
        <xdr:cNvSpPr txBox="1"/>
      </xdr:nvSpPr>
      <xdr:spPr>
        <a:xfrm>
          <a:off x="21516975" y="2418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1049</xdr:row>
      <xdr:rowOff>0</xdr:rowOff>
    </xdr:from>
    <xdr:ext cx="184731" cy="264560"/>
    <xdr:sp macro="" textlink="">
      <xdr:nvSpPr>
        <xdr:cNvPr id="232" name="テキスト ボックス 231">
          <a:extLst>
            <a:ext uri="{FF2B5EF4-FFF2-40B4-BE49-F238E27FC236}">
              <a16:creationId xmlns:a16="http://schemas.microsoft.com/office/drawing/2014/main" id="{D14FA7FF-3A87-472B-B01A-77065BB48A45}"/>
            </a:ext>
          </a:extLst>
        </xdr:cNvPr>
        <xdr:cNvSpPr txBox="1"/>
      </xdr:nvSpPr>
      <xdr:spPr>
        <a:xfrm>
          <a:off x="21516975"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1049</xdr:row>
      <xdr:rowOff>0</xdr:rowOff>
    </xdr:from>
    <xdr:ext cx="184731" cy="264560"/>
    <xdr:sp macro="" textlink="">
      <xdr:nvSpPr>
        <xdr:cNvPr id="233" name="テキスト ボックス 232">
          <a:extLst>
            <a:ext uri="{FF2B5EF4-FFF2-40B4-BE49-F238E27FC236}">
              <a16:creationId xmlns:a16="http://schemas.microsoft.com/office/drawing/2014/main" id="{16E65599-4C35-4C26-B200-B0560148030A}"/>
            </a:ext>
          </a:extLst>
        </xdr:cNvPr>
        <xdr:cNvSpPr txBox="1"/>
      </xdr:nvSpPr>
      <xdr:spPr>
        <a:xfrm>
          <a:off x="21516975" y="3178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1027</xdr:row>
      <xdr:rowOff>0</xdr:rowOff>
    </xdr:from>
    <xdr:ext cx="184731" cy="264560"/>
    <xdr:sp macro="" textlink="">
      <xdr:nvSpPr>
        <xdr:cNvPr id="234" name="テキスト ボックス 233">
          <a:extLst>
            <a:ext uri="{FF2B5EF4-FFF2-40B4-BE49-F238E27FC236}">
              <a16:creationId xmlns:a16="http://schemas.microsoft.com/office/drawing/2014/main" id="{DA062FF7-E658-4A83-B183-367DB16F8259}"/>
            </a:ext>
          </a:extLst>
        </xdr:cNvPr>
        <xdr:cNvSpPr txBox="1"/>
      </xdr:nvSpPr>
      <xdr:spPr>
        <a:xfrm>
          <a:off x="21516975"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1027</xdr:row>
      <xdr:rowOff>0</xdr:rowOff>
    </xdr:from>
    <xdr:ext cx="184731" cy="264560"/>
    <xdr:sp macro="" textlink="">
      <xdr:nvSpPr>
        <xdr:cNvPr id="235" name="テキスト ボックス 234">
          <a:extLst>
            <a:ext uri="{FF2B5EF4-FFF2-40B4-BE49-F238E27FC236}">
              <a16:creationId xmlns:a16="http://schemas.microsoft.com/office/drawing/2014/main" id="{91B9E130-326A-48DB-9DE9-334DECA45531}"/>
            </a:ext>
          </a:extLst>
        </xdr:cNvPr>
        <xdr:cNvSpPr txBox="1"/>
      </xdr:nvSpPr>
      <xdr:spPr>
        <a:xfrm>
          <a:off x="21516975" y="3278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1062</xdr:row>
      <xdr:rowOff>0</xdr:rowOff>
    </xdr:from>
    <xdr:ext cx="184731" cy="264560"/>
    <xdr:sp macro="" textlink="">
      <xdr:nvSpPr>
        <xdr:cNvPr id="236" name="テキスト ボックス 235">
          <a:extLst>
            <a:ext uri="{FF2B5EF4-FFF2-40B4-BE49-F238E27FC236}">
              <a16:creationId xmlns:a16="http://schemas.microsoft.com/office/drawing/2014/main" id="{496AFA02-37F6-42B5-A01E-859EAF9CF909}"/>
            </a:ext>
          </a:extLst>
        </xdr:cNvPr>
        <xdr:cNvSpPr txBox="1"/>
      </xdr:nvSpPr>
      <xdr:spPr>
        <a:xfrm>
          <a:off x="21516975"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1062</xdr:row>
      <xdr:rowOff>0</xdr:rowOff>
    </xdr:from>
    <xdr:ext cx="184731" cy="264560"/>
    <xdr:sp macro="" textlink="">
      <xdr:nvSpPr>
        <xdr:cNvPr id="237" name="テキスト ボックス 236">
          <a:extLst>
            <a:ext uri="{FF2B5EF4-FFF2-40B4-BE49-F238E27FC236}">
              <a16:creationId xmlns:a16="http://schemas.microsoft.com/office/drawing/2014/main" id="{0F1E49C6-4822-462C-804D-7B5A87E22748}"/>
            </a:ext>
          </a:extLst>
        </xdr:cNvPr>
        <xdr:cNvSpPr txBox="1"/>
      </xdr:nvSpPr>
      <xdr:spPr>
        <a:xfrm>
          <a:off x="21516975" y="3378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2130</xdr:row>
      <xdr:rowOff>0</xdr:rowOff>
    </xdr:from>
    <xdr:ext cx="184731" cy="264560"/>
    <xdr:sp macro="" textlink="">
      <xdr:nvSpPr>
        <xdr:cNvPr id="238" name="テキスト ボックス 237">
          <a:extLst>
            <a:ext uri="{FF2B5EF4-FFF2-40B4-BE49-F238E27FC236}">
              <a16:creationId xmlns:a16="http://schemas.microsoft.com/office/drawing/2014/main" id="{299A0422-84F3-4FB3-A9D1-4C87C5799D20}"/>
            </a:ext>
          </a:extLst>
        </xdr:cNvPr>
        <xdr:cNvSpPr txBox="1"/>
      </xdr:nvSpPr>
      <xdr:spPr>
        <a:xfrm>
          <a:off x="21516975"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2130</xdr:row>
      <xdr:rowOff>0</xdr:rowOff>
    </xdr:from>
    <xdr:ext cx="184731" cy="264560"/>
    <xdr:sp macro="" textlink="">
      <xdr:nvSpPr>
        <xdr:cNvPr id="239" name="テキスト ボックス 238">
          <a:extLst>
            <a:ext uri="{FF2B5EF4-FFF2-40B4-BE49-F238E27FC236}">
              <a16:creationId xmlns:a16="http://schemas.microsoft.com/office/drawing/2014/main" id="{7EE3DB17-5474-419A-A69E-4BA45B0D3CC1}"/>
            </a:ext>
          </a:extLst>
        </xdr:cNvPr>
        <xdr:cNvSpPr txBox="1"/>
      </xdr:nvSpPr>
      <xdr:spPr>
        <a:xfrm>
          <a:off x="21516975" y="3658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2135</xdr:row>
      <xdr:rowOff>0</xdr:rowOff>
    </xdr:from>
    <xdr:ext cx="184731" cy="264560"/>
    <xdr:sp macro="" textlink="">
      <xdr:nvSpPr>
        <xdr:cNvPr id="240" name="テキスト ボックス 239">
          <a:extLst>
            <a:ext uri="{FF2B5EF4-FFF2-40B4-BE49-F238E27FC236}">
              <a16:creationId xmlns:a16="http://schemas.microsoft.com/office/drawing/2014/main" id="{A34498F3-FB0A-47A2-9914-39246EAF54C5}"/>
            </a:ext>
          </a:extLst>
        </xdr:cNvPr>
        <xdr:cNvSpPr txBox="1"/>
      </xdr:nvSpPr>
      <xdr:spPr>
        <a:xfrm>
          <a:off x="21516975"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2135</xdr:row>
      <xdr:rowOff>0</xdr:rowOff>
    </xdr:from>
    <xdr:ext cx="184731" cy="264560"/>
    <xdr:sp macro="" textlink="">
      <xdr:nvSpPr>
        <xdr:cNvPr id="241" name="テキスト ボックス 240">
          <a:extLst>
            <a:ext uri="{FF2B5EF4-FFF2-40B4-BE49-F238E27FC236}">
              <a16:creationId xmlns:a16="http://schemas.microsoft.com/office/drawing/2014/main" id="{EC89F747-39ED-4F28-9C4C-2D65A0B80639}"/>
            </a:ext>
          </a:extLst>
        </xdr:cNvPr>
        <xdr:cNvSpPr txBox="1"/>
      </xdr:nvSpPr>
      <xdr:spPr>
        <a:xfrm>
          <a:off x="21516975" y="3758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4992</xdr:row>
      <xdr:rowOff>0</xdr:rowOff>
    </xdr:from>
    <xdr:ext cx="184731" cy="264560"/>
    <xdr:sp macro="" textlink="">
      <xdr:nvSpPr>
        <xdr:cNvPr id="242" name="テキスト ボックス 241">
          <a:extLst>
            <a:ext uri="{FF2B5EF4-FFF2-40B4-BE49-F238E27FC236}">
              <a16:creationId xmlns:a16="http://schemas.microsoft.com/office/drawing/2014/main" id="{700A18FD-3E5F-4388-8BD2-197D333BDEEA}"/>
            </a:ext>
          </a:extLst>
        </xdr:cNvPr>
        <xdr:cNvSpPr txBox="1"/>
      </xdr:nvSpPr>
      <xdr:spPr>
        <a:xfrm>
          <a:off x="21516975"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4992</xdr:row>
      <xdr:rowOff>0</xdr:rowOff>
    </xdr:from>
    <xdr:ext cx="184731" cy="264560"/>
    <xdr:sp macro="" textlink="">
      <xdr:nvSpPr>
        <xdr:cNvPr id="243" name="テキスト ボックス 242">
          <a:extLst>
            <a:ext uri="{FF2B5EF4-FFF2-40B4-BE49-F238E27FC236}">
              <a16:creationId xmlns:a16="http://schemas.microsoft.com/office/drawing/2014/main" id="{5720751D-8FB3-4707-B90A-74293763247C}"/>
            </a:ext>
          </a:extLst>
        </xdr:cNvPr>
        <xdr:cNvSpPr txBox="1"/>
      </xdr:nvSpPr>
      <xdr:spPr>
        <a:xfrm>
          <a:off x="21516975" y="451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1091</xdr:row>
      <xdr:rowOff>0</xdr:rowOff>
    </xdr:from>
    <xdr:ext cx="184731" cy="264560"/>
    <xdr:sp macro="" textlink="">
      <xdr:nvSpPr>
        <xdr:cNvPr id="244" name="テキスト ボックス 243">
          <a:extLst>
            <a:ext uri="{FF2B5EF4-FFF2-40B4-BE49-F238E27FC236}">
              <a16:creationId xmlns:a16="http://schemas.microsoft.com/office/drawing/2014/main" id="{DBACEBC6-0CE4-4D21-A8BE-9B7D1DF1FF08}"/>
            </a:ext>
          </a:extLst>
        </xdr:cNvPr>
        <xdr:cNvSpPr txBox="1"/>
      </xdr:nvSpPr>
      <xdr:spPr>
        <a:xfrm>
          <a:off x="21516975"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1091</xdr:row>
      <xdr:rowOff>0</xdr:rowOff>
    </xdr:from>
    <xdr:ext cx="184731" cy="264560"/>
    <xdr:sp macro="" textlink="">
      <xdr:nvSpPr>
        <xdr:cNvPr id="245" name="テキスト ボックス 244">
          <a:extLst>
            <a:ext uri="{FF2B5EF4-FFF2-40B4-BE49-F238E27FC236}">
              <a16:creationId xmlns:a16="http://schemas.microsoft.com/office/drawing/2014/main" id="{E290C38B-E843-49BE-88D6-FF60A96BE0D4}"/>
            </a:ext>
          </a:extLst>
        </xdr:cNvPr>
        <xdr:cNvSpPr txBox="1"/>
      </xdr:nvSpPr>
      <xdr:spPr>
        <a:xfrm>
          <a:off x="21516975" y="5038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5134</xdr:row>
      <xdr:rowOff>0</xdr:rowOff>
    </xdr:from>
    <xdr:ext cx="184731" cy="264560"/>
    <xdr:sp macro="" textlink="">
      <xdr:nvSpPr>
        <xdr:cNvPr id="246" name="テキスト ボックス 245">
          <a:extLst>
            <a:ext uri="{FF2B5EF4-FFF2-40B4-BE49-F238E27FC236}">
              <a16:creationId xmlns:a16="http://schemas.microsoft.com/office/drawing/2014/main" id="{E90AB1FB-95F8-4392-B33D-DDC64BE6E2C7}"/>
            </a:ext>
          </a:extLst>
        </xdr:cNvPr>
        <xdr:cNvSpPr txBox="1"/>
      </xdr:nvSpPr>
      <xdr:spPr>
        <a:xfrm>
          <a:off x="21516975"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5134</xdr:row>
      <xdr:rowOff>0</xdr:rowOff>
    </xdr:from>
    <xdr:ext cx="184731" cy="264560"/>
    <xdr:sp macro="" textlink="">
      <xdr:nvSpPr>
        <xdr:cNvPr id="247" name="テキスト ボックス 246">
          <a:extLst>
            <a:ext uri="{FF2B5EF4-FFF2-40B4-BE49-F238E27FC236}">
              <a16:creationId xmlns:a16="http://schemas.microsoft.com/office/drawing/2014/main" id="{016BFA1D-B0EA-4224-9B26-D21E726F90FC}"/>
            </a:ext>
          </a:extLst>
        </xdr:cNvPr>
        <xdr:cNvSpPr txBox="1"/>
      </xdr:nvSpPr>
      <xdr:spPr>
        <a:xfrm>
          <a:off x="21516975" y="399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3258</xdr:row>
      <xdr:rowOff>0</xdr:rowOff>
    </xdr:from>
    <xdr:ext cx="184731" cy="264560"/>
    <xdr:sp macro="" textlink="">
      <xdr:nvSpPr>
        <xdr:cNvPr id="248" name="テキスト ボックス 247">
          <a:extLst>
            <a:ext uri="{FF2B5EF4-FFF2-40B4-BE49-F238E27FC236}">
              <a16:creationId xmlns:a16="http://schemas.microsoft.com/office/drawing/2014/main" id="{CFB5425B-F4A6-42AA-BC09-1E762A184BFE}"/>
            </a:ext>
          </a:extLst>
        </xdr:cNvPr>
        <xdr:cNvSpPr txBox="1"/>
      </xdr:nvSpPr>
      <xdr:spPr>
        <a:xfrm>
          <a:off x="21516975"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3258</xdr:row>
      <xdr:rowOff>0</xdr:rowOff>
    </xdr:from>
    <xdr:ext cx="184731" cy="264560"/>
    <xdr:sp macro="" textlink="">
      <xdr:nvSpPr>
        <xdr:cNvPr id="249" name="テキスト ボックス 248">
          <a:extLst>
            <a:ext uri="{FF2B5EF4-FFF2-40B4-BE49-F238E27FC236}">
              <a16:creationId xmlns:a16="http://schemas.microsoft.com/office/drawing/2014/main" id="{8AF35307-03E2-4082-98BD-59FF005DFC74}"/>
            </a:ext>
          </a:extLst>
        </xdr:cNvPr>
        <xdr:cNvSpPr txBox="1"/>
      </xdr:nvSpPr>
      <xdr:spPr>
        <a:xfrm>
          <a:off x="21516975" y="4758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3948</xdr:row>
      <xdr:rowOff>0</xdr:rowOff>
    </xdr:from>
    <xdr:ext cx="184731" cy="264560"/>
    <xdr:sp macro="" textlink="">
      <xdr:nvSpPr>
        <xdr:cNvPr id="250" name="テキスト ボックス 249">
          <a:extLst>
            <a:ext uri="{FF2B5EF4-FFF2-40B4-BE49-F238E27FC236}">
              <a16:creationId xmlns:a16="http://schemas.microsoft.com/office/drawing/2014/main" id="{95385033-5AEB-47C3-B191-C2A9B06C116C}"/>
            </a:ext>
          </a:extLst>
        </xdr:cNvPr>
        <xdr:cNvSpPr txBox="1"/>
      </xdr:nvSpPr>
      <xdr:spPr>
        <a:xfrm>
          <a:off x="21516975"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3948</xdr:row>
      <xdr:rowOff>0</xdr:rowOff>
    </xdr:from>
    <xdr:ext cx="184731" cy="264560"/>
    <xdr:sp macro="" textlink="">
      <xdr:nvSpPr>
        <xdr:cNvPr id="251" name="テキスト ボックス 250">
          <a:extLst>
            <a:ext uri="{FF2B5EF4-FFF2-40B4-BE49-F238E27FC236}">
              <a16:creationId xmlns:a16="http://schemas.microsoft.com/office/drawing/2014/main" id="{62CA50D8-9803-4836-A096-13C6CB14CCA2}"/>
            </a:ext>
          </a:extLst>
        </xdr:cNvPr>
        <xdr:cNvSpPr txBox="1"/>
      </xdr:nvSpPr>
      <xdr:spPr>
        <a:xfrm>
          <a:off x="21516975" y="4258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1157</xdr:row>
      <xdr:rowOff>0</xdr:rowOff>
    </xdr:from>
    <xdr:ext cx="184731" cy="264560"/>
    <xdr:sp macro="" textlink="">
      <xdr:nvSpPr>
        <xdr:cNvPr id="252" name="テキスト ボックス 251">
          <a:extLst>
            <a:ext uri="{FF2B5EF4-FFF2-40B4-BE49-F238E27FC236}">
              <a16:creationId xmlns:a16="http://schemas.microsoft.com/office/drawing/2014/main" id="{63B907F2-0E6C-4D25-AD3F-A5996641ADDC}"/>
            </a:ext>
          </a:extLst>
        </xdr:cNvPr>
        <xdr:cNvSpPr txBox="1"/>
      </xdr:nvSpPr>
      <xdr:spPr>
        <a:xfrm>
          <a:off x="21516975"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1157</xdr:row>
      <xdr:rowOff>0</xdr:rowOff>
    </xdr:from>
    <xdr:ext cx="184731" cy="264560"/>
    <xdr:sp macro="" textlink="">
      <xdr:nvSpPr>
        <xdr:cNvPr id="253" name="テキスト ボックス 252">
          <a:extLst>
            <a:ext uri="{FF2B5EF4-FFF2-40B4-BE49-F238E27FC236}">
              <a16:creationId xmlns:a16="http://schemas.microsoft.com/office/drawing/2014/main" id="{06586ED7-13B5-4B2A-B8EE-B96FE73FE75F}"/>
            </a:ext>
          </a:extLst>
        </xdr:cNvPr>
        <xdr:cNvSpPr txBox="1"/>
      </xdr:nvSpPr>
      <xdr:spPr>
        <a:xfrm>
          <a:off x="21516975" y="4658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2143</xdr:row>
      <xdr:rowOff>0</xdr:rowOff>
    </xdr:from>
    <xdr:ext cx="184731" cy="264560"/>
    <xdr:sp macro="" textlink="">
      <xdr:nvSpPr>
        <xdr:cNvPr id="254" name="テキスト ボックス 253">
          <a:extLst>
            <a:ext uri="{FF2B5EF4-FFF2-40B4-BE49-F238E27FC236}">
              <a16:creationId xmlns:a16="http://schemas.microsoft.com/office/drawing/2014/main" id="{F0694256-776D-4866-8C02-F7EE75BE710F}"/>
            </a:ext>
          </a:extLst>
        </xdr:cNvPr>
        <xdr:cNvSpPr txBox="1"/>
      </xdr:nvSpPr>
      <xdr:spPr>
        <a:xfrm>
          <a:off x="21516975"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2143</xdr:row>
      <xdr:rowOff>0</xdr:rowOff>
    </xdr:from>
    <xdr:ext cx="184731" cy="264560"/>
    <xdr:sp macro="" textlink="">
      <xdr:nvSpPr>
        <xdr:cNvPr id="255" name="テキスト ボックス 254">
          <a:extLst>
            <a:ext uri="{FF2B5EF4-FFF2-40B4-BE49-F238E27FC236}">
              <a16:creationId xmlns:a16="http://schemas.microsoft.com/office/drawing/2014/main" id="{F74EFFFB-A6B8-4533-A722-C6E20F1B13AC}"/>
            </a:ext>
          </a:extLst>
        </xdr:cNvPr>
        <xdr:cNvSpPr txBox="1"/>
      </xdr:nvSpPr>
      <xdr:spPr>
        <a:xfrm>
          <a:off x="21516975" y="3918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4991</xdr:row>
      <xdr:rowOff>0</xdr:rowOff>
    </xdr:from>
    <xdr:ext cx="184731" cy="264560"/>
    <xdr:sp macro="" textlink="">
      <xdr:nvSpPr>
        <xdr:cNvPr id="256" name="テキスト ボックス 255">
          <a:extLst>
            <a:ext uri="{FF2B5EF4-FFF2-40B4-BE49-F238E27FC236}">
              <a16:creationId xmlns:a16="http://schemas.microsoft.com/office/drawing/2014/main" id="{9F348041-590A-4305-BEE0-0367E7F4EB0F}"/>
            </a:ext>
          </a:extLst>
        </xdr:cNvPr>
        <xdr:cNvSpPr txBox="1"/>
      </xdr:nvSpPr>
      <xdr:spPr>
        <a:xfrm>
          <a:off x="2151697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4991</xdr:row>
      <xdr:rowOff>0</xdr:rowOff>
    </xdr:from>
    <xdr:ext cx="184731" cy="264560"/>
    <xdr:sp macro="" textlink="">
      <xdr:nvSpPr>
        <xdr:cNvPr id="257" name="テキスト ボックス 256">
          <a:extLst>
            <a:ext uri="{FF2B5EF4-FFF2-40B4-BE49-F238E27FC236}">
              <a16:creationId xmlns:a16="http://schemas.microsoft.com/office/drawing/2014/main" id="{49B9F123-6611-42EA-BA2D-EB5CBB2650E4}"/>
            </a:ext>
          </a:extLst>
        </xdr:cNvPr>
        <xdr:cNvSpPr txBox="1"/>
      </xdr:nvSpPr>
      <xdr:spPr>
        <a:xfrm>
          <a:off x="21516975" y="449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4383</xdr:row>
      <xdr:rowOff>0</xdr:rowOff>
    </xdr:from>
    <xdr:ext cx="184731" cy="264560"/>
    <xdr:sp macro="" textlink="">
      <xdr:nvSpPr>
        <xdr:cNvPr id="258" name="テキスト ボックス 257">
          <a:extLst>
            <a:ext uri="{FF2B5EF4-FFF2-40B4-BE49-F238E27FC236}">
              <a16:creationId xmlns:a16="http://schemas.microsoft.com/office/drawing/2014/main" id="{7CF958EB-0EA4-491A-A430-96CABF588CDA}"/>
            </a:ext>
          </a:extLst>
        </xdr:cNvPr>
        <xdr:cNvSpPr txBox="1"/>
      </xdr:nvSpPr>
      <xdr:spPr>
        <a:xfrm>
          <a:off x="21516975"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4383</xdr:row>
      <xdr:rowOff>0</xdr:rowOff>
    </xdr:from>
    <xdr:ext cx="184731" cy="264560"/>
    <xdr:sp macro="" textlink="">
      <xdr:nvSpPr>
        <xdr:cNvPr id="259" name="テキスト ボックス 258">
          <a:extLst>
            <a:ext uri="{FF2B5EF4-FFF2-40B4-BE49-F238E27FC236}">
              <a16:creationId xmlns:a16="http://schemas.microsoft.com/office/drawing/2014/main" id="{73A4D828-4288-4224-BCD5-D1FEF4BCC334}"/>
            </a:ext>
          </a:extLst>
        </xdr:cNvPr>
        <xdr:cNvSpPr txBox="1"/>
      </xdr:nvSpPr>
      <xdr:spPr>
        <a:xfrm>
          <a:off x="21516975" y="72990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3215</xdr:row>
      <xdr:rowOff>0</xdr:rowOff>
    </xdr:from>
    <xdr:ext cx="184731" cy="264560"/>
    <xdr:sp macro="" textlink="">
      <xdr:nvSpPr>
        <xdr:cNvPr id="260" name="テキスト ボックス 259">
          <a:extLst>
            <a:ext uri="{FF2B5EF4-FFF2-40B4-BE49-F238E27FC236}">
              <a16:creationId xmlns:a16="http://schemas.microsoft.com/office/drawing/2014/main" id="{8BCCEC16-F4C7-4D29-81DB-BDADE13ED451}"/>
            </a:ext>
          </a:extLst>
        </xdr:cNvPr>
        <xdr:cNvSpPr txBox="1"/>
      </xdr:nvSpPr>
      <xdr:spPr>
        <a:xfrm>
          <a:off x="21516975"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3215</xdr:row>
      <xdr:rowOff>0</xdr:rowOff>
    </xdr:from>
    <xdr:ext cx="184731" cy="264560"/>
    <xdr:sp macro="" textlink="">
      <xdr:nvSpPr>
        <xdr:cNvPr id="261" name="テキスト ボックス 260">
          <a:extLst>
            <a:ext uri="{FF2B5EF4-FFF2-40B4-BE49-F238E27FC236}">
              <a16:creationId xmlns:a16="http://schemas.microsoft.com/office/drawing/2014/main" id="{11D502C3-7F4C-4500-8828-418036110035}"/>
            </a:ext>
          </a:extLst>
        </xdr:cNvPr>
        <xdr:cNvSpPr txBox="1"/>
      </xdr:nvSpPr>
      <xdr:spPr>
        <a:xfrm>
          <a:off x="21516975" y="7459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3294</xdr:row>
      <xdr:rowOff>0</xdr:rowOff>
    </xdr:from>
    <xdr:ext cx="184731" cy="264560"/>
    <xdr:sp macro="" textlink="">
      <xdr:nvSpPr>
        <xdr:cNvPr id="262" name="テキスト ボックス 261">
          <a:extLst>
            <a:ext uri="{FF2B5EF4-FFF2-40B4-BE49-F238E27FC236}">
              <a16:creationId xmlns:a16="http://schemas.microsoft.com/office/drawing/2014/main" id="{5A8B72B7-F21F-41B2-8A4D-84587BC60B6E}"/>
            </a:ext>
          </a:extLst>
        </xdr:cNvPr>
        <xdr:cNvSpPr txBox="1"/>
      </xdr:nvSpPr>
      <xdr:spPr>
        <a:xfrm>
          <a:off x="21516975"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3294</xdr:row>
      <xdr:rowOff>0</xdr:rowOff>
    </xdr:from>
    <xdr:ext cx="184731" cy="264560"/>
    <xdr:sp macro="" textlink="">
      <xdr:nvSpPr>
        <xdr:cNvPr id="263" name="テキスト ボックス 262">
          <a:extLst>
            <a:ext uri="{FF2B5EF4-FFF2-40B4-BE49-F238E27FC236}">
              <a16:creationId xmlns:a16="http://schemas.microsoft.com/office/drawing/2014/main" id="{5064F9BB-D50C-4A12-9EA7-6354EAFC1D9A}"/>
            </a:ext>
          </a:extLst>
        </xdr:cNvPr>
        <xdr:cNvSpPr txBox="1"/>
      </xdr:nvSpPr>
      <xdr:spPr>
        <a:xfrm>
          <a:off x="21516975" y="6598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4442</xdr:row>
      <xdr:rowOff>0</xdr:rowOff>
    </xdr:from>
    <xdr:ext cx="184731" cy="264560"/>
    <xdr:sp macro="" textlink="">
      <xdr:nvSpPr>
        <xdr:cNvPr id="264" name="テキスト ボックス 263">
          <a:extLst>
            <a:ext uri="{FF2B5EF4-FFF2-40B4-BE49-F238E27FC236}">
              <a16:creationId xmlns:a16="http://schemas.microsoft.com/office/drawing/2014/main" id="{6ACA204D-D0D7-45F3-A906-2F5E8F3B6468}"/>
            </a:ext>
          </a:extLst>
        </xdr:cNvPr>
        <xdr:cNvSpPr txBox="1"/>
      </xdr:nvSpPr>
      <xdr:spPr>
        <a:xfrm>
          <a:off x="21516975"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4442</xdr:row>
      <xdr:rowOff>0</xdr:rowOff>
    </xdr:from>
    <xdr:ext cx="184731" cy="264560"/>
    <xdr:sp macro="" textlink="">
      <xdr:nvSpPr>
        <xdr:cNvPr id="265" name="テキスト ボックス 264">
          <a:extLst>
            <a:ext uri="{FF2B5EF4-FFF2-40B4-BE49-F238E27FC236}">
              <a16:creationId xmlns:a16="http://schemas.microsoft.com/office/drawing/2014/main" id="{95569E88-17F0-4829-97C4-C3FF830E472C}"/>
            </a:ext>
          </a:extLst>
        </xdr:cNvPr>
        <xdr:cNvSpPr txBox="1"/>
      </xdr:nvSpPr>
      <xdr:spPr>
        <a:xfrm>
          <a:off x="21516975" y="6458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5215</xdr:row>
      <xdr:rowOff>0</xdr:rowOff>
    </xdr:from>
    <xdr:ext cx="184731" cy="264560"/>
    <xdr:sp macro="" textlink="">
      <xdr:nvSpPr>
        <xdr:cNvPr id="266" name="テキスト ボックス 265">
          <a:extLst>
            <a:ext uri="{FF2B5EF4-FFF2-40B4-BE49-F238E27FC236}">
              <a16:creationId xmlns:a16="http://schemas.microsoft.com/office/drawing/2014/main" id="{B60BB482-B7C5-4F7D-A0E9-E0D71CC5996C}"/>
            </a:ext>
          </a:extLst>
        </xdr:cNvPr>
        <xdr:cNvSpPr txBox="1"/>
      </xdr:nvSpPr>
      <xdr:spPr>
        <a:xfrm>
          <a:off x="21516975"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5215</xdr:row>
      <xdr:rowOff>0</xdr:rowOff>
    </xdr:from>
    <xdr:ext cx="184731" cy="264560"/>
    <xdr:sp macro="" textlink="">
      <xdr:nvSpPr>
        <xdr:cNvPr id="267" name="テキスト ボックス 266">
          <a:extLst>
            <a:ext uri="{FF2B5EF4-FFF2-40B4-BE49-F238E27FC236}">
              <a16:creationId xmlns:a16="http://schemas.microsoft.com/office/drawing/2014/main" id="{49D9707C-86DA-4971-A283-4A265F0B0839}"/>
            </a:ext>
          </a:extLst>
        </xdr:cNvPr>
        <xdr:cNvSpPr txBox="1"/>
      </xdr:nvSpPr>
      <xdr:spPr>
        <a:xfrm>
          <a:off x="21516975" y="6798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4381</xdr:row>
      <xdr:rowOff>0</xdr:rowOff>
    </xdr:from>
    <xdr:ext cx="184731" cy="264560"/>
    <xdr:sp macro="" textlink="">
      <xdr:nvSpPr>
        <xdr:cNvPr id="268" name="テキスト ボックス 267">
          <a:extLst>
            <a:ext uri="{FF2B5EF4-FFF2-40B4-BE49-F238E27FC236}">
              <a16:creationId xmlns:a16="http://schemas.microsoft.com/office/drawing/2014/main" id="{921A2561-EDFC-4BDC-91B1-C067665171E0}"/>
            </a:ext>
          </a:extLst>
        </xdr:cNvPr>
        <xdr:cNvSpPr txBox="1"/>
      </xdr:nvSpPr>
      <xdr:spPr>
        <a:xfrm>
          <a:off x="21516975"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4381</xdr:row>
      <xdr:rowOff>0</xdr:rowOff>
    </xdr:from>
    <xdr:ext cx="184731" cy="264560"/>
    <xdr:sp macro="" textlink="">
      <xdr:nvSpPr>
        <xdr:cNvPr id="269" name="テキスト ボックス 268">
          <a:extLst>
            <a:ext uri="{FF2B5EF4-FFF2-40B4-BE49-F238E27FC236}">
              <a16:creationId xmlns:a16="http://schemas.microsoft.com/office/drawing/2014/main" id="{249893D5-2358-4651-948D-8E26891DA346}"/>
            </a:ext>
          </a:extLst>
        </xdr:cNvPr>
        <xdr:cNvSpPr txBox="1"/>
      </xdr:nvSpPr>
      <xdr:spPr>
        <a:xfrm>
          <a:off x="21516975" y="7259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3222</xdr:row>
      <xdr:rowOff>0</xdr:rowOff>
    </xdr:from>
    <xdr:ext cx="184731" cy="264560"/>
    <xdr:sp macro="" textlink="">
      <xdr:nvSpPr>
        <xdr:cNvPr id="270" name="テキスト ボックス 269">
          <a:extLst>
            <a:ext uri="{FF2B5EF4-FFF2-40B4-BE49-F238E27FC236}">
              <a16:creationId xmlns:a16="http://schemas.microsoft.com/office/drawing/2014/main" id="{9864596E-1082-4F23-BD4C-D55F54937B7D}"/>
            </a:ext>
          </a:extLst>
        </xdr:cNvPr>
        <xdr:cNvSpPr txBox="1"/>
      </xdr:nvSpPr>
      <xdr:spPr>
        <a:xfrm>
          <a:off x="21516975"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3222</xdr:row>
      <xdr:rowOff>0</xdr:rowOff>
    </xdr:from>
    <xdr:ext cx="184731" cy="264560"/>
    <xdr:sp macro="" textlink="">
      <xdr:nvSpPr>
        <xdr:cNvPr id="271" name="テキスト ボックス 270">
          <a:extLst>
            <a:ext uri="{FF2B5EF4-FFF2-40B4-BE49-F238E27FC236}">
              <a16:creationId xmlns:a16="http://schemas.microsoft.com/office/drawing/2014/main" id="{6B7BE140-7625-46BC-95FD-6D70580EBE7C}"/>
            </a:ext>
          </a:extLst>
        </xdr:cNvPr>
        <xdr:cNvSpPr txBox="1"/>
      </xdr:nvSpPr>
      <xdr:spPr>
        <a:xfrm>
          <a:off x="21516975" y="7599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1117</xdr:row>
      <xdr:rowOff>0</xdr:rowOff>
    </xdr:from>
    <xdr:ext cx="184731" cy="264560"/>
    <xdr:sp macro="" textlink="">
      <xdr:nvSpPr>
        <xdr:cNvPr id="272" name="テキスト ボックス 271">
          <a:extLst>
            <a:ext uri="{FF2B5EF4-FFF2-40B4-BE49-F238E27FC236}">
              <a16:creationId xmlns:a16="http://schemas.microsoft.com/office/drawing/2014/main" id="{2D9BAFC5-F200-4444-8BA7-2BC45F0F4360}"/>
            </a:ext>
          </a:extLst>
        </xdr:cNvPr>
        <xdr:cNvSpPr txBox="1"/>
      </xdr:nvSpPr>
      <xdr:spPr>
        <a:xfrm>
          <a:off x="21516975"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1117</xdr:row>
      <xdr:rowOff>0</xdr:rowOff>
    </xdr:from>
    <xdr:ext cx="184731" cy="264560"/>
    <xdr:sp macro="" textlink="">
      <xdr:nvSpPr>
        <xdr:cNvPr id="273" name="テキスト ボックス 272">
          <a:extLst>
            <a:ext uri="{FF2B5EF4-FFF2-40B4-BE49-F238E27FC236}">
              <a16:creationId xmlns:a16="http://schemas.microsoft.com/office/drawing/2014/main" id="{1DBEE6AA-573C-4EBD-B28F-0328F64E6ED0}"/>
            </a:ext>
          </a:extLst>
        </xdr:cNvPr>
        <xdr:cNvSpPr txBox="1"/>
      </xdr:nvSpPr>
      <xdr:spPr>
        <a:xfrm>
          <a:off x="21516975" y="7038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4365</xdr:row>
      <xdr:rowOff>0</xdr:rowOff>
    </xdr:from>
    <xdr:ext cx="184731" cy="264560"/>
    <xdr:sp macro="" textlink="">
      <xdr:nvSpPr>
        <xdr:cNvPr id="274" name="テキスト ボックス 273">
          <a:extLst>
            <a:ext uri="{FF2B5EF4-FFF2-40B4-BE49-F238E27FC236}">
              <a16:creationId xmlns:a16="http://schemas.microsoft.com/office/drawing/2014/main" id="{355817A6-CD8C-4283-AD44-0D5401DCFC0C}"/>
            </a:ext>
          </a:extLst>
        </xdr:cNvPr>
        <xdr:cNvSpPr txBox="1"/>
      </xdr:nvSpPr>
      <xdr:spPr>
        <a:xfrm>
          <a:off x="21516975"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4365</xdr:row>
      <xdr:rowOff>0</xdr:rowOff>
    </xdr:from>
    <xdr:ext cx="184731" cy="264560"/>
    <xdr:sp macro="" textlink="">
      <xdr:nvSpPr>
        <xdr:cNvPr id="275" name="テキスト ボックス 274">
          <a:extLst>
            <a:ext uri="{FF2B5EF4-FFF2-40B4-BE49-F238E27FC236}">
              <a16:creationId xmlns:a16="http://schemas.microsoft.com/office/drawing/2014/main" id="{A8797DA9-5F88-4251-94ED-C94D9BF7E8DB}"/>
            </a:ext>
          </a:extLst>
        </xdr:cNvPr>
        <xdr:cNvSpPr txBox="1"/>
      </xdr:nvSpPr>
      <xdr:spPr>
        <a:xfrm>
          <a:off x="21516975" y="52787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4997</xdr:row>
      <xdr:rowOff>0</xdr:rowOff>
    </xdr:from>
    <xdr:ext cx="184731" cy="264560"/>
    <xdr:sp macro="" textlink="">
      <xdr:nvSpPr>
        <xdr:cNvPr id="276" name="テキスト ボックス 275">
          <a:extLst>
            <a:ext uri="{FF2B5EF4-FFF2-40B4-BE49-F238E27FC236}">
              <a16:creationId xmlns:a16="http://schemas.microsoft.com/office/drawing/2014/main" id="{793A5740-C4B3-4014-A9F2-49CF0DE887CA}"/>
            </a:ext>
          </a:extLst>
        </xdr:cNvPr>
        <xdr:cNvSpPr txBox="1"/>
      </xdr:nvSpPr>
      <xdr:spPr>
        <a:xfrm>
          <a:off x="21516975"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4997</xdr:row>
      <xdr:rowOff>0</xdr:rowOff>
    </xdr:from>
    <xdr:ext cx="184731" cy="264560"/>
    <xdr:sp macro="" textlink="">
      <xdr:nvSpPr>
        <xdr:cNvPr id="277" name="テキスト ボックス 276">
          <a:extLst>
            <a:ext uri="{FF2B5EF4-FFF2-40B4-BE49-F238E27FC236}">
              <a16:creationId xmlns:a16="http://schemas.microsoft.com/office/drawing/2014/main" id="{32CEB5B7-3E30-48E3-B497-2189743987DB}"/>
            </a:ext>
          </a:extLst>
        </xdr:cNvPr>
        <xdr:cNvSpPr txBox="1"/>
      </xdr:nvSpPr>
      <xdr:spPr>
        <a:xfrm>
          <a:off x="21516975" y="5918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1191</xdr:row>
      <xdr:rowOff>0</xdr:rowOff>
    </xdr:from>
    <xdr:ext cx="184731" cy="264560"/>
    <xdr:sp macro="" textlink="">
      <xdr:nvSpPr>
        <xdr:cNvPr id="278" name="テキスト ボックス 277">
          <a:extLst>
            <a:ext uri="{FF2B5EF4-FFF2-40B4-BE49-F238E27FC236}">
              <a16:creationId xmlns:a16="http://schemas.microsoft.com/office/drawing/2014/main" id="{31FE0D94-115A-4DA4-8A76-37A4E0565215}"/>
            </a:ext>
          </a:extLst>
        </xdr:cNvPr>
        <xdr:cNvSpPr txBox="1"/>
      </xdr:nvSpPr>
      <xdr:spPr>
        <a:xfrm>
          <a:off x="21516975"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1191</xdr:row>
      <xdr:rowOff>0</xdr:rowOff>
    </xdr:from>
    <xdr:ext cx="184731" cy="264560"/>
    <xdr:sp macro="" textlink="">
      <xdr:nvSpPr>
        <xdr:cNvPr id="279" name="テキスト ボックス 278">
          <a:extLst>
            <a:ext uri="{FF2B5EF4-FFF2-40B4-BE49-F238E27FC236}">
              <a16:creationId xmlns:a16="http://schemas.microsoft.com/office/drawing/2014/main" id="{33D2CC1A-9D38-4C02-A863-6DD8416FB83E}"/>
            </a:ext>
          </a:extLst>
        </xdr:cNvPr>
        <xdr:cNvSpPr txBox="1"/>
      </xdr:nvSpPr>
      <xdr:spPr>
        <a:xfrm>
          <a:off x="21516975" y="6078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1187</xdr:row>
      <xdr:rowOff>0</xdr:rowOff>
    </xdr:from>
    <xdr:ext cx="184731" cy="264560"/>
    <xdr:sp macro="" textlink="">
      <xdr:nvSpPr>
        <xdr:cNvPr id="280" name="テキスト ボックス 279">
          <a:extLst>
            <a:ext uri="{FF2B5EF4-FFF2-40B4-BE49-F238E27FC236}">
              <a16:creationId xmlns:a16="http://schemas.microsoft.com/office/drawing/2014/main" id="{454F1A4C-9EE9-4788-B4BC-BF17A1266C6E}"/>
            </a:ext>
          </a:extLst>
        </xdr:cNvPr>
        <xdr:cNvSpPr txBox="1"/>
      </xdr:nvSpPr>
      <xdr:spPr>
        <a:xfrm>
          <a:off x="21516975"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1187</xdr:row>
      <xdr:rowOff>0</xdr:rowOff>
    </xdr:from>
    <xdr:ext cx="184731" cy="264560"/>
    <xdr:sp macro="" textlink="">
      <xdr:nvSpPr>
        <xdr:cNvPr id="281" name="テキスト ボックス 280">
          <a:extLst>
            <a:ext uri="{FF2B5EF4-FFF2-40B4-BE49-F238E27FC236}">
              <a16:creationId xmlns:a16="http://schemas.microsoft.com/office/drawing/2014/main" id="{F3D77DF1-269C-4F73-A2D1-A3C2383E2AED}"/>
            </a:ext>
          </a:extLst>
        </xdr:cNvPr>
        <xdr:cNvSpPr txBox="1"/>
      </xdr:nvSpPr>
      <xdr:spPr>
        <a:xfrm>
          <a:off x="21516975" y="5998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3197</xdr:row>
      <xdr:rowOff>0</xdr:rowOff>
    </xdr:from>
    <xdr:ext cx="184731" cy="264560"/>
    <xdr:sp macro="" textlink="">
      <xdr:nvSpPr>
        <xdr:cNvPr id="282" name="テキスト ボックス 281">
          <a:extLst>
            <a:ext uri="{FF2B5EF4-FFF2-40B4-BE49-F238E27FC236}">
              <a16:creationId xmlns:a16="http://schemas.microsoft.com/office/drawing/2014/main" id="{1D213670-5DBE-43EF-A13D-CB9055682ABC}"/>
            </a:ext>
          </a:extLst>
        </xdr:cNvPr>
        <xdr:cNvSpPr txBox="1"/>
      </xdr:nvSpPr>
      <xdr:spPr>
        <a:xfrm>
          <a:off x="21516975"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3197</xdr:row>
      <xdr:rowOff>0</xdr:rowOff>
    </xdr:from>
    <xdr:ext cx="184731" cy="264560"/>
    <xdr:sp macro="" textlink="">
      <xdr:nvSpPr>
        <xdr:cNvPr id="283" name="テキスト ボックス 282">
          <a:extLst>
            <a:ext uri="{FF2B5EF4-FFF2-40B4-BE49-F238E27FC236}">
              <a16:creationId xmlns:a16="http://schemas.microsoft.com/office/drawing/2014/main" id="{C0506048-0B48-4D6E-868B-82EA621783B8}"/>
            </a:ext>
          </a:extLst>
        </xdr:cNvPr>
        <xdr:cNvSpPr txBox="1"/>
      </xdr:nvSpPr>
      <xdr:spPr>
        <a:xfrm>
          <a:off x="21516975" y="5618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1188</xdr:row>
      <xdr:rowOff>0</xdr:rowOff>
    </xdr:from>
    <xdr:ext cx="184731" cy="264560"/>
    <xdr:sp macro="" textlink="">
      <xdr:nvSpPr>
        <xdr:cNvPr id="284" name="テキスト ボックス 283">
          <a:extLst>
            <a:ext uri="{FF2B5EF4-FFF2-40B4-BE49-F238E27FC236}">
              <a16:creationId xmlns:a16="http://schemas.microsoft.com/office/drawing/2014/main" id="{757BE795-D9D9-46FD-B76F-CD5ACA2781F6}"/>
            </a:ext>
          </a:extLst>
        </xdr:cNvPr>
        <xdr:cNvSpPr txBox="1"/>
      </xdr:nvSpPr>
      <xdr:spPr>
        <a:xfrm>
          <a:off x="21516975"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12</xdr:col>
      <xdr:colOff>0</xdr:colOff>
      <xdr:row>1188</xdr:row>
      <xdr:rowOff>0</xdr:rowOff>
    </xdr:from>
    <xdr:ext cx="184731" cy="264560"/>
    <xdr:sp macro="" textlink="">
      <xdr:nvSpPr>
        <xdr:cNvPr id="285" name="テキスト ボックス 284">
          <a:extLst>
            <a:ext uri="{FF2B5EF4-FFF2-40B4-BE49-F238E27FC236}">
              <a16:creationId xmlns:a16="http://schemas.microsoft.com/office/drawing/2014/main" id="{D4C87F84-7086-42D0-86BC-83EA77B16B39}"/>
            </a:ext>
          </a:extLst>
        </xdr:cNvPr>
        <xdr:cNvSpPr txBox="1"/>
      </xdr:nvSpPr>
      <xdr:spPr>
        <a:xfrm>
          <a:off x="21516975" y="6018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0</xdr:colOff>
      <xdr:row>4</xdr:row>
      <xdr:rowOff>0</xdr:rowOff>
    </xdr:from>
    <xdr:ext cx="184731" cy="264560"/>
    <xdr:sp macro="" textlink="">
      <xdr:nvSpPr>
        <xdr:cNvPr id="2" name="テキスト ボックス 1">
          <a:extLst>
            <a:ext uri="{FF2B5EF4-FFF2-40B4-BE49-F238E27FC236}">
              <a16:creationId xmlns:a16="http://schemas.microsoft.com/office/drawing/2014/main" id="{D841BE76-3DC7-4C69-8E80-EBE66CEFA95C}"/>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xdr:row>
      <xdr:rowOff>0</xdr:rowOff>
    </xdr:from>
    <xdr:ext cx="184731" cy="264560"/>
    <xdr:sp macro="" textlink="">
      <xdr:nvSpPr>
        <xdr:cNvPr id="3" name="テキスト ボックス 2">
          <a:extLst>
            <a:ext uri="{FF2B5EF4-FFF2-40B4-BE49-F238E27FC236}">
              <a16:creationId xmlns:a16="http://schemas.microsoft.com/office/drawing/2014/main" id="{4C479FA7-ECAE-4DDC-933C-4AC97EA7EAD1}"/>
            </a:ext>
          </a:extLst>
        </xdr:cNvPr>
        <xdr:cNvSpPr txBox="1"/>
      </xdr:nvSpPr>
      <xdr:spPr>
        <a:xfrm>
          <a:off x="1448752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4" name="テキスト ボックス 3">
          <a:extLst>
            <a:ext uri="{FF2B5EF4-FFF2-40B4-BE49-F238E27FC236}">
              <a16:creationId xmlns:a16="http://schemas.microsoft.com/office/drawing/2014/main" id="{0D4EDB81-C874-4C76-876A-E087A53271E8}"/>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xdr:row>
      <xdr:rowOff>0</xdr:rowOff>
    </xdr:from>
    <xdr:ext cx="184731" cy="264560"/>
    <xdr:sp macro="" textlink="">
      <xdr:nvSpPr>
        <xdr:cNvPr id="5" name="テキスト ボックス 4">
          <a:extLst>
            <a:ext uri="{FF2B5EF4-FFF2-40B4-BE49-F238E27FC236}">
              <a16:creationId xmlns:a16="http://schemas.microsoft.com/office/drawing/2014/main" id="{6DD08912-2F56-4F44-A2DC-C62ABEC4463C}"/>
            </a:ext>
          </a:extLst>
        </xdr:cNvPr>
        <xdr:cNvSpPr txBox="1"/>
      </xdr:nvSpPr>
      <xdr:spPr>
        <a:xfrm>
          <a:off x="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6" name="テキスト ボックス 5">
          <a:extLst>
            <a:ext uri="{FF2B5EF4-FFF2-40B4-BE49-F238E27FC236}">
              <a16:creationId xmlns:a16="http://schemas.microsoft.com/office/drawing/2014/main" id="{6D9329A9-A982-4598-A790-89FBEB9AFF4E}"/>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966</xdr:row>
      <xdr:rowOff>0</xdr:rowOff>
    </xdr:from>
    <xdr:ext cx="184731" cy="264560"/>
    <xdr:sp macro="" textlink="">
      <xdr:nvSpPr>
        <xdr:cNvPr id="7" name="テキスト ボックス 6">
          <a:extLst>
            <a:ext uri="{FF2B5EF4-FFF2-40B4-BE49-F238E27FC236}">
              <a16:creationId xmlns:a16="http://schemas.microsoft.com/office/drawing/2014/main" id="{9A0E8C0C-FE05-4CF0-BF5D-15610E7C102F}"/>
            </a:ext>
          </a:extLst>
        </xdr:cNvPr>
        <xdr:cNvSpPr txBox="1"/>
      </xdr:nvSpPr>
      <xdr:spPr>
        <a:xfrm>
          <a:off x="1448752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8" name="テキスト ボックス 7">
          <a:extLst>
            <a:ext uri="{FF2B5EF4-FFF2-40B4-BE49-F238E27FC236}">
              <a16:creationId xmlns:a16="http://schemas.microsoft.com/office/drawing/2014/main" id="{5AE8D18B-09C5-415B-B4BC-70515D04CCA2}"/>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966</xdr:row>
      <xdr:rowOff>0</xdr:rowOff>
    </xdr:from>
    <xdr:ext cx="184731" cy="264560"/>
    <xdr:sp macro="" textlink="">
      <xdr:nvSpPr>
        <xdr:cNvPr id="9" name="テキスト ボックス 8">
          <a:extLst>
            <a:ext uri="{FF2B5EF4-FFF2-40B4-BE49-F238E27FC236}">
              <a16:creationId xmlns:a16="http://schemas.microsoft.com/office/drawing/2014/main" id="{FCD37207-C442-487E-82A5-B00747DCA2A2}"/>
            </a:ext>
          </a:extLst>
        </xdr:cNvPr>
        <xdr:cNvSpPr txBox="1"/>
      </xdr:nvSpPr>
      <xdr:spPr>
        <a:xfrm>
          <a:off x="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10" name="テキスト ボックス 9">
          <a:extLst>
            <a:ext uri="{FF2B5EF4-FFF2-40B4-BE49-F238E27FC236}">
              <a16:creationId xmlns:a16="http://schemas.microsoft.com/office/drawing/2014/main" id="{1842EA13-DDEE-4324-AC60-6A927816EF5C}"/>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971</xdr:row>
      <xdr:rowOff>0</xdr:rowOff>
    </xdr:from>
    <xdr:ext cx="184731" cy="264560"/>
    <xdr:sp macro="" textlink="">
      <xdr:nvSpPr>
        <xdr:cNvPr id="11" name="テキスト ボックス 10">
          <a:extLst>
            <a:ext uri="{FF2B5EF4-FFF2-40B4-BE49-F238E27FC236}">
              <a16:creationId xmlns:a16="http://schemas.microsoft.com/office/drawing/2014/main" id="{80294624-993A-4FC5-9CB6-18C83739DDA9}"/>
            </a:ext>
          </a:extLst>
        </xdr:cNvPr>
        <xdr:cNvSpPr txBox="1"/>
      </xdr:nvSpPr>
      <xdr:spPr>
        <a:xfrm>
          <a:off x="1448752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12" name="テキスト ボックス 11">
          <a:extLst>
            <a:ext uri="{FF2B5EF4-FFF2-40B4-BE49-F238E27FC236}">
              <a16:creationId xmlns:a16="http://schemas.microsoft.com/office/drawing/2014/main" id="{0968285B-96B5-4D9C-8D3A-ECE7E60607AB}"/>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971</xdr:row>
      <xdr:rowOff>0</xdr:rowOff>
    </xdr:from>
    <xdr:ext cx="184731" cy="264560"/>
    <xdr:sp macro="" textlink="">
      <xdr:nvSpPr>
        <xdr:cNvPr id="13" name="テキスト ボックス 12">
          <a:extLst>
            <a:ext uri="{FF2B5EF4-FFF2-40B4-BE49-F238E27FC236}">
              <a16:creationId xmlns:a16="http://schemas.microsoft.com/office/drawing/2014/main" id="{7BEC762F-B8A3-4E8E-B797-FEB77480A6D1}"/>
            </a:ext>
          </a:extLst>
        </xdr:cNvPr>
        <xdr:cNvSpPr txBox="1"/>
      </xdr:nvSpPr>
      <xdr:spPr>
        <a:xfrm>
          <a:off x="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14" name="テキスト ボックス 13">
          <a:extLst>
            <a:ext uri="{FF2B5EF4-FFF2-40B4-BE49-F238E27FC236}">
              <a16:creationId xmlns:a16="http://schemas.microsoft.com/office/drawing/2014/main" id="{45FBB15F-924B-411D-A8E2-9F7861A1D340}"/>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978</xdr:row>
      <xdr:rowOff>0</xdr:rowOff>
    </xdr:from>
    <xdr:ext cx="184731" cy="264560"/>
    <xdr:sp macro="" textlink="">
      <xdr:nvSpPr>
        <xdr:cNvPr id="15" name="テキスト ボックス 14">
          <a:extLst>
            <a:ext uri="{FF2B5EF4-FFF2-40B4-BE49-F238E27FC236}">
              <a16:creationId xmlns:a16="http://schemas.microsoft.com/office/drawing/2014/main" id="{4320852B-8F1F-4F8D-A0A4-7BECD7F89F14}"/>
            </a:ext>
          </a:extLst>
        </xdr:cNvPr>
        <xdr:cNvSpPr txBox="1"/>
      </xdr:nvSpPr>
      <xdr:spPr>
        <a:xfrm>
          <a:off x="1448752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16" name="テキスト ボックス 15">
          <a:extLst>
            <a:ext uri="{FF2B5EF4-FFF2-40B4-BE49-F238E27FC236}">
              <a16:creationId xmlns:a16="http://schemas.microsoft.com/office/drawing/2014/main" id="{D3DA2871-FB2D-47A5-B5EC-C206231476F2}"/>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978</xdr:row>
      <xdr:rowOff>0</xdr:rowOff>
    </xdr:from>
    <xdr:ext cx="184731" cy="264560"/>
    <xdr:sp macro="" textlink="">
      <xdr:nvSpPr>
        <xdr:cNvPr id="17" name="テキスト ボックス 16">
          <a:extLst>
            <a:ext uri="{FF2B5EF4-FFF2-40B4-BE49-F238E27FC236}">
              <a16:creationId xmlns:a16="http://schemas.microsoft.com/office/drawing/2014/main" id="{07E897D8-DED7-4D9F-BD09-756B01E7BBB4}"/>
            </a:ext>
          </a:extLst>
        </xdr:cNvPr>
        <xdr:cNvSpPr txBox="1"/>
      </xdr:nvSpPr>
      <xdr:spPr>
        <a:xfrm>
          <a:off x="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18" name="テキスト ボックス 17">
          <a:extLst>
            <a:ext uri="{FF2B5EF4-FFF2-40B4-BE49-F238E27FC236}">
              <a16:creationId xmlns:a16="http://schemas.microsoft.com/office/drawing/2014/main" id="{C7ABAA3E-11E1-4C0D-AF65-9FF50CC1DC50}"/>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1001</xdr:row>
      <xdr:rowOff>0</xdr:rowOff>
    </xdr:from>
    <xdr:ext cx="184731" cy="264560"/>
    <xdr:sp macro="" textlink="">
      <xdr:nvSpPr>
        <xdr:cNvPr id="19" name="テキスト ボックス 18">
          <a:extLst>
            <a:ext uri="{FF2B5EF4-FFF2-40B4-BE49-F238E27FC236}">
              <a16:creationId xmlns:a16="http://schemas.microsoft.com/office/drawing/2014/main" id="{86B10F8A-09F3-4826-ADE5-AECA281DAB18}"/>
            </a:ext>
          </a:extLst>
        </xdr:cNvPr>
        <xdr:cNvSpPr txBox="1"/>
      </xdr:nvSpPr>
      <xdr:spPr>
        <a:xfrm>
          <a:off x="1448752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20" name="テキスト ボックス 19">
          <a:extLst>
            <a:ext uri="{FF2B5EF4-FFF2-40B4-BE49-F238E27FC236}">
              <a16:creationId xmlns:a16="http://schemas.microsoft.com/office/drawing/2014/main" id="{A69D9A76-E5AE-4265-85E7-0C4EB3ABA2A4}"/>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1001</xdr:row>
      <xdr:rowOff>0</xdr:rowOff>
    </xdr:from>
    <xdr:ext cx="184731" cy="264560"/>
    <xdr:sp macro="" textlink="">
      <xdr:nvSpPr>
        <xdr:cNvPr id="21" name="テキスト ボックス 20">
          <a:extLst>
            <a:ext uri="{FF2B5EF4-FFF2-40B4-BE49-F238E27FC236}">
              <a16:creationId xmlns:a16="http://schemas.microsoft.com/office/drawing/2014/main" id="{4411CA4E-0BA8-4A7A-816F-C42CBFB50F2A}"/>
            </a:ext>
          </a:extLst>
        </xdr:cNvPr>
        <xdr:cNvSpPr txBox="1"/>
      </xdr:nvSpPr>
      <xdr:spPr>
        <a:xfrm>
          <a:off x="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22" name="テキスト ボックス 21">
          <a:extLst>
            <a:ext uri="{FF2B5EF4-FFF2-40B4-BE49-F238E27FC236}">
              <a16:creationId xmlns:a16="http://schemas.microsoft.com/office/drawing/2014/main" id="{67543A47-A206-4746-B7AE-3BA39E7221A9}"/>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1030</xdr:row>
      <xdr:rowOff>0</xdr:rowOff>
    </xdr:from>
    <xdr:ext cx="184731" cy="264560"/>
    <xdr:sp macro="" textlink="">
      <xdr:nvSpPr>
        <xdr:cNvPr id="23" name="テキスト ボックス 22">
          <a:extLst>
            <a:ext uri="{FF2B5EF4-FFF2-40B4-BE49-F238E27FC236}">
              <a16:creationId xmlns:a16="http://schemas.microsoft.com/office/drawing/2014/main" id="{94215695-8687-44D6-AA4A-243A9AC1B9B1}"/>
            </a:ext>
          </a:extLst>
        </xdr:cNvPr>
        <xdr:cNvSpPr txBox="1"/>
      </xdr:nvSpPr>
      <xdr:spPr>
        <a:xfrm>
          <a:off x="1448752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24" name="テキスト ボックス 23">
          <a:extLst>
            <a:ext uri="{FF2B5EF4-FFF2-40B4-BE49-F238E27FC236}">
              <a16:creationId xmlns:a16="http://schemas.microsoft.com/office/drawing/2014/main" id="{DF1CDFB9-3F89-4C62-8FC7-580E56B52484}"/>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1030</xdr:row>
      <xdr:rowOff>0</xdr:rowOff>
    </xdr:from>
    <xdr:ext cx="184731" cy="264560"/>
    <xdr:sp macro="" textlink="">
      <xdr:nvSpPr>
        <xdr:cNvPr id="25" name="テキスト ボックス 24">
          <a:extLst>
            <a:ext uri="{FF2B5EF4-FFF2-40B4-BE49-F238E27FC236}">
              <a16:creationId xmlns:a16="http://schemas.microsoft.com/office/drawing/2014/main" id="{CD7F62B0-20EC-4C14-A11C-5A3F56AFA919}"/>
            </a:ext>
          </a:extLst>
        </xdr:cNvPr>
        <xdr:cNvSpPr txBox="1"/>
      </xdr:nvSpPr>
      <xdr:spPr>
        <a:xfrm>
          <a:off x="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26" name="テキスト ボックス 25">
          <a:extLst>
            <a:ext uri="{FF2B5EF4-FFF2-40B4-BE49-F238E27FC236}">
              <a16:creationId xmlns:a16="http://schemas.microsoft.com/office/drawing/2014/main" id="{0E0CEA14-84C4-4A91-B669-E6079DF639F8}"/>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240</xdr:row>
      <xdr:rowOff>0</xdr:rowOff>
    </xdr:from>
    <xdr:ext cx="184731" cy="264560"/>
    <xdr:sp macro="" textlink="">
      <xdr:nvSpPr>
        <xdr:cNvPr id="27" name="テキスト ボックス 26">
          <a:extLst>
            <a:ext uri="{FF2B5EF4-FFF2-40B4-BE49-F238E27FC236}">
              <a16:creationId xmlns:a16="http://schemas.microsoft.com/office/drawing/2014/main" id="{C919D1C0-FB92-4472-ABF7-F6D4974B5FE2}"/>
            </a:ext>
          </a:extLst>
        </xdr:cNvPr>
        <xdr:cNvSpPr txBox="1"/>
      </xdr:nvSpPr>
      <xdr:spPr>
        <a:xfrm>
          <a:off x="1448752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28" name="テキスト ボックス 27">
          <a:extLst>
            <a:ext uri="{FF2B5EF4-FFF2-40B4-BE49-F238E27FC236}">
              <a16:creationId xmlns:a16="http://schemas.microsoft.com/office/drawing/2014/main" id="{2BA0C0BA-C353-40A0-ACE1-1ECCB35056B8}"/>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240</xdr:row>
      <xdr:rowOff>0</xdr:rowOff>
    </xdr:from>
    <xdr:ext cx="184731" cy="264560"/>
    <xdr:sp macro="" textlink="">
      <xdr:nvSpPr>
        <xdr:cNvPr id="29" name="テキスト ボックス 28">
          <a:extLst>
            <a:ext uri="{FF2B5EF4-FFF2-40B4-BE49-F238E27FC236}">
              <a16:creationId xmlns:a16="http://schemas.microsoft.com/office/drawing/2014/main" id="{B8135D81-8914-469C-BA5F-4AB6CD065BC5}"/>
            </a:ext>
          </a:extLst>
        </xdr:cNvPr>
        <xdr:cNvSpPr txBox="1"/>
      </xdr:nvSpPr>
      <xdr:spPr>
        <a:xfrm>
          <a:off x="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30" name="テキスト ボックス 29">
          <a:extLst>
            <a:ext uri="{FF2B5EF4-FFF2-40B4-BE49-F238E27FC236}">
              <a16:creationId xmlns:a16="http://schemas.microsoft.com/office/drawing/2014/main" id="{57F902D1-6918-44CC-8429-196032AC7963}"/>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311</xdr:row>
      <xdr:rowOff>0</xdr:rowOff>
    </xdr:from>
    <xdr:ext cx="184731" cy="264560"/>
    <xdr:sp macro="" textlink="">
      <xdr:nvSpPr>
        <xdr:cNvPr id="31" name="テキスト ボックス 30">
          <a:extLst>
            <a:ext uri="{FF2B5EF4-FFF2-40B4-BE49-F238E27FC236}">
              <a16:creationId xmlns:a16="http://schemas.microsoft.com/office/drawing/2014/main" id="{4EC41B3A-31BA-4D35-BE91-3CDD21AD931E}"/>
            </a:ext>
          </a:extLst>
        </xdr:cNvPr>
        <xdr:cNvSpPr txBox="1"/>
      </xdr:nvSpPr>
      <xdr:spPr>
        <a:xfrm>
          <a:off x="1448752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32" name="テキスト ボックス 31">
          <a:extLst>
            <a:ext uri="{FF2B5EF4-FFF2-40B4-BE49-F238E27FC236}">
              <a16:creationId xmlns:a16="http://schemas.microsoft.com/office/drawing/2014/main" id="{A016F203-BB01-4CFC-A975-7EFA593DEFD1}"/>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311</xdr:row>
      <xdr:rowOff>0</xdr:rowOff>
    </xdr:from>
    <xdr:ext cx="184731" cy="264560"/>
    <xdr:sp macro="" textlink="">
      <xdr:nvSpPr>
        <xdr:cNvPr id="33" name="テキスト ボックス 32">
          <a:extLst>
            <a:ext uri="{FF2B5EF4-FFF2-40B4-BE49-F238E27FC236}">
              <a16:creationId xmlns:a16="http://schemas.microsoft.com/office/drawing/2014/main" id="{8E10EED4-4683-4816-AF66-883D110B52E7}"/>
            </a:ext>
          </a:extLst>
        </xdr:cNvPr>
        <xdr:cNvSpPr txBox="1"/>
      </xdr:nvSpPr>
      <xdr:spPr>
        <a:xfrm>
          <a:off x="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34" name="テキスト ボックス 33">
          <a:extLst>
            <a:ext uri="{FF2B5EF4-FFF2-40B4-BE49-F238E27FC236}">
              <a16:creationId xmlns:a16="http://schemas.microsoft.com/office/drawing/2014/main" id="{F5B99641-6A3B-4B53-93B3-B40340149296}"/>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40</xdr:row>
      <xdr:rowOff>0</xdr:rowOff>
    </xdr:from>
    <xdr:ext cx="184731" cy="264560"/>
    <xdr:sp macro="" textlink="">
      <xdr:nvSpPr>
        <xdr:cNvPr id="35" name="テキスト ボックス 34">
          <a:extLst>
            <a:ext uri="{FF2B5EF4-FFF2-40B4-BE49-F238E27FC236}">
              <a16:creationId xmlns:a16="http://schemas.microsoft.com/office/drawing/2014/main" id="{B49F6727-E96F-4A3F-8DAE-A93F558EA051}"/>
            </a:ext>
          </a:extLst>
        </xdr:cNvPr>
        <xdr:cNvSpPr txBox="1"/>
      </xdr:nvSpPr>
      <xdr:spPr>
        <a:xfrm>
          <a:off x="1448752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36" name="テキスト ボックス 35">
          <a:extLst>
            <a:ext uri="{FF2B5EF4-FFF2-40B4-BE49-F238E27FC236}">
              <a16:creationId xmlns:a16="http://schemas.microsoft.com/office/drawing/2014/main" id="{69E52EE7-89F3-42EF-99C7-0AE6C8783E74}"/>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40</xdr:row>
      <xdr:rowOff>0</xdr:rowOff>
    </xdr:from>
    <xdr:ext cx="184731" cy="264560"/>
    <xdr:sp macro="" textlink="">
      <xdr:nvSpPr>
        <xdr:cNvPr id="37" name="テキスト ボックス 36">
          <a:extLst>
            <a:ext uri="{FF2B5EF4-FFF2-40B4-BE49-F238E27FC236}">
              <a16:creationId xmlns:a16="http://schemas.microsoft.com/office/drawing/2014/main" id="{A65AE77A-3679-4E69-A4B1-5F03EDFECFDF}"/>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38" name="テキスト ボックス 37">
          <a:extLst>
            <a:ext uri="{FF2B5EF4-FFF2-40B4-BE49-F238E27FC236}">
              <a16:creationId xmlns:a16="http://schemas.microsoft.com/office/drawing/2014/main" id="{820CDBC0-8734-4C74-915A-DC930A8443F6}"/>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69</xdr:row>
      <xdr:rowOff>0</xdr:rowOff>
    </xdr:from>
    <xdr:ext cx="184731" cy="264560"/>
    <xdr:sp macro="" textlink="">
      <xdr:nvSpPr>
        <xdr:cNvPr id="39" name="テキスト ボックス 38">
          <a:extLst>
            <a:ext uri="{FF2B5EF4-FFF2-40B4-BE49-F238E27FC236}">
              <a16:creationId xmlns:a16="http://schemas.microsoft.com/office/drawing/2014/main" id="{760FF0EB-CCDC-4919-B95B-5949C985F280}"/>
            </a:ext>
          </a:extLst>
        </xdr:cNvPr>
        <xdr:cNvSpPr txBox="1"/>
      </xdr:nvSpPr>
      <xdr:spPr>
        <a:xfrm>
          <a:off x="1448752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0" name="テキスト ボックス 39">
          <a:extLst>
            <a:ext uri="{FF2B5EF4-FFF2-40B4-BE49-F238E27FC236}">
              <a16:creationId xmlns:a16="http://schemas.microsoft.com/office/drawing/2014/main" id="{64C02FC1-5E83-4EA5-898F-0B7A18C091E4}"/>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69</xdr:row>
      <xdr:rowOff>0</xdr:rowOff>
    </xdr:from>
    <xdr:ext cx="184731" cy="264560"/>
    <xdr:sp macro="" textlink="">
      <xdr:nvSpPr>
        <xdr:cNvPr id="41" name="テキスト ボックス 40">
          <a:extLst>
            <a:ext uri="{FF2B5EF4-FFF2-40B4-BE49-F238E27FC236}">
              <a16:creationId xmlns:a16="http://schemas.microsoft.com/office/drawing/2014/main" id="{C66D2CFF-AC1D-4EC5-9641-BA091D054291}"/>
            </a:ext>
          </a:extLst>
        </xdr:cNvPr>
        <xdr:cNvSpPr txBox="1"/>
      </xdr:nvSpPr>
      <xdr:spPr>
        <a:xfrm>
          <a:off x="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2" name="テキスト ボックス 41">
          <a:extLst>
            <a:ext uri="{FF2B5EF4-FFF2-40B4-BE49-F238E27FC236}">
              <a16:creationId xmlns:a16="http://schemas.microsoft.com/office/drawing/2014/main" id="{EC11DF12-8814-474E-9D89-317FF4E0D90E}"/>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56</xdr:row>
      <xdr:rowOff>0</xdr:rowOff>
    </xdr:from>
    <xdr:ext cx="184731" cy="264560"/>
    <xdr:sp macro="" textlink="">
      <xdr:nvSpPr>
        <xdr:cNvPr id="43" name="テキスト ボックス 42">
          <a:extLst>
            <a:ext uri="{FF2B5EF4-FFF2-40B4-BE49-F238E27FC236}">
              <a16:creationId xmlns:a16="http://schemas.microsoft.com/office/drawing/2014/main" id="{D30F0B83-5877-4285-96D6-1524CDD613E3}"/>
            </a:ext>
          </a:extLst>
        </xdr:cNvPr>
        <xdr:cNvSpPr txBox="1"/>
      </xdr:nvSpPr>
      <xdr:spPr>
        <a:xfrm>
          <a:off x="1448752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4" name="テキスト ボックス 43">
          <a:extLst>
            <a:ext uri="{FF2B5EF4-FFF2-40B4-BE49-F238E27FC236}">
              <a16:creationId xmlns:a16="http://schemas.microsoft.com/office/drawing/2014/main" id="{32F13842-B1A5-48F0-9B10-FD4C6383CFF0}"/>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56</xdr:row>
      <xdr:rowOff>0</xdr:rowOff>
    </xdr:from>
    <xdr:ext cx="184731" cy="264560"/>
    <xdr:sp macro="" textlink="">
      <xdr:nvSpPr>
        <xdr:cNvPr id="45" name="テキスト ボックス 44">
          <a:extLst>
            <a:ext uri="{FF2B5EF4-FFF2-40B4-BE49-F238E27FC236}">
              <a16:creationId xmlns:a16="http://schemas.microsoft.com/office/drawing/2014/main" id="{056B84C2-B0B3-4647-B14A-1D8191492797}"/>
            </a:ext>
          </a:extLst>
        </xdr:cNvPr>
        <xdr:cNvSpPr txBox="1"/>
      </xdr:nvSpPr>
      <xdr:spPr>
        <a:xfrm>
          <a:off x="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6" name="テキスト ボックス 45">
          <a:extLst>
            <a:ext uri="{FF2B5EF4-FFF2-40B4-BE49-F238E27FC236}">
              <a16:creationId xmlns:a16="http://schemas.microsoft.com/office/drawing/2014/main" id="{21AC2965-5000-447A-8B6D-C81AFA2B7FA3}"/>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64</xdr:row>
      <xdr:rowOff>0</xdr:rowOff>
    </xdr:from>
    <xdr:ext cx="184731" cy="264560"/>
    <xdr:sp macro="" textlink="">
      <xdr:nvSpPr>
        <xdr:cNvPr id="47" name="テキスト ボックス 46">
          <a:extLst>
            <a:ext uri="{FF2B5EF4-FFF2-40B4-BE49-F238E27FC236}">
              <a16:creationId xmlns:a16="http://schemas.microsoft.com/office/drawing/2014/main" id="{5D955663-7F3E-486D-B810-20414EA5EDD3}"/>
            </a:ext>
          </a:extLst>
        </xdr:cNvPr>
        <xdr:cNvSpPr txBox="1"/>
      </xdr:nvSpPr>
      <xdr:spPr>
        <a:xfrm>
          <a:off x="1448752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8" name="テキスト ボックス 47">
          <a:extLst>
            <a:ext uri="{FF2B5EF4-FFF2-40B4-BE49-F238E27FC236}">
              <a16:creationId xmlns:a16="http://schemas.microsoft.com/office/drawing/2014/main" id="{BBB2B753-46E9-456D-8AED-A1849AADA68F}"/>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64</xdr:row>
      <xdr:rowOff>0</xdr:rowOff>
    </xdr:from>
    <xdr:ext cx="184731" cy="264560"/>
    <xdr:sp macro="" textlink="">
      <xdr:nvSpPr>
        <xdr:cNvPr id="49" name="テキスト ボックス 48">
          <a:extLst>
            <a:ext uri="{FF2B5EF4-FFF2-40B4-BE49-F238E27FC236}">
              <a16:creationId xmlns:a16="http://schemas.microsoft.com/office/drawing/2014/main" id="{C394F224-E389-4989-A1E5-FEC12D3FDF90}"/>
            </a:ext>
          </a:extLst>
        </xdr:cNvPr>
        <xdr:cNvSpPr txBox="1"/>
      </xdr:nvSpPr>
      <xdr:spPr>
        <a:xfrm>
          <a:off x="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50" name="テキスト ボックス 49">
          <a:extLst>
            <a:ext uri="{FF2B5EF4-FFF2-40B4-BE49-F238E27FC236}">
              <a16:creationId xmlns:a16="http://schemas.microsoft.com/office/drawing/2014/main" id="{381E4CF0-48B6-4DD9-8069-7D27C18335E2}"/>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54</xdr:row>
      <xdr:rowOff>0</xdr:rowOff>
    </xdr:from>
    <xdr:ext cx="184731" cy="264560"/>
    <xdr:sp macro="" textlink="">
      <xdr:nvSpPr>
        <xdr:cNvPr id="51" name="テキスト ボックス 50">
          <a:extLst>
            <a:ext uri="{FF2B5EF4-FFF2-40B4-BE49-F238E27FC236}">
              <a16:creationId xmlns:a16="http://schemas.microsoft.com/office/drawing/2014/main" id="{1738D4FD-98E6-414C-9FDA-D3B5835E9BD8}"/>
            </a:ext>
          </a:extLst>
        </xdr:cNvPr>
        <xdr:cNvSpPr txBox="1"/>
      </xdr:nvSpPr>
      <xdr:spPr>
        <a:xfrm>
          <a:off x="1448752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52" name="テキスト ボックス 51">
          <a:extLst>
            <a:ext uri="{FF2B5EF4-FFF2-40B4-BE49-F238E27FC236}">
              <a16:creationId xmlns:a16="http://schemas.microsoft.com/office/drawing/2014/main" id="{1192F746-76A8-4857-BE6C-A3A053295948}"/>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54</xdr:row>
      <xdr:rowOff>0</xdr:rowOff>
    </xdr:from>
    <xdr:ext cx="184731" cy="264560"/>
    <xdr:sp macro="" textlink="">
      <xdr:nvSpPr>
        <xdr:cNvPr id="53" name="テキスト ボックス 52">
          <a:extLst>
            <a:ext uri="{FF2B5EF4-FFF2-40B4-BE49-F238E27FC236}">
              <a16:creationId xmlns:a16="http://schemas.microsoft.com/office/drawing/2014/main" id="{D85CDE67-2596-4509-A858-93C58D907303}"/>
            </a:ext>
          </a:extLst>
        </xdr:cNvPr>
        <xdr:cNvSpPr txBox="1"/>
      </xdr:nvSpPr>
      <xdr:spPr>
        <a:xfrm>
          <a:off x="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54" name="テキスト ボックス 53">
          <a:extLst>
            <a:ext uri="{FF2B5EF4-FFF2-40B4-BE49-F238E27FC236}">
              <a16:creationId xmlns:a16="http://schemas.microsoft.com/office/drawing/2014/main" id="{AA969AE4-06FC-46EE-8EDD-02E9655AA007}"/>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77</xdr:row>
      <xdr:rowOff>0</xdr:rowOff>
    </xdr:from>
    <xdr:ext cx="184731" cy="264560"/>
    <xdr:sp macro="" textlink="">
      <xdr:nvSpPr>
        <xdr:cNvPr id="55" name="テキスト ボックス 54">
          <a:extLst>
            <a:ext uri="{FF2B5EF4-FFF2-40B4-BE49-F238E27FC236}">
              <a16:creationId xmlns:a16="http://schemas.microsoft.com/office/drawing/2014/main" id="{613CC09C-B86E-4727-8210-ED7E4AADACB1}"/>
            </a:ext>
          </a:extLst>
        </xdr:cNvPr>
        <xdr:cNvSpPr txBox="1"/>
      </xdr:nvSpPr>
      <xdr:spPr>
        <a:xfrm>
          <a:off x="1448752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56" name="テキスト ボックス 55">
          <a:extLst>
            <a:ext uri="{FF2B5EF4-FFF2-40B4-BE49-F238E27FC236}">
              <a16:creationId xmlns:a16="http://schemas.microsoft.com/office/drawing/2014/main" id="{A4D7F01C-E057-428B-8206-CCEDF96C04DE}"/>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77</xdr:row>
      <xdr:rowOff>0</xdr:rowOff>
    </xdr:from>
    <xdr:ext cx="184731" cy="264560"/>
    <xdr:sp macro="" textlink="">
      <xdr:nvSpPr>
        <xdr:cNvPr id="57" name="テキスト ボックス 56">
          <a:extLst>
            <a:ext uri="{FF2B5EF4-FFF2-40B4-BE49-F238E27FC236}">
              <a16:creationId xmlns:a16="http://schemas.microsoft.com/office/drawing/2014/main" id="{10031254-2E68-4887-8707-0C2846C04793}"/>
            </a:ext>
          </a:extLst>
        </xdr:cNvPr>
        <xdr:cNvSpPr txBox="1"/>
      </xdr:nvSpPr>
      <xdr:spPr>
        <a:xfrm>
          <a:off x="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58" name="テキスト ボックス 57">
          <a:extLst>
            <a:ext uri="{FF2B5EF4-FFF2-40B4-BE49-F238E27FC236}">
              <a16:creationId xmlns:a16="http://schemas.microsoft.com/office/drawing/2014/main" id="{B7A1777C-C7EF-444D-9E34-3455E9CB92B2}"/>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79</xdr:row>
      <xdr:rowOff>0</xdr:rowOff>
    </xdr:from>
    <xdr:ext cx="184731" cy="264560"/>
    <xdr:sp macro="" textlink="">
      <xdr:nvSpPr>
        <xdr:cNvPr id="59" name="テキスト ボックス 58">
          <a:extLst>
            <a:ext uri="{FF2B5EF4-FFF2-40B4-BE49-F238E27FC236}">
              <a16:creationId xmlns:a16="http://schemas.microsoft.com/office/drawing/2014/main" id="{1B1B4102-CF48-45F6-9553-0250E588DFBF}"/>
            </a:ext>
          </a:extLst>
        </xdr:cNvPr>
        <xdr:cNvSpPr txBox="1"/>
      </xdr:nvSpPr>
      <xdr:spPr>
        <a:xfrm>
          <a:off x="1448752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60" name="テキスト ボックス 59">
          <a:extLst>
            <a:ext uri="{FF2B5EF4-FFF2-40B4-BE49-F238E27FC236}">
              <a16:creationId xmlns:a16="http://schemas.microsoft.com/office/drawing/2014/main" id="{3A3EF4E2-962B-4EC9-B387-80663F3275D7}"/>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79</xdr:row>
      <xdr:rowOff>0</xdr:rowOff>
    </xdr:from>
    <xdr:ext cx="184731" cy="264560"/>
    <xdr:sp macro="" textlink="">
      <xdr:nvSpPr>
        <xdr:cNvPr id="61" name="テキスト ボックス 60">
          <a:extLst>
            <a:ext uri="{FF2B5EF4-FFF2-40B4-BE49-F238E27FC236}">
              <a16:creationId xmlns:a16="http://schemas.microsoft.com/office/drawing/2014/main" id="{0CE9540B-7BC5-4A47-A35C-FA35B5D0CB3B}"/>
            </a:ext>
          </a:extLst>
        </xdr:cNvPr>
        <xdr:cNvSpPr txBox="1"/>
      </xdr:nvSpPr>
      <xdr:spPr>
        <a:xfrm>
          <a:off x="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62" name="テキスト ボックス 61">
          <a:extLst>
            <a:ext uri="{FF2B5EF4-FFF2-40B4-BE49-F238E27FC236}">
              <a16:creationId xmlns:a16="http://schemas.microsoft.com/office/drawing/2014/main" id="{97D41443-F7EB-4528-A1D5-CA6EA3D278E7}"/>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99</xdr:row>
      <xdr:rowOff>0</xdr:rowOff>
    </xdr:from>
    <xdr:ext cx="184731" cy="264560"/>
    <xdr:sp macro="" textlink="">
      <xdr:nvSpPr>
        <xdr:cNvPr id="63" name="テキスト ボックス 62">
          <a:extLst>
            <a:ext uri="{FF2B5EF4-FFF2-40B4-BE49-F238E27FC236}">
              <a16:creationId xmlns:a16="http://schemas.microsoft.com/office/drawing/2014/main" id="{4778A9BD-8021-4556-A4FA-E9E3EA3029F4}"/>
            </a:ext>
          </a:extLst>
        </xdr:cNvPr>
        <xdr:cNvSpPr txBox="1"/>
      </xdr:nvSpPr>
      <xdr:spPr>
        <a:xfrm>
          <a:off x="1448752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64" name="テキスト ボックス 63">
          <a:extLst>
            <a:ext uri="{FF2B5EF4-FFF2-40B4-BE49-F238E27FC236}">
              <a16:creationId xmlns:a16="http://schemas.microsoft.com/office/drawing/2014/main" id="{367BCCA0-66B5-45D0-B1D4-D90ADD40DCF2}"/>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99</xdr:row>
      <xdr:rowOff>0</xdr:rowOff>
    </xdr:from>
    <xdr:ext cx="184731" cy="264560"/>
    <xdr:sp macro="" textlink="">
      <xdr:nvSpPr>
        <xdr:cNvPr id="65" name="テキスト ボックス 64">
          <a:extLst>
            <a:ext uri="{FF2B5EF4-FFF2-40B4-BE49-F238E27FC236}">
              <a16:creationId xmlns:a16="http://schemas.microsoft.com/office/drawing/2014/main" id="{DB6F8452-31A0-4510-B471-304F3B2F6A4F}"/>
            </a:ext>
          </a:extLst>
        </xdr:cNvPr>
        <xdr:cNvSpPr txBox="1"/>
      </xdr:nvSpPr>
      <xdr:spPr>
        <a:xfrm>
          <a:off x="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66" name="テキスト ボックス 65">
          <a:extLst>
            <a:ext uri="{FF2B5EF4-FFF2-40B4-BE49-F238E27FC236}">
              <a16:creationId xmlns:a16="http://schemas.microsoft.com/office/drawing/2014/main" id="{A52391A9-66DD-48A5-9825-3A2378784085}"/>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101</xdr:row>
      <xdr:rowOff>0</xdr:rowOff>
    </xdr:from>
    <xdr:ext cx="184731" cy="264560"/>
    <xdr:sp macro="" textlink="">
      <xdr:nvSpPr>
        <xdr:cNvPr id="67" name="テキスト ボックス 66">
          <a:extLst>
            <a:ext uri="{FF2B5EF4-FFF2-40B4-BE49-F238E27FC236}">
              <a16:creationId xmlns:a16="http://schemas.microsoft.com/office/drawing/2014/main" id="{829CAB46-0792-4233-BF1E-BDDBC48C8D3D}"/>
            </a:ext>
          </a:extLst>
        </xdr:cNvPr>
        <xdr:cNvSpPr txBox="1"/>
      </xdr:nvSpPr>
      <xdr:spPr>
        <a:xfrm>
          <a:off x="1448752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68" name="テキスト ボックス 67">
          <a:extLst>
            <a:ext uri="{FF2B5EF4-FFF2-40B4-BE49-F238E27FC236}">
              <a16:creationId xmlns:a16="http://schemas.microsoft.com/office/drawing/2014/main" id="{5C804B15-B722-4434-B91E-57B722D4A588}"/>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101</xdr:row>
      <xdr:rowOff>0</xdr:rowOff>
    </xdr:from>
    <xdr:ext cx="184731" cy="264560"/>
    <xdr:sp macro="" textlink="">
      <xdr:nvSpPr>
        <xdr:cNvPr id="69" name="テキスト ボックス 68">
          <a:extLst>
            <a:ext uri="{FF2B5EF4-FFF2-40B4-BE49-F238E27FC236}">
              <a16:creationId xmlns:a16="http://schemas.microsoft.com/office/drawing/2014/main" id="{4A2851A5-2FE2-40FF-BBA1-85CCF1E07F0B}"/>
            </a:ext>
          </a:extLst>
        </xdr:cNvPr>
        <xdr:cNvSpPr txBox="1"/>
      </xdr:nvSpPr>
      <xdr:spPr>
        <a:xfrm>
          <a:off x="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70" name="テキスト ボックス 69">
          <a:extLst>
            <a:ext uri="{FF2B5EF4-FFF2-40B4-BE49-F238E27FC236}">
              <a16:creationId xmlns:a16="http://schemas.microsoft.com/office/drawing/2014/main" id="{329A048B-11B6-47E4-934C-C91897ECA867}"/>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103</xdr:row>
      <xdr:rowOff>0</xdr:rowOff>
    </xdr:from>
    <xdr:ext cx="184731" cy="264560"/>
    <xdr:sp macro="" textlink="">
      <xdr:nvSpPr>
        <xdr:cNvPr id="71" name="テキスト ボックス 70">
          <a:extLst>
            <a:ext uri="{FF2B5EF4-FFF2-40B4-BE49-F238E27FC236}">
              <a16:creationId xmlns:a16="http://schemas.microsoft.com/office/drawing/2014/main" id="{8107C055-B0DC-473C-9941-B92817A0502A}"/>
            </a:ext>
          </a:extLst>
        </xdr:cNvPr>
        <xdr:cNvSpPr txBox="1"/>
      </xdr:nvSpPr>
      <xdr:spPr>
        <a:xfrm>
          <a:off x="1448752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72" name="テキスト ボックス 71">
          <a:extLst>
            <a:ext uri="{FF2B5EF4-FFF2-40B4-BE49-F238E27FC236}">
              <a16:creationId xmlns:a16="http://schemas.microsoft.com/office/drawing/2014/main" id="{0E1C6B59-C1F9-44A1-92E9-C274D33CA17F}"/>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103</xdr:row>
      <xdr:rowOff>0</xdr:rowOff>
    </xdr:from>
    <xdr:ext cx="184731" cy="264560"/>
    <xdr:sp macro="" textlink="">
      <xdr:nvSpPr>
        <xdr:cNvPr id="73" name="テキスト ボックス 72">
          <a:extLst>
            <a:ext uri="{FF2B5EF4-FFF2-40B4-BE49-F238E27FC236}">
              <a16:creationId xmlns:a16="http://schemas.microsoft.com/office/drawing/2014/main" id="{D4ABF635-1562-4F3B-9C67-2F63DEB300CA}"/>
            </a:ext>
          </a:extLst>
        </xdr:cNvPr>
        <xdr:cNvSpPr txBox="1"/>
      </xdr:nvSpPr>
      <xdr:spPr>
        <a:xfrm>
          <a:off x="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74" name="テキスト ボックス 73">
          <a:extLst>
            <a:ext uri="{FF2B5EF4-FFF2-40B4-BE49-F238E27FC236}">
              <a16:creationId xmlns:a16="http://schemas.microsoft.com/office/drawing/2014/main" id="{3EAE03A7-6CF9-4980-B814-2F713346A489}"/>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120</xdr:row>
      <xdr:rowOff>0</xdr:rowOff>
    </xdr:from>
    <xdr:ext cx="184731" cy="264560"/>
    <xdr:sp macro="" textlink="">
      <xdr:nvSpPr>
        <xdr:cNvPr id="75" name="テキスト ボックス 74">
          <a:extLst>
            <a:ext uri="{FF2B5EF4-FFF2-40B4-BE49-F238E27FC236}">
              <a16:creationId xmlns:a16="http://schemas.microsoft.com/office/drawing/2014/main" id="{4E00B201-6759-4A38-96D0-E4941A959A6E}"/>
            </a:ext>
          </a:extLst>
        </xdr:cNvPr>
        <xdr:cNvSpPr txBox="1"/>
      </xdr:nvSpPr>
      <xdr:spPr>
        <a:xfrm>
          <a:off x="1448752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76" name="テキスト ボックス 75">
          <a:extLst>
            <a:ext uri="{FF2B5EF4-FFF2-40B4-BE49-F238E27FC236}">
              <a16:creationId xmlns:a16="http://schemas.microsoft.com/office/drawing/2014/main" id="{797294E8-8510-48D9-A7AB-4DF8ED2C4796}"/>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120</xdr:row>
      <xdr:rowOff>0</xdr:rowOff>
    </xdr:from>
    <xdr:ext cx="184731" cy="264560"/>
    <xdr:sp macro="" textlink="">
      <xdr:nvSpPr>
        <xdr:cNvPr id="77" name="テキスト ボックス 76">
          <a:extLst>
            <a:ext uri="{FF2B5EF4-FFF2-40B4-BE49-F238E27FC236}">
              <a16:creationId xmlns:a16="http://schemas.microsoft.com/office/drawing/2014/main" id="{7E3FBED5-08B5-430F-9370-D81BFDD10D68}"/>
            </a:ext>
          </a:extLst>
        </xdr:cNvPr>
        <xdr:cNvSpPr txBox="1"/>
      </xdr:nvSpPr>
      <xdr:spPr>
        <a:xfrm>
          <a:off x="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78" name="テキスト ボックス 77">
          <a:extLst>
            <a:ext uri="{FF2B5EF4-FFF2-40B4-BE49-F238E27FC236}">
              <a16:creationId xmlns:a16="http://schemas.microsoft.com/office/drawing/2014/main" id="{4C429577-ECCB-49CC-BF28-144048ED581E}"/>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128</xdr:row>
      <xdr:rowOff>0</xdr:rowOff>
    </xdr:from>
    <xdr:ext cx="184731" cy="264560"/>
    <xdr:sp macro="" textlink="">
      <xdr:nvSpPr>
        <xdr:cNvPr id="79" name="テキスト ボックス 78">
          <a:extLst>
            <a:ext uri="{FF2B5EF4-FFF2-40B4-BE49-F238E27FC236}">
              <a16:creationId xmlns:a16="http://schemas.microsoft.com/office/drawing/2014/main" id="{3752D729-4E43-4E15-A1EE-8555230E57A1}"/>
            </a:ext>
          </a:extLst>
        </xdr:cNvPr>
        <xdr:cNvSpPr txBox="1"/>
      </xdr:nvSpPr>
      <xdr:spPr>
        <a:xfrm>
          <a:off x="1448752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80" name="テキスト ボックス 79">
          <a:extLst>
            <a:ext uri="{FF2B5EF4-FFF2-40B4-BE49-F238E27FC236}">
              <a16:creationId xmlns:a16="http://schemas.microsoft.com/office/drawing/2014/main" id="{17818432-C82A-4BBD-A588-B209B47D4113}"/>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128</xdr:row>
      <xdr:rowOff>0</xdr:rowOff>
    </xdr:from>
    <xdr:ext cx="184731" cy="264560"/>
    <xdr:sp macro="" textlink="">
      <xdr:nvSpPr>
        <xdr:cNvPr id="81" name="テキスト ボックス 80">
          <a:extLst>
            <a:ext uri="{FF2B5EF4-FFF2-40B4-BE49-F238E27FC236}">
              <a16:creationId xmlns:a16="http://schemas.microsoft.com/office/drawing/2014/main" id="{84CC3AF3-3EB2-4039-8730-E492775D7FBC}"/>
            </a:ext>
          </a:extLst>
        </xdr:cNvPr>
        <xdr:cNvSpPr txBox="1"/>
      </xdr:nvSpPr>
      <xdr:spPr>
        <a:xfrm>
          <a:off x="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82" name="テキスト ボックス 81">
          <a:extLst>
            <a:ext uri="{FF2B5EF4-FFF2-40B4-BE49-F238E27FC236}">
              <a16:creationId xmlns:a16="http://schemas.microsoft.com/office/drawing/2014/main" id="{1429A172-9B5D-49EC-A584-E5600BA72EFD}"/>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115</xdr:row>
      <xdr:rowOff>0</xdr:rowOff>
    </xdr:from>
    <xdr:ext cx="184731" cy="264560"/>
    <xdr:sp macro="" textlink="">
      <xdr:nvSpPr>
        <xdr:cNvPr id="83" name="テキスト ボックス 82">
          <a:extLst>
            <a:ext uri="{FF2B5EF4-FFF2-40B4-BE49-F238E27FC236}">
              <a16:creationId xmlns:a16="http://schemas.microsoft.com/office/drawing/2014/main" id="{F60AD067-1D5E-4AFB-9E2A-790BB3CCCB9D}"/>
            </a:ext>
          </a:extLst>
        </xdr:cNvPr>
        <xdr:cNvSpPr txBox="1"/>
      </xdr:nvSpPr>
      <xdr:spPr>
        <a:xfrm>
          <a:off x="1448752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84" name="テキスト ボックス 83">
          <a:extLst>
            <a:ext uri="{FF2B5EF4-FFF2-40B4-BE49-F238E27FC236}">
              <a16:creationId xmlns:a16="http://schemas.microsoft.com/office/drawing/2014/main" id="{201E53F9-25BD-4DF4-B17B-31AE6C18C2B2}"/>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115</xdr:row>
      <xdr:rowOff>0</xdr:rowOff>
    </xdr:from>
    <xdr:ext cx="184731" cy="264560"/>
    <xdr:sp macro="" textlink="">
      <xdr:nvSpPr>
        <xdr:cNvPr id="85" name="テキスト ボックス 84">
          <a:extLst>
            <a:ext uri="{FF2B5EF4-FFF2-40B4-BE49-F238E27FC236}">
              <a16:creationId xmlns:a16="http://schemas.microsoft.com/office/drawing/2014/main" id="{D18023E0-B4C1-4D48-8E5B-5F179723B7B6}"/>
            </a:ext>
          </a:extLst>
        </xdr:cNvPr>
        <xdr:cNvSpPr txBox="1"/>
      </xdr:nvSpPr>
      <xdr:spPr>
        <a:xfrm>
          <a:off x="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86" name="テキスト ボックス 85">
          <a:extLst>
            <a:ext uri="{FF2B5EF4-FFF2-40B4-BE49-F238E27FC236}">
              <a16:creationId xmlns:a16="http://schemas.microsoft.com/office/drawing/2014/main" id="{E0E74240-6AAF-4D4C-872B-A448A64419F4}"/>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153</xdr:row>
      <xdr:rowOff>0</xdr:rowOff>
    </xdr:from>
    <xdr:ext cx="184731" cy="264560"/>
    <xdr:sp macro="" textlink="">
      <xdr:nvSpPr>
        <xdr:cNvPr id="87" name="テキスト ボックス 86">
          <a:extLst>
            <a:ext uri="{FF2B5EF4-FFF2-40B4-BE49-F238E27FC236}">
              <a16:creationId xmlns:a16="http://schemas.microsoft.com/office/drawing/2014/main" id="{6305B757-BE02-49D9-9F63-DE86F406AAC8}"/>
            </a:ext>
          </a:extLst>
        </xdr:cNvPr>
        <xdr:cNvSpPr txBox="1"/>
      </xdr:nvSpPr>
      <xdr:spPr>
        <a:xfrm>
          <a:off x="1448752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88" name="テキスト ボックス 87">
          <a:extLst>
            <a:ext uri="{FF2B5EF4-FFF2-40B4-BE49-F238E27FC236}">
              <a16:creationId xmlns:a16="http://schemas.microsoft.com/office/drawing/2014/main" id="{A058A78A-9586-4C1A-B44B-32163585A83C}"/>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153</xdr:row>
      <xdr:rowOff>0</xdr:rowOff>
    </xdr:from>
    <xdr:ext cx="184731" cy="264560"/>
    <xdr:sp macro="" textlink="">
      <xdr:nvSpPr>
        <xdr:cNvPr id="89" name="テキスト ボックス 88">
          <a:extLst>
            <a:ext uri="{FF2B5EF4-FFF2-40B4-BE49-F238E27FC236}">
              <a16:creationId xmlns:a16="http://schemas.microsoft.com/office/drawing/2014/main" id="{C8CE2F43-4342-4834-BEDE-E34CC596A572}"/>
            </a:ext>
          </a:extLst>
        </xdr:cNvPr>
        <xdr:cNvSpPr txBox="1"/>
      </xdr:nvSpPr>
      <xdr:spPr>
        <a:xfrm>
          <a:off x="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90" name="テキスト ボックス 89">
          <a:extLst>
            <a:ext uri="{FF2B5EF4-FFF2-40B4-BE49-F238E27FC236}">
              <a16:creationId xmlns:a16="http://schemas.microsoft.com/office/drawing/2014/main" id="{8624680D-8950-4662-BC04-D7EAFE1AECD5}"/>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158</xdr:row>
      <xdr:rowOff>0</xdr:rowOff>
    </xdr:from>
    <xdr:ext cx="184731" cy="264560"/>
    <xdr:sp macro="" textlink="">
      <xdr:nvSpPr>
        <xdr:cNvPr id="91" name="テキスト ボックス 90">
          <a:extLst>
            <a:ext uri="{FF2B5EF4-FFF2-40B4-BE49-F238E27FC236}">
              <a16:creationId xmlns:a16="http://schemas.microsoft.com/office/drawing/2014/main" id="{750E6FEC-5BC1-4349-8266-3C1F94FDB206}"/>
            </a:ext>
          </a:extLst>
        </xdr:cNvPr>
        <xdr:cNvSpPr txBox="1"/>
      </xdr:nvSpPr>
      <xdr:spPr>
        <a:xfrm>
          <a:off x="1448752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92" name="テキスト ボックス 91">
          <a:extLst>
            <a:ext uri="{FF2B5EF4-FFF2-40B4-BE49-F238E27FC236}">
              <a16:creationId xmlns:a16="http://schemas.microsoft.com/office/drawing/2014/main" id="{6E522706-AEDC-47CD-B8A4-A9346EEE255D}"/>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158</xdr:row>
      <xdr:rowOff>0</xdr:rowOff>
    </xdr:from>
    <xdr:ext cx="184731" cy="264560"/>
    <xdr:sp macro="" textlink="">
      <xdr:nvSpPr>
        <xdr:cNvPr id="93" name="テキスト ボックス 92">
          <a:extLst>
            <a:ext uri="{FF2B5EF4-FFF2-40B4-BE49-F238E27FC236}">
              <a16:creationId xmlns:a16="http://schemas.microsoft.com/office/drawing/2014/main" id="{A86D96A4-A1D8-4815-A3CB-5BCC388C64D0}"/>
            </a:ext>
          </a:extLst>
        </xdr:cNvPr>
        <xdr:cNvSpPr txBox="1"/>
      </xdr:nvSpPr>
      <xdr:spPr>
        <a:xfrm>
          <a:off x="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94" name="テキスト ボックス 93">
          <a:extLst>
            <a:ext uri="{FF2B5EF4-FFF2-40B4-BE49-F238E27FC236}">
              <a16:creationId xmlns:a16="http://schemas.microsoft.com/office/drawing/2014/main" id="{DAC44771-42E6-428C-8417-75F46474812C}"/>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163</xdr:row>
      <xdr:rowOff>0</xdr:rowOff>
    </xdr:from>
    <xdr:ext cx="184731" cy="264560"/>
    <xdr:sp macro="" textlink="">
      <xdr:nvSpPr>
        <xdr:cNvPr id="95" name="テキスト ボックス 94">
          <a:extLst>
            <a:ext uri="{FF2B5EF4-FFF2-40B4-BE49-F238E27FC236}">
              <a16:creationId xmlns:a16="http://schemas.microsoft.com/office/drawing/2014/main" id="{4F2F9718-5C9C-474B-AA3A-9970A7D4A844}"/>
            </a:ext>
          </a:extLst>
        </xdr:cNvPr>
        <xdr:cNvSpPr txBox="1"/>
      </xdr:nvSpPr>
      <xdr:spPr>
        <a:xfrm>
          <a:off x="1448752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96" name="テキスト ボックス 95">
          <a:extLst>
            <a:ext uri="{FF2B5EF4-FFF2-40B4-BE49-F238E27FC236}">
              <a16:creationId xmlns:a16="http://schemas.microsoft.com/office/drawing/2014/main" id="{A1FDF90E-ADB7-4BD4-BCAE-AC5837F4FFA2}"/>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163</xdr:row>
      <xdr:rowOff>0</xdr:rowOff>
    </xdr:from>
    <xdr:ext cx="184731" cy="264560"/>
    <xdr:sp macro="" textlink="">
      <xdr:nvSpPr>
        <xdr:cNvPr id="97" name="テキスト ボックス 96">
          <a:extLst>
            <a:ext uri="{FF2B5EF4-FFF2-40B4-BE49-F238E27FC236}">
              <a16:creationId xmlns:a16="http://schemas.microsoft.com/office/drawing/2014/main" id="{1878C66C-EC8C-4409-A369-4F5D42FDA3B0}"/>
            </a:ext>
          </a:extLst>
        </xdr:cNvPr>
        <xdr:cNvSpPr txBox="1"/>
      </xdr:nvSpPr>
      <xdr:spPr>
        <a:xfrm>
          <a:off x="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98" name="テキスト ボックス 97">
          <a:extLst>
            <a:ext uri="{FF2B5EF4-FFF2-40B4-BE49-F238E27FC236}">
              <a16:creationId xmlns:a16="http://schemas.microsoft.com/office/drawing/2014/main" id="{35221BAE-127A-4126-B1DA-14BAD96C339F}"/>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177</xdr:row>
      <xdr:rowOff>0</xdr:rowOff>
    </xdr:from>
    <xdr:ext cx="184731" cy="264560"/>
    <xdr:sp macro="" textlink="">
      <xdr:nvSpPr>
        <xdr:cNvPr id="99" name="テキスト ボックス 98">
          <a:extLst>
            <a:ext uri="{FF2B5EF4-FFF2-40B4-BE49-F238E27FC236}">
              <a16:creationId xmlns:a16="http://schemas.microsoft.com/office/drawing/2014/main" id="{9D3F726F-D0CC-4D2C-A399-4180340FB1D3}"/>
            </a:ext>
          </a:extLst>
        </xdr:cNvPr>
        <xdr:cNvSpPr txBox="1"/>
      </xdr:nvSpPr>
      <xdr:spPr>
        <a:xfrm>
          <a:off x="1448752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100" name="テキスト ボックス 99">
          <a:extLst>
            <a:ext uri="{FF2B5EF4-FFF2-40B4-BE49-F238E27FC236}">
              <a16:creationId xmlns:a16="http://schemas.microsoft.com/office/drawing/2014/main" id="{1FAE39B8-13E9-4852-8C7E-23388473707E}"/>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177</xdr:row>
      <xdr:rowOff>0</xdr:rowOff>
    </xdr:from>
    <xdr:ext cx="184731" cy="264560"/>
    <xdr:sp macro="" textlink="">
      <xdr:nvSpPr>
        <xdr:cNvPr id="101" name="テキスト ボックス 100">
          <a:extLst>
            <a:ext uri="{FF2B5EF4-FFF2-40B4-BE49-F238E27FC236}">
              <a16:creationId xmlns:a16="http://schemas.microsoft.com/office/drawing/2014/main" id="{28BD7DF9-20CE-4B55-8593-490F5C0B6325}"/>
            </a:ext>
          </a:extLst>
        </xdr:cNvPr>
        <xdr:cNvSpPr txBox="1"/>
      </xdr:nvSpPr>
      <xdr:spPr>
        <a:xfrm>
          <a:off x="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102" name="テキスト ボックス 101">
          <a:extLst>
            <a:ext uri="{FF2B5EF4-FFF2-40B4-BE49-F238E27FC236}">
              <a16:creationId xmlns:a16="http://schemas.microsoft.com/office/drawing/2014/main" id="{4765446B-632C-45CA-B6C5-762AB1368316}"/>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182</xdr:row>
      <xdr:rowOff>0</xdr:rowOff>
    </xdr:from>
    <xdr:ext cx="184731" cy="264560"/>
    <xdr:sp macro="" textlink="">
      <xdr:nvSpPr>
        <xdr:cNvPr id="103" name="テキスト ボックス 102">
          <a:extLst>
            <a:ext uri="{FF2B5EF4-FFF2-40B4-BE49-F238E27FC236}">
              <a16:creationId xmlns:a16="http://schemas.microsoft.com/office/drawing/2014/main" id="{BAF476E5-CE33-4077-A70A-AAA0FCB392BF}"/>
            </a:ext>
          </a:extLst>
        </xdr:cNvPr>
        <xdr:cNvSpPr txBox="1"/>
      </xdr:nvSpPr>
      <xdr:spPr>
        <a:xfrm>
          <a:off x="1448752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104" name="テキスト ボックス 103">
          <a:extLst>
            <a:ext uri="{FF2B5EF4-FFF2-40B4-BE49-F238E27FC236}">
              <a16:creationId xmlns:a16="http://schemas.microsoft.com/office/drawing/2014/main" id="{9F469EA5-97D2-4DB5-9676-0F15192E2DD7}"/>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182</xdr:row>
      <xdr:rowOff>0</xdr:rowOff>
    </xdr:from>
    <xdr:ext cx="184731" cy="264560"/>
    <xdr:sp macro="" textlink="">
      <xdr:nvSpPr>
        <xdr:cNvPr id="105" name="テキスト ボックス 104">
          <a:extLst>
            <a:ext uri="{FF2B5EF4-FFF2-40B4-BE49-F238E27FC236}">
              <a16:creationId xmlns:a16="http://schemas.microsoft.com/office/drawing/2014/main" id="{43531F14-11CF-4106-8E71-4501BB00AB9F}"/>
            </a:ext>
          </a:extLst>
        </xdr:cNvPr>
        <xdr:cNvSpPr txBox="1"/>
      </xdr:nvSpPr>
      <xdr:spPr>
        <a:xfrm>
          <a:off x="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106" name="テキスト ボックス 105">
          <a:extLst>
            <a:ext uri="{FF2B5EF4-FFF2-40B4-BE49-F238E27FC236}">
              <a16:creationId xmlns:a16="http://schemas.microsoft.com/office/drawing/2014/main" id="{2670923E-EE46-40CC-9201-98A8DDEBBC92}"/>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220</xdr:row>
      <xdr:rowOff>0</xdr:rowOff>
    </xdr:from>
    <xdr:ext cx="184731" cy="264560"/>
    <xdr:sp macro="" textlink="">
      <xdr:nvSpPr>
        <xdr:cNvPr id="107" name="テキスト ボックス 106">
          <a:extLst>
            <a:ext uri="{FF2B5EF4-FFF2-40B4-BE49-F238E27FC236}">
              <a16:creationId xmlns:a16="http://schemas.microsoft.com/office/drawing/2014/main" id="{34171B2C-EDA8-4B65-8683-36FB7ECEB4EE}"/>
            </a:ext>
          </a:extLst>
        </xdr:cNvPr>
        <xdr:cNvSpPr txBox="1"/>
      </xdr:nvSpPr>
      <xdr:spPr>
        <a:xfrm>
          <a:off x="1448752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108" name="テキスト ボックス 107">
          <a:extLst>
            <a:ext uri="{FF2B5EF4-FFF2-40B4-BE49-F238E27FC236}">
              <a16:creationId xmlns:a16="http://schemas.microsoft.com/office/drawing/2014/main" id="{017D8C69-07AE-43E2-B3AA-D516048B1C48}"/>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220</xdr:row>
      <xdr:rowOff>0</xdr:rowOff>
    </xdr:from>
    <xdr:ext cx="184731" cy="264560"/>
    <xdr:sp macro="" textlink="">
      <xdr:nvSpPr>
        <xdr:cNvPr id="109" name="テキスト ボックス 108">
          <a:extLst>
            <a:ext uri="{FF2B5EF4-FFF2-40B4-BE49-F238E27FC236}">
              <a16:creationId xmlns:a16="http://schemas.microsoft.com/office/drawing/2014/main" id="{29603960-4957-4F86-A167-0E4ED1859FD9}"/>
            </a:ext>
          </a:extLst>
        </xdr:cNvPr>
        <xdr:cNvSpPr txBox="1"/>
      </xdr:nvSpPr>
      <xdr:spPr>
        <a:xfrm>
          <a:off x="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110" name="テキスト ボックス 109">
          <a:extLst>
            <a:ext uri="{FF2B5EF4-FFF2-40B4-BE49-F238E27FC236}">
              <a16:creationId xmlns:a16="http://schemas.microsoft.com/office/drawing/2014/main" id="{2F9F9844-CC9A-46B7-A5FF-DC8AFA0922C9}"/>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246</xdr:row>
      <xdr:rowOff>0</xdr:rowOff>
    </xdr:from>
    <xdr:ext cx="184731" cy="264560"/>
    <xdr:sp macro="" textlink="">
      <xdr:nvSpPr>
        <xdr:cNvPr id="111" name="テキスト ボックス 110">
          <a:extLst>
            <a:ext uri="{FF2B5EF4-FFF2-40B4-BE49-F238E27FC236}">
              <a16:creationId xmlns:a16="http://schemas.microsoft.com/office/drawing/2014/main" id="{90EE36F3-DB10-4A64-BE4D-CB3100FEFF84}"/>
            </a:ext>
          </a:extLst>
        </xdr:cNvPr>
        <xdr:cNvSpPr txBox="1"/>
      </xdr:nvSpPr>
      <xdr:spPr>
        <a:xfrm>
          <a:off x="1448752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112" name="テキスト ボックス 111">
          <a:extLst>
            <a:ext uri="{FF2B5EF4-FFF2-40B4-BE49-F238E27FC236}">
              <a16:creationId xmlns:a16="http://schemas.microsoft.com/office/drawing/2014/main" id="{1A961076-E3DA-419B-94C0-8BC6F566C06D}"/>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246</xdr:row>
      <xdr:rowOff>0</xdr:rowOff>
    </xdr:from>
    <xdr:ext cx="184731" cy="264560"/>
    <xdr:sp macro="" textlink="">
      <xdr:nvSpPr>
        <xdr:cNvPr id="113" name="テキスト ボックス 112">
          <a:extLst>
            <a:ext uri="{FF2B5EF4-FFF2-40B4-BE49-F238E27FC236}">
              <a16:creationId xmlns:a16="http://schemas.microsoft.com/office/drawing/2014/main" id="{BAEF3ABB-6B59-498F-90C5-F91F8824E2A1}"/>
            </a:ext>
          </a:extLst>
        </xdr:cNvPr>
        <xdr:cNvSpPr txBox="1"/>
      </xdr:nvSpPr>
      <xdr:spPr>
        <a:xfrm>
          <a:off x="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114" name="テキスト ボックス 113">
          <a:extLst>
            <a:ext uri="{FF2B5EF4-FFF2-40B4-BE49-F238E27FC236}">
              <a16:creationId xmlns:a16="http://schemas.microsoft.com/office/drawing/2014/main" id="{A83BC729-1A91-4270-97BB-6E108F7D715B}"/>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194</xdr:row>
      <xdr:rowOff>0</xdr:rowOff>
    </xdr:from>
    <xdr:ext cx="184731" cy="264560"/>
    <xdr:sp macro="" textlink="">
      <xdr:nvSpPr>
        <xdr:cNvPr id="115" name="テキスト ボックス 114">
          <a:extLst>
            <a:ext uri="{FF2B5EF4-FFF2-40B4-BE49-F238E27FC236}">
              <a16:creationId xmlns:a16="http://schemas.microsoft.com/office/drawing/2014/main" id="{359CE64F-2EF9-4331-8F1B-C94E39A86C1D}"/>
            </a:ext>
          </a:extLst>
        </xdr:cNvPr>
        <xdr:cNvSpPr txBox="1"/>
      </xdr:nvSpPr>
      <xdr:spPr>
        <a:xfrm>
          <a:off x="1448752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116" name="テキスト ボックス 115">
          <a:extLst>
            <a:ext uri="{FF2B5EF4-FFF2-40B4-BE49-F238E27FC236}">
              <a16:creationId xmlns:a16="http://schemas.microsoft.com/office/drawing/2014/main" id="{C0E87562-AD3A-4D86-892D-8F5F6980811C}"/>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194</xdr:row>
      <xdr:rowOff>0</xdr:rowOff>
    </xdr:from>
    <xdr:ext cx="184731" cy="264560"/>
    <xdr:sp macro="" textlink="">
      <xdr:nvSpPr>
        <xdr:cNvPr id="117" name="テキスト ボックス 116">
          <a:extLst>
            <a:ext uri="{FF2B5EF4-FFF2-40B4-BE49-F238E27FC236}">
              <a16:creationId xmlns:a16="http://schemas.microsoft.com/office/drawing/2014/main" id="{F37992A3-9347-44FF-8BE4-D4C387CF0BC9}"/>
            </a:ext>
          </a:extLst>
        </xdr:cNvPr>
        <xdr:cNvSpPr txBox="1"/>
      </xdr:nvSpPr>
      <xdr:spPr>
        <a:xfrm>
          <a:off x="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118" name="テキスト ボックス 117">
          <a:extLst>
            <a:ext uri="{FF2B5EF4-FFF2-40B4-BE49-F238E27FC236}">
              <a16:creationId xmlns:a16="http://schemas.microsoft.com/office/drawing/2014/main" id="{BC6083EC-CCEE-49A2-BF7F-C34E37CE1FBB}"/>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232</xdr:row>
      <xdr:rowOff>0</xdr:rowOff>
    </xdr:from>
    <xdr:ext cx="184731" cy="264560"/>
    <xdr:sp macro="" textlink="">
      <xdr:nvSpPr>
        <xdr:cNvPr id="119" name="テキスト ボックス 118">
          <a:extLst>
            <a:ext uri="{FF2B5EF4-FFF2-40B4-BE49-F238E27FC236}">
              <a16:creationId xmlns:a16="http://schemas.microsoft.com/office/drawing/2014/main" id="{70997DBE-E857-41C8-A7C7-1F328A3C5445}"/>
            </a:ext>
          </a:extLst>
        </xdr:cNvPr>
        <xdr:cNvSpPr txBox="1"/>
      </xdr:nvSpPr>
      <xdr:spPr>
        <a:xfrm>
          <a:off x="1448752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120" name="テキスト ボックス 119">
          <a:extLst>
            <a:ext uri="{FF2B5EF4-FFF2-40B4-BE49-F238E27FC236}">
              <a16:creationId xmlns:a16="http://schemas.microsoft.com/office/drawing/2014/main" id="{EBD241D0-F09D-4BDE-BC5C-35C0FB011A5C}"/>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232</xdr:row>
      <xdr:rowOff>0</xdr:rowOff>
    </xdr:from>
    <xdr:ext cx="184731" cy="264560"/>
    <xdr:sp macro="" textlink="">
      <xdr:nvSpPr>
        <xdr:cNvPr id="121" name="テキスト ボックス 120">
          <a:extLst>
            <a:ext uri="{FF2B5EF4-FFF2-40B4-BE49-F238E27FC236}">
              <a16:creationId xmlns:a16="http://schemas.microsoft.com/office/drawing/2014/main" id="{920D8BFC-EC11-4B15-8D75-62D6C338DC2D}"/>
            </a:ext>
          </a:extLst>
        </xdr:cNvPr>
        <xdr:cNvSpPr txBox="1"/>
      </xdr:nvSpPr>
      <xdr:spPr>
        <a:xfrm>
          <a:off x="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122" name="テキスト ボックス 121">
          <a:extLst>
            <a:ext uri="{FF2B5EF4-FFF2-40B4-BE49-F238E27FC236}">
              <a16:creationId xmlns:a16="http://schemas.microsoft.com/office/drawing/2014/main" id="{45804BFD-D96F-481A-A311-B1F841DF304E}"/>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207</xdr:row>
      <xdr:rowOff>0</xdr:rowOff>
    </xdr:from>
    <xdr:ext cx="184731" cy="264560"/>
    <xdr:sp macro="" textlink="">
      <xdr:nvSpPr>
        <xdr:cNvPr id="123" name="テキスト ボックス 122">
          <a:extLst>
            <a:ext uri="{FF2B5EF4-FFF2-40B4-BE49-F238E27FC236}">
              <a16:creationId xmlns:a16="http://schemas.microsoft.com/office/drawing/2014/main" id="{D7B657EE-01F5-428E-BE68-BC5DB1A5FFDA}"/>
            </a:ext>
          </a:extLst>
        </xdr:cNvPr>
        <xdr:cNvSpPr txBox="1"/>
      </xdr:nvSpPr>
      <xdr:spPr>
        <a:xfrm>
          <a:off x="1448752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124" name="テキスト ボックス 123">
          <a:extLst>
            <a:ext uri="{FF2B5EF4-FFF2-40B4-BE49-F238E27FC236}">
              <a16:creationId xmlns:a16="http://schemas.microsoft.com/office/drawing/2014/main" id="{079DE536-5008-4A04-92C0-E3BEF2B49CF3}"/>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207</xdr:row>
      <xdr:rowOff>0</xdr:rowOff>
    </xdr:from>
    <xdr:ext cx="184731" cy="264560"/>
    <xdr:sp macro="" textlink="">
      <xdr:nvSpPr>
        <xdr:cNvPr id="125" name="テキスト ボックス 124">
          <a:extLst>
            <a:ext uri="{FF2B5EF4-FFF2-40B4-BE49-F238E27FC236}">
              <a16:creationId xmlns:a16="http://schemas.microsoft.com/office/drawing/2014/main" id="{C40AA9ED-436E-473B-8CB8-F65B977EB84A}"/>
            </a:ext>
          </a:extLst>
        </xdr:cNvPr>
        <xdr:cNvSpPr txBox="1"/>
      </xdr:nvSpPr>
      <xdr:spPr>
        <a:xfrm>
          <a:off x="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126" name="テキスト ボックス 125">
          <a:extLst>
            <a:ext uri="{FF2B5EF4-FFF2-40B4-BE49-F238E27FC236}">
              <a16:creationId xmlns:a16="http://schemas.microsoft.com/office/drawing/2014/main" id="{1051079F-E970-41A6-BE88-954262B002CA}"/>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227</xdr:row>
      <xdr:rowOff>0</xdr:rowOff>
    </xdr:from>
    <xdr:ext cx="184731" cy="264560"/>
    <xdr:sp macro="" textlink="">
      <xdr:nvSpPr>
        <xdr:cNvPr id="127" name="テキスト ボックス 126">
          <a:extLst>
            <a:ext uri="{FF2B5EF4-FFF2-40B4-BE49-F238E27FC236}">
              <a16:creationId xmlns:a16="http://schemas.microsoft.com/office/drawing/2014/main" id="{24DAB0B2-BB7D-4A35-A665-F8B18D03602A}"/>
            </a:ext>
          </a:extLst>
        </xdr:cNvPr>
        <xdr:cNvSpPr txBox="1"/>
      </xdr:nvSpPr>
      <xdr:spPr>
        <a:xfrm>
          <a:off x="1448752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128" name="テキスト ボックス 127">
          <a:extLst>
            <a:ext uri="{FF2B5EF4-FFF2-40B4-BE49-F238E27FC236}">
              <a16:creationId xmlns:a16="http://schemas.microsoft.com/office/drawing/2014/main" id="{C1F63BCC-5379-4FCC-9DE3-703D236BB4D9}"/>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227</xdr:row>
      <xdr:rowOff>0</xdr:rowOff>
    </xdr:from>
    <xdr:ext cx="184731" cy="264560"/>
    <xdr:sp macro="" textlink="">
      <xdr:nvSpPr>
        <xdr:cNvPr id="129" name="テキスト ボックス 128">
          <a:extLst>
            <a:ext uri="{FF2B5EF4-FFF2-40B4-BE49-F238E27FC236}">
              <a16:creationId xmlns:a16="http://schemas.microsoft.com/office/drawing/2014/main" id="{F3E1CAD3-D4C2-472F-ADCA-9D410277427C}"/>
            </a:ext>
          </a:extLst>
        </xdr:cNvPr>
        <xdr:cNvSpPr txBox="1"/>
      </xdr:nvSpPr>
      <xdr:spPr>
        <a:xfrm>
          <a:off x="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130" name="テキスト ボックス 129">
          <a:extLst>
            <a:ext uri="{FF2B5EF4-FFF2-40B4-BE49-F238E27FC236}">
              <a16:creationId xmlns:a16="http://schemas.microsoft.com/office/drawing/2014/main" id="{6DC5F540-BBC3-418F-94E5-39526E9B866D}"/>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190</xdr:row>
      <xdr:rowOff>0</xdr:rowOff>
    </xdr:from>
    <xdr:ext cx="184731" cy="264560"/>
    <xdr:sp macro="" textlink="">
      <xdr:nvSpPr>
        <xdr:cNvPr id="131" name="テキスト ボックス 130">
          <a:extLst>
            <a:ext uri="{FF2B5EF4-FFF2-40B4-BE49-F238E27FC236}">
              <a16:creationId xmlns:a16="http://schemas.microsoft.com/office/drawing/2014/main" id="{3F7DDE4F-57BD-4332-B054-6C3C6EB28972}"/>
            </a:ext>
          </a:extLst>
        </xdr:cNvPr>
        <xdr:cNvSpPr txBox="1"/>
      </xdr:nvSpPr>
      <xdr:spPr>
        <a:xfrm>
          <a:off x="1448752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132" name="テキスト ボックス 131">
          <a:extLst>
            <a:ext uri="{FF2B5EF4-FFF2-40B4-BE49-F238E27FC236}">
              <a16:creationId xmlns:a16="http://schemas.microsoft.com/office/drawing/2014/main" id="{312A166F-7C4A-4DB2-859F-B34B57E11FE9}"/>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190</xdr:row>
      <xdr:rowOff>0</xdr:rowOff>
    </xdr:from>
    <xdr:ext cx="184731" cy="264560"/>
    <xdr:sp macro="" textlink="">
      <xdr:nvSpPr>
        <xdr:cNvPr id="133" name="テキスト ボックス 132">
          <a:extLst>
            <a:ext uri="{FF2B5EF4-FFF2-40B4-BE49-F238E27FC236}">
              <a16:creationId xmlns:a16="http://schemas.microsoft.com/office/drawing/2014/main" id="{E93A1DB7-C114-46A6-9B10-289CBDA4BD59}"/>
            </a:ext>
          </a:extLst>
        </xdr:cNvPr>
        <xdr:cNvSpPr txBox="1"/>
      </xdr:nvSpPr>
      <xdr:spPr>
        <a:xfrm>
          <a:off x="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134" name="テキスト ボックス 133">
          <a:extLst>
            <a:ext uri="{FF2B5EF4-FFF2-40B4-BE49-F238E27FC236}">
              <a16:creationId xmlns:a16="http://schemas.microsoft.com/office/drawing/2014/main" id="{273B12C2-1A88-43BF-8227-80DE4250C31E}"/>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219</xdr:row>
      <xdr:rowOff>0</xdr:rowOff>
    </xdr:from>
    <xdr:ext cx="184731" cy="264560"/>
    <xdr:sp macro="" textlink="">
      <xdr:nvSpPr>
        <xdr:cNvPr id="135" name="テキスト ボックス 134">
          <a:extLst>
            <a:ext uri="{FF2B5EF4-FFF2-40B4-BE49-F238E27FC236}">
              <a16:creationId xmlns:a16="http://schemas.microsoft.com/office/drawing/2014/main" id="{0D421D03-1734-47FD-84FE-8713CA88496C}"/>
            </a:ext>
          </a:extLst>
        </xdr:cNvPr>
        <xdr:cNvSpPr txBox="1"/>
      </xdr:nvSpPr>
      <xdr:spPr>
        <a:xfrm>
          <a:off x="1448752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136" name="テキスト ボックス 135">
          <a:extLst>
            <a:ext uri="{FF2B5EF4-FFF2-40B4-BE49-F238E27FC236}">
              <a16:creationId xmlns:a16="http://schemas.microsoft.com/office/drawing/2014/main" id="{8CFAE836-79A8-49B7-9523-31BF1E4F48C1}"/>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219</xdr:row>
      <xdr:rowOff>0</xdr:rowOff>
    </xdr:from>
    <xdr:ext cx="184731" cy="264560"/>
    <xdr:sp macro="" textlink="">
      <xdr:nvSpPr>
        <xdr:cNvPr id="137" name="テキスト ボックス 136">
          <a:extLst>
            <a:ext uri="{FF2B5EF4-FFF2-40B4-BE49-F238E27FC236}">
              <a16:creationId xmlns:a16="http://schemas.microsoft.com/office/drawing/2014/main" id="{92763109-0E98-466E-AE8B-63317B6C0C20}"/>
            </a:ext>
          </a:extLst>
        </xdr:cNvPr>
        <xdr:cNvSpPr txBox="1"/>
      </xdr:nvSpPr>
      <xdr:spPr>
        <a:xfrm>
          <a:off x="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138" name="テキスト ボックス 137">
          <a:extLst>
            <a:ext uri="{FF2B5EF4-FFF2-40B4-BE49-F238E27FC236}">
              <a16:creationId xmlns:a16="http://schemas.microsoft.com/office/drawing/2014/main" id="{FF07909C-9DAB-49EF-A04E-FC4EF76D15DC}"/>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359</xdr:row>
      <xdr:rowOff>0</xdr:rowOff>
    </xdr:from>
    <xdr:ext cx="184731" cy="264560"/>
    <xdr:sp macro="" textlink="">
      <xdr:nvSpPr>
        <xdr:cNvPr id="139" name="テキスト ボックス 138">
          <a:extLst>
            <a:ext uri="{FF2B5EF4-FFF2-40B4-BE49-F238E27FC236}">
              <a16:creationId xmlns:a16="http://schemas.microsoft.com/office/drawing/2014/main" id="{36AEA4F6-E076-4C07-9B6C-E3D78E1B59CE}"/>
            </a:ext>
          </a:extLst>
        </xdr:cNvPr>
        <xdr:cNvSpPr txBox="1"/>
      </xdr:nvSpPr>
      <xdr:spPr>
        <a:xfrm>
          <a:off x="1448752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140" name="テキスト ボックス 139">
          <a:extLst>
            <a:ext uri="{FF2B5EF4-FFF2-40B4-BE49-F238E27FC236}">
              <a16:creationId xmlns:a16="http://schemas.microsoft.com/office/drawing/2014/main" id="{6DC81C14-F931-4698-979F-86A3B4C4394E}"/>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359</xdr:row>
      <xdr:rowOff>0</xdr:rowOff>
    </xdr:from>
    <xdr:ext cx="184731" cy="264560"/>
    <xdr:sp macro="" textlink="">
      <xdr:nvSpPr>
        <xdr:cNvPr id="141" name="テキスト ボックス 140">
          <a:extLst>
            <a:ext uri="{FF2B5EF4-FFF2-40B4-BE49-F238E27FC236}">
              <a16:creationId xmlns:a16="http://schemas.microsoft.com/office/drawing/2014/main" id="{489C2F04-60B9-4B2E-B39B-09A000839428}"/>
            </a:ext>
          </a:extLst>
        </xdr:cNvPr>
        <xdr:cNvSpPr txBox="1"/>
      </xdr:nvSpPr>
      <xdr:spPr>
        <a:xfrm>
          <a:off x="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142" name="テキスト ボックス 141">
          <a:extLst>
            <a:ext uri="{FF2B5EF4-FFF2-40B4-BE49-F238E27FC236}">
              <a16:creationId xmlns:a16="http://schemas.microsoft.com/office/drawing/2014/main" id="{DB6E57FA-CBC8-44D4-8F07-06EC2CE00B71}"/>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367</xdr:row>
      <xdr:rowOff>0</xdr:rowOff>
    </xdr:from>
    <xdr:ext cx="184731" cy="264560"/>
    <xdr:sp macro="" textlink="">
      <xdr:nvSpPr>
        <xdr:cNvPr id="143" name="テキスト ボックス 142">
          <a:extLst>
            <a:ext uri="{FF2B5EF4-FFF2-40B4-BE49-F238E27FC236}">
              <a16:creationId xmlns:a16="http://schemas.microsoft.com/office/drawing/2014/main" id="{542B11E3-AE60-4BAE-A7BD-4EC082A0BF23}"/>
            </a:ext>
          </a:extLst>
        </xdr:cNvPr>
        <xdr:cNvSpPr txBox="1"/>
      </xdr:nvSpPr>
      <xdr:spPr>
        <a:xfrm>
          <a:off x="1448752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144" name="テキスト ボックス 143">
          <a:extLst>
            <a:ext uri="{FF2B5EF4-FFF2-40B4-BE49-F238E27FC236}">
              <a16:creationId xmlns:a16="http://schemas.microsoft.com/office/drawing/2014/main" id="{A6AF6D76-14D0-4579-8484-E6D893BB5C7E}"/>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367</xdr:row>
      <xdr:rowOff>0</xdr:rowOff>
    </xdr:from>
    <xdr:ext cx="184731" cy="264560"/>
    <xdr:sp macro="" textlink="">
      <xdr:nvSpPr>
        <xdr:cNvPr id="145" name="テキスト ボックス 144">
          <a:extLst>
            <a:ext uri="{FF2B5EF4-FFF2-40B4-BE49-F238E27FC236}">
              <a16:creationId xmlns:a16="http://schemas.microsoft.com/office/drawing/2014/main" id="{F3C76661-5061-4235-83F1-D27D4252209C}"/>
            </a:ext>
          </a:extLst>
        </xdr:cNvPr>
        <xdr:cNvSpPr txBox="1"/>
      </xdr:nvSpPr>
      <xdr:spPr>
        <a:xfrm>
          <a:off x="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146" name="テキスト ボックス 145">
          <a:extLst>
            <a:ext uri="{FF2B5EF4-FFF2-40B4-BE49-F238E27FC236}">
              <a16:creationId xmlns:a16="http://schemas.microsoft.com/office/drawing/2014/main" id="{4F3DAC05-D4FA-4DF9-8C65-F1FB5343EE09}"/>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324</xdr:row>
      <xdr:rowOff>0</xdr:rowOff>
    </xdr:from>
    <xdr:ext cx="184731" cy="264560"/>
    <xdr:sp macro="" textlink="">
      <xdr:nvSpPr>
        <xdr:cNvPr id="147" name="テキスト ボックス 146">
          <a:extLst>
            <a:ext uri="{FF2B5EF4-FFF2-40B4-BE49-F238E27FC236}">
              <a16:creationId xmlns:a16="http://schemas.microsoft.com/office/drawing/2014/main" id="{BBBD1E6E-E9EC-45D3-98CF-DB06C8E4F27E}"/>
            </a:ext>
          </a:extLst>
        </xdr:cNvPr>
        <xdr:cNvSpPr txBox="1"/>
      </xdr:nvSpPr>
      <xdr:spPr>
        <a:xfrm>
          <a:off x="1448752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148" name="テキスト ボックス 147">
          <a:extLst>
            <a:ext uri="{FF2B5EF4-FFF2-40B4-BE49-F238E27FC236}">
              <a16:creationId xmlns:a16="http://schemas.microsoft.com/office/drawing/2014/main" id="{AB019D76-3B52-42F9-A03F-5228245C424A}"/>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324</xdr:row>
      <xdr:rowOff>0</xdr:rowOff>
    </xdr:from>
    <xdr:ext cx="184731" cy="264560"/>
    <xdr:sp macro="" textlink="">
      <xdr:nvSpPr>
        <xdr:cNvPr id="149" name="テキスト ボックス 148">
          <a:extLst>
            <a:ext uri="{FF2B5EF4-FFF2-40B4-BE49-F238E27FC236}">
              <a16:creationId xmlns:a16="http://schemas.microsoft.com/office/drawing/2014/main" id="{68BD6FE9-C5CB-414A-A6BB-631BB198B62F}"/>
            </a:ext>
          </a:extLst>
        </xdr:cNvPr>
        <xdr:cNvSpPr txBox="1"/>
      </xdr:nvSpPr>
      <xdr:spPr>
        <a:xfrm>
          <a:off x="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150" name="テキスト ボックス 149">
          <a:extLst>
            <a:ext uri="{FF2B5EF4-FFF2-40B4-BE49-F238E27FC236}">
              <a16:creationId xmlns:a16="http://schemas.microsoft.com/office/drawing/2014/main" id="{D976BD82-FE12-4230-ACD6-15FF31028044}"/>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317</xdr:row>
      <xdr:rowOff>0</xdr:rowOff>
    </xdr:from>
    <xdr:ext cx="184731" cy="264560"/>
    <xdr:sp macro="" textlink="">
      <xdr:nvSpPr>
        <xdr:cNvPr id="151" name="テキスト ボックス 150">
          <a:extLst>
            <a:ext uri="{FF2B5EF4-FFF2-40B4-BE49-F238E27FC236}">
              <a16:creationId xmlns:a16="http://schemas.microsoft.com/office/drawing/2014/main" id="{0954E95C-4C42-4CBC-A382-EC2D8E29B4FC}"/>
            </a:ext>
          </a:extLst>
        </xdr:cNvPr>
        <xdr:cNvSpPr txBox="1"/>
      </xdr:nvSpPr>
      <xdr:spPr>
        <a:xfrm>
          <a:off x="1448752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152" name="テキスト ボックス 151">
          <a:extLst>
            <a:ext uri="{FF2B5EF4-FFF2-40B4-BE49-F238E27FC236}">
              <a16:creationId xmlns:a16="http://schemas.microsoft.com/office/drawing/2014/main" id="{AB8B7B7A-1194-46F2-8162-1B22A68DBFB7}"/>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317</xdr:row>
      <xdr:rowOff>0</xdr:rowOff>
    </xdr:from>
    <xdr:ext cx="184731" cy="264560"/>
    <xdr:sp macro="" textlink="">
      <xdr:nvSpPr>
        <xdr:cNvPr id="153" name="テキスト ボックス 152">
          <a:extLst>
            <a:ext uri="{FF2B5EF4-FFF2-40B4-BE49-F238E27FC236}">
              <a16:creationId xmlns:a16="http://schemas.microsoft.com/office/drawing/2014/main" id="{1EFB9332-2368-4C9F-934A-CD46DDAD3F87}"/>
            </a:ext>
          </a:extLst>
        </xdr:cNvPr>
        <xdr:cNvSpPr txBox="1"/>
      </xdr:nvSpPr>
      <xdr:spPr>
        <a:xfrm>
          <a:off x="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154" name="テキスト ボックス 153">
          <a:extLst>
            <a:ext uri="{FF2B5EF4-FFF2-40B4-BE49-F238E27FC236}">
              <a16:creationId xmlns:a16="http://schemas.microsoft.com/office/drawing/2014/main" id="{DB8629C8-6127-4E13-BC1D-9FBF17F9DBD7}"/>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334</xdr:row>
      <xdr:rowOff>0</xdr:rowOff>
    </xdr:from>
    <xdr:ext cx="184731" cy="264560"/>
    <xdr:sp macro="" textlink="">
      <xdr:nvSpPr>
        <xdr:cNvPr id="155" name="テキスト ボックス 154">
          <a:extLst>
            <a:ext uri="{FF2B5EF4-FFF2-40B4-BE49-F238E27FC236}">
              <a16:creationId xmlns:a16="http://schemas.microsoft.com/office/drawing/2014/main" id="{AE804E44-5FC8-4643-8EEC-C4F61691E7BE}"/>
            </a:ext>
          </a:extLst>
        </xdr:cNvPr>
        <xdr:cNvSpPr txBox="1"/>
      </xdr:nvSpPr>
      <xdr:spPr>
        <a:xfrm>
          <a:off x="1448752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156" name="テキスト ボックス 155">
          <a:extLst>
            <a:ext uri="{FF2B5EF4-FFF2-40B4-BE49-F238E27FC236}">
              <a16:creationId xmlns:a16="http://schemas.microsoft.com/office/drawing/2014/main" id="{4D1B72B7-F302-4237-B520-737F54B74D8D}"/>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334</xdr:row>
      <xdr:rowOff>0</xdr:rowOff>
    </xdr:from>
    <xdr:ext cx="184731" cy="264560"/>
    <xdr:sp macro="" textlink="">
      <xdr:nvSpPr>
        <xdr:cNvPr id="157" name="テキスト ボックス 156">
          <a:extLst>
            <a:ext uri="{FF2B5EF4-FFF2-40B4-BE49-F238E27FC236}">
              <a16:creationId xmlns:a16="http://schemas.microsoft.com/office/drawing/2014/main" id="{79B41F2F-AE94-4550-9029-F044D29DEBE4}"/>
            </a:ext>
          </a:extLst>
        </xdr:cNvPr>
        <xdr:cNvSpPr txBox="1"/>
      </xdr:nvSpPr>
      <xdr:spPr>
        <a:xfrm>
          <a:off x="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158" name="テキスト ボックス 157">
          <a:extLst>
            <a:ext uri="{FF2B5EF4-FFF2-40B4-BE49-F238E27FC236}">
              <a16:creationId xmlns:a16="http://schemas.microsoft.com/office/drawing/2014/main" id="{5D55C857-1323-46F7-88B8-1BBAFBED9DD2}"/>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357</xdr:row>
      <xdr:rowOff>0</xdr:rowOff>
    </xdr:from>
    <xdr:ext cx="184731" cy="264560"/>
    <xdr:sp macro="" textlink="">
      <xdr:nvSpPr>
        <xdr:cNvPr id="159" name="テキスト ボックス 158">
          <a:extLst>
            <a:ext uri="{FF2B5EF4-FFF2-40B4-BE49-F238E27FC236}">
              <a16:creationId xmlns:a16="http://schemas.microsoft.com/office/drawing/2014/main" id="{E0CF27EC-DF9D-400C-9C29-C0647EF5ED6E}"/>
            </a:ext>
          </a:extLst>
        </xdr:cNvPr>
        <xdr:cNvSpPr txBox="1"/>
      </xdr:nvSpPr>
      <xdr:spPr>
        <a:xfrm>
          <a:off x="1448752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160" name="テキスト ボックス 159">
          <a:extLst>
            <a:ext uri="{FF2B5EF4-FFF2-40B4-BE49-F238E27FC236}">
              <a16:creationId xmlns:a16="http://schemas.microsoft.com/office/drawing/2014/main" id="{0BC4D0E8-F2DC-4D8D-9FBA-805A04AF4124}"/>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357</xdr:row>
      <xdr:rowOff>0</xdr:rowOff>
    </xdr:from>
    <xdr:ext cx="184731" cy="264560"/>
    <xdr:sp macro="" textlink="">
      <xdr:nvSpPr>
        <xdr:cNvPr id="161" name="テキスト ボックス 160">
          <a:extLst>
            <a:ext uri="{FF2B5EF4-FFF2-40B4-BE49-F238E27FC236}">
              <a16:creationId xmlns:a16="http://schemas.microsoft.com/office/drawing/2014/main" id="{8415B110-7061-49B8-AAD4-C4F7D8DE5F5B}"/>
            </a:ext>
          </a:extLst>
        </xdr:cNvPr>
        <xdr:cNvSpPr txBox="1"/>
      </xdr:nvSpPr>
      <xdr:spPr>
        <a:xfrm>
          <a:off x="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162" name="テキスト ボックス 161">
          <a:extLst>
            <a:ext uri="{FF2B5EF4-FFF2-40B4-BE49-F238E27FC236}">
              <a16:creationId xmlns:a16="http://schemas.microsoft.com/office/drawing/2014/main" id="{A4C20676-4091-4CBC-B6E6-BD31BBCAFD4F}"/>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374</xdr:row>
      <xdr:rowOff>0</xdr:rowOff>
    </xdr:from>
    <xdr:ext cx="184731" cy="264560"/>
    <xdr:sp macro="" textlink="">
      <xdr:nvSpPr>
        <xdr:cNvPr id="163" name="テキスト ボックス 162">
          <a:extLst>
            <a:ext uri="{FF2B5EF4-FFF2-40B4-BE49-F238E27FC236}">
              <a16:creationId xmlns:a16="http://schemas.microsoft.com/office/drawing/2014/main" id="{255548EC-F8A5-4660-B965-A781740352B6}"/>
            </a:ext>
          </a:extLst>
        </xdr:cNvPr>
        <xdr:cNvSpPr txBox="1"/>
      </xdr:nvSpPr>
      <xdr:spPr>
        <a:xfrm>
          <a:off x="1448752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164" name="テキスト ボックス 163">
          <a:extLst>
            <a:ext uri="{FF2B5EF4-FFF2-40B4-BE49-F238E27FC236}">
              <a16:creationId xmlns:a16="http://schemas.microsoft.com/office/drawing/2014/main" id="{FCB6966A-F98A-42CF-B9D2-480A638913FA}"/>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374</xdr:row>
      <xdr:rowOff>0</xdr:rowOff>
    </xdr:from>
    <xdr:ext cx="184731" cy="264560"/>
    <xdr:sp macro="" textlink="">
      <xdr:nvSpPr>
        <xdr:cNvPr id="165" name="テキスト ボックス 164">
          <a:extLst>
            <a:ext uri="{FF2B5EF4-FFF2-40B4-BE49-F238E27FC236}">
              <a16:creationId xmlns:a16="http://schemas.microsoft.com/office/drawing/2014/main" id="{F3F2B563-E601-4CFA-A641-7948B7A229C7}"/>
            </a:ext>
          </a:extLst>
        </xdr:cNvPr>
        <xdr:cNvSpPr txBox="1"/>
      </xdr:nvSpPr>
      <xdr:spPr>
        <a:xfrm>
          <a:off x="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166" name="テキスト ボックス 165">
          <a:extLst>
            <a:ext uri="{FF2B5EF4-FFF2-40B4-BE49-F238E27FC236}">
              <a16:creationId xmlns:a16="http://schemas.microsoft.com/office/drawing/2014/main" id="{216CF710-44AE-473D-9778-A3ADBD2D889E}"/>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346</xdr:row>
      <xdr:rowOff>0</xdr:rowOff>
    </xdr:from>
    <xdr:ext cx="184731" cy="264560"/>
    <xdr:sp macro="" textlink="">
      <xdr:nvSpPr>
        <xdr:cNvPr id="167" name="テキスト ボックス 166">
          <a:extLst>
            <a:ext uri="{FF2B5EF4-FFF2-40B4-BE49-F238E27FC236}">
              <a16:creationId xmlns:a16="http://schemas.microsoft.com/office/drawing/2014/main" id="{A86D139A-1554-40A9-8337-3A5326EF794E}"/>
            </a:ext>
          </a:extLst>
        </xdr:cNvPr>
        <xdr:cNvSpPr txBox="1"/>
      </xdr:nvSpPr>
      <xdr:spPr>
        <a:xfrm>
          <a:off x="1448752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168" name="テキスト ボックス 167">
          <a:extLst>
            <a:ext uri="{FF2B5EF4-FFF2-40B4-BE49-F238E27FC236}">
              <a16:creationId xmlns:a16="http://schemas.microsoft.com/office/drawing/2014/main" id="{AC35CDAB-65E7-433E-8352-09D384854AD4}"/>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346</xdr:row>
      <xdr:rowOff>0</xdr:rowOff>
    </xdr:from>
    <xdr:ext cx="184731" cy="264560"/>
    <xdr:sp macro="" textlink="">
      <xdr:nvSpPr>
        <xdr:cNvPr id="169" name="テキスト ボックス 168">
          <a:extLst>
            <a:ext uri="{FF2B5EF4-FFF2-40B4-BE49-F238E27FC236}">
              <a16:creationId xmlns:a16="http://schemas.microsoft.com/office/drawing/2014/main" id="{FD1E707D-851C-4CD8-9B72-A8DB8474A395}"/>
            </a:ext>
          </a:extLst>
        </xdr:cNvPr>
        <xdr:cNvSpPr txBox="1"/>
      </xdr:nvSpPr>
      <xdr:spPr>
        <a:xfrm>
          <a:off x="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170" name="テキスト ボックス 169">
          <a:extLst>
            <a:ext uri="{FF2B5EF4-FFF2-40B4-BE49-F238E27FC236}">
              <a16:creationId xmlns:a16="http://schemas.microsoft.com/office/drawing/2014/main" id="{94A8A5E7-4554-4FA5-8B6E-56CED10F87E3}"/>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258</xdr:row>
      <xdr:rowOff>0</xdr:rowOff>
    </xdr:from>
    <xdr:ext cx="184731" cy="264560"/>
    <xdr:sp macro="" textlink="">
      <xdr:nvSpPr>
        <xdr:cNvPr id="171" name="テキスト ボックス 170">
          <a:extLst>
            <a:ext uri="{FF2B5EF4-FFF2-40B4-BE49-F238E27FC236}">
              <a16:creationId xmlns:a16="http://schemas.microsoft.com/office/drawing/2014/main" id="{2F63F5A4-D6DF-453F-BB01-523A9A0B10D5}"/>
            </a:ext>
          </a:extLst>
        </xdr:cNvPr>
        <xdr:cNvSpPr txBox="1"/>
      </xdr:nvSpPr>
      <xdr:spPr>
        <a:xfrm>
          <a:off x="1448752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172" name="テキスト ボックス 171">
          <a:extLst>
            <a:ext uri="{FF2B5EF4-FFF2-40B4-BE49-F238E27FC236}">
              <a16:creationId xmlns:a16="http://schemas.microsoft.com/office/drawing/2014/main" id="{37EE0C47-9954-4350-8D90-6D32254CC890}"/>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258</xdr:row>
      <xdr:rowOff>0</xdr:rowOff>
    </xdr:from>
    <xdr:ext cx="184731" cy="264560"/>
    <xdr:sp macro="" textlink="">
      <xdr:nvSpPr>
        <xdr:cNvPr id="173" name="テキスト ボックス 172">
          <a:extLst>
            <a:ext uri="{FF2B5EF4-FFF2-40B4-BE49-F238E27FC236}">
              <a16:creationId xmlns:a16="http://schemas.microsoft.com/office/drawing/2014/main" id="{9BDD0160-A17C-48BA-98B8-7FFC08B6E7AC}"/>
            </a:ext>
          </a:extLst>
        </xdr:cNvPr>
        <xdr:cNvSpPr txBox="1"/>
      </xdr:nvSpPr>
      <xdr:spPr>
        <a:xfrm>
          <a:off x="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174" name="テキスト ボックス 173">
          <a:extLst>
            <a:ext uri="{FF2B5EF4-FFF2-40B4-BE49-F238E27FC236}">
              <a16:creationId xmlns:a16="http://schemas.microsoft.com/office/drawing/2014/main" id="{167BC063-FA01-40E4-9203-0FD10CADC027}"/>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290</xdr:row>
      <xdr:rowOff>0</xdr:rowOff>
    </xdr:from>
    <xdr:ext cx="184731" cy="264560"/>
    <xdr:sp macro="" textlink="">
      <xdr:nvSpPr>
        <xdr:cNvPr id="175" name="テキスト ボックス 174">
          <a:extLst>
            <a:ext uri="{FF2B5EF4-FFF2-40B4-BE49-F238E27FC236}">
              <a16:creationId xmlns:a16="http://schemas.microsoft.com/office/drawing/2014/main" id="{7F55AA13-B86C-4535-9B91-FF1C5AEB8C0C}"/>
            </a:ext>
          </a:extLst>
        </xdr:cNvPr>
        <xdr:cNvSpPr txBox="1"/>
      </xdr:nvSpPr>
      <xdr:spPr>
        <a:xfrm>
          <a:off x="1448752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176" name="テキスト ボックス 175">
          <a:extLst>
            <a:ext uri="{FF2B5EF4-FFF2-40B4-BE49-F238E27FC236}">
              <a16:creationId xmlns:a16="http://schemas.microsoft.com/office/drawing/2014/main" id="{A886BA4A-E77E-4A3F-9566-D579A537DF21}"/>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290</xdr:row>
      <xdr:rowOff>0</xdr:rowOff>
    </xdr:from>
    <xdr:ext cx="184731" cy="264560"/>
    <xdr:sp macro="" textlink="">
      <xdr:nvSpPr>
        <xdr:cNvPr id="177" name="テキスト ボックス 176">
          <a:extLst>
            <a:ext uri="{FF2B5EF4-FFF2-40B4-BE49-F238E27FC236}">
              <a16:creationId xmlns:a16="http://schemas.microsoft.com/office/drawing/2014/main" id="{503077E3-3AE1-48D3-BD0B-0A1C2E5633CD}"/>
            </a:ext>
          </a:extLst>
        </xdr:cNvPr>
        <xdr:cNvSpPr txBox="1"/>
      </xdr:nvSpPr>
      <xdr:spPr>
        <a:xfrm>
          <a:off x="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178" name="テキスト ボックス 177">
          <a:extLst>
            <a:ext uri="{FF2B5EF4-FFF2-40B4-BE49-F238E27FC236}">
              <a16:creationId xmlns:a16="http://schemas.microsoft.com/office/drawing/2014/main" id="{A276EFA5-42F4-4536-BF56-D15C88A76F93}"/>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298</xdr:row>
      <xdr:rowOff>0</xdr:rowOff>
    </xdr:from>
    <xdr:ext cx="184731" cy="264560"/>
    <xdr:sp macro="" textlink="">
      <xdr:nvSpPr>
        <xdr:cNvPr id="179" name="テキスト ボックス 178">
          <a:extLst>
            <a:ext uri="{FF2B5EF4-FFF2-40B4-BE49-F238E27FC236}">
              <a16:creationId xmlns:a16="http://schemas.microsoft.com/office/drawing/2014/main" id="{13232952-30A8-44BD-B181-8FD9A7DE81F7}"/>
            </a:ext>
          </a:extLst>
        </xdr:cNvPr>
        <xdr:cNvSpPr txBox="1"/>
      </xdr:nvSpPr>
      <xdr:spPr>
        <a:xfrm>
          <a:off x="1448752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180" name="テキスト ボックス 179">
          <a:extLst>
            <a:ext uri="{FF2B5EF4-FFF2-40B4-BE49-F238E27FC236}">
              <a16:creationId xmlns:a16="http://schemas.microsoft.com/office/drawing/2014/main" id="{EE677782-2492-4BB2-94F1-3838B5FB3839}"/>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298</xdr:row>
      <xdr:rowOff>0</xdr:rowOff>
    </xdr:from>
    <xdr:ext cx="184731" cy="264560"/>
    <xdr:sp macro="" textlink="">
      <xdr:nvSpPr>
        <xdr:cNvPr id="181" name="テキスト ボックス 180">
          <a:extLst>
            <a:ext uri="{FF2B5EF4-FFF2-40B4-BE49-F238E27FC236}">
              <a16:creationId xmlns:a16="http://schemas.microsoft.com/office/drawing/2014/main" id="{009206D0-E5F5-4BF0-AB2F-BBAA9AB3598E}"/>
            </a:ext>
          </a:extLst>
        </xdr:cNvPr>
        <xdr:cNvSpPr txBox="1"/>
      </xdr:nvSpPr>
      <xdr:spPr>
        <a:xfrm>
          <a:off x="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182" name="テキスト ボックス 181">
          <a:extLst>
            <a:ext uri="{FF2B5EF4-FFF2-40B4-BE49-F238E27FC236}">
              <a16:creationId xmlns:a16="http://schemas.microsoft.com/office/drawing/2014/main" id="{6824F247-019D-402E-B436-7C5F6E604188}"/>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294</xdr:row>
      <xdr:rowOff>0</xdr:rowOff>
    </xdr:from>
    <xdr:ext cx="184731" cy="264560"/>
    <xdr:sp macro="" textlink="">
      <xdr:nvSpPr>
        <xdr:cNvPr id="183" name="テキスト ボックス 182">
          <a:extLst>
            <a:ext uri="{FF2B5EF4-FFF2-40B4-BE49-F238E27FC236}">
              <a16:creationId xmlns:a16="http://schemas.microsoft.com/office/drawing/2014/main" id="{C8942EF8-8D75-4A36-9501-F449D56648FD}"/>
            </a:ext>
          </a:extLst>
        </xdr:cNvPr>
        <xdr:cNvSpPr txBox="1"/>
      </xdr:nvSpPr>
      <xdr:spPr>
        <a:xfrm>
          <a:off x="1448752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184" name="テキスト ボックス 183">
          <a:extLst>
            <a:ext uri="{FF2B5EF4-FFF2-40B4-BE49-F238E27FC236}">
              <a16:creationId xmlns:a16="http://schemas.microsoft.com/office/drawing/2014/main" id="{D509F2B7-BEF4-4448-9E89-752272F98C21}"/>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294</xdr:row>
      <xdr:rowOff>0</xdr:rowOff>
    </xdr:from>
    <xdr:ext cx="184731" cy="264560"/>
    <xdr:sp macro="" textlink="">
      <xdr:nvSpPr>
        <xdr:cNvPr id="185" name="テキスト ボックス 184">
          <a:extLst>
            <a:ext uri="{FF2B5EF4-FFF2-40B4-BE49-F238E27FC236}">
              <a16:creationId xmlns:a16="http://schemas.microsoft.com/office/drawing/2014/main" id="{C5D631F4-F80D-4935-AAEB-30047B46AC36}"/>
            </a:ext>
          </a:extLst>
        </xdr:cNvPr>
        <xdr:cNvSpPr txBox="1"/>
      </xdr:nvSpPr>
      <xdr:spPr>
        <a:xfrm>
          <a:off x="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186" name="テキスト ボックス 185">
          <a:extLst>
            <a:ext uri="{FF2B5EF4-FFF2-40B4-BE49-F238E27FC236}">
              <a16:creationId xmlns:a16="http://schemas.microsoft.com/office/drawing/2014/main" id="{52B12A9E-55B4-4EB3-A611-20A0123D754A}"/>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275</xdr:row>
      <xdr:rowOff>0</xdr:rowOff>
    </xdr:from>
    <xdr:ext cx="184731" cy="264560"/>
    <xdr:sp macro="" textlink="">
      <xdr:nvSpPr>
        <xdr:cNvPr id="187" name="テキスト ボックス 186">
          <a:extLst>
            <a:ext uri="{FF2B5EF4-FFF2-40B4-BE49-F238E27FC236}">
              <a16:creationId xmlns:a16="http://schemas.microsoft.com/office/drawing/2014/main" id="{123F7812-C81A-4740-A4DF-7E5FB86BB2BD}"/>
            </a:ext>
          </a:extLst>
        </xdr:cNvPr>
        <xdr:cNvSpPr txBox="1"/>
      </xdr:nvSpPr>
      <xdr:spPr>
        <a:xfrm>
          <a:off x="1448752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188" name="テキスト ボックス 187">
          <a:extLst>
            <a:ext uri="{FF2B5EF4-FFF2-40B4-BE49-F238E27FC236}">
              <a16:creationId xmlns:a16="http://schemas.microsoft.com/office/drawing/2014/main" id="{FD4FF156-76C4-498C-AA5B-CC3825BED6DF}"/>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275</xdr:row>
      <xdr:rowOff>0</xdr:rowOff>
    </xdr:from>
    <xdr:ext cx="184731" cy="264560"/>
    <xdr:sp macro="" textlink="">
      <xdr:nvSpPr>
        <xdr:cNvPr id="189" name="テキスト ボックス 188">
          <a:extLst>
            <a:ext uri="{FF2B5EF4-FFF2-40B4-BE49-F238E27FC236}">
              <a16:creationId xmlns:a16="http://schemas.microsoft.com/office/drawing/2014/main" id="{C49AE945-9E9B-48A9-B901-BDB963377825}"/>
            </a:ext>
          </a:extLst>
        </xdr:cNvPr>
        <xdr:cNvSpPr txBox="1"/>
      </xdr:nvSpPr>
      <xdr:spPr>
        <a:xfrm>
          <a:off x="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190" name="テキスト ボックス 189">
          <a:extLst>
            <a:ext uri="{FF2B5EF4-FFF2-40B4-BE49-F238E27FC236}">
              <a16:creationId xmlns:a16="http://schemas.microsoft.com/office/drawing/2014/main" id="{E2E1827C-2DE9-4EEA-A4E0-7E2D74ACA769}"/>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0</xdr:colOff>
      <xdr:row>295</xdr:row>
      <xdr:rowOff>0</xdr:rowOff>
    </xdr:from>
    <xdr:ext cx="184731" cy="264560"/>
    <xdr:sp macro="" textlink="">
      <xdr:nvSpPr>
        <xdr:cNvPr id="191" name="テキスト ボックス 190">
          <a:extLst>
            <a:ext uri="{FF2B5EF4-FFF2-40B4-BE49-F238E27FC236}">
              <a16:creationId xmlns:a16="http://schemas.microsoft.com/office/drawing/2014/main" id="{38D36290-46FD-44B4-AA76-1617F89FFFCB}"/>
            </a:ext>
          </a:extLst>
        </xdr:cNvPr>
        <xdr:cNvSpPr txBox="1"/>
      </xdr:nvSpPr>
      <xdr:spPr>
        <a:xfrm>
          <a:off x="1448752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192" name="テキスト ボックス 191">
          <a:extLst>
            <a:ext uri="{FF2B5EF4-FFF2-40B4-BE49-F238E27FC236}">
              <a16:creationId xmlns:a16="http://schemas.microsoft.com/office/drawing/2014/main" id="{294D4924-4033-4C30-A06B-7926437BBA64}"/>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0</xdr:col>
      <xdr:colOff>0</xdr:colOff>
      <xdr:row>295</xdr:row>
      <xdr:rowOff>0</xdr:rowOff>
    </xdr:from>
    <xdr:ext cx="184731" cy="264560"/>
    <xdr:sp macro="" textlink="">
      <xdr:nvSpPr>
        <xdr:cNvPr id="193" name="テキスト ボックス 192">
          <a:extLst>
            <a:ext uri="{FF2B5EF4-FFF2-40B4-BE49-F238E27FC236}">
              <a16:creationId xmlns:a16="http://schemas.microsoft.com/office/drawing/2014/main" id="{25358989-BB02-4061-A7E9-B419B6985BEE}"/>
            </a:ext>
          </a:extLst>
        </xdr:cNvPr>
        <xdr:cNvSpPr txBox="1"/>
      </xdr:nvSpPr>
      <xdr:spPr>
        <a:xfrm>
          <a:off x="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194" name="テキスト ボックス 193">
          <a:extLst>
            <a:ext uri="{FF2B5EF4-FFF2-40B4-BE49-F238E27FC236}">
              <a16:creationId xmlns:a16="http://schemas.microsoft.com/office/drawing/2014/main" id="{FBE9EEF6-0168-4464-B983-F2B156C0C826}"/>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xdr:row>
      <xdr:rowOff>0</xdr:rowOff>
    </xdr:from>
    <xdr:ext cx="184731" cy="264560"/>
    <xdr:sp macro="" textlink="">
      <xdr:nvSpPr>
        <xdr:cNvPr id="195" name="テキスト ボックス 194">
          <a:extLst>
            <a:ext uri="{FF2B5EF4-FFF2-40B4-BE49-F238E27FC236}">
              <a16:creationId xmlns:a16="http://schemas.microsoft.com/office/drawing/2014/main" id="{E370480C-6B41-4C75-9404-AAC685E94A1C}"/>
            </a:ext>
          </a:extLst>
        </xdr:cNvPr>
        <xdr:cNvSpPr txBox="1"/>
      </xdr:nvSpPr>
      <xdr:spPr>
        <a:xfrm>
          <a:off x="7534275"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196" name="テキスト ボックス 195">
          <a:extLst>
            <a:ext uri="{FF2B5EF4-FFF2-40B4-BE49-F238E27FC236}">
              <a16:creationId xmlns:a16="http://schemas.microsoft.com/office/drawing/2014/main" id="{DA27C971-A40A-4CEB-8313-8D6852AEF373}"/>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966</xdr:row>
      <xdr:rowOff>0</xdr:rowOff>
    </xdr:from>
    <xdr:ext cx="184731" cy="264560"/>
    <xdr:sp macro="" textlink="">
      <xdr:nvSpPr>
        <xdr:cNvPr id="197" name="テキスト ボックス 196">
          <a:extLst>
            <a:ext uri="{FF2B5EF4-FFF2-40B4-BE49-F238E27FC236}">
              <a16:creationId xmlns:a16="http://schemas.microsoft.com/office/drawing/2014/main" id="{A554EEE3-5530-4B72-8684-9CD8F39AE9F6}"/>
            </a:ext>
          </a:extLst>
        </xdr:cNvPr>
        <xdr:cNvSpPr txBox="1"/>
      </xdr:nvSpPr>
      <xdr:spPr>
        <a:xfrm>
          <a:off x="7534275"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198" name="テキスト ボックス 197">
          <a:extLst>
            <a:ext uri="{FF2B5EF4-FFF2-40B4-BE49-F238E27FC236}">
              <a16:creationId xmlns:a16="http://schemas.microsoft.com/office/drawing/2014/main" id="{5B42776F-E72F-4D9E-A31E-26BFE1FD4EAC}"/>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971</xdr:row>
      <xdr:rowOff>0</xdr:rowOff>
    </xdr:from>
    <xdr:ext cx="184731" cy="264560"/>
    <xdr:sp macro="" textlink="">
      <xdr:nvSpPr>
        <xdr:cNvPr id="199" name="テキスト ボックス 198">
          <a:extLst>
            <a:ext uri="{FF2B5EF4-FFF2-40B4-BE49-F238E27FC236}">
              <a16:creationId xmlns:a16="http://schemas.microsoft.com/office/drawing/2014/main" id="{9AA5B410-9AF1-4D25-BC7A-C1C120FD6F5B}"/>
            </a:ext>
          </a:extLst>
        </xdr:cNvPr>
        <xdr:cNvSpPr txBox="1"/>
      </xdr:nvSpPr>
      <xdr:spPr>
        <a:xfrm>
          <a:off x="7534275"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200" name="テキスト ボックス 199">
          <a:extLst>
            <a:ext uri="{FF2B5EF4-FFF2-40B4-BE49-F238E27FC236}">
              <a16:creationId xmlns:a16="http://schemas.microsoft.com/office/drawing/2014/main" id="{2AFA5038-83D9-41E0-B5BA-1FB7119779DE}"/>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978</xdr:row>
      <xdr:rowOff>0</xdr:rowOff>
    </xdr:from>
    <xdr:ext cx="184731" cy="264560"/>
    <xdr:sp macro="" textlink="">
      <xdr:nvSpPr>
        <xdr:cNvPr id="201" name="テキスト ボックス 200">
          <a:extLst>
            <a:ext uri="{FF2B5EF4-FFF2-40B4-BE49-F238E27FC236}">
              <a16:creationId xmlns:a16="http://schemas.microsoft.com/office/drawing/2014/main" id="{ED89F2BA-D598-43B2-B900-758B52748191}"/>
            </a:ext>
          </a:extLst>
        </xdr:cNvPr>
        <xdr:cNvSpPr txBox="1"/>
      </xdr:nvSpPr>
      <xdr:spPr>
        <a:xfrm>
          <a:off x="7534275"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202" name="テキスト ボックス 201">
          <a:extLst>
            <a:ext uri="{FF2B5EF4-FFF2-40B4-BE49-F238E27FC236}">
              <a16:creationId xmlns:a16="http://schemas.microsoft.com/office/drawing/2014/main" id="{AFD51DA3-EAC6-403F-9180-CAB3BB51614C}"/>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1001</xdr:row>
      <xdr:rowOff>0</xdr:rowOff>
    </xdr:from>
    <xdr:ext cx="184731" cy="264560"/>
    <xdr:sp macro="" textlink="">
      <xdr:nvSpPr>
        <xdr:cNvPr id="203" name="テキスト ボックス 202">
          <a:extLst>
            <a:ext uri="{FF2B5EF4-FFF2-40B4-BE49-F238E27FC236}">
              <a16:creationId xmlns:a16="http://schemas.microsoft.com/office/drawing/2014/main" id="{70C6B4E2-3B17-40DD-9EB6-72CA53A7CEBE}"/>
            </a:ext>
          </a:extLst>
        </xdr:cNvPr>
        <xdr:cNvSpPr txBox="1"/>
      </xdr:nvSpPr>
      <xdr:spPr>
        <a:xfrm>
          <a:off x="7534275"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204" name="テキスト ボックス 203">
          <a:extLst>
            <a:ext uri="{FF2B5EF4-FFF2-40B4-BE49-F238E27FC236}">
              <a16:creationId xmlns:a16="http://schemas.microsoft.com/office/drawing/2014/main" id="{45DC35F0-8AA6-40A9-B663-2032BEDC864E}"/>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1030</xdr:row>
      <xdr:rowOff>0</xdr:rowOff>
    </xdr:from>
    <xdr:ext cx="184731" cy="264560"/>
    <xdr:sp macro="" textlink="">
      <xdr:nvSpPr>
        <xdr:cNvPr id="205" name="テキスト ボックス 204">
          <a:extLst>
            <a:ext uri="{FF2B5EF4-FFF2-40B4-BE49-F238E27FC236}">
              <a16:creationId xmlns:a16="http://schemas.microsoft.com/office/drawing/2014/main" id="{10E7CEF0-90AF-47DD-B0CF-B20418913DB5}"/>
            </a:ext>
          </a:extLst>
        </xdr:cNvPr>
        <xdr:cNvSpPr txBox="1"/>
      </xdr:nvSpPr>
      <xdr:spPr>
        <a:xfrm>
          <a:off x="7534275"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206" name="テキスト ボックス 205">
          <a:extLst>
            <a:ext uri="{FF2B5EF4-FFF2-40B4-BE49-F238E27FC236}">
              <a16:creationId xmlns:a16="http://schemas.microsoft.com/office/drawing/2014/main" id="{F28E3E99-95C2-4692-8996-20C5590CBE4F}"/>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240</xdr:row>
      <xdr:rowOff>0</xdr:rowOff>
    </xdr:from>
    <xdr:ext cx="184731" cy="264560"/>
    <xdr:sp macro="" textlink="">
      <xdr:nvSpPr>
        <xdr:cNvPr id="207" name="テキスト ボックス 206">
          <a:extLst>
            <a:ext uri="{FF2B5EF4-FFF2-40B4-BE49-F238E27FC236}">
              <a16:creationId xmlns:a16="http://schemas.microsoft.com/office/drawing/2014/main" id="{81753375-EAD3-4F8A-8268-7557D9B02106}"/>
            </a:ext>
          </a:extLst>
        </xdr:cNvPr>
        <xdr:cNvSpPr txBox="1"/>
      </xdr:nvSpPr>
      <xdr:spPr>
        <a:xfrm>
          <a:off x="7534275"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208" name="テキスト ボックス 207">
          <a:extLst>
            <a:ext uri="{FF2B5EF4-FFF2-40B4-BE49-F238E27FC236}">
              <a16:creationId xmlns:a16="http://schemas.microsoft.com/office/drawing/2014/main" id="{CDF9D83D-3FFB-4BDD-B66E-24EF9F5062B5}"/>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311</xdr:row>
      <xdr:rowOff>0</xdr:rowOff>
    </xdr:from>
    <xdr:ext cx="184731" cy="264560"/>
    <xdr:sp macro="" textlink="">
      <xdr:nvSpPr>
        <xdr:cNvPr id="209" name="テキスト ボックス 208">
          <a:extLst>
            <a:ext uri="{FF2B5EF4-FFF2-40B4-BE49-F238E27FC236}">
              <a16:creationId xmlns:a16="http://schemas.microsoft.com/office/drawing/2014/main" id="{EC6DE186-5CE1-4552-B90C-ACD560266B9B}"/>
            </a:ext>
          </a:extLst>
        </xdr:cNvPr>
        <xdr:cNvSpPr txBox="1"/>
      </xdr:nvSpPr>
      <xdr:spPr>
        <a:xfrm>
          <a:off x="7534275"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210" name="テキスト ボックス 209">
          <a:extLst>
            <a:ext uri="{FF2B5EF4-FFF2-40B4-BE49-F238E27FC236}">
              <a16:creationId xmlns:a16="http://schemas.microsoft.com/office/drawing/2014/main" id="{5F76D1E7-A0F0-4A07-8A1D-77121F872305}"/>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40</xdr:row>
      <xdr:rowOff>0</xdr:rowOff>
    </xdr:from>
    <xdr:ext cx="184731" cy="264560"/>
    <xdr:sp macro="" textlink="">
      <xdr:nvSpPr>
        <xdr:cNvPr id="211" name="テキスト ボックス 210">
          <a:extLst>
            <a:ext uri="{FF2B5EF4-FFF2-40B4-BE49-F238E27FC236}">
              <a16:creationId xmlns:a16="http://schemas.microsoft.com/office/drawing/2014/main" id="{1FFE07DF-C715-4D9A-8549-A00F34A4092D}"/>
            </a:ext>
          </a:extLst>
        </xdr:cNvPr>
        <xdr:cNvSpPr txBox="1"/>
      </xdr:nvSpPr>
      <xdr:spPr>
        <a:xfrm>
          <a:off x="7534275"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212" name="テキスト ボックス 211">
          <a:extLst>
            <a:ext uri="{FF2B5EF4-FFF2-40B4-BE49-F238E27FC236}">
              <a16:creationId xmlns:a16="http://schemas.microsoft.com/office/drawing/2014/main" id="{11C4BEBE-6AA5-4141-BF5B-CD8D17DF68D8}"/>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69</xdr:row>
      <xdr:rowOff>0</xdr:rowOff>
    </xdr:from>
    <xdr:ext cx="184731" cy="264560"/>
    <xdr:sp macro="" textlink="">
      <xdr:nvSpPr>
        <xdr:cNvPr id="213" name="テキスト ボックス 212">
          <a:extLst>
            <a:ext uri="{FF2B5EF4-FFF2-40B4-BE49-F238E27FC236}">
              <a16:creationId xmlns:a16="http://schemas.microsoft.com/office/drawing/2014/main" id="{7934B995-DCCE-4880-B509-A440A611642E}"/>
            </a:ext>
          </a:extLst>
        </xdr:cNvPr>
        <xdr:cNvSpPr txBox="1"/>
      </xdr:nvSpPr>
      <xdr:spPr>
        <a:xfrm>
          <a:off x="7534275"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214" name="テキスト ボックス 213">
          <a:extLst>
            <a:ext uri="{FF2B5EF4-FFF2-40B4-BE49-F238E27FC236}">
              <a16:creationId xmlns:a16="http://schemas.microsoft.com/office/drawing/2014/main" id="{A7EBBE85-C900-43C5-A5F0-1ABC19648F3D}"/>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56</xdr:row>
      <xdr:rowOff>0</xdr:rowOff>
    </xdr:from>
    <xdr:ext cx="184731" cy="264560"/>
    <xdr:sp macro="" textlink="">
      <xdr:nvSpPr>
        <xdr:cNvPr id="215" name="テキスト ボックス 214">
          <a:extLst>
            <a:ext uri="{FF2B5EF4-FFF2-40B4-BE49-F238E27FC236}">
              <a16:creationId xmlns:a16="http://schemas.microsoft.com/office/drawing/2014/main" id="{AA68CD6F-32B4-44F0-B827-DF341DE879AE}"/>
            </a:ext>
          </a:extLst>
        </xdr:cNvPr>
        <xdr:cNvSpPr txBox="1"/>
      </xdr:nvSpPr>
      <xdr:spPr>
        <a:xfrm>
          <a:off x="7534275"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216" name="テキスト ボックス 215">
          <a:extLst>
            <a:ext uri="{FF2B5EF4-FFF2-40B4-BE49-F238E27FC236}">
              <a16:creationId xmlns:a16="http://schemas.microsoft.com/office/drawing/2014/main" id="{2BD1E1B2-89B8-40D7-A0D3-2BF76A9F02F4}"/>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64</xdr:row>
      <xdr:rowOff>0</xdr:rowOff>
    </xdr:from>
    <xdr:ext cx="184731" cy="264560"/>
    <xdr:sp macro="" textlink="">
      <xdr:nvSpPr>
        <xdr:cNvPr id="217" name="テキスト ボックス 216">
          <a:extLst>
            <a:ext uri="{FF2B5EF4-FFF2-40B4-BE49-F238E27FC236}">
              <a16:creationId xmlns:a16="http://schemas.microsoft.com/office/drawing/2014/main" id="{EA279B8B-02BC-4DCF-9E54-AD64282BB3AD}"/>
            </a:ext>
          </a:extLst>
        </xdr:cNvPr>
        <xdr:cNvSpPr txBox="1"/>
      </xdr:nvSpPr>
      <xdr:spPr>
        <a:xfrm>
          <a:off x="7534275"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218" name="テキスト ボックス 217">
          <a:extLst>
            <a:ext uri="{FF2B5EF4-FFF2-40B4-BE49-F238E27FC236}">
              <a16:creationId xmlns:a16="http://schemas.microsoft.com/office/drawing/2014/main" id="{7DB2E3D0-6D6A-4886-B2DE-19BB2A00301E}"/>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54</xdr:row>
      <xdr:rowOff>0</xdr:rowOff>
    </xdr:from>
    <xdr:ext cx="184731" cy="264560"/>
    <xdr:sp macro="" textlink="">
      <xdr:nvSpPr>
        <xdr:cNvPr id="219" name="テキスト ボックス 218">
          <a:extLst>
            <a:ext uri="{FF2B5EF4-FFF2-40B4-BE49-F238E27FC236}">
              <a16:creationId xmlns:a16="http://schemas.microsoft.com/office/drawing/2014/main" id="{C2E2A102-E21E-4C5A-97C1-FB3EE978B983}"/>
            </a:ext>
          </a:extLst>
        </xdr:cNvPr>
        <xdr:cNvSpPr txBox="1"/>
      </xdr:nvSpPr>
      <xdr:spPr>
        <a:xfrm>
          <a:off x="7534275"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220" name="テキスト ボックス 219">
          <a:extLst>
            <a:ext uri="{FF2B5EF4-FFF2-40B4-BE49-F238E27FC236}">
              <a16:creationId xmlns:a16="http://schemas.microsoft.com/office/drawing/2014/main" id="{A24D21F7-321A-4C11-8DFC-16EE8CC8057E}"/>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77</xdr:row>
      <xdr:rowOff>0</xdr:rowOff>
    </xdr:from>
    <xdr:ext cx="184731" cy="264560"/>
    <xdr:sp macro="" textlink="">
      <xdr:nvSpPr>
        <xdr:cNvPr id="221" name="テキスト ボックス 220">
          <a:extLst>
            <a:ext uri="{FF2B5EF4-FFF2-40B4-BE49-F238E27FC236}">
              <a16:creationId xmlns:a16="http://schemas.microsoft.com/office/drawing/2014/main" id="{10BE32D6-F324-4894-9BBD-E433D8FBA64D}"/>
            </a:ext>
          </a:extLst>
        </xdr:cNvPr>
        <xdr:cNvSpPr txBox="1"/>
      </xdr:nvSpPr>
      <xdr:spPr>
        <a:xfrm>
          <a:off x="7534275"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222" name="テキスト ボックス 221">
          <a:extLst>
            <a:ext uri="{FF2B5EF4-FFF2-40B4-BE49-F238E27FC236}">
              <a16:creationId xmlns:a16="http://schemas.microsoft.com/office/drawing/2014/main" id="{6FDA780E-CFA0-4559-B668-78F094B7B58B}"/>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79</xdr:row>
      <xdr:rowOff>0</xdr:rowOff>
    </xdr:from>
    <xdr:ext cx="184731" cy="264560"/>
    <xdr:sp macro="" textlink="">
      <xdr:nvSpPr>
        <xdr:cNvPr id="223" name="テキスト ボックス 222">
          <a:extLst>
            <a:ext uri="{FF2B5EF4-FFF2-40B4-BE49-F238E27FC236}">
              <a16:creationId xmlns:a16="http://schemas.microsoft.com/office/drawing/2014/main" id="{ECD6A2FE-2D97-4B59-B47B-4195D39F6F4B}"/>
            </a:ext>
          </a:extLst>
        </xdr:cNvPr>
        <xdr:cNvSpPr txBox="1"/>
      </xdr:nvSpPr>
      <xdr:spPr>
        <a:xfrm>
          <a:off x="7534275"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224" name="テキスト ボックス 223">
          <a:extLst>
            <a:ext uri="{FF2B5EF4-FFF2-40B4-BE49-F238E27FC236}">
              <a16:creationId xmlns:a16="http://schemas.microsoft.com/office/drawing/2014/main" id="{2BF7CBFF-AFFB-4A2F-BFB7-13F7D5E6E209}"/>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99</xdr:row>
      <xdr:rowOff>0</xdr:rowOff>
    </xdr:from>
    <xdr:ext cx="184731" cy="264560"/>
    <xdr:sp macro="" textlink="">
      <xdr:nvSpPr>
        <xdr:cNvPr id="225" name="テキスト ボックス 224">
          <a:extLst>
            <a:ext uri="{FF2B5EF4-FFF2-40B4-BE49-F238E27FC236}">
              <a16:creationId xmlns:a16="http://schemas.microsoft.com/office/drawing/2014/main" id="{4DB23F46-2FEA-4CD8-99EB-8064D76E040F}"/>
            </a:ext>
          </a:extLst>
        </xdr:cNvPr>
        <xdr:cNvSpPr txBox="1"/>
      </xdr:nvSpPr>
      <xdr:spPr>
        <a:xfrm>
          <a:off x="7534275"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226" name="テキスト ボックス 225">
          <a:extLst>
            <a:ext uri="{FF2B5EF4-FFF2-40B4-BE49-F238E27FC236}">
              <a16:creationId xmlns:a16="http://schemas.microsoft.com/office/drawing/2014/main" id="{9F5C07A7-8861-49C7-A5EE-8D9103BC245F}"/>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101</xdr:row>
      <xdr:rowOff>0</xdr:rowOff>
    </xdr:from>
    <xdr:ext cx="184731" cy="264560"/>
    <xdr:sp macro="" textlink="">
      <xdr:nvSpPr>
        <xdr:cNvPr id="227" name="テキスト ボックス 226">
          <a:extLst>
            <a:ext uri="{FF2B5EF4-FFF2-40B4-BE49-F238E27FC236}">
              <a16:creationId xmlns:a16="http://schemas.microsoft.com/office/drawing/2014/main" id="{CD9E67E3-9C50-4BFF-B6F3-EE4C40C9ABE3}"/>
            </a:ext>
          </a:extLst>
        </xdr:cNvPr>
        <xdr:cNvSpPr txBox="1"/>
      </xdr:nvSpPr>
      <xdr:spPr>
        <a:xfrm>
          <a:off x="7534275"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228" name="テキスト ボックス 227">
          <a:extLst>
            <a:ext uri="{FF2B5EF4-FFF2-40B4-BE49-F238E27FC236}">
              <a16:creationId xmlns:a16="http://schemas.microsoft.com/office/drawing/2014/main" id="{66C78CC3-E9CF-4558-9C85-882BB43E9903}"/>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103</xdr:row>
      <xdr:rowOff>0</xdr:rowOff>
    </xdr:from>
    <xdr:ext cx="184731" cy="264560"/>
    <xdr:sp macro="" textlink="">
      <xdr:nvSpPr>
        <xdr:cNvPr id="229" name="テキスト ボックス 228">
          <a:extLst>
            <a:ext uri="{FF2B5EF4-FFF2-40B4-BE49-F238E27FC236}">
              <a16:creationId xmlns:a16="http://schemas.microsoft.com/office/drawing/2014/main" id="{5786F5C4-B008-4CAF-8088-D48398EA51B1}"/>
            </a:ext>
          </a:extLst>
        </xdr:cNvPr>
        <xdr:cNvSpPr txBox="1"/>
      </xdr:nvSpPr>
      <xdr:spPr>
        <a:xfrm>
          <a:off x="7534275"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230" name="テキスト ボックス 229">
          <a:extLst>
            <a:ext uri="{FF2B5EF4-FFF2-40B4-BE49-F238E27FC236}">
              <a16:creationId xmlns:a16="http://schemas.microsoft.com/office/drawing/2014/main" id="{7F20EFBE-7D3E-46A5-998E-49D2C74DE733}"/>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120</xdr:row>
      <xdr:rowOff>0</xdr:rowOff>
    </xdr:from>
    <xdr:ext cx="184731" cy="264560"/>
    <xdr:sp macro="" textlink="">
      <xdr:nvSpPr>
        <xdr:cNvPr id="231" name="テキスト ボックス 230">
          <a:extLst>
            <a:ext uri="{FF2B5EF4-FFF2-40B4-BE49-F238E27FC236}">
              <a16:creationId xmlns:a16="http://schemas.microsoft.com/office/drawing/2014/main" id="{2EA65FC3-B339-44EE-AA2A-9BBC40EC5A94}"/>
            </a:ext>
          </a:extLst>
        </xdr:cNvPr>
        <xdr:cNvSpPr txBox="1"/>
      </xdr:nvSpPr>
      <xdr:spPr>
        <a:xfrm>
          <a:off x="7534275"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232" name="テキスト ボックス 231">
          <a:extLst>
            <a:ext uri="{FF2B5EF4-FFF2-40B4-BE49-F238E27FC236}">
              <a16:creationId xmlns:a16="http://schemas.microsoft.com/office/drawing/2014/main" id="{1396034B-6700-494E-8539-547600B5C38F}"/>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128</xdr:row>
      <xdr:rowOff>0</xdr:rowOff>
    </xdr:from>
    <xdr:ext cx="184731" cy="264560"/>
    <xdr:sp macro="" textlink="">
      <xdr:nvSpPr>
        <xdr:cNvPr id="233" name="テキスト ボックス 232">
          <a:extLst>
            <a:ext uri="{FF2B5EF4-FFF2-40B4-BE49-F238E27FC236}">
              <a16:creationId xmlns:a16="http://schemas.microsoft.com/office/drawing/2014/main" id="{9BE415E2-BA73-40C2-A40E-4437657B9F0A}"/>
            </a:ext>
          </a:extLst>
        </xdr:cNvPr>
        <xdr:cNvSpPr txBox="1"/>
      </xdr:nvSpPr>
      <xdr:spPr>
        <a:xfrm>
          <a:off x="7534275"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234" name="テキスト ボックス 233">
          <a:extLst>
            <a:ext uri="{FF2B5EF4-FFF2-40B4-BE49-F238E27FC236}">
              <a16:creationId xmlns:a16="http://schemas.microsoft.com/office/drawing/2014/main" id="{376E0227-ED64-4CB2-ABD5-1D081FE21AD9}"/>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115</xdr:row>
      <xdr:rowOff>0</xdr:rowOff>
    </xdr:from>
    <xdr:ext cx="184731" cy="264560"/>
    <xdr:sp macro="" textlink="">
      <xdr:nvSpPr>
        <xdr:cNvPr id="235" name="テキスト ボックス 234">
          <a:extLst>
            <a:ext uri="{FF2B5EF4-FFF2-40B4-BE49-F238E27FC236}">
              <a16:creationId xmlns:a16="http://schemas.microsoft.com/office/drawing/2014/main" id="{E17918CE-9013-4CA9-8317-644539B5D34D}"/>
            </a:ext>
          </a:extLst>
        </xdr:cNvPr>
        <xdr:cNvSpPr txBox="1"/>
      </xdr:nvSpPr>
      <xdr:spPr>
        <a:xfrm>
          <a:off x="7534275"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236" name="テキスト ボックス 235">
          <a:extLst>
            <a:ext uri="{FF2B5EF4-FFF2-40B4-BE49-F238E27FC236}">
              <a16:creationId xmlns:a16="http://schemas.microsoft.com/office/drawing/2014/main" id="{E25DB21B-17BB-4CEF-A7B1-F1EA2645CEAA}"/>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153</xdr:row>
      <xdr:rowOff>0</xdr:rowOff>
    </xdr:from>
    <xdr:ext cx="184731" cy="264560"/>
    <xdr:sp macro="" textlink="">
      <xdr:nvSpPr>
        <xdr:cNvPr id="237" name="テキスト ボックス 236">
          <a:extLst>
            <a:ext uri="{FF2B5EF4-FFF2-40B4-BE49-F238E27FC236}">
              <a16:creationId xmlns:a16="http://schemas.microsoft.com/office/drawing/2014/main" id="{14204699-4CDA-4138-90A6-76109610D259}"/>
            </a:ext>
          </a:extLst>
        </xdr:cNvPr>
        <xdr:cNvSpPr txBox="1"/>
      </xdr:nvSpPr>
      <xdr:spPr>
        <a:xfrm>
          <a:off x="7534275"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238" name="テキスト ボックス 237">
          <a:extLst>
            <a:ext uri="{FF2B5EF4-FFF2-40B4-BE49-F238E27FC236}">
              <a16:creationId xmlns:a16="http://schemas.microsoft.com/office/drawing/2014/main" id="{867CB5D0-0E1F-49DF-BD0D-E07607EBFAA5}"/>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158</xdr:row>
      <xdr:rowOff>0</xdr:rowOff>
    </xdr:from>
    <xdr:ext cx="184731" cy="264560"/>
    <xdr:sp macro="" textlink="">
      <xdr:nvSpPr>
        <xdr:cNvPr id="239" name="テキスト ボックス 238">
          <a:extLst>
            <a:ext uri="{FF2B5EF4-FFF2-40B4-BE49-F238E27FC236}">
              <a16:creationId xmlns:a16="http://schemas.microsoft.com/office/drawing/2014/main" id="{15367D06-6744-409C-94AF-0C7F321A26A3}"/>
            </a:ext>
          </a:extLst>
        </xdr:cNvPr>
        <xdr:cNvSpPr txBox="1"/>
      </xdr:nvSpPr>
      <xdr:spPr>
        <a:xfrm>
          <a:off x="7534275"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240" name="テキスト ボックス 239">
          <a:extLst>
            <a:ext uri="{FF2B5EF4-FFF2-40B4-BE49-F238E27FC236}">
              <a16:creationId xmlns:a16="http://schemas.microsoft.com/office/drawing/2014/main" id="{C716A7EA-33D2-48A7-82FA-01F0B27449E8}"/>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163</xdr:row>
      <xdr:rowOff>0</xdr:rowOff>
    </xdr:from>
    <xdr:ext cx="184731" cy="264560"/>
    <xdr:sp macro="" textlink="">
      <xdr:nvSpPr>
        <xdr:cNvPr id="241" name="テキスト ボックス 240">
          <a:extLst>
            <a:ext uri="{FF2B5EF4-FFF2-40B4-BE49-F238E27FC236}">
              <a16:creationId xmlns:a16="http://schemas.microsoft.com/office/drawing/2014/main" id="{75728D57-82CB-4D22-8FB8-40813C5C412C}"/>
            </a:ext>
          </a:extLst>
        </xdr:cNvPr>
        <xdr:cNvSpPr txBox="1"/>
      </xdr:nvSpPr>
      <xdr:spPr>
        <a:xfrm>
          <a:off x="7534275"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242" name="テキスト ボックス 241">
          <a:extLst>
            <a:ext uri="{FF2B5EF4-FFF2-40B4-BE49-F238E27FC236}">
              <a16:creationId xmlns:a16="http://schemas.microsoft.com/office/drawing/2014/main" id="{6068EE70-03F7-4067-A161-955F2553AF45}"/>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177</xdr:row>
      <xdr:rowOff>0</xdr:rowOff>
    </xdr:from>
    <xdr:ext cx="184731" cy="264560"/>
    <xdr:sp macro="" textlink="">
      <xdr:nvSpPr>
        <xdr:cNvPr id="243" name="テキスト ボックス 242">
          <a:extLst>
            <a:ext uri="{FF2B5EF4-FFF2-40B4-BE49-F238E27FC236}">
              <a16:creationId xmlns:a16="http://schemas.microsoft.com/office/drawing/2014/main" id="{41C8FEB7-13B4-4C9A-924C-83F34AC9F06F}"/>
            </a:ext>
          </a:extLst>
        </xdr:cNvPr>
        <xdr:cNvSpPr txBox="1"/>
      </xdr:nvSpPr>
      <xdr:spPr>
        <a:xfrm>
          <a:off x="7534275"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244" name="テキスト ボックス 243">
          <a:extLst>
            <a:ext uri="{FF2B5EF4-FFF2-40B4-BE49-F238E27FC236}">
              <a16:creationId xmlns:a16="http://schemas.microsoft.com/office/drawing/2014/main" id="{16A17A1C-8BBC-4D2F-BD2D-AA288A0576E6}"/>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182</xdr:row>
      <xdr:rowOff>0</xdr:rowOff>
    </xdr:from>
    <xdr:ext cx="184731" cy="264560"/>
    <xdr:sp macro="" textlink="">
      <xdr:nvSpPr>
        <xdr:cNvPr id="245" name="テキスト ボックス 244">
          <a:extLst>
            <a:ext uri="{FF2B5EF4-FFF2-40B4-BE49-F238E27FC236}">
              <a16:creationId xmlns:a16="http://schemas.microsoft.com/office/drawing/2014/main" id="{31E49E06-2FEC-4C32-AE60-E3F9DCBA962C}"/>
            </a:ext>
          </a:extLst>
        </xdr:cNvPr>
        <xdr:cNvSpPr txBox="1"/>
      </xdr:nvSpPr>
      <xdr:spPr>
        <a:xfrm>
          <a:off x="7534275"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246" name="テキスト ボックス 245">
          <a:extLst>
            <a:ext uri="{FF2B5EF4-FFF2-40B4-BE49-F238E27FC236}">
              <a16:creationId xmlns:a16="http://schemas.microsoft.com/office/drawing/2014/main" id="{9DAA5229-F045-4A34-8728-A28E982375EF}"/>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220</xdr:row>
      <xdr:rowOff>0</xdr:rowOff>
    </xdr:from>
    <xdr:ext cx="184731" cy="264560"/>
    <xdr:sp macro="" textlink="">
      <xdr:nvSpPr>
        <xdr:cNvPr id="247" name="テキスト ボックス 246">
          <a:extLst>
            <a:ext uri="{FF2B5EF4-FFF2-40B4-BE49-F238E27FC236}">
              <a16:creationId xmlns:a16="http://schemas.microsoft.com/office/drawing/2014/main" id="{171BA8FA-5C2C-475A-880D-749BF5CF2DE1}"/>
            </a:ext>
          </a:extLst>
        </xdr:cNvPr>
        <xdr:cNvSpPr txBox="1"/>
      </xdr:nvSpPr>
      <xdr:spPr>
        <a:xfrm>
          <a:off x="7534275"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248" name="テキスト ボックス 247">
          <a:extLst>
            <a:ext uri="{FF2B5EF4-FFF2-40B4-BE49-F238E27FC236}">
              <a16:creationId xmlns:a16="http://schemas.microsoft.com/office/drawing/2014/main" id="{45EC306D-A7A2-4FA3-A263-A5B4CF467BC9}"/>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246</xdr:row>
      <xdr:rowOff>0</xdr:rowOff>
    </xdr:from>
    <xdr:ext cx="184731" cy="264560"/>
    <xdr:sp macro="" textlink="">
      <xdr:nvSpPr>
        <xdr:cNvPr id="249" name="テキスト ボックス 248">
          <a:extLst>
            <a:ext uri="{FF2B5EF4-FFF2-40B4-BE49-F238E27FC236}">
              <a16:creationId xmlns:a16="http://schemas.microsoft.com/office/drawing/2014/main" id="{B8AA5858-1974-4ED6-8CAE-E8267D0697AC}"/>
            </a:ext>
          </a:extLst>
        </xdr:cNvPr>
        <xdr:cNvSpPr txBox="1"/>
      </xdr:nvSpPr>
      <xdr:spPr>
        <a:xfrm>
          <a:off x="7534275"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250" name="テキスト ボックス 249">
          <a:extLst>
            <a:ext uri="{FF2B5EF4-FFF2-40B4-BE49-F238E27FC236}">
              <a16:creationId xmlns:a16="http://schemas.microsoft.com/office/drawing/2014/main" id="{476F25CD-CA55-4C3C-A7C4-8A8DA3181D49}"/>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194</xdr:row>
      <xdr:rowOff>0</xdr:rowOff>
    </xdr:from>
    <xdr:ext cx="184731" cy="264560"/>
    <xdr:sp macro="" textlink="">
      <xdr:nvSpPr>
        <xdr:cNvPr id="251" name="テキスト ボックス 250">
          <a:extLst>
            <a:ext uri="{FF2B5EF4-FFF2-40B4-BE49-F238E27FC236}">
              <a16:creationId xmlns:a16="http://schemas.microsoft.com/office/drawing/2014/main" id="{0DCDF135-651B-484F-8D36-7BFD00219BDB}"/>
            </a:ext>
          </a:extLst>
        </xdr:cNvPr>
        <xdr:cNvSpPr txBox="1"/>
      </xdr:nvSpPr>
      <xdr:spPr>
        <a:xfrm>
          <a:off x="7534275"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252" name="テキスト ボックス 251">
          <a:extLst>
            <a:ext uri="{FF2B5EF4-FFF2-40B4-BE49-F238E27FC236}">
              <a16:creationId xmlns:a16="http://schemas.microsoft.com/office/drawing/2014/main" id="{5F5C6C25-8C33-459D-85AB-37C5CB0E7154}"/>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232</xdr:row>
      <xdr:rowOff>0</xdr:rowOff>
    </xdr:from>
    <xdr:ext cx="184731" cy="264560"/>
    <xdr:sp macro="" textlink="">
      <xdr:nvSpPr>
        <xdr:cNvPr id="253" name="テキスト ボックス 252">
          <a:extLst>
            <a:ext uri="{FF2B5EF4-FFF2-40B4-BE49-F238E27FC236}">
              <a16:creationId xmlns:a16="http://schemas.microsoft.com/office/drawing/2014/main" id="{38F1B880-30B7-45DA-81D5-737CABCF4B46}"/>
            </a:ext>
          </a:extLst>
        </xdr:cNvPr>
        <xdr:cNvSpPr txBox="1"/>
      </xdr:nvSpPr>
      <xdr:spPr>
        <a:xfrm>
          <a:off x="7534275"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254" name="テキスト ボックス 253">
          <a:extLst>
            <a:ext uri="{FF2B5EF4-FFF2-40B4-BE49-F238E27FC236}">
              <a16:creationId xmlns:a16="http://schemas.microsoft.com/office/drawing/2014/main" id="{1C4C6A94-C8DD-439B-96A2-6321ECCF8CD1}"/>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207</xdr:row>
      <xdr:rowOff>0</xdr:rowOff>
    </xdr:from>
    <xdr:ext cx="184731" cy="264560"/>
    <xdr:sp macro="" textlink="">
      <xdr:nvSpPr>
        <xdr:cNvPr id="255" name="テキスト ボックス 254">
          <a:extLst>
            <a:ext uri="{FF2B5EF4-FFF2-40B4-BE49-F238E27FC236}">
              <a16:creationId xmlns:a16="http://schemas.microsoft.com/office/drawing/2014/main" id="{87CC5000-B972-4503-99C3-5AEBFBA0D75C}"/>
            </a:ext>
          </a:extLst>
        </xdr:cNvPr>
        <xdr:cNvSpPr txBox="1"/>
      </xdr:nvSpPr>
      <xdr:spPr>
        <a:xfrm>
          <a:off x="7534275"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256" name="テキスト ボックス 255">
          <a:extLst>
            <a:ext uri="{FF2B5EF4-FFF2-40B4-BE49-F238E27FC236}">
              <a16:creationId xmlns:a16="http://schemas.microsoft.com/office/drawing/2014/main" id="{659E031E-4588-4693-B6AC-7A6AEED92BF4}"/>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227</xdr:row>
      <xdr:rowOff>0</xdr:rowOff>
    </xdr:from>
    <xdr:ext cx="184731" cy="264560"/>
    <xdr:sp macro="" textlink="">
      <xdr:nvSpPr>
        <xdr:cNvPr id="257" name="テキスト ボックス 256">
          <a:extLst>
            <a:ext uri="{FF2B5EF4-FFF2-40B4-BE49-F238E27FC236}">
              <a16:creationId xmlns:a16="http://schemas.microsoft.com/office/drawing/2014/main" id="{AF58F15D-EBE0-4124-94DB-1D8D139E1348}"/>
            </a:ext>
          </a:extLst>
        </xdr:cNvPr>
        <xdr:cNvSpPr txBox="1"/>
      </xdr:nvSpPr>
      <xdr:spPr>
        <a:xfrm>
          <a:off x="7534275"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258" name="テキスト ボックス 257">
          <a:extLst>
            <a:ext uri="{FF2B5EF4-FFF2-40B4-BE49-F238E27FC236}">
              <a16:creationId xmlns:a16="http://schemas.microsoft.com/office/drawing/2014/main" id="{148D6EB6-2FE5-42B5-AD87-FC83391BB130}"/>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190</xdr:row>
      <xdr:rowOff>0</xdr:rowOff>
    </xdr:from>
    <xdr:ext cx="184731" cy="264560"/>
    <xdr:sp macro="" textlink="">
      <xdr:nvSpPr>
        <xdr:cNvPr id="259" name="テキスト ボックス 258">
          <a:extLst>
            <a:ext uri="{FF2B5EF4-FFF2-40B4-BE49-F238E27FC236}">
              <a16:creationId xmlns:a16="http://schemas.microsoft.com/office/drawing/2014/main" id="{9167A218-1C11-444F-9C9B-DC3CAF7687F5}"/>
            </a:ext>
          </a:extLst>
        </xdr:cNvPr>
        <xdr:cNvSpPr txBox="1"/>
      </xdr:nvSpPr>
      <xdr:spPr>
        <a:xfrm>
          <a:off x="7534275"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260" name="テキスト ボックス 259">
          <a:extLst>
            <a:ext uri="{FF2B5EF4-FFF2-40B4-BE49-F238E27FC236}">
              <a16:creationId xmlns:a16="http://schemas.microsoft.com/office/drawing/2014/main" id="{F537988B-3C5E-4F5A-8B10-B3E8A3808848}"/>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219</xdr:row>
      <xdr:rowOff>0</xdr:rowOff>
    </xdr:from>
    <xdr:ext cx="184731" cy="264560"/>
    <xdr:sp macro="" textlink="">
      <xdr:nvSpPr>
        <xdr:cNvPr id="261" name="テキスト ボックス 260">
          <a:extLst>
            <a:ext uri="{FF2B5EF4-FFF2-40B4-BE49-F238E27FC236}">
              <a16:creationId xmlns:a16="http://schemas.microsoft.com/office/drawing/2014/main" id="{F31710F6-1529-40CB-8BD4-D4E5B10434FB}"/>
            </a:ext>
          </a:extLst>
        </xdr:cNvPr>
        <xdr:cNvSpPr txBox="1"/>
      </xdr:nvSpPr>
      <xdr:spPr>
        <a:xfrm>
          <a:off x="7534275"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262" name="テキスト ボックス 261">
          <a:extLst>
            <a:ext uri="{FF2B5EF4-FFF2-40B4-BE49-F238E27FC236}">
              <a16:creationId xmlns:a16="http://schemas.microsoft.com/office/drawing/2014/main" id="{29395A2F-69D5-4601-A833-597FE5654401}"/>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359</xdr:row>
      <xdr:rowOff>0</xdr:rowOff>
    </xdr:from>
    <xdr:ext cx="184731" cy="264560"/>
    <xdr:sp macro="" textlink="">
      <xdr:nvSpPr>
        <xdr:cNvPr id="263" name="テキスト ボックス 262">
          <a:extLst>
            <a:ext uri="{FF2B5EF4-FFF2-40B4-BE49-F238E27FC236}">
              <a16:creationId xmlns:a16="http://schemas.microsoft.com/office/drawing/2014/main" id="{52A79381-5B73-42A3-97FE-CD77BB5813B2}"/>
            </a:ext>
          </a:extLst>
        </xdr:cNvPr>
        <xdr:cNvSpPr txBox="1"/>
      </xdr:nvSpPr>
      <xdr:spPr>
        <a:xfrm>
          <a:off x="7534275"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264" name="テキスト ボックス 263">
          <a:extLst>
            <a:ext uri="{FF2B5EF4-FFF2-40B4-BE49-F238E27FC236}">
              <a16:creationId xmlns:a16="http://schemas.microsoft.com/office/drawing/2014/main" id="{A8566681-C542-4632-AFBA-2A3756C01CB0}"/>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367</xdr:row>
      <xdr:rowOff>0</xdr:rowOff>
    </xdr:from>
    <xdr:ext cx="184731" cy="264560"/>
    <xdr:sp macro="" textlink="">
      <xdr:nvSpPr>
        <xdr:cNvPr id="265" name="テキスト ボックス 264">
          <a:extLst>
            <a:ext uri="{FF2B5EF4-FFF2-40B4-BE49-F238E27FC236}">
              <a16:creationId xmlns:a16="http://schemas.microsoft.com/office/drawing/2014/main" id="{7C859011-0F54-48E2-AC89-C93B380ADA55}"/>
            </a:ext>
          </a:extLst>
        </xdr:cNvPr>
        <xdr:cNvSpPr txBox="1"/>
      </xdr:nvSpPr>
      <xdr:spPr>
        <a:xfrm>
          <a:off x="7534275"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266" name="テキスト ボックス 265">
          <a:extLst>
            <a:ext uri="{FF2B5EF4-FFF2-40B4-BE49-F238E27FC236}">
              <a16:creationId xmlns:a16="http://schemas.microsoft.com/office/drawing/2014/main" id="{B6BC36C8-5CB0-4D66-9B9C-40087C87A654}"/>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324</xdr:row>
      <xdr:rowOff>0</xdr:rowOff>
    </xdr:from>
    <xdr:ext cx="184731" cy="264560"/>
    <xdr:sp macro="" textlink="">
      <xdr:nvSpPr>
        <xdr:cNvPr id="267" name="テキスト ボックス 266">
          <a:extLst>
            <a:ext uri="{FF2B5EF4-FFF2-40B4-BE49-F238E27FC236}">
              <a16:creationId xmlns:a16="http://schemas.microsoft.com/office/drawing/2014/main" id="{47C78796-05C2-4F4E-A684-08FE0B883F55}"/>
            </a:ext>
          </a:extLst>
        </xdr:cNvPr>
        <xdr:cNvSpPr txBox="1"/>
      </xdr:nvSpPr>
      <xdr:spPr>
        <a:xfrm>
          <a:off x="7534275"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268" name="テキスト ボックス 267">
          <a:extLst>
            <a:ext uri="{FF2B5EF4-FFF2-40B4-BE49-F238E27FC236}">
              <a16:creationId xmlns:a16="http://schemas.microsoft.com/office/drawing/2014/main" id="{73A5F423-717D-4855-865A-26F4680EE091}"/>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317</xdr:row>
      <xdr:rowOff>0</xdr:rowOff>
    </xdr:from>
    <xdr:ext cx="184731" cy="264560"/>
    <xdr:sp macro="" textlink="">
      <xdr:nvSpPr>
        <xdr:cNvPr id="269" name="テキスト ボックス 268">
          <a:extLst>
            <a:ext uri="{FF2B5EF4-FFF2-40B4-BE49-F238E27FC236}">
              <a16:creationId xmlns:a16="http://schemas.microsoft.com/office/drawing/2014/main" id="{D52BCA57-0A82-45E0-B8FD-4EBF2187F832}"/>
            </a:ext>
          </a:extLst>
        </xdr:cNvPr>
        <xdr:cNvSpPr txBox="1"/>
      </xdr:nvSpPr>
      <xdr:spPr>
        <a:xfrm>
          <a:off x="7534275"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270" name="テキスト ボックス 269">
          <a:extLst>
            <a:ext uri="{FF2B5EF4-FFF2-40B4-BE49-F238E27FC236}">
              <a16:creationId xmlns:a16="http://schemas.microsoft.com/office/drawing/2014/main" id="{260252BC-CBCB-4B83-B8C1-0D6C94DBD6F8}"/>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334</xdr:row>
      <xdr:rowOff>0</xdr:rowOff>
    </xdr:from>
    <xdr:ext cx="184731" cy="264560"/>
    <xdr:sp macro="" textlink="">
      <xdr:nvSpPr>
        <xdr:cNvPr id="271" name="テキスト ボックス 270">
          <a:extLst>
            <a:ext uri="{FF2B5EF4-FFF2-40B4-BE49-F238E27FC236}">
              <a16:creationId xmlns:a16="http://schemas.microsoft.com/office/drawing/2014/main" id="{EBF7BC0E-7AE8-449F-B1FB-2A17C250DB32}"/>
            </a:ext>
          </a:extLst>
        </xdr:cNvPr>
        <xdr:cNvSpPr txBox="1"/>
      </xdr:nvSpPr>
      <xdr:spPr>
        <a:xfrm>
          <a:off x="7534275"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272" name="テキスト ボックス 271">
          <a:extLst>
            <a:ext uri="{FF2B5EF4-FFF2-40B4-BE49-F238E27FC236}">
              <a16:creationId xmlns:a16="http://schemas.microsoft.com/office/drawing/2014/main" id="{7B501763-4BD2-412D-B350-DED592E7B6A1}"/>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357</xdr:row>
      <xdr:rowOff>0</xdr:rowOff>
    </xdr:from>
    <xdr:ext cx="184731" cy="264560"/>
    <xdr:sp macro="" textlink="">
      <xdr:nvSpPr>
        <xdr:cNvPr id="273" name="テキスト ボックス 272">
          <a:extLst>
            <a:ext uri="{FF2B5EF4-FFF2-40B4-BE49-F238E27FC236}">
              <a16:creationId xmlns:a16="http://schemas.microsoft.com/office/drawing/2014/main" id="{C0C4480D-1041-47E3-A121-8B5E654C7B1B}"/>
            </a:ext>
          </a:extLst>
        </xdr:cNvPr>
        <xdr:cNvSpPr txBox="1"/>
      </xdr:nvSpPr>
      <xdr:spPr>
        <a:xfrm>
          <a:off x="7534275"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274" name="テキスト ボックス 273">
          <a:extLst>
            <a:ext uri="{FF2B5EF4-FFF2-40B4-BE49-F238E27FC236}">
              <a16:creationId xmlns:a16="http://schemas.microsoft.com/office/drawing/2014/main" id="{E14BABA8-5D32-4A30-8A85-F05050C778D5}"/>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374</xdr:row>
      <xdr:rowOff>0</xdr:rowOff>
    </xdr:from>
    <xdr:ext cx="184731" cy="264560"/>
    <xdr:sp macro="" textlink="">
      <xdr:nvSpPr>
        <xdr:cNvPr id="275" name="テキスト ボックス 274">
          <a:extLst>
            <a:ext uri="{FF2B5EF4-FFF2-40B4-BE49-F238E27FC236}">
              <a16:creationId xmlns:a16="http://schemas.microsoft.com/office/drawing/2014/main" id="{3D51B3D3-2CB1-4493-B204-61535EA131D3}"/>
            </a:ext>
          </a:extLst>
        </xdr:cNvPr>
        <xdr:cNvSpPr txBox="1"/>
      </xdr:nvSpPr>
      <xdr:spPr>
        <a:xfrm>
          <a:off x="7534275"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276" name="テキスト ボックス 275">
          <a:extLst>
            <a:ext uri="{FF2B5EF4-FFF2-40B4-BE49-F238E27FC236}">
              <a16:creationId xmlns:a16="http://schemas.microsoft.com/office/drawing/2014/main" id="{2CB28E91-ED66-4DCC-8AC5-DC10A6880A24}"/>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346</xdr:row>
      <xdr:rowOff>0</xdr:rowOff>
    </xdr:from>
    <xdr:ext cx="184731" cy="264560"/>
    <xdr:sp macro="" textlink="">
      <xdr:nvSpPr>
        <xdr:cNvPr id="277" name="テキスト ボックス 276">
          <a:extLst>
            <a:ext uri="{FF2B5EF4-FFF2-40B4-BE49-F238E27FC236}">
              <a16:creationId xmlns:a16="http://schemas.microsoft.com/office/drawing/2014/main" id="{4F8CEC53-7D74-4D98-A6E5-F829942BE3B2}"/>
            </a:ext>
          </a:extLst>
        </xdr:cNvPr>
        <xdr:cNvSpPr txBox="1"/>
      </xdr:nvSpPr>
      <xdr:spPr>
        <a:xfrm>
          <a:off x="7534275"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278" name="テキスト ボックス 277">
          <a:extLst>
            <a:ext uri="{FF2B5EF4-FFF2-40B4-BE49-F238E27FC236}">
              <a16:creationId xmlns:a16="http://schemas.microsoft.com/office/drawing/2014/main" id="{BEC5B4FC-F7F4-465D-80AD-3D1818D3ABDE}"/>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258</xdr:row>
      <xdr:rowOff>0</xdr:rowOff>
    </xdr:from>
    <xdr:ext cx="184731" cy="264560"/>
    <xdr:sp macro="" textlink="">
      <xdr:nvSpPr>
        <xdr:cNvPr id="279" name="テキスト ボックス 278">
          <a:extLst>
            <a:ext uri="{FF2B5EF4-FFF2-40B4-BE49-F238E27FC236}">
              <a16:creationId xmlns:a16="http://schemas.microsoft.com/office/drawing/2014/main" id="{96F64AB6-71AC-454B-95F6-346255B54ADE}"/>
            </a:ext>
          </a:extLst>
        </xdr:cNvPr>
        <xdr:cNvSpPr txBox="1"/>
      </xdr:nvSpPr>
      <xdr:spPr>
        <a:xfrm>
          <a:off x="7534275"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280" name="テキスト ボックス 279">
          <a:extLst>
            <a:ext uri="{FF2B5EF4-FFF2-40B4-BE49-F238E27FC236}">
              <a16:creationId xmlns:a16="http://schemas.microsoft.com/office/drawing/2014/main" id="{6A9ED26D-3004-4393-AB36-B8C845EEF908}"/>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290</xdr:row>
      <xdr:rowOff>0</xdr:rowOff>
    </xdr:from>
    <xdr:ext cx="184731" cy="264560"/>
    <xdr:sp macro="" textlink="">
      <xdr:nvSpPr>
        <xdr:cNvPr id="281" name="テキスト ボックス 280">
          <a:extLst>
            <a:ext uri="{FF2B5EF4-FFF2-40B4-BE49-F238E27FC236}">
              <a16:creationId xmlns:a16="http://schemas.microsoft.com/office/drawing/2014/main" id="{A2FE6B16-3CE9-4F65-8136-D83B9AAA59C6}"/>
            </a:ext>
          </a:extLst>
        </xdr:cNvPr>
        <xdr:cNvSpPr txBox="1"/>
      </xdr:nvSpPr>
      <xdr:spPr>
        <a:xfrm>
          <a:off x="7534275"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282" name="テキスト ボックス 281">
          <a:extLst>
            <a:ext uri="{FF2B5EF4-FFF2-40B4-BE49-F238E27FC236}">
              <a16:creationId xmlns:a16="http://schemas.microsoft.com/office/drawing/2014/main" id="{A7577B7F-5A3A-42C3-A9D6-C54AF80CF9A8}"/>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298</xdr:row>
      <xdr:rowOff>0</xdr:rowOff>
    </xdr:from>
    <xdr:ext cx="184731" cy="264560"/>
    <xdr:sp macro="" textlink="">
      <xdr:nvSpPr>
        <xdr:cNvPr id="283" name="テキスト ボックス 282">
          <a:extLst>
            <a:ext uri="{FF2B5EF4-FFF2-40B4-BE49-F238E27FC236}">
              <a16:creationId xmlns:a16="http://schemas.microsoft.com/office/drawing/2014/main" id="{2FE9B522-FF9B-480A-A90B-AAE9E9BD1358}"/>
            </a:ext>
          </a:extLst>
        </xdr:cNvPr>
        <xdr:cNvSpPr txBox="1"/>
      </xdr:nvSpPr>
      <xdr:spPr>
        <a:xfrm>
          <a:off x="7534275"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284" name="テキスト ボックス 283">
          <a:extLst>
            <a:ext uri="{FF2B5EF4-FFF2-40B4-BE49-F238E27FC236}">
              <a16:creationId xmlns:a16="http://schemas.microsoft.com/office/drawing/2014/main" id="{82BF691E-FC02-47CE-B943-EAF1FF0D2351}"/>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294</xdr:row>
      <xdr:rowOff>0</xdr:rowOff>
    </xdr:from>
    <xdr:ext cx="184731" cy="264560"/>
    <xdr:sp macro="" textlink="">
      <xdr:nvSpPr>
        <xdr:cNvPr id="285" name="テキスト ボックス 284">
          <a:extLst>
            <a:ext uri="{FF2B5EF4-FFF2-40B4-BE49-F238E27FC236}">
              <a16:creationId xmlns:a16="http://schemas.microsoft.com/office/drawing/2014/main" id="{390E3290-EA0A-476F-87B1-D9F0C0F00F6C}"/>
            </a:ext>
          </a:extLst>
        </xdr:cNvPr>
        <xdr:cNvSpPr txBox="1"/>
      </xdr:nvSpPr>
      <xdr:spPr>
        <a:xfrm>
          <a:off x="7534275"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286" name="テキスト ボックス 285">
          <a:extLst>
            <a:ext uri="{FF2B5EF4-FFF2-40B4-BE49-F238E27FC236}">
              <a16:creationId xmlns:a16="http://schemas.microsoft.com/office/drawing/2014/main" id="{4E7492FC-AF25-465D-A48D-9D56E99E2C9E}"/>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275</xdr:row>
      <xdr:rowOff>0</xdr:rowOff>
    </xdr:from>
    <xdr:ext cx="184731" cy="264560"/>
    <xdr:sp macro="" textlink="">
      <xdr:nvSpPr>
        <xdr:cNvPr id="287" name="テキスト ボックス 286">
          <a:extLst>
            <a:ext uri="{FF2B5EF4-FFF2-40B4-BE49-F238E27FC236}">
              <a16:creationId xmlns:a16="http://schemas.microsoft.com/office/drawing/2014/main" id="{4C80DD4A-1AEC-41B8-A213-79FC405DD7AD}"/>
            </a:ext>
          </a:extLst>
        </xdr:cNvPr>
        <xdr:cNvSpPr txBox="1"/>
      </xdr:nvSpPr>
      <xdr:spPr>
        <a:xfrm>
          <a:off x="7534275"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288" name="テキスト ボックス 287">
          <a:extLst>
            <a:ext uri="{FF2B5EF4-FFF2-40B4-BE49-F238E27FC236}">
              <a16:creationId xmlns:a16="http://schemas.microsoft.com/office/drawing/2014/main" id="{C0F570F8-348E-4CD6-9129-83D5FD7E8CBF}"/>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3</xdr:col>
      <xdr:colOff>0</xdr:colOff>
      <xdr:row>295</xdr:row>
      <xdr:rowOff>0</xdr:rowOff>
    </xdr:from>
    <xdr:ext cx="184731" cy="264560"/>
    <xdr:sp macro="" textlink="">
      <xdr:nvSpPr>
        <xdr:cNvPr id="289" name="テキスト ボックス 288">
          <a:extLst>
            <a:ext uri="{FF2B5EF4-FFF2-40B4-BE49-F238E27FC236}">
              <a16:creationId xmlns:a16="http://schemas.microsoft.com/office/drawing/2014/main" id="{901FA253-C119-445B-9AAE-AA3420596F1D}"/>
            </a:ext>
          </a:extLst>
        </xdr:cNvPr>
        <xdr:cNvSpPr txBox="1"/>
      </xdr:nvSpPr>
      <xdr:spPr>
        <a:xfrm>
          <a:off x="7534275"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290" name="テキスト ボックス 289">
          <a:extLst>
            <a:ext uri="{FF2B5EF4-FFF2-40B4-BE49-F238E27FC236}">
              <a16:creationId xmlns:a16="http://schemas.microsoft.com/office/drawing/2014/main" id="{D1AD225A-68A5-4997-B1F6-F71860AC0F81}"/>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xdr:row>
      <xdr:rowOff>0</xdr:rowOff>
    </xdr:from>
    <xdr:ext cx="184731" cy="264560"/>
    <xdr:sp macro="" textlink="">
      <xdr:nvSpPr>
        <xdr:cNvPr id="291" name="テキスト ボックス 290">
          <a:extLst>
            <a:ext uri="{FF2B5EF4-FFF2-40B4-BE49-F238E27FC236}">
              <a16:creationId xmlns:a16="http://schemas.microsoft.com/office/drawing/2014/main" id="{7126A3B2-B893-4C83-8CB0-7C8B72CD06E8}"/>
            </a:ext>
          </a:extLst>
        </xdr:cNvPr>
        <xdr:cNvSpPr txBox="1"/>
      </xdr:nvSpPr>
      <xdr:spPr>
        <a:xfrm>
          <a:off x="15068550" y="80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292" name="テキスト ボックス 291">
          <a:extLst>
            <a:ext uri="{FF2B5EF4-FFF2-40B4-BE49-F238E27FC236}">
              <a16:creationId xmlns:a16="http://schemas.microsoft.com/office/drawing/2014/main" id="{C8E743E4-38A4-4FCB-97F8-064D2C97BE2F}"/>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966</xdr:row>
      <xdr:rowOff>0</xdr:rowOff>
    </xdr:from>
    <xdr:ext cx="184731" cy="264560"/>
    <xdr:sp macro="" textlink="">
      <xdr:nvSpPr>
        <xdr:cNvPr id="293" name="テキスト ボックス 292">
          <a:extLst>
            <a:ext uri="{FF2B5EF4-FFF2-40B4-BE49-F238E27FC236}">
              <a16:creationId xmlns:a16="http://schemas.microsoft.com/office/drawing/2014/main" id="{C1157E92-79ED-45FE-B4EB-30F28CF17675}"/>
            </a:ext>
          </a:extLst>
        </xdr:cNvPr>
        <xdr:cNvSpPr txBox="1"/>
      </xdr:nvSpPr>
      <xdr:spPr>
        <a:xfrm>
          <a:off x="15068550" y="1932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294" name="テキスト ボックス 293">
          <a:extLst>
            <a:ext uri="{FF2B5EF4-FFF2-40B4-BE49-F238E27FC236}">
              <a16:creationId xmlns:a16="http://schemas.microsoft.com/office/drawing/2014/main" id="{681072D0-F70B-40B7-92B3-599E90CA22A5}"/>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971</xdr:row>
      <xdr:rowOff>0</xdr:rowOff>
    </xdr:from>
    <xdr:ext cx="184731" cy="264560"/>
    <xdr:sp macro="" textlink="">
      <xdr:nvSpPr>
        <xdr:cNvPr id="295" name="テキスト ボックス 294">
          <a:extLst>
            <a:ext uri="{FF2B5EF4-FFF2-40B4-BE49-F238E27FC236}">
              <a16:creationId xmlns:a16="http://schemas.microsoft.com/office/drawing/2014/main" id="{A63F0A50-19E2-4A51-BC30-28F8ECF03E3A}"/>
            </a:ext>
          </a:extLst>
        </xdr:cNvPr>
        <xdr:cNvSpPr txBox="1"/>
      </xdr:nvSpPr>
      <xdr:spPr>
        <a:xfrm>
          <a:off x="15068550" y="19423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296" name="テキスト ボックス 295">
          <a:extLst>
            <a:ext uri="{FF2B5EF4-FFF2-40B4-BE49-F238E27FC236}">
              <a16:creationId xmlns:a16="http://schemas.microsoft.com/office/drawing/2014/main" id="{86FD8CB5-4BFD-4C8B-8A3E-0FF046B0B8F9}"/>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978</xdr:row>
      <xdr:rowOff>0</xdr:rowOff>
    </xdr:from>
    <xdr:ext cx="184731" cy="264560"/>
    <xdr:sp macro="" textlink="">
      <xdr:nvSpPr>
        <xdr:cNvPr id="297" name="テキスト ボックス 296">
          <a:extLst>
            <a:ext uri="{FF2B5EF4-FFF2-40B4-BE49-F238E27FC236}">
              <a16:creationId xmlns:a16="http://schemas.microsoft.com/office/drawing/2014/main" id="{B171F61B-B7D3-46C0-87D6-95C913EE4CFC}"/>
            </a:ext>
          </a:extLst>
        </xdr:cNvPr>
        <xdr:cNvSpPr txBox="1"/>
      </xdr:nvSpPr>
      <xdr:spPr>
        <a:xfrm>
          <a:off x="15068550" y="1956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298" name="テキスト ボックス 297">
          <a:extLst>
            <a:ext uri="{FF2B5EF4-FFF2-40B4-BE49-F238E27FC236}">
              <a16:creationId xmlns:a16="http://schemas.microsoft.com/office/drawing/2014/main" id="{5BD0325F-CD65-45DE-8843-080E02C83D49}"/>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1001</xdr:row>
      <xdr:rowOff>0</xdr:rowOff>
    </xdr:from>
    <xdr:ext cx="184731" cy="264560"/>
    <xdr:sp macro="" textlink="">
      <xdr:nvSpPr>
        <xdr:cNvPr id="299" name="テキスト ボックス 298">
          <a:extLst>
            <a:ext uri="{FF2B5EF4-FFF2-40B4-BE49-F238E27FC236}">
              <a16:creationId xmlns:a16="http://schemas.microsoft.com/office/drawing/2014/main" id="{A6845294-409E-4807-865F-F0AB38AF9E8F}"/>
            </a:ext>
          </a:extLst>
        </xdr:cNvPr>
        <xdr:cNvSpPr txBox="1"/>
      </xdr:nvSpPr>
      <xdr:spPr>
        <a:xfrm>
          <a:off x="15068550" y="20023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300" name="テキスト ボックス 299">
          <a:extLst>
            <a:ext uri="{FF2B5EF4-FFF2-40B4-BE49-F238E27FC236}">
              <a16:creationId xmlns:a16="http://schemas.microsoft.com/office/drawing/2014/main" id="{2328FAA6-6B24-4315-9118-503291D97091}"/>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1030</xdr:row>
      <xdr:rowOff>0</xdr:rowOff>
    </xdr:from>
    <xdr:ext cx="184731" cy="264560"/>
    <xdr:sp macro="" textlink="">
      <xdr:nvSpPr>
        <xdr:cNvPr id="301" name="テキスト ボックス 300">
          <a:extLst>
            <a:ext uri="{FF2B5EF4-FFF2-40B4-BE49-F238E27FC236}">
              <a16:creationId xmlns:a16="http://schemas.microsoft.com/office/drawing/2014/main" id="{D7A14E4F-F7AA-450F-A687-2818C3EDB899}"/>
            </a:ext>
          </a:extLst>
        </xdr:cNvPr>
        <xdr:cNvSpPr txBox="1"/>
      </xdr:nvSpPr>
      <xdr:spPr>
        <a:xfrm>
          <a:off x="15068550" y="2060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302" name="テキスト ボックス 301">
          <a:extLst>
            <a:ext uri="{FF2B5EF4-FFF2-40B4-BE49-F238E27FC236}">
              <a16:creationId xmlns:a16="http://schemas.microsoft.com/office/drawing/2014/main" id="{2F7FCB3A-C5DF-42F7-98B0-299BE330152A}"/>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240</xdr:row>
      <xdr:rowOff>0</xdr:rowOff>
    </xdr:from>
    <xdr:ext cx="184731" cy="264560"/>
    <xdr:sp macro="" textlink="">
      <xdr:nvSpPr>
        <xdr:cNvPr id="303" name="テキスト ボックス 302">
          <a:extLst>
            <a:ext uri="{FF2B5EF4-FFF2-40B4-BE49-F238E27FC236}">
              <a16:creationId xmlns:a16="http://schemas.microsoft.com/office/drawing/2014/main" id="{B2F6D2C2-3283-4097-AC8F-B712B180C124}"/>
            </a:ext>
          </a:extLst>
        </xdr:cNvPr>
        <xdr:cNvSpPr txBox="1"/>
      </xdr:nvSpPr>
      <xdr:spPr>
        <a:xfrm>
          <a:off x="15068550" y="4801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304" name="テキスト ボックス 303">
          <a:extLst>
            <a:ext uri="{FF2B5EF4-FFF2-40B4-BE49-F238E27FC236}">
              <a16:creationId xmlns:a16="http://schemas.microsoft.com/office/drawing/2014/main" id="{69BE5857-7BE6-42CC-B52C-E52C301EE6F2}"/>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311</xdr:row>
      <xdr:rowOff>0</xdr:rowOff>
    </xdr:from>
    <xdr:ext cx="184731" cy="264560"/>
    <xdr:sp macro="" textlink="">
      <xdr:nvSpPr>
        <xdr:cNvPr id="305" name="テキスト ボックス 304">
          <a:extLst>
            <a:ext uri="{FF2B5EF4-FFF2-40B4-BE49-F238E27FC236}">
              <a16:creationId xmlns:a16="http://schemas.microsoft.com/office/drawing/2014/main" id="{E892CAA9-8A77-4844-9D42-33E2915CE2FB}"/>
            </a:ext>
          </a:extLst>
        </xdr:cNvPr>
        <xdr:cNvSpPr txBox="1"/>
      </xdr:nvSpPr>
      <xdr:spPr>
        <a:xfrm>
          <a:off x="15068550" y="6221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306" name="テキスト ボックス 305">
          <a:extLst>
            <a:ext uri="{FF2B5EF4-FFF2-40B4-BE49-F238E27FC236}">
              <a16:creationId xmlns:a16="http://schemas.microsoft.com/office/drawing/2014/main" id="{3AD60377-DC2D-4807-967E-C2A7DE614321}"/>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40</xdr:row>
      <xdr:rowOff>0</xdr:rowOff>
    </xdr:from>
    <xdr:ext cx="184731" cy="264560"/>
    <xdr:sp macro="" textlink="">
      <xdr:nvSpPr>
        <xdr:cNvPr id="307" name="テキスト ボックス 306">
          <a:extLst>
            <a:ext uri="{FF2B5EF4-FFF2-40B4-BE49-F238E27FC236}">
              <a16:creationId xmlns:a16="http://schemas.microsoft.com/office/drawing/2014/main" id="{3CBACAB9-0939-49F3-A3FA-BE1AC7EE7DBA}"/>
            </a:ext>
          </a:extLst>
        </xdr:cNvPr>
        <xdr:cNvSpPr txBox="1"/>
      </xdr:nvSpPr>
      <xdr:spPr>
        <a:xfrm>
          <a:off x="1506855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308" name="テキスト ボックス 307">
          <a:extLst>
            <a:ext uri="{FF2B5EF4-FFF2-40B4-BE49-F238E27FC236}">
              <a16:creationId xmlns:a16="http://schemas.microsoft.com/office/drawing/2014/main" id="{5EF7C402-FC54-4661-9A5E-9419C7814D14}"/>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69</xdr:row>
      <xdr:rowOff>0</xdr:rowOff>
    </xdr:from>
    <xdr:ext cx="184731" cy="264560"/>
    <xdr:sp macro="" textlink="">
      <xdr:nvSpPr>
        <xdr:cNvPr id="309" name="テキスト ボックス 308">
          <a:extLst>
            <a:ext uri="{FF2B5EF4-FFF2-40B4-BE49-F238E27FC236}">
              <a16:creationId xmlns:a16="http://schemas.microsoft.com/office/drawing/2014/main" id="{044F3BCD-5685-4DB9-9C41-336DB99F130B}"/>
            </a:ext>
          </a:extLst>
        </xdr:cNvPr>
        <xdr:cNvSpPr txBox="1"/>
      </xdr:nvSpPr>
      <xdr:spPr>
        <a:xfrm>
          <a:off x="150685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310" name="テキスト ボックス 309">
          <a:extLst>
            <a:ext uri="{FF2B5EF4-FFF2-40B4-BE49-F238E27FC236}">
              <a16:creationId xmlns:a16="http://schemas.microsoft.com/office/drawing/2014/main" id="{4BBFD931-01B7-4023-875A-D18D49B396A6}"/>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56</xdr:row>
      <xdr:rowOff>0</xdr:rowOff>
    </xdr:from>
    <xdr:ext cx="184731" cy="264560"/>
    <xdr:sp macro="" textlink="">
      <xdr:nvSpPr>
        <xdr:cNvPr id="311" name="テキスト ボックス 310">
          <a:extLst>
            <a:ext uri="{FF2B5EF4-FFF2-40B4-BE49-F238E27FC236}">
              <a16:creationId xmlns:a16="http://schemas.microsoft.com/office/drawing/2014/main" id="{C5BE2CB5-EC84-4BC1-B6F6-618817C2925D}"/>
            </a:ext>
          </a:extLst>
        </xdr:cNvPr>
        <xdr:cNvSpPr txBox="1"/>
      </xdr:nvSpPr>
      <xdr:spPr>
        <a:xfrm>
          <a:off x="15068550" y="1121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312" name="テキスト ボックス 311">
          <a:extLst>
            <a:ext uri="{FF2B5EF4-FFF2-40B4-BE49-F238E27FC236}">
              <a16:creationId xmlns:a16="http://schemas.microsoft.com/office/drawing/2014/main" id="{541555EA-F95A-4045-96A5-66E9B142EF1A}"/>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64</xdr:row>
      <xdr:rowOff>0</xdr:rowOff>
    </xdr:from>
    <xdr:ext cx="184731" cy="264560"/>
    <xdr:sp macro="" textlink="">
      <xdr:nvSpPr>
        <xdr:cNvPr id="313" name="テキスト ボックス 312">
          <a:extLst>
            <a:ext uri="{FF2B5EF4-FFF2-40B4-BE49-F238E27FC236}">
              <a16:creationId xmlns:a16="http://schemas.microsoft.com/office/drawing/2014/main" id="{191744F6-35C3-4514-86B0-F4E427A1380C}"/>
            </a:ext>
          </a:extLst>
        </xdr:cNvPr>
        <xdr:cNvSpPr txBox="1"/>
      </xdr:nvSpPr>
      <xdr:spPr>
        <a:xfrm>
          <a:off x="15068550" y="128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314" name="テキスト ボックス 313">
          <a:extLst>
            <a:ext uri="{FF2B5EF4-FFF2-40B4-BE49-F238E27FC236}">
              <a16:creationId xmlns:a16="http://schemas.microsoft.com/office/drawing/2014/main" id="{90FFC8BB-ED33-41F6-8904-6AD8D7A1D8C3}"/>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54</xdr:row>
      <xdr:rowOff>0</xdr:rowOff>
    </xdr:from>
    <xdr:ext cx="184731" cy="264560"/>
    <xdr:sp macro="" textlink="">
      <xdr:nvSpPr>
        <xdr:cNvPr id="315" name="テキスト ボックス 314">
          <a:extLst>
            <a:ext uri="{FF2B5EF4-FFF2-40B4-BE49-F238E27FC236}">
              <a16:creationId xmlns:a16="http://schemas.microsoft.com/office/drawing/2014/main" id="{5C8FF41A-3E74-40F2-9BB9-66E28F5A59F2}"/>
            </a:ext>
          </a:extLst>
        </xdr:cNvPr>
        <xdr:cNvSpPr txBox="1"/>
      </xdr:nvSpPr>
      <xdr:spPr>
        <a:xfrm>
          <a:off x="15068550" y="1081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316" name="テキスト ボックス 315">
          <a:extLst>
            <a:ext uri="{FF2B5EF4-FFF2-40B4-BE49-F238E27FC236}">
              <a16:creationId xmlns:a16="http://schemas.microsoft.com/office/drawing/2014/main" id="{CD0A9ACB-804B-4EE0-879A-8D0C046E8C21}"/>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77</xdr:row>
      <xdr:rowOff>0</xdr:rowOff>
    </xdr:from>
    <xdr:ext cx="184731" cy="264560"/>
    <xdr:sp macro="" textlink="">
      <xdr:nvSpPr>
        <xdr:cNvPr id="317" name="テキスト ボックス 316">
          <a:extLst>
            <a:ext uri="{FF2B5EF4-FFF2-40B4-BE49-F238E27FC236}">
              <a16:creationId xmlns:a16="http://schemas.microsoft.com/office/drawing/2014/main" id="{D71B05E8-6DBD-4200-9EF9-3F92B8F5FAC9}"/>
            </a:ext>
          </a:extLst>
        </xdr:cNvPr>
        <xdr:cNvSpPr txBox="1"/>
      </xdr:nvSpPr>
      <xdr:spPr>
        <a:xfrm>
          <a:off x="15068550" y="154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318" name="テキスト ボックス 317">
          <a:extLst>
            <a:ext uri="{FF2B5EF4-FFF2-40B4-BE49-F238E27FC236}">
              <a16:creationId xmlns:a16="http://schemas.microsoft.com/office/drawing/2014/main" id="{95E54A8C-3BE8-43D1-ABB2-CE63CBCE2399}"/>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79</xdr:row>
      <xdr:rowOff>0</xdr:rowOff>
    </xdr:from>
    <xdr:ext cx="184731" cy="264560"/>
    <xdr:sp macro="" textlink="">
      <xdr:nvSpPr>
        <xdr:cNvPr id="319" name="テキスト ボックス 318">
          <a:extLst>
            <a:ext uri="{FF2B5EF4-FFF2-40B4-BE49-F238E27FC236}">
              <a16:creationId xmlns:a16="http://schemas.microsoft.com/office/drawing/2014/main" id="{E2D9F872-1F75-40EA-BC3E-75D7A2B22A1F}"/>
            </a:ext>
          </a:extLst>
        </xdr:cNvPr>
        <xdr:cNvSpPr txBox="1"/>
      </xdr:nvSpPr>
      <xdr:spPr>
        <a:xfrm>
          <a:off x="15068550" y="1581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320" name="テキスト ボックス 319">
          <a:extLst>
            <a:ext uri="{FF2B5EF4-FFF2-40B4-BE49-F238E27FC236}">
              <a16:creationId xmlns:a16="http://schemas.microsoft.com/office/drawing/2014/main" id="{7FCCB4E3-3C58-4D3A-AE27-11A6D3E195AE}"/>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99</xdr:row>
      <xdr:rowOff>0</xdr:rowOff>
    </xdr:from>
    <xdr:ext cx="184731" cy="264560"/>
    <xdr:sp macro="" textlink="">
      <xdr:nvSpPr>
        <xdr:cNvPr id="321" name="テキスト ボックス 320">
          <a:extLst>
            <a:ext uri="{FF2B5EF4-FFF2-40B4-BE49-F238E27FC236}">
              <a16:creationId xmlns:a16="http://schemas.microsoft.com/office/drawing/2014/main" id="{3CECE8CE-1889-4EC3-97B5-8A279405069C}"/>
            </a:ext>
          </a:extLst>
        </xdr:cNvPr>
        <xdr:cNvSpPr txBox="1"/>
      </xdr:nvSpPr>
      <xdr:spPr>
        <a:xfrm>
          <a:off x="15068550" y="1981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322" name="テキスト ボックス 321">
          <a:extLst>
            <a:ext uri="{FF2B5EF4-FFF2-40B4-BE49-F238E27FC236}">
              <a16:creationId xmlns:a16="http://schemas.microsoft.com/office/drawing/2014/main" id="{46DAE029-F346-4C32-8F2F-E6A878D5DB3A}"/>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101</xdr:row>
      <xdr:rowOff>0</xdr:rowOff>
    </xdr:from>
    <xdr:ext cx="184731" cy="264560"/>
    <xdr:sp macro="" textlink="">
      <xdr:nvSpPr>
        <xdr:cNvPr id="323" name="テキスト ボックス 322">
          <a:extLst>
            <a:ext uri="{FF2B5EF4-FFF2-40B4-BE49-F238E27FC236}">
              <a16:creationId xmlns:a16="http://schemas.microsoft.com/office/drawing/2014/main" id="{6F41D1E2-D49A-40DF-BB60-A652BEB6100C}"/>
            </a:ext>
          </a:extLst>
        </xdr:cNvPr>
        <xdr:cNvSpPr txBox="1"/>
      </xdr:nvSpPr>
      <xdr:spPr>
        <a:xfrm>
          <a:off x="15068550" y="2021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324" name="テキスト ボックス 323">
          <a:extLst>
            <a:ext uri="{FF2B5EF4-FFF2-40B4-BE49-F238E27FC236}">
              <a16:creationId xmlns:a16="http://schemas.microsoft.com/office/drawing/2014/main" id="{BEC7AA18-21B2-41B8-8572-F07D36479401}"/>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103</xdr:row>
      <xdr:rowOff>0</xdr:rowOff>
    </xdr:from>
    <xdr:ext cx="184731" cy="264560"/>
    <xdr:sp macro="" textlink="">
      <xdr:nvSpPr>
        <xdr:cNvPr id="325" name="テキスト ボックス 324">
          <a:extLst>
            <a:ext uri="{FF2B5EF4-FFF2-40B4-BE49-F238E27FC236}">
              <a16:creationId xmlns:a16="http://schemas.microsoft.com/office/drawing/2014/main" id="{E9915695-A36A-4705-A6F3-0C4E1764DE83}"/>
            </a:ext>
          </a:extLst>
        </xdr:cNvPr>
        <xdr:cNvSpPr txBox="1"/>
      </xdr:nvSpPr>
      <xdr:spPr>
        <a:xfrm>
          <a:off x="15068550" y="2061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326" name="テキスト ボックス 325">
          <a:extLst>
            <a:ext uri="{FF2B5EF4-FFF2-40B4-BE49-F238E27FC236}">
              <a16:creationId xmlns:a16="http://schemas.microsoft.com/office/drawing/2014/main" id="{46571BD5-3AC9-426B-811B-72499F01E7C0}"/>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120</xdr:row>
      <xdr:rowOff>0</xdr:rowOff>
    </xdr:from>
    <xdr:ext cx="184731" cy="264560"/>
    <xdr:sp macro="" textlink="">
      <xdr:nvSpPr>
        <xdr:cNvPr id="327" name="テキスト ボックス 326">
          <a:extLst>
            <a:ext uri="{FF2B5EF4-FFF2-40B4-BE49-F238E27FC236}">
              <a16:creationId xmlns:a16="http://schemas.microsoft.com/office/drawing/2014/main" id="{C2E9D53D-C652-45FB-850A-0049FDB7BC30}"/>
            </a:ext>
          </a:extLst>
        </xdr:cNvPr>
        <xdr:cNvSpPr txBox="1"/>
      </xdr:nvSpPr>
      <xdr:spPr>
        <a:xfrm>
          <a:off x="15068550" y="240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328" name="テキスト ボックス 327">
          <a:extLst>
            <a:ext uri="{FF2B5EF4-FFF2-40B4-BE49-F238E27FC236}">
              <a16:creationId xmlns:a16="http://schemas.microsoft.com/office/drawing/2014/main" id="{2011AAB0-E6F9-4DE8-BEED-E054FBFCFC9A}"/>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128</xdr:row>
      <xdr:rowOff>0</xdr:rowOff>
    </xdr:from>
    <xdr:ext cx="184731" cy="264560"/>
    <xdr:sp macro="" textlink="">
      <xdr:nvSpPr>
        <xdr:cNvPr id="329" name="テキスト ボックス 328">
          <a:extLst>
            <a:ext uri="{FF2B5EF4-FFF2-40B4-BE49-F238E27FC236}">
              <a16:creationId xmlns:a16="http://schemas.microsoft.com/office/drawing/2014/main" id="{8D328C38-F96E-4B95-9A51-D1027BE1A53C}"/>
            </a:ext>
          </a:extLst>
        </xdr:cNvPr>
        <xdr:cNvSpPr txBox="1"/>
      </xdr:nvSpPr>
      <xdr:spPr>
        <a:xfrm>
          <a:off x="15068550" y="256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330" name="テキスト ボックス 329">
          <a:extLst>
            <a:ext uri="{FF2B5EF4-FFF2-40B4-BE49-F238E27FC236}">
              <a16:creationId xmlns:a16="http://schemas.microsoft.com/office/drawing/2014/main" id="{88D878A0-1D18-4B73-B24F-349AF1016395}"/>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115</xdr:row>
      <xdr:rowOff>0</xdr:rowOff>
    </xdr:from>
    <xdr:ext cx="184731" cy="264560"/>
    <xdr:sp macro="" textlink="">
      <xdr:nvSpPr>
        <xdr:cNvPr id="331" name="テキスト ボックス 330">
          <a:extLst>
            <a:ext uri="{FF2B5EF4-FFF2-40B4-BE49-F238E27FC236}">
              <a16:creationId xmlns:a16="http://schemas.microsoft.com/office/drawing/2014/main" id="{3FEDD774-048F-433B-905E-90D2E710548D}"/>
            </a:ext>
          </a:extLst>
        </xdr:cNvPr>
        <xdr:cNvSpPr txBox="1"/>
      </xdr:nvSpPr>
      <xdr:spPr>
        <a:xfrm>
          <a:off x="15068550" y="2301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332" name="テキスト ボックス 331">
          <a:extLst>
            <a:ext uri="{FF2B5EF4-FFF2-40B4-BE49-F238E27FC236}">
              <a16:creationId xmlns:a16="http://schemas.microsoft.com/office/drawing/2014/main" id="{F8B5FEB3-511D-4712-A03B-D59E1CC9E5CC}"/>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153</xdr:row>
      <xdr:rowOff>0</xdr:rowOff>
    </xdr:from>
    <xdr:ext cx="184731" cy="264560"/>
    <xdr:sp macro="" textlink="">
      <xdr:nvSpPr>
        <xdr:cNvPr id="333" name="テキスト ボックス 332">
          <a:extLst>
            <a:ext uri="{FF2B5EF4-FFF2-40B4-BE49-F238E27FC236}">
              <a16:creationId xmlns:a16="http://schemas.microsoft.com/office/drawing/2014/main" id="{B00BEC6E-B7BE-4640-8604-7A9C93B33015}"/>
            </a:ext>
          </a:extLst>
        </xdr:cNvPr>
        <xdr:cNvSpPr txBox="1"/>
      </xdr:nvSpPr>
      <xdr:spPr>
        <a:xfrm>
          <a:off x="15068550" y="306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334" name="テキスト ボックス 333">
          <a:extLst>
            <a:ext uri="{FF2B5EF4-FFF2-40B4-BE49-F238E27FC236}">
              <a16:creationId xmlns:a16="http://schemas.microsoft.com/office/drawing/2014/main" id="{765C1C31-4772-47FE-A488-E580C79694AF}"/>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158</xdr:row>
      <xdr:rowOff>0</xdr:rowOff>
    </xdr:from>
    <xdr:ext cx="184731" cy="264560"/>
    <xdr:sp macro="" textlink="">
      <xdr:nvSpPr>
        <xdr:cNvPr id="335" name="テキスト ボックス 334">
          <a:extLst>
            <a:ext uri="{FF2B5EF4-FFF2-40B4-BE49-F238E27FC236}">
              <a16:creationId xmlns:a16="http://schemas.microsoft.com/office/drawing/2014/main" id="{56B078FC-1902-4E64-B875-2E2875393941}"/>
            </a:ext>
          </a:extLst>
        </xdr:cNvPr>
        <xdr:cNvSpPr txBox="1"/>
      </xdr:nvSpPr>
      <xdr:spPr>
        <a:xfrm>
          <a:off x="15068550" y="3161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336" name="テキスト ボックス 335">
          <a:extLst>
            <a:ext uri="{FF2B5EF4-FFF2-40B4-BE49-F238E27FC236}">
              <a16:creationId xmlns:a16="http://schemas.microsoft.com/office/drawing/2014/main" id="{BDBF8820-33A8-445E-93A4-6A2CDBE7781C}"/>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163</xdr:row>
      <xdr:rowOff>0</xdr:rowOff>
    </xdr:from>
    <xdr:ext cx="184731" cy="264560"/>
    <xdr:sp macro="" textlink="">
      <xdr:nvSpPr>
        <xdr:cNvPr id="337" name="テキスト ボックス 336">
          <a:extLst>
            <a:ext uri="{FF2B5EF4-FFF2-40B4-BE49-F238E27FC236}">
              <a16:creationId xmlns:a16="http://schemas.microsoft.com/office/drawing/2014/main" id="{830819D6-24E1-418B-913B-E65669795DE2}"/>
            </a:ext>
          </a:extLst>
        </xdr:cNvPr>
        <xdr:cNvSpPr txBox="1"/>
      </xdr:nvSpPr>
      <xdr:spPr>
        <a:xfrm>
          <a:off x="15068550" y="3261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338" name="テキスト ボックス 337">
          <a:extLst>
            <a:ext uri="{FF2B5EF4-FFF2-40B4-BE49-F238E27FC236}">
              <a16:creationId xmlns:a16="http://schemas.microsoft.com/office/drawing/2014/main" id="{B2CBBCED-CE93-4497-9D10-C26B0B2BDAA8}"/>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177</xdr:row>
      <xdr:rowOff>0</xdr:rowOff>
    </xdr:from>
    <xdr:ext cx="184731" cy="264560"/>
    <xdr:sp macro="" textlink="">
      <xdr:nvSpPr>
        <xdr:cNvPr id="339" name="テキスト ボックス 338">
          <a:extLst>
            <a:ext uri="{FF2B5EF4-FFF2-40B4-BE49-F238E27FC236}">
              <a16:creationId xmlns:a16="http://schemas.microsoft.com/office/drawing/2014/main" id="{E00C273F-3F43-44B2-A4BA-342CE9C8CDDC}"/>
            </a:ext>
          </a:extLst>
        </xdr:cNvPr>
        <xdr:cNvSpPr txBox="1"/>
      </xdr:nvSpPr>
      <xdr:spPr>
        <a:xfrm>
          <a:off x="15068550" y="354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340" name="テキスト ボックス 339">
          <a:extLst>
            <a:ext uri="{FF2B5EF4-FFF2-40B4-BE49-F238E27FC236}">
              <a16:creationId xmlns:a16="http://schemas.microsoft.com/office/drawing/2014/main" id="{D40D2FCB-9159-4B33-9565-4F532D013C67}"/>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182</xdr:row>
      <xdr:rowOff>0</xdr:rowOff>
    </xdr:from>
    <xdr:ext cx="184731" cy="264560"/>
    <xdr:sp macro="" textlink="">
      <xdr:nvSpPr>
        <xdr:cNvPr id="341" name="テキスト ボックス 340">
          <a:extLst>
            <a:ext uri="{FF2B5EF4-FFF2-40B4-BE49-F238E27FC236}">
              <a16:creationId xmlns:a16="http://schemas.microsoft.com/office/drawing/2014/main" id="{BF48A11E-C61D-4262-87B7-3BF0B557F8E4}"/>
            </a:ext>
          </a:extLst>
        </xdr:cNvPr>
        <xdr:cNvSpPr txBox="1"/>
      </xdr:nvSpPr>
      <xdr:spPr>
        <a:xfrm>
          <a:off x="15068550" y="3641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342" name="テキスト ボックス 341">
          <a:extLst>
            <a:ext uri="{FF2B5EF4-FFF2-40B4-BE49-F238E27FC236}">
              <a16:creationId xmlns:a16="http://schemas.microsoft.com/office/drawing/2014/main" id="{1DCD0ACA-F6A6-41CB-89FD-E17C15E18C42}"/>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220</xdr:row>
      <xdr:rowOff>0</xdr:rowOff>
    </xdr:from>
    <xdr:ext cx="184731" cy="264560"/>
    <xdr:sp macro="" textlink="">
      <xdr:nvSpPr>
        <xdr:cNvPr id="343" name="テキスト ボックス 342">
          <a:extLst>
            <a:ext uri="{FF2B5EF4-FFF2-40B4-BE49-F238E27FC236}">
              <a16:creationId xmlns:a16="http://schemas.microsoft.com/office/drawing/2014/main" id="{52F21A08-F1F0-4071-A83D-A909112858C3}"/>
            </a:ext>
          </a:extLst>
        </xdr:cNvPr>
        <xdr:cNvSpPr txBox="1"/>
      </xdr:nvSpPr>
      <xdr:spPr>
        <a:xfrm>
          <a:off x="15068550" y="4401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344" name="テキスト ボックス 343">
          <a:extLst>
            <a:ext uri="{FF2B5EF4-FFF2-40B4-BE49-F238E27FC236}">
              <a16:creationId xmlns:a16="http://schemas.microsoft.com/office/drawing/2014/main" id="{54D2C9A3-D91B-4669-8C00-B25EB21F9F42}"/>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246</xdr:row>
      <xdr:rowOff>0</xdr:rowOff>
    </xdr:from>
    <xdr:ext cx="184731" cy="264560"/>
    <xdr:sp macro="" textlink="">
      <xdr:nvSpPr>
        <xdr:cNvPr id="345" name="テキスト ボックス 344">
          <a:extLst>
            <a:ext uri="{FF2B5EF4-FFF2-40B4-BE49-F238E27FC236}">
              <a16:creationId xmlns:a16="http://schemas.microsoft.com/office/drawing/2014/main" id="{991E34FE-702D-4236-9C61-2DD5AB325830}"/>
            </a:ext>
          </a:extLst>
        </xdr:cNvPr>
        <xdr:cNvSpPr txBox="1"/>
      </xdr:nvSpPr>
      <xdr:spPr>
        <a:xfrm>
          <a:off x="15068550" y="4921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346" name="テキスト ボックス 345">
          <a:extLst>
            <a:ext uri="{FF2B5EF4-FFF2-40B4-BE49-F238E27FC236}">
              <a16:creationId xmlns:a16="http://schemas.microsoft.com/office/drawing/2014/main" id="{78503F14-79E3-4A8C-80D3-F8C24EB822C6}"/>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194</xdr:row>
      <xdr:rowOff>0</xdr:rowOff>
    </xdr:from>
    <xdr:ext cx="184731" cy="264560"/>
    <xdr:sp macro="" textlink="">
      <xdr:nvSpPr>
        <xdr:cNvPr id="347" name="テキスト ボックス 346">
          <a:extLst>
            <a:ext uri="{FF2B5EF4-FFF2-40B4-BE49-F238E27FC236}">
              <a16:creationId xmlns:a16="http://schemas.microsoft.com/office/drawing/2014/main" id="{9E5630E6-72A0-4788-9AE0-D4BAFD0B5FEC}"/>
            </a:ext>
          </a:extLst>
        </xdr:cNvPr>
        <xdr:cNvSpPr txBox="1"/>
      </xdr:nvSpPr>
      <xdr:spPr>
        <a:xfrm>
          <a:off x="15068550" y="388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348" name="テキスト ボックス 347">
          <a:extLst>
            <a:ext uri="{FF2B5EF4-FFF2-40B4-BE49-F238E27FC236}">
              <a16:creationId xmlns:a16="http://schemas.microsoft.com/office/drawing/2014/main" id="{3D9908D6-23D0-4923-B309-0609156F303E}"/>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232</xdr:row>
      <xdr:rowOff>0</xdr:rowOff>
    </xdr:from>
    <xdr:ext cx="184731" cy="264560"/>
    <xdr:sp macro="" textlink="">
      <xdr:nvSpPr>
        <xdr:cNvPr id="349" name="テキスト ボックス 348">
          <a:extLst>
            <a:ext uri="{FF2B5EF4-FFF2-40B4-BE49-F238E27FC236}">
              <a16:creationId xmlns:a16="http://schemas.microsoft.com/office/drawing/2014/main" id="{7702C321-7426-46BC-80CB-9470590D38E0}"/>
            </a:ext>
          </a:extLst>
        </xdr:cNvPr>
        <xdr:cNvSpPr txBox="1"/>
      </xdr:nvSpPr>
      <xdr:spPr>
        <a:xfrm>
          <a:off x="15068550" y="464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350" name="テキスト ボックス 349">
          <a:extLst>
            <a:ext uri="{FF2B5EF4-FFF2-40B4-BE49-F238E27FC236}">
              <a16:creationId xmlns:a16="http://schemas.microsoft.com/office/drawing/2014/main" id="{548D4F92-726A-45B9-B9EF-398251C3499B}"/>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207</xdr:row>
      <xdr:rowOff>0</xdr:rowOff>
    </xdr:from>
    <xdr:ext cx="184731" cy="264560"/>
    <xdr:sp macro="" textlink="">
      <xdr:nvSpPr>
        <xdr:cNvPr id="351" name="テキスト ボックス 350">
          <a:extLst>
            <a:ext uri="{FF2B5EF4-FFF2-40B4-BE49-F238E27FC236}">
              <a16:creationId xmlns:a16="http://schemas.microsoft.com/office/drawing/2014/main" id="{8BDEB2C4-A309-4C1B-B5F1-5F2A69384939}"/>
            </a:ext>
          </a:extLst>
        </xdr:cNvPr>
        <xdr:cNvSpPr txBox="1"/>
      </xdr:nvSpPr>
      <xdr:spPr>
        <a:xfrm>
          <a:off x="15068550" y="4141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352" name="テキスト ボックス 351">
          <a:extLst>
            <a:ext uri="{FF2B5EF4-FFF2-40B4-BE49-F238E27FC236}">
              <a16:creationId xmlns:a16="http://schemas.microsoft.com/office/drawing/2014/main" id="{45AA803B-B9E1-40E1-91B7-D7D23D78AE0B}"/>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227</xdr:row>
      <xdr:rowOff>0</xdr:rowOff>
    </xdr:from>
    <xdr:ext cx="184731" cy="264560"/>
    <xdr:sp macro="" textlink="">
      <xdr:nvSpPr>
        <xdr:cNvPr id="353" name="テキスト ボックス 352">
          <a:extLst>
            <a:ext uri="{FF2B5EF4-FFF2-40B4-BE49-F238E27FC236}">
              <a16:creationId xmlns:a16="http://schemas.microsoft.com/office/drawing/2014/main" id="{8771B14C-A8D8-4736-BB7A-51927954C98A}"/>
            </a:ext>
          </a:extLst>
        </xdr:cNvPr>
        <xdr:cNvSpPr txBox="1"/>
      </xdr:nvSpPr>
      <xdr:spPr>
        <a:xfrm>
          <a:off x="15068550" y="454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354" name="テキスト ボックス 353">
          <a:extLst>
            <a:ext uri="{FF2B5EF4-FFF2-40B4-BE49-F238E27FC236}">
              <a16:creationId xmlns:a16="http://schemas.microsoft.com/office/drawing/2014/main" id="{A771170F-CCE8-409E-BD54-E3ED235D8FF6}"/>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190</xdr:row>
      <xdr:rowOff>0</xdr:rowOff>
    </xdr:from>
    <xdr:ext cx="184731" cy="264560"/>
    <xdr:sp macro="" textlink="">
      <xdr:nvSpPr>
        <xdr:cNvPr id="355" name="テキスト ボックス 354">
          <a:extLst>
            <a:ext uri="{FF2B5EF4-FFF2-40B4-BE49-F238E27FC236}">
              <a16:creationId xmlns:a16="http://schemas.microsoft.com/office/drawing/2014/main" id="{A8BAC75B-78E0-4498-8D49-624E2A2A4CDF}"/>
            </a:ext>
          </a:extLst>
        </xdr:cNvPr>
        <xdr:cNvSpPr txBox="1"/>
      </xdr:nvSpPr>
      <xdr:spPr>
        <a:xfrm>
          <a:off x="15068550" y="3801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356" name="テキスト ボックス 355">
          <a:extLst>
            <a:ext uri="{FF2B5EF4-FFF2-40B4-BE49-F238E27FC236}">
              <a16:creationId xmlns:a16="http://schemas.microsoft.com/office/drawing/2014/main" id="{39F0E131-1B05-4DB9-A237-F49137E58110}"/>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219</xdr:row>
      <xdr:rowOff>0</xdr:rowOff>
    </xdr:from>
    <xdr:ext cx="184731" cy="264560"/>
    <xdr:sp macro="" textlink="">
      <xdr:nvSpPr>
        <xdr:cNvPr id="357" name="テキスト ボックス 356">
          <a:extLst>
            <a:ext uri="{FF2B5EF4-FFF2-40B4-BE49-F238E27FC236}">
              <a16:creationId xmlns:a16="http://schemas.microsoft.com/office/drawing/2014/main" id="{CB77D008-4643-4A84-934D-74B2EAE46E26}"/>
            </a:ext>
          </a:extLst>
        </xdr:cNvPr>
        <xdr:cNvSpPr txBox="1"/>
      </xdr:nvSpPr>
      <xdr:spPr>
        <a:xfrm>
          <a:off x="15068550" y="4381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358" name="テキスト ボックス 357">
          <a:extLst>
            <a:ext uri="{FF2B5EF4-FFF2-40B4-BE49-F238E27FC236}">
              <a16:creationId xmlns:a16="http://schemas.microsoft.com/office/drawing/2014/main" id="{1693121B-2D42-40FB-B609-A69017E731F7}"/>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359</xdr:row>
      <xdr:rowOff>0</xdr:rowOff>
    </xdr:from>
    <xdr:ext cx="184731" cy="264560"/>
    <xdr:sp macro="" textlink="">
      <xdr:nvSpPr>
        <xdr:cNvPr id="359" name="テキスト ボックス 358">
          <a:extLst>
            <a:ext uri="{FF2B5EF4-FFF2-40B4-BE49-F238E27FC236}">
              <a16:creationId xmlns:a16="http://schemas.microsoft.com/office/drawing/2014/main" id="{795E7471-08DB-4F82-9D07-91060823258D}"/>
            </a:ext>
          </a:extLst>
        </xdr:cNvPr>
        <xdr:cNvSpPr txBox="1"/>
      </xdr:nvSpPr>
      <xdr:spPr>
        <a:xfrm>
          <a:off x="15068550" y="7181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360" name="テキスト ボックス 359">
          <a:extLst>
            <a:ext uri="{FF2B5EF4-FFF2-40B4-BE49-F238E27FC236}">
              <a16:creationId xmlns:a16="http://schemas.microsoft.com/office/drawing/2014/main" id="{15262BF7-F950-43A6-B406-F74DAA1BD389}"/>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367</xdr:row>
      <xdr:rowOff>0</xdr:rowOff>
    </xdr:from>
    <xdr:ext cx="184731" cy="264560"/>
    <xdr:sp macro="" textlink="">
      <xdr:nvSpPr>
        <xdr:cNvPr id="361" name="テキスト ボックス 360">
          <a:extLst>
            <a:ext uri="{FF2B5EF4-FFF2-40B4-BE49-F238E27FC236}">
              <a16:creationId xmlns:a16="http://schemas.microsoft.com/office/drawing/2014/main" id="{C02FB44B-C0CB-4316-BF9E-57B65F4312D3}"/>
            </a:ext>
          </a:extLst>
        </xdr:cNvPr>
        <xdr:cNvSpPr txBox="1"/>
      </xdr:nvSpPr>
      <xdr:spPr>
        <a:xfrm>
          <a:off x="15068550" y="7341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362" name="テキスト ボックス 361">
          <a:extLst>
            <a:ext uri="{FF2B5EF4-FFF2-40B4-BE49-F238E27FC236}">
              <a16:creationId xmlns:a16="http://schemas.microsoft.com/office/drawing/2014/main" id="{6B51CC96-3E12-4F3D-B24D-C25846ED0E98}"/>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324</xdr:row>
      <xdr:rowOff>0</xdr:rowOff>
    </xdr:from>
    <xdr:ext cx="184731" cy="264560"/>
    <xdr:sp macro="" textlink="">
      <xdr:nvSpPr>
        <xdr:cNvPr id="363" name="テキスト ボックス 362">
          <a:extLst>
            <a:ext uri="{FF2B5EF4-FFF2-40B4-BE49-F238E27FC236}">
              <a16:creationId xmlns:a16="http://schemas.microsoft.com/office/drawing/2014/main" id="{428C766E-A8A1-48BB-A04D-1CF3AC4B6401}"/>
            </a:ext>
          </a:extLst>
        </xdr:cNvPr>
        <xdr:cNvSpPr txBox="1"/>
      </xdr:nvSpPr>
      <xdr:spPr>
        <a:xfrm>
          <a:off x="15068550" y="6481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364" name="テキスト ボックス 363">
          <a:extLst>
            <a:ext uri="{FF2B5EF4-FFF2-40B4-BE49-F238E27FC236}">
              <a16:creationId xmlns:a16="http://schemas.microsoft.com/office/drawing/2014/main" id="{5FE03B3E-C474-47C1-A032-3E1FCE9D0CED}"/>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317</xdr:row>
      <xdr:rowOff>0</xdr:rowOff>
    </xdr:from>
    <xdr:ext cx="184731" cy="264560"/>
    <xdr:sp macro="" textlink="">
      <xdr:nvSpPr>
        <xdr:cNvPr id="365" name="テキスト ボックス 364">
          <a:extLst>
            <a:ext uri="{FF2B5EF4-FFF2-40B4-BE49-F238E27FC236}">
              <a16:creationId xmlns:a16="http://schemas.microsoft.com/office/drawing/2014/main" id="{F4D096FF-3F3F-4E2C-B483-F10CAF814093}"/>
            </a:ext>
          </a:extLst>
        </xdr:cNvPr>
        <xdr:cNvSpPr txBox="1"/>
      </xdr:nvSpPr>
      <xdr:spPr>
        <a:xfrm>
          <a:off x="15068550" y="6341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366" name="テキスト ボックス 365">
          <a:extLst>
            <a:ext uri="{FF2B5EF4-FFF2-40B4-BE49-F238E27FC236}">
              <a16:creationId xmlns:a16="http://schemas.microsoft.com/office/drawing/2014/main" id="{D43822B2-E167-485F-B7E5-5532631CB413}"/>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334</xdr:row>
      <xdr:rowOff>0</xdr:rowOff>
    </xdr:from>
    <xdr:ext cx="184731" cy="264560"/>
    <xdr:sp macro="" textlink="">
      <xdr:nvSpPr>
        <xdr:cNvPr id="367" name="テキスト ボックス 366">
          <a:extLst>
            <a:ext uri="{FF2B5EF4-FFF2-40B4-BE49-F238E27FC236}">
              <a16:creationId xmlns:a16="http://schemas.microsoft.com/office/drawing/2014/main" id="{C7D768A4-7278-4F7E-BBD2-DF8209CB1FF4}"/>
            </a:ext>
          </a:extLst>
        </xdr:cNvPr>
        <xdr:cNvSpPr txBox="1"/>
      </xdr:nvSpPr>
      <xdr:spPr>
        <a:xfrm>
          <a:off x="15068550" y="6681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368" name="テキスト ボックス 367">
          <a:extLst>
            <a:ext uri="{FF2B5EF4-FFF2-40B4-BE49-F238E27FC236}">
              <a16:creationId xmlns:a16="http://schemas.microsoft.com/office/drawing/2014/main" id="{BFC5A509-C19A-4999-AE2A-E10F536950BE}"/>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357</xdr:row>
      <xdr:rowOff>0</xdr:rowOff>
    </xdr:from>
    <xdr:ext cx="184731" cy="264560"/>
    <xdr:sp macro="" textlink="">
      <xdr:nvSpPr>
        <xdr:cNvPr id="369" name="テキスト ボックス 368">
          <a:extLst>
            <a:ext uri="{FF2B5EF4-FFF2-40B4-BE49-F238E27FC236}">
              <a16:creationId xmlns:a16="http://schemas.microsoft.com/office/drawing/2014/main" id="{EBE100D0-CA04-460E-ADE2-FC89B025B5EF}"/>
            </a:ext>
          </a:extLst>
        </xdr:cNvPr>
        <xdr:cNvSpPr txBox="1"/>
      </xdr:nvSpPr>
      <xdr:spPr>
        <a:xfrm>
          <a:off x="15068550" y="7141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370" name="テキスト ボックス 369">
          <a:extLst>
            <a:ext uri="{FF2B5EF4-FFF2-40B4-BE49-F238E27FC236}">
              <a16:creationId xmlns:a16="http://schemas.microsoft.com/office/drawing/2014/main" id="{58D7A3E4-5C28-440F-A61C-7FC6F67F44B1}"/>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374</xdr:row>
      <xdr:rowOff>0</xdr:rowOff>
    </xdr:from>
    <xdr:ext cx="184731" cy="264560"/>
    <xdr:sp macro="" textlink="">
      <xdr:nvSpPr>
        <xdr:cNvPr id="371" name="テキスト ボックス 370">
          <a:extLst>
            <a:ext uri="{FF2B5EF4-FFF2-40B4-BE49-F238E27FC236}">
              <a16:creationId xmlns:a16="http://schemas.microsoft.com/office/drawing/2014/main" id="{C33ED680-3CF8-428F-B8CE-FE0AA84FEC2A}"/>
            </a:ext>
          </a:extLst>
        </xdr:cNvPr>
        <xdr:cNvSpPr txBox="1"/>
      </xdr:nvSpPr>
      <xdr:spPr>
        <a:xfrm>
          <a:off x="15068550" y="7481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372" name="テキスト ボックス 371">
          <a:extLst>
            <a:ext uri="{FF2B5EF4-FFF2-40B4-BE49-F238E27FC236}">
              <a16:creationId xmlns:a16="http://schemas.microsoft.com/office/drawing/2014/main" id="{09075B25-D076-48E0-A06C-1C55450E822D}"/>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346</xdr:row>
      <xdr:rowOff>0</xdr:rowOff>
    </xdr:from>
    <xdr:ext cx="184731" cy="264560"/>
    <xdr:sp macro="" textlink="">
      <xdr:nvSpPr>
        <xdr:cNvPr id="373" name="テキスト ボックス 372">
          <a:extLst>
            <a:ext uri="{FF2B5EF4-FFF2-40B4-BE49-F238E27FC236}">
              <a16:creationId xmlns:a16="http://schemas.microsoft.com/office/drawing/2014/main" id="{25D795D3-BEBC-445A-8296-A402A892E260}"/>
            </a:ext>
          </a:extLst>
        </xdr:cNvPr>
        <xdr:cNvSpPr txBox="1"/>
      </xdr:nvSpPr>
      <xdr:spPr>
        <a:xfrm>
          <a:off x="15068550" y="6921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374" name="テキスト ボックス 373">
          <a:extLst>
            <a:ext uri="{FF2B5EF4-FFF2-40B4-BE49-F238E27FC236}">
              <a16:creationId xmlns:a16="http://schemas.microsoft.com/office/drawing/2014/main" id="{1439624C-9F22-4F4E-8E68-58F90C1D1935}"/>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258</xdr:row>
      <xdr:rowOff>0</xdr:rowOff>
    </xdr:from>
    <xdr:ext cx="184731" cy="264560"/>
    <xdr:sp macro="" textlink="">
      <xdr:nvSpPr>
        <xdr:cNvPr id="375" name="テキスト ボックス 374">
          <a:extLst>
            <a:ext uri="{FF2B5EF4-FFF2-40B4-BE49-F238E27FC236}">
              <a16:creationId xmlns:a16="http://schemas.microsoft.com/office/drawing/2014/main" id="{8C020114-1D8F-4F5A-A3EE-C25D7E24429A}"/>
            </a:ext>
          </a:extLst>
        </xdr:cNvPr>
        <xdr:cNvSpPr txBox="1"/>
      </xdr:nvSpPr>
      <xdr:spPr>
        <a:xfrm>
          <a:off x="15068550" y="5161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376" name="テキスト ボックス 375">
          <a:extLst>
            <a:ext uri="{FF2B5EF4-FFF2-40B4-BE49-F238E27FC236}">
              <a16:creationId xmlns:a16="http://schemas.microsoft.com/office/drawing/2014/main" id="{B8253B88-E880-478C-8B60-AC839D3DC6B2}"/>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290</xdr:row>
      <xdr:rowOff>0</xdr:rowOff>
    </xdr:from>
    <xdr:ext cx="184731" cy="264560"/>
    <xdr:sp macro="" textlink="">
      <xdr:nvSpPr>
        <xdr:cNvPr id="377" name="テキスト ボックス 376">
          <a:extLst>
            <a:ext uri="{FF2B5EF4-FFF2-40B4-BE49-F238E27FC236}">
              <a16:creationId xmlns:a16="http://schemas.microsoft.com/office/drawing/2014/main" id="{47A4615D-0178-43EF-A9D1-37197E43E31B}"/>
            </a:ext>
          </a:extLst>
        </xdr:cNvPr>
        <xdr:cNvSpPr txBox="1"/>
      </xdr:nvSpPr>
      <xdr:spPr>
        <a:xfrm>
          <a:off x="15068550" y="580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378" name="テキスト ボックス 377">
          <a:extLst>
            <a:ext uri="{FF2B5EF4-FFF2-40B4-BE49-F238E27FC236}">
              <a16:creationId xmlns:a16="http://schemas.microsoft.com/office/drawing/2014/main" id="{7B03DAA5-F3AB-4E4E-8113-B9BFB8CFC267}"/>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298</xdr:row>
      <xdr:rowOff>0</xdr:rowOff>
    </xdr:from>
    <xdr:ext cx="184731" cy="264560"/>
    <xdr:sp macro="" textlink="">
      <xdr:nvSpPr>
        <xdr:cNvPr id="379" name="テキスト ボックス 378">
          <a:extLst>
            <a:ext uri="{FF2B5EF4-FFF2-40B4-BE49-F238E27FC236}">
              <a16:creationId xmlns:a16="http://schemas.microsoft.com/office/drawing/2014/main" id="{4F0510E0-8676-41C1-B8AF-5F399FAF9526}"/>
            </a:ext>
          </a:extLst>
        </xdr:cNvPr>
        <xdr:cNvSpPr txBox="1"/>
      </xdr:nvSpPr>
      <xdr:spPr>
        <a:xfrm>
          <a:off x="15068550" y="5961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380" name="テキスト ボックス 379">
          <a:extLst>
            <a:ext uri="{FF2B5EF4-FFF2-40B4-BE49-F238E27FC236}">
              <a16:creationId xmlns:a16="http://schemas.microsoft.com/office/drawing/2014/main" id="{B0DF53B2-BD8B-4E9E-904C-D4B95667EA21}"/>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294</xdr:row>
      <xdr:rowOff>0</xdr:rowOff>
    </xdr:from>
    <xdr:ext cx="184731" cy="264560"/>
    <xdr:sp macro="" textlink="">
      <xdr:nvSpPr>
        <xdr:cNvPr id="381" name="テキスト ボックス 380">
          <a:extLst>
            <a:ext uri="{FF2B5EF4-FFF2-40B4-BE49-F238E27FC236}">
              <a16:creationId xmlns:a16="http://schemas.microsoft.com/office/drawing/2014/main" id="{530E97F2-A0B5-44DA-9855-4A433CBD5899}"/>
            </a:ext>
          </a:extLst>
        </xdr:cNvPr>
        <xdr:cNvSpPr txBox="1"/>
      </xdr:nvSpPr>
      <xdr:spPr>
        <a:xfrm>
          <a:off x="15068550" y="5881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382" name="テキスト ボックス 381">
          <a:extLst>
            <a:ext uri="{FF2B5EF4-FFF2-40B4-BE49-F238E27FC236}">
              <a16:creationId xmlns:a16="http://schemas.microsoft.com/office/drawing/2014/main" id="{D8168167-DF72-41A8-A36F-C3888CA3F885}"/>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275</xdr:row>
      <xdr:rowOff>0</xdr:rowOff>
    </xdr:from>
    <xdr:ext cx="184731" cy="264560"/>
    <xdr:sp macro="" textlink="">
      <xdr:nvSpPr>
        <xdr:cNvPr id="383" name="テキスト ボックス 382">
          <a:extLst>
            <a:ext uri="{FF2B5EF4-FFF2-40B4-BE49-F238E27FC236}">
              <a16:creationId xmlns:a16="http://schemas.microsoft.com/office/drawing/2014/main" id="{FA7B1D7D-5F13-4796-B7A8-65EE11C61879}"/>
            </a:ext>
          </a:extLst>
        </xdr:cNvPr>
        <xdr:cNvSpPr txBox="1"/>
      </xdr:nvSpPr>
      <xdr:spPr>
        <a:xfrm>
          <a:off x="15068550" y="550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384" name="テキスト ボックス 383">
          <a:extLst>
            <a:ext uri="{FF2B5EF4-FFF2-40B4-BE49-F238E27FC236}">
              <a16:creationId xmlns:a16="http://schemas.microsoft.com/office/drawing/2014/main" id="{2E3D27EC-0A4D-43FE-9A7D-7F18432288C1}"/>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6</xdr:col>
      <xdr:colOff>0</xdr:colOff>
      <xdr:row>295</xdr:row>
      <xdr:rowOff>0</xdr:rowOff>
    </xdr:from>
    <xdr:ext cx="184731" cy="264560"/>
    <xdr:sp macro="" textlink="">
      <xdr:nvSpPr>
        <xdr:cNvPr id="385" name="テキスト ボックス 384">
          <a:extLst>
            <a:ext uri="{FF2B5EF4-FFF2-40B4-BE49-F238E27FC236}">
              <a16:creationId xmlns:a16="http://schemas.microsoft.com/office/drawing/2014/main" id="{07FED81C-2C8A-4E4B-974E-9C0451D85AAA}"/>
            </a:ext>
          </a:extLst>
        </xdr:cNvPr>
        <xdr:cNvSpPr txBox="1"/>
      </xdr:nvSpPr>
      <xdr:spPr>
        <a:xfrm>
          <a:off x="15068550" y="590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453759</xdr:colOff>
      <xdr:row>6</xdr:row>
      <xdr:rowOff>84169</xdr:rowOff>
    </xdr:from>
    <xdr:to>
      <xdr:col>5</xdr:col>
      <xdr:colOff>526555</xdr:colOff>
      <xdr:row>14</xdr:row>
      <xdr:rowOff>68037</xdr:rowOff>
    </xdr:to>
    <xdr:grpSp>
      <xdr:nvGrpSpPr>
        <xdr:cNvPr id="2" name="グループ化 1">
          <a:extLst>
            <a:ext uri="{FF2B5EF4-FFF2-40B4-BE49-F238E27FC236}">
              <a16:creationId xmlns:a16="http://schemas.microsoft.com/office/drawing/2014/main" id="{B5D3E540-07D6-4B1A-B1FA-F281987F333F}"/>
            </a:ext>
          </a:extLst>
        </xdr:cNvPr>
        <xdr:cNvGrpSpPr/>
      </xdr:nvGrpSpPr>
      <xdr:grpSpPr>
        <a:xfrm>
          <a:off x="2277116" y="1540133"/>
          <a:ext cx="2005010" cy="1834440"/>
          <a:chOff x="2878232" y="1195150"/>
          <a:chExt cx="1718421" cy="1526198"/>
        </a:xfrm>
      </xdr:grpSpPr>
      <xdr:pic>
        <xdr:nvPicPr>
          <xdr:cNvPr id="3" name="Picture 1" descr="2010y02m05d_093800583">
            <a:extLst>
              <a:ext uri="{FF2B5EF4-FFF2-40B4-BE49-F238E27FC236}">
                <a16:creationId xmlns:a16="http://schemas.microsoft.com/office/drawing/2014/main" id="{79596FF5-68BC-4E93-B070-40DC78BD565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9202" b="21676"/>
          <a:stretch/>
        </xdr:blipFill>
        <xdr:spPr bwMode="auto">
          <a:xfrm>
            <a:off x="3052914" y="1195150"/>
            <a:ext cx="1349637" cy="1223521"/>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4" name="Line 7">
            <a:extLst>
              <a:ext uri="{FF2B5EF4-FFF2-40B4-BE49-F238E27FC236}">
                <a16:creationId xmlns:a16="http://schemas.microsoft.com/office/drawing/2014/main" id="{C5ACF337-EAE8-421B-A7DB-35F0F09AC52A}"/>
              </a:ext>
            </a:extLst>
          </xdr:cNvPr>
          <xdr:cNvSpPr>
            <a:spLocks noChangeShapeType="1"/>
          </xdr:cNvSpPr>
        </xdr:nvSpPr>
        <xdr:spPr bwMode="auto">
          <a:xfrm>
            <a:off x="4166347" y="1744756"/>
            <a:ext cx="0" cy="518831"/>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5" name="Line 8">
            <a:extLst>
              <a:ext uri="{FF2B5EF4-FFF2-40B4-BE49-F238E27FC236}">
                <a16:creationId xmlns:a16="http://schemas.microsoft.com/office/drawing/2014/main" id="{157A15B0-7EB2-46CA-BE45-4D886E79CDC9}"/>
              </a:ext>
            </a:extLst>
          </xdr:cNvPr>
          <xdr:cNvSpPr>
            <a:spLocks noChangeShapeType="1"/>
          </xdr:cNvSpPr>
        </xdr:nvSpPr>
        <xdr:spPr bwMode="auto">
          <a:xfrm>
            <a:off x="3293969" y="1304923"/>
            <a:ext cx="0" cy="981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6" name="Line 9">
            <a:extLst>
              <a:ext uri="{FF2B5EF4-FFF2-40B4-BE49-F238E27FC236}">
                <a16:creationId xmlns:a16="http://schemas.microsoft.com/office/drawing/2014/main" id="{74F9B29C-020A-491C-90D9-0C4E0AC5EF99}"/>
              </a:ext>
            </a:extLst>
          </xdr:cNvPr>
          <xdr:cNvSpPr>
            <a:spLocks noChangeShapeType="1"/>
          </xdr:cNvSpPr>
        </xdr:nvSpPr>
        <xdr:spPr bwMode="auto">
          <a:xfrm>
            <a:off x="3404905" y="2447925"/>
            <a:ext cx="65162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7" name="テキスト ボックス 6">
            <a:extLst>
              <a:ext uri="{FF2B5EF4-FFF2-40B4-BE49-F238E27FC236}">
                <a16:creationId xmlns:a16="http://schemas.microsoft.com/office/drawing/2014/main" id="{4799CF01-64E6-46CD-B85F-488F8044B84A}"/>
              </a:ext>
            </a:extLst>
          </xdr:cNvPr>
          <xdr:cNvSpPr txBox="1"/>
        </xdr:nvSpPr>
        <xdr:spPr>
          <a:xfrm>
            <a:off x="3503519" y="2444563"/>
            <a:ext cx="447675" cy="276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Meiryo UI" panose="020B0604030504040204" pitchFamily="50" charset="-128"/>
                <a:ea typeface="Meiryo UI" panose="020B0604030504040204" pitchFamily="50" charset="-128"/>
              </a:rPr>
              <a:t>w</a:t>
            </a:r>
            <a:endParaRPr kumimoji="1" lang="ja-JP" altLang="en-US" sz="1400">
              <a:latin typeface="Meiryo UI" panose="020B0604030504040204" pitchFamily="50" charset="-128"/>
              <a:ea typeface="Meiryo UI" panose="020B0604030504040204" pitchFamily="50" charset="-128"/>
            </a:endParaRPr>
          </a:p>
        </xdr:txBody>
      </xdr:sp>
      <xdr:sp macro="" textlink="">
        <xdr:nvSpPr>
          <xdr:cNvPr id="8" name="テキスト ボックス 7">
            <a:extLst>
              <a:ext uri="{FF2B5EF4-FFF2-40B4-BE49-F238E27FC236}">
                <a16:creationId xmlns:a16="http://schemas.microsoft.com/office/drawing/2014/main" id="{1D310BA9-4195-44F2-9941-6FA3C3A33F7F}"/>
              </a:ext>
            </a:extLst>
          </xdr:cNvPr>
          <xdr:cNvSpPr txBox="1"/>
        </xdr:nvSpPr>
        <xdr:spPr>
          <a:xfrm>
            <a:off x="4148978" y="1857374"/>
            <a:ext cx="447675" cy="276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Meiryo UI" panose="020B0604030504040204" pitchFamily="50" charset="-128"/>
                <a:ea typeface="Meiryo UI" panose="020B0604030504040204" pitchFamily="50" charset="-128"/>
              </a:rPr>
              <a:t>h2</a:t>
            </a:r>
            <a:endParaRPr kumimoji="1" lang="ja-JP" altLang="en-US" sz="1400">
              <a:latin typeface="Meiryo UI" panose="020B0604030504040204" pitchFamily="50" charset="-128"/>
              <a:ea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35E9F1CB-E677-4859-AF95-ADF35A8A3A0C}"/>
              </a:ext>
            </a:extLst>
          </xdr:cNvPr>
          <xdr:cNvSpPr txBox="1"/>
        </xdr:nvSpPr>
        <xdr:spPr>
          <a:xfrm>
            <a:off x="2878232" y="1707215"/>
            <a:ext cx="447675" cy="276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Meiryo UI" panose="020B0604030504040204" pitchFamily="50" charset="-128"/>
                <a:ea typeface="Meiryo UI" panose="020B0604030504040204" pitchFamily="50" charset="-128"/>
              </a:rPr>
              <a:t>h1</a:t>
            </a:r>
            <a:endParaRPr kumimoji="1" lang="ja-JP" altLang="en-US" sz="1400">
              <a:latin typeface="Meiryo UI" panose="020B0604030504040204" pitchFamily="50" charset="-128"/>
              <a:ea typeface="Meiryo UI" panose="020B0604030504040204" pitchFamily="50" charset="-128"/>
            </a:endParaRPr>
          </a:p>
        </xdr:txBody>
      </xdr:sp>
    </xdr:grpSp>
    <xdr:clientData/>
  </xdr:twoCellAnchor>
  <xdr:twoCellAnchor>
    <xdr:from>
      <xdr:col>3</xdr:col>
      <xdr:colOff>634647</xdr:colOff>
      <xdr:row>18</xdr:row>
      <xdr:rowOff>28063</xdr:rowOff>
    </xdr:from>
    <xdr:to>
      <xdr:col>5</xdr:col>
      <xdr:colOff>262478</xdr:colOff>
      <xdr:row>24</xdr:row>
      <xdr:rowOff>59389</xdr:rowOff>
    </xdr:to>
    <xdr:grpSp>
      <xdr:nvGrpSpPr>
        <xdr:cNvPr id="10" name="グループ化 9">
          <a:extLst>
            <a:ext uri="{FF2B5EF4-FFF2-40B4-BE49-F238E27FC236}">
              <a16:creationId xmlns:a16="http://schemas.microsoft.com/office/drawing/2014/main" id="{1B9E672C-612A-441E-85B4-DF1F9E4BAB89}"/>
            </a:ext>
          </a:extLst>
        </xdr:cNvPr>
        <xdr:cNvGrpSpPr/>
      </xdr:nvGrpSpPr>
      <xdr:grpSpPr>
        <a:xfrm>
          <a:off x="2458004" y="4259884"/>
          <a:ext cx="1560045" cy="1419255"/>
          <a:chOff x="3059121" y="3074462"/>
          <a:chExt cx="1335992" cy="1183771"/>
        </a:xfrm>
      </xdr:grpSpPr>
      <xdr:pic>
        <xdr:nvPicPr>
          <xdr:cNvPr id="11" name="Picture 26" descr="2010y02m05d_093815394">
            <a:extLst>
              <a:ext uri="{FF2B5EF4-FFF2-40B4-BE49-F238E27FC236}">
                <a16:creationId xmlns:a16="http://schemas.microsoft.com/office/drawing/2014/main" id="{03EF94BE-A155-4D44-BA43-702661A5E3F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7" b="21375"/>
          <a:stretch/>
        </xdr:blipFill>
        <xdr:spPr bwMode="auto">
          <a:xfrm>
            <a:off x="3059121" y="3074462"/>
            <a:ext cx="1335992" cy="1183771"/>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12" name="Line 27">
            <a:extLst>
              <a:ext uri="{FF2B5EF4-FFF2-40B4-BE49-F238E27FC236}">
                <a16:creationId xmlns:a16="http://schemas.microsoft.com/office/drawing/2014/main" id="{A0F016B6-BB6D-4670-AD96-ECAE55A09627}"/>
              </a:ext>
            </a:extLst>
          </xdr:cNvPr>
          <xdr:cNvSpPr>
            <a:spLocks noChangeShapeType="1"/>
          </xdr:cNvSpPr>
        </xdr:nvSpPr>
        <xdr:spPr bwMode="auto">
          <a:xfrm>
            <a:off x="3257550" y="3686735"/>
            <a:ext cx="88862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sm" len="sm"/>
            <a:tailEnd type="triangle" w="sm" len="sm"/>
          </a:ln>
          <a:extLst>
            <a:ext uri="{909E8E84-426E-40DD-AFC4-6F175D3DCCD1}">
              <a14:hiddenFill xmlns:a14="http://schemas.microsoft.com/office/drawing/2010/main">
                <a:noFill/>
              </a14:hiddenFill>
            </a:ext>
          </a:extLst>
        </xdr:spPr>
      </xdr:sp>
      <xdr:sp macro="" textlink="">
        <xdr:nvSpPr>
          <xdr:cNvPr id="13" name="テキスト ボックス 12">
            <a:extLst>
              <a:ext uri="{FF2B5EF4-FFF2-40B4-BE49-F238E27FC236}">
                <a16:creationId xmlns:a16="http://schemas.microsoft.com/office/drawing/2014/main" id="{18E23E53-7A54-452D-97F9-B1D09A51A4F2}"/>
              </a:ext>
            </a:extLst>
          </xdr:cNvPr>
          <xdr:cNvSpPr txBox="1"/>
        </xdr:nvSpPr>
        <xdr:spPr>
          <a:xfrm>
            <a:off x="3494555" y="3399305"/>
            <a:ext cx="447675" cy="276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Meiryo UI" panose="020B0604030504040204" pitchFamily="50" charset="-128"/>
                <a:ea typeface="Meiryo UI" panose="020B0604030504040204" pitchFamily="50" charset="-128"/>
              </a:rPr>
              <a:t>d</a:t>
            </a:r>
            <a:endParaRPr kumimoji="1" lang="ja-JP" altLang="en-US" sz="1400">
              <a:latin typeface="Meiryo UI" panose="020B0604030504040204" pitchFamily="50" charset="-128"/>
              <a:ea typeface="Meiryo UI" panose="020B0604030504040204" pitchFamily="50" charset="-128"/>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rv01\027-ITIS-doc\01_&#38283;&#30330;doc\0947&#20303;&#23429;&#12456;&#12467;&#12509;&#12452;&#12531;&#12488;&#24615;&#33021;&#35388;&#26126;&#26360;&#30330;&#34892;&#12471;&#12473;&#12486;&#12512;\07&#36939;&#29992;\03&#12473;&#12509;&#12483;&#12488;&#36939;&#29992;\100401_&#12510;&#12473;&#12479;&#12513;&#12531;&#12486;\&#21942;&#26989;S_&#12456;&#12467;&#12509;&#12452;&#12531;&#12488;&#12510;&#12473;&#12479;&#30331;&#37682;&#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窓型番登録"/>
      <sheetName val="ガラス型番登録"/>
      <sheetName val="ガラスマスタ登録"/>
      <sheetName val="ガラス製品マスタ登録"/>
      <sheetName val="開閉形式マスタ登録"/>
      <sheetName val="商品シリーズマスタ登録"/>
      <sheetName val="LIST"/>
      <sheetName val="m_mado_kataban"/>
      <sheetName val="m_glass_kataban"/>
      <sheetName val="m_glass"/>
      <sheetName val="m_glass_seihin"/>
      <sheetName val="m_kaihei"/>
      <sheetName val="m_shohin_series"/>
    </sheetNames>
    <sheetDataSet>
      <sheetData sheetId="0" refreshError="1"/>
      <sheetData sheetId="1" refreshError="1"/>
      <sheetData sheetId="2" refreshError="1"/>
      <sheetData sheetId="3" refreshError="1"/>
      <sheetData sheetId="4" refreshError="1"/>
      <sheetData sheetId="5"/>
      <sheetData sheetId="6" refreshError="1"/>
      <sheetData sheetId="7">
        <row r="3">
          <cell r="A3" t="str">
            <v>ガラス交換（汎用）</v>
          </cell>
          <cell r="D3" t="str">
            <v>樹脂</v>
          </cell>
          <cell r="G3" t="str">
            <v>Ⅰ･Ⅱ･Ⅲ･Ⅳ･Ⅴ地域</v>
          </cell>
        </row>
        <row r="4">
          <cell r="A4" t="str">
            <v>アタッチ付ＰＧ</v>
          </cell>
          <cell r="D4" t="str">
            <v>木製</v>
          </cell>
          <cell r="G4" t="str">
            <v>Ⅲ･Ⅳ･Ⅴ地域</v>
          </cell>
        </row>
        <row r="5">
          <cell r="A5" t="str">
            <v>外窓</v>
          </cell>
          <cell r="D5" t="str">
            <v>アルミ樹脂複合</v>
          </cell>
          <cell r="G5" t="str">
            <v>Ⅳ･Ⅴ地域</v>
          </cell>
        </row>
        <row r="6">
          <cell r="A6" t="str">
            <v>内窓</v>
          </cell>
          <cell r="D6" t="str">
            <v>アルミ形材断熱</v>
          </cell>
          <cell r="G6" t="str">
            <v>Ⅵ地域</v>
          </cell>
        </row>
        <row r="7">
          <cell r="D7" t="str">
            <v>アルミＰＧ</v>
          </cell>
        </row>
      </sheetData>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top-g.itakyo.or.jp/" TargetMode="External"/><Relationship Id="rId1" Type="http://schemas.openxmlformats.org/officeDocument/2006/relationships/hyperlink" Target="https://webcatalog.lixil.co.jp/iportal/CatalogViewInterfaceStartUpAction.do?method=startUpByCatalogCategory&amp;mode=PAGE&amp;catalogCategoryId=11463970000&amp;catalogId=15963880000&amp;pageGroupId=&amp;volumeID=LXL13001&amp;keyword=&amp;categoryID=&amp;sortKey=&amp;sortOrder=&amp;designID=newinter&amp;designConfirmFl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ebcatalog.lixil.co.jp/iportal/CatalogViewInterfaceStartUpAction.do?method=startUpByCatalogCategory&amp;mode=PAGE&amp;catalogCategoryId=11463970000&amp;catalogId=15963880000&amp;pageGroupId=&amp;volumeID=LXL13001&amp;keyword=&amp;categoryID=&amp;sortKey=&amp;sortOrder=&amp;designID=newinter&amp;designConfirmFlg=" TargetMode="External"/><Relationship Id="rId1" Type="http://schemas.openxmlformats.org/officeDocument/2006/relationships/hyperlink" Target="http://top-g.itakyo.or.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ECA8B-22ED-462B-B612-CF4BDA6CB69C}">
  <sheetPr codeName="Sheet30"/>
  <dimension ref="A1:S529"/>
  <sheetViews>
    <sheetView zoomScale="70" zoomScaleNormal="70" workbookViewId="0">
      <pane ySplit="1" topLeftCell="A224" activePane="bottomLeft" state="frozen"/>
      <selection pane="bottomLeft" activeCell="G26" sqref="G26"/>
    </sheetView>
  </sheetViews>
  <sheetFormatPr defaultColWidth="8.625" defaultRowHeight="15.75" x14ac:dyDescent="0.4"/>
  <cols>
    <col min="1" max="1" width="10.875" style="2" bestFit="1" customWidth="1"/>
    <col min="2" max="2" width="78.25" style="2" customWidth="1"/>
    <col min="3" max="4" width="8.625" style="2"/>
    <col min="5" max="5" width="13.875" style="2" bestFit="1" customWidth="1"/>
    <col min="6" max="6" width="13.375" style="2" customWidth="1"/>
    <col min="7" max="7" width="84.5" style="2" bestFit="1" customWidth="1"/>
    <col min="8" max="9" width="13.375" style="2" bestFit="1" customWidth="1"/>
    <col min="10" max="13" width="8.625" style="2"/>
    <col min="14" max="14" width="68.5" style="2" customWidth="1"/>
    <col min="15" max="18" width="8.625" style="2"/>
    <col min="19" max="19" width="76.25" style="2" customWidth="1"/>
    <col min="20" max="16384" width="8.625" style="2"/>
  </cols>
  <sheetData>
    <row r="1" spans="1:14" x14ac:dyDescent="0.4">
      <c r="A1" s="1" t="s">
        <v>0</v>
      </c>
      <c r="B1" s="1" t="s">
        <v>1</v>
      </c>
      <c r="C1" s="1" t="s">
        <v>2</v>
      </c>
      <c r="D1" s="1" t="s">
        <v>3</v>
      </c>
      <c r="E1" s="1" t="s">
        <v>4</v>
      </c>
      <c r="F1" s="1" t="s">
        <v>5</v>
      </c>
      <c r="G1" s="1" t="s">
        <v>6</v>
      </c>
      <c r="H1" s="1" t="s">
        <v>7</v>
      </c>
      <c r="I1" s="1" t="s">
        <v>8</v>
      </c>
    </row>
    <row r="2" spans="1:14" x14ac:dyDescent="0.4">
      <c r="A2" s="1" t="s">
        <v>9</v>
      </c>
      <c r="B2" s="1" t="s">
        <v>10</v>
      </c>
      <c r="C2" s="1" t="s">
        <v>11</v>
      </c>
      <c r="D2" s="1" t="str">
        <f>A2&amp;C2</f>
        <v>RIAF</v>
      </c>
      <c r="E2" s="1" t="s">
        <v>12</v>
      </c>
      <c r="F2" s="1" t="str">
        <f t="shared" ref="F2:F68" si="0">VLOOKUP(C2,$L$7:$N$18,3,FALSE)</f>
        <v>FIX（F）</v>
      </c>
      <c r="G2" s="1" t="str">
        <f t="shared" ref="G2:G68" si="1">B2&amp;F2</f>
        <v>リプラス汎用枠（アルミスペーサー）FIX（F）</v>
      </c>
      <c r="H2" s="1" t="str">
        <f>LEFT(E2,1)</f>
        <v>H</v>
      </c>
      <c r="I2" s="1" t="str">
        <f>IF(RIGHT(E2,1)=H2,"",RIGHT(E2,1))</f>
        <v/>
      </c>
    </row>
    <row r="3" spans="1:14" x14ac:dyDescent="0.4">
      <c r="A3" s="1" t="s">
        <v>9</v>
      </c>
      <c r="B3" s="1" t="s">
        <v>10</v>
      </c>
      <c r="C3" s="1" t="s">
        <v>12</v>
      </c>
      <c r="D3" s="1" t="str">
        <f t="shared" ref="D3:D69" si="2">A3&amp;C3</f>
        <v>RIAH</v>
      </c>
      <c r="E3" s="1" t="s">
        <v>11</v>
      </c>
      <c r="F3" s="1" t="str">
        <f t="shared" si="0"/>
        <v>引違い（H）</v>
      </c>
      <c r="G3" s="1" t="str">
        <f t="shared" si="1"/>
        <v>リプラス汎用枠（アルミスペーサー）引違い（H）</v>
      </c>
      <c r="H3" s="1" t="str">
        <f t="shared" ref="H3:H69" si="3">LEFT(E3,1)</f>
        <v>F</v>
      </c>
      <c r="I3" s="1" t="str">
        <f t="shared" ref="I3:I69" si="4">IF(RIGHT(E3,1)=H3,"",RIGHT(E3,1))</f>
        <v/>
      </c>
    </row>
    <row r="4" spans="1:14" x14ac:dyDescent="0.4">
      <c r="A4" s="1" t="s">
        <v>9</v>
      </c>
      <c r="B4" s="1" t="s">
        <v>10</v>
      </c>
      <c r="C4" s="1" t="s">
        <v>13</v>
      </c>
      <c r="D4" s="1" t="str">
        <f t="shared" si="2"/>
        <v>RIAP</v>
      </c>
      <c r="E4" s="1" t="s">
        <v>11</v>
      </c>
      <c r="F4" s="1" t="str">
        <f t="shared" si="0"/>
        <v>プロジェクト（P）</v>
      </c>
      <c r="G4" s="1" t="str">
        <f t="shared" si="1"/>
        <v>リプラス汎用枠（アルミスペーサー）プロジェクト（P）</v>
      </c>
      <c r="H4" s="1" t="str">
        <f t="shared" si="3"/>
        <v>F</v>
      </c>
      <c r="I4" s="1" t="str">
        <f t="shared" si="4"/>
        <v/>
      </c>
    </row>
    <row r="5" spans="1:14" x14ac:dyDescent="0.4">
      <c r="A5" s="1" t="s">
        <v>9</v>
      </c>
      <c r="B5" s="1" t="s">
        <v>10</v>
      </c>
      <c r="C5" s="1" t="s">
        <v>14</v>
      </c>
      <c r="D5" s="1" t="str">
        <f t="shared" si="2"/>
        <v>RIAT</v>
      </c>
      <c r="E5" s="1" t="s">
        <v>11</v>
      </c>
      <c r="F5" s="1" t="str">
        <f t="shared" si="0"/>
        <v>開き（T）</v>
      </c>
      <c r="G5" s="1" t="str">
        <f t="shared" si="1"/>
        <v>リプラス汎用枠（アルミスペーサー）開き（T）</v>
      </c>
      <c r="H5" s="1" t="str">
        <f t="shared" si="3"/>
        <v>F</v>
      </c>
      <c r="I5" s="1" t="str">
        <f t="shared" si="4"/>
        <v/>
      </c>
    </row>
    <row r="6" spans="1:14" x14ac:dyDescent="0.4">
      <c r="A6" s="1" t="s">
        <v>9</v>
      </c>
      <c r="B6" s="1" t="s">
        <v>10</v>
      </c>
      <c r="C6" s="1" t="s">
        <v>15</v>
      </c>
      <c r="D6" s="1" t="str">
        <f t="shared" si="2"/>
        <v>RIAU</v>
      </c>
      <c r="E6" s="1" t="s">
        <v>11</v>
      </c>
      <c r="F6" s="1" t="str">
        <f t="shared" si="0"/>
        <v>上げ下げ（U）</v>
      </c>
      <c r="G6" s="1" t="str">
        <f t="shared" si="1"/>
        <v>リプラス汎用枠（アルミスペーサー）上げ下げ（U）</v>
      </c>
      <c r="H6" s="1" t="str">
        <f t="shared" si="3"/>
        <v>F</v>
      </c>
      <c r="I6" s="1" t="str">
        <f t="shared" si="4"/>
        <v/>
      </c>
      <c r="L6" s="3" t="s">
        <v>16</v>
      </c>
      <c r="M6" s="3" t="s">
        <v>5</v>
      </c>
      <c r="N6" s="1"/>
    </row>
    <row r="7" spans="1:14" x14ac:dyDescent="0.4">
      <c r="A7" s="1" t="s">
        <v>17</v>
      </c>
      <c r="B7" s="1" t="s">
        <v>18</v>
      </c>
      <c r="C7" s="1" t="s">
        <v>11</v>
      </c>
      <c r="D7" s="1" t="str">
        <f t="shared" si="2"/>
        <v>RIFF</v>
      </c>
      <c r="E7" s="1" t="s">
        <v>19</v>
      </c>
      <c r="F7" s="1" t="str">
        <f t="shared" si="0"/>
        <v>FIX（F）</v>
      </c>
      <c r="G7" s="1" t="str">
        <f t="shared" si="1"/>
        <v>リプラス高断熱汎用枠 複層ガラスFIX（F）</v>
      </c>
      <c r="H7" s="1" t="str">
        <f t="shared" si="3"/>
        <v>G</v>
      </c>
      <c r="I7" s="1" t="str">
        <f t="shared" si="4"/>
        <v/>
      </c>
      <c r="L7" s="1" t="s">
        <v>11</v>
      </c>
      <c r="M7" s="1" t="s">
        <v>20</v>
      </c>
      <c r="N7" s="1" t="str">
        <f>M7&amp;"（"&amp;L7&amp;"）"</f>
        <v>FIX（F）</v>
      </c>
    </row>
    <row r="8" spans="1:14" x14ac:dyDescent="0.4">
      <c r="A8" s="1" t="s">
        <v>17</v>
      </c>
      <c r="B8" s="1" t="s">
        <v>18</v>
      </c>
      <c r="C8" s="1" t="s">
        <v>12</v>
      </c>
      <c r="D8" s="1" t="str">
        <f t="shared" si="2"/>
        <v>RIFH</v>
      </c>
      <c r="E8" s="1" t="s">
        <v>19</v>
      </c>
      <c r="F8" s="1" t="str">
        <f t="shared" si="0"/>
        <v>引違い（H）</v>
      </c>
      <c r="G8" s="1" t="str">
        <f t="shared" si="1"/>
        <v>リプラス高断熱汎用枠 複層ガラス引違い（H）</v>
      </c>
      <c r="H8" s="1" t="str">
        <f t="shared" si="3"/>
        <v>G</v>
      </c>
      <c r="I8" s="1" t="str">
        <f t="shared" si="4"/>
        <v/>
      </c>
      <c r="L8" s="1" t="s">
        <v>12</v>
      </c>
      <c r="M8" s="1" t="s">
        <v>21</v>
      </c>
      <c r="N8" s="1" t="str">
        <f t="shared" ref="N8:N18" si="5">M8&amp;"（"&amp;L8&amp;"）"</f>
        <v>引違い（H）</v>
      </c>
    </row>
    <row r="9" spans="1:14" x14ac:dyDescent="0.4">
      <c r="A9" s="1" t="s">
        <v>17</v>
      </c>
      <c r="B9" s="1" t="s">
        <v>18</v>
      </c>
      <c r="C9" s="1" t="s">
        <v>13</v>
      </c>
      <c r="D9" s="1" t="str">
        <f t="shared" si="2"/>
        <v>RIFP</v>
      </c>
      <c r="E9" s="1" t="s">
        <v>19</v>
      </c>
      <c r="F9" s="1" t="str">
        <f t="shared" si="0"/>
        <v>プロジェクト（P）</v>
      </c>
      <c r="G9" s="1" t="str">
        <f t="shared" si="1"/>
        <v>リプラス高断熱汎用枠 複層ガラスプロジェクト（P）</v>
      </c>
      <c r="H9" s="1" t="str">
        <f t="shared" si="3"/>
        <v>G</v>
      </c>
      <c r="I9" s="1" t="str">
        <f t="shared" si="4"/>
        <v/>
      </c>
      <c r="L9" s="1" t="s">
        <v>22</v>
      </c>
      <c r="M9" s="1" t="s">
        <v>23</v>
      </c>
      <c r="N9" s="1" t="str">
        <f t="shared" si="5"/>
        <v>回転（K）</v>
      </c>
    </row>
    <row r="10" spans="1:14" x14ac:dyDescent="0.4">
      <c r="A10" s="1" t="s">
        <v>17</v>
      </c>
      <c r="B10" s="1" t="s">
        <v>18</v>
      </c>
      <c r="C10" s="1" t="s">
        <v>14</v>
      </c>
      <c r="D10" s="1" t="str">
        <f t="shared" si="2"/>
        <v>RIFT</v>
      </c>
      <c r="E10" s="1" t="s">
        <v>19</v>
      </c>
      <c r="F10" s="1" t="str">
        <f t="shared" si="0"/>
        <v>開き（T）</v>
      </c>
      <c r="G10" s="1" t="str">
        <f t="shared" si="1"/>
        <v>リプラス高断熱汎用枠 複層ガラス開き（T）</v>
      </c>
      <c r="H10" s="1" t="str">
        <f t="shared" si="3"/>
        <v>G</v>
      </c>
      <c r="I10" s="1" t="str">
        <f t="shared" si="4"/>
        <v/>
      </c>
      <c r="L10" s="1" t="s">
        <v>13</v>
      </c>
      <c r="M10" s="1" t="s">
        <v>24</v>
      </c>
      <c r="N10" s="1" t="str">
        <f t="shared" si="5"/>
        <v>プロジェクト（P）</v>
      </c>
    </row>
    <row r="11" spans="1:14" x14ac:dyDescent="0.4">
      <c r="A11" s="1" t="s">
        <v>17</v>
      </c>
      <c r="B11" s="1" t="s">
        <v>18</v>
      </c>
      <c r="C11" s="1" t="s">
        <v>15</v>
      </c>
      <c r="D11" s="1" t="str">
        <f t="shared" si="2"/>
        <v>RIFU</v>
      </c>
      <c r="E11" s="1" t="s">
        <v>19</v>
      </c>
      <c r="F11" s="1" t="str">
        <f t="shared" si="0"/>
        <v>上げ下げ（U）</v>
      </c>
      <c r="G11" s="1" t="str">
        <f t="shared" si="1"/>
        <v>リプラス高断熱汎用枠 複層ガラス上げ下げ（U）</v>
      </c>
      <c r="H11" s="1" t="str">
        <f t="shared" si="3"/>
        <v>G</v>
      </c>
      <c r="I11" s="1" t="str">
        <f t="shared" si="4"/>
        <v/>
      </c>
      <c r="L11" s="1" t="s">
        <v>25</v>
      </c>
      <c r="M11" s="1" t="s">
        <v>26</v>
      </c>
      <c r="N11" s="1" t="str">
        <f t="shared" si="5"/>
        <v>ルーバー（R）</v>
      </c>
    </row>
    <row r="12" spans="1:14" x14ac:dyDescent="0.4">
      <c r="A12" s="1" t="s">
        <v>27</v>
      </c>
      <c r="B12" s="1" t="s">
        <v>28</v>
      </c>
      <c r="C12" s="1" t="s">
        <v>11</v>
      </c>
      <c r="D12" s="1" t="str">
        <f t="shared" si="2"/>
        <v>RIJF</v>
      </c>
      <c r="E12" s="1" t="s">
        <v>12</v>
      </c>
      <c r="F12" s="1" t="str">
        <f t="shared" si="0"/>
        <v>FIX（F）</v>
      </c>
      <c r="G12" s="1" t="str">
        <f t="shared" si="1"/>
        <v>リプラス汎用枠（樹脂スペーサー）内外色組合せ・内外同系色FIX（F）</v>
      </c>
      <c r="H12" s="1" t="str">
        <f t="shared" si="3"/>
        <v>H</v>
      </c>
      <c r="I12" s="1" t="str">
        <f t="shared" si="4"/>
        <v/>
      </c>
      <c r="L12" s="1" t="s">
        <v>29</v>
      </c>
      <c r="M12" s="1" t="s">
        <v>30</v>
      </c>
      <c r="N12" s="1" t="str">
        <f t="shared" si="5"/>
        <v>多機能（S）</v>
      </c>
    </row>
    <row r="13" spans="1:14" x14ac:dyDescent="0.4">
      <c r="A13" s="1" t="s">
        <v>27</v>
      </c>
      <c r="B13" s="1" t="s">
        <v>28</v>
      </c>
      <c r="C13" s="1" t="s">
        <v>12</v>
      </c>
      <c r="D13" s="1" t="str">
        <f t="shared" si="2"/>
        <v>RIJH</v>
      </c>
      <c r="E13" s="1" t="s">
        <v>11</v>
      </c>
      <c r="F13" s="1" t="str">
        <f t="shared" si="0"/>
        <v>引違い（H）</v>
      </c>
      <c r="G13" s="1" t="str">
        <f t="shared" si="1"/>
        <v>リプラス汎用枠（樹脂スペーサー）内外色組合せ・内外同系色引違い（H）</v>
      </c>
      <c r="H13" s="1" t="str">
        <f t="shared" si="3"/>
        <v>F</v>
      </c>
      <c r="I13" s="1" t="str">
        <f t="shared" si="4"/>
        <v/>
      </c>
      <c r="L13" s="1" t="s">
        <v>14</v>
      </c>
      <c r="M13" s="1" t="s">
        <v>31</v>
      </c>
      <c r="N13" s="1" t="str">
        <f t="shared" si="5"/>
        <v>開き（T）</v>
      </c>
    </row>
    <row r="14" spans="1:14" x14ac:dyDescent="0.4">
      <c r="A14" s="1" t="s">
        <v>27</v>
      </c>
      <c r="B14" s="1" t="s">
        <v>28</v>
      </c>
      <c r="C14" s="1" t="s">
        <v>13</v>
      </c>
      <c r="D14" s="1" t="str">
        <f t="shared" si="2"/>
        <v>RIJP</v>
      </c>
      <c r="E14" s="1" t="s">
        <v>11</v>
      </c>
      <c r="F14" s="1" t="str">
        <f t="shared" si="0"/>
        <v>プロジェクト（P）</v>
      </c>
      <c r="G14" s="1" t="str">
        <f t="shared" si="1"/>
        <v>リプラス汎用枠（樹脂スペーサー）内外色組合せ・内外同系色プロジェクト（P）</v>
      </c>
      <c r="H14" s="1" t="str">
        <f t="shared" si="3"/>
        <v>F</v>
      </c>
      <c r="I14" s="1" t="str">
        <f t="shared" si="4"/>
        <v/>
      </c>
      <c r="L14" s="1" t="s">
        <v>15</v>
      </c>
      <c r="M14" s="1" t="s">
        <v>32</v>
      </c>
      <c r="N14" s="1" t="str">
        <f t="shared" si="5"/>
        <v>上げ下げ（U）</v>
      </c>
    </row>
    <row r="15" spans="1:14" x14ac:dyDescent="0.4">
      <c r="A15" s="1" t="s">
        <v>27</v>
      </c>
      <c r="B15" s="1" t="s">
        <v>28</v>
      </c>
      <c r="C15" s="1" t="s">
        <v>14</v>
      </c>
      <c r="D15" s="1" t="str">
        <f t="shared" si="2"/>
        <v>RIJT</v>
      </c>
      <c r="E15" s="1" t="s">
        <v>11</v>
      </c>
      <c r="F15" s="1" t="str">
        <f t="shared" si="0"/>
        <v>開き（T）</v>
      </c>
      <c r="G15" s="1" t="str">
        <f t="shared" si="1"/>
        <v>リプラス汎用枠（樹脂スペーサー）内外色組合せ・内外同系色開き（T）</v>
      </c>
      <c r="H15" s="1" t="str">
        <f t="shared" si="3"/>
        <v>F</v>
      </c>
      <c r="I15" s="1" t="str">
        <f t="shared" si="4"/>
        <v/>
      </c>
      <c r="L15" s="1" t="s">
        <v>33</v>
      </c>
      <c r="M15" s="1" t="s">
        <v>34</v>
      </c>
      <c r="N15" s="1" t="str">
        <f t="shared" si="5"/>
        <v>折り（W）</v>
      </c>
    </row>
    <row r="16" spans="1:14" x14ac:dyDescent="0.4">
      <c r="A16" s="1" t="s">
        <v>27</v>
      </c>
      <c r="B16" s="1" t="s">
        <v>28</v>
      </c>
      <c r="C16" s="1" t="s">
        <v>15</v>
      </c>
      <c r="D16" s="1" t="str">
        <f t="shared" si="2"/>
        <v>RIJU</v>
      </c>
      <c r="E16" s="1" t="s">
        <v>11</v>
      </c>
      <c r="F16" s="1" t="str">
        <f t="shared" si="0"/>
        <v>上げ下げ（U）</v>
      </c>
      <c r="G16" s="1" t="str">
        <f t="shared" si="1"/>
        <v>リプラス汎用枠（樹脂スペーサー）内外色組合せ・内外同系色上げ下げ（U）</v>
      </c>
      <c r="H16" s="1" t="str">
        <f t="shared" si="3"/>
        <v>F</v>
      </c>
      <c r="I16" s="1" t="str">
        <f t="shared" si="4"/>
        <v/>
      </c>
      <c r="L16" s="1" t="s">
        <v>35</v>
      </c>
      <c r="M16" s="1" t="s">
        <v>36</v>
      </c>
      <c r="N16" s="1" t="str">
        <f t="shared" si="5"/>
        <v>その他（X）</v>
      </c>
    </row>
    <row r="17" spans="1:14" x14ac:dyDescent="0.4">
      <c r="A17" s="1" t="s">
        <v>37</v>
      </c>
      <c r="B17" s="1" t="s">
        <v>38</v>
      </c>
      <c r="C17" s="1" t="s">
        <v>12</v>
      </c>
      <c r="D17" s="1" t="str">
        <f t="shared" si="2"/>
        <v>RINH</v>
      </c>
      <c r="E17" s="1" t="s">
        <v>11</v>
      </c>
      <c r="F17" s="1" t="str">
        <f t="shared" si="0"/>
        <v>引違い（H）</v>
      </c>
      <c r="G17" s="1" t="str">
        <f t="shared" si="1"/>
        <v>リプラス汎用枠（樹脂スペーサー）内外色組合せ引違い（H）</v>
      </c>
      <c r="H17" s="1" t="str">
        <f t="shared" si="3"/>
        <v>F</v>
      </c>
      <c r="I17" s="1" t="str">
        <f t="shared" si="4"/>
        <v/>
      </c>
      <c r="L17" s="1" t="s">
        <v>39</v>
      </c>
      <c r="M17" s="1" t="s">
        <v>40</v>
      </c>
      <c r="N17" s="1" t="str">
        <f t="shared" si="5"/>
        <v>ドア・開き戸（D）</v>
      </c>
    </row>
    <row r="18" spans="1:14" x14ac:dyDescent="0.4">
      <c r="A18" s="1" t="s">
        <v>41</v>
      </c>
      <c r="B18" s="1" t="s">
        <v>42</v>
      </c>
      <c r="C18" s="1" t="s">
        <v>11</v>
      </c>
      <c r="D18" s="1" t="str">
        <f t="shared" si="2"/>
        <v>RITF</v>
      </c>
      <c r="E18" s="1" t="s">
        <v>43</v>
      </c>
      <c r="F18" s="1" t="str">
        <f t="shared" si="0"/>
        <v>FIX（F）</v>
      </c>
      <c r="G18" s="1" t="str">
        <f t="shared" si="1"/>
        <v>リプラス高断熱汎用枠 トリプルガラスFIX（F）</v>
      </c>
      <c r="H18" s="1" t="str">
        <f t="shared" si="3"/>
        <v>D</v>
      </c>
      <c r="I18" s="1" t="str">
        <f t="shared" si="4"/>
        <v>E</v>
      </c>
      <c r="L18" s="1" t="s">
        <v>44</v>
      </c>
      <c r="M18" s="1" t="s">
        <v>45</v>
      </c>
      <c r="N18" s="1" t="str">
        <f t="shared" si="5"/>
        <v>引戸（E）</v>
      </c>
    </row>
    <row r="19" spans="1:14" x14ac:dyDescent="0.4">
      <c r="A19" s="1" t="s">
        <v>41</v>
      </c>
      <c r="B19" s="1" t="s">
        <v>42</v>
      </c>
      <c r="C19" s="1" t="s">
        <v>12</v>
      </c>
      <c r="D19" s="1" t="str">
        <f t="shared" si="2"/>
        <v>RITH</v>
      </c>
      <c r="E19" s="1" t="s">
        <v>46</v>
      </c>
      <c r="F19" s="1" t="str">
        <f t="shared" si="0"/>
        <v>引違い（H）</v>
      </c>
      <c r="G19" s="1" t="str">
        <f t="shared" si="1"/>
        <v>リプラス高断熱汎用枠 トリプルガラス引違い（H）</v>
      </c>
      <c r="H19" s="1" t="str">
        <f t="shared" si="3"/>
        <v>R</v>
      </c>
      <c r="I19" s="1" t="str">
        <f t="shared" si="4"/>
        <v>E</v>
      </c>
    </row>
    <row r="20" spans="1:14" x14ac:dyDescent="0.4">
      <c r="A20" s="1" t="s">
        <v>41</v>
      </c>
      <c r="B20" s="1" t="s">
        <v>42</v>
      </c>
      <c r="C20" s="1" t="s">
        <v>13</v>
      </c>
      <c r="D20" s="1" t="str">
        <f t="shared" si="2"/>
        <v>RITP</v>
      </c>
      <c r="E20" s="1" t="s">
        <v>43</v>
      </c>
      <c r="F20" s="1" t="str">
        <f t="shared" si="0"/>
        <v>プロジェクト（P）</v>
      </c>
      <c r="G20" s="1" t="str">
        <f t="shared" si="1"/>
        <v>リプラス高断熱汎用枠 トリプルガラスプロジェクト（P）</v>
      </c>
      <c r="H20" s="1" t="str">
        <f t="shared" si="3"/>
        <v>D</v>
      </c>
      <c r="I20" s="1" t="str">
        <f t="shared" si="4"/>
        <v>E</v>
      </c>
    </row>
    <row r="21" spans="1:14" ht="16.5" thickBot="1" x14ac:dyDescent="0.45">
      <c r="A21" s="1" t="s">
        <v>41</v>
      </c>
      <c r="B21" s="1" t="s">
        <v>42</v>
      </c>
      <c r="C21" s="1" t="s">
        <v>14</v>
      </c>
      <c r="D21" s="1" t="str">
        <f t="shared" si="2"/>
        <v>RITT</v>
      </c>
      <c r="E21" s="1" t="s">
        <v>43</v>
      </c>
      <c r="F21" s="1" t="str">
        <f t="shared" si="0"/>
        <v>開き（T）</v>
      </c>
      <c r="G21" s="1" t="str">
        <f t="shared" si="1"/>
        <v>リプラス高断熱汎用枠 トリプルガラス開き（T）</v>
      </c>
      <c r="H21" s="1" t="str">
        <f t="shared" si="3"/>
        <v>D</v>
      </c>
      <c r="I21" s="1" t="str">
        <f t="shared" si="4"/>
        <v>E</v>
      </c>
    </row>
    <row r="22" spans="1:14" ht="16.5" thickBot="1" x14ac:dyDescent="0.45">
      <c r="A22" s="1" t="s">
        <v>41</v>
      </c>
      <c r="B22" s="1" t="s">
        <v>42</v>
      </c>
      <c r="C22" s="1" t="s">
        <v>15</v>
      </c>
      <c r="D22" s="1" t="str">
        <f t="shared" si="2"/>
        <v>RITU</v>
      </c>
      <c r="E22" s="1" t="s">
        <v>43</v>
      </c>
      <c r="F22" s="1" t="str">
        <f t="shared" si="0"/>
        <v>上げ下げ（U）</v>
      </c>
      <c r="G22" s="1" t="str">
        <f t="shared" si="1"/>
        <v>リプラス高断熱汎用枠 トリプルガラス上げ下げ（U）</v>
      </c>
      <c r="H22" s="1" t="str">
        <f t="shared" si="3"/>
        <v>D</v>
      </c>
      <c r="I22" s="1" t="str">
        <f t="shared" si="4"/>
        <v>E</v>
      </c>
      <c r="L22" s="4" t="s">
        <v>47</v>
      </c>
    </row>
    <row r="23" spans="1:14" ht="16.5" thickBot="1" x14ac:dyDescent="0.45">
      <c r="A23" s="1" t="s">
        <v>48</v>
      </c>
      <c r="B23" s="1" t="s">
        <v>49</v>
      </c>
      <c r="C23" s="1" t="s">
        <v>12</v>
      </c>
      <c r="D23" s="1" t="str">
        <f t="shared" si="2"/>
        <v>RIYH</v>
      </c>
      <c r="E23" s="1" t="s">
        <v>11</v>
      </c>
      <c r="F23" s="1" t="str">
        <f t="shared" si="0"/>
        <v>引違い（H）</v>
      </c>
      <c r="G23" s="1" t="str">
        <f t="shared" si="1"/>
        <v>リプラス専用枠(23年3月末販売終了)（アルミスペーサー）引違い（H）</v>
      </c>
      <c r="H23" s="1" t="str">
        <f t="shared" si="3"/>
        <v>F</v>
      </c>
      <c r="I23" s="1" t="str">
        <f t="shared" si="4"/>
        <v/>
      </c>
      <c r="L23" s="4" t="s">
        <v>50</v>
      </c>
    </row>
    <row r="24" spans="1:14" ht="16.5" thickBot="1" x14ac:dyDescent="0.45">
      <c r="A24" s="1" t="s">
        <v>51</v>
      </c>
      <c r="B24" s="1" t="s">
        <v>52</v>
      </c>
      <c r="C24" s="1" t="s">
        <v>12</v>
      </c>
      <c r="D24" s="1" t="str">
        <f t="shared" si="2"/>
        <v>RIZH</v>
      </c>
      <c r="E24" s="1" t="s">
        <v>11</v>
      </c>
      <c r="F24" s="1" t="str">
        <f t="shared" si="0"/>
        <v>引違い（H）</v>
      </c>
      <c r="G24" s="1" t="str">
        <f t="shared" si="1"/>
        <v>リプラス専用枠(23年3月末販売終了)（樹脂スペーサー）引違い（H）</v>
      </c>
      <c r="H24" s="1" t="str">
        <f t="shared" si="3"/>
        <v>F</v>
      </c>
      <c r="I24" s="1" t="str">
        <f t="shared" si="4"/>
        <v/>
      </c>
      <c r="L24" s="4" t="s">
        <v>53</v>
      </c>
    </row>
    <row r="25" spans="1:14" ht="16.5" thickBot="1" x14ac:dyDescent="0.45">
      <c r="A25" s="1" t="s">
        <v>54</v>
      </c>
      <c r="B25" s="1" t="s">
        <v>55</v>
      </c>
      <c r="C25" s="1" t="s">
        <v>11</v>
      </c>
      <c r="D25" s="1" t="str">
        <f t="shared" si="2"/>
        <v>KDKF</v>
      </c>
      <c r="E25" s="1" t="s">
        <v>43</v>
      </c>
      <c r="F25" s="1" t="str">
        <f t="shared" si="0"/>
        <v>FIX（F）</v>
      </c>
      <c r="G25" s="1" t="str">
        <f t="shared" si="1"/>
        <v>ＴＷ（トリプルガラス）ＦＩＸ窓FIX（F）</v>
      </c>
      <c r="H25" s="1" t="str">
        <f t="shared" si="3"/>
        <v>D</v>
      </c>
      <c r="I25" s="1" t="str">
        <f t="shared" si="4"/>
        <v>E</v>
      </c>
      <c r="L25" s="4" t="s">
        <v>56</v>
      </c>
    </row>
    <row r="26" spans="1:14" x14ac:dyDescent="0.4">
      <c r="A26" s="1" t="s">
        <v>54</v>
      </c>
      <c r="B26" s="1" t="s">
        <v>57</v>
      </c>
      <c r="C26" s="1" t="s">
        <v>12</v>
      </c>
      <c r="D26" s="1" t="str">
        <f t="shared" si="2"/>
        <v>KDKH</v>
      </c>
      <c r="E26" s="1" t="s">
        <v>46</v>
      </c>
      <c r="F26" s="1" t="str">
        <f t="shared" si="0"/>
        <v>引違い（H）</v>
      </c>
      <c r="G26" s="1" t="str">
        <f t="shared" si="1"/>
        <v>ＴＷ（トリプルガラス）引違い窓、片引き窓、引分け窓引違い（H）</v>
      </c>
      <c r="H26" s="1" t="str">
        <f t="shared" si="3"/>
        <v>R</v>
      </c>
      <c r="I26" s="1" t="str">
        <f t="shared" si="4"/>
        <v>E</v>
      </c>
    </row>
    <row r="27" spans="1:14" x14ac:dyDescent="0.4">
      <c r="A27" s="1" t="s">
        <v>54</v>
      </c>
      <c r="B27" s="1" t="s">
        <v>58</v>
      </c>
      <c r="C27" s="1" t="s">
        <v>13</v>
      </c>
      <c r="D27" s="1" t="str">
        <f t="shared" si="2"/>
        <v>KDKP</v>
      </c>
      <c r="E27" s="1" t="s">
        <v>59</v>
      </c>
      <c r="F27" s="1" t="str">
        <f t="shared" si="0"/>
        <v>プロジェクト（P）</v>
      </c>
      <c r="G27" s="1" t="str">
        <f t="shared" si="1"/>
        <v>ＴＷ（トリプルガラス）横すべり出し窓オペレーター、高所用横すべり出し窓プロジェクト（P）</v>
      </c>
      <c r="H27" s="1" t="str">
        <f t="shared" si="3"/>
        <v>D</v>
      </c>
      <c r="I27" s="1" t="str">
        <f t="shared" si="4"/>
        <v/>
      </c>
    </row>
    <row r="28" spans="1:14" x14ac:dyDescent="0.4">
      <c r="A28" s="1" t="s">
        <v>54</v>
      </c>
      <c r="B28" s="1" t="s">
        <v>60</v>
      </c>
      <c r="C28" s="1" t="s">
        <v>13</v>
      </c>
      <c r="D28" s="1" t="str">
        <f t="shared" si="2"/>
        <v>KDKP</v>
      </c>
      <c r="E28" s="1" t="s">
        <v>39</v>
      </c>
      <c r="F28" s="1" t="str">
        <f t="shared" si="0"/>
        <v>プロジェクト（P）</v>
      </c>
      <c r="G28" s="1" t="str">
        <f t="shared" si="1"/>
        <v>ＴＷ（トリプルガラス）横すべり出し窓オペレータープロジェクト（P）</v>
      </c>
      <c r="H28" s="1" t="str">
        <f t="shared" si="3"/>
        <v>D</v>
      </c>
      <c r="I28" s="1" t="str">
        <f t="shared" si="4"/>
        <v/>
      </c>
    </row>
    <row r="29" spans="1:14" x14ac:dyDescent="0.4">
      <c r="A29" s="1" t="s">
        <v>54</v>
      </c>
      <c r="B29" s="1" t="s">
        <v>61</v>
      </c>
      <c r="C29" s="1" t="s">
        <v>14</v>
      </c>
      <c r="D29" s="1" t="str">
        <f t="shared" si="2"/>
        <v>KDKT</v>
      </c>
      <c r="E29" s="1" t="s">
        <v>39</v>
      </c>
      <c r="F29" s="1" t="str">
        <f t="shared" si="0"/>
        <v>開き（T）</v>
      </c>
      <c r="G29" s="1" t="str">
        <f t="shared" si="1"/>
        <v>ＴＷ（トリプルガラス）縦すべり出し窓オペレーター開き（T）</v>
      </c>
      <c r="H29" s="1" t="str">
        <f t="shared" si="3"/>
        <v>D</v>
      </c>
      <c r="I29" s="1" t="str">
        <f t="shared" si="4"/>
        <v/>
      </c>
    </row>
    <row r="30" spans="1:14" x14ac:dyDescent="0.4">
      <c r="A30" s="1" t="s">
        <v>54</v>
      </c>
      <c r="B30" s="1" t="s">
        <v>62</v>
      </c>
      <c r="C30" s="1" t="s">
        <v>15</v>
      </c>
      <c r="D30" s="1" t="str">
        <f t="shared" si="2"/>
        <v>KDKU</v>
      </c>
      <c r="E30" s="1" t="s">
        <v>43</v>
      </c>
      <c r="F30" s="1" t="str">
        <f t="shared" si="0"/>
        <v>上げ下げ（U）</v>
      </c>
      <c r="G30" s="1" t="str">
        <f t="shared" si="1"/>
        <v>ＴＷ（トリプルガラス）上げ下げ窓、面格子付上げ下げ窓上げ下げ（U）</v>
      </c>
      <c r="H30" s="1" t="str">
        <f t="shared" si="3"/>
        <v>D</v>
      </c>
      <c r="I30" s="1" t="str">
        <f t="shared" si="4"/>
        <v>E</v>
      </c>
    </row>
    <row r="31" spans="1:14" x14ac:dyDescent="0.4">
      <c r="A31" s="1" t="s">
        <v>63</v>
      </c>
      <c r="B31" s="1" t="s">
        <v>64</v>
      </c>
      <c r="C31" s="1" t="s">
        <v>12</v>
      </c>
      <c r="D31" s="1" t="str">
        <f t="shared" si="2"/>
        <v>KFSH</v>
      </c>
      <c r="E31" s="1" t="s">
        <v>46</v>
      </c>
      <c r="F31" s="1" t="str">
        <f t="shared" si="0"/>
        <v>引違い（H）</v>
      </c>
      <c r="G31" s="1" t="str">
        <f t="shared" si="1"/>
        <v>ＴＷ（トリプルガラス）単体引違い窓フラットタイプ引違い（H）</v>
      </c>
      <c r="H31" s="1" t="str">
        <f t="shared" si="3"/>
        <v>R</v>
      </c>
      <c r="I31" s="1" t="str">
        <f t="shared" si="4"/>
        <v>E</v>
      </c>
    </row>
    <row r="32" spans="1:14" x14ac:dyDescent="0.4">
      <c r="A32" s="1" t="s">
        <v>63</v>
      </c>
      <c r="B32" s="1" t="s">
        <v>65</v>
      </c>
      <c r="C32" s="1" t="s">
        <v>13</v>
      </c>
      <c r="D32" s="1" t="str">
        <f t="shared" si="2"/>
        <v>KFSP</v>
      </c>
      <c r="E32" s="1" t="s">
        <v>43</v>
      </c>
      <c r="F32" s="1" t="str">
        <f t="shared" si="0"/>
        <v>プロジェクト（P）</v>
      </c>
      <c r="G32" s="1" t="str">
        <f t="shared" si="1"/>
        <v>ＴＷ（トリプルガラス）横すべり出し窓グレモンプロジェクト（P）</v>
      </c>
      <c r="H32" s="1" t="str">
        <f t="shared" si="3"/>
        <v>D</v>
      </c>
      <c r="I32" s="1" t="str">
        <f t="shared" si="4"/>
        <v>E</v>
      </c>
    </row>
    <row r="33" spans="1:13" x14ac:dyDescent="0.4">
      <c r="A33" s="1" t="s">
        <v>63</v>
      </c>
      <c r="B33" s="1" t="s">
        <v>66</v>
      </c>
      <c r="C33" s="1" t="s">
        <v>14</v>
      </c>
      <c r="D33" s="1" t="str">
        <f t="shared" si="2"/>
        <v>KFST</v>
      </c>
      <c r="E33" s="1" t="s">
        <v>43</v>
      </c>
      <c r="F33" s="1" t="str">
        <f t="shared" si="0"/>
        <v>開き（T）</v>
      </c>
      <c r="G33" s="1" t="str">
        <f t="shared" si="1"/>
        <v>ＴＷ（トリプルガラス）縦すべり出し窓グレモン開き（T）</v>
      </c>
      <c r="H33" s="1" t="str">
        <f t="shared" si="3"/>
        <v>D</v>
      </c>
      <c r="I33" s="1" t="str">
        <f t="shared" si="4"/>
        <v>E</v>
      </c>
    </row>
    <row r="34" spans="1:13" x14ac:dyDescent="0.4">
      <c r="A34" s="1" t="s">
        <v>67</v>
      </c>
      <c r="B34" s="1" t="s">
        <v>68</v>
      </c>
      <c r="C34" s="1" t="s">
        <v>14</v>
      </c>
      <c r="D34" s="1" t="str">
        <f t="shared" si="2"/>
        <v>KFTT</v>
      </c>
      <c r="E34" s="1" t="s">
        <v>43</v>
      </c>
      <c r="F34" s="1" t="str">
        <f t="shared" si="0"/>
        <v>開き（T）</v>
      </c>
      <c r="G34" s="1" t="str">
        <f t="shared" si="1"/>
        <v>ＴＷ（トリプルガラス）テラスドア、勝手口ドア開き（T）</v>
      </c>
      <c r="H34" s="1" t="str">
        <f t="shared" si="3"/>
        <v>D</v>
      </c>
      <c r="I34" s="1" t="str">
        <f t="shared" si="4"/>
        <v>E</v>
      </c>
    </row>
    <row r="35" spans="1:13" x14ac:dyDescent="0.4">
      <c r="A35" s="1" t="s">
        <v>69</v>
      </c>
      <c r="B35" s="1" t="s">
        <v>70</v>
      </c>
      <c r="C35" s="1" t="s">
        <v>14</v>
      </c>
      <c r="D35" s="1" t="str">
        <f t="shared" si="2"/>
        <v>KFUT</v>
      </c>
      <c r="E35" s="1" t="s">
        <v>43</v>
      </c>
      <c r="F35" s="1" t="str">
        <f t="shared" si="0"/>
        <v>開き（T）</v>
      </c>
      <c r="G35" s="1" t="str">
        <f t="shared" si="1"/>
        <v>ＴＷ（トリプルガラス）採風勝手口ドアFS開き（T）</v>
      </c>
      <c r="H35" s="1" t="str">
        <f t="shared" si="3"/>
        <v>D</v>
      </c>
      <c r="I35" s="1" t="str">
        <f t="shared" si="4"/>
        <v>E</v>
      </c>
    </row>
    <row r="36" spans="1:13" x14ac:dyDescent="0.4">
      <c r="A36" s="1" t="s">
        <v>71</v>
      </c>
      <c r="B36" s="1" t="s">
        <v>72</v>
      </c>
      <c r="C36" s="1" t="s">
        <v>11</v>
      </c>
      <c r="D36" s="1" t="str">
        <f t="shared" si="2"/>
        <v>KDLF</v>
      </c>
      <c r="E36" s="1" t="s">
        <v>73</v>
      </c>
      <c r="F36" s="1" t="str">
        <f t="shared" si="0"/>
        <v>FIX（F）</v>
      </c>
      <c r="G36" s="1" t="str">
        <f t="shared" si="1"/>
        <v>ＴＷ（複層ガラス）ＦＩＸ窓FIX（F）</v>
      </c>
      <c r="H36" s="1" t="str">
        <f t="shared" si="3"/>
        <v>G</v>
      </c>
      <c r="I36" s="1" t="str">
        <f t="shared" si="4"/>
        <v/>
      </c>
    </row>
    <row r="37" spans="1:13" x14ac:dyDescent="0.4">
      <c r="A37" s="1" t="s">
        <v>71</v>
      </c>
      <c r="B37" s="1" t="s">
        <v>74</v>
      </c>
      <c r="C37" s="1" t="s">
        <v>12</v>
      </c>
      <c r="D37" s="1" t="str">
        <f t="shared" si="2"/>
        <v>KDLH</v>
      </c>
      <c r="E37" s="1" t="s">
        <v>73</v>
      </c>
      <c r="F37" s="1" t="str">
        <f t="shared" si="0"/>
        <v>引違い（H）</v>
      </c>
      <c r="G37" s="1" t="str">
        <f t="shared" si="1"/>
        <v>ＴＷ（複層ガラス）引違い窓フラットタイプ引違い（H）</v>
      </c>
      <c r="H37" s="1" t="str">
        <f t="shared" si="3"/>
        <v>G</v>
      </c>
      <c r="I37" s="1" t="str">
        <f t="shared" si="4"/>
        <v/>
      </c>
    </row>
    <row r="38" spans="1:13" x14ac:dyDescent="0.4">
      <c r="A38" s="1" t="s">
        <v>71</v>
      </c>
      <c r="B38" s="1" t="s">
        <v>75</v>
      </c>
      <c r="C38" s="1" t="s">
        <v>13</v>
      </c>
      <c r="D38" s="1" t="str">
        <f t="shared" si="2"/>
        <v>KDLP</v>
      </c>
      <c r="E38" s="1" t="s">
        <v>73</v>
      </c>
      <c r="F38" s="1" t="str">
        <f t="shared" si="0"/>
        <v>プロジェクト（P）</v>
      </c>
      <c r="G38" s="1" t="str">
        <f t="shared" si="1"/>
        <v>ＴＷ（複層ガラス）横すべり出し窓オペレーター、高所用横すべり出し窓プロジェクト（P）</v>
      </c>
      <c r="H38" s="1" t="str">
        <f t="shared" si="3"/>
        <v>G</v>
      </c>
      <c r="I38" s="1" t="str">
        <f t="shared" si="4"/>
        <v/>
      </c>
    </row>
    <row r="39" spans="1:13" ht="16.5" thickBot="1" x14ac:dyDescent="0.45">
      <c r="A39" s="1" t="s">
        <v>71</v>
      </c>
      <c r="B39" s="1" t="s">
        <v>76</v>
      </c>
      <c r="C39" s="1" t="s">
        <v>13</v>
      </c>
      <c r="D39" s="1" t="str">
        <f t="shared" si="2"/>
        <v>KDLP</v>
      </c>
      <c r="E39" s="1" t="s">
        <v>73</v>
      </c>
      <c r="F39" s="1" t="str">
        <f t="shared" si="0"/>
        <v>プロジェクト（P）</v>
      </c>
      <c r="G39" s="1" t="str">
        <f t="shared" si="1"/>
        <v>ＴＷ（複層ガラス）横すべり出し窓オペレータープロジェクト（P）</v>
      </c>
      <c r="H39" s="1" t="str">
        <f t="shared" si="3"/>
        <v>G</v>
      </c>
      <c r="I39" s="1" t="str">
        <f t="shared" si="4"/>
        <v/>
      </c>
    </row>
    <row r="40" spans="1:13" ht="16.5" thickBot="1" x14ac:dyDescent="0.45">
      <c r="A40" s="1" t="s">
        <v>71</v>
      </c>
      <c r="B40" s="1" t="s">
        <v>77</v>
      </c>
      <c r="C40" s="1" t="s">
        <v>14</v>
      </c>
      <c r="D40" s="1" t="str">
        <f t="shared" si="2"/>
        <v>KDLT</v>
      </c>
      <c r="E40" s="1" t="s">
        <v>73</v>
      </c>
      <c r="F40" s="1" t="str">
        <f t="shared" si="0"/>
        <v>開き（T）</v>
      </c>
      <c r="G40" s="1" t="str">
        <f t="shared" si="1"/>
        <v>ＴＷ（複層ガラス）縦すべり出し窓オペレーター開き（T）</v>
      </c>
      <c r="H40" s="1" t="str">
        <f t="shared" si="3"/>
        <v>G</v>
      </c>
      <c r="I40" s="1" t="str">
        <f t="shared" si="4"/>
        <v/>
      </c>
      <c r="M40" s="4"/>
    </row>
    <row r="41" spans="1:13" ht="16.5" thickBot="1" x14ac:dyDescent="0.45">
      <c r="A41" s="1" t="s">
        <v>71</v>
      </c>
      <c r="B41" s="1" t="s">
        <v>78</v>
      </c>
      <c r="C41" s="1" t="s">
        <v>15</v>
      </c>
      <c r="D41" s="1" t="str">
        <f t="shared" si="2"/>
        <v>KDLU</v>
      </c>
      <c r="E41" s="1" t="s">
        <v>73</v>
      </c>
      <c r="F41" s="1" t="str">
        <f t="shared" si="0"/>
        <v>上げ下げ（U）</v>
      </c>
      <c r="G41" s="1" t="str">
        <f t="shared" si="1"/>
        <v>ＴＷ（複層ガラス）上げ下げ窓、面格子付上げ下げ窓上げ下げ（U）</v>
      </c>
      <c r="H41" s="1" t="str">
        <f t="shared" si="3"/>
        <v>G</v>
      </c>
      <c r="I41" s="1" t="str">
        <f t="shared" si="4"/>
        <v/>
      </c>
      <c r="M41" s="4"/>
    </row>
    <row r="42" spans="1:13" ht="16.5" thickBot="1" x14ac:dyDescent="0.45">
      <c r="A42" s="1" t="s">
        <v>79</v>
      </c>
      <c r="B42" s="1" t="s">
        <v>80</v>
      </c>
      <c r="C42" s="1" t="s">
        <v>12</v>
      </c>
      <c r="D42" s="1" t="str">
        <f t="shared" si="2"/>
        <v>KFVH</v>
      </c>
      <c r="E42" s="1" t="s">
        <v>73</v>
      </c>
      <c r="F42" s="1" t="str">
        <f t="shared" si="0"/>
        <v>引違い（H）</v>
      </c>
      <c r="G42" s="1" t="str">
        <f t="shared" si="1"/>
        <v>ＴＷ（複層ガラス）引違い窓、片引き窓、引分け窓引違い（H）</v>
      </c>
      <c r="H42" s="1" t="str">
        <f t="shared" si="3"/>
        <v>G</v>
      </c>
      <c r="I42" s="1" t="str">
        <f t="shared" si="4"/>
        <v/>
      </c>
      <c r="M42" s="4"/>
    </row>
    <row r="43" spans="1:13" ht="16.5" thickBot="1" x14ac:dyDescent="0.45">
      <c r="A43" s="1" t="s">
        <v>79</v>
      </c>
      <c r="B43" s="1" t="s">
        <v>81</v>
      </c>
      <c r="C43" s="1" t="s">
        <v>13</v>
      </c>
      <c r="D43" s="1" t="str">
        <f t="shared" si="2"/>
        <v>KFVP</v>
      </c>
      <c r="E43" s="1" t="s">
        <v>73</v>
      </c>
      <c r="F43" s="1" t="str">
        <f t="shared" si="0"/>
        <v>プロジェクト（P）</v>
      </c>
      <c r="G43" s="1" t="str">
        <f t="shared" si="1"/>
        <v>ＴＷ（複層ガラス）横すべり出し窓グレモンプロジェクト（P）</v>
      </c>
      <c r="H43" s="1" t="str">
        <f t="shared" si="3"/>
        <v>G</v>
      </c>
      <c r="I43" s="1" t="str">
        <f t="shared" si="4"/>
        <v/>
      </c>
      <c r="M43" s="4"/>
    </row>
    <row r="44" spans="1:13" ht="16.5" thickBot="1" x14ac:dyDescent="0.45">
      <c r="A44" s="1" t="s">
        <v>79</v>
      </c>
      <c r="B44" s="1" t="s">
        <v>82</v>
      </c>
      <c r="C44" s="1" t="s">
        <v>14</v>
      </c>
      <c r="D44" s="1" t="str">
        <f t="shared" si="2"/>
        <v>KFVT</v>
      </c>
      <c r="E44" s="1" t="s">
        <v>73</v>
      </c>
      <c r="F44" s="1" t="str">
        <f t="shared" si="0"/>
        <v>開き（T）</v>
      </c>
      <c r="G44" s="1" t="str">
        <f t="shared" si="1"/>
        <v>ＴＷ（複層ガラス）縦すべり出し窓グレモン開き（T）</v>
      </c>
      <c r="H44" s="1" t="str">
        <f t="shared" si="3"/>
        <v>G</v>
      </c>
      <c r="I44" s="1" t="str">
        <f t="shared" si="4"/>
        <v/>
      </c>
      <c r="M44" s="4"/>
    </row>
    <row r="45" spans="1:13" ht="16.5" thickBot="1" x14ac:dyDescent="0.45">
      <c r="A45" s="1" t="s">
        <v>83</v>
      </c>
      <c r="B45" s="1" t="s">
        <v>84</v>
      </c>
      <c r="C45" s="1" t="s">
        <v>14</v>
      </c>
      <c r="D45" s="1" t="str">
        <f t="shared" si="2"/>
        <v>KFWT</v>
      </c>
      <c r="E45" s="1" t="s">
        <v>73</v>
      </c>
      <c r="F45" s="1" t="str">
        <f t="shared" si="0"/>
        <v>開き（T）</v>
      </c>
      <c r="G45" s="1" t="str">
        <f t="shared" si="1"/>
        <v>ＴＷ（複層ガラス）テラスドア、勝手口ドア開き（T）</v>
      </c>
      <c r="H45" s="1" t="str">
        <f t="shared" si="3"/>
        <v>G</v>
      </c>
      <c r="I45" s="1" t="str">
        <f t="shared" si="4"/>
        <v/>
      </c>
      <c r="M45" s="4"/>
    </row>
    <row r="46" spans="1:13" ht="16.5" thickBot="1" x14ac:dyDescent="0.45">
      <c r="A46" s="1" t="s">
        <v>85</v>
      </c>
      <c r="B46" s="1" t="s">
        <v>86</v>
      </c>
      <c r="C46" s="1" t="s">
        <v>14</v>
      </c>
      <c r="D46" s="1" t="str">
        <f t="shared" si="2"/>
        <v>KFXT</v>
      </c>
      <c r="E46" s="1" t="s">
        <v>73</v>
      </c>
      <c r="F46" s="1" t="str">
        <f t="shared" si="0"/>
        <v>開き（T）</v>
      </c>
      <c r="G46" s="1" t="str">
        <f t="shared" si="1"/>
        <v>ＴＷ（複層ガラス）採風勝手口ドアFS開き（T）</v>
      </c>
      <c r="H46" s="1" t="str">
        <f t="shared" si="3"/>
        <v>G</v>
      </c>
      <c r="I46" s="1" t="str">
        <f t="shared" si="4"/>
        <v/>
      </c>
      <c r="M46" s="4"/>
    </row>
    <row r="47" spans="1:13" ht="16.5" thickBot="1" x14ac:dyDescent="0.45">
      <c r="A47" s="1" t="s">
        <v>87</v>
      </c>
      <c r="B47" s="1" t="s">
        <v>88</v>
      </c>
      <c r="C47" s="1" t="s">
        <v>11</v>
      </c>
      <c r="D47" s="1" t="str">
        <f t="shared" si="2"/>
        <v>KDNF</v>
      </c>
      <c r="E47" s="1" t="s">
        <v>22</v>
      </c>
      <c r="F47" s="1" t="str">
        <f t="shared" si="0"/>
        <v>FIX（F）</v>
      </c>
      <c r="G47" s="1" t="str">
        <f t="shared" si="1"/>
        <v>ＴＷ防火戸（複層ガラス）ＦＩＸ窓FIX（F）</v>
      </c>
      <c r="H47" s="1" t="str">
        <f t="shared" si="3"/>
        <v>K</v>
      </c>
      <c r="I47" s="1" t="str">
        <f t="shared" si="4"/>
        <v/>
      </c>
      <c r="M47" s="4"/>
    </row>
    <row r="48" spans="1:13" x14ac:dyDescent="0.4">
      <c r="A48" s="1" t="s">
        <v>87</v>
      </c>
      <c r="B48" s="1" t="s">
        <v>89</v>
      </c>
      <c r="C48" s="1" t="s">
        <v>12</v>
      </c>
      <c r="D48" s="1" t="str">
        <f t="shared" si="2"/>
        <v>KDNH</v>
      </c>
      <c r="E48" s="1" t="s">
        <v>22</v>
      </c>
      <c r="F48" s="1" t="str">
        <f t="shared" si="0"/>
        <v>引違い（H）</v>
      </c>
      <c r="G48" s="1" t="str">
        <f t="shared" si="1"/>
        <v>ＴＷ防火戸（複層ガラス）引違い窓引違い（H）</v>
      </c>
      <c r="H48" s="1" t="str">
        <f t="shared" si="3"/>
        <v>K</v>
      </c>
      <c r="I48" s="1" t="str">
        <f t="shared" si="4"/>
        <v/>
      </c>
    </row>
    <row r="49" spans="1:9" x14ac:dyDescent="0.4">
      <c r="A49" s="1" t="s">
        <v>87</v>
      </c>
      <c r="B49" s="1" t="s">
        <v>90</v>
      </c>
      <c r="C49" s="1" t="s">
        <v>13</v>
      </c>
      <c r="D49" s="1" t="str">
        <f t="shared" si="2"/>
        <v>KDNP</v>
      </c>
      <c r="E49" s="1" t="s">
        <v>22</v>
      </c>
      <c r="F49" s="1" t="str">
        <f t="shared" si="0"/>
        <v>プロジェクト（P）</v>
      </c>
      <c r="G49" s="1" t="str">
        <f t="shared" si="1"/>
        <v>ＴＷ防火戸（複層ガラス）横すべり出し窓オペレーター、高所用横すべり出し窓プロジェクト（P）</v>
      </c>
      <c r="H49" s="1" t="str">
        <f t="shared" si="3"/>
        <v>K</v>
      </c>
      <c r="I49" s="1" t="str">
        <f t="shared" si="4"/>
        <v/>
      </c>
    </row>
    <row r="50" spans="1:9" x14ac:dyDescent="0.4">
      <c r="A50" s="1" t="s">
        <v>87</v>
      </c>
      <c r="B50" s="1" t="s">
        <v>91</v>
      </c>
      <c r="C50" s="1" t="s">
        <v>14</v>
      </c>
      <c r="D50" s="1" t="str">
        <f t="shared" si="2"/>
        <v>KDNT</v>
      </c>
      <c r="E50" s="1" t="s">
        <v>22</v>
      </c>
      <c r="F50" s="1" t="str">
        <f t="shared" si="0"/>
        <v>開き（T）</v>
      </c>
      <c r="G50" s="1" t="str">
        <f t="shared" si="1"/>
        <v>ＴＷ防火戸（複層ガラス）縦すべり出し窓オペレーター開き（T）</v>
      </c>
      <c r="H50" s="1" t="str">
        <f t="shared" si="3"/>
        <v>K</v>
      </c>
      <c r="I50" s="1" t="str">
        <f t="shared" si="4"/>
        <v/>
      </c>
    </row>
    <row r="51" spans="1:9" x14ac:dyDescent="0.4">
      <c r="A51" s="1" t="s">
        <v>87</v>
      </c>
      <c r="B51" s="1" t="s">
        <v>92</v>
      </c>
      <c r="C51" s="1" t="s">
        <v>15</v>
      </c>
      <c r="D51" s="1" t="str">
        <f t="shared" si="2"/>
        <v>KDNU</v>
      </c>
      <c r="E51" s="1" t="s">
        <v>22</v>
      </c>
      <c r="F51" s="1" t="str">
        <f t="shared" si="0"/>
        <v>上げ下げ（U）</v>
      </c>
      <c r="G51" s="1" t="str">
        <f t="shared" si="1"/>
        <v>ＴＷ防火戸（複層ガラス）上げ下げ窓、面格子付上げ下げ窓上げ下げ（U）</v>
      </c>
      <c r="H51" s="1" t="str">
        <f t="shared" si="3"/>
        <v>K</v>
      </c>
      <c r="I51" s="1" t="str">
        <f t="shared" si="4"/>
        <v/>
      </c>
    </row>
    <row r="52" spans="1:9" x14ac:dyDescent="0.4">
      <c r="A52" s="1" t="s">
        <v>93</v>
      </c>
      <c r="B52" s="1" t="s">
        <v>94</v>
      </c>
      <c r="C52" s="1" t="s">
        <v>13</v>
      </c>
      <c r="D52" s="1" t="str">
        <f t="shared" si="2"/>
        <v>KFYP</v>
      </c>
      <c r="E52" s="1" t="s">
        <v>22</v>
      </c>
      <c r="F52" s="1" t="str">
        <f t="shared" si="0"/>
        <v>プロジェクト（P）</v>
      </c>
      <c r="G52" s="1" t="str">
        <f t="shared" si="1"/>
        <v>ＴＷ防火戸（複層ガラス）横すべり出し窓グレモンプロジェクト（P）</v>
      </c>
      <c r="H52" s="1" t="str">
        <f t="shared" si="3"/>
        <v>K</v>
      </c>
      <c r="I52" s="1" t="str">
        <f t="shared" si="4"/>
        <v/>
      </c>
    </row>
    <row r="53" spans="1:9" x14ac:dyDescent="0.4">
      <c r="A53" s="1" t="s">
        <v>93</v>
      </c>
      <c r="B53" s="1" t="s">
        <v>95</v>
      </c>
      <c r="C53" s="1" t="s">
        <v>14</v>
      </c>
      <c r="D53" s="1" t="str">
        <f t="shared" si="2"/>
        <v>KFYT</v>
      </c>
      <c r="E53" s="1" t="s">
        <v>22</v>
      </c>
      <c r="F53" s="1" t="str">
        <f t="shared" si="0"/>
        <v>開き（T）</v>
      </c>
      <c r="G53" s="1" t="str">
        <f t="shared" si="1"/>
        <v>ＴＷ防火戸（複層ガラス）縦すべり出し窓グレモン開き（T）</v>
      </c>
      <c r="H53" s="1" t="str">
        <f t="shared" si="3"/>
        <v>K</v>
      </c>
      <c r="I53" s="1" t="str">
        <f t="shared" si="4"/>
        <v/>
      </c>
    </row>
    <row r="54" spans="1:9" x14ac:dyDescent="0.4">
      <c r="A54" s="1" t="s">
        <v>96</v>
      </c>
      <c r="B54" s="1" t="s">
        <v>97</v>
      </c>
      <c r="C54" s="1" t="s">
        <v>14</v>
      </c>
      <c r="D54" s="1" t="str">
        <f t="shared" si="2"/>
        <v>KFZT</v>
      </c>
      <c r="E54" s="1" t="s">
        <v>22</v>
      </c>
      <c r="F54" s="1" t="str">
        <f t="shared" si="0"/>
        <v>開き（T）</v>
      </c>
      <c r="G54" s="1" t="str">
        <f t="shared" si="1"/>
        <v>ＴＷ防火戸（複層ガラス）開き窓テラス開き（T）</v>
      </c>
      <c r="H54" s="1" t="str">
        <f t="shared" si="3"/>
        <v>K</v>
      </c>
      <c r="I54" s="1" t="str">
        <f t="shared" si="4"/>
        <v/>
      </c>
    </row>
    <row r="55" spans="1:9" x14ac:dyDescent="0.4">
      <c r="A55" s="1" t="s">
        <v>98</v>
      </c>
      <c r="B55" s="1" t="s">
        <v>99</v>
      </c>
      <c r="C55" s="1" t="s">
        <v>14</v>
      </c>
      <c r="D55" s="1" t="str">
        <f t="shared" si="2"/>
        <v>KGAT</v>
      </c>
      <c r="E55" s="1" t="s">
        <v>22</v>
      </c>
      <c r="F55" s="1" t="str">
        <f t="shared" si="0"/>
        <v>開き（T）</v>
      </c>
      <c r="G55" s="1" t="str">
        <f t="shared" si="1"/>
        <v>ＴＷ防火戸（複層ガラス）採風勝手口ドアFS開き（T）</v>
      </c>
      <c r="H55" s="1" t="str">
        <f t="shared" si="3"/>
        <v>K</v>
      </c>
      <c r="I55" s="1" t="str">
        <f t="shared" si="4"/>
        <v/>
      </c>
    </row>
    <row r="56" spans="1:9" x14ac:dyDescent="0.4">
      <c r="A56" s="1" t="s">
        <v>100</v>
      </c>
      <c r="B56" s="1" t="s">
        <v>101</v>
      </c>
      <c r="C56" s="1" t="s">
        <v>11</v>
      </c>
      <c r="D56" s="1" t="str">
        <f t="shared" si="2"/>
        <v>KGBF</v>
      </c>
      <c r="E56" s="1" t="s">
        <v>11</v>
      </c>
      <c r="F56" s="1" t="str">
        <f t="shared" si="0"/>
        <v>FIX（F）</v>
      </c>
      <c r="G56" s="1" t="str">
        <f t="shared" si="1"/>
        <v>サーモスⅡ-H ＦＩＸ窓（外押縁タイプ）FIX（F）</v>
      </c>
      <c r="H56" s="1" t="str">
        <f t="shared" si="3"/>
        <v>F</v>
      </c>
      <c r="I56" s="1" t="str">
        <f t="shared" si="4"/>
        <v/>
      </c>
    </row>
    <row r="57" spans="1:9" x14ac:dyDescent="0.4">
      <c r="A57" s="1" t="s">
        <v>100</v>
      </c>
      <c r="B57" s="1" t="s">
        <v>102</v>
      </c>
      <c r="C57" s="1" t="s">
        <v>12</v>
      </c>
      <c r="D57" s="1" t="str">
        <f t="shared" si="2"/>
        <v>KGBH</v>
      </c>
      <c r="E57" s="1" t="s">
        <v>11</v>
      </c>
      <c r="F57" s="1" t="str">
        <f t="shared" si="0"/>
        <v>引違い（H）</v>
      </c>
      <c r="G57" s="1" t="str">
        <f t="shared" si="1"/>
        <v>サーモスⅡ-H 引違い窓、片引き窓、引分け窓（ブリッジ枠）引違い（H）</v>
      </c>
      <c r="H57" s="1" t="str">
        <f t="shared" si="3"/>
        <v>F</v>
      </c>
      <c r="I57" s="1" t="str">
        <f t="shared" si="4"/>
        <v/>
      </c>
    </row>
    <row r="58" spans="1:9" x14ac:dyDescent="0.4">
      <c r="A58" s="1" t="s">
        <v>100</v>
      </c>
      <c r="B58" s="1" t="s">
        <v>103</v>
      </c>
      <c r="C58" s="1" t="s">
        <v>13</v>
      </c>
      <c r="D58" s="1" t="str">
        <f t="shared" si="2"/>
        <v>KGBP</v>
      </c>
      <c r="E58" s="1" t="s">
        <v>11</v>
      </c>
      <c r="F58" s="1" t="str">
        <f t="shared" si="0"/>
        <v>プロジェクト（P）</v>
      </c>
      <c r="G58" s="1" t="str">
        <f t="shared" si="1"/>
        <v>サーモスⅡ-H 外倒し窓、内倒し窓プロジェクト（P）</v>
      </c>
      <c r="H58" s="1" t="str">
        <f t="shared" si="3"/>
        <v>F</v>
      </c>
      <c r="I58" s="1" t="str">
        <f t="shared" si="4"/>
        <v/>
      </c>
    </row>
    <row r="59" spans="1:9" x14ac:dyDescent="0.4">
      <c r="A59" s="1" t="s">
        <v>104</v>
      </c>
      <c r="B59" s="1" t="s">
        <v>105</v>
      </c>
      <c r="C59" s="1" t="s">
        <v>14</v>
      </c>
      <c r="D59" s="1" t="str">
        <f t="shared" si="2"/>
        <v>KGDT</v>
      </c>
      <c r="E59" s="1" t="s">
        <v>11</v>
      </c>
      <c r="F59" s="1" t="str">
        <f t="shared" si="0"/>
        <v>開き（T）</v>
      </c>
      <c r="G59" s="1" t="str">
        <f t="shared" si="1"/>
        <v>サーモスⅡ-H テラスドア、勝手口ドア開き（T）</v>
      </c>
      <c r="H59" s="1" t="str">
        <f t="shared" si="3"/>
        <v>F</v>
      </c>
      <c r="I59" s="1" t="str">
        <f t="shared" si="4"/>
        <v/>
      </c>
    </row>
    <row r="60" spans="1:9" x14ac:dyDescent="0.4">
      <c r="A60" s="5" t="s">
        <v>104</v>
      </c>
      <c r="B60" s="5" t="s">
        <v>106</v>
      </c>
      <c r="C60" s="5" t="s">
        <v>14</v>
      </c>
      <c r="D60" s="5" t="str">
        <f t="shared" si="2"/>
        <v>KGDT</v>
      </c>
      <c r="E60" s="5" t="s">
        <v>11</v>
      </c>
      <c r="F60" s="5" t="str">
        <f t="shared" si="0"/>
        <v>開き（T）</v>
      </c>
      <c r="G60" s="5" t="str">
        <f t="shared" si="1"/>
        <v>サーモスⅡ-H テラスドア、勝手口ドア（全面ガラス）開き（T）</v>
      </c>
      <c r="H60" s="5" t="str">
        <f t="shared" si="3"/>
        <v>F</v>
      </c>
      <c r="I60" s="5" t="str">
        <f t="shared" si="4"/>
        <v/>
      </c>
    </row>
    <row r="61" spans="1:9" x14ac:dyDescent="0.4">
      <c r="A61" s="1" t="s">
        <v>107</v>
      </c>
      <c r="B61" s="1" t="s">
        <v>108</v>
      </c>
      <c r="C61" s="1" t="s">
        <v>12</v>
      </c>
      <c r="D61" s="1" t="str">
        <f t="shared" si="2"/>
        <v>KGFH</v>
      </c>
      <c r="E61" s="1" t="s">
        <v>11</v>
      </c>
      <c r="F61" s="1" t="str">
        <f t="shared" si="0"/>
        <v>引違い（H）</v>
      </c>
      <c r="G61" s="1" t="str">
        <f t="shared" si="1"/>
        <v>サーモスⅡ-H 単体引違い窓（中桟付）引違い（H）</v>
      </c>
      <c r="H61" s="1" t="str">
        <f t="shared" si="3"/>
        <v>F</v>
      </c>
      <c r="I61" s="1" t="str">
        <f t="shared" si="4"/>
        <v/>
      </c>
    </row>
    <row r="62" spans="1:9" x14ac:dyDescent="0.4">
      <c r="A62" s="1" t="s">
        <v>107</v>
      </c>
      <c r="B62" s="1" t="s">
        <v>109</v>
      </c>
      <c r="C62" s="1" t="s">
        <v>14</v>
      </c>
      <c r="D62" s="1" t="str">
        <f t="shared" si="2"/>
        <v>KGFT</v>
      </c>
      <c r="E62" s="1" t="s">
        <v>11</v>
      </c>
      <c r="F62" s="1" t="str">
        <f t="shared" si="0"/>
        <v>開き（T）</v>
      </c>
      <c r="G62" s="1" t="str">
        <f t="shared" si="1"/>
        <v>サーモスⅡ-H 勝手口ドア（中桟パネル付）開き（T）</v>
      </c>
      <c r="H62" s="1" t="str">
        <f t="shared" si="3"/>
        <v>F</v>
      </c>
      <c r="I62" s="1" t="str">
        <f t="shared" si="4"/>
        <v/>
      </c>
    </row>
    <row r="63" spans="1:9" x14ac:dyDescent="0.4">
      <c r="A63" s="5" t="s">
        <v>107</v>
      </c>
      <c r="B63" s="5" t="s">
        <v>110</v>
      </c>
      <c r="C63" s="5" t="s">
        <v>14</v>
      </c>
      <c r="D63" s="5" t="str">
        <f t="shared" si="2"/>
        <v>KGFT</v>
      </c>
      <c r="E63" s="5" t="s">
        <v>11</v>
      </c>
      <c r="F63" s="5" t="str">
        <f t="shared" si="0"/>
        <v>開き（T）</v>
      </c>
      <c r="G63" s="5" t="str">
        <f t="shared" si="1"/>
        <v>サーモスⅡ-H 勝手口ドア（中桟腰パネル付）開き（T）</v>
      </c>
      <c r="H63" s="5" t="str">
        <f t="shared" si="3"/>
        <v>F</v>
      </c>
      <c r="I63" s="5" t="str">
        <f t="shared" si="4"/>
        <v/>
      </c>
    </row>
    <row r="64" spans="1:9" x14ac:dyDescent="0.4">
      <c r="A64" s="1" t="s">
        <v>111</v>
      </c>
      <c r="B64" s="1" t="s">
        <v>112</v>
      </c>
      <c r="C64" s="1" t="s">
        <v>14</v>
      </c>
      <c r="D64" s="1" t="str">
        <f t="shared" si="2"/>
        <v>KGHT</v>
      </c>
      <c r="E64" s="1" t="s">
        <v>11</v>
      </c>
      <c r="F64" s="1" t="str">
        <f t="shared" si="0"/>
        <v>開き（T）</v>
      </c>
      <c r="G64" s="1" t="str">
        <f t="shared" si="1"/>
        <v>サーモスⅡ-H 採風勝手口ドアFS開き（T）</v>
      </c>
      <c r="H64" s="1" t="str">
        <f t="shared" si="3"/>
        <v>F</v>
      </c>
      <c r="I64" s="1" t="str">
        <f t="shared" si="4"/>
        <v/>
      </c>
    </row>
    <row r="65" spans="1:9" x14ac:dyDescent="0.4">
      <c r="A65" s="5" t="s">
        <v>111</v>
      </c>
      <c r="B65" s="5" t="s">
        <v>113</v>
      </c>
      <c r="C65" s="5" t="s">
        <v>14</v>
      </c>
      <c r="D65" s="5" t="str">
        <f t="shared" si="2"/>
        <v>KGHT</v>
      </c>
      <c r="E65" s="5" t="s">
        <v>11</v>
      </c>
      <c r="F65" s="5" t="str">
        <f t="shared" si="0"/>
        <v>開き（T）</v>
      </c>
      <c r="G65" s="5" t="str">
        <f t="shared" si="1"/>
        <v>サーモスⅡ-H 採風勝手口ドア、勝手口ドア（中桟腰パネルなし）開き（T）</v>
      </c>
      <c r="H65" s="5" t="str">
        <f t="shared" si="3"/>
        <v>F</v>
      </c>
      <c r="I65" s="5" t="str">
        <f t="shared" si="4"/>
        <v/>
      </c>
    </row>
    <row r="66" spans="1:9" x14ac:dyDescent="0.4">
      <c r="A66" s="1" t="s">
        <v>114</v>
      </c>
      <c r="B66" s="1" t="s">
        <v>115</v>
      </c>
      <c r="C66" s="1" t="s">
        <v>11</v>
      </c>
      <c r="D66" s="1" t="str">
        <f t="shared" si="2"/>
        <v>SMHF</v>
      </c>
      <c r="E66" s="1" t="s">
        <v>116</v>
      </c>
      <c r="F66" s="1" t="str">
        <f t="shared" si="0"/>
        <v>FIX（F）</v>
      </c>
      <c r="G66" s="1" t="str">
        <f t="shared" si="1"/>
        <v>サーモスⅡ-HFIX（F）</v>
      </c>
      <c r="H66" s="1" t="str">
        <f t="shared" si="3"/>
        <v>F</v>
      </c>
      <c r="I66" s="1" t="str">
        <f t="shared" si="4"/>
        <v>H</v>
      </c>
    </row>
    <row r="67" spans="1:9" x14ac:dyDescent="0.4">
      <c r="A67" s="1" t="s">
        <v>114</v>
      </c>
      <c r="B67" s="1" t="s">
        <v>117</v>
      </c>
      <c r="C67" s="1" t="s">
        <v>11</v>
      </c>
      <c r="D67" s="1" t="str">
        <f t="shared" si="2"/>
        <v>SMHF</v>
      </c>
      <c r="E67" s="1" t="s">
        <v>12</v>
      </c>
      <c r="F67" s="1" t="str">
        <f t="shared" si="0"/>
        <v>FIX（F）</v>
      </c>
      <c r="G67" s="1" t="str">
        <f t="shared" si="1"/>
        <v>サーモスⅡ-H ＦＩＸ窓（内押縁タイプ）FIX（F）</v>
      </c>
      <c r="H67" s="1" t="str">
        <f t="shared" si="3"/>
        <v>H</v>
      </c>
      <c r="I67" s="1" t="str">
        <f t="shared" si="4"/>
        <v/>
      </c>
    </row>
    <row r="68" spans="1:9" x14ac:dyDescent="0.4">
      <c r="A68" s="1" t="s">
        <v>114</v>
      </c>
      <c r="B68" s="1" t="s">
        <v>118</v>
      </c>
      <c r="C68" s="1" t="s">
        <v>12</v>
      </c>
      <c r="D68" s="1" t="str">
        <f t="shared" si="2"/>
        <v>SMHH</v>
      </c>
      <c r="E68" s="1" t="s">
        <v>11</v>
      </c>
      <c r="F68" s="1" t="str">
        <f t="shared" si="0"/>
        <v>引違い（H）</v>
      </c>
      <c r="G68" s="1" t="str">
        <f t="shared" si="1"/>
        <v>サーモスⅡ-H引違い（H）</v>
      </c>
      <c r="H68" s="1" t="str">
        <f t="shared" si="3"/>
        <v>F</v>
      </c>
      <c r="I68" s="1" t="str">
        <f t="shared" si="4"/>
        <v/>
      </c>
    </row>
    <row r="69" spans="1:9" x14ac:dyDescent="0.4">
      <c r="A69" s="1" t="s">
        <v>114</v>
      </c>
      <c r="B69" s="1" t="s">
        <v>119</v>
      </c>
      <c r="C69" s="1" t="s">
        <v>12</v>
      </c>
      <c r="D69" s="1" t="str">
        <f t="shared" si="2"/>
        <v>SMHH</v>
      </c>
      <c r="E69" s="1" t="s">
        <v>11</v>
      </c>
      <c r="F69" s="1" t="str">
        <f t="shared" ref="F69:F135" si="6">VLOOKUP(C69,$L$7:$N$18,3,FALSE)</f>
        <v>引違い（H）</v>
      </c>
      <c r="G69" s="1" t="str">
        <f t="shared" ref="G69:G135" si="7">B69&amp;F69</f>
        <v>サーモスⅡ-H 引違い窓（レール間カバー枠）引違い（H）</v>
      </c>
      <c r="H69" s="1" t="str">
        <f t="shared" si="3"/>
        <v>F</v>
      </c>
      <c r="I69" s="1" t="str">
        <f t="shared" si="4"/>
        <v/>
      </c>
    </row>
    <row r="70" spans="1:9" x14ac:dyDescent="0.4">
      <c r="A70" s="1" t="s">
        <v>114</v>
      </c>
      <c r="B70" s="1" t="s">
        <v>118</v>
      </c>
      <c r="C70" s="1" t="s">
        <v>13</v>
      </c>
      <c r="D70" s="1" t="str">
        <f t="shared" ref="D70:D136" si="8">A70&amp;C70</f>
        <v>SMHP</v>
      </c>
      <c r="E70" s="1" t="s">
        <v>11</v>
      </c>
      <c r="F70" s="1" t="str">
        <f t="shared" si="6"/>
        <v>プロジェクト（P）</v>
      </c>
      <c r="G70" s="1" t="str">
        <f t="shared" si="7"/>
        <v>サーモスⅡ-Hプロジェクト（P）</v>
      </c>
      <c r="H70" s="1" t="str">
        <f t="shared" ref="H70:H136" si="9">LEFT(E70,1)</f>
        <v>F</v>
      </c>
      <c r="I70" s="1" t="str">
        <f t="shared" ref="I70:I136" si="10">IF(RIGHT(E70,1)=H70,"",RIGHT(E70,1))</f>
        <v/>
      </c>
    </row>
    <row r="71" spans="1:9" x14ac:dyDescent="0.4">
      <c r="A71" s="1" t="s">
        <v>114</v>
      </c>
      <c r="B71" s="1" t="s">
        <v>120</v>
      </c>
      <c r="C71" s="1" t="s">
        <v>13</v>
      </c>
      <c r="D71" s="1" t="str">
        <f t="shared" si="8"/>
        <v>SMHP</v>
      </c>
      <c r="E71" s="1" t="s">
        <v>11</v>
      </c>
      <c r="F71" s="1" t="str">
        <f t="shared" si="6"/>
        <v>プロジェクト（P）</v>
      </c>
      <c r="G71" s="1" t="str">
        <f t="shared" si="7"/>
        <v>サーモスⅡ-H 横すべり出し窓（オペレーター・カムラッチ）、高所用横すべり出し窓プロジェクト（P）</v>
      </c>
      <c r="H71" s="1" t="str">
        <f t="shared" si="9"/>
        <v>F</v>
      </c>
      <c r="I71" s="1" t="str">
        <f t="shared" si="10"/>
        <v/>
      </c>
    </row>
    <row r="72" spans="1:9" x14ac:dyDescent="0.4">
      <c r="A72" s="1" t="s">
        <v>114</v>
      </c>
      <c r="B72" s="1" t="s">
        <v>121</v>
      </c>
      <c r="C72" s="1" t="s">
        <v>13</v>
      </c>
      <c r="D72" s="1" t="str">
        <f t="shared" si="8"/>
        <v>SMHP</v>
      </c>
      <c r="E72" s="1" t="s">
        <v>11</v>
      </c>
      <c r="F72" s="1" t="str">
        <f t="shared" si="6"/>
        <v>プロジェクト（P）</v>
      </c>
      <c r="G72" s="1" t="str">
        <f t="shared" si="7"/>
        <v>サーモスⅡ-H 横すべり出し窓オペレータープロジェクト（P）</v>
      </c>
      <c r="H72" s="1" t="str">
        <f t="shared" si="9"/>
        <v>F</v>
      </c>
      <c r="I72" s="1" t="str">
        <f t="shared" si="10"/>
        <v/>
      </c>
    </row>
    <row r="73" spans="1:9" x14ac:dyDescent="0.4">
      <c r="A73" s="1" t="s">
        <v>114</v>
      </c>
      <c r="B73" s="1" t="s">
        <v>118</v>
      </c>
      <c r="C73" s="1" t="s">
        <v>14</v>
      </c>
      <c r="D73" s="1" t="str">
        <f t="shared" si="8"/>
        <v>SMHT</v>
      </c>
      <c r="E73" s="1" t="s">
        <v>11</v>
      </c>
      <c r="F73" s="1" t="str">
        <f t="shared" si="6"/>
        <v>開き（T）</v>
      </c>
      <c r="G73" s="1" t="str">
        <f t="shared" si="7"/>
        <v>サーモスⅡ-H開き（T）</v>
      </c>
      <c r="H73" s="1" t="str">
        <f t="shared" si="9"/>
        <v>F</v>
      </c>
      <c r="I73" s="1" t="str">
        <f t="shared" si="10"/>
        <v/>
      </c>
    </row>
    <row r="74" spans="1:9" x14ac:dyDescent="0.4">
      <c r="A74" s="1" t="s">
        <v>114</v>
      </c>
      <c r="B74" s="1" t="s">
        <v>122</v>
      </c>
      <c r="C74" s="1" t="s">
        <v>14</v>
      </c>
      <c r="D74" s="1" t="str">
        <f t="shared" si="8"/>
        <v>SMHT</v>
      </c>
      <c r="E74" s="1" t="s">
        <v>11</v>
      </c>
      <c r="F74" s="1" t="str">
        <f t="shared" si="6"/>
        <v>開き（T）</v>
      </c>
      <c r="G74" s="1" t="str">
        <f t="shared" si="7"/>
        <v>サーモスⅡ-H 縦すべり出し窓（オペレーター・カムラッチ）開き（T）</v>
      </c>
      <c r="H74" s="1" t="str">
        <f t="shared" si="9"/>
        <v>F</v>
      </c>
      <c r="I74" s="1" t="str">
        <f t="shared" si="10"/>
        <v/>
      </c>
    </row>
    <row r="75" spans="1:9" x14ac:dyDescent="0.4">
      <c r="A75" s="1" t="s">
        <v>114</v>
      </c>
      <c r="B75" s="1" t="s">
        <v>123</v>
      </c>
      <c r="C75" s="1" t="s">
        <v>14</v>
      </c>
      <c r="D75" s="1" t="str">
        <f t="shared" si="8"/>
        <v>SMHT</v>
      </c>
      <c r="E75" s="1" t="s">
        <v>11</v>
      </c>
      <c r="F75" s="1" t="str">
        <f t="shared" si="6"/>
        <v>開き（T）</v>
      </c>
      <c r="G75" s="1" t="str">
        <f t="shared" si="7"/>
        <v>サーモスⅡ-H 縦すべり出し窓オペレーター開き（T）</v>
      </c>
      <c r="H75" s="1" t="str">
        <f t="shared" si="9"/>
        <v>F</v>
      </c>
      <c r="I75" s="1" t="str">
        <f t="shared" si="10"/>
        <v/>
      </c>
    </row>
    <row r="76" spans="1:9" x14ac:dyDescent="0.4">
      <c r="A76" s="1" t="s">
        <v>114</v>
      </c>
      <c r="B76" s="1" t="s">
        <v>118</v>
      </c>
      <c r="C76" s="1" t="s">
        <v>15</v>
      </c>
      <c r="D76" s="1" t="str">
        <f t="shared" si="8"/>
        <v>SMHU</v>
      </c>
      <c r="E76" s="1" t="s">
        <v>11</v>
      </c>
      <c r="F76" s="1" t="str">
        <f t="shared" si="6"/>
        <v>上げ下げ（U）</v>
      </c>
      <c r="G76" s="1" t="str">
        <f t="shared" si="7"/>
        <v>サーモスⅡ-H上げ下げ（U）</v>
      </c>
      <c r="H76" s="1" t="str">
        <f t="shared" si="9"/>
        <v>F</v>
      </c>
      <c r="I76" s="1" t="str">
        <f t="shared" si="10"/>
        <v/>
      </c>
    </row>
    <row r="77" spans="1:9" x14ac:dyDescent="0.4">
      <c r="A77" s="1" t="s">
        <v>114</v>
      </c>
      <c r="B77" s="1" t="s">
        <v>124</v>
      </c>
      <c r="C77" s="1" t="s">
        <v>15</v>
      </c>
      <c r="D77" s="1" t="str">
        <f t="shared" si="8"/>
        <v>SMHU</v>
      </c>
      <c r="E77" s="1" t="s">
        <v>11</v>
      </c>
      <c r="F77" s="1" t="str">
        <f t="shared" si="6"/>
        <v>上げ下げ（U）</v>
      </c>
      <c r="G77" s="1" t="str">
        <f t="shared" si="7"/>
        <v>サーモスⅡ-H 上げ下げ窓、面格子付上げ下げ窓上げ下げ（U）</v>
      </c>
      <c r="H77" s="1" t="str">
        <f t="shared" si="9"/>
        <v>F</v>
      </c>
      <c r="I77" s="1" t="str">
        <f t="shared" si="10"/>
        <v/>
      </c>
    </row>
    <row r="78" spans="1:9" x14ac:dyDescent="0.4">
      <c r="A78" s="1" t="s">
        <v>125</v>
      </c>
      <c r="B78" s="1" t="s">
        <v>126</v>
      </c>
      <c r="C78" s="1" t="s">
        <v>11</v>
      </c>
      <c r="D78" s="1" t="str">
        <f t="shared" si="8"/>
        <v>FGHF</v>
      </c>
      <c r="E78" s="1" t="s">
        <v>127</v>
      </c>
      <c r="F78" s="1" t="str">
        <f t="shared" si="6"/>
        <v>FIX（F）</v>
      </c>
      <c r="G78" s="1" t="str">
        <f t="shared" si="7"/>
        <v>防火戸ＦＧ－Ｈ ＦＩＸ窓（内押縁タイプ）FIX（F）</v>
      </c>
      <c r="H78" s="1" t="str">
        <f t="shared" si="9"/>
        <v>M</v>
      </c>
      <c r="I78" s="1" t="str">
        <f t="shared" si="10"/>
        <v/>
      </c>
    </row>
    <row r="79" spans="1:9" x14ac:dyDescent="0.4">
      <c r="A79" s="1" t="s">
        <v>125</v>
      </c>
      <c r="B79" s="1" t="s">
        <v>128</v>
      </c>
      <c r="C79" s="1" t="s">
        <v>11</v>
      </c>
      <c r="D79" s="1" t="str">
        <f t="shared" si="8"/>
        <v>FGHF</v>
      </c>
      <c r="E79" s="1" t="s">
        <v>129</v>
      </c>
      <c r="F79" s="1" t="str">
        <f t="shared" si="6"/>
        <v>FIX（F）</v>
      </c>
      <c r="G79" s="1" t="str">
        <f t="shared" si="7"/>
        <v>防火戸ＦＧ－ＨFIX（F）</v>
      </c>
      <c r="H79" s="1" t="str">
        <f t="shared" si="9"/>
        <v>L</v>
      </c>
      <c r="I79" s="1" t="str">
        <f t="shared" si="10"/>
        <v>M</v>
      </c>
    </row>
    <row r="80" spans="1:9" x14ac:dyDescent="0.4">
      <c r="A80" s="1" t="s">
        <v>125</v>
      </c>
      <c r="B80" s="1" t="s">
        <v>130</v>
      </c>
      <c r="C80" s="1" t="s">
        <v>12</v>
      </c>
      <c r="D80" s="1" t="str">
        <f t="shared" si="8"/>
        <v>FGHH</v>
      </c>
      <c r="E80" s="1" t="s">
        <v>131</v>
      </c>
      <c r="F80" s="1" t="str">
        <f t="shared" si="6"/>
        <v>引違い（H）</v>
      </c>
      <c r="G80" s="1" t="str">
        <f t="shared" si="7"/>
        <v>防火戸ＦＧ－Ｈ 引違い窓（レール間カバー枠）引違い（H）</v>
      </c>
      <c r="H80" s="1" t="str">
        <f t="shared" si="9"/>
        <v>L</v>
      </c>
      <c r="I80" s="1" t="str">
        <f t="shared" si="10"/>
        <v/>
      </c>
    </row>
    <row r="81" spans="1:9" x14ac:dyDescent="0.4">
      <c r="A81" s="1" t="s">
        <v>125</v>
      </c>
      <c r="B81" s="1" t="s">
        <v>128</v>
      </c>
      <c r="C81" s="1" t="s">
        <v>12</v>
      </c>
      <c r="D81" s="1" t="str">
        <f t="shared" si="8"/>
        <v>FGHH</v>
      </c>
      <c r="E81" s="1" t="s">
        <v>131</v>
      </c>
      <c r="F81" s="1" t="str">
        <f t="shared" si="6"/>
        <v>引違い（H）</v>
      </c>
      <c r="G81" s="1" t="str">
        <f t="shared" si="7"/>
        <v>防火戸ＦＧ－Ｈ引違い（H）</v>
      </c>
      <c r="H81" s="1" t="str">
        <f t="shared" si="9"/>
        <v>L</v>
      </c>
      <c r="I81" s="1" t="str">
        <f t="shared" si="10"/>
        <v/>
      </c>
    </row>
    <row r="82" spans="1:9" x14ac:dyDescent="0.4">
      <c r="A82" s="1" t="s">
        <v>125</v>
      </c>
      <c r="B82" s="1" t="s">
        <v>132</v>
      </c>
      <c r="C82" s="1" t="s">
        <v>13</v>
      </c>
      <c r="D82" s="1" t="str">
        <f t="shared" si="8"/>
        <v>FGHP</v>
      </c>
      <c r="E82" s="1" t="s">
        <v>133</v>
      </c>
      <c r="F82" s="1" t="str">
        <f t="shared" si="6"/>
        <v>プロジェクト（P）</v>
      </c>
      <c r="G82" s="1" t="str">
        <f t="shared" si="7"/>
        <v>防火戸ＦＧ－Ｈ 横すべり出し窓オペレーター、高所用横すべり出し窓※網入り複層ガラスプロジェクト（P）</v>
      </c>
      <c r="H82" s="1" t="str">
        <f t="shared" si="9"/>
        <v>ウ</v>
      </c>
      <c r="I82" s="1" t="str">
        <f t="shared" si="10"/>
        <v/>
      </c>
    </row>
    <row r="83" spans="1:9" x14ac:dyDescent="0.4">
      <c r="A83" s="1" t="s">
        <v>125</v>
      </c>
      <c r="B83" s="1" t="s">
        <v>128</v>
      </c>
      <c r="C83" s="1" t="s">
        <v>13</v>
      </c>
      <c r="D83" s="1" t="str">
        <f t="shared" si="8"/>
        <v>FGHP</v>
      </c>
      <c r="E83" s="1" t="s">
        <v>131</v>
      </c>
      <c r="F83" s="1" t="str">
        <f t="shared" si="6"/>
        <v>プロジェクト（P）</v>
      </c>
      <c r="G83" s="1" t="str">
        <f t="shared" si="7"/>
        <v>防火戸ＦＧ－Ｈプロジェクト（P）</v>
      </c>
      <c r="H83" s="1" t="str">
        <f t="shared" si="9"/>
        <v>L</v>
      </c>
      <c r="I83" s="1" t="str">
        <f t="shared" si="10"/>
        <v/>
      </c>
    </row>
    <row r="84" spans="1:9" x14ac:dyDescent="0.4">
      <c r="A84" s="1" t="s">
        <v>125</v>
      </c>
      <c r="B84" s="1" t="s">
        <v>134</v>
      </c>
      <c r="C84" s="1" t="s">
        <v>14</v>
      </c>
      <c r="D84" s="1" t="str">
        <f t="shared" si="8"/>
        <v>FGHT</v>
      </c>
      <c r="E84" s="1" t="s">
        <v>133</v>
      </c>
      <c r="F84" s="1" t="str">
        <f t="shared" si="6"/>
        <v>開き（T）</v>
      </c>
      <c r="G84" s="1" t="str">
        <f t="shared" si="7"/>
        <v>防火戸ＦＧ－Ｈ 縦すべり出し窓オペレーター※網入り複層ガラス開き（T）</v>
      </c>
      <c r="H84" s="1" t="str">
        <f t="shared" si="9"/>
        <v>ウ</v>
      </c>
      <c r="I84" s="1" t="str">
        <f t="shared" si="10"/>
        <v/>
      </c>
    </row>
    <row r="85" spans="1:9" x14ac:dyDescent="0.4">
      <c r="A85" s="1" t="s">
        <v>125</v>
      </c>
      <c r="B85" s="1" t="s">
        <v>128</v>
      </c>
      <c r="C85" s="1" t="s">
        <v>14</v>
      </c>
      <c r="D85" s="1" t="str">
        <f t="shared" si="8"/>
        <v>FGHT</v>
      </c>
      <c r="E85" s="1" t="s">
        <v>131</v>
      </c>
      <c r="F85" s="1" t="str">
        <f t="shared" si="6"/>
        <v>開き（T）</v>
      </c>
      <c r="G85" s="1" t="str">
        <f t="shared" si="7"/>
        <v>防火戸ＦＧ－Ｈ開き（T）</v>
      </c>
      <c r="H85" s="1" t="str">
        <f t="shared" si="9"/>
        <v>L</v>
      </c>
      <c r="I85" s="1" t="str">
        <f t="shared" si="10"/>
        <v/>
      </c>
    </row>
    <row r="86" spans="1:9" x14ac:dyDescent="0.4">
      <c r="A86" s="1" t="s">
        <v>125</v>
      </c>
      <c r="B86" s="1" t="s">
        <v>135</v>
      </c>
      <c r="C86" s="1" t="s">
        <v>15</v>
      </c>
      <c r="D86" s="1" t="str">
        <f t="shared" si="8"/>
        <v>FGHU</v>
      </c>
      <c r="E86" s="1" t="s">
        <v>131</v>
      </c>
      <c r="F86" s="1" t="str">
        <f t="shared" si="6"/>
        <v>上げ下げ（U）</v>
      </c>
      <c r="G86" s="1" t="str">
        <f t="shared" si="7"/>
        <v>防火戸ＦＧ－Ｈ 上げ下げ窓、面格子付上げ下げ窓上げ下げ（U）</v>
      </c>
      <c r="H86" s="1" t="str">
        <f t="shared" si="9"/>
        <v>L</v>
      </c>
      <c r="I86" s="1" t="str">
        <f t="shared" si="10"/>
        <v/>
      </c>
    </row>
    <row r="87" spans="1:9" x14ac:dyDescent="0.4">
      <c r="A87" s="1" t="s">
        <v>125</v>
      </c>
      <c r="B87" s="1" t="s">
        <v>128</v>
      </c>
      <c r="C87" s="1" t="s">
        <v>15</v>
      </c>
      <c r="D87" s="1" t="str">
        <f t="shared" si="8"/>
        <v>FGHU</v>
      </c>
      <c r="E87" s="1" t="s">
        <v>131</v>
      </c>
      <c r="F87" s="1" t="str">
        <f t="shared" si="6"/>
        <v>上げ下げ（U）</v>
      </c>
      <c r="G87" s="1" t="str">
        <f t="shared" si="7"/>
        <v>防火戸ＦＧ－Ｈ上げ下げ（U）</v>
      </c>
      <c r="H87" s="1" t="str">
        <f t="shared" si="9"/>
        <v>L</v>
      </c>
      <c r="I87" s="1" t="str">
        <f t="shared" si="10"/>
        <v/>
      </c>
    </row>
    <row r="88" spans="1:9" x14ac:dyDescent="0.4">
      <c r="A88" s="1" t="s">
        <v>136</v>
      </c>
      <c r="B88" s="1" t="s">
        <v>137</v>
      </c>
      <c r="C88" s="1" t="s">
        <v>13</v>
      </c>
      <c r="D88" s="1" t="str">
        <f t="shared" si="8"/>
        <v>KGKP</v>
      </c>
      <c r="E88" s="1" t="s">
        <v>138</v>
      </c>
      <c r="F88" s="1" t="str">
        <f t="shared" si="6"/>
        <v>プロジェクト（P）</v>
      </c>
      <c r="G88" s="1" t="str">
        <f t="shared" si="7"/>
        <v>防火戸ＦＧ－Ｈ 横すべり出し窓オペレーター※安全合わせ複層ガラスプロジェクト（P）</v>
      </c>
      <c r="H88" s="1" t="str">
        <f t="shared" si="9"/>
        <v>イ</v>
      </c>
      <c r="I88" s="1" t="str">
        <f t="shared" si="10"/>
        <v/>
      </c>
    </row>
    <row r="89" spans="1:9" x14ac:dyDescent="0.4">
      <c r="A89" s="1" t="s">
        <v>136</v>
      </c>
      <c r="B89" s="1" t="s">
        <v>139</v>
      </c>
      <c r="C89" s="1" t="s">
        <v>14</v>
      </c>
      <c r="D89" s="1" t="str">
        <f t="shared" si="8"/>
        <v>KGKT</v>
      </c>
      <c r="E89" s="1" t="s">
        <v>138</v>
      </c>
      <c r="F89" s="1" t="str">
        <f t="shared" si="6"/>
        <v>開き（T）</v>
      </c>
      <c r="G89" s="1" t="str">
        <f t="shared" si="7"/>
        <v>防火戸ＦＧ－Ｈ 縦すべり出し窓オペレーター※安全合わせ複層ガラス開き（T）</v>
      </c>
      <c r="H89" s="1" t="str">
        <f t="shared" si="9"/>
        <v>イ</v>
      </c>
      <c r="I89" s="1" t="str">
        <f t="shared" si="10"/>
        <v/>
      </c>
    </row>
    <row r="90" spans="1:9" x14ac:dyDescent="0.4">
      <c r="A90" s="1" t="s">
        <v>140</v>
      </c>
      <c r="B90" s="1" t="s">
        <v>141</v>
      </c>
      <c r="C90" s="1" t="s">
        <v>13</v>
      </c>
      <c r="D90" s="1" t="str">
        <f t="shared" si="8"/>
        <v>KGMP</v>
      </c>
      <c r="E90" s="1" t="s">
        <v>142</v>
      </c>
      <c r="F90" s="1" t="str">
        <f t="shared" si="6"/>
        <v>プロジェクト（P）</v>
      </c>
      <c r="G90" s="1" t="str">
        <f t="shared" si="7"/>
        <v>防火戸ＦＧ－Ｈ 横すべり出し窓オペレーター※耐熱強化透明複層ガラスプロジェクト（P）</v>
      </c>
      <c r="H90" s="1" t="str">
        <f t="shared" si="9"/>
        <v>ア</v>
      </c>
      <c r="I90" s="1" t="str">
        <f t="shared" si="10"/>
        <v/>
      </c>
    </row>
    <row r="91" spans="1:9" x14ac:dyDescent="0.4">
      <c r="A91" s="1" t="s">
        <v>140</v>
      </c>
      <c r="B91" s="1" t="s">
        <v>143</v>
      </c>
      <c r="C91" s="1" t="s">
        <v>14</v>
      </c>
      <c r="D91" s="1" t="str">
        <f t="shared" si="8"/>
        <v>KGMT</v>
      </c>
      <c r="E91" s="1" t="s">
        <v>142</v>
      </c>
      <c r="F91" s="1" t="str">
        <f t="shared" si="6"/>
        <v>開き（T）</v>
      </c>
      <c r="G91" s="1" t="str">
        <f t="shared" si="7"/>
        <v>防火戸ＦＧ－Ｈ 縦すべり出し窓オペレーター※耐熱強化透明複層ガラス開き（T）</v>
      </c>
      <c r="H91" s="1" t="str">
        <f t="shared" si="9"/>
        <v>ア</v>
      </c>
      <c r="I91" s="1" t="str">
        <f t="shared" si="10"/>
        <v/>
      </c>
    </row>
    <row r="92" spans="1:9" x14ac:dyDescent="0.4">
      <c r="A92" s="1" t="s">
        <v>144</v>
      </c>
      <c r="B92" s="1" t="s">
        <v>145</v>
      </c>
      <c r="C92" s="1" t="s">
        <v>11</v>
      </c>
      <c r="D92" s="1" t="str">
        <f t="shared" si="8"/>
        <v>KGPF</v>
      </c>
      <c r="E92" s="1" t="s">
        <v>131</v>
      </c>
      <c r="F92" s="1" t="str">
        <f t="shared" si="6"/>
        <v>FIX（F）</v>
      </c>
      <c r="G92" s="1" t="str">
        <f t="shared" si="7"/>
        <v>防火戸ＦＧ－Ｈ ＦＩＸ窓（外押縁タイプ）FIX（F）</v>
      </c>
      <c r="H92" s="1" t="str">
        <f t="shared" si="9"/>
        <v>L</v>
      </c>
      <c r="I92" s="1" t="str">
        <f t="shared" si="10"/>
        <v/>
      </c>
    </row>
    <row r="93" spans="1:9" x14ac:dyDescent="0.4">
      <c r="A93" s="1" t="s">
        <v>144</v>
      </c>
      <c r="B93" s="1" t="s">
        <v>146</v>
      </c>
      <c r="C93" s="1" t="s">
        <v>12</v>
      </c>
      <c r="D93" s="1" t="str">
        <f t="shared" si="8"/>
        <v>KGPH</v>
      </c>
      <c r="E93" s="1" t="s">
        <v>131</v>
      </c>
      <c r="F93" s="1" t="str">
        <f t="shared" si="6"/>
        <v>引違い（H）</v>
      </c>
      <c r="G93" s="1" t="str">
        <f t="shared" si="7"/>
        <v>防火戸ＦＧ－Ｈ 引違い窓（ブリッジ枠）引違い（H）</v>
      </c>
      <c r="H93" s="1" t="str">
        <f t="shared" si="9"/>
        <v>L</v>
      </c>
      <c r="I93" s="1" t="str">
        <f t="shared" si="10"/>
        <v/>
      </c>
    </row>
    <row r="94" spans="1:9" x14ac:dyDescent="0.4">
      <c r="A94" s="1" t="s">
        <v>144</v>
      </c>
      <c r="B94" s="1" t="s">
        <v>147</v>
      </c>
      <c r="C94" s="1" t="s">
        <v>13</v>
      </c>
      <c r="D94" s="1" t="str">
        <f t="shared" si="8"/>
        <v>KGPP</v>
      </c>
      <c r="E94" s="1" t="s">
        <v>131</v>
      </c>
      <c r="F94" s="1" t="str">
        <f t="shared" si="6"/>
        <v>プロジェクト（P）</v>
      </c>
      <c r="G94" s="1" t="str">
        <f t="shared" si="7"/>
        <v>防火戸ＦＧ－Ｈ 横すべり出し窓カムラッチプロジェクト（P）</v>
      </c>
      <c r="H94" s="1" t="str">
        <f t="shared" si="9"/>
        <v>L</v>
      </c>
      <c r="I94" s="1" t="str">
        <f t="shared" si="10"/>
        <v/>
      </c>
    </row>
    <row r="95" spans="1:9" x14ac:dyDescent="0.4">
      <c r="A95" s="1" t="s">
        <v>144</v>
      </c>
      <c r="B95" s="1" t="s">
        <v>148</v>
      </c>
      <c r="C95" s="1" t="s">
        <v>14</v>
      </c>
      <c r="D95" s="1" t="str">
        <f t="shared" si="8"/>
        <v>KGPT</v>
      </c>
      <c r="E95" s="1" t="s">
        <v>131</v>
      </c>
      <c r="F95" s="1" t="str">
        <f t="shared" si="6"/>
        <v>開き（T）</v>
      </c>
      <c r="G95" s="1" t="str">
        <f t="shared" si="7"/>
        <v>防火戸ＦＧ－Ｈ 縦すべり出し窓カムラッチ開き（T）</v>
      </c>
      <c r="H95" s="1" t="str">
        <f t="shared" si="9"/>
        <v>L</v>
      </c>
      <c r="I95" s="1" t="str">
        <f t="shared" si="10"/>
        <v/>
      </c>
    </row>
    <row r="96" spans="1:9" x14ac:dyDescent="0.4">
      <c r="A96" s="1" t="s">
        <v>149</v>
      </c>
      <c r="B96" s="1" t="s">
        <v>150</v>
      </c>
      <c r="C96" s="1" t="s">
        <v>14</v>
      </c>
      <c r="D96" s="1" t="str">
        <f t="shared" si="8"/>
        <v>KGRT</v>
      </c>
      <c r="E96" s="1" t="s">
        <v>131</v>
      </c>
      <c r="F96" s="1" t="str">
        <f t="shared" si="6"/>
        <v>開き（T）</v>
      </c>
      <c r="G96" s="1" t="str">
        <f t="shared" si="7"/>
        <v>防火戸ＦＧ－Ｈ 開き窓テラス開き（T）</v>
      </c>
      <c r="H96" s="1" t="str">
        <f t="shared" si="9"/>
        <v>L</v>
      </c>
      <c r="I96" s="1" t="str">
        <f t="shared" si="10"/>
        <v/>
      </c>
    </row>
    <row r="97" spans="1:9" x14ac:dyDescent="0.4">
      <c r="A97" s="1" t="s">
        <v>151</v>
      </c>
      <c r="B97" s="1" t="s">
        <v>152</v>
      </c>
      <c r="C97" s="1" t="s">
        <v>13</v>
      </c>
      <c r="D97" s="1" t="str">
        <f t="shared" si="8"/>
        <v>KGTP</v>
      </c>
      <c r="E97" s="1" t="s">
        <v>131</v>
      </c>
      <c r="F97" s="1" t="str">
        <f t="shared" si="6"/>
        <v>プロジェクト（P）</v>
      </c>
      <c r="G97" s="1" t="str">
        <f t="shared" si="7"/>
        <v>防火戸ＦＧ－Ｈ 外倒し窓、内倒し窓プロジェクト（P）</v>
      </c>
      <c r="H97" s="1" t="str">
        <f t="shared" si="9"/>
        <v>L</v>
      </c>
      <c r="I97" s="1" t="str">
        <f t="shared" si="10"/>
        <v/>
      </c>
    </row>
    <row r="98" spans="1:9" x14ac:dyDescent="0.4">
      <c r="A98" s="1" t="s">
        <v>151</v>
      </c>
      <c r="B98" s="1" t="s">
        <v>153</v>
      </c>
      <c r="C98" s="1" t="s">
        <v>14</v>
      </c>
      <c r="D98" s="1" t="str">
        <f t="shared" si="8"/>
        <v>KGTT</v>
      </c>
      <c r="E98" s="1" t="s">
        <v>131</v>
      </c>
      <c r="F98" s="1" t="str">
        <f t="shared" si="6"/>
        <v>開き（T）</v>
      </c>
      <c r="G98" s="1" t="str">
        <f t="shared" si="7"/>
        <v>防火戸ＦＧ－Ｈ 採風勝手口ドアFS開き（T）</v>
      </c>
      <c r="H98" s="1" t="str">
        <f t="shared" si="9"/>
        <v>L</v>
      </c>
      <c r="I98" s="1" t="str">
        <f t="shared" si="10"/>
        <v/>
      </c>
    </row>
    <row r="99" spans="1:9" x14ac:dyDescent="0.4">
      <c r="A99" s="1" t="s">
        <v>154</v>
      </c>
      <c r="B99" s="1" t="s">
        <v>155</v>
      </c>
      <c r="C99" s="1" t="s">
        <v>11</v>
      </c>
      <c r="D99" s="1" t="str">
        <f t="shared" si="8"/>
        <v>KGCF</v>
      </c>
      <c r="E99" s="1" t="s">
        <v>11</v>
      </c>
      <c r="F99" s="1" t="str">
        <f t="shared" si="6"/>
        <v>FIX（F）</v>
      </c>
      <c r="G99" s="1" t="str">
        <f t="shared" si="7"/>
        <v>サーモスＬ ＦＩＸ窓（外押縁タイプ）FIX（F）</v>
      </c>
      <c r="H99" s="1" t="str">
        <f t="shared" si="9"/>
        <v>F</v>
      </c>
      <c r="I99" s="1" t="str">
        <f t="shared" si="10"/>
        <v/>
      </c>
    </row>
    <row r="100" spans="1:9" x14ac:dyDescent="0.4">
      <c r="A100" s="1" t="s">
        <v>154</v>
      </c>
      <c r="B100" s="1" t="s">
        <v>156</v>
      </c>
      <c r="C100" s="1" t="s">
        <v>13</v>
      </c>
      <c r="D100" s="1" t="str">
        <f t="shared" si="8"/>
        <v>KGCP</v>
      </c>
      <c r="E100" s="1" t="s">
        <v>11</v>
      </c>
      <c r="F100" s="1" t="str">
        <f t="shared" si="6"/>
        <v>プロジェクト（P）</v>
      </c>
      <c r="G100" s="1" t="str">
        <f t="shared" si="7"/>
        <v>サーモスＬ 外倒し窓、内倒し窓プロジェクト（P）</v>
      </c>
      <c r="H100" s="1" t="str">
        <f t="shared" si="9"/>
        <v>F</v>
      </c>
      <c r="I100" s="1" t="str">
        <f t="shared" si="10"/>
        <v/>
      </c>
    </row>
    <row r="101" spans="1:9" x14ac:dyDescent="0.4">
      <c r="A101" s="1" t="s">
        <v>157</v>
      </c>
      <c r="B101" s="1" t="s">
        <v>158</v>
      </c>
      <c r="C101" s="1" t="s">
        <v>14</v>
      </c>
      <c r="D101" s="1" t="str">
        <f t="shared" si="8"/>
        <v>KGET</v>
      </c>
      <c r="E101" s="1" t="s">
        <v>11</v>
      </c>
      <c r="F101" s="1" t="str">
        <f t="shared" si="6"/>
        <v>開き（T）</v>
      </c>
      <c r="G101" s="1" t="str">
        <f t="shared" si="7"/>
        <v>サーモスＬ テラスドア、勝手口ドア開き（T）</v>
      </c>
      <c r="H101" s="1" t="str">
        <f t="shared" si="9"/>
        <v>F</v>
      </c>
      <c r="I101" s="1" t="str">
        <f t="shared" si="10"/>
        <v/>
      </c>
    </row>
    <row r="102" spans="1:9" x14ac:dyDescent="0.4">
      <c r="A102" s="5" t="s">
        <v>157</v>
      </c>
      <c r="B102" s="5" t="s">
        <v>159</v>
      </c>
      <c r="C102" s="5" t="s">
        <v>14</v>
      </c>
      <c r="D102" s="5" t="str">
        <f t="shared" si="8"/>
        <v>KGET</v>
      </c>
      <c r="E102" s="5" t="s">
        <v>11</v>
      </c>
      <c r="F102" s="5" t="str">
        <f t="shared" si="6"/>
        <v>開き（T）</v>
      </c>
      <c r="G102" s="5" t="str">
        <f t="shared" si="7"/>
        <v>サーモスＬ テラスドア、勝手口ドア（全面ガラス）開き（T）</v>
      </c>
      <c r="H102" s="5" t="str">
        <f t="shared" si="9"/>
        <v>F</v>
      </c>
      <c r="I102" s="5" t="str">
        <f t="shared" si="10"/>
        <v/>
      </c>
    </row>
    <row r="103" spans="1:9" x14ac:dyDescent="0.4">
      <c r="A103" s="1" t="s">
        <v>160</v>
      </c>
      <c r="B103" s="1" t="s">
        <v>161</v>
      </c>
      <c r="C103" s="1" t="s">
        <v>14</v>
      </c>
      <c r="D103" s="1" t="str">
        <f t="shared" si="8"/>
        <v>KGGT</v>
      </c>
      <c r="E103" s="1" t="s">
        <v>11</v>
      </c>
      <c r="F103" s="1" t="str">
        <f t="shared" si="6"/>
        <v>開き（T）</v>
      </c>
      <c r="G103" s="1" t="str">
        <f t="shared" si="7"/>
        <v>サーモスＬ 勝手口ドア（中桟パネル付）開き（T）</v>
      </c>
      <c r="H103" s="1" t="str">
        <f t="shared" si="9"/>
        <v>F</v>
      </c>
      <c r="I103" s="1" t="str">
        <f t="shared" si="10"/>
        <v/>
      </c>
    </row>
    <row r="104" spans="1:9" x14ac:dyDescent="0.4">
      <c r="A104" s="5" t="s">
        <v>160</v>
      </c>
      <c r="B104" s="5" t="s">
        <v>162</v>
      </c>
      <c r="C104" s="5" t="s">
        <v>14</v>
      </c>
      <c r="D104" s="5" t="str">
        <f t="shared" si="8"/>
        <v>KGGT</v>
      </c>
      <c r="E104" s="5" t="s">
        <v>11</v>
      </c>
      <c r="F104" s="5" t="str">
        <f t="shared" si="6"/>
        <v>開き（T）</v>
      </c>
      <c r="G104" s="5" t="str">
        <f t="shared" si="7"/>
        <v>サーモスＬ 勝手口ドア（中桟腰パネル付）開き（T）</v>
      </c>
      <c r="H104" s="5" t="str">
        <f t="shared" si="9"/>
        <v>F</v>
      </c>
      <c r="I104" s="5" t="str">
        <f t="shared" si="10"/>
        <v/>
      </c>
    </row>
    <row r="105" spans="1:9" x14ac:dyDescent="0.4">
      <c r="A105" s="1" t="s">
        <v>163</v>
      </c>
      <c r="B105" s="1" t="s">
        <v>164</v>
      </c>
      <c r="C105" s="1" t="s">
        <v>12</v>
      </c>
      <c r="D105" s="1" t="str">
        <f t="shared" si="8"/>
        <v>KGJH</v>
      </c>
      <c r="E105" s="1" t="s">
        <v>11</v>
      </c>
      <c r="F105" s="1" t="str">
        <f t="shared" si="6"/>
        <v>引違い（H）</v>
      </c>
      <c r="G105" s="1" t="str">
        <f t="shared" si="7"/>
        <v>サーモスＬ 単体引違い窓（中桟付）引違い（H）</v>
      </c>
      <c r="H105" s="1" t="str">
        <f t="shared" si="9"/>
        <v>F</v>
      </c>
      <c r="I105" s="1" t="str">
        <f t="shared" si="10"/>
        <v/>
      </c>
    </row>
    <row r="106" spans="1:9" x14ac:dyDescent="0.4">
      <c r="A106" s="1" t="s">
        <v>163</v>
      </c>
      <c r="B106" s="1" t="s">
        <v>165</v>
      </c>
      <c r="C106" s="1" t="s">
        <v>14</v>
      </c>
      <c r="D106" s="1" t="str">
        <f t="shared" si="8"/>
        <v>KGJT</v>
      </c>
      <c r="E106" s="1" t="s">
        <v>11</v>
      </c>
      <c r="F106" s="1" t="str">
        <f t="shared" si="6"/>
        <v>開き（T）</v>
      </c>
      <c r="G106" s="1" t="str">
        <f t="shared" si="7"/>
        <v>サーモスＬ 採風勝手口ドアFS開き（T）</v>
      </c>
      <c r="H106" s="1" t="str">
        <f t="shared" si="9"/>
        <v>F</v>
      </c>
      <c r="I106" s="1" t="str">
        <f t="shared" si="10"/>
        <v/>
      </c>
    </row>
    <row r="107" spans="1:9" x14ac:dyDescent="0.4">
      <c r="A107" s="5" t="s">
        <v>163</v>
      </c>
      <c r="B107" s="5" t="s">
        <v>166</v>
      </c>
      <c r="C107" s="5" t="s">
        <v>14</v>
      </c>
      <c r="D107" s="5" t="str">
        <f t="shared" si="8"/>
        <v>KGJT</v>
      </c>
      <c r="E107" s="5" t="s">
        <v>11</v>
      </c>
      <c r="F107" s="5" t="str">
        <f t="shared" si="6"/>
        <v>開き（T）</v>
      </c>
      <c r="G107" s="5" t="str">
        <f t="shared" si="7"/>
        <v>サーモスＬ 採風勝手口ドア、勝手口ドア（中桟腰パネルなし）開き（T）</v>
      </c>
      <c r="H107" s="5" t="str">
        <f t="shared" si="9"/>
        <v>F</v>
      </c>
      <c r="I107" s="5" t="str">
        <f t="shared" si="10"/>
        <v/>
      </c>
    </row>
    <row r="108" spans="1:9" x14ac:dyDescent="0.4">
      <c r="A108" s="1" t="s">
        <v>167</v>
      </c>
      <c r="B108" s="1" t="s">
        <v>168</v>
      </c>
      <c r="C108" s="1" t="s">
        <v>11</v>
      </c>
      <c r="D108" s="1" t="str">
        <f t="shared" si="8"/>
        <v>SMLF</v>
      </c>
      <c r="E108" s="1" t="s">
        <v>116</v>
      </c>
      <c r="F108" s="1" t="str">
        <f t="shared" si="6"/>
        <v>FIX（F）</v>
      </c>
      <c r="G108" s="1" t="str">
        <f t="shared" si="7"/>
        <v>サーモスＬFIX（F）</v>
      </c>
      <c r="H108" s="1" t="str">
        <f t="shared" si="9"/>
        <v>F</v>
      </c>
      <c r="I108" s="1" t="str">
        <f t="shared" si="10"/>
        <v>H</v>
      </c>
    </row>
    <row r="109" spans="1:9" x14ac:dyDescent="0.4">
      <c r="A109" s="1" t="s">
        <v>167</v>
      </c>
      <c r="B109" s="1" t="s">
        <v>169</v>
      </c>
      <c r="C109" s="1" t="s">
        <v>11</v>
      </c>
      <c r="D109" s="1" t="str">
        <f t="shared" si="8"/>
        <v>SMLF</v>
      </c>
      <c r="E109" s="1" t="s">
        <v>12</v>
      </c>
      <c r="F109" s="1" t="str">
        <f t="shared" si="6"/>
        <v>FIX（F）</v>
      </c>
      <c r="G109" s="1" t="str">
        <f t="shared" si="7"/>
        <v>サーモスＬ ＦＩＸ窓（内押縁タイプ）FIX（F）</v>
      </c>
      <c r="H109" s="1" t="str">
        <f t="shared" si="9"/>
        <v>H</v>
      </c>
      <c r="I109" s="1" t="str">
        <f t="shared" si="10"/>
        <v/>
      </c>
    </row>
    <row r="110" spans="1:9" x14ac:dyDescent="0.4">
      <c r="A110" s="1" t="s">
        <v>167</v>
      </c>
      <c r="B110" s="1" t="s">
        <v>170</v>
      </c>
      <c r="C110" s="1" t="s">
        <v>12</v>
      </c>
      <c r="D110" s="1" t="str">
        <f t="shared" si="8"/>
        <v>SMLH</v>
      </c>
      <c r="E110" s="1" t="s">
        <v>11</v>
      </c>
      <c r="F110" s="1" t="str">
        <f t="shared" si="6"/>
        <v>引違い（H）</v>
      </c>
      <c r="G110" s="1" t="str">
        <f t="shared" si="7"/>
        <v>サーモスＬ引違い（H）</v>
      </c>
      <c r="H110" s="1" t="str">
        <f t="shared" si="9"/>
        <v>F</v>
      </c>
      <c r="I110" s="1" t="str">
        <f t="shared" si="10"/>
        <v/>
      </c>
    </row>
    <row r="111" spans="1:9" x14ac:dyDescent="0.4">
      <c r="A111" s="1" t="s">
        <v>167</v>
      </c>
      <c r="B111" s="1" t="s">
        <v>171</v>
      </c>
      <c r="C111" s="1" t="s">
        <v>12</v>
      </c>
      <c r="D111" s="1" t="str">
        <f t="shared" si="8"/>
        <v>SMLH</v>
      </c>
      <c r="E111" s="1" t="s">
        <v>11</v>
      </c>
      <c r="F111" s="1" t="str">
        <f t="shared" si="6"/>
        <v>引違い（H）</v>
      </c>
      <c r="G111" s="1" t="str">
        <f t="shared" si="7"/>
        <v>サーモスＬ 引違い窓、片引き窓、引分け窓引違い（H）</v>
      </c>
      <c r="H111" s="1" t="str">
        <f t="shared" si="9"/>
        <v>F</v>
      </c>
      <c r="I111" s="1" t="str">
        <f t="shared" si="10"/>
        <v/>
      </c>
    </row>
    <row r="112" spans="1:9" x14ac:dyDescent="0.4">
      <c r="A112" s="1" t="s">
        <v>167</v>
      </c>
      <c r="B112" s="1" t="s">
        <v>170</v>
      </c>
      <c r="C112" s="1" t="s">
        <v>13</v>
      </c>
      <c r="D112" s="1" t="str">
        <f t="shared" si="8"/>
        <v>SMLP</v>
      </c>
      <c r="E112" s="1" t="s">
        <v>11</v>
      </c>
      <c r="F112" s="1" t="str">
        <f t="shared" si="6"/>
        <v>プロジェクト（P）</v>
      </c>
      <c r="G112" s="1" t="str">
        <f t="shared" si="7"/>
        <v>サーモスＬプロジェクト（P）</v>
      </c>
      <c r="H112" s="1" t="str">
        <f t="shared" si="9"/>
        <v>F</v>
      </c>
      <c r="I112" s="1" t="str">
        <f t="shared" si="10"/>
        <v/>
      </c>
    </row>
    <row r="113" spans="1:9" x14ac:dyDescent="0.4">
      <c r="A113" s="1" t="s">
        <v>167</v>
      </c>
      <c r="B113" s="1" t="s">
        <v>172</v>
      </c>
      <c r="C113" s="1" t="s">
        <v>13</v>
      </c>
      <c r="D113" s="1" t="str">
        <f t="shared" si="8"/>
        <v>SMLP</v>
      </c>
      <c r="E113" s="1" t="s">
        <v>11</v>
      </c>
      <c r="F113" s="1" t="str">
        <f t="shared" si="6"/>
        <v>プロジェクト（P）</v>
      </c>
      <c r="G113" s="1" t="str">
        <f t="shared" si="7"/>
        <v>サーモスＬ 横すべり出し窓（オペレーター・カムラッチ）、高所用横すべり出し窓プロジェクト（P）</v>
      </c>
      <c r="H113" s="1" t="str">
        <f t="shared" si="9"/>
        <v>F</v>
      </c>
      <c r="I113" s="1" t="str">
        <f t="shared" si="10"/>
        <v/>
      </c>
    </row>
    <row r="114" spans="1:9" x14ac:dyDescent="0.4">
      <c r="A114" s="1" t="s">
        <v>167</v>
      </c>
      <c r="B114" s="1" t="s">
        <v>173</v>
      </c>
      <c r="C114" s="1" t="s">
        <v>13</v>
      </c>
      <c r="D114" s="1" t="str">
        <f t="shared" si="8"/>
        <v>SMLP</v>
      </c>
      <c r="E114" s="1" t="s">
        <v>11</v>
      </c>
      <c r="F114" s="1" t="str">
        <f t="shared" si="6"/>
        <v>プロジェクト（P）</v>
      </c>
      <c r="G114" s="1" t="str">
        <f t="shared" si="7"/>
        <v>サーモスＬ 横すべり出し窓オペレータープロジェクト（P）</v>
      </c>
      <c r="H114" s="1" t="str">
        <f t="shared" si="9"/>
        <v>F</v>
      </c>
      <c r="I114" s="1" t="str">
        <f t="shared" si="10"/>
        <v/>
      </c>
    </row>
    <row r="115" spans="1:9" x14ac:dyDescent="0.4">
      <c r="A115" s="1" t="s">
        <v>167</v>
      </c>
      <c r="B115" s="1" t="s">
        <v>170</v>
      </c>
      <c r="C115" s="1" t="s">
        <v>14</v>
      </c>
      <c r="D115" s="1" t="str">
        <f t="shared" si="8"/>
        <v>SMLT</v>
      </c>
      <c r="E115" s="1" t="s">
        <v>11</v>
      </c>
      <c r="F115" s="1" t="str">
        <f t="shared" si="6"/>
        <v>開き（T）</v>
      </c>
      <c r="G115" s="1" t="str">
        <f t="shared" si="7"/>
        <v>サーモスＬ開き（T）</v>
      </c>
      <c r="H115" s="1" t="str">
        <f t="shared" si="9"/>
        <v>F</v>
      </c>
      <c r="I115" s="1" t="str">
        <f t="shared" si="10"/>
        <v/>
      </c>
    </row>
    <row r="116" spans="1:9" x14ac:dyDescent="0.4">
      <c r="A116" s="1" t="s">
        <v>167</v>
      </c>
      <c r="B116" s="1" t="s">
        <v>174</v>
      </c>
      <c r="C116" s="1" t="s">
        <v>14</v>
      </c>
      <c r="D116" s="1" t="str">
        <f t="shared" si="8"/>
        <v>SMLT</v>
      </c>
      <c r="E116" s="1" t="s">
        <v>11</v>
      </c>
      <c r="F116" s="1" t="str">
        <f t="shared" si="6"/>
        <v>開き（T）</v>
      </c>
      <c r="G116" s="1" t="str">
        <f t="shared" si="7"/>
        <v>サーモスＬ 縦すべり出し窓（オペレーター・カムラッチ）開き（T）</v>
      </c>
      <c r="H116" s="1" t="str">
        <f t="shared" si="9"/>
        <v>F</v>
      </c>
      <c r="I116" s="1" t="str">
        <f t="shared" si="10"/>
        <v/>
      </c>
    </row>
    <row r="117" spans="1:9" x14ac:dyDescent="0.4">
      <c r="A117" s="1" t="s">
        <v>167</v>
      </c>
      <c r="B117" s="1" t="s">
        <v>175</v>
      </c>
      <c r="C117" s="1" t="s">
        <v>14</v>
      </c>
      <c r="D117" s="1" t="str">
        <f t="shared" si="8"/>
        <v>SMLT</v>
      </c>
      <c r="E117" s="1" t="s">
        <v>11</v>
      </c>
      <c r="F117" s="1" t="str">
        <f t="shared" si="6"/>
        <v>開き（T）</v>
      </c>
      <c r="G117" s="1" t="str">
        <f t="shared" si="7"/>
        <v>サーモスＬ 縦すべり出し窓オペレーター開き（T）</v>
      </c>
      <c r="H117" s="1" t="str">
        <f t="shared" si="9"/>
        <v>F</v>
      </c>
      <c r="I117" s="1" t="str">
        <f t="shared" si="10"/>
        <v/>
      </c>
    </row>
    <row r="118" spans="1:9" x14ac:dyDescent="0.4">
      <c r="A118" s="1" t="s">
        <v>167</v>
      </c>
      <c r="B118" s="1" t="s">
        <v>170</v>
      </c>
      <c r="C118" s="1" t="s">
        <v>15</v>
      </c>
      <c r="D118" s="1" t="str">
        <f t="shared" si="8"/>
        <v>SMLU</v>
      </c>
      <c r="E118" s="1" t="s">
        <v>11</v>
      </c>
      <c r="F118" s="1" t="str">
        <f t="shared" si="6"/>
        <v>上げ下げ（U）</v>
      </c>
      <c r="G118" s="1" t="str">
        <f t="shared" si="7"/>
        <v>サーモスＬ上げ下げ（U）</v>
      </c>
      <c r="H118" s="1" t="str">
        <f t="shared" si="9"/>
        <v>F</v>
      </c>
      <c r="I118" s="1" t="str">
        <f t="shared" si="10"/>
        <v/>
      </c>
    </row>
    <row r="119" spans="1:9" x14ac:dyDescent="0.4">
      <c r="A119" s="1" t="s">
        <v>167</v>
      </c>
      <c r="B119" s="1" t="s">
        <v>176</v>
      </c>
      <c r="C119" s="1" t="s">
        <v>15</v>
      </c>
      <c r="D119" s="1" t="str">
        <f t="shared" si="8"/>
        <v>SMLU</v>
      </c>
      <c r="E119" s="1" t="s">
        <v>11</v>
      </c>
      <c r="F119" s="1" t="str">
        <f t="shared" si="6"/>
        <v>上げ下げ（U）</v>
      </c>
      <c r="G119" s="1" t="str">
        <f t="shared" si="7"/>
        <v>サーモスＬ 上げ下げ窓、面格子付上げ下げ窓上げ下げ（U）</v>
      </c>
      <c r="H119" s="1" t="str">
        <f t="shared" si="9"/>
        <v>F</v>
      </c>
      <c r="I119" s="1" t="str">
        <f t="shared" si="10"/>
        <v/>
      </c>
    </row>
    <row r="120" spans="1:9" x14ac:dyDescent="0.4">
      <c r="A120" s="1" t="s">
        <v>177</v>
      </c>
      <c r="B120" s="1" t="s">
        <v>178</v>
      </c>
      <c r="C120" s="1" t="s">
        <v>11</v>
      </c>
      <c r="D120" s="1" t="str">
        <f t="shared" si="8"/>
        <v>FGLF</v>
      </c>
      <c r="E120" s="1" t="s">
        <v>127</v>
      </c>
      <c r="F120" s="1" t="str">
        <f t="shared" si="6"/>
        <v>FIX（F）</v>
      </c>
      <c r="G120" s="1" t="str">
        <f t="shared" si="7"/>
        <v>防火戸ＦＧ－Ｌ ＦＩＸ窓（内押縁タイプ）FIX（F）</v>
      </c>
      <c r="H120" s="1" t="str">
        <f t="shared" si="9"/>
        <v>M</v>
      </c>
      <c r="I120" s="1" t="str">
        <f t="shared" si="10"/>
        <v/>
      </c>
    </row>
    <row r="121" spans="1:9" x14ac:dyDescent="0.4">
      <c r="A121" s="1" t="s">
        <v>177</v>
      </c>
      <c r="B121" s="1" t="s">
        <v>179</v>
      </c>
      <c r="C121" s="1" t="s">
        <v>11</v>
      </c>
      <c r="D121" s="1" t="str">
        <f t="shared" si="8"/>
        <v>FGLF</v>
      </c>
      <c r="E121" s="1" t="s">
        <v>129</v>
      </c>
      <c r="F121" s="1" t="str">
        <f t="shared" si="6"/>
        <v>FIX（F）</v>
      </c>
      <c r="G121" s="1" t="str">
        <f t="shared" si="7"/>
        <v>防火戸ＦＧ－ＬFIX（F）</v>
      </c>
      <c r="H121" s="1" t="str">
        <f t="shared" si="9"/>
        <v>L</v>
      </c>
      <c r="I121" s="1" t="str">
        <f t="shared" si="10"/>
        <v>M</v>
      </c>
    </row>
    <row r="122" spans="1:9" x14ac:dyDescent="0.4">
      <c r="A122" s="1" t="s">
        <v>177</v>
      </c>
      <c r="B122" s="1" t="s">
        <v>180</v>
      </c>
      <c r="C122" s="1" t="s">
        <v>12</v>
      </c>
      <c r="D122" s="1" t="str">
        <f t="shared" si="8"/>
        <v>FGLH</v>
      </c>
      <c r="E122" s="1" t="s">
        <v>131</v>
      </c>
      <c r="F122" s="1" t="str">
        <f t="shared" si="6"/>
        <v>引違い（H）</v>
      </c>
      <c r="G122" s="1" t="str">
        <f t="shared" si="7"/>
        <v>防火戸ＦＧ－Ｌ 引違い窓引違い（H）</v>
      </c>
      <c r="H122" s="1" t="str">
        <f t="shared" si="9"/>
        <v>L</v>
      </c>
      <c r="I122" s="1" t="str">
        <f t="shared" si="10"/>
        <v/>
      </c>
    </row>
    <row r="123" spans="1:9" x14ac:dyDescent="0.4">
      <c r="A123" s="1" t="s">
        <v>177</v>
      </c>
      <c r="B123" s="1" t="s">
        <v>179</v>
      </c>
      <c r="C123" s="1" t="s">
        <v>12</v>
      </c>
      <c r="D123" s="1" t="str">
        <f t="shared" si="8"/>
        <v>FGLH</v>
      </c>
      <c r="E123" s="1" t="s">
        <v>131</v>
      </c>
      <c r="F123" s="1" t="str">
        <f t="shared" si="6"/>
        <v>引違い（H）</v>
      </c>
      <c r="G123" s="1" t="str">
        <f t="shared" si="7"/>
        <v>防火戸ＦＧ－Ｌ引違い（H）</v>
      </c>
      <c r="H123" s="1" t="str">
        <f t="shared" si="9"/>
        <v>L</v>
      </c>
      <c r="I123" s="1" t="str">
        <f t="shared" si="10"/>
        <v/>
      </c>
    </row>
    <row r="124" spans="1:9" x14ac:dyDescent="0.4">
      <c r="A124" s="1" t="s">
        <v>177</v>
      </c>
      <c r="B124" s="1" t="s">
        <v>181</v>
      </c>
      <c r="C124" s="1" t="s">
        <v>13</v>
      </c>
      <c r="D124" s="1" t="str">
        <f t="shared" si="8"/>
        <v>FGLP</v>
      </c>
      <c r="E124" s="1" t="s">
        <v>133</v>
      </c>
      <c r="F124" s="1" t="str">
        <f t="shared" si="6"/>
        <v>プロジェクト（P）</v>
      </c>
      <c r="G124" s="1" t="str">
        <f t="shared" si="7"/>
        <v>防火戸ＦＧ－Ｌ 横すべり出し窓オペレーター、高所用横すべり出し窓※網入り複層ガラスプロジェクト（P）</v>
      </c>
      <c r="H124" s="1" t="str">
        <f t="shared" si="9"/>
        <v>ウ</v>
      </c>
      <c r="I124" s="1" t="str">
        <f t="shared" si="10"/>
        <v/>
      </c>
    </row>
    <row r="125" spans="1:9" x14ac:dyDescent="0.4">
      <c r="A125" s="1" t="s">
        <v>177</v>
      </c>
      <c r="B125" s="1" t="s">
        <v>179</v>
      </c>
      <c r="C125" s="1" t="s">
        <v>13</v>
      </c>
      <c r="D125" s="1" t="str">
        <f t="shared" si="8"/>
        <v>FGLP</v>
      </c>
      <c r="E125" s="1" t="s">
        <v>131</v>
      </c>
      <c r="F125" s="1" t="str">
        <f t="shared" si="6"/>
        <v>プロジェクト（P）</v>
      </c>
      <c r="G125" s="1" t="str">
        <f t="shared" si="7"/>
        <v>防火戸ＦＧ－Ｌプロジェクト（P）</v>
      </c>
      <c r="H125" s="1" t="str">
        <f t="shared" si="9"/>
        <v>L</v>
      </c>
      <c r="I125" s="1" t="str">
        <f t="shared" si="10"/>
        <v/>
      </c>
    </row>
    <row r="126" spans="1:9" x14ac:dyDescent="0.4">
      <c r="A126" s="1" t="s">
        <v>177</v>
      </c>
      <c r="B126" s="1" t="s">
        <v>182</v>
      </c>
      <c r="C126" s="1" t="s">
        <v>14</v>
      </c>
      <c r="D126" s="1" t="str">
        <f t="shared" si="8"/>
        <v>FGLT</v>
      </c>
      <c r="E126" s="1" t="s">
        <v>133</v>
      </c>
      <c r="F126" s="1" t="str">
        <f t="shared" si="6"/>
        <v>開き（T）</v>
      </c>
      <c r="G126" s="1" t="str">
        <f t="shared" si="7"/>
        <v>防火戸ＦＧ－Ｌ 縦すべり出し窓オペレーター※網入り複層ガラス開き（T）</v>
      </c>
      <c r="H126" s="1" t="str">
        <f t="shared" si="9"/>
        <v>ウ</v>
      </c>
      <c r="I126" s="1" t="str">
        <f t="shared" si="10"/>
        <v/>
      </c>
    </row>
    <row r="127" spans="1:9" x14ac:dyDescent="0.4">
      <c r="A127" s="1" t="s">
        <v>177</v>
      </c>
      <c r="B127" s="1" t="s">
        <v>179</v>
      </c>
      <c r="C127" s="1" t="s">
        <v>14</v>
      </c>
      <c r="D127" s="1" t="str">
        <f t="shared" si="8"/>
        <v>FGLT</v>
      </c>
      <c r="E127" s="1" t="s">
        <v>131</v>
      </c>
      <c r="F127" s="1" t="str">
        <f t="shared" si="6"/>
        <v>開き（T）</v>
      </c>
      <c r="G127" s="1" t="str">
        <f t="shared" si="7"/>
        <v>防火戸ＦＧ－Ｌ開き（T）</v>
      </c>
      <c r="H127" s="1" t="str">
        <f t="shared" si="9"/>
        <v>L</v>
      </c>
      <c r="I127" s="1" t="str">
        <f t="shared" si="10"/>
        <v/>
      </c>
    </row>
    <row r="128" spans="1:9" x14ac:dyDescent="0.4">
      <c r="A128" s="1" t="s">
        <v>177</v>
      </c>
      <c r="B128" s="1" t="s">
        <v>183</v>
      </c>
      <c r="C128" s="1" t="s">
        <v>15</v>
      </c>
      <c r="D128" s="1" t="str">
        <f t="shared" si="8"/>
        <v>FGLU</v>
      </c>
      <c r="E128" s="1" t="s">
        <v>131</v>
      </c>
      <c r="F128" s="1" t="str">
        <f t="shared" si="6"/>
        <v>上げ下げ（U）</v>
      </c>
      <c r="G128" s="1" t="str">
        <f t="shared" si="7"/>
        <v>防火戸ＦＧ－Ｌ 上げ下げ窓、面格子付上げ下げ窓上げ下げ（U）</v>
      </c>
      <c r="H128" s="1" t="str">
        <f t="shared" si="9"/>
        <v>L</v>
      </c>
      <c r="I128" s="1" t="str">
        <f t="shared" si="10"/>
        <v/>
      </c>
    </row>
    <row r="129" spans="1:9" x14ac:dyDescent="0.4">
      <c r="A129" s="1" t="s">
        <v>177</v>
      </c>
      <c r="B129" s="1" t="s">
        <v>179</v>
      </c>
      <c r="C129" s="1" t="s">
        <v>15</v>
      </c>
      <c r="D129" s="1" t="str">
        <f t="shared" si="8"/>
        <v>FGLU</v>
      </c>
      <c r="E129" s="1" t="s">
        <v>131</v>
      </c>
      <c r="F129" s="1" t="str">
        <f t="shared" si="6"/>
        <v>上げ下げ（U）</v>
      </c>
      <c r="G129" s="1" t="str">
        <f t="shared" si="7"/>
        <v>防火戸ＦＧ－Ｌ上げ下げ（U）</v>
      </c>
      <c r="H129" s="1" t="str">
        <f t="shared" si="9"/>
        <v>L</v>
      </c>
      <c r="I129" s="1" t="str">
        <f t="shared" si="10"/>
        <v/>
      </c>
    </row>
    <row r="130" spans="1:9" x14ac:dyDescent="0.4">
      <c r="A130" s="1" t="s">
        <v>184</v>
      </c>
      <c r="B130" s="1" t="s">
        <v>185</v>
      </c>
      <c r="C130" s="1" t="s">
        <v>13</v>
      </c>
      <c r="D130" s="1" t="str">
        <f t="shared" si="8"/>
        <v>KGLP</v>
      </c>
      <c r="E130" s="1" t="s">
        <v>138</v>
      </c>
      <c r="F130" s="1" t="str">
        <f t="shared" si="6"/>
        <v>プロジェクト（P）</v>
      </c>
      <c r="G130" s="1" t="str">
        <f t="shared" si="7"/>
        <v>防火戸ＦＧ－Ｌ 横すべり出し窓オペレーター※安全合わせ複層ガラスプロジェクト（P）</v>
      </c>
      <c r="H130" s="1" t="str">
        <f t="shared" si="9"/>
        <v>イ</v>
      </c>
      <c r="I130" s="1" t="str">
        <f t="shared" si="10"/>
        <v/>
      </c>
    </row>
    <row r="131" spans="1:9" x14ac:dyDescent="0.4">
      <c r="A131" s="1" t="s">
        <v>184</v>
      </c>
      <c r="B131" s="1" t="s">
        <v>186</v>
      </c>
      <c r="C131" s="1" t="s">
        <v>14</v>
      </c>
      <c r="D131" s="1" t="str">
        <f t="shared" si="8"/>
        <v>KGLT</v>
      </c>
      <c r="E131" s="1" t="s">
        <v>138</v>
      </c>
      <c r="F131" s="1" t="str">
        <f t="shared" si="6"/>
        <v>開き（T）</v>
      </c>
      <c r="G131" s="1" t="str">
        <f t="shared" si="7"/>
        <v>防火戸ＦＧ－Ｌ 縦すべり出し窓オペレーター※安全合わせ複層ガラス開き（T）</v>
      </c>
      <c r="H131" s="1" t="str">
        <f t="shared" si="9"/>
        <v>イ</v>
      </c>
      <c r="I131" s="1" t="str">
        <f t="shared" si="10"/>
        <v/>
      </c>
    </row>
    <row r="132" spans="1:9" x14ac:dyDescent="0.4">
      <c r="A132" s="1" t="s">
        <v>187</v>
      </c>
      <c r="B132" s="1" t="s">
        <v>188</v>
      </c>
      <c r="C132" s="1" t="s">
        <v>13</v>
      </c>
      <c r="D132" s="1" t="str">
        <f t="shared" si="8"/>
        <v>KGNP</v>
      </c>
      <c r="E132" s="1" t="s">
        <v>142</v>
      </c>
      <c r="F132" s="1" t="str">
        <f t="shared" si="6"/>
        <v>プロジェクト（P）</v>
      </c>
      <c r="G132" s="1" t="str">
        <f t="shared" si="7"/>
        <v>防火戸ＦＧ－Ｌ 横すべり出し窓オペレーター※耐熱強化透明複層ガラスプロジェクト（P）</v>
      </c>
      <c r="H132" s="1" t="str">
        <f t="shared" si="9"/>
        <v>ア</v>
      </c>
      <c r="I132" s="1" t="str">
        <f t="shared" si="10"/>
        <v/>
      </c>
    </row>
    <row r="133" spans="1:9" x14ac:dyDescent="0.4">
      <c r="A133" s="1" t="s">
        <v>187</v>
      </c>
      <c r="B133" s="1" t="s">
        <v>189</v>
      </c>
      <c r="C133" s="1" t="s">
        <v>14</v>
      </c>
      <c r="D133" s="1" t="str">
        <f t="shared" si="8"/>
        <v>KGNT</v>
      </c>
      <c r="E133" s="1" t="s">
        <v>142</v>
      </c>
      <c r="F133" s="1" t="str">
        <f t="shared" si="6"/>
        <v>開き（T）</v>
      </c>
      <c r="G133" s="1" t="str">
        <f t="shared" si="7"/>
        <v>防火戸ＦＧ－Ｌ 縦すべり出し窓オペレーター※耐熱強化透明複層ガラス開き（T）</v>
      </c>
      <c r="H133" s="1" t="str">
        <f t="shared" si="9"/>
        <v>ア</v>
      </c>
      <c r="I133" s="1" t="str">
        <f t="shared" si="10"/>
        <v/>
      </c>
    </row>
    <row r="134" spans="1:9" x14ac:dyDescent="0.4">
      <c r="A134" s="1" t="s">
        <v>190</v>
      </c>
      <c r="B134" s="1" t="s">
        <v>191</v>
      </c>
      <c r="C134" s="1" t="s">
        <v>14</v>
      </c>
      <c r="D134" s="1" t="str">
        <f t="shared" si="8"/>
        <v>KGST</v>
      </c>
      <c r="E134" s="1" t="s">
        <v>131</v>
      </c>
      <c r="F134" s="1" t="str">
        <f t="shared" si="6"/>
        <v>開き（T）</v>
      </c>
      <c r="G134" s="1" t="str">
        <f t="shared" si="7"/>
        <v>防火戸ＦＧ－Ｌ 開き窓テラス開き（T）</v>
      </c>
      <c r="H134" s="1" t="str">
        <f t="shared" si="9"/>
        <v>L</v>
      </c>
      <c r="I134" s="1" t="str">
        <f t="shared" si="10"/>
        <v/>
      </c>
    </row>
    <row r="135" spans="1:9" x14ac:dyDescent="0.4">
      <c r="A135" s="1" t="s">
        <v>192</v>
      </c>
      <c r="B135" s="1" t="s">
        <v>193</v>
      </c>
      <c r="C135" s="1" t="s">
        <v>13</v>
      </c>
      <c r="D135" s="1" t="str">
        <f t="shared" si="8"/>
        <v>KGUP</v>
      </c>
      <c r="E135" s="1" t="s">
        <v>131</v>
      </c>
      <c r="F135" s="1" t="str">
        <f t="shared" si="6"/>
        <v>プロジェクト（P）</v>
      </c>
      <c r="G135" s="1" t="str">
        <f t="shared" si="7"/>
        <v>防火戸ＦＧ－Ｌ 外倒し窓、内倒し窓プロジェクト（P）</v>
      </c>
      <c r="H135" s="1" t="str">
        <f t="shared" si="9"/>
        <v>L</v>
      </c>
      <c r="I135" s="1" t="str">
        <f t="shared" si="10"/>
        <v/>
      </c>
    </row>
    <row r="136" spans="1:9" x14ac:dyDescent="0.4">
      <c r="A136" s="1" t="s">
        <v>192</v>
      </c>
      <c r="B136" s="1" t="s">
        <v>194</v>
      </c>
      <c r="C136" s="1" t="s">
        <v>14</v>
      </c>
      <c r="D136" s="1" t="str">
        <f t="shared" si="8"/>
        <v>KGUT</v>
      </c>
      <c r="E136" s="1" t="s">
        <v>131</v>
      </c>
      <c r="F136" s="1" t="str">
        <f t="shared" ref="F136:F199" si="11">VLOOKUP(C136,$L$7:$N$18,3,FALSE)</f>
        <v>開き（T）</v>
      </c>
      <c r="G136" s="1" t="str">
        <f t="shared" ref="G136:G199" si="12">B136&amp;F136</f>
        <v>防火戸ＦＧ－Ｌ 採風勝手口ドアFS開き（T）</v>
      </c>
      <c r="H136" s="1" t="str">
        <f t="shared" si="9"/>
        <v>L</v>
      </c>
      <c r="I136" s="1" t="str">
        <f t="shared" si="10"/>
        <v/>
      </c>
    </row>
    <row r="137" spans="1:9" x14ac:dyDescent="0.4">
      <c r="A137" s="1" t="s">
        <v>195</v>
      </c>
      <c r="B137" s="1" t="s">
        <v>196</v>
      </c>
      <c r="C137" s="1" t="s">
        <v>11</v>
      </c>
      <c r="D137" s="1" t="str">
        <f t="shared" ref="D137:D200" si="13">A137&amp;C137</f>
        <v>KGVF</v>
      </c>
      <c r="E137" s="1" t="s">
        <v>131</v>
      </c>
      <c r="F137" s="1" t="str">
        <f t="shared" si="11"/>
        <v>FIX（F）</v>
      </c>
      <c r="G137" s="1" t="str">
        <f t="shared" si="12"/>
        <v>防火戸ＦＧ－Ｌ ＦＩＸ窓（外押縁タイプ）FIX（F）</v>
      </c>
      <c r="H137" s="1" t="str">
        <f t="shared" ref="H137:H200" si="14">LEFT(E137,1)</f>
        <v>L</v>
      </c>
      <c r="I137" s="1" t="str">
        <f t="shared" ref="I137:I200" si="15">IF(RIGHT(E137,1)=H137,"",RIGHT(E137,1))</f>
        <v/>
      </c>
    </row>
    <row r="138" spans="1:9" x14ac:dyDescent="0.4">
      <c r="A138" s="1" t="s">
        <v>195</v>
      </c>
      <c r="B138" s="1" t="s">
        <v>197</v>
      </c>
      <c r="C138" s="1" t="s">
        <v>13</v>
      </c>
      <c r="D138" s="1" t="str">
        <f t="shared" si="13"/>
        <v>KGVP</v>
      </c>
      <c r="E138" s="1" t="s">
        <v>131</v>
      </c>
      <c r="F138" s="1" t="str">
        <f t="shared" si="11"/>
        <v>プロジェクト（P）</v>
      </c>
      <c r="G138" s="1" t="str">
        <f t="shared" si="12"/>
        <v>防火戸ＦＧ－Ｌ 横すべり出し窓カムラッチプロジェクト（P）</v>
      </c>
      <c r="H138" s="1" t="str">
        <f t="shared" si="14"/>
        <v>L</v>
      </c>
      <c r="I138" s="1" t="str">
        <f t="shared" si="15"/>
        <v/>
      </c>
    </row>
    <row r="139" spans="1:9" x14ac:dyDescent="0.4">
      <c r="A139" s="1" t="s">
        <v>195</v>
      </c>
      <c r="B139" s="1" t="s">
        <v>198</v>
      </c>
      <c r="C139" s="1" t="s">
        <v>14</v>
      </c>
      <c r="D139" s="1" t="str">
        <f t="shared" si="13"/>
        <v>KGVT</v>
      </c>
      <c r="E139" s="1" t="s">
        <v>131</v>
      </c>
      <c r="F139" s="1" t="str">
        <f t="shared" si="11"/>
        <v>開き（T）</v>
      </c>
      <c r="G139" s="1" t="str">
        <f t="shared" si="12"/>
        <v>防火戸ＦＧ－Ｌ 縦すべり出し窓カムラッチ開き（T）</v>
      </c>
      <c r="H139" s="1" t="str">
        <f t="shared" si="14"/>
        <v>L</v>
      </c>
      <c r="I139" s="1" t="str">
        <f t="shared" si="15"/>
        <v/>
      </c>
    </row>
    <row r="140" spans="1:9" x14ac:dyDescent="0.4">
      <c r="A140" s="1" t="s">
        <v>199</v>
      </c>
      <c r="B140" s="1" t="s">
        <v>200</v>
      </c>
      <c r="C140" s="1" t="s">
        <v>11</v>
      </c>
      <c r="D140" s="1" t="str">
        <f t="shared" si="13"/>
        <v>KDAF</v>
      </c>
      <c r="E140" s="1" t="s">
        <v>116</v>
      </c>
      <c r="F140" s="1" t="str">
        <f t="shared" si="11"/>
        <v>FIX（F）</v>
      </c>
      <c r="G140" s="1" t="str">
        <f t="shared" si="12"/>
        <v>サーモスＡ（アルミ樹脂複合）FIX（F）</v>
      </c>
      <c r="H140" s="1" t="str">
        <f t="shared" si="14"/>
        <v>F</v>
      </c>
      <c r="I140" s="1" t="str">
        <f t="shared" si="15"/>
        <v>H</v>
      </c>
    </row>
    <row r="141" spans="1:9" x14ac:dyDescent="0.4">
      <c r="A141" s="1" t="s">
        <v>199</v>
      </c>
      <c r="B141" s="1" t="s">
        <v>201</v>
      </c>
      <c r="C141" s="1" t="s">
        <v>11</v>
      </c>
      <c r="D141" s="1" t="str">
        <f t="shared" si="13"/>
        <v>KDAF</v>
      </c>
      <c r="E141" s="1" t="s">
        <v>12</v>
      </c>
      <c r="F141" s="1" t="str">
        <f t="shared" si="11"/>
        <v>FIX（F）</v>
      </c>
      <c r="G141" s="1" t="str">
        <f t="shared" si="12"/>
        <v>サーモスＡ ＦＩＸ窓（内押縁タイプ）FIX（F）</v>
      </c>
      <c r="H141" s="1" t="str">
        <f t="shared" si="14"/>
        <v>H</v>
      </c>
      <c r="I141" s="1" t="str">
        <f t="shared" si="15"/>
        <v/>
      </c>
    </row>
    <row r="142" spans="1:9" x14ac:dyDescent="0.4">
      <c r="A142" s="1" t="s">
        <v>199</v>
      </c>
      <c r="B142" s="1" t="s">
        <v>200</v>
      </c>
      <c r="C142" s="1" t="s">
        <v>13</v>
      </c>
      <c r="D142" s="1" t="str">
        <f t="shared" si="13"/>
        <v>KDAP</v>
      </c>
      <c r="E142" s="1" t="s">
        <v>11</v>
      </c>
      <c r="F142" s="1" t="str">
        <f t="shared" si="11"/>
        <v>プロジェクト（P）</v>
      </c>
      <c r="G142" s="1" t="str">
        <f t="shared" si="12"/>
        <v>サーモスＡ（アルミ樹脂複合）プロジェクト（P）</v>
      </c>
      <c r="H142" s="1" t="str">
        <f t="shared" si="14"/>
        <v>F</v>
      </c>
      <c r="I142" s="1" t="str">
        <f t="shared" si="15"/>
        <v/>
      </c>
    </row>
    <row r="143" spans="1:9" x14ac:dyDescent="0.4">
      <c r="A143" s="1" t="s">
        <v>199</v>
      </c>
      <c r="B143" s="1" t="s">
        <v>202</v>
      </c>
      <c r="C143" s="1" t="s">
        <v>13</v>
      </c>
      <c r="D143" s="1" t="str">
        <f t="shared" si="13"/>
        <v>KDAP</v>
      </c>
      <c r="E143" s="1" t="s">
        <v>11</v>
      </c>
      <c r="F143" s="1" t="str">
        <f t="shared" si="11"/>
        <v>プロジェクト（P）</v>
      </c>
      <c r="G143" s="1" t="str">
        <f t="shared" si="12"/>
        <v>サーモスＡ 高所用横すべり出し窓プロジェクト（P）</v>
      </c>
      <c r="H143" s="1" t="str">
        <f t="shared" si="14"/>
        <v>F</v>
      </c>
      <c r="I143" s="1" t="str">
        <f t="shared" si="15"/>
        <v/>
      </c>
    </row>
    <row r="144" spans="1:9" x14ac:dyDescent="0.4">
      <c r="A144" s="1" t="s">
        <v>203</v>
      </c>
      <c r="B144" s="1" t="s">
        <v>204</v>
      </c>
      <c r="C144" s="1" t="s">
        <v>12</v>
      </c>
      <c r="D144" s="1" t="str">
        <f t="shared" si="13"/>
        <v>KDBH</v>
      </c>
      <c r="E144" s="1" t="s">
        <v>11</v>
      </c>
      <c r="F144" s="1" t="str">
        <f t="shared" si="11"/>
        <v>引違い（H）</v>
      </c>
      <c r="G144" s="1" t="str">
        <f t="shared" si="12"/>
        <v>サーモスＡ（アルミＰＧ）引違い（H）</v>
      </c>
      <c r="H144" s="1" t="str">
        <f t="shared" si="14"/>
        <v>F</v>
      </c>
      <c r="I144" s="1" t="str">
        <f t="shared" si="15"/>
        <v/>
      </c>
    </row>
    <row r="145" spans="1:9" x14ac:dyDescent="0.4">
      <c r="A145" s="1" t="s">
        <v>203</v>
      </c>
      <c r="B145" s="1" t="s">
        <v>205</v>
      </c>
      <c r="C145" s="1" t="s">
        <v>12</v>
      </c>
      <c r="D145" s="1" t="str">
        <f t="shared" si="13"/>
        <v>KDBH</v>
      </c>
      <c r="E145" s="1" t="s">
        <v>11</v>
      </c>
      <c r="F145" s="1" t="str">
        <f t="shared" si="11"/>
        <v>引違い（H）</v>
      </c>
      <c r="G145" s="1" t="str">
        <f t="shared" si="12"/>
        <v>サーモスＡ 引違い窓引違い（H）</v>
      </c>
      <c r="H145" s="1" t="str">
        <f t="shared" si="14"/>
        <v>F</v>
      </c>
      <c r="I145" s="1" t="str">
        <f t="shared" si="15"/>
        <v/>
      </c>
    </row>
    <row r="146" spans="1:9" x14ac:dyDescent="0.4">
      <c r="A146" s="1" t="s">
        <v>203</v>
      </c>
      <c r="B146" s="1" t="s">
        <v>204</v>
      </c>
      <c r="C146" s="1" t="s">
        <v>13</v>
      </c>
      <c r="D146" s="1" t="str">
        <f t="shared" si="13"/>
        <v>KDBP</v>
      </c>
      <c r="E146" s="1" t="s">
        <v>11</v>
      </c>
      <c r="F146" s="1" t="str">
        <f t="shared" si="11"/>
        <v>プロジェクト（P）</v>
      </c>
      <c r="G146" s="1" t="str">
        <f t="shared" si="12"/>
        <v>サーモスＡ（アルミＰＧ）プロジェクト（P）</v>
      </c>
      <c r="H146" s="1" t="str">
        <f t="shared" si="14"/>
        <v>F</v>
      </c>
      <c r="I146" s="1" t="str">
        <f t="shared" si="15"/>
        <v/>
      </c>
    </row>
    <row r="147" spans="1:9" x14ac:dyDescent="0.4">
      <c r="A147" s="1" t="s">
        <v>203</v>
      </c>
      <c r="B147" s="1" t="s">
        <v>206</v>
      </c>
      <c r="C147" s="1" t="s">
        <v>13</v>
      </c>
      <c r="D147" s="1" t="str">
        <f t="shared" si="13"/>
        <v>KDBP</v>
      </c>
      <c r="E147" s="1" t="s">
        <v>11</v>
      </c>
      <c r="F147" s="1" t="str">
        <f t="shared" si="11"/>
        <v>プロジェクト（P）</v>
      </c>
      <c r="G147" s="1" t="str">
        <f t="shared" si="12"/>
        <v>サーモスＡ 横すべり出し窓カムラッチ、外倒し窓、内倒し窓プロジェクト（P）</v>
      </c>
      <c r="H147" s="1" t="str">
        <f t="shared" si="14"/>
        <v>F</v>
      </c>
      <c r="I147" s="1" t="str">
        <f t="shared" si="15"/>
        <v/>
      </c>
    </row>
    <row r="148" spans="1:9" x14ac:dyDescent="0.4">
      <c r="A148" s="1" t="s">
        <v>203</v>
      </c>
      <c r="B148" s="1" t="s">
        <v>204</v>
      </c>
      <c r="C148" s="1" t="s">
        <v>14</v>
      </c>
      <c r="D148" s="1" t="str">
        <f t="shared" si="13"/>
        <v>KDBT</v>
      </c>
      <c r="E148" s="1" t="s">
        <v>11</v>
      </c>
      <c r="F148" s="1" t="str">
        <f t="shared" si="11"/>
        <v>開き（T）</v>
      </c>
      <c r="G148" s="1" t="str">
        <f t="shared" si="12"/>
        <v>サーモスＡ（アルミＰＧ）開き（T）</v>
      </c>
      <c r="H148" s="1" t="str">
        <f t="shared" si="14"/>
        <v>F</v>
      </c>
      <c r="I148" s="1" t="str">
        <f t="shared" si="15"/>
        <v/>
      </c>
    </row>
    <row r="149" spans="1:9" x14ac:dyDescent="0.4">
      <c r="A149" s="1" t="s">
        <v>203</v>
      </c>
      <c r="B149" s="1" t="s">
        <v>207</v>
      </c>
      <c r="C149" s="1" t="s">
        <v>14</v>
      </c>
      <c r="D149" s="1" t="str">
        <f t="shared" si="13"/>
        <v>KDBT</v>
      </c>
      <c r="E149" s="1" t="s">
        <v>11</v>
      </c>
      <c r="F149" s="1" t="str">
        <f t="shared" si="11"/>
        <v>開き（T）</v>
      </c>
      <c r="G149" s="1" t="str">
        <f t="shared" si="12"/>
        <v>サーモスＡ 縦すべり出し窓カムラッチ、採風勝手口ドアFS開き（T）</v>
      </c>
      <c r="H149" s="1" t="str">
        <f t="shared" si="14"/>
        <v>F</v>
      </c>
      <c r="I149" s="1" t="str">
        <f t="shared" si="15"/>
        <v/>
      </c>
    </row>
    <row r="150" spans="1:9" x14ac:dyDescent="0.4">
      <c r="A150" s="1" t="s">
        <v>203</v>
      </c>
      <c r="B150" s="1" t="s">
        <v>204</v>
      </c>
      <c r="C150" s="1" t="s">
        <v>15</v>
      </c>
      <c r="D150" s="1" t="str">
        <f t="shared" si="13"/>
        <v>KDBU</v>
      </c>
      <c r="E150" s="1" t="s">
        <v>11</v>
      </c>
      <c r="F150" s="1" t="str">
        <f t="shared" si="11"/>
        <v>上げ下げ（U）</v>
      </c>
      <c r="G150" s="1" t="str">
        <f t="shared" si="12"/>
        <v>サーモスＡ（アルミＰＧ）上げ下げ（U）</v>
      </c>
      <c r="H150" s="1" t="str">
        <f t="shared" si="14"/>
        <v>F</v>
      </c>
      <c r="I150" s="1" t="str">
        <f t="shared" si="15"/>
        <v/>
      </c>
    </row>
    <row r="151" spans="1:9" x14ac:dyDescent="0.4">
      <c r="A151" s="1" t="s">
        <v>203</v>
      </c>
      <c r="B151" s="1" t="s">
        <v>208</v>
      </c>
      <c r="C151" s="1" t="s">
        <v>15</v>
      </c>
      <c r="D151" s="1" t="str">
        <f t="shared" si="13"/>
        <v>KDBU</v>
      </c>
      <c r="E151" s="1" t="s">
        <v>11</v>
      </c>
      <c r="F151" s="1" t="str">
        <f t="shared" si="11"/>
        <v>上げ下げ（U）</v>
      </c>
      <c r="G151" s="1" t="str">
        <f t="shared" si="12"/>
        <v>サーモスＡ 上げ下げ窓、面格子付上げ下げ窓上げ下げ（U）</v>
      </c>
      <c r="H151" s="1" t="str">
        <f t="shared" si="14"/>
        <v>F</v>
      </c>
      <c r="I151" s="1" t="str">
        <f t="shared" si="15"/>
        <v/>
      </c>
    </row>
    <row r="152" spans="1:9" x14ac:dyDescent="0.4">
      <c r="A152" s="1" t="s">
        <v>209</v>
      </c>
      <c r="B152" s="1" t="s">
        <v>210</v>
      </c>
      <c r="C152" s="1" t="s">
        <v>11</v>
      </c>
      <c r="D152" s="1" t="str">
        <f t="shared" si="13"/>
        <v>KDCF</v>
      </c>
      <c r="E152" s="1" t="s">
        <v>127</v>
      </c>
      <c r="F152" s="1" t="str">
        <f t="shared" si="11"/>
        <v>FIX（F）</v>
      </c>
      <c r="G152" s="1" t="str">
        <f t="shared" si="12"/>
        <v>防火戸ＦＧ－Ａ ＦＩＸ窓（内押縁タイプ）FIX（F）</v>
      </c>
      <c r="H152" s="1" t="str">
        <f t="shared" si="14"/>
        <v>M</v>
      </c>
      <c r="I152" s="1" t="str">
        <f t="shared" si="15"/>
        <v/>
      </c>
    </row>
    <row r="153" spans="1:9" x14ac:dyDescent="0.4">
      <c r="A153" s="1" t="s">
        <v>209</v>
      </c>
      <c r="B153" s="1" t="s">
        <v>211</v>
      </c>
      <c r="C153" s="1" t="s">
        <v>11</v>
      </c>
      <c r="D153" s="1" t="str">
        <f t="shared" si="13"/>
        <v>KDCF</v>
      </c>
      <c r="E153" s="1" t="s">
        <v>129</v>
      </c>
      <c r="F153" s="1" t="str">
        <f t="shared" si="11"/>
        <v>FIX（F）</v>
      </c>
      <c r="G153" s="1" t="str">
        <f t="shared" si="12"/>
        <v>防火戸ＦＧ－Ａ（アルミ樹脂複合）FIX（F）</v>
      </c>
      <c r="H153" s="1" t="str">
        <f t="shared" si="14"/>
        <v>L</v>
      </c>
      <c r="I153" s="1" t="str">
        <f t="shared" si="15"/>
        <v>M</v>
      </c>
    </row>
    <row r="154" spans="1:9" x14ac:dyDescent="0.4">
      <c r="A154" s="1" t="s">
        <v>209</v>
      </c>
      <c r="B154" s="1" t="s">
        <v>212</v>
      </c>
      <c r="C154" s="1" t="s">
        <v>13</v>
      </c>
      <c r="D154" s="1" t="str">
        <f t="shared" si="13"/>
        <v>KDCP</v>
      </c>
      <c r="E154" s="1" t="s">
        <v>131</v>
      </c>
      <c r="F154" s="1" t="str">
        <f t="shared" si="11"/>
        <v>プロジェクト（P）</v>
      </c>
      <c r="G154" s="1" t="str">
        <f t="shared" si="12"/>
        <v>防火戸ＦＧ－Ａ 高所用横すべり出し窓プロジェクト（P）</v>
      </c>
      <c r="H154" s="1" t="str">
        <f t="shared" si="14"/>
        <v>L</v>
      </c>
      <c r="I154" s="1" t="str">
        <f t="shared" si="15"/>
        <v/>
      </c>
    </row>
    <row r="155" spans="1:9" x14ac:dyDescent="0.4">
      <c r="A155" s="1" t="s">
        <v>209</v>
      </c>
      <c r="B155" s="1" t="s">
        <v>211</v>
      </c>
      <c r="C155" s="1" t="s">
        <v>13</v>
      </c>
      <c r="D155" s="1" t="str">
        <f t="shared" si="13"/>
        <v>KDCP</v>
      </c>
      <c r="E155" s="1" t="s">
        <v>131</v>
      </c>
      <c r="F155" s="1" t="str">
        <f t="shared" si="11"/>
        <v>プロジェクト（P）</v>
      </c>
      <c r="G155" s="1" t="str">
        <f t="shared" si="12"/>
        <v>防火戸ＦＧ－Ａ（アルミ樹脂複合）プロジェクト（P）</v>
      </c>
      <c r="H155" s="1" t="str">
        <f t="shared" si="14"/>
        <v>L</v>
      </c>
      <c r="I155" s="1" t="str">
        <f t="shared" si="15"/>
        <v/>
      </c>
    </row>
    <row r="156" spans="1:9" x14ac:dyDescent="0.4">
      <c r="A156" s="1" t="s">
        <v>213</v>
      </c>
      <c r="B156" s="1" t="s">
        <v>214</v>
      </c>
      <c r="C156" s="1" t="s">
        <v>12</v>
      </c>
      <c r="D156" s="1" t="str">
        <f t="shared" si="13"/>
        <v>KDDH</v>
      </c>
      <c r="E156" s="1" t="s">
        <v>131</v>
      </c>
      <c r="F156" s="1" t="str">
        <f t="shared" si="11"/>
        <v>引違い（H）</v>
      </c>
      <c r="G156" s="1" t="str">
        <f t="shared" si="12"/>
        <v>防火戸ＦＧ－Ａ 引違い窓引違い（H）</v>
      </c>
      <c r="H156" s="1" t="str">
        <f t="shared" si="14"/>
        <v>L</v>
      </c>
      <c r="I156" s="1" t="str">
        <f t="shared" si="15"/>
        <v/>
      </c>
    </row>
    <row r="157" spans="1:9" x14ac:dyDescent="0.4">
      <c r="A157" s="1" t="s">
        <v>213</v>
      </c>
      <c r="B157" s="1" t="s">
        <v>215</v>
      </c>
      <c r="C157" s="1" t="s">
        <v>12</v>
      </c>
      <c r="D157" s="1" t="str">
        <f t="shared" si="13"/>
        <v>KDDH</v>
      </c>
      <c r="E157" s="1" t="s">
        <v>131</v>
      </c>
      <c r="F157" s="1" t="str">
        <f t="shared" si="11"/>
        <v>引違い（H）</v>
      </c>
      <c r="G157" s="1" t="str">
        <f t="shared" si="12"/>
        <v>防火戸ＦＧ－Ａ（アルミＰＧ）引違い（H）</v>
      </c>
      <c r="H157" s="1" t="str">
        <f t="shared" si="14"/>
        <v>L</v>
      </c>
      <c r="I157" s="1" t="str">
        <f t="shared" si="15"/>
        <v/>
      </c>
    </row>
    <row r="158" spans="1:9" x14ac:dyDescent="0.4">
      <c r="A158" s="1" t="s">
        <v>213</v>
      </c>
      <c r="B158" s="1" t="s">
        <v>216</v>
      </c>
      <c r="C158" s="1" t="s">
        <v>13</v>
      </c>
      <c r="D158" s="1" t="str">
        <f t="shared" si="13"/>
        <v>KDDP</v>
      </c>
      <c r="E158" s="1" t="s">
        <v>131</v>
      </c>
      <c r="F158" s="1" t="str">
        <f t="shared" si="11"/>
        <v>プロジェクト（P）</v>
      </c>
      <c r="G158" s="1" t="str">
        <f t="shared" si="12"/>
        <v>防火戸ＦＧ－Ａ 横すべり出し窓カムラッチ、外倒し窓、内倒し窓プロジェクト（P）</v>
      </c>
      <c r="H158" s="1" t="str">
        <f t="shared" si="14"/>
        <v>L</v>
      </c>
      <c r="I158" s="1" t="str">
        <f t="shared" si="15"/>
        <v/>
      </c>
    </row>
    <row r="159" spans="1:9" x14ac:dyDescent="0.4">
      <c r="A159" s="1" t="s">
        <v>213</v>
      </c>
      <c r="B159" s="1" t="s">
        <v>215</v>
      </c>
      <c r="C159" s="1" t="s">
        <v>13</v>
      </c>
      <c r="D159" s="1" t="str">
        <f t="shared" si="13"/>
        <v>KDDP</v>
      </c>
      <c r="E159" s="1" t="s">
        <v>131</v>
      </c>
      <c r="F159" s="1" t="str">
        <f t="shared" si="11"/>
        <v>プロジェクト（P）</v>
      </c>
      <c r="G159" s="1" t="str">
        <f t="shared" si="12"/>
        <v>防火戸ＦＧ－Ａ（アルミＰＧ）プロジェクト（P）</v>
      </c>
      <c r="H159" s="1" t="str">
        <f t="shared" si="14"/>
        <v>L</v>
      </c>
      <c r="I159" s="1" t="str">
        <f t="shared" si="15"/>
        <v/>
      </c>
    </row>
    <row r="160" spans="1:9" x14ac:dyDescent="0.4">
      <c r="A160" s="1" t="s">
        <v>213</v>
      </c>
      <c r="B160" s="1" t="s">
        <v>217</v>
      </c>
      <c r="C160" s="1" t="s">
        <v>14</v>
      </c>
      <c r="D160" s="1" t="str">
        <f t="shared" si="13"/>
        <v>KDDT</v>
      </c>
      <c r="E160" s="1" t="s">
        <v>131</v>
      </c>
      <c r="F160" s="1" t="str">
        <f t="shared" si="11"/>
        <v>開き（T）</v>
      </c>
      <c r="G160" s="1" t="str">
        <f t="shared" si="12"/>
        <v>防火戸ＦＧ－Ａ 縦すべり出し窓カムラッチ、採風勝手口ドアFS開き（T）</v>
      </c>
      <c r="H160" s="1" t="str">
        <f t="shared" si="14"/>
        <v>L</v>
      </c>
      <c r="I160" s="1" t="str">
        <f t="shared" si="15"/>
        <v/>
      </c>
    </row>
    <row r="161" spans="1:9" x14ac:dyDescent="0.4">
      <c r="A161" s="1" t="s">
        <v>213</v>
      </c>
      <c r="B161" s="1" t="s">
        <v>215</v>
      </c>
      <c r="C161" s="1" t="s">
        <v>14</v>
      </c>
      <c r="D161" s="1" t="str">
        <f t="shared" si="13"/>
        <v>KDDT</v>
      </c>
      <c r="E161" s="1" t="s">
        <v>131</v>
      </c>
      <c r="F161" s="1" t="str">
        <f t="shared" si="11"/>
        <v>開き（T）</v>
      </c>
      <c r="G161" s="1" t="str">
        <f t="shared" si="12"/>
        <v>防火戸ＦＧ－Ａ（アルミＰＧ）開き（T）</v>
      </c>
      <c r="H161" s="1" t="str">
        <f t="shared" si="14"/>
        <v>L</v>
      </c>
      <c r="I161" s="1" t="str">
        <f t="shared" si="15"/>
        <v/>
      </c>
    </row>
    <row r="162" spans="1:9" x14ac:dyDescent="0.4">
      <c r="A162" s="1" t="s">
        <v>213</v>
      </c>
      <c r="B162" s="1" t="s">
        <v>218</v>
      </c>
      <c r="C162" s="1" t="s">
        <v>15</v>
      </c>
      <c r="D162" s="1" t="str">
        <f t="shared" si="13"/>
        <v>KDDU</v>
      </c>
      <c r="E162" s="1" t="s">
        <v>131</v>
      </c>
      <c r="F162" s="1" t="str">
        <f t="shared" si="11"/>
        <v>上げ下げ（U）</v>
      </c>
      <c r="G162" s="1" t="str">
        <f t="shared" si="12"/>
        <v>防火戸ＦＧ－Ａ 上げ下げ窓、面格子付上げ下げ窓上げ下げ（U）</v>
      </c>
      <c r="H162" s="1" t="str">
        <f t="shared" si="14"/>
        <v>L</v>
      </c>
      <c r="I162" s="1" t="str">
        <f t="shared" si="15"/>
        <v/>
      </c>
    </row>
    <row r="163" spans="1:9" x14ac:dyDescent="0.4">
      <c r="A163" s="1" t="s">
        <v>213</v>
      </c>
      <c r="B163" s="1" t="s">
        <v>215</v>
      </c>
      <c r="C163" s="1" t="s">
        <v>15</v>
      </c>
      <c r="D163" s="1" t="str">
        <f t="shared" si="13"/>
        <v>KDDU</v>
      </c>
      <c r="E163" s="1" t="s">
        <v>131</v>
      </c>
      <c r="F163" s="1" t="str">
        <f t="shared" si="11"/>
        <v>上げ下げ（U）</v>
      </c>
      <c r="G163" s="1" t="str">
        <f t="shared" si="12"/>
        <v>防火戸ＦＧ－Ａ（アルミＰＧ）上げ下げ（U）</v>
      </c>
      <c r="H163" s="1" t="str">
        <f t="shared" si="14"/>
        <v>L</v>
      </c>
      <c r="I163" s="1" t="str">
        <f t="shared" si="15"/>
        <v/>
      </c>
    </row>
    <row r="164" spans="1:9" x14ac:dyDescent="0.4">
      <c r="A164" s="1" t="s">
        <v>219</v>
      </c>
      <c r="B164" s="1" t="s">
        <v>220</v>
      </c>
      <c r="C164" s="1" t="s">
        <v>12</v>
      </c>
      <c r="D164" s="1" t="str">
        <f t="shared" si="13"/>
        <v>RISH</v>
      </c>
      <c r="E164" s="1" t="s">
        <v>11</v>
      </c>
      <c r="F164" s="1" t="str">
        <f t="shared" si="11"/>
        <v>引違い（H）</v>
      </c>
      <c r="G164" s="1" t="str">
        <f t="shared" si="12"/>
        <v>リプラス専用枠引違い（H）</v>
      </c>
      <c r="H164" s="1" t="str">
        <f t="shared" si="14"/>
        <v>F</v>
      </c>
      <c r="I164" s="1" t="str">
        <f t="shared" si="15"/>
        <v/>
      </c>
    </row>
    <row r="165" spans="1:9" x14ac:dyDescent="0.4">
      <c r="A165" s="1" t="s">
        <v>219</v>
      </c>
      <c r="B165" s="1" t="s">
        <v>220</v>
      </c>
      <c r="C165" s="1" t="s">
        <v>14</v>
      </c>
      <c r="D165" s="1" t="str">
        <f t="shared" si="13"/>
        <v>RIST</v>
      </c>
      <c r="E165" s="1" t="s">
        <v>11</v>
      </c>
      <c r="F165" s="1" t="str">
        <f t="shared" si="11"/>
        <v>開き（T）</v>
      </c>
      <c r="G165" s="1" t="str">
        <f t="shared" si="12"/>
        <v>リプラス専用枠開き（T）</v>
      </c>
      <c r="H165" s="1" t="str">
        <f t="shared" si="14"/>
        <v>F</v>
      </c>
      <c r="I165" s="1" t="str">
        <f t="shared" si="15"/>
        <v/>
      </c>
    </row>
    <row r="166" spans="1:9" x14ac:dyDescent="0.4">
      <c r="A166" s="1" t="s">
        <v>219</v>
      </c>
      <c r="B166" s="1" t="s">
        <v>220</v>
      </c>
      <c r="C166" s="1" t="s">
        <v>13</v>
      </c>
      <c r="D166" s="1" t="str">
        <f t="shared" si="13"/>
        <v>RISP</v>
      </c>
      <c r="E166" s="1" t="s">
        <v>11</v>
      </c>
      <c r="F166" s="1" t="str">
        <f t="shared" si="11"/>
        <v>プロジェクト（P）</v>
      </c>
      <c r="G166" s="1" t="str">
        <f t="shared" si="12"/>
        <v>リプラス専用枠プロジェクト（P）</v>
      </c>
      <c r="H166" s="1" t="str">
        <f t="shared" si="14"/>
        <v>F</v>
      </c>
      <c r="I166" s="1" t="str">
        <f t="shared" si="15"/>
        <v/>
      </c>
    </row>
    <row r="167" spans="1:9" x14ac:dyDescent="0.4">
      <c r="A167" s="1" t="s">
        <v>114</v>
      </c>
      <c r="B167" s="1" t="s">
        <v>118</v>
      </c>
      <c r="C167" s="1" t="s">
        <v>14</v>
      </c>
      <c r="D167" s="1" t="str">
        <f t="shared" si="13"/>
        <v>SMHT</v>
      </c>
      <c r="E167" s="1" t="s">
        <v>11</v>
      </c>
      <c r="F167" s="1" t="str">
        <f t="shared" si="11"/>
        <v>開き（T）</v>
      </c>
      <c r="G167" s="1" t="str">
        <f t="shared" si="12"/>
        <v>サーモスⅡ-H開き（T）</v>
      </c>
      <c r="H167" s="1" t="str">
        <f t="shared" si="14"/>
        <v>F</v>
      </c>
      <c r="I167" s="1" t="str">
        <f t="shared" si="15"/>
        <v/>
      </c>
    </row>
    <row r="168" spans="1:9" x14ac:dyDescent="0.4">
      <c r="A168" s="1" t="s">
        <v>167</v>
      </c>
      <c r="B168" s="1" t="s">
        <v>170</v>
      </c>
      <c r="C168" s="1" t="s">
        <v>14</v>
      </c>
      <c r="D168" s="1" t="str">
        <f t="shared" si="13"/>
        <v>SMLT</v>
      </c>
      <c r="E168" s="1" t="s">
        <v>11</v>
      </c>
      <c r="F168" s="1" t="str">
        <f t="shared" si="11"/>
        <v>開き（T）</v>
      </c>
      <c r="G168" s="1" t="str">
        <f t="shared" si="12"/>
        <v>サーモスＬ開き（T）</v>
      </c>
      <c r="H168" s="1" t="str">
        <f t="shared" si="14"/>
        <v>F</v>
      </c>
      <c r="I168" s="1" t="str">
        <f t="shared" si="15"/>
        <v/>
      </c>
    </row>
    <row r="169" spans="1:9" x14ac:dyDescent="0.4">
      <c r="A169" s="1" t="s">
        <v>54</v>
      </c>
      <c r="B169" s="1" t="s">
        <v>221</v>
      </c>
      <c r="C169" s="1" t="s">
        <v>12</v>
      </c>
      <c r="D169" s="1" t="str">
        <f t="shared" si="13"/>
        <v>KDKH</v>
      </c>
      <c r="E169" s="1" t="s">
        <v>46</v>
      </c>
      <c r="F169" s="1" t="str">
        <f t="shared" si="11"/>
        <v>引違い（H）</v>
      </c>
      <c r="G169" s="1" t="str">
        <f t="shared" si="12"/>
        <v>ＴＷ（トリプルガラス）引違い（H）</v>
      </c>
      <c r="H169" s="1" t="str">
        <f t="shared" si="14"/>
        <v>R</v>
      </c>
      <c r="I169" s="1" t="str">
        <f t="shared" si="15"/>
        <v>E</v>
      </c>
    </row>
    <row r="170" spans="1:9" x14ac:dyDescent="0.4">
      <c r="A170" s="1" t="s">
        <v>54</v>
      </c>
      <c r="B170" s="1" t="s">
        <v>221</v>
      </c>
      <c r="C170" s="1" t="s">
        <v>14</v>
      </c>
      <c r="D170" s="1" t="str">
        <f t="shared" si="13"/>
        <v>KDKT</v>
      </c>
      <c r="E170" s="1" t="s">
        <v>43</v>
      </c>
      <c r="F170" s="1" t="str">
        <f t="shared" si="11"/>
        <v>開き（T）</v>
      </c>
      <c r="G170" s="1" t="str">
        <f t="shared" si="12"/>
        <v>ＴＷ（トリプルガラス）開き（T）</v>
      </c>
      <c r="H170" s="1" t="str">
        <f t="shared" si="14"/>
        <v>D</v>
      </c>
      <c r="I170" s="1" t="str">
        <f t="shared" si="15"/>
        <v>E</v>
      </c>
    </row>
    <row r="171" spans="1:9" x14ac:dyDescent="0.4">
      <c r="A171" s="1" t="s">
        <v>54</v>
      </c>
      <c r="B171" s="1" t="s">
        <v>221</v>
      </c>
      <c r="C171" s="1" t="s">
        <v>11</v>
      </c>
      <c r="D171" s="1" t="str">
        <f t="shared" si="13"/>
        <v>KDKF</v>
      </c>
      <c r="E171" s="1" t="s">
        <v>43</v>
      </c>
      <c r="F171" s="1" t="str">
        <f t="shared" si="11"/>
        <v>FIX（F）</v>
      </c>
      <c r="G171" s="1" t="str">
        <f t="shared" si="12"/>
        <v>ＴＷ（トリプルガラス）FIX（F）</v>
      </c>
      <c r="H171" s="1" t="str">
        <f t="shared" si="14"/>
        <v>D</v>
      </c>
      <c r="I171" s="1" t="str">
        <f t="shared" si="15"/>
        <v>E</v>
      </c>
    </row>
    <row r="172" spans="1:9" x14ac:dyDescent="0.4">
      <c r="A172" s="1" t="s">
        <v>54</v>
      </c>
      <c r="B172" s="1" t="s">
        <v>221</v>
      </c>
      <c r="C172" s="1" t="s">
        <v>15</v>
      </c>
      <c r="D172" s="1" t="str">
        <f t="shared" si="13"/>
        <v>KDKU</v>
      </c>
      <c r="E172" s="1" t="s">
        <v>43</v>
      </c>
      <c r="F172" s="1" t="str">
        <f t="shared" si="11"/>
        <v>上げ下げ（U）</v>
      </c>
      <c r="G172" s="1" t="str">
        <f t="shared" si="12"/>
        <v>ＴＷ（トリプルガラス）上げ下げ（U）</v>
      </c>
      <c r="H172" s="1" t="str">
        <f t="shared" si="14"/>
        <v>D</v>
      </c>
      <c r="I172" s="1" t="str">
        <f t="shared" si="15"/>
        <v>E</v>
      </c>
    </row>
    <row r="173" spans="1:9" x14ac:dyDescent="0.4">
      <c r="A173" s="1" t="s">
        <v>54</v>
      </c>
      <c r="B173" s="1" t="s">
        <v>221</v>
      </c>
      <c r="C173" s="1" t="s">
        <v>13</v>
      </c>
      <c r="D173" s="1" t="str">
        <f t="shared" si="13"/>
        <v>KDKP</v>
      </c>
      <c r="E173" s="1" t="s">
        <v>43</v>
      </c>
      <c r="F173" s="1" t="str">
        <f t="shared" si="11"/>
        <v>プロジェクト（P）</v>
      </c>
      <c r="G173" s="1" t="str">
        <f t="shared" si="12"/>
        <v>ＴＷ（トリプルガラス）プロジェクト（P）</v>
      </c>
      <c r="H173" s="1" t="str">
        <f t="shared" si="14"/>
        <v>D</v>
      </c>
      <c r="I173" s="1" t="str">
        <f t="shared" si="15"/>
        <v>E</v>
      </c>
    </row>
    <row r="174" spans="1:9" x14ac:dyDescent="0.4">
      <c r="A174" s="1" t="s">
        <v>71</v>
      </c>
      <c r="B174" s="1" t="s">
        <v>222</v>
      </c>
      <c r="C174" s="1" t="s">
        <v>12</v>
      </c>
      <c r="D174" s="1" t="str">
        <f t="shared" si="13"/>
        <v>KDLH</v>
      </c>
      <c r="E174" s="1" t="s">
        <v>73</v>
      </c>
      <c r="F174" s="1" t="str">
        <f t="shared" si="11"/>
        <v>引違い（H）</v>
      </c>
      <c r="G174" s="1" t="str">
        <f t="shared" si="12"/>
        <v>ＴＷ（複層ガラス）引違い（H）</v>
      </c>
      <c r="H174" s="1" t="str">
        <f t="shared" si="14"/>
        <v>G</v>
      </c>
      <c r="I174" s="1" t="str">
        <f t="shared" si="15"/>
        <v/>
      </c>
    </row>
    <row r="175" spans="1:9" x14ac:dyDescent="0.4">
      <c r="A175" s="1" t="s">
        <v>71</v>
      </c>
      <c r="B175" s="1" t="s">
        <v>222</v>
      </c>
      <c r="C175" s="1" t="s">
        <v>14</v>
      </c>
      <c r="D175" s="1" t="str">
        <f t="shared" si="13"/>
        <v>KDLT</v>
      </c>
      <c r="E175" s="1" t="s">
        <v>73</v>
      </c>
      <c r="F175" s="1" t="str">
        <f t="shared" si="11"/>
        <v>開き（T）</v>
      </c>
      <c r="G175" s="1" t="str">
        <f t="shared" si="12"/>
        <v>ＴＷ（複層ガラス）開き（T）</v>
      </c>
      <c r="H175" s="1" t="str">
        <f t="shared" si="14"/>
        <v>G</v>
      </c>
      <c r="I175" s="1" t="str">
        <f t="shared" si="15"/>
        <v/>
      </c>
    </row>
    <row r="176" spans="1:9" x14ac:dyDescent="0.4">
      <c r="A176" s="1" t="s">
        <v>71</v>
      </c>
      <c r="B176" s="1" t="s">
        <v>222</v>
      </c>
      <c r="C176" s="1" t="s">
        <v>11</v>
      </c>
      <c r="D176" s="1" t="str">
        <f t="shared" si="13"/>
        <v>KDLF</v>
      </c>
      <c r="E176" s="1" t="s">
        <v>73</v>
      </c>
      <c r="F176" s="1" t="str">
        <f t="shared" si="11"/>
        <v>FIX（F）</v>
      </c>
      <c r="G176" s="1" t="str">
        <f t="shared" si="12"/>
        <v>ＴＷ（複層ガラス）FIX（F）</v>
      </c>
      <c r="H176" s="1" t="str">
        <f t="shared" si="14"/>
        <v>G</v>
      </c>
      <c r="I176" s="1" t="str">
        <f t="shared" si="15"/>
        <v/>
      </c>
    </row>
    <row r="177" spans="1:9" x14ac:dyDescent="0.4">
      <c r="A177" s="1" t="s">
        <v>71</v>
      </c>
      <c r="B177" s="1" t="s">
        <v>222</v>
      </c>
      <c r="C177" s="1" t="s">
        <v>15</v>
      </c>
      <c r="D177" s="1" t="str">
        <f t="shared" si="13"/>
        <v>KDLU</v>
      </c>
      <c r="E177" s="1" t="s">
        <v>73</v>
      </c>
      <c r="F177" s="1" t="str">
        <f t="shared" si="11"/>
        <v>上げ下げ（U）</v>
      </c>
      <c r="G177" s="1" t="str">
        <f t="shared" si="12"/>
        <v>ＴＷ（複層ガラス）上げ下げ（U）</v>
      </c>
      <c r="H177" s="1" t="str">
        <f t="shared" si="14"/>
        <v>G</v>
      </c>
      <c r="I177" s="1" t="str">
        <f t="shared" si="15"/>
        <v/>
      </c>
    </row>
    <row r="178" spans="1:9" x14ac:dyDescent="0.4">
      <c r="A178" s="1" t="s">
        <v>71</v>
      </c>
      <c r="B178" s="1" t="s">
        <v>222</v>
      </c>
      <c r="C178" s="1" t="s">
        <v>13</v>
      </c>
      <c r="D178" s="1" t="str">
        <f t="shared" si="13"/>
        <v>KDLP</v>
      </c>
      <c r="E178" s="1" t="s">
        <v>73</v>
      </c>
      <c r="F178" s="1" t="str">
        <f t="shared" si="11"/>
        <v>プロジェクト（P）</v>
      </c>
      <c r="G178" s="1" t="str">
        <f t="shared" si="12"/>
        <v>ＴＷ（複層ガラス）プロジェクト（P）</v>
      </c>
      <c r="H178" s="1" t="str">
        <f t="shared" si="14"/>
        <v>G</v>
      </c>
      <c r="I178" s="1" t="str">
        <f t="shared" si="15"/>
        <v/>
      </c>
    </row>
    <row r="179" spans="1:9" x14ac:dyDescent="0.4">
      <c r="A179" s="1" t="s">
        <v>114</v>
      </c>
      <c r="B179" s="1" t="s">
        <v>118</v>
      </c>
      <c r="C179" s="1" t="s">
        <v>12</v>
      </c>
      <c r="D179" s="1" t="str">
        <f t="shared" si="13"/>
        <v>SMHH</v>
      </c>
      <c r="E179" s="1" t="s">
        <v>11</v>
      </c>
      <c r="F179" s="1" t="str">
        <f t="shared" si="11"/>
        <v>引違い（H）</v>
      </c>
      <c r="G179" s="1" t="str">
        <f t="shared" si="12"/>
        <v>サーモスⅡ-H引違い（H）</v>
      </c>
      <c r="H179" s="1" t="str">
        <f t="shared" si="14"/>
        <v>F</v>
      </c>
      <c r="I179" s="1" t="str">
        <f t="shared" si="15"/>
        <v/>
      </c>
    </row>
    <row r="180" spans="1:9" x14ac:dyDescent="0.4">
      <c r="A180" s="1" t="s">
        <v>114</v>
      </c>
      <c r="B180" s="1" t="s">
        <v>118</v>
      </c>
      <c r="C180" s="1" t="s">
        <v>15</v>
      </c>
      <c r="D180" s="1" t="str">
        <f t="shared" si="13"/>
        <v>SMHU</v>
      </c>
      <c r="E180" s="1" t="s">
        <v>11</v>
      </c>
      <c r="F180" s="1" t="str">
        <f t="shared" si="11"/>
        <v>上げ下げ（U）</v>
      </c>
      <c r="G180" s="1" t="str">
        <f t="shared" si="12"/>
        <v>サーモスⅡ-H上げ下げ（U）</v>
      </c>
      <c r="H180" s="1" t="str">
        <f t="shared" si="14"/>
        <v>F</v>
      </c>
      <c r="I180" s="1" t="str">
        <f t="shared" si="15"/>
        <v/>
      </c>
    </row>
    <row r="181" spans="1:9" x14ac:dyDescent="0.4">
      <c r="A181" s="1" t="s">
        <v>114</v>
      </c>
      <c r="B181" s="1" t="s">
        <v>118</v>
      </c>
      <c r="C181" s="1" t="s">
        <v>13</v>
      </c>
      <c r="D181" s="1" t="str">
        <f t="shared" si="13"/>
        <v>SMHP</v>
      </c>
      <c r="E181" s="1" t="s">
        <v>11</v>
      </c>
      <c r="F181" s="1" t="str">
        <f t="shared" si="11"/>
        <v>プロジェクト（P）</v>
      </c>
      <c r="G181" s="1" t="str">
        <f t="shared" si="12"/>
        <v>サーモスⅡ-Hプロジェクト（P）</v>
      </c>
      <c r="H181" s="1" t="str">
        <f t="shared" si="14"/>
        <v>F</v>
      </c>
      <c r="I181" s="1" t="str">
        <f t="shared" si="15"/>
        <v/>
      </c>
    </row>
    <row r="182" spans="1:9" x14ac:dyDescent="0.4">
      <c r="A182" s="1" t="s">
        <v>114</v>
      </c>
      <c r="B182" s="1" t="s">
        <v>118</v>
      </c>
      <c r="C182" s="1" t="s">
        <v>25</v>
      </c>
      <c r="D182" s="1" t="str">
        <f t="shared" si="13"/>
        <v>SMHR</v>
      </c>
      <c r="E182" s="1" t="s">
        <v>11</v>
      </c>
      <c r="F182" s="1" t="str">
        <f t="shared" si="11"/>
        <v>ルーバー（R）</v>
      </c>
      <c r="G182" s="1" t="str">
        <f t="shared" si="12"/>
        <v>サーモスⅡ-Hルーバー（R）</v>
      </c>
      <c r="H182" s="1" t="str">
        <f t="shared" si="14"/>
        <v>F</v>
      </c>
      <c r="I182" s="1" t="str">
        <f t="shared" si="15"/>
        <v/>
      </c>
    </row>
    <row r="183" spans="1:9" x14ac:dyDescent="0.4">
      <c r="A183" s="1" t="s">
        <v>114</v>
      </c>
      <c r="B183" s="1" t="s">
        <v>118</v>
      </c>
      <c r="C183" s="1" t="s">
        <v>35</v>
      </c>
      <c r="D183" s="1" t="str">
        <f t="shared" si="13"/>
        <v>SMHX</v>
      </c>
      <c r="E183" s="1" t="s">
        <v>11</v>
      </c>
      <c r="F183" s="1" t="str">
        <f t="shared" si="11"/>
        <v>その他（X）</v>
      </c>
      <c r="G183" s="1" t="str">
        <f t="shared" si="12"/>
        <v>サーモスⅡ-Hその他（X）</v>
      </c>
      <c r="H183" s="1" t="str">
        <f t="shared" si="14"/>
        <v>F</v>
      </c>
      <c r="I183" s="1" t="str">
        <f t="shared" si="15"/>
        <v/>
      </c>
    </row>
    <row r="184" spans="1:9" x14ac:dyDescent="0.4">
      <c r="A184" s="1" t="s">
        <v>167</v>
      </c>
      <c r="B184" s="1" t="s">
        <v>170</v>
      </c>
      <c r="C184" s="1" t="s">
        <v>12</v>
      </c>
      <c r="D184" s="1" t="str">
        <f t="shared" si="13"/>
        <v>SMLH</v>
      </c>
      <c r="E184" s="1" t="s">
        <v>11</v>
      </c>
      <c r="F184" s="1" t="str">
        <f t="shared" si="11"/>
        <v>引違い（H）</v>
      </c>
      <c r="G184" s="1" t="str">
        <f t="shared" si="12"/>
        <v>サーモスＬ引違い（H）</v>
      </c>
      <c r="H184" s="1" t="str">
        <f t="shared" si="14"/>
        <v>F</v>
      </c>
      <c r="I184" s="1" t="str">
        <f t="shared" si="15"/>
        <v/>
      </c>
    </row>
    <row r="185" spans="1:9" x14ac:dyDescent="0.4">
      <c r="A185" s="1" t="s">
        <v>167</v>
      </c>
      <c r="B185" s="1" t="s">
        <v>170</v>
      </c>
      <c r="C185" s="1" t="s">
        <v>15</v>
      </c>
      <c r="D185" s="1" t="str">
        <f t="shared" si="13"/>
        <v>SMLU</v>
      </c>
      <c r="E185" s="1" t="s">
        <v>11</v>
      </c>
      <c r="F185" s="1" t="str">
        <f t="shared" si="11"/>
        <v>上げ下げ（U）</v>
      </c>
      <c r="G185" s="1" t="str">
        <f t="shared" si="12"/>
        <v>サーモスＬ上げ下げ（U）</v>
      </c>
      <c r="H185" s="1" t="str">
        <f t="shared" si="14"/>
        <v>F</v>
      </c>
      <c r="I185" s="1" t="str">
        <f t="shared" si="15"/>
        <v/>
      </c>
    </row>
    <row r="186" spans="1:9" x14ac:dyDescent="0.4">
      <c r="A186" s="1" t="s">
        <v>167</v>
      </c>
      <c r="B186" s="1" t="s">
        <v>170</v>
      </c>
      <c r="C186" s="1" t="s">
        <v>13</v>
      </c>
      <c r="D186" s="1" t="str">
        <f t="shared" si="13"/>
        <v>SMLP</v>
      </c>
      <c r="E186" s="1" t="s">
        <v>11</v>
      </c>
      <c r="F186" s="1" t="str">
        <f t="shared" si="11"/>
        <v>プロジェクト（P）</v>
      </c>
      <c r="G186" s="1" t="str">
        <f t="shared" si="12"/>
        <v>サーモスＬプロジェクト（P）</v>
      </c>
      <c r="H186" s="1" t="str">
        <f t="shared" si="14"/>
        <v>F</v>
      </c>
      <c r="I186" s="1" t="str">
        <f t="shared" si="15"/>
        <v/>
      </c>
    </row>
    <row r="187" spans="1:9" x14ac:dyDescent="0.4">
      <c r="A187" s="1" t="s">
        <v>167</v>
      </c>
      <c r="B187" s="1" t="s">
        <v>170</v>
      </c>
      <c r="C187" s="1" t="s">
        <v>25</v>
      </c>
      <c r="D187" s="1" t="str">
        <f t="shared" si="13"/>
        <v>SMLR</v>
      </c>
      <c r="E187" s="1" t="s">
        <v>11</v>
      </c>
      <c r="F187" s="1" t="str">
        <f t="shared" si="11"/>
        <v>ルーバー（R）</v>
      </c>
      <c r="G187" s="1" t="str">
        <f t="shared" si="12"/>
        <v>サーモスＬルーバー（R）</v>
      </c>
      <c r="H187" s="1" t="str">
        <f t="shared" si="14"/>
        <v>F</v>
      </c>
      <c r="I187" s="1" t="str">
        <f t="shared" si="15"/>
        <v/>
      </c>
    </row>
    <row r="188" spans="1:9" x14ac:dyDescent="0.4">
      <c r="A188" s="1" t="s">
        <v>167</v>
      </c>
      <c r="B188" s="1" t="s">
        <v>170</v>
      </c>
      <c r="C188" s="1" t="s">
        <v>35</v>
      </c>
      <c r="D188" s="1" t="str">
        <f t="shared" si="13"/>
        <v>SMLX</v>
      </c>
      <c r="E188" s="1" t="s">
        <v>11</v>
      </c>
      <c r="F188" s="1" t="str">
        <f t="shared" si="11"/>
        <v>その他（X）</v>
      </c>
      <c r="G188" s="1" t="str">
        <f t="shared" si="12"/>
        <v>サーモスＬその他（X）</v>
      </c>
      <c r="H188" s="1" t="str">
        <f t="shared" si="14"/>
        <v>F</v>
      </c>
      <c r="I188" s="1" t="str">
        <f t="shared" si="15"/>
        <v/>
      </c>
    </row>
    <row r="189" spans="1:9" x14ac:dyDescent="0.4">
      <c r="A189" s="1" t="s">
        <v>199</v>
      </c>
      <c r="B189" s="1" t="s">
        <v>200</v>
      </c>
      <c r="C189" s="1" t="s">
        <v>13</v>
      </c>
      <c r="D189" s="1" t="str">
        <f t="shared" si="13"/>
        <v>KDAP</v>
      </c>
      <c r="E189" s="1" t="s">
        <v>11</v>
      </c>
      <c r="F189" s="1" t="str">
        <f t="shared" si="11"/>
        <v>プロジェクト（P）</v>
      </c>
      <c r="G189" s="1" t="str">
        <f t="shared" si="12"/>
        <v>サーモスＡ（アルミ樹脂複合）プロジェクト（P）</v>
      </c>
      <c r="H189" s="1" t="str">
        <f t="shared" si="14"/>
        <v>F</v>
      </c>
      <c r="I189" s="1" t="str">
        <f t="shared" si="15"/>
        <v/>
      </c>
    </row>
    <row r="190" spans="1:9" x14ac:dyDescent="0.4">
      <c r="A190" s="1" t="s">
        <v>203</v>
      </c>
      <c r="B190" s="1" t="s">
        <v>204</v>
      </c>
      <c r="C190" s="1" t="s">
        <v>12</v>
      </c>
      <c r="D190" s="1" t="str">
        <f t="shared" si="13"/>
        <v>KDBH</v>
      </c>
      <c r="E190" s="1" t="s">
        <v>11</v>
      </c>
      <c r="F190" s="1" t="str">
        <f t="shared" si="11"/>
        <v>引違い（H）</v>
      </c>
      <c r="G190" s="1" t="str">
        <f t="shared" si="12"/>
        <v>サーモスＡ（アルミＰＧ）引違い（H）</v>
      </c>
      <c r="H190" s="1" t="str">
        <f t="shared" si="14"/>
        <v>F</v>
      </c>
      <c r="I190" s="1" t="str">
        <f t="shared" si="15"/>
        <v/>
      </c>
    </row>
    <row r="191" spans="1:9" x14ac:dyDescent="0.4">
      <c r="A191" s="1" t="s">
        <v>203</v>
      </c>
      <c r="B191" s="1" t="s">
        <v>204</v>
      </c>
      <c r="C191" s="1" t="s">
        <v>14</v>
      </c>
      <c r="D191" s="1" t="str">
        <f t="shared" si="13"/>
        <v>KDBT</v>
      </c>
      <c r="E191" s="1" t="s">
        <v>11</v>
      </c>
      <c r="F191" s="1" t="str">
        <f t="shared" si="11"/>
        <v>開き（T）</v>
      </c>
      <c r="G191" s="1" t="str">
        <f t="shared" si="12"/>
        <v>サーモスＡ（アルミＰＧ）開き（T）</v>
      </c>
      <c r="H191" s="1" t="str">
        <f t="shared" si="14"/>
        <v>F</v>
      </c>
      <c r="I191" s="1" t="str">
        <f t="shared" si="15"/>
        <v/>
      </c>
    </row>
    <row r="192" spans="1:9" x14ac:dyDescent="0.4">
      <c r="A192" s="1" t="s">
        <v>203</v>
      </c>
      <c r="B192" s="1" t="s">
        <v>204</v>
      </c>
      <c r="C192" s="1" t="s">
        <v>15</v>
      </c>
      <c r="D192" s="1" t="str">
        <f t="shared" si="13"/>
        <v>KDBU</v>
      </c>
      <c r="E192" s="1" t="s">
        <v>11</v>
      </c>
      <c r="F192" s="1" t="str">
        <f t="shared" si="11"/>
        <v>上げ下げ（U）</v>
      </c>
      <c r="G192" s="1" t="str">
        <f t="shared" si="12"/>
        <v>サーモスＡ（アルミＰＧ）上げ下げ（U）</v>
      </c>
      <c r="H192" s="1" t="str">
        <f t="shared" si="14"/>
        <v>F</v>
      </c>
      <c r="I192" s="1" t="str">
        <f t="shared" si="15"/>
        <v/>
      </c>
    </row>
    <row r="193" spans="1:9" x14ac:dyDescent="0.4">
      <c r="A193" s="1" t="s">
        <v>203</v>
      </c>
      <c r="B193" s="1" t="s">
        <v>204</v>
      </c>
      <c r="C193" s="1" t="s">
        <v>13</v>
      </c>
      <c r="D193" s="1" t="str">
        <f t="shared" si="13"/>
        <v>KDBP</v>
      </c>
      <c r="E193" s="1" t="s">
        <v>11</v>
      </c>
      <c r="F193" s="1" t="str">
        <f t="shared" si="11"/>
        <v>プロジェクト（P）</v>
      </c>
      <c r="G193" s="1" t="str">
        <f t="shared" si="12"/>
        <v>サーモスＡ（アルミＰＧ）プロジェクト（P）</v>
      </c>
      <c r="H193" s="1" t="str">
        <f t="shared" si="14"/>
        <v>F</v>
      </c>
      <c r="I193" s="1" t="str">
        <f t="shared" si="15"/>
        <v/>
      </c>
    </row>
    <row r="194" spans="1:9" x14ac:dyDescent="0.4">
      <c r="A194" s="1" t="s">
        <v>223</v>
      </c>
      <c r="B194" s="1" t="s">
        <v>224</v>
      </c>
      <c r="C194" s="1" t="s">
        <v>12</v>
      </c>
      <c r="D194" s="1" t="str">
        <f t="shared" si="13"/>
        <v>RIHH</v>
      </c>
      <c r="E194" s="1" t="s">
        <v>11</v>
      </c>
      <c r="F194" s="1" t="str">
        <f t="shared" si="11"/>
        <v>引違い（H）</v>
      </c>
      <c r="G194" s="1" t="str">
        <f t="shared" si="12"/>
        <v>リプラス汎用枠引違い（H）</v>
      </c>
      <c r="H194" s="1" t="str">
        <f t="shared" si="14"/>
        <v>F</v>
      </c>
      <c r="I194" s="1" t="str">
        <f t="shared" si="15"/>
        <v/>
      </c>
    </row>
    <row r="195" spans="1:9" x14ac:dyDescent="0.4">
      <c r="A195" s="1" t="s">
        <v>223</v>
      </c>
      <c r="B195" s="1" t="s">
        <v>224</v>
      </c>
      <c r="C195" s="1" t="s">
        <v>14</v>
      </c>
      <c r="D195" s="1" t="str">
        <f t="shared" si="13"/>
        <v>RIHT</v>
      </c>
      <c r="E195" s="1" t="s">
        <v>11</v>
      </c>
      <c r="F195" s="1" t="str">
        <f t="shared" si="11"/>
        <v>開き（T）</v>
      </c>
      <c r="G195" s="1" t="str">
        <f t="shared" si="12"/>
        <v>リプラス汎用枠開き（T）</v>
      </c>
      <c r="H195" s="1" t="str">
        <f t="shared" si="14"/>
        <v>F</v>
      </c>
      <c r="I195" s="1" t="str">
        <f t="shared" si="15"/>
        <v/>
      </c>
    </row>
    <row r="196" spans="1:9" x14ac:dyDescent="0.4">
      <c r="A196" s="1" t="s">
        <v>223</v>
      </c>
      <c r="B196" s="1" t="s">
        <v>224</v>
      </c>
      <c r="C196" s="1" t="s">
        <v>13</v>
      </c>
      <c r="D196" s="1" t="str">
        <f t="shared" si="13"/>
        <v>RIHP</v>
      </c>
      <c r="E196" s="1" t="s">
        <v>11</v>
      </c>
      <c r="F196" s="1" t="str">
        <f t="shared" si="11"/>
        <v>プロジェクト（P）</v>
      </c>
      <c r="G196" s="1" t="str">
        <f t="shared" si="12"/>
        <v>リプラス汎用枠プロジェクト（P）</v>
      </c>
      <c r="H196" s="1" t="str">
        <f t="shared" si="14"/>
        <v>F</v>
      </c>
      <c r="I196" s="1" t="str">
        <f t="shared" si="15"/>
        <v/>
      </c>
    </row>
    <row r="197" spans="1:9" x14ac:dyDescent="0.4">
      <c r="A197" s="1" t="s">
        <v>223</v>
      </c>
      <c r="B197" s="1" t="s">
        <v>224</v>
      </c>
      <c r="C197" s="1" t="s">
        <v>11</v>
      </c>
      <c r="D197" s="1" t="str">
        <f t="shared" si="13"/>
        <v>RIHF</v>
      </c>
      <c r="E197" s="1" t="s">
        <v>12</v>
      </c>
      <c r="F197" s="1" t="str">
        <f t="shared" si="11"/>
        <v>FIX（F）</v>
      </c>
      <c r="G197" s="1" t="str">
        <f t="shared" si="12"/>
        <v>リプラス汎用枠FIX（F）</v>
      </c>
      <c r="H197" s="1" t="str">
        <f t="shared" si="14"/>
        <v>H</v>
      </c>
      <c r="I197" s="1" t="str">
        <f t="shared" si="15"/>
        <v/>
      </c>
    </row>
    <row r="198" spans="1:9" x14ac:dyDescent="0.4">
      <c r="A198" s="1" t="s">
        <v>225</v>
      </c>
      <c r="B198" s="1" t="s">
        <v>226</v>
      </c>
      <c r="C198" s="1" t="s">
        <v>12</v>
      </c>
      <c r="D198" s="1" t="str">
        <f t="shared" si="13"/>
        <v>RIKH</v>
      </c>
      <c r="E198" s="1" t="s">
        <v>46</v>
      </c>
      <c r="F198" s="1" t="str">
        <f t="shared" si="11"/>
        <v>引違い（H）</v>
      </c>
      <c r="G198" s="1" t="str">
        <f t="shared" si="12"/>
        <v>リプラス高断熱汎用枠引違い（H）</v>
      </c>
      <c r="H198" s="1" t="str">
        <f t="shared" si="14"/>
        <v>R</v>
      </c>
      <c r="I198" s="1" t="str">
        <f t="shared" si="15"/>
        <v>E</v>
      </c>
    </row>
    <row r="199" spans="1:9" x14ac:dyDescent="0.4">
      <c r="A199" s="1" t="s">
        <v>225</v>
      </c>
      <c r="B199" s="1" t="s">
        <v>226</v>
      </c>
      <c r="C199" s="1" t="s">
        <v>14</v>
      </c>
      <c r="D199" s="1" t="str">
        <f t="shared" si="13"/>
        <v>RIKT</v>
      </c>
      <c r="E199" s="1" t="s">
        <v>43</v>
      </c>
      <c r="F199" s="1" t="str">
        <f t="shared" si="11"/>
        <v>開き（T）</v>
      </c>
      <c r="G199" s="1" t="str">
        <f t="shared" si="12"/>
        <v>リプラス高断熱汎用枠開き（T）</v>
      </c>
      <c r="H199" s="1" t="str">
        <f t="shared" si="14"/>
        <v>D</v>
      </c>
      <c r="I199" s="1" t="str">
        <f t="shared" si="15"/>
        <v>E</v>
      </c>
    </row>
    <row r="200" spans="1:9" x14ac:dyDescent="0.4">
      <c r="A200" s="1" t="s">
        <v>225</v>
      </c>
      <c r="B200" s="1" t="s">
        <v>226</v>
      </c>
      <c r="C200" s="1" t="s">
        <v>11</v>
      </c>
      <c r="D200" s="1" t="str">
        <f t="shared" si="13"/>
        <v>RIKF</v>
      </c>
      <c r="E200" s="1" t="s">
        <v>43</v>
      </c>
      <c r="F200" s="1" t="str">
        <f t="shared" ref="F200:F263" si="16">VLOOKUP(C200,$L$7:$N$18,3,FALSE)</f>
        <v>FIX（F）</v>
      </c>
      <c r="G200" s="1" t="str">
        <f t="shared" ref="G200:G263" si="17">B200&amp;F200</f>
        <v>リプラス高断熱汎用枠FIX（F）</v>
      </c>
      <c r="H200" s="1" t="str">
        <f t="shared" si="14"/>
        <v>D</v>
      </c>
      <c r="I200" s="1" t="str">
        <f t="shared" si="15"/>
        <v>E</v>
      </c>
    </row>
    <row r="201" spans="1:9" x14ac:dyDescent="0.4">
      <c r="A201" s="1" t="s">
        <v>225</v>
      </c>
      <c r="B201" s="1" t="s">
        <v>226</v>
      </c>
      <c r="C201" s="1" t="s">
        <v>15</v>
      </c>
      <c r="D201" s="1" t="str">
        <f t="shared" ref="D201:D264" si="18">A201&amp;C201</f>
        <v>RIKU</v>
      </c>
      <c r="E201" s="1" t="s">
        <v>43</v>
      </c>
      <c r="F201" s="1" t="str">
        <f t="shared" si="16"/>
        <v>上げ下げ（U）</v>
      </c>
      <c r="G201" s="1" t="str">
        <f t="shared" si="17"/>
        <v>リプラス高断熱汎用枠上げ下げ（U）</v>
      </c>
      <c r="H201" s="1" t="str">
        <f t="shared" ref="H201:H264" si="19">LEFT(E201,1)</f>
        <v>D</v>
      </c>
      <c r="I201" s="1" t="str">
        <f t="shared" ref="I201:I264" si="20">IF(RIGHT(E201,1)=H201,"",RIGHT(E201,1))</f>
        <v>E</v>
      </c>
    </row>
    <row r="202" spans="1:9" x14ac:dyDescent="0.4">
      <c r="A202" s="1" t="s">
        <v>225</v>
      </c>
      <c r="B202" s="1" t="s">
        <v>226</v>
      </c>
      <c r="C202" s="1" t="s">
        <v>13</v>
      </c>
      <c r="D202" s="1" t="str">
        <f t="shared" si="18"/>
        <v>RIKP</v>
      </c>
      <c r="E202" s="1" t="s">
        <v>43</v>
      </c>
      <c r="F202" s="1" t="str">
        <f t="shared" si="16"/>
        <v>プロジェクト（P）</v>
      </c>
      <c r="G202" s="1" t="str">
        <f t="shared" si="17"/>
        <v>リプラス高断熱汎用枠プロジェクト（P）</v>
      </c>
      <c r="H202" s="1" t="str">
        <f t="shared" si="19"/>
        <v>D</v>
      </c>
      <c r="I202" s="1" t="str">
        <f t="shared" si="20"/>
        <v>E</v>
      </c>
    </row>
    <row r="203" spans="1:9" x14ac:dyDescent="0.4">
      <c r="A203" s="1" t="s">
        <v>227</v>
      </c>
      <c r="B203" s="1" t="s">
        <v>228</v>
      </c>
      <c r="C203" s="1" t="s">
        <v>39</v>
      </c>
      <c r="D203" s="1" t="str">
        <f t="shared" si="18"/>
        <v>KDPD</v>
      </c>
      <c r="E203" s="1" t="s">
        <v>43</v>
      </c>
      <c r="F203" s="1" t="str">
        <f t="shared" si="16"/>
        <v>ドア・開き戸（D）</v>
      </c>
      <c r="G203" s="1" t="str">
        <f t="shared" si="17"/>
        <v>ＴＷ（トリプルガラス）/テラスドアドア・開き戸（D）</v>
      </c>
      <c r="H203" s="1" t="str">
        <f t="shared" si="19"/>
        <v>D</v>
      </c>
      <c r="I203" s="1" t="str">
        <f t="shared" si="20"/>
        <v>E</v>
      </c>
    </row>
    <row r="204" spans="1:9" x14ac:dyDescent="0.4">
      <c r="A204" s="1" t="s">
        <v>229</v>
      </c>
      <c r="B204" s="1" t="s">
        <v>230</v>
      </c>
      <c r="C204" s="1" t="s">
        <v>39</v>
      </c>
      <c r="D204" s="1" t="str">
        <f t="shared" si="18"/>
        <v>KDQD</v>
      </c>
      <c r="E204" s="1" t="s">
        <v>43</v>
      </c>
      <c r="F204" s="1" t="str">
        <f t="shared" si="16"/>
        <v>ドア・開き戸（D）</v>
      </c>
      <c r="G204" s="1" t="str">
        <f t="shared" si="17"/>
        <v>ＴＷ（トリプルガラス）/勝手口ドアドア・開き戸（D）</v>
      </c>
      <c r="H204" s="1" t="str">
        <f t="shared" si="19"/>
        <v>D</v>
      </c>
      <c r="I204" s="1" t="str">
        <f t="shared" si="20"/>
        <v>E</v>
      </c>
    </row>
    <row r="205" spans="1:9" x14ac:dyDescent="0.4">
      <c r="A205" s="1" t="s">
        <v>231</v>
      </c>
      <c r="B205" s="1" t="s">
        <v>232</v>
      </c>
      <c r="C205" s="1" t="s">
        <v>39</v>
      </c>
      <c r="D205" s="1" t="str">
        <f t="shared" si="18"/>
        <v>KDRD</v>
      </c>
      <c r="E205" s="1" t="s">
        <v>43</v>
      </c>
      <c r="F205" s="1" t="str">
        <f t="shared" si="16"/>
        <v>ドア・開き戸（D）</v>
      </c>
      <c r="G205" s="1" t="str">
        <f t="shared" si="17"/>
        <v>ＴＷ（トリプルガラス）/採風勝手口ドアFSドア・開き戸（D）</v>
      </c>
      <c r="H205" s="1" t="str">
        <f t="shared" si="19"/>
        <v>D</v>
      </c>
      <c r="I205" s="1" t="str">
        <f t="shared" si="20"/>
        <v>E</v>
      </c>
    </row>
    <row r="206" spans="1:9" x14ac:dyDescent="0.4">
      <c r="A206" s="1" t="s">
        <v>233</v>
      </c>
      <c r="B206" s="1" t="s">
        <v>234</v>
      </c>
      <c r="C206" s="1" t="s">
        <v>39</v>
      </c>
      <c r="D206" s="1" t="str">
        <f t="shared" si="18"/>
        <v>KDSD</v>
      </c>
      <c r="E206" s="1" t="s">
        <v>73</v>
      </c>
      <c r="F206" s="1" t="str">
        <f t="shared" si="16"/>
        <v>ドア・開き戸（D）</v>
      </c>
      <c r="G206" s="1" t="str">
        <f t="shared" si="17"/>
        <v>ＴＷ（複層ガラス）/テラスドアドア・開き戸（D）</v>
      </c>
      <c r="H206" s="1" t="str">
        <f t="shared" si="19"/>
        <v>G</v>
      </c>
      <c r="I206" s="1" t="str">
        <f t="shared" si="20"/>
        <v/>
      </c>
    </row>
    <row r="207" spans="1:9" x14ac:dyDescent="0.4">
      <c r="A207" s="1" t="s">
        <v>235</v>
      </c>
      <c r="B207" s="1" t="s">
        <v>236</v>
      </c>
      <c r="C207" s="1" t="s">
        <v>39</v>
      </c>
      <c r="D207" s="1" t="str">
        <f t="shared" si="18"/>
        <v>KDTD</v>
      </c>
      <c r="E207" s="1" t="s">
        <v>73</v>
      </c>
      <c r="F207" s="1" t="str">
        <f t="shared" si="16"/>
        <v>ドア・開き戸（D）</v>
      </c>
      <c r="G207" s="1" t="str">
        <f t="shared" si="17"/>
        <v>ＴＷ（複層ガラス）/勝手口ドアドア・開き戸（D）</v>
      </c>
      <c r="H207" s="1" t="str">
        <f t="shared" si="19"/>
        <v>G</v>
      </c>
      <c r="I207" s="1" t="str">
        <f t="shared" si="20"/>
        <v/>
      </c>
    </row>
    <row r="208" spans="1:9" x14ac:dyDescent="0.4">
      <c r="A208" s="1" t="s">
        <v>237</v>
      </c>
      <c r="B208" s="1" t="s">
        <v>238</v>
      </c>
      <c r="C208" s="1" t="s">
        <v>39</v>
      </c>
      <c r="D208" s="1" t="str">
        <f t="shared" si="18"/>
        <v>KDVD</v>
      </c>
      <c r="E208" s="1" t="s">
        <v>73</v>
      </c>
      <c r="F208" s="1" t="str">
        <f t="shared" si="16"/>
        <v>ドア・開き戸（D）</v>
      </c>
      <c r="G208" s="1" t="str">
        <f t="shared" si="17"/>
        <v>ＴＷ（複層ガラス）/採風勝手口ドアFSドア・開き戸（D）</v>
      </c>
      <c r="H208" s="1" t="str">
        <f t="shared" si="19"/>
        <v>G</v>
      </c>
      <c r="I208" s="1" t="str">
        <f t="shared" si="20"/>
        <v/>
      </c>
    </row>
    <row r="209" spans="1:9" x14ac:dyDescent="0.4">
      <c r="A209" s="1" t="s">
        <v>239</v>
      </c>
      <c r="B209" s="1" t="s">
        <v>240</v>
      </c>
      <c r="C209" s="1" t="s">
        <v>39</v>
      </c>
      <c r="D209" s="1" t="str">
        <f t="shared" si="18"/>
        <v>KATD</v>
      </c>
      <c r="E209" s="1" t="s">
        <v>11</v>
      </c>
      <c r="F209" s="1" t="str">
        <f t="shared" si="16"/>
        <v>ドア・開き戸（D）</v>
      </c>
      <c r="G209" s="1" t="str">
        <f t="shared" si="17"/>
        <v>サーモスⅡ-H/テラスドアドア・開き戸（D）</v>
      </c>
      <c r="H209" s="1" t="str">
        <f t="shared" si="19"/>
        <v>F</v>
      </c>
      <c r="I209" s="1" t="str">
        <f t="shared" si="20"/>
        <v/>
      </c>
    </row>
    <row r="210" spans="1:9" x14ac:dyDescent="0.4">
      <c r="A210" s="1" t="s">
        <v>241</v>
      </c>
      <c r="B210" s="1" t="s">
        <v>242</v>
      </c>
      <c r="C210" s="1" t="s">
        <v>39</v>
      </c>
      <c r="D210" s="1" t="str">
        <f t="shared" si="18"/>
        <v>KAVD</v>
      </c>
      <c r="E210" s="1" t="s">
        <v>11</v>
      </c>
      <c r="F210" s="1" t="str">
        <f t="shared" si="16"/>
        <v>ドア・開き戸（D）</v>
      </c>
      <c r="G210" s="1" t="str">
        <f t="shared" si="17"/>
        <v>サーモスⅡ-H/勝手口ドア（一枚ガラス）ドア・開き戸（D）</v>
      </c>
      <c r="H210" s="1" t="str">
        <f t="shared" si="19"/>
        <v>F</v>
      </c>
      <c r="I210" s="1" t="str">
        <f t="shared" si="20"/>
        <v/>
      </c>
    </row>
    <row r="211" spans="1:9" x14ac:dyDescent="0.4">
      <c r="A211" s="1" t="s">
        <v>243</v>
      </c>
      <c r="B211" s="1" t="s">
        <v>244</v>
      </c>
      <c r="C211" s="1" t="s">
        <v>39</v>
      </c>
      <c r="D211" s="1" t="str">
        <f t="shared" si="18"/>
        <v>KAWD</v>
      </c>
      <c r="E211" s="1" t="s">
        <v>11</v>
      </c>
      <c r="F211" s="1" t="str">
        <f t="shared" si="16"/>
        <v>ドア・開き戸（D）</v>
      </c>
      <c r="G211" s="1" t="str">
        <f t="shared" si="17"/>
        <v>サーモスⅡ-H/勝手口ドア（中桟腰パネル付）ドア・開き戸（D）</v>
      </c>
      <c r="H211" s="1" t="str">
        <f t="shared" si="19"/>
        <v>F</v>
      </c>
      <c r="I211" s="1" t="str">
        <f t="shared" si="20"/>
        <v/>
      </c>
    </row>
    <row r="212" spans="1:9" x14ac:dyDescent="0.4">
      <c r="A212" s="1" t="s">
        <v>245</v>
      </c>
      <c r="B212" s="1" t="s">
        <v>246</v>
      </c>
      <c r="C212" s="1" t="s">
        <v>39</v>
      </c>
      <c r="D212" s="1" t="str">
        <f t="shared" si="18"/>
        <v>KBBD</v>
      </c>
      <c r="E212" s="1" t="s">
        <v>11</v>
      </c>
      <c r="F212" s="1" t="str">
        <f t="shared" si="16"/>
        <v>ドア・開き戸（D）</v>
      </c>
      <c r="G212" s="1" t="str">
        <f t="shared" si="17"/>
        <v>サーモスL/テラスドアドア・開き戸（D）</v>
      </c>
      <c r="H212" s="1" t="str">
        <f t="shared" si="19"/>
        <v>F</v>
      </c>
      <c r="I212" s="1" t="str">
        <f t="shared" si="20"/>
        <v/>
      </c>
    </row>
    <row r="213" spans="1:9" x14ac:dyDescent="0.4">
      <c r="A213" s="1" t="s">
        <v>247</v>
      </c>
      <c r="B213" s="1" t="s">
        <v>248</v>
      </c>
      <c r="C213" s="1" t="s">
        <v>39</v>
      </c>
      <c r="D213" s="1" t="str">
        <f t="shared" si="18"/>
        <v>KBCD</v>
      </c>
      <c r="E213" s="1" t="s">
        <v>11</v>
      </c>
      <c r="F213" s="1" t="str">
        <f t="shared" si="16"/>
        <v>ドア・開き戸（D）</v>
      </c>
      <c r="G213" s="1" t="str">
        <f t="shared" si="17"/>
        <v>サーモスL/勝手口ドア（一枚ガラス）ドア・開き戸（D）</v>
      </c>
      <c r="H213" s="1" t="str">
        <f t="shared" si="19"/>
        <v>F</v>
      </c>
      <c r="I213" s="1" t="str">
        <f t="shared" si="20"/>
        <v/>
      </c>
    </row>
    <row r="214" spans="1:9" x14ac:dyDescent="0.4">
      <c r="A214" s="1" t="s">
        <v>249</v>
      </c>
      <c r="B214" s="1" t="s">
        <v>250</v>
      </c>
      <c r="C214" s="1" t="s">
        <v>39</v>
      </c>
      <c r="D214" s="1" t="str">
        <f t="shared" si="18"/>
        <v>KBDD</v>
      </c>
      <c r="E214" s="1" t="s">
        <v>11</v>
      </c>
      <c r="F214" s="1" t="str">
        <f t="shared" si="16"/>
        <v>ドア・開き戸（D）</v>
      </c>
      <c r="G214" s="1" t="str">
        <f t="shared" si="17"/>
        <v>サーモスL/勝手口ドア（中桟腰パネル付）ドア・開き戸（D）</v>
      </c>
      <c r="H214" s="1" t="str">
        <f t="shared" si="19"/>
        <v>F</v>
      </c>
      <c r="I214" s="1" t="str">
        <f t="shared" si="20"/>
        <v/>
      </c>
    </row>
    <row r="215" spans="1:9" x14ac:dyDescent="0.4">
      <c r="A215" s="1" t="s">
        <v>251</v>
      </c>
      <c r="B215" s="1" t="s">
        <v>252</v>
      </c>
      <c r="C215" s="1" t="s">
        <v>12</v>
      </c>
      <c r="D215" s="1" t="str">
        <f t="shared" si="18"/>
        <v>NPSH</v>
      </c>
      <c r="E215" s="1" t="s">
        <v>253</v>
      </c>
      <c r="F215" s="1" t="str">
        <f t="shared" si="16"/>
        <v>引違い（H）</v>
      </c>
      <c r="G215" s="1" t="str">
        <f t="shared" si="17"/>
        <v>インプラス引違い（H）</v>
      </c>
      <c r="H215" s="1" t="str">
        <f t="shared" si="19"/>
        <v>J</v>
      </c>
      <c r="I215" s="1" t="str">
        <f t="shared" si="20"/>
        <v/>
      </c>
    </row>
    <row r="216" spans="1:9" x14ac:dyDescent="0.4">
      <c r="A216" s="1" t="s">
        <v>251</v>
      </c>
      <c r="B216" s="1" t="s">
        <v>252</v>
      </c>
      <c r="C216" s="1" t="s">
        <v>14</v>
      </c>
      <c r="D216" s="1" t="str">
        <f t="shared" si="18"/>
        <v>NPST</v>
      </c>
      <c r="E216" s="1" t="s">
        <v>253</v>
      </c>
      <c r="F216" s="1" t="str">
        <f t="shared" si="16"/>
        <v>開き（T）</v>
      </c>
      <c r="G216" s="1" t="str">
        <f t="shared" si="17"/>
        <v>インプラス開き（T）</v>
      </c>
      <c r="H216" s="1" t="str">
        <f t="shared" si="19"/>
        <v>J</v>
      </c>
      <c r="I216" s="1" t="str">
        <f t="shared" si="20"/>
        <v/>
      </c>
    </row>
    <row r="217" spans="1:9" x14ac:dyDescent="0.4">
      <c r="A217" s="1" t="s">
        <v>251</v>
      </c>
      <c r="B217" s="1" t="s">
        <v>252</v>
      </c>
      <c r="C217" s="1" t="s">
        <v>11</v>
      </c>
      <c r="D217" s="1" t="str">
        <f t="shared" si="18"/>
        <v>NPSF</v>
      </c>
      <c r="E217" s="1" t="s">
        <v>253</v>
      </c>
      <c r="F217" s="1" t="str">
        <f t="shared" si="16"/>
        <v>FIX（F）</v>
      </c>
      <c r="G217" s="1" t="str">
        <f t="shared" si="17"/>
        <v>インプラスFIX（F）</v>
      </c>
      <c r="H217" s="1" t="str">
        <f t="shared" si="19"/>
        <v>J</v>
      </c>
      <c r="I217" s="1" t="str">
        <f t="shared" si="20"/>
        <v/>
      </c>
    </row>
    <row r="218" spans="1:9" x14ac:dyDescent="0.4">
      <c r="A218" s="1" t="s">
        <v>254</v>
      </c>
      <c r="B218" s="1" t="s">
        <v>255</v>
      </c>
      <c r="C218" s="1" t="s">
        <v>12</v>
      </c>
      <c r="D218" s="1" t="str">
        <f t="shared" si="18"/>
        <v>NPRH</v>
      </c>
      <c r="E218" s="1" t="s">
        <v>253</v>
      </c>
      <c r="F218" s="1" t="str">
        <f t="shared" si="16"/>
        <v>引違い（H）</v>
      </c>
      <c r="G218" s="1" t="str">
        <f t="shared" si="17"/>
        <v>インプラス for Renovation（中桟付障子除く）引違い（H）</v>
      </c>
      <c r="H218" s="1" t="str">
        <f t="shared" si="19"/>
        <v>J</v>
      </c>
      <c r="I218" s="1" t="str">
        <f t="shared" si="20"/>
        <v/>
      </c>
    </row>
    <row r="219" spans="1:9" x14ac:dyDescent="0.4">
      <c r="A219" s="1" t="s">
        <v>256</v>
      </c>
      <c r="B219" s="1" t="s">
        <v>257</v>
      </c>
      <c r="C219" s="1" t="s">
        <v>12</v>
      </c>
      <c r="D219" s="1" t="str">
        <f t="shared" si="18"/>
        <v>NPFH</v>
      </c>
      <c r="E219" s="1" t="s">
        <v>253</v>
      </c>
      <c r="F219" s="1" t="str">
        <f t="shared" si="16"/>
        <v>引違い（H）</v>
      </c>
      <c r="G219" s="1" t="str">
        <f t="shared" si="17"/>
        <v>インプラス 引違い窓 複層ガラス（中桟付障子除く）引違い（H）</v>
      </c>
      <c r="H219" s="1" t="str">
        <f t="shared" si="19"/>
        <v>J</v>
      </c>
      <c r="I219" s="1" t="str">
        <f t="shared" si="20"/>
        <v/>
      </c>
    </row>
    <row r="220" spans="1:9" x14ac:dyDescent="0.4">
      <c r="A220" s="1" t="s">
        <v>256</v>
      </c>
      <c r="B220" s="1" t="s">
        <v>258</v>
      </c>
      <c r="C220" s="1" t="s">
        <v>11</v>
      </c>
      <c r="D220" s="1" t="str">
        <f t="shared" si="18"/>
        <v>NPFF</v>
      </c>
      <c r="E220" s="1" t="s">
        <v>253</v>
      </c>
      <c r="F220" s="1" t="str">
        <f t="shared" si="16"/>
        <v>FIX（F）</v>
      </c>
      <c r="G220" s="1" t="str">
        <f t="shared" si="17"/>
        <v>インプラス FIX・開き窓 複層ガラスFIX（F）</v>
      </c>
      <c r="H220" s="1" t="str">
        <f t="shared" si="19"/>
        <v>J</v>
      </c>
      <c r="I220" s="1" t="str">
        <f t="shared" si="20"/>
        <v/>
      </c>
    </row>
    <row r="221" spans="1:9" x14ac:dyDescent="0.4">
      <c r="A221" s="1" t="s">
        <v>256</v>
      </c>
      <c r="B221" s="1" t="s">
        <v>258</v>
      </c>
      <c r="C221" s="1" t="s">
        <v>14</v>
      </c>
      <c r="D221" s="1" t="str">
        <f t="shared" si="18"/>
        <v>NPFT</v>
      </c>
      <c r="E221" s="1" t="s">
        <v>253</v>
      </c>
      <c r="F221" s="1" t="str">
        <f t="shared" si="16"/>
        <v>開き（T）</v>
      </c>
      <c r="G221" s="1" t="str">
        <f t="shared" si="17"/>
        <v>インプラス FIX・開き窓 複層ガラス開き（T）</v>
      </c>
      <c r="H221" s="1" t="str">
        <f t="shared" si="19"/>
        <v>J</v>
      </c>
      <c r="I221" s="1" t="str">
        <f t="shared" si="20"/>
        <v/>
      </c>
    </row>
    <row r="222" spans="1:9" x14ac:dyDescent="0.4">
      <c r="A222" s="1" t="s">
        <v>259</v>
      </c>
      <c r="B222" s="1" t="s">
        <v>260</v>
      </c>
      <c r="C222" s="1" t="s">
        <v>14</v>
      </c>
      <c r="D222" s="1" t="str">
        <f t="shared" si="18"/>
        <v>NPBT</v>
      </c>
      <c r="E222" s="1" t="s">
        <v>253</v>
      </c>
      <c r="F222" s="1" t="str">
        <f t="shared" si="16"/>
        <v>開き（T）</v>
      </c>
      <c r="G222" s="1" t="str">
        <f t="shared" si="17"/>
        <v>インプラス テラスドア 複層ガラス開き（T）</v>
      </c>
      <c r="H222" s="1" t="str">
        <f t="shared" si="19"/>
        <v>J</v>
      </c>
      <c r="I222" s="1" t="str">
        <f t="shared" si="20"/>
        <v/>
      </c>
    </row>
    <row r="223" spans="1:9" x14ac:dyDescent="0.4">
      <c r="A223" s="1" t="s">
        <v>261</v>
      </c>
      <c r="B223" s="1" t="s">
        <v>262</v>
      </c>
      <c r="C223" s="1" t="s">
        <v>39</v>
      </c>
      <c r="D223" s="1" t="str">
        <f t="shared" si="18"/>
        <v>KEBD</v>
      </c>
      <c r="E223" s="1" t="s">
        <v>263</v>
      </c>
      <c r="F223" s="1" t="str">
        <f t="shared" si="16"/>
        <v>ドア・開き戸（D）</v>
      </c>
      <c r="G223" s="1" t="str">
        <f t="shared" si="17"/>
        <v>EW TG/テラス・勝手口ドア（一枚ガラス）ドア・開き戸（D）</v>
      </c>
      <c r="H223" s="1" t="str">
        <f t="shared" si="19"/>
        <v>A</v>
      </c>
      <c r="I223" s="1" t="str">
        <f t="shared" si="20"/>
        <v>B</v>
      </c>
    </row>
    <row r="224" spans="1:9" x14ac:dyDescent="0.4">
      <c r="A224" s="1" t="s">
        <v>264</v>
      </c>
      <c r="B224" s="1" t="s">
        <v>265</v>
      </c>
      <c r="C224" s="1" t="s">
        <v>39</v>
      </c>
      <c r="D224" s="1" t="str">
        <f t="shared" si="18"/>
        <v>KECD</v>
      </c>
      <c r="E224" s="1" t="s">
        <v>263</v>
      </c>
      <c r="F224" s="1" t="str">
        <f t="shared" si="16"/>
        <v>ドア・開き戸（D）</v>
      </c>
      <c r="G224" s="1" t="str">
        <f t="shared" si="17"/>
        <v>EW TG/テラス・勝手口ドア（中桟腰パネル付）ドア・開き戸（D）</v>
      </c>
      <c r="H224" s="1" t="str">
        <f t="shared" si="19"/>
        <v>A</v>
      </c>
      <c r="I224" s="1" t="str">
        <f t="shared" si="20"/>
        <v>B</v>
      </c>
    </row>
    <row r="225" spans="1:9" x14ac:dyDescent="0.4">
      <c r="A225" s="1" t="s">
        <v>266</v>
      </c>
      <c r="B225" s="1" t="s">
        <v>267</v>
      </c>
      <c r="C225" s="1" t="s">
        <v>39</v>
      </c>
      <c r="D225" s="1" t="str">
        <f t="shared" si="18"/>
        <v>KEDD</v>
      </c>
      <c r="E225" s="1" t="s">
        <v>11</v>
      </c>
      <c r="F225" s="1" t="str">
        <f t="shared" si="16"/>
        <v>ドア・開き戸（D）</v>
      </c>
      <c r="G225" s="1" t="str">
        <f t="shared" si="17"/>
        <v>EW PG/テラスドア・勝手口ドア（一枚ガラス）ドア・開き戸（D）</v>
      </c>
      <c r="H225" s="1" t="str">
        <f t="shared" si="19"/>
        <v>F</v>
      </c>
      <c r="I225" s="1" t="str">
        <f t="shared" si="20"/>
        <v/>
      </c>
    </row>
    <row r="226" spans="1:9" x14ac:dyDescent="0.4">
      <c r="A226" s="1" t="s">
        <v>268</v>
      </c>
      <c r="B226" s="1" t="s">
        <v>269</v>
      </c>
      <c r="C226" s="1" t="s">
        <v>39</v>
      </c>
      <c r="D226" s="1" t="str">
        <f t="shared" si="18"/>
        <v>KEFD</v>
      </c>
      <c r="E226" s="1" t="s">
        <v>11</v>
      </c>
      <c r="F226" s="1" t="str">
        <f t="shared" si="16"/>
        <v>ドア・開き戸（D）</v>
      </c>
      <c r="G226" s="1" t="str">
        <f t="shared" si="17"/>
        <v>EW PG/勝手口ドア（中桟腰パネル付）ドア・開き戸（D）</v>
      </c>
      <c r="H226" s="1" t="str">
        <f t="shared" si="19"/>
        <v>F</v>
      </c>
      <c r="I226" s="1" t="str">
        <f t="shared" si="20"/>
        <v/>
      </c>
    </row>
    <row r="227" spans="1:9" x14ac:dyDescent="0.4">
      <c r="A227" s="1" t="s">
        <v>270</v>
      </c>
      <c r="B227" s="1" t="s">
        <v>271</v>
      </c>
      <c r="C227" s="1" t="s">
        <v>14</v>
      </c>
      <c r="D227" s="1" t="str">
        <f t="shared" si="18"/>
        <v>ETGT</v>
      </c>
      <c r="E227" s="1" t="s">
        <v>263</v>
      </c>
      <c r="F227" s="1" t="str">
        <f t="shared" si="16"/>
        <v>開き（T）</v>
      </c>
      <c r="G227" s="1" t="str">
        <f t="shared" si="17"/>
        <v>EW/EW for Design（TG）開き（T）</v>
      </c>
      <c r="H227" s="1" t="str">
        <f t="shared" si="19"/>
        <v>A</v>
      </c>
      <c r="I227" s="1" t="str">
        <f t="shared" si="20"/>
        <v>B</v>
      </c>
    </row>
    <row r="228" spans="1:9" x14ac:dyDescent="0.4">
      <c r="A228" s="1" t="s">
        <v>270</v>
      </c>
      <c r="B228" s="1" t="s">
        <v>271</v>
      </c>
      <c r="C228" s="1" t="s">
        <v>11</v>
      </c>
      <c r="D228" s="1" t="str">
        <f t="shared" si="18"/>
        <v>ETGF</v>
      </c>
      <c r="E228" s="1" t="s">
        <v>263</v>
      </c>
      <c r="F228" s="1" t="str">
        <f t="shared" si="16"/>
        <v>FIX（F）</v>
      </c>
      <c r="G228" s="1" t="str">
        <f t="shared" si="17"/>
        <v>EW/EW for Design（TG）FIX（F）</v>
      </c>
      <c r="H228" s="1" t="str">
        <f t="shared" si="19"/>
        <v>A</v>
      </c>
      <c r="I228" s="1" t="str">
        <f t="shared" si="20"/>
        <v>B</v>
      </c>
    </row>
    <row r="229" spans="1:9" x14ac:dyDescent="0.4">
      <c r="A229" s="1" t="s">
        <v>270</v>
      </c>
      <c r="B229" s="1" t="s">
        <v>271</v>
      </c>
      <c r="C229" s="1" t="s">
        <v>13</v>
      </c>
      <c r="D229" s="1" t="str">
        <f t="shared" si="18"/>
        <v>ETGP</v>
      </c>
      <c r="E229" s="1" t="s">
        <v>263</v>
      </c>
      <c r="F229" s="1" t="str">
        <f t="shared" si="16"/>
        <v>プロジェクト（P）</v>
      </c>
      <c r="G229" s="1" t="str">
        <f t="shared" si="17"/>
        <v>EW/EW for Design（TG）プロジェクト（P）</v>
      </c>
      <c r="H229" s="1" t="str">
        <f t="shared" si="19"/>
        <v>A</v>
      </c>
      <c r="I229" s="1" t="str">
        <f t="shared" si="20"/>
        <v>B</v>
      </c>
    </row>
    <row r="230" spans="1:9" x14ac:dyDescent="0.4">
      <c r="A230" s="1" t="s">
        <v>270</v>
      </c>
      <c r="B230" s="1" t="s">
        <v>271</v>
      </c>
      <c r="C230" s="1" t="s">
        <v>29</v>
      </c>
      <c r="D230" s="1" t="str">
        <f t="shared" si="18"/>
        <v>ETGS</v>
      </c>
      <c r="E230" s="1" t="s">
        <v>263</v>
      </c>
      <c r="F230" s="1" t="str">
        <f t="shared" si="16"/>
        <v>多機能（S）</v>
      </c>
      <c r="G230" s="1" t="str">
        <f t="shared" si="17"/>
        <v>EW/EW for Design（TG）多機能（S）</v>
      </c>
      <c r="H230" s="1" t="str">
        <f t="shared" si="19"/>
        <v>A</v>
      </c>
      <c r="I230" s="1" t="str">
        <f t="shared" si="20"/>
        <v>B</v>
      </c>
    </row>
    <row r="231" spans="1:9" x14ac:dyDescent="0.4">
      <c r="A231" s="1" t="s">
        <v>272</v>
      </c>
      <c r="B231" s="1" t="s">
        <v>273</v>
      </c>
      <c r="C231" s="1" t="s">
        <v>14</v>
      </c>
      <c r="D231" s="1" t="str">
        <f t="shared" si="18"/>
        <v>EFDT</v>
      </c>
      <c r="E231" s="1" t="s">
        <v>263</v>
      </c>
      <c r="F231" s="1" t="str">
        <f t="shared" si="16"/>
        <v>開き（T）</v>
      </c>
      <c r="G231" s="1" t="str">
        <f t="shared" si="17"/>
        <v>EW forDesign開き（T）</v>
      </c>
      <c r="H231" s="1" t="str">
        <f t="shared" si="19"/>
        <v>A</v>
      </c>
      <c r="I231" s="1" t="str">
        <f t="shared" si="20"/>
        <v>B</v>
      </c>
    </row>
    <row r="232" spans="1:9" x14ac:dyDescent="0.4">
      <c r="A232" s="1" t="s">
        <v>272</v>
      </c>
      <c r="B232" s="1" t="s">
        <v>273</v>
      </c>
      <c r="C232" s="1" t="s">
        <v>11</v>
      </c>
      <c r="D232" s="1" t="str">
        <f t="shared" si="18"/>
        <v>EFDF</v>
      </c>
      <c r="E232" s="1" t="s">
        <v>263</v>
      </c>
      <c r="F232" s="1" t="str">
        <f t="shared" si="16"/>
        <v>FIX（F）</v>
      </c>
      <c r="G232" s="1" t="str">
        <f t="shared" si="17"/>
        <v>EW forDesignFIX（F）</v>
      </c>
      <c r="H232" s="1" t="str">
        <f t="shared" si="19"/>
        <v>A</v>
      </c>
      <c r="I232" s="1" t="str">
        <f t="shared" si="20"/>
        <v>B</v>
      </c>
    </row>
    <row r="233" spans="1:9" x14ac:dyDescent="0.4">
      <c r="A233" s="1" t="s">
        <v>272</v>
      </c>
      <c r="B233" s="1" t="s">
        <v>273</v>
      </c>
      <c r="C233" s="1" t="s">
        <v>13</v>
      </c>
      <c r="D233" s="1" t="str">
        <f t="shared" si="18"/>
        <v>EFDP</v>
      </c>
      <c r="E233" s="1" t="s">
        <v>263</v>
      </c>
      <c r="F233" s="1" t="str">
        <f t="shared" si="16"/>
        <v>プロジェクト（P）</v>
      </c>
      <c r="G233" s="1" t="str">
        <f t="shared" si="17"/>
        <v>EW forDesignプロジェクト（P）</v>
      </c>
      <c r="H233" s="1" t="str">
        <f t="shared" si="19"/>
        <v>A</v>
      </c>
      <c r="I233" s="1" t="str">
        <f t="shared" si="20"/>
        <v>B</v>
      </c>
    </row>
    <row r="234" spans="1:9" x14ac:dyDescent="0.4">
      <c r="A234" s="1" t="s">
        <v>270</v>
      </c>
      <c r="B234" s="1" t="s">
        <v>274</v>
      </c>
      <c r="C234" s="1" t="s">
        <v>15</v>
      </c>
      <c r="D234" s="1" t="str">
        <f t="shared" si="18"/>
        <v>ETGU</v>
      </c>
      <c r="E234" s="1" t="s">
        <v>275</v>
      </c>
      <c r="F234" s="1" t="str">
        <f t="shared" si="16"/>
        <v>上げ下げ（U）</v>
      </c>
      <c r="G234" s="1" t="str">
        <f t="shared" si="17"/>
        <v>EW/EW for Design（TG）上げ下げ（U）</v>
      </c>
      <c r="H234" s="1" t="str">
        <f t="shared" si="19"/>
        <v>C</v>
      </c>
      <c r="I234" s="1" t="str">
        <f t="shared" si="20"/>
        <v/>
      </c>
    </row>
    <row r="235" spans="1:9" x14ac:dyDescent="0.4">
      <c r="A235" s="1" t="s">
        <v>270</v>
      </c>
      <c r="B235" s="1" t="s">
        <v>274</v>
      </c>
      <c r="C235" s="1" t="s">
        <v>12</v>
      </c>
      <c r="D235" s="1" t="str">
        <f t="shared" si="18"/>
        <v>ETGH</v>
      </c>
      <c r="E235" s="1" t="s">
        <v>275</v>
      </c>
      <c r="F235" s="1" t="str">
        <f t="shared" si="16"/>
        <v>引違い（H）</v>
      </c>
      <c r="G235" s="1" t="str">
        <f t="shared" si="17"/>
        <v>EW/EW for Design（TG）引違い（H）</v>
      </c>
      <c r="H235" s="1" t="str">
        <f t="shared" si="19"/>
        <v>C</v>
      </c>
      <c r="I235" s="1" t="str">
        <f t="shared" si="20"/>
        <v/>
      </c>
    </row>
    <row r="236" spans="1:9" x14ac:dyDescent="0.4">
      <c r="A236" s="1" t="s">
        <v>272</v>
      </c>
      <c r="B236" s="1" t="s">
        <v>273</v>
      </c>
      <c r="C236" s="1" t="s">
        <v>12</v>
      </c>
      <c r="D236" s="1" t="str">
        <f t="shared" si="18"/>
        <v>EFDH</v>
      </c>
      <c r="E236" s="1" t="s">
        <v>275</v>
      </c>
      <c r="F236" s="1" t="str">
        <f t="shared" si="16"/>
        <v>引違い（H）</v>
      </c>
      <c r="G236" s="1" t="str">
        <f t="shared" si="17"/>
        <v>EW forDesign引違い（H）</v>
      </c>
      <c r="H236" s="1" t="str">
        <f t="shared" si="19"/>
        <v>C</v>
      </c>
      <c r="I236" s="1" t="str">
        <f t="shared" si="20"/>
        <v/>
      </c>
    </row>
    <row r="237" spans="1:9" x14ac:dyDescent="0.4">
      <c r="A237" s="1" t="s">
        <v>276</v>
      </c>
      <c r="B237" s="1" t="s">
        <v>277</v>
      </c>
      <c r="C237" s="1" t="s">
        <v>11</v>
      </c>
      <c r="D237" s="1" t="str">
        <f t="shared" si="18"/>
        <v>EPGF</v>
      </c>
      <c r="E237" s="1" t="s">
        <v>11</v>
      </c>
      <c r="F237" s="1" t="str">
        <f t="shared" si="16"/>
        <v>FIX（F）</v>
      </c>
      <c r="G237" s="1" t="str">
        <f t="shared" si="17"/>
        <v>EW/EW for Design（PG）FIX（F）</v>
      </c>
      <c r="H237" s="1" t="str">
        <f t="shared" si="19"/>
        <v>F</v>
      </c>
      <c r="I237" s="1" t="str">
        <f t="shared" si="20"/>
        <v/>
      </c>
    </row>
    <row r="238" spans="1:9" x14ac:dyDescent="0.4">
      <c r="A238" s="1" t="s">
        <v>276</v>
      </c>
      <c r="B238" s="1" t="s">
        <v>277</v>
      </c>
      <c r="C238" s="1" t="s">
        <v>12</v>
      </c>
      <c r="D238" s="1" t="str">
        <f t="shared" si="18"/>
        <v>EPGH</v>
      </c>
      <c r="E238" s="1" t="s">
        <v>11</v>
      </c>
      <c r="F238" s="1" t="str">
        <f t="shared" si="16"/>
        <v>引違い（H）</v>
      </c>
      <c r="G238" s="1" t="str">
        <f t="shared" si="17"/>
        <v>EW/EW for Design（PG）引違い（H）</v>
      </c>
      <c r="H238" s="1" t="str">
        <f t="shared" si="19"/>
        <v>F</v>
      </c>
      <c r="I238" s="1" t="str">
        <f t="shared" si="20"/>
        <v/>
      </c>
    </row>
    <row r="239" spans="1:9" x14ac:dyDescent="0.4">
      <c r="A239" s="1" t="s">
        <v>276</v>
      </c>
      <c r="B239" s="1" t="s">
        <v>277</v>
      </c>
      <c r="C239" s="1" t="s">
        <v>14</v>
      </c>
      <c r="D239" s="1" t="str">
        <f t="shared" si="18"/>
        <v>EPGT</v>
      </c>
      <c r="E239" s="1" t="s">
        <v>11</v>
      </c>
      <c r="F239" s="1" t="str">
        <f t="shared" si="16"/>
        <v>開き（T）</v>
      </c>
      <c r="G239" s="1" t="str">
        <f t="shared" si="17"/>
        <v>EW/EW for Design（PG）開き（T）</v>
      </c>
      <c r="H239" s="1" t="str">
        <f t="shared" si="19"/>
        <v>F</v>
      </c>
      <c r="I239" s="1" t="str">
        <f t="shared" si="20"/>
        <v/>
      </c>
    </row>
    <row r="240" spans="1:9" x14ac:dyDescent="0.4">
      <c r="A240" s="1" t="s">
        <v>276</v>
      </c>
      <c r="B240" s="1" t="s">
        <v>277</v>
      </c>
      <c r="C240" s="1" t="s">
        <v>15</v>
      </c>
      <c r="D240" s="1" t="str">
        <f t="shared" si="18"/>
        <v>EPGU</v>
      </c>
      <c r="E240" s="1" t="s">
        <v>11</v>
      </c>
      <c r="F240" s="1" t="str">
        <f t="shared" si="16"/>
        <v>上げ下げ（U）</v>
      </c>
      <c r="G240" s="1" t="str">
        <f t="shared" si="17"/>
        <v>EW/EW for Design（PG）上げ下げ（U）</v>
      </c>
      <c r="H240" s="1" t="str">
        <f t="shared" si="19"/>
        <v>F</v>
      </c>
      <c r="I240" s="1" t="str">
        <f t="shared" si="20"/>
        <v/>
      </c>
    </row>
    <row r="241" spans="1:9" x14ac:dyDescent="0.4">
      <c r="A241" s="1" t="s">
        <v>276</v>
      </c>
      <c r="B241" s="1" t="s">
        <v>277</v>
      </c>
      <c r="C241" s="1" t="s">
        <v>13</v>
      </c>
      <c r="D241" s="1" t="str">
        <f t="shared" si="18"/>
        <v>EPGP</v>
      </c>
      <c r="E241" s="1" t="s">
        <v>11</v>
      </c>
      <c r="F241" s="1" t="str">
        <f t="shared" si="16"/>
        <v>プロジェクト（P）</v>
      </c>
      <c r="G241" s="1" t="str">
        <f t="shared" si="17"/>
        <v>EW/EW for Design（PG）プロジェクト（P）</v>
      </c>
      <c r="H241" s="1" t="str">
        <f t="shared" si="19"/>
        <v>F</v>
      </c>
      <c r="I241" s="1" t="str">
        <f t="shared" si="20"/>
        <v/>
      </c>
    </row>
    <row r="242" spans="1:9" x14ac:dyDescent="0.4">
      <c r="A242" s="1" t="s">
        <v>276</v>
      </c>
      <c r="B242" s="1" t="s">
        <v>277</v>
      </c>
      <c r="C242" s="1" t="s">
        <v>29</v>
      </c>
      <c r="D242" s="1" t="str">
        <f t="shared" si="18"/>
        <v>EPGS</v>
      </c>
      <c r="E242" s="1" t="s">
        <v>11</v>
      </c>
      <c r="F242" s="1" t="str">
        <f t="shared" si="16"/>
        <v>多機能（S）</v>
      </c>
      <c r="G242" s="1" t="str">
        <f t="shared" si="17"/>
        <v>EW/EW for Design（PG）多機能（S）</v>
      </c>
      <c r="H242" s="1" t="str">
        <f t="shared" si="19"/>
        <v>F</v>
      </c>
      <c r="I242" s="1" t="str">
        <f t="shared" si="20"/>
        <v/>
      </c>
    </row>
    <row r="243" spans="1:9" x14ac:dyDescent="0.4">
      <c r="A243" s="1" t="s">
        <v>278</v>
      </c>
      <c r="B243" s="1" t="s">
        <v>279</v>
      </c>
      <c r="C243" s="1" t="s">
        <v>12</v>
      </c>
      <c r="D243" s="1" t="str">
        <f t="shared" si="18"/>
        <v>LWTH</v>
      </c>
      <c r="E243" s="1" t="s">
        <v>13</v>
      </c>
      <c r="F243" s="1" t="str">
        <f t="shared" si="16"/>
        <v>引違い（H）</v>
      </c>
      <c r="G243" s="1" t="str">
        <f t="shared" si="17"/>
        <v>LW（トリプルガラス）引違い（H）</v>
      </c>
      <c r="H243" s="1" t="str">
        <f t="shared" si="19"/>
        <v>P</v>
      </c>
      <c r="I243" s="1" t="str">
        <f t="shared" si="20"/>
        <v/>
      </c>
    </row>
    <row r="244" spans="1:9" x14ac:dyDescent="0.4">
      <c r="A244" s="1" t="s">
        <v>280</v>
      </c>
      <c r="B244" s="1" t="s">
        <v>281</v>
      </c>
      <c r="C244" s="1" t="s">
        <v>12</v>
      </c>
      <c r="D244" s="1" t="str">
        <f t="shared" si="18"/>
        <v>LWPH</v>
      </c>
      <c r="E244" s="1" t="s">
        <v>282</v>
      </c>
      <c r="F244" s="1" t="str">
        <f t="shared" si="16"/>
        <v>引違い（H）</v>
      </c>
      <c r="G244" s="1" t="str">
        <f t="shared" si="17"/>
        <v>LW（複層ガラス）引違い（H）</v>
      </c>
      <c r="H244" s="1" t="str">
        <f t="shared" si="19"/>
        <v>Q</v>
      </c>
      <c r="I244" s="1" t="str">
        <f t="shared" si="20"/>
        <v/>
      </c>
    </row>
    <row r="245" spans="1:9" x14ac:dyDescent="0.4">
      <c r="A245" s="1" t="s">
        <v>283</v>
      </c>
      <c r="B245" s="1" t="s">
        <v>284</v>
      </c>
      <c r="C245" s="1" t="s">
        <v>12</v>
      </c>
      <c r="D245" s="1" t="str">
        <f t="shared" si="18"/>
        <v>KDMH</v>
      </c>
      <c r="E245" s="1" t="s">
        <v>44</v>
      </c>
      <c r="F245" s="1" t="str">
        <f t="shared" si="16"/>
        <v>引違い（H）</v>
      </c>
      <c r="G245" s="1" t="str">
        <f t="shared" si="17"/>
        <v>ＴＷ防火戸シャッター付引違い窓（トリプルガラス）引違い（H）</v>
      </c>
      <c r="H245" s="1" t="str">
        <f t="shared" si="19"/>
        <v>E</v>
      </c>
      <c r="I245" s="1" t="str">
        <f t="shared" si="20"/>
        <v/>
      </c>
    </row>
    <row r="246" spans="1:9" x14ac:dyDescent="0.4">
      <c r="A246" s="1" t="s">
        <v>285</v>
      </c>
      <c r="B246" s="1" t="s">
        <v>286</v>
      </c>
      <c r="C246" s="1" t="s">
        <v>12</v>
      </c>
      <c r="D246" s="1" t="str">
        <f t="shared" si="18"/>
        <v>KDYH</v>
      </c>
      <c r="E246" s="1" t="s">
        <v>73</v>
      </c>
      <c r="F246" s="1" t="str">
        <f t="shared" si="16"/>
        <v>引違い（H）</v>
      </c>
      <c r="G246" s="1" t="str">
        <f t="shared" si="17"/>
        <v>ＴＷ防火戸シャッター付引違い窓（複層ガラス）引違い（H）</v>
      </c>
      <c r="H246" s="1" t="str">
        <f t="shared" si="19"/>
        <v>G</v>
      </c>
      <c r="I246" s="1" t="str">
        <f t="shared" si="20"/>
        <v/>
      </c>
    </row>
    <row r="247" spans="1:9" x14ac:dyDescent="0.4">
      <c r="A247" s="1" t="s">
        <v>87</v>
      </c>
      <c r="B247" s="1" t="s">
        <v>287</v>
      </c>
      <c r="C247" s="1" t="s">
        <v>12</v>
      </c>
      <c r="D247" s="1" t="str">
        <f t="shared" si="18"/>
        <v>KDNH</v>
      </c>
      <c r="E247" s="1" t="s">
        <v>22</v>
      </c>
      <c r="F247" s="1" t="str">
        <f t="shared" si="16"/>
        <v>引違い（H）</v>
      </c>
      <c r="G247" s="1" t="str">
        <f t="shared" si="17"/>
        <v>ＴＷ防火戸（複層ガラス）引違い（H）</v>
      </c>
      <c r="H247" s="1" t="str">
        <f t="shared" si="19"/>
        <v>K</v>
      </c>
      <c r="I247" s="1" t="str">
        <f t="shared" si="20"/>
        <v/>
      </c>
    </row>
    <row r="248" spans="1:9" x14ac:dyDescent="0.4">
      <c r="A248" s="1" t="s">
        <v>87</v>
      </c>
      <c r="B248" s="1" t="s">
        <v>287</v>
      </c>
      <c r="C248" s="1" t="s">
        <v>14</v>
      </c>
      <c r="D248" s="1" t="str">
        <f t="shared" si="18"/>
        <v>KDNT</v>
      </c>
      <c r="E248" s="1" t="s">
        <v>22</v>
      </c>
      <c r="F248" s="1" t="str">
        <f t="shared" si="16"/>
        <v>開き（T）</v>
      </c>
      <c r="G248" s="1" t="str">
        <f t="shared" si="17"/>
        <v>ＴＷ防火戸（複層ガラス）開き（T）</v>
      </c>
      <c r="H248" s="1" t="str">
        <f t="shared" si="19"/>
        <v>K</v>
      </c>
      <c r="I248" s="1" t="str">
        <f t="shared" si="20"/>
        <v/>
      </c>
    </row>
    <row r="249" spans="1:9" x14ac:dyDescent="0.4">
      <c r="A249" s="1" t="s">
        <v>87</v>
      </c>
      <c r="B249" s="1" t="s">
        <v>287</v>
      </c>
      <c r="C249" s="1" t="s">
        <v>11</v>
      </c>
      <c r="D249" s="1" t="str">
        <f t="shared" si="18"/>
        <v>KDNF</v>
      </c>
      <c r="E249" s="1" t="s">
        <v>22</v>
      </c>
      <c r="F249" s="1" t="str">
        <f t="shared" si="16"/>
        <v>FIX（F）</v>
      </c>
      <c r="G249" s="1" t="str">
        <f t="shared" si="17"/>
        <v>ＴＷ防火戸（複層ガラス）FIX（F）</v>
      </c>
      <c r="H249" s="1" t="str">
        <f t="shared" si="19"/>
        <v>K</v>
      </c>
      <c r="I249" s="1" t="str">
        <f t="shared" si="20"/>
        <v/>
      </c>
    </row>
    <row r="250" spans="1:9" x14ac:dyDescent="0.4">
      <c r="A250" s="1" t="s">
        <v>87</v>
      </c>
      <c r="B250" s="1" t="s">
        <v>287</v>
      </c>
      <c r="C250" s="1" t="s">
        <v>15</v>
      </c>
      <c r="D250" s="1" t="str">
        <f t="shared" si="18"/>
        <v>KDNU</v>
      </c>
      <c r="E250" s="1" t="s">
        <v>22</v>
      </c>
      <c r="F250" s="1" t="str">
        <f t="shared" si="16"/>
        <v>上げ下げ（U）</v>
      </c>
      <c r="G250" s="1" t="str">
        <f t="shared" si="17"/>
        <v>ＴＷ防火戸（複層ガラス）上げ下げ（U）</v>
      </c>
      <c r="H250" s="1" t="str">
        <f t="shared" si="19"/>
        <v>K</v>
      </c>
      <c r="I250" s="1" t="str">
        <f t="shared" si="20"/>
        <v/>
      </c>
    </row>
    <row r="251" spans="1:9" x14ac:dyDescent="0.4">
      <c r="A251" s="1" t="s">
        <v>87</v>
      </c>
      <c r="B251" s="1" t="s">
        <v>287</v>
      </c>
      <c r="C251" s="1" t="s">
        <v>13</v>
      </c>
      <c r="D251" s="1" t="str">
        <f t="shared" si="18"/>
        <v>KDNP</v>
      </c>
      <c r="E251" s="1" t="s">
        <v>22</v>
      </c>
      <c r="F251" s="1" t="str">
        <f t="shared" si="16"/>
        <v>プロジェクト（P）</v>
      </c>
      <c r="G251" s="1" t="str">
        <f t="shared" si="17"/>
        <v>ＴＷ防火戸（複層ガラス）プロジェクト（P）</v>
      </c>
      <c r="H251" s="1" t="str">
        <f t="shared" si="19"/>
        <v>K</v>
      </c>
      <c r="I251" s="1" t="str">
        <f t="shared" si="20"/>
        <v/>
      </c>
    </row>
    <row r="252" spans="1:9" x14ac:dyDescent="0.4">
      <c r="A252" s="1" t="s">
        <v>288</v>
      </c>
      <c r="B252" s="1" t="s">
        <v>289</v>
      </c>
      <c r="C252" s="1" t="s">
        <v>39</v>
      </c>
      <c r="D252" s="1" t="str">
        <f t="shared" si="18"/>
        <v>KDXD</v>
      </c>
      <c r="E252" s="1" t="s">
        <v>22</v>
      </c>
      <c r="F252" s="1" t="str">
        <f t="shared" si="16"/>
        <v>ドア・開き戸（D）</v>
      </c>
      <c r="G252" s="1" t="str">
        <f t="shared" si="17"/>
        <v>ＴＷ防火戸/採風勝手口ドアFSドア・開き戸（D）</v>
      </c>
      <c r="H252" s="1" t="str">
        <f t="shared" si="19"/>
        <v>K</v>
      </c>
      <c r="I252" s="1" t="str">
        <f t="shared" si="20"/>
        <v/>
      </c>
    </row>
    <row r="253" spans="1:9" x14ac:dyDescent="0.4">
      <c r="A253" s="1" t="s">
        <v>290</v>
      </c>
      <c r="B253" s="1" t="s">
        <v>291</v>
      </c>
      <c r="C253" s="1" t="s">
        <v>39</v>
      </c>
      <c r="D253" s="1" t="str">
        <f t="shared" si="18"/>
        <v>KDWD</v>
      </c>
      <c r="E253" s="1" t="s">
        <v>22</v>
      </c>
      <c r="F253" s="1" t="str">
        <f t="shared" si="16"/>
        <v>ドア・開き戸（D）</v>
      </c>
      <c r="G253" s="1" t="str">
        <f t="shared" si="17"/>
        <v>ＴＷ防火戸/開き窓テラスドア・開き戸（D）</v>
      </c>
      <c r="H253" s="1" t="str">
        <f t="shared" si="19"/>
        <v>K</v>
      </c>
      <c r="I253" s="1" t="str">
        <f t="shared" si="20"/>
        <v/>
      </c>
    </row>
    <row r="254" spans="1:9" x14ac:dyDescent="0.4">
      <c r="A254" s="1" t="s">
        <v>292</v>
      </c>
      <c r="B254" s="1" t="s">
        <v>293</v>
      </c>
      <c r="C254" s="1" t="s">
        <v>12</v>
      </c>
      <c r="D254" s="1" t="str">
        <f t="shared" si="18"/>
        <v>KFAH</v>
      </c>
      <c r="E254" s="1" t="s">
        <v>11</v>
      </c>
      <c r="F254" s="1" t="str">
        <f t="shared" si="16"/>
        <v>引違い（H）</v>
      </c>
      <c r="G254" s="1" t="str">
        <f t="shared" si="17"/>
        <v>防火戸ＦＧ－Ｈシャッター付引違い窓引違い（H）</v>
      </c>
      <c r="H254" s="1" t="str">
        <f t="shared" si="19"/>
        <v>F</v>
      </c>
      <c r="I254" s="1" t="str">
        <f t="shared" si="20"/>
        <v/>
      </c>
    </row>
    <row r="255" spans="1:9" x14ac:dyDescent="0.4">
      <c r="A255" s="1" t="s">
        <v>125</v>
      </c>
      <c r="B255" s="1" t="s">
        <v>128</v>
      </c>
      <c r="C255" s="1" t="s">
        <v>12</v>
      </c>
      <c r="D255" s="1" t="str">
        <f t="shared" si="18"/>
        <v>FGHH</v>
      </c>
      <c r="E255" s="1" t="s">
        <v>131</v>
      </c>
      <c r="F255" s="1" t="str">
        <f t="shared" si="16"/>
        <v>引違い（H）</v>
      </c>
      <c r="G255" s="1" t="str">
        <f t="shared" si="17"/>
        <v>防火戸ＦＧ－Ｈ引違い（H）</v>
      </c>
      <c r="H255" s="1" t="str">
        <f t="shared" si="19"/>
        <v>L</v>
      </c>
      <c r="I255" s="1" t="str">
        <f t="shared" si="20"/>
        <v/>
      </c>
    </row>
    <row r="256" spans="1:9" x14ac:dyDescent="0.4">
      <c r="A256" s="1" t="s">
        <v>125</v>
      </c>
      <c r="B256" s="1" t="s">
        <v>128</v>
      </c>
      <c r="C256" s="1" t="s">
        <v>14</v>
      </c>
      <c r="D256" s="1" t="str">
        <f t="shared" si="18"/>
        <v>FGHT</v>
      </c>
      <c r="E256" s="1" t="s">
        <v>131</v>
      </c>
      <c r="F256" s="1" t="str">
        <f t="shared" si="16"/>
        <v>開き（T）</v>
      </c>
      <c r="G256" s="1" t="str">
        <f t="shared" si="17"/>
        <v>防火戸ＦＧ－Ｈ開き（T）</v>
      </c>
      <c r="H256" s="1" t="str">
        <f t="shared" si="19"/>
        <v>L</v>
      </c>
      <c r="I256" s="1" t="str">
        <f t="shared" si="20"/>
        <v/>
      </c>
    </row>
    <row r="257" spans="1:9" x14ac:dyDescent="0.4">
      <c r="A257" s="1" t="s">
        <v>125</v>
      </c>
      <c r="B257" s="1" t="s">
        <v>128</v>
      </c>
      <c r="C257" s="1" t="s">
        <v>11</v>
      </c>
      <c r="D257" s="1" t="str">
        <f t="shared" si="18"/>
        <v>FGHF</v>
      </c>
      <c r="E257" s="1" t="s">
        <v>129</v>
      </c>
      <c r="F257" s="1" t="str">
        <f t="shared" si="16"/>
        <v>FIX（F）</v>
      </c>
      <c r="G257" s="1" t="str">
        <f t="shared" si="17"/>
        <v>防火戸ＦＧ－ＨFIX（F）</v>
      </c>
      <c r="H257" s="1" t="str">
        <f t="shared" si="19"/>
        <v>L</v>
      </c>
      <c r="I257" s="1" t="str">
        <f t="shared" si="20"/>
        <v>M</v>
      </c>
    </row>
    <row r="258" spans="1:9" x14ac:dyDescent="0.4">
      <c r="A258" s="1" t="s">
        <v>125</v>
      </c>
      <c r="B258" s="1" t="s">
        <v>128</v>
      </c>
      <c r="C258" s="1" t="s">
        <v>15</v>
      </c>
      <c r="D258" s="1" t="str">
        <f t="shared" si="18"/>
        <v>FGHU</v>
      </c>
      <c r="E258" s="1" t="s">
        <v>131</v>
      </c>
      <c r="F258" s="1" t="str">
        <f t="shared" si="16"/>
        <v>上げ下げ（U）</v>
      </c>
      <c r="G258" s="1" t="str">
        <f t="shared" si="17"/>
        <v>防火戸ＦＧ－Ｈ上げ下げ（U）</v>
      </c>
      <c r="H258" s="1" t="str">
        <f t="shared" si="19"/>
        <v>L</v>
      </c>
      <c r="I258" s="1" t="str">
        <f t="shared" si="20"/>
        <v/>
      </c>
    </row>
    <row r="259" spans="1:9" x14ac:dyDescent="0.4">
      <c r="A259" s="1" t="s">
        <v>125</v>
      </c>
      <c r="B259" s="1" t="s">
        <v>128</v>
      </c>
      <c r="C259" s="1" t="s">
        <v>13</v>
      </c>
      <c r="D259" s="1" t="str">
        <f t="shared" si="18"/>
        <v>FGHP</v>
      </c>
      <c r="E259" s="1" t="s">
        <v>131</v>
      </c>
      <c r="F259" s="1" t="str">
        <f t="shared" si="16"/>
        <v>プロジェクト（P）</v>
      </c>
      <c r="G259" s="1" t="str">
        <f t="shared" si="17"/>
        <v>防火戸ＦＧ－Ｈプロジェクト（P）</v>
      </c>
      <c r="H259" s="1" t="str">
        <f t="shared" si="19"/>
        <v>L</v>
      </c>
      <c r="I259" s="1" t="str">
        <f t="shared" si="20"/>
        <v/>
      </c>
    </row>
    <row r="260" spans="1:9" x14ac:dyDescent="0.4">
      <c r="A260" s="1" t="s">
        <v>294</v>
      </c>
      <c r="B260" s="1" t="s">
        <v>295</v>
      </c>
      <c r="C260" s="1" t="s">
        <v>12</v>
      </c>
      <c r="D260" s="1" t="str">
        <f t="shared" si="18"/>
        <v>KFEH</v>
      </c>
      <c r="E260" s="1" t="s">
        <v>11</v>
      </c>
      <c r="F260" s="1" t="str">
        <f t="shared" si="16"/>
        <v>引違い（H）</v>
      </c>
      <c r="G260" s="1" t="str">
        <f t="shared" si="17"/>
        <v>防火戸ＦＧ－Ｌシャッター付引違い窓引違い（H）</v>
      </c>
      <c r="H260" s="1" t="str">
        <f t="shared" si="19"/>
        <v>F</v>
      </c>
      <c r="I260" s="1" t="str">
        <f t="shared" si="20"/>
        <v/>
      </c>
    </row>
    <row r="261" spans="1:9" x14ac:dyDescent="0.4">
      <c r="A261" s="1" t="s">
        <v>177</v>
      </c>
      <c r="B261" s="1" t="s">
        <v>179</v>
      </c>
      <c r="C261" s="1" t="s">
        <v>12</v>
      </c>
      <c r="D261" s="1" t="str">
        <f t="shared" si="18"/>
        <v>FGLH</v>
      </c>
      <c r="E261" s="1" t="s">
        <v>131</v>
      </c>
      <c r="F261" s="1" t="str">
        <f t="shared" si="16"/>
        <v>引違い（H）</v>
      </c>
      <c r="G261" s="1" t="str">
        <f t="shared" si="17"/>
        <v>防火戸ＦＧ－Ｌ引違い（H）</v>
      </c>
      <c r="H261" s="1" t="str">
        <f t="shared" si="19"/>
        <v>L</v>
      </c>
      <c r="I261" s="1" t="str">
        <f t="shared" si="20"/>
        <v/>
      </c>
    </row>
    <row r="262" spans="1:9" x14ac:dyDescent="0.4">
      <c r="A262" s="1" t="s">
        <v>177</v>
      </c>
      <c r="B262" s="1" t="s">
        <v>179</v>
      </c>
      <c r="C262" s="1" t="s">
        <v>14</v>
      </c>
      <c r="D262" s="1" t="str">
        <f t="shared" si="18"/>
        <v>FGLT</v>
      </c>
      <c r="E262" s="1" t="s">
        <v>131</v>
      </c>
      <c r="F262" s="1" t="str">
        <f t="shared" si="16"/>
        <v>開き（T）</v>
      </c>
      <c r="G262" s="1" t="str">
        <f t="shared" si="17"/>
        <v>防火戸ＦＧ－Ｌ開き（T）</v>
      </c>
      <c r="H262" s="1" t="str">
        <f t="shared" si="19"/>
        <v>L</v>
      </c>
      <c r="I262" s="1" t="str">
        <f t="shared" si="20"/>
        <v/>
      </c>
    </row>
    <row r="263" spans="1:9" x14ac:dyDescent="0.4">
      <c r="A263" s="1" t="s">
        <v>177</v>
      </c>
      <c r="B263" s="1" t="s">
        <v>179</v>
      </c>
      <c r="C263" s="1" t="s">
        <v>11</v>
      </c>
      <c r="D263" s="1" t="str">
        <f t="shared" si="18"/>
        <v>FGLF</v>
      </c>
      <c r="E263" s="1" t="s">
        <v>129</v>
      </c>
      <c r="F263" s="1" t="str">
        <f t="shared" si="16"/>
        <v>FIX（F）</v>
      </c>
      <c r="G263" s="1" t="str">
        <f t="shared" si="17"/>
        <v>防火戸ＦＧ－ＬFIX（F）</v>
      </c>
      <c r="H263" s="1" t="str">
        <f t="shared" si="19"/>
        <v>L</v>
      </c>
      <c r="I263" s="1" t="str">
        <f t="shared" si="20"/>
        <v>M</v>
      </c>
    </row>
    <row r="264" spans="1:9" x14ac:dyDescent="0.4">
      <c r="A264" s="1" t="s">
        <v>177</v>
      </c>
      <c r="B264" s="1" t="s">
        <v>179</v>
      </c>
      <c r="C264" s="1" t="s">
        <v>15</v>
      </c>
      <c r="D264" s="1" t="str">
        <f t="shared" si="18"/>
        <v>FGLU</v>
      </c>
      <c r="E264" s="1" t="s">
        <v>131</v>
      </c>
      <c r="F264" s="1" t="str">
        <f t="shared" ref="F264:F327" si="21">VLOOKUP(C264,$L$7:$N$18,3,FALSE)</f>
        <v>上げ下げ（U）</v>
      </c>
      <c r="G264" s="1" t="str">
        <f t="shared" ref="G264:G304" si="22">B264&amp;F264</f>
        <v>防火戸ＦＧ－Ｌ上げ下げ（U）</v>
      </c>
      <c r="H264" s="1" t="str">
        <f t="shared" si="19"/>
        <v>L</v>
      </c>
      <c r="I264" s="1" t="str">
        <f t="shared" si="20"/>
        <v/>
      </c>
    </row>
    <row r="265" spans="1:9" x14ac:dyDescent="0.4">
      <c r="A265" s="1" t="s">
        <v>177</v>
      </c>
      <c r="B265" s="1" t="s">
        <v>179</v>
      </c>
      <c r="C265" s="1" t="s">
        <v>13</v>
      </c>
      <c r="D265" s="1" t="str">
        <f t="shared" ref="D265:D328" si="23">A265&amp;C265</f>
        <v>FGLP</v>
      </c>
      <c r="E265" s="1" t="s">
        <v>131</v>
      </c>
      <c r="F265" s="1" t="str">
        <f t="shared" si="21"/>
        <v>プロジェクト（P）</v>
      </c>
      <c r="G265" s="1" t="str">
        <f t="shared" si="22"/>
        <v>防火戸ＦＧ－Ｌプロジェクト（P）</v>
      </c>
      <c r="H265" s="1" t="str">
        <f t="shared" ref="H265:H304" si="24">LEFT(E265,1)</f>
        <v>L</v>
      </c>
      <c r="I265" s="1" t="str">
        <f t="shared" ref="I265:I304" si="25">IF(RIGHT(E265,1)=H265,"",RIGHT(E265,1))</f>
        <v/>
      </c>
    </row>
    <row r="266" spans="1:9" x14ac:dyDescent="0.4">
      <c r="A266" s="1" t="s">
        <v>209</v>
      </c>
      <c r="B266" s="1" t="s">
        <v>211</v>
      </c>
      <c r="C266" s="1" t="s">
        <v>11</v>
      </c>
      <c r="D266" s="1" t="str">
        <f t="shared" si="23"/>
        <v>KDCF</v>
      </c>
      <c r="E266" s="1" t="s">
        <v>129</v>
      </c>
      <c r="F266" s="1" t="str">
        <f t="shared" si="21"/>
        <v>FIX（F）</v>
      </c>
      <c r="G266" s="1" t="str">
        <f t="shared" si="22"/>
        <v>防火戸ＦＧ－Ａ（アルミ樹脂複合）FIX（F）</v>
      </c>
      <c r="H266" s="1" t="str">
        <f t="shared" si="24"/>
        <v>L</v>
      </c>
      <c r="I266" s="1" t="str">
        <f t="shared" si="25"/>
        <v>M</v>
      </c>
    </row>
    <row r="267" spans="1:9" x14ac:dyDescent="0.4">
      <c r="A267" s="1" t="s">
        <v>209</v>
      </c>
      <c r="B267" s="1" t="s">
        <v>211</v>
      </c>
      <c r="C267" s="1" t="s">
        <v>13</v>
      </c>
      <c r="D267" s="1" t="str">
        <f t="shared" si="23"/>
        <v>KDCP</v>
      </c>
      <c r="E267" s="1" t="s">
        <v>131</v>
      </c>
      <c r="F267" s="1" t="str">
        <f t="shared" si="21"/>
        <v>プロジェクト（P）</v>
      </c>
      <c r="G267" s="1" t="str">
        <f t="shared" si="22"/>
        <v>防火戸ＦＧ－Ａ（アルミ樹脂複合）プロジェクト（P）</v>
      </c>
      <c r="H267" s="1" t="str">
        <f t="shared" si="24"/>
        <v>L</v>
      </c>
      <c r="I267" s="1" t="str">
        <f t="shared" si="25"/>
        <v/>
      </c>
    </row>
    <row r="268" spans="1:9" x14ac:dyDescent="0.4">
      <c r="A268" s="1" t="s">
        <v>296</v>
      </c>
      <c r="B268" s="1" t="s">
        <v>297</v>
      </c>
      <c r="C268" s="1" t="s">
        <v>12</v>
      </c>
      <c r="D268" s="1" t="str">
        <f t="shared" si="23"/>
        <v>KFBH</v>
      </c>
      <c r="E268" s="1" t="s">
        <v>11</v>
      </c>
      <c r="F268" s="1" t="str">
        <f t="shared" si="21"/>
        <v>引違い（H）</v>
      </c>
      <c r="G268" s="1" t="str">
        <f t="shared" si="22"/>
        <v>防火戸ＦＧ－Ａシャッター付引違い窓引違い（H）</v>
      </c>
      <c r="H268" s="1" t="str">
        <f t="shared" si="24"/>
        <v>F</v>
      </c>
      <c r="I268" s="1" t="str">
        <f t="shared" si="25"/>
        <v/>
      </c>
    </row>
    <row r="269" spans="1:9" x14ac:dyDescent="0.4">
      <c r="A269" s="1" t="s">
        <v>213</v>
      </c>
      <c r="B269" s="1" t="s">
        <v>215</v>
      </c>
      <c r="C269" s="1" t="s">
        <v>12</v>
      </c>
      <c r="D269" s="1" t="str">
        <f t="shared" si="23"/>
        <v>KDDH</v>
      </c>
      <c r="E269" s="1" t="s">
        <v>131</v>
      </c>
      <c r="F269" s="1" t="str">
        <f t="shared" si="21"/>
        <v>引違い（H）</v>
      </c>
      <c r="G269" s="1" t="str">
        <f t="shared" si="22"/>
        <v>防火戸ＦＧ－Ａ（アルミＰＧ）引違い（H）</v>
      </c>
      <c r="H269" s="1" t="str">
        <f t="shared" si="24"/>
        <v>L</v>
      </c>
      <c r="I269" s="1" t="str">
        <f t="shared" si="25"/>
        <v/>
      </c>
    </row>
    <row r="270" spans="1:9" x14ac:dyDescent="0.4">
      <c r="A270" s="1" t="s">
        <v>213</v>
      </c>
      <c r="B270" s="1" t="s">
        <v>215</v>
      </c>
      <c r="C270" s="1" t="s">
        <v>14</v>
      </c>
      <c r="D270" s="1" t="str">
        <f t="shared" si="23"/>
        <v>KDDT</v>
      </c>
      <c r="E270" s="1" t="s">
        <v>131</v>
      </c>
      <c r="F270" s="1" t="str">
        <f t="shared" si="21"/>
        <v>開き（T）</v>
      </c>
      <c r="G270" s="1" t="str">
        <f t="shared" si="22"/>
        <v>防火戸ＦＧ－Ａ（アルミＰＧ）開き（T）</v>
      </c>
      <c r="H270" s="1" t="str">
        <f t="shared" si="24"/>
        <v>L</v>
      </c>
      <c r="I270" s="1" t="str">
        <f t="shared" si="25"/>
        <v/>
      </c>
    </row>
    <row r="271" spans="1:9" x14ac:dyDescent="0.4">
      <c r="A271" s="1" t="s">
        <v>213</v>
      </c>
      <c r="B271" s="1" t="s">
        <v>215</v>
      </c>
      <c r="C271" s="1" t="s">
        <v>15</v>
      </c>
      <c r="D271" s="1" t="str">
        <f t="shared" si="23"/>
        <v>KDDU</v>
      </c>
      <c r="E271" s="1" t="s">
        <v>131</v>
      </c>
      <c r="F271" s="1" t="str">
        <f t="shared" si="21"/>
        <v>上げ下げ（U）</v>
      </c>
      <c r="G271" s="1" t="str">
        <f t="shared" si="22"/>
        <v>防火戸ＦＧ－Ａ（アルミＰＧ）上げ下げ（U）</v>
      </c>
      <c r="H271" s="1" t="str">
        <f t="shared" si="24"/>
        <v>L</v>
      </c>
      <c r="I271" s="1" t="str">
        <f t="shared" si="25"/>
        <v/>
      </c>
    </row>
    <row r="272" spans="1:9" x14ac:dyDescent="0.4">
      <c r="A272" s="1" t="s">
        <v>213</v>
      </c>
      <c r="B272" s="1" t="s">
        <v>215</v>
      </c>
      <c r="C272" s="1" t="s">
        <v>13</v>
      </c>
      <c r="D272" s="1" t="str">
        <f t="shared" si="23"/>
        <v>KDDP</v>
      </c>
      <c r="E272" s="1" t="s">
        <v>131</v>
      </c>
      <c r="F272" s="1" t="str">
        <f t="shared" si="21"/>
        <v>プロジェクト（P）</v>
      </c>
      <c r="G272" s="1" t="str">
        <f t="shared" si="22"/>
        <v>防火戸ＦＧ－Ａ（アルミＰＧ）プロジェクト（P）</v>
      </c>
      <c r="H272" s="1" t="str">
        <f t="shared" si="24"/>
        <v>L</v>
      </c>
      <c r="I272" s="1" t="str">
        <f t="shared" si="25"/>
        <v/>
      </c>
    </row>
    <row r="273" spans="1:9" x14ac:dyDescent="0.4">
      <c r="A273" s="1" t="s">
        <v>298</v>
      </c>
      <c r="B273" s="1" t="s">
        <v>299</v>
      </c>
      <c r="C273" s="1" t="s">
        <v>12</v>
      </c>
      <c r="D273" s="1" t="str">
        <f t="shared" si="23"/>
        <v>KFJH</v>
      </c>
      <c r="E273" s="1" t="s">
        <v>29</v>
      </c>
      <c r="F273" s="1" t="str">
        <f t="shared" si="21"/>
        <v>引違い（H）</v>
      </c>
      <c r="G273" s="1" t="str">
        <f t="shared" si="22"/>
        <v>防火戸ガゼリアＮ  アルミ樹脂複合タイプ引違い（H）</v>
      </c>
      <c r="H273" s="1" t="str">
        <f t="shared" si="24"/>
        <v>S</v>
      </c>
      <c r="I273" s="1" t="str">
        <f t="shared" si="25"/>
        <v/>
      </c>
    </row>
    <row r="274" spans="1:9" x14ac:dyDescent="0.4">
      <c r="A274" s="1" t="s">
        <v>298</v>
      </c>
      <c r="B274" s="1" t="s">
        <v>299</v>
      </c>
      <c r="C274" s="1" t="s">
        <v>44</v>
      </c>
      <c r="D274" s="1" t="str">
        <f t="shared" si="23"/>
        <v>KFJE</v>
      </c>
      <c r="E274" s="1" t="s">
        <v>29</v>
      </c>
      <c r="F274" s="1" t="str">
        <f t="shared" si="21"/>
        <v>引戸（E）</v>
      </c>
      <c r="G274" s="1" t="str">
        <f t="shared" si="22"/>
        <v>防火戸ガゼリアＮ  アルミ樹脂複合タイプ引戸（E）</v>
      </c>
      <c r="H274" s="1" t="str">
        <f t="shared" si="24"/>
        <v>S</v>
      </c>
      <c r="I274" s="1" t="str">
        <f t="shared" si="25"/>
        <v/>
      </c>
    </row>
    <row r="275" spans="1:9" x14ac:dyDescent="0.4">
      <c r="A275" s="1" t="s">
        <v>300</v>
      </c>
      <c r="B275" s="1" t="s">
        <v>301</v>
      </c>
      <c r="C275" s="1" t="s">
        <v>39</v>
      </c>
      <c r="D275" s="1" t="str">
        <f t="shared" si="23"/>
        <v>KBXD</v>
      </c>
      <c r="E275" s="1" t="s">
        <v>131</v>
      </c>
      <c r="F275" s="1" t="str">
        <f t="shared" si="21"/>
        <v>ドア・開き戸（D）</v>
      </c>
      <c r="G275" s="1" t="str">
        <f t="shared" si="22"/>
        <v>防火戸FG-L/開き窓テラスドア・開き戸（D）</v>
      </c>
      <c r="H275" s="1" t="str">
        <f t="shared" si="24"/>
        <v>L</v>
      </c>
      <c r="I275" s="1" t="str">
        <f t="shared" si="25"/>
        <v/>
      </c>
    </row>
    <row r="276" spans="1:9" x14ac:dyDescent="0.4">
      <c r="A276" s="1" t="s">
        <v>302</v>
      </c>
      <c r="B276" s="1" t="s">
        <v>303</v>
      </c>
      <c r="C276" s="1" t="s">
        <v>39</v>
      </c>
      <c r="D276" s="1" t="str">
        <f t="shared" si="23"/>
        <v>KAYD</v>
      </c>
      <c r="E276" s="1" t="s">
        <v>131</v>
      </c>
      <c r="F276" s="1" t="str">
        <f t="shared" si="21"/>
        <v>ドア・開き戸（D）</v>
      </c>
      <c r="G276" s="1" t="str">
        <f t="shared" si="22"/>
        <v>防火戸FG-H/開き窓テラスドア・開き戸（D）</v>
      </c>
      <c r="H276" s="1" t="str">
        <f t="shared" si="24"/>
        <v>L</v>
      </c>
      <c r="I276" s="1" t="str">
        <f t="shared" si="25"/>
        <v/>
      </c>
    </row>
    <row r="277" spans="1:9" x14ac:dyDescent="0.4">
      <c r="A277" s="1" t="s">
        <v>304</v>
      </c>
      <c r="B277" s="1" t="s">
        <v>305</v>
      </c>
      <c r="C277" s="1" t="s">
        <v>39</v>
      </c>
      <c r="D277" s="1" t="str">
        <f t="shared" si="23"/>
        <v>KAJD</v>
      </c>
      <c r="E277" s="1" t="s">
        <v>306</v>
      </c>
      <c r="F277" s="1" t="str">
        <f t="shared" si="21"/>
        <v>ドア・開き戸（D）</v>
      </c>
      <c r="G277" s="1" t="str">
        <f t="shared" si="22"/>
        <v>防火戸FG-F/開き窓テラスドア・開き戸（D）</v>
      </c>
      <c r="H277" s="1" t="str">
        <f t="shared" si="24"/>
        <v>O</v>
      </c>
      <c r="I277" s="1" t="str">
        <f t="shared" si="25"/>
        <v/>
      </c>
    </row>
    <row r="278" spans="1:9" x14ac:dyDescent="0.4">
      <c r="A278" s="1" t="s">
        <v>307</v>
      </c>
      <c r="B278" s="1" t="s">
        <v>308</v>
      </c>
      <c r="C278" s="1" t="s">
        <v>14</v>
      </c>
      <c r="D278" s="1" t="str">
        <f t="shared" si="23"/>
        <v>FGFT</v>
      </c>
      <c r="E278" s="1" t="s">
        <v>306</v>
      </c>
      <c r="F278" s="1" t="str">
        <f t="shared" si="21"/>
        <v>開き（T）</v>
      </c>
      <c r="G278" s="1" t="str">
        <f t="shared" si="22"/>
        <v>防火戸ＦＧ－Ｆ開き（T）</v>
      </c>
      <c r="H278" s="1" t="str">
        <f t="shared" si="24"/>
        <v>O</v>
      </c>
      <c r="I278" s="1" t="str">
        <f t="shared" si="25"/>
        <v/>
      </c>
    </row>
    <row r="279" spans="1:9" x14ac:dyDescent="0.4">
      <c r="A279" s="1" t="s">
        <v>307</v>
      </c>
      <c r="B279" s="1" t="s">
        <v>308</v>
      </c>
      <c r="C279" s="1" t="s">
        <v>11</v>
      </c>
      <c r="D279" s="1" t="str">
        <f t="shared" si="23"/>
        <v>FGFF</v>
      </c>
      <c r="E279" s="1" t="s">
        <v>306</v>
      </c>
      <c r="F279" s="1" t="str">
        <f t="shared" si="21"/>
        <v>FIX（F）</v>
      </c>
      <c r="G279" s="1" t="str">
        <f t="shared" si="22"/>
        <v>防火戸ＦＧ－ＦFIX（F）</v>
      </c>
      <c r="H279" s="1" t="str">
        <f t="shared" si="24"/>
        <v>O</v>
      </c>
      <c r="I279" s="1" t="str">
        <f t="shared" si="25"/>
        <v/>
      </c>
    </row>
    <row r="280" spans="1:9" x14ac:dyDescent="0.4">
      <c r="A280" s="1" t="s">
        <v>307</v>
      </c>
      <c r="B280" s="1" t="s">
        <v>308</v>
      </c>
      <c r="C280" s="1" t="s">
        <v>13</v>
      </c>
      <c r="D280" s="1" t="str">
        <f t="shared" si="23"/>
        <v>FGFP</v>
      </c>
      <c r="E280" s="1" t="s">
        <v>306</v>
      </c>
      <c r="F280" s="1" t="str">
        <f t="shared" si="21"/>
        <v>プロジェクト（P）</v>
      </c>
      <c r="G280" s="1" t="str">
        <f t="shared" si="22"/>
        <v>防火戸ＦＧ－Ｆプロジェクト（P）</v>
      </c>
      <c r="H280" s="1" t="str">
        <f t="shared" si="24"/>
        <v>O</v>
      </c>
      <c r="I280" s="1" t="str">
        <f t="shared" si="25"/>
        <v/>
      </c>
    </row>
    <row r="281" spans="1:9" x14ac:dyDescent="0.4">
      <c r="A281" s="1" t="s">
        <v>309</v>
      </c>
      <c r="B281" s="1" t="s">
        <v>310</v>
      </c>
      <c r="C281" s="1" t="s">
        <v>12</v>
      </c>
      <c r="D281" s="1" t="str">
        <f t="shared" si="23"/>
        <v>WWXH</v>
      </c>
      <c r="E281" s="1" t="s">
        <v>311</v>
      </c>
      <c r="F281" s="1" t="str">
        <f t="shared" si="21"/>
        <v>引違い（H）</v>
      </c>
      <c r="G281" s="1" t="str">
        <f t="shared" si="22"/>
        <v>ワイドウィン引違い（H）</v>
      </c>
      <c r="H281" s="1" t="str">
        <f t="shared" si="24"/>
        <v>I</v>
      </c>
      <c r="I281" s="1" t="str">
        <f t="shared" si="25"/>
        <v/>
      </c>
    </row>
    <row r="282" spans="1:9" x14ac:dyDescent="0.4">
      <c r="A282" s="1" t="s">
        <v>309</v>
      </c>
      <c r="B282" s="1" t="s">
        <v>310</v>
      </c>
      <c r="C282" s="1" t="s">
        <v>11</v>
      </c>
      <c r="D282" s="1" t="str">
        <f t="shared" si="23"/>
        <v>WWXF</v>
      </c>
      <c r="E282" s="1" t="s">
        <v>311</v>
      </c>
      <c r="F282" s="1" t="str">
        <f t="shared" si="21"/>
        <v>FIX（F）</v>
      </c>
      <c r="G282" s="1" t="str">
        <f t="shared" si="22"/>
        <v>ワイドウィンFIX（F）</v>
      </c>
      <c r="H282" s="1" t="str">
        <f t="shared" si="24"/>
        <v>I</v>
      </c>
      <c r="I282" s="1" t="str">
        <f t="shared" si="25"/>
        <v/>
      </c>
    </row>
    <row r="283" spans="1:9" x14ac:dyDescent="0.4">
      <c r="A283" s="1" t="s">
        <v>312</v>
      </c>
      <c r="B283" s="1" t="s">
        <v>313</v>
      </c>
      <c r="C283" s="1" t="s">
        <v>12</v>
      </c>
      <c r="D283" s="1" t="str">
        <f t="shared" si="23"/>
        <v>SBYH</v>
      </c>
      <c r="E283" s="1" t="s">
        <v>311</v>
      </c>
      <c r="F283" s="1" t="str">
        <f t="shared" si="21"/>
        <v>引違い（H）</v>
      </c>
      <c r="G283" s="1" t="str">
        <f t="shared" si="22"/>
        <v>オープンウィン・サーモスⅡ-Hタイプ引違い（H）</v>
      </c>
      <c r="H283" s="1" t="str">
        <f t="shared" si="24"/>
        <v>I</v>
      </c>
      <c r="I283" s="1" t="str">
        <f t="shared" si="25"/>
        <v/>
      </c>
    </row>
    <row r="284" spans="1:9" x14ac:dyDescent="0.4">
      <c r="A284" s="1" t="s">
        <v>312</v>
      </c>
      <c r="B284" s="1" t="s">
        <v>313</v>
      </c>
      <c r="C284" s="1" t="s">
        <v>33</v>
      </c>
      <c r="D284" s="1" t="str">
        <f t="shared" si="23"/>
        <v>SBYW</v>
      </c>
      <c r="E284" s="1" t="s">
        <v>311</v>
      </c>
      <c r="F284" s="1" t="str">
        <f t="shared" si="21"/>
        <v>折り（W）</v>
      </c>
      <c r="G284" s="1" t="str">
        <f t="shared" si="22"/>
        <v>オープンウィン・サーモスⅡ-Hタイプ折り（W）</v>
      </c>
      <c r="H284" s="1" t="str">
        <f t="shared" si="24"/>
        <v>I</v>
      </c>
      <c r="I284" s="1" t="str">
        <f t="shared" si="25"/>
        <v/>
      </c>
    </row>
    <row r="285" spans="1:9" x14ac:dyDescent="0.4">
      <c r="A285" s="1" t="s">
        <v>314</v>
      </c>
      <c r="B285" s="1" t="s">
        <v>315</v>
      </c>
      <c r="C285" s="1" t="s">
        <v>12</v>
      </c>
      <c r="D285" s="1" t="str">
        <f t="shared" si="23"/>
        <v>SBZH</v>
      </c>
      <c r="E285" s="1" t="s">
        <v>311</v>
      </c>
      <c r="F285" s="1" t="str">
        <f t="shared" si="21"/>
        <v>引違い（H）</v>
      </c>
      <c r="G285" s="1" t="str">
        <f t="shared" si="22"/>
        <v>オープンウィン・サーモスLタイプ引違い（H）</v>
      </c>
      <c r="H285" s="1" t="str">
        <f t="shared" si="24"/>
        <v>I</v>
      </c>
      <c r="I285" s="1" t="str">
        <f t="shared" si="25"/>
        <v/>
      </c>
    </row>
    <row r="286" spans="1:9" x14ac:dyDescent="0.4">
      <c r="A286" s="1" t="s">
        <v>314</v>
      </c>
      <c r="B286" s="1" t="s">
        <v>315</v>
      </c>
      <c r="C286" s="1" t="s">
        <v>33</v>
      </c>
      <c r="D286" s="1" t="str">
        <f t="shared" si="23"/>
        <v>SBZW</v>
      </c>
      <c r="E286" s="1" t="s">
        <v>311</v>
      </c>
      <c r="F286" s="1" t="str">
        <f t="shared" si="21"/>
        <v>折り（W）</v>
      </c>
      <c r="G286" s="1" t="str">
        <f t="shared" si="22"/>
        <v>オープンウィン・サーモスLタイプ折り（W）</v>
      </c>
      <c r="H286" s="1" t="str">
        <f t="shared" si="24"/>
        <v>I</v>
      </c>
      <c r="I286" s="1" t="str">
        <f t="shared" si="25"/>
        <v/>
      </c>
    </row>
    <row r="287" spans="1:9" x14ac:dyDescent="0.4">
      <c r="A287" s="1" t="s">
        <v>316</v>
      </c>
      <c r="B287" s="1" t="s">
        <v>317</v>
      </c>
      <c r="C287" s="1" t="s">
        <v>12</v>
      </c>
      <c r="D287" s="1" t="str">
        <f t="shared" si="23"/>
        <v>NRTH</v>
      </c>
      <c r="E287" s="1" t="s">
        <v>311</v>
      </c>
      <c r="F287" s="1" t="str">
        <f t="shared" si="21"/>
        <v>引違い（H）</v>
      </c>
      <c r="G287" s="1" t="str">
        <f t="shared" si="22"/>
        <v>ノンレールサッシ・サーモスⅡ-Hタイプ引違い（H）</v>
      </c>
      <c r="H287" s="1" t="str">
        <f t="shared" si="24"/>
        <v>I</v>
      </c>
      <c r="I287" s="1" t="str">
        <f t="shared" si="25"/>
        <v/>
      </c>
    </row>
    <row r="288" spans="1:9" x14ac:dyDescent="0.4">
      <c r="A288" s="1" t="s">
        <v>318</v>
      </c>
      <c r="B288" s="1" t="s">
        <v>319</v>
      </c>
      <c r="C288" s="1" t="s">
        <v>12</v>
      </c>
      <c r="D288" s="1" t="str">
        <f t="shared" si="23"/>
        <v>NRLH</v>
      </c>
      <c r="E288" s="1" t="s">
        <v>311</v>
      </c>
      <c r="F288" s="1" t="str">
        <f t="shared" si="21"/>
        <v>引違い（H）</v>
      </c>
      <c r="G288" s="1" t="str">
        <f t="shared" si="22"/>
        <v>ノンレールサッシ・サーモスLタイプ引違い（H）</v>
      </c>
      <c r="H288" s="1" t="str">
        <f t="shared" si="24"/>
        <v>I</v>
      </c>
      <c r="I288" s="1" t="str">
        <f t="shared" si="25"/>
        <v/>
      </c>
    </row>
    <row r="289" spans="1:9" x14ac:dyDescent="0.4">
      <c r="A289" s="1" t="s">
        <v>320</v>
      </c>
      <c r="B289" s="1" t="s">
        <v>321</v>
      </c>
      <c r="C289" s="1" t="s">
        <v>12</v>
      </c>
      <c r="D289" s="1" t="str">
        <f t="shared" si="23"/>
        <v>KFFH</v>
      </c>
      <c r="E289" s="1" t="s">
        <v>311</v>
      </c>
      <c r="F289" s="1" t="str">
        <f t="shared" si="21"/>
        <v>引違い（H）</v>
      </c>
      <c r="G289" s="1" t="str">
        <f t="shared" si="22"/>
        <v>ガゼリアＮ  エア・スライド アルミ樹脂複合タイプ引違い（H）</v>
      </c>
      <c r="H289" s="1" t="str">
        <f t="shared" si="24"/>
        <v>I</v>
      </c>
      <c r="I289" s="1" t="str">
        <f t="shared" si="25"/>
        <v/>
      </c>
    </row>
    <row r="290" spans="1:9" x14ac:dyDescent="0.4">
      <c r="A290" s="1" t="s">
        <v>322</v>
      </c>
      <c r="B290" s="1" t="s">
        <v>323</v>
      </c>
      <c r="C290" s="1" t="s">
        <v>12</v>
      </c>
      <c r="D290" s="1" t="str">
        <f t="shared" si="23"/>
        <v>KFGH</v>
      </c>
      <c r="E290" s="1" t="s">
        <v>311</v>
      </c>
      <c r="F290" s="1" t="str">
        <f t="shared" si="21"/>
        <v>引違い（H）</v>
      </c>
      <c r="G290" s="1" t="str">
        <f t="shared" si="22"/>
        <v>ガゼリアＮ  スライド アルミ樹脂複合タイプ引違い（H）</v>
      </c>
      <c r="H290" s="1" t="str">
        <f t="shared" si="24"/>
        <v>I</v>
      </c>
      <c r="I290" s="1" t="str">
        <f t="shared" si="25"/>
        <v/>
      </c>
    </row>
    <row r="291" spans="1:9" x14ac:dyDescent="0.4">
      <c r="A291" s="1" t="s">
        <v>324</v>
      </c>
      <c r="B291" s="1" t="s">
        <v>325</v>
      </c>
      <c r="C291" s="1" t="s">
        <v>12</v>
      </c>
      <c r="D291" s="1" t="str">
        <f t="shared" si="23"/>
        <v>KFKH</v>
      </c>
      <c r="E291" s="1" t="s">
        <v>311</v>
      </c>
      <c r="F291" s="1" t="str">
        <f t="shared" si="21"/>
        <v>引違い（H）</v>
      </c>
      <c r="G291" s="1" t="str">
        <f t="shared" si="22"/>
        <v>ガゼリアＮ エア・スライド アルミタイプ引違い（H）</v>
      </c>
      <c r="H291" s="1" t="str">
        <f t="shared" si="24"/>
        <v>I</v>
      </c>
      <c r="I291" s="1" t="str">
        <f t="shared" si="25"/>
        <v/>
      </c>
    </row>
    <row r="292" spans="1:9" x14ac:dyDescent="0.4">
      <c r="A292" s="1" t="s">
        <v>326</v>
      </c>
      <c r="B292" s="1" t="s">
        <v>327</v>
      </c>
      <c r="C292" s="1" t="s">
        <v>12</v>
      </c>
      <c r="D292" s="1" t="str">
        <f t="shared" si="23"/>
        <v>KFNH</v>
      </c>
      <c r="E292" s="1" t="s">
        <v>311</v>
      </c>
      <c r="F292" s="1" t="str">
        <f t="shared" si="21"/>
        <v>引違い（H）</v>
      </c>
      <c r="G292" s="1" t="str">
        <f t="shared" si="22"/>
        <v>ガゼリアＮ スライド アルミタイプ引違い（H）</v>
      </c>
      <c r="H292" s="1" t="str">
        <f t="shared" si="24"/>
        <v>I</v>
      </c>
      <c r="I292" s="1" t="str">
        <f t="shared" si="25"/>
        <v/>
      </c>
    </row>
    <row r="293" spans="1:9" x14ac:dyDescent="0.4">
      <c r="A293" s="1" t="s">
        <v>320</v>
      </c>
      <c r="B293" s="1" t="s">
        <v>321</v>
      </c>
      <c r="C293" s="1" t="s">
        <v>44</v>
      </c>
      <c r="D293" s="1" t="str">
        <f t="shared" si="23"/>
        <v>KFFE</v>
      </c>
      <c r="E293" s="1" t="s">
        <v>311</v>
      </c>
      <c r="F293" s="1" t="str">
        <f t="shared" si="21"/>
        <v>引戸（E）</v>
      </c>
      <c r="G293" s="1" t="str">
        <f t="shared" si="22"/>
        <v>ガゼリアＮ  エア・スライド アルミ樹脂複合タイプ引戸（E）</v>
      </c>
      <c r="H293" s="1" t="str">
        <f t="shared" si="24"/>
        <v>I</v>
      </c>
      <c r="I293" s="1" t="str">
        <f t="shared" si="25"/>
        <v/>
      </c>
    </row>
    <row r="294" spans="1:9" x14ac:dyDescent="0.4">
      <c r="A294" s="1" t="s">
        <v>322</v>
      </c>
      <c r="B294" s="1" t="s">
        <v>323</v>
      </c>
      <c r="C294" s="1" t="s">
        <v>44</v>
      </c>
      <c r="D294" s="1" t="str">
        <f t="shared" si="23"/>
        <v>KFGE</v>
      </c>
      <c r="E294" s="1" t="s">
        <v>311</v>
      </c>
      <c r="F294" s="1" t="str">
        <f t="shared" si="21"/>
        <v>引戸（E）</v>
      </c>
      <c r="G294" s="1" t="str">
        <f t="shared" si="22"/>
        <v>ガゼリアＮ  スライド アルミ樹脂複合タイプ引戸（E）</v>
      </c>
      <c r="H294" s="1" t="str">
        <f t="shared" si="24"/>
        <v>I</v>
      </c>
      <c r="I294" s="1" t="str">
        <f t="shared" si="25"/>
        <v/>
      </c>
    </row>
    <row r="295" spans="1:9" x14ac:dyDescent="0.4">
      <c r="A295" s="1" t="s">
        <v>328</v>
      </c>
      <c r="B295" s="1" t="s">
        <v>329</v>
      </c>
      <c r="C295" s="1" t="s">
        <v>12</v>
      </c>
      <c r="D295" s="1" t="str">
        <f t="shared" si="23"/>
        <v>KBLH</v>
      </c>
      <c r="E295" s="1" t="s">
        <v>311</v>
      </c>
      <c r="F295" s="1" t="str">
        <f t="shared" si="21"/>
        <v>引違い（H）</v>
      </c>
      <c r="G295" s="1" t="str">
        <f t="shared" si="22"/>
        <v>断熱土間引戸（一枚ガラス）引違い（H）</v>
      </c>
      <c r="H295" s="1" t="str">
        <f t="shared" si="24"/>
        <v>I</v>
      </c>
      <c r="I295" s="1" t="str">
        <f t="shared" si="25"/>
        <v/>
      </c>
    </row>
    <row r="296" spans="1:9" x14ac:dyDescent="0.4">
      <c r="A296" s="1" t="s">
        <v>330</v>
      </c>
      <c r="B296" s="1" t="s">
        <v>331</v>
      </c>
      <c r="C296" s="1" t="s">
        <v>12</v>
      </c>
      <c r="D296" s="1" t="str">
        <f t="shared" si="23"/>
        <v>KCWH</v>
      </c>
      <c r="E296" s="1" t="s">
        <v>311</v>
      </c>
      <c r="F296" s="1" t="str">
        <f t="shared" si="21"/>
        <v>引違い（H）</v>
      </c>
      <c r="G296" s="1" t="str">
        <f t="shared" si="22"/>
        <v>断熱土間引戸（中桟付上下ガラス）引違い（H）</v>
      </c>
      <c r="H296" s="1" t="str">
        <f t="shared" si="24"/>
        <v>I</v>
      </c>
      <c r="I296" s="1" t="str">
        <f t="shared" si="25"/>
        <v/>
      </c>
    </row>
    <row r="297" spans="1:9" x14ac:dyDescent="0.4">
      <c r="A297" s="1" t="s">
        <v>332</v>
      </c>
      <c r="B297" s="1" t="s">
        <v>333</v>
      </c>
      <c r="C297" s="1" t="s">
        <v>44</v>
      </c>
      <c r="D297" s="1" t="str">
        <f t="shared" si="23"/>
        <v>KBME</v>
      </c>
      <c r="E297" s="1" t="s">
        <v>311</v>
      </c>
      <c r="F297" s="1" t="str">
        <f t="shared" si="21"/>
        <v>引戸（E）</v>
      </c>
      <c r="G297" s="1" t="str">
        <f t="shared" si="22"/>
        <v>断熱土間引戸（中桟腰パネル付）引戸（E）</v>
      </c>
      <c r="H297" s="1" t="str">
        <f t="shared" si="24"/>
        <v>I</v>
      </c>
      <c r="I297" s="1" t="str">
        <f t="shared" si="25"/>
        <v/>
      </c>
    </row>
    <row r="298" spans="1:9" x14ac:dyDescent="0.4">
      <c r="A298" s="1" t="s">
        <v>330</v>
      </c>
      <c r="B298" s="1" t="s">
        <v>331</v>
      </c>
      <c r="C298" s="1" t="s">
        <v>44</v>
      </c>
      <c r="D298" s="1" t="str">
        <f t="shared" si="23"/>
        <v>KCWE</v>
      </c>
      <c r="E298" s="1" t="s">
        <v>311</v>
      </c>
      <c r="F298" s="1" t="str">
        <f t="shared" si="21"/>
        <v>引戸（E）</v>
      </c>
      <c r="G298" s="1" t="str">
        <f t="shared" si="22"/>
        <v>断熱土間引戸（中桟付上下ガラス）引戸（E）</v>
      </c>
      <c r="H298" s="1" t="str">
        <f t="shared" si="24"/>
        <v>I</v>
      </c>
      <c r="I298" s="1" t="str">
        <f t="shared" si="25"/>
        <v/>
      </c>
    </row>
    <row r="299" spans="1:9" x14ac:dyDescent="0.4">
      <c r="A299" s="1" t="s">
        <v>330</v>
      </c>
      <c r="B299" s="1" t="s">
        <v>334</v>
      </c>
      <c r="C299" s="1" t="s">
        <v>44</v>
      </c>
      <c r="D299" s="1" t="str">
        <f t="shared" si="23"/>
        <v>KCWE</v>
      </c>
      <c r="E299" s="1" t="s">
        <v>311</v>
      </c>
      <c r="F299" s="1" t="str">
        <f t="shared" si="21"/>
        <v>引戸（E）</v>
      </c>
      <c r="G299" s="1" t="str">
        <f t="shared" si="22"/>
        <v>断熱土間引戸（中桟付上下ガラス）引戸（E）</v>
      </c>
      <c r="H299" s="1" t="str">
        <f t="shared" si="24"/>
        <v>I</v>
      </c>
      <c r="I299" s="1" t="str">
        <f t="shared" si="25"/>
        <v/>
      </c>
    </row>
    <row r="300" spans="1:9" x14ac:dyDescent="0.4">
      <c r="A300" s="1" t="s">
        <v>328</v>
      </c>
      <c r="B300" s="1" t="s">
        <v>329</v>
      </c>
      <c r="C300" s="1" t="s">
        <v>44</v>
      </c>
      <c r="D300" s="1" t="str">
        <f t="shared" si="23"/>
        <v>KBLE</v>
      </c>
      <c r="E300" s="1" t="s">
        <v>311</v>
      </c>
      <c r="F300" s="1" t="str">
        <f t="shared" si="21"/>
        <v>引戸（E）</v>
      </c>
      <c r="G300" s="1" t="str">
        <f t="shared" si="22"/>
        <v>断熱土間引戸（一枚ガラス）引戸（E）</v>
      </c>
      <c r="H300" s="1" t="str">
        <f t="shared" si="24"/>
        <v>I</v>
      </c>
      <c r="I300" s="1" t="str">
        <f t="shared" si="25"/>
        <v/>
      </c>
    </row>
    <row r="301" spans="1:9" x14ac:dyDescent="0.4">
      <c r="A301" s="1" t="s">
        <v>332</v>
      </c>
      <c r="B301" s="1" t="s">
        <v>333</v>
      </c>
      <c r="C301" s="1" t="s">
        <v>44</v>
      </c>
      <c r="D301" s="1" t="str">
        <f t="shared" si="23"/>
        <v>KBME</v>
      </c>
      <c r="E301" s="1" t="s">
        <v>311</v>
      </c>
      <c r="F301" s="1" t="str">
        <f t="shared" si="21"/>
        <v>引戸（E）</v>
      </c>
      <c r="G301" s="1" t="str">
        <f t="shared" si="22"/>
        <v>断熱土間引戸（中桟腰パネル付）引戸（E）</v>
      </c>
      <c r="H301" s="1" t="str">
        <f t="shared" si="24"/>
        <v>I</v>
      </c>
      <c r="I301" s="1" t="str">
        <f t="shared" si="25"/>
        <v/>
      </c>
    </row>
    <row r="302" spans="1:9" x14ac:dyDescent="0.4">
      <c r="A302" s="1" t="s">
        <v>330</v>
      </c>
      <c r="B302" s="1" t="s">
        <v>331</v>
      </c>
      <c r="C302" s="1" t="s">
        <v>44</v>
      </c>
      <c r="D302" s="1" t="str">
        <f t="shared" si="23"/>
        <v>KCWE</v>
      </c>
      <c r="E302" s="1" t="s">
        <v>311</v>
      </c>
      <c r="F302" s="1" t="str">
        <f t="shared" si="21"/>
        <v>引戸（E）</v>
      </c>
      <c r="G302" s="1" t="str">
        <f t="shared" si="22"/>
        <v>断熱土間引戸（中桟付上下ガラス）引戸（E）</v>
      </c>
      <c r="H302" s="1" t="str">
        <f t="shared" si="24"/>
        <v>I</v>
      </c>
      <c r="I302" s="1" t="str">
        <f t="shared" si="25"/>
        <v/>
      </c>
    </row>
    <row r="303" spans="1:9" x14ac:dyDescent="0.4">
      <c r="A303" s="1" t="s">
        <v>330</v>
      </c>
      <c r="B303" s="1" t="s">
        <v>334</v>
      </c>
      <c r="C303" s="1" t="s">
        <v>44</v>
      </c>
      <c r="D303" s="1" t="str">
        <f t="shared" si="23"/>
        <v>KCWE</v>
      </c>
      <c r="E303" s="1" t="s">
        <v>311</v>
      </c>
      <c r="F303" s="1" t="str">
        <f t="shared" si="21"/>
        <v>引戸（E）</v>
      </c>
      <c r="G303" s="1" t="str">
        <f t="shared" si="22"/>
        <v>断熱土間引戸（中桟付上下ガラス）引戸（E）</v>
      </c>
      <c r="H303" s="1" t="str">
        <f t="shared" si="24"/>
        <v>I</v>
      </c>
      <c r="I303" s="1" t="str">
        <f t="shared" si="25"/>
        <v/>
      </c>
    </row>
    <row r="304" spans="1:9" x14ac:dyDescent="0.4">
      <c r="A304" s="1" t="s">
        <v>328</v>
      </c>
      <c r="B304" s="1" t="s">
        <v>329</v>
      </c>
      <c r="C304" s="1" t="s">
        <v>44</v>
      </c>
      <c r="D304" s="1" t="str">
        <f t="shared" si="23"/>
        <v>KBLE</v>
      </c>
      <c r="E304" s="1" t="s">
        <v>311</v>
      </c>
      <c r="F304" s="1" t="str">
        <f t="shared" si="21"/>
        <v>引戸（E）</v>
      </c>
      <c r="G304" s="1" t="str">
        <f t="shared" si="22"/>
        <v>断熱土間引戸（一枚ガラス）引戸（E）</v>
      </c>
      <c r="H304" s="1" t="str">
        <f t="shared" si="24"/>
        <v>I</v>
      </c>
      <c r="I304" s="1" t="str">
        <f t="shared" si="25"/>
        <v/>
      </c>
    </row>
    <row r="305" spans="1:9" x14ac:dyDescent="0.4">
      <c r="A305" s="6" t="s">
        <v>335</v>
      </c>
      <c r="B305" s="6" t="s">
        <v>336</v>
      </c>
      <c r="C305" s="6" t="s">
        <v>12</v>
      </c>
      <c r="D305" s="1" t="str">
        <f t="shared" si="23"/>
        <v>KHGH</v>
      </c>
      <c r="E305" s="6" t="s">
        <v>337</v>
      </c>
      <c r="F305" s="6" t="str">
        <f t="shared" si="21"/>
        <v>引違い（H）</v>
      </c>
      <c r="G305" s="6" t="str">
        <f>B305&amp;F305</f>
        <v>ＴＷコーディネート（トリプルガラス）引違い窓、片引き窓、引分け窓引違い（H）</v>
      </c>
      <c r="H305" s="6" t="str">
        <f>LEFT(E305,1)</f>
        <v>E</v>
      </c>
      <c r="I305" s="6" t="str">
        <f>IF(RIGHT(E305,1)=H305,"",RIGHT(E305,1))</f>
        <v>Z</v>
      </c>
    </row>
    <row r="306" spans="1:9" x14ac:dyDescent="0.4">
      <c r="A306" s="1" t="s">
        <v>338</v>
      </c>
      <c r="B306" s="1" t="s">
        <v>339</v>
      </c>
      <c r="C306" s="1" t="s">
        <v>12</v>
      </c>
      <c r="D306" s="1" t="str">
        <f t="shared" si="23"/>
        <v>KHHH</v>
      </c>
      <c r="E306" s="1" t="s">
        <v>73</v>
      </c>
      <c r="F306" s="1" t="str">
        <f t="shared" si="21"/>
        <v>引違い（H）</v>
      </c>
      <c r="G306" s="1" t="str">
        <f>B306&amp;F306</f>
        <v>ＴＷコーディネート（複層ガラス）引違い窓、片引き窓、引分け窓引違い（H）</v>
      </c>
      <c r="H306" s="1" t="str">
        <f>LEFT(E306,1)</f>
        <v>G</v>
      </c>
      <c r="I306" s="1" t="str">
        <f>IF(RIGHT(E306,1)=H306,"",RIGHT(E306,1))</f>
        <v/>
      </c>
    </row>
    <row r="307" spans="1:9" x14ac:dyDescent="0.4">
      <c r="A307" s="1" t="s">
        <v>340</v>
      </c>
      <c r="B307" s="1" t="s">
        <v>341</v>
      </c>
      <c r="C307" s="1" t="s">
        <v>11</v>
      </c>
      <c r="D307" s="1" t="str">
        <f t="shared" si="23"/>
        <v>KHFF</v>
      </c>
      <c r="E307" s="1" t="s">
        <v>14</v>
      </c>
      <c r="F307" s="1" t="str">
        <f t="shared" si="21"/>
        <v>FIX（F）</v>
      </c>
      <c r="G307" s="1" t="str">
        <f t="shared" ref="G307:G366" si="26">B307&amp;F307</f>
        <v>ＴＷ防火戸（トリプルガラス）ＦＩＸ窓FIX（F）</v>
      </c>
      <c r="H307" s="1" t="str">
        <f t="shared" ref="H307:H370" si="27">LEFT(E307,1)</f>
        <v>T</v>
      </c>
      <c r="I307" s="1" t="str">
        <f t="shared" ref="I307:I370" si="28">IF(RIGHT(E307,1)=H307,"",RIGHT(E307,1))</f>
        <v/>
      </c>
    </row>
    <row r="308" spans="1:9" x14ac:dyDescent="0.4">
      <c r="A308" s="1" t="s">
        <v>283</v>
      </c>
      <c r="B308" s="1" t="s">
        <v>342</v>
      </c>
      <c r="C308" s="1" t="s">
        <v>12</v>
      </c>
      <c r="D308" s="1" t="str">
        <f t="shared" si="23"/>
        <v>KDMH</v>
      </c>
      <c r="E308" s="1" t="s">
        <v>46</v>
      </c>
      <c r="F308" s="1" t="str">
        <f t="shared" si="21"/>
        <v>引違い（H）</v>
      </c>
      <c r="G308" s="1" t="str">
        <f t="shared" si="26"/>
        <v>ＴＷ防火戸（トリプルガラス）シャッター付引違い窓引違い（H）</v>
      </c>
      <c r="H308" s="1" t="str">
        <f t="shared" si="27"/>
        <v>R</v>
      </c>
      <c r="I308" s="1" t="str">
        <f t="shared" si="28"/>
        <v>E</v>
      </c>
    </row>
    <row r="309" spans="1:9" x14ac:dyDescent="0.4">
      <c r="A309" s="1" t="s">
        <v>340</v>
      </c>
      <c r="B309" s="1" t="s">
        <v>343</v>
      </c>
      <c r="C309" s="1" t="s">
        <v>14</v>
      </c>
      <c r="D309" s="1" t="str">
        <f t="shared" si="23"/>
        <v>KHFT</v>
      </c>
      <c r="E309" s="1" t="s">
        <v>14</v>
      </c>
      <c r="F309" s="1" t="str">
        <f t="shared" si="21"/>
        <v>開き（T）</v>
      </c>
      <c r="G309" s="1" t="str">
        <f t="shared" si="26"/>
        <v>ＴＷ防火戸（トリプルガラス）縦すべり出し窓グレモン開き（T）</v>
      </c>
      <c r="H309" s="1" t="str">
        <f t="shared" si="27"/>
        <v>T</v>
      </c>
      <c r="I309" s="1" t="str">
        <f t="shared" si="28"/>
        <v/>
      </c>
    </row>
    <row r="310" spans="1:9" x14ac:dyDescent="0.4">
      <c r="A310" s="1" t="s">
        <v>340</v>
      </c>
      <c r="B310" s="1" t="s">
        <v>344</v>
      </c>
      <c r="C310" s="1" t="s">
        <v>13</v>
      </c>
      <c r="D310" s="1" t="str">
        <f t="shared" si="23"/>
        <v>KHFP</v>
      </c>
      <c r="E310" s="1" t="s">
        <v>14</v>
      </c>
      <c r="F310" s="1" t="str">
        <f t="shared" si="21"/>
        <v>プロジェクト（P）</v>
      </c>
      <c r="G310" s="1" t="str">
        <f t="shared" si="26"/>
        <v>ＴＷ防火戸（トリプルガラス）横すべり出し窓グレモンプロジェクト（P）</v>
      </c>
      <c r="H310" s="1" t="str">
        <f t="shared" si="27"/>
        <v>T</v>
      </c>
      <c r="I310" s="1" t="str">
        <f t="shared" si="28"/>
        <v/>
      </c>
    </row>
    <row r="311" spans="1:9" x14ac:dyDescent="0.4">
      <c r="A311" s="1" t="s">
        <v>285</v>
      </c>
      <c r="B311" s="1" t="s">
        <v>345</v>
      </c>
      <c r="C311" s="1" t="s">
        <v>12</v>
      </c>
      <c r="D311" s="1" t="str">
        <f t="shared" si="23"/>
        <v>KDYH</v>
      </c>
      <c r="E311" s="1" t="s">
        <v>73</v>
      </c>
      <c r="F311" s="1" t="str">
        <f t="shared" si="21"/>
        <v>引違い（H）</v>
      </c>
      <c r="G311" s="1" t="str">
        <f t="shared" si="26"/>
        <v>ＴＷ防火戸（複層ガラス）シャッター付引違い窓引違い（H）</v>
      </c>
      <c r="H311" s="1" t="str">
        <f t="shared" si="27"/>
        <v>G</v>
      </c>
      <c r="I311" s="1" t="str">
        <f t="shared" si="28"/>
        <v/>
      </c>
    </row>
    <row r="312" spans="1:9" x14ac:dyDescent="0.4">
      <c r="A312" s="1" t="s">
        <v>346</v>
      </c>
      <c r="B312" s="1" t="s">
        <v>347</v>
      </c>
      <c r="C312" s="1" t="s">
        <v>12</v>
      </c>
      <c r="D312" s="1" t="str">
        <f t="shared" si="23"/>
        <v>KJJH</v>
      </c>
      <c r="E312" s="1" t="s">
        <v>337</v>
      </c>
      <c r="F312" s="1" t="str">
        <f t="shared" si="21"/>
        <v>引違い（H）</v>
      </c>
      <c r="G312" s="1" t="str">
        <f t="shared" si="26"/>
        <v>ＴＷ防火戸コーディネート（トリプルガラス）シャッター付引違い窓引違い（H）</v>
      </c>
      <c r="H312" s="1" t="str">
        <f t="shared" si="27"/>
        <v>E</v>
      </c>
      <c r="I312" s="1" t="str">
        <f t="shared" si="28"/>
        <v>Z</v>
      </c>
    </row>
    <row r="313" spans="1:9" x14ac:dyDescent="0.4">
      <c r="A313" s="1" t="s">
        <v>348</v>
      </c>
      <c r="B313" s="1" t="s">
        <v>349</v>
      </c>
      <c r="C313" s="1" t="s">
        <v>12</v>
      </c>
      <c r="D313" s="1" t="str">
        <f t="shared" si="23"/>
        <v>KJKH</v>
      </c>
      <c r="E313" s="1" t="s">
        <v>73</v>
      </c>
      <c r="F313" s="1" t="str">
        <f t="shared" si="21"/>
        <v>引違い（H）</v>
      </c>
      <c r="G313" s="1" t="str">
        <f t="shared" si="26"/>
        <v>ＴＷ防火戸コーディネート（複層ガラス）シャッター付引違い窓引違い（H）</v>
      </c>
      <c r="H313" s="1" t="str">
        <f t="shared" si="27"/>
        <v>G</v>
      </c>
      <c r="I313" s="1" t="str">
        <f t="shared" si="28"/>
        <v/>
      </c>
    </row>
    <row r="314" spans="1:9" x14ac:dyDescent="0.4">
      <c r="A314" s="1" t="s">
        <v>350</v>
      </c>
      <c r="B314" s="1" t="s">
        <v>351</v>
      </c>
      <c r="C314" s="1" t="s">
        <v>12</v>
      </c>
      <c r="D314" s="1" t="str">
        <f t="shared" si="23"/>
        <v>KHJH</v>
      </c>
      <c r="E314" s="1" t="s">
        <v>22</v>
      </c>
      <c r="F314" s="1" t="str">
        <f t="shared" si="21"/>
        <v>引違い（H）</v>
      </c>
      <c r="G314" s="1" t="str">
        <f t="shared" si="26"/>
        <v>ＴＷ防火戸コーディネート（複層ガラス）引違い窓、片引き窓、引分け窓引違い（H）</v>
      </c>
      <c r="H314" s="1" t="str">
        <f t="shared" si="27"/>
        <v>K</v>
      </c>
      <c r="I314" s="1" t="str">
        <f t="shared" si="28"/>
        <v/>
      </c>
    </row>
    <row r="315" spans="1:9" x14ac:dyDescent="0.4">
      <c r="A315" s="1" t="s">
        <v>352</v>
      </c>
      <c r="B315" s="1" t="s">
        <v>353</v>
      </c>
      <c r="C315" s="1" t="s">
        <v>12</v>
      </c>
      <c r="D315" s="1" t="str">
        <f t="shared" si="23"/>
        <v>RIWH</v>
      </c>
      <c r="E315" s="1" t="s">
        <v>11</v>
      </c>
      <c r="F315" s="1" t="str">
        <f t="shared" si="21"/>
        <v>引違い（H）</v>
      </c>
      <c r="G315" s="1" t="str">
        <f t="shared" si="26"/>
        <v>リプラス専用枠(23年4月発売)（アルミスペーサー）引違い（H）</v>
      </c>
      <c r="H315" s="1" t="str">
        <f t="shared" si="27"/>
        <v>F</v>
      </c>
      <c r="I315" s="1" t="str">
        <f t="shared" si="28"/>
        <v/>
      </c>
    </row>
    <row r="316" spans="1:9" x14ac:dyDescent="0.4">
      <c r="A316" s="1" t="s">
        <v>352</v>
      </c>
      <c r="B316" s="1" t="s">
        <v>353</v>
      </c>
      <c r="C316" s="1" t="s">
        <v>14</v>
      </c>
      <c r="D316" s="1" t="str">
        <f t="shared" si="23"/>
        <v>RIWT</v>
      </c>
      <c r="E316" s="1" t="s">
        <v>11</v>
      </c>
      <c r="F316" s="1" t="str">
        <f t="shared" si="21"/>
        <v>開き（T）</v>
      </c>
      <c r="G316" s="1" t="str">
        <f t="shared" si="26"/>
        <v>リプラス専用枠(23年4月発売)（アルミスペーサー）開き（T）</v>
      </c>
      <c r="H316" s="1" t="str">
        <f t="shared" si="27"/>
        <v>F</v>
      </c>
      <c r="I316" s="1" t="str">
        <f t="shared" si="28"/>
        <v/>
      </c>
    </row>
    <row r="317" spans="1:9" x14ac:dyDescent="0.4">
      <c r="A317" s="1" t="s">
        <v>352</v>
      </c>
      <c r="B317" s="1" t="s">
        <v>353</v>
      </c>
      <c r="C317" s="1" t="s">
        <v>11</v>
      </c>
      <c r="D317" s="1" t="str">
        <f t="shared" si="23"/>
        <v>RIWF</v>
      </c>
      <c r="E317" s="1" t="s">
        <v>11</v>
      </c>
      <c r="F317" s="1" t="str">
        <f t="shared" si="21"/>
        <v>FIX（F）</v>
      </c>
      <c r="G317" s="1" t="str">
        <f t="shared" si="26"/>
        <v>リプラス専用枠(23年4月発売)（アルミスペーサー）FIX（F）</v>
      </c>
      <c r="H317" s="1" t="str">
        <f t="shared" si="27"/>
        <v>F</v>
      </c>
      <c r="I317" s="1" t="str">
        <f t="shared" si="28"/>
        <v/>
      </c>
    </row>
    <row r="318" spans="1:9" x14ac:dyDescent="0.4">
      <c r="A318" s="1" t="s">
        <v>354</v>
      </c>
      <c r="B318" s="1" t="s">
        <v>355</v>
      </c>
      <c r="C318" s="1" t="s">
        <v>12</v>
      </c>
      <c r="D318" s="1" t="str">
        <f t="shared" si="23"/>
        <v>RIXH</v>
      </c>
      <c r="E318" s="1" t="s">
        <v>11</v>
      </c>
      <c r="F318" s="1" t="str">
        <f t="shared" si="21"/>
        <v>引違い（H）</v>
      </c>
      <c r="G318" s="1" t="str">
        <f t="shared" si="26"/>
        <v>リプラス専用枠(23年4月発売)（樹脂スペーサー）引違い（H）</v>
      </c>
      <c r="H318" s="1" t="str">
        <f t="shared" si="27"/>
        <v>F</v>
      </c>
      <c r="I318" s="1" t="str">
        <f t="shared" si="28"/>
        <v/>
      </c>
    </row>
    <row r="319" spans="1:9" x14ac:dyDescent="0.4">
      <c r="A319" s="1" t="s">
        <v>354</v>
      </c>
      <c r="B319" s="1" t="s">
        <v>355</v>
      </c>
      <c r="C319" s="1" t="s">
        <v>14</v>
      </c>
      <c r="D319" s="1" t="str">
        <f t="shared" si="23"/>
        <v>RIXT</v>
      </c>
      <c r="E319" s="1" t="s">
        <v>11</v>
      </c>
      <c r="F319" s="1" t="str">
        <f t="shared" si="21"/>
        <v>開き（T）</v>
      </c>
      <c r="G319" s="1" t="str">
        <f t="shared" si="26"/>
        <v>リプラス専用枠(23年4月発売)（樹脂スペーサー）開き（T）</v>
      </c>
      <c r="H319" s="1" t="str">
        <f t="shared" si="27"/>
        <v>F</v>
      </c>
      <c r="I319" s="1" t="str">
        <f t="shared" si="28"/>
        <v/>
      </c>
    </row>
    <row r="320" spans="1:9" x14ac:dyDescent="0.4">
      <c r="A320" s="1" t="s">
        <v>354</v>
      </c>
      <c r="B320" s="1" t="s">
        <v>355</v>
      </c>
      <c r="C320" s="1" t="s">
        <v>11</v>
      </c>
      <c r="D320" s="1" t="str">
        <f t="shared" si="23"/>
        <v>RIXF</v>
      </c>
      <c r="E320" s="1" t="s">
        <v>11</v>
      </c>
      <c r="F320" s="1" t="str">
        <f t="shared" si="21"/>
        <v>FIX（F）</v>
      </c>
      <c r="G320" s="1" t="str">
        <f t="shared" si="26"/>
        <v>リプラス専用枠(23年4月発売)（樹脂スペーサー）FIX（F）</v>
      </c>
      <c r="H320" s="1" t="str">
        <f t="shared" si="27"/>
        <v>F</v>
      </c>
      <c r="I320" s="1" t="str">
        <f t="shared" si="28"/>
        <v/>
      </c>
    </row>
    <row r="321" spans="1:9" x14ac:dyDescent="0.4">
      <c r="A321" s="1" t="s">
        <v>356</v>
      </c>
      <c r="B321" s="1" t="s">
        <v>357</v>
      </c>
      <c r="C321" s="1" t="s">
        <v>12</v>
      </c>
      <c r="D321" s="1" t="str">
        <f t="shared" si="23"/>
        <v>EFRH</v>
      </c>
      <c r="E321" s="1" t="s">
        <v>275</v>
      </c>
      <c r="F321" s="1" t="str">
        <f t="shared" si="21"/>
        <v>引違い（H）</v>
      </c>
      <c r="G321" s="1" t="str">
        <f t="shared" si="26"/>
        <v>リフレム樹脂窓用カバーモール＋EW forDesign引違い（H）</v>
      </c>
      <c r="H321" s="1" t="str">
        <f t="shared" si="27"/>
        <v>C</v>
      </c>
      <c r="I321" s="1" t="str">
        <f t="shared" si="28"/>
        <v/>
      </c>
    </row>
    <row r="322" spans="1:9" x14ac:dyDescent="0.4">
      <c r="A322" s="1" t="s">
        <v>356</v>
      </c>
      <c r="B322" s="1" t="s">
        <v>357</v>
      </c>
      <c r="C322" s="1" t="s">
        <v>14</v>
      </c>
      <c r="D322" s="1" t="str">
        <f t="shared" si="23"/>
        <v>EFRT</v>
      </c>
      <c r="E322" s="1" t="s">
        <v>263</v>
      </c>
      <c r="F322" s="1" t="str">
        <f t="shared" si="21"/>
        <v>開き（T）</v>
      </c>
      <c r="G322" s="1" t="str">
        <f t="shared" si="26"/>
        <v>リフレム樹脂窓用カバーモール＋EW forDesign開き（T）</v>
      </c>
      <c r="H322" s="1" t="str">
        <f t="shared" si="27"/>
        <v>A</v>
      </c>
      <c r="I322" s="1" t="str">
        <f t="shared" si="28"/>
        <v>B</v>
      </c>
    </row>
    <row r="323" spans="1:9" x14ac:dyDescent="0.4">
      <c r="A323" s="1" t="s">
        <v>356</v>
      </c>
      <c r="B323" s="1" t="s">
        <v>357</v>
      </c>
      <c r="C323" s="1" t="s">
        <v>11</v>
      </c>
      <c r="D323" s="1" t="str">
        <f t="shared" si="23"/>
        <v>EFRF</v>
      </c>
      <c r="E323" s="1" t="s">
        <v>263</v>
      </c>
      <c r="F323" s="1" t="str">
        <f t="shared" si="21"/>
        <v>FIX（F）</v>
      </c>
      <c r="G323" s="1" t="str">
        <f t="shared" si="26"/>
        <v>リフレム樹脂窓用カバーモール＋EW forDesignFIX（F）</v>
      </c>
      <c r="H323" s="1" t="str">
        <f t="shared" si="27"/>
        <v>A</v>
      </c>
      <c r="I323" s="1" t="str">
        <f t="shared" si="28"/>
        <v>B</v>
      </c>
    </row>
    <row r="324" spans="1:9" x14ac:dyDescent="0.4">
      <c r="A324" s="1" t="s">
        <v>356</v>
      </c>
      <c r="B324" s="1" t="s">
        <v>357</v>
      </c>
      <c r="C324" s="1" t="s">
        <v>13</v>
      </c>
      <c r="D324" s="1" t="str">
        <f t="shared" si="23"/>
        <v>EFRP</v>
      </c>
      <c r="E324" s="1" t="s">
        <v>263</v>
      </c>
      <c r="F324" s="1" t="str">
        <f t="shared" si="21"/>
        <v>プロジェクト（P）</v>
      </c>
      <c r="G324" s="1" t="str">
        <f t="shared" si="26"/>
        <v>リフレム樹脂窓用カバーモール＋EW forDesignプロジェクト（P）</v>
      </c>
      <c r="H324" s="1" t="str">
        <f t="shared" si="27"/>
        <v>A</v>
      </c>
      <c r="I324" s="1" t="str">
        <f t="shared" si="28"/>
        <v>B</v>
      </c>
    </row>
    <row r="325" spans="1:9" x14ac:dyDescent="0.4">
      <c r="A325" s="1" t="s">
        <v>358</v>
      </c>
      <c r="B325" s="1" t="s">
        <v>359</v>
      </c>
      <c r="C325" s="1" t="s">
        <v>12</v>
      </c>
      <c r="D325" s="1" t="str">
        <f t="shared" si="23"/>
        <v>EPRH</v>
      </c>
      <c r="E325" s="1" t="s">
        <v>11</v>
      </c>
      <c r="F325" s="1" t="str">
        <f t="shared" si="21"/>
        <v>引違い（H）</v>
      </c>
      <c r="G325" s="1" t="str">
        <f t="shared" si="26"/>
        <v>リフレム樹脂窓用カバーモール＋EW/EW for Design（PG）（スペーサー材質問わず）引違い（H）</v>
      </c>
      <c r="H325" s="1" t="str">
        <f t="shared" si="27"/>
        <v>F</v>
      </c>
      <c r="I325" s="1" t="str">
        <f t="shared" si="28"/>
        <v/>
      </c>
    </row>
    <row r="326" spans="1:9" x14ac:dyDescent="0.4">
      <c r="A326" s="1" t="s">
        <v>358</v>
      </c>
      <c r="B326" s="1" t="s">
        <v>359</v>
      </c>
      <c r="C326" s="1" t="s">
        <v>14</v>
      </c>
      <c r="D326" s="1" t="str">
        <f t="shared" si="23"/>
        <v>EPRT</v>
      </c>
      <c r="E326" s="1" t="s">
        <v>11</v>
      </c>
      <c r="F326" s="1" t="str">
        <f t="shared" si="21"/>
        <v>開き（T）</v>
      </c>
      <c r="G326" s="1" t="str">
        <f t="shared" si="26"/>
        <v>リフレム樹脂窓用カバーモール＋EW/EW for Design（PG）（スペーサー材質問わず）開き（T）</v>
      </c>
      <c r="H326" s="1" t="str">
        <f t="shared" si="27"/>
        <v>F</v>
      </c>
      <c r="I326" s="1" t="str">
        <f t="shared" si="28"/>
        <v/>
      </c>
    </row>
    <row r="327" spans="1:9" x14ac:dyDescent="0.4">
      <c r="A327" s="1" t="s">
        <v>358</v>
      </c>
      <c r="B327" s="1" t="s">
        <v>359</v>
      </c>
      <c r="C327" s="1" t="s">
        <v>11</v>
      </c>
      <c r="D327" s="1" t="str">
        <f t="shared" si="23"/>
        <v>EPRF</v>
      </c>
      <c r="E327" s="1" t="s">
        <v>11</v>
      </c>
      <c r="F327" s="1" t="str">
        <f t="shared" si="21"/>
        <v>FIX（F）</v>
      </c>
      <c r="G327" s="1" t="str">
        <f t="shared" si="26"/>
        <v>リフレム樹脂窓用カバーモール＋EW/EW for Design（PG）（スペーサー材質問わず）FIX（F）</v>
      </c>
      <c r="H327" s="1" t="str">
        <f t="shared" si="27"/>
        <v>F</v>
      </c>
      <c r="I327" s="1" t="str">
        <f t="shared" si="28"/>
        <v/>
      </c>
    </row>
    <row r="328" spans="1:9" x14ac:dyDescent="0.4">
      <c r="A328" s="1" t="s">
        <v>358</v>
      </c>
      <c r="B328" s="1" t="s">
        <v>359</v>
      </c>
      <c r="C328" s="1" t="s">
        <v>13</v>
      </c>
      <c r="D328" s="1" t="str">
        <f t="shared" si="23"/>
        <v>EPRP</v>
      </c>
      <c r="E328" s="1" t="s">
        <v>11</v>
      </c>
      <c r="F328" s="1" t="str">
        <f t="shared" ref="F328:F391" si="29">VLOOKUP(C328,$L$7:$N$18,3,FALSE)</f>
        <v>プロジェクト（P）</v>
      </c>
      <c r="G328" s="1" t="str">
        <f t="shared" si="26"/>
        <v>リフレム樹脂窓用カバーモール＋EW/EW for Design（PG）（スペーサー材質問わず）プロジェクト（P）</v>
      </c>
      <c r="H328" s="1" t="str">
        <f t="shared" si="27"/>
        <v>F</v>
      </c>
      <c r="I328" s="1" t="str">
        <f t="shared" si="28"/>
        <v/>
      </c>
    </row>
    <row r="329" spans="1:9" x14ac:dyDescent="0.4">
      <c r="A329" s="1" t="s">
        <v>358</v>
      </c>
      <c r="B329" s="1" t="s">
        <v>360</v>
      </c>
      <c r="C329" s="1" t="s">
        <v>14</v>
      </c>
      <c r="D329" s="1" t="str">
        <f t="shared" ref="D329:D392" si="30">A329&amp;C329</f>
        <v>EPRT</v>
      </c>
      <c r="E329" s="1" t="s">
        <v>11</v>
      </c>
      <c r="F329" s="1" t="str">
        <f t="shared" si="29"/>
        <v>開き（T）</v>
      </c>
      <c r="G329" s="1" t="str">
        <f t="shared" si="26"/>
        <v>リフレム樹脂窓用カバーモール＋EW/EW for Design（PG）（樹脂スペーサー）開き（T）</v>
      </c>
      <c r="H329" s="1" t="str">
        <f t="shared" si="27"/>
        <v>F</v>
      </c>
      <c r="I329" s="1" t="str">
        <f t="shared" si="28"/>
        <v/>
      </c>
    </row>
    <row r="330" spans="1:9" x14ac:dyDescent="0.4">
      <c r="A330" s="1" t="s">
        <v>358</v>
      </c>
      <c r="B330" s="1" t="s">
        <v>360</v>
      </c>
      <c r="C330" s="1" t="s">
        <v>11</v>
      </c>
      <c r="D330" s="1" t="str">
        <f t="shared" si="30"/>
        <v>EPRF</v>
      </c>
      <c r="E330" s="1" t="s">
        <v>11</v>
      </c>
      <c r="F330" s="1" t="str">
        <f t="shared" si="29"/>
        <v>FIX（F）</v>
      </c>
      <c r="G330" s="1" t="str">
        <f t="shared" si="26"/>
        <v>リフレム樹脂窓用カバーモール＋EW/EW for Design（PG）（樹脂スペーサー）FIX（F）</v>
      </c>
      <c r="H330" s="1" t="str">
        <f t="shared" si="27"/>
        <v>F</v>
      </c>
      <c r="I330" s="1" t="str">
        <f t="shared" si="28"/>
        <v/>
      </c>
    </row>
    <row r="331" spans="1:9" x14ac:dyDescent="0.4">
      <c r="A331" s="1" t="s">
        <v>358</v>
      </c>
      <c r="B331" s="1" t="s">
        <v>360</v>
      </c>
      <c r="C331" s="1" t="s">
        <v>13</v>
      </c>
      <c r="D331" s="1" t="str">
        <f t="shared" si="30"/>
        <v>EPRP</v>
      </c>
      <c r="E331" s="1" t="s">
        <v>11</v>
      </c>
      <c r="F331" s="1" t="str">
        <f t="shared" si="29"/>
        <v>プロジェクト（P）</v>
      </c>
      <c r="G331" s="1" t="str">
        <f t="shared" si="26"/>
        <v>リフレム樹脂窓用カバーモール＋EW/EW for Design（PG）（樹脂スペーサー）プロジェクト（P）</v>
      </c>
      <c r="H331" s="1" t="str">
        <f t="shared" si="27"/>
        <v>F</v>
      </c>
      <c r="I331" s="1" t="str">
        <f t="shared" si="28"/>
        <v/>
      </c>
    </row>
    <row r="332" spans="1:9" x14ac:dyDescent="0.4">
      <c r="A332" s="1" t="s">
        <v>361</v>
      </c>
      <c r="B332" s="1" t="s">
        <v>362</v>
      </c>
      <c r="C332" s="1" t="s">
        <v>12</v>
      </c>
      <c r="D332" s="1" t="str">
        <f t="shared" si="30"/>
        <v>ETRH</v>
      </c>
      <c r="E332" s="1" t="s">
        <v>275</v>
      </c>
      <c r="F332" s="1" t="str">
        <f t="shared" si="29"/>
        <v>引違い（H）</v>
      </c>
      <c r="G332" s="1" t="str">
        <f t="shared" si="26"/>
        <v>リフレム樹脂窓用カバーモール＋EW/EW for Design（TG）引違い（H）</v>
      </c>
      <c r="H332" s="1" t="str">
        <f t="shared" si="27"/>
        <v>C</v>
      </c>
      <c r="I332" s="1" t="str">
        <f t="shared" si="28"/>
        <v/>
      </c>
    </row>
    <row r="333" spans="1:9" x14ac:dyDescent="0.4">
      <c r="A333" s="1" t="s">
        <v>361</v>
      </c>
      <c r="B333" s="1" t="s">
        <v>362</v>
      </c>
      <c r="C333" s="1" t="s">
        <v>14</v>
      </c>
      <c r="D333" s="1" t="str">
        <f t="shared" si="30"/>
        <v>ETRT</v>
      </c>
      <c r="E333" s="1" t="s">
        <v>263</v>
      </c>
      <c r="F333" s="1" t="str">
        <f t="shared" si="29"/>
        <v>開き（T）</v>
      </c>
      <c r="G333" s="1" t="str">
        <f t="shared" si="26"/>
        <v>リフレム樹脂窓用カバーモール＋EW/EW for Design（TG）開き（T）</v>
      </c>
      <c r="H333" s="1" t="str">
        <f t="shared" si="27"/>
        <v>A</v>
      </c>
      <c r="I333" s="1" t="str">
        <f t="shared" si="28"/>
        <v>B</v>
      </c>
    </row>
    <row r="334" spans="1:9" x14ac:dyDescent="0.4">
      <c r="A334" s="1" t="s">
        <v>361</v>
      </c>
      <c r="B334" s="1" t="s">
        <v>362</v>
      </c>
      <c r="C334" s="1" t="s">
        <v>11</v>
      </c>
      <c r="D334" s="1" t="str">
        <f t="shared" si="30"/>
        <v>ETRF</v>
      </c>
      <c r="E334" s="1" t="s">
        <v>263</v>
      </c>
      <c r="F334" s="1" t="str">
        <f t="shared" si="29"/>
        <v>FIX（F）</v>
      </c>
      <c r="G334" s="1" t="str">
        <f t="shared" si="26"/>
        <v>リフレム樹脂窓用カバーモール＋EW/EW for Design（TG）FIX（F）</v>
      </c>
      <c r="H334" s="1" t="str">
        <f t="shared" si="27"/>
        <v>A</v>
      </c>
      <c r="I334" s="1" t="str">
        <f t="shared" si="28"/>
        <v>B</v>
      </c>
    </row>
    <row r="335" spans="1:9" x14ac:dyDescent="0.4">
      <c r="A335" s="1" t="s">
        <v>361</v>
      </c>
      <c r="B335" s="1" t="s">
        <v>362</v>
      </c>
      <c r="C335" s="1" t="s">
        <v>13</v>
      </c>
      <c r="D335" s="1" t="str">
        <f t="shared" si="30"/>
        <v>ETRP</v>
      </c>
      <c r="E335" s="1" t="s">
        <v>263</v>
      </c>
      <c r="F335" s="1" t="str">
        <f t="shared" si="29"/>
        <v>プロジェクト（P）</v>
      </c>
      <c r="G335" s="1" t="str">
        <f t="shared" si="26"/>
        <v>リフレム樹脂窓用カバーモール＋EW/EW for Design（TG）プロジェクト（P）</v>
      </c>
      <c r="H335" s="1" t="str">
        <f t="shared" si="27"/>
        <v>A</v>
      </c>
      <c r="I335" s="1" t="str">
        <f t="shared" si="28"/>
        <v>B</v>
      </c>
    </row>
    <row r="336" spans="1:9" x14ac:dyDescent="0.4">
      <c r="A336" s="1" t="s">
        <v>292</v>
      </c>
      <c r="B336" s="1" t="s">
        <v>363</v>
      </c>
      <c r="C336" s="1" t="s">
        <v>12</v>
      </c>
      <c r="D336" s="1" t="str">
        <f t="shared" si="30"/>
        <v>KFAH</v>
      </c>
      <c r="E336" s="1" t="s">
        <v>11</v>
      </c>
      <c r="F336" s="1" t="str">
        <f t="shared" si="29"/>
        <v>引違い（H）</v>
      </c>
      <c r="G336" s="1" t="str">
        <f t="shared" si="26"/>
        <v>防火戸ＦＧ－Ｈシャッター付引違い窓（ブリッジ枠）引違い（H）</v>
      </c>
      <c r="H336" s="1" t="str">
        <f t="shared" si="27"/>
        <v>F</v>
      </c>
      <c r="I336" s="1" t="str">
        <f t="shared" si="28"/>
        <v/>
      </c>
    </row>
    <row r="337" spans="1:9" x14ac:dyDescent="0.4">
      <c r="A337" s="1" t="s">
        <v>364</v>
      </c>
      <c r="B337" s="1" t="s">
        <v>365</v>
      </c>
      <c r="C337" s="1" t="s">
        <v>12</v>
      </c>
      <c r="D337" s="1" t="str">
        <f t="shared" si="30"/>
        <v>KJLH</v>
      </c>
      <c r="E337" s="1" t="s">
        <v>11</v>
      </c>
      <c r="F337" s="1" t="str">
        <f t="shared" si="29"/>
        <v>引違い（H）</v>
      </c>
      <c r="G337" s="1" t="str">
        <f t="shared" si="26"/>
        <v>防火戸ＦＧ－Ｈシャッター付引違い窓（レール間カバー枠）引違い（H）</v>
      </c>
      <c r="H337" s="1" t="str">
        <f t="shared" si="27"/>
        <v>F</v>
      </c>
      <c r="I337" s="1" t="str">
        <f t="shared" si="28"/>
        <v/>
      </c>
    </row>
    <row r="338" spans="1:9" x14ac:dyDescent="0.4">
      <c r="A338" s="1" t="s">
        <v>366</v>
      </c>
      <c r="B338" s="1" t="s">
        <v>367</v>
      </c>
      <c r="C338" s="1" t="s">
        <v>12</v>
      </c>
      <c r="D338" s="1" t="str">
        <f t="shared" si="30"/>
        <v>KJMH</v>
      </c>
      <c r="E338" s="1" t="s">
        <v>11</v>
      </c>
      <c r="F338" s="1" t="str">
        <f t="shared" si="29"/>
        <v>引違い（H）</v>
      </c>
      <c r="G338" s="1" t="str">
        <f t="shared" si="26"/>
        <v>防火戸ＦＧ－Ｈシャッター付引違い窓（中桟付）引違い（H）</v>
      </c>
      <c r="H338" s="1" t="str">
        <f t="shared" si="27"/>
        <v>F</v>
      </c>
      <c r="I338" s="1" t="str">
        <f t="shared" si="28"/>
        <v/>
      </c>
    </row>
    <row r="339" spans="1:9" x14ac:dyDescent="0.4">
      <c r="A339" s="1" t="s">
        <v>368</v>
      </c>
      <c r="B339" s="1" t="s">
        <v>369</v>
      </c>
      <c r="C339" s="1" t="s">
        <v>12</v>
      </c>
      <c r="D339" s="1" t="str">
        <f t="shared" si="30"/>
        <v>KJNH</v>
      </c>
      <c r="E339" s="1" t="s">
        <v>11</v>
      </c>
      <c r="F339" s="1" t="str">
        <f t="shared" si="29"/>
        <v>引違い（H）</v>
      </c>
      <c r="G339" s="1" t="str">
        <f t="shared" si="26"/>
        <v>防火戸ＦＧ－Ｌシャッター付引違い窓（中桟付）引違い（H）</v>
      </c>
      <c r="H339" s="1" t="str">
        <f t="shared" si="27"/>
        <v>F</v>
      </c>
      <c r="I339" s="1" t="str">
        <f t="shared" si="28"/>
        <v/>
      </c>
    </row>
    <row r="340" spans="1:9" x14ac:dyDescent="0.4">
      <c r="A340" s="1" t="s">
        <v>370</v>
      </c>
      <c r="B340" s="1" t="s">
        <v>371</v>
      </c>
      <c r="C340" s="1" t="s">
        <v>12</v>
      </c>
      <c r="D340" s="1" t="str">
        <f t="shared" si="30"/>
        <v>KHKH</v>
      </c>
      <c r="E340" s="1" t="s">
        <v>311</v>
      </c>
      <c r="F340" s="1" t="str">
        <f t="shared" si="29"/>
        <v>引違い（H）</v>
      </c>
      <c r="G340" s="1" t="str">
        <f t="shared" si="26"/>
        <v>コーディネート 引違い窓・サーモスⅡ-Hタイプ引違い（H）</v>
      </c>
      <c r="H340" s="1" t="str">
        <f t="shared" si="27"/>
        <v>I</v>
      </c>
      <c r="I340" s="1" t="str">
        <f t="shared" si="28"/>
        <v/>
      </c>
    </row>
    <row r="341" spans="1:9" x14ac:dyDescent="0.4">
      <c r="A341" s="1" t="s">
        <v>372</v>
      </c>
      <c r="B341" s="1" t="s">
        <v>373</v>
      </c>
      <c r="C341" s="1" t="s">
        <v>12</v>
      </c>
      <c r="D341" s="1" t="str">
        <f t="shared" si="30"/>
        <v>KHLH</v>
      </c>
      <c r="E341" s="1" t="s">
        <v>311</v>
      </c>
      <c r="F341" s="1" t="str">
        <f t="shared" si="29"/>
        <v>引違い（H）</v>
      </c>
      <c r="G341" s="1" t="str">
        <f t="shared" si="26"/>
        <v>コーディネート 引違い窓・サーモスLタイプ引違い（H）</v>
      </c>
      <c r="H341" s="1" t="str">
        <f t="shared" si="27"/>
        <v>I</v>
      </c>
      <c r="I341" s="1" t="str">
        <f t="shared" si="28"/>
        <v/>
      </c>
    </row>
    <row r="342" spans="1:9" x14ac:dyDescent="0.4">
      <c r="A342" s="1" t="s">
        <v>374</v>
      </c>
      <c r="B342" s="1" t="s">
        <v>375</v>
      </c>
      <c r="C342" s="1" t="s">
        <v>25</v>
      </c>
      <c r="D342" s="1" t="str">
        <f t="shared" si="30"/>
        <v>KHMR</v>
      </c>
      <c r="E342" s="1" t="s">
        <v>311</v>
      </c>
      <c r="F342" s="1" t="str">
        <f t="shared" si="29"/>
        <v>ルーバー（R）</v>
      </c>
      <c r="G342" s="1" t="str">
        <f t="shared" si="26"/>
        <v>オーニング窓・サーモスⅡ-Hタイプルーバー（R）</v>
      </c>
      <c r="H342" s="1" t="str">
        <f t="shared" si="27"/>
        <v>I</v>
      </c>
      <c r="I342" s="1" t="str">
        <f t="shared" si="28"/>
        <v/>
      </c>
    </row>
    <row r="343" spans="1:9" x14ac:dyDescent="0.4">
      <c r="A343" s="1" t="s">
        <v>376</v>
      </c>
      <c r="B343" s="1" t="s">
        <v>377</v>
      </c>
      <c r="C343" s="1" t="s">
        <v>25</v>
      </c>
      <c r="D343" s="1" t="str">
        <f t="shared" si="30"/>
        <v>KHNR</v>
      </c>
      <c r="E343" s="1" t="s">
        <v>311</v>
      </c>
      <c r="F343" s="1" t="str">
        <f t="shared" si="29"/>
        <v>ルーバー（R）</v>
      </c>
      <c r="G343" s="1" t="str">
        <f t="shared" si="26"/>
        <v>オーニング窓・サーモスLタイプルーバー（R）</v>
      </c>
      <c r="H343" s="1" t="str">
        <f t="shared" si="27"/>
        <v>I</v>
      </c>
      <c r="I343" s="1" t="str">
        <f t="shared" si="28"/>
        <v/>
      </c>
    </row>
    <row r="344" spans="1:9" x14ac:dyDescent="0.4">
      <c r="A344" s="1" t="s">
        <v>378</v>
      </c>
      <c r="B344" s="1" t="s">
        <v>379</v>
      </c>
      <c r="C344" s="1" t="s">
        <v>11</v>
      </c>
      <c r="D344" s="1" t="str">
        <f t="shared" si="30"/>
        <v>KHSF</v>
      </c>
      <c r="E344" s="1"/>
      <c r="F344" s="1" t="str">
        <f t="shared" si="29"/>
        <v>FIX（F）</v>
      </c>
      <c r="G344" s="1" t="str">
        <f t="shared" si="26"/>
        <v>サークルＦＩＸ窓・サーモスⅡ-HタイプFIX（F）</v>
      </c>
      <c r="H344" s="1" t="str">
        <f t="shared" si="27"/>
        <v/>
      </c>
      <c r="I344" s="1" t="str">
        <f t="shared" si="28"/>
        <v/>
      </c>
    </row>
    <row r="345" spans="1:9" x14ac:dyDescent="0.4">
      <c r="A345" s="1" t="s">
        <v>380</v>
      </c>
      <c r="B345" s="1" t="s">
        <v>381</v>
      </c>
      <c r="C345" s="1" t="s">
        <v>11</v>
      </c>
      <c r="D345" s="1" t="str">
        <f t="shared" si="30"/>
        <v>KHTF</v>
      </c>
      <c r="E345" s="1"/>
      <c r="F345" s="1" t="str">
        <f t="shared" si="29"/>
        <v>FIX（F）</v>
      </c>
      <c r="G345" s="1" t="str">
        <f t="shared" si="26"/>
        <v>サークルＦＩＸ窓・サーモスLタイプFIX（F）</v>
      </c>
      <c r="H345" s="1" t="str">
        <f t="shared" si="27"/>
        <v/>
      </c>
      <c r="I345" s="1" t="str">
        <f t="shared" si="28"/>
        <v/>
      </c>
    </row>
    <row r="346" spans="1:9" x14ac:dyDescent="0.4">
      <c r="A346" s="1" t="s">
        <v>382</v>
      </c>
      <c r="B346" s="1" t="s">
        <v>383</v>
      </c>
      <c r="C346" s="1" t="s">
        <v>11</v>
      </c>
      <c r="D346" s="1" t="str">
        <f t="shared" si="30"/>
        <v>KHPF</v>
      </c>
      <c r="E346" s="1" t="s">
        <v>311</v>
      </c>
      <c r="F346" s="1" t="str">
        <f t="shared" si="29"/>
        <v>FIX（F）</v>
      </c>
      <c r="G346" s="1" t="str">
        <f t="shared" si="26"/>
        <v>台形ＦＩＸ窓・サーモスⅡ-HタイプFIX（F）</v>
      </c>
      <c r="H346" s="1" t="str">
        <f t="shared" si="27"/>
        <v>I</v>
      </c>
      <c r="I346" s="1" t="str">
        <f t="shared" si="28"/>
        <v/>
      </c>
    </row>
    <row r="347" spans="1:9" x14ac:dyDescent="0.4">
      <c r="A347" s="1" t="s">
        <v>384</v>
      </c>
      <c r="B347" s="1" t="s">
        <v>385</v>
      </c>
      <c r="C347" s="1" t="s">
        <v>11</v>
      </c>
      <c r="D347" s="1" t="str">
        <f t="shared" si="30"/>
        <v>KHRF</v>
      </c>
      <c r="E347" s="1" t="s">
        <v>311</v>
      </c>
      <c r="F347" s="1" t="str">
        <f t="shared" si="29"/>
        <v>FIX（F）</v>
      </c>
      <c r="G347" s="1" t="str">
        <f t="shared" si="26"/>
        <v>台形ＦＩＸ窓・サーモスLタイプFIX（F）</v>
      </c>
      <c r="H347" s="1" t="str">
        <f t="shared" si="27"/>
        <v>I</v>
      </c>
      <c r="I347" s="1" t="str">
        <f t="shared" si="28"/>
        <v/>
      </c>
    </row>
    <row r="348" spans="1:9" x14ac:dyDescent="0.4">
      <c r="A348" s="1" t="s">
        <v>386</v>
      </c>
      <c r="B348" s="1" t="s">
        <v>387</v>
      </c>
      <c r="C348" s="1" t="s">
        <v>388</v>
      </c>
      <c r="D348" s="1" t="str">
        <f t="shared" si="30"/>
        <v>KHUX</v>
      </c>
      <c r="E348" s="1" t="s">
        <v>311</v>
      </c>
      <c r="F348" s="1" t="str">
        <f t="shared" si="29"/>
        <v>その他（X）</v>
      </c>
      <c r="G348" s="1" t="str">
        <f t="shared" si="26"/>
        <v>出窓・サーモスⅡ-Hタイプその他（X）</v>
      </c>
      <c r="H348" s="1" t="str">
        <f t="shared" si="27"/>
        <v>I</v>
      </c>
      <c r="I348" s="1" t="str">
        <f t="shared" si="28"/>
        <v/>
      </c>
    </row>
    <row r="349" spans="1:9" x14ac:dyDescent="0.4">
      <c r="A349" s="1" t="s">
        <v>389</v>
      </c>
      <c r="B349" s="1" t="s">
        <v>390</v>
      </c>
      <c r="C349" s="1" t="s">
        <v>388</v>
      </c>
      <c r="D349" s="1" t="str">
        <f t="shared" si="30"/>
        <v>KHVX</v>
      </c>
      <c r="E349" s="1" t="s">
        <v>311</v>
      </c>
      <c r="F349" s="1" t="str">
        <f t="shared" si="29"/>
        <v>その他（X）</v>
      </c>
      <c r="G349" s="1" t="str">
        <f t="shared" si="26"/>
        <v>出窓・サーモスLタイプその他（X）</v>
      </c>
      <c r="H349" s="1" t="str">
        <f t="shared" si="27"/>
        <v>I</v>
      </c>
      <c r="I349" s="1" t="str">
        <f t="shared" si="28"/>
        <v/>
      </c>
    </row>
    <row r="350" spans="1:9" x14ac:dyDescent="0.4">
      <c r="A350" s="1" t="s">
        <v>391</v>
      </c>
      <c r="B350" s="1" t="s">
        <v>392</v>
      </c>
      <c r="C350" s="1" t="s">
        <v>12</v>
      </c>
      <c r="D350" s="1" t="str">
        <f t="shared" si="30"/>
        <v>KHWH</v>
      </c>
      <c r="E350" s="1" t="s">
        <v>311</v>
      </c>
      <c r="F350" s="1" t="str">
        <f t="shared" si="29"/>
        <v>引違い（H）</v>
      </c>
      <c r="G350" s="1" t="str">
        <f t="shared" si="26"/>
        <v>断熱土間引戸(中桟腰パネル付除く)・サーモスⅡ-Hタイプ引違い（H）</v>
      </c>
      <c r="H350" s="1" t="str">
        <f t="shared" si="27"/>
        <v>I</v>
      </c>
      <c r="I350" s="1" t="str">
        <f t="shared" si="28"/>
        <v/>
      </c>
    </row>
    <row r="351" spans="1:9" x14ac:dyDescent="0.4">
      <c r="A351" s="1" t="s">
        <v>393</v>
      </c>
      <c r="B351" s="1" t="s">
        <v>394</v>
      </c>
      <c r="C351" s="1" t="s">
        <v>12</v>
      </c>
      <c r="D351" s="1" t="str">
        <f t="shared" si="30"/>
        <v>KHXH</v>
      </c>
      <c r="E351" s="1" t="s">
        <v>311</v>
      </c>
      <c r="F351" s="1" t="str">
        <f t="shared" si="29"/>
        <v>引違い（H）</v>
      </c>
      <c r="G351" s="1" t="str">
        <f t="shared" si="26"/>
        <v>断熱土間引戸(中桟腰パネル付除く)・サーモスLタイプ引違い（H）</v>
      </c>
      <c r="H351" s="1" t="str">
        <f t="shared" si="27"/>
        <v>I</v>
      </c>
      <c r="I351" s="1" t="str">
        <f t="shared" si="28"/>
        <v/>
      </c>
    </row>
    <row r="352" spans="1:9" x14ac:dyDescent="0.4">
      <c r="A352" s="1" t="s">
        <v>395</v>
      </c>
      <c r="B352" s="1" t="s">
        <v>396</v>
      </c>
      <c r="C352" s="1" t="s">
        <v>12</v>
      </c>
      <c r="D352" s="1" t="str">
        <f t="shared" si="30"/>
        <v>KJBH</v>
      </c>
      <c r="E352" s="1" t="s">
        <v>311</v>
      </c>
      <c r="F352" s="1" t="str">
        <f t="shared" si="29"/>
        <v>引違い（H）</v>
      </c>
      <c r="G352" s="1" t="str">
        <f t="shared" si="26"/>
        <v>断熱土間引戸(中桟腰パネル付)・サーモスⅡ-Hタイプ引違い（H）</v>
      </c>
      <c r="H352" s="1" t="str">
        <f t="shared" si="27"/>
        <v>I</v>
      </c>
      <c r="I352" s="1" t="str">
        <f t="shared" si="28"/>
        <v/>
      </c>
    </row>
    <row r="353" spans="1:9" x14ac:dyDescent="0.4">
      <c r="A353" s="1" t="s">
        <v>397</v>
      </c>
      <c r="B353" s="1" t="s">
        <v>398</v>
      </c>
      <c r="C353" s="1" t="s">
        <v>12</v>
      </c>
      <c r="D353" s="1" t="str">
        <f t="shared" si="30"/>
        <v>KJCH</v>
      </c>
      <c r="E353" s="1" t="s">
        <v>311</v>
      </c>
      <c r="F353" s="1" t="str">
        <f t="shared" si="29"/>
        <v>引違い（H）</v>
      </c>
      <c r="G353" s="1" t="str">
        <f t="shared" si="26"/>
        <v>断熱土間引戸(中桟腰パネル付)・サーモスLタイプ引違い（H）</v>
      </c>
      <c r="H353" s="1" t="str">
        <f t="shared" si="27"/>
        <v>I</v>
      </c>
      <c r="I353" s="1" t="str">
        <f t="shared" si="28"/>
        <v/>
      </c>
    </row>
    <row r="354" spans="1:9" x14ac:dyDescent="0.4">
      <c r="A354" s="1" t="s">
        <v>399</v>
      </c>
      <c r="B354" s="1" t="s">
        <v>400</v>
      </c>
      <c r="C354" s="1" t="s">
        <v>35</v>
      </c>
      <c r="D354" s="1" t="str">
        <f t="shared" si="30"/>
        <v>SKSX</v>
      </c>
      <c r="E354" s="1"/>
      <c r="F354" s="1" t="str">
        <f t="shared" si="29"/>
        <v>その他（X）</v>
      </c>
      <c r="G354" s="1" t="str">
        <f t="shared" si="26"/>
        <v>スカイシアターその他（X）</v>
      </c>
      <c r="H354" s="1" t="str">
        <f t="shared" si="27"/>
        <v/>
      </c>
      <c r="I354" s="1" t="str">
        <f t="shared" si="28"/>
        <v/>
      </c>
    </row>
    <row r="355" spans="1:9" x14ac:dyDescent="0.4">
      <c r="A355" s="1" t="s">
        <v>401</v>
      </c>
      <c r="B355" s="1" t="s">
        <v>402</v>
      </c>
      <c r="C355" s="1" t="s">
        <v>12</v>
      </c>
      <c r="D355" s="1" t="str">
        <f t="shared" si="30"/>
        <v>KJAH</v>
      </c>
      <c r="E355" s="1" t="s">
        <v>311</v>
      </c>
      <c r="F355" s="1" t="str">
        <f t="shared" si="29"/>
        <v>引違い（H）</v>
      </c>
      <c r="G355" s="1" t="str">
        <f t="shared" si="26"/>
        <v>ガゼリアN(中桟腰パネル付除く)・アルミタイプ引違い（H）</v>
      </c>
      <c r="H355" s="1" t="str">
        <f t="shared" si="27"/>
        <v>I</v>
      </c>
      <c r="I355" s="1" t="str">
        <f t="shared" si="28"/>
        <v/>
      </c>
    </row>
    <row r="356" spans="1:9" x14ac:dyDescent="0.4">
      <c r="A356" s="1" t="s">
        <v>403</v>
      </c>
      <c r="B356" s="1" t="s">
        <v>404</v>
      </c>
      <c r="C356" s="1" t="s">
        <v>12</v>
      </c>
      <c r="D356" s="1" t="str">
        <f t="shared" si="30"/>
        <v>KHYH</v>
      </c>
      <c r="E356" s="1" t="s">
        <v>311</v>
      </c>
      <c r="F356" s="1" t="str">
        <f t="shared" si="29"/>
        <v>引違い（H）</v>
      </c>
      <c r="G356" s="1" t="str">
        <f t="shared" si="26"/>
        <v>ガゼリアN(中桟腰パネル付除く)・サーモスⅡ-Hタイプ引違い（H）</v>
      </c>
      <c r="H356" s="1" t="str">
        <f t="shared" si="27"/>
        <v>I</v>
      </c>
      <c r="I356" s="1" t="str">
        <f t="shared" si="28"/>
        <v/>
      </c>
    </row>
    <row r="357" spans="1:9" x14ac:dyDescent="0.4">
      <c r="A357" s="1" t="s">
        <v>405</v>
      </c>
      <c r="B357" s="1" t="s">
        <v>406</v>
      </c>
      <c r="C357" s="1" t="s">
        <v>12</v>
      </c>
      <c r="D357" s="1" t="str">
        <f t="shared" si="30"/>
        <v>KHZH</v>
      </c>
      <c r="E357" s="1" t="s">
        <v>311</v>
      </c>
      <c r="F357" s="1" t="str">
        <f t="shared" si="29"/>
        <v>引違い（H）</v>
      </c>
      <c r="G357" s="1" t="str">
        <f t="shared" si="26"/>
        <v>ガゼリアN(中桟腰パネル付除く)・サーモスLタイプ引違い（H）</v>
      </c>
      <c r="H357" s="1" t="str">
        <f t="shared" si="27"/>
        <v>I</v>
      </c>
      <c r="I357" s="1" t="str">
        <f t="shared" si="28"/>
        <v/>
      </c>
    </row>
    <row r="358" spans="1:9" x14ac:dyDescent="0.4">
      <c r="A358" s="1" t="s">
        <v>407</v>
      </c>
      <c r="B358" s="1" t="s">
        <v>408</v>
      </c>
      <c r="C358" s="1" t="s">
        <v>12</v>
      </c>
      <c r="D358" s="1" t="str">
        <f t="shared" si="30"/>
        <v>KJFH</v>
      </c>
      <c r="E358" s="1" t="s">
        <v>311</v>
      </c>
      <c r="F358" s="1" t="str">
        <f t="shared" si="29"/>
        <v>引違い（H）</v>
      </c>
      <c r="G358" s="1" t="str">
        <f t="shared" si="26"/>
        <v>ガゼリアN(中桟腰パネル付)・アルミタイプ引違い（H）</v>
      </c>
      <c r="H358" s="1" t="str">
        <f t="shared" si="27"/>
        <v>I</v>
      </c>
      <c r="I358" s="1" t="str">
        <f t="shared" si="28"/>
        <v/>
      </c>
    </row>
    <row r="359" spans="1:9" x14ac:dyDescent="0.4">
      <c r="A359" s="1" t="s">
        <v>409</v>
      </c>
      <c r="B359" s="1" t="s">
        <v>410</v>
      </c>
      <c r="C359" s="1" t="s">
        <v>12</v>
      </c>
      <c r="D359" s="1" t="str">
        <f t="shared" si="30"/>
        <v>KJDH</v>
      </c>
      <c r="E359" s="1" t="s">
        <v>311</v>
      </c>
      <c r="F359" s="1" t="str">
        <f t="shared" si="29"/>
        <v>引違い（H）</v>
      </c>
      <c r="G359" s="1" t="str">
        <f t="shared" si="26"/>
        <v>ガゼリアN(中桟腰パネル付)・サーモスⅡ-Hタイプ引違い（H）</v>
      </c>
      <c r="H359" s="1" t="str">
        <f t="shared" si="27"/>
        <v>I</v>
      </c>
      <c r="I359" s="1" t="str">
        <f t="shared" si="28"/>
        <v/>
      </c>
    </row>
    <row r="360" spans="1:9" x14ac:dyDescent="0.4">
      <c r="A360" s="1" t="s">
        <v>411</v>
      </c>
      <c r="B360" s="1" t="s">
        <v>412</v>
      </c>
      <c r="C360" s="1" t="s">
        <v>12</v>
      </c>
      <c r="D360" s="1" t="str">
        <f t="shared" si="30"/>
        <v>KJEH</v>
      </c>
      <c r="E360" s="1" t="s">
        <v>311</v>
      </c>
      <c r="F360" s="1" t="str">
        <f t="shared" si="29"/>
        <v>引違い（H）</v>
      </c>
      <c r="G360" s="1" t="str">
        <f t="shared" si="26"/>
        <v>ガゼリアN(中桟腰パネル付)・サーモスLタイプ引違い（H）</v>
      </c>
      <c r="H360" s="1" t="str">
        <f t="shared" si="27"/>
        <v>I</v>
      </c>
      <c r="I360" s="1" t="str">
        <f t="shared" si="28"/>
        <v/>
      </c>
    </row>
    <row r="361" spans="1:9" x14ac:dyDescent="0.4">
      <c r="A361" s="1" t="s">
        <v>413</v>
      </c>
      <c r="B361" s="1" t="s">
        <v>414</v>
      </c>
      <c r="C361" s="1" t="s">
        <v>12</v>
      </c>
      <c r="D361" s="1" t="str">
        <f t="shared" si="30"/>
        <v>KJHH</v>
      </c>
      <c r="E361" s="1" t="s">
        <v>29</v>
      </c>
      <c r="F361" s="1" t="str">
        <f t="shared" si="29"/>
        <v>引違い（H）</v>
      </c>
      <c r="G361" s="1" t="str">
        <f t="shared" si="26"/>
        <v>防火戸ガゼリアN・サーモスLタイプ引違い（H）</v>
      </c>
      <c r="H361" s="1" t="str">
        <f t="shared" si="27"/>
        <v>S</v>
      </c>
      <c r="I361" s="1" t="str">
        <f t="shared" si="28"/>
        <v/>
      </c>
    </row>
    <row r="362" spans="1:9" x14ac:dyDescent="0.4">
      <c r="A362" s="1" t="s">
        <v>415</v>
      </c>
      <c r="B362" s="1" t="s">
        <v>416</v>
      </c>
      <c r="C362" s="1" t="s">
        <v>12</v>
      </c>
      <c r="D362" s="1" t="str">
        <f t="shared" si="30"/>
        <v>KJGH</v>
      </c>
      <c r="E362" s="1" t="s">
        <v>29</v>
      </c>
      <c r="F362" s="1" t="str">
        <f t="shared" si="29"/>
        <v>引違い（H）</v>
      </c>
      <c r="G362" s="1" t="str">
        <f t="shared" si="26"/>
        <v>防火戸ガゼリアN・サーモスⅡ-Hタイプ引違い（H）</v>
      </c>
      <c r="H362" s="1" t="str">
        <f t="shared" si="27"/>
        <v>S</v>
      </c>
      <c r="I362" s="1" t="str">
        <f t="shared" si="28"/>
        <v/>
      </c>
    </row>
    <row r="363" spans="1:9" x14ac:dyDescent="0.4">
      <c r="A363" s="1" t="s">
        <v>417</v>
      </c>
      <c r="B363" s="1" t="s">
        <v>418</v>
      </c>
      <c r="C363" s="1" t="s">
        <v>12</v>
      </c>
      <c r="D363" s="1" t="str">
        <f t="shared" si="30"/>
        <v>RICH</v>
      </c>
      <c r="E363" s="1" t="s">
        <v>11</v>
      </c>
      <c r="F363" s="1" t="str">
        <f t="shared" si="29"/>
        <v>引違い（H）</v>
      </c>
      <c r="G363" s="1" t="str">
        <f t="shared" si="26"/>
        <v>リプラス専用枠(23年4月発売)（樹脂スペーサー）引違い窓 中桟付引違い（H）</v>
      </c>
      <c r="H363" s="1" t="str">
        <f t="shared" si="27"/>
        <v>F</v>
      </c>
      <c r="I363" s="1" t="str">
        <f t="shared" si="28"/>
        <v/>
      </c>
    </row>
    <row r="364" spans="1:9" x14ac:dyDescent="0.4">
      <c r="A364" s="1" t="s">
        <v>419</v>
      </c>
      <c r="B364" s="1" t="s">
        <v>420</v>
      </c>
      <c r="C364" s="1" t="s">
        <v>12</v>
      </c>
      <c r="D364" s="1" t="str">
        <f t="shared" si="30"/>
        <v>RIBH</v>
      </c>
      <c r="E364" s="1" t="s">
        <v>11</v>
      </c>
      <c r="F364" s="1" t="str">
        <f t="shared" si="29"/>
        <v>引違い（H）</v>
      </c>
      <c r="G364" s="1" t="str">
        <f t="shared" si="26"/>
        <v>リプラス専用枠(23年4月発売)（アルミスペーサー）引違い窓 中桟付引違い（H）</v>
      </c>
      <c r="H364" s="1" t="str">
        <f t="shared" si="27"/>
        <v>F</v>
      </c>
      <c r="I364" s="1" t="str">
        <f t="shared" si="28"/>
        <v/>
      </c>
    </row>
    <row r="365" spans="1:9" x14ac:dyDescent="0.4">
      <c r="A365" s="1" t="s">
        <v>421</v>
      </c>
      <c r="B365" s="1" t="s">
        <v>422</v>
      </c>
      <c r="C365" s="1" t="s">
        <v>12</v>
      </c>
      <c r="D365" s="1" t="str">
        <f t="shared" si="30"/>
        <v>RIGH</v>
      </c>
      <c r="E365" s="1" t="s">
        <v>11</v>
      </c>
      <c r="F365" s="1" t="str">
        <f t="shared" si="29"/>
        <v>引違い（H）</v>
      </c>
      <c r="G365" s="1" t="str">
        <f t="shared" si="26"/>
        <v>リプラス汎用枠（アルミスペーサー）引違い窓 中桟付引違い（H）</v>
      </c>
      <c r="H365" s="1" t="str">
        <f t="shared" si="27"/>
        <v>F</v>
      </c>
      <c r="I365" s="1" t="str">
        <f t="shared" si="28"/>
        <v/>
      </c>
    </row>
    <row r="366" spans="1:9" x14ac:dyDescent="0.4">
      <c r="A366" s="7" t="s">
        <v>423</v>
      </c>
      <c r="B366" s="7" t="s">
        <v>424</v>
      </c>
      <c r="C366" s="7" t="s">
        <v>12</v>
      </c>
      <c r="D366" s="1" t="str">
        <f t="shared" si="30"/>
        <v>RIDH</v>
      </c>
      <c r="E366" s="7" t="s">
        <v>11</v>
      </c>
      <c r="F366" s="7" t="str">
        <f t="shared" si="29"/>
        <v>引違い（H）</v>
      </c>
      <c r="G366" s="1" t="str">
        <f t="shared" si="26"/>
        <v>リプラス汎用枠（樹脂スペーサー）内外色組合せ・内外同系色 引違い窓 中桟付引違い（H）</v>
      </c>
      <c r="H366" s="1" t="str">
        <f t="shared" si="27"/>
        <v>F</v>
      </c>
      <c r="I366" s="1" t="str">
        <f t="shared" si="28"/>
        <v/>
      </c>
    </row>
    <row r="367" spans="1:9" x14ac:dyDescent="0.4">
      <c r="A367" s="1" t="s">
        <v>425</v>
      </c>
      <c r="B367" s="1" t="s">
        <v>426</v>
      </c>
      <c r="C367" s="1" t="s">
        <v>14</v>
      </c>
      <c r="D367" s="1" t="str">
        <f t="shared" si="30"/>
        <v>KJPT</v>
      </c>
      <c r="E367" s="1" t="s">
        <v>44</v>
      </c>
      <c r="F367" s="1" t="str">
        <f t="shared" si="29"/>
        <v>開き（T）</v>
      </c>
      <c r="G367" s="1" t="str">
        <f>B367&amp;F367</f>
        <v>ＴＷ（トリプルガラス）縦すべり出し窓オペレーター（クリプトンガス）開き（T）</v>
      </c>
      <c r="H367" s="1" t="str">
        <f t="shared" si="27"/>
        <v>E</v>
      </c>
      <c r="I367" s="1" t="str">
        <f t="shared" si="28"/>
        <v/>
      </c>
    </row>
    <row r="368" spans="1:9" x14ac:dyDescent="0.4">
      <c r="A368" s="1" t="s">
        <v>425</v>
      </c>
      <c r="B368" s="1" t="s">
        <v>427</v>
      </c>
      <c r="C368" s="1" t="s">
        <v>13</v>
      </c>
      <c r="D368" s="1" t="str">
        <f t="shared" si="30"/>
        <v>KJPP</v>
      </c>
      <c r="E368" s="1" t="s">
        <v>44</v>
      </c>
      <c r="F368" s="1" t="str">
        <f t="shared" si="29"/>
        <v>プロジェクト（P）</v>
      </c>
      <c r="G368" s="1" t="str">
        <f t="shared" ref="G368:G431" si="31">B368&amp;F368</f>
        <v>ＴＷ（トリプルガラス）横すべり出し窓オペレーター（クリプトンガス）プロジェクト（P）</v>
      </c>
      <c r="H368" s="1" t="str">
        <f t="shared" si="27"/>
        <v>E</v>
      </c>
      <c r="I368" s="1" t="str">
        <f t="shared" si="28"/>
        <v/>
      </c>
    </row>
    <row r="369" spans="1:16" x14ac:dyDescent="0.4">
      <c r="A369" s="1" t="s">
        <v>425</v>
      </c>
      <c r="B369" s="1" t="s">
        <v>428</v>
      </c>
      <c r="C369" s="1" t="s">
        <v>13</v>
      </c>
      <c r="D369" s="1" t="str">
        <f t="shared" si="30"/>
        <v>KJPP</v>
      </c>
      <c r="E369" s="1" t="s">
        <v>44</v>
      </c>
      <c r="F369" s="1" t="str">
        <f t="shared" si="29"/>
        <v>プロジェクト（P）</v>
      </c>
      <c r="G369" s="1" t="str">
        <f t="shared" si="31"/>
        <v>ＴＷ（トリプルガラス）横すべり出し窓オペレーター、高所用横すべり出し窓（クリプトンガス）プロジェクト（P）</v>
      </c>
      <c r="H369" s="1" t="str">
        <f t="shared" si="27"/>
        <v>E</v>
      </c>
      <c r="I369" s="1" t="str">
        <f t="shared" si="28"/>
        <v/>
      </c>
    </row>
    <row r="370" spans="1:16" x14ac:dyDescent="0.4">
      <c r="A370" s="1" t="s">
        <v>41</v>
      </c>
      <c r="B370" s="1" t="s">
        <v>429</v>
      </c>
      <c r="C370" s="1" t="s">
        <v>12</v>
      </c>
      <c r="D370" s="1" t="str">
        <f t="shared" si="30"/>
        <v>RITH</v>
      </c>
      <c r="E370" s="1" t="s">
        <v>25</v>
      </c>
      <c r="F370" s="1" t="str">
        <f t="shared" si="29"/>
        <v>引違い（H）</v>
      </c>
      <c r="G370" s="1" t="str">
        <f t="shared" si="31"/>
        <v>リプラス高断熱汎用枠 トリプルガラス 引違い窓（アルゴンガス）引違い（H）</v>
      </c>
      <c r="H370" s="1" t="str">
        <f t="shared" si="27"/>
        <v>R</v>
      </c>
      <c r="I370" s="1" t="str">
        <f t="shared" si="28"/>
        <v/>
      </c>
    </row>
    <row r="371" spans="1:16" x14ac:dyDescent="0.4">
      <c r="A371" s="1" t="s">
        <v>41</v>
      </c>
      <c r="B371" s="1" t="s">
        <v>430</v>
      </c>
      <c r="C371" s="1" t="s">
        <v>14</v>
      </c>
      <c r="D371" s="1" t="str">
        <f t="shared" si="30"/>
        <v>RITT</v>
      </c>
      <c r="E371" s="1" t="s">
        <v>39</v>
      </c>
      <c r="F371" s="1" t="str">
        <f t="shared" si="29"/>
        <v>開き（T）</v>
      </c>
      <c r="G371" s="1" t="str">
        <f t="shared" si="31"/>
        <v>リプラス高断熱汎用枠 トリプルガラス 縦すべり出し窓（アルゴンガス）開き（T）</v>
      </c>
      <c r="H371" s="1" t="str">
        <f t="shared" ref="H371:H434" si="32">LEFT(E371,1)</f>
        <v>D</v>
      </c>
      <c r="I371" s="1" t="str">
        <f t="shared" ref="I371:I434" si="33">IF(RIGHT(E371,1)=H371,"",RIGHT(E371,1))</f>
        <v/>
      </c>
    </row>
    <row r="372" spans="1:16" x14ac:dyDescent="0.4">
      <c r="A372" s="1" t="s">
        <v>41</v>
      </c>
      <c r="B372" s="1" t="s">
        <v>431</v>
      </c>
      <c r="C372" s="1" t="s">
        <v>11</v>
      </c>
      <c r="D372" s="1" t="str">
        <f t="shared" si="30"/>
        <v>RITF</v>
      </c>
      <c r="E372" s="1" t="s">
        <v>39</v>
      </c>
      <c r="F372" s="1" t="str">
        <f t="shared" si="29"/>
        <v>FIX（F）</v>
      </c>
      <c r="G372" s="1" t="str">
        <f t="shared" si="31"/>
        <v>リプラス高断熱汎用枠 トリプルガラス FIX窓（アルゴンガス）FIX（F）</v>
      </c>
      <c r="H372" s="1" t="str">
        <f t="shared" si="32"/>
        <v>D</v>
      </c>
      <c r="I372" s="1" t="str">
        <f t="shared" si="33"/>
        <v/>
      </c>
    </row>
    <row r="373" spans="1:16" x14ac:dyDescent="0.4">
      <c r="A373" s="1" t="s">
        <v>41</v>
      </c>
      <c r="B373" s="1" t="s">
        <v>432</v>
      </c>
      <c r="C373" s="1" t="s">
        <v>15</v>
      </c>
      <c r="D373" s="1" t="str">
        <f t="shared" si="30"/>
        <v>RITU</v>
      </c>
      <c r="E373" s="1" t="s">
        <v>39</v>
      </c>
      <c r="F373" s="1" t="str">
        <f t="shared" si="29"/>
        <v>上げ下げ（U）</v>
      </c>
      <c r="G373" s="1" t="str">
        <f t="shared" si="31"/>
        <v>リプラス高断熱汎用枠 トリプルガラス 上げ下げ窓（アルゴンガス）上げ下げ（U）</v>
      </c>
      <c r="H373" s="1" t="str">
        <f t="shared" si="32"/>
        <v>D</v>
      </c>
      <c r="I373" s="1" t="str">
        <f t="shared" si="33"/>
        <v/>
      </c>
    </row>
    <row r="374" spans="1:16" x14ac:dyDescent="0.4">
      <c r="A374" s="1" t="s">
        <v>433</v>
      </c>
      <c r="B374" s="1" t="s">
        <v>434</v>
      </c>
      <c r="C374" s="1" t="s">
        <v>13</v>
      </c>
      <c r="D374" s="1" t="str">
        <f t="shared" si="30"/>
        <v>RIUP</v>
      </c>
      <c r="E374" s="1" t="s">
        <v>39</v>
      </c>
      <c r="F374" s="1" t="str">
        <f t="shared" si="29"/>
        <v>プロジェクト（P）</v>
      </c>
      <c r="G374" s="1" t="str">
        <f t="shared" si="31"/>
        <v>リプラス高断熱汎用枠 トリプルガラス 横すべり出し窓（アルゴンガス）プロジェクト（P）</v>
      </c>
      <c r="H374" s="1" t="str">
        <f t="shared" si="32"/>
        <v>D</v>
      </c>
      <c r="I374" s="1" t="str">
        <f t="shared" si="33"/>
        <v/>
      </c>
    </row>
    <row r="375" spans="1:16" x14ac:dyDescent="0.4">
      <c r="A375" s="1" t="s">
        <v>41</v>
      </c>
      <c r="B375" s="1" t="s">
        <v>435</v>
      </c>
      <c r="C375" s="1" t="s">
        <v>13</v>
      </c>
      <c r="D375" s="1" t="str">
        <f t="shared" si="30"/>
        <v>RITP</v>
      </c>
      <c r="E375" s="1" t="s">
        <v>39</v>
      </c>
      <c r="F375" s="1" t="str">
        <f t="shared" si="29"/>
        <v>プロジェクト（P）</v>
      </c>
      <c r="G375" s="1" t="str">
        <f t="shared" si="31"/>
        <v>リプラス高断熱汎用枠 トリプルガラス 高所用横すべり出し窓（アルゴンガス）プロジェクト（P）</v>
      </c>
      <c r="H375" s="1" t="str">
        <f t="shared" si="32"/>
        <v>D</v>
      </c>
      <c r="I375" s="1" t="str">
        <f t="shared" si="33"/>
        <v/>
      </c>
    </row>
    <row r="376" spans="1:16" x14ac:dyDescent="0.4">
      <c r="A376" s="1" t="s">
        <v>436</v>
      </c>
      <c r="B376" s="1" t="s">
        <v>437</v>
      </c>
      <c r="C376" s="1" t="s">
        <v>12</v>
      </c>
      <c r="D376" s="1" t="str">
        <f t="shared" si="30"/>
        <v>RILH</v>
      </c>
      <c r="E376" s="1" t="s">
        <v>44</v>
      </c>
      <c r="F376" s="1" t="str">
        <f t="shared" si="29"/>
        <v>引違い（H）</v>
      </c>
      <c r="G376" s="1" t="str">
        <f t="shared" si="31"/>
        <v>リプラス高断熱汎用枠 トリプルガラス 引違い窓（クリプトンガス）引違い（H）</v>
      </c>
      <c r="H376" s="1" t="str">
        <f t="shared" si="32"/>
        <v>E</v>
      </c>
      <c r="I376" s="1" t="str">
        <f t="shared" si="33"/>
        <v/>
      </c>
    </row>
    <row r="377" spans="1:16" x14ac:dyDescent="0.4">
      <c r="A377" s="1" t="s">
        <v>436</v>
      </c>
      <c r="B377" s="1" t="s">
        <v>438</v>
      </c>
      <c r="C377" s="1" t="s">
        <v>14</v>
      </c>
      <c r="D377" s="1" t="str">
        <f t="shared" si="30"/>
        <v>RILT</v>
      </c>
      <c r="E377" s="1" t="s">
        <v>44</v>
      </c>
      <c r="F377" s="1" t="str">
        <f t="shared" si="29"/>
        <v>開き（T）</v>
      </c>
      <c r="G377" s="1" t="str">
        <f t="shared" si="31"/>
        <v>リプラス高断熱汎用枠 トリプルガラス 縦すべり出し窓（クリプトンガス）開き（T）</v>
      </c>
      <c r="H377" s="1" t="str">
        <f t="shared" si="32"/>
        <v>E</v>
      </c>
      <c r="I377" s="1" t="str">
        <f t="shared" si="33"/>
        <v/>
      </c>
    </row>
    <row r="378" spans="1:16" ht="18.75" x14ac:dyDescent="0.4">
      <c r="A378" s="1" t="s">
        <v>436</v>
      </c>
      <c r="B378" s="1" t="s">
        <v>439</v>
      </c>
      <c r="C378" s="1" t="s">
        <v>11</v>
      </c>
      <c r="D378" s="1" t="str">
        <f t="shared" si="30"/>
        <v>RILF</v>
      </c>
      <c r="E378" s="1" t="s">
        <v>44</v>
      </c>
      <c r="F378" s="1" t="str">
        <f t="shared" si="29"/>
        <v>FIX（F）</v>
      </c>
      <c r="G378" s="1" t="str">
        <f t="shared" si="31"/>
        <v>リプラス高断熱汎用枠 トリプルガラス FIX窓（クリプトンガス）FIX（F）</v>
      </c>
      <c r="H378" s="1" t="str">
        <f t="shared" si="32"/>
        <v>E</v>
      </c>
      <c r="I378" s="1" t="str">
        <f t="shared" si="33"/>
        <v/>
      </c>
      <c r="M378"/>
      <c r="N378" s="8"/>
      <c r="O378" s="8"/>
      <c r="P378"/>
    </row>
    <row r="379" spans="1:16" ht="18.75" x14ac:dyDescent="0.4">
      <c r="A379" s="1" t="s">
        <v>436</v>
      </c>
      <c r="B379" s="1" t="s">
        <v>440</v>
      </c>
      <c r="C379" s="1" t="s">
        <v>15</v>
      </c>
      <c r="D379" s="1" t="str">
        <f t="shared" si="30"/>
        <v>RILU</v>
      </c>
      <c r="E379" s="1" t="s">
        <v>44</v>
      </c>
      <c r="F379" s="1" t="str">
        <f t="shared" si="29"/>
        <v>上げ下げ（U）</v>
      </c>
      <c r="G379" s="1" t="str">
        <f t="shared" si="31"/>
        <v>リプラス高断熱汎用枠 トリプルガラス 上げ下げ窓（クリプトンガス）上げ下げ（U）</v>
      </c>
      <c r="H379" s="1" t="str">
        <f t="shared" si="32"/>
        <v>E</v>
      </c>
      <c r="I379" s="1" t="str">
        <f t="shared" si="33"/>
        <v/>
      </c>
      <c r="M379"/>
      <c r="N379" s="8"/>
      <c r="O379" s="8"/>
      <c r="P379"/>
    </row>
    <row r="380" spans="1:16" ht="18.75" x14ac:dyDescent="0.4">
      <c r="A380" s="1" t="s">
        <v>441</v>
      </c>
      <c r="B380" s="1" t="s">
        <v>442</v>
      </c>
      <c r="C380" s="1" t="s">
        <v>13</v>
      </c>
      <c r="D380" s="1" t="str">
        <f t="shared" si="30"/>
        <v>RIMP</v>
      </c>
      <c r="E380" s="1" t="s">
        <v>44</v>
      </c>
      <c r="F380" s="1" t="str">
        <f t="shared" si="29"/>
        <v>プロジェクト（P）</v>
      </c>
      <c r="G380" s="1" t="str">
        <f t="shared" si="31"/>
        <v>リプラス高断熱汎用枠 トリプルガラス 横すべり出し窓（クリプトンガス）プロジェクト（P）</v>
      </c>
      <c r="H380" s="1" t="str">
        <f t="shared" si="32"/>
        <v>E</v>
      </c>
      <c r="I380" s="1" t="str">
        <f t="shared" si="33"/>
        <v/>
      </c>
      <c r="M380"/>
      <c r="N380" s="8"/>
      <c r="O380" s="8"/>
      <c r="P380"/>
    </row>
    <row r="381" spans="1:16" ht="18.75" x14ac:dyDescent="0.4">
      <c r="A381" s="1" t="s">
        <v>436</v>
      </c>
      <c r="B381" s="1" t="s">
        <v>443</v>
      </c>
      <c r="C381" s="1" t="s">
        <v>13</v>
      </c>
      <c r="D381" s="1" t="str">
        <f t="shared" si="30"/>
        <v>RILP</v>
      </c>
      <c r="E381" s="1" t="s">
        <v>44</v>
      </c>
      <c r="F381" s="1" t="str">
        <f t="shared" si="29"/>
        <v>プロジェクト（P）</v>
      </c>
      <c r="G381" s="1" t="str">
        <f t="shared" si="31"/>
        <v>リプラス高断熱汎用枠 トリプルガラス 高所用横すべり出し窓（クリプトンガス）プロジェクト（P）</v>
      </c>
      <c r="H381" s="1" t="str">
        <f t="shared" si="32"/>
        <v>E</v>
      </c>
      <c r="I381" s="1" t="str">
        <f t="shared" si="33"/>
        <v/>
      </c>
      <c r="M381"/>
      <c r="N381" s="8"/>
      <c r="O381" s="8"/>
      <c r="P381"/>
    </row>
    <row r="382" spans="1:16" ht="18.75" x14ac:dyDescent="0.4">
      <c r="A382" s="1" t="s">
        <v>17</v>
      </c>
      <c r="B382" s="1" t="s">
        <v>444</v>
      </c>
      <c r="C382" s="1" t="s">
        <v>12</v>
      </c>
      <c r="D382" s="1" t="str">
        <f t="shared" si="30"/>
        <v>RIFH</v>
      </c>
      <c r="E382" s="1" t="s">
        <v>73</v>
      </c>
      <c r="F382" s="1" t="str">
        <f t="shared" si="29"/>
        <v>引違い（H）</v>
      </c>
      <c r="G382" s="1" t="str">
        <f t="shared" si="31"/>
        <v>リプラス高断熱汎用枠 複層ガラス 引違い窓引違い（H）</v>
      </c>
      <c r="H382" s="1" t="str">
        <f t="shared" si="32"/>
        <v>G</v>
      </c>
      <c r="I382" s="1" t="str">
        <f t="shared" si="33"/>
        <v/>
      </c>
      <c r="M382"/>
      <c r="N382" s="8"/>
      <c r="O382" s="8"/>
      <c r="P382"/>
    </row>
    <row r="383" spans="1:16" ht="18.75" x14ac:dyDescent="0.4">
      <c r="A383" s="1" t="s">
        <v>17</v>
      </c>
      <c r="B383" s="1" t="s">
        <v>445</v>
      </c>
      <c r="C383" s="1" t="s">
        <v>14</v>
      </c>
      <c r="D383" s="1" t="str">
        <f t="shared" si="30"/>
        <v>RIFT</v>
      </c>
      <c r="E383" s="1" t="s">
        <v>73</v>
      </c>
      <c r="F383" s="1" t="str">
        <f t="shared" si="29"/>
        <v>開き（T）</v>
      </c>
      <c r="G383" s="1" t="str">
        <f t="shared" si="31"/>
        <v>リプラス高断熱汎用枠 複層ガラス 縦すべり出し窓開き（T）</v>
      </c>
      <c r="H383" s="1" t="str">
        <f t="shared" si="32"/>
        <v>G</v>
      </c>
      <c r="I383" s="1" t="str">
        <f t="shared" si="33"/>
        <v/>
      </c>
      <c r="M383"/>
      <c r="N383" s="8"/>
      <c r="O383" s="8"/>
      <c r="P383"/>
    </row>
    <row r="384" spans="1:16" ht="18.75" x14ac:dyDescent="0.4">
      <c r="A384" s="1" t="s">
        <v>17</v>
      </c>
      <c r="B384" s="1" t="s">
        <v>446</v>
      </c>
      <c r="C384" s="1" t="s">
        <v>11</v>
      </c>
      <c r="D384" s="1" t="str">
        <f t="shared" si="30"/>
        <v>RIFF</v>
      </c>
      <c r="E384" s="1" t="s">
        <v>73</v>
      </c>
      <c r="F384" s="1" t="str">
        <f t="shared" si="29"/>
        <v>FIX（F）</v>
      </c>
      <c r="G384" s="1" t="str">
        <f t="shared" si="31"/>
        <v>リプラス高断熱汎用枠 複層ガラス FIX窓FIX（F）</v>
      </c>
      <c r="H384" s="1" t="str">
        <f t="shared" si="32"/>
        <v>G</v>
      </c>
      <c r="I384" s="1" t="str">
        <f t="shared" si="33"/>
        <v/>
      </c>
      <c r="M384"/>
      <c r="N384" s="8"/>
      <c r="O384" s="8"/>
      <c r="P384"/>
    </row>
    <row r="385" spans="1:16" ht="18.75" x14ac:dyDescent="0.4">
      <c r="A385" s="1" t="s">
        <v>17</v>
      </c>
      <c r="B385" s="1" t="s">
        <v>447</v>
      </c>
      <c r="C385" s="1" t="s">
        <v>15</v>
      </c>
      <c r="D385" s="1" t="str">
        <f t="shared" si="30"/>
        <v>RIFU</v>
      </c>
      <c r="E385" s="1" t="s">
        <v>73</v>
      </c>
      <c r="F385" s="1" t="str">
        <f t="shared" si="29"/>
        <v>上げ下げ（U）</v>
      </c>
      <c r="G385" s="1" t="str">
        <f t="shared" si="31"/>
        <v>リプラス高断熱汎用枠 複層ガラス 上げ下げ窓上げ下げ（U）</v>
      </c>
      <c r="H385" s="1" t="str">
        <f t="shared" si="32"/>
        <v>G</v>
      </c>
      <c r="I385" s="1" t="str">
        <f t="shared" si="33"/>
        <v/>
      </c>
      <c r="M385"/>
      <c r="N385" s="8"/>
      <c r="O385" s="8"/>
      <c r="P385"/>
    </row>
    <row r="386" spans="1:16" ht="18.75" x14ac:dyDescent="0.4">
      <c r="A386" s="1" t="s">
        <v>448</v>
      </c>
      <c r="B386" s="1" t="s">
        <v>449</v>
      </c>
      <c r="C386" s="1" t="s">
        <v>13</v>
      </c>
      <c r="D386" s="1" t="str">
        <f t="shared" si="30"/>
        <v>RIIP</v>
      </c>
      <c r="E386" s="1" t="s">
        <v>73</v>
      </c>
      <c r="F386" s="1" t="str">
        <f t="shared" si="29"/>
        <v>プロジェクト（P）</v>
      </c>
      <c r="G386" s="1" t="str">
        <f t="shared" si="31"/>
        <v>リプラス高断熱汎用枠 複層ガラス 横すべり出し窓プロジェクト（P）</v>
      </c>
      <c r="H386" s="1" t="str">
        <f t="shared" si="32"/>
        <v>G</v>
      </c>
      <c r="I386" s="1" t="str">
        <f t="shared" si="33"/>
        <v/>
      </c>
      <c r="M386"/>
      <c r="N386" s="8"/>
      <c r="O386" s="8"/>
      <c r="P386"/>
    </row>
    <row r="387" spans="1:16" ht="18.75" x14ac:dyDescent="0.4">
      <c r="A387" s="1" t="s">
        <v>17</v>
      </c>
      <c r="B387" s="1" t="s">
        <v>450</v>
      </c>
      <c r="C387" s="1" t="s">
        <v>13</v>
      </c>
      <c r="D387" s="1" t="str">
        <f t="shared" si="30"/>
        <v>RIFP</v>
      </c>
      <c r="E387" s="1" t="s">
        <v>73</v>
      </c>
      <c r="F387" s="1" t="str">
        <f t="shared" si="29"/>
        <v>プロジェクト（P）</v>
      </c>
      <c r="G387" s="1" t="str">
        <f t="shared" si="31"/>
        <v>リプラス高断熱汎用枠 複層ガラス 高所用横すべり出し窓プロジェクト（P）</v>
      </c>
      <c r="H387" s="1" t="str">
        <f t="shared" si="32"/>
        <v>G</v>
      </c>
      <c r="I387" s="1" t="str">
        <f t="shared" si="33"/>
        <v/>
      </c>
      <c r="M387"/>
      <c r="N387" s="8"/>
      <c r="O387" s="8"/>
      <c r="P387"/>
    </row>
    <row r="388" spans="1:16" ht="18.75" x14ac:dyDescent="0.4">
      <c r="A388" s="1" t="s">
        <v>451</v>
      </c>
      <c r="B388" s="1" t="s">
        <v>452</v>
      </c>
      <c r="C388" s="1" t="s">
        <v>453</v>
      </c>
      <c r="D388" s="1" t="str">
        <f t="shared" si="30"/>
        <v>RIOH</v>
      </c>
      <c r="E388" s="1" t="s">
        <v>454</v>
      </c>
      <c r="F388" s="1" t="str">
        <f t="shared" si="29"/>
        <v>引違い（H）</v>
      </c>
      <c r="G388" s="1" t="str">
        <f t="shared" si="31"/>
        <v>リプラス専用枠(23年4月発売)（樹脂スペーサー）引違い窓ブリッジ枠引違い（H）</v>
      </c>
      <c r="H388" s="1" t="str">
        <f t="shared" si="32"/>
        <v>F</v>
      </c>
      <c r="I388" s="1" t="str">
        <f t="shared" si="33"/>
        <v/>
      </c>
      <c r="M388"/>
      <c r="N388" s="8"/>
      <c r="O388" s="8"/>
      <c r="P388"/>
    </row>
    <row r="389" spans="1:16" ht="18.75" x14ac:dyDescent="0.4">
      <c r="A389" s="1" t="s">
        <v>203</v>
      </c>
      <c r="B389" s="1" t="s">
        <v>455</v>
      </c>
      <c r="C389" s="1" t="s">
        <v>456</v>
      </c>
      <c r="D389" s="1" t="str">
        <f t="shared" si="30"/>
        <v>KDBT</v>
      </c>
      <c r="E389" s="1" t="s">
        <v>11</v>
      </c>
      <c r="F389" s="1" t="str">
        <f t="shared" si="29"/>
        <v>開き（T）</v>
      </c>
      <c r="G389" s="1" t="str">
        <f t="shared" si="31"/>
        <v>サーモスＡ 縦すべり出し窓カムラッチ開き（T）</v>
      </c>
      <c r="H389" s="1" t="str">
        <f t="shared" si="32"/>
        <v>F</v>
      </c>
      <c r="I389" s="1" t="str">
        <f t="shared" si="33"/>
        <v/>
      </c>
      <c r="M389"/>
      <c r="N389" s="8"/>
      <c r="O389" s="8"/>
      <c r="P389"/>
    </row>
    <row r="390" spans="1:16" ht="18.75" x14ac:dyDescent="0.4">
      <c r="A390" s="1" t="s">
        <v>37</v>
      </c>
      <c r="B390" s="1" t="s">
        <v>457</v>
      </c>
      <c r="C390" s="1" t="s">
        <v>453</v>
      </c>
      <c r="D390" s="1" t="str">
        <f t="shared" si="30"/>
        <v>RINH</v>
      </c>
      <c r="E390" s="1" t="s">
        <v>11</v>
      </c>
      <c r="F390" s="1" t="str">
        <f t="shared" si="29"/>
        <v>引違い（H）</v>
      </c>
      <c r="G390" s="1" t="str">
        <f t="shared" si="31"/>
        <v>リプラス アタッチ枠 サーモス用（樹脂スペーサー）内外色組合せ［旧：汎用枠］引違い（H）</v>
      </c>
      <c r="H390" s="1" t="str">
        <f t="shared" si="32"/>
        <v>F</v>
      </c>
      <c r="I390" s="1" t="str">
        <f t="shared" si="33"/>
        <v/>
      </c>
      <c r="M390"/>
      <c r="N390" s="8"/>
      <c r="O390" s="8"/>
      <c r="P390"/>
    </row>
    <row r="391" spans="1:16" ht="18.75" x14ac:dyDescent="0.4">
      <c r="A391" s="1" t="s">
        <v>9</v>
      </c>
      <c r="B391" s="1" t="s">
        <v>458</v>
      </c>
      <c r="C391" s="1" t="s">
        <v>453</v>
      </c>
      <c r="D391" s="1" t="str">
        <f t="shared" si="30"/>
        <v>RIAH</v>
      </c>
      <c r="E391" s="1" t="s">
        <v>11</v>
      </c>
      <c r="F391" s="1" t="str">
        <f t="shared" si="29"/>
        <v>引違い（H）</v>
      </c>
      <c r="G391" s="1" t="str">
        <f t="shared" si="31"/>
        <v>リプラス アタッチ枠 サーモス用（アルミスペーサー）［旧：汎用枠］引違い（H）</v>
      </c>
      <c r="H391" s="1" t="str">
        <f t="shared" si="32"/>
        <v>F</v>
      </c>
      <c r="I391" s="1" t="str">
        <f t="shared" si="33"/>
        <v/>
      </c>
      <c r="M391"/>
      <c r="N391" s="8"/>
      <c r="O391" s="8"/>
      <c r="P391"/>
    </row>
    <row r="392" spans="1:16" ht="18.75" x14ac:dyDescent="0.4">
      <c r="A392" s="1" t="s">
        <v>9</v>
      </c>
      <c r="B392" s="1" t="s">
        <v>458</v>
      </c>
      <c r="C392" s="1" t="s">
        <v>456</v>
      </c>
      <c r="D392" s="1" t="str">
        <f t="shared" si="30"/>
        <v>RIAT</v>
      </c>
      <c r="E392" s="1" t="s">
        <v>11</v>
      </c>
      <c r="F392" s="1" t="str">
        <f t="shared" ref="F392:F455" si="34">VLOOKUP(C392,$L$7:$N$18,3,FALSE)</f>
        <v>開き（T）</v>
      </c>
      <c r="G392" s="1" t="str">
        <f t="shared" si="31"/>
        <v>リプラス アタッチ枠 サーモス用（アルミスペーサー）［旧：汎用枠］開き（T）</v>
      </c>
      <c r="H392" s="1" t="str">
        <f t="shared" si="32"/>
        <v>F</v>
      </c>
      <c r="I392" s="1" t="str">
        <f t="shared" si="33"/>
        <v/>
      </c>
      <c r="M392"/>
      <c r="N392" s="8"/>
      <c r="O392" s="8"/>
      <c r="P392"/>
    </row>
    <row r="393" spans="1:16" ht="18.75" x14ac:dyDescent="0.4">
      <c r="A393" s="1" t="s">
        <v>9</v>
      </c>
      <c r="B393" s="1" t="s">
        <v>458</v>
      </c>
      <c r="C393" s="1" t="s">
        <v>459</v>
      </c>
      <c r="D393" s="1" t="str">
        <f t="shared" ref="D393:D456" si="35">A393&amp;C393</f>
        <v>RIAP</v>
      </c>
      <c r="E393" s="1" t="s">
        <v>11</v>
      </c>
      <c r="F393" s="1" t="str">
        <f t="shared" si="34"/>
        <v>プロジェクト（P）</v>
      </c>
      <c r="G393" s="1" t="str">
        <f t="shared" si="31"/>
        <v>リプラス アタッチ枠 サーモス用（アルミスペーサー）［旧：汎用枠］プロジェクト（P）</v>
      </c>
      <c r="H393" s="1" t="str">
        <f t="shared" si="32"/>
        <v>F</v>
      </c>
      <c r="I393" s="1" t="str">
        <f t="shared" si="33"/>
        <v/>
      </c>
      <c r="M393"/>
      <c r="N393" s="8"/>
      <c r="O393" s="8"/>
      <c r="P393"/>
    </row>
    <row r="394" spans="1:16" ht="18.75" x14ac:dyDescent="0.4">
      <c r="A394" s="1" t="s">
        <v>9</v>
      </c>
      <c r="B394" s="1" t="s">
        <v>458</v>
      </c>
      <c r="C394" s="1" t="s">
        <v>460</v>
      </c>
      <c r="D394" s="1" t="str">
        <f t="shared" si="35"/>
        <v>RIAU</v>
      </c>
      <c r="E394" s="1" t="s">
        <v>11</v>
      </c>
      <c r="F394" s="1" t="str">
        <f t="shared" si="34"/>
        <v>上げ下げ（U）</v>
      </c>
      <c r="G394" s="1" t="str">
        <f t="shared" si="31"/>
        <v>リプラス アタッチ枠 サーモス用（アルミスペーサー）［旧：汎用枠］上げ下げ（U）</v>
      </c>
      <c r="H394" s="1" t="str">
        <f t="shared" si="32"/>
        <v>F</v>
      </c>
      <c r="I394" s="1" t="str">
        <f t="shared" si="33"/>
        <v/>
      </c>
      <c r="M394"/>
      <c r="N394" s="8"/>
      <c r="O394" s="8"/>
      <c r="P394"/>
    </row>
    <row r="395" spans="1:16" ht="18.75" x14ac:dyDescent="0.4">
      <c r="A395" s="1" t="s">
        <v>9</v>
      </c>
      <c r="B395" s="1" t="s">
        <v>458</v>
      </c>
      <c r="C395" s="1" t="s">
        <v>454</v>
      </c>
      <c r="D395" s="1" t="str">
        <f t="shared" si="35"/>
        <v>RIAF</v>
      </c>
      <c r="E395" s="1" t="s">
        <v>12</v>
      </c>
      <c r="F395" s="1" t="str">
        <f t="shared" si="34"/>
        <v>FIX（F）</v>
      </c>
      <c r="G395" s="1" t="str">
        <f t="shared" si="31"/>
        <v>リプラス アタッチ枠 サーモス用（アルミスペーサー）［旧：汎用枠］FIX（F）</v>
      </c>
      <c r="H395" s="1" t="str">
        <f t="shared" si="32"/>
        <v>H</v>
      </c>
      <c r="I395" s="1" t="str">
        <f t="shared" si="33"/>
        <v/>
      </c>
      <c r="M395"/>
      <c r="N395" s="8"/>
      <c r="O395" s="8"/>
      <c r="P395"/>
    </row>
    <row r="396" spans="1:16" ht="18.75" x14ac:dyDescent="0.4">
      <c r="A396" s="1" t="s">
        <v>27</v>
      </c>
      <c r="B396" s="1" t="s">
        <v>461</v>
      </c>
      <c r="C396" s="1" t="s">
        <v>453</v>
      </c>
      <c r="D396" s="1" t="str">
        <f t="shared" si="35"/>
        <v>RIJH</v>
      </c>
      <c r="E396" s="1" t="s">
        <v>11</v>
      </c>
      <c r="F396" s="1" t="str">
        <f t="shared" si="34"/>
        <v>引違い（H）</v>
      </c>
      <c r="G396" s="1" t="str">
        <f t="shared" si="31"/>
        <v>リプラス アタッチ枠 サーモス用（樹脂スペーサー）内外色組合せ・内外同系色［旧：汎用枠］引違い（H）</v>
      </c>
      <c r="H396" s="1" t="str">
        <f t="shared" si="32"/>
        <v>F</v>
      </c>
      <c r="I396" s="1" t="str">
        <f t="shared" si="33"/>
        <v/>
      </c>
      <c r="M396"/>
      <c r="N396" s="8"/>
      <c r="O396" s="8"/>
      <c r="P396"/>
    </row>
    <row r="397" spans="1:16" ht="18.75" x14ac:dyDescent="0.4">
      <c r="A397" s="1" t="s">
        <v>27</v>
      </c>
      <c r="B397" s="1" t="s">
        <v>461</v>
      </c>
      <c r="C397" s="1" t="s">
        <v>456</v>
      </c>
      <c r="D397" s="1" t="str">
        <f t="shared" si="35"/>
        <v>RIJT</v>
      </c>
      <c r="E397" s="1" t="s">
        <v>11</v>
      </c>
      <c r="F397" s="1" t="str">
        <f t="shared" si="34"/>
        <v>開き（T）</v>
      </c>
      <c r="G397" s="1" t="str">
        <f t="shared" si="31"/>
        <v>リプラス アタッチ枠 サーモス用（樹脂スペーサー）内外色組合せ・内外同系色［旧：汎用枠］開き（T）</v>
      </c>
      <c r="H397" s="1" t="str">
        <f t="shared" si="32"/>
        <v>F</v>
      </c>
      <c r="I397" s="1" t="str">
        <f t="shared" si="33"/>
        <v/>
      </c>
      <c r="M397"/>
      <c r="N397" s="8"/>
      <c r="O397" s="8"/>
      <c r="P397"/>
    </row>
    <row r="398" spans="1:16" ht="18.75" x14ac:dyDescent="0.4">
      <c r="A398" s="1" t="s">
        <v>27</v>
      </c>
      <c r="B398" s="1" t="s">
        <v>461</v>
      </c>
      <c r="C398" s="1" t="s">
        <v>459</v>
      </c>
      <c r="D398" s="1" t="str">
        <f t="shared" si="35"/>
        <v>RIJP</v>
      </c>
      <c r="E398" s="1" t="s">
        <v>11</v>
      </c>
      <c r="F398" s="1" t="str">
        <f t="shared" si="34"/>
        <v>プロジェクト（P）</v>
      </c>
      <c r="G398" s="1" t="str">
        <f t="shared" si="31"/>
        <v>リプラス アタッチ枠 サーモス用（樹脂スペーサー）内外色組合せ・内外同系色［旧：汎用枠］プロジェクト（P）</v>
      </c>
      <c r="H398" s="1" t="str">
        <f t="shared" si="32"/>
        <v>F</v>
      </c>
      <c r="I398" s="1" t="str">
        <f t="shared" si="33"/>
        <v/>
      </c>
      <c r="M398"/>
      <c r="N398" s="8"/>
      <c r="O398" s="8"/>
      <c r="P398"/>
    </row>
    <row r="399" spans="1:16" ht="18.75" x14ac:dyDescent="0.4">
      <c r="A399" s="1" t="s">
        <v>27</v>
      </c>
      <c r="B399" s="1" t="s">
        <v>461</v>
      </c>
      <c r="C399" s="1" t="s">
        <v>460</v>
      </c>
      <c r="D399" s="1" t="str">
        <f t="shared" si="35"/>
        <v>RIJU</v>
      </c>
      <c r="E399" s="1" t="s">
        <v>11</v>
      </c>
      <c r="F399" s="1" t="str">
        <f t="shared" si="34"/>
        <v>上げ下げ（U）</v>
      </c>
      <c r="G399" s="1" t="str">
        <f t="shared" si="31"/>
        <v>リプラス アタッチ枠 サーモス用（樹脂スペーサー）内外色組合せ・内外同系色［旧：汎用枠］上げ下げ（U）</v>
      </c>
      <c r="H399" s="1" t="str">
        <f t="shared" si="32"/>
        <v>F</v>
      </c>
      <c r="I399" s="1" t="str">
        <f t="shared" si="33"/>
        <v/>
      </c>
      <c r="M399"/>
      <c r="N399" s="8"/>
      <c r="O399" s="8"/>
      <c r="P399"/>
    </row>
    <row r="400" spans="1:16" ht="18.75" x14ac:dyDescent="0.4">
      <c r="A400" s="1" t="s">
        <v>27</v>
      </c>
      <c r="B400" s="1" t="s">
        <v>461</v>
      </c>
      <c r="C400" s="1" t="s">
        <v>454</v>
      </c>
      <c r="D400" s="1" t="str">
        <f t="shared" si="35"/>
        <v>RIJF</v>
      </c>
      <c r="E400" s="1" t="s">
        <v>12</v>
      </c>
      <c r="F400" s="1" t="str">
        <f t="shared" si="34"/>
        <v>FIX（F）</v>
      </c>
      <c r="G400" s="1" t="str">
        <f t="shared" si="31"/>
        <v>リプラス アタッチ枠 サーモス用（樹脂スペーサー）内外色組合せ・内外同系色［旧：汎用枠］FIX（F）</v>
      </c>
      <c r="H400" s="1" t="str">
        <f t="shared" si="32"/>
        <v>H</v>
      </c>
      <c r="I400" s="1" t="str">
        <f t="shared" si="33"/>
        <v/>
      </c>
      <c r="M400"/>
      <c r="N400" s="8"/>
      <c r="O400" s="8"/>
      <c r="P400"/>
    </row>
    <row r="401" spans="1:19" ht="18.75" x14ac:dyDescent="0.4">
      <c r="A401" s="1" t="s">
        <v>41</v>
      </c>
      <c r="B401" s="1" t="s">
        <v>462</v>
      </c>
      <c r="C401" s="1" t="s">
        <v>456</v>
      </c>
      <c r="D401" s="1" t="str">
        <f t="shared" si="35"/>
        <v>RITT</v>
      </c>
      <c r="E401" s="1" t="s">
        <v>39</v>
      </c>
      <c r="F401" s="1" t="str">
        <f t="shared" si="34"/>
        <v>開き（T）</v>
      </c>
      <c r="G401" s="1" t="str">
        <f t="shared" si="31"/>
        <v>リプラス アタッチ枠 TW用 トリプルガラス 縦すべり出し窓 グレモン（アルゴンガス）［旧：高断熱汎用枠］開き（T）</v>
      </c>
      <c r="H401" s="1" t="str">
        <f t="shared" si="32"/>
        <v>D</v>
      </c>
      <c r="I401" s="1" t="str">
        <f t="shared" si="33"/>
        <v/>
      </c>
      <c r="M401"/>
      <c r="N401" s="8"/>
      <c r="O401" s="8"/>
      <c r="P401"/>
    </row>
    <row r="402" spans="1:19" ht="18.75" x14ac:dyDescent="0.4">
      <c r="A402" s="1" t="s">
        <v>41</v>
      </c>
      <c r="B402" s="1" t="s">
        <v>463</v>
      </c>
      <c r="C402" s="1" t="s">
        <v>454</v>
      </c>
      <c r="D402" s="1" t="str">
        <f t="shared" si="35"/>
        <v>RITF</v>
      </c>
      <c r="E402" s="1" t="s">
        <v>39</v>
      </c>
      <c r="F402" s="1" t="str">
        <f t="shared" si="34"/>
        <v>FIX（F）</v>
      </c>
      <c r="G402" s="1" t="str">
        <f t="shared" si="31"/>
        <v>リプラス アタッチ枠 TW用 トリプルガラス FIX窓（アルゴンガス）［旧：高断熱汎用枠］FIX（F）</v>
      </c>
      <c r="H402" s="1" t="str">
        <f t="shared" si="32"/>
        <v>D</v>
      </c>
      <c r="I402" s="1" t="str">
        <f t="shared" si="33"/>
        <v/>
      </c>
      <c r="M402"/>
      <c r="N402" s="8"/>
      <c r="O402" s="8"/>
      <c r="P402"/>
    </row>
    <row r="403" spans="1:19" ht="18.75" x14ac:dyDescent="0.4">
      <c r="A403" s="1" t="s">
        <v>41</v>
      </c>
      <c r="B403" s="1" t="s">
        <v>464</v>
      </c>
      <c r="C403" s="1" t="s">
        <v>453</v>
      </c>
      <c r="D403" s="1" t="str">
        <f t="shared" si="35"/>
        <v>RITH</v>
      </c>
      <c r="E403" s="1" t="s">
        <v>25</v>
      </c>
      <c r="F403" s="1" t="str">
        <f t="shared" si="34"/>
        <v>引違い（H）</v>
      </c>
      <c r="G403" s="1" t="str">
        <f t="shared" si="31"/>
        <v>リプラス アタッチ枠 TW用 トリプルガラス 引違い窓（アルゴンガス）［旧：高断熱汎用枠］引違い（H）</v>
      </c>
      <c r="H403" s="1" t="str">
        <f t="shared" si="32"/>
        <v>R</v>
      </c>
      <c r="I403" s="1" t="str">
        <f t="shared" si="33"/>
        <v/>
      </c>
      <c r="M403"/>
      <c r="N403" s="8"/>
      <c r="O403" s="8"/>
      <c r="P403"/>
    </row>
    <row r="404" spans="1:19" ht="18.75" x14ac:dyDescent="0.4">
      <c r="A404" s="1" t="s">
        <v>41</v>
      </c>
      <c r="B404" s="1" t="s">
        <v>465</v>
      </c>
      <c r="C404" s="1" t="s">
        <v>460</v>
      </c>
      <c r="D404" s="1" t="str">
        <f t="shared" si="35"/>
        <v>RITU</v>
      </c>
      <c r="E404" s="1" t="s">
        <v>39</v>
      </c>
      <c r="F404" s="1" t="str">
        <f t="shared" si="34"/>
        <v>上げ下げ（U）</v>
      </c>
      <c r="G404" s="1" t="str">
        <f t="shared" si="31"/>
        <v>リプラス アタッチ枠 TW用 トリプルガラス 上げ下げ窓（アルゴンガス）［旧：高断熱汎用枠］上げ下げ（U）</v>
      </c>
      <c r="H404" s="1" t="str">
        <f t="shared" si="32"/>
        <v>D</v>
      </c>
      <c r="I404" s="1" t="str">
        <f t="shared" si="33"/>
        <v/>
      </c>
      <c r="M404"/>
      <c r="N404" s="8"/>
      <c r="O404" s="8"/>
      <c r="P404"/>
    </row>
    <row r="405" spans="1:19" ht="18.75" x14ac:dyDescent="0.4">
      <c r="A405" s="1" t="s">
        <v>17</v>
      </c>
      <c r="B405" s="1" t="s">
        <v>466</v>
      </c>
      <c r="C405" s="1" t="s">
        <v>456</v>
      </c>
      <c r="D405" s="1" t="str">
        <f t="shared" si="35"/>
        <v>RIFT</v>
      </c>
      <c r="E405" s="1" t="s">
        <v>73</v>
      </c>
      <c r="F405" s="1" t="str">
        <f t="shared" si="34"/>
        <v>開き（T）</v>
      </c>
      <c r="G405" s="1" t="str">
        <f t="shared" si="31"/>
        <v>リプラス アタッチ枠 TW用 複層ガラス 縦すべり出し窓［旧：高断熱汎用枠］開き（T）</v>
      </c>
      <c r="H405" s="1" t="str">
        <f t="shared" si="32"/>
        <v>G</v>
      </c>
      <c r="I405" s="1" t="str">
        <f t="shared" si="33"/>
        <v/>
      </c>
      <c r="M405"/>
      <c r="N405" s="8"/>
      <c r="O405" s="8"/>
      <c r="P405"/>
    </row>
    <row r="406" spans="1:19" ht="18.75" x14ac:dyDescent="0.4">
      <c r="A406" s="1" t="s">
        <v>17</v>
      </c>
      <c r="B406" s="1" t="s">
        <v>467</v>
      </c>
      <c r="C406" s="1" t="s">
        <v>454</v>
      </c>
      <c r="D406" s="1" t="str">
        <f t="shared" si="35"/>
        <v>RIFF</v>
      </c>
      <c r="E406" s="1" t="s">
        <v>73</v>
      </c>
      <c r="F406" s="1" t="str">
        <f t="shared" si="34"/>
        <v>FIX（F）</v>
      </c>
      <c r="G406" s="1" t="str">
        <f t="shared" si="31"/>
        <v>リプラス アタッチ枠 TW用 複層ガラス FIX窓［旧：高断熱汎用枠］FIX（F）</v>
      </c>
      <c r="H406" s="1" t="str">
        <f t="shared" si="32"/>
        <v>G</v>
      </c>
      <c r="I406" s="1" t="str">
        <f t="shared" si="33"/>
        <v/>
      </c>
      <c r="M406"/>
      <c r="N406" s="8"/>
      <c r="O406" s="8"/>
      <c r="P406"/>
    </row>
    <row r="407" spans="1:19" ht="18.75" x14ac:dyDescent="0.4">
      <c r="A407" s="1" t="s">
        <v>17</v>
      </c>
      <c r="B407" s="1" t="s">
        <v>468</v>
      </c>
      <c r="C407" s="1" t="s">
        <v>453</v>
      </c>
      <c r="D407" s="1" t="str">
        <f t="shared" si="35"/>
        <v>RIFH</v>
      </c>
      <c r="E407" s="1" t="s">
        <v>73</v>
      </c>
      <c r="F407" s="1" t="str">
        <f t="shared" si="34"/>
        <v>引違い（H）</v>
      </c>
      <c r="G407" s="1" t="str">
        <f t="shared" si="31"/>
        <v>リプラス アタッチ枠 TW用 複層ガラス 引違い窓［旧：高断熱汎用枠］引違い（H）</v>
      </c>
      <c r="H407" s="1" t="str">
        <f t="shared" si="32"/>
        <v>G</v>
      </c>
      <c r="I407" s="1" t="str">
        <f t="shared" si="33"/>
        <v/>
      </c>
      <c r="M407"/>
      <c r="N407" s="8"/>
      <c r="O407" s="8"/>
      <c r="P407"/>
    </row>
    <row r="408" spans="1:19" ht="18.75" x14ac:dyDescent="0.4">
      <c r="A408" s="1" t="s">
        <v>17</v>
      </c>
      <c r="B408" s="1" t="s">
        <v>469</v>
      </c>
      <c r="C408" s="1" t="s">
        <v>460</v>
      </c>
      <c r="D408" s="1" t="str">
        <f t="shared" si="35"/>
        <v>RIFU</v>
      </c>
      <c r="E408" s="1" t="s">
        <v>73</v>
      </c>
      <c r="F408" s="1" t="str">
        <f t="shared" si="34"/>
        <v>上げ下げ（U）</v>
      </c>
      <c r="G408" s="1" t="str">
        <f t="shared" si="31"/>
        <v>リプラス アタッチ枠 TW用 複層ガラス 上げ下げ窓［旧：高断熱汎用枠］上げ下げ（U）</v>
      </c>
      <c r="H408" s="1" t="str">
        <f t="shared" si="32"/>
        <v>G</v>
      </c>
      <c r="I408" s="1" t="str">
        <f t="shared" si="33"/>
        <v/>
      </c>
      <c r="M408"/>
      <c r="N408" s="8"/>
      <c r="O408" s="8"/>
      <c r="P408"/>
    </row>
    <row r="409" spans="1:19" ht="18.75" x14ac:dyDescent="0.4">
      <c r="A409" s="1" t="s">
        <v>17</v>
      </c>
      <c r="B409" s="1" t="s">
        <v>470</v>
      </c>
      <c r="C409" s="1" t="s">
        <v>459</v>
      </c>
      <c r="D409" s="1" t="str">
        <f t="shared" si="35"/>
        <v>RIFP</v>
      </c>
      <c r="E409" s="1" t="s">
        <v>73</v>
      </c>
      <c r="F409" s="1" t="str">
        <f t="shared" si="34"/>
        <v>プロジェクト（P）</v>
      </c>
      <c r="G409" s="1" t="str">
        <f t="shared" si="31"/>
        <v>リプラス アタッチ枠 TW用 複層ガラス 高所用横すべり出し窓［旧：高断熱汎用枠］プロジェクト（P）</v>
      </c>
      <c r="H409" s="1" t="str">
        <f t="shared" si="32"/>
        <v>G</v>
      </c>
      <c r="I409" s="1" t="str">
        <f t="shared" si="33"/>
        <v/>
      </c>
      <c r="M409"/>
      <c r="N409" s="8"/>
      <c r="O409" s="8"/>
      <c r="P409"/>
    </row>
    <row r="410" spans="1:19" ht="18.75" x14ac:dyDescent="0.4">
      <c r="A410" s="1" t="s">
        <v>354</v>
      </c>
      <c r="B410" s="1" t="s">
        <v>471</v>
      </c>
      <c r="C410" s="1" t="s">
        <v>453</v>
      </c>
      <c r="D410" s="1" t="str">
        <f t="shared" si="35"/>
        <v>RIXH</v>
      </c>
      <c r="E410" s="1" t="s">
        <v>11</v>
      </c>
      <c r="F410" s="1" t="str">
        <f t="shared" si="34"/>
        <v>引違い（H）</v>
      </c>
      <c r="G410" s="1" t="str">
        <f t="shared" si="31"/>
        <v>リプラス 居室仕様・浴室仕様（樹脂スペーサー）［旧：専用枠 ２３年４月発売～ ］引違い（H）</v>
      </c>
      <c r="H410" s="1" t="str">
        <f t="shared" si="32"/>
        <v>F</v>
      </c>
      <c r="I410" s="1" t="str">
        <f t="shared" si="33"/>
        <v/>
      </c>
      <c r="M410"/>
      <c r="N410" s="8"/>
      <c r="O410" s="8"/>
      <c r="P410"/>
    </row>
    <row r="411" spans="1:19" ht="18.75" x14ac:dyDescent="0.4">
      <c r="A411" s="1" t="s">
        <v>352</v>
      </c>
      <c r="B411" s="1" t="s">
        <v>472</v>
      </c>
      <c r="C411" s="1" t="s">
        <v>453</v>
      </c>
      <c r="D411" s="1" t="str">
        <f t="shared" si="35"/>
        <v>RIWH</v>
      </c>
      <c r="E411" s="1" t="s">
        <v>11</v>
      </c>
      <c r="F411" s="1" t="str">
        <f t="shared" si="34"/>
        <v>引違い（H）</v>
      </c>
      <c r="G411" s="1" t="str">
        <f t="shared" si="31"/>
        <v>リプラス 居室仕様・浴室仕様（アルミスペーサー）［旧：専用枠 ２３年４月発売～ ］引違い（H）</v>
      </c>
      <c r="H411" s="1" t="str">
        <f t="shared" si="32"/>
        <v>F</v>
      </c>
      <c r="I411" s="1" t="str">
        <f t="shared" si="33"/>
        <v/>
      </c>
      <c r="M411"/>
      <c r="N411" s="8"/>
      <c r="O411" s="8"/>
      <c r="P411"/>
    </row>
    <row r="412" spans="1:19" ht="18.75" x14ac:dyDescent="0.4">
      <c r="A412" s="1" t="s">
        <v>354</v>
      </c>
      <c r="B412" s="1" t="s">
        <v>471</v>
      </c>
      <c r="C412" s="1" t="s">
        <v>456</v>
      </c>
      <c r="D412" s="1" t="str">
        <f t="shared" si="35"/>
        <v>RIXT</v>
      </c>
      <c r="E412" s="1" t="s">
        <v>11</v>
      </c>
      <c r="F412" s="1" t="str">
        <f t="shared" si="34"/>
        <v>開き（T）</v>
      </c>
      <c r="G412" s="1" t="str">
        <f t="shared" si="31"/>
        <v>リプラス 居室仕様・浴室仕様（樹脂スペーサー）［旧：専用枠 ２３年４月発売～ ］開き（T）</v>
      </c>
      <c r="H412" s="1" t="str">
        <f t="shared" si="32"/>
        <v>F</v>
      </c>
      <c r="I412" s="1" t="str">
        <f t="shared" si="33"/>
        <v/>
      </c>
      <c r="M412"/>
      <c r="N412" s="8"/>
      <c r="O412" s="8"/>
      <c r="P412"/>
    </row>
    <row r="413" spans="1:19" ht="18.75" x14ac:dyDescent="0.4">
      <c r="A413" s="1" t="s">
        <v>352</v>
      </c>
      <c r="B413" s="1" t="s">
        <v>472</v>
      </c>
      <c r="C413" s="1" t="s">
        <v>456</v>
      </c>
      <c r="D413" s="1" t="str">
        <f t="shared" si="35"/>
        <v>RIWT</v>
      </c>
      <c r="E413" s="1" t="s">
        <v>11</v>
      </c>
      <c r="F413" s="1" t="str">
        <f t="shared" si="34"/>
        <v>開き（T）</v>
      </c>
      <c r="G413" s="1" t="str">
        <f t="shared" si="31"/>
        <v>リプラス 居室仕様・浴室仕様（アルミスペーサー）［旧：専用枠 ２３年４月発売～ ］開き（T）</v>
      </c>
      <c r="H413" s="1" t="str">
        <f t="shared" si="32"/>
        <v>F</v>
      </c>
      <c r="I413" s="1" t="str">
        <f t="shared" si="33"/>
        <v/>
      </c>
      <c r="M413"/>
      <c r="N413" s="8"/>
      <c r="O413" s="8"/>
      <c r="P413"/>
    </row>
    <row r="414" spans="1:19" ht="18.75" x14ac:dyDescent="0.4">
      <c r="A414" s="1" t="s">
        <v>417</v>
      </c>
      <c r="B414" s="1" t="s">
        <v>473</v>
      </c>
      <c r="C414" s="1" t="s">
        <v>453</v>
      </c>
      <c r="D414" s="1" t="str">
        <f t="shared" si="35"/>
        <v>RICH</v>
      </c>
      <c r="E414" s="1" t="s">
        <v>11</v>
      </c>
      <c r="F414" s="1" t="str">
        <f t="shared" si="34"/>
        <v>引違い（H）</v>
      </c>
      <c r="G414" s="1" t="str">
        <f t="shared" si="31"/>
        <v>リプラス 居室仕様・浴室仕様 引違い窓 中桟付 （樹脂スペーサー）［旧：専用枠 ２３年４月発売～ ］引違い（H）</v>
      </c>
      <c r="H414" s="1" t="str">
        <f t="shared" si="32"/>
        <v>F</v>
      </c>
      <c r="I414" s="1" t="str">
        <f t="shared" si="33"/>
        <v/>
      </c>
      <c r="M414"/>
      <c r="N414" s="8"/>
      <c r="O414" s="8"/>
      <c r="P414"/>
    </row>
    <row r="415" spans="1:19" ht="18.75" x14ac:dyDescent="0.4">
      <c r="A415" s="1" t="s">
        <v>419</v>
      </c>
      <c r="B415" s="1" t="s">
        <v>474</v>
      </c>
      <c r="C415" s="1" t="s">
        <v>453</v>
      </c>
      <c r="D415" s="1" t="str">
        <f t="shared" si="35"/>
        <v>RIBH</v>
      </c>
      <c r="E415" s="1" t="s">
        <v>11</v>
      </c>
      <c r="F415" s="1" t="str">
        <f t="shared" si="34"/>
        <v>引違い（H）</v>
      </c>
      <c r="G415" s="1" t="str">
        <f t="shared" si="31"/>
        <v>リプラス 居室仕様・浴室仕様 引違い窓 中桟付 （アルミスペーサー）［旧：専用枠 ２３年４月発売～ ］引違い（H）</v>
      </c>
      <c r="H415" s="1" t="str">
        <f t="shared" si="32"/>
        <v>F</v>
      </c>
      <c r="I415" s="1" t="str">
        <f t="shared" si="33"/>
        <v/>
      </c>
      <c r="M415"/>
      <c r="N415" s="8"/>
      <c r="O415" s="8"/>
      <c r="P415"/>
    </row>
    <row r="416" spans="1:19" ht="18.75" x14ac:dyDescent="0.4">
      <c r="A416" s="1" t="s">
        <v>421</v>
      </c>
      <c r="B416" s="1" t="s">
        <v>475</v>
      </c>
      <c r="C416" s="1" t="s">
        <v>453</v>
      </c>
      <c r="D416" s="1" t="str">
        <f t="shared" si="35"/>
        <v>RIGH</v>
      </c>
      <c r="E416" s="1" t="s">
        <v>11</v>
      </c>
      <c r="F416" s="1" t="str">
        <f t="shared" si="34"/>
        <v>引違い（H）</v>
      </c>
      <c r="G416" s="1" t="str">
        <f t="shared" si="31"/>
        <v>リプラス アタッチ枠 サーモス用（アルミスペーサー）引違い窓 中桟付［旧：汎用枠］引違い（H）</v>
      </c>
      <c r="H416" s="1" t="str">
        <f t="shared" si="32"/>
        <v>F</v>
      </c>
      <c r="I416" s="1" t="str">
        <f t="shared" si="33"/>
        <v/>
      </c>
      <c r="M416"/>
      <c r="N416" s="8"/>
      <c r="O416" s="8"/>
      <c r="P416"/>
      <c r="S416" s="9"/>
    </row>
    <row r="417" spans="1:19" ht="18.75" x14ac:dyDescent="0.4">
      <c r="A417" s="1" t="s">
        <v>423</v>
      </c>
      <c r="B417" s="1" t="s">
        <v>476</v>
      </c>
      <c r="C417" s="1" t="s">
        <v>453</v>
      </c>
      <c r="D417" s="1" t="str">
        <f t="shared" si="35"/>
        <v>RIDH</v>
      </c>
      <c r="E417" s="1" t="s">
        <v>11</v>
      </c>
      <c r="F417" s="1" t="str">
        <f t="shared" si="34"/>
        <v>引違い（H）</v>
      </c>
      <c r="G417" s="1" t="str">
        <f t="shared" si="31"/>
        <v>リプラス アタッチ枠 サーモス用（樹脂スペーサー）内外色組合せ・内外同系色 引違い窓 中桟付［旧：汎用枠］引違い（H）</v>
      </c>
      <c r="H417" s="1" t="str">
        <f t="shared" si="32"/>
        <v>F</v>
      </c>
      <c r="I417" s="1" t="str">
        <f t="shared" si="33"/>
        <v/>
      </c>
      <c r="M417"/>
      <c r="N417" s="8"/>
      <c r="O417" s="8"/>
      <c r="P417"/>
    </row>
    <row r="418" spans="1:19" ht="18.75" x14ac:dyDescent="0.4">
      <c r="A418" s="1" t="s">
        <v>433</v>
      </c>
      <c r="B418" s="1" t="s">
        <v>477</v>
      </c>
      <c r="C418" s="1" t="s">
        <v>459</v>
      </c>
      <c r="D418" s="1" t="str">
        <f t="shared" si="35"/>
        <v>RIUP</v>
      </c>
      <c r="E418" s="1" t="s">
        <v>39</v>
      </c>
      <c r="F418" s="1" t="str">
        <f t="shared" si="34"/>
        <v>プロジェクト（P）</v>
      </c>
      <c r="G418" s="1" t="str">
        <f t="shared" si="31"/>
        <v>リプラス アタッチ枠 TW用 トリプルガラス 横すべり出し窓 グレモン（アルゴンガス）［旧：高断熱汎用枠］プロジェクト（P）</v>
      </c>
      <c r="H418" s="1" t="str">
        <f t="shared" si="32"/>
        <v>D</v>
      </c>
      <c r="I418" s="1" t="str">
        <f t="shared" si="33"/>
        <v/>
      </c>
      <c r="M418"/>
      <c r="N418" s="8"/>
      <c r="O418" s="8"/>
      <c r="P418"/>
    </row>
    <row r="419" spans="1:19" ht="18.75" x14ac:dyDescent="0.4">
      <c r="A419" s="1" t="s">
        <v>448</v>
      </c>
      <c r="B419" s="1" t="s">
        <v>478</v>
      </c>
      <c r="C419" s="1" t="s">
        <v>459</v>
      </c>
      <c r="D419" s="1" t="str">
        <f t="shared" si="35"/>
        <v>RIIP</v>
      </c>
      <c r="E419" s="1" t="s">
        <v>73</v>
      </c>
      <c r="F419" s="1" t="str">
        <f t="shared" si="34"/>
        <v>プロジェクト（P）</v>
      </c>
      <c r="G419" s="1" t="str">
        <f t="shared" si="31"/>
        <v>リプラス アタッチ枠 TW用 複層ガラス 横すべり出し窓［旧：高断熱汎用枠］プロジェクト（P）</v>
      </c>
      <c r="H419" s="1" t="str">
        <f t="shared" si="32"/>
        <v>G</v>
      </c>
      <c r="I419" s="1" t="str">
        <f t="shared" si="33"/>
        <v/>
      </c>
      <c r="M419"/>
      <c r="N419" s="8"/>
      <c r="O419" s="8"/>
      <c r="P419"/>
    </row>
    <row r="420" spans="1:19" ht="18.75" x14ac:dyDescent="0.4">
      <c r="A420" s="1" t="s">
        <v>436</v>
      </c>
      <c r="B420" s="1" t="s">
        <v>479</v>
      </c>
      <c r="C420" s="1" t="s">
        <v>456</v>
      </c>
      <c r="D420" s="1" t="str">
        <f t="shared" si="35"/>
        <v>RILT</v>
      </c>
      <c r="E420" s="1" t="s">
        <v>44</v>
      </c>
      <c r="F420" s="1" t="str">
        <f t="shared" si="34"/>
        <v>開き（T）</v>
      </c>
      <c r="G420" s="1" t="str">
        <f t="shared" si="31"/>
        <v>リプラス アタッチ枠 TW用 トリプルガラス 縦すべり出し窓 グレモン（クリプトンガス）［旧：高断熱汎用枠］開き（T）</v>
      </c>
      <c r="H420" s="1" t="str">
        <f t="shared" si="32"/>
        <v>E</v>
      </c>
      <c r="I420" s="1" t="str">
        <f t="shared" si="33"/>
        <v/>
      </c>
      <c r="M420"/>
      <c r="N420" s="8"/>
      <c r="O420" s="8"/>
      <c r="P420"/>
    </row>
    <row r="421" spans="1:19" ht="18.75" x14ac:dyDescent="0.4">
      <c r="A421" s="1" t="s">
        <v>436</v>
      </c>
      <c r="B421" s="1" t="s">
        <v>480</v>
      </c>
      <c r="C421" s="1" t="s">
        <v>454</v>
      </c>
      <c r="D421" s="1" t="str">
        <f t="shared" si="35"/>
        <v>RILF</v>
      </c>
      <c r="E421" s="1" t="s">
        <v>44</v>
      </c>
      <c r="F421" s="1" t="str">
        <f t="shared" si="34"/>
        <v>FIX（F）</v>
      </c>
      <c r="G421" s="1" t="str">
        <f t="shared" si="31"/>
        <v>リプラス アタッチ枠 TW用 トリプルガラス FIX窓（クリプトンガス）［旧：高断熱汎用枠］FIX（F）</v>
      </c>
      <c r="H421" s="1" t="str">
        <f t="shared" si="32"/>
        <v>E</v>
      </c>
      <c r="I421" s="1" t="str">
        <f t="shared" si="33"/>
        <v/>
      </c>
      <c r="M421"/>
      <c r="N421" s="8"/>
      <c r="O421" s="8"/>
      <c r="P421"/>
    </row>
    <row r="422" spans="1:19" ht="18.75" x14ac:dyDescent="0.4">
      <c r="A422" s="1" t="s">
        <v>436</v>
      </c>
      <c r="B422" s="1" t="s">
        <v>481</v>
      </c>
      <c r="C422" s="1" t="s">
        <v>453</v>
      </c>
      <c r="D422" s="1" t="str">
        <f t="shared" si="35"/>
        <v>RILH</v>
      </c>
      <c r="E422" s="1" t="s">
        <v>44</v>
      </c>
      <c r="F422" s="1" t="str">
        <f t="shared" si="34"/>
        <v>引違い（H）</v>
      </c>
      <c r="G422" s="1" t="str">
        <f t="shared" si="31"/>
        <v>リプラス アタッチ枠 TW用 トリプルガラス 引違い窓（クリプトンガス）［旧：高断熱汎用枠］引違い（H）</v>
      </c>
      <c r="H422" s="1" t="str">
        <f t="shared" si="32"/>
        <v>E</v>
      </c>
      <c r="I422" s="1" t="str">
        <f t="shared" si="33"/>
        <v/>
      </c>
      <c r="M422"/>
      <c r="N422" s="8"/>
      <c r="O422" s="8"/>
      <c r="P422"/>
    </row>
    <row r="423" spans="1:19" ht="18.75" x14ac:dyDescent="0.4">
      <c r="A423" s="1" t="s">
        <v>436</v>
      </c>
      <c r="B423" s="1" t="s">
        <v>482</v>
      </c>
      <c r="C423" s="1" t="s">
        <v>460</v>
      </c>
      <c r="D423" s="1" t="str">
        <f t="shared" si="35"/>
        <v>RILU</v>
      </c>
      <c r="E423" s="1" t="s">
        <v>44</v>
      </c>
      <c r="F423" s="1" t="str">
        <f t="shared" si="34"/>
        <v>上げ下げ（U）</v>
      </c>
      <c r="G423" s="1" t="str">
        <f t="shared" si="31"/>
        <v>リプラス アタッチ枠 TW用 トリプルガラス 上げ下げ窓（クリプトンガス）［旧：高断熱汎用枠］上げ下げ（U）</v>
      </c>
      <c r="H423" s="1" t="str">
        <f t="shared" si="32"/>
        <v>E</v>
      </c>
      <c r="I423" s="1" t="str">
        <f t="shared" si="33"/>
        <v/>
      </c>
      <c r="M423"/>
      <c r="N423" s="8"/>
      <c r="O423" s="8"/>
      <c r="P423"/>
      <c r="S423" s="9"/>
    </row>
    <row r="424" spans="1:19" ht="18.75" x14ac:dyDescent="0.4">
      <c r="A424" s="1" t="s">
        <v>441</v>
      </c>
      <c r="B424" s="1" t="s">
        <v>483</v>
      </c>
      <c r="C424" s="1" t="s">
        <v>459</v>
      </c>
      <c r="D424" s="1" t="str">
        <f t="shared" si="35"/>
        <v>RIMP</v>
      </c>
      <c r="E424" s="1" t="s">
        <v>44</v>
      </c>
      <c r="F424" s="1" t="str">
        <f t="shared" si="34"/>
        <v>プロジェクト（P）</v>
      </c>
      <c r="G424" s="1" t="str">
        <f t="shared" si="31"/>
        <v>リプラス アタッチ枠 TW用 トリプルガラス 横すべり出し窓 グレモン（クリプトンガス）［旧：高断熱汎用枠］プロジェクト（P）</v>
      </c>
      <c r="H424" s="1" t="str">
        <f t="shared" si="32"/>
        <v>E</v>
      </c>
      <c r="I424" s="1" t="str">
        <f t="shared" si="33"/>
        <v/>
      </c>
      <c r="M424"/>
      <c r="N424" s="8"/>
      <c r="O424" s="8"/>
      <c r="P424"/>
    </row>
    <row r="425" spans="1:19" ht="18.75" x14ac:dyDescent="0.4">
      <c r="A425" s="1" t="s">
        <v>451</v>
      </c>
      <c r="B425" s="1" t="s">
        <v>484</v>
      </c>
      <c r="C425" s="1" t="s">
        <v>453</v>
      </c>
      <c r="D425" s="1" t="str">
        <f t="shared" si="35"/>
        <v>RIOH</v>
      </c>
      <c r="E425" s="1" t="s">
        <v>11</v>
      </c>
      <c r="F425" s="1" t="str">
        <f t="shared" si="34"/>
        <v>引違い（H）</v>
      </c>
      <c r="G425" s="1" t="str">
        <f t="shared" si="31"/>
        <v>リプラス 居室仕様・浴室仕様 引違い窓 ブリッジ枠（樹脂スペーサー）［旧：専用枠 ２３年４月発売～ ］引違い（H）</v>
      </c>
      <c r="H425" s="1" t="str">
        <f t="shared" si="32"/>
        <v>F</v>
      </c>
      <c r="I425" s="1" t="str">
        <f t="shared" si="33"/>
        <v/>
      </c>
      <c r="M425"/>
      <c r="N425" s="8"/>
      <c r="O425" s="8"/>
      <c r="P425"/>
    </row>
    <row r="426" spans="1:19" ht="18.75" x14ac:dyDescent="0.4">
      <c r="A426" s="1" t="s">
        <v>485</v>
      </c>
      <c r="B426" s="1" t="s">
        <v>486</v>
      </c>
      <c r="C426" s="1" t="s">
        <v>454</v>
      </c>
      <c r="D426" s="1" t="str">
        <f t="shared" si="35"/>
        <v>RRCF</v>
      </c>
      <c r="E426" s="1" t="s">
        <v>12</v>
      </c>
      <c r="F426" s="1" t="str">
        <f t="shared" si="34"/>
        <v>FIX（F）</v>
      </c>
      <c r="G426" s="1" t="str">
        <f t="shared" si="31"/>
        <v>リプラス 居室仕様・浴室仕様 FIX窓内押縁（アルミスペーサー）［旧：専用枠 ２３年４月発売～ ］FIX（F）</v>
      </c>
      <c r="H426" s="1" t="str">
        <f t="shared" si="32"/>
        <v>H</v>
      </c>
      <c r="I426" s="1" t="str">
        <f t="shared" si="33"/>
        <v/>
      </c>
      <c r="M426"/>
      <c r="N426" s="8"/>
      <c r="O426" s="8"/>
      <c r="P426"/>
    </row>
    <row r="427" spans="1:19" ht="18.75" x14ac:dyDescent="0.4">
      <c r="A427" s="1" t="s">
        <v>352</v>
      </c>
      <c r="B427" s="1" t="s">
        <v>472</v>
      </c>
      <c r="C427" s="1" t="s">
        <v>459</v>
      </c>
      <c r="D427" s="1" t="str">
        <f t="shared" si="35"/>
        <v>RIWP</v>
      </c>
      <c r="E427" s="1" t="s">
        <v>11</v>
      </c>
      <c r="F427" s="1" t="str">
        <f t="shared" si="34"/>
        <v>プロジェクト（P）</v>
      </c>
      <c r="G427" s="1" t="str">
        <f t="shared" si="31"/>
        <v>リプラス 居室仕様・浴室仕様（アルミスペーサー）［旧：専用枠 ２３年４月発売～ ］プロジェクト（P）</v>
      </c>
      <c r="H427" s="1" t="str">
        <f t="shared" si="32"/>
        <v>F</v>
      </c>
      <c r="I427" s="1" t="str">
        <f t="shared" si="33"/>
        <v/>
      </c>
      <c r="M427"/>
      <c r="N427" s="8"/>
      <c r="O427" s="8"/>
      <c r="P427"/>
    </row>
    <row r="428" spans="1:19" x14ac:dyDescent="0.4">
      <c r="A428" s="1" t="s">
        <v>487</v>
      </c>
      <c r="B428" s="1" t="s">
        <v>488</v>
      </c>
      <c r="C428" s="1" t="s">
        <v>454</v>
      </c>
      <c r="D428" s="1" t="str">
        <f t="shared" si="35"/>
        <v>RRAF</v>
      </c>
      <c r="E428" s="1" t="s">
        <v>11</v>
      </c>
      <c r="F428" s="1" t="str">
        <f t="shared" si="34"/>
        <v>FIX（F）</v>
      </c>
      <c r="G428" s="1" t="str">
        <f t="shared" si="31"/>
        <v>リプラス 居室仕様・浴室仕様 FIX窓外押縁（アルミスペーサー）［旧：専用枠 ２３年４月発売～ ］FIX（F）</v>
      </c>
      <c r="H428" s="1" t="str">
        <f t="shared" si="32"/>
        <v>F</v>
      </c>
      <c r="I428" s="1" t="str">
        <f t="shared" si="33"/>
        <v/>
      </c>
    </row>
    <row r="429" spans="1:19" x14ac:dyDescent="0.4">
      <c r="A429" s="1" t="s">
        <v>352</v>
      </c>
      <c r="B429" s="1" t="s">
        <v>472</v>
      </c>
      <c r="C429" s="1" t="s">
        <v>460</v>
      </c>
      <c r="D429" s="1" t="str">
        <f t="shared" si="35"/>
        <v>RIWU</v>
      </c>
      <c r="E429" s="1" t="s">
        <v>11</v>
      </c>
      <c r="F429" s="1" t="str">
        <f t="shared" si="34"/>
        <v>上げ下げ（U）</v>
      </c>
      <c r="G429" s="1" t="str">
        <f t="shared" si="31"/>
        <v>リプラス 居室仕様・浴室仕様（アルミスペーサー）［旧：専用枠 ２３年４月発売～ ］上げ下げ（U）</v>
      </c>
      <c r="H429" s="1" t="str">
        <f t="shared" si="32"/>
        <v>F</v>
      </c>
      <c r="I429" s="1" t="str">
        <f t="shared" si="33"/>
        <v/>
      </c>
    </row>
    <row r="430" spans="1:19" x14ac:dyDescent="0.4">
      <c r="A430" s="1" t="s">
        <v>354</v>
      </c>
      <c r="B430" s="1" t="s">
        <v>471</v>
      </c>
      <c r="C430" s="1" t="s">
        <v>459</v>
      </c>
      <c r="D430" s="1" t="str">
        <f t="shared" si="35"/>
        <v>RIXP</v>
      </c>
      <c r="E430" s="1" t="s">
        <v>11</v>
      </c>
      <c r="F430" s="1" t="str">
        <f t="shared" si="34"/>
        <v>プロジェクト（P）</v>
      </c>
      <c r="G430" s="1" t="str">
        <f t="shared" si="31"/>
        <v>リプラス 居室仕様・浴室仕様（樹脂スペーサー）［旧：専用枠 ２３年４月発売～ ］プロジェクト（P）</v>
      </c>
      <c r="H430" s="1" t="str">
        <f t="shared" si="32"/>
        <v>F</v>
      </c>
      <c r="I430" s="1" t="str">
        <f t="shared" si="33"/>
        <v/>
      </c>
    </row>
    <row r="431" spans="1:19" x14ac:dyDescent="0.4">
      <c r="A431" s="1" t="s">
        <v>489</v>
      </c>
      <c r="B431" s="1" t="s">
        <v>490</v>
      </c>
      <c r="C431" s="1" t="s">
        <v>454</v>
      </c>
      <c r="D431" s="1" t="str">
        <f t="shared" si="35"/>
        <v>RRBF</v>
      </c>
      <c r="E431" s="1" t="s">
        <v>11</v>
      </c>
      <c r="F431" s="1" t="str">
        <f t="shared" si="34"/>
        <v>FIX（F）</v>
      </c>
      <c r="G431" s="1" t="str">
        <f t="shared" si="31"/>
        <v>リプラス 居室仕様・浴室仕様 FIX窓外押縁（樹脂スペーサー）［旧：専用枠 ２３年４月発売～ ］FIX（F）</v>
      </c>
      <c r="H431" s="1" t="str">
        <f t="shared" si="32"/>
        <v>F</v>
      </c>
      <c r="I431" s="1" t="str">
        <f t="shared" si="33"/>
        <v/>
      </c>
    </row>
    <row r="432" spans="1:19" x14ac:dyDescent="0.4">
      <c r="A432" s="1" t="s">
        <v>354</v>
      </c>
      <c r="B432" s="1" t="s">
        <v>471</v>
      </c>
      <c r="C432" s="1" t="s">
        <v>460</v>
      </c>
      <c r="D432" s="1" t="str">
        <f t="shared" si="35"/>
        <v>RIXU</v>
      </c>
      <c r="E432" s="1" t="s">
        <v>11</v>
      </c>
      <c r="F432" s="1" t="str">
        <f t="shared" si="34"/>
        <v>上げ下げ（U）</v>
      </c>
      <c r="G432" s="1" t="str">
        <f t="shared" ref="G432:G495" si="36">B432&amp;F432</f>
        <v>リプラス 居室仕様・浴室仕様（樹脂スペーサー）［旧：専用枠 ２３年４月発売～ ］上げ下げ（U）</v>
      </c>
      <c r="H432" s="1" t="str">
        <f t="shared" si="32"/>
        <v>F</v>
      </c>
      <c r="I432" s="1" t="str">
        <f t="shared" si="33"/>
        <v/>
      </c>
    </row>
    <row r="433" spans="1:9" x14ac:dyDescent="0.4">
      <c r="A433" s="1" t="s">
        <v>491</v>
      </c>
      <c r="B433" s="1" t="s">
        <v>492</v>
      </c>
      <c r="C433" s="1" t="s">
        <v>454</v>
      </c>
      <c r="D433" s="1" t="str">
        <f t="shared" si="35"/>
        <v>RRDF</v>
      </c>
      <c r="E433" s="1" t="s">
        <v>12</v>
      </c>
      <c r="F433" s="1" t="str">
        <f t="shared" si="34"/>
        <v>FIX（F）</v>
      </c>
      <c r="G433" s="1" t="str">
        <f t="shared" si="36"/>
        <v>リプラス 居室仕様・浴室仕様 FIX窓内押縁（樹脂スペーサー）［旧：専用枠 ２３年４月発売～ ］FIX（F）</v>
      </c>
      <c r="H433" s="1" t="str">
        <f t="shared" si="32"/>
        <v>H</v>
      </c>
      <c r="I433" s="1" t="str">
        <f t="shared" si="33"/>
        <v/>
      </c>
    </row>
    <row r="434" spans="1:9" x14ac:dyDescent="0.4">
      <c r="A434" s="1" t="s">
        <v>493</v>
      </c>
      <c r="B434" s="1" t="s">
        <v>494</v>
      </c>
      <c r="C434" s="1" t="s">
        <v>456</v>
      </c>
      <c r="D434" s="1" t="str">
        <f t="shared" si="35"/>
        <v>RRET</v>
      </c>
      <c r="E434" s="1" t="s">
        <v>44</v>
      </c>
      <c r="F434" s="1" t="str">
        <f t="shared" si="34"/>
        <v>開き（T）</v>
      </c>
      <c r="G434" s="1" t="str">
        <f t="shared" si="36"/>
        <v>リプラス アタッチ枠 TW用 トリプルガラス 縦すべり出し窓 オペレーター（クリプトンガス）［旧：高断熱汎用枠］開き（T）</v>
      </c>
      <c r="H434" s="1" t="str">
        <f t="shared" si="32"/>
        <v>E</v>
      </c>
      <c r="I434" s="1" t="str">
        <f t="shared" si="33"/>
        <v/>
      </c>
    </row>
    <row r="435" spans="1:9" x14ac:dyDescent="0.4">
      <c r="A435" s="1" t="s">
        <v>495</v>
      </c>
      <c r="B435" s="1" t="s">
        <v>496</v>
      </c>
      <c r="C435" s="1" t="s">
        <v>459</v>
      </c>
      <c r="D435" s="1" t="str">
        <f t="shared" si="35"/>
        <v>RRFP</v>
      </c>
      <c r="E435" s="1" t="s">
        <v>44</v>
      </c>
      <c r="F435" s="1" t="str">
        <f t="shared" si="34"/>
        <v>プロジェクト（P）</v>
      </c>
      <c r="G435" s="1" t="str">
        <f t="shared" si="36"/>
        <v>リプラス アタッチ枠 TW用 トリプルガラス 横すべり出し窓 オペレーター、高所用横すべり出し窓（クリプトンガス）［旧：高断熱汎用枠］プロジェクト（P）</v>
      </c>
      <c r="H435" s="1" t="str">
        <f t="shared" ref="H435:H498" si="37">LEFT(E435,1)</f>
        <v>E</v>
      </c>
      <c r="I435" s="1" t="str">
        <f t="shared" ref="I435:I498" si="38">IF(RIGHT(E435,1)=H435,"",RIGHT(E435,1))</f>
        <v/>
      </c>
    </row>
    <row r="436" spans="1:9" x14ac:dyDescent="0.4">
      <c r="A436" s="1" t="s">
        <v>497</v>
      </c>
      <c r="B436" s="1" t="s">
        <v>498</v>
      </c>
      <c r="C436" s="1" t="s">
        <v>456</v>
      </c>
      <c r="D436" s="1" t="str">
        <f t="shared" si="35"/>
        <v>RRGT</v>
      </c>
      <c r="E436" s="1" t="s">
        <v>39</v>
      </c>
      <c r="F436" s="1" t="str">
        <f t="shared" si="34"/>
        <v>開き（T）</v>
      </c>
      <c r="G436" s="1" t="str">
        <f t="shared" si="36"/>
        <v>リプラス アタッチ枠 TW用 トリプルガラス 縦すべり出し窓 オペレーター（アルゴンガス）［旧：高断熱汎用枠］開き（T）</v>
      </c>
      <c r="H436" s="1" t="str">
        <f t="shared" si="37"/>
        <v>D</v>
      </c>
      <c r="I436" s="1" t="str">
        <f t="shared" si="38"/>
        <v/>
      </c>
    </row>
    <row r="437" spans="1:9" x14ac:dyDescent="0.4">
      <c r="A437" s="1" t="s">
        <v>499</v>
      </c>
      <c r="B437" s="1" t="s">
        <v>500</v>
      </c>
      <c r="C437" s="1" t="s">
        <v>459</v>
      </c>
      <c r="D437" s="1" t="str">
        <f t="shared" si="35"/>
        <v>RRHP</v>
      </c>
      <c r="E437" s="1" t="s">
        <v>39</v>
      </c>
      <c r="F437" s="1" t="str">
        <f t="shared" si="34"/>
        <v>プロジェクト（P）</v>
      </c>
      <c r="G437" s="1" t="str">
        <f t="shared" si="36"/>
        <v>リプラス アタッチ枠 TW用 トリプルガラス 横すべり出し窓 オペレーター、高所用横すべり出し窓（アルゴンガス）［旧：高断熱汎用枠］プロジェクト（P）</v>
      </c>
      <c r="H437" s="1" t="str">
        <f t="shared" si="37"/>
        <v>D</v>
      </c>
      <c r="I437" s="1" t="str">
        <f t="shared" si="38"/>
        <v/>
      </c>
    </row>
    <row r="438" spans="1:9" x14ac:dyDescent="0.4">
      <c r="A438" s="1" t="s">
        <v>54</v>
      </c>
      <c r="B438" s="1" t="s">
        <v>501</v>
      </c>
      <c r="C438" s="1" t="s">
        <v>454</v>
      </c>
      <c r="D438" s="1" t="str">
        <f t="shared" si="35"/>
        <v>KDKF</v>
      </c>
      <c r="E438" s="1" t="s">
        <v>59</v>
      </c>
      <c r="F438" s="1" t="str">
        <f t="shared" si="34"/>
        <v>FIX（F）</v>
      </c>
      <c r="G438" s="1" t="str">
        <f t="shared" si="36"/>
        <v>ＴＷ（トリプルガラス）ＦＩＸ窓（アルゴンガス）FIX（F）</v>
      </c>
      <c r="H438" s="1" t="str">
        <f t="shared" si="37"/>
        <v>D</v>
      </c>
      <c r="I438" s="1" t="str">
        <f t="shared" si="38"/>
        <v/>
      </c>
    </row>
    <row r="439" spans="1:9" x14ac:dyDescent="0.4">
      <c r="A439" s="1" t="s">
        <v>63</v>
      </c>
      <c r="B439" s="1" t="s">
        <v>502</v>
      </c>
      <c r="C439" s="1" t="s">
        <v>453</v>
      </c>
      <c r="D439" s="1" t="str">
        <f t="shared" si="35"/>
        <v>KFSH</v>
      </c>
      <c r="E439" s="1" t="s">
        <v>503</v>
      </c>
      <c r="F439" s="1" t="str">
        <f t="shared" si="34"/>
        <v>引違い（H）</v>
      </c>
      <c r="G439" s="1" t="str">
        <f t="shared" si="36"/>
        <v>ＴＷ（トリプルガラス）引違い窓フラットタイプ（アルゴンガス）引違い（H）</v>
      </c>
      <c r="H439" s="1" t="str">
        <f t="shared" si="37"/>
        <v>R</v>
      </c>
      <c r="I439" s="1" t="str">
        <f t="shared" si="38"/>
        <v/>
      </c>
    </row>
    <row r="440" spans="1:9" x14ac:dyDescent="0.4">
      <c r="A440" s="1" t="s">
        <v>54</v>
      </c>
      <c r="B440" s="1" t="s">
        <v>504</v>
      </c>
      <c r="C440" s="1" t="s">
        <v>453</v>
      </c>
      <c r="D440" s="1" t="str">
        <f t="shared" si="35"/>
        <v>KDKH</v>
      </c>
      <c r="E440" s="1" t="s">
        <v>503</v>
      </c>
      <c r="F440" s="1" t="str">
        <f t="shared" si="34"/>
        <v>引違い（H）</v>
      </c>
      <c r="G440" s="1" t="str">
        <f t="shared" si="36"/>
        <v>ＴＷ（トリプルガラス）引違い窓、片引き窓、引分け窓（アルゴンガス）引違い（H）</v>
      </c>
      <c r="H440" s="1" t="str">
        <f t="shared" si="37"/>
        <v>R</v>
      </c>
      <c r="I440" s="1" t="str">
        <f t="shared" si="38"/>
        <v/>
      </c>
    </row>
    <row r="441" spans="1:9" x14ac:dyDescent="0.4">
      <c r="A441" s="1" t="s">
        <v>63</v>
      </c>
      <c r="B441" s="1" t="s">
        <v>505</v>
      </c>
      <c r="C441" s="1" t="s">
        <v>459</v>
      </c>
      <c r="D441" s="1" t="str">
        <f t="shared" si="35"/>
        <v>KFSP</v>
      </c>
      <c r="E441" s="1" t="s">
        <v>39</v>
      </c>
      <c r="F441" s="1" t="str">
        <f t="shared" si="34"/>
        <v>プロジェクト（P）</v>
      </c>
      <c r="G441" s="1" t="str">
        <f t="shared" si="36"/>
        <v>ＴＷ（トリプルガラス）横すべり出し窓グレモン（アルゴンガス）プロジェクト（P）</v>
      </c>
      <c r="H441" s="1" t="str">
        <f t="shared" si="37"/>
        <v>D</v>
      </c>
      <c r="I441" s="1" t="str">
        <f t="shared" si="38"/>
        <v/>
      </c>
    </row>
    <row r="442" spans="1:9" x14ac:dyDescent="0.4">
      <c r="A442" s="1" t="s">
        <v>54</v>
      </c>
      <c r="B442" s="1" t="s">
        <v>506</v>
      </c>
      <c r="C442" s="1" t="s">
        <v>459</v>
      </c>
      <c r="D442" s="1" t="str">
        <f t="shared" si="35"/>
        <v>KDKP</v>
      </c>
      <c r="E442" s="1" t="s">
        <v>39</v>
      </c>
      <c r="F442" s="1" t="str">
        <f t="shared" si="34"/>
        <v>プロジェクト（P）</v>
      </c>
      <c r="G442" s="1" t="str">
        <f t="shared" si="36"/>
        <v>ＴＷ（トリプルガラス）横すべり出し窓オペレーター、高所用横すべり出し窓（アルゴンガス）プロジェクト（P）</v>
      </c>
      <c r="H442" s="1" t="str">
        <f t="shared" si="37"/>
        <v>D</v>
      </c>
      <c r="I442" s="1" t="str">
        <f t="shared" si="38"/>
        <v/>
      </c>
    </row>
    <row r="443" spans="1:9" x14ac:dyDescent="0.4">
      <c r="A443" s="1" t="s">
        <v>54</v>
      </c>
      <c r="B443" s="1" t="s">
        <v>507</v>
      </c>
      <c r="C443" s="1" t="s">
        <v>459</v>
      </c>
      <c r="D443" s="1" t="str">
        <f t="shared" si="35"/>
        <v>KDKP</v>
      </c>
      <c r="E443" s="1" t="s">
        <v>39</v>
      </c>
      <c r="F443" s="1" t="str">
        <f t="shared" si="34"/>
        <v>プロジェクト（P）</v>
      </c>
      <c r="G443" s="1" t="str">
        <f t="shared" si="36"/>
        <v>ＴＷ（トリプルガラス）横すべり出し窓オペレーター（アルゴンガス）プロジェクト（P）</v>
      </c>
      <c r="H443" s="1" t="str">
        <f t="shared" si="37"/>
        <v>D</v>
      </c>
      <c r="I443" s="1" t="str">
        <f t="shared" si="38"/>
        <v/>
      </c>
    </row>
    <row r="444" spans="1:9" x14ac:dyDescent="0.4">
      <c r="A444" s="1" t="s">
        <v>63</v>
      </c>
      <c r="B444" s="1" t="s">
        <v>508</v>
      </c>
      <c r="C444" s="1" t="s">
        <v>456</v>
      </c>
      <c r="D444" s="1" t="str">
        <f t="shared" si="35"/>
        <v>KFST</v>
      </c>
      <c r="E444" s="1" t="s">
        <v>39</v>
      </c>
      <c r="F444" s="1" t="str">
        <f t="shared" si="34"/>
        <v>開き（T）</v>
      </c>
      <c r="G444" s="1" t="str">
        <f t="shared" si="36"/>
        <v>ＴＷ（トリプルガラス）縦すべり出し窓グレモン（アルゴンガス）開き（T）</v>
      </c>
      <c r="H444" s="1" t="str">
        <f t="shared" si="37"/>
        <v>D</v>
      </c>
      <c r="I444" s="1" t="str">
        <f t="shared" si="38"/>
        <v/>
      </c>
    </row>
    <row r="445" spans="1:9" x14ac:dyDescent="0.4">
      <c r="A445" s="1" t="s">
        <v>54</v>
      </c>
      <c r="B445" s="1" t="s">
        <v>509</v>
      </c>
      <c r="C445" s="1" t="s">
        <v>456</v>
      </c>
      <c r="D445" s="1" t="str">
        <f t="shared" si="35"/>
        <v>KDKT</v>
      </c>
      <c r="E445" s="1" t="s">
        <v>39</v>
      </c>
      <c r="F445" s="1" t="str">
        <f t="shared" si="34"/>
        <v>開き（T）</v>
      </c>
      <c r="G445" s="1" t="str">
        <f t="shared" si="36"/>
        <v>ＴＷ（トリプルガラス）縦すべり出し窓オペレーター（アルゴンガス）開き（T）</v>
      </c>
      <c r="H445" s="1" t="str">
        <f t="shared" si="37"/>
        <v>D</v>
      </c>
      <c r="I445" s="1" t="str">
        <f t="shared" si="38"/>
        <v/>
      </c>
    </row>
    <row r="446" spans="1:9" x14ac:dyDescent="0.4">
      <c r="A446" s="1" t="s">
        <v>54</v>
      </c>
      <c r="B446" s="1" t="s">
        <v>510</v>
      </c>
      <c r="C446" s="1" t="s">
        <v>460</v>
      </c>
      <c r="D446" s="1" t="str">
        <f t="shared" si="35"/>
        <v>KDKU</v>
      </c>
      <c r="E446" s="1" t="s">
        <v>39</v>
      </c>
      <c r="F446" s="1" t="str">
        <f t="shared" si="34"/>
        <v>上げ下げ（U）</v>
      </c>
      <c r="G446" s="1" t="str">
        <f t="shared" si="36"/>
        <v>ＴＷ（トリプルガラス）上げ下げ窓、面格子付上げ下げ窓（アルゴンガス）上げ下げ（U）</v>
      </c>
      <c r="H446" s="1" t="str">
        <f t="shared" si="37"/>
        <v>D</v>
      </c>
      <c r="I446" s="1" t="str">
        <f t="shared" si="38"/>
        <v/>
      </c>
    </row>
    <row r="447" spans="1:9" x14ac:dyDescent="0.4">
      <c r="A447" s="1" t="s">
        <v>67</v>
      </c>
      <c r="B447" s="1" t="s">
        <v>511</v>
      </c>
      <c r="C447" s="1" t="s">
        <v>456</v>
      </c>
      <c r="D447" s="1" t="str">
        <f t="shared" si="35"/>
        <v>KFTT</v>
      </c>
      <c r="E447" s="1" t="s">
        <v>39</v>
      </c>
      <c r="F447" s="1" t="str">
        <f t="shared" si="34"/>
        <v>開き（T）</v>
      </c>
      <c r="G447" s="1" t="str">
        <f t="shared" si="36"/>
        <v>ＴＷ（トリプルガラス）テラスドア、勝手口ドア（アルゴンガス）開き（T）</v>
      </c>
      <c r="H447" s="1" t="str">
        <f t="shared" si="37"/>
        <v>D</v>
      </c>
      <c r="I447" s="1" t="str">
        <f t="shared" si="38"/>
        <v/>
      </c>
    </row>
    <row r="448" spans="1:9" x14ac:dyDescent="0.4">
      <c r="A448" s="1" t="s">
        <v>69</v>
      </c>
      <c r="B448" s="1" t="s">
        <v>512</v>
      </c>
      <c r="C448" s="1" t="s">
        <v>456</v>
      </c>
      <c r="D448" s="1" t="str">
        <f t="shared" si="35"/>
        <v>KFUT</v>
      </c>
      <c r="E448" s="1" t="s">
        <v>39</v>
      </c>
      <c r="F448" s="1" t="str">
        <f t="shared" si="34"/>
        <v>開き（T）</v>
      </c>
      <c r="G448" s="1" t="str">
        <f t="shared" si="36"/>
        <v>ＴＷ（トリプルガラス）採風勝手口ドアFS（アルゴンガス）開き（T）</v>
      </c>
      <c r="H448" s="1" t="str">
        <f t="shared" si="37"/>
        <v>D</v>
      </c>
      <c r="I448" s="1" t="str">
        <f t="shared" si="38"/>
        <v/>
      </c>
    </row>
    <row r="449" spans="1:9" x14ac:dyDescent="0.4">
      <c r="A449" s="1" t="s">
        <v>340</v>
      </c>
      <c r="B449" s="1" t="s">
        <v>513</v>
      </c>
      <c r="C449" s="1" t="s">
        <v>454</v>
      </c>
      <c r="D449" s="1" t="str">
        <f t="shared" si="35"/>
        <v>KHFF</v>
      </c>
      <c r="E449" s="1" t="s">
        <v>14</v>
      </c>
      <c r="F449" s="1" t="str">
        <f t="shared" si="34"/>
        <v>FIX（F）</v>
      </c>
      <c r="G449" s="1" t="str">
        <f t="shared" si="36"/>
        <v>ＴＷ防火戸（トリプルガラス）ＦＩＸ窓（アルゴンガス）FIX（F）</v>
      </c>
      <c r="H449" s="1" t="str">
        <f t="shared" si="37"/>
        <v>T</v>
      </c>
      <c r="I449" s="1" t="str">
        <f t="shared" si="38"/>
        <v/>
      </c>
    </row>
    <row r="450" spans="1:9" x14ac:dyDescent="0.4">
      <c r="A450" s="1" t="s">
        <v>340</v>
      </c>
      <c r="B450" s="1" t="s">
        <v>514</v>
      </c>
      <c r="C450" s="1" t="s">
        <v>459</v>
      </c>
      <c r="D450" s="1" t="str">
        <f t="shared" si="35"/>
        <v>KHFP</v>
      </c>
      <c r="E450" s="1" t="s">
        <v>14</v>
      </c>
      <c r="F450" s="1" t="str">
        <f t="shared" si="34"/>
        <v>プロジェクト（P）</v>
      </c>
      <c r="G450" s="1" t="str">
        <f t="shared" si="36"/>
        <v>ＴＷ防火戸（トリプルガラス）横すべり出し窓グレモン（アルゴンガス）プロジェクト（P）</v>
      </c>
      <c r="H450" s="1" t="str">
        <f t="shared" si="37"/>
        <v>T</v>
      </c>
      <c r="I450" s="1" t="str">
        <f t="shared" si="38"/>
        <v/>
      </c>
    </row>
    <row r="451" spans="1:9" x14ac:dyDescent="0.4">
      <c r="A451" s="1" t="s">
        <v>340</v>
      </c>
      <c r="B451" s="1" t="s">
        <v>515</v>
      </c>
      <c r="C451" s="1" t="s">
        <v>456</v>
      </c>
      <c r="D451" s="1" t="str">
        <f t="shared" si="35"/>
        <v>KHFT</v>
      </c>
      <c r="E451" s="1" t="s">
        <v>14</v>
      </c>
      <c r="F451" s="1" t="str">
        <f t="shared" si="34"/>
        <v>開き（T）</v>
      </c>
      <c r="G451" s="1" t="str">
        <f t="shared" si="36"/>
        <v>ＴＷ防火戸（トリプルガラス）縦すべり出し窓グレモン（アルゴンガス）開き（T）</v>
      </c>
      <c r="H451" s="1" t="str">
        <f t="shared" si="37"/>
        <v>T</v>
      </c>
      <c r="I451" s="1" t="str">
        <f t="shared" si="38"/>
        <v/>
      </c>
    </row>
    <row r="452" spans="1:9" x14ac:dyDescent="0.4">
      <c r="A452" s="1" t="s">
        <v>335</v>
      </c>
      <c r="B452" s="1" t="s">
        <v>516</v>
      </c>
      <c r="C452" s="1" t="s">
        <v>453</v>
      </c>
      <c r="D452" s="1" t="str">
        <f t="shared" si="35"/>
        <v>KHGH</v>
      </c>
      <c r="E452" s="1" t="s">
        <v>337</v>
      </c>
      <c r="F452" s="1" t="str">
        <f t="shared" si="34"/>
        <v>引違い（H）</v>
      </c>
      <c r="G452" s="1" t="str">
        <f t="shared" si="36"/>
        <v>ＴＷコーディネート（トリプルガラス）引違い窓、片引き窓、引分け窓（クリプトンガス/アルゴンガス）引違い（H）</v>
      </c>
      <c r="H452" s="1" t="str">
        <f t="shared" si="37"/>
        <v>E</v>
      </c>
      <c r="I452" s="1" t="str">
        <f t="shared" si="38"/>
        <v>Z</v>
      </c>
    </row>
    <row r="453" spans="1:9" x14ac:dyDescent="0.4">
      <c r="A453" s="1" t="s">
        <v>335</v>
      </c>
      <c r="B453" s="1" t="s">
        <v>517</v>
      </c>
      <c r="C453" s="1" t="s">
        <v>453</v>
      </c>
      <c r="D453" s="1" t="str">
        <f t="shared" si="35"/>
        <v>KHGH</v>
      </c>
      <c r="E453" s="1" t="s">
        <v>518</v>
      </c>
      <c r="F453" s="1" t="str">
        <f t="shared" si="34"/>
        <v>引違い（H）</v>
      </c>
      <c r="G453" s="1" t="str">
        <f t="shared" si="36"/>
        <v>ＴＷコーディネート（トリプルガラス）引違い窓、片引き窓、引分け窓（アルゴンガス）引違い（H）</v>
      </c>
      <c r="H453" s="1" t="str">
        <f t="shared" si="37"/>
        <v>Z</v>
      </c>
      <c r="I453" s="1" t="str">
        <f t="shared" si="38"/>
        <v/>
      </c>
    </row>
    <row r="454" spans="1:9" x14ac:dyDescent="0.4">
      <c r="A454" s="1" t="s">
        <v>283</v>
      </c>
      <c r="B454" s="1" t="s">
        <v>519</v>
      </c>
      <c r="C454" s="1" t="s">
        <v>453</v>
      </c>
      <c r="D454" s="1" t="str">
        <f t="shared" si="35"/>
        <v>KDMH</v>
      </c>
      <c r="E454" s="1" t="s">
        <v>503</v>
      </c>
      <c r="F454" s="1" t="str">
        <f t="shared" si="34"/>
        <v>引違い（H）</v>
      </c>
      <c r="G454" s="1" t="str">
        <f t="shared" si="36"/>
        <v>ＴＷ防火戸（トリプルガラス）シャッター付引違い窓（アルゴンガス）引違い（H）</v>
      </c>
      <c r="H454" s="1" t="str">
        <f t="shared" si="37"/>
        <v>R</v>
      </c>
      <c r="I454" s="1" t="str">
        <f t="shared" si="38"/>
        <v/>
      </c>
    </row>
    <row r="455" spans="1:9" x14ac:dyDescent="0.4">
      <c r="A455" s="1" t="s">
        <v>346</v>
      </c>
      <c r="B455" s="1" t="s">
        <v>520</v>
      </c>
      <c r="C455" s="1" t="s">
        <v>453</v>
      </c>
      <c r="D455" s="1" t="str">
        <f t="shared" si="35"/>
        <v>KJJH</v>
      </c>
      <c r="E455" s="1" t="s">
        <v>337</v>
      </c>
      <c r="F455" s="1" t="str">
        <f t="shared" si="34"/>
        <v>引違い（H）</v>
      </c>
      <c r="G455" s="1" t="str">
        <f t="shared" si="36"/>
        <v>ＴＷ防火戸コーディネート（トリプルガラス）シャッター付引違い窓（クリプトンガス/アルゴンガス）引違い（H）</v>
      </c>
      <c r="H455" s="1" t="str">
        <f t="shared" si="37"/>
        <v>E</v>
      </c>
      <c r="I455" s="1" t="str">
        <f t="shared" si="38"/>
        <v>Z</v>
      </c>
    </row>
    <row r="456" spans="1:9" x14ac:dyDescent="0.4">
      <c r="A456" s="1" t="s">
        <v>346</v>
      </c>
      <c r="B456" s="1" t="s">
        <v>521</v>
      </c>
      <c r="C456" s="1" t="s">
        <v>453</v>
      </c>
      <c r="D456" s="1" t="str">
        <f t="shared" si="35"/>
        <v>KJJH</v>
      </c>
      <c r="E456" s="1" t="s">
        <v>522</v>
      </c>
      <c r="F456" s="1" t="str">
        <f t="shared" ref="F456:F519" si="39">VLOOKUP(C456,$L$7:$N$18,3,FALSE)</f>
        <v>引違い（H）</v>
      </c>
      <c r="G456" s="1" t="str">
        <f t="shared" si="36"/>
        <v>ＴＷ防火戸コーディネート（トリプルガラス）シャッター付引違い窓（アルゴンガス）引違い（H）</v>
      </c>
      <c r="H456" s="1" t="str">
        <f t="shared" si="37"/>
        <v>Z</v>
      </c>
      <c r="I456" s="1" t="str">
        <f t="shared" si="38"/>
        <v/>
      </c>
    </row>
    <row r="457" spans="1:9" x14ac:dyDescent="0.4">
      <c r="A457" s="1" t="s">
        <v>425</v>
      </c>
      <c r="B457" s="1" t="s">
        <v>523</v>
      </c>
      <c r="C457" s="1" t="s">
        <v>454</v>
      </c>
      <c r="D457" s="1" t="str">
        <f t="shared" ref="D457:D520" si="40">A457&amp;C457</f>
        <v>KJPF</v>
      </c>
      <c r="E457" s="1" t="s">
        <v>524</v>
      </c>
      <c r="F457" s="1" t="str">
        <f t="shared" si="39"/>
        <v>FIX（F）</v>
      </c>
      <c r="G457" s="1" t="str">
        <f t="shared" si="36"/>
        <v>ＴＷ（トリプルガラス）ＦＩＸ窓（クリプトンガス）FIX（F）</v>
      </c>
      <c r="H457" s="1" t="str">
        <f t="shared" si="37"/>
        <v>E</v>
      </c>
      <c r="I457" s="1" t="str">
        <f t="shared" si="38"/>
        <v/>
      </c>
    </row>
    <row r="458" spans="1:9" x14ac:dyDescent="0.4">
      <c r="A458" s="1" t="s">
        <v>425</v>
      </c>
      <c r="B458" s="1" t="s">
        <v>525</v>
      </c>
      <c r="C458" s="1" t="s">
        <v>453</v>
      </c>
      <c r="D458" s="1" t="str">
        <f t="shared" si="40"/>
        <v>KJPH</v>
      </c>
      <c r="E458" s="1" t="s">
        <v>44</v>
      </c>
      <c r="F458" s="1" t="str">
        <f t="shared" si="39"/>
        <v>引違い（H）</v>
      </c>
      <c r="G458" s="1" t="str">
        <f t="shared" si="36"/>
        <v>ＴＷ（トリプルガラス）引違い窓、片引き窓、引分け窓（クリプトンガス）引違い（H）</v>
      </c>
      <c r="H458" s="1" t="str">
        <f t="shared" si="37"/>
        <v>E</v>
      </c>
      <c r="I458" s="1" t="str">
        <f t="shared" si="38"/>
        <v/>
      </c>
    </row>
    <row r="459" spans="1:9" x14ac:dyDescent="0.4">
      <c r="A459" s="1" t="s">
        <v>425</v>
      </c>
      <c r="B459" s="1" t="s">
        <v>526</v>
      </c>
      <c r="C459" s="1" t="s">
        <v>460</v>
      </c>
      <c r="D459" s="1" t="str">
        <f t="shared" si="40"/>
        <v>KJPU</v>
      </c>
      <c r="E459" s="1" t="s">
        <v>44</v>
      </c>
      <c r="F459" s="1" t="str">
        <f t="shared" si="39"/>
        <v>上げ下げ（U）</v>
      </c>
      <c r="G459" s="1" t="str">
        <f t="shared" si="36"/>
        <v>ＴＷ（トリプルガラス）上げ下げ窓、面格子付上げ下げ窓（クリプトンガス）上げ下げ（U）</v>
      </c>
      <c r="H459" s="1" t="str">
        <f t="shared" si="37"/>
        <v>E</v>
      </c>
      <c r="I459" s="1" t="str">
        <f t="shared" si="38"/>
        <v/>
      </c>
    </row>
    <row r="460" spans="1:9" x14ac:dyDescent="0.4">
      <c r="A460" s="1" t="s">
        <v>527</v>
      </c>
      <c r="B460" s="1" t="s">
        <v>528</v>
      </c>
      <c r="C460" s="1" t="s">
        <v>456</v>
      </c>
      <c r="D460" s="1" t="str">
        <f t="shared" si="40"/>
        <v>KJRT</v>
      </c>
      <c r="E460" s="1" t="s">
        <v>44</v>
      </c>
      <c r="F460" s="1" t="str">
        <f t="shared" si="39"/>
        <v>開き（T）</v>
      </c>
      <c r="G460" s="1" t="str">
        <f t="shared" si="36"/>
        <v>ＴＷ（トリプルガラス）テラスドア、勝手口ドア（クリプトンガス）開き（T）</v>
      </c>
      <c r="H460" s="1" t="str">
        <f t="shared" si="37"/>
        <v>E</v>
      </c>
      <c r="I460" s="1" t="str">
        <f t="shared" si="38"/>
        <v/>
      </c>
    </row>
    <row r="461" spans="1:9" x14ac:dyDescent="0.4">
      <c r="A461" s="1" t="s">
        <v>529</v>
      </c>
      <c r="B461" s="1" t="s">
        <v>530</v>
      </c>
      <c r="C461" s="1" t="s">
        <v>453</v>
      </c>
      <c r="D461" s="1" t="str">
        <f t="shared" si="40"/>
        <v>KJSH</v>
      </c>
      <c r="E461" s="1" t="s">
        <v>44</v>
      </c>
      <c r="F461" s="1" t="str">
        <f t="shared" si="39"/>
        <v>引違い（H）</v>
      </c>
      <c r="G461" s="1" t="str">
        <f t="shared" si="36"/>
        <v>ＴＷ（トリプルガラス）引違い窓フラットタイプ（クリプトンガス）引違い（H）</v>
      </c>
      <c r="H461" s="1" t="str">
        <f t="shared" si="37"/>
        <v>E</v>
      </c>
      <c r="I461" s="1" t="str">
        <f t="shared" si="38"/>
        <v/>
      </c>
    </row>
    <row r="462" spans="1:9" x14ac:dyDescent="0.4">
      <c r="A462" s="1" t="s">
        <v>529</v>
      </c>
      <c r="B462" s="1" t="s">
        <v>531</v>
      </c>
      <c r="C462" s="1" t="s">
        <v>459</v>
      </c>
      <c r="D462" s="1" t="str">
        <f t="shared" si="40"/>
        <v>KJSP</v>
      </c>
      <c r="E462" s="1" t="s">
        <v>44</v>
      </c>
      <c r="F462" s="1" t="str">
        <f t="shared" si="39"/>
        <v>プロジェクト（P）</v>
      </c>
      <c r="G462" s="1" t="str">
        <f t="shared" si="36"/>
        <v>ＴＷ（トリプルガラス）横すべり出し窓グレモン（クリプトンガス）プロジェクト（P）</v>
      </c>
      <c r="H462" s="1" t="str">
        <f t="shared" si="37"/>
        <v>E</v>
      </c>
      <c r="I462" s="1" t="str">
        <f t="shared" si="38"/>
        <v/>
      </c>
    </row>
    <row r="463" spans="1:9" x14ac:dyDescent="0.4">
      <c r="A463" s="1" t="s">
        <v>529</v>
      </c>
      <c r="B463" s="1" t="s">
        <v>532</v>
      </c>
      <c r="C463" s="1" t="s">
        <v>456</v>
      </c>
      <c r="D463" s="1" t="str">
        <f t="shared" si="40"/>
        <v>KJST</v>
      </c>
      <c r="E463" s="1" t="s">
        <v>44</v>
      </c>
      <c r="F463" s="1" t="str">
        <f t="shared" si="39"/>
        <v>開き（T）</v>
      </c>
      <c r="G463" s="1" t="str">
        <f t="shared" si="36"/>
        <v>ＴＷ（トリプルガラス）縦すべり出し窓グレモン（クリプトンガス）開き（T）</v>
      </c>
      <c r="H463" s="1" t="str">
        <f t="shared" si="37"/>
        <v>E</v>
      </c>
      <c r="I463" s="1" t="str">
        <f t="shared" si="38"/>
        <v/>
      </c>
    </row>
    <row r="464" spans="1:9" x14ac:dyDescent="0.4">
      <c r="A464" s="1" t="s">
        <v>533</v>
      </c>
      <c r="B464" s="1" t="s">
        <v>534</v>
      </c>
      <c r="C464" s="1" t="s">
        <v>456</v>
      </c>
      <c r="D464" s="1" t="str">
        <f t="shared" si="40"/>
        <v>KJTT</v>
      </c>
      <c r="E464" s="1" t="s">
        <v>44</v>
      </c>
      <c r="F464" s="1" t="str">
        <f t="shared" si="39"/>
        <v>開き（T）</v>
      </c>
      <c r="G464" s="1" t="str">
        <f t="shared" si="36"/>
        <v>ＴＷ（トリプルガラス）採風勝手口ドアFS（クリプトンガス）開き（T）</v>
      </c>
      <c r="H464" s="1" t="str">
        <f t="shared" si="37"/>
        <v>E</v>
      </c>
      <c r="I464" s="1" t="str">
        <f t="shared" si="38"/>
        <v/>
      </c>
    </row>
    <row r="465" spans="1:9" x14ac:dyDescent="0.4">
      <c r="A465" s="1" t="s">
        <v>535</v>
      </c>
      <c r="B465" s="1" t="s">
        <v>536</v>
      </c>
      <c r="C465" s="1" t="s">
        <v>453</v>
      </c>
      <c r="D465" s="1" t="str">
        <f t="shared" si="40"/>
        <v>KJUH</v>
      </c>
      <c r="E465" s="1" t="s">
        <v>524</v>
      </c>
      <c r="F465" s="1" t="str">
        <f t="shared" si="39"/>
        <v>引違い（H）</v>
      </c>
      <c r="G465" s="1" t="str">
        <f t="shared" si="36"/>
        <v>ＴＷ防火戸（トリプルガラス）シャッター付引違い窓（クリプトンガス）引違い（H）</v>
      </c>
      <c r="H465" s="1" t="str">
        <f t="shared" si="37"/>
        <v>E</v>
      </c>
      <c r="I465" s="1" t="str">
        <f t="shared" si="38"/>
        <v/>
      </c>
    </row>
    <row r="466" spans="1:9" x14ac:dyDescent="0.4">
      <c r="A466" s="1" t="s">
        <v>537</v>
      </c>
      <c r="B466" s="1" t="s">
        <v>538</v>
      </c>
      <c r="C466" s="1" t="s">
        <v>459</v>
      </c>
      <c r="D466" s="1" t="str">
        <f t="shared" si="40"/>
        <v>RRKP</v>
      </c>
      <c r="E466" s="1" t="s">
        <v>73</v>
      </c>
      <c r="F466" s="1" t="str">
        <f t="shared" si="39"/>
        <v>プロジェクト（P）</v>
      </c>
      <c r="G466" s="1" t="str">
        <f t="shared" si="36"/>
        <v>リプラス アタッチ枠 TW用 複層ガラス 横すべり出し窓 オペレータープロジェクト（P）</v>
      </c>
      <c r="H466" s="1" t="str">
        <f t="shared" si="37"/>
        <v>G</v>
      </c>
      <c r="I466" s="1" t="str">
        <f t="shared" si="38"/>
        <v/>
      </c>
    </row>
    <row r="467" spans="1:9" x14ac:dyDescent="0.4">
      <c r="A467" s="1" t="s">
        <v>539</v>
      </c>
      <c r="B467" s="1" t="s">
        <v>540</v>
      </c>
      <c r="C467" s="1" t="s">
        <v>456</v>
      </c>
      <c r="D467" s="1" t="str">
        <f t="shared" si="40"/>
        <v>RRMT</v>
      </c>
      <c r="E467" s="1" t="s">
        <v>73</v>
      </c>
      <c r="F467" s="1" t="str">
        <f t="shared" si="39"/>
        <v>開き（T）</v>
      </c>
      <c r="G467" s="1" t="str">
        <f t="shared" si="36"/>
        <v>リプラス アタッチ枠 TW用 複層ガラス 縦すべり出し窓 オペレーター開き（T）</v>
      </c>
      <c r="H467" s="1" t="str">
        <f t="shared" si="37"/>
        <v>G</v>
      </c>
      <c r="I467" s="1" t="str">
        <f t="shared" si="38"/>
        <v/>
      </c>
    </row>
    <row r="468" spans="1:9" x14ac:dyDescent="0.4">
      <c r="A468" s="1" t="s">
        <v>541</v>
      </c>
      <c r="B468" s="1" t="s">
        <v>542</v>
      </c>
      <c r="C468" s="1" t="s">
        <v>453</v>
      </c>
      <c r="D468" s="1" t="str">
        <f t="shared" si="40"/>
        <v>RRNH</v>
      </c>
      <c r="E468" s="10" t="s">
        <v>19</v>
      </c>
      <c r="F468" s="1" t="str">
        <f t="shared" si="39"/>
        <v>引違い（H）</v>
      </c>
      <c r="G468" s="1" t="str">
        <f t="shared" si="36"/>
        <v>リプラス マンション用 複層ガラス引違い（H）</v>
      </c>
      <c r="H468" s="1" t="str">
        <f t="shared" si="37"/>
        <v>G</v>
      </c>
      <c r="I468" s="1" t="str">
        <f t="shared" si="38"/>
        <v/>
      </c>
    </row>
    <row r="469" spans="1:9" x14ac:dyDescent="0.4">
      <c r="A469" s="1" t="s">
        <v>543</v>
      </c>
      <c r="B469" s="1" t="s">
        <v>544</v>
      </c>
      <c r="C469" s="1" t="s">
        <v>453</v>
      </c>
      <c r="D469" s="1" t="str">
        <f t="shared" si="40"/>
        <v>RRLH</v>
      </c>
      <c r="E469" s="10" t="s">
        <v>19</v>
      </c>
      <c r="F469" s="1" t="str">
        <f t="shared" si="39"/>
        <v>引違い（H）</v>
      </c>
      <c r="G469" s="1" t="str">
        <f t="shared" si="36"/>
        <v>リプラス 居室仕様 TWタイプ 複層ガラス引違い（H）</v>
      </c>
      <c r="H469" s="1" t="str">
        <f t="shared" si="37"/>
        <v>G</v>
      </c>
      <c r="I469" s="1" t="str">
        <f t="shared" si="38"/>
        <v/>
      </c>
    </row>
    <row r="470" spans="1:9" x14ac:dyDescent="0.4">
      <c r="A470" s="1" t="s">
        <v>545</v>
      </c>
      <c r="B470" s="1" t="s">
        <v>546</v>
      </c>
      <c r="C470" s="1" t="s">
        <v>453</v>
      </c>
      <c r="D470" s="1" t="str">
        <f t="shared" si="40"/>
        <v>RRJH</v>
      </c>
      <c r="E470" s="10" t="s">
        <v>503</v>
      </c>
      <c r="F470" s="1" t="str">
        <f t="shared" si="39"/>
        <v>引違い（H）</v>
      </c>
      <c r="G470" s="1" t="str">
        <f t="shared" si="36"/>
        <v>リプラス 居室仕様 TWタイプ トリプルガラス（アルゴンガス）引違い（H）</v>
      </c>
      <c r="H470" s="1" t="str">
        <f t="shared" si="37"/>
        <v>R</v>
      </c>
      <c r="I470" s="1" t="str">
        <f t="shared" si="38"/>
        <v/>
      </c>
    </row>
    <row r="471" spans="1:9" x14ac:dyDescent="0.4">
      <c r="A471" s="1" t="s">
        <v>547</v>
      </c>
      <c r="B471" s="1" t="s">
        <v>548</v>
      </c>
      <c r="C471" s="1" t="s">
        <v>453</v>
      </c>
      <c r="D471" s="1" t="str">
        <f t="shared" si="40"/>
        <v>RRIH</v>
      </c>
      <c r="E471" s="10" t="s">
        <v>524</v>
      </c>
      <c r="F471" s="1" t="str">
        <f t="shared" si="39"/>
        <v>引違い（H）</v>
      </c>
      <c r="G471" s="1" t="str">
        <f t="shared" si="36"/>
        <v>リプラス 居室仕様 TWタイプ トリプルガラス（クリプトンガス）引違い（H）</v>
      </c>
      <c r="H471" s="1" t="str">
        <f t="shared" si="37"/>
        <v>E</v>
      </c>
      <c r="I471" s="1" t="str">
        <f t="shared" si="38"/>
        <v/>
      </c>
    </row>
    <row r="472" spans="1:9" x14ac:dyDescent="0.4">
      <c r="A472" s="1" t="s">
        <v>213</v>
      </c>
      <c r="B472" s="1" t="s">
        <v>549</v>
      </c>
      <c r="C472" s="1" t="s">
        <v>14</v>
      </c>
      <c r="D472" s="1" t="str">
        <f t="shared" si="40"/>
        <v>KDDT</v>
      </c>
      <c r="E472" s="1" t="s">
        <v>131</v>
      </c>
      <c r="F472" s="1" t="str">
        <f t="shared" si="39"/>
        <v>開き（T）</v>
      </c>
      <c r="G472" s="1" t="str">
        <f t="shared" si="36"/>
        <v>防火戸ＦＧ－Ａ 縦すべり出し窓カムラッチ開き（T）</v>
      </c>
      <c r="H472" s="1" t="str">
        <f t="shared" si="37"/>
        <v>L</v>
      </c>
      <c r="I472" s="1" t="str">
        <f t="shared" si="38"/>
        <v/>
      </c>
    </row>
    <row r="473" spans="1:9" x14ac:dyDescent="0.4">
      <c r="A473" s="1" t="s">
        <v>41</v>
      </c>
      <c r="B473" s="1" t="s">
        <v>550</v>
      </c>
      <c r="C473" s="1" t="s">
        <v>14</v>
      </c>
      <c r="D473" s="1" t="str">
        <f t="shared" si="40"/>
        <v>RITT</v>
      </c>
      <c r="E473" s="1" t="s">
        <v>59</v>
      </c>
      <c r="F473" s="1" t="str">
        <f t="shared" si="39"/>
        <v>開き（T）</v>
      </c>
      <c r="G473" s="1" t="str">
        <f t="shared" si="36"/>
        <v>リプラス アタッチ枠 TW用 トリプルガラス 縦すべり出し窓 グレモン（アルゴンガス）開き（T）</v>
      </c>
      <c r="H473" s="1" t="str">
        <f t="shared" si="37"/>
        <v>D</v>
      </c>
      <c r="I473" s="1" t="str">
        <f t="shared" si="38"/>
        <v/>
      </c>
    </row>
    <row r="474" spans="1:9" x14ac:dyDescent="0.4">
      <c r="A474" s="1" t="s">
        <v>41</v>
      </c>
      <c r="B474" s="1" t="s">
        <v>551</v>
      </c>
      <c r="C474" s="1" t="s">
        <v>11</v>
      </c>
      <c r="D474" s="1" t="str">
        <f t="shared" si="40"/>
        <v>RITF</v>
      </c>
      <c r="E474" s="1" t="s">
        <v>59</v>
      </c>
      <c r="F474" s="1" t="str">
        <f t="shared" si="39"/>
        <v>FIX（F）</v>
      </c>
      <c r="G474" s="1" t="str">
        <f t="shared" si="36"/>
        <v>リプラス アタッチ枠 TW用 トリプルガラス FIX窓（アルゴンガス）FIX（F）</v>
      </c>
      <c r="H474" s="1" t="str">
        <f t="shared" si="37"/>
        <v>D</v>
      </c>
      <c r="I474" s="1" t="str">
        <f t="shared" si="38"/>
        <v/>
      </c>
    </row>
    <row r="475" spans="1:9" x14ac:dyDescent="0.4">
      <c r="A475" s="1" t="s">
        <v>41</v>
      </c>
      <c r="B475" s="1" t="s">
        <v>552</v>
      </c>
      <c r="C475" s="1" t="s">
        <v>12</v>
      </c>
      <c r="D475" s="1" t="str">
        <f t="shared" si="40"/>
        <v>RITH</v>
      </c>
      <c r="E475" s="1" t="s">
        <v>503</v>
      </c>
      <c r="F475" s="1" t="str">
        <f t="shared" si="39"/>
        <v>引違い（H）</v>
      </c>
      <c r="G475" s="1" t="str">
        <f t="shared" si="36"/>
        <v>リプラス アタッチ枠 TW用 トリプルガラス 引違い窓（アルゴンガス）引違い（H）</v>
      </c>
      <c r="H475" s="1" t="str">
        <f t="shared" si="37"/>
        <v>R</v>
      </c>
      <c r="I475" s="1" t="str">
        <f t="shared" si="38"/>
        <v/>
      </c>
    </row>
    <row r="476" spans="1:9" x14ac:dyDescent="0.4">
      <c r="A476" s="1" t="s">
        <v>41</v>
      </c>
      <c r="B476" s="1" t="s">
        <v>553</v>
      </c>
      <c r="C476" s="1" t="s">
        <v>15</v>
      </c>
      <c r="D476" s="1" t="str">
        <f t="shared" si="40"/>
        <v>RITU</v>
      </c>
      <c r="E476" s="1" t="s">
        <v>59</v>
      </c>
      <c r="F476" s="1" t="str">
        <f t="shared" si="39"/>
        <v>上げ下げ（U）</v>
      </c>
      <c r="G476" s="1" t="str">
        <f t="shared" si="36"/>
        <v>リプラス アタッチ枠 TW用 トリプルガラス 上げ下げ窓（アルゴンガス）上げ下げ（U）</v>
      </c>
      <c r="H476" s="1" t="str">
        <f t="shared" si="37"/>
        <v>D</v>
      </c>
      <c r="I476" s="1" t="str">
        <f t="shared" si="38"/>
        <v/>
      </c>
    </row>
    <row r="477" spans="1:9" x14ac:dyDescent="0.4">
      <c r="A477" s="1" t="s">
        <v>433</v>
      </c>
      <c r="B477" s="1" t="s">
        <v>554</v>
      </c>
      <c r="C477" s="1" t="s">
        <v>13</v>
      </c>
      <c r="D477" s="1" t="str">
        <f t="shared" si="40"/>
        <v>RIUP</v>
      </c>
      <c r="E477" s="1" t="s">
        <v>59</v>
      </c>
      <c r="F477" s="1" t="str">
        <f t="shared" si="39"/>
        <v>プロジェクト（P）</v>
      </c>
      <c r="G477" s="1" t="str">
        <f t="shared" si="36"/>
        <v>リプラス アタッチ枠 TW用 トリプルガラス 横すべり出し窓 グレモン（アルゴンガス） プロジェクト（P）</v>
      </c>
      <c r="H477" s="1" t="str">
        <f t="shared" si="37"/>
        <v>D</v>
      </c>
      <c r="I477" s="1" t="str">
        <f t="shared" si="38"/>
        <v/>
      </c>
    </row>
    <row r="478" spans="1:9" x14ac:dyDescent="0.4">
      <c r="A478" s="1" t="s">
        <v>499</v>
      </c>
      <c r="B478" s="1" t="s">
        <v>555</v>
      </c>
      <c r="C478" s="1" t="s">
        <v>13</v>
      </c>
      <c r="D478" s="1" t="str">
        <f t="shared" si="40"/>
        <v>RRHP</v>
      </c>
      <c r="E478" s="1" t="s">
        <v>59</v>
      </c>
      <c r="F478" s="1" t="str">
        <f t="shared" si="39"/>
        <v>プロジェクト（P）</v>
      </c>
      <c r="G478" s="1" t="str">
        <f t="shared" si="36"/>
        <v>リプラス アタッチ枠 TW用 トリプルガラス 横すべり出し窓 オペレーター、高所用横すべり出し窓（アルゴンガス）プロジェクト（P）</v>
      </c>
      <c r="H478" s="1" t="str">
        <f t="shared" si="37"/>
        <v>D</v>
      </c>
      <c r="I478" s="1" t="str">
        <f t="shared" si="38"/>
        <v/>
      </c>
    </row>
    <row r="479" spans="1:9" x14ac:dyDescent="0.4">
      <c r="A479" s="1" t="s">
        <v>495</v>
      </c>
      <c r="B479" s="1" t="s">
        <v>556</v>
      </c>
      <c r="C479" s="1" t="s">
        <v>13</v>
      </c>
      <c r="D479" s="1" t="str">
        <f t="shared" si="40"/>
        <v>RRFP</v>
      </c>
      <c r="E479" s="1" t="s">
        <v>524</v>
      </c>
      <c r="F479" s="1" t="str">
        <f t="shared" si="39"/>
        <v>プロジェクト（P）</v>
      </c>
      <c r="G479" s="1" t="str">
        <f t="shared" si="36"/>
        <v>リプラス アタッチ枠 TW用 トリプルガラス 横すべり出し窓 オペレーター、高所用横すべり出し窓（クリプトンガス）プロジェクト（P）</v>
      </c>
      <c r="H479" s="1" t="str">
        <f t="shared" si="37"/>
        <v>E</v>
      </c>
      <c r="I479" s="1" t="str">
        <f t="shared" si="38"/>
        <v/>
      </c>
    </row>
    <row r="480" spans="1:9" x14ac:dyDescent="0.4">
      <c r="A480" s="1" t="s">
        <v>441</v>
      </c>
      <c r="B480" s="1" t="s">
        <v>557</v>
      </c>
      <c r="C480" s="1" t="s">
        <v>13</v>
      </c>
      <c r="D480" s="1" t="str">
        <f t="shared" si="40"/>
        <v>RIMP</v>
      </c>
      <c r="E480" s="1" t="s">
        <v>524</v>
      </c>
      <c r="F480" s="1" t="str">
        <f t="shared" si="39"/>
        <v>プロジェクト（P）</v>
      </c>
      <c r="G480" s="1" t="str">
        <f t="shared" si="36"/>
        <v>リプラス アタッチ枠 TW用 トリプルガラス 横すべり出し窓 グレモン（クリプトンガス）プロジェクト（P）</v>
      </c>
      <c r="H480" s="1" t="str">
        <f t="shared" si="37"/>
        <v>E</v>
      </c>
      <c r="I480" s="1" t="str">
        <f t="shared" si="38"/>
        <v/>
      </c>
    </row>
    <row r="481" spans="1:13" x14ac:dyDescent="0.4">
      <c r="A481" s="1" t="s">
        <v>497</v>
      </c>
      <c r="B481" s="1" t="s">
        <v>558</v>
      </c>
      <c r="C481" s="1" t="s">
        <v>14</v>
      </c>
      <c r="D481" s="1" t="str">
        <f t="shared" si="40"/>
        <v>RRGT</v>
      </c>
      <c r="E481" s="1" t="s">
        <v>59</v>
      </c>
      <c r="F481" s="1" t="str">
        <f t="shared" si="39"/>
        <v>開き（T）</v>
      </c>
      <c r="G481" s="1" t="str">
        <f t="shared" si="36"/>
        <v>リプラス アタッチ枠 TW用 トリプルガラス 縦すべり出し窓 オペレーター（アルゴンガス） 開き（T）</v>
      </c>
      <c r="H481" s="1" t="str">
        <f t="shared" si="37"/>
        <v>D</v>
      </c>
      <c r="I481" s="1" t="str">
        <f t="shared" si="38"/>
        <v/>
      </c>
    </row>
    <row r="482" spans="1:13" x14ac:dyDescent="0.4">
      <c r="A482" s="1" t="s">
        <v>493</v>
      </c>
      <c r="B482" s="1" t="s">
        <v>559</v>
      </c>
      <c r="C482" s="1" t="s">
        <v>14</v>
      </c>
      <c r="D482" s="1" t="str">
        <f t="shared" si="40"/>
        <v>RRET</v>
      </c>
      <c r="E482" s="1" t="s">
        <v>524</v>
      </c>
      <c r="F482" s="1" t="str">
        <f t="shared" si="39"/>
        <v>開き（T）</v>
      </c>
      <c r="G482" s="1" t="str">
        <f t="shared" si="36"/>
        <v>リプラス アタッチ枠 TW用 トリプルガラス 縦すべり出し窓 オペレーター（クリプトンガス）開き（T）</v>
      </c>
      <c r="H482" s="1" t="str">
        <f t="shared" si="37"/>
        <v>E</v>
      </c>
      <c r="I482" s="1" t="str">
        <f t="shared" si="38"/>
        <v/>
      </c>
    </row>
    <row r="483" spans="1:13" x14ac:dyDescent="0.4">
      <c r="A483" s="1" t="s">
        <v>436</v>
      </c>
      <c r="B483" s="1" t="s">
        <v>560</v>
      </c>
      <c r="C483" s="1" t="s">
        <v>14</v>
      </c>
      <c r="D483" s="1" t="str">
        <f t="shared" si="40"/>
        <v>RILT</v>
      </c>
      <c r="E483" s="1" t="s">
        <v>524</v>
      </c>
      <c r="F483" s="1" t="str">
        <f t="shared" si="39"/>
        <v>開き（T）</v>
      </c>
      <c r="G483" s="1" t="str">
        <f t="shared" si="36"/>
        <v>リプラス アタッチ枠 TW用 トリプルガラス 縦すべり出し窓 グレモン（クリプトンガス）開き（T）</v>
      </c>
      <c r="H483" s="1" t="str">
        <f t="shared" si="37"/>
        <v>E</v>
      </c>
      <c r="I483" s="1" t="str">
        <f t="shared" si="38"/>
        <v/>
      </c>
    </row>
    <row r="484" spans="1:13" x14ac:dyDescent="0.4">
      <c r="A484" s="1" t="s">
        <v>436</v>
      </c>
      <c r="B484" s="1" t="s">
        <v>561</v>
      </c>
      <c r="C484" s="1" t="s">
        <v>11</v>
      </c>
      <c r="D484" s="1" t="str">
        <f t="shared" si="40"/>
        <v>RILF</v>
      </c>
      <c r="E484" s="1" t="s">
        <v>524</v>
      </c>
      <c r="F484" s="1" t="str">
        <f t="shared" si="39"/>
        <v>FIX（F）</v>
      </c>
      <c r="G484" s="1" t="str">
        <f t="shared" si="36"/>
        <v>リプラス アタッチ枠 TW用 トリプルガラス FIX窓（クリプトンガス）FIX（F）</v>
      </c>
      <c r="H484" s="1" t="str">
        <f t="shared" si="37"/>
        <v>E</v>
      </c>
      <c r="I484" s="1" t="str">
        <f t="shared" si="38"/>
        <v/>
      </c>
    </row>
    <row r="485" spans="1:13" x14ac:dyDescent="0.4">
      <c r="A485" s="1" t="s">
        <v>436</v>
      </c>
      <c r="B485" s="1" t="s">
        <v>562</v>
      </c>
      <c r="C485" s="1" t="s">
        <v>12</v>
      </c>
      <c r="D485" s="1" t="str">
        <f t="shared" si="40"/>
        <v>RILH</v>
      </c>
      <c r="E485" s="1" t="s">
        <v>524</v>
      </c>
      <c r="F485" s="1" t="str">
        <f t="shared" si="39"/>
        <v>引違い（H）</v>
      </c>
      <c r="G485" s="1" t="str">
        <f t="shared" si="36"/>
        <v>リプラス アタッチ枠 TW用 トリプルガラス 引違い窓（クリプトンガス）引違い（H）</v>
      </c>
      <c r="H485" s="1" t="str">
        <f t="shared" si="37"/>
        <v>E</v>
      </c>
      <c r="I485" s="1" t="str">
        <f t="shared" si="38"/>
        <v/>
      </c>
    </row>
    <row r="486" spans="1:13" x14ac:dyDescent="0.4">
      <c r="A486" s="1" t="s">
        <v>436</v>
      </c>
      <c r="B486" s="1" t="s">
        <v>563</v>
      </c>
      <c r="C486" s="1" t="s">
        <v>15</v>
      </c>
      <c r="D486" s="1" t="str">
        <f t="shared" si="40"/>
        <v>RILU</v>
      </c>
      <c r="E486" s="1" t="s">
        <v>524</v>
      </c>
      <c r="F486" s="1" t="str">
        <f t="shared" si="39"/>
        <v>上げ下げ（U）</v>
      </c>
      <c r="G486" s="1" t="str">
        <f t="shared" si="36"/>
        <v>リプラス アタッチ枠 TW用 トリプルガラス 上げ下げ窓（クリプトンガス）上げ下げ（U）</v>
      </c>
      <c r="H486" s="1" t="str">
        <f t="shared" si="37"/>
        <v>E</v>
      </c>
      <c r="I486" s="1" t="str">
        <f t="shared" si="38"/>
        <v/>
      </c>
    </row>
    <row r="487" spans="1:13" x14ac:dyDescent="0.4">
      <c r="A487" s="1" t="s">
        <v>17</v>
      </c>
      <c r="B487" s="1" t="s">
        <v>564</v>
      </c>
      <c r="C487" s="1" t="s">
        <v>14</v>
      </c>
      <c r="D487" s="1" t="str">
        <f t="shared" si="40"/>
        <v>RIFT</v>
      </c>
      <c r="E487" s="1" t="s">
        <v>19</v>
      </c>
      <c r="F487" s="1" t="str">
        <f>VLOOKUP(C487,$L$7:$N$18,3,FALSE)</f>
        <v>開き（T）</v>
      </c>
      <c r="G487" s="1" t="str">
        <f>B487&amp;F487</f>
        <v>リプラス アタッチ枠 TW用 複層ガラス 縦すべり出し窓 グレモン開き（T）</v>
      </c>
      <c r="H487" s="1" t="str">
        <f>LEFT(E487,1)</f>
        <v>G</v>
      </c>
      <c r="I487" s="1" t="str">
        <f>IF(RIGHT(E487,1)=H487,"",RIGHT(E487,1))</f>
        <v/>
      </c>
    </row>
    <row r="488" spans="1:13" x14ac:dyDescent="0.4">
      <c r="A488" s="1" t="s">
        <v>565</v>
      </c>
      <c r="B488" s="1" t="s">
        <v>566</v>
      </c>
      <c r="C488" s="1" t="s">
        <v>14</v>
      </c>
      <c r="D488" s="1" t="str">
        <f t="shared" si="40"/>
        <v>RRMT</v>
      </c>
      <c r="E488" s="1" t="s">
        <v>19</v>
      </c>
      <c r="F488" s="1" t="str">
        <f>VLOOKUP(C488,$L$7:$N$18,3,FALSE)</f>
        <v>開き（T）</v>
      </c>
      <c r="G488" s="1" t="str">
        <f>B488&amp;F488</f>
        <v>リプラス アタッチ枠 TW用 複層ガラス 縦すべり出し窓 オペレーター開き（T）</v>
      </c>
      <c r="H488" s="1" t="str">
        <f>LEFT(E488,1)</f>
        <v>G</v>
      </c>
      <c r="I488" s="1" t="str">
        <f>IF(RIGHT(E488,1)=H488,"",RIGHT(E488,1))</f>
        <v/>
      </c>
      <c r="M488" s="11" t="s">
        <v>567</v>
      </c>
    </row>
    <row r="489" spans="1:13" x14ac:dyDescent="0.4">
      <c r="A489" s="1" t="s">
        <v>17</v>
      </c>
      <c r="B489" s="1" t="s">
        <v>568</v>
      </c>
      <c r="C489" s="1" t="s">
        <v>11</v>
      </c>
      <c r="D489" s="1" t="str">
        <f t="shared" si="40"/>
        <v>RIFF</v>
      </c>
      <c r="E489" s="1" t="s">
        <v>19</v>
      </c>
      <c r="F489" s="1" t="str">
        <f t="shared" si="39"/>
        <v>FIX（F）</v>
      </c>
      <c r="G489" s="1" t="str">
        <f t="shared" si="36"/>
        <v>リプラス アタッチ枠 TW用 複層ガラス FIX窓FIX（F）</v>
      </c>
      <c r="H489" s="1" t="str">
        <f t="shared" si="37"/>
        <v>G</v>
      </c>
      <c r="I489" s="1" t="str">
        <f t="shared" si="38"/>
        <v/>
      </c>
      <c r="M489" s="11" t="s">
        <v>360</v>
      </c>
    </row>
    <row r="490" spans="1:13" x14ac:dyDescent="0.4">
      <c r="A490" s="1" t="s">
        <v>17</v>
      </c>
      <c r="B490" s="1" t="s">
        <v>569</v>
      </c>
      <c r="C490" s="1" t="s">
        <v>12</v>
      </c>
      <c r="D490" s="1" t="str">
        <f t="shared" si="40"/>
        <v>RIFH</v>
      </c>
      <c r="E490" s="1" t="s">
        <v>19</v>
      </c>
      <c r="F490" s="1" t="str">
        <f t="shared" si="39"/>
        <v>引違い（H）</v>
      </c>
      <c r="G490" s="1" t="str">
        <f t="shared" si="36"/>
        <v>リプラス アタッチ枠 TW用 複層ガラス 引違い窓引違い（H）</v>
      </c>
      <c r="H490" s="1" t="str">
        <f t="shared" si="37"/>
        <v>G</v>
      </c>
      <c r="I490" s="1" t="str">
        <f t="shared" si="38"/>
        <v/>
      </c>
      <c r="M490" s="11" t="s">
        <v>359</v>
      </c>
    </row>
    <row r="491" spans="1:13" x14ac:dyDescent="0.4">
      <c r="A491" s="1" t="s">
        <v>17</v>
      </c>
      <c r="B491" s="1" t="s">
        <v>570</v>
      </c>
      <c r="C491" s="1" t="s">
        <v>15</v>
      </c>
      <c r="D491" s="1" t="str">
        <f t="shared" si="40"/>
        <v>RIFU</v>
      </c>
      <c r="E491" s="1" t="s">
        <v>19</v>
      </c>
      <c r="F491" s="1" t="str">
        <f t="shared" si="39"/>
        <v>上げ下げ（U）</v>
      </c>
      <c r="G491" s="1" t="str">
        <f t="shared" si="36"/>
        <v>リプラス アタッチ枠 TW用 複層ガラス 上げ下げ窓上げ下げ（U）</v>
      </c>
      <c r="H491" s="1" t="str">
        <f t="shared" si="37"/>
        <v>G</v>
      </c>
      <c r="I491" s="1" t="str">
        <f t="shared" si="38"/>
        <v/>
      </c>
      <c r="M491" s="12" t="s">
        <v>274</v>
      </c>
    </row>
    <row r="492" spans="1:13" x14ac:dyDescent="0.4">
      <c r="A492" s="1" t="s">
        <v>448</v>
      </c>
      <c r="B492" s="1" t="s">
        <v>571</v>
      </c>
      <c r="C492" s="1" t="s">
        <v>13</v>
      </c>
      <c r="D492" s="1" t="str">
        <f t="shared" si="40"/>
        <v>RIIP</v>
      </c>
      <c r="E492" s="1" t="s">
        <v>19</v>
      </c>
      <c r="F492" s="1" t="str">
        <f t="shared" si="39"/>
        <v>プロジェクト（P）</v>
      </c>
      <c r="G492" s="1" t="str">
        <f t="shared" si="36"/>
        <v>リプラス アタッチ枠 TW用 複層ガラス 横すべり出し窓 グレモンプロジェクト（P）</v>
      </c>
      <c r="H492" s="1" t="str">
        <f t="shared" si="37"/>
        <v>G</v>
      </c>
      <c r="I492" s="1" t="str">
        <f t="shared" si="38"/>
        <v/>
      </c>
      <c r="M492" s="12" t="s">
        <v>572</v>
      </c>
    </row>
    <row r="493" spans="1:13" x14ac:dyDescent="0.4">
      <c r="A493" s="1" t="s">
        <v>573</v>
      </c>
      <c r="B493" s="1" t="s">
        <v>574</v>
      </c>
      <c r="C493" s="1" t="s">
        <v>13</v>
      </c>
      <c r="D493" s="1" t="str">
        <f t="shared" si="40"/>
        <v>RRKP</v>
      </c>
      <c r="E493" s="1" t="s">
        <v>19</v>
      </c>
      <c r="F493" s="1" t="str">
        <f t="shared" si="39"/>
        <v>プロジェクト（P）</v>
      </c>
      <c r="G493" s="1" t="str">
        <f t="shared" si="36"/>
        <v>リプラス アタッチ枠 TW用 複層ガラス 横すべり出し窓 オペレーター、高所用横すべり出し窓 プロジェクト（P）</v>
      </c>
      <c r="H493" s="1" t="str">
        <f t="shared" si="37"/>
        <v>G</v>
      </c>
      <c r="I493" s="1" t="str">
        <f t="shared" si="38"/>
        <v/>
      </c>
      <c r="M493" s="12" t="s">
        <v>575</v>
      </c>
    </row>
    <row r="494" spans="1:13" x14ac:dyDescent="0.4">
      <c r="A494" s="1" t="s">
        <v>9</v>
      </c>
      <c r="B494" s="1" t="s">
        <v>576</v>
      </c>
      <c r="C494" s="1" t="s">
        <v>12</v>
      </c>
      <c r="D494" s="1" t="str">
        <f t="shared" si="40"/>
        <v>RIAH</v>
      </c>
      <c r="E494" s="1" t="s">
        <v>454</v>
      </c>
      <c r="F494" s="1" t="str">
        <f t="shared" si="39"/>
        <v>引違い（H）</v>
      </c>
      <c r="G494" s="1" t="str">
        <f t="shared" si="36"/>
        <v>リプラス アタッチ枠 サーモス用（アルミスペーサー）引違い（H）</v>
      </c>
      <c r="H494" s="1" t="str">
        <f t="shared" si="37"/>
        <v>F</v>
      </c>
      <c r="I494" s="1" t="str">
        <f t="shared" si="38"/>
        <v/>
      </c>
      <c r="M494" s="12" t="s">
        <v>577</v>
      </c>
    </row>
    <row r="495" spans="1:13" x14ac:dyDescent="0.4">
      <c r="A495" s="1" t="s">
        <v>9</v>
      </c>
      <c r="B495" s="1" t="s">
        <v>576</v>
      </c>
      <c r="C495" s="1" t="s">
        <v>14</v>
      </c>
      <c r="D495" s="1" t="str">
        <f t="shared" si="40"/>
        <v>RIAT</v>
      </c>
      <c r="E495" s="1" t="s">
        <v>454</v>
      </c>
      <c r="F495" s="1" t="str">
        <f t="shared" si="39"/>
        <v>開き（T）</v>
      </c>
      <c r="G495" s="1" t="str">
        <f t="shared" si="36"/>
        <v>リプラス アタッチ枠 サーモス用（アルミスペーサー）開き（T）</v>
      </c>
      <c r="H495" s="1" t="str">
        <f t="shared" si="37"/>
        <v>F</v>
      </c>
      <c r="I495" s="1" t="str">
        <f t="shared" si="38"/>
        <v/>
      </c>
      <c r="M495" s="12" t="s">
        <v>74</v>
      </c>
    </row>
    <row r="496" spans="1:13" x14ac:dyDescent="0.4">
      <c r="A496" s="1" t="s">
        <v>9</v>
      </c>
      <c r="B496" s="1" t="s">
        <v>576</v>
      </c>
      <c r="C496" s="1" t="s">
        <v>13</v>
      </c>
      <c r="D496" s="1" t="str">
        <f t="shared" si="40"/>
        <v>RIAP</v>
      </c>
      <c r="E496" s="1" t="s">
        <v>454</v>
      </c>
      <c r="F496" s="1" t="str">
        <f t="shared" si="39"/>
        <v>プロジェクト（P）</v>
      </c>
      <c r="G496" s="1" t="str">
        <f t="shared" ref="G496:G529" si="41">B496&amp;F496</f>
        <v>リプラス アタッチ枠 サーモス用（アルミスペーサー）プロジェクト（P）</v>
      </c>
      <c r="H496" s="1" t="str">
        <f t="shared" si="37"/>
        <v>F</v>
      </c>
      <c r="I496" s="1" t="str">
        <f t="shared" si="38"/>
        <v/>
      </c>
    </row>
    <row r="497" spans="1:9" x14ac:dyDescent="0.4">
      <c r="A497" s="1" t="s">
        <v>9</v>
      </c>
      <c r="B497" s="1" t="s">
        <v>576</v>
      </c>
      <c r="C497" s="1" t="s">
        <v>15</v>
      </c>
      <c r="D497" s="1" t="str">
        <f t="shared" si="40"/>
        <v>RIAU</v>
      </c>
      <c r="E497" s="1" t="s">
        <v>454</v>
      </c>
      <c r="F497" s="1" t="str">
        <f t="shared" si="39"/>
        <v>上げ下げ（U）</v>
      </c>
      <c r="G497" s="1" t="str">
        <f t="shared" si="41"/>
        <v>リプラス アタッチ枠 サーモス用（アルミスペーサー）上げ下げ（U）</v>
      </c>
      <c r="H497" s="1" t="str">
        <f t="shared" si="37"/>
        <v>F</v>
      </c>
      <c r="I497" s="1" t="str">
        <f t="shared" si="38"/>
        <v/>
      </c>
    </row>
    <row r="498" spans="1:9" x14ac:dyDescent="0.4">
      <c r="A498" s="1" t="s">
        <v>9</v>
      </c>
      <c r="B498" s="1" t="s">
        <v>576</v>
      </c>
      <c r="C498" s="1" t="s">
        <v>11</v>
      </c>
      <c r="D498" s="1" t="str">
        <f t="shared" si="40"/>
        <v>RIAF</v>
      </c>
      <c r="E498" s="1" t="s">
        <v>453</v>
      </c>
      <c r="F498" s="1" t="str">
        <f t="shared" si="39"/>
        <v>FIX（F）</v>
      </c>
      <c r="G498" s="1" t="str">
        <f t="shared" si="41"/>
        <v>リプラス アタッチ枠 サーモス用（アルミスペーサー）FIX（F）</v>
      </c>
      <c r="H498" s="1" t="str">
        <f t="shared" si="37"/>
        <v>H</v>
      </c>
      <c r="I498" s="1" t="str">
        <f t="shared" si="38"/>
        <v/>
      </c>
    </row>
    <row r="499" spans="1:9" x14ac:dyDescent="0.4">
      <c r="A499" s="1" t="s">
        <v>421</v>
      </c>
      <c r="B499" s="1" t="s">
        <v>578</v>
      </c>
      <c r="C499" s="1" t="s">
        <v>12</v>
      </c>
      <c r="D499" s="1" t="str">
        <f t="shared" si="40"/>
        <v>RIGH</v>
      </c>
      <c r="E499" s="1" t="s">
        <v>454</v>
      </c>
      <c r="F499" s="1" t="str">
        <f t="shared" si="39"/>
        <v>引違い（H）</v>
      </c>
      <c r="G499" s="1" t="str">
        <f t="shared" si="41"/>
        <v>リプラス アタッチ枠 サーモス用（アルミスペーサー）引違い窓 中桟付引違い（H）</v>
      </c>
      <c r="H499" s="1" t="str">
        <f t="shared" ref="H499:H529" si="42">LEFT(E499,1)</f>
        <v>F</v>
      </c>
      <c r="I499" s="1" t="str">
        <f t="shared" ref="I499:I529" si="43">IF(RIGHT(E499,1)=H499,"",RIGHT(E499,1))</f>
        <v/>
      </c>
    </row>
    <row r="500" spans="1:9" x14ac:dyDescent="0.4">
      <c r="A500" s="1" t="s">
        <v>37</v>
      </c>
      <c r="B500" s="1" t="s">
        <v>579</v>
      </c>
      <c r="C500" s="1" t="s">
        <v>12</v>
      </c>
      <c r="D500" s="1" t="str">
        <f t="shared" si="40"/>
        <v>RINH</v>
      </c>
      <c r="E500" s="1" t="s">
        <v>454</v>
      </c>
      <c r="F500" s="1" t="str">
        <f t="shared" si="39"/>
        <v>引違い（H）</v>
      </c>
      <c r="G500" s="1" t="str">
        <f t="shared" si="41"/>
        <v>リプラス アタッチ枠 サーモス用（樹脂スペーサー）内外色組合せ引違い（H）</v>
      </c>
      <c r="H500" s="1" t="str">
        <f t="shared" si="42"/>
        <v>F</v>
      </c>
      <c r="I500" s="1" t="str">
        <f t="shared" si="43"/>
        <v/>
      </c>
    </row>
    <row r="501" spans="1:9" x14ac:dyDescent="0.4">
      <c r="A501" s="1" t="s">
        <v>27</v>
      </c>
      <c r="B501" s="1" t="s">
        <v>580</v>
      </c>
      <c r="C501" s="1" t="s">
        <v>12</v>
      </c>
      <c r="D501" s="1" t="str">
        <f t="shared" si="40"/>
        <v>RIJH</v>
      </c>
      <c r="E501" s="1" t="s">
        <v>454</v>
      </c>
      <c r="F501" s="1" t="str">
        <f t="shared" si="39"/>
        <v>引違い（H）</v>
      </c>
      <c r="G501" s="1" t="str">
        <f t="shared" si="41"/>
        <v>リプラス アタッチ枠 サーモス用（樹脂スペーサー）内外色組合せ・内外同系色引違い（H）</v>
      </c>
      <c r="H501" s="1" t="str">
        <f t="shared" si="42"/>
        <v>F</v>
      </c>
      <c r="I501" s="1" t="str">
        <f t="shared" si="43"/>
        <v/>
      </c>
    </row>
    <row r="502" spans="1:9" x14ac:dyDescent="0.4">
      <c r="A502" s="1" t="s">
        <v>27</v>
      </c>
      <c r="B502" s="1" t="s">
        <v>580</v>
      </c>
      <c r="C502" s="1" t="s">
        <v>14</v>
      </c>
      <c r="D502" s="1" t="str">
        <f t="shared" si="40"/>
        <v>RIJT</v>
      </c>
      <c r="E502" s="1" t="s">
        <v>454</v>
      </c>
      <c r="F502" s="1" t="str">
        <f t="shared" si="39"/>
        <v>開き（T）</v>
      </c>
      <c r="G502" s="1" t="str">
        <f t="shared" si="41"/>
        <v>リプラス アタッチ枠 サーモス用（樹脂スペーサー）内外色組合せ・内外同系色開き（T）</v>
      </c>
      <c r="H502" s="1" t="str">
        <f t="shared" si="42"/>
        <v>F</v>
      </c>
      <c r="I502" s="1" t="str">
        <f t="shared" si="43"/>
        <v/>
      </c>
    </row>
    <row r="503" spans="1:9" x14ac:dyDescent="0.4">
      <c r="A503" s="1" t="s">
        <v>27</v>
      </c>
      <c r="B503" s="1" t="s">
        <v>580</v>
      </c>
      <c r="C503" s="1" t="s">
        <v>13</v>
      </c>
      <c r="D503" s="1" t="str">
        <f t="shared" si="40"/>
        <v>RIJP</v>
      </c>
      <c r="E503" s="1" t="s">
        <v>454</v>
      </c>
      <c r="F503" s="1" t="str">
        <f t="shared" si="39"/>
        <v>プロジェクト（P）</v>
      </c>
      <c r="G503" s="1" t="str">
        <f t="shared" si="41"/>
        <v>リプラス アタッチ枠 サーモス用（樹脂スペーサー）内外色組合せ・内外同系色プロジェクト（P）</v>
      </c>
      <c r="H503" s="1" t="str">
        <f t="shared" si="42"/>
        <v>F</v>
      </c>
      <c r="I503" s="1" t="str">
        <f t="shared" si="43"/>
        <v/>
      </c>
    </row>
    <row r="504" spans="1:9" x14ac:dyDescent="0.4">
      <c r="A504" s="1" t="s">
        <v>27</v>
      </c>
      <c r="B504" s="1" t="s">
        <v>580</v>
      </c>
      <c r="C504" s="1" t="s">
        <v>15</v>
      </c>
      <c r="D504" s="1" t="str">
        <f t="shared" si="40"/>
        <v>RIJU</v>
      </c>
      <c r="E504" s="1" t="s">
        <v>454</v>
      </c>
      <c r="F504" s="1" t="str">
        <f t="shared" si="39"/>
        <v>上げ下げ（U）</v>
      </c>
      <c r="G504" s="1" t="str">
        <f t="shared" si="41"/>
        <v>リプラス アタッチ枠 サーモス用（樹脂スペーサー）内外色組合せ・内外同系色上げ下げ（U）</v>
      </c>
      <c r="H504" s="1" t="str">
        <f t="shared" si="42"/>
        <v>F</v>
      </c>
      <c r="I504" s="1" t="str">
        <f t="shared" si="43"/>
        <v/>
      </c>
    </row>
    <row r="505" spans="1:9" x14ac:dyDescent="0.4">
      <c r="A505" s="1" t="s">
        <v>27</v>
      </c>
      <c r="B505" s="1" t="s">
        <v>580</v>
      </c>
      <c r="C505" s="1" t="s">
        <v>11</v>
      </c>
      <c r="D505" s="1" t="str">
        <f t="shared" si="40"/>
        <v>RIJF</v>
      </c>
      <c r="E505" s="1" t="s">
        <v>453</v>
      </c>
      <c r="F505" s="1" t="str">
        <f t="shared" si="39"/>
        <v>FIX（F）</v>
      </c>
      <c r="G505" s="1" t="str">
        <f t="shared" si="41"/>
        <v>リプラス アタッチ枠 サーモス用（樹脂スペーサー）内外色組合せ・内外同系色FIX（F）</v>
      </c>
      <c r="H505" s="1" t="str">
        <f t="shared" si="42"/>
        <v>H</v>
      </c>
      <c r="I505" s="1" t="str">
        <f t="shared" si="43"/>
        <v/>
      </c>
    </row>
    <row r="506" spans="1:9" x14ac:dyDescent="0.4">
      <c r="A506" s="1" t="s">
        <v>423</v>
      </c>
      <c r="B506" s="1" t="s">
        <v>581</v>
      </c>
      <c r="C506" s="1" t="s">
        <v>12</v>
      </c>
      <c r="D506" s="1" t="str">
        <f t="shared" si="40"/>
        <v>RIDH</v>
      </c>
      <c r="E506" s="1" t="s">
        <v>454</v>
      </c>
      <c r="F506" s="1" t="str">
        <f t="shared" si="39"/>
        <v>引違い（H）</v>
      </c>
      <c r="G506" s="1" t="str">
        <f t="shared" si="41"/>
        <v>リプラス アタッチ枠 サーモス用（樹脂スペーサー）内外色組合せ・内外同系色 引違い窓 中桟付引違い（H）</v>
      </c>
      <c r="H506" s="1" t="str">
        <f t="shared" si="42"/>
        <v>F</v>
      </c>
      <c r="I506" s="1" t="str">
        <f t="shared" si="43"/>
        <v/>
      </c>
    </row>
    <row r="507" spans="1:9" x14ac:dyDescent="0.4">
      <c r="A507" s="1" t="s">
        <v>487</v>
      </c>
      <c r="B507" s="1" t="s">
        <v>582</v>
      </c>
      <c r="C507" s="1" t="s">
        <v>11</v>
      </c>
      <c r="D507" s="1" t="str">
        <f t="shared" si="40"/>
        <v>RRAF</v>
      </c>
      <c r="E507" s="1" t="s">
        <v>11</v>
      </c>
      <c r="F507" s="1" t="str">
        <f t="shared" si="39"/>
        <v>FIX（F）</v>
      </c>
      <c r="G507" s="1" t="str">
        <f t="shared" si="41"/>
        <v>リプラス 居室仕様・浴室仕様 FIX窓外押縁（アルミスペーサー）FIX（F）</v>
      </c>
      <c r="H507" s="1" t="str">
        <f t="shared" si="42"/>
        <v>F</v>
      </c>
      <c r="I507" s="1" t="str">
        <f t="shared" si="43"/>
        <v/>
      </c>
    </row>
    <row r="508" spans="1:9" x14ac:dyDescent="0.4">
      <c r="A508" s="1" t="s">
        <v>489</v>
      </c>
      <c r="B508" s="1" t="s">
        <v>583</v>
      </c>
      <c r="C508" s="1" t="s">
        <v>11</v>
      </c>
      <c r="D508" s="1" t="str">
        <f t="shared" si="40"/>
        <v>RRBF</v>
      </c>
      <c r="E508" s="1" t="s">
        <v>11</v>
      </c>
      <c r="F508" s="1" t="str">
        <f t="shared" si="39"/>
        <v>FIX（F）</v>
      </c>
      <c r="G508" s="1" t="str">
        <f t="shared" si="41"/>
        <v>リプラス 居室仕様・浴室仕様 FIX窓外押縁（樹脂スペーサー）FIX（F）</v>
      </c>
      <c r="H508" s="1" t="str">
        <f t="shared" si="42"/>
        <v>F</v>
      </c>
      <c r="I508" s="1" t="str">
        <f t="shared" si="43"/>
        <v/>
      </c>
    </row>
    <row r="509" spans="1:9" x14ac:dyDescent="0.4">
      <c r="A509" s="1" t="s">
        <v>485</v>
      </c>
      <c r="B509" s="1" t="s">
        <v>584</v>
      </c>
      <c r="C509" s="1" t="s">
        <v>11</v>
      </c>
      <c r="D509" s="1" t="str">
        <f t="shared" si="40"/>
        <v>RRCF</v>
      </c>
      <c r="E509" s="1" t="s">
        <v>453</v>
      </c>
      <c r="F509" s="1" t="str">
        <f t="shared" si="39"/>
        <v>FIX（F）</v>
      </c>
      <c r="G509" s="1" t="str">
        <f t="shared" si="41"/>
        <v>リプラス 居室仕様・浴室仕様 FIX窓内押縁（アルミスペーサー）FIX（F）</v>
      </c>
      <c r="H509" s="1" t="str">
        <f t="shared" si="42"/>
        <v>H</v>
      </c>
      <c r="I509" s="1" t="str">
        <f t="shared" si="43"/>
        <v/>
      </c>
    </row>
    <row r="510" spans="1:9" x14ac:dyDescent="0.4">
      <c r="A510" s="1" t="s">
        <v>491</v>
      </c>
      <c r="B510" s="1" t="s">
        <v>585</v>
      </c>
      <c r="C510" s="1" t="s">
        <v>11</v>
      </c>
      <c r="D510" s="1" t="str">
        <f t="shared" si="40"/>
        <v>RRDF</v>
      </c>
      <c r="E510" s="1" t="s">
        <v>453</v>
      </c>
      <c r="F510" s="1" t="str">
        <f t="shared" si="39"/>
        <v>FIX（F）</v>
      </c>
      <c r="G510" s="1" t="str">
        <f t="shared" si="41"/>
        <v>リプラス 居室仕様・浴室仕様 FIX窓内押縁（樹脂スペーサー）FIX（F）</v>
      </c>
      <c r="H510" s="1" t="str">
        <f t="shared" si="42"/>
        <v>H</v>
      </c>
      <c r="I510" s="1" t="str">
        <f t="shared" si="43"/>
        <v/>
      </c>
    </row>
    <row r="511" spans="1:9" x14ac:dyDescent="0.4">
      <c r="A511" s="1" t="s">
        <v>352</v>
      </c>
      <c r="B511" s="1" t="s">
        <v>586</v>
      </c>
      <c r="C511" s="1" t="s">
        <v>12</v>
      </c>
      <c r="D511" s="1" t="str">
        <f t="shared" si="40"/>
        <v>RIWH</v>
      </c>
      <c r="E511" s="1" t="s">
        <v>11</v>
      </c>
      <c r="F511" s="1" t="str">
        <f t="shared" si="39"/>
        <v>引違い（H）</v>
      </c>
      <c r="G511" s="1" t="str">
        <f t="shared" si="41"/>
        <v>リプラス 居室仕様・浴室仕様（アルミスペーサー）引違い（H）</v>
      </c>
      <c r="H511" s="1" t="str">
        <f t="shared" si="42"/>
        <v>F</v>
      </c>
      <c r="I511" s="1" t="str">
        <f t="shared" si="43"/>
        <v/>
      </c>
    </row>
    <row r="512" spans="1:9" x14ac:dyDescent="0.4">
      <c r="A512" s="1" t="s">
        <v>352</v>
      </c>
      <c r="B512" s="1" t="s">
        <v>586</v>
      </c>
      <c r="C512" s="1" t="s">
        <v>14</v>
      </c>
      <c r="D512" s="1" t="str">
        <f t="shared" si="40"/>
        <v>RIWT</v>
      </c>
      <c r="E512" s="1" t="s">
        <v>11</v>
      </c>
      <c r="F512" s="1" t="str">
        <f t="shared" si="39"/>
        <v>開き（T）</v>
      </c>
      <c r="G512" s="1" t="str">
        <f t="shared" si="41"/>
        <v>リプラス 居室仕様・浴室仕様（アルミスペーサー）開き（T）</v>
      </c>
      <c r="H512" s="1" t="str">
        <f t="shared" si="42"/>
        <v>F</v>
      </c>
      <c r="I512" s="1" t="str">
        <f t="shared" si="43"/>
        <v/>
      </c>
    </row>
    <row r="513" spans="1:9" x14ac:dyDescent="0.4">
      <c r="A513" s="1" t="s">
        <v>352</v>
      </c>
      <c r="B513" s="1" t="s">
        <v>586</v>
      </c>
      <c r="C513" s="1" t="s">
        <v>13</v>
      </c>
      <c r="D513" s="1" t="str">
        <f t="shared" si="40"/>
        <v>RIWP</v>
      </c>
      <c r="E513" s="1" t="s">
        <v>11</v>
      </c>
      <c r="F513" s="1" t="str">
        <f t="shared" si="39"/>
        <v>プロジェクト（P）</v>
      </c>
      <c r="G513" s="1" t="str">
        <f t="shared" si="41"/>
        <v>リプラス 居室仕様・浴室仕様（アルミスペーサー）プロジェクト（P）</v>
      </c>
      <c r="H513" s="1" t="str">
        <f t="shared" si="42"/>
        <v>F</v>
      </c>
      <c r="I513" s="1" t="str">
        <f t="shared" si="43"/>
        <v/>
      </c>
    </row>
    <row r="514" spans="1:9" x14ac:dyDescent="0.4">
      <c r="A514" s="1" t="s">
        <v>352</v>
      </c>
      <c r="B514" s="1" t="s">
        <v>586</v>
      </c>
      <c r="C514" s="1" t="s">
        <v>15</v>
      </c>
      <c r="D514" s="1" t="str">
        <f t="shared" si="40"/>
        <v>RIWU</v>
      </c>
      <c r="E514" s="1" t="s">
        <v>11</v>
      </c>
      <c r="F514" s="1" t="str">
        <f t="shared" si="39"/>
        <v>上げ下げ（U）</v>
      </c>
      <c r="G514" s="1" t="str">
        <f t="shared" si="41"/>
        <v>リプラス 居室仕様・浴室仕様（アルミスペーサー）上げ下げ（U）</v>
      </c>
      <c r="H514" s="1" t="str">
        <f t="shared" si="42"/>
        <v>F</v>
      </c>
      <c r="I514" s="1" t="str">
        <f t="shared" si="43"/>
        <v/>
      </c>
    </row>
    <row r="515" spans="1:9" x14ac:dyDescent="0.4">
      <c r="A515" s="1" t="s">
        <v>419</v>
      </c>
      <c r="B515" s="1" t="s">
        <v>587</v>
      </c>
      <c r="C515" s="1" t="s">
        <v>12</v>
      </c>
      <c r="D515" s="1" t="str">
        <f t="shared" si="40"/>
        <v>RIBH</v>
      </c>
      <c r="E515" s="1" t="s">
        <v>11</v>
      </c>
      <c r="F515" s="1" t="str">
        <f t="shared" si="39"/>
        <v>引違い（H）</v>
      </c>
      <c r="G515" s="1" t="str">
        <f t="shared" si="41"/>
        <v>リプラス 居室仕様・浴室仕様（アルミスペーサー）引違い窓 中桟付引違い（H）</v>
      </c>
      <c r="H515" s="1" t="str">
        <f t="shared" si="42"/>
        <v>F</v>
      </c>
      <c r="I515" s="1" t="str">
        <f t="shared" si="43"/>
        <v/>
      </c>
    </row>
    <row r="516" spans="1:9" x14ac:dyDescent="0.4">
      <c r="A516" s="1" t="s">
        <v>354</v>
      </c>
      <c r="B516" s="1" t="s">
        <v>588</v>
      </c>
      <c r="C516" s="1" t="s">
        <v>12</v>
      </c>
      <c r="D516" s="1" t="str">
        <f t="shared" si="40"/>
        <v>RIXH</v>
      </c>
      <c r="E516" s="1" t="s">
        <v>11</v>
      </c>
      <c r="F516" s="1" t="str">
        <f t="shared" si="39"/>
        <v>引違い（H）</v>
      </c>
      <c r="G516" s="1" t="str">
        <f t="shared" si="41"/>
        <v>リプラス 居室仕様・浴室仕様（樹脂スペーサー）引違い（H）</v>
      </c>
      <c r="H516" s="1" t="str">
        <f t="shared" si="42"/>
        <v>F</v>
      </c>
      <c r="I516" s="1" t="str">
        <f t="shared" si="43"/>
        <v/>
      </c>
    </row>
    <row r="517" spans="1:9" x14ac:dyDescent="0.4">
      <c r="A517" s="1" t="s">
        <v>354</v>
      </c>
      <c r="B517" s="1" t="s">
        <v>588</v>
      </c>
      <c r="C517" s="1" t="s">
        <v>14</v>
      </c>
      <c r="D517" s="1" t="str">
        <f t="shared" si="40"/>
        <v>RIXT</v>
      </c>
      <c r="E517" s="1" t="s">
        <v>11</v>
      </c>
      <c r="F517" s="1" t="str">
        <f t="shared" si="39"/>
        <v>開き（T）</v>
      </c>
      <c r="G517" s="1" t="str">
        <f t="shared" si="41"/>
        <v>リプラス 居室仕様・浴室仕様（樹脂スペーサー）開き（T）</v>
      </c>
      <c r="H517" s="1" t="str">
        <f t="shared" si="42"/>
        <v>F</v>
      </c>
      <c r="I517" s="1" t="str">
        <f t="shared" si="43"/>
        <v/>
      </c>
    </row>
    <row r="518" spans="1:9" x14ac:dyDescent="0.4">
      <c r="A518" s="1" t="s">
        <v>354</v>
      </c>
      <c r="B518" s="1" t="s">
        <v>588</v>
      </c>
      <c r="C518" s="1" t="s">
        <v>13</v>
      </c>
      <c r="D518" s="1" t="str">
        <f t="shared" si="40"/>
        <v>RIXP</v>
      </c>
      <c r="E518" s="1" t="s">
        <v>11</v>
      </c>
      <c r="F518" s="1" t="str">
        <f t="shared" si="39"/>
        <v>プロジェクト（P）</v>
      </c>
      <c r="G518" s="1" t="str">
        <f t="shared" si="41"/>
        <v>リプラス 居室仕様・浴室仕様（樹脂スペーサー）プロジェクト（P）</v>
      </c>
      <c r="H518" s="1" t="str">
        <f t="shared" si="42"/>
        <v>F</v>
      </c>
      <c r="I518" s="1" t="str">
        <f t="shared" si="43"/>
        <v/>
      </c>
    </row>
    <row r="519" spans="1:9" x14ac:dyDescent="0.4">
      <c r="A519" s="1" t="s">
        <v>354</v>
      </c>
      <c r="B519" s="1" t="s">
        <v>588</v>
      </c>
      <c r="C519" s="1" t="s">
        <v>15</v>
      </c>
      <c r="D519" s="1" t="str">
        <f t="shared" si="40"/>
        <v>RIXU</v>
      </c>
      <c r="E519" s="1" t="s">
        <v>11</v>
      </c>
      <c r="F519" s="1" t="str">
        <f t="shared" si="39"/>
        <v>上げ下げ（U）</v>
      </c>
      <c r="G519" s="1" t="str">
        <f t="shared" si="41"/>
        <v>リプラス 居室仕様・浴室仕様（樹脂スペーサー）上げ下げ（U）</v>
      </c>
      <c r="H519" s="1" t="str">
        <f t="shared" si="42"/>
        <v>F</v>
      </c>
      <c r="I519" s="1" t="str">
        <f t="shared" si="43"/>
        <v/>
      </c>
    </row>
    <row r="520" spans="1:9" x14ac:dyDescent="0.4">
      <c r="A520" s="1" t="s">
        <v>417</v>
      </c>
      <c r="B520" s="1" t="s">
        <v>589</v>
      </c>
      <c r="C520" s="1" t="s">
        <v>12</v>
      </c>
      <c r="D520" s="1" t="str">
        <f t="shared" si="40"/>
        <v>RICH</v>
      </c>
      <c r="E520" s="1" t="s">
        <v>11</v>
      </c>
      <c r="F520" s="1" t="str">
        <f t="shared" ref="F520:F529" si="44">VLOOKUP(C520,$L$7:$N$18,3,FALSE)</f>
        <v>引違い（H）</v>
      </c>
      <c r="G520" s="1" t="str">
        <f t="shared" si="41"/>
        <v>リプラス 居室仕様・浴室仕様（樹脂スペーサー）引違い窓 中桟付引違い（H）</v>
      </c>
      <c r="H520" s="1" t="str">
        <f t="shared" si="42"/>
        <v>F</v>
      </c>
      <c r="I520" s="1" t="str">
        <f t="shared" si="43"/>
        <v/>
      </c>
    </row>
    <row r="521" spans="1:9" x14ac:dyDescent="0.4">
      <c r="A521" s="1" t="s">
        <v>451</v>
      </c>
      <c r="B521" s="1" t="s">
        <v>590</v>
      </c>
      <c r="C521" s="1" t="s">
        <v>12</v>
      </c>
      <c r="D521" s="1" t="str">
        <f t="shared" ref="D521:D529" si="45">A521&amp;C521</f>
        <v>RIOH</v>
      </c>
      <c r="E521" s="1" t="s">
        <v>11</v>
      </c>
      <c r="F521" s="1" t="str">
        <f t="shared" si="44"/>
        <v>引違い（H）</v>
      </c>
      <c r="G521" s="1" t="str">
        <f t="shared" si="41"/>
        <v>リプラス 居室仕様・浴室仕様（樹脂スペーサー）引違い窓ブリッジ枠引違い（H）</v>
      </c>
      <c r="H521" s="1" t="str">
        <f t="shared" si="42"/>
        <v>F</v>
      </c>
      <c r="I521" s="1" t="str">
        <f t="shared" si="43"/>
        <v/>
      </c>
    </row>
    <row r="522" spans="1:9" x14ac:dyDescent="0.4">
      <c r="A522" s="2" t="s">
        <v>436</v>
      </c>
      <c r="B522" s="1" t="s">
        <v>591</v>
      </c>
      <c r="C522" s="1" t="s">
        <v>12</v>
      </c>
      <c r="D522" s="1" t="str">
        <f t="shared" si="45"/>
        <v>RILH</v>
      </c>
      <c r="E522" s="1" t="s">
        <v>524</v>
      </c>
      <c r="F522" s="1" t="str">
        <f t="shared" si="44"/>
        <v>引違い（H）</v>
      </c>
      <c r="G522" s="1" t="str">
        <f t="shared" si="41"/>
        <v>リプラス アタッチ枠 TW用 トリプルガラス 引違い窓（クリプトンガス） (2024年1月販売終了）引違い（H）</v>
      </c>
      <c r="H522" s="1" t="str">
        <f t="shared" si="42"/>
        <v>E</v>
      </c>
      <c r="I522" s="1" t="str">
        <f t="shared" si="43"/>
        <v/>
      </c>
    </row>
    <row r="523" spans="1:9" x14ac:dyDescent="0.4">
      <c r="A523" s="1" t="s">
        <v>41</v>
      </c>
      <c r="B523" s="1" t="s">
        <v>592</v>
      </c>
      <c r="C523" s="1" t="s">
        <v>12</v>
      </c>
      <c r="D523" s="1" t="str">
        <f t="shared" si="45"/>
        <v>RITH</v>
      </c>
      <c r="E523" s="1" t="s">
        <v>503</v>
      </c>
      <c r="F523" s="1" t="str">
        <f t="shared" si="44"/>
        <v>引違い（H）</v>
      </c>
      <c r="G523" s="1" t="str">
        <f t="shared" si="41"/>
        <v>リプラス アタッチ枠 TW用 トリプルガラス 引違い窓（アルゴンガス） (2024年1月販売終了）引違い（H）</v>
      </c>
      <c r="H523" s="1" t="str">
        <f t="shared" si="42"/>
        <v>R</v>
      </c>
      <c r="I523" s="1" t="str">
        <f t="shared" si="43"/>
        <v/>
      </c>
    </row>
    <row r="524" spans="1:9" x14ac:dyDescent="0.4">
      <c r="A524" s="1" t="s">
        <v>17</v>
      </c>
      <c r="B524" s="1" t="s">
        <v>593</v>
      </c>
      <c r="C524" s="1" t="s">
        <v>12</v>
      </c>
      <c r="D524" s="1" t="str">
        <f t="shared" si="45"/>
        <v>RIFH</v>
      </c>
      <c r="E524" s="1" t="s">
        <v>19</v>
      </c>
      <c r="F524" s="1" t="str">
        <f t="shared" si="44"/>
        <v>引違い（H）</v>
      </c>
      <c r="G524" s="1" t="str">
        <f t="shared" si="41"/>
        <v>リプラス アタッチ枠 TW用 複層ガラス 引違い窓  (2024年1月販売終了）引違い（H）</v>
      </c>
      <c r="H524" s="1" t="str">
        <f t="shared" si="42"/>
        <v>G</v>
      </c>
      <c r="I524" s="1" t="str">
        <f t="shared" si="43"/>
        <v/>
      </c>
    </row>
    <row r="525" spans="1:9" x14ac:dyDescent="0.4">
      <c r="A525" s="1" t="s">
        <v>37</v>
      </c>
      <c r="B525" s="1" t="s">
        <v>594</v>
      </c>
      <c r="C525" s="1" t="s">
        <v>12</v>
      </c>
      <c r="D525" s="1" t="str">
        <f t="shared" si="45"/>
        <v>RINH</v>
      </c>
      <c r="E525" s="1" t="s">
        <v>454</v>
      </c>
      <c r="F525" s="1" t="str">
        <f t="shared" si="44"/>
        <v>引違い（H）</v>
      </c>
      <c r="G525" s="1" t="str">
        <f t="shared" si="41"/>
        <v>リプラス アタッチ枠 サーモス用（樹脂スペーサー）内外色組合せ (2024年1月販売終了）引違い（H）</v>
      </c>
      <c r="H525" s="1" t="str">
        <f t="shared" si="42"/>
        <v>F</v>
      </c>
      <c r="I525" s="1" t="str">
        <f t="shared" si="43"/>
        <v/>
      </c>
    </row>
    <row r="526" spans="1:9" x14ac:dyDescent="0.4">
      <c r="A526" s="1" t="s">
        <v>27</v>
      </c>
      <c r="B526" s="1" t="s">
        <v>595</v>
      </c>
      <c r="C526" s="1" t="s">
        <v>12</v>
      </c>
      <c r="D526" s="1" t="str">
        <f t="shared" si="45"/>
        <v>RIJH</v>
      </c>
      <c r="E526" s="1" t="s">
        <v>454</v>
      </c>
      <c r="F526" s="1" t="str">
        <f t="shared" si="44"/>
        <v>引違い（H）</v>
      </c>
      <c r="G526" s="1" t="str">
        <f t="shared" si="41"/>
        <v>リプラス アタッチ枠 サーモス用（樹脂スペーサー）内外色組合せ・内外同系色 (2024年1月販売終了）引違い（H）</v>
      </c>
      <c r="H526" s="1" t="str">
        <f t="shared" si="42"/>
        <v>F</v>
      </c>
      <c r="I526" s="1" t="str">
        <f t="shared" si="43"/>
        <v/>
      </c>
    </row>
    <row r="527" spans="1:9" x14ac:dyDescent="0.4">
      <c r="A527" s="1" t="s">
        <v>423</v>
      </c>
      <c r="B527" s="1" t="s">
        <v>596</v>
      </c>
      <c r="C527" s="1" t="s">
        <v>12</v>
      </c>
      <c r="D527" s="1" t="str">
        <f t="shared" si="45"/>
        <v>RIDH</v>
      </c>
      <c r="E527" s="1" t="s">
        <v>454</v>
      </c>
      <c r="F527" s="1" t="str">
        <f t="shared" si="44"/>
        <v>引違い（H）</v>
      </c>
      <c r="G527" s="1" t="str">
        <f t="shared" si="41"/>
        <v>リプラス アタッチ枠 サーモス用（樹脂スペーサー）内外色組合せ・内外同系色 引違い窓 中桟付 (2024年1月販売終了）引違い（H）</v>
      </c>
      <c r="H527" s="1" t="str">
        <f t="shared" si="42"/>
        <v>F</v>
      </c>
      <c r="I527" s="1" t="str">
        <f t="shared" si="43"/>
        <v/>
      </c>
    </row>
    <row r="528" spans="1:9" x14ac:dyDescent="0.4">
      <c r="A528" s="1" t="s">
        <v>9</v>
      </c>
      <c r="B528" s="1" t="s">
        <v>597</v>
      </c>
      <c r="C528" s="1" t="s">
        <v>12</v>
      </c>
      <c r="D528" s="1" t="str">
        <f t="shared" si="45"/>
        <v>RIAH</v>
      </c>
      <c r="E528" s="1" t="s">
        <v>454</v>
      </c>
      <c r="F528" s="1" t="str">
        <f t="shared" si="44"/>
        <v>引違い（H）</v>
      </c>
      <c r="G528" s="1" t="str">
        <f t="shared" si="41"/>
        <v>リプラス アタッチ枠 サーモス用（アルミスペーサー）(2024年1月販売終了）引違い（H）</v>
      </c>
      <c r="H528" s="1" t="str">
        <f t="shared" si="42"/>
        <v>F</v>
      </c>
      <c r="I528" s="1" t="str">
        <f t="shared" si="43"/>
        <v/>
      </c>
    </row>
    <row r="529" spans="1:9" x14ac:dyDescent="0.4">
      <c r="A529" s="1" t="s">
        <v>421</v>
      </c>
      <c r="B529" s="1" t="s">
        <v>598</v>
      </c>
      <c r="C529" s="1" t="s">
        <v>12</v>
      </c>
      <c r="D529" s="1" t="str">
        <f t="shared" si="45"/>
        <v>RIGH</v>
      </c>
      <c r="E529" s="1" t="s">
        <v>454</v>
      </c>
      <c r="F529" s="1" t="str">
        <f t="shared" si="44"/>
        <v>引違い（H）</v>
      </c>
      <c r="G529" s="1" t="str">
        <f t="shared" si="41"/>
        <v>リプラス アタッチ枠 サーモス用（アルミスペーサー）引違い窓 中桟付 (2024年1月販売終了）引違い（H）</v>
      </c>
      <c r="H529" s="1" t="str">
        <f t="shared" si="42"/>
        <v>F</v>
      </c>
      <c r="I529" s="1" t="str">
        <f t="shared" si="43"/>
        <v/>
      </c>
    </row>
  </sheetData>
  <autoFilter ref="A1:N529" xr:uid="{0B49F78B-B760-441C-B90B-747585528F35}"/>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FA426-D2F0-4D6D-9467-B9CF18B97945}">
  <sheetPr codeName="Sheet7"/>
  <dimension ref="A1:E17"/>
  <sheetViews>
    <sheetView workbookViewId="0">
      <pane ySplit="1" topLeftCell="A2" activePane="bottomLeft" state="frozen"/>
      <selection activeCell="C11" sqref="C11"/>
      <selection pane="bottomLeft" activeCell="I12" sqref="I12"/>
    </sheetView>
  </sheetViews>
  <sheetFormatPr defaultColWidth="9" defaultRowHeight="15.75" x14ac:dyDescent="0.4"/>
  <cols>
    <col min="1" max="1" width="8.5" style="2" bestFit="1" customWidth="1"/>
    <col min="2" max="16384" width="9" style="2"/>
  </cols>
  <sheetData>
    <row r="1" spans="1:5" x14ac:dyDescent="0.4">
      <c r="A1" s="3" t="s">
        <v>5846</v>
      </c>
      <c r="B1" s="3" t="s">
        <v>2</v>
      </c>
      <c r="C1" s="3" t="s">
        <v>5847</v>
      </c>
      <c r="D1" s="3" t="s">
        <v>5848</v>
      </c>
      <c r="E1" s="3" t="s">
        <v>5849</v>
      </c>
    </row>
    <row r="2" spans="1:5" x14ac:dyDescent="0.4">
      <c r="A2" s="1" t="s">
        <v>5850</v>
      </c>
      <c r="B2" s="1"/>
      <c r="C2" s="1" t="s">
        <v>388</v>
      </c>
      <c r="D2" s="1">
        <v>0</v>
      </c>
      <c r="E2" s="1">
        <v>0.1</v>
      </c>
    </row>
    <row r="3" spans="1:5" x14ac:dyDescent="0.4">
      <c r="A3" s="1" t="s">
        <v>5850</v>
      </c>
      <c r="B3" s="1"/>
      <c r="C3" s="1" t="s">
        <v>29</v>
      </c>
      <c r="D3" s="1">
        <v>0.1</v>
      </c>
      <c r="E3" s="1">
        <v>0.8</v>
      </c>
    </row>
    <row r="4" spans="1:5" x14ac:dyDescent="0.4">
      <c r="A4" s="1" t="s">
        <v>5850</v>
      </c>
      <c r="B4" s="1"/>
      <c r="C4" s="1" t="s">
        <v>127</v>
      </c>
      <c r="D4" s="1">
        <v>0.8</v>
      </c>
      <c r="E4" s="1">
        <v>1.4</v>
      </c>
    </row>
    <row r="5" spans="1:5" x14ac:dyDescent="0.4">
      <c r="A5" s="1" t="s">
        <v>5850</v>
      </c>
      <c r="B5" s="1"/>
      <c r="C5" s="1" t="s">
        <v>131</v>
      </c>
      <c r="D5" s="1">
        <v>1.4</v>
      </c>
      <c r="E5" s="1"/>
    </row>
    <row r="6" spans="1:5" x14ac:dyDescent="0.4">
      <c r="A6" s="1" t="s">
        <v>5851</v>
      </c>
      <c r="B6" s="1"/>
      <c r="C6" s="1" t="s">
        <v>388</v>
      </c>
      <c r="D6" s="1">
        <v>0</v>
      </c>
      <c r="E6" s="1">
        <v>0.2</v>
      </c>
    </row>
    <row r="7" spans="1:5" x14ac:dyDescent="0.4">
      <c r="A7" s="1" t="s">
        <v>5851</v>
      </c>
      <c r="B7" s="1"/>
      <c r="C7" s="1" t="s">
        <v>29</v>
      </c>
      <c r="D7" s="1">
        <v>0.2</v>
      </c>
      <c r="E7" s="1">
        <v>1.6</v>
      </c>
    </row>
    <row r="8" spans="1:5" x14ac:dyDescent="0.4">
      <c r="A8" s="1" t="s">
        <v>5851</v>
      </c>
      <c r="B8" s="1"/>
      <c r="C8" s="1" t="s">
        <v>127</v>
      </c>
      <c r="D8" s="1">
        <v>1.6</v>
      </c>
      <c r="E8" s="1">
        <v>2.8</v>
      </c>
    </row>
    <row r="9" spans="1:5" x14ac:dyDescent="0.4">
      <c r="A9" s="1" t="s">
        <v>5851</v>
      </c>
      <c r="B9" s="1"/>
      <c r="C9" s="1" t="s">
        <v>131</v>
      </c>
      <c r="D9" s="1">
        <v>2.8</v>
      </c>
      <c r="E9" s="1"/>
    </row>
    <row r="10" spans="1:5" x14ac:dyDescent="0.4">
      <c r="A10" s="1" t="s">
        <v>5852</v>
      </c>
      <c r="B10" s="1"/>
      <c r="C10" s="1" t="s">
        <v>388</v>
      </c>
      <c r="D10" s="1">
        <v>0</v>
      </c>
      <c r="E10" s="1">
        <v>0.2</v>
      </c>
    </row>
    <row r="11" spans="1:5" x14ac:dyDescent="0.4">
      <c r="A11" s="1" t="s">
        <v>5852</v>
      </c>
      <c r="B11" s="1"/>
      <c r="C11" s="1" t="s">
        <v>29</v>
      </c>
      <c r="D11" s="1">
        <v>0.2</v>
      </c>
      <c r="E11" s="1">
        <v>1.6</v>
      </c>
    </row>
    <row r="12" spans="1:5" x14ac:dyDescent="0.4">
      <c r="A12" s="1" t="s">
        <v>5852</v>
      </c>
      <c r="B12" s="1"/>
      <c r="C12" s="1" t="s">
        <v>127</v>
      </c>
      <c r="D12" s="1">
        <v>1.6</v>
      </c>
      <c r="E12" s="1">
        <v>2.8</v>
      </c>
    </row>
    <row r="13" spans="1:5" x14ac:dyDescent="0.4">
      <c r="A13" s="1" t="s">
        <v>5852</v>
      </c>
      <c r="B13" s="1"/>
      <c r="C13" s="1" t="s">
        <v>131</v>
      </c>
      <c r="D13" s="1">
        <v>2.8</v>
      </c>
      <c r="E13" s="1"/>
    </row>
    <row r="14" spans="1:5" x14ac:dyDescent="0.4">
      <c r="A14" s="1" t="s">
        <v>5853</v>
      </c>
      <c r="B14" s="1" t="s">
        <v>39</v>
      </c>
      <c r="C14" s="1" t="s">
        <v>29</v>
      </c>
      <c r="D14" s="1">
        <v>1</v>
      </c>
      <c r="E14" s="1">
        <v>1.8</v>
      </c>
    </row>
    <row r="15" spans="1:5" x14ac:dyDescent="0.4">
      <c r="A15" s="1" t="s">
        <v>5853</v>
      </c>
      <c r="B15" s="1" t="s">
        <v>39</v>
      </c>
      <c r="C15" s="1" t="s">
        <v>131</v>
      </c>
      <c r="D15" s="1">
        <v>1.8</v>
      </c>
      <c r="E15" s="1"/>
    </row>
    <row r="16" spans="1:5" x14ac:dyDescent="0.4">
      <c r="A16" s="1" t="s">
        <v>5853</v>
      </c>
      <c r="B16" s="1" t="s">
        <v>44</v>
      </c>
      <c r="C16" s="1" t="s">
        <v>29</v>
      </c>
      <c r="D16" s="1">
        <v>1</v>
      </c>
      <c r="E16" s="1">
        <v>3</v>
      </c>
    </row>
    <row r="17" spans="1:5" x14ac:dyDescent="0.4">
      <c r="A17" s="1" t="s">
        <v>5853</v>
      </c>
      <c r="B17" s="1" t="s">
        <v>44</v>
      </c>
      <c r="C17" s="1" t="s">
        <v>131</v>
      </c>
      <c r="D17" s="1">
        <v>3</v>
      </c>
      <c r="E17" s="1"/>
    </row>
  </sheetData>
  <phoneticPr fontId="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747DF-F842-45ED-A250-3CF073EAA71B}">
  <sheetPr codeName="Sheet23"/>
  <dimension ref="A1:H209"/>
  <sheetViews>
    <sheetView zoomScale="85" zoomScaleNormal="85" workbookViewId="0">
      <pane ySplit="1" topLeftCell="A152" activePane="bottomLeft" state="frozen"/>
      <selection pane="bottomLeft" activeCell="C165" sqref="C165"/>
    </sheetView>
  </sheetViews>
  <sheetFormatPr defaultColWidth="8.625" defaultRowHeight="15.75" x14ac:dyDescent="0.4"/>
  <cols>
    <col min="1" max="1" width="34" style="2" bestFit="1" customWidth="1"/>
    <col min="2" max="2" width="8.625" style="2"/>
    <col min="3" max="3" width="8.625" style="2" customWidth="1"/>
    <col min="4" max="4" width="14.625" style="2" bestFit="1" customWidth="1"/>
    <col min="5" max="6" width="8.625" style="2"/>
    <col min="7" max="8" width="22.625" style="158" customWidth="1"/>
    <col min="9" max="16384" width="8.625" style="2"/>
  </cols>
  <sheetData>
    <row r="1" spans="1:8" x14ac:dyDescent="0.4">
      <c r="A1" s="2" t="s">
        <v>6</v>
      </c>
      <c r="B1" s="2" t="s">
        <v>5854</v>
      </c>
      <c r="C1" s="2" t="s">
        <v>5846</v>
      </c>
      <c r="D1" s="2" t="s">
        <v>5855</v>
      </c>
      <c r="E1" s="2" t="s">
        <v>5847</v>
      </c>
      <c r="F1" s="2" t="s">
        <v>5856</v>
      </c>
      <c r="G1" s="158" t="s">
        <v>5857</v>
      </c>
      <c r="H1" s="158" t="s">
        <v>5858</v>
      </c>
    </row>
    <row r="2" spans="1:8" x14ac:dyDescent="0.4">
      <c r="A2" s="2" t="str">
        <f t="shared" ref="A2:A65" si="0">B2&amp;C2&amp;D2&amp;F2</f>
        <v>窓リノベ23ガラスSS大（L）</v>
      </c>
      <c r="B2" s="2" t="s">
        <v>5859</v>
      </c>
      <c r="C2" s="2" t="s">
        <v>5850</v>
      </c>
      <c r="D2" s="2" t="s">
        <v>5860</v>
      </c>
      <c r="E2" s="2" t="s">
        <v>131</v>
      </c>
      <c r="F2" s="159" t="str">
        <f t="shared" ref="F2:F65" si="1">IF(E2="L","大（L）",IF(E2="M","中（M）",IF(E2="S","小（S）",IF(E2="X","極小（X）",""))))</f>
        <v>大（L）</v>
      </c>
      <c r="G2" s="158">
        <v>48000</v>
      </c>
      <c r="H2" s="158">
        <v>48000</v>
      </c>
    </row>
    <row r="3" spans="1:8" x14ac:dyDescent="0.4">
      <c r="A3" s="2" t="str">
        <f t="shared" si="0"/>
        <v>窓リノベ23ガラスSS中（M）</v>
      </c>
      <c r="B3" s="2" t="s">
        <v>5859</v>
      </c>
      <c r="C3" s="2" t="s">
        <v>5850</v>
      </c>
      <c r="D3" s="2" t="s">
        <v>5860</v>
      </c>
      <c r="E3" s="2" t="s">
        <v>127</v>
      </c>
      <c r="F3" s="159" t="str">
        <f t="shared" si="1"/>
        <v>中（M）</v>
      </c>
      <c r="G3" s="158">
        <v>30000</v>
      </c>
      <c r="H3" s="158">
        <v>30000</v>
      </c>
    </row>
    <row r="4" spans="1:8" x14ac:dyDescent="0.4">
      <c r="A4" s="2" t="str">
        <f t="shared" si="0"/>
        <v>窓リノベ23ガラスSS小（S）</v>
      </c>
      <c r="B4" s="2" t="s">
        <v>5859</v>
      </c>
      <c r="C4" s="2" t="s">
        <v>5850</v>
      </c>
      <c r="D4" s="2" t="s">
        <v>5860</v>
      </c>
      <c r="E4" s="2" t="s">
        <v>29</v>
      </c>
      <c r="F4" s="159" t="str">
        <f t="shared" si="1"/>
        <v>小（S）</v>
      </c>
      <c r="G4" s="158">
        <v>8000</v>
      </c>
      <c r="H4" s="158">
        <v>8000</v>
      </c>
    </row>
    <row r="5" spans="1:8" x14ac:dyDescent="0.4">
      <c r="A5" s="2" t="str">
        <f t="shared" si="0"/>
        <v>窓リノベ23ガラスSS極小（X）</v>
      </c>
      <c r="B5" s="2" t="s">
        <v>5859</v>
      </c>
      <c r="C5" s="2" t="s">
        <v>5850</v>
      </c>
      <c r="D5" s="2" t="s">
        <v>5860</v>
      </c>
      <c r="E5" s="2" t="s">
        <v>35</v>
      </c>
      <c r="F5" s="159" t="str">
        <f t="shared" si="1"/>
        <v>極小（X）</v>
      </c>
      <c r="G5" s="158">
        <v>8000</v>
      </c>
      <c r="H5" s="158">
        <v>8000</v>
      </c>
    </row>
    <row r="6" spans="1:8" x14ac:dyDescent="0.4">
      <c r="A6" s="2" t="str">
        <f t="shared" si="0"/>
        <v>窓リノベ23ガラスS大（L）</v>
      </c>
      <c r="B6" s="2" t="s">
        <v>5859</v>
      </c>
      <c r="C6" s="2" t="s">
        <v>5850</v>
      </c>
      <c r="D6" s="2" t="s">
        <v>29</v>
      </c>
      <c r="E6" s="2" t="s">
        <v>131</v>
      </c>
      <c r="F6" s="159" t="str">
        <f t="shared" si="1"/>
        <v>大（L）</v>
      </c>
      <c r="G6" s="158">
        <v>32000</v>
      </c>
      <c r="H6" s="158">
        <v>32000</v>
      </c>
    </row>
    <row r="7" spans="1:8" x14ac:dyDescent="0.4">
      <c r="A7" s="2" t="str">
        <f t="shared" si="0"/>
        <v>窓リノベ23ガラスS中（M）</v>
      </c>
      <c r="B7" s="2" t="s">
        <v>5859</v>
      </c>
      <c r="C7" s="2" t="s">
        <v>5850</v>
      </c>
      <c r="D7" s="2" t="s">
        <v>29</v>
      </c>
      <c r="E7" s="2" t="s">
        <v>127</v>
      </c>
      <c r="F7" s="159" t="str">
        <f t="shared" si="1"/>
        <v>中（M）</v>
      </c>
      <c r="G7" s="158">
        <v>21000</v>
      </c>
      <c r="H7" s="158">
        <v>21000</v>
      </c>
    </row>
    <row r="8" spans="1:8" x14ac:dyDescent="0.4">
      <c r="A8" s="2" t="str">
        <f t="shared" si="0"/>
        <v>窓リノベ23ガラスS小（S）</v>
      </c>
      <c r="B8" s="2" t="s">
        <v>5859</v>
      </c>
      <c r="C8" s="2" t="s">
        <v>5850</v>
      </c>
      <c r="D8" s="2" t="s">
        <v>29</v>
      </c>
      <c r="E8" s="2" t="s">
        <v>29</v>
      </c>
      <c r="F8" s="159" t="str">
        <f t="shared" si="1"/>
        <v>小（S）</v>
      </c>
      <c r="G8" s="158">
        <v>5000</v>
      </c>
      <c r="H8" s="158">
        <v>5000</v>
      </c>
    </row>
    <row r="9" spans="1:8" x14ac:dyDescent="0.4">
      <c r="A9" s="2" t="str">
        <f t="shared" si="0"/>
        <v>窓リノベ23ガラスS極小（X）</v>
      </c>
      <c r="B9" s="2" t="s">
        <v>5859</v>
      </c>
      <c r="C9" s="2" t="s">
        <v>5850</v>
      </c>
      <c r="D9" s="2" t="s">
        <v>29</v>
      </c>
      <c r="E9" s="2" t="s">
        <v>35</v>
      </c>
      <c r="F9" s="159" t="str">
        <f t="shared" si="1"/>
        <v>極小（X）</v>
      </c>
      <c r="G9" s="158">
        <v>5000</v>
      </c>
      <c r="H9" s="158">
        <v>5000</v>
      </c>
    </row>
    <row r="10" spans="1:8" x14ac:dyDescent="0.4">
      <c r="A10" s="2" t="str">
        <f t="shared" si="0"/>
        <v>窓リノベ23ガラスA大（L）</v>
      </c>
      <c r="B10" s="2" t="s">
        <v>5859</v>
      </c>
      <c r="C10" s="2" t="s">
        <v>5850</v>
      </c>
      <c r="D10" s="2" t="s">
        <v>926</v>
      </c>
      <c r="E10" s="2" t="s">
        <v>131</v>
      </c>
      <c r="F10" s="159" t="str">
        <f t="shared" si="1"/>
        <v>大（L）</v>
      </c>
      <c r="G10" s="158">
        <v>26000</v>
      </c>
      <c r="H10" s="158">
        <v>26000</v>
      </c>
    </row>
    <row r="11" spans="1:8" x14ac:dyDescent="0.4">
      <c r="A11" s="2" t="str">
        <f t="shared" si="0"/>
        <v>窓リノベ23ガラスA中（M）</v>
      </c>
      <c r="B11" s="2" t="s">
        <v>5859</v>
      </c>
      <c r="C11" s="2" t="s">
        <v>5850</v>
      </c>
      <c r="D11" s="2" t="s">
        <v>926</v>
      </c>
      <c r="E11" s="2" t="s">
        <v>127</v>
      </c>
      <c r="F11" s="159" t="str">
        <f t="shared" si="1"/>
        <v>中（M）</v>
      </c>
      <c r="G11" s="158">
        <v>17000</v>
      </c>
      <c r="H11" s="158">
        <v>17000</v>
      </c>
    </row>
    <row r="12" spans="1:8" x14ac:dyDescent="0.4">
      <c r="A12" s="2" t="str">
        <f t="shared" si="0"/>
        <v>窓リノベ23ガラスA小（S）</v>
      </c>
      <c r="B12" s="2" t="s">
        <v>5859</v>
      </c>
      <c r="C12" s="2" t="s">
        <v>5850</v>
      </c>
      <c r="D12" s="2" t="s">
        <v>926</v>
      </c>
      <c r="E12" s="2" t="s">
        <v>29</v>
      </c>
      <c r="F12" s="159" t="str">
        <f t="shared" si="1"/>
        <v>小（S）</v>
      </c>
      <c r="G12" s="158">
        <v>4000</v>
      </c>
      <c r="H12" s="158">
        <v>4000</v>
      </c>
    </row>
    <row r="13" spans="1:8" x14ac:dyDescent="0.4">
      <c r="A13" s="2" t="str">
        <f t="shared" si="0"/>
        <v>窓リノベ23ガラスA極小（X）</v>
      </c>
      <c r="B13" s="2" t="s">
        <v>5859</v>
      </c>
      <c r="C13" s="2" t="s">
        <v>5850</v>
      </c>
      <c r="D13" s="2" t="s">
        <v>926</v>
      </c>
      <c r="E13" s="2" t="s">
        <v>35</v>
      </c>
      <c r="F13" s="159" t="str">
        <f t="shared" si="1"/>
        <v>極小（X）</v>
      </c>
      <c r="G13" s="158">
        <v>4000</v>
      </c>
      <c r="H13" s="158">
        <v>4000</v>
      </c>
    </row>
    <row r="14" spans="1:8" x14ac:dyDescent="0.4">
      <c r="A14" s="2" t="str">
        <f t="shared" si="0"/>
        <v>窓リノベ23内窓SS大（L）</v>
      </c>
      <c r="B14" s="2" t="s">
        <v>5859</v>
      </c>
      <c r="C14" s="2" t="s">
        <v>5852</v>
      </c>
      <c r="D14" s="2" t="s">
        <v>5860</v>
      </c>
      <c r="E14" s="2" t="s">
        <v>131</v>
      </c>
      <c r="F14" s="159" t="str">
        <f t="shared" si="1"/>
        <v>大（L）</v>
      </c>
      <c r="G14" s="158">
        <v>124000</v>
      </c>
      <c r="H14" s="158">
        <v>124000</v>
      </c>
    </row>
    <row r="15" spans="1:8" x14ac:dyDescent="0.4">
      <c r="A15" s="2" t="str">
        <f t="shared" si="0"/>
        <v>窓リノベ23内窓SS中（M）</v>
      </c>
      <c r="B15" s="2" t="s">
        <v>5859</v>
      </c>
      <c r="C15" s="2" t="s">
        <v>5852</v>
      </c>
      <c r="D15" s="2" t="s">
        <v>5860</v>
      </c>
      <c r="E15" s="2" t="s">
        <v>127</v>
      </c>
      <c r="F15" s="159" t="str">
        <f t="shared" si="1"/>
        <v>中（M）</v>
      </c>
      <c r="G15" s="158">
        <v>84000</v>
      </c>
      <c r="H15" s="158">
        <v>84000</v>
      </c>
    </row>
    <row r="16" spans="1:8" x14ac:dyDescent="0.4">
      <c r="A16" s="2" t="str">
        <f t="shared" si="0"/>
        <v>窓リノベ23内窓SS小（S）</v>
      </c>
      <c r="B16" s="2" t="s">
        <v>5859</v>
      </c>
      <c r="C16" s="2" t="s">
        <v>5852</v>
      </c>
      <c r="D16" s="2" t="s">
        <v>5860</v>
      </c>
      <c r="E16" s="2" t="s">
        <v>29</v>
      </c>
      <c r="F16" s="159" t="str">
        <f t="shared" si="1"/>
        <v>小（S）</v>
      </c>
      <c r="G16" s="158">
        <v>53000</v>
      </c>
      <c r="H16" s="158">
        <v>53000</v>
      </c>
    </row>
    <row r="17" spans="1:8" x14ac:dyDescent="0.4">
      <c r="A17" s="2" t="str">
        <f t="shared" si="0"/>
        <v>窓リノベ23内窓SS極小（X）</v>
      </c>
      <c r="B17" s="2" t="s">
        <v>5859</v>
      </c>
      <c r="C17" s="2" t="s">
        <v>5852</v>
      </c>
      <c r="D17" s="2" t="s">
        <v>5860</v>
      </c>
      <c r="E17" s="2" t="s">
        <v>35</v>
      </c>
      <c r="F17" s="159" t="str">
        <f t="shared" si="1"/>
        <v>極小（X）</v>
      </c>
      <c r="G17" s="158">
        <v>53000</v>
      </c>
      <c r="H17" s="158">
        <v>53000</v>
      </c>
    </row>
    <row r="18" spans="1:8" x14ac:dyDescent="0.4">
      <c r="A18" s="2" t="str">
        <f t="shared" si="0"/>
        <v>窓リノベ23内窓S大（L）</v>
      </c>
      <c r="B18" s="2" t="s">
        <v>5859</v>
      </c>
      <c r="C18" s="2" t="s">
        <v>5852</v>
      </c>
      <c r="D18" s="2" t="s">
        <v>29</v>
      </c>
      <c r="E18" s="2" t="s">
        <v>131</v>
      </c>
      <c r="F18" s="159" t="str">
        <f t="shared" si="1"/>
        <v>大（L）</v>
      </c>
      <c r="G18" s="158">
        <v>84000</v>
      </c>
      <c r="H18" s="158">
        <v>84000</v>
      </c>
    </row>
    <row r="19" spans="1:8" x14ac:dyDescent="0.4">
      <c r="A19" s="2" t="str">
        <f t="shared" si="0"/>
        <v>窓リノベ23内窓S中（M）</v>
      </c>
      <c r="B19" s="2" t="s">
        <v>5859</v>
      </c>
      <c r="C19" s="2" t="s">
        <v>5852</v>
      </c>
      <c r="D19" s="2" t="s">
        <v>29</v>
      </c>
      <c r="E19" s="2" t="s">
        <v>127</v>
      </c>
      <c r="F19" s="159" t="str">
        <f t="shared" si="1"/>
        <v>中（M）</v>
      </c>
      <c r="G19" s="158">
        <v>57000</v>
      </c>
      <c r="H19" s="158">
        <v>57000</v>
      </c>
    </row>
    <row r="20" spans="1:8" x14ac:dyDescent="0.4">
      <c r="A20" s="2" t="str">
        <f t="shared" si="0"/>
        <v>窓リノベ23内窓S小（S）</v>
      </c>
      <c r="B20" s="2" t="s">
        <v>5859</v>
      </c>
      <c r="C20" s="2" t="s">
        <v>5852</v>
      </c>
      <c r="D20" s="2" t="s">
        <v>29</v>
      </c>
      <c r="E20" s="2" t="s">
        <v>29</v>
      </c>
      <c r="F20" s="159" t="str">
        <f t="shared" si="1"/>
        <v>小（S）</v>
      </c>
      <c r="G20" s="158">
        <v>36000</v>
      </c>
      <c r="H20" s="158">
        <v>36000</v>
      </c>
    </row>
    <row r="21" spans="1:8" x14ac:dyDescent="0.4">
      <c r="A21" s="2" t="str">
        <f t="shared" si="0"/>
        <v>窓リノベ23内窓S極小（X）</v>
      </c>
      <c r="B21" s="2" t="s">
        <v>5859</v>
      </c>
      <c r="C21" s="2" t="s">
        <v>5852</v>
      </c>
      <c r="D21" s="2" t="s">
        <v>29</v>
      </c>
      <c r="E21" s="2" t="s">
        <v>35</v>
      </c>
      <c r="F21" s="159" t="str">
        <f t="shared" si="1"/>
        <v>極小（X）</v>
      </c>
      <c r="G21" s="158">
        <v>36000</v>
      </c>
      <c r="H21" s="158">
        <v>36000</v>
      </c>
    </row>
    <row r="22" spans="1:8" x14ac:dyDescent="0.4">
      <c r="A22" s="2" t="str">
        <f t="shared" si="0"/>
        <v>窓リノベ23内窓A大（L）</v>
      </c>
      <c r="B22" s="2" t="s">
        <v>5859</v>
      </c>
      <c r="C22" s="2" t="s">
        <v>5852</v>
      </c>
      <c r="D22" s="2" t="s">
        <v>926</v>
      </c>
      <c r="E22" s="2" t="s">
        <v>131</v>
      </c>
      <c r="F22" s="159" t="str">
        <f t="shared" si="1"/>
        <v>大（L）</v>
      </c>
      <c r="G22" s="158">
        <v>69000</v>
      </c>
      <c r="H22" s="158">
        <v>69000</v>
      </c>
    </row>
    <row r="23" spans="1:8" x14ac:dyDescent="0.4">
      <c r="A23" s="2" t="str">
        <f t="shared" si="0"/>
        <v>窓リノベ23内窓A中（M）</v>
      </c>
      <c r="B23" s="2" t="s">
        <v>5859</v>
      </c>
      <c r="C23" s="2" t="s">
        <v>5852</v>
      </c>
      <c r="D23" s="2" t="s">
        <v>926</v>
      </c>
      <c r="E23" s="2" t="s">
        <v>127</v>
      </c>
      <c r="F23" s="159" t="str">
        <f t="shared" si="1"/>
        <v>中（M）</v>
      </c>
      <c r="G23" s="158">
        <v>47000</v>
      </c>
      <c r="H23" s="158">
        <v>47000</v>
      </c>
    </row>
    <row r="24" spans="1:8" x14ac:dyDescent="0.4">
      <c r="A24" s="2" t="str">
        <f t="shared" si="0"/>
        <v>窓リノベ23内窓A小（S）</v>
      </c>
      <c r="B24" s="2" t="s">
        <v>5859</v>
      </c>
      <c r="C24" s="2" t="s">
        <v>5852</v>
      </c>
      <c r="D24" s="2" t="s">
        <v>926</v>
      </c>
      <c r="E24" s="2" t="s">
        <v>29</v>
      </c>
      <c r="F24" s="159" t="str">
        <f t="shared" si="1"/>
        <v>小（S）</v>
      </c>
      <c r="G24" s="158">
        <v>30000</v>
      </c>
      <c r="H24" s="158">
        <v>30000</v>
      </c>
    </row>
    <row r="25" spans="1:8" x14ac:dyDescent="0.4">
      <c r="A25" s="2" t="str">
        <f t="shared" si="0"/>
        <v>窓リノベ23内窓A極小（X）</v>
      </c>
      <c r="B25" s="2" t="s">
        <v>5859</v>
      </c>
      <c r="C25" s="2" t="s">
        <v>5852</v>
      </c>
      <c r="D25" s="2" t="s">
        <v>926</v>
      </c>
      <c r="E25" s="2" t="s">
        <v>35</v>
      </c>
      <c r="F25" s="159" t="str">
        <f t="shared" si="1"/>
        <v>極小（X）</v>
      </c>
      <c r="G25" s="158">
        <v>30000</v>
      </c>
      <c r="H25" s="158">
        <v>30000</v>
      </c>
    </row>
    <row r="26" spans="1:8" x14ac:dyDescent="0.4">
      <c r="A26" s="2" t="str">
        <f t="shared" si="0"/>
        <v>窓リノベ23外窓SS大（L）</v>
      </c>
      <c r="B26" s="2" t="s">
        <v>5859</v>
      </c>
      <c r="C26" s="2" t="s">
        <v>5851</v>
      </c>
      <c r="D26" s="2" t="s">
        <v>5860</v>
      </c>
      <c r="E26" s="2" t="s">
        <v>131</v>
      </c>
      <c r="F26" s="159" t="str">
        <f t="shared" si="1"/>
        <v>大（L）</v>
      </c>
      <c r="G26" s="158">
        <v>183000</v>
      </c>
      <c r="H26" s="158">
        <v>221000</v>
      </c>
    </row>
    <row r="27" spans="1:8" x14ac:dyDescent="0.4">
      <c r="A27" s="2" t="str">
        <f t="shared" si="0"/>
        <v>窓リノベ23外窓SS中（M）</v>
      </c>
      <c r="B27" s="2" t="s">
        <v>5859</v>
      </c>
      <c r="C27" s="2" t="s">
        <v>5851</v>
      </c>
      <c r="D27" s="2" t="s">
        <v>5860</v>
      </c>
      <c r="E27" s="2" t="s">
        <v>127</v>
      </c>
      <c r="F27" s="159" t="str">
        <f t="shared" si="1"/>
        <v>中（M）</v>
      </c>
      <c r="G27" s="158">
        <v>136000</v>
      </c>
      <c r="H27" s="158">
        <v>151000</v>
      </c>
    </row>
    <row r="28" spans="1:8" x14ac:dyDescent="0.4">
      <c r="A28" s="2" t="str">
        <f t="shared" si="0"/>
        <v>窓リノベ23外窓SS小（S）</v>
      </c>
      <c r="B28" s="2" t="s">
        <v>5859</v>
      </c>
      <c r="C28" s="2" t="s">
        <v>5851</v>
      </c>
      <c r="D28" s="2" t="s">
        <v>5860</v>
      </c>
      <c r="E28" s="2" t="s">
        <v>29</v>
      </c>
      <c r="F28" s="159" t="str">
        <f t="shared" si="1"/>
        <v>小（S）</v>
      </c>
      <c r="G28" s="158">
        <v>91000</v>
      </c>
      <c r="H28" s="158">
        <v>93000</v>
      </c>
    </row>
    <row r="29" spans="1:8" x14ac:dyDescent="0.4">
      <c r="A29" s="2" t="str">
        <f t="shared" si="0"/>
        <v>窓リノベ23外窓SS極小（X）</v>
      </c>
      <c r="B29" s="2" t="s">
        <v>5859</v>
      </c>
      <c r="C29" s="2" t="s">
        <v>5851</v>
      </c>
      <c r="D29" s="2" t="s">
        <v>5860</v>
      </c>
      <c r="E29" s="2" t="s">
        <v>35</v>
      </c>
      <c r="F29" s="159" t="str">
        <f t="shared" si="1"/>
        <v>極小（X）</v>
      </c>
      <c r="G29" s="158">
        <v>91000</v>
      </c>
      <c r="H29" s="158">
        <v>93000</v>
      </c>
    </row>
    <row r="30" spans="1:8" x14ac:dyDescent="0.4">
      <c r="A30" s="2" t="str">
        <f t="shared" si="0"/>
        <v>窓リノベ23外窓S大（L）</v>
      </c>
      <c r="B30" s="2" t="s">
        <v>5859</v>
      </c>
      <c r="C30" s="2" t="s">
        <v>5851</v>
      </c>
      <c r="D30" s="2" t="s">
        <v>29</v>
      </c>
      <c r="E30" s="2" t="s">
        <v>131</v>
      </c>
      <c r="F30" s="159" t="str">
        <f t="shared" si="1"/>
        <v>大（L）</v>
      </c>
      <c r="G30" s="158">
        <v>124000</v>
      </c>
      <c r="H30" s="158">
        <v>150000</v>
      </c>
    </row>
    <row r="31" spans="1:8" x14ac:dyDescent="0.4">
      <c r="A31" s="2" t="str">
        <f t="shared" si="0"/>
        <v>窓リノベ23外窓S中（M）</v>
      </c>
      <c r="B31" s="2" t="s">
        <v>5859</v>
      </c>
      <c r="C31" s="2" t="s">
        <v>5851</v>
      </c>
      <c r="D31" s="2" t="s">
        <v>29</v>
      </c>
      <c r="E31" s="2" t="s">
        <v>127</v>
      </c>
      <c r="F31" s="159" t="str">
        <f t="shared" si="1"/>
        <v>中（M）</v>
      </c>
      <c r="G31" s="158">
        <v>92000</v>
      </c>
      <c r="H31" s="158">
        <v>102000</v>
      </c>
    </row>
    <row r="32" spans="1:8" x14ac:dyDescent="0.4">
      <c r="A32" s="2" t="str">
        <f t="shared" si="0"/>
        <v>窓リノベ23外窓S小（S）</v>
      </c>
      <c r="B32" s="2" t="s">
        <v>5859</v>
      </c>
      <c r="C32" s="2" t="s">
        <v>5851</v>
      </c>
      <c r="D32" s="2" t="s">
        <v>29</v>
      </c>
      <c r="E32" s="2" t="s">
        <v>29</v>
      </c>
      <c r="F32" s="159" t="str">
        <f t="shared" si="1"/>
        <v>小（S）</v>
      </c>
      <c r="G32" s="158">
        <v>62000</v>
      </c>
      <c r="H32" s="158">
        <v>63000</v>
      </c>
    </row>
    <row r="33" spans="1:8" x14ac:dyDescent="0.4">
      <c r="A33" s="2" t="str">
        <f t="shared" si="0"/>
        <v>窓リノベ23外窓S極小（X）</v>
      </c>
      <c r="B33" s="2" t="s">
        <v>5859</v>
      </c>
      <c r="C33" s="2" t="s">
        <v>5851</v>
      </c>
      <c r="D33" s="2" t="s">
        <v>29</v>
      </c>
      <c r="E33" s="2" t="s">
        <v>35</v>
      </c>
      <c r="F33" s="159" t="str">
        <f t="shared" si="1"/>
        <v>極小（X）</v>
      </c>
      <c r="G33" s="158">
        <v>62000</v>
      </c>
      <c r="H33" s="158">
        <v>63000</v>
      </c>
    </row>
    <row r="34" spans="1:8" x14ac:dyDescent="0.4">
      <c r="A34" s="2" t="str">
        <f t="shared" si="0"/>
        <v>窓リノベ23外窓A大（L）</v>
      </c>
      <c r="B34" s="2" t="s">
        <v>5859</v>
      </c>
      <c r="C34" s="2" t="s">
        <v>5851</v>
      </c>
      <c r="D34" s="2" t="s">
        <v>926</v>
      </c>
      <c r="E34" s="2" t="s">
        <v>131</v>
      </c>
      <c r="F34" s="159" t="str">
        <f t="shared" si="1"/>
        <v>大（L）</v>
      </c>
      <c r="G34" s="158">
        <v>102000</v>
      </c>
      <c r="H34" s="158">
        <v>123000</v>
      </c>
    </row>
    <row r="35" spans="1:8" x14ac:dyDescent="0.4">
      <c r="A35" s="2" t="str">
        <f t="shared" si="0"/>
        <v>窓リノベ23外窓A中（M）</v>
      </c>
      <c r="B35" s="2" t="s">
        <v>5859</v>
      </c>
      <c r="C35" s="2" t="s">
        <v>5851</v>
      </c>
      <c r="D35" s="2" t="s">
        <v>926</v>
      </c>
      <c r="E35" s="2" t="s">
        <v>127</v>
      </c>
      <c r="F35" s="159" t="str">
        <f t="shared" si="1"/>
        <v>中（M）</v>
      </c>
      <c r="G35" s="158">
        <v>76000</v>
      </c>
      <c r="H35" s="158">
        <v>84000</v>
      </c>
    </row>
    <row r="36" spans="1:8" x14ac:dyDescent="0.4">
      <c r="A36" s="2" t="str">
        <f t="shared" si="0"/>
        <v>窓リノベ23外窓A小（S）</v>
      </c>
      <c r="B36" s="2" t="s">
        <v>5859</v>
      </c>
      <c r="C36" s="2" t="s">
        <v>5851</v>
      </c>
      <c r="D36" s="2" t="s">
        <v>926</v>
      </c>
      <c r="E36" s="2" t="s">
        <v>29</v>
      </c>
      <c r="F36" s="159" t="str">
        <f t="shared" si="1"/>
        <v>小（S）</v>
      </c>
      <c r="G36" s="158">
        <v>51000</v>
      </c>
      <c r="H36" s="158">
        <v>52000</v>
      </c>
    </row>
    <row r="37" spans="1:8" x14ac:dyDescent="0.4">
      <c r="A37" s="2" t="str">
        <f t="shared" si="0"/>
        <v>窓リノベ23外窓A極小（X）</v>
      </c>
      <c r="B37" s="2" t="s">
        <v>5859</v>
      </c>
      <c r="C37" s="2" t="s">
        <v>5851</v>
      </c>
      <c r="D37" s="2" t="s">
        <v>926</v>
      </c>
      <c r="E37" s="2" t="s">
        <v>35</v>
      </c>
      <c r="F37" s="159" t="str">
        <f t="shared" si="1"/>
        <v>極小（X）</v>
      </c>
      <c r="G37" s="158">
        <v>51000</v>
      </c>
      <c r="H37" s="158">
        <v>52000</v>
      </c>
    </row>
    <row r="38" spans="1:8" x14ac:dyDescent="0.4">
      <c r="A38" s="2" t="str">
        <f t="shared" si="0"/>
        <v>窓リノベ23外窓B大（L）</v>
      </c>
      <c r="B38" s="2" t="s">
        <v>5859</v>
      </c>
      <c r="C38" s="2" t="s">
        <v>5851</v>
      </c>
      <c r="D38" s="2" t="s">
        <v>703</v>
      </c>
      <c r="E38" s="2" t="s">
        <v>131</v>
      </c>
      <c r="F38" s="159" t="str">
        <f t="shared" si="1"/>
        <v>大（L）</v>
      </c>
      <c r="H38" s="158">
        <v>89000</v>
      </c>
    </row>
    <row r="39" spans="1:8" x14ac:dyDescent="0.4">
      <c r="A39" s="2" t="str">
        <f t="shared" si="0"/>
        <v>窓リノベ23外窓B中（M）</v>
      </c>
      <c r="B39" s="2" t="s">
        <v>5859</v>
      </c>
      <c r="C39" s="2" t="s">
        <v>5851</v>
      </c>
      <c r="D39" s="2" t="s">
        <v>703</v>
      </c>
      <c r="E39" s="2" t="s">
        <v>127</v>
      </c>
      <c r="F39" s="159" t="str">
        <f t="shared" si="1"/>
        <v>中（M）</v>
      </c>
      <c r="H39" s="158">
        <v>61000</v>
      </c>
    </row>
    <row r="40" spans="1:8" x14ac:dyDescent="0.4">
      <c r="A40" s="2" t="str">
        <f t="shared" si="0"/>
        <v>窓リノベ23外窓B小（S）</v>
      </c>
      <c r="B40" s="2" t="s">
        <v>5859</v>
      </c>
      <c r="C40" s="2" t="s">
        <v>5851</v>
      </c>
      <c r="D40" s="2" t="s">
        <v>703</v>
      </c>
      <c r="E40" s="2" t="s">
        <v>29</v>
      </c>
      <c r="F40" s="159" t="str">
        <f t="shared" si="1"/>
        <v>小（S）</v>
      </c>
      <c r="H40" s="158">
        <v>38000</v>
      </c>
    </row>
    <row r="41" spans="1:8" x14ac:dyDescent="0.4">
      <c r="A41" s="2" t="str">
        <f t="shared" si="0"/>
        <v>窓リノベ23外窓B極小（X）</v>
      </c>
      <c r="B41" s="2" t="s">
        <v>5859</v>
      </c>
      <c r="C41" s="2" t="s">
        <v>5851</v>
      </c>
      <c r="D41" s="2" t="s">
        <v>703</v>
      </c>
      <c r="E41" s="2" t="s">
        <v>35</v>
      </c>
      <c r="F41" s="159" t="str">
        <f t="shared" si="1"/>
        <v>極小（X）</v>
      </c>
      <c r="H41" s="158">
        <v>38000</v>
      </c>
    </row>
    <row r="42" spans="1:8" x14ac:dyDescent="0.4">
      <c r="A42" s="2" t="str">
        <f t="shared" si="0"/>
        <v>こどもエコガラスZEHレベル大（L）</v>
      </c>
      <c r="B42" s="2" t="s">
        <v>5861</v>
      </c>
      <c r="C42" s="2" t="s">
        <v>5850</v>
      </c>
      <c r="D42" s="2" t="s">
        <v>5862</v>
      </c>
      <c r="E42" s="2" t="s">
        <v>131</v>
      </c>
      <c r="F42" s="159" t="str">
        <f t="shared" si="1"/>
        <v>大（L）</v>
      </c>
      <c r="G42" s="158">
        <v>12000</v>
      </c>
      <c r="H42" s="158">
        <v>12000</v>
      </c>
    </row>
    <row r="43" spans="1:8" x14ac:dyDescent="0.4">
      <c r="A43" s="2" t="str">
        <f t="shared" si="0"/>
        <v>こどもエコガラスZEHレベル中（M）</v>
      </c>
      <c r="B43" s="2" t="s">
        <v>5861</v>
      </c>
      <c r="C43" s="2" t="s">
        <v>5850</v>
      </c>
      <c r="D43" s="2" t="s">
        <v>5862</v>
      </c>
      <c r="E43" s="2" t="s">
        <v>127</v>
      </c>
      <c r="F43" s="159" t="str">
        <f t="shared" si="1"/>
        <v>中（M）</v>
      </c>
      <c r="G43" s="158">
        <v>9000</v>
      </c>
      <c r="H43" s="158">
        <v>9000</v>
      </c>
    </row>
    <row r="44" spans="1:8" x14ac:dyDescent="0.4">
      <c r="A44" s="2" t="str">
        <f t="shared" si="0"/>
        <v>こどもエコガラスZEHレベル小（S）</v>
      </c>
      <c r="B44" s="2" t="s">
        <v>5861</v>
      </c>
      <c r="C44" s="2" t="s">
        <v>5850</v>
      </c>
      <c r="D44" s="2" t="s">
        <v>5862</v>
      </c>
      <c r="E44" s="2" t="s">
        <v>29</v>
      </c>
      <c r="F44" s="159" t="str">
        <f t="shared" si="1"/>
        <v>小（S）</v>
      </c>
      <c r="G44" s="158">
        <v>3000</v>
      </c>
      <c r="H44" s="158">
        <v>3000</v>
      </c>
    </row>
    <row r="45" spans="1:8" x14ac:dyDescent="0.4">
      <c r="A45" s="2" t="str">
        <f t="shared" si="0"/>
        <v>こどもエコガラス省エネ基準レベル大（L）</v>
      </c>
      <c r="B45" s="2" t="s">
        <v>5861</v>
      </c>
      <c r="C45" s="2" t="s">
        <v>5850</v>
      </c>
      <c r="D45" s="2" t="s">
        <v>5863</v>
      </c>
      <c r="E45" s="2" t="s">
        <v>131</v>
      </c>
      <c r="F45" s="159" t="str">
        <f t="shared" si="1"/>
        <v>大（L）</v>
      </c>
      <c r="G45" s="158">
        <v>9000</v>
      </c>
      <c r="H45" s="158">
        <v>9000</v>
      </c>
    </row>
    <row r="46" spans="1:8" x14ac:dyDescent="0.4">
      <c r="A46" s="2" t="str">
        <f t="shared" si="0"/>
        <v>こどもエコガラス省エネ基準レベル中（M）</v>
      </c>
      <c r="B46" s="2" t="s">
        <v>5861</v>
      </c>
      <c r="C46" s="2" t="s">
        <v>5850</v>
      </c>
      <c r="D46" s="2" t="s">
        <v>5863</v>
      </c>
      <c r="E46" s="2" t="s">
        <v>127</v>
      </c>
      <c r="F46" s="159" t="str">
        <f t="shared" si="1"/>
        <v>中（M）</v>
      </c>
      <c r="G46" s="158">
        <v>6000</v>
      </c>
      <c r="H46" s="158">
        <v>6000</v>
      </c>
    </row>
    <row r="47" spans="1:8" x14ac:dyDescent="0.4">
      <c r="A47" s="2" t="str">
        <f t="shared" si="0"/>
        <v>こどもエコガラス省エネ基準レベル小（S）</v>
      </c>
      <c r="B47" s="2" t="s">
        <v>5861</v>
      </c>
      <c r="C47" s="2" t="s">
        <v>5850</v>
      </c>
      <c r="D47" s="2" t="s">
        <v>5863</v>
      </c>
      <c r="E47" s="2" t="s">
        <v>29</v>
      </c>
      <c r="F47" s="159" t="str">
        <f t="shared" si="1"/>
        <v>小（S）</v>
      </c>
      <c r="G47" s="158">
        <v>3000</v>
      </c>
      <c r="H47" s="158">
        <v>3000</v>
      </c>
    </row>
    <row r="48" spans="1:8" x14ac:dyDescent="0.4">
      <c r="A48" s="2" t="str">
        <f t="shared" si="0"/>
        <v>こどもエコ内窓ZEHレベル大（L）</v>
      </c>
      <c r="B48" s="2" t="s">
        <v>5861</v>
      </c>
      <c r="C48" s="2" t="s">
        <v>5852</v>
      </c>
      <c r="D48" s="2" t="s">
        <v>5862</v>
      </c>
      <c r="E48" s="2" t="s">
        <v>131</v>
      </c>
      <c r="F48" s="159" t="str">
        <f t="shared" si="1"/>
        <v>大（L）</v>
      </c>
      <c r="G48" s="158">
        <v>31000</v>
      </c>
      <c r="H48" s="158">
        <v>31000</v>
      </c>
    </row>
    <row r="49" spans="1:8" x14ac:dyDescent="0.4">
      <c r="A49" s="2" t="str">
        <f t="shared" si="0"/>
        <v>こどもエコ内窓ZEHレベル中（M）</v>
      </c>
      <c r="B49" s="2" t="s">
        <v>5861</v>
      </c>
      <c r="C49" s="2" t="s">
        <v>5852</v>
      </c>
      <c r="D49" s="2" t="s">
        <v>5862</v>
      </c>
      <c r="E49" s="2" t="s">
        <v>127</v>
      </c>
      <c r="F49" s="159" t="str">
        <f t="shared" si="1"/>
        <v>中（M）</v>
      </c>
      <c r="G49" s="158">
        <v>24000</v>
      </c>
      <c r="H49" s="158">
        <v>24000</v>
      </c>
    </row>
    <row r="50" spans="1:8" x14ac:dyDescent="0.4">
      <c r="A50" s="2" t="str">
        <f t="shared" si="0"/>
        <v>こどもエコ内窓ZEHレベル小（S）</v>
      </c>
      <c r="B50" s="2" t="s">
        <v>5861</v>
      </c>
      <c r="C50" s="2" t="s">
        <v>5852</v>
      </c>
      <c r="D50" s="2" t="s">
        <v>5862</v>
      </c>
      <c r="E50" s="2" t="s">
        <v>29</v>
      </c>
      <c r="F50" s="159" t="str">
        <f t="shared" si="1"/>
        <v>小（S）</v>
      </c>
      <c r="G50" s="158">
        <v>20000</v>
      </c>
      <c r="H50" s="158">
        <v>20000</v>
      </c>
    </row>
    <row r="51" spans="1:8" x14ac:dyDescent="0.4">
      <c r="A51" s="2" t="str">
        <f t="shared" si="0"/>
        <v>こどもエコ内窓省エネ基準レベル大（L）</v>
      </c>
      <c r="B51" s="2" t="s">
        <v>5861</v>
      </c>
      <c r="C51" s="2" t="s">
        <v>5852</v>
      </c>
      <c r="D51" s="2" t="s">
        <v>5863</v>
      </c>
      <c r="E51" s="2" t="s">
        <v>131</v>
      </c>
      <c r="F51" s="159" t="str">
        <f t="shared" si="1"/>
        <v>大（L）</v>
      </c>
      <c r="G51" s="158">
        <v>23000</v>
      </c>
      <c r="H51" s="158">
        <v>23000</v>
      </c>
    </row>
    <row r="52" spans="1:8" x14ac:dyDescent="0.4">
      <c r="A52" s="2" t="str">
        <f t="shared" si="0"/>
        <v>こどもエコ内窓省エネ基準レベル中（M）</v>
      </c>
      <c r="B52" s="2" t="s">
        <v>5861</v>
      </c>
      <c r="C52" s="2" t="s">
        <v>5852</v>
      </c>
      <c r="D52" s="2" t="s">
        <v>5863</v>
      </c>
      <c r="E52" s="2" t="s">
        <v>127</v>
      </c>
      <c r="F52" s="159" t="str">
        <f t="shared" si="1"/>
        <v>中（M）</v>
      </c>
      <c r="G52" s="158">
        <v>18000</v>
      </c>
      <c r="H52" s="158">
        <v>18000</v>
      </c>
    </row>
    <row r="53" spans="1:8" x14ac:dyDescent="0.4">
      <c r="A53" s="2" t="str">
        <f t="shared" si="0"/>
        <v>こどもエコ内窓省エネ基準レベル小（S）</v>
      </c>
      <c r="B53" s="2" t="s">
        <v>5861</v>
      </c>
      <c r="C53" s="2" t="s">
        <v>5852</v>
      </c>
      <c r="D53" s="2" t="s">
        <v>5863</v>
      </c>
      <c r="E53" s="2" t="s">
        <v>29</v>
      </c>
      <c r="F53" s="159" t="str">
        <f t="shared" si="1"/>
        <v>小（S）</v>
      </c>
      <c r="G53" s="158">
        <v>15000</v>
      </c>
      <c r="H53" s="158">
        <v>15000</v>
      </c>
    </row>
    <row r="54" spans="1:8" x14ac:dyDescent="0.4">
      <c r="A54" s="2" t="str">
        <f t="shared" si="0"/>
        <v>こどもエコ外窓ZEHレベル大（L）</v>
      </c>
      <c r="B54" s="2" t="s">
        <v>5861</v>
      </c>
      <c r="C54" s="2" t="s">
        <v>5851</v>
      </c>
      <c r="D54" s="2" t="s">
        <v>5862</v>
      </c>
      <c r="E54" s="2" t="s">
        <v>131</v>
      </c>
      <c r="F54" s="159" t="str">
        <f t="shared" si="1"/>
        <v>大（L）</v>
      </c>
      <c r="G54" s="158">
        <v>31000</v>
      </c>
      <c r="H54" s="158">
        <v>31000</v>
      </c>
    </row>
    <row r="55" spans="1:8" x14ac:dyDescent="0.4">
      <c r="A55" s="2" t="str">
        <f t="shared" si="0"/>
        <v>こどもエコ外窓ZEHレベル中（M）</v>
      </c>
      <c r="B55" s="2" t="s">
        <v>5861</v>
      </c>
      <c r="C55" s="2" t="s">
        <v>5851</v>
      </c>
      <c r="D55" s="2" t="s">
        <v>5862</v>
      </c>
      <c r="E55" s="2" t="s">
        <v>127</v>
      </c>
      <c r="F55" s="159" t="str">
        <f t="shared" si="1"/>
        <v>中（M）</v>
      </c>
      <c r="G55" s="158">
        <v>24000</v>
      </c>
      <c r="H55" s="158">
        <v>24000</v>
      </c>
    </row>
    <row r="56" spans="1:8" x14ac:dyDescent="0.4">
      <c r="A56" s="2" t="str">
        <f t="shared" si="0"/>
        <v>こどもエコ外窓ZEHレベル小（S）</v>
      </c>
      <c r="B56" s="2" t="s">
        <v>5861</v>
      </c>
      <c r="C56" s="2" t="s">
        <v>5851</v>
      </c>
      <c r="D56" s="2" t="s">
        <v>5862</v>
      </c>
      <c r="E56" s="2" t="s">
        <v>29</v>
      </c>
      <c r="F56" s="159" t="str">
        <f t="shared" si="1"/>
        <v>小（S）</v>
      </c>
      <c r="G56" s="158">
        <v>20000</v>
      </c>
      <c r="H56" s="158">
        <v>20000</v>
      </c>
    </row>
    <row r="57" spans="1:8" x14ac:dyDescent="0.4">
      <c r="A57" s="2" t="str">
        <f t="shared" si="0"/>
        <v>こどもエコ外窓省エネ基準レベル大（L）</v>
      </c>
      <c r="B57" s="2" t="s">
        <v>5861</v>
      </c>
      <c r="C57" s="2" t="s">
        <v>5851</v>
      </c>
      <c r="D57" s="2" t="s">
        <v>5863</v>
      </c>
      <c r="E57" s="2" t="s">
        <v>131</v>
      </c>
      <c r="F57" s="159" t="str">
        <f t="shared" si="1"/>
        <v>大（L）</v>
      </c>
      <c r="G57" s="158">
        <v>23000</v>
      </c>
      <c r="H57" s="158">
        <v>23000</v>
      </c>
    </row>
    <row r="58" spans="1:8" x14ac:dyDescent="0.4">
      <c r="A58" s="2" t="str">
        <f t="shared" si="0"/>
        <v>こどもエコ外窓省エネ基準レベル中（M）</v>
      </c>
      <c r="B58" s="2" t="s">
        <v>5861</v>
      </c>
      <c r="C58" s="2" t="s">
        <v>5851</v>
      </c>
      <c r="D58" s="2" t="s">
        <v>5863</v>
      </c>
      <c r="E58" s="2" t="s">
        <v>127</v>
      </c>
      <c r="F58" s="159" t="str">
        <f t="shared" si="1"/>
        <v>中（M）</v>
      </c>
      <c r="G58" s="158">
        <v>18000</v>
      </c>
      <c r="H58" s="158">
        <v>18000</v>
      </c>
    </row>
    <row r="59" spans="1:8" x14ac:dyDescent="0.4">
      <c r="A59" s="2" t="str">
        <f t="shared" si="0"/>
        <v>こどもエコ外窓省エネ基準レベル小（S）</v>
      </c>
      <c r="B59" s="2" t="s">
        <v>5861</v>
      </c>
      <c r="C59" s="2" t="s">
        <v>5851</v>
      </c>
      <c r="D59" s="2" t="s">
        <v>5863</v>
      </c>
      <c r="E59" s="2" t="s">
        <v>29</v>
      </c>
      <c r="F59" s="159" t="str">
        <f t="shared" si="1"/>
        <v>小（S）</v>
      </c>
      <c r="G59" s="158">
        <v>15000</v>
      </c>
      <c r="H59" s="158">
        <v>15000</v>
      </c>
    </row>
    <row r="60" spans="1:8" x14ac:dyDescent="0.4">
      <c r="A60" s="2" t="str">
        <f t="shared" si="0"/>
        <v>こどもエコドアZEHレベル大（L）</v>
      </c>
      <c r="B60" s="2" t="s">
        <v>5861</v>
      </c>
      <c r="C60" s="2" t="s">
        <v>5853</v>
      </c>
      <c r="D60" s="2" t="s">
        <v>5862</v>
      </c>
      <c r="E60" s="2" t="s">
        <v>131</v>
      </c>
      <c r="F60" s="159" t="str">
        <f t="shared" si="1"/>
        <v>大（L）</v>
      </c>
      <c r="G60" s="158">
        <v>45000</v>
      </c>
      <c r="H60" s="158">
        <v>45000</v>
      </c>
    </row>
    <row r="61" spans="1:8" x14ac:dyDescent="0.4">
      <c r="A61" s="2" t="str">
        <f t="shared" si="0"/>
        <v>こどもエコドアZEHレベル小（S）</v>
      </c>
      <c r="B61" s="2" t="s">
        <v>5861</v>
      </c>
      <c r="C61" s="2" t="s">
        <v>5853</v>
      </c>
      <c r="D61" s="2" t="s">
        <v>5862</v>
      </c>
      <c r="E61" s="2" t="s">
        <v>29</v>
      </c>
      <c r="F61" s="159" t="str">
        <f t="shared" si="1"/>
        <v>小（S）</v>
      </c>
      <c r="G61" s="158">
        <v>40000</v>
      </c>
      <c r="H61" s="158">
        <v>40000</v>
      </c>
    </row>
    <row r="62" spans="1:8" x14ac:dyDescent="0.4">
      <c r="A62" s="2" t="str">
        <f t="shared" si="0"/>
        <v>こどもエコドア省エネ基準レベル大（L）</v>
      </c>
      <c r="B62" s="2" t="s">
        <v>5861</v>
      </c>
      <c r="C62" s="2" t="s">
        <v>5853</v>
      </c>
      <c r="D62" s="2" t="s">
        <v>5863</v>
      </c>
      <c r="E62" s="2" t="s">
        <v>131</v>
      </c>
      <c r="F62" s="159" t="str">
        <f t="shared" si="1"/>
        <v>大（L）</v>
      </c>
      <c r="G62" s="158">
        <v>34000</v>
      </c>
      <c r="H62" s="158">
        <v>34000</v>
      </c>
    </row>
    <row r="63" spans="1:8" x14ac:dyDescent="0.4">
      <c r="A63" s="2" t="str">
        <f t="shared" si="0"/>
        <v>こどもエコドア省エネ基準レベル小（S）</v>
      </c>
      <c r="B63" s="2" t="s">
        <v>5861</v>
      </c>
      <c r="C63" s="2" t="s">
        <v>5853</v>
      </c>
      <c r="D63" s="2" t="s">
        <v>5863</v>
      </c>
      <c r="E63" s="2" t="s">
        <v>29</v>
      </c>
      <c r="F63" s="159" t="str">
        <f t="shared" si="1"/>
        <v>小（S）</v>
      </c>
      <c r="G63" s="158">
        <v>30000</v>
      </c>
      <c r="H63" s="158">
        <v>30000</v>
      </c>
    </row>
    <row r="64" spans="1:8" x14ac:dyDescent="0.4">
      <c r="A64" s="2" t="str">
        <f t="shared" si="0"/>
        <v>こどもエコ外窓防犯大（L）</v>
      </c>
      <c r="B64" s="2" t="s">
        <v>5861</v>
      </c>
      <c r="C64" s="2" t="s">
        <v>5851</v>
      </c>
      <c r="D64" s="2" t="s">
        <v>5864</v>
      </c>
      <c r="E64" s="2" t="s">
        <v>131</v>
      </c>
      <c r="F64" s="159" t="str">
        <f t="shared" si="1"/>
        <v>大（L）</v>
      </c>
      <c r="G64" s="158">
        <v>34000</v>
      </c>
      <c r="H64" s="158">
        <v>34000</v>
      </c>
    </row>
    <row r="65" spans="1:8" x14ac:dyDescent="0.4">
      <c r="A65" s="2" t="str">
        <f t="shared" si="0"/>
        <v>こどもエコ外窓防犯中（M）</v>
      </c>
      <c r="B65" s="2" t="s">
        <v>5861</v>
      </c>
      <c r="C65" s="2" t="s">
        <v>5851</v>
      </c>
      <c r="D65" s="2" t="s">
        <v>5864</v>
      </c>
      <c r="E65" s="2" t="s">
        <v>127</v>
      </c>
      <c r="F65" s="159" t="str">
        <f t="shared" si="1"/>
        <v>中（M）</v>
      </c>
      <c r="G65" s="158">
        <v>24000</v>
      </c>
      <c r="H65" s="158">
        <v>24000</v>
      </c>
    </row>
    <row r="66" spans="1:8" x14ac:dyDescent="0.4">
      <c r="A66" s="2" t="str">
        <f t="shared" ref="A66:A129" si="2">B66&amp;C66&amp;D66&amp;F66</f>
        <v>こどもエコ外窓防犯小（S）</v>
      </c>
      <c r="B66" s="2" t="s">
        <v>5861</v>
      </c>
      <c r="C66" s="2" t="s">
        <v>5851</v>
      </c>
      <c r="D66" s="2" t="s">
        <v>5864</v>
      </c>
      <c r="E66" s="2" t="s">
        <v>29</v>
      </c>
      <c r="F66" s="159" t="str">
        <f t="shared" ref="F66:F129" si="3">IF(E66="L","大（L）",IF(E66="M","中（M）",IF(E66="S","小（S）",IF(E66="X","極小（X）",""))))</f>
        <v>小（S）</v>
      </c>
      <c r="G66" s="158">
        <v>20000</v>
      </c>
      <c r="H66" s="158">
        <v>20000</v>
      </c>
    </row>
    <row r="67" spans="1:8" x14ac:dyDescent="0.4">
      <c r="A67" s="2" t="str">
        <f t="shared" si="2"/>
        <v>こどもエコドア防犯大（L）</v>
      </c>
      <c r="B67" s="2" t="s">
        <v>5861</v>
      </c>
      <c r="C67" s="2" t="s">
        <v>5853</v>
      </c>
      <c r="D67" s="2" t="s">
        <v>5864</v>
      </c>
      <c r="E67" s="2" t="s">
        <v>131</v>
      </c>
      <c r="F67" s="159" t="str">
        <f t="shared" si="3"/>
        <v>大（L）</v>
      </c>
      <c r="G67" s="158">
        <v>49000</v>
      </c>
      <c r="H67" s="158">
        <v>49000</v>
      </c>
    </row>
    <row r="68" spans="1:8" x14ac:dyDescent="0.4">
      <c r="A68" s="2" t="str">
        <f t="shared" si="2"/>
        <v>こどもエコドア防犯小（S）</v>
      </c>
      <c r="B68" s="2" t="s">
        <v>5861</v>
      </c>
      <c r="C68" s="2" t="s">
        <v>5853</v>
      </c>
      <c r="D68" s="2" t="s">
        <v>5864</v>
      </c>
      <c r="E68" s="2" t="s">
        <v>29</v>
      </c>
      <c r="F68" s="159" t="str">
        <f t="shared" si="3"/>
        <v>小（S）</v>
      </c>
      <c r="G68" s="158">
        <v>35000</v>
      </c>
      <c r="H68" s="158">
        <v>35000</v>
      </c>
    </row>
    <row r="69" spans="1:8" x14ac:dyDescent="0.4">
      <c r="A69" s="2" t="str">
        <f t="shared" si="2"/>
        <v>こどもエコガラス防音大（L）</v>
      </c>
      <c r="B69" s="2" t="s">
        <v>5861</v>
      </c>
      <c r="C69" s="2" t="s">
        <v>5850</v>
      </c>
      <c r="D69" s="2" t="s">
        <v>5865</v>
      </c>
      <c r="E69" s="2" t="s">
        <v>131</v>
      </c>
      <c r="F69" s="159" t="str">
        <f t="shared" si="3"/>
        <v>大（L）</v>
      </c>
      <c r="G69" s="158">
        <v>9000</v>
      </c>
      <c r="H69" s="158">
        <v>9000</v>
      </c>
    </row>
    <row r="70" spans="1:8" x14ac:dyDescent="0.4">
      <c r="A70" s="2" t="str">
        <f t="shared" si="2"/>
        <v>こどもエコガラス防音中（M）</v>
      </c>
      <c r="B70" s="2" t="s">
        <v>5861</v>
      </c>
      <c r="C70" s="2" t="s">
        <v>5850</v>
      </c>
      <c r="D70" s="2" t="s">
        <v>5865</v>
      </c>
      <c r="E70" s="2" t="s">
        <v>127</v>
      </c>
      <c r="F70" s="159" t="str">
        <f t="shared" si="3"/>
        <v>中（M）</v>
      </c>
      <c r="G70" s="158">
        <v>6000</v>
      </c>
      <c r="H70" s="158">
        <v>6000</v>
      </c>
    </row>
    <row r="71" spans="1:8" x14ac:dyDescent="0.4">
      <c r="A71" s="2" t="str">
        <f t="shared" si="2"/>
        <v>こどもエコガラス防音小（S）</v>
      </c>
      <c r="B71" s="2" t="s">
        <v>5861</v>
      </c>
      <c r="C71" s="2" t="s">
        <v>5850</v>
      </c>
      <c r="D71" s="2" t="s">
        <v>5865</v>
      </c>
      <c r="E71" s="2" t="s">
        <v>29</v>
      </c>
      <c r="F71" s="159" t="str">
        <f t="shared" si="3"/>
        <v>小（S）</v>
      </c>
      <c r="G71" s="158">
        <v>3000</v>
      </c>
      <c r="H71" s="158">
        <v>3000</v>
      </c>
    </row>
    <row r="72" spans="1:8" x14ac:dyDescent="0.4">
      <c r="A72" s="2" t="str">
        <f t="shared" si="2"/>
        <v>こどもエコ内窓防音大（L）</v>
      </c>
      <c r="B72" s="2" t="s">
        <v>5861</v>
      </c>
      <c r="C72" s="2" t="s">
        <v>5852</v>
      </c>
      <c r="D72" s="2" t="s">
        <v>5865</v>
      </c>
      <c r="E72" s="2" t="s">
        <v>131</v>
      </c>
      <c r="F72" s="159" t="str">
        <f t="shared" si="3"/>
        <v>大（L）</v>
      </c>
      <c r="G72" s="158">
        <v>23000</v>
      </c>
      <c r="H72" s="158">
        <v>23000</v>
      </c>
    </row>
    <row r="73" spans="1:8" x14ac:dyDescent="0.4">
      <c r="A73" s="2" t="str">
        <f t="shared" si="2"/>
        <v>こどもエコ内窓防音中（M）</v>
      </c>
      <c r="B73" s="2" t="s">
        <v>5861</v>
      </c>
      <c r="C73" s="2" t="s">
        <v>5852</v>
      </c>
      <c r="D73" s="2" t="s">
        <v>5865</v>
      </c>
      <c r="E73" s="2" t="s">
        <v>127</v>
      </c>
      <c r="F73" s="159" t="str">
        <f t="shared" si="3"/>
        <v>中（M）</v>
      </c>
      <c r="G73" s="158">
        <v>18000</v>
      </c>
      <c r="H73" s="158">
        <v>18000</v>
      </c>
    </row>
    <row r="74" spans="1:8" x14ac:dyDescent="0.4">
      <c r="A74" s="2" t="str">
        <f t="shared" si="2"/>
        <v>こどもエコ内窓防音小（S）</v>
      </c>
      <c r="B74" s="2" t="s">
        <v>5861</v>
      </c>
      <c r="C74" s="2" t="s">
        <v>5852</v>
      </c>
      <c r="D74" s="2" t="s">
        <v>5865</v>
      </c>
      <c r="E74" s="2" t="s">
        <v>29</v>
      </c>
      <c r="F74" s="159" t="str">
        <f t="shared" si="3"/>
        <v>小（S）</v>
      </c>
      <c r="G74" s="158">
        <v>15000</v>
      </c>
      <c r="H74" s="158">
        <v>15000</v>
      </c>
    </row>
    <row r="75" spans="1:8" x14ac:dyDescent="0.4">
      <c r="A75" s="2" t="str">
        <f t="shared" si="2"/>
        <v>こどもエコ外窓防音大（L）</v>
      </c>
      <c r="B75" s="2" t="s">
        <v>5861</v>
      </c>
      <c r="C75" s="2" t="s">
        <v>5851</v>
      </c>
      <c r="D75" s="2" t="s">
        <v>5865</v>
      </c>
      <c r="E75" s="2" t="s">
        <v>131</v>
      </c>
      <c r="F75" s="159" t="str">
        <f t="shared" si="3"/>
        <v>大（L）</v>
      </c>
      <c r="G75" s="158">
        <v>23000</v>
      </c>
      <c r="H75" s="158">
        <v>23000</v>
      </c>
    </row>
    <row r="76" spans="1:8" x14ac:dyDescent="0.4">
      <c r="A76" s="2" t="str">
        <f t="shared" si="2"/>
        <v>こどもエコ外窓防音中（M）</v>
      </c>
      <c r="B76" s="2" t="s">
        <v>5861</v>
      </c>
      <c r="C76" s="2" t="s">
        <v>5851</v>
      </c>
      <c r="D76" s="2" t="s">
        <v>5865</v>
      </c>
      <c r="E76" s="2" t="s">
        <v>127</v>
      </c>
      <c r="F76" s="159" t="str">
        <f t="shared" si="3"/>
        <v>中（M）</v>
      </c>
      <c r="G76" s="158">
        <v>18000</v>
      </c>
      <c r="H76" s="158">
        <v>18000</v>
      </c>
    </row>
    <row r="77" spans="1:8" x14ac:dyDescent="0.4">
      <c r="A77" s="2" t="str">
        <f t="shared" si="2"/>
        <v>こどもエコ外窓防音小（S）</v>
      </c>
      <c r="B77" s="2" t="s">
        <v>5861</v>
      </c>
      <c r="C77" s="2" t="s">
        <v>5851</v>
      </c>
      <c r="D77" s="2" t="s">
        <v>5865</v>
      </c>
      <c r="E77" s="2" t="s">
        <v>29</v>
      </c>
      <c r="F77" s="159" t="str">
        <f t="shared" si="3"/>
        <v>小（S）</v>
      </c>
      <c r="G77" s="158">
        <v>15000</v>
      </c>
      <c r="H77" s="158">
        <v>15000</v>
      </c>
    </row>
    <row r="78" spans="1:8" x14ac:dyDescent="0.4">
      <c r="A78" s="2" t="str">
        <f t="shared" si="2"/>
        <v>こどもエコドア防音大（L）</v>
      </c>
      <c r="B78" s="2" t="s">
        <v>5861</v>
      </c>
      <c r="C78" s="2" t="s">
        <v>5853</v>
      </c>
      <c r="D78" s="2" t="s">
        <v>5865</v>
      </c>
      <c r="E78" s="2" t="s">
        <v>131</v>
      </c>
      <c r="F78" s="159" t="str">
        <f t="shared" si="3"/>
        <v>大（L）</v>
      </c>
      <c r="G78" s="158">
        <v>37000</v>
      </c>
      <c r="H78" s="158">
        <v>37000</v>
      </c>
    </row>
    <row r="79" spans="1:8" x14ac:dyDescent="0.4">
      <c r="A79" s="2" t="str">
        <f t="shared" si="2"/>
        <v>こどもエコドア防音小（S）</v>
      </c>
      <c r="B79" s="2" t="s">
        <v>5861</v>
      </c>
      <c r="C79" s="2" t="s">
        <v>5853</v>
      </c>
      <c r="D79" s="2" t="s">
        <v>5865</v>
      </c>
      <c r="E79" s="2" t="s">
        <v>29</v>
      </c>
      <c r="F79" s="159" t="str">
        <f t="shared" si="3"/>
        <v>小（S）</v>
      </c>
      <c r="G79" s="158">
        <v>32000</v>
      </c>
      <c r="H79" s="158">
        <v>32000</v>
      </c>
    </row>
    <row r="80" spans="1:8" x14ac:dyDescent="0.4">
      <c r="A80" s="2" t="str">
        <f t="shared" si="2"/>
        <v>こどもエコガラス防災大（L）</v>
      </c>
      <c r="B80" s="2" t="s">
        <v>5861</v>
      </c>
      <c r="C80" s="2" t="s">
        <v>5850</v>
      </c>
      <c r="D80" s="2" t="s">
        <v>5866</v>
      </c>
      <c r="E80" s="2" t="s">
        <v>131</v>
      </c>
      <c r="F80" s="159" t="str">
        <f t="shared" si="3"/>
        <v>大（L）</v>
      </c>
      <c r="G80" s="158">
        <v>15000</v>
      </c>
      <c r="H80" s="158">
        <v>15000</v>
      </c>
    </row>
    <row r="81" spans="1:8" x14ac:dyDescent="0.4">
      <c r="A81" s="2" t="str">
        <f t="shared" si="2"/>
        <v>こどもエコガラス防災中（M）</v>
      </c>
      <c r="B81" s="2" t="s">
        <v>5861</v>
      </c>
      <c r="C81" s="2" t="s">
        <v>5850</v>
      </c>
      <c r="D81" s="2" t="s">
        <v>5866</v>
      </c>
      <c r="E81" s="2" t="s">
        <v>127</v>
      </c>
      <c r="F81" s="159" t="str">
        <f t="shared" si="3"/>
        <v>中（M）</v>
      </c>
      <c r="G81" s="158">
        <v>10000</v>
      </c>
      <c r="H81" s="158">
        <v>10000</v>
      </c>
    </row>
    <row r="82" spans="1:8" x14ac:dyDescent="0.4">
      <c r="A82" s="2" t="str">
        <f t="shared" si="2"/>
        <v>こどもエコガラス防災小（S）</v>
      </c>
      <c r="B82" s="2" t="s">
        <v>5861</v>
      </c>
      <c r="C82" s="2" t="s">
        <v>5850</v>
      </c>
      <c r="D82" s="2" t="s">
        <v>5866</v>
      </c>
      <c r="E82" s="2" t="s">
        <v>29</v>
      </c>
      <c r="F82" s="159" t="str">
        <f t="shared" si="3"/>
        <v>小（S）</v>
      </c>
      <c r="G82" s="158">
        <v>6000</v>
      </c>
      <c r="H82" s="158">
        <v>6000</v>
      </c>
    </row>
    <row r="83" spans="1:8" x14ac:dyDescent="0.4">
      <c r="A83" s="2" t="str">
        <f t="shared" si="2"/>
        <v>こどもエコ外窓防災大（L）</v>
      </c>
      <c r="B83" s="2" t="s">
        <v>5861</v>
      </c>
      <c r="C83" s="2" t="s">
        <v>5851</v>
      </c>
      <c r="D83" s="2" t="s">
        <v>5866</v>
      </c>
      <c r="E83" s="2" t="s">
        <v>131</v>
      </c>
      <c r="F83" s="159" t="str">
        <f t="shared" si="3"/>
        <v>大（L）</v>
      </c>
      <c r="G83" s="158">
        <v>37000</v>
      </c>
      <c r="H83" s="158">
        <v>37000</v>
      </c>
    </row>
    <row r="84" spans="1:8" x14ac:dyDescent="0.4">
      <c r="A84" s="2" t="str">
        <f t="shared" si="2"/>
        <v>こどもエコ外窓防災中（M）</v>
      </c>
      <c r="B84" s="2" t="s">
        <v>5861</v>
      </c>
      <c r="C84" s="2" t="s">
        <v>5851</v>
      </c>
      <c r="D84" s="2" t="s">
        <v>5866</v>
      </c>
      <c r="E84" s="2" t="s">
        <v>127</v>
      </c>
      <c r="F84" s="159" t="str">
        <f t="shared" si="3"/>
        <v>中（M）</v>
      </c>
      <c r="G84" s="158">
        <v>25000</v>
      </c>
      <c r="H84" s="158">
        <v>25000</v>
      </c>
    </row>
    <row r="85" spans="1:8" x14ac:dyDescent="0.4">
      <c r="A85" s="2" t="str">
        <f t="shared" si="2"/>
        <v>こどもエコ外窓防災小（S）</v>
      </c>
      <c r="B85" s="2" t="s">
        <v>5861</v>
      </c>
      <c r="C85" s="2" t="s">
        <v>5851</v>
      </c>
      <c r="D85" s="2" t="s">
        <v>5866</v>
      </c>
      <c r="E85" s="2" t="s">
        <v>29</v>
      </c>
      <c r="F85" s="159" t="str">
        <f t="shared" si="3"/>
        <v>小（S）</v>
      </c>
      <c r="G85" s="158">
        <v>15000</v>
      </c>
      <c r="H85" s="158">
        <v>15000</v>
      </c>
    </row>
    <row r="86" spans="1:8" x14ac:dyDescent="0.4">
      <c r="A86" s="2" t="str">
        <f t="shared" si="2"/>
        <v>子育てエコガラスZEHレベル大（L）</v>
      </c>
      <c r="B86" s="2" t="s">
        <v>5867</v>
      </c>
      <c r="C86" s="2" t="s">
        <v>5850</v>
      </c>
      <c r="D86" s="2" t="s">
        <v>5862</v>
      </c>
      <c r="E86" s="2" t="s">
        <v>131</v>
      </c>
      <c r="F86" s="159" t="str">
        <f t="shared" si="3"/>
        <v>大（L）</v>
      </c>
      <c r="G86" s="158">
        <v>14000</v>
      </c>
      <c r="H86" s="158">
        <v>14000</v>
      </c>
    </row>
    <row r="87" spans="1:8" x14ac:dyDescent="0.4">
      <c r="A87" s="2" t="str">
        <f t="shared" si="2"/>
        <v>子育てエコガラスZEHレベル中（M）</v>
      </c>
      <c r="B87" s="2" t="s">
        <v>5867</v>
      </c>
      <c r="C87" s="2" t="s">
        <v>5850</v>
      </c>
      <c r="D87" s="2" t="s">
        <v>5862</v>
      </c>
      <c r="E87" s="2" t="s">
        <v>127</v>
      </c>
      <c r="F87" s="159" t="str">
        <f t="shared" si="3"/>
        <v>中（M）</v>
      </c>
      <c r="G87" s="158">
        <v>10000</v>
      </c>
      <c r="H87" s="158">
        <v>10000</v>
      </c>
    </row>
    <row r="88" spans="1:8" x14ac:dyDescent="0.4">
      <c r="A88" s="2" t="str">
        <f t="shared" si="2"/>
        <v>子育てエコガラスZEHレベル小（S）</v>
      </c>
      <c r="B88" s="2" t="s">
        <v>5867</v>
      </c>
      <c r="C88" s="2" t="s">
        <v>5850</v>
      </c>
      <c r="D88" s="2" t="s">
        <v>5862</v>
      </c>
      <c r="E88" s="2" t="s">
        <v>29</v>
      </c>
      <c r="F88" s="159" t="str">
        <f t="shared" si="3"/>
        <v>小（S）</v>
      </c>
      <c r="G88" s="158">
        <v>4000</v>
      </c>
      <c r="H88" s="158">
        <v>4000</v>
      </c>
    </row>
    <row r="89" spans="1:8" x14ac:dyDescent="0.4">
      <c r="A89" s="2" t="str">
        <f t="shared" si="2"/>
        <v>子育てエコガラス省エネ基準レベル大（L）</v>
      </c>
      <c r="B89" s="2" t="s">
        <v>5867</v>
      </c>
      <c r="C89" s="2" t="s">
        <v>5850</v>
      </c>
      <c r="D89" s="2" t="s">
        <v>5863</v>
      </c>
      <c r="E89" s="2" t="s">
        <v>131</v>
      </c>
      <c r="F89" s="159" t="str">
        <f t="shared" si="3"/>
        <v>大（L）</v>
      </c>
      <c r="G89" s="158">
        <v>11000</v>
      </c>
      <c r="H89" s="158">
        <v>11000</v>
      </c>
    </row>
    <row r="90" spans="1:8" x14ac:dyDescent="0.4">
      <c r="A90" s="2" t="str">
        <f t="shared" si="2"/>
        <v>子育てエコガラス省エネ基準レベル中（M）</v>
      </c>
      <c r="B90" s="2" t="s">
        <v>5867</v>
      </c>
      <c r="C90" s="2" t="s">
        <v>5850</v>
      </c>
      <c r="D90" s="2" t="s">
        <v>5863</v>
      </c>
      <c r="E90" s="2" t="s">
        <v>127</v>
      </c>
      <c r="F90" s="159" t="str">
        <f t="shared" si="3"/>
        <v>中（M）</v>
      </c>
      <c r="G90" s="158">
        <v>8000</v>
      </c>
      <c r="H90" s="158">
        <v>8000</v>
      </c>
    </row>
    <row r="91" spans="1:8" x14ac:dyDescent="0.4">
      <c r="A91" s="2" t="str">
        <f t="shared" si="2"/>
        <v>子育てエコガラス省エネ基準レベル小（S）</v>
      </c>
      <c r="B91" s="2" t="s">
        <v>5867</v>
      </c>
      <c r="C91" s="2" t="s">
        <v>5850</v>
      </c>
      <c r="D91" s="2" t="s">
        <v>5863</v>
      </c>
      <c r="E91" s="2" t="s">
        <v>29</v>
      </c>
      <c r="F91" s="159" t="str">
        <f t="shared" si="3"/>
        <v>小（S）</v>
      </c>
      <c r="G91" s="158">
        <v>3000</v>
      </c>
      <c r="H91" s="158">
        <v>3000</v>
      </c>
    </row>
    <row r="92" spans="1:8" x14ac:dyDescent="0.4">
      <c r="A92" s="2" t="str">
        <f t="shared" si="2"/>
        <v>子育てエコ内窓ZEHレベル大（L）</v>
      </c>
      <c r="B92" s="2" t="s">
        <v>5867</v>
      </c>
      <c r="C92" s="2" t="s">
        <v>5852</v>
      </c>
      <c r="D92" s="2" t="s">
        <v>5862</v>
      </c>
      <c r="E92" s="2" t="s">
        <v>131</v>
      </c>
      <c r="F92" s="159" t="str">
        <f t="shared" si="3"/>
        <v>大（L）</v>
      </c>
      <c r="G92" s="158">
        <v>34000</v>
      </c>
      <c r="H92" s="158">
        <v>34000</v>
      </c>
    </row>
    <row r="93" spans="1:8" x14ac:dyDescent="0.4">
      <c r="A93" s="2" t="str">
        <f t="shared" si="2"/>
        <v>子育てエコ内窓ZEHレベル中（M）</v>
      </c>
      <c r="B93" s="2" t="s">
        <v>5867</v>
      </c>
      <c r="C93" s="2" t="s">
        <v>5852</v>
      </c>
      <c r="D93" s="2" t="s">
        <v>5862</v>
      </c>
      <c r="E93" s="2" t="s">
        <v>127</v>
      </c>
      <c r="F93" s="159" t="str">
        <f t="shared" si="3"/>
        <v>中（M）</v>
      </c>
      <c r="G93" s="158">
        <v>27000</v>
      </c>
      <c r="H93" s="158">
        <v>27000</v>
      </c>
    </row>
    <row r="94" spans="1:8" x14ac:dyDescent="0.4">
      <c r="A94" s="2" t="str">
        <f t="shared" si="2"/>
        <v>子育てエコ内窓ZEHレベル小（S）</v>
      </c>
      <c r="B94" s="2" t="s">
        <v>5867</v>
      </c>
      <c r="C94" s="2" t="s">
        <v>5852</v>
      </c>
      <c r="D94" s="2" t="s">
        <v>5862</v>
      </c>
      <c r="E94" s="2" t="s">
        <v>29</v>
      </c>
      <c r="F94" s="159" t="str">
        <f t="shared" si="3"/>
        <v>小（S）</v>
      </c>
      <c r="G94" s="158">
        <v>22000</v>
      </c>
      <c r="H94" s="158">
        <v>22000</v>
      </c>
    </row>
    <row r="95" spans="1:8" x14ac:dyDescent="0.4">
      <c r="A95" s="2" t="str">
        <f t="shared" si="2"/>
        <v>子育てエコ内窓省エネ基準レベル大（L）</v>
      </c>
      <c r="B95" s="2" t="s">
        <v>5867</v>
      </c>
      <c r="C95" s="2" t="s">
        <v>5852</v>
      </c>
      <c r="D95" s="2" t="s">
        <v>5863</v>
      </c>
      <c r="E95" s="2" t="s">
        <v>131</v>
      </c>
      <c r="F95" s="159" t="str">
        <f t="shared" si="3"/>
        <v>大（L）</v>
      </c>
      <c r="G95" s="158">
        <v>25000</v>
      </c>
      <c r="H95" s="158">
        <v>25000</v>
      </c>
    </row>
    <row r="96" spans="1:8" x14ac:dyDescent="0.4">
      <c r="A96" s="2" t="str">
        <f t="shared" si="2"/>
        <v>子育てエコ内窓省エネ基準レベル中（M）</v>
      </c>
      <c r="B96" s="2" t="s">
        <v>5867</v>
      </c>
      <c r="C96" s="2" t="s">
        <v>5852</v>
      </c>
      <c r="D96" s="2" t="s">
        <v>5863</v>
      </c>
      <c r="E96" s="2" t="s">
        <v>127</v>
      </c>
      <c r="F96" s="159" t="str">
        <f t="shared" si="3"/>
        <v>中（M）</v>
      </c>
      <c r="G96" s="158">
        <v>20000</v>
      </c>
      <c r="H96" s="158">
        <v>20000</v>
      </c>
    </row>
    <row r="97" spans="1:8" x14ac:dyDescent="0.4">
      <c r="A97" s="2" t="str">
        <f t="shared" si="2"/>
        <v>子育てエコ内窓省エネ基準レベル小（S）</v>
      </c>
      <c r="B97" s="2" t="s">
        <v>5867</v>
      </c>
      <c r="C97" s="2" t="s">
        <v>5852</v>
      </c>
      <c r="D97" s="2" t="s">
        <v>5863</v>
      </c>
      <c r="E97" s="2" t="s">
        <v>29</v>
      </c>
      <c r="F97" s="159" t="str">
        <f t="shared" si="3"/>
        <v>小（S）</v>
      </c>
      <c r="G97" s="158">
        <v>17000</v>
      </c>
      <c r="H97" s="158">
        <v>17000</v>
      </c>
    </row>
    <row r="98" spans="1:8" x14ac:dyDescent="0.4">
      <c r="A98" s="2" t="str">
        <f t="shared" si="2"/>
        <v>子育てエコ外窓ZEHレベル大（L）</v>
      </c>
      <c r="B98" s="2" t="s">
        <v>5867</v>
      </c>
      <c r="C98" s="2" t="s">
        <v>5851</v>
      </c>
      <c r="D98" s="2" t="s">
        <v>5862</v>
      </c>
      <c r="E98" s="2" t="s">
        <v>131</v>
      </c>
      <c r="F98" s="159" t="str">
        <f t="shared" si="3"/>
        <v>大（L）</v>
      </c>
      <c r="G98" s="158">
        <v>34000</v>
      </c>
      <c r="H98" s="158">
        <v>34000</v>
      </c>
    </row>
    <row r="99" spans="1:8" x14ac:dyDescent="0.4">
      <c r="A99" s="2" t="str">
        <f t="shared" si="2"/>
        <v>子育てエコ外窓ZEHレベル中（M）</v>
      </c>
      <c r="B99" s="2" t="s">
        <v>5867</v>
      </c>
      <c r="C99" s="2" t="s">
        <v>5851</v>
      </c>
      <c r="D99" s="2" t="s">
        <v>5862</v>
      </c>
      <c r="E99" s="2" t="s">
        <v>127</v>
      </c>
      <c r="F99" s="159" t="str">
        <f t="shared" si="3"/>
        <v>中（M）</v>
      </c>
      <c r="G99" s="158">
        <v>27000</v>
      </c>
      <c r="H99" s="158">
        <v>27000</v>
      </c>
    </row>
    <row r="100" spans="1:8" x14ac:dyDescent="0.4">
      <c r="A100" s="2" t="str">
        <f t="shared" si="2"/>
        <v>子育てエコ外窓ZEHレベル小（S）</v>
      </c>
      <c r="B100" s="2" t="s">
        <v>5867</v>
      </c>
      <c r="C100" s="2" t="s">
        <v>5851</v>
      </c>
      <c r="D100" s="2" t="s">
        <v>5862</v>
      </c>
      <c r="E100" s="2" t="s">
        <v>29</v>
      </c>
      <c r="F100" s="159" t="str">
        <f t="shared" si="3"/>
        <v>小（S）</v>
      </c>
      <c r="G100" s="158">
        <v>22000</v>
      </c>
      <c r="H100" s="158">
        <v>22000</v>
      </c>
    </row>
    <row r="101" spans="1:8" x14ac:dyDescent="0.4">
      <c r="A101" s="2" t="str">
        <f t="shared" si="2"/>
        <v>子育てエコ外窓省エネ基準レベル大（L）</v>
      </c>
      <c r="B101" s="2" t="s">
        <v>5867</v>
      </c>
      <c r="C101" s="2" t="s">
        <v>5851</v>
      </c>
      <c r="D101" s="2" t="s">
        <v>5863</v>
      </c>
      <c r="E101" s="2" t="s">
        <v>131</v>
      </c>
      <c r="F101" s="159" t="str">
        <f t="shared" si="3"/>
        <v>大（L）</v>
      </c>
      <c r="G101" s="158">
        <v>25000</v>
      </c>
      <c r="H101" s="158">
        <v>25000</v>
      </c>
    </row>
    <row r="102" spans="1:8" x14ac:dyDescent="0.4">
      <c r="A102" s="2" t="str">
        <f t="shared" si="2"/>
        <v>子育てエコ外窓省エネ基準レベル中（M）</v>
      </c>
      <c r="B102" s="2" t="s">
        <v>5867</v>
      </c>
      <c r="C102" s="2" t="s">
        <v>5851</v>
      </c>
      <c r="D102" s="2" t="s">
        <v>5863</v>
      </c>
      <c r="E102" s="2" t="s">
        <v>127</v>
      </c>
      <c r="F102" s="159" t="str">
        <f t="shared" si="3"/>
        <v>中（M）</v>
      </c>
      <c r="G102" s="158">
        <v>20000</v>
      </c>
      <c r="H102" s="158">
        <v>20000</v>
      </c>
    </row>
    <row r="103" spans="1:8" x14ac:dyDescent="0.4">
      <c r="A103" s="2" t="str">
        <f t="shared" si="2"/>
        <v>子育てエコ外窓省エネ基準レベル小（S）</v>
      </c>
      <c r="B103" s="2" t="s">
        <v>5867</v>
      </c>
      <c r="C103" s="2" t="s">
        <v>5851</v>
      </c>
      <c r="D103" s="2" t="s">
        <v>5863</v>
      </c>
      <c r="E103" s="2" t="s">
        <v>29</v>
      </c>
      <c r="F103" s="159" t="str">
        <f t="shared" si="3"/>
        <v>小（S）</v>
      </c>
      <c r="G103" s="158">
        <v>17000</v>
      </c>
      <c r="H103" s="158">
        <v>17000</v>
      </c>
    </row>
    <row r="104" spans="1:8" x14ac:dyDescent="0.4">
      <c r="A104" s="2" t="str">
        <f t="shared" si="2"/>
        <v>子育てエコドアZEHレベル大（L）</v>
      </c>
      <c r="B104" s="2" t="s">
        <v>5867</v>
      </c>
      <c r="C104" s="2" t="s">
        <v>5853</v>
      </c>
      <c r="D104" s="2" t="s">
        <v>5862</v>
      </c>
      <c r="E104" s="2" t="s">
        <v>131</v>
      </c>
      <c r="F104" s="159" t="str">
        <f t="shared" si="3"/>
        <v>大（L）</v>
      </c>
      <c r="G104" s="158">
        <v>49000</v>
      </c>
      <c r="H104" s="158">
        <v>49000</v>
      </c>
    </row>
    <row r="105" spans="1:8" x14ac:dyDescent="0.4">
      <c r="A105" s="2" t="str">
        <f t="shared" si="2"/>
        <v>子育てエコドアZEHレベル小（S）</v>
      </c>
      <c r="B105" s="2" t="s">
        <v>5867</v>
      </c>
      <c r="C105" s="2" t="s">
        <v>5853</v>
      </c>
      <c r="D105" s="2" t="s">
        <v>5862</v>
      </c>
      <c r="E105" s="2" t="s">
        <v>29</v>
      </c>
      <c r="F105" s="159" t="str">
        <f t="shared" si="3"/>
        <v>小（S）</v>
      </c>
      <c r="G105" s="158">
        <v>43000</v>
      </c>
      <c r="H105" s="158">
        <v>43000</v>
      </c>
    </row>
    <row r="106" spans="1:8" x14ac:dyDescent="0.4">
      <c r="A106" s="2" t="str">
        <f t="shared" si="2"/>
        <v>子育てエコドア省エネ基準レベル大（L）</v>
      </c>
      <c r="B106" s="2" t="s">
        <v>5867</v>
      </c>
      <c r="C106" s="2" t="s">
        <v>5853</v>
      </c>
      <c r="D106" s="2" t="s">
        <v>5863</v>
      </c>
      <c r="E106" s="2" t="s">
        <v>131</v>
      </c>
      <c r="F106" s="159" t="str">
        <f t="shared" si="3"/>
        <v>大（L）</v>
      </c>
      <c r="G106" s="158">
        <v>37000</v>
      </c>
      <c r="H106" s="158">
        <v>37000</v>
      </c>
    </row>
    <row r="107" spans="1:8" x14ac:dyDescent="0.4">
      <c r="A107" s="2" t="str">
        <f t="shared" si="2"/>
        <v>子育てエコドア省エネ基準レベル小（S）</v>
      </c>
      <c r="B107" s="2" t="s">
        <v>5867</v>
      </c>
      <c r="C107" s="2" t="s">
        <v>5853</v>
      </c>
      <c r="D107" s="2" t="s">
        <v>5863</v>
      </c>
      <c r="E107" s="2" t="s">
        <v>29</v>
      </c>
      <c r="F107" s="159" t="str">
        <f t="shared" si="3"/>
        <v>小（S）</v>
      </c>
      <c r="G107" s="158">
        <v>32000</v>
      </c>
      <c r="H107" s="158">
        <v>32000</v>
      </c>
    </row>
    <row r="108" spans="1:8" x14ac:dyDescent="0.4">
      <c r="A108" s="2" t="str">
        <f t="shared" si="2"/>
        <v>子育てエコ外窓防犯大（L）</v>
      </c>
      <c r="B108" s="2" t="s">
        <v>5867</v>
      </c>
      <c r="C108" s="2" t="s">
        <v>5851</v>
      </c>
      <c r="D108" s="2" t="s">
        <v>5864</v>
      </c>
      <c r="E108" s="2" t="s">
        <v>131</v>
      </c>
      <c r="F108" s="159" t="str">
        <f t="shared" si="3"/>
        <v>大（L）</v>
      </c>
      <c r="G108" s="158">
        <v>37000</v>
      </c>
      <c r="H108" s="158">
        <v>37000</v>
      </c>
    </row>
    <row r="109" spans="1:8" x14ac:dyDescent="0.4">
      <c r="A109" s="2" t="str">
        <f t="shared" si="2"/>
        <v>子育てエコ外窓防犯中（M）</v>
      </c>
      <c r="B109" s="2" t="s">
        <v>5867</v>
      </c>
      <c r="C109" s="2" t="s">
        <v>5851</v>
      </c>
      <c r="D109" s="2" t="s">
        <v>5864</v>
      </c>
      <c r="E109" s="2" t="s">
        <v>127</v>
      </c>
      <c r="F109" s="159" t="str">
        <f t="shared" si="3"/>
        <v>中（M）</v>
      </c>
      <c r="G109" s="158">
        <v>26000</v>
      </c>
      <c r="H109" s="158">
        <v>26000</v>
      </c>
    </row>
    <row r="110" spans="1:8" x14ac:dyDescent="0.4">
      <c r="A110" s="2" t="str">
        <f t="shared" si="2"/>
        <v>子育てエコ外窓防犯小（S）</v>
      </c>
      <c r="B110" s="2" t="s">
        <v>5867</v>
      </c>
      <c r="C110" s="2" t="s">
        <v>5851</v>
      </c>
      <c r="D110" s="2" t="s">
        <v>5864</v>
      </c>
      <c r="E110" s="2" t="s">
        <v>29</v>
      </c>
      <c r="F110" s="159" t="str">
        <f t="shared" si="3"/>
        <v>小（S）</v>
      </c>
      <c r="G110" s="158">
        <v>22000</v>
      </c>
      <c r="H110" s="158">
        <v>22000</v>
      </c>
    </row>
    <row r="111" spans="1:8" x14ac:dyDescent="0.4">
      <c r="A111" s="2" t="str">
        <f t="shared" si="2"/>
        <v>子育てエコドア防犯大（L）</v>
      </c>
      <c r="B111" s="2" t="s">
        <v>5867</v>
      </c>
      <c r="C111" s="2" t="s">
        <v>5853</v>
      </c>
      <c r="D111" s="2" t="s">
        <v>5864</v>
      </c>
      <c r="E111" s="2" t="s">
        <v>131</v>
      </c>
      <c r="F111" s="159" t="str">
        <f t="shared" si="3"/>
        <v>大（L）</v>
      </c>
      <c r="G111" s="158">
        <v>54000</v>
      </c>
      <c r="H111" s="158">
        <v>54000</v>
      </c>
    </row>
    <row r="112" spans="1:8" x14ac:dyDescent="0.4">
      <c r="A112" s="2" t="str">
        <f t="shared" si="2"/>
        <v>子育てエコドア防犯小（S）</v>
      </c>
      <c r="B112" s="2" t="s">
        <v>5867</v>
      </c>
      <c r="C112" s="2" t="s">
        <v>5853</v>
      </c>
      <c r="D112" s="2" t="s">
        <v>5864</v>
      </c>
      <c r="E112" s="2" t="s">
        <v>29</v>
      </c>
      <c r="F112" s="159" t="str">
        <f t="shared" si="3"/>
        <v>小（S）</v>
      </c>
      <c r="G112" s="158">
        <v>38000</v>
      </c>
      <c r="H112" s="158">
        <v>38000</v>
      </c>
    </row>
    <row r="113" spans="1:8" x14ac:dyDescent="0.4">
      <c r="A113" s="2" t="str">
        <f t="shared" si="2"/>
        <v>子育てエコガラス防音大（L）</v>
      </c>
      <c r="B113" s="2" t="s">
        <v>5867</v>
      </c>
      <c r="C113" s="2" t="s">
        <v>5850</v>
      </c>
      <c r="D113" s="2" t="s">
        <v>5865</v>
      </c>
      <c r="E113" s="2" t="s">
        <v>131</v>
      </c>
      <c r="F113" s="159" t="str">
        <f t="shared" si="3"/>
        <v>大（L）</v>
      </c>
      <c r="G113" s="158">
        <v>11000</v>
      </c>
      <c r="H113" s="158">
        <v>11000</v>
      </c>
    </row>
    <row r="114" spans="1:8" x14ac:dyDescent="0.4">
      <c r="A114" s="2" t="str">
        <f t="shared" si="2"/>
        <v>子育てエコガラス防音中（M）</v>
      </c>
      <c r="B114" s="2" t="s">
        <v>5867</v>
      </c>
      <c r="C114" s="2" t="s">
        <v>5850</v>
      </c>
      <c r="D114" s="2" t="s">
        <v>5865</v>
      </c>
      <c r="E114" s="2" t="s">
        <v>127</v>
      </c>
      <c r="F114" s="159" t="str">
        <f t="shared" si="3"/>
        <v>中（M）</v>
      </c>
      <c r="G114" s="158">
        <v>8000</v>
      </c>
      <c r="H114" s="158">
        <v>8000</v>
      </c>
    </row>
    <row r="115" spans="1:8" x14ac:dyDescent="0.4">
      <c r="A115" s="2" t="str">
        <f t="shared" si="2"/>
        <v>子育てエコガラス防音小（S）</v>
      </c>
      <c r="B115" s="2" t="s">
        <v>5867</v>
      </c>
      <c r="C115" s="2" t="s">
        <v>5850</v>
      </c>
      <c r="D115" s="2" t="s">
        <v>5865</v>
      </c>
      <c r="E115" s="2" t="s">
        <v>29</v>
      </c>
      <c r="F115" s="159" t="str">
        <f t="shared" si="3"/>
        <v>小（S）</v>
      </c>
      <c r="G115" s="158">
        <v>3000</v>
      </c>
      <c r="H115" s="158">
        <v>3000</v>
      </c>
    </row>
    <row r="116" spans="1:8" x14ac:dyDescent="0.4">
      <c r="A116" s="2" t="str">
        <f t="shared" si="2"/>
        <v>子育てエコ内窓防音大（L）</v>
      </c>
      <c r="B116" s="2" t="s">
        <v>5867</v>
      </c>
      <c r="C116" s="2" t="s">
        <v>5852</v>
      </c>
      <c r="D116" s="2" t="s">
        <v>5865</v>
      </c>
      <c r="E116" s="2" t="s">
        <v>131</v>
      </c>
      <c r="F116" s="159" t="str">
        <f t="shared" si="3"/>
        <v>大（L）</v>
      </c>
      <c r="G116" s="158">
        <v>25000</v>
      </c>
      <c r="H116" s="158">
        <v>25000</v>
      </c>
    </row>
    <row r="117" spans="1:8" x14ac:dyDescent="0.4">
      <c r="A117" s="2" t="str">
        <f t="shared" si="2"/>
        <v>子育てエコ内窓防音中（M）</v>
      </c>
      <c r="B117" s="2" t="s">
        <v>5867</v>
      </c>
      <c r="C117" s="2" t="s">
        <v>5852</v>
      </c>
      <c r="D117" s="2" t="s">
        <v>5865</v>
      </c>
      <c r="E117" s="2" t="s">
        <v>127</v>
      </c>
      <c r="F117" s="159" t="str">
        <f t="shared" si="3"/>
        <v>中（M）</v>
      </c>
      <c r="G117" s="158">
        <v>20000</v>
      </c>
      <c r="H117" s="158">
        <v>20000</v>
      </c>
    </row>
    <row r="118" spans="1:8" x14ac:dyDescent="0.4">
      <c r="A118" s="2" t="str">
        <f t="shared" si="2"/>
        <v>子育てエコ内窓防音小（S）</v>
      </c>
      <c r="B118" s="2" t="s">
        <v>5867</v>
      </c>
      <c r="C118" s="2" t="s">
        <v>5852</v>
      </c>
      <c r="D118" s="2" t="s">
        <v>5865</v>
      </c>
      <c r="E118" s="2" t="s">
        <v>29</v>
      </c>
      <c r="F118" s="159" t="str">
        <f t="shared" si="3"/>
        <v>小（S）</v>
      </c>
      <c r="G118" s="158">
        <v>17000</v>
      </c>
      <c r="H118" s="158">
        <v>17000</v>
      </c>
    </row>
    <row r="119" spans="1:8" x14ac:dyDescent="0.4">
      <c r="A119" s="2" t="str">
        <f t="shared" si="2"/>
        <v>子育てエコ外窓防音大（L）</v>
      </c>
      <c r="B119" s="2" t="s">
        <v>5867</v>
      </c>
      <c r="C119" s="2" t="s">
        <v>5851</v>
      </c>
      <c r="D119" s="2" t="s">
        <v>5865</v>
      </c>
      <c r="E119" s="2" t="s">
        <v>131</v>
      </c>
      <c r="F119" s="159" t="str">
        <f t="shared" si="3"/>
        <v>大（L）</v>
      </c>
      <c r="G119" s="158">
        <v>25000</v>
      </c>
      <c r="H119" s="158">
        <v>25000</v>
      </c>
    </row>
    <row r="120" spans="1:8" x14ac:dyDescent="0.4">
      <c r="A120" s="2" t="str">
        <f t="shared" si="2"/>
        <v>子育てエコ外窓防音中（M）</v>
      </c>
      <c r="B120" s="2" t="s">
        <v>5867</v>
      </c>
      <c r="C120" s="2" t="s">
        <v>5851</v>
      </c>
      <c r="D120" s="2" t="s">
        <v>5865</v>
      </c>
      <c r="E120" s="2" t="s">
        <v>127</v>
      </c>
      <c r="F120" s="159" t="str">
        <f t="shared" si="3"/>
        <v>中（M）</v>
      </c>
      <c r="G120" s="158">
        <v>20000</v>
      </c>
      <c r="H120" s="158">
        <v>20000</v>
      </c>
    </row>
    <row r="121" spans="1:8" x14ac:dyDescent="0.4">
      <c r="A121" s="2" t="str">
        <f t="shared" si="2"/>
        <v>子育てエコ外窓防音小（S）</v>
      </c>
      <c r="B121" s="2" t="s">
        <v>5867</v>
      </c>
      <c r="C121" s="2" t="s">
        <v>5851</v>
      </c>
      <c r="D121" s="2" t="s">
        <v>5865</v>
      </c>
      <c r="E121" s="2" t="s">
        <v>29</v>
      </c>
      <c r="F121" s="159" t="str">
        <f t="shared" si="3"/>
        <v>小（S）</v>
      </c>
      <c r="G121" s="158">
        <v>17000</v>
      </c>
      <c r="H121" s="158">
        <v>17000</v>
      </c>
    </row>
    <row r="122" spans="1:8" x14ac:dyDescent="0.4">
      <c r="A122" s="2" t="str">
        <f t="shared" si="2"/>
        <v>子育てエコドア防音大（L）</v>
      </c>
      <c r="B122" s="2" t="s">
        <v>5867</v>
      </c>
      <c r="C122" s="2" t="s">
        <v>5853</v>
      </c>
      <c r="D122" s="2" t="s">
        <v>5865</v>
      </c>
      <c r="E122" s="2" t="s">
        <v>131</v>
      </c>
      <c r="F122" s="159" t="str">
        <f t="shared" si="3"/>
        <v>大（L）</v>
      </c>
      <c r="G122" s="158">
        <v>37000</v>
      </c>
      <c r="H122" s="158">
        <v>37000</v>
      </c>
    </row>
    <row r="123" spans="1:8" x14ac:dyDescent="0.4">
      <c r="A123" s="2" t="str">
        <f t="shared" si="2"/>
        <v>子育てエコドア防音小（S）</v>
      </c>
      <c r="B123" s="2" t="s">
        <v>5867</v>
      </c>
      <c r="C123" s="2" t="s">
        <v>5853</v>
      </c>
      <c r="D123" s="2" t="s">
        <v>5865</v>
      </c>
      <c r="E123" s="2" t="s">
        <v>29</v>
      </c>
      <c r="F123" s="159" t="str">
        <f t="shared" si="3"/>
        <v>小（S）</v>
      </c>
      <c r="G123" s="158">
        <v>32000</v>
      </c>
      <c r="H123" s="158">
        <v>32000</v>
      </c>
    </row>
    <row r="124" spans="1:8" x14ac:dyDescent="0.4">
      <c r="A124" s="2" t="str">
        <f t="shared" si="2"/>
        <v>子育てエコガラス防災大（L）</v>
      </c>
      <c r="B124" s="2" t="s">
        <v>5867</v>
      </c>
      <c r="C124" s="2" t="s">
        <v>5850</v>
      </c>
      <c r="D124" s="2" t="s">
        <v>5866</v>
      </c>
      <c r="E124" s="2" t="s">
        <v>131</v>
      </c>
      <c r="F124" s="159" t="str">
        <f t="shared" si="3"/>
        <v>大（L）</v>
      </c>
      <c r="G124" s="158">
        <v>17000</v>
      </c>
      <c r="H124" s="158">
        <v>17000</v>
      </c>
    </row>
    <row r="125" spans="1:8" x14ac:dyDescent="0.4">
      <c r="A125" s="2" t="str">
        <f t="shared" si="2"/>
        <v>子育てエコガラス防災中（M）</v>
      </c>
      <c r="B125" s="2" t="s">
        <v>5867</v>
      </c>
      <c r="C125" s="2" t="s">
        <v>5850</v>
      </c>
      <c r="D125" s="2" t="s">
        <v>5866</v>
      </c>
      <c r="E125" s="2" t="s">
        <v>127</v>
      </c>
      <c r="F125" s="159" t="str">
        <f t="shared" si="3"/>
        <v>中（M）</v>
      </c>
      <c r="G125" s="158">
        <v>12000</v>
      </c>
      <c r="H125" s="158">
        <v>12000</v>
      </c>
    </row>
    <row r="126" spans="1:8" x14ac:dyDescent="0.4">
      <c r="A126" s="2" t="str">
        <f t="shared" si="2"/>
        <v>子育てエコガラス防災小（S）</v>
      </c>
      <c r="B126" s="2" t="s">
        <v>5867</v>
      </c>
      <c r="C126" s="2" t="s">
        <v>5850</v>
      </c>
      <c r="D126" s="2" t="s">
        <v>5866</v>
      </c>
      <c r="E126" s="2" t="s">
        <v>29</v>
      </c>
      <c r="F126" s="159" t="str">
        <f t="shared" si="3"/>
        <v>小（S）</v>
      </c>
      <c r="G126" s="158">
        <v>7000</v>
      </c>
      <c r="H126" s="158">
        <v>7000</v>
      </c>
    </row>
    <row r="127" spans="1:8" x14ac:dyDescent="0.4">
      <c r="A127" s="2" t="str">
        <f t="shared" si="2"/>
        <v>子育てエコ外窓防災大（L）</v>
      </c>
      <c r="B127" s="2" t="s">
        <v>5867</v>
      </c>
      <c r="C127" s="2" t="s">
        <v>5851</v>
      </c>
      <c r="D127" s="2" t="s">
        <v>5866</v>
      </c>
      <c r="E127" s="2" t="s">
        <v>131</v>
      </c>
      <c r="F127" s="159" t="str">
        <f t="shared" si="3"/>
        <v>大（L）</v>
      </c>
      <c r="G127" s="158">
        <v>41000</v>
      </c>
      <c r="H127" s="158">
        <v>41000</v>
      </c>
    </row>
    <row r="128" spans="1:8" x14ac:dyDescent="0.4">
      <c r="A128" s="2" t="str">
        <f t="shared" si="2"/>
        <v>子育てエコ外窓防災中（M）</v>
      </c>
      <c r="B128" s="2" t="s">
        <v>5867</v>
      </c>
      <c r="C128" s="2" t="s">
        <v>5851</v>
      </c>
      <c r="D128" s="2" t="s">
        <v>5866</v>
      </c>
      <c r="E128" s="2" t="s">
        <v>127</v>
      </c>
      <c r="F128" s="159" t="str">
        <f t="shared" si="3"/>
        <v>中（M）</v>
      </c>
      <c r="G128" s="158">
        <v>27000</v>
      </c>
      <c r="H128" s="158">
        <v>27000</v>
      </c>
    </row>
    <row r="129" spans="1:8" x14ac:dyDescent="0.4">
      <c r="A129" s="2" t="str">
        <f t="shared" si="2"/>
        <v>子育てエコ外窓防災小（S）</v>
      </c>
      <c r="B129" s="2" t="s">
        <v>5867</v>
      </c>
      <c r="C129" s="2" t="s">
        <v>5851</v>
      </c>
      <c r="D129" s="2" t="s">
        <v>5866</v>
      </c>
      <c r="E129" s="2" t="s">
        <v>29</v>
      </c>
      <c r="F129" s="159" t="str">
        <f t="shared" si="3"/>
        <v>小（S）</v>
      </c>
      <c r="G129" s="158">
        <v>16000</v>
      </c>
      <c r="H129" s="158">
        <v>16000</v>
      </c>
    </row>
    <row r="130" spans="1:8" x14ac:dyDescent="0.4">
      <c r="A130" s="2" t="str">
        <f t="shared" ref="A130:A193" si="4">B130&amp;C130&amp;D130&amp;F130</f>
        <v>窓リノベ24ガラスSS大（L）</v>
      </c>
      <c r="B130" s="2" t="s">
        <v>5868</v>
      </c>
      <c r="C130" s="2" t="s">
        <v>5850</v>
      </c>
      <c r="D130" s="2" t="s">
        <v>5860</v>
      </c>
      <c r="E130" s="2" t="s">
        <v>131</v>
      </c>
      <c r="F130" s="159" t="str">
        <f t="shared" ref="F130:F193" si="5">IF(E130="L","大（L）",IF(E130="M","中（M）",IF(E130="S","小（S）",IF(E130="X","極小（X）",""))))</f>
        <v>大（L）</v>
      </c>
      <c r="G130" s="158">
        <v>55000</v>
      </c>
      <c r="H130" s="158">
        <v>55000</v>
      </c>
    </row>
    <row r="131" spans="1:8" x14ac:dyDescent="0.4">
      <c r="A131" s="2" t="str">
        <f t="shared" si="4"/>
        <v>窓リノベ24ガラスSS中（M）</v>
      </c>
      <c r="B131" s="2" t="s">
        <v>5868</v>
      </c>
      <c r="C131" s="2" t="s">
        <v>5850</v>
      </c>
      <c r="D131" s="2" t="s">
        <v>5860</v>
      </c>
      <c r="E131" s="2" t="s">
        <v>127</v>
      </c>
      <c r="F131" s="159" t="str">
        <f t="shared" si="5"/>
        <v>中（M）</v>
      </c>
      <c r="G131" s="158">
        <v>34000</v>
      </c>
      <c r="H131" s="158">
        <v>34000</v>
      </c>
    </row>
    <row r="132" spans="1:8" x14ac:dyDescent="0.4">
      <c r="A132" s="2" t="str">
        <f t="shared" si="4"/>
        <v>窓リノベ24ガラスSS小（S）</v>
      </c>
      <c r="B132" s="2" t="s">
        <v>5868</v>
      </c>
      <c r="C132" s="2" t="s">
        <v>5850</v>
      </c>
      <c r="D132" s="2" t="s">
        <v>5860</v>
      </c>
      <c r="E132" s="2" t="s">
        <v>29</v>
      </c>
      <c r="F132" s="159" t="str">
        <f t="shared" si="5"/>
        <v>小（S）</v>
      </c>
      <c r="G132" s="158">
        <v>11000</v>
      </c>
      <c r="H132" s="158">
        <v>11000</v>
      </c>
    </row>
    <row r="133" spans="1:8" x14ac:dyDescent="0.4">
      <c r="A133" s="2" t="str">
        <f t="shared" si="4"/>
        <v>窓リノベ24ガラスSS極小（X）</v>
      </c>
      <c r="B133" s="2" t="s">
        <v>5868</v>
      </c>
      <c r="C133" s="2" t="s">
        <v>5850</v>
      </c>
      <c r="D133" s="2" t="s">
        <v>5860</v>
      </c>
      <c r="E133" s="2" t="s">
        <v>35</v>
      </c>
      <c r="F133" s="159" t="str">
        <f t="shared" si="5"/>
        <v>極小（X）</v>
      </c>
      <c r="G133" s="158">
        <v>11000</v>
      </c>
      <c r="H133" s="158">
        <v>11000</v>
      </c>
    </row>
    <row r="134" spans="1:8" x14ac:dyDescent="0.4">
      <c r="A134" s="2" t="str">
        <f t="shared" si="4"/>
        <v>窓リノベ24ガラスS大（L）</v>
      </c>
      <c r="B134" s="2" t="s">
        <v>5868</v>
      </c>
      <c r="C134" s="2" t="s">
        <v>5850</v>
      </c>
      <c r="D134" s="2" t="s">
        <v>29</v>
      </c>
      <c r="E134" s="2" t="s">
        <v>131</v>
      </c>
      <c r="F134" s="159" t="str">
        <f t="shared" si="5"/>
        <v>大（L）</v>
      </c>
      <c r="G134" s="158">
        <v>36000</v>
      </c>
      <c r="H134" s="158">
        <v>36000</v>
      </c>
    </row>
    <row r="135" spans="1:8" x14ac:dyDescent="0.4">
      <c r="A135" s="2" t="str">
        <f t="shared" si="4"/>
        <v>窓リノベ24ガラスS中（M）</v>
      </c>
      <c r="B135" s="2" t="s">
        <v>5868</v>
      </c>
      <c r="C135" s="2" t="s">
        <v>5850</v>
      </c>
      <c r="D135" s="2" t="s">
        <v>29</v>
      </c>
      <c r="E135" s="2" t="s">
        <v>127</v>
      </c>
      <c r="F135" s="159" t="str">
        <f t="shared" si="5"/>
        <v>中（M）</v>
      </c>
      <c r="G135" s="158">
        <v>24000</v>
      </c>
      <c r="H135" s="158">
        <v>24000</v>
      </c>
    </row>
    <row r="136" spans="1:8" x14ac:dyDescent="0.4">
      <c r="A136" s="2" t="str">
        <f t="shared" si="4"/>
        <v>窓リノベ24ガラスS小（S）</v>
      </c>
      <c r="B136" s="2" t="s">
        <v>5868</v>
      </c>
      <c r="C136" s="2" t="s">
        <v>5850</v>
      </c>
      <c r="D136" s="2" t="s">
        <v>29</v>
      </c>
      <c r="E136" s="2" t="s">
        <v>29</v>
      </c>
      <c r="F136" s="159" t="str">
        <f t="shared" si="5"/>
        <v>小（S）</v>
      </c>
      <c r="G136" s="158">
        <v>7000</v>
      </c>
      <c r="H136" s="158">
        <v>7000</v>
      </c>
    </row>
    <row r="137" spans="1:8" x14ac:dyDescent="0.4">
      <c r="A137" s="2" t="str">
        <f t="shared" si="4"/>
        <v>窓リノベ24ガラスS極小（X）</v>
      </c>
      <c r="B137" s="2" t="s">
        <v>5868</v>
      </c>
      <c r="C137" s="2" t="s">
        <v>5850</v>
      </c>
      <c r="D137" s="2" t="s">
        <v>29</v>
      </c>
      <c r="E137" s="2" t="s">
        <v>35</v>
      </c>
      <c r="F137" s="159" t="str">
        <f t="shared" si="5"/>
        <v>極小（X）</v>
      </c>
      <c r="G137" s="158">
        <v>7000</v>
      </c>
      <c r="H137" s="158">
        <v>7000</v>
      </c>
    </row>
    <row r="138" spans="1:8" x14ac:dyDescent="0.4">
      <c r="A138" s="2" t="str">
        <f t="shared" si="4"/>
        <v>窓リノベ24ガラスA大（L）</v>
      </c>
      <c r="B138" s="2" t="s">
        <v>5868</v>
      </c>
      <c r="C138" s="2" t="s">
        <v>5850</v>
      </c>
      <c r="D138" s="2" t="s">
        <v>926</v>
      </c>
      <c r="E138" s="2" t="s">
        <v>131</v>
      </c>
      <c r="F138" s="159" t="str">
        <f t="shared" si="5"/>
        <v>大（L）</v>
      </c>
      <c r="G138" s="158">
        <v>30000</v>
      </c>
      <c r="H138" s="158">
        <v>30000</v>
      </c>
    </row>
    <row r="139" spans="1:8" x14ac:dyDescent="0.4">
      <c r="A139" s="2" t="str">
        <f t="shared" si="4"/>
        <v>窓リノベ24ガラスA中（M）</v>
      </c>
      <c r="B139" s="2" t="s">
        <v>5868</v>
      </c>
      <c r="C139" s="2" t="s">
        <v>5850</v>
      </c>
      <c r="D139" s="2" t="s">
        <v>926</v>
      </c>
      <c r="E139" s="2" t="s">
        <v>127</v>
      </c>
      <c r="F139" s="159" t="str">
        <f t="shared" si="5"/>
        <v>中（M）</v>
      </c>
      <c r="G139" s="158">
        <v>19000</v>
      </c>
      <c r="H139" s="158">
        <v>19000</v>
      </c>
    </row>
    <row r="140" spans="1:8" x14ac:dyDescent="0.4">
      <c r="A140" s="2" t="str">
        <f t="shared" si="4"/>
        <v>窓リノベ24ガラスA小（S）</v>
      </c>
      <c r="B140" s="2" t="s">
        <v>5868</v>
      </c>
      <c r="C140" s="2" t="s">
        <v>5850</v>
      </c>
      <c r="D140" s="2" t="s">
        <v>926</v>
      </c>
      <c r="E140" s="2" t="s">
        <v>29</v>
      </c>
      <c r="F140" s="159" t="str">
        <f t="shared" si="5"/>
        <v>小（S）</v>
      </c>
      <c r="G140" s="158">
        <v>5000</v>
      </c>
      <c r="H140" s="158">
        <v>5000</v>
      </c>
    </row>
    <row r="141" spans="1:8" x14ac:dyDescent="0.4">
      <c r="A141" s="2" t="str">
        <f t="shared" si="4"/>
        <v>窓リノベ24ガラスA極小（X）</v>
      </c>
      <c r="B141" s="2" t="s">
        <v>5868</v>
      </c>
      <c r="C141" s="2" t="s">
        <v>5850</v>
      </c>
      <c r="D141" s="2" t="s">
        <v>926</v>
      </c>
      <c r="E141" s="2" t="s">
        <v>35</v>
      </c>
      <c r="F141" s="159" t="str">
        <f t="shared" si="5"/>
        <v>極小（X）</v>
      </c>
      <c r="G141" s="158">
        <v>5000</v>
      </c>
      <c r="H141" s="158">
        <v>5000</v>
      </c>
    </row>
    <row r="142" spans="1:8" x14ac:dyDescent="0.4">
      <c r="A142" s="2" t="str">
        <f t="shared" si="4"/>
        <v>窓リノベ24内窓SS大（L）</v>
      </c>
      <c r="B142" s="2" t="s">
        <v>5868</v>
      </c>
      <c r="C142" s="2" t="s">
        <v>5852</v>
      </c>
      <c r="D142" s="2" t="s">
        <v>5860</v>
      </c>
      <c r="E142" s="2" t="s">
        <v>131</v>
      </c>
      <c r="F142" s="159" t="str">
        <f t="shared" si="5"/>
        <v>大（L）</v>
      </c>
      <c r="G142" s="158">
        <v>112000</v>
      </c>
      <c r="H142" s="158">
        <v>112000</v>
      </c>
    </row>
    <row r="143" spans="1:8" x14ac:dyDescent="0.4">
      <c r="A143" s="2" t="str">
        <f t="shared" si="4"/>
        <v>窓リノベ24内窓SS中（M）</v>
      </c>
      <c r="B143" s="2" t="s">
        <v>5868</v>
      </c>
      <c r="C143" s="2" t="s">
        <v>5852</v>
      </c>
      <c r="D143" s="2" t="s">
        <v>5860</v>
      </c>
      <c r="E143" s="2" t="s">
        <v>127</v>
      </c>
      <c r="F143" s="159" t="str">
        <f t="shared" si="5"/>
        <v>中（M）</v>
      </c>
      <c r="G143" s="158">
        <v>76000</v>
      </c>
      <c r="H143" s="158">
        <v>76000</v>
      </c>
    </row>
    <row r="144" spans="1:8" x14ac:dyDescent="0.4">
      <c r="A144" s="2" t="str">
        <f t="shared" si="4"/>
        <v>窓リノベ24内窓SS小（S）</v>
      </c>
      <c r="B144" s="2" t="s">
        <v>5868</v>
      </c>
      <c r="C144" s="2" t="s">
        <v>5852</v>
      </c>
      <c r="D144" s="2" t="s">
        <v>5860</v>
      </c>
      <c r="E144" s="2" t="s">
        <v>29</v>
      </c>
      <c r="F144" s="159" t="str">
        <f t="shared" si="5"/>
        <v>小（S）</v>
      </c>
      <c r="G144" s="158">
        <v>48000</v>
      </c>
      <c r="H144" s="158">
        <v>48000</v>
      </c>
    </row>
    <row r="145" spans="1:8" x14ac:dyDescent="0.4">
      <c r="A145" s="2" t="str">
        <f t="shared" si="4"/>
        <v>窓リノベ24内窓SS極小（X）</v>
      </c>
      <c r="B145" s="2" t="s">
        <v>5868</v>
      </c>
      <c r="C145" s="2" t="s">
        <v>5852</v>
      </c>
      <c r="D145" s="2" t="s">
        <v>5860</v>
      </c>
      <c r="E145" s="2" t="s">
        <v>35</v>
      </c>
      <c r="F145" s="159" t="str">
        <f t="shared" si="5"/>
        <v>極小（X）</v>
      </c>
      <c r="G145" s="158">
        <v>48000</v>
      </c>
      <c r="H145" s="158">
        <v>48000</v>
      </c>
    </row>
    <row r="146" spans="1:8" x14ac:dyDescent="0.4">
      <c r="A146" s="2" t="str">
        <f t="shared" si="4"/>
        <v>窓リノベ24内窓S大（L）</v>
      </c>
      <c r="B146" s="2" t="s">
        <v>5869</v>
      </c>
      <c r="C146" s="2" t="s">
        <v>5852</v>
      </c>
      <c r="D146" s="2" t="s">
        <v>29</v>
      </c>
      <c r="E146" s="2" t="s">
        <v>131</v>
      </c>
      <c r="F146" s="159" t="str">
        <f t="shared" si="5"/>
        <v>大（L）</v>
      </c>
      <c r="G146" s="158">
        <v>68000</v>
      </c>
      <c r="H146" s="158">
        <v>68000</v>
      </c>
    </row>
    <row r="147" spans="1:8" x14ac:dyDescent="0.4">
      <c r="A147" s="2" t="str">
        <f t="shared" si="4"/>
        <v>窓リノベ24内窓S中（M）</v>
      </c>
      <c r="B147" s="2" t="s">
        <v>5868</v>
      </c>
      <c r="C147" s="2" t="s">
        <v>5852</v>
      </c>
      <c r="D147" s="2" t="s">
        <v>29</v>
      </c>
      <c r="E147" s="2" t="s">
        <v>127</v>
      </c>
      <c r="F147" s="159" t="str">
        <f t="shared" si="5"/>
        <v>中（M）</v>
      </c>
      <c r="G147" s="158">
        <v>46000</v>
      </c>
      <c r="H147" s="158">
        <v>46000</v>
      </c>
    </row>
    <row r="148" spans="1:8" x14ac:dyDescent="0.4">
      <c r="A148" s="2" t="str">
        <f t="shared" si="4"/>
        <v>窓リノベ24内窓S小（S）</v>
      </c>
      <c r="B148" s="2" t="s">
        <v>5868</v>
      </c>
      <c r="C148" s="2" t="s">
        <v>5852</v>
      </c>
      <c r="D148" s="2" t="s">
        <v>29</v>
      </c>
      <c r="E148" s="2" t="s">
        <v>29</v>
      </c>
      <c r="F148" s="159" t="str">
        <f t="shared" si="5"/>
        <v>小（S）</v>
      </c>
      <c r="G148" s="158">
        <v>29000</v>
      </c>
      <c r="H148" s="158">
        <v>29000</v>
      </c>
    </row>
    <row r="149" spans="1:8" x14ac:dyDescent="0.4">
      <c r="A149" s="2" t="str">
        <f t="shared" si="4"/>
        <v>窓リノベ24内窓S極小（X）</v>
      </c>
      <c r="B149" s="2" t="s">
        <v>5868</v>
      </c>
      <c r="C149" s="2" t="s">
        <v>5852</v>
      </c>
      <c r="D149" s="2" t="s">
        <v>29</v>
      </c>
      <c r="E149" s="2" t="s">
        <v>35</v>
      </c>
      <c r="F149" s="159" t="str">
        <f t="shared" si="5"/>
        <v>極小（X）</v>
      </c>
      <c r="G149" s="158">
        <v>29000</v>
      </c>
      <c r="H149" s="158">
        <v>29000</v>
      </c>
    </row>
    <row r="150" spans="1:8" x14ac:dyDescent="0.4">
      <c r="A150" s="2" t="str">
        <f t="shared" si="4"/>
        <v>窓リノベ24内窓A大（L）</v>
      </c>
      <c r="B150" s="2" t="s">
        <v>5868</v>
      </c>
      <c r="C150" s="2" t="s">
        <v>5852</v>
      </c>
      <c r="D150" s="2" t="s">
        <v>926</v>
      </c>
      <c r="E150" s="2" t="s">
        <v>131</v>
      </c>
      <c r="F150" s="159" t="str">
        <f t="shared" si="5"/>
        <v>大（L）</v>
      </c>
      <c r="G150" s="158">
        <v>52000</v>
      </c>
      <c r="H150" s="158">
        <v>52000</v>
      </c>
    </row>
    <row r="151" spans="1:8" x14ac:dyDescent="0.4">
      <c r="A151" s="2" t="str">
        <f t="shared" si="4"/>
        <v>窓リノベ24内窓A中（M）</v>
      </c>
      <c r="B151" s="2" t="s">
        <v>5868</v>
      </c>
      <c r="C151" s="2" t="s">
        <v>5852</v>
      </c>
      <c r="D151" s="2" t="s">
        <v>926</v>
      </c>
      <c r="E151" s="2" t="s">
        <v>127</v>
      </c>
      <c r="F151" s="159" t="str">
        <f t="shared" si="5"/>
        <v>中（M）</v>
      </c>
      <c r="G151" s="158">
        <v>36000</v>
      </c>
      <c r="H151" s="158">
        <v>36000</v>
      </c>
    </row>
    <row r="152" spans="1:8" x14ac:dyDescent="0.4">
      <c r="A152" s="2" t="str">
        <f t="shared" si="4"/>
        <v>窓リノベ24内窓A小（S）</v>
      </c>
      <c r="B152" s="2" t="s">
        <v>5868</v>
      </c>
      <c r="C152" s="2" t="s">
        <v>5852</v>
      </c>
      <c r="D152" s="2" t="s">
        <v>926</v>
      </c>
      <c r="E152" s="2" t="s">
        <v>29</v>
      </c>
      <c r="F152" s="159" t="str">
        <f t="shared" si="5"/>
        <v>小（S）</v>
      </c>
      <c r="G152" s="158">
        <v>23000</v>
      </c>
      <c r="H152" s="158">
        <v>23000</v>
      </c>
    </row>
    <row r="153" spans="1:8" x14ac:dyDescent="0.4">
      <c r="A153" s="2" t="str">
        <f t="shared" si="4"/>
        <v>窓リノベ24内窓A極小（X）</v>
      </c>
      <c r="B153" s="2" t="s">
        <v>5868</v>
      </c>
      <c r="C153" s="2" t="s">
        <v>5852</v>
      </c>
      <c r="D153" s="2" t="s">
        <v>926</v>
      </c>
      <c r="E153" s="2" t="s">
        <v>35</v>
      </c>
      <c r="F153" s="159" t="str">
        <f t="shared" si="5"/>
        <v>極小（X）</v>
      </c>
      <c r="G153" s="158">
        <v>23000</v>
      </c>
      <c r="H153" s="158">
        <v>23000</v>
      </c>
    </row>
    <row r="154" spans="1:8" x14ac:dyDescent="0.4">
      <c r="A154" s="2" t="str">
        <f t="shared" si="4"/>
        <v>窓リノベ24外窓カバーSS大（L）</v>
      </c>
      <c r="B154" s="2" t="s">
        <v>5868</v>
      </c>
      <c r="C154" s="2" t="s">
        <v>5870</v>
      </c>
      <c r="D154" s="2" t="s">
        <v>5860</v>
      </c>
      <c r="E154" s="2" t="s">
        <v>131</v>
      </c>
      <c r="F154" s="159" t="str">
        <f t="shared" si="5"/>
        <v>大（L）</v>
      </c>
      <c r="G154" s="158">
        <v>220000</v>
      </c>
      <c r="H154" s="158">
        <v>266000</v>
      </c>
    </row>
    <row r="155" spans="1:8" x14ac:dyDescent="0.4">
      <c r="A155" s="2" t="str">
        <f t="shared" si="4"/>
        <v>窓リノベ24外窓カバーSS中（M）</v>
      </c>
      <c r="B155" s="2" t="s">
        <v>5868</v>
      </c>
      <c r="C155" s="2" t="s">
        <v>5870</v>
      </c>
      <c r="D155" s="2" t="s">
        <v>5860</v>
      </c>
      <c r="E155" s="2" t="s">
        <v>127</v>
      </c>
      <c r="F155" s="159" t="str">
        <f t="shared" si="5"/>
        <v>中（M）</v>
      </c>
      <c r="G155" s="158">
        <v>163000</v>
      </c>
      <c r="H155" s="158">
        <v>181000</v>
      </c>
    </row>
    <row r="156" spans="1:8" x14ac:dyDescent="0.4">
      <c r="A156" s="2" t="str">
        <f t="shared" si="4"/>
        <v>窓リノベ24外窓カバーSS小（S）</v>
      </c>
      <c r="B156" s="2" t="s">
        <v>5868</v>
      </c>
      <c r="C156" s="2" t="s">
        <v>5870</v>
      </c>
      <c r="D156" s="2" t="s">
        <v>5860</v>
      </c>
      <c r="E156" s="2" t="s">
        <v>29</v>
      </c>
      <c r="F156" s="159" t="str">
        <f t="shared" si="5"/>
        <v>小（S）</v>
      </c>
      <c r="G156" s="158">
        <v>109000</v>
      </c>
      <c r="H156" s="158">
        <v>112000</v>
      </c>
    </row>
    <row r="157" spans="1:8" x14ac:dyDescent="0.4">
      <c r="A157" s="2" t="str">
        <f t="shared" si="4"/>
        <v>窓リノベ24外窓カバーSS極小（X）</v>
      </c>
      <c r="B157" s="2" t="s">
        <v>5868</v>
      </c>
      <c r="C157" s="2" t="s">
        <v>5870</v>
      </c>
      <c r="D157" s="2" t="s">
        <v>5860</v>
      </c>
      <c r="E157" s="2" t="s">
        <v>35</v>
      </c>
      <c r="F157" s="159" t="str">
        <f t="shared" si="5"/>
        <v>極小（X）</v>
      </c>
      <c r="G157" s="158">
        <v>109000</v>
      </c>
      <c r="H157" s="158">
        <v>112000</v>
      </c>
    </row>
    <row r="158" spans="1:8" x14ac:dyDescent="0.4">
      <c r="A158" s="2" t="str">
        <f t="shared" si="4"/>
        <v>窓リノベ24外窓カバーS大（L）</v>
      </c>
      <c r="B158" s="2" t="s">
        <v>5868</v>
      </c>
      <c r="C158" s="2" t="s">
        <v>5870</v>
      </c>
      <c r="D158" s="2" t="s">
        <v>29</v>
      </c>
      <c r="E158" s="2" t="s">
        <v>131</v>
      </c>
      <c r="F158" s="159" t="str">
        <f t="shared" si="5"/>
        <v>大（L）</v>
      </c>
      <c r="G158" s="158">
        <v>149000</v>
      </c>
      <c r="H158" s="158">
        <v>180000</v>
      </c>
    </row>
    <row r="159" spans="1:8" x14ac:dyDescent="0.4">
      <c r="A159" s="2" t="str">
        <f t="shared" si="4"/>
        <v>窓リノベ24外窓カバーS中（M）</v>
      </c>
      <c r="B159" s="2" t="s">
        <v>5868</v>
      </c>
      <c r="C159" s="2" t="s">
        <v>5870</v>
      </c>
      <c r="D159" s="2" t="s">
        <v>29</v>
      </c>
      <c r="E159" s="2" t="s">
        <v>127</v>
      </c>
      <c r="F159" s="159" t="str">
        <f t="shared" si="5"/>
        <v>中（M）</v>
      </c>
      <c r="G159" s="158">
        <v>110000</v>
      </c>
      <c r="H159" s="158">
        <v>122000</v>
      </c>
    </row>
    <row r="160" spans="1:8" x14ac:dyDescent="0.4">
      <c r="A160" s="2" t="str">
        <f t="shared" si="4"/>
        <v>窓リノベ24外窓カバーS小（S）</v>
      </c>
      <c r="B160" s="2" t="s">
        <v>5868</v>
      </c>
      <c r="C160" s="2" t="s">
        <v>5870</v>
      </c>
      <c r="D160" s="2" t="s">
        <v>29</v>
      </c>
      <c r="E160" s="2" t="s">
        <v>29</v>
      </c>
      <c r="F160" s="159" t="str">
        <f t="shared" si="5"/>
        <v>小（S）</v>
      </c>
      <c r="G160" s="158">
        <v>74000</v>
      </c>
      <c r="H160" s="158">
        <v>75000</v>
      </c>
    </row>
    <row r="161" spans="1:8" x14ac:dyDescent="0.4">
      <c r="A161" s="2" t="str">
        <f t="shared" si="4"/>
        <v>窓リノベ24外窓カバーS極小（X）</v>
      </c>
      <c r="B161" s="2" t="s">
        <v>5868</v>
      </c>
      <c r="C161" s="2" t="s">
        <v>5870</v>
      </c>
      <c r="D161" s="2" t="s">
        <v>29</v>
      </c>
      <c r="E161" s="2" t="s">
        <v>35</v>
      </c>
      <c r="F161" s="159" t="str">
        <f t="shared" si="5"/>
        <v>極小（X）</v>
      </c>
      <c r="G161" s="158">
        <v>74000</v>
      </c>
      <c r="H161" s="158">
        <v>75000</v>
      </c>
    </row>
    <row r="162" spans="1:8" x14ac:dyDescent="0.4">
      <c r="A162" s="2" t="str">
        <f t="shared" si="4"/>
        <v>窓リノベ24外窓カバーA大（L）</v>
      </c>
      <c r="B162" s="2" t="s">
        <v>5868</v>
      </c>
      <c r="C162" s="2" t="s">
        <v>5870</v>
      </c>
      <c r="D162" s="2" t="s">
        <v>926</v>
      </c>
      <c r="E162" s="2" t="s">
        <v>131</v>
      </c>
      <c r="F162" s="159" t="str">
        <f t="shared" si="5"/>
        <v>大（L）</v>
      </c>
      <c r="G162" s="158">
        <v>117000</v>
      </c>
      <c r="H162" s="158">
        <v>148000</v>
      </c>
    </row>
    <row r="163" spans="1:8" x14ac:dyDescent="0.4">
      <c r="A163" s="2" t="str">
        <f t="shared" si="4"/>
        <v>窓リノベ24外窓カバーA中（M）</v>
      </c>
      <c r="B163" s="2" t="s">
        <v>5868</v>
      </c>
      <c r="C163" s="2" t="s">
        <v>5870</v>
      </c>
      <c r="D163" s="2" t="s">
        <v>926</v>
      </c>
      <c r="E163" s="2" t="s">
        <v>127</v>
      </c>
      <c r="F163" s="159" t="str">
        <f t="shared" si="5"/>
        <v>中（M）</v>
      </c>
      <c r="G163" s="158">
        <v>87000</v>
      </c>
      <c r="H163" s="158">
        <v>101000</v>
      </c>
    </row>
    <row r="164" spans="1:8" x14ac:dyDescent="0.4">
      <c r="A164" s="2" t="str">
        <f t="shared" si="4"/>
        <v>窓リノベ24外窓カバーA小（S）</v>
      </c>
      <c r="B164" s="2" t="s">
        <v>5868</v>
      </c>
      <c r="C164" s="2" t="s">
        <v>5870</v>
      </c>
      <c r="D164" s="2" t="s">
        <v>926</v>
      </c>
      <c r="E164" s="2" t="s">
        <v>29</v>
      </c>
      <c r="F164" s="159" t="str">
        <f t="shared" si="5"/>
        <v>小（S）</v>
      </c>
      <c r="G164" s="158">
        <v>58000</v>
      </c>
      <c r="H164" s="158">
        <v>62000</v>
      </c>
    </row>
    <row r="165" spans="1:8" x14ac:dyDescent="0.4">
      <c r="A165" s="2" t="str">
        <f t="shared" si="4"/>
        <v>窓リノベ24外窓カバーA極小（X）</v>
      </c>
      <c r="B165" s="2" t="s">
        <v>5868</v>
      </c>
      <c r="C165" s="2" t="s">
        <v>5870</v>
      </c>
      <c r="D165" s="2" t="s">
        <v>926</v>
      </c>
      <c r="E165" s="2" t="s">
        <v>35</v>
      </c>
      <c r="F165" s="159" t="str">
        <f t="shared" si="5"/>
        <v>極小（X）</v>
      </c>
      <c r="G165" s="158">
        <v>58000</v>
      </c>
      <c r="H165" s="158">
        <v>62000</v>
      </c>
    </row>
    <row r="166" spans="1:8" x14ac:dyDescent="0.4">
      <c r="A166" s="2" t="str">
        <f t="shared" si="4"/>
        <v>窓リノベ24外窓カバーB大（L）</v>
      </c>
      <c r="B166" s="2" t="s">
        <v>5868</v>
      </c>
      <c r="C166" s="2" t="s">
        <v>5870</v>
      </c>
      <c r="D166" s="2" t="s">
        <v>703</v>
      </c>
      <c r="E166" s="2" t="s">
        <v>131</v>
      </c>
      <c r="F166" s="159" t="str">
        <f t="shared" si="5"/>
        <v>大（L）</v>
      </c>
      <c r="H166" s="158">
        <v>102000</v>
      </c>
    </row>
    <row r="167" spans="1:8" x14ac:dyDescent="0.4">
      <c r="A167" s="2" t="str">
        <f t="shared" si="4"/>
        <v>窓リノベ24外窓カバーB中（M）</v>
      </c>
      <c r="B167" s="2" t="s">
        <v>5868</v>
      </c>
      <c r="C167" s="2" t="s">
        <v>5870</v>
      </c>
      <c r="D167" s="2" t="s">
        <v>703</v>
      </c>
      <c r="E167" s="2" t="s">
        <v>127</v>
      </c>
      <c r="F167" s="159" t="str">
        <f t="shared" si="5"/>
        <v>中（M）</v>
      </c>
      <c r="H167" s="158">
        <v>70000</v>
      </c>
    </row>
    <row r="168" spans="1:8" x14ac:dyDescent="0.4">
      <c r="A168" s="2" t="str">
        <f t="shared" si="4"/>
        <v>窓リノベ24外窓カバーB小（S）</v>
      </c>
      <c r="B168" s="2" t="s">
        <v>5868</v>
      </c>
      <c r="C168" s="2" t="s">
        <v>5870</v>
      </c>
      <c r="D168" s="2" t="s">
        <v>703</v>
      </c>
      <c r="E168" s="2" t="s">
        <v>29</v>
      </c>
      <c r="F168" s="159" t="str">
        <f t="shared" si="5"/>
        <v>小（S）</v>
      </c>
      <c r="H168" s="158">
        <v>43000</v>
      </c>
    </row>
    <row r="169" spans="1:8" x14ac:dyDescent="0.4">
      <c r="A169" s="2" t="str">
        <f t="shared" si="4"/>
        <v>窓リノベ24外窓カバーB極小（X）</v>
      </c>
      <c r="B169" s="2" t="s">
        <v>5868</v>
      </c>
      <c r="C169" s="2" t="s">
        <v>5870</v>
      </c>
      <c r="D169" s="2" t="s">
        <v>703</v>
      </c>
      <c r="E169" s="2" t="s">
        <v>35</v>
      </c>
      <c r="F169" s="159" t="str">
        <f t="shared" si="5"/>
        <v>極小（X）</v>
      </c>
      <c r="H169" s="158">
        <v>43000</v>
      </c>
    </row>
    <row r="170" spans="1:8" x14ac:dyDescent="0.4">
      <c r="A170" s="2" t="str">
        <f t="shared" si="4"/>
        <v>窓リノベ24外窓はつりSS大（L）</v>
      </c>
      <c r="B170" s="2" t="s">
        <v>5868</v>
      </c>
      <c r="C170" s="2" t="s">
        <v>5871</v>
      </c>
      <c r="D170" s="2" t="s">
        <v>5860</v>
      </c>
      <c r="E170" s="2" t="s">
        <v>131</v>
      </c>
      <c r="F170" s="159" t="str">
        <f t="shared" si="5"/>
        <v>大（L）</v>
      </c>
      <c r="G170" s="158">
        <v>183000</v>
      </c>
      <c r="H170" s="158">
        <v>266000</v>
      </c>
    </row>
    <row r="171" spans="1:8" x14ac:dyDescent="0.4">
      <c r="A171" s="2" t="str">
        <f t="shared" si="4"/>
        <v>窓リノベ24外窓はつりSS中（M）</v>
      </c>
      <c r="B171" s="2" t="s">
        <v>5868</v>
      </c>
      <c r="C171" s="2" t="s">
        <v>5871</v>
      </c>
      <c r="D171" s="2" t="s">
        <v>5860</v>
      </c>
      <c r="E171" s="2" t="s">
        <v>127</v>
      </c>
      <c r="F171" s="159" t="str">
        <f t="shared" si="5"/>
        <v>中（M）</v>
      </c>
      <c r="G171" s="158">
        <v>136000</v>
      </c>
      <c r="H171" s="158">
        <v>181000</v>
      </c>
    </row>
    <row r="172" spans="1:8" x14ac:dyDescent="0.4">
      <c r="A172" s="2" t="str">
        <f t="shared" si="4"/>
        <v>窓リノベ24外窓はつりSS小（S）</v>
      </c>
      <c r="B172" s="2" t="s">
        <v>5868</v>
      </c>
      <c r="C172" s="2" t="s">
        <v>5871</v>
      </c>
      <c r="D172" s="2" t="s">
        <v>5860</v>
      </c>
      <c r="E172" s="2" t="s">
        <v>29</v>
      </c>
      <c r="F172" s="159" t="str">
        <f t="shared" si="5"/>
        <v>小（S）</v>
      </c>
      <c r="G172" s="158">
        <v>91000</v>
      </c>
      <c r="H172" s="158">
        <v>112000</v>
      </c>
    </row>
    <row r="173" spans="1:8" x14ac:dyDescent="0.4">
      <c r="A173" s="2" t="str">
        <f t="shared" si="4"/>
        <v>窓リノベ24外窓はつりSS極小（X）</v>
      </c>
      <c r="B173" s="2" t="s">
        <v>5868</v>
      </c>
      <c r="C173" s="2" t="s">
        <v>5871</v>
      </c>
      <c r="D173" s="2" t="s">
        <v>5860</v>
      </c>
      <c r="E173" s="2" t="s">
        <v>35</v>
      </c>
      <c r="F173" s="159" t="str">
        <f t="shared" si="5"/>
        <v>極小（X）</v>
      </c>
      <c r="G173" s="158">
        <v>91000</v>
      </c>
      <c r="H173" s="158">
        <v>112000</v>
      </c>
    </row>
    <row r="174" spans="1:8" x14ac:dyDescent="0.4">
      <c r="A174" s="2" t="str">
        <f t="shared" si="4"/>
        <v>窓リノベ24外窓はつりS大（L）</v>
      </c>
      <c r="B174" s="2" t="s">
        <v>5868</v>
      </c>
      <c r="C174" s="2" t="s">
        <v>5871</v>
      </c>
      <c r="D174" s="2" t="s">
        <v>29</v>
      </c>
      <c r="E174" s="2" t="s">
        <v>131</v>
      </c>
      <c r="F174" s="159" t="str">
        <f t="shared" si="5"/>
        <v>大（L）</v>
      </c>
      <c r="G174" s="158">
        <v>118000</v>
      </c>
      <c r="H174" s="158">
        <v>180000</v>
      </c>
    </row>
    <row r="175" spans="1:8" x14ac:dyDescent="0.4">
      <c r="A175" s="2" t="str">
        <f t="shared" si="4"/>
        <v>窓リノベ24外窓はつりS中（M）</v>
      </c>
      <c r="B175" s="2" t="s">
        <v>5868</v>
      </c>
      <c r="C175" s="2" t="s">
        <v>5871</v>
      </c>
      <c r="D175" s="2" t="s">
        <v>29</v>
      </c>
      <c r="E175" s="2" t="s">
        <v>127</v>
      </c>
      <c r="F175" s="159" t="str">
        <f t="shared" si="5"/>
        <v>中（M）</v>
      </c>
      <c r="G175" s="158">
        <v>87000</v>
      </c>
      <c r="H175" s="158">
        <v>122000</v>
      </c>
    </row>
    <row r="176" spans="1:8" x14ac:dyDescent="0.4">
      <c r="A176" s="2" t="str">
        <f t="shared" si="4"/>
        <v>窓リノベ24外窓はつりS小（S）</v>
      </c>
      <c r="B176" s="2" t="s">
        <v>5868</v>
      </c>
      <c r="C176" s="2" t="s">
        <v>5871</v>
      </c>
      <c r="D176" s="2" t="s">
        <v>29</v>
      </c>
      <c r="E176" s="2" t="s">
        <v>29</v>
      </c>
      <c r="F176" s="159" t="str">
        <f t="shared" si="5"/>
        <v>小（S）</v>
      </c>
      <c r="G176" s="158">
        <v>59000</v>
      </c>
      <c r="H176" s="158">
        <v>75000</v>
      </c>
    </row>
    <row r="177" spans="1:8" x14ac:dyDescent="0.4">
      <c r="A177" s="2" t="str">
        <f t="shared" si="4"/>
        <v>窓リノベ24外窓はつりS極小（X）</v>
      </c>
      <c r="B177" s="2" t="s">
        <v>5868</v>
      </c>
      <c r="C177" s="2" t="s">
        <v>5871</v>
      </c>
      <c r="D177" s="2" t="s">
        <v>29</v>
      </c>
      <c r="E177" s="2" t="s">
        <v>35</v>
      </c>
      <c r="F177" s="159" t="str">
        <f t="shared" si="5"/>
        <v>極小（X）</v>
      </c>
      <c r="G177" s="158">
        <v>59000</v>
      </c>
      <c r="H177" s="158">
        <v>75000</v>
      </c>
    </row>
    <row r="178" spans="1:8" x14ac:dyDescent="0.4">
      <c r="A178" s="2" t="str">
        <f t="shared" si="4"/>
        <v>窓リノベ24外窓はつりA大（L）</v>
      </c>
      <c r="B178" s="2" t="s">
        <v>5868</v>
      </c>
      <c r="C178" s="2" t="s">
        <v>5871</v>
      </c>
      <c r="D178" s="2" t="s">
        <v>926</v>
      </c>
      <c r="E178" s="2" t="s">
        <v>131</v>
      </c>
      <c r="F178" s="159" t="str">
        <f t="shared" si="5"/>
        <v>大（L）</v>
      </c>
      <c r="G178" s="158">
        <v>92000</v>
      </c>
      <c r="H178" s="158">
        <v>148000</v>
      </c>
    </row>
    <row r="179" spans="1:8" x14ac:dyDescent="0.4">
      <c r="A179" s="2" t="str">
        <f t="shared" si="4"/>
        <v>窓リノベ24外窓はつりA中（M）</v>
      </c>
      <c r="B179" s="2" t="s">
        <v>5868</v>
      </c>
      <c r="C179" s="2" t="s">
        <v>5871</v>
      </c>
      <c r="D179" s="2" t="s">
        <v>926</v>
      </c>
      <c r="E179" s="2" t="s">
        <v>127</v>
      </c>
      <c r="F179" s="159" t="str">
        <f t="shared" si="5"/>
        <v>中（M）</v>
      </c>
      <c r="G179" s="158">
        <v>69000</v>
      </c>
      <c r="H179" s="158">
        <v>101000</v>
      </c>
    </row>
    <row r="180" spans="1:8" x14ac:dyDescent="0.4">
      <c r="A180" s="2" t="str">
        <f t="shared" si="4"/>
        <v>窓リノベ24外窓はつりA小（S）</v>
      </c>
      <c r="B180" s="2" t="s">
        <v>5868</v>
      </c>
      <c r="C180" s="2" t="s">
        <v>5871</v>
      </c>
      <c r="D180" s="2" t="s">
        <v>926</v>
      </c>
      <c r="E180" s="2" t="s">
        <v>29</v>
      </c>
      <c r="F180" s="159" t="str">
        <f t="shared" si="5"/>
        <v>小（S）</v>
      </c>
      <c r="G180" s="158">
        <v>46000</v>
      </c>
      <c r="H180" s="158">
        <v>62000</v>
      </c>
    </row>
    <row r="181" spans="1:8" x14ac:dyDescent="0.4">
      <c r="A181" s="2" t="str">
        <f t="shared" si="4"/>
        <v>窓リノベ24外窓はつりA極小（X）</v>
      </c>
      <c r="B181" s="2" t="s">
        <v>5868</v>
      </c>
      <c r="C181" s="2" t="s">
        <v>5871</v>
      </c>
      <c r="D181" s="2" t="s">
        <v>926</v>
      </c>
      <c r="E181" s="2" t="s">
        <v>35</v>
      </c>
      <c r="F181" s="159" t="str">
        <f t="shared" si="5"/>
        <v>極小（X）</v>
      </c>
      <c r="G181" s="158">
        <v>46000</v>
      </c>
      <c r="H181" s="158">
        <v>62000</v>
      </c>
    </row>
    <row r="182" spans="1:8" x14ac:dyDescent="0.4">
      <c r="A182" s="2" t="str">
        <f t="shared" si="4"/>
        <v>窓リノベ24ドアカバーSS大（L）</v>
      </c>
      <c r="B182" s="2" t="s">
        <v>5868</v>
      </c>
      <c r="C182" s="2" t="s">
        <v>5872</v>
      </c>
      <c r="D182" s="2" t="s">
        <v>5860</v>
      </c>
      <c r="E182" s="2" t="s">
        <v>131</v>
      </c>
      <c r="F182" s="159" t="str">
        <f t="shared" si="5"/>
        <v>大（L）</v>
      </c>
      <c r="G182" s="158">
        <v>220000</v>
      </c>
      <c r="H182" s="158">
        <v>266000</v>
      </c>
    </row>
    <row r="183" spans="1:8" x14ac:dyDescent="0.4">
      <c r="A183" s="2" t="str">
        <f t="shared" si="4"/>
        <v>窓リノベ24ドアカバーSS中（M）</v>
      </c>
      <c r="B183" s="2" t="s">
        <v>5868</v>
      </c>
      <c r="C183" s="2" t="s">
        <v>5872</v>
      </c>
      <c r="D183" s="2" t="s">
        <v>5860</v>
      </c>
      <c r="E183" s="2" t="s">
        <v>127</v>
      </c>
      <c r="F183" s="159" t="str">
        <f t="shared" si="5"/>
        <v>中（M）</v>
      </c>
      <c r="G183" s="158">
        <v>163000</v>
      </c>
      <c r="H183" s="158">
        <v>181000</v>
      </c>
    </row>
    <row r="184" spans="1:8" x14ac:dyDescent="0.4">
      <c r="A184" s="2" t="str">
        <f t="shared" si="4"/>
        <v>窓リノベ24ドアカバーSS小（S）</v>
      </c>
      <c r="B184" s="2" t="s">
        <v>5868</v>
      </c>
      <c r="C184" s="2" t="s">
        <v>5872</v>
      </c>
      <c r="D184" s="2" t="s">
        <v>5860</v>
      </c>
      <c r="E184" s="2" t="s">
        <v>29</v>
      </c>
      <c r="F184" s="159" t="str">
        <f t="shared" si="5"/>
        <v>小（S）</v>
      </c>
      <c r="G184" s="158">
        <v>109000</v>
      </c>
      <c r="H184" s="158">
        <v>112000</v>
      </c>
    </row>
    <row r="185" spans="1:8" x14ac:dyDescent="0.4">
      <c r="A185" s="2" t="str">
        <f t="shared" si="4"/>
        <v>窓リノベ24ドアカバーSS極小（X）</v>
      </c>
      <c r="B185" s="2" t="s">
        <v>5868</v>
      </c>
      <c r="C185" s="2" t="s">
        <v>5872</v>
      </c>
      <c r="D185" s="2" t="s">
        <v>5860</v>
      </c>
      <c r="E185" s="2" t="s">
        <v>35</v>
      </c>
      <c r="F185" s="159" t="str">
        <f t="shared" si="5"/>
        <v>極小（X）</v>
      </c>
      <c r="G185" s="158">
        <v>109000</v>
      </c>
      <c r="H185" s="158">
        <v>112000</v>
      </c>
    </row>
    <row r="186" spans="1:8" x14ac:dyDescent="0.4">
      <c r="A186" s="2" t="str">
        <f t="shared" si="4"/>
        <v>窓リノベ24ドアカバーS大（L）</v>
      </c>
      <c r="B186" s="2" t="s">
        <v>5868</v>
      </c>
      <c r="C186" s="2" t="s">
        <v>5872</v>
      </c>
      <c r="D186" s="2" t="s">
        <v>29</v>
      </c>
      <c r="E186" s="2" t="s">
        <v>131</v>
      </c>
      <c r="F186" s="159" t="str">
        <f t="shared" si="5"/>
        <v>大（L）</v>
      </c>
      <c r="G186" s="158">
        <v>149000</v>
      </c>
      <c r="H186" s="158">
        <v>180000</v>
      </c>
    </row>
    <row r="187" spans="1:8" x14ac:dyDescent="0.4">
      <c r="A187" s="2" t="str">
        <f t="shared" si="4"/>
        <v>窓リノベ24ドアカバーS中（M）</v>
      </c>
      <c r="B187" s="2" t="s">
        <v>5868</v>
      </c>
      <c r="C187" s="2" t="s">
        <v>5872</v>
      </c>
      <c r="D187" s="2" t="s">
        <v>29</v>
      </c>
      <c r="E187" s="2" t="s">
        <v>127</v>
      </c>
      <c r="F187" s="159" t="str">
        <f t="shared" si="5"/>
        <v>中（M）</v>
      </c>
      <c r="G187" s="158">
        <v>110000</v>
      </c>
      <c r="H187" s="158">
        <v>122000</v>
      </c>
    </row>
    <row r="188" spans="1:8" x14ac:dyDescent="0.4">
      <c r="A188" s="2" t="str">
        <f t="shared" si="4"/>
        <v>窓リノベ24ドアカバーS小（S）</v>
      </c>
      <c r="B188" s="2" t="s">
        <v>5868</v>
      </c>
      <c r="C188" s="2" t="s">
        <v>5872</v>
      </c>
      <c r="D188" s="2" t="s">
        <v>29</v>
      </c>
      <c r="E188" s="2" t="s">
        <v>29</v>
      </c>
      <c r="F188" s="159" t="str">
        <f t="shared" si="5"/>
        <v>小（S）</v>
      </c>
      <c r="G188" s="158">
        <v>74000</v>
      </c>
      <c r="H188" s="158">
        <v>75000</v>
      </c>
    </row>
    <row r="189" spans="1:8" x14ac:dyDescent="0.4">
      <c r="A189" s="2" t="str">
        <f t="shared" si="4"/>
        <v>窓リノベ24ドアカバーS極小（X）</v>
      </c>
      <c r="B189" s="2" t="s">
        <v>5868</v>
      </c>
      <c r="C189" s="2" t="s">
        <v>5872</v>
      </c>
      <c r="D189" s="2" t="s">
        <v>29</v>
      </c>
      <c r="E189" s="2" t="s">
        <v>35</v>
      </c>
      <c r="F189" s="159" t="str">
        <f t="shared" si="5"/>
        <v>極小（X）</v>
      </c>
      <c r="G189" s="158">
        <v>74000</v>
      </c>
      <c r="H189" s="158">
        <v>75000</v>
      </c>
    </row>
    <row r="190" spans="1:8" x14ac:dyDescent="0.4">
      <c r="A190" s="2" t="str">
        <f t="shared" si="4"/>
        <v>窓リノベ24ドアカバーA大（L）</v>
      </c>
      <c r="B190" s="2" t="s">
        <v>5868</v>
      </c>
      <c r="C190" s="2" t="s">
        <v>5872</v>
      </c>
      <c r="D190" s="2" t="s">
        <v>926</v>
      </c>
      <c r="E190" s="2" t="s">
        <v>131</v>
      </c>
      <c r="F190" s="159" t="str">
        <f t="shared" si="5"/>
        <v>大（L）</v>
      </c>
      <c r="G190" s="158">
        <v>117000</v>
      </c>
      <c r="H190" s="158">
        <v>148000</v>
      </c>
    </row>
    <row r="191" spans="1:8" x14ac:dyDescent="0.4">
      <c r="A191" s="2" t="str">
        <f t="shared" si="4"/>
        <v>窓リノベ24ドアカバーA中（M）</v>
      </c>
      <c r="B191" s="2" t="s">
        <v>5868</v>
      </c>
      <c r="C191" s="2" t="s">
        <v>5872</v>
      </c>
      <c r="D191" s="2" t="s">
        <v>926</v>
      </c>
      <c r="E191" s="2" t="s">
        <v>127</v>
      </c>
      <c r="F191" s="159" t="str">
        <f t="shared" si="5"/>
        <v>中（M）</v>
      </c>
      <c r="G191" s="158">
        <v>87000</v>
      </c>
      <c r="H191" s="158">
        <v>101000</v>
      </c>
    </row>
    <row r="192" spans="1:8" x14ac:dyDescent="0.4">
      <c r="A192" s="2" t="str">
        <f t="shared" si="4"/>
        <v>窓リノベ24ドアカバーA小（S）</v>
      </c>
      <c r="B192" s="2" t="s">
        <v>5868</v>
      </c>
      <c r="C192" s="2" t="s">
        <v>5872</v>
      </c>
      <c r="D192" s="2" t="s">
        <v>926</v>
      </c>
      <c r="E192" s="2" t="s">
        <v>29</v>
      </c>
      <c r="F192" s="159" t="str">
        <f t="shared" si="5"/>
        <v>小（S）</v>
      </c>
      <c r="G192" s="158">
        <v>58000</v>
      </c>
      <c r="H192" s="158">
        <v>62000</v>
      </c>
    </row>
    <row r="193" spans="1:8" x14ac:dyDescent="0.4">
      <c r="A193" s="2" t="str">
        <f t="shared" si="4"/>
        <v>窓リノベ24ドアカバーA極小（X）</v>
      </c>
      <c r="B193" s="2" t="s">
        <v>5868</v>
      </c>
      <c r="C193" s="2" t="s">
        <v>5872</v>
      </c>
      <c r="D193" s="2" t="s">
        <v>926</v>
      </c>
      <c r="E193" s="2" t="s">
        <v>35</v>
      </c>
      <c r="F193" s="159" t="str">
        <f t="shared" si="5"/>
        <v>極小（X）</v>
      </c>
      <c r="G193" s="158">
        <v>58000</v>
      </c>
      <c r="H193" s="158">
        <v>62000</v>
      </c>
    </row>
    <row r="194" spans="1:8" x14ac:dyDescent="0.4">
      <c r="A194" s="2" t="str">
        <f t="shared" ref="A194:A209" si="6">B194&amp;C194&amp;D194&amp;F194</f>
        <v>窓リノベ24ドアカバーB大（L）</v>
      </c>
      <c r="B194" s="2" t="s">
        <v>5868</v>
      </c>
      <c r="C194" s="2" t="s">
        <v>5872</v>
      </c>
      <c r="D194" s="2" t="s">
        <v>703</v>
      </c>
      <c r="E194" s="2" t="s">
        <v>131</v>
      </c>
      <c r="F194" s="159" t="str">
        <f t="shared" ref="F194:F209" si="7">IF(E194="L","大（L）",IF(E194="M","中（M）",IF(E194="S","小（S）",IF(E194="X","極小（X）",""))))</f>
        <v>大（L）</v>
      </c>
      <c r="H194" s="158">
        <v>102000</v>
      </c>
    </row>
    <row r="195" spans="1:8" x14ac:dyDescent="0.4">
      <c r="A195" s="2" t="str">
        <f t="shared" si="6"/>
        <v>窓リノベ24ドアカバーB中（M）</v>
      </c>
      <c r="B195" s="2" t="s">
        <v>5868</v>
      </c>
      <c r="C195" s="2" t="s">
        <v>5872</v>
      </c>
      <c r="D195" s="2" t="s">
        <v>703</v>
      </c>
      <c r="E195" s="2" t="s">
        <v>127</v>
      </c>
      <c r="F195" s="159" t="str">
        <f t="shared" si="7"/>
        <v>中（M）</v>
      </c>
      <c r="H195" s="158">
        <v>70000</v>
      </c>
    </row>
    <row r="196" spans="1:8" x14ac:dyDescent="0.4">
      <c r="A196" s="2" t="str">
        <f t="shared" si="6"/>
        <v>窓リノベ24ドアカバーB小（S）</v>
      </c>
      <c r="B196" s="2" t="s">
        <v>5868</v>
      </c>
      <c r="C196" s="2" t="s">
        <v>5872</v>
      </c>
      <c r="D196" s="2" t="s">
        <v>703</v>
      </c>
      <c r="E196" s="2" t="s">
        <v>29</v>
      </c>
      <c r="F196" s="159" t="str">
        <f t="shared" si="7"/>
        <v>小（S）</v>
      </c>
      <c r="H196" s="158">
        <v>43000</v>
      </c>
    </row>
    <row r="197" spans="1:8" x14ac:dyDescent="0.4">
      <c r="A197" s="2" t="str">
        <f t="shared" si="6"/>
        <v>窓リノベ24ドアカバーB極小（X）</v>
      </c>
      <c r="B197" s="2" t="s">
        <v>5868</v>
      </c>
      <c r="C197" s="2" t="s">
        <v>5872</v>
      </c>
      <c r="D197" s="2" t="s">
        <v>703</v>
      </c>
      <c r="E197" s="2" t="s">
        <v>35</v>
      </c>
      <c r="F197" s="159" t="str">
        <f t="shared" si="7"/>
        <v>極小（X）</v>
      </c>
      <c r="H197" s="158">
        <v>43000</v>
      </c>
    </row>
    <row r="198" spans="1:8" x14ac:dyDescent="0.4">
      <c r="A198" s="2" t="str">
        <f t="shared" si="6"/>
        <v>窓リノベ24ドアはつりSS大（L）</v>
      </c>
      <c r="B198" s="2" t="s">
        <v>5868</v>
      </c>
      <c r="C198" s="2" t="s">
        <v>5873</v>
      </c>
      <c r="D198" s="2" t="s">
        <v>5860</v>
      </c>
      <c r="E198" s="2" t="s">
        <v>131</v>
      </c>
      <c r="F198" s="159" t="str">
        <f t="shared" si="7"/>
        <v>大（L）</v>
      </c>
      <c r="G198" s="158">
        <v>183000</v>
      </c>
      <c r="H198" s="158">
        <v>266000</v>
      </c>
    </row>
    <row r="199" spans="1:8" x14ac:dyDescent="0.4">
      <c r="A199" s="2" t="str">
        <f t="shared" si="6"/>
        <v>窓リノベ24ドアはつりSS中（M）</v>
      </c>
      <c r="B199" s="2" t="s">
        <v>5868</v>
      </c>
      <c r="C199" s="2" t="s">
        <v>5873</v>
      </c>
      <c r="D199" s="2" t="s">
        <v>5860</v>
      </c>
      <c r="E199" s="2" t="s">
        <v>127</v>
      </c>
      <c r="F199" s="159" t="str">
        <f t="shared" si="7"/>
        <v>中（M）</v>
      </c>
      <c r="G199" s="158">
        <v>136000</v>
      </c>
      <c r="H199" s="158">
        <v>181000</v>
      </c>
    </row>
    <row r="200" spans="1:8" x14ac:dyDescent="0.4">
      <c r="A200" s="2" t="str">
        <f t="shared" si="6"/>
        <v>窓リノベ24ドアはつりSS小（S）</v>
      </c>
      <c r="B200" s="2" t="s">
        <v>5868</v>
      </c>
      <c r="C200" s="2" t="s">
        <v>5873</v>
      </c>
      <c r="D200" s="2" t="s">
        <v>5860</v>
      </c>
      <c r="E200" s="2" t="s">
        <v>29</v>
      </c>
      <c r="F200" s="159" t="str">
        <f t="shared" si="7"/>
        <v>小（S）</v>
      </c>
      <c r="G200" s="158">
        <v>91000</v>
      </c>
      <c r="H200" s="158">
        <v>112000</v>
      </c>
    </row>
    <row r="201" spans="1:8" x14ac:dyDescent="0.4">
      <c r="A201" s="2" t="str">
        <f t="shared" si="6"/>
        <v>窓リノベ24ドアはつりSS極小（X）</v>
      </c>
      <c r="B201" s="2" t="s">
        <v>5868</v>
      </c>
      <c r="C201" s="2" t="s">
        <v>5873</v>
      </c>
      <c r="D201" s="2" t="s">
        <v>5860</v>
      </c>
      <c r="E201" s="2" t="s">
        <v>35</v>
      </c>
      <c r="F201" s="159" t="str">
        <f t="shared" si="7"/>
        <v>極小（X）</v>
      </c>
      <c r="G201" s="158">
        <v>91000</v>
      </c>
      <c r="H201" s="158">
        <v>112000</v>
      </c>
    </row>
    <row r="202" spans="1:8" x14ac:dyDescent="0.4">
      <c r="A202" s="2" t="str">
        <f t="shared" si="6"/>
        <v>窓リノベ24ドアはつりS大（L）</v>
      </c>
      <c r="B202" s="2" t="s">
        <v>5868</v>
      </c>
      <c r="C202" s="2" t="s">
        <v>5873</v>
      </c>
      <c r="D202" s="2" t="s">
        <v>29</v>
      </c>
      <c r="E202" s="2" t="s">
        <v>131</v>
      </c>
      <c r="F202" s="159" t="str">
        <f t="shared" si="7"/>
        <v>大（L）</v>
      </c>
      <c r="G202" s="158">
        <v>118000</v>
      </c>
      <c r="H202" s="158">
        <v>180000</v>
      </c>
    </row>
    <row r="203" spans="1:8" x14ac:dyDescent="0.4">
      <c r="A203" s="2" t="str">
        <f t="shared" si="6"/>
        <v>窓リノベ24ドアはつりS中（M）</v>
      </c>
      <c r="B203" s="2" t="s">
        <v>5868</v>
      </c>
      <c r="C203" s="2" t="s">
        <v>5873</v>
      </c>
      <c r="D203" s="2" t="s">
        <v>29</v>
      </c>
      <c r="E203" s="2" t="s">
        <v>127</v>
      </c>
      <c r="F203" s="159" t="str">
        <f t="shared" si="7"/>
        <v>中（M）</v>
      </c>
      <c r="G203" s="158">
        <v>87000</v>
      </c>
      <c r="H203" s="158">
        <v>122000</v>
      </c>
    </row>
    <row r="204" spans="1:8" x14ac:dyDescent="0.4">
      <c r="A204" s="2" t="str">
        <f t="shared" si="6"/>
        <v>窓リノベ24ドアはつりS小（S）</v>
      </c>
      <c r="B204" s="2" t="s">
        <v>5868</v>
      </c>
      <c r="C204" s="2" t="s">
        <v>5873</v>
      </c>
      <c r="D204" s="2" t="s">
        <v>29</v>
      </c>
      <c r="E204" s="2" t="s">
        <v>29</v>
      </c>
      <c r="F204" s="159" t="str">
        <f t="shared" si="7"/>
        <v>小（S）</v>
      </c>
      <c r="G204" s="158">
        <v>59000</v>
      </c>
      <c r="H204" s="158">
        <v>75000</v>
      </c>
    </row>
    <row r="205" spans="1:8" x14ac:dyDescent="0.4">
      <c r="A205" s="2" t="str">
        <f t="shared" si="6"/>
        <v>窓リノベ24ドアはつりS極小（X）</v>
      </c>
      <c r="B205" s="2" t="s">
        <v>5868</v>
      </c>
      <c r="C205" s="2" t="s">
        <v>5873</v>
      </c>
      <c r="D205" s="2" t="s">
        <v>29</v>
      </c>
      <c r="E205" s="2" t="s">
        <v>35</v>
      </c>
      <c r="F205" s="159" t="str">
        <f t="shared" si="7"/>
        <v>極小（X）</v>
      </c>
      <c r="G205" s="158">
        <v>59000</v>
      </c>
      <c r="H205" s="158">
        <v>75000</v>
      </c>
    </row>
    <row r="206" spans="1:8" x14ac:dyDescent="0.4">
      <c r="A206" s="2" t="str">
        <f t="shared" si="6"/>
        <v>窓リノベ24ドアはつりA大（L）</v>
      </c>
      <c r="B206" s="2" t="s">
        <v>5868</v>
      </c>
      <c r="C206" s="2" t="s">
        <v>5873</v>
      </c>
      <c r="D206" s="2" t="s">
        <v>926</v>
      </c>
      <c r="E206" s="2" t="s">
        <v>131</v>
      </c>
      <c r="F206" s="159" t="str">
        <f t="shared" si="7"/>
        <v>大（L）</v>
      </c>
      <c r="G206" s="158">
        <v>92000</v>
      </c>
      <c r="H206" s="158">
        <v>148000</v>
      </c>
    </row>
    <row r="207" spans="1:8" x14ac:dyDescent="0.4">
      <c r="A207" s="2" t="str">
        <f t="shared" si="6"/>
        <v>窓リノベ24ドアはつりA中（M）</v>
      </c>
      <c r="B207" s="2" t="s">
        <v>5868</v>
      </c>
      <c r="C207" s="2" t="s">
        <v>5873</v>
      </c>
      <c r="D207" s="2" t="s">
        <v>926</v>
      </c>
      <c r="E207" s="2" t="s">
        <v>127</v>
      </c>
      <c r="F207" s="159" t="str">
        <f t="shared" si="7"/>
        <v>中（M）</v>
      </c>
      <c r="G207" s="158">
        <v>69000</v>
      </c>
      <c r="H207" s="158">
        <v>101000</v>
      </c>
    </row>
    <row r="208" spans="1:8" x14ac:dyDescent="0.4">
      <c r="A208" s="2" t="str">
        <f t="shared" si="6"/>
        <v>窓リノベ24ドアはつりA小（S）</v>
      </c>
      <c r="B208" s="2" t="s">
        <v>5868</v>
      </c>
      <c r="C208" s="2" t="s">
        <v>5873</v>
      </c>
      <c r="D208" s="2" t="s">
        <v>926</v>
      </c>
      <c r="E208" s="2" t="s">
        <v>29</v>
      </c>
      <c r="F208" s="159" t="str">
        <f t="shared" si="7"/>
        <v>小（S）</v>
      </c>
      <c r="G208" s="158">
        <v>46000</v>
      </c>
      <c r="H208" s="158">
        <v>62000</v>
      </c>
    </row>
    <row r="209" spans="1:8" x14ac:dyDescent="0.4">
      <c r="A209" s="2" t="str">
        <f t="shared" si="6"/>
        <v>窓リノベ24ドアはつりA極小（X）</v>
      </c>
      <c r="B209" s="2" t="s">
        <v>5868</v>
      </c>
      <c r="C209" s="2" t="s">
        <v>5873</v>
      </c>
      <c r="D209" s="2" t="s">
        <v>926</v>
      </c>
      <c r="E209" s="2" t="s">
        <v>35</v>
      </c>
      <c r="F209" s="159" t="str">
        <f t="shared" si="7"/>
        <v>極小（X）</v>
      </c>
      <c r="G209" s="158">
        <v>46000</v>
      </c>
      <c r="H209" s="158">
        <v>62000</v>
      </c>
    </row>
  </sheetData>
  <phoneticPr fontId="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C8895-8ADE-4053-8B68-24B966078081}">
  <sheetPr codeName="Sheet24"/>
  <dimension ref="A1:F61"/>
  <sheetViews>
    <sheetView workbookViewId="0">
      <pane ySplit="1" topLeftCell="A2" activePane="bottomLeft" state="frozen"/>
      <selection pane="bottomLeft" activeCell="J17" sqref="J17"/>
    </sheetView>
  </sheetViews>
  <sheetFormatPr defaultColWidth="8.625" defaultRowHeight="15.75" x14ac:dyDescent="0.4"/>
  <cols>
    <col min="1" max="1" width="23.625" style="2" bestFit="1" customWidth="1"/>
    <col min="2" max="4" width="8.625" style="2"/>
    <col min="5" max="5" width="16.25" style="2" bestFit="1" customWidth="1"/>
    <col min="6" max="16384" width="8.625" style="2"/>
  </cols>
  <sheetData>
    <row r="1" spans="1:6" x14ac:dyDescent="0.4">
      <c r="A1" s="2" t="s">
        <v>6</v>
      </c>
      <c r="B1" s="2" t="s">
        <v>5874</v>
      </c>
      <c r="C1" s="2" t="s">
        <v>5875</v>
      </c>
      <c r="D1" s="2" t="s">
        <v>5876</v>
      </c>
      <c r="E1" s="2" t="s">
        <v>5855</v>
      </c>
      <c r="F1" s="2" t="s">
        <v>5877</v>
      </c>
    </row>
    <row r="2" spans="1:6" x14ac:dyDescent="0.4">
      <c r="A2" s="2" t="str">
        <f>B2&amp;C2&amp;D2</f>
        <v>P戸建住宅1～2地域</v>
      </c>
      <c r="B2" s="2" t="s">
        <v>459</v>
      </c>
      <c r="C2" s="2" t="s">
        <v>5878</v>
      </c>
      <c r="D2" s="2" t="s">
        <v>5879</v>
      </c>
      <c r="E2" s="2" t="s">
        <v>5862</v>
      </c>
      <c r="F2" s="2" t="str">
        <f>IF(E2="ZEHレベル","対象","対象外")</f>
        <v>対象</v>
      </c>
    </row>
    <row r="3" spans="1:6" x14ac:dyDescent="0.4">
      <c r="A3" s="2" t="str">
        <f t="shared" ref="A3:A61" si="0">B3&amp;C3&amp;D3</f>
        <v>P戸建住宅3地域</v>
      </c>
      <c r="B3" s="2" t="s">
        <v>459</v>
      </c>
      <c r="C3" s="2" t="s">
        <v>5878</v>
      </c>
      <c r="D3" s="2" t="s">
        <v>5880</v>
      </c>
      <c r="E3" s="2" t="s">
        <v>5862</v>
      </c>
      <c r="F3" s="2" t="str">
        <f t="shared" ref="F3:F61" si="1">IF(E3="ZEHレベル","対象","対象外")</f>
        <v>対象</v>
      </c>
    </row>
    <row r="4" spans="1:6" x14ac:dyDescent="0.4">
      <c r="A4" s="2" t="str">
        <f t="shared" si="0"/>
        <v>P戸建住宅4地域</v>
      </c>
      <c r="B4" s="2" t="s">
        <v>459</v>
      </c>
      <c r="C4" s="2" t="s">
        <v>5878</v>
      </c>
      <c r="D4" s="2" t="s">
        <v>5881</v>
      </c>
      <c r="E4" s="2" t="s">
        <v>5882</v>
      </c>
      <c r="F4" s="2" t="str">
        <f t="shared" si="1"/>
        <v>対象</v>
      </c>
    </row>
    <row r="5" spans="1:6" x14ac:dyDescent="0.4">
      <c r="A5" s="2" t="str">
        <f t="shared" si="0"/>
        <v>P戸建住宅5～7地域</v>
      </c>
      <c r="B5" s="2" t="s">
        <v>459</v>
      </c>
      <c r="C5" s="2" t="s">
        <v>5878</v>
      </c>
      <c r="D5" s="2" t="s">
        <v>5883</v>
      </c>
      <c r="E5" s="2" t="s">
        <v>5862</v>
      </c>
      <c r="F5" s="2" t="str">
        <f t="shared" si="1"/>
        <v>対象</v>
      </c>
    </row>
    <row r="6" spans="1:6" x14ac:dyDescent="0.4">
      <c r="A6" s="2" t="str">
        <f t="shared" si="0"/>
        <v>P共同住宅1～2地域</v>
      </c>
      <c r="B6" s="2" t="s">
        <v>459</v>
      </c>
      <c r="C6" s="2" t="s">
        <v>5884</v>
      </c>
      <c r="D6" s="2" t="s">
        <v>5879</v>
      </c>
      <c r="E6" s="2" t="s">
        <v>5862</v>
      </c>
      <c r="F6" s="2" t="str">
        <f t="shared" si="1"/>
        <v>対象</v>
      </c>
    </row>
    <row r="7" spans="1:6" x14ac:dyDescent="0.4">
      <c r="A7" s="2" t="str">
        <f t="shared" si="0"/>
        <v>P共同住宅3地域</v>
      </c>
      <c r="B7" s="2" t="s">
        <v>459</v>
      </c>
      <c r="C7" s="2" t="s">
        <v>5884</v>
      </c>
      <c r="D7" s="2" t="s">
        <v>5880</v>
      </c>
      <c r="E7" s="2" t="s">
        <v>5862</v>
      </c>
      <c r="F7" s="2" t="str">
        <f t="shared" si="1"/>
        <v>対象</v>
      </c>
    </row>
    <row r="8" spans="1:6" x14ac:dyDescent="0.4">
      <c r="A8" s="2" t="str">
        <f t="shared" si="0"/>
        <v>P共同住宅4地域</v>
      </c>
      <c r="B8" s="2" t="s">
        <v>459</v>
      </c>
      <c r="C8" s="2" t="s">
        <v>5884</v>
      </c>
      <c r="D8" s="2" t="s">
        <v>5881</v>
      </c>
      <c r="E8" s="2" t="s">
        <v>5862</v>
      </c>
      <c r="F8" s="2" t="str">
        <f t="shared" si="1"/>
        <v>対象</v>
      </c>
    </row>
    <row r="9" spans="1:6" x14ac:dyDescent="0.4">
      <c r="A9" s="2" t="str">
        <f t="shared" si="0"/>
        <v>P共同住宅5～7地域</v>
      </c>
      <c r="B9" s="2" t="s">
        <v>459</v>
      </c>
      <c r="C9" s="2" t="s">
        <v>5884</v>
      </c>
      <c r="D9" s="2" t="s">
        <v>5883</v>
      </c>
      <c r="E9" s="2" t="s">
        <v>5862</v>
      </c>
      <c r="F9" s="2" t="str">
        <f t="shared" si="1"/>
        <v>対象</v>
      </c>
    </row>
    <row r="10" spans="1:6" x14ac:dyDescent="0.4">
      <c r="A10" s="2" t="str">
        <f t="shared" si="0"/>
        <v>S戸建住宅1～2地域</v>
      </c>
      <c r="B10" s="2" t="s">
        <v>29</v>
      </c>
      <c r="C10" s="2" t="s">
        <v>5878</v>
      </c>
      <c r="D10" s="2" t="s">
        <v>5879</v>
      </c>
      <c r="E10" s="2" t="s">
        <v>5862</v>
      </c>
      <c r="F10" s="2" t="str">
        <f t="shared" si="1"/>
        <v>対象</v>
      </c>
    </row>
    <row r="11" spans="1:6" x14ac:dyDescent="0.4">
      <c r="A11" s="2" t="str">
        <f t="shared" si="0"/>
        <v>S戸建住宅3地域</v>
      </c>
      <c r="B11" s="2" t="s">
        <v>29</v>
      </c>
      <c r="C11" s="2" t="s">
        <v>5878</v>
      </c>
      <c r="D11" s="2" t="s">
        <v>5880</v>
      </c>
      <c r="E11" s="2" t="s">
        <v>5862</v>
      </c>
      <c r="F11" s="2" t="str">
        <f t="shared" si="1"/>
        <v>対象</v>
      </c>
    </row>
    <row r="12" spans="1:6" x14ac:dyDescent="0.4">
      <c r="A12" s="2" t="str">
        <f t="shared" si="0"/>
        <v>S戸建住宅4地域</v>
      </c>
      <c r="B12" s="2" t="s">
        <v>29</v>
      </c>
      <c r="C12" s="2" t="s">
        <v>5878</v>
      </c>
      <c r="D12" s="2" t="s">
        <v>5881</v>
      </c>
      <c r="E12" s="2" t="s">
        <v>5862</v>
      </c>
      <c r="F12" s="2" t="str">
        <f t="shared" si="1"/>
        <v>対象</v>
      </c>
    </row>
    <row r="13" spans="1:6" x14ac:dyDescent="0.4">
      <c r="A13" s="2" t="str">
        <f t="shared" si="0"/>
        <v>S戸建住宅5～7地域</v>
      </c>
      <c r="B13" s="2" t="s">
        <v>29</v>
      </c>
      <c r="C13" s="2" t="s">
        <v>5878</v>
      </c>
      <c r="D13" s="2" t="s">
        <v>5883</v>
      </c>
      <c r="E13" s="2" t="s">
        <v>5862</v>
      </c>
      <c r="F13" s="2" t="str">
        <f t="shared" si="1"/>
        <v>対象</v>
      </c>
    </row>
    <row r="14" spans="1:6" x14ac:dyDescent="0.4">
      <c r="A14" s="2" t="str">
        <f t="shared" si="0"/>
        <v>S共同住宅1～2地域</v>
      </c>
      <c r="B14" s="2" t="s">
        <v>29</v>
      </c>
      <c r="C14" s="2" t="s">
        <v>5884</v>
      </c>
      <c r="D14" s="2" t="s">
        <v>5879</v>
      </c>
      <c r="E14" s="2" t="s">
        <v>5862</v>
      </c>
      <c r="F14" s="2" t="str">
        <f t="shared" si="1"/>
        <v>対象</v>
      </c>
    </row>
    <row r="15" spans="1:6" x14ac:dyDescent="0.4">
      <c r="A15" s="2" t="str">
        <f t="shared" si="0"/>
        <v>S共同住宅3地域</v>
      </c>
      <c r="B15" s="2" t="s">
        <v>29</v>
      </c>
      <c r="C15" s="2" t="s">
        <v>5884</v>
      </c>
      <c r="D15" s="2" t="s">
        <v>5880</v>
      </c>
      <c r="E15" s="2" t="s">
        <v>5862</v>
      </c>
      <c r="F15" s="2" t="str">
        <f t="shared" si="1"/>
        <v>対象</v>
      </c>
    </row>
    <row r="16" spans="1:6" x14ac:dyDescent="0.4">
      <c r="A16" s="2" t="str">
        <f t="shared" si="0"/>
        <v>S共同住宅4地域</v>
      </c>
      <c r="B16" s="2" t="s">
        <v>29</v>
      </c>
      <c r="C16" s="2" t="s">
        <v>5884</v>
      </c>
      <c r="D16" s="2" t="s">
        <v>5881</v>
      </c>
      <c r="E16" s="2" t="s">
        <v>5862</v>
      </c>
      <c r="F16" s="2" t="str">
        <f t="shared" si="1"/>
        <v>対象</v>
      </c>
    </row>
    <row r="17" spans="1:6" x14ac:dyDescent="0.4">
      <c r="A17" s="2" t="str">
        <f t="shared" si="0"/>
        <v>S共同住宅5～7地域</v>
      </c>
      <c r="B17" s="2" t="s">
        <v>29</v>
      </c>
      <c r="C17" s="2" t="s">
        <v>5884</v>
      </c>
      <c r="D17" s="2" t="s">
        <v>5883</v>
      </c>
      <c r="E17" s="2" t="s">
        <v>5862</v>
      </c>
      <c r="F17" s="2" t="str">
        <f t="shared" si="1"/>
        <v>対象</v>
      </c>
    </row>
    <row r="18" spans="1:6" x14ac:dyDescent="0.4">
      <c r="A18" s="2" t="str">
        <f t="shared" si="0"/>
        <v>A戸建住宅1～2地域</v>
      </c>
      <c r="B18" s="2" t="s">
        <v>926</v>
      </c>
      <c r="C18" s="2" t="s">
        <v>5878</v>
      </c>
      <c r="D18" s="2" t="s">
        <v>5879</v>
      </c>
      <c r="E18" s="2" t="s">
        <v>5862</v>
      </c>
      <c r="F18" s="2" t="str">
        <f t="shared" si="1"/>
        <v>対象</v>
      </c>
    </row>
    <row r="19" spans="1:6" x14ac:dyDescent="0.4">
      <c r="A19" s="2" t="str">
        <f t="shared" si="0"/>
        <v>A戸建住宅3地域</v>
      </c>
      <c r="B19" s="2" t="s">
        <v>926</v>
      </c>
      <c r="C19" s="2" t="s">
        <v>5878</v>
      </c>
      <c r="D19" s="2" t="s">
        <v>5880</v>
      </c>
      <c r="E19" s="2" t="s">
        <v>5862</v>
      </c>
      <c r="F19" s="2" t="str">
        <f t="shared" si="1"/>
        <v>対象</v>
      </c>
    </row>
    <row r="20" spans="1:6" x14ac:dyDescent="0.4">
      <c r="A20" s="2" t="str">
        <f t="shared" si="0"/>
        <v>A戸建住宅4地域</v>
      </c>
      <c r="B20" s="2" t="s">
        <v>926</v>
      </c>
      <c r="C20" s="2" t="s">
        <v>5878</v>
      </c>
      <c r="D20" s="2" t="s">
        <v>5881</v>
      </c>
      <c r="E20" s="2" t="s">
        <v>5862</v>
      </c>
      <c r="F20" s="2" t="str">
        <f t="shared" si="1"/>
        <v>対象</v>
      </c>
    </row>
    <row r="21" spans="1:6" x14ac:dyDescent="0.4">
      <c r="A21" s="2" t="str">
        <f t="shared" si="0"/>
        <v>A戸建住宅5～7地域</v>
      </c>
      <c r="B21" s="2" t="s">
        <v>926</v>
      </c>
      <c r="C21" s="2" t="s">
        <v>5878</v>
      </c>
      <c r="D21" s="2" t="s">
        <v>5883</v>
      </c>
      <c r="E21" s="2" t="s">
        <v>5862</v>
      </c>
      <c r="F21" s="2" t="str">
        <f t="shared" si="1"/>
        <v>対象</v>
      </c>
    </row>
    <row r="22" spans="1:6" x14ac:dyDescent="0.4">
      <c r="A22" s="2" t="str">
        <f t="shared" si="0"/>
        <v>A共同住宅1～2地域</v>
      </c>
      <c r="B22" s="2" t="s">
        <v>926</v>
      </c>
      <c r="C22" s="2" t="s">
        <v>5884</v>
      </c>
      <c r="D22" s="2" t="s">
        <v>5879</v>
      </c>
      <c r="E22" s="2" t="s">
        <v>5862</v>
      </c>
      <c r="F22" s="2" t="str">
        <f t="shared" si="1"/>
        <v>対象</v>
      </c>
    </row>
    <row r="23" spans="1:6" x14ac:dyDescent="0.4">
      <c r="A23" s="2" t="str">
        <f t="shared" si="0"/>
        <v>A共同住宅3地域</v>
      </c>
      <c r="B23" s="2" t="s">
        <v>926</v>
      </c>
      <c r="C23" s="2" t="s">
        <v>5884</v>
      </c>
      <c r="D23" s="2" t="s">
        <v>5880</v>
      </c>
      <c r="E23" s="2" t="s">
        <v>5862</v>
      </c>
      <c r="F23" s="2" t="str">
        <f t="shared" si="1"/>
        <v>対象</v>
      </c>
    </row>
    <row r="24" spans="1:6" x14ac:dyDescent="0.4">
      <c r="A24" s="2" t="str">
        <f t="shared" si="0"/>
        <v>A共同住宅4地域</v>
      </c>
      <c r="B24" s="2" t="s">
        <v>926</v>
      </c>
      <c r="C24" s="2" t="s">
        <v>5884</v>
      </c>
      <c r="D24" s="2" t="s">
        <v>5881</v>
      </c>
      <c r="E24" s="2" t="s">
        <v>5862</v>
      </c>
      <c r="F24" s="2" t="str">
        <f t="shared" si="1"/>
        <v>対象</v>
      </c>
    </row>
    <row r="25" spans="1:6" x14ac:dyDescent="0.4">
      <c r="A25" s="2" t="str">
        <f t="shared" si="0"/>
        <v>A共同住宅5～7地域</v>
      </c>
      <c r="B25" s="2" t="s">
        <v>926</v>
      </c>
      <c r="C25" s="2" t="s">
        <v>5884</v>
      </c>
      <c r="D25" s="2" t="s">
        <v>5883</v>
      </c>
      <c r="E25" s="2" t="s">
        <v>5862</v>
      </c>
      <c r="F25" s="2" t="str">
        <f t="shared" si="1"/>
        <v>対象</v>
      </c>
    </row>
    <row r="26" spans="1:6" x14ac:dyDescent="0.4">
      <c r="A26" s="2" t="str">
        <f t="shared" si="0"/>
        <v>B戸建住宅1～2地域</v>
      </c>
      <c r="B26" s="2" t="s">
        <v>703</v>
      </c>
      <c r="C26" s="2" t="s">
        <v>5878</v>
      </c>
      <c r="D26" s="2" t="s">
        <v>5879</v>
      </c>
      <c r="E26" s="2" t="s">
        <v>5863</v>
      </c>
      <c r="F26" s="2" t="str">
        <f t="shared" si="1"/>
        <v>対象外</v>
      </c>
    </row>
    <row r="27" spans="1:6" x14ac:dyDescent="0.4">
      <c r="A27" s="2" t="str">
        <f t="shared" si="0"/>
        <v>B戸建住宅3地域</v>
      </c>
      <c r="B27" s="2" t="s">
        <v>703</v>
      </c>
      <c r="C27" s="2" t="s">
        <v>5878</v>
      </c>
      <c r="D27" s="2" t="s">
        <v>5880</v>
      </c>
      <c r="E27" s="2" t="s">
        <v>5863</v>
      </c>
      <c r="F27" s="2" t="str">
        <f t="shared" si="1"/>
        <v>対象外</v>
      </c>
    </row>
    <row r="28" spans="1:6" x14ac:dyDescent="0.4">
      <c r="A28" s="2" t="str">
        <f t="shared" si="0"/>
        <v>B戸建住宅4地域</v>
      </c>
      <c r="B28" s="2" t="s">
        <v>703</v>
      </c>
      <c r="C28" s="2" t="s">
        <v>5878</v>
      </c>
      <c r="D28" s="2" t="s">
        <v>5881</v>
      </c>
      <c r="E28" s="2" t="s">
        <v>5862</v>
      </c>
      <c r="F28" s="2" t="str">
        <f t="shared" si="1"/>
        <v>対象</v>
      </c>
    </row>
    <row r="29" spans="1:6" x14ac:dyDescent="0.4">
      <c r="A29" s="2" t="str">
        <f t="shared" si="0"/>
        <v>B戸建住宅5～7地域</v>
      </c>
      <c r="B29" s="2" t="s">
        <v>703</v>
      </c>
      <c r="C29" s="2" t="s">
        <v>5878</v>
      </c>
      <c r="D29" s="2" t="s">
        <v>5883</v>
      </c>
      <c r="E29" s="2" t="s">
        <v>5862</v>
      </c>
      <c r="F29" s="2" t="str">
        <f t="shared" si="1"/>
        <v>対象</v>
      </c>
    </row>
    <row r="30" spans="1:6" x14ac:dyDescent="0.4">
      <c r="A30" s="2" t="str">
        <f t="shared" si="0"/>
        <v>B共同住宅1～2地域</v>
      </c>
      <c r="B30" s="2" t="s">
        <v>703</v>
      </c>
      <c r="C30" s="2" t="s">
        <v>5884</v>
      </c>
      <c r="D30" s="2" t="s">
        <v>5879</v>
      </c>
      <c r="E30" s="2" t="s">
        <v>5863</v>
      </c>
      <c r="F30" s="2" t="str">
        <f t="shared" si="1"/>
        <v>対象外</v>
      </c>
    </row>
    <row r="31" spans="1:6" x14ac:dyDescent="0.4">
      <c r="A31" s="2" t="str">
        <f t="shared" si="0"/>
        <v>B共同住宅3地域</v>
      </c>
      <c r="B31" s="2" t="s">
        <v>703</v>
      </c>
      <c r="C31" s="2" t="s">
        <v>5884</v>
      </c>
      <c r="D31" s="2" t="s">
        <v>5880</v>
      </c>
      <c r="E31" s="2" t="s">
        <v>5862</v>
      </c>
      <c r="F31" s="2" t="str">
        <f t="shared" si="1"/>
        <v>対象</v>
      </c>
    </row>
    <row r="32" spans="1:6" x14ac:dyDescent="0.4">
      <c r="A32" s="2" t="str">
        <f t="shared" si="0"/>
        <v>B共同住宅4地域</v>
      </c>
      <c r="B32" s="2" t="s">
        <v>703</v>
      </c>
      <c r="C32" s="2" t="s">
        <v>5884</v>
      </c>
      <c r="D32" s="2" t="s">
        <v>5881</v>
      </c>
      <c r="E32" s="2" t="s">
        <v>5862</v>
      </c>
      <c r="F32" s="2" t="str">
        <f t="shared" si="1"/>
        <v>対象</v>
      </c>
    </row>
    <row r="33" spans="1:6" x14ac:dyDescent="0.4">
      <c r="A33" s="2" t="str">
        <f t="shared" si="0"/>
        <v>B共同住宅5～7地域</v>
      </c>
      <c r="B33" s="2" t="s">
        <v>703</v>
      </c>
      <c r="C33" s="2" t="s">
        <v>5884</v>
      </c>
      <c r="D33" s="2" t="s">
        <v>5883</v>
      </c>
      <c r="E33" s="2" t="s">
        <v>5862</v>
      </c>
      <c r="F33" s="2" t="str">
        <f t="shared" si="1"/>
        <v>対象</v>
      </c>
    </row>
    <row r="34" spans="1:6" x14ac:dyDescent="0.4">
      <c r="A34" s="2" t="str">
        <f t="shared" si="0"/>
        <v>C戸建住宅1～2地域</v>
      </c>
      <c r="B34" s="2" t="s">
        <v>275</v>
      </c>
      <c r="C34" s="2" t="s">
        <v>5878</v>
      </c>
      <c r="D34" s="2" t="s">
        <v>5879</v>
      </c>
      <c r="E34" s="2" t="s">
        <v>5885</v>
      </c>
      <c r="F34" s="2" t="str">
        <f t="shared" si="1"/>
        <v>対象外</v>
      </c>
    </row>
    <row r="35" spans="1:6" x14ac:dyDescent="0.4">
      <c r="A35" s="2" t="str">
        <f t="shared" si="0"/>
        <v>C戸建住宅3地域</v>
      </c>
      <c r="B35" s="2" t="s">
        <v>275</v>
      </c>
      <c r="C35" s="2" t="s">
        <v>5878</v>
      </c>
      <c r="D35" s="2" t="s">
        <v>5880</v>
      </c>
      <c r="E35" s="2" t="s">
        <v>5885</v>
      </c>
      <c r="F35" s="2" t="str">
        <f t="shared" si="1"/>
        <v>対象外</v>
      </c>
    </row>
    <row r="36" spans="1:6" x14ac:dyDescent="0.4">
      <c r="A36" s="2" t="str">
        <f t="shared" si="0"/>
        <v>C戸建住宅4地域</v>
      </c>
      <c r="B36" s="2" t="s">
        <v>275</v>
      </c>
      <c r="C36" s="2" t="s">
        <v>5878</v>
      </c>
      <c r="D36" s="2" t="s">
        <v>5881</v>
      </c>
      <c r="E36" s="2" t="s">
        <v>5863</v>
      </c>
      <c r="F36" s="2" t="str">
        <f t="shared" si="1"/>
        <v>対象外</v>
      </c>
    </row>
    <row r="37" spans="1:6" x14ac:dyDescent="0.4">
      <c r="A37" s="2" t="str">
        <f t="shared" si="0"/>
        <v>C戸建住宅5～7地域</v>
      </c>
      <c r="B37" s="2" t="s">
        <v>275</v>
      </c>
      <c r="C37" s="2" t="s">
        <v>5878</v>
      </c>
      <c r="D37" s="2" t="s">
        <v>5883</v>
      </c>
      <c r="E37" s="2" t="s">
        <v>5863</v>
      </c>
      <c r="F37" s="2" t="str">
        <f t="shared" si="1"/>
        <v>対象外</v>
      </c>
    </row>
    <row r="38" spans="1:6" x14ac:dyDescent="0.4">
      <c r="A38" s="2" t="str">
        <f t="shared" si="0"/>
        <v>C共同住宅1～2地域</v>
      </c>
      <c r="B38" s="2" t="s">
        <v>275</v>
      </c>
      <c r="C38" s="2" t="s">
        <v>5884</v>
      </c>
      <c r="D38" s="2" t="s">
        <v>5879</v>
      </c>
      <c r="E38" s="2" t="s">
        <v>5885</v>
      </c>
      <c r="F38" s="2" t="str">
        <f t="shared" si="1"/>
        <v>対象外</v>
      </c>
    </row>
    <row r="39" spans="1:6" x14ac:dyDescent="0.4">
      <c r="A39" s="2" t="str">
        <f t="shared" si="0"/>
        <v>C共同住宅3地域</v>
      </c>
      <c r="B39" s="2" t="s">
        <v>275</v>
      </c>
      <c r="C39" s="2" t="s">
        <v>5884</v>
      </c>
      <c r="D39" s="2" t="s">
        <v>5880</v>
      </c>
      <c r="E39" s="2" t="s">
        <v>5885</v>
      </c>
      <c r="F39" s="2" t="str">
        <f t="shared" si="1"/>
        <v>対象外</v>
      </c>
    </row>
    <row r="40" spans="1:6" x14ac:dyDescent="0.4">
      <c r="A40" s="2" t="str">
        <f t="shared" si="0"/>
        <v>C共同住宅4地域</v>
      </c>
      <c r="B40" s="2" t="s">
        <v>275</v>
      </c>
      <c r="C40" s="2" t="s">
        <v>5884</v>
      </c>
      <c r="D40" s="2" t="s">
        <v>5881</v>
      </c>
      <c r="E40" s="2" t="s">
        <v>5862</v>
      </c>
      <c r="F40" s="2" t="str">
        <f t="shared" si="1"/>
        <v>対象</v>
      </c>
    </row>
    <row r="41" spans="1:6" x14ac:dyDescent="0.4">
      <c r="A41" s="2" t="str">
        <f t="shared" si="0"/>
        <v>C共同住宅5～7地域</v>
      </c>
      <c r="B41" s="2" t="s">
        <v>275</v>
      </c>
      <c r="C41" s="2" t="s">
        <v>5884</v>
      </c>
      <c r="D41" s="2" t="s">
        <v>5883</v>
      </c>
      <c r="E41" s="2" t="s">
        <v>5862</v>
      </c>
      <c r="F41" s="2" t="str">
        <f t="shared" si="1"/>
        <v>対象</v>
      </c>
    </row>
    <row r="42" spans="1:6" x14ac:dyDescent="0.4">
      <c r="A42" s="2" t="str">
        <f t="shared" si="0"/>
        <v>D戸建住宅1～2地域</v>
      </c>
      <c r="B42" s="2" t="s">
        <v>39</v>
      </c>
      <c r="C42" s="2" t="s">
        <v>5878</v>
      </c>
      <c r="D42" s="2" t="s">
        <v>5879</v>
      </c>
      <c r="E42" s="2" t="s">
        <v>5885</v>
      </c>
      <c r="F42" s="2" t="str">
        <f t="shared" si="1"/>
        <v>対象外</v>
      </c>
    </row>
    <row r="43" spans="1:6" x14ac:dyDescent="0.4">
      <c r="A43" s="2" t="str">
        <f t="shared" si="0"/>
        <v>D戸建住宅3地域</v>
      </c>
      <c r="B43" s="2" t="s">
        <v>39</v>
      </c>
      <c r="C43" s="2" t="s">
        <v>5878</v>
      </c>
      <c r="D43" s="2" t="s">
        <v>5880</v>
      </c>
      <c r="E43" s="2" t="s">
        <v>5885</v>
      </c>
      <c r="F43" s="2" t="str">
        <f t="shared" si="1"/>
        <v>対象外</v>
      </c>
    </row>
    <row r="44" spans="1:6" x14ac:dyDescent="0.4">
      <c r="A44" s="2" t="str">
        <f t="shared" si="0"/>
        <v>D戸建住宅4地域</v>
      </c>
      <c r="B44" s="2" t="s">
        <v>39</v>
      </c>
      <c r="C44" s="2" t="s">
        <v>5878</v>
      </c>
      <c r="D44" s="2" t="s">
        <v>5881</v>
      </c>
      <c r="E44" s="2" t="s">
        <v>5863</v>
      </c>
      <c r="F44" s="2" t="str">
        <f t="shared" si="1"/>
        <v>対象外</v>
      </c>
    </row>
    <row r="45" spans="1:6" x14ac:dyDescent="0.4">
      <c r="A45" s="2" t="str">
        <f t="shared" si="0"/>
        <v>D戸建住宅5～7地域</v>
      </c>
      <c r="B45" s="2" t="s">
        <v>39</v>
      </c>
      <c r="C45" s="2" t="s">
        <v>5878</v>
      </c>
      <c r="D45" s="2" t="s">
        <v>5883</v>
      </c>
      <c r="E45" s="2" t="s">
        <v>5863</v>
      </c>
      <c r="F45" s="2" t="str">
        <f t="shared" si="1"/>
        <v>対象外</v>
      </c>
    </row>
    <row r="46" spans="1:6" x14ac:dyDescent="0.4">
      <c r="A46" s="2" t="str">
        <f t="shared" si="0"/>
        <v>D共同住宅1～2地域</v>
      </c>
      <c r="B46" s="2" t="s">
        <v>39</v>
      </c>
      <c r="C46" s="2" t="s">
        <v>5884</v>
      </c>
      <c r="D46" s="2" t="s">
        <v>5879</v>
      </c>
      <c r="E46" s="2" t="s">
        <v>5885</v>
      </c>
      <c r="F46" s="2" t="str">
        <f t="shared" si="1"/>
        <v>対象外</v>
      </c>
    </row>
    <row r="47" spans="1:6" x14ac:dyDescent="0.4">
      <c r="A47" s="2" t="str">
        <f t="shared" si="0"/>
        <v>D共同住宅3地域</v>
      </c>
      <c r="B47" s="2" t="s">
        <v>39</v>
      </c>
      <c r="C47" s="2" t="s">
        <v>5884</v>
      </c>
      <c r="D47" s="2" t="s">
        <v>5880</v>
      </c>
      <c r="E47" s="2" t="s">
        <v>5885</v>
      </c>
      <c r="F47" s="2" t="str">
        <f t="shared" si="1"/>
        <v>対象外</v>
      </c>
    </row>
    <row r="48" spans="1:6" x14ac:dyDescent="0.4">
      <c r="A48" s="2" t="str">
        <f t="shared" si="0"/>
        <v>D共同住宅4地域</v>
      </c>
      <c r="B48" s="2" t="s">
        <v>39</v>
      </c>
      <c r="C48" s="2" t="s">
        <v>5884</v>
      </c>
      <c r="D48" s="2" t="s">
        <v>5881</v>
      </c>
      <c r="E48" s="2" t="s">
        <v>5863</v>
      </c>
      <c r="F48" s="2" t="str">
        <f t="shared" si="1"/>
        <v>対象外</v>
      </c>
    </row>
    <row r="49" spans="1:6" x14ac:dyDescent="0.4">
      <c r="A49" s="2" t="str">
        <f t="shared" si="0"/>
        <v>D共同住宅5～7地域</v>
      </c>
      <c r="B49" s="2" t="s">
        <v>39</v>
      </c>
      <c r="C49" s="2" t="s">
        <v>5884</v>
      </c>
      <c r="D49" s="2" t="s">
        <v>5883</v>
      </c>
      <c r="E49" s="2" t="s">
        <v>5863</v>
      </c>
      <c r="F49" s="2" t="str">
        <f t="shared" si="1"/>
        <v>対象外</v>
      </c>
    </row>
    <row r="50" spans="1:6" x14ac:dyDescent="0.4">
      <c r="A50" s="2" t="str">
        <f t="shared" si="0"/>
        <v>E戸建住宅1～2地域</v>
      </c>
      <c r="B50" s="2" t="s">
        <v>44</v>
      </c>
      <c r="C50" s="2" t="s">
        <v>5878</v>
      </c>
      <c r="D50" s="2" t="s">
        <v>5879</v>
      </c>
      <c r="E50" s="2" t="s">
        <v>5885</v>
      </c>
      <c r="F50" s="2" t="str">
        <f t="shared" si="1"/>
        <v>対象外</v>
      </c>
    </row>
    <row r="51" spans="1:6" x14ac:dyDescent="0.4">
      <c r="A51" s="2" t="str">
        <f t="shared" si="0"/>
        <v>E戸建住宅3地域</v>
      </c>
      <c r="B51" s="2" t="s">
        <v>44</v>
      </c>
      <c r="C51" s="2" t="s">
        <v>5878</v>
      </c>
      <c r="D51" s="2" t="s">
        <v>5880</v>
      </c>
      <c r="E51" s="2" t="s">
        <v>5885</v>
      </c>
      <c r="F51" s="2" t="str">
        <f t="shared" si="1"/>
        <v>対象外</v>
      </c>
    </row>
    <row r="52" spans="1:6" x14ac:dyDescent="0.4">
      <c r="A52" s="2" t="str">
        <f t="shared" si="0"/>
        <v>E戸建住宅4地域</v>
      </c>
      <c r="B52" s="2" t="s">
        <v>44</v>
      </c>
      <c r="C52" s="2" t="s">
        <v>5878</v>
      </c>
      <c r="D52" s="2" t="s">
        <v>5881</v>
      </c>
      <c r="E52" s="2" t="s">
        <v>5885</v>
      </c>
      <c r="F52" s="2" t="str">
        <f t="shared" si="1"/>
        <v>対象外</v>
      </c>
    </row>
    <row r="53" spans="1:6" x14ac:dyDescent="0.4">
      <c r="A53" s="2" t="str">
        <f t="shared" si="0"/>
        <v>E戸建住宅5～7地域</v>
      </c>
      <c r="B53" s="2" t="s">
        <v>44</v>
      </c>
      <c r="C53" s="2" t="s">
        <v>5878</v>
      </c>
      <c r="D53" s="2" t="s">
        <v>5883</v>
      </c>
      <c r="E53" s="2" t="s">
        <v>5863</v>
      </c>
      <c r="F53" s="2" t="str">
        <f t="shared" si="1"/>
        <v>対象外</v>
      </c>
    </row>
    <row r="54" spans="1:6" x14ac:dyDescent="0.4">
      <c r="A54" s="2" t="str">
        <f t="shared" si="0"/>
        <v>E共同住宅1～2地域</v>
      </c>
      <c r="B54" s="2" t="s">
        <v>44</v>
      </c>
      <c r="C54" s="2" t="s">
        <v>5884</v>
      </c>
      <c r="D54" s="2" t="s">
        <v>5879</v>
      </c>
      <c r="E54" s="2" t="s">
        <v>5885</v>
      </c>
      <c r="F54" s="2" t="str">
        <f t="shared" si="1"/>
        <v>対象外</v>
      </c>
    </row>
    <row r="55" spans="1:6" x14ac:dyDescent="0.4">
      <c r="A55" s="2" t="str">
        <f t="shared" si="0"/>
        <v>E共同住宅3地域</v>
      </c>
      <c r="B55" s="2" t="s">
        <v>44</v>
      </c>
      <c r="C55" s="2" t="s">
        <v>5884</v>
      </c>
      <c r="D55" s="2" t="s">
        <v>5880</v>
      </c>
      <c r="E55" s="2" t="s">
        <v>5885</v>
      </c>
      <c r="F55" s="2" t="str">
        <f t="shared" si="1"/>
        <v>対象外</v>
      </c>
    </row>
    <row r="56" spans="1:6" x14ac:dyDescent="0.4">
      <c r="A56" s="2" t="str">
        <f t="shared" si="0"/>
        <v>E共同住宅4地域</v>
      </c>
      <c r="B56" s="2" t="s">
        <v>44</v>
      </c>
      <c r="C56" s="2" t="s">
        <v>5884</v>
      </c>
      <c r="D56" s="2" t="s">
        <v>5881</v>
      </c>
      <c r="E56" s="2" t="s">
        <v>5885</v>
      </c>
      <c r="F56" s="2" t="str">
        <f t="shared" si="1"/>
        <v>対象外</v>
      </c>
    </row>
    <row r="57" spans="1:6" x14ac:dyDescent="0.4">
      <c r="A57" s="2" t="str">
        <f t="shared" si="0"/>
        <v>E共同住宅5～7地域</v>
      </c>
      <c r="B57" s="2" t="s">
        <v>44</v>
      </c>
      <c r="C57" s="2" t="s">
        <v>5884</v>
      </c>
      <c r="D57" s="2" t="s">
        <v>5883</v>
      </c>
      <c r="E57" s="2" t="s">
        <v>5863</v>
      </c>
      <c r="F57" s="2" t="str">
        <f t="shared" si="1"/>
        <v>対象外</v>
      </c>
    </row>
    <row r="58" spans="1:6" x14ac:dyDescent="0.4">
      <c r="A58" s="2" t="str">
        <f t="shared" si="0"/>
        <v>Y戸建住宅8地域</v>
      </c>
      <c r="B58" s="2" t="s">
        <v>5886</v>
      </c>
      <c r="C58" s="2" t="s">
        <v>5878</v>
      </c>
      <c r="D58" s="2" t="s">
        <v>5887</v>
      </c>
      <c r="E58" s="2" t="s">
        <v>5862</v>
      </c>
      <c r="F58" s="2" t="str">
        <f t="shared" si="1"/>
        <v>対象</v>
      </c>
    </row>
    <row r="59" spans="1:6" x14ac:dyDescent="0.4">
      <c r="A59" s="2" t="str">
        <f t="shared" si="0"/>
        <v>Y共同住宅8地域</v>
      </c>
      <c r="B59" s="2" t="s">
        <v>5886</v>
      </c>
      <c r="C59" s="2" t="s">
        <v>5884</v>
      </c>
      <c r="D59" s="2" t="s">
        <v>5887</v>
      </c>
      <c r="E59" s="2" t="s">
        <v>5862</v>
      </c>
      <c r="F59" s="2" t="str">
        <f t="shared" si="1"/>
        <v>対象</v>
      </c>
    </row>
    <row r="60" spans="1:6" x14ac:dyDescent="0.4">
      <c r="A60" s="2" t="str">
        <f t="shared" si="0"/>
        <v>Z戸建住宅8地域</v>
      </c>
      <c r="B60" s="2" t="s">
        <v>522</v>
      </c>
      <c r="C60" s="2" t="s">
        <v>5878</v>
      </c>
      <c r="D60" s="2" t="s">
        <v>5887</v>
      </c>
      <c r="E60" s="2" t="s">
        <v>5862</v>
      </c>
      <c r="F60" s="2" t="str">
        <f t="shared" si="1"/>
        <v>対象</v>
      </c>
    </row>
    <row r="61" spans="1:6" x14ac:dyDescent="0.4">
      <c r="A61" s="2" t="str">
        <f t="shared" si="0"/>
        <v>Z共同住宅8地域</v>
      </c>
      <c r="B61" s="2" t="s">
        <v>522</v>
      </c>
      <c r="C61" s="2" t="s">
        <v>5884</v>
      </c>
      <c r="D61" s="2" t="s">
        <v>5887</v>
      </c>
      <c r="E61" s="2" t="s">
        <v>5882</v>
      </c>
      <c r="F61" s="2" t="str">
        <f t="shared" si="1"/>
        <v>対象</v>
      </c>
    </row>
  </sheetData>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31B34-96C1-46EC-BD42-4CA41B633902}">
  <sheetPr codeName="Sheet16">
    <pageSetUpPr fitToPage="1"/>
  </sheetPr>
  <dimension ref="B1:T82"/>
  <sheetViews>
    <sheetView showGridLines="0" zoomScale="85" zoomScaleNormal="85" workbookViewId="0">
      <pane ySplit="3" topLeftCell="A4" activePane="bottomLeft" state="frozen"/>
      <selection pane="bottomLeft" activeCell="U17" sqref="U17"/>
    </sheetView>
  </sheetViews>
  <sheetFormatPr defaultColWidth="9" defaultRowHeight="15.75" x14ac:dyDescent="0.4"/>
  <cols>
    <col min="1" max="1" width="4.625" style="2" customWidth="1"/>
    <col min="2" max="16384" width="9" style="2"/>
  </cols>
  <sheetData>
    <row r="1" spans="2:11" s="13" customFormat="1" ht="18" customHeight="1" x14ac:dyDescent="0.4"/>
    <row r="2" spans="2:11" s="13" customFormat="1" ht="24" x14ac:dyDescent="0.4">
      <c r="B2" s="14" t="s">
        <v>599</v>
      </c>
      <c r="F2" s="163" t="s">
        <v>600</v>
      </c>
      <c r="G2" s="163"/>
      <c r="H2" s="163" t="s">
        <v>601</v>
      </c>
      <c r="I2" s="163"/>
      <c r="J2" s="163" t="s">
        <v>602</v>
      </c>
      <c r="K2" s="163"/>
    </row>
    <row r="3" spans="2:11" s="13" customFormat="1" ht="18" customHeight="1" x14ac:dyDescent="0.4"/>
    <row r="4" spans="2:11" s="15" customFormat="1" x14ac:dyDescent="0.4"/>
    <row r="5" spans="2:11" x14ac:dyDescent="0.4">
      <c r="B5" s="2" t="s">
        <v>603</v>
      </c>
    </row>
    <row r="7" spans="2:11" x14ac:dyDescent="0.4">
      <c r="B7" s="2" t="s">
        <v>604</v>
      </c>
    </row>
    <row r="8" spans="2:11" x14ac:dyDescent="0.4">
      <c r="B8" s="2" t="s">
        <v>605</v>
      </c>
    </row>
    <row r="29" spans="2:20" s="15" customFormat="1" x14ac:dyDescent="0.4"/>
    <row r="30" spans="2:20" x14ac:dyDescent="0.4">
      <c r="B30" s="2" t="s">
        <v>601</v>
      </c>
    </row>
    <row r="31" spans="2:20" x14ac:dyDescent="0.4">
      <c r="T31" s="16"/>
    </row>
    <row r="32" spans="2:20" x14ac:dyDescent="0.4">
      <c r="B32" s="2" t="s">
        <v>606</v>
      </c>
      <c r="T32" s="16"/>
    </row>
    <row r="33" spans="2:20" x14ac:dyDescent="0.4">
      <c r="B33" s="2" t="s">
        <v>607</v>
      </c>
      <c r="T33" s="16"/>
    </row>
    <row r="34" spans="2:20" x14ac:dyDescent="0.4">
      <c r="B34" s="2" t="s">
        <v>608</v>
      </c>
      <c r="T34" s="16"/>
    </row>
    <row r="35" spans="2:20" x14ac:dyDescent="0.4">
      <c r="T35" s="16"/>
    </row>
    <row r="36" spans="2:20" x14ac:dyDescent="0.4">
      <c r="T36" s="16"/>
    </row>
    <row r="37" spans="2:20" x14ac:dyDescent="0.4">
      <c r="T37" s="16"/>
    </row>
    <row r="38" spans="2:20" x14ac:dyDescent="0.4">
      <c r="T38" s="16"/>
    </row>
    <row r="39" spans="2:20" x14ac:dyDescent="0.4">
      <c r="T39" s="16"/>
    </row>
    <row r="40" spans="2:20" x14ac:dyDescent="0.4">
      <c r="T40" s="16"/>
    </row>
    <row r="41" spans="2:20" x14ac:dyDescent="0.4">
      <c r="T41" s="16"/>
    </row>
    <row r="42" spans="2:20" x14ac:dyDescent="0.4">
      <c r="T42" s="16"/>
    </row>
    <row r="43" spans="2:20" x14ac:dyDescent="0.4">
      <c r="T43" s="16"/>
    </row>
    <row r="44" spans="2:20" x14ac:dyDescent="0.4">
      <c r="T44" s="16"/>
    </row>
    <row r="45" spans="2:20" x14ac:dyDescent="0.4">
      <c r="T45" s="16"/>
    </row>
    <row r="46" spans="2:20" x14ac:dyDescent="0.4">
      <c r="T46" s="16"/>
    </row>
    <row r="47" spans="2:20" x14ac:dyDescent="0.4">
      <c r="T47" s="16"/>
    </row>
    <row r="48" spans="2:20" x14ac:dyDescent="0.4">
      <c r="T48" s="16"/>
    </row>
    <row r="49" spans="20:20" x14ac:dyDescent="0.4">
      <c r="T49" s="16"/>
    </row>
    <row r="50" spans="20:20" x14ac:dyDescent="0.4">
      <c r="T50" s="16"/>
    </row>
    <row r="51" spans="20:20" x14ac:dyDescent="0.4">
      <c r="T51" s="16"/>
    </row>
    <row r="52" spans="20:20" x14ac:dyDescent="0.4">
      <c r="T52" s="16"/>
    </row>
    <row r="53" spans="20:20" x14ac:dyDescent="0.4">
      <c r="T53" s="16"/>
    </row>
    <row r="54" spans="20:20" x14ac:dyDescent="0.4">
      <c r="T54" s="16"/>
    </row>
    <row r="55" spans="20:20" x14ac:dyDescent="0.4">
      <c r="T55" s="16"/>
    </row>
    <row r="56" spans="20:20" x14ac:dyDescent="0.4">
      <c r="T56" s="16"/>
    </row>
    <row r="57" spans="20:20" x14ac:dyDescent="0.4">
      <c r="T57" s="16"/>
    </row>
    <row r="58" spans="20:20" x14ac:dyDescent="0.4">
      <c r="T58" s="16"/>
    </row>
    <row r="59" spans="20:20" x14ac:dyDescent="0.4">
      <c r="T59" s="16"/>
    </row>
    <row r="60" spans="20:20" x14ac:dyDescent="0.4">
      <c r="T60" s="16"/>
    </row>
    <row r="61" spans="20:20" x14ac:dyDescent="0.4">
      <c r="T61" s="16"/>
    </row>
    <row r="62" spans="20:20" x14ac:dyDescent="0.4">
      <c r="T62" s="16"/>
    </row>
    <row r="63" spans="20:20" x14ac:dyDescent="0.4">
      <c r="T63" s="16"/>
    </row>
    <row r="64" spans="20:20" x14ac:dyDescent="0.4">
      <c r="T64" s="16"/>
    </row>
    <row r="65" spans="2:20" x14ac:dyDescent="0.4">
      <c r="T65" s="16"/>
    </row>
    <row r="66" spans="2:20" x14ac:dyDescent="0.4">
      <c r="T66" s="16"/>
    </row>
    <row r="67" spans="2:20" x14ac:dyDescent="0.4">
      <c r="T67" s="16"/>
    </row>
    <row r="68" spans="2:20" x14ac:dyDescent="0.4">
      <c r="T68" s="16"/>
    </row>
    <row r="69" spans="2:20" x14ac:dyDescent="0.4">
      <c r="T69" s="16"/>
    </row>
    <row r="70" spans="2:20" x14ac:dyDescent="0.4">
      <c r="T70" s="16"/>
    </row>
    <row r="71" spans="2:20" x14ac:dyDescent="0.4">
      <c r="T71" s="16"/>
    </row>
    <row r="72" spans="2:20" x14ac:dyDescent="0.4">
      <c r="T72" s="16"/>
    </row>
    <row r="73" spans="2:20" x14ac:dyDescent="0.4">
      <c r="T73" s="16"/>
    </row>
    <row r="74" spans="2:20" x14ac:dyDescent="0.4">
      <c r="T74" s="16"/>
    </row>
    <row r="75" spans="2:20" x14ac:dyDescent="0.4">
      <c r="T75" s="16"/>
    </row>
    <row r="76" spans="2:20" x14ac:dyDescent="0.4">
      <c r="T76" s="16"/>
    </row>
    <row r="79" spans="2:20" s="15" customFormat="1" x14ac:dyDescent="0.4"/>
    <row r="80" spans="2:20" x14ac:dyDescent="0.4">
      <c r="B80" s="2" t="s">
        <v>602</v>
      </c>
    </row>
    <row r="82" spans="2:2" x14ac:dyDescent="0.4">
      <c r="B82" s="2" t="s">
        <v>609</v>
      </c>
    </row>
  </sheetData>
  <sheetProtection sheet="1" objects="1" scenarios="1"/>
  <mergeCells count="3">
    <mergeCell ref="F2:G2"/>
    <mergeCell ref="H2:I2"/>
    <mergeCell ref="J2:K2"/>
  </mergeCells>
  <phoneticPr fontId="4"/>
  <hyperlinks>
    <hyperlink ref="F2:G2" location="使い方!B5" display="①対象製品リスト" xr:uid="{55336147-8AEF-4532-BE99-7D874C6CDC3A}"/>
    <hyperlink ref="H2:I2" location="使い方!B30" display="②ガラス一覧" xr:uid="{899DF5D3-7E56-4D0C-9C8F-2FF90840ED59}"/>
    <hyperlink ref="J2:K2" location="使い方!B80" display="③補助額を調べる" xr:uid="{DC29649D-AEDD-400D-B511-E83BEEF3C9D7}"/>
  </hyperlinks>
  <pageMargins left="0.70866141732283472" right="0.70866141732283472" top="0.74803149606299213" bottom="0.74803149606299213" header="0.31496062992125984" footer="0.31496062992125984"/>
  <pageSetup paperSize="9" scale="2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DDB8-BE92-4828-990B-AB49699BE3E4}">
  <sheetPr codeName="Sheet2">
    <pageSetUpPr fitToPage="1"/>
  </sheetPr>
  <dimension ref="A1:X5611"/>
  <sheetViews>
    <sheetView showGridLines="0" tabSelected="1" zoomScale="70" zoomScaleNormal="70" zoomScaleSheetLayoutView="70" zoomScalePageLayoutView="55" workbookViewId="0">
      <pane ySplit="6" topLeftCell="A7" activePane="bottomLeft" state="frozen"/>
      <selection pane="bottomLeft" activeCell="B2" sqref="B2"/>
    </sheetView>
  </sheetViews>
  <sheetFormatPr defaultColWidth="7.625" defaultRowHeight="15.75" x14ac:dyDescent="0.4"/>
  <cols>
    <col min="1" max="1" width="4.625" style="17" customWidth="1"/>
    <col min="2" max="2" width="12.625" style="18" customWidth="1"/>
    <col min="3" max="3" width="19.25" style="18" customWidth="1"/>
    <col min="4" max="4" width="25.625" style="18" customWidth="1"/>
    <col min="5" max="5" width="90.625" style="19" customWidth="1"/>
    <col min="6" max="6" width="17.125" style="18" customWidth="1"/>
    <col min="7" max="7" width="14.625" style="18" bestFit="1" customWidth="1"/>
    <col min="8" max="8" width="18.5" style="18" customWidth="1"/>
    <col min="9" max="9" width="40.625" style="19" customWidth="1"/>
    <col min="10" max="10" width="8.875" style="18" customWidth="1"/>
    <col min="11" max="11" width="17.25" style="18" customWidth="1"/>
    <col min="12" max="12" width="12.625" style="18" customWidth="1"/>
    <col min="13" max="13" width="28.875" style="19" customWidth="1"/>
    <col min="14" max="14" width="12.625" style="20" bestFit="1" customWidth="1"/>
    <col min="15" max="20" width="7.625" style="18" hidden="1" customWidth="1"/>
    <col min="21" max="21" width="0" style="18" hidden="1" customWidth="1"/>
    <col min="22" max="24" width="7.625" style="18"/>
    <col min="25" max="25" width="35.75" style="18" customWidth="1"/>
    <col min="26" max="26" width="21.75" style="18" customWidth="1"/>
    <col min="27" max="16384" width="7.625" style="18"/>
  </cols>
  <sheetData>
    <row r="1" spans="1:24" ht="18" customHeight="1" x14ac:dyDescent="0.4"/>
    <row r="2" spans="1:24" ht="24" x14ac:dyDescent="0.4">
      <c r="B2" s="21" t="s">
        <v>5888</v>
      </c>
      <c r="I2" s="22"/>
      <c r="J2" s="166" t="s">
        <v>610</v>
      </c>
      <c r="K2" s="166"/>
      <c r="M2" s="23"/>
      <c r="N2" s="24" t="s">
        <v>5892</v>
      </c>
    </row>
    <row r="3" spans="1:24" ht="15.75" customHeight="1" x14ac:dyDescent="0.4">
      <c r="B3" s="25"/>
      <c r="C3" s="25"/>
      <c r="D3" s="25"/>
      <c r="F3" s="167"/>
      <c r="G3" s="167"/>
      <c r="H3" s="167"/>
      <c r="I3" s="167"/>
      <c r="J3" s="167"/>
      <c r="K3" s="167"/>
      <c r="L3" s="167"/>
      <c r="M3" s="167"/>
      <c r="N3" s="167"/>
    </row>
    <row r="5" spans="1:24" ht="18.75" customHeight="1" x14ac:dyDescent="0.4">
      <c r="B5" s="164" t="s">
        <v>611</v>
      </c>
      <c r="C5" s="164" t="s">
        <v>612</v>
      </c>
      <c r="D5" s="164" t="s">
        <v>613</v>
      </c>
      <c r="E5" s="164" t="s">
        <v>614</v>
      </c>
      <c r="F5" s="164" t="s">
        <v>615</v>
      </c>
      <c r="G5" s="168" t="s">
        <v>616</v>
      </c>
      <c r="H5" s="168"/>
      <c r="I5" s="169" t="s">
        <v>617</v>
      </c>
      <c r="J5" s="164" t="s">
        <v>618</v>
      </c>
      <c r="K5" s="164" t="s">
        <v>619</v>
      </c>
      <c r="L5" s="165" t="s">
        <v>620</v>
      </c>
      <c r="M5" s="164" t="s">
        <v>621</v>
      </c>
      <c r="N5" s="165" t="s">
        <v>622</v>
      </c>
    </row>
    <row r="6" spans="1:24" ht="16.5" x14ac:dyDescent="0.4">
      <c r="B6" s="164"/>
      <c r="C6" s="164"/>
      <c r="D6" s="164"/>
      <c r="E6" s="164"/>
      <c r="F6" s="164"/>
      <c r="G6" s="26" t="s">
        <v>623</v>
      </c>
      <c r="H6" s="26" t="s">
        <v>624</v>
      </c>
      <c r="I6" s="170"/>
      <c r="J6" s="164" t="s">
        <v>618</v>
      </c>
      <c r="K6" s="164" t="s">
        <v>625</v>
      </c>
      <c r="L6" s="165" t="s">
        <v>621</v>
      </c>
      <c r="M6" s="164" t="s">
        <v>621</v>
      </c>
      <c r="N6" s="165" t="s">
        <v>621</v>
      </c>
    </row>
    <row r="7" spans="1:24" s="28" customFormat="1" x14ac:dyDescent="0.4">
      <c r="A7" s="27"/>
      <c r="B7" s="18" t="s">
        <v>5909</v>
      </c>
      <c r="C7" s="18" t="s">
        <v>5910</v>
      </c>
      <c r="D7" s="18" t="s">
        <v>17033</v>
      </c>
      <c r="E7" s="19" t="s">
        <v>548</v>
      </c>
      <c r="F7" s="18" t="s">
        <v>5935</v>
      </c>
      <c r="G7" s="18" t="s">
        <v>29</v>
      </c>
      <c r="H7" s="18" t="s">
        <v>5936</v>
      </c>
      <c r="I7" s="19" t="s">
        <v>15465</v>
      </c>
      <c r="J7" s="18" t="s">
        <v>5899</v>
      </c>
      <c r="K7" s="18" t="s">
        <v>17064</v>
      </c>
      <c r="L7" s="18" t="s">
        <v>10232</v>
      </c>
      <c r="M7" s="19"/>
      <c r="N7" s="20">
        <v>45322</v>
      </c>
      <c r="O7" s="18" t="s">
        <v>17065</v>
      </c>
      <c r="P7" s="18" t="s">
        <v>17064</v>
      </c>
      <c r="Q7" s="18" t="s">
        <v>17066</v>
      </c>
      <c r="R7" s="18">
        <v>0.85</v>
      </c>
      <c r="S7" s="18"/>
      <c r="T7" s="18">
        <v>0</v>
      </c>
      <c r="U7" s="18">
        <v>0</v>
      </c>
      <c r="V7" s="18"/>
      <c r="W7" s="18"/>
      <c r="X7" s="18"/>
    </row>
    <row r="8" spans="1:24" s="28" customFormat="1" x14ac:dyDescent="0.4">
      <c r="A8" s="27"/>
      <c r="B8" s="18" t="s">
        <v>5909</v>
      </c>
      <c r="C8" s="18" t="s">
        <v>5910</v>
      </c>
      <c r="D8" s="18" t="s">
        <v>17033</v>
      </c>
      <c r="E8" s="19" t="s">
        <v>548</v>
      </c>
      <c r="F8" s="18" t="s">
        <v>5935</v>
      </c>
      <c r="G8" s="18" t="s">
        <v>29</v>
      </c>
      <c r="H8" s="18" t="s">
        <v>5936</v>
      </c>
      <c r="I8" s="19" t="s">
        <v>15465</v>
      </c>
      <c r="J8" s="18" t="s">
        <v>5904</v>
      </c>
      <c r="K8" s="18" t="s">
        <v>17067</v>
      </c>
      <c r="L8" s="18" t="s">
        <v>10232</v>
      </c>
      <c r="M8" s="19"/>
      <c r="N8" s="20">
        <v>45322</v>
      </c>
      <c r="O8" s="18" t="s">
        <v>17068</v>
      </c>
      <c r="P8" s="18" t="s">
        <v>17067</v>
      </c>
      <c r="Q8" s="18" t="s">
        <v>17066</v>
      </c>
      <c r="R8" s="18">
        <v>0.85</v>
      </c>
      <c r="S8" s="18"/>
      <c r="T8" s="18">
        <v>0</v>
      </c>
      <c r="U8" s="18">
        <v>0</v>
      </c>
      <c r="V8" s="18"/>
      <c r="W8" s="18"/>
      <c r="X8" s="18"/>
    </row>
    <row r="9" spans="1:24" s="28" customFormat="1" x14ac:dyDescent="0.4">
      <c r="A9" s="27"/>
      <c r="B9" s="18" t="s">
        <v>5909</v>
      </c>
      <c r="C9" s="18" t="s">
        <v>5910</v>
      </c>
      <c r="D9" s="18" t="s">
        <v>17033</v>
      </c>
      <c r="E9" s="19" t="s">
        <v>548</v>
      </c>
      <c r="F9" s="18" t="s">
        <v>5935</v>
      </c>
      <c r="G9" s="18" t="s">
        <v>29</v>
      </c>
      <c r="H9" s="18" t="s">
        <v>5936</v>
      </c>
      <c r="I9" s="19" t="s">
        <v>15465</v>
      </c>
      <c r="J9" s="18" t="s">
        <v>5843</v>
      </c>
      <c r="K9" s="18" t="s">
        <v>17069</v>
      </c>
      <c r="L9" s="18" t="s">
        <v>10232</v>
      </c>
      <c r="M9" s="19"/>
      <c r="N9" s="20">
        <v>45322</v>
      </c>
      <c r="O9" s="18" t="s">
        <v>17070</v>
      </c>
      <c r="P9" s="18" t="s">
        <v>17069</v>
      </c>
      <c r="Q9" s="18" t="s">
        <v>17066</v>
      </c>
      <c r="R9" s="18">
        <v>0.85</v>
      </c>
      <c r="S9" s="18"/>
      <c r="T9" s="18">
        <v>0</v>
      </c>
      <c r="U9" s="18">
        <v>0</v>
      </c>
      <c r="V9" s="18"/>
      <c r="W9" s="18"/>
      <c r="X9" s="18"/>
    </row>
    <row r="10" spans="1:24" s="28" customFormat="1" x14ac:dyDescent="0.4">
      <c r="A10" s="27"/>
      <c r="B10" s="18" t="s">
        <v>5909</v>
      </c>
      <c r="C10" s="18" t="s">
        <v>5910</v>
      </c>
      <c r="D10" s="18" t="s">
        <v>17033</v>
      </c>
      <c r="E10" s="19" t="s">
        <v>548</v>
      </c>
      <c r="F10" s="18" t="s">
        <v>5935</v>
      </c>
      <c r="G10" s="18" t="s">
        <v>29</v>
      </c>
      <c r="H10" s="18" t="s">
        <v>5936</v>
      </c>
      <c r="I10" s="19" t="s">
        <v>15465</v>
      </c>
      <c r="J10" s="18" t="s">
        <v>5923</v>
      </c>
      <c r="K10" s="18" t="s">
        <v>17071</v>
      </c>
      <c r="L10" s="18" t="s">
        <v>10232</v>
      </c>
      <c r="M10" s="19"/>
      <c r="N10" s="20">
        <v>45322</v>
      </c>
      <c r="O10" s="18" t="s">
        <v>17072</v>
      </c>
      <c r="P10" s="18" t="s">
        <v>17071</v>
      </c>
      <c r="Q10" s="18" t="s">
        <v>17066</v>
      </c>
      <c r="R10" s="18">
        <v>0.85</v>
      </c>
      <c r="S10" s="18"/>
      <c r="T10" s="18">
        <v>0</v>
      </c>
      <c r="U10" s="18">
        <v>0</v>
      </c>
      <c r="V10" s="18"/>
      <c r="W10" s="18"/>
      <c r="X10" s="18"/>
    </row>
    <row r="11" spans="1:24" s="28" customFormat="1" x14ac:dyDescent="0.4">
      <c r="A11" s="27"/>
      <c r="B11" s="18" t="s">
        <v>5909</v>
      </c>
      <c r="C11" s="18" t="s">
        <v>5910</v>
      </c>
      <c r="D11" s="18" t="s">
        <v>17033</v>
      </c>
      <c r="E11" s="19" t="s">
        <v>548</v>
      </c>
      <c r="F11" s="18" t="s">
        <v>5935</v>
      </c>
      <c r="G11" s="18" t="s">
        <v>522</v>
      </c>
      <c r="H11" s="18" t="s">
        <v>9525</v>
      </c>
      <c r="I11" s="19" t="s">
        <v>9526</v>
      </c>
      <c r="J11" s="18" t="s">
        <v>5899</v>
      </c>
      <c r="K11" s="18" t="s">
        <v>17073</v>
      </c>
      <c r="L11" s="18" t="s">
        <v>10232</v>
      </c>
      <c r="M11" s="19"/>
      <c r="N11" s="20">
        <v>45322</v>
      </c>
      <c r="O11" s="18" t="s">
        <v>17074</v>
      </c>
      <c r="P11" s="18" t="s">
        <v>17073</v>
      </c>
      <c r="Q11" s="18" t="s">
        <v>17066</v>
      </c>
      <c r="R11" s="18"/>
      <c r="S11" s="18"/>
      <c r="T11" s="18">
        <v>0</v>
      </c>
      <c r="U11" s="18">
        <v>0</v>
      </c>
      <c r="V11" s="18"/>
      <c r="W11" s="18"/>
      <c r="X11" s="18"/>
    </row>
    <row r="12" spans="1:24" s="28" customFormat="1" x14ac:dyDescent="0.4">
      <c r="A12" s="27"/>
      <c r="B12" s="18" t="s">
        <v>5909</v>
      </c>
      <c r="C12" s="18" t="s">
        <v>5910</v>
      </c>
      <c r="D12" s="18" t="s">
        <v>17033</v>
      </c>
      <c r="E12" s="19" t="s">
        <v>548</v>
      </c>
      <c r="F12" s="18" t="s">
        <v>5935</v>
      </c>
      <c r="G12" s="18" t="s">
        <v>522</v>
      </c>
      <c r="H12" s="18" t="s">
        <v>9525</v>
      </c>
      <c r="I12" s="19" t="s">
        <v>9526</v>
      </c>
      <c r="J12" s="18" t="s">
        <v>5904</v>
      </c>
      <c r="K12" s="18" t="s">
        <v>17075</v>
      </c>
      <c r="L12" s="18" t="s">
        <v>10232</v>
      </c>
      <c r="M12" s="19"/>
      <c r="N12" s="20">
        <v>45322</v>
      </c>
      <c r="O12" s="18" t="s">
        <v>17076</v>
      </c>
      <c r="P12" s="18" t="s">
        <v>17075</v>
      </c>
      <c r="Q12" s="18" t="s">
        <v>17066</v>
      </c>
      <c r="R12" s="18"/>
      <c r="S12" s="18"/>
      <c r="T12" s="18">
        <v>0</v>
      </c>
      <c r="U12" s="18">
        <v>0</v>
      </c>
      <c r="V12" s="18"/>
      <c r="W12" s="18"/>
      <c r="X12" s="18"/>
    </row>
    <row r="13" spans="1:24" s="28" customFormat="1" x14ac:dyDescent="0.4">
      <c r="A13" s="27"/>
      <c r="B13" s="18" t="s">
        <v>5909</v>
      </c>
      <c r="C13" s="18" t="s">
        <v>5910</v>
      </c>
      <c r="D13" s="18" t="s">
        <v>17033</v>
      </c>
      <c r="E13" s="19" t="s">
        <v>548</v>
      </c>
      <c r="F13" s="18" t="s">
        <v>5935</v>
      </c>
      <c r="G13" s="18" t="s">
        <v>522</v>
      </c>
      <c r="H13" s="18" t="s">
        <v>9525</v>
      </c>
      <c r="I13" s="19" t="s">
        <v>9526</v>
      </c>
      <c r="J13" s="18" t="s">
        <v>5843</v>
      </c>
      <c r="K13" s="18" t="s">
        <v>17077</v>
      </c>
      <c r="L13" s="18" t="s">
        <v>10232</v>
      </c>
      <c r="M13" s="19"/>
      <c r="N13" s="20">
        <v>45322</v>
      </c>
      <c r="O13" s="18" t="s">
        <v>17078</v>
      </c>
      <c r="P13" s="18" t="s">
        <v>17077</v>
      </c>
      <c r="Q13" s="18" t="s">
        <v>17066</v>
      </c>
      <c r="R13" s="18"/>
      <c r="S13" s="18"/>
      <c r="T13" s="18">
        <v>0</v>
      </c>
      <c r="U13" s="18">
        <v>0</v>
      </c>
      <c r="V13" s="18"/>
      <c r="W13" s="18"/>
      <c r="X13" s="18"/>
    </row>
    <row r="14" spans="1:24" s="28" customFormat="1" x14ac:dyDescent="0.4">
      <c r="A14" s="27"/>
      <c r="B14" s="18" t="s">
        <v>5909</v>
      </c>
      <c r="C14" s="18" t="s">
        <v>5910</v>
      </c>
      <c r="D14" s="18" t="s">
        <v>17033</v>
      </c>
      <c r="E14" s="19" t="s">
        <v>546</v>
      </c>
      <c r="F14" s="18" t="s">
        <v>5935</v>
      </c>
      <c r="G14" s="18" t="s">
        <v>29</v>
      </c>
      <c r="H14" s="18" t="s">
        <v>5936</v>
      </c>
      <c r="I14" s="19" t="s">
        <v>5915</v>
      </c>
      <c r="J14" s="18" t="s">
        <v>5899</v>
      </c>
      <c r="K14" s="18" t="s">
        <v>17049</v>
      </c>
      <c r="L14" s="18" t="s">
        <v>10232</v>
      </c>
      <c r="M14" s="19"/>
      <c r="N14" s="20">
        <v>45322</v>
      </c>
      <c r="O14" s="18" t="s">
        <v>17050</v>
      </c>
      <c r="P14" s="18" t="s">
        <v>17049</v>
      </c>
      <c r="Q14" s="18" t="s">
        <v>17051</v>
      </c>
      <c r="R14" s="18">
        <v>0.92</v>
      </c>
      <c r="S14" s="18"/>
      <c r="T14" s="18">
        <v>0</v>
      </c>
      <c r="U14" s="18">
        <v>0</v>
      </c>
      <c r="V14" s="18"/>
      <c r="W14" s="18"/>
      <c r="X14" s="18"/>
    </row>
    <row r="15" spans="1:24" s="28" customFormat="1" x14ac:dyDescent="0.4">
      <c r="A15" s="27"/>
      <c r="B15" s="18" t="s">
        <v>5909</v>
      </c>
      <c r="C15" s="18" t="s">
        <v>5910</v>
      </c>
      <c r="D15" s="18" t="s">
        <v>17033</v>
      </c>
      <c r="E15" s="19" t="s">
        <v>546</v>
      </c>
      <c r="F15" s="18" t="s">
        <v>5935</v>
      </c>
      <c r="G15" s="18" t="s">
        <v>29</v>
      </c>
      <c r="H15" s="18" t="s">
        <v>5936</v>
      </c>
      <c r="I15" s="19" t="s">
        <v>5915</v>
      </c>
      <c r="J15" s="18" t="s">
        <v>5904</v>
      </c>
      <c r="K15" s="18" t="s">
        <v>17052</v>
      </c>
      <c r="L15" s="18" t="s">
        <v>10232</v>
      </c>
      <c r="M15" s="19"/>
      <c r="N15" s="20">
        <v>45322</v>
      </c>
      <c r="O15" s="18" t="s">
        <v>17053</v>
      </c>
      <c r="P15" s="18" t="s">
        <v>17052</v>
      </c>
      <c r="Q15" s="18" t="s">
        <v>17051</v>
      </c>
      <c r="R15" s="18">
        <v>0.92</v>
      </c>
      <c r="S15" s="18"/>
      <c r="T15" s="18">
        <v>0</v>
      </c>
      <c r="U15" s="18">
        <v>0</v>
      </c>
      <c r="V15" s="18"/>
      <c r="W15" s="18"/>
      <c r="X15" s="18"/>
    </row>
    <row r="16" spans="1:24" s="28" customFormat="1" x14ac:dyDescent="0.4">
      <c r="A16" s="27"/>
      <c r="B16" s="18" t="s">
        <v>5909</v>
      </c>
      <c r="C16" s="18" t="s">
        <v>5910</v>
      </c>
      <c r="D16" s="18" t="s">
        <v>17033</v>
      </c>
      <c r="E16" s="19" t="s">
        <v>546</v>
      </c>
      <c r="F16" s="18" t="s">
        <v>5935</v>
      </c>
      <c r="G16" s="18" t="s">
        <v>29</v>
      </c>
      <c r="H16" s="18" t="s">
        <v>5936</v>
      </c>
      <c r="I16" s="19" t="s">
        <v>5915</v>
      </c>
      <c r="J16" s="18" t="s">
        <v>5843</v>
      </c>
      <c r="K16" s="18" t="s">
        <v>17054</v>
      </c>
      <c r="L16" s="18" t="s">
        <v>10232</v>
      </c>
      <c r="M16" s="19"/>
      <c r="N16" s="20">
        <v>45322</v>
      </c>
      <c r="O16" s="18" t="s">
        <v>17055</v>
      </c>
      <c r="P16" s="18" t="s">
        <v>17054</v>
      </c>
      <c r="Q16" s="18" t="s">
        <v>17051</v>
      </c>
      <c r="R16" s="18">
        <v>0.92</v>
      </c>
      <c r="S16" s="18"/>
      <c r="T16" s="18">
        <v>0</v>
      </c>
      <c r="U16" s="18">
        <v>0</v>
      </c>
      <c r="V16" s="18"/>
      <c r="W16" s="18"/>
      <c r="X16" s="18"/>
    </row>
    <row r="17" spans="2:21" x14ac:dyDescent="0.4">
      <c r="B17" s="18" t="s">
        <v>5909</v>
      </c>
      <c r="C17" s="18" t="s">
        <v>5910</v>
      </c>
      <c r="D17" s="18" t="s">
        <v>17033</v>
      </c>
      <c r="E17" s="19" t="s">
        <v>546</v>
      </c>
      <c r="F17" s="18" t="s">
        <v>5935</v>
      </c>
      <c r="G17" s="18" t="s">
        <v>29</v>
      </c>
      <c r="H17" s="18" t="s">
        <v>5936</v>
      </c>
      <c r="I17" s="19" t="s">
        <v>5915</v>
      </c>
      <c r="J17" s="18" t="s">
        <v>5923</v>
      </c>
      <c r="K17" s="18" t="s">
        <v>17056</v>
      </c>
      <c r="L17" s="18" t="s">
        <v>10232</v>
      </c>
      <c r="N17" s="20">
        <v>45322</v>
      </c>
      <c r="O17" s="18" t="s">
        <v>17057</v>
      </c>
      <c r="P17" s="18" t="s">
        <v>17056</v>
      </c>
      <c r="Q17" s="18" t="s">
        <v>17051</v>
      </c>
      <c r="R17" s="18">
        <v>0.92</v>
      </c>
      <c r="T17" s="18">
        <v>0</v>
      </c>
      <c r="U17" s="18">
        <v>0</v>
      </c>
    </row>
    <row r="18" spans="2:21" x14ac:dyDescent="0.4">
      <c r="B18" s="18" t="s">
        <v>5909</v>
      </c>
      <c r="C18" s="18" t="s">
        <v>5910</v>
      </c>
      <c r="D18" s="18" t="s">
        <v>17033</v>
      </c>
      <c r="E18" s="19" t="s">
        <v>546</v>
      </c>
      <c r="F18" s="18" t="s">
        <v>5935</v>
      </c>
      <c r="G18" s="18" t="s">
        <v>522</v>
      </c>
      <c r="H18" s="18" t="s">
        <v>9525</v>
      </c>
      <c r="I18" s="19" t="s">
        <v>9526</v>
      </c>
      <c r="J18" s="18" t="s">
        <v>5899</v>
      </c>
      <c r="K18" s="18" t="s">
        <v>17058</v>
      </c>
      <c r="L18" s="18" t="s">
        <v>10232</v>
      </c>
      <c r="N18" s="20">
        <v>45322</v>
      </c>
      <c r="O18" s="18" t="s">
        <v>17059</v>
      </c>
      <c r="P18" s="18" t="s">
        <v>17058</v>
      </c>
      <c r="Q18" s="18" t="s">
        <v>17051</v>
      </c>
      <c r="T18" s="18">
        <v>0</v>
      </c>
      <c r="U18" s="18">
        <v>0</v>
      </c>
    </row>
    <row r="19" spans="2:21" x14ac:dyDescent="0.4">
      <c r="B19" s="18" t="s">
        <v>5909</v>
      </c>
      <c r="C19" s="18" t="s">
        <v>5910</v>
      </c>
      <c r="D19" s="18" t="s">
        <v>17033</v>
      </c>
      <c r="E19" s="19" t="s">
        <v>546</v>
      </c>
      <c r="F19" s="18" t="s">
        <v>5935</v>
      </c>
      <c r="G19" s="18" t="s">
        <v>522</v>
      </c>
      <c r="H19" s="18" t="s">
        <v>9525</v>
      </c>
      <c r="I19" s="19" t="s">
        <v>9526</v>
      </c>
      <c r="J19" s="18" t="s">
        <v>5904</v>
      </c>
      <c r="K19" s="18" t="s">
        <v>17060</v>
      </c>
      <c r="L19" s="18" t="s">
        <v>10232</v>
      </c>
      <c r="N19" s="20">
        <v>45322</v>
      </c>
      <c r="O19" s="18" t="s">
        <v>17061</v>
      </c>
      <c r="P19" s="18" t="s">
        <v>17060</v>
      </c>
      <c r="Q19" s="18" t="s">
        <v>17051</v>
      </c>
      <c r="T19" s="18">
        <v>0</v>
      </c>
      <c r="U19" s="18">
        <v>0</v>
      </c>
    </row>
    <row r="20" spans="2:21" x14ac:dyDescent="0.4">
      <c r="B20" s="18" t="s">
        <v>5909</v>
      </c>
      <c r="C20" s="18" t="s">
        <v>5910</v>
      </c>
      <c r="D20" s="18" t="s">
        <v>17033</v>
      </c>
      <c r="E20" s="19" t="s">
        <v>546</v>
      </c>
      <c r="F20" s="18" t="s">
        <v>5935</v>
      </c>
      <c r="G20" s="18" t="s">
        <v>522</v>
      </c>
      <c r="H20" s="18" t="s">
        <v>9525</v>
      </c>
      <c r="I20" s="19" t="s">
        <v>9526</v>
      </c>
      <c r="J20" s="18" t="s">
        <v>5843</v>
      </c>
      <c r="K20" s="18" t="s">
        <v>17062</v>
      </c>
      <c r="L20" s="18" t="s">
        <v>10232</v>
      </c>
      <c r="N20" s="20">
        <v>45322</v>
      </c>
      <c r="O20" s="18" t="s">
        <v>17063</v>
      </c>
      <c r="P20" s="18" t="s">
        <v>17062</v>
      </c>
      <c r="Q20" s="18" t="s">
        <v>17051</v>
      </c>
      <c r="T20" s="18">
        <v>0</v>
      </c>
      <c r="U20" s="18">
        <v>0</v>
      </c>
    </row>
    <row r="21" spans="2:21" x14ac:dyDescent="0.4">
      <c r="B21" s="18" t="s">
        <v>5909</v>
      </c>
      <c r="C21" s="18" t="s">
        <v>5910</v>
      </c>
      <c r="D21" s="18" t="s">
        <v>17033</v>
      </c>
      <c r="E21" s="19" t="s">
        <v>544</v>
      </c>
      <c r="F21" s="18" t="s">
        <v>5935</v>
      </c>
      <c r="G21" s="18" t="s">
        <v>926</v>
      </c>
      <c r="H21" s="18" t="s">
        <v>6145</v>
      </c>
      <c r="I21" s="19" t="s">
        <v>6126</v>
      </c>
      <c r="J21" s="18" t="s">
        <v>5899</v>
      </c>
      <c r="K21" s="18" t="s">
        <v>17034</v>
      </c>
      <c r="L21" s="18" t="s">
        <v>10232</v>
      </c>
      <c r="N21" s="20">
        <v>45322</v>
      </c>
      <c r="O21" s="18" t="s">
        <v>17035</v>
      </c>
      <c r="P21" s="18" t="s">
        <v>17034</v>
      </c>
      <c r="Q21" s="18" t="s">
        <v>17036</v>
      </c>
      <c r="R21" s="18">
        <v>1.2</v>
      </c>
      <c r="T21" s="18">
        <v>0</v>
      </c>
      <c r="U21" s="18">
        <v>0</v>
      </c>
    </row>
    <row r="22" spans="2:21" x14ac:dyDescent="0.4">
      <c r="B22" s="18" t="s">
        <v>5909</v>
      </c>
      <c r="C22" s="18" t="s">
        <v>5910</v>
      </c>
      <c r="D22" s="18" t="s">
        <v>17033</v>
      </c>
      <c r="E22" s="19" t="s">
        <v>544</v>
      </c>
      <c r="F22" s="18" t="s">
        <v>5935</v>
      </c>
      <c r="G22" s="18" t="s">
        <v>926</v>
      </c>
      <c r="H22" s="18" t="s">
        <v>6145</v>
      </c>
      <c r="I22" s="19" t="s">
        <v>6126</v>
      </c>
      <c r="J22" s="18" t="s">
        <v>5904</v>
      </c>
      <c r="K22" s="18" t="s">
        <v>17037</v>
      </c>
      <c r="L22" s="18" t="s">
        <v>10232</v>
      </c>
      <c r="N22" s="20">
        <v>45322</v>
      </c>
      <c r="O22" s="18" t="s">
        <v>17038</v>
      </c>
      <c r="P22" s="18" t="s">
        <v>17037</v>
      </c>
      <c r="Q22" s="18" t="s">
        <v>17036</v>
      </c>
      <c r="R22" s="18">
        <v>1.2</v>
      </c>
      <c r="T22" s="18">
        <v>0</v>
      </c>
      <c r="U22" s="18">
        <v>0</v>
      </c>
    </row>
    <row r="23" spans="2:21" x14ac:dyDescent="0.4">
      <c r="B23" s="18" t="s">
        <v>5909</v>
      </c>
      <c r="C23" s="18" t="s">
        <v>5910</v>
      </c>
      <c r="D23" s="18" t="s">
        <v>17033</v>
      </c>
      <c r="E23" s="19" t="s">
        <v>544</v>
      </c>
      <c r="F23" s="18" t="s">
        <v>5935</v>
      </c>
      <c r="G23" s="18" t="s">
        <v>926</v>
      </c>
      <c r="H23" s="18" t="s">
        <v>6145</v>
      </c>
      <c r="I23" s="19" t="s">
        <v>6126</v>
      </c>
      <c r="J23" s="18" t="s">
        <v>5843</v>
      </c>
      <c r="K23" s="18" t="s">
        <v>17039</v>
      </c>
      <c r="L23" s="18" t="s">
        <v>10232</v>
      </c>
      <c r="N23" s="20">
        <v>45322</v>
      </c>
      <c r="O23" s="18" t="s">
        <v>17040</v>
      </c>
      <c r="P23" s="18" t="s">
        <v>17039</v>
      </c>
      <c r="Q23" s="18" t="s">
        <v>17036</v>
      </c>
      <c r="R23" s="18">
        <v>1.2</v>
      </c>
      <c r="T23" s="18">
        <v>0</v>
      </c>
      <c r="U23" s="18">
        <v>0</v>
      </c>
    </row>
    <row r="24" spans="2:21" x14ac:dyDescent="0.4">
      <c r="B24" s="18" t="s">
        <v>5909</v>
      </c>
      <c r="C24" s="18" t="s">
        <v>5910</v>
      </c>
      <c r="D24" s="18" t="s">
        <v>17033</v>
      </c>
      <c r="E24" s="19" t="s">
        <v>544</v>
      </c>
      <c r="F24" s="18" t="s">
        <v>5935</v>
      </c>
      <c r="G24" s="18" t="s">
        <v>926</v>
      </c>
      <c r="H24" s="18" t="s">
        <v>6145</v>
      </c>
      <c r="I24" s="19" t="s">
        <v>6126</v>
      </c>
      <c r="J24" s="18" t="s">
        <v>5923</v>
      </c>
      <c r="K24" s="18" t="s">
        <v>17041</v>
      </c>
      <c r="L24" s="18" t="s">
        <v>10232</v>
      </c>
      <c r="N24" s="20">
        <v>45322</v>
      </c>
      <c r="O24" s="18" t="s">
        <v>17042</v>
      </c>
      <c r="P24" s="18" t="s">
        <v>17041</v>
      </c>
      <c r="Q24" s="18" t="s">
        <v>17036</v>
      </c>
      <c r="R24" s="18">
        <v>1.2</v>
      </c>
      <c r="T24" s="18">
        <v>0</v>
      </c>
      <c r="U24" s="18">
        <v>0</v>
      </c>
    </row>
    <row r="25" spans="2:21" x14ac:dyDescent="0.4">
      <c r="B25" s="18" t="s">
        <v>5909</v>
      </c>
      <c r="C25" s="18" t="s">
        <v>5910</v>
      </c>
      <c r="D25" s="18" t="s">
        <v>17033</v>
      </c>
      <c r="E25" s="19" t="s">
        <v>544</v>
      </c>
      <c r="F25" s="18" t="s">
        <v>5935</v>
      </c>
      <c r="G25" s="18" t="s">
        <v>522</v>
      </c>
      <c r="H25" s="18" t="s">
        <v>9525</v>
      </c>
      <c r="I25" s="19" t="s">
        <v>9526</v>
      </c>
      <c r="J25" s="18" t="s">
        <v>5899</v>
      </c>
      <c r="K25" s="18" t="s">
        <v>17043</v>
      </c>
      <c r="L25" s="18" t="s">
        <v>10232</v>
      </c>
      <c r="N25" s="20">
        <v>45322</v>
      </c>
      <c r="O25" s="18" t="s">
        <v>17044</v>
      </c>
      <c r="P25" s="18" t="s">
        <v>17043</v>
      </c>
      <c r="Q25" s="18" t="s">
        <v>17036</v>
      </c>
      <c r="T25" s="18">
        <v>0</v>
      </c>
      <c r="U25" s="18">
        <v>0</v>
      </c>
    </row>
    <row r="26" spans="2:21" x14ac:dyDescent="0.4">
      <c r="B26" s="18" t="s">
        <v>5909</v>
      </c>
      <c r="C26" s="18" t="s">
        <v>5910</v>
      </c>
      <c r="D26" s="18" t="s">
        <v>17033</v>
      </c>
      <c r="E26" s="19" t="s">
        <v>544</v>
      </c>
      <c r="F26" s="18" t="s">
        <v>5935</v>
      </c>
      <c r="G26" s="18" t="s">
        <v>522</v>
      </c>
      <c r="H26" s="18" t="s">
        <v>9525</v>
      </c>
      <c r="I26" s="19" t="s">
        <v>9526</v>
      </c>
      <c r="J26" s="18" t="s">
        <v>5904</v>
      </c>
      <c r="K26" s="18" t="s">
        <v>17045</v>
      </c>
      <c r="L26" s="18" t="s">
        <v>10232</v>
      </c>
      <c r="N26" s="20">
        <v>45322</v>
      </c>
      <c r="O26" s="18" t="s">
        <v>17046</v>
      </c>
      <c r="P26" s="18" t="s">
        <v>17045</v>
      </c>
      <c r="Q26" s="18" t="s">
        <v>17036</v>
      </c>
      <c r="T26" s="18">
        <v>0</v>
      </c>
      <c r="U26" s="18">
        <v>0</v>
      </c>
    </row>
    <row r="27" spans="2:21" x14ac:dyDescent="0.4">
      <c r="B27" s="18" t="s">
        <v>5909</v>
      </c>
      <c r="C27" s="18" t="s">
        <v>5910</v>
      </c>
      <c r="D27" s="18" t="s">
        <v>17033</v>
      </c>
      <c r="E27" s="19" t="s">
        <v>544</v>
      </c>
      <c r="F27" s="18" t="s">
        <v>5935</v>
      </c>
      <c r="G27" s="18" t="s">
        <v>522</v>
      </c>
      <c r="H27" s="18" t="s">
        <v>9525</v>
      </c>
      <c r="I27" s="19" t="s">
        <v>9526</v>
      </c>
      <c r="J27" s="18" t="s">
        <v>5843</v>
      </c>
      <c r="K27" s="18" t="s">
        <v>17047</v>
      </c>
      <c r="L27" s="18" t="s">
        <v>10232</v>
      </c>
      <c r="N27" s="20">
        <v>45322</v>
      </c>
      <c r="O27" s="18" t="s">
        <v>17048</v>
      </c>
      <c r="P27" s="18" t="s">
        <v>17047</v>
      </c>
      <c r="Q27" s="18" t="s">
        <v>17036</v>
      </c>
      <c r="T27" s="18">
        <v>0</v>
      </c>
      <c r="U27" s="18">
        <v>0</v>
      </c>
    </row>
    <row r="28" spans="2:21" x14ac:dyDescent="0.4">
      <c r="B28" s="18" t="s">
        <v>5909</v>
      </c>
      <c r="C28" s="18" t="s">
        <v>5910</v>
      </c>
      <c r="D28" s="18" t="s">
        <v>12933</v>
      </c>
      <c r="E28" s="19" t="s">
        <v>15792</v>
      </c>
      <c r="F28" s="18" t="s">
        <v>5935</v>
      </c>
      <c r="G28" s="18" t="s">
        <v>926</v>
      </c>
      <c r="H28" s="18" t="s">
        <v>6145</v>
      </c>
      <c r="I28" s="19" t="s">
        <v>6126</v>
      </c>
      <c r="J28" s="18" t="s">
        <v>5899</v>
      </c>
      <c r="K28" s="18" t="s">
        <v>15800</v>
      </c>
      <c r="L28" s="18" t="s">
        <v>10232</v>
      </c>
      <c r="M28" s="19" t="s">
        <v>10288</v>
      </c>
      <c r="N28" s="20">
        <v>45322</v>
      </c>
      <c r="O28" s="18" t="s">
        <v>15801</v>
      </c>
      <c r="P28" s="18" t="s">
        <v>15800</v>
      </c>
      <c r="Q28" s="18" t="s">
        <v>15795</v>
      </c>
      <c r="R28" s="18">
        <v>1.2</v>
      </c>
      <c r="T28" s="18">
        <v>0</v>
      </c>
      <c r="U28" s="18">
        <v>0</v>
      </c>
    </row>
    <row r="29" spans="2:21" x14ac:dyDescent="0.4">
      <c r="B29" s="18" t="s">
        <v>5909</v>
      </c>
      <c r="C29" s="18" t="s">
        <v>5910</v>
      </c>
      <c r="D29" s="18" t="s">
        <v>12933</v>
      </c>
      <c r="E29" s="19" t="s">
        <v>15792</v>
      </c>
      <c r="F29" s="18" t="s">
        <v>5935</v>
      </c>
      <c r="G29" s="18" t="s">
        <v>926</v>
      </c>
      <c r="H29" s="18" t="s">
        <v>6145</v>
      </c>
      <c r="I29" s="19" t="s">
        <v>6126</v>
      </c>
      <c r="J29" s="18" t="s">
        <v>5904</v>
      </c>
      <c r="K29" s="18" t="s">
        <v>15798</v>
      </c>
      <c r="L29" s="18" t="s">
        <v>10232</v>
      </c>
      <c r="M29" s="19" t="s">
        <v>10288</v>
      </c>
      <c r="N29" s="20">
        <v>45322</v>
      </c>
      <c r="O29" s="18" t="s">
        <v>15799</v>
      </c>
      <c r="P29" s="18" t="s">
        <v>15798</v>
      </c>
      <c r="Q29" s="18" t="s">
        <v>15795</v>
      </c>
      <c r="R29" s="18">
        <v>1.2</v>
      </c>
      <c r="T29" s="18">
        <v>0</v>
      </c>
      <c r="U29" s="18">
        <v>0</v>
      </c>
    </row>
    <row r="30" spans="2:21" x14ac:dyDescent="0.4">
      <c r="B30" s="18" t="s">
        <v>5909</v>
      </c>
      <c r="C30" s="18" t="s">
        <v>5910</v>
      </c>
      <c r="D30" s="18" t="s">
        <v>12933</v>
      </c>
      <c r="E30" s="19" t="s">
        <v>15792</v>
      </c>
      <c r="F30" s="18" t="s">
        <v>5935</v>
      </c>
      <c r="G30" s="18" t="s">
        <v>926</v>
      </c>
      <c r="H30" s="18" t="s">
        <v>6145</v>
      </c>
      <c r="I30" s="19" t="s">
        <v>6126</v>
      </c>
      <c r="J30" s="18" t="s">
        <v>5843</v>
      </c>
      <c r="K30" s="18" t="s">
        <v>15796</v>
      </c>
      <c r="L30" s="18" t="s">
        <v>10232</v>
      </c>
      <c r="M30" s="19" t="s">
        <v>10288</v>
      </c>
      <c r="N30" s="20">
        <v>45322</v>
      </c>
      <c r="O30" s="18" t="s">
        <v>15797</v>
      </c>
      <c r="P30" s="18" t="s">
        <v>15796</v>
      </c>
      <c r="Q30" s="18" t="s">
        <v>15795</v>
      </c>
      <c r="R30" s="18">
        <v>1.2</v>
      </c>
      <c r="T30" s="18">
        <v>0</v>
      </c>
      <c r="U30" s="18">
        <v>0</v>
      </c>
    </row>
    <row r="31" spans="2:21" x14ac:dyDescent="0.4">
      <c r="B31" s="18" t="s">
        <v>5909</v>
      </c>
      <c r="C31" s="18" t="s">
        <v>5910</v>
      </c>
      <c r="D31" s="18" t="s">
        <v>12933</v>
      </c>
      <c r="E31" s="19" t="s">
        <v>15792</v>
      </c>
      <c r="F31" s="18" t="s">
        <v>5935</v>
      </c>
      <c r="G31" s="18" t="s">
        <v>926</v>
      </c>
      <c r="H31" s="18" t="s">
        <v>6145</v>
      </c>
      <c r="I31" s="19" t="s">
        <v>6126</v>
      </c>
      <c r="J31" s="18" t="s">
        <v>5923</v>
      </c>
      <c r="K31" s="18" t="s">
        <v>15793</v>
      </c>
      <c r="L31" s="18" t="s">
        <v>10232</v>
      </c>
      <c r="M31" s="19" t="s">
        <v>10288</v>
      </c>
      <c r="N31" s="20">
        <v>45322</v>
      </c>
      <c r="O31" s="18" t="s">
        <v>15794</v>
      </c>
      <c r="P31" s="18" t="s">
        <v>15793</v>
      </c>
      <c r="Q31" s="18" t="s">
        <v>15795</v>
      </c>
      <c r="R31" s="18">
        <v>1.2</v>
      </c>
      <c r="T31" s="18">
        <v>0</v>
      </c>
      <c r="U31" s="18">
        <v>0</v>
      </c>
    </row>
    <row r="32" spans="2:21" x14ac:dyDescent="0.4">
      <c r="B32" s="18" t="s">
        <v>5909</v>
      </c>
      <c r="C32" s="18" t="s">
        <v>5910</v>
      </c>
      <c r="D32" s="18" t="s">
        <v>12933</v>
      </c>
      <c r="E32" s="19" t="s">
        <v>15792</v>
      </c>
      <c r="F32" s="18" t="s">
        <v>5935</v>
      </c>
      <c r="G32" s="18" t="s">
        <v>703</v>
      </c>
      <c r="H32" s="18" t="s">
        <v>6466</v>
      </c>
      <c r="I32" s="19" t="s">
        <v>6406</v>
      </c>
      <c r="J32" s="18" t="s">
        <v>5899</v>
      </c>
      <c r="K32" s="18" t="s">
        <v>15806</v>
      </c>
      <c r="L32" s="18" t="s">
        <v>10232</v>
      </c>
      <c r="M32" s="19" t="s">
        <v>10288</v>
      </c>
      <c r="N32" s="20">
        <v>45322</v>
      </c>
      <c r="O32" s="18" t="s">
        <v>15807</v>
      </c>
      <c r="P32" s="18" t="s">
        <v>15806</v>
      </c>
      <c r="Q32" s="18" t="s">
        <v>15795</v>
      </c>
      <c r="R32" s="18">
        <v>1.5</v>
      </c>
      <c r="T32" s="18">
        <v>0</v>
      </c>
      <c r="U32" s="18">
        <v>0</v>
      </c>
    </row>
    <row r="33" spans="2:21" x14ac:dyDescent="0.4">
      <c r="B33" s="18" t="s">
        <v>5909</v>
      </c>
      <c r="C33" s="18" t="s">
        <v>5910</v>
      </c>
      <c r="D33" s="18" t="s">
        <v>12933</v>
      </c>
      <c r="E33" s="19" t="s">
        <v>15792</v>
      </c>
      <c r="F33" s="18" t="s">
        <v>5935</v>
      </c>
      <c r="G33" s="18" t="s">
        <v>703</v>
      </c>
      <c r="H33" s="18" t="s">
        <v>6466</v>
      </c>
      <c r="I33" s="19" t="s">
        <v>6406</v>
      </c>
      <c r="J33" s="18" t="s">
        <v>5904</v>
      </c>
      <c r="K33" s="18" t="s">
        <v>15804</v>
      </c>
      <c r="L33" s="18" t="s">
        <v>10232</v>
      </c>
      <c r="M33" s="19" t="s">
        <v>10288</v>
      </c>
      <c r="N33" s="20">
        <v>45322</v>
      </c>
      <c r="O33" s="18" t="s">
        <v>15805</v>
      </c>
      <c r="P33" s="18" t="s">
        <v>15804</v>
      </c>
      <c r="Q33" s="18" t="s">
        <v>15795</v>
      </c>
      <c r="R33" s="18">
        <v>1.5</v>
      </c>
      <c r="T33" s="18">
        <v>0</v>
      </c>
      <c r="U33" s="18">
        <v>0</v>
      </c>
    </row>
    <row r="34" spans="2:21" x14ac:dyDescent="0.4">
      <c r="B34" s="18" t="s">
        <v>5909</v>
      </c>
      <c r="C34" s="18" t="s">
        <v>5910</v>
      </c>
      <c r="D34" s="18" t="s">
        <v>12933</v>
      </c>
      <c r="E34" s="19" t="s">
        <v>15792</v>
      </c>
      <c r="F34" s="18" t="s">
        <v>5935</v>
      </c>
      <c r="G34" s="18" t="s">
        <v>703</v>
      </c>
      <c r="H34" s="18" t="s">
        <v>6466</v>
      </c>
      <c r="I34" s="19" t="s">
        <v>6406</v>
      </c>
      <c r="J34" s="18" t="s">
        <v>5843</v>
      </c>
      <c r="K34" s="18" t="s">
        <v>15802</v>
      </c>
      <c r="L34" s="18" t="s">
        <v>10232</v>
      </c>
      <c r="M34" s="19" t="s">
        <v>10288</v>
      </c>
      <c r="N34" s="20">
        <v>45322</v>
      </c>
      <c r="O34" s="18" t="s">
        <v>15803</v>
      </c>
      <c r="P34" s="18" t="s">
        <v>15802</v>
      </c>
      <c r="Q34" s="18" t="s">
        <v>15795</v>
      </c>
      <c r="R34" s="18">
        <v>1.5</v>
      </c>
      <c r="T34" s="18">
        <v>0</v>
      </c>
      <c r="U34" s="18">
        <v>0</v>
      </c>
    </row>
    <row r="35" spans="2:21" x14ac:dyDescent="0.4">
      <c r="B35" s="18" t="s">
        <v>5909</v>
      </c>
      <c r="C35" s="18" t="s">
        <v>5910</v>
      </c>
      <c r="D35" s="18" t="s">
        <v>12933</v>
      </c>
      <c r="E35" s="19" t="s">
        <v>15792</v>
      </c>
      <c r="F35" s="18" t="s">
        <v>5935</v>
      </c>
      <c r="G35" s="18" t="s">
        <v>522</v>
      </c>
      <c r="H35" s="18" t="s">
        <v>9525</v>
      </c>
      <c r="I35" s="19" t="s">
        <v>9526</v>
      </c>
      <c r="J35" s="18" t="s">
        <v>5899</v>
      </c>
      <c r="K35" s="18" t="s">
        <v>15812</v>
      </c>
      <c r="L35" s="18" t="s">
        <v>10232</v>
      </c>
      <c r="M35" s="19" t="s">
        <v>10288</v>
      </c>
      <c r="N35" s="20">
        <v>45322</v>
      </c>
      <c r="O35" s="18" t="s">
        <v>15813</v>
      </c>
      <c r="P35" s="18" t="s">
        <v>15812</v>
      </c>
      <c r="Q35" s="18" t="s">
        <v>15795</v>
      </c>
      <c r="T35" s="18">
        <v>0</v>
      </c>
      <c r="U35" s="18">
        <v>0</v>
      </c>
    </row>
    <row r="36" spans="2:21" x14ac:dyDescent="0.4">
      <c r="B36" s="18" t="s">
        <v>5909</v>
      </c>
      <c r="C36" s="18" t="s">
        <v>5910</v>
      </c>
      <c r="D36" s="18" t="s">
        <v>12933</v>
      </c>
      <c r="E36" s="19" t="s">
        <v>15792</v>
      </c>
      <c r="F36" s="18" t="s">
        <v>5935</v>
      </c>
      <c r="G36" s="18" t="s">
        <v>522</v>
      </c>
      <c r="H36" s="18" t="s">
        <v>9525</v>
      </c>
      <c r="I36" s="19" t="s">
        <v>9526</v>
      </c>
      <c r="J36" s="18" t="s">
        <v>5904</v>
      </c>
      <c r="K36" s="18" t="s">
        <v>15810</v>
      </c>
      <c r="L36" s="18" t="s">
        <v>10232</v>
      </c>
      <c r="M36" s="19" t="s">
        <v>10288</v>
      </c>
      <c r="N36" s="20">
        <v>45322</v>
      </c>
      <c r="O36" s="18" t="s">
        <v>15811</v>
      </c>
      <c r="P36" s="18" t="s">
        <v>15810</v>
      </c>
      <c r="Q36" s="18" t="s">
        <v>15795</v>
      </c>
      <c r="T36" s="18">
        <v>0</v>
      </c>
      <c r="U36" s="18">
        <v>0</v>
      </c>
    </row>
    <row r="37" spans="2:21" x14ac:dyDescent="0.4">
      <c r="B37" s="18" t="s">
        <v>5909</v>
      </c>
      <c r="C37" s="18" t="s">
        <v>5910</v>
      </c>
      <c r="D37" s="18" t="s">
        <v>12933</v>
      </c>
      <c r="E37" s="19" t="s">
        <v>15792</v>
      </c>
      <c r="F37" s="18" t="s">
        <v>5935</v>
      </c>
      <c r="G37" s="18" t="s">
        <v>522</v>
      </c>
      <c r="H37" s="18" t="s">
        <v>9525</v>
      </c>
      <c r="I37" s="19" t="s">
        <v>9526</v>
      </c>
      <c r="J37" s="18" t="s">
        <v>5843</v>
      </c>
      <c r="K37" s="18" t="s">
        <v>15808</v>
      </c>
      <c r="L37" s="18" t="s">
        <v>10232</v>
      </c>
      <c r="M37" s="19" t="s">
        <v>10288</v>
      </c>
      <c r="N37" s="20">
        <v>45322</v>
      </c>
      <c r="O37" s="18" t="s">
        <v>15809</v>
      </c>
      <c r="P37" s="18" t="s">
        <v>15808</v>
      </c>
      <c r="Q37" s="18" t="s">
        <v>15795</v>
      </c>
      <c r="T37" s="18">
        <v>0</v>
      </c>
      <c r="U37" s="18">
        <v>0</v>
      </c>
    </row>
    <row r="38" spans="2:21" x14ac:dyDescent="0.4">
      <c r="B38" s="18" t="s">
        <v>5909</v>
      </c>
      <c r="C38" s="18" t="s">
        <v>5910</v>
      </c>
      <c r="D38" s="18" t="s">
        <v>12933</v>
      </c>
      <c r="E38" s="19" t="s">
        <v>14860</v>
      </c>
      <c r="F38" s="18" t="s">
        <v>5935</v>
      </c>
      <c r="G38" s="18" t="s">
        <v>703</v>
      </c>
      <c r="H38" s="18" t="s">
        <v>6466</v>
      </c>
      <c r="I38" s="19" t="s">
        <v>6126</v>
      </c>
      <c r="J38" s="18" t="s">
        <v>5899</v>
      </c>
      <c r="K38" s="18" t="s">
        <v>14866</v>
      </c>
      <c r="L38" s="18" t="s">
        <v>10232</v>
      </c>
      <c r="M38" s="19" t="s">
        <v>10288</v>
      </c>
      <c r="N38" s="20">
        <v>45322</v>
      </c>
      <c r="O38" s="18" t="s">
        <v>14867</v>
      </c>
      <c r="P38" s="18" t="s">
        <v>14866</v>
      </c>
      <c r="Q38" s="18" t="s">
        <v>14863</v>
      </c>
      <c r="R38" s="18">
        <v>1.2</v>
      </c>
      <c r="T38" s="18">
        <v>0</v>
      </c>
      <c r="U38" s="18">
        <v>0</v>
      </c>
    </row>
    <row r="39" spans="2:21" x14ac:dyDescent="0.4">
      <c r="B39" s="18" t="s">
        <v>5909</v>
      </c>
      <c r="C39" s="18" t="s">
        <v>5910</v>
      </c>
      <c r="D39" s="18" t="s">
        <v>12933</v>
      </c>
      <c r="E39" s="19" t="s">
        <v>14860</v>
      </c>
      <c r="F39" s="18" t="s">
        <v>5935</v>
      </c>
      <c r="G39" s="18" t="s">
        <v>703</v>
      </c>
      <c r="H39" s="18" t="s">
        <v>6466</v>
      </c>
      <c r="I39" s="19" t="s">
        <v>6126</v>
      </c>
      <c r="J39" s="18" t="s">
        <v>5904</v>
      </c>
      <c r="K39" s="18" t="s">
        <v>14864</v>
      </c>
      <c r="L39" s="18" t="s">
        <v>10232</v>
      </c>
      <c r="M39" s="19" t="s">
        <v>10288</v>
      </c>
      <c r="N39" s="20">
        <v>45322</v>
      </c>
      <c r="O39" s="18" t="s">
        <v>14865</v>
      </c>
      <c r="P39" s="18" t="s">
        <v>14864</v>
      </c>
      <c r="Q39" s="18" t="s">
        <v>14863</v>
      </c>
      <c r="R39" s="18">
        <v>1.2</v>
      </c>
      <c r="T39" s="18">
        <v>0</v>
      </c>
      <c r="U39" s="18">
        <v>0</v>
      </c>
    </row>
    <row r="40" spans="2:21" x14ac:dyDescent="0.4">
      <c r="B40" s="18" t="s">
        <v>5909</v>
      </c>
      <c r="C40" s="18" t="s">
        <v>5910</v>
      </c>
      <c r="D40" s="18" t="s">
        <v>12933</v>
      </c>
      <c r="E40" s="19" t="s">
        <v>14860</v>
      </c>
      <c r="F40" s="18" t="s">
        <v>5935</v>
      </c>
      <c r="G40" s="18" t="s">
        <v>703</v>
      </c>
      <c r="H40" s="18" t="s">
        <v>6466</v>
      </c>
      <c r="I40" s="19" t="s">
        <v>6126</v>
      </c>
      <c r="J40" s="18" t="s">
        <v>5843</v>
      </c>
      <c r="K40" s="18" t="s">
        <v>14861</v>
      </c>
      <c r="L40" s="18" t="s">
        <v>10232</v>
      </c>
      <c r="M40" s="19" t="s">
        <v>10288</v>
      </c>
      <c r="N40" s="20">
        <v>45322</v>
      </c>
      <c r="O40" s="18" t="s">
        <v>14862</v>
      </c>
      <c r="P40" s="18" t="s">
        <v>14861</v>
      </c>
      <c r="Q40" s="18" t="s">
        <v>14863</v>
      </c>
      <c r="R40" s="18">
        <v>1.2</v>
      </c>
      <c r="T40" s="18">
        <v>0</v>
      </c>
      <c r="U40" s="18">
        <v>0</v>
      </c>
    </row>
    <row r="41" spans="2:21" x14ac:dyDescent="0.4">
      <c r="B41" s="18" t="s">
        <v>5909</v>
      </c>
      <c r="C41" s="18" t="s">
        <v>5910</v>
      </c>
      <c r="D41" s="18" t="s">
        <v>12933</v>
      </c>
      <c r="E41" s="19" t="s">
        <v>14860</v>
      </c>
      <c r="F41" s="18" t="s">
        <v>5935</v>
      </c>
      <c r="G41" s="18" t="s">
        <v>275</v>
      </c>
      <c r="H41" s="18" t="s">
        <v>6302</v>
      </c>
      <c r="I41" s="19" t="s">
        <v>6406</v>
      </c>
      <c r="J41" s="18" t="s">
        <v>5899</v>
      </c>
      <c r="K41" s="18" t="s">
        <v>14872</v>
      </c>
      <c r="L41" s="18" t="s">
        <v>10232</v>
      </c>
      <c r="M41" s="19" t="s">
        <v>10288</v>
      </c>
      <c r="N41" s="20">
        <v>45322</v>
      </c>
      <c r="O41" s="18" t="s">
        <v>14873</v>
      </c>
      <c r="P41" s="18" t="s">
        <v>14872</v>
      </c>
      <c r="Q41" s="18" t="s">
        <v>14863</v>
      </c>
      <c r="R41" s="18">
        <v>1.5</v>
      </c>
      <c r="T41" s="18">
        <v>0</v>
      </c>
      <c r="U41" s="18">
        <v>0</v>
      </c>
    </row>
    <row r="42" spans="2:21" x14ac:dyDescent="0.4">
      <c r="B42" s="18" t="s">
        <v>5909</v>
      </c>
      <c r="C42" s="18" t="s">
        <v>5910</v>
      </c>
      <c r="D42" s="18" t="s">
        <v>12933</v>
      </c>
      <c r="E42" s="19" t="s">
        <v>14860</v>
      </c>
      <c r="F42" s="18" t="s">
        <v>5935</v>
      </c>
      <c r="G42" s="18" t="s">
        <v>275</v>
      </c>
      <c r="H42" s="18" t="s">
        <v>6302</v>
      </c>
      <c r="I42" s="19" t="s">
        <v>6406</v>
      </c>
      <c r="J42" s="18" t="s">
        <v>5904</v>
      </c>
      <c r="K42" s="18" t="s">
        <v>14870</v>
      </c>
      <c r="L42" s="18" t="s">
        <v>10232</v>
      </c>
      <c r="M42" s="19" t="s">
        <v>10288</v>
      </c>
      <c r="N42" s="20">
        <v>45322</v>
      </c>
      <c r="O42" s="18" t="s">
        <v>14871</v>
      </c>
      <c r="P42" s="18" t="s">
        <v>14870</v>
      </c>
      <c r="Q42" s="18" t="s">
        <v>14863</v>
      </c>
      <c r="R42" s="18">
        <v>1.5</v>
      </c>
      <c r="T42" s="18">
        <v>0</v>
      </c>
      <c r="U42" s="18">
        <v>0</v>
      </c>
    </row>
    <row r="43" spans="2:21" x14ac:dyDescent="0.4">
      <c r="B43" s="18" t="s">
        <v>5909</v>
      </c>
      <c r="C43" s="18" t="s">
        <v>5910</v>
      </c>
      <c r="D43" s="18" t="s">
        <v>12933</v>
      </c>
      <c r="E43" s="19" t="s">
        <v>14860</v>
      </c>
      <c r="F43" s="18" t="s">
        <v>5935</v>
      </c>
      <c r="G43" s="18" t="s">
        <v>275</v>
      </c>
      <c r="H43" s="18" t="s">
        <v>6302</v>
      </c>
      <c r="I43" s="19" t="s">
        <v>6406</v>
      </c>
      <c r="J43" s="18" t="s">
        <v>5843</v>
      </c>
      <c r="K43" s="18" t="s">
        <v>14868</v>
      </c>
      <c r="L43" s="18" t="s">
        <v>10232</v>
      </c>
      <c r="M43" s="19" t="s">
        <v>10288</v>
      </c>
      <c r="N43" s="20">
        <v>45322</v>
      </c>
      <c r="O43" s="18" t="s">
        <v>14869</v>
      </c>
      <c r="P43" s="18" t="s">
        <v>14868</v>
      </c>
      <c r="Q43" s="18" t="s">
        <v>14863</v>
      </c>
      <c r="R43" s="18">
        <v>1.5</v>
      </c>
      <c r="T43" s="18">
        <v>0</v>
      </c>
      <c r="U43" s="18">
        <v>0</v>
      </c>
    </row>
    <row r="44" spans="2:21" x14ac:dyDescent="0.4">
      <c r="B44" s="18" t="s">
        <v>5909</v>
      </c>
      <c r="C44" s="18" t="s">
        <v>5910</v>
      </c>
      <c r="D44" s="18" t="s">
        <v>12933</v>
      </c>
      <c r="E44" s="19" t="s">
        <v>14860</v>
      </c>
      <c r="F44" s="18" t="s">
        <v>5935</v>
      </c>
      <c r="G44" s="18" t="s">
        <v>522</v>
      </c>
      <c r="H44" s="18" t="s">
        <v>9525</v>
      </c>
      <c r="I44" s="19" t="s">
        <v>9526</v>
      </c>
      <c r="J44" s="18" t="s">
        <v>5899</v>
      </c>
      <c r="K44" s="18" t="s">
        <v>14878</v>
      </c>
      <c r="L44" s="18" t="s">
        <v>10232</v>
      </c>
      <c r="M44" s="19" t="s">
        <v>10288</v>
      </c>
      <c r="N44" s="20">
        <v>45322</v>
      </c>
      <c r="O44" s="18" t="s">
        <v>14879</v>
      </c>
      <c r="P44" s="18" t="s">
        <v>14878</v>
      </c>
      <c r="Q44" s="18" t="s">
        <v>14863</v>
      </c>
      <c r="T44" s="18">
        <v>0</v>
      </c>
      <c r="U44" s="18">
        <v>0</v>
      </c>
    </row>
    <row r="45" spans="2:21" x14ac:dyDescent="0.4">
      <c r="B45" s="18" t="s">
        <v>5909</v>
      </c>
      <c r="C45" s="18" t="s">
        <v>5910</v>
      </c>
      <c r="D45" s="18" t="s">
        <v>12933</v>
      </c>
      <c r="E45" s="19" t="s">
        <v>14860</v>
      </c>
      <c r="F45" s="18" t="s">
        <v>5935</v>
      </c>
      <c r="G45" s="18" t="s">
        <v>522</v>
      </c>
      <c r="H45" s="18" t="s">
        <v>9525</v>
      </c>
      <c r="I45" s="19" t="s">
        <v>9526</v>
      </c>
      <c r="J45" s="18" t="s">
        <v>5904</v>
      </c>
      <c r="K45" s="18" t="s">
        <v>14876</v>
      </c>
      <c r="L45" s="18" t="s">
        <v>10232</v>
      </c>
      <c r="M45" s="19" t="s">
        <v>10288</v>
      </c>
      <c r="N45" s="20">
        <v>45322</v>
      </c>
      <c r="O45" s="18" t="s">
        <v>14877</v>
      </c>
      <c r="P45" s="18" t="s">
        <v>14876</v>
      </c>
      <c r="Q45" s="18" t="s">
        <v>14863</v>
      </c>
      <c r="T45" s="18">
        <v>0</v>
      </c>
      <c r="U45" s="18">
        <v>0</v>
      </c>
    </row>
    <row r="46" spans="2:21" x14ac:dyDescent="0.4">
      <c r="B46" s="18" t="s">
        <v>5909</v>
      </c>
      <c r="C46" s="18" t="s">
        <v>5910</v>
      </c>
      <c r="D46" s="18" t="s">
        <v>12933</v>
      </c>
      <c r="E46" s="19" t="s">
        <v>14860</v>
      </c>
      <c r="F46" s="18" t="s">
        <v>5935</v>
      </c>
      <c r="G46" s="18" t="s">
        <v>522</v>
      </c>
      <c r="H46" s="18" t="s">
        <v>9525</v>
      </c>
      <c r="I46" s="19" t="s">
        <v>9526</v>
      </c>
      <c r="J46" s="18" t="s">
        <v>5843</v>
      </c>
      <c r="K46" s="18" t="s">
        <v>14874</v>
      </c>
      <c r="L46" s="18" t="s">
        <v>10232</v>
      </c>
      <c r="M46" s="19" t="s">
        <v>10288</v>
      </c>
      <c r="N46" s="20">
        <v>45322</v>
      </c>
      <c r="O46" s="18" t="s">
        <v>14875</v>
      </c>
      <c r="P46" s="18" t="s">
        <v>14874</v>
      </c>
      <c r="Q46" s="18" t="s">
        <v>14863</v>
      </c>
      <c r="T46" s="18">
        <v>0</v>
      </c>
      <c r="U46" s="18">
        <v>0</v>
      </c>
    </row>
    <row r="47" spans="2:21" x14ac:dyDescent="0.4">
      <c r="B47" s="18" t="s">
        <v>5909</v>
      </c>
      <c r="C47" s="18" t="s">
        <v>5910</v>
      </c>
      <c r="D47" s="18" t="s">
        <v>12933</v>
      </c>
      <c r="E47" s="19" t="s">
        <v>14880</v>
      </c>
      <c r="F47" s="18" t="s">
        <v>5935</v>
      </c>
      <c r="G47" s="18" t="s">
        <v>275</v>
      </c>
      <c r="H47" s="18" t="s">
        <v>6302</v>
      </c>
      <c r="I47" s="19" t="s">
        <v>6467</v>
      </c>
      <c r="J47" s="18" t="s">
        <v>5899</v>
      </c>
      <c r="K47" s="18" t="s">
        <v>14886</v>
      </c>
      <c r="L47" s="18" t="s">
        <v>10232</v>
      </c>
      <c r="M47" s="19" t="s">
        <v>10288</v>
      </c>
      <c r="N47" s="20">
        <v>45322</v>
      </c>
      <c r="O47" s="18" t="s">
        <v>14887</v>
      </c>
      <c r="P47" s="18" t="s">
        <v>14886</v>
      </c>
      <c r="Q47" s="18" t="s">
        <v>14883</v>
      </c>
      <c r="R47" s="18">
        <v>1.7</v>
      </c>
      <c r="T47" s="18">
        <v>0</v>
      </c>
      <c r="U47" s="18">
        <v>0</v>
      </c>
    </row>
    <row r="48" spans="2:21" x14ac:dyDescent="0.4">
      <c r="B48" s="18" t="s">
        <v>5909</v>
      </c>
      <c r="C48" s="18" t="s">
        <v>5910</v>
      </c>
      <c r="D48" s="18" t="s">
        <v>12933</v>
      </c>
      <c r="E48" s="19" t="s">
        <v>14880</v>
      </c>
      <c r="F48" s="18" t="s">
        <v>5935</v>
      </c>
      <c r="G48" s="18" t="s">
        <v>275</v>
      </c>
      <c r="H48" s="18" t="s">
        <v>6302</v>
      </c>
      <c r="I48" s="19" t="s">
        <v>6467</v>
      </c>
      <c r="J48" s="18" t="s">
        <v>5904</v>
      </c>
      <c r="K48" s="18" t="s">
        <v>14884</v>
      </c>
      <c r="L48" s="18" t="s">
        <v>10232</v>
      </c>
      <c r="M48" s="19" t="s">
        <v>10288</v>
      </c>
      <c r="N48" s="20">
        <v>45322</v>
      </c>
      <c r="O48" s="18" t="s">
        <v>14885</v>
      </c>
      <c r="P48" s="18" t="s">
        <v>14884</v>
      </c>
      <c r="Q48" s="18" t="s">
        <v>14883</v>
      </c>
      <c r="R48" s="18">
        <v>1.7</v>
      </c>
      <c r="T48" s="18">
        <v>0</v>
      </c>
      <c r="U48" s="18">
        <v>0</v>
      </c>
    </row>
    <row r="49" spans="2:21" x14ac:dyDescent="0.4">
      <c r="B49" s="18" t="s">
        <v>5909</v>
      </c>
      <c r="C49" s="18" t="s">
        <v>5910</v>
      </c>
      <c r="D49" s="18" t="s">
        <v>12933</v>
      </c>
      <c r="E49" s="19" t="s">
        <v>14880</v>
      </c>
      <c r="F49" s="18" t="s">
        <v>5935</v>
      </c>
      <c r="G49" s="18" t="s">
        <v>275</v>
      </c>
      <c r="H49" s="18" t="s">
        <v>6302</v>
      </c>
      <c r="I49" s="19" t="s">
        <v>6467</v>
      </c>
      <c r="J49" s="18" t="s">
        <v>5843</v>
      </c>
      <c r="K49" s="18" t="s">
        <v>14881</v>
      </c>
      <c r="L49" s="18" t="s">
        <v>10232</v>
      </c>
      <c r="M49" s="19" t="s">
        <v>10288</v>
      </c>
      <c r="N49" s="20">
        <v>45322</v>
      </c>
      <c r="O49" s="18" t="s">
        <v>14882</v>
      </c>
      <c r="P49" s="18" t="s">
        <v>14881</v>
      </c>
      <c r="Q49" s="18" t="s">
        <v>14883</v>
      </c>
      <c r="R49" s="18">
        <v>1.7</v>
      </c>
      <c r="T49" s="18">
        <v>0</v>
      </c>
      <c r="U49" s="18">
        <v>0</v>
      </c>
    </row>
    <row r="50" spans="2:21" x14ac:dyDescent="0.4">
      <c r="B50" s="18" t="s">
        <v>5909</v>
      </c>
      <c r="C50" s="18" t="s">
        <v>5910</v>
      </c>
      <c r="D50" s="18" t="s">
        <v>12933</v>
      </c>
      <c r="E50" s="19" t="s">
        <v>14880</v>
      </c>
      <c r="F50" s="18" t="s">
        <v>5935</v>
      </c>
      <c r="G50" s="18" t="s">
        <v>39</v>
      </c>
      <c r="H50" s="18" t="s">
        <v>6318</v>
      </c>
      <c r="I50" s="19" t="s">
        <v>6474</v>
      </c>
      <c r="J50" s="18" t="s">
        <v>5899</v>
      </c>
      <c r="K50" s="18" t="s">
        <v>14892</v>
      </c>
      <c r="L50" s="18" t="s">
        <v>10232</v>
      </c>
      <c r="M50" s="19" t="s">
        <v>10288</v>
      </c>
      <c r="N50" s="20">
        <v>45322</v>
      </c>
      <c r="O50" s="18" t="s">
        <v>14893</v>
      </c>
      <c r="P50" s="18" t="s">
        <v>14892</v>
      </c>
      <c r="Q50" s="18" t="s">
        <v>14883</v>
      </c>
      <c r="R50" s="18">
        <v>1.8</v>
      </c>
      <c r="T50" s="18">
        <v>0</v>
      </c>
      <c r="U50" s="18">
        <v>0</v>
      </c>
    </row>
    <row r="51" spans="2:21" x14ac:dyDescent="0.4">
      <c r="B51" s="18" t="s">
        <v>5909</v>
      </c>
      <c r="C51" s="18" t="s">
        <v>5910</v>
      </c>
      <c r="D51" s="18" t="s">
        <v>12933</v>
      </c>
      <c r="E51" s="19" t="s">
        <v>14880</v>
      </c>
      <c r="F51" s="18" t="s">
        <v>5935</v>
      </c>
      <c r="G51" s="18" t="s">
        <v>39</v>
      </c>
      <c r="H51" s="18" t="s">
        <v>6318</v>
      </c>
      <c r="I51" s="19" t="s">
        <v>6474</v>
      </c>
      <c r="J51" s="18" t="s">
        <v>5904</v>
      </c>
      <c r="K51" s="18" t="s">
        <v>14890</v>
      </c>
      <c r="L51" s="18" t="s">
        <v>10232</v>
      </c>
      <c r="M51" s="19" t="s">
        <v>10288</v>
      </c>
      <c r="N51" s="20">
        <v>45322</v>
      </c>
      <c r="O51" s="18" t="s">
        <v>14891</v>
      </c>
      <c r="P51" s="18" t="s">
        <v>14890</v>
      </c>
      <c r="Q51" s="18" t="s">
        <v>14883</v>
      </c>
      <c r="R51" s="18">
        <v>1.8</v>
      </c>
      <c r="T51" s="18">
        <v>0</v>
      </c>
      <c r="U51" s="18">
        <v>0</v>
      </c>
    </row>
    <row r="52" spans="2:21" x14ac:dyDescent="0.4">
      <c r="B52" s="18" t="s">
        <v>5909</v>
      </c>
      <c r="C52" s="18" t="s">
        <v>5910</v>
      </c>
      <c r="D52" s="18" t="s">
        <v>12933</v>
      </c>
      <c r="E52" s="19" t="s">
        <v>14880</v>
      </c>
      <c r="F52" s="18" t="s">
        <v>5935</v>
      </c>
      <c r="G52" s="18" t="s">
        <v>39</v>
      </c>
      <c r="H52" s="18" t="s">
        <v>6318</v>
      </c>
      <c r="I52" s="19" t="s">
        <v>6474</v>
      </c>
      <c r="J52" s="18" t="s">
        <v>5843</v>
      </c>
      <c r="K52" s="18" t="s">
        <v>14888</v>
      </c>
      <c r="L52" s="18" t="s">
        <v>10232</v>
      </c>
      <c r="M52" s="19" t="s">
        <v>10288</v>
      </c>
      <c r="N52" s="20">
        <v>45322</v>
      </c>
      <c r="O52" s="18" t="s">
        <v>14889</v>
      </c>
      <c r="P52" s="18" t="s">
        <v>14888</v>
      </c>
      <c r="Q52" s="18" t="s">
        <v>14883</v>
      </c>
      <c r="R52" s="18">
        <v>1.8</v>
      </c>
      <c r="T52" s="18">
        <v>0</v>
      </c>
      <c r="U52" s="18">
        <v>0</v>
      </c>
    </row>
    <row r="53" spans="2:21" x14ac:dyDescent="0.4">
      <c r="B53" s="18" t="s">
        <v>5909</v>
      </c>
      <c r="C53" s="18" t="s">
        <v>5910</v>
      </c>
      <c r="D53" s="18" t="s">
        <v>12933</v>
      </c>
      <c r="E53" s="19" t="s">
        <v>14880</v>
      </c>
      <c r="F53" s="18" t="s">
        <v>5935</v>
      </c>
      <c r="G53" s="18" t="s">
        <v>44</v>
      </c>
      <c r="H53" s="18" t="s">
        <v>6333</v>
      </c>
      <c r="I53" s="19" t="s">
        <v>6416</v>
      </c>
      <c r="J53" s="18" t="s">
        <v>5899</v>
      </c>
      <c r="K53" s="18" t="s">
        <v>14898</v>
      </c>
      <c r="L53" s="18" t="s">
        <v>10232</v>
      </c>
      <c r="M53" s="19" t="s">
        <v>10288</v>
      </c>
      <c r="N53" s="20">
        <v>45322</v>
      </c>
      <c r="O53" s="18" t="s">
        <v>14899</v>
      </c>
      <c r="P53" s="18" t="s">
        <v>14898</v>
      </c>
      <c r="Q53" s="18" t="s">
        <v>14883</v>
      </c>
      <c r="R53" s="18">
        <v>2.9</v>
      </c>
      <c r="T53" s="18">
        <v>0</v>
      </c>
      <c r="U53" s="18">
        <v>0</v>
      </c>
    </row>
    <row r="54" spans="2:21" x14ac:dyDescent="0.4">
      <c r="B54" s="18" t="s">
        <v>5909</v>
      </c>
      <c r="C54" s="18" t="s">
        <v>5910</v>
      </c>
      <c r="D54" s="18" t="s">
        <v>12933</v>
      </c>
      <c r="E54" s="19" t="s">
        <v>14880</v>
      </c>
      <c r="F54" s="18" t="s">
        <v>5935</v>
      </c>
      <c r="G54" s="18" t="s">
        <v>44</v>
      </c>
      <c r="H54" s="18" t="s">
        <v>6333</v>
      </c>
      <c r="I54" s="19" t="s">
        <v>6416</v>
      </c>
      <c r="J54" s="18" t="s">
        <v>5904</v>
      </c>
      <c r="K54" s="18" t="s">
        <v>14896</v>
      </c>
      <c r="L54" s="18" t="s">
        <v>10232</v>
      </c>
      <c r="M54" s="19" t="s">
        <v>10288</v>
      </c>
      <c r="N54" s="20">
        <v>45322</v>
      </c>
      <c r="O54" s="18" t="s">
        <v>14897</v>
      </c>
      <c r="P54" s="18" t="s">
        <v>14896</v>
      </c>
      <c r="Q54" s="18" t="s">
        <v>14883</v>
      </c>
      <c r="R54" s="18">
        <v>2.9</v>
      </c>
      <c r="T54" s="18">
        <v>0</v>
      </c>
      <c r="U54" s="18">
        <v>0</v>
      </c>
    </row>
    <row r="55" spans="2:21" x14ac:dyDescent="0.4">
      <c r="B55" s="18" t="s">
        <v>5909</v>
      </c>
      <c r="C55" s="18" t="s">
        <v>5910</v>
      </c>
      <c r="D55" s="18" t="s">
        <v>12933</v>
      </c>
      <c r="E55" s="19" t="s">
        <v>14880</v>
      </c>
      <c r="F55" s="18" t="s">
        <v>5935</v>
      </c>
      <c r="G55" s="18" t="s">
        <v>44</v>
      </c>
      <c r="H55" s="18" t="s">
        <v>6333</v>
      </c>
      <c r="I55" s="19" t="s">
        <v>6416</v>
      </c>
      <c r="J55" s="18" t="s">
        <v>5843</v>
      </c>
      <c r="K55" s="18" t="s">
        <v>14894</v>
      </c>
      <c r="L55" s="18" t="s">
        <v>10232</v>
      </c>
      <c r="M55" s="19" t="s">
        <v>10288</v>
      </c>
      <c r="N55" s="20">
        <v>45322</v>
      </c>
      <c r="O55" s="18" t="s">
        <v>14895</v>
      </c>
      <c r="P55" s="18" t="s">
        <v>14894</v>
      </c>
      <c r="Q55" s="18" t="s">
        <v>14883</v>
      </c>
      <c r="R55" s="18">
        <v>2.9</v>
      </c>
      <c r="T55" s="18">
        <v>0</v>
      </c>
      <c r="U55" s="18">
        <v>0</v>
      </c>
    </row>
    <row r="56" spans="2:21" x14ac:dyDescent="0.4">
      <c r="B56" s="18" t="s">
        <v>5909</v>
      </c>
      <c r="C56" s="18" t="s">
        <v>5910</v>
      </c>
      <c r="D56" s="18" t="s">
        <v>12933</v>
      </c>
      <c r="E56" s="19" t="s">
        <v>14880</v>
      </c>
      <c r="F56" s="18" t="s">
        <v>5935</v>
      </c>
      <c r="G56" s="18" t="s">
        <v>522</v>
      </c>
      <c r="H56" s="18" t="s">
        <v>9525</v>
      </c>
      <c r="I56" s="19" t="s">
        <v>9526</v>
      </c>
      <c r="J56" s="18" t="s">
        <v>5899</v>
      </c>
      <c r="K56" s="18" t="s">
        <v>14904</v>
      </c>
      <c r="L56" s="18" t="s">
        <v>10232</v>
      </c>
      <c r="M56" s="19" t="s">
        <v>10288</v>
      </c>
      <c r="N56" s="20">
        <v>45322</v>
      </c>
      <c r="O56" s="18" t="s">
        <v>14905</v>
      </c>
      <c r="P56" s="18" t="s">
        <v>14904</v>
      </c>
      <c r="Q56" s="18" t="s">
        <v>14883</v>
      </c>
      <c r="T56" s="18">
        <v>0</v>
      </c>
      <c r="U56" s="18">
        <v>0</v>
      </c>
    </row>
    <row r="57" spans="2:21" x14ac:dyDescent="0.4">
      <c r="B57" s="18" t="s">
        <v>5909</v>
      </c>
      <c r="C57" s="18" t="s">
        <v>5910</v>
      </c>
      <c r="D57" s="18" t="s">
        <v>12933</v>
      </c>
      <c r="E57" s="19" t="s">
        <v>14880</v>
      </c>
      <c r="F57" s="18" t="s">
        <v>5935</v>
      </c>
      <c r="G57" s="18" t="s">
        <v>522</v>
      </c>
      <c r="H57" s="18" t="s">
        <v>9525</v>
      </c>
      <c r="I57" s="19" t="s">
        <v>9526</v>
      </c>
      <c r="J57" s="18" t="s">
        <v>5904</v>
      </c>
      <c r="K57" s="18" t="s">
        <v>14902</v>
      </c>
      <c r="L57" s="18" t="s">
        <v>10232</v>
      </c>
      <c r="M57" s="19" t="s">
        <v>10288</v>
      </c>
      <c r="N57" s="20">
        <v>45322</v>
      </c>
      <c r="O57" s="18" t="s">
        <v>14903</v>
      </c>
      <c r="P57" s="18" t="s">
        <v>14902</v>
      </c>
      <c r="Q57" s="18" t="s">
        <v>14883</v>
      </c>
      <c r="T57" s="18">
        <v>0</v>
      </c>
      <c r="U57" s="18">
        <v>0</v>
      </c>
    </row>
    <row r="58" spans="2:21" x14ac:dyDescent="0.4">
      <c r="B58" s="18" t="s">
        <v>5909</v>
      </c>
      <c r="C58" s="18" t="s">
        <v>5910</v>
      </c>
      <c r="D58" s="18" t="s">
        <v>12933</v>
      </c>
      <c r="E58" s="19" t="s">
        <v>14880</v>
      </c>
      <c r="F58" s="18" t="s">
        <v>5935</v>
      </c>
      <c r="G58" s="18" t="s">
        <v>522</v>
      </c>
      <c r="H58" s="18" t="s">
        <v>9525</v>
      </c>
      <c r="I58" s="19" t="s">
        <v>9526</v>
      </c>
      <c r="J58" s="18" t="s">
        <v>5843</v>
      </c>
      <c r="K58" s="18" t="s">
        <v>14900</v>
      </c>
      <c r="L58" s="18" t="s">
        <v>10232</v>
      </c>
      <c r="M58" s="19" t="s">
        <v>10288</v>
      </c>
      <c r="N58" s="20">
        <v>45322</v>
      </c>
      <c r="O58" s="18" t="s">
        <v>14901</v>
      </c>
      <c r="P58" s="18" t="s">
        <v>14900</v>
      </c>
      <c r="Q58" s="18" t="s">
        <v>14883</v>
      </c>
      <c r="T58" s="18">
        <v>0</v>
      </c>
      <c r="U58" s="18">
        <v>0</v>
      </c>
    </row>
    <row r="59" spans="2:21" x14ac:dyDescent="0.4">
      <c r="B59" s="18" t="s">
        <v>5909</v>
      </c>
      <c r="C59" s="18" t="s">
        <v>5910</v>
      </c>
      <c r="D59" s="18" t="s">
        <v>12933</v>
      </c>
      <c r="E59" s="19" t="s">
        <v>16068</v>
      </c>
      <c r="F59" s="18" t="s">
        <v>5896</v>
      </c>
      <c r="G59" s="18" t="s">
        <v>29</v>
      </c>
      <c r="H59" s="18" t="s">
        <v>5936</v>
      </c>
      <c r="I59" s="19" t="s">
        <v>6126</v>
      </c>
      <c r="J59" s="18" t="s">
        <v>5899</v>
      </c>
      <c r="K59" s="18" t="s">
        <v>16078</v>
      </c>
      <c r="L59" s="18" t="s">
        <v>10232</v>
      </c>
      <c r="N59" s="20">
        <v>45322</v>
      </c>
      <c r="O59" s="18" t="s">
        <v>16079</v>
      </c>
      <c r="P59" s="18" t="s">
        <v>16078</v>
      </c>
      <c r="Q59" s="18" t="s">
        <v>16071</v>
      </c>
      <c r="R59" s="18">
        <v>1.2</v>
      </c>
      <c r="T59" s="18">
        <v>0</v>
      </c>
      <c r="U59" s="18">
        <v>0</v>
      </c>
    </row>
    <row r="60" spans="2:21" x14ac:dyDescent="0.4">
      <c r="B60" s="18" t="s">
        <v>5909</v>
      </c>
      <c r="C60" s="18" t="s">
        <v>5910</v>
      </c>
      <c r="D60" s="18" t="s">
        <v>12933</v>
      </c>
      <c r="E60" s="19" t="s">
        <v>16068</v>
      </c>
      <c r="F60" s="18" t="s">
        <v>5896</v>
      </c>
      <c r="G60" s="18" t="s">
        <v>29</v>
      </c>
      <c r="H60" s="18" t="s">
        <v>5936</v>
      </c>
      <c r="I60" s="19" t="s">
        <v>6126</v>
      </c>
      <c r="J60" s="18" t="s">
        <v>5904</v>
      </c>
      <c r="K60" s="18" t="s">
        <v>16080</v>
      </c>
      <c r="L60" s="18" t="s">
        <v>10232</v>
      </c>
      <c r="N60" s="20">
        <v>45322</v>
      </c>
      <c r="O60" s="18" t="s">
        <v>16081</v>
      </c>
      <c r="P60" s="18" t="s">
        <v>16080</v>
      </c>
      <c r="Q60" s="18" t="s">
        <v>16071</v>
      </c>
      <c r="R60" s="18">
        <v>1.2</v>
      </c>
      <c r="T60" s="18">
        <v>0</v>
      </c>
      <c r="U60" s="18">
        <v>0</v>
      </c>
    </row>
    <row r="61" spans="2:21" x14ac:dyDescent="0.4">
      <c r="B61" s="18" t="s">
        <v>5909</v>
      </c>
      <c r="C61" s="18" t="s">
        <v>5910</v>
      </c>
      <c r="D61" s="18" t="s">
        <v>12933</v>
      </c>
      <c r="E61" s="19" t="s">
        <v>16068</v>
      </c>
      <c r="F61" s="18" t="s">
        <v>5896</v>
      </c>
      <c r="G61" s="18" t="s">
        <v>29</v>
      </c>
      <c r="H61" s="18" t="s">
        <v>5936</v>
      </c>
      <c r="I61" s="19" t="s">
        <v>6126</v>
      </c>
      <c r="J61" s="18" t="s">
        <v>5843</v>
      </c>
      <c r="K61" s="18" t="s">
        <v>16082</v>
      </c>
      <c r="L61" s="18" t="s">
        <v>10232</v>
      </c>
      <c r="N61" s="20">
        <v>45322</v>
      </c>
      <c r="O61" s="18" t="s">
        <v>16083</v>
      </c>
      <c r="P61" s="18" t="s">
        <v>16082</v>
      </c>
      <c r="Q61" s="18" t="s">
        <v>16071</v>
      </c>
      <c r="R61" s="18">
        <v>1.2</v>
      </c>
      <c r="T61" s="18">
        <v>0</v>
      </c>
      <c r="U61" s="18">
        <v>0</v>
      </c>
    </row>
    <row r="62" spans="2:21" x14ac:dyDescent="0.4">
      <c r="B62" s="18" t="s">
        <v>5909</v>
      </c>
      <c r="C62" s="18" t="s">
        <v>5910</v>
      </c>
      <c r="D62" s="18" t="s">
        <v>12933</v>
      </c>
      <c r="E62" s="19" t="s">
        <v>16068</v>
      </c>
      <c r="F62" s="18" t="s">
        <v>5896</v>
      </c>
      <c r="G62" s="18" t="s">
        <v>29</v>
      </c>
      <c r="H62" s="18" t="s">
        <v>5936</v>
      </c>
      <c r="I62" s="19" t="s">
        <v>6126</v>
      </c>
      <c r="J62" s="18" t="s">
        <v>5923</v>
      </c>
      <c r="K62" s="18" t="s">
        <v>16084</v>
      </c>
      <c r="L62" s="18" t="s">
        <v>10232</v>
      </c>
      <c r="N62" s="20">
        <v>45322</v>
      </c>
      <c r="O62" s="18" t="s">
        <v>16085</v>
      </c>
      <c r="P62" s="18" t="s">
        <v>16084</v>
      </c>
      <c r="Q62" s="18" t="s">
        <v>16071</v>
      </c>
      <c r="R62" s="18">
        <v>1.2</v>
      </c>
      <c r="T62" s="18">
        <v>0</v>
      </c>
      <c r="U62" s="18">
        <v>0</v>
      </c>
    </row>
    <row r="63" spans="2:21" x14ac:dyDescent="0.4">
      <c r="B63" s="18" t="s">
        <v>5909</v>
      </c>
      <c r="C63" s="18" t="s">
        <v>5910</v>
      </c>
      <c r="D63" s="18" t="s">
        <v>12933</v>
      </c>
      <c r="E63" s="19" t="s">
        <v>16068</v>
      </c>
      <c r="F63" s="18" t="s">
        <v>5896</v>
      </c>
      <c r="G63" s="18" t="s">
        <v>926</v>
      </c>
      <c r="H63" s="18" t="s">
        <v>6145</v>
      </c>
      <c r="I63" s="19" t="s">
        <v>6406</v>
      </c>
      <c r="J63" s="18" t="s">
        <v>5899</v>
      </c>
      <c r="K63" s="18" t="s">
        <v>16069</v>
      </c>
      <c r="L63" s="18" t="s">
        <v>10232</v>
      </c>
      <c r="N63" s="20">
        <v>45322</v>
      </c>
      <c r="O63" s="18" t="s">
        <v>16070</v>
      </c>
      <c r="P63" s="18" t="s">
        <v>16069</v>
      </c>
      <c r="Q63" s="18" t="s">
        <v>16071</v>
      </c>
      <c r="R63" s="18">
        <v>1.5</v>
      </c>
      <c r="T63" s="18">
        <v>0</v>
      </c>
      <c r="U63" s="18">
        <v>0</v>
      </c>
    </row>
    <row r="64" spans="2:21" x14ac:dyDescent="0.4">
      <c r="B64" s="18" t="s">
        <v>5909</v>
      </c>
      <c r="C64" s="18" t="s">
        <v>5910</v>
      </c>
      <c r="D64" s="18" t="s">
        <v>12933</v>
      </c>
      <c r="E64" s="19" t="s">
        <v>16068</v>
      </c>
      <c r="F64" s="18" t="s">
        <v>5896</v>
      </c>
      <c r="G64" s="18" t="s">
        <v>926</v>
      </c>
      <c r="H64" s="18" t="s">
        <v>6145</v>
      </c>
      <c r="I64" s="19" t="s">
        <v>6406</v>
      </c>
      <c r="J64" s="18" t="s">
        <v>5904</v>
      </c>
      <c r="K64" s="18" t="s">
        <v>16072</v>
      </c>
      <c r="L64" s="18" t="s">
        <v>10232</v>
      </c>
      <c r="N64" s="20">
        <v>45322</v>
      </c>
      <c r="O64" s="18" t="s">
        <v>16073</v>
      </c>
      <c r="P64" s="18" t="s">
        <v>16072</v>
      </c>
      <c r="Q64" s="18" t="s">
        <v>16071</v>
      </c>
      <c r="R64" s="18">
        <v>1.5</v>
      </c>
      <c r="T64" s="18">
        <v>0</v>
      </c>
      <c r="U64" s="18">
        <v>0</v>
      </c>
    </row>
    <row r="65" spans="2:21" x14ac:dyDescent="0.4">
      <c r="B65" s="18" t="s">
        <v>5909</v>
      </c>
      <c r="C65" s="18" t="s">
        <v>5910</v>
      </c>
      <c r="D65" s="18" t="s">
        <v>12933</v>
      </c>
      <c r="E65" s="19" t="s">
        <v>16068</v>
      </c>
      <c r="F65" s="18" t="s">
        <v>5896</v>
      </c>
      <c r="G65" s="18" t="s">
        <v>926</v>
      </c>
      <c r="H65" s="18" t="s">
        <v>6145</v>
      </c>
      <c r="I65" s="19" t="s">
        <v>6406</v>
      </c>
      <c r="J65" s="18" t="s">
        <v>5843</v>
      </c>
      <c r="K65" s="18" t="s">
        <v>16074</v>
      </c>
      <c r="L65" s="18" t="s">
        <v>10232</v>
      </c>
      <c r="N65" s="20">
        <v>45322</v>
      </c>
      <c r="O65" s="18" t="s">
        <v>16075</v>
      </c>
      <c r="P65" s="18" t="s">
        <v>16074</v>
      </c>
      <c r="Q65" s="18" t="s">
        <v>16071</v>
      </c>
      <c r="R65" s="18">
        <v>1.5</v>
      </c>
      <c r="T65" s="18">
        <v>0</v>
      </c>
      <c r="U65" s="18">
        <v>0</v>
      </c>
    </row>
    <row r="66" spans="2:21" x14ac:dyDescent="0.4">
      <c r="B66" s="18" t="s">
        <v>5909</v>
      </c>
      <c r="C66" s="18" t="s">
        <v>5910</v>
      </c>
      <c r="D66" s="18" t="s">
        <v>12933</v>
      </c>
      <c r="E66" s="19" t="s">
        <v>16068</v>
      </c>
      <c r="F66" s="18" t="s">
        <v>5896</v>
      </c>
      <c r="G66" s="18" t="s">
        <v>926</v>
      </c>
      <c r="H66" s="18" t="s">
        <v>6145</v>
      </c>
      <c r="I66" s="19" t="s">
        <v>6406</v>
      </c>
      <c r="J66" s="18" t="s">
        <v>5923</v>
      </c>
      <c r="K66" s="18" t="s">
        <v>16076</v>
      </c>
      <c r="L66" s="18" t="s">
        <v>10232</v>
      </c>
      <c r="N66" s="20">
        <v>45322</v>
      </c>
      <c r="O66" s="18" t="s">
        <v>16077</v>
      </c>
      <c r="P66" s="18" t="s">
        <v>16076</v>
      </c>
      <c r="Q66" s="18" t="s">
        <v>16071</v>
      </c>
      <c r="R66" s="18">
        <v>1.5</v>
      </c>
      <c r="T66" s="18">
        <v>0</v>
      </c>
      <c r="U66" s="18">
        <v>0</v>
      </c>
    </row>
    <row r="67" spans="2:21" x14ac:dyDescent="0.4">
      <c r="B67" s="18" t="s">
        <v>5909</v>
      </c>
      <c r="C67" s="18" t="s">
        <v>5910</v>
      </c>
      <c r="D67" s="18" t="s">
        <v>12933</v>
      </c>
      <c r="E67" s="19" t="s">
        <v>16068</v>
      </c>
      <c r="F67" s="18" t="s">
        <v>5896</v>
      </c>
      <c r="G67" s="18" t="s">
        <v>522</v>
      </c>
      <c r="H67" s="18" t="s">
        <v>9525</v>
      </c>
      <c r="I67" s="19" t="s">
        <v>9526</v>
      </c>
      <c r="J67" s="18" t="s">
        <v>5899</v>
      </c>
      <c r="K67" s="18" t="s">
        <v>16086</v>
      </c>
      <c r="L67" s="18" t="s">
        <v>10232</v>
      </c>
      <c r="N67" s="20">
        <v>45322</v>
      </c>
      <c r="O67" s="18" t="s">
        <v>16087</v>
      </c>
      <c r="P67" s="18" t="s">
        <v>16086</v>
      </c>
      <c r="Q67" s="18" t="s">
        <v>16071</v>
      </c>
      <c r="T67" s="18">
        <v>0</v>
      </c>
      <c r="U67" s="18">
        <v>0</v>
      </c>
    </row>
    <row r="68" spans="2:21" x14ac:dyDescent="0.4">
      <c r="B68" s="18" t="s">
        <v>5909</v>
      </c>
      <c r="C68" s="18" t="s">
        <v>5910</v>
      </c>
      <c r="D68" s="18" t="s">
        <v>12933</v>
      </c>
      <c r="E68" s="19" t="s">
        <v>16068</v>
      </c>
      <c r="F68" s="18" t="s">
        <v>5896</v>
      </c>
      <c r="G68" s="18" t="s">
        <v>522</v>
      </c>
      <c r="H68" s="18" t="s">
        <v>9525</v>
      </c>
      <c r="I68" s="19" t="s">
        <v>9526</v>
      </c>
      <c r="J68" s="18" t="s">
        <v>5904</v>
      </c>
      <c r="K68" s="18" t="s">
        <v>16088</v>
      </c>
      <c r="L68" s="18" t="s">
        <v>10232</v>
      </c>
      <c r="N68" s="20">
        <v>45322</v>
      </c>
      <c r="O68" s="18" t="s">
        <v>16089</v>
      </c>
      <c r="P68" s="18" t="s">
        <v>16088</v>
      </c>
      <c r="Q68" s="18" t="s">
        <v>16071</v>
      </c>
      <c r="T68" s="18">
        <v>0</v>
      </c>
      <c r="U68" s="18">
        <v>0</v>
      </c>
    </row>
    <row r="69" spans="2:21" x14ac:dyDescent="0.4">
      <c r="B69" s="18" t="s">
        <v>5909</v>
      </c>
      <c r="C69" s="18" t="s">
        <v>5910</v>
      </c>
      <c r="D69" s="18" t="s">
        <v>12933</v>
      </c>
      <c r="E69" s="19" t="s">
        <v>16068</v>
      </c>
      <c r="F69" s="18" t="s">
        <v>5896</v>
      </c>
      <c r="G69" s="18" t="s">
        <v>522</v>
      </c>
      <c r="H69" s="18" t="s">
        <v>9525</v>
      </c>
      <c r="I69" s="19" t="s">
        <v>9526</v>
      </c>
      <c r="J69" s="18" t="s">
        <v>5843</v>
      </c>
      <c r="K69" s="18" t="s">
        <v>16090</v>
      </c>
      <c r="L69" s="18" t="s">
        <v>10232</v>
      </c>
      <c r="N69" s="20">
        <v>45322</v>
      </c>
      <c r="O69" s="18" t="s">
        <v>16091</v>
      </c>
      <c r="P69" s="18" t="s">
        <v>16090</v>
      </c>
      <c r="Q69" s="18" t="s">
        <v>16071</v>
      </c>
      <c r="T69" s="18">
        <v>0</v>
      </c>
      <c r="U69" s="18">
        <v>0</v>
      </c>
    </row>
    <row r="70" spans="2:21" x14ac:dyDescent="0.4">
      <c r="B70" s="18" t="s">
        <v>5909</v>
      </c>
      <c r="C70" s="18" t="s">
        <v>5910</v>
      </c>
      <c r="D70" s="18" t="s">
        <v>12933</v>
      </c>
      <c r="E70" s="19" t="s">
        <v>15994</v>
      </c>
      <c r="F70" s="18" t="s">
        <v>5896</v>
      </c>
      <c r="G70" s="18" t="s">
        <v>926</v>
      </c>
      <c r="H70" s="18" t="s">
        <v>6145</v>
      </c>
      <c r="I70" s="19" t="s">
        <v>6406</v>
      </c>
      <c r="J70" s="18" t="s">
        <v>5899</v>
      </c>
      <c r="K70" s="18" t="s">
        <v>15995</v>
      </c>
      <c r="L70" s="18" t="s">
        <v>10232</v>
      </c>
      <c r="N70" s="20">
        <v>45322</v>
      </c>
      <c r="O70" s="18" t="s">
        <v>15996</v>
      </c>
      <c r="P70" s="18" t="s">
        <v>15995</v>
      </c>
      <c r="Q70" s="18" t="s">
        <v>15997</v>
      </c>
      <c r="R70" s="18">
        <v>1.5</v>
      </c>
      <c r="T70" s="18">
        <v>0</v>
      </c>
      <c r="U70" s="18">
        <v>0</v>
      </c>
    </row>
    <row r="71" spans="2:21" x14ac:dyDescent="0.4">
      <c r="B71" s="18" t="s">
        <v>5909</v>
      </c>
      <c r="C71" s="18" t="s">
        <v>5910</v>
      </c>
      <c r="D71" s="18" t="s">
        <v>12933</v>
      </c>
      <c r="E71" s="19" t="s">
        <v>15994</v>
      </c>
      <c r="F71" s="18" t="s">
        <v>5896</v>
      </c>
      <c r="G71" s="18" t="s">
        <v>926</v>
      </c>
      <c r="H71" s="18" t="s">
        <v>6145</v>
      </c>
      <c r="I71" s="19" t="s">
        <v>6406</v>
      </c>
      <c r="J71" s="18" t="s">
        <v>5904</v>
      </c>
      <c r="K71" s="18" t="s">
        <v>15998</v>
      </c>
      <c r="L71" s="18" t="s">
        <v>10232</v>
      </c>
      <c r="N71" s="20">
        <v>45322</v>
      </c>
      <c r="O71" s="18" t="s">
        <v>15999</v>
      </c>
      <c r="P71" s="18" t="s">
        <v>15998</v>
      </c>
      <c r="Q71" s="18" t="s">
        <v>15997</v>
      </c>
      <c r="R71" s="18">
        <v>1.5</v>
      </c>
      <c r="T71" s="18">
        <v>0</v>
      </c>
      <c r="U71" s="18">
        <v>0</v>
      </c>
    </row>
    <row r="72" spans="2:21" x14ac:dyDescent="0.4">
      <c r="B72" s="18" t="s">
        <v>5909</v>
      </c>
      <c r="C72" s="18" t="s">
        <v>5910</v>
      </c>
      <c r="D72" s="18" t="s">
        <v>12933</v>
      </c>
      <c r="E72" s="19" t="s">
        <v>15994</v>
      </c>
      <c r="F72" s="18" t="s">
        <v>5896</v>
      </c>
      <c r="G72" s="18" t="s">
        <v>926</v>
      </c>
      <c r="H72" s="18" t="s">
        <v>6145</v>
      </c>
      <c r="I72" s="19" t="s">
        <v>6406</v>
      </c>
      <c r="J72" s="18" t="s">
        <v>5843</v>
      </c>
      <c r="K72" s="18" t="s">
        <v>16000</v>
      </c>
      <c r="L72" s="18" t="s">
        <v>10232</v>
      </c>
      <c r="N72" s="20">
        <v>45322</v>
      </c>
      <c r="O72" s="18" t="s">
        <v>16001</v>
      </c>
      <c r="P72" s="18" t="s">
        <v>16000</v>
      </c>
      <c r="Q72" s="18" t="s">
        <v>15997</v>
      </c>
      <c r="R72" s="18">
        <v>1.5</v>
      </c>
      <c r="T72" s="18">
        <v>0</v>
      </c>
      <c r="U72" s="18">
        <v>0</v>
      </c>
    </row>
    <row r="73" spans="2:21" x14ac:dyDescent="0.4">
      <c r="B73" s="18" t="s">
        <v>5909</v>
      </c>
      <c r="C73" s="18" t="s">
        <v>5910</v>
      </c>
      <c r="D73" s="18" t="s">
        <v>12933</v>
      </c>
      <c r="E73" s="19" t="s">
        <v>15994</v>
      </c>
      <c r="F73" s="18" t="s">
        <v>5896</v>
      </c>
      <c r="G73" s="18" t="s">
        <v>926</v>
      </c>
      <c r="H73" s="18" t="s">
        <v>6145</v>
      </c>
      <c r="I73" s="19" t="s">
        <v>6406</v>
      </c>
      <c r="J73" s="18" t="s">
        <v>5923</v>
      </c>
      <c r="K73" s="18" t="s">
        <v>16002</v>
      </c>
      <c r="L73" s="18" t="s">
        <v>10232</v>
      </c>
      <c r="N73" s="20">
        <v>45322</v>
      </c>
      <c r="O73" s="18" t="s">
        <v>16003</v>
      </c>
      <c r="P73" s="18" t="s">
        <v>16002</v>
      </c>
      <c r="Q73" s="18" t="s">
        <v>15997</v>
      </c>
      <c r="R73" s="18">
        <v>1.5</v>
      </c>
      <c r="T73" s="18">
        <v>0</v>
      </c>
      <c r="U73" s="18">
        <v>0</v>
      </c>
    </row>
    <row r="74" spans="2:21" x14ac:dyDescent="0.4">
      <c r="B74" s="18" t="s">
        <v>5909</v>
      </c>
      <c r="C74" s="18" t="s">
        <v>5910</v>
      </c>
      <c r="D74" s="18" t="s">
        <v>12933</v>
      </c>
      <c r="E74" s="19" t="s">
        <v>15994</v>
      </c>
      <c r="F74" s="18" t="s">
        <v>5896</v>
      </c>
      <c r="G74" s="18" t="s">
        <v>703</v>
      </c>
      <c r="H74" s="18" t="s">
        <v>6466</v>
      </c>
      <c r="I74" s="19" t="s">
        <v>6474</v>
      </c>
      <c r="J74" s="18" t="s">
        <v>5899</v>
      </c>
      <c r="K74" s="18" t="s">
        <v>16004</v>
      </c>
      <c r="L74" s="18" t="s">
        <v>10232</v>
      </c>
      <c r="N74" s="20">
        <v>45322</v>
      </c>
      <c r="O74" s="18" t="s">
        <v>16005</v>
      </c>
      <c r="P74" s="18" t="s">
        <v>16004</v>
      </c>
      <c r="Q74" s="18" t="s">
        <v>15997</v>
      </c>
      <c r="R74" s="18">
        <v>1.8</v>
      </c>
      <c r="T74" s="18">
        <v>0</v>
      </c>
      <c r="U74" s="18">
        <v>0</v>
      </c>
    </row>
    <row r="75" spans="2:21" x14ac:dyDescent="0.4">
      <c r="B75" s="18" t="s">
        <v>5909</v>
      </c>
      <c r="C75" s="18" t="s">
        <v>5910</v>
      </c>
      <c r="D75" s="18" t="s">
        <v>12933</v>
      </c>
      <c r="E75" s="19" t="s">
        <v>15994</v>
      </c>
      <c r="F75" s="18" t="s">
        <v>5896</v>
      </c>
      <c r="G75" s="18" t="s">
        <v>703</v>
      </c>
      <c r="H75" s="18" t="s">
        <v>6466</v>
      </c>
      <c r="I75" s="19" t="s">
        <v>6474</v>
      </c>
      <c r="J75" s="18" t="s">
        <v>5904</v>
      </c>
      <c r="K75" s="18" t="s">
        <v>16006</v>
      </c>
      <c r="L75" s="18" t="s">
        <v>10232</v>
      </c>
      <c r="N75" s="20">
        <v>45322</v>
      </c>
      <c r="O75" s="18" t="s">
        <v>16007</v>
      </c>
      <c r="P75" s="18" t="s">
        <v>16006</v>
      </c>
      <c r="Q75" s="18" t="s">
        <v>15997</v>
      </c>
      <c r="R75" s="18">
        <v>1.8</v>
      </c>
      <c r="T75" s="18">
        <v>0</v>
      </c>
      <c r="U75" s="18">
        <v>0</v>
      </c>
    </row>
    <row r="76" spans="2:21" x14ac:dyDescent="0.4">
      <c r="B76" s="18" t="s">
        <v>5909</v>
      </c>
      <c r="C76" s="18" t="s">
        <v>5910</v>
      </c>
      <c r="D76" s="18" t="s">
        <v>12933</v>
      </c>
      <c r="E76" s="19" t="s">
        <v>15994</v>
      </c>
      <c r="F76" s="18" t="s">
        <v>5896</v>
      </c>
      <c r="G76" s="18" t="s">
        <v>703</v>
      </c>
      <c r="H76" s="18" t="s">
        <v>6466</v>
      </c>
      <c r="I76" s="19" t="s">
        <v>6474</v>
      </c>
      <c r="J76" s="18" t="s">
        <v>5843</v>
      </c>
      <c r="K76" s="18" t="s">
        <v>16008</v>
      </c>
      <c r="L76" s="18" t="s">
        <v>10232</v>
      </c>
      <c r="N76" s="20">
        <v>45322</v>
      </c>
      <c r="O76" s="18" t="s">
        <v>16009</v>
      </c>
      <c r="P76" s="18" t="s">
        <v>16008</v>
      </c>
      <c r="Q76" s="18" t="s">
        <v>15997</v>
      </c>
      <c r="R76" s="18">
        <v>1.8</v>
      </c>
      <c r="T76" s="18">
        <v>0</v>
      </c>
      <c r="U76" s="18">
        <v>0</v>
      </c>
    </row>
    <row r="77" spans="2:21" x14ac:dyDescent="0.4">
      <c r="B77" s="18" t="s">
        <v>5909</v>
      </c>
      <c r="C77" s="18" t="s">
        <v>5910</v>
      </c>
      <c r="D77" s="18" t="s">
        <v>12933</v>
      </c>
      <c r="E77" s="19" t="s">
        <v>15994</v>
      </c>
      <c r="F77" s="18" t="s">
        <v>5896</v>
      </c>
      <c r="G77" s="18" t="s">
        <v>39</v>
      </c>
      <c r="H77" s="18" t="s">
        <v>6318</v>
      </c>
      <c r="I77" s="19" t="s">
        <v>6416</v>
      </c>
      <c r="J77" s="18" t="s">
        <v>5899</v>
      </c>
      <c r="K77" s="18" t="s">
        <v>16010</v>
      </c>
      <c r="L77" s="18" t="s">
        <v>10232</v>
      </c>
      <c r="N77" s="20">
        <v>45322</v>
      </c>
      <c r="O77" s="18" t="s">
        <v>16011</v>
      </c>
      <c r="P77" s="18" t="s">
        <v>16010</v>
      </c>
      <c r="Q77" s="18" t="s">
        <v>15997</v>
      </c>
      <c r="R77" s="18">
        <v>2.9</v>
      </c>
      <c r="T77" s="18">
        <v>0</v>
      </c>
      <c r="U77" s="18">
        <v>0</v>
      </c>
    </row>
    <row r="78" spans="2:21" x14ac:dyDescent="0.4">
      <c r="B78" s="18" t="s">
        <v>5909</v>
      </c>
      <c r="C78" s="18" t="s">
        <v>5910</v>
      </c>
      <c r="D78" s="18" t="s">
        <v>12933</v>
      </c>
      <c r="E78" s="19" t="s">
        <v>15994</v>
      </c>
      <c r="F78" s="18" t="s">
        <v>5896</v>
      </c>
      <c r="G78" s="18" t="s">
        <v>39</v>
      </c>
      <c r="H78" s="18" t="s">
        <v>6318</v>
      </c>
      <c r="I78" s="19" t="s">
        <v>6416</v>
      </c>
      <c r="J78" s="18" t="s">
        <v>5904</v>
      </c>
      <c r="K78" s="18" t="s">
        <v>16012</v>
      </c>
      <c r="L78" s="18" t="s">
        <v>10232</v>
      </c>
      <c r="N78" s="20">
        <v>45322</v>
      </c>
      <c r="O78" s="18" t="s">
        <v>16013</v>
      </c>
      <c r="P78" s="18" t="s">
        <v>16012</v>
      </c>
      <c r="Q78" s="18" t="s">
        <v>15997</v>
      </c>
      <c r="R78" s="18">
        <v>2.9</v>
      </c>
      <c r="T78" s="18">
        <v>0</v>
      </c>
      <c r="U78" s="18">
        <v>0</v>
      </c>
    </row>
    <row r="79" spans="2:21" x14ac:dyDescent="0.4">
      <c r="B79" s="18" t="s">
        <v>5909</v>
      </c>
      <c r="C79" s="18" t="s">
        <v>5910</v>
      </c>
      <c r="D79" s="18" t="s">
        <v>12933</v>
      </c>
      <c r="E79" s="19" t="s">
        <v>15994</v>
      </c>
      <c r="F79" s="18" t="s">
        <v>5896</v>
      </c>
      <c r="G79" s="18" t="s">
        <v>39</v>
      </c>
      <c r="H79" s="18" t="s">
        <v>6318</v>
      </c>
      <c r="I79" s="19" t="s">
        <v>6416</v>
      </c>
      <c r="J79" s="18" t="s">
        <v>5843</v>
      </c>
      <c r="K79" s="18" t="s">
        <v>16014</v>
      </c>
      <c r="L79" s="18" t="s">
        <v>10232</v>
      </c>
      <c r="N79" s="20">
        <v>45322</v>
      </c>
      <c r="O79" s="18" t="s">
        <v>16015</v>
      </c>
      <c r="P79" s="18" t="s">
        <v>16014</v>
      </c>
      <c r="Q79" s="18" t="s">
        <v>15997</v>
      </c>
      <c r="R79" s="18">
        <v>2.9</v>
      </c>
      <c r="T79" s="18">
        <v>0</v>
      </c>
      <c r="U79" s="18">
        <v>0</v>
      </c>
    </row>
    <row r="80" spans="2:21" x14ac:dyDescent="0.4">
      <c r="B80" s="18" t="s">
        <v>5909</v>
      </c>
      <c r="C80" s="18" t="s">
        <v>5910</v>
      </c>
      <c r="D80" s="18" t="s">
        <v>12933</v>
      </c>
      <c r="E80" s="19" t="s">
        <v>15994</v>
      </c>
      <c r="F80" s="18" t="s">
        <v>5896</v>
      </c>
      <c r="G80" s="18" t="s">
        <v>522</v>
      </c>
      <c r="H80" s="18" t="s">
        <v>9525</v>
      </c>
      <c r="I80" s="19" t="s">
        <v>9526</v>
      </c>
      <c r="J80" s="18" t="s">
        <v>5899</v>
      </c>
      <c r="K80" s="18" t="s">
        <v>16016</v>
      </c>
      <c r="L80" s="18" t="s">
        <v>10232</v>
      </c>
      <c r="N80" s="20">
        <v>45322</v>
      </c>
      <c r="O80" s="18" t="s">
        <v>16017</v>
      </c>
      <c r="P80" s="18" t="s">
        <v>16016</v>
      </c>
      <c r="Q80" s="18" t="s">
        <v>15997</v>
      </c>
      <c r="T80" s="18">
        <v>0</v>
      </c>
      <c r="U80" s="18">
        <v>0</v>
      </c>
    </row>
    <row r="81" spans="2:21" x14ac:dyDescent="0.4">
      <c r="B81" s="18" t="s">
        <v>5909</v>
      </c>
      <c r="C81" s="18" t="s">
        <v>5910</v>
      </c>
      <c r="D81" s="18" t="s">
        <v>12933</v>
      </c>
      <c r="E81" s="19" t="s">
        <v>15994</v>
      </c>
      <c r="F81" s="18" t="s">
        <v>5896</v>
      </c>
      <c r="G81" s="18" t="s">
        <v>522</v>
      </c>
      <c r="H81" s="18" t="s">
        <v>9525</v>
      </c>
      <c r="I81" s="19" t="s">
        <v>9526</v>
      </c>
      <c r="J81" s="18" t="s">
        <v>5904</v>
      </c>
      <c r="K81" s="18" t="s">
        <v>16018</v>
      </c>
      <c r="L81" s="18" t="s">
        <v>10232</v>
      </c>
      <c r="N81" s="20">
        <v>45322</v>
      </c>
      <c r="O81" s="18" t="s">
        <v>16019</v>
      </c>
      <c r="P81" s="18" t="s">
        <v>16018</v>
      </c>
      <c r="Q81" s="18" t="s">
        <v>15997</v>
      </c>
      <c r="T81" s="18">
        <v>0</v>
      </c>
      <c r="U81" s="18">
        <v>0</v>
      </c>
    </row>
    <row r="82" spans="2:21" x14ac:dyDescent="0.4">
      <c r="B82" s="18" t="s">
        <v>5909</v>
      </c>
      <c r="C82" s="18" t="s">
        <v>5910</v>
      </c>
      <c r="D82" s="18" t="s">
        <v>12933</v>
      </c>
      <c r="E82" s="19" t="s">
        <v>15994</v>
      </c>
      <c r="F82" s="18" t="s">
        <v>5896</v>
      </c>
      <c r="G82" s="18" t="s">
        <v>522</v>
      </c>
      <c r="H82" s="18" t="s">
        <v>9525</v>
      </c>
      <c r="I82" s="19" t="s">
        <v>9526</v>
      </c>
      <c r="J82" s="18" t="s">
        <v>5843</v>
      </c>
      <c r="K82" s="18" t="s">
        <v>16020</v>
      </c>
      <c r="L82" s="18" t="s">
        <v>10232</v>
      </c>
      <c r="N82" s="20">
        <v>45322</v>
      </c>
      <c r="O82" s="18" t="s">
        <v>16021</v>
      </c>
      <c r="P82" s="18" t="s">
        <v>16020</v>
      </c>
      <c r="Q82" s="18" t="s">
        <v>15997</v>
      </c>
      <c r="T82" s="18">
        <v>0</v>
      </c>
      <c r="U82" s="18">
        <v>0</v>
      </c>
    </row>
    <row r="83" spans="2:21" x14ac:dyDescent="0.4">
      <c r="B83" s="18" t="s">
        <v>5909</v>
      </c>
      <c r="C83" s="18" t="s">
        <v>5910</v>
      </c>
      <c r="D83" s="18" t="s">
        <v>12933</v>
      </c>
      <c r="E83" s="19" t="s">
        <v>16111</v>
      </c>
      <c r="F83" s="18" t="s">
        <v>5896</v>
      </c>
      <c r="G83" s="18" t="s">
        <v>926</v>
      </c>
      <c r="H83" s="18" t="s">
        <v>6145</v>
      </c>
      <c r="I83" s="19" t="s">
        <v>6126</v>
      </c>
      <c r="J83" s="18" t="s">
        <v>5899</v>
      </c>
      <c r="K83" s="18" t="s">
        <v>16112</v>
      </c>
      <c r="L83" s="18" t="s">
        <v>10232</v>
      </c>
      <c r="N83" s="20">
        <v>45322</v>
      </c>
      <c r="O83" s="18" t="s">
        <v>16113</v>
      </c>
      <c r="P83" s="18" t="s">
        <v>16112</v>
      </c>
      <c r="Q83" s="18" t="s">
        <v>16114</v>
      </c>
      <c r="R83" s="18">
        <v>1.2</v>
      </c>
      <c r="T83" s="18">
        <v>0</v>
      </c>
      <c r="U83" s="18">
        <v>0</v>
      </c>
    </row>
    <row r="84" spans="2:21" x14ac:dyDescent="0.4">
      <c r="B84" s="18" t="s">
        <v>5909</v>
      </c>
      <c r="C84" s="18" t="s">
        <v>5910</v>
      </c>
      <c r="D84" s="18" t="s">
        <v>12933</v>
      </c>
      <c r="E84" s="19" t="s">
        <v>16111</v>
      </c>
      <c r="F84" s="18" t="s">
        <v>5896</v>
      </c>
      <c r="G84" s="18" t="s">
        <v>926</v>
      </c>
      <c r="H84" s="18" t="s">
        <v>6145</v>
      </c>
      <c r="I84" s="19" t="s">
        <v>6126</v>
      </c>
      <c r="J84" s="18" t="s">
        <v>5904</v>
      </c>
      <c r="K84" s="18" t="s">
        <v>16115</v>
      </c>
      <c r="L84" s="18" t="s">
        <v>10232</v>
      </c>
      <c r="N84" s="20">
        <v>45322</v>
      </c>
      <c r="O84" s="18" t="s">
        <v>16116</v>
      </c>
      <c r="P84" s="18" t="s">
        <v>16115</v>
      </c>
      <c r="Q84" s="18" t="s">
        <v>16114</v>
      </c>
      <c r="R84" s="18">
        <v>1.2</v>
      </c>
      <c r="T84" s="18">
        <v>0</v>
      </c>
      <c r="U84" s="18">
        <v>0</v>
      </c>
    </row>
    <row r="85" spans="2:21" x14ac:dyDescent="0.4">
      <c r="B85" s="18" t="s">
        <v>5909</v>
      </c>
      <c r="C85" s="18" t="s">
        <v>5910</v>
      </c>
      <c r="D85" s="18" t="s">
        <v>12933</v>
      </c>
      <c r="E85" s="19" t="s">
        <v>16111</v>
      </c>
      <c r="F85" s="18" t="s">
        <v>5896</v>
      </c>
      <c r="G85" s="18" t="s">
        <v>926</v>
      </c>
      <c r="H85" s="18" t="s">
        <v>6145</v>
      </c>
      <c r="I85" s="19" t="s">
        <v>6126</v>
      </c>
      <c r="J85" s="18" t="s">
        <v>5843</v>
      </c>
      <c r="K85" s="18" t="s">
        <v>16117</v>
      </c>
      <c r="L85" s="18" t="s">
        <v>10232</v>
      </c>
      <c r="N85" s="20">
        <v>45322</v>
      </c>
      <c r="O85" s="18" t="s">
        <v>16118</v>
      </c>
      <c r="P85" s="18" t="s">
        <v>16117</v>
      </c>
      <c r="Q85" s="18" t="s">
        <v>16114</v>
      </c>
      <c r="R85" s="18">
        <v>1.2</v>
      </c>
      <c r="T85" s="18">
        <v>0</v>
      </c>
      <c r="U85" s="18">
        <v>0</v>
      </c>
    </row>
    <row r="86" spans="2:21" x14ac:dyDescent="0.4">
      <c r="B86" s="18" t="s">
        <v>5909</v>
      </c>
      <c r="C86" s="18" t="s">
        <v>5910</v>
      </c>
      <c r="D86" s="18" t="s">
        <v>12933</v>
      </c>
      <c r="E86" s="19" t="s">
        <v>16111</v>
      </c>
      <c r="F86" s="18" t="s">
        <v>5896</v>
      </c>
      <c r="G86" s="18" t="s">
        <v>926</v>
      </c>
      <c r="H86" s="18" t="s">
        <v>6145</v>
      </c>
      <c r="I86" s="19" t="s">
        <v>6126</v>
      </c>
      <c r="J86" s="18" t="s">
        <v>5923</v>
      </c>
      <c r="K86" s="18" t="s">
        <v>16119</v>
      </c>
      <c r="L86" s="18" t="s">
        <v>10232</v>
      </c>
      <c r="N86" s="20">
        <v>45322</v>
      </c>
      <c r="O86" s="18" t="s">
        <v>16120</v>
      </c>
      <c r="P86" s="18" t="s">
        <v>16119</v>
      </c>
      <c r="Q86" s="18" t="s">
        <v>16114</v>
      </c>
      <c r="R86" s="18">
        <v>1.2</v>
      </c>
      <c r="T86" s="18">
        <v>0</v>
      </c>
      <c r="U86" s="18">
        <v>0</v>
      </c>
    </row>
    <row r="87" spans="2:21" x14ac:dyDescent="0.4">
      <c r="B87" s="18" t="s">
        <v>5909</v>
      </c>
      <c r="C87" s="18" t="s">
        <v>5910</v>
      </c>
      <c r="D87" s="18" t="s">
        <v>12933</v>
      </c>
      <c r="E87" s="19" t="s">
        <v>16111</v>
      </c>
      <c r="F87" s="18" t="s">
        <v>5896</v>
      </c>
      <c r="G87" s="18" t="s">
        <v>522</v>
      </c>
      <c r="H87" s="18" t="s">
        <v>9525</v>
      </c>
      <c r="I87" s="19" t="s">
        <v>9526</v>
      </c>
      <c r="J87" s="18" t="s">
        <v>5899</v>
      </c>
      <c r="K87" s="18" t="s">
        <v>16121</v>
      </c>
      <c r="L87" s="18" t="s">
        <v>10232</v>
      </c>
      <c r="N87" s="20">
        <v>45322</v>
      </c>
      <c r="O87" s="18" t="s">
        <v>16122</v>
      </c>
      <c r="P87" s="18" t="s">
        <v>16121</v>
      </c>
      <c r="Q87" s="18" t="s">
        <v>16114</v>
      </c>
      <c r="T87" s="18">
        <v>0</v>
      </c>
      <c r="U87" s="18">
        <v>0</v>
      </c>
    </row>
    <row r="88" spans="2:21" x14ac:dyDescent="0.4">
      <c r="B88" s="18" t="s">
        <v>5909</v>
      </c>
      <c r="C88" s="18" t="s">
        <v>5910</v>
      </c>
      <c r="D88" s="18" t="s">
        <v>12933</v>
      </c>
      <c r="E88" s="19" t="s">
        <v>16111</v>
      </c>
      <c r="F88" s="18" t="s">
        <v>5896</v>
      </c>
      <c r="G88" s="18" t="s">
        <v>522</v>
      </c>
      <c r="H88" s="18" t="s">
        <v>9525</v>
      </c>
      <c r="I88" s="19" t="s">
        <v>9526</v>
      </c>
      <c r="J88" s="18" t="s">
        <v>5904</v>
      </c>
      <c r="K88" s="18" t="s">
        <v>16123</v>
      </c>
      <c r="L88" s="18" t="s">
        <v>10232</v>
      </c>
      <c r="N88" s="20">
        <v>45322</v>
      </c>
      <c r="O88" s="18" t="s">
        <v>16124</v>
      </c>
      <c r="P88" s="18" t="s">
        <v>16123</v>
      </c>
      <c r="Q88" s="18" t="s">
        <v>16114</v>
      </c>
      <c r="T88" s="18">
        <v>0</v>
      </c>
      <c r="U88" s="18">
        <v>0</v>
      </c>
    </row>
    <row r="89" spans="2:21" x14ac:dyDescent="0.4">
      <c r="B89" s="18" t="s">
        <v>5909</v>
      </c>
      <c r="C89" s="18" t="s">
        <v>5910</v>
      </c>
      <c r="D89" s="18" t="s">
        <v>12933</v>
      </c>
      <c r="E89" s="19" t="s">
        <v>16111</v>
      </c>
      <c r="F89" s="18" t="s">
        <v>5896</v>
      </c>
      <c r="G89" s="18" t="s">
        <v>522</v>
      </c>
      <c r="H89" s="18" t="s">
        <v>9525</v>
      </c>
      <c r="I89" s="19" t="s">
        <v>9526</v>
      </c>
      <c r="J89" s="18" t="s">
        <v>5843</v>
      </c>
      <c r="K89" s="18" t="s">
        <v>16125</v>
      </c>
      <c r="L89" s="18" t="s">
        <v>10232</v>
      </c>
      <c r="N89" s="20">
        <v>45322</v>
      </c>
      <c r="O89" s="18" t="s">
        <v>16126</v>
      </c>
      <c r="P89" s="18" t="s">
        <v>16125</v>
      </c>
      <c r="Q89" s="18" t="s">
        <v>16114</v>
      </c>
      <c r="T89" s="18">
        <v>0</v>
      </c>
      <c r="U89" s="18">
        <v>0</v>
      </c>
    </row>
    <row r="90" spans="2:21" x14ac:dyDescent="0.4">
      <c r="B90" s="18" t="s">
        <v>5909</v>
      </c>
      <c r="C90" s="18" t="s">
        <v>5910</v>
      </c>
      <c r="D90" s="18" t="s">
        <v>12933</v>
      </c>
      <c r="E90" s="19" t="s">
        <v>15941</v>
      </c>
      <c r="F90" s="18" t="s">
        <v>5896</v>
      </c>
      <c r="G90" s="18" t="s">
        <v>926</v>
      </c>
      <c r="H90" s="18" t="s">
        <v>6145</v>
      </c>
      <c r="I90" s="19" t="s">
        <v>6558</v>
      </c>
      <c r="J90" s="18" t="s">
        <v>5899</v>
      </c>
      <c r="K90" s="18" t="s">
        <v>15942</v>
      </c>
      <c r="L90" s="18" t="s">
        <v>10232</v>
      </c>
      <c r="N90" s="20">
        <v>45322</v>
      </c>
      <c r="O90" s="18" t="s">
        <v>15943</v>
      </c>
      <c r="P90" s="18" t="s">
        <v>15942</v>
      </c>
      <c r="Q90" s="18" t="s">
        <v>15944</v>
      </c>
      <c r="R90" s="18">
        <v>1.4</v>
      </c>
      <c r="T90" s="18">
        <v>0</v>
      </c>
      <c r="U90" s="18">
        <v>0</v>
      </c>
    </row>
    <row r="91" spans="2:21" x14ac:dyDescent="0.4">
      <c r="B91" s="18" t="s">
        <v>5909</v>
      </c>
      <c r="C91" s="18" t="s">
        <v>5910</v>
      </c>
      <c r="D91" s="18" t="s">
        <v>12933</v>
      </c>
      <c r="E91" s="19" t="s">
        <v>15941</v>
      </c>
      <c r="F91" s="18" t="s">
        <v>5896</v>
      </c>
      <c r="G91" s="18" t="s">
        <v>926</v>
      </c>
      <c r="H91" s="18" t="s">
        <v>6145</v>
      </c>
      <c r="I91" s="19" t="s">
        <v>6558</v>
      </c>
      <c r="J91" s="18" t="s">
        <v>5904</v>
      </c>
      <c r="K91" s="18" t="s">
        <v>15945</v>
      </c>
      <c r="L91" s="18" t="s">
        <v>10232</v>
      </c>
      <c r="N91" s="20">
        <v>45322</v>
      </c>
      <c r="O91" s="18" t="s">
        <v>15946</v>
      </c>
      <c r="P91" s="18" t="s">
        <v>15945</v>
      </c>
      <c r="Q91" s="18" t="s">
        <v>15944</v>
      </c>
      <c r="R91" s="18">
        <v>1.4</v>
      </c>
      <c r="T91" s="18">
        <v>0</v>
      </c>
      <c r="U91" s="18">
        <v>0</v>
      </c>
    </row>
    <row r="92" spans="2:21" x14ac:dyDescent="0.4">
      <c r="B92" s="18" t="s">
        <v>5909</v>
      </c>
      <c r="C92" s="18" t="s">
        <v>5910</v>
      </c>
      <c r="D92" s="18" t="s">
        <v>12933</v>
      </c>
      <c r="E92" s="19" t="s">
        <v>15941</v>
      </c>
      <c r="F92" s="18" t="s">
        <v>5896</v>
      </c>
      <c r="G92" s="18" t="s">
        <v>926</v>
      </c>
      <c r="H92" s="18" t="s">
        <v>6145</v>
      </c>
      <c r="I92" s="19" t="s">
        <v>6558</v>
      </c>
      <c r="J92" s="18" t="s">
        <v>5843</v>
      </c>
      <c r="K92" s="18" t="s">
        <v>15947</v>
      </c>
      <c r="L92" s="18" t="s">
        <v>10232</v>
      </c>
      <c r="N92" s="20">
        <v>45322</v>
      </c>
      <c r="O92" s="18" t="s">
        <v>15948</v>
      </c>
      <c r="P92" s="18" t="s">
        <v>15947</v>
      </c>
      <c r="Q92" s="18" t="s">
        <v>15944</v>
      </c>
      <c r="R92" s="18">
        <v>1.4</v>
      </c>
      <c r="T92" s="18">
        <v>0</v>
      </c>
      <c r="U92" s="18">
        <v>0</v>
      </c>
    </row>
    <row r="93" spans="2:21" x14ac:dyDescent="0.4">
      <c r="B93" s="18" t="s">
        <v>5909</v>
      </c>
      <c r="C93" s="18" t="s">
        <v>5910</v>
      </c>
      <c r="D93" s="18" t="s">
        <v>12933</v>
      </c>
      <c r="E93" s="19" t="s">
        <v>15941</v>
      </c>
      <c r="F93" s="18" t="s">
        <v>5896</v>
      </c>
      <c r="G93" s="18" t="s">
        <v>926</v>
      </c>
      <c r="H93" s="18" t="s">
        <v>6145</v>
      </c>
      <c r="I93" s="19" t="s">
        <v>6558</v>
      </c>
      <c r="J93" s="18" t="s">
        <v>5923</v>
      </c>
      <c r="K93" s="18" t="s">
        <v>15949</v>
      </c>
      <c r="L93" s="18" t="s">
        <v>10232</v>
      </c>
      <c r="N93" s="20">
        <v>45322</v>
      </c>
      <c r="O93" s="18" t="s">
        <v>15950</v>
      </c>
      <c r="P93" s="18" t="s">
        <v>15949</v>
      </c>
      <c r="Q93" s="18" t="s">
        <v>15944</v>
      </c>
      <c r="R93" s="18">
        <v>1.4</v>
      </c>
      <c r="T93" s="18">
        <v>0</v>
      </c>
      <c r="U93" s="18">
        <v>0</v>
      </c>
    </row>
    <row r="94" spans="2:21" x14ac:dyDescent="0.4">
      <c r="B94" s="18" t="s">
        <v>5909</v>
      </c>
      <c r="C94" s="18" t="s">
        <v>5910</v>
      </c>
      <c r="D94" s="18" t="s">
        <v>12933</v>
      </c>
      <c r="E94" s="19" t="s">
        <v>15941</v>
      </c>
      <c r="F94" s="18" t="s">
        <v>5896</v>
      </c>
      <c r="G94" s="18" t="s">
        <v>703</v>
      </c>
      <c r="H94" s="18" t="s">
        <v>6466</v>
      </c>
      <c r="I94" s="19" t="s">
        <v>6406</v>
      </c>
      <c r="J94" s="18" t="s">
        <v>5899</v>
      </c>
      <c r="K94" s="18" t="s">
        <v>15951</v>
      </c>
      <c r="L94" s="18" t="s">
        <v>10232</v>
      </c>
      <c r="N94" s="20">
        <v>45322</v>
      </c>
      <c r="O94" s="18" t="s">
        <v>15952</v>
      </c>
      <c r="P94" s="18" t="s">
        <v>15951</v>
      </c>
      <c r="Q94" s="18" t="s">
        <v>15944</v>
      </c>
      <c r="R94" s="18">
        <v>1.5</v>
      </c>
      <c r="T94" s="18">
        <v>0</v>
      </c>
      <c r="U94" s="18">
        <v>0</v>
      </c>
    </row>
    <row r="95" spans="2:21" x14ac:dyDescent="0.4">
      <c r="B95" s="18" t="s">
        <v>5909</v>
      </c>
      <c r="C95" s="18" t="s">
        <v>5910</v>
      </c>
      <c r="D95" s="18" t="s">
        <v>12933</v>
      </c>
      <c r="E95" s="19" t="s">
        <v>15941</v>
      </c>
      <c r="F95" s="18" t="s">
        <v>5896</v>
      </c>
      <c r="G95" s="18" t="s">
        <v>703</v>
      </c>
      <c r="H95" s="18" t="s">
        <v>6466</v>
      </c>
      <c r="I95" s="19" t="s">
        <v>6406</v>
      </c>
      <c r="J95" s="18" t="s">
        <v>5904</v>
      </c>
      <c r="K95" s="18" t="s">
        <v>15953</v>
      </c>
      <c r="L95" s="18" t="s">
        <v>10232</v>
      </c>
      <c r="N95" s="20">
        <v>45322</v>
      </c>
      <c r="O95" s="18" t="s">
        <v>15954</v>
      </c>
      <c r="P95" s="18" t="s">
        <v>15953</v>
      </c>
      <c r="Q95" s="18" t="s">
        <v>15944</v>
      </c>
      <c r="R95" s="18">
        <v>1.5</v>
      </c>
      <c r="T95" s="18">
        <v>0</v>
      </c>
      <c r="U95" s="18">
        <v>0</v>
      </c>
    </row>
    <row r="96" spans="2:21" x14ac:dyDescent="0.4">
      <c r="B96" s="18" t="s">
        <v>5909</v>
      </c>
      <c r="C96" s="18" t="s">
        <v>5910</v>
      </c>
      <c r="D96" s="18" t="s">
        <v>12933</v>
      </c>
      <c r="E96" s="19" t="s">
        <v>15941</v>
      </c>
      <c r="F96" s="18" t="s">
        <v>5896</v>
      </c>
      <c r="G96" s="18" t="s">
        <v>703</v>
      </c>
      <c r="H96" s="18" t="s">
        <v>6466</v>
      </c>
      <c r="I96" s="19" t="s">
        <v>6406</v>
      </c>
      <c r="J96" s="18" t="s">
        <v>5843</v>
      </c>
      <c r="K96" s="18" t="s">
        <v>15955</v>
      </c>
      <c r="L96" s="18" t="s">
        <v>10232</v>
      </c>
      <c r="N96" s="20">
        <v>45322</v>
      </c>
      <c r="O96" s="18" t="s">
        <v>15956</v>
      </c>
      <c r="P96" s="18" t="s">
        <v>15955</v>
      </c>
      <c r="Q96" s="18" t="s">
        <v>15944</v>
      </c>
      <c r="R96" s="18">
        <v>1.5</v>
      </c>
      <c r="T96" s="18">
        <v>0</v>
      </c>
      <c r="U96" s="18">
        <v>0</v>
      </c>
    </row>
    <row r="97" spans="2:21" x14ac:dyDescent="0.4">
      <c r="B97" s="18" t="s">
        <v>5909</v>
      </c>
      <c r="C97" s="18" t="s">
        <v>5910</v>
      </c>
      <c r="D97" s="18" t="s">
        <v>12933</v>
      </c>
      <c r="E97" s="19" t="s">
        <v>15941</v>
      </c>
      <c r="F97" s="18" t="s">
        <v>5896</v>
      </c>
      <c r="G97" s="18" t="s">
        <v>39</v>
      </c>
      <c r="H97" s="18" t="s">
        <v>6318</v>
      </c>
      <c r="I97" s="19" t="s">
        <v>6416</v>
      </c>
      <c r="J97" s="18" t="s">
        <v>5899</v>
      </c>
      <c r="K97" s="18" t="s">
        <v>15957</v>
      </c>
      <c r="L97" s="18" t="s">
        <v>10232</v>
      </c>
      <c r="N97" s="20">
        <v>45322</v>
      </c>
      <c r="O97" s="18" t="s">
        <v>15958</v>
      </c>
      <c r="P97" s="18" t="s">
        <v>15957</v>
      </c>
      <c r="Q97" s="18" t="s">
        <v>15944</v>
      </c>
      <c r="R97" s="18">
        <v>2.9</v>
      </c>
      <c r="T97" s="18">
        <v>0</v>
      </c>
      <c r="U97" s="18">
        <v>0</v>
      </c>
    </row>
    <row r="98" spans="2:21" x14ac:dyDescent="0.4">
      <c r="B98" s="18" t="s">
        <v>5909</v>
      </c>
      <c r="C98" s="18" t="s">
        <v>5910</v>
      </c>
      <c r="D98" s="18" t="s">
        <v>12933</v>
      </c>
      <c r="E98" s="19" t="s">
        <v>15941</v>
      </c>
      <c r="F98" s="18" t="s">
        <v>5896</v>
      </c>
      <c r="G98" s="18" t="s">
        <v>39</v>
      </c>
      <c r="H98" s="18" t="s">
        <v>6318</v>
      </c>
      <c r="I98" s="19" t="s">
        <v>6416</v>
      </c>
      <c r="J98" s="18" t="s">
        <v>5904</v>
      </c>
      <c r="K98" s="18" t="s">
        <v>15959</v>
      </c>
      <c r="L98" s="18" t="s">
        <v>10232</v>
      </c>
      <c r="N98" s="20">
        <v>45322</v>
      </c>
      <c r="O98" s="18" t="s">
        <v>15960</v>
      </c>
      <c r="P98" s="18" t="s">
        <v>15959</v>
      </c>
      <c r="Q98" s="18" t="s">
        <v>15944</v>
      </c>
      <c r="R98" s="18">
        <v>2.9</v>
      </c>
      <c r="T98" s="18">
        <v>0</v>
      </c>
      <c r="U98" s="18">
        <v>0</v>
      </c>
    </row>
    <row r="99" spans="2:21" x14ac:dyDescent="0.4">
      <c r="B99" s="18" t="s">
        <v>5909</v>
      </c>
      <c r="C99" s="18" t="s">
        <v>5910</v>
      </c>
      <c r="D99" s="18" t="s">
        <v>12933</v>
      </c>
      <c r="E99" s="19" t="s">
        <v>15941</v>
      </c>
      <c r="F99" s="18" t="s">
        <v>5896</v>
      </c>
      <c r="G99" s="18" t="s">
        <v>39</v>
      </c>
      <c r="H99" s="18" t="s">
        <v>6318</v>
      </c>
      <c r="I99" s="19" t="s">
        <v>6416</v>
      </c>
      <c r="J99" s="18" t="s">
        <v>5843</v>
      </c>
      <c r="K99" s="18" t="s">
        <v>15961</v>
      </c>
      <c r="L99" s="18" t="s">
        <v>10232</v>
      </c>
      <c r="N99" s="20">
        <v>45322</v>
      </c>
      <c r="O99" s="18" t="s">
        <v>15962</v>
      </c>
      <c r="P99" s="18" t="s">
        <v>15961</v>
      </c>
      <c r="Q99" s="18" t="s">
        <v>15944</v>
      </c>
      <c r="R99" s="18">
        <v>2.9</v>
      </c>
      <c r="T99" s="18">
        <v>0</v>
      </c>
      <c r="U99" s="18">
        <v>0</v>
      </c>
    </row>
    <row r="100" spans="2:21" x14ac:dyDescent="0.4">
      <c r="B100" s="18" t="s">
        <v>5909</v>
      </c>
      <c r="C100" s="18" t="s">
        <v>5910</v>
      </c>
      <c r="D100" s="18" t="s">
        <v>12933</v>
      </c>
      <c r="E100" s="19" t="s">
        <v>15941</v>
      </c>
      <c r="F100" s="18" t="s">
        <v>5896</v>
      </c>
      <c r="G100" s="18" t="s">
        <v>522</v>
      </c>
      <c r="H100" s="18" t="s">
        <v>9525</v>
      </c>
      <c r="I100" s="19" t="s">
        <v>9526</v>
      </c>
      <c r="J100" s="18" t="s">
        <v>5899</v>
      </c>
      <c r="K100" s="18" t="s">
        <v>15963</v>
      </c>
      <c r="L100" s="18" t="s">
        <v>10232</v>
      </c>
      <c r="N100" s="20">
        <v>45322</v>
      </c>
      <c r="O100" s="18" t="s">
        <v>15964</v>
      </c>
      <c r="P100" s="18" t="s">
        <v>15963</v>
      </c>
      <c r="Q100" s="18" t="s">
        <v>15944</v>
      </c>
      <c r="T100" s="18">
        <v>0</v>
      </c>
      <c r="U100" s="18">
        <v>0</v>
      </c>
    </row>
    <row r="101" spans="2:21" x14ac:dyDescent="0.4">
      <c r="B101" s="18" t="s">
        <v>5909</v>
      </c>
      <c r="C101" s="18" t="s">
        <v>5910</v>
      </c>
      <c r="D101" s="18" t="s">
        <v>12933</v>
      </c>
      <c r="E101" s="19" t="s">
        <v>15941</v>
      </c>
      <c r="F101" s="18" t="s">
        <v>5896</v>
      </c>
      <c r="G101" s="18" t="s">
        <v>522</v>
      </c>
      <c r="H101" s="18" t="s">
        <v>9525</v>
      </c>
      <c r="I101" s="19" t="s">
        <v>9526</v>
      </c>
      <c r="J101" s="18" t="s">
        <v>5904</v>
      </c>
      <c r="K101" s="18" t="s">
        <v>15965</v>
      </c>
      <c r="L101" s="18" t="s">
        <v>10232</v>
      </c>
      <c r="N101" s="20">
        <v>45322</v>
      </c>
      <c r="O101" s="18" t="s">
        <v>15966</v>
      </c>
      <c r="P101" s="18" t="s">
        <v>15965</v>
      </c>
      <c r="Q101" s="18" t="s">
        <v>15944</v>
      </c>
      <c r="T101" s="18">
        <v>0</v>
      </c>
      <c r="U101" s="18">
        <v>0</v>
      </c>
    </row>
    <row r="102" spans="2:21" x14ac:dyDescent="0.4">
      <c r="B102" s="18" t="s">
        <v>5909</v>
      </c>
      <c r="C102" s="18" t="s">
        <v>5910</v>
      </c>
      <c r="D102" s="18" t="s">
        <v>12933</v>
      </c>
      <c r="E102" s="19" t="s">
        <v>15941</v>
      </c>
      <c r="F102" s="18" t="s">
        <v>5896</v>
      </c>
      <c r="G102" s="18" t="s">
        <v>522</v>
      </c>
      <c r="H102" s="18" t="s">
        <v>9525</v>
      </c>
      <c r="I102" s="19" t="s">
        <v>9526</v>
      </c>
      <c r="J102" s="18" t="s">
        <v>5843</v>
      </c>
      <c r="K102" s="18" t="s">
        <v>15967</v>
      </c>
      <c r="L102" s="18" t="s">
        <v>10232</v>
      </c>
      <c r="N102" s="20">
        <v>45322</v>
      </c>
      <c r="O102" s="18" t="s">
        <v>15968</v>
      </c>
      <c r="P102" s="18" t="s">
        <v>15967</v>
      </c>
      <c r="Q102" s="18" t="s">
        <v>15944</v>
      </c>
      <c r="T102" s="18">
        <v>0</v>
      </c>
      <c r="U102" s="18">
        <v>0</v>
      </c>
    </row>
    <row r="103" spans="2:21" x14ac:dyDescent="0.4">
      <c r="B103" s="18" t="s">
        <v>5909</v>
      </c>
      <c r="C103" s="18" t="s">
        <v>5910</v>
      </c>
      <c r="D103" s="18" t="s">
        <v>12933</v>
      </c>
      <c r="E103" s="19" t="s">
        <v>12934</v>
      </c>
      <c r="F103" s="18" t="s">
        <v>5935</v>
      </c>
      <c r="G103" s="18" t="s">
        <v>703</v>
      </c>
      <c r="H103" s="18" t="s">
        <v>6466</v>
      </c>
      <c r="I103" s="19" t="s">
        <v>6406</v>
      </c>
      <c r="J103" s="18" t="s">
        <v>5899</v>
      </c>
      <c r="K103" s="18" t="s">
        <v>12940</v>
      </c>
      <c r="L103" s="18" t="s">
        <v>10232</v>
      </c>
      <c r="M103" s="19" t="s">
        <v>10403</v>
      </c>
      <c r="N103" s="20">
        <v>45322</v>
      </c>
      <c r="O103" s="18" t="s">
        <v>12941</v>
      </c>
      <c r="P103" s="18" t="s">
        <v>12940</v>
      </c>
      <c r="Q103" s="18" t="s">
        <v>12937</v>
      </c>
      <c r="R103" s="18">
        <v>1.5</v>
      </c>
      <c r="T103" s="18">
        <v>0</v>
      </c>
      <c r="U103" s="18">
        <v>0</v>
      </c>
    </row>
    <row r="104" spans="2:21" x14ac:dyDescent="0.4">
      <c r="B104" s="18" t="s">
        <v>5909</v>
      </c>
      <c r="C104" s="18" t="s">
        <v>5910</v>
      </c>
      <c r="D104" s="18" t="s">
        <v>12933</v>
      </c>
      <c r="E104" s="19" t="s">
        <v>12934</v>
      </c>
      <c r="F104" s="18" t="s">
        <v>5935</v>
      </c>
      <c r="G104" s="18" t="s">
        <v>703</v>
      </c>
      <c r="H104" s="18" t="s">
        <v>6466</v>
      </c>
      <c r="I104" s="19" t="s">
        <v>6406</v>
      </c>
      <c r="J104" s="18" t="s">
        <v>5904</v>
      </c>
      <c r="K104" s="18" t="s">
        <v>12938</v>
      </c>
      <c r="L104" s="18" t="s">
        <v>10232</v>
      </c>
      <c r="M104" s="19" t="s">
        <v>10403</v>
      </c>
      <c r="N104" s="20">
        <v>45322</v>
      </c>
      <c r="O104" s="18" t="s">
        <v>12939</v>
      </c>
      <c r="P104" s="18" t="s">
        <v>12938</v>
      </c>
      <c r="Q104" s="18" t="s">
        <v>12937</v>
      </c>
      <c r="R104" s="18">
        <v>1.5</v>
      </c>
      <c r="T104" s="18">
        <v>0</v>
      </c>
      <c r="U104" s="18">
        <v>0</v>
      </c>
    </row>
    <row r="105" spans="2:21" x14ac:dyDescent="0.4">
      <c r="B105" s="18" t="s">
        <v>5909</v>
      </c>
      <c r="C105" s="18" t="s">
        <v>5910</v>
      </c>
      <c r="D105" s="18" t="s">
        <v>12933</v>
      </c>
      <c r="E105" s="19" t="s">
        <v>12934</v>
      </c>
      <c r="F105" s="18" t="s">
        <v>5935</v>
      </c>
      <c r="G105" s="18" t="s">
        <v>703</v>
      </c>
      <c r="H105" s="18" t="s">
        <v>6466</v>
      </c>
      <c r="I105" s="19" t="s">
        <v>6406</v>
      </c>
      <c r="J105" s="18" t="s">
        <v>5843</v>
      </c>
      <c r="K105" s="18" t="s">
        <v>12935</v>
      </c>
      <c r="L105" s="18" t="s">
        <v>10232</v>
      </c>
      <c r="M105" s="19" t="s">
        <v>10403</v>
      </c>
      <c r="N105" s="20">
        <v>45322</v>
      </c>
      <c r="O105" s="18" t="s">
        <v>12936</v>
      </c>
      <c r="P105" s="18" t="s">
        <v>12935</v>
      </c>
      <c r="Q105" s="18" t="s">
        <v>12937</v>
      </c>
      <c r="R105" s="18">
        <v>1.5</v>
      </c>
      <c r="T105" s="18">
        <v>0</v>
      </c>
      <c r="U105" s="18">
        <v>0</v>
      </c>
    </row>
    <row r="106" spans="2:21" x14ac:dyDescent="0.4">
      <c r="B106" s="18" t="s">
        <v>5909</v>
      </c>
      <c r="C106" s="18" t="s">
        <v>5910</v>
      </c>
      <c r="D106" s="18" t="s">
        <v>12933</v>
      </c>
      <c r="E106" s="19" t="s">
        <v>12934</v>
      </c>
      <c r="F106" s="18" t="s">
        <v>5935</v>
      </c>
      <c r="G106" s="18" t="s">
        <v>522</v>
      </c>
      <c r="H106" s="18" t="s">
        <v>9525</v>
      </c>
      <c r="I106" s="19" t="s">
        <v>9526</v>
      </c>
      <c r="J106" s="18" t="s">
        <v>5899</v>
      </c>
      <c r="K106" s="18" t="s">
        <v>13000</v>
      </c>
      <c r="L106" s="18" t="s">
        <v>10232</v>
      </c>
      <c r="M106" s="19" t="s">
        <v>10403</v>
      </c>
      <c r="N106" s="20">
        <v>45322</v>
      </c>
      <c r="O106" s="18" t="s">
        <v>13001</v>
      </c>
      <c r="P106" s="18" t="s">
        <v>13000</v>
      </c>
      <c r="Q106" s="18" t="s">
        <v>12937</v>
      </c>
      <c r="T106" s="18">
        <v>0</v>
      </c>
      <c r="U106" s="18">
        <v>0</v>
      </c>
    </row>
    <row r="107" spans="2:21" x14ac:dyDescent="0.4">
      <c r="B107" s="18" t="s">
        <v>5909</v>
      </c>
      <c r="C107" s="18" t="s">
        <v>5910</v>
      </c>
      <c r="D107" s="18" t="s">
        <v>12933</v>
      </c>
      <c r="E107" s="19" t="s">
        <v>12934</v>
      </c>
      <c r="F107" s="18" t="s">
        <v>5935</v>
      </c>
      <c r="G107" s="18" t="s">
        <v>522</v>
      </c>
      <c r="H107" s="18" t="s">
        <v>9525</v>
      </c>
      <c r="I107" s="19" t="s">
        <v>9526</v>
      </c>
      <c r="J107" s="18" t="s">
        <v>5904</v>
      </c>
      <c r="K107" s="18" t="s">
        <v>12998</v>
      </c>
      <c r="L107" s="18" t="s">
        <v>10232</v>
      </c>
      <c r="M107" s="19" t="s">
        <v>10403</v>
      </c>
      <c r="N107" s="20">
        <v>45322</v>
      </c>
      <c r="O107" s="18" t="s">
        <v>12999</v>
      </c>
      <c r="P107" s="18" t="s">
        <v>12998</v>
      </c>
      <c r="Q107" s="18" t="s">
        <v>12937</v>
      </c>
      <c r="T107" s="18">
        <v>0</v>
      </c>
      <c r="U107" s="18">
        <v>0</v>
      </c>
    </row>
    <row r="108" spans="2:21" x14ac:dyDescent="0.4">
      <c r="B108" s="18" t="s">
        <v>5909</v>
      </c>
      <c r="C108" s="18" t="s">
        <v>5910</v>
      </c>
      <c r="D108" s="18" t="s">
        <v>12933</v>
      </c>
      <c r="E108" s="19" t="s">
        <v>12934</v>
      </c>
      <c r="F108" s="18" t="s">
        <v>5935</v>
      </c>
      <c r="G108" s="18" t="s">
        <v>522</v>
      </c>
      <c r="H108" s="18" t="s">
        <v>9525</v>
      </c>
      <c r="I108" s="19" t="s">
        <v>9526</v>
      </c>
      <c r="J108" s="18" t="s">
        <v>5843</v>
      </c>
      <c r="K108" s="18" t="s">
        <v>12996</v>
      </c>
      <c r="L108" s="18" t="s">
        <v>10232</v>
      </c>
      <c r="M108" s="19" t="s">
        <v>10403</v>
      </c>
      <c r="N108" s="20">
        <v>45322</v>
      </c>
      <c r="O108" s="18" t="s">
        <v>12997</v>
      </c>
      <c r="P108" s="18" t="s">
        <v>12996</v>
      </c>
      <c r="Q108" s="18" t="s">
        <v>12937</v>
      </c>
      <c r="T108" s="18">
        <v>0</v>
      </c>
      <c r="U108" s="18">
        <v>0</v>
      </c>
    </row>
    <row r="109" spans="2:21" x14ac:dyDescent="0.4">
      <c r="B109" s="18" t="s">
        <v>5909</v>
      </c>
      <c r="C109" s="18" t="s">
        <v>5910</v>
      </c>
      <c r="D109" s="18" t="s">
        <v>12933</v>
      </c>
      <c r="E109" s="19" t="s">
        <v>12934</v>
      </c>
      <c r="F109" s="18" t="s">
        <v>6047</v>
      </c>
      <c r="G109" s="18" t="s">
        <v>926</v>
      </c>
      <c r="H109" s="18" t="s">
        <v>6145</v>
      </c>
      <c r="I109" s="19" t="s">
        <v>6126</v>
      </c>
      <c r="J109" s="18" t="s">
        <v>5899</v>
      </c>
      <c r="K109" s="18" t="s">
        <v>12969</v>
      </c>
      <c r="L109" s="18" t="s">
        <v>10232</v>
      </c>
      <c r="M109" s="19" t="s">
        <v>10288</v>
      </c>
      <c r="N109" s="20">
        <v>45322</v>
      </c>
      <c r="O109" s="18" t="s">
        <v>12970</v>
      </c>
      <c r="P109" s="18" t="s">
        <v>12969</v>
      </c>
      <c r="Q109" s="18" t="s">
        <v>12964</v>
      </c>
      <c r="R109" s="18">
        <v>1.2</v>
      </c>
      <c r="T109" s="18">
        <v>0</v>
      </c>
      <c r="U109" s="18">
        <v>0</v>
      </c>
    </row>
    <row r="110" spans="2:21" x14ac:dyDescent="0.4">
      <c r="B110" s="18" t="s">
        <v>5909</v>
      </c>
      <c r="C110" s="18" t="s">
        <v>5910</v>
      </c>
      <c r="D110" s="18" t="s">
        <v>12933</v>
      </c>
      <c r="E110" s="19" t="s">
        <v>12934</v>
      </c>
      <c r="F110" s="18" t="s">
        <v>6047</v>
      </c>
      <c r="G110" s="18" t="s">
        <v>926</v>
      </c>
      <c r="H110" s="18" t="s">
        <v>6145</v>
      </c>
      <c r="I110" s="19" t="s">
        <v>6126</v>
      </c>
      <c r="J110" s="18" t="s">
        <v>5904</v>
      </c>
      <c r="K110" s="18" t="s">
        <v>12967</v>
      </c>
      <c r="L110" s="18" t="s">
        <v>10232</v>
      </c>
      <c r="M110" s="19" t="s">
        <v>10288</v>
      </c>
      <c r="N110" s="20">
        <v>45322</v>
      </c>
      <c r="O110" s="18" t="s">
        <v>12968</v>
      </c>
      <c r="P110" s="18" t="s">
        <v>12967</v>
      </c>
      <c r="Q110" s="18" t="s">
        <v>12964</v>
      </c>
      <c r="R110" s="18">
        <v>1.2</v>
      </c>
      <c r="T110" s="18">
        <v>0</v>
      </c>
      <c r="U110" s="18">
        <v>0</v>
      </c>
    </row>
    <row r="111" spans="2:21" x14ac:dyDescent="0.4">
      <c r="B111" s="18" t="s">
        <v>5909</v>
      </c>
      <c r="C111" s="18" t="s">
        <v>5910</v>
      </c>
      <c r="D111" s="18" t="s">
        <v>12933</v>
      </c>
      <c r="E111" s="19" t="s">
        <v>12934</v>
      </c>
      <c r="F111" s="18" t="s">
        <v>6047</v>
      </c>
      <c r="G111" s="18" t="s">
        <v>926</v>
      </c>
      <c r="H111" s="18" t="s">
        <v>6145</v>
      </c>
      <c r="I111" s="19" t="s">
        <v>6126</v>
      </c>
      <c r="J111" s="18" t="s">
        <v>5843</v>
      </c>
      <c r="K111" s="18" t="s">
        <v>12965</v>
      </c>
      <c r="L111" s="18" t="s">
        <v>10232</v>
      </c>
      <c r="M111" s="19" t="s">
        <v>10288</v>
      </c>
      <c r="N111" s="20">
        <v>45322</v>
      </c>
      <c r="O111" s="18" t="s">
        <v>12966</v>
      </c>
      <c r="P111" s="18" t="s">
        <v>12965</v>
      </c>
      <c r="Q111" s="18" t="s">
        <v>12964</v>
      </c>
      <c r="R111" s="18">
        <v>1.2</v>
      </c>
      <c r="T111" s="18">
        <v>0</v>
      </c>
      <c r="U111" s="18">
        <v>0</v>
      </c>
    </row>
    <row r="112" spans="2:21" x14ac:dyDescent="0.4">
      <c r="B112" s="18" t="s">
        <v>5909</v>
      </c>
      <c r="C112" s="18" t="s">
        <v>5910</v>
      </c>
      <c r="D112" s="18" t="s">
        <v>12933</v>
      </c>
      <c r="E112" s="19" t="s">
        <v>12934</v>
      </c>
      <c r="F112" s="18" t="s">
        <v>6047</v>
      </c>
      <c r="G112" s="18" t="s">
        <v>926</v>
      </c>
      <c r="H112" s="18" t="s">
        <v>6145</v>
      </c>
      <c r="I112" s="19" t="s">
        <v>6126</v>
      </c>
      <c r="J112" s="18" t="s">
        <v>5923</v>
      </c>
      <c r="K112" s="18" t="s">
        <v>12962</v>
      </c>
      <c r="L112" s="18" t="s">
        <v>10232</v>
      </c>
      <c r="M112" s="19" t="s">
        <v>10288</v>
      </c>
      <c r="N112" s="20">
        <v>45322</v>
      </c>
      <c r="O112" s="18" t="s">
        <v>12963</v>
      </c>
      <c r="P112" s="18" t="s">
        <v>12962</v>
      </c>
      <c r="Q112" s="18" t="s">
        <v>12964</v>
      </c>
      <c r="R112" s="18">
        <v>1.2</v>
      </c>
      <c r="T112" s="18">
        <v>0</v>
      </c>
      <c r="U112" s="18">
        <v>0</v>
      </c>
    </row>
    <row r="113" spans="2:21" x14ac:dyDescent="0.4">
      <c r="B113" s="18" t="s">
        <v>5909</v>
      </c>
      <c r="C113" s="18" t="s">
        <v>5910</v>
      </c>
      <c r="D113" s="18" t="s">
        <v>12933</v>
      </c>
      <c r="E113" s="19" t="s">
        <v>12934</v>
      </c>
      <c r="F113" s="18" t="s">
        <v>6047</v>
      </c>
      <c r="G113" s="18" t="s">
        <v>703</v>
      </c>
      <c r="H113" s="18" t="s">
        <v>6466</v>
      </c>
      <c r="I113" s="19" t="s">
        <v>6406</v>
      </c>
      <c r="J113" s="18" t="s">
        <v>5899</v>
      </c>
      <c r="K113" s="18" t="s">
        <v>12975</v>
      </c>
      <c r="L113" s="18" t="s">
        <v>10232</v>
      </c>
      <c r="M113" s="19" t="s">
        <v>10288</v>
      </c>
      <c r="N113" s="20">
        <v>45322</v>
      </c>
      <c r="O113" s="18" t="s">
        <v>12976</v>
      </c>
      <c r="P113" s="18" t="s">
        <v>12975</v>
      </c>
      <c r="Q113" s="18" t="s">
        <v>12964</v>
      </c>
      <c r="R113" s="18">
        <v>1.5</v>
      </c>
      <c r="T113" s="18">
        <v>0</v>
      </c>
      <c r="U113" s="18">
        <v>0</v>
      </c>
    </row>
    <row r="114" spans="2:21" x14ac:dyDescent="0.4">
      <c r="B114" s="18" t="s">
        <v>5909</v>
      </c>
      <c r="C114" s="18" t="s">
        <v>5910</v>
      </c>
      <c r="D114" s="18" t="s">
        <v>12933</v>
      </c>
      <c r="E114" s="19" t="s">
        <v>12934</v>
      </c>
      <c r="F114" s="18" t="s">
        <v>6047</v>
      </c>
      <c r="G114" s="18" t="s">
        <v>703</v>
      </c>
      <c r="H114" s="18" t="s">
        <v>6466</v>
      </c>
      <c r="I114" s="19" t="s">
        <v>6406</v>
      </c>
      <c r="J114" s="18" t="s">
        <v>5904</v>
      </c>
      <c r="K114" s="18" t="s">
        <v>12973</v>
      </c>
      <c r="L114" s="18" t="s">
        <v>10232</v>
      </c>
      <c r="M114" s="19" t="s">
        <v>10288</v>
      </c>
      <c r="N114" s="20">
        <v>45322</v>
      </c>
      <c r="O114" s="18" t="s">
        <v>12974</v>
      </c>
      <c r="P114" s="18" t="s">
        <v>12973</v>
      </c>
      <c r="Q114" s="18" t="s">
        <v>12964</v>
      </c>
      <c r="R114" s="18">
        <v>1.5</v>
      </c>
      <c r="T114" s="18">
        <v>0</v>
      </c>
      <c r="U114" s="18">
        <v>0</v>
      </c>
    </row>
    <row r="115" spans="2:21" x14ac:dyDescent="0.4">
      <c r="B115" s="18" t="s">
        <v>5909</v>
      </c>
      <c r="C115" s="18" t="s">
        <v>5910</v>
      </c>
      <c r="D115" s="18" t="s">
        <v>12933</v>
      </c>
      <c r="E115" s="19" t="s">
        <v>12934</v>
      </c>
      <c r="F115" s="18" t="s">
        <v>6047</v>
      </c>
      <c r="G115" s="18" t="s">
        <v>703</v>
      </c>
      <c r="H115" s="18" t="s">
        <v>6466</v>
      </c>
      <c r="I115" s="19" t="s">
        <v>6406</v>
      </c>
      <c r="J115" s="18" t="s">
        <v>5843</v>
      </c>
      <c r="K115" s="18" t="s">
        <v>12971</v>
      </c>
      <c r="L115" s="18" t="s">
        <v>10232</v>
      </c>
      <c r="M115" s="19" t="s">
        <v>10288</v>
      </c>
      <c r="N115" s="20">
        <v>45322</v>
      </c>
      <c r="O115" s="18" t="s">
        <v>12972</v>
      </c>
      <c r="P115" s="18" t="s">
        <v>12971</v>
      </c>
      <c r="Q115" s="18" t="s">
        <v>12964</v>
      </c>
      <c r="R115" s="18">
        <v>1.5</v>
      </c>
      <c r="T115" s="18">
        <v>0</v>
      </c>
      <c r="U115" s="18">
        <v>0</v>
      </c>
    </row>
    <row r="116" spans="2:21" x14ac:dyDescent="0.4">
      <c r="B116" s="18" t="s">
        <v>5909</v>
      </c>
      <c r="C116" s="18" t="s">
        <v>5910</v>
      </c>
      <c r="D116" s="18" t="s">
        <v>12933</v>
      </c>
      <c r="E116" s="19" t="s">
        <v>12934</v>
      </c>
      <c r="F116" s="18" t="s">
        <v>6047</v>
      </c>
      <c r="G116" s="18" t="s">
        <v>522</v>
      </c>
      <c r="H116" s="18" t="s">
        <v>9525</v>
      </c>
      <c r="I116" s="19" t="s">
        <v>9526</v>
      </c>
      <c r="J116" s="18" t="s">
        <v>5899</v>
      </c>
      <c r="K116" s="18" t="s">
        <v>13006</v>
      </c>
      <c r="L116" s="18" t="s">
        <v>10232</v>
      </c>
      <c r="M116" s="19" t="s">
        <v>10288</v>
      </c>
      <c r="N116" s="20">
        <v>45322</v>
      </c>
      <c r="O116" s="18" t="s">
        <v>13007</v>
      </c>
      <c r="P116" s="18" t="s">
        <v>13006</v>
      </c>
      <c r="Q116" s="18" t="s">
        <v>12964</v>
      </c>
      <c r="T116" s="18">
        <v>0</v>
      </c>
      <c r="U116" s="18">
        <v>0</v>
      </c>
    </row>
    <row r="117" spans="2:21" x14ac:dyDescent="0.4">
      <c r="B117" s="18" t="s">
        <v>5909</v>
      </c>
      <c r="C117" s="18" t="s">
        <v>5910</v>
      </c>
      <c r="D117" s="18" t="s">
        <v>12933</v>
      </c>
      <c r="E117" s="19" t="s">
        <v>12934</v>
      </c>
      <c r="F117" s="18" t="s">
        <v>6047</v>
      </c>
      <c r="G117" s="18" t="s">
        <v>522</v>
      </c>
      <c r="H117" s="18" t="s">
        <v>9525</v>
      </c>
      <c r="I117" s="19" t="s">
        <v>9526</v>
      </c>
      <c r="J117" s="18" t="s">
        <v>5904</v>
      </c>
      <c r="K117" s="18" t="s">
        <v>13004</v>
      </c>
      <c r="L117" s="18" t="s">
        <v>10232</v>
      </c>
      <c r="M117" s="19" t="s">
        <v>10288</v>
      </c>
      <c r="N117" s="20">
        <v>45322</v>
      </c>
      <c r="O117" s="18" t="s">
        <v>13005</v>
      </c>
      <c r="P117" s="18" t="s">
        <v>13004</v>
      </c>
      <c r="Q117" s="18" t="s">
        <v>12964</v>
      </c>
      <c r="T117" s="18">
        <v>0</v>
      </c>
      <c r="U117" s="18">
        <v>0</v>
      </c>
    </row>
    <row r="118" spans="2:21" x14ac:dyDescent="0.4">
      <c r="B118" s="18" t="s">
        <v>5909</v>
      </c>
      <c r="C118" s="18" t="s">
        <v>5910</v>
      </c>
      <c r="D118" s="18" t="s">
        <v>12933</v>
      </c>
      <c r="E118" s="19" t="s">
        <v>12934</v>
      </c>
      <c r="F118" s="18" t="s">
        <v>6047</v>
      </c>
      <c r="G118" s="18" t="s">
        <v>522</v>
      </c>
      <c r="H118" s="18" t="s">
        <v>9525</v>
      </c>
      <c r="I118" s="19" t="s">
        <v>9526</v>
      </c>
      <c r="J118" s="18" t="s">
        <v>5843</v>
      </c>
      <c r="K118" s="18" t="s">
        <v>13002</v>
      </c>
      <c r="L118" s="18" t="s">
        <v>10232</v>
      </c>
      <c r="M118" s="19" t="s">
        <v>10288</v>
      </c>
      <c r="N118" s="20">
        <v>45322</v>
      </c>
      <c r="O118" s="18" t="s">
        <v>13003</v>
      </c>
      <c r="P118" s="18" t="s">
        <v>13002</v>
      </c>
      <c r="Q118" s="18" t="s">
        <v>12964</v>
      </c>
      <c r="T118" s="18">
        <v>0</v>
      </c>
      <c r="U118" s="18">
        <v>0</v>
      </c>
    </row>
    <row r="119" spans="2:21" x14ac:dyDescent="0.4">
      <c r="B119" s="18" t="s">
        <v>5909</v>
      </c>
      <c r="C119" s="18" t="s">
        <v>5910</v>
      </c>
      <c r="D119" s="18" t="s">
        <v>12933</v>
      </c>
      <c r="E119" s="19" t="s">
        <v>12934</v>
      </c>
      <c r="F119" s="18" t="s">
        <v>6100</v>
      </c>
      <c r="G119" s="18" t="s">
        <v>703</v>
      </c>
      <c r="H119" s="18" t="s">
        <v>6466</v>
      </c>
      <c r="I119" s="19" t="s">
        <v>7977</v>
      </c>
      <c r="J119" s="18" t="s">
        <v>5899</v>
      </c>
      <c r="K119" s="18" t="s">
        <v>16092</v>
      </c>
      <c r="L119" s="18" t="s">
        <v>10232</v>
      </c>
      <c r="N119" s="20">
        <v>45322</v>
      </c>
      <c r="O119" s="18" t="s">
        <v>16093</v>
      </c>
      <c r="P119" s="18" t="s">
        <v>16092</v>
      </c>
      <c r="Q119" s="18" t="s">
        <v>16094</v>
      </c>
      <c r="R119" s="18">
        <v>1.3</v>
      </c>
      <c r="T119" s="18">
        <v>0</v>
      </c>
      <c r="U119" s="18">
        <v>0</v>
      </c>
    </row>
    <row r="120" spans="2:21" x14ac:dyDescent="0.4">
      <c r="B120" s="18" t="s">
        <v>5909</v>
      </c>
      <c r="C120" s="18" t="s">
        <v>5910</v>
      </c>
      <c r="D120" s="18" t="s">
        <v>12933</v>
      </c>
      <c r="E120" s="19" t="s">
        <v>12934</v>
      </c>
      <c r="F120" s="18" t="s">
        <v>6100</v>
      </c>
      <c r="G120" s="18" t="s">
        <v>703</v>
      </c>
      <c r="H120" s="18" t="s">
        <v>6466</v>
      </c>
      <c r="I120" s="19" t="s">
        <v>7977</v>
      </c>
      <c r="J120" s="18" t="s">
        <v>5904</v>
      </c>
      <c r="K120" s="18" t="s">
        <v>16095</v>
      </c>
      <c r="L120" s="18" t="s">
        <v>10232</v>
      </c>
      <c r="N120" s="20">
        <v>45322</v>
      </c>
      <c r="O120" s="18" t="s">
        <v>16096</v>
      </c>
      <c r="P120" s="18" t="s">
        <v>16095</v>
      </c>
      <c r="Q120" s="18" t="s">
        <v>16094</v>
      </c>
      <c r="R120" s="18">
        <v>1.3</v>
      </c>
      <c r="T120" s="18">
        <v>0</v>
      </c>
      <c r="U120" s="18">
        <v>0</v>
      </c>
    </row>
    <row r="121" spans="2:21" x14ac:dyDescent="0.4">
      <c r="B121" s="18" t="s">
        <v>5909</v>
      </c>
      <c r="C121" s="18" t="s">
        <v>5910</v>
      </c>
      <c r="D121" s="18" t="s">
        <v>12933</v>
      </c>
      <c r="E121" s="19" t="s">
        <v>12934</v>
      </c>
      <c r="F121" s="18" t="s">
        <v>6100</v>
      </c>
      <c r="G121" s="18" t="s">
        <v>703</v>
      </c>
      <c r="H121" s="18" t="s">
        <v>6466</v>
      </c>
      <c r="I121" s="19" t="s">
        <v>7977</v>
      </c>
      <c r="J121" s="18" t="s">
        <v>5843</v>
      </c>
      <c r="K121" s="18" t="s">
        <v>16097</v>
      </c>
      <c r="L121" s="18" t="s">
        <v>10232</v>
      </c>
      <c r="N121" s="20">
        <v>45322</v>
      </c>
      <c r="O121" s="18" t="s">
        <v>16098</v>
      </c>
      <c r="P121" s="18" t="s">
        <v>16097</v>
      </c>
      <c r="Q121" s="18" t="s">
        <v>16094</v>
      </c>
      <c r="R121" s="18">
        <v>1.3</v>
      </c>
      <c r="T121" s="18">
        <v>0</v>
      </c>
      <c r="U121" s="18">
        <v>0</v>
      </c>
    </row>
    <row r="122" spans="2:21" x14ac:dyDescent="0.4">
      <c r="B122" s="18" t="s">
        <v>5909</v>
      </c>
      <c r="C122" s="18" t="s">
        <v>5910</v>
      </c>
      <c r="D122" s="18" t="s">
        <v>12933</v>
      </c>
      <c r="E122" s="19" t="s">
        <v>12934</v>
      </c>
      <c r="F122" s="18" t="s">
        <v>6100</v>
      </c>
      <c r="G122" s="18" t="s">
        <v>275</v>
      </c>
      <c r="H122" s="18" t="s">
        <v>6302</v>
      </c>
      <c r="I122" s="19" t="s">
        <v>6406</v>
      </c>
      <c r="J122" s="18" t="s">
        <v>5899</v>
      </c>
      <c r="K122" s="18" t="s">
        <v>16099</v>
      </c>
      <c r="L122" s="18" t="s">
        <v>10232</v>
      </c>
      <c r="N122" s="20">
        <v>45322</v>
      </c>
      <c r="O122" s="18" t="s">
        <v>16100</v>
      </c>
      <c r="P122" s="18" t="s">
        <v>16099</v>
      </c>
      <c r="Q122" s="18" t="s">
        <v>16094</v>
      </c>
      <c r="R122" s="18">
        <v>1.5</v>
      </c>
      <c r="T122" s="18">
        <v>0</v>
      </c>
      <c r="U122" s="18">
        <v>0</v>
      </c>
    </row>
    <row r="123" spans="2:21" x14ac:dyDescent="0.4">
      <c r="B123" s="18" t="s">
        <v>5909</v>
      </c>
      <c r="C123" s="18" t="s">
        <v>5910</v>
      </c>
      <c r="D123" s="18" t="s">
        <v>12933</v>
      </c>
      <c r="E123" s="19" t="s">
        <v>12934</v>
      </c>
      <c r="F123" s="18" t="s">
        <v>6100</v>
      </c>
      <c r="G123" s="18" t="s">
        <v>275</v>
      </c>
      <c r="H123" s="18" t="s">
        <v>6302</v>
      </c>
      <c r="I123" s="19" t="s">
        <v>6406</v>
      </c>
      <c r="J123" s="18" t="s">
        <v>5904</v>
      </c>
      <c r="K123" s="18" t="s">
        <v>16101</v>
      </c>
      <c r="L123" s="18" t="s">
        <v>10232</v>
      </c>
      <c r="N123" s="20">
        <v>45322</v>
      </c>
      <c r="O123" s="18" t="s">
        <v>16102</v>
      </c>
      <c r="P123" s="18" t="s">
        <v>16101</v>
      </c>
      <c r="Q123" s="18" t="s">
        <v>16094</v>
      </c>
      <c r="R123" s="18">
        <v>1.5</v>
      </c>
      <c r="T123" s="18">
        <v>0</v>
      </c>
      <c r="U123" s="18">
        <v>0</v>
      </c>
    </row>
    <row r="124" spans="2:21" x14ac:dyDescent="0.4">
      <c r="B124" s="18" t="s">
        <v>5909</v>
      </c>
      <c r="C124" s="18" t="s">
        <v>5910</v>
      </c>
      <c r="D124" s="18" t="s">
        <v>12933</v>
      </c>
      <c r="E124" s="19" t="s">
        <v>12934</v>
      </c>
      <c r="F124" s="18" t="s">
        <v>6100</v>
      </c>
      <c r="G124" s="18" t="s">
        <v>275</v>
      </c>
      <c r="H124" s="18" t="s">
        <v>6302</v>
      </c>
      <c r="I124" s="19" t="s">
        <v>6406</v>
      </c>
      <c r="J124" s="18" t="s">
        <v>5843</v>
      </c>
      <c r="K124" s="18" t="s">
        <v>16103</v>
      </c>
      <c r="L124" s="18" t="s">
        <v>10232</v>
      </c>
      <c r="N124" s="20">
        <v>45322</v>
      </c>
      <c r="O124" s="18" t="s">
        <v>16104</v>
      </c>
      <c r="P124" s="18" t="s">
        <v>16103</v>
      </c>
      <c r="Q124" s="18" t="s">
        <v>16094</v>
      </c>
      <c r="R124" s="18">
        <v>1.5</v>
      </c>
      <c r="T124" s="18">
        <v>0</v>
      </c>
      <c r="U124" s="18">
        <v>0</v>
      </c>
    </row>
    <row r="125" spans="2:21" x14ac:dyDescent="0.4">
      <c r="B125" s="18" t="s">
        <v>5909</v>
      </c>
      <c r="C125" s="18" t="s">
        <v>5910</v>
      </c>
      <c r="D125" s="18" t="s">
        <v>12933</v>
      </c>
      <c r="E125" s="19" t="s">
        <v>12934</v>
      </c>
      <c r="F125" s="18" t="s">
        <v>6100</v>
      </c>
      <c r="G125" s="18" t="s">
        <v>522</v>
      </c>
      <c r="H125" s="18" t="s">
        <v>9525</v>
      </c>
      <c r="I125" s="19" t="s">
        <v>9526</v>
      </c>
      <c r="J125" s="18" t="s">
        <v>5899</v>
      </c>
      <c r="K125" s="18" t="s">
        <v>16105</v>
      </c>
      <c r="L125" s="18" t="s">
        <v>10232</v>
      </c>
      <c r="N125" s="20">
        <v>45322</v>
      </c>
      <c r="O125" s="18" t="s">
        <v>16106</v>
      </c>
      <c r="P125" s="18" t="s">
        <v>16105</v>
      </c>
      <c r="Q125" s="18" t="s">
        <v>16094</v>
      </c>
      <c r="T125" s="18">
        <v>0</v>
      </c>
      <c r="U125" s="18">
        <v>0</v>
      </c>
    </row>
    <row r="126" spans="2:21" x14ac:dyDescent="0.4">
      <c r="B126" s="18" t="s">
        <v>5909</v>
      </c>
      <c r="C126" s="18" t="s">
        <v>5910</v>
      </c>
      <c r="D126" s="18" t="s">
        <v>12933</v>
      </c>
      <c r="E126" s="19" t="s">
        <v>12934</v>
      </c>
      <c r="F126" s="18" t="s">
        <v>6100</v>
      </c>
      <c r="G126" s="18" t="s">
        <v>522</v>
      </c>
      <c r="H126" s="18" t="s">
        <v>9525</v>
      </c>
      <c r="I126" s="19" t="s">
        <v>9526</v>
      </c>
      <c r="J126" s="18" t="s">
        <v>5904</v>
      </c>
      <c r="K126" s="18" t="s">
        <v>16107</v>
      </c>
      <c r="L126" s="18" t="s">
        <v>10232</v>
      </c>
      <c r="N126" s="20">
        <v>45322</v>
      </c>
      <c r="O126" s="18" t="s">
        <v>16108</v>
      </c>
      <c r="P126" s="18" t="s">
        <v>16107</v>
      </c>
      <c r="Q126" s="18" t="s">
        <v>16094</v>
      </c>
      <c r="T126" s="18">
        <v>0</v>
      </c>
      <c r="U126" s="18">
        <v>0</v>
      </c>
    </row>
    <row r="127" spans="2:21" x14ac:dyDescent="0.4">
      <c r="B127" s="18" t="s">
        <v>5909</v>
      </c>
      <c r="C127" s="18" t="s">
        <v>5910</v>
      </c>
      <c r="D127" s="18" t="s">
        <v>12933</v>
      </c>
      <c r="E127" s="19" t="s">
        <v>12934</v>
      </c>
      <c r="F127" s="18" t="s">
        <v>6100</v>
      </c>
      <c r="G127" s="18" t="s">
        <v>522</v>
      </c>
      <c r="H127" s="18" t="s">
        <v>9525</v>
      </c>
      <c r="I127" s="19" t="s">
        <v>9526</v>
      </c>
      <c r="J127" s="18" t="s">
        <v>5843</v>
      </c>
      <c r="K127" s="18" t="s">
        <v>16109</v>
      </c>
      <c r="L127" s="18" t="s">
        <v>10232</v>
      </c>
      <c r="N127" s="20">
        <v>45322</v>
      </c>
      <c r="O127" s="18" t="s">
        <v>16110</v>
      </c>
      <c r="P127" s="18" t="s">
        <v>16109</v>
      </c>
      <c r="Q127" s="18" t="s">
        <v>16094</v>
      </c>
      <c r="T127" s="18">
        <v>0</v>
      </c>
      <c r="U127" s="18">
        <v>0</v>
      </c>
    </row>
    <row r="128" spans="2:21" x14ac:dyDescent="0.4">
      <c r="B128" s="18" t="s">
        <v>5909</v>
      </c>
      <c r="C128" s="18" t="s">
        <v>5910</v>
      </c>
      <c r="D128" s="18" t="s">
        <v>12933</v>
      </c>
      <c r="E128" s="19" t="s">
        <v>12934</v>
      </c>
      <c r="F128" s="18" t="s">
        <v>5991</v>
      </c>
      <c r="G128" s="18" t="s">
        <v>926</v>
      </c>
      <c r="H128" s="18" t="s">
        <v>6145</v>
      </c>
      <c r="I128" s="19" t="s">
        <v>6126</v>
      </c>
      <c r="J128" s="18" t="s">
        <v>5899</v>
      </c>
      <c r="K128" s="18" t="s">
        <v>16047</v>
      </c>
      <c r="L128" s="18" t="s">
        <v>10232</v>
      </c>
      <c r="N128" s="20">
        <v>45322</v>
      </c>
      <c r="O128" s="18" t="s">
        <v>16048</v>
      </c>
      <c r="P128" s="18" t="s">
        <v>16047</v>
      </c>
      <c r="Q128" s="18" t="s">
        <v>16049</v>
      </c>
      <c r="R128" s="18">
        <v>1.2</v>
      </c>
      <c r="T128" s="18">
        <v>0</v>
      </c>
      <c r="U128" s="18">
        <v>0</v>
      </c>
    </row>
    <row r="129" spans="2:21" x14ac:dyDescent="0.4">
      <c r="B129" s="18" t="s">
        <v>5909</v>
      </c>
      <c r="C129" s="18" t="s">
        <v>5910</v>
      </c>
      <c r="D129" s="18" t="s">
        <v>12933</v>
      </c>
      <c r="E129" s="19" t="s">
        <v>12934</v>
      </c>
      <c r="F129" s="18" t="s">
        <v>5991</v>
      </c>
      <c r="G129" s="18" t="s">
        <v>926</v>
      </c>
      <c r="H129" s="18" t="s">
        <v>6145</v>
      </c>
      <c r="I129" s="19" t="s">
        <v>6126</v>
      </c>
      <c r="J129" s="18" t="s">
        <v>5904</v>
      </c>
      <c r="K129" s="18" t="s">
        <v>16050</v>
      </c>
      <c r="L129" s="18" t="s">
        <v>10232</v>
      </c>
      <c r="N129" s="20">
        <v>45322</v>
      </c>
      <c r="O129" s="18" t="s">
        <v>16051</v>
      </c>
      <c r="P129" s="18" t="s">
        <v>16050</v>
      </c>
      <c r="Q129" s="18" t="s">
        <v>16049</v>
      </c>
      <c r="R129" s="18">
        <v>1.2</v>
      </c>
      <c r="T129" s="18">
        <v>0</v>
      </c>
      <c r="U129" s="18">
        <v>0</v>
      </c>
    </row>
    <row r="130" spans="2:21" x14ac:dyDescent="0.4">
      <c r="B130" s="18" t="s">
        <v>5909</v>
      </c>
      <c r="C130" s="18" t="s">
        <v>5910</v>
      </c>
      <c r="D130" s="18" t="s">
        <v>12933</v>
      </c>
      <c r="E130" s="19" t="s">
        <v>12934</v>
      </c>
      <c r="F130" s="18" t="s">
        <v>5991</v>
      </c>
      <c r="G130" s="18" t="s">
        <v>926</v>
      </c>
      <c r="H130" s="18" t="s">
        <v>6145</v>
      </c>
      <c r="I130" s="19" t="s">
        <v>6126</v>
      </c>
      <c r="J130" s="18" t="s">
        <v>5843</v>
      </c>
      <c r="K130" s="18" t="s">
        <v>16052</v>
      </c>
      <c r="L130" s="18" t="s">
        <v>10232</v>
      </c>
      <c r="N130" s="20">
        <v>45322</v>
      </c>
      <c r="O130" s="18" t="s">
        <v>16053</v>
      </c>
      <c r="P130" s="18" t="s">
        <v>16052</v>
      </c>
      <c r="Q130" s="18" t="s">
        <v>16049</v>
      </c>
      <c r="R130" s="18">
        <v>1.2</v>
      </c>
      <c r="T130" s="18">
        <v>0</v>
      </c>
      <c r="U130" s="18">
        <v>0</v>
      </c>
    </row>
    <row r="131" spans="2:21" x14ac:dyDescent="0.4">
      <c r="B131" s="18" t="s">
        <v>5909</v>
      </c>
      <c r="C131" s="18" t="s">
        <v>5910</v>
      </c>
      <c r="D131" s="18" t="s">
        <v>12933</v>
      </c>
      <c r="E131" s="19" t="s">
        <v>12934</v>
      </c>
      <c r="F131" s="18" t="s">
        <v>5991</v>
      </c>
      <c r="G131" s="18" t="s">
        <v>926</v>
      </c>
      <c r="H131" s="18" t="s">
        <v>6145</v>
      </c>
      <c r="I131" s="19" t="s">
        <v>6126</v>
      </c>
      <c r="J131" s="18" t="s">
        <v>5923</v>
      </c>
      <c r="K131" s="18" t="s">
        <v>16054</v>
      </c>
      <c r="L131" s="18" t="s">
        <v>10232</v>
      </c>
      <c r="N131" s="20">
        <v>45322</v>
      </c>
      <c r="O131" s="18" t="s">
        <v>16055</v>
      </c>
      <c r="P131" s="18" t="s">
        <v>16054</v>
      </c>
      <c r="Q131" s="18" t="s">
        <v>16049</v>
      </c>
      <c r="R131" s="18">
        <v>1.2</v>
      </c>
      <c r="T131" s="18">
        <v>0</v>
      </c>
      <c r="U131" s="18">
        <v>0</v>
      </c>
    </row>
    <row r="132" spans="2:21" x14ac:dyDescent="0.4">
      <c r="B132" s="18" t="s">
        <v>5909</v>
      </c>
      <c r="C132" s="18" t="s">
        <v>5910</v>
      </c>
      <c r="D132" s="18" t="s">
        <v>12933</v>
      </c>
      <c r="E132" s="19" t="s">
        <v>12934</v>
      </c>
      <c r="F132" s="18" t="s">
        <v>5991</v>
      </c>
      <c r="G132" s="18" t="s">
        <v>703</v>
      </c>
      <c r="H132" s="18" t="s">
        <v>6466</v>
      </c>
      <c r="I132" s="19" t="s">
        <v>6406</v>
      </c>
      <c r="J132" s="18" t="s">
        <v>5899</v>
      </c>
      <c r="K132" s="18" t="s">
        <v>16056</v>
      </c>
      <c r="L132" s="18" t="s">
        <v>10232</v>
      </c>
      <c r="N132" s="20">
        <v>45322</v>
      </c>
      <c r="O132" s="18" t="s">
        <v>16057</v>
      </c>
      <c r="P132" s="18" t="s">
        <v>16056</v>
      </c>
      <c r="Q132" s="18" t="s">
        <v>16049</v>
      </c>
      <c r="R132" s="18">
        <v>1.5</v>
      </c>
      <c r="T132" s="18">
        <v>0</v>
      </c>
      <c r="U132" s="18">
        <v>0</v>
      </c>
    </row>
    <row r="133" spans="2:21" x14ac:dyDescent="0.4">
      <c r="B133" s="18" t="s">
        <v>5909</v>
      </c>
      <c r="C133" s="18" t="s">
        <v>5910</v>
      </c>
      <c r="D133" s="18" t="s">
        <v>12933</v>
      </c>
      <c r="E133" s="19" t="s">
        <v>12934</v>
      </c>
      <c r="F133" s="18" t="s">
        <v>5991</v>
      </c>
      <c r="G133" s="18" t="s">
        <v>703</v>
      </c>
      <c r="H133" s="18" t="s">
        <v>6466</v>
      </c>
      <c r="I133" s="19" t="s">
        <v>6406</v>
      </c>
      <c r="J133" s="18" t="s">
        <v>5904</v>
      </c>
      <c r="K133" s="18" t="s">
        <v>16058</v>
      </c>
      <c r="L133" s="18" t="s">
        <v>10232</v>
      </c>
      <c r="N133" s="20">
        <v>45322</v>
      </c>
      <c r="O133" s="18" t="s">
        <v>16059</v>
      </c>
      <c r="P133" s="18" t="s">
        <v>16058</v>
      </c>
      <c r="Q133" s="18" t="s">
        <v>16049</v>
      </c>
      <c r="R133" s="18">
        <v>1.5</v>
      </c>
      <c r="T133" s="18">
        <v>0</v>
      </c>
      <c r="U133" s="18">
        <v>0</v>
      </c>
    </row>
    <row r="134" spans="2:21" x14ac:dyDescent="0.4">
      <c r="B134" s="18" t="s">
        <v>5909</v>
      </c>
      <c r="C134" s="18" t="s">
        <v>5910</v>
      </c>
      <c r="D134" s="18" t="s">
        <v>12933</v>
      </c>
      <c r="E134" s="19" t="s">
        <v>12934</v>
      </c>
      <c r="F134" s="18" t="s">
        <v>5991</v>
      </c>
      <c r="G134" s="18" t="s">
        <v>703</v>
      </c>
      <c r="H134" s="18" t="s">
        <v>6466</v>
      </c>
      <c r="I134" s="19" t="s">
        <v>6406</v>
      </c>
      <c r="J134" s="18" t="s">
        <v>5843</v>
      </c>
      <c r="K134" s="18" t="s">
        <v>16060</v>
      </c>
      <c r="L134" s="18" t="s">
        <v>10232</v>
      </c>
      <c r="N134" s="20">
        <v>45322</v>
      </c>
      <c r="O134" s="18" t="s">
        <v>16061</v>
      </c>
      <c r="P134" s="18" t="s">
        <v>16060</v>
      </c>
      <c r="Q134" s="18" t="s">
        <v>16049</v>
      </c>
      <c r="R134" s="18">
        <v>1.5</v>
      </c>
      <c r="T134" s="18">
        <v>0</v>
      </c>
      <c r="U134" s="18">
        <v>0</v>
      </c>
    </row>
    <row r="135" spans="2:21" x14ac:dyDescent="0.4">
      <c r="B135" s="18" t="s">
        <v>5909</v>
      </c>
      <c r="C135" s="18" t="s">
        <v>5910</v>
      </c>
      <c r="D135" s="18" t="s">
        <v>12933</v>
      </c>
      <c r="E135" s="19" t="s">
        <v>12934</v>
      </c>
      <c r="F135" s="18" t="s">
        <v>5991</v>
      </c>
      <c r="G135" s="18" t="s">
        <v>522</v>
      </c>
      <c r="H135" s="18" t="s">
        <v>9525</v>
      </c>
      <c r="I135" s="19" t="s">
        <v>9526</v>
      </c>
      <c r="J135" s="18" t="s">
        <v>5899</v>
      </c>
      <c r="K135" s="18" t="s">
        <v>16062</v>
      </c>
      <c r="L135" s="18" t="s">
        <v>10232</v>
      </c>
      <c r="N135" s="20">
        <v>45322</v>
      </c>
      <c r="O135" s="18" t="s">
        <v>16063</v>
      </c>
      <c r="P135" s="18" t="s">
        <v>16062</v>
      </c>
      <c r="Q135" s="18" t="s">
        <v>16049</v>
      </c>
      <c r="T135" s="18">
        <v>0</v>
      </c>
      <c r="U135" s="18">
        <v>0</v>
      </c>
    </row>
    <row r="136" spans="2:21" x14ac:dyDescent="0.4">
      <c r="B136" s="18" t="s">
        <v>5909</v>
      </c>
      <c r="C136" s="18" t="s">
        <v>5910</v>
      </c>
      <c r="D136" s="18" t="s">
        <v>12933</v>
      </c>
      <c r="E136" s="19" t="s">
        <v>12934</v>
      </c>
      <c r="F136" s="18" t="s">
        <v>5991</v>
      </c>
      <c r="G136" s="18" t="s">
        <v>522</v>
      </c>
      <c r="H136" s="18" t="s">
        <v>9525</v>
      </c>
      <c r="I136" s="19" t="s">
        <v>9526</v>
      </c>
      <c r="J136" s="18" t="s">
        <v>5904</v>
      </c>
      <c r="K136" s="18" t="s">
        <v>16064</v>
      </c>
      <c r="L136" s="18" t="s">
        <v>10232</v>
      </c>
      <c r="N136" s="20">
        <v>45322</v>
      </c>
      <c r="O136" s="18" t="s">
        <v>16065</v>
      </c>
      <c r="P136" s="18" t="s">
        <v>16064</v>
      </c>
      <c r="Q136" s="18" t="s">
        <v>16049</v>
      </c>
      <c r="T136" s="18">
        <v>0</v>
      </c>
      <c r="U136" s="18">
        <v>0</v>
      </c>
    </row>
    <row r="137" spans="2:21" x14ac:dyDescent="0.4">
      <c r="B137" s="18" t="s">
        <v>5909</v>
      </c>
      <c r="C137" s="18" t="s">
        <v>5910</v>
      </c>
      <c r="D137" s="18" t="s">
        <v>12933</v>
      </c>
      <c r="E137" s="19" t="s">
        <v>12934</v>
      </c>
      <c r="F137" s="18" t="s">
        <v>5991</v>
      </c>
      <c r="G137" s="18" t="s">
        <v>522</v>
      </c>
      <c r="H137" s="18" t="s">
        <v>9525</v>
      </c>
      <c r="I137" s="19" t="s">
        <v>9526</v>
      </c>
      <c r="J137" s="18" t="s">
        <v>5843</v>
      </c>
      <c r="K137" s="18" t="s">
        <v>16066</v>
      </c>
      <c r="L137" s="18" t="s">
        <v>10232</v>
      </c>
      <c r="N137" s="20">
        <v>45322</v>
      </c>
      <c r="O137" s="18" t="s">
        <v>16067</v>
      </c>
      <c r="P137" s="18" t="s">
        <v>16066</v>
      </c>
      <c r="Q137" s="18" t="s">
        <v>16049</v>
      </c>
      <c r="T137" s="18">
        <v>0</v>
      </c>
      <c r="U137" s="18">
        <v>0</v>
      </c>
    </row>
    <row r="138" spans="2:21" x14ac:dyDescent="0.4">
      <c r="B138" s="18" t="s">
        <v>5909</v>
      </c>
      <c r="C138" s="18" t="s">
        <v>5910</v>
      </c>
      <c r="D138" s="18" t="s">
        <v>12933</v>
      </c>
      <c r="E138" s="19" t="s">
        <v>12942</v>
      </c>
      <c r="F138" s="18" t="s">
        <v>5935</v>
      </c>
      <c r="G138" s="18" t="s">
        <v>703</v>
      </c>
      <c r="H138" s="18" t="s">
        <v>6466</v>
      </c>
      <c r="I138" s="19" t="s">
        <v>7977</v>
      </c>
      <c r="J138" s="18" t="s">
        <v>5899</v>
      </c>
      <c r="K138" s="18" t="s">
        <v>12948</v>
      </c>
      <c r="L138" s="18" t="s">
        <v>10232</v>
      </c>
      <c r="M138" s="19" t="s">
        <v>10403</v>
      </c>
      <c r="N138" s="20">
        <v>45322</v>
      </c>
      <c r="O138" s="18" t="s">
        <v>12949</v>
      </c>
      <c r="P138" s="18" t="s">
        <v>12948</v>
      </c>
      <c r="Q138" s="18" t="s">
        <v>12945</v>
      </c>
      <c r="R138" s="18">
        <v>1.3</v>
      </c>
      <c r="T138" s="18">
        <v>0</v>
      </c>
      <c r="U138" s="18">
        <v>0</v>
      </c>
    </row>
    <row r="139" spans="2:21" x14ac:dyDescent="0.4">
      <c r="B139" s="18" t="s">
        <v>5909</v>
      </c>
      <c r="C139" s="18" t="s">
        <v>5910</v>
      </c>
      <c r="D139" s="18" t="s">
        <v>12933</v>
      </c>
      <c r="E139" s="19" t="s">
        <v>12942</v>
      </c>
      <c r="F139" s="18" t="s">
        <v>5935</v>
      </c>
      <c r="G139" s="18" t="s">
        <v>703</v>
      </c>
      <c r="H139" s="18" t="s">
        <v>6466</v>
      </c>
      <c r="I139" s="19" t="s">
        <v>7977</v>
      </c>
      <c r="J139" s="18" t="s">
        <v>5904</v>
      </c>
      <c r="K139" s="18" t="s">
        <v>12946</v>
      </c>
      <c r="L139" s="18" t="s">
        <v>10232</v>
      </c>
      <c r="M139" s="19" t="s">
        <v>10403</v>
      </c>
      <c r="N139" s="20">
        <v>45322</v>
      </c>
      <c r="O139" s="18" t="s">
        <v>12947</v>
      </c>
      <c r="P139" s="18" t="s">
        <v>12946</v>
      </c>
      <c r="Q139" s="18" t="s">
        <v>12945</v>
      </c>
      <c r="R139" s="18">
        <v>1.3</v>
      </c>
      <c r="T139" s="18">
        <v>0</v>
      </c>
      <c r="U139" s="18">
        <v>0</v>
      </c>
    </row>
    <row r="140" spans="2:21" x14ac:dyDescent="0.4">
      <c r="B140" s="18" t="s">
        <v>5909</v>
      </c>
      <c r="C140" s="18" t="s">
        <v>5910</v>
      </c>
      <c r="D140" s="18" t="s">
        <v>12933</v>
      </c>
      <c r="E140" s="19" t="s">
        <v>12942</v>
      </c>
      <c r="F140" s="18" t="s">
        <v>5935</v>
      </c>
      <c r="G140" s="18" t="s">
        <v>703</v>
      </c>
      <c r="H140" s="18" t="s">
        <v>6466</v>
      </c>
      <c r="I140" s="19" t="s">
        <v>7977</v>
      </c>
      <c r="J140" s="18" t="s">
        <v>5843</v>
      </c>
      <c r="K140" s="18" t="s">
        <v>12943</v>
      </c>
      <c r="L140" s="18" t="s">
        <v>10232</v>
      </c>
      <c r="M140" s="19" t="s">
        <v>10403</v>
      </c>
      <c r="N140" s="20">
        <v>45322</v>
      </c>
      <c r="O140" s="18" t="s">
        <v>12944</v>
      </c>
      <c r="P140" s="18" t="s">
        <v>12943</v>
      </c>
      <c r="Q140" s="18" t="s">
        <v>12945</v>
      </c>
      <c r="R140" s="18">
        <v>1.3</v>
      </c>
      <c r="T140" s="18">
        <v>0</v>
      </c>
      <c r="U140" s="18">
        <v>0</v>
      </c>
    </row>
    <row r="141" spans="2:21" x14ac:dyDescent="0.4">
      <c r="B141" s="18" t="s">
        <v>5909</v>
      </c>
      <c r="C141" s="18" t="s">
        <v>5910</v>
      </c>
      <c r="D141" s="18" t="s">
        <v>12933</v>
      </c>
      <c r="E141" s="19" t="s">
        <v>12942</v>
      </c>
      <c r="F141" s="18" t="s">
        <v>5935</v>
      </c>
      <c r="G141" s="18" t="s">
        <v>275</v>
      </c>
      <c r="H141" s="18" t="s">
        <v>6302</v>
      </c>
      <c r="I141" s="19" t="s">
        <v>6474</v>
      </c>
      <c r="J141" s="18" t="s">
        <v>5899</v>
      </c>
      <c r="K141" s="18" t="s">
        <v>12954</v>
      </c>
      <c r="L141" s="18" t="s">
        <v>10232</v>
      </c>
      <c r="M141" s="19" t="s">
        <v>10403</v>
      </c>
      <c r="N141" s="20">
        <v>45322</v>
      </c>
      <c r="O141" s="18" t="s">
        <v>12955</v>
      </c>
      <c r="P141" s="18" t="s">
        <v>12954</v>
      </c>
      <c r="Q141" s="18" t="s">
        <v>12945</v>
      </c>
      <c r="R141" s="18">
        <v>1.8</v>
      </c>
      <c r="T141" s="18">
        <v>0</v>
      </c>
      <c r="U141" s="18">
        <v>0</v>
      </c>
    </row>
    <row r="142" spans="2:21" x14ac:dyDescent="0.4">
      <c r="B142" s="18" t="s">
        <v>5909</v>
      </c>
      <c r="C142" s="18" t="s">
        <v>5910</v>
      </c>
      <c r="D142" s="18" t="s">
        <v>12933</v>
      </c>
      <c r="E142" s="19" t="s">
        <v>12942</v>
      </c>
      <c r="F142" s="18" t="s">
        <v>5935</v>
      </c>
      <c r="G142" s="18" t="s">
        <v>275</v>
      </c>
      <c r="H142" s="18" t="s">
        <v>6302</v>
      </c>
      <c r="I142" s="19" t="s">
        <v>6474</v>
      </c>
      <c r="J142" s="18" t="s">
        <v>5904</v>
      </c>
      <c r="K142" s="18" t="s">
        <v>12952</v>
      </c>
      <c r="L142" s="18" t="s">
        <v>10232</v>
      </c>
      <c r="M142" s="19" t="s">
        <v>10403</v>
      </c>
      <c r="N142" s="20">
        <v>45322</v>
      </c>
      <c r="O142" s="18" t="s">
        <v>12953</v>
      </c>
      <c r="P142" s="18" t="s">
        <v>12952</v>
      </c>
      <c r="Q142" s="18" t="s">
        <v>12945</v>
      </c>
      <c r="R142" s="18">
        <v>1.8</v>
      </c>
      <c r="T142" s="18">
        <v>0</v>
      </c>
      <c r="U142" s="18">
        <v>0</v>
      </c>
    </row>
    <row r="143" spans="2:21" x14ac:dyDescent="0.4">
      <c r="B143" s="18" t="s">
        <v>5909</v>
      </c>
      <c r="C143" s="18" t="s">
        <v>5910</v>
      </c>
      <c r="D143" s="18" t="s">
        <v>12933</v>
      </c>
      <c r="E143" s="19" t="s">
        <v>12942</v>
      </c>
      <c r="F143" s="18" t="s">
        <v>5935</v>
      </c>
      <c r="G143" s="18" t="s">
        <v>275</v>
      </c>
      <c r="H143" s="18" t="s">
        <v>6302</v>
      </c>
      <c r="I143" s="19" t="s">
        <v>6474</v>
      </c>
      <c r="J143" s="18" t="s">
        <v>5843</v>
      </c>
      <c r="K143" s="18" t="s">
        <v>12950</v>
      </c>
      <c r="L143" s="18" t="s">
        <v>10232</v>
      </c>
      <c r="M143" s="19" t="s">
        <v>10403</v>
      </c>
      <c r="N143" s="20">
        <v>45322</v>
      </c>
      <c r="O143" s="18" t="s">
        <v>12951</v>
      </c>
      <c r="P143" s="18" t="s">
        <v>12950</v>
      </c>
      <c r="Q143" s="18" t="s">
        <v>12945</v>
      </c>
      <c r="R143" s="18">
        <v>1.8</v>
      </c>
      <c r="T143" s="18">
        <v>0</v>
      </c>
      <c r="U143" s="18">
        <v>0</v>
      </c>
    </row>
    <row r="144" spans="2:21" x14ac:dyDescent="0.4">
      <c r="B144" s="18" t="s">
        <v>5909</v>
      </c>
      <c r="C144" s="18" t="s">
        <v>5910</v>
      </c>
      <c r="D144" s="18" t="s">
        <v>12933</v>
      </c>
      <c r="E144" s="19" t="s">
        <v>12942</v>
      </c>
      <c r="F144" s="18" t="s">
        <v>5935</v>
      </c>
      <c r="G144" s="18" t="s">
        <v>39</v>
      </c>
      <c r="H144" s="18" t="s">
        <v>6318</v>
      </c>
      <c r="I144" s="19" t="s">
        <v>6416</v>
      </c>
      <c r="J144" s="18" t="s">
        <v>5899</v>
      </c>
      <c r="K144" s="18" t="s">
        <v>12960</v>
      </c>
      <c r="L144" s="18" t="s">
        <v>10232</v>
      </c>
      <c r="M144" s="19" t="s">
        <v>10403</v>
      </c>
      <c r="N144" s="20">
        <v>45322</v>
      </c>
      <c r="O144" s="18" t="s">
        <v>12961</v>
      </c>
      <c r="P144" s="18" t="s">
        <v>12960</v>
      </c>
      <c r="Q144" s="18" t="s">
        <v>12945</v>
      </c>
      <c r="R144" s="18">
        <v>2.9</v>
      </c>
      <c r="T144" s="18">
        <v>0</v>
      </c>
      <c r="U144" s="18">
        <v>0</v>
      </c>
    </row>
    <row r="145" spans="2:21" x14ac:dyDescent="0.4">
      <c r="B145" s="18" t="s">
        <v>5909</v>
      </c>
      <c r="C145" s="18" t="s">
        <v>5910</v>
      </c>
      <c r="D145" s="18" t="s">
        <v>12933</v>
      </c>
      <c r="E145" s="19" t="s">
        <v>12942</v>
      </c>
      <c r="F145" s="18" t="s">
        <v>5935</v>
      </c>
      <c r="G145" s="18" t="s">
        <v>39</v>
      </c>
      <c r="H145" s="18" t="s">
        <v>6318</v>
      </c>
      <c r="I145" s="19" t="s">
        <v>6416</v>
      </c>
      <c r="J145" s="18" t="s">
        <v>5904</v>
      </c>
      <c r="K145" s="18" t="s">
        <v>12958</v>
      </c>
      <c r="L145" s="18" t="s">
        <v>10232</v>
      </c>
      <c r="M145" s="19" t="s">
        <v>10403</v>
      </c>
      <c r="N145" s="20">
        <v>45322</v>
      </c>
      <c r="O145" s="18" t="s">
        <v>12959</v>
      </c>
      <c r="P145" s="18" t="s">
        <v>12958</v>
      </c>
      <c r="Q145" s="18" t="s">
        <v>12945</v>
      </c>
      <c r="R145" s="18">
        <v>2.9</v>
      </c>
      <c r="T145" s="18">
        <v>0</v>
      </c>
      <c r="U145" s="18">
        <v>0</v>
      </c>
    </row>
    <row r="146" spans="2:21" x14ac:dyDescent="0.4">
      <c r="B146" s="18" t="s">
        <v>5909</v>
      </c>
      <c r="C146" s="18" t="s">
        <v>5910</v>
      </c>
      <c r="D146" s="18" t="s">
        <v>12933</v>
      </c>
      <c r="E146" s="19" t="s">
        <v>12942</v>
      </c>
      <c r="F146" s="18" t="s">
        <v>5935</v>
      </c>
      <c r="G146" s="18" t="s">
        <v>39</v>
      </c>
      <c r="H146" s="18" t="s">
        <v>6318</v>
      </c>
      <c r="I146" s="19" t="s">
        <v>6416</v>
      </c>
      <c r="J146" s="18" t="s">
        <v>5843</v>
      </c>
      <c r="K146" s="18" t="s">
        <v>12956</v>
      </c>
      <c r="L146" s="18" t="s">
        <v>10232</v>
      </c>
      <c r="M146" s="19" t="s">
        <v>10403</v>
      </c>
      <c r="N146" s="20">
        <v>45322</v>
      </c>
      <c r="O146" s="18" t="s">
        <v>12957</v>
      </c>
      <c r="P146" s="18" t="s">
        <v>12956</v>
      </c>
      <c r="Q146" s="18" t="s">
        <v>12945</v>
      </c>
      <c r="R146" s="18">
        <v>2.9</v>
      </c>
      <c r="T146" s="18">
        <v>0</v>
      </c>
      <c r="U146" s="18">
        <v>0</v>
      </c>
    </row>
    <row r="147" spans="2:21" x14ac:dyDescent="0.4">
      <c r="B147" s="18" t="s">
        <v>5909</v>
      </c>
      <c r="C147" s="18" t="s">
        <v>5910</v>
      </c>
      <c r="D147" s="18" t="s">
        <v>12933</v>
      </c>
      <c r="E147" s="19" t="s">
        <v>12942</v>
      </c>
      <c r="F147" s="18" t="s">
        <v>5935</v>
      </c>
      <c r="G147" s="18" t="s">
        <v>522</v>
      </c>
      <c r="H147" s="18" t="s">
        <v>9525</v>
      </c>
      <c r="I147" s="19" t="s">
        <v>9526</v>
      </c>
      <c r="J147" s="18" t="s">
        <v>5899</v>
      </c>
      <c r="K147" s="18" t="s">
        <v>13012</v>
      </c>
      <c r="L147" s="18" t="s">
        <v>10232</v>
      </c>
      <c r="M147" s="19" t="s">
        <v>10403</v>
      </c>
      <c r="N147" s="20">
        <v>45322</v>
      </c>
      <c r="O147" s="18" t="s">
        <v>13013</v>
      </c>
      <c r="P147" s="18" t="s">
        <v>13012</v>
      </c>
      <c r="Q147" s="18" t="s">
        <v>12945</v>
      </c>
      <c r="T147" s="18">
        <v>0</v>
      </c>
      <c r="U147" s="18">
        <v>0</v>
      </c>
    </row>
    <row r="148" spans="2:21" x14ac:dyDescent="0.4">
      <c r="B148" s="18" t="s">
        <v>5909</v>
      </c>
      <c r="C148" s="18" t="s">
        <v>5910</v>
      </c>
      <c r="D148" s="18" t="s">
        <v>12933</v>
      </c>
      <c r="E148" s="19" t="s">
        <v>12942</v>
      </c>
      <c r="F148" s="18" t="s">
        <v>5935</v>
      </c>
      <c r="G148" s="18" t="s">
        <v>522</v>
      </c>
      <c r="H148" s="18" t="s">
        <v>9525</v>
      </c>
      <c r="I148" s="19" t="s">
        <v>9526</v>
      </c>
      <c r="J148" s="18" t="s">
        <v>5904</v>
      </c>
      <c r="K148" s="18" t="s">
        <v>13010</v>
      </c>
      <c r="L148" s="18" t="s">
        <v>10232</v>
      </c>
      <c r="M148" s="19" t="s">
        <v>10403</v>
      </c>
      <c r="N148" s="20">
        <v>45322</v>
      </c>
      <c r="O148" s="18" t="s">
        <v>13011</v>
      </c>
      <c r="P148" s="18" t="s">
        <v>13010</v>
      </c>
      <c r="Q148" s="18" t="s">
        <v>12945</v>
      </c>
      <c r="T148" s="18">
        <v>0</v>
      </c>
      <c r="U148" s="18">
        <v>0</v>
      </c>
    </row>
    <row r="149" spans="2:21" x14ac:dyDescent="0.4">
      <c r="B149" s="18" t="s">
        <v>5909</v>
      </c>
      <c r="C149" s="18" t="s">
        <v>5910</v>
      </c>
      <c r="D149" s="18" t="s">
        <v>12933</v>
      </c>
      <c r="E149" s="19" t="s">
        <v>12942</v>
      </c>
      <c r="F149" s="18" t="s">
        <v>5935</v>
      </c>
      <c r="G149" s="18" t="s">
        <v>522</v>
      </c>
      <c r="H149" s="18" t="s">
        <v>9525</v>
      </c>
      <c r="I149" s="19" t="s">
        <v>9526</v>
      </c>
      <c r="J149" s="18" t="s">
        <v>5843</v>
      </c>
      <c r="K149" s="18" t="s">
        <v>13008</v>
      </c>
      <c r="L149" s="18" t="s">
        <v>10232</v>
      </c>
      <c r="M149" s="19" t="s">
        <v>10403</v>
      </c>
      <c r="N149" s="20">
        <v>45322</v>
      </c>
      <c r="O149" s="18" t="s">
        <v>13009</v>
      </c>
      <c r="P149" s="18" t="s">
        <v>13008</v>
      </c>
      <c r="Q149" s="18" t="s">
        <v>12945</v>
      </c>
      <c r="T149" s="18">
        <v>0</v>
      </c>
      <c r="U149" s="18">
        <v>0</v>
      </c>
    </row>
    <row r="150" spans="2:21" x14ac:dyDescent="0.4">
      <c r="B150" s="18" t="s">
        <v>5909</v>
      </c>
      <c r="C150" s="18" t="s">
        <v>5910</v>
      </c>
      <c r="D150" s="18" t="s">
        <v>12933</v>
      </c>
      <c r="E150" s="19" t="s">
        <v>12942</v>
      </c>
      <c r="F150" s="18" t="s">
        <v>6047</v>
      </c>
      <c r="G150" s="18" t="s">
        <v>703</v>
      </c>
      <c r="H150" s="18" t="s">
        <v>6466</v>
      </c>
      <c r="I150" s="19" t="s">
        <v>6406</v>
      </c>
      <c r="J150" s="18" t="s">
        <v>5899</v>
      </c>
      <c r="K150" s="18" t="s">
        <v>12982</v>
      </c>
      <c r="L150" s="18" t="s">
        <v>10232</v>
      </c>
      <c r="M150" s="19" t="s">
        <v>10288</v>
      </c>
      <c r="N150" s="20">
        <v>45322</v>
      </c>
      <c r="O150" s="18" t="s">
        <v>12983</v>
      </c>
      <c r="P150" s="18" t="s">
        <v>12982</v>
      </c>
      <c r="Q150" s="18" t="s">
        <v>12979</v>
      </c>
      <c r="R150" s="18">
        <v>1.5</v>
      </c>
      <c r="T150" s="18">
        <v>0</v>
      </c>
      <c r="U150" s="18">
        <v>0</v>
      </c>
    </row>
    <row r="151" spans="2:21" x14ac:dyDescent="0.4">
      <c r="B151" s="18" t="s">
        <v>5909</v>
      </c>
      <c r="C151" s="18" t="s">
        <v>5910</v>
      </c>
      <c r="D151" s="18" t="s">
        <v>12933</v>
      </c>
      <c r="E151" s="19" t="s">
        <v>12942</v>
      </c>
      <c r="F151" s="18" t="s">
        <v>6047</v>
      </c>
      <c r="G151" s="18" t="s">
        <v>703</v>
      </c>
      <c r="H151" s="18" t="s">
        <v>6466</v>
      </c>
      <c r="I151" s="19" t="s">
        <v>6406</v>
      </c>
      <c r="J151" s="18" t="s">
        <v>5904</v>
      </c>
      <c r="K151" s="18" t="s">
        <v>12980</v>
      </c>
      <c r="L151" s="18" t="s">
        <v>10232</v>
      </c>
      <c r="M151" s="19" t="s">
        <v>10288</v>
      </c>
      <c r="N151" s="20">
        <v>45322</v>
      </c>
      <c r="O151" s="18" t="s">
        <v>12981</v>
      </c>
      <c r="P151" s="18" t="s">
        <v>12980</v>
      </c>
      <c r="Q151" s="18" t="s">
        <v>12979</v>
      </c>
      <c r="R151" s="18">
        <v>1.5</v>
      </c>
      <c r="T151" s="18">
        <v>0</v>
      </c>
      <c r="U151" s="18">
        <v>0</v>
      </c>
    </row>
    <row r="152" spans="2:21" x14ac:dyDescent="0.4">
      <c r="B152" s="18" t="s">
        <v>5909</v>
      </c>
      <c r="C152" s="18" t="s">
        <v>5910</v>
      </c>
      <c r="D152" s="18" t="s">
        <v>12933</v>
      </c>
      <c r="E152" s="19" t="s">
        <v>12942</v>
      </c>
      <c r="F152" s="18" t="s">
        <v>6047</v>
      </c>
      <c r="G152" s="18" t="s">
        <v>703</v>
      </c>
      <c r="H152" s="18" t="s">
        <v>6466</v>
      </c>
      <c r="I152" s="19" t="s">
        <v>6406</v>
      </c>
      <c r="J152" s="18" t="s">
        <v>5843</v>
      </c>
      <c r="K152" s="18" t="s">
        <v>12977</v>
      </c>
      <c r="L152" s="18" t="s">
        <v>10232</v>
      </c>
      <c r="M152" s="19" t="s">
        <v>10288</v>
      </c>
      <c r="N152" s="20">
        <v>45322</v>
      </c>
      <c r="O152" s="18" t="s">
        <v>12978</v>
      </c>
      <c r="P152" s="18" t="s">
        <v>12977</v>
      </c>
      <c r="Q152" s="18" t="s">
        <v>12979</v>
      </c>
      <c r="R152" s="18">
        <v>1.5</v>
      </c>
      <c r="T152" s="18">
        <v>0</v>
      </c>
      <c r="U152" s="18">
        <v>0</v>
      </c>
    </row>
    <row r="153" spans="2:21" x14ac:dyDescent="0.4">
      <c r="B153" s="18" t="s">
        <v>5909</v>
      </c>
      <c r="C153" s="18" t="s">
        <v>5910</v>
      </c>
      <c r="D153" s="18" t="s">
        <v>12933</v>
      </c>
      <c r="E153" s="19" t="s">
        <v>12942</v>
      </c>
      <c r="F153" s="18" t="s">
        <v>6047</v>
      </c>
      <c r="G153" s="18" t="s">
        <v>275</v>
      </c>
      <c r="H153" s="18" t="s">
        <v>6302</v>
      </c>
      <c r="I153" s="19" t="s">
        <v>6474</v>
      </c>
      <c r="J153" s="18" t="s">
        <v>5899</v>
      </c>
      <c r="K153" s="18" t="s">
        <v>12988</v>
      </c>
      <c r="L153" s="18" t="s">
        <v>10232</v>
      </c>
      <c r="M153" s="19" t="s">
        <v>10288</v>
      </c>
      <c r="N153" s="20">
        <v>45322</v>
      </c>
      <c r="O153" s="18" t="s">
        <v>12989</v>
      </c>
      <c r="P153" s="18" t="s">
        <v>12988</v>
      </c>
      <c r="Q153" s="18" t="s">
        <v>12979</v>
      </c>
      <c r="R153" s="18">
        <v>1.8</v>
      </c>
      <c r="T153" s="18">
        <v>0</v>
      </c>
      <c r="U153" s="18">
        <v>0</v>
      </c>
    </row>
    <row r="154" spans="2:21" x14ac:dyDescent="0.4">
      <c r="B154" s="18" t="s">
        <v>5909</v>
      </c>
      <c r="C154" s="18" t="s">
        <v>5910</v>
      </c>
      <c r="D154" s="18" t="s">
        <v>12933</v>
      </c>
      <c r="E154" s="19" t="s">
        <v>12942</v>
      </c>
      <c r="F154" s="18" t="s">
        <v>6047</v>
      </c>
      <c r="G154" s="18" t="s">
        <v>275</v>
      </c>
      <c r="H154" s="18" t="s">
        <v>6302</v>
      </c>
      <c r="I154" s="19" t="s">
        <v>6474</v>
      </c>
      <c r="J154" s="18" t="s">
        <v>5904</v>
      </c>
      <c r="K154" s="18" t="s">
        <v>12986</v>
      </c>
      <c r="L154" s="18" t="s">
        <v>10232</v>
      </c>
      <c r="M154" s="19" t="s">
        <v>10288</v>
      </c>
      <c r="N154" s="20">
        <v>45322</v>
      </c>
      <c r="O154" s="18" t="s">
        <v>12987</v>
      </c>
      <c r="P154" s="18" t="s">
        <v>12986</v>
      </c>
      <c r="Q154" s="18" t="s">
        <v>12979</v>
      </c>
      <c r="R154" s="18">
        <v>1.8</v>
      </c>
      <c r="T154" s="18">
        <v>0</v>
      </c>
      <c r="U154" s="18">
        <v>0</v>
      </c>
    </row>
    <row r="155" spans="2:21" x14ac:dyDescent="0.4">
      <c r="B155" s="18" t="s">
        <v>5909</v>
      </c>
      <c r="C155" s="18" t="s">
        <v>5910</v>
      </c>
      <c r="D155" s="18" t="s">
        <v>12933</v>
      </c>
      <c r="E155" s="19" t="s">
        <v>12942</v>
      </c>
      <c r="F155" s="18" t="s">
        <v>6047</v>
      </c>
      <c r="G155" s="18" t="s">
        <v>275</v>
      </c>
      <c r="H155" s="18" t="s">
        <v>6302</v>
      </c>
      <c r="I155" s="19" t="s">
        <v>6474</v>
      </c>
      <c r="J155" s="18" t="s">
        <v>5843</v>
      </c>
      <c r="K155" s="18" t="s">
        <v>12984</v>
      </c>
      <c r="L155" s="18" t="s">
        <v>10232</v>
      </c>
      <c r="M155" s="19" t="s">
        <v>10288</v>
      </c>
      <c r="N155" s="20">
        <v>45322</v>
      </c>
      <c r="O155" s="18" t="s">
        <v>12985</v>
      </c>
      <c r="P155" s="18" t="s">
        <v>12984</v>
      </c>
      <c r="Q155" s="18" t="s">
        <v>12979</v>
      </c>
      <c r="R155" s="18">
        <v>1.8</v>
      </c>
      <c r="T155" s="18">
        <v>0</v>
      </c>
      <c r="U155" s="18">
        <v>0</v>
      </c>
    </row>
    <row r="156" spans="2:21" x14ac:dyDescent="0.4">
      <c r="B156" s="18" t="s">
        <v>5909</v>
      </c>
      <c r="C156" s="18" t="s">
        <v>5910</v>
      </c>
      <c r="D156" s="18" t="s">
        <v>12933</v>
      </c>
      <c r="E156" s="19" t="s">
        <v>12942</v>
      </c>
      <c r="F156" s="18" t="s">
        <v>6047</v>
      </c>
      <c r="G156" s="18" t="s">
        <v>39</v>
      </c>
      <c r="H156" s="18" t="s">
        <v>6318</v>
      </c>
      <c r="I156" s="19" t="s">
        <v>6416</v>
      </c>
      <c r="J156" s="18" t="s">
        <v>5899</v>
      </c>
      <c r="K156" s="18" t="s">
        <v>12994</v>
      </c>
      <c r="L156" s="18" t="s">
        <v>10232</v>
      </c>
      <c r="M156" s="19" t="s">
        <v>10288</v>
      </c>
      <c r="N156" s="20">
        <v>45322</v>
      </c>
      <c r="O156" s="18" t="s">
        <v>12995</v>
      </c>
      <c r="P156" s="18" t="s">
        <v>12994</v>
      </c>
      <c r="Q156" s="18" t="s">
        <v>12979</v>
      </c>
      <c r="R156" s="18">
        <v>2.9</v>
      </c>
      <c r="T156" s="18">
        <v>0</v>
      </c>
      <c r="U156" s="18">
        <v>0</v>
      </c>
    </row>
    <row r="157" spans="2:21" x14ac:dyDescent="0.4">
      <c r="B157" s="18" t="s">
        <v>5909</v>
      </c>
      <c r="C157" s="18" t="s">
        <v>5910</v>
      </c>
      <c r="D157" s="18" t="s">
        <v>12933</v>
      </c>
      <c r="E157" s="19" t="s">
        <v>12942</v>
      </c>
      <c r="F157" s="18" t="s">
        <v>6047</v>
      </c>
      <c r="G157" s="18" t="s">
        <v>39</v>
      </c>
      <c r="H157" s="18" t="s">
        <v>6318</v>
      </c>
      <c r="I157" s="19" t="s">
        <v>6416</v>
      </c>
      <c r="J157" s="18" t="s">
        <v>5904</v>
      </c>
      <c r="K157" s="18" t="s">
        <v>12992</v>
      </c>
      <c r="L157" s="18" t="s">
        <v>10232</v>
      </c>
      <c r="M157" s="19" t="s">
        <v>10288</v>
      </c>
      <c r="N157" s="20">
        <v>45322</v>
      </c>
      <c r="O157" s="18" t="s">
        <v>12993</v>
      </c>
      <c r="P157" s="18" t="s">
        <v>12992</v>
      </c>
      <c r="Q157" s="18" t="s">
        <v>12979</v>
      </c>
      <c r="R157" s="18">
        <v>2.9</v>
      </c>
      <c r="T157" s="18">
        <v>0</v>
      </c>
      <c r="U157" s="18">
        <v>0</v>
      </c>
    </row>
    <row r="158" spans="2:21" x14ac:dyDescent="0.4">
      <c r="B158" s="18" t="s">
        <v>5909</v>
      </c>
      <c r="C158" s="18" t="s">
        <v>5910</v>
      </c>
      <c r="D158" s="18" t="s">
        <v>12933</v>
      </c>
      <c r="E158" s="19" t="s">
        <v>12942</v>
      </c>
      <c r="F158" s="18" t="s">
        <v>6047</v>
      </c>
      <c r="G158" s="18" t="s">
        <v>39</v>
      </c>
      <c r="H158" s="18" t="s">
        <v>6318</v>
      </c>
      <c r="I158" s="19" t="s">
        <v>6416</v>
      </c>
      <c r="J158" s="18" t="s">
        <v>5843</v>
      </c>
      <c r="K158" s="18" t="s">
        <v>12990</v>
      </c>
      <c r="L158" s="18" t="s">
        <v>10232</v>
      </c>
      <c r="M158" s="19" t="s">
        <v>10288</v>
      </c>
      <c r="N158" s="20">
        <v>45322</v>
      </c>
      <c r="O158" s="18" t="s">
        <v>12991</v>
      </c>
      <c r="P158" s="18" t="s">
        <v>12990</v>
      </c>
      <c r="Q158" s="18" t="s">
        <v>12979</v>
      </c>
      <c r="R158" s="18">
        <v>2.9</v>
      </c>
      <c r="T158" s="18">
        <v>0</v>
      </c>
      <c r="U158" s="18">
        <v>0</v>
      </c>
    </row>
    <row r="159" spans="2:21" x14ac:dyDescent="0.4">
      <c r="B159" s="18" t="s">
        <v>5909</v>
      </c>
      <c r="C159" s="18" t="s">
        <v>5910</v>
      </c>
      <c r="D159" s="18" t="s">
        <v>12933</v>
      </c>
      <c r="E159" s="19" t="s">
        <v>12942</v>
      </c>
      <c r="F159" s="18" t="s">
        <v>6047</v>
      </c>
      <c r="G159" s="18" t="s">
        <v>522</v>
      </c>
      <c r="H159" s="18" t="s">
        <v>9525</v>
      </c>
      <c r="I159" s="19" t="s">
        <v>9526</v>
      </c>
      <c r="J159" s="18" t="s">
        <v>5899</v>
      </c>
      <c r="K159" s="18" t="s">
        <v>13018</v>
      </c>
      <c r="L159" s="18" t="s">
        <v>10232</v>
      </c>
      <c r="M159" s="19" t="s">
        <v>10288</v>
      </c>
      <c r="N159" s="20">
        <v>45322</v>
      </c>
      <c r="O159" s="18" t="s">
        <v>13019</v>
      </c>
      <c r="P159" s="18" t="s">
        <v>13018</v>
      </c>
      <c r="Q159" s="18" t="s">
        <v>12979</v>
      </c>
      <c r="T159" s="18">
        <v>0</v>
      </c>
      <c r="U159" s="18">
        <v>0</v>
      </c>
    </row>
    <row r="160" spans="2:21" x14ac:dyDescent="0.4">
      <c r="B160" s="18" t="s">
        <v>5909</v>
      </c>
      <c r="C160" s="18" t="s">
        <v>5910</v>
      </c>
      <c r="D160" s="18" t="s">
        <v>12933</v>
      </c>
      <c r="E160" s="19" t="s">
        <v>12942</v>
      </c>
      <c r="F160" s="18" t="s">
        <v>6047</v>
      </c>
      <c r="G160" s="18" t="s">
        <v>522</v>
      </c>
      <c r="H160" s="18" t="s">
        <v>9525</v>
      </c>
      <c r="I160" s="19" t="s">
        <v>9526</v>
      </c>
      <c r="J160" s="18" t="s">
        <v>5904</v>
      </c>
      <c r="K160" s="18" t="s">
        <v>13016</v>
      </c>
      <c r="L160" s="18" t="s">
        <v>10232</v>
      </c>
      <c r="M160" s="19" t="s">
        <v>10288</v>
      </c>
      <c r="N160" s="20">
        <v>45322</v>
      </c>
      <c r="O160" s="18" t="s">
        <v>13017</v>
      </c>
      <c r="P160" s="18" t="s">
        <v>13016</v>
      </c>
      <c r="Q160" s="18" t="s">
        <v>12979</v>
      </c>
      <c r="T160" s="18">
        <v>0</v>
      </c>
      <c r="U160" s="18">
        <v>0</v>
      </c>
    </row>
    <row r="161" spans="2:21" x14ac:dyDescent="0.4">
      <c r="B161" s="18" t="s">
        <v>5909</v>
      </c>
      <c r="C161" s="18" t="s">
        <v>5910</v>
      </c>
      <c r="D161" s="18" t="s">
        <v>12933</v>
      </c>
      <c r="E161" s="19" t="s">
        <v>12942</v>
      </c>
      <c r="F161" s="18" t="s">
        <v>6047</v>
      </c>
      <c r="G161" s="18" t="s">
        <v>522</v>
      </c>
      <c r="H161" s="18" t="s">
        <v>9525</v>
      </c>
      <c r="I161" s="19" t="s">
        <v>9526</v>
      </c>
      <c r="J161" s="18" t="s">
        <v>5843</v>
      </c>
      <c r="K161" s="18" t="s">
        <v>13014</v>
      </c>
      <c r="L161" s="18" t="s">
        <v>10232</v>
      </c>
      <c r="M161" s="19" t="s">
        <v>10288</v>
      </c>
      <c r="N161" s="20">
        <v>45322</v>
      </c>
      <c r="O161" s="18" t="s">
        <v>13015</v>
      </c>
      <c r="P161" s="18" t="s">
        <v>13014</v>
      </c>
      <c r="Q161" s="18" t="s">
        <v>12979</v>
      </c>
      <c r="T161" s="18">
        <v>0</v>
      </c>
      <c r="U161" s="18">
        <v>0</v>
      </c>
    </row>
    <row r="162" spans="2:21" x14ac:dyDescent="0.4">
      <c r="B162" s="18" t="s">
        <v>5909</v>
      </c>
      <c r="C162" s="18" t="s">
        <v>5910</v>
      </c>
      <c r="D162" s="18" t="s">
        <v>12933</v>
      </c>
      <c r="E162" s="19" t="s">
        <v>12942</v>
      </c>
      <c r="F162" s="18" t="s">
        <v>6100</v>
      </c>
      <c r="G162" s="18" t="s">
        <v>703</v>
      </c>
      <c r="H162" s="18" t="s">
        <v>6466</v>
      </c>
      <c r="I162" s="19" t="s">
        <v>6126</v>
      </c>
      <c r="J162" s="18" t="s">
        <v>5899</v>
      </c>
      <c r="K162" s="18" t="s">
        <v>16022</v>
      </c>
      <c r="L162" s="18" t="s">
        <v>10232</v>
      </c>
      <c r="N162" s="20">
        <v>45322</v>
      </c>
      <c r="O162" s="18" t="s">
        <v>16023</v>
      </c>
      <c r="P162" s="18" t="s">
        <v>16022</v>
      </c>
      <c r="Q162" s="18" t="s">
        <v>16024</v>
      </c>
      <c r="R162" s="18">
        <v>1.2</v>
      </c>
      <c r="T162" s="18">
        <v>0</v>
      </c>
      <c r="U162" s="18">
        <v>0</v>
      </c>
    </row>
    <row r="163" spans="2:21" x14ac:dyDescent="0.4">
      <c r="B163" s="18" t="s">
        <v>5909</v>
      </c>
      <c r="C163" s="18" t="s">
        <v>5910</v>
      </c>
      <c r="D163" s="18" t="s">
        <v>12933</v>
      </c>
      <c r="E163" s="19" t="s">
        <v>12942</v>
      </c>
      <c r="F163" s="18" t="s">
        <v>6100</v>
      </c>
      <c r="G163" s="18" t="s">
        <v>703</v>
      </c>
      <c r="H163" s="18" t="s">
        <v>6466</v>
      </c>
      <c r="I163" s="19" t="s">
        <v>6126</v>
      </c>
      <c r="J163" s="18" t="s">
        <v>5904</v>
      </c>
      <c r="K163" s="18" t="s">
        <v>16025</v>
      </c>
      <c r="L163" s="18" t="s">
        <v>10232</v>
      </c>
      <c r="N163" s="20">
        <v>45322</v>
      </c>
      <c r="O163" s="18" t="s">
        <v>16026</v>
      </c>
      <c r="P163" s="18" t="s">
        <v>16025</v>
      </c>
      <c r="Q163" s="18" t="s">
        <v>16024</v>
      </c>
      <c r="R163" s="18">
        <v>1.2</v>
      </c>
      <c r="T163" s="18">
        <v>0</v>
      </c>
      <c r="U163" s="18">
        <v>0</v>
      </c>
    </row>
    <row r="164" spans="2:21" x14ac:dyDescent="0.4">
      <c r="B164" s="18" t="s">
        <v>5909</v>
      </c>
      <c r="C164" s="18" t="s">
        <v>5910</v>
      </c>
      <c r="D164" s="18" t="s">
        <v>12933</v>
      </c>
      <c r="E164" s="19" t="s">
        <v>12942</v>
      </c>
      <c r="F164" s="18" t="s">
        <v>6100</v>
      </c>
      <c r="G164" s="18" t="s">
        <v>703</v>
      </c>
      <c r="H164" s="18" t="s">
        <v>6466</v>
      </c>
      <c r="I164" s="19" t="s">
        <v>6126</v>
      </c>
      <c r="J164" s="18" t="s">
        <v>5843</v>
      </c>
      <c r="K164" s="18" t="s">
        <v>16027</v>
      </c>
      <c r="L164" s="18" t="s">
        <v>10232</v>
      </c>
      <c r="N164" s="20">
        <v>45322</v>
      </c>
      <c r="O164" s="18" t="s">
        <v>16028</v>
      </c>
      <c r="P164" s="18" t="s">
        <v>16027</v>
      </c>
      <c r="Q164" s="18" t="s">
        <v>16024</v>
      </c>
      <c r="R164" s="18">
        <v>1.2</v>
      </c>
      <c r="T164" s="18">
        <v>0</v>
      </c>
      <c r="U164" s="18">
        <v>0</v>
      </c>
    </row>
    <row r="165" spans="2:21" x14ac:dyDescent="0.4">
      <c r="B165" s="18" t="s">
        <v>5909</v>
      </c>
      <c r="C165" s="18" t="s">
        <v>5910</v>
      </c>
      <c r="D165" s="18" t="s">
        <v>12933</v>
      </c>
      <c r="E165" s="19" t="s">
        <v>12942</v>
      </c>
      <c r="F165" s="18" t="s">
        <v>6100</v>
      </c>
      <c r="G165" s="18" t="s">
        <v>275</v>
      </c>
      <c r="H165" s="18" t="s">
        <v>6302</v>
      </c>
      <c r="I165" s="19" t="s">
        <v>6474</v>
      </c>
      <c r="J165" s="18" t="s">
        <v>5899</v>
      </c>
      <c r="K165" s="18" t="s">
        <v>16029</v>
      </c>
      <c r="L165" s="18" t="s">
        <v>10232</v>
      </c>
      <c r="N165" s="20">
        <v>45322</v>
      </c>
      <c r="O165" s="18" t="s">
        <v>16030</v>
      </c>
      <c r="P165" s="18" t="s">
        <v>16029</v>
      </c>
      <c r="Q165" s="18" t="s">
        <v>16024</v>
      </c>
      <c r="R165" s="18">
        <v>1.8</v>
      </c>
      <c r="T165" s="18">
        <v>0</v>
      </c>
      <c r="U165" s="18">
        <v>0</v>
      </c>
    </row>
    <row r="166" spans="2:21" x14ac:dyDescent="0.4">
      <c r="B166" s="18" t="s">
        <v>5909</v>
      </c>
      <c r="C166" s="18" t="s">
        <v>5910</v>
      </c>
      <c r="D166" s="18" t="s">
        <v>12933</v>
      </c>
      <c r="E166" s="19" t="s">
        <v>12942</v>
      </c>
      <c r="F166" s="18" t="s">
        <v>6100</v>
      </c>
      <c r="G166" s="18" t="s">
        <v>275</v>
      </c>
      <c r="H166" s="18" t="s">
        <v>6302</v>
      </c>
      <c r="I166" s="19" t="s">
        <v>6474</v>
      </c>
      <c r="J166" s="18" t="s">
        <v>5904</v>
      </c>
      <c r="K166" s="18" t="s">
        <v>16031</v>
      </c>
      <c r="L166" s="18" t="s">
        <v>10232</v>
      </c>
      <c r="N166" s="20">
        <v>45322</v>
      </c>
      <c r="O166" s="18" t="s">
        <v>16032</v>
      </c>
      <c r="P166" s="18" t="s">
        <v>16031</v>
      </c>
      <c r="Q166" s="18" t="s">
        <v>16024</v>
      </c>
      <c r="R166" s="18">
        <v>1.8</v>
      </c>
      <c r="T166" s="18">
        <v>0</v>
      </c>
      <c r="U166" s="18">
        <v>0</v>
      </c>
    </row>
    <row r="167" spans="2:21" x14ac:dyDescent="0.4">
      <c r="B167" s="18" t="s">
        <v>5909</v>
      </c>
      <c r="C167" s="18" t="s">
        <v>5910</v>
      </c>
      <c r="D167" s="18" t="s">
        <v>12933</v>
      </c>
      <c r="E167" s="19" t="s">
        <v>12942</v>
      </c>
      <c r="F167" s="18" t="s">
        <v>6100</v>
      </c>
      <c r="G167" s="18" t="s">
        <v>275</v>
      </c>
      <c r="H167" s="18" t="s">
        <v>6302</v>
      </c>
      <c r="I167" s="19" t="s">
        <v>6474</v>
      </c>
      <c r="J167" s="18" t="s">
        <v>5843</v>
      </c>
      <c r="K167" s="18" t="s">
        <v>16033</v>
      </c>
      <c r="L167" s="18" t="s">
        <v>10232</v>
      </c>
      <c r="N167" s="20">
        <v>45322</v>
      </c>
      <c r="O167" s="18" t="s">
        <v>16034</v>
      </c>
      <c r="P167" s="18" t="s">
        <v>16033</v>
      </c>
      <c r="Q167" s="18" t="s">
        <v>16024</v>
      </c>
      <c r="R167" s="18">
        <v>1.8</v>
      </c>
      <c r="T167" s="18">
        <v>0</v>
      </c>
      <c r="U167" s="18">
        <v>0</v>
      </c>
    </row>
    <row r="168" spans="2:21" x14ac:dyDescent="0.4">
      <c r="B168" s="18" t="s">
        <v>5909</v>
      </c>
      <c r="C168" s="18" t="s">
        <v>5910</v>
      </c>
      <c r="D168" s="18" t="s">
        <v>12933</v>
      </c>
      <c r="E168" s="19" t="s">
        <v>12942</v>
      </c>
      <c r="F168" s="18" t="s">
        <v>6100</v>
      </c>
      <c r="G168" s="18" t="s">
        <v>44</v>
      </c>
      <c r="H168" s="18" t="s">
        <v>6333</v>
      </c>
      <c r="I168" s="19" t="s">
        <v>6416</v>
      </c>
      <c r="J168" s="18" t="s">
        <v>5899</v>
      </c>
      <c r="K168" s="18" t="s">
        <v>16035</v>
      </c>
      <c r="L168" s="18" t="s">
        <v>10232</v>
      </c>
      <c r="N168" s="20">
        <v>45322</v>
      </c>
      <c r="O168" s="18" t="s">
        <v>16036</v>
      </c>
      <c r="P168" s="18" t="s">
        <v>16035</v>
      </c>
      <c r="Q168" s="18" t="s">
        <v>16024</v>
      </c>
      <c r="R168" s="18">
        <v>2.9</v>
      </c>
      <c r="T168" s="18">
        <v>0</v>
      </c>
      <c r="U168" s="18">
        <v>0</v>
      </c>
    </row>
    <row r="169" spans="2:21" x14ac:dyDescent="0.4">
      <c r="B169" s="18" t="s">
        <v>5909</v>
      </c>
      <c r="C169" s="18" t="s">
        <v>5910</v>
      </c>
      <c r="D169" s="18" t="s">
        <v>12933</v>
      </c>
      <c r="E169" s="19" t="s">
        <v>12942</v>
      </c>
      <c r="F169" s="18" t="s">
        <v>6100</v>
      </c>
      <c r="G169" s="18" t="s">
        <v>44</v>
      </c>
      <c r="H169" s="18" t="s">
        <v>6333</v>
      </c>
      <c r="I169" s="19" t="s">
        <v>6416</v>
      </c>
      <c r="J169" s="18" t="s">
        <v>5904</v>
      </c>
      <c r="K169" s="18" t="s">
        <v>16037</v>
      </c>
      <c r="L169" s="18" t="s">
        <v>10232</v>
      </c>
      <c r="N169" s="20">
        <v>45322</v>
      </c>
      <c r="O169" s="18" t="s">
        <v>16038</v>
      </c>
      <c r="P169" s="18" t="s">
        <v>16037</v>
      </c>
      <c r="Q169" s="18" t="s">
        <v>16024</v>
      </c>
      <c r="R169" s="18">
        <v>2.9</v>
      </c>
      <c r="T169" s="18">
        <v>0</v>
      </c>
      <c r="U169" s="18">
        <v>0</v>
      </c>
    </row>
    <row r="170" spans="2:21" x14ac:dyDescent="0.4">
      <c r="B170" s="18" t="s">
        <v>5909</v>
      </c>
      <c r="C170" s="18" t="s">
        <v>5910</v>
      </c>
      <c r="D170" s="18" t="s">
        <v>12933</v>
      </c>
      <c r="E170" s="19" t="s">
        <v>12942</v>
      </c>
      <c r="F170" s="18" t="s">
        <v>6100</v>
      </c>
      <c r="G170" s="18" t="s">
        <v>44</v>
      </c>
      <c r="H170" s="18" t="s">
        <v>6333</v>
      </c>
      <c r="I170" s="19" t="s">
        <v>6416</v>
      </c>
      <c r="J170" s="18" t="s">
        <v>5843</v>
      </c>
      <c r="K170" s="18" t="s">
        <v>16039</v>
      </c>
      <c r="L170" s="18" t="s">
        <v>10232</v>
      </c>
      <c r="N170" s="20">
        <v>45322</v>
      </c>
      <c r="O170" s="18" t="s">
        <v>16040</v>
      </c>
      <c r="P170" s="18" t="s">
        <v>16039</v>
      </c>
      <c r="Q170" s="18" t="s">
        <v>16024</v>
      </c>
      <c r="R170" s="18">
        <v>2.9</v>
      </c>
      <c r="T170" s="18">
        <v>0</v>
      </c>
      <c r="U170" s="18">
        <v>0</v>
      </c>
    </row>
    <row r="171" spans="2:21" x14ac:dyDescent="0.4">
      <c r="B171" s="18" t="s">
        <v>5909</v>
      </c>
      <c r="C171" s="18" t="s">
        <v>5910</v>
      </c>
      <c r="D171" s="18" t="s">
        <v>12933</v>
      </c>
      <c r="E171" s="19" t="s">
        <v>12942</v>
      </c>
      <c r="F171" s="18" t="s">
        <v>6100</v>
      </c>
      <c r="G171" s="18" t="s">
        <v>522</v>
      </c>
      <c r="H171" s="18" t="s">
        <v>9525</v>
      </c>
      <c r="I171" s="19" t="s">
        <v>9526</v>
      </c>
      <c r="J171" s="18" t="s">
        <v>5899</v>
      </c>
      <c r="K171" s="18" t="s">
        <v>16041</v>
      </c>
      <c r="L171" s="18" t="s">
        <v>10232</v>
      </c>
      <c r="N171" s="20">
        <v>45322</v>
      </c>
      <c r="O171" s="18" t="s">
        <v>16042</v>
      </c>
      <c r="P171" s="18" t="s">
        <v>16041</v>
      </c>
      <c r="Q171" s="18" t="s">
        <v>16024</v>
      </c>
      <c r="T171" s="18">
        <v>0</v>
      </c>
      <c r="U171" s="18">
        <v>0</v>
      </c>
    </row>
    <row r="172" spans="2:21" x14ac:dyDescent="0.4">
      <c r="B172" s="18" t="s">
        <v>5909</v>
      </c>
      <c r="C172" s="18" t="s">
        <v>5910</v>
      </c>
      <c r="D172" s="18" t="s">
        <v>12933</v>
      </c>
      <c r="E172" s="19" t="s">
        <v>12942</v>
      </c>
      <c r="F172" s="18" t="s">
        <v>6100</v>
      </c>
      <c r="G172" s="18" t="s">
        <v>522</v>
      </c>
      <c r="H172" s="18" t="s">
        <v>9525</v>
      </c>
      <c r="I172" s="19" t="s">
        <v>9526</v>
      </c>
      <c r="J172" s="18" t="s">
        <v>5904</v>
      </c>
      <c r="K172" s="18" t="s">
        <v>16043</v>
      </c>
      <c r="L172" s="18" t="s">
        <v>10232</v>
      </c>
      <c r="N172" s="20">
        <v>45322</v>
      </c>
      <c r="O172" s="18" t="s">
        <v>16044</v>
      </c>
      <c r="P172" s="18" t="s">
        <v>16043</v>
      </c>
      <c r="Q172" s="18" t="s">
        <v>16024</v>
      </c>
      <c r="T172" s="18">
        <v>0</v>
      </c>
      <c r="U172" s="18">
        <v>0</v>
      </c>
    </row>
    <row r="173" spans="2:21" x14ac:dyDescent="0.4">
      <c r="B173" s="18" t="s">
        <v>5909</v>
      </c>
      <c r="C173" s="18" t="s">
        <v>5910</v>
      </c>
      <c r="D173" s="18" t="s">
        <v>12933</v>
      </c>
      <c r="E173" s="19" t="s">
        <v>12942</v>
      </c>
      <c r="F173" s="18" t="s">
        <v>6100</v>
      </c>
      <c r="G173" s="18" t="s">
        <v>522</v>
      </c>
      <c r="H173" s="18" t="s">
        <v>9525</v>
      </c>
      <c r="I173" s="19" t="s">
        <v>9526</v>
      </c>
      <c r="J173" s="18" t="s">
        <v>5843</v>
      </c>
      <c r="K173" s="18" t="s">
        <v>16045</v>
      </c>
      <c r="L173" s="18" t="s">
        <v>10232</v>
      </c>
      <c r="N173" s="20">
        <v>45322</v>
      </c>
      <c r="O173" s="18" t="s">
        <v>16046</v>
      </c>
      <c r="P173" s="18" t="s">
        <v>16045</v>
      </c>
      <c r="Q173" s="18" t="s">
        <v>16024</v>
      </c>
      <c r="T173" s="18">
        <v>0</v>
      </c>
      <c r="U173" s="18">
        <v>0</v>
      </c>
    </row>
    <row r="174" spans="2:21" x14ac:dyDescent="0.4">
      <c r="B174" s="18" t="s">
        <v>5909</v>
      </c>
      <c r="C174" s="18" t="s">
        <v>5910</v>
      </c>
      <c r="D174" s="18" t="s">
        <v>12933</v>
      </c>
      <c r="E174" s="19" t="s">
        <v>12942</v>
      </c>
      <c r="F174" s="18" t="s">
        <v>5991</v>
      </c>
      <c r="G174" s="18" t="s">
        <v>703</v>
      </c>
      <c r="H174" s="18" t="s">
        <v>6466</v>
      </c>
      <c r="I174" s="19" t="s">
        <v>6406</v>
      </c>
      <c r="J174" s="18" t="s">
        <v>5899</v>
      </c>
      <c r="K174" s="18" t="s">
        <v>15969</v>
      </c>
      <c r="L174" s="18" t="s">
        <v>10232</v>
      </c>
      <c r="N174" s="20">
        <v>45322</v>
      </c>
      <c r="O174" s="18" t="s">
        <v>15970</v>
      </c>
      <c r="P174" s="18" t="s">
        <v>15969</v>
      </c>
      <c r="Q174" s="18" t="s">
        <v>15971</v>
      </c>
      <c r="R174" s="18">
        <v>1.5</v>
      </c>
      <c r="T174" s="18">
        <v>0</v>
      </c>
      <c r="U174" s="18">
        <v>0</v>
      </c>
    </row>
    <row r="175" spans="2:21" x14ac:dyDescent="0.4">
      <c r="B175" s="18" t="s">
        <v>5909</v>
      </c>
      <c r="C175" s="18" t="s">
        <v>5910</v>
      </c>
      <c r="D175" s="18" t="s">
        <v>12933</v>
      </c>
      <c r="E175" s="19" t="s">
        <v>12942</v>
      </c>
      <c r="F175" s="18" t="s">
        <v>5991</v>
      </c>
      <c r="G175" s="18" t="s">
        <v>703</v>
      </c>
      <c r="H175" s="18" t="s">
        <v>6466</v>
      </c>
      <c r="I175" s="19" t="s">
        <v>6406</v>
      </c>
      <c r="J175" s="18" t="s">
        <v>5904</v>
      </c>
      <c r="K175" s="18" t="s">
        <v>15972</v>
      </c>
      <c r="L175" s="18" t="s">
        <v>10232</v>
      </c>
      <c r="N175" s="20">
        <v>45322</v>
      </c>
      <c r="O175" s="18" t="s">
        <v>15973</v>
      </c>
      <c r="P175" s="18" t="s">
        <v>15972</v>
      </c>
      <c r="Q175" s="18" t="s">
        <v>15971</v>
      </c>
      <c r="R175" s="18">
        <v>1.5</v>
      </c>
      <c r="T175" s="18">
        <v>0</v>
      </c>
      <c r="U175" s="18">
        <v>0</v>
      </c>
    </row>
    <row r="176" spans="2:21" x14ac:dyDescent="0.4">
      <c r="B176" s="18" t="s">
        <v>5909</v>
      </c>
      <c r="C176" s="18" t="s">
        <v>5910</v>
      </c>
      <c r="D176" s="18" t="s">
        <v>12933</v>
      </c>
      <c r="E176" s="19" t="s">
        <v>12942</v>
      </c>
      <c r="F176" s="18" t="s">
        <v>5991</v>
      </c>
      <c r="G176" s="18" t="s">
        <v>703</v>
      </c>
      <c r="H176" s="18" t="s">
        <v>6466</v>
      </c>
      <c r="I176" s="19" t="s">
        <v>6406</v>
      </c>
      <c r="J176" s="18" t="s">
        <v>5843</v>
      </c>
      <c r="K176" s="18" t="s">
        <v>15974</v>
      </c>
      <c r="L176" s="18" t="s">
        <v>10232</v>
      </c>
      <c r="N176" s="20">
        <v>45322</v>
      </c>
      <c r="O176" s="18" t="s">
        <v>15975</v>
      </c>
      <c r="P176" s="18" t="s">
        <v>15974</v>
      </c>
      <c r="Q176" s="18" t="s">
        <v>15971</v>
      </c>
      <c r="R176" s="18">
        <v>1.5</v>
      </c>
      <c r="T176" s="18">
        <v>0</v>
      </c>
      <c r="U176" s="18">
        <v>0</v>
      </c>
    </row>
    <row r="177" spans="2:21" x14ac:dyDescent="0.4">
      <c r="B177" s="18" t="s">
        <v>5909</v>
      </c>
      <c r="C177" s="18" t="s">
        <v>5910</v>
      </c>
      <c r="D177" s="18" t="s">
        <v>12933</v>
      </c>
      <c r="E177" s="19" t="s">
        <v>12942</v>
      </c>
      <c r="F177" s="18" t="s">
        <v>5991</v>
      </c>
      <c r="G177" s="18" t="s">
        <v>275</v>
      </c>
      <c r="H177" s="18" t="s">
        <v>6302</v>
      </c>
      <c r="I177" s="19" t="s">
        <v>6474</v>
      </c>
      <c r="J177" s="18" t="s">
        <v>5899</v>
      </c>
      <c r="K177" s="18" t="s">
        <v>15976</v>
      </c>
      <c r="L177" s="18" t="s">
        <v>10232</v>
      </c>
      <c r="N177" s="20">
        <v>45322</v>
      </c>
      <c r="O177" s="18" t="s">
        <v>15977</v>
      </c>
      <c r="P177" s="18" t="s">
        <v>15976</v>
      </c>
      <c r="Q177" s="18" t="s">
        <v>15971</v>
      </c>
      <c r="R177" s="18">
        <v>1.8</v>
      </c>
      <c r="T177" s="18">
        <v>0</v>
      </c>
      <c r="U177" s="18">
        <v>0</v>
      </c>
    </row>
    <row r="178" spans="2:21" x14ac:dyDescent="0.4">
      <c r="B178" s="18" t="s">
        <v>5909</v>
      </c>
      <c r="C178" s="18" t="s">
        <v>5910</v>
      </c>
      <c r="D178" s="18" t="s">
        <v>12933</v>
      </c>
      <c r="E178" s="19" t="s">
        <v>12942</v>
      </c>
      <c r="F178" s="18" t="s">
        <v>5991</v>
      </c>
      <c r="G178" s="18" t="s">
        <v>275</v>
      </c>
      <c r="H178" s="18" t="s">
        <v>6302</v>
      </c>
      <c r="I178" s="19" t="s">
        <v>6474</v>
      </c>
      <c r="J178" s="18" t="s">
        <v>5904</v>
      </c>
      <c r="K178" s="18" t="s">
        <v>15978</v>
      </c>
      <c r="L178" s="18" t="s">
        <v>10232</v>
      </c>
      <c r="N178" s="20">
        <v>45322</v>
      </c>
      <c r="O178" s="18" t="s">
        <v>15979</v>
      </c>
      <c r="P178" s="18" t="s">
        <v>15978</v>
      </c>
      <c r="Q178" s="18" t="s">
        <v>15971</v>
      </c>
      <c r="R178" s="18">
        <v>1.8</v>
      </c>
      <c r="T178" s="18">
        <v>0</v>
      </c>
      <c r="U178" s="18">
        <v>0</v>
      </c>
    </row>
    <row r="179" spans="2:21" x14ac:dyDescent="0.4">
      <c r="B179" s="18" t="s">
        <v>5909</v>
      </c>
      <c r="C179" s="18" t="s">
        <v>5910</v>
      </c>
      <c r="D179" s="18" t="s">
        <v>12933</v>
      </c>
      <c r="E179" s="19" t="s">
        <v>12942</v>
      </c>
      <c r="F179" s="18" t="s">
        <v>5991</v>
      </c>
      <c r="G179" s="18" t="s">
        <v>275</v>
      </c>
      <c r="H179" s="18" t="s">
        <v>6302</v>
      </c>
      <c r="I179" s="19" t="s">
        <v>6474</v>
      </c>
      <c r="J179" s="18" t="s">
        <v>5843</v>
      </c>
      <c r="K179" s="18" t="s">
        <v>15980</v>
      </c>
      <c r="L179" s="18" t="s">
        <v>10232</v>
      </c>
      <c r="N179" s="20">
        <v>45322</v>
      </c>
      <c r="O179" s="18" t="s">
        <v>15981</v>
      </c>
      <c r="P179" s="18" t="s">
        <v>15980</v>
      </c>
      <c r="Q179" s="18" t="s">
        <v>15971</v>
      </c>
      <c r="R179" s="18">
        <v>1.8</v>
      </c>
      <c r="T179" s="18">
        <v>0</v>
      </c>
      <c r="U179" s="18">
        <v>0</v>
      </c>
    </row>
    <row r="180" spans="2:21" x14ac:dyDescent="0.4">
      <c r="B180" s="18" t="s">
        <v>5909</v>
      </c>
      <c r="C180" s="18" t="s">
        <v>5910</v>
      </c>
      <c r="D180" s="18" t="s">
        <v>12933</v>
      </c>
      <c r="E180" s="19" t="s">
        <v>12942</v>
      </c>
      <c r="F180" s="18" t="s">
        <v>5991</v>
      </c>
      <c r="G180" s="18" t="s">
        <v>39</v>
      </c>
      <c r="H180" s="18" t="s">
        <v>6318</v>
      </c>
      <c r="I180" s="19" t="s">
        <v>6416</v>
      </c>
      <c r="J180" s="18" t="s">
        <v>5899</v>
      </c>
      <c r="K180" s="18" t="s">
        <v>15982</v>
      </c>
      <c r="L180" s="18" t="s">
        <v>10232</v>
      </c>
      <c r="N180" s="20">
        <v>45322</v>
      </c>
      <c r="O180" s="18" t="s">
        <v>15983</v>
      </c>
      <c r="P180" s="18" t="s">
        <v>15982</v>
      </c>
      <c r="Q180" s="18" t="s">
        <v>15971</v>
      </c>
      <c r="R180" s="18">
        <v>2.9</v>
      </c>
      <c r="T180" s="18">
        <v>0</v>
      </c>
      <c r="U180" s="18">
        <v>0</v>
      </c>
    </row>
    <row r="181" spans="2:21" x14ac:dyDescent="0.4">
      <c r="B181" s="18" t="s">
        <v>5909</v>
      </c>
      <c r="C181" s="18" t="s">
        <v>5910</v>
      </c>
      <c r="D181" s="18" t="s">
        <v>12933</v>
      </c>
      <c r="E181" s="19" t="s">
        <v>12942</v>
      </c>
      <c r="F181" s="18" t="s">
        <v>5991</v>
      </c>
      <c r="G181" s="18" t="s">
        <v>39</v>
      </c>
      <c r="H181" s="18" t="s">
        <v>6318</v>
      </c>
      <c r="I181" s="19" t="s">
        <v>6416</v>
      </c>
      <c r="J181" s="18" t="s">
        <v>5904</v>
      </c>
      <c r="K181" s="18" t="s">
        <v>15984</v>
      </c>
      <c r="L181" s="18" t="s">
        <v>10232</v>
      </c>
      <c r="N181" s="20">
        <v>45322</v>
      </c>
      <c r="O181" s="18" t="s">
        <v>15985</v>
      </c>
      <c r="P181" s="18" t="s">
        <v>15984</v>
      </c>
      <c r="Q181" s="18" t="s">
        <v>15971</v>
      </c>
      <c r="R181" s="18">
        <v>2.9</v>
      </c>
      <c r="T181" s="18">
        <v>0</v>
      </c>
      <c r="U181" s="18">
        <v>0</v>
      </c>
    </row>
    <row r="182" spans="2:21" x14ac:dyDescent="0.4">
      <c r="B182" s="18" t="s">
        <v>5909</v>
      </c>
      <c r="C182" s="18" t="s">
        <v>5910</v>
      </c>
      <c r="D182" s="18" t="s">
        <v>12933</v>
      </c>
      <c r="E182" s="19" t="s">
        <v>12942</v>
      </c>
      <c r="F182" s="18" t="s">
        <v>5991</v>
      </c>
      <c r="G182" s="18" t="s">
        <v>39</v>
      </c>
      <c r="H182" s="18" t="s">
        <v>6318</v>
      </c>
      <c r="I182" s="19" t="s">
        <v>6416</v>
      </c>
      <c r="J182" s="18" t="s">
        <v>5843</v>
      </c>
      <c r="K182" s="18" t="s">
        <v>15986</v>
      </c>
      <c r="L182" s="18" t="s">
        <v>10232</v>
      </c>
      <c r="N182" s="20">
        <v>45322</v>
      </c>
      <c r="O182" s="18" t="s">
        <v>15987</v>
      </c>
      <c r="P182" s="18" t="s">
        <v>15986</v>
      </c>
      <c r="Q182" s="18" t="s">
        <v>15971</v>
      </c>
      <c r="R182" s="18">
        <v>2.9</v>
      </c>
      <c r="T182" s="18">
        <v>0</v>
      </c>
      <c r="U182" s="18">
        <v>0</v>
      </c>
    </row>
    <row r="183" spans="2:21" x14ac:dyDescent="0.4">
      <c r="B183" s="18" t="s">
        <v>5909</v>
      </c>
      <c r="C183" s="18" t="s">
        <v>5910</v>
      </c>
      <c r="D183" s="18" t="s">
        <v>12933</v>
      </c>
      <c r="E183" s="19" t="s">
        <v>12942</v>
      </c>
      <c r="F183" s="18" t="s">
        <v>5991</v>
      </c>
      <c r="G183" s="18" t="s">
        <v>522</v>
      </c>
      <c r="H183" s="18" t="s">
        <v>9525</v>
      </c>
      <c r="I183" s="19" t="s">
        <v>9526</v>
      </c>
      <c r="J183" s="18" t="s">
        <v>5899</v>
      </c>
      <c r="K183" s="18" t="s">
        <v>15988</v>
      </c>
      <c r="L183" s="18" t="s">
        <v>10232</v>
      </c>
      <c r="N183" s="20">
        <v>45322</v>
      </c>
      <c r="O183" s="18" t="s">
        <v>15989</v>
      </c>
      <c r="P183" s="18" t="s">
        <v>15988</v>
      </c>
      <c r="Q183" s="18" t="s">
        <v>15971</v>
      </c>
      <c r="T183" s="18">
        <v>0</v>
      </c>
      <c r="U183" s="18">
        <v>0</v>
      </c>
    </row>
    <row r="184" spans="2:21" x14ac:dyDescent="0.4">
      <c r="B184" s="18" t="s">
        <v>5909</v>
      </c>
      <c r="C184" s="18" t="s">
        <v>5910</v>
      </c>
      <c r="D184" s="18" t="s">
        <v>12933</v>
      </c>
      <c r="E184" s="19" t="s">
        <v>12942</v>
      </c>
      <c r="F184" s="18" t="s">
        <v>5991</v>
      </c>
      <c r="G184" s="18" t="s">
        <v>522</v>
      </c>
      <c r="H184" s="18" t="s">
        <v>9525</v>
      </c>
      <c r="I184" s="19" t="s">
        <v>9526</v>
      </c>
      <c r="J184" s="18" t="s">
        <v>5904</v>
      </c>
      <c r="K184" s="18" t="s">
        <v>15990</v>
      </c>
      <c r="L184" s="18" t="s">
        <v>10232</v>
      </c>
      <c r="N184" s="20">
        <v>45322</v>
      </c>
      <c r="O184" s="18" t="s">
        <v>15991</v>
      </c>
      <c r="P184" s="18" t="s">
        <v>15990</v>
      </c>
      <c r="Q184" s="18" t="s">
        <v>15971</v>
      </c>
      <c r="T184" s="18">
        <v>0</v>
      </c>
      <c r="U184" s="18">
        <v>0</v>
      </c>
    </row>
    <row r="185" spans="2:21" x14ac:dyDescent="0.4">
      <c r="B185" s="18" t="s">
        <v>5909</v>
      </c>
      <c r="C185" s="18" t="s">
        <v>5910</v>
      </c>
      <c r="D185" s="18" t="s">
        <v>12933</v>
      </c>
      <c r="E185" s="19" t="s">
        <v>12942</v>
      </c>
      <c r="F185" s="18" t="s">
        <v>5991</v>
      </c>
      <c r="G185" s="18" t="s">
        <v>522</v>
      </c>
      <c r="H185" s="18" t="s">
        <v>9525</v>
      </c>
      <c r="I185" s="19" t="s">
        <v>9526</v>
      </c>
      <c r="J185" s="18" t="s">
        <v>5843</v>
      </c>
      <c r="K185" s="18" t="s">
        <v>15992</v>
      </c>
      <c r="L185" s="18" t="s">
        <v>10232</v>
      </c>
      <c r="N185" s="20">
        <v>45322</v>
      </c>
      <c r="O185" s="18" t="s">
        <v>15993</v>
      </c>
      <c r="P185" s="18" t="s">
        <v>15992</v>
      </c>
      <c r="Q185" s="18" t="s">
        <v>15971</v>
      </c>
      <c r="T185" s="18">
        <v>0</v>
      </c>
      <c r="U185" s="18">
        <v>0</v>
      </c>
    </row>
    <row r="186" spans="2:21" x14ac:dyDescent="0.4">
      <c r="B186" s="18" t="s">
        <v>5909</v>
      </c>
      <c r="C186" s="18" t="s">
        <v>5910</v>
      </c>
      <c r="D186" s="18" t="s">
        <v>10854</v>
      </c>
      <c r="E186" s="19" t="s">
        <v>15464</v>
      </c>
      <c r="F186" s="18" t="s">
        <v>5935</v>
      </c>
      <c r="G186" s="18" t="s">
        <v>29</v>
      </c>
      <c r="H186" s="18" t="s">
        <v>5936</v>
      </c>
      <c r="I186" s="19" t="s">
        <v>15465</v>
      </c>
      <c r="J186" s="18" t="s">
        <v>5899</v>
      </c>
      <c r="K186" s="18" t="s">
        <v>15473</v>
      </c>
      <c r="L186" s="18" t="s">
        <v>10232</v>
      </c>
      <c r="N186" s="20">
        <v>45322</v>
      </c>
      <c r="O186" s="18" t="s">
        <v>15474</v>
      </c>
      <c r="P186" s="18" t="s">
        <v>15473</v>
      </c>
      <c r="Q186" s="18" t="s">
        <v>15468</v>
      </c>
      <c r="R186" s="18">
        <v>0.85</v>
      </c>
      <c r="T186" s="18">
        <v>0</v>
      </c>
      <c r="U186" s="18">
        <v>0</v>
      </c>
    </row>
    <row r="187" spans="2:21" x14ac:dyDescent="0.4">
      <c r="B187" s="18" t="s">
        <v>5909</v>
      </c>
      <c r="C187" s="18" t="s">
        <v>5910</v>
      </c>
      <c r="D187" s="18" t="s">
        <v>10854</v>
      </c>
      <c r="E187" s="19" t="s">
        <v>15464</v>
      </c>
      <c r="F187" s="18" t="s">
        <v>5935</v>
      </c>
      <c r="G187" s="18" t="s">
        <v>29</v>
      </c>
      <c r="H187" s="18" t="s">
        <v>5936</v>
      </c>
      <c r="I187" s="19" t="s">
        <v>15465</v>
      </c>
      <c r="J187" s="18" t="s">
        <v>5904</v>
      </c>
      <c r="K187" s="18" t="s">
        <v>15471</v>
      </c>
      <c r="L187" s="18" t="s">
        <v>10232</v>
      </c>
      <c r="N187" s="20">
        <v>45322</v>
      </c>
      <c r="O187" s="18" t="s">
        <v>15472</v>
      </c>
      <c r="P187" s="18" t="s">
        <v>15471</v>
      </c>
      <c r="Q187" s="18" t="s">
        <v>15468</v>
      </c>
      <c r="R187" s="18">
        <v>0.85</v>
      </c>
      <c r="T187" s="18">
        <v>0</v>
      </c>
      <c r="U187" s="18">
        <v>0</v>
      </c>
    </row>
    <row r="188" spans="2:21" x14ac:dyDescent="0.4">
      <c r="B188" s="18" t="s">
        <v>5909</v>
      </c>
      <c r="C188" s="18" t="s">
        <v>5910</v>
      </c>
      <c r="D188" s="18" t="s">
        <v>10854</v>
      </c>
      <c r="E188" s="19" t="s">
        <v>15464</v>
      </c>
      <c r="F188" s="18" t="s">
        <v>5935</v>
      </c>
      <c r="G188" s="18" t="s">
        <v>29</v>
      </c>
      <c r="H188" s="18" t="s">
        <v>5936</v>
      </c>
      <c r="I188" s="19" t="s">
        <v>15465</v>
      </c>
      <c r="J188" s="18" t="s">
        <v>5843</v>
      </c>
      <c r="K188" s="18" t="s">
        <v>15469</v>
      </c>
      <c r="L188" s="18" t="s">
        <v>10232</v>
      </c>
      <c r="N188" s="20">
        <v>45322</v>
      </c>
      <c r="O188" s="18" t="s">
        <v>15470</v>
      </c>
      <c r="P188" s="18" t="s">
        <v>15469</v>
      </c>
      <c r="Q188" s="18" t="s">
        <v>15468</v>
      </c>
      <c r="R188" s="18">
        <v>0.85</v>
      </c>
      <c r="T188" s="18">
        <v>0</v>
      </c>
      <c r="U188" s="18">
        <v>0</v>
      </c>
    </row>
    <row r="189" spans="2:21" x14ac:dyDescent="0.4">
      <c r="B189" s="18" t="s">
        <v>5909</v>
      </c>
      <c r="C189" s="18" t="s">
        <v>5910</v>
      </c>
      <c r="D189" s="18" t="s">
        <v>10854</v>
      </c>
      <c r="E189" s="19" t="s">
        <v>15464</v>
      </c>
      <c r="F189" s="18" t="s">
        <v>5935</v>
      </c>
      <c r="G189" s="18" t="s">
        <v>29</v>
      </c>
      <c r="H189" s="18" t="s">
        <v>5936</v>
      </c>
      <c r="I189" s="19" t="s">
        <v>15465</v>
      </c>
      <c r="J189" s="18" t="s">
        <v>5923</v>
      </c>
      <c r="K189" s="18" t="s">
        <v>15466</v>
      </c>
      <c r="L189" s="18" t="s">
        <v>10232</v>
      </c>
      <c r="N189" s="20">
        <v>45322</v>
      </c>
      <c r="O189" s="18" t="s">
        <v>15467</v>
      </c>
      <c r="P189" s="18" t="s">
        <v>15466</v>
      </c>
      <c r="Q189" s="18" t="s">
        <v>15468</v>
      </c>
      <c r="R189" s="18">
        <v>0.85</v>
      </c>
      <c r="T189" s="18">
        <v>0</v>
      </c>
      <c r="U189" s="18">
        <v>0</v>
      </c>
    </row>
    <row r="190" spans="2:21" x14ac:dyDescent="0.4">
      <c r="B190" s="18" t="s">
        <v>5909</v>
      </c>
      <c r="C190" s="18" t="s">
        <v>5910</v>
      </c>
      <c r="D190" s="18" t="s">
        <v>10854</v>
      </c>
      <c r="E190" s="19" t="s">
        <v>15464</v>
      </c>
      <c r="F190" s="18" t="s">
        <v>5935</v>
      </c>
      <c r="G190" s="18" t="s">
        <v>522</v>
      </c>
      <c r="H190" s="18" t="s">
        <v>9525</v>
      </c>
      <c r="I190" s="19" t="s">
        <v>9526</v>
      </c>
      <c r="J190" s="18" t="s">
        <v>5899</v>
      </c>
      <c r="K190" s="18" t="s">
        <v>15616</v>
      </c>
      <c r="L190" s="18" t="s">
        <v>10232</v>
      </c>
      <c r="N190" s="20">
        <v>45322</v>
      </c>
      <c r="O190" s="18" t="s">
        <v>15617</v>
      </c>
      <c r="P190" s="18" t="s">
        <v>15616</v>
      </c>
      <c r="Q190" s="18" t="s">
        <v>15468</v>
      </c>
      <c r="T190" s="18">
        <v>0</v>
      </c>
      <c r="U190" s="18">
        <v>0</v>
      </c>
    </row>
    <row r="191" spans="2:21" x14ac:dyDescent="0.4">
      <c r="B191" s="18" t="s">
        <v>5909</v>
      </c>
      <c r="C191" s="18" t="s">
        <v>5910</v>
      </c>
      <c r="D191" s="18" t="s">
        <v>10854</v>
      </c>
      <c r="E191" s="19" t="s">
        <v>15464</v>
      </c>
      <c r="F191" s="18" t="s">
        <v>5935</v>
      </c>
      <c r="G191" s="18" t="s">
        <v>522</v>
      </c>
      <c r="H191" s="18" t="s">
        <v>9525</v>
      </c>
      <c r="I191" s="19" t="s">
        <v>9526</v>
      </c>
      <c r="J191" s="18" t="s">
        <v>5904</v>
      </c>
      <c r="K191" s="18" t="s">
        <v>15614</v>
      </c>
      <c r="L191" s="18" t="s">
        <v>10232</v>
      </c>
      <c r="N191" s="20">
        <v>45322</v>
      </c>
      <c r="O191" s="18" t="s">
        <v>15615</v>
      </c>
      <c r="P191" s="18" t="s">
        <v>15614</v>
      </c>
      <c r="Q191" s="18" t="s">
        <v>15468</v>
      </c>
      <c r="T191" s="18">
        <v>0</v>
      </c>
      <c r="U191" s="18">
        <v>0</v>
      </c>
    </row>
    <row r="192" spans="2:21" x14ac:dyDescent="0.4">
      <c r="B192" s="18" t="s">
        <v>5909</v>
      </c>
      <c r="C192" s="18" t="s">
        <v>5910</v>
      </c>
      <c r="D192" s="18" t="s">
        <v>10854</v>
      </c>
      <c r="E192" s="19" t="s">
        <v>15464</v>
      </c>
      <c r="F192" s="18" t="s">
        <v>5935</v>
      </c>
      <c r="G192" s="18" t="s">
        <v>522</v>
      </c>
      <c r="H192" s="18" t="s">
        <v>9525</v>
      </c>
      <c r="I192" s="19" t="s">
        <v>9526</v>
      </c>
      <c r="J192" s="18" t="s">
        <v>5843</v>
      </c>
      <c r="K192" s="18" t="s">
        <v>15612</v>
      </c>
      <c r="L192" s="18" t="s">
        <v>10232</v>
      </c>
      <c r="N192" s="20">
        <v>45322</v>
      </c>
      <c r="O192" s="18" t="s">
        <v>15613</v>
      </c>
      <c r="P192" s="18" t="s">
        <v>15612</v>
      </c>
      <c r="Q192" s="18" t="s">
        <v>15468</v>
      </c>
      <c r="T192" s="18">
        <v>0</v>
      </c>
      <c r="U192" s="18">
        <v>0</v>
      </c>
    </row>
    <row r="193" spans="2:21" x14ac:dyDescent="0.4">
      <c r="B193" s="18" t="s">
        <v>5909</v>
      </c>
      <c r="C193" s="18" t="s">
        <v>5910</v>
      </c>
      <c r="D193" s="18" t="s">
        <v>10854</v>
      </c>
      <c r="E193" s="19" t="s">
        <v>10873</v>
      </c>
      <c r="F193" s="18" t="s">
        <v>5935</v>
      </c>
      <c r="G193" s="18" t="s">
        <v>29</v>
      </c>
      <c r="H193" s="18" t="s">
        <v>5936</v>
      </c>
      <c r="I193" s="19" t="s">
        <v>5915</v>
      </c>
      <c r="J193" s="18" t="s">
        <v>5899</v>
      </c>
      <c r="K193" s="18" t="s">
        <v>10881</v>
      </c>
      <c r="L193" s="18" t="s">
        <v>10232</v>
      </c>
      <c r="N193" s="20">
        <v>45322</v>
      </c>
      <c r="O193" s="18" t="s">
        <v>10882</v>
      </c>
      <c r="P193" s="18" t="s">
        <v>10881</v>
      </c>
      <c r="Q193" s="18" t="s">
        <v>10876</v>
      </c>
      <c r="R193" s="18">
        <v>0.92</v>
      </c>
      <c r="T193" s="18">
        <v>0</v>
      </c>
      <c r="U193" s="18">
        <v>0</v>
      </c>
    </row>
    <row r="194" spans="2:21" x14ac:dyDescent="0.4">
      <c r="B194" s="18" t="s">
        <v>5909</v>
      </c>
      <c r="C194" s="18" t="s">
        <v>5910</v>
      </c>
      <c r="D194" s="18" t="s">
        <v>10854</v>
      </c>
      <c r="E194" s="19" t="s">
        <v>10873</v>
      </c>
      <c r="F194" s="18" t="s">
        <v>5935</v>
      </c>
      <c r="G194" s="18" t="s">
        <v>29</v>
      </c>
      <c r="H194" s="18" t="s">
        <v>5936</v>
      </c>
      <c r="I194" s="19" t="s">
        <v>5915</v>
      </c>
      <c r="J194" s="18" t="s">
        <v>5904</v>
      </c>
      <c r="K194" s="18" t="s">
        <v>10879</v>
      </c>
      <c r="L194" s="18" t="s">
        <v>10232</v>
      </c>
      <c r="N194" s="20">
        <v>45322</v>
      </c>
      <c r="O194" s="18" t="s">
        <v>10880</v>
      </c>
      <c r="P194" s="18" t="s">
        <v>10879</v>
      </c>
      <c r="Q194" s="18" t="s">
        <v>10876</v>
      </c>
      <c r="R194" s="18">
        <v>0.92</v>
      </c>
      <c r="T194" s="18">
        <v>0</v>
      </c>
      <c r="U194" s="18">
        <v>0</v>
      </c>
    </row>
    <row r="195" spans="2:21" x14ac:dyDescent="0.4">
      <c r="B195" s="18" t="s">
        <v>5909</v>
      </c>
      <c r="C195" s="18" t="s">
        <v>5910</v>
      </c>
      <c r="D195" s="18" t="s">
        <v>10854</v>
      </c>
      <c r="E195" s="19" t="s">
        <v>10873</v>
      </c>
      <c r="F195" s="18" t="s">
        <v>5935</v>
      </c>
      <c r="G195" s="18" t="s">
        <v>29</v>
      </c>
      <c r="H195" s="18" t="s">
        <v>5936</v>
      </c>
      <c r="I195" s="19" t="s">
        <v>5915</v>
      </c>
      <c r="J195" s="18" t="s">
        <v>5843</v>
      </c>
      <c r="K195" s="18" t="s">
        <v>10877</v>
      </c>
      <c r="L195" s="18" t="s">
        <v>10232</v>
      </c>
      <c r="N195" s="20">
        <v>45322</v>
      </c>
      <c r="O195" s="18" t="s">
        <v>10878</v>
      </c>
      <c r="P195" s="18" t="s">
        <v>10877</v>
      </c>
      <c r="Q195" s="18" t="s">
        <v>10876</v>
      </c>
      <c r="R195" s="18">
        <v>0.92</v>
      </c>
      <c r="T195" s="18">
        <v>0</v>
      </c>
      <c r="U195" s="18">
        <v>0</v>
      </c>
    </row>
    <row r="196" spans="2:21" x14ac:dyDescent="0.4">
      <c r="B196" s="18" t="s">
        <v>5909</v>
      </c>
      <c r="C196" s="18" t="s">
        <v>5910</v>
      </c>
      <c r="D196" s="18" t="s">
        <v>10854</v>
      </c>
      <c r="E196" s="19" t="s">
        <v>10873</v>
      </c>
      <c r="F196" s="18" t="s">
        <v>5935</v>
      </c>
      <c r="G196" s="18" t="s">
        <v>29</v>
      </c>
      <c r="H196" s="18" t="s">
        <v>5936</v>
      </c>
      <c r="I196" s="19" t="s">
        <v>5915</v>
      </c>
      <c r="J196" s="18" t="s">
        <v>5923</v>
      </c>
      <c r="K196" s="18" t="s">
        <v>10874</v>
      </c>
      <c r="L196" s="18" t="s">
        <v>10232</v>
      </c>
      <c r="N196" s="20">
        <v>45322</v>
      </c>
      <c r="O196" s="18" t="s">
        <v>10875</v>
      </c>
      <c r="P196" s="18" t="s">
        <v>10874</v>
      </c>
      <c r="Q196" s="18" t="s">
        <v>10876</v>
      </c>
      <c r="R196" s="18">
        <v>0.92</v>
      </c>
      <c r="T196" s="18">
        <v>0</v>
      </c>
      <c r="U196" s="18">
        <v>0</v>
      </c>
    </row>
    <row r="197" spans="2:21" x14ac:dyDescent="0.4">
      <c r="B197" s="18" t="s">
        <v>5909</v>
      </c>
      <c r="C197" s="18" t="s">
        <v>5910</v>
      </c>
      <c r="D197" s="18" t="s">
        <v>10854</v>
      </c>
      <c r="E197" s="19" t="s">
        <v>10873</v>
      </c>
      <c r="F197" s="18" t="s">
        <v>5935</v>
      </c>
      <c r="G197" s="18" t="s">
        <v>522</v>
      </c>
      <c r="H197" s="18" t="s">
        <v>9525</v>
      </c>
      <c r="I197" s="19" t="s">
        <v>9526</v>
      </c>
      <c r="J197" s="18" t="s">
        <v>5899</v>
      </c>
      <c r="K197" s="18" t="s">
        <v>11247</v>
      </c>
      <c r="L197" s="18" t="s">
        <v>10232</v>
      </c>
      <c r="N197" s="20">
        <v>45322</v>
      </c>
      <c r="O197" s="18" t="s">
        <v>11248</v>
      </c>
      <c r="P197" s="18" t="s">
        <v>11247</v>
      </c>
      <c r="Q197" s="18" t="s">
        <v>10876</v>
      </c>
      <c r="T197" s="18">
        <v>0</v>
      </c>
      <c r="U197" s="18">
        <v>0</v>
      </c>
    </row>
    <row r="198" spans="2:21" x14ac:dyDescent="0.4">
      <c r="B198" s="18" t="s">
        <v>5909</v>
      </c>
      <c r="C198" s="18" t="s">
        <v>5910</v>
      </c>
      <c r="D198" s="18" t="s">
        <v>10854</v>
      </c>
      <c r="E198" s="19" t="s">
        <v>10873</v>
      </c>
      <c r="F198" s="18" t="s">
        <v>5935</v>
      </c>
      <c r="G198" s="18" t="s">
        <v>522</v>
      </c>
      <c r="H198" s="18" t="s">
        <v>9525</v>
      </c>
      <c r="I198" s="19" t="s">
        <v>9526</v>
      </c>
      <c r="J198" s="18" t="s">
        <v>5904</v>
      </c>
      <c r="K198" s="18" t="s">
        <v>11245</v>
      </c>
      <c r="L198" s="18" t="s">
        <v>10232</v>
      </c>
      <c r="N198" s="20">
        <v>45322</v>
      </c>
      <c r="O198" s="18" t="s">
        <v>11246</v>
      </c>
      <c r="P198" s="18" t="s">
        <v>11245</v>
      </c>
      <c r="Q198" s="18" t="s">
        <v>10876</v>
      </c>
      <c r="T198" s="18">
        <v>0</v>
      </c>
      <c r="U198" s="18">
        <v>0</v>
      </c>
    </row>
    <row r="199" spans="2:21" x14ac:dyDescent="0.4">
      <c r="B199" s="18" t="s">
        <v>5909</v>
      </c>
      <c r="C199" s="18" t="s">
        <v>5910</v>
      </c>
      <c r="D199" s="18" t="s">
        <v>10854</v>
      </c>
      <c r="E199" s="19" t="s">
        <v>10873</v>
      </c>
      <c r="F199" s="18" t="s">
        <v>5935</v>
      </c>
      <c r="G199" s="18" t="s">
        <v>522</v>
      </c>
      <c r="H199" s="18" t="s">
        <v>9525</v>
      </c>
      <c r="I199" s="19" t="s">
        <v>9526</v>
      </c>
      <c r="J199" s="18" t="s">
        <v>5843</v>
      </c>
      <c r="K199" s="18" t="s">
        <v>11243</v>
      </c>
      <c r="L199" s="18" t="s">
        <v>10232</v>
      </c>
      <c r="N199" s="20">
        <v>45322</v>
      </c>
      <c r="O199" s="18" t="s">
        <v>11244</v>
      </c>
      <c r="P199" s="18" t="s">
        <v>11243</v>
      </c>
      <c r="Q199" s="18" t="s">
        <v>10876</v>
      </c>
      <c r="T199" s="18">
        <v>0</v>
      </c>
      <c r="U199" s="18">
        <v>0</v>
      </c>
    </row>
    <row r="200" spans="2:21" x14ac:dyDescent="0.4">
      <c r="B200" s="18" t="s">
        <v>5909</v>
      </c>
      <c r="C200" s="18" t="s">
        <v>5910</v>
      </c>
      <c r="D200" s="18" t="s">
        <v>10854</v>
      </c>
      <c r="E200" s="19" t="s">
        <v>559</v>
      </c>
      <c r="F200" s="18" t="s">
        <v>6047</v>
      </c>
      <c r="G200" s="18" t="s">
        <v>5913</v>
      </c>
      <c r="H200" s="18" t="s">
        <v>5914</v>
      </c>
      <c r="I200" s="19" t="s">
        <v>16127</v>
      </c>
      <c r="J200" s="18" t="s">
        <v>5899</v>
      </c>
      <c r="K200" s="18" t="s">
        <v>16128</v>
      </c>
      <c r="L200" s="18" t="s">
        <v>10232</v>
      </c>
      <c r="N200" s="20">
        <v>45322</v>
      </c>
      <c r="O200" s="18" t="s">
        <v>16129</v>
      </c>
      <c r="P200" s="18" t="s">
        <v>16128</v>
      </c>
      <c r="Q200" s="18" t="s">
        <v>16130</v>
      </c>
      <c r="R200" s="18">
        <v>0.59</v>
      </c>
      <c r="T200" s="18">
        <v>0</v>
      </c>
      <c r="U200" s="18">
        <v>0</v>
      </c>
    </row>
    <row r="201" spans="2:21" x14ac:dyDescent="0.4">
      <c r="B201" s="18" t="s">
        <v>5909</v>
      </c>
      <c r="C201" s="18" t="s">
        <v>5910</v>
      </c>
      <c r="D201" s="18" t="s">
        <v>10854</v>
      </c>
      <c r="E201" s="19" t="s">
        <v>559</v>
      </c>
      <c r="F201" s="18" t="s">
        <v>6047</v>
      </c>
      <c r="G201" s="18" t="s">
        <v>5913</v>
      </c>
      <c r="H201" s="18" t="s">
        <v>5914</v>
      </c>
      <c r="I201" s="19" t="s">
        <v>16127</v>
      </c>
      <c r="J201" s="18" t="s">
        <v>5904</v>
      </c>
      <c r="K201" s="18" t="s">
        <v>16154</v>
      </c>
      <c r="L201" s="18" t="s">
        <v>10232</v>
      </c>
      <c r="N201" s="20">
        <v>45322</v>
      </c>
      <c r="O201" s="18" t="s">
        <v>16155</v>
      </c>
      <c r="P201" s="18" t="s">
        <v>16154</v>
      </c>
      <c r="Q201" s="18" t="s">
        <v>16130</v>
      </c>
      <c r="R201" s="18">
        <v>0.59</v>
      </c>
      <c r="T201" s="18">
        <v>0</v>
      </c>
      <c r="U201" s="18">
        <v>0</v>
      </c>
    </row>
    <row r="202" spans="2:21" x14ac:dyDescent="0.4">
      <c r="B202" s="18" t="s">
        <v>5909</v>
      </c>
      <c r="C202" s="18" t="s">
        <v>5910</v>
      </c>
      <c r="D202" s="18" t="s">
        <v>10854</v>
      </c>
      <c r="E202" s="19" t="s">
        <v>559</v>
      </c>
      <c r="F202" s="18" t="s">
        <v>6047</v>
      </c>
      <c r="G202" s="18" t="s">
        <v>5913</v>
      </c>
      <c r="H202" s="18" t="s">
        <v>5914</v>
      </c>
      <c r="I202" s="19" t="s">
        <v>16127</v>
      </c>
      <c r="J202" s="18" t="s">
        <v>5843</v>
      </c>
      <c r="K202" s="18" t="s">
        <v>16142</v>
      </c>
      <c r="L202" s="18" t="s">
        <v>10232</v>
      </c>
      <c r="N202" s="20">
        <v>45322</v>
      </c>
      <c r="O202" s="18" t="s">
        <v>16143</v>
      </c>
      <c r="P202" s="18" t="s">
        <v>16142</v>
      </c>
      <c r="Q202" s="18" t="s">
        <v>16130</v>
      </c>
      <c r="R202" s="18">
        <v>0.59</v>
      </c>
      <c r="T202" s="18">
        <v>0</v>
      </c>
      <c r="U202" s="18">
        <v>0</v>
      </c>
    </row>
    <row r="203" spans="2:21" x14ac:dyDescent="0.4">
      <c r="B203" s="18" t="s">
        <v>5909</v>
      </c>
      <c r="C203" s="18" t="s">
        <v>5910</v>
      </c>
      <c r="D203" s="18" t="s">
        <v>10854</v>
      </c>
      <c r="E203" s="19" t="s">
        <v>559</v>
      </c>
      <c r="F203" s="18" t="s">
        <v>6047</v>
      </c>
      <c r="G203" s="18" t="s">
        <v>5913</v>
      </c>
      <c r="H203" s="18" t="s">
        <v>5914</v>
      </c>
      <c r="I203" s="19" t="s">
        <v>16127</v>
      </c>
      <c r="J203" s="18" t="s">
        <v>5923</v>
      </c>
      <c r="K203" s="18" t="s">
        <v>16166</v>
      </c>
      <c r="L203" s="18" t="s">
        <v>10232</v>
      </c>
      <c r="N203" s="20">
        <v>45322</v>
      </c>
      <c r="O203" s="18" t="s">
        <v>16167</v>
      </c>
      <c r="P203" s="18" t="s">
        <v>16166</v>
      </c>
      <c r="Q203" s="18" t="s">
        <v>16130</v>
      </c>
      <c r="R203" s="18">
        <v>0.59</v>
      </c>
      <c r="T203" s="18">
        <v>0</v>
      </c>
      <c r="U203" s="18">
        <v>0</v>
      </c>
    </row>
    <row r="204" spans="2:21" x14ac:dyDescent="0.4">
      <c r="B204" s="18" t="s">
        <v>5909</v>
      </c>
      <c r="C204" s="18" t="s">
        <v>5910</v>
      </c>
      <c r="D204" s="18" t="s">
        <v>10854</v>
      </c>
      <c r="E204" s="19" t="s">
        <v>559</v>
      </c>
      <c r="F204" s="18" t="s">
        <v>6047</v>
      </c>
      <c r="G204" s="18" t="s">
        <v>29</v>
      </c>
      <c r="H204" s="18" t="s">
        <v>5936</v>
      </c>
      <c r="I204" s="19" t="s">
        <v>15465</v>
      </c>
      <c r="J204" s="18" t="s">
        <v>5899</v>
      </c>
      <c r="K204" s="18" t="s">
        <v>16131</v>
      </c>
      <c r="L204" s="18" t="s">
        <v>10232</v>
      </c>
      <c r="N204" s="20">
        <v>45322</v>
      </c>
      <c r="O204" s="18" t="s">
        <v>16132</v>
      </c>
      <c r="P204" s="18" t="s">
        <v>16131</v>
      </c>
      <c r="Q204" s="18" t="s">
        <v>16130</v>
      </c>
      <c r="R204" s="18">
        <v>0.85</v>
      </c>
      <c r="T204" s="18">
        <v>0</v>
      </c>
      <c r="U204" s="18">
        <v>0</v>
      </c>
    </row>
    <row r="205" spans="2:21" x14ac:dyDescent="0.4">
      <c r="B205" s="18" t="s">
        <v>5909</v>
      </c>
      <c r="C205" s="18" t="s">
        <v>5910</v>
      </c>
      <c r="D205" s="18" t="s">
        <v>10854</v>
      </c>
      <c r="E205" s="19" t="s">
        <v>559</v>
      </c>
      <c r="F205" s="18" t="s">
        <v>6047</v>
      </c>
      <c r="G205" s="18" t="s">
        <v>29</v>
      </c>
      <c r="H205" s="18" t="s">
        <v>5936</v>
      </c>
      <c r="I205" s="19" t="s">
        <v>15465</v>
      </c>
      <c r="J205" s="18" t="s">
        <v>5904</v>
      </c>
      <c r="K205" s="18" t="s">
        <v>16156</v>
      </c>
      <c r="L205" s="18" t="s">
        <v>10232</v>
      </c>
      <c r="N205" s="20">
        <v>45322</v>
      </c>
      <c r="O205" s="18" t="s">
        <v>16157</v>
      </c>
      <c r="P205" s="18" t="s">
        <v>16156</v>
      </c>
      <c r="Q205" s="18" t="s">
        <v>16130</v>
      </c>
      <c r="R205" s="18">
        <v>0.85</v>
      </c>
      <c r="T205" s="18">
        <v>0</v>
      </c>
      <c r="U205" s="18">
        <v>0</v>
      </c>
    </row>
    <row r="206" spans="2:21" x14ac:dyDescent="0.4">
      <c r="B206" s="18" t="s">
        <v>5909</v>
      </c>
      <c r="C206" s="18" t="s">
        <v>5910</v>
      </c>
      <c r="D206" s="18" t="s">
        <v>10854</v>
      </c>
      <c r="E206" s="19" t="s">
        <v>559</v>
      </c>
      <c r="F206" s="18" t="s">
        <v>6047</v>
      </c>
      <c r="G206" s="18" t="s">
        <v>29</v>
      </c>
      <c r="H206" s="18" t="s">
        <v>5936</v>
      </c>
      <c r="I206" s="19" t="s">
        <v>15465</v>
      </c>
      <c r="J206" s="18" t="s">
        <v>5843</v>
      </c>
      <c r="K206" s="18" t="s">
        <v>16144</v>
      </c>
      <c r="L206" s="18" t="s">
        <v>10232</v>
      </c>
      <c r="N206" s="20">
        <v>45322</v>
      </c>
      <c r="O206" s="18" t="s">
        <v>16145</v>
      </c>
      <c r="P206" s="18" t="s">
        <v>16144</v>
      </c>
      <c r="Q206" s="18" t="s">
        <v>16130</v>
      </c>
      <c r="R206" s="18">
        <v>0.85</v>
      </c>
      <c r="T206" s="18">
        <v>0</v>
      </c>
      <c r="U206" s="18">
        <v>0</v>
      </c>
    </row>
    <row r="207" spans="2:21" x14ac:dyDescent="0.4">
      <c r="B207" s="18" t="s">
        <v>5909</v>
      </c>
      <c r="C207" s="18" t="s">
        <v>5910</v>
      </c>
      <c r="D207" s="18" t="s">
        <v>10854</v>
      </c>
      <c r="E207" s="19" t="s">
        <v>559</v>
      </c>
      <c r="F207" s="18" t="s">
        <v>6047</v>
      </c>
      <c r="G207" s="18" t="s">
        <v>29</v>
      </c>
      <c r="H207" s="18" t="s">
        <v>5936</v>
      </c>
      <c r="I207" s="19" t="s">
        <v>15465</v>
      </c>
      <c r="J207" s="18" t="s">
        <v>5923</v>
      </c>
      <c r="K207" s="18" t="s">
        <v>16168</v>
      </c>
      <c r="L207" s="18" t="s">
        <v>10232</v>
      </c>
      <c r="N207" s="20">
        <v>45322</v>
      </c>
      <c r="O207" s="18" t="s">
        <v>16169</v>
      </c>
      <c r="P207" s="18" t="s">
        <v>16168</v>
      </c>
      <c r="Q207" s="18" t="s">
        <v>16130</v>
      </c>
      <c r="R207" s="18">
        <v>0.85</v>
      </c>
      <c r="T207" s="18">
        <v>0</v>
      </c>
      <c r="U207" s="18">
        <v>0</v>
      </c>
    </row>
    <row r="208" spans="2:21" x14ac:dyDescent="0.4">
      <c r="B208" s="18" t="s">
        <v>5909</v>
      </c>
      <c r="C208" s="18" t="s">
        <v>5910</v>
      </c>
      <c r="D208" s="18" t="s">
        <v>10854</v>
      </c>
      <c r="E208" s="19" t="s">
        <v>559</v>
      </c>
      <c r="F208" s="18" t="s">
        <v>6047</v>
      </c>
      <c r="G208" s="18" t="s">
        <v>522</v>
      </c>
      <c r="H208" s="18" t="s">
        <v>9525</v>
      </c>
      <c r="I208" s="19" t="s">
        <v>9526</v>
      </c>
      <c r="J208" s="18" t="s">
        <v>5899</v>
      </c>
      <c r="K208" s="18" t="s">
        <v>16133</v>
      </c>
      <c r="L208" s="18" t="s">
        <v>10232</v>
      </c>
      <c r="N208" s="20">
        <v>45322</v>
      </c>
      <c r="O208" s="18" t="s">
        <v>16134</v>
      </c>
      <c r="P208" s="18" t="s">
        <v>16133</v>
      </c>
      <c r="Q208" s="18" t="s">
        <v>16130</v>
      </c>
      <c r="T208" s="18">
        <v>0</v>
      </c>
      <c r="U208" s="18">
        <v>0</v>
      </c>
    </row>
    <row r="209" spans="2:21" x14ac:dyDescent="0.4">
      <c r="B209" s="18" t="s">
        <v>5909</v>
      </c>
      <c r="C209" s="18" t="s">
        <v>5910</v>
      </c>
      <c r="D209" s="18" t="s">
        <v>10854</v>
      </c>
      <c r="E209" s="19" t="s">
        <v>559</v>
      </c>
      <c r="F209" s="18" t="s">
        <v>6047</v>
      </c>
      <c r="G209" s="18" t="s">
        <v>522</v>
      </c>
      <c r="H209" s="18" t="s">
        <v>9525</v>
      </c>
      <c r="I209" s="19" t="s">
        <v>9526</v>
      </c>
      <c r="J209" s="18" t="s">
        <v>5904</v>
      </c>
      <c r="K209" s="18" t="s">
        <v>16158</v>
      </c>
      <c r="L209" s="18" t="s">
        <v>10232</v>
      </c>
      <c r="N209" s="20">
        <v>45322</v>
      </c>
      <c r="O209" s="18" t="s">
        <v>16159</v>
      </c>
      <c r="P209" s="18" t="s">
        <v>16158</v>
      </c>
      <c r="Q209" s="18" t="s">
        <v>16130</v>
      </c>
      <c r="T209" s="18">
        <v>0</v>
      </c>
      <c r="U209" s="18">
        <v>0</v>
      </c>
    </row>
    <row r="210" spans="2:21" x14ac:dyDescent="0.4">
      <c r="B210" s="18" t="s">
        <v>5909</v>
      </c>
      <c r="C210" s="18" t="s">
        <v>5910</v>
      </c>
      <c r="D210" s="18" t="s">
        <v>10854</v>
      </c>
      <c r="E210" s="19" t="s">
        <v>559</v>
      </c>
      <c r="F210" s="18" t="s">
        <v>6047</v>
      </c>
      <c r="G210" s="18" t="s">
        <v>522</v>
      </c>
      <c r="H210" s="18" t="s">
        <v>9525</v>
      </c>
      <c r="I210" s="19" t="s">
        <v>9526</v>
      </c>
      <c r="J210" s="18" t="s">
        <v>5843</v>
      </c>
      <c r="K210" s="18" t="s">
        <v>16146</v>
      </c>
      <c r="L210" s="18" t="s">
        <v>10232</v>
      </c>
      <c r="N210" s="20">
        <v>45322</v>
      </c>
      <c r="O210" s="18" t="s">
        <v>16147</v>
      </c>
      <c r="P210" s="18" t="s">
        <v>16146</v>
      </c>
      <c r="Q210" s="18" t="s">
        <v>16130</v>
      </c>
      <c r="T210" s="18">
        <v>0</v>
      </c>
      <c r="U210" s="18">
        <v>0</v>
      </c>
    </row>
    <row r="211" spans="2:21" x14ac:dyDescent="0.4">
      <c r="B211" s="18" t="s">
        <v>5909</v>
      </c>
      <c r="C211" s="18" t="s">
        <v>5910</v>
      </c>
      <c r="D211" s="18" t="s">
        <v>10854</v>
      </c>
      <c r="E211" s="19" t="s">
        <v>16174</v>
      </c>
      <c r="F211" s="18" t="s">
        <v>6047</v>
      </c>
      <c r="G211" s="18" t="s">
        <v>29</v>
      </c>
      <c r="H211" s="18" t="s">
        <v>5936</v>
      </c>
      <c r="I211" s="19" t="s">
        <v>5915</v>
      </c>
      <c r="J211" s="18" t="s">
        <v>5899</v>
      </c>
      <c r="K211" s="18" t="s">
        <v>16175</v>
      </c>
      <c r="L211" s="18" t="s">
        <v>10232</v>
      </c>
      <c r="N211" s="20">
        <v>45322</v>
      </c>
      <c r="O211" s="18" t="s">
        <v>16176</v>
      </c>
      <c r="P211" s="18" t="s">
        <v>16175</v>
      </c>
      <c r="Q211" s="18" t="s">
        <v>16177</v>
      </c>
      <c r="R211" s="18">
        <v>0.92</v>
      </c>
      <c r="T211" s="18">
        <v>0</v>
      </c>
      <c r="U211" s="18">
        <v>0</v>
      </c>
    </row>
    <row r="212" spans="2:21" x14ac:dyDescent="0.4">
      <c r="B212" s="18" t="s">
        <v>5909</v>
      </c>
      <c r="C212" s="18" t="s">
        <v>5910</v>
      </c>
      <c r="D212" s="18" t="s">
        <v>10854</v>
      </c>
      <c r="E212" s="19" t="s">
        <v>16174</v>
      </c>
      <c r="F212" s="18" t="s">
        <v>6047</v>
      </c>
      <c r="G212" s="18" t="s">
        <v>29</v>
      </c>
      <c r="H212" s="18" t="s">
        <v>5936</v>
      </c>
      <c r="I212" s="19" t="s">
        <v>5915</v>
      </c>
      <c r="J212" s="18" t="s">
        <v>5904</v>
      </c>
      <c r="K212" s="18" t="s">
        <v>16193</v>
      </c>
      <c r="L212" s="18" t="s">
        <v>10232</v>
      </c>
      <c r="N212" s="20">
        <v>45322</v>
      </c>
      <c r="O212" s="18" t="s">
        <v>16194</v>
      </c>
      <c r="P212" s="18" t="s">
        <v>16193</v>
      </c>
      <c r="Q212" s="18" t="s">
        <v>16177</v>
      </c>
      <c r="R212" s="18">
        <v>0.92</v>
      </c>
      <c r="T212" s="18">
        <v>0</v>
      </c>
      <c r="U212" s="18">
        <v>0</v>
      </c>
    </row>
    <row r="213" spans="2:21" x14ac:dyDescent="0.4">
      <c r="B213" s="18" t="s">
        <v>5909</v>
      </c>
      <c r="C213" s="18" t="s">
        <v>5910</v>
      </c>
      <c r="D213" s="18" t="s">
        <v>10854</v>
      </c>
      <c r="E213" s="19" t="s">
        <v>16174</v>
      </c>
      <c r="F213" s="18" t="s">
        <v>6047</v>
      </c>
      <c r="G213" s="18" t="s">
        <v>29</v>
      </c>
      <c r="H213" s="18" t="s">
        <v>5936</v>
      </c>
      <c r="I213" s="19" t="s">
        <v>5915</v>
      </c>
      <c r="J213" s="18" t="s">
        <v>5843</v>
      </c>
      <c r="K213" s="18" t="s">
        <v>16185</v>
      </c>
      <c r="L213" s="18" t="s">
        <v>10232</v>
      </c>
      <c r="N213" s="20">
        <v>45322</v>
      </c>
      <c r="O213" s="18" t="s">
        <v>16186</v>
      </c>
      <c r="P213" s="18" t="s">
        <v>16185</v>
      </c>
      <c r="Q213" s="18" t="s">
        <v>16177</v>
      </c>
      <c r="R213" s="18">
        <v>0.92</v>
      </c>
      <c r="T213" s="18">
        <v>0</v>
      </c>
      <c r="U213" s="18">
        <v>0</v>
      </c>
    </row>
    <row r="214" spans="2:21" x14ac:dyDescent="0.4">
      <c r="B214" s="18" t="s">
        <v>5909</v>
      </c>
      <c r="C214" s="18" t="s">
        <v>5910</v>
      </c>
      <c r="D214" s="18" t="s">
        <v>10854</v>
      </c>
      <c r="E214" s="19" t="s">
        <v>16174</v>
      </c>
      <c r="F214" s="18" t="s">
        <v>6047</v>
      </c>
      <c r="G214" s="18" t="s">
        <v>29</v>
      </c>
      <c r="H214" s="18" t="s">
        <v>5936</v>
      </c>
      <c r="I214" s="19" t="s">
        <v>5915</v>
      </c>
      <c r="J214" s="18" t="s">
        <v>5923</v>
      </c>
      <c r="K214" s="18" t="s">
        <v>16201</v>
      </c>
      <c r="L214" s="18" t="s">
        <v>10232</v>
      </c>
      <c r="N214" s="20">
        <v>45322</v>
      </c>
      <c r="O214" s="18" t="s">
        <v>16202</v>
      </c>
      <c r="P214" s="18" t="s">
        <v>16201</v>
      </c>
      <c r="Q214" s="18" t="s">
        <v>16177</v>
      </c>
      <c r="R214" s="18">
        <v>0.92</v>
      </c>
      <c r="T214" s="18">
        <v>0</v>
      </c>
      <c r="U214" s="18">
        <v>0</v>
      </c>
    </row>
    <row r="215" spans="2:21" x14ac:dyDescent="0.4">
      <c r="B215" s="18" t="s">
        <v>5909</v>
      </c>
      <c r="C215" s="18" t="s">
        <v>5910</v>
      </c>
      <c r="D215" s="18" t="s">
        <v>10854</v>
      </c>
      <c r="E215" s="19" t="s">
        <v>16174</v>
      </c>
      <c r="F215" s="18" t="s">
        <v>6047</v>
      </c>
      <c r="G215" s="18" t="s">
        <v>522</v>
      </c>
      <c r="H215" s="18" t="s">
        <v>9525</v>
      </c>
      <c r="I215" s="19" t="s">
        <v>9526</v>
      </c>
      <c r="J215" s="18" t="s">
        <v>5899</v>
      </c>
      <c r="K215" s="18" t="s">
        <v>16178</v>
      </c>
      <c r="L215" s="18" t="s">
        <v>10232</v>
      </c>
      <c r="N215" s="20">
        <v>45322</v>
      </c>
      <c r="O215" s="18" t="s">
        <v>16179</v>
      </c>
      <c r="P215" s="18" t="s">
        <v>16178</v>
      </c>
      <c r="Q215" s="18" t="s">
        <v>16177</v>
      </c>
      <c r="T215" s="18">
        <v>0</v>
      </c>
      <c r="U215" s="18">
        <v>0</v>
      </c>
    </row>
    <row r="216" spans="2:21" x14ac:dyDescent="0.4">
      <c r="B216" s="18" t="s">
        <v>5909</v>
      </c>
      <c r="C216" s="18" t="s">
        <v>5910</v>
      </c>
      <c r="D216" s="18" t="s">
        <v>10854</v>
      </c>
      <c r="E216" s="19" t="s">
        <v>16174</v>
      </c>
      <c r="F216" s="18" t="s">
        <v>6047</v>
      </c>
      <c r="G216" s="18" t="s">
        <v>522</v>
      </c>
      <c r="H216" s="18" t="s">
        <v>9525</v>
      </c>
      <c r="I216" s="19" t="s">
        <v>9526</v>
      </c>
      <c r="J216" s="18" t="s">
        <v>5904</v>
      </c>
      <c r="K216" s="18" t="s">
        <v>16195</v>
      </c>
      <c r="L216" s="18" t="s">
        <v>10232</v>
      </c>
      <c r="N216" s="20">
        <v>45322</v>
      </c>
      <c r="O216" s="18" t="s">
        <v>16196</v>
      </c>
      <c r="P216" s="18" t="s">
        <v>16195</v>
      </c>
      <c r="Q216" s="18" t="s">
        <v>16177</v>
      </c>
      <c r="T216" s="18">
        <v>0</v>
      </c>
      <c r="U216" s="18">
        <v>0</v>
      </c>
    </row>
    <row r="217" spans="2:21" x14ac:dyDescent="0.4">
      <c r="B217" s="18" t="s">
        <v>5909</v>
      </c>
      <c r="C217" s="18" t="s">
        <v>5910</v>
      </c>
      <c r="D217" s="18" t="s">
        <v>10854</v>
      </c>
      <c r="E217" s="19" t="s">
        <v>16174</v>
      </c>
      <c r="F217" s="18" t="s">
        <v>6047</v>
      </c>
      <c r="G217" s="18" t="s">
        <v>522</v>
      </c>
      <c r="H217" s="18" t="s">
        <v>9525</v>
      </c>
      <c r="I217" s="19" t="s">
        <v>9526</v>
      </c>
      <c r="J217" s="18" t="s">
        <v>5843</v>
      </c>
      <c r="K217" s="18" t="s">
        <v>16187</v>
      </c>
      <c r="L217" s="18" t="s">
        <v>10232</v>
      </c>
      <c r="N217" s="20">
        <v>45322</v>
      </c>
      <c r="O217" s="18" t="s">
        <v>16188</v>
      </c>
      <c r="P217" s="18" t="s">
        <v>16187</v>
      </c>
      <c r="Q217" s="18" t="s">
        <v>16177</v>
      </c>
      <c r="T217" s="18">
        <v>0</v>
      </c>
      <c r="U217" s="18">
        <v>0</v>
      </c>
    </row>
    <row r="218" spans="2:21" x14ac:dyDescent="0.4">
      <c r="B218" s="18" t="s">
        <v>5909</v>
      </c>
      <c r="C218" s="18" t="s">
        <v>5910</v>
      </c>
      <c r="D218" s="18" t="s">
        <v>10854</v>
      </c>
      <c r="E218" s="19" t="s">
        <v>560</v>
      </c>
      <c r="F218" s="18" t="s">
        <v>6047</v>
      </c>
      <c r="G218" s="18" t="s">
        <v>5913</v>
      </c>
      <c r="H218" s="18" t="s">
        <v>5914</v>
      </c>
      <c r="I218" s="19" t="s">
        <v>12077</v>
      </c>
      <c r="J218" s="18" t="s">
        <v>5899</v>
      </c>
      <c r="K218" s="18" t="s">
        <v>15453</v>
      </c>
      <c r="L218" s="18" t="s">
        <v>10232</v>
      </c>
      <c r="N218" s="20">
        <v>45322</v>
      </c>
      <c r="O218" s="18" t="s">
        <v>15454</v>
      </c>
      <c r="P218" s="18" t="s">
        <v>15453</v>
      </c>
      <c r="Q218" s="18" t="s">
        <v>15448</v>
      </c>
      <c r="R218" s="18">
        <v>0.73</v>
      </c>
      <c r="T218" s="18">
        <v>0</v>
      </c>
      <c r="U218" s="18">
        <v>0</v>
      </c>
    </row>
    <row r="219" spans="2:21" x14ac:dyDescent="0.4">
      <c r="B219" s="18" t="s">
        <v>5909</v>
      </c>
      <c r="C219" s="18" t="s">
        <v>5910</v>
      </c>
      <c r="D219" s="18" t="s">
        <v>10854</v>
      </c>
      <c r="E219" s="19" t="s">
        <v>560</v>
      </c>
      <c r="F219" s="18" t="s">
        <v>6047</v>
      </c>
      <c r="G219" s="18" t="s">
        <v>5913</v>
      </c>
      <c r="H219" s="18" t="s">
        <v>5914</v>
      </c>
      <c r="I219" s="19" t="s">
        <v>12077</v>
      </c>
      <c r="J219" s="18" t="s">
        <v>5904</v>
      </c>
      <c r="K219" s="18" t="s">
        <v>15451</v>
      </c>
      <c r="L219" s="18" t="s">
        <v>10232</v>
      </c>
      <c r="N219" s="20">
        <v>45322</v>
      </c>
      <c r="O219" s="18" t="s">
        <v>15452</v>
      </c>
      <c r="P219" s="18" t="s">
        <v>15451</v>
      </c>
      <c r="Q219" s="18" t="s">
        <v>15448</v>
      </c>
      <c r="R219" s="18">
        <v>0.73</v>
      </c>
      <c r="T219" s="18">
        <v>0</v>
      </c>
      <c r="U219" s="18">
        <v>0</v>
      </c>
    </row>
    <row r="220" spans="2:21" x14ac:dyDescent="0.4">
      <c r="B220" s="18" t="s">
        <v>5909</v>
      </c>
      <c r="C220" s="18" t="s">
        <v>5910</v>
      </c>
      <c r="D220" s="18" t="s">
        <v>10854</v>
      </c>
      <c r="E220" s="19" t="s">
        <v>560</v>
      </c>
      <c r="F220" s="18" t="s">
        <v>6047</v>
      </c>
      <c r="G220" s="18" t="s">
        <v>5913</v>
      </c>
      <c r="H220" s="18" t="s">
        <v>5914</v>
      </c>
      <c r="I220" s="19" t="s">
        <v>12077</v>
      </c>
      <c r="J220" s="18" t="s">
        <v>5843</v>
      </c>
      <c r="K220" s="18" t="s">
        <v>15449</v>
      </c>
      <c r="L220" s="18" t="s">
        <v>10232</v>
      </c>
      <c r="N220" s="20">
        <v>45322</v>
      </c>
      <c r="O220" s="18" t="s">
        <v>15450</v>
      </c>
      <c r="P220" s="18" t="s">
        <v>15449</v>
      </c>
      <c r="Q220" s="18" t="s">
        <v>15448</v>
      </c>
      <c r="R220" s="18">
        <v>0.73</v>
      </c>
      <c r="T220" s="18">
        <v>0</v>
      </c>
      <c r="U220" s="18">
        <v>0</v>
      </c>
    </row>
    <row r="221" spans="2:21" x14ac:dyDescent="0.4">
      <c r="B221" s="18" t="s">
        <v>5909</v>
      </c>
      <c r="C221" s="18" t="s">
        <v>5910</v>
      </c>
      <c r="D221" s="18" t="s">
        <v>10854</v>
      </c>
      <c r="E221" s="19" t="s">
        <v>560</v>
      </c>
      <c r="F221" s="18" t="s">
        <v>6047</v>
      </c>
      <c r="G221" s="18" t="s">
        <v>5913</v>
      </c>
      <c r="H221" s="18" t="s">
        <v>5914</v>
      </c>
      <c r="I221" s="19" t="s">
        <v>12077</v>
      </c>
      <c r="J221" s="18" t="s">
        <v>5923</v>
      </c>
      <c r="K221" s="18" t="s">
        <v>15446</v>
      </c>
      <c r="L221" s="18" t="s">
        <v>10232</v>
      </c>
      <c r="N221" s="20">
        <v>45322</v>
      </c>
      <c r="O221" s="18" t="s">
        <v>15447</v>
      </c>
      <c r="P221" s="18" t="s">
        <v>15446</v>
      </c>
      <c r="Q221" s="18" t="s">
        <v>15448</v>
      </c>
      <c r="R221" s="18">
        <v>0.73</v>
      </c>
      <c r="T221" s="18">
        <v>0</v>
      </c>
      <c r="U221" s="18">
        <v>0</v>
      </c>
    </row>
    <row r="222" spans="2:21" x14ac:dyDescent="0.4">
      <c r="B222" s="18" t="s">
        <v>5909</v>
      </c>
      <c r="C222" s="18" t="s">
        <v>5910</v>
      </c>
      <c r="D222" s="18" t="s">
        <v>10854</v>
      </c>
      <c r="E222" s="19" t="s">
        <v>560</v>
      </c>
      <c r="F222" s="18" t="s">
        <v>6047</v>
      </c>
      <c r="G222" s="18" t="s">
        <v>29</v>
      </c>
      <c r="H222" s="18" t="s">
        <v>5936</v>
      </c>
      <c r="I222" s="19" t="s">
        <v>15465</v>
      </c>
      <c r="J222" s="18" t="s">
        <v>5899</v>
      </c>
      <c r="K222" s="18" t="s">
        <v>15481</v>
      </c>
      <c r="L222" s="18" t="s">
        <v>10232</v>
      </c>
      <c r="N222" s="20">
        <v>45322</v>
      </c>
      <c r="O222" s="18" t="s">
        <v>15482</v>
      </c>
      <c r="P222" s="18" t="s">
        <v>15481</v>
      </c>
      <c r="Q222" s="18" t="s">
        <v>15448</v>
      </c>
      <c r="R222" s="18">
        <v>0.85</v>
      </c>
      <c r="T222" s="18">
        <v>0</v>
      </c>
      <c r="U222" s="18">
        <v>0</v>
      </c>
    </row>
    <row r="223" spans="2:21" x14ac:dyDescent="0.4">
      <c r="B223" s="18" t="s">
        <v>5909</v>
      </c>
      <c r="C223" s="18" t="s">
        <v>5910</v>
      </c>
      <c r="D223" s="18" t="s">
        <v>10854</v>
      </c>
      <c r="E223" s="19" t="s">
        <v>560</v>
      </c>
      <c r="F223" s="18" t="s">
        <v>6047</v>
      </c>
      <c r="G223" s="18" t="s">
        <v>29</v>
      </c>
      <c r="H223" s="18" t="s">
        <v>5936</v>
      </c>
      <c r="I223" s="19" t="s">
        <v>15465</v>
      </c>
      <c r="J223" s="18" t="s">
        <v>5904</v>
      </c>
      <c r="K223" s="18" t="s">
        <v>15479</v>
      </c>
      <c r="L223" s="18" t="s">
        <v>10232</v>
      </c>
      <c r="N223" s="20">
        <v>45322</v>
      </c>
      <c r="O223" s="18" t="s">
        <v>15480</v>
      </c>
      <c r="P223" s="18" t="s">
        <v>15479</v>
      </c>
      <c r="Q223" s="18" t="s">
        <v>15448</v>
      </c>
      <c r="R223" s="18">
        <v>0.85</v>
      </c>
      <c r="T223" s="18">
        <v>0</v>
      </c>
      <c r="U223" s="18">
        <v>0</v>
      </c>
    </row>
    <row r="224" spans="2:21" x14ac:dyDescent="0.4">
      <c r="B224" s="18" t="s">
        <v>5909</v>
      </c>
      <c r="C224" s="18" t="s">
        <v>5910</v>
      </c>
      <c r="D224" s="18" t="s">
        <v>10854</v>
      </c>
      <c r="E224" s="19" t="s">
        <v>560</v>
      </c>
      <c r="F224" s="18" t="s">
        <v>6047</v>
      </c>
      <c r="G224" s="18" t="s">
        <v>29</v>
      </c>
      <c r="H224" s="18" t="s">
        <v>5936</v>
      </c>
      <c r="I224" s="19" t="s">
        <v>15465</v>
      </c>
      <c r="J224" s="18" t="s">
        <v>5843</v>
      </c>
      <c r="K224" s="18" t="s">
        <v>15477</v>
      </c>
      <c r="L224" s="18" t="s">
        <v>10232</v>
      </c>
      <c r="N224" s="20">
        <v>45322</v>
      </c>
      <c r="O224" s="18" t="s">
        <v>15478</v>
      </c>
      <c r="P224" s="18" t="s">
        <v>15477</v>
      </c>
      <c r="Q224" s="18" t="s">
        <v>15448</v>
      </c>
      <c r="R224" s="18">
        <v>0.85</v>
      </c>
      <c r="T224" s="18">
        <v>0</v>
      </c>
      <c r="U224" s="18">
        <v>0</v>
      </c>
    </row>
    <row r="225" spans="2:21" x14ac:dyDescent="0.4">
      <c r="B225" s="18" t="s">
        <v>5909</v>
      </c>
      <c r="C225" s="18" t="s">
        <v>5910</v>
      </c>
      <c r="D225" s="18" t="s">
        <v>10854</v>
      </c>
      <c r="E225" s="19" t="s">
        <v>560</v>
      </c>
      <c r="F225" s="18" t="s">
        <v>6047</v>
      </c>
      <c r="G225" s="18" t="s">
        <v>29</v>
      </c>
      <c r="H225" s="18" t="s">
        <v>5936</v>
      </c>
      <c r="I225" s="19" t="s">
        <v>15465</v>
      </c>
      <c r="J225" s="18" t="s">
        <v>5923</v>
      </c>
      <c r="K225" s="18" t="s">
        <v>15475</v>
      </c>
      <c r="L225" s="18" t="s">
        <v>10232</v>
      </c>
      <c r="N225" s="20">
        <v>45322</v>
      </c>
      <c r="O225" s="18" t="s">
        <v>15476</v>
      </c>
      <c r="P225" s="18" t="s">
        <v>15475</v>
      </c>
      <c r="Q225" s="18" t="s">
        <v>15448</v>
      </c>
      <c r="R225" s="18">
        <v>0.85</v>
      </c>
      <c r="T225" s="18">
        <v>0</v>
      </c>
      <c r="U225" s="18">
        <v>0</v>
      </c>
    </row>
    <row r="226" spans="2:21" x14ac:dyDescent="0.4">
      <c r="B226" s="18" t="s">
        <v>5909</v>
      </c>
      <c r="C226" s="18" t="s">
        <v>5910</v>
      </c>
      <c r="D226" s="18" t="s">
        <v>10854</v>
      </c>
      <c r="E226" s="19" t="s">
        <v>560</v>
      </c>
      <c r="F226" s="18" t="s">
        <v>6047</v>
      </c>
      <c r="G226" s="18" t="s">
        <v>522</v>
      </c>
      <c r="H226" s="18" t="s">
        <v>9525</v>
      </c>
      <c r="I226" s="19" t="s">
        <v>9526</v>
      </c>
      <c r="J226" s="18" t="s">
        <v>5899</v>
      </c>
      <c r="K226" s="18" t="s">
        <v>15604</v>
      </c>
      <c r="L226" s="18" t="s">
        <v>10232</v>
      </c>
      <c r="N226" s="20">
        <v>45322</v>
      </c>
      <c r="O226" s="18" t="s">
        <v>15605</v>
      </c>
      <c r="P226" s="18" t="s">
        <v>15604</v>
      </c>
      <c r="Q226" s="18" t="s">
        <v>15448</v>
      </c>
      <c r="T226" s="18">
        <v>0</v>
      </c>
      <c r="U226" s="18">
        <v>0</v>
      </c>
    </row>
    <row r="227" spans="2:21" x14ac:dyDescent="0.4">
      <c r="B227" s="18" t="s">
        <v>5909</v>
      </c>
      <c r="C227" s="18" t="s">
        <v>5910</v>
      </c>
      <c r="D227" s="18" t="s">
        <v>10854</v>
      </c>
      <c r="E227" s="19" t="s">
        <v>560</v>
      </c>
      <c r="F227" s="18" t="s">
        <v>6047</v>
      </c>
      <c r="G227" s="18" t="s">
        <v>522</v>
      </c>
      <c r="H227" s="18" t="s">
        <v>9525</v>
      </c>
      <c r="I227" s="19" t="s">
        <v>9526</v>
      </c>
      <c r="J227" s="18" t="s">
        <v>5904</v>
      </c>
      <c r="K227" s="18" t="s">
        <v>15602</v>
      </c>
      <c r="L227" s="18" t="s">
        <v>10232</v>
      </c>
      <c r="N227" s="20">
        <v>45322</v>
      </c>
      <c r="O227" s="18" t="s">
        <v>15603</v>
      </c>
      <c r="P227" s="18" t="s">
        <v>15602</v>
      </c>
      <c r="Q227" s="18" t="s">
        <v>15448</v>
      </c>
      <c r="T227" s="18">
        <v>0</v>
      </c>
      <c r="U227" s="18">
        <v>0</v>
      </c>
    </row>
    <row r="228" spans="2:21" x14ac:dyDescent="0.4">
      <c r="B228" s="18" t="s">
        <v>5909</v>
      </c>
      <c r="C228" s="18" t="s">
        <v>5910</v>
      </c>
      <c r="D228" s="18" t="s">
        <v>10854</v>
      </c>
      <c r="E228" s="19" t="s">
        <v>560</v>
      </c>
      <c r="F228" s="18" t="s">
        <v>6047</v>
      </c>
      <c r="G228" s="18" t="s">
        <v>522</v>
      </c>
      <c r="H228" s="18" t="s">
        <v>9525</v>
      </c>
      <c r="I228" s="19" t="s">
        <v>9526</v>
      </c>
      <c r="J228" s="18" t="s">
        <v>5843</v>
      </c>
      <c r="K228" s="18" t="s">
        <v>15600</v>
      </c>
      <c r="L228" s="18" t="s">
        <v>10232</v>
      </c>
      <c r="N228" s="20">
        <v>45322</v>
      </c>
      <c r="O228" s="18" t="s">
        <v>15601</v>
      </c>
      <c r="P228" s="18" t="s">
        <v>15600</v>
      </c>
      <c r="Q228" s="18" t="s">
        <v>15448</v>
      </c>
      <c r="T228" s="18">
        <v>0</v>
      </c>
      <c r="U228" s="18">
        <v>0</v>
      </c>
    </row>
    <row r="229" spans="2:21" x14ac:dyDescent="0.4">
      <c r="B229" s="18" t="s">
        <v>5909</v>
      </c>
      <c r="C229" s="18" t="s">
        <v>5910</v>
      </c>
      <c r="D229" s="18" t="s">
        <v>10854</v>
      </c>
      <c r="E229" s="19" t="s">
        <v>550</v>
      </c>
      <c r="F229" s="18" t="s">
        <v>6047</v>
      </c>
      <c r="G229" s="18" t="s">
        <v>5913</v>
      </c>
      <c r="H229" s="18" t="s">
        <v>5914</v>
      </c>
      <c r="I229" s="19" t="s">
        <v>5992</v>
      </c>
      <c r="J229" s="18" t="s">
        <v>5899</v>
      </c>
      <c r="K229" s="18" t="s">
        <v>10862</v>
      </c>
      <c r="L229" s="18" t="s">
        <v>10232</v>
      </c>
      <c r="N229" s="20">
        <v>45322</v>
      </c>
      <c r="O229" s="18" t="s">
        <v>10863</v>
      </c>
      <c r="P229" s="18" t="s">
        <v>10862</v>
      </c>
      <c r="Q229" s="18" t="s">
        <v>10857</v>
      </c>
      <c r="R229" s="18">
        <v>0.67</v>
      </c>
      <c r="T229" s="18">
        <v>0</v>
      </c>
      <c r="U229" s="18">
        <v>0</v>
      </c>
    </row>
    <row r="230" spans="2:21" x14ac:dyDescent="0.4">
      <c r="B230" s="18" t="s">
        <v>5909</v>
      </c>
      <c r="C230" s="18" t="s">
        <v>5910</v>
      </c>
      <c r="D230" s="18" t="s">
        <v>10854</v>
      </c>
      <c r="E230" s="19" t="s">
        <v>550</v>
      </c>
      <c r="F230" s="18" t="s">
        <v>6047</v>
      </c>
      <c r="G230" s="18" t="s">
        <v>5913</v>
      </c>
      <c r="H230" s="18" t="s">
        <v>5914</v>
      </c>
      <c r="I230" s="19" t="s">
        <v>5992</v>
      </c>
      <c r="J230" s="18" t="s">
        <v>5904</v>
      </c>
      <c r="K230" s="18" t="s">
        <v>10860</v>
      </c>
      <c r="L230" s="18" t="s">
        <v>10232</v>
      </c>
      <c r="N230" s="20">
        <v>45322</v>
      </c>
      <c r="O230" s="18" t="s">
        <v>10861</v>
      </c>
      <c r="P230" s="18" t="s">
        <v>10860</v>
      </c>
      <c r="Q230" s="18" t="s">
        <v>10857</v>
      </c>
      <c r="R230" s="18">
        <v>0.67</v>
      </c>
      <c r="T230" s="18">
        <v>0</v>
      </c>
      <c r="U230" s="18">
        <v>0</v>
      </c>
    </row>
    <row r="231" spans="2:21" x14ac:dyDescent="0.4">
      <c r="B231" s="18" t="s">
        <v>5909</v>
      </c>
      <c r="C231" s="18" t="s">
        <v>5910</v>
      </c>
      <c r="D231" s="18" t="s">
        <v>10854</v>
      </c>
      <c r="E231" s="19" t="s">
        <v>550</v>
      </c>
      <c r="F231" s="18" t="s">
        <v>6047</v>
      </c>
      <c r="G231" s="18" t="s">
        <v>5913</v>
      </c>
      <c r="H231" s="18" t="s">
        <v>5914</v>
      </c>
      <c r="I231" s="19" t="s">
        <v>5992</v>
      </c>
      <c r="J231" s="18" t="s">
        <v>5843</v>
      </c>
      <c r="K231" s="18" t="s">
        <v>10858</v>
      </c>
      <c r="L231" s="18" t="s">
        <v>10232</v>
      </c>
      <c r="N231" s="20">
        <v>45322</v>
      </c>
      <c r="O231" s="18" t="s">
        <v>10859</v>
      </c>
      <c r="P231" s="18" t="s">
        <v>10858</v>
      </c>
      <c r="Q231" s="18" t="s">
        <v>10857</v>
      </c>
      <c r="R231" s="18">
        <v>0.67</v>
      </c>
      <c r="T231" s="18">
        <v>0</v>
      </c>
      <c r="U231" s="18">
        <v>0</v>
      </c>
    </row>
    <row r="232" spans="2:21" x14ac:dyDescent="0.4">
      <c r="B232" s="18" t="s">
        <v>5909</v>
      </c>
      <c r="C232" s="18" t="s">
        <v>5910</v>
      </c>
      <c r="D232" s="18" t="s">
        <v>10854</v>
      </c>
      <c r="E232" s="19" t="s">
        <v>550</v>
      </c>
      <c r="F232" s="18" t="s">
        <v>6047</v>
      </c>
      <c r="G232" s="18" t="s">
        <v>5913</v>
      </c>
      <c r="H232" s="18" t="s">
        <v>5914</v>
      </c>
      <c r="I232" s="19" t="s">
        <v>5992</v>
      </c>
      <c r="J232" s="18" t="s">
        <v>5923</v>
      </c>
      <c r="K232" s="18" t="s">
        <v>10855</v>
      </c>
      <c r="L232" s="18" t="s">
        <v>10232</v>
      </c>
      <c r="N232" s="20">
        <v>45322</v>
      </c>
      <c r="O232" s="18" t="s">
        <v>10856</v>
      </c>
      <c r="P232" s="18" t="s">
        <v>10855</v>
      </c>
      <c r="Q232" s="18" t="s">
        <v>10857</v>
      </c>
      <c r="R232" s="18">
        <v>0.67</v>
      </c>
      <c r="T232" s="18">
        <v>0</v>
      </c>
      <c r="U232" s="18">
        <v>0</v>
      </c>
    </row>
    <row r="233" spans="2:21" x14ac:dyDescent="0.4">
      <c r="B233" s="18" t="s">
        <v>5909</v>
      </c>
      <c r="C233" s="18" t="s">
        <v>5910</v>
      </c>
      <c r="D233" s="18" t="s">
        <v>10854</v>
      </c>
      <c r="E233" s="19" t="s">
        <v>550</v>
      </c>
      <c r="F233" s="18" t="s">
        <v>6047</v>
      </c>
      <c r="G233" s="18" t="s">
        <v>29</v>
      </c>
      <c r="H233" s="18" t="s">
        <v>5936</v>
      </c>
      <c r="I233" s="19" t="s">
        <v>5915</v>
      </c>
      <c r="J233" s="18" t="s">
        <v>5899</v>
      </c>
      <c r="K233" s="18" t="s">
        <v>10889</v>
      </c>
      <c r="L233" s="18" t="s">
        <v>10232</v>
      </c>
      <c r="N233" s="20">
        <v>45322</v>
      </c>
      <c r="O233" s="18" t="s">
        <v>10890</v>
      </c>
      <c r="P233" s="18" t="s">
        <v>10889</v>
      </c>
      <c r="Q233" s="18" t="s">
        <v>10857</v>
      </c>
      <c r="R233" s="18">
        <v>0.92</v>
      </c>
      <c r="T233" s="18">
        <v>0</v>
      </c>
      <c r="U233" s="18">
        <v>0</v>
      </c>
    </row>
    <row r="234" spans="2:21" x14ac:dyDescent="0.4">
      <c r="B234" s="18" t="s">
        <v>5909</v>
      </c>
      <c r="C234" s="18" t="s">
        <v>5910</v>
      </c>
      <c r="D234" s="18" t="s">
        <v>10854</v>
      </c>
      <c r="E234" s="19" t="s">
        <v>550</v>
      </c>
      <c r="F234" s="18" t="s">
        <v>6047</v>
      </c>
      <c r="G234" s="18" t="s">
        <v>29</v>
      </c>
      <c r="H234" s="18" t="s">
        <v>5936</v>
      </c>
      <c r="I234" s="19" t="s">
        <v>5915</v>
      </c>
      <c r="J234" s="18" t="s">
        <v>5904</v>
      </c>
      <c r="K234" s="18" t="s">
        <v>10887</v>
      </c>
      <c r="L234" s="18" t="s">
        <v>10232</v>
      </c>
      <c r="N234" s="20">
        <v>45322</v>
      </c>
      <c r="O234" s="18" t="s">
        <v>10888</v>
      </c>
      <c r="P234" s="18" t="s">
        <v>10887</v>
      </c>
      <c r="Q234" s="18" t="s">
        <v>10857</v>
      </c>
      <c r="R234" s="18">
        <v>0.92</v>
      </c>
      <c r="T234" s="18">
        <v>0</v>
      </c>
      <c r="U234" s="18">
        <v>0</v>
      </c>
    </row>
    <row r="235" spans="2:21" x14ac:dyDescent="0.4">
      <c r="B235" s="18" t="s">
        <v>5909</v>
      </c>
      <c r="C235" s="18" t="s">
        <v>5910</v>
      </c>
      <c r="D235" s="18" t="s">
        <v>10854</v>
      </c>
      <c r="E235" s="19" t="s">
        <v>550</v>
      </c>
      <c r="F235" s="18" t="s">
        <v>6047</v>
      </c>
      <c r="G235" s="18" t="s">
        <v>29</v>
      </c>
      <c r="H235" s="18" t="s">
        <v>5936</v>
      </c>
      <c r="I235" s="19" t="s">
        <v>5915</v>
      </c>
      <c r="J235" s="18" t="s">
        <v>5843</v>
      </c>
      <c r="K235" s="18" t="s">
        <v>10885</v>
      </c>
      <c r="L235" s="18" t="s">
        <v>10232</v>
      </c>
      <c r="N235" s="20">
        <v>45322</v>
      </c>
      <c r="O235" s="18" t="s">
        <v>10886</v>
      </c>
      <c r="P235" s="18" t="s">
        <v>10885</v>
      </c>
      <c r="Q235" s="18" t="s">
        <v>10857</v>
      </c>
      <c r="R235" s="18">
        <v>0.92</v>
      </c>
      <c r="T235" s="18">
        <v>0</v>
      </c>
      <c r="U235" s="18">
        <v>0</v>
      </c>
    </row>
    <row r="236" spans="2:21" x14ac:dyDescent="0.4">
      <c r="B236" s="18" t="s">
        <v>5909</v>
      </c>
      <c r="C236" s="18" t="s">
        <v>5910</v>
      </c>
      <c r="D236" s="18" t="s">
        <v>10854</v>
      </c>
      <c r="E236" s="19" t="s">
        <v>550</v>
      </c>
      <c r="F236" s="18" t="s">
        <v>6047</v>
      </c>
      <c r="G236" s="18" t="s">
        <v>29</v>
      </c>
      <c r="H236" s="18" t="s">
        <v>5936</v>
      </c>
      <c r="I236" s="19" t="s">
        <v>5915</v>
      </c>
      <c r="J236" s="18" t="s">
        <v>5923</v>
      </c>
      <c r="K236" s="18" t="s">
        <v>10883</v>
      </c>
      <c r="L236" s="18" t="s">
        <v>10232</v>
      </c>
      <c r="N236" s="20">
        <v>45322</v>
      </c>
      <c r="O236" s="18" t="s">
        <v>10884</v>
      </c>
      <c r="P236" s="18" t="s">
        <v>10883</v>
      </c>
      <c r="Q236" s="18" t="s">
        <v>10857</v>
      </c>
      <c r="R236" s="18">
        <v>0.92</v>
      </c>
      <c r="T236" s="18">
        <v>0</v>
      </c>
      <c r="U236" s="18">
        <v>0</v>
      </c>
    </row>
    <row r="237" spans="2:21" x14ac:dyDescent="0.4">
      <c r="B237" s="18" t="s">
        <v>5909</v>
      </c>
      <c r="C237" s="18" t="s">
        <v>5910</v>
      </c>
      <c r="D237" s="18" t="s">
        <v>10854</v>
      </c>
      <c r="E237" s="19" t="s">
        <v>550</v>
      </c>
      <c r="F237" s="18" t="s">
        <v>6047</v>
      </c>
      <c r="G237" s="18" t="s">
        <v>522</v>
      </c>
      <c r="H237" s="18" t="s">
        <v>9525</v>
      </c>
      <c r="I237" s="19" t="s">
        <v>9526</v>
      </c>
      <c r="J237" s="18" t="s">
        <v>5899</v>
      </c>
      <c r="K237" s="18" t="s">
        <v>11235</v>
      </c>
      <c r="L237" s="18" t="s">
        <v>10232</v>
      </c>
      <c r="N237" s="20">
        <v>45322</v>
      </c>
      <c r="O237" s="18" t="s">
        <v>11236</v>
      </c>
      <c r="P237" s="18" t="s">
        <v>11235</v>
      </c>
      <c r="Q237" s="18" t="s">
        <v>10857</v>
      </c>
      <c r="T237" s="18">
        <v>0</v>
      </c>
      <c r="U237" s="18">
        <v>0</v>
      </c>
    </row>
    <row r="238" spans="2:21" x14ac:dyDescent="0.4">
      <c r="B238" s="18" t="s">
        <v>5909</v>
      </c>
      <c r="C238" s="18" t="s">
        <v>5910</v>
      </c>
      <c r="D238" s="18" t="s">
        <v>10854</v>
      </c>
      <c r="E238" s="19" t="s">
        <v>550</v>
      </c>
      <c r="F238" s="18" t="s">
        <v>6047</v>
      </c>
      <c r="G238" s="18" t="s">
        <v>522</v>
      </c>
      <c r="H238" s="18" t="s">
        <v>9525</v>
      </c>
      <c r="I238" s="19" t="s">
        <v>9526</v>
      </c>
      <c r="J238" s="18" t="s">
        <v>5904</v>
      </c>
      <c r="K238" s="18" t="s">
        <v>11233</v>
      </c>
      <c r="L238" s="18" t="s">
        <v>10232</v>
      </c>
      <c r="N238" s="20">
        <v>45322</v>
      </c>
      <c r="O238" s="18" t="s">
        <v>11234</v>
      </c>
      <c r="P238" s="18" t="s">
        <v>11233</v>
      </c>
      <c r="Q238" s="18" t="s">
        <v>10857</v>
      </c>
      <c r="T238" s="18">
        <v>0</v>
      </c>
      <c r="U238" s="18">
        <v>0</v>
      </c>
    </row>
    <row r="239" spans="2:21" x14ac:dyDescent="0.4">
      <c r="B239" s="18" t="s">
        <v>5909</v>
      </c>
      <c r="C239" s="18" t="s">
        <v>5910</v>
      </c>
      <c r="D239" s="18" t="s">
        <v>10854</v>
      </c>
      <c r="E239" s="19" t="s">
        <v>550</v>
      </c>
      <c r="F239" s="18" t="s">
        <v>6047</v>
      </c>
      <c r="G239" s="18" t="s">
        <v>522</v>
      </c>
      <c r="H239" s="18" t="s">
        <v>9525</v>
      </c>
      <c r="I239" s="19" t="s">
        <v>9526</v>
      </c>
      <c r="J239" s="18" t="s">
        <v>5843</v>
      </c>
      <c r="K239" s="18" t="s">
        <v>11231</v>
      </c>
      <c r="L239" s="18" t="s">
        <v>10232</v>
      </c>
      <c r="N239" s="20">
        <v>45322</v>
      </c>
      <c r="O239" s="18" t="s">
        <v>11232</v>
      </c>
      <c r="P239" s="18" t="s">
        <v>11231</v>
      </c>
      <c r="Q239" s="18" t="s">
        <v>10857</v>
      </c>
      <c r="T239" s="18">
        <v>0</v>
      </c>
      <c r="U239" s="18">
        <v>0</v>
      </c>
    </row>
    <row r="240" spans="2:21" x14ac:dyDescent="0.4">
      <c r="B240" s="18" t="s">
        <v>5909</v>
      </c>
      <c r="C240" s="18" t="s">
        <v>5910</v>
      </c>
      <c r="D240" s="18" t="s">
        <v>10854</v>
      </c>
      <c r="E240" s="19" t="s">
        <v>561</v>
      </c>
      <c r="F240" s="18" t="s">
        <v>5896</v>
      </c>
      <c r="G240" s="18" t="s">
        <v>5913</v>
      </c>
      <c r="H240" s="18" t="s">
        <v>5914</v>
      </c>
      <c r="I240" s="19" t="s">
        <v>12077</v>
      </c>
      <c r="J240" s="18" t="s">
        <v>5899</v>
      </c>
      <c r="K240" s="18" t="s">
        <v>15462</v>
      </c>
      <c r="L240" s="18" t="s">
        <v>10232</v>
      </c>
      <c r="N240" s="20">
        <v>45322</v>
      </c>
      <c r="O240" s="18" t="s">
        <v>15463</v>
      </c>
      <c r="P240" s="18" t="s">
        <v>15462</v>
      </c>
      <c r="Q240" s="18" t="s">
        <v>15457</v>
      </c>
      <c r="R240" s="18">
        <v>0.73</v>
      </c>
      <c r="T240" s="18">
        <v>0</v>
      </c>
      <c r="U240" s="18">
        <v>0</v>
      </c>
    </row>
    <row r="241" spans="2:21" x14ac:dyDescent="0.4">
      <c r="B241" s="18" t="s">
        <v>5909</v>
      </c>
      <c r="C241" s="18" t="s">
        <v>5910</v>
      </c>
      <c r="D241" s="18" t="s">
        <v>10854</v>
      </c>
      <c r="E241" s="19" t="s">
        <v>561</v>
      </c>
      <c r="F241" s="18" t="s">
        <v>5896</v>
      </c>
      <c r="G241" s="18" t="s">
        <v>5913</v>
      </c>
      <c r="H241" s="18" t="s">
        <v>5914</v>
      </c>
      <c r="I241" s="19" t="s">
        <v>12077</v>
      </c>
      <c r="J241" s="18" t="s">
        <v>5904</v>
      </c>
      <c r="K241" s="18" t="s">
        <v>15460</v>
      </c>
      <c r="L241" s="18" t="s">
        <v>10232</v>
      </c>
      <c r="N241" s="20">
        <v>45322</v>
      </c>
      <c r="O241" s="18" t="s">
        <v>15461</v>
      </c>
      <c r="P241" s="18" t="s">
        <v>15460</v>
      </c>
      <c r="Q241" s="18" t="s">
        <v>15457</v>
      </c>
      <c r="R241" s="18">
        <v>0.73</v>
      </c>
      <c r="T241" s="18">
        <v>0</v>
      </c>
      <c r="U241" s="18">
        <v>0</v>
      </c>
    </row>
    <row r="242" spans="2:21" x14ac:dyDescent="0.4">
      <c r="B242" s="18" t="s">
        <v>5909</v>
      </c>
      <c r="C242" s="18" t="s">
        <v>5910</v>
      </c>
      <c r="D242" s="18" t="s">
        <v>10854</v>
      </c>
      <c r="E242" s="19" t="s">
        <v>561</v>
      </c>
      <c r="F242" s="18" t="s">
        <v>5896</v>
      </c>
      <c r="G242" s="18" t="s">
        <v>5913</v>
      </c>
      <c r="H242" s="18" t="s">
        <v>5914</v>
      </c>
      <c r="I242" s="19" t="s">
        <v>12077</v>
      </c>
      <c r="J242" s="18" t="s">
        <v>5843</v>
      </c>
      <c r="K242" s="18" t="s">
        <v>15458</v>
      </c>
      <c r="L242" s="18" t="s">
        <v>10232</v>
      </c>
      <c r="N242" s="20">
        <v>45322</v>
      </c>
      <c r="O242" s="18" t="s">
        <v>15459</v>
      </c>
      <c r="P242" s="18" t="s">
        <v>15458</v>
      </c>
      <c r="Q242" s="18" t="s">
        <v>15457</v>
      </c>
      <c r="R242" s="18">
        <v>0.73</v>
      </c>
      <c r="T242" s="18">
        <v>0</v>
      </c>
      <c r="U242" s="18">
        <v>0</v>
      </c>
    </row>
    <row r="243" spans="2:21" x14ac:dyDescent="0.4">
      <c r="B243" s="18" t="s">
        <v>5909</v>
      </c>
      <c r="C243" s="18" t="s">
        <v>5910</v>
      </c>
      <c r="D243" s="18" t="s">
        <v>10854</v>
      </c>
      <c r="E243" s="19" t="s">
        <v>561</v>
      </c>
      <c r="F243" s="18" t="s">
        <v>5896</v>
      </c>
      <c r="G243" s="18" t="s">
        <v>5913</v>
      </c>
      <c r="H243" s="18" t="s">
        <v>5914</v>
      </c>
      <c r="I243" s="19" t="s">
        <v>12077</v>
      </c>
      <c r="J243" s="18" t="s">
        <v>5923</v>
      </c>
      <c r="K243" s="18" t="s">
        <v>15455</v>
      </c>
      <c r="L243" s="18" t="s">
        <v>10232</v>
      </c>
      <c r="N243" s="20">
        <v>45322</v>
      </c>
      <c r="O243" s="18" t="s">
        <v>15456</v>
      </c>
      <c r="P243" s="18" t="s">
        <v>15455</v>
      </c>
      <c r="Q243" s="18" t="s">
        <v>15457</v>
      </c>
      <c r="R243" s="18">
        <v>0.73</v>
      </c>
      <c r="T243" s="18">
        <v>0</v>
      </c>
      <c r="U243" s="18">
        <v>0</v>
      </c>
    </row>
    <row r="244" spans="2:21" x14ac:dyDescent="0.4">
      <c r="B244" s="18" t="s">
        <v>5909</v>
      </c>
      <c r="C244" s="18" t="s">
        <v>5910</v>
      </c>
      <c r="D244" s="18" t="s">
        <v>10854</v>
      </c>
      <c r="E244" s="19" t="s">
        <v>561</v>
      </c>
      <c r="F244" s="18" t="s">
        <v>5896</v>
      </c>
      <c r="G244" s="18" t="s">
        <v>29</v>
      </c>
      <c r="H244" s="18" t="s">
        <v>5936</v>
      </c>
      <c r="I244" s="19" t="s">
        <v>15465</v>
      </c>
      <c r="J244" s="18" t="s">
        <v>5899</v>
      </c>
      <c r="K244" s="18" t="s">
        <v>15489</v>
      </c>
      <c r="L244" s="18" t="s">
        <v>10232</v>
      </c>
      <c r="N244" s="20">
        <v>45322</v>
      </c>
      <c r="O244" s="18" t="s">
        <v>15490</v>
      </c>
      <c r="P244" s="18" t="s">
        <v>15489</v>
      </c>
      <c r="Q244" s="18" t="s">
        <v>15457</v>
      </c>
      <c r="R244" s="18">
        <v>0.85</v>
      </c>
      <c r="T244" s="18">
        <v>0</v>
      </c>
      <c r="U244" s="18">
        <v>0</v>
      </c>
    </row>
    <row r="245" spans="2:21" x14ac:dyDescent="0.4">
      <c r="B245" s="18" t="s">
        <v>5909</v>
      </c>
      <c r="C245" s="18" t="s">
        <v>5910</v>
      </c>
      <c r="D245" s="18" t="s">
        <v>10854</v>
      </c>
      <c r="E245" s="19" t="s">
        <v>561</v>
      </c>
      <c r="F245" s="18" t="s">
        <v>5896</v>
      </c>
      <c r="G245" s="18" t="s">
        <v>29</v>
      </c>
      <c r="H245" s="18" t="s">
        <v>5936</v>
      </c>
      <c r="I245" s="19" t="s">
        <v>15465</v>
      </c>
      <c r="J245" s="18" t="s">
        <v>5904</v>
      </c>
      <c r="K245" s="18" t="s">
        <v>15487</v>
      </c>
      <c r="L245" s="18" t="s">
        <v>10232</v>
      </c>
      <c r="N245" s="20">
        <v>45322</v>
      </c>
      <c r="O245" s="18" t="s">
        <v>15488</v>
      </c>
      <c r="P245" s="18" t="s">
        <v>15487</v>
      </c>
      <c r="Q245" s="18" t="s">
        <v>15457</v>
      </c>
      <c r="R245" s="18">
        <v>0.85</v>
      </c>
      <c r="T245" s="18">
        <v>0</v>
      </c>
      <c r="U245" s="18">
        <v>0</v>
      </c>
    </row>
    <row r="246" spans="2:21" x14ac:dyDescent="0.4">
      <c r="B246" s="18" t="s">
        <v>5909</v>
      </c>
      <c r="C246" s="18" t="s">
        <v>5910</v>
      </c>
      <c r="D246" s="18" t="s">
        <v>10854</v>
      </c>
      <c r="E246" s="19" t="s">
        <v>561</v>
      </c>
      <c r="F246" s="18" t="s">
        <v>5896</v>
      </c>
      <c r="G246" s="18" t="s">
        <v>29</v>
      </c>
      <c r="H246" s="18" t="s">
        <v>5936</v>
      </c>
      <c r="I246" s="19" t="s">
        <v>15465</v>
      </c>
      <c r="J246" s="18" t="s">
        <v>5843</v>
      </c>
      <c r="K246" s="18" t="s">
        <v>15485</v>
      </c>
      <c r="L246" s="18" t="s">
        <v>10232</v>
      </c>
      <c r="N246" s="20">
        <v>45322</v>
      </c>
      <c r="O246" s="18" t="s">
        <v>15486</v>
      </c>
      <c r="P246" s="18" t="s">
        <v>15485</v>
      </c>
      <c r="Q246" s="18" t="s">
        <v>15457</v>
      </c>
      <c r="R246" s="18">
        <v>0.85</v>
      </c>
      <c r="T246" s="18">
        <v>0</v>
      </c>
      <c r="U246" s="18">
        <v>0</v>
      </c>
    </row>
    <row r="247" spans="2:21" x14ac:dyDescent="0.4">
      <c r="B247" s="18" t="s">
        <v>5909</v>
      </c>
      <c r="C247" s="18" t="s">
        <v>5910</v>
      </c>
      <c r="D247" s="18" t="s">
        <v>10854</v>
      </c>
      <c r="E247" s="19" t="s">
        <v>561</v>
      </c>
      <c r="F247" s="18" t="s">
        <v>5896</v>
      </c>
      <c r="G247" s="18" t="s">
        <v>29</v>
      </c>
      <c r="H247" s="18" t="s">
        <v>5936</v>
      </c>
      <c r="I247" s="19" t="s">
        <v>15465</v>
      </c>
      <c r="J247" s="18" t="s">
        <v>5923</v>
      </c>
      <c r="K247" s="18" t="s">
        <v>15483</v>
      </c>
      <c r="L247" s="18" t="s">
        <v>10232</v>
      </c>
      <c r="N247" s="20">
        <v>45322</v>
      </c>
      <c r="O247" s="18" t="s">
        <v>15484</v>
      </c>
      <c r="P247" s="18" t="s">
        <v>15483</v>
      </c>
      <c r="Q247" s="18" t="s">
        <v>15457</v>
      </c>
      <c r="R247" s="18">
        <v>0.85</v>
      </c>
      <c r="T247" s="18">
        <v>0</v>
      </c>
      <c r="U247" s="18">
        <v>0</v>
      </c>
    </row>
    <row r="248" spans="2:21" x14ac:dyDescent="0.4">
      <c r="B248" s="18" t="s">
        <v>5909</v>
      </c>
      <c r="C248" s="18" t="s">
        <v>5910</v>
      </c>
      <c r="D248" s="18" t="s">
        <v>10854</v>
      </c>
      <c r="E248" s="19" t="s">
        <v>561</v>
      </c>
      <c r="F248" s="18" t="s">
        <v>5896</v>
      </c>
      <c r="G248" s="18" t="s">
        <v>522</v>
      </c>
      <c r="H248" s="18" t="s">
        <v>9525</v>
      </c>
      <c r="I248" s="19" t="s">
        <v>9526</v>
      </c>
      <c r="J248" s="18" t="s">
        <v>5899</v>
      </c>
      <c r="K248" s="18" t="s">
        <v>15610</v>
      </c>
      <c r="L248" s="18" t="s">
        <v>10232</v>
      </c>
      <c r="N248" s="20">
        <v>45322</v>
      </c>
      <c r="O248" s="18" t="s">
        <v>15611</v>
      </c>
      <c r="P248" s="18" t="s">
        <v>15610</v>
      </c>
      <c r="Q248" s="18" t="s">
        <v>15457</v>
      </c>
      <c r="T248" s="18">
        <v>0</v>
      </c>
      <c r="U248" s="18">
        <v>0</v>
      </c>
    </row>
    <row r="249" spans="2:21" x14ac:dyDescent="0.4">
      <c r="B249" s="18" t="s">
        <v>5909</v>
      </c>
      <c r="C249" s="18" t="s">
        <v>5910</v>
      </c>
      <c r="D249" s="18" t="s">
        <v>10854</v>
      </c>
      <c r="E249" s="19" t="s">
        <v>561</v>
      </c>
      <c r="F249" s="18" t="s">
        <v>5896</v>
      </c>
      <c r="G249" s="18" t="s">
        <v>522</v>
      </c>
      <c r="H249" s="18" t="s">
        <v>9525</v>
      </c>
      <c r="I249" s="19" t="s">
        <v>9526</v>
      </c>
      <c r="J249" s="18" t="s">
        <v>5904</v>
      </c>
      <c r="K249" s="18" t="s">
        <v>15608</v>
      </c>
      <c r="L249" s="18" t="s">
        <v>10232</v>
      </c>
      <c r="N249" s="20">
        <v>45322</v>
      </c>
      <c r="O249" s="18" t="s">
        <v>15609</v>
      </c>
      <c r="P249" s="18" t="s">
        <v>15608</v>
      </c>
      <c r="Q249" s="18" t="s">
        <v>15457</v>
      </c>
      <c r="T249" s="18">
        <v>0</v>
      </c>
      <c r="U249" s="18">
        <v>0</v>
      </c>
    </row>
    <row r="250" spans="2:21" x14ac:dyDescent="0.4">
      <c r="B250" s="18" t="s">
        <v>5909</v>
      </c>
      <c r="C250" s="18" t="s">
        <v>5910</v>
      </c>
      <c r="D250" s="18" t="s">
        <v>10854</v>
      </c>
      <c r="E250" s="19" t="s">
        <v>561</v>
      </c>
      <c r="F250" s="18" t="s">
        <v>5896</v>
      </c>
      <c r="G250" s="18" t="s">
        <v>522</v>
      </c>
      <c r="H250" s="18" t="s">
        <v>9525</v>
      </c>
      <c r="I250" s="19" t="s">
        <v>9526</v>
      </c>
      <c r="J250" s="18" t="s">
        <v>5843</v>
      </c>
      <c r="K250" s="18" t="s">
        <v>15606</v>
      </c>
      <c r="L250" s="18" t="s">
        <v>10232</v>
      </c>
      <c r="N250" s="20">
        <v>45322</v>
      </c>
      <c r="O250" s="18" t="s">
        <v>15607</v>
      </c>
      <c r="P250" s="18" t="s">
        <v>15606</v>
      </c>
      <c r="Q250" s="18" t="s">
        <v>15457</v>
      </c>
      <c r="T250" s="18">
        <v>0</v>
      </c>
      <c r="U250" s="18">
        <v>0</v>
      </c>
    </row>
    <row r="251" spans="2:21" x14ac:dyDescent="0.4">
      <c r="B251" s="18" t="s">
        <v>5909</v>
      </c>
      <c r="C251" s="18" t="s">
        <v>5910</v>
      </c>
      <c r="D251" s="18" t="s">
        <v>10854</v>
      </c>
      <c r="E251" s="19" t="s">
        <v>551</v>
      </c>
      <c r="F251" s="18" t="s">
        <v>5896</v>
      </c>
      <c r="G251" s="18" t="s">
        <v>5913</v>
      </c>
      <c r="H251" s="18" t="s">
        <v>5914</v>
      </c>
      <c r="I251" s="19" t="s">
        <v>5992</v>
      </c>
      <c r="J251" s="18" t="s">
        <v>5899</v>
      </c>
      <c r="K251" s="18" t="s">
        <v>10871</v>
      </c>
      <c r="L251" s="18" t="s">
        <v>10232</v>
      </c>
      <c r="N251" s="20">
        <v>45322</v>
      </c>
      <c r="O251" s="18" t="s">
        <v>10872</v>
      </c>
      <c r="P251" s="18" t="s">
        <v>10871</v>
      </c>
      <c r="Q251" s="18" t="s">
        <v>10866</v>
      </c>
      <c r="R251" s="18">
        <v>0.67</v>
      </c>
      <c r="T251" s="18">
        <v>0</v>
      </c>
      <c r="U251" s="18">
        <v>0</v>
      </c>
    </row>
    <row r="252" spans="2:21" x14ac:dyDescent="0.4">
      <c r="B252" s="18" t="s">
        <v>5909</v>
      </c>
      <c r="C252" s="18" t="s">
        <v>5910</v>
      </c>
      <c r="D252" s="18" t="s">
        <v>10854</v>
      </c>
      <c r="E252" s="19" t="s">
        <v>551</v>
      </c>
      <c r="F252" s="18" t="s">
        <v>5896</v>
      </c>
      <c r="G252" s="18" t="s">
        <v>5913</v>
      </c>
      <c r="H252" s="18" t="s">
        <v>5914</v>
      </c>
      <c r="I252" s="19" t="s">
        <v>5992</v>
      </c>
      <c r="J252" s="18" t="s">
        <v>5904</v>
      </c>
      <c r="K252" s="18" t="s">
        <v>10869</v>
      </c>
      <c r="L252" s="18" t="s">
        <v>10232</v>
      </c>
      <c r="N252" s="20">
        <v>45322</v>
      </c>
      <c r="O252" s="18" t="s">
        <v>10870</v>
      </c>
      <c r="P252" s="18" t="s">
        <v>10869</v>
      </c>
      <c r="Q252" s="18" t="s">
        <v>10866</v>
      </c>
      <c r="R252" s="18">
        <v>0.67</v>
      </c>
      <c r="T252" s="18">
        <v>0</v>
      </c>
      <c r="U252" s="18">
        <v>0</v>
      </c>
    </row>
    <row r="253" spans="2:21" x14ac:dyDescent="0.4">
      <c r="B253" s="18" t="s">
        <v>5909</v>
      </c>
      <c r="C253" s="18" t="s">
        <v>5910</v>
      </c>
      <c r="D253" s="18" t="s">
        <v>10854</v>
      </c>
      <c r="E253" s="19" t="s">
        <v>551</v>
      </c>
      <c r="F253" s="18" t="s">
        <v>5896</v>
      </c>
      <c r="G253" s="18" t="s">
        <v>5913</v>
      </c>
      <c r="H253" s="18" t="s">
        <v>5914</v>
      </c>
      <c r="I253" s="19" t="s">
        <v>5992</v>
      </c>
      <c r="J253" s="18" t="s">
        <v>5843</v>
      </c>
      <c r="K253" s="18" t="s">
        <v>10867</v>
      </c>
      <c r="L253" s="18" t="s">
        <v>10232</v>
      </c>
      <c r="N253" s="20">
        <v>45322</v>
      </c>
      <c r="O253" s="18" t="s">
        <v>10868</v>
      </c>
      <c r="P253" s="18" t="s">
        <v>10867</v>
      </c>
      <c r="Q253" s="18" t="s">
        <v>10866</v>
      </c>
      <c r="R253" s="18">
        <v>0.67</v>
      </c>
      <c r="T253" s="18">
        <v>0</v>
      </c>
      <c r="U253" s="18">
        <v>0</v>
      </c>
    </row>
    <row r="254" spans="2:21" x14ac:dyDescent="0.4">
      <c r="B254" s="18" t="s">
        <v>5909</v>
      </c>
      <c r="C254" s="18" t="s">
        <v>5910</v>
      </c>
      <c r="D254" s="18" t="s">
        <v>10854</v>
      </c>
      <c r="E254" s="19" t="s">
        <v>551</v>
      </c>
      <c r="F254" s="18" t="s">
        <v>5896</v>
      </c>
      <c r="G254" s="18" t="s">
        <v>5913</v>
      </c>
      <c r="H254" s="18" t="s">
        <v>5914</v>
      </c>
      <c r="I254" s="19" t="s">
        <v>5992</v>
      </c>
      <c r="J254" s="18" t="s">
        <v>5923</v>
      </c>
      <c r="K254" s="18" t="s">
        <v>10864</v>
      </c>
      <c r="L254" s="18" t="s">
        <v>10232</v>
      </c>
      <c r="N254" s="20">
        <v>45322</v>
      </c>
      <c r="O254" s="18" t="s">
        <v>10865</v>
      </c>
      <c r="P254" s="18" t="s">
        <v>10864</v>
      </c>
      <c r="Q254" s="18" t="s">
        <v>10866</v>
      </c>
      <c r="R254" s="18">
        <v>0.67</v>
      </c>
      <c r="T254" s="18">
        <v>0</v>
      </c>
      <c r="U254" s="18">
        <v>0</v>
      </c>
    </row>
    <row r="255" spans="2:21" x14ac:dyDescent="0.4">
      <c r="B255" s="18" t="s">
        <v>5909</v>
      </c>
      <c r="C255" s="18" t="s">
        <v>5910</v>
      </c>
      <c r="D255" s="18" t="s">
        <v>10854</v>
      </c>
      <c r="E255" s="19" t="s">
        <v>551</v>
      </c>
      <c r="F255" s="18" t="s">
        <v>5896</v>
      </c>
      <c r="G255" s="18" t="s">
        <v>29</v>
      </c>
      <c r="H255" s="18" t="s">
        <v>5936</v>
      </c>
      <c r="I255" s="19" t="s">
        <v>5915</v>
      </c>
      <c r="J255" s="18" t="s">
        <v>5899</v>
      </c>
      <c r="K255" s="18" t="s">
        <v>10897</v>
      </c>
      <c r="L255" s="18" t="s">
        <v>10232</v>
      </c>
      <c r="N255" s="20">
        <v>45322</v>
      </c>
      <c r="O255" s="18" t="s">
        <v>10898</v>
      </c>
      <c r="P255" s="18" t="s">
        <v>10897</v>
      </c>
      <c r="Q255" s="18" t="s">
        <v>10866</v>
      </c>
      <c r="R255" s="18">
        <v>0.92</v>
      </c>
      <c r="T255" s="18">
        <v>0</v>
      </c>
      <c r="U255" s="18">
        <v>0</v>
      </c>
    </row>
    <row r="256" spans="2:21" x14ac:dyDescent="0.4">
      <c r="B256" s="18" t="s">
        <v>5909</v>
      </c>
      <c r="C256" s="18" t="s">
        <v>5910</v>
      </c>
      <c r="D256" s="18" t="s">
        <v>10854</v>
      </c>
      <c r="E256" s="19" t="s">
        <v>551</v>
      </c>
      <c r="F256" s="18" t="s">
        <v>5896</v>
      </c>
      <c r="G256" s="18" t="s">
        <v>29</v>
      </c>
      <c r="H256" s="18" t="s">
        <v>5936</v>
      </c>
      <c r="I256" s="19" t="s">
        <v>5915</v>
      </c>
      <c r="J256" s="18" t="s">
        <v>5904</v>
      </c>
      <c r="K256" s="18" t="s">
        <v>10895</v>
      </c>
      <c r="L256" s="18" t="s">
        <v>10232</v>
      </c>
      <c r="N256" s="20">
        <v>45322</v>
      </c>
      <c r="O256" s="18" t="s">
        <v>10896</v>
      </c>
      <c r="P256" s="18" t="s">
        <v>10895</v>
      </c>
      <c r="Q256" s="18" t="s">
        <v>10866</v>
      </c>
      <c r="R256" s="18">
        <v>0.92</v>
      </c>
      <c r="T256" s="18">
        <v>0</v>
      </c>
      <c r="U256" s="18">
        <v>0</v>
      </c>
    </row>
    <row r="257" spans="2:21" x14ac:dyDescent="0.4">
      <c r="B257" s="18" t="s">
        <v>5909</v>
      </c>
      <c r="C257" s="18" t="s">
        <v>5910</v>
      </c>
      <c r="D257" s="18" t="s">
        <v>10854</v>
      </c>
      <c r="E257" s="19" t="s">
        <v>551</v>
      </c>
      <c r="F257" s="18" t="s">
        <v>5896</v>
      </c>
      <c r="G257" s="18" t="s">
        <v>29</v>
      </c>
      <c r="H257" s="18" t="s">
        <v>5936</v>
      </c>
      <c r="I257" s="19" t="s">
        <v>5915</v>
      </c>
      <c r="J257" s="18" t="s">
        <v>5843</v>
      </c>
      <c r="K257" s="18" t="s">
        <v>10893</v>
      </c>
      <c r="L257" s="18" t="s">
        <v>10232</v>
      </c>
      <c r="N257" s="20">
        <v>45322</v>
      </c>
      <c r="O257" s="18" t="s">
        <v>10894</v>
      </c>
      <c r="P257" s="18" t="s">
        <v>10893</v>
      </c>
      <c r="Q257" s="18" t="s">
        <v>10866</v>
      </c>
      <c r="R257" s="18">
        <v>0.92</v>
      </c>
      <c r="T257" s="18">
        <v>0</v>
      </c>
      <c r="U257" s="18">
        <v>0</v>
      </c>
    </row>
    <row r="258" spans="2:21" x14ac:dyDescent="0.4">
      <c r="B258" s="18" t="s">
        <v>5909</v>
      </c>
      <c r="C258" s="18" t="s">
        <v>5910</v>
      </c>
      <c r="D258" s="18" t="s">
        <v>10854</v>
      </c>
      <c r="E258" s="19" t="s">
        <v>551</v>
      </c>
      <c r="F258" s="18" t="s">
        <v>5896</v>
      </c>
      <c r="G258" s="18" t="s">
        <v>29</v>
      </c>
      <c r="H258" s="18" t="s">
        <v>5936</v>
      </c>
      <c r="I258" s="19" t="s">
        <v>5915</v>
      </c>
      <c r="J258" s="18" t="s">
        <v>5923</v>
      </c>
      <c r="K258" s="18" t="s">
        <v>10891</v>
      </c>
      <c r="L258" s="18" t="s">
        <v>10232</v>
      </c>
      <c r="N258" s="20">
        <v>45322</v>
      </c>
      <c r="O258" s="18" t="s">
        <v>10892</v>
      </c>
      <c r="P258" s="18" t="s">
        <v>10891</v>
      </c>
      <c r="Q258" s="18" t="s">
        <v>10866</v>
      </c>
      <c r="R258" s="18">
        <v>0.92</v>
      </c>
      <c r="T258" s="18">
        <v>0</v>
      </c>
      <c r="U258" s="18">
        <v>0</v>
      </c>
    </row>
    <row r="259" spans="2:21" x14ac:dyDescent="0.4">
      <c r="B259" s="18" t="s">
        <v>5909</v>
      </c>
      <c r="C259" s="18" t="s">
        <v>5910</v>
      </c>
      <c r="D259" s="18" t="s">
        <v>10854</v>
      </c>
      <c r="E259" s="19" t="s">
        <v>551</v>
      </c>
      <c r="F259" s="18" t="s">
        <v>5896</v>
      </c>
      <c r="G259" s="18" t="s">
        <v>522</v>
      </c>
      <c r="H259" s="18" t="s">
        <v>9525</v>
      </c>
      <c r="I259" s="19" t="s">
        <v>9526</v>
      </c>
      <c r="J259" s="18" t="s">
        <v>5899</v>
      </c>
      <c r="K259" s="18" t="s">
        <v>11241</v>
      </c>
      <c r="L259" s="18" t="s">
        <v>10232</v>
      </c>
      <c r="N259" s="20">
        <v>45322</v>
      </c>
      <c r="O259" s="18" t="s">
        <v>11242</v>
      </c>
      <c r="P259" s="18" t="s">
        <v>11241</v>
      </c>
      <c r="Q259" s="18" t="s">
        <v>10866</v>
      </c>
      <c r="T259" s="18">
        <v>0</v>
      </c>
      <c r="U259" s="18">
        <v>0</v>
      </c>
    </row>
    <row r="260" spans="2:21" x14ac:dyDescent="0.4">
      <c r="B260" s="18" t="s">
        <v>5909</v>
      </c>
      <c r="C260" s="18" t="s">
        <v>5910</v>
      </c>
      <c r="D260" s="18" t="s">
        <v>10854</v>
      </c>
      <c r="E260" s="19" t="s">
        <v>551</v>
      </c>
      <c r="F260" s="18" t="s">
        <v>5896</v>
      </c>
      <c r="G260" s="18" t="s">
        <v>522</v>
      </c>
      <c r="H260" s="18" t="s">
        <v>9525</v>
      </c>
      <c r="I260" s="19" t="s">
        <v>9526</v>
      </c>
      <c r="J260" s="18" t="s">
        <v>5904</v>
      </c>
      <c r="K260" s="18" t="s">
        <v>11239</v>
      </c>
      <c r="L260" s="18" t="s">
        <v>10232</v>
      </c>
      <c r="N260" s="20">
        <v>45322</v>
      </c>
      <c r="O260" s="18" t="s">
        <v>11240</v>
      </c>
      <c r="P260" s="18" t="s">
        <v>11239</v>
      </c>
      <c r="Q260" s="18" t="s">
        <v>10866</v>
      </c>
      <c r="T260" s="18">
        <v>0</v>
      </c>
      <c r="U260" s="18">
        <v>0</v>
      </c>
    </row>
    <row r="261" spans="2:21" x14ac:dyDescent="0.4">
      <c r="B261" s="18" t="s">
        <v>5909</v>
      </c>
      <c r="C261" s="18" t="s">
        <v>5910</v>
      </c>
      <c r="D261" s="18" t="s">
        <v>10854</v>
      </c>
      <c r="E261" s="19" t="s">
        <v>551</v>
      </c>
      <c r="F261" s="18" t="s">
        <v>5896</v>
      </c>
      <c r="G261" s="18" t="s">
        <v>522</v>
      </c>
      <c r="H261" s="18" t="s">
        <v>9525</v>
      </c>
      <c r="I261" s="19" t="s">
        <v>9526</v>
      </c>
      <c r="J261" s="18" t="s">
        <v>5843</v>
      </c>
      <c r="K261" s="18" t="s">
        <v>11237</v>
      </c>
      <c r="L261" s="18" t="s">
        <v>10232</v>
      </c>
      <c r="N261" s="20">
        <v>45322</v>
      </c>
      <c r="O261" s="18" t="s">
        <v>11238</v>
      </c>
      <c r="P261" s="18" t="s">
        <v>11237</v>
      </c>
      <c r="Q261" s="18" t="s">
        <v>10866</v>
      </c>
      <c r="T261" s="18">
        <v>0</v>
      </c>
      <c r="U261" s="18">
        <v>0</v>
      </c>
    </row>
    <row r="262" spans="2:21" x14ac:dyDescent="0.4">
      <c r="B262" s="18" t="s">
        <v>5909</v>
      </c>
      <c r="C262" s="18" t="s">
        <v>5910</v>
      </c>
      <c r="D262" s="18" t="s">
        <v>10854</v>
      </c>
      <c r="E262" s="19" t="s">
        <v>563</v>
      </c>
      <c r="F262" s="18" t="s">
        <v>6100</v>
      </c>
      <c r="G262" s="18" t="s">
        <v>29</v>
      </c>
      <c r="H262" s="18" t="s">
        <v>5936</v>
      </c>
      <c r="I262" s="19" t="s">
        <v>15465</v>
      </c>
      <c r="J262" s="18" t="s">
        <v>5899</v>
      </c>
      <c r="K262" s="18" t="s">
        <v>15498</v>
      </c>
      <c r="L262" s="18" t="s">
        <v>10232</v>
      </c>
      <c r="N262" s="20">
        <v>45322</v>
      </c>
      <c r="O262" s="18" t="s">
        <v>15499</v>
      </c>
      <c r="P262" s="18" t="s">
        <v>15498</v>
      </c>
      <c r="Q262" s="18" t="s">
        <v>15493</v>
      </c>
      <c r="R262" s="18">
        <v>0.85</v>
      </c>
      <c r="T262" s="18">
        <v>0</v>
      </c>
      <c r="U262" s="18">
        <v>0</v>
      </c>
    </row>
    <row r="263" spans="2:21" x14ac:dyDescent="0.4">
      <c r="B263" s="18" t="s">
        <v>5909</v>
      </c>
      <c r="C263" s="18" t="s">
        <v>5910</v>
      </c>
      <c r="D263" s="18" t="s">
        <v>10854</v>
      </c>
      <c r="E263" s="19" t="s">
        <v>563</v>
      </c>
      <c r="F263" s="18" t="s">
        <v>6100</v>
      </c>
      <c r="G263" s="18" t="s">
        <v>29</v>
      </c>
      <c r="H263" s="18" t="s">
        <v>5936</v>
      </c>
      <c r="I263" s="19" t="s">
        <v>15465</v>
      </c>
      <c r="J263" s="18" t="s">
        <v>5904</v>
      </c>
      <c r="K263" s="18" t="s">
        <v>15496</v>
      </c>
      <c r="L263" s="18" t="s">
        <v>10232</v>
      </c>
      <c r="N263" s="20">
        <v>45322</v>
      </c>
      <c r="O263" s="18" t="s">
        <v>15497</v>
      </c>
      <c r="P263" s="18" t="s">
        <v>15496</v>
      </c>
      <c r="Q263" s="18" t="s">
        <v>15493</v>
      </c>
      <c r="R263" s="18">
        <v>0.85</v>
      </c>
      <c r="T263" s="18">
        <v>0</v>
      </c>
      <c r="U263" s="18">
        <v>0</v>
      </c>
    </row>
    <row r="264" spans="2:21" x14ac:dyDescent="0.4">
      <c r="B264" s="18" t="s">
        <v>5909</v>
      </c>
      <c r="C264" s="18" t="s">
        <v>5910</v>
      </c>
      <c r="D264" s="18" t="s">
        <v>10854</v>
      </c>
      <c r="E264" s="19" t="s">
        <v>563</v>
      </c>
      <c r="F264" s="18" t="s">
        <v>6100</v>
      </c>
      <c r="G264" s="18" t="s">
        <v>29</v>
      </c>
      <c r="H264" s="18" t="s">
        <v>5936</v>
      </c>
      <c r="I264" s="19" t="s">
        <v>15465</v>
      </c>
      <c r="J264" s="18" t="s">
        <v>5843</v>
      </c>
      <c r="K264" s="18" t="s">
        <v>15494</v>
      </c>
      <c r="L264" s="18" t="s">
        <v>10232</v>
      </c>
      <c r="N264" s="20">
        <v>45322</v>
      </c>
      <c r="O264" s="18" t="s">
        <v>15495</v>
      </c>
      <c r="P264" s="18" t="s">
        <v>15494</v>
      </c>
      <c r="Q264" s="18" t="s">
        <v>15493</v>
      </c>
      <c r="R264" s="18">
        <v>0.85</v>
      </c>
      <c r="T264" s="18">
        <v>0</v>
      </c>
      <c r="U264" s="18">
        <v>0</v>
      </c>
    </row>
    <row r="265" spans="2:21" x14ac:dyDescent="0.4">
      <c r="B265" s="18" t="s">
        <v>5909</v>
      </c>
      <c r="C265" s="18" t="s">
        <v>5910</v>
      </c>
      <c r="D265" s="18" t="s">
        <v>10854</v>
      </c>
      <c r="E265" s="19" t="s">
        <v>563</v>
      </c>
      <c r="F265" s="18" t="s">
        <v>6100</v>
      </c>
      <c r="G265" s="18" t="s">
        <v>29</v>
      </c>
      <c r="H265" s="18" t="s">
        <v>5936</v>
      </c>
      <c r="I265" s="19" t="s">
        <v>15465</v>
      </c>
      <c r="J265" s="18" t="s">
        <v>5923</v>
      </c>
      <c r="K265" s="18" t="s">
        <v>15491</v>
      </c>
      <c r="L265" s="18" t="s">
        <v>10232</v>
      </c>
      <c r="N265" s="20">
        <v>45322</v>
      </c>
      <c r="O265" s="18" t="s">
        <v>15492</v>
      </c>
      <c r="P265" s="18" t="s">
        <v>15491</v>
      </c>
      <c r="Q265" s="18" t="s">
        <v>15493</v>
      </c>
      <c r="R265" s="18">
        <v>0.85</v>
      </c>
      <c r="T265" s="18">
        <v>0</v>
      </c>
      <c r="U265" s="18">
        <v>0</v>
      </c>
    </row>
    <row r="266" spans="2:21" x14ac:dyDescent="0.4">
      <c r="B266" s="18" t="s">
        <v>5909</v>
      </c>
      <c r="C266" s="18" t="s">
        <v>5910</v>
      </c>
      <c r="D266" s="18" t="s">
        <v>10854</v>
      </c>
      <c r="E266" s="19" t="s">
        <v>563</v>
      </c>
      <c r="F266" s="18" t="s">
        <v>6100</v>
      </c>
      <c r="G266" s="18" t="s">
        <v>522</v>
      </c>
      <c r="H266" s="18" t="s">
        <v>9525</v>
      </c>
      <c r="I266" s="19" t="s">
        <v>9526</v>
      </c>
      <c r="J266" s="18" t="s">
        <v>5899</v>
      </c>
      <c r="K266" s="18" t="s">
        <v>15622</v>
      </c>
      <c r="L266" s="18" t="s">
        <v>10232</v>
      </c>
      <c r="N266" s="20">
        <v>45322</v>
      </c>
      <c r="O266" s="18" t="s">
        <v>15623</v>
      </c>
      <c r="P266" s="18" t="s">
        <v>15622</v>
      </c>
      <c r="Q266" s="18" t="s">
        <v>15493</v>
      </c>
      <c r="T266" s="18">
        <v>0</v>
      </c>
      <c r="U266" s="18">
        <v>0</v>
      </c>
    </row>
    <row r="267" spans="2:21" x14ac:dyDescent="0.4">
      <c r="B267" s="18" t="s">
        <v>5909</v>
      </c>
      <c r="C267" s="18" t="s">
        <v>5910</v>
      </c>
      <c r="D267" s="18" t="s">
        <v>10854</v>
      </c>
      <c r="E267" s="19" t="s">
        <v>563</v>
      </c>
      <c r="F267" s="18" t="s">
        <v>6100</v>
      </c>
      <c r="G267" s="18" t="s">
        <v>522</v>
      </c>
      <c r="H267" s="18" t="s">
        <v>9525</v>
      </c>
      <c r="I267" s="19" t="s">
        <v>9526</v>
      </c>
      <c r="J267" s="18" t="s">
        <v>5904</v>
      </c>
      <c r="K267" s="18" t="s">
        <v>15620</v>
      </c>
      <c r="L267" s="18" t="s">
        <v>10232</v>
      </c>
      <c r="N267" s="20">
        <v>45322</v>
      </c>
      <c r="O267" s="18" t="s">
        <v>15621</v>
      </c>
      <c r="P267" s="18" t="s">
        <v>15620</v>
      </c>
      <c r="Q267" s="18" t="s">
        <v>15493</v>
      </c>
      <c r="T267" s="18">
        <v>0</v>
      </c>
      <c r="U267" s="18">
        <v>0</v>
      </c>
    </row>
    <row r="268" spans="2:21" x14ac:dyDescent="0.4">
      <c r="B268" s="18" t="s">
        <v>5909</v>
      </c>
      <c r="C268" s="18" t="s">
        <v>5910</v>
      </c>
      <c r="D268" s="18" t="s">
        <v>10854</v>
      </c>
      <c r="E268" s="19" t="s">
        <v>563</v>
      </c>
      <c r="F268" s="18" t="s">
        <v>6100</v>
      </c>
      <c r="G268" s="18" t="s">
        <v>522</v>
      </c>
      <c r="H268" s="18" t="s">
        <v>9525</v>
      </c>
      <c r="I268" s="19" t="s">
        <v>9526</v>
      </c>
      <c r="J268" s="18" t="s">
        <v>5843</v>
      </c>
      <c r="K268" s="18" t="s">
        <v>15618</v>
      </c>
      <c r="L268" s="18" t="s">
        <v>10232</v>
      </c>
      <c r="N268" s="20">
        <v>45322</v>
      </c>
      <c r="O268" s="18" t="s">
        <v>15619</v>
      </c>
      <c r="P268" s="18" t="s">
        <v>15618</v>
      </c>
      <c r="Q268" s="18" t="s">
        <v>15493</v>
      </c>
      <c r="T268" s="18">
        <v>0</v>
      </c>
      <c r="U268" s="18">
        <v>0</v>
      </c>
    </row>
    <row r="269" spans="2:21" x14ac:dyDescent="0.4">
      <c r="B269" s="18" t="s">
        <v>5909</v>
      </c>
      <c r="C269" s="18" t="s">
        <v>5910</v>
      </c>
      <c r="D269" s="18" t="s">
        <v>10854</v>
      </c>
      <c r="E269" s="19" t="s">
        <v>553</v>
      </c>
      <c r="F269" s="18" t="s">
        <v>6100</v>
      </c>
      <c r="G269" s="18" t="s">
        <v>29</v>
      </c>
      <c r="H269" s="18" t="s">
        <v>5936</v>
      </c>
      <c r="I269" s="19" t="s">
        <v>5915</v>
      </c>
      <c r="J269" s="18" t="s">
        <v>5899</v>
      </c>
      <c r="K269" s="18" t="s">
        <v>10906</v>
      </c>
      <c r="L269" s="18" t="s">
        <v>10232</v>
      </c>
      <c r="N269" s="20">
        <v>45322</v>
      </c>
      <c r="O269" s="18" t="s">
        <v>10907</v>
      </c>
      <c r="P269" s="18" t="s">
        <v>10906</v>
      </c>
      <c r="Q269" s="18" t="s">
        <v>10901</v>
      </c>
      <c r="R269" s="18">
        <v>0.92</v>
      </c>
      <c r="T269" s="18">
        <v>0</v>
      </c>
      <c r="U269" s="18">
        <v>0</v>
      </c>
    </row>
    <row r="270" spans="2:21" x14ac:dyDescent="0.4">
      <c r="B270" s="18" t="s">
        <v>5909</v>
      </c>
      <c r="C270" s="18" t="s">
        <v>5910</v>
      </c>
      <c r="D270" s="18" t="s">
        <v>10854</v>
      </c>
      <c r="E270" s="19" t="s">
        <v>553</v>
      </c>
      <c r="F270" s="18" t="s">
        <v>6100</v>
      </c>
      <c r="G270" s="18" t="s">
        <v>29</v>
      </c>
      <c r="H270" s="18" t="s">
        <v>5936</v>
      </c>
      <c r="I270" s="19" t="s">
        <v>5915</v>
      </c>
      <c r="J270" s="18" t="s">
        <v>5904</v>
      </c>
      <c r="K270" s="18" t="s">
        <v>10904</v>
      </c>
      <c r="L270" s="18" t="s">
        <v>10232</v>
      </c>
      <c r="N270" s="20">
        <v>45322</v>
      </c>
      <c r="O270" s="18" t="s">
        <v>10905</v>
      </c>
      <c r="P270" s="18" t="s">
        <v>10904</v>
      </c>
      <c r="Q270" s="18" t="s">
        <v>10901</v>
      </c>
      <c r="R270" s="18">
        <v>0.92</v>
      </c>
      <c r="T270" s="18">
        <v>0</v>
      </c>
      <c r="U270" s="18">
        <v>0</v>
      </c>
    </row>
    <row r="271" spans="2:21" x14ac:dyDescent="0.4">
      <c r="B271" s="18" t="s">
        <v>5909</v>
      </c>
      <c r="C271" s="18" t="s">
        <v>5910</v>
      </c>
      <c r="D271" s="18" t="s">
        <v>10854</v>
      </c>
      <c r="E271" s="19" t="s">
        <v>553</v>
      </c>
      <c r="F271" s="18" t="s">
        <v>6100</v>
      </c>
      <c r="G271" s="18" t="s">
        <v>29</v>
      </c>
      <c r="H271" s="18" t="s">
        <v>5936</v>
      </c>
      <c r="I271" s="19" t="s">
        <v>5915</v>
      </c>
      <c r="J271" s="18" t="s">
        <v>5843</v>
      </c>
      <c r="K271" s="18" t="s">
        <v>10902</v>
      </c>
      <c r="L271" s="18" t="s">
        <v>10232</v>
      </c>
      <c r="N271" s="20">
        <v>45322</v>
      </c>
      <c r="O271" s="18" t="s">
        <v>10903</v>
      </c>
      <c r="P271" s="18" t="s">
        <v>10902</v>
      </c>
      <c r="Q271" s="18" t="s">
        <v>10901</v>
      </c>
      <c r="R271" s="18">
        <v>0.92</v>
      </c>
      <c r="T271" s="18">
        <v>0</v>
      </c>
      <c r="U271" s="18">
        <v>0</v>
      </c>
    </row>
    <row r="272" spans="2:21" x14ac:dyDescent="0.4">
      <c r="B272" s="18" t="s">
        <v>5909</v>
      </c>
      <c r="C272" s="18" t="s">
        <v>5910</v>
      </c>
      <c r="D272" s="18" t="s">
        <v>10854</v>
      </c>
      <c r="E272" s="19" t="s">
        <v>553</v>
      </c>
      <c r="F272" s="18" t="s">
        <v>6100</v>
      </c>
      <c r="G272" s="18" t="s">
        <v>29</v>
      </c>
      <c r="H272" s="18" t="s">
        <v>5936</v>
      </c>
      <c r="I272" s="19" t="s">
        <v>5915</v>
      </c>
      <c r="J272" s="18" t="s">
        <v>5923</v>
      </c>
      <c r="K272" s="18" t="s">
        <v>10899</v>
      </c>
      <c r="L272" s="18" t="s">
        <v>10232</v>
      </c>
      <c r="N272" s="20">
        <v>45322</v>
      </c>
      <c r="O272" s="18" t="s">
        <v>10900</v>
      </c>
      <c r="P272" s="18" t="s">
        <v>10899</v>
      </c>
      <c r="Q272" s="18" t="s">
        <v>10901</v>
      </c>
      <c r="R272" s="18">
        <v>0.92</v>
      </c>
      <c r="T272" s="18">
        <v>0</v>
      </c>
      <c r="U272" s="18">
        <v>0</v>
      </c>
    </row>
    <row r="273" spans="2:21" x14ac:dyDescent="0.4">
      <c r="B273" s="18" t="s">
        <v>5909</v>
      </c>
      <c r="C273" s="18" t="s">
        <v>5910</v>
      </c>
      <c r="D273" s="18" t="s">
        <v>10854</v>
      </c>
      <c r="E273" s="19" t="s">
        <v>553</v>
      </c>
      <c r="F273" s="18" t="s">
        <v>6100</v>
      </c>
      <c r="G273" s="18" t="s">
        <v>522</v>
      </c>
      <c r="H273" s="18" t="s">
        <v>9525</v>
      </c>
      <c r="I273" s="19" t="s">
        <v>9526</v>
      </c>
      <c r="J273" s="18" t="s">
        <v>5899</v>
      </c>
      <c r="K273" s="18" t="s">
        <v>11253</v>
      </c>
      <c r="L273" s="18" t="s">
        <v>10232</v>
      </c>
      <c r="N273" s="20">
        <v>45322</v>
      </c>
      <c r="O273" s="18" t="s">
        <v>11254</v>
      </c>
      <c r="P273" s="18" t="s">
        <v>11253</v>
      </c>
      <c r="Q273" s="18" t="s">
        <v>10901</v>
      </c>
      <c r="T273" s="18">
        <v>0</v>
      </c>
      <c r="U273" s="18">
        <v>0</v>
      </c>
    </row>
    <row r="274" spans="2:21" x14ac:dyDescent="0.4">
      <c r="B274" s="18" t="s">
        <v>5909</v>
      </c>
      <c r="C274" s="18" t="s">
        <v>5910</v>
      </c>
      <c r="D274" s="18" t="s">
        <v>10854</v>
      </c>
      <c r="E274" s="19" t="s">
        <v>553</v>
      </c>
      <c r="F274" s="18" t="s">
        <v>6100</v>
      </c>
      <c r="G274" s="18" t="s">
        <v>522</v>
      </c>
      <c r="H274" s="18" t="s">
        <v>9525</v>
      </c>
      <c r="I274" s="19" t="s">
        <v>9526</v>
      </c>
      <c r="J274" s="18" t="s">
        <v>5904</v>
      </c>
      <c r="K274" s="18" t="s">
        <v>11251</v>
      </c>
      <c r="L274" s="18" t="s">
        <v>10232</v>
      </c>
      <c r="N274" s="20">
        <v>45322</v>
      </c>
      <c r="O274" s="18" t="s">
        <v>11252</v>
      </c>
      <c r="P274" s="18" t="s">
        <v>11251</v>
      </c>
      <c r="Q274" s="18" t="s">
        <v>10901</v>
      </c>
      <c r="T274" s="18">
        <v>0</v>
      </c>
      <c r="U274" s="18">
        <v>0</v>
      </c>
    </row>
    <row r="275" spans="2:21" x14ac:dyDescent="0.4">
      <c r="B275" s="18" t="s">
        <v>5909</v>
      </c>
      <c r="C275" s="18" t="s">
        <v>5910</v>
      </c>
      <c r="D275" s="18" t="s">
        <v>10854</v>
      </c>
      <c r="E275" s="19" t="s">
        <v>553</v>
      </c>
      <c r="F275" s="18" t="s">
        <v>6100</v>
      </c>
      <c r="G275" s="18" t="s">
        <v>522</v>
      </c>
      <c r="H275" s="18" t="s">
        <v>9525</v>
      </c>
      <c r="I275" s="19" t="s">
        <v>9526</v>
      </c>
      <c r="J275" s="18" t="s">
        <v>5843</v>
      </c>
      <c r="K275" s="18" t="s">
        <v>11249</v>
      </c>
      <c r="L275" s="18" t="s">
        <v>10232</v>
      </c>
      <c r="N275" s="20">
        <v>45322</v>
      </c>
      <c r="O275" s="18" t="s">
        <v>11250</v>
      </c>
      <c r="P275" s="18" t="s">
        <v>11249</v>
      </c>
      <c r="Q275" s="18" t="s">
        <v>10901</v>
      </c>
      <c r="T275" s="18">
        <v>0</v>
      </c>
      <c r="U275" s="18">
        <v>0</v>
      </c>
    </row>
    <row r="276" spans="2:21" x14ac:dyDescent="0.4">
      <c r="B276" s="18" t="s">
        <v>5909</v>
      </c>
      <c r="C276" s="18" t="s">
        <v>5910</v>
      </c>
      <c r="D276" s="18" t="s">
        <v>10854</v>
      </c>
      <c r="E276" s="19" t="s">
        <v>557</v>
      </c>
      <c r="F276" s="18" t="s">
        <v>5991</v>
      </c>
      <c r="G276" s="18" t="s">
        <v>5913</v>
      </c>
      <c r="H276" s="18" t="s">
        <v>5914</v>
      </c>
      <c r="I276" s="19" t="s">
        <v>12077</v>
      </c>
      <c r="J276" s="18" t="s">
        <v>5899</v>
      </c>
      <c r="K276" s="18" t="s">
        <v>15675</v>
      </c>
      <c r="L276" s="18" t="s">
        <v>10232</v>
      </c>
      <c r="N276" s="20">
        <v>45322</v>
      </c>
      <c r="O276" s="18" t="s">
        <v>15676</v>
      </c>
      <c r="P276" s="18" t="s">
        <v>15675</v>
      </c>
      <c r="Q276" s="18" t="s">
        <v>15662</v>
      </c>
      <c r="R276" s="18">
        <v>0.73</v>
      </c>
      <c r="T276" s="18">
        <v>0</v>
      </c>
      <c r="U276" s="18">
        <v>0</v>
      </c>
    </row>
    <row r="277" spans="2:21" x14ac:dyDescent="0.4">
      <c r="B277" s="18" t="s">
        <v>5909</v>
      </c>
      <c r="C277" s="18" t="s">
        <v>5910</v>
      </c>
      <c r="D277" s="18" t="s">
        <v>10854</v>
      </c>
      <c r="E277" s="19" t="s">
        <v>557</v>
      </c>
      <c r="F277" s="18" t="s">
        <v>5991</v>
      </c>
      <c r="G277" s="18" t="s">
        <v>5913</v>
      </c>
      <c r="H277" s="18" t="s">
        <v>5914</v>
      </c>
      <c r="I277" s="19" t="s">
        <v>12077</v>
      </c>
      <c r="J277" s="18" t="s">
        <v>5904</v>
      </c>
      <c r="K277" s="18" t="s">
        <v>15673</v>
      </c>
      <c r="L277" s="18" t="s">
        <v>10232</v>
      </c>
      <c r="N277" s="20">
        <v>45322</v>
      </c>
      <c r="O277" s="18" t="s">
        <v>15674</v>
      </c>
      <c r="P277" s="18" t="s">
        <v>15673</v>
      </c>
      <c r="Q277" s="18" t="s">
        <v>15662</v>
      </c>
      <c r="R277" s="18">
        <v>0.73</v>
      </c>
      <c r="T277" s="18">
        <v>0</v>
      </c>
      <c r="U277" s="18">
        <v>0</v>
      </c>
    </row>
    <row r="278" spans="2:21" x14ac:dyDescent="0.4">
      <c r="B278" s="18" t="s">
        <v>5909</v>
      </c>
      <c r="C278" s="18" t="s">
        <v>5910</v>
      </c>
      <c r="D278" s="18" t="s">
        <v>10854</v>
      </c>
      <c r="E278" s="19" t="s">
        <v>557</v>
      </c>
      <c r="F278" s="18" t="s">
        <v>5991</v>
      </c>
      <c r="G278" s="18" t="s">
        <v>5913</v>
      </c>
      <c r="H278" s="18" t="s">
        <v>5914</v>
      </c>
      <c r="I278" s="19" t="s">
        <v>12077</v>
      </c>
      <c r="J278" s="18" t="s">
        <v>5843</v>
      </c>
      <c r="K278" s="18" t="s">
        <v>15671</v>
      </c>
      <c r="L278" s="18" t="s">
        <v>10232</v>
      </c>
      <c r="N278" s="20">
        <v>45322</v>
      </c>
      <c r="O278" s="18" t="s">
        <v>15672</v>
      </c>
      <c r="P278" s="18" t="s">
        <v>15671</v>
      </c>
      <c r="Q278" s="18" t="s">
        <v>15662</v>
      </c>
      <c r="R278" s="18">
        <v>0.73</v>
      </c>
      <c r="T278" s="18">
        <v>0</v>
      </c>
      <c r="U278" s="18">
        <v>0</v>
      </c>
    </row>
    <row r="279" spans="2:21" x14ac:dyDescent="0.4">
      <c r="B279" s="18" t="s">
        <v>5909</v>
      </c>
      <c r="C279" s="18" t="s">
        <v>5910</v>
      </c>
      <c r="D279" s="18" t="s">
        <v>10854</v>
      </c>
      <c r="E279" s="19" t="s">
        <v>557</v>
      </c>
      <c r="F279" s="18" t="s">
        <v>5991</v>
      </c>
      <c r="G279" s="18" t="s">
        <v>5913</v>
      </c>
      <c r="H279" s="18" t="s">
        <v>5914</v>
      </c>
      <c r="I279" s="19" t="s">
        <v>12077</v>
      </c>
      <c r="J279" s="18" t="s">
        <v>5923</v>
      </c>
      <c r="K279" s="18" t="s">
        <v>15669</v>
      </c>
      <c r="L279" s="18" t="s">
        <v>10232</v>
      </c>
      <c r="N279" s="20">
        <v>45322</v>
      </c>
      <c r="O279" s="18" t="s">
        <v>15670</v>
      </c>
      <c r="P279" s="18" t="s">
        <v>15669</v>
      </c>
      <c r="Q279" s="18" t="s">
        <v>15662</v>
      </c>
      <c r="R279" s="18">
        <v>0.73</v>
      </c>
      <c r="T279" s="18">
        <v>0</v>
      </c>
      <c r="U279" s="18">
        <v>0</v>
      </c>
    </row>
    <row r="280" spans="2:21" x14ac:dyDescent="0.4">
      <c r="B280" s="18" t="s">
        <v>5909</v>
      </c>
      <c r="C280" s="18" t="s">
        <v>5910</v>
      </c>
      <c r="D280" s="18" t="s">
        <v>10854</v>
      </c>
      <c r="E280" s="19" t="s">
        <v>557</v>
      </c>
      <c r="F280" s="18" t="s">
        <v>5991</v>
      </c>
      <c r="G280" s="18" t="s">
        <v>29</v>
      </c>
      <c r="H280" s="18" t="s">
        <v>5936</v>
      </c>
      <c r="I280" s="19" t="s">
        <v>15465</v>
      </c>
      <c r="J280" s="18" t="s">
        <v>5899</v>
      </c>
      <c r="K280" s="18" t="s">
        <v>15667</v>
      </c>
      <c r="L280" s="18" t="s">
        <v>10232</v>
      </c>
      <c r="N280" s="20">
        <v>45322</v>
      </c>
      <c r="O280" s="18" t="s">
        <v>15668</v>
      </c>
      <c r="P280" s="18" t="s">
        <v>15667</v>
      </c>
      <c r="Q280" s="18" t="s">
        <v>15662</v>
      </c>
      <c r="R280" s="18">
        <v>0.85</v>
      </c>
      <c r="T280" s="18">
        <v>0</v>
      </c>
      <c r="U280" s="18">
        <v>0</v>
      </c>
    </row>
    <row r="281" spans="2:21" x14ac:dyDescent="0.4">
      <c r="B281" s="18" t="s">
        <v>5909</v>
      </c>
      <c r="C281" s="18" t="s">
        <v>5910</v>
      </c>
      <c r="D281" s="18" t="s">
        <v>10854</v>
      </c>
      <c r="E281" s="19" t="s">
        <v>557</v>
      </c>
      <c r="F281" s="18" t="s">
        <v>5991</v>
      </c>
      <c r="G281" s="18" t="s">
        <v>29</v>
      </c>
      <c r="H281" s="18" t="s">
        <v>5936</v>
      </c>
      <c r="I281" s="19" t="s">
        <v>15465</v>
      </c>
      <c r="J281" s="18" t="s">
        <v>5904</v>
      </c>
      <c r="K281" s="18" t="s">
        <v>15665</v>
      </c>
      <c r="L281" s="18" t="s">
        <v>10232</v>
      </c>
      <c r="N281" s="20">
        <v>45322</v>
      </c>
      <c r="O281" s="18" t="s">
        <v>15666</v>
      </c>
      <c r="P281" s="18" t="s">
        <v>15665</v>
      </c>
      <c r="Q281" s="18" t="s">
        <v>15662</v>
      </c>
      <c r="R281" s="18">
        <v>0.85</v>
      </c>
      <c r="T281" s="18">
        <v>0</v>
      </c>
      <c r="U281" s="18">
        <v>0</v>
      </c>
    </row>
    <row r="282" spans="2:21" x14ac:dyDescent="0.4">
      <c r="B282" s="18" t="s">
        <v>5909</v>
      </c>
      <c r="C282" s="18" t="s">
        <v>5910</v>
      </c>
      <c r="D282" s="18" t="s">
        <v>10854</v>
      </c>
      <c r="E282" s="19" t="s">
        <v>557</v>
      </c>
      <c r="F282" s="18" t="s">
        <v>5991</v>
      </c>
      <c r="G282" s="18" t="s">
        <v>29</v>
      </c>
      <c r="H282" s="18" t="s">
        <v>5936</v>
      </c>
      <c r="I282" s="19" t="s">
        <v>15465</v>
      </c>
      <c r="J282" s="18" t="s">
        <v>5843</v>
      </c>
      <c r="K282" s="18" t="s">
        <v>15663</v>
      </c>
      <c r="L282" s="18" t="s">
        <v>10232</v>
      </c>
      <c r="N282" s="20">
        <v>45322</v>
      </c>
      <c r="O282" s="18" t="s">
        <v>15664</v>
      </c>
      <c r="P282" s="18" t="s">
        <v>15663</v>
      </c>
      <c r="Q282" s="18" t="s">
        <v>15662</v>
      </c>
      <c r="R282" s="18">
        <v>0.85</v>
      </c>
      <c r="T282" s="18">
        <v>0</v>
      </c>
      <c r="U282" s="18">
        <v>0</v>
      </c>
    </row>
    <row r="283" spans="2:21" x14ac:dyDescent="0.4">
      <c r="B283" s="18" t="s">
        <v>5909</v>
      </c>
      <c r="C283" s="18" t="s">
        <v>5910</v>
      </c>
      <c r="D283" s="18" t="s">
        <v>10854</v>
      </c>
      <c r="E283" s="19" t="s">
        <v>557</v>
      </c>
      <c r="F283" s="18" t="s">
        <v>5991</v>
      </c>
      <c r="G283" s="18" t="s">
        <v>29</v>
      </c>
      <c r="H283" s="18" t="s">
        <v>5936</v>
      </c>
      <c r="I283" s="19" t="s">
        <v>15465</v>
      </c>
      <c r="J283" s="18" t="s">
        <v>5923</v>
      </c>
      <c r="K283" s="18" t="s">
        <v>15660</v>
      </c>
      <c r="L283" s="18" t="s">
        <v>10232</v>
      </c>
      <c r="N283" s="20">
        <v>45322</v>
      </c>
      <c r="O283" s="18" t="s">
        <v>15661</v>
      </c>
      <c r="P283" s="18" t="s">
        <v>15660</v>
      </c>
      <c r="Q283" s="18" t="s">
        <v>15662</v>
      </c>
      <c r="R283" s="18">
        <v>0.85</v>
      </c>
      <c r="T283" s="18">
        <v>0</v>
      </c>
      <c r="U283" s="18">
        <v>0</v>
      </c>
    </row>
    <row r="284" spans="2:21" x14ac:dyDescent="0.4">
      <c r="B284" s="18" t="s">
        <v>5909</v>
      </c>
      <c r="C284" s="18" t="s">
        <v>5910</v>
      </c>
      <c r="D284" s="18" t="s">
        <v>10854</v>
      </c>
      <c r="E284" s="19" t="s">
        <v>557</v>
      </c>
      <c r="F284" s="18" t="s">
        <v>5991</v>
      </c>
      <c r="G284" s="18" t="s">
        <v>522</v>
      </c>
      <c r="H284" s="18" t="s">
        <v>9525</v>
      </c>
      <c r="I284" s="19" t="s">
        <v>9526</v>
      </c>
      <c r="J284" s="18" t="s">
        <v>5899</v>
      </c>
      <c r="K284" s="18" t="s">
        <v>15703</v>
      </c>
      <c r="L284" s="18" t="s">
        <v>10232</v>
      </c>
      <c r="N284" s="20">
        <v>45322</v>
      </c>
      <c r="O284" s="18" t="s">
        <v>15704</v>
      </c>
      <c r="P284" s="18" t="s">
        <v>15703</v>
      </c>
      <c r="Q284" s="18" t="s">
        <v>15662</v>
      </c>
      <c r="T284" s="18">
        <v>0</v>
      </c>
      <c r="U284" s="18">
        <v>0</v>
      </c>
    </row>
    <row r="285" spans="2:21" x14ac:dyDescent="0.4">
      <c r="B285" s="18" t="s">
        <v>5909</v>
      </c>
      <c r="C285" s="18" t="s">
        <v>5910</v>
      </c>
      <c r="D285" s="18" t="s">
        <v>10854</v>
      </c>
      <c r="E285" s="19" t="s">
        <v>557</v>
      </c>
      <c r="F285" s="18" t="s">
        <v>5991</v>
      </c>
      <c r="G285" s="18" t="s">
        <v>522</v>
      </c>
      <c r="H285" s="18" t="s">
        <v>9525</v>
      </c>
      <c r="I285" s="19" t="s">
        <v>9526</v>
      </c>
      <c r="J285" s="18" t="s">
        <v>5904</v>
      </c>
      <c r="K285" s="18" t="s">
        <v>15701</v>
      </c>
      <c r="L285" s="18" t="s">
        <v>10232</v>
      </c>
      <c r="N285" s="20">
        <v>45322</v>
      </c>
      <c r="O285" s="18" t="s">
        <v>15702</v>
      </c>
      <c r="P285" s="18" t="s">
        <v>15701</v>
      </c>
      <c r="Q285" s="18" t="s">
        <v>15662</v>
      </c>
      <c r="T285" s="18">
        <v>0</v>
      </c>
      <c r="U285" s="18">
        <v>0</v>
      </c>
    </row>
    <row r="286" spans="2:21" x14ac:dyDescent="0.4">
      <c r="B286" s="18" t="s">
        <v>5909</v>
      </c>
      <c r="C286" s="18" t="s">
        <v>5910</v>
      </c>
      <c r="D286" s="18" t="s">
        <v>10854</v>
      </c>
      <c r="E286" s="19" t="s">
        <v>557</v>
      </c>
      <c r="F286" s="18" t="s">
        <v>5991</v>
      </c>
      <c r="G286" s="18" t="s">
        <v>522</v>
      </c>
      <c r="H286" s="18" t="s">
        <v>9525</v>
      </c>
      <c r="I286" s="19" t="s">
        <v>9526</v>
      </c>
      <c r="J286" s="18" t="s">
        <v>5843</v>
      </c>
      <c r="K286" s="18" t="s">
        <v>15699</v>
      </c>
      <c r="L286" s="18" t="s">
        <v>10232</v>
      </c>
      <c r="N286" s="20">
        <v>45322</v>
      </c>
      <c r="O286" s="18" t="s">
        <v>15700</v>
      </c>
      <c r="P286" s="18" t="s">
        <v>15699</v>
      </c>
      <c r="Q286" s="18" t="s">
        <v>15662</v>
      </c>
      <c r="T286" s="18">
        <v>0</v>
      </c>
      <c r="U286" s="18">
        <v>0</v>
      </c>
    </row>
    <row r="287" spans="2:21" x14ac:dyDescent="0.4">
      <c r="B287" s="18" t="s">
        <v>5909</v>
      </c>
      <c r="C287" s="18" t="s">
        <v>5910</v>
      </c>
      <c r="D287" s="18" t="s">
        <v>10854</v>
      </c>
      <c r="E287" s="19" t="s">
        <v>554</v>
      </c>
      <c r="F287" s="18" t="s">
        <v>5991</v>
      </c>
      <c r="G287" s="18" t="s">
        <v>5913</v>
      </c>
      <c r="H287" s="18" t="s">
        <v>5914</v>
      </c>
      <c r="I287" s="19" t="s">
        <v>5992</v>
      </c>
      <c r="J287" s="18" t="s">
        <v>5899</v>
      </c>
      <c r="K287" s="18" t="s">
        <v>15361</v>
      </c>
      <c r="L287" s="18" t="s">
        <v>10232</v>
      </c>
      <c r="N287" s="20">
        <v>45322</v>
      </c>
      <c r="O287" s="18" t="s">
        <v>15362</v>
      </c>
      <c r="P287" s="18" t="s">
        <v>15361</v>
      </c>
      <c r="Q287" s="18" t="s">
        <v>15356</v>
      </c>
      <c r="R287" s="18">
        <v>0.67</v>
      </c>
      <c r="T287" s="18">
        <v>0</v>
      </c>
      <c r="U287" s="18">
        <v>0</v>
      </c>
    </row>
    <row r="288" spans="2:21" x14ac:dyDescent="0.4">
      <c r="B288" s="18" t="s">
        <v>5909</v>
      </c>
      <c r="C288" s="18" t="s">
        <v>5910</v>
      </c>
      <c r="D288" s="18" t="s">
        <v>10854</v>
      </c>
      <c r="E288" s="19" t="s">
        <v>554</v>
      </c>
      <c r="F288" s="18" t="s">
        <v>5991</v>
      </c>
      <c r="G288" s="18" t="s">
        <v>5913</v>
      </c>
      <c r="H288" s="18" t="s">
        <v>5914</v>
      </c>
      <c r="I288" s="19" t="s">
        <v>5992</v>
      </c>
      <c r="J288" s="18" t="s">
        <v>5904</v>
      </c>
      <c r="K288" s="18" t="s">
        <v>15359</v>
      </c>
      <c r="L288" s="18" t="s">
        <v>10232</v>
      </c>
      <c r="N288" s="20">
        <v>45322</v>
      </c>
      <c r="O288" s="18" t="s">
        <v>15360</v>
      </c>
      <c r="P288" s="18" t="s">
        <v>15359</v>
      </c>
      <c r="Q288" s="18" t="s">
        <v>15356</v>
      </c>
      <c r="R288" s="18">
        <v>0.67</v>
      </c>
      <c r="T288" s="18">
        <v>0</v>
      </c>
      <c r="U288" s="18">
        <v>0</v>
      </c>
    </row>
    <row r="289" spans="2:21" x14ac:dyDescent="0.4">
      <c r="B289" s="18" t="s">
        <v>5909</v>
      </c>
      <c r="C289" s="18" t="s">
        <v>5910</v>
      </c>
      <c r="D289" s="18" t="s">
        <v>10854</v>
      </c>
      <c r="E289" s="19" t="s">
        <v>554</v>
      </c>
      <c r="F289" s="18" t="s">
        <v>5991</v>
      </c>
      <c r="G289" s="18" t="s">
        <v>5913</v>
      </c>
      <c r="H289" s="18" t="s">
        <v>5914</v>
      </c>
      <c r="I289" s="19" t="s">
        <v>5992</v>
      </c>
      <c r="J289" s="18" t="s">
        <v>5843</v>
      </c>
      <c r="K289" s="18" t="s">
        <v>15357</v>
      </c>
      <c r="L289" s="18" t="s">
        <v>10232</v>
      </c>
      <c r="N289" s="20">
        <v>45322</v>
      </c>
      <c r="O289" s="18" t="s">
        <v>15358</v>
      </c>
      <c r="P289" s="18" t="s">
        <v>15357</v>
      </c>
      <c r="Q289" s="18" t="s">
        <v>15356</v>
      </c>
      <c r="R289" s="18">
        <v>0.67</v>
      </c>
      <c r="T289" s="18">
        <v>0</v>
      </c>
      <c r="U289" s="18">
        <v>0</v>
      </c>
    </row>
    <row r="290" spans="2:21" x14ac:dyDescent="0.4">
      <c r="B290" s="18" t="s">
        <v>5909</v>
      </c>
      <c r="C290" s="18" t="s">
        <v>5910</v>
      </c>
      <c r="D290" s="18" t="s">
        <v>10854</v>
      </c>
      <c r="E290" s="19" t="s">
        <v>554</v>
      </c>
      <c r="F290" s="18" t="s">
        <v>5991</v>
      </c>
      <c r="G290" s="18" t="s">
        <v>5913</v>
      </c>
      <c r="H290" s="18" t="s">
        <v>5914</v>
      </c>
      <c r="I290" s="19" t="s">
        <v>5992</v>
      </c>
      <c r="J290" s="18" t="s">
        <v>5923</v>
      </c>
      <c r="K290" s="18" t="s">
        <v>15354</v>
      </c>
      <c r="L290" s="18" t="s">
        <v>10232</v>
      </c>
      <c r="N290" s="20">
        <v>45322</v>
      </c>
      <c r="O290" s="18" t="s">
        <v>15355</v>
      </c>
      <c r="P290" s="18" t="s">
        <v>15354</v>
      </c>
      <c r="Q290" s="18" t="s">
        <v>15356</v>
      </c>
      <c r="R290" s="18">
        <v>0.67</v>
      </c>
      <c r="T290" s="18">
        <v>0</v>
      </c>
      <c r="U290" s="18">
        <v>0</v>
      </c>
    </row>
    <row r="291" spans="2:21" x14ac:dyDescent="0.4">
      <c r="B291" s="18" t="s">
        <v>5909</v>
      </c>
      <c r="C291" s="18" t="s">
        <v>5910</v>
      </c>
      <c r="D291" s="18" t="s">
        <v>10854</v>
      </c>
      <c r="E291" s="19" t="s">
        <v>554</v>
      </c>
      <c r="F291" s="18" t="s">
        <v>5991</v>
      </c>
      <c r="G291" s="18" t="s">
        <v>29</v>
      </c>
      <c r="H291" s="18" t="s">
        <v>5936</v>
      </c>
      <c r="I291" s="19" t="s">
        <v>5915</v>
      </c>
      <c r="J291" s="18" t="s">
        <v>5899</v>
      </c>
      <c r="K291" s="18" t="s">
        <v>15369</v>
      </c>
      <c r="L291" s="18" t="s">
        <v>10232</v>
      </c>
      <c r="N291" s="20">
        <v>45322</v>
      </c>
      <c r="O291" s="18" t="s">
        <v>15370</v>
      </c>
      <c r="P291" s="18" t="s">
        <v>15369</v>
      </c>
      <c r="Q291" s="18" t="s">
        <v>15356</v>
      </c>
      <c r="R291" s="18">
        <v>0.92</v>
      </c>
      <c r="T291" s="18">
        <v>0</v>
      </c>
      <c r="U291" s="18">
        <v>0</v>
      </c>
    </row>
    <row r="292" spans="2:21" x14ac:dyDescent="0.4">
      <c r="B292" s="18" t="s">
        <v>5909</v>
      </c>
      <c r="C292" s="18" t="s">
        <v>5910</v>
      </c>
      <c r="D292" s="18" t="s">
        <v>10854</v>
      </c>
      <c r="E292" s="19" t="s">
        <v>554</v>
      </c>
      <c r="F292" s="18" t="s">
        <v>5991</v>
      </c>
      <c r="G292" s="18" t="s">
        <v>29</v>
      </c>
      <c r="H292" s="18" t="s">
        <v>5936</v>
      </c>
      <c r="I292" s="19" t="s">
        <v>5915</v>
      </c>
      <c r="J292" s="18" t="s">
        <v>5904</v>
      </c>
      <c r="K292" s="18" t="s">
        <v>15367</v>
      </c>
      <c r="L292" s="18" t="s">
        <v>10232</v>
      </c>
      <c r="N292" s="20">
        <v>45322</v>
      </c>
      <c r="O292" s="18" t="s">
        <v>15368</v>
      </c>
      <c r="P292" s="18" t="s">
        <v>15367</v>
      </c>
      <c r="Q292" s="18" t="s">
        <v>15356</v>
      </c>
      <c r="R292" s="18">
        <v>0.92</v>
      </c>
      <c r="T292" s="18">
        <v>0</v>
      </c>
      <c r="U292" s="18">
        <v>0</v>
      </c>
    </row>
    <row r="293" spans="2:21" x14ac:dyDescent="0.4">
      <c r="B293" s="18" t="s">
        <v>5909</v>
      </c>
      <c r="C293" s="18" t="s">
        <v>5910</v>
      </c>
      <c r="D293" s="18" t="s">
        <v>10854</v>
      </c>
      <c r="E293" s="19" t="s">
        <v>554</v>
      </c>
      <c r="F293" s="18" t="s">
        <v>5991</v>
      </c>
      <c r="G293" s="18" t="s">
        <v>29</v>
      </c>
      <c r="H293" s="18" t="s">
        <v>5936</v>
      </c>
      <c r="I293" s="19" t="s">
        <v>5915</v>
      </c>
      <c r="J293" s="18" t="s">
        <v>5843</v>
      </c>
      <c r="K293" s="18" t="s">
        <v>15365</v>
      </c>
      <c r="L293" s="18" t="s">
        <v>10232</v>
      </c>
      <c r="N293" s="20">
        <v>45322</v>
      </c>
      <c r="O293" s="18" t="s">
        <v>15366</v>
      </c>
      <c r="P293" s="18" t="s">
        <v>15365</v>
      </c>
      <c r="Q293" s="18" t="s">
        <v>15356</v>
      </c>
      <c r="R293" s="18">
        <v>0.92</v>
      </c>
      <c r="T293" s="18">
        <v>0</v>
      </c>
      <c r="U293" s="18">
        <v>0</v>
      </c>
    </row>
    <row r="294" spans="2:21" x14ac:dyDescent="0.4">
      <c r="B294" s="18" t="s">
        <v>5909</v>
      </c>
      <c r="C294" s="18" t="s">
        <v>5910</v>
      </c>
      <c r="D294" s="18" t="s">
        <v>10854</v>
      </c>
      <c r="E294" s="19" t="s">
        <v>554</v>
      </c>
      <c r="F294" s="18" t="s">
        <v>5991</v>
      </c>
      <c r="G294" s="18" t="s">
        <v>29</v>
      </c>
      <c r="H294" s="18" t="s">
        <v>5936</v>
      </c>
      <c r="I294" s="19" t="s">
        <v>5915</v>
      </c>
      <c r="J294" s="18" t="s">
        <v>5923</v>
      </c>
      <c r="K294" s="18" t="s">
        <v>15363</v>
      </c>
      <c r="L294" s="18" t="s">
        <v>10232</v>
      </c>
      <c r="N294" s="20">
        <v>45322</v>
      </c>
      <c r="O294" s="18" t="s">
        <v>15364</v>
      </c>
      <c r="P294" s="18" t="s">
        <v>15363</v>
      </c>
      <c r="Q294" s="18" t="s">
        <v>15356</v>
      </c>
      <c r="R294" s="18">
        <v>0.92</v>
      </c>
      <c r="T294" s="18">
        <v>0</v>
      </c>
      <c r="U294" s="18">
        <v>0</v>
      </c>
    </row>
    <row r="295" spans="2:21" x14ac:dyDescent="0.4">
      <c r="B295" s="18" t="s">
        <v>5909</v>
      </c>
      <c r="C295" s="18" t="s">
        <v>5910</v>
      </c>
      <c r="D295" s="18" t="s">
        <v>10854</v>
      </c>
      <c r="E295" s="19" t="s">
        <v>554</v>
      </c>
      <c r="F295" s="18" t="s">
        <v>5991</v>
      </c>
      <c r="G295" s="18" t="s">
        <v>522</v>
      </c>
      <c r="H295" s="18" t="s">
        <v>9525</v>
      </c>
      <c r="I295" s="19" t="s">
        <v>9526</v>
      </c>
      <c r="J295" s="18" t="s">
        <v>5899</v>
      </c>
      <c r="K295" s="18" t="s">
        <v>15397</v>
      </c>
      <c r="L295" s="18" t="s">
        <v>10232</v>
      </c>
      <c r="N295" s="20">
        <v>45322</v>
      </c>
      <c r="O295" s="18" t="s">
        <v>15398</v>
      </c>
      <c r="P295" s="18" t="s">
        <v>15397</v>
      </c>
      <c r="Q295" s="18" t="s">
        <v>15356</v>
      </c>
      <c r="T295" s="18">
        <v>0</v>
      </c>
      <c r="U295" s="18">
        <v>0</v>
      </c>
    </row>
    <row r="296" spans="2:21" x14ac:dyDescent="0.4">
      <c r="B296" s="18" t="s">
        <v>5909</v>
      </c>
      <c r="C296" s="18" t="s">
        <v>5910</v>
      </c>
      <c r="D296" s="18" t="s">
        <v>10854</v>
      </c>
      <c r="E296" s="19" t="s">
        <v>554</v>
      </c>
      <c r="F296" s="18" t="s">
        <v>5991</v>
      </c>
      <c r="G296" s="18" t="s">
        <v>522</v>
      </c>
      <c r="H296" s="18" t="s">
        <v>9525</v>
      </c>
      <c r="I296" s="19" t="s">
        <v>9526</v>
      </c>
      <c r="J296" s="18" t="s">
        <v>5904</v>
      </c>
      <c r="K296" s="18" t="s">
        <v>15395</v>
      </c>
      <c r="L296" s="18" t="s">
        <v>10232</v>
      </c>
      <c r="N296" s="20">
        <v>45322</v>
      </c>
      <c r="O296" s="18" t="s">
        <v>15396</v>
      </c>
      <c r="P296" s="18" t="s">
        <v>15395</v>
      </c>
      <c r="Q296" s="18" t="s">
        <v>15356</v>
      </c>
      <c r="T296" s="18">
        <v>0</v>
      </c>
      <c r="U296" s="18">
        <v>0</v>
      </c>
    </row>
    <row r="297" spans="2:21" x14ac:dyDescent="0.4">
      <c r="B297" s="18" t="s">
        <v>5909</v>
      </c>
      <c r="C297" s="18" t="s">
        <v>5910</v>
      </c>
      <c r="D297" s="18" t="s">
        <v>10854</v>
      </c>
      <c r="E297" s="19" t="s">
        <v>554</v>
      </c>
      <c r="F297" s="18" t="s">
        <v>5991</v>
      </c>
      <c r="G297" s="18" t="s">
        <v>522</v>
      </c>
      <c r="H297" s="18" t="s">
        <v>9525</v>
      </c>
      <c r="I297" s="19" t="s">
        <v>9526</v>
      </c>
      <c r="J297" s="18" t="s">
        <v>5843</v>
      </c>
      <c r="K297" s="18" t="s">
        <v>15393</v>
      </c>
      <c r="L297" s="18" t="s">
        <v>10232</v>
      </c>
      <c r="N297" s="20">
        <v>45322</v>
      </c>
      <c r="O297" s="18" t="s">
        <v>15394</v>
      </c>
      <c r="P297" s="18" t="s">
        <v>15393</v>
      </c>
      <c r="Q297" s="18" t="s">
        <v>15356</v>
      </c>
      <c r="T297" s="18">
        <v>0</v>
      </c>
      <c r="U297" s="18">
        <v>0</v>
      </c>
    </row>
    <row r="298" spans="2:21" x14ac:dyDescent="0.4">
      <c r="B298" s="18" t="s">
        <v>5909</v>
      </c>
      <c r="C298" s="18" t="s">
        <v>5910</v>
      </c>
      <c r="D298" s="18" t="s">
        <v>10854</v>
      </c>
      <c r="E298" s="19" t="s">
        <v>556</v>
      </c>
      <c r="F298" s="18" t="s">
        <v>5991</v>
      </c>
      <c r="G298" s="18" t="s">
        <v>5913</v>
      </c>
      <c r="H298" s="18" t="s">
        <v>5914</v>
      </c>
      <c r="I298" s="19" t="s">
        <v>16127</v>
      </c>
      <c r="J298" s="18" t="s">
        <v>5899</v>
      </c>
      <c r="K298" s="18" t="s">
        <v>16135</v>
      </c>
      <c r="L298" s="18" t="s">
        <v>10232</v>
      </c>
      <c r="N298" s="20">
        <v>45322</v>
      </c>
      <c r="O298" s="18" t="s">
        <v>16136</v>
      </c>
      <c r="P298" s="18" t="s">
        <v>16135</v>
      </c>
      <c r="Q298" s="18" t="s">
        <v>16137</v>
      </c>
      <c r="R298" s="18">
        <v>0.59</v>
      </c>
      <c r="T298" s="18">
        <v>0</v>
      </c>
      <c r="U298" s="18">
        <v>0</v>
      </c>
    </row>
    <row r="299" spans="2:21" x14ac:dyDescent="0.4">
      <c r="B299" s="18" t="s">
        <v>5909</v>
      </c>
      <c r="C299" s="18" t="s">
        <v>5910</v>
      </c>
      <c r="D299" s="18" t="s">
        <v>10854</v>
      </c>
      <c r="E299" s="19" t="s">
        <v>556</v>
      </c>
      <c r="F299" s="18" t="s">
        <v>5991</v>
      </c>
      <c r="G299" s="18" t="s">
        <v>5913</v>
      </c>
      <c r="H299" s="18" t="s">
        <v>5914</v>
      </c>
      <c r="I299" s="19" t="s">
        <v>16127</v>
      </c>
      <c r="J299" s="18" t="s">
        <v>5904</v>
      </c>
      <c r="K299" s="18" t="s">
        <v>16160</v>
      </c>
      <c r="L299" s="18" t="s">
        <v>10232</v>
      </c>
      <c r="N299" s="20">
        <v>45322</v>
      </c>
      <c r="O299" s="18" t="s">
        <v>16161</v>
      </c>
      <c r="P299" s="18" t="s">
        <v>16160</v>
      </c>
      <c r="Q299" s="18" t="s">
        <v>16137</v>
      </c>
      <c r="R299" s="18">
        <v>0.59</v>
      </c>
      <c r="T299" s="18">
        <v>0</v>
      </c>
      <c r="U299" s="18">
        <v>0</v>
      </c>
    </row>
    <row r="300" spans="2:21" x14ac:dyDescent="0.4">
      <c r="B300" s="18" t="s">
        <v>5909</v>
      </c>
      <c r="C300" s="18" t="s">
        <v>5910</v>
      </c>
      <c r="D300" s="18" t="s">
        <v>10854</v>
      </c>
      <c r="E300" s="19" t="s">
        <v>556</v>
      </c>
      <c r="F300" s="18" t="s">
        <v>5991</v>
      </c>
      <c r="G300" s="18" t="s">
        <v>5913</v>
      </c>
      <c r="H300" s="18" t="s">
        <v>5914</v>
      </c>
      <c r="I300" s="19" t="s">
        <v>16127</v>
      </c>
      <c r="J300" s="18" t="s">
        <v>5843</v>
      </c>
      <c r="K300" s="18" t="s">
        <v>16148</v>
      </c>
      <c r="L300" s="18" t="s">
        <v>10232</v>
      </c>
      <c r="N300" s="20">
        <v>45322</v>
      </c>
      <c r="O300" s="18" t="s">
        <v>16149</v>
      </c>
      <c r="P300" s="18" t="s">
        <v>16148</v>
      </c>
      <c r="Q300" s="18" t="s">
        <v>16137</v>
      </c>
      <c r="R300" s="18">
        <v>0.59</v>
      </c>
      <c r="T300" s="18">
        <v>0</v>
      </c>
      <c r="U300" s="18">
        <v>0</v>
      </c>
    </row>
    <row r="301" spans="2:21" x14ac:dyDescent="0.4">
      <c r="B301" s="18" t="s">
        <v>5909</v>
      </c>
      <c r="C301" s="18" t="s">
        <v>5910</v>
      </c>
      <c r="D301" s="18" t="s">
        <v>10854</v>
      </c>
      <c r="E301" s="19" t="s">
        <v>556</v>
      </c>
      <c r="F301" s="18" t="s">
        <v>5991</v>
      </c>
      <c r="G301" s="18" t="s">
        <v>5913</v>
      </c>
      <c r="H301" s="18" t="s">
        <v>5914</v>
      </c>
      <c r="I301" s="19" t="s">
        <v>16127</v>
      </c>
      <c r="J301" s="18" t="s">
        <v>5923</v>
      </c>
      <c r="K301" s="18" t="s">
        <v>16170</v>
      </c>
      <c r="L301" s="18" t="s">
        <v>10232</v>
      </c>
      <c r="N301" s="20">
        <v>45322</v>
      </c>
      <c r="O301" s="18" t="s">
        <v>16171</v>
      </c>
      <c r="P301" s="18" t="s">
        <v>16170</v>
      </c>
      <c r="Q301" s="18" t="s">
        <v>16137</v>
      </c>
      <c r="R301" s="18">
        <v>0.59</v>
      </c>
      <c r="T301" s="18">
        <v>0</v>
      </c>
      <c r="U301" s="18">
        <v>0</v>
      </c>
    </row>
    <row r="302" spans="2:21" x14ac:dyDescent="0.4">
      <c r="B302" s="18" t="s">
        <v>5909</v>
      </c>
      <c r="C302" s="18" t="s">
        <v>5910</v>
      </c>
      <c r="D302" s="18" t="s">
        <v>10854</v>
      </c>
      <c r="E302" s="19" t="s">
        <v>556</v>
      </c>
      <c r="F302" s="18" t="s">
        <v>5991</v>
      </c>
      <c r="G302" s="18" t="s">
        <v>29</v>
      </c>
      <c r="H302" s="18" t="s">
        <v>5936</v>
      </c>
      <c r="I302" s="19" t="s">
        <v>15465</v>
      </c>
      <c r="J302" s="18" t="s">
        <v>5899</v>
      </c>
      <c r="K302" s="18" t="s">
        <v>16138</v>
      </c>
      <c r="L302" s="18" t="s">
        <v>10232</v>
      </c>
      <c r="N302" s="20">
        <v>45322</v>
      </c>
      <c r="O302" s="18" t="s">
        <v>16139</v>
      </c>
      <c r="P302" s="18" t="s">
        <v>16138</v>
      </c>
      <c r="Q302" s="18" t="s">
        <v>16137</v>
      </c>
      <c r="R302" s="18">
        <v>0.85</v>
      </c>
      <c r="T302" s="18">
        <v>0</v>
      </c>
      <c r="U302" s="18">
        <v>0</v>
      </c>
    </row>
    <row r="303" spans="2:21" x14ac:dyDescent="0.4">
      <c r="B303" s="18" t="s">
        <v>5909</v>
      </c>
      <c r="C303" s="18" t="s">
        <v>5910</v>
      </c>
      <c r="D303" s="18" t="s">
        <v>10854</v>
      </c>
      <c r="E303" s="19" t="s">
        <v>556</v>
      </c>
      <c r="F303" s="18" t="s">
        <v>5991</v>
      </c>
      <c r="G303" s="18" t="s">
        <v>29</v>
      </c>
      <c r="H303" s="18" t="s">
        <v>5936</v>
      </c>
      <c r="I303" s="19" t="s">
        <v>15465</v>
      </c>
      <c r="J303" s="18" t="s">
        <v>5904</v>
      </c>
      <c r="K303" s="18" t="s">
        <v>16162</v>
      </c>
      <c r="L303" s="18" t="s">
        <v>10232</v>
      </c>
      <c r="N303" s="20">
        <v>45322</v>
      </c>
      <c r="O303" s="18" t="s">
        <v>16163</v>
      </c>
      <c r="P303" s="18" t="s">
        <v>16162</v>
      </c>
      <c r="Q303" s="18" t="s">
        <v>16137</v>
      </c>
      <c r="R303" s="18">
        <v>0.85</v>
      </c>
      <c r="T303" s="18">
        <v>0</v>
      </c>
      <c r="U303" s="18">
        <v>0</v>
      </c>
    </row>
    <row r="304" spans="2:21" x14ac:dyDescent="0.4">
      <c r="B304" s="18" t="s">
        <v>5909</v>
      </c>
      <c r="C304" s="18" t="s">
        <v>5910</v>
      </c>
      <c r="D304" s="18" t="s">
        <v>10854</v>
      </c>
      <c r="E304" s="19" t="s">
        <v>556</v>
      </c>
      <c r="F304" s="18" t="s">
        <v>5991</v>
      </c>
      <c r="G304" s="18" t="s">
        <v>29</v>
      </c>
      <c r="H304" s="18" t="s">
        <v>5936</v>
      </c>
      <c r="I304" s="19" t="s">
        <v>15465</v>
      </c>
      <c r="J304" s="18" t="s">
        <v>5843</v>
      </c>
      <c r="K304" s="18" t="s">
        <v>16150</v>
      </c>
      <c r="L304" s="18" t="s">
        <v>10232</v>
      </c>
      <c r="N304" s="20">
        <v>45322</v>
      </c>
      <c r="O304" s="18" t="s">
        <v>16151</v>
      </c>
      <c r="P304" s="18" t="s">
        <v>16150</v>
      </c>
      <c r="Q304" s="18" t="s">
        <v>16137</v>
      </c>
      <c r="R304" s="18">
        <v>0.85</v>
      </c>
      <c r="T304" s="18">
        <v>0</v>
      </c>
      <c r="U304" s="18">
        <v>0</v>
      </c>
    </row>
    <row r="305" spans="2:21" x14ac:dyDescent="0.4">
      <c r="B305" s="18" t="s">
        <v>5909</v>
      </c>
      <c r="C305" s="18" t="s">
        <v>5910</v>
      </c>
      <c r="D305" s="18" t="s">
        <v>10854</v>
      </c>
      <c r="E305" s="19" t="s">
        <v>556</v>
      </c>
      <c r="F305" s="18" t="s">
        <v>5991</v>
      </c>
      <c r="G305" s="18" t="s">
        <v>29</v>
      </c>
      <c r="H305" s="18" t="s">
        <v>5936</v>
      </c>
      <c r="I305" s="19" t="s">
        <v>15465</v>
      </c>
      <c r="J305" s="18" t="s">
        <v>5923</v>
      </c>
      <c r="K305" s="18" t="s">
        <v>16172</v>
      </c>
      <c r="L305" s="18" t="s">
        <v>10232</v>
      </c>
      <c r="N305" s="20">
        <v>45322</v>
      </c>
      <c r="O305" s="18" t="s">
        <v>16173</v>
      </c>
      <c r="P305" s="18" t="s">
        <v>16172</v>
      </c>
      <c r="Q305" s="18" t="s">
        <v>16137</v>
      </c>
      <c r="R305" s="18">
        <v>0.85</v>
      </c>
      <c r="T305" s="18">
        <v>0</v>
      </c>
      <c r="U305" s="18">
        <v>0</v>
      </c>
    </row>
    <row r="306" spans="2:21" x14ac:dyDescent="0.4">
      <c r="B306" s="18" t="s">
        <v>5909</v>
      </c>
      <c r="C306" s="18" t="s">
        <v>5910</v>
      </c>
      <c r="D306" s="18" t="s">
        <v>10854</v>
      </c>
      <c r="E306" s="19" t="s">
        <v>556</v>
      </c>
      <c r="F306" s="18" t="s">
        <v>5991</v>
      </c>
      <c r="G306" s="18" t="s">
        <v>522</v>
      </c>
      <c r="H306" s="18" t="s">
        <v>9525</v>
      </c>
      <c r="I306" s="19" t="s">
        <v>9526</v>
      </c>
      <c r="J306" s="18" t="s">
        <v>5899</v>
      </c>
      <c r="K306" s="18" t="s">
        <v>16140</v>
      </c>
      <c r="L306" s="18" t="s">
        <v>10232</v>
      </c>
      <c r="N306" s="20">
        <v>45322</v>
      </c>
      <c r="O306" s="18" t="s">
        <v>16141</v>
      </c>
      <c r="P306" s="18" t="s">
        <v>16140</v>
      </c>
      <c r="Q306" s="18" t="s">
        <v>16137</v>
      </c>
      <c r="T306" s="18">
        <v>0</v>
      </c>
      <c r="U306" s="18">
        <v>0</v>
      </c>
    </row>
    <row r="307" spans="2:21" x14ac:dyDescent="0.4">
      <c r="B307" s="18" t="s">
        <v>5909</v>
      </c>
      <c r="C307" s="18" t="s">
        <v>5910</v>
      </c>
      <c r="D307" s="18" t="s">
        <v>10854</v>
      </c>
      <c r="E307" s="19" t="s">
        <v>556</v>
      </c>
      <c r="F307" s="18" t="s">
        <v>5991</v>
      </c>
      <c r="G307" s="18" t="s">
        <v>522</v>
      </c>
      <c r="H307" s="18" t="s">
        <v>9525</v>
      </c>
      <c r="I307" s="19" t="s">
        <v>9526</v>
      </c>
      <c r="J307" s="18" t="s">
        <v>5904</v>
      </c>
      <c r="K307" s="18" t="s">
        <v>16164</v>
      </c>
      <c r="L307" s="18" t="s">
        <v>10232</v>
      </c>
      <c r="N307" s="20">
        <v>45322</v>
      </c>
      <c r="O307" s="18" t="s">
        <v>16165</v>
      </c>
      <c r="P307" s="18" t="s">
        <v>16164</v>
      </c>
      <c r="Q307" s="18" t="s">
        <v>16137</v>
      </c>
      <c r="T307" s="18">
        <v>0</v>
      </c>
      <c r="U307" s="18">
        <v>0</v>
      </c>
    </row>
    <row r="308" spans="2:21" x14ac:dyDescent="0.4">
      <c r="B308" s="18" t="s">
        <v>5909</v>
      </c>
      <c r="C308" s="18" t="s">
        <v>5910</v>
      </c>
      <c r="D308" s="18" t="s">
        <v>10854</v>
      </c>
      <c r="E308" s="19" t="s">
        <v>556</v>
      </c>
      <c r="F308" s="18" t="s">
        <v>5991</v>
      </c>
      <c r="G308" s="18" t="s">
        <v>522</v>
      </c>
      <c r="H308" s="18" t="s">
        <v>9525</v>
      </c>
      <c r="I308" s="19" t="s">
        <v>9526</v>
      </c>
      <c r="J308" s="18" t="s">
        <v>5843</v>
      </c>
      <c r="K308" s="18" t="s">
        <v>16152</v>
      </c>
      <c r="L308" s="18" t="s">
        <v>10232</v>
      </c>
      <c r="N308" s="20">
        <v>45322</v>
      </c>
      <c r="O308" s="18" t="s">
        <v>16153</v>
      </c>
      <c r="P308" s="18" t="s">
        <v>16152</v>
      </c>
      <c r="Q308" s="18" t="s">
        <v>16137</v>
      </c>
      <c r="T308" s="18">
        <v>0</v>
      </c>
      <c r="U308" s="18">
        <v>0</v>
      </c>
    </row>
    <row r="309" spans="2:21" x14ac:dyDescent="0.4">
      <c r="B309" s="18" t="s">
        <v>5909</v>
      </c>
      <c r="C309" s="18" t="s">
        <v>5910</v>
      </c>
      <c r="D309" s="18" t="s">
        <v>10854</v>
      </c>
      <c r="E309" s="19" t="s">
        <v>555</v>
      </c>
      <c r="F309" s="18" t="s">
        <v>5991</v>
      </c>
      <c r="G309" s="18" t="s">
        <v>29</v>
      </c>
      <c r="H309" s="18" t="s">
        <v>5936</v>
      </c>
      <c r="I309" s="19" t="s">
        <v>5915</v>
      </c>
      <c r="J309" s="18" t="s">
        <v>5899</v>
      </c>
      <c r="K309" s="18" t="s">
        <v>16180</v>
      </c>
      <c r="L309" s="18" t="s">
        <v>10232</v>
      </c>
      <c r="N309" s="20">
        <v>45322</v>
      </c>
      <c r="O309" s="18" t="s">
        <v>16181</v>
      </c>
      <c r="P309" s="18" t="s">
        <v>16180</v>
      </c>
      <c r="Q309" s="18" t="s">
        <v>16182</v>
      </c>
      <c r="R309" s="18">
        <v>0.92</v>
      </c>
      <c r="T309" s="18">
        <v>0</v>
      </c>
      <c r="U309" s="18">
        <v>0</v>
      </c>
    </row>
    <row r="310" spans="2:21" x14ac:dyDescent="0.4">
      <c r="B310" s="18" t="s">
        <v>5909</v>
      </c>
      <c r="C310" s="18" t="s">
        <v>5910</v>
      </c>
      <c r="D310" s="18" t="s">
        <v>10854</v>
      </c>
      <c r="E310" s="19" t="s">
        <v>555</v>
      </c>
      <c r="F310" s="18" t="s">
        <v>5991</v>
      </c>
      <c r="G310" s="18" t="s">
        <v>29</v>
      </c>
      <c r="H310" s="18" t="s">
        <v>5936</v>
      </c>
      <c r="I310" s="19" t="s">
        <v>5915</v>
      </c>
      <c r="J310" s="18" t="s">
        <v>5904</v>
      </c>
      <c r="K310" s="18" t="s">
        <v>16197</v>
      </c>
      <c r="L310" s="18" t="s">
        <v>10232</v>
      </c>
      <c r="N310" s="20">
        <v>45322</v>
      </c>
      <c r="O310" s="18" t="s">
        <v>16198</v>
      </c>
      <c r="P310" s="18" t="s">
        <v>16197</v>
      </c>
      <c r="Q310" s="18" t="s">
        <v>16182</v>
      </c>
      <c r="R310" s="18">
        <v>0.92</v>
      </c>
      <c r="T310" s="18">
        <v>0</v>
      </c>
      <c r="U310" s="18">
        <v>0</v>
      </c>
    </row>
    <row r="311" spans="2:21" x14ac:dyDescent="0.4">
      <c r="B311" s="18" t="s">
        <v>5909</v>
      </c>
      <c r="C311" s="18" t="s">
        <v>5910</v>
      </c>
      <c r="D311" s="18" t="s">
        <v>10854</v>
      </c>
      <c r="E311" s="19" t="s">
        <v>555</v>
      </c>
      <c r="F311" s="18" t="s">
        <v>5991</v>
      </c>
      <c r="G311" s="18" t="s">
        <v>29</v>
      </c>
      <c r="H311" s="18" t="s">
        <v>5936</v>
      </c>
      <c r="I311" s="19" t="s">
        <v>5915</v>
      </c>
      <c r="J311" s="18" t="s">
        <v>5843</v>
      </c>
      <c r="K311" s="18" t="s">
        <v>16189</v>
      </c>
      <c r="L311" s="18" t="s">
        <v>10232</v>
      </c>
      <c r="N311" s="20">
        <v>45322</v>
      </c>
      <c r="O311" s="18" t="s">
        <v>16190</v>
      </c>
      <c r="P311" s="18" t="s">
        <v>16189</v>
      </c>
      <c r="Q311" s="18" t="s">
        <v>16182</v>
      </c>
      <c r="R311" s="18">
        <v>0.92</v>
      </c>
      <c r="T311" s="18">
        <v>0</v>
      </c>
      <c r="U311" s="18">
        <v>0</v>
      </c>
    </row>
    <row r="312" spans="2:21" x14ac:dyDescent="0.4">
      <c r="B312" s="18" t="s">
        <v>5909</v>
      </c>
      <c r="C312" s="18" t="s">
        <v>5910</v>
      </c>
      <c r="D312" s="18" t="s">
        <v>10854</v>
      </c>
      <c r="E312" s="19" t="s">
        <v>555</v>
      </c>
      <c r="F312" s="18" t="s">
        <v>5991</v>
      </c>
      <c r="G312" s="18" t="s">
        <v>29</v>
      </c>
      <c r="H312" s="18" t="s">
        <v>5936</v>
      </c>
      <c r="I312" s="19" t="s">
        <v>5915</v>
      </c>
      <c r="J312" s="18" t="s">
        <v>5923</v>
      </c>
      <c r="K312" s="18" t="s">
        <v>16203</v>
      </c>
      <c r="L312" s="18" t="s">
        <v>10232</v>
      </c>
      <c r="N312" s="20">
        <v>45322</v>
      </c>
      <c r="O312" s="18" t="s">
        <v>16204</v>
      </c>
      <c r="P312" s="18" t="s">
        <v>16203</v>
      </c>
      <c r="Q312" s="18" t="s">
        <v>16182</v>
      </c>
      <c r="R312" s="18">
        <v>0.92</v>
      </c>
      <c r="T312" s="18">
        <v>0</v>
      </c>
      <c r="U312" s="18">
        <v>0</v>
      </c>
    </row>
    <row r="313" spans="2:21" x14ac:dyDescent="0.4">
      <c r="B313" s="18" t="s">
        <v>5909</v>
      </c>
      <c r="C313" s="18" t="s">
        <v>5910</v>
      </c>
      <c r="D313" s="18" t="s">
        <v>10854</v>
      </c>
      <c r="E313" s="19" t="s">
        <v>555</v>
      </c>
      <c r="F313" s="18" t="s">
        <v>5991</v>
      </c>
      <c r="G313" s="18" t="s">
        <v>522</v>
      </c>
      <c r="H313" s="18" t="s">
        <v>9525</v>
      </c>
      <c r="I313" s="19" t="s">
        <v>9526</v>
      </c>
      <c r="J313" s="18" t="s">
        <v>5899</v>
      </c>
      <c r="K313" s="18" t="s">
        <v>16183</v>
      </c>
      <c r="L313" s="18" t="s">
        <v>10232</v>
      </c>
      <c r="N313" s="20">
        <v>45322</v>
      </c>
      <c r="O313" s="18" t="s">
        <v>16184</v>
      </c>
      <c r="P313" s="18" t="s">
        <v>16183</v>
      </c>
      <c r="Q313" s="18" t="s">
        <v>16182</v>
      </c>
      <c r="T313" s="18">
        <v>0</v>
      </c>
      <c r="U313" s="18">
        <v>0</v>
      </c>
    </row>
    <row r="314" spans="2:21" x14ac:dyDescent="0.4">
      <c r="B314" s="18" t="s">
        <v>5909</v>
      </c>
      <c r="C314" s="18" t="s">
        <v>5910</v>
      </c>
      <c r="D314" s="18" t="s">
        <v>10854</v>
      </c>
      <c r="E314" s="19" t="s">
        <v>555</v>
      </c>
      <c r="F314" s="18" t="s">
        <v>5991</v>
      </c>
      <c r="G314" s="18" t="s">
        <v>522</v>
      </c>
      <c r="H314" s="18" t="s">
        <v>9525</v>
      </c>
      <c r="I314" s="19" t="s">
        <v>9526</v>
      </c>
      <c r="J314" s="18" t="s">
        <v>5904</v>
      </c>
      <c r="K314" s="18" t="s">
        <v>16199</v>
      </c>
      <c r="L314" s="18" t="s">
        <v>10232</v>
      </c>
      <c r="N314" s="20">
        <v>45322</v>
      </c>
      <c r="O314" s="18" t="s">
        <v>16200</v>
      </c>
      <c r="P314" s="18" t="s">
        <v>16199</v>
      </c>
      <c r="Q314" s="18" t="s">
        <v>16182</v>
      </c>
      <c r="T314" s="18">
        <v>0</v>
      </c>
      <c r="U314" s="18">
        <v>0</v>
      </c>
    </row>
    <row r="315" spans="2:21" x14ac:dyDescent="0.4">
      <c r="B315" s="18" t="s">
        <v>5909</v>
      </c>
      <c r="C315" s="18" t="s">
        <v>5910</v>
      </c>
      <c r="D315" s="18" t="s">
        <v>10854</v>
      </c>
      <c r="E315" s="19" t="s">
        <v>555</v>
      </c>
      <c r="F315" s="18" t="s">
        <v>5991</v>
      </c>
      <c r="G315" s="18" t="s">
        <v>522</v>
      </c>
      <c r="H315" s="18" t="s">
        <v>9525</v>
      </c>
      <c r="I315" s="19" t="s">
        <v>9526</v>
      </c>
      <c r="J315" s="18" t="s">
        <v>5843</v>
      </c>
      <c r="K315" s="18" t="s">
        <v>16191</v>
      </c>
      <c r="L315" s="18" t="s">
        <v>10232</v>
      </c>
      <c r="N315" s="20">
        <v>45322</v>
      </c>
      <c r="O315" s="18" t="s">
        <v>16192</v>
      </c>
      <c r="P315" s="18" t="s">
        <v>16191</v>
      </c>
      <c r="Q315" s="18" t="s">
        <v>16182</v>
      </c>
      <c r="T315" s="18">
        <v>0</v>
      </c>
      <c r="U315" s="18">
        <v>0</v>
      </c>
    </row>
    <row r="316" spans="2:21" x14ac:dyDescent="0.4">
      <c r="B316" s="18" t="s">
        <v>5909</v>
      </c>
      <c r="C316" s="18" t="s">
        <v>5910</v>
      </c>
      <c r="D316" s="18" t="s">
        <v>10854</v>
      </c>
      <c r="E316" s="19" t="s">
        <v>11026</v>
      </c>
      <c r="F316" s="18" t="s">
        <v>5935</v>
      </c>
      <c r="G316" s="18" t="s">
        <v>926</v>
      </c>
      <c r="H316" s="18" t="s">
        <v>6145</v>
      </c>
      <c r="I316" s="19" t="s">
        <v>6126</v>
      </c>
      <c r="J316" s="18" t="s">
        <v>5899</v>
      </c>
      <c r="K316" s="18" t="s">
        <v>11034</v>
      </c>
      <c r="L316" s="18" t="s">
        <v>10232</v>
      </c>
      <c r="N316" s="20">
        <v>45322</v>
      </c>
      <c r="O316" s="18" t="s">
        <v>11035</v>
      </c>
      <c r="P316" s="18" t="s">
        <v>11034</v>
      </c>
      <c r="Q316" s="18" t="s">
        <v>11029</v>
      </c>
      <c r="R316" s="18">
        <v>1.2</v>
      </c>
      <c r="T316" s="18">
        <v>0</v>
      </c>
      <c r="U316" s="18">
        <v>0</v>
      </c>
    </row>
    <row r="317" spans="2:21" x14ac:dyDescent="0.4">
      <c r="B317" s="18" t="s">
        <v>5909</v>
      </c>
      <c r="C317" s="18" t="s">
        <v>5910</v>
      </c>
      <c r="D317" s="18" t="s">
        <v>10854</v>
      </c>
      <c r="E317" s="19" t="s">
        <v>11026</v>
      </c>
      <c r="F317" s="18" t="s">
        <v>5935</v>
      </c>
      <c r="G317" s="18" t="s">
        <v>926</v>
      </c>
      <c r="H317" s="18" t="s">
        <v>6145</v>
      </c>
      <c r="I317" s="19" t="s">
        <v>6126</v>
      </c>
      <c r="J317" s="18" t="s">
        <v>5904</v>
      </c>
      <c r="K317" s="18" t="s">
        <v>11032</v>
      </c>
      <c r="L317" s="18" t="s">
        <v>10232</v>
      </c>
      <c r="N317" s="20">
        <v>45322</v>
      </c>
      <c r="O317" s="18" t="s">
        <v>11033</v>
      </c>
      <c r="P317" s="18" t="s">
        <v>11032</v>
      </c>
      <c r="Q317" s="18" t="s">
        <v>11029</v>
      </c>
      <c r="R317" s="18">
        <v>1.2</v>
      </c>
      <c r="T317" s="18">
        <v>0</v>
      </c>
      <c r="U317" s="18">
        <v>0</v>
      </c>
    </row>
    <row r="318" spans="2:21" x14ac:dyDescent="0.4">
      <c r="B318" s="18" t="s">
        <v>5909</v>
      </c>
      <c r="C318" s="18" t="s">
        <v>5910</v>
      </c>
      <c r="D318" s="18" t="s">
        <v>10854</v>
      </c>
      <c r="E318" s="19" t="s">
        <v>11026</v>
      </c>
      <c r="F318" s="18" t="s">
        <v>5935</v>
      </c>
      <c r="G318" s="18" t="s">
        <v>926</v>
      </c>
      <c r="H318" s="18" t="s">
        <v>6145</v>
      </c>
      <c r="I318" s="19" t="s">
        <v>6126</v>
      </c>
      <c r="J318" s="18" t="s">
        <v>5843</v>
      </c>
      <c r="K318" s="18" t="s">
        <v>11030</v>
      </c>
      <c r="L318" s="18" t="s">
        <v>10232</v>
      </c>
      <c r="N318" s="20">
        <v>45322</v>
      </c>
      <c r="O318" s="18" t="s">
        <v>11031</v>
      </c>
      <c r="P318" s="18" t="s">
        <v>11030</v>
      </c>
      <c r="Q318" s="18" t="s">
        <v>11029</v>
      </c>
      <c r="R318" s="18">
        <v>1.2</v>
      </c>
      <c r="T318" s="18">
        <v>0</v>
      </c>
      <c r="U318" s="18">
        <v>0</v>
      </c>
    </row>
    <row r="319" spans="2:21" x14ac:dyDescent="0.4">
      <c r="B319" s="18" t="s">
        <v>5909</v>
      </c>
      <c r="C319" s="18" t="s">
        <v>5910</v>
      </c>
      <c r="D319" s="18" t="s">
        <v>10854</v>
      </c>
      <c r="E319" s="19" t="s">
        <v>11026</v>
      </c>
      <c r="F319" s="18" t="s">
        <v>5935</v>
      </c>
      <c r="G319" s="18" t="s">
        <v>926</v>
      </c>
      <c r="H319" s="18" t="s">
        <v>6145</v>
      </c>
      <c r="I319" s="19" t="s">
        <v>6126</v>
      </c>
      <c r="J319" s="18" t="s">
        <v>5923</v>
      </c>
      <c r="K319" s="18" t="s">
        <v>11027</v>
      </c>
      <c r="L319" s="18" t="s">
        <v>10232</v>
      </c>
      <c r="N319" s="20">
        <v>45322</v>
      </c>
      <c r="O319" s="18" t="s">
        <v>11028</v>
      </c>
      <c r="P319" s="18" t="s">
        <v>11027</v>
      </c>
      <c r="Q319" s="18" t="s">
        <v>11029</v>
      </c>
      <c r="R319" s="18">
        <v>1.2</v>
      </c>
      <c r="T319" s="18">
        <v>0</v>
      </c>
      <c r="U319" s="18">
        <v>0</v>
      </c>
    </row>
    <row r="320" spans="2:21" x14ac:dyDescent="0.4">
      <c r="B320" s="18" t="s">
        <v>5909</v>
      </c>
      <c r="C320" s="18" t="s">
        <v>5910</v>
      </c>
      <c r="D320" s="18" t="s">
        <v>10854</v>
      </c>
      <c r="E320" s="19" t="s">
        <v>11026</v>
      </c>
      <c r="F320" s="18" t="s">
        <v>5935</v>
      </c>
      <c r="G320" s="18" t="s">
        <v>522</v>
      </c>
      <c r="H320" s="18" t="s">
        <v>9525</v>
      </c>
      <c r="I320" s="19" t="s">
        <v>9526</v>
      </c>
      <c r="J320" s="18" t="s">
        <v>5899</v>
      </c>
      <c r="K320" s="18" t="s">
        <v>11427</v>
      </c>
      <c r="L320" s="18" t="s">
        <v>10232</v>
      </c>
      <c r="N320" s="20">
        <v>45322</v>
      </c>
      <c r="O320" s="18" t="s">
        <v>11428</v>
      </c>
      <c r="P320" s="18" t="s">
        <v>11427</v>
      </c>
      <c r="Q320" s="18" t="s">
        <v>11029</v>
      </c>
      <c r="T320" s="18">
        <v>0</v>
      </c>
      <c r="U320" s="18">
        <v>0</v>
      </c>
    </row>
    <row r="321" spans="2:21" x14ac:dyDescent="0.4">
      <c r="B321" s="18" t="s">
        <v>5909</v>
      </c>
      <c r="C321" s="18" t="s">
        <v>5910</v>
      </c>
      <c r="D321" s="18" t="s">
        <v>10854</v>
      </c>
      <c r="E321" s="19" t="s">
        <v>11026</v>
      </c>
      <c r="F321" s="18" t="s">
        <v>5935</v>
      </c>
      <c r="G321" s="18" t="s">
        <v>522</v>
      </c>
      <c r="H321" s="18" t="s">
        <v>9525</v>
      </c>
      <c r="I321" s="19" t="s">
        <v>9526</v>
      </c>
      <c r="J321" s="18" t="s">
        <v>5904</v>
      </c>
      <c r="K321" s="18" t="s">
        <v>11425</v>
      </c>
      <c r="L321" s="18" t="s">
        <v>10232</v>
      </c>
      <c r="N321" s="20">
        <v>45322</v>
      </c>
      <c r="O321" s="18" t="s">
        <v>11426</v>
      </c>
      <c r="P321" s="18" t="s">
        <v>11425</v>
      </c>
      <c r="Q321" s="18" t="s">
        <v>11029</v>
      </c>
      <c r="T321" s="18">
        <v>0</v>
      </c>
      <c r="U321" s="18">
        <v>0</v>
      </c>
    </row>
    <row r="322" spans="2:21" x14ac:dyDescent="0.4">
      <c r="B322" s="18" t="s">
        <v>5909</v>
      </c>
      <c r="C322" s="18" t="s">
        <v>5910</v>
      </c>
      <c r="D322" s="18" t="s">
        <v>10854</v>
      </c>
      <c r="E322" s="19" t="s">
        <v>11026</v>
      </c>
      <c r="F322" s="18" t="s">
        <v>5935</v>
      </c>
      <c r="G322" s="18" t="s">
        <v>522</v>
      </c>
      <c r="H322" s="18" t="s">
        <v>9525</v>
      </c>
      <c r="I322" s="19" t="s">
        <v>9526</v>
      </c>
      <c r="J322" s="18" t="s">
        <v>5843</v>
      </c>
      <c r="K322" s="18" t="s">
        <v>11423</v>
      </c>
      <c r="L322" s="18" t="s">
        <v>10232</v>
      </c>
      <c r="N322" s="20">
        <v>45322</v>
      </c>
      <c r="O322" s="18" t="s">
        <v>11424</v>
      </c>
      <c r="P322" s="18" t="s">
        <v>11423</v>
      </c>
      <c r="Q322" s="18" t="s">
        <v>11029</v>
      </c>
      <c r="T322" s="18">
        <v>0</v>
      </c>
      <c r="U322" s="18">
        <v>0</v>
      </c>
    </row>
    <row r="323" spans="2:21" x14ac:dyDescent="0.4">
      <c r="B323" s="18" t="s">
        <v>5909</v>
      </c>
      <c r="C323" s="18" t="s">
        <v>5910</v>
      </c>
      <c r="D323" s="18" t="s">
        <v>10854</v>
      </c>
      <c r="E323" s="19" t="s">
        <v>566</v>
      </c>
      <c r="F323" s="18" t="s">
        <v>6047</v>
      </c>
      <c r="G323" s="18" t="s">
        <v>29</v>
      </c>
      <c r="H323" s="18" t="s">
        <v>5936</v>
      </c>
      <c r="I323" s="19" t="s">
        <v>9895</v>
      </c>
      <c r="J323" s="18" t="s">
        <v>5899</v>
      </c>
      <c r="K323" s="18" t="s">
        <v>17019</v>
      </c>
      <c r="L323" s="18" t="s">
        <v>10232</v>
      </c>
      <c r="N323" s="20">
        <v>45322</v>
      </c>
      <c r="O323" s="18" t="s">
        <v>17020</v>
      </c>
      <c r="P323" s="18" t="s">
        <v>17019</v>
      </c>
      <c r="Q323" s="18" t="s">
        <v>17012</v>
      </c>
      <c r="R323" s="18">
        <v>1.1000000000000001</v>
      </c>
      <c r="T323" s="18">
        <v>0</v>
      </c>
      <c r="U323" s="18">
        <v>0</v>
      </c>
    </row>
    <row r="324" spans="2:21" x14ac:dyDescent="0.4">
      <c r="B324" s="18" t="s">
        <v>5909</v>
      </c>
      <c r="C324" s="18" t="s">
        <v>5910</v>
      </c>
      <c r="D324" s="18" t="s">
        <v>10854</v>
      </c>
      <c r="E324" s="19" t="s">
        <v>566</v>
      </c>
      <c r="F324" s="18" t="s">
        <v>6047</v>
      </c>
      <c r="G324" s="18" t="s">
        <v>29</v>
      </c>
      <c r="H324" s="18" t="s">
        <v>5936</v>
      </c>
      <c r="I324" s="19" t="s">
        <v>9895</v>
      </c>
      <c r="J324" s="18" t="s">
        <v>5904</v>
      </c>
      <c r="K324" s="18" t="s">
        <v>17021</v>
      </c>
      <c r="L324" s="18" t="s">
        <v>10232</v>
      </c>
      <c r="N324" s="20">
        <v>45322</v>
      </c>
      <c r="O324" s="18" t="s">
        <v>17022</v>
      </c>
      <c r="P324" s="18" t="s">
        <v>17021</v>
      </c>
      <c r="Q324" s="18" t="s">
        <v>17012</v>
      </c>
      <c r="R324" s="18">
        <v>1.1000000000000001</v>
      </c>
      <c r="T324" s="18">
        <v>0</v>
      </c>
      <c r="U324" s="18">
        <v>0</v>
      </c>
    </row>
    <row r="325" spans="2:21" x14ac:dyDescent="0.4">
      <c r="B325" s="18" t="s">
        <v>5909</v>
      </c>
      <c r="C325" s="18" t="s">
        <v>5910</v>
      </c>
      <c r="D325" s="18" t="s">
        <v>10854</v>
      </c>
      <c r="E325" s="19" t="s">
        <v>566</v>
      </c>
      <c r="F325" s="18" t="s">
        <v>6047</v>
      </c>
      <c r="G325" s="18" t="s">
        <v>29</v>
      </c>
      <c r="H325" s="18" t="s">
        <v>5936</v>
      </c>
      <c r="I325" s="19" t="s">
        <v>9895</v>
      </c>
      <c r="J325" s="18" t="s">
        <v>5843</v>
      </c>
      <c r="K325" s="18" t="s">
        <v>17023</v>
      </c>
      <c r="L325" s="18" t="s">
        <v>10232</v>
      </c>
      <c r="N325" s="20">
        <v>45322</v>
      </c>
      <c r="O325" s="18" t="s">
        <v>17024</v>
      </c>
      <c r="P325" s="18" t="s">
        <v>17023</v>
      </c>
      <c r="Q325" s="18" t="s">
        <v>17012</v>
      </c>
      <c r="R325" s="18">
        <v>1.1000000000000001</v>
      </c>
      <c r="T325" s="18">
        <v>0</v>
      </c>
      <c r="U325" s="18">
        <v>0</v>
      </c>
    </row>
    <row r="326" spans="2:21" x14ac:dyDescent="0.4">
      <c r="B326" s="18" t="s">
        <v>5909</v>
      </c>
      <c r="C326" s="18" t="s">
        <v>5910</v>
      </c>
      <c r="D326" s="18" t="s">
        <v>10854</v>
      </c>
      <c r="E326" s="19" t="s">
        <v>566</v>
      </c>
      <c r="F326" s="18" t="s">
        <v>6047</v>
      </c>
      <c r="G326" s="18" t="s">
        <v>29</v>
      </c>
      <c r="H326" s="18" t="s">
        <v>5936</v>
      </c>
      <c r="I326" s="19" t="s">
        <v>9895</v>
      </c>
      <c r="J326" s="18" t="s">
        <v>5923</v>
      </c>
      <c r="K326" s="18" t="s">
        <v>17025</v>
      </c>
      <c r="L326" s="18" t="s">
        <v>10232</v>
      </c>
      <c r="N326" s="20">
        <v>45322</v>
      </c>
      <c r="O326" s="18" t="s">
        <v>17026</v>
      </c>
      <c r="P326" s="18" t="s">
        <v>17025</v>
      </c>
      <c r="Q326" s="18" t="s">
        <v>17012</v>
      </c>
      <c r="R326" s="18">
        <v>1.1000000000000001</v>
      </c>
      <c r="T326" s="18">
        <v>0</v>
      </c>
      <c r="U326" s="18">
        <v>0</v>
      </c>
    </row>
    <row r="327" spans="2:21" x14ac:dyDescent="0.4">
      <c r="B327" s="18" t="s">
        <v>5909</v>
      </c>
      <c r="C327" s="18" t="s">
        <v>5910</v>
      </c>
      <c r="D327" s="18" t="s">
        <v>10854</v>
      </c>
      <c r="E327" s="19" t="s">
        <v>566</v>
      </c>
      <c r="F327" s="18" t="s">
        <v>6047</v>
      </c>
      <c r="G327" s="18" t="s">
        <v>926</v>
      </c>
      <c r="H327" s="18" t="s">
        <v>6145</v>
      </c>
      <c r="I327" s="19" t="s">
        <v>6126</v>
      </c>
      <c r="J327" s="18" t="s">
        <v>5899</v>
      </c>
      <c r="K327" s="18" t="s">
        <v>17010</v>
      </c>
      <c r="L327" s="18" t="s">
        <v>10232</v>
      </c>
      <c r="N327" s="20">
        <v>45322</v>
      </c>
      <c r="O327" s="18" t="s">
        <v>17011</v>
      </c>
      <c r="P327" s="18" t="s">
        <v>17010</v>
      </c>
      <c r="Q327" s="18" t="s">
        <v>17012</v>
      </c>
      <c r="R327" s="18">
        <v>1.2</v>
      </c>
      <c r="T327" s="18">
        <v>0</v>
      </c>
      <c r="U327" s="18">
        <v>0</v>
      </c>
    </row>
    <row r="328" spans="2:21" x14ac:dyDescent="0.4">
      <c r="B328" s="18" t="s">
        <v>5909</v>
      </c>
      <c r="C328" s="18" t="s">
        <v>5910</v>
      </c>
      <c r="D328" s="18" t="s">
        <v>10854</v>
      </c>
      <c r="E328" s="19" t="s">
        <v>566</v>
      </c>
      <c r="F328" s="18" t="s">
        <v>6047</v>
      </c>
      <c r="G328" s="18" t="s">
        <v>926</v>
      </c>
      <c r="H328" s="18" t="s">
        <v>6145</v>
      </c>
      <c r="I328" s="19" t="s">
        <v>6126</v>
      </c>
      <c r="J328" s="18" t="s">
        <v>5904</v>
      </c>
      <c r="K328" s="18" t="s">
        <v>17013</v>
      </c>
      <c r="L328" s="18" t="s">
        <v>10232</v>
      </c>
      <c r="N328" s="20">
        <v>45322</v>
      </c>
      <c r="O328" s="18" t="s">
        <v>17014</v>
      </c>
      <c r="P328" s="18" t="s">
        <v>17013</v>
      </c>
      <c r="Q328" s="18" t="s">
        <v>17012</v>
      </c>
      <c r="R328" s="18">
        <v>1.2</v>
      </c>
      <c r="T328" s="18">
        <v>0</v>
      </c>
      <c r="U328" s="18">
        <v>0</v>
      </c>
    </row>
    <row r="329" spans="2:21" x14ac:dyDescent="0.4">
      <c r="B329" s="18" t="s">
        <v>5909</v>
      </c>
      <c r="C329" s="18" t="s">
        <v>5910</v>
      </c>
      <c r="D329" s="18" t="s">
        <v>10854</v>
      </c>
      <c r="E329" s="19" t="s">
        <v>566</v>
      </c>
      <c r="F329" s="18" t="s">
        <v>6047</v>
      </c>
      <c r="G329" s="18" t="s">
        <v>926</v>
      </c>
      <c r="H329" s="18" t="s">
        <v>6145</v>
      </c>
      <c r="I329" s="19" t="s">
        <v>6126</v>
      </c>
      <c r="J329" s="18" t="s">
        <v>5843</v>
      </c>
      <c r="K329" s="18" t="s">
        <v>17015</v>
      </c>
      <c r="L329" s="18" t="s">
        <v>10232</v>
      </c>
      <c r="N329" s="20">
        <v>45322</v>
      </c>
      <c r="O329" s="18" t="s">
        <v>17016</v>
      </c>
      <c r="P329" s="18" t="s">
        <v>17015</v>
      </c>
      <c r="Q329" s="18" t="s">
        <v>17012</v>
      </c>
      <c r="R329" s="18">
        <v>1.2</v>
      </c>
      <c r="T329" s="18">
        <v>0</v>
      </c>
      <c r="U329" s="18">
        <v>0</v>
      </c>
    </row>
    <row r="330" spans="2:21" x14ac:dyDescent="0.4">
      <c r="B330" s="18" t="s">
        <v>5909</v>
      </c>
      <c r="C330" s="18" t="s">
        <v>5910</v>
      </c>
      <c r="D330" s="18" t="s">
        <v>10854</v>
      </c>
      <c r="E330" s="19" t="s">
        <v>566</v>
      </c>
      <c r="F330" s="18" t="s">
        <v>6047</v>
      </c>
      <c r="G330" s="18" t="s">
        <v>926</v>
      </c>
      <c r="H330" s="18" t="s">
        <v>6145</v>
      </c>
      <c r="I330" s="19" t="s">
        <v>6126</v>
      </c>
      <c r="J330" s="18" t="s">
        <v>5923</v>
      </c>
      <c r="K330" s="18" t="s">
        <v>17017</v>
      </c>
      <c r="L330" s="18" t="s">
        <v>10232</v>
      </c>
      <c r="N330" s="20">
        <v>45322</v>
      </c>
      <c r="O330" s="18" t="s">
        <v>17018</v>
      </c>
      <c r="P330" s="18" t="s">
        <v>17017</v>
      </c>
      <c r="Q330" s="18" t="s">
        <v>17012</v>
      </c>
      <c r="R330" s="18">
        <v>1.2</v>
      </c>
      <c r="T330" s="18">
        <v>0</v>
      </c>
      <c r="U330" s="18">
        <v>0</v>
      </c>
    </row>
    <row r="331" spans="2:21" x14ac:dyDescent="0.4">
      <c r="B331" s="18" t="s">
        <v>5909</v>
      </c>
      <c r="C331" s="18" t="s">
        <v>5910</v>
      </c>
      <c r="D331" s="18" t="s">
        <v>10854</v>
      </c>
      <c r="E331" s="19" t="s">
        <v>566</v>
      </c>
      <c r="F331" s="18" t="s">
        <v>6047</v>
      </c>
      <c r="G331" s="18" t="s">
        <v>522</v>
      </c>
      <c r="H331" s="18" t="s">
        <v>9525</v>
      </c>
      <c r="I331" s="19" t="s">
        <v>9526</v>
      </c>
      <c r="J331" s="18" t="s">
        <v>5899</v>
      </c>
      <c r="K331" s="18" t="s">
        <v>17027</v>
      </c>
      <c r="L331" s="18" t="s">
        <v>10232</v>
      </c>
      <c r="N331" s="20">
        <v>45322</v>
      </c>
      <c r="O331" s="18" t="s">
        <v>17028</v>
      </c>
      <c r="P331" s="18" t="s">
        <v>17027</v>
      </c>
      <c r="Q331" s="18" t="s">
        <v>17012</v>
      </c>
      <c r="T331" s="18">
        <v>0</v>
      </c>
      <c r="U331" s="18">
        <v>0</v>
      </c>
    </row>
    <row r="332" spans="2:21" x14ac:dyDescent="0.4">
      <c r="B332" s="18" t="s">
        <v>5909</v>
      </c>
      <c r="C332" s="18" t="s">
        <v>5910</v>
      </c>
      <c r="D332" s="18" t="s">
        <v>10854</v>
      </c>
      <c r="E332" s="19" t="s">
        <v>566</v>
      </c>
      <c r="F332" s="18" t="s">
        <v>6047</v>
      </c>
      <c r="G332" s="18" t="s">
        <v>522</v>
      </c>
      <c r="H332" s="18" t="s">
        <v>9525</v>
      </c>
      <c r="I332" s="19" t="s">
        <v>9526</v>
      </c>
      <c r="J332" s="18" t="s">
        <v>5904</v>
      </c>
      <c r="K332" s="18" t="s">
        <v>17029</v>
      </c>
      <c r="L332" s="18" t="s">
        <v>10232</v>
      </c>
      <c r="N332" s="20">
        <v>45322</v>
      </c>
      <c r="O332" s="18" t="s">
        <v>17030</v>
      </c>
      <c r="P332" s="18" t="s">
        <v>17029</v>
      </c>
      <c r="Q332" s="18" t="s">
        <v>17012</v>
      </c>
      <c r="T332" s="18">
        <v>0</v>
      </c>
      <c r="U332" s="18">
        <v>0</v>
      </c>
    </row>
    <row r="333" spans="2:21" x14ac:dyDescent="0.4">
      <c r="B333" s="18" t="s">
        <v>5909</v>
      </c>
      <c r="C333" s="18" t="s">
        <v>5910</v>
      </c>
      <c r="D333" s="18" t="s">
        <v>10854</v>
      </c>
      <c r="E333" s="19" t="s">
        <v>566</v>
      </c>
      <c r="F333" s="18" t="s">
        <v>6047</v>
      </c>
      <c r="G333" s="18" t="s">
        <v>522</v>
      </c>
      <c r="H333" s="18" t="s">
        <v>9525</v>
      </c>
      <c r="I333" s="19" t="s">
        <v>9526</v>
      </c>
      <c r="J333" s="18" t="s">
        <v>5843</v>
      </c>
      <c r="K333" s="18" t="s">
        <v>17031</v>
      </c>
      <c r="L333" s="18" t="s">
        <v>10232</v>
      </c>
      <c r="N333" s="20">
        <v>45322</v>
      </c>
      <c r="O333" s="18" t="s">
        <v>17032</v>
      </c>
      <c r="P333" s="18" t="s">
        <v>17031</v>
      </c>
      <c r="Q333" s="18" t="s">
        <v>17012</v>
      </c>
      <c r="T333" s="18">
        <v>0</v>
      </c>
      <c r="U333" s="18">
        <v>0</v>
      </c>
    </row>
    <row r="334" spans="2:21" x14ac:dyDescent="0.4">
      <c r="B334" s="18" t="s">
        <v>5909</v>
      </c>
      <c r="C334" s="18" t="s">
        <v>5910</v>
      </c>
      <c r="D334" s="18" t="s">
        <v>10854</v>
      </c>
      <c r="E334" s="19" t="s">
        <v>564</v>
      </c>
      <c r="F334" s="18" t="s">
        <v>6047</v>
      </c>
      <c r="G334" s="18" t="s">
        <v>29</v>
      </c>
      <c r="H334" s="18" t="s">
        <v>5936</v>
      </c>
      <c r="I334" s="19" t="s">
        <v>6126</v>
      </c>
      <c r="J334" s="18" t="s">
        <v>5899</v>
      </c>
      <c r="K334" s="18" t="s">
        <v>11015</v>
      </c>
      <c r="L334" s="18" t="s">
        <v>10232</v>
      </c>
      <c r="N334" s="20">
        <v>45322</v>
      </c>
      <c r="O334" s="18" t="s">
        <v>11016</v>
      </c>
      <c r="P334" s="18" t="s">
        <v>11015</v>
      </c>
      <c r="Q334" s="18" t="s">
        <v>11010</v>
      </c>
      <c r="R334" s="18">
        <v>1.2</v>
      </c>
      <c r="T334" s="18">
        <v>0</v>
      </c>
      <c r="U334" s="18">
        <v>0</v>
      </c>
    </row>
    <row r="335" spans="2:21" x14ac:dyDescent="0.4">
      <c r="B335" s="18" t="s">
        <v>5909</v>
      </c>
      <c r="C335" s="18" t="s">
        <v>5910</v>
      </c>
      <c r="D335" s="18" t="s">
        <v>10854</v>
      </c>
      <c r="E335" s="19" t="s">
        <v>564</v>
      </c>
      <c r="F335" s="18" t="s">
        <v>6047</v>
      </c>
      <c r="G335" s="18" t="s">
        <v>29</v>
      </c>
      <c r="H335" s="18" t="s">
        <v>5936</v>
      </c>
      <c r="I335" s="19" t="s">
        <v>6126</v>
      </c>
      <c r="J335" s="18" t="s">
        <v>5904</v>
      </c>
      <c r="K335" s="18" t="s">
        <v>11013</v>
      </c>
      <c r="L335" s="18" t="s">
        <v>10232</v>
      </c>
      <c r="N335" s="20">
        <v>45322</v>
      </c>
      <c r="O335" s="18" t="s">
        <v>11014</v>
      </c>
      <c r="P335" s="18" t="s">
        <v>11013</v>
      </c>
      <c r="Q335" s="18" t="s">
        <v>11010</v>
      </c>
      <c r="R335" s="18">
        <v>1.2</v>
      </c>
      <c r="T335" s="18">
        <v>0</v>
      </c>
      <c r="U335" s="18">
        <v>0</v>
      </c>
    </row>
    <row r="336" spans="2:21" x14ac:dyDescent="0.4">
      <c r="B336" s="18" t="s">
        <v>5909</v>
      </c>
      <c r="C336" s="18" t="s">
        <v>5910</v>
      </c>
      <c r="D336" s="18" t="s">
        <v>10854</v>
      </c>
      <c r="E336" s="19" t="s">
        <v>564</v>
      </c>
      <c r="F336" s="18" t="s">
        <v>6047</v>
      </c>
      <c r="G336" s="18" t="s">
        <v>29</v>
      </c>
      <c r="H336" s="18" t="s">
        <v>5936</v>
      </c>
      <c r="I336" s="19" t="s">
        <v>6126</v>
      </c>
      <c r="J336" s="18" t="s">
        <v>5843</v>
      </c>
      <c r="K336" s="18" t="s">
        <v>11011</v>
      </c>
      <c r="L336" s="18" t="s">
        <v>10232</v>
      </c>
      <c r="N336" s="20">
        <v>45322</v>
      </c>
      <c r="O336" s="18" t="s">
        <v>11012</v>
      </c>
      <c r="P336" s="18" t="s">
        <v>11011</v>
      </c>
      <c r="Q336" s="18" t="s">
        <v>11010</v>
      </c>
      <c r="R336" s="18">
        <v>1.2</v>
      </c>
      <c r="T336" s="18">
        <v>0</v>
      </c>
      <c r="U336" s="18">
        <v>0</v>
      </c>
    </row>
    <row r="337" spans="2:21" x14ac:dyDescent="0.4">
      <c r="B337" s="18" t="s">
        <v>5909</v>
      </c>
      <c r="C337" s="18" t="s">
        <v>5910</v>
      </c>
      <c r="D337" s="18" t="s">
        <v>10854</v>
      </c>
      <c r="E337" s="19" t="s">
        <v>564</v>
      </c>
      <c r="F337" s="18" t="s">
        <v>6047</v>
      </c>
      <c r="G337" s="18" t="s">
        <v>29</v>
      </c>
      <c r="H337" s="18" t="s">
        <v>5936</v>
      </c>
      <c r="I337" s="19" t="s">
        <v>6126</v>
      </c>
      <c r="J337" s="18" t="s">
        <v>5923</v>
      </c>
      <c r="K337" s="18" t="s">
        <v>11008</v>
      </c>
      <c r="L337" s="18" t="s">
        <v>10232</v>
      </c>
      <c r="N337" s="20">
        <v>45322</v>
      </c>
      <c r="O337" s="18" t="s">
        <v>11009</v>
      </c>
      <c r="P337" s="18" t="s">
        <v>11008</v>
      </c>
      <c r="Q337" s="18" t="s">
        <v>11010</v>
      </c>
      <c r="R337" s="18">
        <v>1.2</v>
      </c>
      <c r="T337" s="18">
        <v>0</v>
      </c>
      <c r="U337" s="18">
        <v>0</v>
      </c>
    </row>
    <row r="338" spans="2:21" x14ac:dyDescent="0.4">
      <c r="B338" s="18" t="s">
        <v>5909</v>
      </c>
      <c r="C338" s="18" t="s">
        <v>5910</v>
      </c>
      <c r="D338" s="18" t="s">
        <v>10854</v>
      </c>
      <c r="E338" s="19" t="s">
        <v>564</v>
      </c>
      <c r="F338" s="18" t="s">
        <v>6047</v>
      </c>
      <c r="G338" s="18" t="s">
        <v>522</v>
      </c>
      <c r="H338" s="18" t="s">
        <v>9525</v>
      </c>
      <c r="I338" s="19" t="s">
        <v>9526</v>
      </c>
      <c r="J338" s="18" t="s">
        <v>5899</v>
      </c>
      <c r="K338" s="18" t="s">
        <v>11415</v>
      </c>
      <c r="L338" s="18" t="s">
        <v>10232</v>
      </c>
      <c r="N338" s="20">
        <v>45322</v>
      </c>
      <c r="O338" s="18" t="s">
        <v>11416</v>
      </c>
      <c r="P338" s="18" t="s">
        <v>11415</v>
      </c>
      <c r="Q338" s="18" t="s">
        <v>11010</v>
      </c>
      <c r="T338" s="18">
        <v>0</v>
      </c>
      <c r="U338" s="18">
        <v>0</v>
      </c>
    </row>
    <row r="339" spans="2:21" x14ac:dyDescent="0.4">
      <c r="B339" s="18" t="s">
        <v>5909</v>
      </c>
      <c r="C339" s="18" t="s">
        <v>5910</v>
      </c>
      <c r="D339" s="18" t="s">
        <v>10854</v>
      </c>
      <c r="E339" s="19" t="s">
        <v>564</v>
      </c>
      <c r="F339" s="18" t="s">
        <v>6047</v>
      </c>
      <c r="G339" s="18" t="s">
        <v>522</v>
      </c>
      <c r="H339" s="18" t="s">
        <v>9525</v>
      </c>
      <c r="I339" s="19" t="s">
        <v>9526</v>
      </c>
      <c r="J339" s="18" t="s">
        <v>5904</v>
      </c>
      <c r="K339" s="18" t="s">
        <v>11413</v>
      </c>
      <c r="L339" s="18" t="s">
        <v>10232</v>
      </c>
      <c r="N339" s="20">
        <v>45322</v>
      </c>
      <c r="O339" s="18" t="s">
        <v>11414</v>
      </c>
      <c r="P339" s="18" t="s">
        <v>11413</v>
      </c>
      <c r="Q339" s="18" t="s">
        <v>11010</v>
      </c>
      <c r="T339" s="18">
        <v>0</v>
      </c>
      <c r="U339" s="18">
        <v>0</v>
      </c>
    </row>
    <row r="340" spans="2:21" x14ac:dyDescent="0.4">
      <c r="B340" s="18" t="s">
        <v>5909</v>
      </c>
      <c r="C340" s="18" t="s">
        <v>5910</v>
      </c>
      <c r="D340" s="18" t="s">
        <v>10854</v>
      </c>
      <c r="E340" s="19" t="s">
        <v>564</v>
      </c>
      <c r="F340" s="18" t="s">
        <v>6047</v>
      </c>
      <c r="G340" s="18" t="s">
        <v>522</v>
      </c>
      <c r="H340" s="18" t="s">
        <v>9525</v>
      </c>
      <c r="I340" s="19" t="s">
        <v>9526</v>
      </c>
      <c r="J340" s="18" t="s">
        <v>5843</v>
      </c>
      <c r="K340" s="18" t="s">
        <v>11411</v>
      </c>
      <c r="L340" s="18" t="s">
        <v>10232</v>
      </c>
      <c r="N340" s="20">
        <v>45322</v>
      </c>
      <c r="O340" s="18" t="s">
        <v>11412</v>
      </c>
      <c r="P340" s="18" t="s">
        <v>11411</v>
      </c>
      <c r="Q340" s="18" t="s">
        <v>11010</v>
      </c>
      <c r="T340" s="18">
        <v>0</v>
      </c>
      <c r="U340" s="18">
        <v>0</v>
      </c>
    </row>
    <row r="341" spans="2:21" x14ac:dyDescent="0.4">
      <c r="B341" s="18" t="s">
        <v>5909</v>
      </c>
      <c r="C341" s="18" t="s">
        <v>5910</v>
      </c>
      <c r="D341" s="18" t="s">
        <v>10854</v>
      </c>
      <c r="E341" s="19" t="s">
        <v>568</v>
      </c>
      <c r="F341" s="18" t="s">
        <v>5896</v>
      </c>
      <c r="G341" s="18" t="s">
        <v>29</v>
      </c>
      <c r="H341" s="18" t="s">
        <v>5936</v>
      </c>
      <c r="I341" s="19" t="s">
        <v>6126</v>
      </c>
      <c r="J341" s="18" t="s">
        <v>5899</v>
      </c>
      <c r="K341" s="18" t="s">
        <v>11024</v>
      </c>
      <c r="L341" s="18" t="s">
        <v>10232</v>
      </c>
      <c r="N341" s="20">
        <v>45322</v>
      </c>
      <c r="O341" s="18" t="s">
        <v>11025</v>
      </c>
      <c r="P341" s="18" t="s">
        <v>11024</v>
      </c>
      <c r="Q341" s="18" t="s">
        <v>11019</v>
      </c>
      <c r="R341" s="18">
        <v>1.2</v>
      </c>
      <c r="T341" s="18">
        <v>0</v>
      </c>
      <c r="U341" s="18">
        <v>0</v>
      </c>
    </row>
    <row r="342" spans="2:21" x14ac:dyDescent="0.4">
      <c r="B342" s="18" t="s">
        <v>5909</v>
      </c>
      <c r="C342" s="18" t="s">
        <v>5910</v>
      </c>
      <c r="D342" s="18" t="s">
        <v>10854</v>
      </c>
      <c r="E342" s="19" t="s">
        <v>568</v>
      </c>
      <c r="F342" s="18" t="s">
        <v>5896</v>
      </c>
      <c r="G342" s="18" t="s">
        <v>29</v>
      </c>
      <c r="H342" s="18" t="s">
        <v>5936</v>
      </c>
      <c r="I342" s="19" t="s">
        <v>6126</v>
      </c>
      <c r="J342" s="18" t="s">
        <v>5904</v>
      </c>
      <c r="K342" s="18" t="s">
        <v>11022</v>
      </c>
      <c r="L342" s="18" t="s">
        <v>10232</v>
      </c>
      <c r="N342" s="20">
        <v>45322</v>
      </c>
      <c r="O342" s="18" t="s">
        <v>11023</v>
      </c>
      <c r="P342" s="18" t="s">
        <v>11022</v>
      </c>
      <c r="Q342" s="18" t="s">
        <v>11019</v>
      </c>
      <c r="R342" s="18">
        <v>1.2</v>
      </c>
      <c r="T342" s="18">
        <v>0</v>
      </c>
      <c r="U342" s="18">
        <v>0</v>
      </c>
    </row>
    <row r="343" spans="2:21" x14ac:dyDescent="0.4">
      <c r="B343" s="18" t="s">
        <v>5909</v>
      </c>
      <c r="C343" s="18" t="s">
        <v>5910</v>
      </c>
      <c r="D343" s="18" t="s">
        <v>10854</v>
      </c>
      <c r="E343" s="19" t="s">
        <v>568</v>
      </c>
      <c r="F343" s="18" t="s">
        <v>5896</v>
      </c>
      <c r="G343" s="18" t="s">
        <v>29</v>
      </c>
      <c r="H343" s="18" t="s">
        <v>5936</v>
      </c>
      <c r="I343" s="19" t="s">
        <v>6126</v>
      </c>
      <c r="J343" s="18" t="s">
        <v>5843</v>
      </c>
      <c r="K343" s="18" t="s">
        <v>11020</v>
      </c>
      <c r="L343" s="18" t="s">
        <v>10232</v>
      </c>
      <c r="N343" s="20">
        <v>45322</v>
      </c>
      <c r="O343" s="18" t="s">
        <v>11021</v>
      </c>
      <c r="P343" s="18" t="s">
        <v>11020</v>
      </c>
      <c r="Q343" s="18" t="s">
        <v>11019</v>
      </c>
      <c r="R343" s="18">
        <v>1.2</v>
      </c>
      <c r="T343" s="18">
        <v>0</v>
      </c>
      <c r="U343" s="18">
        <v>0</v>
      </c>
    </row>
    <row r="344" spans="2:21" x14ac:dyDescent="0.4">
      <c r="B344" s="18" t="s">
        <v>5909</v>
      </c>
      <c r="C344" s="18" t="s">
        <v>5910</v>
      </c>
      <c r="D344" s="18" t="s">
        <v>10854</v>
      </c>
      <c r="E344" s="19" t="s">
        <v>568</v>
      </c>
      <c r="F344" s="18" t="s">
        <v>5896</v>
      </c>
      <c r="G344" s="18" t="s">
        <v>29</v>
      </c>
      <c r="H344" s="18" t="s">
        <v>5936</v>
      </c>
      <c r="I344" s="19" t="s">
        <v>6126</v>
      </c>
      <c r="J344" s="18" t="s">
        <v>5923</v>
      </c>
      <c r="K344" s="18" t="s">
        <v>11017</v>
      </c>
      <c r="L344" s="18" t="s">
        <v>10232</v>
      </c>
      <c r="N344" s="20">
        <v>45322</v>
      </c>
      <c r="O344" s="18" t="s">
        <v>11018</v>
      </c>
      <c r="P344" s="18" t="s">
        <v>11017</v>
      </c>
      <c r="Q344" s="18" t="s">
        <v>11019</v>
      </c>
      <c r="R344" s="18">
        <v>1.2</v>
      </c>
      <c r="T344" s="18">
        <v>0</v>
      </c>
      <c r="U344" s="18">
        <v>0</v>
      </c>
    </row>
    <row r="345" spans="2:21" x14ac:dyDescent="0.4">
      <c r="B345" s="18" t="s">
        <v>5909</v>
      </c>
      <c r="C345" s="18" t="s">
        <v>5910</v>
      </c>
      <c r="D345" s="18" t="s">
        <v>10854</v>
      </c>
      <c r="E345" s="19" t="s">
        <v>568</v>
      </c>
      <c r="F345" s="18" t="s">
        <v>5896</v>
      </c>
      <c r="G345" s="18" t="s">
        <v>522</v>
      </c>
      <c r="H345" s="18" t="s">
        <v>9525</v>
      </c>
      <c r="I345" s="19" t="s">
        <v>9526</v>
      </c>
      <c r="J345" s="18" t="s">
        <v>5899</v>
      </c>
      <c r="K345" s="18" t="s">
        <v>11421</v>
      </c>
      <c r="L345" s="18" t="s">
        <v>10232</v>
      </c>
      <c r="N345" s="20">
        <v>45322</v>
      </c>
      <c r="O345" s="18" t="s">
        <v>11422</v>
      </c>
      <c r="P345" s="18" t="s">
        <v>11421</v>
      </c>
      <c r="Q345" s="18" t="s">
        <v>11019</v>
      </c>
      <c r="T345" s="18">
        <v>0</v>
      </c>
      <c r="U345" s="18">
        <v>0</v>
      </c>
    </row>
    <row r="346" spans="2:21" x14ac:dyDescent="0.4">
      <c r="B346" s="18" t="s">
        <v>5909</v>
      </c>
      <c r="C346" s="18" t="s">
        <v>5910</v>
      </c>
      <c r="D346" s="18" t="s">
        <v>10854</v>
      </c>
      <c r="E346" s="19" t="s">
        <v>568</v>
      </c>
      <c r="F346" s="18" t="s">
        <v>5896</v>
      </c>
      <c r="G346" s="18" t="s">
        <v>522</v>
      </c>
      <c r="H346" s="18" t="s">
        <v>9525</v>
      </c>
      <c r="I346" s="19" t="s">
        <v>9526</v>
      </c>
      <c r="J346" s="18" t="s">
        <v>5904</v>
      </c>
      <c r="K346" s="18" t="s">
        <v>11419</v>
      </c>
      <c r="L346" s="18" t="s">
        <v>10232</v>
      </c>
      <c r="N346" s="20">
        <v>45322</v>
      </c>
      <c r="O346" s="18" t="s">
        <v>11420</v>
      </c>
      <c r="P346" s="18" t="s">
        <v>11419</v>
      </c>
      <c r="Q346" s="18" t="s">
        <v>11019</v>
      </c>
      <c r="T346" s="18">
        <v>0</v>
      </c>
      <c r="U346" s="18">
        <v>0</v>
      </c>
    </row>
    <row r="347" spans="2:21" x14ac:dyDescent="0.4">
      <c r="B347" s="18" t="s">
        <v>5909</v>
      </c>
      <c r="C347" s="18" t="s">
        <v>5910</v>
      </c>
      <c r="D347" s="18" t="s">
        <v>10854</v>
      </c>
      <c r="E347" s="19" t="s">
        <v>568</v>
      </c>
      <c r="F347" s="18" t="s">
        <v>5896</v>
      </c>
      <c r="G347" s="18" t="s">
        <v>522</v>
      </c>
      <c r="H347" s="18" t="s">
        <v>9525</v>
      </c>
      <c r="I347" s="19" t="s">
        <v>9526</v>
      </c>
      <c r="J347" s="18" t="s">
        <v>5843</v>
      </c>
      <c r="K347" s="18" t="s">
        <v>11417</v>
      </c>
      <c r="L347" s="18" t="s">
        <v>10232</v>
      </c>
      <c r="N347" s="20">
        <v>45322</v>
      </c>
      <c r="O347" s="18" t="s">
        <v>11418</v>
      </c>
      <c r="P347" s="18" t="s">
        <v>11417</v>
      </c>
      <c r="Q347" s="18" t="s">
        <v>11019</v>
      </c>
      <c r="T347" s="18">
        <v>0</v>
      </c>
      <c r="U347" s="18">
        <v>0</v>
      </c>
    </row>
    <row r="348" spans="2:21" x14ac:dyDescent="0.4">
      <c r="B348" s="18" t="s">
        <v>5909</v>
      </c>
      <c r="C348" s="18" t="s">
        <v>5910</v>
      </c>
      <c r="D348" s="18" t="s">
        <v>10854</v>
      </c>
      <c r="E348" s="19" t="s">
        <v>570</v>
      </c>
      <c r="F348" s="18" t="s">
        <v>6100</v>
      </c>
      <c r="G348" s="18" t="s">
        <v>926</v>
      </c>
      <c r="H348" s="18" t="s">
        <v>6145</v>
      </c>
      <c r="I348" s="19" t="s">
        <v>6126</v>
      </c>
      <c r="J348" s="18" t="s">
        <v>5899</v>
      </c>
      <c r="K348" s="18" t="s">
        <v>11043</v>
      </c>
      <c r="L348" s="18" t="s">
        <v>10232</v>
      </c>
      <c r="N348" s="20">
        <v>45322</v>
      </c>
      <c r="O348" s="18" t="s">
        <v>11044</v>
      </c>
      <c r="P348" s="18" t="s">
        <v>11043</v>
      </c>
      <c r="Q348" s="18" t="s">
        <v>11038</v>
      </c>
      <c r="R348" s="18">
        <v>1.2</v>
      </c>
      <c r="T348" s="18">
        <v>0</v>
      </c>
      <c r="U348" s="18">
        <v>0</v>
      </c>
    </row>
    <row r="349" spans="2:21" x14ac:dyDescent="0.4">
      <c r="B349" s="18" t="s">
        <v>5909</v>
      </c>
      <c r="C349" s="18" t="s">
        <v>5910</v>
      </c>
      <c r="D349" s="18" t="s">
        <v>10854</v>
      </c>
      <c r="E349" s="19" t="s">
        <v>570</v>
      </c>
      <c r="F349" s="18" t="s">
        <v>6100</v>
      </c>
      <c r="G349" s="18" t="s">
        <v>926</v>
      </c>
      <c r="H349" s="18" t="s">
        <v>6145</v>
      </c>
      <c r="I349" s="19" t="s">
        <v>6126</v>
      </c>
      <c r="J349" s="18" t="s">
        <v>5904</v>
      </c>
      <c r="K349" s="18" t="s">
        <v>11041</v>
      </c>
      <c r="L349" s="18" t="s">
        <v>10232</v>
      </c>
      <c r="N349" s="20">
        <v>45322</v>
      </c>
      <c r="O349" s="18" t="s">
        <v>11042</v>
      </c>
      <c r="P349" s="18" t="s">
        <v>11041</v>
      </c>
      <c r="Q349" s="18" t="s">
        <v>11038</v>
      </c>
      <c r="R349" s="18">
        <v>1.2</v>
      </c>
      <c r="T349" s="18">
        <v>0</v>
      </c>
      <c r="U349" s="18">
        <v>0</v>
      </c>
    </row>
    <row r="350" spans="2:21" x14ac:dyDescent="0.4">
      <c r="B350" s="18" t="s">
        <v>5909</v>
      </c>
      <c r="C350" s="18" t="s">
        <v>5910</v>
      </c>
      <c r="D350" s="18" t="s">
        <v>10854</v>
      </c>
      <c r="E350" s="19" t="s">
        <v>570</v>
      </c>
      <c r="F350" s="18" t="s">
        <v>6100</v>
      </c>
      <c r="G350" s="18" t="s">
        <v>926</v>
      </c>
      <c r="H350" s="18" t="s">
        <v>6145</v>
      </c>
      <c r="I350" s="19" t="s">
        <v>6126</v>
      </c>
      <c r="J350" s="18" t="s">
        <v>5843</v>
      </c>
      <c r="K350" s="18" t="s">
        <v>11039</v>
      </c>
      <c r="L350" s="18" t="s">
        <v>10232</v>
      </c>
      <c r="N350" s="20">
        <v>45322</v>
      </c>
      <c r="O350" s="18" t="s">
        <v>11040</v>
      </c>
      <c r="P350" s="18" t="s">
        <v>11039</v>
      </c>
      <c r="Q350" s="18" t="s">
        <v>11038</v>
      </c>
      <c r="R350" s="18">
        <v>1.2</v>
      </c>
      <c r="T350" s="18">
        <v>0</v>
      </c>
      <c r="U350" s="18">
        <v>0</v>
      </c>
    </row>
    <row r="351" spans="2:21" x14ac:dyDescent="0.4">
      <c r="B351" s="18" t="s">
        <v>5909</v>
      </c>
      <c r="C351" s="18" t="s">
        <v>5910</v>
      </c>
      <c r="D351" s="18" t="s">
        <v>10854</v>
      </c>
      <c r="E351" s="19" t="s">
        <v>570</v>
      </c>
      <c r="F351" s="18" t="s">
        <v>6100</v>
      </c>
      <c r="G351" s="18" t="s">
        <v>926</v>
      </c>
      <c r="H351" s="18" t="s">
        <v>6145</v>
      </c>
      <c r="I351" s="19" t="s">
        <v>6126</v>
      </c>
      <c r="J351" s="18" t="s">
        <v>5923</v>
      </c>
      <c r="K351" s="18" t="s">
        <v>11036</v>
      </c>
      <c r="L351" s="18" t="s">
        <v>10232</v>
      </c>
      <c r="N351" s="20">
        <v>45322</v>
      </c>
      <c r="O351" s="18" t="s">
        <v>11037</v>
      </c>
      <c r="P351" s="18" t="s">
        <v>11036</v>
      </c>
      <c r="Q351" s="18" t="s">
        <v>11038</v>
      </c>
      <c r="R351" s="18">
        <v>1.2</v>
      </c>
      <c r="T351" s="18">
        <v>0</v>
      </c>
      <c r="U351" s="18">
        <v>0</v>
      </c>
    </row>
    <row r="352" spans="2:21" x14ac:dyDescent="0.4">
      <c r="B352" s="18" t="s">
        <v>5909</v>
      </c>
      <c r="C352" s="18" t="s">
        <v>5910</v>
      </c>
      <c r="D352" s="18" t="s">
        <v>10854</v>
      </c>
      <c r="E352" s="19" t="s">
        <v>570</v>
      </c>
      <c r="F352" s="18" t="s">
        <v>6100</v>
      </c>
      <c r="G352" s="18" t="s">
        <v>522</v>
      </c>
      <c r="H352" s="18" t="s">
        <v>9525</v>
      </c>
      <c r="I352" s="19" t="s">
        <v>9526</v>
      </c>
      <c r="J352" s="18" t="s">
        <v>5899</v>
      </c>
      <c r="K352" s="18" t="s">
        <v>11433</v>
      </c>
      <c r="L352" s="18" t="s">
        <v>10232</v>
      </c>
      <c r="N352" s="20">
        <v>45322</v>
      </c>
      <c r="O352" s="18" t="s">
        <v>11434</v>
      </c>
      <c r="P352" s="18" t="s">
        <v>11433</v>
      </c>
      <c r="Q352" s="18" t="s">
        <v>11038</v>
      </c>
      <c r="T352" s="18">
        <v>0</v>
      </c>
      <c r="U352" s="18">
        <v>0</v>
      </c>
    </row>
    <row r="353" spans="2:21" x14ac:dyDescent="0.4">
      <c r="B353" s="18" t="s">
        <v>5909</v>
      </c>
      <c r="C353" s="18" t="s">
        <v>5910</v>
      </c>
      <c r="D353" s="18" t="s">
        <v>10854</v>
      </c>
      <c r="E353" s="19" t="s">
        <v>570</v>
      </c>
      <c r="F353" s="18" t="s">
        <v>6100</v>
      </c>
      <c r="G353" s="18" t="s">
        <v>522</v>
      </c>
      <c r="H353" s="18" t="s">
        <v>9525</v>
      </c>
      <c r="I353" s="19" t="s">
        <v>9526</v>
      </c>
      <c r="J353" s="18" t="s">
        <v>5904</v>
      </c>
      <c r="K353" s="18" t="s">
        <v>11431</v>
      </c>
      <c r="L353" s="18" t="s">
        <v>10232</v>
      </c>
      <c r="N353" s="20">
        <v>45322</v>
      </c>
      <c r="O353" s="18" t="s">
        <v>11432</v>
      </c>
      <c r="P353" s="18" t="s">
        <v>11431</v>
      </c>
      <c r="Q353" s="18" t="s">
        <v>11038</v>
      </c>
      <c r="T353" s="18">
        <v>0</v>
      </c>
      <c r="U353" s="18">
        <v>0</v>
      </c>
    </row>
    <row r="354" spans="2:21" x14ac:dyDescent="0.4">
      <c r="B354" s="18" t="s">
        <v>5909</v>
      </c>
      <c r="C354" s="18" t="s">
        <v>5910</v>
      </c>
      <c r="D354" s="18" t="s">
        <v>10854</v>
      </c>
      <c r="E354" s="19" t="s">
        <v>570</v>
      </c>
      <c r="F354" s="18" t="s">
        <v>6100</v>
      </c>
      <c r="G354" s="18" t="s">
        <v>522</v>
      </c>
      <c r="H354" s="18" t="s">
        <v>9525</v>
      </c>
      <c r="I354" s="19" t="s">
        <v>9526</v>
      </c>
      <c r="J354" s="18" t="s">
        <v>5843</v>
      </c>
      <c r="K354" s="18" t="s">
        <v>11429</v>
      </c>
      <c r="L354" s="18" t="s">
        <v>10232</v>
      </c>
      <c r="N354" s="20">
        <v>45322</v>
      </c>
      <c r="O354" s="18" t="s">
        <v>11430</v>
      </c>
      <c r="P354" s="18" t="s">
        <v>11429</v>
      </c>
      <c r="Q354" s="18" t="s">
        <v>11038</v>
      </c>
      <c r="T354" s="18">
        <v>0</v>
      </c>
      <c r="U354" s="18">
        <v>0</v>
      </c>
    </row>
    <row r="355" spans="2:21" x14ac:dyDescent="0.4">
      <c r="B355" s="18" t="s">
        <v>5909</v>
      </c>
      <c r="C355" s="18" t="s">
        <v>5910</v>
      </c>
      <c r="D355" s="18" t="s">
        <v>10854</v>
      </c>
      <c r="E355" s="19" t="s">
        <v>574</v>
      </c>
      <c r="F355" s="18" t="s">
        <v>5991</v>
      </c>
      <c r="G355" s="18" t="s">
        <v>29</v>
      </c>
      <c r="H355" s="18" t="s">
        <v>5936</v>
      </c>
      <c r="I355" s="19" t="s">
        <v>9895</v>
      </c>
      <c r="J355" s="18" t="s">
        <v>5899</v>
      </c>
      <c r="K355" s="18" t="s">
        <v>16996</v>
      </c>
      <c r="L355" s="18" t="s">
        <v>10232</v>
      </c>
      <c r="N355" s="20">
        <v>45322</v>
      </c>
      <c r="O355" s="18" t="s">
        <v>16997</v>
      </c>
      <c r="P355" s="18" t="s">
        <v>16996</v>
      </c>
      <c r="Q355" s="18" t="s">
        <v>16989</v>
      </c>
      <c r="R355" s="18">
        <v>1.1000000000000001</v>
      </c>
      <c r="T355" s="18">
        <v>0</v>
      </c>
      <c r="U355" s="18">
        <v>0</v>
      </c>
    </row>
    <row r="356" spans="2:21" x14ac:dyDescent="0.4">
      <c r="B356" s="18" t="s">
        <v>5909</v>
      </c>
      <c r="C356" s="18" t="s">
        <v>5910</v>
      </c>
      <c r="D356" s="18" t="s">
        <v>10854</v>
      </c>
      <c r="E356" s="19" t="s">
        <v>574</v>
      </c>
      <c r="F356" s="18" t="s">
        <v>5991</v>
      </c>
      <c r="G356" s="18" t="s">
        <v>29</v>
      </c>
      <c r="H356" s="18" t="s">
        <v>5936</v>
      </c>
      <c r="I356" s="19" t="s">
        <v>9895</v>
      </c>
      <c r="J356" s="18" t="s">
        <v>5904</v>
      </c>
      <c r="K356" s="18" t="s">
        <v>16998</v>
      </c>
      <c r="L356" s="18" t="s">
        <v>10232</v>
      </c>
      <c r="N356" s="20">
        <v>45322</v>
      </c>
      <c r="O356" s="18" t="s">
        <v>16999</v>
      </c>
      <c r="P356" s="18" t="s">
        <v>16998</v>
      </c>
      <c r="Q356" s="18" t="s">
        <v>16989</v>
      </c>
      <c r="R356" s="18">
        <v>1.1000000000000001</v>
      </c>
      <c r="T356" s="18">
        <v>0</v>
      </c>
      <c r="U356" s="18">
        <v>0</v>
      </c>
    </row>
    <row r="357" spans="2:21" x14ac:dyDescent="0.4">
      <c r="B357" s="18" t="s">
        <v>5909</v>
      </c>
      <c r="C357" s="18" t="s">
        <v>5910</v>
      </c>
      <c r="D357" s="18" t="s">
        <v>10854</v>
      </c>
      <c r="E357" s="19" t="s">
        <v>574</v>
      </c>
      <c r="F357" s="18" t="s">
        <v>5991</v>
      </c>
      <c r="G357" s="18" t="s">
        <v>29</v>
      </c>
      <c r="H357" s="18" t="s">
        <v>5936</v>
      </c>
      <c r="I357" s="19" t="s">
        <v>9895</v>
      </c>
      <c r="J357" s="18" t="s">
        <v>5843</v>
      </c>
      <c r="K357" s="18" t="s">
        <v>17000</v>
      </c>
      <c r="L357" s="18" t="s">
        <v>10232</v>
      </c>
      <c r="N357" s="20">
        <v>45322</v>
      </c>
      <c r="O357" s="18" t="s">
        <v>17001</v>
      </c>
      <c r="P357" s="18" t="s">
        <v>17000</v>
      </c>
      <c r="Q357" s="18" t="s">
        <v>16989</v>
      </c>
      <c r="R357" s="18">
        <v>1.1000000000000001</v>
      </c>
      <c r="T357" s="18">
        <v>0</v>
      </c>
      <c r="U357" s="18">
        <v>0</v>
      </c>
    </row>
    <row r="358" spans="2:21" x14ac:dyDescent="0.4">
      <c r="B358" s="18" t="s">
        <v>5909</v>
      </c>
      <c r="C358" s="18" t="s">
        <v>5910</v>
      </c>
      <c r="D358" s="18" t="s">
        <v>10854</v>
      </c>
      <c r="E358" s="19" t="s">
        <v>574</v>
      </c>
      <c r="F358" s="18" t="s">
        <v>5991</v>
      </c>
      <c r="G358" s="18" t="s">
        <v>29</v>
      </c>
      <c r="H358" s="18" t="s">
        <v>5936</v>
      </c>
      <c r="I358" s="19" t="s">
        <v>9895</v>
      </c>
      <c r="J358" s="18" t="s">
        <v>5923</v>
      </c>
      <c r="K358" s="18" t="s">
        <v>17002</v>
      </c>
      <c r="L358" s="18" t="s">
        <v>10232</v>
      </c>
      <c r="N358" s="20">
        <v>45322</v>
      </c>
      <c r="O358" s="18" t="s">
        <v>17003</v>
      </c>
      <c r="P358" s="18" t="s">
        <v>17002</v>
      </c>
      <c r="Q358" s="18" t="s">
        <v>16989</v>
      </c>
      <c r="R358" s="18">
        <v>1.1000000000000001</v>
      </c>
      <c r="T358" s="18">
        <v>0</v>
      </c>
      <c r="U358" s="18">
        <v>0</v>
      </c>
    </row>
    <row r="359" spans="2:21" x14ac:dyDescent="0.4">
      <c r="B359" s="18" t="s">
        <v>5909</v>
      </c>
      <c r="C359" s="18" t="s">
        <v>5910</v>
      </c>
      <c r="D359" s="18" t="s">
        <v>10854</v>
      </c>
      <c r="E359" s="19" t="s">
        <v>574</v>
      </c>
      <c r="F359" s="18" t="s">
        <v>5991</v>
      </c>
      <c r="G359" s="18" t="s">
        <v>926</v>
      </c>
      <c r="H359" s="18" t="s">
        <v>6145</v>
      </c>
      <c r="I359" s="19" t="s">
        <v>6126</v>
      </c>
      <c r="J359" s="18" t="s">
        <v>5899</v>
      </c>
      <c r="K359" s="18" t="s">
        <v>16987</v>
      </c>
      <c r="L359" s="18" t="s">
        <v>10232</v>
      </c>
      <c r="N359" s="20">
        <v>45322</v>
      </c>
      <c r="O359" s="18" t="s">
        <v>16988</v>
      </c>
      <c r="P359" s="18" t="s">
        <v>16987</v>
      </c>
      <c r="Q359" s="18" t="s">
        <v>16989</v>
      </c>
      <c r="R359" s="18">
        <v>1.2</v>
      </c>
      <c r="T359" s="18">
        <v>0</v>
      </c>
      <c r="U359" s="18">
        <v>0</v>
      </c>
    </row>
    <row r="360" spans="2:21" x14ac:dyDescent="0.4">
      <c r="B360" s="18" t="s">
        <v>5909</v>
      </c>
      <c r="C360" s="18" t="s">
        <v>5910</v>
      </c>
      <c r="D360" s="18" t="s">
        <v>10854</v>
      </c>
      <c r="E360" s="19" t="s">
        <v>574</v>
      </c>
      <c r="F360" s="18" t="s">
        <v>5991</v>
      </c>
      <c r="G360" s="18" t="s">
        <v>926</v>
      </c>
      <c r="H360" s="18" t="s">
        <v>6145</v>
      </c>
      <c r="I360" s="19" t="s">
        <v>6126</v>
      </c>
      <c r="J360" s="18" t="s">
        <v>5904</v>
      </c>
      <c r="K360" s="18" t="s">
        <v>16990</v>
      </c>
      <c r="L360" s="18" t="s">
        <v>10232</v>
      </c>
      <c r="N360" s="20">
        <v>45322</v>
      </c>
      <c r="O360" s="18" t="s">
        <v>16991</v>
      </c>
      <c r="P360" s="18" t="s">
        <v>16990</v>
      </c>
      <c r="Q360" s="18" t="s">
        <v>16989</v>
      </c>
      <c r="R360" s="18">
        <v>1.2</v>
      </c>
      <c r="T360" s="18">
        <v>0</v>
      </c>
      <c r="U360" s="18">
        <v>0</v>
      </c>
    </row>
    <row r="361" spans="2:21" x14ac:dyDescent="0.4">
      <c r="B361" s="18" t="s">
        <v>5909</v>
      </c>
      <c r="C361" s="18" t="s">
        <v>5910</v>
      </c>
      <c r="D361" s="18" t="s">
        <v>10854</v>
      </c>
      <c r="E361" s="19" t="s">
        <v>574</v>
      </c>
      <c r="F361" s="18" t="s">
        <v>5991</v>
      </c>
      <c r="G361" s="18" t="s">
        <v>926</v>
      </c>
      <c r="H361" s="18" t="s">
        <v>6145</v>
      </c>
      <c r="I361" s="19" t="s">
        <v>6126</v>
      </c>
      <c r="J361" s="18" t="s">
        <v>5843</v>
      </c>
      <c r="K361" s="18" t="s">
        <v>16992</v>
      </c>
      <c r="L361" s="18" t="s">
        <v>10232</v>
      </c>
      <c r="N361" s="20">
        <v>45322</v>
      </c>
      <c r="O361" s="18" t="s">
        <v>16993</v>
      </c>
      <c r="P361" s="18" t="s">
        <v>16992</v>
      </c>
      <c r="Q361" s="18" t="s">
        <v>16989</v>
      </c>
      <c r="R361" s="18">
        <v>1.2</v>
      </c>
      <c r="T361" s="18">
        <v>0</v>
      </c>
      <c r="U361" s="18">
        <v>0</v>
      </c>
    </row>
    <row r="362" spans="2:21" x14ac:dyDescent="0.4">
      <c r="B362" s="18" t="s">
        <v>5909</v>
      </c>
      <c r="C362" s="18" t="s">
        <v>5910</v>
      </c>
      <c r="D362" s="18" t="s">
        <v>10854</v>
      </c>
      <c r="E362" s="19" t="s">
        <v>574</v>
      </c>
      <c r="F362" s="18" t="s">
        <v>5991</v>
      </c>
      <c r="G362" s="18" t="s">
        <v>926</v>
      </c>
      <c r="H362" s="18" t="s">
        <v>6145</v>
      </c>
      <c r="I362" s="19" t="s">
        <v>6126</v>
      </c>
      <c r="J362" s="18" t="s">
        <v>5923</v>
      </c>
      <c r="K362" s="18" t="s">
        <v>16994</v>
      </c>
      <c r="L362" s="18" t="s">
        <v>10232</v>
      </c>
      <c r="N362" s="20">
        <v>45322</v>
      </c>
      <c r="O362" s="18" t="s">
        <v>16995</v>
      </c>
      <c r="P362" s="18" t="s">
        <v>16994</v>
      </c>
      <c r="Q362" s="18" t="s">
        <v>16989</v>
      </c>
      <c r="R362" s="18">
        <v>1.2</v>
      </c>
      <c r="T362" s="18">
        <v>0</v>
      </c>
      <c r="U362" s="18">
        <v>0</v>
      </c>
    </row>
    <row r="363" spans="2:21" x14ac:dyDescent="0.4">
      <c r="B363" s="18" t="s">
        <v>5909</v>
      </c>
      <c r="C363" s="18" t="s">
        <v>5910</v>
      </c>
      <c r="D363" s="18" t="s">
        <v>10854</v>
      </c>
      <c r="E363" s="19" t="s">
        <v>574</v>
      </c>
      <c r="F363" s="18" t="s">
        <v>5991</v>
      </c>
      <c r="G363" s="18" t="s">
        <v>522</v>
      </c>
      <c r="H363" s="18" t="s">
        <v>9525</v>
      </c>
      <c r="I363" s="19" t="s">
        <v>9526</v>
      </c>
      <c r="J363" s="18" t="s">
        <v>5899</v>
      </c>
      <c r="K363" s="18" t="s">
        <v>17004</v>
      </c>
      <c r="L363" s="18" t="s">
        <v>10232</v>
      </c>
      <c r="N363" s="20">
        <v>45322</v>
      </c>
      <c r="O363" s="18" t="s">
        <v>17005</v>
      </c>
      <c r="P363" s="18" t="s">
        <v>17004</v>
      </c>
      <c r="Q363" s="18" t="s">
        <v>16989</v>
      </c>
      <c r="T363" s="18">
        <v>0</v>
      </c>
      <c r="U363" s="18">
        <v>0</v>
      </c>
    </row>
    <row r="364" spans="2:21" x14ac:dyDescent="0.4">
      <c r="B364" s="18" t="s">
        <v>5909</v>
      </c>
      <c r="C364" s="18" t="s">
        <v>5910</v>
      </c>
      <c r="D364" s="18" t="s">
        <v>10854</v>
      </c>
      <c r="E364" s="19" t="s">
        <v>574</v>
      </c>
      <c r="F364" s="18" t="s">
        <v>5991</v>
      </c>
      <c r="G364" s="18" t="s">
        <v>522</v>
      </c>
      <c r="H364" s="18" t="s">
        <v>9525</v>
      </c>
      <c r="I364" s="19" t="s">
        <v>9526</v>
      </c>
      <c r="J364" s="18" t="s">
        <v>5904</v>
      </c>
      <c r="K364" s="18" t="s">
        <v>17006</v>
      </c>
      <c r="L364" s="18" t="s">
        <v>10232</v>
      </c>
      <c r="N364" s="20">
        <v>45322</v>
      </c>
      <c r="O364" s="18" t="s">
        <v>17007</v>
      </c>
      <c r="P364" s="18" t="s">
        <v>17006</v>
      </c>
      <c r="Q364" s="18" t="s">
        <v>16989</v>
      </c>
      <c r="T364" s="18">
        <v>0</v>
      </c>
      <c r="U364" s="18">
        <v>0</v>
      </c>
    </row>
    <row r="365" spans="2:21" x14ac:dyDescent="0.4">
      <c r="B365" s="18" t="s">
        <v>5909</v>
      </c>
      <c r="C365" s="18" t="s">
        <v>5910</v>
      </c>
      <c r="D365" s="18" t="s">
        <v>10854</v>
      </c>
      <c r="E365" s="19" t="s">
        <v>574</v>
      </c>
      <c r="F365" s="18" t="s">
        <v>5991</v>
      </c>
      <c r="G365" s="18" t="s">
        <v>522</v>
      </c>
      <c r="H365" s="18" t="s">
        <v>9525</v>
      </c>
      <c r="I365" s="19" t="s">
        <v>9526</v>
      </c>
      <c r="J365" s="18" t="s">
        <v>5843</v>
      </c>
      <c r="K365" s="18" t="s">
        <v>17008</v>
      </c>
      <c r="L365" s="18" t="s">
        <v>10232</v>
      </c>
      <c r="N365" s="20">
        <v>45322</v>
      </c>
      <c r="O365" s="18" t="s">
        <v>17009</v>
      </c>
      <c r="P365" s="18" t="s">
        <v>17008</v>
      </c>
      <c r="Q365" s="18" t="s">
        <v>16989</v>
      </c>
      <c r="T365" s="18">
        <v>0</v>
      </c>
      <c r="U365" s="18">
        <v>0</v>
      </c>
    </row>
    <row r="366" spans="2:21" x14ac:dyDescent="0.4">
      <c r="B366" s="18" t="s">
        <v>5909</v>
      </c>
      <c r="C366" s="18" t="s">
        <v>5910</v>
      </c>
      <c r="D366" s="18" t="s">
        <v>10854</v>
      </c>
      <c r="E366" s="19" t="s">
        <v>571</v>
      </c>
      <c r="F366" s="18" t="s">
        <v>5991</v>
      </c>
      <c r="G366" s="18" t="s">
        <v>29</v>
      </c>
      <c r="H366" s="18" t="s">
        <v>5936</v>
      </c>
      <c r="I366" s="19" t="s">
        <v>6126</v>
      </c>
      <c r="J366" s="18" t="s">
        <v>5899</v>
      </c>
      <c r="K366" s="18" t="s">
        <v>15412</v>
      </c>
      <c r="L366" s="18" t="s">
        <v>10232</v>
      </c>
      <c r="N366" s="20">
        <v>45322</v>
      </c>
      <c r="O366" s="18" t="s">
        <v>15413</v>
      </c>
      <c r="P366" s="18" t="s">
        <v>15412</v>
      </c>
      <c r="Q366" s="18" t="s">
        <v>15407</v>
      </c>
      <c r="R366" s="18">
        <v>1.2</v>
      </c>
      <c r="T366" s="18">
        <v>0</v>
      </c>
      <c r="U366" s="18">
        <v>0</v>
      </c>
    </row>
    <row r="367" spans="2:21" x14ac:dyDescent="0.4">
      <c r="B367" s="18" t="s">
        <v>5909</v>
      </c>
      <c r="C367" s="18" t="s">
        <v>5910</v>
      </c>
      <c r="D367" s="18" t="s">
        <v>10854</v>
      </c>
      <c r="E367" s="19" t="s">
        <v>571</v>
      </c>
      <c r="F367" s="18" t="s">
        <v>5991</v>
      </c>
      <c r="G367" s="18" t="s">
        <v>29</v>
      </c>
      <c r="H367" s="18" t="s">
        <v>5936</v>
      </c>
      <c r="I367" s="19" t="s">
        <v>6126</v>
      </c>
      <c r="J367" s="18" t="s">
        <v>5904</v>
      </c>
      <c r="K367" s="18" t="s">
        <v>15410</v>
      </c>
      <c r="L367" s="18" t="s">
        <v>10232</v>
      </c>
      <c r="N367" s="20">
        <v>45322</v>
      </c>
      <c r="O367" s="18" t="s">
        <v>15411</v>
      </c>
      <c r="P367" s="18" t="s">
        <v>15410</v>
      </c>
      <c r="Q367" s="18" t="s">
        <v>15407</v>
      </c>
      <c r="R367" s="18">
        <v>1.2</v>
      </c>
      <c r="T367" s="18">
        <v>0</v>
      </c>
      <c r="U367" s="18">
        <v>0</v>
      </c>
    </row>
    <row r="368" spans="2:21" x14ac:dyDescent="0.4">
      <c r="B368" s="18" t="s">
        <v>5909</v>
      </c>
      <c r="C368" s="18" t="s">
        <v>5910</v>
      </c>
      <c r="D368" s="18" t="s">
        <v>10854</v>
      </c>
      <c r="E368" s="19" t="s">
        <v>571</v>
      </c>
      <c r="F368" s="18" t="s">
        <v>5991</v>
      </c>
      <c r="G368" s="18" t="s">
        <v>29</v>
      </c>
      <c r="H368" s="18" t="s">
        <v>5936</v>
      </c>
      <c r="I368" s="19" t="s">
        <v>6126</v>
      </c>
      <c r="J368" s="18" t="s">
        <v>5843</v>
      </c>
      <c r="K368" s="18" t="s">
        <v>15408</v>
      </c>
      <c r="L368" s="18" t="s">
        <v>10232</v>
      </c>
      <c r="N368" s="20">
        <v>45322</v>
      </c>
      <c r="O368" s="18" t="s">
        <v>15409</v>
      </c>
      <c r="P368" s="18" t="s">
        <v>15408</v>
      </c>
      <c r="Q368" s="18" t="s">
        <v>15407</v>
      </c>
      <c r="R368" s="18">
        <v>1.2</v>
      </c>
      <c r="T368" s="18">
        <v>0</v>
      </c>
      <c r="U368" s="18">
        <v>0</v>
      </c>
    </row>
    <row r="369" spans="2:21" x14ac:dyDescent="0.4">
      <c r="B369" s="18" t="s">
        <v>5909</v>
      </c>
      <c r="C369" s="18" t="s">
        <v>5910</v>
      </c>
      <c r="D369" s="18" t="s">
        <v>10854</v>
      </c>
      <c r="E369" s="19" t="s">
        <v>571</v>
      </c>
      <c r="F369" s="18" t="s">
        <v>5991</v>
      </c>
      <c r="G369" s="18" t="s">
        <v>29</v>
      </c>
      <c r="H369" s="18" t="s">
        <v>5936</v>
      </c>
      <c r="I369" s="19" t="s">
        <v>6126</v>
      </c>
      <c r="J369" s="18" t="s">
        <v>5923</v>
      </c>
      <c r="K369" s="18" t="s">
        <v>15405</v>
      </c>
      <c r="L369" s="18" t="s">
        <v>10232</v>
      </c>
      <c r="N369" s="20">
        <v>45322</v>
      </c>
      <c r="O369" s="18" t="s">
        <v>15406</v>
      </c>
      <c r="P369" s="18" t="s">
        <v>15405</v>
      </c>
      <c r="Q369" s="18" t="s">
        <v>15407</v>
      </c>
      <c r="R369" s="18">
        <v>1.2</v>
      </c>
      <c r="T369" s="18">
        <v>0</v>
      </c>
      <c r="U369" s="18">
        <v>0</v>
      </c>
    </row>
    <row r="370" spans="2:21" x14ac:dyDescent="0.4">
      <c r="B370" s="18" t="s">
        <v>5909</v>
      </c>
      <c r="C370" s="18" t="s">
        <v>5910</v>
      </c>
      <c r="D370" s="18" t="s">
        <v>10854</v>
      </c>
      <c r="E370" s="19" t="s">
        <v>571</v>
      </c>
      <c r="F370" s="18" t="s">
        <v>5991</v>
      </c>
      <c r="G370" s="18" t="s">
        <v>522</v>
      </c>
      <c r="H370" s="18" t="s">
        <v>9525</v>
      </c>
      <c r="I370" s="19" t="s">
        <v>9526</v>
      </c>
      <c r="J370" s="18" t="s">
        <v>5899</v>
      </c>
      <c r="K370" s="18" t="s">
        <v>15438</v>
      </c>
      <c r="L370" s="18" t="s">
        <v>10232</v>
      </c>
      <c r="N370" s="20">
        <v>45322</v>
      </c>
      <c r="O370" s="18" t="s">
        <v>15439</v>
      </c>
      <c r="P370" s="18" t="s">
        <v>15438</v>
      </c>
      <c r="Q370" s="18" t="s">
        <v>15407</v>
      </c>
      <c r="T370" s="18">
        <v>0</v>
      </c>
      <c r="U370" s="18">
        <v>0</v>
      </c>
    </row>
    <row r="371" spans="2:21" x14ac:dyDescent="0.4">
      <c r="B371" s="18" t="s">
        <v>5909</v>
      </c>
      <c r="C371" s="18" t="s">
        <v>5910</v>
      </c>
      <c r="D371" s="18" t="s">
        <v>10854</v>
      </c>
      <c r="E371" s="19" t="s">
        <v>571</v>
      </c>
      <c r="F371" s="18" t="s">
        <v>5991</v>
      </c>
      <c r="G371" s="18" t="s">
        <v>522</v>
      </c>
      <c r="H371" s="18" t="s">
        <v>9525</v>
      </c>
      <c r="I371" s="19" t="s">
        <v>9526</v>
      </c>
      <c r="J371" s="18" t="s">
        <v>5904</v>
      </c>
      <c r="K371" s="18" t="s">
        <v>15436</v>
      </c>
      <c r="L371" s="18" t="s">
        <v>10232</v>
      </c>
      <c r="N371" s="20">
        <v>45322</v>
      </c>
      <c r="O371" s="18" t="s">
        <v>15437</v>
      </c>
      <c r="P371" s="18" t="s">
        <v>15436</v>
      </c>
      <c r="Q371" s="18" t="s">
        <v>15407</v>
      </c>
      <c r="T371" s="18">
        <v>0</v>
      </c>
      <c r="U371" s="18">
        <v>0</v>
      </c>
    </row>
    <row r="372" spans="2:21" x14ac:dyDescent="0.4">
      <c r="B372" s="18" t="s">
        <v>5909</v>
      </c>
      <c r="C372" s="18" t="s">
        <v>5910</v>
      </c>
      <c r="D372" s="18" t="s">
        <v>10854</v>
      </c>
      <c r="E372" s="19" t="s">
        <v>571</v>
      </c>
      <c r="F372" s="18" t="s">
        <v>5991</v>
      </c>
      <c r="G372" s="18" t="s">
        <v>522</v>
      </c>
      <c r="H372" s="18" t="s">
        <v>9525</v>
      </c>
      <c r="I372" s="19" t="s">
        <v>9526</v>
      </c>
      <c r="J372" s="18" t="s">
        <v>5843</v>
      </c>
      <c r="K372" s="18" t="s">
        <v>15434</v>
      </c>
      <c r="L372" s="18" t="s">
        <v>10232</v>
      </c>
      <c r="N372" s="20">
        <v>45322</v>
      </c>
      <c r="O372" s="18" t="s">
        <v>15435</v>
      </c>
      <c r="P372" s="18" t="s">
        <v>15434</v>
      </c>
      <c r="Q372" s="18" t="s">
        <v>15407</v>
      </c>
      <c r="T372" s="18">
        <v>0</v>
      </c>
      <c r="U372" s="18">
        <v>0</v>
      </c>
    </row>
    <row r="373" spans="2:21" x14ac:dyDescent="0.4">
      <c r="B373" s="18" t="s">
        <v>5909</v>
      </c>
      <c r="C373" s="18" t="s">
        <v>5910</v>
      </c>
      <c r="D373" s="18" t="s">
        <v>10361</v>
      </c>
      <c r="E373" s="19" t="s">
        <v>10362</v>
      </c>
      <c r="F373" s="18" t="s">
        <v>5935</v>
      </c>
      <c r="G373" s="18" t="s">
        <v>703</v>
      </c>
      <c r="H373" s="18" t="s">
        <v>6466</v>
      </c>
      <c r="I373" s="19" t="s">
        <v>6126</v>
      </c>
      <c r="J373" s="18" t="s">
        <v>5899</v>
      </c>
      <c r="K373" s="18" t="s">
        <v>10368</v>
      </c>
      <c r="L373" s="18" t="s">
        <v>10232</v>
      </c>
      <c r="N373" s="20">
        <v>45322</v>
      </c>
      <c r="O373" s="18" t="s">
        <v>10369</v>
      </c>
      <c r="P373" s="18" t="s">
        <v>10368</v>
      </c>
      <c r="Q373" s="18" t="s">
        <v>10365</v>
      </c>
      <c r="R373" s="18">
        <v>1.2</v>
      </c>
      <c r="T373" s="18">
        <v>0</v>
      </c>
      <c r="U373" s="18">
        <v>0</v>
      </c>
    </row>
    <row r="374" spans="2:21" x14ac:dyDescent="0.4">
      <c r="B374" s="18" t="s">
        <v>5909</v>
      </c>
      <c r="C374" s="18" t="s">
        <v>5910</v>
      </c>
      <c r="D374" s="18" t="s">
        <v>10361</v>
      </c>
      <c r="E374" s="19" t="s">
        <v>10362</v>
      </c>
      <c r="F374" s="18" t="s">
        <v>5935</v>
      </c>
      <c r="G374" s="18" t="s">
        <v>703</v>
      </c>
      <c r="H374" s="18" t="s">
        <v>6466</v>
      </c>
      <c r="I374" s="19" t="s">
        <v>6126</v>
      </c>
      <c r="J374" s="18" t="s">
        <v>5904</v>
      </c>
      <c r="K374" s="18" t="s">
        <v>10366</v>
      </c>
      <c r="L374" s="18" t="s">
        <v>10232</v>
      </c>
      <c r="N374" s="20">
        <v>45322</v>
      </c>
      <c r="O374" s="18" t="s">
        <v>10367</v>
      </c>
      <c r="P374" s="18" t="s">
        <v>10366</v>
      </c>
      <c r="Q374" s="18" t="s">
        <v>10365</v>
      </c>
      <c r="R374" s="18">
        <v>1.2</v>
      </c>
      <c r="T374" s="18">
        <v>0</v>
      </c>
      <c r="U374" s="18">
        <v>0</v>
      </c>
    </row>
    <row r="375" spans="2:21" x14ac:dyDescent="0.4">
      <c r="B375" s="18" t="s">
        <v>5909</v>
      </c>
      <c r="C375" s="18" t="s">
        <v>5910</v>
      </c>
      <c r="D375" s="18" t="s">
        <v>10361</v>
      </c>
      <c r="E375" s="19" t="s">
        <v>10362</v>
      </c>
      <c r="F375" s="18" t="s">
        <v>5935</v>
      </c>
      <c r="G375" s="18" t="s">
        <v>703</v>
      </c>
      <c r="H375" s="18" t="s">
        <v>6466</v>
      </c>
      <c r="I375" s="19" t="s">
        <v>6126</v>
      </c>
      <c r="J375" s="18" t="s">
        <v>5843</v>
      </c>
      <c r="K375" s="18" t="s">
        <v>10363</v>
      </c>
      <c r="L375" s="18" t="s">
        <v>10232</v>
      </c>
      <c r="N375" s="20">
        <v>45322</v>
      </c>
      <c r="O375" s="18" t="s">
        <v>10364</v>
      </c>
      <c r="P375" s="18" t="s">
        <v>10363</v>
      </c>
      <c r="Q375" s="18" t="s">
        <v>10365</v>
      </c>
      <c r="R375" s="18">
        <v>1.2</v>
      </c>
      <c r="T375" s="18">
        <v>0</v>
      </c>
      <c r="U375" s="18">
        <v>0</v>
      </c>
    </row>
    <row r="376" spans="2:21" x14ac:dyDescent="0.4">
      <c r="B376" s="18" t="s">
        <v>5909</v>
      </c>
      <c r="C376" s="18" t="s">
        <v>5910</v>
      </c>
      <c r="D376" s="18" t="s">
        <v>10361</v>
      </c>
      <c r="E376" s="19" t="s">
        <v>10362</v>
      </c>
      <c r="F376" s="18" t="s">
        <v>5935</v>
      </c>
      <c r="G376" s="18" t="s">
        <v>522</v>
      </c>
      <c r="H376" s="18" t="s">
        <v>9525</v>
      </c>
      <c r="I376" s="19" t="s">
        <v>9526</v>
      </c>
      <c r="J376" s="18" t="s">
        <v>5899</v>
      </c>
      <c r="K376" s="18" t="s">
        <v>11169</v>
      </c>
      <c r="L376" s="18" t="s">
        <v>10232</v>
      </c>
      <c r="M376" s="19" t="s">
        <v>10377</v>
      </c>
      <c r="N376" s="20">
        <v>45322</v>
      </c>
      <c r="O376" s="18" t="s">
        <v>11170</v>
      </c>
      <c r="P376" s="18" t="s">
        <v>11169</v>
      </c>
      <c r="Q376" s="18" t="s">
        <v>10365</v>
      </c>
      <c r="T376" s="18">
        <v>0</v>
      </c>
      <c r="U376" s="18">
        <v>0</v>
      </c>
    </row>
    <row r="377" spans="2:21" x14ac:dyDescent="0.4">
      <c r="B377" s="18" t="s">
        <v>5909</v>
      </c>
      <c r="C377" s="18" t="s">
        <v>5910</v>
      </c>
      <c r="D377" s="18" t="s">
        <v>10361</v>
      </c>
      <c r="E377" s="19" t="s">
        <v>10362</v>
      </c>
      <c r="F377" s="18" t="s">
        <v>5935</v>
      </c>
      <c r="G377" s="18" t="s">
        <v>522</v>
      </c>
      <c r="H377" s="18" t="s">
        <v>9525</v>
      </c>
      <c r="I377" s="19" t="s">
        <v>9526</v>
      </c>
      <c r="J377" s="18" t="s">
        <v>5904</v>
      </c>
      <c r="K377" s="18" t="s">
        <v>11167</v>
      </c>
      <c r="L377" s="18" t="s">
        <v>10232</v>
      </c>
      <c r="M377" s="19" t="s">
        <v>10377</v>
      </c>
      <c r="N377" s="20">
        <v>45322</v>
      </c>
      <c r="O377" s="18" t="s">
        <v>11168</v>
      </c>
      <c r="P377" s="18" t="s">
        <v>11167</v>
      </c>
      <c r="Q377" s="18" t="s">
        <v>10365</v>
      </c>
      <c r="T377" s="18">
        <v>0</v>
      </c>
      <c r="U377" s="18">
        <v>0</v>
      </c>
    </row>
    <row r="378" spans="2:21" x14ac:dyDescent="0.4">
      <c r="B378" s="18" t="s">
        <v>5909</v>
      </c>
      <c r="C378" s="18" t="s">
        <v>5910</v>
      </c>
      <c r="D378" s="18" t="s">
        <v>10361</v>
      </c>
      <c r="E378" s="19" t="s">
        <v>10362</v>
      </c>
      <c r="F378" s="18" t="s">
        <v>5935</v>
      </c>
      <c r="G378" s="18" t="s">
        <v>522</v>
      </c>
      <c r="H378" s="18" t="s">
        <v>9525</v>
      </c>
      <c r="I378" s="19" t="s">
        <v>9526</v>
      </c>
      <c r="J378" s="18" t="s">
        <v>5843</v>
      </c>
      <c r="K378" s="18" t="s">
        <v>11165</v>
      </c>
      <c r="L378" s="18" t="s">
        <v>10232</v>
      </c>
      <c r="M378" s="19" t="s">
        <v>10377</v>
      </c>
      <c r="N378" s="20">
        <v>45322</v>
      </c>
      <c r="O378" s="18" t="s">
        <v>11166</v>
      </c>
      <c r="P378" s="18" t="s">
        <v>11165</v>
      </c>
      <c r="Q378" s="18" t="s">
        <v>10365</v>
      </c>
      <c r="T378" s="18">
        <v>0</v>
      </c>
      <c r="U378" s="18">
        <v>0</v>
      </c>
    </row>
    <row r="379" spans="2:21" x14ac:dyDescent="0.4">
      <c r="B379" s="18" t="s">
        <v>5909</v>
      </c>
      <c r="C379" s="18" t="s">
        <v>5910</v>
      </c>
      <c r="D379" s="18" t="s">
        <v>10361</v>
      </c>
      <c r="E379" s="19" t="s">
        <v>10679</v>
      </c>
      <c r="F379" s="18" t="s">
        <v>5935</v>
      </c>
      <c r="G379" s="18" t="s">
        <v>275</v>
      </c>
      <c r="H379" s="18" t="s">
        <v>6302</v>
      </c>
      <c r="I379" s="19" t="s">
        <v>6406</v>
      </c>
      <c r="J379" s="18" t="s">
        <v>5899</v>
      </c>
      <c r="K379" s="18" t="s">
        <v>10685</v>
      </c>
      <c r="L379" s="18" t="s">
        <v>10232</v>
      </c>
      <c r="M379" s="19" t="s">
        <v>10377</v>
      </c>
      <c r="N379" s="20">
        <v>45322</v>
      </c>
      <c r="O379" s="18" t="s">
        <v>10686</v>
      </c>
      <c r="P379" s="18" t="s">
        <v>10685</v>
      </c>
      <c r="Q379" s="18" t="s">
        <v>10682</v>
      </c>
      <c r="R379" s="18">
        <v>1.5</v>
      </c>
      <c r="T379" s="18">
        <v>0</v>
      </c>
      <c r="U379" s="18">
        <v>0</v>
      </c>
    </row>
    <row r="380" spans="2:21" x14ac:dyDescent="0.4">
      <c r="B380" s="18" t="s">
        <v>5909</v>
      </c>
      <c r="C380" s="18" t="s">
        <v>5910</v>
      </c>
      <c r="D380" s="18" t="s">
        <v>10361</v>
      </c>
      <c r="E380" s="19" t="s">
        <v>10679</v>
      </c>
      <c r="F380" s="18" t="s">
        <v>5935</v>
      </c>
      <c r="G380" s="18" t="s">
        <v>275</v>
      </c>
      <c r="H380" s="18" t="s">
        <v>6302</v>
      </c>
      <c r="I380" s="19" t="s">
        <v>6406</v>
      </c>
      <c r="J380" s="18" t="s">
        <v>5904</v>
      </c>
      <c r="K380" s="18" t="s">
        <v>10683</v>
      </c>
      <c r="L380" s="18" t="s">
        <v>10232</v>
      </c>
      <c r="M380" s="19" t="s">
        <v>10377</v>
      </c>
      <c r="N380" s="20">
        <v>45322</v>
      </c>
      <c r="O380" s="18" t="s">
        <v>10684</v>
      </c>
      <c r="P380" s="18" t="s">
        <v>10683</v>
      </c>
      <c r="Q380" s="18" t="s">
        <v>10682</v>
      </c>
      <c r="R380" s="18">
        <v>1.5</v>
      </c>
      <c r="T380" s="18">
        <v>0</v>
      </c>
      <c r="U380" s="18">
        <v>0</v>
      </c>
    </row>
    <row r="381" spans="2:21" x14ac:dyDescent="0.4">
      <c r="B381" s="18" t="s">
        <v>5909</v>
      </c>
      <c r="C381" s="18" t="s">
        <v>5910</v>
      </c>
      <c r="D381" s="18" t="s">
        <v>10361</v>
      </c>
      <c r="E381" s="19" t="s">
        <v>10679</v>
      </c>
      <c r="F381" s="18" t="s">
        <v>5935</v>
      </c>
      <c r="G381" s="18" t="s">
        <v>275</v>
      </c>
      <c r="H381" s="18" t="s">
        <v>6302</v>
      </c>
      <c r="I381" s="19" t="s">
        <v>6406</v>
      </c>
      <c r="J381" s="18" t="s">
        <v>5843</v>
      </c>
      <c r="K381" s="18" t="s">
        <v>10680</v>
      </c>
      <c r="L381" s="18" t="s">
        <v>10232</v>
      </c>
      <c r="M381" s="19" t="s">
        <v>10377</v>
      </c>
      <c r="N381" s="20">
        <v>45322</v>
      </c>
      <c r="O381" s="18" t="s">
        <v>10681</v>
      </c>
      <c r="P381" s="18" t="s">
        <v>10680</v>
      </c>
      <c r="Q381" s="18" t="s">
        <v>10682</v>
      </c>
      <c r="R381" s="18">
        <v>1.5</v>
      </c>
      <c r="T381" s="18">
        <v>0</v>
      </c>
      <c r="U381" s="18">
        <v>0</v>
      </c>
    </row>
    <row r="382" spans="2:21" x14ac:dyDescent="0.4">
      <c r="B382" s="18" t="s">
        <v>5909</v>
      </c>
      <c r="C382" s="18" t="s">
        <v>5910</v>
      </c>
      <c r="D382" s="18" t="s">
        <v>10361</v>
      </c>
      <c r="E382" s="19" t="s">
        <v>10679</v>
      </c>
      <c r="F382" s="18" t="s">
        <v>5935</v>
      </c>
      <c r="G382" s="18" t="s">
        <v>522</v>
      </c>
      <c r="H382" s="18" t="s">
        <v>9525</v>
      </c>
      <c r="I382" s="19" t="s">
        <v>9526</v>
      </c>
      <c r="J382" s="18" t="s">
        <v>5899</v>
      </c>
      <c r="K382" s="18" t="s">
        <v>11205</v>
      </c>
      <c r="L382" s="18" t="s">
        <v>10232</v>
      </c>
      <c r="M382" s="19" t="s">
        <v>10377</v>
      </c>
      <c r="N382" s="20">
        <v>45322</v>
      </c>
      <c r="O382" s="18" t="s">
        <v>11206</v>
      </c>
      <c r="P382" s="18" t="s">
        <v>11205</v>
      </c>
      <c r="Q382" s="18" t="s">
        <v>10682</v>
      </c>
      <c r="T382" s="18">
        <v>0</v>
      </c>
      <c r="U382" s="18">
        <v>0</v>
      </c>
    </row>
    <row r="383" spans="2:21" x14ac:dyDescent="0.4">
      <c r="B383" s="18" t="s">
        <v>5909</v>
      </c>
      <c r="C383" s="18" t="s">
        <v>5910</v>
      </c>
      <c r="D383" s="18" t="s">
        <v>10361</v>
      </c>
      <c r="E383" s="19" t="s">
        <v>10679</v>
      </c>
      <c r="F383" s="18" t="s">
        <v>5935</v>
      </c>
      <c r="G383" s="18" t="s">
        <v>522</v>
      </c>
      <c r="H383" s="18" t="s">
        <v>9525</v>
      </c>
      <c r="I383" s="19" t="s">
        <v>9526</v>
      </c>
      <c r="J383" s="18" t="s">
        <v>5904</v>
      </c>
      <c r="K383" s="18" t="s">
        <v>11203</v>
      </c>
      <c r="L383" s="18" t="s">
        <v>10232</v>
      </c>
      <c r="M383" s="19" t="s">
        <v>10377</v>
      </c>
      <c r="N383" s="20">
        <v>45322</v>
      </c>
      <c r="O383" s="18" t="s">
        <v>11204</v>
      </c>
      <c r="P383" s="18" t="s">
        <v>11203</v>
      </c>
      <c r="Q383" s="18" t="s">
        <v>10682</v>
      </c>
      <c r="T383" s="18">
        <v>0</v>
      </c>
      <c r="U383" s="18">
        <v>0</v>
      </c>
    </row>
    <row r="384" spans="2:21" x14ac:dyDescent="0.4">
      <c r="B384" s="18" t="s">
        <v>5909</v>
      </c>
      <c r="C384" s="18" t="s">
        <v>5910</v>
      </c>
      <c r="D384" s="18" t="s">
        <v>10361</v>
      </c>
      <c r="E384" s="19" t="s">
        <v>10679</v>
      </c>
      <c r="F384" s="18" t="s">
        <v>5935</v>
      </c>
      <c r="G384" s="18" t="s">
        <v>522</v>
      </c>
      <c r="H384" s="18" t="s">
        <v>9525</v>
      </c>
      <c r="I384" s="19" t="s">
        <v>9526</v>
      </c>
      <c r="J384" s="18" t="s">
        <v>5843</v>
      </c>
      <c r="K384" s="18" t="s">
        <v>11201</v>
      </c>
      <c r="L384" s="18" t="s">
        <v>10232</v>
      </c>
      <c r="M384" s="19" t="s">
        <v>10377</v>
      </c>
      <c r="N384" s="20">
        <v>45322</v>
      </c>
      <c r="O384" s="18" t="s">
        <v>11202</v>
      </c>
      <c r="P384" s="18" t="s">
        <v>11201</v>
      </c>
      <c r="Q384" s="18" t="s">
        <v>10682</v>
      </c>
      <c r="T384" s="18">
        <v>0</v>
      </c>
      <c r="U384" s="18">
        <v>0</v>
      </c>
    </row>
    <row r="385" spans="2:21" x14ac:dyDescent="0.4">
      <c r="B385" s="18" t="s">
        <v>5909</v>
      </c>
      <c r="C385" s="18" t="s">
        <v>5910</v>
      </c>
      <c r="D385" s="18" t="s">
        <v>10361</v>
      </c>
      <c r="E385" s="19" t="s">
        <v>10687</v>
      </c>
      <c r="F385" s="18" t="s">
        <v>6047</v>
      </c>
      <c r="G385" s="18" t="s">
        <v>703</v>
      </c>
      <c r="H385" s="18" t="s">
        <v>6466</v>
      </c>
      <c r="I385" s="19" t="s">
        <v>7977</v>
      </c>
      <c r="J385" s="18" t="s">
        <v>5899</v>
      </c>
      <c r="K385" s="18" t="s">
        <v>10693</v>
      </c>
      <c r="L385" s="18" t="s">
        <v>10232</v>
      </c>
      <c r="N385" s="20">
        <v>45322</v>
      </c>
      <c r="O385" s="18" t="s">
        <v>10694</v>
      </c>
      <c r="P385" s="18" t="s">
        <v>10693</v>
      </c>
      <c r="Q385" s="18" t="s">
        <v>10690</v>
      </c>
      <c r="R385" s="18">
        <v>1.3</v>
      </c>
      <c r="T385" s="18">
        <v>0</v>
      </c>
      <c r="U385" s="18">
        <v>0</v>
      </c>
    </row>
    <row r="386" spans="2:21" x14ac:dyDescent="0.4">
      <c r="B386" s="18" t="s">
        <v>5909</v>
      </c>
      <c r="C386" s="18" t="s">
        <v>5910</v>
      </c>
      <c r="D386" s="18" t="s">
        <v>10361</v>
      </c>
      <c r="E386" s="19" t="s">
        <v>10687</v>
      </c>
      <c r="F386" s="18" t="s">
        <v>6047</v>
      </c>
      <c r="G386" s="18" t="s">
        <v>703</v>
      </c>
      <c r="H386" s="18" t="s">
        <v>6466</v>
      </c>
      <c r="I386" s="19" t="s">
        <v>7977</v>
      </c>
      <c r="J386" s="18" t="s">
        <v>5904</v>
      </c>
      <c r="K386" s="18" t="s">
        <v>10691</v>
      </c>
      <c r="L386" s="18" t="s">
        <v>10232</v>
      </c>
      <c r="N386" s="20">
        <v>45322</v>
      </c>
      <c r="O386" s="18" t="s">
        <v>10692</v>
      </c>
      <c r="P386" s="18" t="s">
        <v>10691</v>
      </c>
      <c r="Q386" s="18" t="s">
        <v>10690</v>
      </c>
      <c r="R386" s="18">
        <v>1.3</v>
      </c>
      <c r="T386" s="18">
        <v>0</v>
      </c>
      <c r="U386" s="18">
        <v>0</v>
      </c>
    </row>
    <row r="387" spans="2:21" x14ac:dyDescent="0.4">
      <c r="B387" s="18" t="s">
        <v>5909</v>
      </c>
      <c r="C387" s="18" t="s">
        <v>5910</v>
      </c>
      <c r="D387" s="18" t="s">
        <v>10361</v>
      </c>
      <c r="E387" s="19" t="s">
        <v>10687</v>
      </c>
      <c r="F387" s="18" t="s">
        <v>6047</v>
      </c>
      <c r="G387" s="18" t="s">
        <v>703</v>
      </c>
      <c r="H387" s="18" t="s">
        <v>6466</v>
      </c>
      <c r="I387" s="19" t="s">
        <v>7977</v>
      </c>
      <c r="J387" s="18" t="s">
        <v>5843</v>
      </c>
      <c r="K387" s="18" t="s">
        <v>10688</v>
      </c>
      <c r="L387" s="18" t="s">
        <v>10232</v>
      </c>
      <c r="N387" s="20">
        <v>45322</v>
      </c>
      <c r="O387" s="18" t="s">
        <v>10689</v>
      </c>
      <c r="P387" s="18" t="s">
        <v>10688</v>
      </c>
      <c r="Q387" s="18" t="s">
        <v>10690</v>
      </c>
      <c r="R387" s="18">
        <v>1.3</v>
      </c>
      <c r="T387" s="18">
        <v>0</v>
      </c>
      <c r="U387" s="18">
        <v>0</v>
      </c>
    </row>
    <row r="388" spans="2:21" x14ac:dyDescent="0.4">
      <c r="B388" s="18" t="s">
        <v>5909</v>
      </c>
      <c r="C388" s="18" t="s">
        <v>5910</v>
      </c>
      <c r="D388" s="18" t="s">
        <v>10361</v>
      </c>
      <c r="E388" s="19" t="s">
        <v>10687</v>
      </c>
      <c r="F388" s="18" t="s">
        <v>6047</v>
      </c>
      <c r="G388" s="18" t="s">
        <v>275</v>
      </c>
      <c r="H388" s="18" t="s">
        <v>6302</v>
      </c>
      <c r="I388" s="19" t="s">
        <v>6406</v>
      </c>
      <c r="J388" s="18" t="s">
        <v>5899</v>
      </c>
      <c r="K388" s="18" t="s">
        <v>10699</v>
      </c>
      <c r="L388" s="18" t="s">
        <v>10232</v>
      </c>
      <c r="N388" s="20">
        <v>45322</v>
      </c>
      <c r="O388" s="18" t="s">
        <v>10700</v>
      </c>
      <c r="P388" s="18" t="s">
        <v>10699</v>
      </c>
      <c r="Q388" s="18" t="s">
        <v>10690</v>
      </c>
      <c r="R388" s="18">
        <v>1.5</v>
      </c>
      <c r="T388" s="18">
        <v>0</v>
      </c>
      <c r="U388" s="18">
        <v>0</v>
      </c>
    </row>
    <row r="389" spans="2:21" x14ac:dyDescent="0.4">
      <c r="B389" s="18" t="s">
        <v>5909</v>
      </c>
      <c r="C389" s="18" t="s">
        <v>5910</v>
      </c>
      <c r="D389" s="18" t="s">
        <v>10361</v>
      </c>
      <c r="E389" s="19" t="s">
        <v>10687</v>
      </c>
      <c r="F389" s="18" t="s">
        <v>6047</v>
      </c>
      <c r="G389" s="18" t="s">
        <v>275</v>
      </c>
      <c r="H389" s="18" t="s">
        <v>6302</v>
      </c>
      <c r="I389" s="19" t="s">
        <v>6406</v>
      </c>
      <c r="J389" s="18" t="s">
        <v>5904</v>
      </c>
      <c r="K389" s="18" t="s">
        <v>10697</v>
      </c>
      <c r="L389" s="18" t="s">
        <v>10232</v>
      </c>
      <c r="N389" s="20">
        <v>45322</v>
      </c>
      <c r="O389" s="18" t="s">
        <v>10698</v>
      </c>
      <c r="P389" s="18" t="s">
        <v>10697</v>
      </c>
      <c r="Q389" s="18" t="s">
        <v>10690</v>
      </c>
      <c r="R389" s="18">
        <v>1.5</v>
      </c>
      <c r="T389" s="18">
        <v>0</v>
      </c>
      <c r="U389" s="18">
        <v>0</v>
      </c>
    </row>
    <row r="390" spans="2:21" x14ac:dyDescent="0.4">
      <c r="B390" s="18" t="s">
        <v>5909</v>
      </c>
      <c r="C390" s="18" t="s">
        <v>5910</v>
      </c>
      <c r="D390" s="18" t="s">
        <v>10361</v>
      </c>
      <c r="E390" s="19" t="s">
        <v>10687</v>
      </c>
      <c r="F390" s="18" t="s">
        <v>6047</v>
      </c>
      <c r="G390" s="18" t="s">
        <v>275</v>
      </c>
      <c r="H390" s="18" t="s">
        <v>6302</v>
      </c>
      <c r="I390" s="19" t="s">
        <v>6406</v>
      </c>
      <c r="J390" s="18" t="s">
        <v>5843</v>
      </c>
      <c r="K390" s="18" t="s">
        <v>10695</v>
      </c>
      <c r="L390" s="18" t="s">
        <v>10232</v>
      </c>
      <c r="N390" s="20">
        <v>45322</v>
      </c>
      <c r="O390" s="18" t="s">
        <v>10696</v>
      </c>
      <c r="P390" s="18" t="s">
        <v>10695</v>
      </c>
      <c r="Q390" s="18" t="s">
        <v>10690</v>
      </c>
      <c r="R390" s="18">
        <v>1.5</v>
      </c>
      <c r="T390" s="18">
        <v>0</v>
      </c>
      <c r="U390" s="18">
        <v>0</v>
      </c>
    </row>
    <row r="391" spans="2:21" x14ac:dyDescent="0.4">
      <c r="B391" s="18" t="s">
        <v>5909</v>
      </c>
      <c r="C391" s="18" t="s">
        <v>5910</v>
      </c>
      <c r="D391" s="18" t="s">
        <v>10361</v>
      </c>
      <c r="E391" s="19" t="s">
        <v>10687</v>
      </c>
      <c r="F391" s="18" t="s">
        <v>6047</v>
      </c>
      <c r="G391" s="18" t="s">
        <v>522</v>
      </c>
      <c r="H391" s="18" t="s">
        <v>9525</v>
      </c>
      <c r="I391" s="19" t="s">
        <v>9526</v>
      </c>
      <c r="J391" s="18" t="s">
        <v>5899</v>
      </c>
      <c r="K391" s="18" t="s">
        <v>11211</v>
      </c>
      <c r="L391" s="18" t="s">
        <v>10232</v>
      </c>
      <c r="N391" s="20">
        <v>45322</v>
      </c>
      <c r="O391" s="18" t="s">
        <v>11212</v>
      </c>
      <c r="P391" s="18" t="s">
        <v>11211</v>
      </c>
      <c r="Q391" s="18" t="s">
        <v>10690</v>
      </c>
      <c r="T391" s="18">
        <v>0</v>
      </c>
      <c r="U391" s="18">
        <v>0</v>
      </c>
    </row>
    <row r="392" spans="2:21" x14ac:dyDescent="0.4">
      <c r="B392" s="18" t="s">
        <v>5909</v>
      </c>
      <c r="C392" s="18" t="s">
        <v>5910</v>
      </c>
      <c r="D392" s="18" t="s">
        <v>10361</v>
      </c>
      <c r="E392" s="19" t="s">
        <v>10687</v>
      </c>
      <c r="F392" s="18" t="s">
        <v>6047</v>
      </c>
      <c r="G392" s="18" t="s">
        <v>522</v>
      </c>
      <c r="H392" s="18" t="s">
        <v>9525</v>
      </c>
      <c r="I392" s="19" t="s">
        <v>9526</v>
      </c>
      <c r="J392" s="18" t="s">
        <v>5904</v>
      </c>
      <c r="K392" s="18" t="s">
        <v>11209</v>
      </c>
      <c r="L392" s="18" t="s">
        <v>10232</v>
      </c>
      <c r="N392" s="20">
        <v>45322</v>
      </c>
      <c r="O392" s="18" t="s">
        <v>11210</v>
      </c>
      <c r="P392" s="18" t="s">
        <v>11209</v>
      </c>
      <c r="Q392" s="18" t="s">
        <v>10690</v>
      </c>
      <c r="T392" s="18">
        <v>0</v>
      </c>
      <c r="U392" s="18">
        <v>0</v>
      </c>
    </row>
    <row r="393" spans="2:21" x14ac:dyDescent="0.4">
      <c r="B393" s="18" t="s">
        <v>5909</v>
      </c>
      <c r="C393" s="18" t="s">
        <v>5910</v>
      </c>
      <c r="D393" s="18" t="s">
        <v>10361</v>
      </c>
      <c r="E393" s="19" t="s">
        <v>10687</v>
      </c>
      <c r="F393" s="18" t="s">
        <v>6047</v>
      </c>
      <c r="G393" s="18" t="s">
        <v>522</v>
      </c>
      <c r="H393" s="18" t="s">
        <v>9525</v>
      </c>
      <c r="I393" s="19" t="s">
        <v>9526</v>
      </c>
      <c r="J393" s="18" t="s">
        <v>5843</v>
      </c>
      <c r="K393" s="18" t="s">
        <v>11207</v>
      </c>
      <c r="L393" s="18" t="s">
        <v>10232</v>
      </c>
      <c r="N393" s="20">
        <v>45322</v>
      </c>
      <c r="O393" s="18" t="s">
        <v>11208</v>
      </c>
      <c r="P393" s="18" t="s">
        <v>11207</v>
      </c>
      <c r="Q393" s="18" t="s">
        <v>10690</v>
      </c>
      <c r="T393" s="18">
        <v>0</v>
      </c>
      <c r="U393" s="18">
        <v>0</v>
      </c>
    </row>
    <row r="394" spans="2:21" x14ac:dyDescent="0.4">
      <c r="B394" s="18" t="s">
        <v>5909</v>
      </c>
      <c r="C394" s="18" t="s">
        <v>5910</v>
      </c>
      <c r="D394" s="18" t="s">
        <v>10361</v>
      </c>
      <c r="E394" s="19" t="s">
        <v>10687</v>
      </c>
      <c r="F394" s="18" t="s">
        <v>5896</v>
      </c>
      <c r="G394" s="18" t="s">
        <v>703</v>
      </c>
      <c r="H394" s="18" t="s">
        <v>6466</v>
      </c>
      <c r="I394" s="19" t="s">
        <v>6406</v>
      </c>
      <c r="J394" s="18" t="s">
        <v>5899</v>
      </c>
      <c r="K394" s="18" t="s">
        <v>10726</v>
      </c>
      <c r="L394" s="18" t="s">
        <v>10232</v>
      </c>
      <c r="N394" s="20">
        <v>45322</v>
      </c>
      <c r="O394" s="18" t="s">
        <v>10727</v>
      </c>
      <c r="P394" s="18" t="s">
        <v>10726</v>
      </c>
      <c r="Q394" s="18" t="s">
        <v>10723</v>
      </c>
      <c r="R394" s="18">
        <v>1.5</v>
      </c>
      <c r="T394" s="18">
        <v>0</v>
      </c>
      <c r="U394" s="18">
        <v>0</v>
      </c>
    </row>
    <row r="395" spans="2:21" x14ac:dyDescent="0.4">
      <c r="B395" s="18" t="s">
        <v>5909</v>
      </c>
      <c r="C395" s="18" t="s">
        <v>5910</v>
      </c>
      <c r="D395" s="18" t="s">
        <v>10361</v>
      </c>
      <c r="E395" s="19" t="s">
        <v>10687</v>
      </c>
      <c r="F395" s="18" t="s">
        <v>5896</v>
      </c>
      <c r="G395" s="18" t="s">
        <v>703</v>
      </c>
      <c r="H395" s="18" t="s">
        <v>6466</v>
      </c>
      <c r="I395" s="19" t="s">
        <v>6406</v>
      </c>
      <c r="J395" s="18" t="s">
        <v>5904</v>
      </c>
      <c r="K395" s="18" t="s">
        <v>10724</v>
      </c>
      <c r="L395" s="18" t="s">
        <v>10232</v>
      </c>
      <c r="N395" s="20">
        <v>45322</v>
      </c>
      <c r="O395" s="18" t="s">
        <v>10725</v>
      </c>
      <c r="P395" s="18" t="s">
        <v>10724</v>
      </c>
      <c r="Q395" s="18" t="s">
        <v>10723</v>
      </c>
      <c r="R395" s="18">
        <v>1.5</v>
      </c>
      <c r="T395" s="18">
        <v>0</v>
      </c>
      <c r="U395" s="18">
        <v>0</v>
      </c>
    </row>
    <row r="396" spans="2:21" x14ac:dyDescent="0.4">
      <c r="B396" s="18" t="s">
        <v>5909</v>
      </c>
      <c r="C396" s="18" t="s">
        <v>5910</v>
      </c>
      <c r="D396" s="18" t="s">
        <v>10361</v>
      </c>
      <c r="E396" s="19" t="s">
        <v>10687</v>
      </c>
      <c r="F396" s="18" t="s">
        <v>5896</v>
      </c>
      <c r="G396" s="18" t="s">
        <v>703</v>
      </c>
      <c r="H396" s="18" t="s">
        <v>6466</v>
      </c>
      <c r="I396" s="19" t="s">
        <v>6406</v>
      </c>
      <c r="J396" s="18" t="s">
        <v>5843</v>
      </c>
      <c r="K396" s="18" t="s">
        <v>10721</v>
      </c>
      <c r="L396" s="18" t="s">
        <v>10232</v>
      </c>
      <c r="N396" s="20">
        <v>45322</v>
      </c>
      <c r="O396" s="18" t="s">
        <v>10722</v>
      </c>
      <c r="P396" s="18" t="s">
        <v>10721</v>
      </c>
      <c r="Q396" s="18" t="s">
        <v>10723</v>
      </c>
      <c r="R396" s="18">
        <v>1.5</v>
      </c>
      <c r="T396" s="18">
        <v>0</v>
      </c>
      <c r="U396" s="18">
        <v>0</v>
      </c>
    </row>
    <row r="397" spans="2:21" x14ac:dyDescent="0.4">
      <c r="B397" s="18" t="s">
        <v>5909</v>
      </c>
      <c r="C397" s="18" t="s">
        <v>5910</v>
      </c>
      <c r="D397" s="18" t="s">
        <v>10361</v>
      </c>
      <c r="E397" s="19" t="s">
        <v>10687</v>
      </c>
      <c r="F397" s="18" t="s">
        <v>5896</v>
      </c>
      <c r="G397" s="18" t="s">
        <v>522</v>
      </c>
      <c r="H397" s="18" t="s">
        <v>9525</v>
      </c>
      <c r="I397" s="19" t="s">
        <v>9526</v>
      </c>
      <c r="J397" s="18" t="s">
        <v>5899</v>
      </c>
      <c r="K397" s="18" t="s">
        <v>11229</v>
      </c>
      <c r="L397" s="18" t="s">
        <v>10232</v>
      </c>
      <c r="N397" s="20">
        <v>45322</v>
      </c>
      <c r="O397" s="18" t="s">
        <v>11230</v>
      </c>
      <c r="P397" s="18" t="s">
        <v>11229</v>
      </c>
      <c r="Q397" s="18" t="s">
        <v>10723</v>
      </c>
      <c r="T397" s="18">
        <v>0</v>
      </c>
      <c r="U397" s="18">
        <v>0</v>
      </c>
    </row>
    <row r="398" spans="2:21" x14ac:dyDescent="0.4">
      <c r="B398" s="18" t="s">
        <v>5909</v>
      </c>
      <c r="C398" s="18" t="s">
        <v>5910</v>
      </c>
      <c r="D398" s="18" t="s">
        <v>10361</v>
      </c>
      <c r="E398" s="19" t="s">
        <v>10687</v>
      </c>
      <c r="F398" s="18" t="s">
        <v>5896</v>
      </c>
      <c r="G398" s="18" t="s">
        <v>522</v>
      </c>
      <c r="H398" s="18" t="s">
        <v>9525</v>
      </c>
      <c r="I398" s="19" t="s">
        <v>9526</v>
      </c>
      <c r="J398" s="18" t="s">
        <v>5904</v>
      </c>
      <c r="K398" s="18" t="s">
        <v>11227</v>
      </c>
      <c r="L398" s="18" t="s">
        <v>10232</v>
      </c>
      <c r="N398" s="20">
        <v>45322</v>
      </c>
      <c r="O398" s="18" t="s">
        <v>11228</v>
      </c>
      <c r="P398" s="18" t="s">
        <v>11227</v>
      </c>
      <c r="Q398" s="18" t="s">
        <v>10723</v>
      </c>
      <c r="T398" s="18">
        <v>0</v>
      </c>
      <c r="U398" s="18">
        <v>0</v>
      </c>
    </row>
    <row r="399" spans="2:21" x14ac:dyDescent="0.4">
      <c r="B399" s="18" t="s">
        <v>5909</v>
      </c>
      <c r="C399" s="18" t="s">
        <v>5910</v>
      </c>
      <c r="D399" s="18" t="s">
        <v>10361</v>
      </c>
      <c r="E399" s="19" t="s">
        <v>10687</v>
      </c>
      <c r="F399" s="18" t="s">
        <v>5896</v>
      </c>
      <c r="G399" s="18" t="s">
        <v>522</v>
      </c>
      <c r="H399" s="18" t="s">
        <v>9525</v>
      </c>
      <c r="I399" s="19" t="s">
        <v>9526</v>
      </c>
      <c r="J399" s="18" t="s">
        <v>5843</v>
      </c>
      <c r="K399" s="18" t="s">
        <v>11225</v>
      </c>
      <c r="L399" s="18" t="s">
        <v>10232</v>
      </c>
      <c r="N399" s="20">
        <v>45322</v>
      </c>
      <c r="O399" s="18" t="s">
        <v>11226</v>
      </c>
      <c r="P399" s="18" t="s">
        <v>11225</v>
      </c>
      <c r="Q399" s="18" t="s">
        <v>10723</v>
      </c>
      <c r="T399" s="18">
        <v>0</v>
      </c>
      <c r="U399" s="18">
        <v>0</v>
      </c>
    </row>
    <row r="400" spans="2:21" x14ac:dyDescent="0.4">
      <c r="B400" s="18" t="s">
        <v>5909</v>
      </c>
      <c r="C400" s="18" t="s">
        <v>5910</v>
      </c>
      <c r="D400" s="18" t="s">
        <v>10361</v>
      </c>
      <c r="E400" s="19" t="s">
        <v>10687</v>
      </c>
      <c r="F400" s="18" t="s">
        <v>6100</v>
      </c>
      <c r="G400" s="18" t="s">
        <v>39</v>
      </c>
      <c r="H400" s="18" t="s">
        <v>6318</v>
      </c>
      <c r="I400" s="19" t="s">
        <v>6406</v>
      </c>
      <c r="J400" s="18" t="s">
        <v>5899</v>
      </c>
      <c r="K400" s="18" t="s">
        <v>10719</v>
      </c>
      <c r="L400" s="18" t="s">
        <v>10232</v>
      </c>
      <c r="N400" s="20">
        <v>45322</v>
      </c>
      <c r="O400" s="18" t="s">
        <v>10720</v>
      </c>
      <c r="P400" s="18" t="s">
        <v>10719</v>
      </c>
      <c r="Q400" s="18" t="s">
        <v>10716</v>
      </c>
      <c r="R400" s="18">
        <v>1.5</v>
      </c>
      <c r="T400" s="18">
        <v>0</v>
      </c>
      <c r="U400" s="18">
        <v>0</v>
      </c>
    </row>
    <row r="401" spans="2:21" x14ac:dyDescent="0.4">
      <c r="B401" s="18" t="s">
        <v>5909</v>
      </c>
      <c r="C401" s="18" t="s">
        <v>5910</v>
      </c>
      <c r="D401" s="18" t="s">
        <v>10361</v>
      </c>
      <c r="E401" s="19" t="s">
        <v>10687</v>
      </c>
      <c r="F401" s="18" t="s">
        <v>6100</v>
      </c>
      <c r="G401" s="18" t="s">
        <v>39</v>
      </c>
      <c r="H401" s="18" t="s">
        <v>6318</v>
      </c>
      <c r="I401" s="19" t="s">
        <v>6406</v>
      </c>
      <c r="J401" s="18" t="s">
        <v>5904</v>
      </c>
      <c r="K401" s="18" t="s">
        <v>10717</v>
      </c>
      <c r="L401" s="18" t="s">
        <v>10232</v>
      </c>
      <c r="N401" s="20">
        <v>45322</v>
      </c>
      <c r="O401" s="18" t="s">
        <v>10718</v>
      </c>
      <c r="P401" s="18" t="s">
        <v>10717</v>
      </c>
      <c r="Q401" s="18" t="s">
        <v>10716</v>
      </c>
      <c r="R401" s="18">
        <v>1.5</v>
      </c>
      <c r="T401" s="18">
        <v>0</v>
      </c>
      <c r="U401" s="18">
        <v>0</v>
      </c>
    </row>
    <row r="402" spans="2:21" x14ac:dyDescent="0.4">
      <c r="B402" s="18" t="s">
        <v>5909</v>
      </c>
      <c r="C402" s="18" t="s">
        <v>5910</v>
      </c>
      <c r="D402" s="18" t="s">
        <v>10361</v>
      </c>
      <c r="E402" s="19" t="s">
        <v>10687</v>
      </c>
      <c r="F402" s="18" t="s">
        <v>6100</v>
      </c>
      <c r="G402" s="18" t="s">
        <v>39</v>
      </c>
      <c r="H402" s="18" t="s">
        <v>6318</v>
      </c>
      <c r="I402" s="19" t="s">
        <v>6406</v>
      </c>
      <c r="J402" s="18" t="s">
        <v>5843</v>
      </c>
      <c r="K402" s="18" t="s">
        <v>10714</v>
      </c>
      <c r="L402" s="18" t="s">
        <v>10232</v>
      </c>
      <c r="N402" s="20">
        <v>45322</v>
      </c>
      <c r="O402" s="18" t="s">
        <v>10715</v>
      </c>
      <c r="P402" s="18" t="s">
        <v>10714</v>
      </c>
      <c r="Q402" s="18" t="s">
        <v>10716</v>
      </c>
      <c r="R402" s="18">
        <v>1.5</v>
      </c>
      <c r="T402" s="18">
        <v>0</v>
      </c>
      <c r="U402" s="18">
        <v>0</v>
      </c>
    </row>
    <row r="403" spans="2:21" x14ac:dyDescent="0.4">
      <c r="B403" s="18" t="s">
        <v>5909</v>
      </c>
      <c r="C403" s="18" t="s">
        <v>5910</v>
      </c>
      <c r="D403" s="18" t="s">
        <v>10361</v>
      </c>
      <c r="E403" s="19" t="s">
        <v>10687</v>
      </c>
      <c r="F403" s="18" t="s">
        <v>6100</v>
      </c>
      <c r="G403" s="18" t="s">
        <v>522</v>
      </c>
      <c r="H403" s="18" t="s">
        <v>9525</v>
      </c>
      <c r="I403" s="19" t="s">
        <v>9526</v>
      </c>
      <c r="J403" s="18" t="s">
        <v>5899</v>
      </c>
      <c r="K403" s="18" t="s">
        <v>11223</v>
      </c>
      <c r="L403" s="18" t="s">
        <v>10232</v>
      </c>
      <c r="N403" s="20">
        <v>45322</v>
      </c>
      <c r="O403" s="18" t="s">
        <v>11224</v>
      </c>
      <c r="P403" s="18" t="s">
        <v>11223</v>
      </c>
      <c r="Q403" s="18" t="s">
        <v>10716</v>
      </c>
      <c r="T403" s="18">
        <v>0</v>
      </c>
      <c r="U403" s="18">
        <v>0</v>
      </c>
    </row>
    <row r="404" spans="2:21" x14ac:dyDescent="0.4">
      <c r="B404" s="18" t="s">
        <v>5909</v>
      </c>
      <c r="C404" s="18" t="s">
        <v>5910</v>
      </c>
      <c r="D404" s="18" t="s">
        <v>10361</v>
      </c>
      <c r="E404" s="19" t="s">
        <v>10687</v>
      </c>
      <c r="F404" s="18" t="s">
        <v>6100</v>
      </c>
      <c r="G404" s="18" t="s">
        <v>522</v>
      </c>
      <c r="H404" s="18" t="s">
        <v>9525</v>
      </c>
      <c r="I404" s="19" t="s">
        <v>9526</v>
      </c>
      <c r="J404" s="18" t="s">
        <v>5904</v>
      </c>
      <c r="K404" s="18" t="s">
        <v>11221</v>
      </c>
      <c r="L404" s="18" t="s">
        <v>10232</v>
      </c>
      <c r="N404" s="20">
        <v>45322</v>
      </c>
      <c r="O404" s="18" t="s">
        <v>11222</v>
      </c>
      <c r="P404" s="18" t="s">
        <v>11221</v>
      </c>
      <c r="Q404" s="18" t="s">
        <v>10716</v>
      </c>
      <c r="T404" s="18">
        <v>0</v>
      </c>
      <c r="U404" s="18">
        <v>0</v>
      </c>
    </row>
    <row r="405" spans="2:21" x14ac:dyDescent="0.4">
      <c r="B405" s="18" t="s">
        <v>5909</v>
      </c>
      <c r="C405" s="18" t="s">
        <v>5910</v>
      </c>
      <c r="D405" s="18" t="s">
        <v>10361</v>
      </c>
      <c r="E405" s="19" t="s">
        <v>10687</v>
      </c>
      <c r="F405" s="18" t="s">
        <v>6100</v>
      </c>
      <c r="G405" s="18" t="s">
        <v>522</v>
      </c>
      <c r="H405" s="18" t="s">
        <v>9525</v>
      </c>
      <c r="I405" s="19" t="s">
        <v>9526</v>
      </c>
      <c r="J405" s="18" t="s">
        <v>5843</v>
      </c>
      <c r="K405" s="18" t="s">
        <v>11219</v>
      </c>
      <c r="L405" s="18" t="s">
        <v>10232</v>
      </c>
      <c r="N405" s="20">
        <v>45322</v>
      </c>
      <c r="O405" s="18" t="s">
        <v>11220</v>
      </c>
      <c r="P405" s="18" t="s">
        <v>11219</v>
      </c>
      <c r="Q405" s="18" t="s">
        <v>10716</v>
      </c>
      <c r="T405" s="18">
        <v>0</v>
      </c>
      <c r="U405" s="18">
        <v>0</v>
      </c>
    </row>
    <row r="406" spans="2:21" x14ac:dyDescent="0.4">
      <c r="B406" s="18" t="s">
        <v>5909</v>
      </c>
      <c r="C406" s="18" t="s">
        <v>5910</v>
      </c>
      <c r="D406" s="18" t="s">
        <v>10361</v>
      </c>
      <c r="E406" s="19" t="s">
        <v>10687</v>
      </c>
      <c r="F406" s="18" t="s">
        <v>5991</v>
      </c>
      <c r="G406" s="18" t="s">
        <v>703</v>
      </c>
      <c r="H406" s="18" t="s">
        <v>6466</v>
      </c>
      <c r="I406" s="19" t="s">
        <v>7977</v>
      </c>
      <c r="J406" s="18" t="s">
        <v>5899</v>
      </c>
      <c r="K406" s="18" t="s">
        <v>10706</v>
      </c>
      <c r="L406" s="18" t="s">
        <v>10232</v>
      </c>
      <c r="N406" s="20">
        <v>45322</v>
      </c>
      <c r="O406" s="18" t="s">
        <v>10707</v>
      </c>
      <c r="P406" s="18" t="s">
        <v>10706</v>
      </c>
      <c r="Q406" s="18" t="s">
        <v>10703</v>
      </c>
      <c r="R406" s="18">
        <v>1.3</v>
      </c>
      <c r="T406" s="18">
        <v>0</v>
      </c>
      <c r="U406" s="18">
        <v>0</v>
      </c>
    </row>
    <row r="407" spans="2:21" x14ac:dyDescent="0.4">
      <c r="B407" s="18" t="s">
        <v>5909</v>
      </c>
      <c r="C407" s="18" t="s">
        <v>5910</v>
      </c>
      <c r="D407" s="18" t="s">
        <v>10361</v>
      </c>
      <c r="E407" s="19" t="s">
        <v>10687</v>
      </c>
      <c r="F407" s="18" t="s">
        <v>5991</v>
      </c>
      <c r="G407" s="18" t="s">
        <v>703</v>
      </c>
      <c r="H407" s="18" t="s">
        <v>6466</v>
      </c>
      <c r="I407" s="19" t="s">
        <v>7977</v>
      </c>
      <c r="J407" s="18" t="s">
        <v>5904</v>
      </c>
      <c r="K407" s="18" t="s">
        <v>10704</v>
      </c>
      <c r="L407" s="18" t="s">
        <v>10232</v>
      </c>
      <c r="N407" s="20">
        <v>45322</v>
      </c>
      <c r="O407" s="18" t="s">
        <v>10705</v>
      </c>
      <c r="P407" s="18" t="s">
        <v>10704</v>
      </c>
      <c r="Q407" s="18" t="s">
        <v>10703</v>
      </c>
      <c r="R407" s="18">
        <v>1.3</v>
      </c>
      <c r="T407" s="18">
        <v>0</v>
      </c>
      <c r="U407" s="18">
        <v>0</v>
      </c>
    </row>
    <row r="408" spans="2:21" x14ac:dyDescent="0.4">
      <c r="B408" s="18" t="s">
        <v>5909</v>
      </c>
      <c r="C408" s="18" t="s">
        <v>5910</v>
      </c>
      <c r="D408" s="18" t="s">
        <v>10361</v>
      </c>
      <c r="E408" s="19" t="s">
        <v>10687</v>
      </c>
      <c r="F408" s="18" t="s">
        <v>5991</v>
      </c>
      <c r="G408" s="18" t="s">
        <v>703</v>
      </c>
      <c r="H408" s="18" t="s">
        <v>6466</v>
      </c>
      <c r="I408" s="19" t="s">
        <v>7977</v>
      </c>
      <c r="J408" s="18" t="s">
        <v>5843</v>
      </c>
      <c r="K408" s="18" t="s">
        <v>10701</v>
      </c>
      <c r="L408" s="18" t="s">
        <v>10232</v>
      </c>
      <c r="N408" s="20">
        <v>45322</v>
      </c>
      <c r="O408" s="18" t="s">
        <v>10702</v>
      </c>
      <c r="P408" s="18" t="s">
        <v>10701</v>
      </c>
      <c r="Q408" s="18" t="s">
        <v>10703</v>
      </c>
      <c r="R408" s="18">
        <v>1.3</v>
      </c>
      <c r="T408" s="18">
        <v>0</v>
      </c>
      <c r="U408" s="18">
        <v>0</v>
      </c>
    </row>
    <row r="409" spans="2:21" x14ac:dyDescent="0.4">
      <c r="B409" s="18" t="s">
        <v>5909</v>
      </c>
      <c r="C409" s="18" t="s">
        <v>5910</v>
      </c>
      <c r="D409" s="18" t="s">
        <v>10361</v>
      </c>
      <c r="E409" s="19" t="s">
        <v>10687</v>
      </c>
      <c r="F409" s="18" t="s">
        <v>5991</v>
      </c>
      <c r="G409" s="18" t="s">
        <v>275</v>
      </c>
      <c r="H409" s="18" t="s">
        <v>6302</v>
      </c>
      <c r="I409" s="19" t="s">
        <v>6406</v>
      </c>
      <c r="J409" s="18" t="s">
        <v>5899</v>
      </c>
      <c r="K409" s="18" t="s">
        <v>10712</v>
      </c>
      <c r="L409" s="18" t="s">
        <v>10232</v>
      </c>
      <c r="N409" s="20">
        <v>45322</v>
      </c>
      <c r="O409" s="18" t="s">
        <v>10713</v>
      </c>
      <c r="P409" s="18" t="s">
        <v>10712</v>
      </c>
      <c r="Q409" s="18" t="s">
        <v>10703</v>
      </c>
      <c r="R409" s="18">
        <v>1.5</v>
      </c>
      <c r="T409" s="18">
        <v>0</v>
      </c>
      <c r="U409" s="18">
        <v>0</v>
      </c>
    </row>
    <row r="410" spans="2:21" x14ac:dyDescent="0.4">
      <c r="B410" s="18" t="s">
        <v>5909</v>
      </c>
      <c r="C410" s="18" t="s">
        <v>5910</v>
      </c>
      <c r="D410" s="18" t="s">
        <v>10361</v>
      </c>
      <c r="E410" s="19" t="s">
        <v>10687</v>
      </c>
      <c r="F410" s="18" t="s">
        <v>5991</v>
      </c>
      <c r="G410" s="18" t="s">
        <v>275</v>
      </c>
      <c r="H410" s="18" t="s">
        <v>6302</v>
      </c>
      <c r="I410" s="19" t="s">
        <v>6406</v>
      </c>
      <c r="J410" s="18" t="s">
        <v>5904</v>
      </c>
      <c r="K410" s="18" t="s">
        <v>10710</v>
      </c>
      <c r="L410" s="18" t="s">
        <v>10232</v>
      </c>
      <c r="N410" s="20">
        <v>45322</v>
      </c>
      <c r="O410" s="18" t="s">
        <v>10711</v>
      </c>
      <c r="P410" s="18" t="s">
        <v>10710</v>
      </c>
      <c r="Q410" s="18" t="s">
        <v>10703</v>
      </c>
      <c r="R410" s="18">
        <v>1.5</v>
      </c>
      <c r="T410" s="18">
        <v>0</v>
      </c>
      <c r="U410" s="18">
        <v>0</v>
      </c>
    </row>
    <row r="411" spans="2:21" x14ac:dyDescent="0.4">
      <c r="B411" s="18" t="s">
        <v>5909</v>
      </c>
      <c r="C411" s="18" t="s">
        <v>5910</v>
      </c>
      <c r="D411" s="18" t="s">
        <v>10361</v>
      </c>
      <c r="E411" s="19" t="s">
        <v>10687</v>
      </c>
      <c r="F411" s="18" t="s">
        <v>5991</v>
      </c>
      <c r="G411" s="18" t="s">
        <v>275</v>
      </c>
      <c r="H411" s="18" t="s">
        <v>6302</v>
      </c>
      <c r="I411" s="19" t="s">
        <v>6406</v>
      </c>
      <c r="J411" s="18" t="s">
        <v>5843</v>
      </c>
      <c r="K411" s="18" t="s">
        <v>10708</v>
      </c>
      <c r="L411" s="18" t="s">
        <v>10232</v>
      </c>
      <c r="N411" s="20">
        <v>45322</v>
      </c>
      <c r="O411" s="18" t="s">
        <v>10709</v>
      </c>
      <c r="P411" s="18" t="s">
        <v>10708</v>
      </c>
      <c r="Q411" s="18" t="s">
        <v>10703</v>
      </c>
      <c r="R411" s="18">
        <v>1.5</v>
      </c>
      <c r="T411" s="18">
        <v>0</v>
      </c>
      <c r="U411" s="18">
        <v>0</v>
      </c>
    </row>
    <row r="412" spans="2:21" x14ac:dyDescent="0.4">
      <c r="B412" s="18" t="s">
        <v>5909</v>
      </c>
      <c r="C412" s="18" t="s">
        <v>5910</v>
      </c>
      <c r="D412" s="18" t="s">
        <v>10361</v>
      </c>
      <c r="E412" s="19" t="s">
        <v>10687</v>
      </c>
      <c r="F412" s="18" t="s">
        <v>5991</v>
      </c>
      <c r="G412" s="18" t="s">
        <v>522</v>
      </c>
      <c r="H412" s="18" t="s">
        <v>9525</v>
      </c>
      <c r="I412" s="19" t="s">
        <v>9526</v>
      </c>
      <c r="J412" s="18" t="s">
        <v>5899</v>
      </c>
      <c r="K412" s="18" t="s">
        <v>11217</v>
      </c>
      <c r="L412" s="18" t="s">
        <v>10232</v>
      </c>
      <c r="N412" s="20">
        <v>45322</v>
      </c>
      <c r="O412" s="18" t="s">
        <v>11218</v>
      </c>
      <c r="P412" s="18" t="s">
        <v>11217</v>
      </c>
      <c r="Q412" s="18" t="s">
        <v>10703</v>
      </c>
      <c r="T412" s="18">
        <v>0</v>
      </c>
      <c r="U412" s="18">
        <v>0</v>
      </c>
    </row>
    <row r="413" spans="2:21" x14ac:dyDescent="0.4">
      <c r="B413" s="18" t="s">
        <v>5909</v>
      </c>
      <c r="C413" s="18" t="s">
        <v>5910</v>
      </c>
      <c r="D413" s="18" t="s">
        <v>10361</v>
      </c>
      <c r="E413" s="19" t="s">
        <v>10687</v>
      </c>
      <c r="F413" s="18" t="s">
        <v>5991</v>
      </c>
      <c r="G413" s="18" t="s">
        <v>522</v>
      </c>
      <c r="H413" s="18" t="s">
        <v>9525</v>
      </c>
      <c r="I413" s="19" t="s">
        <v>9526</v>
      </c>
      <c r="J413" s="18" t="s">
        <v>5904</v>
      </c>
      <c r="K413" s="18" t="s">
        <v>11215</v>
      </c>
      <c r="L413" s="18" t="s">
        <v>10232</v>
      </c>
      <c r="N413" s="20">
        <v>45322</v>
      </c>
      <c r="O413" s="18" t="s">
        <v>11216</v>
      </c>
      <c r="P413" s="18" t="s">
        <v>11215</v>
      </c>
      <c r="Q413" s="18" t="s">
        <v>10703</v>
      </c>
      <c r="T413" s="18">
        <v>0</v>
      </c>
      <c r="U413" s="18">
        <v>0</v>
      </c>
    </row>
    <row r="414" spans="2:21" x14ac:dyDescent="0.4">
      <c r="B414" s="18" t="s">
        <v>5909</v>
      </c>
      <c r="C414" s="18" t="s">
        <v>5910</v>
      </c>
      <c r="D414" s="18" t="s">
        <v>10361</v>
      </c>
      <c r="E414" s="19" t="s">
        <v>10687</v>
      </c>
      <c r="F414" s="18" t="s">
        <v>5991</v>
      </c>
      <c r="G414" s="18" t="s">
        <v>522</v>
      </c>
      <c r="H414" s="18" t="s">
        <v>9525</v>
      </c>
      <c r="I414" s="19" t="s">
        <v>9526</v>
      </c>
      <c r="J414" s="18" t="s">
        <v>5843</v>
      </c>
      <c r="K414" s="18" t="s">
        <v>11213</v>
      </c>
      <c r="L414" s="18" t="s">
        <v>10232</v>
      </c>
      <c r="N414" s="20">
        <v>45322</v>
      </c>
      <c r="O414" s="18" t="s">
        <v>11214</v>
      </c>
      <c r="P414" s="18" t="s">
        <v>11213</v>
      </c>
      <c r="Q414" s="18" t="s">
        <v>10703</v>
      </c>
      <c r="T414" s="18">
        <v>0</v>
      </c>
      <c r="U414" s="18">
        <v>0</v>
      </c>
    </row>
    <row r="415" spans="2:21" x14ac:dyDescent="0.4">
      <c r="B415" s="18" t="s">
        <v>5909</v>
      </c>
      <c r="C415" s="18" t="s">
        <v>5910</v>
      </c>
      <c r="D415" s="18" t="s">
        <v>10361</v>
      </c>
      <c r="E415" s="19" t="s">
        <v>14932</v>
      </c>
      <c r="F415" s="18" t="s">
        <v>5935</v>
      </c>
      <c r="G415" s="18" t="s">
        <v>275</v>
      </c>
      <c r="H415" s="18" t="s">
        <v>6302</v>
      </c>
      <c r="I415" s="19" t="s">
        <v>7977</v>
      </c>
      <c r="J415" s="18" t="s">
        <v>5899</v>
      </c>
      <c r="K415" s="18" t="s">
        <v>14938</v>
      </c>
      <c r="L415" s="18" t="s">
        <v>10232</v>
      </c>
      <c r="N415" s="20">
        <v>45322</v>
      </c>
      <c r="O415" s="18" t="s">
        <v>14939</v>
      </c>
      <c r="P415" s="18" t="s">
        <v>14938</v>
      </c>
      <c r="Q415" s="18" t="s">
        <v>14935</v>
      </c>
      <c r="R415" s="18">
        <v>1.3</v>
      </c>
      <c r="T415" s="18">
        <v>0</v>
      </c>
      <c r="U415" s="18">
        <v>0</v>
      </c>
    </row>
    <row r="416" spans="2:21" x14ac:dyDescent="0.4">
      <c r="B416" s="18" t="s">
        <v>5909</v>
      </c>
      <c r="C416" s="18" t="s">
        <v>5910</v>
      </c>
      <c r="D416" s="18" t="s">
        <v>10361</v>
      </c>
      <c r="E416" s="19" t="s">
        <v>14932</v>
      </c>
      <c r="F416" s="18" t="s">
        <v>5935</v>
      </c>
      <c r="G416" s="18" t="s">
        <v>275</v>
      </c>
      <c r="H416" s="18" t="s">
        <v>6302</v>
      </c>
      <c r="I416" s="19" t="s">
        <v>7977</v>
      </c>
      <c r="J416" s="18" t="s">
        <v>5904</v>
      </c>
      <c r="K416" s="18" t="s">
        <v>14936</v>
      </c>
      <c r="L416" s="18" t="s">
        <v>10232</v>
      </c>
      <c r="N416" s="20">
        <v>45322</v>
      </c>
      <c r="O416" s="18" t="s">
        <v>14937</v>
      </c>
      <c r="P416" s="18" t="s">
        <v>14936</v>
      </c>
      <c r="Q416" s="18" t="s">
        <v>14935</v>
      </c>
      <c r="R416" s="18">
        <v>1.3</v>
      </c>
      <c r="T416" s="18">
        <v>0</v>
      </c>
      <c r="U416" s="18">
        <v>0</v>
      </c>
    </row>
    <row r="417" spans="2:21" x14ac:dyDescent="0.4">
      <c r="B417" s="18" t="s">
        <v>5909</v>
      </c>
      <c r="C417" s="18" t="s">
        <v>5910</v>
      </c>
      <c r="D417" s="18" t="s">
        <v>10361</v>
      </c>
      <c r="E417" s="19" t="s">
        <v>14932</v>
      </c>
      <c r="F417" s="18" t="s">
        <v>5935</v>
      </c>
      <c r="G417" s="18" t="s">
        <v>275</v>
      </c>
      <c r="H417" s="18" t="s">
        <v>6302</v>
      </c>
      <c r="I417" s="19" t="s">
        <v>7977</v>
      </c>
      <c r="J417" s="18" t="s">
        <v>5843</v>
      </c>
      <c r="K417" s="18" t="s">
        <v>14933</v>
      </c>
      <c r="L417" s="18" t="s">
        <v>10232</v>
      </c>
      <c r="N417" s="20">
        <v>45322</v>
      </c>
      <c r="O417" s="18" t="s">
        <v>14934</v>
      </c>
      <c r="P417" s="18" t="s">
        <v>14933</v>
      </c>
      <c r="Q417" s="18" t="s">
        <v>14935</v>
      </c>
      <c r="R417" s="18">
        <v>1.3</v>
      </c>
      <c r="T417" s="18">
        <v>0</v>
      </c>
      <c r="U417" s="18">
        <v>0</v>
      </c>
    </row>
    <row r="418" spans="2:21" x14ac:dyDescent="0.4">
      <c r="B418" s="18" t="s">
        <v>5909</v>
      </c>
      <c r="C418" s="18" t="s">
        <v>5910</v>
      </c>
      <c r="D418" s="18" t="s">
        <v>10361</v>
      </c>
      <c r="E418" s="19" t="s">
        <v>14932</v>
      </c>
      <c r="F418" s="18" t="s">
        <v>5935</v>
      </c>
      <c r="G418" s="18" t="s">
        <v>39</v>
      </c>
      <c r="H418" s="18" t="s">
        <v>6318</v>
      </c>
      <c r="I418" s="19" t="s">
        <v>6406</v>
      </c>
      <c r="J418" s="18" t="s">
        <v>5899</v>
      </c>
      <c r="K418" s="18" t="s">
        <v>14944</v>
      </c>
      <c r="L418" s="18" t="s">
        <v>10232</v>
      </c>
      <c r="N418" s="20">
        <v>45322</v>
      </c>
      <c r="O418" s="18" t="s">
        <v>14945</v>
      </c>
      <c r="P418" s="18" t="s">
        <v>14944</v>
      </c>
      <c r="Q418" s="18" t="s">
        <v>14935</v>
      </c>
      <c r="R418" s="18">
        <v>1.5</v>
      </c>
      <c r="T418" s="18">
        <v>0</v>
      </c>
      <c r="U418" s="18">
        <v>0</v>
      </c>
    </row>
    <row r="419" spans="2:21" x14ac:dyDescent="0.4">
      <c r="B419" s="18" t="s">
        <v>5909</v>
      </c>
      <c r="C419" s="18" t="s">
        <v>5910</v>
      </c>
      <c r="D419" s="18" t="s">
        <v>10361</v>
      </c>
      <c r="E419" s="19" t="s">
        <v>14932</v>
      </c>
      <c r="F419" s="18" t="s">
        <v>5935</v>
      </c>
      <c r="G419" s="18" t="s">
        <v>39</v>
      </c>
      <c r="H419" s="18" t="s">
        <v>6318</v>
      </c>
      <c r="I419" s="19" t="s">
        <v>6406</v>
      </c>
      <c r="J419" s="18" t="s">
        <v>5904</v>
      </c>
      <c r="K419" s="18" t="s">
        <v>14942</v>
      </c>
      <c r="L419" s="18" t="s">
        <v>10232</v>
      </c>
      <c r="N419" s="20">
        <v>45322</v>
      </c>
      <c r="O419" s="18" t="s">
        <v>14943</v>
      </c>
      <c r="P419" s="18" t="s">
        <v>14942</v>
      </c>
      <c r="Q419" s="18" t="s">
        <v>14935</v>
      </c>
      <c r="R419" s="18">
        <v>1.5</v>
      </c>
      <c r="T419" s="18">
        <v>0</v>
      </c>
      <c r="U419" s="18">
        <v>0</v>
      </c>
    </row>
    <row r="420" spans="2:21" x14ac:dyDescent="0.4">
      <c r="B420" s="18" t="s">
        <v>5909</v>
      </c>
      <c r="C420" s="18" t="s">
        <v>5910</v>
      </c>
      <c r="D420" s="18" t="s">
        <v>10361</v>
      </c>
      <c r="E420" s="19" t="s">
        <v>14932</v>
      </c>
      <c r="F420" s="18" t="s">
        <v>5935</v>
      </c>
      <c r="G420" s="18" t="s">
        <v>39</v>
      </c>
      <c r="H420" s="18" t="s">
        <v>6318</v>
      </c>
      <c r="I420" s="19" t="s">
        <v>6406</v>
      </c>
      <c r="J420" s="18" t="s">
        <v>5843</v>
      </c>
      <c r="K420" s="18" t="s">
        <v>14940</v>
      </c>
      <c r="L420" s="18" t="s">
        <v>10232</v>
      </c>
      <c r="N420" s="20">
        <v>45322</v>
      </c>
      <c r="O420" s="18" t="s">
        <v>14941</v>
      </c>
      <c r="P420" s="18" t="s">
        <v>14940</v>
      </c>
      <c r="Q420" s="18" t="s">
        <v>14935</v>
      </c>
      <c r="R420" s="18">
        <v>1.5</v>
      </c>
      <c r="T420" s="18">
        <v>0</v>
      </c>
      <c r="U420" s="18">
        <v>0</v>
      </c>
    </row>
    <row r="421" spans="2:21" x14ac:dyDescent="0.4">
      <c r="B421" s="18" t="s">
        <v>5909</v>
      </c>
      <c r="C421" s="18" t="s">
        <v>5910</v>
      </c>
      <c r="D421" s="18" t="s">
        <v>10361</v>
      </c>
      <c r="E421" s="19" t="s">
        <v>14932</v>
      </c>
      <c r="F421" s="18" t="s">
        <v>5935</v>
      </c>
      <c r="G421" s="18" t="s">
        <v>522</v>
      </c>
      <c r="H421" s="18" t="s">
        <v>9525</v>
      </c>
      <c r="I421" s="19" t="s">
        <v>9526</v>
      </c>
      <c r="J421" s="18" t="s">
        <v>5899</v>
      </c>
      <c r="K421" s="18" t="s">
        <v>14950</v>
      </c>
      <c r="L421" s="18" t="s">
        <v>10232</v>
      </c>
      <c r="N421" s="20">
        <v>45322</v>
      </c>
      <c r="O421" s="18" t="s">
        <v>14951</v>
      </c>
      <c r="P421" s="18" t="s">
        <v>14950</v>
      </c>
      <c r="Q421" s="18" t="s">
        <v>14935</v>
      </c>
      <c r="T421" s="18">
        <v>0</v>
      </c>
      <c r="U421" s="18">
        <v>0</v>
      </c>
    </row>
    <row r="422" spans="2:21" x14ac:dyDescent="0.4">
      <c r="B422" s="18" t="s">
        <v>5909</v>
      </c>
      <c r="C422" s="18" t="s">
        <v>5910</v>
      </c>
      <c r="D422" s="18" t="s">
        <v>10361</v>
      </c>
      <c r="E422" s="19" t="s">
        <v>14932</v>
      </c>
      <c r="F422" s="18" t="s">
        <v>5935</v>
      </c>
      <c r="G422" s="18" t="s">
        <v>522</v>
      </c>
      <c r="H422" s="18" t="s">
        <v>9525</v>
      </c>
      <c r="I422" s="19" t="s">
        <v>9526</v>
      </c>
      <c r="J422" s="18" t="s">
        <v>5904</v>
      </c>
      <c r="K422" s="18" t="s">
        <v>14948</v>
      </c>
      <c r="L422" s="18" t="s">
        <v>10232</v>
      </c>
      <c r="N422" s="20">
        <v>45322</v>
      </c>
      <c r="O422" s="18" t="s">
        <v>14949</v>
      </c>
      <c r="P422" s="18" t="s">
        <v>14948</v>
      </c>
      <c r="Q422" s="18" t="s">
        <v>14935</v>
      </c>
      <c r="T422" s="18">
        <v>0</v>
      </c>
      <c r="U422" s="18">
        <v>0</v>
      </c>
    </row>
    <row r="423" spans="2:21" x14ac:dyDescent="0.4">
      <c r="B423" s="18" t="s">
        <v>5909</v>
      </c>
      <c r="C423" s="18" t="s">
        <v>5910</v>
      </c>
      <c r="D423" s="18" t="s">
        <v>10361</v>
      </c>
      <c r="E423" s="19" t="s">
        <v>14932</v>
      </c>
      <c r="F423" s="18" t="s">
        <v>5935</v>
      </c>
      <c r="G423" s="18" t="s">
        <v>522</v>
      </c>
      <c r="H423" s="18" t="s">
        <v>9525</v>
      </c>
      <c r="I423" s="19" t="s">
        <v>9526</v>
      </c>
      <c r="J423" s="18" t="s">
        <v>5843</v>
      </c>
      <c r="K423" s="18" t="s">
        <v>14946</v>
      </c>
      <c r="L423" s="18" t="s">
        <v>10232</v>
      </c>
      <c r="N423" s="20">
        <v>45322</v>
      </c>
      <c r="O423" s="18" t="s">
        <v>14947</v>
      </c>
      <c r="P423" s="18" t="s">
        <v>14946</v>
      </c>
      <c r="Q423" s="18" t="s">
        <v>14935</v>
      </c>
      <c r="T423" s="18">
        <v>0</v>
      </c>
      <c r="U423" s="18">
        <v>0</v>
      </c>
    </row>
    <row r="424" spans="2:21" x14ac:dyDescent="0.4">
      <c r="B424" s="18" t="s">
        <v>5909</v>
      </c>
      <c r="C424" s="18" t="s">
        <v>5910</v>
      </c>
      <c r="D424" s="18" t="s">
        <v>10361</v>
      </c>
      <c r="E424" s="19" t="s">
        <v>10401</v>
      </c>
      <c r="F424" s="18" t="s">
        <v>5935</v>
      </c>
      <c r="G424" s="18" t="s">
        <v>275</v>
      </c>
      <c r="H424" s="18" t="s">
        <v>6302</v>
      </c>
      <c r="I424" s="19" t="s">
        <v>6406</v>
      </c>
      <c r="J424" s="18" t="s">
        <v>5899</v>
      </c>
      <c r="K424" s="18" t="s">
        <v>10408</v>
      </c>
      <c r="L424" s="18" t="s">
        <v>10232</v>
      </c>
      <c r="M424" s="19" t="s">
        <v>10403</v>
      </c>
      <c r="N424" s="20">
        <v>45322</v>
      </c>
      <c r="O424" s="18" t="s">
        <v>10409</v>
      </c>
      <c r="P424" s="18" t="s">
        <v>10408</v>
      </c>
      <c r="Q424" s="18" t="s">
        <v>10405</v>
      </c>
      <c r="R424" s="18">
        <v>1.5</v>
      </c>
      <c r="T424" s="18">
        <v>0</v>
      </c>
      <c r="U424" s="18">
        <v>0</v>
      </c>
    </row>
    <row r="425" spans="2:21" x14ac:dyDescent="0.4">
      <c r="B425" s="18" t="s">
        <v>5909</v>
      </c>
      <c r="C425" s="18" t="s">
        <v>5910</v>
      </c>
      <c r="D425" s="18" t="s">
        <v>10361</v>
      </c>
      <c r="E425" s="19" t="s">
        <v>10401</v>
      </c>
      <c r="F425" s="18" t="s">
        <v>5935</v>
      </c>
      <c r="G425" s="18" t="s">
        <v>275</v>
      </c>
      <c r="H425" s="18" t="s">
        <v>6302</v>
      </c>
      <c r="I425" s="19" t="s">
        <v>6406</v>
      </c>
      <c r="J425" s="18" t="s">
        <v>5904</v>
      </c>
      <c r="K425" s="18" t="s">
        <v>10406</v>
      </c>
      <c r="L425" s="18" t="s">
        <v>10232</v>
      </c>
      <c r="M425" s="19" t="s">
        <v>10403</v>
      </c>
      <c r="N425" s="20">
        <v>45322</v>
      </c>
      <c r="O425" s="18" t="s">
        <v>10407</v>
      </c>
      <c r="P425" s="18" t="s">
        <v>10406</v>
      </c>
      <c r="Q425" s="18" t="s">
        <v>10405</v>
      </c>
      <c r="R425" s="18">
        <v>1.5</v>
      </c>
      <c r="T425" s="18">
        <v>0</v>
      </c>
      <c r="U425" s="18">
        <v>0</v>
      </c>
    </row>
    <row r="426" spans="2:21" x14ac:dyDescent="0.4">
      <c r="B426" s="18" t="s">
        <v>5909</v>
      </c>
      <c r="C426" s="18" t="s">
        <v>5910</v>
      </c>
      <c r="D426" s="18" t="s">
        <v>10361</v>
      </c>
      <c r="E426" s="19" t="s">
        <v>10401</v>
      </c>
      <c r="F426" s="18" t="s">
        <v>5935</v>
      </c>
      <c r="G426" s="18" t="s">
        <v>275</v>
      </c>
      <c r="H426" s="18" t="s">
        <v>6302</v>
      </c>
      <c r="I426" s="19" t="s">
        <v>6406</v>
      </c>
      <c r="J426" s="18" t="s">
        <v>5843</v>
      </c>
      <c r="K426" s="18" t="s">
        <v>10402</v>
      </c>
      <c r="L426" s="18" t="s">
        <v>10232</v>
      </c>
      <c r="M426" s="19" t="s">
        <v>10403</v>
      </c>
      <c r="N426" s="20">
        <v>45322</v>
      </c>
      <c r="O426" s="18" t="s">
        <v>10404</v>
      </c>
      <c r="P426" s="18" t="s">
        <v>10402</v>
      </c>
      <c r="Q426" s="18" t="s">
        <v>10405</v>
      </c>
      <c r="R426" s="18">
        <v>1.5</v>
      </c>
      <c r="T426" s="18">
        <v>0</v>
      </c>
      <c r="U426" s="18">
        <v>0</v>
      </c>
    </row>
    <row r="427" spans="2:21" x14ac:dyDescent="0.4">
      <c r="B427" s="18" t="s">
        <v>5909</v>
      </c>
      <c r="C427" s="18" t="s">
        <v>5910</v>
      </c>
      <c r="D427" s="18" t="s">
        <v>10361</v>
      </c>
      <c r="E427" s="19" t="s">
        <v>10401</v>
      </c>
      <c r="F427" s="18" t="s">
        <v>5935</v>
      </c>
      <c r="G427" s="18" t="s">
        <v>39</v>
      </c>
      <c r="H427" s="18" t="s">
        <v>6318</v>
      </c>
      <c r="I427" s="19" t="s">
        <v>6474</v>
      </c>
      <c r="J427" s="18" t="s">
        <v>5899</v>
      </c>
      <c r="K427" s="18" t="s">
        <v>10414</v>
      </c>
      <c r="L427" s="18" t="s">
        <v>10232</v>
      </c>
      <c r="M427" s="19" t="s">
        <v>10403</v>
      </c>
      <c r="N427" s="20">
        <v>45322</v>
      </c>
      <c r="O427" s="18" t="s">
        <v>10415</v>
      </c>
      <c r="P427" s="18" t="s">
        <v>10414</v>
      </c>
      <c r="Q427" s="18" t="s">
        <v>10405</v>
      </c>
      <c r="R427" s="18">
        <v>1.8</v>
      </c>
      <c r="T427" s="18">
        <v>0</v>
      </c>
      <c r="U427" s="18">
        <v>0</v>
      </c>
    </row>
    <row r="428" spans="2:21" x14ac:dyDescent="0.4">
      <c r="B428" s="18" t="s">
        <v>5909</v>
      </c>
      <c r="C428" s="18" t="s">
        <v>5910</v>
      </c>
      <c r="D428" s="18" t="s">
        <v>10361</v>
      </c>
      <c r="E428" s="19" t="s">
        <v>10401</v>
      </c>
      <c r="F428" s="18" t="s">
        <v>5935</v>
      </c>
      <c r="G428" s="18" t="s">
        <v>39</v>
      </c>
      <c r="H428" s="18" t="s">
        <v>6318</v>
      </c>
      <c r="I428" s="19" t="s">
        <v>6474</v>
      </c>
      <c r="J428" s="18" t="s">
        <v>5904</v>
      </c>
      <c r="K428" s="18" t="s">
        <v>10412</v>
      </c>
      <c r="L428" s="18" t="s">
        <v>10232</v>
      </c>
      <c r="M428" s="19" t="s">
        <v>10403</v>
      </c>
      <c r="N428" s="20">
        <v>45322</v>
      </c>
      <c r="O428" s="18" t="s">
        <v>10413</v>
      </c>
      <c r="P428" s="18" t="s">
        <v>10412</v>
      </c>
      <c r="Q428" s="18" t="s">
        <v>10405</v>
      </c>
      <c r="R428" s="18">
        <v>1.8</v>
      </c>
      <c r="T428" s="18">
        <v>0</v>
      </c>
      <c r="U428" s="18">
        <v>0</v>
      </c>
    </row>
    <row r="429" spans="2:21" x14ac:dyDescent="0.4">
      <c r="B429" s="18" t="s">
        <v>5909</v>
      </c>
      <c r="C429" s="18" t="s">
        <v>5910</v>
      </c>
      <c r="D429" s="18" t="s">
        <v>10361</v>
      </c>
      <c r="E429" s="19" t="s">
        <v>10401</v>
      </c>
      <c r="F429" s="18" t="s">
        <v>5935</v>
      </c>
      <c r="G429" s="18" t="s">
        <v>39</v>
      </c>
      <c r="H429" s="18" t="s">
        <v>6318</v>
      </c>
      <c r="I429" s="19" t="s">
        <v>6474</v>
      </c>
      <c r="J429" s="18" t="s">
        <v>5843</v>
      </c>
      <c r="K429" s="18" t="s">
        <v>10410</v>
      </c>
      <c r="L429" s="18" t="s">
        <v>10232</v>
      </c>
      <c r="M429" s="19" t="s">
        <v>10403</v>
      </c>
      <c r="N429" s="20">
        <v>45322</v>
      </c>
      <c r="O429" s="18" t="s">
        <v>10411</v>
      </c>
      <c r="P429" s="18" t="s">
        <v>10410</v>
      </c>
      <c r="Q429" s="18" t="s">
        <v>10405</v>
      </c>
      <c r="R429" s="18">
        <v>1.8</v>
      </c>
      <c r="T429" s="18">
        <v>0</v>
      </c>
      <c r="U429" s="18">
        <v>0</v>
      </c>
    </row>
    <row r="430" spans="2:21" x14ac:dyDescent="0.4">
      <c r="B430" s="18" t="s">
        <v>5909</v>
      </c>
      <c r="C430" s="18" t="s">
        <v>5910</v>
      </c>
      <c r="D430" s="18" t="s">
        <v>10361</v>
      </c>
      <c r="E430" s="19" t="s">
        <v>10401</v>
      </c>
      <c r="F430" s="18" t="s">
        <v>5935</v>
      </c>
      <c r="G430" s="18" t="s">
        <v>44</v>
      </c>
      <c r="H430" s="18" t="s">
        <v>6333</v>
      </c>
      <c r="I430" s="19" t="s">
        <v>6416</v>
      </c>
      <c r="J430" s="18" t="s">
        <v>5899</v>
      </c>
      <c r="K430" s="18" t="s">
        <v>10420</v>
      </c>
      <c r="L430" s="18" t="s">
        <v>10232</v>
      </c>
      <c r="M430" s="19" t="s">
        <v>10403</v>
      </c>
      <c r="N430" s="20">
        <v>45322</v>
      </c>
      <c r="O430" s="18" t="s">
        <v>10421</v>
      </c>
      <c r="P430" s="18" t="s">
        <v>10420</v>
      </c>
      <c r="Q430" s="18" t="s">
        <v>10405</v>
      </c>
      <c r="R430" s="18">
        <v>2.9</v>
      </c>
      <c r="T430" s="18">
        <v>0</v>
      </c>
      <c r="U430" s="18">
        <v>0</v>
      </c>
    </row>
    <row r="431" spans="2:21" x14ac:dyDescent="0.4">
      <c r="B431" s="18" t="s">
        <v>5909</v>
      </c>
      <c r="C431" s="18" t="s">
        <v>5910</v>
      </c>
      <c r="D431" s="18" t="s">
        <v>10361</v>
      </c>
      <c r="E431" s="19" t="s">
        <v>10401</v>
      </c>
      <c r="F431" s="18" t="s">
        <v>5935</v>
      </c>
      <c r="G431" s="18" t="s">
        <v>44</v>
      </c>
      <c r="H431" s="18" t="s">
        <v>6333</v>
      </c>
      <c r="I431" s="19" t="s">
        <v>6416</v>
      </c>
      <c r="J431" s="18" t="s">
        <v>5904</v>
      </c>
      <c r="K431" s="18" t="s">
        <v>10418</v>
      </c>
      <c r="L431" s="18" t="s">
        <v>10232</v>
      </c>
      <c r="M431" s="19" t="s">
        <v>10403</v>
      </c>
      <c r="N431" s="20">
        <v>45322</v>
      </c>
      <c r="O431" s="18" t="s">
        <v>10419</v>
      </c>
      <c r="P431" s="18" t="s">
        <v>10418</v>
      </c>
      <c r="Q431" s="18" t="s">
        <v>10405</v>
      </c>
      <c r="R431" s="18">
        <v>2.9</v>
      </c>
      <c r="T431" s="18">
        <v>0</v>
      </c>
      <c r="U431" s="18">
        <v>0</v>
      </c>
    </row>
    <row r="432" spans="2:21" x14ac:dyDescent="0.4">
      <c r="B432" s="18" t="s">
        <v>5909</v>
      </c>
      <c r="C432" s="18" t="s">
        <v>5910</v>
      </c>
      <c r="D432" s="18" t="s">
        <v>10361</v>
      </c>
      <c r="E432" s="19" t="s">
        <v>10401</v>
      </c>
      <c r="F432" s="18" t="s">
        <v>5935</v>
      </c>
      <c r="G432" s="18" t="s">
        <v>44</v>
      </c>
      <c r="H432" s="18" t="s">
        <v>6333</v>
      </c>
      <c r="I432" s="19" t="s">
        <v>6416</v>
      </c>
      <c r="J432" s="18" t="s">
        <v>5843</v>
      </c>
      <c r="K432" s="18" t="s">
        <v>10416</v>
      </c>
      <c r="L432" s="18" t="s">
        <v>10232</v>
      </c>
      <c r="M432" s="19" t="s">
        <v>10403</v>
      </c>
      <c r="N432" s="20">
        <v>45322</v>
      </c>
      <c r="O432" s="18" t="s">
        <v>10417</v>
      </c>
      <c r="P432" s="18" t="s">
        <v>10416</v>
      </c>
      <c r="Q432" s="18" t="s">
        <v>10405</v>
      </c>
      <c r="R432" s="18">
        <v>2.9</v>
      </c>
      <c r="T432" s="18">
        <v>0</v>
      </c>
      <c r="U432" s="18">
        <v>0</v>
      </c>
    </row>
    <row r="433" spans="2:21" x14ac:dyDescent="0.4">
      <c r="B433" s="18" t="s">
        <v>5909</v>
      </c>
      <c r="C433" s="18" t="s">
        <v>5910</v>
      </c>
      <c r="D433" s="18" t="s">
        <v>10361</v>
      </c>
      <c r="E433" s="19" t="s">
        <v>10401</v>
      </c>
      <c r="F433" s="18" t="s">
        <v>5935</v>
      </c>
      <c r="G433" s="18" t="s">
        <v>522</v>
      </c>
      <c r="H433" s="18" t="s">
        <v>9525</v>
      </c>
      <c r="I433" s="19" t="s">
        <v>9526</v>
      </c>
      <c r="J433" s="18" t="s">
        <v>5899</v>
      </c>
      <c r="K433" s="18" t="s">
        <v>11175</v>
      </c>
      <c r="L433" s="18" t="s">
        <v>10232</v>
      </c>
      <c r="M433" s="19" t="s">
        <v>10403</v>
      </c>
      <c r="N433" s="20">
        <v>45322</v>
      </c>
      <c r="O433" s="18" t="s">
        <v>11176</v>
      </c>
      <c r="P433" s="18" t="s">
        <v>11175</v>
      </c>
      <c r="Q433" s="18" t="s">
        <v>10405</v>
      </c>
      <c r="T433" s="18">
        <v>0</v>
      </c>
      <c r="U433" s="18">
        <v>0</v>
      </c>
    </row>
    <row r="434" spans="2:21" x14ac:dyDescent="0.4">
      <c r="B434" s="18" t="s">
        <v>5909</v>
      </c>
      <c r="C434" s="18" t="s">
        <v>5910</v>
      </c>
      <c r="D434" s="18" t="s">
        <v>10361</v>
      </c>
      <c r="E434" s="19" t="s">
        <v>10401</v>
      </c>
      <c r="F434" s="18" t="s">
        <v>5935</v>
      </c>
      <c r="G434" s="18" t="s">
        <v>522</v>
      </c>
      <c r="H434" s="18" t="s">
        <v>9525</v>
      </c>
      <c r="I434" s="19" t="s">
        <v>9526</v>
      </c>
      <c r="J434" s="18" t="s">
        <v>5904</v>
      </c>
      <c r="K434" s="18" t="s">
        <v>11173</v>
      </c>
      <c r="L434" s="18" t="s">
        <v>10232</v>
      </c>
      <c r="M434" s="19" t="s">
        <v>10403</v>
      </c>
      <c r="N434" s="20">
        <v>45322</v>
      </c>
      <c r="O434" s="18" t="s">
        <v>11174</v>
      </c>
      <c r="P434" s="18" t="s">
        <v>11173</v>
      </c>
      <c r="Q434" s="18" t="s">
        <v>10405</v>
      </c>
      <c r="T434" s="18">
        <v>0</v>
      </c>
      <c r="U434" s="18">
        <v>0</v>
      </c>
    </row>
    <row r="435" spans="2:21" x14ac:dyDescent="0.4">
      <c r="B435" s="18" t="s">
        <v>5909</v>
      </c>
      <c r="C435" s="18" t="s">
        <v>5910</v>
      </c>
      <c r="D435" s="18" t="s">
        <v>10361</v>
      </c>
      <c r="E435" s="19" t="s">
        <v>10401</v>
      </c>
      <c r="F435" s="18" t="s">
        <v>5935</v>
      </c>
      <c r="G435" s="18" t="s">
        <v>522</v>
      </c>
      <c r="H435" s="18" t="s">
        <v>9525</v>
      </c>
      <c r="I435" s="19" t="s">
        <v>9526</v>
      </c>
      <c r="J435" s="18" t="s">
        <v>5843</v>
      </c>
      <c r="K435" s="18" t="s">
        <v>11171</v>
      </c>
      <c r="L435" s="18" t="s">
        <v>10232</v>
      </c>
      <c r="M435" s="19" t="s">
        <v>10403</v>
      </c>
      <c r="N435" s="20">
        <v>45322</v>
      </c>
      <c r="O435" s="18" t="s">
        <v>11172</v>
      </c>
      <c r="P435" s="18" t="s">
        <v>11171</v>
      </c>
      <c r="Q435" s="18" t="s">
        <v>10405</v>
      </c>
      <c r="T435" s="18">
        <v>0</v>
      </c>
      <c r="U435" s="18">
        <v>0</v>
      </c>
    </row>
    <row r="436" spans="2:21" x14ac:dyDescent="0.4">
      <c r="B436" s="18" t="s">
        <v>5909</v>
      </c>
      <c r="C436" s="18" t="s">
        <v>5910</v>
      </c>
      <c r="D436" s="18" t="s">
        <v>10361</v>
      </c>
      <c r="E436" s="19" t="s">
        <v>14906</v>
      </c>
      <c r="F436" s="18" t="s">
        <v>5935</v>
      </c>
      <c r="G436" s="18" t="s">
        <v>275</v>
      </c>
      <c r="H436" s="18" t="s">
        <v>6302</v>
      </c>
      <c r="I436" s="19" t="s">
        <v>6126</v>
      </c>
      <c r="J436" s="18" t="s">
        <v>5899</v>
      </c>
      <c r="K436" s="18" t="s">
        <v>14912</v>
      </c>
      <c r="L436" s="18" t="s">
        <v>10232</v>
      </c>
      <c r="M436" s="19" t="s">
        <v>10288</v>
      </c>
      <c r="N436" s="20">
        <v>45322</v>
      </c>
      <c r="O436" s="18" t="s">
        <v>14913</v>
      </c>
      <c r="P436" s="18" t="s">
        <v>14912</v>
      </c>
      <c r="Q436" s="18" t="s">
        <v>14909</v>
      </c>
      <c r="R436" s="18">
        <v>1.2</v>
      </c>
      <c r="T436" s="18">
        <v>0</v>
      </c>
      <c r="U436" s="18">
        <v>0</v>
      </c>
    </row>
    <row r="437" spans="2:21" x14ac:dyDescent="0.4">
      <c r="B437" s="18" t="s">
        <v>5909</v>
      </c>
      <c r="C437" s="18" t="s">
        <v>5910</v>
      </c>
      <c r="D437" s="18" t="s">
        <v>10361</v>
      </c>
      <c r="E437" s="19" t="s">
        <v>14906</v>
      </c>
      <c r="F437" s="18" t="s">
        <v>5935</v>
      </c>
      <c r="G437" s="18" t="s">
        <v>275</v>
      </c>
      <c r="H437" s="18" t="s">
        <v>6302</v>
      </c>
      <c r="I437" s="19" t="s">
        <v>6126</v>
      </c>
      <c r="J437" s="18" t="s">
        <v>5904</v>
      </c>
      <c r="K437" s="18" t="s">
        <v>14910</v>
      </c>
      <c r="L437" s="18" t="s">
        <v>10232</v>
      </c>
      <c r="M437" s="19" t="s">
        <v>10288</v>
      </c>
      <c r="N437" s="20">
        <v>45322</v>
      </c>
      <c r="O437" s="18" t="s">
        <v>14911</v>
      </c>
      <c r="P437" s="18" t="s">
        <v>14910</v>
      </c>
      <c r="Q437" s="18" t="s">
        <v>14909</v>
      </c>
      <c r="R437" s="18">
        <v>1.2</v>
      </c>
      <c r="T437" s="18">
        <v>0</v>
      </c>
      <c r="U437" s="18">
        <v>0</v>
      </c>
    </row>
    <row r="438" spans="2:21" x14ac:dyDescent="0.4">
      <c r="B438" s="18" t="s">
        <v>5909</v>
      </c>
      <c r="C438" s="18" t="s">
        <v>5910</v>
      </c>
      <c r="D438" s="18" t="s">
        <v>10361</v>
      </c>
      <c r="E438" s="19" t="s">
        <v>14906</v>
      </c>
      <c r="F438" s="18" t="s">
        <v>5935</v>
      </c>
      <c r="G438" s="18" t="s">
        <v>275</v>
      </c>
      <c r="H438" s="18" t="s">
        <v>6302</v>
      </c>
      <c r="I438" s="19" t="s">
        <v>6126</v>
      </c>
      <c r="J438" s="18" t="s">
        <v>5843</v>
      </c>
      <c r="K438" s="18" t="s">
        <v>14907</v>
      </c>
      <c r="L438" s="18" t="s">
        <v>10232</v>
      </c>
      <c r="M438" s="19" t="s">
        <v>10288</v>
      </c>
      <c r="N438" s="20">
        <v>45322</v>
      </c>
      <c r="O438" s="18" t="s">
        <v>14908</v>
      </c>
      <c r="P438" s="18" t="s">
        <v>14907</v>
      </c>
      <c r="Q438" s="18" t="s">
        <v>14909</v>
      </c>
      <c r="R438" s="18">
        <v>1.2</v>
      </c>
      <c r="T438" s="18">
        <v>0</v>
      </c>
      <c r="U438" s="18">
        <v>0</v>
      </c>
    </row>
    <row r="439" spans="2:21" x14ac:dyDescent="0.4">
      <c r="B439" s="18" t="s">
        <v>5909</v>
      </c>
      <c r="C439" s="18" t="s">
        <v>5910</v>
      </c>
      <c r="D439" s="18" t="s">
        <v>10361</v>
      </c>
      <c r="E439" s="19" t="s">
        <v>14906</v>
      </c>
      <c r="F439" s="18" t="s">
        <v>5935</v>
      </c>
      <c r="G439" s="18" t="s">
        <v>39</v>
      </c>
      <c r="H439" s="18" t="s">
        <v>6318</v>
      </c>
      <c r="I439" s="19" t="s">
        <v>6474</v>
      </c>
      <c r="J439" s="18" t="s">
        <v>5899</v>
      </c>
      <c r="K439" s="18" t="s">
        <v>14918</v>
      </c>
      <c r="L439" s="18" t="s">
        <v>10232</v>
      </c>
      <c r="M439" s="19" t="s">
        <v>10288</v>
      </c>
      <c r="N439" s="20">
        <v>45322</v>
      </c>
      <c r="O439" s="18" t="s">
        <v>14919</v>
      </c>
      <c r="P439" s="18" t="s">
        <v>14918</v>
      </c>
      <c r="Q439" s="18" t="s">
        <v>14909</v>
      </c>
      <c r="R439" s="18">
        <v>1.8</v>
      </c>
      <c r="T439" s="18">
        <v>0</v>
      </c>
      <c r="U439" s="18">
        <v>0</v>
      </c>
    </row>
    <row r="440" spans="2:21" x14ac:dyDescent="0.4">
      <c r="B440" s="18" t="s">
        <v>5909</v>
      </c>
      <c r="C440" s="18" t="s">
        <v>5910</v>
      </c>
      <c r="D440" s="18" t="s">
        <v>10361</v>
      </c>
      <c r="E440" s="19" t="s">
        <v>14906</v>
      </c>
      <c r="F440" s="18" t="s">
        <v>5935</v>
      </c>
      <c r="G440" s="18" t="s">
        <v>39</v>
      </c>
      <c r="H440" s="18" t="s">
        <v>6318</v>
      </c>
      <c r="I440" s="19" t="s">
        <v>6474</v>
      </c>
      <c r="J440" s="18" t="s">
        <v>5904</v>
      </c>
      <c r="K440" s="18" t="s">
        <v>14916</v>
      </c>
      <c r="L440" s="18" t="s">
        <v>10232</v>
      </c>
      <c r="M440" s="19" t="s">
        <v>10288</v>
      </c>
      <c r="N440" s="20">
        <v>45322</v>
      </c>
      <c r="O440" s="18" t="s">
        <v>14917</v>
      </c>
      <c r="P440" s="18" t="s">
        <v>14916</v>
      </c>
      <c r="Q440" s="18" t="s">
        <v>14909</v>
      </c>
      <c r="R440" s="18">
        <v>1.8</v>
      </c>
      <c r="T440" s="18">
        <v>0</v>
      </c>
      <c r="U440" s="18">
        <v>0</v>
      </c>
    </row>
    <row r="441" spans="2:21" x14ac:dyDescent="0.4">
      <c r="B441" s="18" t="s">
        <v>5909</v>
      </c>
      <c r="C441" s="18" t="s">
        <v>5910</v>
      </c>
      <c r="D441" s="18" t="s">
        <v>10361</v>
      </c>
      <c r="E441" s="19" t="s">
        <v>14906</v>
      </c>
      <c r="F441" s="18" t="s">
        <v>5935</v>
      </c>
      <c r="G441" s="18" t="s">
        <v>39</v>
      </c>
      <c r="H441" s="18" t="s">
        <v>6318</v>
      </c>
      <c r="I441" s="19" t="s">
        <v>6474</v>
      </c>
      <c r="J441" s="18" t="s">
        <v>5843</v>
      </c>
      <c r="K441" s="18" t="s">
        <v>14914</v>
      </c>
      <c r="L441" s="18" t="s">
        <v>10232</v>
      </c>
      <c r="M441" s="19" t="s">
        <v>10288</v>
      </c>
      <c r="N441" s="20">
        <v>45322</v>
      </c>
      <c r="O441" s="18" t="s">
        <v>14915</v>
      </c>
      <c r="P441" s="18" t="s">
        <v>14914</v>
      </c>
      <c r="Q441" s="18" t="s">
        <v>14909</v>
      </c>
      <c r="R441" s="18">
        <v>1.8</v>
      </c>
      <c r="T441" s="18">
        <v>0</v>
      </c>
      <c r="U441" s="18">
        <v>0</v>
      </c>
    </row>
    <row r="442" spans="2:21" x14ac:dyDescent="0.4">
      <c r="B442" s="18" t="s">
        <v>5909</v>
      </c>
      <c r="C442" s="18" t="s">
        <v>5910</v>
      </c>
      <c r="D442" s="18" t="s">
        <v>10361</v>
      </c>
      <c r="E442" s="19" t="s">
        <v>14906</v>
      </c>
      <c r="F442" s="18" t="s">
        <v>5935</v>
      </c>
      <c r="G442" s="18" t="s">
        <v>44</v>
      </c>
      <c r="H442" s="18" t="s">
        <v>6333</v>
      </c>
      <c r="I442" s="19" t="s">
        <v>6416</v>
      </c>
      <c r="J442" s="18" t="s">
        <v>5899</v>
      </c>
      <c r="K442" s="18" t="s">
        <v>14924</v>
      </c>
      <c r="L442" s="18" t="s">
        <v>10232</v>
      </c>
      <c r="M442" s="19" t="s">
        <v>10288</v>
      </c>
      <c r="N442" s="20">
        <v>45322</v>
      </c>
      <c r="O442" s="18" t="s">
        <v>14925</v>
      </c>
      <c r="P442" s="18" t="s">
        <v>14924</v>
      </c>
      <c r="Q442" s="18" t="s">
        <v>14909</v>
      </c>
      <c r="R442" s="18">
        <v>2.9</v>
      </c>
      <c r="T442" s="18">
        <v>0</v>
      </c>
      <c r="U442" s="18">
        <v>0</v>
      </c>
    </row>
    <row r="443" spans="2:21" x14ac:dyDescent="0.4">
      <c r="B443" s="18" t="s">
        <v>5909</v>
      </c>
      <c r="C443" s="18" t="s">
        <v>5910</v>
      </c>
      <c r="D443" s="18" t="s">
        <v>10361</v>
      </c>
      <c r="E443" s="19" t="s">
        <v>14906</v>
      </c>
      <c r="F443" s="18" t="s">
        <v>5935</v>
      </c>
      <c r="G443" s="18" t="s">
        <v>44</v>
      </c>
      <c r="H443" s="18" t="s">
        <v>6333</v>
      </c>
      <c r="I443" s="19" t="s">
        <v>6416</v>
      </c>
      <c r="J443" s="18" t="s">
        <v>5904</v>
      </c>
      <c r="K443" s="18" t="s">
        <v>14922</v>
      </c>
      <c r="L443" s="18" t="s">
        <v>10232</v>
      </c>
      <c r="M443" s="19" t="s">
        <v>10288</v>
      </c>
      <c r="N443" s="20">
        <v>45322</v>
      </c>
      <c r="O443" s="18" t="s">
        <v>14923</v>
      </c>
      <c r="P443" s="18" t="s">
        <v>14922</v>
      </c>
      <c r="Q443" s="18" t="s">
        <v>14909</v>
      </c>
      <c r="R443" s="18">
        <v>2.9</v>
      </c>
      <c r="T443" s="18">
        <v>0</v>
      </c>
      <c r="U443" s="18">
        <v>0</v>
      </c>
    </row>
    <row r="444" spans="2:21" x14ac:dyDescent="0.4">
      <c r="B444" s="18" t="s">
        <v>5909</v>
      </c>
      <c r="C444" s="18" t="s">
        <v>5910</v>
      </c>
      <c r="D444" s="18" t="s">
        <v>10361</v>
      </c>
      <c r="E444" s="19" t="s">
        <v>14906</v>
      </c>
      <c r="F444" s="18" t="s">
        <v>5935</v>
      </c>
      <c r="G444" s="18" t="s">
        <v>44</v>
      </c>
      <c r="H444" s="18" t="s">
        <v>6333</v>
      </c>
      <c r="I444" s="19" t="s">
        <v>6416</v>
      </c>
      <c r="J444" s="18" t="s">
        <v>5843</v>
      </c>
      <c r="K444" s="18" t="s">
        <v>14920</v>
      </c>
      <c r="L444" s="18" t="s">
        <v>10232</v>
      </c>
      <c r="M444" s="19" t="s">
        <v>10288</v>
      </c>
      <c r="N444" s="20">
        <v>45322</v>
      </c>
      <c r="O444" s="18" t="s">
        <v>14921</v>
      </c>
      <c r="P444" s="18" t="s">
        <v>14920</v>
      </c>
      <c r="Q444" s="18" t="s">
        <v>14909</v>
      </c>
      <c r="R444" s="18">
        <v>2.9</v>
      </c>
      <c r="T444" s="18">
        <v>0</v>
      </c>
      <c r="U444" s="18">
        <v>0</v>
      </c>
    </row>
    <row r="445" spans="2:21" x14ac:dyDescent="0.4">
      <c r="B445" s="18" t="s">
        <v>5909</v>
      </c>
      <c r="C445" s="18" t="s">
        <v>5910</v>
      </c>
      <c r="D445" s="18" t="s">
        <v>10361</v>
      </c>
      <c r="E445" s="19" t="s">
        <v>14906</v>
      </c>
      <c r="F445" s="18" t="s">
        <v>5935</v>
      </c>
      <c r="G445" s="18" t="s">
        <v>522</v>
      </c>
      <c r="H445" s="18" t="s">
        <v>9525</v>
      </c>
      <c r="I445" s="19" t="s">
        <v>9526</v>
      </c>
      <c r="J445" s="18" t="s">
        <v>5899</v>
      </c>
      <c r="K445" s="18" t="s">
        <v>14930</v>
      </c>
      <c r="L445" s="18" t="s">
        <v>10232</v>
      </c>
      <c r="M445" s="19" t="s">
        <v>10288</v>
      </c>
      <c r="N445" s="20">
        <v>45322</v>
      </c>
      <c r="O445" s="18" t="s">
        <v>14931</v>
      </c>
      <c r="P445" s="18" t="s">
        <v>14930</v>
      </c>
      <c r="Q445" s="18" t="s">
        <v>14909</v>
      </c>
      <c r="T445" s="18">
        <v>0</v>
      </c>
      <c r="U445" s="18">
        <v>0</v>
      </c>
    </row>
    <row r="446" spans="2:21" x14ac:dyDescent="0.4">
      <c r="B446" s="18" t="s">
        <v>5909</v>
      </c>
      <c r="C446" s="18" t="s">
        <v>5910</v>
      </c>
      <c r="D446" s="18" t="s">
        <v>10361</v>
      </c>
      <c r="E446" s="19" t="s">
        <v>14906</v>
      </c>
      <c r="F446" s="18" t="s">
        <v>5935</v>
      </c>
      <c r="G446" s="18" t="s">
        <v>522</v>
      </c>
      <c r="H446" s="18" t="s">
        <v>9525</v>
      </c>
      <c r="I446" s="19" t="s">
        <v>9526</v>
      </c>
      <c r="J446" s="18" t="s">
        <v>5904</v>
      </c>
      <c r="K446" s="18" t="s">
        <v>14928</v>
      </c>
      <c r="L446" s="18" t="s">
        <v>10232</v>
      </c>
      <c r="M446" s="19" t="s">
        <v>10288</v>
      </c>
      <c r="N446" s="20">
        <v>45322</v>
      </c>
      <c r="O446" s="18" t="s">
        <v>14929</v>
      </c>
      <c r="P446" s="18" t="s">
        <v>14928</v>
      </c>
      <c r="Q446" s="18" t="s">
        <v>14909</v>
      </c>
      <c r="T446" s="18">
        <v>0</v>
      </c>
      <c r="U446" s="18">
        <v>0</v>
      </c>
    </row>
    <row r="447" spans="2:21" x14ac:dyDescent="0.4">
      <c r="B447" s="18" t="s">
        <v>5909</v>
      </c>
      <c r="C447" s="18" t="s">
        <v>5910</v>
      </c>
      <c r="D447" s="18" t="s">
        <v>10361</v>
      </c>
      <c r="E447" s="19" t="s">
        <v>14906</v>
      </c>
      <c r="F447" s="18" t="s">
        <v>5935</v>
      </c>
      <c r="G447" s="18" t="s">
        <v>522</v>
      </c>
      <c r="H447" s="18" t="s">
        <v>9525</v>
      </c>
      <c r="I447" s="19" t="s">
        <v>9526</v>
      </c>
      <c r="J447" s="18" t="s">
        <v>5843</v>
      </c>
      <c r="K447" s="18" t="s">
        <v>14926</v>
      </c>
      <c r="L447" s="18" t="s">
        <v>10232</v>
      </c>
      <c r="M447" s="19" t="s">
        <v>10288</v>
      </c>
      <c r="N447" s="20">
        <v>45322</v>
      </c>
      <c r="O447" s="18" t="s">
        <v>14927</v>
      </c>
      <c r="P447" s="18" t="s">
        <v>14926</v>
      </c>
      <c r="Q447" s="18" t="s">
        <v>14909</v>
      </c>
      <c r="T447" s="18">
        <v>0</v>
      </c>
      <c r="U447" s="18">
        <v>0</v>
      </c>
    </row>
    <row r="448" spans="2:21" x14ac:dyDescent="0.4">
      <c r="B448" s="18" t="s">
        <v>5909</v>
      </c>
      <c r="C448" s="18" t="s">
        <v>5910</v>
      </c>
      <c r="D448" s="18" t="s">
        <v>10361</v>
      </c>
      <c r="E448" s="19" t="s">
        <v>10422</v>
      </c>
      <c r="F448" s="18" t="s">
        <v>6047</v>
      </c>
      <c r="G448" s="18" t="s">
        <v>703</v>
      </c>
      <c r="H448" s="18" t="s">
        <v>6466</v>
      </c>
      <c r="I448" s="19" t="s">
        <v>6126</v>
      </c>
      <c r="J448" s="18" t="s">
        <v>5899</v>
      </c>
      <c r="K448" s="18" t="s">
        <v>10428</v>
      </c>
      <c r="L448" s="18" t="s">
        <v>10232</v>
      </c>
      <c r="M448" s="19" t="s">
        <v>10288</v>
      </c>
      <c r="N448" s="20">
        <v>45322</v>
      </c>
      <c r="O448" s="18" t="s">
        <v>10429</v>
      </c>
      <c r="P448" s="18" t="s">
        <v>10428</v>
      </c>
      <c r="Q448" s="18" t="s">
        <v>10425</v>
      </c>
      <c r="R448" s="18">
        <v>1.2</v>
      </c>
      <c r="T448" s="18">
        <v>0</v>
      </c>
      <c r="U448" s="18">
        <v>0</v>
      </c>
    </row>
    <row r="449" spans="2:21" x14ac:dyDescent="0.4">
      <c r="B449" s="18" t="s">
        <v>5909</v>
      </c>
      <c r="C449" s="18" t="s">
        <v>5910</v>
      </c>
      <c r="D449" s="18" t="s">
        <v>10361</v>
      </c>
      <c r="E449" s="19" t="s">
        <v>10422</v>
      </c>
      <c r="F449" s="18" t="s">
        <v>6047</v>
      </c>
      <c r="G449" s="18" t="s">
        <v>703</v>
      </c>
      <c r="H449" s="18" t="s">
        <v>6466</v>
      </c>
      <c r="I449" s="19" t="s">
        <v>6126</v>
      </c>
      <c r="J449" s="18" t="s">
        <v>5904</v>
      </c>
      <c r="K449" s="18" t="s">
        <v>10426</v>
      </c>
      <c r="L449" s="18" t="s">
        <v>10232</v>
      </c>
      <c r="M449" s="19" t="s">
        <v>10288</v>
      </c>
      <c r="N449" s="20">
        <v>45322</v>
      </c>
      <c r="O449" s="18" t="s">
        <v>10427</v>
      </c>
      <c r="P449" s="18" t="s">
        <v>10426</v>
      </c>
      <c r="Q449" s="18" t="s">
        <v>10425</v>
      </c>
      <c r="R449" s="18">
        <v>1.2</v>
      </c>
      <c r="T449" s="18">
        <v>0</v>
      </c>
      <c r="U449" s="18">
        <v>0</v>
      </c>
    </row>
    <row r="450" spans="2:21" x14ac:dyDescent="0.4">
      <c r="B450" s="18" t="s">
        <v>5909</v>
      </c>
      <c r="C450" s="18" t="s">
        <v>5910</v>
      </c>
      <c r="D450" s="18" t="s">
        <v>10361</v>
      </c>
      <c r="E450" s="19" t="s">
        <v>10422</v>
      </c>
      <c r="F450" s="18" t="s">
        <v>6047</v>
      </c>
      <c r="G450" s="18" t="s">
        <v>703</v>
      </c>
      <c r="H450" s="18" t="s">
        <v>6466</v>
      </c>
      <c r="I450" s="19" t="s">
        <v>6126</v>
      </c>
      <c r="J450" s="18" t="s">
        <v>5843</v>
      </c>
      <c r="K450" s="18" t="s">
        <v>10423</v>
      </c>
      <c r="L450" s="18" t="s">
        <v>10232</v>
      </c>
      <c r="M450" s="19" t="s">
        <v>10288</v>
      </c>
      <c r="N450" s="20">
        <v>45322</v>
      </c>
      <c r="O450" s="18" t="s">
        <v>10424</v>
      </c>
      <c r="P450" s="18" t="s">
        <v>10423</v>
      </c>
      <c r="Q450" s="18" t="s">
        <v>10425</v>
      </c>
      <c r="R450" s="18">
        <v>1.2</v>
      </c>
      <c r="T450" s="18">
        <v>0</v>
      </c>
      <c r="U450" s="18">
        <v>0</v>
      </c>
    </row>
    <row r="451" spans="2:21" x14ac:dyDescent="0.4">
      <c r="B451" s="18" t="s">
        <v>5909</v>
      </c>
      <c r="C451" s="18" t="s">
        <v>5910</v>
      </c>
      <c r="D451" s="18" t="s">
        <v>10361</v>
      </c>
      <c r="E451" s="19" t="s">
        <v>10422</v>
      </c>
      <c r="F451" s="18" t="s">
        <v>6047</v>
      </c>
      <c r="G451" s="18" t="s">
        <v>275</v>
      </c>
      <c r="H451" s="18" t="s">
        <v>6302</v>
      </c>
      <c r="I451" s="19" t="s">
        <v>6474</v>
      </c>
      <c r="J451" s="18" t="s">
        <v>5899</v>
      </c>
      <c r="K451" s="18" t="s">
        <v>10434</v>
      </c>
      <c r="L451" s="18" t="s">
        <v>10232</v>
      </c>
      <c r="M451" s="19" t="s">
        <v>10288</v>
      </c>
      <c r="N451" s="20">
        <v>45322</v>
      </c>
      <c r="O451" s="18" t="s">
        <v>10435</v>
      </c>
      <c r="P451" s="18" t="s">
        <v>10434</v>
      </c>
      <c r="Q451" s="18" t="s">
        <v>10425</v>
      </c>
      <c r="R451" s="18">
        <v>1.8</v>
      </c>
      <c r="T451" s="18">
        <v>0</v>
      </c>
      <c r="U451" s="18">
        <v>0</v>
      </c>
    </row>
    <row r="452" spans="2:21" x14ac:dyDescent="0.4">
      <c r="B452" s="18" t="s">
        <v>5909</v>
      </c>
      <c r="C452" s="18" t="s">
        <v>5910</v>
      </c>
      <c r="D452" s="18" t="s">
        <v>10361</v>
      </c>
      <c r="E452" s="19" t="s">
        <v>10422</v>
      </c>
      <c r="F452" s="18" t="s">
        <v>6047</v>
      </c>
      <c r="G452" s="18" t="s">
        <v>275</v>
      </c>
      <c r="H452" s="18" t="s">
        <v>6302</v>
      </c>
      <c r="I452" s="19" t="s">
        <v>6474</v>
      </c>
      <c r="J452" s="18" t="s">
        <v>5904</v>
      </c>
      <c r="K452" s="18" t="s">
        <v>10432</v>
      </c>
      <c r="L452" s="18" t="s">
        <v>10232</v>
      </c>
      <c r="M452" s="19" t="s">
        <v>10288</v>
      </c>
      <c r="N452" s="20">
        <v>45322</v>
      </c>
      <c r="O452" s="18" t="s">
        <v>10433</v>
      </c>
      <c r="P452" s="18" t="s">
        <v>10432</v>
      </c>
      <c r="Q452" s="18" t="s">
        <v>10425</v>
      </c>
      <c r="R452" s="18">
        <v>1.8</v>
      </c>
      <c r="T452" s="18">
        <v>0</v>
      </c>
      <c r="U452" s="18">
        <v>0</v>
      </c>
    </row>
    <row r="453" spans="2:21" x14ac:dyDescent="0.4">
      <c r="B453" s="18" t="s">
        <v>5909</v>
      </c>
      <c r="C453" s="18" t="s">
        <v>5910</v>
      </c>
      <c r="D453" s="18" t="s">
        <v>10361</v>
      </c>
      <c r="E453" s="19" t="s">
        <v>10422</v>
      </c>
      <c r="F453" s="18" t="s">
        <v>6047</v>
      </c>
      <c r="G453" s="18" t="s">
        <v>275</v>
      </c>
      <c r="H453" s="18" t="s">
        <v>6302</v>
      </c>
      <c r="I453" s="19" t="s">
        <v>6474</v>
      </c>
      <c r="J453" s="18" t="s">
        <v>5843</v>
      </c>
      <c r="K453" s="18" t="s">
        <v>10430</v>
      </c>
      <c r="L453" s="18" t="s">
        <v>10232</v>
      </c>
      <c r="M453" s="19" t="s">
        <v>10288</v>
      </c>
      <c r="N453" s="20">
        <v>45322</v>
      </c>
      <c r="O453" s="18" t="s">
        <v>10431</v>
      </c>
      <c r="P453" s="18" t="s">
        <v>10430</v>
      </c>
      <c r="Q453" s="18" t="s">
        <v>10425</v>
      </c>
      <c r="R453" s="18">
        <v>1.8</v>
      </c>
      <c r="T453" s="18">
        <v>0</v>
      </c>
      <c r="U453" s="18">
        <v>0</v>
      </c>
    </row>
    <row r="454" spans="2:21" x14ac:dyDescent="0.4">
      <c r="B454" s="18" t="s">
        <v>5909</v>
      </c>
      <c r="C454" s="18" t="s">
        <v>5910</v>
      </c>
      <c r="D454" s="18" t="s">
        <v>10361</v>
      </c>
      <c r="E454" s="19" t="s">
        <v>10422</v>
      </c>
      <c r="F454" s="18" t="s">
        <v>6047</v>
      </c>
      <c r="G454" s="18" t="s">
        <v>44</v>
      </c>
      <c r="H454" s="18" t="s">
        <v>6333</v>
      </c>
      <c r="I454" s="19" t="s">
        <v>6416</v>
      </c>
      <c r="J454" s="18" t="s">
        <v>5899</v>
      </c>
      <c r="K454" s="18" t="s">
        <v>10440</v>
      </c>
      <c r="L454" s="18" t="s">
        <v>10232</v>
      </c>
      <c r="M454" s="19" t="s">
        <v>10288</v>
      </c>
      <c r="N454" s="20">
        <v>45322</v>
      </c>
      <c r="O454" s="18" t="s">
        <v>10441</v>
      </c>
      <c r="P454" s="18" t="s">
        <v>10440</v>
      </c>
      <c r="Q454" s="18" t="s">
        <v>10425</v>
      </c>
      <c r="R454" s="18">
        <v>2.9</v>
      </c>
      <c r="T454" s="18">
        <v>0</v>
      </c>
      <c r="U454" s="18">
        <v>0</v>
      </c>
    </row>
    <row r="455" spans="2:21" x14ac:dyDescent="0.4">
      <c r="B455" s="18" t="s">
        <v>5909</v>
      </c>
      <c r="C455" s="18" t="s">
        <v>5910</v>
      </c>
      <c r="D455" s="18" t="s">
        <v>10361</v>
      </c>
      <c r="E455" s="19" t="s">
        <v>10422</v>
      </c>
      <c r="F455" s="18" t="s">
        <v>6047</v>
      </c>
      <c r="G455" s="18" t="s">
        <v>44</v>
      </c>
      <c r="H455" s="18" t="s">
        <v>6333</v>
      </c>
      <c r="I455" s="19" t="s">
        <v>6416</v>
      </c>
      <c r="J455" s="18" t="s">
        <v>5904</v>
      </c>
      <c r="K455" s="18" t="s">
        <v>10438</v>
      </c>
      <c r="L455" s="18" t="s">
        <v>10232</v>
      </c>
      <c r="M455" s="19" t="s">
        <v>10288</v>
      </c>
      <c r="N455" s="20">
        <v>45322</v>
      </c>
      <c r="O455" s="18" t="s">
        <v>10439</v>
      </c>
      <c r="P455" s="18" t="s">
        <v>10438</v>
      </c>
      <c r="Q455" s="18" t="s">
        <v>10425</v>
      </c>
      <c r="R455" s="18">
        <v>2.9</v>
      </c>
      <c r="T455" s="18">
        <v>0</v>
      </c>
      <c r="U455" s="18">
        <v>0</v>
      </c>
    </row>
    <row r="456" spans="2:21" x14ac:dyDescent="0.4">
      <c r="B456" s="18" t="s">
        <v>5909</v>
      </c>
      <c r="C456" s="18" t="s">
        <v>5910</v>
      </c>
      <c r="D456" s="18" t="s">
        <v>10361</v>
      </c>
      <c r="E456" s="19" t="s">
        <v>10422</v>
      </c>
      <c r="F456" s="18" t="s">
        <v>6047</v>
      </c>
      <c r="G456" s="18" t="s">
        <v>44</v>
      </c>
      <c r="H456" s="18" t="s">
        <v>6333</v>
      </c>
      <c r="I456" s="19" t="s">
        <v>6416</v>
      </c>
      <c r="J456" s="18" t="s">
        <v>5843</v>
      </c>
      <c r="K456" s="18" t="s">
        <v>10436</v>
      </c>
      <c r="L456" s="18" t="s">
        <v>10232</v>
      </c>
      <c r="M456" s="19" t="s">
        <v>10288</v>
      </c>
      <c r="N456" s="20">
        <v>45322</v>
      </c>
      <c r="O456" s="18" t="s">
        <v>10437</v>
      </c>
      <c r="P456" s="18" t="s">
        <v>10436</v>
      </c>
      <c r="Q456" s="18" t="s">
        <v>10425</v>
      </c>
      <c r="R456" s="18">
        <v>2.9</v>
      </c>
      <c r="T456" s="18">
        <v>0</v>
      </c>
      <c r="U456" s="18">
        <v>0</v>
      </c>
    </row>
    <row r="457" spans="2:21" x14ac:dyDescent="0.4">
      <c r="B457" s="18" t="s">
        <v>5909</v>
      </c>
      <c r="C457" s="18" t="s">
        <v>5910</v>
      </c>
      <c r="D457" s="18" t="s">
        <v>10361</v>
      </c>
      <c r="E457" s="19" t="s">
        <v>10422</v>
      </c>
      <c r="F457" s="18" t="s">
        <v>6047</v>
      </c>
      <c r="G457" s="18" t="s">
        <v>522</v>
      </c>
      <c r="H457" s="18" t="s">
        <v>9525</v>
      </c>
      <c r="I457" s="19" t="s">
        <v>9526</v>
      </c>
      <c r="J457" s="18" t="s">
        <v>5899</v>
      </c>
      <c r="K457" s="18" t="s">
        <v>11181</v>
      </c>
      <c r="L457" s="18" t="s">
        <v>10232</v>
      </c>
      <c r="M457" s="19" t="s">
        <v>10288</v>
      </c>
      <c r="N457" s="20">
        <v>45322</v>
      </c>
      <c r="O457" s="18" t="s">
        <v>11182</v>
      </c>
      <c r="P457" s="18" t="s">
        <v>11181</v>
      </c>
      <c r="Q457" s="18" t="s">
        <v>10425</v>
      </c>
      <c r="T457" s="18">
        <v>0</v>
      </c>
      <c r="U457" s="18">
        <v>0</v>
      </c>
    </row>
    <row r="458" spans="2:21" x14ac:dyDescent="0.4">
      <c r="B458" s="18" t="s">
        <v>5909</v>
      </c>
      <c r="C458" s="18" t="s">
        <v>5910</v>
      </c>
      <c r="D458" s="18" t="s">
        <v>10361</v>
      </c>
      <c r="E458" s="19" t="s">
        <v>10422</v>
      </c>
      <c r="F458" s="18" t="s">
        <v>6047</v>
      </c>
      <c r="G458" s="18" t="s">
        <v>522</v>
      </c>
      <c r="H458" s="18" t="s">
        <v>9525</v>
      </c>
      <c r="I458" s="19" t="s">
        <v>9526</v>
      </c>
      <c r="J458" s="18" t="s">
        <v>5904</v>
      </c>
      <c r="K458" s="18" t="s">
        <v>11179</v>
      </c>
      <c r="L458" s="18" t="s">
        <v>10232</v>
      </c>
      <c r="M458" s="19" t="s">
        <v>10288</v>
      </c>
      <c r="N458" s="20">
        <v>45322</v>
      </c>
      <c r="O458" s="18" t="s">
        <v>11180</v>
      </c>
      <c r="P458" s="18" t="s">
        <v>11179</v>
      </c>
      <c r="Q458" s="18" t="s">
        <v>10425</v>
      </c>
      <c r="T458" s="18">
        <v>0</v>
      </c>
      <c r="U458" s="18">
        <v>0</v>
      </c>
    </row>
    <row r="459" spans="2:21" x14ac:dyDescent="0.4">
      <c r="B459" s="18" t="s">
        <v>5909</v>
      </c>
      <c r="C459" s="18" t="s">
        <v>5910</v>
      </c>
      <c r="D459" s="18" t="s">
        <v>10361</v>
      </c>
      <c r="E459" s="19" t="s">
        <v>10422</v>
      </c>
      <c r="F459" s="18" t="s">
        <v>6047</v>
      </c>
      <c r="G459" s="18" t="s">
        <v>522</v>
      </c>
      <c r="H459" s="18" t="s">
        <v>9525</v>
      </c>
      <c r="I459" s="19" t="s">
        <v>9526</v>
      </c>
      <c r="J459" s="18" t="s">
        <v>5843</v>
      </c>
      <c r="K459" s="18" t="s">
        <v>11177</v>
      </c>
      <c r="L459" s="18" t="s">
        <v>10232</v>
      </c>
      <c r="M459" s="19" t="s">
        <v>10288</v>
      </c>
      <c r="N459" s="20">
        <v>45322</v>
      </c>
      <c r="O459" s="18" t="s">
        <v>11178</v>
      </c>
      <c r="P459" s="18" t="s">
        <v>11177</v>
      </c>
      <c r="Q459" s="18" t="s">
        <v>10425</v>
      </c>
      <c r="T459" s="18">
        <v>0</v>
      </c>
      <c r="U459" s="18">
        <v>0</v>
      </c>
    </row>
    <row r="460" spans="2:21" x14ac:dyDescent="0.4">
      <c r="B460" s="18" t="s">
        <v>5909</v>
      </c>
      <c r="C460" s="18" t="s">
        <v>5910</v>
      </c>
      <c r="D460" s="18" t="s">
        <v>10361</v>
      </c>
      <c r="E460" s="19" t="s">
        <v>10422</v>
      </c>
      <c r="F460" s="18" t="s">
        <v>5896</v>
      </c>
      <c r="G460" s="18" t="s">
        <v>703</v>
      </c>
      <c r="H460" s="18" t="s">
        <v>6466</v>
      </c>
      <c r="I460" s="19" t="s">
        <v>6558</v>
      </c>
      <c r="J460" s="18" t="s">
        <v>5899</v>
      </c>
      <c r="K460" s="18" t="s">
        <v>10479</v>
      </c>
      <c r="L460" s="18" t="s">
        <v>10232</v>
      </c>
      <c r="M460" s="19" t="s">
        <v>10288</v>
      </c>
      <c r="N460" s="20">
        <v>45322</v>
      </c>
      <c r="O460" s="18" t="s">
        <v>10480</v>
      </c>
      <c r="P460" s="18" t="s">
        <v>10479</v>
      </c>
      <c r="Q460" s="18" t="s">
        <v>10476</v>
      </c>
      <c r="R460" s="18">
        <v>1.4</v>
      </c>
      <c r="T460" s="18">
        <v>0</v>
      </c>
      <c r="U460" s="18">
        <v>0</v>
      </c>
    </row>
    <row r="461" spans="2:21" x14ac:dyDescent="0.4">
      <c r="B461" s="18" t="s">
        <v>5909</v>
      </c>
      <c r="C461" s="18" t="s">
        <v>5910</v>
      </c>
      <c r="D461" s="18" t="s">
        <v>10361</v>
      </c>
      <c r="E461" s="19" t="s">
        <v>10422</v>
      </c>
      <c r="F461" s="18" t="s">
        <v>5896</v>
      </c>
      <c r="G461" s="18" t="s">
        <v>703</v>
      </c>
      <c r="H461" s="18" t="s">
        <v>6466</v>
      </c>
      <c r="I461" s="19" t="s">
        <v>6558</v>
      </c>
      <c r="J461" s="18" t="s">
        <v>5904</v>
      </c>
      <c r="K461" s="18" t="s">
        <v>10477</v>
      </c>
      <c r="L461" s="18" t="s">
        <v>10232</v>
      </c>
      <c r="M461" s="19" t="s">
        <v>10288</v>
      </c>
      <c r="N461" s="20">
        <v>45322</v>
      </c>
      <c r="O461" s="18" t="s">
        <v>10478</v>
      </c>
      <c r="P461" s="18" t="s">
        <v>10477</v>
      </c>
      <c r="Q461" s="18" t="s">
        <v>10476</v>
      </c>
      <c r="R461" s="18">
        <v>1.4</v>
      </c>
      <c r="T461" s="18">
        <v>0</v>
      </c>
      <c r="U461" s="18">
        <v>0</v>
      </c>
    </row>
    <row r="462" spans="2:21" x14ac:dyDescent="0.4">
      <c r="B462" s="18" t="s">
        <v>5909</v>
      </c>
      <c r="C462" s="18" t="s">
        <v>5910</v>
      </c>
      <c r="D462" s="18" t="s">
        <v>10361</v>
      </c>
      <c r="E462" s="19" t="s">
        <v>10422</v>
      </c>
      <c r="F462" s="18" t="s">
        <v>5896</v>
      </c>
      <c r="G462" s="18" t="s">
        <v>703</v>
      </c>
      <c r="H462" s="18" t="s">
        <v>6466</v>
      </c>
      <c r="I462" s="19" t="s">
        <v>6558</v>
      </c>
      <c r="J462" s="18" t="s">
        <v>5843</v>
      </c>
      <c r="K462" s="18" t="s">
        <v>10474</v>
      </c>
      <c r="L462" s="18" t="s">
        <v>10232</v>
      </c>
      <c r="M462" s="19" t="s">
        <v>10288</v>
      </c>
      <c r="N462" s="20">
        <v>45322</v>
      </c>
      <c r="O462" s="18" t="s">
        <v>10475</v>
      </c>
      <c r="P462" s="18" t="s">
        <v>10474</v>
      </c>
      <c r="Q462" s="18" t="s">
        <v>10476</v>
      </c>
      <c r="R462" s="18">
        <v>1.4</v>
      </c>
      <c r="T462" s="18">
        <v>0</v>
      </c>
      <c r="U462" s="18">
        <v>0</v>
      </c>
    </row>
    <row r="463" spans="2:21" x14ac:dyDescent="0.4">
      <c r="B463" s="18" t="s">
        <v>5909</v>
      </c>
      <c r="C463" s="18" t="s">
        <v>5910</v>
      </c>
      <c r="D463" s="18" t="s">
        <v>10361</v>
      </c>
      <c r="E463" s="19" t="s">
        <v>10422</v>
      </c>
      <c r="F463" s="18" t="s">
        <v>5896</v>
      </c>
      <c r="G463" s="18" t="s">
        <v>275</v>
      </c>
      <c r="H463" s="18" t="s">
        <v>6302</v>
      </c>
      <c r="I463" s="19" t="s">
        <v>6406</v>
      </c>
      <c r="J463" s="18" t="s">
        <v>5899</v>
      </c>
      <c r="K463" s="18" t="s">
        <v>10485</v>
      </c>
      <c r="L463" s="18" t="s">
        <v>10232</v>
      </c>
      <c r="M463" s="19" t="s">
        <v>10288</v>
      </c>
      <c r="N463" s="20">
        <v>45322</v>
      </c>
      <c r="O463" s="18" t="s">
        <v>10486</v>
      </c>
      <c r="P463" s="18" t="s">
        <v>10485</v>
      </c>
      <c r="Q463" s="18" t="s">
        <v>10476</v>
      </c>
      <c r="R463" s="18">
        <v>1.5</v>
      </c>
      <c r="T463" s="18">
        <v>0</v>
      </c>
      <c r="U463" s="18">
        <v>0</v>
      </c>
    </row>
    <row r="464" spans="2:21" x14ac:dyDescent="0.4">
      <c r="B464" s="18" t="s">
        <v>5909</v>
      </c>
      <c r="C464" s="18" t="s">
        <v>5910</v>
      </c>
      <c r="D464" s="18" t="s">
        <v>10361</v>
      </c>
      <c r="E464" s="19" t="s">
        <v>10422</v>
      </c>
      <c r="F464" s="18" t="s">
        <v>5896</v>
      </c>
      <c r="G464" s="18" t="s">
        <v>275</v>
      </c>
      <c r="H464" s="18" t="s">
        <v>6302</v>
      </c>
      <c r="I464" s="19" t="s">
        <v>6406</v>
      </c>
      <c r="J464" s="18" t="s">
        <v>5904</v>
      </c>
      <c r="K464" s="18" t="s">
        <v>10483</v>
      </c>
      <c r="L464" s="18" t="s">
        <v>10232</v>
      </c>
      <c r="M464" s="19" t="s">
        <v>10288</v>
      </c>
      <c r="N464" s="20">
        <v>45322</v>
      </c>
      <c r="O464" s="18" t="s">
        <v>10484</v>
      </c>
      <c r="P464" s="18" t="s">
        <v>10483</v>
      </c>
      <c r="Q464" s="18" t="s">
        <v>10476</v>
      </c>
      <c r="R464" s="18">
        <v>1.5</v>
      </c>
      <c r="T464" s="18">
        <v>0</v>
      </c>
      <c r="U464" s="18">
        <v>0</v>
      </c>
    </row>
    <row r="465" spans="2:21" x14ac:dyDescent="0.4">
      <c r="B465" s="18" t="s">
        <v>5909</v>
      </c>
      <c r="C465" s="18" t="s">
        <v>5910</v>
      </c>
      <c r="D465" s="18" t="s">
        <v>10361</v>
      </c>
      <c r="E465" s="19" t="s">
        <v>10422</v>
      </c>
      <c r="F465" s="18" t="s">
        <v>5896</v>
      </c>
      <c r="G465" s="18" t="s">
        <v>275</v>
      </c>
      <c r="H465" s="18" t="s">
        <v>6302</v>
      </c>
      <c r="I465" s="19" t="s">
        <v>6406</v>
      </c>
      <c r="J465" s="18" t="s">
        <v>5843</v>
      </c>
      <c r="K465" s="18" t="s">
        <v>10481</v>
      </c>
      <c r="L465" s="18" t="s">
        <v>10232</v>
      </c>
      <c r="M465" s="19" t="s">
        <v>10288</v>
      </c>
      <c r="N465" s="20">
        <v>45322</v>
      </c>
      <c r="O465" s="18" t="s">
        <v>10482</v>
      </c>
      <c r="P465" s="18" t="s">
        <v>10481</v>
      </c>
      <c r="Q465" s="18" t="s">
        <v>10476</v>
      </c>
      <c r="R465" s="18">
        <v>1.5</v>
      </c>
      <c r="T465" s="18">
        <v>0</v>
      </c>
      <c r="U465" s="18">
        <v>0</v>
      </c>
    </row>
    <row r="466" spans="2:21" x14ac:dyDescent="0.4">
      <c r="B466" s="18" t="s">
        <v>5909</v>
      </c>
      <c r="C466" s="18" t="s">
        <v>5910</v>
      </c>
      <c r="D466" s="18" t="s">
        <v>10361</v>
      </c>
      <c r="E466" s="19" t="s">
        <v>10422</v>
      </c>
      <c r="F466" s="18" t="s">
        <v>5896</v>
      </c>
      <c r="G466" s="18" t="s">
        <v>39</v>
      </c>
      <c r="H466" s="18" t="s">
        <v>6318</v>
      </c>
      <c r="I466" s="19" t="s">
        <v>6416</v>
      </c>
      <c r="J466" s="18" t="s">
        <v>5899</v>
      </c>
      <c r="K466" s="18" t="s">
        <v>10491</v>
      </c>
      <c r="L466" s="18" t="s">
        <v>10232</v>
      </c>
      <c r="M466" s="19" t="s">
        <v>10288</v>
      </c>
      <c r="N466" s="20">
        <v>45322</v>
      </c>
      <c r="O466" s="18" t="s">
        <v>10492</v>
      </c>
      <c r="P466" s="18" t="s">
        <v>10491</v>
      </c>
      <c r="Q466" s="18" t="s">
        <v>10476</v>
      </c>
      <c r="R466" s="18">
        <v>2.9</v>
      </c>
      <c r="T466" s="18">
        <v>0</v>
      </c>
      <c r="U466" s="18">
        <v>0</v>
      </c>
    </row>
    <row r="467" spans="2:21" x14ac:dyDescent="0.4">
      <c r="B467" s="18" t="s">
        <v>5909</v>
      </c>
      <c r="C467" s="18" t="s">
        <v>5910</v>
      </c>
      <c r="D467" s="18" t="s">
        <v>10361</v>
      </c>
      <c r="E467" s="19" t="s">
        <v>10422</v>
      </c>
      <c r="F467" s="18" t="s">
        <v>5896</v>
      </c>
      <c r="G467" s="18" t="s">
        <v>39</v>
      </c>
      <c r="H467" s="18" t="s">
        <v>6318</v>
      </c>
      <c r="I467" s="19" t="s">
        <v>6416</v>
      </c>
      <c r="J467" s="18" t="s">
        <v>5904</v>
      </c>
      <c r="K467" s="18" t="s">
        <v>10489</v>
      </c>
      <c r="L467" s="18" t="s">
        <v>10232</v>
      </c>
      <c r="M467" s="19" t="s">
        <v>10288</v>
      </c>
      <c r="N467" s="20">
        <v>45322</v>
      </c>
      <c r="O467" s="18" t="s">
        <v>10490</v>
      </c>
      <c r="P467" s="18" t="s">
        <v>10489</v>
      </c>
      <c r="Q467" s="18" t="s">
        <v>10476</v>
      </c>
      <c r="R467" s="18">
        <v>2.9</v>
      </c>
      <c r="T467" s="18">
        <v>0</v>
      </c>
      <c r="U467" s="18">
        <v>0</v>
      </c>
    </row>
    <row r="468" spans="2:21" x14ac:dyDescent="0.4">
      <c r="B468" s="18" t="s">
        <v>5909</v>
      </c>
      <c r="C468" s="18" t="s">
        <v>5910</v>
      </c>
      <c r="D468" s="18" t="s">
        <v>10361</v>
      </c>
      <c r="E468" s="19" t="s">
        <v>10422</v>
      </c>
      <c r="F468" s="18" t="s">
        <v>5896</v>
      </c>
      <c r="G468" s="18" t="s">
        <v>39</v>
      </c>
      <c r="H468" s="18" t="s">
        <v>6318</v>
      </c>
      <c r="I468" s="19" t="s">
        <v>6416</v>
      </c>
      <c r="J468" s="18" t="s">
        <v>5843</v>
      </c>
      <c r="K468" s="18" t="s">
        <v>10487</v>
      </c>
      <c r="L468" s="18" t="s">
        <v>10232</v>
      </c>
      <c r="M468" s="19" t="s">
        <v>10288</v>
      </c>
      <c r="N468" s="20">
        <v>45322</v>
      </c>
      <c r="O468" s="18" t="s">
        <v>10488</v>
      </c>
      <c r="P468" s="18" t="s">
        <v>10487</v>
      </c>
      <c r="Q468" s="18" t="s">
        <v>10476</v>
      </c>
      <c r="R468" s="18">
        <v>2.9</v>
      </c>
      <c r="T468" s="18">
        <v>0</v>
      </c>
      <c r="U468" s="18">
        <v>0</v>
      </c>
    </row>
    <row r="469" spans="2:21" x14ac:dyDescent="0.4">
      <c r="B469" s="18" t="s">
        <v>5909</v>
      </c>
      <c r="C469" s="18" t="s">
        <v>5910</v>
      </c>
      <c r="D469" s="18" t="s">
        <v>10361</v>
      </c>
      <c r="E469" s="19" t="s">
        <v>10422</v>
      </c>
      <c r="F469" s="18" t="s">
        <v>5896</v>
      </c>
      <c r="G469" s="18" t="s">
        <v>522</v>
      </c>
      <c r="H469" s="18" t="s">
        <v>9525</v>
      </c>
      <c r="I469" s="19" t="s">
        <v>9526</v>
      </c>
      <c r="J469" s="18" t="s">
        <v>5899</v>
      </c>
      <c r="K469" s="18" t="s">
        <v>11199</v>
      </c>
      <c r="L469" s="18" t="s">
        <v>10232</v>
      </c>
      <c r="M469" s="19" t="s">
        <v>10288</v>
      </c>
      <c r="N469" s="20">
        <v>45322</v>
      </c>
      <c r="O469" s="18" t="s">
        <v>11200</v>
      </c>
      <c r="P469" s="18" t="s">
        <v>11199</v>
      </c>
      <c r="Q469" s="18" t="s">
        <v>10476</v>
      </c>
      <c r="T469" s="18">
        <v>0</v>
      </c>
      <c r="U469" s="18">
        <v>0</v>
      </c>
    </row>
    <row r="470" spans="2:21" x14ac:dyDescent="0.4">
      <c r="B470" s="18" t="s">
        <v>5909</v>
      </c>
      <c r="C470" s="18" t="s">
        <v>5910</v>
      </c>
      <c r="D470" s="18" t="s">
        <v>10361</v>
      </c>
      <c r="E470" s="19" t="s">
        <v>10422</v>
      </c>
      <c r="F470" s="18" t="s">
        <v>5896</v>
      </c>
      <c r="G470" s="18" t="s">
        <v>522</v>
      </c>
      <c r="H470" s="18" t="s">
        <v>9525</v>
      </c>
      <c r="I470" s="19" t="s">
        <v>9526</v>
      </c>
      <c r="J470" s="18" t="s">
        <v>5904</v>
      </c>
      <c r="K470" s="18" t="s">
        <v>11197</v>
      </c>
      <c r="L470" s="18" t="s">
        <v>10232</v>
      </c>
      <c r="M470" s="19" t="s">
        <v>10288</v>
      </c>
      <c r="N470" s="20">
        <v>45322</v>
      </c>
      <c r="O470" s="18" t="s">
        <v>11198</v>
      </c>
      <c r="P470" s="18" t="s">
        <v>11197</v>
      </c>
      <c r="Q470" s="18" t="s">
        <v>10476</v>
      </c>
      <c r="T470" s="18">
        <v>0</v>
      </c>
      <c r="U470" s="18">
        <v>0</v>
      </c>
    </row>
    <row r="471" spans="2:21" x14ac:dyDescent="0.4">
      <c r="B471" s="18" t="s">
        <v>5909</v>
      </c>
      <c r="C471" s="18" t="s">
        <v>5910</v>
      </c>
      <c r="D471" s="18" t="s">
        <v>10361</v>
      </c>
      <c r="E471" s="19" t="s">
        <v>10422</v>
      </c>
      <c r="F471" s="18" t="s">
        <v>5896</v>
      </c>
      <c r="G471" s="18" t="s">
        <v>522</v>
      </c>
      <c r="H471" s="18" t="s">
        <v>9525</v>
      </c>
      <c r="I471" s="19" t="s">
        <v>9526</v>
      </c>
      <c r="J471" s="18" t="s">
        <v>5843</v>
      </c>
      <c r="K471" s="18" t="s">
        <v>11195</v>
      </c>
      <c r="L471" s="18" t="s">
        <v>10232</v>
      </c>
      <c r="M471" s="19" t="s">
        <v>10288</v>
      </c>
      <c r="N471" s="20">
        <v>45322</v>
      </c>
      <c r="O471" s="18" t="s">
        <v>11196</v>
      </c>
      <c r="P471" s="18" t="s">
        <v>11195</v>
      </c>
      <c r="Q471" s="18" t="s">
        <v>10476</v>
      </c>
      <c r="T471" s="18">
        <v>0</v>
      </c>
      <c r="U471" s="18">
        <v>0</v>
      </c>
    </row>
    <row r="472" spans="2:21" x14ac:dyDescent="0.4">
      <c r="B472" s="18" t="s">
        <v>5909</v>
      </c>
      <c r="C472" s="18" t="s">
        <v>5910</v>
      </c>
      <c r="D472" s="18" t="s">
        <v>10361</v>
      </c>
      <c r="E472" s="19" t="s">
        <v>10422</v>
      </c>
      <c r="F472" s="18" t="s">
        <v>6100</v>
      </c>
      <c r="G472" s="18" t="s">
        <v>39</v>
      </c>
      <c r="H472" s="18" t="s">
        <v>6318</v>
      </c>
      <c r="I472" s="19" t="s">
        <v>6558</v>
      </c>
      <c r="J472" s="18" t="s">
        <v>5899</v>
      </c>
      <c r="K472" s="18" t="s">
        <v>10466</v>
      </c>
      <c r="L472" s="18" t="s">
        <v>10232</v>
      </c>
      <c r="M472" s="19" t="s">
        <v>10288</v>
      </c>
      <c r="N472" s="20">
        <v>45322</v>
      </c>
      <c r="O472" s="18" t="s">
        <v>10467</v>
      </c>
      <c r="P472" s="18" t="s">
        <v>10466</v>
      </c>
      <c r="Q472" s="18" t="s">
        <v>10463</v>
      </c>
      <c r="R472" s="18">
        <v>1.4</v>
      </c>
      <c r="T472" s="18">
        <v>0</v>
      </c>
      <c r="U472" s="18">
        <v>0</v>
      </c>
    </row>
    <row r="473" spans="2:21" x14ac:dyDescent="0.4">
      <c r="B473" s="18" t="s">
        <v>5909</v>
      </c>
      <c r="C473" s="18" t="s">
        <v>5910</v>
      </c>
      <c r="D473" s="18" t="s">
        <v>10361</v>
      </c>
      <c r="E473" s="19" t="s">
        <v>10422</v>
      </c>
      <c r="F473" s="18" t="s">
        <v>6100</v>
      </c>
      <c r="G473" s="18" t="s">
        <v>39</v>
      </c>
      <c r="H473" s="18" t="s">
        <v>6318</v>
      </c>
      <c r="I473" s="19" t="s">
        <v>6558</v>
      </c>
      <c r="J473" s="18" t="s">
        <v>5904</v>
      </c>
      <c r="K473" s="18" t="s">
        <v>10464</v>
      </c>
      <c r="L473" s="18" t="s">
        <v>10232</v>
      </c>
      <c r="M473" s="19" t="s">
        <v>10288</v>
      </c>
      <c r="N473" s="20">
        <v>45322</v>
      </c>
      <c r="O473" s="18" t="s">
        <v>10465</v>
      </c>
      <c r="P473" s="18" t="s">
        <v>10464</v>
      </c>
      <c r="Q473" s="18" t="s">
        <v>10463</v>
      </c>
      <c r="R473" s="18">
        <v>1.4</v>
      </c>
      <c r="T473" s="18">
        <v>0</v>
      </c>
      <c r="U473" s="18">
        <v>0</v>
      </c>
    </row>
    <row r="474" spans="2:21" x14ac:dyDescent="0.4">
      <c r="B474" s="18" t="s">
        <v>5909</v>
      </c>
      <c r="C474" s="18" t="s">
        <v>5910</v>
      </c>
      <c r="D474" s="18" t="s">
        <v>10361</v>
      </c>
      <c r="E474" s="19" t="s">
        <v>10422</v>
      </c>
      <c r="F474" s="18" t="s">
        <v>6100</v>
      </c>
      <c r="G474" s="18" t="s">
        <v>39</v>
      </c>
      <c r="H474" s="18" t="s">
        <v>6318</v>
      </c>
      <c r="I474" s="19" t="s">
        <v>6558</v>
      </c>
      <c r="J474" s="18" t="s">
        <v>5843</v>
      </c>
      <c r="K474" s="18" t="s">
        <v>10461</v>
      </c>
      <c r="L474" s="18" t="s">
        <v>10232</v>
      </c>
      <c r="M474" s="19" t="s">
        <v>10288</v>
      </c>
      <c r="N474" s="20">
        <v>45322</v>
      </c>
      <c r="O474" s="18" t="s">
        <v>10462</v>
      </c>
      <c r="P474" s="18" t="s">
        <v>10461</v>
      </c>
      <c r="Q474" s="18" t="s">
        <v>10463</v>
      </c>
      <c r="R474" s="18">
        <v>1.4</v>
      </c>
      <c r="T474" s="18">
        <v>0</v>
      </c>
      <c r="U474" s="18">
        <v>0</v>
      </c>
    </row>
    <row r="475" spans="2:21" x14ac:dyDescent="0.4">
      <c r="B475" s="18" t="s">
        <v>5909</v>
      </c>
      <c r="C475" s="18" t="s">
        <v>5910</v>
      </c>
      <c r="D475" s="18" t="s">
        <v>10361</v>
      </c>
      <c r="E475" s="19" t="s">
        <v>10422</v>
      </c>
      <c r="F475" s="18" t="s">
        <v>6100</v>
      </c>
      <c r="G475" s="18" t="s">
        <v>44</v>
      </c>
      <c r="H475" s="18" t="s">
        <v>6333</v>
      </c>
      <c r="I475" s="19" t="s">
        <v>6416</v>
      </c>
      <c r="J475" s="18" t="s">
        <v>5899</v>
      </c>
      <c r="K475" s="18" t="s">
        <v>10472</v>
      </c>
      <c r="L475" s="18" t="s">
        <v>10232</v>
      </c>
      <c r="M475" s="19" t="s">
        <v>10288</v>
      </c>
      <c r="N475" s="20">
        <v>45322</v>
      </c>
      <c r="O475" s="18" t="s">
        <v>10473</v>
      </c>
      <c r="P475" s="18" t="s">
        <v>10472</v>
      </c>
      <c r="Q475" s="18" t="s">
        <v>10463</v>
      </c>
      <c r="R475" s="18">
        <v>2.9</v>
      </c>
      <c r="T475" s="18">
        <v>0</v>
      </c>
      <c r="U475" s="18">
        <v>0</v>
      </c>
    </row>
    <row r="476" spans="2:21" x14ac:dyDescent="0.4">
      <c r="B476" s="18" t="s">
        <v>5909</v>
      </c>
      <c r="C476" s="18" t="s">
        <v>5910</v>
      </c>
      <c r="D476" s="18" t="s">
        <v>10361</v>
      </c>
      <c r="E476" s="19" t="s">
        <v>10422</v>
      </c>
      <c r="F476" s="18" t="s">
        <v>6100</v>
      </c>
      <c r="G476" s="18" t="s">
        <v>44</v>
      </c>
      <c r="H476" s="18" t="s">
        <v>6333</v>
      </c>
      <c r="I476" s="19" t="s">
        <v>6416</v>
      </c>
      <c r="J476" s="18" t="s">
        <v>5904</v>
      </c>
      <c r="K476" s="18" t="s">
        <v>10470</v>
      </c>
      <c r="L476" s="18" t="s">
        <v>10232</v>
      </c>
      <c r="M476" s="19" t="s">
        <v>10288</v>
      </c>
      <c r="N476" s="20">
        <v>45322</v>
      </c>
      <c r="O476" s="18" t="s">
        <v>10471</v>
      </c>
      <c r="P476" s="18" t="s">
        <v>10470</v>
      </c>
      <c r="Q476" s="18" t="s">
        <v>10463</v>
      </c>
      <c r="R476" s="18">
        <v>2.9</v>
      </c>
      <c r="T476" s="18">
        <v>0</v>
      </c>
      <c r="U476" s="18">
        <v>0</v>
      </c>
    </row>
    <row r="477" spans="2:21" x14ac:dyDescent="0.4">
      <c r="B477" s="18" t="s">
        <v>5909</v>
      </c>
      <c r="C477" s="18" t="s">
        <v>5910</v>
      </c>
      <c r="D477" s="18" t="s">
        <v>10361</v>
      </c>
      <c r="E477" s="19" t="s">
        <v>10422</v>
      </c>
      <c r="F477" s="18" t="s">
        <v>6100</v>
      </c>
      <c r="G477" s="18" t="s">
        <v>44</v>
      </c>
      <c r="H477" s="18" t="s">
        <v>6333</v>
      </c>
      <c r="I477" s="19" t="s">
        <v>6416</v>
      </c>
      <c r="J477" s="18" t="s">
        <v>5843</v>
      </c>
      <c r="K477" s="18" t="s">
        <v>10468</v>
      </c>
      <c r="L477" s="18" t="s">
        <v>10232</v>
      </c>
      <c r="M477" s="19" t="s">
        <v>10288</v>
      </c>
      <c r="N477" s="20">
        <v>45322</v>
      </c>
      <c r="O477" s="18" t="s">
        <v>10469</v>
      </c>
      <c r="P477" s="18" t="s">
        <v>10468</v>
      </c>
      <c r="Q477" s="18" t="s">
        <v>10463</v>
      </c>
      <c r="R477" s="18">
        <v>2.9</v>
      </c>
      <c r="T477" s="18">
        <v>0</v>
      </c>
      <c r="U477" s="18">
        <v>0</v>
      </c>
    </row>
    <row r="478" spans="2:21" x14ac:dyDescent="0.4">
      <c r="B478" s="18" t="s">
        <v>5909</v>
      </c>
      <c r="C478" s="18" t="s">
        <v>5910</v>
      </c>
      <c r="D478" s="18" t="s">
        <v>10361</v>
      </c>
      <c r="E478" s="19" t="s">
        <v>10422</v>
      </c>
      <c r="F478" s="18" t="s">
        <v>6100</v>
      </c>
      <c r="G478" s="18" t="s">
        <v>522</v>
      </c>
      <c r="H478" s="18" t="s">
        <v>9525</v>
      </c>
      <c r="I478" s="19" t="s">
        <v>9526</v>
      </c>
      <c r="J478" s="18" t="s">
        <v>5899</v>
      </c>
      <c r="K478" s="18" t="s">
        <v>11193</v>
      </c>
      <c r="L478" s="18" t="s">
        <v>10232</v>
      </c>
      <c r="M478" s="19" t="s">
        <v>10288</v>
      </c>
      <c r="N478" s="20">
        <v>45322</v>
      </c>
      <c r="O478" s="18" t="s">
        <v>11194</v>
      </c>
      <c r="P478" s="18" t="s">
        <v>11193</v>
      </c>
      <c r="Q478" s="18" t="s">
        <v>10463</v>
      </c>
      <c r="T478" s="18">
        <v>0</v>
      </c>
      <c r="U478" s="18">
        <v>0</v>
      </c>
    </row>
    <row r="479" spans="2:21" x14ac:dyDescent="0.4">
      <c r="B479" s="18" t="s">
        <v>5909</v>
      </c>
      <c r="C479" s="18" t="s">
        <v>5910</v>
      </c>
      <c r="D479" s="18" t="s">
        <v>10361</v>
      </c>
      <c r="E479" s="19" t="s">
        <v>10422</v>
      </c>
      <c r="F479" s="18" t="s">
        <v>6100</v>
      </c>
      <c r="G479" s="18" t="s">
        <v>522</v>
      </c>
      <c r="H479" s="18" t="s">
        <v>9525</v>
      </c>
      <c r="I479" s="19" t="s">
        <v>9526</v>
      </c>
      <c r="J479" s="18" t="s">
        <v>5904</v>
      </c>
      <c r="K479" s="18" t="s">
        <v>11191</v>
      </c>
      <c r="L479" s="18" t="s">
        <v>10232</v>
      </c>
      <c r="M479" s="19" t="s">
        <v>10288</v>
      </c>
      <c r="N479" s="20">
        <v>45322</v>
      </c>
      <c r="O479" s="18" t="s">
        <v>11192</v>
      </c>
      <c r="P479" s="18" t="s">
        <v>11191</v>
      </c>
      <c r="Q479" s="18" t="s">
        <v>10463</v>
      </c>
      <c r="T479" s="18">
        <v>0</v>
      </c>
      <c r="U479" s="18">
        <v>0</v>
      </c>
    </row>
    <row r="480" spans="2:21" x14ac:dyDescent="0.4">
      <c r="B480" s="18" t="s">
        <v>5909</v>
      </c>
      <c r="C480" s="18" t="s">
        <v>5910</v>
      </c>
      <c r="D480" s="18" t="s">
        <v>10361</v>
      </c>
      <c r="E480" s="19" t="s">
        <v>10422</v>
      </c>
      <c r="F480" s="18" t="s">
        <v>6100</v>
      </c>
      <c r="G480" s="18" t="s">
        <v>522</v>
      </c>
      <c r="H480" s="18" t="s">
        <v>9525</v>
      </c>
      <c r="I480" s="19" t="s">
        <v>9526</v>
      </c>
      <c r="J480" s="18" t="s">
        <v>5843</v>
      </c>
      <c r="K480" s="18" t="s">
        <v>11189</v>
      </c>
      <c r="L480" s="18" t="s">
        <v>10232</v>
      </c>
      <c r="M480" s="19" t="s">
        <v>10288</v>
      </c>
      <c r="N480" s="20">
        <v>45322</v>
      </c>
      <c r="O480" s="18" t="s">
        <v>11190</v>
      </c>
      <c r="P480" s="18" t="s">
        <v>11189</v>
      </c>
      <c r="Q480" s="18" t="s">
        <v>10463</v>
      </c>
      <c r="T480" s="18">
        <v>0</v>
      </c>
      <c r="U480" s="18">
        <v>0</v>
      </c>
    </row>
    <row r="481" spans="2:21" x14ac:dyDescent="0.4">
      <c r="B481" s="18" t="s">
        <v>5909</v>
      </c>
      <c r="C481" s="18" t="s">
        <v>5910</v>
      </c>
      <c r="D481" s="18" t="s">
        <v>10361</v>
      </c>
      <c r="E481" s="19" t="s">
        <v>10422</v>
      </c>
      <c r="F481" s="18" t="s">
        <v>5991</v>
      </c>
      <c r="G481" s="18" t="s">
        <v>703</v>
      </c>
      <c r="H481" s="18" t="s">
        <v>6466</v>
      </c>
      <c r="I481" s="19" t="s">
        <v>6126</v>
      </c>
      <c r="J481" s="18" t="s">
        <v>5899</v>
      </c>
      <c r="K481" s="18" t="s">
        <v>10447</v>
      </c>
      <c r="L481" s="18" t="s">
        <v>10232</v>
      </c>
      <c r="M481" s="19" t="s">
        <v>10288</v>
      </c>
      <c r="N481" s="20">
        <v>45322</v>
      </c>
      <c r="O481" s="18" t="s">
        <v>10448</v>
      </c>
      <c r="P481" s="18" t="s">
        <v>10447</v>
      </c>
      <c r="Q481" s="18" t="s">
        <v>10444</v>
      </c>
      <c r="R481" s="18">
        <v>1.2</v>
      </c>
      <c r="T481" s="18">
        <v>0</v>
      </c>
      <c r="U481" s="18">
        <v>0</v>
      </c>
    </row>
    <row r="482" spans="2:21" x14ac:dyDescent="0.4">
      <c r="B482" s="18" t="s">
        <v>5909</v>
      </c>
      <c r="C482" s="18" t="s">
        <v>5910</v>
      </c>
      <c r="D482" s="18" t="s">
        <v>10361</v>
      </c>
      <c r="E482" s="19" t="s">
        <v>10422</v>
      </c>
      <c r="F482" s="18" t="s">
        <v>5991</v>
      </c>
      <c r="G482" s="18" t="s">
        <v>703</v>
      </c>
      <c r="H482" s="18" t="s">
        <v>6466</v>
      </c>
      <c r="I482" s="19" t="s">
        <v>6126</v>
      </c>
      <c r="J482" s="18" t="s">
        <v>5904</v>
      </c>
      <c r="K482" s="18" t="s">
        <v>10445</v>
      </c>
      <c r="L482" s="18" t="s">
        <v>10232</v>
      </c>
      <c r="M482" s="19" t="s">
        <v>10288</v>
      </c>
      <c r="N482" s="20">
        <v>45322</v>
      </c>
      <c r="O482" s="18" t="s">
        <v>10446</v>
      </c>
      <c r="P482" s="18" t="s">
        <v>10445</v>
      </c>
      <c r="Q482" s="18" t="s">
        <v>10444</v>
      </c>
      <c r="R482" s="18">
        <v>1.2</v>
      </c>
      <c r="T482" s="18">
        <v>0</v>
      </c>
      <c r="U482" s="18">
        <v>0</v>
      </c>
    </row>
    <row r="483" spans="2:21" x14ac:dyDescent="0.4">
      <c r="B483" s="18" t="s">
        <v>5909</v>
      </c>
      <c r="C483" s="18" t="s">
        <v>5910</v>
      </c>
      <c r="D483" s="18" t="s">
        <v>10361</v>
      </c>
      <c r="E483" s="19" t="s">
        <v>10422</v>
      </c>
      <c r="F483" s="18" t="s">
        <v>5991</v>
      </c>
      <c r="G483" s="18" t="s">
        <v>703</v>
      </c>
      <c r="H483" s="18" t="s">
        <v>6466</v>
      </c>
      <c r="I483" s="19" t="s">
        <v>6126</v>
      </c>
      <c r="J483" s="18" t="s">
        <v>5843</v>
      </c>
      <c r="K483" s="18" t="s">
        <v>10442</v>
      </c>
      <c r="L483" s="18" t="s">
        <v>10232</v>
      </c>
      <c r="M483" s="19" t="s">
        <v>10288</v>
      </c>
      <c r="N483" s="20">
        <v>45322</v>
      </c>
      <c r="O483" s="18" t="s">
        <v>10443</v>
      </c>
      <c r="P483" s="18" t="s">
        <v>10442</v>
      </c>
      <c r="Q483" s="18" t="s">
        <v>10444</v>
      </c>
      <c r="R483" s="18">
        <v>1.2</v>
      </c>
      <c r="T483" s="18">
        <v>0</v>
      </c>
      <c r="U483" s="18">
        <v>0</v>
      </c>
    </row>
    <row r="484" spans="2:21" x14ac:dyDescent="0.4">
      <c r="B484" s="18" t="s">
        <v>5909</v>
      </c>
      <c r="C484" s="18" t="s">
        <v>5910</v>
      </c>
      <c r="D484" s="18" t="s">
        <v>10361</v>
      </c>
      <c r="E484" s="19" t="s">
        <v>10422</v>
      </c>
      <c r="F484" s="18" t="s">
        <v>5991</v>
      </c>
      <c r="G484" s="18" t="s">
        <v>275</v>
      </c>
      <c r="H484" s="18" t="s">
        <v>6302</v>
      </c>
      <c r="I484" s="19" t="s">
        <v>6474</v>
      </c>
      <c r="J484" s="18" t="s">
        <v>5899</v>
      </c>
      <c r="K484" s="18" t="s">
        <v>10453</v>
      </c>
      <c r="L484" s="18" t="s">
        <v>10232</v>
      </c>
      <c r="M484" s="19" t="s">
        <v>10288</v>
      </c>
      <c r="N484" s="20">
        <v>45322</v>
      </c>
      <c r="O484" s="18" t="s">
        <v>10454</v>
      </c>
      <c r="P484" s="18" t="s">
        <v>10453</v>
      </c>
      <c r="Q484" s="18" t="s">
        <v>10444</v>
      </c>
      <c r="R484" s="18">
        <v>1.8</v>
      </c>
      <c r="T484" s="18">
        <v>0</v>
      </c>
      <c r="U484" s="18">
        <v>0</v>
      </c>
    </row>
    <row r="485" spans="2:21" x14ac:dyDescent="0.4">
      <c r="B485" s="18" t="s">
        <v>5909</v>
      </c>
      <c r="C485" s="18" t="s">
        <v>5910</v>
      </c>
      <c r="D485" s="18" t="s">
        <v>10361</v>
      </c>
      <c r="E485" s="19" t="s">
        <v>10422</v>
      </c>
      <c r="F485" s="18" t="s">
        <v>5991</v>
      </c>
      <c r="G485" s="18" t="s">
        <v>275</v>
      </c>
      <c r="H485" s="18" t="s">
        <v>6302</v>
      </c>
      <c r="I485" s="19" t="s">
        <v>6474</v>
      </c>
      <c r="J485" s="18" t="s">
        <v>5904</v>
      </c>
      <c r="K485" s="18" t="s">
        <v>10451</v>
      </c>
      <c r="L485" s="18" t="s">
        <v>10232</v>
      </c>
      <c r="M485" s="19" t="s">
        <v>10288</v>
      </c>
      <c r="N485" s="20">
        <v>45322</v>
      </c>
      <c r="O485" s="18" t="s">
        <v>10452</v>
      </c>
      <c r="P485" s="18" t="s">
        <v>10451</v>
      </c>
      <c r="Q485" s="18" t="s">
        <v>10444</v>
      </c>
      <c r="R485" s="18">
        <v>1.8</v>
      </c>
      <c r="T485" s="18">
        <v>0</v>
      </c>
      <c r="U485" s="18">
        <v>0</v>
      </c>
    </row>
    <row r="486" spans="2:21" x14ac:dyDescent="0.4">
      <c r="B486" s="18" t="s">
        <v>5909</v>
      </c>
      <c r="C486" s="18" t="s">
        <v>5910</v>
      </c>
      <c r="D486" s="18" t="s">
        <v>10361</v>
      </c>
      <c r="E486" s="19" t="s">
        <v>10422</v>
      </c>
      <c r="F486" s="18" t="s">
        <v>5991</v>
      </c>
      <c r="G486" s="18" t="s">
        <v>275</v>
      </c>
      <c r="H486" s="18" t="s">
        <v>6302</v>
      </c>
      <c r="I486" s="19" t="s">
        <v>6474</v>
      </c>
      <c r="J486" s="18" t="s">
        <v>5843</v>
      </c>
      <c r="K486" s="18" t="s">
        <v>10449</v>
      </c>
      <c r="L486" s="18" t="s">
        <v>10232</v>
      </c>
      <c r="M486" s="19" t="s">
        <v>10288</v>
      </c>
      <c r="N486" s="20">
        <v>45322</v>
      </c>
      <c r="O486" s="18" t="s">
        <v>10450</v>
      </c>
      <c r="P486" s="18" t="s">
        <v>10449</v>
      </c>
      <c r="Q486" s="18" t="s">
        <v>10444</v>
      </c>
      <c r="R486" s="18">
        <v>1.8</v>
      </c>
      <c r="T486" s="18">
        <v>0</v>
      </c>
      <c r="U486" s="18">
        <v>0</v>
      </c>
    </row>
    <row r="487" spans="2:21" x14ac:dyDescent="0.4">
      <c r="B487" s="18" t="s">
        <v>5909</v>
      </c>
      <c r="C487" s="18" t="s">
        <v>5910</v>
      </c>
      <c r="D487" s="18" t="s">
        <v>10361</v>
      </c>
      <c r="E487" s="19" t="s">
        <v>10422</v>
      </c>
      <c r="F487" s="18" t="s">
        <v>5991</v>
      </c>
      <c r="G487" s="18" t="s">
        <v>44</v>
      </c>
      <c r="H487" s="18" t="s">
        <v>6333</v>
      </c>
      <c r="I487" s="19" t="s">
        <v>6416</v>
      </c>
      <c r="J487" s="18" t="s">
        <v>5899</v>
      </c>
      <c r="K487" s="18" t="s">
        <v>10459</v>
      </c>
      <c r="L487" s="18" t="s">
        <v>10232</v>
      </c>
      <c r="M487" s="19" t="s">
        <v>10288</v>
      </c>
      <c r="N487" s="20">
        <v>45322</v>
      </c>
      <c r="O487" s="18" t="s">
        <v>10460</v>
      </c>
      <c r="P487" s="18" t="s">
        <v>10459</v>
      </c>
      <c r="Q487" s="18" t="s">
        <v>10444</v>
      </c>
      <c r="R487" s="18">
        <v>2.9</v>
      </c>
      <c r="T487" s="18">
        <v>0</v>
      </c>
      <c r="U487" s="18">
        <v>0</v>
      </c>
    </row>
    <row r="488" spans="2:21" x14ac:dyDescent="0.4">
      <c r="B488" s="18" t="s">
        <v>5909</v>
      </c>
      <c r="C488" s="18" t="s">
        <v>5910</v>
      </c>
      <c r="D488" s="18" t="s">
        <v>10361</v>
      </c>
      <c r="E488" s="19" t="s">
        <v>10422</v>
      </c>
      <c r="F488" s="18" t="s">
        <v>5991</v>
      </c>
      <c r="G488" s="18" t="s">
        <v>44</v>
      </c>
      <c r="H488" s="18" t="s">
        <v>6333</v>
      </c>
      <c r="I488" s="19" t="s">
        <v>6416</v>
      </c>
      <c r="J488" s="18" t="s">
        <v>5904</v>
      </c>
      <c r="K488" s="18" t="s">
        <v>10457</v>
      </c>
      <c r="L488" s="18" t="s">
        <v>10232</v>
      </c>
      <c r="M488" s="19" t="s">
        <v>10288</v>
      </c>
      <c r="N488" s="20">
        <v>45322</v>
      </c>
      <c r="O488" s="18" t="s">
        <v>10458</v>
      </c>
      <c r="P488" s="18" t="s">
        <v>10457</v>
      </c>
      <c r="Q488" s="18" t="s">
        <v>10444</v>
      </c>
      <c r="R488" s="18">
        <v>2.9</v>
      </c>
      <c r="T488" s="18">
        <v>0</v>
      </c>
      <c r="U488" s="18">
        <v>0</v>
      </c>
    </row>
    <row r="489" spans="2:21" x14ac:dyDescent="0.4">
      <c r="B489" s="18" t="s">
        <v>5909</v>
      </c>
      <c r="C489" s="18" t="s">
        <v>5910</v>
      </c>
      <c r="D489" s="18" t="s">
        <v>10361</v>
      </c>
      <c r="E489" s="19" t="s">
        <v>10422</v>
      </c>
      <c r="F489" s="18" t="s">
        <v>5991</v>
      </c>
      <c r="G489" s="18" t="s">
        <v>44</v>
      </c>
      <c r="H489" s="18" t="s">
        <v>6333</v>
      </c>
      <c r="I489" s="19" t="s">
        <v>6416</v>
      </c>
      <c r="J489" s="18" t="s">
        <v>5843</v>
      </c>
      <c r="K489" s="18" t="s">
        <v>10455</v>
      </c>
      <c r="L489" s="18" t="s">
        <v>10232</v>
      </c>
      <c r="M489" s="19" t="s">
        <v>10288</v>
      </c>
      <c r="N489" s="20">
        <v>45322</v>
      </c>
      <c r="O489" s="18" t="s">
        <v>10456</v>
      </c>
      <c r="P489" s="18" t="s">
        <v>10455</v>
      </c>
      <c r="Q489" s="18" t="s">
        <v>10444</v>
      </c>
      <c r="R489" s="18">
        <v>2.9</v>
      </c>
      <c r="T489" s="18">
        <v>0</v>
      </c>
      <c r="U489" s="18">
        <v>0</v>
      </c>
    </row>
    <row r="490" spans="2:21" x14ac:dyDescent="0.4">
      <c r="B490" s="18" t="s">
        <v>5909</v>
      </c>
      <c r="C490" s="18" t="s">
        <v>5910</v>
      </c>
      <c r="D490" s="18" t="s">
        <v>10361</v>
      </c>
      <c r="E490" s="19" t="s">
        <v>10422</v>
      </c>
      <c r="F490" s="18" t="s">
        <v>5991</v>
      </c>
      <c r="G490" s="18" t="s">
        <v>522</v>
      </c>
      <c r="H490" s="18" t="s">
        <v>9525</v>
      </c>
      <c r="I490" s="19" t="s">
        <v>9526</v>
      </c>
      <c r="J490" s="18" t="s">
        <v>5899</v>
      </c>
      <c r="K490" s="18" t="s">
        <v>11187</v>
      </c>
      <c r="L490" s="18" t="s">
        <v>10232</v>
      </c>
      <c r="M490" s="19" t="s">
        <v>10288</v>
      </c>
      <c r="N490" s="20">
        <v>45322</v>
      </c>
      <c r="O490" s="18" t="s">
        <v>11188</v>
      </c>
      <c r="P490" s="18" t="s">
        <v>11187</v>
      </c>
      <c r="Q490" s="18" t="s">
        <v>10444</v>
      </c>
      <c r="T490" s="18">
        <v>0</v>
      </c>
      <c r="U490" s="18">
        <v>0</v>
      </c>
    </row>
    <row r="491" spans="2:21" x14ac:dyDescent="0.4">
      <c r="B491" s="18" t="s">
        <v>5909</v>
      </c>
      <c r="C491" s="18" t="s">
        <v>5910</v>
      </c>
      <c r="D491" s="18" t="s">
        <v>10361</v>
      </c>
      <c r="E491" s="19" t="s">
        <v>10422</v>
      </c>
      <c r="F491" s="18" t="s">
        <v>5991</v>
      </c>
      <c r="G491" s="18" t="s">
        <v>522</v>
      </c>
      <c r="H491" s="18" t="s">
        <v>9525</v>
      </c>
      <c r="I491" s="19" t="s">
        <v>9526</v>
      </c>
      <c r="J491" s="18" t="s">
        <v>5904</v>
      </c>
      <c r="K491" s="18" t="s">
        <v>11185</v>
      </c>
      <c r="L491" s="18" t="s">
        <v>10232</v>
      </c>
      <c r="M491" s="19" t="s">
        <v>10288</v>
      </c>
      <c r="N491" s="20">
        <v>45322</v>
      </c>
      <c r="O491" s="18" t="s">
        <v>11186</v>
      </c>
      <c r="P491" s="18" t="s">
        <v>11185</v>
      </c>
      <c r="Q491" s="18" t="s">
        <v>10444</v>
      </c>
      <c r="T491" s="18">
        <v>0</v>
      </c>
      <c r="U491" s="18">
        <v>0</v>
      </c>
    </row>
    <row r="492" spans="2:21" x14ac:dyDescent="0.4">
      <c r="B492" s="18" t="s">
        <v>5909</v>
      </c>
      <c r="C492" s="18" t="s">
        <v>5910</v>
      </c>
      <c r="D492" s="18" t="s">
        <v>10361</v>
      </c>
      <c r="E492" s="19" t="s">
        <v>10422</v>
      </c>
      <c r="F492" s="18" t="s">
        <v>5991</v>
      </c>
      <c r="G492" s="18" t="s">
        <v>522</v>
      </c>
      <c r="H492" s="18" t="s">
        <v>9525</v>
      </c>
      <c r="I492" s="19" t="s">
        <v>9526</v>
      </c>
      <c r="J492" s="18" t="s">
        <v>5843</v>
      </c>
      <c r="K492" s="18" t="s">
        <v>11183</v>
      </c>
      <c r="L492" s="18" t="s">
        <v>10232</v>
      </c>
      <c r="M492" s="19" t="s">
        <v>10288</v>
      </c>
      <c r="N492" s="20">
        <v>45322</v>
      </c>
      <c r="O492" s="18" t="s">
        <v>11184</v>
      </c>
      <c r="P492" s="18" t="s">
        <v>11183</v>
      </c>
      <c r="Q492" s="18" t="s">
        <v>10444</v>
      </c>
      <c r="T492" s="18">
        <v>0</v>
      </c>
      <c r="U492" s="18">
        <v>0</v>
      </c>
    </row>
    <row r="493" spans="2:21" x14ac:dyDescent="0.4">
      <c r="B493" s="18" t="s">
        <v>5909</v>
      </c>
      <c r="C493" s="18" t="s">
        <v>5910</v>
      </c>
      <c r="D493" s="18" t="s">
        <v>220</v>
      </c>
      <c r="E493" s="19" t="s">
        <v>52</v>
      </c>
      <c r="F493" s="18" t="s">
        <v>5935</v>
      </c>
      <c r="G493" s="18" t="s">
        <v>703</v>
      </c>
      <c r="H493" s="18" t="s">
        <v>6466</v>
      </c>
      <c r="I493" s="19" t="s">
        <v>7977</v>
      </c>
      <c r="J493" s="18" t="s">
        <v>5899</v>
      </c>
      <c r="K493" s="18" t="s">
        <v>10237</v>
      </c>
      <c r="L493" s="18" t="s">
        <v>10232</v>
      </c>
      <c r="N493" s="20">
        <v>45322</v>
      </c>
      <c r="O493" s="18" t="s">
        <v>10238</v>
      </c>
      <c r="P493" s="18" t="s">
        <v>10237</v>
      </c>
      <c r="Q493" s="18" t="s">
        <v>10234</v>
      </c>
      <c r="R493" s="18">
        <v>1.3</v>
      </c>
      <c r="T493" s="18">
        <v>0</v>
      </c>
      <c r="U493" s="18">
        <v>0</v>
      </c>
    </row>
    <row r="494" spans="2:21" x14ac:dyDescent="0.4">
      <c r="B494" s="18" t="s">
        <v>5909</v>
      </c>
      <c r="C494" s="18" t="s">
        <v>5910</v>
      </c>
      <c r="D494" s="18" t="s">
        <v>220</v>
      </c>
      <c r="E494" s="19" t="s">
        <v>52</v>
      </c>
      <c r="F494" s="18" t="s">
        <v>5935</v>
      </c>
      <c r="G494" s="18" t="s">
        <v>703</v>
      </c>
      <c r="H494" s="18" t="s">
        <v>6466</v>
      </c>
      <c r="I494" s="19" t="s">
        <v>7977</v>
      </c>
      <c r="J494" s="18" t="s">
        <v>5904</v>
      </c>
      <c r="K494" s="18" t="s">
        <v>10235</v>
      </c>
      <c r="L494" s="18" t="s">
        <v>10232</v>
      </c>
      <c r="N494" s="20">
        <v>45322</v>
      </c>
      <c r="O494" s="18" t="s">
        <v>10236</v>
      </c>
      <c r="P494" s="18" t="s">
        <v>10235</v>
      </c>
      <c r="Q494" s="18" t="s">
        <v>10234</v>
      </c>
      <c r="R494" s="18">
        <v>1.3</v>
      </c>
      <c r="T494" s="18">
        <v>0</v>
      </c>
      <c r="U494" s="18">
        <v>0</v>
      </c>
    </row>
    <row r="495" spans="2:21" x14ac:dyDescent="0.4">
      <c r="B495" s="18" t="s">
        <v>5909</v>
      </c>
      <c r="C495" s="18" t="s">
        <v>5910</v>
      </c>
      <c r="D495" s="18" t="s">
        <v>220</v>
      </c>
      <c r="E495" s="19" t="s">
        <v>52</v>
      </c>
      <c r="F495" s="18" t="s">
        <v>5935</v>
      </c>
      <c r="G495" s="18" t="s">
        <v>703</v>
      </c>
      <c r="H495" s="18" t="s">
        <v>6466</v>
      </c>
      <c r="I495" s="19" t="s">
        <v>7977</v>
      </c>
      <c r="J495" s="18" t="s">
        <v>5843</v>
      </c>
      <c r="K495" s="18" t="s">
        <v>10231</v>
      </c>
      <c r="L495" s="18" t="s">
        <v>10232</v>
      </c>
      <c r="N495" s="20">
        <v>45322</v>
      </c>
      <c r="O495" s="18" t="s">
        <v>10233</v>
      </c>
      <c r="P495" s="18" t="s">
        <v>10231</v>
      </c>
      <c r="Q495" s="18" t="s">
        <v>10234</v>
      </c>
      <c r="R495" s="18">
        <v>1.3</v>
      </c>
      <c r="T495" s="18">
        <v>0</v>
      </c>
      <c r="U495" s="18">
        <v>0</v>
      </c>
    </row>
    <row r="496" spans="2:21" x14ac:dyDescent="0.4">
      <c r="B496" s="18" t="s">
        <v>5909</v>
      </c>
      <c r="C496" s="18" t="s">
        <v>5910</v>
      </c>
      <c r="D496" s="18" t="s">
        <v>220</v>
      </c>
      <c r="E496" s="19" t="s">
        <v>52</v>
      </c>
      <c r="F496" s="18" t="s">
        <v>5935</v>
      </c>
      <c r="G496" s="18" t="s">
        <v>275</v>
      </c>
      <c r="H496" s="18" t="s">
        <v>6302</v>
      </c>
      <c r="I496" s="19" t="s">
        <v>6406</v>
      </c>
      <c r="J496" s="18" t="s">
        <v>5899</v>
      </c>
      <c r="K496" s="18" t="s">
        <v>10243</v>
      </c>
      <c r="L496" s="18" t="s">
        <v>10232</v>
      </c>
      <c r="N496" s="20">
        <v>45322</v>
      </c>
      <c r="O496" s="18" t="s">
        <v>10244</v>
      </c>
      <c r="P496" s="18" t="s">
        <v>10243</v>
      </c>
      <c r="Q496" s="18" t="s">
        <v>10234</v>
      </c>
      <c r="R496" s="18">
        <v>1.5</v>
      </c>
      <c r="T496" s="18">
        <v>0</v>
      </c>
      <c r="U496" s="18">
        <v>0</v>
      </c>
    </row>
    <row r="497" spans="2:21" x14ac:dyDescent="0.4">
      <c r="B497" s="18" t="s">
        <v>5909</v>
      </c>
      <c r="C497" s="18" t="s">
        <v>5910</v>
      </c>
      <c r="D497" s="18" t="s">
        <v>220</v>
      </c>
      <c r="E497" s="19" t="s">
        <v>52</v>
      </c>
      <c r="F497" s="18" t="s">
        <v>5935</v>
      </c>
      <c r="G497" s="18" t="s">
        <v>275</v>
      </c>
      <c r="H497" s="18" t="s">
        <v>6302</v>
      </c>
      <c r="I497" s="19" t="s">
        <v>6406</v>
      </c>
      <c r="J497" s="18" t="s">
        <v>5904</v>
      </c>
      <c r="K497" s="18" t="s">
        <v>10241</v>
      </c>
      <c r="L497" s="18" t="s">
        <v>10232</v>
      </c>
      <c r="N497" s="20">
        <v>45322</v>
      </c>
      <c r="O497" s="18" t="s">
        <v>10242</v>
      </c>
      <c r="P497" s="18" t="s">
        <v>10241</v>
      </c>
      <c r="Q497" s="18" t="s">
        <v>10234</v>
      </c>
      <c r="R497" s="18">
        <v>1.5</v>
      </c>
      <c r="T497" s="18">
        <v>0</v>
      </c>
      <c r="U497" s="18">
        <v>0</v>
      </c>
    </row>
    <row r="498" spans="2:21" x14ac:dyDescent="0.4">
      <c r="B498" s="18" t="s">
        <v>5909</v>
      </c>
      <c r="C498" s="18" t="s">
        <v>5910</v>
      </c>
      <c r="D498" s="18" t="s">
        <v>220</v>
      </c>
      <c r="E498" s="19" t="s">
        <v>52</v>
      </c>
      <c r="F498" s="18" t="s">
        <v>5935</v>
      </c>
      <c r="G498" s="18" t="s">
        <v>275</v>
      </c>
      <c r="H498" s="18" t="s">
        <v>6302</v>
      </c>
      <c r="I498" s="19" t="s">
        <v>6406</v>
      </c>
      <c r="J498" s="18" t="s">
        <v>5843</v>
      </c>
      <c r="K498" s="18" t="s">
        <v>10239</v>
      </c>
      <c r="L498" s="18" t="s">
        <v>10232</v>
      </c>
      <c r="N498" s="20">
        <v>45322</v>
      </c>
      <c r="O498" s="18" t="s">
        <v>10240</v>
      </c>
      <c r="P498" s="18" t="s">
        <v>10239</v>
      </c>
      <c r="Q498" s="18" t="s">
        <v>10234</v>
      </c>
      <c r="R498" s="18">
        <v>1.5</v>
      </c>
      <c r="T498" s="18">
        <v>0</v>
      </c>
      <c r="U498" s="18">
        <v>0</v>
      </c>
    </row>
    <row r="499" spans="2:21" x14ac:dyDescent="0.4">
      <c r="B499" s="18" t="s">
        <v>5909</v>
      </c>
      <c r="C499" s="18" t="s">
        <v>5910</v>
      </c>
      <c r="D499" s="18" t="s">
        <v>220</v>
      </c>
      <c r="E499" s="19" t="s">
        <v>52</v>
      </c>
      <c r="F499" s="18" t="s">
        <v>5935</v>
      </c>
      <c r="G499" s="18" t="s">
        <v>522</v>
      </c>
      <c r="H499" s="18" t="s">
        <v>9525</v>
      </c>
      <c r="I499" s="19" t="s">
        <v>9526</v>
      </c>
      <c r="J499" s="18" t="s">
        <v>5899</v>
      </c>
      <c r="K499" s="18" t="s">
        <v>11157</v>
      </c>
      <c r="L499" s="18" t="s">
        <v>10232</v>
      </c>
      <c r="N499" s="20">
        <v>45322</v>
      </c>
      <c r="O499" s="18" t="s">
        <v>11158</v>
      </c>
      <c r="P499" s="18" t="s">
        <v>11157</v>
      </c>
      <c r="Q499" s="18" t="s">
        <v>10234</v>
      </c>
      <c r="T499" s="18">
        <v>0</v>
      </c>
      <c r="U499" s="18">
        <v>0</v>
      </c>
    </row>
    <row r="500" spans="2:21" x14ac:dyDescent="0.4">
      <c r="B500" s="18" t="s">
        <v>5909</v>
      </c>
      <c r="C500" s="18" t="s">
        <v>5910</v>
      </c>
      <c r="D500" s="18" t="s">
        <v>220</v>
      </c>
      <c r="E500" s="19" t="s">
        <v>52</v>
      </c>
      <c r="F500" s="18" t="s">
        <v>5935</v>
      </c>
      <c r="G500" s="18" t="s">
        <v>522</v>
      </c>
      <c r="H500" s="18" t="s">
        <v>9525</v>
      </c>
      <c r="I500" s="19" t="s">
        <v>9526</v>
      </c>
      <c r="J500" s="18" t="s">
        <v>5904</v>
      </c>
      <c r="K500" s="18" t="s">
        <v>11155</v>
      </c>
      <c r="L500" s="18" t="s">
        <v>10232</v>
      </c>
      <c r="N500" s="20">
        <v>45322</v>
      </c>
      <c r="O500" s="18" t="s">
        <v>11156</v>
      </c>
      <c r="P500" s="18" t="s">
        <v>11155</v>
      </c>
      <c r="Q500" s="18" t="s">
        <v>10234</v>
      </c>
      <c r="T500" s="18">
        <v>0</v>
      </c>
      <c r="U500" s="18">
        <v>0</v>
      </c>
    </row>
    <row r="501" spans="2:21" x14ac:dyDescent="0.4">
      <c r="B501" s="18" t="s">
        <v>5909</v>
      </c>
      <c r="C501" s="18" t="s">
        <v>5910</v>
      </c>
      <c r="D501" s="18" t="s">
        <v>220</v>
      </c>
      <c r="E501" s="19" t="s">
        <v>52</v>
      </c>
      <c r="F501" s="18" t="s">
        <v>5935</v>
      </c>
      <c r="G501" s="18" t="s">
        <v>522</v>
      </c>
      <c r="H501" s="18" t="s">
        <v>9525</v>
      </c>
      <c r="I501" s="19" t="s">
        <v>9526</v>
      </c>
      <c r="J501" s="18" t="s">
        <v>5843</v>
      </c>
      <c r="K501" s="18" t="s">
        <v>11153</v>
      </c>
      <c r="L501" s="18" t="s">
        <v>10232</v>
      </c>
      <c r="N501" s="20">
        <v>45322</v>
      </c>
      <c r="O501" s="18" t="s">
        <v>11154</v>
      </c>
      <c r="P501" s="18" t="s">
        <v>11153</v>
      </c>
      <c r="Q501" s="18" t="s">
        <v>10234</v>
      </c>
      <c r="T501" s="18">
        <v>0</v>
      </c>
      <c r="U501" s="18">
        <v>0</v>
      </c>
    </row>
    <row r="502" spans="2:21" x14ac:dyDescent="0.4">
      <c r="B502" s="18" t="s">
        <v>5909</v>
      </c>
      <c r="C502" s="18" t="s">
        <v>5910</v>
      </c>
      <c r="D502" s="18" t="s">
        <v>220</v>
      </c>
      <c r="E502" s="19" t="s">
        <v>49</v>
      </c>
      <c r="F502" s="18" t="s">
        <v>5935</v>
      </c>
      <c r="G502" s="18" t="s">
        <v>703</v>
      </c>
      <c r="H502" s="18" t="s">
        <v>6466</v>
      </c>
      <c r="I502" s="19" t="s">
        <v>6126</v>
      </c>
      <c r="J502" s="18" t="s">
        <v>5899</v>
      </c>
      <c r="K502" s="18" t="s">
        <v>10293</v>
      </c>
      <c r="L502" s="18" t="s">
        <v>10232</v>
      </c>
      <c r="M502" s="19" t="s">
        <v>10288</v>
      </c>
      <c r="N502" s="20">
        <v>45322</v>
      </c>
      <c r="O502" s="18" t="s">
        <v>10294</v>
      </c>
      <c r="P502" s="18" t="s">
        <v>10293</v>
      </c>
      <c r="Q502" s="18" t="s">
        <v>10290</v>
      </c>
      <c r="R502" s="18">
        <v>1.2</v>
      </c>
      <c r="T502" s="18">
        <v>0</v>
      </c>
      <c r="U502" s="18">
        <v>0</v>
      </c>
    </row>
    <row r="503" spans="2:21" x14ac:dyDescent="0.4">
      <c r="B503" s="18" t="s">
        <v>5909</v>
      </c>
      <c r="C503" s="18" t="s">
        <v>5910</v>
      </c>
      <c r="D503" s="18" t="s">
        <v>220</v>
      </c>
      <c r="E503" s="19" t="s">
        <v>49</v>
      </c>
      <c r="F503" s="18" t="s">
        <v>5935</v>
      </c>
      <c r="G503" s="18" t="s">
        <v>703</v>
      </c>
      <c r="H503" s="18" t="s">
        <v>6466</v>
      </c>
      <c r="I503" s="19" t="s">
        <v>6126</v>
      </c>
      <c r="J503" s="18" t="s">
        <v>5904</v>
      </c>
      <c r="K503" s="18" t="s">
        <v>10291</v>
      </c>
      <c r="L503" s="18" t="s">
        <v>10232</v>
      </c>
      <c r="M503" s="19" t="s">
        <v>10288</v>
      </c>
      <c r="N503" s="20">
        <v>45322</v>
      </c>
      <c r="O503" s="18" t="s">
        <v>10292</v>
      </c>
      <c r="P503" s="18" t="s">
        <v>10291</v>
      </c>
      <c r="Q503" s="18" t="s">
        <v>10290</v>
      </c>
      <c r="R503" s="18">
        <v>1.2</v>
      </c>
      <c r="T503" s="18">
        <v>0</v>
      </c>
      <c r="U503" s="18">
        <v>0</v>
      </c>
    </row>
    <row r="504" spans="2:21" x14ac:dyDescent="0.4">
      <c r="B504" s="18" t="s">
        <v>5909</v>
      </c>
      <c r="C504" s="18" t="s">
        <v>5910</v>
      </c>
      <c r="D504" s="18" t="s">
        <v>220</v>
      </c>
      <c r="E504" s="19" t="s">
        <v>49</v>
      </c>
      <c r="F504" s="18" t="s">
        <v>5935</v>
      </c>
      <c r="G504" s="18" t="s">
        <v>703</v>
      </c>
      <c r="H504" s="18" t="s">
        <v>6466</v>
      </c>
      <c r="I504" s="19" t="s">
        <v>6126</v>
      </c>
      <c r="J504" s="18" t="s">
        <v>5843</v>
      </c>
      <c r="K504" s="18" t="s">
        <v>10287</v>
      </c>
      <c r="L504" s="18" t="s">
        <v>10232</v>
      </c>
      <c r="M504" s="19" t="s">
        <v>10288</v>
      </c>
      <c r="N504" s="20">
        <v>45322</v>
      </c>
      <c r="O504" s="18" t="s">
        <v>10289</v>
      </c>
      <c r="P504" s="18" t="s">
        <v>10287</v>
      </c>
      <c r="Q504" s="18" t="s">
        <v>10290</v>
      </c>
      <c r="R504" s="18">
        <v>1.2</v>
      </c>
      <c r="T504" s="18">
        <v>0</v>
      </c>
      <c r="U504" s="18">
        <v>0</v>
      </c>
    </row>
    <row r="505" spans="2:21" x14ac:dyDescent="0.4">
      <c r="B505" s="18" t="s">
        <v>5909</v>
      </c>
      <c r="C505" s="18" t="s">
        <v>5910</v>
      </c>
      <c r="D505" s="18" t="s">
        <v>220</v>
      </c>
      <c r="E505" s="19" t="s">
        <v>49</v>
      </c>
      <c r="F505" s="18" t="s">
        <v>5935</v>
      </c>
      <c r="G505" s="18" t="s">
        <v>275</v>
      </c>
      <c r="H505" s="18" t="s">
        <v>6302</v>
      </c>
      <c r="I505" s="19" t="s">
        <v>6474</v>
      </c>
      <c r="J505" s="18" t="s">
        <v>5899</v>
      </c>
      <c r="K505" s="18" t="s">
        <v>10299</v>
      </c>
      <c r="L505" s="18" t="s">
        <v>10232</v>
      </c>
      <c r="M505" s="19" t="s">
        <v>10288</v>
      </c>
      <c r="N505" s="20">
        <v>45322</v>
      </c>
      <c r="O505" s="18" t="s">
        <v>10300</v>
      </c>
      <c r="P505" s="18" t="s">
        <v>10299</v>
      </c>
      <c r="Q505" s="18" t="s">
        <v>10290</v>
      </c>
      <c r="R505" s="18">
        <v>1.8</v>
      </c>
      <c r="T505" s="18">
        <v>0</v>
      </c>
      <c r="U505" s="18">
        <v>0</v>
      </c>
    </row>
    <row r="506" spans="2:21" x14ac:dyDescent="0.4">
      <c r="B506" s="18" t="s">
        <v>5909</v>
      </c>
      <c r="C506" s="18" t="s">
        <v>5910</v>
      </c>
      <c r="D506" s="18" t="s">
        <v>220</v>
      </c>
      <c r="E506" s="19" t="s">
        <v>49</v>
      </c>
      <c r="F506" s="18" t="s">
        <v>5935</v>
      </c>
      <c r="G506" s="18" t="s">
        <v>275</v>
      </c>
      <c r="H506" s="18" t="s">
        <v>6302</v>
      </c>
      <c r="I506" s="19" t="s">
        <v>6474</v>
      </c>
      <c r="J506" s="18" t="s">
        <v>5904</v>
      </c>
      <c r="K506" s="18" t="s">
        <v>10297</v>
      </c>
      <c r="L506" s="18" t="s">
        <v>10232</v>
      </c>
      <c r="M506" s="19" t="s">
        <v>10288</v>
      </c>
      <c r="N506" s="20">
        <v>45322</v>
      </c>
      <c r="O506" s="18" t="s">
        <v>10298</v>
      </c>
      <c r="P506" s="18" t="s">
        <v>10297</v>
      </c>
      <c r="Q506" s="18" t="s">
        <v>10290</v>
      </c>
      <c r="R506" s="18">
        <v>1.8</v>
      </c>
      <c r="T506" s="18">
        <v>0</v>
      </c>
      <c r="U506" s="18">
        <v>0</v>
      </c>
    </row>
    <row r="507" spans="2:21" x14ac:dyDescent="0.4">
      <c r="B507" s="18" t="s">
        <v>5909</v>
      </c>
      <c r="C507" s="18" t="s">
        <v>5910</v>
      </c>
      <c r="D507" s="18" t="s">
        <v>220</v>
      </c>
      <c r="E507" s="19" t="s">
        <v>49</v>
      </c>
      <c r="F507" s="18" t="s">
        <v>5935</v>
      </c>
      <c r="G507" s="18" t="s">
        <v>275</v>
      </c>
      <c r="H507" s="18" t="s">
        <v>6302</v>
      </c>
      <c r="I507" s="19" t="s">
        <v>6474</v>
      </c>
      <c r="J507" s="18" t="s">
        <v>5843</v>
      </c>
      <c r="K507" s="18" t="s">
        <v>10295</v>
      </c>
      <c r="L507" s="18" t="s">
        <v>10232</v>
      </c>
      <c r="M507" s="19" t="s">
        <v>10288</v>
      </c>
      <c r="N507" s="20">
        <v>45322</v>
      </c>
      <c r="O507" s="18" t="s">
        <v>10296</v>
      </c>
      <c r="P507" s="18" t="s">
        <v>10295</v>
      </c>
      <c r="Q507" s="18" t="s">
        <v>10290</v>
      </c>
      <c r="R507" s="18">
        <v>1.8</v>
      </c>
      <c r="T507" s="18">
        <v>0</v>
      </c>
      <c r="U507" s="18">
        <v>0</v>
      </c>
    </row>
    <row r="508" spans="2:21" x14ac:dyDescent="0.4">
      <c r="B508" s="18" t="s">
        <v>5909</v>
      </c>
      <c r="C508" s="18" t="s">
        <v>5910</v>
      </c>
      <c r="D508" s="18" t="s">
        <v>220</v>
      </c>
      <c r="E508" s="19" t="s">
        <v>49</v>
      </c>
      <c r="F508" s="18" t="s">
        <v>5935</v>
      </c>
      <c r="G508" s="18" t="s">
        <v>44</v>
      </c>
      <c r="H508" s="18" t="s">
        <v>6333</v>
      </c>
      <c r="I508" s="19" t="s">
        <v>6416</v>
      </c>
      <c r="J508" s="18" t="s">
        <v>5899</v>
      </c>
      <c r="K508" s="18" t="s">
        <v>10305</v>
      </c>
      <c r="L508" s="18" t="s">
        <v>10232</v>
      </c>
      <c r="M508" s="19" t="s">
        <v>10288</v>
      </c>
      <c r="N508" s="20">
        <v>45322</v>
      </c>
      <c r="O508" s="18" t="s">
        <v>10306</v>
      </c>
      <c r="P508" s="18" t="s">
        <v>10305</v>
      </c>
      <c r="Q508" s="18" t="s">
        <v>10290</v>
      </c>
      <c r="R508" s="18">
        <v>2.9</v>
      </c>
      <c r="T508" s="18">
        <v>0</v>
      </c>
      <c r="U508" s="18">
        <v>0</v>
      </c>
    </row>
    <row r="509" spans="2:21" x14ac:dyDescent="0.4">
      <c r="B509" s="18" t="s">
        <v>5909</v>
      </c>
      <c r="C509" s="18" t="s">
        <v>5910</v>
      </c>
      <c r="D509" s="18" t="s">
        <v>220</v>
      </c>
      <c r="E509" s="19" t="s">
        <v>49</v>
      </c>
      <c r="F509" s="18" t="s">
        <v>5935</v>
      </c>
      <c r="G509" s="18" t="s">
        <v>44</v>
      </c>
      <c r="H509" s="18" t="s">
        <v>6333</v>
      </c>
      <c r="I509" s="19" t="s">
        <v>6416</v>
      </c>
      <c r="J509" s="18" t="s">
        <v>5904</v>
      </c>
      <c r="K509" s="18" t="s">
        <v>10303</v>
      </c>
      <c r="L509" s="18" t="s">
        <v>10232</v>
      </c>
      <c r="M509" s="19" t="s">
        <v>10288</v>
      </c>
      <c r="N509" s="20">
        <v>45322</v>
      </c>
      <c r="O509" s="18" t="s">
        <v>10304</v>
      </c>
      <c r="P509" s="18" t="s">
        <v>10303</v>
      </c>
      <c r="Q509" s="18" t="s">
        <v>10290</v>
      </c>
      <c r="R509" s="18">
        <v>2.9</v>
      </c>
      <c r="T509" s="18">
        <v>0</v>
      </c>
      <c r="U509" s="18">
        <v>0</v>
      </c>
    </row>
    <row r="510" spans="2:21" x14ac:dyDescent="0.4">
      <c r="B510" s="18" t="s">
        <v>5909</v>
      </c>
      <c r="C510" s="18" t="s">
        <v>5910</v>
      </c>
      <c r="D510" s="18" t="s">
        <v>220</v>
      </c>
      <c r="E510" s="19" t="s">
        <v>49</v>
      </c>
      <c r="F510" s="18" t="s">
        <v>5935</v>
      </c>
      <c r="G510" s="18" t="s">
        <v>44</v>
      </c>
      <c r="H510" s="18" t="s">
        <v>6333</v>
      </c>
      <c r="I510" s="19" t="s">
        <v>6416</v>
      </c>
      <c r="J510" s="18" t="s">
        <v>5843</v>
      </c>
      <c r="K510" s="18" t="s">
        <v>10301</v>
      </c>
      <c r="L510" s="18" t="s">
        <v>10232</v>
      </c>
      <c r="M510" s="19" t="s">
        <v>10288</v>
      </c>
      <c r="N510" s="20">
        <v>45322</v>
      </c>
      <c r="O510" s="18" t="s">
        <v>10302</v>
      </c>
      <c r="P510" s="18" t="s">
        <v>10301</v>
      </c>
      <c r="Q510" s="18" t="s">
        <v>10290</v>
      </c>
      <c r="R510" s="18">
        <v>2.9</v>
      </c>
      <c r="T510" s="18">
        <v>0</v>
      </c>
      <c r="U510" s="18">
        <v>0</v>
      </c>
    </row>
    <row r="511" spans="2:21" x14ac:dyDescent="0.4">
      <c r="B511" s="18" t="s">
        <v>5909</v>
      </c>
      <c r="C511" s="18" t="s">
        <v>5910</v>
      </c>
      <c r="D511" s="18" t="s">
        <v>220</v>
      </c>
      <c r="E511" s="19" t="s">
        <v>49</v>
      </c>
      <c r="F511" s="18" t="s">
        <v>5935</v>
      </c>
      <c r="G511" s="18" t="s">
        <v>522</v>
      </c>
      <c r="H511" s="18" t="s">
        <v>9525</v>
      </c>
      <c r="I511" s="19" t="s">
        <v>9526</v>
      </c>
      <c r="J511" s="18" t="s">
        <v>5899</v>
      </c>
      <c r="K511" s="18" t="s">
        <v>11163</v>
      </c>
      <c r="L511" s="18" t="s">
        <v>10232</v>
      </c>
      <c r="M511" s="19" t="s">
        <v>10288</v>
      </c>
      <c r="N511" s="20">
        <v>45322</v>
      </c>
      <c r="O511" s="18" t="s">
        <v>11164</v>
      </c>
      <c r="P511" s="18" t="s">
        <v>11163</v>
      </c>
      <c r="Q511" s="18" t="s">
        <v>10290</v>
      </c>
      <c r="T511" s="18">
        <v>0</v>
      </c>
      <c r="U511" s="18">
        <v>0</v>
      </c>
    </row>
    <row r="512" spans="2:21" x14ac:dyDescent="0.4">
      <c r="B512" s="18" t="s">
        <v>5909</v>
      </c>
      <c r="C512" s="18" t="s">
        <v>5910</v>
      </c>
      <c r="D512" s="18" t="s">
        <v>220</v>
      </c>
      <c r="E512" s="19" t="s">
        <v>49</v>
      </c>
      <c r="F512" s="18" t="s">
        <v>5935</v>
      </c>
      <c r="G512" s="18" t="s">
        <v>522</v>
      </c>
      <c r="H512" s="18" t="s">
        <v>9525</v>
      </c>
      <c r="I512" s="19" t="s">
        <v>9526</v>
      </c>
      <c r="J512" s="18" t="s">
        <v>5904</v>
      </c>
      <c r="K512" s="18" t="s">
        <v>11161</v>
      </c>
      <c r="L512" s="18" t="s">
        <v>10232</v>
      </c>
      <c r="M512" s="19" t="s">
        <v>10288</v>
      </c>
      <c r="N512" s="20">
        <v>45322</v>
      </c>
      <c r="O512" s="18" t="s">
        <v>11162</v>
      </c>
      <c r="P512" s="18" t="s">
        <v>11161</v>
      </c>
      <c r="Q512" s="18" t="s">
        <v>10290</v>
      </c>
      <c r="T512" s="18">
        <v>0</v>
      </c>
      <c r="U512" s="18">
        <v>0</v>
      </c>
    </row>
    <row r="513" spans="2:21" x14ac:dyDescent="0.4">
      <c r="B513" s="18" t="s">
        <v>5909</v>
      </c>
      <c r="C513" s="18" t="s">
        <v>5910</v>
      </c>
      <c r="D513" s="18" t="s">
        <v>220</v>
      </c>
      <c r="E513" s="19" t="s">
        <v>49</v>
      </c>
      <c r="F513" s="18" t="s">
        <v>5935</v>
      </c>
      <c r="G513" s="18" t="s">
        <v>522</v>
      </c>
      <c r="H513" s="18" t="s">
        <v>9525</v>
      </c>
      <c r="I513" s="19" t="s">
        <v>9526</v>
      </c>
      <c r="J513" s="18" t="s">
        <v>5843</v>
      </c>
      <c r="K513" s="18" t="s">
        <v>11159</v>
      </c>
      <c r="L513" s="18" t="s">
        <v>10232</v>
      </c>
      <c r="M513" s="19" t="s">
        <v>10288</v>
      </c>
      <c r="N513" s="20">
        <v>45322</v>
      </c>
      <c r="O513" s="18" t="s">
        <v>11160</v>
      </c>
      <c r="P513" s="18" t="s">
        <v>11159</v>
      </c>
      <c r="Q513" s="18" t="s">
        <v>10290</v>
      </c>
      <c r="T513" s="18">
        <v>0</v>
      </c>
      <c r="U513" s="18">
        <v>0</v>
      </c>
    </row>
    <row r="514" spans="2:21" x14ac:dyDescent="0.4">
      <c r="B514" s="18" t="s">
        <v>5909</v>
      </c>
      <c r="C514" s="18" t="s">
        <v>9451</v>
      </c>
      <c r="D514" s="18" t="s">
        <v>12741</v>
      </c>
      <c r="E514" s="19" t="s">
        <v>567</v>
      </c>
      <c r="F514" s="18" t="s">
        <v>5935</v>
      </c>
      <c r="G514" s="18" t="s">
        <v>29</v>
      </c>
      <c r="H514" s="18" t="s">
        <v>5936</v>
      </c>
      <c r="I514" s="19" t="s">
        <v>12851</v>
      </c>
      <c r="J514" s="18" t="s">
        <v>5899</v>
      </c>
      <c r="K514" s="18" t="s">
        <v>12852</v>
      </c>
      <c r="L514" s="18" t="s">
        <v>10232</v>
      </c>
      <c r="N514" s="20">
        <v>45322</v>
      </c>
      <c r="O514" s="18" t="s">
        <v>12853</v>
      </c>
      <c r="P514" s="18" t="s">
        <v>12852</v>
      </c>
      <c r="Q514" s="18" t="s">
        <v>12854</v>
      </c>
      <c r="R514" s="18">
        <v>0.98</v>
      </c>
      <c r="T514" s="18">
        <v>0</v>
      </c>
      <c r="U514" s="18">
        <v>0</v>
      </c>
    </row>
    <row r="515" spans="2:21" x14ac:dyDescent="0.4">
      <c r="B515" s="18" t="s">
        <v>5909</v>
      </c>
      <c r="C515" s="18" t="s">
        <v>9451</v>
      </c>
      <c r="D515" s="18" t="s">
        <v>12741</v>
      </c>
      <c r="E515" s="19" t="s">
        <v>567</v>
      </c>
      <c r="F515" s="18" t="s">
        <v>5935</v>
      </c>
      <c r="G515" s="18" t="s">
        <v>29</v>
      </c>
      <c r="H515" s="18" t="s">
        <v>5936</v>
      </c>
      <c r="I515" s="19" t="s">
        <v>12851</v>
      </c>
      <c r="J515" s="18" t="s">
        <v>5904</v>
      </c>
      <c r="K515" s="18" t="s">
        <v>12855</v>
      </c>
      <c r="L515" s="18" t="s">
        <v>10232</v>
      </c>
      <c r="N515" s="20">
        <v>45322</v>
      </c>
      <c r="O515" s="18" t="s">
        <v>12856</v>
      </c>
      <c r="P515" s="18" t="s">
        <v>12855</v>
      </c>
      <c r="Q515" s="18" t="s">
        <v>12854</v>
      </c>
      <c r="R515" s="18">
        <v>0.98</v>
      </c>
      <c r="T515" s="18">
        <v>0</v>
      </c>
      <c r="U515" s="18">
        <v>0</v>
      </c>
    </row>
    <row r="516" spans="2:21" x14ac:dyDescent="0.4">
      <c r="B516" s="18" t="s">
        <v>5909</v>
      </c>
      <c r="C516" s="18" t="s">
        <v>9451</v>
      </c>
      <c r="D516" s="18" t="s">
        <v>12741</v>
      </c>
      <c r="E516" s="19" t="s">
        <v>567</v>
      </c>
      <c r="F516" s="18" t="s">
        <v>5935</v>
      </c>
      <c r="G516" s="18" t="s">
        <v>29</v>
      </c>
      <c r="H516" s="18" t="s">
        <v>5936</v>
      </c>
      <c r="I516" s="19" t="s">
        <v>12851</v>
      </c>
      <c r="J516" s="18" t="s">
        <v>5843</v>
      </c>
      <c r="K516" s="18" t="s">
        <v>12857</v>
      </c>
      <c r="L516" s="18" t="s">
        <v>10232</v>
      </c>
      <c r="N516" s="20">
        <v>45322</v>
      </c>
      <c r="O516" s="18" t="s">
        <v>12858</v>
      </c>
      <c r="P516" s="18" t="s">
        <v>12857</v>
      </c>
      <c r="Q516" s="18" t="s">
        <v>12854</v>
      </c>
      <c r="R516" s="18">
        <v>0.98</v>
      </c>
      <c r="T516" s="18">
        <v>0</v>
      </c>
      <c r="U516" s="18">
        <v>0</v>
      </c>
    </row>
    <row r="517" spans="2:21" x14ac:dyDescent="0.4">
      <c r="B517" s="18" t="s">
        <v>5909</v>
      </c>
      <c r="C517" s="18" t="s">
        <v>9451</v>
      </c>
      <c r="D517" s="18" t="s">
        <v>12741</v>
      </c>
      <c r="E517" s="19" t="s">
        <v>567</v>
      </c>
      <c r="F517" s="18" t="s">
        <v>5935</v>
      </c>
      <c r="G517" s="18" t="s">
        <v>926</v>
      </c>
      <c r="H517" s="18" t="s">
        <v>6145</v>
      </c>
      <c r="I517" s="19" t="s">
        <v>6406</v>
      </c>
      <c r="J517" s="18" t="s">
        <v>5899</v>
      </c>
      <c r="K517" s="18" t="s">
        <v>12859</v>
      </c>
      <c r="L517" s="18" t="s">
        <v>10232</v>
      </c>
      <c r="N517" s="20">
        <v>45322</v>
      </c>
      <c r="O517" s="18" t="s">
        <v>12860</v>
      </c>
      <c r="P517" s="18" t="s">
        <v>12859</v>
      </c>
      <c r="Q517" s="18" t="s">
        <v>12854</v>
      </c>
      <c r="R517" s="18">
        <v>1.5</v>
      </c>
      <c r="T517" s="18">
        <v>0</v>
      </c>
      <c r="U517" s="18">
        <v>0</v>
      </c>
    </row>
    <row r="518" spans="2:21" x14ac:dyDescent="0.4">
      <c r="B518" s="18" t="s">
        <v>5909</v>
      </c>
      <c r="C518" s="18" t="s">
        <v>9451</v>
      </c>
      <c r="D518" s="18" t="s">
        <v>12741</v>
      </c>
      <c r="E518" s="19" t="s">
        <v>567</v>
      </c>
      <c r="F518" s="18" t="s">
        <v>5935</v>
      </c>
      <c r="G518" s="18" t="s">
        <v>926</v>
      </c>
      <c r="H518" s="18" t="s">
        <v>6145</v>
      </c>
      <c r="I518" s="19" t="s">
        <v>6406</v>
      </c>
      <c r="J518" s="18" t="s">
        <v>5904</v>
      </c>
      <c r="K518" s="18" t="s">
        <v>12861</v>
      </c>
      <c r="L518" s="18" t="s">
        <v>10232</v>
      </c>
      <c r="N518" s="20">
        <v>45322</v>
      </c>
      <c r="O518" s="18" t="s">
        <v>12862</v>
      </c>
      <c r="P518" s="18" t="s">
        <v>12861</v>
      </c>
      <c r="Q518" s="18" t="s">
        <v>12854</v>
      </c>
      <c r="R518" s="18">
        <v>1.5</v>
      </c>
      <c r="T518" s="18">
        <v>0</v>
      </c>
      <c r="U518" s="18">
        <v>0</v>
      </c>
    </row>
    <row r="519" spans="2:21" x14ac:dyDescent="0.4">
      <c r="B519" s="18" t="s">
        <v>5909</v>
      </c>
      <c r="C519" s="18" t="s">
        <v>9451</v>
      </c>
      <c r="D519" s="18" t="s">
        <v>12741</v>
      </c>
      <c r="E519" s="19" t="s">
        <v>567</v>
      </c>
      <c r="F519" s="18" t="s">
        <v>5935</v>
      </c>
      <c r="G519" s="18" t="s">
        <v>926</v>
      </c>
      <c r="H519" s="18" t="s">
        <v>6145</v>
      </c>
      <c r="I519" s="19" t="s">
        <v>6406</v>
      </c>
      <c r="J519" s="18" t="s">
        <v>5843</v>
      </c>
      <c r="K519" s="18" t="s">
        <v>12863</v>
      </c>
      <c r="L519" s="18" t="s">
        <v>10232</v>
      </c>
      <c r="N519" s="20">
        <v>45322</v>
      </c>
      <c r="O519" s="18" t="s">
        <v>12864</v>
      </c>
      <c r="P519" s="18" t="s">
        <v>12863</v>
      </c>
      <c r="Q519" s="18" t="s">
        <v>12854</v>
      </c>
      <c r="R519" s="18">
        <v>1.5</v>
      </c>
      <c r="T519" s="18">
        <v>0</v>
      </c>
      <c r="U519" s="18">
        <v>0</v>
      </c>
    </row>
    <row r="520" spans="2:21" x14ac:dyDescent="0.4">
      <c r="B520" s="18" t="s">
        <v>5909</v>
      </c>
      <c r="C520" s="18" t="s">
        <v>9451</v>
      </c>
      <c r="D520" s="18" t="s">
        <v>12741</v>
      </c>
      <c r="E520" s="19" t="s">
        <v>567</v>
      </c>
      <c r="F520" s="18" t="s">
        <v>5935</v>
      </c>
      <c r="G520" s="18" t="s">
        <v>522</v>
      </c>
      <c r="H520" s="18" t="s">
        <v>9525</v>
      </c>
      <c r="I520" s="19" t="s">
        <v>9526</v>
      </c>
      <c r="J520" s="18" t="s">
        <v>5899</v>
      </c>
      <c r="K520" s="18" t="s">
        <v>12865</v>
      </c>
      <c r="L520" s="18" t="s">
        <v>10232</v>
      </c>
      <c r="N520" s="20">
        <v>45322</v>
      </c>
      <c r="O520" s="18" t="s">
        <v>12866</v>
      </c>
      <c r="P520" s="18" t="s">
        <v>12865</v>
      </c>
      <c r="Q520" s="18" t="s">
        <v>12854</v>
      </c>
      <c r="T520" s="18">
        <v>0</v>
      </c>
      <c r="U520" s="18">
        <v>0</v>
      </c>
    </row>
    <row r="521" spans="2:21" x14ac:dyDescent="0.4">
      <c r="B521" s="18" t="s">
        <v>5909</v>
      </c>
      <c r="C521" s="18" t="s">
        <v>9451</v>
      </c>
      <c r="D521" s="18" t="s">
        <v>12741</v>
      </c>
      <c r="E521" s="19" t="s">
        <v>567</v>
      </c>
      <c r="F521" s="18" t="s">
        <v>5935</v>
      </c>
      <c r="G521" s="18" t="s">
        <v>522</v>
      </c>
      <c r="H521" s="18" t="s">
        <v>9525</v>
      </c>
      <c r="I521" s="19" t="s">
        <v>9526</v>
      </c>
      <c r="J521" s="18" t="s">
        <v>5904</v>
      </c>
      <c r="K521" s="18" t="s">
        <v>12867</v>
      </c>
      <c r="L521" s="18" t="s">
        <v>10232</v>
      </c>
      <c r="N521" s="20">
        <v>45322</v>
      </c>
      <c r="O521" s="18" t="s">
        <v>12868</v>
      </c>
      <c r="P521" s="18" t="s">
        <v>12867</v>
      </c>
      <c r="Q521" s="18" t="s">
        <v>12854</v>
      </c>
      <c r="T521" s="18">
        <v>0</v>
      </c>
      <c r="U521" s="18">
        <v>0</v>
      </c>
    </row>
    <row r="522" spans="2:21" x14ac:dyDescent="0.4">
      <c r="B522" s="18" t="s">
        <v>5909</v>
      </c>
      <c r="C522" s="18" t="s">
        <v>9451</v>
      </c>
      <c r="D522" s="18" t="s">
        <v>12741</v>
      </c>
      <c r="E522" s="19" t="s">
        <v>567</v>
      </c>
      <c r="F522" s="18" t="s">
        <v>5935</v>
      </c>
      <c r="G522" s="18" t="s">
        <v>522</v>
      </c>
      <c r="H522" s="18" t="s">
        <v>9525</v>
      </c>
      <c r="I522" s="19" t="s">
        <v>9526</v>
      </c>
      <c r="J522" s="18" t="s">
        <v>5843</v>
      </c>
      <c r="K522" s="18" t="s">
        <v>12869</v>
      </c>
      <c r="L522" s="18" t="s">
        <v>10232</v>
      </c>
      <c r="N522" s="20">
        <v>45322</v>
      </c>
      <c r="O522" s="18" t="s">
        <v>12870</v>
      </c>
      <c r="P522" s="18" t="s">
        <v>12869</v>
      </c>
      <c r="Q522" s="18" t="s">
        <v>12854</v>
      </c>
      <c r="T522" s="18">
        <v>0</v>
      </c>
      <c r="U522" s="18">
        <v>0</v>
      </c>
    </row>
    <row r="523" spans="2:21" x14ac:dyDescent="0.4">
      <c r="B523" s="18" t="s">
        <v>5909</v>
      </c>
      <c r="C523" s="18" t="s">
        <v>9451</v>
      </c>
      <c r="D523" s="18" t="s">
        <v>12741</v>
      </c>
      <c r="E523" s="19" t="s">
        <v>567</v>
      </c>
      <c r="F523" s="18" t="s">
        <v>6047</v>
      </c>
      <c r="G523" s="18" t="s">
        <v>5913</v>
      </c>
      <c r="H523" s="18" t="s">
        <v>5914</v>
      </c>
      <c r="I523" s="19" t="s">
        <v>12871</v>
      </c>
      <c r="J523" s="18" t="s">
        <v>5899</v>
      </c>
      <c r="K523" s="18" t="s">
        <v>12872</v>
      </c>
      <c r="L523" s="18" t="s">
        <v>10232</v>
      </c>
      <c r="N523" s="20">
        <v>45322</v>
      </c>
      <c r="O523" s="18" t="s">
        <v>12873</v>
      </c>
      <c r="P523" s="18" t="s">
        <v>12872</v>
      </c>
      <c r="Q523" s="18" t="s">
        <v>12874</v>
      </c>
      <c r="R523" s="18">
        <v>0.69</v>
      </c>
      <c r="T523" s="18">
        <v>0</v>
      </c>
      <c r="U523" s="18">
        <v>0</v>
      </c>
    </row>
    <row r="524" spans="2:21" x14ac:dyDescent="0.4">
      <c r="B524" s="18" t="s">
        <v>5909</v>
      </c>
      <c r="C524" s="18" t="s">
        <v>9451</v>
      </c>
      <c r="D524" s="18" t="s">
        <v>12741</v>
      </c>
      <c r="E524" s="19" t="s">
        <v>567</v>
      </c>
      <c r="F524" s="18" t="s">
        <v>6047</v>
      </c>
      <c r="G524" s="18" t="s">
        <v>5913</v>
      </c>
      <c r="H524" s="18" t="s">
        <v>5914</v>
      </c>
      <c r="I524" s="19" t="s">
        <v>12871</v>
      </c>
      <c r="J524" s="18" t="s">
        <v>5904</v>
      </c>
      <c r="K524" s="18" t="s">
        <v>12875</v>
      </c>
      <c r="L524" s="18" t="s">
        <v>10232</v>
      </c>
      <c r="N524" s="20">
        <v>45322</v>
      </c>
      <c r="O524" s="18" t="s">
        <v>12876</v>
      </c>
      <c r="P524" s="18" t="s">
        <v>12875</v>
      </c>
      <c r="Q524" s="18" t="s">
        <v>12874</v>
      </c>
      <c r="R524" s="18">
        <v>0.69</v>
      </c>
      <c r="T524" s="18">
        <v>0</v>
      </c>
      <c r="U524" s="18">
        <v>0</v>
      </c>
    </row>
    <row r="525" spans="2:21" x14ac:dyDescent="0.4">
      <c r="B525" s="18" t="s">
        <v>5909</v>
      </c>
      <c r="C525" s="18" t="s">
        <v>9451</v>
      </c>
      <c r="D525" s="18" t="s">
        <v>12741</v>
      </c>
      <c r="E525" s="19" t="s">
        <v>567</v>
      </c>
      <c r="F525" s="18" t="s">
        <v>6047</v>
      </c>
      <c r="G525" s="18" t="s">
        <v>5913</v>
      </c>
      <c r="H525" s="18" t="s">
        <v>5914</v>
      </c>
      <c r="I525" s="19" t="s">
        <v>12871</v>
      </c>
      <c r="J525" s="18" t="s">
        <v>5843</v>
      </c>
      <c r="K525" s="18" t="s">
        <v>12877</v>
      </c>
      <c r="L525" s="18" t="s">
        <v>10232</v>
      </c>
      <c r="N525" s="20">
        <v>45322</v>
      </c>
      <c r="O525" s="18" t="s">
        <v>12878</v>
      </c>
      <c r="P525" s="18" t="s">
        <v>12877</v>
      </c>
      <c r="Q525" s="18" t="s">
        <v>12874</v>
      </c>
      <c r="R525" s="18">
        <v>0.69</v>
      </c>
      <c r="T525" s="18">
        <v>0</v>
      </c>
      <c r="U525" s="18">
        <v>0</v>
      </c>
    </row>
    <row r="526" spans="2:21" x14ac:dyDescent="0.4">
      <c r="B526" s="18" t="s">
        <v>5909</v>
      </c>
      <c r="C526" s="18" t="s">
        <v>9451</v>
      </c>
      <c r="D526" s="18" t="s">
        <v>12741</v>
      </c>
      <c r="E526" s="19" t="s">
        <v>567</v>
      </c>
      <c r="F526" s="18" t="s">
        <v>6047</v>
      </c>
      <c r="G526" s="18" t="s">
        <v>29</v>
      </c>
      <c r="H526" s="18" t="s">
        <v>5936</v>
      </c>
      <c r="I526" s="19" t="s">
        <v>6126</v>
      </c>
      <c r="J526" s="18" t="s">
        <v>5899</v>
      </c>
      <c r="K526" s="18" t="s">
        <v>12879</v>
      </c>
      <c r="L526" s="18" t="s">
        <v>10232</v>
      </c>
      <c r="N526" s="20">
        <v>45322</v>
      </c>
      <c r="O526" s="18" t="s">
        <v>12880</v>
      </c>
      <c r="P526" s="18" t="s">
        <v>12879</v>
      </c>
      <c r="Q526" s="18" t="s">
        <v>12874</v>
      </c>
      <c r="R526" s="18">
        <v>1.2</v>
      </c>
      <c r="T526" s="18">
        <v>0</v>
      </c>
      <c r="U526" s="18">
        <v>0</v>
      </c>
    </row>
    <row r="527" spans="2:21" x14ac:dyDescent="0.4">
      <c r="B527" s="18" t="s">
        <v>5909</v>
      </c>
      <c r="C527" s="18" t="s">
        <v>9451</v>
      </c>
      <c r="D527" s="18" t="s">
        <v>12741</v>
      </c>
      <c r="E527" s="19" t="s">
        <v>567</v>
      </c>
      <c r="F527" s="18" t="s">
        <v>6047</v>
      </c>
      <c r="G527" s="18" t="s">
        <v>29</v>
      </c>
      <c r="H527" s="18" t="s">
        <v>5936</v>
      </c>
      <c r="I527" s="19" t="s">
        <v>6126</v>
      </c>
      <c r="J527" s="18" t="s">
        <v>5904</v>
      </c>
      <c r="K527" s="18" t="s">
        <v>12881</v>
      </c>
      <c r="L527" s="18" t="s">
        <v>10232</v>
      </c>
      <c r="N527" s="20">
        <v>45322</v>
      </c>
      <c r="O527" s="18" t="s">
        <v>12882</v>
      </c>
      <c r="P527" s="18" t="s">
        <v>12881</v>
      </c>
      <c r="Q527" s="18" t="s">
        <v>12874</v>
      </c>
      <c r="R527" s="18">
        <v>1.2</v>
      </c>
      <c r="T527" s="18">
        <v>0</v>
      </c>
      <c r="U527" s="18">
        <v>0</v>
      </c>
    </row>
    <row r="528" spans="2:21" x14ac:dyDescent="0.4">
      <c r="B528" s="18" t="s">
        <v>5909</v>
      </c>
      <c r="C528" s="18" t="s">
        <v>9451</v>
      </c>
      <c r="D528" s="18" t="s">
        <v>12741</v>
      </c>
      <c r="E528" s="19" t="s">
        <v>567</v>
      </c>
      <c r="F528" s="18" t="s">
        <v>6047</v>
      </c>
      <c r="G528" s="18" t="s">
        <v>29</v>
      </c>
      <c r="H528" s="18" t="s">
        <v>5936</v>
      </c>
      <c r="I528" s="19" t="s">
        <v>6126</v>
      </c>
      <c r="J528" s="18" t="s">
        <v>5843</v>
      </c>
      <c r="K528" s="18" t="s">
        <v>12883</v>
      </c>
      <c r="L528" s="18" t="s">
        <v>10232</v>
      </c>
      <c r="N528" s="20">
        <v>45322</v>
      </c>
      <c r="O528" s="18" t="s">
        <v>12884</v>
      </c>
      <c r="P528" s="18" t="s">
        <v>12883</v>
      </c>
      <c r="Q528" s="18" t="s">
        <v>12874</v>
      </c>
      <c r="R528" s="18">
        <v>1.2</v>
      </c>
      <c r="T528" s="18">
        <v>0</v>
      </c>
      <c r="U528" s="18">
        <v>0</v>
      </c>
    </row>
    <row r="529" spans="2:21" x14ac:dyDescent="0.4">
      <c r="B529" s="18" t="s">
        <v>5909</v>
      </c>
      <c r="C529" s="18" t="s">
        <v>9451</v>
      </c>
      <c r="D529" s="18" t="s">
        <v>12741</v>
      </c>
      <c r="E529" s="19" t="s">
        <v>567</v>
      </c>
      <c r="F529" s="18" t="s">
        <v>6047</v>
      </c>
      <c r="G529" s="18" t="s">
        <v>522</v>
      </c>
      <c r="H529" s="18" t="s">
        <v>9525</v>
      </c>
      <c r="I529" s="19" t="s">
        <v>9526</v>
      </c>
      <c r="J529" s="18" t="s">
        <v>5899</v>
      </c>
      <c r="K529" s="18" t="s">
        <v>12885</v>
      </c>
      <c r="L529" s="18" t="s">
        <v>10232</v>
      </c>
      <c r="N529" s="20">
        <v>45322</v>
      </c>
      <c r="O529" s="18" t="s">
        <v>12886</v>
      </c>
      <c r="P529" s="18" t="s">
        <v>12885</v>
      </c>
      <c r="Q529" s="18" t="s">
        <v>12874</v>
      </c>
      <c r="T529" s="18">
        <v>0</v>
      </c>
      <c r="U529" s="18">
        <v>0</v>
      </c>
    </row>
    <row r="530" spans="2:21" x14ac:dyDescent="0.4">
      <c r="B530" s="18" t="s">
        <v>5909</v>
      </c>
      <c r="C530" s="18" t="s">
        <v>9451</v>
      </c>
      <c r="D530" s="18" t="s">
        <v>12741</v>
      </c>
      <c r="E530" s="19" t="s">
        <v>567</v>
      </c>
      <c r="F530" s="18" t="s">
        <v>6047</v>
      </c>
      <c r="G530" s="18" t="s">
        <v>522</v>
      </c>
      <c r="H530" s="18" t="s">
        <v>9525</v>
      </c>
      <c r="I530" s="19" t="s">
        <v>9526</v>
      </c>
      <c r="J530" s="18" t="s">
        <v>5904</v>
      </c>
      <c r="K530" s="18" t="s">
        <v>12887</v>
      </c>
      <c r="L530" s="18" t="s">
        <v>10232</v>
      </c>
      <c r="N530" s="20">
        <v>45322</v>
      </c>
      <c r="O530" s="18" t="s">
        <v>12888</v>
      </c>
      <c r="P530" s="18" t="s">
        <v>12887</v>
      </c>
      <c r="Q530" s="18" t="s">
        <v>12874</v>
      </c>
      <c r="T530" s="18">
        <v>0</v>
      </c>
      <c r="U530" s="18">
        <v>0</v>
      </c>
    </row>
    <row r="531" spans="2:21" x14ac:dyDescent="0.4">
      <c r="B531" s="18" t="s">
        <v>5909</v>
      </c>
      <c r="C531" s="18" t="s">
        <v>9451</v>
      </c>
      <c r="D531" s="18" t="s">
        <v>12741</v>
      </c>
      <c r="E531" s="19" t="s">
        <v>567</v>
      </c>
      <c r="F531" s="18" t="s">
        <v>6047</v>
      </c>
      <c r="G531" s="18" t="s">
        <v>522</v>
      </c>
      <c r="H531" s="18" t="s">
        <v>9525</v>
      </c>
      <c r="I531" s="19" t="s">
        <v>9526</v>
      </c>
      <c r="J531" s="18" t="s">
        <v>5843</v>
      </c>
      <c r="K531" s="18" t="s">
        <v>12889</v>
      </c>
      <c r="L531" s="18" t="s">
        <v>10232</v>
      </c>
      <c r="N531" s="20">
        <v>45322</v>
      </c>
      <c r="O531" s="18" t="s">
        <v>12890</v>
      </c>
      <c r="P531" s="18" t="s">
        <v>12889</v>
      </c>
      <c r="Q531" s="18" t="s">
        <v>12874</v>
      </c>
      <c r="T531" s="18">
        <v>0</v>
      </c>
      <c r="U531" s="18">
        <v>0</v>
      </c>
    </row>
    <row r="532" spans="2:21" x14ac:dyDescent="0.4">
      <c r="B532" s="18" t="s">
        <v>5909</v>
      </c>
      <c r="C532" s="18" t="s">
        <v>9451</v>
      </c>
      <c r="D532" s="18" t="s">
        <v>12741</v>
      </c>
      <c r="E532" s="19" t="s">
        <v>567</v>
      </c>
      <c r="F532" s="18" t="s">
        <v>5896</v>
      </c>
      <c r="G532" s="18" t="s">
        <v>5913</v>
      </c>
      <c r="H532" s="18" t="s">
        <v>5914</v>
      </c>
      <c r="I532" s="19" t="s">
        <v>12871</v>
      </c>
      <c r="J532" s="18" t="s">
        <v>5899</v>
      </c>
      <c r="K532" s="18" t="s">
        <v>12891</v>
      </c>
      <c r="L532" s="18" t="s">
        <v>10232</v>
      </c>
      <c r="N532" s="20">
        <v>45322</v>
      </c>
      <c r="O532" s="18" t="s">
        <v>12892</v>
      </c>
      <c r="P532" s="18" t="s">
        <v>12891</v>
      </c>
      <c r="Q532" s="18" t="s">
        <v>12893</v>
      </c>
      <c r="R532" s="18">
        <v>0.69</v>
      </c>
      <c r="T532" s="18">
        <v>0</v>
      </c>
      <c r="U532" s="18">
        <v>0</v>
      </c>
    </row>
    <row r="533" spans="2:21" x14ac:dyDescent="0.4">
      <c r="B533" s="18" t="s">
        <v>5909</v>
      </c>
      <c r="C533" s="18" t="s">
        <v>9451</v>
      </c>
      <c r="D533" s="18" t="s">
        <v>12741</v>
      </c>
      <c r="E533" s="19" t="s">
        <v>567</v>
      </c>
      <c r="F533" s="18" t="s">
        <v>5896</v>
      </c>
      <c r="G533" s="18" t="s">
        <v>5913</v>
      </c>
      <c r="H533" s="18" t="s">
        <v>5914</v>
      </c>
      <c r="I533" s="19" t="s">
        <v>12871</v>
      </c>
      <c r="J533" s="18" t="s">
        <v>5904</v>
      </c>
      <c r="K533" s="18" t="s">
        <v>12894</v>
      </c>
      <c r="L533" s="18" t="s">
        <v>10232</v>
      </c>
      <c r="N533" s="20">
        <v>45322</v>
      </c>
      <c r="O533" s="18" t="s">
        <v>12895</v>
      </c>
      <c r="P533" s="18" t="s">
        <v>12894</v>
      </c>
      <c r="Q533" s="18" t="s">
        <v>12893</v>
      </c>
      <c r="R533" s="18">
        <v>0.69</v>
      </c>
      <c r="T533" s="18">
        <v>0</v>
      </c>
      <c r="U533" s="18">
        <v>0</v>
      </c>
    </row>
    <row r="534" spans="2:21" x14ac:dyDescent="0.4">
      <c r="B534" s="18" t="s">
        <v>5909</v>
      </c>
      <c r="C534" s="18" t="s">
        <v>9451</v>
      </c>
      <c r="D534" s="18" t="s">
        <v>12741</v>
      </c>
      <c r="E534" s="19" t="s">
        <v>567</v>
      </c>
      <c r="F534" s="18" t="s">
        <v>5896</v>
      </c>
      <c r="G534" s="18" t="s">
        <v>5913</v>
      </c>
      <c r="H534" s="18" t="s">
        <v>5914</v>
      </c>
      <c r="I534" s="19" t="s">
        <v>12871</v>
      </c>
      <c r="J534" s="18" t="s">
        <v>5843</v>
      </c>
      <c r="K534" s="18" t="s">
        <v>12896</v>
      </c>
      <c r="L534" s="18" t="s">
        <v>10232</v>
      </c>
      <c r="N534" s="20">
        <v>45322</v>
      </c>
      <c r="O534" s="18" t="s">
        <v>12897</v>
      </c>
      <c r="P534" s="18" t="s">
        <v>12896</v>
      </c>
      <c r="Q534" s="18" t="s">
        <v>12893</v>
      </c>
      <c r="R534" s="18">
        <v>0.69</v>
      </c>
      <c r="T534" s="18">
        <v>0</v>
      </c>
      <c r="U534" s="18">
        <v>0</v>
      </c>
    </row>
    <row r="535" spans="2:21" x14ac:dyDescent="0.4">
      <c r="B535" s="18" t="s">
        <v>5909</v>
      </c>
      <c r="C535" s="18" t="s">
        <v>9451</v>
      </c>
      <c r="D535" s="18" t="s">
        <v>12741</v>
      </c>
      <c r="E535" s="19" t="s">
        <v>567</v>
      </c>
      <c r="F535" s="18" t="s">
        <v>5896</v>
      </c>
      <c r="G535" s="18" t="s">
        <v>5913</v>
      </c>
      <c r="H535" s="18" t="s">
        <v>5914</v>
      </c>
      <c r="I535" s="19" t="s">
        <v>12871</v>
      </c>
      <c r="J535" s="18" t="s">
        <v>5923</v>
      </c>
      <c r="K535" s="18" t="s">
        <v>12898</v>
      </c>
      <c r="L535" s="18" t="s">
        <v>10232</v>
      </c>
      <c r="N535" s="20">
        <v>45322</v>
      </c>
      <c r="O535" s="18" t="s">
        <v>12899</v>
      </c>
      <c r="P535" s="18" t="s">
        <v>12898</v>
      </c>
      <c r="Q535" s="18" t="s">
        <v>12893</v>
      </c>
      <c r="R535" s="18">
        <v>0.69</v>
      </c>
      <c r="T535" s="18">
        <v>0</v>
      </c>
      <c r="U535" s="18">
        <v>0</v>
      </c>
    </row>
    <row r="536" spans="2:21" x14ac:dyDescent="0.4">
      <c r="B536" s="18" t="s">
        <v>5909</v>
      </c>
      <c r="C536" s="18" t="s">
        <v>9451</v>
      </c>
      <c r="D536" s="18" t="s">
        <v>12741</v>
      </c>
      <c r="E536" s="19" t="s">
        <v>567</v>
      </c>
      <c r="F536" s="18" t="s">
        <v>5896</v>
      </c>
      <c r="G536" s="18" t="s">
        <v>29</v>
      </c>
      <c r="H536" s="18" t="s">
        <v>5936</v>
      </c>
      <c r="I536" s="19" t="s">
        <v>6126</v>
      </c>
      <c r="J536" s="18" t="s">
        <v>5899</v>
      </c>
      <c r="K536" s="18" t="s">
        <v>12900</v>
      </c>
      <c r="L536" s="18" t="s">
        <v>10232</v>
      </c>
      <c r="N536" s="20">
        <v>45322</v>
      </c>
      <c r="O536" s="18" t="s">
        <v>12901</v>
      </c>
      <c r="P536" s="18" t="s">
        <v>12900</v>
      </c>
      <c r="Q536" s="18" t="s">
        <v>12893</v>
      </c>
      <c r="R536" s="18">
        <v>1.2</v>
      </c>
      <c r="T536" s="18">
        <v>0</v>
      </c>
      <c r="U536" s="18">
        <v>0</v>
      </c>
    </row>
    <row r="537" spans="2:21" x14ac:dyDescent="0.4">
      <c r="B537" s="18" t="s">
        <v>5909</v>
      </c>
      <c r="C537" s="18" t="s">
        <v>9451</v>
      </c>
      <c r="D537" s="18" t="s">
        <v>12741</v>
      </c>
      <c r="E537" s="19" t="s">
        <v>567</v>
      </c>
      <c r="F537" s="18" t="s">
        <v>5896</v>
      </c>
      <c r="G537" s="18" t="s">
        <v>29</v>
      </c>
      <c r="H537" s="18" t="s">
        <v>5936</v>
      </c>
      <c r="I537" s="19" t="s">
        <v>6126</v>
      </c>
      <c r="J537" s="18" t="s">
        <v>5904</v>
      </c>
      <c r="K537" s="18" t="s">
        <v>12902</v>
      </c>
      <c r="L537" s="18" t="s">
        <v>10232</v>
      </c>
      <c r="N537" s="20">
        <v>45322</v>
      </c>
      <c r="O537" s="18" t="s">
        <v>12903</v>
      </c>
      <c r="P537" s="18" t="s">
        <v>12902</v>
      </c>
      <c r="Q537" s="18" t="s">
        <v>12893</v>
      </c>
      <c r="R537" s="18">
        <v>1.2</v>
      </c>
      <c r="T537" s="18">
        <v>0</v>
      </c>
      <c r="U537" s="18">
        <v>0</v>
      </c>
    </row>
    <row r="538" spans="2:21" x14ac:dyDescent="0.4">
      <c r="B538" s="18" t="s">
        <v>5909</v>
      </c>
      <c r="C538" s="18" t="s">
        <v>9451</v>
      </c>
      <c r="D538" s="18" t="s">
        <v>12741</v>
      </c>
      <c r="E538" s="19" t="s">
        <v>567</v>
      </c>
      <c r="F538" s="18" t="s">
        <v>5896</v>
      </c>
      <c r="G538" s="18" t="s">
        <v>29</v>
      </c>
      <c r="H538" s="18" t="s">
        <v>5936</v>
      </c>
      <c r="I538" s="19" t="s">
        <v>6126</v>
      </c>
      <c r="J538" s="18" t="s">
        <v>5843</v>
      </c>
      <c r="K538" s="18" t="s">
        <v>12904</v>
      </c>
      <c r="L538" s="18" t="s">
        <v>10232</v>
      </c>
      <c r="N538" s="20">
        <v>45322</v>
      </c>
      <c r="O538" s="18" t="s">
        <v>12905</v>
      </c>
      <c r="P538" s="18" t="s">
        <v>12904</v>
      </c>
      <c r="Q538" s="18" t="s">
        <v>12893</v>
      </c>
      <c r="R538" s="18">
        <v>1.2</v>
      </c>
      <c r="T538" s="18">
        <v>0</v>
      </c>
      <c r="U538" s="18">
        <v>0</v>
      </c>
    </row>
    <row r="539" spans="2:21" x14ac:dyDescent="0.4">
      <c r="B539" s="18" t="s">
        <v>5909</v>
      </c>
      <c r="C539" s="18" t="s">
        <v>9451</v>
      </c>
      <c r="D539" s="18" t="s">
        <v>12741</v>
      </c>
      <c r="E539" s="19" t="s">
        <v>567</v>
      </c>
      <c r="F539" s="18" t="s">
        <v>5896</v>
      </c>
      <c r="G539" s="18" t="s">
        <v>29</v>
      </c>
      <c r="H539" s="18" t="s">
        <v>5936</v>
      </c>
      <c r="I539" s="19" t="s">
        <v>6126</v>
      </c>
      <c r="J539" s="18" t="s">
        <v>5923</v>
      </c>
      <c r="K539" s="18" t="s">
        <v>12906</v>
      </c>
      <c r="L539" s="18" t="s">
        <v>10232</v>
      </c>
      <c r="N539" s="20">
        <v>45322</v>
      </c>
      <c r="O539" s="18" t="s">
        <v>12907</v>
      </c>
      <c r="P539" s="18" t="s">
        <v>12906</v>
      </c>
      <c r="Q539" s="18" t="s">
        <v>12893</v>
      </c>
      <c r="R539" s="18">
        <v>1.2</v>
      </c>
      <c r="T539" s="18">
        <v>0</v>
      </c>
      <c r="U539" s="18">
        <v>0</v>
      </c>
    </row>
    <row r="540" spans="2:21" x14ac:dyDescent="0.4">
      <c r="B540" s="18" t="s">
        <v>5909</v>
      </c>
      <c r="C540" s="18" t="s">
        <v>9451</v>
      </c>
      <c r="D540" s="18" t="s">
        <v>12741</v>
      </c>
      <c r="E540" s="19" t="s">
        <v>567</v>
      </c>
      <c r="F540" s="18" t="s">
        <v>5896</v>
      </c>
      <c r="G540" s="18" t="s">
        <v>522</v>
      </c>
      <c r="H540" s="18" t="s">
        <v>9525</v>
      </c>
      <c r="I540" s="19" t="s">
        <v>9526</v>
      </c>
      <c r="J540" s="18" t="s">
        <v>5899</v>
      </c>
      <c r="K540" s="18" t="s">
        <v>12908</v>
      </c>
      <c r="L540" s="18" t="s">
        <v>10232</v>
      </c>
      <c r="N540" s="20">
        <v>45322</v>
      </c>
      <c r="O540" s="18" t="s">
        <v>12909</v>
      </c>
      <c r="P540" s="18" t="s">
        <v>12908</v>
      </c>
      <c r="Q540" s="18" t="s">
        <v>12893</v>
      </c>
      <c r="T540" s="18">
        <v>0</v>
      </c>
      <c r="U540" s="18">
        <v>0</v>
      </c>
    </row>
    <row r="541" spans="2:21" x14ac:dyDescent="0.4">
      <c r="B541" s="18" t="s">
        <v>5909</v>
      </c>
      <c r="C541" s="18" t="s">
        <v>9451</v>
      </c>
      <c r="D541" s="18" t="s">
        <v>12741</v>
      </c>
      <c r="E541" s="19" t="s">
        <v>567</v>
      </c>
      <c r="F541" s="18" t="s">
        <v>5896</v>
      </c>
      <c r="G541" s="18" t="s">
        <v>522</v>
      </c>
      <c r="H541" s="18" t="s">
        <v>9525</v>
      </c>
      <c r="I541" s="19" t="s">
        <v>9526</v>
      </c>
      <c r="J541" s="18" t="s">
        <v>5904</v>
      </c>
      <c r="K541" s="18" t="s">
        <v>12910</v>
      </c>
      <c r="L541" s="18" t="s">
        <v>10232</v>
      </c>
      <c r="N541" s="20">
        <v>45322</v>
      </c>
      <c r="O541" s="18" t="s">
        <v>12911</v>
      </c>
      <c r="P541" s="18" t="s">
        <v>12910</v>
      </c>
      <c r="Q541" s="18" t="s">
        <v>12893</v>
      </c>
      <c r="T541" s="18">
        <v>0</v>
      </c>
      <c r="U541" s="18">
        <v>0</v>
      </c>
    </row>
    <row r="542" spans="2:21" x14ac:dyDescent="0.4">
      <c r="B542" s="18" t="s">
        <v>5909</v>
      </c>
      <c r="C542" s="18" t="s">
        <v>9451</v>
      </c>
      <c r="D542" s="18" t="s">
        <v>12741</v>
      </c>
      <c r="E542" s="19" t="s">
        <v>567</v>
      </c>
      <c r="F542" s="18" t="s">
        <v>5896</v>
      </c>
      <c r="G542" s="18" t="s">
        <v>522</v>
      </c>
      <c r="H542" s="18" t="s">
        <v>9525</v>
      </c>
      <c r="I542" s="19" t="s">
        <v>9526</v>
      </c>
      <c r="J542" s="18" t="s">
        <v>5843</v>
      </c>
      <c r="K542" s="18" t="s">
        <v>12912</v>
      </c>
      <c r="L542" s="18" t="s">
        <v>10232</v>
      </c>
      <c r="N542" s="20">
        <v>45322</v>
      </c>
      <c r="O542" s="18" t="s">
        <v>12913</v>
      </c>
      <c r="P542" s="18" t="s">
        <v>12912</v>
      </c>
      <c r="Q542" s="18" t="s">
        <v>12893</v>
      </c>
      <c r="T542" s="18">
        <v>0</v>
      </c>
      <c r="U542" s="18">
        <v>0</v>
      </c>
    </row>
    <row r="543" spans="2:21" x14ac:dyDescent="0.4">
      <c r="B543" s="18" t="s">
        <v>5909</v>
      </c>
      <c r="C543" s="18" t="s">
        <v>9451</v>
      </c>
      <c r="D543" s="18" t="s">
        <v>12741</v>
      </c>
      <c r="E543" s="19" t="s">
        <v>567</v>
      </c>
      <c r="F543" s="18" t="s">
        <v>5991</v>
      </c>
      <c r="G543" s="18" t="s">
        <v>5913</v>
      </c>
      <c r="H543" s="18" t="s">
        <v>5914</v>
      </c>
      <c r="I543" s="19" t="s">
        <v>12871</v>
      </c>
      <c r="J543" s="18" t="s">
        <v>5899</v>
      </c>
      <c r="K543" s="18" t="s">
        <v>12914</v>
      </c>
      <c r="L543" s="18" t="s">
        <v>10232</v>
      </c>
      <c r="N543" s="20">
        <v>45322</v>
      </c>
      <c r="O543" s="18" t="s">
        <v>12915</v>
      </c>
      <c r="P543" s="18" t="s">
        <v>12914</v>
      </c>
      <c r="Q543" s="18" t="s">
        <v>12916</v>
      </c>
      <c r="R543" s="18">
        <v>0.69</v>
      </c>
      <c r="T543" s="18">
        <v>0</v>
      </c>
      <c r="U543" s="18">
        <v>0</v>
      </c>
    </row>
    <row r="544" spans="2:21" x14ac:dyDescent="0.4">
      <c r="B544" s="18" t="s">
        <v>5909</v>
      </c>
      <c r="C544" s="18" t="s">
        <v>9451</v>
      </c>
      <c r="D544" s="18" t="s">
        <v>12741</v>
      </c>
      <c r="E544" s="19" t="s">
        <v>567</v>
      </c>
      <c r="F544" s="18" t="s">
        <v>5991</v>
      </c>
      <c r="G544" s="18" t="s">
        <v>5913</v>
      </c>
      <c r="H544" s="18" t="s">
        <v>5914</v>
      </c>
      <c r="I544" s="19" t="s">
        <v>12871</v>
      </c>
      <c r="J544" s="18" t="s">
        <v>5904</v>
      </c>
      <c r="K544" s="18" t="s">
        <v>12917</v>
      </c>
      <c r="L544" s="18" t="s">
        <v>10232</v>
      </c>
      <c r="N544" s="20">
        <v>45322</v>
      </c>
      <c r="O544" s="18" t="s">
        <v>12918</v>
      </c>
      <c r="P544" s="18" t="s">
        <v>12917</v>
      </c>
      <c r="Q544" s="18" t="s">
        <v>12916</v>
      </c>
      <c r="R544" s="18">
        <v>0.69</v>
      </c>
      <c r="T544" s="18">
        <v>0</v>
      </c>
      <c r="U544" s="18">
        <v>0</v>
      </c>
    </row>
    <row r="545" spans="2:21" x14ac:dyDescent="0.4">
      <c r="B545" s="18" t="s">
        <v>5909</v>
      </c>
      <c r="C545" s="18" t="s">
        <v>9451</v>
      </c>
      <c r="D545" s="18" t="s">
        <v>12741</v>
      </c>
      <c r="E545" s="19" t="s">
        <v>567</v>
      </c>
      <c r="F545" s="18" t="s">
        <v>5991</v>
      </c>
      <c r="G545" s="18" t="s">
        <v>5913</v>
      </c>
      <c r="H545" s="18" t="s">
        <v>5914</v>
      </c>
      <c r="I545" s="19" t="s">
        <v>12871</v>
      </c>
      <c r="J545" s="18" t="s">
        <v>5843</v>
      </c>
      <c r="K545" s="18" t="s">
        <v>12919</v>
      </c>
      <c r="L545" s="18" t="s">
        <v>10232</v>
      </c>
      <c r="N545" s="20">
        <v>45322</v>
      </c>
      <c r="O545" s="18" t="s">
        <v>12920</v>
      </c>
      <c r="P545" s="18" t="s">
        <v>12919</v>
      </c>
      <c r="Q545" s="18" t="s">
        <v>12916</v>
      </c>
      <c r="R545" s="18">
        <v>0.69</v>
      </c>
      <c r="T545" s="18">
        <v>0</v>
      </c>
      <c r="U545" s="18">
        <v>0</v>
      </c>
    </row>
    <row r="546" spans="2:21" x14ac:dyDescent="0.4">
      <c r="B546" s="18" t="s">
        <v>5909</v>
      </c>
      <c r="C546" s="18" t="s">
        <v>9451</v>
      </c>
      <c r="D546" s="18" t="s">
        <v>12741</v>
      </c>
      <c r="E546" s="19" t="s">
        <v>567</v>
      </c>
      <c r="F546" s="18" t="s">
        <v>5991</v>
      </c>
      <c r="G546" s="18" t="s">
        <v>5913</v>
      </c>
      <c r="H546" s="18" t="s">
        <v>5914</v>
      </c>
      <c r="I546" s="19" t="s">
        <v>12871</v>
      </c>
      <c r="J546" s="18" t="s">
        <v>5923</v>
      </c>
      <c r="K546" s="18" t="s">
        <v>15788</v>
      </c>
      <c r="L546" s="18" t="s">
        <v>10232</v>
      </c>
      <c r="N546" s="20">
        <v>45322</v>
      </c>
      <c r="O546" s="18" t="s">
        <v>15789</v>
      </c>
      <c r="P546" s="18" t="s">
        <v>15788</v>
      </c>
      <c r="Q546" s="18" t="s">
        <v>12916</v>
      </c>
      <c r="R546" s="18">
        <v>0.69</v>
      </c>
      <c r="T546" s="18">
        <v>0</v>
      </c>
      <c r="U546" s="18">
        <v>0</v>
      </c>
    </row>
    <row r="547" spans="2:21" x14ac:dyDescent="0.4">
      <c r="B547" s="18" t="s">
        <v>5909</v>
      </c>
      <c r="C547" s="18" t="s">
        <v>9451</v>
      </c>
      <c r="D547" s="18" t="s">
        <v>12741</v>
      </c>
      <c r="E547" s="19" t="s">
        <v>567</v>
      </c>
      <c r="F547" s="18" t="s">
        <v>5991</v>
      </c>
      <c r="G547" s="18" t="s">
        <v>29</v>
      </c>
      <c r="H547" s="18" t="s">
        <v>5936</v>
      </c>
      <c r="I547" s="19" t="s">
        <v>6126</v>
      </c>
      <c r="J547" s="18" t="s">
        <v>5899</v>
      </c>
      <c r="K547" s="18" t="s">
        <v>12921</v>
      </c>
      <c r="L547" s="18" t="s">
        <v>10232</v>
      </c>
      <c r="N547" s="20">
        <v>45322</v>
      </c>
      <c r="O547" s="18" t="s">
        <v>12922</v>
      </c>
      <c r="P547" s="18" t="s">
        <v>12921</v>
      </c>
      <c r="Q547" s="18" t="s">
        <v>12916</v>
      </c>
      <c r="R547" s="18">
        <v>1.2</v>
      </c>
      <c r="T547" s="18">
        <v>0</v>
      </c>
      <c r="U547" s="18">
        <v>0</v>
      </c>
    </row>
    <row r="548" spans="2:21" x14ac:dyDescent="0.4">
      <c r="B548" s="18" t="s">
        <v>5909</v>
      </c>
      <c r="C548" s="18" t="s">
        <v>9451</v>
      </c>
      <c r="D548" s="18" t="s">
        <v>12741</v>
      </c>
      <c r="E548" s="19" t="s">
        <v>567</v>
      </c>
      <c r="F548" s="18" t="s">
        <v>5991</v>
      </c>
      <c r="G548" s="18" t="s">
        <v>29</v>
      </c>
      <c r="H548" s="18" t="s">
        <v>5936</v>
      </c>
      <c r="I548" s="19" t="s">
        <v>6126</v>
      </c>
      <c r="J548" s="18" t="s">
        <v>5904</v>
      </c>
      <c r="K548" s="18" t="s">
        <v>12923</v>
      </c>
      <c r="L548" s="18" t="s">
        <v>10232</v>
      </c>
      <c r="N548" s="20">
        <v>45322</v>
      </c>
      <c r="O548" s="18" t="s">
        <v>12924</v>
      </c>
      <c r="P548" s="18" t="s">
        <v>12923</v>
      </c>
      <c r="Q548" s="18" t="s">
        <v>12916</v>
      </c>
      <c r="R548" s="18">
        <v>1.2</v>
      </c>
      <c r="T548" s="18">
        <v>0</v>
      </c>
      <c r="U548" s="18">
        <v>0</v>
      </c>
    </row>
    <row r="549" spans="2:21" x14ac:dyDescent="0.4">
      <c r="B549" s="18" t="s">
        <v>5909</v>
      </c>
      <c r="C549" s="18" t="s">
        <v>9451</v>
      </c>
      <c r="D549" s="18" t="s">
        <v>12741</v>
      </c>
      <c r="E549" s="19" t="s">
        <v>567</v>
      </c>
      <c r="F549" s="18" t="s">
        <v>5991</v>
      </c>
      <c r="G549" s="18" t="s">
        <v>29</v>
      </c>
      <c r="H549" s="18" t="s">
        <v>5936</v>
      </c>
      <c r="I549" s="19" t="s">
        <v>6126</v>
      </c>
      <c r="J549" s="18" t="s">
        <v>5843</v>
      </c>
      <c r="K549" s="18" t="s">
        <v>12925</v>
      </c>
      <c r="L549" s="18" t="s">
        <v>10232</v>
      </c>
      <c r="N549" s="20">
        <v>45322</v>
      </c>
      <c r="O549" s="18" t="s">
        <v>12926</v>
      </c>
      <c r="P549" s="18" t="s">
        <v>12925</v>
      </c>
      <c r="Q549" s="18" t="s">
        <v>12916</v>
      </c>
      <c r="R549" s="18">
        <v>1.2</v>
      </c>
      <c r="T549" s="18">
        <v>0</v>
      </c>
      <c r="U549" s="18">
        <v>0</v>
      </c>
    </row>
    <row r="550" spans="2:21" x14ac:dyDescent="0.4">
      <c r="B550" s="18" t="s">
        <v>5909</v>
      </c>
      <c r="C550" s="18" t="s">
        <v>9451</v>
      </c>
      <c r="D550" s="18" t="s">
        <v>12741</v>
      </c>
      <c r="E550" s="19" t="s">
        <v>567</v>
      </c>
      <c r="F550" s="18" t="s">
        <v>5991</v>
      </c>
      <c r="G550" s="18" t="s">
        <v>29</v>
      </c>
      <c r="H550" s="18" t="s">
        <v>5936</v>
      </c>
      <c r="I550" s="19" t="s">
        <v>6126</v>
      </c>
      <c r="J550" s="18" t="s">
        <v>5923</v>
      </c>
      <c r="K550" s="18" t="s">
        <v>15790</v>
      </c>
      <c r="L550" s="18" t="s">
        <v>10232</v>
      </c>
      <c r="N550" s="20">
        <v>45322</v>
      </c>
      <c r="O550" s="18" t="s">
        <v>15791</v>
      </c>
      <c r="P550" s="18" t="s">
        <v>15790</v>
      </c>
      <c r="Q550" s="18" t="s">
        <v>12916</v>
      </c>
      <c r="R550" s="18">
        <v>1.2</v>
      </c>
      <c r="T550" s="18">
        <v>0</v>
      </c>
      <c r="U550" s="18">
        <v>0</v>
      </c>
    </row>
    <row r="551" spans="2:21" x14ac:dyDescent="0.4">
      <c r="B551" s="18" t="s">
        <v>5909</v>
      </c>
      <c r="C551" s="18" t="s">
        <v>9451</v>
      </c>
      <c r="D551" s="18" t="s">
        <v>12741</v>
      </c>
      <c r="E551" s="19" t="s">
        <v>567</v>
      </c>
      <c r="F551" s="18" t="s">
        <v>5991</v>
      </c>
      <c r="G551" s="18" t="s">
        <v>522</v>
      </c>
      <c r="H551" s="18" t="s">
        <v>9525</v>
      </c>
      <c r="I551" s="19" t="s">
        <v>9526</v>
      </c>
      <c r="J551" s="18" t="s">
        <v>5899</v>
      </c>
      <c r="K551" s="18" t="s">
        <v>12927</v>
      </c>
      <c r="L551" s="18" t="s">
        <v>10232</v>
      </c>
      <c r="N551" s="20">
        <v>45322</v>
      </c>
      <c r="O551" s="18" t="s">
        <v>12928</v>
      </c>
      <c r="P551" s="18" t="s">
        <v>12927</v>
      </c>
      <c r="Q551" s="18" t="s">
        <v>12916</v>
      </c>
      <c r="T551" s="18">
        <v>0</v>
      </c>
      <c r="U551" s="18">
        <v>0</v>
      </c>
    </row>
    <row r="552" spans="2:21" x14ac:dyDescent="0.4">
      <c r="B552" s="18" t="s">
        <v>5909</v>
      </c>
      <c r="C552" s="18" t="s">
        <v>9451</v>
      </c>
      <c r="D552" s="18" t="s">
        <v>12741</v>
      </c>
      <c r="E552" s="19" t="s">
        <v>567</v>
      </c>
      <c r="F552" s="18" t="s">
        <v>5991</v>
      </c>
      <c r="G552" s="18" t="s">
        <v>522</v>
      </c>
      <c r="H552" s="18" t="s">
        <v>9525</v>
      </c>
      <c r="I552" s="19" t="s">
        <v>9526</v>
      </c>
      <c r="J552" s="18" t="s">
        <v>5904</v>
      </c>
      <c r="K552" s="18" t="s">
        <v>12929</v>
      </c>
      <c r="L552" s="18" t="s">
        <v>10232</v>
      </c>
      <c r="N552" s="20">
        <v>45322</v>
      </c>
      <c r="O552" s="18" t="s">
        <v>12930</v>
      </c>
      <c r="P552" s="18" t="s">
        <v>12929</v>
      </c>
      <c r="Q552" s="18" t="s">
        <v>12916</v>
      </c>
      <c r="T552" s="18">
        <v>0</v>
      </c>
      <c r="U552" s="18">
        <v>0</v>
      </c>
    </row>
    <row r="553" spans="2:21" x14ac:dyDescent="0.4">
      <c r="B553" s="18" t="s">
        <v>5909</v>
      </c>
      <c r="C553" s="18" t="s">
        <v>9451</v>
      </c>
      <c r="D553" s="18" t="s">
        <v>12741</v>
      </c>
      <c r="E553" s="19" t="s">
        <v>567</v>
      </c>
      <c r="F553" s="18" t="s">
        <v>5991</v>
      </c>
      <c r="G553" s="18" t="s">
        <v>522</v>
      </c>
      <c r="H553" s="18" t="s">
        <v>9525</v>
      </c>
      <c r="I553" s="19" t="s">
        <v>9526</v>
      </c>
      <c r="J553" s="18" t="s">
        <v>5843</v>
      </c>
      <c r="K553" s="18" t="s">
        <v>12931</v>
      </c>
      <c r="L553" s="18" t="s">
        <v>10232</v>
      </c>
      <c r="N553" s="20">
        <v>45322</v>
      </c>
      <c r="O553" s="18" t="s">
        <v>12932</v>
      </c>
      <c r="P553" s="18" t="s">
        <v>12931</v>
      </c>
      <c r="Q553" s="18" t="s">
        <v>12916</v>
      </c>
      <c r="T553" s="18">
        <v>0</v>
      </c>
      <c r="U553" s="18">
        <v>0</v>
      </c>
    </row>
    <row r="554" spans="2:21" x14ac:dyDescent="0.4">
      <c r="B554" s="18" t="s">
        <v>5909</v>
      </c>
      <c r="C554" s="18" t="s">
        <v>9451</v>
      </c>
      <c r="D554" s="18" t="s">
        <v>12741</v>
      </c>
      <c r="E554" s="19" t="s">
        <v>12768</v>
      </c>
      <c r="F554" s="18" t="s">
        <v>6047</v>
      </c>
      <c r="G554" s="18" t="s">
        <v>29</v>
      </c>
      <c r="H554" s="18" t="s">
        <v>5936</v>
      </c>
      <c r="I554" s="19" t="s">
        <v>6126</v>
      </c>
      <c r="J554" s="18" t="s">
        <v>5899</v>
      </c>
      <c r="K554" s="18" t="s">
        <v>12769</v>
      </c>
      <c r="L554" s="18" t="s">
        <v>10232</v>
      </c>
      <c r="N554" s="20">
        <v>45322</v>
      </c>
      <c r="O554" s="18" t="s">
        <v>12770</v>
      </c>
      <c r="P554" s="18" t="s">
        <v>12769</v>
      </c>
      <c r="Q554" s="18" t="s">
        <v>12771</v>
      </c>
      <c r="R554" s="18">
        <v>1.2</v>
      </c>
      <c r="T554" s="18">
        <v>0</v>
      </c>
      <c r="U554" s="18">
        <v>0</v>
      </c>
    </row>
    <row r="555" spans="2:21" x14ac:dyDescent="0.4">
      <c r="B555" s="18" t="s">
        <v>5909</v>
      </c>
      <c r="C555" s="18" t="s">
        <v>9451</v>
      </c>
      <c r="D555" s="18" t="s">
        <v>12741</v>
      </c>
      <c r="E555" s="19" t="s">
        <v>12768</v>
      </c>
      <c r="F555" s="18" t="s">
        <v>6047</v>
      </c>
      <c r="G555" s="18" t="s">
        <v>29</v>
      </c>
      <c r="H555" s="18" t="s">
        <v>5936</v>
      </c>
      <c r="I555" s="19" t="s">
        <v>6126</v>
      </c>
      <c r="J555" s="18" t="s">
        <v>5904</v>
      </c>
      <c r="K555" s="18" t="s">
        <v>12772</v>
      </c>
      <c r="L555" s="18" t="s">
        <v>10232</v>
      </c>
      <c r="N555" s="20">
        <v>45322</v>
      </c>
      <c r="O555" s="18" t="s">
        <v>12773</v>
      </c>
      <c r="P555" s="18" t="s">
        <v>12772</v>
      </c>
      <c r="Q555" s="18" t="s">
        <v>12771</v>
      </c>
      <c r="R555" s="18">
        <v>1.2</v>
      </c>
      <c r="T555" s="18">
        <v>0</v>
      </c>
      <c r="U555" s="18">
        <v>0</v>
      </c>
    </row>
    <row r="556" spans="2:21" x14ac:dyDescent="0.4">
      <c r="B556" s="18" t="s">
        <v>5909</v>
      </c>
      <c r="C556" s="18" t="s">
        <v>9451</v>
      </c>
      <c r="D556" s="18" t="s">
        <v>12741</v>
      </c>
      <c r="E556" s="19" t="s">
        <v>12768</v>
      </c>
      <c r="F556" s="18" t="s">
        <v>6047</v>
      </c>
      <c r="G556" s="18" t="s">
        <v>29</v>
      </c>
      <c r="H556" s="18" t="s">
        <v>5936</v>
      </c>
      <c r="I556" s="19" t="s">
        <v>6126</v>
      </c>
      <c r="J556" s="18" t="s">
        <v>5843</v>
      </c>
      <c r="K556" s="18" t="s">
        <v>12774</v>
      </c>
      <c r="L556" s="18" t="s">
        <v>10232</v>
      </c>
      <c r="N556" s="20">
        <v>45322</v>
      </c>
      <c r="O556" s="18" t="s">
        <v>12775</v>
      </c>
      <c r="P556" s="18" t="s">
        <v>12774</v>
      </c>
      <c r="Q556" s="18" t="s">
        <v>12771</v>
      </c>
      <c r="R556" s="18">
        <v>1.2</v>
      </c>
      <c r="T556" s="18">
        <v>0</v>
      </c>
      <c r="U556" s="18">
        <v>0</v>
      </c>
    </row>
    <row r="557" spans="2:21" x14ac:dyDescent="0.4">
      <c r="B557" s="18" t="s">
        <v>5909</v>
      </c>
      <c r="C557" s="18" t="s">
        <v>9451</v>
      </c>
      <c r="D557" s="18" t="s">
        <v>12741</v>
      </c>
      <c r="E557" s="19" t="s">
        <v>12768</v>
      </c>
      <c r="F557" s="18" t="s">
        <v>6047</v>
      </c>
      <c r="G557" s="18" t="s">
        <v>29</v>
      </c>
      <c r="H557" s="18" t="s">
        <v>5936</v>
      </c>
      <c r="I557" s="19" t="s">
        <v>6126</v>
      </c>
      <c r="J557" s="18" t="s">
        <v>5923</v>
      </c>
      <c r="K557" s="18" t="s">
        <v>15780</v>
      </c>
      <c r="L557" s="18" t="s">
        <v>10232</v>
      </c>
      <c r="N557" s="20">
        <v>45322</v>
      </c>
      <c r="O557" s="18" t="s">
        <v>15781</v>
      </c>
      <c r="P557" s="18" t="s">
        <v>15780</v>
      </c>
      <c r="Q557" s="18" t="s">
        <v>12771</v>
      </c>
      <c r="R557" s="18">
        <v>1.2</v>
      </c>
      <c r="T557" s="18">
        <v>0</v>
      </c>
      <c r="U557" s="18">
        <v>0</v>
      </c>
    </row>
    <row r="558" spans="2:21" x14ac:dyDescent="0.4">
      <c r="B558" s="18" t="s">
        <v>5909</v>
      </c>
      <c r="C558" s="18" t="s">
        <v>9451</v>
      </c>
      <c r="D558" s="18" t="s">
        <v>12741</v>
      </c>
      <c r="E558" s="19" t="s">
        <v>12768</v>
      </c>
      <c r="F558" s="18" t="s">
        <v>5896</v>
      </c>
      <c r="G558" s="18" t="s">
        <v>29</v>
      </c>
      <c r="H558" s="18" t="s">
        <v>5936</v>
      </c>
      <c r="I558" s="19" t="s">
        <v>6126</v>
      </c>
      <c r="J558" s="18" t="s">
        <v>5899</v>
      </c>
      <c r="K558" s="18" t="s">
        <v>12795</v>
      </c>
      <c r="L558" s="18" t="s">
        <v>10232</v>
      </c>
      <c r="N558" s="20">
        <v>45322</v>
      </c>
      <c r="O558" s="18" t="s">
        <v>12796</v>
      </c>
      <c r="P558" s="18" t="s">
        <v>12795</v>
      </c>
      <c r="Q558" s="18" t="s">
        <v>12797</v>
      </c>
      <c r="R558" s="18">
        <v>1.2</v>
      </c>
      <c r="T558" s="18">
        <v>0</v>
      </c>
      <c r="U558" s="18">
        <v>0</v>
      </c>
    </row>
    <row r="559" spans="2:21" x14ac:dyDescent="0.4">
      <c r="B559" s="18" t="s">
        <v>5909</v>
      </c>
      <c r="C559" s="18" t="s">
        <v>9451</v>
      </c>
      <c r="D559" s="18" t="s">
        <v>12741</v>
      </c>
      <c r="E559" s="19" t="s">
        <v>12768</v>
      </c>
      <c r="F559" s="18" t="s">
        <v>5896</v>
      </c>
      <c r="G559" s="18" t="s">
        <v>29</v>
      </c>
      <c r="H559" s="18" t="s">
        <v>5936</v>
      </c>
      <c r="I559" s="19" t="s">
        <v>6126</v>
      </c>
      <c r="J559" s="18" t="s">
        <v>5904</v>
      </c>
      <c r="K559" s="18" t="s">
        <v>12798</v>
      </c>
      <c r="L559" s="18" t="s">
        <v>10232</v>
      </c>
      <c r="N559" s="20">
        <v>45322</v>
      </c>
      <c r="O559" s="18" t="s">
        <v>12799</v>
      </c>
      <c r="P559" s="18" t="s">
        <v>12798</v>
      </c>
      <c r="Q559" s="18" t="s">
        <v>12797</v>
      </c>
      <c r="R559" s="18">
        <v>1.2</v>
      </c>
      <c r="T559" s="18">
        <v>0</v>
      </c>
      <c r="U559" s="18">
        <v>0</v>
      </c>
    </row>
    <row r="560" spans="2:21" x14ac:dyDescent="0.4">
      <c r="B560" s="18" t="s">
        <v>5909</v>
      </c>
      <c r="C560" s="18" t="s">
        <v>9451</v>
      </c>
      <c r="D560" s="18" t="s">
        <v>12741</v>
      </c>
      <c r="E560" s="19" t="s">
        <v>12768</v>
      </c>
      <c r="F560" s="18" t="s">
        <v>5896</v>
      </c>
      <c r="G560" s="18" t="s">
        <v>29</v>
      </c>
      <c r="H560" s="18" t="s">
        <v>5936</v>
      </c>
      <c r="I560" s="19" t="s">
        <v>6126</v>
      </c>
      <c r="J560" s="18" t="s">
        <v>5843</v>
      </c>
      <c r="K560" s="18" t="s">
        <v>12800</v>
      </c>
      <c r="L560" s="18" t="s">
        <v>10232</v>
      </c>
      <c r="N560" s="20">
        <v>45322</v>
      </c>
      <c r="O560" s="18" t="s">
        <v>12801</v>
      </c>
      <c r="P560" s="18" t="s">
        <v>12800</v>
      </c>
      <c r="Q560" s="18" t="s">
        <v>12797</v>
      </c>
      <c r="R560" s="18">
        <v>1.2</v>
      </c>
      <c r="T560" s="18">
        <v>0</v>
      </c>
      <c r="U560" s="18">
        <v>0</v>
      </c>
    </row>
    <row r="561" spans="2:21" x14ac:dyDescent="0.4">
      <c r="B561" s="18" t="s">
        <v>5909</v>
      </c>
      <c r="C561" s="18" t="s">
        <v>9451</v>
      </c>
      <c r="D561" s="18" t="s">
        <v>12741</v>
      </c>
      <c r="E561" s="19" t="s">
        <v>12768</v>
      </c>
      <c r="F561" s="18" t="s">
        <v>5896</v>
      </c>
      <c r="G561" s="18" t="s">
        <v>29</v>
      </c>
      <c r="H561" s="18" t="s">
        <v>5936</v>
      </c>
      <c r="I561" s="19" t="s">
        <v>6126</v>
      </c>
      <c r="J561" s="18" t="s">
        <v>5923</v>
      </c>
      <c r="K561" s="18" t="s">
        <v>12802</v>
      </c>
      <c r="L561" s="18" t="s">
        <v>10232</v>
      </c>
      <c r="N561" s="20">
        <v>45322</v>
      </c>
      <c r="O561" s="18" t="s">
        <v>12803</v>
      </c>
      <c r="P561" s="18" t="s">
        <v>12802</v>
      </c>
      <c r="Q561" s="18" t="s">
        <v>12797</v>
      </c>
      <c r="R561" s="18">
        <v>1.2</v>
      </c>
      <c r="T561" s="18">
        <v>0</v>
      </c>
      <c r="U561" s="18">
        <v>0</v>
      </c>
    </row>
    <row r="562" spans="2:21" x14ac:dyDescent="0.4">
      <c r="B562" s="18" t="s">
        <v>5909</v>
      </c>
      <c r="C562" s="18" t="s">
        <v>9451</v>
      </c>
      <c r="D562" s="18" t="s">
        <v>12741</v>
      </c>
      <c r="E562" s="19" t="s">
        <v>12768</v>
      </c>
      <c r="F562" s="18" t="s">
        <v>5991</v>
      </c>
      <c r="G562" s="18" t="s">
        <v>29</v>
      </c>
      <c r="H562" s="18" t="s">
        <v>5936</v>
      </c>
      <c r="I562" s="19" t="s">
        <v>6126</v>
      </c>
      <c r="J562" s="18" t="s">
        <v>5899</v>
      </c>
      <c r="K562" s="18" t="s">
        <v>12825</v>
      </c>
      <c r="L562" s="18" t="s">
        <v>10232</v>
      </c>
      <c r="N562" s="20">
        <v>45322</v>
      </c>
      <c r="O562" s="18" t="s">
        <v>12826</v>
      </c>
      <c r="P562" s="18" t="s">
        <v>12825</v>
      </c>
      <c r="Q562" s="18" t="s">
        <v>12827</v>
      </c>
      <c r="R562" s="18">
        <v>1.2</v>
      </c>
      <c r="T562" s="18">
        <v>0</v>
      </c>
      <c r="U562" s="18">
        <v>0</v>
      </c>
    </row>
    <row r="563" spans="2:21" x14ac:dyDescent="0.4">
      <c r="B563" s="18" t="s">
        <v>5909</v>
      </c>
      <c r="C563" s="18" t="s">
        <v>9451</v>
      </c>
      <c r="D563" s="18" t="s">
        <v>12741</v>
      </c>
      <c r="E563" s="19" t="s">
        <v>12768</v>
      </c>
      <c r="F563" s="18" t="s">
        <v>5991</v>
      </c>
      <c r="G563" s="18" t="s">
        <v>29</v>
      </c>
      <c r="H563" s="18" t="s">
        <v>5936</v>
      </c>
      <c r="I563" s="19" t="s">
        <v>6126</v>
      </c>
      <c r="J563" s="18" t="s">
        <v>5904</v>
      </c>
      <c r="K563" s="18" t="s">
        <v>12828</v>
      </c>
      <c r="L563" s="18" t="s">
        <v>10232</v>
      </c>
      <c r="N563" s="20">
        <v>45322</v>
      </c>
      <c r="O563" s="18" t="s">
        <v>12829</v>
      </c>
      <c r="P563" s="18" t="s">
        <v>12828</v>
      </c>
      <c r="Q563" s="18" t="s">
        <v>12827</v>
      </c>
      <c r="R563" s="18">
        <v>1.2</v>
      </c>
      <c r="T563" s="18">
        <v>0</v>
      </c>
      <c r="U563" s="18">
        <v>0</v>
      </c>
    </row>
    <row r="564" spans="2:21" x14ac:dyDescent="0.4">
      <c r="B564" s="18" t="s">
        <v>5909</v>
      </c>
      <c r="C564" s="18" t="s">
        <v>9451</v>
      </c>
      <c r="D564" s="18" t="s">
        <v>12741</v>
      </c>
      <c r="E564" s="19" t="s">
        <v>12768</v>
      </c>
      <c r="F564" s="18" t="s">
        <v>5991</v>
      </c>
      <c r="G564" s="18" t="s">
        <v>29</v>
      </c>
      <c r="H564" s="18" t="s">
        <v>5936</v>
      </c>
      <c r="I564" s="19" t="s">
        <v>6126</v>
      </c>
      <c r="J564" s="18" t="s">
        <v>5843</v>
      </c>
      <c r="K564" s="18" t="s">
        <v>12830</v>
      </c>
      <c r="L564" s="18" t="s">
        <v>10232</v>
      </c>
      <c r="N564" s="20">
        <v>45322</v>
      </c>
      <c r="O564" s="18" t="s">
        <v>12831</v>
      </c>
      <c r="P564" s="18" t="s">
        <v>12830</v>
      </c>
      <c r="Q564" s="18" t="s">
        <v>12827</v>
      </c>
      <c r="R564" s="18">
        <v>1.2</v>
      </c>
      <c r="T564" s="18">
        <v>0</v>
      </c>
      <c r="U564" s="18">
        <v>0</v>
      </c>
    </row>
    <row r="565" spans="2:21" x14ac:dyDescent="0.4">
      <c r="B565" s="18" t="s">
        <v>5909</v>
      </c>
      <c r="C565" s="18" t="s">
        <v>9451</v>
      </c>
      <c r="D565" s="18" t="s">
        <v>12741</v>
      </c>
      <c r="E565" s="19" t="s">
        <v>12768</v>
      </c>
      <c r="F565" s="18" t="s">
        <v>5991</v>
      </c>
      <c r="G565" s="18" t="s">
        <v>29</v>
      </c>
      <c r="H565" s="18" t="s">
        <v>5936</v>
      </c>
      <c r="I565" s="19" t="s">
        <v>6126</v>
      </c>
      <c r="J565" s="18" t="s">
        <v>5923</v>
      </c>
      <c r="K565" s="18" t="s">
        <v>15784</v>
      </c>
      <c r="L565" s="18" t="s">
        <v>10232</v>
      </c>
      <c r="N565" s="20">
        <v>45322</v>
      </c>
      <c r="O565" s="18" t="s">
        <v>15785</v>
      </c>
      <c r="P565" s="18" t="s">
        <v>15784</v>
      </c>
      <c r="Q565" s="18" t="s">
        <v>12827</v>
      </c>
      <c r="R565" s="18">
        <v>1.2</v>
      </c>
      <c r="T565" s="18">
        <v>0</v>
      </c>
      <c r="U565" s="18">
        <v>0</v>
      </c>
    </row>
    <row r="566" spans="2:21" x14ac:dyDescent="0.4">
      <c r="B566" s="18" t="s">
        <v>5909</v>
      </c>
      <c r="C566" s="18" t="s">
        <v>9451</v>
      </c>
      <c r="D566" s="18" t="s">
        <v>12741</v>
      </c>
      <c r="E566" s="19" t="s">
        <v>12742</v>
      </c>
      <c r="F566" s="18" t="s">
        <v>5935</v>
      </c>
      <c r="G566" s="18" t="s">
        <v>926</v>
      </c>
      <c r="H566" s="18" t="s">
        <v>6145</v>
      </c>
      <c r="I566" s="19" t="s">
        <v>6558</v>
      </c>
      <c r="J566" s="18" t="s">
        <v>5899</v>
      </c>
      <c r="K566" s="18" t="s">
        <v>12743</v>
      </c>
      <c r="L566" s="18" t="s">
        <v>10232</v>
      </c>
      <c r="N566" s="20">
        <v>45322</v>
      </c>
      <c r="O566" s="18" t="s">
        <v>12744</v>
      </c>
      <c r="P566" s="18" t="s">
        <v>12743</v>
      </c>
      <c r="Q566" s="18" t="s">
        <v>12745</v>
      </c>
      <c r="R566" s="18">
        <v>1.4</v>
      </c>
      <c r="T566" s="18">
        <v>0</v>
      </c>
      <c r="U566" s="18">
        <v>0</v>
      </c>
    </row>
    <row r="567" spans="2:21" x14ac:dyDescent="0.4">
      <c r="B567" s="18" t="s">
        <v>5909</v>
      </c>
      <c r="C567" s="18" t="s">
        <v>9451</v>
      </c>
      <c r="D567" s="18" t="s">
        <v>12741</v>
      </c>
      <c r="E567" s="19" t="s">
        <v>12742</v>
      </c>
      <c r="F567" s="18" t="s">
        <v>5935</v>
      </c>
      <c r="G567" s="18" t="s">
        <v>926</v>
      </c>
      <c r="H567" s="18" t="s">
        <v>6145</v>
      </c>
      <c r="I567" s="19" t="s">
        <v>6558</v>
      </c>
      <c r="J567" s="18" t="s">
        <v>5904</v>
      </c>
      <c r="K567" s="18" t="s">
        <v>12746</v>
      </c>
      <c r="L567" s="18" t="s">
        <v>10232</v>
      </c>
      <c r="N567" s="20">
        <v>45322</v>
      </c>
      <c r="O567" s="18" t="s">
        <v>12747</v>
      </c>
      <c r="P567" s="18" t="s">
        <v>12746</v>
      </c>
      <c r="Q567" s="18" t="s">
        <v>12745</v>
      </c>
      <c r="R567" s="18">
        <v>1.4</v>
      </c>
      <c r="T567" s="18">
        <v>0</v>
      </c>
      <c r="U567" s="18">
        <v>0</v>
      </c>
    </row>
    <row r="568" spans="2:21" x14ac:dyDescent="0.4">
      <c r="B568" s="18" t="s">
        <v>5909</v>
      </c>
      <c r="C568" s="18" t="s">
        <v>9451</v>
      </c>
      <c r="D568" s="18" t="s">
        <v>12741</v>
      </c>
      <c r="E568" s="19" t="s">
        <v>12742</v>
      </c>
      <c r="F568" s="18" t="s">
        <v>5935</v>
      </c>
      <c r="G568" s="18" t="s">
        <v>926</v>
      </c>
      <c r="H568" s="18" t="s">
        <v>6145</v>
      </c>
      <c r="I568" s="19" t="s">
        <v>6558</v>
      </c>
      <c r="J568" s="18" t="s">
        <v>5843</v>
      </c>
      <c r="K568" s="18" t="s">
        <v>12748</v>
      </c>
      <c r="L568" s="18" t="s">
        <v>10232</v>
      </c>
      <c r="N568" s="20">
        <v>45322</v>
      </c>
      <c r="O568" s="18" t="s">
        <v>12749</v>
      </c>
      <c r="P568" s="18" t="s">
        <v>12748</v>
      </c>
      <c r="Q568" s="18" t="s">
        <v>12745</v>
      </c>
      <c r="R568" s="18">
        <v>1.4</v>
      </c>
      <c r="T568" s="18">
        <v>0</v>
      </c>
      <c r="U568" s="18">
        <v>0</v>
      </c>
    </row>
    <row r="569" spans="2:21" x14ac:dyDescent="0.4">
      <c r="B569" s="18" t="s">
        <v>5909</v>
      </c>
      <c r="C569" s="18" t="s">
        <v>9451</v>
      </c>
      <c r="D569" s="18" t="s">
        <v>12741</v>
      </c>
      <c r="E569" s="19" t="s">
        <v>12742</v>
      </c>
      <c r="F569" s="18" t="s">
        <v>5935</v>
      </c>
      <c r="G569" s="18" t="s">
        <v>703</v>
      </c>
      <c r="H569" s="18" t="s">
        <v>6466</v>
      </c>
      <c r="I569" s="19" t="s">
        <v>6406</v>
      </c>
      <c r="J569" s="18" t="s">
        <v>5899</v>
      </c>
      <c r="K569" s="18" t="s">
        <v>12750</v>
      </c>
      <c r="L569" s="18" t="s">
        <v>10232</v>
      </c>
      <c r="N569" s="20">
        <v>45322</v>
      </c>
      <c r="O569" s="18" t="s">
        <v>12751</v>
      </c>
      <c r="P569" s="18" t="s">
        <v>12750</v>
      </c>
      <c r="Q569" s="18" t="s">
        <v>12745</v>
      </c>
      <c r="R569" s="18">
        <v>1.5</v>
      </c>
      <c r="T569" s="18">
        <v>0</v>
      </c>
      <c r="U569" s="18">
        <v>0</v>
      </c>
    </row>
    <row r="570" spans="2:21" x14ac:dyDescent="0.4">
      <c r="B570" s="18" t="s">
        <v>5909</v>
      </c>
      <c r="C570" s="18" t="s">
        <v>9451</v>
      </c>
      <c r="D570" s="18" t="s">
        <v>12741</v>
      </c>
      <c r="E570" s="19" t="s">
        <v>12742</v>
      </c>
      <c r="F570" s="18" t="s">
        <v>5935</v>
      </c>
      <c r="G570" s="18" t="s">
        <v>703</v>
      </c>
      <c r="H570" s="18" t="s">
        <v>6466</v>
      </c>
      <c r="I570" s="19" t="s">
        <v>6406</v>
      </c>
      <c r="J570" s="18" t="s">
        <v>5904</v>
      </c>
      <c r="K570" s="18" t="s">
        <v>12752</v>
      </c>
      <c r="L570" s="18" t="s">
        <v>10232</v>
      </c>
      <c r="N570" s="20">
        <v>45322</v>
      </c>
      <c r="O570" s="18" t="s">
        <v>12753</v>
      </c>
      <c r="P570" s="18" t="s">
        <v>12752</v>
      </c>
      <c r="Q570" s="18" t="s">
        <v>12745</v>
      </c>
      <c r="R570" s="18">
        <v>1.5</v>
      </c>
      <c r="T570" s="18">
        <v>0</v>
      </c>
      <c r="U570" s="18">
        <v>0</v>
      </c>
    </row>
    <row r="571" spans="2:21" x14ac:dyDescent="0.4">
      <c r="B571" s="18" t="s">
        <v>5909</v>
      </c>
      <c r="C571" s="18" t="s">
        <v>9451</v>
      </c>
      <c r="D571" s="18" t="s">
        <v>12741</v>
      </c>
      <c r="E571" s="19" t="s">
        <v>12742</v>
      </c>
      <c r="F571" s="18" t="s">
        <v>5935</v>
      </c>
      <c r="G571" s="18" t="s">
        <v>703</v>
      </c>
      <c r="H571" s="18" t="s">
        <v>6466</v>
      </c>
      <c r="I571" s="19" t="s">
        <v>6406</v>
      </c>
      <c r="J571" s="18" t="s">
        <v>5843</v>
      </c>
      <c r="K571" s="18" t="s">
        <v>12754</v>
      </c>
      <c r="L571" s="18" t="s">
        <v>10232</v>
      </c>
      <c r="N571" s="20">
        <v>45322</v>
      </c>
      <c r="O571" s="18" t="s">
        <v>12755</v>
      </c>
      <c r="P571" s="18" t="s">
        <v>12754</v>
      </c>
      <c r="Q571" s="18" t="s">
        <v>12745</v>
      </c>
      <c r="R571" s="18">
        <v>1.5</v>
      </c>
      <c r="T571" s="18">
        <v>0</v>
      </c>
      <c r="U571" s="18">
        <v>0</v>
      </c>
    </row>
    <row r="572" spans="2:21" x14ac:dyDescent="0.4">
      <c r="B572" s="18" t="s">
        <v>5909</v>
      </c>
      <c r="C572" s="18" t="s">
        <v>9451</v>
      </c>
      <c r="D572" s="18" t="s">
        <v>12741</v>
      </c>
      <c r="E572" s="19" t="s">
        <v>12742</v>
      </c>
      <c r="F572" s="18" t="s">
        <v>5935</v>
      </c>
      <c r="G572" s="18" t="s">
        <v>275</v>
      </c>
      <c r="H572" s="18" t="s">
        <v>6302</v>
      </c>
      <c r="I572" s="19" t="s">
        <v>6416</v>
      </c>
      <c r="J572" s="18" t="s">
        <v>5899</v>
      </c>
      <c r="K572" s="18" t="s">
        <v>12756</v>
      </c>
      <c r="L572" s="18" t="s">
        <v>10232</v>
      </c>
      <c r="N572" s="20">
        <v>45322</v>
      </c>
      <c r="O572" s="18" t="s">
        <v>12757</v>
      </c>
      <c r="P572" s="18" t="s">
        <v>12756</v>
      </c>
      <c r="Q572" s="18" t="s">
        <v>12745</v>
      </c>
      <c r="R572" s="18">
        <v>2.9</v>
      </c>
      <c r="T572" s="18">
        <v>0</v>
      </c>
      <c r="U572" s="18">
        <v>0</v>
      </c>
    </row>
    <row r="573" spans="2:21" x14ac:dyDescent="0.4">
      <c r="B573" s="18" t="s">
        <v>5909</v>
      </c>
      <c r="C573" s="18" t="s">
        <v>9451</v>
      </c>
      <c r="D573" s="18" t="s">
        <v>12741</v>
      </c>
      <c r="E573" s="19" t="s">
        <v>12742</v>
      </c>
      <c r="F573" s="18" t="s">
        <v>5935</v>
      </c>
      <c r="G573" s="18" t="s">
        <v>275</v>
      </c>
      <c r="H573" s="18" t="s">
        <v>6302</v>
      </c>
      <c r="I573" s="19" t="s">
        <v>6416</v>
      </c>
      <c r="J573" s="18" t="s">
        <v>5904</v>
      </c>
      <c r="K573" s="18" t="s">
        <v>12758</v>
      </c>
      <c r="L573" s="18" t="s">
        <v>10232</v>
      </c>
      <c r="N573" s="20">
        <v>45322</v>
      </c>
      <c r="O573" s="18" t="s">
        <v>12759</v>
      </c>
      <c r="P573" s="18" t="s">
        <v>12758</v>
      </c>
      <c r="Q573" s="18" t="s">
        <v>12745</v>
      </c>
      <c r="R573" s="18">
        <v>2.9</v>
      </c>
      <c r="T573" s="18">
        <v>0</v>
      </c>
      <c r="U573" s="18">
        <v>0</v>
      </c>
    </row>
    <row r="574" spans="2:21" x14ac:dyDescent="0.4">
      <c r="B574" s="18" t="s">
        <v>5909</v>
      </c>
      <c r="C574" s="18" t="s">
        <v>9451</v>
      </c>
      <c r="D574" s="18" t="s">
        <v>12741</v>
      </c>
      <c r="E574" s="19" t="s">
        <v>12742</v>
      </c>
      <c r="F574" s="18" t="s">
        <v>5935</v>
      </c>
      <c r="G574" s="18" t="s">
        <v>275</v>
      </c>
      <c r="H574" s="18" t="s">
        <v>6302</v>
      </c>
      <c r="I574" s="19" t="s">
        <v>6416</v>
      </c>
      <c r="J574" s="18" t="s">
        <v>5843</v>
      </c>
      <c r="K574" s="18" t="s">
        <v>12760</v>
      </c>
      <c r="L574" s="18" t="s">
        <v>10232</v>
      </c>
      <c r="N574" s="20">
        <v>45322</v>
      </c>
      <c r="O574" s="18" t="s">
        <v>12761</v>
      </c>
      <c r="P574" s="18" t="s">
        <v>12760</v>
      </c>
      <c r="Q574" s="18" t="s">
        <v>12745</v>
      </c>
      <c r="R574" s="18">
        <v>2.9</v>
      </c>
      <c r="T574" s="18">
        <v>0</v>
      </c>
      <c r="U574" s="18">
        <v>0</v>
      </c>
    </row>
    <row r="575" spans="2:21" x14ac:dyDescent="0.4">
      <c r="B575" s="18" t="s">
        <v>5909</v>
      </c>
      <c r="C575" s="18" t="s">
        <v>9451</v>
      </c>
      <c r="D575" s="18" t="s">
        <v>12741</v>
      </c>
      <c r="E575" s="19" t="s">
        <v>12742</v>
      </c>
      <c r="F575" s="18" t="s">
        <v>5935</v>
      </c>
      <c r="G575" s="18" t="s">
        <v>522</v>
      </c>
      <c r="H575" s="18" t="s">
        <v>9525</v>
      </c>
      <c r="I575" s="19" t="s">
        <v>9526</v>
      </c>
      <c r="J575" s="18" t="s">
        <v>5899</v>
      </c>
      <c r="K575" s="18" t="s">
        <v>12762</v>
      </c>
      <c r="L575" s="18" t="s">
        <v>10232</v>
      </c>
      <c r="N575" s="20">
        <v>45322</v>
      </c>
      <c r="O575" s="18" t="s">
        <v>12763</v>
      </c>
      <c r="P575" s="18" t="s">
        <v>12762</v>
      </c>
      <c r="Q575" s="18" t="s">
        <v>12745</v>
      </c>
      <c r="T575" s="18">
        <v>0</v>
      </c>
      <c r="U575" s="18">
        <v>0</v>
      </c>
    </row>
    <row r="576" spans="2:21" x14ac:dyDescent="0.4">
      <c r="B576" s="18" t="s">
        <v>5909</v>
      </c>
      <c r="C576" s="18" t="s">
        <v>9451</v>
      </c>
      <c r="D576" s="18" t="s">
        <v>12741</v>
      </c>
      <c r="E576" s="19" t="s">
        <v>12742</v>
      </c>
      <c r="F576" s="18" t="s">
        <v>5935</v>
      </c>
      <c r="G576" s="18" t="s">
        <v>522</v>
      </c>
      <c r="H576" s="18" t="s">
        <v>9525</v>
      </c>
      <c r="I576" s="19" t="s">
        <v>9526</v>
      </c>
      <c r="J576" s="18" t="s">
        <v>5904</v>
      </c>
      <c r="K576" s="18" t="s">
        <v>12764</v>
      </c>
      <c r="L576" s="18" t="s">
        <v>10232</v>
      </c>
      <c r="N576" s="20">
        <v>45322</v>
      </c>
      <c r="O576" s="18" t="s">
        <v>12765</v>
      </c>
      <c r="P576" s="18" t="s">
        <v>12764</v>
      </c>
      <c r="Q576" s="18" t="s">
        <v>12745</v>
      </c>
      <c r="T576" s="18">
        <v>0</v>
      </c>
      <c r="U576" s="18">
        <v>0</v>
      </c>
    </row>
    <row r="577" spans="2:21" x14ac:dyDescent="0.4">
      <c r="B577" s="18" t="s">
        <v>5909</v>
      </c>
      <c r="C577" s="18" t="s">
        <v>9451</v>
      </c>
      <c r="D577" s="18" t="s">
        <v>12741</v>
      </c>
      <c r="E577" s="19" t="s">
        <v>12742</v>
      </c>
      <c r="F577" s="18" t="s">
        <v>5935</v>
      </c>
      <c r="G577" s="18" t="s">
        <v>522</v>
      </c>
      <c r="H577" s="18" t="s">
        <v>9525</v>
      </c>
      <c r="I577" s="19" t="s">
        <v>9526</v>
      </c>
      <c r="J577" s="18" t="s">
        <v>5843</v>
      </c>
      <c r="K577" s="18" t="s">
        <v>12766</v>
      </c>
      <c r="L577" s="18" t="s">
        <v>10232</v>
      </c>
      <c r="N577" s="20">
        <v>45322</v>
      </c>
      <c r="O577" s="18" t="s">
        <v>12767</v>
      </c>
      <c r="P577" s="18" t="s">
        <v>12766</v>
      </c>
      <c r="Q577" s="18" t="s">
        <v>12745</v>
      </c>
      <c r="T577" s="18">
        <v>0</v>
      </c>
      <c r="U577" s="18">
        <v>0</v>
      </c>
    </row>
    <row r="578" spans="2:21" x14ac:dyDescent="0.4">
      <c r="B578" s="18" t="s">
        <v>5909</v>
      </c>
      <c r="C578" s="18" t="s">
        <v>9451</v>
      </c>
      <c r="D578" s="18" t="s">
        <v>12741</v>
      </c>
      <c r="E578" s="19" t="s">
        <v>12742</v>
      </c>
      <c r="F578" s="18" t="s">
        <v>6047</v>
      </c>
      <c r="G578" s="18" t="s">
        <v>926</v>
      </c>
      <c r="H578" s="18" t="s">
        <v>6145</v>
      </c>
      <c r="I578" s="19" t="s">
        <v>6406</v>
      </c>
      <c r="J578" s="18" t="s">
        <v>5899</v>
      </c>
      <c r="K578" s="18" t="s">
        <v>12776</v>
      </c>
      <c r="L578" s="18" t="s">
        <v>10232</v>
      </c>
      <c r="N578" s="20">
        <v>45322</v>
      </c>
      <c r="O578" s="18" t="s">
        <v>12777</v>
      </c>
      <c r="P578" s="18" t="s">
        <v>12776</v>
      </c>
      <c r="Q578" s="18" t="s">
        <v>12778</v>
      </c>
      <c r="R578" s="18">
        <v>1.5</v>
      </c>
      <c r="T578" s="18">
        <v>0</v>
      </c>
      <c r="U578" s="18">
        <v>0</v>
      </c>
    </row>
    <row r="579" spans="2:21" x14ac:dyDescent="0.4">
      <c r="B579" s="18" t="s">
        <v>5909</v>
      </c>
      <c r="C579" s="18" t="s">
        <v>9451</v>
      </c>
      <c r="D579" s="18" t="s">
        <v>12741</v>
      </c>
      <c r="E579" s="19" t="s">
        <v>12742</v>
      </c>
      <c r="F579" s="18" t="s">
        <v>6047</v>
      </c>
      <c r="G579" s="18" t="s">
        <v>926</v>
      </c>
      <c r="H579" s="18" t="s">
        <v>6145</v>
      </c>
      <c r="I579" s="19" t="s">
        <v>6406</v>
      </c>
      <c r="J579" s="18" t="s">
        <v>5904</v>
      </c>
      <c r="K579" s="18" t="s">
        <v>12779</v>
      </c>
      <c r="L579" s="18" t="s">
        <v>10232</v>
      </c>
      <c r="N579" s="20">
        <v>45322</v>
      </c>
      <c r="O579" s="18" t="s">
        <v>12780</v>
      </c>
      <c r="P579" s="18" t="s">
        <v>12779</v>
      </c>
      <c r="Q579" s="18" t="s">
        <v>12778</v>
      </c>
      <c r="R579" s="18">
        <v>1.5</v>
      </c>
      <c r="T579" s="18">
        <v>0</v>
      </c>
      <c r="U579" s="18">
        <v>0</v>
      </c>
    </row>
    <row r="580" spans="2:21" x14ac:dyDescent="0.4">
      <c r="B580" s="18" t="s">
        <v>5909</v>
      </c>
      <c r="C580" s="18" t="s">
        <v>9451</v>
      </c>
      <c r="D580" s="18" t="s">
        <v>12741</v>
      </c>
      <c r="E580" s="19" t="s">
        <v>12742</v>
      </c>
      <c r="F580" s="18" t="s">
        <v>6047</v>
      </c>
      <c r="G580" s="18" t="s">
        <v>926</v>
      </c>
      <c r="H580" s="18" t="s">
        <v>6145</v>
      </c>
      <c r="I580" s="19" t="s">
        <v>6406</v>
      </c>
      <c r="J580" s="18" t="s">
        <v>5843</v>
      </c>
      <c r="K580" s="18" t="s">
        <v>12781</v>
      </c>
      <c r="L580" s="18" t="s">
        <v>10232</v>
      </c>
      <c r="N580" s="20">
        <v>45322</v>
      </c>
      <c r="O580" s="18" t="s">
        <v>12782</v>
      </c>
      <c r="P580" s="18" t="s">
        <v>12781</v>
      </c>
      <c r="Q580" s="18" t="s">
        <v>12778</v>
      </c>
      <c r="R580" s="18">
        <v>1.5</v>
      </c>
      <c r="T580" s="18">
        <v>0</v>
      </c>
      <c r="U580" s="18">
        <v>0</v>
      </c>
    </row>
    <row r="581" spans="2:21" x14ac:dyDescent="0.4">
      <c r="B581" s="18" t="s">
        <v>5909</v>
      </c>
      <c r="C581" s="18" t="s">
        <v>9451</v>
      </c>
      <c r="D581" s="18" t="s">
        <v>12741</v>
      </c>
      <c r="E581" s="19" t="s">
        <v>12742</v>
      </c>
      <c r="F581" s="18" t="s">
        <v>6047</v>
      </c>
      <c r="G581" s="18" t="s">
        <v>926</v>
      </c>
      <c r="H581" s="18" t="s">
        <v>6145</v>
      </c>
      <c r="I581" s="19" t="s">
        <v>6406</v>
      </c>
      <c r="J581" s="18" t="s">
        <v>5923</v>
      </c>
      <c r="K581" s="18" t="s">
        <v>15782</v>
      </c>
      <c r="L581" s="18" t="s">
        <v>10232</v>
      </c>
      <c r="N581" s="20">
        <v>45322</v>
      </c>
      <c r="O581" s="18" t="s">
        <v>15783</v>
      </c>
      <c r="P581" s="18" t="s">
        <v>15782</v>
      </c>
      <c r="Q581" s="18" t="s">
        <v>12778</v>
      </c>
      <c r="R581" s="18">
        <v>1.5</v>
      </c>
      <c r="T581" s="18">
        <v>0</v>
      </c>
      <c r="U581" s="18">
        <v>0</v>
      </c>
    </row>
    <row r="582" spans="2:21" x14ac:dyDescent="0.4">
      <c r="B582" s="18" t="s">
        <v>5909</v>
      </c>
      <c r="C582" s="18" t="s">
        <v>9451</v>
      </c>
      <c r="D582" s="18" t="s">
        <v>12741</v>
      </c>
      <c r="E582" s="19" t="s">
        <v>12742</v>
      </c>
      <c r="F582" s="18" t="s">
        <v>6047</v>
      </c>
      <c r="G582" s="18" t="s">
        <v>275</v>
      </c>
      <c r="H582" s="18" t="s">
        <v>6302</v>
      </c>
      <c r="I582" s="19" t="s">
        <v>6416</v>
      </c>
      <c r="J582" s="18" t="s">
        <v>5899</v>
      </c>
      <c r="K582" s="18" t="s">
        <v>12783</v>
      </c>
      <c r="L582" s="18" t="s">
        <v>10232</v>
      </c>
      <c r="N582" s="20">
        <v>45322</v>
      </c>
      <c r="O582" s="18" t="s">
        <v>12784</v>
      </c>
      <c r="P582" s="18" t="s">
        <v>12783</v>
      </c>
      <c r="Q582" s="18" t="s">
        <v>12778</v>
      </c>
      <c r="R582" s="18">
        <v>2.9</v>
      </c>
      <c r="T582" s="18">
        <v>0</v>
      </c>
      <c r="U582" s="18">
        <v>0</v>
      </c>
    </row>
    <row r="583" spans="2:21" x14ac:dyDescent="0.4">
      <c r="B583" s="18" t="s">
        <v>5909</v>
      </c>
      <c r="C583" s="18" t="s">
        <v>9451</v>
      </c>
      <c r="D583" s="18" t="s">
        <v>12741</v>
      </c>
      <c r="E583" s="19" t="s">
        <v>12742</v>
      </c>
      <c r="F583" s="18" t="s">
        <v>6047</v>
      </c>
      <c r="G583" s="18" t="s">
        <v>275</v>
      </c>
      <c r="H583" s="18" t="s">
        <v>6302</v>
      </c>
      <c r="I583" s="19" t="s">
        <v>6416</v>
      </c>
      <c r="J583" s="18" t="s">
        <v>5904</v>
      </c>
      <c r="K583" s="18" t="s">
        <v>12785</v>
      </c>
      <c r="L583" s="18" t="s">
        <v>10232</v>
      </c>
      <c r="N583" s="20">
        <v>45322</v>
      </c>
      <c r="O583" s="18" t="s">
        <v>12786</v>
      </c>
      <c r="P583" s="18" t="s">
        <v>12785</v>
      </c>
      <c r="Q583" s="18" t="s">
        <v>12778</v>
      </c>
      <c r="R583" s="18">
        <v>2.9</v>
      </c>
      <c r="T583" s="18">
        <v>0</v>
      </c>
      <c r="U583" s="18">
        <v>0</v>
      </c>
    </row>
    <row r="584" spans="2:21" x14ac:dyDescent="0.4">
      <c r="B584" s="18" t="s">
        <v>5909</v>
      </c>
      <c r="C584" s="18" t="s">
        <v>9451</v>
      </c>
      <c r="D584" s="18" t="s">
        <v>12741</v>
      </c>
      <c r="E584" s="19" t="s">
        <v>12742</v>
      </c>
      <c r="F584" s="18" t="s">
        <v>6047</v>
      </c>
      <c r="G584" s="18" t="s">
        <v>275</v>
      </c>
      <c r="H584" s="18" t="s">
        <v>6302</v>
      </c>
      <c r="I584" s="19" t="s">
        <v>6416</v>
      </c>
      <c r="J584" s="18" t="s">
        <v>5843</v>
      </c>
      <c r="K584" s="18" t="s">
        <v>12787</v>
      </c>
      <c r="L584" s="18" t="s">
        <v>10232</v>
      </c>
      <c r="N584" s="20">
        <v>45322</v>
      </c>
      <c r="O584" s="18" t="s">
        <v>12788</v>
      </c>
      <c r="P584" s="18" t="s">
        <v>12787</v>
      </c>
      <c r="Q584" s="18" t="s">
        <v>12778</v>
      </c>
      <c r="R584" s="18">
        <v>2.9</v>
      </c>
      <c r="T584" s="18">
        <v>0</v>
      </c>
      <c r="U584" s="18">
        <v>0</v>
      </c>
    </row>
    <row r="585" spans="2:21" x14ac:dyDescent="0.4">
      <c r="B585" s="18" t="s">
        <v>5909</v>
      </c>
      <c r="C585" s="18" t="s">
        <v>9451</v>
      </c>
      <c r="D585" s="18" t="s">
        <v>12741</v>
      </c>
      <c r="E585" s="19" t="s">
        <v>12742</v>
      </c>
      <c r="F585" s="18" t="s">
        <v>6047</v>
      </c>
      <c r="G585" s="18" t="s">
        <v>522</v>
      </c>
      <c r="H585" s="18" t="s">
        <v>9525</v>
      </c>
      <c r="I585" s="19" t="s">
        <v>9526</v>
      </c>
      <c r="J585" s="18" t="s">
        <v>5899</v>
      </c>
      <c r="K585" s="18" t="s">
        <v>12789</v>
      </c>
      <c r="L585" s="18" t="s">
        <v>10232</v>
      </c>
      <c r="N585" s="20">
        <v>45322</v>
      </c>
      <c r="O585" s="18" t="s">
        <v>12790</v>
      </c>
      <c r="P585" s="18" t="s">
        <v>12789</v>
      </c>
      <c r="Q585" s="18" t="s">
        <v>12778</v>
      </c>
      <c r="T585" s="18">
        <v>0</v>
      </c>
      <c r="U585" s="18">
        <v>0</v>
      </c>
    </row>
    <row r="586" spans="2:21" x14ac:dyDescent="0.4">
      <c r="B586" s="18" t="s">
        <v>5909</v>
      </c>
      <c r="C586" s="18" t="s">
        <v>9451</v>
      </c>
      <c r="D586" s="18" t="s">
        <v>12741</v>
      </c>
      <c r="E586" s="19" t="s">
        <v>12742</v>
      </c>
      <c r="F586" s="18" t="s">
        <v>6047</v>
      </c>
      <c r="G586" s="18" t="s">
        <v>522</v>
      </c>
      <c r="H586" s="18" t="s">
        <v>9525</v>
      </c>
      <c r="I586" s="19" t="s">
        <v>9526</v>
      </c>
      <c r="J586" s="18" t="s">
        <v>5904</v>
      </c>
      <c r="K586" s="18" t="s">
        <v>12791</v>
      </c>
      <c r="L586" s="18" t="s">
        <v>10232</v>
      </c>
      <c r="N586" s="20">
        <v>45322</v>
      </c>
      <c r="O586" s="18" t="s">
        <v>12792</v>
      </c>
      <c r="P586" s="18" t="s">
        <v>12791</v>
      </c>
      <c r="Q586" s="18" t="s">
        <v>12778</v>
      </c>
      <c r="T586" s="18">
        <v>0</v>
      </c>
      <c r="U586" s="18">
        <v>0</v>
      </c>
    </row>
    <row r="587" spans="2:21" x14ac:dyDescent="0.4">
      <c r="B587" s="18" t="s">
        <v>5909</v>
      </c>
      <c r="C587" s="18" t="s">
        <v>9451</v>
      </c>
      <c r="D587" s="18" t="s">
        <v>12741</v>
      </c>
      <c r="E587" s="19" t="s">
        <v>12742</v>
      </c>
      <c r="F587" s="18" t="s">
        <v>6047</v>
      </c>
      <c r="G587" s="18" t="s">
        <v>522</v>
      </c>
      <c r="H587" s="18" t="s">
        <v>9525</v>
      </c>
      <c r="I587" s="19" t="s">
        <v>9526</v>
      </c>
      <c r="J587" s="18" t="s">
        <v>5843</v>
      </c>
      <c r="K587" s="18" t="s">
        <v>12793</v>
      </c>
      <c r="L587" s="18" t="s">
        <v>10232</v>
      </c>
      <c r="N587" s="20">
        <v>45322</v>
      </c>
      <c r="O587" s="18" t="s">
        <v>12794</v>
      </c>
      <c r="P587" s="18" t="s">
        <v>12793</v>
      </c>
      <c r="Q587" s="18" t="s">
        <v>12778</v>
      </c>
      <c r="T587" s="18">
        <v>0</v>
      </c>
      <c r="U587" s="18">
        <v>0</v>
      </c>
    </row>
    <row r="588" spans="2:21" x14ac:dyDescent="0.4">
      <c r="B588" s="18" t="s">
        <v>5909</v>
      </c>
      <c r="C588" s="18" t="s">
        <v>9451</v>
      </c>
      <c r="D588" s="18" t="s">
        <v>12741</v>
      </c>
      <c r="E588" s="19" t="s">
        <v>12742</v>
      </c>
      <c r="F588" s="18" t="s">
        <v>5896</v>
      </c>
      <c r="G588" s="18" t="s">
        <v>926</v>
      </c>
      <c r="H588" s="18" t="s">
        <v>6145</v>
      </c>
      <c r="I588" s="19" t="s">
        <v>6406</v>
      </c>
      <c r="J588" s="18" t="s">
        <v>5899</v>
      </c>
      <c r="K588" s="18" t="s">
        <v>12804</v>
      </c>
      <c r="L588" s="18" t="s">
        <v>10232</v>
      </c>
      <c r="N588" s="20">
        <v>45322</v>
      </c>
      <c r="O588" s="18" t="s">
        <v>12805</v>
      </c>
      <c r="P588" s="18" t="s">
        <v>12804</v>
      </c>
      <c r="Q588" s="18" t="s">
        <v>12806</v>
      </c>
      <c r="R588" s="18">
        <v>1.5</v>
      </c>
      <c r="T588" s="18">
        <v>0</v>
      </c>
      <c r="U588" s="18">
        <v>0</v>
      </c>
    </row>
    <row r="589" spans="2:21" x14ac:dyDescent="0.4">
      <c r="B589" s="18" t="s">
        <v>5909</v>
      </c>
      <c r="C589" s="18" t="s">
        <v>9451</v>
      </c>
      <c r="D589" s="18" t="s">
        <v>12741</v>
      </c>
      <c r="E589" s="19" t="s">
        <v>12742</v>
      </c>
      <c r="F589" s="18" t="s">
        <v>5896</v>
      </c>
      <c r="G589" s="18" t="s">
        <v>926</v>
      </c>
      <c r="H589" s="18" t="s">
        <v>6145</v>
      </c>
      <c r="I589" s="19" t="s">
        <v>6406</v>
      </c>
      <c r="J589" s="18" t="s">
        <v>5904</v>
      </c>
      <c r="K589" s="18" t="s">
        <v>12807</v>
      </c>
      <c r="L589" s="18" t="s">
        <v>10232</v>
      </c>
      <c r="N589" s="20">
        <v>45322</v>
      </c>
      <c r="O589" s="18" t="s">
        <v>12808</v>
      </c>
      <c r="P589" s="18" t="s">
        <v>12807</v>
      </c>
      <c r="Q589" s="18" t="s">
        <v>12806</v>
      </c>
      <c r="R589" s="18">
        <v>1.5</v>
      </c>
      <c r="T589" s="18">
        <v>0</v>
      </c>
      <c r="U589" s="18">
        <v>0</v>
      </c>
    </row>
    <row r="590" spans="2:21" x14ac:dyDescent="0.4">
      <c r="B590" s="18" t="s">
        <v>5909</v>
      </c>
      <c r="C590" s="18" t="s">
        <v>9451</v>
      </c>
      <c r="D590" s="18" t="s">
        <v>12741</v>
      </c>
      <c r="E590" s="19" t="s">
        <v>12742</v>
      </c>
      <c r="F590" s="18" t="s">
        <v>5896</v>
      </c>
      <c r="G590" s="18" t="s">
        <v>926</v>
      </c>
      <c r="H590" s="18" t="s">
        <v>6145</v>
      </c>
      <c r="I590" s="19" t="s">
        <v>6406</v>
      </c>
      <c r="J590" s="18" t="s">
        <v>5843</v>
      </c>
      <c r="K590" s="18" t="s">
        <v>12809</v>
      </c>
      <c r="L590" s="18" t="s">
        <v>10232</v>
      </c>
      <c r="N590" s="20">
        <v>45322</v>
      </c>
      <c r="O590" s="18" t="s">
        <v>12810</v>
      </c>
      <c r="P590" s="18" t="s">
        <v>12809</v>
      </c>
      <c r="Q590" s="18" t="s">
        <v>12806</v>
      </c>
      <c r="R590" s="18">
        <v>1.5</v>
      </c>
      <c r="T590" s="18">
        <v>0</v>
      </c>
      <c r="U590" s="18">
        <v>0</v>
      </c>
    </row>
    <row r="591" spans="2:21" x14ac:dyDescent="0.4">
      <c r="B591" s="18" t="s">
        <v>5909</v>
      </c>
      <c r="C591" s="18" t="s">
        <v>9451</v>
      </c>
      <c r="D591" s="18" t="s">
        <v>12741</v>
      </c>
      <c r="E591" s="19" t="s">
        <v>12742</v>
      </c>
      <c r="F591" s="18" t="s">
        <v>5896</v>
      </c>
      <c r="G591" s="18" t="s">
        <v>926</v>
      </c>
      <c r="H591" s="18" t="s">
        <v>6145</v>
      </c>
      <c r="I591" s="19" t="s">
        <v>6406</v>
      </c>
      <c r="J591" s="18" t="s">
        <v>5923</v>
      </c>
      <c r="K591" s="18" t="s">
        <v>12811</v>
      </c>
      <c r="L591" s="18" t="s">
        <v>10232</v>
      </c>
      <c r="N591" s="20">
        <v>45322</v>
      </c>
      <c r="O591" s="18" t="s">
        <v>12812</v>
      </c>
      <c r="P591" s="18" t="s">
        <v>12811</v>
      </c>
      <c r="Q591" s="18" t="s">
        <v>12806</v>
      </c>
      <c r="R591" s="18">
        <v>1.5</v>
      </c>
      <c r="T591" s="18">
        <v>0</v>
      </c>
      <c r="U591" s="18">
        <v>0</v>
      </c>
    </row>
    <row r="592" spans="2:21" x14ac:dyDescent="0.4">
      <c r="B592" s="18" t="s">
        <v>5909</v>
      </c>
      <c r="C592" s="18" t="s">
        <v>9451</v>
      </c>
      <c r="D592" s="18" t="s">
        <v>12741</v>
      </c>
      <c r="E592" s="19" t="s">
        <v>12742</v>
      </c>
      <c r="F592" s="18" t="s">
        <v>5896</v>
      </c>
      <c r="G592" s="18" t="s">
        <v>275</v>
      </c>
      <c r="H592" s="18" t="s">
        <v>6302</v>
      </c>
      <c r="I592" s="19" t="s">
        <v>6416</v>
      </c>
      <c r="J592" s="18" t="s">
        <v>5899</v>
      </c>
      <c r="K592" s="18" t="s">
        <v>12813</v>
      </c>
      <c r="L592" s="18" t="s">
        <v>10232</v>
      </c>
      <c r="N592" s="20">
        <v>45322</v>
      </c>
      <c r="O592" s="18" t="s">
        <v>12814</v>
      </c>
      <c r="P592" s="18" t="s">
        <v>12813</v>
      </c>
      <c r="Q592" s="18" t="s">
        <v>12806</v>
      </c>
      <c r="R592" s="18">
        <v>2.9</v>
      </c>
      <c r="T592" s="18">
        <v>0</v>
      </c>
      <c r="U592" s="18">
        <v>0</v>
      </c>
    </row>
    <row r="593" spans="2:21" x14ac:dyDescent="0.4">
      <c r="B593" s="18" t="s">
        <v>5909</v>
      </c>
      <c r="C593" s="18" t="s">
        <v>9451</v>
      </c>
      <c r="D593" s="18" t="s">
        <v>12741</v>
      </c>
      <c r="E593" s="19" t="s">
        <v>12742</v>
      </c>
      <c r="F593" s="18" t="s">
        <v>5896</v>
      </c>
      <c r="G593" s="18" t="s">
        <v>275</v>
      </c>
      <c r="H593" s="18" t="s">
        <v>6302</v>
      </c>
      <c r="I593" s="19" t="s">
        <v>6416</v>
      </c>
      <c r="J593" s="18" t="s">
        <v>5904</v>
      </c>
      <c r="K593" s="18" t="s">
        <v>12815</v>
      </c>
      <c r="L593" s="18" t="s">
        <v>10232</v>
      </c>
      <c r="N593" s="20">
        <v>45322</v>
      </c>
      <c r="O593" s="18" t="s">
        <v>12816</v>
      </c>
      <c r="P593" s="18" t="s">
        <v>12815</v>
      </c>
      <c r="Q593" s="18" t="s">
        <v>12806</v>
      </c>
      <c r="R593" s="18">
        <v>2.9</v>
      </c>
      <c r="T593" s="18">
        <v>0</v>
      </c>
      <c r="U593" s="18">
        <v>0</v>
      </c>
    </row>
    <row r="594" spans="2:21" x14ac:dyDescent="0.4">
      <c r="B594" s="18" t="s">
        <v>5909</v>
      </c>
      <c r="C594" s="18" t="s">
        <v>9451</v>
      </c>
      <c r="D594" s="18" t="s">
        <v>12741</v>
      </c>
      <c r="E594" s="19" t="s">
        <v>12742</v>
      </c>
      <c r="F594" s="18" t="s">
        <v>5896</v>
      </c>
      <c r="G594" s="18" t="s">
        <v>275</v>
      </c>
      <c r="H594" s="18" t="s">
        <v>6302</v>
      </c>
      <c r="I594" s="19" t="s">
        <v>6416</v>
      </c>
      <c r="J594" s="18" t="s">
        <v>5843</v>
      </c>
      <c r="K594" s="18" t="s">
        <v>12817</v>
      </c>
      <c r="L594" s="18" t="s">
        <v>10232</v>
      </c>
      <c r="N594" s="20">
        <v>45322</v>
      </c>
      <c r="O594" s="18" t="s">
        <v>12818</v>
      </c>
      <c r="P594" s="18" t="s">
        <v>12817</v>
      </c>
      <c r="Q594" s="18" t="s">
        <v>12806</v>
      </c>
      <c r="R594" s="18">
        <v>2.9</v>
      </c>
      <c r="T594" s="18">
        <v>0</v>
      </c>
      <c r="U594" s="18">
        <v>0</v>
      </c>
    </row>
    <row r="595" spans="2:21" x14ac:dyDescent="0.4">
      <c r="B595" s="18" t="s">
        <v>5909</v>
      </c>
      <c r="C595" s="18" t="s">
        <v>9451</v>
      </c>
      <c r="D595" s="18" t="s">
        <v>12741</v>
      </c>
      <c r="E595" s="19" t="s">
        <v>12742</v>
      </c>
      <c r="F595" s="18" t="s">
        <v>5896</v>
      </c>
      <c r="G595" s="18" t="s">
        <v>522</v>
      </c>
      <c r="H595" s="18" t="s">
        <v>9525</v>
      </c>
      <c r="I595" s="19" t="s">
        <v>9526</v>
      </c>
      <c r="J595" s="18" t="s">
        <v>5899</v>
      </c>
      <c r="K595" s="18" t="s">
        <v>12819</v>
      </c>
      <c r="L595" s="18" t="s">
        <v>10232</v>
      </c>
      <c r="N595" s="20">
        <v>45322</v>
      </c>
      <c r="O595" s="18" t="s">
        <v>12820</v>
      </c>
      <c r="P595" s="18" t="s">
        <v>12819</v>
      </c>
      <c r="Q595" s="18" t="s">
        <v>12806</v>
      </c>
      <c r="T595" s="18">
        <v>0</v>
      </c>
      <c r="U595" s="18">
        <v>0</v>
      </c>
    </row>
    <row r="596" spans="2:21" x14ac:dyDescent="0.4">
      <c r="B596" s="18" t="s">
        <v>5909</v>
      </c>
      <c r="C596" s="18" t="s">
        <v>9451</v>
      </c>
      <c r="D596" s="18" t="s">
        <v>12741</v>
      </c>
      <c r="E596" s="19" t="s">
        <v>12742</v>
      </c>
      <c r="F596" s="18" t="s">
        <v>5896</v>
      </c>
      <c r="G596" s="18" t="s">
        <v>522</v>
      </c>
      <c r="H596" s="18" t="s">
        <v>9525</v>
      </c>
      <c r="I596" s="19" t="s">
        <v>9526</v>
      </c>
      <c r="J596" s="18" t="s">
        <v>5904</v>
      </c>
      <c r="K596" s="18" t="s">
        <v>12821</v>
      </c>
      <c r="L596" s="18" t="s">
        <v>10232</v>
      </c>
      <c r="N596" s="20">
        <v>45322</v>
      </c>
      <c r="O596" s="18" t="s">
        <v>12822</v>
      </c>
      <c r="P596" s="18" t="s">
        <v>12821</v>
      </c>
      <c r="Q596" s="18" t="s">
        <v>12806</v>
      </c>
      <c r="T596" s="18">
        <v>0</v>
      </c>
      <c r="U596" s="18">
        <v>0</v>
      </c>
    </row>
    <row r="597" spans="2:21" x14ac:dyDescent="0.4">
      <c r="B597" s="18" t="s">
        <v>5909</v>
      </c>
      <c r="C597" s="18" t="s">
        <v>9451</v>
      </c>
      <c r="D597" s="18" t="s">
        <v>12741</v>
      </c>
      <c r="E597" s="19" t="s">
        <v>12742</v>
      </c>
      <c r="F597" s="18" t="s">
        <v>5896</v>
      </c>
      <c r="G597" s="18" t="s">
        <v>522</v>
      </c>
      <c r="H597" s="18" t="s">
        <v>9525</v>
      </c>
      <c r="I597" s="19" t="s">
        <v>9526</v>
      </c>
      <c r="J597" s="18" t="s">
        <v>5843</v>
      </c>
      <c r="K597" s="18" t="s">
        <v>12823</v>
      </c>
      <c r="L597" s="18" t="s">
        <v>10232</v>
      </c>
      <c r="N597" s="20">
        <v>45322</v>
      </c>
      <c r="O597" s="18" t="s">
        <v>12824</v>
      </c>
      <c r="P597" s="18" t="s">
        <v>12823</v>
      </c>
      <c r="Q597" s="18" t="s">
        <v>12806</v>
      </c>
      <c r="T597" s="18">
        <v>0</v>
      </c>
      <c r="U597" s="18">
        <v>0</v>
      </c>
    </row>
    <row r="598" spans="2:21" x14ac:dyDescent="0.4">
      <c r="B598" s="18" t="s">
        <v>5909</v>
      </c>
      <c r="C598" s="18" t="s">
        <v>9451</v>
      </c>
      <c r="D598" s="18" t="s">
        <v>12741</v>
      </c>
      <c r="E598" s="19" t="s">
        <v>12742</v>
      </c>
      <c r="F598" s="18" t="s">
        <v>5991</v>
      </c>
      <c r="G598" s="18" t="s">
        <v>926</v>
      </c>
      <c r="H598" s="18" t="s">
        <v>6145</v>
      </c>
      <c r="I598" s="19" t="s">
        <v>6406</v>
      </c>
      <c r="J598" s="18" t="s">
        <v>5899</v>
      </c>
      <c r="K598" s="18" t="s">
        <v>12832</v>
      </c>
      <c r="L598" s="18" t="s">
        <v>10232</v>
      </c>
      <c r="N598" s="20">
        <v>45322</v>
      </c>
      <c r="O598" s="18" t="s">
        <v>12833</v>
      </c>
      <c r="P598" s="18" t="s">
        <v>12832</v>
      </c>
      <c r="Q598" s="18" t="s">
        <v>12834</v>
      </c>
      <c r="R598" s="18">
        <v>1.5</v>
      </c>
      <c r="T598" s="18">
        <v>0</v>
      </c>
      <c r="U598" s="18">
        <v>0</v>
      </c>
    </row>
    <row r="599" spans="2:21" x14ac:dyDescent="0.4">
      <c r="B599" s="18" t="s">
        <v>5909</v>
      </c>
      <c r="C599" s="18" t="s">
        <v>9451</v>
      </c>
      <c r="D599" s="18" t="s">
        <v>12741</v>
      </c>
      <c r="E599" s="19" t="s">
        <v>12742</v>
      </c>
      <c r="F599" s="18" t="s">
        <v>5991</v>
      </c>
      <c r="G599" s="18" t="s">
        <v>926</v>
      </c>
      <c r="H599" s="18" t="s">
        <v>6145</v>
      </c>
      <c r="I599" s="19" t="s">
        <v>6406</v>
      </c>
      <c r="J599" s="18" t="s">
        <v>5904</v>
      </c>
      <c r="K599" s="18" t="s">
        <v>12835</v>
      </c>
      <c r="L599" s="18" t="s">
        <v>10232</v>
      </c>
      <c r="N599" s="20">
        <v>45322</v>
      </c>
      <c r="O599" s="18" t="s">
        <v>12836</v>
      </c>
      <c r="P599" s="18" t="s">
        <v>12835</v>
      </c>
      <c r="Q599" s="18" t="s">
        <v>12834</v>
      </c>
      <c r="R599" s="18">
        <v>1.5</v>
      </c>
      <c r="T599" s="18">
        <v>0</v>
      </c>
      <c r="U599" s="18">
        <v>0</v>
      </c>
    </row>
    <row r="600" spans="2:21" x14ac:dyDescent="0.4">
      <c r="B600" s="18" t="s">
        <v>5909</v>
      </c>
      <c r="C600" s="18" t="s">
        <v>9451</v>
      </c>
      <c r="D600" s="18" t="s">
        <v>12741</v>
      </c>
      <c r="E600" s="19" t="s">
        <v>12742</v>
      </c>
      <c r="F600" s="18" t="s">
        <v>5991</v>
      </c>
      <c r="G600" s="18" t="s">
        <v>926</v>
      </c>
      <c r="H600" s="18" t="s">
        <v>6145</v>
      </c>
      <c r="I600" s="19" t="s">
        <v>6406</v>
      </c>
      <c r="J600" s="18" t="s">
        <v>5843</v>
      </c>
      <c r="K600" s="18" t="s">
        <v>12837</v>
      </c>
      <c r="L600" s="18" t="s">
        <v>10232</v>
      </c>
      <c r="N600" s="20">
        <v>45322</v>
      </c>
      <c r="O600" s="18" t="s">
        <v>12838</v>
      </c>
      <c r="P600" s="18" t="s">
        <v>12837</v>
      </c>
      <c r="Q600" s="18" t="s">
        <v>12834</v>
      </c>
      <c r="R600" s="18">
        <v>1.5</v>
      </c>
      <c r="T600" s="18">
        <v>0</v>
      </c>
      <c r="U600" s="18">
        <v>0</v>
      </c>
    </row>
    <row r="601" spans="2:21" x14ac:dyDescent="0.4">
      <c r="B601" s="18" t="s">
        <v>5909</v>
      </c>
      <c r="C601" s="18" t="s">
        <v>9451</v>
      </c>
      <c r="D601" s="18" t="s">
        <v>12741</v>
      </c>
      <c r="E601" s="19" t="s">
        <v>12742</v>
      </c>
      <c r="F601" s="18" t="s">
        <v>5991</v>
      </c>
      <c r="G601" s="18" t="s">
        <v>926</v>
      </c>
      <c r="H601" s="18" t="s">
        <v>6145</v>
      </c>
      <c r="I601" s="19" t="s">
        <v>6406</v>
      </c>
      <c r="J601" s="18" t="s">
        <v>5923</v>
      </c>
      <c r="K601" s="18" t="s">
        <v>15786</v>
      </c>
      <c r="L601" s="18" t="s">
        <v>10232</v>
      </c>
      <c r="N601" s="20">
        <v>45322</v>
      </c>
      <c r="O601" s="18" t="s">
        <v>15787</v>
      </c>
      <c r="P601" s="18" t="s">
        <v>15786</v>
      </c>
      <c r="Q601" s="18" t="s">
        <v>12834</v>
      </c>
      <c r="R601" s="18">
        <v>1.5</v>
      </c>
      <c r="T601" s="18">
        <v>0</v>
      </c>
      <c r="U601" s="18">
        <v>0</v>
      </c>
    </row>
    <row r="602" spans="2:21" x14ac:dyDescent="0.4">
      <c r="B602" s="18" t="s">
        <v>5909</v>
      </c>
      <c r="C602" s="18" t="s">
        <v>9451</v>
      </c>
      <c r="D602" s="18" t="s">
        <v>12741</v>
      </c>
      <c r="E602" s="19" t="s">
        <v>12742</v>
      </c>
      <c r="F602" s="18" t="s">
        <v>5991</v>
      </c>
      <c r="G602" s="18" t="s">
        <v>275</v>
      </c>
      <c r="H602" s="18" t="s">
        <v>6302</v>
      </c>
      <c r="I602" s="19" t="s">
        <v>6416</v>
      </c>
      <c r="J602" s="18" t="s">
        <v>5899</v>
      </c>
      <c r="K602" s="18" t="s">
        <v>12839</v>
      </c>
      <c r="L602" s="18" t="s">
        <v>10232</v>
      </c>
      <c r="N602" s="20">
        <v>45322</v>
      </c>
      <c r="O602" s="18" t="s">
        <v>12840</v>
      </c>
      <c r="P602" s="18" t="s">
        <v>12839</v>
      </c>
      <c r="Q602" s="18" t="s">
        <v>12834</v>
      </c>
      <c r="R602" s="18">
        <v>2.9</v>
      </c>
      <c r="T602" s="18">
        <v>0</v>
      </c>
      <c r="U602" s="18">
        <v>0</v>
      </c>
    </row>
    <row r="603" spans="2:21" x14ac:dyDescent="0.4">
      <c r="B603" s="18" t="s">
        <v>5909</v>
      </c>
      <c r="C603" s="18" t="s">
        <v>9451</v>
      </c>
      <c r="D603" s="18" t="s">
        <v>12741</v>
      </c>
      <c r="E603" s="19" t="s">
        <v>12742</v>
      </c>
      <c r="F603" s="18" t="s">
        <v>5991</v>
      </c>
      <c r="G603" s="18" t="s">
        <v>275</v>
      </c>
      <c r="H603" s="18" t="s">
        <v>6302</v>
      </c>
      <c r="I603" s="19" t="s">
        <v>6416</v>
      </c>
      <c r="J603" s="18" t="s">
        <v>5904</v>
      </c>
      <c r="K603" s="18" t="s">
        <v>12841</v>
      </c>
      <c r="L603" s="18" t="s">
        <v>10232</v>
      </c>
      <c r="N603" s="20">
        <v>45322</v>
      </c>
      <c r="O603" s="18" t="s">
        <v>12842</v>
      </c>
      <c r="P603" s="18" t="s">
        <v>12841</v>
      </c>
      <c r="Q603" s="18" t="s">
        <v>12834</v>
      </c>
      <c r="R603" s="18">
        <v>2.9</v>
      </c>
      <c r="T603" s="18">
        <v>0</v>
      </c>
      <c r="U603" s="18">
        <v>0</v>
      </c>
    </row>
    <row r="604" spans="2:21" x14ac:dyDescent="0.4">
      <c r="B604" s="18" t="s">
        <v>5909</v>
      </c>
      <c r="C604" s="18" t="s">
        <v>9451</v>
      </c>
      <c r="D604" s="18" t="s">
        <v>12741</v>
      </c>
      <c r="E604" s="19" t="s">
        <v>12742</v>
      </c>
      <c r="F604" s="18" t="s">
        <v>5991</v>
      </c>
      <c r="G604" s="18" t="s">
        <v>275</v>
      </c>
      <c r="H604" s="18" t="s">
        <v>6302</v>
      </c>
      <c r="I604" s="19" t="s">
        <v>6416</v>
      </c>
      <c r="J604" s="18" t="s">
        <v>5843</v>
      </c>
      <c r="K604" s="18" t="s">
        <v>12843</v>
      </c>
      <c r="L604" s="18" t="s">
        <v>10232</v>
      </c>
      <c r="N604" s="20">
        <v>45322</v>
      </c>
      <c r="O604" s="18" t="s">
        <v>12844</v>
      </c>
      <c r="P604" s="18" t="s">
        <v>12843</v>
      </c>
      <c r="Q604" s="18" t="s">
        <v>12834</v>
      </c>
      <c r="R604" s="18">
        <v>2.9</v>
      </c>
      <c r="T604" s="18">
        <v>0</v>
      </c>
      <c r="U604" s="18">
        <v>0</v>
      </c>
    </row>
    <row r="605" spans="2:21" x14ac:dyDescent="0.4">
      <c r="B605" s="18" t="s">
        <v>5909</v>
      </c>
      <c r="C605" s="18" t="s">
        <v>9451</v>
      </c>
      <c r="D605" s="18" t="s">
        <v>12741</v>
      </c>
      <c r="E605" s="19" t="s">
        <v>12742</v>
      </c>
      <c r="F605" s="18" t="s">
        <v>5991</v>
      </c>
      <c r="G605" s="18" t="s">
        <v>522</v>
      </c>
      <c r="H605" s="18" t="s">
        <v>9525</v>
      </c>
      <c r="I605" s="19" t="s">
        <v>9526</v>
      </c>
      <c r="J605" s="18" t="s">
        <v>5899</v>
      </c>
      <c r="K605" s="18" t="s">
        <v>12845</v>
      </c>
      <c r="L605" s="18" t="s">
        <v>10232</v>
      </c>
      <c r="N605" s="20">
        <v>45322</v>
      </c>
      <c r="O605" s="18" t="s">
        <v>12846</v>
      </c>
      <c r="P605" s="18" t="s">
        <v>12845</v>
      </c>
      <c r="Q605" s="18" t="s">
        <v>12834</v>
      </c>
      <c r="T605" s="18">
        <v>0</v>
      </c>
      <c r="U605" s="18">
        <v>0</v>
      </c>
    </row>
    <row r="606" spans="2:21" x14ac:dyDescent="0.4">
      <c r="B606" s="18" t="s">
        <v>5909</v>
      </c>
      <c r="C606" s="18" t="s">
        <v>9451</v>
      </c>
      <c r="D606" s="18" t="s">
        <v>12741</v>
      </c>
      <c r="E606" s="19" t="s">
        <v>12742</v>
      </c>
      <c r="F606" s="18" t="s">
        <v>5991</v>
      </c>
      <c r="G606" s="18" t="s">
        <v>522</v>
      </c>
      <c r="H606" s="18" t="s">
        <v>9525</v>
      </c>
      <c r="I606" s="19" t="s">
        <v>9526</v>
      </c>
      <c r="J606" s="18" t="s">
        <v>5904</v>
      </c>
      <c r="K606" s="18" t="s">
        <v>12847</v>
      </c>
      <c r="L606" s="18" t="s">
        <v>10232</v>
      </c>
      <c r="N606" s="20">
        <v>45322</v>
      </c>
      <c r="O606" s="18" t="s">
        <v>12848</v>
      </c>
      <c r="P606" s="18" t="s">
        <v>12847</v>
      </c>
      <c r="Q606" s="18" t="s">
        <v>12834</v>
      </c>
      <c r="T606" s="18">
        <v>0</v>
      </c>
      <c r="U606" s="18">
        <v>0</v>
      </c>
    </row>
    <row r="607" spans="2:21" x14ac:dyDescent="0.4">
      <c r="B607" s="18" t="s">
        <v>5909</v>
      </c>
      <c r="C607" s="18" t="s">
        <v>9451</v>
      </c>
      <c r="D607" s="18" t="s">
        <v>12741</v>
      </c>
      <c r="E607" s="19" t="s">
        <v>12742</v>
      </c>
      <c r="F607" s="18" t="s">
        <v>5991</v>
      </c>
      <c r="G607" s="18" t="s">
        <v>522</v>
      </c>
      <c r="H607" s="18" t="s">
        <v>9525</v>
      </c>
      <c r="I607" s="19" t="s">
        <v>9526</v>
      </c>
      <c r="J607" s="18" t="s">
        <v>5843</v>
      </c>
      <c r="K607" s="18" t="s">
        <v>12849</v>
      </c>
      <c r="L607" s="18" t="s">
        <v>10232</v>
      </c>
      <c r="N607" s="20">
        <v>45322</v>
      </c>
      <c r="O607" s="18" t="s">
        <v>12850</v>
      </c>
      <c r="P607" s="18" t="s">
        <v>12849</v>
      </c>
      <c r="Q607" s="18" t="s">
        <v>12834</v>
      </c>
      <c r="T607" s="18">
        <v>0</v>
      </c>
      <c r="U607" s="18">
        <v>0</v>
      </c>
    </row>
    <row r="608" spans="2:21" x14ac:dyDescent="0.4">
      <c r="B608" s="18" t="s">
        <v>5909</v>
      </c>
      <c r="C608" s="18" t="s">
        <v>9451</v>
      </c>
      <c r="D608" s="18" t="s">
        <v>9496</v>
      </c>
      <c r="E608" s="19" t="s">
        <v>9496</v>
      </c>
      <c r="F608" s="18" t="s">
        <v>6047</v>
      </c>
      <c r="G608" s="18" t="s">
        <v>5913</v>
      </c>
      <c r="H608" s="18" t="s">
        <v>5914</v>
      </c>
      <c r="I608" s="19" t="s">
        <v>9497</v>
      </c>
      <c r="J608" s="18" t="s">
        <v>5899</v>
      </c>
      <c r="K608" s="18" t="s">
        <v>9498</v>
      </c>
      <c r="L608" s="18" t="s">
        <v>5901</v>
      </c>
      <c r="N608" s="20">
        <v>45322</v>
      </c>
      <c r="O608" s="18" t="s">
        <v>9499</v>
      </c>
      <c r="P608" s="18" t="s">
        <v>9498</v>
      </c>
      <c r="Q608" s="18" t="s">
        <v>9500</v>
      </c>
      <c r="R608" s="18">
        <v>0.36</v>
      </c>
      <c r="T608" s="18">
        <v>0</v>
      </c>
      <c r="U608" s="18">
        <v>0</v>
      </c>
    </row>
    <row r="609" spans="2:21" x14ac:dyDescent="0.4">
      <c r="B609" s="18" t="s">
        <v>5909</v>
      </c>
      <c r="C609" s="18" t="s">
        <v>9451</v>
      </c>
      <c r="D609" s="18" t="s">
        <v>9496</v>
      </c>
      <c r="E609" s="19" t="s">
        <v>9496</v>
      </c>
      <c r="F609" s="18" t="s">
        <v>6047</v>
      </c>
      <c r="G609" s="18" t="s">
        <v>5913</v>
      </c>
      <c r="H609" s="18" t="s">
        <v>5914</v>
      </c>
      <c r="I609" s="19" t="s">
        <v>9497</v>
      </c>
      <c r="J609" s="18" t="s">
        <v>5904</v>
      </c>
      <c r="K609" s="18" t="s">
        <v>9501</v>
      </c>
      <c r="L609" s="18" t="s">
        <v>5901</v>
      </c>
      <c r="N609" s="20">
        <v>45322</v>
      </c>
      <c r="O609" s="18" t="s">
        <v>9502</v>
      </c>
      <c r="P609" s="18" t="s">
        <v>9501</v>
      </c>
      <c r="Q609" s="18" t="s">
        <v>9500</v>
      </c>
      <c r="R609" s="18">
        <v>0.36</v>
      </c>
      <c r="T609" s="18">
        <v>0</v>
      </c>
      <c r="U609" s="18">
        <v>0</v>
      </c>
    </row>
    <row r="610" spans="2:21" x14ac:dyDescent="0.4">
      <c r="B610" s="18" t="s">
        <v>5909</v>
      </c>
      <c r="C610" s="18" t="s">
        <v>9451</v>
      </c>
      <c r="D610" s="18" t="s">
        <v>9496</v>
      </c>
      <c r="E610" s="19" t="s">
        <v>9496</v>
      </c>
      <c r="F610" s="18" t="s">
        <v>6047</v>
      </c>
      <c r="G610" s="18" t="s">
        <v>5913</v>
      </c>
      <c r="H610" s="18" t="s">
        <v>5914</v>
      </c>
      <c r="I610" s="19" t="s">
        <v>9497</v>
      </c>
      <c r="J610" s="18" t="s">
        <v>5843</v>
      </c>
      <c r="K610" s="18" t="s">
        <v>9503</v>
      </c>
      <c r="L610" s="18" t="s">
        <v>5901</v>
      </c>
      <c r="N610" s="20">
        <v>45322</v>
      </c>
      <c r="O610" s="18" t="s">
        <v>9504</v>
      </c>
      <c r="P610" s="18" t="s">
        <v>9503</v>
      </c>
      <c r="Q610" s="18" t="s">
        <v>9500</v>
      </c>
      <c r="R610" s="18">
        <v>0.36</v>
      </c>
      <c r="T610" s="18">
        <v>0</v>
      </c>
      <c r="U610" s="18">
        <v>0</v>
      </c>
    </row>
    <row r="611" spans="2:21" x14ac:dyDescent="0.4">
      <c r="B611" s="18" t="s">
        <v>5909</v>
      </c>
      <c r="C611" s="18" t="s">
        <v>9451</v>
      </c>
      <c r="D611" s="18" t="s">
        <v>9496</v>
      </c>
      <c r="E611" s="19" t="s">
        <v>9496</v>
      </c>
      <c r="F611" s="18" t="s">
        <v>5896</v>
      </c>
      <c r="G611" s="18" t="s">
        <v>5913</v>
      </c>
      <c r="H611" s="18" t="s">
        <v>5914</v>
      </c>
      <c r="I611" s="19" t="s">
        <v>9497</v>
      </c>
      <c r="J611" s="18" t="s">
        <v>5899</v>
      </c>
      <c r="K611" s="18" t="s">
        <v>9505</v>
      </c>
      <c r="L611" s="18" t="s">
        <v>5901</v>
      </c>
      <c r="N611" s="20">
        <v>45322</v>
      </c>
      <c r="O611" s="18" t="s">
        <v>9506</v>
      </c>
      <c r="P611" s="18" t="s">
        <v>9505</v>
      </c>
      <c r="Q611" s="18" t="s">
        <v>9507</v>
      </c>
      <c r="R611" s="18">
        <v>0.36</v>
      </c>
      <c r="T611" s="18">
        <v>0</v>
      </c>
      <c r="U611" s="18">
        <v>0</v>
      </c>
    </row>
    <row r="612" spans="2:21" x14ac:dyDescent="0.4">
      <c r="B612" s="18" t="s">
        <v>5909</v>
      </c>
      <c r="C612" s="18" t="s">
        <v>9451</v>
      </c>
      <c r="D612" s="18" t="s">
        <v>9496</v>
      </c>
      <c r="E612" s="19" t="s">
        <v>9496</v>
      </c>
      <c r="F612" s="18" t="s">
        <v>5896</v>
      </c>
      <c r="G612" s="18" t="s">
        <v>5913</v>
      </c>
      <c r="H612" s="18" t="s">
        <v>5914</v>
      </c>
      <c r="I612" s="19" t="s">
        <v>9497</v>
      </c>
      <c r="J612" s="18" t="s">
        <v>5904</v>
      </c>
      <c r="K612" s="18" t="s">
        <v>9508</v>
      </c>
      <c r="L612" s="18" t="s">
        <v>5901</v>
      </c>
      <c r="N612" s="20">
        <v>45322</v>
      </c>
      <c r="O612" s="18" t="s">
        <v>9509</v>
      </c>
      <c r="P612" s="18" t="s">
        <v>9508</v>
      </c>
      <c r="Q612" s="18" t="s">
        <v>9507</v>
      </c>
      <c r="R612" s="18">
        <v>0.36</v>
      </c>
      <c r="T612" s="18">
        <v>0</v>
      </c>
      <c r="U612" s="18">
        <v>0</v>
      </c>
    </row>
    <row r="613" spans="2:21" x14ac:dyDescent="0.4">
      <c r="B613" s="18" t="s">
        <v>5909</v>
      </c>
      <c r="C613" s="18" t="s">
        <v>9451</v>
      </c>
      <c r="D613" s="18" t="s">
        <v>9496</v>
      </c>
      <c r="E613" s="19" t="s">
        <v>9496</v>
      </c>
      <c r="F613" s="18" t="s">
        <v>5896</v>
      </c>
      <c r="G613" s="18" t="s">
        <v>5913</v>
      </c>
      <c r="H613" s="18" t="s">
        <v>5914</v>
      </c>
      <c r="I613" s="19" t="s">
        <v>9497</v>
      </c>
      <c r="J613" s="18" t="s">
        <v>5843</v>
      </c>
      <c r="K613" s="18" t="s">
        <v>9510</v>
      </c>
      <c r="L613" s="18" t="s">
        <v>5901</v>
      </c>
      <c r="N613" s="20">
        <v>45322</v>
      </c>
      <c r="O613" s="18" t="s">
        <v>9511</v>
      </c>
      <c r="P613" s="18" t="s">
        <v>9510</v>
      </c>
      <c r="Q613" s="18" t="s">
        <v>9507</v>
      </c>
      <c r="R613" s="18">
        <v>0.36</v>
      </c>
      <c r="T613" s="18">
        <v>0</v>
      </c>
      <c r="U613" s="18">
        <v>0</v>
      </c>
    </row>
    <row r="614" spans="2:21" x14ac:dyDescent="0.4">
      <c r="B614" s="18" t="s">
        <v>5909</v>
      </c>
      <c r="C614" s="18" t="s">
        <v>9451</v>
      </c>
      <c r="D614" s="18" t="s">
        <v>9496</v>
      </c>
      <c r="E614" s="19" t="s">
        <v>9496</v>
      </c>
      <c r="F614" s="18" t="s">
        <v>5991</v>
      </c>
      <c r="G614" s="18" t="s">
        <v>5913</v>
      </c>
      <c r="H614" s="18" t="s">
        <v>5914</v>
      </c>
      <c r="I614" s="19" t="s">
        <v>9497</v>
      </c>
      <c r="J614" s="18" t="s">
        <v>5899</v>
      </c>
      <c r="K614" s="18" t="s">
        <v>9512</v>
      </c>
      <c r="L614" s="18" t="s">
        <v>5901</v>
      </c>
      <c r="N614" s="20">
        <v>45322</v>
      </c>
      <c r="O614" s="18" t="s">
        <v>9513</v>
      </c>
      <c r="P614" s="18" t="s">
        <v>9512</v>
      </c>
      <c r="Q614" s="18" t="s">
        <v>9514</v>
      </c>
      <c r="R614" s="18">
        <v>0.36</v>
      </c>
      <c r="T614" s="18">
        <v>0</v>
      </c>
      <c r="U614" s="18">
        <v>0</v>
      </c>
    </row>
    <row r="615" spans="2:21" x14ac:dyDescent="0.4">
      <c r="B615" s="18" t="s">
        <v>5909</v>
      </c>
      <c r="C615" s="18" t="s">
        <v>9451</v>
      </c>
      <c r="D615" s="18" t="s">
        <v>9496</v>
      </c>
      <c r="E615" s="19" t="s">
        <v>9496</v>
      </c>
      <c r="F615" s="18" t="s">
        <v>5991</v>
      </c>
      <c r="G615" s="18" t="s">
        <v>5913</v>
      </c>
      <c r="H615" s="18" t="s">
        <v>5914</v>
      </c>
      <c r="I615" s="19" t="s">
        <v>9497</v>
      </c>
      <c r="J615" s="18" t="s">
        <v>5904</v>
      </c>
      <c r="K615" s="18" t="s">
        <v>9515</v>
      </c>
      <c r="L615" s="18" t="s">
        <v>5901</v>
      </c>
      <c r="N615" s="20">
        <v>45322</v>
      </c>
      <c r="O615" s="18" t="s">
        <v>9516</v>
      </c>
      <c r="P615" s="18" t="s">
        <v>9515</v>
      </c>
      <c r="Q615" s="18" t="s">
        <v>9514</v>
      </c>
      <c r="R615" s="18">
        <v>0.36</v>
      </c>
      <c r="T615" s="18">
        <v>0</v>
      </c>
      <c r="U615" s="18">
        <v>0</v>
      </c>
    </row>
    <row r="616" spans="2:21" x14ac:dyDescent="0.4">
      <c r="B616" s="18" t="s">
        <v>5909</v>
      </c>
      <c r="C616" s="18" t="s">
        <v>9451</v>
      </c>
      <c r="D616" s="18" t="s">
        <v>9496</v>
      </c>
      <c r="E616" s="19" t="s">
        <v>9496</v>
      </c>
      <c r="F616" s="18" t="s">
        <v>5991</v>
      </c>
      <c r="G616" s="18" t="s">
        <v>5913</v>
      </c>
      <c r="H616" s="18" t="s">
        <v>5914</v>
      </c>
      <c r="I616" s="19" t="s">
        <v>9497</v>
      </c>
      <c r="J616" s="18" t="s">
        <v>5843</v>
      </c>
      <c r="K616" s="18" t="s">
        <v>9517</v>
      </c>
      <c r="L616" s="18" t="s">
        <v>5901</v>
      </c>
      <c r="N616" s="20">
        <v>45322</v>
      </c>
      <c r="O616" s="18" t="s">
        <v>9518</v>
      </c>
      <c r="P616" s="18" t="s">
        <v>9517</v>
      </c>
      <c r="Q616" s="18" t="s">
        <v>9514</v>
      </c>
      <c r="R616" s="18">
        <v>0.36</v>
      </c>
      <c r="T616" s="18">
        <v>0</v>
      </c>
      <c r="U616" s="18">
        <v>0</v>
      </c>
    </row>
    <row r="617" spans="2:21" x14ac:dyDescent="0.4">
      <c r="B617" s="18" t="s">
        <v>5909</v>
      </c>
      <c r="C617" s="18" t="s">
        <v>9451</v>
      </c>
      <c r="D617" s="18" t="s">
        <v>9452</v>
      </c>
      <c r="E617" s="19" t="s">
        <v>274</v>
      </c>
      <c r="F617" s="18" t="s">
        <v>5935</v>
      </c>
      <c r="G617" s="18" t="s">
        <v>5913</v>
      </c>
      <c r="H617" s="18" t="s">
        <v>5914</v>
      </c>
      <c r="I617" s="19" t="s">
        <v>10039</v>
      </c>
      <c r="J617" s="18" t="s">
        <v>5899</v>
      </c>
      <c r="K617" s="18" t="s">
        <v>10040</v>
      </c>
      <c r="L617" s="18" t="s">
        <v>5901</v>
      </c>
      <c r="N617" s="20">
        <v>45322</v>
      </c>
      <c r="O617" s="18" t="s">
        <v>10041</v>
      </c>
      <c r="P617" s="18" t="s">
        <v>10040</v>
      </c>
      <c r="Q617" s="18" t="s">
        <v>9743</v>
      </c>
      <c r="R617" s="18">
        <v>0.61</v>
      </c>
      <c r="T617" s="18">
        <v>0</v>
      </c>
      <c r="U617" s="18">
        <v>0</v>
      </c>
    </row>
    <row r="618" spans="2:21" x14ac:dyDescent="0.4">
      <c r="B618" s="18" t="s">
        <v>5909</v>
      </c>
      <c r="C618" s="18" t="s">
        <v>9451</v>
      </c>
      <c r="D618" s="18" t="s">
        <v>9452</v>
      </c>
      <c r="E618" s="19" t="s">
        <v>274</v>
      </c>
      <c r="F618" s="18" t="s">
        <v>5935</v>
      </c>
      <c r="G618" s="18" t="s">
        <v>5913</v>
      </c>
      <c r="H618" s="18" t="s">
        <v>5914</v>
      </c>
      <c r="I618" s="19" t="s">
        <v>10039</v>
      </c>
      <c r="J618" s="18" t="s">
        <v>5904</v>
      </c>
      <c r="K618" s="18" t="s">
        <v>10042</v>
      </c>
      <c r="L618" s="18" t="s">
        <v>5901</v>
      </c>
      <c r="N618" s="20">
        <v>45322</v>
      </c>
      <c r="O618" s="18" t="s">
        <v>10043</v>
      </c>
      <c r="P618" s="18" t="s">
        <v>10042</v>
      </c>
      <c r="Q618" s="18" t="s">
        <v>9743</v>
      </c>
      <c r="R618" s="18">
        <v>0.61</v>
      </c>
      <c r="T618" s="18">
        <v>0</v>
      </c>
      <c r="U618" s="18">
        <v>0</v>
      </c>
    </row>
    <row r="619" spans="2:21" x14ac:dyDescent="0.4">
      <c r="B619" s="18" t="s">
        <v>5909</v>
      </c>
      <c r="C619" s="18" t="s">
        <v>9451</v>
      </c>
      <c r="D619" s="18" t="s">
        <v>9452</v>
      </c>
      <c r="E619" s="19" t="s">
        <v>274</v>
      </c>
      <c r="F619" s="18" t="s">
        <v>5935</v>
      </c>
      <c r="G619" s="18" t="s">
        <v>5913</v>
      </c>
      <c r="H619" s="18" t="s">
        <v>5914</v>
      </c>
      <c r="I619" s="19" t="s">
        <v>10039</v>
      </c>
      <c r="J619" s="18" t="s">
        <v>5843</v>
      </c>
      <c r="K619" s="18" t="s">
        <v>10044</v>
      </c>
      <c r="L619" s="18" t="s">
        <v>5901</v>
      </c>
      <c r="N619" s="20">
        <v>45322</v>
      </c>
      <c r="O619" s="18" t="s">
        <v>10045</v>
      </c>
      <c r="P619" s="18" t="s">
        <v>10044</v>
      </c>
      <c r="Q619" s="18" t="s">
        <v>9743</v>
      </c>
      <c r="R619" s="18">
        <v>0.61</v>
      </c>
      <c r="T619" s="18">
        <v>0</v>
      </c>
      <c r="U619" s="18">
        <v>0</v>
      </c>
    </row>
    <row r="620" spans="2:21" x14ac:dyDescent="0.4">
      <c r="B620" s="18" t="s">
        <v>5909</v>
      </c>
      <c r="C620" s="18" t="s">
        <v>9451</v>
      </c>
      <c r="D620" s="18" t="s">
        <v>9452</v>
      </c>
      <c r="E620" s="19" t="s">
        <v>274</v>
      </c>
      <c r="F620" s="18" t="s">
        <v>5935</v>
      </c>
      <c r="G620" s="18" t="s">
        <v>29</v>
      </c>
      <c r="H620" s="18" t="s">
        <v>5936</v>
      </c>
      <c r="I620" s="19" t="s">
        <v>6126</v>
      </c>
      <c r="J620" s="18" t="s">
        <v>5899</v>
      </c>
      <c r="K620" s="18" t="s">
        <v>10052</v>
      </c>
      <c r="L620" s="18" t="s">
        <v>5901</v>
      </c>
      <c r="N620" s="20">
        <v>45322</v>
      </c>
      <c r="O620" s="18" t="s">
        <v>10053</v>
      </c>
      <c r="P620" s="18" t="s">
        <v>10052</v>
      </c>
      <c r="Q620" s="18" t="s">
        <v>9743</v>
      </c>
      <c r="R620" s="18">
        <v>1.2</v>
      </c>
      <c r="T620" s="18">
        <v>0</v>
      </c>
      <c r="U620" s="18">
        <v>0</v>
      </c>
    </row>
    <row r="621" spans="2:21" x14ac:dyDescent="0.4">
      <c r="B621" s="18" t="s">
        <v>5909</v>
      </c>
      <c r="C621" s="18" t="s">
        <v>9451</v>
      </c>
      <c r="D621" s="18" t="s">
        <v>9452</v>
      </c>
      <c r="E621" s="19" t="s">
        <v>274</v>
      </c>
      <c r="F621" s="18" t="s">
        <v>5935</v>
      </c>
      <c r="G621" s="18" t="s">
        <v>29</v>
      </c>
      <c r="H621" s="18" t="s">
        <v>5936</v>
      </c>
      <c r="I621" s="19" t="s">
        <v>6126</v>
      </c>
      <c r="J621" s="18" t="s">
        <v>5904</v>
      </c>
      <c r="K621" s="18" t="s">
        <v>10054</v>
      </c>
      <c r="L621" s="18" t="s">
        <v>5901</v>
      </c>
      <c r="N621" s="20">
        <v>45322</v>
      </c>
      <c r="O621" s="18" t="s">
        <v>10055</v>
      </c>
      <c r="P621" s="18" t="s">
        <v>10054</v>
      </c>
      <c r="Q621" s="18" t="s">
        <v>9743</v>
      </c>
      <c r="R621" s="18">
        <v>1.2</v>
      </c>
      <c r="T621" s="18">
        <v>0</v>
      </c>
      <c r="U621" s="18">
        <v>0</v>
      </c>
    </row>
    <row r="622" spans="2:21" x14ac:dyDescent="0.4">
      <c r="B622" s="18" t="s">
        <v>5909</v>
      </c>
      <c r="C622" s="18" t="s">
        <v>9451</v>
      </c>
      <c r="D622" s="18" t="s">
        <v>9452</v>
      </c>
      <c r="E622" s="19" t="s">
        <v>274</v>
      </c>
      <c r="F622" s="18" t="s">
        <v>5935</v>
      </c>
      <c r="G622" s="18" t="s">
        <v>29</v>
      </c>
      <c r="H622" s="18" t="s">
        <v>5936</v>
      </c>
      <c r="I622" s="19" t="s">
        <v>6126</v>
      </c>
      <c r="J622" s="18" t="s">
        <v>5843</v>
      </c>
      <c r="K622" s="18" t="s">
        <v>10056</v>
      </c>
      <c r="L622" s="18" t="s">
        <v>5901</v>
      </c>
      <c r="N622" s="20">
        <v>45322</v>
      </c>
      <c r="O622" s="18" t="s">
        <v>10057</v>
      </c>
      <c r="P622" s="18" t="s">
        <v>10056</v>
      </c>
      <c r="Q622" s="18" t="s">
        <v>9743</v>
      </c>
      <c r="R622" s="18">
        <v>1.2</v>
      </c>
      <c r="T622" s="18">
        <v>0</v>
      </c>
      <c r="U622" s="18">
        <v>0</v>
      </c>
    </row>
    <row r="623" spans="2:21" x14ac:dyDescent="0.4">
      <c r="B623" s="18" t="s">
        <v>5909</v>
      </c>
      <c r="C623" s="18" t="s">
        <v>9451</v>
      </c>
      <c r="D623" s="18" t="s">
        <v>9452</v>
      </c>
      <c r="E623" s="19" t="s">
        <v>274</v>
      </c>
      <c r="F623" s="18" t="s">
        <v>5935</v>
      </c>
      <c r="G623" s="18" t="s">
        <v>926</v>
      </c>
      <c r="H623" s="18" t="s">
        <v>6145</v>
      </c>
      <c r="I623" s="19" t="s">
        <v>6406</v>
      </c>
      <c r="J623" s="18" t="s">
        <v>5899</v>
      </c>
      <c r="K623" s="18" t="s">
        <v>9741</v>
      </c>
      <c r="L623" s="18" t="s">
        <v>5901</v>
      </c>
      <c r="N623" s="20">
        <v>45322</v>
      </c>
      <c r="O623" s="18" t="s">
        <v>9742</v>
      </c>
      <c r="P623" s="18" t="s">
        <v>9741</v>
      </c>
      <c r="Q623" s="18" t="s">
        <v>9743</v>
      </c>
      <c r="R623" s="18">
        <v>1.5</v>
      </c>
      <c r="T623" s="18">
        <v>0</v>
      </c>
      <c r="U623" s="18">
        <v>0</v>
      </c>
    </row>
    <row r="624" spans="2:21" x14ac:dyDescent="0.4">
      <c r="B624" s="18" t="s">
        <v>5909</v>
      </c>
      <c r="C624" s="18" t="s">
        <v>9451</v>
      </c>
      <c r="D624" s="18" t="s">
        <v>9452</v>
      </c>
      <c r="E624" s="19" t="s">
        <v>274</v>
      </c>
      <c r="F624" s="18" t="s">
        <v>5935</v>
      </c>
      <c r="G624" s="18" t="s">
        <v>926</v>
      </c>
      <c r="H624" s="18" t="s">
        <v>6145</v>
      </c>
      <c r="I624" s="19" t="s">
        <v>6406</v>
      </c>
      <c r="J624" s="18" t="s">
        <v>5904</v>
      </c>
      <c r="K624" s="18" t="s">
        <v>9744</v>
      </c>
      <c r="L624" s="18" t="s">
        <v>5901</v>
      </c>
      <c r="N624" s="20">
        <v>45322</v>
      </c>
      <c r="O624" s="18" t="s">
        <v>9745</v>
      </c>
      <c r="P624" s="18" t="s">
        <v>9744</v>
      </c>
      <c r="Q624" s="18" t="s">
        <v>9743</v>
      </c>
      <c r="R624" s="18">
        <v>1.5</v>
      </c>
      <c r="T624" s="18">
        <v>0</v>
      </c>
      <c r="U624" s="18">
        <v>0</v>
      </c>
    </row>
    <row r="625" spans="2:21" x14ac:dyDescent="0.4">
      <c r="B625" s="18" t="s">
        <v>5909</v>
      </c>
      <c r="C625" s="18" t="s">
        <v>9451</v>
      </c>
      <c r="D625" s="18" t="s">
        <v>9452</v>
      </c>
      <c r="E625" s="19" t="s">
        <v>274</v>
      </c>
      <c r="F625" s="18" t="s">
        <v>5935</v>
      </c>
      <c r="G625" s="18" t="s">
        <v>926</v>
      </c>
      <c r="H625" s="18" t="s">
        <v>6145</v>
      </c>
      <c r="I625" s="19" t="s">
        <v>6406</v>
      </c>
      <c r="J625" s="18" t="s">
        <v>5843</v>
      </c>
      <c r="K625" s="18" t="s">
        <v>9746</v>
      </c>
      <c r="L625" s="18" t="s">
        <v>5901</v>
      </c>
      <c r="N625" s="20">
        <v>45322</v>
      </c>
      <c r="O625" s="18" t="s">
        <v>9747</v>
      </c>
      <c r="P625" s="18" t="s">
        <v>9746</v>
      </c>
      <c r="Q625" s="18" t="s">
        <v>9743</v>
      </c>
      <c r="R625" s="18">
        <v>1.5</v>
      </c>
      <c r="T625" s="18">
        <v>0</v>
      </c>
      <c r="U625" s="18">
        <v>0</v>
      </c>
    </row>
    <row r="626" spans="2:21" x14ac:dyDescent="0.4">
      <c r="B626" s="18" t="s">
        <v>5909</v>
      </c>
      <c r="C626" s="18" t="s">
        <v>9451</v>
      </c>
      <c r="D626" s="18" t="s">
        <v>9452</v>
      </c>
      <c r="E626" s="19" t="s">
        <v>274</v>
      </c>
      <c r="F626" s="18" t="s">
        <v>5935</v>
      </c>
      <c r="G626" s="18" t="s">
        <v>522</v>
      </c>
      <c r="H626" s="18" t="s">
        <v>9525</v>
      </c>
      <c r="I626" s="19" t="s">
        <v>9526</v>
      </c>
      <c r="J626" s="18" t="s">
        <v>5899</v>
      </c>
      <c r="K626" s="18" t="s">
        <v>9748</v>
      </c>
      <c r="L626" s="18" t="s">
        <v>5901</v>
      </c>
      <c r="N626" s="20">
        <v>45322</v>
      </c>
      <c r="O626" s="18" t="s">
        <v>9749</v>
      </c>
      <c r="P626" s="18" t="s">
        <v>9748</v>
      </c>
      <c r="Q626" s="18" t="s">
        <v>9743</v>
      </c>
      <c r="T626" s="18">
        <v>0</v>
      </c>
      <c r="U626" s="18">
        <v>0</v>
      </c>
    </row>
    <row r="627" spans="2:21" x14ac:dyDescent="0.4">
      <c r="B627" s="18" t="s">
        <v>5909</v>
      </c>
      <c r="C627" s="18" t="s">
        <v>9451</v>
      </c>
      <c r="D627" s="18" t="s">
        <v>9452</v>
      </c>
      <c r="E627" s="19" t="s">
        <v>274</v>
      </c>
      <c r="F627" s="18" t="s">
        <v>5935</v>
      </c>
      <c r="G627" s="18" t="s">
        <v>522</v>
      </c>
      <c r="H627" s="18" t="s">
        <v>9525</v>
      </c>
      <c r="I627" s="19" t="s">
        <v>9526</v>
      </c>
      <c r="J627" s="18" t="s">
        <v>5904</v>
      </c>
      <c r="K627" s="18" t="s">
        <v>9750</v>
      </c>
      <c r="L627" s="18" t="s">
        <v>5901</v>
      </c>
      <c r="N627" s="20">
        <v>45322</v>
      </c>
      <c r="O627" s="18" t="s">
        <v>9751</v>
      </c>
      <c r="P627" s="18" t="s">
        <v>9750</v>
      </c>
      <c r="Q627" s="18" t="s">
        <v>9743</v>
      </c>
      <c r="T627" s="18">
        <v>0</v>
      </c>
      <c r="U627" s="18">
        <v>0</v>
      </c>
    </row>
    <row r="628" spans="2:21" x14ac:dyDescent="0.4">
      <c r="B628" s="18" t="s">
        <v>5909</v>
      </c>
      <c r="C628" s="18" t="s">
        <v>9451</v>
      </c>
      <c r="D628" s="18" t="s">
        <v>9452</v>
      </c>
      <c r="E628" s="19" t="s">
        <v>274</v>
      </c>
      <c r="F628" s="18" t="s">
        <v>5935</v>
      </c>
      <c r="G628" s="18" t="s">
        <v>522</v>
      </c>
      <c r="H628" s="18" t="s">
        <v>9525</v>
      </c>
      <c r="I628" s="19" t="s">
        <v>9526</v>
      </c>
      <c r="J628" s="18" t="s">
        <v>5843</v>
      </c>
      <c r="K628" s="18" t="s">
        <v>9752</v>
      </c>
      <c r="L628" s="18" t="s">
        <v>5901</v>
      </c>
      <c r="N628" s="20">
        <v>45322</v>
      </c>
      <c r="O628" s="18" t="s">
        <v>9753</v>
      </c>
      <c r="P628" s="18" t="s">
        <v>9752</v>
      </c>
      <c r="Q628" s="18" t="s">
        <v>9743</v>
      </c>
      <c r="T628" s="18">
        <v>0</v>
      </c>
      <c r="U628" s="18">
        <v>0</v>
      </c>
    </row>
    <row r="629" spans="2:21" x14ac:dyDescent="0.4">
      <c r="B629" s="18" t="s">
        <v>5909</v>
      </c>
      <c r="C629" s="18" t="s">
        <v>9451</v>
      </c>
      <c r="D629" s="18" t="s">
        <v>9452</v>
      </c>
      <c r="E629" s="19" t="s">
        <v>274</v>
      </c>
      <c r="F629" s="18" t="s">
        <v>6047</v>
      </c>
      <c r="G629" s="18" t="s">
        <v>5913</v>
      </c>
      <c r="H629" s="18" t="s">
        <v>5914</v>
      </c>
      <c r="I629" s="19" t="s">
        <v>10064</v>
      </c>
      <c r="J629" s="18" t="s">
        <v>5899</v>
      </c>
      <c r="K629" s="18" t="s">
        <v>10065</v>
      </c>
      <c r="L629" s="18" t="s">
        <v>5901</v>
      </c>
      <c r="N629" s="20">
        <v>45322</v>
      </c>
      <c r="O629" s="18" t="s">
        <v>10066</v>
      </c>
      <c r="P629" s="18" t="s">
        <v>10065</v>
      </c>
      <c r="Q629" s="18" t="s">
        <v>9768</v>
      </c>
      <c r="R629" s="18">
        <v>0.97</v>
      </c>
      <c r="T629" s="18">
        <v>0</v>
      </c>
      <c r="U629" s="18">
        <v>0</v>
      </c>
    </row>
    <row r="630" spans="2:21" x14ac:dyDescent="0.4">
      <c r="B630" s="18" t="s">
        <v>5909</v>
      </c>
      <c r="C630" s="18" t="s">
        <v>9451</v>
      </c>
      <c r="D630" s="18" t="s">
        <v>9452</v>
      </c>
      <c r="E630" s="19" t="s">
        <v>274</v>
      </c>
      <c r="F630" s="18" t="s">
        <v>6047</v>
      </c>
      <c r="G630" s="18" t="s">
        <v>5913</v>
      </c>
      <c r="H630" s="18" t="s">
        <v>5914</v>
      </c>
      <c r="I630" s="19" t="s">
        <v>10064</v>
      </c>
      <c r="J630" s="18" t="s">
        <v>5904</v>
      </c>
      <c r="K630" s="18" t="s">
        <v>10067</v>
      </c>
      <c r="L630" s="18" t="s">
        <v>5901</v>
      </c>
      <c r="N630" s="20">
        <v>45322</v>
      </c>
      <c r="O630" s="18" t="s">
        <v>10068</v>
      </c>
      <c r="P630" s="18" t="s">
        <v>10067</v>
      </c>
      <c r="Q630" s="18" t="s">
        <v>9768</v>
      </c>
      <c r="R630" s="18">
        <v>0.97</v>
      </c>
      <c r="T630" s="18">
        <v>0</v>
      </c>
      <c r="U630" s="18">
        <v>0</v>
      </c>
    </row>
    <row r="631" spans="2:21" x14ac:dyDescent="0.4">
      <c r="B631" s="18" t="s">
        <v>5909</v>
      </c>
      <c r="C631" s="18" t="s">
        <v>9451</v>
      </c>
      <c r="D631" s="18" t="s">
        <v>9452</v>
      </c>
      <c r="E631" s="19" t="s">
        <v>274</v>
      </c>
      <c r="F631" s="18" t="s">
        <v>6047</v>
      </c>
      <c r="G631" s="18" t="s">
        <v>5913</v>
      </c>
      <c r="H631" s="18" t="s">
        <v>5914</v>
      </c>
      <c r="I631" s="19" t="s">
        <v>10064</v>
      </c>
      <c r="J631" s="18" t="s">
        <v>5843</v>
      </c>
      <c r="K631" s="18" t="s">
        <v>10069</v>
      </c>
      <c r="L631" s="18" t="s">
        <v>5901</v>
      </c>
      <c r="N631" s="20">
        <v>45322</v>
      </c>
      <c r="O631" s="18" t="s">
        <v>10070</v>
      </c>
      <c r="P631" s="18" t="s">
        <v>10069</v>
      </c>
      <c r="Q631" s="18" t="s">
        <v>9768</v>
      </c>
      <c r="R631" s="18">
        <v>0.97</v>
      </c>
      <c r="T631" s="18">
        <v>0</v>
      </c>
      <c r="U631" s="18">
        <v>0</v>
      </c>
    </row>
    <row r="632" spans="2:21" x14ac:dyDescent="0.4">
      <c r="B632" s="18" t="s">
        <v>5909</v>
      </c>
      <c r="C632" s="18" t="s">
        <v>9451</v>
      </c>
      <c r="D632" s="18" t="s">
        <v>9452</v>
      </c>
      <c r="E632" s="19" t="s">
        <v>274</v>
      </c>
      <c r="F632" s="18" t="s">
        <v>6047</v>
      </c>
      <c r="G632" s="18" t="s">
        <v>29</v>
      </c>
      <c r="H632" s="18" t="s">
        <v>5936</v>
      </c>
      <c r="I632" s="19" t="s">
        <v>6126</v>
      </c>
      <c r="J632" s="18" t="s">
        <v>5899</v>
      </c>
      <c r="K632" s="18" t="s">
        <v>9766</v>
      </c>
      <c r="L632" s="18" t="s">
        <v>5901</v>
      </c>
      <c r="N632" s="20">
        <v>45322</v>
      </c>
      <c r="O632" s="18" t="s">
        <v>9767</v>
      </c>
      <c r="P632" s="18" t="s">
        <v>9766</v>
      </c>
      <c r="Q632" s="18" t="s">
        <v>9768</v>
      </c>
      <c r="R632" s="18">
        <v>1.2</v>
      </c>
      <c r="T632" s="18">
        <v>0</v>
      </c>
      <c r="U632" s="18">
        <v>0</v>
      </c>
    </row>
    <row r="633" spans="2:21" x14ac:dyDescent="0.4">
      <c r="B633" s="18" t="s">
        <v>5909</v>
      </c>
      <c r="C633" s="18" t="s">
        <v>9451</v>
      </c>
      <c r="D633" s="18" t="s">
        <v>9452</v>
      </c>
      <c r="E633" s="19" t="s">
        <v>274</v>
      </c>
      <c r="F633" s="18" t="s">
        <v>6047</v>
      </c>
      <c r="G633" s="18" t="s">
        <v>29</v>
      </c>
      <c r="H633" s="18" t="s">
        <v>5936</v>
      </c>
      <c r="I633" s="19" t="s">
        <v>6126</v>
      </c>
      <c r="J633" s="18" t="s">
        <v>5904</v>
      </c>
      <c r="K633" s="18" t="s">
        <v>9769</v>
      </c>
      <c r="L633" s="18" t="s">
        <v>5901</v>
      </c>
      <c r="N633" s="20">
        <v>45322</v>
      </c>
      <c r="O633" s="18" t="s">
        <v>9770</v>
      </c>
      <c r="P633" s="18" t="s">
        <v>9769</v>
      </c>
      <c r="Q633" s="18" t="s">
        <v>9768</v>
      </c>
      <c r="R633" s="18">
        <v>1.2</v>
      </c>
      <c r="T633" s="18">
        <v>0</v>
      </c>
      <c r="U633" s="18">
        <v>0</v>
      </c>
    </row>
    <row r="634" spans="2:21" x14ac:dyDescent="0.4">
      <c r="B634" s="18" t="s">
        <v>5909</v>
      </c>
      <c r="C634" s="18" t="s">
        <v>9451</v>
      </c>
      <c r="D634" s="18" t="s">
        <v>9452</v>
      </c>
      <c r="E634" s="19" t="s">
        <v>274</v>
      </c>
      <c r="F634" s="18" t="s">
        <v>6047</v>
      </c>
      <c r="G634" s="18" t="s">
        <v>29</v>
      </c>
      <c r="H634" s="18" t="s">
        <v>5936</v>
      </c>
      <c r="I634" s="19" t="s">
        <v>6126</v>
      </c>
      <c r="J634" s="18" t="s">
        <v>5843</v>
      </c>
      <c r="K634" s="18" t="s">
        <v>9771</v>
      </c>
      <c r="L634" s="18" t="s">
        <v>5901</v>
      </c>
      <c r="N634" s="20">
        <v>45322</v>
      </c>
      <c r="O634" s="18" t="s">
        <v>9772</v>
      </c>
      <c r="P634" s="18" t="s">
        <v>9771</v>
      </c>
      <c r="Q634" s="18" t="s">
        <v>9768</v>
      </c>
      <c r="R634" s="18">
        <v>1.2</v>
      </c>
      <c r="T634" s="18">
        <v>0</v>
      </c>
      <c r="U634" s="18">
        <v>0</v>
      </c>
    </row>
    <row r="635" spans="2:21" x14ac:dyDescent="0.4">
      <c r="B635" s="18" t="s">
        <v>5909</v>
      </c>
      <c r="C635" s="18" t="s">
        <v>9451</v>
      </c>
      <c r="D635" s="18" t="s">
        <v>9452</v>
      </c>
      <c r="E635" s="19" t="s">
        <v>274</v>
      </c>
      <c r="F635" s="18" t="s">
        <v>6047</v>
      </c>
      <c r="G635" s="18" t="s">
        <v>522</v>
      </c>
      <c r="H635" s="18" t="s">
        <v>9525</v>
      </c>
      <c r="I635" s="19" t="s">
        <v>9526</v>
      </c>
      <c r="J635" s="18" t="s">
        <v>5899</v>
      </c>
      <c r="K635" s="18" t="s">
        <v>9773</v>
      </c>
      <c r="L635" s="18" t="s">
        <v>5901</v>
      </c>
      <c r="N635" s="20">
        <v>45322</v>
      </c>
      <c r="O635" s="18" t="s">
        <v>9774</v>
      </c>
      <c r="P635" s="18" t="s">
        <v>9773</v>
      </c>
      <c r="Q635" s="18" t="s">
        <v>9768</v>
      </c>
      <c r="T635" s="18">
        <v>0</v>
      </c>
      <c r="U635" s="18">
        <v>0</v>
      </c>
    </row>
    <row r="636" spans="2:21" x14ac:dyDescent="0.4">
      <c r="B636" s="18" t="s">
        <v>5909</v>
      </c>
      <c r="C636" s="18" t="s">
        <v>9451</v>
      </c>
      <c r="D636" s="18" t="s">
        <v>9452</v>
      </c>
      <c r="E636" s="19" t="s">
        <v>274</v>
      </c>
      <c r="F636" s="18" t="s">
        <v>6047</v>
      </c>
      <c r="G636" s="18" t="s">
        <v>522</v>
      </c>
      <c r="H636" s="18" t="s">
        <v>9525</v>
      </c>
      <c r="I636" s="19" t="s">
        <v>9526</v>
      </c>
      <c r="J636" s="18" t="s">
        <v>5904</v>
      </c>
      <c r="K636" s="18" t="s">
        <v>9775</v>
      </c>
      <c r="L636" s="18" t="s">
        <v>5901</v>
      </c>
      <c r="N636" s="20">
        <v>45322</v>
      </c>
      <c r="O636" s="18" t="s">
        <v>9776</v>
      </c>
      <c r="P636" s="18" t="s">
        <v>9775</v>
      </c>
      <c r="Q636" s="18" t="s">
        <v>9768</v>
      </c>
      <c r="T636" s="18">
        <v>0</v>
      </c>
      <c r="U636" s="18">
        <v>0</v>
      </c>
    </row>
    <row r="637" spans="2:21" x14ac:dyDescent="0.4">
      <c r="B637" s="18" t="s">
        <v>5909</v>
      </c>
      <c r="C637" s="18" t="s">
        <v>9451</v>
      </c>
      <c r="D637" s="18" t="s">
        <v>9452</v>
      </c>
      <c r="E637" s="19" t="s">
        <v>274</v>
      </c>
      <c r="F637" s="18" t="s">
        <v>6047</v>
      </c>
      <c r="G637" s="18" t="s">
        <v>522</v>
      </c>
      <c r="H637" s="18" t="s">
        <v>9525</v>
      </c>
      <c r="I637" s="19" t="s">
        <v>9526</v>
      </c>
      <c r="J637" s="18" t="s">
        <v>5843</v>
      </c>
      <c r="K637" s="18" t="s">
        <v>9777</v>
      </c>
      <c r="L637" s="18" t="s">
        <v>5901</v>
      </c>
      <c r="N637" s="20">
        <v>45322</v>
      </c>
      <c r="O637" s="18" t="s">
        <v>9778</v>
      </c>
      <c r="P637" s="18" t="s">
        <v>9777</v>
      </c>
      <c r="Q637" s="18" t="s">
        <v>9768</v>
      </c>
      <c r="T637" s="18">
        <v>0</v>
      </c>
      <c r="U637" s="18">
        <v>0</v>
      </c>
    </row>
    <row r="638" spans="2:21" x14ac:dyDescent="0.4">
      <c r="B638" s="18" t="s">
        <v>5909</v>
      </c>
      <c r="C638" s="18" t="s">
        <v>9451</v>
      </c>
      <c r="D638" s="18" t="s">
        <v>9452</v>
      </c>
      <c r="E638" s="19" t="s">
        <v>274</v>
      </c>
      <c r="F638" s="18" t="s">
        <v>5896</v>
      </c>
      <c r="G638" s="18" t="s">
        <v>5913</v>
      </c>
      <c r="H638" s="18" t="s">
        <v>5914</v>
      </c>
      <c r="I638" s="19" t="s">
        <v>10064</v>
      </c>
      <c r="J638" s="18" t="s">
        <v>5899</v>
      </c>
      <c r="K638" s="18" t="s">
        <v>10077</v>
      </c>
      <c r="L638" s="18" t="s">
        <v>5901</v>
      </c>
      <c r="N638" s="20">
        <v>45322</v>
      </c>
      <c r="O638" s="18" t="s">
        <v>10078</v>
      </c>
      <c r="P638" s="18" t="s">
        <v>10077</v>
      </c>
      <c r="Q638" s="18" t="s">
        <v>9793</v>
      </c>
      <c r="R638" s="18">
        <v>0.97</v>
      </c>
      <c r="T638" s="18">
        <v>0</v>
      </c>
      <c r="U638" s="18">
        <v>0</v>
      </c>
    </row>
    <row r="639" spans="2:21" x14ac:dyDescent="0.4">
      <c r="B639" s="18" t="s">
        <v>5909</v>
      </c>
      <c r="C639" s="18" t="s">
        <v>9451</v>
      </c>
      <c r="D639" s="18" t="s">
        <v>9452</v>
      </c>
      <c r="E639" s="19" t="s">
        <v>274</v>
      </c>
      <c r="F639" s="18" t="s">
        <v>5896</v>
      </c>
      <c r="G639" s="18" t="s">
        <v>5913</v>
      </c>
      <c r="H639" s="18" t="s">
        <v>5914</v>
      </c>
      <c r="I639" s="19" t="s">
        <v>10064</v>
      </c>
      <c r="J639" s="18" t="s">
        <v>5904</v>
      </c>
      <c r="K639" s="18" t="s">
        <v>10079</v>
      </c>
      <c r="L639" s="18" t="s">
        <v>5901</v>
      </c>
      <c r="N639" s="20">
        <v>45322</v>
      </c>
      <c r="O639" s="18" t="s">
        <v>10080</v>
      </c>
      <c r="P639" s="18" t="s">
        <v>10079</v>
      </c>
      <c r="Q639" s="18" t="s">
        <v>9793</v>
      </c>
      <c r="R639" s="18">
        <v>0.97</v>
      </c>
      <c r="T639" s="18">
        <v>0</v>
      </c>
      <c r="U639" s="18">
        <v>0</v>
      </c>
    </row>
    <row r="640" spans="2:21" x14ac:dyDescent="0.4">
      <c r="B640" s="18" t="s">
        <v>5909</v>
      </c>
      <c r="C640" s="18" t="s">
        <v>9451</v>
      </c>
      <c r="D640" s="18" t="s">
        <v>9452</v>
      </c>
      <c r="E640" s="19" t="s">
        <v>274</v>
      </c>
      <c r="F640" s="18" t="s">
        <v>5896</v>
      </c>
      <c r="G640" s="18" t="s">
        <v>5913</v>
      </c>
      <c r="H640" s="18" t="s">
        <v>5914</v>
      </c>
      <c r="I640" s="19" t="s">
        <v>10064</v>
      </c>
      <c r="J640" s="18" t="s">
        <v>5843</v>
      </c>
      <c r="K640" s="18" t="s">
        <v>10081</v>
      </c>
      <c r="L640" s="18" t="s">
        <v>5901</v>
      </c>
      <c r="N640" s="20">
        <v>45322</v>
      </c>
      <c r="O640" s="18" t="s">
        <v>10082</v>
      </c>
      <c r="P640" s="18" t="s">
        <v>10081</v>
      </c>
      <c r="Q640" s="18" t="s">
        <v>9793</v>
      </c>
      <c r="R640" s="18">
        <v>0.97</v>
      </c>
      <c r="T640" s="18">
        <v>0</v>
      </c>
      <c r="U640" s="18">
        <v>0</v>
      </c>
    </row>
    <row r="641" spans="2:21" x14ac:dyDescent="0.4">
      <c r="B641" s="18" t="s">
        <v>5909</v>
      </c>
      <c r="C641" s="18" t="s">
        <v>9451</v>
      </c>
      <c r="D641" s="18" t="s">
        <v>9452</v>
      </c>
      <c r="E641" s="19" t="s">
        <v>274</v>
      </c>
      <c r="F641" s="18" t="s">
        <v>5896</v>
      </c>
      <c r="G641" s="18" t="s">
        <v>5913</v>
      </c>
      <c r="H641" s="18" t="s">
        <v>5914</v>
      </c>
      <c r="I641" s="19" t="s">
        <v>10064</v>
      </c>
      <c r="J641" s="18" t="s">
        <v>5923</v>
      </c>
      <c r="K641" s="18" t="s">
        <v>10083</v>
      </c>
      <c r="L641" s="18" t="s">
        <v>5901</v>
      </c>
      <c r="N641" s="20">
        <v>45322</v>
      </c>
      <c r="O641" s="18" t="s">
        <v>10084</v>
      </c>
      <c r="P641" s="18" t="s">
        <v>10083</v>
      </c>
      <c r="Q641" s="18" t="s">
        <v>9793</v>
      </c>
      <c r="R641" s="18">
        <v>0.97</v>
      </c>
      <c r="T641" s="18">
        <v>0</v>
      </c>
      <c r="U641" s="18">
        <v>0</v>
      </c>
    </row>
    <row r="642" spans="2:21" x14ac:dyDescent="0.4">
      <c r="B642" s="18" t="s">
        <v>5909</v>
      </c>
      <c r="C642" s="18" t="s">
        <v>9451</v>
      </c>
      <c r="D642" s="18" t="s">
        <v>9452</v>
      </c>
      <c r="E642" s="19" t="s">
        <v>274</v>
      </c>
      <c r="F642" s="18" t="s">
        <v>5896</v>
      </c>
      <c r="G642" s="18" t="s">
        <v>29</v>
      </c>
      <c r="H642" s="18" t="s">
        <v>5936</v>
      </c>
      <c r="I642" s="19" t="s">
        <v>6126</v>
      </c>
      <c r="J642" s="18" t="s">
        <v>5899</v>
      </c>
      <c r="K642" s="18" t="s">
        <v>9791</v>
      </c>
      <c r="L642" s="18" t="s">
        <v>5901</v>
      </c>
      <c r="N642" s="20">
        <v>45322</v>
      </c>
      <c r="O642" s="18" t="s">
        <v>9792</v>
      </c>
      <c r="P642" s="18" t="s">
        <v>9791</v>
      </c>
      <c r="Q642" s="18" t="s">
        <v>9793</v>
      </c>
      <c r="R642" s="18">
        <v>1.2</v>
      </c>
      <c r="T642" s="18">
        <v>0</v>
      </c>
      <c r="U642" s="18">
        <v>0</v>
      </c>
    </row>
    <row r="643" spans="2:21" x14ac:dyDescent="0.4">
      <c r="B643" s="18" t="s">
        <v>5909</v>
      </c>
      <c r="C643" s="18" t="s">
        <v>9451</v>
      </c>
      <c r="D643" s="18" t="s">
        <v>9452</v>
      </c>
      <c r="E643" s="19" t="s">
        <v>274</v>
      </c>
      <c r="F643" s="18" t="s">
        <v>5896</v>
      </c>
      <c r="G643" s="18" t="s">
        <v>29</v>
      </c>
      <c r="H643" s="18" t="s">
        <v>5936</v>
      </c>
      <c r="I643" s="19" t="s">
        <v>6126</v>
      </c>
      <c r="J643" s="18" t="s">
        <v>5904</v>
      </c>
      <c r="K643" s="18" t="s">
        <v>9794</v>
      </c>
      <c r="L643" s="18" t="s">
        <v>5901</v>
      </c>
      <c r="N643" s="20">
        <v>45322</v>
      </c>
      <c r="O643" s="18" t="s">
        <v>9795</v>
      </c>
      <c r="P643" s="18" t="s">
        <v>9794</v>
      </c>
      <c r="Q643" s="18" t="s">
        <v>9793</v>
      </c>
      <c r="R643" s="18">
        <v>1.2</v>
      </c>
      <c r="T643" s="18">
        <v>0</v>
      </c>
      <c r="U643" s="18">
        <v>0</v>
      </c>
    </row>
    <row r="644" spans="2:21" x14ac:dyDescent="0.4">
      <c r="B644" s="18" t="s">
        <v>5909</v>
      </c>
      <c r="C644" s="18" t="s">
        <v>9451</v>
      </c>
      <c r="D644" s="18" t="s">
        <v>9452</v>
      </c>
      <c r="E644" s="19" t="s">
        <v>274</v>
      </c>
      <c r="F644" s="18" t="s">
        <v>5896</v>
      </c>
      <c r="G644" s="18" t="s">
        <v>29</v>
      </c>
      <c r="H644" s="18" t="s">
        <v>5936</v>
      </c>
      <c r="I644" s="19" t="s">
        <v>6126</v>
      </c>
      <c r="J644" s="18" t="s">
        <v>5843</v>
      </c>
      <c r="K644" s="18" t="s">
        <v>9796</v>
      </c>
      <c r="L644" s="18" t="s">
        <v>5901</v>
      </c>
      <c r="N644" s="20">
        <v>45322</v>
      </c>
      <c r="O644" s="18" t="s">
        <v>9797</v>
      </c>
      <c r="P644" s="18" t="s">
        <v>9796</v>
      </c>
      <c r="Q644" s="18" t="s">
        <v>9793</v>
      </c>
      <c r="R644" s="18">
        <v>1.2</v>
      </c>
      <c r="T644" s="18">
        <v>0</v>
      </c>
      <c r="U644" s="18">
        <v>0</v>
      </c>
    </row>
    <row r="645" spans="2:21" x14ac:dyDescent="0.4">
      <c r="B645" s="18" t="s">
        <v>5909</v>
      </c>
      <c r="C645" s="18" t="s">
        <v>9451</v>
      </c>
      <c r="D645" s="18" t="s">
        <v>9452</v>
      </c>
      <c r="E645" s="19" t="s">
        <v>274</v>
      </c>
      <c r="F645" s="18" t="s">
        <v>5896</v>
      </c>
      <c r="G645" s="18" t="s">
        <v>29</v>
      </c>
      <c r="H645" s="18" t="s">
        <v>5936</v>
      </c>
      <c r="I645" s="19" t="s">
        <v>6126</v>
      </c>
      <c r="J645" s="18" t="s">
        <v>5923</v>
      </c>
      <c r="K645" s="18" t="s">
        <v>9798</v>
      </c>
      <c r="L645" s="18" t="s">
        <v>5901</v>
      </c>
      <c r="N645" s="20">
        <v>45322</v>
      </c>
      <c r="O645" s="18" t="s">
        <v>9799</v>
      </c>
      <c r="P645" s="18" t="s">
        <v>9798</v>
      </c>
      <c r="Q645" s="18" t="s">
        <v>9793</v>
      </c>
      <c r="R645" s="18">
        <v>1.2</v>
      </c>
      <c r="T645" s="18">
        <v>0</v>
      </c>
      <c r="U645" s="18">
        <v>0</v>
      </c>
    </row>
    <row r="646" spans="2:21" x14ac:dyDescent="0.4">
      <c r="B646" s="18" t="s">
        <v>5909</v>
      </c>
      <c r="C646" s="18" t="s">
        <v>9451</v>
      </c>
      <c r="D646" s="18" t="s">
        <v>9452</v>
      </c>
      <c r="E646" s="19" t="s">
        <v>274</v>
      </c>
      <c r="F646" s="18" t="s">
        <v>5896</v>
      </c>
      <c r="G646" s="18" t="s">
        <v>522</v>
      </c>
      <c r="H646" s="18" t="s">
        <v>9525</v>
      </c>
      <c r="I646" s="19" t="s">
        <v>9526</v>
      </c>
      <c r="J646" s="18" t="s">
        <v>5899</v>
      </c>
      <c r="K646" s="18" t="s">
        <v>9800</v>
      </c>
      <c r="L646" s="18" t="s">
        <v>5901</v>
      </c>
      <c r="N646" s="20">
        <v>45322</v>
      </c>
      <c r="O646" s="18" t="s">
        <v>9801</v>
      </c>
      <c r="P646" s="18" t="s">
        <v>9800</v>
      </c>
      <c r="Q646" s="18" t="s">
        <v>9793</v>
      </c>
      <c r="T646" s="18">
        <v>0</v>
      </c>
      <c r="U646" s="18">
        <v>0</v>
      </c>
    </row>
    <row r="647" spans="2:21" x14ac:dyDescent="0.4">
      <c r="B647" s="18" t="s">
        <v>5909</v>
      </c>
      <c r="C647" s="18" t="s">
        <v>9451</v>
      </c>
      <c r="D647" s="18" t="s">
        <v>9452</v>
      </c>
      <c r="E647" s="19" t="s">
        <v>274</v>
      </c>
      <c r="F647" s="18" t="s">
        <v>5896</v>
      </c>
      <c r="G647" s="18" t="s">
        <v>522</v>
      </c>
      <c r="H647" s="18" t="s">
        <v>9525</v>
      </c>
      <c r="I647" s="19" t="s">
        <v>9526</v>
      </c>
      <c r="J647" s="18" t="s">
        <v>5904</v>
      </c>
      <c r="K647" s="18" t="s">
        <v>9802</v>
      </c>
      <c r="L647" s="18" t="s">
        <v>5901</v>
      </c>
      <c r="N647" s="20">
        <v>45322</v>
      </c>
      <c r="O647" s="18" t="s">
        <v>9803</v>
      </c>
      <c r="P647" s="18" t="s">
        <v>9802</v>
      </c>
      <c r="Q647" s="18" t="s">
        <v>9793</v>
      </c>
      <c r="T647" s="18">
        <v>0</v>
      </c>
      <c r="U647" s="18">
        <v>0</v>
      </c>
    </row>
    <row r="648" spans="2:21" x14ac:dyDescent="0.4">
      <c r="B648" s="18" t="s">
        <v>5909</v>
      </c>
      <c r="C648" s="18" t="s">
        <v>9451</v>
      </c>
      <c r="D648" s="18" t="s">
        <v>9452</v>
      </c>
      <c r="E648" s="19" t="s">
        <v>274</v>
      </c>
      <c r="F648" s="18" t="s">
        <v>5896</v>
      </c>
      <c r="G648" s="18" t="s">
        <v>522</v>
      </c>
      <c r="H648" s="18" t="s">
        <v>9525</v>
      </c>
      <c r="I648" s="19" t="s">
        <v>9526</v>
      </c>
      <c r="J648" s="18" t="s">
        <v>5843</v>
      </c>
      <c r="K648" s="18" t="s">
        <v>9804</v>
      </c>
      <c r="L648" s="18" t="s">
        <v>5901</v>
      </c>
      <c r="N648" s="20">
        <v>45322</v>
      </c>
      <c r="O648" s="18" t="s">
        <v>9805</v>
      </c>
      <c r="P648" s="18" t="s">
        <v>9804</v>
      </c>
      <c r="Q648" s="18" t="s">
        <v>9793</v>
      </c>
      <c r="T648" s="18">
        <v>0</v>
      </c>
      <c r="U648" s="18">
        <v>0</v>
      </c>
    </row>
    <row r="649" spans="2:21" x14ac:dyDescent="0.4">
      <c r="B649" s="18" t="s">
        <v>5909</v>
      </c>
      <c r="C649" s="18" t="s">
        <v>9451</v>
      </c>
      <c r="D649" s="18" t="s">
        <v>9452</v>
      </c>
      <c r="E649" s="19" t="s">
        <v>274</v>
      </c>
      <c r="F649" s="18" t="s">
        <v>6100</v>
      </c>
      <c r="G649" s="18" t="s">
        <v>5913</v>
      </c>
      <c r="H649" s="18" t="s">
        <v>5914</v>
      </c>
      <c r="I649" s="19" t="s">
        <v>10039</v>
      </c>
      <c r="J649" s="18" t="s">
        <v>5899</v>
      </c>
      <c r="K649" s="18" t="s">
        <v>10093</v>
      </c>
      <c r="L649" s="18" t="s">
        <v>5901</v>
      </c>
      <c r="N649" s="20">
        <v>45322</v>
      </c>
      <c r="O649" s="18" t="s">
        <v>10094</v>
      </c>
      <c r="P649" s="18" t="s">
        <v>10093</v>
      </c>
      <c r="Q649" s="18" t="s">
        <v>9822</v>
      </c>
      <c r="R649" s="18">
        <v>0.61</v>
      </c>
      <c r="T649" s="18">
        <v>0</v>
      </c>
      <c r="U649" s="18">
        <v>0</v>
      </c>
    </row>
    <row r="650" spans="2:21" x14ac:dyDescent="0.4">
      <c r="B650" s="18" t="s">
        <v>5909</v>
      </c>
      <c r="C650" s="18" t="s">
        <v>9451</v>
      </c>
      <c r="D650" s="18" t="s">
        <v>9452</v>
      </c>
      <c r="E650" s="19" t="s">
        <v>274</v>
      </c>
      <c r="F650" s="18" t="s">
        <v>6100</v>
      </c>
      <c r="G650" s="18" t="s">
        <v>5913</v>
      </c>
      <c r="H650" s="18" t="s">
        <v>5914</v>
      </c>
      <c r="I650" s="19" t="s">
        <v>10039</v>
      </c>
      <c r="J650" s="18" t="s">
        <v>5904</v>
      </c>
      <c r="K650" s="18" t="s">
        <v>10095</v>
      </c>
      <c r="L650" s="18" t="s">
        <v>5901</v>
      </c>
      <c r="N650" s="20">
        <v>45322</v>
      </c>
      <c r="O650" s="18" t="s">
        <v>10096</v>
      </c>
      <c r="P650" s="18" t="s">
        <v>10095</v>
      </c>
      <c r="Q650" s="18" t="s">
        <v>9822</v>
      </c>
      <c r="R650" s="18">
        <v>0.61</v>
      </c>
      <c r="T650" s="18">
        <v>0</v>
      </c>
      <c r="U650" s="18">
        <v>0</v>
      </c>
    </row>
    <row r="651" spans="2:21" x14ac:dyDescent="0.4">
      <c r="B651" s="18" t="s">
        <v>5909</v>
      </c>
      <c r="C651" s="18" t="s">
        <v>9451</v>
      </c>
      <c r="D651" s="18" t="s">
        <v>9452</v>
      </c>
      <c r="E651" s="19" t="s">
        <v>274</v>
      </c>
      <c r="F651" s="18" t="s">
        <v>6100</v>
      </c>
      <c r="G651" s="18" t="s">
        <v>5913</v>
      </c>
      <c r="H651" s="18" t="s">
        <v>5914</v>
      </c>
      <c r="I651" s="19" t="s">
        <v>10039</v>
      </c>
      <c r="J651" s="18" t="s">
        <v>5843</v>
      </c>
      <c r="K651" s="18" t="s">
        <v>10097</v>
      </c>
      <c r="L651" s="18" t="s">
        <v>5901</v>
      </c>
      <c r="N651" s="20">
        <v>45322</v>
      </c>
      <c r="O651" s="18" t="s">
        <v>10098</v>
      </c>
      <c r="P651" s="18" t="s">
        <v>10097</v>
      </c>
      <c r="Q651" s="18" t="s">
        <v>9822</v>
      </c>
      <c r="R651" s="18">
        <v>0.61</v>
      </c>
      <c r="T651" s="18">
        <v>0</v>
      </c>
      <c r="U651" s="18">
        <v>0</v>
      </c>
    </row>
    <row r="652" spans="2:21" x14ac:dyDescent="0.4">
      <c r="B652" s="18" t="s">
        <v>5909</v>
      </c>
      <c r="C652" s="18" t="s">
        <v>9451</v>
      </c>
      <c r="D652" s="18" t="s">
        <v>9452</v>
      </c>
      <c r="E652" s="19" t="s">
        <v>274</v>
      </c>
      <c r="F652" s="18" t="s">
        <v>6100</v>
      </c>
      <c r="G652" s="18" t="s">
        <v>29</v>
      </c>
      <c r="H652" s="18" t="s">
        <v>5936</v>
      </c>
      <c r="I652" s="19" t="s">
        <v>9895</v>
      </c>
      <c r="J652" s="18" t="s">
        <v>5899</v>
      </c>
      <c r="K652" s="18" t="s">
        <v>10105</v>
      </c>
      <c r="L652" s="18" t="s">
        <v>5901</v>
      </c>
      <c r="N652" s="20">
        <v>45322</v>
      </c>
      <c r="O652" s="18" t="s">
        <v>10106</v>
      </c>
      <c r="P652" s="18" t="s">
        <v>10105</v>
      </c>
      <c r="Q652" s="18" t="s">
        <v>9822</v>
      </c>
      <c r="R652" s="18">
        <v>1.1000000000000001</v>
      </c>
      <c r="T652" s="18">
        <v>0</v>
      </c>
      <c r="U652" s="18">
        <v>0</v>
      </c>
    </row>
    <row r="653" spans="2:21" x14ac:dyDescent="0.4">
      <c r="B653" s="18" t="s">
        <v>5909</v>
      </c>
      <c r="C653" s="18" t="s">
        <v>9451</v>
      </c>
      <c r="D653" s="18" t="s">
        <v>9452</v>
      </c>
      <c r="E653" s="19" t="s">
        <v>274</v>
      </c>
      <c r="F653" s="18" t="s">
        <v>6100</v>
      </c>
      <c r="G653" s="18" t="s">
        <v>29</v>
      </c>
      <c r="H653" s="18" t="s">
        <v>5936</v>
      </c>
      <c r="I653" s="19" t="s">
        <v>9895</v>
      </c>
      <c r="J653" s="18" t="s">
        <v>5904</v>
      </c>
      <c r="K653" s="18" t="s">
        <v>10107</v>
      </c>
      <c r="L653" s="18" t="s">
        <v>5901</v>
      </c>
      <c r="N653" s="20">
        <v>45322</v>
      </c>
      <c r="O653" s="18" t="s">
        <v>10108</v>
      </c>
      <c r="P653" s="18" t="s">
        <v>10107</v>
      </c>
      <c r="Q653" s="18" t="s">
        <v>9822</v>
      </c>
      <c r="R653" s="18">
        <v>1.1000000000000001</v>
      </c>
      <c r="T653" s="18">
        <v>0</v>
      </c>
      <c r="U653" s="18">
        <v>0</v>
      </c>
    </row>
    <row r="654" spans="2:21" x14ac:dyDescent="0.4">
      <c r="B654" s="18" t="s">
        <v>5909</v>
      </c>
      <c r="C654" s="18" t="s">
        <v>9451</v>
      </c>
      <c r="D654" s="18" t="s">
        <v>9452</v>
      </c>
      <c r="E654" s="19" t="s">
        <v>274</v>
      </c>
      <c r="F654" s="18" t="s">
        <v>6100</v>
      </c>
      <c r="G654" s="18" t="s">
        <v>29</v>
      </c>
      <c r="H654" s="18" t="s">
        <v>5936</v>
      </c>
      <c r="I654" s="19" t="s">
        <v>9895</v>
      </c>
      <c r="J654" s="18" t="s">
        <v>5843</v>
      </c>
      <c r="K654" s="18" t="s">
        <v>10109</v>
      </c>
      <c r="L654" s="18" t="s">
        <v>5901</v>
      </c>
      <c r="N654" s="20">
        <v>45322</v>
      </c>
      <c r="O654" s="18" t="s">
        <v>10110</v>
      </c>
      <c r="P654" s="18" t="s">
        <v>10109</v>
      </c>
      <c r="Q654" s="18" t="s">
        <v>9822</v>
      </c>
      <c r="R654" s="18">
        <v>1.1000000000000001</v>
      </c>
      <c r="T654" s="18">
        <v>0</v>
      </c>
      <c r="U654" s="18">
        <v>0</v>
      </c>
    </row>
    <row r="655" spans="2:21" x14ac:dyDescent="0.4">
      <c r="B655" s="18" t="s">
        <v>5909</v>
      </c>
      <c r="C655" s="18" t="s">
        <v>9451</v>
      </c>
      <c r="D655" s="18" t="s">
        <v>9452</v>
      </c>
      <c r="E655" s="19" t="s">
        <v>274</v>
      </c>
      <c r="F655" s="18" t="s">
        <v>6100</v>
      </c>
      <c r="G655" s="18" t="s">
        <v>926</v>
      </c>
      <c r="H655" s="18" t="s">
        <v>6145</v>
      </c>
      <c r="I655" s="19" t="s">
        <v>6126</v>
      </c>
      <c r="J655" s="18" t="s">
        <v>5899</v>
      </c>
      <c r="K655" s="18" t="s">
        <v>9820</v>
      </c>
      <c r="L655" s="18" t="s">
        <v>5901</v>
      </c>
      <c r="N655" s="20">
        <v>45322</v>
      </c>
      <c r="O655" s="18" t="s">
        <v>9821</v>
      </c>
      <c r="P655" s="18" t="s">
        <v>9820</v>
      </c>
      <c r="Q655" s="18" t="s">
        <v>9822</v>
      </c>
      <c r="R655" s="18">
        <v>1.2</v>
      </c>
      <c r="T655" s="18">
        <v>0</v>
      </c>
      <c r="U655" s="18">
        <v>0</v>
      </c>
    </row>
    <row r="656" spans="2:21" x14ac:dyDescent="0.4">
      <c r="B656" s="18" t="s">
        <v>5909</v>
      </c>
      <c r="C656" s="18" t="s">
        <v>9451</v>
      </c>
      <c r="D656" s="18" t="s">
        <v>9452</v>
      </c>
      <c r="E656" s="19" t="s">
        <v>274</v>
      </c>
      <c r="F656" s="18" t="s">
        <v>6100</v>
      </c>
      <c r="G656" s="18" t="s">
        <v>926</v>
      </c>
      <c r="H656" s="18" t="s">
        <v>6145</v>
      </c>
      <c r="I656" s="19" t="s">
        <v>6126</v>
      </c>
      <c r="J656" s="18" t="s">
        <v>5904</v>
      </c>
      <c r="K656" s="18" t="s">
        <v>9823</v>
      </c>
      <c r="L656" s="18" t="s">
        <v>5901</v>
      </c>
      <c r="N656" s="20">
        <v>45322</v>
      </c>
      <c r="O656" s="18" t="s">
        <v>9824</v>
      </c>
      <c r="P656" s="18" t="s">
        <v>9823</v>
      </c>
      <c r="Q656" s="18" t="s">
        <v>9822</v>
      </c>
      <c r="R656" s="18">
        <v>1.2</v>
      </c>
      <c r="T656" s="18">
        <v>0</v>
      </c>
      <c r="U656" s="18">
        <v>0</v>
      </c>
    </row>
    <row r="657" spans="2:21" x14ac:dyDescent="0.4">
      <c r="B657" s="18" t="s">
        <v>5909</v>
      </c>
      <c r="C657" s="18" t="s">
        <v>9451</v>
      </c>
      <c r="D657" s="18" t="s">
        <v>9452</v>
      </c>
      <c r="E657" s="19" t="s">
        <v>274</v>
      </c>
      <c r="F657" s="18" t="s">
        <v>6100</v>
      </c>
      <c r="G657" s="18" t="s">
        <v>926</v>
      </c>
      <c r="H657" s="18" t="s">
        <v>6145</v>
      </c>
      <c r="I657" s="19" t="s">
        <v>6126</v>
      </c>
      <c r="J657" s="18" t="s">
        <v>5843</v>
      </c>
      <c r="K657" s="18" t="s">
        <v>9825</v>
      </c>
      <c r="L657" s="18" t="s">
        <v>5901</v>
      </c>
      <c r="N657" s="20">
        <v>45322</v>
      </c>
      <c r="O657" s="18" t="s">
        <v>9826</v>
      </c>
      <c r="P657" s="18" t="s">
        <v>9825</v>
      </c>
      <c r="Q657" s="18" t="s">
        <v>9822</v>
      </c>
      <c r="R657" s="18">
        <v>1.2</v>
      </c>
      <c r="T657" s="18">
        <v>0</v>
      </c>
      <c r="U657" s="18">
        <v>0</v>
      </c>
    </row>
    <row r="658" spans="2:21" x14ac:dyDescent="0.4">
      <c r="B658" s="18" t="s">
        <v>5909</v>
      </c>
      <c r="C658" s="18" t="s">
        <v>9451</v>
      </c>
      <c r="D658" s="18" t="s">
        <v>9452</v>
      </c>
      <c r="E658" s="19" t="s">
        <v>274</v>
      </c>
      <c r="F658" s="18" t="s">
        <v>6100</v>
      </c>
      <c r="G658" s="18" t="s">
        <v>522</v>
      </c>
      <c r="H658" s="18" t="s">
        <v>9525</v>
      </c>
      <c r="I658" s="19" t="s">
        <v>9526</v>
      </c>
      <c r="J658" s="18" t="s">
        <v>5899</v>
      </c>
      <c r="K658" s="18" t="s">
        <v>9827</v>
      </c>
      <c r="L658" s="18" t="s">
        <v>5901</v>
      </c>
      <c r="N658" s="20">
        <v>45322</v>
      </c>
      <c r="O658" s="18" t="s">
        <v>9828</v>
      </c>
      <c r="P658" s="18" t="s">
        <v>9827</v>
      </c>
      <c r="Q658" s="18" t="s">
        <v>9822</v>
      </c>
      <c r="T658" s="18">
        <v>0</v>
      </c>
      <c r="U658" s="18">
        <v>0</v>
      </c>
    </row>
    <row r="659" spans="2:21" x14ac:dyDescent="0.4">
      <c r="B659" s="18" t="s">
        <v>5909</v>
      </c>
      <c r="C659" s="18" t="s">
        <v>9451</v>
      </c>
      <c r="D659" s="18" t="s">
        <v>9452</v>
      </c>
      <c r="E659" s="19" t="s">
        <v>274</v>
      </c>
      <c r="F659" s="18" t="s">
        <v>6100</v>
      </c>
      <c r="G659" s="18" t="s">
        <v>522</v>
      </c>
      <c r="H659" s="18" t="s">
        <v>9525</v>
      </c>
      <c r="I659" s="19" t="s">
        <v>9526</v>
      </c>
      <c r="J659" s="18" t="s">
        <v>5904</v>
      </c>
      <c r="K659" s="18" t="s">
        <v>9829</v>
      </c>
      <c r="L659" s="18" t="s">
        <v>5901</v>
      </c>
      <c r="N659" s="20">
        <v>45322</v>
      </c>
      <c r="O659" s="18" t="s">
        <v>9830</v>
      </c>
      <c r="P659" s="18" t="s">
        <v>9829</v>
      </c>
      <c r="Q659" s="18" t="s">
        <v>9822</v>
      </c>
      <c r="T659" s="18">
        <v>0</v>
      </c>
      <c r="U659" s="18">
        <v>0</v>
      </c>
    </row>
    <row r="660" spans="2:21" x14ac:dyDescent="0.4">
      <c r="B660" s="18" t="s">
        <v>5909</v>
      </c>
      <c r="C660" s="18" t="s">
        <v>9451</v>
      </c>
      <c r="D660" s="18" t="s">
        <v>9452</v>
      </c>
      <c r="E660" s="19" t="s">
        <v>274</v>
      </c>
      <c r="F660" s="18" t="s">
        <v>6100</v>
      </c>
      <c r="G660" s="18" t="s">
        <v>522</v>
      </c>
      <c r="H660" s="18" t="s">
        <v>9525</v>
      </c>
      <c r="I660" s="19" t="s">
        <v>9526</v>
      </c>
      <c r="J660" s="18" t="s">
        <v>5843</v>
      </c>
      <c r="K660" s="18" t="s">
        <v>9831</v>
      </c>
      <c r="L660" s="18" t="s">
        <v>5901</v>
      </c>
      <c r="N660" s="20">
        <v>45322</v>
      </c>
      <c r="O660" s="18" t="s">
        <v>9832</v>
      </c>
      <c r="P660" s="18" t="s">
        <v>9831</v>
      </c>
      <c r="Q660" s="18" t="s">
        <v>9822</v>
      </c>
      <c r="T660" s="18">
        <v>0</v>
      </c>
      <c r="U660" s="18">
        <v>0</v>
      </c>
    </row>
    <row r="661" spans="2:21" x14ac:dyDescent="0.4">
      <c r="B661" s="18" t="s">
        <v>5909</v>
      </c>
      <c r="C661" s="18" t="s">
        <v>9451</v>
      </c>
      <c r="D661" s="18" t="s">
        <v>9452</v>
      </c>
      <c r="E661" s="19" t="s">
        <v>274</v>
      </c>
      <c r="F661" s="18" t="s">
        <v>5991</v>
      </c>
      <c r="G661" s="18" t="s">
        <v>5913</v>
      </c>
      <c r="H661" s="18" t="s">
        <v>5914</v>
      </c>
      <c r="I661" s="19" t="s">
        <v>10064</v>
      </c>
      <c r="J661" s="18" t="s">
        <v>5899</v>
      </c>
      <c r="K661" s="18" t="s">
        <v>10117</v>
      </c>
      <c r="L661" s="18" t="s">
        <v>5901</v>
      </c>
      <c r="N661" s="20">
        <v>45322</v>
      </c>
      <c r="O661" s="18" t="s">
        <v>10118</v>
      </c>
      <c r="P661" s="18" t="s">
        <v>10117</v>
      </c>
      <c r="Q661" s="18" t="s">
        <v>9847</v>
      </c>
      <c r="R661" s="18">
        <v>0.97</v>
      </c>
      <c r="T661" s="18">
        <v>0</v>
      </c>
      <c r="U661" s="18">
        <v>0</v>
      </c>
    </row>
    <row r="662" spans="2:21" x14ac:dyDescent="0.4">
      <c r="B662" s="18" t="s">
        <v>5909</v>
      </c>
      <c r="C662" s="18" t="s">
        <v>9451</v>
      </c>
      <c r="D662" s="18" t="s">
        <v>9452</v>
      </c>
      <c r="E662" s="19" t="s">
        <v>274</v>
      </c>
      <c r="F662" s="18" t="s">
        <v>5991</v>
      </c>
      <c r="G662" s="18" t="s">
        <v>5913</v>
      </c>
      <c r="H662" s="18" t="s">
        <v>5914</v>
      </c>
      <c r="I662" s="19" t="s">
        <v>10064</v>
      </c>
      <c r="J662" s="18" t="s">
        <v>5904</v>
      </c>
      <c r="K662" s="18" t="s">
        <v>10119</v>
      </c>
      <c r="L662" s="18" t="s">
        <v>5901</v>
      </c>
      <c r="N662" s="20">
        <v>45322</v>
      </c>
      <c r="O662" s="18" t="s">
        <v>10120</v>
      </c>
      <c r="P662" s="18" t="s">
        <v>10119</v>
      </c>
      <c r="Q662" s="18" t="s">
        <v>9847</v>
      </c>
      <c r="R662" s="18">
        <v>0.97</v>
      </c>
      <c r="T662" s="18">
        <v>0</v>
      </c>
      <c r="U662" s="18">
        <v>0</v>
      </c>
    </row>
    <row r="663" spans="2:21" x14ac:dyDescent="0.4">
      <c r="B663" s="18" t="s">
        <v>5909</v>
      </c>
      <c r="C663" s="18" t="s">
        <v>9451</v>
      </c>
      <c r="D663" s="18" t="s">
        <v>9452</v>
      </c>
      <c r="E663" s="19" t="s">
        <v>274</v>
      </c>
      <c r="F663" s="18" t="s">
        <v>5991</v>
      </c>
      <c r="G663" s="18" t="s">
        <v>5913</v>
      </c>
      <c r="H663" s="18" t="s">
        <v>5914</v>
      </c>
      <c r="I663" s="19" t="s">
        <v>10064</v>
      </c>
      <c r="J663" s="18" t="s">
        <v>5843</v>
      </c>
      <c r="K663" s="18" t="s">
        <v>10121</v>
      </c>
      <c r="L663" s="18" t="s">
        <v>5901</v>
      </c>
      <c r="N663" s="20">
        <v>45322</v>
      </c>
      <c r="O663" s="18" t="s">
        <v>10122</v>
      </c>
      <c r="P663" s="18" t="s">
        <v>10121</v>
      </c>
      <c r="Q663" s="18" t="s">
        <v>9847</v>
      </c>
      <c r="R663" s="18">
        <v>0.97</v>
      </c>
      <c r="T663" s="18">
        <v>0</v>
      </c>
      <c r="U663" s="18">
        <v>0</v>
      </c>
    </row>
    <row r="664" spans="2:21" x14ac:dyDescent="0.4">
      <c r="B664" s="18" t="s">
        <v>5909</v>
      </c>
      <c r="C664" s="18" t="s">
        <v>9451</v>
      </c>
      <c r="D664" s="18" t="s">
        <v>9452</v>
      </c>
      <c r="E664" s="19" t="s">
        <v>274</v>
      </c>
      <c r="F664" s="18" t="s">
        <v>5991</v>
      </c>
      <c r="G664" s="18" t="s">
        <v>5913</v>
      </c>
      <c r="H664" s="18" t="s">
        <v>5914</v>
      </c>
      <c r="I664" s="19" t="s">
        <v>10064</v>
      </c>
      <c r="J664" s="18" t="s">
        <v>5923</v>
      </c>
      <c r="K664" s="18" t="s">
        <v>15776</v>
      </c>
      <c r="L664" s="18" t="s">
        <v>5901</v>
      </c>
      <c r="N664" s="20">
        <v>45322</v>
      </c>
      <c r="O664" s="18" t="s">
        <v>15777</v>
      </c>
      <c r="P664" s="18" t="s">
        <v>15776</v>
      </c>
      <c r="Q664" s="18" t="s">
        <v>9847</v>
      </c>
      <c r="R664" s="18">
        <v>0.97</v>
      </c>
      <c r="T664" s="18">
        <v>0</v>
      </c>
      <c r="U664" s="18">
        <v>0</v>
      </c>
    </row>
    <row r="665" spans="2:21" x14ac:dyDescent="0.4">
      <c r="B665" s="18" t="s">
        <v>5909</v>
      </c>
      <c r="C665" s="18" t="s">
        <v>9451</v>
      </c>
      <c r="D665" s="18" t="s">
        <v>9452</v>
      </c>
      <c r="E665" s="19" t="s">
        <v>274</v>
      </c>
      <c r="F665" s="18" t="s">
        <v>5991</v>
      </c>
      <c r="G665" s="18" t="s">
        <v>29</v>
      </c>
      <c r="H665" s="18" t="s">
        <v>5936</v>
      </c>
      <c r="I665" s="19" t="s">
        <v>6126</v>
      </c>
      <c r="J665" s="18" t="s">
        <v>5899</v>
      </c>
      <c r="K665" s="18" t="s">
        <v>9845</v>
      </c>
      <c r="L665" s="18" t="s">
        <v>5901</v>
      </c>
      <c r="N665" s="20">
        <v>45322</v>
      </c>
      <c r="O665" s="18" t="s">
        <v>9846</v>
      </c>
      <c r="P665" s="18" t="s">
        <v>9845</v>
      </c>
      <c r="Q665" s="18" t="s">
        <v>9847</v>
      </c>
      <c r="R665" s="18">
        <v>1.2</v>
      </c>
      <c r="T665" s="18">
        <v>0</v>
      </c>
      <c r="U665" s="18">
        <v>0</v>
      </c>
    </row>
    <row r="666" spans="2:21" x14ac:dyDescent="0.4">
      <c r="B666" s="18" t="s">
        <v>5909</v>
      </c>
      <c r="C666" s="18" t="s">
        <v>9451</v>
      </c>
      <c r="D666" s="18" t="s">
        <v>9452</v>
      </c>
      <c r="E666" s="19" t="s">
        <v>274</v>
      </c>
      <c r="F666" s="18" t="s">
        <v>5991</v>
      </c>
      <c r="G666" s="18" t="s">
        <v>29</v>
      </c>
      <c r="H666" s="18" t="s">
        <v>5936</v>
      </c>
      <c r="I666" s="19" t="s">
        <v>6126</v>
      </c>
      <c r="J666" s="18" t="s">
        <v>5904</v>
      </c>
      <c r="K666" s="18" t="s">
        <v>9848</v>
      </c>
      <c r="L666" s="18" t="s">
        <v>5901</v>
      </c>
      <c r="N666" s="20">
        <v>45322</v>
      </c>
      <c r="O666" s="18" t="s">
        <v>9849</v>
      </c>
      <c r="P666" s="18" t="s">
        <v>9848</v>
      </c>
      <c r="Q666" s="18" t="s">
        <v>9847</v>
      </c>
      <c r="R666" s="18">
        <v>1.2</v>
      </c>
      <c r="T666" s="18">
        <v>0</v>
      </c>
      <c r="U666" s="18">
        <v>0</v>
      </c>
    </row>
    <row r="667" spans="2:21" x14ac:dyDescent="0.4">
      <c r="B667" s="18" t="s">
        <v>5909</v>
      </c>
      <c r="C667" s="18" t="s">
        <v>9451</v>
      </c>
      <c r="D667" s="18" t="s">
        <v>9452</v>
      </c>
      <c r="E667" s="19" t="s">
        <v>274</v>
      </c>
      <c r="F667" s="18" t="s">
        <v>5991</v>
      </c>
      <c r="G667" s="18" t="s">
        <v>29</v>
      </c>
      <c r="H667" s="18" t="s">
        <v>5936</v>
      </c>
      <c r="I667" s="19" t="s">
        <v>6126</v>
      </c>
      <c r="J667" s="18" t="s">
        <v>5843</v>
      </c>
      <c r="K667" s="18" t="s">
        <v>9850</v>
      </c>
      <c r="L667" s="18" t="s">
        <v>5901</v>
      </c>
      <c r="N667" s="20">
        <v>45322</v>
      </c>
      <c r="O667" s="18" t="s">
        <v>9851</v>
      </c>
      <c r="P667" s="18" t="s">
        <v>9850</v>
      </c>
      <c r="Q667" s="18" t="s">
        <v>9847</v>
      </c>
      <c r="R667" s="18">
        <v>1.2</v>
      </c>
      <c r="T667" s="18">
        <v>0</v>
      </c>
      <c r="U667" s="18">
        <v>0</v>
      </c>
    </row>
    <row r="668" spans="2:21" x14ac:dyDescent="0.4">
      <c r="B668" s="18" t="s">
        <v>5909</v>
      </c>
      <c r="C668" s="18" t="s">
        <v>9451</v>
      </c>
      <c r="D668" s="18" t="s">
        <v>9452</v>
      </c>
      <c r="E668" s="19" t="s">
        <v>274</v>
      </c>
      <c r="F668" s="18" t="s">
        <v>5991</v>
      </c>
      <c r="G668" s="18" t="s">
        <v>29</v>
      </c>
      <c r="H668" s="18" t="s">
        <v>5936</v>
      </c>
      <c r="I668" s="19" t="s">
        <v>6126</v>
      </c>
      <c r="J668" s="18" t="s">
        <v>5923</v>
      </c>
      <c r="K668" s="18" t="s">
        <v>15778</v>
      </c>
      <c r="L668" s="18" t="s">
        <v>5901</v>
      </c>
      <c r="N668" s="20">
        <v>45322</v>
      </c>
      <c r="O668" s="18" t="s">
        <v>15779</v>
      </c>
      <c r="P668" s="18" t="s">
        <v>15778</v>
      </c>
      <c r="Q668" s="18" t="s">
        <v>9847</v>
      </c>
      <c r="R668" s="18">
        <v>1.2</v>
      </c>
      <c r="T668" s="18">
        <v>0</v>
      </c>
      <c r="U668" s="18">
        <v>0</v>
      </c>
    </row>
    <row r="669" spans="2:21" x14ac:dyDescent="0.4">
      <c r="B669" s="18" t="s">
        <v>5909</v>
      </c>
      <c r="C669" s="18" t="s">
        <v>9451</v>
      </c>
      <c r="D669" s="18" t="s">
        <v>9452</v>
      </c>
      <c r="E669" s="19" t="s">
        <v>274</v>
      </c>
      <c r="F669" s="18" t="s">
        <v>5991</v>
      </c>
      <c r="G669" s="18" t="s">
        <v>522</v>
      </c>
      <c r="H669" s="18" t="s">
        <v>9525</v>
      </c>
      <c r="I669" s="19" t="s">
        <v>9526</v>
      </c>
      <c r="J669" s="18" t="s">
        <v>5899</v>
      </c>
      <c r="K669" s="18" t="s">
        <v>9852</v>
      </c>
      <c r="L669" s="18" t="s">
        <v>5901</v>
      </c>
      <c r="N669" s="20">
        <v>45322</v>
      </c>
      <c r="O669" s="18" t="s">
        <v>9853</v>
      </c>
      <c r="P669" s="18" t="s">
        <v>9852</v>
      </c>
      <c r="Q669" s="18" t="s">
        <v>9847</v>
      </c>
      <c r="T669" s="18">
        <v>0</v>
      </c>
      <c r="U669" s="18">
        <v>0</v>
      </c>
    </row>
    <row r="670" spans="2:21" x14ac:dyDescent="0.4">
      <c r="B670" s="18" t="s">
        <v>5909</v>
      </c>
      <c r="C670" s="18" t="s">
        <v>9451</v>
      </c>
      <c r="D670" s="18" t="s">
        <v>9452</v>
      </c>
      <c r="E670" s="19" t="s">
        <v>274</v>
      </c>
      <c r="F670" s="18" t="s">
        <v>5991</v>
      </c>
      <c r="G670" s="18" t="s">
        <v>522</v>
      </c>
      <c r="H670" s="18" t="s">
        <v>9525</v>
      </c>
      <c r="I670" s="19" t="s">
        <v>9526</v>
      </c>
      <c r="J670" s="18" t="s">
        <v>5904</v>
      </c>
      <c r="K670" s="18" t="s">
        <v>9854</v>
      </c>
      <c r="L670" s="18" t="s">
        <v>5901</v>
      </c>
      <c r="N670" s="20">
        <v>45322</v>
      </c>
      <c r="O670" s="18" t="s">
        <v>9855</v>
      </c>
      <c r="P670" s="18" t="s">
        <v>9854</v>
      </c>
      <c r="Q670" s="18" t="s">
        <v>9847</v>
      </c>
      <c r="T670" s="18">
        <v>0</v>
      </c>
      <c r="U670" s="18">
        <v>0</v>
      </c>
    </row>
    <row r="671" spans="2:21" x14ac:dyDescent="0.4">
      <c r="B671" s="18" t="s">
        <v>5909</v>
      </c>
      <c r="C671" s="18" t="s">
        <v>9451</v>
      </c>
      <c r="D671" s="18" t="s">
        <v>9452</v>
      </c>
      <c r="E671" s="19" t="s">
        <v>274</v>
      </c>
      <c r="F671" s="18" t="s">
        <v>5991</v>
      </c>
      <c r="G671" s="18" t="s">
        <v>522</v>
      </c>
      <c r="H671" s="18" t="s">
        <v>9525</v>
      </c>
      <c r="I671" s="19" t="s">
        <v>9526</v>
      </c>
      <c r="J671" s="18" t="s">
        <v>5843</v>
      </c>
      <c r="K671" s="18" t="s">
        <v>9856</v>
      </c>
      <c r="L671" s="18" t="s">
        <v>5901</v>
      </c>
      <c r="N671" s="20">
        <v>45322</v>
      </c>
      <c r="O671" s="18" t="s">
        <v>9857</v>
      </c>
      <c r="P671" s="18" t="s">
        <v>9856</v>
      </c>
      <c r="Q671" s="18" t="s">
        <v>9847</v>
      </c>
      <c r="T671" s="18">
        <v>0</v>
      </c>
      <c r="U671" s="18">
        <v>0</v>
      </c>
    </row>
    <row r="672" spans="2:21" x14ac:dyDescent="0.4">
      <c r="B672" s="18" t="s">
        <v>5909</v>
      </c>
      <c r="C672" s="18" t="s">
        <v>9451</v>
      </c>
      <c r="D672" s="18" t="s">
        <v>9452</v>
      </c>
      <c r="E672" s="19" t="s">
        <v>274</v>
      </c>
      <c r="F672" s="18" t="s">
        <v>9488</v>
      </c>
      <c r="G672" s="18" t="s">
        <v>5913</v>
      </c>
      <c r="H672" s="18" t="s">
        <v>5914</v>
      </c>
      <c r="I672" s="19" t="s">
        <v>10064</v>
      </c>
      <c r="J672" s="18" t="s">
        <v>5899</v>
      </c>
      <c r="K672" s="18" t="s">
        <v>10129</v>
      </c>
      <c r="L672" s="18" t="s">
        <v>5901</v>
      </c>
      <c r="N672" s="20">
        <v>45322</v>
      </c>
      <c r="O672" s="18" t="s">
        <v>10130</v>
      </c>
      <c r="P672" s="18" t="s">
        <v>10129</v>
      </c>
      <c r="Q672" s="18" t="s">
        <v>9872</v>
      </c>
      <c r="R672" s="18">
        <v>0.97</v>
      </c>
      <c r="T672" s="18">
        <v>0</v>
      </c>
      <c r="U672" s="18">
        <v>0</v>
      </c>
    </row>
    <row r="673" spans="2:21" x14ac:dyDescent="0.4">
      <c r="B673" s="18" t="s">
        <v>5909</v>
      </c>
      <c r="C673" s="18" t="s">
        <v>9451</v>
      </c>
      <c r="D673" s="18" t="s">
        <v>9452</v>
      </c>
      <c r="E673" s="19" t="s">
        <v>274</v>
      </c>
      <c r="F673" s="18" t="s">
        <v>9488</v>
      </c>
      <c r="G673" s="18" t="s">
        <v>5913</v>
      </c>
      <c r="H673" s="18" t="s">
        <v>5914</v>
      </c>
      <c r="I673" s="19" t="s">
        <v>10064</v>
      </c>
      <c r="J673" s="18" t="s">
        <v>5904</v>
      </c>
      <c r="K673" s="18" t="s">
        <v>10131</v>
      </c>
      <c r="L673" s="18" t="s">
        <v>5901</v>
      </c>
      <c r="N673" s="20">
        <v>45322</v>
      </c>
      <c r="O673" s="18" t="s">
        <v>10132</v>
      </c>
      <c r="P673" s="18" t="s">
        <v>10131</v>
      </c>
      <c r="Q673" s="18" t="s">
        <v>9872</v>
      </c>
      <c r="R673" s="18">
        <v>0.97</v>
      </c>
      <c r="T673" s="18">
        <v>0</v>
      </c>
      <c r="U673" s="18">
        <v>0</v>
      </c>
    </row>
    <row r="674" spans="2:21" x14ac:dyDescent="0.4">
      <c r="B674" s="18" t="s">
        <v>5909</v>
      </c>
      <c r="C674" s="18" t="s">
        <v>9451</v>
      </c>
      <c r="D674" s="18" t="s">
        <v>9452</v>
      </c>
      <c r="E674" s="19" t="s">
        <v>274</v>
      </c>
      <c r="F674" s="18" t="s">
        <v>9488</v>
      </c>
      <c r="G674" s="18" t="s">
        <v>5913</v>
      </c>
      <c r="H674" s="18" t="s">
        <v>5914</v>
      </c>
      <c r="I674" s="19" t="s">
        <v>10064</v>
      </c>
      <c r="J674" s="18" t="s">
        <v>5843</v>
      </c>
      <c r="K674" s="18" t="s">
        <v>10133</v>
      </c>
      <c r="L674" s="18" t="s">
        <v>5901</v>
      </c>
      <c r="N674" s="20">
        <v>45322</v>
      </c>
      <c r="O674" s="18" t="s">
        <v>10134</v>
      </c>
      <c r="P674" s="18" t="s">
        <v>10133</v>
      </c>
      <c r="Q674" s="18" t="s">
        <v>9872</v>
      </c>
      <c r="R674" s="18">
        <v>0.97</v>
      </c>
      <c r="T674" s="18">
        <v>0</v>
      </c>
      <c r="U674" s="18">
        <v>0</v>
      </c>
    </row>
    <row r="675" spans="2:21" x14ac:dyDescent="0.4">
      <c r="B675" s="18" t="s">
        <v>5909</v>
      </c>
      <c r="C675" s="18" t="s">
        <v>9451</v>
      </c>
      <c r="D675" s="18" t="s">
        <v>9452</v>
      </c>
      <c r="E675" s="19" t="s">
        <v>274</v>
      </c>
      <c r="F675" s="18" t="s">
        <v>9488</v>
      </c>
      <c r="G675" s="18" t="s">
        <v>29</v>
      </c>
      <c r="H675" s="18" t="s">
        <v>5936</v>
      </c>
      <c r="I675" s="19" t="s">
        <v>6126</v>
      </c>
      <c r="J675" s="18" t="s">
        <v>5899</v>
      </c>
      <c r="K675" s="18" t="s">
        <v>9870</v>
      </c>
      <c r="L675" s="18" t="s">
        <v>5901</v>
      </c>
      <c r="N675" s="20">
        <v>45322</v>
      </c>
      <c r="O675" s="18" t="s">
        <v>9871</v>
      </c>
      <c r="P675" s="18" t="s">
        <v>9870</v>
      </c>
      <c r="Q675" s="18" t="s">
        <v>9872</v>
      </c>
      <c r="R675" s="18">
        <v>1.2</v>
      </c>
      <c r="T675" s="18">
        <v>0</v>
      </c>
      <c r="U675" s="18">
        <v>0</v>
      </c>
    </row>
    <row r="676" spans="2:21" x14ac:dyDescent="0.4">
      <c r="B676" s="18" t="s">
        <v>5909</v>
      </c>
      <c r="C676" s="18" t="s">
        <v>9451</v>
      </c>
      <c r="D676" s="18" t="s">
        <v>9452</v>
      </c>
      <c r="E676" s="19" t="s">
        <v>274</v>
      </c>
      <c r="F676" s="18" t="s">
        <v>9488</v>
      </c>
      <c r="G676" s="18" t="s">
        <v>29</v>
      </c>
      <c r="H676" s="18" t="s">
        <v>5936</v>
      </c>
      <c r="I676" s="19" t="s">
        <v>6126</v>
      </c>
      <c r="J676" s="18" t="s">
        <v>5904</v>
      </c>
      <c r="K676" s="18" t="s">
        <v>9873</v>
      </c>
      <c r="L676" s="18" t="s">
        <v>5901</v>
      </c>
      <c r="N676" s="20">
        <v>45322</v>
      </c>
      <c r="O676" s="18" t="s">
        <v>9874</v>
      </c>
      <c r="P676" s="18" t="s">
        <v>9873</v>
      </c>
      <c r="Q676" s="18" t="s">
        <v>9872</v>
      </c>
      <c r="R676" s="18">
        <v>1.2</v>
      </c>
      <c r="T676" s="18">
        <v>0</v>
      </c>
      <c r="U676" s="18">
        <v>0</v>
      </c>
    </row>
    <row r="677" spans="2:21" x14ac:dyDescent="0.4">
      <c r="B677" s="18" t="s">
        <v>5909</v>
      </c>
      <c r="C677" s="18" t="s">
        <v>9451</v>
      </c>
      <c r="D677" s="18" t="s">
        <v>9452</v>
      </c>
      <c r="E677" s="19" t="s">
        <v>274</v>
      </c>
      <c r="F677" s="18" t="s">
        <v>9488</v>
      </c>
      <c r="G677" s="18" t="s">
        <v>29</v>
      </c>
      <c r="H677" s="18" t="s">
        <v>5936</v>
      </c>
      <c r="I677" s="19" t="s">
        <v>6126</v>
      </c>
      <c r="J677" s="18" t="s">
        <v>5843</v>
      </c>
      <c r="K677" s="18" t="s">
        <v>9875</v>
      </c>
      <c r="L677" s="18" t="s">
        <v>5901</v>
      </c>
      <c r="N677" s="20">
        <v>45322</v>
      </c>
      <c r="O677" s="18" t="s">
        <v>9876</v>
      </c>
      <c r="P677" s="18" t="s">
        <v>9875</v>
      </c>
      <c r="Q677" s="18" t="s">
        <v>9872</v>
      </c>
      <c r="R677" s="18">
        <v>1.2</v>
      </c>
      <c r="T677" s="18">
        <v>0</v>
      </c>
      <c r="U677" s="18">
        <v>0</v>
      </c>
    </row>
    <row r="678" spans="2:21" x14ac:dyDescent="0.4">
      <c r="B678" s="18" t="s">
        <v>5909</v>
      </c>
      <c r="C678" s="18" t="s">
        <v>9451</v>
      </c>
      <c r="D678" s="18" t="s">
        <v>9452</v>
      </c>
      <c r="E678" s="19" t="s">
        <v>274</v>
      </c>
      <c r="F678" s="18" t="s">
        <v>9488</v>
      </c>
      <c r="G678" s="18" t="s">
        <v>522</v>
      </c>
      <c r="H678" s="18" t="s">
        <v>9525</v>
      </c>
      <c r="I678" s="19" t="s">
        <v>9526</v>
      </c>
      <c r="J678" s="18" t="s">
        <v>5899</v>
      </c>
      <c r="K678" s="18" t="s">
        <v>9877</v>
      </c>
      <c r="L678" s="18" t="s">
        <v>5901</v>
      </c>
      <c r="N678" s="20">
        <v>45322</v>
      </c>
      <c r="O678" s="18" t="s">
        <v>9878</v>
      </c>
      <c r="P678" s="18" t="s">
        <v>9877</v>
      </c>
      <c r="Q678" s="18" t="s">
        <v>9872</v>
      </c>
      <c r="T678" s="18">
        <v>0</v>
      </c>
      <c r="U678" s="18">
        <v>0</v>
      </c>
    </row>
    <row r="679" spans="2:21" x14ac:dyDescent="0.4">
      <c r="B679" s="18" t="s">
        <v>5909</v>
      </c>
      <c r="C679" s="18" t="s">
        <v>9451</v>
      </c>
      <c r="D679" s="18" t="s">
        <v>9452</v>
      </c>
      <c r="E679" s="19" t="s">
        <v>274</v>
      </c>
      <c r="F679" s="18" t="s">
        <v>9488</v>
      </c>
      <c r="G679" s="18" t="s">
        <v>522</v>
      </c>
      <c r="H679" s="18" t="s">
        <v>9525</v>
      </c>
      <c r="I679" s="19" t="s">
        <v>9526</v>
      </c>
      <c r="J679" s="18" t="s">
        <v>5904</v>
      </c>
      <c r="K679" s="18" t="s">
        <v>9879</v>
      </c>
      <c r="L679" s="18" t="s">
        <v>5901</v>
      </c>
      <c r="N679" s="20">
        <v>45322</v>
      </c>
      <c r="O679" s="18" t="s">
        <v>9880</v>
      </c>
      <c r="P679" s="18" t="s">
        <v>9879</v>
      </c>
      <c r="Q679" s="18" t="s">
        <v>9872</v>
      </c>
      <c r="T679" s="18">
        <v>0</v>
      </c>
      <c r="U679" s="18">
        <v>0</v>
      </c>
    </row>
    <row r="680" spans="2:21" x14ac:dyDescent="0.4">
      <c r="B680" s="18" t="s">
        <v>5909</v>
      </c>
      <c r="C680" s="18" t="s">
        <v>9451</v>
      </c>
      <c r="D680" s="18" t="s">
        <v>9452</v>
      </c>
      <c r="E680" s="19" t="s">
        <v>274</v>
      </c>
      <c r="F680" s="18" t="s">
        <v>9488</v>
      </c>
      <c r="G680" s="18" t="s">
        <v>522</v>
      </c>
      <c r="H680" s="18" t="s">
        <v>9525</v>
      </c>
      <c r="I680" s="19" t="s">
        <v>9526</v>
      </c>
      <c r="J680" s="18" t="s">
        <v>5843</v>
      </c>
      <c r="K680" s="18" t="s">
        <v>9881</v>
      </c>
      <c r="L680" s="18" t="s">
        <v>5901</v>
      </c>
      <c r="N680" s="20">
        <v>45322</v>
      </c>
      <c r="O680" s="18" t="s">
        <v>9882</v>
      </c>
      <c r="P680" s="18" t="s">
        <v>9881</v>
      </c>
      <c r="Q680" s="18" t="s">
        <v>9872</v>
      </c>
      <c r="T680" s="18">
        <v>0</v>
      </c>
      <c r="U680" s="18">
        <v>0</v>
      </c>
    </row>
    <row r="681" spans="2:21" x14ac:dyDescent="0.4">
      <c r="B681" s="18" t="s">
        <v>5909</v>
      </c>
      <c r="C681" s="18" t="s">
        <v>9451</v>
      </c>
      <c r="D681" s="18" t="s">
        <v>9452</v>
      </c>
      <c r="E681" s="19" t="s">
        <v>572</v>
      </c>
      <c r="F681" s="18" t="s">
        <v>5935</v>
      </c>
      <c r="G681" s="18" t="s">
        <v>29</v>
      </c>
      <c r="H681" s="18" t="s">
        <v>5936</v>
      </c>
      <c r="I681" s="19" t="s">
        <v>6126</v>
      </c>
      <c r="J681" s="18" t="s">
        <v>5899</v>
      </c>
      <c r="K681" s="18" t="s">
        <v>9975</v>
      </c>
      <c r="L681" s="18" t="s">
        <v>5901</v>
      </c>
      <c r="N681" s="20">
        <v>45322</v>
      </c>
      <c r="O681" s="18" t="s">
        <v>9976</v>
      </c>
      <c r="P681" s="18" t="s">
        <v>9975</v>
      </c>
      <c r="Q681" s="18" t="s">
        <v>9455</v>
      </c>
      <c r="R681" s="18">
        <v>1.2</v>
      </c>
      <c r="T681" s="18">
        <v>0</v>
      </c>
      <c r="U681" s="18">
        <v>0</v>
      </c>
    </row>
    <row r="682" spans="2:21" x14ac:dyDescent="0.4">
      <c r="B682" s="18" t="s">
        <v>5909</v>
      </c>
      <c r="C682" s="18" t="s">
        <v>9451</v>
      </c>
      <c r="D682" s="18" t="s">
        <v>9452</v>
      </c>
      <c r="E682" s="19" t="s">
        <v>572</v>
      </c>
      <c r="F682" s="18" t="s">
        <v>5935</v>
      </c>
      <c r="G682" s="18" t="s">
        <v>29</v>
      </c>
      <c r="H682" s="18" t="s">
        <v>5936</v>
      </c>
      <c r="I682" s="19" t="s">
        <v>6126</v>
      </c>
      <c r="J682" s="18" t="s">
        <v>5904</v>
      </c>
      <c r="K682" s="18" t="s">
        <v>9977</v>
      </c>
      <c r="L682" s="18" t="s">
        <v>5901</v>
      </c>
      <c r="N682" s="20">
        <v>45322</v>
      </c>
      <c r="O682" s="18" t="s">
        <v>9978</v>
      </c>
      <c r="P682" s="18" t="s">
        <v>9977</v>
      </c>
      <c r="Q682" s="18" t="s">
        <v>9455</v>
      </c>
      <c r="R682" s="18">
        <v>1.2</v>
      </c>
      <c r="T682" s="18">
        <v>0</v>
      </c>
      <c r="U682" s="18">
        <v>0</v>
      </c>
    </row>
    <row r="683" spans="2:21" x14ac:dyDescent="0.4">
      <c r="B683" s="18" t="s">
        <v>5909</v>
      </c>
      <c r="C683" s="18" t="s">
        <v>9451</v>
      </c>
      <c r="D683" s="18" t="s">
        <v>9452</v>
      </c>
      <c r="E683" s="19" t="s">
        <v>572</v>
      </c>
      <c r="F683" s="18" t="s">
        <v>5935</v>
      </c>
      <c r="G683" s="18" t="s">
        <v>29</v>
      </c>
      <c r="H683" s="18" t="s">
        <v>5936</v>
      </c>
      <c r="I683" s="19" t="s">
        <v>6126</v>
      </c>
      <c r="J683" s="18" t="s">
        <v>5843</v>
      </c>
      <c r="K683" s="18" t="s">
        <v>9979</v>
      </c>
      <c r="L683" s="18" t="s">
        <v>5901</v>
      </c>
      <c r="N683" s="20">
        <v>45322</v>
      </c>
      <c r="O683" s="18" t="s">
        <v>9980</v>
      </c>
      <c r="P683" s="18" t="s">
        <v>9979</v>
      </c>
      <c r="Q683" s="18" t="s">
        <v>9455</v>
      </c>
      <c r="R683" s="18">
        <v>1.2</v>
      </c>
      <c r="T683" s="18">
        <v>0</v>
      </c>
      <c r="U683" s="18">
        <v>0</v>
      </c>
    </row>
    <row r="684" spans="2:21" x14ac:dyDescent="0.4">
      <c r="B684" s="18" t="s">
        <v>5909</v>
      </c>
      <c r="C684" s="18" t="s">
        <v>9451</v>
      </c>
      <c r="D684" s="18" t="s">
        <v>9452</v>
      </c>
      <c r="E684" s="19" t="s">
        <v>572</v>
      </c>
      <c r="F684" s="18" t="s">
        <v>5935</v>
      </c>
      <c r="G684" s="18" t="s">
        <v>926</v>
      </c>
      <c r="H684" s="18" t="s">
        <v>6145</v>
      </c>
      <c r="I684" s="19" t="s">
        <v>6406</v>
      </c>
      <c r="J684" s="18" t="s">
        <v>5899</v>
      </c>
      <c r="K684" s="18" t="s">
        <v>9533</v>
      </c>
      <c r="L684" s="18" t="s">
        <v>5901</v>
      </c>
      <c r="N684" s="20">
        <v>45322</v>
      </c>
      <c r="O684" s="18" t="s">
        <v>9534</v>
      </c>
      <c r="P684" s="18" t="s">
        <v>9533</v>
      </c>
      <c r="Q684" s="18" t="s">
        <v>9455</v>
      </c>
      <c r="R684" s="18">
        <v>1.5</v>
      </c>
      <c r="T684" s="18">
        <v>0</v>
      </c>
      <c r="U684" s="18">
        <v>0</v>
      </c>
    </row>
    <row r="685" spans="2:21" x14ac:dyDescent="0.4">
      <c r="B685" s="18" t="s">
        <v>5909</v>
      </c>
      <c r="C685" s="18" t="s">
        <v>9451</v>
      </c>
      <c r="D685" s="18" t="s">
        <v>9452</v>
      </c>
      <c r="E685" s="19" t="s">
        <v>572</v>
      </c>
      <c r="F685" s="18" t="s">
        <v>5935</v>
      </c>
      <c r="G685" s="18" t="s">
        <v>926</v>
      </c>
      <c r="H685" s="18" t="s">
        <v>6145</v>
      </c>
      <c r="I685" s="19" t="s">
        <v>6406</v>
      </c>
      <c r="J685" s="18" t="s">
        <v>5904</v>
      </c>
      <c r="K685" s="18" t="s">
        <v>9535</v>
      </c>
      <c r="L685" s="18" t="s">
        <v>5901</v>
      </c>
      <c r="N685" s="20">
        <v>45322</v>
      </c>
      <c r="O685" s="18" t="s">
        <v>9536</v>
      </c>
      <c r="P685" s="18" t="s">
        <v>9535</v>
      </c>
      <c r="Q685" s="18" t="s">
        <v>9455</v>
      </c>
      <c r="R685" s="18">
        <v>1.5</v>
      </c>
      <c r="T685" s="18">
        <v>0</v>
      </c>
      <c r="U685" s="18">
        <v>0</v>
      </c>
    </row>
    <row r="686" spans="2:21" x14ac:dyDescent="0.4">
      <c r="B686" s="18" t="s">
        <v>5909</v>
      </c>
      <c r="C686" s="18" t="s">
        <v>9451</v>
      </c>
      <c r="D686" s="18" t="s">
        <v>9452</v>
      </c>
      <c r="E686" s="19" t="s">
        <v>572</v>
      </c>
      <c r="F686" s="18" t="s">
        <v>5935</v>
      </c>
      <c r="G686" s="18" t="s">
        <v>926</v>
      </c>
      <c r="H686" s="18" t="s">
        <v>6145</v>
      </c>
      <c r="I686" s="19" t="s">
        <v>6406</v>
      </c>
      <c r="J686" s="18" t="s">
        <v>5843</v>
      </c>
      <c r="K686" s="18" t="s">
        <v>9537</v>
      </c>
      <c r="L686" s="18" t="s">
        <v>5901</v>
      </c>
      <c r="N686" s="20">
        <v>45322</v>
      </c>
      <c r="O686" s="18" t="s">
        <v>9538</v>
      </c>
      <c r="P686" s="18" t="s">
        <v>9537</v>
      </c>
      <c r="Q686" s="18" t="s">
        <v>9455</v>
      </c>
      <c r="R686" s="18">
        <v>1.5</v>
      </c>
      <c r="T686" s="18">
        <v>0</v>
      </c>
      <c r="U686" s="18">
        <v>0</v>
      </c>
    </row>
    <row r="687" spans="2:21" x14ac:dyDescent="0.4">
      <c r="B687" s="18" t="s">
        <v>5909</v>
      </c>
      <c r="C687" s="18" t="s">
        <v>9451</v>
      </c>
      <c r="D687" s="18" t="s">
        <v>9452</v>
      </c>
      <c r="E687" s="19" t="s">
        <v>572</v>
      </c>
      <c r="F687" s="18" t="s">
        <v>5935</v>
      </c>
      <c r="G687" s="18" t="s">
        <v>275</v>
      </c>
      <c r="H687" s="18" t="s">
        <v>6302</v>
      </c>
      <c r="I687" s="19" t="s">
        <v>6416</v>
      </c>
      <c r="J687" s="18" t="s">
        <v>5899</v>
      </c>
      <c r="K687" s="18" t="s">
        <v>9519</v>
      </c>
      <c r="L687" s="18" t="s">
        <v>5901</v>
      </c>
      <c r="N687" s="20">
        <v>45322</v>
      </c>
      <c r="O687" s="18" t="s">
        <v>9520</v>
      </c>
      <c r="P687" s="18" t="s">
        <v>9519</v>
      </c>
      <c r="Q687" s="18" t="s">
        <v>9455</v>
      </c>
      <c r="R687" s="18">
        <v>2.9</v>
      </c>
      <c r="T687" s="18">
        <v>0</v>
      </c>
      <c r="U687" s="18">
        <v>0</v>
      </c>
    </row>
    <row r="688" spans="2:21" x14ac:dyDescent="0.4">
      <c r="B688" s="18" t="s">
        <v>5909</v>
      </c>
      <c r="C688" s="18" t="s">
        <v>9451</v>
      </c>
      <c r="D688" s="18" t="s">
        <v>9452</v>
      </c>
      <c r="E688" s="19" t="s">
        <v>572</v>
      </c>
      <c r="F688" s="18" t="s">
        <v>5935</v>
      </c>
      <c r="G688" s="18" t="s">
        <v>275</v>
      </c>
      <c r="H688" s="18" t="s">
        <v>6302</v>
      </c>
      <c r="I688" s="19" t="s">
        <v>6416</v>
      </c>
      <c r="J688" s="18" t="s">
        <v>5904</v>
      </c>
      <c r="K688" s="18" t="s">
        <v>9521</v>
      </c>
      <c r="L688" s="18" t="s">
        <v>5901</v>
      </c>
      <c r="N688" s="20">
        <v>45322</v>
      </c>
      <c r="O688" s="18" t="s">
        <v>9522</v>
      </c>
      <c r="P688" s="18" t="s">
        <v>9521</v>
      </c>
      <c r="Q688" s="18" t="s">
        <v>9455</v>
      </c>
      <c r="R688" s="18">
        <v>2.9</v>
      </c>
      <c r="T688" s="18">
        <v>0</v>
      </c>
      <c r="U688" s="18">
        <v>0</v>
      </c>
    </row>
    <row r="689" spans="2:21" x14ac:dyDescent="0.4">
      <c r="B689" s="18" t="s">
        <v>5909</v>
      </c>
      <c r="C689" s="18" t="s">
        <v>9451</v>
      </c>
      <c r="D689" s="18" t="s">
        <v>9452</v>
      </c>
      <c r="E689" s="19" t="s">
        <v>572</v>
      </c>
      <c r="F689" s="18" t="s">
        <v>5935</v>
      </c>
      <c r="G689" s="18" t="s">
        <v>275</v>
      </c>
      <c r="H689" s="18" t="s">
        <v>6302</v>
      </c>
      <c r="I689" s="19" t="s">
        <v>6416</v>
      </c>
      <c r="J689" s="18" t="s">
        <v>5843</v>
      </c>
      <c r="K689" s="18" t="s">
        <v>9523</v>
      </c>
      <c r="L689" s="18" t="s">
        <v>5901</v>
      </c>
      <c r="N689" s="20">
        <v>45322</v>
      </c>
      <c r="O689" s="18" t="s">
        <v>9524</v>
      </c>
      <c r="P689" s="18" t="s">
        <v>9523</v>
      </c>
      <c r="Q689" s="18" t="s">
        <v>9455</v>
      </c>
      <c r="R689" s="18">
        <v>2.9</v>
      </c>
      <c r="T689" s="18">
        <v>0</v>
      </c>
      <c r="U689" s="18">
        <v>0</v>
      </c>
    </row>
    <row r="690" spans="2:21" x14ac:dyDescent="0.4">
      <c r="B690" s="18" t="s">
        <v>5909</v>
      </c>
      <c r="C690" s="18" t="s">
        <v>9451</v>
      </c>
      <c r="D690" s="18" t="s">
        <v>9452</v>
      </c>
      <c r="E690" s="19" t="s">
        <v>572</v>
      </c>
      <c r="F690" s="18" t="s">
        <v>5935</v>
      </c>
      <c r="G690" s="18" t="s">
        <v>522</v>
      </c>
      <c r="H690" s="18" t="s">
        <v>9525</v>
      </c>
      <c r="I690" s="19" t="s">
        <v>9526</v>
      </c>
      <c r="J690" s="18" t="s">
        <v>5899</v>
      </c>
      <c r="K690" s="18" t="s">
        <v>9527</v>
      </c>
      <c r="L690" s="18" t="s">
        <v>5901</v>
      </c>
      <c r="N690" s="20">
        <v>45322</v>
      </c>
      <c r="O690" s="18" t="s">
        <v>9528</v>
      </c>
      <c r="P690" s="18" t="s">
        <v>9527</v>
      </c>
      <c r="Q690" s="18" t="s">
        <v>9455</v>
      </c>
      <c r="T690" s="18">
        <v>0</v>
      </c>
      <c r="U690" s="18">
        <v>0</v>
      </c>
    </row>
    <row r="691" spans="2:21" x14ac:dyDescent="0.4">
      <c r="B691" s="18" t="s">
        <v>5909</v>
      </c>
      <c r="C691" s="18" t="s">
        <v>9451</v>
      </c>
      <c r="D691" s="18" t="s">
        <v>9452</v>
      </c>
      <c r="E691" s="19" t="s">
        <v>572</v>
      </c>
      <c r="F691" s="18" t="s">
        <v>5935</v>
      </c>
      <c r="G691" s="18" t="s">
        <v>522</v>
      </c>
      <c r="H691" s="18" t="s">
        <v>9525</v>
      </c>
      <c r="I691" s="19" t="s">
        <v>9526</v>
      </c>
      <c r="J691" s="18" t="s">
        <v>5904</v>
      </c>
      <c r="K691" s="18" t="s">
        <v>9529</v>
      </c>
      <c r="L691" s="18" t="s">
        <v>5901</v>
      </c>
      <c r="N691" s="20">
        <v>45322</v>
      </c>
      <c r="O691" s="18" t="s">
        <v>9530</v>
      </c>
      <c r="P691" s="18" t="s">
        <v>9529</v>
      </c>
      <c r="Q691" s="18" t="s">
        <v>9455</v>
      </c>
      <c r="T691" s="18">
        <v>0</v>
      </c>
      <c r="U691" s="18">
        <v>0</v>
      </c>
    </row>
    <row r="692" spans="2:21" x14ac:dyDescent="0.4">
      <c r="B692" s="18" t="s">
        <v>5909</v>
      </c>
      <c r="C692" s="18" t="s">
        <v>9451</v>
      </c>
      <c r="D692" s="18" t="s">
        <v>9452</v>
      </c>
      <c r="E692" s="19" t="s">
        <v>572</v>
      </c>
      <c r="F692" s="18" t="s">
        <v>5935</v>
      </c>
      <c r="G692" s="18" t="s">
        <v>522</v>
      </c>
      <c r="H692" s="18" t="s">
        <v>9525</v>
      </c>
      <c r="I692" s="19" t="s">
        <v>9526</v>
      </c>
      <c r="J692" s="18" t="s">
        <v>5843</v>
      </c>
      <c r="K692" s="18" t="s">
        <v>9531</v>
      </c>
      <c r="L692" s="18" t="s">
        <v>5901</v>
      </c>
      <c r="N692" s="20">
        <v>45322</v>
      </c>
      <c r="O692" s="18" t="s">
        <v>9532</v>
      </c>
      <c r="P692" s="18" t="s">
        <v>9531</v>
      </c>
      <c r="Q692" s="18" t="s">
        <v>9455</v>
      </c>
      <c r="T692" s="18">
        <v>0</v>
      </c>
      <c r="U692" s="18">
        <v>0</v>
      </c>
    </row>
    <row r="693" spans="2:21" x14ac:dyDescent="0.4">
      <c r="B693" s="18" t="s">
        <v>5909</v>
      </c>
      <c r="C693" s="18" t="s">
        <v>9451</v>
      </c>
      <c r="D693" s="18" t="s">
        <v>9452</v>
      </c>
      <c r="E693" s="19" t="s">
        <v>572</v>
      </c>
      <c r="F693" s="18" t="s">
        <v>6047</v>
      </c>
      <c r="G693" s="18" t="s">
        <v>29</v>
      </c>
      <c r="H693" s="18" t="s">
        <v>5936</v>
      </c>
      <c r="I693" s="19" t="s">
        <v>6558</v>
      </c>
      <c r="J693" s="18" t="s">
        <v>5899</v>
      </c>
      <c r="K693" s="18" t="s">
        <v>9987</v>
      </c>
      <c r="L693" s="18" t="s">
        <v>5901</v>
      </c>
      <c r="N693" s="20">
        <v>45322</v>
      </c>
      <c r="O693" s="18" t="s">
        <v>9988</v>
      </c>
      <c r="P693" s="18" t="s">
        <v>9987</v>
      </c>
      <c r="Q693" s="18" t="s">
        <v>9462</v>
      </c>
      <c r="R693" s="18">
        <v>1.4</v>
      </c>
      <c r="T693" s="18">
        <v>0</v>
      </c>
      <c r="U693" s="18">
        <v>0</v>
      </c>
    </row>
    <row r="694" spans="2:21" x14ac:dyDescent="0.4">
      <c r="B694" s="18" t="s">
        <v>5909</v>
      </c>
      <c r="C694" s="18" t="s">
        <v>9451</v>
      </c>
      <c r="D694" s="18" t="s">
        <v>9452</v>
      </c>
      <c r="E694" s="19" t="s">
        <v>572</v>
      </c>
      <c r="F694" s="18" t="s">
        <v>6047</v>
      </c>
      <c r="G694" s="18" t="s">
        <v>29</v>
      </c>
      <c r="H694" s="18" t="s">
        <v>5936</v>
      </c>
      <c r="I694" s="19" t="s">
        <v>6558</v>
      </c>
      <c r="J694" s="18" t="s">
        <v>5904</v>
      </c>
      <c r="K694" s="18" t="s">
        <v>9989</v>
      </c>
      <c r="L694" s="18" t="s">
        <v>5901</v>
      </c>
      <c r="N694" s="20">
        <v>45322</v>
      </c>
      <c r="O694" s="18" t="s">
        <v>9990</v>
      </c>
      <c r="P694" s="18" t="s">
        <v>9989</v>
      </c>
      <c r="Q694" s="18" t="s">
        <v>9462</v>
      </c>
      <c r="R694" s="18">
        <v>1.4</v>
      </c>
      <c r="T694" s="18">
        <v>0</v>
      </c>
      <c r="U694" s="18">
        <v>0</v>
      </c>
    </row>
    <row r="695" spans="2:21" x14ac:dyDescent="0.4">
      <c r="B695" s="18" t="s">
        <v>5909</v>
      </c>
      <c r="C695" s="18" t="s">
        <v>9451</v>
      </c>
      <c r="D695" s="18" t="s">
        <v>9452</v>
      </c>
      <c r="E695" s="19" t="s">
        <v>572</v>
      </c>
      <c r="F695" s="18" t="s">
        <v>6047</v>
      </c>
      <c r="G695" s="18" t="s">
        <v>29</v>
      </c>
      <c r="H695" s="18" t="s">
        <v>5936</v>
      </c>
      <c r="I695" s="19" t="s">
        <v>6558</v>
      </c>
      <c r="J695" s="18" t="s">
        <v>5843</v>
      </c>
      <c r="K695" s="18" t="s">
        <v>9991</v>
      </c>
      <c r="L695" s="18" t="s">
        <v>5901</v>
      </c>
      <c r="N695" s="20">
        <v>45322</v>
      </c>
      <c r="O695" s="18" t="s">
        <v>9992</v>
      </c>
      <c r="P695" s="18" t="s">
        <v>9991</v>
      </c>
      <c r="Q695" s="18" t="s">
        <v>9462</v>
      </c>
      <c r="R695" s="18">
        <v>1.4</v>
      </c>
      <c r="T695" s="18">
        <v>0</v>
      </c>
      <c r="U695" s="18">
        <v>0</v>
      </c>
    </row>
    <row r="696" spans="2:21" x14ac:dyDescent="0.4">
      <c r="B696" s="18" t="s">
        <v>5909</v>
      </c>
      <c r="C696" s="18" t="s">
        <v>9451</v>
      </c>
      <c r="D696" s="18" t="s">
        <v>9452</v>
      </c>
      <c r="E696" s="19" t="s">
        <v>572</v>
      </c>
      <c r="F696" s="18" t="s">
        <v>6047</v>
      </c>
      <c r="G696" s="18" t="s">
        <v>29</v>
      </c>
      <c r="H696" s="18" t="s">
        <v>5936</v>
      </c>
      <c r="I696" s="19" t="s">
        <v>6558</v>
      </c>
      <c r="J696" s="18" t="s">
        <v>5923</v>
      </c>
      <c r="K696" s="18" t="s">
        <v>15768</v>
      </c>
      <c r="L696" s="18" t="s">
        <v>5901</v>
      </c>
      <c r="N696" s="20">
        <v>45322</v>
      </c>
      <c r="O696" s="18" t="s">
        <v>15769</v>
      </c>
      <c r="P696" s="18" t="s">
        <v>15768</v>
      </c>
      <c r="Q696" s="18" t="s">
        <v>9462</v>
      </c>
      <c r="R696" s="18">
        <v>1.4</v>
      </c>
      <c r="T696" s="18">
        <v>0</v>
      </c>
      <c r="U696" s="18">
        <v>0</v>
      </c>
    </row>
    <row r="697" spans="2:21" x14ac:dyDescent="0.4">
      <c r="B697" s="18" t="s">
        <v>5909</v>
      </c>
      <c r="C697" s="18" t="s">
        <v>9451</v>
      </c>
      <c r="D697" s="18" t="s">
        <v>9452</v>
      </c>
      <c r="E697" s="19" t="s">
        <v>572</v>
      </c>
      <c r="F697" s="18" t="s">
        <v>6047</v>
      </c>
      <c r="G697" s="18" t="s">
        <v>926</v>
      </c>
      <c r="H697" s="18" t="s">
        <v>6145</v>
      </c>
      <c r="I697" s="19" t="s">
        <v>6406</v>
      </c>
      <c r="J697" s="18" t="s">
        <v>5899</v>
      </c>
      <c r="K697" s="18" t="s">
        <v>9569</v>
      </c>
      <c r="L697" s="18" t="s">
        <v>5901</v>
      </c>
      <c r="N697" s="20">
        <v>45322</v>
      </c>
      <c r="O697" s="18" t="s">
        <v>9570</v>
      </c>
      <c r="P697" s="18" t="s">
        <v>9569</v>
      </c>
      <c r="Q697" s="18" t="s">
        <v>9462</v>
      </c>
      <c r="R697" s="18">
        <v>1.5</v>
      </c>
      <c r="T697" s="18">
        <v>0</v>
      </c>
      <c r="U697" s="18">
        <v>0</v>
      </c>
    </row>
    <row r="698" spans="2:21" x14ac:dyDescent="0.4">
      <c r="B698" s="18" t="s">
        <v>5909</v>
      </c>
      <c r="C698" s="18" t="s">
        <v>9451</v>
      </c>
      <c r="D698" s="18" t="s">
        <v>9452</v>
      </c>
      <c r="E698" s="19" t="s">
        <v>572</v>
      </c>
      <c r="F698" s="18" t="s">
        <v>6047</v>
      </c>
      <c r="G698" s="18" t="s">
        <v>926</v>
      </c>
      <c r="H698" s="18" t="s">
        <v>6145</v>
      </c>
      <c r="I698" s="19" t="s">
        <v>6406</v>
      </c>
      <c r="J698" s="18" t="s">
        <v>5904</v>
      </c>
      <c r="K698" s="18" t="s">
        <v>9571</v>
      </c>
      <c r="L698" s="18" t="s">
        <v>5901</v>
      </c>
      <c r="N698" s="20">
        <v>45322</v>
      </c>
      <c r="O698" s="18" t="s">
        <v>9572</v>
      </c>
      <c r="P698" s="18" t="s">
        <v>9571</v>
      </c>
      <c r="Q698" s="18" t="s">
        <v>9462</v>
      </c>
      <c r="R698" s="18">
        <v>1.5</v>
      </c>
      <c r="T698" s="18">
        <v>0</v>
      </c>
      <c r="U698" s="18">
        <v>0</v>
      </c>
    </row>
    <row r="699" spans="2:21" x14ac:dyDescent="0.4">
      <c r="B699" s="18" t="s">
        <v>5909</v>
      </c>
      <c r="C699" s="18" t="s">
        <v>9451</v>
      </c>
      <c r="D699" s="18" t="s">
        <v>9452</v>
      </c>
      <c r="E699" s="19" t="s">
        <v>572</v>
      </c>
      <c r="F699" s="18" t="s">
        <v>6047</v>
      </c>
      <c r="G699" s="18" t="s">
        <v>926</v>
      </c>
      <c r="H699" s="18" t="s">
        <v>6145</v>
      </c>
      <c r="I699" s="19" t="s">
        <v>6406</v>
      </c>
      <c r="J699" s="18" t="s">
        <v>5843</v>
      </c>
      <c r="K699" s="18" t="s">
        <v>9573</v>
      </c>
      <c r="L699" s="18" t="s">
        <v>5901</v>
      </c>
      <c r="N699" s="20">
        <v>45322</v>
      </c>
      <c r="O699" s="18" t="s">
        <v>9574</v>
      </c>
      <c r="P699" s="18" t="s">
        <v>9573</v>
      </c>
      <c r="Q699" s="18" t="s">
        <v>9462</v>
      </c>
      <c r="R699" s="18">
        <v>1.5</v>
      </c>
      <c r="T699" s="18">
        <v>0</v>
      </c>
      <c r="U699" s="18">
        <v>0</v>
      </c>
    </row>
    <row r="700" spans="2:21" x14ac:dyDescent="0.4">
      <c r="B700" s="18" t="s">
        <v>5909</v>
      </c>
      <c r="C700" s="18" t="s">
        <v>9451</v>
      </c>
      <c r="D700" s="18" t="s">
        <v>9452</v>
      </c>
      <c r="E700" s="19" t="s">
        <v>572</v>
      </c>
      <c r="F700" s="18" t="s">
        <v>6047</v>
      </c>
      <c r="G700" s="18" t="s">
        <v>926</v>
      </c>
      <c r="H700" s="18" t="s">
        <v>6145</v>
      </c>
      <c r="I700" s="19" t="s">
        <v>6406</v>
      </c>
      <c r="J700" s="18" t="s">
        <v>5923</v>
      </c>
      <c r="K700" s="18" t="s">
        <v>15770</v>
      </c>
      <c r="L700" s="18" t="s">
        <v>5901</v>
      </c>
      <c r="N700" s="20">
        <v>45322</v>
      </c>
      <c r="O700" s="18" t="s">
        <v>15771</v>
      </c>
      <c r="P700" s="18" t="s">
        <v>15770</v>
      </c>
      <c r="Q700" s="18" t="s">
        <v>9462</v>
      </c>
      <c r="R700" s="18">
        <v>1.5</v>
      </c>
      <c r="T700" s="18">
        <v>0</v>
      </c>
      <c r="U700" s="18">
        <v>0</v>
      </c>
    </row>
    <row r="701" spans="2:21" x14ac:dyDescent="0.4">
      <c r="B701" s="18" t="s">
        <v>5909</v>
      </c>
      <c r="C701" s="18" t="s">
        <v>9451</v>
      </c>
      <c r="D701" s="18" t="s">
        <v>9452</v>
      </c>
      <c r="E701" s="19" t="s">
        <v>572</v>
      </c>
      <c r="F701" s="18" t="s">
        <v>6047</v>
      </c>
      <c r="G701" s="18" t="s">
        <v>275</v>
      </c>
      <c r="H701" s="18" t="s">
        <v>6302</v>
      </c>
      <c r="I701" s="19" t="s">
        <v>6416</v>
      </c>
      <c r="J701" s="18" t="s">
        <v>5899</v>
      </c>
      <c r="K701" s="18" t="s">
        <v>9557</v>
      </c>
      <c r="L701" s="18" t="s">
        <v>5901</v>
      </c>
      <c r="N701" s="20">
        <v>45322</v>
      </c>
      <c r="O701" s="18" t="s">
        <v>9558</v>
      </c>
      <c r="P701" s="18" t="s">
        <v>9557</v>
      </c>
      <c r="Q701" s="18" t="s">
        <v>9462</v>
      </c>
      <c r="R701" s="18">
        <v>2.9</v>
      </c>
      <c r="T701" s="18">
        <v>0</v>
      </c>
      <c r="U701" s="18">
        <v>0</v>
      </c>
    </row>
    <row r="702" spans="2:21" x14ac:dyDescent="0.4">
      <c r="B702" s="18" t="s">
        <v>5909</v>
      </c>
      <c r="C702" s="18" t="s">
        <v>9451</v>
      </c>
      <c r="D702" s="18" t="s">
        <v>9452</v>
      </c>
      <c r="E702" s="19" t="s">
        <v>572</v>
      </c>
      <c r="F702" s="18" t="s">
        <v>6047</v>
      </c>
      <c r="G702" s="18" t="s">
        <v>275</v>
      </c>
      <c r="H702" s="18" t="s">
        <v>6302</v>
      </c>
      <c r="I702" s="19" t="s">
        <v>6416</v>
      </c>
      <c r="J702" s="18" t="s">
        <v>5904</v>
      </c>
      <c r="K702" s="18" t="s">
        <v>9559</v>
      </c>
      <c r="L702" s="18" t="s">
        <v>5901</v>
      </c>
      <c r="N702" s="20">
        <v>45322</v>
      </c>
      <c r="O702" s="18" t="s">
        <v>9560</v>
      </c>
      <c r="P702" s="18" t="s">
        <v>9559</v>
      </c>
      <c r="Q702" s="18" t="s">
        <v>9462</v>
      </c>
      <c r="R702" s="18">
        <v>2.9</v>
      </c>
      <c r="T702" s="18">
        <v>0</v>
      </c>
      <c r="U702" s="18">
        <v>0</v>
      </c>
    </row>
    <row r="703" spans="2:21" x14ac:dyDescent="0.4">
      <c r="B703" s="18" t="s">
        <v>5909</v>
      </c>
      <c r="C703" s="18" t="s">
        <v>9451</v>
      </c>
      <c r="D703" s="18" t="s">
        <v>9452</v>
      </c>
      <c r="E703" s="19" t="s">
        <v>572</v>
      </c>
      <c r="F703" s="18" t="s">
        <v>6047</v>
      </c>
      <c r="G703" s="18" t="s">
        <v>275</v>
      </c>
      <c r="H703" s="18" t="s">
        <v>6302</v>
      </c>
      <c r="I703" s="19" t="s">
        <v>6416</v>
      </c>
      <c r="J703" s="18" t="s">
        <v>5843</v>
      </c>
      <c r="K703" s="18" t="s">
        <v>9561</v>
      </c>
      <c r="L703" s="18" t="s">
        <v>5901</v>
      </c>
      <c r="N703" s="20">
        <v>45322</v>
      </c>
      <c r="O703" s="18" t="s">
        <v>9562</v>
      </c>
      <c r="P703" s="18" t="s">
        <v>9561</v>
      </c>
      <c r="Q703" s="18" t="s">
        <v>9462</v>
      </c>
      <c r="R703" s="18">
        <v>2.9</v>
      </c>
      <c r="T703" s="18">
        <v>0</v>
      </c>
      <c r="U703" s="18">
        <v>0</v>
      </c>
    </row>
    <row r="704" spans="2:21" x14ac:dyDescent="0.4">
      <c r="B704" s="18" t="s">
        <v>5909</v>
      </c>
      <c r="C704" s="18" t="s">
        <v>9451</v>
      </c>
      <c r="D704" s="18" t="s">
        <v>9452</v>
      </c>
      <c r="E704" s="19" t="s">
        <v>572</v>
      </c>
      <c r="F704" s="18" t="s">
        <v>6047</v>
      </c>
      <c r="G704" s="18" t="s">
        <v>522</v>
      </c>
      <c r="H704" s="18" t="s">
        <v>9525</v>
      </c>
      <c r="I704" s="19" t="s">
        <v>9526</v>
      </c>
      <c r="J704" s="18" t="s">
        <v>5899</v>
      </c>
      <c r="K704" s="18" t="s">
        <v>9563</v>
      </c>
      <c r="L704" s="18" t="s">
        <v>5901</v>
      </c>
      <c r="N704" s="20">
        <v>45322</v>
      </c>
      <c r="O704" s="18" t="s">
        <v>9564</v>
      </c>
      <c r="P704" s="18" t="s">
        <v>9563</v>
      </c>
      <c r="Q704" s="18" t="s">
        <v>9462</v>
      </c>
      <c r="T704" s="18">
        <v>0</v>
      </c>
      <c r="U704" s="18">
        <v>0</v>
      </c>
    </row>
    <row r="705" spans="2:21" x14ac:dyDescent="0.4">
      <c r="B705" s="18" t="s">
        <v>5909</v>
      </c>
      <c r="C705" s="18" t="s">
        <v>9451</v>
      </c>
      <c r="D705" s="18" t="s">
        <v>9452</v>
      </c>
      <c r="E705" s="19" t="s">
        <v>572</v>
      </c>
      <c r="F705" s="18" t="s">
        <v>6047</v>
      </c>
      <c r="G705" s="18" t="s">
        <v>522</v>
      </c>
      <c r="H705" s="18" t="s">
        <v>9525</v>
      </c>
      <c r="I705" s="19" t="s">
        <v>9526</v>
      </c>
      <c r="J705" s="18" t="s">
        <v>5904</v>
      </c>
      <c r="K705" s="18" t="s">
        <v>9565</v>
      </c>
      <c r="L705" s="18" t="s">
        <v>5901</v>
      </c>
      <c r="N705" s="20">
        <v>45322</v>
      </c>
      <c r="O705" s="18" t="s">
        <v>9566</v>
      </c>
      <c r="P705" s="18" t="s">
        <v>9565</v>
      </c>
      <c r="Q705" s="18" t="s">
        <v>9462</v>
      </c>
      <c r="T705" s="18">
        <v>0</v>
      </c>
      <c r="U705" s="18">
        <v>0</v>
      </c>
    </row>
    <row r="706" spans="2:21" x14ac:dyDescent="0.4">
      <c r="B706" s="18" t="s">
        <v>5909</v>
      </c>
      <c r="C706" s="18" t="s">
        <v>9451</v>
      </c>
      <c r="D706" s="18" t="s">
        <v>9452</v>
      </c>
      <c r="E706" s="19" t="s">
        <v>572</v>
      </c>
      <c r="F706" s="18" t="s">
        <v>6047</v>
      </c>
      <c r="G706" s="18" t="s">
        <v>522</v>
      </c>
      <c r="H706" s="18" t="s">
        <v>9525</v>
      </c>
      <c r="I706" s="19" t="s">
        <v>9526</v>
      </c>
      <c r="J706" s="18" t="s">
        <v>5843</v>
      </c>
      <c r="K706" s="18" t="s">
        <v>9567</v>
      </c>
      <c r="L706" s="18" t="s">
        <v>5901</v>
      </c>
      <c r="N706" s="20">
        <v>45322</v>
      </c>
      <c r="O706" s="18" t="s">
        <v>9568</v>
      </c>
      <c r="P706" s="18" t="s">
        <v>9567</v>
      </c>
      <c r="Q706" s="18" t="s">
        <v>9462</v>
      </c>
      <c r="T706" s="18">
        <v>0</v>
      </c>
      <c r="U706" s="18">
        <v>0</v>
      </c>
    </row>
    <row r="707" spans="2:21" x14ac:dyDescent="0.4">
      <c r="B707" s="18" t="s">
        <v>5909</v>
      </c>
      <c r="C707" s="18" t="s">
        <v>9451</v>
      </c>
      <c r="D707" s="18" t="s">
        <v>9452</v>
      </c>
      <c r="E707" s="19" t="s">
        <v>572</v>
      </c>
      <c r="F707" s="18" t="s">
        <v>5896</v>
      </c>
      <c r="G707" s="18" t="s">
        <v>29</v>
      </c>
      <c r="H707" s="18" t="s">
        <v>5936</v>
      </c>
      <c r="I707" s="19" t="s">
        <v>6558</v>
      </c>
      <c r="J707" s="18" t="s">
        <v>5899</v>
      </c>
      <c r="K707" s="18" t="s">
        <v>9999</v>
      </c>
      <c r="L707" s="18" t="s">
        <v>5901</v>
      </c>
      <c r="N707" s="20">
        <v>45322</v>
      </c>
      <c r="O707" s="18" t="s">
        <v>10000</v>
      </c>
      <c r="P707" s="18" t="s">
        <v>9999</v>
      </c>
      <c r="Q707" s="18" t="s">
        <v>9469</v>
      </c>
      <c r="R707" s="18">
        <v>1.4</v>
      </c>
      <c r="T707" s="18">
        <v>0</v>
      </c>
      <c r="U707" s="18">
        <v>0</v>
      </c>
    </row>
    <row r="708" spans="2:21" x14ac:dyDescent="0.4">
      <c r="B708" s="18" t="s">
        <v>5909</v>
      </c>
      <c r="C708" s="18" t="s">
        <v>9451</v>
      </c>
      <c r="D708" s="18" t="s">
        <v>9452</v>
      </c>
      <c r="E708" s="19" t="s">
        <v>572</v>
      </c>
      <c r="F708" s="18" t="s">
        <v>5896</v>
      </c>
      <c r="G708" s="18" t="s">
        <v>29</v>
      </c>
      <c r="H708" s="18" t="s">
        <v>5936</v>
      </c>
      <c r="I708" s="19" t="s">
        <v>6558</v>
      </c>
      <c r="J708" s="18" t="s">
        <v>5904</v>
      </c>
      <c r="K708" s="18" t="s">
        <v>10001</v>
      </c>
      <c r="L708" s="18" t="s">
        <v>5901</v>
      </c>
      <c r="N708" s="20">
        <v>45322</v>
      </c>
      <c r="O708" s="18" t="s">
        <v>10002</v>
      </c>
      <c r="P708" s="18" t="s">
        <v>10001</v>
      </c>
      <c r="Q708" s="18" t="s">
        <v>9469</v>
      </c>
      <c r="R708" s="18">
        <v>1.4</v>
      </c>
      <c r="T708" s="18">
        <v>0</v>
      </c>
      <c r="U708" s="18">
        <v>0</v>
      </c>
    </row>
    <row r="709" spans="2:21" x14ac:dyDescent="0.4">
      <c r="B709" s="18" t="s">
        <v>5909</v>
      </c>
      <c r="C709" s="18" t="s">
        <v>9451</v>
      </c>
      <c r="D709" s="18" t="s">
        <v>9452</v>
      </c>
      <c r="E709" s="19" t="s">
        <v>572</v>
      </c>
      <c r="F709" s="18" t="s">
        <v>5896</v>
      </c>
      <c r="G709" s="18" t="s">
        <v>29</v>
      </c>
      <c r="H709" s="18" t="s">
        <v>5936</v>
      </c>
      <c r="I709" s="19" t="s">
        <v>6558</v>
      </c>
      <c r="J709" s="18" t="s">
        <v>5843</v>
      </c>
      <c r="K709" s="18" t="s">
        <v>10003</v>
      </c>
      <c r="L709" s="18" t="s">
        <v>5901</v>
      </c>
      <c r="N709" s="20">
        <v>45322</v>
      </c>
      <c r="O709" s="18" t="s">
        <v>10004</v>
      </c>
      <c r="P709" s="18" t="s">
        <v>10003</v>
      </c>
      <c r="Q709" s="18" t="s">
        <v>9469</v>
      </c>
      <c r="R709" s="18">
        <v>1.4</v>
      </c>
      <c r="T709" s="18">
        <v>0</v>
      </c>
      <c r="U709" s="18">
        <v>0</v>
      </c>
    </row>
    <row r="710" spans="2:21" x14ac:dyDescent="0.4">
      <c r="B710" s="18" t="s">
        <v>5909</v>
      </c>
      <c r="C710" s="18" t="s">
        <v>9451</v>
      </c>
      <c r="D710" s="18" t="s">
        <v>9452</v>
      </c>
      <c r="E710" s="19" t="s">
        <v>572</v>
      </c>
      <c r="F710" s="18" t="s">
        <v>5896</v>
      </c>
      <c r="G710" s="18" t="s">
        <v>29</v>
      </c>
      <c r="H710" s="18" t="s">
        <v>5936</v>
      </c>
      <c r="I710" s="19" t="s">
        <v>6558</v>
      </c>
      <c r="J710" s="18" t="s">
        <v>5923</v>
      </c>
      <c r="K710" s="18" t="s">
        <v>10005</v>
      </c>
      <c r="L710" s="18" t="s">
        <v>5901</v>
      </c>
      <c r="N710" s="20">
        <v>45322</v>
      </c>
      <c r="O710" s="18" t="s">
        <v>10006</v>
      </c>
      <c r="P710" s="18" t="s">
        <v>10005</v>
      </c>
      <c r="Q710" s="18" t="s">
        <v>9469</v>
      </c>
      <c r="R710" s="18">
        <v>1.4</v>
      </c>
      <c r="T710" s="18">
        <v>0</v>
      </c>
      <c r="U710" s="18">
        <v>0</v>
      </c>
    </row>
    <row r="711" spans="2:21" x14ac:dyDescent="0.4">
      <c r="B711" s="18" t="s">
        <v>5909</v>
      </c>
      <c r="C711" s="18" t="s">
        <v>9451</v>
      </c>
      <c r="D711" s="18" t="s">
        <v>9452</v>
      </c>
      <c r="E711" s="19" t="s">
        <v>572</v>
      </c>
      <c r="F711" s="18" t="s">
        <v>5896</v>
      </c>
      <c r="G711" s="18" t="s">
        <v>926</v>
      </c>
      <c r="H711" s="18" t="s">
        <v>6145</v>
      </c>
      <c r="I711" s="19" t="s">
        <v>6406</v>
      </c>
      <c r="J711" s="18" t="s">
        <v>5899</v>
      </c>
      <c r="K711" s="18" t="s">
        <v>9593</v>
      </c>
      <c r="L711" s="18" t="s">
        <v>5901</v>
      </c>
      <c r="N711" s="20">
        <v>45322</v>
      </c>
      <c r="O711" s="18" t="s">
        <v>9594</v>
      </c>
      <c r="P711" s="18" t="s">
        <v>9593</v>
      </c>
      <c r="Q711" s="18" t="s">
        <v>9469</v>
      </c>
      <c r="R711" s="18">
        <v>1.5</v>
      </c>
      <c r="T711" s="18">
        <v>0</v>
      </c>
      <c r="U711" s="18">
        <v>0</v>
      </c>
    </row>
    <row r="712" spans="2:21" x14ac:dyDescent="0.4">
      <c r="B712" s="18" t="s">
        <v>5909</v>
      </c>
      <c r="C712" s="18" t="s">
        <v>9451</v>
      </c>
      <c r="D712" s="18" t="s">
        <v>9452</v>
      </c>
      <c r="E712" s="19" t="s">
        <v>572</v>
      </c>
      <c r="F712" s="18" t="s">
        <v>5896</v>
      </c>
      <c r="G712" s="18" t="s">
        <v>926</v>
      </c>
      <c r="H712" s="18" t="s">
        <v>6145</v>
      </c>
      <c r="I712" s="19" t="s">
        <v>6406</v>
      </c>
      <c r="J712" s="18" t="s">
        <v>5904</v>
      </c>
      <c r="K712" s="18" t="s">
        <v>9595</v>
      </c>
      <c r="L712" s="18" t="s">
        <v>5901</v>
      </c>
      <c r="N712" s="20">
        <v>45322</v>
      </c>
      <c r="O712" s="18" t="s">
        <v>9596</v>
      </c>
      <c r="P712" s="18" t="s">
        <v>9595</v>
      </c>
      <c r="Q712" s="18" t="s">
        <v>9469</v>
      </c>
      <c r="R712" s="18">
        <v>1.5</v>
      </c>
      <c r="T712" s="18">
        <v>0</v>
      </c>
      <c r="U712" s="18">
        <v>0</v>
      </c>
    </row>
    <row r="713" spans="2:21" x14ac:dyDescent="0.4">
      <c r="B713" s="18" t="s">
        <v>5909</v>
      </c>
      <c r="C713" s="18" t="s">
        <v>9451</v>
      </c>
      <c r="D713" s="18" t="s">
        <v>9452</v>
      </c>
      <c r="E713" s="19" t="s">
        <v>572</v>
      </c>
      <c r="F713" s="18" t="s">
        <v>5896</v>
      </c>
      <c r="G713" s="18" t="s">
        <v>926</v>
      </c>
      <c r="H713" s="18" t="s">
        <v>6145</v>
      </c>
      <c r="I713" s="19" t="s">
        <v>6406</v>
      </c>
      <c r="J713" s="18" t="s">
        <v>5843</v>
      </c>
      <c r="K713" s="18" t="s">
        <v>9597</v>
      </c>
      <c r="L713" s="18" t="s">
        <v>5901</v>
      </c>
      <c r="N713" s="20">
        <v>45322</v>
      </c>
      <c r="O713" s="18" t="s">
        <v>9598</v>
      </c>
      <c r="P713" s="18" t="s">
        <v>9597</v>
      </c>
      <c r="Q713" s="18" t="s">
        <v>9469</v>
      </c>
      <c r="R713" s="18">
        <v>1.5</v>
      </c>
      <c r="T713" s="18">
        <v>0</v>
      </c>
      <c r="U713" s="18">
        <v>0</v>
      </c>
    </row>
    <row r="714" spans="2:21" x14ac:dyDescent="0.4">
      <c r="B714" s="18" t="s">
        <v>5909</v>
      </c>
      <c r="C714" s="18" t="s">
        <v>9451</v>
      </c>
      <c r="D714" s="18" t="s">
        <v>9452</v>
      </c>
      <c r="E714" s="19" t="s">
        <v>572</v>
      </c>
      <c r="F714" s="18" t="s">
        <v>5896</v>
      </c>
      <c r="G714" s="18" t="s">
        <v>926</v>
      </c>
      <c r="H714" s="18" t="s">
        <v>6145</v>
      </c>
      <c r="I714" s="19" t="s">
        <v>6406</v>
      </c>
      <c r="J714" s="18" t="s">
        <v>5923</v>
      </c>
      <c r="K714" s="18" t="s">
        <v>9599</v>
      </c>
      <c r="L714" s="18" t="s">
        <v>5901</v>
      </c>
      <c r="N714" s="20">
        <v>45322</v>
      </c>
      <c r="O714" s="18" t="s">
        <v>9600</v>
      </c>
      <c r="P714" s="18" t="s">
        <v>9599</v>
      </c>
      <c r="Q714" s="18" t="s">
        <v>9469</v>
      </c>
      <c r="R714" s="18">
        <v>1.5</v>
      </c>
      <c r="T714" s="18">
        <v>0</v>
      </c>
      <c r="U714" s="18">
        <v>0</v>
      </c>
    </row>
    <row r="715" spans="2:21" x14ac:dyDescent="0.4">
      <c r="B715" s="18" t="s">
        <v>5909</v>
      </c>
      <c r="C715" s="18" t="s">
        <v>9451</v>
      </c>
      <c r="D715" s="18" t="s">
        <v>9452</v>
      </c>
      <c r="E715" s="19" t="s">
        <v>572</v>
      </c>
      <c r="F715" s="18" t="s">
        <v>5896</v>
      </c>
      <c r="G715" s="18" t="s">
        <v>275</v>
      </c>
      <c r="H715" s="18" t="s">
        <v>6302</v>
      </c>
      <c r="I715" s="19" t="s">
        <v>6416</v>
      </c>
      <c r="J715" s="18" t="s">
        <v>5899</v>
      </c>
      <c r="K715" s="18" t="s">
        <v>9601</v>
      </c>
      <c r="L715" s="18" t="s">
        <v>5901</v>
      </c>
      <c r="N715" s="20">
        <v>45322</v>
      </c>
      <c r="O715" s="18" t="s">
        <v>9602</v>
      </c>
      <c r="P715" s="18" t="s">
        <v>9601</v>
      </c>
      <c r="Q715" s="18" t="s">
        <v>9469</v>
      </c>
      <c r="R715" s="18">
        <v>2.9</v>
      </c>
      <c r="T715" s="18">
        <v>0</v>
      </c>
      <c r="U715" s="18">
        <v>0</v>
      </c>
    </row>
    <row r="716" spans="2:21" x14ac:dyDescent="0.4">
      <c r="B716" s="18" t="s">
        <v>5909</v>
      </c>
      <c r="C716" s="18" t="s">
        <v>9451</v>
      </c>
      <c r="D716" s="18" t="s">
        <v>9452</v>
      </c>
      <c r="E716" s="19" t="s">
        <v>572</v>
      </c>
      <c r="F716" s="18" t="s">
        <v>5896</v>
      </c>
      <c r="G716" s="18" t="s">
        <v>275</v>
      </c>
      <c r="H716" s="18" t="s">
        <v>6302</v>
      </c>
      <c r="I716" s="19" t="s">
        <v>6416</v>
      </c>
      <c r="J716" s="18" t="s">
        <v>5904</v>
      </c>
      <c r="K716" s="18" t="s">
        <v>9603</v>
      </c>
      <c r="L716" s="18" t="s">
        <v>5901</v>
      </c>
      <c r="N716" s="20">
        <v>45322</v>
      </c>
      <c r="O716" s="18" t="s">
        <v>9604</v>
      </c>
      <c r="P716" s="18" t="s">
        <v>9603</v>
      </c>
      <c r="Q716" s="18" t="s">
        <v>9469</v>
      </c>
      <c r="R716" s="18">
        <v>2.9</v>
      </c>
      <c r="T716" s="18">
        <v>0</v>
      </c>
      <c r="U716" s="18">
        <v>0</v>
      </c>
    </row>
    <row r="717" spans="2:21" x14ac:dyDescent="0.4">
      <c r="B717" s="18" t="s">
        <v>5909</v>
      </c>
      <c r="C717" s="18" t="s">
        <v>9451</v>
      </c>
      <c r="D717" s="18" t="s">
        <v>9452</v>
      </c>
      <c r="E717" s="19" t="s">
        <v>572</v>
      </c>
      <c r="F717" s="18" t="s">
        <v>5896</v>
      </c>
      <c r="G717" s="18" t="s">
        <v>275</v>
      </c>
      <c r="H717" s="18" t="s">
        <v>6302</v>
      </c>
      <c r="I717" s="19" t="s">
        <v>6416</v>
      </c>
      <c r="J717" s="18" t="s">
        <v>5843</v>
      </c>
      <c r="K717" s="18" t="s">
        <v>9605</v>
      </c>
      <c r="L717" s="18" t="s">
        <v>5901</v>
      </c>
      <c r="N717" s="20">
        <v>45322</v>
      </c>
      <c r="O717" s="18" t="s">
        <v>9606</v>
      </c>
      <c r="P717" s="18" t="s">
        <v>9605</v>
      </c>
      <c r="Q717" s="18" t="s">
        <v>9469</v>
      </c>
      <c r="R717" s="18">
        <v>2.9</v>
      </c>
      <c r="T717" s="18">
        <v>0</v>
      </c>
      <c r="U717" s="18">
        <v>0</v>
      </c>
    </row>
    <row r="718" spans="2:21" x14ac:dyDescent="0.4">
      <c r="B718" s="18" t="s">
        <v>5909</v>
      </c>
      <c r="C718" s="18" t="s">
        <v>9451</v>
      </c>
      <c r="D718" s="18" t="s">
        <v>9452</v>
      </c>
      <c r="E718" s="19" t="s">
        <v>572</v>
      </c>
      <c r="F718" s="18" t="s">
        <v>5896</v>
      </c>
      <c r="G718" s="18" t="s">
        <v>522</v>
      </c>
      <c r="H718" s="18" t="s">
        <v>9525</v>
      </c>
      <c r="I718" s="19" t="s">
        <v>9526</v>
      </c>
      <c r="J718" s="18" t="s">
        <v>5899</v>
      </c>
      <c r="K718" s="18" t="s">
        <v>9607</v>
      </c>
      <c r="L718" s="18" t="s">
        <v>5901</v>
      </c>
      <c r="N718" s="20">
        <v>45322</v>
      </c>
      <c r="O718" s="18" t="s">
        <v>9608</v>
      </c>
      <c r="P718" s="18" t="s">
        <v>9607</v>
      </c>
      <c r="Q718" s="18" t="s">
        <v>9469</v>
      </c>
      <c r="T718" s="18">
        <v>0</v>
      </c>
      <c r="U718" s="18">
        <v>0</v>
      </c>
    </row>
    <row r="719" spans="2:21" x14ac:dyDescent="0.4">
      <c r="B719" s="18" t="s">
        <v>5909</v>
      </c>
      <c r="C719" s="18" t="s">
        <v>9451</v>
      </c>
      <c r="D719" s="18" t="s">
        <v>9452</v>
      </c>
      <c r="E719" s="19" t="s">
        <v>572</v>
      </c>
      <c r="F719" s="18" t="s">
        <v>5896</v>
      </c>
      <c r="G719" s="18" t="s">
        <v>522</v>
      </c>
      <c r="H719" s="18" t="s">
        <v>9525</v>
      </c>
      <c r="I719" s="19" t="s">
        <v>9526</v>
      </c>
      <c r="J719" s="18" t="s">
        <v>5904</v>
      </c>
      <c r="K719" s="18" t="s">
        <v>9609</v>
      </c>
      <c r="L719" s="18" t="s">
        <v>5901</v>
      </c>
      <c r="N719" s="20">
        <v>45322</v>
      </c>
      <c r="O719" s="18" t="s">
        <v>9610</v>
      </c>
      <c r="P719" s="18" t="s">
        <v>9609</v>
      </c>
      <c r="Q719" s="18" t="s">
        <v>9469</v>
      </c>
      <c r="T719" s="18">
        <v>0</v>
      </c>
      <c r="U719" s="18">
        <v>0</v>
      </c>
    </row>
    <row r="720" spans="2:21" x14ac:dyDescent="0.4">
      <c r="B720" s="18" t="s">
        <v>5909</v>
      </c>
      <c r="C720" s="18" t="s">
        <v>9451</v>
      </c>
      <c r="D720" s="18" t="s">
        <v>9452</v>
      </c>
      <c r="E720" s="19" t="s">
        <v>572</v>
      </c>
      <c r="F720" s="18" t="s">
        <v>5896</v>
      </c>
      <c r="G720" s="18" t="s">
        <v>522</v>
      </c>
      <c r="H720" s="18" t="s">
        <v>9525</v>
      </c>
      <c r="I720" s="19" t="s">
        <v>9526</v>
      </c>
      <c r="J720" s="18" t="s">
        <v>5843</v>
      </c>
      <c r="K720" s="18" t="s">
        <v>9611</v>
      </c>
      <c r="L720" s="18" t="s">
        <v>5901</v>
      </c>
      <c r="N720" s="20">
        <v>45322</v>
      </c>
      <c r="O720" s="18" t="s">
        <v>9612</v>
      </c>
      <c r="P720" s="18" t="s">
        <v>9611</v>
      </c>
      <c r="Q720" s="18" t="s">
        <v>9469</v>
      </c>
      <c r="T720" s="18">
        <v>0</v>
      </c>
      <c r="U720" s="18">
        <v>0</v>
      </c>
    </row>
    <row r="721" spans="2:21" x14ac:dyDescent="0.4">
      <c r="B721" s="18" t="s">
        <v>5909</v>
      </c>
      <c r="C721" s="18" t="s">
        <v>9451</v>
      </c>
      <c r="D721" s="18" t="s">
        <v>9452</v>
      </c>
      <c r="E721" s="19" t="s">
        <v>572</v>
      </c>
      <c r="F721" s="18" t="s">
        <v>6100</v>
      </c>
      <c r="G721" s="18" t="s">
        <v>926</v>
      </c>
      <c r="H721" s="18" t="s">
        <v>6145</v>
      </c>
      <c r="I721" s="19" t="s">
        <v>6406</v>
      </c>
      <c r="J721" s="18" t="s">
        <v>5899</v>
      </c>
      <c r="K721" s="18" t="s">
        <v>9645</v>
      </c>
      <c r="L721" s="18" t="s">
        <v>5901</v>
      </c>
      <c r="N721" s="20">
        <v>45322</v>
      </c>
      <c r="O721" s="18" t="s">
        <v>9646</v>
      </c>
      <c r="P721" s="18" t="s">
        <v>9645</v>
      </c>
      <c r="Q721" s="18" t="s">
        <v>9476</v>
      </c>
      <c r="R721" s="18">
        <v>1.5</v>
      </c>
      <c r="T721" s="18">
        <v>0</v>
      </c>
      <c r="U721" s="18">
        <v>0</v>
      </c>
    </row>
    <row r="722" spans="2:21" x14ac:dyDescent="0.4">
      <c r="B722" s="18" t="s">
        <v>5909</v>
      </c>
      <c r="C722" s="18" t="s">
        <v>9451</v>
      </c>
      <c r="D722" s="18" t="s">
        <v>9452</v>
      </c>
      <c r="E722" s="19" t="s">
        <v>572</v>
      </c>
      <c r="F722" s="18" t="s">
        <v>6100</v>
      </c>
      <c r="G722" s="18" t="s">
        <v>926</v>
      </c>
      <c r="H722" s="18" t="s">
        <v>6145</v>
      </c>
      <c r="I722" s="19" t="s">
        <v>6406</v>
      </c>
      <c r="J722" s="18" t="s">
        <v>5904</v>
      </c>
      <c r="K722" s="18" t="s">
        <v>9647</v>
      </c>
      <c r="L722" s="18" t="s">
        <v>5901</v>
      </c>
      <c r="N722" s="20">
        <v>45322</v>
      </c>
      <c r="O722" s="18" t="s">
        <v>9648</v>
      </c>
      <c r="P722" s="18" t="s">
        <v>9647</v>
      </c>
      <c r="Q722" s="18" t="s">
        <v>9476</v>
      </c>
      <c r="R722" s="18">
        <v>1.5</v>
      </c>
      <c r="T722" s="18">
        <v>0</v>
      </c>
      <c r="U722" s="18">
        <v>0</v>
      </c>
    </row>
    <row r="723" spans="2:21" x14ac:dyDescent="0.4">
      <c r="B723" s="18" t="s">
        <v>5909</v>
      </c>
      <c r="C723" s="18" t="s">
        <v>9451</v>
      </c>
      <c r="D723" s="18" t="s">
        <v>9452</v>
      </c>
      <c r="E723" s="19" t="s">
        <v>572</v>
      </c>
      <c r="F723" s="18" t="s">
        <v>6100</v>
      </c>
      <c r="G723" s="18" t="s">
        <v>926</v>
      </c>
      <c r="H723" s="18" t="s">
        <v>6145</v>
      </c>
      <c r="I723" s="19" t="s">
        <v>6406</v>
      </c>
      <c r="J723" s="18" t="s">
        <v>5843</v>
      </c>
      <c r="K723" s="18" t="s">
        <v>9649</v>
      </c>
      <c r="L723" s="18" t="s">
        <v>5901</v>
      </c>
      <c r="N723" s="20">
        <v>45322</v>
      </c>
      <c r="O723" s="18" t="s">
        <v>9650</v>
      </c>
      <c r="P723" s="18" t="s">
        <v>9649</v>
      </c>
      <c r="Q723" s="18" t="s">
        <v>9476</v>
      </c>
      <c r="R723" s="18">
        <v>1.5</v>
      </c>
      <c r="T723" s="18">
        <v>0</v>
      </c>
      <c r="U723" s="18">
        <v>0</v>
      </c>
    </row>
    <row r="724" spans="2:21" x14ac:dyDescent="0.4">
      <c r="B724" s="18" t="s">
        <v>5909</v>
      </c>
      <c r="C724" s="18" t="s">
        <v>9451</v>
      </c>
      <c r="D724" s="18" t="s">
        <v>9452</v>
      </c>
      <c r="E724" s="19" t="s">
        <v>572</v>
      </c>
      <c r="F724" s="18" t="s">
        <v>6100</v>
      </c>
      <c r="G724" s="18" t="s">
        <v>275</v>
      </c>
      <c r="H724" s="18" t="s">
        <v>6302</v>
      </c>
      <c r="I724" s="19" t="s">
        <v>6416</v>
      </c>
      <c r="J724" s="18" t="s">
        <v>5899</v>
      </c>
      <c r="K724" s="18" t="s">
        <v>9633</v>
      </c>
      <c r="L724" s="18" t="s">
        <v>5901</v>
      </c>
      <c r="N724" s="20">
        <v>45322</v>
      </c>
      <c r="O724" s="18" t="s">
        <v>9634</v>
      </c>
      <c r="P724" s="18" t="s">
        <v>9633</v>
      </c>
      <c r="Q724" s="18" t="s">
        <v>9476</v>
      </c>
      <c r="R724" s="18">
        <v>2.9</v>
      </c>
      <c r="T724" s="18">
        <v>0</v>
      </c>
      <c r="U724" s="18">
        <v>0</v>
      </c>
    </row>
    <row r="725" spans="2:21" x14ac:dyDescent="0.4">
      <c r="B725" s="18" t="s">
        <v>5909</v>
      </c>
      <c r="C725" s="18" t="s">
        <v>9451</v>
      </c>
      <c r="D725" s="18" t="s">
        <v>9452</v>
      </c>
      <c r="E725" s="19" t="s">
        <v>572</v>
      </c>
      <c r="F725" s="18" t="s">
        <v>6100</v>
      </c>
      <c r="G725" s="18" t="s">
        <v>275</v>
      </c>
      <c r="H725" s="18" t="s">
        <v>6302</v>
      </c>
      <c r="I725" s="19" t="s">
        <v>6416</v>
      </c>
      <c r="J725" s="18" t="s">
        <v>5904</v>
      </c>
      <c r="K725" s="18" t="s">
        <v>9635</v>
      </c>
      <c r="L725" s="18" t="s">
        <v>5901</v>
      </c>
      <c r="N725" s="20">
        <v>45322</v>
      </c>
      <c r="O725" s="18" t="s">
        <v>9636</v>
      </c>
      <c r="P725" s="18" t="s">
        <v>9635</v>
      </c>
      <c r="Q725" s="18" t="s">
        <v>9476</v>
      </c>
      <c r="R725" s="18">
        <v>2.9</v>
      </c>
      <c r="T725" s="18">
        <v>0</v>
      </c>
      <c r="U725" s="18">
        <v>0</v>
      </c>
    </row>
    <row r="726" spans="2:21" x14ac:dyDescent="0.4">
      <c r="B726" s="18" t="s">
        <v>5909</v>
      </c>
      <c r="C726" s="18" t="s">
        <v>9451</v>
      </c>
      <c r="D726" s="18" t="s">
        <v>9452</v>
      </c>
      <c r="E726" s="19" t="s">
        <v>572</v>
      </c>
      <c r="F726" s="18" t="s">
        <v>6100</v>
      </c>
      <c r="G726" s="18" t="s">
        <v>275</v>
      </c>
      <c r="H726" s="18" t="s">
        <v>6302</v>
      </c>
      <c r="I726" s="19" t="s">
        <v>6416</v>
      </c>
      <c r="J726" s="18" t="s">
        <v>5843</v>
      </c>
      <c r="K726" s="18" t="s">
        <v>9637</v>
      </c>
      <c r="L726" s="18" t="s">
        <v>5901</v>
      </c>
      <c r="N726" s="20">
        <v>45322</v>
      </c>
      <c r="O726" s="18" t="s">
        <v>9638</v>
      </c>
      <c r="P726" s="18" t="s">
        <v>9637</v>
      </c>
      <c r="Q726" s="18" t="s">
        <v>9476</v>
      </c>
      <c r="R726" s="18">
        <v>2.9</v>
      </c>
      <c r="T726" s="18">
        <v>0</v>
      </c>
      <c r="U726" s="18">
        <v>0</v>
      </c>
    </row>
    <row r="727" spans="2:21" x14ac:dyDescent="0.4">
      <c r="B727" s="18" t="s">
        <v>5909</v>
      </c>
      <c r="C727" s="18" t="s">
        <v>9451</v>
      </c>
      <c r="D727" s="18" t="s">
        <v>9452</v>
      </c>
      <c r="E727" s="19" t="s">
        <v>572</v>
      </c>
      <c r="F727" s="18" t="s">
        <v>6100</v>
      </c>
      <c r="G727" s="18" t="s">
        <v>522</v>
      </c>
      <c r="H727" s="18" t="s">
        <v>9525</v>
      </c>
      <c r="I727" s="19" t="s">
        <v>9526</v>
      </c>
      <c r="J727" s="18" t="s">
        <v>5899</v>
      </c>
      <c r="K727" s="18" t="s">
        <v>9639</v>
      </c>
      <c r="L727" s="18" t="s">
        <v>5901</v>
      </c>
      <c r="N727" s="20">
        <v>45322</v>
      </c>
      <c r="O727" s="18" t="s">
        <v>9640</v>
      </c>
      <c r="P727" s="18" t="s">
        <v>9639</v>
      </c>
      <c r="Q727" s="18" t="s">
        <v>9476</v>
      </c>
      <c r="T727" s="18">
        <v>0</v>
      </c>
      <c r="U727" s="18">
        <v>0</v>
      </c>
    </row>
    <row r="728" spans="2:21" x14ac:dyDescent="0.4">
      <c r="B728" s="18" t="s">
        <v>5909</v>
      </c>
      <c r="C728" s="18" t="s">
        <v>9451</v>
      </c>
      <c r="D728" s="18" t="s">
        <v>9452</v>
      </c>
      <c r="E728" s="19" t="s">
        <v>572</v>
      </c>
      <c r="F728" s="18" t="s">
        <v>6100</v>
      </c>
      <c r="G728" s="18" t="s">
        <v>522</v>
      </c>
      <c r="H728" s="18" t="s">
        <v>9525</v>
      </c>
      <c r="I728" s="19" t="s">
        <v>9526</v>
      </c>
      <c r="J728" s="18" t="s">
        <v>5904</v>
      </c>
      <c r="K728" s="18" t="s">
        <v>9641</v>
      </c>
      <c r="L728" s="18" t="s">
        <v>5901</v>
      </c>
      <c r="N728" s="20">
        <v>45322</v>
      </c>
      <c r="O728" s="18" t="s">
        <v>9642</v>
      </c>
      <c r="P728" s="18" t="s">
        <v>9641</v>
      </c>
      <c r="Q728" s="18" t="s">
        <v>9476</v>
      </c>
      <c r="T728" s="18">
        <v>0</v>
      </c>
      <c r="U728" s="18">
        <v>0</v>
      </c>
    </row>
    <row r="729" spans="2:21" x14ac:dyDescent="0.4">
      <c r="B729" s="18" t="s">
        <v>5909</v>
      </c>
      <c r="C729" s="18" t="s">
        <v>9451</v>
      </c>
      <c r="D729" s="18" t="s">
        <v>9452</v>
      </c>
      <c r="E729" s="19" t="s">
        <v>572</v>
      </c>
      <c r="F729" s="18" t="s">
        <v>6100</v>
      </c>
      <c r="G729" s="18" t="s">
        <v>522</v>
      </c>
      <c r="H729" s="18" t="s">
        <v>9525</v>
      </c>
      <c r="I729" s="19" t="s">
        <v>9526</v>
      </c>
      <c r="J729" s="18" t="s">
        <v>5843</v>
      </c>
      <c r="K729" s="18" t="s">
        <v>9643</v>
      </c>
      <c r="L729" s="18" t="s">
        <v>5901</v>
      </c>
      <c r="N729" s="20">
        <v>45322</v>
      </c>
      <c r="O729" s="18" t="s">
        <v>9644</v>
      </c>
      <c r="P729" s="18" t="s">
        <v>9643</v>
      </c>
      <c r="Q729" s="18" t="s">
        <v>9476</v>
      </c>
      <c r="T729" s="18">
        <v>0</v>
      </c>
      <c r="U729" s="18">
        <v>0</v>
      </c>
    </row>
    <row r="730" spans="2:21" x14ac:dyDescent="0.4">
      <c r="B730" s="18" t="s">
        <v>5909</v>
      </c>
      <c r="C730" s="18" t="s">
        <v>9451</v>
      </c>
      <c r="D730" s="18" t="s">
        <v>9452</v>
      </c>
      <c r="E730" s="19" t="s">
        <v>572</v>
      </c>
      <c r="F730" s="18" t="s">
        <v>5991</v>
      </c>
      <c r="G730" s="18" t="s">
        <v>29</v>
      </c>
      <c r="H730" s="18" t="s">
        <v>5936</v>
      </c>
      <c r="I730" s="19" t="s">
        <v>6558</v>
      </c>
      <c r="J730" s="18" t="s">
        <v>5899</v>
      </c>
      <c r="K730" s="18" t="s">
        <v>10015</v>
      </c>
      <c r="L730" s="18" t="s">
        <v>5901</v>
      </c>
      <c r="N730" s="20">
        <v>45322</v>
      </c>
      <c r="O730" s="18" t="s">
        <v>10016</v>
      </c>
      <c r="P730" s="18" t="s">
        <v>10015</v>
      </c>
      <c r="Q730" s="18" t="s">
        <v>9483</v>
      </c>
      <c r="R730" s="18">
        <v>1.4</v>
      </c>
      <c r="T730" s="18">
        <v>0</v>
      </c>
      <c r="U730" s="18">
        <v>0</v>
      </c>
    </row>
    <row r="731" spans="2:21" x14ac:dyDescent="0.4">
      <c r="B731" s="18" t="s">
        <v>5909</v>
      </c>
      <c r="C731" s="18" t="s">
        <v>9451</v>
      </c>
      <c r="D731" s="18" t="s">
        <v>9452</v>
      </c>
      <c r="E731" s="19" t="s">
        <v>572</v>
      </c>
      <c r="F731" s="18" t="s">
        <v>5991</v>
      </c>
      <c r="G731" s="18" t="s">
        <v>29</v>
      </c>
      <c r="H731" s="18" t="s">
        <v>5936</v>
      </c>
      <c r="I731" s="19" t="s">
        <v>6558</v>
      </c>
      <c r="J731" s="18" t="s">
        <v>5904</v>
      </c>
      <c r="K731" s="18" t="s">
        <v>10017</v>
      </c>
      <c r="L731" s="18" t="s">
        <v>5901</v>
      </c>
      <c r="N731" s="20">
        <v>45322</v>
      </c>
      <c r="O731" s="18" t="s">
        <v>10018</v>
      </c>
      <c r="P731" s="18" t="s">
        <v>10017</v>
      </c>
      <c r="Q731" s="18" t="s">
        <v>9483</v>
      </c>
      <c r="R731" s="18">
        <v>1.4</v>
      </c>
      <c r="T731" s="18">
        <v>0</v>
      </c>
      <c r="U731" s="18">
        <v>0</v>
      </c>
    </row>
    <row r="732" spans="2:21" x14ac:dyDescent="0.4">
      <c r="B732" s="18" t="s">
        <v>5909</v>
      </c>
      <c r="C732" s="18" t="s">
        <v>9451</v>
      </c>
      <c r="D732" s="18" t="s">
        <v>9452</v>
      </c>
      <c r="E732" s="19" t="s">
        <v>572</v>
      </c>
      <c r="F732" s="18" t="s">
        <v>5991</v>
      </c>
      <c r="G732" s="18" t="s">
        <v>29</v>
      </c>
      <c r="H732" s="18" t="s">
        <v>5936</v>
      </c>
      <c r="I732" s="19" t="s">
        <v>6558</v>
      </c>
      <c r="J732" s="18" t="s">
        <v>5843</v>
      </c>
      <c r="K732" s="18" t="s">
        <v>10019</v>
      </c>
      <c r="L732" s="18" t="s">
        <v>5901</v>
      </c>
      <c r="N732" s="20">
        <v>45322</v>
      </c>
      <c r="O732" s="18" t="s">
        <v>10020</v>
      </c>
      <c r="P732" s="18" t="s">
        <v>10019</v>
      </c>
      <c r="Q732" s="18" t="s">
        <v>9483</v>
      </c>
      <c r="R732" s="18">
        <v>1.4</v>
      </c>
      <c r="T732" s="18">
        <v>0</v>
      </c>
      <c r="U732" s="18">
        <v>0</v>
      </c>
    </row>
    <row r="733" spans="2:21" x14ac:dyDescent="0.4">
      <c r="B733" s="18" t="s">
        <v>5909</v>
      </c>
      <c r="C733" s="18" t="s">
        <v>9451</v>
      </c>
      <c r="D733" s="18" t="s">
        <v>9452</v>
      </c>
      <c r="E733" s="19" t="s">
        <v>572</v>
      </c>
      <c r="F733" s="18" t="s">
        <v>5991</v>
      </c>
      <c r="G733" s="18" t="s">
        <v>29</v>
      </c>
      <c r="H733" s="18" t="s">
        <v>5936</v>
      </c>
      <c r="I733" s="19" t="s">
        <v>6558</v>
      </c>
      <c r="J733" s="18" t="s">
        <v>5923</v>
      </c>
      <c r="K733" s="18" t="s">
        <v>15772</v>
      </c>
      <c r="L733" s="18" t="s">
        <v>5901</v>
      </c>
      <c r="N733" s="20">
        <v>45322</v>
      </c>
      <c r="O733" s="18" t="s">
        <v>15773</v>
      </c>
      <c r="P733" s="18" t="s">
        <v>15772</v>
      </c>
      <c r="Q733" s="18" t="s">
        <v>9483</v>
      </c>
      <c r="R733" s="18">
        <v>1.4</v>
      </c>
      <c r="T733" s="18">
        <v>0</v>
      </c>
      <c r="U733" s="18">
        <v>0</v>
      </c>
    </row>
    <row r="734" spans="2:21" x14ac:dyDescent="0.4">
      <c r="B734" s="18" t="s">
        <v>5909</v>
      </c>
      <c r="C734" s="18" t="s">
        <v>9451</v>
      </c>
      <c r="D734" s="18" t="s">
        <v>9452</v>
      </c>
      <c r="E734" s="19" t="s">
        <v>572</v>
      </c>
      <c r="F734" s="18" t="s">
        <v>5991</v>
      </c>
      <c r="G734" s="18" t="s">
        <v>926</v>
      </c>
      <c r="H734" s="18" t="s">
        <v>6145</v>
      </c>
      <c r="I734" s="19" t="s">
        <v>6406</v>
      </c>
      <c r="J734" s="18" t="s">
        <v>5899</v>
      </c>
      <c r="K734" s="18" t="s">
        <v>9681</v>
      </c>
      <c r="L734" s="18" t="s">
        <v>5901</v>
      </c>
      <c r="N734" s="20">
        <v>45322</v>
      </c>
      <c r="O734" s="18" t="s">
        <v>9682</v>
      </c>
      <c r="P734" s="18" t="s">
        <v>9681</v>
      </c>
      <c r="Q734" s="18" t="s">
        <v>9483</v>
      </c>
      <c r="R734" s="18">
        <v>1.5</v>
      </c>
      <c r="T734" s="18">
        <v>0</v>
      </c>
      <c r="U734" s="18">
        <v>0</v>
      </c>
    </row>
    <row r="735" spans="2:21" x14ac:dyDescent="0.4">
      <c r="B735" s="18" t="s">
        <v>5909</v>
      </c>
      <c r="C735" s="18" t="s">
        <v>9451</v>
      </c>
      <c r="D735" s="18" t="s">
        <v>9452</v>
      </c>
      <c r="E735" s="19" t="s">
        <v>572</v>
      </c>
      <c r="F735" s="18" t="s">
        <v>5991</v>
      </c>
      <c r="G735" s="18" t="s">
        <v>926</v>
      </c>
      <c r="H735" s="18" t="s">
        <v>6145</v>
      </c>
      <c r="I735" s="19" t="s">
        <v>6406</v>
      </c>
      <c r="J735" s="18" t="s">
        <v>5904</v>
      </c>
      <c r="K735" s="18" t="s">
        <v>9683</v>
      </c>
      <c r="L735" s="18" t="s">
        <v>5901</v>
      </c>
      <c r="N735" s="20">
        <v>45322</v>
      </c>
      <c r="O735" s="18" t="s">
        <v>9684</v>
      </c>
      <c r="P735" s="18" t="s">
        <v>9683</v>
      </c>
      <c r="Q735" s="18" t="s">
        <v>9483</v>
      </c>
      <c r="R735" s="18">
        <v>1.5</v>
      </c>
      <c r="T735" s="18">
        <v>0</v>
      </c>
      <c r="U735" s="18">
        <v>0</v>
      </c>
    </row>
    <row r="736" spans="2:21" x14ac:dyDescent="0.4">
      <c r="B736" s="18" t="s">
        <v>5909</v>
      </c>
      <c r="C736" s="18" t="s">
        <v>9451</v>
      </c>
      <c r="D736" s="18" t="s">
        <v>9452</v>
      </c>
      <c r="E736" s="19" t="s">
        <v>572</v>
      </c>
      <c r="F736" s="18" t="s">
        <v>5991</v>
      </c>
      <c r="G736" s="18" t="s">
        <v>926</v>
      </c>
      <c r="H736" s="18" t="s">
        <v>6145</v>
      </c>
      <c r="I736" s="19" t="s">
        <v>6406</v>
      </c>
      <c r="J736" s="18" t="s">
        <v>5843</v>
      </c>
      <c r="K736" s="18" t="s">
        <v>9685</v>
      </c>
      <c r="L736" s="18" t="s">
        <v>5901</v>
      </c>
      <c r="N736" s="20">
        <v>45322</v>
      </c>
      <c r="O736" s="18" t="s">
        <v>9686</v>
      </c>
      <c r="P736" s="18" t="s">
        <v>9685</v>
      </c>
      <c r="Q736" s="18" t="s">
        <v>9483</v>
      </c>
      <c r="R736" s="18">
        <v>1.5</v>
      </c>
      <c r="T736" s="18">
        <v>0</v>
      </c>
      <c r="U736" s="18">
        <v>0</v>
      </c>
    </row>
    <row r="737" spans="2:21" x14ac:dyDescent="0.4">
      <c r="B737" s="18" t="s">
        <v>5909</v>
      </c>
      <c r="C737" s="18" t="s">
        <v>9451</v>
      </c>
      <c r="D737" s="18" t="s">
        <v>9452</v>
      </c>
      <c r="E737" s="19" t="s">
        <v>572</v>
      </c>
      <c r="F737" s="18" t="s">
        <v>5991</v>
      </c>
      <c r="G737" s="18" t="s">
        <v>926</v>
      </c>
      <c r="H737" s="18" t="s">
        <v>6145</v>
      </c>
      <c r="I737" s="19" t="s">
        <v>6406</v>
      </c>
      <c r="J737" s="18" t="s">
        <v>5923</v>
      </c>
      <c r="K737" s="18" t="s">
        <v>15774</v>
      </c>
      <c r="L737" s="18" t="s">
        <v>5901</v>
      </c>
      <c r="N737" s="20">
        <v>45322</v>
      </c>
      <c r="O737" s="18" t="s">
        <v>15775</v>
      </c>
      <c r="P737" s="18" t="s">
        <v>15774</v>
      </c>
      <c r="Q737" s="18" t="s">
        <v>9483</v>
      </c>
      <c r="R737" s="18">
        <v>1.5</v>
      </c>
      <c r="T737" s="18">
        <v>0</v>
      </c>
      <c r="U737" s="18">
        <v>0</v>
      </c>
    </row>
    <row r="738" spans="2:21" x14ac:dyDescent="0.4">
      <c r="B738" s="18" t="s">
        <v>5909</v>
      </c>
      <c r="C738" s="18" t="s">
        <v>9451</v>
      </c>
      <c r="D738" s="18" t="s">
        <v>9452</v>
      </c>
      <c r="E738" s="19" t="s">
        <v>572</v>
      </c>
      <c r="F738" s="18" t="s">
        <v>5991</v>
      </c>
      <c r="G738" s="18" t="s">
        <v>275</v>
      </c>
      <c r="H738" s="18" t="s">
        <v>6302</v>
      </c>
      <c r="I738" s="19" t="s">
        <v>6416</v>
      </c>
      <c r="J738" s="18" t="s">
        <v>5899</v>
      </c>
      <c r="K738" s="18" t="s">
        <v>9669</v>
      </c>
      <c r="L738" s="18" t="s">
        <v>5901</v>
      </c>
      <c r="N738" s="20">
        <v>45322</v>
      </c>
      <c r="O738" s="18" t="s">
        <v>9670</v>
      </c>
      <c r="P738" s="18" t="s">
        <v>9669</v>
      </c>
      <c r="Q738" s="18" t="s">
        <v>9483</v>
      </c>
      <c r="R738" s="18">
        <v>2.9</v>
      </c>
      <c r="T738" s="18">
        <v>0</v>
      </c>
      <c r="U738" s="18">
        <v>0</v>
      </c>
    </row>
    <row r="739" spans="2:21" x14ac:dyDescent="0.4">
      <c r="B739" s="18" t="s">
        <v>5909</v>
      </c>
      <c r="C739" s="18" t="s">
        <v>9451</v>
      </c>
      <c r="D739" s="18" t="s">
        <v>9452</v>
      </c>
      <c r="E739" s="19" t="s">
        <v>572</v>
      </c>
      <c r="F739" s="18" t="s">
        <v>5991</v>
      </c>
      <c r="G739" s="18" t="s">
        <v>275</v>
      </c>
      <c r="H739" s="18" t="s">
        <v>6302</v>
      </c>
      <c r="I739" s="19" t="s">
        <v>6416</v>
      </c>
      <c r="J739" s="18" t="s">
        <v>5904</v>
      </c>
      <c r="K739" s="18" t="s">
        <v>9671</v>
      </c>
      <c r="L739" s="18" t="s">
        <v>5901</v>
      </c>
      <c r="N739" s="20">
        <v>45322</v>
      </c>
      <c r="O739" s="18" t="s">
        <v>9672</v>
      </c>
      <c r="P739" s="18" t="s">
        <v>9671</v>
      </c>
      <c r="Q739" s="18" t="s">
        <v>9483</v>
      </c>
      <c r="R739" s="18">
        <v>2.9</v>
      </c>
      <c r="T739" s="18">
        <v>0</v>
      </c>
      <c r="U739" s="18">
        <v>0</v>
      </c>
    </row>
    <row r="740" spans="2:21" x14ac:dyDescent="0.4">
      <c r="B740" s="18" t="s">
        <v>5909</v>
      </c>
      <c r="C740" s="18" t="s">
        <v>9451</v>
      </c>
      <c r="D740" s="18" t="s">
        <v>9452</v>
      </c>
      <c r="E740" s="19" t="s">
        <v>572</v>
      </c>
      <c r="F740" s="18" t="s">
        <v>5991</v>
      </c>
      <c r="G740" s="18" t="s">
        <v>275</v>
      </c>
      <c r="H740" s="18" t="s">
        <v>6302</v>
      </c>
      <c r="I740" s="19" t="s">
        <v>6416</v>
      </c>
      <c r="J740" s="18" t="s">
        <v>5843</v>
      </c>
      <c r="K740" s="18" t="s">
        <v>9673</v>
      </c>
      <c r="L740" s="18" t="s">
        <v>5901</v>
      </c>
      <c r="N740" s="20">
        <v>45322</v>
      </c>
      <c r="O740" s="18" t="s">
        <v>9674</v>
      </c>
      <c r="P740" s="18" t="s">
        <v>9673</v>
      </c>
      <c r="Q740" s="18" t="s">
        <v>9483</v>
      </c>
      <c r="R740" s="18">
        <v>2.9</v>
      </c>
      <c r="T740" s="18">
        <v>0</v>
      </c>
      <c r="U740" s="18">
        <v>0</v>
      </c>
    </row>
    <row r="741" spans="2:21" x14ac:dyDescent="0.4">
      <c r="B741" s="18" t="s">
        <v>5909</v>
      </c>
      <c r="C741" s="18" t="s">
        <v>9451</v>
      </c>
      <c r="D741" s="18" t="s">
        <v>9452</v>
      </c>
      <c r="E741" s="19" t="s">
        <v>572</v>
      </c>
      <c r="F741" s="18" t="s">
        <v>5991</v>
      </c>
      <c r="G741" s="18" t="s">
        <v>522</v>
      </c>
      <c r="H741" s="18" t="s">
        <v>9525</v>
      </c>
      <c r="I741" s="19" t="s">
        <v>9526</v>
      </c>
      <c r="J741" s="18" t="s">
        <v>5899</v>
      </c>
      <c r="K741" s="18" t="s">
        <v>9675</v>
      </c>
      <c r="L741" s="18" t="s">
        <v>5901</v>
      </c>
      <c r="N741" s="20">
        <v>45322</v>
      </c>
      <c r="O741" s="18" t="s">
        <v>9676</v>
      </c>
      <c r="P741" s="18" t="s">
        <v>9675</v>
      </c>
      <c r="Q741" s="18" t="s">
        <v>9483</v>
      </c>
      <c r="T741" s="18">
        <v>0</v>
      </c>
      <c r="U741" s="18">
        <v>0</v>
      </c>
    </row>
    <row r="742" spans="2:21" x14ac:dyDescent="0.4">
      <c r="B742" s="18" t="s">
        <v>5909</v>
      </c>
      <c r="C742" s="18" t="s">
        <v>9451</v>
      </c>
      <c r="D742" s="18" t="s">
        <v>9452</v>
      </c>
      <c r="E742" s="19" t="s">
        <v>572</v>
      </c>
      <c r="F742" s="18" t="s">
        <v>5991</v>
      </c>
      <c r="G742" s="18" t="s">
        <v>522</v>
      </c>
      <c r="H742" s="18" t="s">
        <v>9525</v>
      </c>
      <c r="I742" s="19" t="s">
        <v>9526</v>
      </c>
      <c r="J742" s="18" t="s">
        <v>5904</v>
      </c>
      <c r="K742" s="18" t="s">
        <v>9677</v>
      </c>
      <c r="L742" s="18" t="s">
        <v>5901</v>
      </c>
      <c r="N742" s="20">
        <v>45322</v>
      </c>
      <c r="O742" s="18" t="s">
        <v>9678</v>
      </c>
      <c r="P742" s="18" t="s">
        <v>9677</v>
      </c>
      <c r="Q742" s="18" t="s">
        <v>9483</v>
      </c>
      <c r="T742" s="18">
        <v>0</v>
      </c>
      <c r="U742" s="18">
        <v>0</v>
      </c>
    </row>
    <row r="743" spans="2:21" x14ac:dyDescent="0.4">
      <c r="B743" s="18" t="s">
        <v>5909</v>
      </c>
      <c r="C743" s="18" t="s">
        <v>9451</v>
      </c>
      <c r="D743" s="18" t="s">
        <v>9452</v>
      </c>
      <c r="E743" s="19" t="s">
        <v>572</v>
      </c>
      <c r="F743" s="18" t="s">
        <v>5991</v>
      </c>
      <c r="G743" s="18" t="s">
        <v>522</v>
      </c>
      <c r="H743" s="18" t="s">
        <v>9525</v>
      </c>
      <c r="I743" s="19" t="s">
        <v>9526</v>
      </c>
      <c r="J743" s="18" t="s">
        <v>5843</v>
      </c>
      <c r="K743" s="18" t="s">
        <v>9679</v>
      </c>
      <c r="L743" s="18" t="s">
        <v>5901</v>
      </c>
      <c r="N743" s="20">
        <v>45322</v>
      </c>
      <c r="O743" s="18" t="s">
        <v>9680</v>
      </c>
      <c r="P743" s="18" t="s">
        <v>9679</v>
      </c>
      <c r="Q743" s="18" t="s">
        <v>9483</v>
      </c>
      <c r="T743" s="18">
        <v>0</v>
      </c>
      <c r="U743" s="18">
        <v>0</v>
      </c>
    </row>
    <row r="744" spans="2:21" x14ac:dyDescent="0.4">
      <c r="B744" s="18" t="s">
        <v>5909</v>
      </c>
      <c r="C744" s="18" t="s">
        <v>9451</v>
      </c>
      <c r="D744" s="18" t="s">
        <v>9452</v>
      </c>
      <c r="E744" s="19" t="s">
        <v>572</v>
      </c>
      <c r="F744" s="18" t="s">
        <v>9488</v>
      </c>
      <c r="G744" s="18" t="s">
        <v>29</v>
      </c>
      <c r="H744" s="18" t="s">
        <v>5936</v>
      </c>
      <c r="I744" s="19" t="s">
        <v>6558</v>
      </c>
      <c r="J744" s="18" t="s">
        <v>5899</v>
      </c>
      <c r="K744" s="18" t="s">
        <v>10027</v>
      </c>
      <c r="L744" s="18" t="s">
        <v>5901</v>
      </c>
      <c r="N744" s="20">
        <v>45322</v>
      </c>
      <c r="O744" s="18" t="s">
        <v>10028</v>
      </c>
      <c r="P744" s="18" t="s">
        <v>10027</v>
      </c>
      <c r="Q744" s="18" t="s">
        <v>9491</v>
      </c>
      <c r="R744" s="18">
        <v>1.4</v>
      </c>
      <c r="T744" s="18">
        <v>0</v>
      </c>
      <c r="U744" s="18">
        <v>0</v>
      </c>
    </row>
    <row r="745" spans="2:21" x14ac:dyDescent="0.4">
      <c r="B745" s="18" t="s">
        <v>5909</v>
      </c>
      <c r="C745" s="18" t="s">
        <v>9451</v>
      </c>
      <c r="D745" s="18" t="s">
        <v>9452</v>
      </c>
      <c r="E745" s="19" t="s">
        <v>572</v>
      </c>
      <c r="F745" s="18" t="s">
        <v>9488</v>
      </c>
      <c r="G745" s="18" t="s">
        <v>29</v>
      </c>
      <c r="H745" s="18" t="s">
        <v>5936</v>
      </c>
      <c r="I745" s="19" t="s">
        <v>6558</v>
      </c>
      <c r="J745" s="18" t="s">
        <v>5904</v>
      </c>
      <c r="K745" s="18" t="s">
        <v>10029</v>
      </c>
      <c r="L745" s="18" t="s">
        <v>5901</v>
      </c>
      <c r="N745" s="20">
        <v>45322</v>
      </c>
      <c r="O745" s="18" t="s">
        <v>10030</v>
      </c>
      <c r="P745" s="18" t="s">
        <v>10029</v>
      </c>
      <c r="Q745" s="18" t="s">
        <v>9491</v>
      </c>
      <c r="R745" s="18">
        <v>1.4</v>
      </c>
      <c r="T745" s="18">
        <v>0</v>
      </c>
      <c r="U745" s="18">
        <v>0</v>
      </c>
    </row>
    <row r="746" spans="2:21" x14ac:dyDescent="0.4">
      <c r="B746" s="18" t="s">
        <v>5909</v>
      </c>
      <c r="C746" s="18" t="s">
        <v>9451</v>
      </c>
      <c r="D746" s="18" t="s">
        <v>9452</v>
      </c>
      <c r="E746" s="19" t="s">
        <v>572</v>
      </c>
      <c r="F746" s="18" t="s">
        <v>9488</v>
      </c>
      <c r="G746" s="18" t="s">
        <v>29</v>
      </c>
      <c r="H746" s="18" t="s">
        <v>5936</v>
      </c>
      <c r="I746" s="19" t="s">
        <v>6558</v>
      </c>
      <c r="J746" s="18" t="s">
        <v>5843</v>
      </c>
      <c r="K746" s="18" t="s">
        <v>10031</v>
      </c>
      <c r="L746" s="18" t="s">
        <v>5901</v>
      </c>
      <c r="N746" s="20">
        <v>45322</v>
      </c>
      <c r="O746" s="18" t="s">
        <v>10032</v>
      </c>
      <c r="P746" s="18" t="s">
        <v>10031</v>
      </c>
      <c r="Q746" s="18" t="s">
        <v>9491</v>
      </c>
      <c r="R746" s="18">
        <v>1.4</v>
      </c>
      <c r="T746" s="18">
        <v>0</v>
      </c>
      <c r="U746" s="18">
        <v>0</v>
      </c>
    </row>
    <row r="747" spans="2:21" x14ac:dyDescent="0.4">
      <c r="B747" s="18" t="s">
        <v>5909</v>
      </c>
      <c r="C747" s="18" t="s">
        <v>9451</v>
      </c>
      <c r="D747" s="18" t="s">
        <v>9452</v>
      </c>
      <c r="E747" s="19" t="s">
        <v>572</v>
      </c>
      <c r="F747" s="18" t="s">
        <v>9488</v>
      </c>
      <c r="G747" s="18" t="s">
        <v>926</v>
      </c>
      <c r="H747" s="18" t="s">
        <v>6145</v>
      </c>
      <c r="I747" s="19" t="s">
        <v>6406</v>
      </c>
      <c r="J747" s="18" t="s">
        <v>5899</v>
      </c>
      <c r="K747" s="18" t="s">
        <v>9717</v>
      </c>
      <c r="L747" s="18" t="s">
        <v>5901</v>
      </c>
      <c r="N747" s="20">
        <v>45322</v>
      </c>
      <c r="O747" s="18" t="s">
        <v>9718</v>
      </c>
      <c r="P747" s="18" t="s">
        <v>9717</v>
      </c>
      <c r="Q747" s="18" t="s">
        <v>9491</v>
      </c>
      <c r="R747" s="18">
        <v>1.5</v>
      </c>
      <c r="T747" s="18">
        <v>0</v>
      </c>
      <c r="U747" s="18">
        <v>0</v>
      </c>
    </row>
    <row r="748" spans="2:21" x14ac:dyDescent="0.4">
      <c r="B748" s="18" t="s">
        <v>5909</v>
      </c>
      <c r="C748" s="18" t="s">
        <v>9451</v>
      </c>
      <c r="D748" s="18" t="s">
        <v>9452</v>
      </c>
      <c r="E748" s="19" t="s">
        <v>572</v>
      </c>
      <c r="F748" s="18" t="s">
        <v>9488</v>
      </c>
      <c r="G748" s="18" t="s">
        <v>926</v>
      </c>
      <c r="H748" s="18" t="s">
        <v>6145</v>
      </c>
      <c r="I748" s="19" t="s">
        <v>6406</v>
      </c>
      <c r="J748" s="18" t="s">
        <v>5904</v>
      </c>
      <c r="K748" s="18" t="s">
        <v>9719</v>
      </c>
      <c r="L748" s="18" t="s">
        <v>5901</v>
      </c>
      <c r="N748" s="20">
        <v>45322</v>
      </c>
      <c r="O748" s="18" t="s">
        <v>9720</v>
      </c>
      <c r="P748" s="18" t="s">
        <v>9719</v>
      </c>
      <c r="Q748" s="18" t="s">
        <v>9491</v>
      </c>
      <c r="R748" s="18">
        <v>1.5</v>
      </c>
      <c r="T748" s="18">
        <v>0</v>
      </c>
      <c r="U748" s="18">
        <v>0</v>
      </c>
    </row>
    <row r="749" spans="2:21" x14ac:dyDescent="0.4">
      <c r="B749" s="18" t="s">
        <v>5909</v>
      </c>
      <c r="C749" s="18" t="s">
        <v>9451</v>
      </c>
      <c r="D749" s="18" t="s">
        <v>9452</v>
      </c>
      <c r="E749" s="19" t="s">
        <v>572</v>
      </c>
      <c r="F749" s="18" t="s">
        <v>9488</v>
      </c>
      <c r="G749" s="18" t="s">
        <v>926</v>
      </c>
      <c r="H749" s="18" t="s">
        <v>6145</v>
      </c>
      <c r="I749" s="19" t="s">
        <v>6406</v>
      </c>
      <c r="J749" s="18" t="s">
        <v>5843</v>
      </c>
      <c r="K749" s="18" t="s">
        <v>9721</v>
      </c>
      <c r="L749" s="18" t="s">
        <v>5901</v>
      </c>
      <c r="N749" s="20">
        <v>45322</v>
      </c>
      <c r="O749" s="18" t="s">
        <v>9722</v>
      </c>
      <c r="P749" s="18" t="s">
        <v>9721</v>
      </c>
      <c r="Q749" s="18" t="s">
        <v>9491</v>
      </c>
      <c r="R749" s="18">
        <v>1.5</v>
      </c>
      <c r="T749" s="18">
        <v>0</v>
      </c>
      <c r="U749" s="18">
        <v>0</v>
      </c>
    </row>
    <row r="750" spans="2:21" x14ac:dyDescent="0.4">
      <c r="B750" s="18" t="s">
        <v>5909</v>
      </c>
      <c r="C750" s="18" t="s">
        <v>9451</v>
      </c>
      <c r="D750" s="18" t="s">
        <v>9452</v>
      </c>
      <c r="E750" s="19" t="s">
        <v>572</v>
      </c>
      <c r="F750" s="18" t="s">
        <v>9488</v>
      </c>
      <c r="G750" s="18" t="s">
        <v>275</v>
      </c>
      <c r="H750" s="18" t="s">
        <v>6302</v>
      </c>
      <c r="I750" s="19" t="s">
        <v>6416</v>
      </c>
      <c r="J750" s="18" t="s">
        <v>5899</v>
      </c>
      <c r="K750" s="18" t="s">
        <v>9705</v>
      </c>
      <c r="L750" s="18" t="s">
        <v>5901</v>
      </c>
      <c r="N750" s="20">
        <v>45322</v>
      </c>
      <c r="O750" s="18" t="s">
        <v>9706</v>
      </c>
      <c r="P750" s="18" t="s">
        <v>9705</v>
      </c>
      <c r="Q750" s="18" t="s">
        <v>9491</v>
      </c>
      <c r="R750" s="18">
        <v>2.9</v>
      </c>
      <c r="T750" s="18">
        <v>0</v>
      </c>
      <c r="U750" s="18">
        <v>0</v>
      </c>
    </row>
    <row r="751" spans="2:21" x14ac:dyDescent="0.4">
      <c r="B751" s="18" t="s">
        <v>5909</v>
      </c>
      <c r="C751" s="18" t="s">
        <v>9451</v>
      </c>
      <c r="D751" s="18" t="s">
        <v>9452</v>
      </c>
      <c r="E751" s="19" t="s">
        <v>572</v>
      </c>
      <c r="F751" s="18" t="s">
        <v>9488</v>
      </c>
      <c r="G751" s="18" t="s">
        <v>275</v>
      </c>
      <c r="H751" s="18" t="s">
        <v>6302</v>
      </c>
      <c r="I751" s="19" t="s">
        <v>6416</v>
      </c>
      <c r="J751" s="18" t="s">
        <v>5904</v>
      </c>
      <c r="K751" s="18" t="s">
        <v>9707</v>
      </c>
      <c r="L751" s="18" t="s">
        <v>5901</v>
      </c>
      <c r="N751" s="20">
        <v>45322</v>
      </c>
      <c r="O751" s="18" t="s">
        <v>9708</v>
      </c>
      <c r="P751" s="18" t="s">
        <v>9707</v>
      </c>
      <c r="Q751" s="18" t="s">
        <v>9491</v>
      </c>
      <c r="R751" s="18">
        <v>2.9</v>
      </c>
      <c r="T751" s="18">
        <v>0</v>
      </c>
      <c r="U751" s="18">
        <v>0</v>
      </c>
    </row>
    <row r="752" spans="2:21" x14ac:dyDescent="0.4">
      <c r="B752" s="18" t="s">
        <v>5909</v>
      </c>
      <c r="C752" s="18" t="s">
        <v>9451</v>
      </c>
      <c r="D752" s="18" t="s">
        <v>9452</v>
      </c>
      <c r="E752" s="19" t="s">
        <v>572</v>
      </c>
      <c r="F752" s="18" t="s">
        <v>9488</v>
      </c>
      <c r="G752" s="18" t="s">
        <v>275</v>
      </c>
      <c r="H752" s="18" t="s">
        <v>6302</v>
      </c>
      <c r="I752" s="19" t="s">
        <v>6416</v>
      </c>
      <c r="J752" s="18" t="s">
        <v>5843</v>
      </c>
      <c r="K752" s="18" t="s">
        <v>9709</v>
      </c>
      <c r="L752" s="18" t="s">
        <v>5901</v>
      </c>
      <c r="N752" s="20">
        <v>45322</v>
      </c>
      <c r="O752" s="18" t="s">
        <v>9710</v>
      </c>
      <c r="P752" s="18" t="s">
        <v>9709</v>
      </c>
      <c r="Q752" s="18" t="s">
        <v>9491</v>
      </c>
      <c r="R752" s="18">
        <v>2.9</v>
      </c>
      <c r="T752" s="18">
        <v>0</v>
      </c>
      <c r="U752" s="18">
        <v>0</v>
      </c>
    </row>
    <row r="753" spans="2:21" x14ac:dyDescent="0.4">
      <c r="B753" s="18" t="s">
        <v>5909</v>
      </c>
      <c r="C753" s="18" t="s">
        <v>9451</v>
      </c>
      <c r="D753" s="18" t="s">
        <v>9452</v>
      </c>
      <c r="E753" s="19" t="s">
        <v>572</v>
      </c>
      <c r="F753" s="18" t="s">
        <v>9488</v>
      </c>
      <c r="G753" s="18" t="s">
        <v>522</v>
      </c>
      <c r="H753" s="18" t="s">
        <v>9525</v>
      </c>
      <c r="I753" s="19" t="s">
        <v>9526</v>
      </c>
      <c r="J753" s="18" t="s">
        <v>5899</v>
      </c>
      <c r="K753" s="18" t="s">
        <v>9711</v>
      </c>
      <c r="L753" s="18" t="s">
        <v>5901</v>
      </c>
      <c r="N753" s="20">
        <v>45322</v>
      </c>
      <c r="O753" s="18" t="s">
        <v>9712</v>
      </c>
      <c r="P753" s="18" t="s">
        <v>9711</v>
      </c>
      <c r="Q753" s="18" t="s">
        <v>9491</v>
      </c>
      <c r="T753" s="18">
        <v>0</v>
      </c>
      <c r="U753" s="18">
        <v>0</v>
      </c>
    </row>
    <row r="754" spans="2:21" x14ac:dyDescent="0.4">
      <c r="B754" s="18" t="s">
        <v>5909</v>
      </c>
      <c r="C754" s="18" t="s">
        <v>9451</v>
      </c>
      <c r="D754" s="18" t="s">
        <v>9452</v>
      </c>
      <c r="E754" s="19" t="s">
        <v>572</v>
      </c>
      <c r="F754" s="18" t="s">
        <v>9488</v>
      </c>
      <c r="G754" s="18" t="s">
        <v>522</v>
      </c>
      <c r="H754" s="18" t="s">
        <v>9525</v>
      </c>
      <c r="I754" s="19" t="s">
        <v>9526</v>
      </c>
      <c r="J754" s="18" t="s">
        <v>5904</v>
      </c>
      <c r="K754" s="18" t="s">
        <v>9713</v>
      </c>
      <c r="L754" s="18" t="s">
        <v>5901</v>
      </c>
      <c r="N754" s="20">
        <v>45322</v>
      </c>
      <c r="O754" s="18" t="s">
        <v>9714</v>
      </c>
      <c r="P754" s="18" t="s">
        <v>9713</v>
      </c>
      <c r="Q754" s="18" t="s">
        <v>9491</v>
      </c>
      <c r="T754" s="18">
        <v>0</v>
      </c>
      <c r="U754" s="18">
        <v>0</v>
      </c>
    </row>
    <row r="755" spans="2:21" x14ac:dyDescent="0.4">
      <c r="B755" s="18" t="s">
        <v>5909</v>
      </c>
      <c r="C755" s="18" t="s">
        <v>9451</v>
      </c>
      <c r="D755" s="18" t="s">
        <v>9452</v>
      </c>
      <c r="E755" s="19" t="s">
        <v>572</v>
      </c>
      <c r="F755" s="18" t="s">
        <v>9488</v>
      </c>
      <c r="G755" s="18" t="s">
        <v>522</v>
      </c>
      <c r="H755" s="18" t="s">
        <v>9525</v>
      </c>
      <c r="I755" s="19" t="s">
        <v>9526</v>
      </c>
      <c r="J755" s="18" t="s">
        <v>5843</v>
      </c>
      <c r="K755" s="18" t="s">
        <v>9715</v>
      </c>
      <c r="L755" s="18" t="s">
        <v>5901</v>
      </c>
      <c r="N755" s="20">
        <v>45322</v>
      </c>
      <c r="O755" s="18" t="s">
        <v>9716</v>
      </c>
      <c r="P755" s="18" t="s">
        <v>9715</v>
      </c>
      <c r="Q755" s="18" t="s">
        <v>9491</v>
      </c>
      <c r="T755" s="18">
        <v>0</v>
      </c>
      <c r="U755" s="18">
        <v>0</v>
      </c>
    </row>
    <row r="756" spans="2:21" x14ac:dyDescent="0.4">
      <c r="B756" s="18" t="s">
        <v>5909</v>
      </c>
      <c r="C756" s="18" t="s">
        <v>5910</v>
      </c>
      <c r="D756" s="18" t="s">
        <v>308</v>
      </c>
      <c r="E756" s="19" t="s">
        <v>308</v>
      </c>
      <c r="F756" s="18" t="s">
        <v>6047</v>
      </c>
      <c r="G756" s="18" t="s">
        <v>926</v>
      </c>
      <c r="H756" s="18" t="s">
        <v>6145</v>
      </c>
      <c r="I756" s="19" t="s">
        <v>9895</v>
      </c>
      <c r="J756" s="18" t="s">
        <v>5899</v>
      </c>
      <c r="K756" s="18" t="s">
        <v>9896</v>
      </c>
      <c r="L756" s="18" t="s">
        <v>5901</v>
      </c>
      <c r="N756" s="20">
        <v>45322</v>
      </c>
      <c r="O756" s="18" t="s">
        <v>9897</v>
      </c>
      <c r="P756" s="18" t="s">
        <v>9896</v>
      </c>
      <c r="Q756" s="18" t="s">
        <v>9898</v>
      </c>
      <c r="R756" s="18">
        <v>1.1000000000000001</v>
      </c>
      <c r="T756" s="18">
        <v>0</v>
      </c>
      <c r="U756" s="18">
        <v>0</v>
      </c>
    </row>
    <row r="757" spans="2:21" x14ac:dyDescent="0.4">
      <c r="B757" s="18" t="s">
        <v>5909</v>
      </c>
      <c r="C757" s="18" t="s">
        <v>5910</v>
      </c>
      <c r="D757" s="18" t="s">
        <v>308</v>
      </c>
      <c r="E757" s="19" t="s">
        <v>308</v>
      </c>
      <c r="F757" s="18" t="s">
        <v>6047</v>
      </c>
      <c r="G757" s="18" t="s">
        <v>926</v>
      </c>
      <c r="H757" s="18" t="s">
        <v>6145</v>
      </c>
      <c r="I757" s="19" t="s">
        <v>9895</v>
      </c>
      <c r="J757" s="18" t="s">
        <v>5904</v>
      </c>
      <c r="K757" s="18" t="s">
        <v>9899</v>
      </c>
      <c r="L757" s="18" t="s">
        <v>5901</v>
      </c>
      <c r="N757" s="20">
        <v>45322</v>
      </c>
      <c r="O757" s="18" t="s">
        <v>9900</v>
      </c>
      <c r="P757" s="18" t="s">
        <v>9899</v>
      </c>
      <c r="Q757" s="18" t="s">
        <v>9898</v>
      </c>
      <c r="R757" s="18">
        <v>1.1000000000000001</v>
      </c>
      <c r="T757" s="18">
        <v>0</v>
      </c>
      <c r="U757" s="18">
        <v>0</v>
      </c>
    </row>
    <row r="758" spans="2:21" x14ac:dyDescent="0.4">
      <c r="B758" s="18" t="s">
        <v>5909</v>
      </c>
      <c r="C758" s="18" t="s">
        <v>5910</v>
      </c>
      <c r="D758" s="18" t="s">
        <v>308</v>
      </c>
      <c r="E758" s="19" t="s">
        <v>308</v>
      </c>
      <c r="F758" s="18" t="s">
        <v>6047</v>
      </c>
      <c r="G758" s="18" t="s">
        <v>926</v>
      </c>
      <c r="H758" s="18" t="s">
        <v>6145</v>
      </c>
      <c r="I758" s="19" t="s">
        <v>9895</v>
      </c>
      <c r="J758" s="18" t="s">
        <v>5843</v>
      </c>
      <c r="K758" s="18" t="s">
        <v>9901</v>
      </c>
      <c r="L758" s="18" t="s">
        <v>5901</v>
      </c>
      <c r="N758" s="20">
        <v>45322</v>
      </c>
      <c r="O758" s="18" t="s">
        <v>9902</v>
      </c>
      <c r="P758" s="18" t="s">
        <v>9901</v>
      </c>
      <c r="Q758" s="18" t="s">
        <v>9898</v>
      </c>
      <c r="R758" s="18">
        <v>1.1000000000000001</v>
      </c>
      <c r="T758" s="18">
        <v>0</v>
      </c>
      <c r="U758" s="18">
        <v>0</v>
      </c>
    </row>
    <row r="759" spans="2:21" x14ac:dyDescent="0.4">
      <c r="B759" s="18" t="s">
        <v>5909</v>
      </c>
      <c r="C759" s="18" t="s">
        <v>5910</v>
      </c>
      <c r="D759" s="18" t="s">
        <v>308</v>
      </c>
      <c r="E759" s="19" t="s">
        <v>308</v>
      </c>
      <c r="F759" s="18" t="s">
        <v>6047</v>
      </c>
      <c r="G759" s="18" t="s">
        <v>522</v>
      </c>
      <c r="H759" s="18" t="s">
        <v>9525</v>
      </c>
      <c r="I759" s="19" t="s">
        <v>9526</v>
      </c>
      <c r="J759" s="18" t="s">
        <v>5899</v>
      </c>
      <c r="K759" s="18" t="s">
        <v>9903</v>
      </c>
      <c r="L759" s="18" t="s">
        <v>5901</v>
      </c>
      <c r="N759" s="20">
        <v>45322</v>
      </c>
      <c r="O759" s="18" t="s">
        <v>9904</v>
      </c>
      <c r="P759" s="18" t="s">
        <v>9903</v>
      </c>
      <c r="Q759" s="18" t="s">
        <v>9898</v>
      </c>
      <c r="T759" s="18">
        <v>0</v>
      </c>
      <c r="U759" s="18">
        <v>0</v>
      </c>
    </row>
    <row r="760" spans="2:21" x14ac:dyDescent="0.4">
      <c r="B760" s="18" t="s">
        <v>5909</v>
      </c>
      <c r="C760" s="18" t="s">
        <v>5910</v>
      </c>
      <c r="D760" s="18" t="s">
        <v>308</v>
      </c>
      <c r="E760" s="19" t="s">
        <v>308</v>
      </c>
      <c r="F760" s="18" t="s">
        <v>6047</v>
      </c>
      <c r="G760" s="18" t="s">
        <v>522</v>
      </c>
      <c r="H760" s="18" t="s">
        <v>9525</v>
      </c>
      <c r="I760" s="19" t="s">
        <v>9526</v>
      </c>
      <c r="J760" s="18" t="s">
        <v>5904</v>
      </c>
      <c r="K760" s="18" t="s">
        <v>9905</v>
      </c>
      <c r="L760" s="18" t="s">
        <v>5901</v>
      </c>
      <c r="N760" s="20">
        <v>45322</v>
      </c>
      <c r="O760" s="18" t="s">
        <v>9906</v>
      </c>
      <c r="P760" s="18" t="s">
        <v>9905</v>
      </c>
      <c r="Q760" s="18" t="s">
        <v>9898</v>
      </c>
      <c r="T760" s="18">
        <v>0</v>
      </c>
      <c r="U760" s="18">
        <v>0</v>
      </c>
    </row>
    <row r="761" spans="2:21" x14ac:dyDescent="0.4">
      <c r="B761" s="18" t="s">
        <v>5909</v>
      </c>
      <c r="C761" s="18" t="s">
        <v>5910</v>
      </c>
      <c r="D761" s="18" t="s">
        <v>308</v>
      </c>
      <c r="E761" s="19" t="s">
        <v>308</v>
      </c>
      <c r="F761" s="18" t="s">
        <v>6047</v>
      </c>
      <c r="G761" s="18" t="s">
        <v>522</v>
      </c>
      <c r="H761" s="18" t="s">
        <v>9525</v>
      </c>
      <c r="I761" s="19" t="s">
        <v>9526</v>
      </c>
      <c r="J761" s="18" t="s">
        <v>5843</v>
      </c>
      <c r="K761" s="18" t="s">
        <v>9907</v>
      </c>
      <c r="L761" s="18" t="s">
        <v>5901</v>
      </c>
      <c r="N761" s="20">
        <v>45322</v>
      </c>
      <c r="O761" s="18" t="s">
        <v>9908</v>
      </c>
      <c r="P761" s="18" t="s">
        <v>9907</v>
      </c>
      <c r="Q761" s="18" t="s">
        <v>9898</v>
      </c>
      <c r="T761" s="18">
        <v>0</v>
      </c>
      <c r="U761" s="18">
        <v>0</v>
      </c>
    </row>
    <row r="762" spans="2:21" x14ac:dyDescent="0.4">
      <c r="B762" s="18" t="s">
        <v>5909</v>
      </c>
      <c r="C762" s="18" t="s">
        <v>5910</v>
      </c>
      <c r="D762" s="18" t="s">
        <v>308</v>
      </c>
      <c r="E762" s="19" t="s">
        <v>308</v>
      </c>
      <c r="F762" s="18" t="s">
        <v>5896</v>
      </c>
      <c r="G762" s="18" t="s">
        <v>926</v>
      </c>
      <c r="H762" s="18" t="s">
        <v>6145</v>
      </c>
      <c r="I762" s="19" t="s">
        <v>9895</v>
      </c>
      <c r="J762" s="18" t="s">
        <v>5899</v>
      </c>
      <c r="K762" s="18" t="s">
        <v>9921</v>
      </c>
      <c r="L762" s="18" t="s">
        <v>5901</v>
      </c>
      <c r="N762" s="20">
        <v>45322</v>
      </c>
      <c r="O762" s="18" t="s">
        <v>9922</v>
      </c>
      <c r="P762" s="18" t="s">
        <v>9921</v>
      </c>
      <c r="Q762" s="18" t="s">
        <v>9923</v>
      </c>
      <c r="R762" s="18">
        <v>1.1000000000000001</v>
      </c>
      <c r="T762" s="18">
        <v>0</v>
      </c>
      <c r="U762" s="18">
        <v>0</v>
      </c>
    </row>
    <row r="763" spans="2:21" x14ac:dyDescent="0.4">
      <c r="B763" s="18" t="s">
        <v>5909</v>
      </c>
      <c r="C763" s="18" t="s">
        <v>5910</v>
      </c>
      <c r="D763" s="18" t="s">
        <v>308</v>
      </c>
      <c r="E763" s="19" t="s">
        <v>308</v>
      </c>
      <c r="F763" s="18" t="s">
        <v>5896</v>
      </c>
      <c r="G763" s="18" t="s">
        <v>926</v>
      </c>
      <c r="H763" s="18" t="s">
        <v>6145</v>
      </c>
      <c r="I763" s="19" t="s">
        <v>9895</v>
      </c>
      <c r="J763" s="18" t="s">
        <v>5904</v>
      </c>
      <c r="K763" s="18" t="s">
        <v>9924</v>
      </c>
      <c r="L763" s="18" t="s">
        <v>5901</v>
      </c>
      <c r="N763" s="20">
        <v>45322</v>
      </c>
      <c r="O763" s="18" t="s">
        <v>9925</v>
      </c>
      <c r="P763" s="18" t="s">
        <v>9924</v>
      </c>
      <c r="Q763" s="18" t="s">
        <v>9923</v>
      </c>
      <c r="R763" s="18">
        <v>1.1000000000000001</v>
      </c>
      <c r="T763" s="18">
        <v>0</v>
      </c>
      <c r="U763" s="18">
        <v>0</v>
      </c>
    </row>
    <row r="764" spans="2:21" x14ac:dyDescent="0.4">
      <c r="B764" s="18" t="s">
        <v>5909</v>
      </c>
      <c r="C764" s="18" t="s">
        <v>5910</v>
      </c>
      <c r="D764" s="18" t="s">
        <v>308</v>
      </c>
      <c r="E764" s="19" t="s">
        <v>308</v>
      </c>
      <c r="F764" s="18" t="s">
        <v>5896</v>
      </c>
      <c r="G764" s="18" t="s">
        <v>926</v>
      </c>
      <c r="H764" s="18" t="s">
        <v>6145</v>
      </c>
      <c r="I764" s="19" t="s">
        <v>9895</v>
      </c>
      <c r="J764" s="18" t="s">
        <v>5843</v>
      </c>
      <c r="K764" s="18" t="s">
        <v>9926</v>
      </c>
      <c r="L764" s="18" t="s">
        <v>5901</v>
      </c>
      <c r="N764" s="20">
        <v>45322</v>
      </c>
      <c r="O764" s="18" t="s">
        <v>9927</v>
      </c>
      <c r="P764" s="18" t="s">
        <v>9926</v>
      </c>
      <c r="Q764" s="18" t="s">
        <v>9923</v>
      </c>
      <c r="R764" s="18">
        <v>1.1000000000000001</v>
      </c>
      <c r="T764" s="18">
        <v>0</v>
      </c>
      <c r="U764" s="18">
        <v>0</v>
      </c>
    </row>
    <row r="765" spans="2:21" x14ac:dyDescent="0.4">
      <c r="B765" s="18" t="s">
        <v>5909</v>
      </c>
      <c r="C765" s="18" t="s">
        <v>5910</v>
      </c>
      <c r="D765" s="18" t="s">
        <v>308</v>
      </c>
      <c r="E765" s="19" t="s">
        <v>308</v>
      </c>
      <c r="F765" s="18" t="s">
        <v>5896</v>
      </c>
      <c r="G765" s="18" t="s">
        <v>926</v>
      </c>
      <c r="H765" s="18" t="s">
        <v>6145</v>
      </c>
      <c r="I765" s="19" t="s">
        <v>9895</v>
      </c>
      <c r="J765" s="18" t="s">
        <v>5923</v>
      </c>
      <c r="K765" s="18" t="s">
        <v>9928</v>
      </c>
      <c r="L765" s="18" t="s">
        <v>5901</v>
      </c>
      <c r="N765" s="20">
        <v>45322</v>
      </c>
      <c r="O765" s="18" t="s">
        <v>9929</v>
      </c>
      <c r="P765" s="18" t="s">
        <v>9928</v>
      </c>
      <c r="Q765" s="18" t="s">
        <v>9923</v>
      </c>
      <c r="R765" s="18">
        <v>1.1000000000000001</v>
      </c>
      <c r="T765" s="18">
        <v>0</v>
      </c>
      <c r="U765" s="18">
        <v>0</v>
      </c>
    </row>
    <row r="766" spans="2:21" x14ac:dyDescent="0.4">
      <c r="B766" s="18" t="s">
        <v>5909</v>
      </c>
      <c r="C766" s="18" t="s">
        <v>5910</v>
      </c>
      <c r="D766" s="18" t="s">
        <v>308</v>
      </c>
      <c r="E766" s="19" t="s">
        <v>308</v>
      </c>
      <c r="F766" s="18" t="s">
        <v>5896</v>
      </c>
      <c r="G766" s="18" t="s">
        <v>522</v>
      </c>
      <c r="H766" s="18" t="s">
        <v>9525</v>
      </c>
      <c r="I766" s="19" t="s">
        <v>9526</v>
      </c>
      <c r="J766" s="18" t="s">
        <v>5899</v>
      </c>
      <c r="K766" s="18" t="s">
        <v>9930</v>
      </c>
      <c r="L766" s="18" t="s">
        <v>5901</v>
      </c>
      <c r="N766" s="20">
        <v>45322</v>
      </c>
      <c r="O766" s="18" t="s">
        <v>9931</v>
      </c>
      <c r="P766" s="18" t="s">
        <v>9930</v>
      </c>
      <c r="Q766" s="18" t="s">
        <v>9923</v>
      </c>
      <c r="T766" s="18">
        <v>0</v>
      </c>
      <c r="U766" s="18">
        <v>0</v>
      </c>
    </row>
    <row r="767" spans="2:21" x14ac:dyDescent="0.4">
      <c r="B767" s="18" t="s">
        <v>5909</v>
      </c>
      <c r="C767" s="18" t="s">
        <v>5910</v>
      </c>
      <c r="D767" s="18" t="s">
        <v>308</v>
      </c>
      <c r="E767" s="19" t="s">
        <v>308</v>
      </c>
      <c r="F767" s="18" t="s">
        <v>5896</v>
      </c>
      <c r="G767" s="18" t="s">
        <v>522</v>
      </c>
      <c r="H767" s="18" t="s">
        <v>9525</v>
      </c>
      <c r="I767" s="19" t="s">
        <v>9526</v>
      </c>
      <c r="J767" s="18" t="s">
        <v>5904</v>
      </c>
      <c r="K767" s="18" t="s">
        <v>9932</v>
      </c>
      <c r="L767" s="18" t="s">
        <v>5901</v>
      </c>
      <c r="N767" s="20">
        <v>45322</v>
      </c>
      <c r="O767" s="18" t="s">
        <v>9933</v>
      </c>
      <c r="P767" s="18" t="s">
        <v>9932</v>
      </c>
      <c r="Q767" s="18" t="s">
        <v>9923</v>
      </c>
      <c r="T767" s="18">
        <v>0</v>
      </c>
      <c r="U767" s="18">
        <v>0</v>
      </c>
    </row>
    <row r="768" spans="2:21" x14ac:dyDescent="0.4">
      <c r="B768" s="18" t="s">
        <v>5909</v>
      </c>
      <c r="C768" s="18" t="s">
        <v>5910</v>
      </c>
      <c r="D768" s="18" t="s">
        <v>308</v>
      </c>
      <c r="E768" s="19" t="s">
        <v>308</v>
      </c>
      <c r="F768" s="18" t="s">
        <v>5896</v>
      </c>
      <c r="G768" s="18" t="s">
        <v>522</v>
      </c>
      <c r="H768" s="18" t="s">
        <v>9525</v>
      </c>
      <c r="I768" s="19" t="s">
        <v>9526</v>
      </c>
      <c r="J768" s="18" t="s">
        <v>5843</v>
      </c>
      <c r="K768" s="18" t="s">
        <v>9934</v>
      </c>
      <c r="L768" s="18" t="s">
        <v>5901</v>
      </c>
      <c r="N768" s="20">
        <v>45322</v>
      </c>
      <c r="O768" s="18" t="s">
        <v>9935</v>
      </c>
      <c r="P768" s="18" t="s">
        <v>9934</v>
      </c>
      <c r="Q768" s="18" t="s">
        <v>9923</v>
      </c>
      <c r="T768" s="18">
        <v>0</v>
      </c>
      <c r="U768" s="18">
        <v>0</v>
      </c>
    </row>
    <row r="769" spans="2:21" x14ac:dyDescent="0.4">
      <c r="B769" s="18" t="s">
        <v>5909</v>
      </c>
      <c r="C769" s="18" t="s">
        <v>5910</v>
      </c>
      <c r="D769" s="18" t="s">
        <v>308</v>
      </c>
      <c r="E769" s="19" t="s">
        <v>308</v>
      </c>
      <c r="F769" s="18" t="s">
        <v>5991</v>
      </c>
      <c r="G769" s="18" t="s">
        <v>926</v>
      </c>
      <c r="H769" s="18" t="s">
        <v>6145</v>
      </c>
      <c r="I769" s="19" t="s">
        <v>9895</v>
      </c>
      <c r="J769" s="18" t="s">
        <v>5899</v>
      </c>
      <c r="K769" s="18" t="s">
        <v>9950</v>
      </c>
      <c r="L769" s="18" t="s">
        <v>5901</v>
      </c>
      <c r="N769" s="20">
        <v>45322</v>
      </c>
      <c r="O769" s="18" t="s">
        <v>9951</v>
      </c>
      <c r="P769" s="18" t="s">
        <v>9950</v>
      </c>
      <c r="Q769" s="18" t="s">
        <v>9952</v>
      </c>
      <c r="R769" s="18">
        <v>1.1000000000000001</v>
      </c>
      <c r="T769" s="18">
        <v>0</v>
      </c>
      <c r="U769" s="18">
        <v>0</v>
      </c>
    </row>
    <row r="770" spans="2:21" x14ac:dyDescent="0.4">
      <c r="B770" s="18" t="s">
        <v>5909</v>
      </c>
      <c r="C770" s="18" t="s">
        <v>5910</v>
      </c>
      <c r="D770" s="18" t="s">
        <v>308</v>
      </c>
      <c r="E770" s="19" t="s">
        <v>308</v>
      </c>
      <c r="F770" s="18" t="s">
        <v>5991</v>
      </c>
      <c r="G770" s="18" t="s">
        <v>926</v>
      </c>
      <c r="H770" s="18" t="s">
        <v>6145</v>
      </c>
      <c r="I770" s="19" t="s">
        <v>9895</v>
      </c>
      <c r="J770" s="18" t="s">
        <v>5904</v>
      </c>
      <c r="K770" s="18" t="s">
        <v>9953</v>
      </c>
      <c r="L770" s="18" t="s">
        <v>5901</v>
      </c>
      <c r="N770" s="20">
        <v>45322</v>
      </c>
      <c r="O770" s="18" t="s">
        <v>9954</v>
      </c>
      <c r="P770" s="18" t="s">
        <v>9953</v>
      </c>
      <c r="Q770" s="18" t="s">
        <v>9952</v>
      </c>
      <c r="R770" s="18">
        <v>1.1000000000000001</v>
      </c>
      <c r="T770" s="18">
        <v>0</v>
      </c>
      <c r="U770" s="18">
        <v>0</v>
      </c>
    </row>
    <row r="771" spans="2:21" x14ac:dyDescent="0.4">
      <c r="B771" s="18" t="s">
        <v>5909</v>
      </c>
      <c r="C771" s="18" t="s">
        <v>5910</v>
      </c>
      <c r="D771" s="18" t="s">
        <v>308</v>
      </c>
      <c r="E771" s="19" t="s">
        <v>308</v>
      </c>
      <c r="F771" s="18" t="s">
        <v>5991</v>
      </c>
      <c r="G771" s="18" t="s">
        <v>926</v>
      </c>
      <c r="H771" s="18" t="s">
        <v>6145</v>
      </c>
      <c r="I771" s="19" t="s">
        <v>9895</v>
      </c>
      <c r="J771" s="18" t="s">
        <v>5843</v>
      </c>
      <c r="K771" s="18" t="s">
        <v>9955</v>
      </c>
      <c r="L771" s="18" t="s">
        <v>5901</v>
      </c>
      <c r="N771" s="20">
        <v>45322</v>
      </c>
      <c r="O771" s="18" t="s">
        <v>9956</v>
      </c>
      <c r="P771" s="18" t="s">
        <v>9955</v>
      </c>
      <c r="Q771" s="18" t="s">
        <v>9952</v>
      </c>
      <c r="R771" s="18">
        <v>1.1000000000000001</v>
      </c>
      <c r="T771" s="18">
        <v>0</v>
      </c>
      <c r="U771" s="18">
        <v>0</v>
      </c>
    </row>
    <row r="772" spans="2:21" x14ac:dyDescent="0.4">
      <c r="B772" s="18" t="s">
        <v>5909</v>
      </c>
      <c r="C772" s="18" t="s">
        <v>5910</v>
      </c>
      <c r="D772" s="18" t="s">
        <v>308</v>
      </c>
      <c r="E772" s="19" t="s">
        <v>308</v>
      </c>
      <c r="F772" s="18" t="s">
        <v>5991</v>
      </c>
      <c r="G772" s="18" t="s">
        <v>522</v>
      </c>
      <c r="H772" s="18" t="s">
        <v>9525</v>
      </c>
      <c r="I772" s="19" t="s">
        <v>9526</v>
      </c>
      <c r="J772" s="18" t="s">
        <v>5899</v>
      </c>
      <c r="K772" s="18" t="s">
        <v>9957</v>
      </c>
      <c r="L772" s="18" t="s">
        <v>5901</v>
      </c>
      <c r="N772" s="20">
        <v>45322</v>
      </c>
      <c r="O772" s="18" t="s">
        <v>9958</v>
      </c>
      <c r="P772" s="18" t="s">
        <v>9957</v>
      </c>
      <c r="Q772" s="18" t="s">
        <v>9952</v>
      </c>
      <c r="T772" s="18">
        <v>0</v>
      </c>
      <c r="U772" s="18">
        <v>0</v>
      </c>
    </row>
    <row r="773" spans="2:21" x14ac:dyDescent="0.4">
      <c r="B773" s="18" t="s">
        <v>5909</v>
      </c>
      <c r="C773" s="18" t="s">
        <v>5910</v>
      </c>
      <c r="D773" s="18" t="s">
        <v>308</v>
      </c>
      <c r="E773" s="19" t="s">
        <v>308</v>
      </c>
      <c r="F773" s="18" t="s">
        <v>5991</v>
      </c>
      <c r="G773" s="18" t="s">
        <v>522</v>
      </c>
      <c r="H773" s="18" t="s">
        <v>9525</v>
      </c>
      <c r="I773" s="19" t="s">
        <v>9526</v>
      </c>
      <c r="J773" s="18" t="s">
        <v>5904</v>
      </c>
      <c r="K773" s="18" t="s">
        <v>9959</v>
      </c>
      <c r="L773" s="18" t="s">
        <v>5901</v>
      </c>
      <c r="N773" s="20">
        <v>45322</v>
      </c>
      <c r="O773" s="18" t="s">
        <v>9960</v>
      </c>
      <c r="P773" s="18" t="s">
        <v>9959</v>
      </c>
      <c r="Q773" s="18" t="s">
        <v>9952</v>
      </c>
      <c r="T773" s="18">
        <v>0</v>
      </c>
      <c r="U773" s="18">
        <v>0</v>
      </c>
    </row>
    <row r="774" spans="2:21" x14ac:dyDescent="0.4">
      <c r="B774" s="18" t="s">
        <v>5909</v>
      </c>
      <c r="C774" s="18" t="s">
        <v>5910</v>
      </c>
      <c r="D774" s="18" t="s">
        <v>308</v>
      </c>
      <c r="E774" s="19" t="s">
        <v>308</v>
      </c>
      <c r="F774" s="18" t="s">
        <v>5991</v>
      </c>
      <c r="G774" s="18" t="s">
        <v>522</v>
      </c>
      <c r="H774" s="18" t="s">
        <v>9525</v>
      </c>
      <c r="I774" s="19" t="s">
        <v>9526</v>
      </c>
      <c r="J774" s="18" t="s">
        <v>5843</v>
      </c>
      <c r="K774" s="18" t="s">
        <v>9961</v>
      </c>
      <c r="L774" s="18" t="s">
        <v>5901</v>
      </c>
      <c r="N774" s="20">
        <v>45322</v>
      </c>
      <c r="O774" s="18" t="s">
        <v>9962</v>
      </c>
      <c r="P774" s="18" t="s">
        <v>9961</v>
      </c>
      <c r="Q774" s="18" t="s">
        <v>9952</v>
      </c>
      <c r="T774" s="18">
        <v>0</v>
      </c>
      <c r="U774" s="18">
        <v>0</v>
      </c>
    </row>
    <row r="775" spans="2:21" x14ac:dyDescent="0.4">
      <c r="B775" s="18" t="s">
        <v>5909</v>
      </c>
      <c r="C775" s="18" t="s">
        <v>5910</v>
      </c>
      <c r="D775" s="18" t="s">
        <v>11679</v>
      </c>
      <c r="E775" s="19" t="s">
        <v>279</v>
      </c>
      <c r="F775" s="18" t="s">
        <v>5935</v>
      </c>
      <c r="G775" s="18" t="s">
        <v>5913</v>
      </c>
      <c r="H775" s="18" t="s">
        <v>5914</v>
      </c>
      <c r="I775" s="19" t="s">
        <v>12072</v>
      </c>
      <c r="J775" s="18" t="s">
        <v>5904</v>
      </c>
      <c r="K775" s="18" t="s">
        <v>12075</v>
      </c>
      <c r="L775" s="18" t="s">
        <v>5901</v>
      </c>
      <c r="N775" s="20">
        <v>45322</v>
      </c>
      <c r="O775" s="18" t="s">
        <v>12076</v>
      </c>
      <c r="P775" s="18" t="s">
        <v>12075</v>
      </c>
      <c r="Q775" s="18" t="s">
        <v>11683</v>
      </c>
      <c r="R775" s="18">
        <v>0.62</v>
      </c>
      <c r="T775" s="18">
        <v>0</v>
      </c>
      <c r="U775" s="18">
        <v>0</v>
      </c>
    </row>
    <row r="776" spans="2:21" x14ac:dyDescent="0.4">
      <c r="B776" s="18" t="s">
        <v>5909</v>
      </c>
      <c r="C776" s="18" t="s">
        <v>5910</v>
      </c>
      <c r="D776" s="18" t="s">
        <v>11679</v>
      </c>
      <c r="E776" s="19" t="s">
        <v>279</v>
      </c>
      <c r="F776" s="18" t="s">
        <v>5935</v>
      </c>
      <c r="G776" s="18" t="s">
        <v>5913</v>
      </c>
      <c r="H776" s="18" t="s">
        <v>5914</v>
      </c>
      <c r="I776" s="19" t="s">
        <v>12072</v>
      </c>
      <c r="J776" s="18" t="s">
        <v>5843</v>
      </c>
      <c r="K776" s="18" t="s">
        <v>12073</v>
      </c>
      <c r="L776" s="18" t="s">
        <v>5901</v>
      </c>
      <c r="N776" s="20">
        <v>45322</v>
      </c>
      <c r="O776" s="18" t="s">
        <v>12074</v>
      </c>
      <c r="P776" s="18" t="s">
        <v>12073</v>
      </c>
      <c r="Q776" s="18" t="s">
        <v>11683</v>
      </c>
      <c r="R776" s="18">
        <v>0.62</v>
      </c>
      <c r="T776" s="18">
        <v>0</v>
      </c>
      <c r="U776" s="18">
        <v>0</v>
      </c>
    </row>
    <row r="777" spans="2:21" x14ac:dyDescent="0.4">
      <c r="B777" s="18" t="s">
        <v>5909</v>
      </c>
      <c r="C777" s="18" t="s">
        <v>5910</v>
      </c>
      <c r="D777" s="18" t="s">
        <v>11679</v>
      </c>
      <c r="E777" s="19" t="s">
        <v>279</v>
      </c>
      <c r="F777" s="18" t="s">
        <v>5935</v>
      </c>
      <c r="G777" s="18" t="s">
        <v>5913</v>
      </c>
      <c r="H777" s="18" t="s">
        <v>5914</v>
      </c>
      <c r="I777" s="19" t="s">
        <v>12077</v>
      </c>
      <c r="J777" s="18" t="s">
        <v>5899</v>
      </c>
      <c r="K777" s="18" t="s">
        <v>12078</v>
      </c>
      <c r="L777" s="18" t="s">
        <v>5901</v>
      </c>
      <c r="M777" s="19" t="s">
        <v>12079</v>
      </c>
      <c r="N777" s="20">
        <v>45322</v>
      </c>
      <c r="O777" s="18" t="s">
        <v>12080</v>
      </c>
      <c r="P777" s="18" t="s">
        <v>12078</v>
      </c>
      <c r="Q777" s="18" t="s">
        <v>11683</v>
      </c>
      <c r="R777" s="18">
        <v>0.73</v>
      </c>
      <c r="T777" s="18">
        <v>0</v>
      </c>
      <c r="U777" s="18">
        <v>0</v>
      </c>
    </row>
    <row r="778" spans="2:21" x14ac:dyDescent="0.4">
      <c r="B778" s="18" t="s">
        <v>5909</v>
      </c>
      <c r="C778" s="18" t="s">
        <v>5910</v>
      </c>
      <c r="D778" s="18" t="s">
        <v>11679</v>
      </c>
      <c r="E778" s="19" t="s">
        <v>279</v>
      </c>
      <c r="F778" s="18" t="s">
        <v>5935</v>
      </c>
      <c r="G778" s="18" t="s">
        <v>29</v>
      </c>
      <c r="H778" s="18" t="s">
        <v>5936</v>
      </c>
      <c r="I778" s="19" t="s">
        <v>12081</v>
      </c>
      <c r="J778" s="18" t="s">
        <v>5904</v>
      </c>
      <c r="K778" s="18" t="s">
        <v>12084</v>
      </c>
      <c r="L778" s="18" t="s">
        <v>5901</v>
      </c>
      <c r="N778" s="20">
        <v>45322</v>
      </c>
      <c r="O778" s="18" t="s">
        <v>12085</v>
      </c>
      <c r="P778" s="18" t="s">
        <v>12084</v>
      </c>
      <c r="Q778" s="18" t="s">
        <v>11683</v>
      </c>
      <c r="R778" s="18">
        <v>0.99</v>
      </c>
      <c r="T778" s="18">
        <v>0</v>
      </c>
      <c r="U778" s="18">
        <v>0</v>
      </c>
    </row>
    <row r="779" spans="2:21" x14ac:dyDescent="0.4">
      <c r="B779" s="18" t="s">
        <v>5909</v>
      </c>
      <c r="C779" s="18" t="s">
        <v>5910</v>
      </c>
      <c r="D779" s="18" t="s">
        <v>11679</v>
      </c>
      <c r="E779" s="19" t="s">
        <v>279</v>
      </c>
      <c r="F779" s="18" t="s">
        <v>5935</v>
      </c>
      <c r="G779" s="18" t="s">
        <v>29</v>
      </c>
      <c r="H779" s="18" t="s">
        <v>5936</v>
      </c>
      <c r="I779" s="19" t="s">
        <v>12081</v>
      </c>
      <c r="J779" s="18" t="s">
        <v>5843</v>
      </c>
      <c r="K779" s="18" t="s">
        <v>12082</v>
      </c>
      <c r="L779" s="18" t="s">
        <v>5901</v>
      </c>
      <c r="N779" s="20">
        <v>45322</v>
      </c>
      <c r="O779" s="18" t="s">
        <v>12083</v>
      </c>
      <c r="P779" s="18" t="s">
        <v>12082</v>
      </c>
      <c r="Q779" s="18" t="s">
        <v>11683</v>
      </c>
      <c r="R779" s="18">
        <v>0.99</v>
      </c>
      <c r="T779" s="18">
        <v>0</v>
      </c>
      <c r="U779" s="18">
        <v>0</v>
      </c>
    </row>
    <row r="780" spans="2:21" x14ac:dyDescent="0.4">
      <c r="B780" s="18" t="s">
        <v>5909</v>
      </c>
      <c r="C780" s="18" t="s">
        <v>5910</v>
      </c>
      <c r="D780" s="18" t="s">
        <v>11679</v>
      </c>
      <c r="E780" s="19" t="s">
        <v>279</v>
      </c>
      <c r="F780" s="18" t="s">
        <v>5935</v>
      </c>
      <c r="G780" s="18" t="s">
        <v>29</v>
      </c>
      <c r="H780" s="18" t="s">
        <v>5936</v>
      </c>
      <c r="I780" s="19" t="s">
        <v>9895</v>
      </c>
      <c r="J780" s="18" t="s">
        <v>5899</v>
      </c>
      <c r="K780" s="18" t="s">
        <v>12086</v>
      </c>
      <c r="L780" s="18" t="s">
        <v>5901</v>
      </c>
      <c r="M780" s="19" t="s">
        <v>12087</v>
      </c>
      <c r="N780" s="20">
        <v>45322</v>
      </c>
      <c r="O780" s="18" t="s">
        <v>12088</v>
      </c>
      <c r="P780" s="18" t="s">
        <v>12086</v>
      </c>
      <c r="Q780" s="18" t="s">
        <v>11683</v>
      </c>
      <c r="R780" s="18">
        <v>1.1000000000000001</v>
      </c>
      <c r="T780" s="18">
        <v>0</v>
      </c>
      <c r="U780" s="18">
        <v>0</v>
      </c>
    </row>
    <row r="781" spans="2:21" x14ac:dyDescent="0.4">
      <c r="B781" s="18" t="s">
        <v>5909</v>
      </c>
      <c r="C781" s="18" t="s">
        <v>5910</v>
      </c>
      <c r="D781" s="18" t="s">
        <v>11679</v>
      </c>
      <c r="E781" s="19" t="s">
        <v>279</v>
      </c>
      <c r="F781" s="18" t="s">
        <v>5935</v>
      </c>
      <c r="G781" s="18" t="s">
        <v>926</v>
      </c>
      <c r="H781" s="18" t="s">
        <v>6145</v>
      </c>
      <c r="I781" s="19" t="s">
        <v>7977</v>
      </c>
      <c r="J781" s="18" t="s">
        <v>5899</v>
      </c>
      <c r="K781" s="18" t="s">
        <v>12093</v>
      </c>
      <c r="L781" s="18" t="s">
        <v>5901</v>
      </c>
      <c r="N781" s="20">
        <v>45322</v>
      </c>
      <c r="O781" s="18" t="s">
        <v>12094</v>
      </c>
      <c r="P781" s="18" t="s">
        <v>12093</v>
      </c>
      <c r="Q781" s="18" t="s">
        <v>11683</v>
      </c>
      <c r="R781" s="18">
        <v>1.3</v>
      </c>
      <c r="T781" s="18">
        <v>0</v>
      </c>
      <c r="U781" s="18">
        <v>0</v>
      </c>
    </row>
    <row r="782" spans="2:21" x14ac:dyDescent="0.4">
      <c r="B782" s="18" t="s">
        <v>5909</v>
      </c>
      <c r="C782" s="18" t="s">
        <v>5910</v>
      </c>
      <c r="D782" s="18" t="s">
        <v>11679</v>
      </c>
      <c r="E782" s="19" t="s">
        <v>279</v>
      </c>
      <c r="F782" s="18" t="s">
        <v>5935</v>
      </c>
      <c r="G782" s="18" t="s">
        <v>926</v>
      </c>
      <c r="H782" s="18" t="s">
        <v>6145</v>
      </c>
      <c r="I782" s="19" t="s">
        <v>7977</v>
      </c>
      <c r="J782" s="18" t="s">
        <v>5904</v>
      </c>
      <c r="K782" s="18" t="s">
        <v>12091</v>
      </c>
      <c r="L782" s="18" t="s">
        <v>5901</v>
      </c>
      <c r="N782" s="20">
        <v>45322</v>
      </c>
      <c r="O782" s="18" t="s">
        <v>12092</v>
      </c>
      <c r="P782" s="18" t="s">
        <v>12091</v>
      </c>
      <c r="Q782" s="18" t="s">
        <v>11683</v>
      </c>
      <c r="R782" s="18">
        <v>1.3</v>
      </c>
      <c r="T782" s="18">
        <v>0</v>
      </c>
      <c r="U782" s="18">
        <v>0</v>
      </c>
    </row>
    <row r="783" spans="2:21" x14ac:dyDescent="0.4">
      <c r="B783" s="18" t="s">
        <v>5909</v>
      </c>
      <c r="C783" s="18" t="s">
        <v>5910</v>
      </c>
      <c r="D783" s="18" t="s">
        <v>11679</v>
      </c>
      <c r="E783" s="19" t="s">
        <v>279</v>
      </c>
      <c r="F783" s="18" t="s">
        <v>5935</v>
      </c>
      <c r="G783" s="18" t="s">
        <v>926</v>
      </c>
      <c r="H783" s="18" t="s">
        <v>6145</v>
      </c>
      <c r="I783" s="19" t="s">
        <v>7977</v>
      </c>
      <c r="J783" s="18" t="s">
        <v>5843</v>
      </c>
      <c r="K783" s="18" t="s">
        <v>12089</v>
      </c>
      <c r="L783" s="18" t="s">
        <v>5901</v>
      </c>
      <c r="N783" s="20">
        <v>45322</v>
      </c>
      <c r="O783" s="18" t="s">
        <v>12090</v>
      </c>
      <c r="P783" s="18" t="s">
        <v>12089</v>
      </c>
      <c r="Q783" s="18" t="s">
        <v>11683</v>
      </c>
      <c r="R783" s="18">
        <v>1.3</v>
      </c>
      <c r="T783" s="18">
        <v>0</v>
      </c>
      <c r="U783" s="18">
        <v>0</v>
      </c>
    </row>
    <row r="784" spans="2:21" x14ac:dyDescent="0.4">
      <c r="B784" s="18" t="s">
        <v>5909</v>
      </c>
      <c r="C784" s="18" t="s">
        <v>5910</v>
      </c>
      <c r="D784" s="18" t="s">
        <v>11679</v>
      </c>
      <c r="E784" s="19" t="s">
        <v>279</v>
      </c>
      <c r="F784" s="18" t="s">
        <v>5935</v>
      </c>
      <c r="G784" s="18" t="s">
        <v>926</v>
      </c>
      <c r="H784" s="18" t="s">
        <v>6145</v>
      </c>
      <c r="I784" s="19" t="s">
        <v>11702</v>
      </c>
      <c r="J784" s="18" t="s">
        <v>5899</v>
      </c>
      <c r="K784" s="18" t="s">
        <v>11703</v>
      </c>
      <c r="L784" s="18" t="s">
        <v>5901</v>
      </c>
      <c r="N784" s="20">
        <v>45322</v>
      </c>
      <c r="O784" s="18" t="s">
        <v>11704</v>
      </c>
      <c r="P784" s="18" t="s">
        <v>11703</v>
      </c>
      <c r="Q784" s="18" t="s">
        <v>11683</v>
      </c>
      <c r="T784" s="18">
        <v>0</v>
      </c>
      <c r="U784" s="18">
        <v>0</v>
      </c>
    </row>
    <row r="785" spans="2:21" x14ac:dyDescent="0.4">
      <c r="B785" s="18" t="s">
        <v>5909</v>
      </c>
      <c r="C785" s="18" t="s">
        <v>5910</v>
      </c>
      <c r="D785" s="18" t="s">
        <v>11679</v>
      </c>
      <c r="E785" s="19" t="s">
        <v>279</v>
      </c>
      <c r="F785" s="18" t="s">
        <v>5935</v>
      </c>
      <c r="G785" s="18" t="s">
        <v>926</v>
      </c>
      <c r="H785" s="18" t="s">
        <v>6145</v>
      </c>
      <c r="I785" s="19" t="s">
        <v>11702</v>
      </c>
      <c r="J785" s="18" t="s">
        <v>5904</v>
      </c>
      <c r="K785" s="18" t="s">
        <v>11705</v>
      </c>
      <c r="L785" s="18" t="s">
        <v>5901</v>
      </c>
      <c r="N785" s="20">
        <v>45322</v>
      </c>
      <c r="O785" s="18" t="s">
        <v>11706</v>
      </c>
      <c r="P785" s="18" t="s">
        <v>11705</v>
      </c>
      <c r="Q785" s="18" t="s">
        <v>11683</v>
      </c>
      <c r="T785" s="18">
        <v>0</v>
      </c>
      <c r="U785" s="18">
        <v>0</v>
      </c>
    </row>
    <row r="786" spans="2:21" x14ac:dyDescent="0.4">
      <c r="B786" s="18" t="s">
        <v>5909</v>
      </c>
      <c r="C786" s="18" t="s">
        <v>5910</v>
      </c>
      <c r="D786" s="18" t="s">
        <v>11679</v>
      </c>
      <c r="E786" s="19" t="s">
        <v>279</v>
      </c>
      <c r="F786" s="18" t="s">
        <v>5935</v>
      </c>
      <c r="G786" s="18" t="s">
        <v>926</v>
      </c>
      <c r="H786" s="18" t="s">
        <v>6145</v>
      </c>
      <c r="I786" s="19" t="s">
        <v>11702</v>
      </c>
      <c r="J786" s="18" t="s">
        <v>5843</v>
      </c>
      <c r="K786" s="18" t="s">
        <v>11707</v>
      </c>
      <c r="L786" s="18" t="s">
        <v>5901</v>
      </c>
      <c r="N786" s="20">
        <v>45322</v>
      </c>
      <c r="O786" s="18" t="s">
        <v>11708</v>
      </c>
      <c r="P786" s="18" t="s">
        <v>11707</v>
      </c>
      <c r="Q786" s="18" t="s">
        <v>11683</v>
      </c>
      <c r="T786" s="18">
        <v>0</v>
      </c>
      <c r="U786" s="18">
        <v>0</v>
      </c>
    </row>
    <row r="787" spans="2:21" x14ac:dyDescent="0.4">
      <c r="B787" s="18" t="s">
        <v>5909</v>
      </c>
      <c r="C787" s="18" t="s">
        <v>5910</v>
      </c>
      <c r="D787" s="18" t="s">
        <v>11679</v>
      </c>
      <c r="E787" s="19" t="s">
        <v>279</v>
      </c>
      <c r="F787" s="18" t="s">
        <v>5935</v>
      </c>
      <c r="G787" s="18" t="s">
        <v>703</v>
      </c>
      <c r="H787" s="18" t="s">
        <v>6466</v>
      </c>
      <c r="I787" s="19" t="s">
        <v>11680</v>
      </c>
      <c r="J787" s="18" t="s">
        <v>5899</v>
      </c>
      <c r="K787" s="18" t="s">
        <v>11681</v>
      </c>
      <c r="L787" s="18" t="s">
        <v>5901</v>
      </c>
      <c r="N787" s="20">
        <v>45322</v>
      </c>
      <c r="O787" s="18" t="s">
        <v>11682</v>
      </c>
      <c r="P787" s="18" t="s">
        <v>11681</v>
      </c>
      <c r="Q787" s="18" t="s">
        <v>11683</v>
      </c>
      <c r="T787" s="18">
        <v>0</v>
      </c>
      <c r="U787" s="18">
        <v>0</v>
      </c>
    </row>
    <row r="788" spans="2:21" x14ac:dyDescent="0.4">
      <c r="B788" s="18" t="s">
        <v>5909</v>
      </c>
      <c r="C788" s="18" t="s">
        <v>5910</v>
      </c>
      <c r="D788" s="18" t="s">
        <v>11679</v>
      </c>
      <c r="E788" s="19" t="s">
        <v>279</v>
      </c>
      <c r="F788" s="18" t="s">
        <v>5935</v>
      </c>
      <c r="G788" s="18" t="s">
        <v>703</v>
      </c>
      <c r="H788" s="18" t="s">
        <v>6466</v>
      </c>
      <c r="I788" s="19" t="s">
        <v>11680</v>
      </c>
      <c r="J788" s="18" t="s">
        <v>5904</v>
      </c>
      <c r="K788" s="18" t="s">
        <v>11684</v>
      </c>
      <c r="L788" s="18" t="s">
        <v>5901</v>
      </c>
      <c r="N788" s="20">
        <v>45322</v>
      </c>
      <c r="O788" s="18" t="s">
        <v>11685</v>
      </c>
      <c r="P788" s="18" t="s">
        <v>11684</v>
      </c>
      <c r="Q788" s="18" t="s">
        <v>11683</v>
      </c>
      <c r="T788" s="18">
        <v>0</v>
      </c>
      <c r="U788" s="18">
        <v>0</v>
      </c>
    </row>
    <row r="789" spans="2:21" x14ac:dyDescent="0.4">
      <c r="B789" s="18" t="s">
        <v>5909</v>
      </c>
      <c r="C789" s="18" t="s">
        <v>5910</v>
      </c>
      <c r="D789" s="18" t="s">
        <v>11679</v>
      </c>
      <c r="E789" s="19" t="s">
        <v>279</v>
      </c>
      <c r="F789" s="18" t="s">
        <v>5935</v>
      </c>
      <c r="G789" s="18" t="s">
        <v>703</v>
      </c>
      <c r="H789" s="18" t="s">
        <v>6466</v>
      </c>
      <c r="I789" s="19" t="s">
        <v>11680</v>
      </c>
      <c r="J789" s="18" t="s">
        <v>5843</v>
      </c>
      <c r="K789" s="18" t="s">
        <v>11686</v>
      </c>
      <c r="L789" s="18" t="s">
        <v>5901</v>
      </c>
      <c r="N789" s="20">
        <v>45322</v>
      </c>
      <c r="O789" s="18" t="s">
        <v>11687</v>
      </c>
      <c r="P789" s="18" t="s">
        <v>11686</v>
      </c>
      <c r="Q789" s="18" t="s">
        <v>11683</v>
      </c>
      <c r="T789" s="18">
        <v>0</v>
      </c>
      <c r="U789" s="18">
        <v>0</v>
      </c>
    </row>
    <row r="790" spans="2:21" x14ac:dyDescent="0.4">
      <c r="B790" s="18" t="s">
        <v>5909</v>
      </c>
      <c r="C790" s="18" t="s">
        <v>5910</v>
      </c>
      <c r="D790" s="18" t="s">
        <v>11679</v>
      </c>
      <c r="E790" s="19" t="s">
        <v>279</v>
      </c>
      <c r="F790" s="18" t="s">
        <v>5935</v>
      </c>
      <c r="G790" s="18" t="s">
        <v>703</v>
      </c>
      <c r="H790" s="18" t="s">
        <v>6466</v>
      </c>
      <c r="I790" s="19" t="s">
        <v>11688</v>
      </c>
      <c r="J790" s="18" t="s">
        <v>5899</v>
      </c>
      <c r="K790" s="18" t="s">
        <v>11689</v>
      </c>
      <c r="L790" s="18" t="s">
        <v>5901</v>
      </c>
      <c r="N790" s="20">
        <v>45322</v>
      </c>
      <c r="O790" s="18" t="s">
        <v>11690</v>
      </c>
      <c r="P790" s="18" t="s">
        <v>11689</v>
      </c>
      <c r="Q790" s="18" t="s">
        <v>11683</v>
      </c>
      <c r="T790" s="18">
        <v>0</v>
      </c>
      <c r="U790" s="18">
        <v>0</v>
      </c>
    </row>
    <row r="791" spans="2:21" x14ac:dyDescent="0.4">
      <c r="B791" s="18" t="s">
        <v>5909</v>
      </c>
      <c r="C791" s="18" t="s">
        <v>5910</v>
      </c>
      <c r="D791" s="18" t="s">
        <v>11679</v>
      </c>
      <c r="E791" s="19" t="s">
        <v>279</v>
      </c>
      <c r="F791" s="18" t="s">
        <v>5935</v>
      </c>
      <c r="G791" s="18" t="s">
        <v>703</v>
      </c>
      <c r="H791" s="18" t="s">
        <v>6466</v>
      </c>
      <c r="I791" s="19" t="s">
        <v>11688</v>
      </c>
      <c r="J791" s="18" t="s">
        <v>5904</v>
      </c>
      <c r="K791" s="18" t="s">
        <v>11691</v>
      </c>
      <c r="L791" s="18" t="s">
        <v>5901</v>
      </c>
      <c r="N791" s="20">
        <v>45322</v>
      </c>
      <c r="O791" s="18" t="s">
        <v>11692</v>
      </c>
      <c r="P791" s="18" t="s">
        <v>11691</v>
      </c>
      <c r="Q791" s="18" t="s">
        <v>11683</v>
      </c>
      <c r="T791" s="18">
        <v>0</v>
      </c>
      <c r="U791" s="18">
        <v>0</v>
      </c>
    </row>
    <row r="792" spans="2:21" x14ac:dyDescent="0.4">
      <c r="B792" s="18" t="s">
        <v>5909</v>
      </c>
      <c r="C792" s="18" t="s">
        <v>5910</v>
      </c>
      <c r="D792" s="18" t="s">
        <v>11679</v>
      </c>
      <c r="E792" s="19" t="s">
        <v>279</v>
      </c>
      <c r="F792" s="18" t="s">
        <v>5935</v>
      </c>
      <c r="G792" s="18" t="s">
        <v>703</v>
      </c>
      <c r="H792" s="18" t="s">
        <v>6466</v>
      </c>
      <c r="I792" s="19" t="s">
        <v>11688</v>
      </c>
      <c r="J792" s="18" t="s">
        <v>5843</v>
      </c>
      <c r="K792" s="18" t="s">
        <v>11693</v>
      </c>
      <c r="L792" s="18" t="s">
        <v>5901</v>
      </c>
      <c r="N792" s="20">
        <v>45322</v>
      </c>
      <c r="O792" s="18" t="s">
        <v>11694</v>
      </c>
      <c r="P792" s="18" t="s">
        <v>11693</v>
      </c>
      <c r="Q792" s="18" t="s">
        <v>11683</v>
      </c>
      <c r="T792" s="18">
        <v>0</v>
      </c>
      <c r="U792" s="18">
        <v>0</v>
      </c>
    </row>
    <row r="793" spans="2:21" x14ac:dyDescent="0.4">
      <c r="B793" s="18" t="s">
        <v>5909</v>
      </c>
      <c r="C793" s="18" t="s">
        <v>5910</v>
      </c>
      <c r="D793" s="18" t="s">
        <v>11679</v>
      </c>
      <c r="E793" s="19" t="s">
        <v>279</v>
      </c>
      <c r="F793" s="18" t="s">
        <v>5935</v>
      </c>
      <c r="G793" s="18" t="s">
        <v>275</v>
      </c>
      <c r="H793" s="18" t="s">
        <v>6302</v>
      </c>
      <c r="I793" s="19" t="s">
        <v>11695</v>
      </c>
      <c r="J793" s="18" t="s">
        <v>5899</v>
      </c>
      <c r="K793" s="18" t="s">
        <v>11696</v>
      </c>
      <c r="L793" s="18" t="s">
        <v>5901</v>
      </c>
      <c r="N793" s="20">
        <v>45322</v>
      </c>
      <c r="O793" s="18" t="s">
        <v>11697</v>
      </c>
      <c r="P793" s="18" t="s">
        <v>11696</v>
      </c>
      <c r="Q793" s="18" t="s">
        <v>11683</v>
      </c>
      <c r="T793" s="18">
        <v>0</v>
      </c>
      <c r="U793" s="18">
        <v>0</v>
      </c>
    </row>
    <row r="794" spans="2:21" x14ac:dyDescent="0.4">
      <c r="B794" s="18" t="s">
        <v>5909</v>
      </c>
      <c r="C794" s="18" t="s">
        <v>5910</v>
      </c>
      <c r="D794" s="18" t="s">
        <v>11679</v>
      </c>
      <c r="E794" s="19" t="s">
        <v>279</v>
      </c>
      <c r="F794" s="18" t="s">
        <v>5935</v>
      </c>
      <c r="G794" s="18" t="s">
        <v>275</v>
      </c>
      <c r="H794" s="18" t="s">
        <v>6302</v>
      </c>
      <c r="I794" s="19" t="s">
        <v>11695</v>
      </c>
      <c r="J794" s="18" t="s">
        <v>5904</v>
      </c>
      <c r="K794" s="18" t="s">
        <v>11698</v>
      </c>
      <c r="L794" s="18" t="s">
        <v>5901</v>
      </c>
      <c r="N794" s="20">
        <v>45322</v>
      </c>
      <c r="O794" s="18" t="s">
        <v>11699</v>
      </c>
      <c r="P794" s="18" t="s">
        <v>11698</v>
      </c>
      <c r="Q794" s="18" t="s">
        <v>11683</v>
      </c>
      <c r="T794" s="18">
        <v>0</v>
      </c>
      <c r="U794" s="18">
        <v>0</v>
      </c>
    </row>
    <row r="795" spans="2:21" x14ac:dyDescent="0.4">
      <c r="B795" s="18" t="s">
        <v>5909</v>
      </c>
      <c r="C795" s="18" t="s">
        <v>5910</v>
      </c>
      <c r="D795" s="18" t="s">
        <v>11679</v>
      </c>
      <c r="E795" s="19" t="s">
        <v>279</v>
      </c>
      <c r="F795" s="18" t="s">
        <v>5935</v>
      </c>
      <c r="G795" s="18" t="s">
        <v>275</v>
      </c>
      <c r="H795" s="18" t="s">
        <v>6302</v>
      </c>
      <c r="I795" s="19" t="s">
        <v>11695</v>
      </c>
      <c r="J795" s="18" t="s">
        <v>5843</v>
      </c>
      <c r="K795" s="18" t="s">
        <v>11700</v>
      </c>
      <c r="L795" s="18" t="s">
        <v>5901</v>
      </c>
      <c r="N795" s="20">
        <v>45322</v>
      </c>
      <c r="O795" s="18" t="s">
        <v>11701</v>
      </c>
      <c r="P795" s="18" t="s">
        <v>11700</v>
      </c>
      <c r="Q795" s="18" t="s">
        <v>11683</v>
      </c>
      <c r="T795" s="18">
        <v>0</v>
      </c>
      <c r="U795" s="18">
        <v>0</v>
      </c>
    </row>
    <row r="796" spans="2:21" x14ac:dyDescent="0.4">
      <c r="B796" s="18" t="s">
        <v>5909</v>
      </c>
      <c r="C796" s="18" t="s">
        <v>5910</v>
      </c>
      <c r="D796" s="18" t="s">
        <v>11679</v>
      </c>
      <c r="E796" s="19" t="s">
        <v>281</v>
      </c>
      <c r="F796" s="18" t="s">
        <v>5935</v>
      </c>
      <c r="G796" s="18" t="s">
        <v>926</v>
      </c>
      <c r="H796" s="18" t="s">
        <v>6145</v>
      </c>
      <c r="I796" s="19" t="s">
        <v>6126</v>
      </c>
      <c r="J796" s="18" t="s">
        <v>5899</v>
      </c>
      <c r="K796" s="18" t="s">
        <v>12099</v>
      </c>
      <c r="L796" s="18" t="s">
        <v>5901</v>
      </c>
      <c r="N796" s="20">
        <v>45322</v>
      </c>
      <c r="O796" s="18" t="s">
        <v>12100</v>
      </c>
      <c r="P796" s="18" t="s">
        <v>12099</v>
      </c>
      <c r="Q796" s="18" t="s">
        <v>11711</v>
      </c>
      <c r="R796" s="18">
        <v>1.2</v>
      </c>
      <c r="T796" s="18">
        <v>0</v>
      </c>
      <c r="U796" s="18">
        <v>0</v>
      </c>
    </row>
    <row r="797" spans="2:21" x14ac:dyDescent="0.4">
      <c r="B797" s="18" t="s">
        <v>5909</v>
      </c>
      <c r="C797" s="18" t="s">
        <v>5910</v>
      </c>
      <c r="D797" s="18" t="s">
        <v>11679</v>
      </c>
      <c r="E797" s="19" t="s">
        <v>281</v>
      </c>
      <c r="F797" s="18" t="s">
        <v>5935</v>
      </c>
      <c r="G797" s="18" t="s">
        <v>926</v>
      </c>
      <c r="H797" s="18" t="s">
        <v>6145</v>
      </c>
      <c r="I797" s="19" t="s">
        <v>6126</v>
      </c>
      <c r="J797" s="18" t="s">
        <v>5904</v>
      </c>
      <c r="K797" s="18" t="s">
        <v>12097</v>
      </c>
      <c r="L797" s="18" t="s">
        <v>5901</v>
      </c>
      <c r="N797" s="20">
        <v>45322</v>
      </c>
      <c r="O797" s="18" t="s">
        <v>12098</v>
      </c>
      <c r="P797" s="18" t="s">
        <v>12097</v>
      </c>
      <c r="Q797" s="18" t="s">
        <v>11711</v>
      </c>
      <c r="R797" s="18">
        <v>1.2</v>
      </c>
      <c r="T797" s="18">
        <v>0</v>
      </c>
      <c r="U797" s="18">
        <v>0</v>
      </c>
    </row>
    <row r="798" spans="2:21" x14ac:dyDescent="0.4">
      <c r="B798" s="18" t="s">
        <v>5909</v>
      </c>
      <c r="C798" s="18" t="s">
        <v>5910</v>
      </c>
      <c r="D798" s="18" t="s">
        <v>11679</v>
      </c>
      <c r="E798" s="19" t="s">
        <v>281</v>
      </c>
      <c r="F798" s="18" t="s">
        <v>5935</v>
      </c>
      <c r="G798" s="18" t="s">
        <v>926</v>
      </c>
      <c r="H798" s="18" t="s">
        <v>6145</v>
      </c>
      <c r="I798" s="19" t="s">
        <v>6126</v>
      </c>
      <c r="J798" s="18" t="s">
        <v>5843</v>
      </c>
      <c r="K798" s="18" t="s">
        <v>12095</v>
      </c>
      <c r="L798" s="18" t="s">
        <v>5901</v>
      </c>
      <c r="N798" s="20">
        <v>45322</v>
      </c>
      <c r="O798" s="18" t="s">
        <v>12096</v>
      </c>
      <c r="P798" s="18" t="s">
        <v>12095</v>
      </c>
      <c r="Q798" s="18" t="s">
        <v>11711</v>
      </c>
      <c r="R798" s="18">
        <v>1.2</v>
      </c>
      <c r="T798" s="18">
        <v>0</v>
      </c>
      <c r="U798" s="18">
        <v>0</v>
      </c>
    </row>
    <row r="799" spans="2:21" x14ac:dyDescent="0.4">
      <c r="B799" s="18" t="s">
        <v>5909</v>
      </c>
      <c r="C799" s="18" t="s">
        <v>5910</v>
      </c>
      <c r="D799" s="18" t="s">
        <v>11679</v>
      </c>
      <c r="E799" s="19" t="s">
        <v>281</v>
      </c>
      <c r="F799" s="18" t="s">
        <v>5935</v>
      </c>
      <c r="G799" s="18" t="s">
        <v>703</v>
      </c>
      <c r="H799" s="18" t="s">
        <v>6466</v>
      </c>
      <c r="I799" s="19" t="s">
        <v>11480</v>
      </c>
      <c r="J799" s="18" t="s">
        <v>5899</v>
      </c>
      <c r="K799" s="18" t="s">
        <v>11709</v>
      </c>
      <c r="L799" s="18" t="s">
        <v>5901</v>
      </c>
      <c r="N799" s="20">
        <v>45322</v>
      </c>
      <c r="O799" s="18" t="s">
        <v>11710</v>
      </c>
      <c r="P799" s="18" t="s">
        <v>11709</v>
      </c>
      <c r="Q799" s="18" t="s">
        <v>11711</v>
      </c>
      <c r="T799" s="18">
        <v>0</v>
      </c>
      <c r="U799" s="18">
        <v>0</v>
      </c>
    </row>
    <row r="800" spans="2:21" x14ac:dyDescent="0.4">
      <c r="B800" s="18" t="s">
        <v>5909</v>
      </c>
      <c r="C800" s="18" t="s">
        <v>5910</v>
      </c>
      <c r="D800" s="18" t="s">
        <v>11679</v>
      </c>
      <c r="E800" s="19" t="s">
        <v>281</v>
      </c>
      <c r="F800" s="18" t="s">
        <v>5935</v>
      </c>
      <c r="G800" s="18" t="s">
        <v>703</v>
      </c>
      <c r="H800" s="18" t="s">
        <v>6466</v>
      </c>
      <c r="I800" s="19" t="s">
        <v>11480</v>
      </c>
      <c r="J800" s="18" t="s">
        <v>5904</v>
      </c>
      <c r="K800" s="18" t="s">
        <v>11712</v>
      </c>
      <c r="L800" s="18" t="s">
        <v>5901</v>
      </c>
      <c r="N800" s="20">
        <v>45322</v>
      </c>
      <c r="O800" s="18" t="s">
        <v>11713</v>
      </c>
      <c r="P800" s="18" t="s">
        <v>11712</v>
      </c>
      <c r="Q800" s="18" t="s">
        <v>11711</v>
      </c>
      <c r="T800" s="18">
        <v>0</v>
      </c>
      <c r="U800" s="18">
        <v>0</v>
      </c>
    </row>
    <row r="801" spans="2:21" x14ac:dyDescent="0.4">
      <c r="B801" s="18" t="s">
        <v>5909</v>
      </c>
      <c r="C801" s="18" t="s">
        <v>5910</v>
      </c>
      <c r="D801" s="18" t="s">
        <v>11679</v>
      </c>
      <c r="E801" s="19" t="s">
        <v>281</v>
      </c>
      <c r="F801" s="18" t="s">
        <v>5935</v>
      </c>
      <c r="G801" s="18" t="s">
        <v>703</v>
      </c>
      <c r="H801" s="18" t="s">
        <v>6466</v>
      </c>
      <c r="I801" s="19" t="s">
        <v>11480</v>
      </c>
      <c r="J801" s="18" t="s">
        <v>5843</v>
      </c>
      <c r="K801" s="18" t="s">
        <v>11714</v>
      </c>
      <c r="L801" s="18" t="s">
        <v>5901</v>
      </c>
      <c r="N801" s="20">
        <v>45322</v>
      </c>
      <c r="O801" s="18" t="s">
        <v>11715</v>
      </c>
      <c r="P801" s="18" t="s">
        <v>11714</v>
      </c>
      <c r="Q801" s="18" t="s">
        <v>11711</v>
      </c>
      <c r="T801" s="18">
        <v>0</v>
      </c>
      <c r="U801" s="18">
        <v>0</v>
      </c>
    </row>
    <row r="802" spans="2:21" x14ac:dyDescent="0.4">
      <c r="B802" s="18" t="s">
        <v>5909</v>
      </c>
      <c r="C802" s="18" t="s">
        <v>5910</v>
      </c>
      <c r="D802" s="18" t="s">
        <v>11679</v>
      </c>
      <c r="E802" s="19" t="s">
        <v>17463</v>
      </c>
      <c r="F802" s="18" t="s">
        <v>5935</v>
      </c>
      <c r="G802" s="18" t="s">
        <v>29</v>
      </c>
      <c r="H802" s="18" t="s">
        <v>5936</v>
      </c>
      <c r="I802" s="19" t="s">
        <v>17464</v>
      </c>
      <c r="J802" s="18" t="s">
        <v>5904</v>
      </c>
      <c r="K802" s="18" t="s">
        <v>17468</v>
      </c>
      <c r="L802" s="18" t="s">
        <v>5901</v>
      </c>
      <c r="N802" s="20">
        <v>45380</v>
      </c>
      <c r="O802" s="18" t="s">
        <v>17469</v>
      </c>
      <c r="P802" s="18" t="s">
        <v>17468</v>
      </c>
      <c r="Q802" s="18" t="s">
        <v>17467</v>
      </c>
      <c r="R802" s="18">
        <v>0.66</v>
      </c>
      <c r="T802" s="18">
        <v>0</v>
      </c>
      <c r="U802" s="18">
        <v>0</v>
      </c>
    </row>
    <row r="803" spans="2:21" x14ac:dyDescent="0.4">
      <c r="B803" s="18" t="s">
        <v>5909</v>
      </c>
      <c r="C803" s="18" t="s">
        <v>5910</v>
      </c>
      <c r="D803" s="18" t="s">
        <v>11679</v>
      </c>
      <c r="E803" s="19" t="s">
        <v>17463</v>
      </c>
      <c r="F803" s="18" t="s">
        <v>5935</v>
      </c>
      <c r="G803" s="18" t="s">
        <v>29</v>
      </c>
      <c r="H803" s="18" t="s">
        <v>5936</v>
      </c>
      <c r="I803" s="19" t="s">
        <v>17464</v>
      </c>
      <c r="J803" s="18" t="s">
        <v>5843</v>
      </c>
      <c r="K803" s="18" t="s">
        <v>17465</v>
      </c>
      <c r="L803" s="18" t="s">
        <v>5901</v>
      </c>
      <c r="N803" s="20">
        <v>45380</v>
      </c>
      <c r="O803" s="18" t="s">
        <v>17466</v>
      </c>
      <c r="P803" s="18" t="s">
        <v>17465</v>
      </c>
      <c r="Q803" s="18" t="s">
        <v>17467</v>
      </c>
      <c r="R803" s="18">
        <v>0.66</v>
      </c>
      <c r="T803" s="18">
        <v>0</v>
      </c>
      <c r="U803" s="18">
        <v>0</v>
      </c>
    </row>
    <row r="804" spans="2:21" x14ac:dyDescent="0.4">
      <c r="B804" s="18" t="s">
        <v>5909</v>
      </c>
      <c r="C804" s="18" t="s">
        <v>5910</v>
      </c>
      <c r="D804" s="18" t="s">
        <v>11679</v>
      </c>
      <c r="E804" s="19" t="s">
        <v>17463</v>
      </c>
      <c r="F804" s="18" t="s">
        <v>5935</v>
      </c>
      <c r="G804" s="18" t="s">
        <v>29</v>
      </c>
      <c r="H804" s="18" t="s">
        <v>5936</v>
      </c>
      <c r="I804" s="19" t="s">
        <v>17470</v>
      </c>
      <c r="J804" s="18" t="s">
        <v>5899</v>
      </c>
      <c r="K804" s="18" t="s">
        <v>17471</v>
      </c>
      <c r="L804" s="18" t="s">
        <v>5901</v>
      </c>
      <c r="M804" s="19" t="s">
        <v>17472</v>
      </c>
      <c r="N804" s="20">
        <v>45380</v>
      </c>
      <c r="O804" s="18" t="s">
        <v>17473</v>
      </c>
      <c r="P804" s="18" t="s">
        <v>17471</v>
      </c>
      <c r="Q804" s="18" t="s">
        <v>17467</v>
      </c>
      <c r="R804" s="18">
        <v>0.82</v>
      </c>
      <c r="T804" s="18">
        <v>0</v>
      </c>
      <c r="U804" s="18">
        <v>0</v>
      </c>
    </row>
    <row r="805" spans="2:21" x14ac:dyDescent="0.4">
      <c r="B805" s="18" t="s">
        <v>5909</v>
      </c>
      <c r="C805" s="18" t="s">
        <v>5910</v>
      </c>
      <c r="D805" s="18" t="s">
        <v>11679</v>
      </c>
      <c r="E805" s="19" t="s">
        <v>17463</v>
      </c>
      <c r="F805" s="18" t="s">
        <v>5935</v>
      </c>
      <c r="G805" s="18" t="s">
        <v>926</v>
      </c>
      <c r="H805" s="18" t="s">
        <v>6145</v>
      </c>
      <c r="I805" s="19" t="s">
        <v>17474</v>
      </c>
      <c r="J805" s="18" t="s">
        <v>5904</v>
      </c>
      <c r="K805" s="18" t="s">
        <v>17477</v>
      </c>
      <c r="L805" s="18" t="s">
        <v>5901</v>
      </c>
      <c r="N805" s="20">
        <v>45380</v>
      </c>
      <c r="O805" s="18" t="s">
        <v>17478</v>
      </c>
      <c r="P805" s="18" t="s">
        <v>17477</v>
      </c>
      <c r="Q805" s="18" t="s">
        <v>17467</v>
      </c>
      <c r="R805" s="18">
        <v>1</v>
      </c>
      <c r="T805" s="18">
        <v>0</v>
      </c>
      <c r="U805" s="18">
        <v>0</v>
      </c>
    </row>
    <row r="806" spans="2:21" x14ac:dyDescent="0.4">
      <c r="B806" s="18" t="s">
        <v>5909</v>
      </c>
      <c r="C806" s="18" t="s">
        <v>5910</v>
      </c>
      <c r="D806" s="18" t="s">
        <v>11679</v>
      </c>
      <c r="E806" s="19" t="s">
        <v>17463</v>
      </c>
      <c r="F806" s="18" t="s">
        <v>5935</v>
      </c>
      <c r="G806" s="18" t="s">
        <v>926</v>
      </c>
      <c r="H806" s="18" t="s">
        <v>6145</v>
      </c>
      <c r="I806" s="19" t="s">
        <v>17474</v>
      </c>
      <c r="J806" s="18" t="s">
        <v>5843</v>
      </c>
      <c r="K806" s="18" t="s">
        <v>17475</v>
      </c>
      <c r="L806" s="18" t="s">
        <v>5901</v>
      </c>
      <c r="N806" s="20">
        <v>45380</v>
      </c>
      <c r="O806" s="18" t="s">
        <v>17476</v>
      </c>
      <c r="P806" s="18" t="s">
        <v>17475</v>
      </c>
      <c r="Q806" s="18" t="s">
        <v>17467</v>
      </c>
      <c r="R806" s="18">
        <v>1</v>
      </c>
      <c r="T806" s="18">
        <v>0</v>
      </c>
      <c r="U806" s="18">
        <v>0</v>
      </c>
    </row>
    <row r="807" spans="2:21" x14ac:dyDescent="0.4">
      <c r="B807" s="18" t="s">
        <v>5909</v>
      </c>
      <c r="C807" s="18" t="s">
        <v>5910</v>
      </c>
      <c r="D807" s="18" t="s">
        <v>11679</v>
      </c>
      <c r="E807" s="19" t="s">
        <v>17463</v>
      </c>
      <c r="F807" s="18" t="s">
        <v>5935</v>
      </c>
      <c r="G807" s="18" t="s">
        <v>926</v>
      </c>
      <c r="H807" s="18" t="s">
        <v>6145</v>
      </c>
      <c r="I807" s="19" t="s">
        <v>11702</v>
      </c>
      <c r="J807" s="18" t="s">
        <v>5899</v>
      </c>
      <c r="K807" s="18" t="s">
        <v>17499</v>
      </c>
      <c r="L807" s="18" t="s">
        <v>5901</v>
      </c>
      <c r="N807" s="20">
        <v>45380</v>
      </c>
      <c r="O807" s="18" t="s">
        <v>17500</v>
      </c>
      <c r="P807" s="18" t="s">
        <v>17499</v>
      </c>
      <c r="Q807" s="18" t="s">
        <v>17467</v>
      </c>
      <c r="T807" s="18">
        <v>0</v>
      </c>
      <c r="U807" s="18">
        <v>0</v>
      </c>
    </row>
    <row r="808" spans="2:21" x14ac:dyDescent="0.4">
      <c r="B808" s="18" t="s">
        <v>5909</v>
      </c>
      <c r="C808" s="18" t="s">
        <v>5910</v>
      </c>
      <c r="D808" s="18" t="s">
        <v>11679</v>
      </c>
      <c r="E808" s="19" t="s">
        <v>17463</v>
      </c>
      <c r="F808" s="18" t="s">
        <v>5935</v>
      </c>
      <c r="G808" s="18" t="s">
        <v>926</v>
      </c>
      <c r="H808" s="18" t="s">
        <v>6145</v>
      </c>
      <c r="I808" s="19" t="s">
        <v>11702</v>
      </c>
      <c r="J808" s="18" t="s">
        <v>5904</v>
      </c>
      <c r="K808" s="18" t="s">
        <v>17497</v>
      </c>
      <c r="L808" s="18" t="s">
        <v>5901</v>
      </c>
      <c r="N808" s="20">
        <v>45380</v>
      </c>
      <c r="O808" s="18" t="s">
        <v>17498</v>
      </c>
      <c r="P808" s="18" t="s">
        <v>17497</v>
      </c>
      <c r="Q808" s="18" t="s">
        <v>17467</v>
      </c>
      <c r="T808" s="18">
        <v>0</v>
      </c>
      <c r="U808" s="18">
        <v>0</v>
      </c>
    </row>
    <row r="809" spans="2:21" x14ac:dyDescent="0.4">
      <c r="B809" s="18" t="s">
        <v>5909</v>
      </c>
      <c r="C809" s="18" t="s">
        <v>5910</v>
      </c>
      <c r="D809" s="18" t="s">
        <v>11679</v>
      </c>
      <c r="E809" s="19" t="s">
        <v>17463</v>
      </c>
      <c r="F809" s="18" t="s">
        <v>5935</v>
      </c>
      <c r="G809" s="18" t="s">
        <v>926</v>
      </c>
      <c r="H809" s="18" t="s">
        <v>6145</v>
      </c>
      <c r="I809" s="19" t="s">
        <v>11702</v>
      </c>
      <c r="J809" s="18" t="s">
        <v>5843</v>
      </c>
      <c r="K809" s="18" t="s">
        <v>17495</v>
      </c>
      <c r="L809" s="18" t="s">
        <v>5901</v>
      </c>
      <c r="N809" s="20">
        <v>45380</v>
      </c>
      <c r="O809" s="18" t="s">
        <v>17496</v>
      </c>
      <c r="P809" s="18" t="s">
        <v>17495</v>
      </c>
      <c r="Q809" s="18" t="s">
        <v>17467</v>
      </c>
      <c r="T809" s="18">
        <v>0</v>
      </c>
      <c r="U809" s="18">
        <v>0</v>
      </c>
    </row>
    <row r="810" spans="2:21" x14ac:dyDescent="0.4">
      <c r="B810" s="18" t="s">
        <v>5909</v>
      </c>
      <c r="C810" s="18" t="s">
        <v>5910</v>
      </c>
      <c r="D810" s="18" t="s">
        <v>11679</v>
      </c>
      <c r="E810" s="19" t="s">
        <v>17463</v>
      </c>
      <c r="F810" s="18" t="s">
        <v>5935</v>
      </c>
      <c r="G810" s="18" t="s">
        <v>926</v>
      </c>
      <c r="H810" s="18" t="s">
        <v>6145</v>
      </c>
      <c r="I810" s="19" t="s">
        <v>7977</v>
      </c>
      <c r="J810" s="18" t="s">
        <v>5899</v>
      </c>
      <c r="K810" s="18" t="s">
        <v>17479</v>
      </c>
      <c r="L810" s="18" t="s">
        <v>5901</v>
      </c>
      <c r="M810" s="19" t="s">
        <v>17480</v>
      </c>
      <c r="N810" s="20">
        <v>45380</v>
      </c>
      <c r="O810" s="18" t="s">
        <v>17481</v>
      </c>
      <c r="P810" s="18" t="s">
        <v>17479</v>
      </c>
      <c r="Q810" s="18" t="s">
        <v>17467</v>
      </c>
      <c r="R810" s="18">
        <v>1.3</v>
      </c>
      <c r="T810" s="18">
        <v>0</v>
      </c>
      <c r="U810" s="18">
        <v>0</v>
      </c>
    </row>
    <row r="811" spans="2:21" x14ac:dyDescent="0.4">
      <c r="B811" s="18" t="s">
        <v>5909</v>
      </c>
      <c r="C811" s="18" t="s">
        <v>5910</v>
      </c>
      <c r="D811" s="18" t="s">
        <v>11679</v>
      </c>
      <c r="E811" s="19" t="s">
        <v>17463</v>
      </c>
      <c r="F811" s="18" t="s">
        <v>5935</v>
      </c>
      <c r="G811" s="18" t="s">
        <v>703</v>
      </c>
      <c r="H811" s="18" t="s">
        <v>6466</v>
      </c>
      <c r="I811" s="19" t="s">
        <v>7977</v>
      </c>
      <c r="J811" s="18" t="s">
        <v>5904</v>
      </c>
      <c r="K811" s="18" t="s">
        <v>17484</v>
      </c>
      <c r="L811" s="18" t="s">
        <v>5901</v>
      </c>
      <c r="N811" s="20">
        <v>45380</v>
      </c>
      <c r="O811" s="18" t="s">
        <v>17485</v>
      </c>
      <c r="P811" s="18" t="s">
        <v>17484</v>
      </c>
      <c r="Q811" s="18" t="s">
        <v>17467</v>
      </c>
      <c r="R811" s="18">
        <v>1.3</v>
      </c>
      <c r="T811" s="18">
        <v>0</v>
      </c>
      <c r="U811" s="18">
        <v>0</v>
      </c>
    </row>
    <row r="812" spans="2:21" x14ac:dyDescent="0.4">
      <c r="B812" s="18" t="s">
        <v>5909</v>
      </c>
      <c r="C812" s="18" t="s">
        <v>5910</v>
      </c>
      <c r="D812" s="18" t="s">
        <v>11679</v>
      </c>
      <c r="E812" s="19" t="s">
        <v>17463</v>
      </c>
      <c r="F812" s="18" t="s">
        <v>5935</v>
      </c>
      <c r="G812" s="18" t="s">
        <v>703</v>
      </c>
      <c r="H812" s="18" t="s">
        <v>6466</v>
      </c>
      <c r="I812" s="19" t="s">
        <v>7977</v>
      </c>
      <c r="J812" s="18" t="s">
        <v>5843</v>
      </c>
      <c r="K812" s="18" t="s">
        <v>17482</v>
      </c>
      <c r="L812" s="18" t="s">
        <v>5901</v>
      </c>
      <c r="N812" s="20">
        <v>45380</v>
      </c>
      <c r="O812" s="18" t="s">
        <v>17483</v>
      </c>
      <c r="P812" s="18" t="s">
        <v>17482</v>
      </c>
      <c r="Q812" s="18" t="s">
        <v>17467</v>
      </c>
      <c r="R812" s="18">
        <v>1.3</v>
      </c>
      <c r="T812" s="18">
        <v>0</v>
      </c>
      <c r="U812" s="18">
        <v>0</v>
      </c>
    </row>
    <row r="813" spans="2:21" x14ac:dyDescent="0.4">
      <c r="B813" s="18" t="s">
        <v>5909</v>
      </c>
      <c r="C813" s="18" t="s">
        <v>5910</v>
      </c>
      <c r="D813" s="18" t="s">
        <v>11679</v>
      </c>
      <c r="E813" s="19" t="s">
        <v>17463</v>
      </c>
      <c r="F813" s="18" t="s">
        <v>5935</v>
      </c>
      <c r="G813" s="18" t="s">
        <v>703</v>
      </c>
      <c r="H813" s="18" t="s">
        <v>6466</v>
      </c>
      <c r="I813" s="19" t="s">
        <v>11680</v>
      </c>
      <c r="J813" s="18" t="s">
        <v>5899</v>
      </c>
      <c r="K813" s="18" t="s">
        <v>17505</v>
      </c>
      <c r="L813" s="18" t="s">
        <v>5901</v>
      </c>
      <c r="N813" s="20">
        <v>45380</v>
      </c>
      <c r="O813" s="18" t="s">
        <v>17506</v>
      </c>
      <c r="P813" s="18" t="s">
        <v>17505</v>
      </c>
      <c r="Q813" s="18" t="s">
        <v>17467</v>
      </c>
      <c r="T813" s="18">
        <v>0</v>
      </c>
      <c r="U813" s="18">
        <v>0</v>
      </c>
    </row>
    <row r="814" spans="2:21" x14ac:dyDescent="0.4">
      <c r="B814" s="18" t="s">
        <v>5909</v>
      </c>
      <c r="C814" s="18" t="s">
        <v>5910</v>
      </c>
      <c r="D814" s="18" t="s">
        <v>11679</v>
      </c>
      <c r="E814" s="19" t="s">
        <v>17463</v>
      </c>
      <c r="F814" s="18" t="s">
        <v>5935</v>
      </c>
      <c r="G814" s="18" t="s">
        <v>703</v>
      </c>
      <c r="H814" s="18" t="s">
        <v>6466</v>
      </c>
      <c r="I814" s="19" t="s">
        <v>11680</v>
      </c>
      <c r="J814" s="18" t="s">
        <v>5904</v>
      </c>
      <c r="K814" s="18" t="s">
        <v>17503</v>
      </c>
      <c r="L814" s="18" t="s">
        <v>5901</v>
      </c>
      <c r="N814" s="20">
        <v>45380</v>
      </c>
      <c r="O814" s="18" t="s">
        <v>17504</v>
      </c>
      <c r="P814" s="18" t="s">
        <v>17503</v>
      </c>
      <c r="Q814" s="18" t="s">
        <v>17467</v>
      </c>
      <c r="T814" s="18">
        <v>0</v>
      </c>
      <c r="U814" s="18">
        <v>0</v>
      </c>
    </row>
    <row r="815" spans="2:21" x14ac:dyDescent="0.4">
      <c r="B815" s="18" t="s">
        <v>5909</v>
      </c>
      <c r="C815" s="18" t="s">
        <v>5910</v>
      </c>
      <c r="D815" s="18" t="s">
        <v>11679</v>
      </c>
      <c r="E815" s="19" t="s">
        <v>17463</v>
      </c>
      <c r="F815" s="18" t="s">
        <v>5935</v>
      </c>
      <c r="G815" s="18" t="s">
        <v>703</v>
      </c>
      <c r="H815" s="18" t="s">
        <v>6466</v>
      </c>
      <c r="I815" s="19" t="s">
        <v>11680</v>
      </c>
      <c r="J815" s="18" t="s">
        <v>5843</v>
      </c>
      <c r="K815" s="18" t="s">
        <v>17501</v>
      </c>
      <c r="L815" s="18" t="s">
        <v>5901</v>
      </c>
      <c r="N815" s="20">
        <v>45380</v>
      </c>
      <c r="O815" s="18" t="s">
        <v>17502</v>
      </c>
      <c r="P815" s="18" t="s">
        <v>17501</v>
      </c>
      <c r="Q815" s="18" t="s">
        <v>17467</v>
      </c>
      <c r="T815" s="18">
        <v>0</v>
      </c>
      <c r="U815" s="18">
        <v>0</v>
      </c>
    </row>
    <row r="816" spans="2:21" x14ac:dyDescent="0.4">
      <c r="B816" s="18" t="s">
        <v>5909</v>
      </c>
      <c r="C816" s="18" t="s">
        <v>5910</v>
      </c>
      <c r="D816" s="18" t="s">
        <v>11679</v>
      </c>
      <c r="E816" s="19" t="s">
        <v>17463</v>
      </c>
      <c r="F816" s="18" t="s">
        <v>5935</v>
      </c>
      <c r="G816" s="18" t="s">
        <v>703</v>
      </c>
      <c r="H816" s="18" t="s">
        <v>6466</v>
      </c>
      <c r="I816" s="19" t="s">
        <v>11688</v>
      </c>
      <c r="J816" s="18" t="s">
        <v>5899</v>
      </c>
      <c r="K816" s="18" t="s">
        <v>17511</v>
      </c>
      <c r="L816" s="18" t="s">
        <v>5901</v>
      </c>
      <c r="N816" s="20">
        <v>45380</v>
      </c>
      <c r="O816" s="18" t="s">
        <v>17512</v>
      </c>
      <c r="P816" s="18" t="s">
        <v>17511</v>
      </c>
      <c r="Q816" s="18" t="s">
        <v>17467</v>
      </c>
      <c r="T816" s="18">
        <v>0</v>
      </c>
      <c r="U816" s="18">
        <v>0</v>
      </c>
    </row>
    <row r="817" spans="2:21" x14ac:dyDescent="0.4">
      <c r="B817" s="18" t="s">
        <v>5909</v>
      </c>
      <c r="C817" s="18" t="s">
        <v>5910</v>
      </c>
      <c r="D817" s="18" t="s">
        <v>11679</v>
      </c>
      <c r="E817" s="19" t="s">
        <v>17463</v>
      </c>
      <c r="F817" s="18" t="s">
        <v>5935</v>
      </c>
      <c r="G817" s="18" t="s">
        <v>703</v>
      </c>
      <c r="H817" s="18" t="s">
        <v>6466</v>
      </c>
      <c r="I817" s="19" t="s">
        <v>11688</v>
      </c>
      <c r="J817" s="18" t="s">
        <v>5904</v>
      </c>
      <c r="K817" s="18" t="s">
        <v>17509</v>
      </c>
      <c r="L817" s="18" t="s">
        <v>5901</v>
      </c>
      <c r="N817" s="20">
        <v>45380</v>
      </c>
      <c r="O817" s="18" t="s">
        <v>17510</v>
      </c>
      <c r="P817" s="18" t="s">
        <v>17509</v>
      </c>
      <c r="Q817" s="18" t="s">
        <v>17467</v>
      </c>
      <c r="T817" s="18">
        <v>0</v>
      </c>
      <c r="U817" s="18">
        <v>0</v>
      </c>
    </row>
    <row r="818" spans="2:21" x14ac:dyDescent="0.4">
      <c r="B818" s="18" t="s">
        <v>5909</v>
      </c>
      <c r="C818" s="18" t="s">
        <v>5910</v>
      </c>
      <c r="D818" s="18" t="s">
        <v>11679</v>
      </c>
      <c r="E818" s="19" t="s">
        <v>17463</v>
      </c>
      <c r="F818" s="18" t="s">
        <v>5935</v>
      </c>
      <c r="G818" s="18" t="s">
        <v>703</v>
      </c>
      <c r="H818" s="18" t="s">
        <v>6466</v>
      </c>
      <c r="I818" s="19" t="s">
        <v>11688</v>
      </c>
      <c r="J818" s="18" t="s">
        <v>5843</v>
      </c>
      <c r="K818" s="18" t="s">
        <v>17507</v>
      </c>
      <c r="L818" s="18" t="s">
        <v>5901</v>
      </c>
      <c r="N818" s="20">
        <v>45380</v>
      </c>
      <c r="O818" s="18" t="s">
        <v>17508</v>
      </c>
      <c r="P818" s="18" t="s">
        <v>17507</v>
      </c>
      <c r="Q818" s="18" t="s">
        <v>17467</v>
      </c>
      <c r="T818" s="18">
        <v>0</v>
      </c>
      <c r="U818" s="18">
        <v>0</v>
      </c>
    </row>
    <row r="819" spans="2:21" x14ac:dyDescent="0.4">
      <c r="B819" s="18" t="s">
        <v>5909</v>
      </c>
      <c r="C819" s="18" t="s">
        <v>5910</v>
      </c>
      <c r="D819" s="18" t="s">
        <v>11679</v>
      </c>
      <c r="E819" s="19" t="s">
        <v>17463</v>
      </c>
      <c r="F819" s="18" t="s">
        <v>5935</v>
      </c>
      <c r="G819" s="18" t="s">
        <v>275</v>
      </c>
      <c r="H819" s="18" t="s">
        <v>6302</v>
      </c>
      <c r="I819" s="19" t="s">
        <v>11695</v>
      </c>
      <c r="J819" s="18" t="s">
        <v>5899</v>
      </c>
      <c r="K819" s="18" t="s">
        <v>17517</v>
      </c>
      <c r="L819" s="18" t="s">
        <v>5901</v>
      </c>
      <c r="N819" s="20">
        <v>45380</v>
      </c>
      <c r="O819" s="18" t="s">
        <v>17518</v>
      </c>
      <c r="P819" s="18" t="s">
        <v>17517</v>
      </c>
      <c r="Q819" s="18" t="s">
        <v>17467</v>
      </c>
      <c r="T819" s="18">
        <v>0</v>
      </c>
      <c r="U819" s="18">
        <v>0</v>
      </c>
    </row>
    <row r="820" spans="2:21" x14ac:dyDescent="0.4">
      <c r="B820" s="18" t="s">
        <v>5909</v>
      </c>
      <c r="C820" s="18" t="s">
        <v>5910</v>
      </c>
      <c r="D820" s="18" t="s">
        <v>11679</v>
      </c>
      <c r="E820" s="19" t="s">
        <v>17463</v>
      </c>
      <c r="F820" s="18" t="s">
        <v>5935</v>
      </c>
      <c r="G820" s="18" t="s">
        <v>275</v>
      </c>
      <c r="H820" s="18" t="s">
        <v>6302</v>
      </c>
      <c r="I820" s="19" t="s">
        <v>11695</v>
      </c>
      <c r="J820" s="18" t="s">
        <v>5904</v>
      </c>
      <c r="K820" s="18" t="s">
        <v>17515</v>
      </c>
      <c r="L820" s="18" t="s">
        <v>5901</v>
      </c>
      <c r="N820" s="20">
        <v>45380</v>
      </c>
      <c r="O820" s="18" t="s">
        <v>17516</v>
      </c>
      <c r="P820" s="18" t="s">
        <v>17515</v>
      </c>
      <c r="Q820" s="18" t="s">
        <v>17467</v>
      </c>
      <c r="T820" s="18">
        <v>0</v>
      </c>
      <c r="U820" s="18">
        <v>0</v>
      </c>
    </row>
    <row r="821" spans="2:21" x14ac:dyDescent="0.4">
      <c r="B821" s="18" t="s">
        <v>5909</v>
      </c>
      <c r="C821" s="18" t="s">
        <v>5910</v>
      </c>
      <c r="D821" s="18" t="s">
        <v>11679</v>
      </c>
      <c r="E821" s="19" t="s">
        <v>17463</v>
      </c>
      <c r="F821" s="18" t="s">
        <v>5935</v>
      </c>
      <c r="G821" s="18" t="s">
        <v>275</v>
      </c>
      <c r="H821" s="18" t="s">
        <v>6302</v>
      </c>
      <c r="I821" s="19" t="s">
        <v>11695</v>
      </c>
      <c r="J821" s="18" t="s">
        <v>5843</v>
      </c>
      <c r="K821" s="18" t="s">
        <v>17513</v>
      </c>
      <c r="L821" s="18" t="s">
        <v>5901</v>
      </c>
      <c r="N821" s="20">
        <v>45380</v>
      </c>
      <c r="O821" s="18" t="s">
        <v>17514</v>
      </c>
      <c r="P821" s="18" t="s">
        <v>17513</v>
      </c>
      <c r="Q821" s="18" t="s">
        <v>17467</v>
      </c>
      <c r="T821" s="18">
        <v>0</v>
      </c>
      <c r="U821" s="18">
        <v>0</v>
      </c>
    </row>
    <row r="822" spans="2:21" x14ac:dyDescent="0.4">
      <c r="B822" s="18" t="s">
        <v>5909</v>
      </c>
      <c r="C822" s="18" t="s">
        <v>5910</v>
      </c>
      <c r="D822" s="18" t="s">
        <v>11679</v>
      </c>
      <c r="E822" s="19" t="s">
        <v>17486</v>
      </c>
      <c r="F822" s="18" t="s">
        <v>5935</v>
      </c>
      <c r="G822" s="18" t="s">
        <v>926</v>
      </c>
      <c r="H822" s="18" t="s">
        <v>6145</v>
      </c>
      <c r="I822" s="19" t="s">
        <v>9895</v>
      </c>
      <c r="J822" s="18" t="s">
        <v>5904</v>
      </c>
      <c r="K822" s="18" t="s">
        <v>17490</v>
      </c>
      <c r="L822" s="18" t="s">
        <v>5901</v>
      </c>
      <c r="N822" s="20">
        <v>45380</v>
      </c>
      <c r="O822" s="18" t="s">
        <v>17491</v>
      </c>
      <c r="P822" s="18" t="s">
        <v>17490</v>
      </c>
      <c r="Q822" s="18" t="s">
        <v>17489</v>
      </c>
      <c r="R822" s="18">
        <v>1.1000000000000001</v>
      </c>
      <c r="T822" s="18">
        <v>0</v>
      </c>
      <c r="U822" s="18">
        <v>0</v>
      </c>
    </row>
    <row r="823" spans="2:21" x14ac:dyDescent="0.4">
      <c r="B823" s="18" t="s">
        <v>5909</v>
      </c>
      <c r="C823" s="18" t="s">
        <v>5910</v>
      </c>
      <c r="D823" s="18" t="s">
        <v>11679</v>
      </c>
      <c r="E823" s="19" t="s">
        <v>17486</v>
      </c>
      <c r="F823" s="18" t="s">
        <v>5935</v>
      </c>
      <c r="G823" s="18" t="s">
        <v>926</v>
      </c>
      <c r="H823" s="18" t="s">
        <v>6145</v>
      </c>
      <c r="I823" s="19" t="s">
        <v>9895</v>
      </c>
      <c r="J823" s="18" t="s">
        <v>5843</v>
      </c>
      <c r="K823" s="18" t="s">
        <v>17487</v>
      </c>
      <c r="L823" s="18" t="s">
        <v>5901</v>
      </c>
      <c r="N823" s="20">
        <v>45380</v>
      </c>
      <c r="O823" s="18" t="s">
        <v>17488</v>
      </c>
      <c r="P823" s="18" t="s">
        <v>17487</v>
      </c>
      <c r="Q823" s="18" t="s">
        <v>17489</v>
      </c>
      <c r="R823" s="18">
        <v>1.1000000000000001</v>
      </c>
      <c r="T823" s="18">
        <v>0</v>
      </c>
      <c r="U823" s="18">
        <v>0</v>
      </c>
    </row>
    <row r="824" spans="2:21" x14ac:dyDescent="0.4">
      <c r="B824" s="18" t="s">
        <v>5909</v>
      </c>
      <c r="C824" s="18" t="s">
        <v>5910</v>
      </c>
      <c r="D824" s="18" t="s">
        <v>11679</v>
      </c>
      <c r="E824" s="19" t="s">
        <v>17486</v>
      </c>
      <c r="F824" s="18" t="s">
        <v>5935</v>
      </c>
      <c r="G824" s="18" t="s">
        <v>926</v>
      </c>
      <c r="H824" s="18" t="s">
        <v>6145</v>
      </c>
      <c r="I824" s="19" t="s">
        <v>6126</v>
      </c>
      <c r="J824" s="18" t="s">
        <v>5899</v>
      </c>
      <c r="K824" s="18" t="s">
        <v>17492</v>
      </c>
      <c r="L824" s="18" t="s">
        <v>5901</v>
      </c>
      <c r="M824" s="19" t="s">
        <v>17493</v>
      </c>
      <c r="N824" s="20">
        <v>45380</v>
      </c>
      <c r="O824" s="18" t="s">
        <v>17494</v>
      </c>
      <c r="P824" s="18" t="s">
        <v>17492</v>
      </c>
      <c r="Q824" s="18" t="s">
        <v>17489</v>
      </c>
      <c r="R824" s="18">
        <v>1.2</v>
      </c>
      <c r="T824" s="18">
        <v>0</v>
      </c>
      <c r="U824" s="18">
        <v>0</v>
      </c>
    </row>
    <row r="825" spans="2:21" x14ac:dyDescent="0.4">
      <c r="B825" s="18" t="s">
        <v>5909</v>
      </c>
      <c r="C825" s="18" t="s">
        <v>5910</v>
      </c>
      <c r="D825" s="18" t="s">
        <v>11679</v>
      </c>
      <c r="E825" s="19" t="s">
        <v>17486</v>
      </c>
      <c r="F825" s="18" t="s">
        <v>5935</v>
      </c>
      <c r="G825" s="18" t="s">
        <v>703</v>
      </c>
      <c r="H825" s="18" t="s">
        <v>6466</v>
      </c>
      <c r="I825" s="19" t="s">
        <v>11480</v>
      </c>
      <c r="J825" s="18" t="s">
        <v>5899</v>
      </c>
      <c r="K825" s="18" t="s">
        <v>17523</v>
      </c>
      <c r="L825" s="18" t="s">
        <v>5901</v>
      </c>
      <c r="N825" s="20">
        <v>45380</v>
      </c>
      <c r="O825" s="18" t="s">
        <v>17524</v>
      </c>
      <c r="P825" s="18" t="s">
        <v>17523</v>
      </c>
      <c r="Q825" s="18" t="s">
        <v>17489</v>
      </c>
      <c r="T825" s="18">
        <v>0</v>
      </c>
      <c r="U825" s="18">
        <v>0</v>
      </c>
    </row>
    <row r="826" spans="2:21" x14ac:dyDescent="0.4">
      <c r="B826" s="18" t="s">
        <v>5909</v>
      </c>
      <c r="C826" s="18" t="s">
        <v>5910</v>
      </c>
      <c r="D826" s="18" t="s">
        <v>11679</v>
      </c>
      <c r="E826" s="19" t="s">
        <v>17486</v>
      </c>
      <c r="F826" s="18" t="s">
        <v>5935</v>
      </c>
      <c r="G826" s="18" t="s">
        <v>703</v>
      </c>
      <c r="H826" s="18" t="s">
        <v>6466</v>
      </c>
      <c r="I826" s="19" t="s">
        <v>11480</v>
      </c>
      <c r="J826" s="18" t="s">
        <v>5904</v>
      </c>
      <c r="K826" s="18" t="s">
        <v>17521</v>
      </c>
      <c r="L826" s="18" t="s">
        <v>5901</v>
      </c>
      <c r="N826" s="20">
        <v>45380</v>
      </c>
      <c r="O826" s="18" t="s">
        <v>17522</v>
      </c>
      <c r="P826" s="18" t="s">
        <v>17521</v>
      </c>
      <c r="Q826" s="18" t="s">
        <v>17489</v>
      </c>
      <c r="T826" s="18">
        <v>0</v>
      </c>
      <c r="U826" s="18">
        <v>0</v>
      </c>
    </row>
    <row r="827" spans="2:21" x14ac:dyDescent="0.4">
      <c r="B827" s="18" t="s">
        <v>5909</v>
      </c>
      <c r="C827" s="18" t="s">
        <v>5910</v>
      </c>
      <c r="D827" s="18" t="s">
        <v>11679</v>
      </c>
      <c r="E827" s="19" t="s">
        <v>17486</v>
      </c>
      <c r="F827" s="18" t="s">
        <v>5935</v>
      </c>
      <c r="G827" s="18" t="s">
        <v>703</v>
      </c>
      <c r="H827" s="18" t="s">
        <v>6466</v>
      </c>
      <c r="I827" s="19" t="s">
        <v>11480</v>
      </c>
      <c r="J827" s="18" t="s">
        <v>5843</v>
      </c>
      <c r="K827" s="18" t="s">
        <v>17519</v>
      </c>
      <c r="L827" s="18" t="s">
        <v>5901</v>
      </c>
      <c r="N827" s="20">
        <v>45380</v>
      </c>
      <c r="O827" s="18" t="s">
        <v>17520</v>
      </c>
      <c r="P827" s="18" t="s">
        <v>17519</v>
      </c>
      <c r="Q827" s="18" t="s">
        <v>17489</v>
      </c>
      <c r="T827" s="18">
        <v>0</v>
      </c>
      <c r="U827" s="18">
        <v>0</v>
      </c>
    </row>
    <row r="828" spans="2:21" x14ac:dyDescent="0.4">
      <c r="B828" s="18" t="s">
        <v>5909</v>
      </c>
      <c r="C828" s="18" t="s">
        <v>5910</v>
      </c>
      <c r="D828" s="18" t="s">
        <v>11679</v>
      </c>
      <c r="E828" s="19" t="s">
        <v>17486</v>
      </c>
      <c r="F828" s="18" t="s">
        <v>5935</v>
      </c>
      <c r="G828" s="18" t="s">
        <v>275</v>
      </c>
      <c r="H828" s="18" t="s">
        <v>6302</v>
      </c>
      <c r="I828" s="19" t="s">
        <v>11770</v>
      </c>
      <c r="J828" s="18" t="s">
        <v>5899</v>
      </c>
      <c r="K828" s="18" t="s">
        <v>17529</v>
      </c>
      <c r="L828" s="18" t="s">
        <v>5901</v>
      </c>
      <c r="N828" s="20">
        <v>45380</v>
      </c>
      <c r="O828" s="18" t="s">
        <v>17530</v>
      </c>
      <c r="P828" s="18" t="s">
        <v>17529</v>
      </c>
      <c r="Q828" s="18" t="s">
        <v>17489</v>
      </c>
      <c r="T828" s="18">
        <v>0</v>
      </c>
      <c r="U828" s="18">
        <v>0</v>
      </c>
    </row>
    <row r="829" spans="2:21" x14ac:dyDescent="0.4">
      <c r="B829" s="18" t="s">
        <v>5909</v>
      </c>
      <c r="C829" s="18" t="s">
        <v>5910</v>
      </c>
      <c r="D829" s="18" t="s">
        <v>11679</v>
      </c>
      <c r="E829" s="19" t="s">
        <v>17486</v>
      </c>
      <c r="F829" s="18" t="s">
        <v>5935</v>
      </c>
      <c r="G829" s="18" t="s">
        <v>275</v>
      </c>
      <c r="H829" s="18" t="s">
        <v>6302</v>
      </c>
      <c r="I829" s="19" t="s">
        <v>11770</v>
      </c>
      <c r="J829" s="18" t="s">
        <v>5904</v>
      </c>
      <c r="K829" s="18" t="s">
        <v>17527</v>
      </c>
      <c r="L829" s="18" t="s">
        <v>5901</v>
      </c>
      <c r="N829" s="20">
        <v>45380</v>
      </c>
      <c r="O829" s="18" t="s">
        <v>17528</v>
      </c>
      <c r="P829" s="18" t="s">
        <v>17527</v>
      </c>
      <c r="Q829" s="18" t="s">
        <v>17489</v>
      </c>
      <c r="T829" s="18">
        <v>0</v>
      </c>
      <c r="U829" s="18">
        <v>0</v>
      </c>
    </row>
    <row r="830" spans="2:21" x14ac:dyDescent="0.4">
      <c r="B830" s="18" t="s">
        <v>5909</v>
      </c>
      <c r="C830" s="18" t="s">
        <v>5910</v>
      </c>
      <c r="D830" s="18" t="s">
        <v>11679</v>
      </c>
      <c r="E830" s="19" t="s">
        <v>17486</v>
      </c>
      <c r="F830" s="18" t="s">
        <v>5935</v>
      </c>
      <c r="G830" s="18" t="s">
        <v>275</v>
      </c>
      <c r="H830" s="18" t="s">
        <v>6302</v>
      </c>
      <c r="I830" s="19" t="s">
        <v>11770</v>
      </c>
      <c r="J830" s="18" t="s">
        <v>5843</v>
      </c>
      <c r="K830" s="18" t="s">
        <v>17525</v>
      </c>
      <c r="L830" s="18" t="s">
        <v>5901</v>
      </c>
      <c r="N830" s="20">
        <v>45380</v>
      </c>
      <c r="O830" s="18" t="s">
        <v>17526</v>
      </c>
      <c r="P830" s="18" t="s">
        <v>17525</v>
      </c>
      <c r="Q830" s="18" t="s">
        <v>17489</v>
      </c>
      <c r="T830" s="18">
        <v>0</v>
      </c>
      <c r="U830" s="18">
        <v>0</v>
      </c>
    </row>
    <row r="831" spans="2:21" x14ac:dyDescent="0.4">
      <c r="B831" s="18" t="s">
        <v>5909</v>
      </c>
      <c r="C831" s="18" t="s">
        <v>5910</v>
      </c>
      <c r="D831" s="18" t="s">
        <v>11679</v>
      </c>
      <c r="E831" s="19" t="s">
        <v>17486</v>
      </c>
      <c r="F831" s="18" t="s">
        <v>5935</v>
      </c>
      <c r="G831" s="18" t="s">
        <v>39</v>
      </c>
      <c r="H831" s="18" t="s">
        <v>6318</v>
      </c>
      <c r="I831" s="19" t="s">
        <v>11502</v>
      </c>
      <c r="J831" s="18" t="s">
        <v>5899</v>
      </c>
      <c r="K831" s="18" t="s">
        <v>17535</v>
      </c>
      <c r="L831" s="18" t="s">
        <v>5901</v>
      </c>
      <c r="N831" s="20">
        <v>45380</v>
      </c>
      <c r="O831" s="18" t="s">
        <v>17536</v>
      </c>
      <c r="P831" s="18" t="s">
        <v>17535</v>
      </c>
      <c r="Q831" s="18" t="s">
        <v>17489</v>
      </c>
      <c r="T831" s="18">
        <v>0</v>
      </c>
      <c r="U831" s="18">
        <v>0</v>
      </c>
    </row>
    <row r="832" spans="2:21" x14ac:dyDescent="0.4">
      <c r="B832" s="18" t="s">
        <v>5909</v>
      </c>
      <c r="C832" s="18" t="s">
        <v>5910</v>
      </c>
      <c r="D832" s="18" t="s">
        <v>11679</v>
      </c>
      <c r="E832" s="19" t="s">
        <v>17486</v>
      </c>
      <c r="F832" s="18" t="s">
        <v>5935</v>
      </c>
      <c r="G832" s="18" t="s">
        <v>39</v>
      </c>
      <c r="H832" s="18" t="s">
        <v>6318</v>
      </c>
      <c r="I832" s="19" t="s">
        <v>11502</v>
      </c>
      <c r="J832" s="18" t="s">
        <v>5904</v>
      </c>
      <c r="K832" s="18" t="s">
        <v>17533</v>
      </c>
      <c r="L832" s="18" t="s">
        <v>5901</v>
      </c>
      <c r="N832" s="20">
        <v>45380</v>
      </c>
      <c r="O832" s="18" t="s">
        <v>17534</v>
      </c>
      <c r="P832" s="18" t="s">
        <v>17533</v>
      </c>
      <c r="Q832" s="18" t="s">
        <v>17489</v>
      </c>
      <c r="T832" s="18">
        <v>0</v>
      </c>
      <c r="U832" s="18">
        <v>0</v>
      </c>
    </row>
    <row r="833" spans="2:21" x14ac:dyDescent="0.4">
      <c r="B833" s="18" t="s">
        <v>5909</v>
      </c>
      <c r="C833" s="18" t="s">
        <v>5910</v>
      </c>
      <c r="D833" s="18" t="s">
        <v>11679</v>
      </c>
      <c r="E833" s="19" t="s">
        <v>17486</v>
      </c>
      <c r="F833" s="18" t="s">
        <v>5935</v>
      </c>
      <c r="G833" s="18" t="s">
        <v>39</v>
      </c>
      <c r="H833" s="18" t="s">
        <v>6318</v>
      </c>
      <c r="I833" s="19" t="s">
        <v>11502</v>
      </c>
      <c r="J833" s="18" t="s">
        <v>5843</v>
      </c>
      <c r="K833" s="18" t="s">
        <v>17531</v>
      </c>
      <c r="L833" s="18" t="s">
        <v>5901</v>
      </c>
      <c r="N833" s="20">
        <v>45380</v>
      </c>
      <c r="O833" s="18" t="s">
        <v>17532</v>
      </c>
      <c r="P833" s="18" t="s">
        <v>17531</v>
      </c>
      <c r="Q833" s="18" t="s">
        <v>17489</v>
      </c>
      <c r="T833" s="18">
        <v>0</v>
      </c>
      <c r="U833" s="18">
        <v>0</v>
      </c>
    </row>
    <row r="834" spans="2:21" x14ac:dyDescent="0.4">
      <c r="B834" s="18" t="s">
        <v>5909</v>
      </c>
      <c r="C834" s="18" t="s">
        <v>5910</v>
      </c>
      <c r="D834" s="18" t="s">
        <v>5911</v>
      </c>
      <c r="E834" s="19" t="s">
        <v>16651</v>
      </c>
      <c r="F834" s="18" t="s">
        <v>5935</v>
      </c>
      <c r="G834" s="18" t="s">
        <v>29</v>
      </c>
      <c r="H834" s="18" t="s">
        <v>5936</v>
      </c>
      <c r="I834" s="19" t="s">
        <v>15465</v>
      </c>
      <c r="J834" s="18" t="s">
        <v>5899</v>
      </c>
      <c r="K834" s="18" t="s">
        <v>16652</v>
      </c>
      <c r="L834" s="18" t="s">
        <v>5901</v>
      </c>
      <c r="N834" s="20">
        <v>45322</v>
      </c>
      <c r="O834" s="18" t="s">
        <v>16653</v>
      </c>
      <c r="P834" s="18" t="s">
        <v>16652</v>
      </c>
      <c r="Q834" s="18" t="s">
        <v>16654</v>
      </c>
      <c r="R834" s="18">
        <v>0.85</v>
      </c>
      <c r="T834" s="18">
        <v>0</v>
      </c>
      <c r="U834" s="18">
        <v>0</v>
      </c>
    </row>
    <row r="835" spans="2:21" x14ac:dyDescent="0.4">
      <c r="B835" s="18" t="s">
        <v>5909</v>
      </c>
      <c r="C835" s="18" t="s">
        <v>5910</v>
      </c>
      <c r="D835" s="18" t="s">
        <v>5911</v>
      </c>
      <c r="E835" s="19" t="s">
        <v>16651</v>
      </c>
      <c r="F835" s="18" t="s">
        <v>5935</v>
      </c>
      <c r="G835" s="18" t="s">
        <v>29</v>
      </c>
      <c r="H835" s="18" t="s">
        <v>5936</v>
      </c>
      <c r="I835" s="19" t="s">
        <v>15465</v>
      </c>
      <c r="J835" s="18" t="s">
        <v>5904</v>
      </c>
      <c r="K835" s="18" t="s">
        <v>16655</v>
      </c>
      <c r="L835" s="18" t="s">
        <v>5901</v>
      </c>
      <c r="N835" s="20">
        <v>45322</v>
      </c>
      <c r="O835" s="18" t="s">
        <v>16656</v>
      </c>
      <c r="P835" s="18" t="s">
        <v>16655</v>
      </c>
      <c r="Q835" s="18" t="s">
        <v>16654</v>
      </c>
      <c r="R835" s="18">
        <v>0.85</v>
      </c>
      <c r="T835" s="18">
        <v>0</v>
      </c>
      <c r="U835" s="18">
        <v>0</v>
      </c>
    </row>
    <row r="836" spans="2:21" x14ac:dyDescent="0.4">
      <c r="B836" s="18" t="s">
        <v>5909</v>
      </c>
      <c r="C836" s="18" t="s">
        <v>5910</v>
      </c>
      <c r="D836" s="18" t="s">
        <v>5911</v>
      </c>
      <c r="E836" s="19" t="s">
        <v>16651</v>
      </c>
      <c r="F836" s="18" t="s">
        <v>5935</v>
      </c>
      <c r="G836" s="18" t="s">
        <v>29</v>
      </c>
      <c r="H836" s="18" t="s">
        <v>5936</v>
      </c>
      <c r="I836" s="19" t="s">
        <v>15465</v>
      </c>
      <c r="J836" s="18" t="s">
        <v>5843</v>
      </c>
      <c r="K836" s="18" t="s">
        <v>16657</v>
      </c>
      <c r="L836" s="18" t="s">
        <v>5901</v>
      </c>
      <c r="N836" s="20">
        <v>45322</v>
      </c>
      <c r="O836" s="18" t="s">
        <v>16658</v>
      </c>
      <c r="P836" s="18" t="s">
        <v>16657</v>
      </c>
      <c r="Q836" s="18" t="s">
        <v>16654</v>
      </c>
      <c r="R836" s="18">
        <v>0.85</v>
      </c>
      <c r="T836" s="18">
        <v>0</v>
      </c>
      <c r="U836" s="18">
        <v>0</v>
      </c>
    </row>
    <row r="837" spans="2:21" x14ac:dyDescent="0.4">
      <c r="B837" s="18" t="s">
        <v>5909</v>
      </c>
      <c r="C837" s="18" t="s">
        <v>5910</v>
      </c>
      <c r="D837" s="18" t="s">
        <v>5911</v>
      </c>
      <c r="E837" s="19" t="s">
        <v>16651</v>
      </c>
      <c r="F837" s="18" t="s">
        <v>5935</v>
      </c>
      <c r="G837" s="18" t="s">
        <v>29</v>
      </c>
      <c r="H837" s="18" t="s">
        <v>5936</v>
      </c>
      <c r="I837" s="19" t="s">
        <v>15465</v>
      </c>
      <c r="J837" s="18" t="s">
        <v>5923</v>
      </c>
      <c r="K837" s="18" t="s">
        <v>16659</v>
      </c>
      <c r="L837" s="18" t="s">
        <v>5901</v>
      </c>
      <c r="N837" s="20">
        <v>45322</v>
      </c>
      <c r="O837" s="18" t="s">
        <v>16660</v>
      </c>
      <c r="P837" s="18" t="s">
        <v>16659</v>
      </c>
      <c r="Q837" s="18" t="s">
        <v>16654</v>
      </c>
      <c r="R837" s="18">
        <v>0.85</v>
      </c>
      <c r="T837" s="18">
        <v>0</v>
      </c>
      <c r="U837" s="18">
        <v>0</v>
      </c>
    </row>
    <row r="838" spans="2:21" x14ac:dyDescent="0.4">
      <c r="B838" s="28" t="s">
        <v>5909</v>
      </c>
      <c r="C838" s="28" t="s">
        <v>5910</v>
      </c>
      <c r="D838" s="28" t="s">
        <v>5911</v>
      </c>
      <c r="E838" s="29" t="s">
        <v>5947</v>
      </c>
      <c r="F838" s="28" t="s">
        <v>5935</v>
      </c>
      <c r="G838" s="28" t="s">
        <v>29</v>
      </c>
      <c r="H838" s="28" t="s">
        <v>5936</v>
      </c>
      <c r="I838" s="29" t="s">
        <v>5915</v>
      </c>
      <c r="J838" s="28" t="s">
        <v>5899</v>
      </c>
      <c r="K838" s="28" t="s">
        <v>5948</v>
      </c>
      <c r="L838" s="28" t="s">
        <v>5901</v>
      </c>
      <c r="M838" s="29"/>
      <c r="N838" s="30">
        <v>45322</v>
      </c>
      <c r="O838" s="28" t="s">
        <v>5949</v>
      </c>
      <c r="P838" s="18" t="s">
        <v>5948</v>
      </c>
      <c r="Q838" s="18" t="s">
        <v>5950</v>
      </c>
      <c r="R838" s="18">
        <v>0.92</v>
      </c>
      <c r="T838" s="18">
        <v>0</v>
      </c>
      <c r="U838" s="18">
        <v>0</v>
      </c>
    </row>
    <row r="839" spans="2:21" x14ac:dyDescent="0.4">
      <c r="B839" s="28" t="s">
        <v>5909</v>
      </c>
      <c r="C839" s="28" t="s">
        <v>5910</v>
      </c>
      <c r="D839" s="28" t="s">
        <v>5911</v>
      </c>
      <c r="E839" s="29" t="s">
        <v>5947</v>
      </c>
      <c r="F839" s="28" t="s">
        <v>5935</v>
      </c>
      <c r="G839" s="28" t="s">
        <v>29</v>
      </c>
      <c r="H839" s="28" t="s">
        <v>5936</v>
      </c>
      <c r="I839" s="29" t="s">
        <v>5915</v>
      </c>
      <c r="J839" s="28" t="s">
        <v>5904</v>
      </c>
      <c r="K839" s="28" t="s">
        <v>5951</v>
      </c>
      <c r="L839" s="28" t="s">
        <v>5901</v>
      </c>
      <c r="M839" s="29"/>
      <c r="N839" s="30">
        <v>45322</v>
      </c>
      <c r="O839" s="28" t="s">
        <v>5952</v>
      </c>
      <c r="P839" s="18" t="s">
        <v>5951</v>
      </c>
      <c r="Q839" s="18" t="s">
        <v>5950</v>
      </c>
      <c r="R839" s="18">
        <v>0.92</v>
      </c>
      <c r="T839" s="18">
        <v>0</v>
      </c>
      <c r="U839" s="18">
        <v>0</v>
      </c>
    </row>
    <row r="840" spans="2:21" x14ac:dyDescent="0.4">
      <c r="B840" s="28" t="s">
        <v>5909</v>
      </c>
      <c r="C840" s="28" t="s">
        <v>5910</v>
      </c>
      <c r="D840" s="28" t="s">
        <v>5911</v>
      </c>
      <c r="E840" s="29" t="s">
        <v>5947</v>
      </c>
      <c r="F840" s="28" t="s">
        <v>5935</v>
      </c>
      <c r="G840" s="28" t="s">
        <v>29</v>
      </c>
      <c r="H840" s="28" t="s">
        <v>5936</v>
      </c>
      <c r="I840" s="29" t="s">
        <v>5915</v>
      </c>
      <c r="J840" s="28" t="s">
        <v>5843</v>
      </c>
      <c r="K840" s="28" t="s">
        <v>5953</v>
      </c>
      <c r="L840" s="28" t="s">
        <v>5901</v>
      </c>
      <c r="M840" s="29"/>
      <c r="N840" s="30">
        <v>45322</v>
      </c>
      <c r="O840" s="28" t="s">
        <v>5954</v>
      </c>
      <c r="P840" s="18" t="s">
        <v>5953</v>
      </c>
      <c r="Q840" s="18" t="s">
        <v>5950</v>
      </c>
      <c r="R840" s="18">
        <v>0.92</v>
      </c>
      <c r="T840" s="18">
        <v>0</v>
      </c>
      <c r="U840" s="18">
        <v>0</v>
      </c>
    </row>
    <row r="841" spans="2:21" x14ac:dyDescent="0.4">
      <c r="B841" s="28" t="s">
        <v>5909</v>
      </c>
      <c r="C841" s="28" t="s">
        <v>5910</v>
      </c>
      <c r="D841" s="28" t="s">
        <v>5911</v>
      </c>
      <c r="E841" s="29" t="s">
        <v>5947</v>
      </c>
      <c r="F841" s="28" t="s">
        <v>5935</v>
      </c>
      <c r="G841" s="28" t="s">
        <v>29</v>
      </c>
      <c r="H841" s="28" t="s">
        <v>5936</v>
      </c>
      <c r="I841" s="29" t="s">
        <v>5915</v>
      </c>
      <c r="J841" s="28" t="s">
        <v>5923</v>
      </c>
      <c r="K841" s="28" t="s">
        <v>5955</v>
      </c>
      <c r="L841" s="28" t="s">
        <v>5901</v>
      </c>
      <c r="M841" s="29"/>
      <c r="N841" s="30">
        <v>45322</v>
      </c>
      <c r="O841" s="28" t="s">
        <v>5956</v>
      </c>
      <c r="P841" s="18" t="s">
        <v>5955</v>
      </c>
      <c r="Q841" s="18" t="s">
        <v>5950</v>
      </c>
      <c r="R841" s="18">
        <v>0.92</v>
      </c>
      <c r="T841" s="18">
        <v>0</v>
      </c>
      <c r="U841" s="18">
        <v>0</v>
      </c>
    </row>
    <row r="842" spans="2:21" x14ac:dyDescent="0.4">
      <c r="B842" s="18" t="s">
        <v>5909</v>
      </c>
      <c r="C842" s="18" t="s">
        <v>5910</v>
      </c>
      <c r="D842" s="18" t="s">
        <v>5911</v>
      </c>
      <c r="E842" s="19" t="s">
        <v>575</v>
      </c>
      <c r="F842" s="18" t="s">
        <v>5935</v>
      </c>
      <c r="G842" s="18" t="s">
        <v>29</v>
      </c>
      <c r="H842" s="18" t="s">
        <v>5936</v>
      </c>
      <c r="I842" s="19" t="s">
        <v>16706</v>
      </c>
      <c r="J842" s="18" t="s">
        <v>5899</v>
      </c>
      <c r="K842" s="18" t="s">
        <v>16707</v>
      </c>
      <c r="L842" s="18" t="s">
        <v>5901</v>
      </c>
      <c r="N842" s="20">
        <v>45322</v>
      </c>
      <c r="O842" s="18" t="s">
        <v>16708</v>
      </c>
      <c r="P842" s="18" t="s">
        <v>16707</v>
      </c>
      <c r="Q842" s="18" t="s">
        <v>16699</v>
      </c>
      <c r="R842" s="18">
        <v>0.8</v>
      </c>
      <c r="T842" s="18">
        <v>0</v>
      </c>
      <c r="U842" s="18">
        <v>0</v>
      </c>
    </row>
    <row r="843" spans="2:21" x14ac:dyDescent="0.4">
      <c r="B843" s="18" t="s">
        <v>5909</v>
      </c>
      <c r="C843" s="18" t="s">
        <v>5910</v>
      </c>
      <c r="D843" s="18" t="s">
        <v>5911</v>
      </c>
      <c r="E843" s="19" t="s">
        <v>575</v>
      </c>
      <c r="F843" s="18" t="s">
        <v>5935</v>
      </c>
      <c r="G843" s="18" t="s">
        <v>29</v>
      </c>
      <c r="H843" s="18" t="s">
        <v>5936</v>
      </c>
      <c r="I843" s="19" t="s">
        <v>16706</v>
      </c>
      <c r="J843" s="18" t="s">
        <v>5904</v>
      </c>
      <c r="K843" s="18" t="s">
        <v>16709</v>
      </c>
      <c r="L843" s="18" t="s">
        <v>5901</v>
      </c>
      <c r="N843" s="20">
        <v>45322</v>
      </c>
      <c r="O843" s="18" t="s">
        <v>16710</v>
      </c>
      <c r="P843" s="18" t="s">
        <v>16709</v>
      </c>
      <c r="Q843" s="18" t="s">
        <v>16699</v>
      </c>
      <c r="R843" s="18">
        <v>0.8</v>
      </c>
      <c r="T843" s="18">
        <v>0</v>
      </c>
      <c r="U843" s="18">
        <v>0</v>
      </c>
    </row>
    <row r="844" spans="2:21" x14ac:dyDescent="0.4">
      <c r="B844" s="18" t="s">
        <v>5909</v>
      </c>
      <c r="C844" s="18" t="s">
        <v>5910</v>
      </c>
      <c r="D844" s="18" t="s">
        <v>5911</v>
      </c>
      <c r="E844" s="19" t="s">
        <v>575</v>
      </c>
      <c r="F844" s="18" t="s">
        <v>5935</v>
      </c>
      <c r="G844" s="18" t="s">
        <v>29</v>
      </c>
      <c r="H844" s="18" t="s">
        <v>5936</v>
      </c>
      <c r="I844" s="19" t="s">
        <v>16706</v>
      </c>
      <c r="J844" s="18" t="s">
        <v>5843</v>
      </c>
      <c r="K844" s="18" t="s">
        <v>16711</v>
      </c>
      <c r="L844" s="18" t="s">
        <v>5901</v>
      </c>
      <c r="N844" s="20">
        <v>45322</v>
      </c>
      <c r="O844" s="18" t="s">
        <v>16712</v>
      </c>
      <c r="P844" s="18" t="s">
        <v>16711</v>
      </c>
      <c r="Q844" s="18" t="s">
        <v>16699</v>
      </c>
      <c r="R844" s="18">
        <v>0.8</v>
      </c>
      <c r="T844" s="18">
        <v>0</v>
      </c>
      <c r="U844" s="18">
        <v>0</v>
      </c>
    </row>
    <row r="845" spans="2:21" x14ac:dyDescent="0.4">
      <c r="B845" s="18" t="s">
        <v>5909</v>
      </c>
      <c r="C845" s="18" t="s">
        <v>5910</v>
      </c>
      <c r="D845" s="18" t="s">
        <v>5911</v>
      </c>
      <c r="E845" s="19" t="s">
        <v>575</v>
      </c>
      <c r="F845" s="18" t="s">
        <v>5935</v>
      </c>
      <c r="G845" s="18" t="s">
        <v>29</v>
      </c>
      <c r="H845" s="18" t="s">
        <v>5936</v>
      </c>
      <c r="I845" s="19" t="s">
        <v>16706</v>
      </c>
      <c r="J845" s="18" t="s">
        <v>5923</v>
      </c>
      <c r="K845" s="18" t="s">
        <v>16713</v>
      </c>
      <c r="L845" s="18" t="s">
        <v>5901</v>
      </c>
      <c r="N845" s="20">
        <v>45322</v>
      </c>
      <c r="O845" s="18" t="s">
        <v>16714</v>
      </c>
      <c r="P845" s="18" t="s">
        <v>16713</v>
      </c>
      <c r="Q845" s="18" t="s">
        <v>16699</v>
      </c>
      <c r="R845" s="18">
        <v>0.8</v>
      </c>
      <c r="T845" s="18">
        <v>0</v>
      </c>
      <c r="U845" s="18">
        <v>0</v>
      </c>
    </row>
    <row r="846" spans="2:21" x14ac:dyDescent="0.4">
      <c r="B846" s="18" t="s">
        <v>5909</v>
      </c>
      <c r="C846" s="18" t="s">
        <v>5910</v>
      </c>
      <c r="D846" s="18" t="s">
        <v>5911</v>
      </c>
      <c r="E846" s="19" t="s">
        <v>575</v>
      </c>
      <c r="F846" s="18" t="s">
        <v>5935</v>
      </c>
      <c r="G846" s="18" t="s">
        <v>926</v>
      </c>
      <c r="H846" s="18" t="s">
        <v>6145</v>
      </c>
      <c r="I846" s="19" t="s">
        <v>15465</v>
      </c>
      <c r="J846" s="18" t="s">
        <v>5899</v>
      </c>
      <c r="K846" s="18" t="s">
        <v>16697</v>
      </c>
      <c r="L846" s="18" t="s">
        <v>5901</v>
      </c>
      <c r="N846" s="20">
        <v>45322</v>
      </c>
      <c r="O846" s="18" t="s">
        <v>16698</v>
      </c>
      <c r="P846" s="18" t="s">
        <v>16697</v>
      </c>
      <c r="Q846" s="18" t="s">
        <v>16699</v>
      </c>
      <c r="R846" s="18">
        <v>0.85</v>
      </c>
      <c r="T846" s="18">
        <v>0</v>
      </c>
      <c r="U846" s="18">
        <v>0</v>
      </c>
    </row>
    <row r="847" spans="2:21" x14ac:dyDescent="0.4">
      <c r="B847" s="18" t="s">
        <v>5909</v>
      </c>
      <c r="C847" s="18" t="s">
        <v>5910</v>
      </c>
      <c r="D847" s="18" t="s">
        <v>5911</v>
      </c>
      <c r="E847" s="19" t="s">
        <v>575</v>
      </c>
      <c r="F847" s="18" t="s">
        <v>5935</v>
      </c>
      <c r="G847" s="18" t="s">
        <v>926</v>
      </c>
      <c r="H847" s="18" t="s">
        <v>6145</v>
      </c>
      <c r="I847" s="19" t="s">
        <v>15465</v>
      </c>
      <c r="J847" s="18" t="s">
        <v>5904</v>
      </c>
      <c r="K847" s="18" t="s">
        <v>16700</v>
      </c>
      <c r="L847" s="18" t="s">
        <v>5901</v>
      </c>
      <c r="N847" s="20">
        <v>45322</v>
      </c>
      <c r="O847" s="18" t="s">
        <v>16701</v>
      </c>
      <c r="P847" s="18" t="s">
        <v>16700</v>
      </c>
      <c r="Q847" s="18" t="s">
        <v>16699</v>
      </c>
      <c r="R847" s="18">
        <v>0.85</v>
      </c>
      <c r="T847" s="18">
        <v>0</v>
      </c>
      <c r="U847" s="18">
        <v>0</v>
      </c>
    </row>
    <row r="848" spans="2:21" x14ac:dyDescent="0.4">
      <c r="B848" s="18" t="s">
        <v>5909</v>
      </c>
      <c r="C848" s="18" t="s">
        <v>5910</v>
      </c>
      <c r="D848" s="18" t="s">
        <v>5911</v>
      </c>
      <c r="E848" s="19" t="s">
        <v>575</v>
      </c>
      <c r="F848" s="18" t="s">
        <v>5935</v>
      </c>
      <c r="G848" s="18" t="s">
        <v>926</v>
      </c>
      <c r="H848" s="18" t="s">
        <v>6145</v>
      </c>
      <c r="I848" s="19" t="s">
        <v>15465</v>
      </c>
      <c r="J848" s="18" t="s">
        <v>5843</v>
      </c>
      <c r="K848" s="18" t="s">
        <v>16702</v>
      </c>
      <c r="L848" s="18" t="s">
        <v>5901</v>
      </c>
      <c r="N848" s="20">
        <v>45322</v>
      </c>
      <c r="O848" s="18" t="s">
        <v>16703</v>
      </c>
      <c r="P848" s="18" t="s">
        <v>16702</v>
      </c>
      <c r="Q848" s="18" t="s">
        <v>16699</v>
      </c>
      <c r="R848" s="18">
        <v>0.85</v>
      </c>
      <c r="T848" s="18">
        <v>0</v>
      </c>
      <c r="U848" s="18">
        <v>0</v>
      </c>
    </row>
    <row r="849" spans="2:21" x14ac:dyDescent="0.4">
      <c r="B849" s="18" t="s">
        <v>5909</v>
      </c>
      <c r="C849" s="18" t="s">
        <v>5910</v>
      </c>
      <c r="D849" s="18" t="s">
        <v>5911</v>
      </c>
      <c r="E849" s="19" t="s">
        <v>575</v>
      </c>
      <c r="F849" s="18" t="s">
        <v>5935</v>
      </c>
      <c r="G849" s="18" t="s">
        <v>926</v>
      </c>
      <c r="H849" s="18" t="s">
        <v>6145</v>
      </c>
      <c r="I849" s="19" t="s">
        <v>15465</v>
      </c>
      <c r="J849" s="18" t="s">
        <v>5923</v>
      </c>
      <c r="K849" s="18" t="s">
        <v>16704</v>
      </c>
      <c r="L849" s="18" t="s">
        <v>5901</v>
      </c>
      <c r="N849" s="20">
        <v>45322</v>
      </c>
      <c r="O849" s="18" t="s">
        <v>16705</v>
      </c>
      <c r="P849" s="18" t="s">
        <v>16704</v>
      </c>
      <c r="Q849" s="18" t="s">
        <v>16699</v>
      </c>
      <c r="R849" s="18">
        <v>0.85</v>
      </c>
      <c r="T849" s="18">
        <v>0</v>
      </c>
      <c r="U849" s="18">
        <v>0</v>
      </c>
    </row>
    <row r="850" spans="2:21" x14ac:dyDescent="0.4">
      <c r="B850" s="28" t="s">
        <v>5909</v>
      </c>
      <c r="C850" s="28" t="s">
        <v>5910</v>
      </c>
      <c r="D850" s="28" t="s">
        <v>5911</v>
      </c>
      <c r="E850" s="29" t="s">
        <v>577</v>
      </c>
      <c r="F850" s="28" t="s">
        <v>5935</v>
      </c>
      <c r="G850" s="28" t="s">
        <v>29</v>
      </c>
      <c r="H850" s="28" t="s">
        <v>5936</v>
      </c>
      <c r="I850" s="29" t="s">
        <v>5937</v>
      </c>
      <c r="J850" s="28" t="s">
        <v>5899</v>
      </c>
      <c r="K850" s="28" t="s">
        <v>5938</v>
      </c>
      <c r="L850" s="28" t="s">
        <v>5901</v>
      </c>
      <c r="M850" s="29"/>
      <c r="N850" s="30">
        <v>45322</v>
      </c>
      <c r="O850" s="28" t="s">
        <v>5939</v>
      </c>
      <c r="P850" s="18" t="s">
        <v>5938</v>
      </c>
      <c r="Q850" s="18" t="s">
        <v>5940</v>
      </c>
      <c r="R850" s="18">
        <v>0.79</v>
      </c>
      <c r="T850" s="18">
        <v>0</v>
      </c>
      <c r="U850" s="18">
        <v>0</v>
      </c>
    </row>
    <row r="851" spans="2:21" x14ac:dyDescent="0.4">
      <c r="B851" s="28" t="s">
        <v>5909</v>
      </c>
      <c r="C851" s="28" t="s">
        <v>5910</v>
      </c>
      <c r="D851" s="28" t="s">
        <v>5911</v>
      </c>
      <c r="E851" s="29" t="s">
        <v>577</v>
      </c>
      <c r="F851" s="28" t="s">
        <v>5935</v>
      </c>
      <c r="G851" s="28" t="s">
        <v>29</v>
      </c>
      <c r="H851" s="28" t="s">
        <v>5936</v>
      </c>
      <c r="I851" s="29" t="s">
        <v>5937</v>
      </c>
      <c r="J851" s="28" t="s">
        <v>5904</v>
      </c>
      <c r="K851" s="28" t="s">
        <v>5941</v>
      </c>
      <c r="L851" s="28" t="s">
        <v>5901</v>
      </c>
      <c r="M851" s="29"/>
      <c r="N851" s="30">
        <v>45322</v>
      </c>
      <c r="O851" s="28" t="s">
        <v>5942</v>
      </c>
      <c r="P851" s="18" t="s">
        <v>5941</v>
      </c>
      <c r="Q851" s="18" t="s">
        <v>5940</v>
      </c>
      <c r="R851" s="18">
        <v>0.79</v>
      </c>
      <c r="T851" s="18">
        <v>0</v>
      </c>
      <c r="U851" s="18">
        <v>0</v>
      </c>
    </row>
    <row r="852" spans="2:21" x14ac:dyDescent="0.4">
      <c r="B852" s="28" t="s">
        <v>5909</v>
      </c>
      <c r="C852" s="28" t="s">
        <v>5910</v>
      </c>
      <c r="D852" s="28" t="s">
        <v>5911</v>
      </c>
      <c r="E852" s="29" t="s">
        <v>577</v>
      </c>
      <c r="F852" s="28" t="s">
        <v>5935</v>
      </c>
      <c r="G852" s="28" t="s">
        <v>29</v>
      </c>
      <c r="H852" s="28" t="s">
        <v>5936</v>
      </c>
      <c r="I852" s="29" t="s">
        <v>5937</v>
      </c>
      <c r="J852" s="28" t="s">
        <v>5843</v>
      </c>
      <c r="K852" s="28" t="s">
        <v>5943</v>
      </c>
      <c r="L852" s="28" t="s">
        <v>5901</v>
      </c>
      <c r="M852" s="29"/>
      <c r="N852" s="30">
        <v>45322</v>
      </c>
      <c r="O852" s="28" t="s">
        <v>5944</v>
      </c>
      <c r="P852" s="18" t="s">
        <v>5943</v>
      </c>
      <c r="Q852" s="18" t="s">
        <v>5940</v>
      </c>
      <c r="R852" s="18">
        <v>0.79</v>
      </c>
      <c r="T852" s="18">
        <v>0</v>
      </c>
      <c r="U852" s="18">
        <v>0</v>
      </c>
    </row>
    <row r="853" spans="2:21" x14ac:dyDescent="0.4">
      <c r="B853" s="28" t="s">
        <v>5909</v>
      </c>
      <c r="C853" s="28" t="s">
        <v>5910</v>
      </c>
      <c r="D853" s="28" t="s">
        <v>5911</v>
      </c>
      <c r="E853" s="29" t="s">
        <v>577</v>
      </c>
      <c r="F853" s="28" t="s">
        <v>5935</v>
      </c>
      <c r="G853" s="28" t="s">
        <v>29</v>
      </c>
      <c r="H853" s="28" t="s">
        <v>5936</v>
      </c>
      <c r="I853" s="29" t="s">
        <v>5937</v>
      </c>
      <c r="J853" s="28" t="s">
        <v>5923</v>
      </c>
      <c r="K853" s="28" t="s">
        <v>5945</v>
      </c>
      <c r="L853" s="28" t="s">
        <v>5901</v>
      </c>
      <c r="M853" s="29"/>
      <c r="N853" s="30">
        <v>45322</v>
      </c>
      <c r="O853" s="28" t="s">
        <v>5946</v>
      </c>
      <c r="P853" s="18" t="s">
        <v>5945</v>
      </c>
      <c r="Q853" s="18" t="s">
        <v>5940</v>
      </c>
      <c r="R853" s="18">
        <v>0.79</v>
      </c>
      <c r="T853" s="18">
        <v>0</v>
      </c>
      <c r="U853" s="18">
        <v>0</v>
      </c>
    </row>
    <row r="854" spans="2:21" x14ac:dyDescent="0.4">
      <c r="B854" s="28" t="s">
        <v>5909</v>
      </c>
      <c r="C854" s="28" t="s">
        <v>5910</v>
      </c>
      <c r="D854" s="28" t="s">
        <v>5911</v>
      </c>
      <c r="E854" s="29" t="s">
        <v>577</v>
      </c>
      <c r="F854" s="28" t="s">
        <v>5935</v>
      </c>
      <c r="G854" s="28" t="s">
        <v>926</v>
      </c>
      <c r="H854" s="28" t="s">
        <v>6145</v>
      </c>
      <c r="I854" s="29" t="s">
        <v>5915</v>
      </c>
      <c r="J854" s="28" t="s">
        <v>5899</v>
      </c>
      <c r="K854" s="28" t="s">
        <v>8341</v>
      </c>
      <c r="L854" s="28" t="s">
        <v>5901</v>
      </c>
      <c r="M854" s="29"/>
      <c r="N854" s="30">
        <v>45322</v>
      </c>
      <c r="O854" s="18" t="s">
        <v>8342</v>
      </c>
      <c r="P854" s="18" t="s">
        <v>8341</v>
      </c>
      <c r="Q854" s="18" t="s">
        <v>5940</v>
      </c>
      <c r="R854" s="18">
        <v>0.92</v>
      </c>
      <c r="T854" s="18">
        <v>0</v>
      </c>
      <c r="U854" s="18">
        <v>0</v>
      </c>
    </row>
    <row r="855" spans="2:21" x14ac:dyDescent="0.4">
      <c r="B855" s="28" t="s">
        <v>5909</v>
      </c>
      <c r="C855" s="28" t="s">
        <v>5910</v>
      </c>
      <c r="D855" s="28" t="s">
        <v>5911</v>
      </c>
      <c r="E855" s="29" t="s">
        <v>577</v>
      </c>
      <c r="F855" s="28" t="s">
        <v>5935</v>
      </c>
      <c r="G855" s="28" t="s">
        <v>926</v>
      </c>
      <c r="H855" s="28" t="s">
        <v>6145</v>
      </c>
      <c r="I855" s="29" t="s">
        <v>5915</v>
      </c>
      <c r="J855" s="28" t="s">
        <v>5904</v>
      </c>
      <c r="K855" s="28" t="s">
        <v>8343</v>
      </c>
      <c r="L855" s="28" t="s">
        <v>5901</v>
      </c>
      <c r="M855" s="29"/>
      <c r="N855" s="30">
        <v>45322</v>
      </c>
      <c r="O855" s="18" t="s">
        <v>8344</v>
      </c>
      <c r="P855" s="18" t="s">
        <v>8343</v>
      </c>
      <c r="Q855" s="18" t="s">
        <v>5940</v>
      </c>
      <c r="R855" s="18">
        <v>0.92</v>
      </c>
      <c r="T855" s="18">
        <v>0</v>
      </c>
      <c r="U855" s="18">
        <v>0</v>
      </c>
    </row>
    <row r="856" spans="2:21" x14ac:dyDescent="0.4">
      <c r="B856" s="28" t="s">
        <v>5909</v>
      </c>
      <c r="C856" s="28" t="s">
        <v>5910</v>
      </c>
      <c r="D856" s="28" t="s">
        <v>5911</v>
      </c>
      <c r="E856" s="29" t="s">
        <v>577</v>
      </c>
      <c r="F856" s="28" t="s">
        <v>5935</v>
      </c>
      <c r="G856" s="28" t="s">
        <v>926</v>
      </c>
      <c r="H856" s="28" t="s">
        <v>6145</v>
      </c>
      <c r="I856" s="29" t="s">
        <v>5915</v>
      </c>
      <c r="J856" s="28" t="s">
        <v>5843</v>
      </c>
      <c r="K856" s="28" t="s">
        <v>8345</v>
      </c>
      <c r="L856" s="28" t="s">
        <v>5901</v>
      </c>
      <c r="M856" s="29"/>
      <c r="N856" s="30">
        <v>45322</v>
      </c>
      <c r="O856" s="18" t="s">
        <v>8346</v>
      </c>
      <c r="P856" s="18" t="s">
        <v>8345</v>
      </c>
      <c r="Q856" s="18" t="s">
        <v>5940</v>
      </c>
      <c r="R856" s="18">
        <v>0.92</v>
      </c>
      <c r="T856" s="18">
        <v>0</v>
      </c>
      <c r="U856" s="18">
        <v>0</v>
      </c>
    </row>
    <row r="857" spans="2:21" x14ac:dyDescent="0.4">
      <c r="B857" s="28" t="s">
        <v>5909</v>
      </c>
      <c r="C857" s="28" t="s">
        <v>5910</v>
      </c>
      <c r="D857" s="28" t="s">
        <v>5911</v>
      </c>
      <c r="E857" s="29" t="s">
        <v>577</v>
      </c>
      <c r="F857" s="28" t="s">
        <v>5935</v>
      </c>
      <c r="G857" s="28" t="s">
        <v>926</v>
      </c>
      <c r="H857" s="28" t="s">
        <v>6145</v>
      </c>
      <c r="I857" s="29" t="s">
        <v>5915</v>
      </c>
      <c r="J857" s="28" t="s">
        <v>5923</v>
      </c>
      <c r="K857" s="28" t="s">
        <v>8347</v>
      </c>
      <c r="L857" s="28" t="s">
        <v>5901</v>
      </c>
      <c r="M857" s="29"/>
      <c r="N857" s="30">
        <v>45322</v>
      </c>
      <c r="O857" s="18" t="s">
        <v>8348</v>
      </c>
      <c r="P857" s="18" t="s">
        <v>8347</v>
      </c>
      <c r="Q857" s="18" t="s">
        <v>5940</v>
      </c>
      <c r="R857" s="18">
        <v>0.92</v>
      </c>
      <c r="T857" s="18">
        <v>0</v>
      </c>
      <c r="U857" s="18">
        <v>0</v>
      </c>
    </row>
    <row r="858" spans="2:21" x14ac:dyDescent="0.4">
      <c r="B858" s="18" t="s">
        <v>5909</v>
      </c>
      <c r="C858" s="18" t="s">
        <v>5910</v>
      </c>
      <c r="D858" s="18" t="s">
        <v>5911</v>
      </c>
      <c r="E858" s="19" t="s">
        <v>15328</v>
      </c>
      <c r="F858" s="18" t="s">
        <v>6047</v>
      </c>
      <c r="G858" s="18" t="s">
        <v>5913</v>
      </c>
      <c r="H858" s="18" t="s">
        <v>5914</v>
      </c>
      <c r="I858" s="19" t="s">
        <v>10039</v>
      </c>
      <c r="J858" s="18" t="s">
        <v>5899</v>
      </c>
      <c r="K858" s="18" t="s">
        <v>15329</v>
      </c>
      <c r="L858" s="18" t="s">
        <v>5901</v>
      </c>
      <c r="N858" s="20">
        <v>45322</v>
      </c>
      <c r="O858" s="18" t="s">
        <v>15330</v>
      </c>
      <c r="P858" s="18" t="s">
        <v>15329</v>
      </c>
      <c r="Q858" s="18" t="s">
        <v>15331</v>
      </c>
      <c r="R858" s="18">
        <v>0.61</v>
      </c>
      <c r="T858" s="18">
        <v>0</v>
      </c>
      <c r="U858" s="18">
        <v>0</v>
      </c>
    </row>
    <row r="859" spans="2:21" x14ac:dyDescent="0.4">
      <c r="B859" s="18" t="s">
        <v>5909</v>
      </c>
      <c r="C859" s="18" t="s">
        <v>5910</v>
      </c>
      <c r="D859" s="18" t="s">
        <v>5911</v>
      </c>
      <c r="E859" s="19" t="s">
        <v>15328</v>
      </c>
      <c r="F859" s="18" t="s">
        <v>6047</v>
      </c>
      <c r="G859" s="18" t="s">
        <v>5913</v>
      </c>
      <c r="H859" s="18" t="s">
        <v>5914</v>
      </c>
      <c r="I859" s="19" t="s">
        <v>10039</v>
      </c>
      <c r="J859" s="18" t="s">
        <v>5904</v>
      </c>
      <c r="K859" s="18" t="s">
        <v>15332</v>
      </c>
      <c r="L859" s="18" t="s">
        <v>5901</v>
      </c>
      <c r="N859" s="20">
        <v>45322</v>
      </c>
      <c r="O859" s="18" t="s">
        <v>15333</v>
      </c>
      <c r="P859" s="18" t="s">
        <v>15332</v>
      </c>
      <c r="Q859" s="18" t="s">
        <v>15331</v>
      </c>
      <c r="R859" s="18">
        <v>0.61</v>
      </c>
      <c r="T859" s="18">
        <v>0</v>
      </c>
      <c r="U859" s="18">
        <v>0</v>
      </c>
    </row>
    <row r="860" spans="2:21" x14ac:dyDescent="0.4">
      <c r="B860" s="18" t="s">
        <v>5909</v>
      </c>
      <c r="C860" s="18" t="s">
        <v>5910</v>
      </c>
      <c r="D860" s="18" t="s">
        <v>5911</v>
      </c>
      <c r="E860" s="19" t="s">
        <v>15328</v>
      </c>
      <c r="F860" s="18" t="s">
        <v>6047</v>
      </c>
      <c r="G860" s="18" t="s">
        <v>5913</v>
      </c>
      <c r="H860" s="18" t="s">
        <v>5914</v>
      </c>
      <c r="I860" s="19" t="s">
        <v>10039</v>
      </c>
      <c r="J860" s="18" t="s">
        <v>5843</v>
      </c>
      <c r="K860" s="18" t="s">
        <v>15334</v>
      </c>
      <c r="L860" s="18" t="s">
        <v>5901</v>
      </c>
      <c r="N860" s="20">
        <v>45322</v>
      </c>
      <c r="O860" s="18" t="s">
        <v>15335</v>
      </c>
      <c r="P860" s="18" t="s">
        <v>15334</v>
      </c>
      <c r="Q860" s="18" t="s">
        <v>15331</v>
      </c>
      <c r="R860" s="18">
        <v>0.61</v>
      </c>
      <c r="T860" s="18">
        <v>0</v>
      </c>
      <c r="U860" s="18">
        <v>0</v>
      </c>
    </row>
    <row r="861" spans="2:21" x14ac:dyDescent="0.4">
      <c r="B861" s="18" t="s">
        <v>5909</v>
      </c>
      <c r="C861" s="18" t="s">
        <v>5910</v>
      </c>
      <c r="D861" s="18" t="s">
        <v>5911</v>
      </c>
      <c r="E861" s="19" t="s">
        <v>15328</v>
      </c>
      <c r="F861" s="18" t="s">
        <v>6047</v>
      </c>
      <c r="G861" s="18" t="s">
        <v>5913</v>
      </c>
      <c r="H861" s="18" t="s">
        <v>5914</v>
      </c>
      <c r="I861" s="19" t="s">
        <v>10039</v>
      </c>
      <c r="J861" s="18" t="s">
        <v>5923</v>
      </c>
      <c r="K861" s="18" t="s">
        <v>15336</v>
      </c>
      <c r="L861" s="18" t="s">
        <v>5901</v>
      </c>
      <c r="N861" s="20">
        <v>45322</v>
      </c>
      <c r="O861" s="18" t="s">
        <v>15337</v>
      </c>
      <c r="P861" s="18" t="s">
        <v>15336</v>
      </c>
      <c r="Q861" s="18" t="s">
        <v>15331</v>
      </c>
      <c r="R861" s="18">
        <v>0.61</v>
      </c>
      <c r="T861" s="18">
        <v>0</v>
      </c>
      <c r="U861" s="18">
        <v>0</v>
      </c>
    </row>
    <row r="862" spans="2:21" x14ac:dyDescent="0.4">
      <c r="B862" s="18" t="s">
        <v>5909</v>
      </c>
      <c r="C862" s="18" t="s">
        <v>5910</v>
      </c>
      <c r="D862" s="18" t="s">
        <v>5911</v>
      </c>
      <c r="E862" s="19" t="s">
        <v>15328</v>
      </c>
      <c r="F862" s="18" t="s">
        <v>6047</v>
      </c>
      <c r="G862" s="18" t="s">
        <v>29</v>
      </c>
      <c r="H862" s="18" t="s">
        <v>5936</v>
      </c>
      <c r="I862" s="19" t="s">
        <v>12172</v>
      </c>
      <c r="J862" s="18" t="s">
        <v>5899</v>
      </c>
      <c r="K862" s="18" t="s">
        <v>16669</v>
      </c>
      <c r="L862" s="18" t="s">
        <v>5901</v>
      </c>
      <c r="N862" s="20">
        <v>45322</v>
      </c>
      <c r="O862" s="18" t="s">
        <v>16670</v>
      </c>
      <c r="P862" s="18" t="s">
        <v>16669</v>
      </c>
      <c r="Q862" s="18" t="s">
        <v>15331</v>
      </c>
      <c r="R862" s="18">
        <v>0.86</v>
      </c>
      <c r="T862" s="18">
        <v>0</v>
      </c>
      <c r="U862" s="18">
        <v>0</v>
      </c>
    </row>
    <row r="863" spans="2:21" x14ac:dyDescent="0.4">
      <c r="B863" s="18" t="s">
        <v>5909</v>
      </c>
      <c r="C863" s="18" t="s">
        <v>5910</v>
      </c>
      <c r="D863" s="18" t="s">
        <v>5911</v>
      </c>
      <c r="E863" s="19" t="s">
        <v>15328</v>
      </c>
      <c r="F863" s="18" t="s">
        <v>6047</v>
      </c>
      <c r="G863" s="18" t="s">
        <v>29</v>
      </c>
      <c r="H863" s="18" t="s">
        <v>5936</v>
      </c>
      <c r="I863" s="19" t="s">
        <v>12172</v>
      </c>
      <c r="J863" s="18" t="s">
        <v>5904</v>
      </c>
      <c r="K863" s="18" t="s">
        <v>16671</v>
      </c>
      <c r="L863" s="18" t="s">
        <v>5901</v>
      </c>
      <c r="N863" s="20">
        <v>45322</v>
      </c>
      <c r="O863" s="18" t="s">
        <v>16672</v>
      </c>
      <c r="P863" s="18" t="s">
        <v>16671</v>
      </c>
      <c r="Q863" s="18" t="s">
        <v>15331</v>
      </c>
      <c r="R863" s="18">
        <v>0.86</v>
      </c>
      <c r="T863" s="18">
        <v>0</v>
      </c>
      <c r="U863" s="18">
        <v>0</v>
      </c>
    </row>
    <row r="864" spans="2:21" x14ac:dyDescent="0.4">
      <c r="B864" s="18" t="s">
        <v>5909</v>
      </c>
      <c r="C864" s="18" t="s">
        <v>5910</v>
      </c>
      <c r="D864" s="18" t="s">
        <v>5911</v>
      </c>
      <c r="E864" s="19" t="s">
        <v>15328</v>
      </c>
      <c r="F864" s="18" t="s">
        <v>6047</v>
      </c>
      <c r="G864" s="18" t="s">
        <v>29</v>
      </c>
      <c r="H864" s="18" t="s">
        <v>5936</v>
      </c>
      <c r="I864" s="19" t="s">
        <v>12172</v>
      </c>
      <c r="J864" s="18" t="s">
        <v>5843</v>
      </c>
      <c r="K864" s="18" t="s">
        <v>16673</v>
      </c>
      <c r="L864" s="18" t="s">
        <v>5901</v>
      </c>
      <c r="N864" s="20">
        <v>45322</v>
      </c>
      <c r="O864" s="18" t="s">
        <v>16674</v>
      </c>
      <c r="P864" s="18" t="s">
        <v>16673</v>
      </c>
      <c r="Q864" s="18" t="s">
        <v>15331</v>
      </c>
      <c r="R864" s="18">
        <v>0.86</v>
      </c>
      <c r="T864" s="18">
        <v>0</v>
      </c>
      <c r="U864" s="18">
        <v>0</v>
      </c>
    </row>
    <row r="865" spans="2:21" x14ac:dyDescent="0.4">
      <c r="B865" s="18" t="s">
        <v>5909</v>
      </c>
      <c r="C865" s="18" t="s">
        <v>5910</v>
      </c>
      <c r="D865" s="18" t="s">
        <v>5911</v>
      </c>
      <c r="E865" s="19" t="s">
        <v>15328</v>
      </c>
      <c r="F865" s="18" t="s">
        <v>6047</v>
      </c>
      <c r="G865" s="18" t="s">
        <v>29</v>
      </c>
      <c r="H865" s="18" t="s">
        <v>5936</v>
      </c>
      <c r="I865" s="19" t="s">
        <v>12172</v>
      </c>
      <c r="J865" s="18" t="s">
        <v>5923</v>
      </c>
      <c r="K865" s="18" t="s">
        <v>16675</v>
      </c>
      <c r="L865" s="18" t="s">
        <v>5901</v>
      </c>
      <c r="N865" s="20">
        <v>45322</v>
      </c>
      <c r="O865" s="18" t="s">
        <v>16676</v>
      </c>
      <c r="P865" s="18" t="s">
        <v>16675</v>
      </c>
      <c r="Q865" s="18" t="s">
        <v>15331</v>
      </c>
      <c r="R865" s="18">
        <v>0.86</v>
      </c>
      <c r="T865" s="18">
        <v>0</v>
      </c>
      <c r="U865" s="18">
        <v>0</v>
      </c>
    </row>
    <row r="866" spans="2:21" x14ac:dyDescent="0.4">
      <c r="B866" s="18" t="s">
        <v>5909</v>
      </c>
      <c r="C866" s="18" t="s">
        <v>5910</v>
      </c>
      <c r="D866" s="18" t="s">
        <v>5911</v>
      </c>
      <c r="E866" s="19" t="s">
        <v>6057</v>
      </c>
      <c r="F866" s="18" t="s">
        <v>6047</v>
      </c>
      <c r="G866" s="18" t="s">
        <v>5913</v>
      </c>
      <c r="H866" s="18" t="s">
        <v>5914</v>
      </c>
      <c r="I866" s="19" t="s">
        <v>17273</v>
      </c>
      <c r="J866" s="18" t="s">
        <v>5899</v>
      </c>
      <c r="K866" s="18" t="s">
        <v>17274</v>
      </c>
      <c r="L866" s="18" t="s">
        <v>5901</v>
      </c>
      <c r="N866" s="20">
        <v>45322</v>
      </c>
      <c r="O866" s="18" t="s">
        <v>17275</v>
      </c>
      <c r="P866" s="18" t="s">
        <v>17274</v>
      </c>
      <c r="Q866" s="18" t="s">
        <v>6060</v>
      </c>
      <c r="R866" s="18">
        <v>0.64</v>
      </c>
      <c r="T866" s="18">
        <v>0</v>
      </c>
      <c r="U866" s="18">
        <v>0</v>
      </c>
    </row>
    <row r="867" spans="2:21" x14ac:dyDescent="0.4">
      <c r="B867" s="18" t="s">
        <v>5909</v>
      </c>
      <c r="C867" s="18" t="s">
        <v>5910</v>
      </c>
      <c r="D867" s="18" t="s">
        <v>5911</v>
      </c>
      <c r="E867" s="19" t="s">
        <v>6057</v>
      </c>
      <c r="F867" s="18" t="s">
        <v>6047</v>
      </c>
      <c r="G867" s="18" t="s">
        <v>5913</v>
      </c>
      <c r="H867" s="18" t="s">
        <v>5914</v>
      </c>
      <c r="I867" s="19" t="s">
        <v>17273</v>
      </c>
      <c r="J867" s="18" t="s">
        <v>5904</v>
      </c>
      <c r="K867" s="18" t="s">
        <v>17276</v>
      </c>
      <c r="L867" s="18" t="s">
        <v>5901</v>
      </c>
      <c r="N867" s="20">
        <v>45322</v>
      </c>
      <c r="O867" s="18" t="s">
        <v>17277</v>
      </c>
      <c r="P867" s="18" t="s">
        <v>17276</v>
      </c>
      <c r="Q867" s="18" t="s">
        <v>6060</v>
      </c>
      <c r="R867" s="18">
        <v>0.64</v>
      </c>
      <c r="T867" s="18">
        <v>0</v>
      </c>
      <c r="U867" s="18">
        <v>0</v>
      </c>
    </row>
    <row r="868" spans="2:21" x14ac:dyDescent="0.4">
      <c r="B868" s="18" t="s">
        <v>5909</v>
      </c>
      <c r="C868" s="18" t="s">
        <v>5910</v>
      </c>
      <c r="D868" s="18" t="s">
        <v>5911</v>
      </c>
      <c r="E868" s="19" t="s">
        <v>6057</v>
      </c>
      <c r="F868" s="18" t="s">
        <v>6047</v>
      </c>
      <c r="G868" s="18" t="s">
        <v>5913</v>
      </c>
      <c r="H868" s="18" t="s">
        <v>5914</v>
      </c>
      <c r="I868" s="19" t="s">
        <v>17273</v>
      </c>
      <c r="J868" s="18" t="s">
        <v>5843</v>
      </c>
      <c r="K868" s="18" t="s">
        <v>17278</v>
      </c>
      <c r="L868" s="18" t="s">
        <v>5901</v>
      </c>
      <c r="N868" s="20">
        <v>45322</v>
      </c>
      <c r="O868" s="18" t="s">
        <v>17279</v>
      </c>
      <c r="P868" s="18" t="s">
        <v>17278</v>
      </c>
      <c r="Q868" s="18" t="s">
        <v>6060</v>
      </c>
      <c r="R868" s="18">
        <v>0.64</v>
      </c>
      <c r="T868" s="18">
        <v>0</v>
      </c>
      <c r="U868" s="18">
        <v>0</v>
      </c>
    </row>
    <row r="869" spans="2:21" x14ac:dyDescent="0.4">
      <c r="B869" s="18" t="s">
        <v>5909</v>
      </c>
      <c r="C869" s="18" t="s">
        <v>5910</v>
      </c>
      <c r="D869" s="18" t="s">
        <v>5911</v>
      </c>
      <c r="E869" s="19" t="s">
        <v>6057</v>
      </c>
      <c r="F869" s="18" t="s">
        <v>6047</v>
      </c>
      <c r="G869" s="18" t="s">
        <v>5913</v>
      </c>
      <c r="H869" s="18" t="s">
        <v>5914</v>
      </c>
      <c r="I869" s="19" t="s">
        <v>17273</v>
      </c>
      <c r="J869" s="18" t="s">
        <v>5923</v>
      </c>
      <c r="K869" s="18" t="s">
        <v>17280</v>
      </c>
      <c r="L869" s="18" t="s">
        <v>5901</v>
      </c>
      <c r="N869" s="20">
        <v>45322</v>
      </c>
      <c r="O869" s="18" t="s">
        <v>17281</v>
      </c>
      <c r="P869" s="18" t="s">
        <v>17280</v>
      </c>
      <c r="Q869" s="18" t="s">
        <v>6060</v>
      </c>
      <c r="R869" s="18">
        <v>0.64</v>
      </c>
      <c r="T869" s="18">
        <v>0</v>
      </c>
      <c r="U869" s="18">
        <v>0</v>
      </c>
    </row>
    <row r="870" spans="2:21" x14ac:dyDescent="0.4">
      <c r="B870" s="28" t="s">
        <v>5909</v>
      </c>
      <c r="C870" s="28" t="s">
        <v>5910</v>
      </c>
      <c r="D870" s="28" t="s">
        <v>5911</v>
      </c>
      <c r="E870" s="29" t="s">
        <v>6057</v>
      </c>
      <c r="F870" s="28" t="s">
        <v>6047</v>
      </c>
      <c r="G870" s="28" t="s">
        <v>29</v>
      </c>
      <c r="H870" s="28" t="s">
        <v>5936</v>
      </c>
      <c r="I870" s="29" t="s">
        <v>5915</v>
      </c>
      <c r="J870" s="28" t="s">
        <v>5899</v>
      </c>
      <c r="K870" s="28" t="s">
        <v>6058</v>
      </c>
      <c r="L870" s="28" t="s">
        <v>5901</v>
      </c>
      <c r="M870" s="29"/>
      <c r="N870" s="30">
        <v>45322</v>
      </c>
      <c r="O870" s="28" t="s">
        <v>6059</v>
      </c>
      <c r="P870" s="18" t="s">
        <v>6058</v>
      </c>
      <c r="Q870" s="18" t="s">
        <v>6060</v>
      </c>
      <c r="R870" s="18">
        <v>0.92</v>
      </c>
      <c r="T870" s="18">
        <v>0</v>
      </c>
      <c r="U870" s="18">
        <v>0</v>
      </c>
    </row>
    <row r="871" spans="2:21" x14ac:dyDescent="0.4">
      <c r="B871" s="28" t="s">
        <v>5909</v>
      </c>
      <c r="C871" s="28" t="s">
        <v>5910</v>
      </c>
      <c r="D871" s="28" t="s">
        <v>5911</v>
      </c>
      <c r="E871" s="29" t="s">
        <v>6057</v>
      </c>
      <c r="F871" s="28" t="s">
        <v>6047</v>
      </c>
      <c r="G871" s="28" t="s">
        <v>29</v>
      </c>
      <c r="H871" s="28" t="s">
        <v>5936</v>
      </c>
      <c r="I871" s="29" t="s">
        <v>5915</v>
      </c>
      <c r="J871" s="28" t="s">
        <v>5904</v>
      </c>
      <c r="K871" s="28" t="s">
        <v>6061</v>
      </c>
      <c r="L871" s="28" t="s">
        <v>5901</v>
      </c>
      <c r="M871" s="29"/>
      <c r="N871" s="30">
        <v>45322</v>
      </c>
      <c r="O871" s="28" t="s">
        <v>6062</v>
      </c>
      <c r="P871" s="18" t="s">
        <v>6061</v>
      </c>
      <c r="Q871" s="18" t="s">
        <v>6060</v>
      </c>
      <c r="R871" s="18">
        <v>0.92</v>
      </c>
      <c r="T871" s="18">
        <v>0</v>
      </c>
      <c r="U871" s="18">
        <v>0</v>
      </c>
    </row>
    <row r="872" spans="2:21" x14ac:dyDescent="0.4">
      <c r="B872" s="28" t="s">
        <v>5909</v>
      </c>
      <c r="C872" s="28" t="s">
        <v>5910</v>
      </c>
      <c r="D872" s="28" t="s">
        <v>5911</v>
      </c>
      <c r="E872" s="29" t="s">
        <v>6057</v>
      </c>
      <c r="F872" s="28" t="s">
        <v>6047</v>
      </c>
      <c r="G872" s="28" t="s">
        <v>29</v>
      </c>
      <c r="H872" s="28" t="s">
        <v>5936</v>
      </c>
      <c r="I872" s="29" t="s">
        <v>5915</v>
      </c>
      <c r="J872" s="28" t="s">
        <v>5843</v>
      </c>
      <c r="K872" s="28" t="s">
        <v>6063</v>
      </c>
      <c r="L872" s="28" t="s">
        <v>5901</v>
      </c>
      <c r="M872" s="29"/>
      <c r="N872" s="30">
        <v>45322</v>
      </c>
      <c r="O872" s="28" t="s">
        <v>6064</v>
      </c>
      <c r="P872" s="18" t="s">
        <v>6063</v>
      </c>
      <c r="Q872" s="18" t="s">
        <v>6060</v>
      </c>
      <c r="R872" s="18">
        <v>0.92</v>
      </c>
      <c r="T872" s="18">
        <v>0</v>
      </c>
      <c r="U872" s="18">
        <v>0</v>
      </c>
    </row>
    <row r="873" spans="2:21" x14ac:dyDescent="0.4">
      <c r="B873" s="28" t="s">
        <v>5909</v>
      </c>
      <c r="C873" s="28" t="s">
        <v>5910</v>
      </c>
      <c r="D873" s="28" t="s">
        <v>5911</v>
      </c>
      <c r="E873" s="29" t="s">
        <v>6057</v>
      </c>
      <c r="F873" s="28" t="s">
        <v>6047</v>
      </c>
      <c r="G873" s="28" t="s">
        <v>29</v>
      </c>
      <c r="H873" s="28" t="s">
        <v>5936</v>
      </c>
      <c r="I873" s="29" t="s">
        <v>5915</v>
      </c>
      <c r="J873" s="28" t="s">
        <v>5923</v>
      </c>
      <c r="K873" s="28" t="s">
        <v>6065</v>
      </c>
      <c r="L873" s="28" t="s">
        <v>5901</v>
      </c>
      <c r="M873" s="29"/>
      <c r="N873" s="30">
        <v>45322</v>
      </c>
      <c r="O873" s="28" t="s">
        <v>6066</v>
      </c>
      <c r="P873" s="18" t="s">
        <v>6065</v>
      </c>
      <c r="Q873" s="18" t="s">
        <v>6060</v>
      </c>
      <c r="R873" s="18">
        <v>0.92</v>
      </c>
      <c r="T873" s="18">
        <v>0</v>
      </c>
      <c r="U873" s="18">
        <v>0</v>
      </c>
    </row>
    <row r="874" spans="2:21" x14ac:dyDescent="0.4">
      <c r="B874" s="18" t="s">
        <v>5909</v>
      </c>
      <c r="C874" s="18" t="s">
        <v>5910</v>
      </c>
      <c r="D874" s="18" t="s">
        <v>5911</v>
      </c>
      <c r="E874" s="19" t="s">
        <v>16733</v>
      </c>
      <c r="F874" s="18" t="s">
        <v>6047</v>
      </c>
      <c r="G874" s="18" t="s">
        <v>5913</v>
      </c>
      <c r="H874" s="18" t="s">
        <v>5914</v>
      </c>
      <c r="I874" s="19" t="s">
        <v>12077</v>
      </c>
      <c r="J874" s="18" t="s">
        <v>5899</v>
      </c>
      <c r="K874" s="18" t="s">
        <v>16734</v>
      </c>
      <c r="L874" s="18" t="s">
        <v>5901</v>
      </c>
      <c r="N874" s="20">
        <v>45322</v>
      </c>
      <c r="O874" s="18" t="s">
        <v>16735</v>
      </c>
      <c r="P874" s="18" t="s">
        <v>16734</v>
      </c>
      <c r="Q874" s="18" t="s">
        <v>16736</v>
      </c>
      <c r="R874" s="18">
        <v>0.73</v>
      </c>
      <c r="T874" s="18">
        <v>0</v>
      </c>
      <c r="U874" s="18">
        <v>0</v>
      </c>
    </row>
    <row r="875" spans="2:21" x14ac:dyDescent="0.4">
      <c r="B875" s="18" t="s">
        <v>5909</v>
      </c>
      <c r="C875" s="18" t="s">
        <v>5910</v>
      </c>
      <c r="D875" s="18" t="s">
        <v>5911</v>
      </c>
      <c r="E875" s="19" t="s">
        <v>16733</v>
      </c>
      <c r="F875" s="18" t="s">
        <v>6047</v>
      </c>
      <c r="G875" s="18" t="s">
        <v>5913</v>
      </c>
      <c r="H875" s="18" t="s">
        <v>5914</v>
      </c>
      <c r="I875" s="19" t="s">
        <v>12077</v>
      </c>
      <c r="J875" s="18" t="s">
        <v>5904</v>
      </c>
      <c r="K875" s="18" t="s">
        <v>16737</v>
      </c>
      <c r="L875" s="18" t="s">
        <v>5901</v>
      </c>
      <c r="N875" s="20">
        <v>45322</v>
      </c>
      <c r="O875" s="18" t="s">
        <v>16738</v>
      </c>
      <c r="P875" s="18" t="s">
        <v>16737</v>
      </c>
      <c r="Q875" s="18" t="s">
        <v>16736</v>
      </c>
      <c r="R875" s="18">
        <v>0.73</v>
      </c>
      <c r="T875" s="18">
        <v>0</v>
      </c>
      <c r="U875" s="18">
        <v>0</v>
      </c>
    </row>
    <row r="876" spans="2:21" x14ac:dyDescent="0.4">
      <c r="B876" s="18" t="s">
        <v>5909</v>
      </c>
      <c r="C876" s="18" t="s">
        <v>5910</v>
      </c>
      <c r="D876" s="18" t="s">
        <v>5911</v>
      </c>
      <c r="E876" s="19" t="s">
        <v>16733</v>
      </c>
      <c r="F876" s="18" t="s">
        <v>6047</v>
      </c>
      <c r="G876" s="18" t="s">
        <v>5913</v>
      </c>
      <c r="H876" s="18" t="s">
        <v>5914</v>
      </c>
      <c r="I876" s="19" t="s">
        <v>12077</v>
      </c>
      <c r="J876" s="18" t="s">
        <v>5843</v>
      </c>
      <c r="K876" s="18" t="s">
        <v>16739</v>
      </c>
      <c r="L876" s="18" t="s">
        <v>5901</v>
      </c>
      <c r="N876" s="20">
        <v>45322</v>
      </c>
      <c r="O876" s="18" t="s">
        <v>16740</v>
      </c>
      <c r="P876" s="18" t="s">
        <v>16739</v>
      </c>
      <c r="Q876" s="18" t="s">
        <v>16736</v>
      </c>
      <c r="R876" s="18">
        <v>0.73</v>
      </c>
      <c r="T876" s="18">
        <v>0</v>
      </c>
      <c r="U876" s="18">
        <v>0</v>
      </c>
    </row>
    <row r="877" spans="2:21" x14ac:dyDescent="0.4">
      <c r="B877" s="18" t="s">
        <v>5909</v>
      </c>
      <c r="C877" s="18" t="s">
        <v>5910</v>
      </c>
      <c r="D877" s="18" t="s">
        <v>5911</v>
      </c>
      <c r="E877" s="19" t="s">
        <v>16733</v>
      </c>
      <c r="F877" s="18" t="s">
        <v>6047</v>
      </c>
      <c r="G877" s="18" t="s">
        <v>5913</v>
      </c>
      <c r="H877" s="18" t="s">
        <v>5914</v>
      </c>
      <c r="I877" s="19" t="s">
        <v>12077</v>
      </c>
      <c r="J877" s="18" t="s">
        <v>5923</v>
      </c>
      <c r="K877" s="18" t="s">
        <v>16741</v>
      </c>
      <c r="L877" s="18" t="s">
        <v>5901</v>
      </c>
      <c r="N877" s="20">
        <v>45322</v>
      </c>
      <c r="O877" s="18" t="s">
        <v>16742</v>
      </c>
      <c r="P877" s="18" t="s">
        <v>16741</v>
      </c>
      <c r="Q877" s="18" t="s">
        <v>16736</v>
      </c>
      <c r="R877" s="18">
        <v>0.73</v>
      </c>
      <c r="T877" s="18">
        <v>0</v>
      </c>
      <c r="U877" s="18">
        <v>0</v>
      </c>
    </row>
    <row r="878" spans="2:21" x14ac:dyDescent="0.4">
      <c r="B878" s="18" t="s">
        <v>5909</v>
      </c>
      <c r="C878" s="18" t="s">
        <v>5910</v>
      </c>
      <c r="D878" s="18" t="s">
        <v>5911</v>
      </c>
      <c r="E878" s="19" t="s">
        <v>16733</v>
      </c>
      <c r="F878" s="18" t="s">
        <v>6047</v>
      </c>
      <c r="G878" s="18" t="s">
        <v>29</v>
      </c>
      <c r="H878" s="18" t="s">
        <v>5936</v>
      </c>
      <c r="I878" s="19" t="s">
        <v>12172</v>
      </c>
      <c r="J878" s="18" t="s">
        <v>5899</v>
      </c>
      <c r="K878" s="18" t="s">
        <v>16743</v>
      </c>
      <c r="L878" s="18" t="s">
        <v>5901</v>
      </c>
      <c r="N878" s="20">
        <v>45322</v>
      </c>
      <c r="O878" s="18" t="s">
        <v>16744</v>
      </c>
      <c r="P878" s="18" t="s">
        <v>16743</v>
      </c>
      <c r="Q878" s="18" t="s">
        <v>16736</v>
      </c>
      <c r="R878" s="18">
        <v>0.86</v>
      </c>
      <c r="T878" s="18">
        <v>0</v>
      </c>
      <c r="U878" s="18">
        <v>0</v>
      </c>
    </row>
    <row r="879" spans="2:21" x14ac:dyDescent="0.4">
      <c r="B879" s="18" t="s">
        <v>5909</v>
      </c>
      <c r="C879" s="18" t="s">
        <v>5910</v>
      </c>
      <c r="D879" s="18" t="s">
        <v>5911</v>
      </c>
      <c r="E879" s="19" t="s">
        <v>16733</v>
      </c>
      <c r="F879" s="18" t="s">
        <v>6047</v>
      </c>
      <c r="G879" s="18" t="s">
        <v>29</v>
      </c>
      <c r="H879" s="18" t="s">
        <v>5936</v>
      </c>
      <c r="I879" s="19" t="s">
        <v>12172</v>
      </c>
      <c r="J879" s="18" t="s">
        <v>5904</v>
      </c>
      <c r="K879" s="18" t="s">
        <v>16745</v>
      </c>
      <c r="L879" s="18" t="s">
        <v>5901</v>
      </c>
      <c r="N879" s="20">
        <v>45322</v>
      </c>
      <c r="O879" s="18" t="s">
        <v>16746</v>
      </c>
      <c r="P879" s="18" t="s">
        <v>16745</v>
      </c>
      <c r="Q879" s="18" t="s">
        <v>16736</v>
      </c>
      <c r="R879" s="18">
        <v>0.86</v>
      </c>
      <c r="T879" s="18">
        <v>0</v>
      </c>
      <c r="U879" s="18">
        <v>0</v>
      </c>
    </row>
    <row r="880" spans="2:21" x14ac:dyDescent="0.4">
      <c r="B880" s="18" t="s">
        <v>5909</v>
      </c>
      <c r="C880" s="18" t="s">
        <v>5910</v>
      </c>
      <c r="D880" s="18" t="s">
        <v>5911</v>
      </c>
      <c r="E880" s="19" t="s">
        <v>16733</v>
      </c>
      <c r="F880" s="18" t="s">
        <v>6047</v>
      </c>
      <c r="G880" s="18" t="s">
        <v>29</v>
      </c>
      <c r="H880" s="18" t="s">
        <v>5936</v>
      </c>
      <c r="I880" s="19" t="s">
        <v>12172</v>
      </c>
      <c r="J880" s="18" t="s">
        <v>5843</v>
      </c>
      <c r="K880" s="18" t="s">
        <v>16747</v>
      </c>
      <c r="L880" s="18" t="s">
        <v>5901</v>
      </c>
      <c r="N880" s="20">
        <v>45322</v>
      </c>
      <c r="O880" s="18" t="s">
        <v>16748</v>
      </c>
      <c r="P880" s="18" t="s">
        <v>16747</v>
      </c>
      <c r="Q880" s="18" t="s">
        <v>16736</v>
      </c>
      <c r="R880" s="18">
        <v>0.86</v>
      </c>
      <c r="T880" s="18">
        <v>0</v>
      </c>
      <c r="U880" s="18">
        <v>0</v>
      </c>
    </row>
    <row r="881" spans="2:21" x14ac:dyDescent="0.4">
      <c r="B881" s="18" t="s">
        <v>5909</v>
      </c>
      <c r="C881" s="18" t="s">
        <v>5910</v>
      </c>
      <c r="D881" s="18" t="s">
        <v>5911</v>
      </c>
      <c r="E881" s="19" t="s">
        <v>16733</v>
      </c>
      <c r="F881" s="18" t="s">
        <v>6047</v>
      </c>
      <c r="G881" s="18" t="s">
        <v>29</v>
      </c>
      <c r="H881" s="18" t="s">
        <v>5936</v>
      </c>
      <c r="I881" s="19" t="s">
        <v>12172</v>
      </c>
      <c r="J881" s="18" t="s">
        <v>5923</v>
      </c>
      <c r="K881" s="18" t="s">
        <v>16749</v>
      </c>
      <c r="L881" s="18" t="s">
        <v>5901</v>
      </c>
      <c r="N881" s="20">
        <v>45322</v>
      </c>
      <c r="O881" s="18" t="s">
        <v>16750</v>
      </c>
      <c r="P881" s="18" t="s">
        <v>16749</v>
      </c>
      <c r="Q881" s="18" t="s">
        <v>16736</v>
      </c>
      <c r="R881" s="18">
        <v>0.86</v>
      </c>
      <c r="T881" s="18">
        <v>0</v>
      </c>
      <c r="U881" s="18">
        <v>0</v>
      </c>
    </row>
    <row r="882" spans="2:21" x14ac:dyDescent="0.4">
      <c r="B882" s="28" t="s">
        <v>5909</v>
      </c>
      <c r="C882" s="28" t="s">
        <v>5910</v>
      </c>
      <c r="D882" s="28" t="s">
        <v>5911</v>
      </c>
      <c r="E882" s="29" t="s">
        <v>6046</v>
      </c>
      <c r="F882" s="28" t="s">
        <v>6047</v>
      </c>
      <c r="G882" s="28" t="s">
        <v>5913</v>
      </c>
      <c r="H882" s="28" t="s">
        <v>5914</v>
      </c>
      <c r="I882" s="29" t="s">
        <v>5992</v>
      </c>
      <c r="J882" s="28" t="s">
        <v>5899</v>
      </c>
      <c r="K882" s="28" t="s">
        <v>6048</v>
      </c>
      <c r="L882" s="28" t="s">
        <v>5901</v>
      </c>
      <c r="M882" s="29"/>
      <c r="N882" s="30">
        <v>45322</v>
      </c>
      <c r="O882" s="28" t="s">
        <v>6049</v>
      </c>
      <c r="P882" s="18" t="s">
        <v>6048</v>
      </c>
      <c r="Q882" s="18" t="s">
        <v>6050</v>
      </c>
      <c r="R882" s="18">
        <v>0.67</v>
      </c>
      <c r="T882" s="18">
        <v>0</v>
      </c>
      <c r="U882" s="18">
        <v>0</v>
      </c>
    </row>
    <row r="883" spans="2:21" x14ac:dyDescent="0.4">
      <c r="B883" s="28" t="s">
        <v>5909</v>
      </c>
      <c r="C883" s="28" t="s">
        <v>5910</v>
      </c>
      <c r="D883" s="28" t="s">
        <v>5911</v>
      </c>
      <c r="E883" s="29" t="s">
        <v>6046</v>
      </c>
      <c r="F883" s="28" t="s">
        <v>6047</v>
      </c>
      <c r="G883" s="28" t="s">
        <v>5913</v>
      </c>
      <c r="H883" s="28" t="s">
        <v>5914</v>
      </c>
      <c r="I883" s="29" t="s">
        <v>5992</v>
      </c>
      <c r="J883" s="28" t="s">
        <v>5904</v>
      </c>
      <c r="K883" s="28" t="s">
        <v>6051</v>
      </c>
      <c r="L883" s="28" t="s">
        <v>5901</v>
      </c>
      <c r="M883" s="29"/>
      <c r="N883" s="30">
        <v>45322</v>
      </c>
      <c r="O883" s="28" t="s">
        <v>6052</v>
      </c>
      <c r="P883" s="18" t="s">
        <v>6051</v>
      </c>
      <c r="Q883" s="18" t="s">
        <v>6050</v>
      </c>
      <c r="R883" s="18">
        <v>0.67</v>
      </c>
      <c r="T883" s="18">
        <v>0</v>
      </c>
      <c r="U883" s="18">
        <v>0</v>
      </c>
    </row>
    <row r="884" spans="2:21" x14ac:dyDescent="0.4">
      <c r="B884" s="28" t="s">
        <v>5909</v>
      </c>
      <c r="C884" s="28" t="s">
        <v>5910</v>
      </c>
      <c r="D884" s="28" t="s">
        <v>5911</v>
      </c>
      <c r="E884" s="29" t="s">
        <v>6046</v>
      </c>
      <c r="F884" s="28" t="s">
        <v>6047</v>
      </c>
      <c r="G884" s="28" t="s">
        <v>5913</v>
      </c>
      <c r="H884" s="28" t="s">
        <v>5914</v>
      </c>
      <c r="I884" s="29" t="s">
        <v>5992</v>
      </c>
      <c r="J884" s="28" t="s">
        <v>5843</v>
      </c>
      <c r="K884" s="28" t="s">
        <v>6053</v>
      </c>
      <c r="L884" s="28" t="s">
        <v>5901</v>
      </c>
      <c r="M884" s="29"/>
      <c r="N884" s="30">
        <v>45322</v>
      </c>
      <c r="O884" s="28" t="s">
        <v>6054</v>
      </c>
      <c r="P884" s="18" t="s">
        <v>6053</v>
      </c>
      <c r="Q884" s="18" t="s">
        <v>6050</v>
      </c>
      <c r="R884" s="18">
        <v>0.67</v>
      </c>
      <c r="T884" s="18">
        <v>0</v>
      </c>
      <c r="U884" s="18">
        <v>0</v>
      </c>
    </row>
    <row r="885" spans="2:21" x14ac:dyDescent="0.4">
      <c r="B885" s="28" t="s">
        <v>5909</v>
      </c>
      <c r="C885" s="28" t="s">
        <v>5910</v>
      </c>
      <c r="D885" s="28" t="s">
        <v>5911</v>
      </c>
      <c r="E885" s="29" t="s">
        <v>6046</v>
      </c>
      <c r="F885" s="28" t="s">
        <v>6047</v>
      </c>
      <c r="G885" s="28" t="s">
        <v>5913</v>
      </c>
      <c r="H885" s="28" t="s">
        <v>5914</v>
      </c>
      <c r="I885" s="29" t="s">
        <v>5992</v>
      </c>
      <c r="J885" s="28" t="s">
        <v>5923</v>
      </c>
      <c r="K885" s="28" t="s">
        <v>6055</v>
      </c>
      <c r="L885" s="28" t="s">
        <v>5901</v>
      </c>
      <c r="M885" s="29"/>
      <c r="N885" s="30">
        <v>45322</v>
      </c>
      <c r="O885" s="28" t="s">
        <v>6056</v>
      </c>
      <c r="P885" s="18" t="s">
        <v>6055</v>
      </c>
      <c r="Q885" s="18" t="s">
        <v>6050</v>
      </c>
      <c r="R885" s="18">
        <v>0.67</v>
      </c>
      <c r="T885" s="18">
        <v>0</v>
      </c>
      <c r="U885" s="18">
        <v>0</v>
      </c>
    </row>
    <row r="886" spans="2:21" x14ac:dyDescent="0.4">
      <c r="B886" s="28" t="s">
        <v>5909</v>
      </c>
      <c r="C886" s="28" t="s">
        <v>5910</v>
      </c>
      <c r="D886" s="28" t="s">
        <v>5911</v>
      </c>
      <c r="E886" s="29" t="s">
        <v>6046</v>
      </c>
      <c r="F886" s="28" t="s">
        <v>6047</v>
      </c>
      <c r="G886" s="28" t="s">
        <v>29</v>
      </c>
      <c r="H886" s="28" t="s">
        <v>5936</v>
      </c>
      <c r="I886" s="29" t="s">
        <v>5915</v>
      </c>
      <c r="J886" s="28" t="s">
        <v>5899</v>
      </c>
      <c r="K886" s="28" t="s">
        <v>8293</v>
      </c>
      <c r="L886" s="28" t="s">
        <v>5901</v>
      </c>
      <c r="M886" s="29"/>
      <c r="N886" s="30">
        <v>45322</v>
      </c>
      <c r="O886" s="18" t="s">
        <v>8294</v>
      </c>
      <c r="P886" s="18" t="s">
        <v>8293</v>
      </c>
      <c r="Q886" s="18" t="s">
        <v>6050</v>
      </c>
      <c r="R886" s="18">
        <v>0.92</v>
      </c>
      <c r="T886" s="18">
        <v>0</v>
      </c>
      <c r="U886" s="18">
        <v>0</v>
      </c>
    </row>
    <row r="887" spans="2:21" x14ac:dyDescent="0.4">
      <c r="B887" s="28" t="s">
        <v>5909</v>
      </c>
      <c r="C887" s="28" t="s">
        <v>5910</v>
      </c>
      <c r="D887" s="28" t="s">
        <v>5911</v>
      </c>
      <c r="E887" s="29" t="s">
        <v>6046</v>
      </c>
      <c r="F887" s="28" t="s">
        <v>6047</v>
      </c>
      <c r="G887" s="28" t="s">
        <v>29</v>
      </c>
      <c r="H887" s="28" t="s">
        <v>5936</v>
      </c>
      <c r="I887" s="29" t="s">
        <v>5915</v>
      </c>
      <c r="J887" s="28" t="s">
        <v>5904</v>
      </c>
      <c r="K887" s="28" t="s">
        <v>8295</v>
      </c>
      <c r="L887" s="28" t="s">
        <v>5901</v>
      </c>
      <c r="M887" s="29"/>
      <c r="N887" s="30">
        <v>45322</v>
      </c>
      <c r="O887" s="18" t="s">
        <v>8296</v>
      </c>
      <c r="P887" s="18" t="s">
        <v>8295</v>
      </c>
      <c r="Q887" s="18" t="s">
        <v>6050</v>
      </c>
      <c r="R887" s="18">
        <v>0.92</v>
      </c>
      <c r="T887" s="18">
        <v>0</v>
      </c>
      <c r="U887" s="18">
        <v>0</v>
      </c>
    </row>
    <row r="888" spans="2:21" x14ac:dyDescent="0.4">
      <c r="B888" s="28" t="s">
        <v>5909</v>
      </c>
      <c r="C888" s="28" t="s">
        <v>5910</v>
      </c>
      <c r="D888" s="28" t="s">
        <v>5911</v>
      </c>
      <c r="E888" s="29" t="s">
        <v>6046</v>
      </c>
      <c r="F888" s="28" t="s">
        <v>6047</v>
      </c>
      <c r="G888" s="28" t="s">
        <v>29</v>
      </c>
      <c r="H888" s="28" t="s">
        <v>5936</v>
      </c>
      <c r="I888" s="29" t="s">
        <v>5915</v>
      </c>
      <c r="J888" s="28" t="s">
        <v>5843</v>
      </c>
      <c r="K888" s="28" t="s">
        <v>8297</v>
      </c>
      <c r="L888" s="28" t="s">
        <v>5901</v>
      </c>
      <c r="M888" s="29"/>
      <c r="N888" s="30">
        <v>45322</v>
      </c>
      <c r="O888" s="18" t="s">
        <v>8298</v>
      </c>
      <c r="P888" s="18" t="s">
        <v>8297</v>
      </c>
      <c r="Q888" s="18" t="s">
        <v>6050</v>
      </c>
      <c r="R888" s="18">
        <v>0.92</v>
      </c>
      <c r="T888" s="18">
        <v>0</v>
      </c>
      <c r="U888" s="18">
        <v>0</v>
      </c>
    </row>
    <row r="889" spans="2:21" x14ac:dyDescent="0.4">
      <c r="B889" s="28" t="s">
        <v>5909</v>
      </c>
      <c r="C889" s="28" t="s">
        <v>5910</v>
      </c>
      <c r="D889" s="28" t="s">
        <v>5911</v>
      </c>
      <c r="E889" s="29" t="s">
        <v>6046</v>
      </c>
      <c r="F889" s="28" t="s">
        <v>6047</v>
      </c>
      <c r="G889" s="28" t="s">
        <v>29</v>
      </c>
      <c r="H889" s="28" t="s">
        <v>5936</v>
      </c>
      <c r="I889" s="29" t="s">
        <v>5915</v>
      </c>
      <c r="J889" s="28" t="s">
        <v>5923</v>
      </c>
      <c r="K889" s="28" t="s">
        <v>8299</v>
      </c>
      <c r="L889" s="28" t="s">
        <v>5901</v>
      </c>
      <c r="M889" s="29"/>
      <c r="N889" s="30">
        <v>45322</v>
      </c>
      <c r="O889" s="18" t="s">
        <v>8300</v>
      </c>
      <c r="P889" s="18" t="s">
        <v>8299</v>
      </c>
      <c r="Q889" s="18" t="s">
        <v>6050</v>
      </c>
      <c r="R889" s="18">
        <v>0.92</v>
      </c>
      <c r="T889" s="18">
        <v>0</v>
      </c>
      <c r="U889" s="18">
        <v>0</v>
      </c>
    </row>
    <row r="890" spans="2:21" x14ac:dyDescent="0.4">
      <c r="B890" s="18" t="s">
        <v>5909</v>
      </c>
      <c r="C890" s="18" t="s">
        <v>5910</v>
      </c>
      <c r="D890" s="18" t="s">
        <v>5911</v>
      </c>
      <c r="E890" s="19" t="s">
        <v>16687</v>
      </c>
      <c r="F890" s="18" t="s">
        <v>6047</v>
      </c>
      <c r="G890" s="18" t="s">
        <v>29</v>
      </c>
      <c r="H890" s="18" t="s">
        <v>5936</v>
      </c>
      <c r="I890" s="19" t="s">
        <v>12172</v>
      </c>
      <c r="J890" s="18" t="s">
        <v>5899</v>
      </c>
      <c r="K890" s="18" t="s">
        <v>16688</v>
      </c>
      <c r="L890" s="18" t="s">
        <v>5901</v>
      </c>
      <c r="N890" s="20">
        <v>45322</v>
      </c>
      <c r="O890" s="18" t="s">
        <v>16689</v>
      </c>
      <c r="P890" s="18" t="s">
        <v>16688</v>
      </c>
      <c r="Q890" s="18" t="s">
        <v>16690</v>
      </c>
      <c r="R890" s="18">
        <v>0.86</v>
      </c>
      <c r="T890" s="18">
        <v>0</v>
      </c>
      <c r="U890" s="18">
        <v>0</v>
      </c>
    </row>
    <row r="891" spans="2:21" x14ac:dyDescent="0.4">
      <c r="B891" s="18" t="s">
        <v>5909</v>
      </c>
      <c r="C891" s="18" t="s">
        <v>5910</v>
      </c>
      <c r="D891" s="18" t="s">
        <v>5911</v>
      </c>
      <c r="E891" s="19" t="s">
        <v>16687</v>
      </c>
      <c r="F891" s="18" t="s">
        <v>6047</v>
      </c>
      <c r="G891" s="18" t="s">
        <v>29</v>
      </c>
      <c r="H891" s="18" t="s">
        <v>5936</v>
      </c>
      <c r="I891" s="19" t="s">
        <v>12172</v>
      </c>
      <c r="J891" s="18" t="s">
        <v>5904</v>
      </c>
      <c r="K891" s="18" t="s">
        <v>16691</v>
      </c>
      <c r="L891" s="18" t="s">
        <v>5901</v>
      </c>
      <c r="N891" s="20">
        <v>45322</v>
      </c>
      <c r="O891" s="18" t="s">
        <v>16692</v>
      </c>
      <c r="P891" s="18" t="s">
        <v>16691</v>
      </c>
      <c r="Q891" s="18" t="s">
        <v>16690</v>
      </c>
      <c r="R891" s="18">
        <v>0.86</v>
      </c>
      <c r="T891" s="18">
        <v>0</v>
      </c>
      <c r="U891" s="18">
        <v>0</v>
      </c>
    </row>
    <row r="892" spans="2:21" x14ac:dyDescent="0.4">
      <c r="B892" s="18" t="s">
        <v>5909</v>
      </c>
      <c r="C892" s="18" t="s">
        <v>5910</v>
      </c>
      <c r="D892" s="18" t="s">
        <v>5911</v>
      </c>
      <c r="E892" s="19" t="s">
        <v>16687</v>
      </c>
      <c r="F892" s="18" t="s">
        <v>6047</v>
      </c>
      <c r="G892" s="18" t="s">
        <v>29</v>
      </c>
      <c r="H892" s="18" t="s">
        <v>5936</v>
      </c>
      <c r="I892" s="19" t="s">
        <v>12172</v>
      </c>
      <c r="J892" s="18" t="s">
        <v>5843</v>
      </c>
      <c r="K892" s="18" t="s">
        <v>16693</v>
      </c>
      <c r="L892" s="18" t="s">
        <v>5901</v>
      </c>
      <c r="N892" s="20">
        <v>45322</v>
      </c>
      <c r="O892" s="18" t="s">
        <v>16694</v>
      </c>
      <c r="P892" s="18" t="s">
        <v>16693</v>
      </c>
      <c r="Q892" s="18" t="s">
        <v>16690</v>
      </c>
      <c r="R892" s="18">
        <v>0.86</v>
      </c>
      <c r="T892" s="18">
        <v>0</v>
      </c>
      <c r="U892" s="18">
        <v>0</v>
      </c>
    </row>
    <row r="893" spans="2:21" x14ac:dyDescent="0.4">
      <c r="B893" s="18" t="s">
        <v>5909</v>
      </c>
      <c r="C893" s="18" t="s">
        <v>5910</v>
      </c>
      <c r="D893" s="18" t="s">
        <v>5911</v>
      </c>
      <c r="E893" s="19" t="s">
        <v>16687</v>
      </c>
      <c r="F893" s="18" t="s">
        <v>6047</v>
      </c>
      <c r="G893" s="18" t="s">
        <v>29</v>
      </c>
      <c r="H893" s="18" t="s">
        <v>5936</v>
      </c>
      <c r="I893" s="19" t="s">
        <v>12172</v>
      </c>
      <c r="J893" s="18" t="s">
        <v>5923</v>
      </c>
      <c r="K893" s="18" t="s">
        <v>16695</v>
      </c>
      <c r="L893" s="18" t="s">
        <v>5901</v>
      </c>
      <c r="N893" s="20">
        <v>45322</v>
      </c>
      <c r="O893" s="18" t="s">
        <v>16696</v>
      </c>
      <c r="P893" s="18" t="s">
        <v>16695</v>
      </c>
      <c r="Q893" s="18" t="s">
        <v>16690</v>
      </c>
      <c r="R893" s="18">
        <v>0.86</v>
      </c>
      <c r="T893" s="18">
        <v>0</v>
      </c>
      <c r="U893" s="18">
        <v>0</v>
      </c>
    </row>
    <row r="894" spans="2:21" x14ac:dyDescent="0.4">
      <c r="B894" s="28" t="s">
        <v>5909</v>
      </c>
      <c r="C894" s="28" t="s">
        <v>5910</v>
      </c>
      <c r="D894" s="28" t="s">
        <v>5911</v>
      </c>
      <c r="E894" s="29" t="s">
        <v>8365</v>
      </c>
      <c r="F894" s="28" t="s">
        <v>6047</v>
      </c>
      <c r="G894" s="28" t="s">
        <v>29</v>
      </c>
      <c r="H894" s="28" t="s">
        <v>5936</v>
      </c>
      <c r="I894" s="29" t="s">
        <v>5915</v>
      </c>
      <c r="J894" s="28" t="s">
        <v>5899</v>
      </c>
      <c r="K894" s="28" t="s">
        <v>8366</v>
      </c>
      <c r="L894" s="28" t="s">
        <v>5901</v>
      </c>
      <c r="M894" s="29"/>
      <c r="N894" s="30">
        <v>45322</v>
      </c>
      <c r="O894" s="18" t="s">
        <v>8367</v>
      </c>
      <c r="P894" s="18" t="s">
        <v>8366</v>
      </c>
      <c r="Q894" s="18" t="s">
        <v>8368</v>
      </c>
      <c r="R894" s="18">
        <v>0.92</v>
      </c>
      <c r="T894" s="18">
        <v>0</v>
      </c>
      <c r="U894" s="18">
        <v>0</v>
      </c>
    </row>
    <row r="895" spans="2:21" x14ac:dyDescent="0.4">
      <c r="B895" s="28" t="s">
        <v>5909</v>
      </c>
      <c r="C895" s="28" t="s">
        <v>5910</v>
      </c>
      <c r="D895" s="28" t="s">
        <v>5911</v>
      </c>
      <c r="E895" s="29" t="s">
        <v>8365</v>
      </c>
      <c r="F895" s="28" t="s">
        <v>6047</v>
      </c>
      <c r="G895" s="28" t="s">
        <v>29</v>
      </c>
      <c r="H895" s="28" t="s">
        <v>5936</v>
      </c>
      <c r="I895" s="29" t="s">
        <v>5915</v>
      </c>
      <c r="J895" s="28" t="s">
        <v>5904</v>
      </c>
      <c r="K895" s="28" t="s">
        <v>8369</v>
      </c>
      <c r="L895" s="28" t="s">
        <v>5901</v>
      </c>
      <c r="M895" s="29"/>
      <c r="N895" s="30">
        <v>45322</v>
      </c>
      <c r="O895" s="18" t="s">
        <v>8370</v>
      </c>
      <c r="P895" s="18" t="s">
        <v>8369</v>
      </c>
      <c r="Q895" s="18" t="s">
        <v>8368</v>
      </c>
      <c r="R895" s="18">
        <v>0.92</v>
      </c>
      <c r="T895" s="18">
        <v>0</v>
      </c>
      <c r="U895" s="18">
        <v>0</v>
      </c>
    </row>
    <row r="896" spans="2:21" x14ac:dyDescent="0.4">
      <c r="B896" s="28" t="s">
        <v>5909</v>
      </c>
      <c r="C896" s="28" t="s">
        <v>5910</v>
      </c>
      <c r="D896" s="28" t="s">
        <v>5911</v>
      </c>
      <c r="E896" s="29" t="s">
        <v>8365</v>
      </c>
      <c r="F896" s="28" t="s">
        <v>6047</v>
      </c>
      <c r="G896" s="28" t="s">
        <v>29</v>
      </c>
      <c r="H896" s="28" t="s">
        <v>5936</v>
      </c>
      <c r="I896" s="29" t="s">
        <v>5915</v>
      </c>
      <c r="J896" s="28" t="s">
        <v>5843</v>
      </c>
      <c r="K896" s="28" t="s">
        <v>8371</v>
      </c>
      <c r="L896" s="28" t="s">
        <v>5901</v>
      </c>
      <c r="M896" s="29"/>
      <c r="N896" s="30">
        <v>45322</v>
      </c>
      <c r="O896" s="18" t="s">
        <v>8372</v>
      </c>
      <c r="P896" s="18" t="s">
        <v>8371</v>
      </c>
      <c r="Q896" s="18" t="s">
        <v>8368</v>
      </c>
      <c r="R896" s="18">
        <v>0.92</v>
      </c>
      <c r="T896" s="18">
        <v>0</v>
      </c>
      <c r="U896" s="18">
        <v>0</v>
      </c>
    </row>
    <row r="897" spans="2:24" x14ac:dyDescent="0.4">
      <c r="B897" s="28" t="s">
        <v>5909</v>
      </c>
      <c r="C897" s="28" t="s">
        <v>5910</v>
      </c>
      <c r="D897" s="28" t="s">
        <v>5911</v>
      </c>
      <c r="E897" s="29" t="s">
        <v>8365</v>
      </c>
      <c r="F897" s="28" t="s">
        <v>6047</v>
      </c>
      <c r="G897" s="28" t="s">
        <v>29</v>
      </c>
      <c r="H897" s="28" t="s">
        <v>5936</v>
      </c>
      <c r="I897" s="29" t="s">
        <v>5915</v>
      </c>
      <c r="J897" s="28" t="s">
        <v>5923</v>
      </c>
      <c r="K897" s="28" t="s">
        <v>8373</v>
      </c>
      <c r="L897" s="28" t="s">
        <v>5901</v>
      </c>
      <c r="M897" s="29"/>
      <c r="N897" s="30">
        <v>45322</v>
      </c>
      <c r="O897" s="18" t="s">
        <v>8374</v>
      </c>
      <c r="P897" s="18" t="s">
        <v>8373</v>
      </c>
      <c r="Q897" s="18" t="s">
        <v>8368</v>
      </c>
      <c r="R897" s="18">
        <v>0.92</v>
      </c>
      <c r="T897" s="18">
        <v>0</v>
      </c>
      <c r="U897" s="18">
        <v>0</v>
      </c>
    </row>
    <row r="898" spans="2:24" x14ac:dyDescent="0.4">
      <c r="B898" s="18" t="s">
        <v>5909</v>
      </c>
      <c r="C898" s="18" t="s">
        <v>5910</v>
      </c>
      <c r="D898" s="18" t="s">
        <v>5911</v>
      </c>
      <c r="E898" s="19" t="s">
        <v>16751</v>
      </c>
      <c r="F898" s="18" t="s">
        <v>6047</v>
      </c>
      <c r="G898" s="18" t="s">
        <v>926</v>
      </c>
      <c r="H898" s="18" t="s">
        <v>6145</v>
      </c>
      <c r="I898" s="19" t="s">
        <v>12172</v>
      </c>
      <c r="J898" s="18" t="s">
        <v>5899</v>
      </c>
      <c r="K898" s="18" t="s">
        <v>16752</v>
      </c>
      <c r="L898" s="18" t="s">
        <v>5901</v>
      </c>
      <c r="N898" s="20">
        <v>45322</v>
      </c>
      <c r="O898" s="18" t="s">
        <v>16753</v>
      </c>
      <c r="P898" s="18" t="s">
        <v>16752</v>
      </c>
      <c r="Q898" s="18" t="s">
        <v>16754</v>
      </c>
      <c r="R898" s="18">
        <v>0.86</v>
      </c>
      <c r="T898" s="18">
        <v>0</v>
      </c>
      <c r="U898" s="18">
        <v>0</v>
      </c>
    </row>
    <row r="899" spans="2:24" x14ac:dyDescent="0.4">
      <c r="B899" s="18" t="s">
        <v>5909</v>
      </c>
      <c r="C899" s="18" t="s">
        <v>5910</v>
      </c>
      <c r="D899" s="18" t="s">
        <v>5911</v>
      </c>
      <c r="E899" s="19" t="s">
        <v>16751</v>
      </c>
      <c r="F899" s="18" t="s">
        <v>6047</v>
      </c>
      <c r="G899" s="18" t="s">
        <v>926</v>
      </c>
      <c r="H899" s="18" t="s">
        <v>6145</v>
      </c>
      <c r="I899" s="19" t="s">
        <v>12172</v>
      </c>
      <c r="J899" s="18" t="s">
        <v>5904</v>
      </c>
      <c r="K899" s="18" t="s">
        <v>16755</v>
      </c>
      <c r="L899" s="18" t="s">
        <v>5901</v>
      </c>
      <c r="N899" s="20">
        <v>45322</v>
      </c>
      <c r="O899" s="18" t="s">
        <v>16756</v>
      </c>
      <c r="P899" s="18" t="s">
        <v>16755</v>
      </c>
      <c r="Q899" s="18" t="s">
        <v>16754</v>
      </c>
      <c r="R899" s="18">
        <v>0.86</v>
      </c>
      <c r="T899" s="18">
        <v>0</v>
      </c>
      <c r="U899" s="18">
        <v>0</v>
      </c>
    </row>
    <row r="900" spans="2:24" x14ac:dyDescent="0.4">
      <c r="B900" s="18" t="s">
        <v>5909</v>
      </c>
      <c r="C900" s="18" t="s">
        <v>5910</v>
      </c>
      <c r="D900" s="18" t="s">
        <v>5911</v>
      </c>
      <c r="E900" s="19" t="s">
        <v>16751</v>
      </c>
      <c r="F900" s="18" t="s">
        <v>6047</v>
      </c>
      <c r="G900" s="18" t="s">
        <v>926</v>
      </c>
      <c r="H900" s="18" t="s">
        <v>6145</v>
      </c>
      <c r="I900" s="19" t="s">
        <v>12172</v>
      </c>
      <c r="J900" s="18" t="s">
        <v>5843</v>
      </c>
      <c r="K900" s="18" t="s">
        <v>16757</v>
      </c>
      <c r="L900" s="18" t="s">
        <v>5901</v>
      </c>
      <c r="N900" s="20">
        <v>45322</v>
      </c>
      <c r="O900" s="18" t="s">
        <v>16758</v>
      </c>
      <c r="P900" s="18" t="s">
        <v>16757</v>
      </c>
      <c r="Q900" s="18" t="s">
        <v>16754</v>
      </c>
      <c r="R900" s="18">
        <v>0.86</v>
      </c>
      <c r="T900" s="18">
        <v>0</v>
      </c>
      <c r="U900" s="18">
        <v>0</v>
      </c>
    </row>
    <row r="901" spans="2:24" x14ac:dyDescent="0.4">
      <c r="B901" s="18" t="s">
        <v>5909</v>
      </c>
      <c r="C901" s="18" t="s">
        <v>5910</v>
      </c>
      <c r="D901" s="18" t="s">
        <v>5911</v>
      </c>
      <c r="E901" s="19" t="s">
        <v>16751</v>
      </c>
      <c r="F901" s="18" t="s">
        <v>6047</v>
      </c>
      <c r="G901" s="18" t="s">
        <v>926</v>
      </c>
      <c r="H901" s="18" t="s">
        <v>6145</v>
      </c>
      <c r="I901" s="19" t="s">
        <v>12172</v>
      </c>
      <c r="J901" s="18" t="s">
        <v>5923</v>
      </c>
      <c r="K901" s="18" t="s">
        <v>16759</v>
      </c>
      <c r="L901" s="18" t="s">
        <v>5901</v>
      </c>
      <c r="N901" s="20">
        <v>45322</v>
      </c>
      <c r="O901" s="18" t="s">
        <v>16760</v>
      </c>
      <c r="P901" s="18" t="s">
        <v>16759</v>
      </c>
      <c r="Q901" s="18" t="s">
        <v>16754</v>
      </c>
      <c r="R901" s="18">
        <v>0.86</v>
      </c>
      <c r="T901" s="18">
        <v>0</v>
      </c>
      <c r="U901" s="18">
        <v>0</v>
      </c>
    </row>
    <row r="902" spans="2:24" x14ac:dyDescent="0.4">
      <c r="B902" s="28" t="s">
        <v>5909</v>
      </c>
      <c r="C902" s="28" t="s">
        <v>5910</v>
      </c>
      <c r="D902" s="28" t="s">
        <v>5911</v>
      </c>
      <c r="E902" s="29" t="s">
        <v>8391</v>
      </c>
      <c r="F902" s="28" t="s">
        <v>6047</v>
      </c>
      <c r="G902" s="28" t="s">
        <v>926</v>
      </c>
      <c r="H902" s="28" t="s">
        <v>6145</v>
      </c>
      <c r="I902" s="29" t="s">
        <v>5915</v>
      </c>
      <c r="J902" s="28" t="s">
        <v>5899</v>
      </c>
      <c r="K902" s="28" t="s">
        <v>8392</v>
      </c>
      <c r="L902" s="28" t="s">
        <v>5901</v>
      </c>
      <c r="M902" s="29"/>
      <c r="N902" s="30">
        <v>45322</v>
      </c>
      <c r="O902" s="18" t="s">
        <v>8393</v>
      </c>
      <c r="P902" s="18" t="s">
        <v>8392</v>
      </c>
      <c r="Q902" s="18" t="s">
        <v>8394</v>
      </c>
      <c r="R902" s="18">
        <v>0.92</v>
      </c>
      <c r="T902" s="18">
        <v>0</v>
      </c>
      <c r="U902" s="18">
        <v>0</v>
      </c>
    </row>
    <row r="903" spans="2:24" x14ac:dyDescent="0.4">
      <c r="B903" s="28" t="s">
        <v>5909</v>
      </c>
      <c r="C903" s="28" t="s">
        <v>5910</v>
      </c>
      <c r="D903" s="28" t="s">
        <v>5911</v>
      </c>
      <c r="E903" s="29" t="s">
        <v>8391</v>
      </c>
      <c r="F903" s="28" t="s">
        <v>6047</v>
      </c>
      <c r="G903" s="28" t="s">
        <v>926</v>
      </c>
      <c r="H903" s="28" t="s">
        <v>6145</v>
      </c>
      <c r="I903" s="29" t="s">
        <v>5915</v>
      </c>
      <c r="J903" s="28" t="s">
        <v>5904</v>
      </c>
      <c r="K903" s="28" t="s">
        <v>8395</v>
      </c>
      <c r="L903" s="28" t="s">
        <v>5901</v>
      </c>
      <c r="M903" s="29"/>
      <c r="N903" s="30">
        <v>45322</v>
      </c>
      <c r="O903" s="18" t="s">
        <v>8396</v>
      </c>
      <c r="P903" s="18" t="s">
        <v>8395</v>
      </c>
      <c r="Q903" s="18" t="s">
        <v>8394</v>
      </c>
      <c r="R903" s="18">
        <v>0.92</v>
      </c>
      <c r="T903" s="18">
        <v>0</v>
      </c>
      <c r="U903" s="18">
        <v>0</v>
      </c>
    </row>
    <row r="904" spans="2:24" x14ac:dyDescent="0.4">
      <c r="B904" s="28" t="s">
        <v>5909</v>
      </c>
      <c r="C904" s="28" t="s">
        <v>5910</v>
      </c>
      <c r="D904" s="28" t="s">
        <v>5911</v>
      </c>
      <c r="E904" s="29" t="s">
        <v>8391</v>
      </c>
      <c r="F904" s="28" t="s">
        <v>6047</v>
      </c>
      <c r="G904" s="28" t="s">
        <v>926</v>
      </c>
      <c r="H904" s="28" t="s">
        <v>6145</v>
      </c>
      <c r="I904" s="29" t="s">
        <v>5915</v>
      </c>
      <c r="J904" s="28" t="s">
        <v>5843</v>
      </c>
      <c r="K904" s="28" t="s">
        <v>8397</v>
      </c>
      <c r="L904" s="28" t="s">
        <v>5901</v>
      </c>
      <c r="M904" s="29"/>
      <c r="N904" s="30">
        <v>45322</v>
      </c>
      <c r="O904" s="18" t="s">
        <v>8398</v>
      </c>
      <c r="P904" s="18" t="s">
        <v>8397</v>
      </c>
      <c r="Q904" s="18" t="s">
        <v>8394</v>
      </c>
      <c r="R904" s="18">
        <v>0.92</v>
      </c>
      <c r="T904" s="18">
        <v>0</v>
      </c>
      <c r="U904" s="18">
        <v>0</v>
      </c>
    </row>
    <row r="905" spans="2:24" x14ac:dyDescent="0.4">
      <c r="B905" s="28" t="s">
        <v>5909</v>
      </c>
      <c r="C905" s="28" t="s">
        <v>5910</v>
      </c>
      <c r="D905" s="28" t="s">
        <v>5911</v>
      </c>
      <c r="E905" s="29" t="s">
        <v>8391</v>
      </c>
      <c r="F905" s="28" t="s">
        <v>6047</v>
      </c>
      <c r="G905" s="28" t="s">
        <v>926</v>
      </c>
      <c r="H905" s="28" t="s">
        <v>6145</v>
      </c>
      <c r="I905" s="29" t="s">
        <v>5915</v>
      </c>
      <c r="J905" s="28" t="s">
        <v>5923</v>
      </c>
      <c r="K905" s="28" t="s">
        <v>8399</v>
      </c>
      <c r="L905" s="28" t="s">
        <v>5901</v>
      </c>
      <c r="M905" s="29"/>
      <c r="N905" s="30">
        <v>45322</v>
      </c>
      <c r="O905" s="18" t="s">
        <v>8400</v>
      </c>
      <c r="P905" s="18" t="s">
        <v>8399</v>
      </c>
      <c r="Q905" s="18" t="s">
        <v>8394</v>
      </c>
      <c r="R905" s="18">
        <v>0.92</v>
      </c>
      <c r="T905" s="18">
        <v>0</v>
      </c>
      <c r="U905" s="18">
        <v>0</v>
      </c>
    </row>
    <row r="906" spans="2:24" x14ac:dyDescent="0.4">
      <c r="B906" s="18" t="s">
        <v>5909</v>
      </c>
      <c r="C906" s="18" t="s">
        <v>5910</v>
      </c>
      <c r="D906" s="18" t="s">
        <v>5911</v>
      </c>
      <c r="E906" s="19" t="s">
        <v>16641</v>
      </c>
      <c r="F906" s="18" t="s">
        <v>5896</v>
      </c>
      <c r="G906" s="18" t="s">
        <v>5913</v>
      </c>
      <c r="H906" s="18" t="s">
        <v>5914</v>
      </c>
      <c r="I906" s="19" t="s">
        <v>15465</v>
      </c>
      <c r="J906" s="18" t="s">
        <v>5899</v>
      </c>
      <c r="K906" s="18" t="s">
        <v>16642</v>
      </c>
      <c r="L906" s="18" t="s">
        <v>5901</v>
      </c>
      <c r="N906" s="20">
        <v>45322</v>
      </c>
      <c r="O906" s="18" t="s">
        <v>16643</v>
      </c>
      <c r="P906" s="18" t="s">
        <v>16642</v>
      </c>
      <c r="Q906" s="18" t="s">
        <v>16644</v>
      </c>
      <c r="R906" s="18">
        <v>0.85</v>
      </c>
      <c r="T906" s="18">
        <v>0</v>
      </c>
      <c r="U906" s="18">
        <v>0</v>
      </c>
    </row>
    <row r="907" spans="2:24" x14ac:dyDescent="0.4">
      <c r="B907" s="18" t="s">
        <v>5909</v>
      </c>
      <c r="C907" s="18" t="s">
        <v>5910</v>
      </c>
      <c r="D907" s="18" t="s">
        <v>5911</v>
      </c>
      <c r="E907" s="19" t="s">
        <v>16641</v>
      </c>
      <c r="F907" s="18" t="s">
        <v>5896</v>
      </c>
      <c r="G907" s="18" t="s">
        <v>5913</v>
      </c>
      <c r="H907" s="18" t="s">
        <v>5914</v>
      </c>
      <c r="I907" s="19" t="s">
        <v>15465</v>
      </c>
      <c r="J907" s="18" t="s">
        <v>5904</v>
      </c>
      <c r="K907" s="18" t="s">
        <v>16645</v>
      </c>
      <c r="L907" s="18" t="s">
        <v>5901</v>
      </c>
      <c r="N907" s="20">
        <v>45322</v>
      </c>
      <c r="O907" s="18" t="s">
        <v>16646</v>
      </c>
      <c r="P907" s="18" t="s">
        <v>16645</v>
      </c>
      <c r="Q907" s="18" t="s">
        <v>16644</v>
      </c>
      <c r="R907" s="18">
        <v>0.85</v>
      </c>
      <c r="T907" s="18">
        <v>0</v>
      </c>
      <c r="U907" s="18">
        <v>0</v>
      </c>
    </row>
    <row r="908" spans="2:24" x14ac:dyDescent="0.4">
      <c r="B908" s="18" t="s">
        <v>5909</v>
      </c>
      <c r="C908" s="18" t="s">
        <v>5910</v>
      </c>
      <c r="D908" s="18" t="s">
        <v>5911</v>
      </c>
      <c r="E908" s="19" t="s">
        <v>16641</v>
      </c>
      <c r="F908" s="18" t="s">
        <v>5896</v>
      </c>
      <c r="G908" s="18" t="s">
        <v>5913</v>
      </c>
      <c r="H908" s="18" t="s">
        <v>5914</v>
      </c>
      <c r="I908" s="19" t="s">
        <v>15465</v>
      </c>
      <c r="J908" s="18" t="s">
        <v>5843</v>
      </c>
      <c r="K908" s="18" t="s">
        <v>16647</v>
      </c>
      <c r="L908" s="18" t="s">
        <v>5901</v>
      </c>
      <c r="N908" s="20">
        <v>45322</v>
      </c>
      <c r="O908" s="18" t="s">
        <v>16648</v>
      </c>
      <c r="P908" s="18" t="s">
        <v>16647</v>
      </c>
      <c r="Q908" s="18" t="s">
        <v>16644</v>
      </c>
      <c r="R908" s="18">
        <v>0.85</v>
      </c>
      <c r="T908" s="18">
        <v>0</v>
      </c>
      <c r="U908" s="18">
        <v>0</v>
      </c>
    </row>
    <row r="909" spans="2:24" x14ac:dyDescent="0.4">
      <c r="B909" s="18" t="s">
        <v>5909</v>
      </c>
      <c r="C909" s="18" t="s">
        <v>5910</v>
      </c>
      <c r="D909" s="18" t="s">
        <v>5911</v>
      </c>
      <c r="E909" s="19" t="s">
        <v>16641</v>
      </c>
      <c r="F909" s="18" t="s">
        <v>5896</v>
      </c>
      <c r="G909" s="18" t="s">
        <v>5913</v>
      </c>
      <c r="H909" s="18" t="s">
        <v>5914</v>
      </c>
      <c r="I909" s="19" t="s">
        <v>15465</v>
      </c>
      <c r="J909" s="18" t="s">
        <v>5923</v>
      </c>
      <c r="K909" s="18" t="s">
        <v>16649</v>
      </c>
      <c r="L909" s="18" t="s">
        <v>5901</v>
      </c>
      <c r="N909" s="20">
        <v>45322</v>
      </c>
      <c r="O909" s="18" t="s">
        <v>16650</v>
      </c>
      <c r="P909" s="18" t="s">
        <v>16649</v>
      </c>
      <c r="Q909" s="18" t="s">
        <v>16644</v>
      </c>
      <c r="R909" s="18">
        <v>0.85</v>
      </c>
      <c r="T909" s="18">
        <v>0</v>
      </c>
      <c r="U909" s="18">
        <v>0</v>
      </c>
    </row>
    <row r="910" spans="2:24" x14ac:dyDescent="0.4">
      <c r="B910" s="28" t="s">
        <v>5909</v>
      </c>
      <c r="C910" s="28" t="s">
        <v>5910</v>
      </c>
      <c r="D910" s="28" t="s">
        <v>5911</v>
      </c>
      <c r="E910" s="29" t="s">
        <v>5912</v>
      </c>
      <c r="F910" s="28" t="s">
        <v>5896</v>
      </c>
      <c r="G910" s="28" t="s">
        <v>5913</v>
      </c>
      <c r="H910" s="28" t="s">
        <v>5914</v>
      </c>
      <c r="I910" s="29" t="s">
        <v>5915</v>
      </c>
      <c r="J910" s="28" t="s">
        <v>5899</v>
      </c>
      <c r="K910" s="28" t="s">
        <v>5916</v>
      </c>
      <c r="L910" s="28" t="s">
        <v>5901</v>
      </c>
      <c r="M910" s="29"/>
      <c r="N910" s="30">
        <v>45322</v>
      </c>
      <c r="O910" s="28" t="s">
        <v>5917</v>
      </c>
      <c r="P910" s="28" t="s">
        <v>5916</v>
      </c>
      <c r="Q910" s="28" t="s">
        <v>5918</v>
      </c>
      <c r="R910" s="28">
        <v>0.92</v>
      </c>
      <c r="S910" s="28"/>
      <c r="T910" s="28">
        <v>0</v>
      </c>
      <c r="U910" s="28">
        <v>0</v>
      </c>
      <c r="V910" s="28"/>
      <c r="W910" s="28"/>
      <c r="X910" s="28"/>
    </row>
    <row r="911" spans="2:24" x14ac:dyDescent="0.4">
      <c r="B911" s="28" t="s">
        <v>5909</v>
      </c>
      <c r="C911" s="28" t="s">
        <v>5910</v>
      </c>
      <c r="D911" s="28" t="s">
        <v>5911</v>
      </c>
      <c r="E911" s="29" t="s">
        <v>5912</v>
      </c>
      <c r="F911" s="28" t="s">
        <v>5896</v>
      </c>
      <c r="G911" s="28" t="s">
        <v>5913</v>
      </c>
      <c r="H911" s="28" t="s">
        <v>5914</v>
      </c>
      <c r="I911" s="29" t="s">
        <v>5915</v>
      </c>
      <c r="J911" s="28" t="s">
        <v>5904</v>
      </c>
      <c r="K911" s="28" t="s">
        <v>5919</v>
      </c>
      <c r="L911" s="28" t="s">
        <v>5901</v>
      </c>
      <c r="M911" s="29"/>
      <c r="N911" s="30">
        <v>45322</v>
      </c>
      <c r="O911" s="28" t="s">
        <v>5920</v>
      </c>
      <c r="P911" s="28" t="s">
        <v>5919</v>
      </c>
      <c r="Q911" s="28" t="s">
        <v>5918</v>
      </c>
      <c r="R911" s="28">
        <v>0.92</v>
      </c>
      <c r="S911" s="28"/>
      <c r="T911" s="28">
        <v>0</v>
      </c>
      <c r="U911" s="28">
        <v>0</v>
      </c>
      <c r="V911" s="28"/>
      <c r="W911" s="28"/>
      <c r="X911" s="28"/>
    </row>
    <row r="912" spans="2:24" x14ac:dyDescent="0.4">
      <c r="B912" s="28" t="s">
        <v>5909</v>
      </c>
      <c r="C912" s="28" t="s">
        <v>5910</v>
      </c>
      <c r="D912" s="28" t="s">
        <v>5911</v>
      </c>
      <c r="E912" s="29" t="s">
        <v>5912</v>
      </c>
      <c r="F912" s="28" t="s">
        <v>5896</v>
      </c>
      <c r="G912" s="28" t="s">
        <v>5913</v>
      </c>
      <c r="H912" s="28" t="s">
        <v>5914</v>
      </c>
      <c r="I912" s="29" t="s">
        <v>5915</v>
      </c>
      <c r="J912" s="28" t="s">
        <v>5843</v>
      </c>
      <c r="K912" s="28" t="s">
        <v>5921</v>
      </c>
      <c r="L912" s="28" t="s">
        <v>5901</v>
      </c>
      <c r="M912" s="29"/>
      <c r="N912" s="30">
        <v>45322</v>
      </c>
      <c r="O912" s="28" t="s">
        <v>5922</v>
      </c>
      <c r="P912" s="28" t="s">
        <v>5921</v>
      </c>
      <c r="Q912" s="28" t="s">
        <v>5918</v>
      </c>
      <c r="R912" s="28">
        <v>0.92</v>
      </c>
      <c r="S912" s="28"/>
      <c r="T912" s="28">
        <v>0</v>
      </c>
      <c r="U912" s="28">
        <v>0</v>
      </c>
      <c r="V912" s="28"/>
      <c r="W912" s="28"/>
      <c r="X912" s="28"/>
    </row>
    <row r="913" spans="2:24" x14ac:dyDescent="0.4">
      <c r="B913" s="28" t="s">
        <v>5909</v>
      </c>
      <c r="C913" s="28" t="s">
        <v>5910</v>
      </c>
      <c r="D913" s="28" t="s">
        <v>5911</v>
      </c>
      <c r="E913" s="29" t="s">
        <v>5912</v>
      </c>
      <c r="F913" s="28" t="s">
        <v>5896</v>
      </c>
      <c r="G913" s="28" t="s">
        <v>5913</v>
      </c>
      <c r="H913" s="28" t="s">
        <v>5914</v>
      </c>
      <c r="I913" s="29" t="s">
        <v>5915</v>
      </c>
      <c r="J913" s="28" t="s">
        <v>5923</v>
      </c>
      <c r="K913" s="28" t="s">
        <v>5924</v>
      </c>
      <c r="L913" s="28" t="s">
        <v>5901</v>
      </c>
      <c r="M913" s="29"/>
      <c r="N913" s="30">
        <v>45322</v>
      </c>
      <c r="O913" s="28" t="s">
        <v>5925</v>
      </c>
      <c r="P913" s="28" t="s">
        <v>5924</v>
      </c>
      <c r="Q913" s="28" t="s">
        <v>5918</v>
      </c>
      <c r="R913" s="28">
        <v>0.92</v>
      </c>
      <c r="S913" s="28"/>
      <c r="T913" s="28">
        <v>0</v>
      </c>
      <c r="U913" s="28">
        <v>0</v>
      </c>
      <c r="V913" s="28"/>
      <c r="W913" s="28"/>
      <c r="X913" s="28"/>
    </row>
    <row r="914" spans="2:24" x14ac:dyDescent="0.4">
      <c r="B914" s="18" t="s">
        <v>5909</v>
      </c>
      <c r="C914" s="18" t="s">
        <v>5910</v>
      </c>
      <c r="D914" s="18" t="s">
        <v>5911</v>
      </c>
      <c r="E914" s="19" t="s">
        <v>16677</v>
      </c>
      <c r="F914" s="18" t="s">
        <v>6100</v>
      </c>
      <c r="G914" s="18" t="s">
        <v>29</v>
      </c>
      <c r="H914" s="18" t="s">
        <v>5936</v>
      </c>
      <c r="I914" s="19" t="s">
        <v>12172</v>
      </c>
      <c r="J914" s="18" t="s">
        <v>5899</v>
      </c>
      <c r="K914" s="18" t="s">
        <v>16678</v>
      </c>
      <c r="L914" s="18" t="s">
        <v>5901</v>
      </c>
      <c r="N914" s="20">
        <v>45322</v>
      </c>
      <c r="O914" s="18" t="s">
        <v>16679</v>
      </c>
      <c r="P914" s="18" t="s">
        <v>16678</v>
      </c>
      <c r="Q914" s="18" t="s">
        <v>16680</v>
      </c>
      <c r="R914" s="18">
        <v>0.86</v>
      </c>
      <c r="T914" s="18">
        <v>0</v>
      </c>
      <c r="U914" s="18">
        <v>0</v>
      </c>
    </row>
    <row r="915" spans="2:24" x14ac:dyDescent="0.4">
      <c r="B915" s="18" t="s">
        <v>5909</v>
      </c>
      <c r="C915" s="18" t="s">
        <v>5910</v>
      </c>
      <c r="D915" s="18" t="s">
        <v>5911</v>
      </c>
      <c r="E915" s="19" t="s">
        <v>16677</v>
      </c>
      <c r="F915" s="18" t="s">
        <v>6100</v>
      </c>
      <c r="G915" s="18" t="s">
        <v>29</v>
      </c>
      <c r="H915" s="18" t="s">
        <v>5936</v>
      </c>
      <c r="I915" s="19" t="s">
        <v>12172</v>
      </c>
      <c r="J915" s="18" t="s">
        <v>5904</v>
      </c>
      <c r="K915" s="18" t="s">
        <v>16681</v>
      </c>
      <c r="L915" s="18" t="s">
        <v>5901</v>
      </c>
      <c r="N915" s="20">
        <v>45322</v>
      </c>
      <c r="O915" s="18" t="s">
        <v>16682</v>
      </c>
      <c r="P915" s="18" t="s">
        <v>16681</v>
      </c>
      <c r="Q915" s="18" t="s">
        <v>16680</v>
      </c>
      <c r="R915" s="18">
        <v>0.86</v>
      </c>
      <c r="T915" s="18">
        <v>0</v>
      </c>
      <c r="U915" s="18">
        <v>0</v>
      </c>
    </row>
    <row r="916" spans="2:24" x14ac:dyDescent="0.4">
      <c r="B916" s="18" t="s">
        <v>5909</v>
      </c>
      <c r="C916" s="18" t="s">
        <v>5910</v>
      </c>
      <c r="D916" s="18" t="s">
        <v>5911</v>
      </c>
      <c r="E916" s="19" t="s">
        <v>16677</v>
      </c>
      <c r="F916" s="18" t="s">
        <v>6100</v>
      </c>
      <c r="G916" s="18" t="s">
        <v>29</v>
      </c>
      <c r="H916" s="18" t="s">
        <v>5936</v>
      </c>
      <c r="I916" s="19" t="s">
        <v>12172</v>
      </c>
      <c r="J916" s="18" t="s">
        <v>5843</v>
      </c>
      <c r="K916" s="18" t="s">
        <v>16683</v>
      </c>
      <c r="L916" s="18" t="s">
        <v>5901</v>
      </c>
      <c r="N916" s="20">
        <v>45322</v>
      </c>
      <c r="O916" s="18" t="s">
        <v>16684</v>
      </c>
      <c r="P916" s="18" t="s">
        <v>16683</v>
      </c>
      <c r="Q916" s="18" t="s">
        <v>16680</v>
      </c>
      <c r="R916" s="18">
        <v>0.86</v>
      </c>
      <c r="T916" s="18">
        <v>0</v>
      </c>
      <c r="U916" s="18">
        <v>0</v>
      </c>
    </row>
    <row r="917" spans="2:24" x14ac:dyDescent="0.4">
      <c r="B917" s="18" t="s">
        <v>5909</v>
      </c>
      <c r="C917" s="18" t="s">
        <v>5910</v>
      </c>
      <c r="D917" s="18" t="s">
        <v>5911</v>
      </c>
      <c r="E917" s="19" t="s">
        <v>16677</v>
      </c>
      <c r="F917" s="18" t="s">
        <v>6100</v>
      </c>
      <c r="G917" s="18" t="s">
        <v>29</v>
      </c>
      <c r="H917" s="18" t="s">
        <v>5936</v>
      </c>
      <c r="I917" s="19" t="s">
        <v>12172</v>
      </c>
      <c r="J917" s="18" t="s">
        <v>5923</v>
      </c>
      <c r="K917" s="18" t="s">
        <v>16685</v>
      </c>
      <c r="L917" s="18" t="s">
        <v>5901</v>
      </c>
      <c r="N917" s="20">
        <v>45322</v>
      </c>
      <c r="O917" s="18" t="s">
        <v>16686</v>
      </c>
      <c r="P917" s="18" t="s">
        <v>16685</v>
      </c>
      <c r="Q917" s="18" t="s">
        <v>16680</v>
      </c>
      <c r="R917" s="18">
        <v>0.86</v>
      </c>
      <c r="T917" s="18">
        <v>0</v>
      </c>
      <c r="U917" s="18">
        <v>0</v>
      </c>
    </row>
    <row r="918" spans="2:24" x14ac:dyDescent="0.4">
      <c r="B918" s="28" t="s">
        <v>5909</v>
      </c>
      <c r="C918" s="28" t="s">
        <v>5910</v>
      </c>
      <c r="D918" s="28" t="s">
        <v>5911</v>
      </c>
      <c r="E918" s="29" t="s">
        <v>6099</v>
      </c>
      <c r="F918" s="28" t="s">
        <v>6100</v>
      </c>
      <c r="G918" s="28" t="s">
        <v>29</v>
      </c>
      <c r="H918" s="28" t="s">
        <v>5936</v>
      </c>
      <c r="I918" s="29" t="s">
        <v>5915</v>
      </c>
      <c r="J918" s="28" t="s">
        <v>5899</v>
      </c>
      <c r="K918" s="28" t="s">
        <v>6101</v>
      </c>
      <c r="L918" s="28" t="s">
        <v>5901</v>
      </c>
      <c r="M918" s="29"/>
      <c r="N918" s="30">
        <v>45322</v>
      </c>
      <c r="O918" s="28" t="s">
        <v>6102</v>
      </c>
      <c r="P918" s="18" t="s">
        <v>6101</v>
      </c>
      <c r="Q918" s="18" t="s">
        <v>6103</v>
      </c>
      <c r="R918" s="18">
        <v>0.92</v>
      </c>
      <c r="T918" s="18">
        <v>0</v>
      </c>
      <c r="U918" s="18">
        <v>0</v>
      </c>
    </row>
    <row r="919" spans="2:24" x14ac:dyDescent="0.4">
      <c r="B919" s="28" t="s">
        <v>5909</v>
      </c>
      <c r="C919" s="28" t="s">
        <v>5910</v>
      </c>
      <c r="D919" s="28" t="s">
        <v>5911</v>
      </c>
      <c r="E919" s="29" t="s">
        <v>6099</v>
      </c>
      <c r="F919" s="28" t="s">
        <v>6100</v>
      </c>
      <c r="G919" s="28" t="s">
        <v>29</v>
      </c>
      <c r="H919" s="28" t="s">
        <v>5936</v>
      </c>
      <c r="I919" s="29" t="s">
        <v>5915</v>
      </c>
      <c r="J919" s="28" t="s">
        <v>5904</v>
      </c>
      <c r="K919" s="28" t="s">
        <v>6104</v>
      </c>
      <c r="L919" s="28" t="s">
        <v>5901</v>
      </c>
      <c r="M919" s="29"/>
      <c r="N919" s="30">
        <v>45322</v>
      </c>
      <c r="O919" s="28" t="s">
        <v>6105</v>
      </c>
      <c r="P919" s="18" t="s">
        <v>6104</v>
      </c>
      <c r="Q919" s="18" t="s">
        <v>6103</v>
      </c>
      <c r="R919" s="18">
        <v>0.92</v>
      </c>
      <c r="T919" s="18">
        <v>0</v>
      </c>
      <c r="U919" s="18">
        <v>0</v>
      </c>
    </row>
    <row r="920" spans="2:24" x14ac:dyDescent="0.4">
      <c r="B920" s="28" t="s">
        <v>5909</v>
      </c>
      <c r="C920" s="28" t="s">
        <v>5910</v>
      </c>
      <c r="D920" s="28" t="s">
        <v>5911</v>
      </c>
      <c r="E920" s="29" t="s">
        <v>6099</v>
      </c>
      <c r="F920" s="28" t="s">
        <v>6100</v>
      </c>
      <c r="G920" s="28" t="s">
        <v>29</v>
      </c>
      <c r="H920" s="28" t="s">
        <v>5936</v>
      </c>
      <c r="I920" s="29" t="s">
        <v>5915</v>
      </c>
      <c r="J920" s="28" t="s">
        <v>5843</v>
      </c>
      <c r="K920" s="28" t="s">
        <v>6106</v>
      </c>
      <c r="L920" s="28" t="s">
        <v>5901</v>
      </c>
      <c r="M920" s="29"/>
      <c r="N920" s="30">
        <v>45322</v>
      </c>
      <c r="O920" s="28" t="s">
        <v>6107</v>
      </c>
      <c r="P920" s="18" t="s">
        <v>6106</v>
      </c>
      <c r="Q920" s="18" t="s">
        <v>6103</v>
      </c>
      <c r="R920" s="18">
        <v>0.92</v>
      </c>
      <c r="T920" s="18">
        <v>0</v>
      </c>
      <c r="U920" s="18">
        <v>0</v>
      </c>
    </row>
    <row r="921" spans="2:24" x14ac:dyDescent="0.4">
      <c r="B921" s="28" t="s">
        <v>5909</v>
      </c>
      <c r="C921" s="28" t="s">
        <v>5910</v>
      </c>
      <c r="D921" s="28" t="s">
        <v>5911</v>
      </c>
      <c r="E921" s="29" t="s">
        <v>6099</v>
      </c>
      <c r="F921" s="28" t="s">
        <v>6100</v>
      </c>
      <c r="G921" s="28" t="s">
        <v>29</v>
      </c>
      <c r="H921" s="28" t="s">
        <v>5936</v>
      </c>
      <c r="I921" s="29" t="s">
        <v>5915</v>
      </c>
      <c r="J921" s="28" t="s">
        <v>5923</v>
      </c>
      <c r="K921" s="28" t="s">
        <v>6108</v>
      </c>
      <c r="L921" s="28" t="s">
        <v>5901</v>
      </c>
      <c r="M921" s="29"/>
      <c r="N921" s="30">
        <v>45322</v>
      </c>
      <c r="O921" s="28" t="s">
        <v>6109</v>
      </c>
      <c r="P921" s="18" t="s">
        <v>6108</v>
      </c>
      <c r="Q921" s="18" t="s">
        <v>6103</v>
      </c>
      <c r="R921" s="18">
        <v>0.92</v>
      </c>
      <c r="T921" s="18">
        <v>0</v>
      </c>
      <c r="U921" s="18">
        <v>0</v>
      </c>
    </row>
    <row r="922" spans="2:24" x14ac:dyDescent="0.4">
      <c r="B922" s="18" t="s">
        <v>5909</v>
      </c>
      <c r="C922" s="18" t="s">
        <v>5910</v>
      </c>
      <c r="D922" s="18" t="s">
        <v>5911</v>
      </c>
      <c r="E922" s="19" t="s">
        <v>15300</v>
      </c>
      <c r="F922" s="18" t="s">
        <v>5991</v>
      </c>
      <c r="G922" s="18" t="s">
        <v>5913</v>
      </c>
      <c r="H922" s="18" t="s">
        <v>5914</v>
      </c>
      <c r="I922" s="19" t="s">
        <v>10039</v>
      </c>
      <c r="J922" s="18" t="s">
        <v>5899</v>
      </c>
      <c r="K922" s="18" t="s">
        <v>15301</v>
      </c>
      <c r="L922" s="18" t="s">
        <v>5901</v>
      </c>
      <c r="N922" s="20">
        <v>45322</v>
      </c>
      <c r="O922" s="18" t="s">
        <v>15302</v>
      </c>
      <c r="P922" s="18" t="s">
        <v>15301</v>
      </c>
      <c r="Q922" s="18" t="s">
        <v>15303</v>
      </c>
      <c r="R922" s="18">
        <v>0.61</v>
      </c>
      <c r="T922" s="18">
        <v>0</v>
      </c>
      <c r="U922" s="18">
        <v>0</v>
      </c>
    </row>
    <row r="923" spans="2:24" x14ac:dyDescent="0.4">
      <c r="B923" s="18" t="s">
        <v>5909</v>
      </c>
      <c r="C923" s="18" t="s">
        <v>5910</v>
      </c>
      <c r="D923" s="18" t="s">
        <v>5911</v>
      </c>
      <c r="E923" s="19" t="s">
        <v>15300</v>
      </c>
      <c r="F923" s="18" t="s">
        <v>5991</v>
      </c>
      <c r="G923" s="18" t="s">
        <v>5913</v>
      </c>
      <c r="H923" s="18" t="s">
        <v>5914</v>
      </c>
      <c r="I923" s="19" t="s">
        <v>10039</v>
      </c>
      <c r="J923" s="18" t="s">
        <v>5904</v>
      </c>
      <c r="K923" s="18" t="s">
        <v>15304</v>
      </c>
      <c r="L923" s="18" t="s">
        <v>5901</v>
      </c>
      <c r="N923" s="20">
        <v>45322</v>
      </c>
      <c r="O923" s="18" t="s">
        <v>15305</v>
      </c>
      <c r="P923" s="18" t="s">
        <v>15304</v>
      </c>
      <c r="Q923" s="18" t="s">
        <v>15303</v>
      </c>
      <c r="R923" s="18">
        <v>0.61</v>
      </c>
      <c r="T923" s="18">
        <v>0</v>
      </c>
      <c r="U923" s="18">
        <v>0</v>
      </c>
    </row>
    <row r="924" spans="2:24" x14ac:dyDescent="0.4">
      <c r="B924" s="18" t="s">
        <v>5909</v>
      </c>
      <c r="C924" s="18" t="s">
        <v>5910</v>
      </c>
      <c r="D924" s="18" t="s">
        <v>5911</v>
      </c>
      <c r="E924" s="19" t="s">
        <v>15300</v>
      </c>
      <c r="F924" s="18" t="s">
        <v>5991</v>
      </c>
      <c r="G924" s="18" t="s">
        <v>5913</v>
      </c>
      <c r="H924" s="18" t="s">
        <v>5914</v>
      </c>
      <c r="I924" s="19" t="s">
        <v>10039</v>
      </c>
      <c r="J924" s="18" t="s">
        <v>5843</v>
      </c>
      <c r="K924" s="18" t="s">
        <v>15306</v>
      </c>
      <c r="L924" s="18" t="s">
        <v>5901</v>
      </c>
      <c r="N924" s="20">
        <v>45322</v>
      </c>
      <c r="O924" s="18" t="s">
        <v>15307</v>
      </c>
      <c r="P924" s="18" t="s">
        <v>15306</v>
      </c>
      <c r="Q924" s="18" t="s">
        <v>15303</v>
      </c>
      <c r="R924" s="18">
        <v>0.61</v>
      </c>
      <c r="T924" s="18">
        <v>0</v>
      </c>
      <c r="U924" s="18">
        <v>0</v>
      </c>
    </row>
    <row r="925" spans="2:24" x14ac:dyDescent="0.4">
      <c r="B925" s="18" t="s">
        <v>5909</v>
      </c>
      <c r="C925" s="18" t="s">
        <v>5910</v>
      </c>
      <c r="D925" s="18" t="s">
        <v>5911</v>
      </c>
      <c r="E925" s="19" t="s">
        <v>15300</v>
      </c>
      <c r="F925" s="18" t="s">
        <v>5991</v>
      </c>
      <c r="G925" s="18" t="s">
        <v>5913</v>
      </c>
      <c r="H925" s="18" t="s">
        <v>5914</v>
      </c>
      <c r="I925" s="19" t="s">
        <v>10039</v>
      </c>
      <c r="J925" s="18" t="s">
        <v>5923</v>
      </c>
      <c r="K925" s="18" t="s">
        <v>15308</v>
      </c>
      <c r="L925" s="18" t="s">
        <v>5901</v>
      </c>
      <c r="N925" s="20">
        <v>45322</v>
      </c>
      <c r="O925" s="18" t="s">
        <v>15309</v>
      </c>
      <c r="P925" s="18" t="s">
        <v>15308</v>
      </c>
      <c r="Q925" s="18" t="s">
        <v>15303</v>
      </c>
      <c r="R925" s="18">
        <v>0.61</v>
      </c>
      <c r="T925" s="18">
        <v>0</v>
      </c>
      <c r="U925" s="18">
        <v>0</v>
      </c>
    </row>
    <row r="926" spans="2:24" x14ac:dyDescent="0.4">
      <c r="B926" s="18" t="s">
        <v>5909</v>
      </c>
      <c r="C926" s="18" t="s">
        <v>5910</v>
      </c>
      <c r="D926" s="18" t="s">
        <v>5911</v>
      </c>
      <c r="E926" s="19" t="s">
        <v>15300</v>
      </c>
      <c r="F926" s="18" t="s">
        <v>5991</v>
      </c>
      <c r="G926" s="18" t="s">
        <v>29</v>
      </c>
      <c r="H926" s="18" t="s">
        <v>5936</v>
      </c>
      <c r="I926" s="19" t="s">
        <v>12172</v>
      </c>
      <c r="J926" s="18" t="s">
        <v>5899</v>
      </c>
      <c r="K926" s="18" t="s">
        <v>16661</v>
      </c>
      <c r="L926" s="18" t="s">
        <v>5901</v>
      </c>
      <c r="N926" s="20">
        <v>45322</v>
      </c>
      <c r="O926" s="18" t="s">
        <v>16662</v>
      </c>
      <c r="P926" s="18" t="s">
        <v>16661</v>
      </c>
      <c r="Q926" s="18" t="s">
        <v>15303</v>
      </c>
      <c r="R926" s="18">
        <v>0.86</v>
      </c>
      <c r="T926" s="18">
        <v>0</v>
      </c>
      <c r="U926" s="18">
        <v>0</v>
      </c>
    </row>
    <row r="927" spans="2:24" x14ac:dyDescent="0.4">
      <c r="B927" s="18" t="s">
        <v>5909</v>
      </c>
      <c r="C927" s="18" t="s">
        <v>5910</v>
      </c>
      <c r="D927" s="18" t="s">
        <v>5911</v>
      </c>
      <c r="E927" s="19" t="s">
        <v>15300</v>
      </c>
      <c r="F927" s="18" t="s">
        <v>5991</v>
      </c>
      <c r="G927" s="18" t="s">
        <v>29</v>
      </c>
      <c r="H927" s="18" t="s">
        <v>5936</v>
      </c>
      <c r="I927" s="19" t="s">
        <v>12172</v>
      </c>
      <c r="J927" s="18" t="s">
        <v>5904</v>
      </c>
      <c r="K927" s="18" t="s">
        <v>16663</v>
      </c>
      <c r="L927" s="18" t="s">
        <v>5901</v>
      </c>
      <c r="N927" s="20">
        <v>45322</v>
      </c>
      <c r="O927" s="18" t="s">
        <v>16664</v>
      </c>
      <c r="P927" s="18" t="s">
        <v>16663</v>
      </c>
      <c r="Q927" s="18" t="s">
        <v>15303</v>
      </c>
      <c r="R927" s="18">
        <v>0.86</v>
      </c>
      <c r="T927" s="18">
        <v>0</v>
      </c>
      <c r="U927" s="18">
        <v>0</v>
      </c>
    </row>
    <row r="928" spans="2:24" x14ac:dyDescent="0.4">
      <c r="B928" s="18" t="s">
        <v>5909</v>
      </c>
      <c r="C928" s="18" t="s">
        <v>5910</v>
      </c>
      <c r="D928" s="18" t="s">
        <v>5911</v>
      </c>
      <c r="E928" s="19" t="s">
        <v>15300</v>
      </c>
      <c r="F928" s="18" t="s">
        <v>5991</v>
      </c>
      <c r="G928" s="18" t="s">
        <v>29</v>
      </c>
      <c r="H928" s="18" t="s">
        <v>5936</v>
      </c>
      <c r="I928" s="19" t="s">
        <v>12172</v>
      </c>
      <c r="J928" s="18" t="s">
        <v>5843</v>
      </c>
      <c r="K928" s="18" t="s">
        <v>16665</v>
      </c>
      <c r="L928" s="18" t="s">
        <v>5901</v>
      </c>
      <c r="N928" s="20">
        <v>45322</v>
      </c>
      <c r="O928" s="18" t="s">
        <v>16666</v>
      </c>
      <c r="P928" s="18" t="s">
        <v>16665</v>
      </c>
      <c r="Q928" s="18" t="s">
        <v>15303</v>
      </c>
      <c r="R928" s="18">
        <v>0.86</v>
      </c>
      <c r="T928" s="18">
        <v>0</v>
      </c>
      <c r="U928" s="18">
        <v>0</v>
      </c>
    </row>
    <row r="929" spans="2:21" x14ac:dyDescent="0.4">
      <c r="B929" s="18" t="s">
        <v>5909</v>
      </c>
      <c r="C929" s="18" t="s">
        <v>5910</v>
      </c>
      <c r="D929" s="18" t="s">
        <v>5911</v>
      </c>
      <c r="E929" s="19" t="s">
        <v>15300</v>
      </c>
      <c r="F929" s="18" t="s">
        <v>5991</v>
      </c>
      <c r="G929" s="18" t="s">
        <v>29</v>
      </c>
      <c r="H929" s="18" t="s">
        <v>5936</v>
      </c>
      <c r="I929" s="19" t="s">
        <v>12172</v>
      </c>
      <c r="J929" s="18" t="s">
        <v>5923</v>
      </c>
      <c r="K929" s="18" t="s">
        <v>16667</v>
      </c>
      <c r="L929" s="18" t="s">
        <v>5901</v>
      </c>
      <c r="N929" s="20">
        <v>45322</v>
      </c>
      <c r="O929" s="18" t="s">
        <v>16668</v>
      </c>
      <c r="P929" s="18" t="s">
        <v>16667</v>
      </c>
      <c r="Q929" s="18" t="s">
        <v>15303</v>
      </c>
      <c r="R929" s="18">
        <v>0.86</v>
      </c>
      <c r="T929" s="18">
        <v>0</v>
      </c>
      <c r="U929" s="18">
        <v>0</v>
      </c>
    </row>
    <row r="930" spans="2:21" x14ac:dyDescent="0.4">
      <c r="B930" s="18" t="s">
        <v>5909</v>
      </c>
      <c r="C930" s="18" t="s">
        <v>5910</v>
      </c>
      <c r="D930" s="18" t="s">
        <v>5911</v>
      </c>
      <c r="E930" s="19" t="s">
        <v>6002</v>
      </c>
      <c r="F930" s="18" t="s">
        <v>5991</v>
      </c>
      <c r="G930" s="18" t="s">
        <v>5913</v>
      </c>
      <c r="H930" s="18" t="s">
        <v>5914</v>
      </c>
      <c r="I930" s="19" t="s">
        <v>17273</v>
      </c>
      <c r="J930" s="18" t="s">
        <v>5899</v>
      </c>
      <c r="K930" s="18" t="s">
        <v>17282</v>
      </c>
      <c r="L930" s="18" t="s">
        <v>5901</v>
      </c>
      <c r="N930" s="20">
        <v>45322</v>
      </c>
      <c r="O930" s="18" t="s">
        <v>17283</v>
      </c>
      <c r="P930" s="18" t="s">
        <v>17282</v>
      </c>
      <c r="Q930" s="18" t="s">
        <v>6005</v>
      </c>
      <c r="R930" s="18">
        <v>0.64</v>
      </c>
      <c r="T930" s="18">
        <v>0</v>
      </c>
      <c r="U930" s="18">
        <v>0</v>
      </c>
    </row>
    <row r="931" spans="2:21" x14ac:dyDescent="0.4">
      <c r="B931" s="18" t="s">
        <v>5909</v>
      </c>
      <c r="C931" s="18" t="s">
        <v>5910</v>
      </c>
      <c r="D931" s="18" t="s">
        <v>5911</v>
      </c>
      <c r="E931" s="19" t="s">
        <v>6002</v>
      </c>
      <c r="F931" s="18" t="s">
        <v>5991</v>
      </c>
      <c r="G931" s="18" t="s">
        <v>5913</v>
      </c>
      <c r="H931" s="18" t="s">
        <v>5914</v>
      </c>
      <c r="I931" s="19" t="s">
        <v>17273</v>
      </c>
      <c r="J931" s="18" t="s">
        <v>5904</v>
      </c>
      <c r="K931" s="18" t="s">
        <v>17284</v>
      </c>
      <c r="L931" s="18" t="s">
        <v>5901</v>
      </c>
      <c r="N931" s="20">
        <v>45322</v>
      </c>
      <c r="O931" s="18" t="s">
        <v>17285</v>
      </c>
      <c r="P931" s="18" t="s">
        <v>17284</v>
      </c>
      <c r="Q931" s="18" t="s">
        <v>6005</v>
      </c>
      <c r="R931" s="18">
        <v>0.64</v>
      </c>
      <c r="T931" s="18">
        <v>0</v>
      </c>
      <c r="U931" s="18">
        <v>0</v>
      </c>
    </row>
    <row r="932" spans="2:21" x14ac:dyDescent="0.4">
      <c r="B932" s="18" t="s">
        <v>5909</v>
      </c>
      <c r="C932" s="18" t="s">
        <v>5910</v>
      </c>
      <c r="D932" s="18" t="s">
        <v>5911</v>
      </c>
      <c r="E932" s="19" t="s">
        <v>6002</v>
      </c>
      <c r="F932" s="18" t="s">
        <v>5991</v>
      </c>
      <c r="G932" s="18" t="s">
        <v>5913</v>
      </c>
      <c r="H932" s="18" t="s">
        <v>5914</v>
      </c>
      <c r="I932" s="19" t="s">
        <v>17273</v>
      </c>
      <c r="J932" s="18" t="s">
        <v>5843</v>
      </c>
      <c r="K932" s="18" t="s">
        <v>17286</v>
      </c>
      <c r="L932" s="18" t="s">
        <v>5901</v>
      </c>
      <c r="N932" s="20">
        <v>45322</v>
      </c>
      <c r="O932" s="18" t="s">
        <v>17287</v>
      </c>
      <c r="P932" s="18" t="s">
        <v>17286</v>
      </c>
      <c r="Q932" s="18" t="s">
        <v>6005</v>
      </c>
      <c r="R932" s="18">
        <v>0.64</v>
      </c>
      <c r="T932" s="18">
        <v>0</v>
      </c>
      <c r="U932" s="18">
        <v>0</v>
      </c>
    </row>
    <row r="933" spans="2:21" x14ac:dyDescent="0.4">
      <c r="B933" s="18" t="s">
        <v>5909</v>
      </c>
      <c r="C933" s="18" t="s">
        <v>5910</v>
      </c>
      <c r="D933" s="18" t="s">
        <v>5911</v>
      </c>
      <c r="E933" s="19" t="s">
        <v>6002</v>
      </c>
      <c r="F933" s="18" t="s">
        <v>5991</v>
      </c>
      <c r="G933" s="18" t="s">
        <v>5913</v>
      </c>
      <c r="H933" s="18" t="s">
        <v>5914</v>
      </c>
      <c r="I933" s="19" t="s">
        <v>17273</v>
      </c>
      <c r="J933" s="18" t="s">
        <v>5923</v>
      </c>
      <c r="K933" s="18" t="s">
        <v>17288</v>
      </c>
      <c r="L933" s="18" t="s">
        <v>5901</v>
      </c>
      <c r="N933" s="20">
        <v>45322</v>
      </c>
      <c r="O933" s="18" t="s">
        <v>17289</v>
      </c>
      <c r="P933" s="18" t="s">
        <v>17288</v>
      </c>
      <c r="Q933" s="18" t="s">
        <v>6005</v>
      </c>
      <c r="R933" s="18">
        <v>0.64</v>
      </c>
      <c r="T933" s="18">
        <v>0</v>
      </c>
      <c r="U933" s="18">
        <v>0</v>
      </c>
    </row>
    <row r="934" spans="2:21" x14ac:dyDescent="0.4">
      <c r="B934" s="28" t="s">
        <v>5909</v>
      </c>
      <c r="C934" s="28" t="s">
        <v>5910</v>
      </c>
      <c r="D934" s="28" t="s">
        <v>5911</v>
      </c>
      <c r="E934" s="29" t="s">
        <v>6002</v>
      </c>
      <c r="F934" s="28" t="s">
        <v>5991</v>
      </c>
      <c r="G934" s="28" t="s">
        <v>29</v>
      </c>
      <c r="H934" s="28" t="s">
        <v>5936</v>
      </c>
      <c r="I934" s="29" t="s">
        <v>5915</v>
      </c>
      <c r="J934" s="28" t="s">
        <v>5899</v>
      </c>
      <c r="K934" s="28" t="s">
        <v>6003</v>
      </c>
      <c r="L934" s="28" t="s">
        <v>5901</v>
      </c>
      <c r="M934" s="29"/>
      <c r="N934" s="30">
        <v>45322</v>
      </c>
      <c r="O934" s="28" t="s">
        <v>6004</v>
      </c>
      <c r="P934" s="18" t="s">
        <v>6003</v>
      </c>
      <c r="Q934" s="18" t="s">
        <v>6005</v>
      </c>
      <c r="R934" s="18">
        <v>0.92</v>
      </c>
      <c r="T934" s="18">
        <v>0</v>
      </c>
      <c r="U934" s="18">
        <v>0</v>
      </c>
    </row>
    <row r="935" spans="2:21" x14ac:dyDescent="0.4">
      <c r="B935" s="28" t="s">
        <v>5909</v>
      </c>
      <c r="C935" s="28" t="s">
        <v>5910</v>
      </c>
      <c r="D935" s="28" t="s">
        <v>5911</v>
      </c>
      <c r="E935" s="29" t="s">
        <v>6002</v>
      </c>
      <c r="F935" s="28" t="s">
        <v>5991</v>
      </c>
      <c r="G935" s="28" t="s">
        <v>29</v>
      </c>
      <c r="H935" s="28" t="s">
        <v>5936</v>
      </c>
      <c r="I935" s="29" t="s">
        <v>5915</v>
      </c>
      <c r="J935" s="28" t="s">
        <v>5904</v>
      </c>
      <c r="K935" s="28" t="s">
        <v>6006</v>
      </c>
      <c r="L935" s="28" t="s">
        <v>5901</v>
      </c>
      <c r="M935" s="29"/>
      <c r="N935" s="30">
        <v>45322</v>
      </c>
      <c r="O935" s="28" t="s">
        <v>6007</v>
      </c>
      <c r="P935" s="18" t="s">
        <v>6006</v>
      </c>
      <c r="Q935" s="18" t="s">
        <v>6005</v>
      </c>
      <c r="R935" s="18">
        <v>0.92</v>
      </c>
      <c r="T935" s="18">
        <v>0</v>
      </c>
      <c r="U935" s="18">
        <v>0</v>
      </c>
    </row>
    <row r="936" spans="2:21" x14ac:dyDescent="0.4">
      <c r="B936" s="28" t="s">
        <v>5909</v>
      </c>
      <c r="C936" s="28" t="s">
        <v>5910</v>
      </c>
      <c r="D936" s="28" t="s">
        <v>5911</v>
      </c>
      <c r="E936" s="29" t="s">
        <v>6002</v>
      </c>
      <c r="F936" s="28" t="s">
        <v>5991</v>
      </c>
      <c r="G936" s="28" t="s">
        <v>29</v>
      </c>
      <c r="H936" s="28" t="s">
        <v>5936</v>
      </c>
      <c r="I936" s="29" t="s">
        <v>5915</v>
      </c>
      <c r="J936" s="28" t="s">
        <v>5843</v>
      </c>
      <c r="K936" s="28" t="s">
        <v>6008</v>
      </c>
      <c r="L936" s="28" t="s">
        <v>5901</v>
      </c>
      <c r="M936" s="29"/>
      <c r="N936" s="30">
        <v>45322</v>
      </c>
      <c r="O936" s="28" t="s">
        <v>6009</v>
      </c>
      <c r="P936" s="18" t="s">
        <v>6008</v>
      </c>
      <c r="Q936" s="18" t="s">
        <v>6005</v>
      </c>
      <c r="R936" s="18">
        <v>0.92</v>
      </c>
      <c r="T936" s="18">
        <v>0</v>
      </c>
      <c r="U936" s="18">
        <v>0</v>
      </c>
    </row>
    <row r="937" spans="2:21" x14ac:dyDescent="0.4">
      <c r="B937" s="28" t="s">
        <v>5909</v>
      </c>
      <c r="C937" s="28" t="s">
        <v>5910</v>
      </c>
      <c r="D937" s="28" t="s">
        <v>5911</v>
      </c>
      <c r="E937" s="29" t="s">
        <v>6002</v>
      </c>
      <c r="F937" s="28" t="s">
        <v>5991</v>
      </c>
      <c r="G937" s="28" t="s">
        <v>29</v>
      </c>
      <c r="H937" s="28" t="s">
        <v>5936</v>
      </c>
      <c r="I937" s="29" t="s">
        <v>5915</v>
      </c>
      <c r="J937" s="28" t="s">
        <v>5923</v>
      </c>
      <c r="K937" s="28" t="s">
        <v>6010</v>
      </c>
      <c r="L937" s="28" t="s">
        <v>5901</v>
      </c>
      <c r="M937" s="29"/>
      <c r="N937" s="30">
        <v>45322</v>
      </c>
      <c r="O937" s="28" t="s">
        <v>6011</v>
      </c>
      <c r="P937" s="18" t="s">
        <v>6010</v>
      </c>
      <c r="Q937" s="18" t="s">
        <v>6005</v>
      </c>
      <c r="R937" s="18">
        <v>0.92</v>
      </c>
      <c r="T937" s="18">
        <v>0</v>
      </c>
      <c r="U937" s="18">
        <v>0</v>
      </c>
    </row>
    <row r="938" spans="2:21" x14ac:dyDescent="0.4">
      <c r="B938" s="18" t="s">
        <v>5909</v>
      </c>
      <c r="C938" s="18" t="s">
        <v>5910</v>
      </c>
      <c r="D938" s="18" t="s">
        <v>5911</v>
      </c>
      <c r="E938" s="19" t="s">
        <v>16715</v>
      </c>
      <c r="F938" s="18" t="s">
        <v>5991</v>
      </c>
      <c r="G938" s="18" t="s">
        <v>5913</v>
      </c>
      <c r="H938" s="18" t="s">
        <v>5914</v>
      </c>
      <c r="I938" s="19" t="s">
        <v>12077</v>
      </c>
      <c r="J938" s="18" t="s">
        <v>5899</v>
      </c>
      <c r="K938" s="18" t="s">
        <v>16716</v>
      </c>
      <c r="L938" s="18" t="s">
        <v>5901</v>
      </c>
      <c r="N938" s="20">
        <v>45322</v>
      </c>
      <c r="O938" s="18" t="s">
        <v>16717</v>
      </c>
      <c r="P938" s="18" t="s">
        <v>16716</v>
      </c>
      <c r="Q938" s="18" t="s">
        <v>16718</v>
      </c>
      <c r="R938" s="18">
        <v>0.73</v>
      </c>
      <c r="T938" s="18">
        <v>0</v>
      </c>
      <c r="U938" s="18">
        <v>0</v>
      </c>
    </row>
    <row r="939" spans="2:21" x14ac:dyDescent="0.4">
      <c r="B939" s="18" t="s">
        <v>5909</v>
      </c>
      <c r="C939" s="18" t="s">
        <v>5910</v>
      </c>
      <c r="D939" s="18" t="s">
        <v>5911</v>
      </c>
      <c r="E939" s="19" t="s">
        <v>16715</v>
      </c>
      <c r="F939" s="18" t="s">
        <v>5991</v>
      </c>
      <c r="G939" s="18" t="s">
        <v>5913</v>
      </c>
      <c r="H939" s="18" t="s">
        <v>5914</v>
      </c>
      <c r="I939" s="19" t="s">
        <v>12077</v>
      </c>
      <c r="J939" s="18" t="s">
        <v>5904</v>
      </c>
      <c r="K939" s="18" t="s">
        <v>16719</v>
      </c>
      <c r="L939" s="18" t="s">
        <v>5901</v>
      </c>
      <c r="N939" s="20">
        <v>45322</v>
      </c>
      <c r="O939" s="18" t="s">
        <v>16720</v>
      </c>
      <c r="P939" s="18" t="s">
        <v>16719</v>
      </c>
      <c r="Q939" s="18" t="s">
        <v>16718</v>
      </c>
      <c r="R939" s="18">
        <v>0.73</v>
      </c>
      <c r="T939" s="18">
        <v>0</v>
      </c>
      <c r="U939" s="18">
        <v>0</v>
      </c>
    </row>
    <row r="940" spans="2:21" x14ac:dyDescent="0.4">
      <c r="B940" s="18" t="s">
        <v>5909</v>
      </c>
      <c r="C940" s="18" t="s">
        <v>5910</v>
      </c>
      <c r="D940" s="18" t="s">
        <v>5911</v>
      </c>
      <c r="E940" s="19" t="s">
        <v>16715</v>
      </c>
      <c r="F940" s="18" t="s">
        <v>5991</v>
      </c>
      <c r="G940" s="18" t="s">
        <v>5913</v>
      </c>
      <c r="H940" s="18" t="s">
        <v>5914</v>
      </c>
      <c r="I940" s="19" t="s">
        <v>12077</v>
      </c>
      <c r="J940" s="18" t="s">
        <v>5843</v>
      </c>
      <c r="K940" s="18" t="s">
        <v>16721</v>
      </c>
      <c r="L940" s="18" t="s">
        <v>5901</v>
      </c>
      <c r="N940" s="20">
        <v>45322</v>
      </c>
      <c r="O940" s="18" t="s">
        <v>16722</v>
      </c>
      <c r="P940" s="18" t="s">
        <v>16721</v>
      </c>
      <c r="Q940" s="18" t="s">
        <v>16718</v>
      </c>
      <c r="R940" s="18">
        <v>0.73</v>
      </c>
      <c r="T940" s="18">
        <v>0</v>
      </c>
      <c r="U940" s="18">
        <v>0</v>
      </c>
    </row>
    <row r="941" spans="2:21" x14ac:dyDescent="0.4">
      <c r="B941" s="18" t="s">
        <v>5909</v>
      </c>
      <c r="C941" s="18" t="s">
        <v>5910</v>
      </c>
      <c r="D941" s="18" t="s">
        <v>5911</v>
      </c>
      <c r="E941" s="19" t="s">
        <v>16715</v>
      </c>
      <c r="F941" s="18" t="s">
        <v>5991</v>
      </c>
      <c r="G941" s="18" t="s">
        <v>5913</v>
      </c>
      <c r="H941" s="18" t="s">
        <v>5914</v>
      </c>
      <c r="I941" s="19" t="s">
        <v>12077</v>
      </c>
      <c r="J941" s="18" t="s">
        <v>5923</v>
      </c>
      <c r="K941" s="18" t="s">
        <v>16723</v>
      </c>
      <c r="L941" s="18" t="s">
        <v>5901</v>
      </c>
      <c r="N941" s="20">
        <v>45322</v>
      </c>
      <c r="O941" s="18" t="s">
        <v>16724</v>
      </c>
      <c r="P941" s="18" t="s">
        <v>16723</v>
      </c>
      <c r="Q941" s="18" t="s">
        <v>16718</v>
      </c>
      <c r="R941" s="18">
        <v>0.73</v>
      </c>
      <c r="T941" s="18">
        <v>0</v>
      </c>
      <c r="U941" s="18">
        <v>0</v>
      </c>
    </row>
    <row r="942" spans="2:21" x14ac:dyDescent="0.4">
      <c r="B942" s="18" t="s">
        <v>5909</v>
      </c>
      <c r="C942" s="18" t="s">
        <v>5910</v>
      </c>
      <c r="D942" s="18" t="s">
        <v>5911</v>
      </c>
      <c r="E942" s="19" t="s">
        <v>16715</v>
      </c>
      <c r="F942" s="18" t="s">
        <v>5991</v>
      </c>
      <c r="G942" s="18" t="s">
        <v>29</v>
      </c>
      <c r="H942" s="18" t="s">
        <v>5936</v>
      </c>
      <c r="I942" s="19" t="s">
        <v>12172</v>
      </c>
      <c r="J942" s="18" t="s">
        <v>5899</v>
      </c>
      <c r="K942" s="18" t="s">
        <v>16725</v>
      </c>
      <c r="L942" s="18" t="s">
        <v>5901</v>
      </c>
      <c r="N942" s="20">
        <v>45322</v>
      </c>
      <c r="O942" s="18" t="s">
        <v>16726</v>
      </c>
      <c r="P942" s="18" t="s">
        <v>16725</v>
      </c>
      <c r="Q942" s="18" t="s">
        <v>16718</v>
      </c>
      <c r="R942" s="18">
        <v>0.86</v>
      </c>
      <c r="T942" s="18">
        <v>0</v>
      </c>
      <c r="U942" s="18">
        <v>0</v>
      </c>
    </row>
    <row r="943" spans="2:21" x14ac:dyDescent="0.4">
      <c r="B943" s="18" t="s">
        <v>5909</v>
      </c>
      <c r="C943" s="18" t="s">
        <v>5910</v>
      </c>
      <c r="D943" s="18" t="s">
        <v>5911</v>
      </c>
      <c r="E943" s="19" t="s">
        <v>16715</v>
      </c>
      <c r="F943" s="18" t="s">
        <v>5991</v>
      </c>
      <c r="G943" s="18" t="s">
        <v>29</v>
      </c>
      <c r="H943" s="18" t="s">
        <v>5936</v>
      </c>
      <c r="I943" s="19" t="s">
        <v>12172</v>
      </c>
      <c r="J943" s="18" t="s">
        <v>5904</v>
      </c>
      <c r="K943" s="18" t="s">
        <v>16727</v>
      </c>
      <c r="L943" s="18" t="s">
        <v>5901</v>
      </c>
      <c r="N943" s="20">
        <v>45322</v>
      </c>
      <c r="O943" s="18" t="s">
        <v>16728</v>
      </c>
      <c r="P943" s="18" t="s">
        <v>16727</v>
      </c>
      <c r="Q943" s="18" t="s">
        <v>16718</v>
      </c>
      <c r="R943" s="18">
        <v>0.86</v>
      </c>
      <c r="T943" s="18">
        <v>0</v>
      </c>
      <c r="U943" s="18">
        <v>0</v>
      </c>
    </row>
    <row r="944" spans="2:21" x14ac:dyDescent="0.4">
      <c r="B944" s="18" t="s">
        <v>5909</v>
      </c>
      <c r="C944" s="18" t="s">
        <v>5910</v>
      </c>
      <c r="D944" s="18" t="s">
        <v>5911</v>
      </c>
      <c r="E944" s="19" t="s">
        <v>16715</v>
      </c>
      <c r="F944" s="18" t="s">
        <v>5991</v>
      </c>
      <c r="G944" s="18" t="s">
        <v>29</v>
      </c>
      <c r="H944" s="18" t="s">
        <v>5936</v>
      </c>
      <c r="I944" s="19" t="s">
        <v>12172</v>
      </c>
      <c r="J944" s="18" t="s">
        <v>5843</v>
      </c>
      <c r="K944" s="18" t="s">
        <v>16729</v>
      </c>
      <c r="L944" s="18" t="s">
        <v>5901</v>
      </c>
      <c r="N944" s="20">
        <v>45322</v>
      </c>
      <c r="O944" s="18" t="s">
        <v>16730</v>
      </c>
      <c r="P944" s="18" t="s">
        <v>16729</v>
      </c>
      <c r="Q944" s="18" t="s">
        <v>16718</v>
      </c>
      <c r="R944" s="18">
        <v>0.86</v>
      </c>
      <c r="T944" s="18">
        <v>0</v>
      </c>
      <c r="U944" s="18">
        <v>0</v>
      </c>
    </row>
    <row r="945" spans="2:21" x14ac:dyDescent="0.4">
      <c r="B945" s="18" t="s">
        <v>5909</v>
      </c>
      <c r="C945" s="18" t="s">
        <v>5910</v>
      </c>
      <c r="D945" s="18" t="s">
        <v>5911</v>
      </c>
      <c r="E945" s="19" t="s">
        <v>16715</v>
      </c>
      <c r="F945" s="18" t="s">
        <v>5991</v>
      </c>
      <c r="G945" s="18" t="s">
        <v>29</v>
      </c>
      <c r="H945" s="18" t="s">
        <v>5936</v>
      </c>
      <c r="I945" s="19" t="s">
        <v>12172</v>
      </c>
      <c r="J945" s="18" t="s">
        <v>5923</v>
      </c>
      <c r="K945" s="18" t="s">
        <v>16731</v>
      </c>
      <c r="L945" s="18" t="s">
        <v>5901</v>
      </c>
      <c r="N945" s="20">
        <v>45322</v>
      </c>
      <c r="O945" s="18" t="s">
        <v>16732</v>
      </c>
      <c r="P945" s="18" t="s">
        <v>16731</v>
      </c>
      <c r="Q945" s="18" t="s">
        <v>16718</v>
      </c>
      <c r="R945" s="18">
        <v>0.86</v>
      </c>
      <c r="T945" s="18">
        <v>0</v>
      </c>
      <c r="U945" s="18">
        <v>0</v>
      </c>
    </row>
    <row r="946" spans="2:21" x14ac:dyDescent="0.4">
      <c r="B946" s="28" t="s">
        <v>5909</v>
      </c>
      <c r="C946" s="28" t="s">
        <v>5910</v>
      </c>
      <c r="D946" s="28" t="s">
        <v>5911</v>
      </c>
      <c r="E946" s="29" t="s">
        <v>5990</v>
      </c>
      <c r="F946" s="28" t="s">
        <v>5991</v>
      </c>
      <c r="G946" s="28" t="s">
        <v>5913</v>
      </c>
      <c r="H946" s="28" t="s">
        <v>5914</v>
      </c>
      <c r="I946" s="29" t="s">
        <v>5992</v>
      </c>
      <c r="J946" s="28" t="s">
        <v>5899</v>
      </c>
      <c r="K946" s="28" t="s">
        <v>5993</v>
      </c>
      <c r="L946" s="28" t="s">
        <v>5901</v>
      </c>
      <c r="M946" s="29"/>
      <c r="N946" s="30">
        <v>45322</v>
      </c>
      <c r="O946" s="28" t="s">
        <v>5994</v>
      </c>
      <c r="P946" s="18" t="s">
        <v>5993</v>
      </c>
      <c r="Q946" s="18" t="s">
        <v>5995</v>
      </c>
      <c r="R946" s="18">
        <v>0.67</v>
      </c>
      <c r="T946" s="18">
        <v>0</v>
      </c>
      <c r="U946" s="18">
        <v>0</v>
      </c>
    </row>
    <row r="947" spans="2:21" x14ac:dyDescent="0.4">
      <c r="B947" s="28" t="s">
        <v>5909</v>
      </c>
      <c r="C947" s="28" t="s">
        <v>5910</v>
      </c>
      <c r="D947" s="28" t="s">
        <v>5911</v>
      </c>
      <c r="E947" s="29" t="s">
        <v>5990</v>
      </c>
      <c r="F947" s="28" t="s">
        <v>5991</v>
      </c>
      <c r="G947" s="28" t="s">
        <v>5913</v>
      </c>
      <c r="H947" s="28" t="s">
        <v>5914</v>
      </c>
      <c r="I947" s="29" t="s">
        <v>5992</v>
      </c>
      <c r="J947" s="28" t="s">
        <v>5904</v>
      </c>
      <c r="K947" s="28" t="s">
        <v>5996</v>
      </c>
      <c r="L947" s="28" t="s">
        <v>5901</v>
      </c>
      <c r="M947" s="29"/>
      <c r="N947" s="30">
        <v>45322</v>
      </c>
      <c r="O947" s="28" t="s">
        <v>5997</v>
      </c>
      <c r="P947" s="18" t="s">
        <v>5996</v>
      </c>
      <c r="Q947" s="18" t="s">
        <v>5995</v>
      </c>
      <c r="R947" s="18">
        <v>0.67</v>
      </c>
      <c r="T947" s="18">
        <v>0</v>
      </c>
      <c r="U947" s="18">
        <v>0</v>
      </c>
    </row>
    <row r="948" spans="2:21" x14ac:dyDescent="0.4">
      <c r="B948" s="28" t="s">
        <v>5909</v>
      </c>
      <c r="C948" s="28" t="s">
        <v>5910</v>
      </c>
      <c r="D948" s="28" t="s">
        <v>5911</v>
      </c>
      <c r="E948" s="29" t="s">
        <v>5990</v>
      </c>
      <c r="F948" s="28" t="s">
        <v>5991</v>
      </c>
      <c r="G948" s="28" t="s">
        <v>5913</v>
      </c>
      <c r="H948" s="28" t="s">
        <v>5914</v>
      </c>
      <c r="I948" s="29" t="s">
        <v>5992</v>
      </c>
      <c r="J948" s="28" t="s">
        <v>5843</v>
      </c>
      <c r="K948" s="28" t="s">
        <v>5998</v>
      </c>
      <c r="L948" s="28" t="s">
        <v>5901</v>
      </c>
      <c r="M948" s="29"/>
      <c r="N948" s="30">
        <v>45322</v>
      </c>
      <c r="O948" s="28" t="s">
        <v>5999</v>
      </c>
      <c r="P948" s="18" t="s">
        <v>5998</v>
      </c>
      <c r="Q948" s="18" t="s">
        <v>5995</v>
      </c>
      <c r="R948" s="18">
        <v>0.67</v>
      </c>
      <c r="T948" s="18">
        <v>0</v>
      </c>
      <c r="U948" s="18">
        <v>0</v>
      </c>
    </row>
    <row r="949" spans="2:21" x14ac:dyDescent="0.4">
      <c r="B949" s="28" t="s">
        <v>5909</v>
      </c>
      <c r="C949" s="28" t="s">
        <v>5910</v>
      </c>
      <c r="D949" s="28" t="s">
        <v>5911</v>
      </c>
      <c r="E949" s="29" t="s">
        <v>5990</v>
      </c>
      <c r="F949" s="28" t="s">
        <v>5991</v>
      </c>
      <c r="G949" s="28" t="s">
        <v>5913</v>
      </c>
      <c r="H949" s="28" t="s">
        <v>5914</v>
      </c>
      <c r="I949" s="29" t="s">
        <v>5992</v>
      </c>
      <c r="J949" s="28" t="s">
        <v>5923</v>
      </c>
      <c r="K949" s="28" t="s">
        <v>6000</v>
      </c>
      <c r="L949" s="28" t="s">
        <v>5901</v>
      </c>
      <c r="M949" s="29"/>
      <c r="N949" s="30">
        <v>45322</v>
      </c>
      <c r="O949" s="28" t="s">
        <v>6001</v>
      </c>
      <c r="P949" s="18" t="s">
        <v>6000</v>
      </c>
      <c r="Q949" s="18" t="s">
        <v>5995</v>
      </c>
      <c r="R949" s="18">
        <v>0.67</v>
      </c>
      <c r="T949" s="18">
        <v>0</v>
      </c>
      <c r="U949" s="18">
        <v>0</v>
      </c>
    </row>
    <row r="950" spans="2:21" x14ac:dyDescent="0.4">
      <c r="B950" s="28" t="s">
        <v>5909</v>
      </c>
      <c r="C950" s="28" t="s">
        <v>5910</v>
      </c>
      <c r="D950" s="28" t="s">
        <v>5911</v>
      </c>
      <c r="E950" s="29" t="s">
        <v>5990</v>
      </c>
      <c r="F950" s="28" t="s">
        <v>5991</v>
      </c>
      <c r="G950" s="28" t="s">
        <v>29</v>
      </c>
      <c r="H950" s="28" t="s">
        <v>5936</v>
      </c>
      <c r="I950" s="29" t="s">
        <v>5915</v>
      </c>
      <c r="J950" s="28" t="s">
        <v>5899</v>
      </c>
      <c r="K950" s="28" t="s">
        <v>8317</v>
      </c>
      <c r="L950" s="28" t="s">
        <v>5901</v>
      </c>
      <c r="M950" s="29"/>
      <c r="N950" s="30">
        <v>45322</v>
      </c>
      <c r="O950" s="18" t="s">
        <v>8318</v>
      </c>
      <c r="P950" s="18" t="s">
        <v>8317</v>
      </c>
      <c r="Q950" s="18" t="s">
        <v>5995</v>
      </c>
      <c r="R950" s="18">
        <v>0.92</v>
      </c>
      <c r="T950" s="18">
        <v>0</v>
      </c>
      <c r="U950" s="18">
        <v>0</v>
      </c>
    </row>
    <row r="951" spans="2:21" x14ac:dyDescent="0.4">
      <c r="B951" s="28" t="s">
        <v>5909</v>
      </c>
      <c r="C951" s="28" t="s">
        <v>5910</v>
      </c>
      <c r="D951" s="28" t="s">
        <v>5911</v>
      </c>
      <c r="E951" s="29" t="s">
        <v>5990</v>
      </c>
      <c r="F951" s="28" t="s">
        <v>5991</v>
      </c>
      <c r="G951" s="28" t="s">
        <v>29</v>
      </c>
      <c r="H951" s="28" t="s">
        <v>5936</v>
      </c>
      <c r="I951" s="29" t="s">
        <v>5915</v>
      </c>
      <c r="J951" s="28" t="s">
        <v>5904</v>
      </c>
      <c r="K951" s="28" t="s">
        <v>8319</v>
      </c>
      <c r="L951" s="28" t="s">
        <v>5901</v>
      </c>
      <c r="M951" s="29"/>
      <c r="N951" s="30">
        <v>45322</v>
      </c>
      <c r="O951" s="18" t="s">
        <v>8320</v>
      </c>
      <c r="P951" s="18" t="s">
        <v>8319</v>
      </c>
      <c r="Q951" s="18" t="s">
        <v>5995</v>
      </c>
      <c r="R951" s="18">
        <v>0.92</v>
      </c>
      <c r="T951" s="18">
        <v>0</v>
      </c>
      <c r="U951" s="18">
        <v>0</v>
      </c>
    </row>
    <row r="952" spans="2:21" x14ac:dyDescent="0.4">
      <c r="B952" s="28" t="s">
        <v>5909</v>
      </c>
      <c r="C952" s="28" t="s">
        <v>5910</v>
      </c>
      <c r="D952" s="28" t="s">
        <v>5911</v>
      </c>
      <c r="E952" s="29" t="s">
        <v>5990</v>
      </c>
      <c r="F952" s="28" t="s">
        <v>5991</v>
      </c>
      <c r="G952" s="28" t="s">
        <v>29</v>
      </c>
      <c r="H952" s="28" t="s">
        <v>5936</v>
      </c>
      <c r="I952" s="29" t="s">
        <v>5915</v>
      </c>
      <c r="J952" s="28" t="s">
        <v>5843</v>
      </c>
      <c r="K952" s="28" t="s">
        <v>8321</v>
      </c>
      <c r="L952" s="28" t="s">
        <v>5901</v>
      </c>
      <c r="M952" s="29"/>
      <c r="N952" s="30">
        <v>45322</v>
      </c>
      <c r="O952" s="18" t="s">
        <v>8322</v>
      </c>
      <c r="P952" s="18" t="s">
        <v>8321</v>
      </c>
      <c r="Q952" s="18" t="s">
        <v>5995</v>
      </c>
      <c r="R952" s="18">
        <v>0.92</v>
      </c>
      <c r="T952" s="18">
        <v>0</v>
      </c>
      <c r="U952" s="18">
        <v>0</v>
      </c>
    </row>
    <row r="953" spans="2:21" x14ac:dyDescent="0.4">
      <c r="B953" s="28" t="s">
        <v>5909</v>
      </c>
      <c r="C953" s="28" t="s">
        <v>5910</v>
      </c>
      <c r="D953" s="28" t="s">
        <v>5911</v>
      </c>
      <c r="E953" s="29" t="s">
        <v>5990</v>
      </c>
      <c r="F953" s="28" t="s">
        <v>5991</v>
      </c>
      <c r="G953" s="28" t="s">
        <v>29</v>
      </c>
      <c r="H953" s="28" t="s">
        <v>5936</v>
      </c>
      <c r="I953" s="29" t="s">
        <v>5915</v>
      </c>
      <c r="J953" s="28" t="s">
        <v>5923</v>
      </c>
      <c r="K953" s="28" t="s">
        <v>8323</v>
      </c>
      <c r="L953" s="28" t="s">
        <v>5901</v>
      </c>
      <c r="M953" s="29"/>
      <c r="N953" s="30">
        <v>45322</v>
      </c>
      <c r="O953" s="18" t="s">
        <v>8324</v>
      </c>
      <c r="P953" s="18" t="s">
        <v>8323</v>
      </c>
      <c r="Q953" s="18" t="s">
        <v>5995</v>
      </c>
      <c r="R953" s="18">
        <v>0.92</v>
      </c>
      <c r="T953" s="18">
        <v>0</v>
      </c>
      <c r="U953" s="18">
        <v>0</v>
      </c>
    </row>
    <row r="954" spans="2:21" x14ac:dyDescent="0.4">
      <c r="B954" s="28" t="s">
        <v>5909</v>
      </c>
      <c r="C954" s="28" t="s">
        <v>5910</v>
      </c>
      <c r="D954" s="28" t="s">
        <v>5911</v>
      </c>
      <c r="E954" s="29" t="s">
        <v>80</v>
      </c>
      <c r="F954" s="28" t="s">
        <v>5935</v>
      </c>
      <c r="G954" s="28" t="s">
        <v>926</v>
      </c>
      <c r="H954" s="28" t="s">
        <v>6145</v>
      </c>
      <c r="I954" s="29" t="s">
        <v>6126</v>
      </c>
      <c r="J954" s="28" t="s">
        <v>5899</v>
      </c>
      <c r="K954" s="28" t="s">
        <v>8467</v>
      </c>
      <c r="L954" s="28" t="s">
        <v>5901</v>
      </c>
      <c r="M954" s="29"/>
      <c r="N954" s="30">
        <v>45322</v>
      </c>
      <c r="O954" s="18" t="s">
        <v>8468</v>
      </c>
      <c r="P954" s="18" t="s">
        <v>8467</v>
      </c>
      <c r="Q954" s="18" t="s">
        <v>8469</v>
      </c>
      <c r="R954" s="18">
        <v>1.2</v>
      </c>
      <c r="T954" s="18">
        <v>0</v>
      </c>
      <c r="U954" s="18">
        <v>0</v>
      </c>
    </row>
    <row r="955" spans="2:21" x14ac:dyDescent="0.4">
      <c r="B955" s="28" t="s">
        <v>5909</v>
      </c>
      <c r="C955" s="28" t="s">
        <v>5910</v>
      </c>
      <c r="D955" s="28" t="s">
        <v>5911</v>
      </c>
      <c r="E955" s="29" t="s">
        <v>80</v>
      </c>
      <c r="F955" s="28" t="s">
        <v>5935</v>
      </c>
      <c r="G955" s="28" t="s">
        <v>926</v>
      </c>
      <c r="H955" s="28" t="s">
        <v>6145</v>
      </c>
      <c r="I955" s="29" t="s">
        <v>6126</v>
      </c>
      <c r="J955" s="28" t="s">
        <v>5904</v>
      </c>
      <c r="K955" s="28" t="s">
        <v>8470</v>
      </c>
      <c r="L955" s="28" t="s">
        <v>5901</v>
      </c>
      <c r="M955" s="29"/>
      <c r="N955" s="30">
        <v>45322</v>
      </c>
      <c r="O955" s="18" t="s">
        <v>8471</v>
      </c>
      <c r="P955" s="18" t="s">
        <v>8470</v>
      </c>
      <c r="Q955" s="18" t="s">
        <v>8469</v>
      </c>
      <c r="R955" s="18">
        <v>1.2</v>
      </c>
      <c r="T955" s="18">
        <v>0</v>
      </c>
      <c r="U955" s="18">
        <v>0</v>
      </c>
    </row>
    <row r="956" spans="2:21" x14ac:dyDescent="0.4">
      <c r="B956" s="28" t="s">
        <v>5909</v>
      </c>
      <c r="C956" s="28" t="s">
        <v>5910</v>
      </c>
      <c r="D956" s="28" t="s">
        <v>5911</v>
      </c>
      <c r="E956" s="29" t="s">
        <v>80</v>
      </c>
      <c r="F956" s="28" t="s">
        <v>5935</v>
      </c>
      <c r="G956" s="28" t="s">
        <v>926</v>
      </c>
      <c r="H956" s="28" t="s">
        <v>6145</v>
      </c>
      <c r="I956" s="29" t="s">
        <v>6126</v>
      </c>
      <c r="J956" s="28" t="s">
        <v>5843</v>
      </c>
      <c r="K956" s="28" t="s">
        <v>8472</v>
      </c>
      <c r="L956" s="28" t="s">
        <v>5901</v>
      </c>
      <c r="M956" s="29"/>
      <c r="N956" s="30">
        <v>45322</v>
      </c>
      <c r="O956" s="18" t="s">
        <v>8473</v>
      </c>
      <c r="P956" s="18" t="s">
        <v>8472</v>
      </c>
      <c r="Q956" s="18" t="s">
        <v>8469</v>
      </c>
      <c r="R956" s="18">
        <v>1.2</v>
      </c>
      <c r="T956" s="18">
        <v>0</v>
      </c>
      <c r="U956" s="18">
        <v>0</v>
      </c>
    </row>
    <row r="957" spans="2:21" x14ac:dyDescent="0.4">
      <c r="B957" s="28" t="s">
        <v>5909</v>
      </c>
      <c r="C957" s="28" t="s">
        <v>5910</v>
      </c>
      <c r="D957" s="28" t="s">
        <v>5911</v>
      </c>
      <c r="E957" s="29" t="s">
        <v>80</v>
      </c>
      <c r="F957" s="28" t="s">
        <v>5935</v>
      </c>
      <c r="G957" s="28" t="s">
        <v>926</v>
      </c>
      <c r="H957" s="28" t="s">
        <v>6145</v>
      </c>
      <c r="I957" s="29" t="s">
        <v>6126</v>
      </c>
      <c r="J957" s="28" t="s">
        <v>5923</v>
      </c>
      <c r="K957" s="28" t="s">
        <v>8474</v>
      </c>
      <c r="L957" s="28" t="s">
        <v>5901</v>
      </c>
      <c r="M957" s="29"/>
      <c r="N957" s="30">
        <v>45322</v>
      </c>
      <c r="O957" s="18" t="s">
        <v>8475</v>
      </c>
      <c r="P957" s="18" t="s">
        <v>8474</v>
      </c>
      <c r="Q957" s="18" t="s">
        <v>8469</v>
      </c>
      <c r="R957" s="18">
        <v>1.2</v>
      </c>
      <c r="T957" s="18">
        <v>0</v>
      </c>
      <c r="U957" s="18">
        <v>0</v>
      </c>
    </row>
    <row r="958" spans="2:21" x14ac:dyDescent="0.4">
      <c r="B958" s="28" t="s">
        <v>5909</v>
      </c>
      <c r="C958" s="28" t="s">
        <v>5910</v>
      </c>
      <c r="D958" s="28" t="s">
        <v>5911</v>
      </c>
      <c r="E958" s="29" t="s">
        <v>6144</v>
      </c>
      <c r="F958" s="28" t="s">
        <v>5935</v>
      </c>
      <c r="G958" s="28" t="s">
        <v>926</v>
      </c>
      <c r="H958" s="28" t="s">
        <v>6145</v>
      </c>
      <c r="I958" s="29" t="s">
        <v>6126</v>
      </c>
      <c r="J958" s="28" t="s">
        <v>5899</v>
      </c>
      <c r="K958" s="28" t="s">
        <v>6146</v>
      </c>
      <c r="L958" s="28" t="s">
        <v>5901</v>
      </c>
      <c r="M958" s="29"/>
      <c r="N958" s="30">
        <v>45322</v>
      </c>
      <c r="O958" s="28" t="s">
        <v>6147</v>
      </c>
      <c r="P958" s="18" t="s">
        <v>6146</v>
      </c>
      <c r="Q958" s="18" t="s">
        <v>6148</v>
      </c>
      <c r="R958" s="18">
        <v>1.2</v>
      </c>
      <c r="T958" s="18">
        <v>0</v>
      </c>
      <c r="U958" s="18">
        <v>0</v>
      </c>
    </row>
    <row r="959" spans="2:21" x14ac:dyDescent="0.4">
      <c r="B959" s="28" t="s">
        <v>5909</v>
      </c>
      <c r="C959" s="28" t="s">
        <v>5910</v>
      </c>
      <c r="D959" s="28" t="s">
        <v>5911</v>
      </c>
      <c r="E959" s="29" t="s">
        <v>6144</v>
      </c>
      <c r="F959" s="28" t="s">
        <v>5935</v>
      </c>
      <c r="G959" s="28" t="s">
        <v>926</v>
      </c>
      <c r="H959" s="28" t="s">
        <v>6145</v>
      </c>
      <c r="I959" s="29" t="s">
        <v>6126</v>
      </c>
      <c r="J959" s="28" t="s">
        <v>5904</v>
      </c>
      <c r="K959" s="28" t="s">
        <v>6149</v>
      </c>
      <c r="L959" s="28" t="s">
        <v>5901</v>
      </c>
      <c r="M959" s="29"/>
      <c r="N959" s="30">
        <v>45322</v>
      </c>
      <c r="O959" s="28" t="s">
        <v>6150</v>
      </c>
      <c r="P959" s="18" t="s">
        <v>6149</v>
      </c>
      <c r="Q959" s="18" t="s">
        <v>6148</v>
      </c>
      <c r="R959" s="18">
        <v>1.2</v>
      </c>
      <c r="T959" s="18">
        <v>0</v>
      </c>
      <c r="U959" s="18">
        <v>0</v>
      </c>
    </row>
    <row r="960" spans="2:21" x14ac:dyDescent="0.4">
      <c r="B960" s="28" t="s">
        <v>5909</v>
      </c>
      <c r="C960" s="28" t="s">
        <v>5910</v>
      </c>
      <c r="D960" s="28" t="s">
        <v>5911</v>
      </c>
      <c r="E960" s="29" t="s">
        <v>6144</v>
      </c>
      <c r="F960" s="28" t="s">
        <v>5935</v>
      </c>
      <c r="G960" s="28" t="s">
        <v>926</v>
      </c>
      <c r="H960" s="28" t="s">
        <v>6145</v>
      </c>
      <c r="I960" s="29" t="s">
        <v>6126</v>
      </c>
      <c r="J960" s="28" t="s">
        <v>5843</v>
      </c>
      <c r="K960" s="28" t="s">
        <v>6151</v>
      </c>
      <c r="L960" s="28" t="s">
        <v>5901</v>
      </c>
      <c r="M960" s="29"/>
      <c r="N960" s="30">
        <v>45322</v>
      </c>
      <c r="O960" s="28" t="s">
        <v>6152</v>
      </c>
      <c r="P960" s="18" t="s">
        <v>6151</v>
      </c>
      <c r="Q960" s="18" t="s">
        <v>6148</v>
      </c>
      <c r="R960" s="18">
        <v>1.2</v>
      </c>
      <c r="T960" s="18">
        <v>0</v>
      </c>
      <c r="U960" s="18">
        <v>0</v>
      </c>
    </row>
    <row r="961" spans="2:21" x14ac:dyDescent="0.4">
      <c r="B961" s="28" t="s">
        <v>5909</v>
      </c>
      <c r="C961" s="28" t="s">
        <v>5910</v>
      </c>
      <c r="D961" s="28" t="s">
        <v>5911</v>
      </c>
      <c r="E961" s="29" t="s">
        <v>6144</v>
      </c>
      <c r="F961" s="28" t="s">
        <v>5935</v>
      </c>
      <c r="G961" s="28" t="s">
        <v>926</v>
      </c>
      <c r="H961" s="28" t="s">
        <v>6145</v>
      </c>
      <c r="I961" s="29" t="s">
        <v>6126</v>
      </c>
      <c r="J961" s="28" t="s">
        <v>5923</v>
      </c>
      <c r="K961" s="28" t="s">
        <v>6153</v>
      </c>
      <c r="L961" s="28" t="s">
        <v>5901</v>
      </c>
      <c r="M961" s="29"/>
      <c r="N961" s="30">
        <v>45322</v>
      </c>
      <c r="O961" s="28" t="s">
        <v>6154</v>
      </c>
      <c r="P961" s="18" t="s">
        <v>6153</v>
      </c>
      <c r="Q961" s="18" t="s">
        <v>6148</v>
      </c>
      <c r="R961" s="18">
        <v>1.2</v>
      </c>
      <c r="T961" s="18">
        <v>0</v>
      </c>
      <c r="U961" s="18">
        <v>0</v>
      </c>
    </row>
    <row r="962" spans="2:21" x14ac:dyDescent="0.4">
      <c r="B962" s="28" t="s">
        <v>5909</v>
      </c>
      <c r="C962" s="28" t="s">
        <v>5910</v>
      </c>
      <c r="D962" s="28" t="s">
        <v>5911</v>
      </c>
      <c r="E962" s="29" t="s">
        <v>77</v>
      </c>
      <c r="F962" s="28" t="s">
        <v>6047</v>
      </c>
      <c r="G962" s="28" t="s">
        <v>29</v>
      </c>
      <c r="H962" s="28" t="s">
        <v>5936</v>
      </c>
      <c r="I962" s="29" t="s">
        <v>6126</v>
      </c>
      <c r="J962" s="28" t="s">
        <v>5899</v>
      </c>
      <c r="K962" s="28" t="s">
        <v>6197</v>
      </c>
      <c r="L962" s="28" t="s">
        <v>5901</v>
      </c>
      <c r="M962" s="29"/>
      <c r="N962" s="30">
        <v>45322</v>
      </c>
      <c r="O962" s="28" t="s">
        <v>6198</v>
      </c>
      <c r="P962" s="18" t="s">
        <v>6197</v>
      </c>
      <c r="Q962" s="18" t="s">
        <v>6199</v>
      </c>
      <c r="R962" s="18">
        <v>1.2</v>
      </c>
      <c r="T962" s="18">
        <v>0</v>
      </c>
      <c r="U962" s="18">
        <v>0</v>
      </c>
    </row>
    <row r="963" spans="2:21" x14ac:dyDescent="0.4">
      <c r="B963" s="28" t="s">
        <v>5909</v>
      </c>
      <c r="C963" s="28" t="s">
        <v>5910</v>
      </c>
      <c r="D963" s="28" t="s">
        <v>5911</v>
      </c>
      <c r="E963" s="29" t="s">
        <v>77</v>
      </c>
      <c r="F963" s="28" t="s">
        <v>6047</v>
      </c>
      <c r="G963" s="28" t="s">
        <v>29</v>
      </c>
      <c r="H963" s="28" t="s">
        <v>5936</v>
      </c>
      <c r="I963" s="29" t="s">
        <v>6126</v>
      </c>
      <c r="J963" s="28" t="s">
        <v>5904</v>
      </c>
      <c r="K963" s="28" t="s">
        <v>6200</v>
      </c>
      <c r="L963" s="28" t="s">
        <v>5901</v>
      </c>
      <c r="M963" s="29"/>
      <c r="N963" s="30">
        <v>45322</v>
      </c>
      <c r="O963" s="28" t="s">
        <v>6201</v>
      </c>
      <c r="P963" s="18" t="s">
        <v>6200</v>
      </c>
      <c r="Q963" s="18" t="s">
        <v>6199</v>
      </c>
      <c r="R963" s="18">
        <v>1.2</v>
      </c>
      <c r="T963" s="18">
        <v>0</v>
      </c>
      <c r="U963" s="18">
        <v>0</v>
      </c>
    </row>
    <row r="964" spans="2:21" x14ac:dyDescent="0.4">
      <c r="B964" s="28" t="s">
        <v>5909</v>
      </c>
      <c r="C964" s="28" t="s">
        <v>5910</v>
      </c>
      <c r="D964" s="28" t="s">
        <v>5911</v>
      </c>
      <c r="E964" s="29" t="s">
        <v>77</v>
      </c>
      <c r="F964" s="28" t="s">
        <v>6047</v>
      </c>
      <c r="G964" s="28" t="s">
        <v>29</v>
      </c>
      <c r="H964" s="28" t="s">
        <v>5936</v>
      </c>
      <c r="I964" s="29" t="s">
        <v>6126</v>
      </c>
      <c r="J964" s="28" t="s">
        <v>5843</v>
      </c>
      <c r="K964" s="28" t="s">
        <v>6202</v>
      </c>
      <c r="L964" s="28" t="s">
        <v>5901</v>
      </c>
      <c r="M964" s="29"/>
      <c r="N964" s="30">
        <v>45322</v>
      </c>
      <c r="O964" s="28" t="s">
        <v>6203</v>
      </c>
      <c r="P964" s="18" t="s">
        <v>6202</v>
      </c>
      <c r="Q964" s="18" t="s">
        <v>6199</v>
      </c>
      <c r="R964" s="18">
        <v>1.2</v>
      </c>
      <c r="T964" s="18">
        <v>0</v>
      </c>
      <c r="U964" s="18">
        <v>0</v>
      </c>
    </row>
    <row r="965" spans="2:21" x14ac:dyDescent="0.4">
      <c r="B965" s="28" t="s">
        <v>5909</v>
      </c>
      <c r="C965" s="28" t="s">
        <v>5910</v>
      </c>
      <c r="D965" s="28" t="s">
        <v>5911</v>
      </c>
      <c r="E965" s="29" t="s">
        <v>77</v>
      </c>
      <c r="F965" s="28" t="s">
        <v>6047</v>
      </c>
      <c r="G965" s="28" t="s">
        <v>29</v>
      </c>
      <c r="H965" s="28" t="s">
        <v>5936</v>
      </c>
      <c r="I965" s="29" t="s">
        <v>6126</v>
      </c>
      <c r="J965" s="28" t="s">
        <v>5923</v>
      </c>
      <c r="K965" s="28" t="s">
        <v>6204</v>
      </c>
      <c r="L965" s="28" t="s">
        <v>5901</v>
      </c>
      <c r="M965" s="29"/>
      <c r="N965" s="30">
        <v>45322</v>
      </c>
      <c r="O965" s="28" t="s">
        <v>6205</v>
      </c>
      <c r="P965" s="18" t="s">
        <v>6204</v>
      </c>
      <c r="Q965" s="18" t="s">
        <v>6199</v>
      </c>
      <c r="R965" s="18">
        <v>1.2</v>
      </c>
      <c r="T965" s="18">
        <v>0</v>
      </c>
      <c r="U965" s="18">
        <v>0</v>
      </c>
    </row>
    <row r="966" spans="2:21" x14ac:dyDescent="0.4">
      <c r="B966" s="28" t="s">
        <v>5909</v>
      </c>
      <c r="C966" s="28" t="s">
        <v>5910</v>
      </c>
      <c r="D966" s="28" t="s">
        <v>5911</v>
      </c>
      <c r="E966" s="29" t="s">
        <v>82</v>
      </c>
      <c r="F966" s="28" t="s">
        <v>6047</v>
      </c>
      <c r="G966" s="28" t="s">
        <v>29</v>
      </c>
      <c r="H966" s="28" t="s">
        <v>5936</v>
      </c>
      <c r="I966" s="29" t="s">
        <v>6126</v>
      </c>
      <c r="J966" s="28" t="s">
        <v>5899</v>
      </c>
      <c r="K966" s="28" t="s">
        <v>8417</v>
      </c>
      <c r="L966" s="28" t="s">
        <v>5901</v>
      </c>
      <c r="M966" s="29"/>
      <c r="N966" s="30">
        <v>45322</v>
      </c>
      <c r="O966" s="18" t="s">
        <v>8418</v>
      </c>
      <c r="P966" s="18" t="s">
        <v>8417</v>
      </c>
      <c r="Q966" s="18" t="s">
        <v>8419</v>
      </c>
      <c r="R966" s="18">
        <v>1.2</v>
      </c>
      <c r="T966" s="18">
        <v>0</v>
      </c>
      <c r="U966" s="18">
        <v>0</v>
      </c>
    </row>
    <row r="967" spans="2:21" x14ac:dyDescent="0.4">
      <c r="B967" s="28" t="s">
        <v>5909</v>
      </c>
      <c r="C967" s="28" t="s">
        <v>5910</v>
      </c>
      <c r="D967" s="28" t="s">
        <v>5911</v>
      </c>
      <c r="E967" s="29" t="s">
        <v>82</v>
      </c>
      <c r="F967" s="28" t="s">
        <v>6047</v>
      </c>
      <c r="G967" s="28" t="s">
        <v>29</v>
      </c>
      <c r="H967" s="28" t="s">
        <v>5936</v>
      </c>
      <c r="I967" s="29" t="s">
        <v>6126</v>
      </c>
      <c r="J967" s="28" t="s">
        <v>5904</v>
      </c>
      <c r="K967" s="28" t="s">
        <v>8420</v>
      </c>
      <c r="L967" s="28" t="s">
        <v>5901</v>
      </c>
      <c r="M967" s="29"/>
      <c r="N967" s="30">
        <v>45322</v>
      </c>
      <c r="O967" s="18" t="s">
        <v>8421</v>
      </c>
      <c r="P967" s="18" t="s">
        <v>8420</v>
      </c>
      <c r="Q967" s="18" t="s">
        <v>8419</v>
      </c>
      <c r="R967" s="18">
        <v>1.2</v>
      </c>
      <c r="T967" s="18">
        <v>0</v>
      </c>
      <c r="U967" s="18">
        <v>0</v>
      </c>
    </row>
    <row r="968" spans="2:21" x14ac:dyDescent="0.4">
      <c r="B968" s="28" t="s">
        <v>5909</v>
      </c>
      <c r="C968" s="28" t="s">
        <v>5910</v>
      </c>
      <c r="D968" s="28" t="s">
        <v>5911</v>
      </c>
      <c r="E968" s="29" t="s">
        <v>82</v>
      </c>
      <c r="F968" s="28" t="s">
        <v>6047</v>
      </c>
      <c r="G968" s="28" t="s">
        <v>29</v>
      </c>
      <c r="H968" s="28" t="s">
        <v>5936</v>
      </c>
      <c r="I968" s="29" t="s">
        <v>6126</v>
      </c>
      <c r="J968" s="28" t="s">
        <v>5843</v>
      </c>
      <c r="K968" s="28" t="s">
        <v>8422</v>
      </c>
      <c r="L968" s="28" t="s">
        <v>5901</v>
      </c>
      <c r="M968" s="29"/>
      <c r="N968" s="30">
        <v>45322</v>
      </c>
      <c r="O968" s="18" t="s">
        <v>8423</v>
      </c>
      <c r="P968" s="18" t="s">
        <v>8422</v>
      </c>
      <c r="Q968" s="18" t="s">
        <v>8419</v>
      </c>
      <c r="R968" s="18">
        <v>1.2</v>
      </c>
      <c r="T968" s="18">
        <v>0</v>
      </c>
      <c r="U968" s="18">
        <v>0</v>
      </c>
    </row>
    <row r="969" spans="2:21" x14ac:dyDescent="0.4">
      <c r="B969" s="28" t="s">
        <v>5909</v>
      </c>
      <c r="C969" s="28" t="s">
        <v>5910</v>
      </c>
      <c r="D969" s="28" t="s">
        <v>5911</v>
      </c>
      <c r="E969" s="29" t="s">
        <v>82</v>
      </c>
      <c r="F969" s="28" t="s">
        <v>6047</v>
      </c>
      <c r="G969" s="28" t="s">
        <v>29</v>
      </c>
      <c r="H969" s="28" t="s">
        <v>5936</v>
      </c>
      <c r="I969" s="29" t="s">
        <v>6126</v>
      </c>
      <c r="J969" s="28" t="s">
        <v>5923</v>
      </c>
      <c r="K969" s="28" t="s">
        <v>8424</v>
      </c>
      <c r="L969" s="28" t="s">
        <v>5901</v>
      </c>
      <c r="M969" s="29"/>
      <c r="N969" s="30">
        <v>45322</v>
      </c>
      <c r="O969" s="18" t="s">
        <v>8425</v>
      </c>
      <c r="P969" s="18" t="s">
        <v>8424</v>
      </c>
      <c r="Q969" s="18" t="s">
        <v>8419</v>
      </c>
      <c r="R969" s="18">
        <v>1.2</v>
      </c>
      <c r="T969" s="18">
        <v>0</v>
      </c>
      <c r="U969" s="18">
        <v>0</v>
      </c>
    </row>
    <row r="970" spans="2:21" x14ac:dyDescent="0.4">
      <c r="B970" s="28" t="s">
        <v>5909</v>
      </c>
      <c r="C970" s="28" t="s">
        <v>5910</v>
      </c>
      <c r="D970" s="28" t="s">
        <v>5911</v>
      </c>
      <c r="E970" s="29" t="s">
        <v>84</v>
      </c>
      <c r="F970" s="28" t="s">
        <v>6047</v>
      </c>
      <c r="G970" s="28" t="s">
        <v>926</v>
      </c>
      <c r="H970" s="28" t="s">
        <v>6145</v>
      </c>
      <c r="I970" s="29" t="s">
        <v>6126</v>
      </c>
      <c r="J970" s="28" t="s">
        <v>5899</v>
      </c>
      <c r="K970" s="28" t="s">
        <v>8492</v>
      </c>
      <c r="L970" s="28" t="s">
        <v>5901</v>
      </c>
      <c r="M970" s="29"/>
      <c r="N970" s="30">
        <v>45322</v>
      </c>
      <c r="O970" s="18" t="s">
        <v>8493</v>
      </c>
      <c r="P970" s="18" t="s">
        <v>8492</v>
      </c>
      <c r="Q970" s="18" t="s">
        <v>8494</v>
      </c>
      <c r="R970" s="18">
        <v>1.2</v>
      </c>
      <c r="T970" s="18">
        <v>0</v>
      </c>
      <c r="U970" s="18">
        <v>0</v>
      </c>
    </row>
    <row r="971" spans="2:21" x14ac:dyDescent="0.4">
      <c r="B971" s="28" t="s">
        <v>5909</v>
      </c>
      <c r="C971" s="28" t="s">
        <v>5910</v>
      </c>
      <c r="D971" s="28" t="s">
        <v>5911</v>
      </c>
      <c r="E971" s="29" t="s">
        <v>84</v>
      </c>
      <c r="F971" s="28" t="s">
        <v>6047</v>
      </c>
      <c r="G971" s="28" t="s">
        <v>926</v>
      </c>
      <c r="H971" s="28" t="s">
        <v>6145</v>
      </c>
      <c r="I971" s="29" t="s">
        <v>6126</v>
      </c>
      <c r="J971" s="28" t="s">
        <v>5904</v>
      </c>
      <c r="K971" s="28" t="s">
        <v>8495</v>
      </c>
      <c r="L971" s="28" t="s">
        <v>5901</v>
      </c>
      <c r="M971" s="29"/>
      <c r="N971" s="30">
        <v>45322</v>
      </c>
      <c r="O971" s="18" t="s">
        <v>8496</v>
      </c>
      <c r="P971" s="18" t="s">
        <v>8495</v>
      </c>
      <c r="Q971" s="18" t="s">
        <v>8494</v>
      </c>
      <c r="R971" s="18">
        <v>1.2</v>
      </c>
      <c r="T971" s="18">
        <v>0</v>
      </c>
      <c r="U971" s="18">
        <v>0</v>
      </c>
    </row>
    <row r="972" spans="2:21" x14ac:dyDescent="0.4">
      <c r="B972" s="28" t="s">
        <v>5909</v>
      </c>
      <c r="C972" s="28" t="s">
        <v>5910</v>
      </c>
      <c r="D972" s="28" t="s">
        <v>5911</v>
      </c>
      <c r="E972" s="29" t="s">
        <v>84</v>
      </c>
      <c r="F972" s="28" t="s">
        <v>6047</v>
      </c>
      <c r="G972" s="28" t="s">
        <v>926</v>
      </c>
      <c r="H972" s="28" t="s">
        <v>6145</v>
      </c>
      <c r="I972" s="29" t="s">
        <v>6126</v>
      </c>
      <c r="J972" s="28" t="s">
        <v>5843</v>
      </c>
      <c r="K972" s="28" t="s">
        <v>8497</v>
      </c>
      <c r="L972" s="28" t="s">
        <v>5901</v>
      </c>
      <c r="M972" s="29"/>
      <c r="N972" s="30">
        <v>45322</v>
      </c>
      <c r="O972" s="18" t="s">
        <v>8498</v>
      </c>
      <c r="P972" s="18" t="s">
        <v>8497</v>
      </c>
      <c r="Q972" s="18" t="s">
        <v>8494</v>
      </c>
      <c r="R972" s="18">
        <v>1.2</v>
      </c>
      <c r="T972" s="18">
        <v>0</v>
      </c>
      <c r="U972" s="18">
        <v>0</v>
      </c>
    </row>
    <row r="973" spans="2:21" x14ac:dyDescent="0.4">
      <c r="B973" s="28" t="s">
        <v>5909</v>
      </c>
      <c r="C973" s="28" t="s">
        <v>5910</v>
      </c>
      <c r="D973" s="28" t="s">
        <v>5911</v>
      </c>
      <c r="E973" s="29" t="s">
        <v>84</v>
      </c>
      <c r="F973" s="28" t="s">
        <v>6047</v>
      </c>
      <c r="G973" s="28" t="s">
        <v>926</v>
      </c>
      <c r="H973" s="28" t="s">
        <v>6145</v>
      </c>
      <c r="I973" s="29" t="s">
        <v>6126</v>
      </c>
      <c r="J973" s="28" t="s">
        <v>5923</v>
      </c>
      <c r="K973" s="28" t="s">
        <v>8499</v>
      </c>
      <c r="L973" s="28" t="s">
        <v>5901</v>
      </c>
      <c r="M973" s="29"/>
      <c r="N973" s="30">
        <v>45322</v>
      </c>
      <c r="O973" s="18" t="s">
        <v>8500</v>
      </c>
      <c r="P973" s="18" t="s">
        <v>8499</v>
      </c>
      <c r="Q973" s="18" t="s">
        <v>8494</v>
      </c>
      <c r="R973" s="18">
        <v>1.2</v>
      </c>
      <c r="T973" s="18">
        <v>0</v>
      </c>
      <c r="U973" s="18">
        <v>0</v>
      </c>
    </row>
    <row r="974" spans="2:21" x14ac:dyDescent="0.4">
      <c r="B974" s="18" t="s">
        <v>5909</v>
      </c>
      <c r="C974" s="18" t="s">
        <v>5910</v>
      </c>
      <c r="D974" s="18" t="s">
        <v>5911</v>
      </c>
      <c r="E974" s="19" t="s">
        <v>86</v>
      </c>
      <c r="F974" s="18" t="s">
        <v>6047</v>
      </c>
      <c r="G974" s="18" t="s">
        <v>926</v>
      </c>
      <c r="H974" s="18" t="s">
        <v>6145</v>
      </c>
      <c r="I974" s="19" t="s">
        <v>6126</v>
      </c>
      <c r="J974" s="18" t="s">
        <v>5899</v>
      </c>
      <c r="K974" s="18" t="s">
        <v>15932</v>
      </c>
      <c r="L974" s="18" t="s">
        <v>5901</v>
      </c>
      <c r="N974" s="20">
        <v>45322</v>
      </c>
      <c r="O974" s="18" t="s">
        <v>15933</v>
      </c>
      <c r="P974" s="18" t="s">
        <v>15932</v>
      </c>
      <c r="Q974" s="18" t="s">
        <v>15934</v>
      </c>
      <c r="R974" s="18">
        <v>1.2</v>
      </c>
      <c r="T974" s="18">
        <v>0</v>
      </c>
      <c r="U974" s="18">
        <v>0</v>
      </c>
    </row>
    <row r="975" spans="2:21" x14ac:dyDescent="0.4">
      <c r="B975" s="18" t="s">
        <v>5909</v>
      </c>
      <c r="C975" s="18" t="s">
        <v>5910</v>
      </c>
      <c r="D975" s="18" t="s">
        <v>5911</v>
      </c>
      <c r="E975" s="19" t="s">
        <v>86</v>
      </c>
      <c r="F975" s="18" t="s">
        <v>6047</v>
      </c>
      <c r="G975" s="18" t="s">
        <v>926</v>
      </c>
      <c r="H975" s="18" t="s">
        <v>6145</v>
      </c>
      <c r="I975" s="19" t="s">
        <v>6126</v>
      </c>
      <c r="J975" s="18" t="s">
        <v>5904</v>
      </c>
      <c r="K975" s="18" t="s">
        <v>15935</v>
      </c>
      <c r="L975" s="18" t="s">
        <v>5901</v>
      </c>
      <c r="N975" s="20">
        <v>45322</v>
      </c>
      <c r="O975" s="18" t="s">
        <v>15936</v>
      </c>
      <c r="P975" s="18" t="s">
        <v>15935</v>
      </c>
      <c r="Q975" s="18" t="s">
        <v>15934</v>
      </c>
      <c r="R975" s="18">
        <v>1.2</v>
      </c>
      <c r="T975" s="18">
        <v>0</v>
      </c>
      <c r="U975" s="18">
        <v>0</v>
      </c>
    </row>
    <row r="976" spans="2:21" x14ac:dyDescent="0.4">
      <c r="B976" s="18" t="s">
        <v>5909</v>
      </c>
      <c r="C976" s="18" t="s">
        <v>5910</v>
      </c>
      <c r="D976" s="18" t="s">
        <v>5911</v>
      </c>
      <c r="E976" s="19" t="s">
        <v>86</v>
      </c>
      <c r="F976" s="18" t="s">
        <v>6047</v>
      </c>
      <c r="G976" s="18" t="s">
        <v>926</v>
      </c>
      <c r="H976" s="18" t="s">
        <v>6145</v>
      </c>
      <c r="I976" s="19" t="s">
        <v>6126</v>
      </c>
      <c r="J976" s="18" t="s">
        <v>5843</v>
      </c>
      <c r="K976" s="18" t="s">
        <v>15937</v>
      </c>
      <c r="L976" s="18" t="s">
        <v>5901</v>
      </c>
      <c r="N976" s="20">
        <v>45322</v>
      </c>
      <c r="O976" s="18" t="s">
        <v>15938</v>
      </c>
      <c r="P976" s="18" t="s">
        <v>15937</v>
      </c>
      <c r="Q976" s="18" t="s">
        <v>15934</v>
      </c>
      <c r="R976" s="18">
        <v>1.2</v>
      </c>
      <c r="T976" s="18">
        <v>0</v>
      </c>
      <c r="U976" s="18">
        <v>0</v>
      </c>
    </row>
    <row r="977" spans="2:21" x14ac:dyDescent="0.4">
      <c r="B977" s="18" t="s">
        <v>5909</v>
      </c>
      <c r="C977" s="18" t="s">
        <v>5910</v>
      </c>
      <c r="D977" s="18" t="s">
        <v>5911</v>
      </c>
      <c r="E977" s="19" t="s">
        <v>86</v>
      </c>
      <c r="F977" s="18" t="s">
        <v>6047</v>
      </c>
      <c r="G977" s="18" t="s">
        <v>926</v>
      </c>
      <c r="H977" s="18" t="s">
        <v>6145</v>
      </c>
      <c r="I977" s="19" t="s">
        <v>6126</v>
      </c>
      <c r="J977" s="18" t="s">
        <v>5923</v>
      </c>
      <c r="K977" s="18" t="s">
        <v>15939</v>
      </c>
      <c r="L977" s="18" t="s">
        <v>5901</v>
      </c>
      <c r="N977" s="20">
        <v>45322</v>
      </c>
      <c r="O977" s="18" t="s">
        <v>15940</v>
      </c>
      <c r="P977" s="18" t="s">
        <v>15939</v>
      </c>
      <c r="Q977" s="18" t="s">
        <v>15934</v>
      </c>
      <c r="R977" s="18">
        <v>1.2</v>
      </c>
      <c r="T977" s="18">
        <v>0</v>
      </c>
      <c r="U977" s="18">
        <v>0</v>
      </c>
    </row>
    <row r="978" spans="2:21" x14ac:dyDescent="0.4">
      <c r="B978" s="28" t="s">
        <v>5909</v>
      </c>
      <c r="C978" s="28" t="s">
        <v>5910</v>
      </c>
      <c r="D978" s="28" t="s">
        <v>5911</v>
      </c>
      <c r="E978" s="29" t="s">
        <v>72</v>
      </c>
      <c r="F978" s="28" t="s">
        <v>5896</v>
      </c>
      <c r="G978" s="28" t="s">
        <v>29</v>
      </c>
      <c r="H978" s="28" t="s">
        <v>5936</v>
      </c>
      <c r="I978" s="29" t="s">
        <v>6126</v>
      </c>
      <c r="J978" s="28" t="s">
        <v>5899</v>
      </c>
      <c r="K978" s="28" t="s">
        <v>6127</v>
      </c>
      <c r="L978" s="28" t="s">
        <v>5901</v>
      </c>
      <c r="M978" s="29"/>
      <c r="N978" s="30">
        <v>45322</v>
      </c>
      <c r="O978" s="28" t="s">
        <v>6128</v>
      </c>
      <c r="P978" s="18" t="s">
        <v>6127</v>
      </c>
      <c r="Q978" s="18" t="s">
        <v>6129</v>
      </c>
      <c r="R978" s="18">
        <v>1.2</v>
      </c>
      <c r="T978" s="18">
        <v>0</v>
      </c>
      <c r="U978" s="18">
        <v>0</v>
      </c>
    </row>
    <row r="979" spans="2:21" x14ac:dyDescent="0.4">
      <c r="B979" s="28" t="s">
        <v>5909</v>
      </c>
      <c r="C979" s="28" t="s">
        <v>5910</v>
      </c>
      <c r="D979" s="28" t="s">
        <v>5911</v>
      </c>
      <c r="E979" s="29" t="s">
        <v>72</v>
      </c>
      <c r="F979" s="28" t="s">
        <v>5896</v>
      </c>
      <c r="G979" s="28" t="s">
        <v>29</v>
      </c>
      <c r="H979" s="28" t="s">
        <v>5936</v>
      </c>
      <c r="I979" s="29" t="s">
        <v>6126</v>
      </c>
      <c r="J979" s="28" t="s">
        <v>5904</v>
      </c>
      <c r="K979" s="28" t="s">
        <v>6130</v>
      </c>
      <c r="L979" s="28" t="s">
        <v>5901</v>
      </c>
      <c r="M979" s="29"/>
      <c r="N979" s="30">
        <v>45322</v>
      </c>
      <c r="O979" s="28" t="s">
        <v>6131</v>
      </c>
      <c r="P979" s="18" t="s">
        <v>6130</v>
      </c>
      <c r="Q979" s="18" t="s">
        <v>6129</v>
      </c>
      <c r="R979" s="18">
        <v>1.2</v>
      </c>
      <c r="T979" s="18">
        <v>0</v>
      </c>
      <c r="U979" s="18">
        <v>0</v>
      </c>
    </row>
    <row r="980" spans="2:21" x14ac:dyDescent="0.4">
      <c r="B980" s="28" t="s">
        <v>5909</v>
      </c>
      <c r="C980" s="28" t="s">
        <v>5910</v>
      </c>
      <c r="D980" s="28" t="s">
        <v>5911</v>
      </c>
      <c r="E980" s="29" t="s">
        <v>72</v>
      </c>
      <c r="F980" s="28" t="s">
        <v>5896</v>
      </c>
      <c r="G980" s="28" t="s">
        <v>29</v>
      </c>
      <c r="H980" s="28" t="s">
        <v>5936</v>
      </c>
      <c r="I980" s="29" t="s">
        <v>6126</v>
      </c>
      <c r="J980" s="28" t="s">
        <v>5843</v>
      </c>
      <c r="K980" s="28" t="s">
        <v>6132</v>
      </c>
      <c r="L980" s="28" t="s">
        <v>5901</v>
      </c>
      <c r="M980" s="29"/>
      <c r="N980" s="30">
        <v>45322</v>
      </c>
      <c r="O980" s="28" t="s">
        <v>6133</v>
      </c>
      <c r="P980" s="18" t="s">
        <v>6132</v>
      </c>
      <c r="Q980" s="18" t="s">
        <v>6129</v>
      </c>
      <c r="R980" s="18">
        <v>1.2</v>
      </c>
      <c r="T980" s="18">
        <v>0</v>
      </c>
      <c r="U980" s="18">
        <v>0</v>
      </c>
    </row>
    <row r="981" spans="2:21" x14ac:dyDescent="0.4">
      <c r="B981" s="28" t="s">
        <v>5909</v>
      </c>
      <c r="C981" s="28" t="s">
        <v>5910</v>
      </c>
      <c r="D981" s="28" t="s">
        <v>5911</v>
      </c>
      <c r="E981" s="29" t="s">
        <v>72</v>
      </c>
      <c r="F981" s="28" t="s">
        <v>5896</v>
      </c>
      <c r="G981" s="28" t="s">
        <v>29</v>
      </c>
      <c r="H981" s="28" t="s">
        <v>5936</v>
      </c>
      <c r="I981" s="29" t="s">
        <v>6126</v>
      </c>
      <c r="J981" s="28" t="s">
        <v>5923</v>
      </c>
      <c r="K981" s="28" t="s">
        <v>6134</v>
      </c>
      <c r="L981" s="28" t="s">
        <v>5901</v>
      </c>
      <c r="M981" s="29"/>
      <c r="N981" s="30">
        <v>45322</v>
      </c>
      <c r="O981" s="28" t="s">
        <v>6135</v>
      </c>
      <c r="P981" s="18" t="s">
        <v>6134</v>
      </c>
      <c r="Q981" s="18" t="s">
        <v>6129</v>
      </c>
      <c r="R981" s="18">
        <v>1.2</v>
      </c>
      <c r="T981" s="18">
        <v>0</v>
      </c>
      <c r="U981" s="18">
        <v>0</v>
      </c>
    </row>
    <row r="982" spans="2:21" x14ac:dyDescent="0.4">
      <c r="B982" s="28" t="s">
        <v>5909</v>
      </c>
      <c r="C982" s="28" t="s">
        <v>5910</v>
      </c>
      <c r="D982" s="28" t="s">
        <v>5911</v>
      </c>
      <c r="E982" s="29" t="s">
        <v>78</v>
      </c>
      <c r="F982" s="28" t="s">
        <v>6100</v>
      </c>
      <c r="G982" s="28" t="s">
        <v>926</v>
      </c>
      <c r="H982" s="28" t="s">
        <v>6145</v>
      </c>
      <c r="I982" s="29" t="s">
        <v>6126</v>
      </c>
      <c r="J982" s="28" t="s">
        <v>5899</v>
      </c>
      <c r="K982" s="28" t="s">
        <v>6222</v>
      </c>
      <c r="L982" s="28" t="s">
        <v>5901</v>
      </c>
      <c r="M982" s="29"/>
      <c r="N982" s="30">
        <v>45322</v>
      </c>
      <c r="O982" s="28" t="s">
        <v>6223</v>
      </c>
      <c r="P982" s="18" t="s">
        <v>6222</v>
      </c>
      <c r="Q982" s="18" t="s">
        <v>6224</v>
      </c>
      <c r="R982" s="18">
        <v>1.2</v>
      </c>
      <c r="T982" s="18">
        <v>0</v>
      </c>
      <c r="U982" s="18">
        <v>0</v>
      </c>
    </row>
    <row r="983" spans="2:21" x14ac:dyDescent="0.4">
      <c r="B983" s="28" t="s">
        <v>5909</v>
      </c>
      <c r="C983" s="28" t="s">
        <v>5910</v>
      </c>
      <c r="D983" s="28" t="s">
        <v>5911</v>
      </c>
      <c r="E983" s="29" t="s">
        <v>78</v>
      </c>
      <c r="F983" s="28" t="s">
        <v>6100</v>
      </c>
      <c r="G983" s="28" t="s">
        <v>926</v>
      </c>
      <c r="H983" s="28" t="s">
        <v>6145</v>
      </c>
      <c r="I983" s="29" t="s">
        <v>6126</v>
      </c>
      <c r="J983" s="28" t="s">
        <v>5904</v>
      </c>
      <c r="K983" s="28" t="s">
        <v>6225</v>
      </c>
      <c r="L983" s="28" t="s">
        <v>5901</v>
      </c>
      <c r="M983" s="29"/>
      <c r="N983" s="30">
        <v>45322</v>
      </c>
      <c r="O983" s="28" t="s">
        <v>6226</v>
      </c>
      <c r="P983" s="18" t="s">
        <v>6225</v>
      </c>
      <c r="Q983" s="18" t="s">
        <v>6224</v>
      </c>
      <c r="R983" s="18">
        <v>1.2</v>
      </c>
      <c r="T983" s="18">
        <v>0</v>
      </c>
      <c r="U983" s="18">
        <v>0</v>
      </c>
    </row>
    <row r="984" spans="2:21" x14ac:dyDescent="0.4">
      <c r="B984" s="28" t="s">
        <v>5909</v>
      </c>
      <c r="C984" s="28" t="s">
        <v>5910</v>
      </c>
      <c r="D984" s="28" t="s">
        <v>5911</v>
      </c>
      <c r="E984" s="29" t="s">
        <v>78</v>
      </c>
      <c r="F984" s="28" t="s">
        <v>6100</v>
      </c>
      <c r="G984" s="28" t="s">
        <v>926</v>
      </c>
      <c r="H984" s="28" t="s">
        <v>6145</v>
      </c>
      <c r="I984" s="29" t="s">
        <v>6126</v>
      </c>
      <c r="J984" s="28" t="s">
        <v>5843</v>
      </c>
      <c r="K984" s="28" t="s">
        <v>6227</v>
      </c>
      <c r="L984" s="28" t="s">
        <v>5901</v>
      </c>
      <c r="M984" s="29"/>
      <c r="N984" s="30">
        <v>45322</v>
      </c>
      <c r="O984" s="28" t="s">
        <v>6228</v>
      </c>
      <c r="P984" s="18" t="s">
        <v>6227</v>
      </c>
      <c r="Q984" s="18" t="s">
        <v>6224</v>
      </c>
      <c r="R984" s="18">
        <v>1.2</v>
      </c>
      <c r="T984" s="18">
        <v>0</v>
      </c>
      <c r="U984" s="18">
        <v>0</v>
      </c>
    </row>
    <row r="985" spans="2:21" x14ac:dyDescent="0.4">
      <c r="B985" s="28" t="s">
        <v>5909</v>
      </c>
      <c r="C985" s="28" t="s">
        <v>5910</v>
      </c>
      <c r="D985" s="28" t="s">
        <v>5911</v>
      </c>
      <c r="E985" s="29" t="s">
        <v>78</v>
      </c>
      <c r="F985" s="28" t="s">
        <v>6100</v>
      </c>
      <c r="G985" s="28" t="s">
        <v>926</v>
      </c>
      <c r="H985" s="28" t="s">
        <v>6145</v>
      </c>
      <c r="I985" s="29" t="s">
        <v>6126</v>
      </c>
      <c r="J985" s="28" t="s">
        <v>5923</v>
      </c>
      <c r="K985" s="28" t="s">
        <v>6229</v>
      </c>
      <c r="L985" s="28" t="s">
        <v>5901</v>
      </c>
      <c r="M985" s="29"/>
      <c r="N985" s="30">
        <v>45322</v>
      </c>
      <c r="O985" s="28" t="s">
        <v>6230</v>
      </c>
      <c r="P985" s="18" t="s">
        <v>6229</v>
      </c>
      <c r="Q985" s="18" t="s">
        <v>6224</v>
      </c>
      <c r="R985" s="18">
        <v>1.2</v>
      </c>
      <c r="T985" s="18">
        <v>0</v>
      </c>
      <c r="U985" s="18">
        <v>0</v>
      </c>
    </row>
    <row r="986" spans="2:21" x14ac:dyDescent="0.4">
      <c r="B986" s="28" t="s">
        <v>5909</v>
      </c>
      <c r="C986" s="28" t="s">
        <v>5910</v>
      </c>
      <c r="D986" s="28" t="s">
        <v>5911</v>
      </c>
      <c r="E986" s="29" t="s">
        <v>75</v>
      </c>
      <c r="F986" s="28" t="s">
        <v>5991</v>
      </c>
      <c r="G986" s="28" t="s">
        <v>29</v>
      </c>
      <c r="H986" s="28" t="s">
        <v>5936</v>
      </c>
      <c r="I986" s="29" t="s">
        <v>6126</v>
      </c>
      <c r="J986" s="28" t="s">
        <v>5899</v>
      </c>
      <c r="K986" s="28" t="s">
        <v>6171</v>
      </c>
      <c r="L986" s="28" t="s">
        <v>5901</v>
      </c>
      <c r="M986" s="29"/>
      <c r="N986" s="30">
        <v>45322</v>
      </c>
      <c r="O986" s="28" t="s">
        <v>6172</v>
      </c>
      <c r="P986" s="18" t="s">
        <v>6171</v>
      </c>
      <c r="Q986" s="18" t="s">
        <v>6173</v>
      </c>
      <c r="R986" s="18">
        <v>1.2</v>
      </c>
      <c r="T986" s="18">
        <v>0</v>
      </c>
      <c r="U986" s="18">
        <v>0</v>
      </c>
    </row>
    <row r="987" spans="2:21" x14ac:dyDescent="0.4">
      <c r="B987" s="28" t="s">
        <v>5909</v>
      </c>
      <c r="C987" s="28" t="s">
        <v>5910</v>
      </c>
      <c r="D987" s="28" t="s">
        <v>5911</v>
      </c>
      <c r="E987" s="29" t="s">
        <v>75</v>
      </c>
      <c r="F987" s="28" t="s">
        <v>5991</v>
      </c>
      <c r="G987" s="28" t="s">
        <v>29</v>
      </c>
      <c r="H987" s="28" t="s">
        <v>5936</v>
      </c>
      <c r="I987" s="29" t="s">
        <v>6126</v>
      </c>
      <c r="J987" s="28" t="s">
        <v>5904</v>
      </c>
      <c r="K987" s="28" t="s">
        <v>6174</v>
      </c>
      <c r="L987" s="28" t="s">
        <v>5901</v>
      </c>
      <c r="M987" s="29"/>
      <c r="N987" s="30">
        <v>45322</v>
      </c>
      <c r="O987" s="28" t="s">
        <v>6175</v>
      </c>
      <c r="P987" s="18" t="s">
        <v>6174</v>
      </c>
      <c r="Q987" s="18" t="s">
        <v>6173</v>
      </c>
      <c r="R987" s="18">
        <v>1.2</v>
      </c>
      <c r="T987" s="18">
        <v>0</v>
      </c>
      <c r="U987" s="18">
        <v>0</v>
      </c>
    </row>
    <row r="988" spans="2:21" x14ac:dyDescent="0.4">
      <c r="B988" s="28" t="s">
        <v>5909</v>
      </c>
      <c r="C988" s="28" t="s">
        <v>5910</v>
      </c>
      <c r="D988" s="28" t="s">
        <v>5911</v>
      </c>
      <c r="E988" s="29" t="s">
        <v>75</v>
      </c>
      <c r="F988" s="28" t="s">
        <v>5991</v>
      </c>
      <c r="G988" s="28" t="s">
        <v>29</v>
      </c>
      <c r="H988" s="28" t="s">
        <v>5936</v>
      </c>
      <c r="I988" s="29" t="s">
        <v>6126</v>
      </c>
      <c r="J988" s="28" t="s">
        <v>5843</v>
      </c>
      <c r="K988" s="28" t="s">
        <v>6176</v>
      </c>
      <c r="L988" s="28" t="s">
        <v>5901</v>
      </c>
      <c r="M988" s="29"/>
      <c r="N988" s="30">
        <v>45322</v>
      </c>
      <c r="O988" s="28" t="s">
        <v>6177</v>
      </c>
      <c r="P988" s="18" t="s">
        <v>6176</v>
      </c>
      <c r="Q988" s="18" t="s">
        <v>6173</v>
      </c>
      <c r="R988" s="18">
        <v>1.2</v>
      </c>
      <c r="T988" s="18">
        <v>0</v>
      </c>
      <c r="U988" s="18">
        <v>0</v>
      </c>
    </row>
    <row r="989" spans="2:21" x14ac:dyDescent="0.4">
      <c r="B989" s="28" t="s">
        <v>5909</v>
      </c>
      <c r="C989" s="28" t="s">
        <v>5910</v>
      </c>
      <c r="D989" s="28" t="s">
        <v>5911</v>
      </c>
      <c r="E989" s="29" t="s">
        <v>75</v>
      </c>
      <c r="F989" s="28" t="s">
        <v>5991</v>
      </c>
      <c r="G989" s="28" t="s">
        <v>29</v>
      </c>
      <c r="H989" s="28" t="s">
        <v>5936</v>
      </c>
      <c r="I989" s="29" t="s">
        <v>6126</v>
      </c>
      <c r="J989" s="28" t="s">
        <v>5923</v>
      </c>
      <c r="K989" s="28" t="s">
        <v>6178</v>
      </c>
      <c r="L989" s="28" t="s">
        <v>5901</v>
      </c>
      <c r="M989" s="29"/>
      <c r="N989" s="30">
        <v>45322</v>
      </c>
      <c r="O989" s="28" t="s">
        <v>6179</v>
      </c>
      <c r="P989" s="18" t="s">
        <v>6178</v>
      </c>
      <c r="Q989" s="18" t="s">
        <v>6173</v>
      </c>
      <c r="R989" s="18">
        <v>1.2</v>
      </c>
      <c r="T989" s="18">
        <v>0</v>
      </c>
      <c r="U989" s="18">
        <v>0</v>
      </c>
    </row>
    <row r="990" spans="2:21" x14ac:dyDescent="0.4">
      <c r="B990" s="28" t="s">
        <v>5909</v>
      </c>
      <c r="C990" s="28" t="s">
        <v>5910</v>
      </c>
      <c r="D990" s="28" t="s">
        <v>5911</v>
      </c>
      <c r="E990" s="29" t="s">
        <v>81</v>
      </c>
      <c r="F990" s="28" t="s">
        <v>5991</v>
      </c>
      <c r="G990" s="28" t="s">
        <v>29</v>
      </c>
      <c r="H990" s="28" t="s">
        <v>5936</v>
      </c>
      <c r="I990" s="29" t="s">
        <v>6126</v>
      </c>
      <c r="J990" s="28" t="s">
        <v>5899</v>
      </c>
      <c r="K990" s="28" t="s">
        <v>8442</v>
      </c>
      <c r="L990" s="28" t="s">
        <v>5901</v>
      </c>
      <c r="M990" s="29"/>
      <c r="N990" s="30">
        <v>45322</v>
      </c>
      <c r="O990" s="18" t="s">
        <v>8443</v>
      </c>
      <c r="P990" s="18" t="s">
        <v>8442</v>
      </c>
      <c r="Q990" s="18" t="s">
        <v>8444</v>
      </c>
      <c r="R990" s="18">
        <v>1.2</v>
      </c>
      <c r="T990" s="18">
        <v>0</v>
      </c>
      <c r="U990" s="18">
        <v>0</v>
      </c>
    </row>
    <row r="991" spans="2:21" x14ac:dyDescent="0.4">
      <c r="B991" s="28" t="s">
        <v>5909</v>
      </c>
      <c r="C991" s="28" t="s">
        <v>5910</v>
      </c>
      <c r="D991" s="28" t="s">
        <v>5911</v>
      </c>
      <c r="E991" s="29" t="s">
        <v>81</v>
      </c>
      <c r="F991" s="28" t="s">
        <v>5991</v>
      </c>
      <c r="G991" s="28" t="s">
        <v>29</v>
      </c>
      <c r="H991" s="28" t="s">
        <v>5936</v>
      </c>
      <c r="I991" s="29" t="s">
        <v>6126</v>
      </c>
      <c r="J991" s="28" t="s">
        <v>5904</v>
      </c>
      <c r="K991" s="28" t="s">
        <v>8445</v>
      </c>
      <c r="L991" s="28" t="s">
        <v>5901</v>
      </c>
      <c r="M991" s="29"/>
      <c r="N991" s="30">
        <v>45322</v>
      </c>
      <c r="O991" s="18" t="s">
        <v>8446</v>
      </c>
      <c r="P991" s="18" t="s">
        <v>8445</v>
      </c>
      <c r="Q991" s="18" t="s">
        <v>8444</v>
      </c>
      <c r="R991" s="18">
        <v>1.2</v>
      </c>
      <c r="T991" s="18">
        <v>0</v>
      </c>
      <c r="U991" s="18">
        <v>0</v>
      </c>
    </row>
    <row r="992" spans="2:21" x14ac:dyDescent="0.4">
      <c r="B992" s="28" t="s">
        <v>5909</v>
      </c>
      <c r="C992" s="28" t="s">
        <v>5910</v>
      </c>
      <c r="D992" s="28" t="s">
        <v>5911</v>
      </c>
      <c r="E992" s="29" t="s">
        <v>81</v>
      </c>
      <c r="F992" s="28" t="s">
        <v>5991</v>
      </c>
      <c r="G992" s="28" t="s">
        <v>29</v>
      </c>
      <c r="H992" s="28" t="s">
        <v>5936</v>
      </c>
      <c r="I992" s="29" t="s">
        <v>6126</v>
      </c>
      <c r="J992" s="28" t="s">
        <v>5843</v>
      </c>
      <c r="K992" s="28" t="s">
        <v>8447</v>
      </c>
      <c r="L992" s="28" t="s">
        <v>5901</v>
      </c>
      <c r="M992" s="29"/>
      <c r="N992" s="30">
        <v>45322</v>
      </c>
      <c r="O992" s="18" t="s">
        <v>8448</v>
      </c>
      <c r="P992" s="18" t="s">
        <v>8447</v>
      </c>
      <c r="Q992" s="18" t="s">
        <v>8444</v>
      </c>
      <c r="R992" s="18">
        <v>1.2</v>
      </c>
      <c r="T992" s="18">
        <v>0</v>
      </c>
      <c r="U992" s="18">
        <v>0</v>
      </c>
    </row>
    <row r="993" spans="2:21" x14ac:dyDescent="0.4">
      <c r="B993" s="28" t="s">
        <v>5909</v>
      </c>
      <c r="C993" s="28" t="s">
        <v>5910</v>
      </c>
      <c r="D993" s="28" t="s">
        <v>5911</v>
      </c>
      <c r="E993" s="29" t="s">
        <v>81</v>
      </c>
      <c r="F993" s="28" t="s">
        <v>5991</v>
      </c>
      <c r="G993" s="28" t="s">
        <v>29</v>
      </c>
      <c r="H993" s="28" t="s">
        <v>5936</v>
      </c>
      <c r="I993" s="29" t="s">
        <v>6126</v>
      </c>
      <c r="J993" s="28" t="s">
        <v>5923</v>
      </c>
      <c r="K993" s="28" t="s">
        <v>8449</v>
      </c>
      <c r="L993" s="28" t="s">
        <v>5901</v>
      </c>
      <c r="M993" s="29"/>
      <c r="N993" s="30">
        <v>45322</v>
      </c>
      <c r="O993" s="18" t="s">
        <v>8450</v>
      </c>
      <c r="P993" s="18" t="s">
        <v>8449</v>
      </c>
      <c r="Q993" s="18" t="s">
        <v>8444</v>
      </c>
      <c r="R993" s="18">
        <v>1.2</v>
      </c>
      <c r="T993" s="18">
        <v>0</v>
      </c>
      <c r="U993" s="18">
        <v>0</v>
      </c>
    </row>
    <row r="994" spans="2:21" x14ac:dyDescent="0.4">
      <c r="B994" s="18" t="s">
        <v>5909</v>
      </c>
      <c r="C994" s="18" t="s">
        <v>5910</v>
      </c>
      <c r="D994" s="18" t="s">
        <v>12170</v>
      </c>
      <c r="E994" s="19" t="s">
        <v>12171</v>
      </c>
      <c r="F994" s="18" t="s">
        <v>5935</v>
      </c>
      <c r="G994" s="18" t="s">
        <v>29</v>
      </c>
      <c r="H994" s="18" t="s">
        <v>5936</v>
      </c>
      <c r="I994" s="19" t="s">
        <v>12172</v>
      </c>
      <c r="J994" s="18" t="s">
        <v>5899</v>
      </c>
      <c r="K994" s="18" t="s">
        <v>12173</v>
      </c>
      <c r="L994" s="18" t="s">
        <v>5901</v>
      </c>
      <c r="N994" s="20">
        <v>45322</v>
      </c>
      <c r="O994" s="18" t="s">
        <v>12174</v>
      </c>
      <c r="P994" s="18" t="s">
        <v>12173</v>
      </c>
      <c r="Q994" s="18" t="s">
        <v>12175</v>
      </c>
      <c r="R994" s="18">
        <v>0.86</v>
      </c>
      <c r="T994" s="18">
        <v>0</v>
      </c>
      <c r="U994" s="18">
        <v>0</v>
      </c>
    </row>
    <row r="995" spans="2:21" x14ac:dyDescent="0.4">
      <c r="B995" s="18" t="s">
        <v>5909</v>
      </c>
      <c r="C995" s="18" t="s">
        <v>5910</v>
      </c>
      <c r="D995" s="18" t="s">
        <v>12170</v>
      </c>
      <c r="E995" s="19" t="s">
        <v>12171</v>
      </c>
      <c r="F995" s="18" t="s">
        <v>5935</v>
      </c>
      <c r="G995" s="18" t="s">
        <v>29</v>
      </c>
      <c r="H995" s="18" t="s">
        <v>5936</v>
      </c>
      <c r="I995" s="19" t="s">
        <v>12172</v>
      </c>
      <c r="J995" s="18" t="s">
        <v>5904</v>
      </c>
      <c r="K995" s="18" t="s">
        <v>12176</v>
      </c>
      <c r="L995" s="18" t="s">
        <v>5901</v>
      </c>
      <c r="N995" s="20">
        <v>45322</v>
      </c>
      <c r="O995" s="18" t="s">
        <v>12177</v>
      </c>
      <c r="P995" s="18" t="s">
        <v>12176</v>
      </c>
      <c r="Q995" s="18" t="s">
        <v>12175</v>
      </c>
      <c r="R995" s="18">
        <v>0.86</v>
      </c>
      <c r="T995" s="18">
        <v>0</v>
      </c>
      <c r="U995" s="18">
        <v>0</v>
      </c>
    </row>
    <row r="996" spans="2:21" x14ac:dyDescent="0.4">
      <c r="B996" s="18" t="s">
        <v>5909</v>
      </c>
      <c r="C996" s="18" t="s">
        <v>5910</v>
      </c>
      <c r="D996" s="18" t="s">
        <v>12170</v>
      </c>
      <c r="E996" s="19" t="s">
        <v>12171</v>
      </c>
      <c r="F996" s="18" t="s">
        <v>5935</v>
      </c>
      <c r="G996" s="18" t="s">
        <v>29</v>
      </c>
      <c r="H996" s="18" t="s">
        <v>5936</v>
      </c>
      <c r="I996" s="19" t="s">
        <v>12172</v>
      </c>
      <c r="J996" s="18" t="s">
        <v>5843</v>
      </c>
      <c r="K996" s="18" t="s">
        <v>12178</v>
      </c>
      <c r="L996" s="18" t="s">
        <v>5901</v>
      </c>
      <c r="N996" s="20">
        <v>45322</v>
      </c>
      <c r="O996" s="18" t="s">
        <v>12179</v>
      </c>
      <c r="P996" s="18" t="s">
        <v>12178</v>
      </c>
      <c r="Q996" s="18" t="s">
        <v>12175</v>
      </c>
      <c r="R996" s="18">
        <v>0.86</v>
      </c>
      <c r="T996" s="18">
        <v>0</v>
      </c>
      <c r="U996" s="18">
        <v>0</v>
      </c>
    </row>
    <row r="997" spans="2:21" x14ac:dyDescent="0.4">
      <c r="B997" s="18" t="s">
        <v>5909</v>
      </c>
      <c r="C997" s="18" t="s">
        <v>5910</v>
      </c>
      <c r="D997" s="18" t="s">
        <v>12170</v>
      </c>
      <c r="E997" s="19" t="s">
        <v>12171</v>
      </c>
      <c r="F997" s="18" t="s">
        <v>5935</v>
      </c>
      <c r="G997" s="18" t="s">
        <v>29</v>
      </c>
      <c r="H997" s="18" t="s">
        <v>5936</v>
      </c>
      <c r="I997" s="19" t="s">
        <v>12172</v>
      </c>
      <c r="J997" s="18" t="s">
        <v>5923</v>
      </c>
      <c r="K997" s="18" t="s">
        <v>12180</v>
      </c>
      <c r="L997" s="18" t="s">
        <v>5901</v>
      </c>
      <c r="N997" s="20">
        <v>45322</v>
      </c>
      <c r="O997" s="18" t="s">
        <v>12181</v>
      </c>
      <c r="P997" s="18" t="s">
        <v>12180</v>
      </c>
      <c r="Q997" s="18" t="s">
        <v>12175</v>
      </c>
      <c r="R997" s="18">
        <v>0.86</v>
      </c>
      <c r="T997" s="18">
        <v>0</v>
      </c>
      <c r="U997" s="18">
        <v>0</v>
      </c>
    </row>
    <row r="998" spans="2:21" x14ac:dyDescent="0.4">
      <c r="B998" s="18" t="s">
        <v>5909</v>
      </c>
      <c r="C998" s="18" t="s">
        <v>5910</v>
      </c>
      <c r="D998" s="18" t="s">
        <v>12170</v>
      </c>
      <c r="E998" s="19" t="s">
        <v>12182</v>
      </c>
      <c r="F998" s="18" t="s">
        <v>5935</v>
      </c>
      <c r="G998" s="18" t="s">
        <v>926</v>
      </c>
      <c r="H998" s="18" t="s">
        <v>6145</v>
      </c>
      <c r="I998" s="19" t="s">
        <v>6126</v>
      </c>
      <c r="J998" s="18" t="s">
        <v>5899</v>
      </c>
      <c r="K998" s="18" t="s">
        <v>12183</v>
      </c>
      <c r="L998" s="18" t="s">
        <v>5901</v>
      </c>
      <c r="N998" s="20">
        <v>45322</v>
      </c>
      <c r="O998" s="18" t="s">
        <v>12184</v>
      </c>
      <c r="P998" s="18" t="s">
        <v>12183</v>
      </c>
      <c r="Q998" s="18" t="s">
        <v>12185</v>
      </c>
      <c r="R998" s="18">
        <v>1.2</v>
      </c>
      <c r="T998" s="18">
        <v>0</v>
      </c>
      <c r="U998" s="18">
        <v>0</v>
      </c>
    </row>
    <row r="999" spans="2:21" x14ac:dyDescent="0.4">
      <c r="B999" s="18" t="s">
        <v>5909</v>
      </c>
      <c r="C999" s="18" t="s">
        <v>5910</v>
      </c>
      <c r="D999" s="18" t="s">
        <v>12170</v>
      </c>
      <c r="E999" s="19" t="s">
        <v>12182</v>
      </c>
      <c r="F999" s="18" t="s">
        <v>5935</v>
      </c>
      <c r="G999" s="18" t="s">
        <v>926</v>
      </c>
      <c r="H999" s="18" t="s">
        <v>6145</v>
      </c>
      <c r="I999" s="19" t="s">
        <v>6126</v>
      </c>
      <c r="J999" s="18" t="s">
        <v>5904</v>
      </c>
      <c r="K999" s="18" t="s">
        <v>12186</v>
      </c>
      <c r="L999" s="18" t="s">
        <v>5901</v>
      </c>
      <c r="N999" s="20">
        <v>45322</v>
      </c>
      <c r="O999" s="18" t="s">
        <v>12187</v>
      </c>
      <c r="P999" s="18" t="s">
        <v>12186</v>
      </c>
      <c r="Q999" s="18" t="s">
        <v>12185</v>
      </c>
      <c r="R999" s="18">
        <v>1.2</v>
      </c>
      <c r="T999" s="18">
        <v>0</v>
      </c>
      <c r="U999" s="18">
        <v>0</v>
      </c>
    </row>
    <row r="1000" spans="2:21" x14ac:dyDescent="0.4">
      <c r="B1000" s="18" t="s">
        <v>5909</v>
      </c>
      <c r="C1000" s="18" t="s">
        <v>5910</v>
      </c>
      <c r="D1000" s="18" t="s">
        <v>12170</v>
      </c>
      <c r="E1000" s="19" t="s">
        <v>12182</v>
      </c>
      <c r="F1000" s="18" t="s">
        <v>5935</v>
      </c>
      <c r="G1000" s="18" t="s">
        <v>926</v>
      </c>
      <c r="H1000" s="18" t="s">
        <v>6145</v>
      </c>
      <c r="I1000" s="19" t="s">
        <v>6126</v>
      </c>
      <c r="J1000" s="18" t="s">
        <v>5843</v>
      </c>
      <c r="K1000" s="18" t="s">
        <v>12188</v>
      </c>
      <c r="L1000" s="18" t="s">
        <v>5901</v>
      </c>
      <c r="N1000" s="20">
        <v>45322</v>
      </c>
      <c r="O1000" s="18" t="s">
        <v>12189</v>
      </c>
      <c r="P1000" s="18" t="s">
        <v>12188</v>
      </c>
      <c r="Q1000" s="18" t="s">
        <v>12185</v>
      </c>
      <c r="R1000" s="18">
        <v>1.2</v>
      </c>
      <c r="T1000" s="18">
        <v>0</v>
      </c>
      <c r="U1000" s="18">
        <v>0</v>
      </c>
    </row>
    <row r="1001" spans="2:21" x14ac:dyDescent="0.4">
      <c r="B1001" s="18" t="s">
        <v>5909</v>
      </c>
      <c r="C1001" s="18" t="s">
        <v>5910</v>
      </c>
      <c r="D1001" s="18" t="s">
        <v>12170</v>
      </c>
      <c r="E1001" s="19" t="s">
        <v>12182</v>
      </c>
      <c r="F1001" s="18" t="s">
        <v>5935</v>
      </c>
      <c r="G1001" s="18" t="s">
        <v>926</v>
      </c>
      <c r="H1001" s="18" t="s">
        <v>6145</v>
      </c>
      <c r="I1001" s="19" t="s">
        <v>6126</v>
      </c>
      <c r="J1001" s="18" t="s">
        <v>5923</v>
      </c>
      <c r="K1001" s="18" t="s">
        <v>12190</v>
      </c>
      <c r="L1001" s="18" t="s">
        <v>5901</v>
      </c>
      <c r="N1001" s="20">
        <v>45322</v>
      </c>
      <c r="O1001" s="18" t="s">
        <v>12191</v>
      </c>
      <c r="P1001" s="18" t="s">
        <v>12190</v>
      </c>
      <c r="Q1001" s="18" t="s">
        <v>12185</v>
      </c>
      <c r="R1001" s="18">
        <v>1.2</v>
      </c>
      <c r="T1001" s="18">
        <v>0</v>
      </c>
      <c r="U1001" s="18">
        <v>0</v>
      </c>
    </row>
    <row r="1002" spans="2:21" x14ac:dyDescent="0.4">
      <c r="B1002" s="18" t="s">
        <v>5909</v>
      </c>
      <c r="C1002" s="18" t="s">
        <v>5910</v>
      </c>
      <c r="D1002" s="18" t="s">
        <v>12170</v>
      </c>
      <c r="E1002" s="19" t="s">
        <v>12192</v>
      </c>
      <c r="F1002" s="18" t="s">
        <v>5935</v>
      </c>
      <c r="G1002" s="18" t="s">
        <v>926</v>
      </c>
      <c r="H1002" s="18" t="s">
        <v>6145</v>
      </c>
      <c r="I1002" s="19" t="s">
        <v>6126</v>
      </c>
      <c r="J1002" s="18" t="s">
        <v>5899</v>
      </c>
      <c r="K1002" s="18" t="s">
        <v>12193</v>
      </c>
      <c r="L1002" s="18" t="s">
        <v>5901</v>
      </c>
      <c r="N1002" s="20">
        <v>45322</v>
      </c>
      <c r="O1002" s="18" t="s">
        <v>12194</v>
      </c>
      <c r="P1002" s="18" t="s">
        <v>12193</v>
      </c>
      <c r="Q1002" s="18" t="s">
        <v>12195</v>
      </c>
      <c r="R1002" s="18">
        <v>1.2</v>
      </c>
      <c r="T1002" s="18">
        <v>0</v>
      </c>
      <c r="U1002" s="18">
        <v>0</v>
      </c>
    </row>
    <row r="1003" spans="2:21" x14ac:dyDescent="0.4">
      <c r="B1003" s="18" t="s">
        <v>5909</v>
      </c>
      <c r="C1003" s="18" t="s">
        <v>5910</v>
      </c>
      <c r="D1003" s="18" t="s">
        <v>12170</v>
      </c>
      <c r="E1003" s="19" t="s">
        <v>12192</v>
      </c>
      <c r="F1003" s="18" t="s">
        <v>5935</v>
      </c>
      <c r="G1003" s="18" t="s">
        <v>926</v>
      </c>
      <c r="H1003" s="18" t="s">
        <v>6145</v>
      </c>
      <c r="I1003" s="19" t="s">
        <v>6126</v>
      </c>
      <c r="J1003" s="18" t="s">
        <v>5904</v>
      </c>
      <c r="K1003" s="18" t="s">
        <v>12196</v>
      </c>
      <c r="L1003" s="18" t="s">
        <v>5901</v>
      </c>
      <c r="N1003" s="20">
        <v>45322</v>
      </c>
      <c r="O1003" s="18" t="s">
        <v>12197</v>
      </c>
      <c r="P1003" s="18" t="s">
        <v>12196</v>
      </c>
      <c r="Q1003" s="18" t="s">
        <v>12195</v>
      </c>
      <c r="R1003" s="18">
        <v>1.2</v>
      </c>
      <c r="T1003" s="18">
        <v>0</v>
      </c>
      <c r="U1003" s="18">
        <v>0</v>
      </c>
    </row>
    <row r="1004" spans="2:21" x14ac:dyDescent="0.4">
      <c r="B1004" s="18" t="s">
        <v>5909</v>
      </c>
      <c r="C1004" s="18" t="s">
        <v>5910</v>
      </c>
      <c r="D1004" s="18" t="s">
        <v>12170</v>
      </c>
      <c r="E1004" s="19" t="s">
        <v>12192</v>
      </c>
      <c r="F1004" s="18" t="s">
        <v>5935</v>
      </c>
      <c r="G1004" s="18" t="s">
        <v>926</v>
      </c>
      <c r="H1004" s="18" t="s">
        <v>6145</v>
      </c>
      <c r="I1004" s="19" t="s">
        <v>6126</v>
      </c>
      <c r="J1004" s="18" t="s">
        <v>5843</v>
      </c>
      <c r="K1004" s="18" t="s">
        <v>12198</v>
      </c>
      <c r="L1004" s="18" t="s">
        <v>5901</v>
      </c>
      <c r="N1004" s="20">
        <v>45322</v>
      </c>
      <c r="O1004" s="18" t="s">
        <v>12199</v>
      </c>
      <c r="P1004" s="18" t="s">
        <v>12198</v>
      </c>
      <c r="Q1004" s="18" t="s">
        <v>12195</v>
      </c>
      <c r="R1004" s="18">
        <v>1.2</v>
      </c>
      <c r="T1004" s="18">
        <v>0</v>
      </c>
      <c r="U1004" s="18">
        <v>0</v>
      </c>
    </row>
    <row r="1005" spans="2:21" x14ac:dyDescent="0.4">
      <c r="B1005" s="18" t="s">
        <v>5909</v>
      </c>
      <c r="C1005" s="18" t="s">
        <v>5910</v>
      </c>
      <c r="D1005" s="18" t="s">
        <v>12170</v>
      </c>
      <c r="E1005" s="19" t="s">
        <v>12192</v>
      </c>
      <c r="F1005" s="18" t="s">
        <v>5935</v>
      </c>
      <c r="G1005" s="18" t="s">
        <v>926</v>
      </c>
      <c r="H1005" s="18" t="s">
        <v>6145</v>
      </c>
      <c r="I1005" s="19" t="s">
        <v>6126</v>
      </c>
      <c r="J1005" s="18" t="s">
        <v>5923</v>
      </c>
      <c r="K1005" s="18" t="s">
        <v>12200</v>
      </c>
      <c r="L1005" s="18" t="s">
        <v>5901</v>
      </c>
      <c r="N1005" s="20">
        <v>45322</v>
      </c>
      <c r="O1005" s="18" t="s">
        <v>12201</v>
      </c>
      <c r="P1005" s="18" t="s">
        <v>12200</v>
      </c>
      <c r="Q1005" s="18" t="s">
        <v>12195</v>
      </c>
      <c r="R1005" s="18">
        <v>1.2</v>
      </c>
      <c r="T1005" s="18">
        <v>0</v>
      </c>
      <c r="U1005" s="18">
        <v>0</v>
      </c>
    </row>
    <row r="1006" spans="2:21" x14ac:dyDescent="0.4">
      <c r="B1006" s="18" t="s">
        <v>5909</v>
      </c>
      <c r="C1006" s="18" t="s">
        <v>5910</v>
      </c>
      <c r="D1006" s="18" t="s">
        <v>6247</v>
      </c>
      <c r="E1006" s="19" t="s">
        <v>16761</v>
      </c>
      <c r="F1006" s="18" t="s">
        <v>5935</v>
      </c>
      <c r="G1006" s="18" t="s">
        <v>29</v>
      </c>
      <c r="H1006" s="18" t="s">
        <v>5936</v>
      </c>
      <c r="I1006" s="19" t="s">
        <v>15465</v>
      </c>
      <c r="J1006" s="18" t="s">
        <v>5899</v>
      </c>
      <c r="K1006" s="18" t="s">
        <v>16762</v>
      </c>
      <c r="L1006" s="18" t="s">
        <v>5901</v>
      </c>
      <c r="N1006" s="20">
        <v>45322</v>
      </c>
      <c r="O1006" s="18" t="s">
        <v>16763</v>
      </c>
      <c r="P1006" s="18" t="s">
        <v>16762</v>
      </c>
      <c r="Q1006" s="18" t="s">
        <v>16764</v>
      </c>
      <c r="R1006" s="18">
        <v>0.85</v>
      </c>
      <c r="T1006" s="18">
        <v>0</v>
      </c>
      <c r="U1006" s="18">
        <v>0</v>
      </c>
    </row>
    <row r="1007" spans="2:21" x14ac:dyDescent="0.4">
      <c r="B1007" s="18" t="s">
        <v>5909</v>
      </c>
      <c r="C1007" s="18" t="s">
        <v>5910</v>
      </c>
      <c r="D1007" s="18" t="s">
        <v>6247</v>
      </c>
      <c r="E1007" s="19" t="s">
        <v>16761</v>
      </c>
      <c r="F1007" s="18" t="s">
        <v>5935</v>
      </c>
      <c r="G1007" s="18" t="s">
        <v>29</v>
      </c>
      <c r="H1007" s="18" t="s">
        <v>5936</v>
      </c>
      <c r="I1007" s="19" t="s">
        <v>15465</v>
      </c>
      <c r="J1007" s="18" t="s">
        <v>5904</v>
      </c>
      <c r="K1007" s="18" t="s">
        <v>16765</v>
      </c>
      <c r="L1007" s="18" t="s">
        <v>5901</v>
      </c>
      <c r="N1007" s="20">
        <v>45322</v>
      </c>
      <c r="O1007" s="18" t="s">
        <v>16766</v>
      </c>
      <c r="P1007" s="18" t="s">
        <v>16765</v>
      </c>
      <c r="Q1007" s="18" t="s">
        <v>16764</v>
      </c>
      <c r="R1007" s="18">
        <v>0.85</v>
      </c>
      <c r="T1007" s="18">
        <v>0</v>
      </c>
      <c r="U1007" s="18">
        <v>0</v>
      </c>
    </row>
    <row r="1008" spans="2:21" x14ac:dyDescent="0.4">
      <c r="B1008" s="18" t="s">
        <v>5909</v>
      </c>
      <c r="C1008" s="18" t="s">
        <v>5910</v>
      </c>
      <c r="D1008" s="18" t="s">
        <v>6247</v>
      </c>
      <c r="E1008" s="19" t="s">
        <v>16761</v>
      </c>
      <c r="F1008" s="18" t="s">
        <v>5935</v>
      </c>
      <c r="G1008" s="18" t="s">
        <v>29</v>
      </c>
      <c r="H1008" s="18" t="s">
        <v>5936</v>
      </c>
      <c r="I1008" s="19" t="s">
        <v>15465</v>
      </c>
      <c r="J1008" s="18" t="s">
        <v>5843</v>
      </c>
      <c r="K1008" s="18" t="s">
        <v>16767</v>
      </c>
      <c r="L1008" s="18" t="s">
        <v>5901</v>
      </c>
      <c r="N1008" s="20">
        <v>45322</v>
      </c>
      <c r="O1008" s="18" t="s">
        <v>16768</v>
      </c>
      <c r="P1008" s="18" t="s">
        <v>16767</v>
      </c>
      <c r="Q1008" s="18" t="s">
        <v>16764</v>
      </c>
      <c r="R1008" s="18">
        <v>0.85</v>
      </c>
      <c r="T1008" s="18">
        <v>0</v>
      </c>
      <c r="U1008" s="18">
        <v>0</v>
      </c>
    </row>
    <row r="1009" spans="2:21" x14ac:dyDescent="0.4">
      <c r="B1009" s="18" t="s">
        <v>5909</v>
      </c>
      <c r="C1009" s="18" t="s">
        <v>5910</v>
      </c>
      <c r="D1009" s="18" t="s">
        <v>6247</v>
      </c>
      <c r="E1009" s="19" t="s">
        <v>16761</v>
      </c>
      <c r="F1009" s="18" t="s">
        <v>5935</v>
      </c>
      <c r="G1009" s="18" t="s">
        <v>29</v>
      </c>
      <c r="H1009" s="18" t="s">
        <v>5936</v>
      </c>
      <c r="I1009" s="19" t="s">
        <v>15465</v>
      </c>
      <c r="J1009" s="18" t="s">
        <v>5923</v>
      </c>
      <c r="K1009" s="18" t="s">
        <v>16769</v>
      </c>
      <c r="L1009" s="18" t="s">
        <v>5901</v>
      </c>
      <c r="N1009" s="20">
        <v>45322</v>
      </c>
      <c r="O1009" s="18" t="s">
        <v>16770</v>
      </c>
      <c r="P1009" s="18" t="s">
        <v>16769</v>
      </c>
      <c r="Q1009" s="18" t="s">
        <v>16764</v>
      </c>
      <c r="R1009" s="18">
        <v>0.85</v>
      </c>
      <c r="T1009" s="18">
        <v>0</v>
      </c>
      <c r="U1009" s="18">
        <v>0</v>
      </c>
    </row>
    <row r="1010" spans="2:21" x14ac:dyDescent="0.4">
      <c r="B1010" s="18" t="s">
        <v>5909</v>
      </c>
      <c r="C1010" s="18" t="s">
        <v>5910</v>
      </c>
      <c r="D1010" s="18" t="s">
        <v>6247</v>
      </c>
      <c r="E1010" s="19" t="s">
        <v>12565</v>
      </c>
      <c r="F1010" s="18" t="s">
        <v>5935</v>
      </c>
      <c r="G1010" s="18" t="s">
        <v>29</v>
      </c>
      <c r="H1010" s="18" t="s">
        <v>5936</v>
      </c>
      <c r="I1010" s="19" t="s">
        <v>5915</v>
      </c>
      <c r="J1010" s="18" t="s">
        <v>5899</v>
      </c>
      <c r="K1010" s="18" t="s">
        <v>12566</v>
      </c>
      <c r="L1010" s="18" t="s">
        <v>5901</v>
      </c>
      <c r="N1010" s="20">
        <v>45322</v>
      </c>
      <c r="O1010" s="18" t="s">
        <v>12567</v>
      </c>
      <c r="P1010" s="18" t="s">
        <v>12566</v>
      </c>
      <c r="Q1010" s="18" t="s">
        <v>12568</v>
      </c>
      <c r="R1010" s="18">
        <v>0.92</v>
      </c>
      <c r="T1010" s="18">
        <v>0</v>
      </c>
      <c r="U1010" s="18">
        <v>0</v>
      </c>
    </row>
    <row r="1011" spans="2:21" x14ac:dyDescent="0.4">
      <c r="B1011" s="18" t="s">
        <v>5909</v>
      </c>
      <c r="C1011" s="18" t="s">
        <v>5910</v>
      </c>
      <c r="D1011" s="18" t="s">
        <v>6247</v>
      </c>
      <c r="E1011" s="19" t="s">
        <v>12565</v>
      </c>
      <c r="F1011" s="18" t="s">
        <v>5935</v>
      </c>
      <c r="G1011" s="18" t="s">
        <v>29</v>
      </c>
      <c r="H1011" s="18" t="s">
        <v>5936</v>
      </c>
      <c r="I1011" s="19" t="s">
        <v>5915</v>
      </c>
      <c r="J1011" s="18" t="s">
        <v>5904</v>
      </c>
      <c r="K1011" s="18" t="s">
        <v>12569</v>
      </c>
      <c r="L1011" s="18" t="s">
        <v>5901</v>
      </c>
      <c r="N1011" s="20">
        <v>45322</v>
      </c>
      <c r="O1011" s="18" t="s">
        <v>12570</v>
      </c>
      <c r="P1011" s="18" t="s">
        <v>12569</v>
      </c>
      <c r="Q1011" s="18" t="s">
        <v>12568</v>
      </c>
      <c r="R1011" s="18">
        <v>0.92</v>
      </c>
      <c r="T1011" s="18">
        <v>0</v>
      </c>
      <c r="U1011" s="18">
        <v>0</v>
      </c>
    </row>
    <row r="1012" spans="2:21" x14ac:dyDescent="0.4">
      <c r="B1012" s="18" t="s">
        <v>5909</v>
      </c>
      <c r="C1012" s="18" t="s">
        <v>5910</v>
      </c>
      <c r="D1012" s="18" t="s">
        <v>6247</v>
      </c>
      <c r="E1012" s="19" t="s">
        <v>12565</v>
      </c>
      <c r="F1012" s="18" t="s">
        <v>5935</v>
      </c>
      <c r="G1012" s="18" t="s">
        <v>29</v>
      </c>
      <c r="H1012" s="18" t="s">
        <v>5936</v>
      </c>
      <c r="I1012" s="19" t="s">
        <v>5915</v>
      </c>
      <c r="J1012" s="18" t="s">
        <v>5843</v>
      </c>
      <c r="K1012" s="18" t="s">
        <v>12571</v>
      </c>
      <c r="L1012" s="18" t="s">
        <v>5901</v>
      </c>
      <c r="N1012" s="20">
        <v>45322</v>
      </c>
      <c r="O1012" s="18" t="s">
        <v>12572</v>
      </c>
      <c r="P1012" s="18" t="s">
        <v>12571</v>
      </c>
      <c r="Q1012" s="18" t="s">
        <v>12568</v>
      </c>
      <c r="R1012" s="18">
        <v>0.92</v>
      </c>
      <c r="T1012" s="18">
        <v>0</v>
      </c>
      <c r="U1012" s="18">
        <v>0</v>
      </c>
    </row>
    <row r="1013" spans="2:21" x14ac:dyDescent="0.4">
      <c r="B1013" s="18" t="s">
        <v>5909</v>
      </c>
      <c r="C1013" s="18" t="s">
        <v>5910</v>
      </c>
      <c r="D1013" s="18" t="s">
        <v>6247</v>
      </c>
      <c r="E1013" s="19" t="s">
        <v>12565</v>
      </c>
      <c r="F1013" s="18" t="s">
        <v>5935</v>
      </c>
      <c r="G1013" s="18" t="s">
        <v>29</v>
      </c>
      <c r="H1013" s="18" t="s">
        <v>5936</v>
      </c>
      <c r="I1013" s="19" t="s">
        <v>5915</v>
      </c>
      <c r="J1013" s="18" t="s">
        <v>5923</v>
      </c>
      <c r="K1013" s="18" t="s">
        <v>12573</v>
      </c>
      <c r="L1013" s="18" t="s">
        <v>5901</v>
      </c>
      <c r="N1013" s="20">
        <v>45322</v>
      </c>
      <c r="O1013" s="18" t="s">
        <v>12574</v>
      </c>
      <c r="P1013" s="18" t="s">
        <v>12573</v>
      </c>
      <c r="Q1013" s="18" t="s">
        <v>12568</v>
      </c>
      <c r="R1013" s="18">
        <v>0.92</v>
      </c>
      <c r="T1013" s="18">
        <v>0</v>
      </c>
      <c r="U1013" s="18">
        <v>0</v>
      </c>
    </row>
    <row r="1014" spans="2:21" x14ac:dyDescent="0.4">
      <c r="B1014" s="18" t="s">
        <v>5909</v>
      </c>
      <c r="C1014" s="18" t="s">
        <v>5910</v>
      </c>
      <c r="D1014" s="18" t="s">
        <v>6247</v>
      </c>
      <c r="E1014" s="19" t="s">
        <v>12160</v>
      </c>
      <c r="F1014" s="18" t="s">
        <v>6047</v>
      </c>
      <c r="G1014" s="18" t="s">
        <v>29</v>
      </c>
      <c r="H1014" s="18" t="s">
        <v>5936</v>
      </c>
      <c r="I1014" s="19" t="s">
        <v>5937</v>
      </c>
      <c r="J1014" s="18" t="s">
        <v>5899</v>
      </c>
      <c r="K1014" s="18" t="s">
        <v>12161</v>
      </c>
      <c r="L1014" s="18" t="s">
        <v>5901</v>
      </c>
      <c r="N1014" s="20">
        <v>45322</v>
      </c>
      <c r="O1014" s="18" t="s">
        <v>12162</v>
      </c>
      <c r="P1014" s="18" t="s">
        <v>12161</v>
      </c>
      <c r="Q1014" s="18" t="s">
        <v>12163</v>
      </c>
      <c r="R1014" s="18">
        <v>0.79</v>
      </c>
      <c r="T1014" s="18">
        <v>0</v>
      </c>
      <c r="U1014" s="18">
        <v>0</v>
      </c>
    </row>
    <row r="1015" spans="2:21" x14ac:dyDescent="0.4">
      <c r="B1015" s="18" t="s">
        <v>5909</v>
      </c>
      <c r="C1015" s="18" t="s">
        <v>5910</v>
      </c>
      <c r="D1015" s="18" t="s">
        <v>6247</v>
      </c>
      <c r="E1015" s="19" t="s">
        <v>12160</v>
      </c>
      <c r="F1015" s="18" t="s">
        <v>6047</v>
      </c>
      <c r="G1015" s="18" t="s">
        <v>29</v>
      </c>
      <c r="H1015" s="18" t="s">
        <v>5936</v>
      </c>
      <c r="I1015" s="19" t="s">
        <v>5937</v>
      </c>
      <c r="J1015" s="18" t="s">
        <v>5904</v>
      </c>
      <c r="K1015" s="18" t="s">
        <v>12164</v>
      </c>
      <c r="L1015" s="18" t="s">
        <v>5901</v>
      </c>
      <c r="N1015" s="20">
        <v>45322</v>
      </c>
      <c r="O1015" s="18" t="s">
        <v>12165</v>
      </c>
      <c r="P1015" s="18" t="s">
        <v>12164</v>
      </c>
      <c r="Q1015" s="18" t="s">
        <v>12163</v>
      </c>
      <c r="R1015" s="18">
        <v>0.79</v>
      </c>
      <c r="T1015" s="18">
        <v>0</v>
      </c>
      <c r="U1015" s="18">
        <v>0</v>
      </c>
    </row>
    <row r="1016" spans="2:21" x14ac:dyDescent="0.4">
      <c r="B1016" s="18" t="s">
        <v>5909</v>
      </c>
      <c r="C1016" s="18" t="s">
        <v>5910</v>
      </c>
      <c r="D1016" s="18" t="s">
        <v>6247</v>
      </c>
      <c r="E1016" s="19" t="s">
        <v>12160</v>
      </c>
      <c r="F1016" s="18" t="s">
        <v>6047</v>
      </c>
      <c r="G1016" s="18" t="s">
        <v>29</v>
      </c>
      <c r="H1016" s="18" t="s">
        <v>5936</v>
      </c>
      <c r="I1016" s="19" t="s">
        <v>5937</v>
      </c>
      <c r="J1016" s="18" t="s">
        <v>5843</v>
      </c>
      <c r="K1016" s="18" t="s">
        <v>12166</v>
      </c>
      <c r="L1016" s="18" t="s">
        <v>5901</v>
      </c>
      <c r="N1016" s="20">
        <v>45322</v>
      </c>
      <c r="O1016" s="18" t="s">
        <v>12167</v>
      </c>
      <c r="P1016" s="18" t="s">
        <v>12166</v>
      </c>
      <c r="Q1016" s="18" t="s">
        <v>12163</v>
      </c>
      <c r="R1016" s="18">
        <v>0.79</v>
      </c>
      <c r="T1016" s="18">
        <v>0</v>
      </c>
      <c r="U1016" s="18">
        <v>0</v>
      </c>
    </row>
    <row r="1017" spans="2:21" x14ac:dyDescent="0.4">
      <c r="B1017" s="18" t="s">
        <v>5909</v>
      </c>
      <c r="C1017" s="18" t="s">
        <v>5910</v>
      </c>
      <c r="D1017" s="18" t="s">
        <v>6247</v>
      </c>
      <c r="E1017" s="19" t="s">
        <v>12160</v>
      </c>
      <c r="F1017" s="18" t="s">
        <v>6047</v>
      </c>
      <c r="G1017" s="18" t="s">
        <v>29</v>
      </c>
      <c r="H1017" s="18" t="s">
        <v>5936</v>
      </c>
      <c r="I1017" s="19" t="s">
        <v>5937</v>
      </c>
      <c r="J1017" s="18" t="s">
        <v>5923</v>
      </c>
      <c r="K1017" s="18" t="s">
        <v>12168</v>
      </c>
      <c r="L1017" s="18" t="s">
        <v>5901</v>
      </c>
      <c r="N1017" s="20">
        <v>45322</v>
      </c>
      <c r="O1017" s="18" t="s">
        <v>12169</v>
      </c>
      <c r="P1017" s="18" t="s">
        <v>12168</v>
      </c>
      <c r="Q1017" s="18" t="s">
        <v>12163</v>
      </c>
      <c r="R1017" s="18">
        <v>0.79</v>
      </c>
      <c r="T1017" s="18">
        <v>0</v>
      </c>
      <c r="U1017" s="18">
        <v>0</v>
      </c>
    </row>
    <row r="1018" spans="2:21" x14ac:dyDescent="0.4">
      <c r="B1018" s="18" t="s">
        <v>5909</v>
      </c>
      <c r="C1018" s="18" t="s">
        <v>5910</v>
      </c>
      <c r="D1018" s="18" t="s">
        <v>6247</v>
      </c>
      <c r="E1018" s="19" t="s">
        <v>12140</v>
      </c>
      <c r="F1018" s="18" t="s">
        <v>5896</v>
      </c>
      <c r="G1018" s="18" t="s">
        <v>29</v>
      </c>
      <c r="H1018" s="18" t="s">
        <v>5936</v>
      </c>
      <c r="I1018" s="19" t="s">
        <v>5937</v>
      </c>
      <c r="J1018" s="18" t="s">
        <v>5899</v>
      </c>
      <c r="K1018" s="18" t="s">
        <v>12141</v>
      </c>
      <c r="L1018" s="18" t="s">
        <v>5901</v>
      </c>
      <c r="N1018" s="20">
        <v>45322</v>
      </c>
      <c r="O1018" s="18" t="s">
        <v>12142</v>
      </c>
      <c r="P1018" s="18" t="s">
        <v>12141</v>
      </c>
      <c r="Q1018" s="18" t="s">
        <v>12143</v>
      </c>
      <c r="R1018" s="18">
        <v>0.79</v>
      </c>
      <c r="T1018" s="18">
        <v>0</v>
      </c>
      <c r="U1018" s="18">
        <v>0</v>
      </c>
    </row>
    <row r="1019" spans="2:21" x14ac:dyDescent="0.4">
      <c r="B1019" s="18" t="s">
        <v>5909</v>
      </c>
      <c r="C1019" s="18" t="s">
        <v>5910</v>
      </c>
      <c r="D1019" s="18" t="s">
        <v>6247</v>
      </c>
      <c r="E1019" s="19" t="s">
        <v>12140</v>
      </c>
      <c r="F1019" s="18" t="s">
        <v>5896</v>
      </c>
      <c r="G1019" s="18" t="s">
        <v>29</v>
      </c>
      <c r="H1019" s="18" t="s">
        <v>5936</v>
      </c>
      <c r="I1019" s="19" t="s">
        <v>5937</v>
      </c>
      <c r="J1019" s="18" t="s">
        <v>5904</v>
      </c>
      <c r="K1019" s="18" t="s">
        <v>12144</v>
      </c>
      <c r="L1019" s="18" t="s">
        <v>5901</v>
      </c>
      <c r="N1019" s="20">
        <v>45322</v>
      </c>
      <c r="O1019" s="18" t="s">
        <v>12145</v>
      </c>
      <c r="P1019" s="18" t="s">
        <v>12144</v>
      </c>
      <c r="Q1019" s="18" t="s">
        <v>12143</v>
      </c>
      <c r="R1019" s="18">
        <v>0.79</v>
      </c>
      <c r="T1019" s="18">
        <v>0</v>
      </c>
      <c r="U1019" s="18">
        <v>0</v>
      </c>
    </row>
    <row r="1020" spans="2:21" x14ac:dyDescent="0.4">
      <c r="B1020" s="18" t="s">
        <v>5909</v>
      </c>
      <c r="C1020" s="18" t="s">
        <v>5910</v>
      </c>
      <c r="D1020" s="18" t="s">
        <v>6247</v>
      </c>
      <c r="E1020" s="19" t="s">
        <v>12140</v>
      </c>
      <c r="F1020" s="18" t="s">
        <v>5896</v>
      </c>
      <c r="G1020" s="18" t="s">
        <v>29</v>
      </c>
      <c r="H1020" s="18" t="s">
        <v>5936</v>
      </c>
      <c r="I1020" s="19" t="s">
        <v>5937</v>
      </c>
      <c r="J1020" s="18" t="s">
        <v>5843</v>
      </c>
      <c r="K1020" s="18" t="s">
        <v>12146</v>
      </c>
      <c r="L1020" s="18" t="s">
        <v>5901</v>
      </c>
      <c r="N1020" s="20">
        <v>45322</v>
      </c>
      <c r="O1020" s="18" t="s">
        <v>12147</v>
      </c>
      <c r="P1020" s="18" t="s">
        <v>12146</v>
      </c>
      <c r="Q1020" s="18" t="s">
        <v>12143</v>
      </c>
      <c r="R1020" s="18">
        <v>0.79</v>
      </c>
      <c r="T1020" s="18">
        <v>0</v>
      </c>
      <c r="U1020" s="18">
        <v>0</v>
      </c>
    </row>
    <row r="1021" spans="2:21" x14ac:dyDescent="0.4">
      <c r="B1021" s="18" t="s">
        <v>5909</v>
      </c>
      <c r="C1021" s="18" t="s">
        <v>5910</v>
      </c>
      <c r="D1021" s="18" t="s">
        <v>6247</v>
      </c>
      <c r="E1021" s="19" t="s">
        <v>12140</v>
      </c>
      <c r="F1021" s="18" t="s">
        <v>5896</v>
      </c>
      <c r="G1021" s="18" t="s">
        <v>29</v>
      </c>
      <c r="H1021" s="18" t="s">
        <v>5936</v>
      </c>
      <c r="I1021" s="19" t="s">
        <v>5937</v>
      </c>
      <c r="J1021" s="18" t="s">
        <v>5923</v>
      </c>
      <c r="K1021" s="18" t="s">
        <v>12148</v>
      </c>
      <c r="L1021" s="18" t="s">
        <v>5901</v>
      </c>
      <c r="N1021" s="20">
        <v>45322</v>
      </c>
      <c r="O1021" s="18" t="s">
        <v>12149</v>
      </c>
      <c r="P1021" s="18" t="s">
        <v>12148</v>
      </c>
      <c r="Q1021" s="18" t="s">
        <v>12143</v>
      </c>
      <c r="R1021" s="18">
        <v>0.79</v>
      </c>
      <c r="T1021" s="18">
        <v>0</v>
      </c>
      <c r="U1021" s="18">
        <v>0</v>
      </c>
    </row>
    <row r="1022" spans="2:21" x14ac:dyDescent="0.4">
      <c r="B1022" s="18" t="s">
        <v>5909</v>
      </c>
      <c r="C1022" s="18" t="s">
        <v>5910</v>
      </c>
      <c r="D1022" s="18" t="s">
        <v>6247</v>
      </c>
      <c r="E1022" s="19" t="s">
        <v>12150</v>
      </c>
      <c r="F1022" s="18" t="s">
        <v>5991</v>
      </c>
      <c r="G1022" s="18" t="s">
        <v>29</v>
      </c>
      <c r="H1022" s="18" t="s">
        <v>5936</v>
      </c>
      <c r="I1022" s="19" t="s">
        <v>5937</v>
      </c>
      <c r="J1022" s="18" t="s">
        <v>5899</v>
      </c>
      <c r="K1022" s="18" t="s">
        <v>12151</v>
      </c>
      <c r="L1022" s="18" t="s">
        <v>5901</v>
      </c>
      <c r="N1022" s="20">
        <v>45322</v>
      </c>
      <c r="O1022" s="18" t="s">
        <v>12152</v>
      </c>
      <c r="P1022" s="18" t="s">
        <v>12151</v>
      </c>
      <c r="Q1022" s="18" t="s">
        <v>12153</v>
      </c>
      <c r="R1022" s="18">
        <v>0.79</v>
      </c>
      <c r="T1022" s="18">
        <v>0</v>
      </c>
      <c r="U1022" s="18">
        <v>0</v>
      </c>
    </row>
    <row r="1023" spans="2:21" x14ac:dyDescent="0.4">
      <c r="B1023" s="18" t="s">
        <v>5909</v>
      </c>
      <c r="C1023" s="18" t="s">
        <v>5910</v>
      </c>
      <c r="D1023" s="18" t="s">
        <v>6247</v>
      </c>
      <c r="E1023" s="19" t="s">
        <v>12150</v>
      </c>
      <c r="F1023" s="18" t="s">
        <v>5991</v>
      </c>
      <c r="G1023" s="18" t="s">
        <v>29</v>
      </c>
      <c r="H1023" s="18" t="s">
        <v>5936</v>
      </c>
      <c r="I1023" s="19" t="s">
        <v>5937</v>
      </c>
      <c r="J1023" s="18" t="s">
        <v>5904</v>
      </c>
      <c r="K1023" s="18" t="s">
        <v>12154</v>
      </c>
      <c r="L1023" s="18" t="s">
        <v>5901</v>
      </c>
      <c r="N1023" s="20">
        <v>45322</v>
      </c>
      <c r="O1023" s="18" t="s">
        <v>12155</v>
      </c>
      <c r="P1023" s="18" t="s">
        <v>12154</v>
      </c>
      <c r="Q1023" s="18" t="s">
        <v>12153</v>
      </c>
      <c r="R1023" s="18">
        <v>0.79</v>
      </c>
      <c r="T1023" s="18">
        <v>0</v>
      </c>
      <c r="U1023" s="18">
        <v>0</v>
      </c>
    </row>
    <row r="1024" spans="2:21" x14ac:dyDescent="0.4">
      <c r="B1024" s="18" t="s">
        <v>5909</v>
      </c>
      <c r="C1024" s="18" t="s">
        <v>5910</v>
      </c>
      <c r="D1024" s="18" t="s">
        <v>6247</v>
      </c>
      <c r="E1024" s="19" t="s">
        <v>12150</v>
      </c>
      <c r="F1024" s="18" t="s">
        <v>5991</v>
      </c>
      <c r="G1024" s="18" t="s">
        <v>29</v>
      </c>
      <c r="H1024" s="18" t="s">
        <v>5936</v>
      </c>
      <c r="I1024" s="19" t="s">
        <v>5937</v>
      </c>
      <c r="J1024" s="18" t="s">
        <v>5843</v>
      </c>
      <c r="K1024" s="18" t="s">
        <v>12156</v>
      </c>
      <c r="L1024" s="18" t="s">
        <v>5901</v>
      </c>
      <c r="N1024" s="20">
        <v>45322</v>
      </c>
      <c r="O1024" s="18" t="s">
        <v>12157</v>
      </c>
      <c r="P1024" s="18" t="s">
        <v>12156</v>
      </c>
      <c r="Q1024" s="18" t="s">
        <v>12153</v>
      </c>
      <c r="R1024" s="18">
        <v>0.79</v>
      </c>
      <c r="T1024" s="18">
        <v>0</v>
      </c>
      <c r="U1024" s="18">
        <v>0</v>
      </c>
    </row>
    <row r="1025" spans="2:21" x14ac:dyDescent="0.4">
      <c r="B1025" s="18" t="s">
        <v>5909</v>
      </c>
      <c r="C1025" s="18" t="s">
        <v>5910</v>
      </c>
      <c r="D1025" s="18" t="s">
        <v>6247</v>
      </c>
      <c r="E1025" s="19" t="s">
        <v>12150</v>
      </c>
      <c r="F1025" s="18" t="s">
        <v>5991</v>
      </c>
      <c r="G1025" s="18" t="s">
        <v>29</v>
      </c>
      <c r="H1025" s="18" t="s">
        <v>5936</v>
      </c>
      <c r="I1025" s="19" t="s">
        <v>5937</v>
      </c>
      <c r="J1025" s="18" t="s">
        <v>5923</v>
      </c>
      <c r="K1025" s="18" t="s">
        <v>12158</v>
      </c>
      <c r="L1025" s="18" t="s">
        <v>5901</v>
      </c>
      <c r="N1025" s="20">
        <v>45322</v>
      </c>
      <c r="O1025" s="18" t="s">
        <v>12159</v>
      </c>
      <c r="P1025" s="18" t="s">
        <v>12158</v>
      </c>
      <c r="Q1025" s="18" t="s">
        <v>12153</v>
      </c>
      <c r="R1025" s="18">
        <v>0.79</v>
      </c>
      <c r="T1025" s="18">
        <v>0</v>
      </c>
      <c r="U1025" s="18">
        <v>0</v>
      </c>
    </row>
    <row r="1026" spans="2:21" x14ac:dyDescent="0.4">
      <c r="B1026" s="28" t="s">
        <v>5909</v>
      </c>
      <c r="C1026" s="28" t="s">
        <v>5910</v>
      </c>
      <c r="D1026" s="28" t="s">
        <v>6247</v>
      </c>
      <c r="E1026" s="29" t="s">
        <v>89</v>
      </c>
      <c r="F1026" s="28" t="s">
        <v>5935</v>
      </c>
      <c r="G1026" s="28" t="s">
        <v>926</v>
      </c>
      <c r="H1026" s="28" t="s">
        <v>6145</v>
      </c>
      <c r="I1026" s="29" t="s">
        <v>6126</v>
      </c>
      <c r="J1026" s="28" t="s">
        <v>5899</v>
      </c>
      <c r="K1026" s="28" t="s">
        <v>6257</v>
      </c>
      <c r="L1026" s="28" t="s">
        <v>5901</v>
      </c>
      <c r="M1026" s="29"/>
      <c r="N1026" s="30">
        <v>45322</v>
      </c>
      <c r="O1026" s="28" t="s">
        <v>6258</v>
      </c>
      <c r="P1026" s="18" t="s">
        <v>6257</v>
      </c>
      <c r="Q1026" s="18" t="s">
        <v>6259</v>
      </c>
      <c r="R1026" s="18">
        <v>1.2</v>
      </c>
      <c r="T1026" s="18">
        <v>0</v>
      </c>
      <c r="U1026" s="18">
        <v>0</v>
      </c>
    </row>
    <row r="1027" spans="2:21" x14ac:dyDescent="0.4">
      <c r="B1027" s="28" t="s">
        <v>5909</v>
      </c>
      <c r="C1027" s="28" t="s">
        <v>5910</v>
      </c>
      <c r="D1027" s="28" t="s">
        <v>6247</v>
      </c>
      <c r="E1027" s="29" t="s">
        <v>89</v>
      </c>
      <c r="F1027" s="28" t="s">
        <v>5935</v>
      </c>
      <c r="G1027" s="28" t="s">
        <v>926</v>
      </c>
      <c r="H1027" s="28" t="s">
        <v>6145</v>
      </c>
      <c r="I1027" s="29" t="s">
        <v>6126</v>
      </c>
      <c r="J1027" s="28" t="s">
        <v>5904</v>
      </c>
      <c r="K1027" s="28" t="s">
        <v>6260</v>
      </c>
      <c r="L1027" s="28" t="s">
        <v>5901</v>
      </c>
      <c r="M1027" s="29"/>
      <c r="N1027" s="30">
        <v>45322</v>
      </c>
      <c r="O1027" s="28" t="s">
        <v>6261</v>
      </c>
      <c r="P1027" s="18" t="s">
        <v>6260</v>
      </c>
      <c r="Q1027" s="18" t="s">
        <v>6259</v>
      </c>
      <c r="R1027" s="18">
        <v>1.2</v>
      </c>
      <c r="T1027" s="18">
        <v>0</v>
      </c>
      <c r="U1027" s="18">
        <v>0</v>
      </c>
    </row>
    <row r="1028" spans="2:21" x14ac:dyDescent="0.4">
      <c r="B1028" s="28" t="s">
        <v>5909</v>
      </c>
      <c r="C1028" s="28" t="s">
        <v>5910</v>
      </c>
      <c r="D1028" s="28" t="s">
        <v>6247</v>
      </c>
      <c r="E1028" s="29" t="s">
        <v>89</v>
      </c>
      <c r="F1028" s="28" t="s">
        <v>5935</v>
      </c>
      <c r="G1028" s="28" t="s">
        <v>926</v>
      </c>
      <c r="H1028" s="28" t="s">
        <v>6145</v>
      </c>
      <c r="I1028" s="29" t="s">
        <v>6126</v>
      </c>
      <c r="J1028" s="28" t="s">
        <v>5843</v>
      </c>
      <c r="K1028" s="28" t="s">
        <v>6262</v>
      </c>
      <c r="L1028" s="28" t="s">
        <v>5901</v>
      </c>
      <c r="M1028" s="29"/>
      <c r="N1028" s="30">
        <v>45322</v>
      </c>
      <c r="O1028" s="28" t="s">
        <v>6263</v>
      </c>
      <c r="P1028" s="18" t="s">
        <v>6262</v>
      </c>
      <c r="Q1028" s="18" t="s">
        <v>6259</v>
      </c>
      <c r="R1028" s="18">
        <v>1.2</v>
      </c>
      <c r="T1028" s="18">
        <v>0</v>
      </c>
      <c r="U1028" s="18">
        <v>0</v>
      </c>
    </row>
    <row r="1029" spans="2:21" x14ac:dyDescent="0.4">
      <c r="B1029" s="28" t="s">
        <v>5909</v>
      </c>
      <c r="C1029" s="28" t="s">
        <v>5910</v>
      </c>
      <c r="D1029" s="28" t="s">
        <v>6247</v>
      </c>
      <c r="E1029" s="29" t="s">
        <v>89</v>
      </c>
      <c r="F1029" s="28" t="s">
        <v>5935</v>
      </c>
      <c r="G1029" s="28" t="s">
        <v>926</v>
      </c>
      <c r="H1029" s="28" t="s">
        <v>6145</v>
      </c>
      <c r="I1029" s="29" t="s">
        <v>6126</v>
      </c>
      <c r="J1029" s="28" t="s">
        <v>5923</v>
      </c>
      <c r="K1029" s="28" t="s">
        <v>6264</v>
      </c>
      <c r="L1029" s="28" t="s">
        <v>5901</v>
      </c>
      <c r="M1029" s="29"/>
      <c r="N1029" s="30">
        <v>45322</v>
      </c>
      <c r="O1029" s="28" t="s">
        <v>6265</v>
      </c>
      <c r="P1029" s="18" t="s">
        <v>6264</v>
      </c>
      <c r="Q1029" s="18" t="s">
        <v>6259</v>
      </c>
      <c r="R1029" s="18">
        <v>1.2</v>
      </c>
      <c r="T1029" s="18">
        <v>0</v>
      </c>
      <c r="U1029" s="18">
        <v>0</v>
      </c>
    </row>
    <row r="1030" spans="2:21" x14ac:dyDescent="0.4">
      <c r="B1030" s="18" t="s">
        <v>5909</v>
      </c>
      <c r="C1030" s="18" t="s">
        <v>5910</v>
      </c>
      <c r="D1030" s="18" t="s">
        <v>6247</v>
      </c>
      <c r="E1030" s="19" t="s">
        <v>345</v>
      </c>
      <c r="F1030" s="18" t="s">
        <v>5935</v>
      </c>
      <c r="G1030" s="18" t="s">
        <v>926</v>
      </c>
      <c r="H1030" s="18" t="s">
        <v>6145</v>
      </c>
      <c r="I1030" s="19" t="s">
        <v>6126</v>
      </c>
      <c r="J1030" s="18" t="s">
        <v>5899</v>
      </c>
      <c r="K1030" s="18" t="s">
        <v>12575</v>
      </c>
      <c r="L1030" s="18" t="s">
        <v>5901</v>
      </c>
      <c r="N1030" s="20">
        <v>45322</v>
      </c>
      <c r="O1030" s="18" t="s">
        <v>12576</v>
      </c>
      <c r="P1030" s="18" t="s">
        <v>12575</v>
      </c>
      <c r="Q1030" s="18" t="s">
        <v>12577</v>
      </c>
      <c r="R1030" s="18">
        <v>1.2</v>
      </c>
      <c r="T1030" s="18">
        <v>0</v>
      </c>
      <c r="U1030" s="18">
        <v>0</v>
      </c>
    </row>
    <row r="1031" spans="2:21" x14ac:dyDescent="0.4">
      <c r="B1031" s="18" t="s">
        <v>5909</v>
      </c>
      <c r="C1031" s="18" t="s">
        <v>5910</v>
      </c>
      <c r="D1031" s="18" t="s">
        <v>6247</v>
      </c>
      <c r="E1031" s="19" t="s">
        <v>345</v>
      </c>
      <c r="F1031" s="18" t="s">
        <v>5935</v>
      </c>
      <c r="G1031" s="18" t="s">
        <v>926</v>
      </c>
      <c r="H1031" s="18" t="s">
        <v>6145</v>
      </c>
      <c r="I1031" s="19" t="s">
        <v>6126</v>
      </c>
      <c r="J1031" s="18" t="s">
        <v>5904</v>
      </c>
      <c r="K1031" s="18" t="s">
        <v>12578</v>
      </c>
      <c r="L1031" s="18" t="s">
        <v>5901</v>
      </c>
      <c r="N1031" s="20">
        <v>45322</v>
      </c>
      <c r="O1031" s="18" t="s">
        <v>12579</v>
      </c>
      <c r="P1031" s="18" t="s">
        <v>12578</v>
      </c>
      <c r="Q1031" s="18" t="s">
        <v>12577</v>
      </c>
      <c r="R1031" s="18">
        <v>1.2</v>
      </c>
      <c r="T1031" s="18">
        <v>0</v>
      </c>
      <c r="U1031" s="18">
        <v>0</v>
      </c>
    </row>
    <row r="1032" spans="2:21" x14ac:dyDescent="0.4">
      <c r="B1032" s="18" t="s">
        <v>5909</v>
      </c>
      <c r="C1032" s="18" t="s">
        <v>5910</v>
      </c>
      <c r="D1032" s="18" t="s">
        <v>6247</v>
      </c>
      <c r="E1032" s="19" t="s">
        <v>345</v>
      </c>
      <c r="F1032" s="18" t="s">
        <v>5935</v>
      </c>
      <c r="G1032" s="18" t="s">
        <v>926</v>
      </c>
      <c r="H1032" s="18" t="s">
        <v>6145</v>
      </c>
      <c r="I1032" s="19" t="s">
        <v>6126</v>
      </c>
      <c r="J1032" s="18" t="s">
        <v>5843</v>
      </c>
      <c r="K1032" s="18" t="s">
        <v>12580</v>
      </c>
      <c r="L1032" s="18" t="s">
        <v>5901</v>
      </c>
      <c r="N1032" s="20">
        <v>45322</v>
      </c>
      <c r="O1032" s="18" t="s">
        <v>12581</v>
      </c>
      <c r="P1032" s="18" t="s">
        <v>12580</v>
      </c>
      <c r="Q1032" s="18" t="s">
        <v>12577</v>
      </c>
      <c r="R1032" s="18">
        <v>1.2</v>
      </c>
      <c r="T1032" s="18">
        <v>0</v>
      </c>
      <c r="U1032" s="18">
        <v>0</v>
      </c>
    </row>
    <row r="1033" spans="2:21" x14ac:dyDescent="0.4">
      <c r="B1033" s="18" t="s">
        <v>5909</v>
      </c>
      <c r="C1033" s="18" t="s">
        <v>5910</v>
      </c>
      <c r="D1033" s="18" t="s">
        <v>6247</v>
      </c>
      <c r="E1033" s="19" t="s">
        <v>345</v>
      </c>
      <c r="F1033" s="18" t="s">
        <v>5935</v>
      </c>
      <c r="G1033" s="18" t="s">
        <v>926</v>
      </c>
      <c r="H1033" s="18" t="s">
        <v>6145</v>
      </c>
      <c r="I1033" s="19" t="s">
        <v>6126</v>
      </c>
      <c r="J1033" s="18" t="s">
        <v>5923</v>
      </c>
      <c r="K1033" s="18" t="s">
        <v>12582</v>
      </c>
      <c r="L1033" s="18" t="s">
        <v>5901</v>
      </c>
      <c r="N1033" s="20">
        <v>45322</v>
      </c>
      <c r="O1033" s="18" t="s">
        <v>12583</v>
      </c>
      <c r="P1033" s="18" t="s">
        <v>12582</v>
      </c>
      <c r="Q1033" s="18" t="s">
        <v>12577</v>
      </c>
      <c r="R1033" s="18">
        <v>1.2</v>
      </c>
      <c r="T1033" s="18">
        <v>0</v>
      </c>
      <c r="U1033" s="18">
        <v>0</v>
      </c>
    </row>
    <row r="1034" spans="2:21" x14ac:dyDescent="0.4">
      <c r="B1034" s="28" t="s">
        <v>5909</v>
      </c>
      <c r="C1034" s="28" t="s">
        <v>5910</v>
      </c>
      <c r="D1034" s="28" t="s">
        <v>6247</v>
      </c>
      <c r="E1034" s="29" t="s">
        <v>91</v>
      </c>
      <c r="F1034" s="28" t="s">
        <v>6047</v>
      </c>
      <c r="G1034" s="28" t="s">
        <v>926</v>
      </c>
      <c r="H1034" s="28" t="s">
        <v>6145</v>
      </c>
      <c r="I1034" s="29" t="s">
        <v>6126</v>
      </c>
      <c r="J1034" s="28" t="s">
        <v>5899</v>
      </c>
      <c r="K1034" s="28" t="s">
        <v>6284</v>
      </c>
      <c r="L1034" s="28" t="s">
        <v>5901</v>
      </c>
      <c r="M1034" s="29"/>
      <c r="N1034" s="30">
        <v>45322</v>
      </c>
      <c r="O1034" s="28" t="s">
        <v>6285</v>
      </c>
      <c r="P1034" s="18" t="s">
        <v>6284</v>
      </c>
      <c r="Q1034" s="18" t="s">
        <v>6286</v>
      </c>
      <c r="R1034" s="18">
        <v>1.2</v>
      </c>
      <c r="T1034" s="18">
        <v>0</v>
      </c>
      <c r="U1034" s="18">
        <v>0</v>
      </c>
    </row>
    <row r="1035" spans="2:21" x14ac:dyDescent="0.4">
      <c r="B1035" s="28" t="s">
        <v>5909</v>
      </c>
      <c r="C1035" s="28" t="s">
        <v>5910</v>
      </c>
      <c r="D1035" s="28" t="s">
        <v>6247</v>
      </c>
      <c r="E1035" s="29" t="s">
        <v>91</v>
      </c>
      <c r="F1035" s="28" t="s">
        <v>6047</v>
      </c>
      <c r="G1035" s="28" t="s">
        <v>926</v>
      </c>
      <c r="H1035" s="28" t="s">
        <v>6145</v>
      </c>
      <c r="I1035" s="29" t="s">
        <v>6126</v>
      </c>
      <c r="J1035" s="28" t="s">
        <v>5904</v>
      </c>
      <c r="K1035" s="28" t="s">
        <v>6287</v>
      </c>
      <c r="L1035" s="28" t="s">
        <v>5901</v>
      </c>
      <c r="M1035" s="29"/>
      <c r="N1035" s="30">
        <v>45322</v>
      </c>
      <c r="O1035" s="28" t="s">
        <v>6288</v>
      </c>
      <c r="P1035" s="18" t="s">
        <v>6287</v>
      </c>
      <c r="Q1035" s="18" t="s">
        <v>6286</v>
      </c>
      <c r="R1035" s="18">
        <v>1.2</v>
      </c>
      <c r="T1035" s="18">
        <v>0</v>
      </c>
      <c r="U1035" s="18">
        <v>0</v>
      </c>
    </row>
    <row r="1036" spans="2:21" x14ac:dyDescent="0.4">
      <c r="B1036" s="28" t="s">
        <v>5909</v>
      </c>
      <c r="C1036" s="28" t="s">
        <v>5910</v>
      </c>
      <c r="D1036" s="28" t="s">
        <v>6247</v>
      </c>
      <c r="E1036" s="29" t="s">
        <v>91</v>
      </c>
      <c r="F1036" s="28" t="s">
        <v>6047</v>
      </c>
      <c r="G1036" s="28" t="s">
        <v>926</v>
      </c>
      <c r="H1036" s="28" t="s">
        <v>6145</v>
      </c>
      <c r="I1036" s="29" t="s">
        <v>6126</v>
      </c>
      <c r="J1036" s="28" t="s">
        <v>5843</v>
      </c>
      <c r="K1036" s="28" t="s">
        <v>6289</v>
      </c>
      <c r="L1036" s="28" t="s">
        <v>5901</v>
      </c>
      <c r="M1036" s="29"/>
      <c r="N1036" s="30">
        <v>45322</v>
      </c>
      <c r="O1036" s="28" t="s">
        <v>6290</v>
      </c>
      <c r="P1036" s="18" t="s">
        <v>6289</v>
      </c>
      <c r="Q1036" s="18" t="s">
        <v>6286</v>
      </c>
      <c r="R1036" s="18">
        <v>1.2</v>
      </c>
      <c r="T1036" s="18">
        <v>0</v>
      </c>
      <c r="U1036" s="18">
        <v>0</v>
      </c>
    </row>
    <row r="1037" spans="2:21" x14ac:dyDescent="0.4">
      <c r="B1037" s="28" t="s">
        <v>5909</v>
      </c>
      <c r="C1037" s="28" t="s">
        <v>5910</v>
      </c>
      <c r="D1037" s="28" t="s">
        <v>6247</v>
      </c>
      <c r="E1037" s="29" t="s">
        <v>91</v>
      </c>
      <c r="F1037" s="28" t="s">
        <v>6047</v>
      </c>
      <c r="G1037" s="28" t="s">
        <v>926</v>
      </c>
      <c r="H1037" s="28" t="s">
        <v>6145</v>
      </c>
      <c r="I1037" s="29" t="s">
        <v>6126</v>
      </c>
      <c r="J1037" s="28" t="s">
        <v>5923</v>
      </c>
      <c r="K1037" s="28" t="s">
        <v>6291</v>
      </c>
      <c r="L1037" s="28" t="s">
        <v>5901</v>
      </c>
      <c r="M1037" s="29"/>
      <c r="N1037" s="30">
        <v>45322</v>
      </c>
      <c r="O1037" s="28" t="s">
        <v>6292</v>
      </c>
      <c r="P1037" s="18" t="s">
        <v>6291</v>
      </c>
      <c r="Q1037" s="18" t="s">
        <v>6286</v>
      </c>
      <c r="R1037" s="18">
        <v>1.2</v>
      </c>
      <c r="T1037" s="18">
        <v>0</v>
      </c>
      <c r="U1037" s="18">
        <v>0</v>
      </c>
    </row>
    <row r="1038" spans="2:21" x14ac:dyDescent="0.4">
      <c r="B1038" s="28" t="s">
        <v>5909</v>
      </c>
      <c r="C1038" s="28" t="s">
        <v>5910</v>
      </c>
      <c r="D1038" s="28" t="s">
        <v>6247</v>
      </c>
      <c r="E1038" s="29" t="s">
        <v>95</v>
      </c>
      <c r="F1038" s="28" t="s">
        <v>6047</v>
      </c>
      <c r="G1038" s="28" t="s">
        <v>29</v>
      </c>
      <c r="H1038" s="28" t="s">
        <v>5936</v>
      </c>
      <c r="I1038" s="29" t="s">
        <v>6126</v>
      </c>
      <c r="J1038" s="28" t="s">
        <v>5899</v>
      </c>
      <c r="K1038" s="28" t="s">
        <v>6293</v>
      </c>
      <c r="L1038" s="28" t="s">
        <v>5901</v>
      </c>
      <c r="M1038" s="29"/>
      <c r="N1038" s="30">
        <v>45322</v>
      </c>
      <c r="O1038" s="28" t="s">
        <v>6294</v>
      </c>
      <c r="P1038" s="18" t="s">
        <v>6293</v>
      </c>
      <c r="Q1038" s="18" t="s">
        <v>6295</v>
      </c>
      <c r="R1038" s="18">
        <v>1.2</v>
      </c>
      <c r="T1038" s="18">
        <v>0</v>
      </c>
      <c r="U1038" s="18">
        <v>0</v>
      </c>
    </row>
    <row r="1039" spans="2:21" x14ac:dyDescent="0.4">
      <c r="B1039" s="28" t="s">
        <v>5909</v>
      </c>
      <c r="C1039" s="28" t="s">
        <v>5910</v>
      </c>
      <c r="D1039" s="28" t="s">
        <v>6247</v>
      </c>
      <c r="E1039" s="29" t="s">
        <v>95</v>
      </c>
      <c r="F1039" s="28" t="s">
        <v>6047</v>
      </c>
      <c r="G1039" s="28" t="s">
        <v>29</v>
      </c>
      <c r="H1039" s="28" t="s">
        <v>5936</v>
      </c>
      <c r="I1039" s="29" t="s">
        <v>6126</v>
      </c>
      <c r="J1039" s="28" t="s">
        <v>5904</v>
      </c>
      <c r="K1039" s="28" t="s">
        <v>6296</v>
      </c>
      <c r="L1039" s="28" t="s">
        <v>5901</v>
      </c>
      <c r="M1039" s="29"/>
      <c r="N1039" s="30">
        <v>45322</v>
      </c>
      <c r="O1039" s="28" t="s">
        <v>6297</v>
      </c>
      <c r="P1039" s="18" t="s">
        <v>6296</v>
      </c>
      <c r="Q1039" s="18" t="s">
        <v>6295</v>
      </c>
      <c r="R1039" s="18">
        <v>1.2</v>
      </c>
      <c r="T1039" s="18">
        <v>0</v>
      </c>
      <c r="U1039" s="18">
        <v>0</v>
      </c>
    </row>
    <row r="1040" spans="2:21" x14ac:dyDescent="0.4">
      <c r="B1040" s="28" t="s">
        <v>5909</v>
      </c>
      <c r="C1040" s="28" t="s">
        <v>5910</v>
      </c>
      <c r="D1040" s="28" t="s">
        <v>6247</v>
      </c>
      <c r="E1040" s="29" t="s">
        <v>95</v>
      </c>
      <c r="F1040" s="28" t="s">
        <v>6047</v>
      </c>
      <c r="G1040" s="28" t="s">
        <v>29</v>
      </c>
      <c r="H1040" s="28" t="s">
        <v>5936</v>
      </c>
      <c r="I1040" s="29" t="s">
        <v>6126</v>
      </c>
      <c r="J1040" s="28" t="s">
        <v>5843</v>
      </c>
      <c r="K1040" s="28" t="s">
        <v>6298</v>
      </c>
      <c r="L1040" s="28" t="s">
        <v>5901</v>
      </c>
      <c r="M1040" s="29"/>
      <c r="N1040" s="30">
        <v>45322</v>
      </c>
      <c r="O1040" s="28" t="s">
        <v>6299</v>
      </c>
      <c r="P1040" s="18" t="s">
        <v>6298</v>
      </c>
      <c r="Q1040" s="18" t="s">
        <v>6295</v>
      </c>
      <c r="R1040" s="18">
        <v>1.2</v>
      </c>
      <c r="T1040" s="18">
        <v>0</v>
      </c>
      <c r="U1040" s="18">
        <v>0</v>
      </c>
    </row>
    <row r="1041" spans="2:21" x14ac:dyDescent="0.4">
      <c r="B1041" s="28" t="s">
        <v>5909</v>
      </c>
      <c r="C1041" s="28" t="s">
        <v>5910</v>
      </c>
      <c r="D1041" s="28" t="s">
        <v>6247</v>
      </c>
      <c r="E1041" s="29" t="s">
        <v>95</v>
      </c>
      <c r="F1041" s="28" t="s">
        <v>6047</v>
      </c>
      <c r="G1041" s="28" t="s">
        <v>29</v>
      </c>
      <c r="H1041" s="28" t="s">
        <v>5936</v>
      </c>
      <c r="I1041" s="29" t="s">
        <v>6126</v>
      </c>
      <c r="J1041" s="28" t="s">
        <v>5923</v>
      </c>
      <c r="K1041" s="28" t="s">
        <v>6300</v>
      </c>
      <c r="L1041" s="28" t="s">
        <v>5901</v>
      </c>
      <c r="M1041" s="29"/>
      <c r="N1041" s="30">
        <v>45322</v>
      </c>
      <c r="O1041" s="28" t="s">
        <v>6301</v>
      </c>
      <c r="P1041" s="18" t="s">
        <v>6300</v>
      </c>
      <c r="Q1041" s="18" t="s">
        <v>6295</v>
      </c>
      <c r="R1041" s="18">
        <v>1.2</v>
      </c>
      <c r="T1041" s="18">
        <v>0</v>
      </c>
      <c r="U1041" s="18">
        <v>0</v>
      </c>
    </row>
    <row r="1042" spans="2:21" x14ac:dyDescent="0.4">
      <c r="B1042" s="28" t="s">
        <v>5909</v>
      </c>
      <c r="C1042" s="28" t="s">
        <v>5910</v>
      </c>
      <c r="D1042" s="28" t="s">
        <v>6247</v>
      </c>
      <c r="E1042" s="29" t="s">
        <v>97</v>
      </c>
      <c r="F1042" s="28" t="s">
        <v>6047</v>
      </c>
      <c r="G1042" s="28" t="s">
        <v>926</v>
      </c>
      <c r="H1042" s="28" t="s">
        <v>6145</v>
      </c>
      <c r="I1042" s="29" t="s">
        <v>6126</v>
      </c>
      <c r="J1042" s="28" t="s">
        <v>5899</v>
      </c>
      <c r="K1042" s="28" t="s">
        <v>8524</v>
      </c>
      <c r="L1042" s="28" t="s">
        <v>5901</v>
      </c>
      <c r="M1042" s="29"/>
      <c r="N1042" s="30">
        <v>45322</v>
      </c>
      <c r="O1042" s="18" t="s">
        <v>8525</v>
      </c>
      <c r="P1042" s="18" t="s">
        <v>8524</v>
      </c>
      <c r="Q1042" s="18" t="s">
        <v>8526</v>
      </c>
      <c r="R1042" s="18">
        <v>1.2</v>
      </c>
      <c r="T1042" s="18">
        <v>0</v>
      </c>
      <c r="U1042" s="18">
        <v>0</v>
      </c>
    </row>
    <row r="1043" spans="2:21" x14ac:dyDescent="0.4">
      <c r="B1043" s="28" t="s">
        <v>5909</v>
      </c>
      <c r="C1043" s="28" t="s">
        <v>5910</v>
      </c>
      <c r="D1043" s="28" t="s">
        <v>6247</v>
      </c>
      <c r="E1043" s="29" t="s">
        <v>97</v>
      </c>
      <c r="F1043" s="28" t="s">
        <v>6047</v>
      </c>
      <c r="G1043" s="28" t="s">
        <v>926</v>
      </c>
      <c r="H1043" s="28" t="s">
        <v>6145</v>
      </c>
      <c r="I1043" s="29" t="s">
        <v>6126</v>
      </c>
      <c r="J1043" s="28" t="s">
        <v>5904</v>
      </c>
      <c r="K1043" s="28" t="s">
        <v>8527</v>
      </c>
      <c r="L1043" s="28" t="s">
        <v>5901</v>
      </c>
      <c r="M1043" s="29"/>
      <c r="N1043" s="30">
        <v>45322</v>
      </c>
      <c r="O1043" s="18" t="s">
        <v>8528</v>
      </c>
      <c r="P1043" s="18" t="s">
        <v>8527</v>
      </c>
      <c r="Q1043" s="18" t="s">
        <v>8526</v>
      </c>
      <c r="R1043" s="18">
        <v>1.2</v>
      </c>
      <c r="T1043" s="18">
        <v>0</v>
      </c>
      <c r="U1043" s="18">
        <v>0</v>
      </c>
    </row>
    <row r="1044" spans="2:21" x14ac:dyDescent="0.4">
      <c r="B1044" s="28" t="s">
        <v>5909</v>
      </c>
      <c r="C1044" s="28" t="s">
        <v>5910</v>
      </c>
      <c r="D1044" s="28" t="s">
        <v>6247</v>
      </c>
      <c r="E1044" s="29" t="s">
        <v>97</v>
      </c>
      <c r="F1044" s="28" t="s">
        <v>6047</v>
      </c>
      <c r="G1044" s="28" t="s">
        <v>926</v>
      </c>
      <c r="H1044" s="28" t="s">
        <v>6145</v>
      </c>
      <c r="I1044" s="29" t="s">
        <v>6126</v>
      </c>
      <c r="J1044" s="28" t="s">
        <v>5843</v>
      </c>
      <c r="K1044" s="28" t="s">
        <v>8529</v>
      </c>
      <c r="L1044" s="28" t="s">
        <v>5901</v>
      </c>
      <c r="M1044" s="29"/>
      <c r="N1044" s="30">
        <v>45322</v>
      </c>
      <c r="O1044" s="18" t="s">
        <v>8530</v>
      </c>
      <c r="P1044" s="18" t="s">
        <v>8529</v>
      </c>
      <c r="Q1044" s="18" t="s">
        <v>8526</v>
      </c>
      <c r="R1044" s="18">
        <v>1.2</v>
      </c>
      <c r="T1044" s="18">
        <v>0</v>
      </c>
      <c r="U1044" s="18">
        <v>0</v>
      </c>
    </row>
    <row r="1045" spans="2:21" x14ac:dyDescent="0.4">
      <c r="B1045" s="28" t="s">
        <v>5909</v>
      </c>
      <c r="C1045" s="28" t="s">
        <v>5910</v>
      </c>
      <c r="D1045" s="28" t="s">
        <v>6247</v>
      </c>
      <c r="E1045" s="29" t="s">
        <v>97</v>
      </c>
      <c r="F1045" s="28" t="s">
        <v>6047</v>
      </c>
      <c r="G1045" s="28" t="s">
        <v>926</v>
      </c>
      <c r="H1045" s="28" t="s">
        <v>6145</v>
      </c>
      <c r="I1045" s="29" t="s">
        <v>6126</v>
      </c>
      <c r="J1045" s="28" t="s">
        <v>5923</v>
      </c>
      <c r="K1045" s="28" t="s">
        <v>8531</v>
      </c>
      <c r="L1045" s="28" t="s">
        <v>5901</v>
      </c>
      <c r="M1045" s="29"/>
      <c r="N1045" s="30">
        <v>45322</v>
      </c>
      <c r="O1045" s="18" t="s">
        <v>8532</v>
      </c>
      <c r="P1045" s="18" t="s">
        <v>8531</v>
      </c>
      <c r="Q1045" s="18" t="s">
        <v>8526</v>
      </c>
      <c r="R1045" s="18">
        <v>1.2</v>
      </c>
      <c r="T1045" s="18">
        <v>0</v>
      </c>
      <c r="U1045" s="18">
        <v>0</v>
      </c>
    </row>
    <row r="1046" spans="2:21" x14ac:dyDescent="0.4">
      <c r="B1046" s="28" t="s">
        <v>5909</v>
      </c>
      <c r="C1046" s="28" t="s">
        <v>5910</v>
      </c>
      <c r="D1046" s="28" t="s">
        <v>6247</v>
      </c>
      <c r="E1046" s="29" t="s">
        <v>99</v>
      </c>
      <c r="F1046" s="28" t="s">
        <v>6047</v>
      </c>
      <c r="G1046" s="28" t="s">
        <v>703</v>
      </c>
      <c r="H1046" s="28" t="s">
        <v>6466</v>
      </c>
      <c r="I1046" s="29" t="s">
        <v>6126</v>
      </c>
      <c r="J1046" s="28" t="s">
        <v>5899</v>
      </c>
      <c r="K1046" s="28" t="s">
        <v>8533</v>
      </c>
      <c r="L1046" s="28" t="s">
        <v>5901</v>
      </c>
      <c r="M1046" s="29"/>
      <c r="N1046" s="30">
        <v>45322</v>
      </c>
      <c r="O1046" s="18" t="s">
        <v>8534</v>
      </c>
      <c r="P1046" s="18" t="s">
        <v>8533</v>
      </c>
      <c r="Q1046" s="18" t="s">
        <v>8535</v>
      </c>
      <c r="R1046" s="18">
        <v>1.2</v>
      </c>
      <c r="T1046" s="18">
        <v>0</v>
      </c>
      <c r="U1046" s="18">
        <v>0</v>
      </c>
    </row>
    <row r="1047" spans="2:21" x14ac:dyDescent="0.4">
      <c r="B1047" s="28" t="s">
        <v>5909</v>
      </c>
      <c r="C1047" s="28" t="s">
        <v>5910</v>
      </c>
      <c r="D1047" s="28" t="s">
        <v>6247</v>
      </c>
      <c r="E1047" s="29" t="s">
        <v>99</v>
      </c>
      <c r="F1047" s="28" t="s">
        <v>6047</v>
      </c>
      <c r="G1047" s="28" t="s">
        <v>703</v>
      </c>
      <c r="H1047" s="28" t="s">
        <v>6466</v>
      </c>
      <c r="I1047" s="29" t="s">
        <v>6126</v>
      </c>
      <c r="J1047" s="28" t="s">
        <v>5904</v>
      </c>
      <c r="K1047" s="28" t="s">
        <v>8536</v>
      </c>
      <c r="L1047" s="28" t="s">
        <v>5901</v>
      </c>
      <c r="M1047" s="29"/>
      <c r="N1047" s="30">
        <v>45322</v>
      </c>
      <c r="O1047" s="18" t="s">
        <v>8537</v>
      </c>
      <c r="P1047" s="18" t="s">
        <v>8536</v>
      </c>
      <c r="Q1047" s="18" t="s">
        <v>8535</v>
      </c>
      <c r="R1047" s="18">
        <v>1.2</v>
      </c>
      <c r="T1047" s="18">
        <v>0</v>
      </c>
      <c r="U1047" s="18">
        <v>0</v>
      </c>
    </row>
    <row r="1048" spans="2:21" x14ac:dyDescent="0.4">
      <c r="B1048" s="28" t="s">
        <v>5909</v>
      </c>
      <c r="C1048" s="28" t="s">
        <v>5910</v>
      </c>
      <c r="D1048" s="28" t="s">
        <v>6247</v>
      </c>
      <c r="E1048" s="29" t="s">
        <v>99</v>
      </c>
      <c r="F1048" s="28" t="s">
        <v>6047</v>
      </c>
      <c r="G1048" s="28" t="s">
        <v>703</v>
      </c>
      <c r="H1048" s="28" t="s">
        <v>6466</v>
      </c>
      <c r="I1048" s="29" t="s">
        <v>6126</v>
      </c>
      <c r="J1048" s="28" t="s">
        <v>5843</v>
      </c>
      <c r="K1048" s="28" t="s">
        <v>8538</v>
      </c>
      <c r="L1048" s="28" t="s">
        <v>5901</v>
      </c>
      <c r="M1048" s="29"/>
      <c r="N1048" s="30">
        <v>45322</v>
      </c>
      <c r="O1048" s="18" t="s">
        <v>8539</v>
      </c>
      <c r="P1048" s="18" t="s">
        <v>8538</v>
      </c>
      <c r="Q1048" s="18" t="s">
        <v>8535</v>
      </c>
      <c r="R1048" s="18">
        <v>1.2</v>
      </c>
      <c r="T1048" s="18">
        <v>0</v>
      </c>
      <c r="U1048" s="18">
        <v>0</v>
      </c>
    </row>
    <row r="1049" spans="2:21" x14ac:dyDescent="0.4">
      <c r="B1049" s="28" t="s">
        <v>5909</v>
      </c>
      <c r="C1049" s="28" t="s">
        <v>5910</v>
      </c>
      <c r="D1049" s="28" t="s">
        <v>6247</v>
      </c>
      <c r="E1049" s="29" t="s">
        <v>88</v>
      </c>
      <c r="F1049" s="28" t="s">
        <v>5896</v>
      </c>
      <c r="G1049" s="28" t="s">
        <v>29</v>
      </c>
      <c r="H1049" s="28" t="s">
        <v>5936</v>
      </c>
      <c r="I1049" s="29" t="s">
        <v>6126</v>
      </c>
      <c r="J1049" s="28" t="s">
        <v>5899</v>
      </c>
      <c r="K1049" s="28" t="s">
        <v>6248</v>
      </c>
      <c r="L1049" s="28" t="s">
        <v>5901</v>
      </c>
      <c r="M1049" s="29"/>
      <c r="N1049" s="30">
        <v>45322</v>
      </c>
      <c r="O1049" s="28" t="s">
        <v>6249</v>
      </c>
      <c r="P1049" s="18" t="s">
        <v>6248</v>
      </c>
      <c r="Q1049" s="18" t="s">
        <v>6250</v>
      </c>
      <c r="R1049" s="18">
        <v>1.2</v>
      </c>
      <c r="T1049" s="18">
        <v>0</v>
      </c>
      <c r="U1049" s="18">
        <v>0</v>
      </c>
    </row>
    <row r="1050" spans="2:21" x14ac:dyDescent="0.4">
      <c r="B1050" s="28" t="s">
        <v>5909</v>
      </c>
      <c r="C1050" s="28" t="s">
        <v>5910</v>
      </c>
      <c r="D1050" s="28" t="s">
        <v>6247</v>
      </c>
      <c r="E1050" s="29" t="s">
        <v>88</v>
      </c>
      <c r="F1050" s="28" t="s">
        <v>5896</v>
      </c>
      <c r="G1050" s="28" t="s">
        <v>29</v>
      </c>
      <c r="H1050" s="28" t="s">
        <v>5936</v>
      </c>
      <c r="I1050" s="29" t="s">
        <v>6126</v>
      </c>
      <c r="J1050" s="28" t="s">
        <v>5904</v>
      </c>
      <c r="K1050" s="28" t="s">
        <v>6251</v>
      </c>
      <c r="L1050" s="28" t="s">
        <v>5901</v>
      </c>
      <c r="M1050" s="29"/>
      <c r="N1050" s="30">
        <v>45322</v>
      </c>
      <c r="O1050" s="28" t="s">
        <v>6252</v>
      </c>
      <c r="P1050" s="18" t="s">
        <v>6251</v>
      </c>
      <c r="Q1050" s="18" t="s">
        <v>6250</v>
      </c>
      <c r="R1050" s="18">
        <v>1.2</v>
      </c>
      <c r="T1050" s="18">
        <v>0</v>
      </c>
      <c r="U1050" s="18">
        <v>0</v>
      </c>
    </row>
    <row r="1051" spans="2:21" x14ac:dyDescent="0.4">
      <c r="B1051" s="28" t="s">
        <v>5909</v>
      </c>
      <c r="C1051" s="28" t="s">
        <v>5910</v>
      </c>
      <c r="D1051" s="28" t="s">
        <v>6247</v>
      </c>
      <c r="E1051" s="29" t="s">
        <v>88</v>
      </c>
      <c r="F1051" s="28" t="s">
        <v>5896</v>
      </c>
      <c r="G1051" s="28" t="s">
        <v>29</v>
      </c>
      <c r="H1051" s="28" t="s">
        <v>5936</v>
      </c>
      <c r="I1051" s="29" t="s">
        <v>6126</v>
      </c>
      <c r="J1051" s="28" t="s">
        <v>5843</v>
      </c>
      <c r="K1051" s="28" t="s">
        <v>6253</v>
      </c>
      <c r="L1051" s="28" t="s">
        <v>5901</v>
      </c>
      <c r="M1051" s="29"/>
      <c r="N1051" s="30">
        <v>45322</v>
      </c>
      <c r="O1051" s="28" t="s">
        <v>6254</v>
      </c>
      <c r="P1051" s="18" t="s">
        <v>6253</v>
      </c>
      <c r="Q1051" s="18" t="s">
        <v>6250</v>
      </c>
      <c r="R1051" s="18">
        <v>1.2</v>
      </c>
      <c r="T1051" s="18">
        <v>0</v>
      </c>
      <c r="U1051" s="18">
        <v>0</v>
      </c>
    </row>
    <row r="1052" spans="2:21" x14ac:dyDescent="0.4">
      <c r="B1052" s="28" t="s">
        <v>5909</v>
      </c>
      <c r="C1052" s="28" t="s">
        <v>5910</v>
      </c>
      <c r="D1052" s="28" t="s">
        <v>6247</v>
      </c>
      <c r="E1052" s="29" t="s">
        <v>88</v>
      </c>
      <c r="F1052" s="28" t="s">
        <v>5896</v>
      </c>
      <c r="G1052" s="28" t="s">
        <v>29</v>
      </c>
      <c r="H1052" s="28" t="s">
        <v>5936</v>
      </c>
      <c r="I1052" s="29" t="s">
        <v>6126</v>
      </c>
      <c r="J1052" s="28" t="s">
        <v>5923</v>
      </c>
      <c r="K1052" s="28" t="s">
        <v>6255</v>
      </c>
      <c r="L1052" s="28" t="s">
        <v>5901</v>
      </c>
      <c r="M1052" s="29"/>
      <c r="N1052" s="30">
        <v>45322</v>
      </c>
      <c r="O1052" s="28" t="s">
        <v>6256</v>
      </c>
      <c r="P1052" s="18" t="s">
        <v>6255</v>
      </c>
      <c r="Q1052" s="18" t="s">
        <v>6250</v>
      </c>
      <c r="R1052" s="18">
        <v>1.2</v>
      </c>
      <c r="T1052" s="18">
        <v>0</v>
      </c>
      <c r="U1052" s="18">
        <v>0</v>
      </c>
    </row>
    <row r="1053" spans="2:21" x14ac:dyDescent="0.4">
      <c r="B1053" s="28" t="s">
        <v>5909</v>
      </c>
      <c r="C1053" s="28" t="s">
        <v>5910</v>
      </c>
      <c r="D1053" s="28" t="s">
        <v>6247</v>
      </c>
      <c r="E1053" s="29" t="s">
        <v>92</v>
      </c>
      <c r="F1053" s="28" t="s">
        <v>6100</v>
      </c>
      <c r="G1053" s="28" t="s">
        <v>703</v>
      </c>
      <c r="H1053" s="28" t="s">
        <v>6466</v>
      </c>
      <c r="I1053" s="29" t="s">
        <v>6126</v>
      </c>
      <c r="J1053" s="28" t="s">
        <v>5899</v>
      </c>
      <c r="K1053" s="28" t="s">
        <v>8517</v>
      </c>
      <c r="L1053" s="28" t="s">
        <v>5901</v>
      </c>
      <c r="M1053" s="29"/>
      <c r="N1053" s="30">
        <v>45322</v>
      </c>
      <c r="O1053" s="18" t="s">
        <v>8518</v>
      </c>
      <c r="P1053" s="18" t="s">
        <v>8517</v>
      </c>
      <c r="Q1053" s="18" t="s">
        <v>8519</v>
      </c>
      <c r="R1053" s="18">
        <v>1.2</v>
      </c>
      <c r="T1053" s="18">
        <v>0</v>
      </c>
      <c r="U1053" s="18">
        <v>0</v>
      </c>
    </row>
    <row r="1054" spans="2:21" x14ac:dyDescent="0.4">
      <c r="B1054" s="28" t="s">
        <v>5909</v>
      </c>
      <c r="C1054" s="28" t="s">
        <v>5910</v>
      </c>
      <c r="D1054" s="28" t="s">
        <v>6247</v>
      </c>
      <c r="E1054" s="29" t="s">
        <v>92</v>
      </c>
      <c r="F1054" s="28" t="s">
        <v>6100</v>
      </c>
      <c r="G1054" s="28" t="s">
        <v>703</v>
      </c>
      <c r="H1054" s="28" t="s">
        <v>6466</v>
      </c>
      <c r="I1054" s="29" t="s">
        <v>6126</v>
      </c>
      <c r="J1054" s="28" t="s">
        <v>5904</v>
      </c>
      <c r="K1054" s="28" t="s">
        <v>8520</v>
      </c>
      <c r="L1054" s="28" t="s">
        <v>5901</v>
      </c>
      <c r="M1054" s="29"/>
      <c r="N1054" s="30">
        <v>45322</v>
      </c>
      <c r="O1054" s="18" t="s">
        <v>8521</v>
      </c>
      <c r="P1054" s="18" t="s">
        <v>8520</v>
      </c>
      <c r="Q1054" s="18" t="s">
        <v>8519</v>
      </c>
      <c r="R1054" s="18">
        <v>1.2</v>
      </c>
      <c r="T1054" s="18">
        <v>0</v>
      </c>
      <c r="U1054" s="18">
        <v>0</v>
      </c>
    </row>
    <row r="1055" spans="2:21" x14ac:dyDescent="0.4">
      <c r="B1055" s="28" t="s">
        <v>5909</v>
      </c>
      <c r="C1055" s="28" t="s">
        <v>5910</v>
      </c>
      <c r="D1055" s="28" t="s">
        <v>6247</v>
      </c>
      <c r="E1055" s="29" t="s">
        <v>92</v>
      </c>
      <c r="F1055" s="28" t="s">
        <v>6100</v>
      </c>
      <c r="G1055" s="28" t="s">
        <v>703</v>
      </c>
      <c r="H1055" s="28" t="s">
        <v>6466</v>
      </c>
      <c r="I1055" s="29" t="s">
        <v>6126</v>
      </c>
      <c r="J1055" s="28" t="s">
        <v>5843</v>
      </c>
      <c r="K1055" s="28" t="s">
        <v>8522</v>
      </c>
      <c r="L1055" s="28" t="s">
        <v>5901</v>
      </c>
      <c r="M1055" s="29"/>
      <c r="N1055" s="30">
        <v>45322</v>
      </c>
      <c r="O1055" s="18" t="s">
        <v>8523</v>
      </c>
      <c r="P1055" s="18" t="s">
        <v>8522</v>
      </c>
      <c r="Q1055" s="18" t="s">
        <v>8519</v>
      </c>
      <c r="R1055" s="18">
        <v>1.2</v>
      </c>
      <c r="T1055" s="18">
        <v>0</v>
      </c>
      <c r="U1055" s="18">
        <v>0</v>
      </c>
    </row>
    <row r="1056" spans="2:21" x14ac:dyDescent="0.4">
      <c r="B1056" s="28" t="s">
        <v>5909</v>
      </c>
      <c r="C1056" s="28" t="s">
        <v>5910</v>
      </c>
      <c r="D1056" s="28" t="s">
        <v>6247</v>
      </c>
      <c r="E1056" s="29" t="s">
        <v>94</v>
      </c>
      <c r="F1056" s="28" t="s">
        <v>5991</v>
      </c>
      <c r="G1056" s="28" t="s">
        <v>29</v>
      </c>
      <c r="H1056" s="28" t="s">
        <v>5936</v>
      </c>
      <c r="I1056" s="29" t="s">
        <v>6126</v>
      </c>
      <c r="J1056" s="28" t="s">
        <v>5899</v>
      </c>
      <c r="K1056" s="28" t="s">
        <v>6275</v>
      </c>
      <c r="L1056" s="28" t="s">
        <v>5901</v>
      </c>
      <c r="M1056" s="29"/>
      <c r="N1056" s="30">
        <v>45322</v>
      </c>
      <c r="O1056" s="28" t="s">
        <v>6276</v>
      </c>
      <c r="P1056" s="18" t="s">
        <v>6275</v>
      </c>
      <c r="Q1056" s="18" t="s">
        <v>6277</v>
      </c>
      <c r="R1056" s="18">
        <v>1.2</v>
      </c>
      <c r="T1056" s="18">
        <v>0</v>
      </c>
      <c r="U1056" s="18">
        <v>0</v>
      </c>
    </row>
    <row r="1057" spans="2:21" x14ac:dyDescent="0.4">
      <c r="B1057" s="28" t="s">
        <v>5909</v>
      </c>
      <c r="C1057" s="28" t="s">
        <v>5910</v>
      </c>
      <c r="D1057" s="28" t="s">
        <v>6247</v>
      </c>
      <c r="E1057" s="29" t="s">
        <v>94</v>
      </c>
      <c r="F1057" s="28" t="s">
        <v>5991</v>
      </c>
      <c r="G1057" s="28" t="s">
        <v>29</v>
      </c>
      <c r="H1057" s="28" t="s">
        <v>5936</v>
      </c>
      <c r="I1057" s="29" t="s">
        <v>6126</v>
      </c>
      <c r="J1057" s="28" t="s">
        <v>5904</v>
      </c>
      <c r="K1057" s="28" t="s">
        <v>6278</v>
      </c>
      <c r="L1057" s="28" t="s">
        <v>5901</v>
      </c>
      <c r="M1057" s="29"/>
      <c r="N1057" s="30">
        <v>45322</v>
      </c>
      <c r="O1057" s="28" t="s">
        <v>6279</v>
      </c>
      <c r="P1057" s="18" t="s">
        <v>6278</v>
      </c>
      <c r="Q1057" s="18" t="s">
        <v>6277</v>
      </c>
      <c r="R1057" s="18">
        <v>1.2</v>
      </c>
      <c r="T1057" s="18">
        <v>0</v>
      </c>
      <c r="U1057" s="18">
        <v>0</v>
      </c>
    </row>
    <row r="1058" spans="2:21" x14ac:dyDescent="0.4">
      <c r="B1058" s="28" t="s">
        <v>5909</v>
      </c>
      <c r="C1058" s="28" t="s">
        <v>5910</v>
      </c>
      <c r="D1058" s="28" t="s">
        <v>6247</v>
      </c>
      <c r="E1058" s="29" t="s">
        <v>94</v>
      </c>
      <c r="F1058" s="28" t="s">
        <v>5991</v>
      </c>
      <c r="G1058" s="28" t="s">
        <v>29</v>
      </c>
      <c r="H1058" s="28" t="s">
        <v>5936</v>
      </c>
      <c r="I1058" s="29" t="s">
        <v>6126</v>
      </c>
      <c r="J1058" s="28" t="s">
        <v>5843</v>
      </c>
      <c r="K1058" s="28" t="s">
        <v>6280</v>
      </c>
      <c r="L1058" s="28" t="s">
        <v>5901</v>
      </c>
      <c r="M1058" s="29"/>
      <c r="N1058" s="30">
        <v>45322</v>
      </c>
      <c r="O1058" s="28" t="s">
        <v>6281</v>
      </c>
      <c r="P1058" s="18" t="s">
        <v>6280</v>
      </c>
      <c r="Q1058" s="18" t="s">
        <v>6277</v>
      </c>
      <c r="R1058" s="18">
        <v>1.2</v>
      </c>
      <c r="T1058" s="18">
        <v>0</v>
      </c>
      <c r="U1058" s="18">
        <v>0</v>
      </c>
    </row>
    <row r="1059" spans="2:21" x14ac:dyDescent="0.4">
      <c r="B1059" s="28" t="s">
        <v>5909</v>
      </c>
      <c r="C1059" s="28" t="s">
        <v>5910</v>
      </c>
      <c r="D1059" s="28" t="s">
        <v>6247</v>
      </c>
      <c r="E1059" s="29" t="s">
        <v>94</v>
      </c>
      <c r="F1059" s="28" t="s">
        <v>5991</v>
      </c>
      <c r="G1059" s="28" t="s">
        <v>29</v>
      </c>
      <c r="H1059" s="28" t="s">
        <v>5936</v>
      </c>
      <c r="I1059" s="29" t="s">
        <v>6126</v>
      </c>
      <c r="J1059" s="28" t="s">
        <v>5923</v>
      </c>
      <c r="K1059" s="28" t="s">
        <v>6282</v>
      </c>
      <c r="L1059" s="28" t="s">
        <v>5901</v>
      </c>
      <c r="M1059" s="29"/>
      <c r="N1059" s="30">
        <v>45322</v>
      </c>
      <c r="O1059" s="28" t="s">
        <v>6283</v>
      </c>
      <c r="P1059" s="18" t="s">
        <v>6282</v>
      </c>
      <c r="Q1059" s="18" t="s">
        <v>6277</v>
      </c>
      <c r="R1059" s="18">
        <v>1.2</v>
      </c>
      <c r="T1059" s="18">
        <v>0</v>
      </c>
      <c r="U1059" s="18">
        <v>0</v>
      </c>
    </row>
    <row r="1060" spans="2:21" x14ac:dyDescent="0.4">
      <c r="B1060" s="28" t="s">
        <v>5909</v>
      </c>
      <c r="C1060" s="28" t="s">
        <v>5910</v>
      </c>
      <c r="D1060" s="28" t="s">
        <v>6247</v>
      </c>
      <c r="E1060" s="29" t="s">
        <v>90</v>
      </c>
      <c r="F1060" s="28" t="s">
        <v>5991</v>
      </c>
      <c r="G1060" s="28" t="s">
        <v>926</v>
      </c>
      <c r="H1060" s="28" t="s">
        <v>6145</v>
      </c>
      <c r="I1060" s="29" t="s">
        <v>6126</v>
      </c>
      <c r="J1060" s="28" t="s">
        <v>5899</v>
      </c>
      <c r="K1060" s="28" t="s">
        <v>6266</v>
      </c>
      <c r="L1060" s="28" t="s">
        <v>5901</v>
      </c>
      <c r="M1060" s="29"/>
      <c r="N1060" s="30">
        <v>45322</v>
      </c>
      <c r="O1060" s="28" t="s">
        <v>6267</v>
      </c>
      <c r="P1060" s="18" t="s">
        <v>6266</v>
      </c>
      <c r="Q1060" s="18" t="s">
        <v>6268</v>
      </c>
      <c r="R1060" s="18">
        <v>1.2</v>
      </c>
      <c r="T1060" s="18">
        <v>0</v>
      </c>
      <c r="U1060" s="18">
        <v>0</v>
      </c>
    </row>
    <row r="1061" spans="2:21" x14ac:dyDescent="0.4">
      <c r="B1061" s="28" t="s">
        <v>5909</v>
      </c>
      <c r="C1061" s="28" t="s">
        <v>5910</v>
      </c>
      <c r="D1061" s="28" t="s">
        <v>6247</v>
      </c>
      <c r="E1061" s="29" t="s">
        <v>90</v>
      </c>
      <c r="F1061" s="28" t="s">
        <v>5991</v>
      </c>
      <c r="G1061" s="28" t="s">
        <v>926</v>
      </c>
      <c r="H1061" s="28" t="s">
        <v>6145</v>
      </c>
      <c r="I1061" s="29" t="s">
        <v>6126</v>
      </c>
      <c r="J1061" s="28" t="s">
        <v>5904</v>
      </c>
      <c r="K1061" s="28" t="s">
        <v>6269</v>
      </c>
      <c r="L1061" s="28" t="s">
        <v>5901</v>
      </c>
      <c r="M1061" s="29"/>
      <c r="N1061" s="30">
        <v>45322</v>
      </c>
      <c r="O1061" s="28" t="s">
        <v>6270</v>
      </c>
      <c r="P1061" s="18" t="s">
        <v>6269</v>
      </c>
      <c r="Q1061" s="18" t="s">
        <v>6268</v>
      </c>
      <c r="R1061" s="18">
        <v>1.2</v>
      </c>
      <c r="T1061" s="18">
        <v>0</v>
      </c>
      <c r="U1061" s="18">
        <v>0</v>
      </c>
    </row>
    <row r="1062" spans="2:21" x14ac:dyDescent="0.4">
      <c r="B1062" s="28" t="s">
        <v>5909</v>
      </c>
      <c r="C1062" s="28" t="s">
        <v>5910</v>
      </c>
      <c r="D1062" s="28" t="s">
        <v>6247</v>
      </c>
      <c r="E1062" s="29" t="s">
        <v>90</v>
      </c>
      <c r="F1062" s="28" t="s">
        <v>5991</v>
      </c>
      <c r="G1062" s="28" t="s">
        <v>926</v>
      </c>
      <c r="H1062" s="28" t="s">
        <v>6145</v>
      </c>
      <c r="I1062" s="29" t="s">
        <v>6126</v>
      </c>
      <c r="J1062" s="28" t="s">
        <v>5843</v>
      </c>
      <c r="K1062" s="28" t="s">
        <v>6271</v>
      </c>
      <c r="L1062" s="28" t="s">
        <v>5901</v>
      </c>
      <c r="M1062" s="29"/>
      <c r="N1062" s="30">
        <v>45322</v>
      </c>
      <c r="O1062" s="28" t="s">
        <v>6272</v>
      </c>
      <c r="P1062" s="18" t="s">
        <v>6271</v>
      </c>
      <c r="Q1062" s="18" t="s">
        <v>6268</v>
      </c>
      <c r="R1062" s="18">
        <v>1.2</v>
      </c>
      <c r="T1062" s="18">
        <v>0</v>
      </c>
      <c r="U1062" s="18">
        <v>0</v>
      </c>
    </row>
    <row r="1063" spans="2:21" x14ac:dyDescent="0.4">
      <c r="B1063" s="28" t="s">
        <v>5909</v>
      </c>
      <c r="C1063" s="28" t="s">
        <v>5910</v>
      </c>
      <c r="D1063" s="28" t="s">
        <v>6247</v>
      </c>
      <c r="E1063" s="29" t="s">
        <v>90</v>
      </c>
      <c r="F1063" s="28" t="s">
        <v>5991</v>
      </c>
      <c r="G1063" s="28" t="s">
        <v>926</v>
      </c>
      <c r="H1063" s="28" t="s">
        <v>6145</v>
      </c>
      <c r="I1063" s="29" t="s">
        <v>6126</v>
      </c>
      <c r="J1063" s="28" t="s">
        <v>5923</v>
      </c>
      <c r="K1063" s="28" t="s">
        <v>6273</v>
      </c>
      <c r="L1063" s="28" t="s">
        <v>5901</v>
      </c>
      <c r="M1063" s="29"/>
      <c r="N1063" s="30">
        <v>45322</v>
      </c>
      <c r="O1063" s="28" t="s">
        <v>6274</v>
      </c>
      <c r="P1063" s="18" t="s">
        <v>6273</v>
      </c>
      <c r="Q1063" s="18" t="s">
        <v>6268</v>
      </c>
      <c r="R1063" s="18">
        <v>1.2</v>
      </c>
      <c r="T1063" s="18">
        <v>0</v>
      </c>
      <c r="U1063" s="18">
        <v>0</v>
      </c>
    </row>
    <row r="1064" spans="2:21" x14ac:dyDescent="0.4">
      <c r="B1064" s="18" t="s">
        <v>5909</v>
      </c>
      <c r="C1064" s="18" t="s">
        <v>5910</v>
      </c>
      <c r="D1064" s="18" t="s">
        <v>12202</v>
      </c>
      <c r="E1064" s="19" t="s">
        <v>12584</v>
      </c>
      <c r="F1064" s="18" t="s">
        <v>5935</v>
      </c>
      <c r="G1064" s="18" t="s">
        <v>29</v>
      </c>
      <c r="H1064" s="18" t="s">
        <v>5936</v>
      </c>
      <c r="I1064" s="19" t="s">
        <v>12172</v>
      </c>
      <c r="J1064" s="18" t="s">
        <v>5899</v>
      </c>
      <c r="K1064" s="18" t="s">
        <v>12585</v>
      </c>
      <c r="L1064" s="18" t="s">
        <v>5901</v>
      </c>
      <c r="N1064" s="20">
        <v>45322</v>
      </c>
      <c r="O1064" s="18" t="s">
        <v>12586</v>
      </c>
      <c r="P1064" s="18" t="s">
        <v>12585</v>
      </c>
      <c r="Q1064" s="18" t="s">
        <v>12587</v>
      </c>
      <c r="R1064" s="18">
        <v>0.86</v>
      </c>
      <c r="T1064" s="18">
        <v>0</v>
      </c>
      <c r="U1064" s="18">
        <v>0</v>
      </c>
    </row>
    <row r="1065" spans="2:21" x14ac:dyDescent="0.4">
      <c r="B1065" s="18" t="s">
        <v>5909</v>
      </c>
      <c r="C1065" s="18" t="s">
        <v>5910</v>
      </c>
      <c r="D1065" s="18" t="s">
        <v>12202</v>
      </c>
      <c r="E1065" s="19" t="s">
        <v>12584</v>
      </c>
      <c r="F1065" s="18" t="s">
        <v>5935</v>
      </c>
      <c r="G1065" s="18" t="s">
        <v>29</v>
      </c>
      <c r="H1065" s="18" t="s">
        <v>5936</v>
      </c>
      <c r="I1065" s="19" t="s">
        <v>12172</v>
      </c>
      <c r="J1065" s="18" t="s">
        <v>5904</v>
      </c>
      <c r="K1065" s="18" t="s">
        <v>12588</v>
      </c>
      <c r="L1065" s="18" t="s">
        <v>5901</v>
      </c>
      <c r="N1065" s="20">
        <v>45322</v>
      </c>
      <c r="O1065" s="18" t="s">
        <v>12589</v>
      </c>
      <c r="P1065" s="18" t="s">
        <v>12588</v>
      </c>
      <c r="Q1065" s="18" t="s">
        <v>12587</v>
      </c>
      <c r="R1065" s="18">
        <v>0.86</v>
      </c>
      <c r="T1065" s="18">
        <v>0</v>
      </c>
      <c r="U1065" s="18">
        <v>0</v>
      </c>
    </row>
    <row r="1066" spans="2:21" x14ac:dyDescent="0.4">
      <c r="B1066" s="18" t="s">
        <v>5909</v>
      </c>
      <c r="C1066" s="18" t="s">
        <v>5910</v>
      </c>
      <c r="D1066" s="18" t="s">
        <v>12202</v>
      </c>
      <c r="E1066" s="19" t="s">
        <v>12584</v>
      </c>
      <c r="F1066" s="18" t="s">
        <v>5935</v>
      </c>
      <c r="G1066" s="18" t="s">
        <v>29</v>
      </c>
      <c r="H1066" s="18" t="s">
        <v>5936</v>
      </c>
      <c r="I1066" s="19" t="s">
        <v>12172</v>
      </c>
      <c r="J1066" s="18" t="s">
        <v>5843</v>
      </c>
      <c r="K1066" s="18" t="s">
        <v>12590</v>
      </c>
      <c r="L1066" s="18" t="s">
        <v>5901</v>
      </c>
      <c r="N1066" s="20">
        <v>45322</v>
      </c>
      <c r="O1066" s="18" t="s">
        <v>12591</v>
      </c>
      <c r="P1066" s="18" t="s">
        <v>12590</v>
      </c>
      <c r="Q1066" s="18" t="s">
        <v>12587</v>
      </c>
      <c r="R1066" s="18">
        <v>0.86</v>
      </c>
      <c r="T1066" s="18">
        <v>0</v>
      </c>
      <c r="U1066" s="18">
        <v>0</v>
      </c>
    </row>
    <row r="1067" spans="2:21" x14ac:dyDescent="0.4">
      <c r="B1067" s="18" t="s">
        <v>5909</v>
      </c>
      <c r="C1067" s="18" t="s">
        <v>5910</v>
      </c>
      <c r="D1067" s="18" t="s">
        <v>12202</v>
      </c>
      <c r="E1067" s="19" t="s">
        <v>12584</v>
      </c>
      <c r="F1067" s="18" t="s">
        <v>5935</v>
      </c>
      <c r="G1067" s="18" t="s">
        <v>29</v>
      </c>
      <c r="H1067" s="18" t="s">
        <v>5936</v>
      </c>
      <c r="I1067" s="19" t="s">
        <v>12172</v>
      </c>
      <c r="J1067" s="18" t="s">
        <v>5923</v>
      </c>
      <c r="K1067" s="18" t="s">
        <v>12592</v>
      </c>
      <c r="L1067" s="18" t="s">
        <v>5901</v>
      </c>
      <c r="N1067" s="20">
        <v>45322</v>
      </c>
      <c r="O1067" s="18" t="s">
        <v>12593</v>
      </c>
      <c r="P1067" s="18" t="s">
        <v>12592</v>
      </c>
      <c r="Q1067" s="18" t="s">
        <v>12587</v>
      </c>
      <c r="R1067" s="18">
        <v>0.86</v>
      </c>
      <c r="T1067" s="18">
        <v>0</v>
      </c>
      <c r="U1067" s="18">
        <v>0</v>
      </c>
    </row>
    <row r="1068" spans="2:21" x14ac:dyDescent="0.4">
      <c r="B1068" s="18" t="s">
        <v>5909</v>
      </c>
      <c r="C1068" s="18" t="s">
        <v>5910</v>
      </c>
      <c r="D1068" s="18" t="s">
        <v>12202</v>
      </c>
      <c r="E1068" s="19" t="s">
        <v>12594</v>
      </c>
      <c r="F1068" s="18" t="s">
        <v>5935</v>
      </c>
      <c r="G1068" s="18" t="s">
        <v>926</v>
      </c>
      <c r="H1068" s="18" t="s">
        <v>6145</v>
      </c>
      <c r="I1068" s="19" t="s">
        <v>6126</v>
      </c>
      <c r="J1068" s="18" t="s">
        <v>5899</v>
      </c>
      <c r="K1068" s="18" t="s">
        <v>12595</v>
      </c>
      <c r="L1068" s="18" t="s">
        <v>5901</v>
      </c>
      <c r="N1068" s="20">
        <v>45322</v>
      </c>
      <c r="O1068" s="18" t="s">
        <v>12596</v>
      </c>
      <c r="P1068" s="18" t="s">
        <v>12595</v>
      </c>
      <c r="Q1068" s="18" t="s">
        <v>12597</v>
      </c>
      <c r="R1068" s="18">
        <v>1.2</v>
      </c>
      <c r="T1068" s="18">
        <v>0</v>
      </c>
      <c r="U1068" s="18">
        <v>0</v>
      </c>
    </row>
    <row r="1069" spans="2:21" x14ac:dyDescent="0.4">
      <c r="B1069" s="18" t="s">
        <v>5909</v>
      </c>
      <c r="C1069" s="18" t="s">
        <v>5910</v>
      </c>
      <c r="D1069" s="18" t="s">
        <v>12202</v>
      </c>
      <c r="E1069" s="19" t="s">
        <v>12594</v>
      </c>
      <c r="F1069" s="18" t="s">
        <v>5935</v>
      </c>
      <c r="G1069" s="18" t="s">
        <v>926</v>
      </c>
      <c r="H1069" s="18" t="s">
        <v>6145</v>
      </c>
      <c r="I1069" s="19" t="s">
        <v>6126</v>
      </c>
      <c r="J1069" s="18" t="s">
        <v>5904</v>
      </c>
      <c r="K1069" s="18" t="s">
        <v>12598</v>
      </c>
      <c r="L1069" s="18" t="s">
        <v>5901</v>
      </c>
      <c r="N1069" s="20">
        <v>45322</v>
      </c>
      <c r="O1069" s="18" t="s">
        <v>12599</v>
      </c>
      <c r="P1069" s="18" t="s">
        <v>12598</v>
      </c>
      <c r="Q1069" s="18" t="s">
        <v>12597</v>
      </c>
      <c r="R1069" s="18">
        <v>1.2</v>
      </c>
      <c r="T1069" s="18">
        <v>0</v>
      </c>
      <c r="U1069" s="18">
        <v>0</v>
      </c>
    </row>
    <row r="1070" spans="2:21" x14ac:dyDescent="0.4">
      <c r="B1070" s="18" t="s">
        <v>5909</v>
      </c>
      <c r="C1070" s="18" t="s">
        <v>5910</v>
      </c>
      <c r="D1070" s="18" t="s">
        <v>12202</v>
      </c>
      <c r="E1070" s="19" t="s">
        <v>12594</v>
      </c>
      <c r="F1070" s="18" t="s">
        <v>5935</v>
      </c>
      <c r="G1070" s="18" t="s">
        <v>926</v>
      </c>
      <c r="H1070" s="18" t="s">
        <v>6145</v>
      </c>
      <c r="I1070" s="19" t="s">
        <v>6126</v>
      </c>
      <c r="J1070" s="18" t="s">
        <v>5843</v>
      </c>
      <c r="K1070" s="18" t="s">
        <v>12600</v>
      </c>
      <c r="L1070" s="18" t="s">
        <v>5901</v>
      </c>
      <c r="N1070" s="20">
        <v>45322</v>
      </c>
      <c r="O1070" s="18" t="s">
        <v>12601</v>
      </c>
      <c r="P1070" s="18" t="s">
        <v>12600</v>
      </c>
      <c r="Q1070" s="18" t="s">
        <v>12597</v>
      </c>
      <c r="R1070" s="18">
        <v>1.2</v>
      </c>
      <c r="T1070" s="18">
        <v>0</v>
      </c>
      <c r="U1070" s="18">
        <v>0</v>
      </c>
    </row>
    <row r="1071" spans="2:21" x14ac:dyDescent="0.4">
      <c r="B1071" s="18" t="s">
        <v>5909</v>
      </c>
      <c r="C1071" s="18" t="s">
        <v>5910</v>
      </c>
      <c r="D1071" s="18" t="s">
        <v>12202</v>
      </c>
      <c r="E1071" s="19" t="s">
        <v>12594</v>
      </c>
      <c r="F1071" s="18" t="s">
        <v>5935</v>
      </c>
      <c r="G1071" s="18" t="s">
        <v>926</v>
      </c>
      <c r="H1071" s="18" t="s">
        <v>6145</v>
      </c>
      <c r="I1071" s="19" t="s">
        <v>6126</v>
      </c>
      <c r="J1071" s="18" t="s">
        <v>5923</v>
      </c>
      <c r="K1071" s="18" t="s">
        <v>12602</v>
      </c>
      <c r="L1071" s="18" t="s">
        <v>5901</v>
      </c>
      <c r="N1071" s="20">
        <v>45322</v>
      </c>
      <c r="O1071" s="18" t="s">
        <v>12603</v>
      </c>
      <c r="P1071" s="18" t="s">
        <v>12602</v>
      </c>
      <c r="Q1071" s="18" t="s">
        <v>12597</v>
      </c>
      <c r="R1071" s="18">
        <v>1.2</v>
      </c>
      <c r="T1071" s="18">
        <v>0</v>
      </c>
      <c r="U1071" s="18">
        <v>0</v>
      </c>
    </row>
    <row r="1072" spans="2:21" x14ac:dyDescent="0.4">
      <c r="B1072" s="18" t="s">
        <v>5909</v>
      </c>
      <c r="C1072" s="18" t="s">
        <v>5910</v>
      </c>
      <c r="D1072" s="18" t="s">
        <v>12202</v>
      </c>
      <c r="E1072" s="19" t="s">
        <v>12203</v>
      </c>
      <c r="F1072" s="18" t="s">
        <v>5935</v>
      </c>
      <c r="G1072" s="18" t="s">
        <v>926</v>
      </c>
      <c r="H1072" s="18" t="s">
        <v>6145</v>
      </c>
      <c r="I1072" s="19" t="s">
        <v>6126</v>
      </c>
      <c r="J1072" s="18" t="s">
        <v>5899</v>
      </c>
      <c r="K1072" s="18" t="s">
        <v>12204</v>
      </c>
      <c r="L1072" s="18" t="s">
        <v>5901</v>
      </c>
      <c r="N1072" s="20">
        <v>45322</v>
      </c>
      <c r="O1072" s="18" t="s">
        <v>12205</v>
      </c>
      <c r="P1072" s="18" t="s">
        <v>12204</v>
      </c>
      <c r="Q1072" s="18" t="s">
        <v>12206</v>
      </c>
      <c r="R1072" s="18">
        <v>1.2</v>
      </c>
      <c r="T1072" s="18">
        <v>0</v>
      </c>
      <c r="U1072" s="18">
        <v>0</v>
      </c>
    </row>
    <row r="1073" spans="2:21" x14ac:dyDescent="0.4">
      <c r="B1073" s="18" t="s">
        <v>5909</v>
      </c>
      <c r="C1073" s="18" t="s">
        <v>5910</v>
      </c>
      <c r="D1073" s="18" t="s">
        <v>12202</v>
      </c>
      <c r="E1073" s="19" t="s">
        <v>12203</v>
      </c>
      <c r="F1073" s="18" t="s">
        <v>5935</v>
      </c>
      <c r="G1073" s="18" t="s">
        <v>926</v>
      </c>
      <c r="H1073" s="18" t="s">
        <v>6145</v>
      </c>
      <c r="I1073" s="19" t="s">
        <v>6126</v>
      </c>
      <c r="J1073" s="18" t="s">
        <v>5904</v>
      </c>
      <c r="K1073" s="18" t="s">
        <v>12207</v>
      </c>
      <c r="L1073" s="18" t="s">
        <v>5901</v>
      </c>
      <c r="N1073" s="20">
        <v>45322</v>
      </c>
      <c r="O1073" s="18" t="s">
        <v>12208</v>
      </c>
      <c r="P1073" s="18" t="s">
        <v>12207</v>
      </c>
      <c r="Q1073" s="18" t="s">
        <v>12206</v>
      </c>
      <c r="R1073" s="18">
        <v>1.2</v>
      </c>
      <c r="T1073" s="18">
        <v>0</v>
      </c>
      <c r="U1073" s="18">
        <v>0</v>
      </c>
    </row>
    <row r="1074" spans="2:21" x14ac:dyDescent="0.4">
      <c r="B1074" s="18" t="s">
        <v>5909</v>
      </c>
      <c r="C1074" s="18" t="s">
        <v>5910</v>
      </c>
      <c r="D1074" s="18" t="s">
        <v>12202</v>
      </c>
      <c r="E1074" s="19" t="s">
        <v>12203</v>
      </c>
      <c r="F1074" s="18" t="s">
        <v>5935</v>
      </c>
      <c r="G1074" s="18" t="s">
        <v>926</v>
      </c>
      <c r="H1074" s="18" t="s">
        <v>6145</v>
      </c>
      <c r="I1074" s="19" t="s">
        <v>6126</v>
      </c>
      <c r="J1074" s="18" t="s">
        <v>5843</v>
      </c>
      <c r="K1074" s="18" t="s">
        <v>12209</v>
      </c>
      <c r="L1074" s="18" t="s">
        <v>5901</v>
      </c>
      <c r="N1074" s="20">
        <v>45322</v>
      </c>
      <c r="O1074" s="18" t="s">
        <v>12210</v>
      </c>
      <c r="P1074" s="18" t="s">
        <v>12209</v>
      </c>
      <c r="Q1074" s="18" t="s">
        <v>12206</v>
      </c>
      <c r="R1074" s="18">
        <v>1.2</v>
      </c>
      <c r="T1074" s="18">
        <v>0</v>
      </c>
      <c r="U1074" s="18">
        <v>0</v>
      </c>
    </row>
    <row r="1075" spans="2:21" x14ac:dyDescent="0.4">
      <c r="B1075" s="18" t="s">
        <v>5909</v>
      </c>
      <c r="C1075" s="18" t="s">
        <v>5910</v>
      </c>
      <c r="D1075" s="18" t="s">
        <v>12202</v>
      </c>
      <c r="E1075" s="19" t="s">
        <v>12203</v>
      </c>
      <c r="F1075" s="18" t="s">
        <v>5935</v>
      </c>
      <c r="G1075" s="18" t="s">
        <v>926</v>
      </c>
      <c r="H1075" s="18" t="s">
        <v>6145</v>
      </c>
      <c r="I1075" s="19" t="s">
        <v>6126</v>
      </c>
      <c r="J1075" s="18" t="s">
        <v>5923</v>
      </c>
      <c r="K1075" s="18" t="s">
        <v>12211</v>
      </c>
      <c r="L1075" s="18" t="s">
        <v>5901</v>
      </c>
      <c r="N1075" s="20">
        <v>45322</v>
      </c>
      <c r="O1075" s="18" t="s">
        <v>12212</v>
      </c>
      <c r="P1075" s="18" t="s">
        <v>12211</v>
      </c>
      <c r="Q1075" s="18" t="s">
        <v>12206</v>
      </c>
      <c r="R1075" s="18">
        <v>1.2</v>
      </c>
      <c r="T1075" s="18">
        <v>0</v>
      </c>
      <c r="U1075" s="18">
        <v>0</v>
      </c>
    </row>
    <row r="1076" spans="2:21" x14ac:dyDescent="0.4">
      <c r="B1076" s="18" t="s">
        <v>5909</v>
      </c>
      <c r="C1076" s="18" t="s">
        <v>5910</v>
      </c>
      <c r="D1076" s="18" t="s">
        <v>12202</v>
      </c>
      <c r="E1076" s="19" t="s">
        <v>12604</v>
      </c>
      <c r="F1076" s="18" t="s">
        <v>5935</v>
      </c>
      <c r="G1076" s="18" t="s">
        <v>926</v>
      </c>
      <c r="H1076" s="18" t="s">
        <v>6145</v>
      </c>
      <c r="I1076" s="19" t="s">
        <v>6126</v>
      </c>
      <c r="J1076" s="18" t="s">
        <v>5899</v>
      </c>
      <c r="K1076" s="18" t="s">
        <v>12605</v>
      </c>
      <c r="L1076" s="18" t="s">
        <v>5901</v>
      </c>
      <c r="N1076" s="20">
        <v>45322</v>
      </c>
      <c r="O1076" s="18" t="s">
        <v>12606</v>
      </c>
      <c r="P1076" s="18" t="s">
        <v>12605</v>
      </c>
      <c r="Q1076" s="18" t="s">
        <v>12607</v>
      </c>
      <c r="R1076" s="18">
        <v>1.2</v>
      </c>
      <c r="T1076" s="18">
        <v>0</v>
      </c>
      <c r="U1076" s="18">
        <v>0</v>
      </c>
    </row>
    <row r="1077" spans="2:21" x14ac:dyDescent="0.4">
      <c r="B1077" s="18" t="s">
        <v>5909</v>
      </c>
      <c r="C1077" s="18" t="s">
        <v>5910</v>
      </c>
      <c r="D1077" s="18" t="s">
        <v>12202</v>
      </c>
      <c r="E1077" s="19" t="s">
        <v>12604</v>
      </c>
      <c r="F1077" s="18" t="s">
        <v>5935</v>
      </c>
      <c r="G1077" s="18" t="s">
        <v>926</v>
      </c>
      <c r="H1077" s="18" t="s">
        <v>6145</v>
      </c>
      <c r="I1077" s="19" t="s">
        <v>6126</v>
      </c>
      <c r="J1077" s="18" t="s">
        <v>5904</v>
      </c>
      <c r="K1077" s="18" t="s">
        <v>12608</v>
      </c>
      <c r="L1077" s="18" t="s">
        <v>5901</v>
      </c>
      <c r="N1077" s="20">
        <v>45322</v>
      </c>
      <c r="O1077" s="18" t="s">
        <v>12609</v>
      </c>
      <c r="P1077" s="18" t="s">
        <v>12608</v>
      </c>
      <c r="Q1077" s="18" t="s">
        <v>12607</v>
      </c>
      <c r="R1077" s="18">
        <v>1.2</v>
      </c>
      <c r="T1077" s="18">
        <v>0</v>
      </c>
      <c r="U1077" s="18">
        <v>0</v>
      </c>
    </row>
    <row r="1078" spans="2:21" x14ac:dyDescent="0.4">
      <c r="B1078" s="18" t="s">
        <v>5909</v>
      </c>
      <c r="C1078" s="18" t="s">
        <v>5910</v>
      </c>
      <c r="D1078" s="18" t="s">
        <v>12202</v>
      </c>
      <c r="E1078" s="19" t="s">
        <v>12604</v>
      </c>
      <c r="F1078" s="18" t="s">
        <v>5935</v>
      </c>
      <c r="G1078" s="18" t="s">
        <v>926</v>
      </c>
      <c r="H1078" s="18" t="s">
        <v>6145</v>
      </c>
      <c r="I1078" s="19" t="s">
        <v>6126</v>
      </c>
      <c r="J1078" s="18" t="s">
        <v>5843</v>
      </c>
      <c r="K1078" s="18" t="s">
        <v>12610</v>
      </c>
      <c r="L1078" s="18" t="s">
        <v>5901</v>
      </c>
      <c r="N1078" s="20">
        <v>45322</v>
      </c>
      <c r="O1078" s="18" t="s">
        <v>12611</v>
      </c>
      <c r="P1078" s="18" t="s">
        <v>12610</v>
      </c>
      <c r="Q1078" s="18" t="s">
        <v>12607</v>
      </c>
      <c r="R1078" s="18">
        <v>1.2</v>
      </c>
      <c r="T1078" s="18">
        <v>0</v>
      </c>
      <c r="U1078" s="18">
        <v>0</v>
      </c>
    </row>
    <row r="1079" spans="2:21" x14ac:dyDescent="0.4">
      <c r="B1079" s="18" t="s">
        <v>5909</v>
      </c>
      <c r="C1079" s="18" t="s">
        <v>5910</v>
      </c>
      <c r="D1079" s="18" t="s">
        <v>12202</v>
      </c>
      <c r="E1079" s="19" t="s">
        <v>12604</v>
      </c>
      <c r="F1079" s="18" t="s">
        <v>5935</v>
      </c>
      <c r="G1079" s="18" t="s">
        <v>926</v>
      </c>
      <c r="H1079" s="18" t="s">
        <v>6145</v>
      </c>
      <c r="I1079" s="19" t="s">
        <v>6126</v>
      </c>
      <c r="J1079" s="18" t="s">
        <v>5923</v>
      </c>
      <c r="K1079" s="18" t="s">
        <v>12612</v>
      </c>
      <c r="L1079" s="18" t="s">
        <v>5901</v>
      </c>
      <c r="N1079" s="20">
        <v>45322</v>
      </c>
      <c r="O1079" s="18" t="s">
        <v>12613</v>
      </c>
      <c r="P1079" s="18" t="s">
        <v>12612</v>
      </c>
      <c r="Q1079" s="18" t="s">
        <v>12607</v>
      </c>
      <c r="R1079" s="18">
        <v>1.2</v>
      </c>
      <c r="T1079" s="18">
        <v>0</v>
      </c>
      <c r="U1079" s="18">
        <v>0</v>
      </c>
    </row>
    <row r="1080" spans="2:21" x14ac:dyDescent="0.4">
      <c r="B1080" s="28" t="s">
        <v>5909</v>
      </c>
      <c r="C1080" s="28" t="s">
        <v>5910</v>
      </c>
      <c r="D1080" s="28" t="s">
        <v>6398</v>
      </c>
      <c r="E1080" s="29" t="s">
        <v>102</v>
      </c>
      <c r="F1080" s="28" t="s">
        <v>5935</v>
      </c>
      <c r="G1080" s="28" t="s">
        <v>926</v>
      </c>
      <c r="H1080" s="28" t="s">
        <v>6145</v>
      </c>
      <c r="I1080" s="29" t="s">
        <v>6126</v>
      </c>
      <c r="J1080" s="28" t="s">
        <v>5899</v>
      </c>
      <c r="K1080" s="28" t="s">
        <v>8728</v>
      </c>
      <c r="L1080" s="28" t="s">
        <v>5901</v>
      </c>
      <c r="M1080" s="29"/>
      <c r="N1080" s="30">
        <v>45322</v>
      </c>
      <c r="O1080" s="18" t="s">
        <v>8729</v>
      </c>
      <c r="P1080" s="18" t="s">
        <v>8728</v>
      </c>
      <c r="Q1080" s="18" t="s">
        <v>8730</v>
      </c>
      <c r="R1080" s="18">
        <v>1.2</v>
      </c>
      <c r="T1080" s="18">
        <v>0</v>
      </c>
      <c r="U1080" s="18">
        <v>0</v>
      </c>
    </row>
    <row r="1081" spans="2:21" x14ac:dyDescent="0.4">
      <c r="B1081" s="28" t="s">
        <v>5909</v>
      </c>
      <c r="C1081" s="28" t="s">
        <v>5910</v>
      </c>
      <c r="D1081" s="28" t="s">
        <v>6398</v>
      </c>
      <c r="E1081" s="29" t="s">
        <v>102</v>
      </c>
      <c r="F1081" s="28" t="s">
        <v>5935</v>
      </c>
      <c r="G1081" s="28" t="s">
        <v>926</v>
      </c>
      <c r="H1081" s="28" t="s">
        <v>6145</v>
      </c>
      <c r="I1081" s="29" t="s">
        <v>6126</v>
      </c>
      <c r="J1081" s="28" t="s">
        <v>5904</v>
      </c>
      <c r="K1081" s="28" t="s">
        <v>8731</v>
      </c>
      <c r="L1081" s="28" t="s">
        <v>5901</v>
      </c>
      <c r="M1081" s="29"/>
      <c r="N1081" s="30">
        <v>45322</v>
      </c>
      <c r="O1081" s="18" t="s">
        <v>8732</v>
      </c>
      <c r="P1081" s="18" t="s">
        <v>8731</v>
      </c>
      <c r="Q1081" s="18" t="s">
        <v>8730</v>
      </c>
      <c r="R1081" s="18">
        <v>1.2</v>
      </c>
      <c r="T1081" s="18">
        <v>0</v>
      </c>
      <c r="U1081" s="18">
        <v>0</v>
      </c>
    </row>
    <row r="1082" spans="2:21" x14ac:dyDescent="0.4">
      <c r="B1082" s="28" t="s">
        <v>5909</v>
      </c>
      <c r="C1082" s="28" t="s">
        <v>5910</v>
      </c>
      <c r="D1082" s="28" t="s">
        <v>6398</v>
      </c>
      <c r="E1082" s="29" t="s">
        <v>102</v>
      </c>
      <c r="F1082" s="28" t="s">
        <v>5935</v>
      </c>
      <c r="G1082" s="28" t="s">
        <v>926</v>
      </c>
      <c r="H1082" s="28" t="s">
        <v>6145</v>
      </c>
      <c r="I1082" s="29" t="s">
        <v>6126</v>
      </c>
      <c r="J1082" s="28" t="s">
        <v>5843</v>
      </c>
      <c r="K1082" s="28" t="s">
        <v>8733</v>
      </c>
      <c r="L1082" s="28" t="s">
        <v>5901</v>
      </c>
      <c r="M1082" s="29"/>
      <c r="N1082" s="30">
        <v>45322</v>
      </c>
      <c r="O1082" s="18" t="s">
        <v>8734</v>
      </c>
      <c r="P1082" s="18" t="s">
        <v>8733</v>
      </c>
      <c r="Q1082" s="18" t="s">
        <v>8730</v>
      </c>
      <c r="R1082" s="18">
        <v>1.2</v>
      </c>
      <c r="T1082" s="18">
        <v>0</v>
      </c>
      <c r="U1082" s="18">
        <v>0</v>
      </c>
    </row>
    <row r="1083" spans="2:21" x14ac:dyDescent="0.4">
      <c r="B1083" s="18" t="s">
        <v>5909</v>
      </c>
      <c r="C1083" s="18" t="s">
        <v>5910</v>
      </c>
      <c r="D1083" s="18" t="s">
        <v>6398</v>
      </c>
      <c r="E1083" s="19" t="s">
        <v>102</v>
      </c>
      <c r="F1083" s="18" t="s">
        <v>5935</v>
      </c>
      <c r="G1083" s="18" t="s">
        <v>926</v>
      </c>
      <c r="H1083" s="18" t="s">
        <v>6145</v>
      </c>
      <c r="I1083" s="19" t="s">
        <v>6126</v>
      </c>
      <c r="J1083" s="18" t="s">
        <v>5923</v>
      </c>
      <c r="K1083" s="18" t="s">
        <v>8735</v>
      </c>
      <c r="L1083" s="18" t="s">
        <v>5901</v>
      </c>
      <c r="N1083" s="20">
        <v>45322</v>
      </c>
      <c r="O1083" s="18" t="s">
        <v>8736</v>
      </c>
      <c r="P1083" s="18" t="s">
        <v>8735</v>
      </c>
      <c r="Q1083" s="18" t="s">
        <v>8730</v>
      </c>
      <c r="R1083" s="18">
        <v>1.2</v>
      </c>
      <c r="T1083" s="18">
        <v>0</v>
      </c>
      <c r="U1083" s="18">
        <v>0</v>
      </c>
    </row>
    <row r="1084" spans="2:21" x14ac:dyDescent="0.4">
      <c r="B1084" s="18" t="s">
        <v>5909</v>
      </c>
      <c r="C1084" s="18" t="s">
        <v>5910</v>
      </c>
      <c r="D1084" s="18" t="s">
        <v>6398</v>
      </c>
      <c r="E1084" s="19" t="s">
        <v>102</v>
      </c>
      <c r="F1084" s="18" t="s">
        <v>5935</v>
      </c>
      <c r="G1084" s="18" t="s">
        <v>703</v>
      </c>
      <c r="H1084" s="18" t="s">
        <v>6466</v>
      </c>
      <c r="I1084" s="19" t="s">
        <v>6474</v>
      </c>
      <c r="J1084" s="18" t="s">
        <v>5899</v>
      </c>
      <c r="K1084" s="18" t="s">
        <v>8737</v>
      </c>
      <c r="L1084" s="18" t="s">
        <v>5901</v>
      </c>
      <c r="N1084" s="20">
        <v>45322</v>
      </c>
      <c r="O1084" s="18" t="s">
        <v>8738</v>
      </c>
      <c r="P1084" s="18" t="s">
        <v>8737</v>
      </c>
      <c r="Q1084" s="18" t="s">
        <v>8730</v>
      </c>
      <c r="R1084" s="18">
        <v>1.8</v>
      </c>
      <c r="T1084" s="18">
        <v>0</v>
      </c>
      <c r="U1084" s="18">
        <v>0</v>
      </c>
    </row>
    <row r="1085" spans="2:21" x14ac:dyDescent="0.4">
      <c r="B1085" s="18" t="s">
        <v>5909</v>
      </c>
      <c r="C1085" s="18" t="s">
        <v>5910</v>
      </c>
      <c r="D1085" s="18" t="s">
        <v>6398</v>
      </c>
      <c r="E1085" s="19" t="s">
        <v>102</v>
      </c>
      <c r="F1085" s="18" t="s">
        <v>5935</v>
      </c>
      <c r="G1085" s="18" t="s">
        <v>703</v>
      </c>
      <c r="H1085" s="18" t="s">
        <v>6466</v>
      </c>
      <c r="I1085" s="19" t="s">
        <v>6474</v>
      </c>
      <c r="J1085" s="18" t="s">
        <v>5904</v>
      </c>
      <c r="K1085" s="18" t="s">
        <v>8739</v>
      </c>
      <c r="L1085" s="18" t="s">
        <v>5901</v>
      </c>
      <c r="N1085" s="20">
        <v>45322</v>
      </c>
      <c r="O1085" s="18" t="s">
        <v>8740</v>
      </c>
      <c r="P1085" s="18" t="s">
        <v>8739</v>
      </c>
      <c r="Q1085" s="18" t="s">
        <v>8730</v>
      </c>
      <c r="R1085" s="18">
        <v>1.8</v>
      </c>
      <c r="T1085" s="18">
        <v>0</v>
      </c>
      <c r="U1085" s="18">
        <v>0</v>
      </c>
    </row>
    <row r="1086" spans="2:21" x14ac:dyDescent="0.4">
      <c r="B1086" s="18" t="s">
        <v>5909</v>
      </c>
      <c r="C1086" s="18" t="s">
        <v>5910</v>
      </c>
      <c r="D1086" s="18" t="s">
        <v>6398</v>
      </c>
      <c r="E1086" s="19" t="s">
        <v>102</v>
      </c>
      <c r="F1086" s="18" t="s">
        <v>5935</v>
      </c>
      <c r="G1086" s="18" t="s">
        <v>703</v>
      </c>
      <c r="H1086" s="18" t="s">
        <v>6466</v>
      </c>
      <c r="I1086" s="19" t="s">
        <v>6474</v>
      </c>
      <c r="J1086" s="18" t="s">
        <v>5843</v>
      </c>
      <c r="K1086" s="18" t="s">
        <v>8741</v>
      </c>
      <c r="L1086" s="18" t="s">
        <v>5901</v>
      </c>
      <c r="N1086" s="20">
        <v>45322</v>
      </c>
      <c r="O1086" s="18" t="s">
        <v>8742</v>
      </c>
      <c r="P1086" s="18" t="s">
        <v>8741</v>
      </c>
      <c r="Q1086" s="18" t="s">
        <v>8730</v>
      </c>
      <c r="R1086" s="18">
        <v>1.8</v>
      </c>
      <c r="T1086" s="18">
        <v>0</v>
      </c>
      <c r="U1086" s="18">
        <v>0</v>
      </c>
    </row>
    <row r="1087" spans="2:21" x14ac:dyDescent="0.4">
      <c r="B1087" s="18" t="s">
        <v>5909</v>
      </c>
      <c r="C1087" s="18" t="s">
        <v>5910</v>
      </c>
      <c r="D1087" s="18" t="s">
        <v>6398</v>
      </c>
      <c r="E1087" s="19" t="s">
        <v>102</v>
      </c>
      <c r="F1087" s="18" t="s">
        <v>5935</v>
      </c>
      <c r="G1087" s="18" t="s">
        <v>39</v>
      </c>
      <c r="H1087" s="18" t="s">
        <v>6318</v>
      </c>
      <c r="I1087" s="19" t="s">
        <v>6416</v>
      </c>
      <c r="J1087" s="18" t="s">
        <v>5899</v>
      </c>
      <c r="K1087" s="18" t="s">
        <v>8743</v>
      </c>
      <c r="L1087" s="18" t="s">
        <v>5901</v>
      </c>
      <c r="N1087" s="20">
        <v>45322</v>
      </c>
      <c r="O1087" s="18" t="s">
        <v>8744</v>
      </c>
      <c r="P1087" s="18" t="s">
        <v>8743</v>
      </c>
      <c r="Q1087" s="18" t="s">
        <v>8730</v>
      </c>
      <c r="R1087" s="18">
        <v>2.9</v>
      </c>
      <c r="T1087" s="18">
        <v>0</v>
      </c>
      <c r="U1087" s="18">
        <v>0</v>
      </c>
    </row>
    <row r="1088" spans="2:21" x14ac:dyDescent="0.4">
      <c r="B1088" s="18" t="s">
        <v>5909</v>
      </c>
      <c r="C1088" s="18" t="s">
        <v>5910</v>
      </c>
      <c r="D1088" s="18" t="s">
        <v>6398</v>
      </c>
      <c r="E1088" s="19" t="s">
        <v>102</v>
      </c>
      <c r="F1088" s="18" t="s">
        <v>5935</v>
      </c>
      <c r="G1088" s="18" t="s">
        <v>39</v>
      </c>
      <c r="H1088" s="18" t="s">
        <v>6318</v>
      </c>
      <c r="I1088" s="19" t="s">
        <v>6416</v>
      </c>
      <c r="J1088" s="18" t="s">
        <v>5904</v>
      </c>
      <c r="K1088" s="18" t="s">
        <v>8745</v>
      </c>
      <c r="L1088" s="18" t="s">
        <v>5901</v>
      </c>
      <c r="N1088" s="20">
        <v>45322</v>
      </c>
      <c r="O1088" s="18" t="s">
        <v>8746</v>
      </c>
      <c r="P1088" s="18" t="s">
        <v>8745</v>
      </c>
      <c r="Q1088" s="18" t="s">
        <v>8730</v>
      </c>
      <c r="R1088" s="18">
        <v>2.9</v>
      </c>
      <c r="T1088" s="18">
        <v>0</v>
      </c>
      <c r="U1088" s="18">
        <v>0</v>
      </c>
    </row>
    <row r="1089" spans="2:21" x14ac:dyDescent="0.4">
      <c r="B1089" s="18" t="s">
        <v>5909</v>
      </c>
      <c r="C1089" s="18" t="s">
        <v>5910</v>
      </c>
      <c r="D1089" s="18" t="s">
        <v>6398</v>
      </c>
      <c r="E1089" s="19" t="s">
        <v>102</v>
      </c>
      <c r="F1089" s="18" t="s">
        <v>5935</v>
      </c>
      <c r="G1089" s="18" t="s">
        <v>39</v>
      </c>
      <c r="H1089" s="18" t="s">
        <v>6318</v>
      </c>
      <c r="I1089" s="19" t="s">
        <v>6416</v>
      </c>
      <c r="J1089" s="18" t="s">
        <v>5843</v>
      </c>
      <c r="K1089" s="18" t="s">
        <v>8747</v>
      </c>
      <c r="L1089" s="18" t="s">
        <v>5901</v>
      </c>
      <c r="N1089" s="20">
        <v>45322</v>
      </c>
      <c r="O1089" s="18" t="s">
        <v>8748</v>
      </c>
      <c r="P1089" s="18" t="s">
        <v>8747</v>
      </c>
      <c r="Q1089" s="18" t="s">
        <v>8730</v>
      </c>
      <c r="R1089" s="18">
        <v>2.9</v>
      </c>
      <c r="T1089" s="18">
        <v>0</v>
      </c>
      <c r="U1089" s="18">
        <v>0</v>
      </c>
    </row>
    <row r="1090" spans="2:21" x14ac:dyDescent="0.4">
      <c r="B1090" s="28" t="s">
        <v>5909</v>
      </c>
      <c r="C1090" s="28" t="s">
        <v>5910</v>
      </c>
      <c r="D1090" s="28" t="s">
        <v>6398</v>
      </c>
      <c r="E1090" s="29" t="s">
        <v>119</v>
      </c>
      <c r="F1090" s="28" t="s">
        <v>5935</v>
      </c>
      <c r="G1090" s="28" t="s">
        <v>926</v>
      </c>
      <c r="H1090" s="28" t="s">
        <v>6145</v>
      </c>
      <c r="I1090" s="29" t="s">
        <v>6126</v>
      </c>
      <c r="J1090" s="28" t="s">
        <v>5899</v>
      </c>
      <c r="K1090" s="28" t="s">
        <v>6457</v>
      </c>
      <c r="L1090" s="28" t="s">
        <v>5901</v>
      </c>
      <c r="M1090" s="29"/>
      <c r="N1090" s="30">
        <v>45322</v>
      </c>
      <c r="O1090" s="28" t="s">
        <v>6458</v>
      </c>
      <c r="P1090" s="18" t="s">
        <v>6457</v>
      </c>
      <c r="Q1090" s="18" t="s">
        <v>6459</v>
      </c>
      <c r="R1090" s="18">
        <v>1.2</v>
      </c>
      <c r="T1090" s="18">
        <v>0</v>
      </c>
      <c r="U1090" s="18">
        <v>0</v>
      </c>
    </row>
    <row r="1091" spans="2:21" x14ac:dyDescent="0.4">
      <c r="B1091" s="28" t="s">
        <v>5909</v>
      </c>
      <c r="C1091" s="28" t="s">
        <v>5910</v>
      </c>
      <c r="D1091" s="28" t="s">
        <v>6398</v>
      </c>
      <c r="E1091" s="29" t="s">
        <v>119</v>
      </c>
      <c r="F1091" s="28" t="s">
        <v>5935</v>
      </c>
      <c r="G1091" s="28" t="s">
        <v>926</v>
      </c>
      <c r="H1091" s="28" t="s">
        <v>6145</v>
      </c>
      <c r="I1091" s="29" t="s">
        <v>6126</v>
      </c>
      <c r="J1091" s="28" t="s">
        <v>5904</v>
      </c>
      <c r="K1091" s="28" t="s">
        <v>6460</v>
      </c>
      <c r="L1091" s="28" t="s">
        <v>5901</v>
      </c>
      <c r="M1091" s="29"/>
      <c r="N1091" s="30">
        <v>45322</v>
      </c>
      <c r="O1091" s="28" t="s">
        <v>6461</v>
      </c>
      <c r="P1091" s="18" t="s">
        <v>6460</v>
      </c>
      <c r="Q1091" s="18" t="s">
        <v>6459</v>
      </c>
      <c r="R1091" s="18">
        <v>1.2</v>
      </c>
      <c r="T1091" s="18">
        <v>0</v>
      </c>
      <c r="U1091" s="18">
        <v>0</v>
      </c>
    </row>
    <row r="1092" spans="2:21" x14ac:dyDescent="0.4">
      <c r="B1092" s="28" t="s">
        <v>5909</v>
      </c>
      <c r="C1092" s="28" t="s">
        <v>5910</v>
      </c>
      <c r="D1092" s="28" t="s">
        <v>6398</v>
      </c>
      <c r="E1092" s="29" t="s">
        <v>119</v>
      </c>
      <c r="F1092" s="28" t="s">
        <v>5935</v>
      </c>
      <c r="G1092" s="28" t="s">
        <v>926</v>
      </c>
      <c r="H1092" s="28" t="s">
        <v>6145</v>
      </c>
      <c r="I1092" s="29" t="s">
        <v>6126</v>
      </c>
      <c r="J1092" s="28" t="s">
        <v>5843</v>
      </c>
      <c r="K1092" s="28" t="s">
        <v>6462</v>
      </c>
      <c r="L1092" s="28" t="s">
        <v>5901</v>
      </c>
      <c r="M1092" s="29"/>
      <c r="N1092" s="30">
        <v>45322</v>
      </c>
      <c r="O1092" s="28" t="s">
        <v>6463</v>
      </c>
      <c r="P1092" s="18" t="s">
        <v>6462</v>
      </c>
      <c r="Q1092" s="18" t="s">
        <v>6459</v>
      </c>
      <c r="R1092" s="18">
        <v>1.2</v>
      </c>
      <c r="T1092" s="18">
        <v>0</v>
      </c>
      <c r="U1092" s="18">
        <v>0</v>
      </c>
    </row>
    <row r="1093" spans="2:21" x14ac:dyDescent="0.4">
      <c r="B1093" s="28" t="s">
        <v>5909</v>
      </c>
      <c r="C1093" s="28" t="s">
        <v>5910</v>
      </c>
      <c r="D1093" s="28" t="s">
        <v>6398</v>
      </c>
      <c r="E1093" s="29" t="s">
        <v>119</v>
      </c>
      <c r="F1093" s="28" t="s">
        <v>5935</v>
      </c>
      <c r="G1093" s="28" t="s">
        <v>926</v>
      </c>
      <c r="H1093" s="28" t="s">
        <v>6145</v>
      </c>
      <c r="I1093" s="29" t="s">
        <v>6126</v>
      </c>
      <c r="J1093" s="28" t="s">
        <v>5923</v>
      </c>
      <c r="K1093" s="28" t="s">
        <v>6464</v>
      </c>
      <c r="L1093" s="28" t="s">
        <v>5901</v>
      </c>
      <c r="M1093" s="29"/>
      <c r="N1093" s="30">
        <v>45322</v>
      </c>
      <c r="O1093" s="28" t="s">
        <v>6465</v>
      </c>
      <c r="P1093" s="18" t="s">
        <v>6464</v>
      </c>
      <c r="Q1093" s="18" t="s">
        <v>6459</v>
      </c>
      <c r="R1093" s="18">
        <v>1.2</v>
      </c>
      <c r="T1093" s="18">
        <v>0</v>
      </c>
      <c r="U1093" s="18">
        <v>0</v>
      </c>
    </row>
    <row r="1094" spans="2:21" x14ac:dyDescent="0.4">
      <c r="B1094" s="28" t="s">
        <v>5909</v>
      </c>
      <c r="C1094" s="28" t="s">
        <v>5910</v>
      </c>
      <c r="D1094" s="28" t="s">
        <v>6398</v>
      </c>
      <c r="E1094" s="29" t="s">
        <v>119</v>
      </c>
      <c r="F1094" s="28" t="s">
        <v>5935</v>
      </c>
      <c r="G1094" s="28" t="s">
        <v>703</v>
      </c>
      <c r="H1094" s="28" t="s">
        <v>6466</v>
      </c>
      <c r="I1094" s="29" t="s">
        <v>6467</v>
      </c>
      <c r="J1094" s="28" t="s">
        <v>5899</v>
      </c>
      <c r="K1094" s="28" t="s">
        <v>6468</v>
      </c>
      <c r="L1094" s="28" t="s">
        <v>5901</v>
      </c>
      <c r="M1094" s="29"/>
      <c r="N1094" s="30">
        <v>45322</v>
      </c>
      <c r="O1094" s="28" t="s">
        <v>6469</v>
      </c>
      <c r="P1094" s="18" t="s">
        <v>6468</v>
      </c>
      <c r="Q1094" s="18" t="s">
        <v>6459</v>
      </c>
      <c r="R1094" s="18">
        <v>1.7</v>
      </c>
      <c r="T1094" s="18">
        <v>0</v>
      </c>
      <c r="U1094" s="18">
        <v>0</v>
      </c>
    </row>
    <row r="1095" spans="2:21" x14ac:dyDescent="0.4">
      <c r="B1095" s="28" t="s">
        <v>5909</v>
      </c>
      <c r="C1095" s="28" t="s">
        <v>5910</v>
      </c>
      <c r="D1095" s="28" t="s">
        <v>6398</v>
      </c>
      <c r="E1095" s="29" t="s">
        <v>119</v>
      </c>
      <c r="F1095" s="28" t="s">
        <v>5935</v>
      </c>
      <c r="G1095" s="28" t="s">
        <v>703</v>
      </c>
      <c r="H1095" s="28" t="s">
        <v>6466</v>
      </c>
      <c r="I1095" s="29" t="s">
        <v>6467</v>
      </c>
      <c r="J1095" s="28" t="s">
        <v>5904</v>
      </c>
      <c r="K1095" s="28" t="s">
        <v>6470</v>
      </c>
      <c r="L1095" s="28" t="s">
        <v>5901</v>
      </c>
      <c r="M1095" s="29"/>
      <c r="N1095" s="30">
        <v>45322</v>
      </c>
      <c r="O1095" s="28" t="s">
        <v>6471</v>
      </c>
      <c r="P1095" s="18" t="s">
        <v>6470</v>
      </c>
      <c r="Q1095" s="18" t="s">
        <v>6459</v>
      </c>
      <c r="R1095" s="18">
        <v>1.7</v>
      </c>
      <c r="T1095" s="18">
        <v>0</v>
      </c>
      <c r="U1095" s="18">
        <v>0</v>
      </c>
    </row>
    <row r="1096" spans="2:21" x14ac:dyDescent="0.4">
      <c r="B1096" s="28" t="s">
        <v>5909</v>
      </c>
      <c r="C1096" s="28" t="s">
        <v>5910</v>
      </c>
      <c r="D1096" s="28" t="s">
        <v>6398</v>
      </c>
      <c r="E1096" s="29" t="s">
        <v>119</v>
      </c>
      <c r="F1096" s="28" t="s">
        <v>5935</v>
      </c>
      <c r="G1096" s="28" t="s">
        <v>703</v>
      </c>
      <c r="H1096" s="28" t="s">
        <v>6466</v>
      </c>
      <c r="I1096" s="29" t="s">
        <v>6467</v>
      </c>
      <c r="J1096" s="28" t="s">
        <v>5843</v>
      </c>
      <c r="K1096" s="28" t="s">
        <v>6472</v>
      </c>
      <c r="L1096" s="28" t="s">
        <v>5901</v>
      </c>
      <c r="M1096" s="29"/>
      <c r="N1096" s="30">
        <v>45322</v>
      </c>
      <c r="O1096" s="28" t="s">
        <v>6473</v>
      </c>
      <c r="P1096" s="18" t="s">
        <v>6472</v>
      </c>
      <c r="Q1096" s="18" t="s">
        <v>6459</v>
      </c>
      <c r="R1096" s="18">
        <v>1.7</v>
      </c>
      <c r="T1096" s="18">
        <v>0</v>
      </c>
      <c r="U1096" s="18">
        <v>0</v>
      </c>
    </row>
    <row r="1097" spans="2:21" x14ac:dyDescent="0.4">
      <c r="B1097" s="28" t="s">
        <v>5909</v>
      </c>
      <c r="C1097" s="28" t="s">
        <v>5910</v>
      </c>
      <c r="D1097" s="28" t="s">
        <v>6398</v>
      </c>
      <c r="E1097" s="29" t="s">
        <v>119</v>
      </c>
      <c r="F1097" s="28" t="s">
        <v>5935</v>
      </c>
      <c r="G1097" s="28" t="s">
        <v>275</v>
      </c>
      <c r="H1097" s="28" t="s">
        <v>6302</v>
      </c>
      <c r="I1097" s="29" t="s">
        <v>6474</v>
      </c>
      <c r="J1097" s="28" t="s">
        <v>5899</v>
      </c>
      <c r="K1097" s="28" t="s">
        <v>6475</v>
      </c>
      <c r="L1097" s="28" t="s">
        <v>5901</v>
      </c>
      <c r="M1097" s="29"/>
      <c r="N1097" s="30">
        <v>45322</v>
      </c>
      <c r="O1097" s="28" t="s">
        <v>6476</v>
      </c>
      <c r="P1097" s="18" t="s">
        <v>6475</v>
      </c>
      <c r="Q1097" s="18" t="s">
        <v>6459</v>
      </c>
      <c r="R1097" s="18">
        <v>1.8</v>
      </c>
      <c r="T1097" s="18">
        <v>0</v>
      </c>
      <c r="U1097" s="18">
        <v>0</v>
      </c>
    </row>
    <row r="1098" spans="2:21" x14ac:dyDescent="0.4">
      <c r="B1098" s="28" t="s">
        <v>5909</v>
      </c>
      <c r="C1098" s="28" t="s">
        <v>5910</v>
      </c>
      <c r="D1098" s="28" t="s">
        <v>6398</v>
      </c>
      <c r="E1098" s="29" t="s">
        <v>119</v>
      </c>
      <c r="F1098" s="28" t="s">
        <v>5935</v>
      </c>
      <c r="G1098" s="28" t="s">
        <v>275</v>
      </c>
      <c r="H1098" s="28" t="s">
        <v>6302</v>
      </c>
      <c r="I1098" s="29" t="s">
        <v>6474</v>
      </c>
      <c r="J1098" s="28" t="s">
        <v>5904</v>
      </c>
      <c r="K1098" s="28" t="s">
        <v>6477</v>
      </c>
      <c r="L1098" s="28" t="s">
        <v>5901</v>
      </c>
      <c r="M1098" s="29"/>
      <c r="N1098" s="30">
        <v>45322</v>
      </c>
      <c r="O1098" s="28" t="s">
        <v>6478</v>
      </c>
      <c r="P1098" s="18" t="s">
        <v>6477</v>
      </c>
      <c r="Q1098" s="18" t="s">
        <v>6459</v>
      </c>
      <c r="R1098" s="18">
        <v>1.8</v>
      </c>
      <c r="T1098" s="18">
        <v>0</v>
      </c>
      <c r="U1098" s="18">
        <v>0</v>
      </c>
    </row>
    <row r="1099" spans="2:21" x14ac:dyDescent="0.4">
      <c r="B1099" s="28" t="s">
        <v>5909</v>
      </c>
      <c r="C1099" s="28" t="s">
        <v>5910</v>
      </c>
      <c r="D1099" s="28" t="s">
        <v>6398</v>
      </c>
      <c r="E1099" s="29" t="s">
        <v>119</v>
      </c>
      <c r="F1099" s="28" t="s">
        <v>5935</v>
      </c>
      <c r="G1099" s="28" t="s">
        <v>275</v>
      </c>
      <c r="H1099" s="28" t="s">
        <v>6302</v>
      </c>
      <c r="I1099" s="29" t="s">
        <v>6474</v>
      </c>
      <c r="J1099" s="28" t="s">
        <v>5843</v>
      </c>
      <c r="K1099" s="28" t="s">
        <v>6479</v>
      </c>
      <c r="L1099" s="28" t="s">
        <v>5901</v>
      </c>
      <c r="M1099" s="29"/>
      <c r="N1099" s="30">
        <v>45322</v>
      </c>
      <c r="O1099" s="28" t="s">
        <v>6480</v>
      </c>
      <c r="P1099" s="18" t="s">
        <v>6479</v>
      </c>
      <c r="Q1099" s="18" t="s">
        <v>6459</v>
      </c>
      <c r="R1099" s="18">
        <v>1.8</v>
      </c>
      <c r="T1099" s="18">
        <v>0</v>
      </c>
      <c r="U1099" s="18">
        <v>0</v>
      </c>
    </row>
    <row r="1100" spans="2:21" x14ac:dyDescent="0.4">
      <c r="B1100" s="28" t="s">
        <v>5909</v>
      </c>
      <c r="C1100" s="28" t="s">
        <v>5910</v>
      </c>
      <c r="D1100" s="28" t="s">
        <v>6398</v>
      </c>
      <c r="E1100" s="29" t="s">
        <v>119</v>
      </c>
      <c r="F1100" s="28" t="s">
        <v>5935</v>
      </c>
      <c r="G1100" s="28" t="s">
        <v>39</v>
      </c>
      <c r="H1100" s="28" t="s">
        <v>6318</v>
      </c>
      <c r="I1100" s="29" t="s">
        <v>6416</v>
      </c>
      <c r="J1100" s="28" t="s">
        <v>5899</v>
      </c>
      <c r="K1100" s="28" t="s">
        <v>6481</v>
      </c>
      <c r="L1100" s="28" t="s">
        <v>5901</v>
      </c>
      <c r="M1100" s="29"/>
      <c r="N1100" s="30">
        <v>45322</v>
      </c>
      <c r="O1100" s="28" t="s">
        <v>6482</v>
      </c>
      <c r="P1100" s="18" t="s">
        <v>6481</v>
      </c>
      <c r="Q1100" s="18" t="s">
        <v>6459</v>
      </c>
      <c r="R1100" s="18">
        <v>2.9</v>
      </c>
      <c r="T1100" s="18">
        <v>0</v>
      </c>
      <c r="U1100" s="18">
        <v>0</v>
      </c>
    </row>
    <row r="1101" spans="2:21" x14ac:dyDescent="0.4">
      <c r="B1101" s="28" t="s">
        <v>5909</v>
      </c>
      <c r="C1101" s="28" t="s">
        <v>5910</v>
      </c>
      <c r="D1101" s="28" t="s">
        <v>6398</v>
      </c>
      <c r="E1101" s="29" t="s">
        <v>119</v>
      </c>
      <c r="F1101" s="28" t="s">
        <v>5935</v>
      </c>
      <c r="G1101" s="28" t="s">
        <v>39</v>
      </c>
      <c r="H1101" s="28" t="s">
        <v>6318</v>
      </c>
      <c r="I1101" s="29" t="s">
        <v>6416</v>
      </c>
      <c r="J1101" s="28" t="s">
        <v>5904</v>
      </c>
      <c r="K1101" s="28" t="s">
        <v>6483</v>
      </c>
      <c r="L1101" s="28" t="s">
        <v>5901</v>
      </c>
      <c r="M1101" s="29"/>
      <c r="N1101" s="30">
        <v>45322</v>
      </c>
      <c r="O1101" s="28" t="s">
        <v>6484</v>
      </c>
      <c r="P1101" s="18" t="s">
        <v>6483</v>
      </c>
      <c r="Q1101" s="18" t="s">
        <v>6459</v>
      </c>
      <c r="R1101" s="18">
        <v>2.9</v>
      </c>
      <c r="T1101" s="18">
        <v>0</v>
      </c>
      <c r="U1101" s="18">
        <v>0</v>
      </c>
    </row>
    <row r="1102" spans="2:21" x14ac:dyDescent="0.4">
      <c r="B1102" s="28" t="s">
        <v>5909</v>
      </c>
      <c r="C1102" s="28" t="s">
        <v>5910</v>
      </c>
      <c r="D1102" s="28" t="s">
        <v>6398</v>
      </c>
      <c r="E1102" s="29" t="s">
        <v>119</v>
      </c>
      <c r="F1102" s="28" t="s">
        <v>5935</v>
      </c>
      <c r="G1102" s="28" t="s">
        <v>39</v>
      </c>
      <c r="H1102" s="28" t="s">
        <v>6318</v>
      </c>
      <c r="I1102" s="29" t="s">
        <v>6416</v>
      </c>
      <c r="J1102" s="28" t="s">
        <v>5843</v>
      </c>
      <c r="K1102" s="28" t="s">
        <v>6485</v>
      </c>
      <c r="L1102" s="28" t="s">
        <v>5901</v>
      </c>
      <c r="M1102" s="29"/>
      <c r="N1102" s="30">
        <v>45322</v>
      </c>
      <c r="O1102" s="28" t="s">
        <v>6486</v>
      </c>
      <c r="P1102" s="18" t="s">
        <v>6485</v>
      </c>
      <c r="Q1102" s="18" t="s">
        <v>6459</v>
      </c>
      <c r="R1102" s="18">
        <v>2.9</v>
      </c>
      <c r="T1102" s="18">
        <v>0</v>
      </c>
      <c r="U1102" s="18">
        <v>0</v>
      </c>
    </row>
    <row r="1103" spans="2:21" x14ac:dyDescent="0.4">
      <c r="B1103" s="18" t="s">
        <v>5909</v>
      </c>
      <c r="C1103" s="18" t="s">
        <v>5910</v>
      </c>
      <c r="D1103" s="18" t="s">
        <v>6398</v>
      </c>
      <c r="E1103" s="19" t="s">
        <v>8789</v>
      </c>
      <c r="F1103" s="18" t="s">
        <v>5935</v>
      </c>
      <c r="G1103" s="18" t="s">
        <v>703</v>
      </c>
      <c r="H1103" s="18" t="s">
        <v>6466</v>
      </c>
      <c r="I1103" s="19" t="s">
        <v>6558</v>
      </c>
      <c r="J1103" s="18" t="s">
        <v>5899</v>
      </c>
      <c r="K1103" s="18" t="s">
        <v>8790</v>
      </c>
      <c r="L1103" s="18" t="s">
        <v>5901</v>
      </c>
      <c r="N1103" s="20">
        <v>45322</v>
      </c>
      <c r="O1103" s="18" t="s">
        <v>8791</v>
      </c>
      <c r="P1103" s="18" t="s">
        <v>8790</v>
      </c>
      <c r="Q1103" s="18" t="s">
        <v>8792</v>
      </c>
      <c r="R1103" s="18">
        <v>1.4</v>
      </c>
      <c r="T1103" s="18">
        <v>0</v>
      </c>
      <c r="U1103" s="18">
        <v>0</v>
      </c>
    </row>
    <row r="1104" spans="2:21" x14ac:dyDescent="0.4">
      <c r="B1104" s="18" t="s">
        <v>5909</v>
      </c>
      <c r="C1104" s="18" t="s">
        <v>5910</v>
      </c>
      <c r="D1104" s="18" t="s">
        <v>6398</v>
      </c>
      <c r="E1104" s="19" t="s">
        <v>8789</v>
      </c>
      <c r="F1104" s="18" t="s">
        <v>5935</v>
      </c>
      <c r="G1104" s="18" t="s">
        <v>703</v>
      </c>
      <c r="H1104" s="18" t="s">
        <v>6466</v>
      </c>
      <c r="I1104" s="19" t="s">
        <v>6558</v>
      </c>
      <c r="J1104" s="18" t="s">
        <v>5904</v>
      </c>
      <c r="K1104" s="18" t="s">
        <v>8793</v>
      </c>
      <c r="L1104" s="18" t="s">
        <v>5901</v>
      </c>
      <c r="N1104" s="20">
        <v>45322</v>
      </c>
      <c r="O1104" s="18" t="s">
        <v>8794</v>
      </c>
      <c r="P1104" s="18" t="s">
        <v>8793</v>
      </c>
      <c r="Q1104" s="18" t="s">
        <v>8792</v>
      </c>
      <c r="R1104" s="18">
        <v>1.4</v>
      </c>
      <c r="T1104" s="18">
        <v>0</v>
      </c>
      <c r="U1104" s="18">
        <v>0</v>
      </c>
    </row>
    <row r="1105" spans="2:21" x14ac:dyDescent="0.4">
      <c r="B1105" s="18" t="s">
        <v>5909</v>
      </c>
      <c r="C1105" s="18" t="s">
        <v>5910</v>
      </c>
      <c r="D1105" s="18" t="s">
        <v>6398</v>
      </c>
      <c r="E1105" s="19" t="s">
        <v>8789</v>
      </c>
      <c r="F1105" s="18" t="s">
        <v>5935</v>
      </c>
      <c r="G1105" s="18" t="s">
        <v>703</v>
      </c>
      <c r="H1105" s="18" t="s">
        <v>6466</v>
      </c>
      <c r="I1105" s="19" t="s">
        <v>6558</v>
      </c>
      <c r="J1105" s="18" t="s">
        <v>5843</v>
      </c>
      <c r="K1105" s="18" t="s">
        <v>8795</v>
      </c>
      <c r="L1105" s="18" t="s">
        <v>5901</v>
      </c>
      <c r="N1105" s="20">
        <v>45322</v>
      </c>
      <c r="O1105" s="18" t="s">
        <v>8796</v>
      </c>
      <c r="P1105" s="18" t="s">
        <v>8795</v>
      </c>
      <c r="Q1105" s="18" t="s">
        <v>8792</v>
      </c>
      <c r="R1105" s="18">
        <v>1.4</v>
      </c>
      <c r="T1105" s="18">
        <v>0</v>
      </c>
      <c r="U1105" s="18">
        <v>0</v>
      </c>
    </row>
    <row r="1106" spans="2:21" x14ac:dyDescent="0.4">
      <c r="B1106" s="18" t="s">
        <v>5909</v>
      </c>
      <c r="C1106" s="18" t="s">
        <v>5910</v>
      </c>
      <c r="D1106" s="18" t="s">
        <v>6398</v>
      </c>
      <c r="E1106" s="19" t="s">
        <v>8789</v>
      </c>
      <c r="F1106" s="18" t="s">
        <v>5935</v>
      </c>
      <c r="G1106" s="18" t="s">
        <v>275</v>
      </c>
      <c r="H1106" s="18" t="s">
        <v>6302</v>
      </c>
      <c r="I1106" s="19" t="s">
        <v>6474</v>
      </c>
      <c r="J1106" s="18" t="s">
        <v>5899</v>
      </c>
      <c r="K1106" s="18" t="s">
        <v>8797</v>
      </c>
      <c r="L1106" s="18" t="s">
        <v>5901</v>
      </c>
      <c r="N1106" s="20">
        <v>45322</v>
      </c>
      <c r="O1106" s="18" t="s">
        <v>8798</v>
      </c>
      <c r="P1106" s="18" t="s">
        <v>8797</v>
      </c>
      <c r="Q1106" s="18" t="s">
        <v>8792</v>
      </c>
      <c r="R1106" s="18">
        <v>1.8</v>
      </c>
      <c r="T1106" s="18">
        <v>0</v>
      </c>
      <c r="U1106" s="18">
        <v>0</v>
      </c>
    </row>
    <row r="1107" spans="2:21" x14ac:dyDescent="0.4">
      <c r="B1107" s="18" t="s">
        <v>5909</v>
      </c>
      <c r="C1107" s="18" t="s">
        <v>5910</v>
      </c>
      <c r="D1107" s="18" t="s">
        <v>6398</v>
      </c>
      <c r="E1107" s="19" t="s">
        <v>8789</v>
      </c>
      <c r="F1107" s="18" t="s">
        <v>5935</v>
      </c>
      <c r="G1107" s="18" t="s">
        <v>275</v>
      </c>
      <c r="H1107" s="18" t="s">
        <v>6302</v>
      </c>
      <c r="I1107" s="19" t="s">
        <v>6474</v>
      </c>
      <c r="J1107" s="18" t="s">
        <v>5904</v>
      </c>
      <c r="K1107" s="18" t="s">
        <v>8799</v>
      </c>
      <c r="L1107" s="18" t="s">
        <v>5901</v>
      </c>
      <c r="N1107" s="20">
        <v>45322</v>
      </c>
      <c r="O1107" s="18" t="s">
        <v>8800</v>
      </c>
      <c r="P1107" s="18" t="s">
        <v>8799</v>
      </c>
      <c r="Q1107" s="18" t="s">
        <v>8792</v>
      </c>
      <c r="R1107" s="18">
        <v>1.8</v>
      </c>
      <c r="T1107" s="18">
        <v>0</v>
      </c>
      <c r="U1107" s="18">
        <v>0</v>
      </c>
    </row>
    <row r="1108" spans="2:21" x14ac:dyDescent="0.4">
      <c r="B1108" s="18" t="s">
        <v>5909</v>
      </c>
      <c r="C1108" s="18" t="s">
        <v>5910</v>
      </c>
      <c r="D1108" s="18" t="s">
        <v>6398</v>
      </c>
      <c r="E1108" s="19" t="s">
        <v>8789</v>
      </c>
      <c r="F1108" s="18" t="s">
        <v>5935</v>
      </c>
      <c r="G1108" s="18" t="s">
        <v>275</v>
      </c>
      <c r="H1108" s="18" t="s">
        <v>6302</v>
      </c>
      <c r="I1108" s="19" t="s">
        <v>6474</v>
      </c>
      <c r="J1108" s="18" t="s">
        <v>5843</v>
      </c>
      <c r="K1108" s="18" t="s">
        <v>8801</v>
      </c>
      <c r="L1108" s="18" t="s">
        <v>5901</v>
      </c>
      <c r="N1108" s="20">
        <v>45322</v>
      </c>
      <c r="O1108" s="18" t="s">
        <v>8802</v>
      </c>
      <c r="P1108" s="18" t="s">
        <v>8801</v>
      </c>
      <c r="Q1108" s="18" t="s">
        <v>8792</v>
      </c>
      <c r="R1108" s="18">
        <v>1.8</v>
      </c>
      <c r="T1108" s="18">
        <v>0</v>
      </c>
      <c r="U1108" s="18">
        <v>0</v>
      </c>
    </row>
    <row r="1109" spans="2:21" x14ac:dyDescent="0.4">
      <c r="B1109" s="18" t="s">
        <v>5909</v>
      </c>
      <c r="C1109" s="18" t="s">
        <v>5910</v>
      </c>
      <c r="D1109" s="18" t="s">
        <v>6398</v>
      </c>
      <c r="E1109" s="19" t="s">
        <v>8789</v>
      </c>
      <c r="F1109" s="18" t="s">
        <v>5935</v>
      </c>
      <c r="G1109" s="18" t="s">
        <v>39</v>
      </c>
      <c r="H1109" s="18" t="s">
        <v>6318</v>
      </c>
      <c r="I1109" s="19" t="s">
        <v>6416</v>
      </c>
      <c r="J1109" s="18" t="s">
        <v>5899</v>
      </c>
      <c r="K1109" s="18" t="s">
        <v>8803</v>
      </c>
      <c r="L1109" s="18" t="s">
        <v>5901</v>
      </c>
      <c r="N1109" s="20">
        <v>45322</v>
      </c>
      <c r="O1109" s="18" t="s">
        <v>8804</v>
      </c>
      <c r="P1109" s="18" t="s">
        <v>8803</v>
      </c>
      <c r="Q1109" s="18" t="s">
        <v>8792</v>
      </c>
      <c r="R1109" s="18">
        <v>2.9</v>
      </c>
      <c r="T1109" s="18">
        <v>0</v>
      </c>
      <c r="U1109" s="18">
        <v>0</v>
      </c>
    </row>
    <row r="1110" spans="2:21" x14ac:dyDescent="0.4">
      <c r="B1110" s="18" t="s">
        <v>5909</v>
      </c>
      <c r="C1110" s="18" t="s">
        <v>5910</v>
      </c>
      <c r="D1110" s="18" t="s">
        <v>6398</v>
      </c>
      <c r="E1110" s="19" t="s">
        <v>8789</v>
      </c>
      <c r="F1110" s="18" t="s">
        <v>5935</v>
      </c>
      <c r="G1110" s="18" t="s">
        <v>39</v>
      </c>
      <c r="H1110" s="18" t="s">
        <v>6318</v>
      </c>
      <c r="I1110" s="19" t="s">
        <v>6416</v>
      </c>
      <c r="J1110" s="18" t="s">
        <v>5904</v>
      </c>
      <c r="K1110" s="18" t="s">
        <v>8805</v>
      </c>
      <c r="L1110" s="18" t="s">
        <v>5901</v>
      </c>
      <c r="N1110" s="20">
        <v>45322</v>
      </c>
      <c r="O1110" s="18" t="s">
        <v>8806</v>
      </c>
      <c r="P1110" s="18" t="s">
        <v>8805</v>
      </c>
      <c r="Q1110" s="18" t="s">
        <v>8792</v>
      </c>
      <c r="R1110" s="18">
        <v>2.9</v>
      </c>
      <c r="T1110" s="18">
        <v>0</v>
      </c>
      <c r="U1110" s="18">
        <v>0</v>
      </c>
    </row>
    <row r="1111" spans="2:21" x14ac:dyDescent="0.4">
      <c r="B1111" s="18" t="s">
        <v>5909</v>
      </c>
      <c r="C1111" s="18" t="s">
        <v>5910</v>
      </c>
      <c r="D1111" s="18" t="s">
        <v>6398</v>
      </c>
      <c r="E1111" s="19" t="s">
        <v>8789</v>
      </c>
      <c r="F1111" s="18" t="s">
        <v>5935</v>
      </c>
      <c r="G1111" s="18" t="s">
        <v>39</v>
      </c>
      <c r="H1111" s="18" t="s">
        <v>6318</v>
      </c>
      <c r="I1111" s="19" t="s">
        <v>6416</v>
      </c>
      <c r="J1111" s="18" t="s">
        <v>5843</v>
      </c>
      <c r="K1111" s="18" t="s">
        <v>8807</v>
      </c>
      <c r="L1111" s="18" t="s">
        <v>5901</v>
      </c>
      <c r="N1111" s="20">
        <v>45322</v>
      </c>
      <c r="O1111" s="18" t="s">
        <v>8808</v>
      </c>
      <c r="P1111" s="18" t="s">
        <v>8807</v>
      </c>
      <c r="Q1111" s="18" t="s">
        <v>8792</v>
      </c>
      <c r="R1111" s="18">
        <v>2.9</v>
      </c>
      <c r="T1111" s="18">
        <v>0</v>
      </c>
      <c r="U1111" s="18">
        <v>0</v>
      </c>
    </row>
    <row r="1112" spans="2:21" x14ac:dyDescent="0.4">
      <c r="B1112" s="28" t="s">
        <v>5909</v>
      </c>
      <c r="C1112" s="28" t="s">
        <v>5910</v>
      </c>
      <c r="D1112" s="28" t="s">
        <v>6398</v>
      </c>
      <c r="E1112" s="29" t="s">
        <v>122</v>
      </c>
      <c r="F1112" s="28" t="s">
        <v>6047</v>
      </c>
      <c r="G1112" s="28" t="s">
        <v>926</v>
      </c>
      <c r="H1112" s="28" t="s">
        <v>6145</v>
      </c>
      <c r="I1112" s="29" t="s">
        <v>6558</v>
      </c>
      <c r="J1112" s="28" t="s">
        <v>5899</v>
      </c>
      <c r="K1112" s="28" t="s">
        <v>6658</v>
      </c>
      <c r="L1112" s="28" t="s">
        <v>5901</v>
      </c>
      <c r="M1112" s="29"/>
      <c r="N1112" s="30">
        <v>45322</v>
      </c>
      <c r="O1112" s="28" t="s">
        <v>6659</v>
      </c>
      <c r="P1112" s="18" t="s">
        <v>6658</v>
      </c>
      <c r="Q1112" s="18" t="s">
        <v>6660</v>
      </c>
      <c r="R1112" s="18">
        <v>1.4</v>
      </c>
      <c r="T1112" s="18">
        <v>0</v>
      </c>
      <c r="U1112" s="18">
        <v>0</v>
      </c>
    </row>
    <row r="1113" spans="2:21" x14ac:dyDescent="0.4">
      <c r="B1113" s="28" t="s">
        <v>5909</v>
      </c>
      <c r="C1113" s="28" t="s">
        <v>5910</v>
      </c>
      <c r="D1113" s="28" t="s">
        <v>6398</v>
      </c>
      <c r="E1113" s="29" t="s">
        <v>122</v>
      </c>
      <c r="F1113" s="28" t="s">
        <v>6047</v>
      </c>
      <c r="G1113" s="28" t="s">
        <v>926</v>
      </c>
      <c r="H1113" s="28" t="s">
        <v>6145</v>
      </c>
      <c r="I1113" s="29" t="s">
        <v>6558</v>
      </c>
      <c r="J1113" s="28" t="s">
        <v>5904</v>
      </c>
      <c r="K1113" s="28" t="s">
        <v>6661</v>
      </c>
      <c r="L1113" s="28" t="s">
        <v>5901</v>
      </c>
      <c r="M1113" s="29"/>
      <c r="N1113" s="30">
        <v>45322</v>
      </c>
      <c r="O1113" s="28" t="s">
        <v>6662</v>
      </c>
      <c r="P1113" s="18" t="s">
        <v>6661</v>
      </c>
      <c r="Q1113" s="18" t="s">
        <v>6660</v>
      </c>
      <c r="R1113" s="18">
        <v>1.4</v>
      </c>
      <c r="T1113" s="18">
        <v>0</v>
      </c>
      <c r="U1113" s="18">
        <v>0</v>
      </c>
    </row>
    <row r="1114" spans="2:21" x14ac:dyDescent="0.4">
      <c r="B1114" s="28" t="s">
        <v>5909</v>
      </c>
      <c r="C1114" s="28" t="s">
        <v>5910</v>
      </c>
      <c r="D1114" s="28" t="s">
        <v>6398</v>
      </c>
      <c r="E1114" s="29" t="s">
        <v>122</v>
      </c>
      <c r="F1114" s="28" t="s">
        <v>6047</v>
      </c>
      <c r="G1114" s="28" t="s">
        <v>926</v>
      </c>
      <c r="H1114" s="28" t="s">
        <v>6145</v>
      </c>
      <c r="I1114" s="29" t="s">
        <v>6558</v>
      </c>
      <c r="J1114" s="28" t="s">
        <v>5843</v>
      </c>
      <c r="K1114" s="28" t="s">
        <v>6663</v>
      </c>
      <c r="L1114" s="28" t="s">
        <v>5901</v>
      </c>
      <c r="M1114" s="29"/>
      <c r="N1114" s="30">
        <v>45322</v>
      </c>
      <c r="O1114" s="28" t="s">
        <v>6664</v>
      </c>
      <c r="P1114" s="18" t="s">
        <v>6663</v>
      </c>
      <c r="Q1114" s="18" t="s">
        <v>6660</v>
      </c>
      <c r="R1114" s="18">
        <v>1.4</v>
      </c>
      <c r="T1114" s="18">
        <v>0</v>
      </c>
      <c r="U1114" s="18">
        <v>0</v>
      </c>
    </row>
    <row r="1115" spans="2:21" x14ac:dyDescent="0.4">
      <c r="B1115" s="28" t="s">
        <v>5909</v>
      </c>
      <c r="C1115" s="28" t="s">
        <v>5910</v>
      </c>
      <c r="D1115" s="28" t="s">
        <v>6398</v>
      </c>
      <c r="E1115" s="29" t="s">
        <v>122</v>
      </c>
      <c r="F1115" s="28" t="s">
        <v>6047</v>
      </c>
      <c r="G1115" s="28" t="s">
        <v>926</v>
      </c>
      <c r="H1115" s="28" t="s">
        <v>6145</v>
      </c>
      <c r="I1115" s="29" t="s">
        <v>6558</v>
      </c>
      <c r="J1115" s="28" t="s">
        <v>5923</v>
      </c>
      <c r="K1115" s="28" t="s">
        <v>6665</v>
      </c>
      <c r="L1115" s="28" t="s">
        <v>5901</v>
      </c>
      <c r="M1115" s="29"/>
      <c r="N1115" s="30">
        <v>45322</v>
      </c>
      <c r="O1115" s="28" t="s">
        <v>6666</v>
      </c>
      <c r="P1115" s="18" t="s">
        <v>6665</v>
      </c>
      <c r="Q1115" s="18" t="s">
        <v>6660</v>
      </c>
      <c r="R1115" s="18">
        <v>1.4</v>
      </c>
      <c r="T1115" s="18">
        <v>0</v>
      </c>
      <c r="U1115" s="18">
        <v>0</v>
      </c>
    </row>
    <row r="1116" spans="2:21" x14ac:dyDescent="0.4">
      <c r="B1116" s="28" t="s">
        <v>5909</v>
      </c>
      <c r="C1116" s="28" t="s">
        <v>5910</v>
      </c>
      <c r="D1116" s="28" t="s">
        <v>6398</v>
      </c>
      <c r="E1116" s="29" t="s">
        <v>122</v>
      </c>
      <c r="F1116" s="28" t="s">
        <v>6047</v>
      </c>
      <c r="G1116" s="28" t="s">
        <v>703</v>
      </c>
      <c r="H1116" s="28" t="s">
        <v>6466</v>
      </c>
      <c r="I1116" s="29" t="s">
        <v>6467</v>
      </c>
      <c r="J1116" s="28" t="s">
        <v>5899</v>
      </c>
      <c r="K1116" s="28" t="s">
        <v>6667</v>
      </c>
      <c r="L1116" s="28" t="s">
        <v>5901</v>
      </c>
      <c r="M1116" s="29"/>
      <c r="N1116" s="30">
        <v>45322</v>
      </c>
      <c r="O1116" s="28" t="s">
        <v>6668</v>
      </c>
      <c r="P1116" s="18" t="s">
        <v>6667</v>
      </c>
      <c r="Q1116" s="18" t="s">
        <v>6660</v>
      </c>
      <c r="R1116" s="18">
        <v>1.7</v>
      </c>
      <c r="T1116" s="18">
        <v>0</v>
      </c>
      <c r="U1116" s="18">
        <v>0</v>
      </c>
    </row>
    <row r="1117" spans="2:21" x14ac:dyDescent="0.4">
      <c r="B1117" s="28" t="s">
        <v>5909</v>
      </c>
      <c r="C1117" s="28" t="s">
        <v>5910</v>
      </c>
      <c r="D1117" s="28" t="s">
        <v>6398</v>
      </c>
      <c r="E1117" s="29" t="s">
        <v>122</v>
      </c>
      <c r="F1117" s="28" t="s">
        <v>6047</v>
      </c>
      <c r="G1117" s="28" t="s">
        <v>703</v>
      </c>
      <c r="H1117" s="28" t="s">
        <v>6466</v>
      </c>
      <c r="I1117" s="29" t="s">
        <v>6467</v>
      </c>
      <c r="J1117" s="28" t="s">
        <v>5904</v>
      </c>
      <c r="K1117" s="28" t="s">
        <v>6669</v>
      </c>
      <c r="L1117" s="28" t="s">
        <v>5901</v>
      </c>
      <c r="M1117" s="29"/>
      <c r="N1117" s="30">
        <v>45322</v>
      </c>
      <c r="O1117" s="28" t="s">
        <v>6670</v>
      </c>
      <c r="P1117" s="18" t="s">
        <v>6669</v>
      </c>
      <c r="Q1117" s="18" t="s">
        <v>6660</v>
      </c>
      <c r="R1117" s="18">
        <v>1.7</v>
      </c>
      <c r="T1117" s="18">
        <v>0</v>
      </c>
      <c r="U1117" s="18">
        <v>0</v>
      </c>
    </row>
    <row r="1118" spans="2:21" x14ac:dyDescent="0.4">
      <c r="B1118" s="28" t="s">
        <v>5909</v>
      </c>
      <c r="C1118" s="28" t="s">
        <v>5910</v>
      </c>
      <c r="D1118" s="28" t="s">
        <v>6398</v>
      </c>
      <c r="E1118" s="29" t="s">
        <v>122</v>
      </c>
      <c r="F1118" s="28" t="s">
        <v>6047</v>
      </c>
      <c r="G1118" s="28" t="s">
        <v>703</v>
      </c>
      <c r="H1118" s="28" t="s">
        <v>6466</v>
      </c>
      <c r="I1118" s="29" t="s">
        <v>6467</v>
      </c>
      <c r="J1118" s="28" t="s">
        <v>5843</v>
      </c>
      <c r="K1118" s="28" t="s">
        <v>6671</v>
      </c>
      <c r="L1118" s="28" t="s">
        <v>5901</v>
      </c>
      <c r="M1118" s="29"/>
      <c r="N1118" s="30">
        <v>45322</v>
      </c>
      <c r="O1118" s="28" t="s">
        <v>6672</v>
      </c>
      <c r="P1118" s="18" t="s">
        <v>6671</v>
      </c>
      <c r="Q1118" s="18" t="s">
        <v>6660</v>
      </c>
      <c r="R1118" s="18">
        <v>1.7</v>
      </c>
      <c r="T1118" s="18">
        <v>0</v>
      </c>
      <c r="U1118" s="18">
        <v>0</v>
      </c>
    </row>
    <row r="1119" spans="2:21" x14ac:dyDescent="0.4">
      <c r="B1119" s="28" t="s">
        <v>5909</v>
      </c>
      <c r="C1119" s="28" t="s">
        <v>5910</v>
      </c>
      <c r="D1119" s="28" t="s">
        <v>6398</v>
      </c>
      <c r="E1119" s="29" t="s">
        <v>122</v>
      </c>
      <c r="F1119" s="28" t="s">
        <v>6047</v>
      </c>
      <c r="G1119" s="28" t="s">
        <v>275</v>
      </c>
      <c r="H1119" s="28" t="s">
        <v>6302</v>
      </c>
      <c r="I1119" s="29" t="s">
        <v>6474</v>
      </c>
      <c r="J1119" s="28" t="s">
        <v>5899</v>
      </c>
      <c r="K1119" s="28" t="s">
        <v>6673</v>
      </c>
      <c r="L1119" s="28" t="s">
        <v>5901</v>
      </c>
      <c r="M1119" s="29"/>
      <c r="N1119" s="30">
        <v>45322</v>
      </c>
      <c r="O1119" s="28" t="s">
        <v>6674</v>
      </c>
      <c r="P1119" s="18" t="s">
        <v>6673</v>
      </c>
      <c r="Q1119" s="18" t="s">
        <v>6660</v>
      </c>
      <c r="R1119" s="18">
        <v>1.8</v>
      </c>
      <c r="T1119" s="18">
        <v>0</v>
      </c>
      <c r="U1119" s="18">
        <v>0</v>
      </c>
    </row>
    <row r="1120" spans="2:21" x14ac:dyDescent="0.4">
      <c r="B1120" s="28" t="s">
        <v>5909</v>
      </c>
      <c r="C1120" s="28" t="s">
        <v>5910</v>
      </c>
      <c r="D1120" s="28" t="s">
        <v>6398</v>
      </c>
      <c r="E1120" s="29" t="s">
        <v>122</v>
      </c>
      <c r="F1120" s="28" t="s">
        <v>6047</v>
      </c>
      <c r="G1120" s="28" t="s">
        <v>275</v>
      </c>
      <c r="H1120" s="28" t="s">
        <v>6302</v>
      </c>
      <c r="I1120" s="29" t="s">
        <v>6474</v>
      </c>
      <c r="J1120" s="28" t="s">
        <v>5904</v>
      </c>
      <c r="K1120" s="28" t="s">
        <v>6675</v>
      </c>
      <c r="L1120" s="28" t="s">
        <v>5901</v>
      </c>
      <c r="M1120" s="29"/>
      <c r="N1120" s="30">
        <v>45322</v>
      </c>
      <c r="O1120" s="28" t="s">
        <v>6676</v>
      </c>
      <c r="P1120" s="18" t="s">
        <v>6675</v>
      </c>
      <c r="Q1120" s="18" t="s">
        <v>6660</v>
      </c>
      <c r="R1120" s="18">
        <v>1.8</v>
      </c>
      <c r="T1120" s="18">
        <v>0</v>
      </c>
      <c r="U1120" s="18">
        <v>0</v>
      </c>
    </row>
    <row r="1121" spans="2:21" x14ac:dyDescent="0.4">
      <c r="B1121" s="28" t="s">
        <v>5909</v>
      </c>
      <c r="C1121" s="28" t="s">
        <v>5910</v>
      </c>
      <c r="D1121" s="28" t="s">
        <v>6398</v>
      </c>
      <c r="E1121" s="29" t="s">
        <v>122</v>
      </c>
      <c r="F1121" s="28" t="s">
        <v>6047</v>
      </c>
      <c r="G1121" s="28" t="s">
        <v>275</v>
      </c>
      <c r="H1121" s="28" t="s">
        <v>6302</v>
      </c>
      <c r="I1121" s="29" t="s">
        <v>6474</v>
      </c>
      <c r="J1121" s="28" t="s">
        <v>5843</v>
      </c>
      <c r="K1121" s="28" t="s">
        <v>6677</v>
      </c>
      <c r="L1121" s="28" t="s">
        <v>5901</v>
      </c>
      <c r="M1121" s="29"/>
      <c r="N1121" s="30">
        <v>45322</v>
      </c>
      <c r="O1121" s="28" t="s">
        <v>6678</v>
      </c>
      <c r="P1121" s="18" t="s">
        <v>6677</v>
      </c>
      <c r="Q1121" s="18" t="s">
        <v>6660</v>
      </c>
      <c r="R1121" s="18">
        <v>1.8</v>
      </c>
      <c r="T1121" s="18">
        <v>0</v>
      </c>
      <c r="U1121" s="18">
        <v>0</v>
      </c>
    </row>
    <row r="1122" spans="2:21" x14ac:dyDescent="0.4">
      <c r="B1122" s="28" t="s">
        <v>5909</v>
      </c>
      <c r="C1122" s="28" t="s">
        <v>5910</v>
      </c>
      <c r="D1122" s="28" t="s">
        <v>6398</v>
      </c>
      <c r="E1122" s="29" t="s">
        <v>122</v>
      </c>
      <c r="F1122" s="28" t="s">
        <v>6047</v>
      </c>
      <c r="G1122" s="28" t="s">
        <v>39</v>
      </c>
      <c r="H1122" s="28" t="s">
        <v>6318</v>
      </c>
      <c r="I1122" s="29" t="s">
        <v>6416</v>
      </c>
      <c r="J1122" s="28" t="s">
        <v>5899</v>
      </c>
      <c r="K1122" s="28" t="s">
        <v>6679</v>
      </c>
      <c r="L1122" s="28" t="s">
        <v>5901</v>
      </c>
      <c r="M1122" s="29"/>
      <c r="N1122" s="30">
        <v>45322</v>
      </c>
      <c r="O1122" s="28" t="s">
        <v>6680</v>
      </c>
      <c r="P1122" s="18" t="s">
        <v>6679</v>
      </c>
      <c r="Q1122" s="18" t="s">
        <v>6660</v>
      </c>
      <c r="R1122" s="18">
        <v>2.9</v>
      </c>
      <c r="T1122" s="18">
        <v>0</v>
      </c>
      <c r="U1122" s="18">
        <v>0</v>
      </c>
    </row>
    <row r="1123" spans="2:21" x14ac:dyDescent="0.4">
      <c r="B1123" s="28" t="s">
        <v>5909</v>
      </c>
      <c r="C1123" s="28" t="s">
        <v>5910</v>
      </c>
      <c r="D1123" s="28" t="s">
        <v>6398</v>
      </c>
      <c r="E1123" s="29" t="s">
        <v>122</v>
      </c>
      <c r="F1123" s="28" t="s">
        <v>6047</v>
      </c>
      <c r="G1123" s="28" t="s">
        <v>39</v>
      </c>
      <c r="H1123" s="28" t="s">
        <v>6318</v>
      </c>
      <c r="I1123" s="29" t="s">
        <v>6416</v>
      </c>
      <c r="J1123" s="28" t="s">
        <v>5904</v>
      </c>
      <c r="K1123" s="28" t="s">
        <v>6681</v>
      </c>
      <c r="L1123" s="28" t="s">
        <v>5901</v>
      </c>
      <c r="M1123" s="29"/>
      <c r="N1123" s="30">
        <v>45322</v>
      </c>
      <c r="O1123" s="28" t="s">
        <v>6682</v>
      </c>
      <c r="P1123" s="18" t="s">
        <v>6681</v>
      </c>
      <c r="Q1123" s="18" t="s">
        <v>6660</v>
      </c>
      <c r="R1123" s="18">
        <v>2.9</v>
      </c>
      <c r="T1123" s="18">
        <v>0</v>
      </c>
      <c r="U1123" s="18">
        <v>0</v>
      </c>
    </row>
    <row r="1124" spans="2:21" x14ac:dyDescent="0.4">
      <c r="B1124" s="28" t="s">
        <v>5909</v>
      </c>
      <c r="C1124" s="28" t="s">
        <v>5910</v>
      </c>
      <c r="D1124" s="28" t="s">
        <v>6398</v>
      </c>
      <c r="E1124" s="29" t="s">
        <v>122</v>
      </c>
      <c r="F1124" s="28" t="s">
        <v>6047</v>
      </c>
      <c r="G1124" s="28" t="s">
        <v>39</v>
      </c>
      <c r="H1124" s="28" t="s">
        <v>6318</v>
      </c>
      <c r="I1124" s="29" t="s">
        <v>6416</v>
      </c>
      <c r="J1124" s="28" t="s">
        <v>5843</v>
      </c>
      <c r="K1124" s="28" t="s">
        <v>6683</v>
      </c>
      <c r="L1124" s="28" t="s">
        <v>5901</v>
      </c>
      <c r="M1124" s="29"/>
      <c r="N1124" s="30">
        <v>45322</v>
      </c>
      <c r="O1124" s="28" t="s">
        <v>6684</v>
      </c>
      <c r="P1124" s="18" t="s">
        <v>6683</v>
      </c>
      <c r="Q1124" s="18" t="s">
        <v>6660</v>
      </c>
      <c r="R1124" s="18">
        <v>2.9</v>
      </c>
      <c r="T1124" s="18">
        <v>0</v>
      </c>
      <c r="U1124" s="18">
        <v>0</v>
      </c>
    </row>
    <row r="1125" spans="2:21" x14ac:dyDescent="0.4">
      <c r="B1125" s="18" t="s">
        <v>5909</v>
      </c>
      <c r="C1125" s="18" t="s">
        <v>5910</v>
      </c>
      <c r="D1125" s="18" t="s">
        <v>6398</v>
      </c>
      <c r="E1125" s="19" t="s">
        <v>105</v>
      </c>
      <c r="F1125" s="18" t="s">
        <v>6047</v>
      </c>
      <c r="G1125" s="18" t="s">
        <v>926</v>
      </c>
      <c r="H1125" s="18" t="s">
        <v>6145</v>
      </c>
      <c r="I1125" s="19" t="s">
        <v>6126</v>
      </c>
      <c r="J1125" s="18" t="s">
        <v>5899</v>
      </c>
      <c r="K1125" s="18" t="s">
        <v>17306</v>
      </c>
      <c r="L1125" s="18" t="s">
        <v>5901</v>
      </c>
      <c r="N1125" s="20">
        <v>45322</v>
      </c>
      <c r="O1125" s="18" t="s">
        <v>17307</v>
      </c>
      <c r="P1125" s="18" t="s">
        <v>17306</v>
      </c>
      <c r="Q1125" s="18" t="s">
        <v>17308</v>
      </c>
      <c r="R1125" s="18">
        <v>1.2</v>
      </c>
      <c r="T1125" s="18">
        <v>0</v>
      </c>
      <c r="U1125" s="18">
        <v>0</v>
      </c>
    </row>
    <row r="1126" spans="2:21" x14ac:dyDescent="0.4">
      <c r="B1126" s="18" t="s">
        <v>5909</v>
      </c>
      <c r="C1126" s="18" t="s">
        <v>5910</v>
      </c>
      <c r="D1126" s="18" t="s">
        <v>6398</v>
      </c>
      <c r="E1126" s="19" t="s">
        <v>105</v>
      </c>
      <c r="F1126" s="18" t="s">
        <v>6047</v>
      </c>
      <c r="G1126" s="18" t="s">
        <v>926</v>
      </c>
      <c r="H1126" s="18" t="s">
        <v>6145</v>
      </c>
      <c r="I1126" s="19" t="s">
        <v>6126</v>
      </c>
      <c r="J1126" s="18" t="s">
        <v>5904</v>
      </c>
      <c r="K1126" s="18" t="s">
        <v>17309</v>
      </c>
      <c r="L1126" s="18" t="s">
        <v>5901</v>
      </c>
      <c r="N1126" s="20">
        <v>45322</v>
      </c>
      <c r="O1126" s="18" t="s">
        <v>17310</v>
      </c>
      <c r="P1126" s="18" t="s">
        <v>17309</v>
      </c>
      <c r="Q1126" s="18" t="s">
        <v>17308</v>
      </c>
      <c r="R1126" s="18">
        <v>1.2</v>
      </c>
      <c r="T1126" s="18">
        <v>0</v>
      </c>
      <c r="U1126" s="18">
        <v>0</v>
      </c>
    </row>
    <row r="1127" spans="2:21" x14ac:dyDescent="0.4">
      <c r="B1127" s="18" t="s">
        <v>5909</v>
      </c>
      <c r="C1127" s="18" t="s">
        <v>5910</v>
      </c>
      <c r="D1127" s="18" t="s">
        <v>6398</v>
      </c>
      <c r="E1127" s="19" t="s">
        <v>105</v>
      </c>
      <c r="F1127" s="18" t="s">
        <v>6047</v>
      </c>
      <c r="G1127" s="18" t="s">
        <v>926</v>
      </c>
      <c r="H1127" s="18" t="s">
        <v>6145</v>
      </c>
      <c r="I1127" s="19" t="s">
        <v>6126</v>
      </c>
      <c r="J1127" s="18" t="s">
        <v>5843</v>
      </c>
      <c r="K1127" s="18" t="s">
        <v>17311</v>
      </c>
      <c r="L1127" s="18" t="s">
        <v>5901</v>
      </c>
      <c r="N1127" s="20">
        <v>45322</v>
      </c>
      <c r="O1127" s="18" t="s">
        <v>17312</v>
      </c>
      <c r="P1127" s="18" t="s">
        <v>17311</v>
      </c>
      <c r="Q1127" s="18" t="s">
        <v>17308</v>
      </c>
      <c r="R1127" s="18">
        <v>1.2</v>
      </c>
      <c r="T1127" s="18">
        <v>0</v>
      </c>
      <c r="U1127" s="18">
        <v>0</v>
      </c>
    </row>
    <row r="1128" spans="2:21" x14ac:dyDescent="0.4">
      <c r="B1128" s="18" t="s">
        <v>5909</v>
      </c>
      <c r="C1128" s="18" t="s">
        <v>5910</v>
      </c>
      <c r="D1128" s="18" t="s">
        <v>6398</v>
      </c>
      <c r="E1128" s="19" t="s">
        <v>106</v>
      </c>
      <c r="F1128" s="18" t="s">
        <v>6047</v>
      </c>
      <c r="G1128" s="18" t="s">
        <v>703</v>
      </c>
      <c r="H1128" s="18" t="s">
        <v>6466</v>
      </c>
      <c r="I1128" s="19" t="s">
        <v>8063</v>
      </c>
      <c r="J1128" s="18" t="s">
        <v>5899</v>
      </c>
      <c r="K1128" s="18" t="s">
        <v>8827</v>
      </c>
      <c r="L1128" s="18" t="s">
        <v>5901</v>
      </c>
      <c r="N1128" s="20">
        <v>45322</v>
      </c>
      <c r="O1128" s="18" t="s">
        <v>8828</v>
      </c>
      <c r="P1128" s="18" t="s">
        <v>8827</v>
      </c>
      <c r="Q1128" s="18" t="s">
        <v>8829</v>
      </c>
      <c r="R1128" s="18">
        <v>1.6</v>
      </c>
      <c r="T1128" s="18">
        <v>0</v>
      </c>
      <c r="U1128" s="18">
        <v>0</v>
      </c>
    </row>
    <row r="1129" spans="2:21" x14ac:dyDescent="0.4">
      <c r="B1129" s="18" t="s">
        <v>5909</v>
      </c>
      <c r="C1129" s="18" t="s">
        <v>5910</v>
      </c>
      <c r="D1129" s="18" t="s">
        <v>6398</v>
      </c>
      <c r="E1129" s="19" t="s">
        <v>106</v>
      </c>
      <c r="F1129" s="18" t="s">
        <v>6047</v>
      </c>
      <c r="G1129" s="18" t="s">
        <v>703</v>
      </c>
      <c r="H1129" s="18" t="s">
        <v>6466</v>
      </c>
      <c r="I1129" s="19" t="s">
        <v>8063</v>
      </c>
      <c r="J1129" s="18" t="s">
        <v>5904</v>
      </c>
      <c r="K1129" s="18" t="s">
        <v>8830</v>
      </c>
      <c r="L1129" s="18" t="s">
        <v>5901</v>
      </c>
      <c r="N1129" s="20">
        <v>45322</v>
      </c>
      <c r="O1129" s="18" t="s">
        <v>8831</v>
      </c>
      <c r="P1129" s="18" t="s">
        <v>8830</v>
      </c>
      <c r="Q1129" s="18" t="s">
        <v>8829</v>
      </c>
      <c r="R1129" s="18">
        <v>1.6</v>
      </c>
      <c r="T1129" s="18">
        <v>0</v>
      </c>
      <c r="U1129" s="18">
        <v>0</v>
      </c>
    </row>
    <row r="1130" spans="2:21" x14ac:dyDescent="0.4">
      <c r="B1130" s="18" t="s">
        <v>5909</v>
      </c>
      <c r="C1130" s="18" t="s">
        <v>5910</v>
      </c>
      <c r="D1130" s="18" t="s">
        <v>6398</v>
      </c>
      <c r="E1130" s="19" t="s">
        <v>106</v>
      </c>
      <c r="F1130" s="18" t="s">
        <v>6047</v>
      </c>
      <c r="G1130" s="18" t="s">
        <v>703</v>
      </c>
      <c r="H1130" s="18" t="s">
        <v>6466</v>
      </c>
      <c r="I1130" s="19" t="s">
        <v>8063</v>
      </c>
      <c r="J1130" s="18" t="s">
        <v>5843</v>
      </c>
      <c r="K1130" s="18" t="s">
        <v>8832</v>
      </c>
      <c r="L1130" s="18" t="s">
        <v>5901</v>
      </c>
      <c r="N1130" s="20">
        <v>45322</v>
      </c>
      <c r="O1130" s="18" t="s">
        <v>8833</v>
      </c>
      <c r="P1130" s="18" t="s">
        <v>8832</v>
      </c>
      <c r="Q1130" s="18" t="s">
        <v>8829</v>
      </c>
      <c r="R1130" s="18">
        <v>1.6</v>
      </c>
      <c r="T1130" s="18">
        <v>0</v>
      </c>
      <c r="U1130" s="18">
        <v>0</v>
      </c>
    </row>
    <row r="1131" spans="2:21" x14ac:dyDescent="0.4">
      <c r="B1131" s="18" t="s">
        <v>5909</v>
      </c>
      <c r="C1131" s="18" t="s">
        <v>5910</v>
      </c>
      <c r="D1131" s="18" t="s">
        <v>6398</v>
      </c>
      <c r="E1131" s="19" t="s">
        <v>106</v>
      </c>
      <c r="F1131" s="18" t="s">
        <v>6047</v>
      </c>
      <c r="G1131" s="18" t="s">
        <v>275</v>
      </c>
      <c r="H1131" s="18" t="s">
        <v>6302</v>
      </c>
      <c r="I1131" s="19" t="s">
        <v>6474</v>
      </c>
      <c r="J1131" s="18" t="s">
        <v>5899</v>
      </c>
      <c r="K1131" s="18" t="s">
        <v>8834</v>
      </c>
      <c r="L1131" s="18" t="s">
        <v>5901</v>
      </c>
      <c r="N1131" s="20">
        <v>45322</v>
      </c>
      <c r="O1131" s="18" t="s">
        <v>8835</v>
      </c>
      <c r="P1131" s="18" t="s">
        <v>8834</v>
      </c>
      <c r="Q1131" s="18" t="s">
        <v>8829</v>
      </c>
      <c r="R1131" s="18">
        <v>1.8</v>
      </c>
      <c r="T1131" s="18">
        <v>0</v>
      </c>
      <c r="U1131" s="18">
        <v>0</v>
      </c>
    </row>
    <row r="1132" spans="2:21" x14ac:dyDescent="0.4">
      <c r="B1132" s="18" t="s">
        <v>5909</v>
      </c>
      <c r="C1132" s="18" t="s">
        <v>5910</v>
      </c>
      <c r="D1132" s="18" t="s">
        <v>6398</v>
      </c>
      <c r="E1132" s="19" t="s">
        <v>106</v>
      </c>
      <c r="F1132" s="18" t="s">
        <v>6047</v>
      </c>
      <c r="G1132" s="18" t="s">
        <v>275</v>
      </c>
      <c r="H1132" s="18" t="s">
        <v>6302</v>
      </c>
      <c r="I1132" s="19" t="s">
        <v>6474</v>
      </c>
      <c r="J1132" s="18" t="s">
        <v>5904</v>
      </c>
      <c r="K1132" s="18" t="s">
        <v>8836</v>
      </c>
      <c r="L1132" s="18" t="s">
        <v>5901</v>
      </c>
      <c r="N1132" s="20">
        <v>45322</v>
      </c>
      <c r="O1132" s="18" t="s">
        <v>8837</v>
      </c>
      <c r="P1132" s="18" t="s">
        <v>8836</v>
      </c>
      <c r="Q1132" s="18" t="s">
        <v>8829</v>
      </c>
      <c r="R1132" s="18">
        <v>1.8</v>
      </c>
      <c r="T1132" s="18">
        <v>0</v>
      </c>
      <c r="U1132" s="18">
        <v>0</v>
      </c>
    </row>
    <row r="1133" spans="2:21" x14ac:dyDescent="0.4">
      <c r="B1133" s="18" t="s">
        <v>5909</v>
      </c>
      <c r="C1133" s="18" t="s">
        <v>5910</v>
      </c>
      <c r="D1133" s="18" t="s">
        <v>6398</v>
      </c>
      <c r="E1133" s="19" t="s">
        <v>106</v>
      </c>
      <c r="F1133" s="18" t="s">
        <v>6047</v>
      </c>
      <c r="G1133" s="18" t="s">
        <v>275</v>
      </c>
      <c r="H1133" s="18" t="s">
        <v>6302</v>
      </c>
      <c r="I1133" s="19" t="s">
        <v>6474</v>
      </c>
      <c r="J1133" s="18" t="s">
        <v>5843</v>
      </c>
      <c r="K1133" s="18" t="s">
        <v>8838</v>
      </c>
      <c r="L1133" s="18" t="s">
        <v>5901</v>
      </c>
      <c r="N1133" s="20">
        <v>45322</v>
      </c>
      <c r="O1133" s="18" t="s">
        <v>8839</v>
      </c>
      <c r="P1133" s="18" t="s">
        <v>8838</v>
      </c>
      <c r="Q1133" s="18" t="s">
        <v>8829</v>
      </c>
      <c r="R1133" s="18">
        <v>1.8</v>
      </c>
      <c r="T1133" s="18">
        <v>0</v>
      </c>
      <c r="U1133" s="18">
        <v>0</v>
      </c>
    </row>
    <row r="1134" spans="2:21" x14ac:dyDescent="0.4">
      <c r="B1134" s="18" t="s">
        <v>5909</v>
      </c>
      <c r="C1134" s="18" t="s">
        <v>5910</v>
      </c>
      <c r="D1134" s="18" t="s">
        <v>6398</v>
      </c>
      <c r="E1134" s="19" t="s">
        <v>106</v>
      </c>
      <c r="F1134" s="18" t="s">
        <v>6047</v>
      </c>
      <c r="G1134" s="18" t="s">
        <v>39</v>
      </c>
      <c r="H1134" s="18" t="s">
        <v>6318</v>
      </c>
      <c r="I1134" s="19" t="s">
        <v>6416</v>
      </c>
      <c r="J1134" s="18" t="s">
        <v>5899</v>
      </c>
      <c r="K1134" s="18" t="s">
        <v>8840</v>
      </c>
      <c r="L1134" s="18" t="s">
        <v>5901</v>
      </c>
      <c r="N1134" s="20">
        <v>45322</v>
      </c>
      <c r="O1134" s="18" t="s">
        <v>8841</v>
      </c>
      <c r="P1134" s="18" t="s">
        <v>8840</v>
      </c>
      <c r="Q1134" s="18" t="s">
        <v>8829</v>
      </c>
      <c r="R1134" s="18">
        <v>2.9</v>
      </c>
      <c r="T1134" s="18">
        <v>0</v>
      </c>
      <c r="U1134" s="18">
        <v>0</v>
      </c>
    </row>
    <row r="1135" spans="2:21" x14ac:dyDescent="0.4">
      <c r="B1135" s="18" t="s">
        <v>5909</v>
      </c>
      <c r="C1135" s="18" t="s">
        <v>5910</v>
      </c>
      <c r="D1135" s="18" t="s">
        <v>6398</v>
      </c>
      <c r="E1135" s="19" t="s">
        <v>106</v>
      </c>
      <c r="F1135" s="18" t="s">
        <v>6047</v>
      </c>
      <c r="G1135" s="18" t="s">
        <v>39</v>
      </c>
      <c r="H1135" s="18" t="s">
        <v>6318</v>
      </c>
      <c r="I1135" s="19" t="s">
        <v>6416</v>
      </c>
      <c r="J1135" s="18" t="s">
        <v>5904</v>
      </c>
      <c r="K1135" s="18" t="s">
        <v>8842</v>
      </c>
      <c r="L1135" s="18" t="s">
        <v>5901</v>
      </c>
      <c r="N1135" s="20">
        <v>45322</v>
      </c>
      <c r="O1135" s="18" t="s">
        <v>8843</v>
      </c>
      <c r="P1135" s="18" t="s">
        <v>8842</v>
      </c>
      <c r="Q1135" s="18" t="s">
        <v>8829</v>
      </c>
      <c r="R1135" s="18">
        <v>2.9</v>
      </c>
      <c r="T1135" s="18">
        <v>0</v>
      </c>
      <c r="U1135" s="18">
        <v>0</v>
      </c>
    </row>
    <row r="1136" spans="2:21" x14ac:dyDescent="0.4">
      <c r="B1136" s="18" t="s">
        <v>5909</v>
      </c>
      <c r="C1136" s="18" t="s">
        <v>5910</v>
      </c>
      <c r="D1136" s="18" t="s">
        <v>6398</v>
      </c>
      <c r="E1136" s="19" t="s">
        <v>106</v>
      </c>
      <c r="F1136" s="18" t="s">
        <v>6047</v>
      </c>
      <c r="G1136" s="18" t="s">
        <v>39</v>
      </c>
      <c r="H1136" s="18" t="s">
        <v>6318</v>
      </c>
      <c r="I1136" s="19" t="s">
        <v>6416</v>
      </c>
      <c r="J1136" s="18" t="s">
        <v>5843</v>
      </c>
      <c r="K1136" s="18" t="s">
        <v>8844</v>
      </c>
      <c r="L1136" s="18" t="s">
        <v>5901</v>
      </c>
      <c r="N1136" s="20">
        <v>45322</v>
      </c>
      <c r="O1136" s="18" t="s">
        <v>8845</v>
      </c>
      <c r="P1136" s="18" t="s">
        <v>8844</v>
      </c>
      <c r="Q1136" s="18" t="s">
        <v>8829</v>
      </c>
      <c r="R1136" s="18">
        <v>2.9</v>
      </c>
      <c r="T1136" s="18">
        <v>0</v>
      </c>
      <c r="U1136" s="18">
        <v>0</v>
      </c>
    </row>
    <row r="1137" spans="2:21" x14ac:dyDescent="0.4">
      <c r="B1137" s="18" t="s">
        <v>5909</v>
      </c>
      <c r="C1137" s="18" t="s">
        <v>5910</v>
      </c>
      <c r="D1137" s="18" t="s">
        <v>6398</v>
      </c>
      <c r="E1137" s="19" t="s">
        <v>110</v>
      </c>
      <c r="F1137" s="18" t="s">
        <v>6047</v>
      </c>
      <c r="G1137" s="18" t="s">
        <v>703</v>
      </c>
      <c r="H1137" s="18" t="s">
        <v>6466</v>
      </c>
      <c r="I1137" s="19" t="s">
        <v>6558</v>
      </c>
      <c r="J1137" s="18" t="s">
        <v>5899</v>
      </c>
      <c r="K1137" s="18" t="s">
        <v>9047</v>
      </c>
      <c r="L1137" s="18" t="s">
        <v>5901</v>
      </c>
      <c r="N1137" s="20">
        <v>45322</v>
      </c>
      <c r="O1137" s="18" t="s">
        <v>9048</v>
      </c>
      <c r="P1137" s="18" t="s">
        <v>9047</v>
      </c>
      <c r="Q1137" s="18" t="s">
        <v>9049</v>
      </c>
      <c r="R1137" s="18">
        <v>1.4</v>
      </c>
      <c r="T1137" s="18">
        <v>0</v>
      </c>
      <c r="U1137" s="18">
        <v>0</v>
      </c>
    </row>
    <row r="1138" spans="2:21" x14ac:dyDescent="0.4">
      <c r="B1138" s="18" t="s">
        <v>5909</v>
      </c>
      <c r="C1138" s="18" t="s">
        <v>5910</v>
      </c>
      <c r="D1138" s="18" t="s">
        <v>6398</v>
      </c>
      <c r="E1138" s="19" t="s">
        <v>110</v>
      </c>
      <c r="F1138" s="18" t="s">
        <v>6047</v>
      </c>
      <c r="G1138" s="18" t="s">
        <v>703</v>
      </c>
      <c r="H1138" s="18" t="s">
        <v>6466</v>
      </c>
      <c r="I1138" s="19" t="s">
        <v>6558</v>
      </c>
      <c r="J1138" s="18" t="s">
        <v>5904</v>
      </c>
      <c r="K1138" s="18" t="s">
        <v>9050</v>
      </c>
      <c r="L1138" s="18" t="s">
        <v>5901</v>
      </c>
      <c r="N1138" s="20">
        <v>45322</v>
      </c>
      <c r="O1138" s="18" t="s">
        <v>9051</v>
      </c>
      <c r="P1138" s="18" t="s">
        <v>9050</v>
      </c>
      <c r="Q1138" s="18" t="s">
        <v>9049</v>
      </c>
      <c r="R1138" s="18">
        <v>1.4</v>
      </c>
      <c r="T1138" s="18">
        <v>0</v>
      </c>
      <c r="U1138" s="18">
        <v>0</v>
      </c>
    </row>
    <row r="1139" spans="2:21" x14ac:dyDescent="0.4">
      <c r="B1139" s="18" t="s">
        <v>5909</v>
      </c>
      <c r="C1139" s="18" t="s">
        <v>5910</v>
      </c>
      <c r="D1139" s="18" t="s">
        <v>6398</v>
      </c>
      <c r="E1139" s="19" t="s">
        <v>110</v>
      </c>
      <c r="F1139" s="18" t="s">
        <v>6047</v>
      </c>
      <c r="G1139" s="18" t="s">
        <v>703</v>
      </c>
      <c r="H1139" s="18" t="s">
        <v>6466</v>
      </c>
      <c r="I1139" s="19" t="s">
        <v>6558</v>
      </c>
      <c r="J1139" s="18" t="s">
        <v>5843</v>
      </c>
      <c r="K1139" s="18" t="s">
        <v>9052</v>
      </c>
      <c r="L1139" s="18" t="s">
        <v>5901</v>
      </c>
      <c r="N1139" s="20">
        <v>45322</v>
      </c>
      <c r="O1139" s="18" t="s">
        <v>9053</v>
      </c>
      <c r="P1139" s="18" t="s">
        <v>9052</v>
      </c>
      <c r="Q1139" s="18" t="s">
        <v>9049</v>
      </c>
      <c r="R1139" s="18">
        <v>1.4</v>
      </c>
      <c r="T1139" s="18">
        <v>0</v>
      </c>
      <c r="U1139" s="18">
        <v>0</v>
      </c>
    </row>
    <row r="1140" spans="2:21" x14ac:dyDescent="0.4">
      <c r="B1140" s="18" t="s">
        <v>5909</v>
      </c>
      <c r="C1140" s="18" t="s">
        <v>5910</v>
      </c>
      <c r="D1140" s="18" t="s">
        <v>6398</v>
      </c>
      <c r="E1140" s="19" t="s">
        <v>110</v>
      </c>
      <c r="F1140" s="18" t="s">
        <v>6047</v>
      </c>
      <c r="G1140" s="18" t="s">
        <v>275</v>
      </c>
      <c r="H1140" s="18" t="s">
        <v>6302</v>
      </c>
      <c r="I1140" s="19" t="s">
        <v>6416</v>
      </c>
      <c r="J1140" s="18" t="s">
        <v>5899</v>
      </c>
      <c r="K1140" s="18" t="s">
        <v>9054</v>
      </c>
      <c r="L1140" s="18" t="s">
        <v>5901</v>
      </c>
      <c r="N1140" s="20">
        <v>45322</v>
      </c>
      <c r="O1140" s="18" t="s">
        <v>9055</v>
      </c>
      <c r="P1140" s="18" t="s">
        <v>9054</v>
      </c>
      <c r="Q1140" s="18" t="s">
        <v>9049</v>
      </c>
      <c r="R1140" s="18">
        <v>2.9</v>
      </c>
      <c r="T1140" s="18">
        <v>0</v>
      </c>
      <c r="U1140" s="18">
        <v>0</v>
      </c>
    </row>
    <row r="1141" spans="2:21" x14ac:dyDescent="0.4">
      <c r="B1141" s="18" t="s">
        <v>5909</v>
      </c>
      <c r="C1141" s="18" t="s">
        <v>5910</v>
      </c>
      <c r="D1141" s="18" t="s">
        <v>6398</v>
      </c>
      <c r="E1141" s="19" t="s">
        <v>110</v>
      </c>
      <c r="F1141" s="18" t="s">
        <v>6047</v>
      </c>
      <c r="G1141" s="18" t="s">
        <v>275</v>
      </c>
      <c r="H1141" s="18" t="s">
        <v>6302</v>
      </c>
      <c r="I1141" s="19" t="s">
        <v>6416</v>
      </c>
      <c r="J1141" s="18" t="s">
        <v>5904</v>
      </c>
      <c r="K1141" s="18" t="s">
        <v>9056</v>
      </c>
      <c r="L1141" s="18" t="s">
        <v>5901</v>
      </c>
      <c r="N1141" s="20">
        <v>45322</v>
      </c>
      <c r="O1141" s="18" t="s">
        <v>9057</v>
      </c>
      <c r="P1141" s="18" t="s">
        <v>9056</v>
      </c>
      <c r="Q1141" s="18" t="s">
        <v>9049</v>
      </c>
      <c r="R1141" s="18">
        <v>2.9</v>
      </c>
      <c r="T1141" s="18">
        <v>0</v>
      </c>
      <c r="U1141" s="18">
        <v>0</v>
      </c>
    </row>
    <row r="1142" spans="2:21" x14ac:dyDescent="0.4">
      <c r="B1142" s="18" t="s">
        <v>5909</v>
      </c>
      <c r="C1142" s="18" t="s">
        <v>5910</v>
      </c>
      <c r="D1142" s="18" t="s">
        <v>6398</v>
      </c>
      <c r="E1142" s="19" t="s">
        <v>110</v>
      </c>
      <c r="F1142" s="18" t="s">
        <v>6047</v>
      </c>
      <c r="G1142" s="18" t="s">
        <v>275</v>
      </c>
      <c r="H1142" s="18" t="s">
        <v>6302</v>
      </c>
      <c r="I1142" s="19" t="s">
        <v>6416</v>
      </c>
      <c r="J1142" s="18" t="s">
        <v>5843</v>
      </c>
      <c r="K1142" s="18" t="s">
        <v>9058</v>
      </c>
      <c r="L1142" s="18" t="s">
        <v>5901</v>
      </c>
      <c r="N1142" s="20">
        <v>45322</v>
      </c>
      <c r="O1142" s="18" t="s">
        <v>9059</v>
      </c>
      <c r="P1142" s="18" t="s">
        <v>9058</v>
      </c>
      <c r="Q1142" s="18" t="s">
        <v>9049</v>
      </c>
      <c r="R1142" s="18">
        <v>2.9</v>
      </c>
      <c r="T1142" s="18">
        <v>0</v>
      </c>
      <c r="U1142" s="18">
        <v>0</v>
      </c>
    </row>
    <row r="1143" spans="2:21" x14ac:dyDescent="0.4">
      <c r="B1143" s="18" t="s">
        <v>5909</v>
      </c>
      <c r="C1143" s="18" t="s">
        <v>5910</v>
      </c>
      <c r="D1143" s="18" t="s">
        <v>6398</v>
      </c>
      <c r="E1143" s="19" t="s">
        <v>113</v>
      </c>
      <c r="F1143" s="18" t="s">
        <v>6047</v>
      </c>
      <c r="G1143" s="18" t="s">
        <v>703</v>
      </c>
      <c r="H1143" s="18" t="s">
        <v>6466</v>
      </c>
      <c r="I1143" s="19" t="s">
        <v>6558</v>
      </c>
      <c r="J1143" s="18" t="s">
        <v>5899</v>
      </c>
      <c r="K1143" s="18" t="s">
        <v>8937</v>
      </c>
      <c r="L1143" s="18" t="s">
        <v>5901</v>
      </c>
      <c r="N1143" s="20">
        <v>45322</v>
      </c>
      <c r="O1143" s="18" t="s">
        <v>8938</v>
      </c>
      <c r="P1143" s="18" t="s">
        <v>8937</v>
      </c>
      <c r="Q1143" s="18" t="s">
        <v>8939</v>
      </c>
      <c r="R1143" s="18">
        <v>1.4</v>
      </c>
      <c r="T1143" s="18">
        <v>0</v>
      </c>
      <c r="U1143" s="18">
        <v>0</v>
      </c>
    </row>
    <row r="1144" spans="2:21" x14ac:dyDescent="0.4">
      <c r="B1144" s="18" t="s">
        <v>5909</v>
      </c>
      <c r="C1144" s="18" t="s">
        <v>5910</v>
      </c>
      <c r="D1144" s="18" t="s">
        <v>6398</v>
      </c>
      <c r="E1144" s="19" t="s">
        <v>113</v>
      </c>
      <c r="F1144" s="18" t="s">
        <v>6047</v>
      </c>
      <c r="G1144" s="18" t="s">
        <v>703</v>
      </c>
      <c r="H1144" s="18" t="s">
        <v>6466</v>
      </c>
      <c r="I1144" s="19" t="s">
        <v>6558</v>
      </c>
      <c r="J1144" s="18" t="s">
        <v>5904</v>
      </c>
      <c r="K1144" s="18" t="s">
        <v>8940</v>
      </c>
      <c r="L1144" s="18" t="s">
        <v>5901</v>
      </c>
      <c r="N1144" s="20">
        <v>45322</v>
      </c>
      <c r="O1144" s="18" t="s">
        <v>8941</v>
      </c>
      <c r="P1144" s="18" t="s">
        <v>8940</v>
      </c>
      <c r="Q1144" s="18" t="s">
        <v>8939</v>
      </c>
      <c r="R1144" s="18">
        <v>1.4</v>
      </c>
      <c r="T1144" s="18">
        <v>0</v>
      </c>
      <c r="U1144" s="18">
        <v>0</v>
      </c>
    </row>
    <row r="1145" spans="2:21" x14ac:dyDescent="0.4">
      <c r="B1145" s="18" t="s">
        <v>5909</v>
      </c>
      <c r="C1145" s="18" t="s">
        <v>5910</v>
      </c>
      <c r="D1145" s="18" t="s">
        <v>6398</v>
      </c>
      <c r="E1145" s="19" t="s">
        <v>113</v>
      </c>
      <c r="F1145" s="18" t="s">
        <v>6047</v>
      </c>
      <c r="G1145" s="18" t="s">
        <v>703</v>
      </c>
      <c r="H1145" s="18" t="s">
        <v>6466</v>
      </c>
      <c r="I1145" s="19" t="s">
        <v>6558</v>
      </c>
      <c r="J1145" s="18" t="s">
        <v>5843</v>
      </c>
      <c r="K1145" s="18" t="s">
        <v>8942</v>
      </c>
      <c r="L1145" s="18" t="s">
        <v>5901</v>
      </c>
      <c r="N1145" s="20">
        <v>45322</v>
      </c>
      <c r="O1145" s="18" t="s">
        <v>8943</v>
      </c>
      <c r="P1145" s="18" t="s">
        <v>8942</v>
      </c>
      <c r="Q1145" s="18" t="s">
        <v>8939</v>
      </c>
      <c r="R1145" s="18">
        <v>1.4</v>
      </c>
      <c r="T1145" s="18">
        <v>0</v>
      </c>
      <c r="U1145" s="18">
        <v>0</v>
      </c>
    </row>
    <row r="1146" spans="2:21" x14ac:dyDescent="0.4">
      <c r="B1146" s="18" t="s">
        <v>5909</v>
      </c>
      <c r="C1146" s="18" t="s">
        <v>5910</v>
      </c>
      <c r="D1146" s="18" t="s">
        <v>6398</v>
      </c>
      <c r="E1146" s="19" t="s">
        <v>113</v>
      </c>
      <c r="F1146" s="18" t="s">
        <v>6047</v>
      </c>
      <c r="G1146" s="18" t="s">
        <v>275</v>
      </c>
      <c r="H1146" s="18" t="s">
        <v>6302</v>
      </c>
      <c r="I1146" s="19" t="s">
        <v>6474</v>
      </c>
      <c r="J1146" s="18" t="s">
        <v>5899</v>
      </c>
      <c r="K1146" s="18" t="s">
        <v>8944</v>
      </c>
      <c r="L1146" s="18" t="s">
        <v>5901</v>
      </c>
      <c r="N1146" s="20">
        <v>45322</v>
      </c>
      <c r="O1146" s="18" t="s">
        <v>8945</v>
      </c>
      <c r="P1146" s="18" t="s">
        <v>8944</v>
      </c>
      <c r="Q1146" s="18" t="s">
        <v>8939</v>
      </c>
      <c r="R1146" s="18">
        <v>1.8</v>
      </c>
      <c r="T1146" s="18">
        <v>0</v>
      </c>
      <c r="U1146" s="18">
        <v>0</v>
      </c>
    </row>
    <row r="1147" spans="2:21" x14ac:dyDescent="0.4">
      <c r="B1147" s="18" t="s">
        <v>5909</v>
      </c>
      <c r="C1147" s="18" t="s">
        <v>5910</v>
      </c>
      <c r="D1147" s="18" t="s">
        <v>6398</v>
      </c>
      <c r="E1147" s="19" t="s">
        <v>113</v>
      </c>
      <c r="F1147" s="18" t="s">
        <v>6047</v>
      </c>
      <c r="G1147" s="18" t="s">
        <v>275</v>
      </c>
      <c r="H1147" s="18" t="s">
        <v>6302</v>
      </c>
      <c r="I1147" s="19" t="s">
        <v>6474</v>
      </c>
      <c r="J1147" s="18" t="s">
        <v>5904</v>
      </c>
      <c r="K1147" s="18" t="s">
        <v>8946</v>
      </c>
      <c r="L1147" s="18" t="s">
        <v>5901</v>
      </c>
      <c r="N1147" s="20">
        <v>45322</v>
      </c>
      <c r="O1147" s="18" t="s">
        <v>8947</v>
      </c>
      <c r="P1147" s="18" t="s">
        <v>8946</v>
      </c>
      <c r="Q1147" s="18" t="s">
        <v>8939</v>
      </c>
      <c r="R1147" s="18">
        <v>1.8</v>
      </c>
      <c r="T1147" s="18">
        <v>0</v>
      </c>
      <c r="U1147" s="18">
        <v>0</v>
      </c>
    </row>
    <row r="1148" spans="2:21" x14ac:dyDescent="0.4">
      <c r="B1148" s="18" t="s">
        <v>5909</v>
      </c>
      <c r="C1148" s="18" t="s">
        <v>5910</v>
      </c>
      <c r="D1148" s="18" t="s">
        <v>6398</v>
      </c>
      <c r="E1148" s="19" t="s">
        <v>113</v>
      </c>
      <c r="F1148" s="18" t="s">
        <v>6047</v>
      </c>
      <c r="G1148" s="18" t="s">
        <v>275</v>
      </c>
      <c r="H1148" s="18" t="s">
        <v>6302</v>
      </c>
      <c r="I1148" s="19" t="s">
        <v>6474</v>
      </c>
      <c r="J1148" s="18" t="s">
        <v>5843</v>
      </c>
      <c r="K1148" s="18" t="s">
        <v>8948</v>
      </c>
      <c r="L1148" s="18" t="s">
        <v>5901</v>
      </c>
      <c r="N1148" s="20">
        <v>45322</v>
      </c>
      <c r="O1148" s="18" t="s">
        <v>8949</v>
      </c>
      <c r="P1148" s="18" t="s">
        <v>8948</v>
      </c>
      <c r="Q1148" s="18" t="s">
        <v>8939</v>
      </c>
      <c r="R1148" s="18">
        <v>1.8</v>
      </c>
      <c r="T1148" s="18">
        <v>0</v>
      </c>
      <c r="U1148" s="18">
        <v>0</v>
      </c>
    </row>
    <row r="1149" spans="2:21" x14ac:dyDescent="0.4">
      <c r="B1149" s="18" t="s">
        <v>5909</v>
      </c>
      <c r="C1149" s="18" t="s">
        <v>5910</v>
      </c>
      <c r="D1149" s="18" t="s">
        <v>6398</v>
      </c>
      <c r="E1149" s="19" t="s">
        <v>113</v>
      </c>
      <c r="F1149" s="18" t="s">
        <v>6047</v>
      </c>
      <c r="G1149" s="18" t="s">
        <v>39</v>
      </c>
      <c r="H1149" s="18" t="s">
        <v>6318</v>
      </c>
      <c r="I1149" s="19" t="s">
        <v>6416</v>
      </c>
      <c r="J1149" s="18" t="s">
        <v>5899</v>
      </c>
      <c r="K1149" s="18" t="s">
        <v>8950</v>
      </c>
      <c r="L1149" s="18" t="s">
        <v>5901</v>
      </c>
      <c r="N1149" s="20">
        <v>45322</v>
      </c>
      <c r="O1149" s="18" t="s">
        <v>8951</v>
      </c>
      <c r="P1149" s="18" t="s">
        <v>8950</v>
      </c>
      <c r="Q1149" s="18" t="s">
        <v>8939</v>
      </c>
      <c r="R1149" s="18">
        <v>2.9</v>
      </c>
      <c r="T1149" s="18">
        <v>0</v>
      </c>
      <c r="U1149" s="18">
        <v>0</v>
      </c>
    </row>
    <row r="1150" spans="2:21" x14ac:dyDescent="0.4">
      <c r="B1150" s="18" t="s">
        <v>5909</v>
      </c>
      <c r="C1150" s="18" t="s">
        <v>5910</v>
      </c>
      <c r="D1150" s="18" t="s">
        <v>6398</v>
      </c>
      <c r="E1150" s="19" t="s">
        <v>113</v>
      </c>
      <c r="F1150" s="18" t="s">
        <v>6047</v>
      </c>
      <c r="G1150" s="18" t="s">
        <v>39</v>
      </c>
      <c r="H1150" s="18" t="s">
        <v>6318</v>
      </c>
      <c r="I1150" s="19" t="s">
        <v>6416</v>
      </c>
      <c r="J1150" s="18" t="s">
        <v>5904</v>
      </c>
      <c r="K1150" s="18" t="s">
        <v>8952</v>
      </c>
      <c r="L1150" s="18" t="s">
        <v>5901</v>
      </c>
      <c r="N1150" s="20">
        <v>45322</v>
      </c>
      <c r="O1150" s="18" t="s">
        <v>8953</v>
      </c>
      <c r="P1150" s="18" t="s">
        <v>8952</v>
      </c>
      <c r="Q1150" s="18" t="s">
        <v>8939</v>
      </c>
      <c r="R1150" s="18">
        <v>2.9</v>
      </c>
      <c r="T1150" s="18">
        <v>0</v>
      </c>
      <c r="U1150" s="18">
        <v>0</v>
      </c>
    </row>
    <row r="1151" spans="2:21" x14ac:dyDescent="0.4">
      <c r="B1151" s="18" t="s">
        <v>5909</v>
      </c>
      <c r="C1151" s="18" t="s">
        <v>5910</v>
      </c>
      <c r="D1151" s="18" t="s">
        <v>6398</v>
      </c>
      <c r="E1151" s="19" t="s">
        <v>113</v>
      </c>
      <c r="F1151" s="18" t="s">
        <v>6047</v>
      </c>
      <c r="G1151" s="18" t="s">
        <v>39</v>
      </c>
      <c r="H1151" s="18" t="s">
        <v>6318</v>
      </c>
      <c r="I1151" s="19" t="s">
        <v>6416</v>
      </c>
      <c r="J1151" s="18" t="s">
        <v>5843</v>
      </c>
      <c r="K1151" s="18" t="s">
        <v>8954</v>
      </c>
      <c r="L1151" s="18" t="s">
        <v>5901</v>
      </c>
      <c r="N1151" s="20">
        <v>45322</v>
      </c>
      <c r="O1151" s="18" t="s">
        <v>8955</v>
      </c>
      <c r="P1151" s="18" t="s">
        <v>8954</v>
      </c>
      <c r="Q1151" s="18" t="s">
        <v>8939</v>
      </c>
      <c r="R1151" s="18">
        <v>2.9</v>
      </c>
      <c r="T1151" s="18">
        <v>0</v>
      </c>
      <c r="U1151" s="18">
        <v>0</v>
      </c>
    </row>
    <row r="1152" spans="2:21" x14ac:dyDescent="0.4">
      <c r="B1152" s="28" t="s">
        <v>5909</v>
      </c>
      <c r="C1152" s="28" t="s">
        <v>5910</v>
      </c>
      <c r="D1152" s="28" t="s">
        <v>6398</v>
      </c>
      <c r="E1152" s="29" t="s">
        <v>117</v>
      </c>
      <c r="F1152" s="28" t="s">
        <v>5896</v>
      </c>
      <c r="G1152" s="28" t="s">
        <v>926</v>
      </c>
      <c r="H1152" s="28" t="s">
        <v>6145</v>
      </c>
      <c r="I1152" s="29" t="s">
        <v>6406</v>
      </c>
      <c r="J1152" s="28" t="s">
        <v>5899</v>
      </c>
      <c r="K1152" s="28" t="s">
        <v>6407</v>
      </c>
      <c r="L1152" s="28" t="s">
        <v>5901</v>
      </c>
      <c r="M1152" s="29"/>
      <c r="N1152" s="30">
        <v>45322</v>
      </c>
      <c r="O1152" s="28" t="s">
        <v>6408</v>
      </c>
      <c r="P1152" s="18" t="s">
        <v>6407</v>
      </c>
      <c r="Q1152" s="18" t="s">
        <v>6409</v>
      </c>
      <c r="R1152" s="18">
        <v>1.5</v>
      </c>
      <c r="T1152" s="18">
        <v>0</v>
      </c>
      <c r="U1152" s="18">
        <v>0</v>
      </c>
    </row>
    <row r="1153" spans="2:21" x14ac:dyDescent="0.4">
      <c r="B1153" s="28" t="s">
        <v>5909</v>
      </c>
      <c r="C1153" s="28" t="s">
        <v>5910</v>
      </c>
      <c r="D1153" s="28" t="s">
        <v>6398</v>
      </c>
      <c r="E1153" s="29" t="s">
        <v>117</v>
      </c>
      <c r="F1153" s="28" t="s">
        <v>5896</v>
      </c>
      <c r="G1153" s="28" t="s">
        <v>926</v>
      </c>
      <c r="H1153" s="28" t="s">
        <v>6145</v>
      </c>
      <c r="I1153" s="29" t="s">
        <v>6406</v>
      </c>
      <c r="J1153" s="28" t="s">
        <v>5904</v>
      </c>
      <c r="K1153" s="28" t="s">
        <v>6410</v>
      </c>
      <c r="L1153" s="28" t="s">
        <v>5901</v>
      </c>
      <c r="M1153" s="29"/>
      <c r="N1153" s="30">
        <v>45322</v>
      </c>
      <c r="O1153" s="28" t="s">
        <v>6411</v>
      </c>
      <c r="P1153" s="18" t="s">
        <v>6410</v>
      </c>
      <c r="Q1153" s="18" t="s">
        <v>6409</v>
      </c>
      <c r="R1153" s="18">
        <v>1.5</v>
      </c>
      <c r="T1153" s="18">
        <v>0</v>
      </c>
      <c r="U1153" s="18">
        <v>0</v>
      </c>
    </row>
    <row r="1154" spans="2:21" x14ac:dyDescent="0.4">
      <c r="B1154" s="28" t="s">
        <v>5909</v>
      </c>
      <c r="C1154" s="28" t="s">
        <v>5910</v>
      </c>
      <c r="D1154" s="28" t="s">
        <v>6398</v>
      </c>
      <c r="E1154" s="29" t="s">
        <v>117</v>
      </c>
      <c r="F1154" s="28" t="s">
        <v>5896</v>
      </c>
      <c r="G1154" s="28" t="s">
        <v>926</v>
      </c>
      <c r="H1154" s="28" t="s">
        <v>6145</v>
      </c>
      <c r="I1154" s="29" t="s">
        <v>6406</v>
      </c>
      <c r="J1154" s="28" t="s">
        <v>5843</v>
      </c>
      <c r="K1154" s="28" t="s">
        <v>6412</v>
      </c>
      <c r="L1154" s="28" t="s">
        <v>5901</v>
      </c>
      <c r="M1154" s="29"/>
      <c r="N1154" s="30">
        <v>45322</v>
      </c>
      <c r="O1154" s="28" t="s">
        <v>6413</v>
      </c>
      <c r="P1154" s="18" t="s">
        <v>6412</v>
      </c>
      <c r="Q1154" s="18" t="s">
        <v>6409</v>
      </c>
      <c r="R1154" s="18">
        <v>1.5</v>
      </c>
      <c r="T1154" s="18">
        <v>0</v>
      </c>
      <c r="U1154" s="18">
        <v>0</v>
      </c>
    </row>
    <row r="1155" spans="2:21" x14ac:dyDescent="0.4">
      <c r="B1155" s="28" t="s">
        <v>5909</v>
      </c>
      <c r="C1155" s="28" t="s">
        <v>5910</v>
      </c>
      <c r="D1155" s="28" t="s">
        <v>6398</v>
      </c>
      <c r="E1155" s="29" t="s">
        <v>117</v>
      </c>
      <c r="F1155" s="28" t="s">
        <v>5896</v>
      </c>
      <c r="G1155" s="28" t="s">
        <v>926</v>
      </c>
      <c r="H1155" s="28" t="s">
        <v>6145</v>
      </c>
      <c r="I1155" s="29" t="s">
        <v>6406</v>
      </c>
      <c r="J1155" s="28" t="s">
        <v>5923</v>
      </c>
      <c r="K1155" s="28" t="s">
        <v>6414</v>
      </c>
      <c r="L1155" s="28" t="s">
        <v>5901</v>
      </c>
      <c r="M1155" s="29"/>
      <c r="N1155" s="30">
        <v>45322</v>
      </c>
      <c r="O1155" s="28" t="s">
        <v>6415</v>
      </c>
      <c r="P1155" s="18" t="s">
        <v>6414</v>
      </c>
      <c r="Q1155" s="18" t="s">
        <v>6409</v>
      </c>
      <c r="R1155" s="18">
        <v>1.5</v>
      </c>
      <c r="T1155" s="18">
        <v>0</v>
      </c>
      <c r="U1155" s="18">
        <v>0</v>
      </c>
    </row>
    <row r="1156" spans="2:21" x14ac:dyDescent="0.4">
      <c r="B1156" s="28" t="s">
        <v>5909</v>
      </c>
      <c r="C1156" s="28" t="s">
        <v>5910</v>
      </c>
      <c r="D1156" s="28" t="s">
        <v>6398</v>
      </c>
      <c r="E1156" s="29" t="s">
        <v>117</v>
      </c>
      <c r="F1156" s="28" t="s">
        <v>5896</v>
      </c>
      <c r="G1156" s="28" t="s">
        <v>39</v>
      </c>
      <c r="H1156" s="28" t="s">
        <v>6318</v>
      </c>
      <c r="I1156" s="29" t="s">
        <v>6416</v>
      </c>
      <c r="J1156" s="28" t="s">
        <v>5899</v>
      </c>
      <c r="K1156" s="28" t="s">
        <v>6417</v>
      </c>
      <c r="L1156" s="28" t="s">
        <v>5901</v>
      </c>
      <c r="M1156" s="29"/>
      <c r="N1156" s="30">
        <v>45322</v>
      </c>
      <c r="O1156" s="28" t="s">
        <v>6418</v>
      </c>
      <c r="P1156" s="18" t="s">
        <v>6417</v>
      </c>
      <c r="Q1156" s="18" t="s">
        <v>6409</v>
      </c>
      <c r="R1156" s="18">
        <v>2.9</v>
      </c>
      <c r="T1156" s="18">
        <v>0</v>
      </c>
      <c r="U1156" s="18">
        <v>0</v>
      </c>
    </row>
    <row r="1157" spans="2:21" x14ac:dyDescent="0.4">
      <c r="B1157" s="28" t="s">
        <v>5909</v>
      </c>
      <c r="C1157" s="28" t="s">
        <v>5910</v>
      </c>
      <c r="D1157" s="28" t="s">
        <v>6398</v>
      </c>
      <c r="E1157" s="29" t="s">
        <v>117</v>
      </c>
      <c r="F1157" s="28" t="s">
        <v>5896</v>
      </c>
      <c r="G1157" s="28" t="s">
        <v>39</v>
      </c>
      <c r="H1157" s="28" t="s">
        <v>6318</v>
      </c>
      <c r="I1157" s="29" t="s">
        <v>6416</v>
      </c>
      <c r="J1157" s="28" t="s">
        <v>5904</v>
      </c>
      <c r="K1157" s="28" t="s">
        <v>6419</v>
      </c>
      <c r="L1157" s="28" t="s">
        <v>5901</v>
      </c>
      <c r="M1157" s="29"/>
      <c r="N1157" s="30">
        <v>45322</v>
      </c>
      <c r="O1157" s="28" t="s">
        <v>6420</v>
      </c>
      <c r="P1157" s="18" t="s">
        <v>6419</v>
      </c>
      <c r="Q1157" s="18" t="s">
        <v>6409</v>
      </c>
      <c r="R1157" s="18">
        <v>2.9</v>
      </c>
      <c r="T1157" s="18">
        <v>0</v>
      </c>
      <c r="U1157" s="18">
        <v>0</v>
      </c>
    </row>
    <row r="1158" spans="2:21" x14ac:dyDescent="0.4">
      <c r="B1158" s="28" t="s">
        <v>5909</v>
      </c>
      <c r="C1158" s="28" t="s">
        <v>5910</v>
      </c>
      <c r="D1158" s="28" t="s">
        <v>6398</v>
      </c>
      <c r="E1158" s="29" t="s">
        <v>117</v>
      </c>
      <c r="F1158" s="28" t="s">
        <v>5896</v>
      </c>
      <c r="G1158" s="28" t="s">
        <v>39</v>
      </c>
      <c r="H1158" s="28" t="s">
        <v>6318</v>
      </c>
      <c r="I1158" s="29" t="s">
        <v>6416</v>
      </c>
      <c r="J1158" s="28" t="s">
        <v>5843</v>
      </c>
      <c r="K1158" s="28" t="s">
        <v>6421</v>
      </c>
      <c r="L1158" s="28" t="s">
        <v>5901</v>
      </c>
      <c r="M1158" s="29"/>
      <c r="N1158" s="30">
        <v>45322</v>
      </c>
      <c r="O1158" s="28" t="s">
        <v>6422</v>
      </c>
      <c r="P1158" s="18" t="s">
        <v>6421</v>
      </c>
      <c r="Q1158" s="18" t="s">
        <v>6409</v>
      </c>
      <c r="R1158" s="18">
        <v>2.9</v>
      </c>
      <c r="T1158" s="18">
        <v>0</v>
      </c>
      <c r="U1158" s="18">
        <v>0</v>
      </c>
    </row>
    <row r="1159" spans="2:21" x14ac:dyDescent="0.4">
      <c r="B1159" s="18" t="s">
        <v>5909</v>
      </c>
      <c r="C1159" s="18" t="s">
        <v>5910</v>
      </c>
      <c r="D1159" s="18" t="s">
        <v>6398</v>
      </c>
      <c r="E1159" s="19" t="s">
        <v>101</v>
      </c>
      <c r="F1159" s="18" t="s">
        <v>5896</v>
      </c>
      <c r="G1159" s="18" t="s">
        <v>29</v>
      </c>
      <c r="H1159" s="18" t="s">
        <v>5936</v>
      </c>
      <c r="I1159" s="19" t="s">
        <v>6126</v>
      </c>
      <c r="J1159" s="18" t="s">
        <v>5899</v>
      </c>
      <c r="K1159" s="18" t="s">
        <v>17290</v>
      </c>
      <c r="L1159" s="18" t="s">
        <v>5901</v>
      </c>
      <c r="N1159" s="20">
        <v>45322</v>
      </c>
      <c r="O1159" s="18" t="s">
        <v>17291</v>
      </c>
      <c r="P1159" s="18" t="s">
        <v>17290</v>
      </c>
      <c r="Q1159" s="18" t="s">
        <v>8648</v>
      </c>
      <c r="R1159" s="18">
        <v>1.2</v>
      </c>
      <c r="T1159" s="18">
        <v>0</v>
      </c>
      <c r="U1159" s="18">
        <v>0</v>
      </c>
    </row>
    <row r="1160" spans="2:21" x14ac:dyDescent="0.4">
      <c r="B1160" s="18" t="s">
        <v>5909</v>
      </c>
      <c r="C1160" s="18" t="s">
        <v>5910</v>
      </c>
      <c r="D1160" s="18" t="s">
        <v>6398</v>
      </c>
      <c r="E1160" s="19" t="s">
        <v>101</v>
      </c>
      <c r="F1160" s="18" t="s">
        <v>5896</v>
      </c>
      <c r="G1160" s="18" t="s">
        <v>29</v>
      </c>
      <c r="H1160" s="18" t="s">
        <v>5936</v>
      </c>
      <c r="I1160" s="19" t="s">
        <v>6126</v>
      </c>
      <c r="J1160" s="18" t="s">
        <v>5904</v>
      </c>
      <c r="K1160" s="18" t="s">
        <v>17292</v>
      </c>
      <c r="L1160" s="18" t="s">
        <v>5901</v>
      </c>
      <c r="N1160" s="20">
        <v>45322</v>
      </c>
      <c r="O1160" s="18" t="s">
        <v>17293</v>
      </c>
      <c r="P1160" s="18" t="s">
        <v>17292</v>
      </c>
      <c r="Q1160" s="18" t="s">
        <v>8648</v>
      </c>
      <c r="R1160" s="18">
        <v>1.2</v>
      </c>
      <c r="T1160" s="18">
        <v>0</v>
      </c>
      <c r="U1160" s="18">
        <v>0</v>
      </c>
    </row>
    <row r="1161" spans="2:21" x14ac:dyDescent="0.4">
      <c r="B1161" s="18" t="s">
        <v>5909</v>
      </c>
      <c r="C1161" s="18" t="s">
        <v>5910</v>
      </c>
      <c r="D1161" s="18" t="s">
        <v>6398</v>
      </c>
      <c r="E1161" s="19" t="s">
        <v>101</v>
      </c>
      <c r="F1161" s="18" t="s">
        <v>5896</v>
      </c>
      <c r="G1161" s="18" t="s">
        <v>29</v>
      </c>
      <c r="H1161" s="18" t="s">
        <v>5936</v>
      </c>
      <c r="I1161" s="19" t="s">
        <v>6126</v>
      </c>
      <c r="J1161" s="18" t="s">
        <v>5843</v>
      </c>
      <c r="K1161" s="18" t="s">
        <v>17294</v>
      </c>
      <c r="L1161" s="18" t="s">
        <v>5901</v>
      </c>
      <c r="N1161" s="20">
        <v>45322</v>
      </c>
      <c r="O1161" s="18" t="s">
        <v>17295</v>
      </c>
      <c r="P1161" s="18" t="s">
        <v>17294</v>
      </c>
      <c r="Q1161" s="18" t="s">
        <v>8648</v>
      </c>
      <c r="R1161" s="18">
        <v>1.2</v>
      </c>
      <c r="T1161" s="18">
        <v>0</v>
      </c>
      <c r="U1161" s="18">
        <v>0</v>
      </c>
    </row>
    <row r="1162" spans="2:21" x14ac:dyDescent="0.4">
      <c r="B1162" s="18" t="s">
        <v>5909</v>
      </c>
      <c r="C1162" s="18" t="s">
        <v>5910</v>
      </c>
      <c r="D1162" s="18" t="s">
        <v>6398</v>
      </c>
      <c r="E1162" s="19" t="s">
        <v>101</v>
      </c>
      <c r="F1162" s="18" t="s">
        <v>5896</v>
      </c>
      <c r="G1162" s="18" t="s">
        <v>29</v>
      </c>
      <c r="H1162" s="18" t="s">
        <v>5936</v>
      </c>
      <c r="I1162" s="19" t="s">
        <v>6126</v>
      </c>
      <c r="J1162" s="18" t="s">
        <v>5923</v>
      </c>
      <c r="K1162" s="18" t="s">
        <v>17296</v>
      </c>
      <c r="L1162" s="18" t="s">
        <v>5901</v>
      </c>
      <c r="N1162" s="20">
        <v>45322</v>
      </c>
      <c r="O1162" s="18" t="s">
        <v>17297</v>
      </c>
      <c r="P1162" s="18" t="s">
        <v>17296</v>
      </c>
      <c r="Q1162" s="18" t="s">
        <v>8648</v>
      </c>
      <c r="R1162" s="18">
        <v>1.2</v>
      </c>
      <c r="T1162" s="18">
        <v>0</v>
      </c>
      <c r="U1162" s="18">
        <v>0</v>
      </c>
    </row>
    <row r="1163" spans="2:21" x14ac:dyDescent="0.4">
      <c r="B1163" s="28" t="s">
        <v>5909</v>
      </c>
      <c r="C1163" s="28" t="s">
        <v>5910</v>
      </c>
      <c r="D1163" s="28" t="s">
        <v>6398</v>
      </c>
      <c r="E1163" s="29" t="s">
        <v>101</v>
      </c>
      <c r="F1163" s="28" t="s">
        <v>5896</v>
      </c>
      <c r="G1163" s="28" t="s">
        <v>926</v>
      </c>
      <c r="H1163" s="28" t="s">
        <v>6145</v>
      </c>
      <c r="I1163" s="29" t="s">
        <v>6467</v>
      </c>
      <c r="J1163" s="28" t="s">
        <v>5899</v>
      </c>
      <c r="K1163" s="28" t="s">
        <v>8646</v>
      </c>
      <c r="L1163" s="28" t="s">
        <v>5901</v>
      </c>
      <c r="M1163" s="29"/>
      <c r="N1163" s="30">
        <v>45322</v>
      </c>
      <c r="O1163" s="18" t="s">
        <v>8647</v>
      </c>
      <c r="P1163" s="18" t="s">
        <v>8646</v>
      </c>
      <c r="Q1163" s="18" t="s">
        <v>8648</v>
      </c>
      <c r="R1163" s="18">
        <v>1.7</v>
      </c>
      <c r="T1163" s="18">
        <v>0</v>
      </c>
      <c r="U1163" s="18">
        <v>0</v>
      </c>
    </row>
    <row r="1164" spans="2:21" x14ac:dyDescent="0.4">
      <c r="B1164" s="28" t="s">
        <v>5909</v>
      </c>
      <c r="C1164" s="28" t="s">
        <v>5910</v>
      </c>
      <c r="D1164" s="28" t="s">
        <v>6398</v>
      </c>
      <c r="E1164" s="29" t="s">
        <v>101</v>
      </c>
      <c r="F1164" s="28" t="s">
        <v>5896</v>
      </c>
      <c r="G1164" s="28" t="s">
        <v>926</v>
      </c>
      <c r="H1164" s="28" t="s">
        <v>6145</v>
      </c>
      <c r="I1164" s="29" t="s">
        <v>6467</v>
      </c>
      <c r="J1164" s="28" t="s">
        <v>5904</v>
      </c>
      <c r="K1164" s="28" t="s">
        <v>8649</v>
      </c>
      <c r="L1164" s="28" t="s">
        <v>5901</v>
      </c>
      <c r="M1164" s="29"/>
      <c r="N1164" s="30">
        <v>45322</v>
      </c>
      <c r="O1164" s="18" t="s">
        <v>8650</v>
      </c>
      <c r="P1164" s="18" t="s">
        <v>8649</v>
      </c>
      <c r="Q1164" s="18" t="s">
        <v>8648</v>
      </c>
      <c r="R1164" s="18">
        <v>1.7</v>
      </c>
      <c r="T1164" s="18">
        <v>0</v>
      </c>
      <c r="U1164" s="18">
        <v>0</v>
      </c>
    </row>
    <row r="1165" spans="2:21" x14ac:dyDescent="0.4">
      <c r="B1165" s="28" t="s">
        <v>5909</v>
      </c>
      <c r="C1165" s="28" t="s">
        <v>5910</v>
      </c>
      <c r="D1165" s="28" t="s">
        <v>6398</v>
      </c>
      <c r="E1165" s="29" t="s">
        <v>101</v>
      </c>
      <c r="F1165" s="28" t="s">
        <v>5896</v>
      </c>
      <c r="G1165" s="28" t="s">
        <v>926</v>
      </c>
      <c r="H1165" s="28" t="s">
        <v>6145</v>
      </c>
      <c r="I1165" s="29" t="s">
        <v>6467</v>
      </c>
      <c r="J1165" s="28" t="s">
        <v>5843</v>
      </c>
      <c r="K1165" s="28" t="s">
        <v>8651</v>
      </c>
      <c r="L1165" s="28" t="s">
        <v>5901</v>
      </c>
      <c r="M1165" s="29"/>
      <c r="N1165" s="30">
        <v>45322</v>
      </c>
      <c r="O1165" s="18" t="s">
        <v>8652</v>
      </c>
      <c r="P1165" s="18" t="s">
        <v>8651</v>
      </c>
      <c r="Q1165" s="18" t="s">
        <v>8648</v>
      </c>
      <c r="R1165" s="18">
        <v>1.7</v>
      </c>
      <c r="T1165" s="18">
        <v>0</v>
      </c>
      <c r="U1165" s="18">
        <v>0</v>
      </c>
    </row>
    <row r="1166" spans="2:21" x14ac:dyDescent="0.4">
      <c r="B1166" s="28" t="s">
        <v>5909</v>
      </c>
      <c r="C1166" s="28" t="s">
        <v>5910</v>
      </c>
      <c r="D1166" s="28" t="s">
        <v>6398</v>
      </c>
      <c r="E1166" s="29" t="s">
        <v>101</v>
      </c>
      <c r="F1166" s="28" t="s">
        <v>5896</v>
      </c>
      <c r="G1166" s="28" t="s">
        <v>926</v>
      </c>
      <c r="H1166" s="28" t="s">
        <v>6145</v>
      </c>
      <c r="I1166" s="29" t="s">
        <v>6467</v>
      </c>
      <c r="J1166" s="28" t="s">
        <v>5923</v>
      </c>
      <c r="K1166" s="28" t="s">
        <v>8653</v>
      </c>
      <c r="L1166" s="28" t="s">
        <v>5901</v>
      </c>
      <c r="M1166" s="29"/>
      <c r="N1166" s="30">
        <v>45322</v>
      </c>
      <c r="O1166" s="18" t="s">
        <v>8654</v>
      </c>
      <c r="P1166" s="18" t="s">
        <v>8653</v>
      </c>
      <c r="Q1166" s="18" t="s">
        <v>8648</v>
      </c>
      <c r="R1166" s="18">
        <v>1.7</v>
      </c>
      <c r="T1166" s="18">
        <v>0</v>
      </c>
      <c r="U1166" s="18">
        <v>0</v>
      </c>
    </row>
    <row r="1167" spans="2:21" x14ac:dyDescent="0.4">
      <c r="B1167" s="28" t="s">
        <v>5909</v>
      </c>
      <c r="C1167" s="28" t="s">
        <v>5910</v>
      </c>
      <c r="D1167" s="28" t="s">
        <v>6398</v>
      </c>
      <c r="E1167" s="29" t="s">
        <v>101</v>
      </c>
      <c r="F1167" s="28" t="s">
        <v>5896</v>
      </c>
      <c r="G1167" s="28" t="s">
        <v>703</v>
      </c>
      <c r="H1167" s="28" t="s">
        <v>6466</v>
      </c>
      <c r="I1167" s="29" t="s">
        <v>6474</v>
      </c>
      <c r="J1167" s="28" t="s">
        <v>5899</v>
      </c>
      <c r="K1167" s="28" t="s">
        <v>8655</v>
      </c>
      <c r="L1167" s="28" t="s">
        <v>5901</v>
      </c>
      <c r="M1167" s="29"/>
      <c r="N1167" s="30">
        <v>45322</v>
      </c>
      <c r="O1167" s="18" t="s">
        <v>8656</v>
      </c>
      <c r="P1167" s="18" t="s">
        <v>8655</v>
      </c>
      <c r="Q1167" s="18" t="s">
        <v>8648</v>
      </c>
      <c r="R1167" s="18">
        <v>1.8</v>
      </c>
      <c r="T1167" s="18">
        <v>0</v>
      </c>
      <c r="U1167" s="18">
        <v>0</v>
      </c>
    </row>
    <row r="1168" spans="2:21" x14ac:dyDescent="0.4">
      <c r="B1168" s="28" t="s">
        <v>5909</v>
      </c>
      <c r="C1168" s="28" t="s">
        <v>5910</v>
      </c>
      <c r="D1168" s="28" t="s">
        <v>6398</v>
      </c>
      <c r="E1168" s="29" t="s">
        <v>101</v>
      </c>
      <c r="F1168" s="28" t="s">
        <v>5896</v>
      </c>
      <c r="G1168" s="28" t="s">
        <v>703</v>
      </c>
      <c r="H1168" s="28" t="s">
        <v>6466</v>
      </c>
      <c r="I1168" s="29" t="s">
        <v>6474</v>
      </c>
      <c r="J1168" s="28" t="s">
        <v>5904</v>
      </c>
      <c r="K1168" s="28" t="s">
        <v>8657</v>
      </c>
      <c r="L1168" s="28" t="s">
        <v>5901</v>
      </c>
      <c r="M1168" s="29"/>
      <c r="N1168" s="30">
        <v>45322</v>
      </c>
      <c r="O1168" s="18" t="s">
        <v>8658</v>
      </c>
      <c r="P1168" s="18" t="s">
        <v>8657</v>
      </c>
      <c r="Q1168" s="18" t="s">
        <v>8648</v>
      </c>
      <c r="R1168" s="18">
        <v>1.8</v>
      </c>
      <c r="T1168" s="18">
        <v>0</v>
      </c>
      <c r="U1168" s="18">
        <v>0</v>
      </c>
    </row>
    <row r="1169" spans="2:21" x14ac:dyDescent="0.4">
      <c r="B1169" s="28" t="s">
        <v>5909</v>
      </c>
      <c r="C1169" s="28" t="s">
        <v>5910</v>
      </c>
      <c r="D1169" s="28" t="s">
        <v>6398</v>
      </c>
      <c r="E1169" s="29" t="s">
        <v>101</v>
      </c>
      <c r="F1169" s="28" t="s">
        <v>5896</v>
      </c>
      <c r="G1169" s="28" t="s">
        <v>703</v>
      </c>
      <c r="H1169" s="28" t="s">
        <v>6466</v>
      </c>
      <c r="I1169" s="29" t="s">
        <v>6474</v>
      </c>
      <c r="J1169" s="28" t="s">
        <v>5843</v>
      </c>
      <c r="K1169" s="28" t="s">
        <v>8659</v>
      </c>
      <c r="L1169" s="28" t="s">
        <v>5901</v>
      </c>
      <c r="M1169" s="29"/>
      <c r="N1169" s="30">
        <v>45322</v>
      </c>
      <c r="O1169" s="18" t="s">
        <v>8660</v>
      </c>
      <c r="P1169" s="18" t="s">
        <v>8659</v>
      </c>
      <c r="Q1169" s="18" t="s">
        <v>8648</v>
      </c>
      <c r="R1169" s="18">
        <v>1.8</v>
      </c>
      <c r="T1169" s="18">
        <v>0</v>
      </c>
      <c r="U1169" s="18">
        <v>0</v>
      </c>
    </row>
    <row r="1170" spans="2:21" x14ac:dyDescent="0.4">
      <c r="B1170" s="28" t="s">
        <v>5909</v>
      </c>
      <c r="C1170" s="28" t="s">
        <v>5910</v>
      </c>
      <c r="D1170" s="28" t="s">
        <v>6398</v>
      </c>
      <c r="E1170" s="29" t="s">
        <v>101</v>
      </c>
      <c r="F1170" s="28" t="s">
        <v>5896</v>
      </c>
      <c r="G1170" s="28" t="s">
        <v>275</v>
      </c>
      <c r="H1170" s="28" t="s">
        <v>6302</v>
      </c>
      <c r="I1170" s="29" t="s">
        <v>6416</v>
      </c>
      <c r="J1170" s="28" t="s">
        <v>5899</v>
      </c>
      <c r="K1170" s="28" t="s">
        <v>8661</v>
      </c>
      <c r="L1170" s="28" t="s">
        <v>5901</v>
      </c>
      <c r="M1170" s="29"/>
      <c r="N1170" s="30">
        <v>45322</v>
      </c>
      <c r="O1170" s="18" t="s">
        <v>8662</v>
      </c>
      <c r="P1170" s="18" t="s">
        <v>8661</v>
      </c>
      <c r="Q1170" s="18" t="s">
        <v>8648</v>
      </c>
      <c r="R1170" s="18">
        <v>2.9</v>
      </c>
      <c r="T1170" s="18">
        <v>0</v>
      </c>
      <c r="U1170" s="18">
        <v>0</v>
      </c>
    </row>
    <row r="1171" spans="2:21" x14ac:dyDescent="0.4">
      <c r="B1171" s="28" t="s">
        <v>5909</v>
      </c>
      <c r="C1171" s="28" t="s">
        <v>5910</v>
      </c>
      <c r="D1171" s="28" t="s">
        <v>6398</v>
      </c>
      <c r="E1171" s="29" t="s">
        <v>101</v>
      </c>
      <c r="F1171" s="28" t="s">
        <v>5896</v>
      </c>
      <c r="G1171" s="28" t="s">
        <v>275</v>
      </c>
      <c r="H1171" s="28" t="s">
        <v>6302</v>
      </c>
      <c r="I1171" s="29" t="s">
        <v>6416</v>
      </c>
      <c r="J1171" s="28" t="s">
        <v>5904</v>
      </c>
      <c r="K1171" s="28" t="s">
        <v>8663</v>
      </c>
      <c r="L1171" s="28" t="s">
        <v>5901</v>
      </c>
      <c r="M1171" s="29"/>
      <c r="N1171" s="30">
        <v>45322</v>
      </c>
      <c r="O1171" s="18" t="s">
        <v>8664</v>
      </c>
      <c r="P1171" s="18" t="s">
        <v>8663</v>
      </c>
      <c r="Q1171" s="18" t="s">
        <v>8648</v>
      </c>
      <c r="R1171" s="18">
        <v>2.9</v>
      </c>
      <c r="T1171" s="18">
        <v>0</v>
      </c>
      <c r="U1171" s="18">
        <v>0</v>
      </c>
    </row>
    <row r="1172" spans="2:21" x14ac:dyDescent="0.4">
      <c r="B1172" s="28" t="s">
        <v>5909</v>
      </c>
      <c r="C1172" s="28" t="s">
        <v>5910</v>
      </c>
      <c r="D1172" s="28" t="s">
        <v>6398</v>
      </c>
      <c r="E1172" s="29" t="s">
        <v>101</v>
      </c>
      <c r="F1172" s="28" t="s">
        <v>5896</v>
      </c>
      <c r="G1172" s="28" t="s">
        <v>275</v>
      </c>
      <c r="H1172" s="28" t="s">
        <v>6302</v>
      </c>
      <c r="I1172" s="29" t="s">
        <v>6416</v>
      </c>
      <c r="J1172" s="28" t="s">
        <v>5843</v>
      </c>
      <c r="K1172" s="28" t="s">
        <v>8665</v>
      </c>
      <c r="L1172" s="28" t="s">
        <v>5901</v>
      </c>
      <c r="M1172" s="29"/>
      <c r="N1172" s="30">
        <v>45322</v>
      </c>
      <c r="O1172" s="18" t="s">
        <v>8666</v>
      </c>
      <c r="P1172" s="18" t="s">
        <v>8665</v>
      </c>
      <c r="Q1172" s="18" t="s">
        <v>8648</v>
      </c>
      <c r="R1172" s="18">
        <v>2.9</v>
      </c>
      <c r="T1172" s="18">
        <v>0</v>
      </c>
      <c r="U1172" s="18">
        <v>0</v>
      </c>
    </row>
    <row r="1173" spans="2:21" x14ac:dyDescent="0.4">
      <c r="B1173" s="28" t="s">
        <v>5909</v>
      </c>
      <c r="C1173" s="28" t="s">
        <v>5910</v>
      </c>
      <c r="D1173" s="28" t="s">
        <v>6398</v>
      </c>
      <c r="E1173" s="29" t="s">
        <v>124</v>
      </c>
      <c r="F1173" s="28" t="s">
        <v>6100</v>
      </c>
      <c r="G1173" s="28" t="s">
        <v>926</v>
      </c>
      <c r="H1173" s="28" t="s">
        <v>6145</v>
      </c>
      <c r="I1173" s="29" t="s">
        <v>6126</v>
      </c>
      <c r="J1173" s="28" t="s">
        <v>5899</v>
      </c>
      <c r="K1173" s="28" t="s">
        <v>6757</v>
      </c>
      <c r="L1173" s="28" t="s">
        <v>5901</v>
      </c>
      <c r="M1173" s="29"/>
      <c r="N1173" s="30">
        <v>45322</v>
      </c>
      <c r="O1173" s="28" t="s">
        <v>6758</v>
      </c>
      <c r="P1173" s="18" t="s">
        <v>6757</v>
      </c>
      <c r="Q1173" s="18" t="s">
        <v>6759</v>
      </c>
      <c r="R1173" s="18">
        <v>1.2</v>
      </c>
      <c r="T1173" s="18">
        <v>0</v>
      </c>
      <c r="U1173" s="18">
        <v>0</v>
      </c>
    </row>
    <row r="1174" spans="2:21" x14ac:dyDescent="0.4">
      <c r="B1174" s="28" t="s">
        <v>5909</v>
      </c>
      <c r="C1174" s="28" t="s">
        <v>5910</v>
      </c>
      <c r="D1174" s="28" t="s">
        <v>6398</v>
      </c>
      <c r="E1174" s="29" t="s">
        <v>124</v>
      </c>
      <c r="F1174" s="28" t="s">
        <v>6100</v>
      </c>
      <c r="G1174" s="28" t="s">
        <v>926</v>
      </c>
      <c r="H1174" s="28" t="s">
        <v>6145</v>
      </c>
      <c r="I1174" s="29" t="s">
        <v>6126</v>
      </c>
      <c r="J1174" s="28" t="s">
        <v>5904</v>
      </c>
      <c r="K1174" s="28" t="s">
        <v>6760</v>
      </c>
      <c r="L1174" s="28" t="s">
        <v>5901</v>
      </c>
      <c r="M1174" s="29"/>
      <c r="N1174" s="30">
        <v>45322</v>
      </c>
      <c r="O1174" s="28" t="s">
        <v>6761</v>
      </c>
      <c r="P1174" s="18" t="s">
        <v>6760</v>
      </c>
      <c r="Q1174" s="18" t="s">
        <v>6759</v>
      </c>
      <c r="R1174" s="18">
        <v>1.2</v>
      </c>
      <c r="T1174" s="18">
        <v>0</v>
      </c>
      <c r="U1174" s="18">
        <v>0</v>
      </c>
    </row>
    <row r="1175" spans="2:21" x14ac:dyDescent="0.4">
      <c r="B1175" s="28" t="s">
        <v>5909</v>
      </c>
      <c r="C1175" s="28" t="s">
        <v>5910</v>
      </c>
      <c r="D1175" s="28" t="s">
        <v>6398</v>
      </c>
      <c r="E1175" s="29" t="s">
        <v>124</v>
      </c>
      <c r="F1175" s="28" t="s">
        <v>6100</v>
      </c>
      <c r="G1175" s="28" t="s">
        <v>926</v>
      </c>
      <c r="H1175" s="28" t="s">
        <v>6145</v>
      </c>
      <c r="I1175" s="29" t="s">
        <v>6126</v>
      </c>
      <c r="J1175" s="28" t="s">
        <v>5843</v>
      </c>
      <c r="K1175" s="28" t="s">
        <v>6762</v>
      </c>
      <c r="L1175" s="28" t="s">
        <v>5901</v>
      </c>
      <c r="M1175" s="29"/>
      <c r="N1175" s="30">
        <v>45322</v>
      </c>
      <c r="O1175" s="28" t="s">
        <v>6763</v>
      </c>
      <c r="P1175" s="18" t="s">
        <v>6762</v>
      </c>
      <c r="Q1175" s="18" t="s">
        <v>6759</v>
      </c>
      <c r="R1175" s="18">
        <v>1.2</v>
      </c>
      <c r="T1175" s="18">
        <v>0</v>
      </c>
      <c r="U1175" s="18">
        <v>0</v>
      </c>
    </row>
    <row r="1176" spans="2:21" x14ac:dyDescent="0.4">
      <c r="B1176" s="28" t="s">
        <v>5909</v>
      </c>
      <c r="C1176" s="28" t="s">
        <v>5910</v>
      </c>
      <c r="D1176" s="28" t="s">
        <v>6398</v>
      </c>
      <c r="E1176" s="29" t="s">
        <v>124</v>
      </c>
      <c r="F1176" s="28" t="s">
        <v>6100</v>
      </c>
      <c r="G1176" s="28" t="s">
        <v>926</v>
      </c>
      <c r="H1176" s="28" t="s">
        <v>6145</v>
      </c>
      <c r="I1176" s="29" t="s">
        <v>6126</v>
      </c>
      <c r="J1176" s="28" t="s">
        <v>5923</v>
      </c>
      <c r="K1176" s="28" t="s">
        <v>6764</v>
      </c>
      <c r="L1176" s="28" t="s">
        <v>5901</v>
      </c>
      <c r="M1176" s="29"/>
      <c r="N1176" s="30">
        <v>45322</v>
      </c>
      <c r="O1176" s="28" t="s">
        <v>6765</v>
      </c>
      <c r="P1176" s="18" t="s">
        <v>6764</v>
      </c>
      <c r="Q1176" s="18" t="s">
        <v>6759</v>
      </c>
      <c r="R1176" s="18">
        <v>1.2</v>
      </c>
      <c r="T1176" s="18">
        <v>0</v>
      </c>
      <c r="U1176" s="18">
        <v>0</v>
      </c>
    </row>
    <row r="1177" spans="2:21" x14ac:dyDescent="0.4">
      <c r="B1177" s="28" t="s">
        <v>5909</v>
      </c>
      <c r="C1177" s="28" t="s">
        <v>5910</v>
      </c>
      <c r="D1177" s="28" t="s">
        <v>6398</v>
      </c>
      <c r="E1177" s="29" t="s">
        <v>124</v>
      </c>
      <c r="F1177" s="28" t="s">
        <v>6100</v>
      </c>
      <c r="G1177" s="28" t="s">
        <v>703</v>
      </c>
      <c r="H1177" s="28" t="s">
        <v>6466</v>
      </c>
      <c r="I1177" s="29" t="s">
        <v>6467</v>
      </c>
      <c r="J1177" s="28" t="s">
        <v>5899</v>
      </c>
      <c r="K1177" s="28" t="s">
        <v>6766</v>
      </c>
      <c r="L1177" s="28" t="s">
        <v>5901</v>
      </c>
      <c r="M1177" s="29"/>
      <c r="N1177" s="30">
        <v>45322</v>
      </c>
      <c r="O1177" s="28" t="s">
        <v>6767</v>
      </c>
      <c r="P1177" s="18" t="s">
        <v>6766</v>
      </c>
      <c r="Q1177" s="18" t="s">
        <v>6759</v>
      </c>
      <c r="R1177" s="18">
        <v>1.7</v>
      </c>
      <c r="T1177" s="18">
        <v>0</v>
      </c>
      <c r="U1177" s="18">
        <v>0</v>
      </c>
    </row>
    <row r="1178" spans="2:21" x14ac:dyDescent="0.4">
      <c r="B1178" s="28" t="s">
        <v>5909</v>
      </c>
      <c r="C1178" s="28" t="s">
        <v>5910</v>
      </c>
      <c r="D1178" s="28" t="s">
        <v>6398</v>
      </c>
      <c r="E1178" s="29" t="s">
        <v>124</v>
      </c>
      <c r="F1178" s="28" t="s">
        <v>6100</v>
      </c>
      <c r="G1178" s="28" t="s">
        <v>703</v>
      </c>
      <c r="H1178" s="28" t="s">
        <v>6466</v>
      </c>
      <c r="I1178" s="29" t="s">
        <v>6467</v>
      </c>
      <c r="J1178" s="28" t="s">
        <v>5904</v>
      </c>
      <c r="K1178" s="28" t="s">
        <v>6768</v>
      </c>
      <c r="L1178" s="28" t="s">
        <v>5901</v>
      </c>
      <c r="M1178" s="29"/>
      <c r="N1178" s="30">
        <v>45322</v>
      </c>
      <c r="O1178" s="28" t="s">
        <v>6769</v>
      </c>
      <c r="P1178" s="18" t="s">
        <v>6768</v>
      </c>
      <c r="Q1178" s="18" t="s">
        <v>6759</v>
      </c>
      <c r="R1178" s="18">
        <v>1.7</v>
      </c>
      <c r="T1178" s="18">
        <v>0</v>
      </c>
      <c r="U1178" s="18">
        <v>0</v>
      </c>
    </row>
    <row r="1179" spans="2:21" x14ac:dyDescent="0.4">
      <c r="B1179" s="28" t="s">
        <v>5909</v>
      </c>
      <c r="C1179" s="28" t="s">
        <v>5910</v>
      </c>
      <c r="D1179" s="28" t="s">
        <v>6398</v>
      </c>
      <c r="E1179" s="29" t="s">
        <v>124</v>
      </c>
      <c r="F1179" s="28" t="s">
        <v>6100</v>
      </c>
      <c r="G1179" s="28" t="s">
        <v>703</v>
      </c>
      <c r="H1179" s="28" t="s">
        <v>6466</v>
      </c>
      <c r="I1179" s="29" t="s">
        <v>6467</v>
      </c>
      <c r="J1179" s="28" t="s">
        <v>5843</v>
      </c>
      <c r="K1179" s="28" t="s">
        <v>6770</v>
      </c>
      <c r="L1179" s="28" t="s">
        <v>5901</v>
      </c>
      <c r="M1179" s="29"/>
      <c r="N1179" s="30">
        <v>45322</v>
      </c>
      <c r="O1179" s="28" t="s">
        <v>6771</v>
      </c>
      <c r="P1179" s="18" t="s">
        <v>6770</v>
      </c>
      <c r="Q1179" s="18" t="s">
        <v>6759</v>
      </c>
      <c r="R1179" s="18">
        <v>1.7</v>
      </c>
      <c r="T1179" s="18">
        <v>0</v>
      </c>
      <c r="U1179" s="18">
        <v>0</v>
      </c>
    </row>
    <row r="1180" spans="2:21" x14ac:dyDescent="0.4">
      <c r="B1180" s="28" t="s">
        <v>5909</v>
      </c>
      <c r="C1180" s="28" t="s">
        <v>5910</v>
      </c>
      <c r="D1180" s="28" t="s">
        <v>6398</v>
      </c>
      <c r="E1180" s="29" t="s">
        <v>124</v>
      </c>
      <c r="F1180" s="28" t="s">
        <v>6100</v>
      </c>
      <c r="G1180" s="28" t="s">
        <v>275</v>
      </c>
      <c r="H1180" s="28" t="s">
        <v>6302</v>
      </c>
      <c r="I1180" s="29" t="s">
        <v>6474</v>
      </c>
      <c r="J1180" s="28" t="s">
        <v>5899</v>
      </c>
      <c r="K1180" s="28" t="s">
        <v>6772</v>
      </c>
      <c r="L1180" s="28" t="s">
        <v>5901</v>
      </c>
      <c r="M1180" s="29"/>
      <c r="N1180" s="30">
        <v>45322</v>
      </c>
      <c r="O1180" s="28" t="s">
        <v>6773</v>
      </c>
      <c r="P1180" s="18" t="s">
        <v>6772</v>
      </c>
      <c r="Q1180" s="18" t="s">
        <v>6759</v>
      </c>
      <c r="R1180" s="18">
        <v>1.8</v>
      </c>
      <c r="T1180" s="18">
        <v>0</v>
      </c>
      <c r="U1180" s="18">
        <v>0</v>
      </c>
    </row>
    <row r="1181" spans="2:21" x14ac:dyDescent="0.4">
      <c r="B1181" s="28" t="s">
        <v>5909</v>
      </c>
      <c r="C1181" s="28" t="s">
        <v>5910</v>
      </c>
      <c r="D1181" s="28" t="s">
        <v>6398</v>
      </c>
      <c r="E1181" s="29" t="s">
        <v>124</v>
      </c>
      <c r="F1181" s="28" t="s">
        <v>6100</v>
      </c>
      <c r="G1181" s="28" t="s">
        <v>275</v>
      </c>
      <c r="H1181" s="28" t="s">
        <v>6302</v>
      </c>
      <c r="I1181" s="29" t="s">
        <v>6474</v>
      </c>
      <c r="J1181" s="28" t="s">
        <v>5904</v>
      </c>
      <c r="K1181" s="28" t="s">
        <v>6774</v>
      </c>
      <c r="L1181" s="28" t="s">
        <v>5901</v>
      </c>
      <c r="M1181" s="29"/>
      <c r="N1181" s="30">
        <v>45322</v>
      </c>
      <c r="O1181" s="28" t="s">
        <v>6775</v>
      </c>
      <c r="P1181" s="18" t="s">
        <v>6774</v>
      </c>
      <c r="Q1181" s="18" t="s">
        <v>6759</v>
      </c>
      <c r="R1181" s="18">
        <v>1.8</v>
      </c>
      <c r="T1181" s="18">
        <v>0</v>
      </c>
      <c r="U1181" s="18">
        <v>0</v>
      </c>
    </row>
    <row r="1182" spans="2:21" x14ac:dyDescent="0.4">
      <c r="B1182" s="28" t="s">
        <v>5909</v>
      </c>
      <c r="C1182" s="28" t="s">
        <v>5910</v>
      </c>
      <c r="D1182" s="28" t="s">
        <v>6398</v>
      </c>
      <c r="E1182" s="29" t="s">
        <v>124</v>
      </c>
      <c r="F1182" s="28" t="s">
        <v>6100</v>
      </c>
      <c r="G1182" s="28" t="s">
        <v>275</v>
      </c>
      <c r="H1182" s="28" t="s">
        <v>6302</v>
      </c>
      <c r="I1182" s="29" t="s">
        <v>6474</v>
      </c>
      <c r="J1182" s="28" t="s">
        <v>5843</v>
      </c>
      <c r="K1182" s="28" t="s">
        <v>6776</v>
      </c>
      <c r="L1182" s="28" t="s">
        <v>5901</v>
      </c>
      <c r="M1182" s="29"/>
      <c r="N1182" s="30">
        <v>45322</v>
      </c>
      <c r="O1182" s="28" t="s">
        <v>6777</v>
      </c>
      <c r="P1182" s="18" t="s">
        <v>6776</v>
      </c>
      <c r="Q1182" s="18" t="s">
        <v>6759</v>
      </c>
      <c r="R1182" s="18">
        <v>1.8</v>
      </c>
      <c r="T1182" s="18">
        <v>0</v>
      </c>
      <c r="U1182" s="18">
        <v>0</v>
      </c>
    </row>
    <row r="1183" spans="2:21" x14ac:dyDescent="0.4">
      <c r="B1183" s="28" t="s">
        <v>5909</v>
      </c>
      <c r="C1183" s="28" t="s">
        <v>5910</v>
      </c>
      <c r="D1183" s="28" t="s">
        <v>6398</v>
      </c>
      <c r="E1183" s="29" t="s">
        <v>124</v>
      </c>
      <c r="F1183" s="28" t="s">
        <v>6100</v>
      </c>
      <c r="G1183" s="28" t="s">
        <v>39</v>
      </c>
      <c r="H1183" s="28" t="s">
        <v>6318</v>
      </c>
      <c r="I1183" s="29" t="s">
        <v>6416</v>
      </c>
      <c r="J1183" s="28" t="s">
        <v>5899</v>
      </c>
      <c r="K1183" s="28" t="s">
        <v>6778</v>
      </c>
      <c r="L1183" s="28" t="s">
        <v>5901</v>
      </c>
      <c r="M1183" s="29"/>
      <c r="N1183" s="30">
        <v>45322</v>
      </c>
      <c r="O1183" s="28" t="s">
        <v>6779</v>
      </c>
      <c r="P1183" s="18" t="s">
        <v>6778</v>
      </c>
      <c r="Q1183" s="18" t="s">
        <v>6759</v>
      </c>
      <c r="R1183" s="18">
        <v>2.9</v>
      </c>
      <c r="T1183" s="18">
        <v>0</v>
      </c>
      <c r="U1183" s="18">
        <v>0</v>
      </c>
    </row>
    <row r="1184" spans="2:21" x14ac:dyDescent="0.4">
      <c r="B1184" s="28" t="s">
        <v>5909</v>
      </c>
      <c r="C1184" s="28" t="s">
        <v>5910</v>
      </c>
      <c r="D1184" s="28" t="s">
        <v>6398</v>
      </c>
      <c r="E1184" s="29" t="s">
        <v>124</v>
      </c>
      <c r="F1184" s="28" t="s">
        <v>6100</v>
      </c>
      <c r="G1184" s="28" t="s">
        <v>39</v>
      </c>
      <c r="H1184" s="28" t="s">
        <v>6318</v>
      </c>
      <c r="I1184" s="29" t="s">
        <v>6416</v>
      </c>
      <c r="J1184" s="28" t="s">
        <v>5904</v>
      </c>
      <c r="K1184" s="28" t="s">
        <v>6780</v>
      </c>
      <c r="L1184" s="28" t="s">
        <v>5901</v>
      </c>
      <c r="M1184" s="29"/>
      <c r="N1184" s="30">
        <v>45322</v>
      </c>
      <c r="O1184" s="28" t="s">
        <v>6781</v>
      </c>
      <c r="P1184" s="18" t="s">
        <v>6780</v>
      </c>
      <c r="Q1184" s="18" t="s">
        <v>6759</v>
      </c>
      <c r="R1184" s="18">
        <v>2.9</v>
      </c>
      <c r="T1184" s="18">
        <v>0</v>
      </c>
      <c r="U1184" s="18">
        <v>0</v>
      </c>
    </row>
    <row r="1185" spans="2:21" x14ac:dyDescent="0.4">
      <c r="B1185" s="28" t="s">
        <v>5909</v>
      </c>
      <c r="C1185" s="28" t="s">
        <v>5910</v>
      </c>
      <c r="D1185" s="28" t="s">
        <v>6398</v>
      </c>
      <c r="E1185" s="29" t="s">
        <v>124</v>
      </c>
      <c r="F1185" s="28" t="s">
        <v>6100</v>
      </c>
      <c r="G1185" s="28" t="s">
        <v>39</v>
      </c>
      <c r="H1185" s="28" t="s">
        <v>6318</v>
      </c>
      <c r="I1185" s="29" t="s">
        <v>6416</v>
      </c>
      <c r="J1185" s="28" t="s">
        <v>5843</v>
      </c>
      <c r="K1185" s="28" t="s">
        <v>6782</v>
      </c>
      <c r="L1185" s="28" t="s">
        <v>5901</v>
      </c>
      <c r="M1185" s="29"/>
      <c r="N1185" s="30">
        <v>45322</v>
      </c>
      <c r="O1185" s="28" t="s">
        <v>6783</v>
      </c>
      <c r="P1185" s="18" t="s">
        <v>6782</v>
      </c>
      <c r="Q1185" s="18" t="s">
        <v>6759</v>
      </c>
      <c r="R1185" s="18">
        <v>2.9</v>
      </c>
      <c r="T1185" s="18">
        <v>0</v>
      </c>
      <c r="U1185" s="18">
        <v>0</v>
      </c>
    </row>
    <row r="1186" spans="2:21" x14ac:dyDescent="0.4">
      <c r="B1186" s="28" t="s">
        <v>5909</v>
      </c>
      <c r="C1186" s="28" t="s">
        <v>5910</v>
      </c>
      <c r="D1186" s="28" t="s">
        <v>6398</v>
      </c>
      <c r="E1186" s="29" t="s">
        <v>120</v>
      </c>
      <c r="F1186" s="28" t="s">
        <v>5991</v>
      </c>
      <c r="G1186" s="28" t="s">
        <v>926</v>
      </c>
      <c r="H1186" s="28" t="s">
        <v>6145</v>
      </c>
      <c r="I1186" s="29" t="s">
        <v>6558</v>
      </c>
      <c r="J1186" s="28" t="s">
        <v>5899</v>
      </c>
      <c r="K1186" s="28" t="s">
        <v>6559</v>
      </c>
      <c r="L1186" s="28" t="s">
        <v>5901</v>
      </c>
      <c r="M1186" s="29"/>
      <c r="N1186" s="30">
        <v>45322</v>
      </c>
      <c r="O1186" s="28" t="s">
        <v>6560</v>
      </c>
      <c r="P1186" s="18" t="s">
        <v>6559</v>
      </c>
      <c r="Q1186" s="18" t="s">
        <v>6561</v>
      </c>
      <c r="R1186" s="18">
        <v>1.4</v>
      </c>
      <c r="T1186" s="18">
        <v>0</v>
      </c>
      <c r="U1186" s="18">
        <v>0</v>
      </c>
    </row>
    <row r="1187" spans="2:21" x14ac:dyDescent="0.4">
      <c r="B1187" s="28" t="s">
        <v>5909</v>
      </c>
      <c r="C1187" s="28" t="s">
        <v>5910</v>
      </c>
      <c r="D1187" s="28" t="s">
        <v>6398</v>
      </c>
      <c r="E1187" s="29" t="s">
        <v>120</v>
      </c>
      <c r="F1187" s="28" t="s">
        <v>5991</v>
      </c>
      <c r="G1187" s="28" t="s">
        <v>926</v>
      </c>
      <c r="H1187" s="28" t="s">
        <v>6145</v>
      </c>
      <c r="I1187" s="29" t="s">
        <v>6558</v>
      </c>
      <c r="J1187" s="28" t="s">
        <v>5904</v>
      </c>
      <c r="K1187" s="28" t="s">
        <v>6562</v>
      </c>
      <c r="L1187" s="28" t="s">
        <v>5901</v>
      </c>
      <c r="M1187" s="29"/>
      <c r="N1187" s="30">
        <v>45322</v>
      </c>
      <c r="O1187" s="28" t="s">
        <v>6563</v>
      </c>
      <c r="P1187" s="18" t="s">
        <v>6562</v>
      </c>
      <c r="Q1187" s="18" t="s">
        <v>6561</v>
      </c>
      <c r="R1187" s="18">
        <v>1.4</v>
      </c>
      <c r="T1187" s="18">
        <v>0</v>
      </c>
      <c r="U1187" s="18">
        <v>0</v>
      </c>
    </row>
    <row r="1188" spans="2:21" x14ac:dyDescent="0.4">
      <c r="B1188" s="28" t="s">
        <v>5909</v>
      </c>
      <c r="C1188" s="28" t="s">
        <v>5910</v>
      </c>
      <c r="D1188" s="28" t="s">
        <v>6398</v>
      </c>
      <c r="E1188" s="29" t="s">
        <v>120</v>
      </c>
      <c r="F1188" s="28" t="s">
        <v>5991</v>
      </c>
      <c r="G1188" s="28" t="s">
        <v>926</v>
      </c>
      <c r="H1188" s="28" t="s">
        <v>6145</v>
      </c>
      <c r="I1188" s="29" t="s">
        <v>6558</v>
      </c>
      <c r="J1188" s="28" t="s">
        <v>5843</v>
      </c>
      <c r="K1188" s="28" t="s">
        <v>6564</v>
      </c>
      <c r="L1188" s="28" t="s">
        <v>5901</v>
      </c>
      <c r="M1188" s="29"/>
      <c r="N1188" s="30">
        <v>45322</v>
      </c>
      <c r="O1188" s="28" t="s">
        <v>6565</v>
      </c>
      <c r="P1188" s="18" t="s">
        <v>6564</v>
      </c>
      <c r="Q1188" s="18" t="s">
        <v>6561</v>
      </c>
      <c r="R1188" s="18">
        <v>1.4</v>
      </c>
      <c r="T1188" s="18">
        <v>0</v>
      </c>
      <c r="U1188" s="18">
        <v>0</v>
      </c>
    </row>
    <row r="1189" spans="2:21" x14ac:dyDescent="0.4">
      <c r="B1189" s="28" t="s">
        <v>5909</v>
      </c>
      <c r="C1189" s="28" t="s">
        <v>5910</v>
      </c>
      <c r="D1189" s="28" t="s">
        <v>6398</v>
      </c>
      <c r="E1189" s="29" t="s">
        <v>120</v>
      </c>
      <c r="F1189" s="28" t="s">
        <v>5991</v>
      </c>
      <c r="G1189" s="28" t="s">
        <v>926</v>
      </c>
      <c r="H1189" s="28" t="s">
        <v>6145</v>
      </c>
      <c r="I1189" s="29" t="s">
        <v>6558</v>
      </c>
      <c r="J1189" s="28" t="s">
        <v>5923</v>
      </c>
      <c r="K1189" s="28" t="s">
        <v>6566</v>
      </c>
      <c r="L1189" s="28" t="s">
        <v>5901</v>
      </c>
      <c r="M1189" s="29"/>
      <c r="N1189" s="30">
        <v>45322</v>
      </c>
      <c r="O1189" s="28" t="s">
        <v>6567</v>
      </c>
      <c r="P1189" s="18" t="s">
        <v>6566</v>
      </c>
      <c r="Q1189" s="18" t="s">
        <v>6561</v>
      </c>
      <c r="R1189" s="18">
        <v>1.4</v>
      </c>
      <c r="T1189" s="18">
        <v>0</v>
      </c>
      <c r="U1189" s="18">
        <v>0</v>
      </c>
    </row>
    <row r="1190" spans="2:21" x14ac:dyDescent="0.4">
      <c r="B1190" s="28" t="s">
        <v>5909</v>
      </c>
      <c r="C1190" s="28" t="s">
        <v>5910</v>
      </c>
      <c r="D1190" s="28" t="s">
        <v>6398</v>
      </c>
      <c r="E1190" s="29" t="s">
        <v>120</v>
      </c>
      <c r="F1190" s="28" t="s">
        <v>5991</v>
      </c>
      <c r="G1190" s="28" t="s">
        <v>703</v>
      </c>
      <c r="H1190" s="28" t="s">
        <v>6466</v>
      </c>
      <c r="I1190" s="29" t="s">
        <v>6467</v>
      </c>
      <c r="J1190" s="28" t="s">
        <v>5899</v>
      </c>
      <c r="K1190" s="28" t="s">
        <v>6568</v>
      </c>
      <c r="L1190" s="28" t="s">
        <v>5901</v>
      </c>
      <c r="M1190" s="29"/>
      <c r="N1190" s="30">
        <v>45322</v>
      </c>
      <c r="O1190" s="28" t="s">
        <v>6569</v>
      </c>
      <c r="P1190" s="18" t="s">
        <v>6568</v>
      </c>
      <c r="Q1190" s="18" t="s">
        <v>6561</v>
      </c>
      <c r="R1190" s="18">
        <v>1.7</v>
      </c>
      <c r="T1190" s="18">
        <v>0</v>
      </c>
      <c r="U1190" s="18">
        <v>0</v>
      </c>
    </row>
    <row r="1191" spans="2:21" x14ac:dyDescent="0.4">
      <c r="B1191" s="28" t="s">
        <v>5909</v>
      </c>
      <c r="C1191" s="28" t="s">
        <v>5910</v>
      </c>
      <c r="D1191" s="28" t="s">
        <v>6398</v>
      </c>
      <c r="E1191" s="29" t="s">
        <v>120</v>
      </c>
      <c r="F1191" s="28" t="s">
        <v>5991</v>
      </c>
      <c r="G1191" s="28" t="s">
        <v>703</v>
      </c>
      <c r="H1191" s="28" t="s">
        <v>6466</v>
      </c>
      <c r="I1191" s="29" t="s">
        <v>6467</v>
      </c>
      <c r="J1191" s="28" t="s">
        <v>5904</v>
      </c>
      <c r="K1191" s="28" t="s">
        <v>6570</v>
      </c>
      <c r="L1191" s="28" t="s">
        <v>5901</v>
      </c>
      <c r="M1191" s="29"/>
      <c r="N1191" s="30">
        <v>45322</v>
      </c>
      <c r="O1191" s="28" t="s">
        <v>6571</v>
      </c>
      <c r="P1191" s="18" t="s">
        <v>6570</v>
      </c>
      <c r="Q1191" s="18" t="s">
        <v>6561</v>
      </c>
      <c r="R1191" s="18">
        <v>1.7</v>
      </c>
      <c r="T1191" s="18">
        <v>0</v>
      </c>
      <c r="U1191" s="18">
        <v>0</v>
      </c>
    </row>
    <row r="1192" spans="2:21" x14ac:dyDescent="0.4">
      <c r="B1192" s="28" t="s">
        <v>5909</v>
      </c>
      <c r="C1192" s="28" t="s">
        <v>5910</v>
      </c>
      <c r="D1192" s="28" t="s">
        <v>6398</v>
      </c>
      <c r="E1192" s="29" t="s">
        <v>120</v>
      </c>
      <c r="F1192" s="28" t="s">
        <v>5991</v>
      </c>
      <c r="G1192" s="28" t="s">
        <v>703</v>
      </c>
      <c r="H1192" s="28" t="s">
        <v>6466</v>
      </c>
      <c r="I1192" s="29" t="s">
        <v>6467</v>
      </c>
      <c r="J1192" s="28" t="s">
        <v>5843</v>
      </c>
      <c r="K1192" s="28" t="s">
        <v>6572</v>
      </c>
      <c r="L1192" s="28" t="s">
        <v>5901</v>
      </c>
      <c r="M1192" s="29"/>
      <c r="N1192" s="30">
        <v>45322</v>
      </c>
      <c r="O1192" s="28" t="s">
        <v>6573</v>
      </c>
      <c r="P1192" s="18" t="s">
        <v>6572</v>
      </c>
      <c r="Q1192" s="18" t="s">
        <v>6561</v>
      </c>
      <c r="R1192" s="18">
        <v>1.7</v>
      </c>
      <c r="T1192" s="18">
        <v>0</v>
      </c>
      <c r="U1192" s="18">
        <v>0</v>
      </c>
    </row>
    <row r="1193" spans="2:21" x14ac:dyDescent="0.4">
      <c r="B1193" s="28" t="s">
        <v>5909</v>
      </c>
      <c r="C1193" s="28" t="s">
        <v>5910</v>
      </c>
      <c r="D1193" s="28" t="s">
        <v>6398</v>
      </c>
      <c r="E1193" s="29" t="s">
        <v>120</v>
      </c>
      <c r="F1193" s="28" t="s">
        <v>5991</v>
      </c>
      <c r="G1193" s="28" t="s">
        <v>275</v>
      </c>
      <c r="H1193" s="28" t="s">
        <v>6302</v>
      </c>
      <c r="I1193" s="29" t="s">
        <v>6474</v>
      </c>
      <c r="J1193" s="28" t="s">
        <v>5899</v>
      </c>
      <c r="K1193" s="28" t="s">
        <v>6574</v>
      </c>
      <c r="L1193" s="28" t="s">
        <v>5901</v>
      </c>
      <c r="M1193" s="29"/>
      <c r="N1193" s="30">
        <v>45322</v>
      </c>
      <c r="O1193" s="28" t="s">
        <v>6575</v>
      </c>
      <c r="P1193" s="18" t="s">
        <v>6574</v>
      </c>
      <c r="Q1193" s="18" t="s">
        <v>6561</v>
      </c>
      <c r="R1193" s="18">
        <v>1.8</v>
      </c>
      <c r="T1193" s="18">
        <v>0</v>
      </c>
      <c r="U1193" s="18">
        <v>0</v>
      </c>
    </row>
    <row r="1194" spans="2:21" x14ac:dyDescent="0.4">
      <c r="B1194" s="28" t="s">
        <v>5909</v>
      </c>
      <c r="C1194" s="28" t="s">
        <v>5910</v>
      </c>
      <c r="D1194" s="28" t="s">
        <v>6398</v>
      </c>
      <c r="E1194" s="29" t="s">
        <v>120</v>
      </c>
      <c r="F1194" s="28" t="s">
        <v>5991</v>
      </c>
      <c r="G1194" s="28" t="s">
        <v>275</v>
      </c>
      <c r="H1194" s="28" t="s">
        <v>6302</v>
      </c>
      <c r="I1194" s="29" t="s">
        <v>6474</v>
      </c>
      <c r="J1194" s="28" t="s">
        <v>5904</v>
      </c>
      <c r="K1194" s="28" t="s">
        <v>6576</v>
      </c>
      <c r="L1194" s="28" t="s">
        <v>5901</v>
      </c>
      <c r="M1194" s="29"/>
      <c r="N1194" s="30">
        <v>45322</v>
      </c>
      <c r="O1194" s="28" t="s">
        <v>6577</v>
      </c>
      <c r="P1194" s="18" t="s">
        <v>6576</v>
      </c>
      <c r="Q1194" s="18" t="s">
        <v>6561</v>
      </c>
      <c r="R1194" s="18">
        <v>1.8</v>
      </c>
      <c r="T1194" s="18">
        <v>0</v>
      </c>
      <c r="U1194" s="18">
        <v>0</v>
      </c>
    </row>
    <row r="1195" spans="2:21" x14ac:dyDescent="0.4">
      <c r="B1195" s="28" t="s">
        <v>5909</v>
      </c>
      <c r="C1195" s="28" t="s">
        <v>5910</v>
      </c>
      <c r="D1195" s="28" t="s">
        <v>6398</v>
      </c>
      <c r="E1195" s="29" t="s">
        <v>120</v>
      </c>
      <c r="F1195" s="28" t="s">
        <v>5991</v>
      </c>
      <c r="G1195" s="28" t="s">
        <v>275</v>
      </c>
      <c r="H1195" s="28" t="s">
        <v>6302</v>
      </c>
      <c r="I1195" s="29" t="s">
        <v>6474</v>
      </c>
      <c r="J1195" s="28" t="s">
        <v>5843</v>
      </c>
      <c r="K1195" s="28" t="s">
        <v>6578</v>
      </c>
      <c r="L1195" s="28" t="s">
        <v>5901</v>
      </c>
      <c r="M1195" s="29"/>
      <c r="N1195" s="30">
        <v>45322</v>
      </c>
      <c r="O1195" s="28" t="s">
        <v>6579</v>
      </c>
      <c r="P1195" s="18" t="s">
        <v>6578</v>
      </c>
      <c r="Q1195" s="18" t="s">
        <v>6561</v>
      </c>
      <c r="R1195" s="18">
        <v>1.8</v>
      </c>
      <c r="T1195" s="18">
        <v>0</v>
      </c>
      <c r="U1195" s="18">
        <v>0</v>
      </c>
    </row>
    <row r="1196" spans="2:21" x14ac:dyDescent="0.4">
      <c r="B1196" s="28" t="s">
        <v>5909</v>
      </c>
      <c r="C1196" s="28" t="s">
        <v>5910</v>
      </c>
      <c r="D1196" s="28" t="s">
        <v>6398</v>
      </c>
      <c r="E1196" s="29" t="s">
        <v>120</v>
      </c>
      <c r="F1196" s="28" t="s">
        <v>5991</v>
      </c>
      <c r="G1196" s="28" t="s">
        <v>39</v>
      </c>
      <c r="H1196" s="28" t="s">
        <v>6318</v>
      </c>
      <c r="I1196" s="29" t="s">
        <v>6416</v>
      </c>
      <c r="J1196" s="28" t="s">
        <v>5899</v>
      </c>
      <c r="K1196" s="28" t="s">
        <v>6580</v>
      </c>
      <c r="L1196" s="28" t="s">
        <v>5901</v>
      </c>
      <c r="M1196" s="29"/>
      <c r="N1196" s="30">
        <v>45322</v>
      </c>
      <c r="O1196" s="28" t="s">
        <v>6581</v>
      </c>
      <c r="P1196" s="18" t="s">
        <v>6580</v>
      </c>
      <c r="Q1196" s="18" t="s">
        <v>6561</v>
      </c>
      <c r="R1196" s="18">
        <v>2.9</v>
      </c>
      <c r="T1196" s="18">
        <v>0</v>
      </c>
      <c r="U1196" s="18">
        <v>0</v>
      </c>
    </row>
    <row r="1197" spans="2:21" x14ac:dyDescent="0.4">
      <c r="B1197" s="28" t="s">
        <v>5909</v>
      </c>
      <c r="C1197" s="28" t="s">
        <v>5910</v>
      </c>
      <c r="D1197" s="28" t="s">
        <v>6398</v>
      </c>
      <c r="E1197" s="29" t="s">
        <v>120</v>
      </c>
      <c r="F1197" s="28" t="s">
        <v>5991</v>
      </c>
      <c r="G1197" s="28" t="s">
        <v>39</v>
      </c>
      <c r="H1197" s="28" t="s">
        <v>6318</v>
      </c>
      <c r="I1197" s="29" t="s">
        <v>6416</v>
      </c>
      <c r="J1197" s="28" t="s">
        <v>5904</v>
      </c>
      <c r="K1197" s="28" t="s">
        <v>6582</v>
      </c>
      <c r="L1197" s="28" t="s">
        <v>5901</v>
      </c>
      <c r="M1197" s="29"/>
      <c r="N1197" s="30">
        <v>45322</v>
      </c>
      <c r="O1197" s="28" t="s">
        <v>6583</v>
      </c>
      <c r="P1197" s="18" t="s">
        <v>6582</v>
      </c>
      <c r="Q1197" s="18" t="s">
        <v>6561</v>
      </c>
      <c r="R1197" s="18">
        <v>2.9</v>
      </c>
      <c r="T1197" s="18">
        <v>0</v>
      </c>
      <c r="U1197" s="18">
        <v>0</v>
      </c>
    </row>
    <row r="1198" spans="2:21" x14ac:dyDescent="0.4">
      <c r="B1198" s="28" t="s">
        <v>5909</v>
      </c>
      <c r="C1198" s="28" t="s">
        <v>5910</v>
      </c>
      <c r="D1198" s="28" t="s">
        <v>6398</v>
      </c>
      <c r="E1198" s="29" t="s">
        <v>120</v>
      </c>
      <c r="F1198" s="28" t="s">
        <v>5991</v>
      </c>
      <c r="G1198" s="28" t="s">
        <v>39</v>
      </c>
      <c r="H1198" s="28" t="s">
        <v>6318</v>
      </c>
      <c r="I1198" s="29" t="s">
        <v>6416</v>
      </c>
      <c r="J1198" s="28" t="s">
        <v>5843</v>
      </c>
      <c r="K1198" s="28" t="s">
        <v>6584</v>
      </c>
      <c r="L1198" s="28" t="s">
        <v>5901</v>
      </c>
      <c r="M1198" s="29"/>
      <c r="N1198" s="30">
        <v>45322</v>
      </c>
      <c r="O1198" s="28" t="s">
        <v>6585</v>
      </c>
      <c r="P1198" s="18" t="s">
        <v>6584</v>
      </c>
      <c r="Q1198" s="18" t="s">
        <v>6561</v>
      </c>
      <c r="R1198" s="18">
        <v>2.9</v>
      </c>
      <c r="T1198" s="18">
        <v>0</v>
      </c>
      <c r="U1198" s="18">
        <v>0</v>
      </c>
    </row>
    <row r="1199" spans="2:21" x14ac:dyDescent="0.4">
      <c r="B1199" s="28" t="s">
        <v>5909</v>
      </c>
      <c r="C1199" s="28" t="s">
        <v>5910</v>
      </c>
      <c r="D1199" s="28" t="s">
        <v>6398</v>
      </c>
      <c r="E1199" s="29" t="s">
        <v>103</v>
      </c>
      <c r="F1199" s="28" t="s">
        <v>5991</v>
      </c>
      <c r="G1199" s="28" t="s">
        <v>926</v>
      </c>
      <c r="H1199" s="28" t="s">
        <v>6145</v>
      </c>
      <c r="I1199" s="29" t="s">
        <v>6126</v>
      </c>
      <c r="J1199" s="28" t="s">
        <v>5899</v>
      </c>
      <c r="K1199" s="28" t="s">
        <v>8540</v>
      </c>
      <c r="L1199" s="28" t="s">
        <v>5901</v>
      </c>
      <c r="M1199" s="29"/>
      <c r="N1199" s="30">
        <v>45322</v>
      </c>
      <c r="O1199" s="18" t="s">
        <v>8541</v>
      </c>
      <c r="P1199" s="18" t="s">
        <v>8540</v>
      </c>
      <c r="Q1199" s="18" t="s">
        <v>8542</v>
      </c>
      <c r="R1199" s="18">
        <v>1.2</v>
      </c>
      <c r="T1199" s="18">
        <v>0</v>
      </c>
      <c r="U1199" s="18">
        <v>0</v>
      </c>
    </row>
    <row r="1200" spans="2:21" x14ac:dyDescent="0.4">
      <c r="B1200" s="28" t="s">
        <v>5909</v>
      </c>
      <c r="C1200" s="28" t="s">
        <v>5910</v>
      </c>
      <c r="D1200" s="28" t="s">
        <v>6398</v>
      </c>
      <c r="E1200" s="29" t="s">
        <v>103</v>
      </c>
      <c r="F1200" s="28" t="s">
        <v>5991</v>
      </c>
      <c r="G1200" s="28" t="s">
        <v>926</v>
      </c>
      <c r="H1200" s="28" t="s">
        <v>6145</v>
      </c>
      <c r="I1200" s="29" t="s">
        <v>6126</v>
      </c>
      <c r="J1200" s="28" t="s">
        <v>5904</v>
      </c>
      <c r="K1200" s="28" t="s">
        <v>8543</v>
      </c>
      <c r="L1200" s="28" t="s">
        <v>5901</v>
      </c>
      <c r="M1200" s="29"/>
      <c r="N1200" s="30">
        <v>45322</v>
      </c>
      <c r="O1200" s="18" t="s">
        <v>8544</v>
      </c>
      <c r="P1200" s="18" t="s">
        <v>8543</v>
      </c>
      <c r="Q1200" s="18" t="s">
        <v>8542</v>
      </c>
      <c r="R1200" s="18">
        <v>1.2</v>
      </c>
      <c r="T1200" s="18">
        <v>0</v>
      </c>
      <c r="U1200" s="18">
        <v>0</v>
      </c>
    </row>
    <row r="1201" spans="2:21" x14ac:dyDescent="0.4">
      <c r="B1201" s="28" t="s">
        <v>5909</v>
      </c>
      <c r="C1201" s="28" t="s">
        <v>5910</v>
      </c>
      <c r="D1201" s="28" t="s">
        <v>6398</v>
      </c>
      <c r="E1201" s="29" t="s">
        <v>103</v>
      </c>
      <c r="F1201" s="28" t="s">
        <v>5991</v>
      </c>
      <c r="G1201" s="28" t="s">
        <v>926</v>
      </c>
      <c r="H1201" s="28" t="s">
        <v>6145</v>
      </c>
      <c r="I1201" s="29" t="s">
        <v>6126</v>
      </c>
      <c r="J1201" s="28" t="s">
        <v>5843</v>
      </c>
      <c r="K1201" s="28" t="s">
        <v>8545</v>
      </c>
      <c r="L1201" s="28" t="s">
        <v>5901</v>
      </c>
      <c r="M1201" s="29"/>
      <c r="N1201" s="30">
        <v>45322</v>
      </c>
      <c r="O1201" s="18" t="s">
        <v>8546</v>
      </c>
      <c r="P1201" s="18" t="s">
        <v>8545</v>
      </c>
      <c r="Q1201" s="18" t="s">
        <v>8542</v>
      </c>
      <c r="R1201" s="18">
        <v>1.2</v>
      </c>
      <c r="T1201" s="18">
        <v>0</v>
      </c>
      <c r="U1201" s="18">
        <v>0</v>
      </c>
    </row>
    <row r="1202" spans="2:21" x14ac:dyDescent="0.4">
      <c r="B1202" s="28" t="s">
        <v>5909</v>
      </c>
      <c r="C1202" s="28" t="s">
        <v>5910</v>
      </c>
      <c r="D1202" s="28" t="s">
        <v>6398</v>
      </c>
      <c r="E1202" s="29" t="s">
        <v>103</v>
      </c>
      <c r="F1202" s="28" t="s">
        <v>5991</v>
      </c>
      <c r="G1202" s="28" t="s">
        <v>926</v>
      </c>
      <c r="H1202" s="28" t="s">
        <v>6145</v>
      </c>
      <c r="I1202" s="29" t="s">
        <v>6126</v>
      </c>
      <c r="J1202" s="28" t="s">
        <v>5923</v>
      </c>
      <c r="K1202" s="28" t="s">
        <v>8547</v>
      </c>
      <c r="L1202" s="28" t="s">
        <v>5901</v>
      </c>
      <c r="M1202" s="29"/>
      <c r="N1202" s="30">
        <v>45322</v>
      </c>
      <c r="O1202" s="18" t="s">
        <v>8548</v>
      </c>
      <c r="P1202" s="18" t="s">
        <v>8547</v>
      </c>
      <c r="Q1202" s="18" t="s">
        <v>8542</v>
      </c>
      <c r="R1202" s="18">
        <v>1.2</v>
      </c>
      <c r="T1202" s="18">
        <v>0</v>
      </c>
      <c r="U1202" s="18">
        <v>0</v>
      </c>
    </row>
    <row r="1203" spans="2:21" x14ac:dyDescent="0.4">
      <c r="B1203" s="28" t="s">
        <v>5909</v>
      </c>
      <c r="C1203" s="28" t="s">
        <v>5910</v>
      </c>
      <c r="D1203" s="28" t="s">
        <v>6398</v>
      </c>
      <c r="E1203" s="29" t="s">
        <v>103</v>
      </c>
      <c r="F1203" s="28" t="s">
        <v>5991</v>
      </c>
      <c r="G1203" s="28" t="s">
        <v>703</v>
      </c>
      <c r="H1203" s="28" t="s">
        <v>6466</v>
      </c>
      <c r="I1203" s="29" t="s">
        <v>8063</v>
      </c>
      <c r="J1203" s="28" t="s">
        <v>5899</v>
      </c>
      <c r="K1203" s="28" t="s">
        <v>8549</v>
      </c>
      <c r="L1203" s="28" t="s">
        <v>5901</v>
      </c>
      <c r="M1203" s="29"/>
      <c r="N1203" s="30">
        <v>45322</v>
      </c>
      <c r="O1203" s="18" t="s">
        <v>8550</v>
      </c>
      <c r="P1203" s="18" t="s">
        <v>8549</v>
      </c>
      <c r="Q1203" s="18" t="s">
        <v>8542</v>
      </c>
      <c r="R1203" s="18">
        <v>1.6</v>
      </c>
      <c r="T1203" s="18">
        <v>0</v>
      </c>
      <c r="U1203" s="18">
        <v>0</v>
      </c>
    </row>
    <row r="1204" spans="2:21" x14ac:dyDescent="0.4">
      <c r="B1204" s="28" t="s">
        <v>5909</v>
      </c>
      <c r="C1204" s="28" t="s">
        <v>5910</v>
      </c>
      <c r="D1204" s="28" t="s">
        <v>6398</v>
      </c>
      <c r="E1204" s="29" t="s">
        <v>103</v>
      </c>
      <c r="F1204" s="28" t="s">
        <v>5991</v>
      </c>
      <c r="G1204" s="28" t="s">
        <v>703</v>
      </c>
      <c r="H1204" s="28" t="s">
        <v>6466</v>
      </c>
      <c r="I1204" s="29" t="s">
        <v>8063</v>
      </c>
      <c r="J1204" s="28" t="s">
        <v>5904</v>
      </c>
      <c r="K1204" s="28" t="s">
        <v>8551</v>
      </c>
      <c r="L1204" s="28" t="s">
        <v>5901</v>
      </c>
      <c r="M1204" s="29"/>
      <c r="N1204" s="30">
        <v>45322</v>
      </c>
      <c r="O1204" s="18" t="s">
        <v>8552</v>
      </c>
      <c r="P1204" s="18" t="s">
        <v>8551</v>
      </c>
      <c r="Q1204" s="18" t="s">
        <v>8542</v>
      </c>
      <c r="R1204" s="18">
        <v>1.6</v>
      </c>
      <c r="T1204" s="18">
        <v>0</v>
      </c>
      <c r="U1204" s="18">
        <v>0</v>
      </c>
    </row>
    <row r="1205" spans="2:21" x14ac:dyDescent="0.4">
      <c r="B1205" s="28" t="s">
        <v>5909</v>
      </c>
      <c r="C1205" s="28" t="s">
        <v>5910</v>
      </c>
      <c r="D1205" s="28" t="s">
        <v>6398</v>
      </c>
      <c r="E1205" s="29" t="s">
        <v>103</v>
      </c>
      <c r="F1205" s="28" t="s">
        <v>5991</v>
      </c>
      <c r="G1205" s="28" t="s">
        <v>703</v>
      </c>
      <c r="H1205" s="28" t="s">
        <v>6466</v>
      </c>
      <c r="I1205" s="29" t="s">
        <v>8063</v>
      </c>
      <c r="J1205" s="28" t="s">
        <v>5843</v>
      </c>
      <c r="K1205" s="28" t="s">
        <v>8553</v>
      </c>
      <c r="L1205" s="28" t="s">
        <v>5901</v>
      </c>
      <c r="M1205" s="29"/>
      <c r="N1205" s="30">
        <v>45322</v>
      </c>
      <c r="O1205" s="18" t="s">
        <v>8554</v>
      </c>
      <c r="P1205" s="18" t="s">
        <v>8553</v>
      </c>
      <c r="Q1205" s="18" t="s">
        <v>8542</v>
      </c>
      <c r="R1205" s="18">
        <v>1.6</v>
      </c>
      <c r="T1205" s="18">
        <v>0</v>
      </c>
      <c r="U1205" s="18">
        <v>0</v>
      </c>
    </row>
    <row r="1206" spans="2:21" x14ac:dyDescent="0.4">
      <c r="B1206" s="28" t="s">
        <v>5909</v>
      </c>
      <c r="C1206" s="28" t="s">
        <v>5910</v>
      </c>
      <c r="D1206" s="28" t="s">
        <v>6398</v>
      </c>
      <c r="E1206" s="29" t="s">
        <v>103</v>
      </c>
      <c r="F1206" s="28" t="s">
        <v>5991</v>
      </c>
      <c r="G1206" s="28" t="s">
        <v>275</v>
      </c>
      <c r="H1206" s="28" t="s">
        <v>6302</v>
      </c>
      <c r="I1206" s="29" t="s">
        <v>6474</v>
      </c>
      <c r="J1206" s="28" t="s">
        <v>5899</v>
      </c>
      <c r="K1206" s="28" t="s">
        <v>8555</v>
      </c>
      <c r="L1206" s="28" t="s">
        <v>5901</v>
      </c>
      <c r="M1206" s="29"/>
      <c r="N1206" s="30">
        <v>45322</v>
      </c>
      <c r="O1206" s="18" t="s">
        <v>8556</v>
      </c>
      <c r="P1206" s="18" t="s">
        <v>8555</v>
      </c>
      <c r="Q1206" s="18" t="s">
        <v>8542</v>
      </c>
      <c r="R1206" s="18">
        <v>1.8</v>
      </c>
      <c r="T1206" s="18">
        <v>0</v>
      </c>
      <c r="U1206" s="18">
        <v>0</v>
      </c>
    </row>
    <row r="1207" spans="2:21" x14ac:dyDescent="0.4">
      <c r="B1207" s="28" t="s">
        <v>5909</v>
      </c>
      <c r="C1207" s="28" t="s">
        <v>5910</v>
      </c>
      <c r="D1207" s="28" t="s">
        <v>6398</v>
      </c>
      <c r="E1207" s="29" t="s">
        <v>103</v>
      </c>
      <c r="F1207" s="28" t="s">
        <v>5991</v>
      </c>
      <c r="G1207" s="28" t="s">
        <v>275</v>
      </c>
      <c r="H1207" s="28" t="s">
        <v>6302</v>
      </c>
      <c r="I1207" s="29" t="s">
        <v>6474</v>
      </c>
      <c r="J1207" s="28" t="s">
        <v>5904</v>
      </c>
      <c r="K1207" s="28" t="s">
        <v>8557</v>
      </c>
      <c r="L1207" s="28" t="s">
        <v>5901</v>
      </c>
      <c r="M1207" s="29"/>
      <c r="N1207" s="30">
        <v>45322</v>
      </c>
      <c r="O1207" s="18" t="s">
        <v>8558</v>
      </c>
      <c r="P1207" s="18" t="s">
        <v>8557</v>
      </c>
      <c r="Q1207" s="18" t="s">
        <v>8542</v>
      </c>
      <c r="R1207" s="18">
        <v>1.8</v>
      </c>
      <c r="T1207" s="18">
        <v>0</v>
      </c>
      <c r="U1207" s="18">
        <v>0</v>
      </c>
    </row>
    <row r="1208" spans="2:21" x14ac:dyDescent="0.4">
      <c r="B1208" s="28" t="s">
        <v>5909</v>
      </c>
      <c r="C1208" s="28" t="s">
        <v>5910</v>
      </c>
      <c r="D1208" s="28" t="s">
        <v>6398</v>
      </c>
      <c r="E1208" s="29" t="s">
        <v>103</v>
      </c>
      <c r="F1208" s="28" t="s">
        <v>5991</v>
      </c>
      <c r="G1208" s="28" t="s">
        <v>275</v>
      </c>
      <c r="H1208" s="28" t="s">
        <v>6302</v>
      </c>
      <c r="I1208" s="29" t="s">
        <v>6474</v>
      </c>
      <c r="J1208" s="28" t="s">
        <v>5843</v>
      </c>
      <c r="K1208" s="28" t="s">
        <v>8559</v>
      </c>
      <c r="L1208" s="28" t="s">
        <v>5901</v>
      </c>
      <c r="M1208" s="29"/>
      <c r="N1208" s="30">
        <v>45322</v>
      </c>
      <c r="O1208" s="18" t="s">
        <v>8560</v>
      </c>
      <c r="P1208" s="18" t="s">
        <v>8559</v>
      </c>
      <c r="Q1208" s="18" t="s">
        <v>8542</v>
      </c>
      <c r="R1208" s="18">
        <v>1.8</v>
      </c>
      <c r="T1208" s="18">
        <v>0</v>
      </c>
      <c r="U1208" s="18">
        <v>0</v>
      </c>
    </row>
    <row r="1209" spans="2:21" x14ac:dyDescent="0.4">
      <c r="B1209" s="28" t="s">
        <v>5909</v>
      </c>
      <c r="C1209" s="28" t="s">
        <v>5910</v>
      </c>
      <c r="D1209" s="28" t="s">
        <v>6398</v>
      </c>
      <c r="E1209" s="29" t="s">
        <v>103</v>
      </c>
      <c r="F1209" s="28" t="s">
        <v>5991</v>
      </c>
      <c r="G1209" s="28" t="s">
        <v>39</v>
      </c>
      <c r="H1209" s="28" t="s">
        <v>6318</v>
      </c>
      <c r="I1209" s="29" t="s">
        <v>6416</v>
      </c>
      <c r="J1209" s="28" t="s">
        <v>5899</v>
      </c>
      <c r="K1209" s="28" t="s">
        <v>8561</v>
      </c>
      <c r="L1209" s="28" t="s">
        <v>5901</v>
      </c>
      <c r="M1209" s="29"/>
      <c r="N1209" s="30">
        <v>45322</v>
      </c>
      <c r="O1209" s="18" t="s">
        <v>8562</v>
      </c>
      <c r="P1209" s="18" t="s">
        <v>8561</v>
      </c>
      <c r="Q1209" s="18" t="s">
        <v>8542</v>
      </c>
      <c r="R1209" s="18">
        <v>2.9</v>
      </c>
      <c r="T1209" s="18">
        <v>0</v>
      </c>
      <c r="U1209" s="18">
        <v>0</v>
      </c>
    </row>
    <row r="1210" spans="2:21" x14ac:dyDescent="0.4">
      <c r="B1210" s="28" t="s">
        <v>5909</v>
      </c>
      <c r="C1210" s="28" t="s">
        <v>5910</v>
      </c>
      <c r="D1210" s="28" t="s">
        <v>6398</v>
      </c>
      <c r="E1210" s="29" t="s">
        <v>103</v>
      </c>
      <c r="F1210" s="28" t="s">
        <v>5991</v>
      </c>
      <c r="G1210" s="28" t="s">
        <v>39</v>
      </c>
      <c r="H1210" s="28" t="s">
        <v>6318</v>
      </c>
      <c r="I1210" s="29" t="s">
        <v>6416</v>
      </c>
      <c r="J1210" s="28" t="s">
        <v>5904</v>
      </c>
      <c r="K1210" s="28" t="s">
        <v>8563</v>
      </c>
      <c r="L1210" s="28" t="s">
        <v>5901</v>
      </c>
      <c r="M1210" s="29"/>
      <c r="N1210" s="30">
        <v>45322</v>
      </c>
      <c r="O1210" s="18" t="s">
        <v>8564</v>
      </c>
      <c r="P1210" s="18" t="s">
        <v>8563</v>
      </c>
      <c r="Q1210" s="18" t="s">
        <v>8542</v>
      </c>
      <c r="R1210" s="18">
        <v>2.9</v>
      </c>
      <c r="T1210" s="18">
        <v>0</v>
      </c>
      <c r="U1210" s="18">
        <v>0</v>
      </c>
    </row>
    <row r="1211" spans="2:21" x14ac:dyDescent="0.4">
      <c r="B1211" s="28" t="s">
        <v>5909</v>
      </c>
      <c r="C1211" s="28" t="s">
        <v>5910</v>
      </c>
      <c r="D1211" s="28" t="s">
        <v>6398</v>
      </c>
      <c r="E1211" s="29" t="s">
        <v>103</v>
      </c>
      <c r="F1211" s="28" t="s">
        <v>5991</v>
      </c>
      <c r="G1211" s="28" t="s">
        <v>39</v>
      </c>
      <c r="H1211" s="28" t="s">
        <v>6318</v>
      </c>
      <c r="I1211" s="29" t="s">
        <v>6416</v>
      </c>
      <c r="J1211" s="28" t="s">
        <v>5843</v>
      </c>
      <c r="K1211" s="28" t="s">
        <v>8565</v>
      </c>
      <c r="L1211" s="28" t="s">
        <v>5901</v>
      </c>
      <c r="M1211" s="29"/>
      <c r="N1211" s="30">
        <v>45322</v>
      </c>
      <c r="O1211" s="18" t="s">
        <v>8566</v>
      </c>
      <c r="P1211" s="18" t="s">
        <v>8565</v>
      </c>
      <c r="Q1211" s="18" t="s">
        <v>8542</v>
      </c>
      <c r="R1211" s="18">
        <v>2.9</v>
      </c>
      <c r="T1211" s="18">
        <v>0</v>
      </c>
      <c r="U1211" s="18">
        <v>0</v>
      </c>
    </row>
    <row r="1212" spans="2:21" x14ac:dyDescent="0.4">
      <c r="B1212" s="18" t="s">
        <v>5909</v>
      </c>
      <c r="C1212" s="18" t="s">
        <v>5910</v>
      </c>
      <c r="D1212" s="18" t="s">
        <v>128</v>
      </c>
      <c r="E1212" s="19" t="s">
        <v>146</v>
      </c>
      <c r="F1212" s="18" t="s">
        <v>5935</v>
      </c>
      <c r="G1212" s="18" t="s">
        <v>703</v>
      </c>
      <c r="H1212" s="18" t="s">
        <v>6466</v>
      </c>
      <c r="I1212" s="19" t="s">
        <v>6467</v>
      </c>
      <c r="J1212" s="18" t="s">
        <v>5899</v>
      </c>
      <c r="K1212" s="18" t="s">
        <v>9438</v>
      </c>
      <c r="L1212" s="18" t="s">
        <v>5901</v>
      </c>
      <c r="N1212" s="20">
        <v>45322</v>
      </c>
      <c r="O1212" s="18" t="s">
        <v>9439</v>
      </c>
      <c r="P1212" s="18" t="s">
        <v>9438</v>
      </c>
      <c r="Q1212" s="18" t="s">
        <v>9440</v>
      </c>
      <c r="R1212" s="18">
        <v>1.7</v>
      </c>
      <c r="T1212" s="18">
        <v>0</v>
      </c>
      <c r="U1212" s="18">
        <v>0</v>
      </c>
    </row>
    <row r="1213" spans="2:21" x14ac:dyDescent="0.4">
      <c r="B1213" s="18" t="s">
        <v>5909</v>
      </c>
      <c r="C1213" s="18" t="s">
        <v>5910</v>
      </c>
      <c r="D1213" s="18" t="s">
        <v>128</v>
      </c>
      <c r="E1213" s="19" t="s">
        <v>146</v>
      </c>
      <c r="F1213" s="18" t="s">
        <v>5935</v>
      </c>
      <c r="G1213" s="18" t="s">
        <v>703</v>
      </c>
      <c r="H1213" s="18" t="s">
        <v>6466</v>
      </c>
      <c r="I1213" s="19" t="s">
        <v>6467</v>
      </c>
      <c r="J1213" s="18" t="s">
        <v>5904</v>
      </c>
      <c r="K1213" s="18" t="s">
        <v>9441</v>
      </c>
      <c r="L1213" s="18" t="s">
        <v>5901</v>
      </c>
      <c r="N1213" s="20">
        <v>45322</v>
      </c>
      <c r="O1213" s="18" t="s">
        <v>9442</v>
      </c>
      <c r="P1213" s="18" t="s">
        <v>9441</v>
      </c>
      <c r="Q1213" s="18" t="s">
        <v>9440</v>
      </c>
      <c r="R1213" s="18">
        <v>1.7</v>
      </c>
      <c r="T1213" s="18">
        <v>0</v>
      </c>
      <c r="U1213" s="18">
        <v>0</v>
      </c>
    </row>
    <row r="1214" spans="2:21" x14ac:dyDescent="0.4">
      <c r="B1214" s="18" t="s">
        <v>5909</v>
      </c>
      <c r="C1214" s="18" t="s">
        <v>5910</v>
      </c>
      <c r="D1214" s="18" t="s">
        <v>128</v>
      </c>
      <c r="E1214" s="19" t="s">
        <v>146</v>
      </c>
      <c r="F1214" s="18" t="s">
        <v>5935</v>
      </c>
      <c r="G1214" s="18" t="s">
        <v>703</v>
      </c>
      <c r="H1214" s="18" t="s">
        <v>6466</v>
      </c>
      <c r="I1214" s="19" t="s">
        <v>6467</v>
      </c>
      <c r="J1214" s="18" t="s">
        <v>5843</v>
      </c>
      <c r="K1214" s="18" t="s">
        <v>9443</v>
      </c>
      <c r="L1214" s="18" t="s">
        <v>5901</v>
      </c>
      <c r="N1214" s="20">
        <v>45322</v>
      </c>
      <c r="O1214" s="18" t="s">
        <v>9444</v>
      </c>
      <c r="P1214" s="18" t="s">
        <v>9443</v>
      </c>
      <c r="Q1214" s="18" t="s">
        <v>9440</v>
      </c>
      <c r="R1214" s="18">
        <v>1.7</v>
      </c>
      <c r="T1214" s="18">
        <v>0</v>
      </c>
      <c r="U1214" s="18">
        <v>0</v>
      </c>
    </row>
    <row r="1215" spans="2:21" x14ac:dyDescent="0.4">
      <c r="B1215" s="18" t="s">
        <v>5909</v>
      </c>
      <c r="C1215" s="18" t="s">
        <v>5910</v>
      </c>
      <c r="D1215" s="18" t="s">
        <v>128</v>
      </c>
      <c r="E1215" s="19" t="s">
        <v>146</v>
      </c>
      <c r="F1215" s="18" t="s">
        <v>5935</v>
      </c>
      <c r="G1215" s="18" t="s">
        <v>275</v>
      </c>
      <c r="H1215" s="18" t="s">
        <v>6302</v>
      </c>
      <c r="I1215" s="19" t="s">
        <v>6474</v>
      </c>
      <c r="J1215" s="18" t="s">
        <v>5899</v>
      </c>
      <c r="K1215" s="18" t="s">
        <v>9445</v>
      </c>
      <c r="L1215" s="18" t="s">
        <v>5901</v>
      </c>
      <c r="N1215" s="20">
        <v>45322</v>
      </c>
      <c r="O1215" s="18" t="s">
        <v>9446</v>
      </c>
      <c r="P1215" s="18" t="s">
        <v>9445</v>
      </c>
      <c r="Q1215" s="18" t="s">
        <v>9440</v>
      </c>
      <c r="R1215" s="18">
        <v>1.8</v>
      </c>
      <c r="T1215" s="18">
        <v>0</v>
      </c>
      <c r="U1215" s="18">
        <v>0</v>
      </c>
    </row>
    <row r="1216" spans="2:21" x14ac:dyDescent="0.4">
      <c r="B1216" s="18" t="s">
        <v>5909</v>
      </c>
      <c r="C1216" s="18" t="s">
        <v>5910</v>
      </c>
      <c r="D1216" s="18" t="s">
        <v>128</v>
      </c>
      <c r="E1216" s="19" t="s">
        <v>146</v>
      </c>
      <c r="F1216" s="18" t="s">
        <v>5935</v>
      </c>
      <c r="G1216" s="18" t="s">
        <v>275</v>
      </c>
      <c r="H1216" s="18" t="s">
        <v>6302</v>
      </c>
      <c r="I1216" s="19" t="s">
        <v>6474</v>
      </c>
      <c r="J1216" s="18" t="s">
        <v>5904</v>
      </c>
      <c r="K1216" s="18" t="s">
        <v>9447</v>
      </c>
      <c r="L1216" s="18" t="s">
        <v>5901</v>
      </c>
      <c r="N1216" s="20">
        <v>45322</v>
      </c>
      <c r="O1216" s="18" t="s">
        <v>9448</v>
      </c>
      <c r="P1216" s="18" t="s">
        <v>9447</v>
      </c>
      <c r="Q1216" s="18" t="s">
        <v>9440</v>
      </c>
      <c r="R1216" s="18">
        <v>1.8</v>
      </c>
      <c r="T1216" s="18">
        <v>0</v>
      </c>
      <c r="U1216" s="18">
        <v>0</v>
      </c>
    </row>
    <row r="1217" spans="2:21" x14ac:dyDescent="0.4">
      <c r="B1217" s="18" t="s">
        <v>5909</v>
      </c>
      <c r="C1217" s="18" t="s">
        <v>5910</v>
      </c>
      <c r="D1217" s="18" t="s">
        <v>128</v>
      </c>
      <c r="E1217" s="19" t="s">
        <v>146</v>
      </c>
      <c r="F1217" s="18" t="s">
        <v>5935</v>
      </c>
      <c r="G1217" s="18" t="s">
        <v>275</v>
      </c>
      <c r="H1217" s="18" t="s">
        <v>6302</v>
      </c>
      <c r="I1217" s="19" t="s">
        <v>6474</v>
      </c>
      <c r="J1217" s="18" t="s">
        <v>5843</v>
      </c>
      <c r="K1217" s="18" t="s">
        <v>9449</v>
      </c>
      <c r="L1217" s="18" t="s">
        <v>5901</v>
      </c>
      <c r="N1217" s="20">
        <v>45322</v>
      </c>
      <c r="O1217" s="18" t="s">
        <v>9450</v>
      </c>
      <c r="P1217" s="18" t="s">
        <v>9449</v>
      </c>
      <c r="Q1217" s="18" t="s">
        <v>9440</v>
      </c>
      <c r="R1217" s="18">
        <v>1.8</v>
      </c>
      <c r="T1217" s="18">
        <v>0</v>
      </c>
      <c r="U1217" s="18">
        <v>0</v>
      </c>
    </row>
    <row r="1218" spans="2:21" x14ac:dyDescent="0.4">
      <c r="B1218" s="28" t="s">
        <v>5909</v>
      </c>
      <c r="C1218" s="28" t="s">
        <v>5910</v>
      </c>
      <c r="D1218" s="28" t="s">
        <v>128</v>
      </c>
      <c r="E1218" s="29" t="s">
        <v>130</v>
      </c>
      <c r="F1218" s="28" t="s">
        <v>5935</v>
      </c>
      <c r="G1218" s="28" t="s">
        <v>703</v>
      </c>
      <c r="H1218" s="28" t="s">
        <v>6466</v>
      </c>
      <c r="I1218" s="29" t="s">
        <v>6467</v>
      </c>
      <c r="J1218" s="28" t="s">
        <v>5899</v>
      </c>
      <c r="K1218" s="28" t="s">
        <v>8077</v>
      </c>
      <c r="L1218" s="28" t="s">
        <v>5901</v>
      </c>
      <c r="M1218" s="29"/>
      <c r="N1218" s="30">
        <v>45322</v>
      </c>
      <c r="O1218" s="28" t="s">
        <v>8078</v>
      </c>
      <c r="P1218" s="18" t="s">
        <v>8077</v>
      </c>
      <c r="Q1218" s="18" t="s">
        <v>8079</v>
      </c>
      <c r="R1218" s="18">
        <v>1.7</v>
      </c>
      <c r="T1218" s="18">
        <v>0</v>
      </c>
      <c r="U1218" s="18">
        <v>0</v>
      </c>
    </row>
    <row r="1219" spans="2:21" x14ac:dyDescent="0.4">
      <c r="B1219" s="28" t="s">
        <v>5909</v>
      </c>
      <c r="C1219" s="28" t="s">
        <v>5910</v>
      </c>
      <c r="D1219" s="28" t="s">
        <v>128</v>
      </c>
      <c r="E1219" s="29" t="s">
        <v>130</v>
      </c>
      <c r="F1219" s="28" t="s">
        <v>5935</v>
      </c>
      <c r="G1219" s="28" t="s">
        <v>703</v>
      </c>
      <c r="H1219" s="28" t="s">
        <v>6466</v>
      </c>
      <c r="I1219" s="29" t="s">
        <v>6467</v>
      </c>
      <c r="J1219" s="28" t="s">
        <v>5904</v>
      </c>
      <c r="K1219" s="28" t="s">
        <v>8080</v>
      </c>
      <c r="L1219" s="28" t="s">
        <v>5901</v>
      </c>
      <c r="M1219" s="29"/>
      <c r="N1219" s="30">
        <v>45322</v>
      </c>
      <c r="O1219" s="28" t="s">
        <v>8081</v>
      </c>
      <c r="P1219" s="18" t="s">
        <v>8080</v>
      </c>
      <c r="Q1219" s="18" t="s">
        <v>8079</v>
      </c>
      <c r="R1219" s="18">
        <v>1.7</v>
      </c>
      <c r="T1219" s="18">
        <v>0</v>
      </c>
      <c r="U1219" s="18">
        <v>0</v>
      </c>
    </row>
    <row r="1220" spans="2:21" x14ac:dyDescent="0.4">
      <c r="B1220" s="28" t="s">
        <v>5909</v>
      </c>
      <c r="C1220" s="28" t="s">
        <v>5910</v>
      </c>
      <c r="D1220" s="28" t="s">
        <v>128</v>
      </c>
      <c r="E1220" s="29" t="s">
        <v>130</v>
      </c>
      <c r="F1220" s="28" t="s">
        <v>5935</v>
      </c>
      <c r="G1220" s="28" t="s">
        <v>703</v>
      </c>
      <c r="H1220" s="28" t="s">
        <v>6466</v>
      </c>
      <c r="I1220" s="29" t="s">
        <v>6467</v>
      </c>
      <c r="J1220" s="28" t="s">
        <v>5843</v>
      </c>
      <c r="K1220" s="28" t="s">
        <v>8082</v>
      </c>
      <c r="L1220" s="28" t="s">
        <v>5901</v>
      </c>
      <c r="M1220" s="29"/>
      <c r="N1220" s="30">
        <v>45322</v>
      </c>
      <c r="O1220" s="28" t="s">
        <v>8083</v>
      </c>
      <c r="P1220" s="18" t="s">
        <v>8082</v>
      </c>
      <c r="Q1220" s="18" t="s">
        <v>8079</v>
      </c>
      <c r="R1220" s="18">
        <v>1.7</v>
      </c>
      <c r="T1220" s="18">
        <v>0</v>
      </c>
      <c r="U1220" s="18">
        <v>0</v>
      </c>
    </row>
    <row r="1221" spans="2:21" x14ac:dyDescent="0.4">
      <c r="B1221" s="28" t="s">
        <v>5909</v>
      </c>
      <c r="C1221" s="28" t="s">
        <v>5910</v>
      </c>
      <c r="D1221" s="28" t="s">
        <v>128</v>
      </c>
      <c r="E1221" s="29" t="s">
        <v>130</v>
      </c>
      <c r="F1221" s="28" t="s">
        <v>5935</v>
      </c>
      <c r="G1221" s="28" t="s">
        <v>275</v>
      </c>
      <c r="H1221" s="28" t="s">
        <v>6302</v>
      </c>
      <c r="I1221" s="29" t="s">
        <v>6474</v>
      </c>
      <c r="J1221" s="28" t="s">
        <v>5899</v>
      </c>
      <c r="K1221" s="28" t="s">
        <v>8084</v>
      </c>
      <c r="L1221" s="28" t="s">
        <v>5901</v>
      </c>
      <c r="M1221" s="29"/>
      <c r="N1221" s="30">
        <v>45322</v>
      </c>
      <c r="O1221" s="28" t="s">
        <v>8085</v>
      </c>
      <c r="P1221" s="18" t="s">
        <v>8084</v>
      </c>
      <c r="Q1221" s="18" t="s">
        <v>8079</v>
      </c>
      <c r="R1221" s="18">
        <v>1.8</v>
      </c>
      <c r="T1221" s="18">
        <v>0</v>
      </c>
      <c r="U1221" s="18">
        <v>0</v>
      </c>
    </row>
    <row r="1222" spans="2:21" x14ac:dyDescent="0.4">
      <c r="B1222" s="28" t="s">
        <v>5909</v>
      </c>
      <c r="C1222" s="28" t="s">
        <v>5910</v>
      </c>
      <c r="D1222" s="28" t="s">
        <v>128</v>
      </c>
      <c r="E1222" s="29" t="s">
        <v>130</v>
      </c>
      <c r="F1222" s="28" t="s">
        <v>5935</v>
      </c>
      <c r="G1222" s="28" t="s">
        <v>275</v>
      </c>
      <c r="H1222" s="28" t="s">
        <v>6302</v>
      </c>
      <c r="I1222" s="29" t="s">
        <v>6474</v>
      </c>
      <c r="J1222" s="28" t="s">
        <v>5904</v>
      </c>
      <c r="K1222" s="28" t="s">
        <v>8086</v>
      </c>
      <c r="L1222" s="28" t="s">
        <v>5901</v>
      </c>
      <c r="M1222" s="29"/>
      <c r="N1222" s="30">
        <v>45322</v>
      </c>
      <c r="O1222" s="28" t="s">
        <v>8087</v>
      </c>
      <c r="P1222" s="18" t="s">
        <v>8086</v>
      </c>
      <c r="Q1222" s="18" t="s">
        <v>8079</v>
      </c>
      <c r="R1222" s="18">
        <v>1.8</v>
      </c>
      <c r="T1222" s="18">
        <v>0</v>
      </c>
      <c r="U1222" s="18">
        <v>0</v>
      </c>
    </row>
    <row r="1223" spans="2:21" x14ac:dyDescent="0.4">
      <c r="B1223" s="28" t="s">
        <v>5909</v>
      </c>
      <c r="C1223" s="28" t="s">
        <v>5910</v>
      </c>
      <c r="D1223" s="28" t="s">
        <v>128</v>
      </c>
      <c r="E1223" s="29" t="s">
        <v>130</v>
      </c>
      <c r="F1223" s="28" t="s">
        <v>5935</v>
      </c>
      <c r="G1223" s="28" t="s">
        <v>275</v>
      </c>
      <c r="H1223" s="28" t="s">
        <v>6302</v>
      </c>
      <c r="I1223" s="29" t="s">
        <v>6474</v>
      </c>
      <c r="J1223" s="28" t="s">
        <v>5843</v>
      </c>
      <c r="K1223" s="28" t="s">
        <v>8088</v>
      </c>
      <c r="L1223" s="28" t="s">
        <v>5901</v>
      </c>
      <c r="M1223" s="29"/>
      <c r="N1223" s="30">
        <v>45322</v>
      </c>
      <c r="O1223" s="28" t="s">
        <v>8089</v>
      </c>
      <c r="P1223" s="18" t="s">
        <v>8088</v>
      </c>
      <c r="Q1223" s="18" t="s">
        <v>8079</v>
      </c>
      <c r="R1223" s="18">
        <v>1.8</v>
      </c>
      <c r="T1223" s="18">
        <v>0</v>
      </c>
      <c r="U1223" s="18">
        <v>0</v>
      </c>
    </row>
    <row r="1224" spans="2:21" x14ac:dyDescent="0.4">
      <c r="B1224" s="18" t="s">
        <v>5909</v>
      </c>
      <c r="C1224" s="18" t="s">
        <v>5910</v>
      </c>
      <c r="D1224" s="18" t="s">
        <v>128</v>
      </c>
      <c r="E1224" s="19" t="s">
        <v>363</v>
      </c>
      <c r="F1224" s="18" t="s">
        <v>5935</v>
      </c>
      <c r="G1224" s="18" t="s">
        <v>926</v>
      </c>
      <c r="H1224" s="18" t="s">
        <v>6145</v>
      </c>
      <c r="I1224" s="19" t="s">
        <v>6126</v>
      </c>
      <c r="J1224" s="18" t="s">
        <v>5899</v>
      </c>
      <c r="K1224" s="18" t="s">
        <v>12614</v>
      </c>
      <c r="L1224" s="18" t="s">
        <v>5901</v>
      </c>
      <c r="N1224" s="20">
        <v>45322</v>
      </c>
      <c r="O1224" s="18" t="s">
        <v>12615</v>
      </c>
      <c r="P1224" s="18" t="s">
        <v>12614</v>
      </c>
      <c r="Q1224" s="18" t="s">
        <v>12616</v>
      </c>
      <c r="R1224" s="18">
        <v>1.2</v>
      </c>
      <c r="T1224" s="18">
        <v>0</v>
      </c>
      <c r="U1224" s="18">
        <v>0</v>
      </c>
    </row>
    <row r="1225" spans="2:21" x14ac:dyDescent="0.4">
      <c r="B1225" s="18" t="s">
        <v>5909</v>
      </c>
      <c r="C1225" s="18" t="s">
        <v>5910</v>
      </c>
      <c r="D1225" s="18" t="s">
        <v>128</v>
      </c>
      <c r="E1225" s="19" t="s">
        <v>363</v>
      </c>
      <c r="F1225" s="18" t="s">
        <v>5935</v>
      </c>
      <c r="G1225" s="18" t="s">
        <v>926</v>
      </c>
      <c r="H1225" s="18" t="s">
        <v>6145</v>
      </c>
      <c r="I1225" s="19" t="s">
        <v>6126</v>
      </c>
      <c r="J1225" s="18" t="s">
        <v>5904</v>
      </c>
      <c r="K1225" s="18" t="s">
        <v>12617</v>
      </c>
      <c r="L1225" s="18" t="s">
        <v>5901</v>
      </c>
      <c r="N1225" s="20">
        <v>45322</v>
      </c>
      <c r="O1225" s="18" t="s">
        <v>12618</v>
      </c>
      <c r="P1225" s="18" t="s">
        <v>12617</v>
      </c>
      <c r="Q1225" s="18" t="s">
        <v>12616</v>
      </c>
      <c r="R1225" s="18">
        <v>1.2</v>
      </c>
      <c r="T1225" s="18">
        <v>0</v>
      </c>
      <c r="U1225" s="18">
        <v>0</v>
      </c>
    </row>
    <row r="1226" spans="2:21" x14ac:dyDescent="0.4">
      <c r="B1226" s="18" t="s">
        <v>5909</v>
      </c>
      <c r="C1226" s="18" t="s">
        <v>5910</v>
      </c>
      <c r="D1226" s="18" t="s">
        <v>128</v>
      </c>
      <c r="E1226" s="19" t="s">
        <v>363</v>
      </c>
      <c r="F1226" s="18" t="s">
        <v>5935</v>
      </c>
      <c r="G1226" s="18" t="s">
        <v>926</v>
      </c>
      <c r="H1226" s="18" t="s">
        <v>6145</v>
      </c>
      <c r="I1226" s="19" t="s">
        <v>6126</v>
      </c>
      <c r="J1226" s="18" t="s">
        <v>5843</v>
      </c>
      <c r="K1226" s="18" t="s">
        <v>12619</v>
      </c>
      <c r="L1226" s="18" t="s">
        <v>5901</v>
      </c>
      <c r="N1226" s="20">
        <v>45322</v>
      </c>
      <c r="O1226" s="18" t="s">
        <v>12620</v>
      </c>
      <c r="P1226" s="18" t="s">
        <v>12619</v>
      </c>
      <c r="Q1226" s="18" t="s">
        <v>12616</v>
      </c>
      <c r="R1226" s="18">
        <v>1.2</v>
      </c>
      <c r="T1226" s="18">
        <v>0</v>
      </c>
      <c r="U1226" s="18">
        <v>0</v>
      </c>
    </row>
    <row r="1227" spans="2:21" x14ac:dyDescent="0.4">
      <c r="B1227" s="18" t="s">
        <v>5909</v>
      </c>
      <c r="C1227" s="18" t="s">
        <v>5910</v>
      </c>
      <c r="D1227" s="18" t="s">
        <v>128</v>
      </c>
      <c r="E1227" s="19" t="s">
        <v>363</v>
      </c>
      <c r="F1227" s="18" t="s">
        <v>5935</v>
      </c>
      <c r="G1227" s="18" t="s">
        <v>926</v>
      </c>
      <c r="H1227" s="18" t="s">
        <v>6145</v>
      </c>
      <c r="I1227" s="19" t="s">
        <v>6126</v>
      </c>
      <c r="J1227" s="18" t="s">
        <v>5923</v>
      </c>
      <c r="K1227" s="18" t="s">
        <v>12621</v>
      </c>
      <c r="L1227" s="18" t="s">
        <v>5901</v>
      </c>
      <c r="N1227" s="20">
        <v>45322</v>
      </c>
      <c r="O1227" s="18" t="s">
        <v>12622</v>
      </c>
      <c r="P1227" s="18" t="s">
        <v>12621</v>
      </c>
      <c r="Q1227" s="18" t="s">
        <v>12616</v>
      </c>
      <c r="R1227" s="18">
        <v>1.2</v>
      </c>
      <c r="T1227" s="18">
        <v>0</v>
      </c>
      <c r="U1227" s="18">
        <v>0</v>
      </c>
    </row>
    <row r="1228" spans="2:21" x14ac:dyDescent="0.4">
      <c r="B1228" s="18" t="s">
        <v>5909</v>
      </c>
      <c r="C1228" s="18" t="s">
        <v>5910</v>
      </c>
      <c r="D1228" s="18" t="s">
        <v>128</v>
      </c>
      <c r="E1228" s="19" t="s">
        <v>363</v>
      </c>
      <c r="F1228" s="18" t="s">
        <v>5935</v>
      </c>
      <c r="G1228" s="18" t="s">
        <v>703</v>
      </c>
      <c r="H1228" s="18" t="s">
        <v>6466</v>
      </c>
      <c r="I1228" s="19" t="s">
        <v>12623</v>
      </c>
      <c r="J1228" s="18" t="s">
        <v>5899</v>
      </c>
      <c r="K1228" s="18" t="s">
        <v>12624</v>
      </c>
      <c r="L1228" s="18" t="s">
        <v>5901</v>
      </c>
      <c r="N1228" s="20">
        <v>45322</v>
      </c>
      <c r="O1228" s="18" t="s">
        <v>12625</v>
      </c>
      <c r="P1228" s="18" t="s">
        <v>12624</v>
      </c>
      <c r="Q1228" s="18" t="s">
        <v>12616</v>
      </c>
      <c r="R1228" s="18">
        <v>1.7</v>
      </c>
      <c r="T1228" s="18">
        <v>0</v>
      </c>
      <c r="U1228" s="18">
        <v>0</v>
      </c>
    </row>
    <row r="1229" spans="2:21" x14ac:dyDescent="0.4">
      <c r="B1229" s="18" t="s">
        <v>5909</v>
      </c>
      <c r="C1229" s="18" t="s">
        <v>5910</v>
      </c>
      <c r="D1229" s="18" t="s">
        <v>128</v>
      </c>
      <c r="E1229" s="19" t="s">
        <v>363</v>
      </c>
      <c r="F1229" s="18" t="s">
        <v>5935</v>
      </c>
      <c r="G1229" s="18" t="s">
        <v>703</v>
      </c>
      <c r="H1229" s="18" t="s">
        <v>6466</v>
      </c>
      <c r="I1229" s="19" t="s">
        <v>12623</v>
      </c>
      <c r="J1229" s="18" t="s">
        <v>5904</v>
      </c>
      <c r="K1229" s="18" t="s">
        <v>12626</v>
      </c>
      <c r="L1229" s="18" t="s">
        <v>5901</v>
      </c>
      <c r="N1229" s="20">
        <v>45322</v>
      </c>
      <c r="O1229" s="18" t="s">
        <v>12627</v>
      </c>
      <c r="P1229" s="18" t="s">
        <v>12626</v>
      </c>
      <c r="Q1229" s="18" t="s">
        <v>12616</v>
      </c>
      <c r="R1229" s="18">
        <v>1.7</v>
      </c>
      <c r="T1229" s="18">
        <v>0</v>
      </c>
      <c r="U1229" s="18">
        <v>0</v>
      </c>
    </row>
    <row r="1230" spans="2:21" x14ac:dyDescent="0.4">
      <c r="B1230" s="18" t="s">
        <v>5909</v>
      </c>
      <c r="C1230" s="18" t="s">
        <v>5910</v>
      </c>
      <c r="D1230" s="18" t="s">
        <v>128</v>
      </c>
      <c r="E1230" s="19" t="s">
        <v>363</v>
      </c>
      <c r="F1230" s="18" t="s">
        <v>5935</v>
      </c>
      <c r="G1230" s="18" t="s">
        <v>703</v>
      </c>
      <c r="H1230" s="18" t="s">
        <v>6466</v>
      </c>
      <c r="I1230" s="19" t="s">
        <v>12623</v>
      </c>
      <c r="J1230" s="18" t="s">
        <v>5843</v>
      </c>
      <c r="K1230" s="18" t="s">
        <v>12628</v>
      </c>
      <c r="L1230" s="18" t="s">
        <v>5901</v>
      </c>
      <c r="N1230" s="20">
        <v>45322</v>
      </c>
      <c r="O1230" s="18" t="s">
        <v>12629</v>
      </c>
      <c r="P1230" s="18" t="s">
        <v>12628</v>
      </c>
      <c r="Q1230" s="18" t="s">
        <v>12616</v>
      </c>
      <c r="R1230" s="18">
        <v>1.7</v>
      </c>
      <c r="T1230" s="18">
        <v>0</v>
      </c>
      <c r="U1230" s="18">
        <v>0</v>
      </c>
    </row>
    <row r="1231" spans="2:21" x14ac:dyDescent="0.4">
      <c r="B1231" s="18" t="s">
        <v>5909</v>
      </c>
      <c r="C1231" s="18" t="s">
        <v>5910</v>
      </c>
      <c r="D1231" s="18" t="s">
        <v>128</v>
      </c>
      <c r="E1231" s="19" t="s">
        <v>363</v>
      </c>
      <c r="F1231" s="18" t="s">
        <v>5935</v>
      </c>
      <c r="G1231" s="18" t="s">
        <v>275</v>
      </c>
      <c r="H1231" s="18" t="s">
        <v>6302</v>
      </c>
      <c r="I1231" s="19" t="s">
        <v>6474</v>
      </c>
      <c r="J1231" s="18" t="s">
        <v>5899</v>
      </c>
      <c r="K1231" s="18" t="s">
        <v>17433</v>
      </c>
      <c r="L1231" s="18" t="s">
        <v>5901</v>
      </c>
      <c r="N1231" s="20">
        <v>45351</v>
      </c>
      <c r="O1231" s="18" t="s">
        <v>17434</v>
      </c>
      <c r="P1231" s="18" t="s">
        <v>17433</v>
      </c>
      <c r="Q1231" s="18" t="s">
        <v>12616</v>
      </c>
      <c r="R1231" s="18">
        <v>1.8</v>
      </c>
      <c r="T1231" s="18">
        <v>0</v>
      </c>
      <c r="U1231" s="18">
        <v>0</v>
      </c>
    </row>
    <row r="1232" spans="2:21" x14ac:dyDescent="0.4">
      <c r="B1232" s="18" t="s">
        <v>5909</v>
      </c>
      <c r="C1232" s="18" t="s">
        <v>5910</v>
      </c>
      <c r="D1232" s="18" t="s">
        <v>128</v>
      </c>
      <c r="E1232" s="19" t="s">
        <v>363</v>
      </c>
      <c r="F1232" s="18" t="s">
        <v>5935</v>
      </c>
      <c r="G1232" s="18" t="s">
        <v>275</v>
      </c>
      <c r="H1232" s="18" t="s">
        <v>6302</v>
      </c>
      <c r="I1232" s="19" t="s">
        <v>6474</v>
      </c>
      <c r="J1232" s="18" t="s">
        <v>5904</v>
      </c>
      <c r="K1232" s="18" t="s">
        <v>17435</v>
      </c>
      <c r="L1232" s="18" t="s">
        <v>5901</v>
      </c>
      <c r="N1232" s="20">
        <v>45351</v>
      </c>
      <c r="O1232" s="18" t="s">
        <v>17436</v>
      </c>
      <c r="P1232" s="18" t="s">
        <v>17435</v>
      </c>
      <c r="Q1232" s="18" t="s">
        <v>12616</v>
      </c>
      <c r="R1232" s="18">
        <v>1.8</v>
      </c>
      <c r="T1232" s="18">
        <v>0</v>
      </c>
      <c r="U1232" s="18">
        <v>0</v>
      </c>
    </row>
    <row r="1233" spans="2:21" x14ac:dyDescent="0.4">
      <c r="B1233" s="18" t="s">
        <v>5909</v>
      </c>
      <c r="C1233" s="18" t="s">
        <v>5910</v>
      </c>
      <c r="D1233" s="18" t="s">
        <v>128</v>
      </c>
      <c r="E1233" s="19" t="s">
        <v>363</v>
      </c>
      <c r="F1233" s="18" t="s">
        <v>5935</v>
      </c>
      <c r="G1233" s="18" t="s">
        <v>275</v>
      </c>
      <c r="H1233" s="18" t="s">
        <v>6302</v>
      </c>
      <c r="I1233" s="19" t="s">
        <v>6474</v>
      </c>
      <c r="J1233" s="18" t="s">
        <v>5843</v>
      </c>
      <c r="K1233" s="18" t="s">
        <v>17437</v>
      </c>
      <c r="L1233" s="18" t="s">
        <v>5901</v>
      </c>
      <c r="N1233" s="20">
        <v>45351</v>
      </c>
      <c r="O1233" s="18" t="s">
        <v>17438</v>
      </c>
      <c r="P1233" s="18" t="s">
        <v>17437</v>
      </c>
      <c r="Q1233" s="18" t="s">
        <v>12616</v>
      </c>
      <c r="R1233" s="18">
        <v>1.8</v>
      </c>
      <c r="T1233" s="18">
        <v>0</v>
      </c>
      <c r="U1233" s="18">
        <v>0</v>
      </c>
    </row>
    <row r="1234" spans="2:21" x14ac:dyDescent="0.4">
      <c r="B1234" s="18" t="s">
        <v>5909</v>
      </c>
      <c r="C1234" s="18" t="s">
        <v>5910</v>
      </c>
      <c r="D1234" s="18" t="s">
        <v>128</v>
      </c>
      <c r="E1234" s="19" t="s">
        <v>363</v>
      </c>
      <c r="F1234" s="18" t="s">
        <v>5935</v>
      </c>
      <c r="G1234" s="18" t="s">
        <v>39</v>
      </c>
      <c r="H1234" s="18" t="s">
        <v>6318</v>
      </c>
      <c r="I1234" s="19" t="s">
        <v>6416</v>
      </c>
      <c r="J1234" s="18" t="s">
        <v>5899</v>
      </c>
      <c r="K1234" s="18" t="s">
        <v>12630</v>
      </c>
      <c r="L1234" s="18" t="s">
        <v>5901</v>
      </c>
      <c r="N1234" s="20">
        <v>45322</v>
      </c>
      <c r="O1234" s="18" t="s">
        <v>12631</v>
      </c>
      <c r="P1234" s="18" t="s">
        <v>12630</v>
      </c>
      <c r="Q1234" s="18" t="s">
        <v>12616</v>
      </c>
      <c r="R1234" s="18">
        <v>2.9</v>
      </c>
      <c r="T1234" s="18">
        <v>0</v>
      </c>
      <c r="U1234" s="18">
        <v>0</v>
      </c>
    </row>
    <row r="1235" spans="2:21" x14ac:dyDescent="0.4">
      <c r="B1235" s="18" t="s">
        <v>5909</v>
      </c>
      <c r="C1235" s="18" t="s">
        <v>5910</v>
      </c>
      <c r="D1235" s="18" t="s">
        <v>128</v>
      </c>
      <c r="E1235" s="19" t="s">
        <v>363</v>
      </c>
      <c r="F1235" s="18" t="s">
        <v>5935</v>
      </c>
      <c r="G1235" s="18" t="s">
        <v>39</v>
      </c>
      <c r="H1235" s="18" t="s">
        <v>6318</v>
      </c>
      <c r="I1235" s="19" t="s">
        <v>6416</v>
      </c>
      <c r="J1235" s="18" t="s">
        <v>5904</v>
      </c>
      <c r="K1235" s="18" t="s">
        <v>12632</v>
      </c>
      <c r="L1235" s="18" t="s">
        <v>5901</v>
      </c>
      <c r="N1235" s="20">
        <v>45322</v>
      </c>
      <c r="O1235" s="18" t="s">
        <v>12633</v>
      </c>
      <c r="P1235" s="18" t="s">
        <v>12632</v>
      </c>
      <c r="Q1235" s="18" t="s">
        <v>12616</v>
      </c>
      <c r="R1235" s="18">
        <v>2.9</v>
      </c>
      <c r="T1235" s="18">
        <v>0</v>
      </c>
      <c r="U1235" s="18">
        <v>0</v>
      </c>
    </row>
    <row r="1236" spans="2:21" x14ac:dyDescent="0.4">
      <c r="B1236" s="18" t="s">
        <v>5909</v>
      </c>
      <c r="C1236" s="18" t="s">
        <v>5910</v>
      </c>
      <c r="D1236" s="18" t="s">
        <v>128</v>
      </c>
      <c r="E1236" s="19" t="s">
        <v>363</v>
      </c>
      <c r="F1236" s="18" t="s">
        <v>5935</v>
      </c>
      <c r="G1236" s="18" t="s">
        <v>39</v>
      </c>
      <c r="H1236" s="18" t="s">
        <v>6318</v>
      </c>
      <c r="I1236" s="19" t="s">
        <v>6416</v>
      </c>
      <c r="J1236" s="18" t="s">
        <v>5843</v>
      </c>
      <c r="K1236" s="18" t="s">
        <v>12634</v>
      </c>
      <c r="L1236" s="18" t="s">
        <v>5901</v>
      </c>
      <c r="N1236" s="20">
        <v>45322</v>
      </c>
      <c r="O1236" s="18" t="s">
        <v>12635</v>
      </c>
      <c r="P1236" s="18" t="s">
        <v>12634</v>
      </c>
      <c r="Q1236" s="18" t="s">
        <v>12616</v>
      </c>
      <c r="R1236" s="18">
        <v>2.9</v>
      </c>
      <c r="T1236" s="18">
        <v>0</v>
      </c>
      <c r="U1236" s="18">
        <v>0</v>
      </c>
    </row>
    <row r="1237" spans="2:21" x14ac:dyDescent="0.4">
      <c r="B1237" s="18" t="s">
        <v>5909</v>
      </c>
      <c r="C1237" s="18" t="s">
        <v>5910</v>
      </c>
      <c r="D1237" s="18" t="s">
        <v>128</v>
      </c>
      <c r="E1237" s="19" t="s">
        <v>365</v>
      </c>
      <c r="F1237" s="18" t="s">
        <v>5935</v>
      </c>
      <c r="G1237" s="18" t="s">
        <v>926</v>
      </c>
      <c r="H1237" s="18" t="s">
        <v>6145</v>
      </c>
      <c r="I1237" s="19" t="s">
        <v>6126</v>
      </c>
      <c r="J1237" s="18" t="s">
        <v>5899</v>
      </c>
      <c r="K1237" s="18" t="s">
        <v>12636</v>
      </c>
      <c r="L1237" s="18" t="s">
        <v>5901</v>
      </c>
      <c r="N1237" s="20">
        <v>45322</v>
      </c>
      <c r="O1237" s="18" t="s">
        <v>12637</v>
      </c>
      <c r="P1237" s="18" t="s">
        <v>12636</v>
      </c>
      <c r="Q1237" s="18" t="s">
        <v>12638</v>
      </c>
      <c r="R1237" s="18">
        <v>1.2</v>
      </c>
      <c r="T1237" s="18">
        <v>0</v>
      </c>
      <c r="U1237" s="18">
        <v>0</v>
      </c>
    </row>
    <row r="1238" spans="2:21" x14ac:dyDescent="0.4">
      <c r="B1238" s="18" t="s">
        <v>5909</v>
      </c>
      <c r="C1238" s="18" t="s">
        <v>5910</v>
      </c>
      <c r="D1238" s="18" t="s">
        <v>128</v>
      </c>
      <c r="E1238" s="19" t="s">
        <v>365</v>
      </c>
      <c r="F1238" s="18" t="s">
        <v>5935</v>
      </c>
      <c r="G1238" s="18" t="s">
        <v>926</v>
      </c>
      <c r="H1238" s="18" t="s">
        <v>6145</v>
      </c>
      <c r="I1238" s="19" t="s">
        <v>6126</v>
      </c>
      <c r="J1238" s="18" t="s">
        <v>5904</v>
      </c>
      <c r="K1238" s="18" t="s">
        <v>12639</v>
      </c>
      <c r="L1238" s="18" t="s">
        <v>5901</v>
      </c>
      <c r="N1238" s="20">
        <v>45322</v>
      </c>
      <c r="O1238" s="18" t="s">
        <v>12640</v>
      </c>
      <c r="P1238" s="18" t="s">
        <v>12639</v>
      </c>
      <c r="Q1238" s="18" t="s">
        <v>12638</v>
      </c>
      <c r="R1238" s="18">
        <v>1.2</v>
      </c>
      <c r="T1238" s="18">
        <v>0</v>
      </c>
      <c r="U1238" s="18">
        <v>0</v>
      </c>
    </row>
    <row r="1239" spans="2:21" x14ac:dyDescent="0.4">
      <c r="B1239" s="18" t="s">
        <v>5909</v>
      </c>
      <c r="C1239" s="18" t="s">
        <v>5910</v>
      </c>
      <c r="D1239" s="18" t="s">
        <v>128</v>
      </c>
      <c r="E1239" s="19" t="s">
        <v>365</v>
      </c>
      <c r="F1239" s="18" t="s">
        <v>5935</v>
      </c>
      <c r="G1239" s="18" t="s">
        <v>926</v>
      </c>
      <c r="H1239" s="18" t="s">
        <v>6145</v>
      </c>
      <c r="I1239" s="19" t="s">
        <v>6126</v>
      </c>
      <c r="J1239" s="18" t="s">
        <v>5843</v>
      </c>
      <c r="K1239" s="18" t="s">
        <v>12641</v>
      </c>
      <c r="L1239" s="18" t="s">
        <v>5901</v>
      </c>
      <c r="N1239" s="20">
        <v>45322</v>
      </c>
      <c r="O1239" s="18" t="s">
        <v>12642</v>
      </c>
      <c r="P1239" s="18" t="s">
        <v>12641</v>
      </c>
      <c r="Q1239" s="18" t="s">
        <v>12638</v>
      </c>
      <c r="R1239" s="18">
        <v>1.2</v>
      </c>
      <c r="T1239" s="18">
        <v>0</v>
      </c>
      <c r="U1239" s="18">
        <v>0</v>
      </c>
    </row>
    <row r="1240" spans="2:21" x14ac:dyDescent="0.4">
      <c r="B1240" s="18" t="s">
        <v>5909</v>
      </c>
      <c r="C1240" s="18" t="s">
        <v>5910</v>
      </c>
      <c r="D1240" s="18" t="s">
        <v>128</v>
      </c>
      <c r="E1240" s="19" t="s">
        <v>365</v>
      </c>
      <c r="F1240" s="18" t="s">
        <v>5935</v>
      </c>
      <c r="G1240" s="18" t="s">
        <v>926</v>
      </c>
      <c r="H1240" s="18" t="s">
        <v>6145</v>
      </c>
      <c r="I1240" s="19" t="s">
        <v>6126</v>
      </c>
      <c r="J1240" s="18" t="s">
        <v>5923</v>
      </c>
      <c r="K1240" s="18" t="s">
        <v>12643</v>
      </c>
      <c r="L1240" s="18" t="s">
        <v>5901</v>
      </c>
      <c r="N1240" s="20">
        <v>45322</v>
      </c>
      <c r="O1240" s="18" t="s">
        <v>12644</v>
      </c>
      <c r="P1240" s="18" t="s">
        <v>12643</v>
      </c>
      <c r="Q1240" s="18" t="s">
        <v>12638</v>
      </c>
      <c r="R1240" s="18">
        <v>1.2</v>
      </c>
      <c r="T1240" s="18">
        <v>0</v>
      </c>
      <c r="U1240" s="18">
        <v>0</v>
      </c>
    </row>
    <row r="1241" spans="2:21" x14ac:dyDescent="0.4">
      <c r="B1241" s="18" t="s">
        <v>5909</v>
      </c>
      <c r="C1241" s="18" t="s">
        <v>5910</v>
      </c>
      <c r="D1241" s="18" t="s">
        <v>128</v>
      </c>
      <c r="E1241" s="19" t="s">
        <v>365</v>
      </c>
      <c r="F1241" s="18" t="s">
        <v>5935</v>
      </c>
      <c r="G1241" s="18" t="s">
        <v>703</v>
      </c>
      <c r="H1241" s="18" t="s">
        <v>6466</v>
      </c>
      <c r="I1241" s="19" t="s">
        <v>6467</v>
      </c>
      <c r="J1241" s="18" t="s">
        <v>5899</v>
      </c>
      <c r="K1241" s="18" t="s">
        <v>12645</v>
      </c>
      <c r="L1241" s="18" t="s">
        <v>5901</v>
      </c>
      <c r="N1241" s="20">
        <v>45322</v>
      </c>
      <c r="O1241" s="18" t="s">
        <v>12646</v>
      </c>
      <c r="P1241" s="18" t="s">
        <v>12645</v>
      </c>
      <c r="Q1241" s="18" t="s">
        <v>12638</v>
      </c>
      <c r="R1241" s="18">
        <v>1.7</v>
      </c>
      <c r="T1241" s="18">
        <v>0</v>
      </c>
      <c r="U1241" s="18">
        <v>0</v>
      </c>
    </row>
    <row r="1242" spans="2:21" x14ac:dyDescent="0.4">
      <c r="B1242" s="18" t="s">
        <v>5909</v>
      </c>
      <c r="C1242" s="18" t="s">
        <v>5910</v>
      </c>
      <c r="D1242" s="18" t="s">
        <v>128</v>
      </c>
      <c r="E1242" s="19" t="s">
        <v>365</v>
      </c>
      <c r="F1242" s="18" t="s">
        <v>5935</v>
      </c>
      <c r="G1242" s="18" t="s">
        <v>703</v>
      </c>
      <c r="H1242" s="18" t="s">
        <v>6466</v>
      </c>
      <c r="I1242" s="19" t="s">
        <v>6467</v>
      </c>
      <c r="J1242" s="18" t="s">
        <v>5904</v>
      </c>
      <c r="K1242" s="18" t="s">
        <v>12647</v>
      </c>
      <c r="L1242" s="18" t="s">
        <v>5901</v>
      </c>
      <c r="N1242" s="20">
        <v>45322</v>
      </c>
      <c r="O1242" s="18" t="s">
        <v>12648</v>
      </c>
      <c r="P1242" s="18" t="s">
        <v>12647</v>
      </c>
      <c r="Q1242" s="18" t="s">
        <v>12638</v>
      </c>
      <c r="R1242" s="18">
        <v>1.7</v>
      </c>
      <c r="T1242" s="18">
        <v>0</v>
      </c>
      <c r="U1242" s="18">
        <v>0</v>
      </c>
    </row>
    <row r="1243" spans="2:21" x14ac:dyDescent="0.4">
      <c r="B1243" s="18" t="s">
        <v>5909</v>
      </c>
      <c r="C1243" s="18" t="s">
        <v>5910</v>
      </c>
      <c r="D1243" s="18" t="s">
        <v>128</v>
      </c>
      <c r="E1243" s="19" t="s">
        <v>365</v>
      </c>
      <c r="F1243" s="18" t="s">
        <v>5935</v>
      </c>
      <c r="G1243" s="18" t="s">
        <v>703</v>
      </c>
      <c r="H1243" s="18" t="s">
        <v>6466</v>
      </c>
      <c r="I1243" s="19" t="s">
        <v>6467</v>
      </c>
      <c r="J1243" s="18" t="s">
        <v>5843</v>
      </c>
      <c r="K1243" s="18" t="s">
        <v>12649</v>
      </c>
      <c r="L1243" s="18" t="s">
        <v>5901</v>
      </c>
      <c r="N1243" s="20">
        <v>45322</v>
      </c>
      <c r="O1243" s="18" t="s">
        <v>12650</v>
      </c>
      <c r="P1243" s="18" t="s">
        <v>12649</v>
      </c>
      <c r="Q1243" s="18" t="s">
        <v>12638</v>
      </c>
      <c r="R1243" s="18">
        <v>1.7</v>
      </c>
      <c r="T1243" s="18">
        <v>0</v>
      </c>
      <c r="U1243" s="18">
        <v>0</v>
      </c>
    </row>
    <row r="1244" spans="2:21" x14ac:dyDescent="0.4">
      <c r="B1244" s="18" t="s">
        <v>5909</v>
      </c>
      <c r="C1244" s="18" t="s">
        <v>5910</v>
      </c>
      <c r="D1244" s="18" t="s">
        <v>128</v>
      </c>
      <c r="E1244" s="19" t="s">
        <v>365</v>
      </c>
      <c r="F1244" s="18" t="s">
        <v>5935</v>
      </c>
      <c r="G1244" s="18" t="s">
        <v>275</v>
      </c>
      <c r="H1244" s="18" t="s">
        <v>6302</v>
      </c>
      <c r="I1244" s="19" t="s">
        <v>6474</v>
      </c>
      <c r="J1244" s="18" t="s">
        <v>5899</v>
      </c>
      <c r="K1244" s="18" t="s">
        <v>12651</v>
      </c>
      <c r="L1244" s="18" t="s">
        <v>5901</v>
      </c>
      <c r="N1244" s="20">
        <v>45322</v>
      </c>
      <c r="O1244" s="18" t="s">
        <v>12652</v>
      </c>
      <c r="P1244" s="18" t="s">
        <v>12651</v>
      </c>
      <c r="Q1244" s="18" t="s">
        <v>12638</v>
      </c>
      <c r="R1244" s="18">
        <v>1.8</v>
      </c>
      <c r="T1244" s="18">
        <v>0</v>
      </c>
      <c r="U1244" s="18">
        <v>0</v>
      </c>
    </row>
    <row r="1245" spans="2:21" x14ac:dyDescent="0.4">
      <c r="B1245" s="18" t="s">
        <v>5909</v>
      </c>
      <c r="C1245" s="18" t="s">
        <v>5910</v>
      </c>
      <c r="D1245" s="18" t="s">
        <v>128</v>
      </c>
      <c r="E1245" s="19" t="s">
        <v>365</v>
      </c>
      <c r="F1245" s="18" t="s">
        <v>5935</v>
      </c>
      <c r="G1245" s="18" t="s">
        <v>275</v>
      </c>
      <c r="H1245" s="18" t="s">
        <v>6302</v>
      </c>
      <c r="I1245" s="19" t="s">
        <v>6474</v>
      </c>
      <c r="J1245" s="18" t="s">
        <v>5904</v>
      </c>
      <c r="K1245" s="18" t="s">
        <v>12653</v>
      </c>
      <c r="L1245" s="18" t="s">
        <v>5901</v>
      </c>
      <c r="N1245" s="20">
        <v>45322</v>
      </c>
      <c r="O1245" s="18" t="s">
        <v>12654</v>
      </c>
      <c r="P1245" s="18" t="s">
        <v>12653</v>
      </c>
      <c r="Q1245" s="18" t="s">
        <v>12638</v>
      </c>
      <c r="R1245" s="18">
        <v>1.8</v>
      </c>
      <c r="T1245" s="18">
        <v>0</v>
      </c>
      <c r="U1245" s="18">
        <v>0</v>
      </c>
    </row>
    <row r="1246" spans="2:21" x14ac:dyDescent="0.4">
      <c r="B1246" s="18" t="s">
        <v>5909</v>
      </c>
      <c r="C1246" s="18" t="s">
        <v>5910</v>
      </c>
      <c r="D1246" s="18" t="s">
        <v>128</v>
      </c>
      <c r="E1246" s="19" t="s">
        <v>365</v>
      </c>
      <c r="F1246" s="18" t="s">
        <v>5935</v>
      </c>
      <c r="G1246" s="18" t="s">
        <v>275</v>
      </c>
      <c r="H1246" s="18" t="s">
        <v>6302</v>
      </c>
      <c r="I1246" s="19" t="s">
        <v>6474</v>
      </c>
      <c r="J1246" s="18" t="s">
        <v>5843</v>
      </c>
      <c r="K1246" s="18" t="s">
        <v>12655</v>
      </c>
      <c r="L1246" s="18" t="s">
        <v>5901</v>
      </c>
      <c r="N1246" s="20">
        <v>45322</v>
      </c>
      <c r="O1246" s="18" t="s">
        <v>12656</v>
      </c>
      <c r="P1246" s="18" t="s">
        <v>12655</v>
      </c>
      <c r="Q1246" s="18" t="s">
        <v>12638</v>
      </c>
      <c r="R1246" s="18">
        <v>1.8</v>
      </c>
      <c r="T1246" s="18">
        <v>0</v>
      </c>
      <c r="U1246" s="18">
        <v>0</v>
      </c>
    </row>
    <row r="1247" spans="2:21" x14ac:dyDescent="0.4">
      <c r="B1247" s="18" t="s">
        <v>5909</v>
      </c>
      <c r="C1247" s="18" t="s">
        <v>5910</v>
      </c>
      <c r="D1247" s="18" t="s">
        <v>128</v>
      </c>
      <c r="E1247" s="19" t="s">
        <v>365</v>
      </c>
      <c r="F1247" s="18" t="s">
        <v>5935</v>
      </c>
      <c r="G1247" s="18" t="s">
        <v>39</v>
      </c>
      <c r="H1247" s="18" t="s">
        <v>6318</v>
      </c>
      <c r="I1247" s="19" t="s">
        <v>6416</v>
      </c>
      <c r="J1247" s="18" t="s">
        <v>5899</v>
      </c>
      <c r="K1247" s="18" t="s">
        <v>12657</v>
      </c>
      <c r="L1247" s="18" t="s">
        <v>5901</v>
      </c>
      <c r="N1247" s="20">
        <v>45322</v>
      </c>
      <c r="O1247" s="18" t="s">
        <v>12658</v>
      </c>
      <c r="P1247" s="18" t="s">
        <v>12657</v>
      </c>
      <c r="Q1247" s="18" t="s">
        <v>12638</v>
      </c>
      <c r="R1247" s="18">
        <v>2.9</v>
      </c>
      <c r="T1247" s="18">
        <v>0</v>
      </c>
      <c r="U1247" s="18">
        <v>0</v>
      </c>
    </row>
    <row r="1248" spans="2:21" x14ac:dyDescent="0.4">
      <c r="B1248" s="18" t="s">
        <v>5909</v>
      </c>
      <c r="C1248" s="18" t="s">
        <v>5910</v>
      </c>
      <c r="D1248" s="18" t="s">
        <v>128</v>
      </c>
      <c r="E1248" s="19" t="s">
        <v>365</v>
      </c>
      <c r="F1248" s="18" t="s">
        <v>5935</v>
      </c>
      <c r="G1248" s="18" t="s">
        <v>39</v>
      </c>
      <c r="H1248" s="18" t="s">
        <v>6318</v>
      </c>
      <c r="I1248" s="19" t="s">
        <v>6416</v>
      </c>
      <c r="J1248" s="18" t="s">
        <v>5904</v>
      </c>
      <c r="K1248" s="18" t="s">
        <v>12659</v>
      </c>
      <c r="L1248" s="18" t="s">
        <v>5901</v>
      </c>
      <c r="N1248" s="20">
        <v>45322</v>
      </c>
      <c r="O1248" s="18" t="s">
        <v>12660</v>
      </c>
      <c r="P1248" s="18" t="s">
        <v>12659</v>
      </c>
      <c r="Q1248" s="18" t="s">
        <v>12638</v>
      </c>
      <c r="R1248" s="18">
        <v>2.9</v>
      </c>
      <c r="T1248" s="18">
        <v>0</v>
      </c>
      <c r="U1248" s="18">
        <v>0</v>
      </c>
    </row>
    <row r="1249" spans="2:21" x14ac:dyDescent="0.4">
      <c r="B1249" s="18" t="s">
        <v>5909</v>
      </c>
      <c r="C1249" s="18" t="s">
        <v>5910</v>
      </c>
      <c r="D1249" s="18" t="s">
        <v>128</v>
      </c>
      <c r="E1249" s="19" t="s">
        <v>365</v>
      </c>
      <c r="F1249" s="18" t="s">
        <v>5935</v>
      </c>
      <c r="G1249" s="18" t="s">
        <v>39</v>
      </c>
      <c r="H1249" s="18" t="s">
        <v>6318</v>
      </c>
      <c r="I1249" s="19" t="s">
        <v>6416</v>
      </c>
      <c r="J1249" s="18" t="s">
        <v>5843</v>
      </c>
      <c r="K1249" s="18" t="s">
        <v>12661</v>
      </c>
      <c r="L1249" s="18" t="s">
        <v>5901</v>
      </c>
      <c r="N1249" s="20">
        <v>45322</v>
      </c>
      <c r="O1249" s="18" t="s">
        <v>12662</v>
      </c>
      <c r="P1249" s="18" t="s">
        <v>12661</v>
      </c>
      <c r="Q1249" s="18" t="s">
        <v>12638</v>
      </c>
      <c r="R1249" s="18">
        <v>2.9</v>
      </c>
      <c r="T1249" s="18">
        <v>0</v>
      </c>
      <c r="U1249" s="18">
        <v>0</v>
      </c>
    </row>
    <row r="1250" spans="2:21" x14ac:dyDescent="0.4">
      <c r="B1250" s="18" t="s">
        <v>5909</v>
      </c>
      <c r="C1250" s="18" t="s">
        <v>5910</v>
      </c>
      <c r="D1250" s="18" t="s">
        <v>128</v>
      </c>
      <c r="E1250" s="19" t="s">
        <v>367</v>
      </c>
      <c r="F1250" s="18" t="s">
        <v>5935</v>
      </c>
      <c r="G1250" s="18" t="s">
        <v>703</v>
      </c>
      <c r="H1250" s="18" t="s">
        <v>6466</v>
      </c>
      <c r="I1250" s="19" t="s">
        <v>6558</v>
      </c>
      <c r="J1250" s="18" t="s">
        <v>5899</v>
      </c>
      <c r="K1250" s="18" t="s">
        <v>12663</v>
      </c>
      <c r="L1250" s="18" t="s">
        <v>5901</v>
      </c>
      <c r="N1250" s="20">
        <v>45322</v>
      </c>
      <c r="O1250" s="18" t="s">
        <v>12664</v>
      </c>
      <c r="P1250" s="18" t="s">
        <v>12663</v>
      </c>
      <c r="Q1250" s="18" t="s">
        <v>12665</v>
      </c>
      <c r="R1250" s="18">
        <v>1.4</v>
      </c>
      <c r="T1250" s="18">
        <v>0</v>
      </c>
      <c r="U1250" s="18">
        <v>0</v>
      </c>
    </row>
    <row r="1251" spans="2:21" x14ac:dyDescent="0.4">
      <c r="B1251" s="18" t="s">
        <v>5909</v>
      </c>
      <c r="C1251" s="18" t="s">
        <v>5910</v>
      </c>
      <c r="D1251" s="18" t="s">
        <v>128</v>
      </c>
      <c r="E1251" s="19" t="s">
        <v>367</v>
      </c>
      <c r="F1251" s="18" t="s">
        <v>5935</v>
      </c>
      <c r="G1251" s="18" t="s">
        <v>703</v>
      </c>
      <c r="H1251" s="18" t="s">
        <v>6466</v>
      </c>
      <c r="I1251" s="19" t="s">
        <v>6558</v>
      </c>
      <c r="J1251" s="18" t="s">
        <v>5904</v>
      </c>
      <c r="K1251" s="18" t="s">
        <v>12666</v>
      </c>
      <c r="L1251" s="18" t="s">
        <v>5901</v>
      </c>
      <c r="N1251" s="20">
        <v>45322</v>
      </c>
      <c r="O1251" s="18" t="s">
        <v>12667</v>
      </c>
      <c r="P1251" s="18" t="s">
        <v>12666</v>
      </c>
      <c r="Q1251" s="18" t="s">
        <v>12665</v>
      </c>
      <c r="R1251" s="18">
        <v>1.4</v>
      </c>
      <c r="T1251" s="18">
        <v>0</v>
      </c>
      <c r="U1251" s="18">
        <v>0</v>
      </c>
    </row>
    <row r="1252" spans="2:21" x14ac:dyDescent="0.4">
      <c r="B1252" s="18" t="s">
        <v>5909</v>
      </c>
      <c r="C1252" s="18" t="s">
        <v>5910</v>
      </c>
      <c r="D1252" s="18" t="s">
        <v>128</v>
      </c>
      <c r="E1252" s="19" t="s">
        <v>367</v>
      </c>
      <c r="F1252" s="18" t="s">
        <v>5935</v>
      </c>
      <c r="G1252" s="18" t="s">
        <v>703</v>
      </c>
      <c r="H1252" s="18" t="s">
        <v>6466</v>
      </c>
      <c r="I1252" s="19" t="s">
        <v>6558</v>
      </c>
      <c r="J1252" s="18" t="s">
        <v>5843</v>
      </c>
      <c r="K1252" s="18" t="s">
        <v>12668</v>
      </c>
      <c r="L1252" s="18" t="s">
        <v>5901</v>
      </c>
      <c r="N1252" s="20">
        <v>45322</v>
      </c>
      <c r="O1252" s="18" t="s">
        <v>12669</v>
      </c>
      <c r="P1252" s="18" t="s">
        <v>12668</v>
      </c>
      <c r="Q1252" s="18" t="s">
        <v>12665</v>
      </c>
      <c r="R1252" s="18">
        <v>1.4</v>
      </c>
      <c r="T1252" s="18">
        <v>0</v>
      </c>
      <c r="U1252" s="18">
        <v>0</v>
      </c>
    </row>
    <row r="1253" spans="2:21" x14ac:dyDescent="0.4">
      <c r="B1253" s="18" t="s">
        <v>5909</v>
      </c>
      <c r="C1253" s="18" t="s">
        <v>5910</v>
      </c>
      <c r="D1253" s="18" t="s">
        <v>128</v>
      </c>
      <c r="E1253" s="19" t="s">
        <v>367</v>
      </c>
      <c r="F1253" s="18" t="s">
        <v>5935</v>
      </c>
      <c r="G1253" s="18" t="s">
        <v>275</v>
      </c>
      <c r="H1253" s="18" t="s">
        <v>6302</v>
      </c>
      <c r="I1253" s="19" t="s">
        <v>6474</v>
      </c>
      <c r="J1253" s="18" t="s">
        <v>5899</v>
      </c>
      <c r="K1253" s="18" t="s">
        <v>12670</v>
      </c>
      <c r="L1253" s="18" t="s">
        <v>5901</v>
      </c>
      <c r="N1253" s="20">
        <v>45322</v>
      </c>
      <c r="O1253" s="18" t="s">
        <v>12671</v>
      </c>
      <c r="P1253" s="18" t="s">
        <v>12670</v>
      </c>
      <c r="Q1253" s="18" t="s">
        <v>12665</v>
      </c>
      <c r="R1253" s="18">
        <v>1.8</v>
      </c>
      <c r="T1253" s="18">
        <v>0</v>
      </c>
      <c r="U1253" s="18">
        <v>0</v>
      </c>
    </row>
    <row r="1254" spans="2:21" x14ac:dyDescent="0.4">
      <c r="B1254" s="18" t="s">
        <v>5909</v>
      </c>
      <c r="C1254" s="18" t="s">
        <v>5910</v>
      </c>
      <c r="D1254" s="18" t="s">
        <v>128</v>
      </c>
      <c r="E1254" s="19" t="s">
        <v>367</v>
      </c>
      <c r="F1254" s="18" t="s">
        <v>5935</v>
      </c>
      <c r="G1254" s="18" t="s">
        <v>275</v>
      </c>
      <c r="H1254" s="18" t="s">
        <v>6302</v>
      </c>
      <c r="I1254" s="19" t="s">
        <v>6474</v>
      </c>
      <c r="J1254" s="18" t="s">
        <v>5904</v>
      </c>
      <c r="K1254" s="18" t="s">
        <v>12672</v>
      </c>
      <c r="L1254" s="18" t="s">
        <v>5901</v>
      </c>
      <c r="N1254" s="20">
        <v>45322</v>
      </c>
      <c r="O1254" s="18" t="s">
        <v>12673</v>
      </c>
      <c r="P1254" s="18" t="s">
        <v>12672</v>
      </c>
      <c r="Q1254" s="18" t="s">
        <v>12665</v>
      </c>
      <c r="R1254" s="18">
        <v>1.8</v>
      </c>
      <c r="T1254" s="18">
        <v>0</v>
      </c>
      <c r="U1254" s="18">
        <v>0</v>
      </c>
    </row>
    <row r="1255" spans="2:21" x14ac:dyDescent="0.4">
      <c r="B1255" s="18" t="s">
        <v>5909</v>
      </c>
      <c r="C1255" s="18" t="s">
        <v>5910</v>
      </c>
      <c r="D1255" s="18" t="s">
        <v>128</v>
      </c>
      <c r="E1255" s="19" t="s">
        <v>367</v>
      </c>
      <c r="F1255" s="18" t="s">
        <v>5935</v>
      </c>
      <c r="G1255" s="18" t="s">
        <v>275</v>
      </c>
      <c r="H1255" s="18" t="s">
        <v>6302</v>
      </c>
      <c r="I1255" s="19" t="s">
        <v>6474</v>
      </c>
      <c r="J1255" s="18" t="s">
        <v>5843</v>
      </c>
      <c r="K1255" s="18" t="s">
        <v>12674</v>
      </c>
      <c r="L1255" s="18" t="s">
        <v>5901</v>
      </c>
      <c r="N1255" s="20">
        <v>45322</v>
      </c>
      <c r="O1255" s="18" t="s">
        <v>12675</v>
      </c>
      <c r="P1255" s="18" t="s">
        <v>12674</v>
      </c>
      <c r="Q1255" s="18" t="s">
        <v>12665</v>
      </c>
      <c r="R1255" s="18">
        <v>1.8</v>
      </c>
      <c r="T1255" s="18">
        <v>0</v>
      </c>
      <c r="U1255" s="18">
        <v>0</v>
      </c>
    </row>
    <row r="1256" spans="2:21" x14ac:dyDescent="0.4">
      <c r="B1256" s="18" t="s">
        <v>5909</v>
      </c>
      <c r="C1256" s="18" t="s">
        <v>5910</v>
      </c>
      <c r="D1256" s="18" t="s">
        <v>128</v>
      </c>
      <c r="E1256" s="19" t="s">
        <v>367</v>
      </c>
      <c r="F1256" s="18" t="s">
        <v>5935</v>
      </c>
      <c r="G1256" s="18" t="s">
        <v>39</v>
      </c>
      <c r="H1256" s="18" t="s">
        <v>6318</v>
      </c>
      <c r="I1256" s="19" t="s">
        <v>6416</v>
      </c>
      <c r="J1256" s="18" t="s">
        <v>5899</v>
      </c>
      <c r="K1256" s="18" t="s">
        <v>12676</v>
      </c>
      <c r="L1256" s="18" t="s">
        <v>5901</v>
      </c>
      <c r="N1256" s="20">
        <v>45322</v>
      </c>
      <c r="O1256" s="18" t="s">
        <v>12677</v>
      </c>
      <c r="P1256" s="18" t="s">
        <v>12676</v>
      </c>
      <c r="Q1256" s="18" t="s">
        <v>12665</v>
      </c>
      <c r="R1256" s="18">
        <v>2.9</v>
      </c>
      <c r="T1256" s="18">
        <v>0</v>
      </c>
      <c r="U1256" s="18">
        <v>0</v>
      </c>
    </row>
    <row r="1257" spans="2:21" x14ac:dyDescent="0.4">
      <c r="B1257" s="18" t="s">
        <v>5909</v>
      </c>
      <c r="C1257" s="18" t="s">
        <v>5910</v>
      </c>
      <c r="D1257" s="18" t="s">
        <v>128</v>
      </c>
      <c r="E1257" s="19" t="s">
        <v>367</v>
      </c>
      <c r="F1257" s="18" t="s">
        <v>5935</v>
      </c>
      <c r="G1257" s="18" t="s">
        <v>39</v>
      </c>
      <c r="H1257" s="18" t="s">
        <v>6318</v>
      </c>
      <c r="I1257" s="19" t="s">
        <v>6416</v>
      </c>
      <c r="J1257" s="18" t="s">
        <v>5904</v>
      </c>
      <c r="K1257" s="18" t="s">
        <v>12678</v>
      </c>
      <c r="L1257" s="18" t="s">
        <v>5901</v>
      </c>
      <c r="N1257" s="20">
        <v>45322</v>
      </c>
      <c r="O1257" s="18" t="s">
        <v>12679</v>
      </c>
      <c r="P1257" s="18" t="s">
        <v>12678</v>
      </c>
      <c r="Q1257" s="18" t="s">
        <v>12665</v>
      </c>
      <c r="R1257" s="18">
        <v>2.9</v>
      </c>
      <c r="T1257" s="18">
        <v>0</v>
      </c>
      <c r="U1257" s="18">
        <v>0</v>
      </c>
    </row>
    <row r="1258" spans="2:21" x14ac:dyDescent="0.4">
      <c r="B1258" s="18" t="s">
        <v>5909</v>
      </c>
      <c r="C1258" s="18" t="s">
        <v>5910</v>
      </c>
      <c r="D1258" s="18" t="s">
        <v>128</v>
      </c>
      <c r="E1258" s="19" t="s">
        <v>367</v>
      </c>
      <c r="F1258" s="18" t="s">
        <v>5935</v>
      </c>
      <c r="G1258" s="18" t="s">
        <v>39</v>
      </c>
      <c r="H1258" s="18" t="s">
        <v>6318</v>
      </c>
      <c r="I1258" s="19" t="s">
        <v>6416</v>
      </c>
      <c r="J1258" s="18" t="s">
        <v>5843</v>
      </c>
      <c r="K1258" s="18" t="s">
        <v>12680</v>
      </c>
      <c r="L1258" s="18" t="s">
        <v>5901</v>
      </c>
      <c r="N1258" s="20">
        <v>45322</v>
      </c>
      <c r="O1258" s="18" t="s">
        <v>12681</v>
      </c>
      <c r="P1258" s="18" t="s">
        <v>12680</v>
      </c>
      <c r="Q1258" s="18" t="s">
        <v>12665</v>
      </c>
      <c r="R1258" s="18">
        <v>2.9</v>
      </c>
      <c r="T1258" s="18">
        <v>0</v>
      </c>
      <c r="U1258" s="18">
        <v>0</v>
      </c>
    </row>
    <row r="1259" spans="2:21" x14ac:dyDescent="0.4">
      <c r="B1259" s="28" t="s">
        <v>5909</v>
      </c>
      <c r="C1259" s="28" t="s">
        <v>5910</v>
      </c>
      <c r="D1259" s="28" t="s">
        <v>128</v>
      </c>
      <c r="E1259" s="29" t="s">
        <v>134</v>
      </c>
      <c r="F1259" s="28" t="s">
        <v>6047</v>
      </c>
      <c r="G1259" s="28" t="s">
        <v>926</v>
      </c>
      <c r="H1259" s="28" t="s">
        <v>6145</v>
      </c>
      <c r="I1259" s="29" t="s">
        <v>7977</v>
      </c>
      <c r="J1259" s="28" t="s">
        <v>5899</v>
      </c>
      <c r="K1259" s="28" t="s">
        <v>8125</v>
      </c>
      <c r="L1259" s="28" t="s">
        <v>5901</v>
      </c>
      <c r="M1259" s="29"/>
      <c r="N1259" s="30">
        <v>45322</v>
      </c>
      <c r="O1259" s="28" t="s">
        <v>8126</v>
      </c>
      <c r="P1259" s="18" t="s">
        <v>8125</v>
      </c>
      <c r="Q1259" s="18" t="s">
        <v>8127</v>
      </c>
      <c r="R1259" s="18">
        <v>1.3</v>
      </c>
      <c r="T1259" s="18">
        <v>0</v>
      </c>
      <c r="U1259" s="18">
        <v>0</v>
      </c>
    </row>
    <row r="1260" spans="2:21" x14ac:dyDescent="0.4">
      <c r="B1260" s="28" t="s">
        <v>5909</v>
      </c>
      <c r="C1260" s="28" t="s">
        <v>5910</v>
      </c>
      <c r="D1260" s="28" t="s">
        <v>128</v>
      </c>
      <c r="E1260" s="29" t="s">
        <v>134</v>
      </c>
      <c r="F1260" s="28" t="s">
        <v>6047</v>
      </c>
      <c r="G1260" s="28" t="s">
        <v>926</v>
      </c>
      <c r="H1260" s="28" t="s">
        <v>6145</v>
      </c>
      <c r="I1260" s="29" t="s">
        <v>7977</v>
      </c>
      <c r="J1260" s="28" t="s">
        <v>5904</v>
      </c>
      <c r="K1260" s="28" t="s">
        <v>8128</v>
      </c>
      <c r="L1260" s="28" t="s">
        <v>5901</v>
      </c>
      <c r="M1260" s="29"/>
      <c r="N1260" s="30">
        <v>45322</v>
      </c>
      <c r="O1260" s="28" t="s">
        <v>8129</v>
      </c>
      <c r="P1260" s="18" t="s">
        <v>8128</v>
      </c>
      <c r="Q1260" s="18" t="s">
        <v>8127</v>
      </c>
      <c r="R1260" s="18">
        <v>1.3</v>
      </c>
      <c r="T1260" s="18">
        <v>0</v>
      </c>
      <c r="U1260" s="18">
        <v>0</v>
      </c>
    </row>
    <row r="1261" spans="2:21" x14ac:dyDescent="0.4">
      <c r="B1261" s="28" t="s">
        <v>5909</v>
      </c>
      <c r="C1261" s="28" t="s">
        <v>5910</v>
      </c>
      <c r="D1261" s="28" t="s">
        <v>128</v>
      </c>
      <c r="E1261" s="29" t="s">
        <v>134</v>
      </c>
      <c r="F1261" s="28" t="s">
        <v>6047</v>
      </c>
      <c r="G1261" s="28" t="s">
        <v>926</v>
      </c>
      <c r="H1261" s="28" t="s">
        <v>6145</v>
      </c>
      <c r="I1261" s="29" t="s">
        <v>7977</v>
      </c>
      <c r="J1261" s="28" t="s">
        <v>5843</v>
      </c>
      <c r="K1261" s="28" t="s">
        <v>8130</v>
      </c>
      <c r="L1261" s="28" t="s">
        <v>5901</v>
      </c>
      <c r="M1261" s="29"/>
      <c r="N1261" s="30">
        <v>45322</v>
      </c>
      <c r="O1261" s="28" t="s">
        <v>8131</v>
      </c>
      <c r="P1261" s="18" t="s">
        <v>8130</v>
      </c>
      <c r="Q1261" s="18" t="s">
        <v>8127</v>
      </c>
      <c r="R1261" s="18">
        <v>1.3</v>
      </c>
      <c r="T1261" s="18">
        <v>0</v>
      </c>
      <c r="U1261" s="18">
        <v>0</v>
      </c>
    </row>
    <row r="1262" spans="2:21" x14ac:dyDescent="0.4">
      <c r="B1262" s="28" t="s">
        <v>5909</v>
      </c>
      <c r="C1262" s="28" t="s">
        <v>5910</v>
      </c>
      <c r="D1262" s="28" t="s">
        <v>128</v>
      </c>
      <c r="E1262" s="29" t="s">
        <v>134</v>
      </c>
      <c r="F1262" s="28" t="s">
        <v>6047</v>
      </c>
      <c r="G1262" s="28" t="s">
        <v>926</v>
      </c>
      <c r="H1262" s="28" t="s">
        <v>6145</v>
      </c>
      <c r="I1262" s="29" t="s">
        <v>7977</v>
      </c>
      <c r="J1262" s="28" t="s">
        <v>5923</v>
      </c>
      <c r="K1262" s="28" t="s">
        <v>8132</v>
      </c>
      <c r="L1262" s="28" t="s">
        <v>5901</v>
      </c>
      <c r="M1262" s="29"/>
      <c r="N1262" s="30">
        <v>45322</v>
      </c>
      <c r="O1262" s="28" t="s">
        <v>8133</v>
      </c>
      <c r="P1262" s="18" t="s">
        <v>8132</v>
      </c>
      <c r="Q1262" s="18" t="s">
        <v>8127</v>
      </c>
      <c r="R1262" s="18">
        <v>1.3</v>
      </c>
      <c r="T1262" s="18">
        <v>0</v>
      </c>
      <c r="U1262" s="18">
        <v>0</v>
      </c>
    </row>
    <row r="1263" spans="2:21" x14ac:dyDescent="0.4">
      <c r="B1263" s="28" t="s">
        <v>5909</v>
      </c>
      <c r="C1263" s="28" t="s">
        <v>5910</v>
      </c>
      <c r="D1263" s="28" t="s">
        <v>128</v>
      </c>
      <c r="E1263" s="29" t="s">
        <v>134</v>
      </c>
      <c r="F1263" s="28" t="s">
        <v>6047</v>
      </c>
      <c r="G1263" s="28" t="s">
        <v>703</v>
      </c>
      <c r="H1263" s="28" t="s">
        <v>6466</v>
      </c>
      <c r="I1263" s="29" t="s">
        <v>6467</v>
      </c>
      <c r="J1263" s="28" t="s">
        <v>5899</v>
      </c>
      <c r="K1263" s="28" t="s">
        <v>8134</v>
      </c>
      <c r="L1263" s="28" t="s">
        <v>5901</v>
      </c>
      <c r="M1263" s="29"/>
      <c r="N1263" s="30">
        <v>45322</v>
      </c>
      <c r="O1263" s="28" t="s">
        <v>8135</v>
      </c>
      <c r="P1263" s="18" t="s">
        <v>8134</v>
      </c>
      <c r="Q1263" s="18" t="s">
        <v>8127</v>
      </c>
      <c r="R1263" s="18">
        <v>1.7</v>
      </c>
      <c r="T1263" s="18">
        <v>0</v>
      </c>
      <c r="U1263" s="18">
        <v>0</v>
      </c>
    </row>
    <row r="1264" spans="2:21" x14ac:dyDescent="0.4">
      <c r="B1264" s="28" t="s">
        <v>5909</v>
      </c>
      <c r="C1264" s="28" t="s">
        <v>5910</v>
      </c>
      <c r="D1264" s="28" t="s">
        <v>128</v>
      </c>
      <c r="E1264" s="29" t="s">
        <v>134</v>
      </c>
      <c r="F1264" s="28" t="s">
        <v>6047</v>
      </c>
      <c r="G1264" s="28" t="s">
        <v>703</v>
      </c>
      <c r="H1264" s="28" t="s">
        <v>6466</v>
      </c>
      <c r="I1264" s="29" t="s">
        <v>6467</v>
      </c>
      <c r="J1264" s="28" t="s">
        <v>5904</v>
      </c>
      <c r="K1264" s="28" t="s">
        <v>8136</v>
      </c>
      <c r="L1264" s="28" t="s">
        <v>5901</v>
      </c>
      <c r="M1264" s="29"/>
      <c r="N1264" s="30">
        <v>45322</v>
      </c>
      <c r="O1264" s="28" t="s">
        <v>8137</v>
      </c>
      <c r="P1264" s="18" t="s">
        <v>8136</v>
      </c>
      <c r="Q1264" s="18" t="s">
        <v>8127</v>
      </c>
      <c r="R1264" s="18">
        <v>1.7</v>
      </c>
      <c r="T1264" s="18">
        <v>0</v>
      </c>
      <c r="U1264" s="18">
        <v>0</v>
      </c>
    </row>
    <row r="1265" spans="2:21" x14ac:dyDescent="0.4">
      <c r="B1265" s="28" t="s">
        <v>5909</v>
      </c>
      <c r="C1265" s="28" t="s">
        <v>5910</v>
      </c>
      <c r="D1265" s="28" t="s">
        <v>128</v>
      </c>
      <c r="E1265" s="29" t="s">
        <v>134</v>
      </c>
      <c r="F1265" s="28" t="s">
        <v>6047</v>
      </c>
      <c r="G1265" s="28" t="s">
        <v>703</v>
      </c>
      <c r="H1265" s="28" t="s">
        <v>6466</v>
      </c>
      <c r="I1265" s="29" t="s">
        <v>6467</v>
      </c>
      <c r="J1265" s="28" t="s">
        <v>5843</v>
      </c>
      <c r="K1265" s="28" t="s">
        <v>8138</v>
      </c>
      <c r="L1265" s="28" t="s">
        <v>5901</v>
      </c>
      <c r="M1265" s="29"/>
      <c r="N1265" s="30">
        <v>45322</v>
      </c>
      <c r="O1265" s="28" t="s">
        <v>8139</v>
      </c>
      <c r="P1265" s="18" t="s">
        <v>8138</v>
      </c>
      <c r="Q1265" s="18" t="s">
        <v>8127</v>
      </c>
      <c r="R1265" s="18">
        <v>1.7</v>
      </c>
      <c r="T1265" s="18">
        <v>0</v>
      </c>
      <c r="U1265" s="18">
        <v>0</v>
      </c>
    </row>
    <row r="1266" spans="2:21" x14ac:dyDescent="0.4">
      <c r="B1266" s="28" t="s">
        <v>5909</v>
      </c>
      <c r="C1266" s="28" t="s">
        <v>5910</v>
      </c>
      <c r="D1266" s="28" t="s">
        <v>128</v>
      </c>
      <c r="E1266" s="29" t="s">
        <v>134</v>
      </c>
      <c r="F1266" s="28" t="s">
        <v>6047</v>
      </c>
      <c r="G1266" s="28" t="s">
        <v>275</v>
      </c>
      <c r="H1266" s="28" t="s">
        <v>6302</v>
      </c>
      <c r="I1266" s="29" t="s">
        <v>6474</v>
      </c>
      <c r="J1266" s="28" t="s">
        <v>5899</v>
      </c>
      <c r="K1266" s="28" t="s">
        <v>8140</v>
      </c>
      <c r="L1266" s="28" t="s">
        <v>5901</v>
      </c>
      <c r="M1266" s="29"/>
      <c r="N1266" s="30">
        <v>45322</v>
      </c>
      <c r="O1266" s="28" t="s">
        <v>8141</v>
      </c>
      <c r="P1266" s="18" t="s">
        <v>8140</v>
      </c>
      <c r="Q1266" s="18" t="s">
        <v>8127</v>
      </c>
      <c r="R1266" s="18">
        <v>1.8</v>
      </c>
      <c r="T1266" s="18">
        <v>0</v>
      </c>
      <c r="U1266" s="18">
        <v>0</v>
      </c>
    </row>
    <row r="1267" spans="2:21" x14ac:dyDescent="0.4">
      <c r="B1267" s="28" t="s">
        <v>5909</v>
      </c>
      <c r="C1267" s="28" t="s">
        <v>5910</v>
      </c>
      <c r="D1267" s="28" t="s">
        <v>128</v>
      </c>
      <c r="E1267" s="29" t="s">
        <v>134</v>
      </c>
      <c r="F1267" s="28" t="s">
        <v>6047</v>
      </c>
      <c r="G1267" s="28" t="s">
        <v>275</v>
      </c>
      <c r="H1267" s="28" t="s">
        <v>6302</v>
      </c>
      <c r="I1267" s="29" t="s">
        <v>6474</v>
      </c>
      <c r="J1267" s="28" t="s">
        <v>5904</v>
      </c>
      <c r="K1267" s="28" t="s">
        <v>8142</v>
      </c>
      <c r="L1267" s="28" t="s">
        <v>5901</v>
      </c>
      <c r="M1267" s="29"/>
      <c r="N1267" s="30">
        <v>45322</v>
      </c>
      <c r="O1267" s="28" t="s">
        <v>8143</v>
      </c>
      <c r="P1267" s="18" t="s">
        <v>8142</v>
      </c>
      <c r="Q1267" s="18" t="s">
        <v>8127</v>
      </c>
      <c r="R1267" s="18">
        <v>1.8</v>
      </c>
      <c r="T1267" s="18">
        <v>0</v>
      </c>
      <c r="U1267" s="18">
        <v>0</v>
      </c>
    </row>
    <row r="1268" spans="2:21" x14ac:dyDescent="0.4">
      <c r="B1268" s="28" t="s">
        <v>5909</v>
      </c>
      <c r="C1268" s="28" t="s">
        <v>5910</v>
      </c>
      <c r="D1268" s="28" t="s">
        <v>128</v>
      </c>
      <c r="E1268" s="29" t="s">
        <v>134</v>
      </c>
      <c r="F1268" s="28" t="s">
        <v>6047</v>
      </c>
      <c r="G1268" s="28" t="s">
        <v>275</v>
      </c>
      <c r="H1268" s="28" t="s">
        <v>6302</v>
      </c>
      <c r="I1268" s="29" t="s">
        <v>6474</v>
      </c>
      <c r="J1268" s="28" t="s">
        <v>5843</v>
      </c>
      <c r="K1268" s="28" t="s">
        <v>8144</v>
      </c>
      <c r="L1268" s="28" t="s">
        <v>5901</v>
      </c>
      <c r="M1268" s="29"/>
      <c r="N1268" s="30">
        <v>45322</v>
      </c>
      <c r="O1268" s="28" t="s">
        <v>8145</v>
      </c>
      <c r="P1268" s="18" t="s">
        <v>8144</v>
      </c>
      <c r="Q1268" s="18" t="s">
        <v>8127</v>
      </c>
      <c r="R1268" s="18">
        <v>1.8</v>
      </c>
      <c r="T1268" s="18">
        <v>0</v>
      </c>
      <c r="U1268" s="18">
        <v>0</v>
      </c>
    </row>
    <row r="1269" spans="2:21" x14ac:dyDescent="0.4">
      <c r="B1269" s="18" t="s">
        <v>5909</v>
      </c>
      <c r="C1269" s="18" t="s">
        <v>5910</v>
      </c>
      <c r="D1269" s="18" t="s">
        <v>128</v>
      </c>
      <c r="E1269" s="19" t="s">
        <v>139</v>
      </c>
      <c r="F1269" s="18" t="s">
        <v>6047</v>
      </c>
      <c r="G1269" s="18" t="s">
        <v>703</v>
      </c>
      <c r="H1269" s="18" t="s">
        <v>6466</v>
      </c>
      <c r="I1269" s="19" t="s">
        <v>6467</v>
      </c>
      <c r="J1269" s="18" t="s">
        <v>5899</v>
      </c>
      <c r="K1269" s="18" t="s">
        <v>9159</v>
      </c>
      <c r="L1269" s="18" t="s">
        <v>5901</v>
      </c>
      <c r="N1269" s="20">
        <v>45322</v>
      </c>
      <c r="O1269" s="18" t="s">
        <v>9160</v>
      </c>
      <c r="P1269" s="18" t="s">
        <v>9159</v>
      </c>
      <c r="Q1269" s="18" t="s">
        <v>9161</v>
      </c>
      <c r="R1269" s="18">
        <v>1.7</v>
      </c>
      <c r="T1269" s="18">
        <v>0</v>
      </c>
      <c r="U1269" s="18">
        <v>0</v>
      </c>
    </row>
    <row r="1270" spans="2:21" x14ac:dyDescent="0.4">
      <c r="B1270" s="18" t="s">
        <v>5909</v>
      </c>
      <c r="C1270" s="18" t="s">
        <v>5910</v>
      </c>
      <c r="D1270" s="18" t="s">
        <v>128</v>
      </c>
      <c r="E1270" s="19" t="s">
        <v>139</v>
      </c>
      <c r="F1270" s="18" t="s">
        <v>6047</v>
      </c>
      <c r="G1270" s="18" t="s">
        <v>703</v>
      </c>
      <c r="H1270" s="18" t="s">
        <v>6466</v>
      </c>
      <c r="I1270" s="19" t="s">
        <v>6467</v>
      </c>
      <c r="J1270" s="18" t="s">
        <v>5904</v>
      </c>
      <c r="K1270" s="18" t="s">
        <v>9162</v>
      </c>
      <c r="L1270" s="18" t="s">
        <v>5901</v>
      </c>
      <c r="N1270" s="20">
        <v>45322</v>
      </c>
      <c r="O1270" s="18" t="s">
        <v>9163</v>
      </c>
      <c r="P1270" s="18" t="s">
        <v>9162</v>
      </c>
      <c r="Q1270" s="18" t="s">
        <v>9161</v>
      </c>
      <c r="R1270" s="18">
        <v>1.7</v>
      </c>
      <c r="T1270" s="18">
        <v>0</v>
      </c>
      <c r="U1270" s="18">
        <v>0</v>
      </c>
    </row>
    <row r="1271" spans="2:21" x14ac:dyDescent="0.4">
      <c r="B1271" s="18" t="s">
        <v>5909</v>
      </c>
      <c r="C1271" s="18" t="s">
        <v>5910</v>
      </c>
      <c r="D1271" s="18" t="s">
        <v>128</v>
      </c>
      <c r="E1271" s="19" t="s">
        <v>139</v>
      </c>
      <c r="F1271" s="18" t="s">
        <v>6047</v>
      </c>
      <c r="G1271" s="18" t="s">
        <v>703</v>
      </c>
      <c r="H1271" s="18" t="s">
        <v>6466</v>
      </c>
      <c r="I1271" s="19" t="s">
        <v>6467</v>
      </c>
      <c r="J1271" s="18" t="s">
        <v>5843</v>
      </c>
      <c r="K1271" s="18" t="s">
        <v>9164</v>
      </c>
      <c r="L1271" s="18" t="s">
        <v>5901</v>
      </c>
      <c r="N1271" s="20">
        <v>45322</v>
      </c>
      <c r="O1271" s="18" t="s">
        <v>9165</v>
      </c>
      <c r="P1271" s="18" t="s">
        <v>9164</v>
      </c>
      <c r="Q1271" s="18" t="s">
        <v>9161</v>
      </c>
      <c r="R1271" s="18">
        <v>1.7</v>
      </c>
      <c r="T1271" s="18">
        <v>0</v>
      </c>
      <c r="U1271" s="18">
        <v>0</v>
      </c>
    </row>
    <row r="1272" spans="2:21" x14ac:dyDescent="0.4">
      <c r="B1272" s="18" t="s">
        <v>5909</v>
      </c>
      <c r="C1272" s="18" t="s">
        <v>5910</v>
      </c>
      <c r="D1272" s="18" t="s">
        <v>128</v>
      </c>
      <c r="E1272" s="19" t="s">
        <v>139</v>
      </c>
      <c r="F1272" s="18" t="s">
        <v>6047</v>
      </c>
      <c r="G1272" s="18" t="s">
        <v>275</v>
      </c>
      <c r="H1272" s="18" t="s">
        <v>6302</v>
      </c>
      <c r="I1272" s="19" t="s">
        <v>8160</v>
      </c>
      <c r="J1272" s="18" t="s">
        <v>5899</v>
      </c>
      <c r="K1272" s="18" t="s">
        <v>9166</v>
      </c>
      <c r="L1272" s="18" t="s">
        <v>5901</v>
      </c>
      <c r="N1272" s="20">
        <v>45322</v>
      </c>
      <c r="O1272" s="18" t="s">
        <v>9167</v>
      </c>
      <c r="P1272" s="18" t="s">
        <v>9166</v>
      </c>
      <c r="Q1272" s="18" t="s">
        <v>9161</v>
      </c>
      <c r="R1272" s="18">
        <v>2.1</v>
      </c>
      <c r="T1272" s="18">
        <v>0</v>
      </c>
      <c r="U1272" s="18">
        <v>0</v>
      </c>
    </row>
    <row r="1273" spans="2:21" x14ac:dyDescent="0.4">
      <c r="B1273" s="18" t="s">
        <v>5909</v>
      </c>
      <c r="C1273" s="18" t="s">
        <v>5910</v>
      </c>
      <c r="D1273" s="18" t="s">
        <v>128</v>
      </c>
      <c r="E1273" s="19" t="s">
        <v>139</v>
      </c>
      <c r="F1273" s="18" t="s">
        <v>6047</v>
      </c>
      <c r="G1273" s="18" t="s">
        <v>275</v>
      </c>
      <c r="H1273" s="18" t="s">
        <v>6302</v>
      </c>
      <c r="I1273" s="19" t="s">
        <v>8160</v>
      </c>
      <c r="J1273" s="18" t="s">
        <v>5904</v>
      </c>
      <c r="K1273" s="18" t="s">
        <v>9168</v>
      </c>
      <c r="L1273" s="18" t="s">
        <v>5901</v>
      </c>
      <c r="N1273" s="20">
        <v>45322</v>
      </c>
      <c r="O1273" s="18" t="s">
        <v>9169</v>
      </c>
      <c r="P1273" s="18" t="s">
        <v>9168</v>
      </c>
      <c r="Q1273" s="18" t="s">
        <v>9161</v>
      </c>
      <c r="R1273" s="18">
        <v>2.1</v>
      </c>
      <c r="T1273" s="18">
        <v>0</v>
      </c>
      <c r="U1273" s="18">
        <v>0</v>
      </c>
    </row>
    <row r="1274" spans="2:21" x14ac:dyDescent="0.4">
      <c r="B1274" s="18" t="s">
        <v>5909</v>
      </c>
      <c r="C1274" s="18" t="s">
        <v>5910</v>
      </c>
      <c r="D1274" s="18" t="s">
        <v>128</v>
      </c>
      <c r="E1274" s="19" t="s">
        <v>139</v>
      </c>
      <c r="F1274" s="18" t="s">
        <v>6047</v>
      </c>
      <c r="G1274" s="18" t="s">
        <v>275</v>
      </c>
      <c r="H1274" s="18" t="s">
        <v>6302</v>
      </c>
      <c r="I1274" s="19" t="s">
        <v>8160</v>
      </c>
      <c r="J1274" s="18" t="s">
        <v>5843</v>
      </c>
      <c r="K1274" s="18" t="s">
        <v>9170</v>
      </c>
      <c r="L1274" s="18" t="s">
        <v>5901</v>
      </c>
      <c r="N1274" s="20">
        <v>45322</v>
      </c>
      <c r="O1274" s="18" t="s">
        <v>9171</v>
      </c>
      <c r="P1274" s="18" t="s">
        <v>9170</v>
      </c>
      <c r="Q1274" s="18" t="s">
        <v>9161</v>
      </c>
      <c r="R1274" s="18">
        <v>2.1</v>
      </c>
      <c r="T1274" s="18">
        <v>0</v>
      </c>
      <c r="U1274" s="18">
        <v>0</v>
      </c>
    </row>
    <row r="1275" spans="2:21" x14ac:dyDescent="0.4">
      <c r="B1275" s="18" t="s">
        <v>5909</v>
      </c>
      <c r="C1275" s="18" t="s">
        <v>5910</v>
      </c>
      <c r="D1275" s="18" t="s">
        <v>128</v>
      </c>
      <c r="E1275" s="19" t="s">
        <v>143</v>
      </c>
      <c r="F1275" s="18" t="s">
        <v>6047</v>
      </c>
      <c r="G1275" s="18" t="s">
        <v>703</v>
      </c>
      <c r="H1275" s="18" t="s">
        <v>6466</v>
      </c>
      <c r="I1275" s="19" t="s">
        <v>6406</v>
      </c>
      <c r="J1275" s="18" t="s">
        <v>5899</v>
      </c>
      <c r="K1275" s="18" t="s">
        <v>9186</v>
      </c>
      <c r="L1275" s="18" t="s">
        <v>5901</v>
      </c>
      <c r="N1275" s="20">
        <v>45322</v>
      </c>
      <c r="O1275" s="18" t="s">
        <v>9187</v>
      </c>
      <c r="P1275" s="18" t="s">
        <v>9186</v>
      </c>
      <c r="Q1275" s="18" t="s">
        <v>9188</v>
      </c>
      <c r="R1275" s="18">
        <v>1.5</v>
      </c>
      <c r="T1275" s="18">
        <v>0</v>
      </c>
      <c r="U1275" s="18">
        <v>0</v>
      </c>
    </row>
    <row r="1276" spans="2:21" x14ac:dyDescent="0.4">
      <c r="B1276" s="18" t="s">
        <v>5909</v>
      </c>
      <c r="C1276" s="18" t="s">
        <v>5910</v>
      </c>
      <c r="D1276" s="18" t="s">
        <v>128</v>
      </c>
      <c r="E1276" s="19" t="s">
        <v>143</v>
      </c>
      <c r="F1276" s="18" t="s">
        <v>6047</v>
      </c>
      <c r="G1276" s="18" t="s">
        <v>703</v>
      </c>
      <c r="H1276" s="18" t="s">
        <v>6466</v>
      </c>
      <c r="I1276" s="19" t="s">
        <v>6406</v>
      </c>
      <c r="J1276" s="18" t="s">
        <v>5904</v>
      </c>
      <c r="K1276" s="18" t="s">
        <v>9189</v>
      </c>
      <c r="L1276" s="18" t="s">
        <v>5901</v>
      </c>
      <c r="N1276" s="20">
        <v>45322</v>
      </c>
      <c r="O1276" s="18" t="s">
        <v>9190</v>
      </c>
      <c r="P1276" s="18" t="s">
        <v>9189</v>
      </c>
      <c r="Q1276" s="18" t="s">
        <v>9188</v>
      </c>
      <c r="R1276" s="18">
        <v>1.5</v>
      </c>
      <c r="T1276" s="18">
        <v>0</v>
      </c>
      <c r="U1276" s="18">
        <v>0</v>
      </c>
    </row>
    <row r="1277" spans="2:21" x14ac:dyDescent="0.4">
      <c r="B1277" s="18" t="s">
        <v>5909</v>
      </c>
      <c r="C1277" s="18" t="s">
        <v>5910</v>
      </c>
      <c r="D1277" s="18" t="s">
        <v>128</v>
      </c>
      <c r="E1277" s="19" t="s">
        <v>143</v>
      </c>
      <c r="F1277" s="18" t="s">
        <v>6047</v>
      </c>
      <c r="G1277" s="18" t="s">
        <v>703</v>
      </c>
      <c r="H1277" s="18" t="s">
        <v>6466</v>
      </c>
      <c r="I1277" s="19" t="s">
        <v>6406</v>
      </c>
      <c r="J1277" s="18" t="s">
        <v>5843</v>
      </c>
      <c r="K1277" s="18" t="s">
        <v>9191</v>
      </c>
      <c r="L1277" s="18" t="s">
        <v>5901</v>
      </c>
      <c r="N1277" s="20">
        <v>45322</v>
      </c>
      <c r="O1277" s="18" t="s">
        <v>9192</v>
      </c>
      <c r="P1277" s="18" t="s">
        <v>9191</v>
      </c>
      <c r="Q1277" s="18" t="s">
        <v>9188</v>
      </c>
      <c r="R1277" s="18">
        <v>1.5</v>
      </c>
      <c r="T1277" s="18">
        <v>0</v>
      </c>
      <c r="U1277" s="18">
        <v>0</v>
      </c>
    </row>
    <row r="1278" spans="2:21" x14ac:dyDescent="0.4">
      <c r="B1278" s="18" t="s">
        <v>5909</v>
      </c>
      <c r="C1278" s="18" t="s">
        <v>5910</v>
      </c>
      <c r="D1278" s="18" t="s">
        <v>128</v>
      </c>
      <c r="E1278" s="19" t="s">
        <v>143</v>
      </c>
      <c r="F1278" s="18" t="s">
        <v>6047</v>
      </c>
      <c r="G1278" s="18" t="s">
        <v>275</v>
      </c>
      <c r="H1278" s="18" t="s">
        <v>6302</v>
      </c>
      <c r="I1278" s="19" t="s">
        <v>6467</v>
      </c>
      <c r="J1278" s="18" t="s">
        <v>5899</v>
      </c>
      <c r="K1278" s="18" t="s">
        <v>9193</v>
      </c>
      <c r="L1278" s="18" t="s">
        <v>5901</v>
      </c>
      <c r="N1278" s="20">
        <v>45322</v>
      </c>
      <c r="O1278" s="18" t="s">
        <v>9194</v>
      </c>
      <c r="P1278" s="18" t="s">
        <v>9193</v>
      </c>
      <c r="Q1278" s="18" t="s">
        <v>9188</v>
      </c>
      <c r="R1278" s="18">
        <v>1.7</v>
      </c>
      <c r="T1278" s="18">
        <v>0</v>
      </c>
      <c r="U1278" s="18">
        <v>0</v>
      </c>
    </row>
    <row r="1279" spans="2:21" x14ac:dyDescent="0.4">
      <c r="B1279" s="18" t="s">
        <v>5909</v>
      </c>
      <c r="C1279" s="18" t="s">
        <v>5910</v>
      </c>
      <c r="D1279" s="18" t="s">
        <v>128</v>
      </c>
      <c r="E1279" s="19" t="s">
        <v>143</v>
      </c>
      <c r="F1279" s="18" t="s">
        <v>6047</v>
      </c>
      <c r="G1279" s="18" t="s">
        <v>275</v>
      </c>
      <c r="H1279" s="18" t="s">
        <v>6302</v>
      </c>
      <c r="I1279" s="19" t="s">
        <v>6467</v>
      </c>
      <c r="J1279" s="18" t="s">
        <v>5904</v>
      </c>
      <c r="K1279" s="18" t="s">
        <v>9195</v>
      </c>
      <c r="L1279" s="18" t="s">
        <v>5901</v>
      </c>
      <c r="N1279" s="20">
        <v>45322</v>
      </c>
      <c r="O1279" s="18" t="s">
        <v>9196</v>
      </c>
      <c r="P1279" s="18" t="s">
        <v>9195</v>
      </c>
      <c r="Q1279" s="18" t="s">
        <v>9188</v>
      </c>
      <c r="R1279" s="18">
        <v>1.7</v>
      </c>
      <c r="T1279" s="18">
        <v>0</v>
      </c>
      <c r="U1279" s="18">
        <v>0</v>
      </c>
    </row>
    <row r="1280" spans="2:21" x14ac:dyDescent="0.4">
      <c r="B1280" s="18" t="s">
        <v>5909</v>
      </c>
      <c r="C1280" s="18" t="s">
        <v>5910</v>
      </c>
      <c r="D1280" s="18" t="s">
        <v>128</v>
      </c>
      <c r="E1280" s="19" t="s">
        <v>143</v>
      </c>
      <c r="F1280" s="18" t="s">
        <v>6047</v>
      </c>
      <c r="G1280" s="18" t="s">
        <v>275</v>
      </c>
      <c r="H1280" s="18" t="s">
        <v>6302</v>
      </c>
      <c r="I1280" s="19" t="s">
        <v>6467</v>
      </c>
      <c r="J1280" s="18" t="s">
        <v>5843</v>
      </c>
      <c r="K1280" s="18" t="s">
        <v>9197</v>
      </c>
      <c r="L1280" s="18" t="s">
        <v>5901</v>
      </c>
      <c r="N1280" s="20">
        <v>45322</v>
      </c>
      <c r="O1280" s="18" t="s">
        <v>9198</v>
      </c>
      <c r="P1280" s="18" t="s">
        <v>9197</v>
      </c>
      <c r="Q1280" s="18" t="s">
        <v>9188</v>
      </c>
      <c r="R1280" s="18">
        <v>1.7</v>
      </c>
      <c r="T1280" s="18">
        <v>0</v>
      </c>
      <c r="U1280" s="18">
        <v>0</v>
      </c>
    </row>
    <row r="1281" spans="2:21" x14ac:dyDescent="0.4">
      <c r="B1281" s="18" t="s">
        <v>5909</v>
      </c>
      <c r="C1281" s="18" t="s">
        <v>5910</v>
      </c>
      <c r="D1281" s="18" t="s">
        <v>128</v>
      </c>
      <c r="E1281" s="19" t="s">
        <v>148</v>
      </c>
      <c r="F1281" s="18" t="s">
        <v>6047</v>
      </c>
      <c r="G1281" s="18" t="s">
        <v>703</v>
      </c>
      <c r="H1281" s="18" t="s">
        <v>6466</v>
      </c>
      <c r="I1281" s="19" t="s">
        <v>6467</v>
      </c>
      <c r="J1281" s="18" t="s">
        <v>5899</v>
      </c>
      <c r="K1281" s="18" t="s">
        <v>9212</v>
      </c>
      <c r="L1281" s="18" t="s">
        <v>5901</v>
      </c>
      <c r="N1281" s="20">
        <v>45322</v>
      </c>
      <c r="O1281" s="18" t="s">
        <v>9213</v>
      </c>
      <c r="P1281" s="18" t="s">
        <v>9212</v>
      </c>
      <c r="Q1281" s="18" t="s">
        <v>9214</v>
      </c>
      <c r="R1281" s="18">
        <v>1.7</v>
      </c>
      <c r="T1281" s="18">
        <v>0</v>
      </c>
      <c r="U1281" s="18">
        <v>0</v>
      </c>
    </row>
    <row r="1282" spans="2:21" x14ac:dyDescent="0.4">
      <c r="B1282" s="18" t="s">
        <v>5909</v>
      </c>
      <c r="C1282" s="18" t="s">
        <v>5910</v>
      </c>
      <c r="D1282" s="18" t="s">
        <v>128</v>
      </c>
      <c r="E1282" s="19" t="s">
        <v>148</v>
      </c>
      <c r="F1282" s="18" t="s">
        <v>6047</v>
      </c>
      <c r="G1282" s="18" t="s">
        <v>703</v>
      </c>
      <c r="H1282" s="18" t="s">
        <v>6466</v>
      </c>
      <c r="I1282" s="19" t="s">
        <v>6467</v>
      </c>
      <c r="J1282" s="18" t="s">
        <v>5904</v>
      </c>
      <c r="K1282" s="18" t="s">
        <v>9215</v>
      </c>
      <c r="L1282" s="18" t="s">
        <v>5901</v>
      </c>
      <c r="N1282" s="20">
        <v>45322</v>
      </c>
      <c r="O1282" s="18" t="s">
        <v>9216</v>
      </c>
      <c r="P1282" s="18" t="s">
        <v>9215</v>
      </c>
      <c r="Q1282" s="18" t="s">
        <v>9214</v>
      </c>
      <c r="R1282" s="18">
        <v>1.7</v>
      </c>
      <c r="T1282" s="18">
        <v>0</v>
      </c>
      <c r="U1282" s="18">
        <v>0</v>
      </c>
    </row>
    <row r="1283" spans="2:21" x14ac:dyDescent="0.4">
      <c r="B1283" s="18" t="s">
        <v>5909</v>
      </c>
      <c r="C1283" s="18" t="s">
        <v>5910</v>
      </c>
      <c r="D1283" s="18" t="s">
        <v>128</v>
      </c>
      <c r="E1283" s="19" t="s">
        <v>148</v>
      </c>
      <c r="F1283" s="18" t="s">
        <v>6047</v>
      </c>
      <c r="G1283" s="18" t="s">
        <v>703</v>
      </c>
      <c r="H1283" s="18" t="s">
        <v>6466</v>
      </c>
      <c r="I1283" s="19" t="s">
        <v>6467</v>
      </c>
      <c r="J1283" s="18" t="s">
        <v>5843</v>
      </c>
      <c r="K1283" s="18" t="s">
        <v>9217</v>
      </c>
      <c r="L1283" s="18" t="s">
        <v>5901</v>
      </c>
      <c r="N1283" s="20">
        <v>45322</v>
      </c>
      <c r="O1283" s="18" t="s">
        <v>9218</v>
      </c>
      <c r="P1283" s="18" t="s">
        <v>9217</v>
      </c>
      <c r="Q1283" s="18" t="s">
        <v>9214</v>
      </c>
      <c r="R1283" s="18">
        <v>1.7</v>
      </c>
      <c r="T1283" s="18">
        <v>0</v>
      </c>
      <c r="U1283" s="18">
        <v>0</v>
      </c>
    </row>
    <row r="1284" spans="2:21" x14ac:dyDescent="0.4">
      <c r="B1284" s="18" t="s">
        <v>5909</v>
      </c>
      <c r="C1284" s="18" t="s">
        <v>5910</v>
      </c>
      <c r="D1284" s="18" t="s">
        <v>128</v>
      </c>
      <c r="E1284" s="19" t="s">
        <v>148</v>
      </c>
      <c r="F1284" s="18" t="s">
        <v>6047</v>
      </c>
      <c r="G1284" s="18" t="s">
        <v>275</v>
      </c>
      <c r="H1284" s="18" t="s">
        <v>6302</v>
      </c>
      <c r="I1284" s="19" t="s">
        <v>6474</v>
      </c>
      <c r="J1284" s="18" t="s">
        <v>5899</v>
      </c>
      <c r="K1284" s="18" t="s">
        <v>9219</v>
      </c>
      <c r="L1284" s="18" t="s">
        <v>5901</v>
      </c>
      <c r="N1284" s="20">
        <v>45322</v>
      </c>
      <c r="O1284" s="18" t="s">
        <v>9220</v>
      </c>
      <c r="P1284" s="18" t="s">
        <v>9219</v>
      </c>
      <c r="Q1284" s="18" t="s">
        <v>9214</v>
      </c>
      <c r="R1284" s="18">
        <v>1.8</v>
      </c>
      <c r="T1284" s="18">
        <v>0</v>
      </c>
      <c r="U1284" s="18">
        <v>0</v>
      </c>
    </row>
    <row r="1285" spans="2:21" x14ac:dyDescent="0.4">
      <c r="B1285" s="18" t="s">
        <v>5909</v>
      </c>
      <c r="C1285" s="18" t="s">
        <v>5910</v>
      </c>
      <c r="D1285" s="18" t="s">
        <v>128</v>
      </c>
      <c r="E1285" s="19" t="s">
        <v>148</v>
      </c>
      <c r="F1285" s="18" t="s">
        <v>6047</v>
      </c>
      <c r="G1285" s="18" t="s">
        <v>275</v>
      </c>
      <c r="H1285" s="18" t="s">
        <v>6302</v>
      </c>
      <c r="I1285" s="19" t="s">
        <v>6474</v>
      </c>
      <c r="J1285" s="18" t="s">
        <v>5904</v>
      </c>
      <c r="K1285" s="18" t="s">
        <v>9221</v>
      </c>
      <c r="L1285" s="18" t="s">
        <v>5901</v>
      </c>
      <c r="N1285" s="20">
        <v>45322</v>
      </c>
      <c r="O1285" s="18" t="s">
        <v>9222</v>
      </c>
      <c r="P1285" s="18" t="s">
        <v>9221</v>
      </c>
      <c r="Q1285" s="18" t="s">
        <v>9214</v>
      </c>
      <c r="R1285" s="18">
        <v>1.8</v>
      </c>
      <c r="T1285" s="18">
        <v>0</v>
      </c>
      <c r="U1285" s="18">
        <v>0</v>
      </c>
    </row>
    <row r="1286" spans="2:21" x14ac:dyDescent="0.4">
      <c r="B1286" s="18" t="s">
        <v>5909</v>
      </c>
      <c r="C1286" s="18" t="s">
        <v>5910</v>
      </c>
      <c r="D1286" s="18" t="s">
        <v>128</v>
      </c>
      <c r="E1286" s="19" t="s">
        <v>148</v>
      </c>
      <c r="F1286" s="18" t="s">
        <v>6047</v>
      </c>
      <c r="G1286" s="18" t="s">
        <v>275</v>
      </c>
      <c r="H1286" s="18" t="s">
        <v>6302</v>
      </c>
      <c r="I1286" s="19" t="s">
        <v>6474</v>
      </c>
      <c r="J1286" s="18" t="s">
        <v>5843</v>
      </c>
      <c r="K1286" s="18" t="s">
        <v>9223</v>
      </c>
      <c r="L1286" s="18" t="s">
        <v>5901</v>
      </c>
      <c r="N1286" s="20">
        <v>45322</v>
      </c>
      <c r="O1286" s="18" t="s">
        <v>9224</v>
      </c>
      <c r="P1286" s="18" t="s">
        <v>9223</v>
      </c>
      <c r="Q1286" s="18" t="s">
        <v>9214</v>
      </c>
      <c r="R1286" s="18">
        <v>1.8</v>
      </c>
      <c r="T1286" s="18">
        <v>0</v>
      </c>
      <c r="U1286" s="18">
        <v>0</v>
      </c>
    </row>
    <row r="1287" spans="2:21" x14ac:dyDescent="0.4">
      <c r="B1287" s="18" t="s">
        <v>5909</v>
      </c>
      <c r="C1287" s="18" t="s">
        <v>5910</v>
      </c>
      <c r="D1287" s="18" t="s">
        <v>128</v>
      </c>
      <c r="E1287" s="19" t="s">
        <v>150</v>
      </c>
      <c r="F1287" s="18" t="s">
        <v>6047</v>
      </c>
      <c r="G1287" s="18" t="s">
        <v>703</v>
      </c>
      <c r="H1287" s="18" t="s">
        <v>6466</v>
      </c>
      <c r="I1287" s="19" t="s">
        <v>6467</v>
      </c>
      <c r="J1287" s="18" t="s">
        <v>5899</v>
      </c>
      <c r="K1287" s="18" t="s">
        <v>9238</v>
      </c>
      <c r="L1287" s="18" t="s">
        <v>5901</v>
      </c>
      <c r="N1287" s="20">
        <v>45322</v>
      </c>
      <c r="O1287" s="18" t="s">
        <v>9239</v>
      </c>
      <c r="P1287" s="18" t="s">
        <v>9238</v>
      </c>
      <c r="Q1287" s="18" t="s">
        <v>9240</v>
      </c>
      <c r="R1287" s="18">
        <v>1.7</v>
      </c>
      <c r="T1287" s="18">
        <v>0</v>
      </c>
      <c r="U1287" s="18">
        <v>0</v>
      </c>
    </row>
    <row r="1288" spans="2:21" x14ac:dyDescent="0.4">
      <c r="B1288" s="18" t="s">
        <v>5909</v>
      </c>
      <c r="C1288" s="18" t="s">
        <v>5910</v>
      </c>
      <c r="D1288" s="18" t="s">
        <v>128</v>
      </c>
      <c r="E1288" s="19" t="s">
        <v>150</v>
      </c>
      <c r="F1288" s="18" t="s">
        <v>6047</v>
      </c>
      <c r="G1288" s="18" t="s">
        <v>703</v>
      </c>
      <c r="H1288" s="18" t="s">
        <v>6466</v>
      </c>
      <c r="I1288" s="19" t="s">
        <v>6467</v>
      </c>
      <c r="J1288" s="18" t="s">
        <v>5904</v>
      </c>
      <c r="K1288" s="18" t="s">
        <v>9241</v>
      </c>
      <c r="L1288" s="18" t="s">
        <v>5901</v>
      </c>
      <c r="N1288" s="20">
        <v>45322</v>
      </c>
      <c r="O1288" s="18" t="s">
        <v>9242</v>
      </c>
      <c r="P1288" s="18" t="s">
        <v>9241</v>
      </c>
      <c r="Q1288" s="18" t="s">
        <v>9240</v>
      </c>
      <c r="R1288" s="18">
        <v>1.7</v>
      </c>
      <c r="T1288" s="18">
        <v>0</v>
      </c>
      <c r="U1288" s="18">
        <v>0</v>
      </c>
    </row>
    <row r="1289" spans="2:21" x14ac:dyDescent="0.4">
      <c r="B1289" s="18" t="s">
        <v>5909</v>
      </c>
      <c r="C1289" s="18" t="s">
        <v>5910</v>
      </c>
      <c r="D1289" s="18" t="s">
        <v>128</v>
      </c>
      <c r="E1289" s="19" t="s">
        <v>150</v>
      </c>
      <c r="F1289" s="18" t="s">
        <v>6047</v>
      </c>
      <c r="G1289" s="18" t="s">
        <v>703</v>
      </c>
      <c r="H1289" s="18" t="s">
        <v>6466</v>
      </c>
      <c r="I1289" s="19" t="s">
        <v>6467</v>
      </c>
      <c r="J1289" s="18" t="s">
        <v>5843</v>
      </c>
      <c r="K1289" s="18" t="s">
        <v>9243</v>
      </c>
      <c r="L1289" s="18" t="s">
        <v>5901</v>
      </c>
      <c r="N1289" s="20">
        <v>45322</v>
      </c>
      <c r="O1289" s="18" t="s">
        <v>9244</v>
      </c>
      <c r="P1289" s="18" t="s">
        <v>9243</v>
      </c>
      <c r="Q1289" s="18" t="s">
        <v>9240</v>
      </c>
      <c r="R1289" s="18">
        <v>1.7</v>
      </c>
      <c r="T1289" s="18">
        <v>0</v>
      </c>
      <c r="U1289" s="18">
        <v>0</v>
      </c>
    </row>
    <row r="1290" spans="2:21" x14ac:dyDescent="0.4">
      <c r="B1290" s="18" t="s">
        <v>5909</v>
      </c>
      <c r="C1290" s="18" t="s">
        <v>5910</v>
      </c>
      <c r="D1290" s="18" t="s">
        <v>128</v>
      </c>
      <c r="E1290" s="19" t="s">
        <v>150</v>
      </c>
      <c r="F1290" s="18" t="s">
        <v>6047</v>
      </c>
      <c r="G1290" s="18" t="s">
        <v>275</v>
      </c>
      <c r="H1290" s="18" t="s">
        <v>6302</v>
      </c>
      <c r="I1290" s="19" t="s">
        <v>6474</v>
      </c>
      <c r="J1290" s="18" t="s">
        <v>5899</v>
      </c>
      <c r="K1290" s="18" t="s">
        <v>9245</v>
      </c>
      <c r="L1290" s="18" t="s">
        <v>5901</v>
      </c>
      <c r="N1290" s="20">
        <v>45322</v>
      </c>
      <c r="O1290" s="18" t="s">
        <v>9246</v>
      </c>
      <c r="P1290" s="18" t="s">
        <v>9245</v>
      </c>
      <c r="Q1290" s="18" t="s">
        <v>9240</v>
      </c>
      <c r="R1290" s="18">
        <v>1.8</v>
      </c>
      <c r="T1290" s="18">
        <v>0</v>
      </c>
      <c r="U1290" s="18">
        <v>0</v>
      </c>
    </row>
    <row r="1291" spans="2:21" x14ac:dyDescent="0.4">
      <c r="B1291" s="18" t="s">
        <v>5909</v>
      </c>
      <c r="C1291" s="18" t="s">
        <v>5910</v>
      </c>
      <c r="D1291" s="18" t="s">
        <v>128</v>
      </c>
      <c r="E1291" s="19" t="s">
        <v>150</v>
      </c>
      <c r="F1291" s="18" t="s">
        <v>6047</v>
      </c>
      <c r="G1291" s="18" t="s">
        <v>275</v>
      </c>
      <c r="H1291" s="18" t="s">
        <v>6302</v>
      </c>
      <c r="I1291" s="19" t="s">
        <v>6474</v>
      </c>
      <c r="J1291" s="18" t="s">
        <v>5904</v>
      </c>
      <c r="K1291" s="18" t="s">
        <v>9247</v>
      </c>
      <c r="L1291" s="18" t="s">
        <v>5901</v>
      </c>
      <c r="N1291" s="20">
        <v>45322</v>
      </c>
      <c r="O1291" s="18" t="s">
        <v>9248</v>
      </c>
      <c r="P1291" s="18" t="s">
        <v>9247</v>
      </c>
      <c r="Q1291" s="18" t="s">
        <v>9240</v>
      </c>
      <c r="R1291" s="18">
        <v>1.8</v>
      </c>
      <c r="T1291" s="18">
        <v>0</v>
      </c>
      <c r="U1291" s="18">
        <v>0</v>
      </c>
    </row>
    <row r="1292" spans="2:21" x14ac:dyDescent="0.4">
      <c r="B1292" s="18" t="s">
        <v>5909</v>
      </c>
      <c r="C1292" s="18" t="s">
        <v>5910</v>
      </c>
      <c r="D1292" s="18" t="s">
        <v>128</v>
      </c>
      <c r="E1292" s="19" t="s">
        <v>150</v>
      </c>
      <c r="F1292" s="18" t="s">
        <v>6047</v>
      </c>
      <c r="G1292" s="18" t="s">
        <v>275</v>
      </c>
      <c r="H1292" s="18" t="s">
        <v>6302</v>
      </c>
      <c r="I1292" s="19" t="s">
        <v>6474</v>
      </c>
      <c r="J1292" s="18" t="s">
        <v>5843</v>
      </c>
      <c r="K1292" s="18" t="s">
        <v>9249</v>
      </c>
      <c r="L1292" s="18" t="s">
        <v>5901</v>
      </c>
      <c r="N1292" s="20">
        <v>45322</v>
      </c>
      <c r="O1292" s="18" t="s">
        <v>9250</v>
      </c>
      <c r="P1292" s="18" t="s">
        <v>9249</v>
      </c>
      <c r="Q1292" s="18" t="s">
        <v>9240</v>
      </c>
      <c r="R1292" s="18">
        <v>1.8</v>
      </c>
      <c r="T1292" s="18">
        <v>0</v>
      </c>
      <c r="U1292" s="18">
        <v>0</v>
      </c>
    </row>
    <row r="1293" spans="2:21" x14ac:dyDescent="0.4">
      <c r="B1293" s="18" t="s">
        <v>5909</v>
      </c>
      <c r="C1293" s="18" t="s">
        <v>5910</v>
      </c>
      <c r="D1293" s="18" t="s">
        <v>128</v>
      </c>
      <c r="E1293" s="19" t="s">
        <v>153</v>
      </c>
      <c r="F1293" s="18" t="s">
        <v>6047</v>
      </c>
      <c r="G1293" s="18" t="s">
        <v>703</v>
      </c>
      <c r="H1293" s="18" t="s">
        <v>6466</v>
      </c>
      <c r="I1293" s="19" t="s">
        <v>6558</v>
      </c>
      <c r="J1293" s="18" t="s">
        <v>5899</v>
      </c>
      <c r="K1293" s="18" t="s">
        <v>9264</v>
      </c>
      <c r="L1293" s="18" t="s">
        <v>5901</v>
      </c>
      <c r="N1293" s="20">
        <v>45322</v>
      </c>
      <c r="O1293" s="18" t="s">
        <v>9265</v>
      </c>
      <c r="P1293" s="18" t="s">
        <v>9264</v>
      </c>
      <c r="Q1293" s="18" t="s">
        <v>9266</v>
      </c>
      <c r="R1293" s="18">
        <v>1.4</v>
      </c>
      <c r="T1293" s="18">
        <v>0</v>
      </c>
      <c r="U1293" s="18">
        <v>0</v>
      </c>
    </row>
    <row r="1294" spans="2:21" x14ac:dyDescent="0.4">
      <c r="B1294" s="18" t="s">
        <v>5909</v>
      </c>
      <c r="C1294" s="18" t="s">
        <v>5910</v>
      </c>
      <c r="D1294" s="18" t="s">
        <v>128</v>
      </c>
      <c r="E1294" s="19" t="s">
        <v>153</v>
      </c>
      <c r="F1294" s="18" t="s">
        <v>6047</v>
      </c>
      <c r="G1294" s="18" t="s">
        <v>703</v>
      </c>
      <c r="H1294" s="18" t="s">
        <v>6466</v>
      </c>
      <c r="I1294" s="19" t="s">
        <v>6558</v>
      </c>
      <c r="J1294" s="18" t="s">
        <v>5904</v>
      </c>
      <c r="K1294" s="18" t="s">
        <v>9267</v>
      </c>
      <c r="L1294" s="18" t="s">
        <v>5901</v>
      </c>
      <c r="N1294" s="20">
        <v>45322</v>
      </c>
      <c r="O1294" s="18" t="s">
        <v>9268</v>
      </c>
      <c r="P1294" s="18" t="s">
        <v>9267</v>
      </c>
      <c r="Q1294" s="18" t="s">
        <v>9266</v>
      </c>
      <c r="R1294" s="18">
        <v>1.4</v>
      </c>
      <c r="T1294" s="18">
        <v>0</v>
      </c>
      <c r="U1294" s="18">
        <v>0</v>
      </c>
    </row>
    <row r="1295" spans="2:21" x14ac:dyDescent="0.4">
      <c r="B1295" s="18" t="s">
        <v>5909</v>
      </c>
      <c r="C1295" s="18" t="s">
        <v>5910</v>
      </c>
      <c r="D1295" s="18" t="s">
        <v>128</v>
      </c>
      <c r="E1295" s="19" t="s">
        <v>153</v>
      </c>
      <c r="F1295" s="18" t="s">
        <v>6047</v>
      </c>
      <c r="G1295" s="18" t="s">
        <v>703</v>
      </c>
      <c r="H1295" s="18" t="s">
        <v>6466</v>
      </c>
      <c r="I1295" s="19" t="s">
        <v>6558</v>
      </c>
      <c r="J1295" s="18" t="s">
        <v>5843</v>
      </c>
      <c r="K1295" s="18" t="s">
        <v>9269</v>
      </c>
      <c r="L1295" s="18" t="s">
        <v>5901</v>
      </c>
      <c r="N1295" s="20">
        <v>45322</v>
      </c>
      <c r="O1295" s="18" t="s">
        <v>9270</v>
      </c>
      <c r="P1295" s="18" t="s">
        <v>9269</v>
      </c>
      <c r="Q1295" s="18" t="s">
        <v>9266</v>
      </c>
      <c r="R1295" s="18">
        <v>1.4</v>
      </c>
      <c r="T1295" s="18">
        <v>0</v>
      </c>
      <c r="U1295" s="18">
        <v>0</v>
      </c>
    </row>
    <row r="1296" spans="2:21" x14ac:dyDescent="0.4">
      <c r="B1296" s="18" t="s">
        <v>5909</v>
      </c>
      <c r="C1296" s="18" t="s">
        <v>5910</v>
      </c>
      <c r="D1296" s="18" t="s">
        <v>128</v>
      </c>
      <c r="E1296" s="19" t="s">
        <v>153</v>
      </c>
      <c r="F1296" s="18" t="s">
        <v>6047</v>
      </c>
      <c r="G1296" s="18" t="s">
        <v>275</v>
      </c>
      <c r="H1296" s="18" t="s">
        <v>6302</v>
      </c>
      <c r="I1296" s="19" t="s">
        <v>8160</v>
      </c>
      <c r="J1296" s="18" t="s">
        <v>5899</v>
      </c>
      <c r="K1296" s="18" t="s">
        <v>9271</v>
      </c>
      <c r="L1296" s="18" t="s">
        <v>5901</v>
      </c>
      <c r="N1296" s="20">
        <v>45322</v>
      </c>
      <c r="O1296" s="18" t="s">
        <v>9272</v>
      </c>
      <c r="P1296" s="18" t="s">
        <v>9271</v>
      </c>
      <c r="Q1296" s="18" t="s">
        <v>9266</v>
      </c>
      <c r="R1296" s="18">
        <v>2.1</v>
      </c>
      <c r="T1296" s="18">
        <v>0</v>
      </c>
      <c r="U1296" s="18">
        <v>0</v>
      </c>
    </row>
    <row r="1297" spans="2:21" x14ac:dyDescent="0.4">
      <c r="B1297" s="18" t="s">
        <v>5909</v>
      </c>
      <c r="C1297" s="18" t="s">
        <v>5910</v>
      </c>
      <c r="D1297" s="18" t="s">
        <v>128</v>
      </c>
      <c r="E1297" s="19" t="s">
        <v>153</v>
      </c>
      <c r="F1297" s="18" t="s">
        <v>6047</v>
      </c>
      <c r="G1297" s="18" t="s">
        <v>275</v>
      </c>
      <c r="H1297" s="18" t="s">
        <v>6302</v>
      </c>
      <c r="I1297" s="19" t="s">
        <v>8160</v>
      </c>
      <c r="J1297" s="18" t="s">
        <v>5904</v>
      </c>
      <c r="K1297" s="18" t="s">
        <v>9273</v>
      </c>
      <c r="L1297" s="18" t="s">
        <v>5901</v>
      </c>
      <c r="N1297" s="20">
        <v>45322</v>
      </c>
      <c r="O1297" s="18" t="s">
        <v>9274</v>
      </c>
      <c r="P1297" s="18" t="s">
        <v>9273</v>
      </c>
      <c r="Q1297" s="18" t="s">
        <v>9266</v>
      </c>
      <c r="R1297" s="18">
        <v>2.1</v>
      </c>
      <c r="T1297" s="18">
        <v>0</v>
      </c>
      <c r="U1297" s="18">
        <v>0</v>
      </c>
    </row>
    <row r="1298" spans="2:21" x14ac:dyDescent="0.4">
      <c r="B1298" s="18" t="s">
        <v>5909</v>
      </c>
      <c r="C1298" s="18" t="s">
        <v>5910</v>
      </c>
      <c r="D1298" s="18" t="s">
        <v>128</v>
      </c>
      <c r="E1298" s="19" t="s">
        <v>153</v>
      </c>
      <c r="F1298" s="18" t="s">
        <v>6047</v>
      </c>
      <c r="G1298" s="18" t="s">
        <v>275</v>
      </c>
      <c r="H1298" s="18" t="s">
        <v>6302</v>
      </c>
      <c r="I1298" s="19" t="s">
        <v>8160</v>
      </c>
      <c r="J1298" s="18" t="s">
        <v>5843</v>
      </c>
      <c r="K1298" s="18" t="s">
        <v>9275</v>
      </c>
      <c r="L1298" s="18" t="s">
        <v>5901</v>
      </c>
      <c r="N1298" s="20">
        <v>45322</v>
      </c>
      <c r="O1298" s="18" t="s">
        <v>9276</v>
      </c>
      <c r="P1298" s="18" t="s">
        <v>9275</v>
      </c>
      <c r="Q1298" s="18" t="s">
        <v>9266</v>
      </c>
      <c r="R1298" s="18">
        <v>2.1</v>
      </c>
      <c r="T1298" s="18">
        <v>0</v>
      </c>
      <c r="U1298" s="18">
        <v>0</v>
      </c>
    </row>
    <row r="1299" spans="2:21" x14ac:dyDescent="0.4">
      <c r="B1299" s="28" t="s">
        <v>5909</v>
      </c>
      <c r="C1299" s="28" t="s">
        <v>5910</v>
      </c>
      <c r="D1299" s="28" t="s">
        <v>128</v>
      </c>
      <c r="E1299" s="29" t="s">
        <v>126</v>
      </c>
      <c r="F1299" s="28" t="s">
        <v>5896</v>
      </c>
      <c r="G1299" s="28" t="s">
        <v>926</v>
      </c>
      <c r="H1299" s="28" t="s">
        <v>6145</v>
      </c>
      <c r="I1299" s="29" t="s">
        <v>6558</v>
      </c>
      <c r="J1299" s="28" t="s">
        <v>5899</v>
      </c>
      <c r="K1299" s="28" t="s">
        <v>8054</v>
      </c>
      <c r="L1299" s="28" t="s">
        <v>5901</v>
      </c>
      <c r="M1299" s="29"/>
      <c r="N1299" s="30">
        <v>45322</v>
      </c>
      <c r="O1299" s="28" t="s">
        <v>8055</v>
      </c>
      <c r="P1299" s="18" t="s">
        <v>8054</v>
      </c>
      <c r="Q1299" s="18" t="s">
        <v>8056</v>
      </c>
      <c r="R1299" s="18">
        <v>1.4</v>
      </c>
      <c r="T1299" s="18">
        <v>0</v>
      </c>
      <c r="U1299" s="18">
        <v>0</v>
      </c>
    </row>
    <row r="1300" spans="2:21" x14ac:dyDescent="0.4">
      <c r="B1300" s="28" t="s">
        <v>5909</v>
      </c>
      <c r="C1300" s="28" t="s">
        <v>5910</v>
      </c>
      <c r="D1300" s="28" t="s">
        <v>128</v>
      </c>
      <c r="E1300" s="29" t="s">
        <v>126</v>
      </c>
      <c r="F1300" s="28" t="s">
        <v>5896</v>
      </c>
      <c r="G1300" s="28" t="s">
        <v>926</v>
      </c>
      <c r="H1300" s="28" t="s">
        <v>6145</v>
      </c>
      <c r="I1300" s="29" t="s">
        <v>6558</v>
      </c>
      <c r="J1300" s="28" t="s">
        <v>5904</v>
      </c>
      <c r="K1300" s="28" t="s">
        <v>8057</v>
      </c>
      <c r="L1300" s="28" t="s">
        <v>5901</v>
      </c>
      <c r="M1300" s="29"/>
      <c r="N1300" s="30">
        <v>45322</v>
      </c>
      <c r="O1300" s="28" t="s">
        <v>8058</v>
      </c>
      <c r="P1300" s="18" t="s">
        <v>8057</v>
      </c>
      <c r="Q1300" s="18" t="s">
        <v>8056</v>
      </c>
      <c r="R1300" s="18">
        <v>1.4</v>
      </c>
      <c r="T1300" s="18">
        <v>0</v>
      </c>
      <c r="U1300" s="18">
        <v>0</v>
      </c>
    </row>
    <row r="1301" spans="2:21" x14ac:dyDescent="0.4">
      <c r="B1301" s="28" t="s">
        <v>5909</v>
      </c>
      <c r="C1301" s="28" t="s">
        <v>5910</v>
      </c>
      <c r="D1301" s="28" t="s">
        <v>128</v>
      </c>
      <c r="E1301" s="29" t="s">
        <v>126</v>
      </c>
      <c r="F1301" s="28" t="s">
        <v>5896</v>
      </c>
      <c r="G1301" s="28" t="s">
        <v>926</v>
      </c>
      <c r="H1301" s="28" t="s">
        <v>6145</v>
      </c>
      <c r="I1301" s="29" t="s">
        <v>6558</v>
      </c>
      <c r="J1301" s="28" t="s">
        <v>5843</v>
      </c>
      <c r="K1301" s="28" t="s">
        <v>8059</v>
      </c>
      <c r="L1301" s="28" t="s">
        <v>5901</v>
      </c>
      <c r="M1301" s="29"/>
      <c r="N1301" s="30">
        <v>45322</v>
      </c>
      <c r="O1301" s="28" t="s">
        <v>8060</v>
      </c>
      <c r="P1301" s="18" t="s">
        <v>8059</v>
      </c>
      <c r="Q1301" s="18" t="s">
        <v>8056</v>
      </c>
      <c r="R1301" s="18">
        <v>1.4</v>
      </c>
      <c r="T1301" s="18">
        <v>0</v>
      </c>
      <c r="U1301" s="18">
        <v>0</v>
      </c>
    </row>
    <row r="1302" spans="2:21" x14ac:dyDescent="0.4">
      <c r="B1302" s="28" t="s">
        <v>5909</v>
      </c>
      <c r="C1302" s="28" t="s">
        <v>5910</v>
      </c>
      <c r="D1302" s="28" t="s">
        <v>128</v>
      </c>
      <c r="E1302" s="29" t="s">
        <v>126</v>
      </c>
      <c r="F1302" s="28" t="s">
        <v>5896</v>
      </c>
      <c r="G1302" s="28" t="s">
        <v>926</v>
      </c>
      <c r="H1302" s="28" t="s">
        <v>6145</v>
      </c>
      <c r="I1302" s="29" t="s">
        <v>6558</v>
      </c>
      <c r="J1302" s="28" t="s">
        <v>5923</v>
      </c>
      <c r="K1302" s="28" t="s">
        <v>8061</v>
      </c>
      <c r="L1302" s="28" t="s">
        <v>5901</v>
      </c>
      <c r="M1302" s="29"/>
      <c r="N1302" s="30">
        <v>45322</v>
      </c>
      <c r="O1302" s="28" t="s">
        <v>8062</v>
      </c>
      <c r="P1302" s="18" t="s">
        <v>8061</v>
      </c>
      <c r="Q1302" s="18" t="s">
        <v>8056</v>
      </c>
      <c r="R1302" s="18">
        <v>1.4</v>
      </c>
      <c r="T1302" s="18">
        <v>0</v>
      </c>
      <c r="U1302" s="18">
        <v>0</v>
      </c>
    </row>
    <row r="1303" spans="2:21" x14ac:dyDescent="0.4">
      <c r="B1303" s="28" t="s">
        <v>5909</v>
      </c>
      <c r="C1303" s="28" t="s">
        <v>5910</v>
      </c>
      <c r="D1303" s="28" t="s">
        <v>128</v>
      </c>
      <c r="E1303" s="29" t="s">
        <v>126</v>
      </c>
      <c r="F1303" s="28" t="s">
        <v>5896</v>
      </c>
      <c r="G1303" s="28" t="s">
        <v>703</v>
      </c>
      <c r="H1303" s="28" t="s">
        <v>6466</v>
      </c>
      <c r="I1303" s="29" t="s">
        <v>8063</v>
      </c>
      <c r="J1303" s="28" t="s">
        <v>5899</v>
      </c>
      <c r="K1303" s="28" t="s">
        <v>8064</v>
      </c>
      <c r="L1303" s="28" t="s">
        <v>5901</v>
      </c>
      <c r="M1303" s="29"/>
      <c r="N1303" s="30">
        <v>45322</v>
      </c>
      <c r="O1303" s="28" t="s">
        <v>8065</v>
      </c>
      <c r="P1303" s="18" t="s">
        <v>8064</v>
      </c>
      <c r="Q1303" s="18" t="s">
        <v>8056</v>
      </c>
      <c r="R1303" s="18">
        <v>1.6</v>
      </c>
      <c r="T1303" s="18">
        <v>0</v>
      </c>
      <c r="U1303" s="18">
        <v>0</v>
      </c>
    </row>
    <row r="1304" spans="2:21" x14ac:dyDescent="0.4">
      <c r="B1304" s="28" t="s">
        <v>5909</v>
      </c>
      <c r="C1304" s="28" t="s">
        <v>5910</v>
      </c>
      <c r="D1304" s="28" t="s">
        <v>128</v>
      </c>
      <c r="E1304" s="29" t="s">
        <v>126</v>
      </c>
      <c r="F1304" s="28" t="s">
        <v>5896</v>
      </c>
      <c r="G1304" s="28" t="s">
        <v>703</v>
      </c>
      <c r="H1304" s="28" t="s">
        <v>6466</v>
      </c>
      <c r="I1304" s="29" t="s">
        <v>8063</v>
      </c>
      <c r="J1304" s="28" t="s">
        <v>5904</v>
      </c>
      <c r="K1304" s="28" t="s">
        <v>8066</v>
      </c>
      <c r="L1304" s="28" t="s">
        <v>5901</v>
      </c>
      <c r="M1304" s="29"/>
      <c r="N1304" s="30">
        <v>45322</v>
      </c>
      <c r="O1304" s="28" t="s">
        <v>8067</v>
      </c>
      <c r="P1304" s="18" t="s">
        <v>8066</v>
      </c>
      <c r="Q1304" s="18" t="s">
        <v>8056</v>
      </c>
      <c r="R1304" s="18">
        <v>1.6</v>
      </c>
      <c r="T1304" s="18">
        <v>0</v>
      </c>
      <c r="U1304" s="18">
        <v>0</v>
      </c>
    </row>
    <row r="1305" spans="2:21" x14ac:dyDescent="0.4">
      <c r="B1305" s="28" t="s">
        <v>5909</v>
      </c>
      <c r="C1305" s="28" t="s">
        <v>5910</v>
      </c>
      <c r="D1305" s="28" t="s">
        <v>128</v>
      </c>
      <c r="E1305" s="29" t="s">
        <v>126</v>
      </c>
      <c r="F1305" s="28" t="s">
        <v>5896</v>
      </c>
      <c r="G1305" s="28" t="s">
        <v>703</v>
      </c>
      <c r="H1305" s="28" t="s">
        <v>6466</v>
      </c>
      <c r="I1305" s="29" t="s">
        <v>8063</v>
      </c>
      <c r="J1305" s="28" t="s">
        <v>5843</v>
      </c>
      <c r="K1305" s="28" t="s">
        <v>8068</v>
      </c>
      <c r="L1305" s="28" t="s">
        <v>5901</v>
      </c>
      <c r="M1305" s="29"/>
      <c r="N1305" s="30">
        <v>45322</v>
      </c>
      <c r="O1305" s="28" t="s">
        <v>8069</v>
      </c>
      <c r="P1305" s="18" t="s">
        <v>8068</v>
      </c>
      <c r="Q1305" s="18" t="s">
        <v>8056</v>
      </c>
      <c r="R1305" s="18">
        <v>1.6</v>
      </c>
      <c r="T1305" s="18">
        <v>0</v>
      </c>
      <c r="U1305" s="18">
        <v>0</v>
      </c>
    </row>
    <row r="1306" spans="2:21" x14ac:dyDescent="0.4">
      <c r="B1306" s="18" t="s">
        <v>5909</v>
      </c>
      <c r="C1306" s="18" t="s">
        <v>5910</v>
      </c>
      <c r="D1306" s="18" t="s">
        <v>128</v>
      </c>
      <c r="E1306" s="19" t="s">
        <v>145</v>
      </c>
      <c r="F1306" s="18" t="s">
        <v>5896</v>
      </c>
      <c r="G1306" s="18" t="s">
        <v>926</v>
      </c>
      <c r="H1306" s="18" t="s">
        <v>6145</v>
      </c>
      <c r="I1306" s="19" t="s">
        <v>6558</v>
      </c>
      <c r="J1306" s="18" t="s">
        <v>5899</v>
      </c>
      <c r="K1306" s="18" t="s">
        <v>9290</v>
      </c>
      <c r="L1306" s="18" t="s">
        <v>5901</v>
      </c>
      <c r="N1306" s="20">
        <v>45322</v>
      </c>
      <c r="O1306" s="18" t="s">
        <v>9291</v>
      </c>
      <c r="P1306" s="18" t="s">
        <v>9290</v>
      </c>
      <c r="Q1306" s="18" t="s">
        <v>9292</v>
      </c>
      <c r="R1306" s="18">
        <v>1.4</v>
      </c>
      <c r="T1306" s="18">
        <v>0</v>
      </c>
      <c r="U1306" s="18">
        <v>0</v>
      </c>
    </row>
    <row r="1307" spans="2:21" x14ac:dyDescent="0.4">
      <c r="B1307" s="18" t="s">
        <v>5909</v>
      </c>
      <c r="C1307" s="18" t="s">
        <v>5910</v>
      </c>
      <c r="D1307" s="18" t="s">
        <v>128</v>
      </c>
      <c r="E1307" s="19" t="s">
        <v>145</v>
      </c>
      <c r="F1307" s="18" t="s">
        <v>5896</v>
      </c>
      <c r="G1307" s="18" t="s">
        <v>926</v>
      </c>
      <c r="H1307" s="18" t="s">
        <v>6145</v>
      </c>
      <c r="I1307" s="19" t="s">
        <v>6558</v>
      </c>
      <c r="J1307" s="18" t="s">
        <v>5904</v>
      </c>
      <c r="K1307" s="18" t="s">
        <v>9293</v>
      </c>
      <c r="L1307" s="18" t="s">
        <v>5901</v>
      </c>
      <c r="N1307" s="20">
        <v>45322</v>
      </c>
      <c r="O1307" s="18" t="s">
        <v>9294</v>
      </c>
      <c r="P1307" s="18" t="s">
        <v>9293</v>
      </c>
      <c r="Q1307" s="18" t="s">
        <v>9292</v>
      </c>
      <c r="R1307" s="18">
        <v>1.4</v>
      </c>
      <c r="T1307" s="18">
        <v>0</v>
      </c>
      <c r="U1307" s="18">
        <v>0</v>
      </c>
    </row>
    <row r="1308" spans="2:21" x14ac:dyDescent="0.4">
      <c r="B1308" s="18" t="s">
        <v>5909</v>
      </c>
      <c r="C1308" s="18" t="s">
        <v>5910</v>
      </c>
      <c r="D1308" s="18" t="s">
        <v>128</v>
      </c>
      <c r="E1308" s="19" t="s">
        <v>145</v>
      </c>
      <c r="F1308" s="18" t="s">
        <v>5896</v>
      </c>
      <c r="G1308" s="18" t="s">
        <v>926</v>
      </c>
      <c r="H1308" s="18" t="s">
        <v>6145</v>
      </c>
      <c r="I1308" s="19" t="s">
        <v>6558</v>
      </c>
      <c r="J1308" s="18" t="s">
        <v>5843</v>
      </c>
      <c r="K1308" s="18" t="s">
        <v>9295</v>
      </c>
      <c r="L1308" s="18" t="s">
        <v>5901</v>
      </c>
      <c r="N1308" s="20">
        <v>45322</v>
      </c>
      <c r="O1308" s="18" t="s">
        <v>9296</v>
      </c>
      <c r="P1308" s="18" t="s">
        <v>9295</v>
      </c>
      <c r="Q1308" s="18" t="s">
        <v>9292</v>
      </c>
      <c r="R1308" s="18">
        <v>1.4</v>
      </c>
      <c r="T1308" s="18">
        <v>0</v>
      </c>
      <c r="U1308" s="18">
        <v>0</v>
      </c>
    </row>
    <row r="1309" spans="2:21" x14ac:dyDescent="0.4">
      <c r="B1309" s="18" t="s">
        <v>5909</v>
      </c>
      <c r="C1309" s="18" t="s">
        <v>5910</v>
      </c>
      <c r="D1309" s="18" t="s">
        <v>128</v>
      </c>
      <c r="E1309" s="19" t="s">
        <v>145</v>
      </c>
      <c r="F1309" s="18" t="s">
        <v>5896</v>
      </c>
      <c r="G1309" s="18" t="s">
        <v>926</v>
      </c>
      <c r="H1309" s="18" t="s">
        <v>6145</v>
      </c>
      <c r="I1309" s="19" t="s">
        <v>6558</v>
      </c>
      <c r="J1309" s="18" t="s">
        <v>5923</v>
      </c>
      <c r="K1309" s="18" t="s">
        <v>9297</v>
      </c>
      <c r="L1309" s="18" t="s">
        <v>5901</v>
      </c>
      <c r="N1309" s="20">
        <v>45322</v>
      </c>
      <c r="O1309" s="18" t="s">
        <v>9298</v>
      </c>
      <c r="P1309" s="18" t="s">
        <v>9297</v>
      </c>
      <c r="Q1309" s="18" t="s">
        <v>9292</v>
      </c>
      <c r="R1309" s="18">
        <v>1.4</v>
      </c>
      <c r="T1309" s="18">
        <v>0</v>
      </c>
      <c r="U1309" s="18">
        <v>0</v>
      </c>
    </row>
    <row r="1310" spans="2:21" x14ac:dyDescent="0.4">
      <c r="B1310" s="18" t="s">
        <v>5909</v>
      </c>
      <c r="C1310" s="18" t="s">
        <v>5910</v>
      </c>
      <c r="D1310" s="18" t="s">
        <v>128</v>
      </c>
      <c r="E1310" s="19" t="s">
        <v>145</v>
      </c>
      <c r="F1310" s="18" t="s">
        <v>5896</v>
      </c>
      <c r="G1310" s="18" t="s">
        <v>703</v>
      </c>
      <c r="H1310" s="18" t="s">
        <v>6466</v>
      </c>
      <c r="I1310" s="19" t="s">
        <v>9299</v>
      </c>
      <c r="J1310" s="18" t="s">
        <v>5899</v>
      </c>
      <c r="K1310" s="18" t="s">
        <v>9300</v>
      </c>
      <c r="L1310" s="18" t="s">
        <v>5901</v>
      </c>
      <c r="N1310" s="20">
        <v>45322</v>
      </c>
      <c r="O1310" s="18" t="s">
        <v>9301</v>
      </c>
      <c r="P1310" s="18" t="s">
        <v>9300</v>
      </c>
      <c r="Q1310" s="18" t="s">
        <v>9292</v>
      </c>
      <c r="R1310" s="18">
        <v>1.9</v>
      </c>
      <c r="T1310" s="18">
        <v>0</v>
      </c>
      <c r="U1310" s="18">
        <v>0</v>
      </c>
    </row>
    <row r="1311" spans="2:21" x14ac:dyDescent="0.4">
      <c r="B1311" s="18" t="s">
        <v>5909</v>
      </c>
      <c r="C1311" s="18" t="s">
        <v>5910</v>
      </c>
      <c r="D1311" s="18" t="s">
        <v>128</v>
      </c>
      <c r="E1311" s="19" t="s">
        <v>145</v>
      </c>
      <c r="F1311" s="18" t="s">
        <v>5896</v>
      </c>
      <c r="G1311" s="18" t="s">
        <v>703</v>
      </c>
      <c r="H1311" s="18" t="s">
        <v>6466</v>
      </c>
      <c r="I1311" s="19" t="s">
        <v>9299</v>
      </c>
      <c r="J1311" s="18" t="s">
        <v>5904</v>
      </c>
      <c r="K1311" s="18" t="s">
        <v>9302</v>
      </c>
      <c r="L1311" s="18" t="s">
        <v>5901</v>
      </c>
      <c r="N1311" s="20">
        <v>45322</v>
      </c>
      <c r="O1311" s="18" t="s">
        <v>9303</v>
      </c>
      <c r="P1311" s="18" t="s">
        <v>9302</v>
      </c>
      <c r="Q1311" s="18" t="s">
        <v>9292</v>
      </c>
      <c r="R1311" s="18">
        <v>1.9</v>
      </c>
      <c r="T1311" s="18">
        <v>0</v>
      </c>
      <c r="U1311" s="18">
        <v>0</v>
      </c>
    </row>
    <row r="1312" spans="2:21" x14ac:dyDescent="0.4">
      <c r="B1312" s="18" t="s">
        <v>5909</v>
      </c>
      <c r="C1312" s="18" t="s">
        <v>5910</v>
      </c>
      <c r="D1312" s="18" t="s">
        <v>128</v>
      </c>
      <c r="E1312" s="19" t="s">
        <v>145</v>
      </c>
      <c r="F1312" s="18" t="s">
        <v>5896</v>
      </c>
      <c r="G1312" s="18" t="s">
        <v>703</v>
      </c>
      <c r="H1312" s="18" t="s">
        <v>6466</v>
      </c>
      <c r="I1312" s="19" t="s">
        <v>9299</v>
      </c>
      <c r="J1312" s="18" t="s">
        <v>5843</v>
      </c>
      <c r="K1312" s="18" t="s">
        <v>9304</v>
      </c>
      <c r="L1312" s="18" t="s">
        <v>5901</v>
      </c>
      <c r="N1312" s="20">
        <v>45322</v>
      </c>
      <c r="O1312" s="18" t="s">
        <v>9305</v>
      </c>
      <c r="P1312" s="18" t="s">
        <v>9304</v>
      </c>
      <c r="Q1312" s="18" t="s">
        <v>9292</v>
      </c>
      <c r="R1312" s="18">
        <v>1.9</v>
      </c>
      <c r="T1312" s="18">
        <v>0</v>
      </c>
      <c r="U1312" s="18">
        <v>0</v>
      </c>
    </row>
    <row r="1313" spans="2:21" x14ac:dyDescent="0.4">
      <c r="B1313" s="18" t="s">
        <v>5909</v>
      </c>
      <c r="C1313" s="18" t="s">
        <v>5910</v>
      </c>
      <c r="D1313" s="18" t="s">
        <v>128</v>
      </c>
      <c r="E1313" s="19" t="s">
        <v>145</v>
      </c>
      <c r="F1313" s="18" t="s">
        <v>5896</v>
      </c>
      <c r="G1313" s="18" t="s">
        <v>275</v>
      </c>
      <c r="H1313" s="18" t="s">
        <v>6302</v>
      </c>
      <c r="I1313" s="19" t="s">
        <v>8160</v>
      </c>
      <c r="J1313" s="18" t="s">
        <v>5899</v>
      </c>
      <c r="K1313" s="18" t="s">
        <v>9321</v>
      </c>
      <c r="L1313" s="18" t="s">
        <v>5901</v>
      </c>
      <c r="N1313" s="20">
        <v>45322</v>
      </c>
      <c r="O1313" s="18" t="s">
        <v>9322</v>
      </c>
      <c r="P1313" s="18" t="s">
        <v>9321</v>
      </c>
      <c r="Q1313" s="18" t="s">
        <v>9292</v>
      </c>
      <c r="R1313" s="18">
        <v>2.1</v>
      </c>
      <c r="T1313" s="18">
        <v>0</v>
      </c>
      <c r="U1313" s="18">
        <v>0</v>
      </c>
    </row>
    <row r="1314" spans="2:21" x14ac:dyDescent="0.4">
      <c r="B1314" s="18" t="s">
        <v>5909</v>
      </c>
      <c r="C1314" s="18" t="s">
        <v>5910</v>
      </c>
      <c r="D1314" s="18" t="s">
        <v>128</v>
      </c>
      <c r="E1314" s="19" t="s">
        <v>145</v>
      </c>
      <c r="F1314" s="18" t="s">
        <v>5896</v>
      </c>
      <c r="G1314" s="18" t="s">
        <v>275</v>
      </c>
      <c r="H1314" s="18" t="s">
        <v>6302</v>
      </c>
      <c r="I1314" s="19" t="s">
        <v>8160</v>
      </c>
      <c r="J1314" s="18" t="s">
        <v>5904</v>
      </c>
      <c r="K1314" s="18" t="s">
        <v>9323</v>
      </c>
      <c r="L1314" s="18" t="s">
        <v>5901</v>
      </c>
      <c r="N1314" s="20">
        <v>45322</v>
      </c>
      <c r="O1314" s="18" t="s">
        <v>9324</v>
      </c>
      <c r="P1314" s="18" t="s">
        <v>9323</v>
      </c>
      <c r="Q1314" s="18" t="s">
        <v>9292</v>
      </c>
      <c r="R1314" s="18">
        <v>2.1</v>
      </c>
      <c r="T1314" s="18">
        <v>0</v>
      </c>
      <c r="U1314" s="18">
        <v>0</v>
      </c>
    </row>
    <row r="1315" spans="2:21" x14ac:dyDescent="0.4">
      <c r="B1315" s="18" t="s">
        <v>5909</v>
      </c>
      <c r="C1315" s="18" t="s">
        <v>5910</v>
      </c>
      <c r="D1315" s="18" t="s">
        <v>128</v>
      </c>
      <c r="E1315" s="19" t="s">
        <v>145</v>
      </c>
      <c r="F1315" s="18" t="s">
        <v>5896</v>
      </c>
      <c r="G1315" s="18" t="s">
        <v>275</v>
      </c>
      <c r="H1315" s="18" t="s">
        <v>6302</v>
      </c>
      <c r="I1315" s="19" t="s">
        <v>8160</v>
      </c>
      <c r="J1315" s="18" t="s">
        <v>5843</v>
      </c>
      <c r="K1315" s="18" t="s">
        <v>9325</v>
      </c>
      <c r="L1315" s="18" t="s">
        <v>5901</v>
      </c>
      <c r="N1315" s="20">
        <v>45322</v>
      </c>
      <c r="O1315" s="18" t="s">
        <v>9326</v>
      </c>
      <c r="P1315" s="18" t="s">
        <v>9325</v>
      </c>
      <c r="Q1315" s="18" t="s">
        <v>9292</v>
      </c>
      <c r="R1315" s="18">
        <v>2.1</v>
      </c>
      <c r="T1315" s="18">
        <v>0</v>
      </c>
      <c r="U1315" s="18">
        <v>0</v>
      </c>
    </row>
    <row r="1316" spans="2:21" x14ac:dyDescent="0.4">
      <c r="B1316" s="28" t="s">
        <v>5909</v>
      </c>
      <c r="C1316" s="28" t="s">
        <v>5910</v>
      </c>
      <c r="D1316" s="28" t="s">
        <v>128</v>
      </c>
      <c r="E1316" s="29" t="s">
        <v>135</v>
      </c>
      <c r="F1316" s="28" t="s">
        <v>6100</v>
      </c>
      <c r="G1316" s="28" t="s">
        <v>703</v>
      </c>
      <c r="H1316" s="28" t="s">
        <v>6466</v>
      </c>
      <c r="I1316" s="29" t="s">
        <v>6558</v>
      </c>
      <c r="J1316" s="28" t="s">
        <v>5899</v>
      </c>
      <c r="K1316" s="28" t="s">
        <v>8153</v>
      </c>
      <c r="L1316" s="28" t="s">
        <v>5901</v>
      </c>
      <c r="M1316" s="29"/>
      <c r="N1316" s="30">
        <v>45322</v>
      </c>
      <c r="O1316" s="28" t="s">
        <v>8154</v>
      </c>
      <c r="P1316" s="18" t="s">
        <v>8153</v>
      </c>
      <c r="Q1316" s="18" t="s">
        <v>8155</v>
      </c>
      <c r="R1316" s="18">
        <v>1.4</v>
      </c>
      <c r="T1316" s="18">
        <v>0</v>
      </c>
      <c r="U1316" s="18">
        <v>0</v>
      </c>
    </row>
    <row r="1317" spans="2:21" x14ac:dyDescent="0.4">
      <c r="B1317" s="28" t="s">
        <v>5909</v>
      </c>
      <c r="C1317" s="28" t="s">
        <v>5910</v>
      </c>
      <c r="D1317" s="28" t="s">
        <v>128</v>
      </c>
      <c r="E1317" s="29" t="s">
        <v>135</v>
      </c>
      <c r="F1317" s="28" t="s">
        <v>6100</v>
      </c>
      <c r="G1317" s="28" t="s">
        <v>703</v>
      </c>
      <c r="H1317" s="28" t="s">
        <v>6466</v>
      </c>
      <c r="I1317" s="29" t="s">
        <v>6558</v>
      </c>
      <c r="J1317" s="28" t="s">
        <v>5904</v>
      </c>
      <c r="K1317" s="28" t="s">
        <v>8156</v>
      </c>
      <c r="L1317" s="28" t="s">
        <v>5901</v>
      </c>
      <c r="M1317" s="29"/>
      <c r="N1317" s="30">
        <v>45322</v>
      </c>
      <c r="O1317" s="28" t="s">
        <v>8157</v>
      </c>
      <c r="P1317" s="18" t="s">
        <v>8156</v>
      </c>
      <c r="Q1317" s="18" t="s">
        <v>8155</v>
      </c>
      <c r="R1317" s="18">
        <v>1.4</v>
      </c>
      <c r="T1317" s="18">
        <v>0</v>
      </c>
      <c r="U1317" s="18">
        <v>0</v>
      </c>
    </row>
    <row r="1318" spans="2:21" x14ac:dyDescent="0.4">
      <c r="B1318" s="28" t="s">
        <v>5909</v>
      </c>
      <c r="C1318" s="28" t="s">
        <v>5910</v>
      </c>
      <c r="D1318" s="28" t="s">
        <v>128</v>
      </c>
      <c r="E1318" s="29" t="s">
        <v>135</v>
      </c>
      <c r="F1318" s="28" t="s">
        <v>6100</v>
      </c>
      <c r="G1318" s="28" t="s">
        <v>703</v>
      </c>
      <c r="H1318" s="28" t="s">
        <v>6466</v>
      </c>
      <c r="I1318" s="29" t="s">
        <v>6558</v>
      </c>
      <c r="J1318" s="28" t="s">
        <v>5843</v>
      </c>
      <c r="K1318" s="28" t="s">
        <v>8158</v>
      </c>
      <c r="L1318" s="28" t="s">
        <v>5901</v>
      </c>
      <c r="M1318" s="29"/>
      <c r="N1318" s="30">
        <v>45322</v>
      </c>
      <c r="O1318" s="28" t="s">
        <v>8159</v>
      </c>
      <c r="P1318" s="18" t="s">
        <v>8158</v>
      </c>
      <c r="Q1318" s="18" t="s">
        <v>8155</v>
      </c>
      <c r="R1318" s="18">
        <v>1.4</v>
      </c>
      <c r="T1318" s="18">
        <v>0</v>
      </c>
      <c r="U1318" s="18">
        <v>0</v>
      </c>
    </row>
    <row r="1319" spans="2:21" x14ac:dyDescent="0.4">
      <c r="B1319" s="28" t="s">
        <v>5909</v>
      </c>
      <c r="C1319" s="28" t="s">
        <v>5910</v>
      </c>
      <c r="D1319" s="28" t="s">
        <v>128</v>
      </c>
      <c r="E1319" s="29" t="s">
        <v>135</v>
      </c>
      <c r="F1319" s="28" t="s">
        <v>6100</v>
      </c>
      <c r="G1319" s="28" t="s">
        <v>275</v>
      </c>
      <c r="H1319" s="28" t="s">
        <v>6302</v>
      </c>
      <c r="I1319" s="29" t="s">
        <v>8160</v>
      </c>
      <c r="J1319" s="28" t="s">
        <v>5899</v>
      </c>
      <c r="K1319" s="28" t="s">
        <v>8161</v>
      </c>
      <c r="L1319" s="28" t="s">
        <v>5901</v>
      </c>
      <c r="M1319" s="29"/>
      <c r="N1319" s="30">
        <v>45322</v>
      </c>
      <c r="O1319" s="28" t="s">
        <v>8162</v>
      </c>
      <c r="P1319" s="18" t="s">
        <v>8161</v>
      </c>
      <c r="Q1319" s="18" t="s">
        <v>8155</v>
      </c>
      <c r="R1319" s="18">
        <v>2.1</v>
      </c>
      <c r="T1319" s="18">
        <v>0</v>
      </c>
      <c r="U1319" s="18">
        <v>0</v>
      </c>
    </row>
    <row r="1320" spans="2:21" x14ac:dyDescent="0.4">
      <c r="B1320" s="28" t="s">
        <v>5909</v>
      </c>
      <c r="C1320" s="28" t="s">
        <v>5910</v>
      </c>
      <c r="D1320" s="28" t="s">
        <v>128</v>
      </c>
      <c r="E1320" s="29" t="s">
        <v>135</v>
      </c>
      <c r="F1320" s="28" t="s">
        <v>6100</v>
      </c>
      <c r="G1320" s="28" t="s">
        <v>275</v>
      </c>
      <c r="H1320" s="28" t="s">
        <v>6302</v>
      </c>
      <c r="I1320" s="29" t="s">
        <v>8160</v>
      </c>
      <c r="J1320" s="28" t="s">
        <v>5904</v>
      </c>
      <c r="K1320" s="28" t="s">
        <v>8163</v>
      </c>
      <c r="L1320" s="28" t="s">
        <v>5901</v>
      </c>
      <c r="M1320" s="29"/>
      <c r="N1320" s="30">
        <v>45322</v>
      </c>
      <c r="O1320" s="28" t="s">
        <v>8164</v>
      </c>
      <c r="P1320" s="18" t="s">
        <v>8163</v>
      </c>
      <c r="Q1320" s="18" t="s">
        <v>8155</v>
      </c>
      <c r="R1320" s="18">
        <v>2.1</v>
      </c>
      <c r="T1320" s="18">
        <v>0</v>
      </c>
      <c r="U1320" s="18">
        <v>0</v>
      </c>
    </row>
    <row r="1321" spans="2:21" x14ac:dyDescent="0.4">
      <c r="B1321" s="28" t="s">
        <v>5909</v>
      </c>
      <c r="C1321" s="28" t="s">
        <v>5910</v>
      </c>
      <c r="D1321" s="28" t="s">
        <v>128</v>
      </c>
      <c r="E1321" s="29" t="s">
        <v>135</v>
      </c>
      <c r="F1321" s="28" t="s">
        <v>6100</v>
      </c>
      <c r="G1321" s="28" t="s">
        <v>275</v>
      </c>
      <c r="H1321" s="28" t="s">
        <v>6302</v>
      </c>
      <c r="I1321" s="29" t="s">
        <v>8160</v>
      </c>
      <c r="J1321" s="28" t="s">
        <v>5843</v>
      </c>
      <c r="K1321" s="28" t="s">
        <v>8165</v>
      </c>
      <c r="L1321" s="28" t="s">
        <v>5901</v>
      </c>
      <c r="M1321" s="29"/>
      <c r="N1321" s="30">
        <v>45322</v>
      </c>
      <c r="O1321" s="28" t="s">
        <v>8166</v>
      </c>
      <c r="P1321" s="18" t="s">
        <v>8165</v>
      </c>
      <c r="Q1321" s="18" t="s">
        <v>8155</v>
      </c>
      <c r="R1321" s="18">
        <v>2.1</v>
      </c>
      <c r="T1321" s="18">
        <v>0</v>
      </c>
      <c r="U1321" s="18">
        <v>0</v>
      </c>
    </row>
    <row r="1322" spans="2:21" x14ac:dyDescent="0.4">
      <c r="B1322" s="28" t="s">
        <v>5909</v>
      </c>
      <c r="C1322" s="28" t="s">
        <v>5910</v>
      </c>
      <c r="D1322" s="28" t="s">
        <v>128</v>
      </c>
      <c r="E1322" s="29" t="s">
        <v>132</v>
      </c>
      <c r="F1322" s="28" t="s">
        <v>5991</v>
      </c>
      <c r="G1322" s="28" t="s">
        <v>926</v>
      </c>
      <c r="H1322" s="28" t="s">
        <v>6145</v>
      </c>
      <c r="I1322" s="29" t="s">
        <v>7977</v>
      </c>
      <c r="J1322" s="28" t="s">
        <v>5899</v>
      </c>
      <c r="K1322" s="28" t="s">
        <v>8097</v>
      </c>
      <c r="L1322" s="28" t="s">
        <v>5901</v>
      </c>
      <c r="M1322" s="29"/>
      <c r="N1322" s="30">
        <v>45322</v>
      </c>
      <c r="O1322" s="28" t="s">
        <v>8098</v>
      </c>
      <c r="P1322" s="18" t="s">
        <v>8097</v>
      </c>
      <c r="Q1322" s="18" t="s">
        <v>8099</v>
      </c>
      <c r="R1322" s="18">
        <v>1.3</v>
      </c>
      <c r="T1322" s="18">
        <v>0</v>
      </c>
      <c r="U1322" s="18">
        <v>0</v>
      </c>
    </row>
    <row r="1323" spans="2:21" x14ac:dyDescent="0.4">
      <c r="B1323" s="28" t="s">
        <v>5909</v>
      </c>
      <c r="C1323" s="28" t="s">
        <v>5910</v>
      </c>
      <c r="D1323" s="28" t="s">
        <v>128</v>
      </c>
      <c r="E1323" s="29" t="s">
        <v>132</v>
      </c>
      <c r="F1323" s="28" t="s">
        <v>5991</v>
      </c>
      <c r="G1323" s="28" t="s">
        <v>926</v>
      </c>
      <c r="H1323" s="28" t="s">
        <v>6145</v>
      </c>
      <c r="I1323" s="29" t="s">
        <v>7977</v>
      </c>
      <c r="J1323" s="28" t="s">
        <v>5904</v>
      </c>
      <c r="K1323" s="28" t="s">
        <v>8100</v>
      </c>
      <c r="L1323" s="28" t="s">
        <v>5901</v>
      </c>
      <c r="M1323" s="29"/>
      <c r="N1323" s="30">
        <v>45322</v>
      </c>
      <c r="O1323" s="28" t="s">
        <v>8101</v>
      </c>
      <c r="P1323" s="18" t="s">
        <v>8100</v>
      </c>
      <c r="Q1323" s="18" t="s">
        <v>8099</v>
      </c>
      <c r="R1323" s="18">
        <v>1.3</v>
      </c>
      <c r="T1323" s="18">
        <v>0</v>
      </c>
      <c r="U1323" s="18">
        <v>0</v>
      </c>
    </row>
    <row r="1324" spans="2:21" x14ac:dyDescent="0.4">
      <c r="B1324" s="28" t="s">
        <v>5909</v>
      </c>
      <c r="C1324" s="28" t="s">
        <v>5910</v>
      </c>
      <c r="D1324" s="28" t="s">
        <v>128</v>
      </c>
      <c r="E1324" s="29" t="s">
        <v>132</v>
      </c>
      <c r="F1324" s="28" t="s">
        <v>5991</v>
      </c>
      <c r="G1324" s="28" t="s">
        <v>926</v>
      </c>
      <c r="H1324" s="28" t="s">
        <v>6145</v>
      </c>
      <c r="I1324" s="29" t="s">
        <v>7977</v>
      </c>
      <c r="J1324" s="28" t="s">
        <v>5843</v>
      </c>
      <c r="K1324" s="28" t="s">
        <v>8102</v>
      </c>
      <c r="L1324" s="28" t="s">
        <v>5901</v>
      </c>
      <c r="M1324" s="29"/>
      <c r="N1324" s="30">
        <v>45322</v>
      </c>
      <c r="O1324" s="28" t="s">
        <v>8103</v>
      </c>
      <c r="P1324" s="18" t="s">
        <v>8102</v>
      </c>
      <c r="Q1324" s="18" t="s">
        <v>8099</v>
      </c>
      <c r="R1324" s="18">
        <v>1.3</v>
      </c>
      <c r="T1324" s="18">
        <v>0</v>
      </c>
      <c r="U1324" s="18">
        <v>0</v>
      </c>
    </row>
    <row r="1325" spans="2:21" x14ac:dyDescent="0.4">
      <c r="B1325" s="28" t="s">
        <v>5909</v>
      </c>
      <c r="C1325" s="28" t="s">
        <v>5910</v>
      </c>
      <c r="D1325" s="28" t="s">
        <v>128</v>
      </c>
      <c r="E1325" s="29" t="s">
        <v>132</v>
      </c>
      <c r="F1325" s="28" t="s">
        <v>5991</v>
      </c>
      <c r="G1325" s="28" t="s">
        <v>926</v>
      </c>
      <c r="H1325" s="28" t="s">
        <v>6145</v>
      </c>
      <c r="I1325" s="29" t="s">
        <v>7977</v>
      </c>
      <c r="J1325" s="28" t="s">
        <v>5923</v>
      </c>
      <c r="K1325" s="28" t="s">
        <v>8104</v>
      </c>
      <c r="L1325" s="28" t="s">
        <v>5901</v>
      </c>
      <c r="M1325" s="29"/>
      <c r="N1325" s="30">
        <v>45322</v>
      </c>
      <c r="O1325" s="28" t="s">
        <v>8105</v>
      </c>
      <c r="P1325" s="18" t="s">
        <v>8104</v>
      </c>
      <c r="Q1325" s="18" t="s">
        <v>8099</v>
      </c>
      <c r="R1325" s="18">
        <v>1.3</v>
      </c>
      <c r="T1325" s="18">
        <v>0</v>
      </c>
      <c r="U1325" s="18">
        <v>0</v>
      </c>
    </row>
    <row r="1326" spans="2:21" x14ac:dyDescent="0.4">
      <c r="B1326" s="28" t="s">
        <v>5909</v>
      </c>
      <c r="C1326" s="28" t="s">
        <v>5910</v>
      </c>
      <c r="D1326" s="28" t="s">
        <v>128</v>
      </c>
      <c r="E1326" s="29" t="s">
        <v>132</v>
      </c>
      <c r="F1326" s="28" t="s">
        <v>5991</v>
      </c>
      <c r="G1326" s="28" t="s">
        <v>703</v>
      </c>
      <c r="H1326" s="28" t="s">
        <v>6466</v>
      </c>
      <c r="I1326" s="29" t="s">
        <v>6467</v>
      </c>
      <c r="J1326" s="28" t="s">
        <v>5899</v>
      </c>
      <c r="K1326" s="28" t="s">
        <v>8106</v>
      </c>
      <c r="L1326" s="28" t="s">
        <v>5901</v>
      </c>
      <c r="M1326" s="29"/>
      <c r="N1326" s="30">
        <v>45322</v>
      </c>
      <c r="O1326" s="28" t="s">
        <v>8107</v>
      </c>
      <c r="P1326" s="18" t="s">
        <v>8106</v>
      </c>
      <c r="Q1326" s="18" t="s">
        <v>8099</v>
      </c>
      <c r="R1326" s="18">
        <v>1.7</v>
      </c>
      <c r="T1326" s="18">
        <v>0</v>
      </c>
      <c r="U1326" s="18">
        <v>0</v>
      </c>
    </row>
    <row r="1327" spans="2:21" x14ac:dyDescent="0.4">
      <c r="B1327" s="28" t="s">
        <v>5909</v>
      </c>
      <c r="C1327" s="28" t="s">
        <v>5910</v>
      </c>
      <c r="D1327" s="28" t="s">
        <v>128</v>
      </c>
      <c r="E1327" s="29" t="s">
        <v>132</v>
      </c>
      <c r="F1327" s="28" t="s">
        <v>5991</v>
      </c>
      <c r="G1327" s="28" t="s">
        <v>703</v>
      </c>
      <c r="H1327" s="28" t="s">
        <v>6466</v>
      </c>
      <c r="I1327" s="29" t="s">
        <v>6467</v>
      </c>
      <c r="J1327" s="28" t="s">
        <v>5904</v>
      </c>
      <c r="K1327" s="28" t="s">
        <v>8108</v>
      </c>
      <c r="L1327" s="28" t="s">
        <v>5901</v>
      </c>
      <c r="M1327" s="29"/>
      <c r="N1327" s="30">
        <v>45322</v>
      </c>
      <c r="O1327" s="28" t="s">
        <v>8109</v>
      </c>
      <c r="P1327" s="18" t="s">
        <v>8108</v>
      </c>
      <c r="Q1327" s="18" t="s">
        <v>8099</v>
      </c>
      <c r="R1327" s="18">
        <v>1.7</v>
      </c>
      <c r="T1327" s="18">
        <v>0</v>
      </c>
      <c r="U1327" s="18">
        <v>0</v>
      </c>
    </row>
    <row r="1328" spans="2:21" x14ac:dyDescent="0.4">
      <c r="B1328" s="28" t="s">
        <v>5909</v>
      </c>
      <c r="C1328" s="28" t="s">
        <v>5910</v>
      </c>
      <c r="D1328" s="28" t="s">
        <v>128</v>
      </c>
      <c r="E1328" s="29" t="s">
        <v>132</v>
      </c>
      <c r="F1328" s="28" t="s">
        <v>5991</v>
      </c>
      <c r="G1328" s="28" t="s">
        <v>703</v>
      </c>
      <c r="H1328" s="28" t="s">
        <v>6466</v>
      </c>
      <c r="I1328" s="29" t="s">
        <v>6467</v>
      </c>
      <c r="J1328" s="28" t="s">
        <v>5843</v>
      </c>
      <c r="K1328" s="28" t="s">
        <v>8110</v>
      </c>
      <c r="L1328" s="28" t="s">
        <v>5901</v>
      </c>
      <c r="M1328" s="29"/>
      <c r="N1328" s="30">
        <v>45322</v>
      </c>
      <c r="O1328" s="28" t="s">
        <v>8111</v>
      </c>
      <c r="P1328" s="18" t="s">
        <v>8110</v>
      </c>
      <c r="Q1328" s="18" t="s">
        <v>8099</v>
      </c>
      <c r="R1328" s="18">
        <v>1.7</v>
      </c>
      <c r="T1328" s="18">
        <v>0</v>
      </c>
      <c r="U1328" s="18">
        <v>0</v>
      </c>
    </row>
    <row r="1329" spans="2:21" x14ac:dyDescent="0.4">
      <c r="B1329" s="28" t="s">
        <v>5909</v>
      </c>
      <c r="C1329" s="28" t="s">
        <v>5910</v>
      </c>
      <c r="D1329" s="28" t="s">
        <v>128</v>
      </c>
      <c r="E1329" s="29" t="s">
        <v>132</v>
      </c>
      <c r="F1329" s="28" t="s">
        <v>5991</v>
      </c>
      <c r="G1329" s="28" t="s">
        <v>275</v>
      </c>
      <c r="H1329" s="28" t="s">
        <v>6302</v>
      </c>
      <c r="I1329" s="29" t="s">
        <v>6474</v>
      </c>
      <c r="J1329" s="28" t="s">
        <v>5899</v>
      </c>
      <c r="K1329" s="28" t="s">
        <v>8112</v>
      </c>
      <c r="L1329" s="28" t="s">
        <v>5901</v>
      </c>
      <c r="M1329" s="29"/>
      <c r="N1329" s="30">
        <v>45322</v>
      </c>
      <c r="O1329" s="28" t="s">
        <v>8113</v>
      </c>
      <c r="P1329" s="18" t="s">
        <v>8112</v>
      </c>
      <c r="Q1329" s="18" t="s">
        <v>8099</v>
      </c>
      <c r="R1329" s="18">
        <v>1.8</v>
      </c>
      <c r="T1329" s="18">
        <v>0</v>
      </c>
      <c r="U1329" s="18">
        <v>0</v>
      </c>
    </row>
    <row r="1330" spans="2:21" x14ac:dyDescent="0.4">
      <c r="B1330" s="28" t="s">
        <v>5909</v>
      </c>
      <c r="C1330" s="28" t="s">
        <v>5910</v>
      </c>
      <c r="D1330" s="28" t="s">
        <v>128</v>
      </c>
      <c r="E1330" s="29" t="s">
        <v>132</v>
      </c>
      <c r="F1330" s="28" t="s">
        <v>5991</v>
      </c>
      <c r="G1330" s="28" t="s">
        <v>275</v>
      </c>
      <c r="H1330" s="28" t="s">
        <v>6302</v>
      </c>
      <c r="I1330" s="29" t="s">
        <v>6474</v>
      </c>
      <c r="J1330" s="28" t="s">
        <v>5904</v>
      </c>
      <c r="K1330" s="28" t="s">
        <v>8114</v>
      </c>
      <c r="L1330" s="28" t="s">
        <v>5901</v>
      </c>
      <c r="M1330" s="29"/>
      <c r="N1330" s="30">
        <v>45322</v>
      </c>
      <c r="O1330" s="28" t="s">
        <v>8115</v>
      </c>
      <c r="P1330" s="18" t="s">
        <v>8114</v>
      </c>
      <c r="Q1330" s="18" t="s">
        <v>8099</v>
      </c>
      <c r="R1330" s="18">
        <v>1.8</v>
      </c>
      <c r="T1330" s="18">
        <v>0</v>
      </c>
      <c r="U1330" s="18">
        <v>0</v>
      </c>
    </row>
    <row r="1331" spans="2:21" x14ac:dyDescent="0.4">
      <c r="B1331" s="28" t="s">
        <v>5909</v>
      </c>
      <c r="C1331" s="28" t="s">
        <v>5910</v>
      </c>
      <c r="D1331" s="28" t="s">
        <v>128</v>
      </c>
      <c r="E1331" s="29" t="s">
        <v>132</v>
      </c>
      <c r="F1331" s="28" t="s">
        <v>5991</v>
      </c>
      <c r="G1331" s="28" t="s">
        <v>275</v>
      </c>
      <c r="H1331" s="28" t="s">
        <v>6302</v>
      </c>
      <c r="I1331" s="29" t="s">
        <v>6474</v>
      </c>
      <c r="J1331" s="28" t="s">
        <v>5843</v>
      </c>
      <c r="K1331" s="28" t="s">
        <v>8116</v>
      </c>
      <c r="L1331" s="28" t="s">
        <v>5901</v>
      </c>
      <c r="M1331" s="29"/>
      <c r="N1331" s="30">
        <v>45322</v>
      </c>
      <c r="O1331" s="28" t="s">
        <v>8117</v>
      </c>
      <c r="P1331" s="18" t="s">
        <v>8116</v>
      </c>
      <c r="Q1331" s="18" t="s">
        <v>8099</v>
      </c>
      <c r="R1331" s="18">
        <v>1.8</v>
      </c>
      <c r="T1331" s="18">
        <v>0</v>
      </c>
      <c r="U1331" s="18">
        <v>0</v>
      </c>
    </row>
    <row r="1332" spans="2:21" x14ac:dyDescent="0.4">
      <c r="B1332" s="18" t="s">
        <v>5909</v>
      </c>
      <c r="C1332" s="18" t="s">
        <v>5910</v>
      </c>
      <c r="D1332" s="18" t="s">
        <v>128</v>
      </c>
      <c r="E1332" s="19" t="s">
        <v>137</v>
      </c>
      <c r="F1332" s="18" t="s">
        <v>5991</v>
      </c>
      <c r="G1332" s="18" t="s">
        <v>703</v>
      </c>
      <c r="H1332" s="18" t="s">
        <v>6466</v>
      </c>
      <c r="I1332" s="19" t="s">
        <v>6467</v>
      </c>
      <c r="J1332" s="18" t="s">
        <v>5899</v>
      </c>
      <c r="K1332" s="18" t="s">
        <v>9333</v>
      </c>
      <c r="L1332" s="18" t="s">
        <v>5901</v>
      </c>
      <c r="N1332" s="20">
        <v>45322</v>
      </c>
      <c r="O1332" s="18" t="s">
        <v>9334</v>
      </c>
      <c r="P1332" s="18" t="s">
        <v>9333</v>
      </c>
      <c r="Q1332" s="18" t="s">
        <v>9335</v>
      </c>
      <c r="R1332" s="18">
        <v>1.7</v>
      </c>
      <c r="T1332" s="18">
        <v>0</v>
      </c>
      <c r="U1332" s="18">
        <v>0</v>
      </c>
    </row>
    <row r="1333" spans="2:21" x14ac:dyDescent="0.4">
      <c r="B1333" s="18" t="s">
        <v>5909</v>
      </c>
      <c r="C1333" s="18" t="s">
        <v>5910</v>
      </c>
      <c r="D1333" s="18" t="s">
        <v>128</v>
      </c>
      <c r="E1333" s="19" t="s">
        <v>137</v>
      </c>
      <c r="F1333" s="18" t="s">
        <v>5991</v>
      </c>
      <c r="G1333" s="18" t="s">
        <v>703</v>
      </c>
      <c r="H1333" s="18" t="s">
        <v>6466</v>
      </c>
      <c r="I1333" s="19" t="s">
        <v>6467</v>
      </c>
      <c r="J1333" s="18" t="s">
        <v>5904</v>
      </c>
      <c r="K1333" s="18" t="s">
        <v>9336</v>
      </c>
      <c r="L1333" s="18" t="s">
        <v>5901</v>
      </c>
      <c r="N1333" s="20">
        <v>45322</v>
      </c>
      <c r="O1333" s="18" t="s">
        <v>9337</v>
      </c>
      <c r="P1333" s="18" t="s">
        <v>9336</v>
      </c>
      <c r="Q1333" s="18" t="s">
        <v>9335</v>
      </c>
      <c r="R1333" s="18">
        <v>1.7</v>
      </c>
      <c r="T1333" s="18">
        <v>0</v>
      </c>
      <c r="U1333" s="18">
        <v>0</v>
      </c>
    </row>
    <row r="1334" spans="2:21" x14ac:dyDescent="0.4">
      <c r="B1334" s="18" t="s">
        <v>5909</v>
      </c>
      <c r="C1334" s="18" t="s">
        <v>5910</v>
      </c>
      <c r="D1334" s="18" t="s">
        <v>128</v>
      </c>
      <c r="E1334" s="19" t="s">
        <v>137</v>
      </c>
      <c r="F1334" s="18" t="s">
        <v>5991</v>
      </c>
      <c r="G1334" s="18" t="s">
        <v>703</v>
      </c>
      <c r="H1334" s="18" t="s">
        <v>6466</v>
      </c>
      <c r="I1334" s="19" t="s">
        <v>6467</v>
      </c>
      <c r="J1334" s="18" t="s">
        <v>5843</v>
      </c>
      <c r="K1334" s="18" t="s">
        <v>9338</v>
      </c>
      <c r="L1334" s="18" t="s">
        <v>5901</v>
      </c>
      <c r="N1334" s="20">
        <v>45322</v>
      </c>
      <c r="O1334" s="18" t="s">
        <v>9339</v>
      </c>
      <c r="P1334" s="18" t="s">
        <v>9338</v>
      </c>
      <c r="Q1334" s="18" t="s">
        <v>9335</v>
      </c>
      <c r="R1334" s="18">
        <v>1.7</v>
      </c>
      <c r="T1334" s="18">
        <v>0</v>
      </c>
      <c r="U1334" s="18">
        <v>0</v>
      </c>
    </row>
    <row r="1335" spans="2:21" x14ac:dyDescent="0.4">
      <c r="B1335" s="18" t="s">
        <v>5909</v>
      </c>
      <c r="C1335" s="18" t="s">
        <v>5910</v>
      </c>
      <c r="D1335" s="18" t="s">
        <v>128</v>
      </c>
      <c r="E1335" s="19" t="s">
        <v>137</v>
      </c>
      <c r="F1335" s="18" t="s">
        <v>5991</v>
      </c>
      <c r="G1335" s="18" t="s">
        <v>275</v>
      </c>
      <c r="H1335" s="18" t="s">
        <v>6302</v>
      </c>
      <c r="I1335" s="19" t="s">
        <v>8160</v>
      </c>
      <c r="J1335" s="18" t="s">
        <v>5899</v>
      </c>
      <c r="K1335" s="18" t="s">
        <v>9340</v>
      </c>
      <c r="L1335" s="18" t="s">
        <v>5901</v>
      </c>
      <c r="N1335" s="20">
        <v>45322</v>
      </c>
      <c r="O1335" s="18" t="s">
        <v>9341</v>
      </c>
      <c r="P1335" s="18" t="s">
        <v>9340</v>
      </c>
      <c r="Q1335" s="18" t="s">
        <v>9335</v>
      </c>
      <c r="R1335" s="18">
        <v>2.1</v>
      </c>
      <c r="T1335" s="18">
        <v>0</v>
      </c>
      <c r="U1335" s="18">
        <v>0</v>
      </c>
    </row>
    <row r="1336" spans="2:21" x14ac:dyDescent="0.4">
      <c r="B1336" s="18" t="s">
        <v>5909</v>
      </c>
      <c r="C1336" s="18" t="s">
        <v>5910</v>
      </c>
      <c r="D1336" s="18" t="s">
        <v>128</v>
      </c>
      <c r="E1336" s="19" t="s">
        <v>137</v>
      </c>
      <c r="F1336" s="18" t="s">
        <v>5991</v>
      </c>
      <c r="G1336" s="18" t="s">
        <v>275</v>
      </c>
      <c r="H1336" s="18" t="s">
        <v>6302</v>
      </c>
      <c r="I1336" s="19" t="s">
        <v>8160</v>
      </c>
      <c r="J1336" s="18" t="s">
        <v>5904</v>
      </c>
      <c r="K1336" s="18" t="s">
        <v>9342</v>
      </c>
      <c r="L1336" s="18" t="s">
        <v>5901</v>
      </c>
      <c r="N1336" s="20">
        <v>45322</v>
      </c>
      <c r="O1336" s="18" t="s">
        <v>9343</v>
      </c>
      <c r="P1336" s="18" t="s">
        <v>9342</v>
      </c>
      <c r="Q1336" s="18" t="s">
        <v>9335</v>
      </c>
      <c r="R1336" s="18">
        <v>2.1</v>
      </c>
      <c r="T1336" s="18">
        <v>0</v>
      </c>
      <c r="U1336" s="18">
        <v>0</v>
      </c>
    </row>
    <row r="1337" spans="2:21" x14ac:dyDescent="0.4">
      <c r="B1337" s="18" t="s">
        <v>5909</v>
      </c>
      <c r="C1337" s="18" t="s">
        <v>5910</v>
      </c>
      <c r="D1337" s="18" t="s">
        <v>128</v>
      </c>
      <c r="E1337" s="19" t="s">
        <v>137</v>
      </c>
      <c r="F1337" s="18" t="s">
        <v>5991</v>
      </c>
      <c r="G1337" s="18" t="s">
        <v>275</v>
      </c>
      <c r="H1337" s="18" t="s">
        <v>6302</v>
      </c>
      <c r="I1337" s="19" t="s">
        <v>8160</v>
      </c>
      <c r="J1337" s="18" t="s">
        <v>5843</v>
      </c>
      <c r="K1337" s="18" t="s">
        <v>9344</v>
      </c>
      <c r="L1337" s="18" t="s">
        <v>5901</v>
      </c>
      <c r="N1337" s="20">
        <v>45322</v>
      </c>
      <c r="O1337" s="18" t="s">
        <v>9345</v>
      </c>
      <c r="P1337" s="18" t="s">
        <v>9344</v>
      </c>
      <c r="Q1337" s="18" t="s">
        <v>9335</v>
      </c>
      <c r="R1337" s="18">
        <v>2.1</v>
      </c>
      <c r="T1337" s="18">
        <v>0</v>
      </c>
      <c r="U1337" s="18">
        <v>0</v>
      </c>
    </row>
    <row r="1338" spans="2:21" x14ac:dyDescent="0.4">
      <c r="B1338" s="18" t="s">
        <v>5909</v>
      </c>
      <c r="C1338" s="18" t="s">
        <v>5910</v>
      </c>
      <c r="D1338" s="18" t="s">
        <v>128</v>
      </c>
      <c r="E1338" s="19" t="s">
        <v>141</v>
      </c>
      <c r="F1338" s="18" t="s">
        <v>5991</v>
      </c>
      <c r="G1338" s="18" t="s">
        <v>703</v>
      </c>
      <c r="H1338" s="18" t="s">
        <v>6466</v>
      </c>
      <c r="I1338" s="19" t="s">
        <v>6406</v>
      </c>
      <c r="J1338" s="18" t="s">
        <v>5899</v>
      </c>
      <c r="K1338" s="18" t="s">
        <v>9359</v>
      </c>
      <c r="L1338" s="18" t="s">
        <v>5901</v>
      </c>
      <c r="N1338" s="20">
        <v>45322</v>
      </c>
      <c r="O1338" s="18" t="s">
        <v>9360</v>
      </c>
      <c r="P1338" s="18" t="s">
        <v>9359</v>
      </c>
      <c r="Q1338" s="18" t="s">
        <v>9361</v>
      </c>
      <c r="R1338" s="18">
        <v>1.5</v>
      </c>
      <c r="T1338" s="18">
        <v>0</v>
      </c>
      <c r="U1338" s="18">
        <v>0</v>
      </c>
    </row>
    <row r="1339" spans="2:21" x14ac:dyDescent="0.4">
      <c r="B1339" s="18" t="s">
        <v>5909</v>
      </c>
      <c r="C1339" s="18" t="s">
        <v>5910</v>
      </c>
      <c r="D1339" s="18" t="s">
        <v>128</v>
      </c>
      <c r="E1339" s="19" t="s">
        <v>141</v>
      </c>
      <c r="F1339" s="18" t="s">
        <v>5991</v>
      </c>
      <c r="G1339" s="18" t="s">
        <v>703</v>
      </c>
      <c r="H1339" s="18" t="s">
        <v>6466</v>
      </c>
      <c r="I1339" s="19" t="s">
        <v>6406</v>
      </c>
      <c r="J1339" s="18" t="s">
        <v>5904</v>
      </c>
      <c r="K1339" s="18" t="s">
        <v>9362</v>
      </c>
      <c r="L1339" s="18" t="s">
        <v>5901</v>
      </c>
      <c r="N1339" s="20">
        <v>45322</v>
      </c>
      <c r="O1339" s="18" t="s">
        <v>9363</v>
      </c>
      <c r="P1339" s="18" t="s">
        <v>9362</v>
      </c>
      <c r="Q1339" s="18" t="s">
        <v>9361</v>
      </c>
      <c r="R1339" s="18">
        <v>1.5</v>
      </c>
      <c r="T1339" s="18">
        <v>0</v>
      </c>
      <c r="U1339" s="18">
        <v>0</v>
      </c>
    </row>
    <row r="1340" spans="2:21" x14ac:dyDescent="0.4">
      <c r="B1340" s="18" t="s">
        <v>5909</v>
      </c>
      <c r="C1340" s="18" t="s">
        <v>5910</v>
      </c>
      <c r="D1340" s="18" t="s">
        <v>128</v>
      </c>
      <c r="E1340" s="19" t="s">
        <v>141</v>
      </c>
      <c r="F1340" s="18" t="s">
        <v>5991</v>
      </c>
      <c r="G1340" s="18" t="s">
        <v>703</v>
      </c>
      <c r="H1340" s="18" t="s">
        <v>6466</v>
      </c>
      <c r="I1340" s="19" t="s">
        <v>6406</v>
      </c>
      <c r="J1340" s="18" t="s">
        <v>5843</v>
      </c>
      <c r="K1340" s="18" t="s">
        <v>9364</v>
      </c>
      <c r="L1340" s="18" t="s">
        <v>5901</v>
      </c>
      <c r="N1340" s="20">
        <v>45322</v>
      </c>
      <c r="O1340" s="18" t="s">
        <v>9365</v>
      </c>
      <c r="P1340" s="18" t="s">
        <v>9364</v>
      </c>
      <c r="Q1340" s="18" t="s">
        <v>9361</v>
      </c>
      <c r="R1340" s="18">
        <v>1.5</v>
      </c>
      <c r="T1340" s="18">
        <v>0</v>
      </c>
      <c r="U1340" s="18">
        <v>0</v>
      </c>
    </row>
    <row r="1341" spans="2:21" x14ac:dyDescent="0.4">
      <c r="B1341" s="18" t="s">
        <v>5909</v>
      </c>
      <c r="C1341" s="18" t="s">
        <v>5910</v>
      </c>
      <c r="D1341" s="18" t="s">
        <v>128</v>
      </c>
      <c r="E1341" s="19" t="s">
        <v>141</v>
      </c>
      <c r="F1341" s="18" t="s">
        <v>5991</v>
      </c>
      <c r="G1341" s="18" t="s">
        <v>275</v>
      </c>
      <c r="H1341" s="18" t="s">
        <v>6302</v>
      </c>
      <c r="I1341" s="19" t="s">
        <v>6467</v>
      </c>
      <c r="J1341" s="18" t="s">
        <v>5899</v>
      </c>
      <c r="K1341" s="18" t="s">
        <v>9366</v>
      </c>
      <c r="L1341" s="18" t="s">
        <v>5901</v>
      </c>
      <c r="N1341" s="20">
        <v>45322</v>
      </c>
      <c r="O1341" s="18" t="s">
        <v>9367</v>
      </c>
      <c r="P1341" s="18" t="s">
        <v>9366</v>
      </c>
      <c r="Q1341" s="18" t="s">
        <v>9361</v>
      </c>
      <c r="R1341" s="18">
        <v>1.7</v>
      </c>
      <c r="T1341" s="18">
        <v>0</v>
      </c>
      <c r="U1341" s="18">
        <v>0</v>
      </c>
    </row>
    <row r="1342" spans="2:21" x14ac:dyDescent="0.4">
      <c r="B1342" s="18" t="s">
        <v>5909</v>
      </c>
      <c r="C1342" s="18" t="s">
        <v>5910</v>
      </c>
      <c r="D1342" s="18" t="s">
        <v>128</v>
      </c>
      <c r="E1342" s="19" t="s">
        <v>141</v>
      </c>
      <c r="F1342" s="18" t="s">
        <v>5991</v>
      </c>
      <c r="G1342" s="18" t="s">
        <v>275</v>
      </c>
      <c r="H1342" s="18" t="s">
        <v>6302</v>
      </c>
      <c r="I1342" s="19" t="s">
        <v>6467</v>
      </c>
      <c r="J1342" s="18" t="s">
        <v>5904</v>
      </c>
      <c r="K1342" s="18" t="s">
        <v>9368</v>
      </c>
      <c r="L1342" s="18" t="s">
        <v>5901</v>
      </c>
      <c r="N1342" s="20">
        <v>45322</v>
      </c>
      <c r="O1342" s="18" t="s">
        <v>9369</v>
      </c>
      <c r="P1342" s="18" t="s">
        <v>9368</v>
      </c>
      <c r="Q1342" s="18" t="s">
        <v>9361</v>
      </c>
      <c r="R1342" s="18">
        <v>1.7</v>
      </c>
      <c r="T1342" s="18">
        <v>0</v>
      </c>
      <c r="U1342" s="18">
        <v>0</v>
      </c>
    </row>
    <row r="1343" spans="2:21" x14ac:dyDescent="0.4">
      <c r="B1343" s="18" t="s">
        <v>5909</v>
      </c>
      <c r="C1343" s="18" t="s">
        <v>5910</v>
      </c>
      <c r="D1343" s="18" t="s">
        <v>128</v>
      </c>
      <c r="E1343" s="19" t="s">
        <v>141</v>
      </c>
      <c r="F1343" s="18" t="s">
        <v>5991</v>
      </c>
      <c r="G1343" s="18" t="s">
        <v>275</v>
      </c>
      <c r="H1343" s="18" t="s">
        <v>6302</v>
      </c>
      <c r="I1343" s="19" t="s">
        <v>6467</v>
      </c>
      <c r="J1343" s="18" t="s">
        <v>5843</v>
      </c>
      <c r="K1343" s="18" t="s">
        <v>9370</v>
      </c>
      <c r="L1343" s="18" t="s">
        <v>5901</v>
      </c>
      <c r="N1343" s="20">
        <v>45322</v>
      </c>
      <c r="O1343" s="18" t="s">
        <v>9371</v>
      </c>
      <c r="P1343" s="18" t="s">
        <v>9370</v>
      </c>
      <c r="Q1343" s="18" t="s">
        <v>9361</v>
      </c>
      <c r="R1343" s="18">
        <v>1.7</v>
      </c>
      <c r="T1343" s="18">
        <v>0</v>
      </c>
      <c r="U1343" s="18">
        <v>0</v>
      </c>
    </row>
    <row r="1344" spans="2:21" x14ac:dyDescent="0.4">
      <c r="B1344" s="18" t="s">
        <v>5909</v>
      </c>
      <c r="C1344" s="18" t="s">
        <v>5910</v>
      </c>
      <c r="D1344" s="18" t="s">
        <v>128</v>
      </c>
      <c r="E1344" s="19" t="s">
        <v>147</v>
      </c>
      <c r="F1344" s="18" t="s">
        <v>5991</v>
      </c>
      <c r="G1344" s="18" t="s">
        <v>703</v>
      </c>
      <c r="H1344" s="18" t="s">
        <v>6466</v>
      </c>
      <c r="I1344" s="19" t="s">
        <v>6467</v>
      </c>
      <c r="J1344" s="18" t="s">
        <v>5899</v>
      </c>
      <c r="K1344" s="18" t="s">
        <v>9386</v>
      </c>
      <c r="L1344" s="18" t="s">
        <v>5901</v>
      </c>
      <c r="N1344" s="20">
        <v>45322</v>
      </c>
      <c r="O1344" s="18" t="s">
        <v>9387</v>
      </c>
      <c r="P1344" s="18" t="s">
        <v>9386</v>
      </c>
      <c r="Q1344" s="18" t="s">
        <v>9388</v>
      </c>
      <c r="R1344" s="18">
        <v>1.7</v>
      </c>
      <c r="T1344" s="18">
        <v>0</v>
      </c>
      <c r="U1344" s="18">
        <v>0</v>
      </c>
    </row>
    <row r="1345" spans="2:21" x14ac:dyDescent="0.4">
      <c r="B1345" s="18" t="s">
        <v>5909</v>
      </c>
      <c r="C1345" s="18" t="s">
        <v>5910</v>
      </c>
      <c r="D1345" s="18" t="s">
        <v>128</v>
      </c>
      <c r="E1345" s="19" t="s">
        <v>147</v>
      </c>
      <c r="F1345" s="18" t="s">
        <v>5991</v>
      </c>
      <c r="G1345" s="18" t="s">
        <v>703</v>
      </c>
      <c r="H1345" s="18" t="s">
        <v>6466</v>
      </c>
      <c r="I1345" s="19" t="s">
        <v>6467</v>
      </c>
      <c r="J1345" s="18" t="s">
        <v>5904</v>
      </c>
      <c r="K1345" s="18" t="s">
        <v>9389</v>
      </c>
      <c r="L1345" s="18" t="s">
        <v>5901</v>
      </c>
      <c r="N1345" s="20">
        <v>45322</v>
      </c>
      <c r="O1345" s="18" t="s">
        <v>9390</v>
      </c>
      <c r="P1345" s="18" t="s">
        <v>9389</v>
      </c>
      <c r="Q1345" s="18" t="s">
        <v>9388</v>
      </c>
      <c r="R1345" s="18">
        <v>1.7</v>
      </c>
      <c r="T1345" s="18">
        <v>0</v>
      </c>
      <c r="U1345" s="18">
        <v>0</v>
      </c>
    </row>
    <row r="1346" spans="2:21" x14ac:dyDescent="0.4">
      <c r="B1346" s="18" t="s">
        <v>5909</v>
      </c>
      <c r="C1346" s="18" t="s">
        <v>5910</v>
      </c>
      <c r="D1346" s="18" t="s">
        <v>128</v>
      </c>
      <c r="E1346" s="19" t="s">
        <v>147</v>
      </c>
      <c r="F1346" s="18" t="s">
        <v>5991</v>
      </c>
      <c r="G1346" s="18" t="s">
        <v>703</v>
      </c>
      <c r="H1346" s="18" t="s">
        <v>6466</v>
      </c>
      <c r="I1346" s="19" t="s">
        <v>6467</v>
      </c>
      <c r="J1346" s="18" t="s">
        <v>5843</v>
      </c>
      <c r="K1346" s="18" t="s">
        <v>9391</v>
      </c>
      <c r="L1346" s="18" t="s">
        <v>5901</v>
      </c>
      <c r="N1346" s="20">
        <v>45322</v>
      </c>
      <c r="O1346" s="18" t="s">
        <v>9392</v>
      </c>
      <c r="P1346" s="18" t="s">
        <v>9391</v>
      </c>
      <c r="Q1346" s="18" t="s">
        <v>9388</v>
      </c>
      <c r="R1346" s="18">
        <v>1.7</v>
      </c>
      <c r="T1346" s="18">
        <v>0</v>
      </c>
      <c r="U1346" s="18">
        <v>0</v>
      </c>
    </row>
    <row r="1347" spans="2:21" x14ac:dyDescent="0.4">
      <c r="B1347" s="18" t="s">
        <v>5909</v>
      </c>
      <c r="C1347" s="18" t="s">
        <v>5910</v>
      </c>
      <c r="D1347" s="18" t="s">
        <v>128</v>
      </c>
      <c r="E1347" s="19" t="s">
        <v>147</v>
      </c>
      <c r="F1347" s="18" t="s">
        <v>5991</v>
      </c>
      <c r="G1347" s="18" t="s">
        <v>275</v>
      </c>
      <c r="H1347" s="18" t="s">
        <v>6302</v>
      </c>
      <c r="I1347" s="19" t="s">
        <v>6474</v>
      </c>
      <c r="J1347" s="18" t="s">
        <v>5899</v>
      </c>
      <c r="K1347" s="18" t="s">
        <v>9393</v>
      </c>
      <c r="L1347" s="18" t="s">
        <v>5901</v>
      </c>
      <c r="N1347" s="20">
        <v>45322</v>
      </c>
      <c r="O1347" s="18" t="s">
        <v>9394</v>
      </c>
      <c r="P1347" s="18" t="s">
        <v>9393</v>
      </c>
      <c r="Q1347" s="18" t="s">
        <v>9388</v>
      </c>
      <c r="R1347" s="18">
        <v>1.8</v>
      </c>
      <c r="T1347" s="18">
        <v>0</v>
      </c>
      <c r="U1347" s="18">
        <v>0</v>
      </c>
    </row>
    <row r="1348" spans="2:21" x14ac:dyDescent="0.4">
      <c r="B1348" s="18" t="s">
        <v>5909</v>
      </c>
      <c r="C1348" s="18" t="s">
        <v>5910</v>
      </c>
      <c r="D1348" s="18" t="s">
        <v>128</v>
      </c>
      <c r="E1348" s="19" t="s">
        <v>147</v>
      </c>
      <c r="F1348" s="18" t="s">
        <v>5991</v>
      </c>
      <c r="G1348" s="18" t="s">
        <v>275</v>
      </c>
      <c r="H1348" s="18" t="s">
        <v>6302</v>
      </c>
      <c r="I1348" s="19" t="s">
        <v>6474</v>
      </c>
      <c r="J1348" s="18" t="s">
        <v>5904</v>
      </c>
      <c r="K1348" s="18" t="s">
        <v>9395</v>
      </c>
      <c r="L1348" s="18" t="s">
        <v>5901</v>
      </c>
      <c r="N1348" s="20">
        <v>45322</v>
      </c>
      <c r="O1348" s="18" t="s">
        <v>9396</v>
      </c>
      <c r="P1348" s="18" t="s">
        <v>9395</v>
      </c>
      <c r="Q1348" s="18" t="s">
        <v>9388</v>
      </c>
      <c r="R1348" s="18">
        <v>1.8</v>
      </c>
      <c r="T1348" s="18">
        <v>0</v>
      </c>
      <c r="U1348" s="18">
        <v>0</v>
      </c>
    </row>
    <row r="1349" spans="2:21" x14ac:dyDescent="0.4">
      <c r="B1349" s="18" t="s">
        <v>5909</v>
      </c>
      <c r="C1349" s="18" t="s">
        <v>5910</v>
      </c>
      <c r="D1349" s="18" t="s">
        <v>128</v>
      </c>
      <c r="E1349" s="19" t="s">
        <v>147</v>
      </c>
      <c r="F1349" s="18" t="s">
        <v>5991</v>
      </c>
      <c r="G1349" s="18" t="s">
        <v>275</v>
      </c>
      <c r="H1349" s="18" t="s">
        <v>6302</v>
      </c>
      <c r="I1349" s="19" t="s">
        <v>6474</v>
      </c>
      <c r="J1349" s="18" t="s">
        <v>5843</v>
      </c>
      <c r="K1349" s="18" t="s">
        <v>9397</v>
      </c>
      <c r="L1349" s="18" t="s">
        <v>5901</v>
      </c>
      <c r="N1349" s="20">
        <v>45322</v>
      </c>
      <c r="O1349" s="18" t="s">
        <v>9398</v>
      </c>
      <c r="P1349" s="18" t="s">
        <v>9397</v>
      </c>
      <c r="Q1349" s="18" t="s">
        <v>9388</v>
      </c>
      <c r="R1349" s="18">
        <v>1.8</v>
      </c>
      <c r="T1349" s="18">
        <v>0</v>
      </c>
      <c r="U1349" s="18">
        <v>0</v>
      </c>
    </row>
    <row r="1350" spans="2:21" x14ac:dyDescent="0.4">
      <c r="B1350" s="18" t="s">
        <v>5909</v>
      </c>
      <c r="C1350" s="18" t="s">
        <v>5910</v>
      </c>
      <c r="D1350" s="18" t="s">
        <v>128</v>
      </c>
      <c r="E1350" s="19" t="s">
        <v>152</v>
      </c>
      <c r="F1350" s="18" t="s">
        <v>5991</v>
      </c>
      <c r="G1350" s="18" t="s">
        <v>703</v>
      </c>
      <c r="H1350" s="18" t="s">
        <v>6466</v>
      </c>
      <c r="I1350" s="19" t="s">
        <v>6558</v>
      </c>
      <c r="J1350" s="18" t="s">
        <v>5899</v>
      </c>
      <c r="K1350" s="18" t="s">
        <v>9412</v>
      </c>
      <c r="L1350" s="18" t="s">
        <v>5901</v>
      </c>
      <c r="N1350" s="20">
        <v>45322</v>
      </c>
      <c r="O1350" s="18" t="s">
        <v>9413</v>
      </c>
      <c r="P1350" s="18" t="s">
        <v>9412</v>
      </c>
      <c r="Q1350" s="18" t="s">
        <v>9414</v>
      </c>
      <c r="R1350" s="18">
        <v>1.4</v>
      </c>
      <c r="T1350" s="18">
        <v>0</v>
      </c>
      <c r="U1350" s="18">
        <v>0</v>
      </c>
    </row>
    <row r="1351" spans="2:21" x14ac:dyDescent="0.4">
      <c r="B1351" s="18" t="s">
        <v>5909</v>
      </c>
      <c r="C1351" s="18" t="s">
        <v>5910</v>
      </c>
      <c r="D1351" s="18" t="s">
        <v>128</v>
      </c>
      <c r="E1351" s="19" t="s">
        <v>152</v>
      </c>
      <c r="F1351" s="18" t="s">
        <v>5991</v>
      </c>
      <c r="G1351" s="18" t="s">
        <v>703</v>
      </c>
      <c r="H1351" s="18" t="s">
        <v>6466</v>
      </c>
      <c r="I1351" s="19" t="s">
        <v>6558</v>
      </c>
      <c r="J1351" s="18" t="s">
        <v>5904</v>
      </c>
      <c r="K1351" s="18" t="s">
        <v>9415</v>
      </c>
      <c r="L1351" s="18" t="s">
        <v>5901</v>
      </c>
      <c r="N1351" s="20">
        <v>45322</v>
      </c>
      <c r="O1351" s="18" t="s">
        <v>9416</v>
      </c>
      <c r="P1351" s="18" t="s">
        <v>9415</v>
      </c>
      <c r="Q1351" s="18" t="s">
        <v>9414</v>
      </c>
      <c r="R1351" s="18">
        <v>1.4</v>
      </c>
      <c r="T1351" s="18">
        <v>0</v>
      </c>
      <c r="U1351" s="18">
        <v>0</v>
      </c>
    </row>
    <row r="1352" spans="2:21" x14ac:dyDescent="0.4">
      <c r="B1352" s="18" t="s">
        <v>5909</v>
      </c>
      <c r="C1352" s="18" t="s">
        <v>5910</v>
      </c>
      <c r="D1352" s="18" t="s">
        <v>128</v>
      </c>
      <c r="E1352" s="19" t="s">
        <v>152</v>
      </c>
      <c r="F1352" s="18" t="s">
        <v>5991</v>
      </c>
      <c r="G1352" s="18" t="s">
        <v>703</v>
      </c>
      <c r="H1352" s="18" t="s">
        <v>6466</v>
      </c>
      <c r="I1352" s="19" t="s">
        <v>6558</v>
      </c>
      <c r="J1352" s="18" t="s">
        <v>5843</v>
      </c>
      <c r="K1352" s="18" t="s">
        <v>9417</v>
      </c>
      <c r="L1352" s="18" t="s">
        <v>5901</v>
      </c>
      <c r="N1352" s="20">
        <v>45322</v>
      </c>
      <c r="O1352" s="18" t="s">
        <v>9418</v>
      </c>
      <c r="P1352" s="18" t="s">
        <v>9417</v>
      </c>
      <c r="Q1352" s="18" t="s">
        <v>9414</v>
      </c>
      <c r="R1352" s="18">
        <v>1.4</v>
      </c>
      <c r="T1352" s="18">
        <v>0</v>
      </c>
      <c r="U1352" s="18">
        <v>0</v>
      </c>
    </row>
    <row r="1353" spans="2:21" x14ac:dyDescent="0.4">
      <c r="B1353" s="18" t="s">
        <v>5909</v>
      </c>
      <c r="C1353" s="18" t="s">
        <v>5910</v>
      </c>
      <c r="D1353" s="18" t="s">
        <v>128</v>
      </c>
      <c r="E1353" s="19" t="s">
        <v>152</v>
      </c>
      <c r="F1353" s="18" t="s">
        <v>5991</v>
      </c>
      <c r="G1353" s="18" t="s">
        <v>275</v>
      </c>
      <c r="H1353" s="18" t="s">
        <v>6302</v>
      </c>
      <c r="I1353" s="19" t="s">
        <v>8160</v>
      </c>
      <c r="J1353" s="18" t="s">
        <v>5899</v>
      </c>
      <c r="K1353" s="18" t="s">
        <v>9419</v>
      </c>
      <c r="L1353" s="18" t="s">
        <v>5901</v>
      </c>
      <c r="N1353" s="20">
        <v>45322</v>
      </c>
      <c r="O1353" s="18" t="s">
        <v>9420</v>
      </c>
      <c r="P1353" s="18" t="s">
        <v>9419</v>
      </c>
      <c r="Q1353" s="18" t="s">
        <v>9414</v>
      </c>
      <c r="R1353" s="18">
        <v>2.1</v>
      </c>
      <c r="T1353" s="18">
        <v>0</v>
      </c>
      <c r="U1353" s="18">
        <v>0</v>
      </c>
    </row>
    <row r="1354" spans="2:21" x14ac:dyDescent="0.4">
      <c r="B1354" s="18" t="s">
        <v>5909</v>
      </c>
      <c r="C1354" s="18" t="s">
        <v>5910</v>
      </c>
      <c r="D1354" s="18" t="s">
        <v>128</v>
      </c>
      <c r="E1354" s="19" t="s">
        <v>152</v>
      </c>
      <c r="F1354" s="18" t="s">
        <v>5991</v>
      </c>
      <c r="G1354" s="18" t="s">
        <v>275</v>
      </c>
      <c r="H1354" s="18" t="s">
        <v>6302</v>
      </c>
      <c r="I1354" s="19" t="s">
        <v>8160</v>
      </c>
      <c r="J1354" s="18" t="s">
        <v>5904</v>
      </c>
      <c r="K1354" s="18" t="s">
        <v>9421</v>
      </c>
      <c r="L1354" s="18" t="s">
        <v>5901</v>
      </c>
      <c r="N1354" s="20">
        <v>45322</v>
      </c>
      <c r="O1354" s="18" t="s">
        <v>9422</v>
      </c>
      <c r="P1354" s="18" t="s">
        <v>9421</v>
      </c>
      <c r="Q1354" s="18" t="s">
        <v>9414</v>
      </c>
      <c r="R1354" s="18">
        <v>2.1</v>
      </c>
      <c r="T1354" s="18">
        <v>0</v>
      </c>
      <c r="U1354" s="18">
        <v>0</v>
      </c>
    </row>
    <row r="1355" spans="2:21" x14ac:dyDescent="0.4">
      <c r="B1355" s="18" t="s">
        <v>5909</v>
      </c>
      <c r="C1355" s="18" t="s">
        <v>5910</v>
      </c>
      <c r="D1355" s="18" t="s">
        <v>128</v>
      </c>
      <c r="E1355" s="19" t="s">
        <v>152</v>
      </c>
      <c r="F1355" s="18" t="s">
        <v>5991</v>
      </c>
      <c r="G1355" s="18" t="s">
        <v>275</v>
      </c>
      <c r="H1355" s="18" t="s">
        <v>6302</v>
      </c>
      <c r="I1355" s="19" t="s">
        <v>8160</v>
      </c>
      <c r="J1355" s="18" t="s">
        <v>5843</v>
      </c>
      <c r="K1355" s="18" t="s">
        <v>9423</v>
      </c>
      <c r="L1355" s="18" t="s">
        <v>5901</v>
      </c>
      <c r="N1355" s="20">
        <v>45322</v>
      </c>
      <c r="O1355" s="18" t="s">
        <v>9424</v>
      </c>
      <c r="P1355" s="18" t="s">
        <v>9423</v>
      </c>
      <c r="Q1355" s="18" t="s">
        <v>9414</v>
      </c>
      <c r="R1355" s="18">
        <v>2.1</v>
      </c>
      <c r="T1355" s="18">
        <v>0</v>
      </c>
      <c r="U1355" s="18">
        <v>0</v>
      </c>
    </row>
    <row r="1356" spans="2:21" x14ac:dyDescent="0.4">
      <c r="B1356" s="28" t="s">
        <v>5909</v>
      </c>
      <c r="C1356" s="28" t="s">
        <v>5910</v>
      </c>
      <c r="D1356" s="28" t="s">
        <v>170</v>
      </c>
      <c r="E1356" s="29" t="s">
        <v>171</v>
      </c>
      <c r="F1356" s="28" t="s">
        <v>5935</v>
      </c>
      <c r="G1356" s="28" t="s">
        <v>926</v>
      </c>
      <c r="H1356" s="28" t="s">
        <v>6145</v>
      </c>
      <c r="I1356" s="29" t="s">
        <v>6126</v>
      </c>
      <c r="J1356" s="28" t="s">
        <v>5899</v>
      </c>
      <c r="K1356" s="28" t="s">
        <v>7233</v>
      </c>
      <c r="L1356" s="28" t="s">
        <v>5901</v>
      </c>
      <c r="M1356" s="29"/>
      <c r="N1356" s="30">
        <v>45322</v>
      </c>
      <c r="O1356" s="28" t="s">
        <v>7234</v>
      </c>
      <c r="P1356" s="18" t="s">
        <v>7233</v>
      </c>
      <c r="Q1356" s="18" t="s">
        <v>7235</v>
      </c>
      <c r="R1356" s="18">
        <v>1.2</v>
      </c>
      <c r="T1356" s="18">
        <v>0</v>
      </c>
      <c r="U1356" s="18">
        <v>0</v>
      </c>
    </row>
    <row r="1357" spans="2:21" x14ac:dyDescent="0.4">
      <c r="B1357" s="28" t="s">
        <v>5909</v>
      </c>
      <c r="C1357" s="28" t="s">
        <v>5910</v>
      </c>
      <c r="D1357" s="28" t="s">
        <v>170</v>
      </c>
      <c r="E1357" s="29" t="s">
        <v>171</v>
      </c>
      <c r="F1357" s="28" t="s">
        <v>5935</v>
      </c>
      <c r="G1357" s="28" t="s">
        <v>926</v>
      </c>
      <c r="H1357" s="28" t="s">
        <v>6145</v>
      </c>
      <c r="I1357" s="29" t="s">
        <v>6126</v>
      </c>
      <c r="J1357" s="28" t="s">
        <v>5904</v>
      </c>
      <c r="K1357" s="28" t="s">
        <v>7236</v>
      </c>
      <c r="L1357" s="28" t="s">
        <v>5901</v>
      </c>
      <c r="M1357" s="29"/>
      <c r="N1357" s="30">
        <v>45322</v>
      </c>
      <c r="O1357" s="28" t="s">
        <v>7237</v>
      </c>
      <c r="P1357" s="18" t="s">
        <v>7236</v>
      </c>
      <c r="Q1357" s="18" t="s">
        <v>7235</v>
      </c>
      <c r="R1357" s="18">
        <v>1.2</v>
      </c>
      <c r="T1357" s="18">
        <v>0</v>
      </c>
      <c r="U1357" s="18">
        <v>0</v>
      </c>
    </row>
    <row r="1358" spans="2:21" x14ac:dyDescent="0.4">
      <c r="B1358" s="28" t="s">
        <v>5909</v>
      </c>
      <c r="C1358" s="28" t="s">
        <v>5910</v>
      </c>
      <c r="D1358" s="28" t="s">
        <v>170</v>
      </c>
      <c r="E1358" s="29" t="s">
        <v>171</v>
      </c>
      <c r="F1358" s="28" t="s">
        <v>5935</v>
      </c>
      <c r="G1358" s="28" t="s">
        <v>926</v>
      </c>
      <c r="H1358" s="28" t="s">
        <v>6145</v>
      </c>
      <c r="I1358" s="29" t="s">
        <v>6126</v>
      </c>
      <c r="J1358" s="28" t="s">
        <v>5843</v>
      </c>
      <c r="K1358" s="28" t="s">
        <v>7238</v>
      </c>
      <c r="L1358" s="28" t="s">
        <v>5901</v>
      </c>
      <c r="M1358" s="29"/>
      <c r="N1358" s="30">
        <v>45322</v>
      </c>
      <c r="O1358" s="28" t="s">
        <v>7239</v>
      </c>
      <c r="P1358" s="18" t="s">
        <v>7238</v>
      </c>
      <c r="Q1358" s="18" t="s">
        <v>7235</v>
      </c>
      <c r="R1358" s="18">
        <v>1.2</v>
      </c>
      <c r="T1358" s="18">
        <v>0</v>
      </c>
      <c r="U1358" s="18">
        <v>0</v>
      </c>
    </row>
    <row r="1359" spans="2:21" x14ac:dyDescent="0.4">
      <c r="B1359" s="28" t="s">
        <v>5909</v>
      </c>
      <c r="C1359" s="28" t="s">
        <v>5910</v>
      </c>
      <c r="D1359" s="28" t="s">
        <v>170</v>
      </c>
      <c r="E1359" s="29" t="s">
        <v>171</v>
      </c>
      <c r="F1359" s="28" t="s">
        <v>5935</v>
      </c>
      <c r="G1359" s="28" t="s">
        <v>926</v>
      </c>
      <c r="H1359" s="28" t="s">
        <v>6145</v>
      </c>
      <c r="I1359" s="29" t="s">
        <v>6126</v>
      </c>
      <c r="J1359" s="28" t="s">
        <v>5923</v>
      </c>
      <c r="K1359" s="28" t="s">
        <v>7240</v>
      </c>
      <c r="L1359" s="28" t="s">
        <v>5901</v>
      </c>
      <c r="M1359" s="29"/>
      <c r="N1359" s="30">
        <v>45322</v>
      </c>
      <c r="O1359" s="28" t="s">
        <v>7241</v>
      </c>
      <c r="P1359" s="18" t="s">
        <v>7240</v>
      </c>
      <c r="Q1359" s="18" t="s">
        <v>7235</v>
      </c>
      <c r="R1359" s="18">
        <v>1.2</v>
      </c>
      <c r="T1359" s="18">
        <v>0</v>
      </c>
      <c r="U1359" s="18">
        <v>0</v>
      </c>
    </row>
    <row r="1360" spans="2:21" x14ac:dyDescent="0.4">
      <c r="B1360" s="28" t="s">
        <v>5909</v>
      </c>
      <c r="C1360" s="28" t="s">
        <v>5910</v>
      </c>
      <c r="D1360" s="28" t="s">
        <v>170</v>
      </c>
      <c r="E1360" s="29" t="s">
        <v>171</v>
      </c>
      <c r="F1360" s="28" t="s">
        <v>5935</v>
      </c>
      <c r="G1360" s="28" t="s">
        <v>703</v>
      </c>
      <c r="H1360" s="28" t="s">
        <v>6466</v>
      </c>
      <c r="I1360" s="29" t="s">
        <v>6467</v>
      </c>
      <c r="J1360" s="28" t="s">
        <v>5899</v>
      </c>
      <c r="K1360" s="28" t="s">
        <v>7242</v>
      </c>
      <c r="L1360" s="28" t="s">
        <v>5901</v>
      </c>
      <c r="M1360" s="29"/>
      <c r="N1360" s="30">
        <v>45322</v>
      </c>
      <c r="O1360" s="28" t="s">
        <v>7243</v>
      </c>
      <c r="P1360" s="18" t="s">
        <v>7242</v>
      </c>
      <c r="Q1360" s="18" t="s">
        <v>7235</v>
      </c>
      <c r="R1360" s="18">
        <v>1.7</v>
      </c>
      <c r="T1360" s="18">
        <v>0</v>
      </c>
      <c r="U1360" s="18">
        <v>0</v>
      </c>
    </row>
    <row r="1361" spans="2:21" x14ac:dyDescent="0.4">
      <c r="B1361" s="28" t="s">
        <v>5909</v>
      </c>
      <c r="C1361" s="28" t="s">
        <v>5910</v>
      </c>
      <c r="D1361" s="28" t="s">
        <v>170</v>
      </c>
      <c r="E1361" s="29" t="s">
        <v>171</v>
      </c>
      <c r="F1361" s="28" t="s">
        <v>5935</v>
      </c>
      <c r="G1361" s="28" t="s">
        <v>703</v>
      </c>
      <c r="H1361" s="28" t="s">
        <v>6466</v>
      </c>
      <c r="I1361" s="29" t="s">
        <v>6467</v>
      </c>
      <c r="J1361" s="28" t="s">
        <v>5904</v>
      </c>
      <c r="K1361" s="28" t="s">
        <v>7244</v>
      </c>
      <c r="L1361" s="28" t="s">
        <v>5901</v>
      </c>
      <c r="M1361" s="29"/>
      <c r="N1361" s="30">
        <v>45322</v>
      </c>
      <c r="O1361" s="28" t="s">
        <v>7245</v>
      </c>
      <c r="P1361" s="18" t="s">
        <v>7244</v>
      </c>
      <c r="Q1361" s="18" t="s">
        <v>7235</v>
      </c>
      <c r="R1361" s="18">
        <v>1.7</v>
      </c>
      <c r="T1361" s="18">
        <v>0</v>
      </c>
      <c r="U1361" s="18">
        <v>0</v>
      </c>
    </row>
    <row r="1362" spans="2:21" x14ac:dyDescent="0.4">
      <c r="B1362" s="28" t="s">
        <v>5909</v>
      </c>
      <c r="C1362" s="28" t="s">
        <v>5910</v>
      </c>
      <c r="D1362" s="28" t="s">
        <v>170</v>
      </c>
      <c r="E1362" s="29" t="s">
        <v>171</v>
      </c>
      <c r="F1362" s="28" t="s">
        <v>5935</v>
      </c>
      <c r="G1362" s="28" t="s">
        <v>703</v>
      </c>
      <c r="H1362" s="28" t="s">
        <v>6466</v>
      </c>
      <c r="I1362" s="29" t="s">
        <v>6467</v>
      </c>
      <c r="J1362" s="28" t="s">
        <v>5843</v>
      </c>
      <c r="K1362" s="28" t="s">
        <v>7246</v>
      </c>
      <c r="L1362" s="28" t="s">
        <v>5901</v>
      </c>
      <c r="M1362" s="29"/>
      <c r="N1362" s="30">
        <v>45322</v>
      </c>
      <c r="O1362" s="28" t="s">
        <v>7247</v>
      </c>
      <c r="P1362" s="18" t="s">
        <v>7246</v>
      </c>
      <c r="Q1362" s="18" t="s">
        <v>7235</v>
      </c>
      <c r="R1362" s="18">
        <v>1.7</v>
      </c>
      <c r="T1362" s="18">
        <v>0</v>
      </c>
      <c r="U1362" s="18">
        <v>0</v>
      </c>
    </row>
    <row r="1363" spans="2:21" x14ac:dyDescent="0.4">
      <c r="B1363" s="28" t="s">
        <v>5909</v>
      </c>
      <c r="C1363" s="28" t="s">
        <v>5910</v>
      </c>
      <c r="D1363" s="28" t="s">
        <v>170</v>
      </c>
      <c r="E1363" s="29" t="s">
        <v>171</v>
      </c>
      <c r="F1363" s="28" t="s">
        <v>5935</v>
      </c>
      <c r="G1363" s="28" t="s">
        <v>275</v>
      </c>
      <c r="H1363" s="28" t="s">
        <v>6302</v>
      </c>
      <c r="I1363" s="29" t="s">
        <v>6474</v>
      </c>
      <c r="J1363" s="28" t="s">
        <v>5899</v>
      </c>
      <c r="K1363" s="28" t="s">
        <v>7248</v>
      </c>
      <c r="L1363" s="28" t="s">
        <v>5901</v>
      </c>
      <c r="M1363" s="29"/>
      <c r="N1363" s="30">
        <v>45322</v>
      </c>
      <c r="O1363" s="28" t="s">
        <v>7249</v>
      </c>
      <c r="P1363" s="18" t="s">
        <v>7248</v>
      </c>
      <c r="Q1363" s="18" t="s">
        <v>7235</v>
      </c>
      <c r="R1363" s="18">
        <v>1.8</v>
      </c>
      <c r="T1363" s="18">
        <v>0</v>
      </c>
      <c r="U1363" s="18">
        <v>0</v>
      </c>
    </row>
    <row r="1364" spans="2:21" x14ac:dyDescent="0.4">
      <c r="B1364" s="28" t="s">
        <v>5909</v>
      </c>
      <c r="C1364" s="28" t="s">
        <v>5910</v>
      </c>
      <c r="D1364" s="28" t="s">
        <v>170</v>
      </c>
      <c r="E1364" s="29" t="s">
        <v>171</v>
      </c>
      <c r="F1364" s="28" t="s">
        <v>5935</v>
      </c>
      <c r="G1364" s="28" t="s">
        <v>275</v>
      </c>
      <c r="H1364" s="28" t="s">
        <v>6302</v>
      </c>
      <c r="I1364" s="29" t="s">
        <v>6474</v>
      </c>
      <c r="J1364" s="28" t="s">
        <v>5904</v>
      </c>
      <c r="K1364" s="28" t="s">
        <v>7250</v>
      </c>
      <c r="L1364" s="28" t="s">
        <v>5901</v>
      </c>
      <c r="M1364" s="29"/>
      <c r="N1364" s="30">
        <v>45322</v>
      </c>
      <c r="O1364" s="28" t="s">
        <v>7251</v>
      </c>
      <c r="P1364" s="18" t="s">
        <v>7250</v>
      </c>
      <c r="Q1364" s="18" t="s">
        <v>7235</v>
      </c>
      <c r="R1364" s="18">
        <v>1.8</v>
      </c>
      <c r="T1364" s="18">
        <v>0</v>
      </c>
      <c r="U1364" s="18">
        <v>0</v>
      </c>
    </row>
    <row r="1365" spans="2:21" x14ac:dyDescent="0.4">
      <c r="B1365" s="28" t="s">
        <v>5909</v>
      </c>
      <c r="C1365" s="28" t="s">
        <v>5910</v>
      </c>
      <c r="D1365" s="28" t="s">
        <v>170</v>
      </c>
      <c r="E1365" s="29" t="s">
        <v>171</v>
      </c>
      <c r="F1365" s="28" t="s">
        <v>5935</v>
      </c>
      <c r="G1365" s="28" t="s">
        <v>275</v>
      </c>
      <c r="H1365" s="28" t="s">
        <v>6302</v>
      </c>
      <c r="I1365" s="29" t="s">
        <v>6474</v>
      </c>
      <c r="J1365" s="28" t="s">
        <v>5843</v>
      </c>
      <c r="K1365" s="28" t="s">
        <v>7252</v>
      </c>
      <c r="L1365" s="28" t="s">
        <v>5901</v>
      </c>
      <c r="M1365" s="29"/>
      <c r="N1365" s="30">
        <v>45322</v>
      </c>
      <c r="O1365" s="28" t="s">
        <v>7253</v>
      </c>
      <c r="P1365" s="18" t="s">
        <v>7252</v>
      </c>
      <c r="Q1365" s="18" t="s">
        <v>7235</v>
      </c>
      <c r="R1365" s="18">
        <v>1.8</v>
      </c>
      <c r="T1365" s="18">
        <v>0</v>
      </c>
      <c r="U1365" s="18">
        <v>0</v>
      </c>
    </row>
    <row r="1366" spans="2:21" x14ac:dyDescent="0.4">
      <c r="B1366" s="28" t="s">
        <v>5909</v>
      </c>
      <c r="C1366" s="28" t="s">
        <v>5910</v>
      </c>
      <c r="D1366" s="28" t="s">
        <v>170</v>
      </c>
      <c r="E1366" s="29" t="s">
        <v>171</v>
      </c>
      <c r="F1366" s="28" t="s">
        <v>5935</v>
      </c>
      <c r="G1366" s="28" t="s">
        <v>39</v>
      </c>
      <c r="H1366" s="28" t="s">
        <v>6318</v>
      </c>
      <c r="I1366" s="29" t="s">
        <v>6416</v>
      </c>
      <c r="J1366" s="28" t="s">
        <v>5899</v>
      </c>
      <c r="K1366" s="28" t="s">
        <v>7254</v>
      </c>
      <c r="L1366" s="28" t="s">
        <v>5901</v>
      </c>
      <c r="M1366" s="29"/>
      <c r="N1366" s="30">
        <v>45322</v>
      </c>
      <c r="O1366" s="28" t="s">
        <v>7255</v>
      </c>
      <c r="P1366" s="18" t="s">
        <v>7254</v>
      </c>
      <c r="Q1366" s="18" t="s">
        <v>7235</v>
      </c>
      <c r="R1366" s="18">
        <v>2.9</v>
      </c>
      <c r="T1366" s="18">
        <v>0</v>
      </c>
      <c r="U1366" s="18">
        <v>0</v>
      </c>
    </row>
    <row r="1367" spans="2:21" x14ac:dyDescent="0.4">
      <c r="B1367" s="28" t="s">
        <v>5909</v>
      </c>
      <c r="C1367" s="28" t="s">
        <v>5910</v>
      </c>
      <c r="D1367" s="28" t="s">
        <v>170</v>
      </c>
      <c r="E1367" s="29" t="s">
        <v>171</v>
      </c>
      <c r="F1367" s="28" t="s">
        <v>5935</v>
      </c>
      <c r="G1367" s="28" t="s">
        <v>39</v>
      </c>
      <c r="H1367" s="28" t="s">
        <v>6318</v>
      </c>
      <c r="I1367" s="29" t="s">
        <v>6416</v>
      </c>
      <c r="J1367" s="28" t="s">
        <v>5904</v>
      </c>
      <c r="K1367" s="28" t="s">
        <v>7256</v>
      </c>
      <c r="L1367" s="28" t="s">
        <v>5901</v>
      </c>
      <c r="M1367" s="29"/>
      <c r="N1367" s="30">
        <v>45322</v>
      </c>
      <c r="O1367" s="28" t="s">
        <v>7257</v>
      </c>
      <c r="P1367" s="18" t="s">
        <v>7256</v>
      </c>
      <c r="Q1367" s="18" t="s">
        <v>7235</v>
      </c>
      <c r="R1367" s="18">
        <v>2.9</v>
      </c>
      <c r="T1367" s="18">
        <v>0</v>
      </c>
      <c r="U1367" s="18">
        <v>0</v>
      </c>
    </row>
    <row r="1368" spans="2:21" x14ac:dyDescent="0.4">
      <c r="B1368" s="28" t="s">
        <v>5909</v>
      </c>
      <c r="C1368" s="28" t="s">
        <v>5910</v>
      </c>
      <c r="D1368" s="28" t="s">
        <v>170</v>
      </c>
      <c r="E1368" s="29" t="s">
        <v>171</v>
      </c>
      <c r="F1368" s="28" t="s">
        <v>5935</v>
      </c>
      <c r="G1368" s="28" t="s">
        <v>39</v>
      </c>
      <c r="H1368" s="28" t="s">
        <v>6318</v>
      </c>
      <c r="I1368" s="29" t="s">
        <v>6416</v>
      </c>
      <c r="J1368" s="28" t="s">
        <v>5843</v>
      </c>
      <c r="K1368" s="28" t="s">
        <v>7258</v>
      </c>
      <c r="L1368" s="28" t="s">
        <v>5901</v>
      </c>
      <c r="M1368" s="29"/>
      <c r="N1368" s="30">
        <v>45322</v>
      </c>
      <c r="O1368" s="28" t="s">
        <v>7259</v>
      </c>
      <c r="P1368" s="18" t="s">
        <v>7258</v>
      </c>
      <c r="Q1368" s="18" t="s">
        <v>7235</v>
      </c>
      <c r="R1368" s="18">
        <v>2.9</v>
      </c>
      <c r="T1368" s="18">
        <v>0</v>
      </c>
      <c r="U1368" s="18">
        <v>0</v>
      </c>
    </row>
    <row r="1369" spans="2:21" x14ac:dyDescent="0.4">
      <c r="B1369" s="18" t="s">
        <v>5909</v>
      </c>
      <c r="C1369" s="18" t="s">
        <v>5910</v>
      </c>
      <c r="D1369" s="18" t="s">
        <v>170</v>
      </c>
      <c r="E1369" s="19" t="s">
        <v>9121</v>
      </c>
      <c r="F1369" s="18" t="s">
        <v>5935</v>
      </c>
      <c r="G1369" s="18" t="s">
        <v>703</v>
      </c>
      <c r="H1369" s="18" t="s">
        <v>6466</v>
      </c>
      <c r="I1369" s="19" t="s">
        <v>6558</v>
      </c>
      <c r="J1369" s="18" t="s">
        <v>5899</v>
      </c>
      <c r="K1369" s="18" t="s">
        <v>9122</v>
      </c>
      <c r="L1369" s="18" t="s">
        <v>5901</v>
      </c>
      <c r="N1369" s="20">
        <v>45322</v>
      </c>
      <c r="O1369" s="18" t="s">
        <v>9123</v>
      </c>
      <c r="P1369" s="18" t="s">
        <v>9122</v>
      </c>
      <c r="Q1369" s="18" t="s">
        <v>9124</v>
      </c>
      <c r="R1369" s="18">
        <v>1.4</v>
      </c>
      <c r="T1369" s="18">
        <v>0</v>
      </c>
      <c r="U1369" s="18">
        <v>0</v>
      </c>
    </row>
    <row r="1370" spans="2:21" x14ac:dyDescent="0.4">
      <c r="B1370" s="18" t="s">
        <v>5909</v>
      </c>
      <c r="C1370" s="18" t="s">
        <v>5910</v>
      </c>
      <c r="D1370" s="18" t="s">
        <v>170</v>
      </c>
      <c r="E1370" s="19" t="s">
        <v>9121</v>
      </c>
      <c r="F1370" s="18" t="s">
        <v>5935</v>
      </c>
      <c r="G1370" s="18" t="s">
        <v>703</v>
      </c>
      <c r="H1370" s="18" t="s">
        <v>6466</v>
      </c>
      <c r="I1370" s="19" t="s">
        <v>6558</v>
      </c>
      <c r="J1370" s="18" t="s">
        <v>5904</v>
      </c>
      <c r="K1370" s="18" t="s">
        <v>9125</v>
      </c>
      <c r="L1370" s="18" t="s">
        <v>5901</v>
      </c>
      <c r="N1370" s="20">
        <v>45322</v>
      </c>
      <c r="O1370" s="18" t="s">
        <v>9126</v>
      </c>
      <c r="P1370" s="18" t="s">
        <v>9125</v>
      </c>
      <c r="Q1370" s="18" t="s">
        <v>9124</v>
      </c>
      <c r="R1370" s="18">
        <v>1.4</v>
      </c>
      <c r="T1370" s="18">
        <v>0</v>
      </c>
      <c r="U1370" s="18">
        <v>0</v>
      </c>
    </row>
    <row r="1371" spans="2:21" x14ac:dyDescent="0.4">
      <c r="B1371" s="18" t="s">
        <v>5909</v>
      </c>
      <c r="C1371" s="18" t="s">
        <v>5910</v>
      </c>
      <c r="D1371" s="18" t="s">
        <v>170</v>
      </c>
      <c r="E1371" s="19" t="s">
        <v>9121</v>
      </c>
      <c r="F1371" s="18" t="s">
        <v>5935</v>
      </c>
      <c r="G1371" s="18" t="s">
        <v>703</v>
      </c>
      <c r="H1371" s="18" t="s">
        <v>6466</v>
      </c>
      <c r="I1371" s="19" t="s">
        <v>6558</v>
      </c>
      <c r="J1371" s="18" t="s">
        <v>5843</v>
      </c>
      <c r="K1371" s="18" t="s">
        <v>9127</v>
      </c>
      <c r="L1371" s="18" t="s">
        <v>5901</v>
      </c>
      <c r="N1371" s="20">
        <v>45322</v>
      </c>
      <c r="O1371" s="18" t="s">
        <v>9128</v>
      </c>
      <c r="P1371" s="18" t="s">
        <v>9127</v>
      </c>
      <c r="Q1371" s="18" t="s">
        <v>9124</v>
      </c>
      <c r="R1371" s="18">
        <v>1.4</v>
      </c>
      <c r="T1371" s="18">
        <v>0</v>
      </c>
      <c r="U1371" s="18">
        <v>0</v>
      </c>
    </row>
    <row r="1372" spans="2:21" x14ac:dyDescent="0.4">
      <c r="B1372" s="18" t="s">
        <v>5909</v>
      </c>
      <c r="C1372" s="18" t="s">
        <v>5910</v>
      </c>
      <c r="D1372" s="18" t="s">
        <v>170</v>
      </c>
      <c r="E1372" s="19" t="s">
        <v>9121</v>
      </c>
      <c r="F1372" s="18" t="s">
        <v>5935</v>
      </c>
      <c r="G1372" s="18" t="s">
        <v>275</v>
      </c>
      <c r="H1372" s="18" t="s">
        <v>6302</v>
      </c>
      <c r="I1372" s="19" t="s">
        <v>6474</v>
      </c>
      <c r="J1372" s="18" t="s">
        <v>5899</v>
      </c>
      <c r="K1372" s="18" t="s">
        <v>9129</v>
      </c>
      <c r="L1372" s="18" t="s">
        <v>5901</v>
      </c>
      <c r="N1372" s="20">
        <v>45322</v>
      </c>
      <c r="O1372" s="18" t="s">
        <v>9130</v>
      </c>
      <c r="P1372" s="18" t="s">
        <v>9129</v>
      </c>
      <c r="Q1372" s="18" t="s">
        <v>9124</v>
      </c>
      <c r="R1372" s="18">
        <v>1.8</v>
      </c>
      <c r="T1372" s="18">
        <v>0</v>
      </c>
      <c r="U1372" s="18">
        <v>0</v>
      </c>
    </row>
    <row r="1373" spans="2:21" x14ac:dyDescent="0.4">
      <c r="B1373" s="18" t="s">
        <v>5909</v>
      </c>
      <c r="C1373" s="18" t="s">
        <v>5910</v>
      </c>
      <c r="D1373" s="18" t="s">
        <v>170</v>
      </c>
      <c r="E1373" s="19" t="s">
        <v>9121</v>
      </c>
      <c r="F1373" s="18" t="s">
        <v>5935</v>
      </c>
      <c r="G1373" s="18" t="s">
        <v>275</v>
      </c>
      <c r="H1373" s="18" t="s">
        <v>6302</v>
      </c>
      <c r="I1373" s="19" t="s">
        <v>6474</v>
      </c>
      <c r="J1373" s="18" t="s">
        <v>5904</v>
      </c>
      <c r="K1373" s="18" t="s">
        <v>9131</v>
      </c>
      <c r="L1373" s="18" t="s">
        <v>5901</v>
      </c>
      <c r="N1373" s="20">
        <v>45322</v>
      </c>
      <c r="O1373" s="18" t="s">
        <v>9132</v>
      </c>
      <c r="P1373" s="18" t="s">
        <v>9131</v>
      </c>
      <c r="Q1373" s="18" t="s">
        <v>9124</v>
      </c>
      <c r="R1373" s="18">
        <v>1.8</v>
      </c>
      <c r="T1373" s="18">
        <v>0</v>
      </c>
      <c r="U1373" s="18">
        <v>0</v>
      </c>
    </row>
    <row r="1374" spans="2:21" x14ac:dyDescent="0.4">
      <c r="B1374" s="18" t="s">
        <v>5909</v>
      </c>
      <c r="C1374" s="18" t="s">
        <v>5910</v>
      </c>
      <c r="D1374" s="18" t="s">
        <v>170</v>
      </c>
      <c r="E1374" s="19" t="s">
        <v>9121</v>
      </c>
      <c r="F1374" s="18" t="s">
        <v>5935</v>
      </c>
      <c r="G1374" s="18" t="s">
        <v>275</v>
      </c>
      <c r="H1374" s="18" t="s">
        <v>6302</v>
      </c>
      <c r="I1374" s="19" t="s">
        <v>6474</v>
      </c>
      <c r="J1374" s="18" t="s">
        <v>5843</v>
      </c>
      <c r="K1374" s="18" t="s">
        <v>9133</v>
      </c>
      <c r="L1374" s="18" t="s">
        <v>5901</v>
      </c>
      <c r="N1374" s="20">
        <v>45322</v>
      </c>
      <c r="O1374" s="18" t="s">
        <v>9134</v>
      </c>
      <c r="P1374" s="18" t="s">
        <v>9133</v>
      </c>
      <c r="Q1374" s="18" t="s">
        <v>9124</v>
      </c>
      <c r="R1374" s="18">
        <v>1.8</v>
      </c>
      <c r="T1374" s="18">
        <v>0</v>
      </c>
      <c r="U1374" s="18">
        <v>0</v>
      </c>
    </row>
    <row r="1375" spans="2:21" x14ac:dyDescent="0.4">
      <c r="B1375" s="18" t="s">
        <v>5909</v>
      </c>
      <c r="C1375" s="18" t="s">
        <v>5910</v>
      </c>
      <c r="D1375" s="18" t="s">
        <v>170</v>
      </c>
      <c r="E1375" s="19" t="s">
        <v>9121</v>
      </c>
      <c r="F1375" s="18" t="s">
        <v>5935</v>
      </c>
      <c r="G1375" s="18" t="s">
        <v>39</v>
      </c>
      <c r="H1375" s="18" t="s">
        <v>6318</v>
      </c>
      <c r="I1375" s="19" t="s">
        <v>6416</v>
      </c>
      <c r="J1375" s="18" t="s">
        <v>5899</v>
      </c>
      <c r="K1375" s="18" t="s">
        <v>9135</v>
      </c>
      <c r="L1375" s="18" t="s">
        <v>5901</v>
      </c>
      <c r="N1375" s="20">
        <v>45322</v>
      </c>
      <c r="O1375" s="18" t="s">
        <v>9136</v>
      </c>
      <c r="P1375" s="18" t="s">
        <v>9135</v>
      </c>
      <c r="Q1375" s="18" t="s">
        <v>9124</v>
      </c>
      <c r="R1375" s="18">
        <v>2.9</v>
      </c>
      <c r="T1375" s="18">
        <v>0</v>
      </c>
      <c r="U1375" s="18">
        <v>0</v>
      </c>
    </row>
    <row r="1376" spans="2:21" x14ac:dyDescent="0.4">
      <c r="B1376" s="18" t="s">
        <v>5909</v>
      </c>
      <c r="C1376" s="18" t="s">
        <v>5910</v>
      </c>
      <c r="D1376" s="18" t="s">
        <v>170</v>
      </c>
      <c r="E1376" s="19" t="s">
        <v>9121</v>
      </c>
      <c r="F1376" s="18" t="s">
        <v>5935</v>
      </c>
      <c r="G1376" s="18" t="s">
        <v>39</v>
      </c>
      <c r="H1376" s="18" t="s">
        <v>6318</v>
      </c>
      <c r="I1376" s="19" t="s">
        <v>6416</v>
      </c>
      <c r="J1376" s="18" t="s">
        <v>5904</v>
      </c>
      <c r="K1376" s="18" t="s">
        <v>9137</v>
      </c>
      <c r="L1376" s="18" t="s">
        <v>5901</v>
      </c>
      <c r="N1376" s="20">
        <v>45322</v>
      </c>
      <c r="O1376" s="18" t="s">
        <v>9138</v>
      </c>
      <c r="P1376" s="18" t="s">
        <v>9137</v>
      </c>
      <c r="Q1376" s="18" t="s">
        <v>9124</v>
      </c>
      <c r="R1376" s="18">
        <v>2.9</v>
      </c>
      <c r="T1376" s="18">
        <v>0</v>
      </c>
      <c r="U1376" s="18">
        <v>0</v>
      </c>
    </row>
    <row r="1377" spans="2:21" x14ac:dyDescent="0.4">
      <c r="B1377" s="18" t="s">
        <v>5909</v>
      </c>
      <c r="C1377" s="18" t="s">
        <v>5910</v>
      </c>
      <c r="D1377" s="18" t="s">
        <v>170</v>
      </c>
      <c r="E1377" s="19" t="s">
        <v>9121</v>
      </c>
      <c r="F1377" s="18" t="s">
        <v>5935</v>
      </c>
      <c r="G1377" s="18" t="s">
        <v>39</v>
      </c>
      <c r="H1377" s="18" t="s">
        <v>6318</v>
      </c>
      <c r="I1377" s="19" t="s">
        <v>6416</v>
      </c>
      <c r="J1377" s="18" t="s">
        <v>5843</v>
      </c>
      <c r="K1377" s="18" t="s">
        <v>9139</v>
      </c>
      <c r="L1377" s="18" t="s">
        <v>5901</v>
      </c>
      <c r="N1377" s="20">
        <v>45322</v>
      </c>
      <c r="O1377" s="18" t="s">
        <v>9140</v>
      </c>
      <c r="P1377" s="18" t="s">
        <v>9139</v>
      </c>
      <c r="Q1377" s="18" t="s">
        <v>9124</v>
      </c>
      <c r="R1377" s="18">
        <v>2.9</v>
      </c>
      <c r="T1377" s="18">
        <v>0</v>
      </c>
      <c r="U1377" s="18">
        <v>0</v>
      </c>
    </row>
    <row r="1378" spans="2:21" x14ac:dyDescent="0.4">
      <c r="B1378" s="28" t="s">
        <v>5909</v>
      </c>
      <c r="C1378" s="28" t="s">
        <v>5910</v>
      </c>
      <c r="D1378" s="28" t="s">
        <v>170</v>
      </c>
      <c r="E1378" s="29" t="s">
        <v>174</v>
      </c>
      <c r="F1378" s="28" t="s">
        <v>6047</v>
      </c>
      <c r="G1378" s="28" t="s">
        <v>926</v>
      </c>
      <c r="H1378" s="28" t="s">
        <v>6145</v>
      </c>
      <c r="I1378" s="29" t="s">
        <v>6558</v>
      </c>
      <c r="J1378" s="28" t="s">
        <v>5899</v>
      </c>
      <c r="K1378" s="28" t="s">
        <v>7430</v>
      </c>
      <c r="L1378" s="28" t="s">
        <v>5901</v>
      </c>
      <c r="M1378" s="29"/>
      <c r="N1378" s="30">
        <v>45322</v>
      </c>
      <c r="O1378" s="28" t="s">
        <v>7431</v>
      </c>
      <c r="P1378" s="18" t="s">
        <v>7430</v>
      </c>
      <c r="Q1378" s="18" t="s">
        <v>7432</v>
      </c>
      <c r="R1378" s="18">
        <v>1.4</v>
      </c>
      <c r="T1378" s="18">
        <v>0</v>
      </c>
      <c r="U1378" s="18">
        <v>0</v>
      </c>
    </row>
    <row r="1379" spans="2:21" x14ac:dyDescent="0.4">
      <c r="B1379" s="28" t="s">
        <v>5909</v>
      </c>
      <c r="C1379" s="28" t="s">
        <v>5910</v>
      </c>
      <c r="D1379" s="28" t="s">
        <v>170</v>
      </c>
      <c r="E1379" s="29" t="s">
        <v>174</v>
      </c>
      <c r="F1379" s="28" t="s">
        <v>6047</v>
      </c>
      <c r="G1379" s="28" t="s">
        <v>926</v>
      </c>
      <c r="H1379" s="28" t="s">
        <v>6145</v>
      </c>
      <c r="I1379" s="29" t="s">
        <v>6558</v>
      </c>
      <c r="J1379" s="28" t="s">
        <v>5904</v>
      </c>
      <c r="K1379" s="28" t="s">
        <v>7433</v>
      </c>
      <c r="L1379" s="28" t="s">
        <v>5901</v>
      </c>
      <c r="M1379" s="29"/>
      <c r="N1379" s="30">
        <v>45322</v>
      </c>
      <c r="O1379" s="28" t="s">
        <v>7434</v>
      </c>
      <c r="P1379" s="18" t="s">
        <v>7433</v>
      </c>
      <c r="Q1379" s="18" t="s">
        <v>7432</v>
      </c>
      <c r="R1379" s="18">
        <v>1.4</v>
      </c>
      <c r="T1379" s="18">
        <v>0</v>
      </c>
      <c r="U1379" s="18">
        <v>0</v>
      </c>
    </row>
    <row r="1380" spans="2:21" x14ac:dyDescent="0.4">
      <c r="B1380" s="28" t="s">
        <v>5909</v>
      </c>
      <c r="C1380" s="28" t="s">
        <v>5910</v>
      </c>
      <c r="D1380" s="28" t="s">
        <v>170</v>
      </c>
      <c r="E1380" s="29" t="s">
        <v>174</v>
      </c>
      <c r="F1380" s="28" t="s">
        <v>6047</v>
      </c>
      <c r="G1380" s="28" t="s">
        <v>926</v>
      </c>
      <c r="H1380" s="28" t="s">
        <v>6145</v>
      </c>
      <c r="I1380" s="29" t="s">
        <v>6558</v>
      </c>
      <c r="J1380" s="28" t="s">
        <v>5843</v>
      </c>
      <c r="K1380" s="28" t="s">
        <v>7435</v>
      </c>
      <c r="L1380" s="28" t="s">
        <v>5901</v>
      </c>
      <c r="M1380" s="29"/>
      <c r="N1380" s="30">
        <v>45322</v>
      </c>
      <c r="O1380" s="28" t="s">
        <v>7436</v>
      </c>
      <c r="P1380" s="18" t="s">
        <v>7435</v>
      </c>
      <c r="Q1380" s="18" t="s">
        <v>7432</v>
      </c>
      <c r="R1380" s="18">
        <v>1.4</v>
      </c>
      <c r="T1380" s="18">
        <v>0</v>
      </c>
      <c r="U1380" s="18">
        <v>0</v>
      </c>
    </row>
    <row r="1381" spans="2:21" x14ac:dyDescent="0.4">
      <c r="B1381" s="28" t="s">
        <v>5909</v>
      </c>
      <c r="C1381" s="28" t="s">
        <v>5910</v>
      </c>
      <c r="D1381" s="28" t="s">
        <v>170</v>
      </c>
      <c r="E1381" s="29" t="s">
        <v>174</v>
      </c>
      <c r="F1381" s="28" t="s">
        <v>6047</v>
      </c>
      <c r="G1381" s="28" t="s">
        <v>926</v>
      </c>
      <c r="H1381" s="28" t="s">
        <v>6145</v>
      </c>
      <c r="I1381" s="29" t="s">
        <v>6558</v>
      </c>
      <c r="J1381" s="28" t="s">
        <v>5923</v>
      </c>
      <c r="K1381" s="28" t="s">
        <v>7437</v>
      </c>
      <c r="L1381" s="28" t="s">
        <v>5901</v>
      </c>
      <c r="M1381" s="29"/>
      <c r="N1381" s="30">
        <v>45322</v>
      </c>
      <c r="O1381" s="28" t="s">
        <v>7438</v>
      </c>
      <c r="P1381" s="18" t="s">
        <v>7437</v>
      </c>
      <c r="Q1381" s="18" t="s">
        <v>7432</v>
      </c>
      <c r="R1381" s="18">
        <v>1.4</v>
      </c>
      <c r="T1381" s="18">
        <v>0</v>
      </c>
      <c r="U1381" s="18">
        <v>0</v>
      </c>
    </row>
    <row r="1382" spans="2:21" x14ac:dyDescent="0.4">
      <c r="B1382" s="28" t="s">
        <v>5909</v>
      </c>
      <c r="C1382" s="28" t="s">
        <v>5910</v>
      </c>
      <c r="D1382" s="28" t="s">
        <v>170</v>
      </c>
      <c r="E1382" s="29" t="s">
        <v>174</v>
      </c>
      <c r="F1382" s="28" t="s">
        <v>6047</v>
      </c>
      <c r="G1382" s="28" t="s">
        <v>703</v>
      </c>
      <c r="H1382" s="28" t="s">
        <v>6466</v>
      </c>
      <c r="I1382" s="29" t="s">
        <v>6467</v>
      </c>
      <c r="J1382" s="28" t="s">
        <v>5899</v>
      </c>
      <c r="K1382" s="28" t="s">
        <v>7439</v>
      </c>
      <c r="L1382" s="28" t="s">
        <v>5901</v>
      </c>
      <c r="M1382" s="29"/>
      <c r="N1382" s="30">
        <v>45322</v>
      </c>
      <c r="O1382" s="28" t="s">
        <v>7440</v>
      </c>
      <c r="P1382" s="18" t="s">
        <v>7439</v>
      </c>
      <c r="Q1382" s="18" t="s">
        <v>7432</v>
      </c>
      <c r="R1382" s="18">
        <v>1.7</v>
      </c>
      <c r="T1382" s="18">
        <v>0</v>
      </c>
      <c r="U1382" s="18">
        <v>0</v>
      </c>
    </row>
    <row r="1383" spans="2:21" x14ac:dyDescent="0.4">
      <c r="B1383" s="28" t="s">
        <v>5909</v>
      </c>
      <c r="C1383" s="28" t="s">
        <v>5910</v>
      </c>
      <c r="D1383" s="28" t="s">
        <v>170</v>
      </c>
      <c r="E1383" s="29" t="s">
        <v>174</v>
      </c>
      <c r="F1383" s="28" t="s">
        <v>6047</v>
      </c>
      <c r="G1383" s="28" t="s">
        <v>703</v>
      </c>
      <c r="H1383" s="28" t="s">
        <v>6466</v>
      </c>
      <c r="I1383" s="29" t="s">
        <v>6467</v>
      </c>
      <c r="J1383" s="28" t="s">
        <v>5904</v>
      </c>
      <c r="K1383" s="28" t="s">
        <v>7441</v>
      </c>
      <c r="L1383" s="28" t="s">
        <v>5901</v>
      </c>
      <c r="M1383" s="29"/>
      <c r="N1383" s="30">
        <v>45322</v>
      </c>
      <c r="O1383" s="28" t="s">
        <v>7442</v>
      </c>
      <c r="P1383" s="18" t="s">
        <v>7441</v>
      </c>
      <c r="Q1383" s="18" t="s">
        <v>7432</v>
      </c>
      <c r="R1383" s="18">
        <v>1.7</v>
      </c>
      <c r="T1383" s="18">
        <v>0</v>
      </c>
      <c r="U1383" s="18">
        <v>0</v>
      </c>
    </row>
    <row r="1384" spans="2:21" x14ac:dyDescent="0.4">
      <c r="B1384" s="28" t="s">
        <v>5909</v>
      </c>
      <c r="C1384" s="28" t="s">
        <v>5910</v>
      </c>
      <c r="D1384" s="28" t="s">
        <v>170</v>
      </c>
      <c r="E1384" s="29" t="s">
        <v>174</v>
      </c>
      <c r="F1384" s="28" t="s">
        <v>6047</v>
      </c>
      <c r="G1384" s="28" t="s">
        <v>703</v>
      </c>
      <c r="H1384" s="28" t="s">
        <v>6466</v>
      </c>
      <c r="I1384" s="29" t="s">
        <v>6467</v>
      </c>
      <c r="J1384" s="28" t="s">
        <v>5843</v>
      </c>
      <c r="K1384" s="28" t="s">
        <v>7443</v>
      </c>
      <c r="L1384" s="28" t="s">
        <v>5901</v>
      </c>
      <c r="M1384" s="29"/>
      <c r="N1384" s="30">
        <v>45322</v>
      </c>
      <c r="O1384" s="28" t="s">
        <v>7444</v>
      </c>
      <c r="P1384" s="18" t="s">
        <v>7443</v>
      </c>
      <c r="Q1384" s="18" t="s">
        <v>7432</v>
      </c>
      <c r="R1384" s="18">
        <v>1.7</v>
      </c>
      <c r="T1384" s="18">
        <v>0</v>
      </c>
      <c r="U1384" s="18">
        <v>0</v>
      </c>
    </row>
    <row r="1385" spans="2:21" x14ac:dyDescent="0.4">
      <c r="B1385" s="28" t="s">
        <v>5909</v>
      </c>
      <c r="C1385" s="28" t="s">
        <v>5910</v>
      </c>
      <c r="D1385" s="28" t="s">
        <v>170</v>
      </c>
      <c r="E1385" s="29" t="s">
        <v>174</v>
      </c>
      <c r="F1385" s="28" t="s">
        <v>6047</v>
      </c>
      <c r="G1385" s="28" t="s">
        <v>275</v>
      </c>
      <c r="H1385" s="28" t="s">
        <v>6302</v>
      </c>
      <c r="I1385" s="29" t="s">
        <v>6474</v>
      </c>
      <c r="J1385" s="28" t="s">
        <v>5899</v>
      </c>
      <c r="K1385" s="28" t="s">
        <v>7445</v>
      </c>
      <c r="L1385" s="28" t="s">
        <v>5901</v>
      </c>
      <c r="M1385" s="29"/>
      <c r="N1385" s="30">
        <v>45322</v>
      </c>
      <c r="O1385" s="28" t="s">
        <v>7446</v>
      </c>
      <c r="P1385" s="18" t="s">
        <v>7445</v>
      </c>
      <c r="Q1385" s="18" t="s">
        <v>7432</v>
      </c>
      <c r="R1385" s="18">
        <v>1.8</v>
      </c>
      <c r="T1385" s="18">
        <v>0</v>
      </c>
      <c r="U1385" s="18">
        <v>0</v>
      </c>
    </row>
    <row r="1386" spans="2:21" x14ac:dyDescent="0.4">
      <c r="B1386" s="28" t="s">
        <v>5909</v>
      </c>
      <c r="C1386" s="28" t="s">
        <v>5910</v>
      </c>
      <c r="D1386" s="28" t="s">
        <v>170</v>
      </c>
      <c r="E1386" s="29" t="s">
        <v>174</v>
      </c>
      <c r="F1386" s="28" t="s">
        <v>6047</v>
      </c>
      <c r="G1386" s="28" t="s">
        <v>275</v>
      </c>
      <c r="H1386" s="28" t="s">
        <v>6302</v>
      </c>
      <c r="I1386" s="29" t="s">
        <v>6474</v>
      </c>
      <c r="J1386" s="28" t="s">
        <v>5904</v>
      </c>
      <c r="K1386" s="28" t="s">
        <v>7447</v>
      </c>
      <c r="L1386" s="28" t="s">
        <v>5901</v>
      </c>
      <c r="M1386" s="29"/>
      <c r="N1386" s="30">
        <v>45322</v>
      </c>
      <c r="O1386" s="28" t="s">
        <v>7448</v>
      </c>
      <c r="P1386" s="18" t="s">
        <v>7447</v>
      </c>
      <c r="Q1386" s="18" t="s">
        <v>7432</v>
      </c>
      <c r="R1386" s="18">
        <v>1.8</v>
      </c>
      <c r="T1386" s="18">
        <v>0</v>
      </c>
      <c r="U1386" s="18">
        <v>0</v>
      </c>
    </row>
    <row r="1387" spans="2:21" x14ac:dyDescent="0.4">
      <c r="B1387" s="28" t="s">
        <v>5909</v>
      </c>
      <c r="C1387" s="28" t="s">
        <v>5910</v>
      </c>
      <c r="D1387" s="28" t="s">
        <v>170</v>
      </c>
      <c r="E1387" s="29" t="s">
        <v>174</v>
      </c>
      <c r="F1387" s="28" t="s">
        <v>6047</v>
      </c>
      <c r="G1387" s="28" t="s">
        <v>275</v>
      </c>
      <c r="H1387" s="28" t="s">
        <v>6302</v>
      </c>
      <c r="I1387" s="29" t="s">
        <v>6474</v>
      </c>
      <c r="J1387" s="28" t="s">
        <v>5843</v>
      </c>
      <c r="K1387" s="28" t="s">
        <v>7449</v>
      </c>
      <c r="L1387" s="28" t="s">
        <v>5901</v>
      </c>
      <c r="M1387" s="29"/>
      <c r="N1387" s="30">
        <v>45322</v>
      </c>
      <c r="O1387" s="28" t="s">
        <v>7450</v>
      </c>
      <c r="P1387" s="18" t="s">
        <v>7449</v>
      </c>
      <c r="Q1387" s="18" t="s">
        <v>7432</v>
      </c>
      <c r="R1387" s="18">
        <v>1.8</v>
      </c>
      <c r="T1387" s="18">
        <v>0</v>
      </c>
      <c r="U1387" s="18">
        <v>0</v>
      </c>
    </row>
    <row r="1388" spans="2:21" x14ac:dyDescent="0.4">
      <c r="B1388" s="28" t="s">
        <v>5909</v>
      </c>
      <c r="C1388" s="28" t="s">
        <v>5910</v>
      </c>
      <c r="D1388" s="28" t="s">
        <v>170</v>
      </c>
      <c r="E1388" s="29" t="s">
        <v>174</v>
      </c>
      <c r="F1388" s="28" t="s">
        <v>6047</v>
      </c>
      <c r="G1388" s="28" t="s">
        <v>39</v>
      </c>
      <c r="H1388" s="28" t="s">
        <v>6318</v>
      </c>
      <c r="I1388" s="29" t="s">
        <v>6416</v>
      </c>
      <c r="J1388" s="28" t="s">
        <v>5899</v>
      </c>
      <c r="K1388" s="28" t="s">
        <v>7451</v>
      </c>
      <c r="L1388" s="28" t="s">
        <v>5901</v>
      </c>
      <c r="M1388" s="29"/>
      <c r="N1388" s="30">
        <v>45322</v>
      </c>
      <c r="O1388" s="28" t="s">
        <v>7452</v>
      </c>
      <c r="P1388" s="18" t="s">
        <v>7451</v>
      </c>
      <c r="Q1388" s="18" t="s">
        <v>7432</v>
      </c>
      <c r="R1388" s="18">
        <v>2.9</v>
      </c>
      <c r="T1388" s="18">
        <v>0</v>
      </c>
      <c r="U1388" s="18">
        <v>0</v>
      </c>
    </row>
    <row r="1389" spans="2:21" x14ac:dyDescent="0.4">
      <c r="B1389" s="28" t="s">
        <v>5909</v>
      </c>
      <c r="C1389" s="28" t="s">
        <v>5910</v>
      </c>
      <c r="D1389" s="28" t="s">
        <v>170</v>
      </c>
      <c r="E1389" s="29" t="s">
        <v>174</v>
      </c>
      <c r="F1389" s="28" t="s">
        <v>6047</v>
      </c>
      <c r="G1389" s="28" t="s">
        <v>39</v>
      </c>
      <c r="H1389" s="28" t="s">
        <v>6318</v>
      </c>
      <c r="I1389" s="29" t="s">
        <v>6416</v>
      </c>
      <c r="J1389" s="28" t="s">
        <v>5904</v>
      </c>
      <c r="K1389" s="28" t="s">
        <v>7453</v>
      </c>
      <c r="L1389" s="28" t="s">
        <v>5901</v>
      </c>
      <c r="M1389" s="29"/>
      <c r="N1389" s="30">
        <v>45322</v>
      </c>
      <c r="O1389" s="28" t="s">
        <v>7454</v>
      </c>
      <c r="P1389" s="18" t="s">
        <v>7453</v>
      </c>
      <c r="Q1389" s="18" t="s">
        <v>7432</v>
      </c>
      <c r="R1389" s="18">
        <v>2.9</v>
      </c>
      <c r="T1389" s="18">
        <v>0</v>
      </c>
      <c r="U1389" s="18">
        <v>0</v>
      </c>
    </row>
    <row r="1390" spans="2:21" x14ac:dyDescent="0.4">
      <c r="B1390" s="28" t="s">
        <v>5909</v>
      </c>
      <c r="C1390" s="28" t="s">
        <v>5910</v>
      </c>
      <c r="D1390" s="28" t="s">
        <v>170</v>
      </c>
      <c r="E1390" s="29" t="s">
        <v>174</v>
      </c>
      <c r="F1390" s="28" t="s">
        <v>6047</v>
      </c>
      <c r="G1390" s="28" t="s">
        <v>39</v>
      </c>
      <c r="H1390" s="28" t="s">
        <v>6318</v>
      </c>
      <c r="I1390" s="29" t="s">
        <v>6416</v>
      </c>
      <c r="J1390" s="28" t="s">
        <v>5843</v>
      </c>
      <c r="K1390" s="28" t="s">
        <v>7455</v>
      </c>
      <c r="L1390" s="28" t="s">
        <v>5901</v>
      </c>
      <c r="M1390" s="29"/>
      <c r="N1390" s="30">
        <v>45322</v>
      </c>
      <c r="O1390" s="28" t="s">
        <v>7456</v>
      </c>
      <c r="P1390" s="18" t="s">
        <v>7455</v>
      </c>
      <c r="Q1390" s="18" t="s">
        <v>7432</v>
      </c>
      <c r="R1390" s="18">
        <v>2.9</v>
      </c>
      <c r="T1390" s="18">
        <v>0</v>
      </c>
      <c r="U1390" s="18">
        <v>0</v>
      </c>
    </row>
    <row r="1391" spans="2:21" x14ac:dyDescent="0.4">
      <c r="B1391" s="18" t="s">
        <v>5909</v>
      </c>
      <c r="C1391" s="18" t="s">
        <v>5910</v>
      </c>
      <c r="D1391" s="18" t="s">
        <v>170</v>
      </c>
      <c r="E1391" s="19" t="s">
        <v>158</v>
      </c>
      <c r="F1391" s="18" t="s">
        <v>6047</v>
      </c>
      <c r="G1391" s="18" t="s">
        <v>926</v>
      </c>
      <c r="H1391" s="18" t="s">
        <v>6145</v>
      </c>
      <c r="I1391" s="19" t="s">
        <v>6126</v>
      </c>
      <c r="J1391" s="18" t="s">
        <v>5899</v>
      </c>
      <c r="K1391" s="18" t="s">
        <v>17313</v>
      </c>
      <c r="L1391" s="18" t="s">
        <v>5901</v>
      </c>
      <c r="N1391" s="20">
        <v>45322</v>
      </c>
      <c r="O1391" s="18" t="s">
        <v>17314</v>
      </c>
      <c r="P1391" s="18" t="s">
        <v>17313</v>
      </c>
      <c r="Q1391" s="18" t="s">
        <v>17315</v>
      </c>
      <c r="R1391" s="18">
        <v>1.2</v>
      </c>
      <c r="T1391" s="18">
        <v>0</v>
      </c>
      <c r="U1391" s="18">
        <v>0</v>
      </c>
    </row>
    <row r="1392" spans="2:21" x14ac:dyDescent="0.4">
      <c r="B1392" s="18" t="s">
        <v>5909</v>
      </c>
      <c r="C1392" s="18" t="s">
        <v>5910</v>
      </c>
      <c r="D1392" s="18" t="s">
        <v>170</v>
      </c>
      <c r="E1392" s="19" t="s">
        <v>158</v>
      </c>
      <c r="F1392" s="18" t="s">
        <v>6047</v>
      </c>
      <c r="G1392" s="18" t="s">
        <v>926</v>
      </c>
      <c r="H1392" s="18" t="s">
        <v>6145</v>
      </c>
      <c r="I1392" s="19" t="s">
        <v>6126</v>
      </c>
      <c r="J1392" s="18" t="s">
        <v>5904</v>
      </c>
      <c r="K1392" s="18" t="s">
        <v>17316</v>
      </c>
      <c r="L1392" s="18" t="s">
        <v>5901</v>
      </c>
      <c r="N1392" s="20">
        <v>45322</v>
      </c>
      <c r="O1392" s="18" t="s">
        <v>17317</v>
      </c>
      <c r="P1392" s="18" t="s">
        <v>17316</v>
      </c>
      <c r="Q1392" s="18" t="s">
        <v>17315</v>
      </c>
      <c r="R1392" s="18">
        <v>1.2</v>
      </c>
      <c r="T1392" s="18">
        <v>0</v>
      </c>
      <c r="U1392" s="18">
        <v>0</v>
      </c>
    </row>
    <row r="1393" spans="2:21" x14ac:dyDescent="0.4">
      <c r="B1393" s="18" t="s">
        <v>5909</v>
      </c>
      <c r="C1393" s="18" t="s">
        <v>5910</v>
      </c>
      <c r="D1393" s="18" t="s">
        <v>170</v>
      </c>
      <c r="E1393" s="19" t="s">
        <v>158</v>
      </c>
      <c r="F1393" s="18" t="s">
        <v>6047</v>
      </c>
      <c r="G1393" s="18" t="s">
        <v>926</v>
      </c>
      <c r="H1393" s="18" t="s">
        <v>6145</v>
      </c>
      <c r="I1393" s="19" t="s">
        <v>6126</v>
      </c>
      <c r="J1393" s="18" t="s">
        <v>5843</v>
      </c>
      <c r="K1393" s="18" t="s">
        <v>17318</v>
      </c>
      <c r="L1393" s="18" t="s">
        <v>5901</v>
      </c>
      <c r="N1393" s="20">
        <v>45322</v>
      </c>
      <c r="O1393" s="18" t="s">
        <v>17319</v>
      </c>
      <c r="P1393" s="18" t="s">
        <v>17318</v>
      </c>
      <c r="Q1393" s="18" t="s">
        <v>17315</v>
      </c>
      <c r="R1393" s="18">
        <v>1.2</v>
      </c>
      <c r="T1393" s="18">
        <v>0</v>
      </c>
      <c r="U1393" s="18">
        <v>0</v>
      </c>
    </row>
    <row r="1394" spans="2:21" x14ac:dyDescent="0.4">
      <c r="B1394" s="18" t="s">
        <v>5909</v>
      </c>
      <c r="C1394" s="18" t="s">
        <v>5910</v>
      </c>
      <c r="D1394" s="18" t="s">
        <v>170</v>
      </c>
      <c r="E1394" s="19" t="s">
        <v>159</v>
      </c>
      <c r="F1394" s="18" t="s">
        <v>6047</v>
      </c>
      <c r="G1394" s="18" t="s">
        <v>703</v>
      </c>
      <c r="H1394" s="18" t="s">
        <v>6466</v>
      </c>
      <c r="I1394" s="19" t="s">
        <v>8063</v>
      </c>
      <c r="J1394" s="18" t="s">
        <v>5899</v>
      </c>
      <c r="K1394" s="18" t="s">
        <v>8882</v>
      </c>
      <c r="L1394" s="18" t="s">
        <v>5901</v>
      </c>
      <c r="N1394" s="20">
        <v>45322</v>
      </c>
      <c r="O1394" s="18" t="s">
        <v>8883</v>
      </c>
      <c r="P1394" s="18" t="s">
        <v>8882</v>
      </c>
      <c r="Q1394" s="18" t="s">
        <v>8884</v>
      </c>
      <c r="R1394" s="18">
        <v>1.6</v>
      </c>
      <c r="T1394" s="18">
        <v>0</v>
      </c>
      <c r="U1394" s="18">
        <v>0</v>
      </c>
    </row>
    <row r="1395" spans="2:21" x14ac:dyDescent="0.4">
      <c r="B1395" s="18" t="s">
        <v>5909</v>
      </c>
      <c r="C1395" s="18" t="s">
        <v>5910</v>
      </c>
      <c r="D1395" s="18" t="s">
        <v>170</v>
      </c>
      <c r="E1395" s="19" t="s">
        <v>159</v>
      </c>
      <c r="F1395" s="18" t="s">
        <v>6047</v>
      </c>
      <c r="G1395" s="18" t="s">
        <v>703</v>
      </c>
      <c r="H1395" s="18" t="s">
        <v>6466</v>
      </c>
      <c r="I1395" s="19" t="s">
        <v>8063</v>
      </c>
      <c r="J1395" s="18" t="s">
        <v>5904</v>
      </c>
      <c r="K1395" s="18" t="s">
        <v>8885</v>
      </c>
      <c r="L1395" s="18" t="s">
        <v>5901</v>
      </c>
      <c r="N1395" s="20">
        <v>45322</v>
      </c>
      <c r="O1395" s="18" t="s">
        <v>8886</v>
      </c>
      <c r="P1395" s="18" t="s">
        <v>8885</v>
      </c>
      <c r="Q1395" s="18" t="s">
        <v>8884</v>
      </c>
      <c r="R1395" s="18">
        <v>1.6</v>
      </c>
      <c r="T1395" s="18">
        <v>0</v>
      </c>
      <c r="U1395" s="18">
        <v>0</v>
      </c>
    </row>
    <row r="1396" spans="2:21" x14ac:dyDescent="0.4">
      <c r="B1396" s="18" t="s">
        <v>5909</v>
      </c>
      <c r="C1396" s="18" t="s">
        <v>5910</v>
      </c>
      <c r="D1396" s="18" t="s">
        <v>170</v>
      </c>
      <c r="E1396" s="19" t="s">
        <v>159</v>
      </c>
      <c r="F1396" s="18" t="s">
        <v>6047</v>
      </c>
      <c r="G1396" s="18" t="s">
        <v>703</v>
      </c>
      <c r="H1396" s="18" t="s">
        <v>6466</v>
      </c>
      <c r="I1396" s="19" t="s">
        <v>8063</v>
      </c>
      <c r="J1396" s="18" t="s">
        <v>5843</v>
      </c>
      <c r="K1396" s="18" t="s">
        <v>8887</v>
      </c>
      <c r="L1396" s="18" t="s">
        <v>5901</v>
      </c>
      <c r="N1396" s="20">
        <v>45322</v>
      </c>
      <c r="O1396" s="18" t="s">
        <v>8888</v>
      </c>
      <c r="P1396" s="18" t="s">
        <v>8887</v>
      </c>
      <c r="Q1396" s="18" t="s">
        <v>8884</v>
      </c>
      <c r="R1396" s="18">
        <v>1.6</v>
      </c>
      <c r="T1396" s="18">
        <v>0</v>
      </c>
      <c r="U1396" s="18">
        <v>0</v>
      </c>
    </row>
    <row r="1397" spans="2:21" x14ac:dyDescent="0.4">
      <c r="B1397" s="18" t="s">
        <v>5909</v>
      </c>
      <c r="C1397" s="18" t="s">
        <v>5910</v>
      </c>
      <c r="D1397" s="18" t="s">
        <v>170</v>
      </c>
      <c r="E1397" s="19" t="s">
        <v>159</v>
      </c>
      <c r="F1397" s="18" t="s">
        <v>6047</v>
      </c>
      <c r="G1397" s="18" t="s">
        <v>275</v>
      </c>
      <c r="H1397" s="18" t="s">
        <v>6302</v>
      </c>
      <c r="I1397" s="19" t="s">
        <v>6474</v>
      </c>
      <c r="J1397" s="18" t="s">
        <v>5899</v>
      </c>
      <c r="K1397" s="18" t="s">
        <v>8889</v>
      </c>
      <c r="L1397" s="18" t="s">
        <v>5901</v>
      </c>
      <c r="N1397" s="20">
        <v>45322</v>
      </c>
      <c r="O1397" s="18" t="s">
        <v>8890</v>
      </c>
      <c r="P1397" s="18" t="s">
        <v>8889</v>
      </c>
      <c r="Q1397" s="18" t="s">
        <v>8884</v>
      </c>
      <c r="R1397" s="18">
        <v>1.8</v>
      </c>
      <c r="T1397" s="18">
        <v>0</v>
      </c>
      <c r="U1397" s="18">
        <v>0</v>
      </c>
    </row>
    <row r="1398" spans="2:21" x14ac:dyDescent="0.4">
      <c r="B1398" s="18" t="s">
        <v>5909</v>
      </c>
      <c r="C1398" s="18" t="s">
        <v>5910</v>
      </c>
      <c r="D1398" s="18" t="s">
        <v>170</v>
      </c>
      <c r="E1398" s="19" t="s">
        <v>159</v>
      </c>
      <c r="F1398" s="18" t="s">
        <v>6047</v>
      </c>
      <c r="G1398" s="18" t="s">
        <v>275</v>
      </c>
      <c r="H1398" s="18" t="s">
        <v>6302</v>
      </c>
      <c r="I1398" s="19" t="s">
        <v>6474</v>
      </c>
      <c r="J1398" s="18" t="s">
        <v>5904</v>
      </c>
      <c r="K1398" s="18" t="s">
        <v>8891</v>
      </c>
      <c r="L1398" s="18" t="s">
        <v>5901</v>
      </c>
      <c r="N1398" s="20">
        <v>45322</v>
      </c>
      <c r="O1398" s="18" t="s">
        <v>8892</v>
      </c>
      <c r="P1398" s="18" t="s">
        <v>8891</v>
      </c>
      <c r="Q1398" s="18" t="s">
        <v>8884</v>
      </c>
      <c r="R1398" s="18">
        <v>1.8</v>
      </c>
      <c r="T1398" s="18">
        <v>0</v>
      </c>
      <c r="U1398" s="18">
        <v>0</v>
      </c>
    </row>
    <row r="1399" spans="2:21" x14ac:dyDescent="0.4">
      <c r="B1399" s="18" t="s">
        <v>5909</v>
      </c>
      <c r="C1399" s="18" t="s">
        <v>5910</v>
      </c>
      <c r="D1399" s="18" t="s">
        <v>170</v>
      </c>
      <c r="E1399" s="19" t="s">
        <v>159</v>
      </c>
      <c r="F1399" s="18" t="s">
        <v>6047</v>
      </c>
      <c r="G1399" s="18" t="s">
        <v>275</v>
      </c>
      <c r="H1399" s="18" t="s">
        <v>6302</v>
      </c>
      <c r="I1399" s="19" t="s">
        <v>6474</v>
      </c>
      <c r="J1399" s="18" t="s">
        <v>5843</v>
      </c>
      <c r="K1399" s="18" t="s">
        <v>8893</v>
      </c>
      <c r="L1399" s="18" t="s">
        <v>5901</v>
      </c>
      <c r="N1399" s="20">
        <v>45322</v>
      </c>
      <c r="O1399" s="18" t="s">
        <v>8894</v>
      </c>
      <c r="P1399" s="18" t="s">
        <v>8893</v>
      </c>
      <c r="Q1399" s="18" t="s">
        <v>8884</v>
      </c>
      <c r="R1399" s="18">
        <v>1.8</v>
      </c>
      <c r="T1399" s="18">
        <v>0</v>
      </c>
      <c r="U1399" s="18">
        <v>0</v>
      </c>
    </row>
    <row r="1400" spans="2:21" x14ac:dyDescent="0.4">
      <c r="B1400" s="18" t="s">
        <v>5909</v>
      </c>
      <c r="C1400" s="18" t="s">
        <v>5910</v>
      </c>
      <c r="D1400" s="18" t="s">
        <v>170</v>
      </c>
      <c r="E1400" s="19" t="s">
        <v>159</v>
      </c>
      <c r="F1400" s="18" t="s">
        <v>6047</v>
      </c>
      <c r="G1400" s="18" t="s">
        <v>39</v>
      </c>
      <c r="H1400" s="18" t="s">
        <v>6318</v>
      </c>
      <c r="I1400" s="19" t="s">
        <v>6416</v>
      </c>
      <c r="J1400" s="18" t="s">
        <v>5899</v>
      </c>
      <c r="K1400" s="18" t="s">
        <v>8895</v>
      </c>
      <c r="L1400" s="18" t="s">
        <v>5901</v>
      </c>
      <c r="N1400" s="20">
        <v>45322</v>
      </c>
      <c r="O1400" s="18" t="s">
        <v>8896</v>
      </c>
      <c r="P1400" s="18" t="s">
        <v>8895</v>
      </c>
      <c r="Q1400" s="18" t="s">
        <v>8884</v>
      </c>
      <c r="R1400" s="18">
        <v>2.9</v>
      </c>
      <c r="T1400" s="18">
        <v>0</v>
      </c>
      <c r="U1400" s="18">
        <v>0</v>
      </c>
    </row>
    <row r="1401" spans="2:21" x14ac:dyDescent="0.4">
      <c r="B1401" s="18" t="s">
        <v>5909</v>
      </c>
      <c r="C1401" s="18" t="s">
        <v>5910</v>
      </c>
      <c r="D1401" s="18" t="s">
        <v>170</v>
      </c>
      <c r="E1401" s="19" t="s">
        <v>159</v>
      </c>
      <c r="F1401" s="18" t="s">
        <v>6047</v>
      </c>
      <c r="G1401" s="18" t="s">
        <v>39</v>
      </c>
      <c r="H1401" s="18" t="s">
        <v>6318</v>
      </c>
      <c r="I1401" s="19" t="s">
        <v>6416</v>
      </c>
      <c r="J1401" s="18" t="s">
        <v>5904</v>
      </c>
      <c r="K1401" s="18" t="s">
        <v>8897</v>
      </c>
      <c r="L1401" s="18" t="s">
        <v>5901</v>
      </c>
      <c r="N1401" s="20">
        <v>45322</v>
      </c>
      <c r="O1401" s="18" t="s">
        <v>8898</v>
      </c>
      <c r="P1401" s="18" t="s">
        <v>8897</v>
      </c>
      <c r="Q1401" s="18" t="s">
        <v>8884</v>
      </c>
      <c r="R1401" s="18">
        <v>2.9</v>
      </c>
      <c r="T1401" s="18">
        <v>0</v>
      </c>
      <c r="U1401" s="18">
        <v>0</v>
      </c>
    </row>
    <row r="1402" spans="2:21" x14ac:dyDescent="0.4">
      <c r="B1402" s="18" t="s">
        <v>5909</v>
      </c>
      <c r="C1402" s="18" t="s">
        <v>5910</v>
      </c>
      <c r="D1402" s="18" t="s">
        <v>170</v>
      </c>
      <c r="E1402" s="19" t="s">
        <v>159</v>
      </c>
      <c r="F1402" s="18" t="s">
        <v>6047</v>
      </c>
      <c r="G1402" s="18" t="s">
        <v>39</v>
      </c>
      <c r="H1402" s="18" t="s">
        <v>6318</v>
      </c>
      <c r="I1402" s="19" t="s">
        <v>6416</v>
      </c>
      <c r="J1402" s="18" t="s">
        <v>5843</v>
      </c>
      <c r="K1402" s="18" t="s">
        <v>8899</v>
      </c>
      <c r="L1402" s="18" t="s">
        <v>5901</v>
      </c>
      <c r="N1402" s="20">
        <v>45322</v>
      </c>
      <c r="O1402" s="18" t="s">
        <v>8900</v>
      </c>
      <c r="P1402" s="18" t="s">
        <v>8899</v>
      </c>
      <c r="Q1402" s="18" t="s">
        <v>8884</v>
      </c>
      <c r="R1402" s="18">
        <v>2.9</v>
      </c>
      <c r="T1402" s="18">
        <v>0</v>
      </c>
      <c r="U1402" s="18">
        <v>0</v>
      </c>
    </row>
    <row r="1403" spans="2:21" x14ac:dyDescent="0.4">
      <c r="B1403" s="18" t="s">
        <v>5909</v>
      </c>
      <c r="C1403" s="18" t="s">
        <v>5910</v>
      </c>
      <c r="D1403" s="18" t="s">
        <v>170</v>
      </c>
      <c r="E1403" s="19" t="s">
        <v>162</v>
      </c>
      <c r="F1403" s="18" t="s">
        <v>6047</v>
      </c>
      <c r="G1403" s="18" t="s">
        <v>703</v>
      </c>
      <c r="H1403" s="18" t="s">
        <v>6466</v>
      </c>
      <c r="I1403" s="19" t="s">
        <v>6558</v>
      </c>
      <c r="J1403" s="18" t="s">
        <v>5899</v>
      </c>
      <c r="K1403" s="18" t="s">
        <v>9084</v>
      </c>
      <c r="L1403" s="18" t="s">
        <v>5901</v>
      </c>
      <c r="N1403" s="20">
        <v>45322</v>
      </c>
      <c r="O1403" s="18" t="s">
        <v>9085</v>
      </c>
      <c r="P1403" s="18" t="s">
        <v>9084</v>
      </c>
      <c r="Q1403" s="18" t="s">
        <v>9086</v>
      </c>
      <c r="R1403" s="18">
        <v>1.4</v>
      </c>
      <c r="T1403" s="18">
        <v>0</v>
      </c>
      <c r="U1403" s="18">
        <v>0</v>
      </c>
    </row>
    <row r="1404" spans="2:21" x14ac:dyDescent="0.4">
      <c r="B1404" s="18" t="s">
        <v>5909</v>
      </c>
      <c r="C1404" s="18" t="s">
        <v>5910</v>
      </c>
      <c r="D1404" s="18" t="s">
        <v>170</v>
      </c>
      <c r="E1404" s="19" t="s">
        <v>162</v>
      </c>
      <c r="F1404" s="18" t="s">
        <v>6047</v>
      </c>
      <c r="G1404" s="18" t="s">
        <v>703</v>
      </c>
      <c r="H1404" s="18" t="s">
        <v>6466</v>
      </c>
      <c r="I1404" s="19" t="s">
        <v>6558</v>
      </c>
      <c r="J1404" s="18" t="s">
        <v>5904</v>
      </c>
      <c r="K1404" s="18" t="s">
        <v>9087</v>
      </c>
      <c r="L1404" s="18" t="s">
        <v>5901</v>
      </c>
      <c r="N1404" s="20">
        <v>45322</v>
      </c>
      <c r="O1404" s="18" t="s">
        <v>9088</v>
      </c>
      <c r="P1404" s="18" t="s">
        <v>9087</v>
      </c>
      <c r="Q1404" s="18" t="s">
        <v>9086</v>
      </c>
      <c r="R1404" s="18">
        <v>1.4</v>
      </c>
      <c r="T1404" s="18">
        <v>0</v>
      </c>
      <c r="U1404" s="18">
        <v>0</v>
      </c>
    </row>
    <row r="1405" spans="2:21" x14ac:dyDescent="0.4">
      <c r="B1405" s="18" t="s">
        <v>5909</v>
      </c>
      <c r="C1405" s="18" t="s">
        <v>5910</v>
      </c>
      <c r="D1405" s="18" t="s">
        <v>170</v>
      </c>
      <c r="E1405" s="19" t="s">
        <v>162</v>
      </c>
      <c r="F1405" s="18" t="s">
        <v>6047</v>
      </c>
      <c r="G1405" s="18" t="s">
        <v>703</v>
      </c>
      <c r="H1405" s="18" t="s">
        <v>6466</v>
      </c>
      <c r="I1405" s="19" t="s">
        <v>6558</v>
      </c>
      <c r="J1405" s="18" t="s">
        <v>5843</v>
      </c>
      <c r="K1405" s="18" t="s">
        <v>9089</v>
      </c>
      <c r="L1405" s="18" t="s">
        <v>5901</v>
      </c>
      <c r="N1405" s="20">
        <v>45322</v>
      </c>
      <c r="O1405" s="18" t="s">
        <v>9090</v>
      </c>
      <c r="P1405" s="18" t="s">
        <v>9089</v>
      </c>
      <c r="Q1405" s="18" t="s">
        <v>9086</v>
      </c>
      <c r="R1405" s="18">
        <v>1.4</v>
      </c>
      <c r="T1405" s="18">
        <v>0</v>
      </c>
      <c r="U1405" s="18">
        <v>0</v>
      </c>
    </row>
    <row r="1406" spans="2:21" x14ac:dyDescent="0.4">
      <c r="B1406" s="18" t="s">
        <v>5909</v>
      </c>
      <c r="C1406" s="18" t="s">
        <v>5910</v>
      </c>
      <c r="D1406" s="18" t="s">
        <v>170</v>
      </c>
      <c r="E1406" s="19" t="s">
        <v>162</v>
      </c>
      <c r="F1406" s="18" t="s">
        <v>6047</v>
      </c>
      <c r="G1406" s="18" t="s">
        <v>275</v>
      </c>
      <c r="H1406" s="18" t="s">
        <v>6302</v>
      </c>
      <c r="I1406" s="19" t="s">
        <v>6416</v>
      </c>
      <c r="J1406" s="18" t="s">
        <v>5899</v>
      </c>
      <c r="K1406" s="18" t="s">
        <v>9091</v>
      </c>
      <c r="L1406" s="18" t="s">
        <v>5901</v>
      </c>
      <c r="N1406" s="20">
        <v>45322</v>
      </c>
      <c r="O1406" s="18" t="s">
        <v>9092</v>
      </c>
      <c r="P1406" s="18" t="s">
        <v>9091</v>
      </c>
      <c r="Q1406" s="18" t="s">
        <v>9086</v>
      </c>
      <c r="R1406" s="18">
        <v>2.9</v>
      </c>
      <c r="T1406" s="18">
        <v>0</v>
      </c>
      <c r="U1406" s="18">
        <v>0</v>
      </c>
    </row>
    <row r="1407" spans="2:21" x14ac:dyDescent="0.4">
      <c r="B1407" s="18" t="s">
        <v>5909</v>
      </c>
      <c r="C1407" s="18" t="s">
        <v>5910</v>
      </c>
      <c r="D1407" s="18" t="s">
        <v>170</v>
      </c>
      <c r="E1407" s="19" t="s">
        <v>162</v>
      </c>
      <c r="F1407" s="18" t="s">
        <v>6047</v>
      </c>
      <c r="G1407" s="18" t="s">
        <v>275</v>
      </c>
      <c r="H1407" s="18" t="s">
        <v>6302</v>
      </c>
      <c r="I1407" s="19" t="s">
        <v>6416</v>
      </c>
      <c r="J1407" s="18" t="s">
        <v>5904</v>
      </c>
      <c r="K1407" s="18" t="s">
        <v>9093</v>
      </c>
      <c r="L1407" s="18" t="s">
        <v>5901</v>
      </c>
      <c r="N1407" s="20">
        <v>45322</v>
      </c>
      <c r="O1407" s="18" t="s">
        <v>9094</v>
      </c>
      <c r="P1407" s="18" t="s">
        <v>9093</v>
      </c>
      <c r="Q1407" s="18" t="s">
        <v>9086</v>
      </c>
      <c r="R1407" s="18">
        <v>2.9</v>
      </c>
      <c r="T1407" s="18">
        <v>0</v>
      </c>
      <c r="U1407" s="18">
        <v>0</v>
      </c>
    </row>
    <row r="1408" spans="2:21" x14ac:dyDescent="0.4">
      <c r="B1408" s="18" t="s">
        <v>5909</v>
      </c>
      <c r="C1408" s="18" t="s">
        <v>5910</v>
      </c>
      <c r="D1408" s="18" t="s">
        <v>170</v>
      </c>
      <c r="E1408" s="19" t="s">
        <v>162</v>
      </c>
      <c r="F1408" s="18" t="s">
        <v>6047</v>
      </c>
      <c r="G1408" s="18" t="s">
        <v>275</v>
      </c>
      <c r="H1408" s="18" t="s">
        <v>6302</v>
      </c>
      <c r="I1408" s="19" t="s">
        <v>6416</v>
      </c>
      <c r="J1408" s="18" t="s">
        <v>5843</v>
      </c>
      <c r="K1408" s="18" t="s">
        <v>9095</v>
      </c>
      <c r="L1408" s="18" t="s">
        <v>5901</v>
      </c>
      <c r="N1408" s="20">
        <v>45322</v>
      </c>
      <c r="O1408" s="18" t="s">
        <v>9096</v>
      </c>
      <c r="P1408" s="18" t="s">
        <v>9095</v>
      </c>
      <c r="Q1408" s="18" t="s">
        <v>9086</v>
      </c>
      <c r="R1408" s="18">
        <v>2.9</v>
      </c>
      <c r="T1408" s="18">
        <v>0</v>
      </c>
      <c r="U1408" s="18">
        <v>0</v>
      </c>
    </row>
    <row r="1409" spans="2:21" x14ac:dyDescent="0.4">
      <c r="B1409" s="18" t="s">
        <v>5909</v>
      </c>
      <c r="C1409" s="18" t="s">
        <v>5910</v>
      </c>
      <c r="D1409" s="18" t="s">
        <v>170</v>
      </c>
      <c r="E1409" s="19" t="s">
        <v>166</v>
      </c>
      <c r="F1409" s="18" t="s">
        <v>6047</v>
      </c>
      <c r="G1409" s="18" t="s">
        <v>703</v>
      </c>
      <c r="H1409" s="18" t="s">
        <v>6466</v>
      </c>
      <c r="I1409" s="19" t="s">
        <v>6558</v>
      </c>
      <c r="J1409" s="18" t="s">
        <v>5899</v>
      </c>
      <c r="K1409" s="18" t="s">
        <v>8992</v>
      </c>
      <c r="L1409" s="18" t="s">
        <v>5901</v>
      </c>
      <c r="N1409" s="20">
        <v>45322</v>
      </c>
      <c r="O1409" s="18" t="s">
        <v>8993</v>
      </c>
      <c r="P1409" s="18" t="s">
        <v>8992</v>
      </c>
      <c r="Q1409" s="18" t="s">
        <v>8994</v>
      </c>
      <c r="R1409" s="18">
        <v>1.4</v>
      </c>
      <c r="T1409" s="18">
        <v>0</v>
      </c>
      <c r="U1409" s="18">
        <v>0</v>
      </c>
    </row>
    <row r="1410" spans="2:21" x14ac:dyDescent="0.4">
      <c r="B1410" s="18" t="s">
        <v>5909</v>
      </c>
      <c r="C1410" s="18" t="s">
        <v>5910</v>
      </c>
      <c r="D1410" s="18" t="s">
        <v>170</v>
      </c>
      <c r="E1410" s="19" t="s">
        <v>166</v>
      </c>
      <c r="F1410" s="18" t="s">
        <v>6047</v>
      </c>
      <c r="G1410" s="18" t="s">
        <v>703</v>
      </c>
      <c r="H1410" s="18" t="s">
        <v>6466</v>
      </c>
      <c r="I1410" s="19" t="s">
        <v>6558</v>
      </c>
      <c r="J1410" s="18" t="s">
        <v>5904</v>
      </c>
      <c r="K1410" s="18" t="s">
        <v>8995</v>
      </c>
      <c r="L1410" s="18" t="s">
        <v>5901</v>
      </c>
      <c r="N1410" s="20">
        <v>45322</v>
      </c>
      <c r="O1410" s="18" t="s">
        <v>8996</v>
      </c>
      <c r="P1410" s="18" t="s">
        <v>8995</v>
      </c>
      <c r="Q1410" s="18" t="s">
        <v>8994</v>
      </c>
      <c r="R1410" s="18">
        <v>1.4</v>
      </c>
      <c r="T1410" s="18">
        <v>0</v>
      </c>
      <c r="U1410" s="18">
        <v>0</v>
      </c>
    </row>
    <row r="1411" spans="2:21" x14ac:dyDescent="0.4">
      <c r="B1411" s="18" t="s">
        <v>5909</v>
      </c>
      <c r="C1411" s="18" t="s">
        <v>5910</v>
      </c>
      <c r="D1411" s="18" t="s">
        <v>170</v>
      </c>
      <c r="E1411" s="19" t="s">
        <v>166</v>
      </c>
      <c r="F1411" s="18" t="s">
        <v>6047</v>
      </c>
      <c r="G1411" s="18" t="s">
        <v>703</v>
      </c>
      <c r="H1411" s="18" t="s">
        <v>6466</v>
      </c>
      <c r="I1411" s="19" t="s">
        <v>6558</v>
      </c>
      <c r="J1411" s="18" t="s">
        <v>5843</v>
      </c>
      <c r="K1411" s="18" t="s">
        <v>8997</v>
      </c>
      <c r="L1411" s="18" t="s">
        <v>5901</v>
      </c>
      <c r="N1411" s="20">
        <v>45322</v>
      </c>
      <c r="O1411" s="18" t="s">
        <v>8998</v>
      </c>
      <c r="P1411" s="18" t="s">
        <v>8997</v>
      </c>
      <c r="Q1411" s="18" t="s">
        <v>8994</v>
      </c>
      <c r="R1411" s="18">
        <v>1.4</v>
      </c>
      <c r="T1411" s="18">
        <v>0</v>
      </c>
      <c r="U1411" s="18">
        <v>0</v>
      </c>
    </row>
    <row r="1412" spans="2:21" x14ac:dyDescent="0.4">
      <c r="B1412" s="18" t="s">
        <v>5909</v>
      </c>
      <c r="C1412" s="18" t="s">
        <v>5910</v>
      </c>
      <c r="D1412" s="18" t="s">
        <v>170</v>
      </c>
      <c r="E1412" s="19" t="s">
        <v>166</v>
      </c>
      <c r="F1412" s="18" t="s">
        <v>6047</v>
      </c>
      <c r="G1412" s="18" t="s">
        <v>275</v>
      </c>
      <c r="H1412" s="18" t="s">
        <v>6302</v>
      </c>
      <c r="I1412" s="19" t="s">
        <v>6474</v>
      </c>
      <c r="J1412" s="18" t="s">
        <v>5899</v>
      </c>
      <c r="K1412" s="18" t="s">
        <v>8999</v>
      </c>
      <c r="L1412" s="18" t="s">
        <v>5901</v>
      </c>
      <c r="N1412" s="20">
        <v>45322</v>
      </c>
      <c r="O1412" s="18" t="s">
        <v>9000</v>
      </c>
      <c r="P1412" s="18" t="s">
        <v>8999</v>
      </c>
      <c r="Q1412" s="18" t="s">
        <v>8994</v>
      </c>
      <c r="R1412" s="18">
        <v>1.8</v>
      </c>
      <c r="T1412" s="18">
        <v>0</v>
      </c>
      <c r="U1412" s="18">
        <v>0</v>
      </c>
    </row>
    <row r="1413" spans="2:21" x14ac:dyDescent="0.4">
      <c r="B1413" s="18" t="s">
        <v>5909</v>
      </c>
      <c r="C1413" s="18" t="s">
        <v>5910</v>
      </c>
      <c r="D1413" s="18" t="s">
        <v>170</v>
      </c>
      <c r="E1413" s="19" t="s">
        <v>166</v>
      </c>
      <c r="F1413" s="18" t="s">
        <v>6047</v>
      </c>
      <c r="G1413" s="18" t="s">
        <v>275</v>
      </c>
      <c r="H1413" s="18" t="s">
        <v>6302</v>
      </c>
      <c r="I1413" s="19" t="s">
        <v>6474</v>
      </c>
      <c r="J1413" s="18" t="s">
        <v>5904</v>
      </c>
      <c r="K1413" s="18" t="s">
        <v>9001</v>
      </c>
      <c r="L1413" s="18" t="s">
        <v>5901</v>
      </c>
      <c r="N1413" s="20">
        <v>45322</v>
      </c>
      <c r="O1413" s="18" t="s">
        <v>9002</v>
      </c>
      <c r="P1413" s="18" t="s">
        <v>9001</v>
      </c>
      <c r="Q1413" s="18" t="s">
        <v>8994</v>
      </c>
      <c r="R1413" s="18">
        <v>1.8</v>
      </c>
      <c r="T1413" s="18">
        <v>0</v>
      </c>
      <c r="U1413" s="18">
        <v>0</v>
      </c>
    </row>
    <row r="1414" spans="2:21" x14ac:dyDescent="0.4">
      <c r="B1414" s="18" t="s">
        <v>5909</v>
      </c>
      <c r="C1414" s="18" t="s">
        <v>5910</v>
      </c>
      <c r="D1414" s="18" t="s">
        <v>170</v>
      </c>
      <c r="E1414" s="19" t="s">
        <v>166</v>
      </c>
      <c r="F1414" s="18" t="s">
        <v>6047</v>
      </c>
      <c r="G1414" s="18" t="s">
        <v>275</v>
      </c>
      <c r="H1414" s="18" t="s">
        <v>6302</v>
      </c>
      <c r="I1414" s="19" t="s">
        <v>6474</v>
      </c>
      <c r="J1414" s="18" t="s">
        <v>5843</v>
      </c>
      <c r="K1414" s="18" t="s">
        <v>9003</v>
      </c>
      <c r="L1414" s="18" t="s">
        <v>5901</v>
      </c>
      <c r="N1414" s="20">
        <v>45322</v>
      </c>
      <c r="O1414" s="18" t="s">
        <v>9004</v>
      </c>
      <c r="P1414" s="18" t="s">
        <v>9003</v>
      </c>
      <c r="Q1414" s="18" t="s">
        <v>8994</v>
      </c>
      <c r="R1414" s="18">
        <v>1.8</v>
      </c>
      <c r="T1414" s="18">
        <v>0</v>
      </c>
      <c r="U1414" s="18">
        <v>0</v>
      </c>
    </row>
    <row r="1415" spans="2:21" x14ac:dyDescent="0.4">
      <c r="B1415" s="18" t="s">
        <v>5909</v>
      </c>
      <c r="C1415" s="18" t="s">
        <v>5910</v>
      </c>
      <c r="D1415" s="18" t="s">
        <v>170</v>
      </c>
      <c r="E1415" s="19" t="s">
        <v>166</v>
      </c>
      <c r="F1415" s="18" t="s">
        <v>6047</v>
      </c>
      <c r="G1415" s="18" t="s">
        <v>39</v>
      </c>
      <c r="H1415" s="18" t="s">
        <v>6318</v>
      </c>
      <c r="I1415" s="19" t="s">
        <v>6416</v>
      </c>
      <c r="J1415" s="18" t="s">
        <v>5899</v>
      </c>
      <c r="K1415" s="18" t="s">
        <v>9005</v>
      </c>
      <c r="L1415" s="18" t="s">
        <v>5901</v>
      </c>
      <c r="N1415" s="20">
        <v>45322</v>
      </c>
      <c r="O1415" s="18" t="s">
        <v>9006</v>
      </c>
      <c r="P1415" s="18" t="s">
        <v>9005</v>
      </c>
      <c r="Q1415" s="18" t="s">
        <v>8994</v>
      </c>
      <c r="R1415" s="18">
        <v>2.9</v>
      </c>
      <c r="T1415" s="18">
        <v>0</v>
      </c>
      <c r="U1415" s="18">
        <v>0</v>
      </c>
    </row>
    <row r="1416" spans="2:21" x14ac:dyDescent="0.4">
      <c r="B1416" s="18" t="s">
        <v>5909</v>
      </c>
      <c r="C1416" s="18" t="s">
        <v>5910</v>
      </c>
      <c r="D1416" s="18" t="s">
        <v>170</v>
      </c>
      <c r="E1416" s="19" t="s">
        <v>166</v>
      </c>
      <c r="F1416" s="18" t="s">
        <v>6047</v>
      </c>
      <c r="G1416" s="18" t="s">
        <v>39</v>
      </c>
      <c r="H1416" s="18" t="s">
        <v>6318</v>
      </c>
      <c r="I1416" s="19" t="s">
        <v>6416</v>
      </c>
      <c r="J1416" s="18" t="s">
        <v>5904</v>
      </c>
      <c r="K1416" s="18" t="s">
        <v>9007</v>
      </c>
      <c r="L1416" s="18" t="s">
        <v>5901</v>
      </c>
      <c r="N1416" s="20">
        <v>45322</v>
      </c>
      <c r="O1416" s="18" t="s">
        <v>9008</v>
      </c>
      <c r="P1416" s="18" t="s">
        <v>9007</v>
      </c>
      <c r="Q1416" s="18" t="s">
        <v>8994</v>
      </c>
      <c r="R1416" s="18">
        <v>2.9</v>
      </c>
      <c r="T1416" s="18">
        <v>0</v>
      </c>
      <c r="U1416" s="18">
        <v>0</v>
      </c>
    </row>
    <row r="1417" spans="2:21" x14ac:dyDescent="0.4">
      <c r="B1417" s="18" t="s">
        <v>5909</v>
      </c>
      <c r="C1417" s="18" t="s">
        <v>5910</v>
      </c>
      <c r="D1417" s="18" t="s">
        <v>170</v>
      </c>
      <c r="E1417" s="19" t="s">
        <v>166</v>
      </c>
      <c r="F1417" s="18" t="s">
        <v>6047</v>
      </c>
      <c r="G1417" s="18" t="s">
        <v>39</v>
      </c>
      <c r="H1417" s="18" t="s">
        <v>6318</v>
      </c>
      <c r="I1417" s="19" t="s">
        <v>6416</v>
      </c>
      <c r="J1417" s="18" t="s">
        <v>5843</v>
      </c>
      <c r="K1417" s="18" t="s">
        <v>9009</v>
      </c>
      <c r="L1417" s="18" t="s">
        <v>5901</v>
      </c>
      <c r="N1417" s="20">
        <v>45322</v>
      </c>
      <c r="O1417" s="18" t="s">
        <v>9010</v>
      </c>
      <c r="P1417" s="18" t="s">
        <v>9009</v>
      </c>
      <c r="Q1417" s="18" t="s">
        <v>8994</v>
      </c>
      <c r="R1417" s="18">
        <v>2.9</v>
      </c>
      <c r="T1417" s="18">
        <v>0</v>
      </c>
      <c r="U1417" s="18">
        <v>0</v>
      </c>
    </row>
    <row r="1418" spans="2:21" x14ac:dyDescent="0.4">
      <c r="B1418" s="28" t="s">
        <v>5909</v>
      </c>
      <c r="C1418" s="28" t="s">
        <v>5910</v>
      </c>
      <c r="D1418" s="28" t="s">
        <v>170</v>
      </c>
      <c r="E1418" s="29" t="s">
        <v>169</v>
      </c>
      <c r="F1418" s="28" t="s">
        <v>5896</v>
      </c>
      <c r="G1418" s="28" t="s">
        <v>926</v>
      </c>
      <c r="H1418" s="28" t="s">
        <v>6145</v>
      </c>
      <c r="I1418" s="29" t="s">
        <v>6406</v>
      </c>
      <c r="J1418" s="28" t="s">
        <v>5899</v>
      </c>
      <c r="K1418" s="28" t="s">
        <v>7185</v>
      </c>
      <c r="L1418" s="28" t="s">
        <v>5901</v>
      </c>
      <c r="M1418" s="29"/>
      <c r="N1418" s="30">
        <v>45322</v>
      </c>
      <c r="O1418" s="28" t="s">
        <v>7186</v>
      </c>
      <c r="P1418" s="18" t="s">
        <v>7185</v>
      </c>
      <c r="Q1418" s="18" t="s">
        <v>7187</v>
      </c>
      <c r="R1418" s="18">
        <v>1.5</v>
      </c>
      <c r="T1418" s="18">
        <v>0</v>
      </c>
      <c r="U1418" s="18">
        <v>0</v>
      </c>
    </row>
    <row r="1419" spans="2:21" x14ac:dyDescent="0.4">
      <c r="B1419" s="28" t="s">
        <v>5909</v>
      </c>
      <c r="C1419" s="28" t="s">
        <v>5910</v>
      </c>
      <c r="D1419" s="28" t="s">
        <v>170</v>
      </c>
      <c r="E1419" s="29" t="s">
        <v>169</v>
      </c>
      <c r="F1419" s="28" t="s">
        <v>5896</v>
      </c>
      <c r="G1419" s="28" t="s">
        <v>926</v>
      </c>
      <c r="H1419" s="28" t="s">
        <v>6145</v>
      </c>
      <c r="I1419" s="29" t="s">
        <v>6406</v>
      </c>
      <c r="J1419" s="28" t="s">
        <v>5904</v>
      </c>
      <c r="K1419" s="28" t="s">
        <v>7188</v>
      </c>
      <c r="L1419" s="28" t="s">
        <v>5901</v>
      </c>
      <c r="M1419" s="29"/>
      <c r="N1419" s="30">
        <v>45322</v>
      </c>
      <c r="O1419" s="28" t="s">
        <v>7189</v>
      </c>
      <c r="P1419" s="18" t="s">
        <v>7188</v>
      </c>
      <c r="Q1419" s="18" t="s">
        <v>7187</v>
      </c>
      <c r="R1419" s="18">
        <v>1.5</v>
      </c>
      <c r="T1419" s="18">
        <v>0</v>
      </c>
      <c r="U1419" s="18">
        <v>0</v>
      </c>
    </row>
    <row r="1420" spans="2:21" x14ac:dyDescent="0.4">
      <c r="B1420" s="28" t="s">
        <v>5909</v>
      </c>
      <c r="C1420" s="28" t="s">
        <v>5910</v>
      </c>
      <c r="D1420" s="28" t="s">
        <v>170</v>
      </c>
      <c r="E1420" s="29" t="s">
        <v>169</v>
      </c>
      <c r="F1420" s="28" t="s">
        <v>5896</v>
      </c>
      <c r="G1420" s="28" t="s">
        <v>926</v>
      </c>
      <c r="H1420" s="28" t="s">
        <v>6145</v>
      </c>
      <c r="I1420" s="29" t="s">
        <v>6406</v>
      </c>
      <c r="J1420" s="28" t="s">
        <v>5843</v>
      </c>
      <c r="K1420" s="28" t="s">
        <v>7190</v>
      </c>
      <c r="L1420" s="28" t="s">
        <v>5901</v>
      </c>
      <c r="M1420" s="29"/>
      <c r="N1420" s="30">
        <v>45322</v>
      </c>
      <c r="O1420" s="28" t="s">
        <v>7191</v>
      </c>
      <c r="P1420" s="18" t="s">
        <v>7190</v>
      </c>
      <c r="Q1420" s="18" t="s">
        <v>7187</v>
      </c>
      <c r="R1420" s="18">
        <v>1.5</v>
      </c>
      <c r="T1420" s="18">
        <v>0</v>
      </c>
      <c r="U1420" s="18">
        <v>0</v>
      </c>
    </row>
    <row r="1421" spans="2:21" x14ac:dyDescent="0.4">
      <c r="B1421" s="28" t="s">
        <v>5909</v>
      </c>
      <c r="C1421" s="28" t="s">
        <v>5910</v>
      </c>
      <c r="D1421" s="28" t="s">
        <v>170</v>
      </c>
      <c r="E1421" s="29" t="s">
        <v>169</v>
      </c>
      <c r="F1421" s="28" t="s">
        <v>5896</v>
      </c>
      <c r="G1421" s="28" t="s">
        <v>926</v>
      </c>
      <c r="H1421" s="28" t="s">
        <v>6145</v>
      </c>
      <c r="I1421" s="29" t="s">
        <v>6406</v>
      </c>
      <c r="J1421" s="28" t="s">
        <v>5923</v>
      </c>
      <c r="K1421" s="28" t="s">
        <v>7192</v>
      </c>
      <c r="L1421" s="28" t="s">
        <v>5901</v>
      </c>
      <c r="M1421" s="29"/>
      <c r="N1421" s="30">
        <v>45322</v>
      </c>
      <c r="O1421" s="28" t="s">
        <v>7193</v>
      </c>
      <c r="P1421" s="18" t="s">
        <v>7192</v>
      </c>
      <c r="Q1421" s="18" t="s">
        <v>7187</v>
      </c>
      <c r="R1421" s="18">
        <v>1.5</v>
      </c>
      <c r="T1421" s="18">
        <v>0</v>
      </c>
      <c r="U1421" s="18">
        <v>0</v>
      </c>
    </row>
    <row r="1422" spans="2:21" x14ac:dyDescent="0.4">
      <c r="B1422" s="28" t="s">
        <v>5909</v>
      </c>
      <c r="C1422" s="28" t="s">
        <v>5910</v>
      </c>
      <c r="D1422" s="28" t="s">
        <v>170</v>
      </c>
      <c r="E1422" s="29" t="s">
        <v>169</v>
      </c>
      <c r="F1422" s="28" t="s">
        <v>5896</v>
      </c>
      <c r="G1422" s="28" t="s">
        <v>39</v>
      </c>
      <c r="H1422" s="28" t="s">
        <v>6318</v>
      </c>
      <c r="I1422" s="29" t="s">
        <v>6416</v>
      </c>
      <c r="J1422" s="28" t="s">
        <v>5899</v>
      </c>
      <c r="K1422" s="28" t="s">
        <v>7194</v>
      </c>
      <c r="L1422" s="28" t="s">
        <v>5901</v>
      </c>
      <c r="M1422" s="29"/>
      <c r="N1422" s="30">
        <v>45322</v>
      </c>
      <c r="O1422" s="28" t="s">
        <v>7195</v>
      </c>
      <c r="P1422" s="18" t="s">
        <v>7194</v>
      </c>
      <c r="Q1422" s="18" t="s">
        <v>7187</v>
      </c>
      <c r="R1422" s="18">
        <v>2.9</v>
      </c>
      <c r="T1422" s="18">
        <v>0</v>
      </c>
      <c r="U1422" s="18">
        <v>0</v>
      </c>
    </row>
    <row r="1423" spans="2:21" x14ac:dyDescent="0.4">
      <c r="B1423" s="28" t="s">
        <v>5909</v>
      </c>
      <c r="C1423" s="28" t="s">
        <v>5910</v>
      </c>
      <c r="D1423" s="28" t="s">
        <v>170</v>
      </c>
      <c r="E1423" s="29" t="s">
        <v>169</v>
      </c>
      <c r="F1423" s="28" t="s">
        <v>5896</v>
      </c>
      <c r="G1423" s="28" t="s">
        <v>39</v>
      </c>
      <c r="H1423" s="28" t="s">
        <v>6318</v>
      </c>
      <c r="I1423" s="29" t="s">
        <v>6416</v>
      </c>
      <c r="J1423" s="28" t="s">
        <v>5904</v>
      </c>
      <c r="K1423" s="28" t="s">
        <v>7196</v>
      </c>
      <c r="L1423" s="28" t="s">
        <v>5901</v>
      </c>
      <c r="M1423" s="29"/>
      <c r="N1423" s="30">
        <v>45322</v>
      </c>
      <c r="O1423" s="28" t="s">
        <v>7197</v>
      </c>
      <c r="P1423" s="18" t="s">
        <v>7196</v>
      </c>
      <c r="Q1423" s="18" t="s">
        <v>7187</v>
      </c>
      <c r="R1423" s="18">
        <v>2.9</v>
      </c>
      <c r="T1423" s="18">
        <v>0</v>
      </c>
      <c r="U1423" s="18">
        <v>0</v>
      </c>
    </row>
    <row r="1424" spans="2:21" x14ac:dyDescent="0.4">
      <c r="B1424" s="28" t="s">
        <v>5909</v>
      </c>
      <c r="C1424" s="28" t="s">
        <v>5910</v>
      </c>
      <c r="D1424" s="28" t="s">
        <v>170</v>
      </c>
      <c r="E1424" s="29" t="s">
        <v>169</v>
      </c>
      <c r="F1424" s="28" t="s">
        <v>5896</v>
      </c>
      <c r="G1424" s="28" t="s">
        <v>39</v>
      </c>
      <c r="H1424" s="28" t="s">
        <v>6318</v>
      </c>
      <c r="I1424" s="29" t="s">
        <v>6416</v>
      </c>
      <c r="J1424" s="28" t="s">
        <v>5843</v>
      </c>
      <c r="K1424" s="28" t="s">
        <v>7198</v>
      </c>
      <c r="L1424" s="28" t="s">
        <v>5901</v>
      </c>
      <c r="M1424" s="29"/>
      <c r="N1424" s="30">
        <v>45322</v>
      </c>
      <c r="O1424" s="28" t="s">
        <v>7199</v>
      </c>
      <c r="P1424" s="18" t="s">
        <v>7198</v>
      </c>
      <c r="Q1424" s="18" t="s">
        <v>7187</v>
      </c>
      <c r="R1424" s="18">
        <v>2.9</v>
      </c>
      <c r="T1424" s="18">
        <v>0</v>
      </c>
      <c r="U1424" s="18">
        <v>0</v>
      </c>
    </row>
    <row r="1425" spans="2:21" x14ac:dyDescent="0.4">
      <c r="B1425" s="18" t="s">
        <v>5909</v>
      </c>
      <c r="C1425" s="18" t="s">
        <v>5910</v>
      </c>
      <c r="D1425" s="18" t="s">
        <v>170</v>
      </c>
      <c r="E1425" s="19" t="s">
        <v>155</v>
      </c>
      <c r="F1425" s="18" t="s">
        <v>5896</v>
      </c>
      <c r="G1425" s="18" t="s">
        <v>29</v>
      </c>
      <c r="H1425" s="18" t="s">
        <v>5936</v>
      </c>
      <c r="I1425" s="19" t="s">
        <v>6126</v>
      </c>
      <c r="J1425" s="18" t="s">
        <v>5899</v>
      </c>
      <c r="K1425" s="18" t="s">
        <v>17298</v>
      </c>
      <c r="L1425" s="18" t="s">
        <v>5901</v>
      </c>
      <c r="N1425" s="20">
        <v>45322</v>
      </c>
      <c r="O1425" s="18" t="s">
        <v>17299</v>
      </c>
      <c r="P1425" s="18" t="s">
        <v>17298</v>
      </c>
      <c r="Q1425" s="18" t="s">
        <v>8689</v>
      </c>
      <c r="R1425" s="18">
        <v>1.2</v>
      </c>
      <c r="T1425" s="18">
        <v>0</v>
      </c>
      <c r="U1425" s="18">
        <v>0</v>
      </c>
    </row>
    <row r="1426" spans="2:21" x14ac:dyDescent="0.4">
      <c r="B1426" s="18" t="s">
        <v>5909</v>
      </c>
      <c r="C1426" s="18" t="s">
        <v>5910</v>
      </c>
      <c r="D1426" s="18" t="s">
        <v>170</v>
      </c>
      <c r="E1426" s="19" t="s">
        <v>155</v>
      </c>
      <c r="F1426" s="18" t="s">
        <v>5896</v>
      </c>
      <c r="G1426" s="18" t="s">
        <v>29</v>
      </c>
      <c r="H1426" s="18" t="s">
        <v>5936</v>
      </c>
      <c r="I1426" s="19" t="s">
        <v>6126</v>
      </c>
      <c r="J1426" s="18" t="s">
        <v>5904</v>
      </c>
      <c r="K1426" s="18" t="s">
        <v>17300</v>
      </c>
      <c r="L1426" s="18" t="s">
        <v>5901</v>
      </c>
      <c r="N1426" s="20">
        <v>45322</v>
      </c>
      <c r="O1426" s="18" t="s">
        <v>17301</v>
      </c>
      <c r="P1426" s="18" t="s">
        <v>17300</v>
      </c>
      <c r="Q1426" s="18" t="s">
        <v>8689</v>
      </c>
      <c r="R1426" s="18">
        <v>1.2</v>
      </c>
      <c r="T1426" s="18">
        <v>0</v>
      </c>
      <c r="U1426" s="18">
        <v>0</v>
      </c>
    </row>
    <row r="1427" spans="2:21" x14ac:dyDescent="0.4">
      <c r="B1427" s="18" t="s">
        <v>5909</v>
      </c>
      <c r="C1427" s="18" t="s">
        <v>5910</v>
      </c>
      <c r="D1427" s="18" t="s">
        <v>170</v>
      </c>
      <c r="E1427" s="19" t="s">
        <v>155</v>
      </c>
      <c r="F1427" s="18" t="s">
        <v>5896</v>
      </c>
      <c r="G1427" s="18" t="s">
        <v>29</v>
      </c>
      <c r="H1427" s="18" t="s">
        <v>5936</v>
      </c>
      <c r="I1427" s="19" t="s">
        <v>6126</v>
      </c>
      <c r="J1427" s="18" t="s">
        <v>5843</v>
      </c>
      <c r="K1427" s="18" t="s">
        <v>17302</v>
      </c>
      <c r="L1427" s="18" t="s">
        <v>5901</v>
      </c>
      <c r="N1427" s="20">
        <v>45322</v>
      </c>
      <c r="O1427" s="18" t="s">
        <v>17303</v>
      </c>
      <c r="P1427" s="18" t="s">
        <v>17302</v>
      </c>
      <c r="Q1427" s="18" t="s">
        <v>8689</v>
      </c>
      <c r="R1427" s="18">
        <v>1.2</v>
      </c>
      <c r="T1427" s="18">
        <v>0</v>
      </c>
      <c r="U1427" s="18">
        <v>0</v>
      </c>
    </row>
    <row r="1428" spans="2:21" x14ac:dyDescent="0.4">
      <c r="B1428" s="18" t="s">
        <v>5909</v>
      </c>
      <c r="C1428" s="18" t="s">
        <v>5910</v>
      </c>
      <c r="D1428" s="18" t="s">
        <v>170</v>
      </c>
      <c r="E1428" s="19" t="s">
        <v>155</v>
      </c>
      <c r="F1428" s="18" t="s">
        <v>5896</v>
      </c>
      <c r="G1428" s="18" t="s">
        <v>29</v>
      </c>
      <c r="H1428" s="18" t="s">
        <v>5936</v>
      </c>
      <c r="I1428" s="19" t="s">
        <v>6126</v>
      </c>
      <c r="J1428" s="18" t="s">
        <v>5923</v>
      </c>
      <c r="K1428" s="18" t="s">
        <v>17304</v>
      </c>
      <c r="L1428" s="18" t="s">
        <v>5901</v>
      </c>
      <c r="N1428" s="20">
        <v>45322</v>
      </c>
      <c r="O1428" s="18" t="s">
        <v>17305</v>
      </c>
      <c r="P1428" s="18" t="s">
        <v>17304</v>
      </c>
      <c r="Q1428" s="18" t="s">
        <v>8689</v>
      </c>
      <c r="R1428" s="18">
        <v>1.2</v>
      </c>
      <c r="T1428" s="18">
        <v>0</v>
      </c>
      <c r="U1428" s="18">
        <v>0</v>
      </c>
    </row>
    <row r="1429" spans="2:21" x14ac:dyDescent="0.4">
      <c r="B1429" s="28" t="s">
        <v>5909</v>
      </c>
      <c r="C1429" s="28" t="s">
        <v>5910</v>
      </c>
      <c r="D1429" s="28" t="s">
        <v>170</v>
      </c>
      <c r="E1429" s="29" t="s">
        <v>155</v>
      </c>
      <c r="F1429" s="28" t="s">
        <v>5896</v>
      </c>
      <c r="G1429" s="28" t="s">
        <v>926</v>
      </c>
      <c r="H1429" s="28" t="s">
        <v>6145</v>
      </c>
      <c r="I1429" s="29" t="s">
        <v>6467</v>
      </c>
      <c r="J1429" s="28" t="s">
        <v>5899</v>
      </c>
      <c r="K1429" s="28" t="s">
        <v>8687</v>
      </c>
      <c r="L1429" s="28" t="s">
        <v>5901</v>
      </c>
      <c r="M1429" s="29"/>
      <c r="N1429" s="30">
        <v>45322</v>
      </c>
      <c r="O1429" s="18" t="s">
        <v>8688</v>
      </c>
      <c r="P1429" s="18" t="s">
        <v>8687</v>
      </c>
      <c r="Q1429" s="18" t="s">
        <v>8689</v>
      </c>
      <c r="R1429" s="18">
        <v>1.7</v>
      </c>
      <c r="T1429" s="18">
        <v>0</v>
      </c>
      <c r="U1429" s="18">
        <v>0</v>
      </c>
    </row>
    <row r="1430" spans="2:21" x14ac:dyDescent="0.4">
      <c r="B1430" s="28" t="s">
        <v>5909</v>
      </c>
      <c r="C1430" s="28" t="s">
        <v>5910</v>
      </c>
      <c r="D1430" s="28" t="s">
        <v>170</v>
      </c>
      <c r="E1430" s="29" t="s">
        <v>155</v>
      </c>
      <c r="F1430" s="28" t="s">
        <v>5896</v>
      </c>
      <c r="G1430" s="28" t="s">
        <v>926</v>
      </c>
      <c r="H1430" s="28" t="s">
        <v>6145</v>
      </c>
      <c r="I1430" s="29" t="s">
        <v>6467</v>
      </c>
      <c r="J1430" s="28" t="s">
        <v>5904</v>
      </c>
      <c r="K1430" s="28" t="s">
        <v>8690</v>
      </c>
      <c r="L1430" s="28" t="s">
        <v>5901</v>
      </c>
      <c r="M1430" s="29"/>
      <c r="N1430" s="30">
        <v>45322</v>
      </c>
      <c r="O1430" s="18" t="s">
        <v>8691</v>
      </c>
      <c r="P1430" s="18" t="s">
        <v>8690</v>
      </c>
      <c r="Q1430" s="18" t="s">
        <v>8689</v>
      </c>
      <c r="R1430" s="18">
        <v>1.7</v>
      </c>
      <c r="T1430" s="18">
        <v>0</v>
      </c>
      <c r="U1430" s="18">
        <v>0</v>
      </c>
    </row>
    <row r="1431" spans="2:21" x14ac:dyDescent="0.4">
      <c r="B1431" s="28" t="s">
        <v>5909</v>
      </c>
      <c r="C1431" s="28" t="s">
        <v>5910</v>
      </c>
      <c r="D1431" s="28" t="s">
        <v>170</v>
      </c>
      <c r="E1431" s="29" t="s">
        <v>155</v>
      </c>
      <c r="F1431" s="28" t="s">
        <v>5896</v>
      </c>
      <c r="G1431" s="28" t="s">
        <v>926</v>
      </c>
      <c r="H1431" s="28" t="s">
        <v>6145</v>
      </c>
      <c r="I1431" s="29" t="s">
        <v>6467</v>
      </c>
      <c r="J1431" s="28" t="s">
        <v>5843</v>
      </c>
      <c r="K1431" s="28" t="s">
        <v>8692</v>
      </c>
      <c r="L1431" s="28" t="s">
        <v>5901</v>
      </c>
      <c r="M1431" s="29"/>
      <c r="N1431" s="30">
        <v>45322</v>
      </c>
      <c r="O1431" s="18" t="s">
        <v>8693</v>
      </c>
      <c r="P1431" s="18" t="s">
        <v>8692</v>
      </c>
      <c r="Q1431" s="18" t="s">
        <v>8689</v>
      </c>
      <c r="R1431" s="18">
        <v>1.7</v>
      </c>
      <c r="T1431" s="18">
        <v>0</v>
      </c>
      <c r="U1431" s="18">
        <v>0</v>
      </c>
    </row>
    <row r="1432" spans="2:21" x14ac:dyDescent="0.4">
      <c r="B1432" s="28" t="s">
        <v>5909</v>
      </c>
      <c r="C1432" s="28" t="s">
        <v>5910</v>
      </c>
      <c r="D1432" s="28" t="s">
        <v>170</v>
      </c>
      <c r="E1432" s="29" t="s">
        <v>155</v>
      </c>
      <c r="F1432" s="28" t="s">
        <v>5896</v>
      </c>
      <c r="G1432" s="28" t="s">
        <v>926</v>
      </c>
      <c r="H1432" s="28" t="s">
        <v>6145</v>
      </c>
      <c r="I1432" s="29" t="s">
        <v>6467</v>
      </c>
      <c r="J1432" s="28" t="s">
        <v>5923</v>
      </c>
      <c r="K1432" s="28" t="s">
        <v>8694</v>
      </c>
      <c r="L1432" s="28" t="s">
        <v>5901</v>
      </c>
      <c r="M1432" s="29"/>
      <c r="N1432" s="30">
        <v>45322</v>
      </c>
      <c r="O1432" s="18" t="s">
        <v>8695</v>
      </c>
      <c r="P1432" s="18" t="s">
        <v>8694</v>
      </c>
      <c r="Q1432" s="18" t="s">
        <v>8689</v>
      </c>
      <c r="R1432" s="18">
        <v>1.7</v>
      </c>
      <c r="T1432" s="18">
        <v>0</v>
      </c>
      <c r="U1432" s="18">
        <v>0</v>
      </c>
    </row>
    <row r="1433" spans="2:21" x14ac:dyDescent="0.4">
      <c r="B1433" s="28" t="s">
        <v>5909</v>
      </c>
      <c r="C1433" s="28" t="s">
        <v>5910</v>
      </c>
      <c r="D1433" s="28" t="s">
        <v>170</v>
      </c>
      <c r="E1433" s="29" t="s">
        <v>155</v>
      </c>
      <c r="F1433" s="28" t="s">
        <v>5896</v>
      </c>
      <c r="G1433" s="28" t="s">
        <v>703</v>
      </c>
      <c r="H1433" s="28" t="s">
        <v>6466</v>
      </c>
      <c r="I1433" s="29" t="s">
        <v>6474</v>
      </c>
      <c r="J1433" s="28" t="s">
        <v>5899</v>
      </c>
      <c r="K1433" s="28" t="s">
        <v>8696</v>
      </c>
      <c r="L1433" s="28" t="s">
        <v>5901</v>
      </c>
      <c r="M1433" s="29"/>
      <c r="N1433" s="30">
        <v>45322</v>
      </c>
      <c r="O1433" s="18" t="s">
        <v>8697</v>
      </c>
      <c r="P1433" s="18" t="s">
        <v>8696</v>
      </c>
      <c r="Q1433" s="18" t="s">
        <v>8689</v>
      </c>
      <c r="R1433" s="18">
        <v>1.8</v>
      </c>
      <c r="T1433" s="18">
        <v>0</v>
      </c>
      <c r="U1433" s="18">
        <v>0</v>
      </c>
    </row>
    <row r="1434" spans="2:21" x14ac:dyDescent="0.4">
      <c r="B1434" s="28" t="s">
        <v>5909</v>
      </c>
      <c r="C1434" s="28" t="s">
        <v>5910</v>
      </c>
      <c r="D1434" s="28" t="s">
        <v>170</v>
      </c>
      <c r="E1434" s="29" t="s">
        <v>155</v>
      </c>
      <c r="F1434" s="28" t="s">
        <v>5896</v>
      </c>
      <c r="G1434" s="28" t="s">
        <v>703</v>
      </c>
      <c r="H1434" s="28" t="s">
        <v>6466</v>
      </c>
      <c r="I1434" s="29" t="s">
        <v>6474</v>
      </c>
      <c r="J1434" s="28" t="s">
        <v>5904</v>
      </c>
      <c r="K1434" s="28" t="s">
        <v>8698</v>
      </c>
      <c r="L1434" s="28" t="s">
        <v>5901</v>
      </c>
      <c r="M1434" s="29"/>
      <c r="N1434" s="30">
        <v>45322</v>
      </c>
      <c r="O1434" s="18" t="s">
        <v>8699</v>
      </c>
      <c r="P1434" s="18" t="s">
        <v>8698</v>
      </c>
      <c r="Q1434" s="18" t="s">
        <v>8689</v>
      </c>
      <c r="R1434" s="18">
        <v>1.8</v>
      </c>
      <c r="T1434" s="18">
        <v>0</v>
      </c>
      <c r="U1434" s="18">
        <v>0</v>
      </c>
    </row>
    <row r="1435" spans="2:21" x14ac:dyDescent="0.4">
      <c r="B1435" s="28" t="s">
        <v>5909</v>
      </c>
      <c r="C1435" s="28" t="s">
        <v>5910</v>
      </c>
      <c r="D1435" s="28" t="s">
        <v>170</v>
      </c>
      <c r="E1435" s="29" t="s">
        <v>155</v>
      </c>
      <c r="F1435" s="28" t="s">
        <v>5896</v>
      </c>
      <c r="G1435" s="28" t="s">
        <v>703</v>
      </c>
      <c r="H1435" s="28" t="s">
        <v>6466</v>
      </c>
      <c r="I1435" s="29" t="s">
        <v>6474</v>
      </c>
      <c r="J1435" s="28" t="s">
        <v>5843</v>
      </c>
      <c r="K1435" s="28" t="s">
        <v>8700</v>
      </c>
      <c r="L1435" s="28" t="s">
        <v>5901</v>
      </c>
      <c r="M1435" s="29"/>
      <c r="N1435" s="30">
        <v>45322</v>
      </c>
      <c r="O1435" s="18" t="s">
        <v>8701</v>
      </c>
      <c r="P1435" s="18" t="s">
        <v>8700</v>
      </c>
      <c r="Q1435" s="18" t="s">
        <v>8689</v>
      </c>
      <c r="R1435" s="18">
        <v>1.8</v>
      </c>
      <c r="T1435" s="18">
        <v>0</v>
      </c>
      <c r="U1435" s="18">
        <v>0</v>
      </c>
    </row>
    <row r="1436" spans="2:21" x14ac:dyDescent="0.4">
      <c r="B1436" s="28" t="s">
        <v>5909</v>
      </c>
      <c r="C1436" s="28" t="s">
        <v>5910</v>
      </c>
      <c r="D1436" s="28" t="s">
        <v>170</v>
      </c>
      <c r="E1436" s="29" t="s">
        <v>155</v>
      </c>
      <c r="F1436" s="28" t="s">
        <v>5896</v>
      </c>
      <c r="G1436" s="28" t="s">
        <v>275</v>
      </c>
      <c r="H1436" s="28" t="s">
        <v>6302</v>
      </c>
      <c r="I1436" s="29" t="s">
        <v>6416</v>
      </c>
      <c r="J1436" s="28" t="s">
        <v>5899</v>
      </c>
      <c r="K1436" s="28" t="s">
        <v>8702</v>
      </c>
      <c r="L1436" s="28" t="s">
        <v>5901</v>
      </c>
      <c r="M1436" s="29"/>
      <c r="N1436" s="30">
        <v>45322</v>
      </c>
      <c r="O1436" s="18" t="s">
        <v>8703</v>
      </c>
      <c r="P1436" s="18" t="s">
        <v>8702</v>
      </c>
      <c r="Q1436" s="18" t="s">
        <v>8689</v>
      </c>
      <c r="R1436" s="18">
        <v>2.9</v>
      </c>
      <c r="T1436" s="18">
        <v>0</v>
      </c>
      <c r="U1436" s="18">
        <v>0</v>
      </c>
    </row>
    <row r="1437" spans="2:21" x14ac:dyDescent="0.4">
      <c r="B1437" s="28" t="s">
        <v>5909</v>
      </c>
      <c r="C1437" s="28" t="s">
        <v>5910</v>
      </c>
      <c r="D1437" s="28" t="s">
        <v>170</v>
      </c>
      <c r="E1437" s="29" t="s">
        <v>155</v>
      </c>
      <c r="F1437" s="28" t="s">
        <v>5896</v>
      </c>
      <c r="G1437" s="28" t="s">
        <v>275</v>
      </c>
      <c r="H1437" s="28" t="s">
        <v>6302</v>
      </c>
      <c r="I1437" s="29" t="s">
        <v>6416</v>
      </c>
      <c r="J1437" s="28" t="s">
        <v>5904</v>
      </c>
      <c r="K1437" s="28" t="s">
        <v>8704</v>
      </c>
      <c r="L1437" s="28" t="s">
        <v>5901</v>
      </c>
      <c r="M1437" s="29"/>
      <c r="N1437" s="30">
        <v>45322</v>
      </c>
      <c r="O1437" s="18" t="s">
        <v>8705</v>
      </c>
      <c r="P1437" s="18" t="s">
        <v>8704</v>
      </c>
      <c r="Q1437" s="18" t="s">
        <v>8689</v>
      </c>
      <c r="R1437" s="18">
        <v>2.9</v>
      </c>
      <c r="T1437" s="18">
        <v>0</v>
      </c>
      <c r="U1437" s="18">
        <v>0</v>
      </c>
    </row>
    <row r="1438" spans="2:21" x14ac:dyDescent="0.4">
      <c r="B1438" s="28" t="s">
        <v>5909</v>
      </c>
      <c r="C1438" s="28" t="s">
        <v>5910</v>
      </c>
      <c r="D1438" s="28" t="s">
        <v>170</v>
      </c>
      <c r="E1438" s="29" t="s">
        <v>155</v>
      </c>
      <c r="F1438" s="28" t="s">
        <v>5896</v>
      </c>
      <c r="G1438" s="28" t="s">
        <v>275</v>
      </c>
      <c r="H1438" s="28" t="s">
        <v>6302</v>
      </c>
      <c r="I1438" s="29" t="s">
        <v>6416</v>
      </c>
      <c r="J1438" s="28" t="s">
        <v>5843</v>
      </c>
      <c r="K1438" s="28" t="s">
        <v>8706</v>
      </c>
      <c r="L1438" s="28" t="s">
        <v>5901</v>
      </c>
      <c r="M1438" s="29"/>
      <c r="N1438" s="30">
        <v>45322</v>
      </c>
      <c r="O1438" s="18" t="s">
        <v>8707</v>
      </c>
      <c r="P1438" s="18" t="s">
        <v>8706</v>
      </c>
      <c r="Q1438" s="18" t="s">
        <v>8689</v>
      </c>
      <c r="R1438" s="18">
        <v>2.9</v>
      </c>
      <c r="T1438" s="18">
        <v>0</v>
      </c>
      <c r="U1438" s="18">
        <v>0</v>
      </c>
    </row>
    <row r="1439" spans="2:21" x14ac:dyDescent="0.4">
      <c r="B1439" s="28" t="s">
        <v>5909</v>
      </c>
      <c r="C1439" s="28" t="s">
        <v>5910</v>
      </c>
      <c r="D1439" s="28" t="s">
        <v>170</v>
      </c>
      <c r="E1439" s="29" t="s">
        <v>176</v>
      </c>
      <c r="F1439" s="28" t="s">
        <v>6100</v>
      </c>
      <c r="G1439" s="28" t="s">
        <v>926</v>
      </c>
      <c r="H1439" s="28" t="s">
        <v>6145</v>
      </c>
      <c r="I1439" s="29" t="s">
        <v>6126</v>
      </c>
      <c r="J1439" s="28" t="s">
        <v>5899</v>
      </c>
      <c r="K1439" s="28" t="s">
        <v>7529</v>
      </c>
      <c r="L1439" s="28" t="s">
        <v>5901</v>
      </c>
      <c r="M1439" s="29"/>
      <c r="N1439" s="30">
        <v>45322</v>
      </c>
      <c r="O1439" s="28" t="s">
        <v>7530</v>
      </c>
      <c r="P1439" s="18" t="s">
        <v>7529</v>
      </c>
      <c r="Q1439" s="18" t="s">
        <v>7531</v>
      </c>
      <c r="R1439" s="18">
        <v>1.2</v>
      </c>
      <c r="T1439" s="18">
        <v>0</v>
      </c>
      <c r="U1439" s="18">
        <v>0</v>
      </c>
    </row>
    <row r="1440" spans="2:21" x14ac:dyDescent="0.4">
      <c r="B1440" s="28" t="s">
        <v>5909</v>
      </c>
      <c r="C1440" s="28" t="s">
        <v>5910</v>
      </c>
      <c r="D1440" s="28" t="s">
        <v>170</v>
      </c>
      <c r="E1440" s="29" t="s">
        <v>176</v>
      </c>
      <c r="F1440" s="28" t="s">
        <v>6100</v>
      </c>
      <c r="G1440" s="28" t="s">
        <v>926</v>
      </c>
      <c r="H1440" s="28" t="s">
        <v>6145</v>
      </c>
      <c r="I1440" s="29" t="s">
        <v>6126</v>
      </c>
      <c r="J1440" s="28" t="s">
        <v>5904</v>
      </c>
      <c r="K1440" s="28" t="s">
        <v>7532</v>
      </c>
      <c r="L1440" s="28" t="s">
        <v>5901</v>
      </c>
      <c r="M1440" s="29"/>
      <c r="N1440" s="30">
        <v>45322</v>
      </c>
      <c r="O1440" s="28" t="s">
        <v>7533</v>
      </c>
      <c r="P1440" s="18" t="s">
        <v>7532</v>
      </c>
      <c r="Q1440" s="18" t="s">
        <v>7531</v>
      </c>
      <c r="R1440" s="18">
        <v>1.2</v>
      </c>
      <c r="T1440" s="18">
        <v>0</v>
      </c>
      <c r="U1440" s="18">
        <v>0</v>
      </c>
    </row>
    <row r="1441" spans="2:21" x14ac:dyDescent="0.4">
      <c r="B1441" s="28" t="s">
        <v>5909</v>
      </c>
      <c r="C1441" s="28" t="s">
        <v>5910</v>
      </c>
      <c r="D1441" s="28" t="s">
        <v>170</v>
      </c>
      <c r="E1441" s="29" t="s">
        <v>176</v>
      </c>
      <c r="F1441" s="28" t="s">
        <v>6100</v>
      </c>
      <c r="G1441" s="28" t="s">
        <v>926</v>
      </c>
      <c r="H1441" s="28" t="s">
        <v>6145</v>
      </c>
      <c r="I1441" s="29" t="s">
        <v>6126</v>
      </c>
      <c r="J1441" s="28" t="s">
        <v>5843</v>
      </c>
      <c r="K1441" s="28" t="s">
        <v>7534</v>
      </c>
      <c r="L1441" s="28" t="s">
        <v>5901</v>
      </c>
      <c r="M1441" s="29"/>
      <c r="N1441" s="30">
        <v>45322</v>
      </c>
      <c r="O1441" s="28" t="s">
        <v>7535</v>
      </c>
      <c r="P1441" s="18" t="s">
        <v>7534</v>
      </c>
      <c r="Q1441" s="18" t="s">
        <v>7531</v>
      </c>
      <c r="R1441" s="18">
        <v>1.2</v>
      </c>
      <c r="T1441" s="18">
        <v>0</v>
      </c>
      <c r="U1441" s="18">
        <v>0</v>
      </c>
    </row>
    <row r="1442" spans="2:21" x14ac:dyDescent="0.4">
      <c r="B1442" s="28" t="s">
        <v>5909</v>
      </c>
      <c r="C1442" s="28" t="s">
        <v>5910</v>
      </c>
      <c r="D1442" s="28" t="s">
        <v>170</v>
      </c>
      <c r="E1442" s="29" t="s">
        <v>176</v>
      </c>
      <c r="F1442" s="28" t="s">
        <v>6100</v>
      </c>
      <c r="G1442" s="28" t="s">
        <v>926</v>
      </c>
      <c r="H1442" s="28" t="s">
        <v>6145</v>
      </c>
      <c r="I1442" s="29" t="s">
        <v>6126</v>
      </c>
      <c r="J1442" s="28" t="s">
        <v>5923</v>
      </c>
      <c r="K1442" s="28" t="s">
        <v>7536</v>
      </c>
      <c r="L1442" s="28" t="s">
        <v>5901</v>
      </c>
      <c r="M1442" s="29"/>
      <c r="N1442" s="30">
        <v>45322</v>
      </c>
      <c r="O1442" s="28" t="s">
        <v>7537</v>
      </c>
      <c r="P1442" s="18" t="s">
        <v>7536</v>
      </c>
      <c r="Q1442" s="18" t="s">
        <v>7531</v>
      </c>
      <c r="R1442" s="18">
        <v>1.2</v>
      </c>
      <c r="T1442" s="18">
        <v>0</v>
      </c>
      <c r="U1442" s="18">
        <v>0</v>
      </c>
    </row>
    <row r="1443" spans="2:21" x14ac:dyDescent="0.4">
      <c r="B1443" s="28" t="s">
        <v>5909</v>
      </c>
      <c r="C1443" s="28" t="s">
        <v>5910</v>
      </c>
      <c r="D1443" s="28" t="s">
        <v>170</v>
      </c>
      <c r="E1443" s="29" t="s">
        <v>176</v>
      </c>
      <c r="F1443" s="28" t="s">
        <v>6100</v>
      </c>
      <c r="G1443" s="28" t="s">
        <v>703</v>
      </c>
      <c r="H1443" s="28" t="s">
        <v>6466</v>
      </c>
      <c r="I1443" s="29" t="s">
        <v>6467</v>
      </c>
      <c r="J1443" s="28" t="s">
        <v>5899</v>
      </c>
      <c r="K1443" s="28" t="s">
        <v>7538</v>
      </c>
      <c r="L1443" s="28" t="s">
        <v>5901</v>
      </c>
      <c r="M1443" s="29"/>
      <c r="N1443" s="30">
        <v>45322</v>
      </c>
      <c r="O1443" s="28" t="s">
        <v>7539</v>
      </c>
      <c r="P1443" s="18" t="s">
        <v>7538</v>
      </c>
      <c r="Q1443" s="18" t="s">
        <v>7531</v>
      </c>
      <c r="R1443" s="18">
        <v>1.7</v>
      </c>
      <c r="T1443" s="18">
        <v>0</v>
      </c>
      <c r="U1443" s="18">
        <v>0</v>
      </c>
    </row>
    <row r="1444" spans="2:21" x14ac:dyDescent="0.4">
      <c r="B1444" s="28" t="s">
        <v>5909</v>
      </c>
      <c r="C1444" s="28" t="s">
        <v>5910</v>
      </c>
      <c r="D1444" s="28" t="s">
        <v>170</v>
      </c>
      <c r="E1444" s="29" t="s">
        <v>176</v>
      </c>
      <c r="F1444" s="28" t="s">
        <v>6100</v>
      </c>
      <c r="G1444" s="28" t="s">
        <v>703</v>
      </c>
      <c r="H1444" s="28" t="s">
        <v>6466</v>
      </c>
      <c r="I1444" s="29" t="s">
        <v>6467</v>
      </c>
      <c r="J1444" s="28" t="s">
        <v>5904</v>
      </c>
      <c r="K1444" s="28" t="s">
        <v>7540</v>
      </c>
      <c r="L1444" s="28" t="s">
        <v>5901</v>
      </c>
      <c r="M1444" s="29"/>
      <c r="N1444" s="30">
        <v>45322</v>
      </c>
      <c r="O1444" s="28" t="s">
        <v>7541</v>
      </c>
      <c r="P1444" s="18" t="s">
        <v>7540</v>
      </c>
      <c r="Q1444" s="18" t="s">
        <v>7531</v>
      </c>
      <c r="R1444" s="18">
        <v>1.7</v>
      </c>
      <c r="T1444" s="18">
        <v>0</v>
      </c>
      <c r="U1444" s="18">
        <v>0</v>
      </c>
    </row>
    <row r="1445" spans="2:21" x14ac:dyDescent="0.4">
      <c r="B1445" s="28" t="s">
        <v>5909</v>
      </c>
      <c r="C1445" s="28" t="s">
        <v>5910</v>
      </c>
      <c r="D1445" s="28" t="s">
        <v>170</v>
      </c>
      <c r="E1445" s="29" t="s">
        <v>176</v>
      </c>
      <c r="F1445" s="28" t="s">
        <v>6100</v>
      </c>
      <c r="G1445" s="28" t="s">
        <v>703</v>
      </c>
      <c r="H1445" s="28" t="s">
        <v>6466</v>
      </c>
      <c r="I1445" s="29" t="s">
        <v>6467</v>
      </c>
      <c r="J1445" s="28" t="s">
        <v>5843</v>
      </c>
      <c r="K1445" s="28" t="s">
        <v>7542</v>
      </c>
      <c r="L1445" s="28" t="s">
        <v>5901</v>
      </c>
      <c r="M1445" s="29"/>
      <c r="N1445" s="30">
        <v>45322</v>
      </c>
      <c r="O1445" s="28" t="s">
        <v>7543</v>
      </c>
      <c r="P1445" s="18" t="s">
        <v>7542</v>
      </c>
      <c r="Q1445" s="18" t="s">
        <v>7531</v>
      </c>
      <c r="R1445" s="18">
        <v>1.7</v>
      </c>
      <c r="T1445" s="18">
        <v>0</v>
      </c>
      <c r="U1445" s="18">
        <v>0</v>
      </c>
    </row>
    <row r="1446" spans="2:21" x14ac:dyDescent="0.4">
      <c r="B1446" s="28" t="s">
        <v>5909</v>
      </c>
      <c r="C1446" s="28" t="s">
        <v>5910</v>
      </c>
      <c r="D1446" s="28" t="s">
        <v>170</v>
      </c>
      <c r="E1446" s="29" t="s">
        <v>176</v>
      </c>
      <c r="F1446" s="28" t="s">
        <v>6100</v>
      </c>
      <c r="G1446" s="28" t="s">
        <v>275</v>
      </c>
      <c r="H1446" s="28" t="s">
        <v>6302</v>
      </c>
      <c r="I1446" s="29" t="s">
        <v>6474</v>
      </c>
      <c r="J1446" s="28" t="s">
        <v>5899</v>
      </c>
      <c r="K1446" s="28" t="s">
        <v>7544</v>
      </c>
      <c r="L1446" s="28" t="s">
        <v>5901</v>
      </c>
      <c r="M1446" s="29"/>
      <c r="N1446" s="30">
        <v>45322</v>
      </c>
      <c r="O1446" s="28" t="s">
        <v>7545</v>
      </c>
      <c r="P1446" s="18" t="s">
        <v>7544</v>
      </c>
      <c r="Q1446" s="18" t="s">
        <v>7531</v>
      </c>
      <c r="R1446" s="18">
        <v>1.8</v>
      </c>
      <c r="T1446" s="18">
        <v>0</v>
      </c>
      <c r="U1446" s="18">
        <v>0</v>
      </c>
    </row>
    <row r="1447" spans="2:21" x14ac:dyDescent="0.4">
      <c r="B1447" s="28" t="s">
        <v>5909</v>
      </c>
      <c r="C1447" s="28" t="s">
        <v>5910</v>
      </c>
      <c r="D1447" s="28" t="s">
        <v>170</v>
      </c>
      <c r="E1447" s="29" t="s">
        <v>176</v>
      </c>
      <c r="F1447" s="28" t="s">
        <v>6100</v>
      </c>
      <c r="G1447" s="28" t="s">
        <v>275</v>
      </c>
      <c r="H1447" s="28" t="s">
        <v>6302</v>
      </c>
      <c r="I1447" s="29" t="s">
        <v>6474</v>
      </c>
      <c r="J1447" s="28" t="s">
        <v>5904</v>
      </c>
      <c r="K1447" s="28" t="s">
        <v>7546</v>
      </c>
      <c r="L1447" s="28" t="s">
        <v>5901</v>
      </c>
      <c r="M1447" s="29"/>
      <c r="N1447" s="30">
        <v>45322</v>
      </c>
      <c r="O1447" s="28" t="s">
        <v>7547</v>
      </c>
      <c r="P1447" s="18" t="s">
        <v>7546</v>
      </c>
      <c r="Q1447" s="18" t="s">
        <v>7531</v>
      </c>
      <c r="R1447" s="18">
        <v>1.8</v>
      </c>
      <c r="T1447" s="18">
        <v>0</v>
      </c>
      <c r="U1447" s="18">
        <v>0</v>
      </c>
    </row>
    <row r="1448" spans="2:21" x14ac:dyDescent="0.4">
      <c r="B1448" s="28" t="s">
        <v>5909</v>
      </c>
      <c r="C1448" s="28" t="s">
        <v>5910</v>
      </c>
      <c r="D1448" s="28" t="s">
        <v>170</v>
      </c>
      <c r="E1448" s="29" t="s">
        <v>176</v>
      </c>
      <c r="F1448" s="28" t="s">
        <v>6100</v>
      </c>
      <c r="G1448" s="28" t="s">
        <v>275</v>
      </c>
      <c r="H1448" s="28" t="s">
        <v>6302</v>
      </c>
      <c r="I1448" s="29" t="s">
        <v>6474</v>
      </c>
      <c r="J1448" s="28" t="s">
        <v>5843</v>
      </c>
      <c r="K1448" s="28" t="s">
        <v>7548</v>
      </c>
      <c r="L1448" s="28" t="s">
        <v>5901</v>
      </c>
      <c r="M1448" s="29"/>
      <c r="N1448" s="30">
        <v>45322</v>
      </c>
      <c r="O1448" s="28" t="s">
        <v>7549</v>
      </c>
      <c r="P1448" s="18" t="s">
        <v>7548</v>
      </c>
      <c r="Q1448" s="18" t="s">
        <v>7531</v>
      </c>
      <c r="R1448" s="18">
        <v>1.8</v>
      </c>
      <c r="T1448" s="18">
        <v>0</v>
      </c>
      <c r="U1448" s="18">
        <v>0</v>
      </c>
    </row>
    <row r="1449" spans="2:21" x14ac:dyDescent="0.4">
      <c r="B1449" s="28" t="s">
        <v>5909</v>
      </c>
      <c r="C1449" s="28" t="s">
        <v>5910</v>
      </c>
      <c r="D1449" s="28" t="s">
        <v>170</v>
      </c>
      <c r="E1449" s="29" t="s">
        <v>176</v>
      </c>
      <c r="F1449" s="28" t="s">
        <v>6100</v>
      </c>
      <c r="G1449" s="28" t="s">
        <v>39</v>
      </c>
      <c r="H1449" s="28" t="s">
        <v>6318</v>
      </c>
      <c r="I1449" s="29" t="s">
        <v>6416</v>
      </c>
      <c r="J1449" s="28" t="s">
        <v>5899</v>
      </c>
      <c r="K1449" s="28" t="s">
        <v>7550</v>
      </c>
      <c r="L1449" s="28" t="s">
        <v>5901</v>
      </c>
      <c r="M1449" s="29"/>
      <c r="N1449" s="30">
        <v>45322</v>
      </c>
      <c r="O1449" s="28" t="s">
        <v>7551</v>
      </c>
      <c r="P1449" s="18" t="s">
        <v>7550</v>
      </c>
      <c r="Q1449" s="18" t="s">
        <v>7531</v>
      </c>
      <c r="R1449" s="18">
        <v>2.9</v>
      </c>
      <c r="T1449" s="18">
        <v>0</v>
      </c>
      <c r="U1449" s="18">
        <v>0</v>
      </c>
    </row>
    <row r="1450" spans="2:21" x14ac:dyDescent="0.4">
      <c r="B1450" s="28" t="s">
        <v>5909</v>
      </c>
      <c r="C1450" s="28" t="s">
        <v>5910</v>
      </c>
      <c r="D1450" s="28" t="s">
        <v>170</v>
      </c>
      <c r="E1450" s="29" t="s">
        <v>176</v>
      </c>
      <c r="F1450" s="28" t="s">
        <v>6100</v>
      </c>
      <c r="G1450" s="28" t="s">
        <v>39</v>
      </c>
      <c r="H1450" s="28" t="s">
        <v>6318</v>
      </c>
      <c r="I1450" s="29" t="s">
        <v>6416</v>
      </c>
      <c r="J1450" s="28" t="s">
        <v>5904</v>
      </c>
      <c r="K1450" s="28" t="s">
        <v>7552</v>
      </c>
      <c r="L1450" s="28" t="s">
        <v>5901</v>
      </c>
      <c r="M1450" s="29"/>
      <c r="N1450" s="30">
        <v>45322</v>
      </c>
      <c r="O1450" s="28" t="s">
        <v>7553</v>
      </c>
      <c r="P1450" s="18" t="s">
        <v>7552</v>
      </c>
      <c r="Q1450" s="18" t="s">
        <v>7531</v>
      </c>
      <c r="R1450" s="18">
        <v>2.9</v>
      </c>
      <c r="T1450" s="18">
        <v>0</v>
      </c>
      <c r="U1450" s="18">
        <v>0</v>
      </c>
    </row>
    <row r="1451" spans="2:21" x14ac:dyDescent="0.4">
      <c r="B1451" s="28" t="s">
        <v>5909</v>
      </c>
      <c r="C1451" s="28" t="s">
        <v>5910</v>
      </c>
      <c r="D1451" s="28" t="s">
        <v>170</v>
      </c>
      <c r="E1451" s="29" t="s">
        <v>176</v>
      </c>
      <c r="F1451" s="28" t="s">
        <v>6100</v>
      </c>
      <c r="G1451" s="28" t="s">
        <v>39</v>
      </c>
      <c r="H1451" s="28" t="s">
        <v>6318</v>
      </c>
      <c r="I1451" s="29" t="s">
        <v>6416</v>
      </c>
      <c r="J1451" s="28" t="s">
        <v>5843</v>
      </c>
      <c r="K1451" s="28" t="s">
        <v>7554</v>
      </c>
      <c r="L1451" s="28" t="s">
        <v>5901</v>
      </c>
      <c r="M1451" s="29"/>
      <c r="N1451" s="30">
        <v>45322</v>
      </c>
      <c r="O1451" s="28" t="s">
        <v>7555</v>
      </c>
      <c r="P1451" s="18" t="s">
        <v>7554</v>
      </c>
      <c r="Q1451" s="18" t="s">
        <v>7531</v>
      </c>
      <c r="R1451" s="18">
        <v>2.9</v>
      </c>
      <c r="T1451" s="18">
        <v>0</v>
      </c>
      <c r="U1451" s="18">
        <v>0</v>
      </c>
    </row>
    <row r="1452" spans="2:21" x14ac:dyDescent="0.4">
      <c r="B1452" s="28" t="s">
        <v>5909</v>
      </c>
      <c r="C1452" s="28" t="s">
        <v>5910</v>
      </c>
      <c r="D1452" s="28" t="s">
        <v>170</v>
      </c>
      <c r="E1452" s="29" t="s">
        <v>172</v>
      </c>
      <c r="F1452" s="28" t="s">
        <v>5991</v>
      </c>
      <c r="G1452" s="28" t="s">
        <v>926</v>
      </c>
      <c r="H1452" s="28" t="s">
        <v>6145</v>
      </c>
      <c r="I1452" s="29" t="s">
        <v>6558</v>
      </c>
      <c r="J1452" s="28" t="s">
        <v>5899</v>
      </c>
      <c r="K1452" s="28" t="s">
        <v>7331</v>
      </c>
      <c r="L1452" s="28" t="s">
        <v>5901</v>
      </c>
      <c r="M1452" s="29"/>
      <c r="N1452" s="30">
        <v>45322</v>
      </c>
      <c r="O1452" s="28" t="s">
        <v>7332</v>
      </c>
      <c r="P1452" s="18" t="s">
        <v>7331</v>
      </c>
      <c r="Q1452" s="18" t="s">
        <v>7333</v>
      </c>
      <c r="R1452" s="18">
        <v>1.4</v>
      </c>
      <c r="T1452" s="18">
        <v>0</v>
      </c>
      <c r="U1452" s="18">
        <v>0</v>
      </c>
    </row>
    <row r="1453" spans="2:21" x14ac:dyDescent="0.4">
      <c r="B1453" s="28" t="s">
        <v>5909</v>
      </c>
      <c r="C1453" s="28" t="s">
        <v>5910</v>
      </c>
      <c r="D1453" s="28" t="s">
        <v>170</v>
      </c>
      <c r="E1453" s="29" t="s">
        <v>172</v>
      </c>
      <c r="F1453" s="28" t="s">
        <v>5991</v>
      </c>
      <c r="G1453" s="28" t="s">
        <v>926</v>
      </c>
      <c r="H1453" s="28" t="s">
        <v>6145</v>
      </c>
      <c r="I1453" s="29" t="s">
        <v>6558</v>
      </c>
      <c r="J1453" s="28" t="s">
        <v>5904</v>
      </c>
      <c r="K1453" s="28" t="s">
        <v>7334</v>
      </c>
      <c r="L1453" s="28" t="s">
        <v>5901</v>
      </c>
      <c r="M1453" s="29"/>
      <c r="N1453" s="30">
        <v>45322</v>
      </c>
      <c r="O1453" s="28" t="s">
        <v>7335</v>
      </c>
      <c r="P1453" s="18" t="s">
        <v>7334</v>
      </c>
      <c r="Q1453" s="18" t="s">
        <v>7333</v>
      </c>
      <c r="R1453" s="18">
        <v>1.4</v>
      </c>
      <c r="T1453" s="18">
        <v>0</v>
      </c>
      <c r="U1453" s="18">
        <v>0</v>
      </c>
    </row>
    <row r="1454" spans="2:21" x14ac:dyDescent="0.4">
      <c r="B1454" s="28" t="s">
        <v>5909</v>
      </c>
      <c r="C1454" s="28" t="s">
        <v>5910</v>
      </c>
      <c r="D1454" s="28" t="s">
        <v>170</v>
      </c>
      <c r="E1454" s="29" t="s">
        <v>172</v>
      </c>
      <c r="F1454" s="28" t="s">
        <v>5991</v>
      </c>
      <c r="G1454" s="28" t="s">
        <v>926</v>
      </c>
      <c r="H1454" s="28" t="s">
        <v>6145</v>
      </c>
      <c r="I1454" s="29" t="s">
        <v>6558</v>
      </c>
      <c r="J1454" s="28" t="s">
        <v>5843</v>
      </c>
      <c r="K1454" s="28" t="s">
        <v>7336</v>
      </c>
      <c r="L1454" s="28" t="s">
        <v>5901</v>
      </c>
      <c r="M1454" s="29"/>
      <c r="N1454" s="30">
        <v>45322</v>
      </c>
      <c r="O1454" s="28" t="s">
        <v>7337</v>
      </c>
      <c r="P1454" s="18" t="s">
        <v>7336</v>
      </c>
      <c r="Q1454" s="18" t="s">
        <v>7333</v>
      </c>
      <c r="R1454" s="18">
        <v>1.4</v>
      </c>
      <c r="T1454" s="18">
        <v>0</v>
      </c>
      <c r="U1454" s="18">
        <v>0</v>
      </c>
    </row>
    <row r="1455" spans="2:21" x14ac:dyDescent="0.4">
      <c r="B1455" s="28" t="s">
        <v>5909</v>
      </c>
      <c r="C1455" s="28" t="s">
        <v>5910</v>
      </c>
      <c r="D1455" s="28" t="s">
        <v>170</v>
      </c>
      <c r="E1455" s="29" t="s">
        <v>172</v>
      </c>
      <c r="F1455" s="28" t="s">
        <v>5991</v>
      </c>
      <c r="G1455" s="28" t="s">
        <v>926</v>
      </c>
      <c r="H1455" s="28" t="s">
        <v>6145</v>
      </c>
      <c r="I1455" s="29" t="s">
        <v>6558</v>
      </c>
      <c r="J1455" s="28" t="s">
        <v>5923</v>
      </c>
      <c r="K1455" s="28" t="s">
        <v>7338</v>
      </c>
      <c r="L1455" s="28" t="s">
        <v>5901</v>
      </c>
      <c r="M1455" s="29"/>
      <c r="N1455" s="30">
        <v>45322</v>
      </c>
      <c r="O1455" s="28" t="s">
        <v>7339</v>
      </c>
      <c r="P1455" s="18" t="s">
        <v>7338</v>
      </c>
      <c r="Q1455" s="18" t="s">
        <v>7333</v>
      </c>
      <c r="R1455" s="18">
        <v>1.4</v>
      </c>
      <c r="T1455" s="18">
        <v>0</v>
      </c>
      <c r="U1455" s="18">
        <v>0</v>
      </c>
    </row>
    <row r="1456" spans="2:21" x14ac:dyDescent="0.4">
      <c r="B1456" s="28" t="s">
        <v>5909</v>
      </c>
      <c r="C1456" s="28" t="s">
        <v>5910</v>
      </c>
      <c r="D1456" s="28" t="s">
        <v>170</v>
      </c>
      <c r="E1456" s="29" t="s">
        <v>172</v>
      </c>
      <c r="F1456" s="28" t="s">
        <v>5991</v>
      </c>
      <c r="G1456" s="28" t="s">
        <v>703</v>
      </c>
      <c r="H1456" s="28" t="s">
        <v>6466</v>
      </c>
      <c r="I1456" s="29" t="s">
        <v>6467</v>
      </c>
      <c r="J1456" s="28" t="s">
        <v>5899</v>
      </c>
      <c r="K1456" s="28" t="s">
        <v>7340</v>
      </c>
      <c r="L1456" s="28" t="s">
        <v>5901</v>
      </c>
      <c r="M1456" s="29"/>
      <c r="N1456" s="30">
        <v>45322</v>
      </c>
      <c r="O1456" s="28" t="s">
        <v>7341</v>
      </c>
      <c r="P1456" s="18" t="s">
        <v>7340</v>
      </c>
      <c r="Q1456" s="18" t="s">
        <v>7333</v>
      </c>
      <c r="R1456" s="18">
        <v>1.7</v>
      </c>
      <c r="T1456" s="18">
        <v>0</v>
      </c>
      <c r="U1456" s="18">
        <v>0</v>
      </c>
    </row>
    <row r="1457" spans="2:21" x14ac:dyDescent="0.4">
      <c r="B1457" s="28" t="s">
        <v>5909</v>
      </c>
      <c r="C1457" s="28" t="s">
        <v>5910</v>
      </c>
      <c r="D1457" s="28" t="s">
        <v>170</v>
      </c>
      <c r="E1457" s="29" t="s">
        <v>172</v>
      </c>
      <c r="F1457" s="28" t="s">
        <v>5991</v>
      </c>
      <c r="G1457" s="28" t="s">
        <v>703</v>
      </c>
      <c r="H1457" s="28" t="s">
        <v>6466</v>
      </c>
      <c r="I1457" s="29" t="s">
        <v>6467</v>
      </c>
      <c r="J1457" s="28" t="s">
        <v>5904</v>
      </c>
      <c r="K1457" s="28" t="s">
        <v>7342</v>
      </c>
      <c r="L1457" s="28" t="s">
        <v>5901</v>
      </c>
      <c r="M1457" s="29"/>
      <c r="N1457" s="30">
        <v>45322</v>
      </c>
      <c r="O1457" s="28" t="s">
        <v>7343</v>
      </c>
      <c r="P1457" s="18" t="s">
        <v>7342</v>
      </c>
      <c r="Q1457" s="18" t="s">
        <v>7333</v>
      </c>
      <c r="R1457" s="18">
        <v>1.7</v>
      </c>
      <c r="T1457" s="18">
        <v>0</v>
      </c>
      <c r="U1457" s="18">
        <v>0</v>
      </c>
    </row>
    <row r="1458" spans="2:21" x14ac:dyDescent="0.4">
      <c r="B1458" s="28" t="s">
        <v>5909</v>
      </c>
      <c r="C1458" s="28" t="s">
        <v>5910</v>
      </c>
      <c r="D1458" s="28" t="s">
        <v>170</v>
      </c>
      <c r="E1458" s="29" t="s">
        <v>172</v>
      </c>
      <c r="F1458" s="28" t="s">
        <v>5991</v>
      </c>
      <c r="G1458" s="28" t="s">
        <v>703</v>
      </c>
      <c r="H1458" s="28" t="s">
        <v>6466</v>
      </c>
      <c r="I1458" s="29" t="s">
        <v>6467</v>
      </c>
      <c r="J1458" s="28" t="s">
        <v>5843</v>
      </c>
      <c r="K1458" s="28" t="s">
        <v>7344</v>
      </c>
      <c r="L1458" s="28" t="s">
        <v>5901</v>
      </c>
      <c r="M1458" s="29"/>
      <c r="N1458" s="30">
        <v>45322</v>
      </c>
      <c r="O1458" s="28" t="s">
        <v>7345</v>
      </c>
      <c r="P1458" s="18" t="s">
        <v>7344</v>
      </c>
      <c r="Q1458" s="18" t="s">
        <v>7333</v>
      </c>
      <c r="R1458" s="18">
        <v>1.7</v>
      </c>
      <c r="T1458" s="18">
        <v>0</v>
      </c>
      <c r="U1458" s="18">
        <v>0</v>
      </c>
    </row>
    <row r="1459" spans="2:21" x14ac:dyDescent="0.4">
      <c r="B1459" s="28" t="s">
        <v>5909</v>
      </c>
      <c r="C1459" s="28" t="s">
        <v>5910</v>
      </c>
      <c r="D1459" s="28" t="s">
        <v>170</v>
      </c>
      <c r="E1459" s="29" t="s">
        <v>172</v>
      </c>
      <c r="F1459" s="28" t="s">
        <v>5991</v>
      </c>
      <c r="G1459" s="28" t="s">
        <v>275</v>
      </c>
      <c r="H1459" s="28" t="s">
        <v>6302</v>
      </c>
      <c r="I1459" s="29" t="s">
        <v>6474</v>
      </c>
      <c r="J1459" s="28" t="s">
        <v>5899</v>
      </c>
      <c r="K1459" s="28" t="s">
        <v>7346</v>
      </c>
      <c r="L1459" s="28" t="s">
        <v>5901</v>
      </c>
      <c r="M1459" s="29"/>
      <c r="N1459" s="30">
        <v>45322</v>
      </c>
      <c r="O1459" s="28" t="s">
        <v>7347</v>
      </c>
      <c r="P1459" s="18" t="s">
        <v>7346</v>
      </c>
      <c r="Q1459" s="18" t="s">
        <v>7333</v>
      </c>
      <c r="R1459" s="18">
        <v>1.8</v>
      </c>
      <c r="T1459" s="18">
        <v>0</v>
      </c>
      <c r="U1459" s="18">
        <v>0</v>
      </c>
    </row>
    <row r="1460" spans="2:21" x14ac:dyDescent="0.4">
      <c r="B1460" s="28" t="s">
        <v>5909</v>
      </c>
      <c r="C1460" s="28" t="s">
        <v>5910</v>
      </c>
      <c r="D1460" s="28" t="s">
        <v>170</v>
      </c>
      <c r="E1460" s="29" t="s">
        <v>172</v>
      </c>
      <c r="F1460" s="28" t="s">
        <v>5991</v>
      </c>
      <c r="G1460" s="28" t="s">
        <v>275</v>
      </c>
      <c r="H1460" s="28" t="s">
        <v>6302</v>
      </c>
      <c r="I1460" s="29" t="s">
        <v>6474</v>
      </c>
      <c r="J1460" s="28" t="s">
        <v>5904</v>
      </c>
      <c r="K1460" s="28" t="s">
        <v>7348</v>
      </c>
      <c r="L1460" s="28" t="s">
        <v>5901</v>
      </c>
      <c r="M1460" s="29"/>
      <c r="N1460" s="30">
        <v>45322</v>
      </c>
      <c r="O1460" s="28" t="s">
        <v>7349</v>
      </c>
      <c r="P1460" s="18" t="s">
        <v>7348</v>
      </c>
      <c r="Q1460" s="18" t="s">
        <v>7333</v>
      </c>
      <c r="R1460" s="18">
        <v>1.8</v>
      </c>
      <c r="T1460" s="18">
        <v>0</v>
      </c>
      <c r="U1460" s="18">
        <v>0</v>
      </c>
    </row>
    <row r="1461" spans="2:21" x14ac:dyDescent="0.4">
      <c r="B1461" s="28" t="s">
        <v>5909</v>
      </c>
      <c r="C1461" s="28" t="s">
        <v>5910</v>
      </c>
      <c r="D1461" s="28" t="s">
        <v>170</v>
      </c>
      <c r="E1461" s="29" t="s">
        <v>172</v>
      </c>
      <c r="F1461" s="28" t="s">
        <v>5991</v>
      </c>
      <c r="G1461" s="28" t="s">
        <v>275</v>
      </c>
      <c r="H1461" s="28" t="s">
        <v>6302</v>
      </c>
      <c r="I1461" s="29" t="s">
        <v>6474</v>
      </c>
      <c r="J1461" s="28" t="s">
        <v>5843</v>
      </c>
      <c r="K1461" s="28" t="s">
        <v>7350</v>
      </c>
      <c r="L1461" s="28" t="s">
        <v>5901</v>
      </c>
      <c r="M1461" s="29"/>
      <c r="N1461" s="30">
        <v>45322</v>
      </c>
      <c r="O1461" s="28" t="s">
        <v>7351</v>
      </c>
      <c r="P1461" s="18" t="s">
        <v>7350</v>
      </c>
      <c r="Q1461" s="18" t="s">
        <v>7333</v>
      </c>
      <c r="R1461" s="18">
        <v>1.8</v>
      </c>
      <c r="T1461" s="18">
        <v>0</v>
      </c>
      <c r="U1461" s="18">
        <v>0</v>
      </c>
    </row>
    <row r="1462" spans="2:21" x14ac:dyDescent="0.4">
      <c r="B1462" s="28" t="s">
        <v>5909</v>
      </c>
      <c r="C1462" s="28" t="s">
        <v>5910</v>
      </c>
      <c r="D1462" s="28" t="s">
        <v>170</v>
      </c>
      <c r="E1462" s="29" t="s">
        <v>172</v>
      </c>
      <c r="F1462" s="28" t="s">
        <v>5991</v>
      </c>
      <c r="G1462" s="28" t="s">
        <v>39</v>
      </c>
      <c r="H1462" s="28" t="s">
        <v>6318</v>
      </c>
      <c r="I1462" s="29" t="s">
        <v>6416</v>
      </c>
      <c r="J1462" s="28" t="s">
        <v>5899</v>
      </c>
      <c r="K1462" s="28" t="s">
        <v>7352</v>
      </c>
      <c r="L1462" s="28" t="s">
        <v>5901</v>
      </c>
      <c r="M1462" s="29"/>
      <c r="N1462" s="30">
        <v>45322</v>
      </c>
      <c r="O1462" s="28" t="s">
        <v>7353</v>
      </c>
      <c r="P1462" s="18" t="s">
        <v>7352</v>
      </c>
      <c r="Q1462" s="18" t="s">
        <v>7333</v>
      </c>
      <c r="R1462" s="18">
        <v>2.9</v>
      </c>
      <c r="T1462" s="18">
        <v>0</v>
      </c>
      <c r="U1462" s="18">
        <v>0</v>
      </c>
    </row>
    <row r="1463" spans="2:21" x14ac:dyDescent="0.4">
      <c r="B1463" s="28" t="s">
        <v>5909</v>
      </c>
      <c r="C1463" s="28" t="s">
        <v>5910</v>
      </c>
      <c r="D1463" s="28" t="s">
        <v>170</v>
      </c>
      <c r="E1463" s="29" t="s">
        <v>172</v>
      </c>
      <c r="F1463" s="28" t="s">
        <v>5991</v>
      </c>
      <c r="G1463" s="28" t="s">
        <v>39</v>
      </c>
      <c r="H1463" s="28" t="s">
        <v>6318</v>
      </c>
      <c r="I1463" s="29" t="s">
        <v>6416</v>
      </c>
      <c r="J1463" s="28" t="s">
        <v>5904</v>
      </c>
      <c r="K1463" s="28" t="s">
        <v>7354</v>
      </c>
      <c r="L1463" s="28" t="s">
        <v>5901</v>
      </c>
      <c r="M1463" s="29"/>
      <c r="N1463" s="30">
        <v>45322</v>
      </c>
      <c r="O1463" s="28" t="s">
        <v>7355</v>
      </c>
      <c r="P1463" s="18" t="s">
        <v>7354</v>
      </c>
      <c r="Q1463" s="18" t="s">
        <v>7333</v>
      </c>
      <c r="R1463" s="18">
        <v>2.9</v>
      </c>
      <c r="T1463" s="18">
        <v>0</v>
      </c>
      <c r="U1463" s="18">
        <v>0</v>
      </c>
    </row>
    <row r="1464" spans="2:21" x14ac:dyDescent="0.4">
      <c r="B1464" s="28" t="s">
        <v>5909</v>
      </c>
      <c r="C1464" s="28" t="s">
        <v>5910</v>
      </c>
      <c r="D1464" s="28" t="s">
        <v>170</v>
      </c>
      <c r="E1464" s="29" t="s">
        <v>172</v>
      </c>
      <c r="F1464" s="28" t="s">
        <v>5991</v>
      </c>
      <c r="G1464" s="28" t="s">
        <v>39</v>
      </c>
      <c r="H1464" s="28" t="s">
        <v>6318</v>
      </c>
      <c r="I1464" s="29" t="s">
        <v>6416</v>
      </c>
      <c r="J1464" s="28" t="s">
        <v>5843</v>
      </c>
      <c r="K1464" s="28" t="s">
        <v>7356</v>
      </c>
      <c r="L1464" s="28" t="s">
        <v>5901</v>
      </c>
      <c r="M1464" s="29"/>
      <c r="N1464" s="30">
        <v>45322</v>
      </c>
      <c r="O1464" s="28" t="s">
        <v>7357</v>
      </c>
      <c r="P1464" s="18" t="s">
        <v>7356</v>
      </c>
      <c r="Q1464" s="18" t="s">
        <v>7333</v>
      </c>
      <c r="R1464" s="18">
        <v>2.9</v>
      </c>
      <c r="T1464" s="18">
        <v>0</v>
      </c>
      <c r="U1464" s="18">
        <v>0</v>
      </c>
    </row>
    <row r="1465" spans="2:21" x14ac:dyDescent="0.4">
      <c r="B1465" s="28" t="s">
        <v>5909</v>
      </c>
      <c r="C1465" s="28" t="s">
        <v>5910</v>
      </c>
      <c r="D1465" s="28" t="s">
        <v>170</v>
      </c>
      <c r="E1465" s="29" t="s">
        <v>156</v>
      </c>
      <c r="F1465" s="28" t="s">
        <v>5991</v>
      </c>
      <c r="G1465" s="28" t="s">
        <v>926</v>
      </c>
      <c r="H1465" s="28" t="s">
        <v>6145</v>
      </c>
      <c r="I1465" s="29" t="s">
        <v>6126</v>
      </c>
      <c r="J1465" s="28" t="s">
        <v>5899</v>
      </c>
      <c r="K1465" s="28" t="s">
        <v>8593</v>
      </c>
      <c r="L1465" s="28" t="s">
        <v>5901</v>
      </c>
      <c r="M1465" s="29"/>
      <c r="N1465" s="30">
        <v>45322</v>
      </c>
      <c r="O1465" s="18" t="s">
        <v>8594</v>
      </c>
      <c r="P1465" s="18" t="s">
        <v>8593</v>
      </c>
      <c r="Q1465" s="18" t="s">
        <v>8595</v>
      </c>
      <c r="R1465" s="18">
        <v>1.2</v>
      </c>
      <c r="T1465" s="18">
        <v>0</v>
      </c>
      <c r="U1465" s="18">
        <v>0</v>
      </c>
    </row>
    <row r="1466" spans="2:21" x14ac:dyDescent="0.4">
      <c r="B1466" s="28" t="s">
        <v>5909</v>
      </c>
      <c r="C1466" s="28" t="s">
        <v>5910</v>
      </c>
      <c r="D1466" s="28" t="s">
        <v>170</v>
      </c>
      <c r="E1466" s="29" t="s">
        <v>156</v>
      </c>
      <c r="F1466" s="28" t="s">
        <v>5991</v>
      </c>
      <c r="G1466" s="28" t="s">
        <v>926</v>
      </c>
      <c r="H1466" s="28" t="s">
        <v>6145</v>
      </c>
      <c r="I1466" s="29" t="s">
        <v>6126</v>
      </c>
      <c r="J1466" s="28" t="s">
        <v>5904</v>
      </c>
      <c r="K1466" s="28" t="s">
        <v>8596</v>
      </c>
      <c r="L1466" s="28" t="s">
        <v>5901</v>
      </c>
      <c r="M1466" s="29"/>
      <c r="N1466" s="30">
        <v>45322</v>
      </c>
      <c r="O1466" s="18" t="s">
        <v>8597</v>
      </c>
      <c r="P1466" s="18" t="s">
        <v>8596</v>
      </c>
      <c r="Q1466" s="18" t="s">
        <v>8595</v>
      </c>
      <c r="R1466" s="18">
        <v>1.2</v>
      </c>
      <c r="T1466" s="18">
        <v>0</v>
      </c>
      <c r="U1466" s="18">
        <v>0</v>
      </c>
    </row>
    <row r="1467" spans="2:21" x14ac:dyDescent="0.4">
      <c r="B1467" s="28" t="s">
        <v>5909</v>
      </c>
      <c r="C1467" s="28" t="s">
        <v>5910</v>
      </c>
      <c r="D1467" s="28" t="s">
        <v>170</v>
      </c>
      <c r="E1467" s="29" t="s">
        <v>156</v>
      </c>
      <c r="F1467" s="28" t="s">
        <v>5991</v>
      </c>
      <c r="G1467" s="28" t="s">
        <v>926</v>
      </c>
      <c r="H1467" s="28" t="s">
        <v>6145</v>
      </c>
      <c r="I1467" s="29" t="s">
        <v>6126</v>
      </c>
      <c r="J1467" s="28" t="s">
        <v>5843</v>
      </c>
      <c r="K1467" s="28" t="s">
        <v>8598</v>
      </c>
      <c r="L1467" s="28" t="s">
        <v>5901</v>
      </c>
      <c r="M1467" s="29"/>
      <c r="N1467" s="30">
        <v>45322</v>
      </c>
      <c r="O1467" s="18" t="s">
        <v>8599</v>
      </c>
      <c r="P1467" s="18" t="s">
        <v>8598</v>
      </c>
      <c r="Q1467" s="18" t="s">
        <v>8595</v>
      </c>
      <c r="R1467" s="18">
        <v>1.2</v>
      </c>
      <c r="T1467" s="18">
        <v>0</v>
      </c>
      <c r="U1467" s="18">
        <v>0</v>
      </c>
    </row>
    <row r="1468" spans="2:21" x14ac:dyDescent="0.4">
      <c r="B1468" s="28" t="s">
        <v>5909</v>
      </c>
      <c r="C1468" s="28" t="s">
        <v>5910</v>
      </c>
      <c r="D1468" s="28" t="s">
        <v>170</v>
      </c>
      <c r="E1468" s="29" t="s">
        <v>156</v>
      </c>
      <c r="F1468" s="28" t="s">
        <v>5991</v>
      </c>
      <c r="G1468" s="28" t="s">
        <v>926</v>
      </c>
      <c r="H1468" s="28" t="s">
        <v>6145</v>
      </c>
      <c r="I1468" s="29" t="s">
        <v>6126</v>
      </c>
      <c r="J1468" s="28" t="s">
        <v>5923</v>
      </c>
      <c r="K1468" s="28" t="s">
        <v>8600</v>
      </c>
      <c r="L1468" s="28" t="s">
        <v>5901</v>
      </c>
      <c r="M1468" s="29"/>
      <c r="N1468" s="30">
        <v>45322</v>
      </c>
      <c r="O1468" s="18" t="s">
        <v>8601</v>
      </c>
      <c r="P1468" s="18" t="s">
        <v>8600</v>
      </c>
      <c r="Q1468" s="18" t="s">
        <v>8595</v>
      </c>
      <c r="R1468" s="18">
        <v>1.2</v>
      </c>
      <c r="T1468" s="18">
        <v>0</v>
      </c>
      <c r="U1468" s="18">
        <v>0</v>
      </c>
    </row>
    <row r="1469" spans="2:21" x14ac:dyDescent="0.4">
      <c r="B1469" s="28" t="s">
        <v>5909</v>
      </c>
      <c r="C1469" s="28" t="s">
        <v>5910</v>
      </c>
      <c r="D1469" s="28" t="s">
        <v>170</v>
      </c>
      <c r="E1469" s="29" t="s">
        <v>156</v>
      </c>
      <c r="F1469" s="28" t="s">
        <v>5991</v>
      </c>
      <c r="G1469" s="28" t="s">
        <v>703</v>
      </c>
      <c r="H1469" s="28" t="s">
        <v>6466</v>
      </c>
      <c r="I1469" s="29" t="s">
        <v>8063</v>
      </c>
      <c r="J1469" s="28" t="s">
        <v>5899</v>
      </c>
      <c r="K1469" s="28" t="s">
        <v>8602</v>
      </c>
      <c r="L1469" s="28" t="s">
        <v>5901</v>
      </c>
      <c r="M1469" s="29"/>
      <c r="N1469" s="30">
        <v>45322</v>
      </c>
      <c r="O1469" s="18" t="s">
        <v>8603</v>
      </c>
      <c r="P1469" s="18" t="s">
        <v>8602</v>
      </c>
      <c r="Q1469" s="18" t="s">
        <v>8595</v>
      </c>
      <c r="R1469" s="18">
        <v>1.6</v>
      </c>
      <c r="T1469" s="18">
        <v>0</v>
      </c>
      <c r="U1469" s="18">
        <v>0</v>
      </c>
    </row>
    <row r="1470" spans="2:21" x14ac:dyDescent="0.4">
      <c r="B1470" s="28" t="s">
        <v>5909</v>
      </c>
      <c r="C1470" s="28" t="s">
        <v>5910</v>
      </c>
      <c r="D1470" s="28" t="s">
        <v>170</v>
      </c>
      <c r="E1470" s="29" t="s">
        <v>156</v>
      </c>
      <c r="F1470" s="28" t="s">
        <v>5991</v>
      </c>
      <c r="G1470" s="28" t="s">
        <v>703</v>
      </c>
      <c r="H1470" s="28" t="s">
        <v>6466</v>
      </c>
      <c r="I1470" s="29" t="s">
        <v>8063</v>
      </c>
      <c r="J1470" s="28" t="s">
        <v>5904</v>
      </c>
      <c r="K1470" s="28" t="s">
        <v>8604</v>
      </c>
      <c r="L1470" s="28" t="s">
        <v>5901</v>
      </c>
      <c r="M1470" s="29"/>
      <c r="N1470" s="30">
        <v>45322</v>
      </c>
      <c r="O1470" s="18" t="s">
        <v>8605</v>
      </c>
      <c r="P1470" s="18" t="s">
        <v>8604</v>
      </c>
      <c r="Q1470" s="18" t="s">
        <v>8595</v>
      </c>
      <c r="R1470" s="18">
        <v>1.6</v>
      </c>
      <c r="T1470" s="18">
        <v>0</v>
      </c>
      <c r="U1470" s="18">
        <v>0</v>
      </c>
    </row>
    <row r="1471" spans="2:21" x14ac:dyDescent="0.4">
      <c r="B1471" s="28" t="s">
        <v>5909</v>
      </c>
      <c r="C1471" s="28" t="s">
        <v>5910</v>
      </c>
      <c r="D1471" s="28" t="s">
        <v>170</v>
      </c>
      <c r="E1471" s="29" t="s">
        <v>156</v>
      </c>
      <c r="F1471" s="28" t="s">
        <v>5991</v>
      </c>
      <c r="G1471" s="28" t="s">
        <v>703</v>
      </c>
      <c r="H1471" s="28" t="s">
        <v>6466</v>
      </c>
      <c r="I1471" s="29" t="s">
        <v>8063</v>
      </c>
      <c r="J1471" s="28" t="s">
        <v>5843</v>
      </c>
      <c r="K1471" s="28" t="s">
        <v>8606</v>
      </c>
      <c r="L1471" s="28" t="s">
        <v>5901</v>
      </c>
      <c r="M1471" s="29"/>
      <c r="N1471" s="30">
        <v>45322</v>
      </c>
      <c r="O1471" s="18" t="s">
        <v>8607</v>
      </c>
      <c r="P1471" s="18" t="s">
        <v>8606</v>
      </c>
      <c r="Q1471" s="18" t="s">
        <v>8595</v>
      </c>
      <c r="R1471" s="18">
        <v>1.6</v>
      </c>
      <c r="T1471" s="18">
        <v>0</v>
      </c>
      <c r="U1471" s="18">
        <v>0</v>
      </c>
    </row>
    <row r="1472" spans="2:21" x14ac:dyDescent="0.4">
      <c r="B1472" s="28" t="s">
        <v>5909</v>
      </c>
      <c r="C1472" s="28" t="s">
        <v>5910</v>
      </c>
      <c r="D1472" s="28" t="s">
        <v>170</v>
      </c>
      <c r="E1472" s="29" t="s">
        <v>156</v>
      </c>
      <c r="F1472" s="28" t="s">
        <v>5991</v>
      </c>
      <c r="G1472" s="28" t="s">
        <v>275</v>
      </c>
      <c r="H1472" s="28" t="s">
        <v>6302</v>
      </c>
      <c r="I1472" s="29" t="s">
        <v>6474</v>
      </c>
      <c r="J1472" s="28" t="s">
        <v>5899</v>
      </c>
      <c r="K1472" s="28" t="s">
        <v>8608</v>
      </c>
      <c r="L1472" s="28" t="s">
        <v>5901</v>
      </c>
      <c r="M1472" s="29"/>
      <c r="N1472" s="30">
        <v>45322</v>
      </c>
      <c r="O1472" s="18" t="s">
        <v>8609</v>
      </c>
      <c r="P1472" s="18" t="s">
        <v>8608</v>
      </c>
      <c r="Q1472" s="18" t="s">
        <v>8595</v>
      </c>
      <c r="R1472" s="18">
        <v>1.8</v>
      </c>
      <c r="T1472" s="18">
        <v>0</v>
      </c>
      <c r="U1472" s="18">
        <v>0</v>
      </c>
    </row>
    <row r="1473" spans="2:21" x14ac:dyDescent="0.4">
      <c r="B1473" s="28" t="s">
        <v>5909</v>
      </c>
      <c r="C1473" s="28" t="s">
        <v>5910</v>
      </c>
      <c r="D1473" s="28" t="s">
        <v>170</v>
      </c>
      <c r="E1473" s="29" t="s">
        <v>156</v>
      </c>
      <c r="F1473" s="28" t="s">
        <v>5991</v>
      </c>
      <c r="G1473" s="28" t="s">
        <v>275</v>
      </c>
      <c r="H1473" s="28" t="s">
        <v>6302</v>
      </c>
      <c r="I1473" s="29" t="s">
        <v>6474</v>
      </c>
      <c r="J1473" s="28" t="s">
        <v>5904</v>
      </c>
      <c r="K1473" s="28" t="s">
        <v>8610</v>
      </c>
      <c r="L1473" s="28" t="s">
        <v>5901</v>
      </c>
      <c r="M1473" s="29"/>
      <c r="N1473" s="30">
        <v>45322</v>
      </c>
      <c r="O1473" s="18" t="s">
        <v>8611</v>
      </c>
      <c r="P1473" s="18" t="s">
        <v>8610</v>
      </c>
      <c r="Q1473" s="18" t="s">
        <v>8595</v>
      </c>
      <c r="R1473" s="18">
        <v>1.8</v>
      </c>
      <c r="T1473" s="18">
        <v>0</v>
      </c>
      <c r="U1473" s="18">
        <v>0</v>
      </c>
    </row>
    <row r="1474" spans="2:21" x14ac:dyDescent="0.4">
      <c r="B1474" s="28" t="s">
        <v>5909</v>
      </c>
      <c r="C1474" s="28" t="s">
        <v>5910</v>
      </c>
      <c r="D1474" s="28" t="s">
        <v>170</v>
      </c>
      <c r="E1474" s="29" t="s">
        <v>156</v>
      </c>
      <c r="F1474" s="28" t="s">
        <v>5991</v>
      </c>
      <c r="G1474" s="28" t="s">
        <v>275</v>
      </c>
      <c r="H1474" s="28" t="s">
        <v>6302</v>
      </c>
      <c r="I1474" s="29" t="s">
        <v>6474</v>
      </c>
      <c r="J1474" s="28" t="s">
        <v>5843</v>
      </c>
      <c r="K1474" s="28" t="s">
        <v>8612</v>
      </c>
      <c r="L1474" s="28" t="s">
        <v>5901</v>
      </c>
      <c r="M1474" s="29"/>
      <c r="N1474" s="30">
        <v>45322</v>
      </c>
      <c r="O1474" s="18" t="s">
        <v>8613</v>
      </c>
      <c r="P1474" s="18" t="s">
        <v>8612</v>
      </c>
      <c r="Q1474" s="18" t="s">
        <v>8595</v>
      </c>
      <c r="R1474" s="18">
        <v>1.8</v>
      </c>
      <c r="T1474" s="18">
        <v>0</v>
      </c>
      <c r="U1474" s="18">
        <v>0</v>
      </c>
    </row>
    <row r="1475" spans="2:21" x14ac:dyDescent="0.4">
      <c r="B1475" s="28" t="s">
        <v>5909</v>
      </c>
      <c r="C1475" s="28" t="s">
        <v>5910</v>
      </c>
      <c r="D1475" s="28" t="s">
        <v>170</v>
      </c>
      <c r="E1475" s="29" t="s">
        <v>156</v>
      </c>
      <c r="F1475" s="28" t="s">
        <v>5991</v>
      </c>
      <c r="G1475" s="28" t="s">
        <v>39</v>
      </c>
      <c r="H1475" s="28" t="s">
        <v>6318</v>
      </c>
      <c r="I1475" s="29" t="s">
        <v>6416</v>
      </c>
      <c r="J1475" s="28" t="s">
        <v>5899</v>
      </c>
      <c r="K1475" s="28" t="s">
        <v>8614</v>
      </c>
      <c r="L1475" s="28" t="s">
        <v>5901</v>
      </c>
      <c r="M1475" s="29"/>
      <c r="N1475" s="30">
        <v>45322</v>
      </c>
      <c r="O1475" s="18" t="s">
        <v>8615</v>
      </c>
      <c r="P1475" s="18" t="s">
        <v>8614</v>
      </c>
      <c r="Q1475" s="18" t="s">
        <v>8595</v>
      </c>
      <c r="R1475" s="18">
        <v>2.9</v>
      </c>
      <c r="T1475" s="18">
        <v>0</v>
      </c>
      <c r="U1475" s="18">
        <v>0</v>
      </c>
    </row>
    <row r="1476" spans="2:21" x14ac:dyDescent="0.4">
      <c r="B1476" s="28" t="s">
        <v>5909</v>
      </c>
      <c r="C1476" s="28" t="s">
        <v>5910</v>
      </c>
      <c r="D1476" s="28" t="s">
        <v>170</v>
      </c>
      <c r="E1476" s="29" t="s">
        <v>156</v>
      </c>
      <c r="F1476" s="28" t="s">
        <v>5991</v>
      </c>
      <c r="G1476" s="28" t="s">
        <v>39</v>
      </c>
      <c r="H1476" s="28" t="s">
        <v>6318</v>
      </c>
      <c r="I1476" s="29" t="s">
        <v>6416</v>
      </c>
      <c r="J1476" s="28" t="s">
        <v>5904</v>
      </c>
      <c r="K1476" s="28" t="s">
        <v>8616</v>
      </c>
      <c r="L1476" s="28" t="s">
        <v>5901</v>
      </c>
      <c r="M1476" s="29"/>
      <c r="N1476" s="30">
        <v>45322</v>
      </c>
      <c r="O1476" s="18" t="s">
        <v>8617</v>
      </c>
      <c r="P1476" s="18" t="s">
        <v>8616</v>
      </c>
      <c r="Q1476" s="18" t="s">
        <v>8595</v>
      </c>
      <c r="R1476" s="18">
        <v>2.9</v>
      </c>
      <c r="T1476" s="18">
        <v>0</v>
      </c>
      <c r="U1476" s="18">
        <v>0</v>
      </c>
    </row>
    <row r="1477" spans="2:21" x14ac:dyDescent="0.4">
      <c r="B1477" s="28" t="s">
        <v>5909</v>
      </c>
      <c r="C1477" s="28" t="s">
        <v>5910</v>
      </c>
      <c r="D1477" s="28" t="s">
        <v>170</v>
      </c>
      <c r="E1477" s="29" t="s">
        <v>156</v>
      </c>
      <c r="F1477" s="28" t="s">
        <v>5991</v>
      </c>
      <c r="G1477" s="28" t="s">
        <v>39</v>
      </c>
      <c r="H1477" s="28" t="s">
        <v>6318</v>
      </c>
      <c r="I1477" s="29" t="s">
        <v>6416</v>
      </c>
      <c r="J1477" s="28" t="s">
        <v>5843</v>
      </c>
      <c r="K1477" s="28" t="s">
        <v>8618</v>
      </c>
      <c r="L1477" s="28" t="s">
        <v>5901</v>
      </c>
      <c r="M1477" s="29"/>
      <c r="N1477" s="30">
        <v>45322</v>
      </c>
      <c r="O1477" s="18" t="s">
        <v>8619</v>
      </c>
      <c r="P1477" s="18" t="s">
        <v>8618</v>
      </c>
      <c r="Q1477" s="18" t="s">
        <v>8595</v>
      </c>
      <c r="R1477" s="18">
        <v>2.9</v>
      </c>
      <c r="T1477" s="18">
        <v>0</v>
      </c>
      <c r="U1477" s="18">
        <v>0</v>
      </c>
    </row>
    <row r="1478" spans="2:21" x14ac:dyDescent="0.4">
      <c r="B1478" s="28" t="s">
        <v>5909</v>
      </c>
      <c r="C1478" s="28" t="s">
        <v>5910</v>
      </c>
      <c r="D1478" s="28" t="s">
        <v>179</v>
      </c>
      <c r="E1478" s="29" t="s">
        <v>180</v>
      </c>
      <c r="F1478" s="28" t="s">
        <v>5935</v>
      </c>
      <c r="G1478" s="28" t="s">
        <v>703</v>
      </c>
      <c r="H1478" s="28" t="s">
        <v>6466</v>
      </c>
      <c r="I1478" s="29" t="s">
        <v>6467</v>
      </c>
      <c r="J1478" s="28" t="s">
        <v>5899</v>
      </c>
      <c r="K1478" s="28" t="s">
        <v>8196</v>
      </c>
      <c r="L1478" s="28" t="s">
        <v>5901</v>
      </c>
      <c r="M1478" s="29"/>
      <c r="N1478" s="30">
        <v>45322</v>
      </c>
      <c r="O1478" s="28" t="s">
        <v>8197</v>
      </c>
      <c r="P1478" s="18" t="s">
        <v>8196</v>
      </c>
      <c r="Q1478" s="18" t="s">
        <v>8198</v>
      </c>
      <c r="R1478" s="18">
        <v>1.7</v>
      </c>
      <c r="T1478" s="18">
        <v>0</v>
      </c>
      <c r="U1478" s="18">
        <v>0</v>
      </c>
    </row>
    <row r="1479" spans="2:21" x14ac:dyDescent="0.4">
      <c r="B1479" s="28" t="s">
        <v>5909</v>
      </c>
      <c r="C1479" s="28" t="s">
        <v>5910</v>
      </c>
      <c r="D1479" s="28" t="s">
        <v>179</v>
      </c>
      <c r="E1479" s="29" t="s">
        <v>180</v>
      </c>
      <c r="F1479" s="28" t="s">
        <v>5935</v>
      </c>
      <c r="G1479" s="28" t="s">
        <v>703</v>
      </c>
      <c r="H1479" s="28" t="s">
        <v>6466</v>
      </c>
      <c r="I1479" s="29" t="s">
        <v>6467</v>
      </c>
      <c r="J1479" s="28" t="s">
        <v>5904</v>
      </c>
      <c r="K1479" s="28" t="s">
        <v>8199</v>
      </c>
      <c r="L1479" s="28" t="s">
        <v>5901</v>
      </c>
      <c r="M1479" s="29"/>
      <c r="N1479" s="30">
        <v>45322</v>
      </c>
      <c r="O1479" s="28" t="s">
        <v>8200</v>
      </c>
      <c r="P1479" s="18" t="s">
        <v>8199</v>
      </c>
      <c r="Q1479" s="18" t="s">
        <v>8198</v>
      </c>
      <c r="R1479" s="18">
        <v>1.7</v>
      </c>
      <c r="T1479" s="18">
        <v>0</v>
      </c>
      <c r="U1479" s="18">
        <v>0</v>
      </c>
    </row>
    <row r="1480" spans="2:21" x14ac:dyDescent="0.4">
      <c r="B1480" s="28" t="s">
        <v>5909</v>
      </c>
      <c r="C1480" s="28" t="s">
        <v>5910</v>
      </c>
      <c r="D1480" s="28" t="s">
        <v>179</v>
      </c>
      <c r="E1480" s="29" t="s">
        <v>180</v>
      </c>
      <c r="F1480" s="28" t="s">
        <v>5935</v>
      </c>
      <c r="G1480" s="28" t="s">
        <v>703</v>
      </c>
      <c r="H1480" s="28" t="s">
        <v>6466</v>
      </c>
      <c r="I1480" s="29" t="s">
        <v>6467</v>
      </c>
      <c r="J1480" s="28" t="s">
        <v>5843</v>
      </c>
      <c r="K1480" s="28" t="s">
        <v>8201</v>
      </c>
      <c r="L1480" s="28" t="s">
        <v>5901</v>
      </c>
      <c r="M1480" s="29"/>
      <c r="N1480" s="30">
        <v>45322</v>
      </c>
      <c r="O1480" s="28" t="s">
        <v>8202</v>
      </c>
      <c r="P1480" s="18" t="s">
        <v>8201</v>
      </c>
      <c r="Q1480" s="18" t="s">
        <v>8198</v>
      </c>
      <c r="R1480" s="18">
        <v>1.7</v>
      </c>
      <c r="T1480" s="18">
        <v>0</v>
      </c>
      <c r="U1480" s="18">
        <v>0</v>
      </c>
    </row>
    <row r="1481" spans="2:21" x14ac:dyDescent="0.4">
      <c r="B1481" s="28" t="s">
        <v>5909</v>
      </c>
      <c r="C1481" s="28" t="s">
        <v>5910</v>
      </c>
      <c r="D1481" s="28" t="s">
        <v>179</v>
      </c>
      <c r="E1481" s="29" t="s">
        <v>180</v>
      </c>
      <c r="F1481" s="28" t="s">
        <v>5935</v>
      </c>
      <c r="G1481" s="28" t="s">
        <v>275</v>
      </c>
      <c r="H1481" s="28" t="s">
        <v>6302</v>
      </c>
      <c r="I1481" s="29" t="s">
        <v>6474</v>
      </c>
      <c r="J1481" s="28" t="s">
        <v>5899</v>
      </c>
      <c r="K1481" s="28" t="s">
        <v>8203</v>
      </c>
      <c r="L1481" s="28" t="s">
        <v>5901</v>
      </c>
      <c r="M1481" s="29"/>
      <c r="N1481" s="30">
        <v>45322</v>
      </c>
      <c r="O1481" s="28" t="s">
        <v>8204</v>
      </c>
      <c r="P1481" s="18" t="s">
        <v>8203</v>
      </c>
      <c r="Q1481" s="18" t="s">
        <v>8198</v>
      </c>
      <c r="R1481" s="18">
        <v>1.8</v>
      </c>
      <c r="T1481" s="18">
        <v>0</v>
      </c>
      <c r="U1481" s="18">
        <v>0</v>
      </c>
    </row>
    <row r="1482" spans="2:21" x14ac:dyDescent="0.4">
      <c r="B1482" s="28" t="s">
        <v>5909</v>
      </c>
      <c r="C1482" s="28" t="s">
        <v>5910</v>
      </c>
      <c r="D1482" s="28" t="s">
        <v>179</v>
      </c>
      <c r="E1482" s="29" t="s">
        <v>180</v>
      </c>
      <c r="F1482" s="28" t="s">
        <v>5935</v>
      </c>
      <c r="G1482" s="28" t="s">
        <v>275</v>
      </c>
      <c r="H1482" s="28" t="s">
        <v>6302</v>
      </c>
      <c r="I1482" s="29" t="s">
        <v>6474</v>
      </c>
      <c r="J1482" s="28" t="s">
        <v>5904</v>
      </c>
      <c r="K1482" s="28" t="s">
        <v>8205</v>
      </c>
      <c r="L1482" s="28" t="s">
        <v>5901</v>
      </c>
      <c r="M1482" s="29"/>
      <c r="N1482" s="30">
        <v>45322</v>
      </c>
      <c r="O1482" s="28" t="s">
        <v>8206</v>
      </c>
      <c r="P1482" s="18" t="s">
        <v>8205</v>
      </c>
      <c r="Q1482" s="18" t="s">
        <v>8198</v>
      </c>
      <c r="R1482" s="18">
        <v>1.8</v>
      </c>
      <c r="T1482" s="18">
        <v>0</v>
      </c>
      <c r="U1482" s="18">
        <v>0</v>
      </c>
    </row>
    <row r="1483" spans="2:21" x14ac:dyDescent="0.4">
      <c r="B1483" s="28" t="s">
        <v>5909</v>
      </c>
      <c r="C1483" s="28" t="s">
        <v>5910</v>
      </c>
      <c r="D1483" s="28" t="s">
        <v>179</v>
      </c>
      <c r="E1483" s="29" t="s">
        <v>180</v>
      </c>
      <c r="F1483" s="28" t="s">
        <v>5935</v>
      </c>
      <c r="G1483" s="28" t="s">
        <v>275</v>
      </c>
      <c r="H1483" s="28" t="s">
        <v>6302</v>
      </c>
      <c r="I1483" s="29" t="s">
        <v>6474</v>
      </c>
      <c r="J1483" s="28" t="s">
        <v>5843</v>
      </c>
      <c r="K1483" s="28" t="s">
        <v>8207</v>
      </c>
      <c r="L1483" s="28" t="s">
        <v>5901</v>
      </c>
      <c r="M1483" s="29"/>
      <c r="N1483" s="30">
        <v>45322</v>
      </c>
      <c r="O1483" s="28" t="s">
        <v>8208</v>
      </c>
      <c r="P1483" s="18" t="s">
        <v>8207</v>
      </c>
      <c r="Q1483" s="18" t="s">
        <v>8198</v>
      </c>
      <c r="R1483" s="18">
        <v>1.8</v>
      </c>
      <c r="T1483" s="18">
        <v>0</v>
      </c>
      <c r="U1483" s="18">
        <v>0</v>
      </c>
    </row>
    <row r="1484" spans="2:21" x14ac:dyDescent="0.4">
      <c r="B1484" s="18" t="s">
        <v>5909</v>
      </c>
      <c r="C1484" s="18" t="s">
        <v>5910</v>
      </c>
      <c r="D1484" s="18" t="s">
        <v>179</v>
      </c>
      <c r="E1484" s="19" t="s">
        <v>295</v>
      </c>
      <c r="F1484" s="18" t="s">
        <v>5935</v>
      </c>
      <c r="G1484" s="18" t="s">
        <v>926</v>
      </c>
      <c r="H1484" s="18" t="s">
        <v>6145</v>
      </c>
      <c r="I1484" s="19" t="s">
        <v>6126</v>
      </c>
      <c r="J1484" s="18" t="s">
        <v>5899</v>
      </c>
      <c r="K1484" s="18" t="s">
        <v>12682</v>
      </c>
      <c r="L1484" s="18" t="s">
        <v>5901</v>
      </c>
      <c r="N1484" s="20">
        <v>45322</v>
      </c>
      <c r="O1484" s="18" t="s">
        <v>12683</v>
      </c>
      <c r="P1484" s="18" t="s">
        <v>12682</v>
      </c>
      <c r="Q1484" s="18" t="s">
        <v>12684</v>
      </c>
      <c r="R1484" s="18">
        <v>1.2</v>
      </c>
      <c r="T1484" s="18">
        <v>0</v>
      </c>
      <c r="U1484" s="18">
        <v>0</v>
      </c>
    </row>
    <row r="1485" spans="2:21" x14ac:dyDescent="0.4">
      <c r="B1485" s="18" t="s">
        <v>5909</v>
      </c>
      <c r="C1485" s="18" t="s">
        <v>5910</v>
      </c>
      <c r="D1485" s="18" t="s">
        <v>179</v>
      </c>
      <c r="E1485" s="19" t="s">
        <v>295</v>
      </c>
      <c r="F1485" s="18" t="s">
        <v>5935</v>
      </c>
      <c r="G1485" s="18" t="s">
        <v>926</v>
      </c>
      <c r="H1485" s="18" t="s">
        <v>6145</v>
      </c>
      <c r="I1485" s="19" t="s">
        <v>6126</v>
      </c>
      <c r="J1485" s="18" t="s">
        <v>5904</v>
      </c>
      <c r="K1485" s="18" t="s">
        <v>12685</v>
      </c>
      <c r="L1485" s="18" t="s">
        <v>5901</v>
      </c>
      <c r="N1485" s="20">
        <v>45322</v>
      </c>
      <c r="O1485" s="18" t="s">
        <v>12686</v>
      </c>
      <c r="P1485" s="18" t="s">
        <v>12685</v>
      </c>
      <c r="Q1485" s="18" t="s">
        <v>12684</v>
      </c>
      <c r="R1485" s="18">
        <v>1.2</v>
      </c>
      <c r="T1485" s="18">
        <v>0</v>
      </c>
      <c r="U1485" s="18">
        <v>0</v>
      </c>
    </row>
    <row r="1486" spans="2:21" x14ac:dyDescent="0.4">
      <c r="B1486" s="18" t="s">
        <v>5909</v>
      </c>
      <c r="C1486" s="18" t="s">
        <v>5910</v>
      </c>
      <c r="D1486" s="18" t="s">
        <v>179</v>
      </c>
      <c r="E1486" s="19" t="s">
        <v>295</v>
      </c>
      <c r="F1486" s="18" t="s">
        <v>5935</v>
      </c>
      <c r="G1486" s="18" t="s">
        <v>926</v>
      </c>
      <c r="H1486" s="18" t="s">
        <v>6145</v>
      </c>
      <c r="I1486" s="19" t="s">
        <v>6126</v>
      </c>
      <c r="J1486" s="18" t="s">
        <v>5843</v>
      </c>
      <c r="K1486" s="18" t="s">
        <v>12687</v>
      </c>
      <c r="L1486" s="18" t="s">
        <v>5901</v>
      </c>
      <c r="N1486" s="20">
        <v>45322</v>
      </c>
      <c r="O1486" s="18" t="s">
        <v>12688</v>
      </c>
      <c r="P1486" s="18" t="s">
        <v>12687</v>
      </c>
      <c r="Q1486" s="18" t="s">
        <v>12684</v>
      </c>
      <c r="R1486" s="18">
        <v>1.2</v>
      </c>
      <c r="T1486" s="18">
        <v>0</v>
      </c>
      <c r="U1486" s="18">
        <v>0</v>
      </c>
    </row>
    <row r="1487" spans="2:21" x14ac:dyDescent="0.4">
      <c r="B1487" s="18" t="s">
        <v>5909</v>
      </c>
      <c r="C1487" s="18" t="s">
        <v>5910</v>
      </c>
      <c r="D1487" s="18" t="s">
        <v>179</v>
      </c>
      <c r="E1487" s="19" t="s">
        <v>295</v>
      </c>
      <c r="F1487" s="18" t="s">
        <v>5935</v>
      </c>
      <c r="G1487" s="18" t="s">
        <v>926</v>
      </c>
      <c r="H1487" s="18" t="s">
        <v>6145</v>
      </c>
      <c r="I1487" s="19" t="s">
        <v>6126</v>
      </c>
      <c r="J1487" s="18" t="s">
        <v>5923</v>
      </c>
      <c r="K1487" s="18" t="s">
        <v>12689</v>
      </c>
      <c r="L1487" s="18" t="s">
        <v>5901</v>
      </c>
      <c r="N1487" s="20">
        <v>45322</v>
      </c>
      <c r="O1487" s="18" t="s">
        <v>12690</v>
      </c>
      <c r="P1487" s="18" t="s">
        <v>12689</v>
      </c>
      <c r="Q1487" s="18" t="s">
        <v>12684</v>
      </c>
      <c r="R1487" s="18">
        <v>1.2</v>
      </c>
      <c r="T1487" s="18">
        <v>0</v>
      </c>
      <c r="U1487" s="18">
        <v>0</v>
      </c>
    </row>
    <row r="1488" spans="2:21" x14ac:dyDescent="0.4">
      <c r="B1488" s="18" t="s">
        <v>5909</v>
      </c>
      <c r="C1488" s="18" t="s">
        <v>5910</v>
      </c>
      <c r="D1488" s="18" t="s">
        <v>179</v>
      </c>
      <c r="E1488" s="19" t="s">
        <v>295</v>
      </c>
      <c r="F1488" s="18" t="s">
        <v>5935</v>
      </c>
      <c r="G1488" s="18" t="s">
        <v>703</v>
      </c>
      <c r="H1488" s="18" t="s">
        <v>6466</v>
      </c>
      <c r="I1488" s="19" t="s">
        <v>6467</v>
      </c>
      <c r="J1488" s="18" t="s">
        <v>5899</v>
      </c>
      <c r="K1488" s="18" t="s">
        <v>12691</v>
      </c>
      <c r="L1488" s="18" t="s">
        <v>5901</v>
      </c>
      <c r="N1488" s="20">
        <v>45322</v>
      </c>
      <c r="O1488" s="18" t="s">
        <v>12692</v>
      </c>
      <c r="P1488" s="18" t="s">
        <v>12691</v>
      </c>
      <c r="Q1488" s="18" t="s">
        <v>12684</v>
      </c>
      <c r="R1488" s="18">
        <v>1.7</v>
      </c>
      <c r="T1488" s="18">
        <v>0</v>
      </c>
      <c r="U1488" s="18">
        <v>0</v>
      </c>
    </row>
    <row r="1489" spans="2:21" x14ac:dyDescent="0.4">
      <c r="B1489" s="18" t="s">
        <v>5909</v>
      </c>
      <c r="C1489" s="18" t="s">
        <v>5910</v>
      </c>
      <c r="D1489" s="18" t="s">
        <v>179</v>
      </c>
      <c r="E1489" s="19" t="s">
        <v>295</v>
      </c>
      <c r="F1489" s="18" t="s">
        <v>5935</v>
      </c>
      <c r="G1489" s="18" t="s">
        <v>703</v>
      </c>
      <c r="H1489" s="18" t="s">
        <v>6466</v>
      </c>
      <c r="I1489" s="19" t="s">
        <v>6467</v>
      </c>
      <c r="J1489" s="18" t="s">
        <v>5904</v>
      </c>
      <c r="K1489" s="18" t="s">
        <v>12693</v>
      </c>
      <c r="L1489" s="18" t="s">
        <v>5901</v>
      </c>
      <c r="N1489" s="20">
        <v>45322</v>
      </c>
      <c r="O1489" s="18" t="s">
        <v>12694</v>
      </c>
      <c r="P1489" s="18" t="s">
        <v>12693</v>
      </c>
      <c r="Q1489" s="18" t="s">
        <v>12684</v>
      </c>
      <c r="R1489" s="18">
        <v>1.7</v>
      </c>
      <c r="T1489" s="18">
        <v>0</v>
      </c>
      <c r="U1489" s="18">
        <v>0</v>
      </c>
    </row>
    <row r="1490" spans="2:21" x14ac:dyDescent="0.4">
      <c r="B1490" s="18" t="s">
        <v>5909</v>
      </c>
      <c r="C1490" s="18" t="s">
        <v>5910</v>
      </c>
      <c r="D1490" s="18" t="s">
        <v>179</v>
      </c>
      <c r="E1490" s="19" t="s">
        <v>295</v>
      </c>
      <c r="F1490" s="18" t="s">
        <v>5935</v>
      </c>
      <c r="G1490" s="18" t="s">
        <v>703</v>
      </c>
      <c r="H1490" s="18" t="s">
        <v>6466</v>
      </c>
      <c r="I1490" s="19" t="s">
        <v>6467</v>
      </c>
      <c r="J1490" s="18" t="s">
        <v>5843</v>
      </c>
      <c r="K1490" s="18" t="s">
        <v>12695</v>
      </c>
      <c r="L1490" s="18" t="s">
        <v>5901</v>
      </c>
      <c r="N1490" s="20">
        <v>45322</v>
      </c>
      <c r="O1490" s="18" t="s">
        <v>12696</v>
      </c>
      <c r="P1490" s="18" t="s">
        <v>12695</v>
      </c>
      <c r="Q1490" s="18" t="s">
        <v>12684</v>
      </c>
      <c r="R1490" s="18">
        <v>1.7</v>
      </c>
      <c r="T1490" s="18">
        <v>0</v>
      </c>
      <c r="U1490" s="18">
        <v>0</v>
      </c>
    </row>
    <row r="1491" spans="2:21" x14ac:dyDescent="0.4">
      <c r="B1491" s="18" t="s">
        <v>5909</v>
      </c>
      <c r="C1491" s="18" t="s">
        <v>5910</v>
      </c>
      <c r="D1491" s="18" t="s">
        <v>179</v>
      </c>
      <c r="E1491" s="19" t="s">
        <v>295</v>
      </c>
      <c r="F1491" s="18" t="s">
        <v>5935</v>
      </c>
      <c r="G1491" s="18" t="s">
        <v>275</v>
      </c>
      <c r="H1491" s="18" t="s">
        <v>6302</v>
      </c>
      <c r="I1491" s="19" t="s">
        <v>6474</v>
      </c>
      <c r="J1491" s="18" t="s">
        <v>5899</v>
      </c>
      <c r="K1491" s="18" t="s">
        <v>12697</v>
      </c>
      <c r="L1491" s="18" t="s">
        <v>5901</v>
      </c>
      <c r="N1491" s="20">
        <v>45322</v>
      </c>
      <c r="O1491" s="18" t="s">
        <v>12698</v>
      </c>
      <c r="P1491" s="18" t="s">
        <v>12697</v>
      </c>
      <c r="Q1491" s="18" t="s">
        <v>12684</v>
      </c>
      <c r="R1491" s="18">
        <v>1.8</v>
      </c>
      <c r="T1491" s="18">
        <v>0</v>
      </c>
      <c r="U1491" s="18">
        <v>0</v>
      </c>
    </row>
    <row r="1492" spans="2:21" x14ac:dyDescent="0.4">
      <c r="B1492" s="18" t="s">
        <v>5909</v>
      </c>
      <c r="C1492" s="18" t="s">
        <v>5910</v>
      </c>
      <c r="D1492" s="18" t="s">
        <v>179</v>
      </c>
      <c r="E1492" s="19" t="s">
        <v>295</v>
      </c>
      <c r="F1492" s="18" t="s">
        <v>5935</v>
      </c>
      <c r="G1492" s="18" t="s">
        <v>275</v>
      </c>
      <c r="H1492" s="18" t="s">
        <v>6302</v>
      </c>
      <c r="I1492" s="19" t="s">
        <v>6474</v>
      </c>
      <c r="J1492" s="18" t="s">
        <v>5904</v>
      </c>
      <c r="K1492" s="18" t="s">
        <v>12699</v>
      </c>
      <c r="L1492" s="18" t="s">
        <v>5901</v>
      </c>
      <c r="N1492" s="20">
        <v>45322</v>
      </c>
      <c r="O1492" s="18" t="s">
        <v>12700</v>
      </c>
      <c r="P1492" s="18" t="s">
        <v>12699</v>
      </c>
      <c r="Q1492" s="18" t="s">
        <v>12684</v>
      </c>
      <c r="R1492" s="18">
        <v>1.8</v>
      </c>
      <c r="T1492" s="18">
        <v>0</v>
      </c>
      <c r="U1492" s="18">
        <v>0</v>
      </c>
    </row>
    <row r="1493" spans="2:21" x14ac:dyDescent="0.4">
      <c r="B1493" s="18" t="s">
        <v>5909</v>
      </c>
      <c r="C1493" s="18" t="s">
        <v>5910</v>
      </c>
      <c r="D1493" s="18" t="s">
        <v>179</v>
      </c>
      <c r="E1493" s="19" t="s">
        <v>295</v>
      </c>
      <c r="F1493" s="18" t="s">
        <v>5935</v>
      </c>
      <c r="G1493" s="18" t="s">
        <v>275</v>
      </c>
      <c r="H1493" s="18" t="s">
        <v>6302</v>
      </c>
      <c r="I1493" s="19" t="s">
        <v>6474</v>
      </c>
      <c r="J1493" s="18" t="s">
        <v>5843</v>
      </c>
      <c r="K1493" s="18" t="s">
        <v>12701</v>
      </c>
      <c r="L1493" s="18" t="s">
        <v>5901</v>
      </c>
      <c r="N1493" s="20">
        <v>45322</v>
      </c>
      <c r="O1493" s="18" t="s">
        <v>12702</v>
      </c>
      <c r="P1493" s="18" t="s">
        <v>12701</v>
      </c>
      <c r="Q1493" s="18" t="s">
        <v>12684</v>
      </c>
      <c r="R1493" s="18">
        <v>1.8</v>
      </c>
      <c r="T1493" s="18">
        <v>0</v>
      </c>
      <c r="U1493" s="18">
        <v>0</v>
      </c>
    </row>
    <row r="1494" spans="2:21" x14ac:dyDescent="0.4">
      <c r="B1494" s="18" t="s">
        <v>5909</v>
      </c>
      <c r="C1494" s="18" t="s">
        <v>5910</v>
      </c>
      <c r="D1494" s="18" t="s">
        <v>179</v>
      </c>
      <c r="E1494" s="19" t="s">
        <v>295</v>
      </c>
      <c r="F1494" s="18" t="s">
        <v>5935</v>
      </c>
      <c r="G1494" s="18" t="s">
        <v>39</v>
      </c>
      <c r="H1494" s="18" t="s">
        <v>6318</v>
      </c>
      <c r="I1494" s="19" t="s">
        <v>6416</v>
      </c>
      <c r="J1494" s="18" t="s">
        <v>5899</v>
      </c>
      <c r="K1494" s="18" t="s">
        <v>12703</v>
      </c>
      <c r="L1494" s="18" t="s">
        <v>5901</v>
      </c>
      <c r="N1494" s="20">
        <v>45322</v>
      </c>
      <c r="O1494" s="18" t="s">
        <v>12704</v>
      </c>
      <c r="P1494" s="18" t="s">
        <v>12703</v>
      </c>
      <c r="Q1494" s="18" t="s">
        <v>12684</v>
      </c>
      <c r="R1494" s="18">
        <v>2.9</v>
      </c>
      <c r="T1494" s="18">
        <v>0</v>
      </c>
      <c r="U1494" s="18">
        <v>0</v>
      </c>
    </row>
    <row r="1495" spans="2:21" x14ac:dyDescent="0.4">
      <c r="B1495" s="18" t="s">
        <v>5909</v>
      </c>
      <c r="C1495" s="18" t="s">
        <v>5910</v>
      </c>
      <c r="D1495" s="18" t="s">
        <v>179</v>
      </c>
      <c r="E1495" s="19" t="s">
        <v>295</v>
      </c>
      <c r="F1495" s="18" t="s">
        <v>5935</v>
      </c>
      <c r="G1495" s="18" t="s">
        <v>39</v>
      </c>
      <c r="H1495" s="18" t="s">
        <v>6318</v>
      </c>
      <c r="I1495" s="19" t="s">
        <v>6416</v>
      </c>
      <c r="J1495" s="18" t="s">
        <v>5904</v>
      </c>
      <c r="K1495" s="18" t="s">
        <v>12705</v>
      </c>
      <c r="L1495" s="18" t="s">
        <v>5901</v>
      </c>
      <c r="N1495" s="20">
        <v>45322</v>
      </c>
      <c r="O1495" s="18" t="s">
        <v>12706</v>
      </c>
      <c r="P1495" s="18" t="s">
        <v>12705</v>
      </c>
      <c r="Q1495" s="18" t="s">
        <v>12684</v>
      </c>
      <c r="R1495" s="18">
        <v>2.9</v>
      </c>
      <c r="T1495" s="18">
        <v>0</v>
      </c>
      <c r="U1495" s="18">
        <v>0</v>
      </c>
    </row>
    <row r="1496" spans="2:21" x14ac:dyDescent="0.4">
      <c r="B1496" s="18" t="s">
        <v>5909</v>
      </c>
      <c r="C1496" s="18" t="s">
        <v>5910</v>
      </c>
      <c r="D1496" s="18" t="s">
        <v>179</v>
      </c>
      <c r="E1496" s="19" t="s">
        <v>295</v>
      </c>
      <c r="F1496" s="18" t="s">
        <v>5935</v>
      </c>
      <c r="G1496" s="18" t="s">
        <v>39</v>
      </c>
      <c r="H1496" s="18" t="s">
        <v>6318</v>
      </c>
      <c r="I1496" s="19" t="s">
        <v>6416</v>
      </c>
      <c r="J1496" s="18" t="s">
        <v>5843</v>
      </c>
      <c r="K1496" s="18" t="s">
        <v>12707</v>
      </c>
      <c r="L1496" s="18" t="s">
        <v>5901</v>
      </c>
      <c r="N1496" s="20">
        <v>45322</v>
      </c>
      <c r="O1496" s="18" t="s">
        <v>12708</v>
      </c>
      <c r="P1496" s="18" t="s">
        <v>12707</v>
      </c>
      <c r="Q1496" s="18" t="s">
        <v>12684</v>
      </c>
      <c r="R1496" s="18">
        <v>2.9</v>
      </c>
      <c r="T1496" s="18">
        <v>0</v>
      </c>
      <c r="U1496" s="18">
        <v>0</v>
      </c>
    </row>
    <row r="1497" spans="2:21" x14ac:dyDescent="0.4">
      <c r="B1497" s="18" t="s">
        <v>5909</v>
      </c>
      <c r="C1497" s="18" t="s">
        <v>5910</v>
      </c>
      <c r="D1497" s="18" t="s">
        <v>179</v>
      </c>
      <c r="E1497" s="19" t="s">
        <v>369</v>
      </c>
      <c r="F1497" s="18" t="s">
        <v>5935</v>
      </c>
      <c r="G1497" s="18" t="s">
        <v>703</v>
      </c>
      <c r="H1497" s="18" t="s">
        <v>6466</v>
      </c>
      <c r="I1497" s="19" t="s">
        <v>6558</v>
      </c>
      <c r="J1497" s="18" t="s">
        <v>5899</v>
      </c>
      <c r="K1497" s="18" t="s">
        <v>12709</v>
      </c>
      <c r="L1497" s="18" t="s">
        <v>5901</v>
      </c>
      <c r="N1497" s="20">
        <v>45322</v>
      </c>
      <c r="O1497" s="18" t="s">
        <v>12710</v>
      </c>
      <c r="P1497" s="18" t="s">
        <v>12709</v>
      </c>
      <c r="Q1497" s="18" t="s">
        <v>12711</v>
      </c>
      <c r="R1497" s="18">
        <v>1.4</v>
      </c>
      <c r="T1497" s="18">
        <v>0</v>
      </c>
      <c r="U1497" s="18">
        <v>0</v>
      </c>
    </row>
    <row r="1498" spans="2:21" x14ac:dyDescent="0.4">
      <c r="B1498" s="18" t="s">
        <v>5909</v>
      </c>
      <c r="C1498" s="18" t="s">
        <v>5910</v>
      </c>
      <c r="D1498" s="18" t="s">
        <v>179</v>
      </c>
      <c r="E1498" s="19" t="s">
        <v>369</v>
      </c>
      <c r="F1498" s="18" t="s">
        <v>5935</v>
      </c>
      <c r="G1498" s="18" t="s">
        <v>703</v>
      </c>
      <c r="H1498" s="18" t="s">
        <v>6466</v>
      </c>
      <c r="I1498" s="19" t="s">
        <v>6558</v>
      </c>
      <c r="J1498" s="18" t="s">
        <v>5904</v>
      </c>
      <c r="K1498" s="18" t="s">
        <v>12712</v>
      </c>
      <c r="L1498" s="18" t="s">
        <v>5901</v>
      </c>
      <c r="N1498" s="20">
        <v>45322</v>
      </c>
      <c r="O1498" s="18" t="s">
        <v>12713</v>
      </c>
      <c r="P1498" s="18" t="s">
        <v>12712</v>
      </c>
      <c r="Q1498" s="18" t="s">
        <v>12711</v>
      </c>
      <c r="R1498" s="18">
        <v>1.4</v>
      </c>
      <c r="T1498" s="18">
        <v>0</v>
      </c>
      <c r="U1498" s="18">
        <v>0</v>
      </c>
    </row>
    <row r="1499" spans="2:21" x14ac:dyDescent="0.4">
      <c r="B1499" s="18" t="s">
        <v>5909</v>
      </c>
      <c r="C1499" s="18" t="s">
        <v>5910</v>
      </c>
      <c r="D1499" s="18" t="s">
        <v>179</v>
      </c>
      <c r="E1499" s="19" t="s">
        <v>369</v>
      </c>
      <c r="F1499" s="18" t="s">
        <v>5935</v>
      </c>
      <c r="G1499" s="18" t="s">
        <v>703</v>
      </c>
      <c r="H1499" s="18" t="s">
        <v>6466</v>
      </c>
      <c r="I1499" s="19" t="s">
        <v>6558</v>
      </c>
      <c r="J1499" s="18" t="s">
        <v>5843</v>
      </c>
      <c r="K1499" s="18" t="s">
        <v>12714</v>
      </c>
      <c r="L1499" s="18" t="s">
        <v>5901</v>
      </c>
      <c r="N1499" s="20">
        <v>45322</v>
      </c>
      <c r="O1499" s="18" t="s">
        <v>12715</v>
      </c>
      <c r="P1499" s="18" t="s">
        <v>12714</v>
      </c>
      <c r="Q1499" s="18" t="s">
        <v>12711</v>
      </c>
      <c r="R1499" s="18">
        <v>1.4</v>
      </c>
      <c r="T1499" s="18">
        <v>0</v>
      </c>
      <c r="U1499" s="18">
        <v>0</v>
      </c>
    </row>
    <row r="1500" spans="2:21" x14ac:dyDescent="0.4">
      <c r="B1500" s="18" t="s">
        <v>5909</v>
      </c>
      <c r="C1500" s="18" t="s">
        <v>5910</v>
      </c>
      <c r="D1500" s="18" t="s">
        <v>179</v>
      </c>
      <c r="E1500" s="19" t="s">
        <v>369</v>
      </c>
      <c r="F1500" s="18" t="s">
        <v>5935</v>
      </c>
      <c r="G1500" s="18" t="s">
        <v>275</v>
      </c>
      <c r="H1500" s="18" t="s">
        <v>6302</v>
      </c>
      <c r="I1500" s="19" t="s">
        <v>6474</v>
      </c>
      <c r="J1500" s="18" t="s">
        <v>5899</v>
      </c>
      <c r="K1500" s="18" t="s">
        <v>12716</v>
      </c>
      <c r="L1500" s="18" t="s">
        <v>5901</v>
      </c>
      <c r="N1500" s="20">
        <v>45322</v>
      </c>
      <c r="O1500" s="18" t="s">
        <v>12717</v>
      </c>
      <c r="P1500" s="18" t="s">
        <v>12716</v>
      </c>
      <c r="Q1500" s="18" t="s">
        <v>12711</v>
      </c>
      <c r="R1500" s="18">
        <v>1.8</v>
      </c>
      <c r="T1500" s="18">
        <v>0</v>
      </c>
      <c r="U1500" s="18">
        <v>0</v>
      </c>
    </row>
    <row r="1501" spans="2:21" x14ac:dyDescent="0.4">
      <c r="B1501" s="18" t="s">
        <v>5909</v>
      </c>
      <c r="C1501" s="18" t="s">
        <v>5910</v>
      </c>
      <c r="D1501" s="18" t="s">
        <v>179</v>
      </c>
      <c r="E1501" s="19" t="s">
        <v>369</v>
      </c>
      <c r="F1501" s="18" t="s">
        <v>5935</v>
      </c>
      <c r="G1501" s="18" t="s">
        <v>275</v>
      </c>
      <c r="H1501" s="18" t="s">
        <v>6302</v>
      </c>
      <c r="I1501" s="19" t="s">
        <v>6474</v>
      </c>
      <c r="J1501" s="18" t="s">
        <v>5904</v>
      </c>
      <c r="K1501" s="18" t="s">
        <v>12718</v>
      </c>
      <c r="L1501" s="18" t="s">
        <v>5901</v>
      </c>
      <c r="N1501" s="20">
        <v>45322</v>
      </c>
      <c r="O1501" s="18" t="s">
        <v>12719</v>
      </c>
      <c r="P1501" s="18" t="s">
        <v>12718</v>
      </c>
      <c r="Q1501" s="18" t="s">
        <v>12711</v>
      </c>
      <c r="R1501" s="18">
        <v>1.8</v>
      </c>
      <c r="T1501" s="18">
        <v>0</v>
      </c>
      <c r="U1501" s="18">
        <v>0</v>
      </c>
    </row>
    <row r="1502" spans="2:21" x14ac:dyDescent="0.4">
      <c r="B1502" s="18" t="s">
        <v>5909</v>
      </c>
      <c r="C1502" s="18" t="s">
        <v>5910</v>
      </c>
      <c r="D1502" s="18" t="s">
        <v>179</v>
      </c>
      <c r="E1502" s="19" t="s">
        <v>369</v>
      </c>
      <c r="F1502" s="18" t="s">
        <v>5935</v>
      </c>
      <c r="G1502" s="18" t="s">
        <v>275</v>
      </c>
      <c r="H1502" s="18" t="s">
        <v>6302</v>
      </c>
      <c r="I1502" s="19" t="s">
        <v>6474</v>
      </c>
      <c r="J1502" s="18" t="s">
        <v>5843</v>
      </c>
      <c r="K1502" s="18" t="s">
        <v>12720</v>
      </c>
      <c r="L1502" s="18" t="s">
        <v>5901</v>
      </c>
      <c r="N1502" s="20">
        <v>45322</v>
      </c>
      <c r="O1502" s="18" t="s">
        <v>12721</v>
      </c>
      <c r="P1502" s="18" t="s">
        <v>12720</v>
      </c>
      <c r="Q1502" s="18" t="s">
        <v>12711</v>
      </c>
      <c r="R1502" s="18">
        <v>1.8</v>
      </c>
      <c r="T1502" s="18">
        <v>0</v>
      </c>
      <c r="U1502" s="18">
        <v>0</v>
      </c>
    </row>
    <row r="1503" spans="2:21" x14ac:dyDescent="0.4">
      <c r="B1503" s="18" t="s">
        <v>5909</v>
      </c>
      <c r="C1503" s="18" t="s">
        <v>5910</v>
      </c>
      <c r="D1503" s="18" t="s">
        <v>179</v>
      </c>
      <c r="E1503" s="19" t="s">
        <v>369</v>
      </c>
      <c r="F1503" s="18" t="s">
        <v>5935</v>
      </c>
      <c r="G1503" s="18" t="s">
        <v>39</v>
      </c>
      <c r="H1503" s="18" t="s">
        <v>6318</v>
      </c>
      <c r="I1503" s="19" t="s">
        <v>6416</v>
      </c>
      <c r="J1503" s="18" t="s">
        <v>5899</v>
      </c>
      <c r="K1503" s="18" t="s">
        <v>12722</v>
      </c>
      <c r="L1503" s="18" t="s">
        <v>5901</v>
      </c>
      <c r="N1503" s="20">
        <v>45322</v>
      </c>
      <c r="O1503" s="18" t="s">
        <v>12723</v>
      </c>
      <c r="P1503" s="18" t="s">
        <v>12722</v>
      </c>
      <c r="Q1503" s="18" t="s">
        <v>12711</v>
      </c>
      <c r="R1503" s="18">
        <v>2.9</v>
      </c>
      <c r="T1503" s="18">
        <v>0</v>
      </c>
      <c r="U1503" s="18">
        <v>0</v>
      </c>
    </row>
    <row r="1504" spans="2:21" x14ac:dyDescent="0.4">
      <c r="B1504" s="18" t="s">
        <v>5909</v>
      </c>
      <c r="C1504" s="18" t="s">
        <v>5910</v>
      </c>
      <c r="D1504" s="18" t="s">
        <v>179</v>
      </c>
      <c r="E1504" s="19" t="s">
        <v>369</v>
      </c>
      <c r="F1504" s="18" t="s">
        <v>5935</v>
      </c>
      <c r="G1504" s="18" t="s">
        <v>39</v>
      </c>
      <c r="H1504" s="18" t="s">
        <v>6318</v>
      </c>
      <c r="I1504" s="19" t="s">
        <v>6416</v>
      </c>
      <c r="J1504" s="18" t="s">
        <v>5904</v>
      </c>
      <c r="K1504" s="18" t="s">
        <v>12724</v>
      </c>
      <c r="L1504" s="18" t="s">
        <v>5901</v>
      </c>
      <c r="N1504" s="20">
        <v>45322</v>
      </c>
      <c r="O1504" s="18" t="s">
        <v>12725</v>
      </c>
      <c r="P1504" s="18" t="s">
        <v>12724</v>
      </c>
      <c r="Q1504" s="18" t="s">
        <v>12711</v>
      </c>
      <c r="R1504" s="18">
        <v>2.9</v>
      </c>
      <c r="T1504" s="18">
        <v>0</v>
      </c>
      <c r="U1504" s="18">
        <v>0</v>
      </c>
    </row>
    <row r="1505" spans="2:21" x14ac:dyDescent="0.4">
      <c r="B1505" s="18" t="s">
        <v>5909</v>
      </c>
      <c r="C1505" s="18" t="s">
        <v>5910</v>
      </c>
      <c r="D1505" s="18" t="s">
        <v>179</v>
      </c>
      <c r="E1505" s="19" t="s">
        <v>369</v>
      </c>
      <c r="F1505" s="18" t="s">
        <v>5935</v>
      </c>
      <c r="G1505" s="18" t="s">
        <v>39</v>
      </c>
      <c r="H1505" s="18" t="s">
        <v>6318</v>
      </c>
      <c r="I1505" s="19" t="s">
        <v>6416</v>
      </c>
      <c r="J1505" s="18" t="s">
        <v>5843</v>
      </c>
      <c r="K1505" s="18" t="s">
        <v>12726</v>
      </c>
      <c r="L1505" s="18" t="s">
        <v>5901</v>
      </c>
      <c r="N1505" s="20">
        <v>45322</v>
      </c>
      <c r="O1505" s="18" t="s">
        <v>12727</v>
      </c>
      <c r="P1505" s="18" t="s">
        <v>12726</v>
      </c>
      <c r="Q1505" s="18" t="s">
        <v>12711</v>
      </c>
      <c r="R1505" s="18">
        <v>2.9</v>
      </c>
      <c r="T1505" s="18">
        <v>0</v>
      </c>
      <c r="U1505" s="18">
        <v>0</v>
      </c>
    </row>
    <row r="1506" spans="2:21" x14ac:dyDescent="0.4">
      <c r="B1506" s="28" t="s">
        <v>5909</v>
      </c>
      <c r="C1506" s="28" t="s">
        <v>5910</v>
      </c>
      <c r="D1506" s="28" t="s">
        <v>179</v>
      </c>
      <c r="E1506" s="29" t="s">
        <v>182</v>
      </c>
      <c r="F1506" s="28" t="s">
        <v>6047</v>
      </c>
      <c r="G1506" s="28" t="s">
        <v>926</v>
      </c>
      <c r="H1506" s="28" t="s">
        <v>6145</v>
      </c>
      <c r="I1506" s="29" t="s">
        <v>7977</v>
      </c>
      <c r="J1506" s="28" t="s">
        <v>5899</v>
      </c>
      <c r="K1506" s="28" t="s">
        <v>8245</v>
      </c>
      <c r="L1506" s="28" t="s">
        <v>5901</v>
      </c>
      <c r="M1506" s="29"/>
      <c r="N1506" s="30">
        <v>45322</v>
      </c>
      <c r="O1506" s="18" t="s">
        <v>8246</v>
      </c>
      <c r="P1506" s="18" t="s">
        <v>8245</v>
      </c>
      <c r="Q1506" s="18" t="s">
        <v>8247</v>
      </c>
      <c r="R1506" s="18">
        <v>1.3</v>
      </c>
      <c r="T1506" s="18">
        <v>0</v>
      </c>
      <c r="U1506" s="18">
        <v>0</v>
      </c>
    </row>
    <row r="1507" spans="2:21" x14ac:dyDescent="0.4">
      <c r="B1507" s="28" t="s">
        <v>5909</v>
      </c>
      <c r="C1507" s="28" t="s">
        <v>5910</v>
      </c>
      <c r="D1507" s="28" t="s">
        <v>179</v>
      </c>
      <c r="E1507" s="29" t="s">
        <v>182</v>
      </c>
      <c r="F1507" s="28" t="s">
        <v>6047</v>
      </c>
      <c r="G1507" s="28" t="s">
        <v>926</v>
      </c>
      <c r="H1507" s="28" t="s">
        <v>6145</v>
      </c>
      <c r="I1507" s="29" t="s">
        <v>7977</v>
      </c>
      <c r="J1507" s="28" t="s">
        <v>5904</v>
      </c>
      <c r="K1507" s="28" t="s">
        <v>8248</v>
      </c>
      <c r="L1507" s="28" t="s">
        <v>5901</v>
      </c>
      <c r="M1507" s="29"/>
      <c r="N1507" s="30">
        <v>45322</v>
      </c>
      <c r="O1507" s="18" t="s">
        <v>8249</v>
      </c>
      <c r="P1507" s="18" t="s">
        <v>8248</v>
      </c>
      <c r="Q1507" s="18" t="s">
        <v>8247</v>
      </c>
      <c r="R1507" s="18">
        <v>1.3</v>
      </c>
      <c r="T1507" s="18">
        <v>0</v>
      </c>
      <c r="U1507" s="18">
        <v>0</v>
      </c>
    </row>
    <row r="1508" spans="2:21" x14ac:dyDescent="0.4">
      <c r="B1508" s="28" t="s">
        <v>5909</v>
      </c>
      <c r="C1508" s="28" t="s">
        <v>5910</v>
      </c>
      <c r="D1508" s="28" t="s">
        <v>179</v>
      </c>
      <c r="E1508" s="29" t="s">
        <v>182</v>
      </c>
      <c r="F1508" s="28" t="s">
        <v>6047</v>
      </c>
      <c r="G1508" s="28" t="s">
        <v>926</v>
      </c>
      <c r="H1508" s="28" t="s">
        <v>6145</v>
      </c>
      <c r="I1508" s="29" t="s">
        <v>7977</v>
      </c>
      <c r="J1508" s="28" t="s">
        <v>5843</v>
      </c>
      <c r="K1508" s="28" t="s">
        <v>8250</v>
      </c>
      <c r="L1508" s="28" t="s">
        <v>5901</v>
      </c>
      <c r="M1508" s="29"/>
      <c r="N1508" s="30">
        <v>45322</v>
      </c>
      <c r="O1508" s="18" t="s">
        <v>8251</v>
      </c>
      <c r="P1508" s="18" t="s">
        <v>8250</v>
      </c>
      <c r="Q1508" s="18" t="s">
        <v>8247</v>
      </c>
      <c r="R1508" s="18">
        <v>1.3</v>
      </c>
      <c r="T1508" s="18">
        <v>0</v>
      </c>
      <c r="U1508" s="18">
        <v>0</v>
      </c>
    </row>
    <row r="1509" spans="2:21" x14ac:dyDescent="0.4">
      <c r="B1509" s="28" t="s">
        <v>5909</v>
      </c>
      <c r="C1509" s="28" t="s">
        <v>5910</v>
      </c>
      <c r="D1509" s="28" t="s">
        <v>179</v>
      </c>
      <c r="E1509" s="29" t="s">
        <v>182</v>
      </c>
      <c r="F1509" s="28" t="s">
        <v>6047</v>
      </c>
      <c r="G1509" s="28" t="s">
        <v>926</v>
      </c>
      <c r="H1509" s="28" t="s">
        <v>6145</v>
      </c>
      <c r="I1509" s="29" t="s">
        <v>7977</v>
      </c>
      <c r="J1509" s="28" t="s">
        <v>5923</v>
      </c>
      <c r="K1509" s="28" t="s">
        <v>8252</v>
      </c>
      <c r="L1509" s="28" t="s">
        <v>5901</v>
      </c>
      <c r="M1509" s="29"/>
      <c r="N1509" s="30">
        <v>45322</v>
      </c>
      <c r="O1509" s="18" t="s">
        <v>8253</v>
      </c>
      <c r="P1509" s="18" t="s">
        <v>8252</v>
      </c>
      <c r="Q1509" s="18" t="s">
        <v>8247</v>
      </c>
      <c r="R1509" s="18">
        <v>1.3</v>
      </c>
      <c r="T1509" s="18">
        <v>0</v>
      </c>
      <c r="U1509" s="18">
        <v>0</v>
      </c>
    </row>
    <row r="1510" spans="2:21" x14ac:dyDescent="0.4">
      <c r="B1510" s="28" t="s">
        <v>5909</v>
      </c>
      <c r="C1510" s="28" t="s">
        <v>5910</v>
      </c>
      <c r="D1510" s="28" t="s">
        <v>179</v>
      </c>
      <c r="E1510" s="29" t="s">
        <v>182</v>
      </c>
      <c r="F1510" s="28" t="s">
        <v>6047</v>
      </c>
      <c r="G1510" s="28" t="s">
        <v>703</v>
      </c>
      <c r="H1510" s="28" t="s">
        <v>6466</v>
      </c>
      <c r="I1510" s="29" t="s">
        <v>6467</v>
      </c>
      <c r="J1510" s="28" t="s">
        <v>5899</v>
      </c>
      <c r="K1510" s="28" t="s">
        <v>8254</v>
      </c>
      <c r="L1510" s="28" t="s">
        <v>5901</v>
      </c>
      <c r="M1510" s="29"/>
      <c r="N1510" s="30">
        <v>45322</v>
      </c>
      <c r="O1510" s="18" t="s">
        <v>8255</v>
      </c>
      <c r="P1510" s="18" t="s">
        <v>8254</v>
      </c>
      <c r="Q1510" s="18" t="s">
        <v>8247</v>
      </c>
      <c r="R1510" s="18">
        <v>1.7</v>
      </c>
      <c r="T1510" s="18">
        <v>0</v>
      </c>
      <c r="U1510" s="18">
        <v>0</v>
      </c>
    </row>
    <row r="1511" spans="2:21" x14ac:dyDescent="0.4">
      <c r="B1511" s="28" t="s">
        <v>5909</v>
      </c>
      <c r="C1511" s="28" t="s">
        <v>5910</v>
      </c>
      <c r="D1511" s="28" t="s">
        <v>179</v>
      </c>
      <c r="E1511" s="29" t="s">
        <v>182</v>
      </c>
      <c r="F1511" s="28" t="s">
        <v>6047</v>
      </c>
      <c r="G1511" s="28" t="s">
        <v>703</v>
      </c>
      <c r="H1511" s="28" t="s">
        <v>6466</v>
      </c>
      <c r="I1511" s="29" t="s">
        <v>6467</v>
      </c>
      <c r="J1511" s="28" t="s">
        <v>5904</v>
      </c>
      <c r="K1511" s="28" t="s">
        <v>8256</v>
      </c>
      <c r="L1511" s="28" t="s">
        <v>5901</v>
      </c>
      <c r="M1511" s="29"/>
      <c r="N1511" s="30">
        <v>45322</v>
      </c>
      <c r="O1511" s="18" t="s">
        <v>8257</v>
      </c>
      <c r="P1511" s="18" t="s">
        <v>8256</v>
      </c>
      <c r="Q1511" s="18" t="s">
        <v>8247</v>
      </c>
      <c r="R1511" s="18">
        <v>1.7</v>
      </c>
      <c r="T1511" s="18">
        <v>0</v>
      </c>
      <c r="U1511" s="18">
        <v>0</v>
      </c>
    </row>
    <row r="1512" spans="2:21" x14ac:dyDescent="0.4">
      <c r="B1512" s="28" t="s">
        <v>5909</v>
      </c>
      <c r="C1512" s="28" t="s">
        <v>5910</v>
      </c>
      <c r="D1512" s="28" t="s">
        <v>179</v>
      </c>
      <c r="E1512" s="29" t="s">
        <v>182</v>
      </c>
      <c r="F1512" s="28" t="s">
        <v>6047</v>
      </c>
      <c r="G1512" s="28" t="s">
        <v>703</v>
      </c>
      <c r="H1512" s="28" t="s">
        <v>6466</v>
      </c>
      <c r="I1512" s="29" t="s">
        <v>6467</v>
      </c>
      <c r="J1512" s="28" t="s">
        <v>5843</v>
      </c>
      <c r="K1512" s="28" t="s">
        <v>8258</v>
      </c>
      <c r="L1512" s="28" t="s">
        <v>5901</v>
      </c>
      <c r="M1512" s="29"/>
      <c r="N1512" s="30">
        <v>45322</v>
      </c>
      <c r="O1512" s="18" t="s">
        <v>8259</v>
      </c>
      <c r="P1512" s="18" t="s">
        <v>8258</v>
      </c>
      <c r="Q1512" s="18" t="s">
        <v>8247</v>
      </c>
      <c r="R1512" s="18">
        <v>1.7</v>
      </c>
      <c r="T1512" s="18">
        <v>0</v>
      </c>
      <c r="U1512" s="18">
        <v>0</v>
      </c>
    </row>
    <row r="1513" spans="2:21" x14ac:dyDescent="0.4">
      <c r="B1513" s="28" t="s">
        <v>5909</v>
      </c>
      <c r="C1513" s="28" t="s">
        <v>5910</v>
      </c>
      <c r="D1513" s="28" t="s">
        <v>179</v>
      </c>
      <c r="E1513" s="29" t="s">
        <v>182</v>
      </c>
      <c r="F1513" s="28" t="s">
        <v>6047</v>
      </c>
      <c r="G1513" s="28" t="s">
        <v>275</v>
      </c>
      <c r="H1513" s="28" t="s">
        <v>6302</v>
      </c>
      <c r="I1513" s="29" t="s">
        <v>6474</v>
      </c>
      <c r="J1513" s="28" t="s">
        <v>5899</v>
      </c>
      <c r="K1513" s="28" t="s">
        <v>8260</v>
      </c>
      <c r="L1513" s="28" t="s">
        <v>5901</v>
      </c>
      <c r="M1513" s="29"/>
      <c r="N1513" s="30">
        <v>45322</v>
      </c>
      <c r="O1513" s="18" t="s">
        <v>8261</v>
      </c>
      <c r="P1513" s="18" t="s">
        <v>8260</v>
      </c>
      <c r="Q1513" s="18" t="s">
        <v>8247</v>
      </c>
      <c r="R1513" s="18">
        <v>1.8</v>
      </c>
      <c r="T1513" s="18">
        <v>0</v>
      </c>
      <c r="U1513" s="18">
        <v>0</v>
      </c>
    </row>
    <row r="1514" spans="2:21" x14ac:dyDescent="0.4">
      <c r="B1514" s="28" t="s">
        <v>5909</v>
      </c>
      <c r="C1514" s="28" t="s">
        <v>5910</v>
      </c>
      <c r="D1514" s="28" t="s">
        <v>179</v>
      </c>
      <c r="E1514" s="29" t="s">
        <v>182</v>
      </c>
      <c r="F1514" s="28" t="s">
        <v>6047</v>
      </c>
      <c r="G1514" s="28" t="s">
        <v>275</v>
      </c>
      <c r="H1514" s="28" t="s">
        <v>6302</v>
      </c>
      <c r="I1514" s="29" t="s">
        <v>6474</v>
      </c>
      <c r="J1514" s="28" t="s">
        <v>5904</v>
      </c>
      <c r="K1514" s="28" t="s">
        <v>8262</v>
      </c>
      <c r="L1514" s="28" t="s">
        <v>5901</v>
      </c>
      <c r="M1514" s="29"/>
      <c r="N1514" s="30">
        <v>45322</v>
      </c>
      <c r="O1514" s="18" t="s">
        <v>8263</v>
      </c>
      <c r="P1514" s="18" t="s">
        <v>8262</v>
      </c>
      <c r="Q1514" s="18" t="s">
        <v>8247</v>
      </c>
      <c r="R1514" s="18">
        <v>1.8</v>
      </c>
      <c r="T1514" s="18">
        <v>0</v>
      </c>
      <c r="U1514" s="18">
        <v>0</v>
      </c>
    </row>
    <row r="1515" spans="2:21" x14ac:dyDescent="0.4">
      <c r="B1515" s="28" t="s">
        <v>5909</v>
      </c>
      <c r="C1515" s="28" t="s">
        <v>5910</v>
      </c>
      <c r="D1515" s="28" t="s">
        <v>179</v>
      </c>
      <c r="E1515" s="29" t="s">
        <v>182</v>
      </c>
      <c r="F1515" s="28" t="s">
        <v>6047</v>
      </c>
      <c r="G1515" s="28" t="s">
        <v>275</v>
      </c>
      <c r="H1515" s="28" t="s">
        <v>6302</v>
      </c>
      <c r="I1515" s="29" t="s">
        <v>6474</v>
      </c>
      <c r="J1515" s="28" t="s">
        <v>5843</v>
      </c>
      <c r="K1515" s="28" t="s">
        <v>8264</v>
      </c>
      <c r="L1515" s="28" t="s">
        <v>5901</v>
      </c>
      <c r="M1515" s="29"/>
      <c r="N1515" s="30">
        <v>45322</v>
      </c>
      <c r="O1515" s="18" t="s">
        <v>8265</v>
      </c>
      <c r="P1515" s="18" t="s">
        <v>8264</v>
      </c>
      <c r="Q1515" s="18" t="s">
        <v>8247</v>
      </c>
      <c r="R1515" s="18">
        <v>1.8</v>
      </c>
      <c r="T1515" s="18">
        <v>0</v>
      </c>
      <c r="U1515" s="18">
        <v>0</v>
      </c>
    </row>
    <row r="1516" spans="2:21" x14ac:dyDescent="0.4">
      <c r="B1516" s="18" t="s">
        <v>5909</v>
      </c>
      <c r="C1516" s="18" t="s">
        <v>5910</v>
      </c>
      <c r="D1516" s="18" t="s">
        <v>179</v>
      </c>
      <c r="E1516" s="19" t="s">
        <v>9172</v>
      </c>
      <c r="F1516" s="18" t="s">
        <v>6047</v>
      </c>
      <c r="G1516" s="18" t="s">
        <v>703</v>
      </c>
      <c r="H1516" s="18" t="s">
        <v>6466</v>
      </c>
      <c r="I1516" s="19" t="s">
        <v>6467</v>
      </c>
      <c r="J1516" s="18" t="s">
        <v>5899</v>
      </c>
      <c r="K1516" s="18" t="s">
        <v>9173</v>
      </c>
      <c r="L1516" s="18" t="s">
        <v>5901</v>
      </c>
      <c r="N1516" s="20">
        <v>45322</v>
      </c>
      <c r="O1516" s="18" t="s">
        <v>9174</v>
      </c>
      <c r="P1516" s="18" t="s">
        <v>9173</v>
      </c>
      <c r="Q1516" s="18" t="s">
        <v>9175</v>
      </c>
      <c r="R1516" s="18">
        <v>1.7</v>
      </c>
      <c r="T1516" s="18">
        <v>0</v>
      </c>
      <c r="U1516" s="18">
        <v>0</v>
      </c>
    </row>
    <row r="1517" spans="2:21" x14ac:dyDescent="0.4">
      <c r="B1517" s="18" t="s">
        <v>5909</v>
      </c>
      <c r="C1517" s="18" t="s">
        <v>5910</v>
      </c>
      <c r="D1517" s="18" t="s">
        <v>179</v>
      </c>
      <c r="E1517" s="19" t="s">
        <v>9172</v>
      </c>
      <c r="F1517" s="18" t="s">
        <v>6047</v>
      </c>
      <c r="G1517" s="18" t="s">
        <v>703</v>
      </c>
      <c r="H1517" s="18" t="s">
        <v>6466</v>
      </c>
      <c r="I1517" s="19" t="s">
        <v>6467</v>
      </c>
      <c r="J1517" s="18" t="s">
        <v>5904</v>
      </c>
      <c r="K1517" s="18" t="s">
        <v>9176</v>
      </c>
      <c r="L1517" s="18" t="s">
        <v>5901</v>
      </c>
      <c r="N1517" s="20">
        <v>45322</v>
      </c>
      <c r="O1517" s="18" t="s">
        <v>9177</v>
      </c>
      <c r="P1517" s="18" t="s">
        <v>9176</v>
      </c>
      <c r="Q1517" s="18" t="s">
        <v>9175</v>
      </c>
      <c r="R1517" s="18">
        <v>1.7</v>
      </c>
      <c r="T1517" s="18">
        <v>0</v>
      </c>
      <c r="U1517" s="18">
        <v>0</v>
      </c>
    </row>
    <row r="1518" spans="2:21" x14ac:dyDescent="0.4">
      <c r="B1518" s="18" t="s">
        <v>5909</v>
      </c>
      <c r="C1518" s="18" t="s">
        <v>5910</v>
      </c>
      <c r="D1518" s="18" t="s">
        <v>179</v>
      </c>
      <c r="E1518" s="19" t="s">
        <v>9172</v>
      </c>
      <c r="F1518" s="18" t="s">
        <v>6047</v>
      </c>
      <c r="G1518" s="18" t="s">
        <v>703</v>
      </c>
      <c r="H1518" s="18" t="s">
        <v>6466</v>
      </c>
      <c r="I1518" s="19" t="s">
        <v>6467</v>
      </c>
      <c r="J1518" s="18" t="s">
        <v>5843</v>
      </c>
      <c r="K1518" s="18" t="s">
        <v>9178</v>
      </c>
      <c r="L1518" s="18" t="s">
        <v>5901</v>
      </c>
      <c r="N1518" s="20">
        <v>45322</v>
      </c>
      <c r="O1518" s="18" t="s">
        <v>9179</v>
      </c>
      <c r="P1518" s="18" t="s">
        <v>9178</v>
      </c>
      <c r="Q1518" s="18" t="s">
        <v>9175</v>
      </c>
      <c r="R1518" s="18">
        <v>1.7</v>
      </c>
      <c r="T1518" s="18">
        <v>0</v>
      </c>
      <c r="U1518" s="18">
        <v>0</v>
      </c>
    </row>
    <row r="1519" spans="2:21" x14ac:dyDescent="0.4">
      <c r="B1519" s="18" t="s">
        <v>5909</v>
      </c>
      <c r="C1519" s="18" t="s">
        <v>5910</v>
      </c>
      <c r="D1519" s="18" t="s">
        <v>179</v>
      </c>
      <c r="E1519" s="19" t="s">
        <v>9172</v>
      </c>
      <c r="F1519" s="18" t="s">
        <v>6047</v>
      </c>
      <c r="G1519" s="18" t="s">
        <v>275</v>
      </c>
      <c r="H1519" s="18" t="s">
        <v>6302</v>
      </c>
      <c r="I1519" s="19" t="s">
        <v>8160</v>
      </c>
      <c r="J1519" s="18" t="s">
        <v>5899</v>
      </c>
      <c r="K1519" s="18" t="s">
        <v>9180</v>
      </c>
      <c r="L1519" s="18" t="s">
        <v>5901</v>
      </c>
      <c r="N1519" s="20">
        <v>45322</v>
      </c>
      <c r="O1519" s="18" t="s">
        <v>9181</v>
      </c>
      <c r="P1519" s="18" t="s">
        <v>9180</v>
      </c>
      <c r="Q1519" s="18" t="s">
        <v>9175</v>
      </c>
      <c r="R1519" s="18">
        <v>2.1</v>
      </c>
      <c r="T1519" s="18">
        <v>0</v>
      </c>
      <c r="U1519" s="18">
        <v>0</v>
      </c>
    </row>
    <row r="1520" spans="2:21" x14ac:dyDescent="0.4">
      <c r="B1520" s="18" t="s">
        <v>5909</v>
      </c>
      <c r="C1520" s="18" t="s">
        <v>5910</v>
      </c>
      <c r="D1520" s="18" t="s">
        <v>179</v>
      </c>
      <c r="E1520" s="19" t="s">
        <v>9172</v>
      </c>
      <c r="F1520" s="18" t="s">
        <v>6047</v>
      </c>
      <c r="G1520" s="18" t="s">
        <v>275</v>
      </c>
      <c r="H1520" s="18" t="s">
        <v>6302</v>
      </c>
      <c r="I1520" s="19" t="s">
        <v>8160</v>
      </c>
      <c r="J1520" s="18" t="s">
        <v>5904</v>
      </c>
      <c r="K1520" s="18" t="s">
        <v>9182</v>
      </c>
      <c r="L1520" s="18" t="s">
        <v>5901</v>
      </c>
      <c r="N1520" s="20">
        <v>45322</v>
      </c>
      <c r="O1520" s="18" t="s">
        <v>9183</v>
      </c>
      <c r="P1520" s="18" t="s">
        <v>9182</v>
      </c>
      <c r="Q1520" s="18" t="s">
        <v>9175</v>
      </c>
      <c r="R1520" s="18">
        <v>2.1</v>
      </c>
      <c r="T1520" s="18">
        <v>0</v>
      </c>
      <c r="U1520" s="18">
        <v>0</v>
      </c>
    </row>
    <row r="1521" spans="2:21" x14ac:dyDescent="0.4">
      <c r="B1521" s="18" t="s">
        <v>5909</v>
      </c>
      <c r="C1521" s="18" t="s">
        <v>5910</v>
      </c>
      <c r="D1521" s="18" t="s">
        <v>179</v>
      </c>
      <c r="E1521" s="19" t="s">
        <v>9172</v>
      </c>
      <c r="F1521" s="18" t="s">
        <v>6047</v>
      </c>
      <c r="G1521" s="18" t="s">
        <v>275</v>
      </c>
      <c r="H1521" s="18" t="s">
        <v>6302</v>
      </c>
      <c r="I1521" s="19" t="s">
        <v>8160</v>
      </c>
      <c r="J1521" s="18" t="s">
        <v>5843</v>
      </c>
      <c r="K1521" s="18" t="s">
        <v>9184</v>
      </c>
      <c r="L1521" s="18" t="s">
        <v>5901</v>
      </c>
      <c r="N1521" s="20">
        <v>45322</v>
      </c>
      <c r="O1521" s="18" t="s">
        <v>9185</v>
      </c>
      <c r="P1521" s="18" t="s">
        <v>9184</v>
      </c>
      <c r="Q1521" s="18" t="s">
        <v>9175</v>
      </c>
      <c r="R1521" s="18">
        <v>2.1</v>
      </c>
      <c r="T1521" s="18">
        <v>0</v>
      </c>
      <c r="U1521" s="18">
        <v>0</v>
      </c>
    </row>
    <row r="1522" spans="2:21" x14ac:dyDescent="0.4">
      <c r="B1522" s="18" t="s">
        <v>5909</v>
      </c>
      <c r="C1522" s="18" t="s">
        <v>5910</v>
      </c>
      <c r="D1522" s="18" t="s">
        <v>179</v>
      </c>
      <c r="E1522" s="19" t="s">
        <v>189</v>
      </c>
      <c r="F1522" s="18" t="s">
        <v>6047</v>
      </c>
      <c r="G1522" s="18" t="s">
        <v>703</v>
      </c>
      <c r="H1522" s="18" t="s">
        <v>6466</v>
      </c>
      <c r="I1522" s="19" t="s">
        <v>6406</v>
      </c>
      <c r="J1522" s="18" t="s">
        <v>5899</v>
      </c>
      <c r="K1522" s="18" t="s">
        <v>9199</v>
      </c>
      <c r="L1522" s="18" t="s">
        <v>5901</v>
      </c>
      <c r="N1522" s="20">
        <v>45322</v>
      </c>
      <c r="O1522" s="18" t="s">
        <v>9200</v>
      </c>
      <c r="P1522" s="18" t="s">
        <v>9199</v>
      </c>
      <c r="Q1522" s="18" t="s">
        <v>9201</v>
      </c>
      <c r="R1522" s="18">
        <v>1.5</v>
      </c>
      <c r="T1522" s="18">
        <v>0</v>
      </c>
      <c r="U1522" s="18">
        <v>0</v>
      </c>
    </row>
    <row r="1523" spans="2:21" x14ac:dyDescent="0.4">
      <c r="B1523" s="18" t="s">
        <v>5909</v>
      </c>
      <c r="C1523" s="18" t="s">
        <v>5910</v>
      </c>
      <c r="D1523" s="18" t="s">
        <v>179</v>
      </c>
      <c r="E1523" s="19" t="s">
        <v>189</v>
      </c>
      <c r="F1523" s="18" t="s">
        <v>6047</v>
      </c>
      <c r="G1523" s="18" t="s">
        <v>703</v>
      </c>
      <c r="H1523" s="18" t="s">
        <v>6466</v>
      </c>
      <c r="I1523" s="19" t="s">
        <v>6406</v>
      </c>
      <c r="J1523" s="18" t="s">
        <v>5904</v>
      </c>
      <c r="K1523" s="18" t="s">
        <v>9202</v>
      </c>
      <c r="L1523" s="18" t="s">
        <v>5901</v>
      </c>
      <c r="N1523" s="20">
        <v>45322</v>
      </c>
      <c r="O1523" s="18" t="s">
        <v>9203</v>
      </c>
      <c r="P1523" s="18" t="s">
        <v>9202</v>
      </c>
      <c r="Q1523" s="18" t="s">
        <v>9201</v>
      </c>
      <c r="R1523" s="18">
        <v>1.5</v>
      </c>
      <c r="T1523" s="18">
        <v>0</v>
      </c>
      <c r="U1523" s="18">
        <v>0</v>
      </c>
    </row>
    <row r="1524" spans="2:21" x14ac:dyDescent="0.4">
      <c r="B1524" s="18" t="s">
        <v>5909</v>
      </c>
      <c r="C1524" s="18" t="s">
        <v>5910</v>
      </c>
      <c r="D1524" s="18" t="s">
        <v>179</v>
      </c>
      <c r="E1524" s="19" t="s">
        <v>189</v>
      </c>
      <c r="F1524" s="18" t="s">
        <v>6047</v>
      </c>
      <c r="G1524" s="18" t="s">
        <v>703</v>
      </c>
      <c r="H1524" s="18" t="s">
        <v>6466</v>
      </c>
      <c r="I1524" s="19" t="s">
        <v>6406</v>
      </c>
      <c r="J1524" s="18" t="s">
        <v>5843</v>
      </c>
      <c r="K1524" s="18" t="s">
        <v>9204</v>
      </c>
      <c r="L1524" s="18" t="s">
        <v>5901</v>
      </c>
      <c r="N1524" s="20">
        <v>45322</v>
      </c>
      <c r="O1524" s="18" t="s">
        <v>9205</v>
      </c>
      <c r="P1524" s="18" t="s">
        <v>9204</v>
      </c>
      <c r="Q1524" s="18" t="s">
        <v>9201</v>
      </c>
      <c r="R1524" s="18">
        <v>1.5</v>
      </c>
      <c r="T1524" s="18">
        <v>0</v>
      </c>
      <c r="U1524" s="18">
        <v>0</v>
      </c>
    </row>
    <row r="1525" spans="2:21" x14ac:dyDescent="0.4">
      <c r="B1525" s="18" t="s">
        <v>5909</v>
      </c>
      <c r="C1525" s="18" t="s">
        <v>5910</v>
      </c>
      <c r="D1525" s="18" t="s">
        <v>179</v>
      </c>
      <c r="E1525" s="19" t="s">
        <v>189</v>
      </c>
      <c r="F1525" s="18" t="s">
        <v>6047</v>
      </c>
      <c r="G1525" s="18" t="s">
        <v>275</v>
      </c>
      <c r="H1525" s="18" t="s">
        <v>6302</v>
      </c>
      <c r="I1525" s="19" t="s">
        <v>6467</v>
      </c>
      <c r="J1525" s="18" t="s">
        <v>5899</v>
      </c>
      <c r="K1525" s="18" t="s">
        <v>9206</v>
      </c>
      <c r="L1525" s="18" t="s">
        <v>5901</v>
      </c>
      <c r="N1525" s="20">
        <v>45322</v>
      </c>
      <c r="O1525" s="18" t="s">
        <v>9207</v>
      </c>
      <c r="P1525" s="18" t="s">
        <v>9206</v>
      </c>
      <c r="Q1525" s="18" t="s">
        <v>9201</v>
      </c>
      <c r="R1525" s="18">
        <v>1.7</v>
      </c>
      <c r="T1525" s="18">
        <v>0</v>
      </c>
      <c r="U1525" s="18">
        <v>0</v>
      </c>
    </row>
    <row r="1526" spans="2:21" x14ac:dyDescent="0.4">
      <c r="B1526" s="18" t="s">
        <v>5909</v>
      </c>
      <c r="C1526" s="18" t="s">
        <v>5910</v>
      </c>
      <c r="D1526" s="18" t="s">
        <v>179</v>
      </c>
      <c r="E1526" s="19" t="s">
        <v>189</v>
      </c>
      <c r="F1526" s="18" t="s">
        <v>6047</v>
      </c>
      <c r="G1526" s="18" t="s">
        <v>275</v>
      </c>
      <c r="H1526" s="18" t="s">
        <v>6302</v>
      </c>
      <c r="I1526" s="19" t="s">
        <v>6467</v>
      </c>
      <c r="J1526" s="18" t="s">
        <v>5904</v>
      </c>
      <c r="K1526" s="18" t="s">
        <v>9208</v>
      </c>
      <c r="L1526" s="18" t="s">
        <v>5901</v>
      </c>
      <c r="N1526" s="20">
        <v>45322</v>
      </c>
      <c r="O1526" s="18" t="s">
        <v>9209</v>
      </c>
      <c r="P1526" s="18" t="s">
        <v>9208</v>
      </c>
      <c r="Q1526" s="18" t="s">
        <v>9201</v>
      </c>
      <c r="R1526" s="18">
        <v>1.7</v>
      </c>
      <c r="T1526" s="18">
        <v>0</v>
      </c>
      <c r="U1526" s="18">
        <v>0</v>
      </c>
    </row>
    <row r="1527" spans="2:21" x14ac:dyDescent="0.4">
      <c r="B1527" s="18" t="s">
        <v>5909</v>
      </c>
      <c r="C1527" s="18" t="s">
        <v>5910</v>
      </c>
      <c r="D1527" s="18" t="s">
        <v>179</v>
      </c>
      <c r="E1527" s="19" t="s">
        <v>189</v>
      </c>
      <c r="F1527" s="18" t="s">
        <v>6047</v>
      </c>
      <c r="G1527" s="18" t="s">
        <v>275</v>
      </c>
      <c r="H1527" s="18" t="s">
        <v>6302</v>
      </c>
      <c r="I1527" s="19" t="s">
        <v>6467</v>
      </c>
      <c r="J1527" s="18" t="s">
        <v>5843</v>
      </c>
      <c r="K1527" s="18" t="s">
        <v>9210</v>
      </c>
      <c r="L1527" s="18" t="s">
        <v>5901</v>
      </c>
      <c r="N1527" s="20">
        <v>45322</v>
      </c>
      <c r="O1527" s="18" t="s">
        <v>9211</v>
      </c>
      <c r="P1527" s="18" t="s">
        <v>9210</v>
      </c>
      <c r="Q1527" s="18" t="s">
        <v>9201</v>
      </c>
      <c r="R1527" s="18">
        <v>1.7</v>
      </c>
      <c r="T1527" s="18">
        <v>0</v>
      </c>
      <c r="U1527" s="18">
        <v>0</v>
      </c>
    </row>
    <row r="1528" spans="2:21" x14ac:dyDescent="0.4">
      <c r="B1528" s="18" t="s">
        <v>5909</v>
      </c>
      <c r="C1528" s="18" t="s">
        <v>5910</v>
      </c>
      <c r="D1528" s="18" t="s">
        <v>179</v>
      </c>
      <c r="E1528" s="19" t="s">
        <v>198</v>
      </c>
      <c r="F1528" s="18" t="s">
        <v>6047</v>
      </c>
      <c r="G1528" s="18" t="s">
        <v>703</v>
      </c>
      <c r="H1528" s="18" t="s">
        <v>6466</v>
      </c>
      <c r="I1528" s="19" t="s">
        <v>6467</v>
      </c>
      <c r="J1528" s="18" t="s">
        <v>5899</v>
      </c>
      <c r="K1528" s="18" t="s">
        <v>9225</v>
      </c>
      <c r="L1528" s="18" t="s">
        <v>5901</v>
      </c>
      <c r="N1528" s="20">
        <v>45322</v>
      </c>
      <c r="O1528" s="18" t="s">
        <v>9226</v>
      </c>
      <c r="P1528" s="18" t="s">
        <v>9225</v>
      </c>
      <c r="Q1528" s="18" t="s">
        <v>9227</v>
      </c>
      <c r="R1528" s="18">
        <v>1.7</v>
      </c>
      <c r="T1528" s="18">
        <v>0</v>
      </c>
      <c r="U1528" s="18">
        <v>0</v>
      </c>
    </row>
    <row r="1529" spans="2:21" x14ac:dyDescent="0.4">
      <c r="B1529" s="18" t="s">
        <v>5909</v>
      </c>
      <c r="C1529" s="18" t="s">
        <v>5910</v>
      </c>
      <c r="D1529" s="18" t="s">
        <v>179</v>
      </c>
      <c r="E1529" s="19" t="s">
        <v>198</v>
      </c>
      <c r="F1529" s="18" t="s">
        <v>6047</v>
      </c>
      <c r="G1529" s="18" t="s">
        <v>703</v>
      </c>
      <c r="H1529" s="18" t="s">
        <v>6466</v>
      </c>
      <c r="I1529" s="19" t="s">
        <v>6467</v>
      </c>
      <c r="J1529" s="18" t="s">
        <v>5904</v>
      </c>
      <c r="K1529" s="18" t="s">
        <v>9228</v>
      </c>
      <c r="L1529" s="18" t="s">
        <v>5901</v>
      </c>
      <c r="N1529" s="20">
        <v>45322</v>
      </c>
      <c r="O1529" s="18" t="s">
        <v>9229</v>
      </c>
      <c r="P1529" s="18" t="s">
        <v>9228</v>
      </c>
      <c r="Q1529" s="18" t="s">
        <v>9227</v>
      </c>
      <c r="R1529" s="18">
        <v>1.7</v>
      </c>
      <c r="T1529" s="18">
        <v>0</v>
      </c>
      <c r="U1529" s="18">
        <v>0</v>
      </c>
    </row>
    <row r="1530" spans="2:21" x14ac:dyDescent="0.4">
      <c r="B1530" s="18" t="s">
        <v>5909</v>
      </c>
      <c r="C1530" s="18" t="s">
        <v>5910</v>
      </c>
      <c r="D1530" s="18" t="s">
        <v>179</v>
      </c>
      <c r="E1530" s="19" t="s">
        <v>198</v>
      </c>
      <c r="F1530" s="18" t="s">
        <v>6047</v>
      </c>
      <c r="G1530" s="18" t="s">
        <v>703</v>
      </c>
      <c r="H1530" s="18" t="s">
        <v>6466</v>
      </c>
      <c r="I1530" s="19" t="s">
        <v>6467</v>
      </c>
      <c r="J1530" s="18" t="s">
        <v>5843</v>
      </c>
      <c r="K1530" s="18" t="s">
        <v>9230</v>
      </c>
      <c r="L1530" s="18" t="s">
        <v>5901</v>
      </c>
      <c r="N1530" s="20">
        <v>45322</v>
      </c>
      <c r="O1530" s="18" t="s">
        <v>9231</v>
      </c>
      <c r="P1530" s="18" t="s">
        <v>9230</v>
      </c>
      <c r="Q1530" s="18" t="s">
        <v>9227</v>
      </c>
      <c r="R1530" s="18">
        <v>1.7</v>
      </c>
      <c r="T1530" s="18">
        <v>0</v>
      </c>
      <c r="U1530" s="18">
        <v>0</v>
      </c>
    </row>
    <row r="1531" spans="2:21" x14ac:dyDescent="0.4">
      <c r="B1531" s="18" t="s">
        <v>5909</v>
      </c>
      <c r="C1531" s="18" t="s">
        <v>5910</v>
      </c>
      <c r="D1531" s="18" t="s">
        <v>179</v>
      </c>
      <c r="E1531" s="19" t="s">
        <v>198</v>
      </c>
      <c r="F1531" s="18" t="s">
        <v>6047</v>
      </c>
      <c r="G1531" s="18" t="s">
        <v>275</v>
      </c>
      <c r="H1531" s="18" t="s">
        <v>6302</v>
      </c>
      <c r="I1531" s="19" t="s">
        <v>6474</v>
      </c>
      <c r="J1531" s="18" t="s">
        <v>5899</v>
      </c>
      <c r="K1531" s="18" t="s">
        <v>9232</v>
      </c>
      <c r="L1531" s="18" t="s">
        <v>5901</v>
      </c>
      <c r="N1531" s="20">
        <v>45322</v>
      </c>
      <c r="O1531" s="18" t="s">
        <v>9233</v>
      </c>
      <c r="P1531" s="18" t="s">
        <v>9232</v>
      </c>
      <c r="Q1531" s="18" t="s">
        <v>9227</v>
      </c>
      <c r="R1531" s="18">
        <v>1.8</v>
      </c>
      <c r="T1531" s="18">
        <v>0</v>
      </c>
      <c r="U1531" s="18">
        <v>0</v>
      </c>
    </row>
    <row r="1532" spans="2:21" x14ac:dyDescent="0.4">
      <c r="B1532" s="18" t="s">
        <v>5909</v>
      </c>
      <c r="C1532" s="18" t="s">
        <v>5910</v>
      </c>
      <c r="D1532" s="18" t="s">
        <v>179</v>
      </c>
      <c r="E1532" s="19" t="s">
        <v>198</v>
      </c>
      <c r="F1532" s="18" t="s">
        <v>6047</v>
      </c>
      <c r="G1532" s="18" t="s">
        <v>275</v>
      </c>
      <c r="H1532" s="18" t="s">
        <v>6302</v>
      </c>
      <c r="I1532" s="19" t="s">
        <v>6474</v>
      </c>
      <c r="J1532" s="18" t="s">
        <v>5904</v>
      </c>
      <c r="K1532" s="18" t="s">
        <v>9234</v>
      </c>
      <c r="L1532" s="18" t="s">
        <v>5901</v>
      </c>
      <c r="N1532" s="20">
        <v>45322</v>
      </c>
      <c r="O1532" s="18" t="s">
        <v>9235</v>
      </c>
      <c r="P1532" s="18" t="s">
        <v>9234</v>
      </c>
      <c r="Q1532" s="18" t="s">
        <v>9227</v>
      </c>
      <c r="R1532" s="18">
        <v>1.8</v>
      </c>
      <c r="T1532" s="18">
        <v>0</v>
      </c>
      <c r="U1532" s="18">
        <v>0</v>
      </c>
    </row>
    <row r="1533" spans="2:21" x14ac:dyDescent="0.4">
      <c r="B1533" s="18" t="s">
        <v>5909</v>
      </c>
      <c r="C1533" s="18" t="s">
        <v>5910</v>
      </c>
      <c r="D1533" s="18" t="s">
        <v>179</v>
      </c>
      <c r="E1533" s="19" t="s">
        <v>198</v>
      </c>
      <c r="F1533" s="18" t="s">
        <v>6047</v>
      </c>
      <c r="G1533" s="18" t="s">
        <v>275</v>
      </c>
      <c r="H1533" s="18" t="s">
        <v>6302</v>
      </c>
      <c r="I1533" s="19" t="s">
        <v>6474</v>
      </c>
      <c r="J1533" s="18" t="s">
        <v>5843</v>
      </c>
      <c r="K1533" s="18" t="s">
        <v>9236</v>
      </c>
      <c r="L1533" s="18" t="s">
        <v>5901</v>
      </c>
      <c r="N1533" s="20">
        <v>45322</v>
      </c>
      <c r="O1533" s="18" t="s">
        <v>9237</v>
      </c>
      <c r="P1533" s="18" t="s">
        <v>9236</v>
      </c>
      <c r="Q1533" s="18" t="s">
        <v>9227</v>
      </c>
      <c r="R1533" s="18">
        <v>1.8</v>
      </c>
      <c r="T1533" s="18">
        <v>0</v>
      </c>
      <c r="U1533" s="18">
        <v>0</v>
      </c>
    </row>
    <row r="1534" spans="2:21" x14ac:dyDescent="0.4">
      <c r="B1534" s="18" t="s">
        <v>5909</v>
      </c>
      <c r="C1534" s="18" t="s">
        <v>5910</v>
      </c>
      <c r="D1534" s="18" t="s">
        <v>179</v>
      </c>
      <c r="E1534" s="19" t="s">
        <v>191</v>
      </c>
      <c r="F1534" s="18" t="s">
        <v>6047</v>
      </c>
      <c r="G1534" s="18" t="s">
        <v>703</v>
      </c>
      <c r="H1534" s="18" t="s">
        <v>6466</v>
      </c>
      <c r="I1534" s="19" t="s">
        <v>6467</v>
      </c>
      <c r="J1534" s="18" t="s">
        <v>5899</v>
      </c>
      <c r="K1534" s="18" t="s">
        <v>9251</v>
      </c>
      <c r="L1534" s="18" t="s">
        <v>5901</v>
      </c>
      <c r="N1534" s="20">
        <v>45322</v>
      </c>
      <c r="O1534" s="18" t="s">
        <v>9252</v>
      </c>
      <c r="P1534" s="18" t="s">
        <v>9251</v>
      </c>
      <c r="Q1534" s="18" t="s">
        <v>9253</v>
      </c>
      <c r="R1534" s="18">
        <v>1.7</v>
      </c>
      <c r="T1534" s="18">
        <v>0</v>
      </c>
      <c r="U1534" s="18">
        <v>0</v>
      </c>
    </row>
    <row r="1535" spans="2:21" x14ac:dyDescent="0.4">
      <c r="B1535" s="18" t="s">
        <v>5909</v>
      </c>
      <c r="C1535" s="18" t="s">
        <v>5910</v>
      </c>
      <c r="D1535" s="18" t="s">
        <v>179</v>
      </c>
      <c r="E1535" s="19" t="s">
        <v>191</v>
      </c>
      <c r="F1535" s="18" t="s">
        <v>6047</v>
      </c>
      <c r="G1535" s="18" t="s">
        <v>703</v>
      </c>
      <c r="H1535" s="18" t="s">
        <v>6466</v>
      </c>
      <c r="I1535" s="19" t="s">
        <v>6467</v>
      </c>
      <c r="J1535" s="18" t="s">
        <v>5904</v>
      </c>
      <c r="K1535" s="18" t="s">
        <v>9254</v>
      </c>
      <c r="L1535" s="18" t="s">
        <v>5901</v>
      </c>
      <c r="N1535" s="20">
        <v>45322</v>
      </c>
      <c r="O1535" s="18" t="s">
        <v>9255</v>
      </c>
      <c r="P1535" s="18" t="s">
        <v>9254</v>
      </c>
      <c r="Q1535" s="18" t="s">
        <v>9253</v>
      </c>
      <c r="R1535" s="18">
        <v>1.7</v>
      </c>
      <c r="T1535" s="18">
        <v>0</v>
      </c>
      <c r="U1535" s="18">
        <v>0</v>
      </c>
    </row>
    <row r="1536" spans="2:21" x14ac:dyDescent="0.4">
      <c r="B1536" s="18" t="s">
        <v>5909</v>
      </c>
      <c r="C1536" s="18" t="s">
        <v>5910</v>
      </c>
      <c r="D1536" s="18" t="s">
        <v>179</v>
      </c>
      <c r="E1536" s="19" t="s">
        <v>191</v>
      </c>
      <c r="F1536" s="18" t="s">
        <v>6047</v>
      </c>
      <c r="G1536" s="18" t="s">
        <v>703</v>
      </c>
      <c r="H1536" s="18" t="s">
        <v>6466</v>
      </c>
      <c r="I1536" s="19" t="s">
        <v>6467</v>
      </c>
      <c r="J1536" s="18" t="s">
        <v>5843</v>
      </c>
      <c r="K1536" s="18" t="s">
        <v>9256</v>
      </c>
      <c r="L1536" s="18" t="s">
        <v>5901</v>
      </c>
      <c r="N1536" s="20">
        <v>45322</v>
      </c>
      <c r="O1536" s="18" t="s">
        <v>9257</v>
      </c>
      <c r="P1536" s="18" t="s">
        <v>9256</v>
      </c>
      <c r="Q1536" s="18" t="s">
        <v>9253</v>
      </c>
      <c r="R1536" s="18">
        <v>1.7</v>
      </c>
      <c r="T1536" s="18">
        <v>0</v>
      </c>
      <c r="U1536" s="18">
        <v>0</v>
      </c>
    </row>
    <row r="1537" spans="2:21" x14ac:dyDescent="0.4">
      <c r="B1537" s="18" t="s">
        <v>5909</v>
      </c>
      <c r="C1537" s="18" t="s">
        <v>5910</v>
      </c>
      <c r="D1537" s="18" t="s">
        <v>179</v>
      </c>
      <c r="E1537" s="19" t="s">
        <v>191</v>
      </c>
      <c r="F1537" s="18" t="s">
        <v>6047</v>
      </c>
      <c r="G1537" s="18" t="s">
        <v>275</v>
      </c>
      <c r="H1537" s="18" t="s">
        <v>6302</v>
      </c>
      <c r="I1537" s="19" t="s">
        <v>6474</v>
      </c>
      <c r="J1537" s="18" t="s">
        <v>5899</v>
      </c>
      <c r="K1537" s="18" t="s">
        <v>9258</v>
      </c>
      <c r="L1537" s="18" t="s">
        <v>5901</v>
      </c>
      <c r="N1537" s="20">
        <v>45322</v>
      </c>
      <c r="O1537" s="18" t="s">
        <v>9259</v>
      </c>
      <c r="P1537" s="18" t="s">
        <v>9258</v>
      </c>
      <c r="Q1537" s="18" t="s">
        <v>9253</v>
      </c>
      <c r="R1537" s="18">
        <v>1.8</v>
      </c>
      <c r="T1537" s="18">
        <v>0</v>
      </c>
      <c r="U1537" s="18">
        <v>0</v>
      </c>
    </row>
    <row r="1538" spans="2:21" x14ac:dyDescent="0.4">
      <c r="B1538" s="18" t="s">
        <v>5909</v>
      </c>
      <c r="C1538" s="18" t="s">
        <v>5910</v>
      </c>
      <c r="D1538" s="18" t="s">
        <v>179</v>
      </c>
      <c r="E1538" s="19" t="s">
        <v>191</v>
      </c>
      <c r="F1538" s="18" t="s">
        <v>6047</v>
      </c>
      <c r="G1538" s="18" t="s">
        <v>275</v>
      </c>
      <c r="H1538" s="18" t="s">
        <v>6302</v>
      </c>
      <c r="I1538" s="19" t="s">
        <v>6474</v>
      </c>
      <c r="J1538" s="18" t="s">
        <v>5904</v>
      </c>
      <c r="K1538" s="18" t="s">
        <v>9260</v>
      </c>
      <c r="L1538" s="18" t="s">
        <v>5901</v>
      </c>
      <c r="N1538" s="20">
        <v>45322</v>
      </c>
      <c r="O1538" s="18" t="s">
        <v>9261</v>
      </c>
      <c r="P1538" s="18" t="s">
        <v>9260</v>
      </c>
      <c r="Q1538" s="18" t="s">
        <v>9253</v>
      </c>
      <c r="R1538" s="18">
        <v>1.8</v>
      </c>
      <c r="T1538" s="18">
        <v>0</v>
      </c>
      <c r="U1538" s="18">
        <v>0</v>
      </c>
    </row>
    <row r="1539" spans="2:21" x14ac:dyDescent="0.4">
      <c r="B1539" s="18" t="s">
        <v>5909</v>
      </c>
      <c r="C1539" s="18" t="s">
        <v>5910</v>
      </c>
      <c r="D1539" s="18" t="s">
        <v>179</v>
      </c>
      <c r="E1539" s="19" t="s">
        <v>191</v>
      </c>
      <c r="F1539" s="18" t="s">
        <v>6047</v>
      </c>
      <c r="G1539" s="18" t="s">
        <v>275</v>
      </c>
      <c r="H1539" s="18" t="s">
        <v>6302</v>
      </c>
      <c r="I1539" s="19" t="s">
        <v>6474</v>
      </c>
      <c r="J1539" s="18" t="s">
        <v>5843</v>
      </c>
      <c r="K1539" s="18" t="s">
        <v>9262</v>
      </c>
      <c r="L1539" s="18" t="s">
        <v>5901</v>
      </c>
      <c r="N1539" s="20">
        <v>45322</v>
      </c>
      <c r="O1539" s="18" t="s">
        <v>9263</v>
      </c>
      <c r="P1539" s="18" t="s">
        <v>9262</v>
      </c>
      <c r="Q1539" s="18" t="s">
        <v>9253</v>
      </c>
      <c r="R1539" s="18">
        <v>1.8</v>
      </c>
      <c r="T1539" s="18">
        <v>0</v>
      </c>
      <c r="U1539" s="18">
        <v>0</v>
      </c>
    </row>
    <row r="1540" spans="2:21" x14ac:dyDescent="0.4">
      <c r="B1540" s="18" t="s">
        <v>5909</v>
      </c>
      <c r="C1540" s="18" t="s">
        <v>5910</v>
      </c>
      <c r="D1540" s="18" t="s">
        <v>179</v>
      </c>
      <c r="E1540" s="19" t="s">
        <v>194</v>
      </c>
      <c r="F1540" s="18" t="s">
        <v>6047</v>
      </c>
      <c r="G1540" s="18" t="s">
        <v>703</v>
      </c>
      <c r="H1540" s="18" t="s">
        <v>6466</v>
      </c>
      <c r="I1540" s="19" t="s">
        <v>6558</v>
      </c>
      <c r="J1540" s="18" t="s">
        <v>5899</v>
      </c>
      <c r="K1540" s="18" t="s">
        <v>9277</v>
      </c>
      <c r="L1540" s="18" t="s">
        <v>5901</v>
      </c>
      <c r="N1540" s="20">
        <v>45322</v>
      </c>
      <c r="O1540" s="18" t="s">
        <v>9278</v>
      </c>
      <c r="P1540" s="18" t="s">
        <v>9277</v>
      </c>
      <c r="Q1540" s="18" t="s">
        <v>9279</v>
      </c>
      <c r="R1540" s="18">
        <v>1.4</v>
      </c>
      <c r="T1540" s="18">
        <v>0</v>
      </c>
      <c r="U1540" s="18">
        <v>0</v>
      </c>
    </row>
    <row r="1541" spans="2:21" x14ac:dyDescent="0.4">
      <c r="B1541" s="18" t="s">
        <v>5909</v>
      </c>
      <c r="C1541" s="18" t="s">
        <v>5910</v>
      </c>
      <c r="D1541" s="18" t="s">
        <v>179</v>
      </c>
      <c r="E1541" s="19" t="s">
        <v>194</v>
      </c>
      <c r="F1541" s="18" t="s">
        <v>6047</v>
      </c>
      <c r="G1541" s="18" t="s">
        <v>703</v>
      </c>
      <c r="H1541" s="18" t="s">
        <v>6466</v>
      </c>
      <c r="I1541" s="19" t="s">
        <v>6558</v>
      </c>
      <c r="J1541" s="18" t="s">
        <v>5904</v>
      </c>
      <c r="K1541" s="18" t="s">
        <v>9280</v>
      </c>
      <c r="L1541" s="18" t="s">
        <v>5901</v>
      </c>
      <c r="N1541" s="20">
        <v>45322</v>
      </c>
      <c r="O1541" s="18" t="s">
        <v>9281</v>
      </c>
      <c r="P1541" s="18" t="s">
        <v>9280</v>
      </c>
      <c r="Q1541" s="18" t="s">
        <v>9279</v>
      </c>
      <c r="R1541" s="18">
        <v>1.4</v>
      </c>
      <c r="T1541" s="18">
        <v>0</v>
      </c>
      <c r="U1541" s="18">
        <v>0</v>
      </c>
    </row>
    <row r="1542" spans="2:21" x14ac:dyDescent="0.4">
      <c r="B1542" s="18" t="s">
        <v>5909</v>
      </c>
      <c r="C1542" s="18" t="s">
        <v>5910</v>
      </c>
      <c r="D1542" s="18" t="s">
        <v>179</v>
      </c>
      <c r="E1542" s="19" t="s">
        <v>194</v>
      </c>
      <c r="F1542" s="18" t="s">
        <v>6047</v>
      </c>
      <c r="G1542" s="18" t="s">
        <v>703</v>
      </c>
      <c r="H1542" s="18" t="s">
        <v>6466</v>
      </c>
      <c r="I1542" s="19" t="s">
        <v>6558</v>
      </c>
      <c r="J1542" s="18" t="s">
        <v>5843</v>
      </c>
      <c r="K1542" s="18" t="s">
        <v>9282</v>
      </c>
      <c r="L1542" s="18" t="s">
        <v>5901</v>
      </c>
      <c r="N1542" s="20">
        <v>45322</v>
      </c>
      <c r="O1542" s="18" t="s">
        <v>9283</v>
      </c>
      <c r="P1542" s="18" t="s">
        <v>9282</v>
      </c>
      <c r="Q1542" s="18" t="s">
        <v>9279</v>
      </c>
      <c r="R1542" s="18">
        <v>1.4</v>
      </c>
      <c r="T1542" s="18">
        <v>0</v>
      </c>
      <c r="U1542" s="18">
        <v>0</v>
      </c>
    </row>
    <row r="1543" spans="2:21" x14ac:dyDescent="0.4">
      <c r="B1543" s="18" t="s">
        <v>5909</v>
      </c>
      <c r="C1543" s="18" t="s">
        <v>5910</v>
      </c>
      <c r="D1543" s="18" t="s">
        <v>179</v>
      </c>
      <c r="E1543" s="19" t="s">
        <v>194</v>
      </c>
      <c r="F1543" s="18" t="s">
        <v>6047</v>
      </c>
      <c r="G1543" s="18" t="s">
        <v>275</v>
      </c>
      <c r="H1543" s="18" t="s">
        <v>6302</v>
      </c>
      <c r="I1543" s="19" t="s">
        <v>8160</v>
      </c>
      <c r="J1543" s="18" t="s">
        <v>5899</v>
      </c>
      <c r="K1543" s="18" t="s">
        <v>9284</v>
      </c>
      <c r="L1543" s="18" t="s">
        <v>5901</v>
      </c>
      <c r="N1543" s="20">
        <v>45322</v>
      </c>
      <c r="O1543" s="18" t="s">
        <v>9285</v>
      </c>
      <c r="P1543" s="18" t="s">
        <v>9284</v>
      </c>
      <c r="Q1543" s="18" t="s">
        <v>9279</v>
      </c>
      <c r="R1543" s="18">
        <v>2.1</v>
      </c>
      <c r="T1543" s="18">
        <v>0</v>
      </c>
      <c r="U1543" s="18">
        <v>0</v>
      </c>
    </row>
    <row r="1544" spans="2:21" x14ac:dyDescent="0.4">
      <c r="B1544" s="18" t="s">
        <v>5909</v>
      </c>
      <c r="C1544" s="18" t="s">
        <v>5910</v>
      </c>
      <c r="D1544" s="18" t="s">
        <v>179</v>
      </c>
      <c r="E1544" s="19" t="s">
        <v>194</v>
      </c>
      <c r="F1544" s="18" t="s">
        <v>6047</v>
      </c>
      <c r="G1544" s="18" t="s">
        <v>275</v>
      </c>
      <c r="H1544" s="18" t="s">
        <v>6302</v>
      </c>
      <c r="I1544" s="19" t="s">
        <v>8160</v>
      </c>
      <c r="J1544" s="18" t="s">
        <v>5904</v>
      </c>
      <c r="K1544" s="18" t="s">
        <v>9286</v>
      </c>
      <c r="L1544" s="18" t="s">
        <v>5901</v>
      </c>
      <c r="N1544" s="20">
        <v>45322</v>
      </c>
      <c r="O1544" s="18" t="s">
        <v>9287</v>
      </c>
      <c r="P1544" s="18" t="s">
        <v>9286</v>
      </c>
      <c r="Q1544" s="18" t="s">
        <v>9279</v>
      </c>
      <c r="R1544" s="18">
        <v>2.1</v>
      </c>
      <c r="T1544" s="18">
        <v>0</v>
      </c>
      <c r="U1544" s="18">
        <v>0</v>
      </c>
    </row>
    <row r="1545" spans="2:21" x14ac:dyDescent="0.4">
      <c r="B1545" s="18" t="s">
        <v>5909</v>
      </c>
      <c r="C1545" s="18" t="s">
        <v>5910</v>
      </c>
      <c r="D1545" s="18" t="s">
        <v>179</v>
      </c>
      <c r="E1545" s="19" t="s">
        <v>194</v>
      </c>
      <c r="F1545" s="18" t="s">
        <v>6047</v>
      </c>
      <c r="G1545" s="18" t="s">
        <v>275</v>
      </c>
      <c r="H1545" s="18" t="s">
        <v>6302</v>
      </c>
      <c r="I1545" s="19" t="s">
        <v>8160</v>
      </c>
      <c r="J1545" s="18" t="s">
        <v>5843</v>
      </c>
      <c r="K1545" s="18" t="s">
        <v>9288</v>
      </c>
      <c r="L1545" s="18" t="s">
        <v>5901</v>
      </c>
      <c r="N1545" s="20">
        <v>45322</v>
      </c>
      <c r="O1545" s="18" t="s">
        <v>9289</v>
      </c>
      <c r="P1545" s="18" t="s">
        <v>9288</v>
      </c>
      <c r="Q1545" s="18" t="s">
        <v>9279</v>
      </c>
      <c r="R1545" s="18">
        <v>2.1</v>
      </c>
      <c r="T1545" s="18">
        <v>0</v>
      </c>
      <c r="U1545" s="18">
        <v>0</v>
      </c>
    </row>
    <row r="1546" spans="2:21" x14ac:dyDescent="0.4">
      <c r="B1546" s="18" t="s">
        <v>5909</v>
      </c>
      <c r="C1546" s="18" t="s">
        <v>5910</v>
      </c>
      <c r="D1546" s="18" t="s">
        <v>179</v>
      </c>
      <c r="E1546" s="19" t="s">
        <v>196</v>
      </c>
      <c r="F1546" s="18" t="s">
        <v>5896</v>
      </c>
      <c r="G1546" s="18" t="s">
        <v>926</v>
      </c>
      <c r="H1546" s="18" t="s">
        <v>6145</v>
      </c>
      <c r="I1546" s="19" t="s">
        <v>6558</v>
      </c>
      <c r="J1546" s="18" t="s">
        <v>5899</v>
      </c>
      <c r="K1546" s="18" t="s">
        <v>9306</v>
      </c>
      <c r="L1546" s="18" t="s">
        <v>5901</v>
      </c>
      <c r="N1546" s="20">
        <v>45322</v>
      </c>
      <c r="O1546" s="18" t="s">
        <v>9307</v>
      </c>
      <c r="P1546" s="18" t="s">
        <v>9306</v>
      </c>
      <c r="Q1546" s="18" t="s">
        <v>9308</v>
      </c>
      <c r="R1546" s="18">
        <v>1.4</v>
      </c>
      <c r="T1546" s="18">
        <v>0</v>
      </c>
      <c r="U1546" s="18">
        <v>0</v>
      </c>
    </row>
    <row r="1547" spans="2:21" x14ac:dyDescent="0.4">
      <c r="B1547" s="18" t="s">
        <v>5909</v>
      </c>
      <c r="C1547" s="18" t="s">
        <v>5910</v>
      </c>
      <c r="D1547" s="18" t="s">
        <v>179</v>
      </c>
      <c r="E1547" s="19" t="s">
        <v>196</v>
      </c>
      <c r="F1547" s="18" t="s">
        <v>5896</v>
      </c>
      <c r="G1547" s="18" t="s">
        <v>926</v>
      </c>
      <c r="H1547" s="18" t="s">
        <v>6145</v>
      </c>
      <c r="I1547" s="19" t="s">
        <v>6558</v>
      </c>
      <c r="J1547" s="18" t="s">
        <v>5904</v>
      </c>
      <c r="K1547" s="18" t="s">
        <v>9309</v>
      </c>
      <c r="L1547" s="18" t="s">
        <v>5901</v>
      </c>
      <c r="N1547" s="20">
        <v>45322</v>
      </c>
      <c r="O1547" s="18" t="s">
        <v>9310</v>
      </c>
      <c r="P1547" s="18" t="s">
        <v>9309</v>
      </c>
      <c r="Q1547" s="18" t="s">
        <v>9308</v>
      </c>
      <c r="R1547" s="18">
        <v>1.4</v>
      </c>
      <c r="T1547" s="18">
        <v>0</v>
      </c>
      <c r="U1547" s="18">
        <v>0</v>
      </c>
    </row>
    <row r="1548" spans="2:21" x14ac:dyDescent="0.4">
      <c r="B1548" s="18" t="s">
        <v>5909</v>
      </c>
      <c r="C1548" s="18" t="s">
        <v>5910</v>
      </c>
      <c r="D1548" s="18" t="s">
        <v>179</v>
      </c>
      <c r="E1548" s="19" t="s">
        <v>196</v>
      </c>
      <c r="F1548" s="18" t="s">
        <v>5896</v>
      </c>
      <c r="G1548" s="18" t="s">
        <v>926</v>
      </c>
      <c r="H1548" s="18" t="s">
        <v>6145</v>
      </c>
      <c r="I1548" s="19" t="s">
        <v>6558</v>
      </c>
      <c r="J1548" s="18" t="s">
        <v>5843</v>
      </c>
      <c r="K1548" s="18" t="s">
        <v>9311</v>
      </c>
      <c r="L1548" s="18" t="s">
        <v>5901</v>
      </c>
      <c r="N1548" s="20">
        <v>45322</v>
      </c>
      <c r="O1548" s="18" t="s">
        <v>9312</v>
      </c>
      <c r="P1548" s="18" t="s">
        <v>9311</v>
      </c>
      <c r="Q1548" s="18" t="s">
        <v>9308</v>
      </c>
      <c r="R1548" s="18">
        <v>1.4</v>
      </c>
      <c r="T1548" s="18">
        <v>0</v>
      </c>
      <c r="U1548" s="18">
        <v>0</v>
      </c>
    </row>
    <row r="1549" spans="2:21" x14ac:dyDescent="0.4">
      <c r="B1549" s="18" t="s">
        <v>5909</v>
      </c>
      <c r="C1549" s="18" t="s">
        <v>5910</v>
      </c>
      <c r="D1549" s="18" t="s">
        <v>179</v>
      </c>
      <c r="E1549" s="19" t="s">
        <v>196</v>
      </c>
      <c r="F1549" s="18" t="s">
        <v>5896</v>
      </c>
      <c r="G1549" s="18" t="s">
        <v>926</v>
      </c>
      <c r="H1549" s="18" t="s">
        <v>6145</v>
      </c>
      <c r="I1549" s="19" t="s">
        <v>6558</v>
      </c>
      <c r="J1549" s="18" t="s">
        <v>5923</v>
      </c>
      <c r="K1549" s="18" t="s">
        <v>9313</v>
      </c>
      <c r="L1549" s="18" t="s">
        <v>5901</v>
      </c>
      <c r="N1549" s="20">
        <v>45322</v>
      </c>
      <c r="O1549" s="18" t="s">
        <v>9314</v>
      </c>
      <c r="P1549" s="18" t="s">
        <v>9313</v>
      </c>
      <c r="Q1549" s="18" t="s">
        <v>9308</v>
      </c>
      <c r="R1549" s="18">
        <v>1.4</v>
      </c>
      <c r="T1549" s="18">
        <v>0</v>
      </c>
      <c r="U1549" s="18">
        <v>0</v>
      </c>
    </row>
    <row r="1550" spans="2:21" x14ac:dyDescent="0.4">
      <c r="B1550" s="18" t="s">
        <v>5909</v>
      </c>
      <c r="C1550" s="18" t="s">
        <v>5910</v>
      </c>
      <c r="D1550" s="18" t="s">
        <v>179</v>
      </c>
      <c r="E1550" s="19" t="s">
        <v>196</v>
      </c>
      <c r="F1550" s="18" t="s">
        <v>5896</v>
      </c>
      <c r="G1550" s="18" t="s">
        <v>703</v>
      </c>
      <c r="H1550" s="18" t="s">
        <v>6466</v>
      </c>
      <c r="I1550" s="19" t="s">
        <v>9299</v>
      </c>
      <c r="J1550" s="18" t="s">
        <v>5899</v>
      </c>
      <c r="K1550" s="18" t="s">
        <v>9315</v>
      </c>
      <c r="L1550" s="18" t="s">
        <v>5901</v>
      </c>
      <c r="N1550" s="20">
        <v>45322</v>
      </c>
      <c r="O1550" s="18" t="s">
        <v>9316</v>
      </c>
      <c r="P1550" s="18" t="s">
        <v>9315</v>
      </c>
      <c r="Q1550" s="18" t="s">
        <v>9308</v>
      </c>
      <c r="R1550" s="18">
        <v>1.9</v>
      </c>
      <c r="T1550" s="18">
        <v>0</v>
      </c>
      <c r="U1550" s="18">
        <v>0</v>
      </c>
    </row>
    <row r="1551" spans="2:21" x14ac:dyDescent="0.4">
      <c r="B1551" s="18" t="s">
        <v>5909</v>
      </c>
      <c r="C1551" s="18" t="s">
        <v>5910</v>
      </c>
      <c r="D1551" s="18" t="s">
        <v>179</v>
      </c>
      <c r="E1551" s="19" t="s">
        <v>196</v>
      </c>
      <c r="F1551" s="18" t="s">
        <v>5896</v>
      </c>
      <c r="G1551" s="18" t="s">
        <v>703</v>
      </c>
      <c r="H1551" s="18" t="s">
        <v>6466</v>
      </c>
      <c r="I1551" s="19" t="s">
        <v>9299</v>
      </c>
      <c r="J1551" s="18" t="s">
        <v>5904</v>
      </c>
      <c r="K1551" s="18" t="s">
        <v>9317</v>
      </c>
      <c r="L1551" s="18" t="s">
        <v>5901</v>
      </c>
      <c r="N1551" s="20">
        <v>45322</v>
      </c>
      <c r="O1551" s="18" t="s">
        <v>9318</v>
      </c>
      <c r="P1551" s="18" t="s">
        <v>9317</v>
      </c>
      <c r="Q1551" s="18" t="s">
        <v>9308</v>
      </c>
      <c r="R1551" s="18">
        <v>1.9</v>
      </c>
      <c r="T1551" s="18">
        <v>0</v>
      </c>
      <c r="U1551" s="18">
        <v>0</v>
      </c>
    </row>
    <row r="1552" spans="2:21" x14ac:dyDescent="0.4">
      <c r="B1552" s="18" t="s">
        <v>5909</v>
      </c>
      <c r="C1552" s="18" t="s">
        <v>5910</v>
      </c>
      <c r="D1552" s="18" t="s">
        <v>179</v>
      </c>
      <c r="E1552" s="19" t="s">
        <v>196</v>
      </c>
      <c r="F1552" s="18" t="s">
        <v>5896</v>
      </c>
      <c r="G1552" s="18" t="s">
        <v>703</v>
      </c>
      <c r="H1552" s="18" t="s">
        <v>6466</v>
      </c>
      <c r="I1552" s="19" t="s">
        <v>9299</v>
      </c>
      <c r="J1552" s="18" t="s">
        <v>5843</v>
      </c>
      <c r="K1552" s="18" t="s">
        <v>9319</v>
      </c>
      <c r="L1552" s="18" t="s">
        <v>5901</v>
      </c>
      <c r="N1552" s="20">
        <v>45322</v>
      </c>
      <c r="O1552" s="18" t="s">
        <v>9320</v>
      </c>
      <c r="P1552" s="18" t="s">
        <v>9319</v>
      </c>
      <c r="Q1552" s="18" t="s">
        <v>9308</v>
      </c>
      <c r="R1552" s="18">
        <v>1.9</v>
      </c>
      <c r="T1552" s="18">
        <v>0</v>
      </c>
      <c r="U1552" s="18">
        <v>0</v>
      </c>
    </row>
    <row r="1553" spans="2:21" x14ac:dyDescent="0.4">
      <c r="B1553" s="18" t="s">
        <v>5909</v>
      </c>
      <c r="C1553" s="18" t="s">
        <v>5910</v>
      </c>
      <c r="D1553" s="18" t="s">
        <v>179</v>
      </c>
      <c r="E1553" s="19" t="s">
        <v>196</v>
      </c>
      <c r="F1553" s="18" t="s">
        <v>5896</v>
      </c>
      <c r="G1553" s="18" t="s">
        <v>275</v>
      </c>
      <c r="H1553" s="18" t="s">
        <v>6302</v>
      </c>
      <c r="I1553" s="19" t="s">
        <v>8160</v>
      </c>
      <c r="J1553" s="18" t="s">
        <v>5899</v>
      </c>
      <c r="K1553" s="18" t="s">
        <v>9327</v>
      </c>
      <c r="L1553" s="18" t="s">
        <v>5901</v>
      </c>
      <c r="N1553" s="20">
        <v>45322</v>
      </c>
      <c r="O1553" s="18" t="s">
        <v>9328</v>
      </c>
      <c r="P1553" s="18" t="s">
        <v>9327</v>
      </c>
      <c r="Q1553" s="18" t="s">
        <v>9308</v>
      </c>
      <c r="R1553" s="18">
        <v>2.1</v>
      </c>
      <c r="T1553" s="18">
        <v>0</v>
      </c>
      <c r="U1553" s="18">
        <v>0</v>
      </c>
    </row>
    <row r="1554" spans="2:21" x14ac:dyDescent="0.4">
      <c r="B1554" s="18" t="s">
        <v>5909</v>
      </c>
      <c r="C1554" s="18" t="s">
        <v>5910</v>
      </c>
      <c r="D1554" s="18" t="s">
        <v>179</v>
      </c>
      <c r="E1554" s="19" t="s">
        <v>196</v>
      </c>
      <c r="F1554" s="18" t="s">
        <v>5896</v>
      </c>
      <c r="G1554" s="18" t="s">
        <v>275</v>
      </c>
      <c r="H1554" s="18" t="s">
        <v>6302</v>
      </c>
      <c r="I1554" s="19" t="s">
        <v>8160</v>
      </c>
      <c r="J1554" s="18" t="s">
        <v>5904</v>
      </c>
      <c r="K1554" s="18" t="s">
        <v>9329</v>
      </c>
      <c r="L1554" s="18" t="s">
        <v>5901</v>
      </c>
      <c r="N1554" s="20">
        <v>45322</v>
      </c>
      <c r="O1554" s="18" t="s">
        <v>9330</v>
      </c>
      <c r="P1554" s="18" t="s">
        <v>9329</v>
      </c>
      <c r="Q1554" s="18" t="s">
        <v>9308</v>
      </c>
      <c r="R1554" s="18">
        <v>2.1</v>
      </c>
      <c r="T1554" s="18">
        <v>0</v>
      </c>
      <c r="U1554" s="18">
        <v>0</v>
      </c>
    </row>
    <row r="1555" spans="2:21" x14ac:dyDescent="0.4">
      <c r="B1555" s="18" t="s">
        <v>5909</v>
      </c>
      <c r="C1555" s="18" t="s">
        <v>5910</v>
      </c>
      <c r="D1555" s="18" t="s">
        <v>179</v>
      </c>
      <c r="E1555" s="19" t="s">
        <v>196</v>
      </c>
      <c r="F1555" s="18" t="s">
        <v>5896</v>
      </c>
      <c r="G1555" s="18" t="s">
        <v>275</v>
      </c>
      <c r="H1555" s="18" t="s">
        <v>6302</v>
      </c>
      <c r="I1555" s="19" t="s">
        <v>8160</v>
      </c>
      <c r="J1555" s="18" t="s">
        <v>5843</v>
      </c>
      <c r="K1555" s="18" t="s">
        <v>9331</v>
      </c>
      <c r="L1555" s="18" t="s">
        <v>5901</v>
      </c>
      <c r="N1555" s="20">
        <v>45322</v>
      </c>
      <c r="O1555" s="18" t="s">
        <v>9332</v>
      </c>
      <c r="P1555" s="18" t="s">
        <v>9331</v>
      </c>
      <c r="Q1555" s="18" t="s">
        <v>9308</v>
      </c>
      <c r="R1555" s="18">
        <v>2.1</v>
      </c>
      <c r="T1555" s="18">
        <v>0</v>
      </c>
      <c r="U1555" s="18">
        <v>0</v>
      </c>
    </row>
    <row r="1556" spans="2:21" x14ac:dyDescent="0.4">
      <c r="B1556" s="28" t="s">
        <v>5909</v>
      </c>
      <c r="C1556" s="28" t="s">
        <v>5910</v>
      </c>
      <c r="D1556" s="28" t="s">
        <v>179</v>
      </c>
      <c r="E1556" s="29" t="s">
        <v>178</v>
      </c>
      <c r="F1556" s="28" t="s">
        <v>5896</v>
      </c>
      <c r="G1556" s="28" t="s">
        <v>926</v>
      </c>
      <c r="H1556" s="28" t="s">
        <v>6145</v>
      </c>
      <c r="I1556" s="29" t="s">
        <v>6558</v>
      </c>
      <c r="J1556" s="28" t="s">
        <v>5899</v>
      </c>
      <c r="K1556" s="28" t="s">
        <v>8174</v>
      </c>
      <c r="L1556" s="28" t="s">
        <v>5901</v>
      </c>
      <c r="M1556" s="29"/>
      <c r="N1556" s="30">
        <v>45322</v>
      </c>
      <c r="O1556" s="28" t="s">
        <v>8175</v>
      </c>
      <c r="P1556" s="18" t="s">
        <v>8174</v>
      </c>
      <c r="Q1556" s="18" t="s">
        <v>8176</v>
      </c>
      <c r="R1556" s="18">
        <v>1.4</v>
      </c>
      <c r="T1556" s="18">
        <v>0</v>
      </c>
      <c r="U1556" s="18">
        <v>0</v>
      </c>
    </row>
    <row r="1557" spans="2:21" x14ac:dyDescent="0.4">
      <c r="B1557" s="28" t="s">
        <v>5909</v>
      </c>
      <c r="C1557" s="28" t="s">
        <v>5910</v>
      </c>
      <c r="D1557" s="28" t="s">
        <v>179</v>
      </c>
      <c r="E1557" s="29" t="s">
        <v>178</v>
      </c>
      <c r="F1557" s="28" t="s">
        <v>5896</v>
      </c>
      <c r="G1557" s="28" t="s">
        <v>926</v>
      </c>
      <c r="H1557" s="28" t="s">
        <v>6145</v>
      </c>
      <c r="I1557" s="29" t="s">
        <v>6558</v>
      </c>
      <c r="J1557" s="28" t="s">
        <v>5904</v>
      </c>
      <c r="K1557" s="28" t="s">
        <v>8177</v>
      </c>
      <c r="L1557" s="28" t="s">
        <v>5901</v>
      </c>
      <c r="M1557" s="29"/>
      <c r="N1557" s="30">
        <v>45322</v>
      </c>
      <c r="O1557" s="28" t="s">
        <v>8178</v>
      </c>
      <c r="P1557" s="18" t="s">
        <v>8177</v>
      </c>
      <c r="Q1557" s="18" t="s">
        <v>8176</v>
      </c>
      <c r="R1557" s="18">
        <v>1.4</v>
      </c>
      <c r="T1557" s="18">
        <v>0</v>
      </c>
      <c r="U1557" s="18">
        <v>0</v>
      </c>
    </row>
    <row r="1558" spans="2:21" x14ac:dyDescent="0.4">
      <c r="B1558" s="28" t="s">
        <v>5909</v>
      </c>
      <c r="C1558" s="28" t="s">
        <v>5910</v>
      </c>
      <c r="D1558" s="28" t="s">
        <v>179</v>
      </c>
      <c r="E1558" s="29" t="s">
        <v>178</v>
      </c>
      <c r="F1558" s="28" t="s">
        <v>5896</v>
      </c>
      <c r="G1558" s="28" t="s">
        <v>926</v>
      </c>
      <c r="H1558" s="28" t="s">
        <v>6145</v>
      </c>
      <c r="I1558" s="29" t="s">
        <v>6558</v>
      </c>
      <c r="J1558" s="28" t="s">
        <v>5843</v>
      </c>
      <c r="K1558" s="28" t="s">
        <v>8179</v>
      </c>
      <c r="L1558" s="28" t="s">
        <v>5901</v>
      </c>
      <c r="M1558" s="29"/>
      <c r="N1558" s="30">
        <v>45322</v>
      </c>
      <c r="O1558" s="28" t="s">
        <v>8180</v>
      </c>
      <c r="P1558" s="18" t="s">
        <v>8179</v>
      </c>
      <c r="Q1558" s="18" t="s">
        <v>8176</v>
      </c>
      <c r="R1558" s="18">
        <v>1.4</v>
      </c>
      <c r="T1558" s="18">
        <v>0</v>
      </c>
      <c r="U1558" s="18">
        <v>0</v>
      </c>
    </row>
    <row r="1559" spans="2:21" x14ac:dyDescent="0.4">
      <c r="B1559" s="28" t="s">
        <v>5909</v>
      </c>
      <c r="C1559" s="28" t="s">
        <v>5910</v>
      </c>
      <c r="D1559" s="28" t="s">
        <v>179</v>
      </c>
      <c r="E1559" s="29" t="s">
        <v>178</v>
      </c>
      <c r="F1559" s="28" t="s">
        <v>5896</v>
      </c>
      <c r="G1559" s="28" t="s">
        <v>926</v>
      </c>
      <c r="H1559" s="28" t="s">
        <v>6145</v>
      </c>
      <c r="I1559" s="29" t="s">
        <v>6558</v>
      </c>
      <c r="J1559" s="28" t="s">
        <v>5923</v>
      </c>
      <c r="K1559" s="28" t="s">
        <v>8181</v>
      </c>
      <c r="L1559" s="28" t="s">
        <v>5901</v>
      </c>
      <c r="M1559" s="29"/>
      <c r="N1559" s="30">
        <v>45322</v>
      </c>
      <c r="O1559" s="28" t="s">
        <v>8182</v>
      </c>
      <c r="P1559" s="18" t="s">
        <v>8181</v>
      </c>
      <c r="Q1559" s="18" t="s">
        <v>8176</v>
      </c>
      <c r="R1559" s="18">
        <v>1.4</v>
      </c>
      <c r="T1559" s="18">
        <v>0</v>
      </c>
      <c r="U1559" s="18">
        <v>0</v>
      </c>
    </row>
    <row r="1560" spans="2:21" x14ac:dyDescent="0.4">
      <c r="B1560" s="28" t="s">
        <v>5909</v>
      </c>
      <c r="C1560" s="28" t="s">
        <v>5910</v>
      </c>
      <c r="D1560" s="28" t="s">
        <v>179</v>
      </c>
      <c r="E1560" s="29" t="s">
        <v>178</v>
      </c>
      <c r="F1560" s="28" t="s">
        <v>5896</v>
      </c>
      <c r="G1560" s="28" t="s">
        <v>703</v>
      </c>
      <c r="H1560" s="28" t="s">
        <v>6466</v>
      </c>
      <c r="I1560" s="29" t="s">
        <v>8063</v>
      </c>
      <c r="J1560" s="28" t="s">
        <v>5899</v>
      </c>
      <c r="K1560" s="28" t="s">
        <v>8183</v>
      </c>
      <c r="L1560" s="28" t="s">
        <v>5901</v>
      </c>
      <c r="M1560" s="29"/>
      <c r="N1560" s="30">
        <v>45322</v>
      </c>
      <c r="O1560" s="28" t="s">
        <v>8184</v>
      </c>
      <c r="P1560" s="18" t="s">
        <v>8183</v>
      </c>
      <c r="Q1560" s="18" t="s">
        <v>8176</v>
      </c>
      <c r="R1560" s="18">
        <v>1.6</v>
      </c>
      <c r="T1560" s="18">
        <v>0</v>
      </c>
      <c r="U1560" s="18">
        <v>0</v>
      </c>
    </row>
    <row r="1561" spans="2:21" x14ac:dyDescent="0.4">
      <c r="B1561" s="28" t="s">
        <v>5909</v>
      </c>
      <c r="C1561" s="28" t="s">
        <v>5910</v>
      </c>
      <c r="D1561" s="28" t="s">
        <v>179</v>
      </c>
      <c r="E1561" s="29" t="s">
        <v>178</v>
      </c>
      <c r="F1561" s="28" t="s">
        <v>5896</v>
      </c>
      <c r="G1561" s="28" t="s">
        <v>703</v>
      </c>
      <c r="H1561" s="28" t="s">
        <v>6466</v>
      </c>
      <c r="I1561" s="29" t="s">
        <v>8063</v>
      </c>
      <c r="J1561" s="28" t="s">
        <v>5904</v>
      </c>
      <c r="K1561" s="28" t="s">
        <v>8185</v>
      </c>
      <c r="L1561" s="28" t="s">
        <v>5901</v>
      </c>
      <c r="M1561" s="29"/>
      <c r="N1561" s="30">
        <v>45322</v>
      </c>
      <c r="O1561" s="28" t="s">
        <v>8186</v>
      </c>
      <c r="P1561" s="18" t="s">
        <v>8185</v>
      </c>
      <c r="Q1561" s="18" t="s">
        <v>8176</v>
      </c>
      <c r="R1561" s="18">
        <v>1.6</v>
      </c>
      <c r="T1561" s="18">
        <v>0</v>
      </c>
      <c r="U1561" s="18">
        <v>0</v>
      </c>
    </row>
    <row r="1562" spans="2:21" x14ac:dyDescent="0.4">
      <c r="B1562" s="28" t="s">
        <v>5909</v>
      </c>
      <c r="C1562" s="28" t="s">
        <v>5910</v>
      </c>
      <c r="D1562" s="28" t="s">
        <v>179</v>
      </c>
      <c r="E1562" s="29" t="s">
        <v>178</v>
      </c>
      <c r="F1562" s="28" t="s">
        <v>5896</v>
      </c>
      <c r="G1562" s="28" t="s">
        <v>703</v>
      </c>
      <c r="H1562" s="28" t="s">
        <v>6466</v>
      </c>
      <c r="I1562" s="29" t="s">
        <v>8063</v>
      </c>
      <c r="J1562" s="28" t="s">
        <v>5843</v>
      </c>
      <c r="K1562" s="28" t="s">
        <v>8187</v>
      </c>
      <c r="L1562" s="28" t="s">
        <v>5901</v>
      </c>
      <c r="M1562" s="29"/>
      <c r="N1562" s="30">
        <v>45322</v>
      </c>
      <c r="O1562" s="28" t="s">
        <v>8188</v>
      </c>
      <c r="P1562" s="18" t="s">
        <v>8187</v>
      </c>
      <c r="Q1562" s="18" t="s">
        <v>8176</v>
      </c>
      <c r="R1562" s="18">
        <v>1.6</v>
      </c>
      <c r="T1562" s="18">
        <v>0</v>
      </c>
      <c r="U1562" s="18">
        <v>0</v>
      </c>
    </row>
    <row r="1563" spans="2:21" x14ac:dyDescent="0.4">
      <c r="B1563" s="28" t="s">
        <v>5909</v>
      </c>
      <c r="C1563" s="28" t="s">
        <v>5910</v>
      </c>
      <c r="D1563" s="28" t="s">
        <v>179</v>
      </c>
      <c r="E1563" s="29" t="s">
        <v>183</v>
      </c>
      <c r="F1563" s="28" t="s">
        <v>6100</v>
      </c>
      <c r="G1563" s="28" t="s">
        <v>703</v>
      </c>
      <c r="H1563" s="28" t="s">
        <v>6466</v>
      </c>
      <c r="I1563" s="29" t="s">
        <v>6558</v>
      </c>
      <c r="J1563" s="28" t="s">
        <v>5899</v>
      </c>
      <c r="K1563" s="28" t="s">
        <v>8273</v>
      </c>
      <c r="L1563" s="28" t="s">
        <v>5901</v>
      </c>
      <c r="M1563" s="29"/>
      <c r="N1563" s="30">
        <v>45322</v>
      </c>
      <c r="O1563" s="18" t="s">
        <v>8274</v>
      </c>
      <c r="P1563" s="18" t="s">
        <v>8273</v>
      </c>
      <c r="Q1563" s="18" t="s">
        <v>8275</v>
      </c>
      <c r="R1563" s="18">
        <v>1.4</v>
      </c>
      <c r="T1563" s="18">
        <v>0</v>
      </c>
      <c r="U1563" s="18">
        <v>0</v>
      </c>
    </row>
    <row r="1564" spans="2:21" x14ac:dyDescent="0.4">
      <c r="B1564" s="28" t="s">
        <v>5909</v>
      </c>
      <c r="C1564" s="28" t="s">
        <v>5910</v>
      </c>
      <c r="D1564" s="28" t="s">
        <v>179</v>
      </c>
      <c r="E1564" s="29" t="s">
        <v>183</v>
      </c>
      <c r="F1564" s="28" t="s">
        <v>6100</v>
      </c>
      <c r="G1564" s="28" t="s">
        <v>703</v>
      </c>
      <c r="H1564" s="28" t="s">
        <v>6466</v>
      </c>
      <c r="I1564" s="29" t="s">
        <v>6558</v>
      </c>
      <c r="J1564" s="28" t="s">
        <v>5904</v>
      </c>
      <c r="K1564" s="28" t="s">
        <v>8276</v>
      </c>
      <c r="L1564" s="28" t="s">
        <v>5901</v>
      </c>
      <c r="M1564" s="29"/>
      <c r="N1564" s="30">
        <v>45322</v>
      </c>
      <c r="O1564" s="18" t="s">
        <v>8277</v>
      </c>
      <c r="P1564" s="18" t="s">
        <v>8276</v>
      </c>
      <c r="Q1564" s="18" t="s">
        <v>8275</v>
      </c>
      <c r="R1564" s="18">
        <v>1.4</v>
      </c>
      <c r="T1564" s="18">
        <v>0</v>
      </c>
      <c r="U1564" s="18">
        <v>0</v>
      </c>
    </row>
    <row r="1565" spans="2:21" x14ac:dyDescent="0.4">
      <c r="B1565" s="28" t="s">
        <v>5909</v>
      </c>
      <c r="C1565" s="28" t="s">
        <v>5910</v>
      </c>
      <c r="D1565" s="28" t="s">
        <v>179</v>
      </c>
      <c r="E1565" s="29" t="s">
        <v>183</v>
      </c>
      <c r="F1565" s="28" t="s">
        <v>6100</v>
      </c>
      <c r="G1565" s="28" t="s">
        <v>703</v>
      </c>
      <c r="H1565" s="28" t="s">
        <v>6466</v>
      </c>
      <c r="I1565" s="29" t="s">
        <v>6558</v>
      </c>
      <c r="J1565" s="28" t="s">
        <v>5843</v>
      </c>
      <c r="K1565" s="28" t="s">
        <v>8278</v>
      </c>
      <c r="L1565" s="28" t="s">
        <v>5901</v>
      </c>
      <c r="M1565" s="29"/>
      <c r="N1565" s="30">
        <v>45322</v>
      </c>
      <c r="O1565" s="18" t="s">
        <v>8279</v>
      </c>
      <c r="P1565" s="18" t="s">
        <v>8278</v>
      </c>
      <c r="Q1565" s="18" t="s">
        <v>8275</v>
      </c>
      <c r="R1565" s="18">
        <v>1.4</v>
      </c>
      <c r="T1565" s="18">
        <v>0</v>
      </c>
      <c r="U1565" s="18">
        <v>0</v>
      </c>
    </row>
    <row r="1566" spans="2:21" x14ac:dyDescent="0.4">
      <c r="B1566" s="28" t="s">
        <v>5909</v>
      </c>
      <c r="C1566" s="28" t="s">
        <v>5910</v>
      </c>
      <c r="D1566" s="28" t="s">
        <v>179</v>
      </c>
      <c r="E1566" s="29" t="s">
        <v>183</v>
      </c>
      <c r="F1566" s="28" t="s">
        <v>6100</v>
      </c>
      <c r="G1566" s="28" t="s">
        <v>275</v>
      </c>
      <c r="H1566" s="28" t="s">
        <v>6302</v>
      </c>
      <c r="I1566" s="29" t="s">
        <v>8160</v>
      </c>
      <c r="J1566" s="28" t="s">
        <v>5899</v>
      </c>
      <c r="K1566" s="28" t="s">
        <v>8280</v>
      </c>
      <c r="L1566" s="28" t="s">
        <v>5901</v>
      </c>
      <c r="M1566" s="29"/>
      <c r="N1566" s="30">
        <v>45322</v>
      </c>
      <c r="O1566" s="18" t="s">
        <v>8281</v>
      </c>
      <c r="P1566" s="18" t="s">
        <v>8280</v>
      </c>
      <c r="Q1566" s="18" t="s">
        <v>8275</v>
      </c>
      <c r="R1566" s="18">
        <v>2.1</v>
      </c>
      <c r="T1566" s="18">
        <v>0</v>
      </c>
      <c r="U1566" s="18">
        <v>0</v>
      </c>
    </row>
    <row r="1567" spans="2:21" x14ac:dyDescent="0.4">
      <c r="B1567" s="28" t="s">
        <v>5909</v>
      </c>
      <c r="C1567" s="28" t="s">
        <v>5910</v>
      </c>
      <c r="D1567" s="28" t="s">
        <v>179</v>
      </c>
      <c r="E1567" s="29" t="s">
        <v>183</v>
      </c>
      <c r="F1567" s="28" t="s">
        <v>6100</v>
      </c>
      <c r="G1567" s="28" t="s">
        <v>275</v>
      </c>
      <c r="H1567" s="28" t="s">
        <v>6302</v>
      </c>
      <c r="I1567" s="29" t="s">
        <v>8160</v>
      </c>
      <c r="J1567" s="28" t="s">
        <v>5904</v>
      </c>
      <c r="K1567" s="28" t="s">
        <v>8282</v>
      </c>
      <c r="L1567" s="28" t="s">
        <v>5901</v>
      </c>
      <c r="M1567" s="29"/>
      <c r="N1567" s="30">
        <v>45322</v>
      </c>
      <c r="O1567" s="18" t="s">
        <v>8283</v>
      </c>
      <c r="P1567" s="18" t="s">
        <v>8282</v>
      </c>
      <c r="Q1567" s="18" t="s">
        <v>8275</v>
      </c>
      <c r="R1567" s="18">
        <v>2.1</v>
      </c>
      <c r="T1567" s="18">
        <v>0</v>
      </c>
      <c r="U1567" s="18">
        <v>0</v>
      </c>
    </row>
    <row r="1568" spans="2:21" x14ac:dyDescent="0.4">
      <c r="B1568" s="28" t="s">
        <v>5909</v>
      </c>
      <c r="C1568" s="28" t="s">
        <v>5910</v>
      </c>
      <c r="D1568" s="28" t="s">
        <v>179</v>
      </c>
      <c r="E1568" s="29" t="s">
        <v>183</v>
      </c>
      <c r="F1568" s="28" t="s">
        <v>6100</v>
      </c>
      <c r="G1568" s="28" t="s">
        <v>275</v>
      </c>
      <c r="H1568" s="28" t="s">
        <v>6302</v>
      </c>
      <c r="I1568" s="29" t="s">
        <v>8160</v>
      </c>
      <c r="J1568" s="28" t="s">
        <v>5843</v>
      </c>
      <c r="K1568" s="28" t="s">
        <v>8284</v>
      </c>
      <c r="L1568" s="28" t="s">
        <v>5901</v>
      </c>
      <c r="M1568" s="29"/>
      <c r="N1568" s="30">
        <v>45322</v>
      </c>
      <c r="O1568" s="18" t="s">
        <v>8285</v>
      </c>
      <c r="P1568" s="18" t="s">
        <v>8284</v>
      </c>
      <c r="Q1568" s="18" t="s">
        <v>8275</v>
      </c>
      <c r="R1568" s="18">
        <v>2.1</v>
      </c>
      <c r="T1568" s="18">
        <v>0</v>
      </c>
      <c r="U1568" s="18">
        <v>0</v>
      </c>
    </row>
    <row r="1569" spans="2:21" x14ac:dyDescent="0.4">
      <c r="B1569" s="28" t="s">
        <v>5909</v>
      </c>
      <c r="C1569" s="28" t="s">
        <v>5910</v>
      </c>
      <c r="D1569" s="28" t="s">
        <v>179</v>
      </c>
      <c r="E1569" s="29" t="s">
        <v>8216</v>
      </c>
      <c r="F1569" s="28" t="s">
        <v>5991</v>
      </c>
      <c r="G1569" s="28" t="s">
        <v>926</v>
      </c>
      <c r="H1569" s="28" t="s">
        <v>6145</v>
      </c>
      <c r="I1569" s="29" t="s">
        <v>7977</v>
      </c>
      <c r="J1569" s="28" t="s">
        <v>5899</v>
      </c>
      <c r="K1569" s="28" t="s">
        <v>8217</v>
      </c>
      <c r="L1569" s="28" t="s">
        <v>5901</v>
      </c>
      <c r="M1569" s="29"/>
      <c r="N1569" s="30">
        <v>45322</v>
      </c>
      <c r="O1569" s="28" t="s">
        <v>8218</v>
      </c>
      <c r="P1569" s="18" t="s">
        <v>8217</v>
      </c>
      <c r="Q1569" s="18" t="s">
        <v>8219</v>
      </c>
      <c r="R1569" s="18">
        <v>1.3</v>
      </c>
      <c r="T1569" s="18">
        <v>0</v>
      </c>
      <c r="U1569" s="18">
        <v>0</v>
      </c>
    </row>
    <row r="1570" spans="2:21" x14ac:dyDescent="0.4">
      <c r="B1570" s="28" t="s">
        <v>5909</v>
      </c>
      <c r="C1570" s="28" t="s">
        <v>5910</v>
      </c>
      <c r="D1570" s="28" t="s">
        <v>179</v>
      </c>
      <c r="E1570" s="29" t="s">
        <v>8216</v>
      </c>
      <c r="F1570" s="28" t="s">
        <v>5991</v>
      </c>
      <c r="G1570" s="28" t="s">
        <v>926</v>
      </c>
      <c r="H1570" s="28" t="s">
        <v>6145</v>
      </c>
      <c r="I1570" s="29" t="s">
        <v>7977</v>
      </c>
      <c r="J1570" s="28" t="s">
        <v>5904</v>
      </c>
      <c r="K1570" s="28" t="s">
        <v>8220</v>
      </c>
      <c r="L1570" s="28" t="s">
        <v>5901</v>
      </c>
      <c r="M1570" s="29"/>
      <c r="N1570" s="30">
        <v>45322</v>
      </c>
      <c r="O1570" s="28" t="s">
        <v>8221</v>
      </c>
      <c r="P1570" s="18" t="s">
        <v>8220</v>
      </c>
      <c r="Q1570" s="18" t="s">
        <v>8219</v>
      </c>
      <c r="R1570" s="18">
        <v>1.3</v>
      </c>
      <c r="T1570" s="18">
        <v>0</v>
      </c>
      <c r="U1570" s="18">
        <v>0</v>
      </c>
    </row>
    <row r="1571" spans="2:21" x14ac:dyDescent="0.4">
      <c r="B1571" s="28" t="s">
        <v>5909</v>
      </c>
      <c r="C1571" s="28" t="s">
        <v>5910</v>
      </c>
      <c r="D1571" s="28" t="s">
        <v>179</v>
      </c>
      <c r="E1571" s="29" t="s">
        <v>8216</v>
      </c>
      <c r="F1571" s="28" t="s">
        <v>5991</v>
      </c>
      <c r="G1571" s="28" t="s">
        <v>926</v>
      </c>
      <c r="H1571" s="28" t="s">
        <v>6145</v>
      </c>
      <c r="I1571" s="29" t="s">
        <v>7977</v>
      </c>
      <c r="J1571" s="28" t="s">
        <v>5843</v>
      </c>
      <c r="K1571" s="28" t="s">
        <v>8222</v>
      </c>
      <c r="L1571" s="28" t="s">
        <v>5901</v>
      </c>
      <c r="M1571" s="29"/>
      <c r="N1571" s="30">
        <v>45322</v>
      </c>
      <c r="O1571" s="28" t="s">
        <v>8223</v>
      </c>
      <c r="P1571" s="18" t="s">
        <v>8222</v>
      </c>
      <c r="Q1571" s="18" t="s">
        <v>8219</v>
      </c>
      <c r="R1571" s="18">
        <v>1.3</v>
      </c>
      <c r="T1571" s="18">
        <v>0</v>
      </c>
      <c r="U1571" s="18">
        <v>0</v>
      </c>
    </row>
    <row r="1572" spans="2:21" x14ac:dyDescent="0.4">
      <c r="B1572" s="28" t="s">
        <v>5909</v>
      </c>
      <c r="C1572" s="28" t="s">
        <v>5910</v>
      </c>
      <c r="D1572" s="28" t="s">
        <v>179</v>
      </c>
      <c r="E1572" s="29" t="s">
        <v>8216</v>
      </c>
      <c r="F1572" s="28" t="s">
        <v>5991</v>
      </c>
      <c r="G1572" s="28" t="s">
        <v>926</v>
      </c>
      <c r="H1572" s="28" t="s">
        <v>6145</v>
      </c>
      <c r="I1572" s="29" t="s">
        <v>7977</v>
      </c>
      <c r="J1572" s="28" t="s">
        <v>5923</v>
      </c>
      <c r="K1572" s="28" t="s">
        <v>8224</v>
      </c>
      <c r="L1572" s="28" t="s">
        <v>5901</v>
      </c>
      <c r="M1572" s="29"/>
      <c r="N1572" s="30">
        <v>45322</v>
      </c>
      <c r="O1572" s="28" t="s">
        <v>8225</v>
      </c>
      <c r="P1572" s="18" t="s">
        <v>8224</v>
      </c>
      <c r="Q1572" s="18" t="s">
        <v>8219</v>
      </c>
      <c r="R1572" s="18">
        <v>1.3</v>
      </c>
      <c r="T1572" s="18">
        <v>0</v>
      </c>
      <c r="U1572" s="18">
        <v>0</v>
      </c>
    </row>
    <row r="1573" spans="2:21" x14ac:dyDescent="0.4">
      <c r="B1573" s="28" t="s">
        <v>5909</v>
      </c>
      <c r="C1573" s="28" t="s">
        <v>5910</v>
      </c>
      <c r="D1573" s="28" t="s">
        <v>179</v>
      </c>
      <c r="E1573" s="29" t="s">
        <v>8216</v>
      </c>
      <c r="F1573" s="28" t="s">
        <v>5991</v>
      </c>
      <c r="G1573" s="28" t="s">
        <v>703</v>
      </c>
      <c r="H1573" s="28" t="s">
        <v>6466</v>
      </c>
      <c r="I1573" s="29" t="s">
        <v>6467</v>
      </c>
      <c r="J1573" s="28" t="s">
        <v>5899</v>
      </c>
      <c r="K1573" s="28" t="s">
        <v>8226</v>
      </c>
      <c r="L1573" s="28" t="s">
        <v>5901</v>
      </c>
      <c r="M1573" s="29"/>
      <c r="N1573" s="30">
        <v>45322</v>
      </c>
      <c r="O1573" s="28" t="s">
        <v>8227</v>
      </c>
      <c r="P1573" s="18" t="s">
        <v>8226</v>
      </c>
      <c r="Q1573" s="18" t="s">
        <v>8219</v>
      </c>
      <c r="R1573" s="18">
        <v>1.7</v>
      </c>
      <c r="T1573" s="18">
        <v>0</v>
      </c>
      <c r="U1573" s="18">
        <v>0</v>
      </c>
    </row>
    <row r="1574" spans="2:21" x14ac:dyDescent="0.4">
      <c r="B1574" s="28" t="s">
        <v>5909</v>
      </c>
      <c r="C1574" s="28" t="s">
        <v>5910</v>
      </c>
      <c r="D1574" s="28" t="s">
        <v>179</v>
      </c>
      <c r="E1574" s="29" t="s">
        <v>8216</v>
      </c>
      <c r="F1574" s="28" t="s">
        <v>5991</v>
      </c>
      <c r="G1574" s="28" t="s">
        <v>703</v>
      </c>
      <c r="H1574" s="28" t="s">
        <v>6466</v>
      </c>
      <c r="I1574" s="29" t="s">
        <v>6467</v>
      </c>
      <c r="J1574" s="28" t="s">
        <v>5904</v>
      </c>
      <c r="K1574" s="28" t="s">
        <v>8228</v>
      </c>
      <c r="L1574" s="28" t="s">
        <v>5901</v>
      </c>
      <c r="M1574" s="29"/>
      <c r="N1574" s="30">
        <v>45322</v>
      </c>
      <c r="O1574" s="28" t="s">
        <v>8229</v>
      </c>
      <c r="P1574" s="18" t="s">
        <v>8228</v>
      </c>
      <c r="Q1574" s="18" t="s">
        <v>8219</v>
      </c>
      <c r="R1574" s="18">
        <v>1.7</v>
      </c>
      <c r="T1574" s="18">
        <v>0</v>
      </c>
      <c r="U1574" s="18">
        <v>0</v>
      </c>
    </row>
    <row r="1575" spans="2:21" x14ac:dyDescent="0.4">
      <c r="B1575" s="28" t="s">
        <v>5909</v>
      </c>
      <c r="C1575" s="28" t="s">
        <v>5910</v>
      </c>
      <c r="D1575" s="28" t="s">
        <v>179</v>
      </c>
      <c r="E1575" s="29" t="s">
        <v>8216</v>
      </c>
      <c r="F1575" s="28" t="s">
        <v>5991</v>
      </c>
      <c r="G1575" s="28" t="s">
        <v>703</v>
      </c>
      <c r="H1575" s="28" t="s">
        <v>6466</v>
      </c>
      <c r="I1575" s="29" t="s">
        <v>6467</v>
      </c>
      <c r="J1575" s="28" t="s">
        <v>5843</v>
      </c>
      <c r="K1575" s="28" t="s">
        <v>8230</v>
      </c>
      <c r="L1575" s="28" t="s">
        <v>5901</v>
      </c>
      <c r="M1575" s="29"/>
      <c r="N1575" s="30">
        <v>45322</v>
      </c>
      <c r="O1575" s="28" t="s">
        <v>8231</v>
      </c>
      <c r="P1575" s="18" t="s">
        <v>8230</v>
      </c>
      <c r="Q1575" s="18" t="s">
        <v>8219</v>
      </c>
      <c r="R1575" s="18">
        <v>1.7</v>
      </c>
      <c r="T1575" s="18">
        <v>0</v>
      </c>
      <c r="U1575" s="18">
        <v>0</v>
      </c>
    </row>
    <row r="1576" spans="2:21" x14ac:dyDescent="0.4">
      <c r="B1576" s="28" t="s">
        <v>5909</v>
      </c>
      <c r="C1576" s="28" t="s">
        <v>5910</v>
      </c>
      <c r="D1576" s="28" t="s">
        <v>179</v>
      </c>
      <c r="E1576" s="29" t="s">
        <v>8216</v>
      </c>
      <c r="F1576" s="28" t="s">
        <v>5991</v>
      </c>
      <c r="G1576" s="28" t="s">
        <v>275</v>
      </c>
      <c r="H1576" s="28" t="s">
        <v>6302</v>
      </c>
      <c r="I1576" s="29" t="s">
        <v>6474</v>
      </c>
      <c r="J1576" s="28" t="s">
        <v>5899</v>
      </c>
      <c r="K1576" s="28" t="s">
        <v>8232</v>
      </c>
      <c r="L1576" s="28" t="s">
        <v>5901</v>
      </c>
      <c r="M1576" s="29"/>
      <c r="N1576" s="30">
        <v>45322</v>
      </c>
      <c r="O1576" s="18" t="s">
        <v>8233</v>
      </c>
      <c r="P1576" s="18" t="s">
        <v>8232</v>
      </c>
      <c r="Q1576" s="18" t="s">
        <v>8219</v>
      </c>
      <c r="R1576" s="18">
        <v>1.8</v>
      </c>
      <c r="T1576" s="18">
        <v>0</v>
      </c>
      <c r="U1576" s="18">
        <v>0</v>
      </c>
    </row>
    <row r="1577" spans="2:21" x14ac:dyDescent="0.4">
      <c r="B1577" s="28" t="s">
        <v>5909</v>
      </c>
      <c r="C1577" s="28" t="s">
        <v>5910</v>
      </c>
      <c r="D1577" s="28" t="s">
        <v>179</v>
      </c>
      <c r="E1577" s="29" t="s">
        <v>8216</v>
      </c>
      <c r="F1577" s="28" t="s">
        <v>5991</v>
      </c>
      <c r="G1577" s="28" t="s">
        <v>275</v>
      </c>
      <c r="H1577" s="28" t="s">
        <v>6302</v>
      </c>
      <c r="I1577" s="29" t="s">
        <v>6474</v>
      </c>
      <c r="J1577" s="28" t="s">
        <v>5904</v>
      </c>
      <c r="K1577" s="28" t="s">
        <v>8234</v>
      </c>
      <c r="L1577" s="28" t="s">
        <v>5901</v>
      </c>
      <c r="M1577" s="29"/>
      <c r="N1577" s="30">
        <v>45322</v>
      </c>
      <c r="O1577" s="18" t="s">
        <v>8235</v>
      </c>
      <c r="P1577" s="18" t="s">
        <v>8234</v>
      </c>
      <c r="Q1577" s="18" t="s">
        <v>8219</v>
      </c>
      <c r="R1577" s="18">
        <v>1.8</v>
      </c>
      <c r="T1577" s="18">
        <v>0</v>
      </c>
      <c r="U1577" s="18">
        <v>0</v>
      </c>
    </row>
    <row r="1578" spans="2:21" x14ac:dyDescent="0.4">
      <c r="B1578" s="28" t="s">
        <v>5909</v>
      </c>
      <c r="C1578" s="28" t="s">
        <v>5910</v>
      </c>
      <c r="D1578" s="28" t="s">
        <v>179</v>
      </c>
      <c r="E1578" s="29" t="s">
        <v>8216</v>
      </c>
      <c r="F1578" s="28" t="s">
        <v>5991</v>
      </c>
      <c r="G1578" s="28" t="s">
        <v>275</v>
      </c>
      <c r="H1578" s="28" t="s">
        <v>6302</v>
      </c>
      <c r="I1578" s="29" t="s">
        <v>6474</v>
      </c>
      <c r="J1578" s="28" t="s">
        <v>5843</v>
      </c>
      <c r="K1578" s="28" t="s">
        <v>8236</v>
      </c>
      <c r="L1578" s="28" t="s">
        <v>5901</v>
      </c>
      <c r="M1578" s="29"/>
      <c r="N1578" s="30">
        <v>45322</v>
      </c>
      <c r="O1578" s="18" t="s">
        <v>8237</v>
      </c>
      <c r="P1578" s="18" t="s">
        <v>8236</v>
      </c>
      <c r="Q1578" s="18" t="s">
        <v>8219</v>
      </c>
      <c r="R1578" s="18">
        <v>1.8</v>
      </c>
      <c r="T1578" s="18">
        <v>0</v>
      </c>
      <c r="U1578" s="18">
        <v>0</v>
      </c>
    </row>
    <row r="1579" spans="2:21" x14ac:dyDescent="0.4">
      <c r="B1579" s="18" t="s">
        <v>5909</v>
      </c>
      <c r="C1579" s="18" t="s">
        <v>5910</v>
      </c>
      <c r="D1579" s="18" t="s">
        <v>179</v>
      </c>
      <c r="E1579" s="19" t="s">
        <v>185</v>
      </c>
      <c r="F1579" s="18" t="s">
        <v>5991</v>
      </c>
      <c r="G1579" s="18" t="s">
        <v>703</v>
      </c>
      <c r="H1579" s="18" t="s">
        <v>6466</v>
      </c>
      <c r="I1579" s="19" t="s">
        <v>6467</v>
      </c>
      <c r="J1579" s="18" t="s">
        <v>5899</v>
      </c>
      <c r="K1579" s="18" t="s">
        <v>9346</v>
      </c>
      <c r="L1579" s="18" t="s">
        <v>5901</v>
      </c>
      <c r="N1579" s="20">
        <v>45322</v>
      </c>
      <c r="O1579" s="18" t="s">
        <v>9347</v>
      </c>
      <c r="P1579" s="18" t="s">
        <v>9346</v>
      </c>
      <c r="Q1579" s="18" t="s">
        <v>9348</v>
      </c>
      <c r="R1579" s="18">
        <v>1.7</v>
      </c>
      <c r="T1579" s="18">
        <v>0</v>
      </c>
      <c r="U1579" s="18">
        <v>0</v>
      </c>
    </row>
    <row r="1580" spans="2:21" x14ac:dyDescent="0.4">
      <c r="B1580" s="18" t="s">
        <v>5909</v>
      </c>
      <c r="C1580" s="18" t="s">
        <v>5910</v>
      </c>
      <c r="D1580" s="18" t="s">
        <v>179</v>
      </c>
      <c r="E1580" s="19" t="s">
        <v>185</v>
      </c>
      <c r="F1580" s="18" t="s">
        <v>5991</v>
      </c>
      <c r="G1580" s="18" t="s">
        <v>703</v>
      </c>
      <c r="H1580" s="18" t="s">
        <v>6466</v>
      </c>
      <c r="I1580" s="19" t="s">
        <v>6467</v>
      </c>
      <c r="J1580" s="18" t="s">
        <v>5904</v>
      </c>
      <c r="K1580" s="18" t="s">
        <v>9349</v>
      </c>
      <c r="L1580" s="18" t="s">
        <v>5901</v>
      </c>
      <c r="N1580" s="20">
        <v>45322</v>
      </c>
      <c r="O1580" s="18" t="s">
        <v>9350</v>
      </c>
      <c r="P1580" s="18" t="s">
        <v>9349</v>
      </c>
      <c r="Q1580" s="18" t="s">
        <v>9348</v>
      </c>
      <c r="R1580" s="18">
        <v>1.7</v>
      </c>
      <c r="T1580" s="18">
        <v>0</v>
      </c>
      <c r="U1580" s="18">
        <v>0</v>
      </c>
    </row>
    <row r="1581" spans="2:21" x14ac:dyDescent="0.4">
      <c r="B1581" s="18" t="s">
        <v>5909</v>
      </c>
      <c r="C1581" s="18" t="s">
        <v>5910</v>
      </c>
      <c r="D1581" s="18" t="s">
        <v>179</v>
      </c>
      <c r="E1581" s="19" t="s">
        <v>185</v>
      </c>
      <c r="F1581" s="18" t="s">
        <v>5991</v>
      </c>
      <c r="G1581" s="18" t="s">
        <v>703</v>
      </c>
      <c r="H1581" s="18" t="s">
        <v>6466</v>
      </c>
      <c r="I1581" s="19" t="s">
        <v>6467</v>
      </c>
      <c r="J1581" s="18" t="s">
        <v>5843</v>
      </c>
      <c r="K1581" s="18" t="s">
        <v>9351</v>
      </c>
      <c r="L1581" s="18" t="s">
        <v>5901</v>
      </c>
      <c r="N1581" s="20">
        <v>45322</v>
      </c>
      <c r="O1581" s="18" t="s">
        <v>9352</v>
      </c>
      <c r="P1581" s="18" t="s">
        <v>9351</v>
      </c>
      <c r="Q1581" s="18" t="s">
        <v>9348</v>
      </c>
      <c r="R1581" s="18">
        <v>1.7</v>
      </c>
      <c r="T1581" s="18">
        <v>0</v>
      </c>
      <c r="U1581" s="18">
        <v>0</v>
      </c>
    </row>
    <row r="1582" spans="2:21" x14ac:dyDescent="0.4">
      <c r="B1582" s="18" t="s">
        <v>5909</v>
      </c>
      <c r="C1582" s="18" t="s">
        <v>5910</v>
      </c>
      <c r="D1582" s="18" t="s">
        <v>179</v>
      </c>
      <c r="E1582" s="19" t="s">
        <v>185</v>
      </c>
      <c r="F1582" s="18" t="s">
        <v>5991</v>
      </c>
      <c r="G1582" s="18" t="s">
        <v>275</v>
      </c>
      <c r="H1582" s="18" t="s">
        <v>6302</v>
      </c>
      <c r="I1582" s="19" t="s">
        <v>8160</v>
      </c>
      <c r="J1582" s="18" t="s">
        <v>5899</v>
      </c>
      <c r="K1582" s="18" t="s">
        <v>9353</v>
      </c>
      <c r="L1582" s="18" t="s">
        <v>5901</v>
      </c>
      <c r="N1582" s="20">
        <v>45322</v>
      </c>
      <c r="O1582" s="18" t="s">
        <v>9354</v>
      </c>
      <c r="P1582" s="18" t="s">
        <v>9353</v>
      </c>
      <c r="Q1582" s="18" t="s">
        <v>9348</v>
      </c>
      <c r="R1582" s="18">
        <v>2.1</v>
      </c>
      <c r="T1582" s="18">
        <v>0</v>
      </c>
      <c r="U1582" s="18">
        <v>0</v>
      </c>
    </row>
    <row r="1583" spans="2:21" x14ac:dyDescent="0.4">
      <c r="B1583" s="18" t="s">
        <v>5909</v>
      </c>
      <c r="C1583" s="18" t="s">
        <v>5910</v>
      </c>
      <c r="D1583" s="18" t="s">
        <v>179</v>
      </c>
      <c r="E1583" s="19" t="s">
        <v>185</v>
      </c>
      <c r="F1583" s="18" t="s">
        <v>5991</v>
      </c>
      <c r="G1583" s="18" t="s">
        <v>275</v>
      </c>
      <c r="H1583" s="18" t="s">
        <v>6302</v>
      </c>
      <c r="I1583" s="19" t="s">
        <v>8160</v>
      </c>
      <c r="J1583" s="18" t="s">
        <v>5904</v>
      </c>
      <c r="K1583" s="18" t="s">
        <v>9355</v>
      </c>
      <c r="L1583" s="18" t="s">
        <v>5901</v>
      </c>
      <c r="N1583" s="20">
        <v>45322</v>
      </c>
      <c r="O1583" s="18" t="s">
        <v>9356</v>
      </c>
      <c r="P1583" s="18" t="s">
        <v>9355</v>
      </c>
      <c r="Q1583" s="18" t="s">
        <v>9348</v>
      </c>
      <c r="R1583" s="18">
        <v>2.1</v>
      </c>
      <c r="T1583" s="18">
        <v>0</v>
      </c>
      <c r="U1583" s="18">
        <v>0</v>
      </c>
    </row>
    <row r="1584" spans="2:21" x14ac:dyDescent="0.4">
      <c r="B1584" s="18" t="s">
        <v>5909</v>
      </c>
      <c r="C1584" s="18" t="s">
        <v>5910</v>
      </c>
      <c r="D1584" s="18" t="s">
        <v>179</v>
      </c>
      <c r="E1584" s="19" t="s">
        <v>185</v>
      </c>
      <c r="F1584" s="18" t="s">
        <v>5991</v>
      </c>
      <c r="G1584" s="18" t="s">
        <v>275</v>
      </c>
      <c r="H1584" s="18" t="s">
        <v>6302</v>
      </c>
      <c r="I1584" s="19" t="s">
        <v>8160</v>
      </c>
      <c r="J1584" s="18" t="s">
        <v>5843</v>
      </c>
      <c r="K1584" s="18" t="s">
        <v>9357</v>
      </c>
      <c r="L1584" s="18" t="s">
        <v>5901</v>
      </c>
      <c r="N1584" s="20">
        <v>45322</v>
      </c>
      <c r="O1584" s="18" t="s">
        <v>9358</v>
      </c>
      <c r="P1584" s="18" t="s">
        <v>9357</v>
      </c>
      <c r="Q1584" s="18" t="s">
        <v>9348</v>
      </c>
      <c r="R1584" s="18">
        <v>2.1</v>
      </c>
      <c r="T1584" s="18">
        <v>0</v>
      </c>
      <c r="U1584" s="18">
        <v>0</v>
      </c>
    </row>
    <row r="1585" spans="2:21" x14ac:dyDescent="0.4">
      <c r="B1585" s="18" t="s">
        <v>5909</v>
      </c>
      <c r="C1585" s="18" t="s">
        <v>5910</v>
      </c>
      <c r="D1585" s="18" t="s">
        <v>179</v>
      </c>
      <c r="E1585" s="19" t="s">
        <v>9372</v>
      </c>
      <c r="F1585" s="18" t="s">
        <v>5991</v>
      </c>
      <c r="G1585" s="18" t="s">
        <v>703</v>
      </c>
      <c r="H1585" s="18" t="s">
        <v>6466</v>
      </c>
      <c r="I1585" s="19" t="s">
        <v>6406</v>
      </c>
      <c r="J1585" s="18" t="s">
        <v>5899</v>
      </c>
      <c r="K1585" s="18" t="s">
        <v>9373</v>
      </c>
      <c r="L1585" s="18" t="s">
        <v>5901</v>
      </c>
      <c r="N1585" s="20">
        <v>45322</v>
      </c>
      <c r="O1585" s="18" t="s">
        <v>9374</v>
      </c>
      <c r="P1585" s="18" t="s">
        <v>9373</v>
      </c>
      <c r="Q1585" s="18" t="s">
        <v>9375</v>
      </c>
      <c r="R1585" s="18">
        <v>1.5</v>
      </c>
      <c r="T1585" s="18">
        <v>0</v>
      </c>
      <c r="U1585" s="18">
        <v>0</v>
      </c>
    </row>
    <row r="1586" spans="2:21" x14ac:dyDescent="0.4">
      <c r="B1586" s="18" t="s">
        <v>5909</v>
      </c>
      <c r="C1586" s="18" t="s">
        <v>5910</v>
      </c>
      <c r="D1586" s="18" t="s">
        <v>179</v>
      </c>
      <c r="E1586" s="19" t="s">
        <v>9372</v>
      </c>
      <c r="F1586" s="18" t="s">
        <v>5991</v>
      </c>
      <c r="G1586" s="18" t="s">
        <v>703</v>
      </c>
      <c r="H1586" s="18" t="s">
        <v>6466</v>
      </c>
      <c r="I1586" s="19" t="s">
        <v>6406</v>
      </c>
      <c r="J1586" s="18" t="s">
        <v>5904</v>
      </c>
      <c r="K1586" s="18" t="s">
        <v>9376</v>
      </c>
      <c r="L1586" s="18" t="s">
        <v>5901</v>
      </c>
      <c r="N1586" s="20">
        <v>45322</v>
      </c>
      <c r="O1586" s="18" t="s">
        <v>9377</v>
      </c>
      <c r="P1586" s="18" t="s">
        <v>9376</v>
      </c>
      <c r="Q1586" s="18" t="s">
        <v>9375</v>
      </c>
      <c r="R1586" s="18">
        <v>1.5</v>
      </c>
      <c r="T1586" s="18">
        <v>0</v>
      </c>
      <c r="U1586" s="18">
        <v>0</v>
      </c>
    </row>
    <row r="1587" spans="2:21" x14ac:dyDescent="0.4">
      <c r="B1587" s="18" t="s">
        <v>5909</v>
      </c>
      <c r="C1587" s="18" t="s">
        <v>5910</v>
      </c>
      <c r="D1587" s="18" t="s">
        <v>179</v>
      </c>
      <c r="E1587" s="19" t="s">
        <v>9372</v>
      </c>
      <c r="F1587" s="18" t="s">
        <v>5991</v>
      </c>
      <c r="G1587" s="18" t="s">
        <v>703</v>
      </c>
      <c r="H1587" s="18" t="s">
        <v>6466</v>
      </c>
      <c r="I1587" s="19" t="s">
        <v>6406</v>
      </c>
      <c r="J1587" s="18" t="s">
        <v>5843</v>
      </c>
      <c r="K1587" s="18" t="s">
        <v>9378</v>
      </c>
      <c r="L1587" s="18" t="s">
        <v>5901</v>
      </c>
      <c r="N1587" s="20">
        <v>45322</v>
      </c>
      <c r="O1587" s="18" t="s">
        <v>9379</v>
      </c>
      <c r="P1587" s="18" t="s">
        <v>9378</v>
      </c>
      <c r="Q1587" s="18" t="s">
        <v>9375</v>
      </c>
      <c r="R1587" s="18">
        <v>1.5</v>
      </c>
      <c r="T1587" s="18">
        <v>0</v>
      </c>
      <c r="U1587" s="18">
        <v>0</v>
      </c>
    </row>
    <row r="1588" spans="2:21" x14ac:dyDescent="0.4">
      <c r="B1588" s="18" t="s">
        <v>5909</v>
      </c>
      <c r="C1588" s="18" t="s">
        <v>5910</v>
      </c>
      <c r="D1588" s="18" t="s">
        <v>179</v>
      </c>
      <c r="E1588" s="19" t="s">
        <v>9372</v>
      </c>
      <c r="F1588" s="18" t="s">
        <v>5991</v>
      </c>
      <c r="G1588" s="18" t="s">
        <v>275</v>
      </c>
      <c r="H1588" s="18" t="s">
        <v>6302</v>
      </c>
      <c r="I1588" s="19" t="s">
        <v>6467</v>
      </c>
      <c r="J1588" s="18" t="s">
        <v>5899</v>
      </c>
      <c r="K1588" s="18" t="s">
        <v>9380</v>
      </c>
      <c r="L1588" s="18" t="s">
        <v>5901</v>
      </c>
      <c r="N1588" s="20">
        <v>45322</v>
      </c>
      <c r="O1588" s="18" t="s">
        <v>9381</v>
      </c>
      <c r="P1588" s="18" t="s">
        <v>9380</v>
      </c>
      <c r="Q1588" s="18" t="s">
        <v>9375</v>
      </c>
      <c r="R1588" s="18">
        <v>1.7</v>
      </c>
      <c r="T1588" s="18">
        <v>0</v>
      </c>
      <c r="U1588" s="18">
        <v>0</v>
      </c>
    </row>
    <row r="1589" spans="2:21" x14ac:dyDescent="0.4">
      <c r="B1589" s="18" t="s">
        <v>5909</v>
      </c>
      <c r="C1589" s="18" t="s">
        <v>5910</v>
      </c>
      <c r="D1589" s="18" t="s">
        <v>179</v>
      </c>
      <c r="E1589" s="19" t="s">
        <v>9372</v>
      </c>
      <c r="F1589" s="18" t="s">
        <v>5991</v>
      </c>
      <c r="G1589" s="18" t="s">
        <v>275</v>
      </c>
      <c r="H1589" s="18" t="s">
        <v>6302</v>
      </c>
      <c r="I1589" s="19" t="s">
        <v>6467</v>
      </c>
      <c r="J1589" s="18" t="s">
        <v>5904</v>
      </c>
      <c r="K1589" s="18" t="s">
        <v>9382</v>
      </c>
      <c r="L1589" s="18" t="s">
        <v>5901</v>
      </c>
      <c r="N1589" s="20">
        <v>45322</v>
      </c>
      <c r="O1589" s="18" t="s">
        <v>9383</v>
      </c>
      <c r="P1589" s="18" t="s">
        <v>9382</v>
      </c>
      <c r="Q1589" s="18" t="s">
        <v>9375</v>
      </c>
      <c r="R1589" s="18">
        <v>1.7</v>
      </c>
      <c r="T1589" s="18">
        <v>0</v>
      </c>
      <c r="U1589" s="18">
        <v>0</v>
      </c>
    </row>
    <row r="1590" spans="2:21" x14ac:dyDescent="0.4">
      <c r="B1590" s="18" t="s">
        <v>5909</v>
      </c>
      <c r="C1590" s="18" t="s">
        <v>5910</v>
      </c>
      <c r="D1590" s="18" t="s">
        <v>179</v>
      </c>
      <c r="E1590" s="19" t="s">
        <v>9372</v>
      </c>
      <c r="F1590" s="18" t="s">
        <v>5991</v>
      </c>
      <c r="G1590" s="18" t="s">
        <v>275</v>
      </c>
      <c r="H1590" s="18" t="s">
        <v>6302</v>
      </c>
      <c r="I1590" s="19" t="s">
        <v>6467</v>
      </c>
      <c r="J1590" s="18" t="s">
        <v>5843</v>
      </c>
      <c r="K1590" s="18" t="s">
        <v>9384</v>
      </c>
      <c r="L1590" s="18" t="s">
        <v>5901</v>
      </c>
      <c r="N1590" s="20">
        <v>45322</v>
      </c>
      <c r="O1590" s="18" t="s">
        <v>9385</v>
      </c>
      <c r="P1590" s="18" t="s">
        <v>9384</v>
      </c>
      <c r="Q1590" s="18" t="s">
        <v>9375</v>
      </c>
      <c r="R1590" s="18">
        <v>1.7</v>
      </c>
      <c r="T1590" s="18">
        <v>0</v>
      </c>
      <c r="U1590" s="18">
        <v>0</v>
      </c>
    </row>
    <row r="1591" spans="2:21" x14ac:dyDescent="0.4">
      <c r="B1591" s="18" t="s">
        <v>5909</v>
      </c>
      <c r="C1591" s="18" t="s">
        <v>5910</v>
      </c>
      <c r="D1591" s="18" t="s">
        <v>179</v>
      </c>
      <c r="E1591" s="19" t="s">
        <v>197</v>
      </c>
      <c r="F1591" s="18" t="s">
        <v>5991</v>
      </c>
      <c r="G1591" s="18" t="s">
        <v>703</v>
      </c>
      <c r="H1591" s="18" t="s">
        <v>6466</v>
      </c>
      <c r="I1591" s="19" t="s">
        <v>6467</v>
      </c>
      <c r="J1591" s="18" t="s">
        <v>5899</v>
      </c>
      <c r="K1591" s="18" t="s">
        <v>9399</v>
      </c>
      <c r="L1591" s="18" t="s">
        <v>5901</v>
      </c>
      <c r="N1591" s="20">
        <v>45322</v>
      </c>
      <c r="O1591" s="18" t="s">
        <v>9400</v>
      </c>
      <c r="P1591" s="18" t="s">
        <v>9399</v>
      </c>
      <c r="Q1591" s="18" t="s">
        <v>9401</v>
      </c>
      <c r="R1591" s="18">
        <v>1.7</v>
      </c>
      <c r="T1591" s="18">
        <v>0</v>
      </c>
      <c r="U1591" s="18">
        <v>0</v>
      </c>
    </row>
    <row r="1592" spans="2:21" x14ac:dyDescent="0.4">
      <c r="B1592" s="18" t="s">
        <v>5909</v>
      </c>
      <c r="C1592" s="18" t="s">
        <v>5910</v>
      </c>
      <c r="D1592" s="18" t="s">
        <v>179</v>
      </c>
      <c r="E1592" s="19" t="s">
        <v>197</v>
      </c>
      <c r="F1592" s="18" t="s">
        <v>5991</v>
      </c>
      <c r="G1592" s="18" t="s">
        <v>703</v>
      </c>
      <c r="H1592" s="18" t="s">
        <v>6466</v>
      </c>
      <c r="I1592" s="19" t="s">
        <v>6467</v>
      </c>
      <c r="J1592" s="18" t="s">
        <v>5904</v>
      </c>
      <c r="K1592" s="18" t="s">
        <v>9402</v>
      </c>
      <c r="L1592" s="18" t="s">
        <v>5901</v>
      </c>
      <c r="N1592" s="20">
        <v>45322</v>
      </c>
      <c r="O1592" s="18" t="s">
        <v>9403</v>
      </c>
      <c r="P1592" s="18" t="s">
        <v>9402</v>
      </c>
      <c r="Q1592" s="18" t="s">
        <v>9401</v>
      </c>
      <c r="R1592" s="18">
        <v>1.7</v>
      </c>
      <c r="T1592" s="18">
        <v>0</v>
      </c>
      <c r="U1592" s="18">
        <v>0</v>
      </c>
    </row>
    <row r="1593" spans="2:21" x14ac:dyDescent="0.4">
      <c r="B1593" s="18" t="s">
        <v>5909</v>
      </c>
      <c r="C1593" s="18" t="s">
        <v>5910</v>
      </c>
      <c r="D1593" s="18" t="s">
        <v>179</v>
      </c>
      <c r="E1593" s="19" t="s">
        <v>197</v>
      </c>
      <c r="F1593" s="18" t="s">
        <v>5991</v>
      </c>
      <c r="G1593" s="18" t="s">
        <v>703</v>
      </c>
      <c r="H1593" s="18" t="s">
        <v>6466</v>
      </c>
      <c r="I1593" s="19" t="s">
        <v>6467</v>
      </c>
      <c r="J1593" s="18" t="s">
        <v>5843</v>
      </c>
      <c r="K1593" s="18" t="s">
        <v>9404</v>
      </c>
      <c r="L1593" s="18" t="s">
        <v>5901</v>
      </c>
      <c r="N1593" s="20">
        <v>45322</v>
      </c>
      <c r="O1593" s="18" t="s">
        <v>9405</v>
      </c>
      <c r="P1593" s="18" t="s">
        <v>9404</v>
      </c>
      <c r="Q1593" s="18" t="s">
        <v>9401</v>
      </c>
      <c r="R1593" s="18">
        <v>1.7</v>
      </c>
      <c r="T1593" s="18">
        <v>0</v>
      </c>
      <c r="U1593" s="18">
        <v>0</v>
      </c>
    </row>
    <row r="1594" spans="2:21" x14ac:dyDescent="0.4">
      <c r="B1594" s="18" t="s">
        <v>5909</v>
      </c>
      <c r="C1594" s="18" t="s">
        <v>5910</v>
      </c>
      <c r="D1594" s="18" t="s">
        <v>179</v>
      </c>
      <c r="E1594" s="19" t="s">
        <v>197</v>
      </c>
      <c r="F1594" s="18" t="s">
        <v>5991</v>
      </c>
      <c r="G1594" s="18" t="s">
        <v>275</v>
      </c>
      <c r="H1594" s="18" t="s">
        <v>6302</v>
      </c>
      <c r="I1594" s="19" t="s">
        <v>6474</v>
      </c>
      <c r="J1594" s="18" t="s">
        <v>5899</v>
      </c>
      <c r="K1594" s="18" t="s">
        <v>9406</v>
      </c>
      <c r="L1594" s="18" t="s">
        <v>5901</v>
      </c>
      <c r="N1594" s="20">
        <v>45322</v>
      </c>
      <c r="O1594" s="18" t="s">
        <v>9407</v>
      </c>
      <c r="P1594" s="18" t="s">
        <v>9406</v>
      </c>
      <c r="Q1594" s="18" t="s">
        <v>9401</v>
      </c>
      <c r="R1594" s="18">
        <v>1.8</v>
      </c>
      <c r="T1594" s="18">
        <v>0</v>
      </c>
      <c r="U1594" s="18">
        <v>0</v>
      </c>
    </row>
    <row r="1595" spans="2:21" x14ac:dyDescent="0.4">
      <c r="B1595" s="18" t="s">
        <v>5909</v>
      </c>
      <c r="C1595" s="18" t="s">
        <v>5910</v>
      </c>
      <c r="D1595" s="18" t="s">
        <v>179</v>
      </c>
      <c r="E1595" s="19" t="s">
        <v>197</v>
      </c>
      <c r="F1595" s="18" t="s">
        <v>5991</v>
      </c>
      <c r="G1595" s="18" t="s">
        <v>275</v>
      </c>
      <c r="H1595" s="18" t="s">
        <v>6302</v>
      </c>
      <c r="I1595" s="19" t="s">
        <v>6474</v>
      </c>
      <c r="J1595" s="18" t="s">
        <v>5904</v>
      </c>
      <c r="K1595" s="18" t="s">
        <v>9408</v>
      </c>
      <c r="L1595" s="18" t="s">
        <v>5901</v>
      </c>
      <c r="N1595" s="20">
        <v>45322</v>
      </c>
      <c r="O1595" s="18" t="s">
        <v>9409</v>
      </c>
      <c r="P1595" s="18" t="s">
        <v>9408</v>
      </c>
      <c r="Q1595" s="18" t="s">
        <v>9401</v>
      </c>
      <c r="R1595" s="18">
        <v>1.8</v>
      </c>
      <c r="T1595" s="18">
        <v>0</v>
      </c>
      <c r="U1595" s="18">
        <v>0</v>
      </c>
    </row>
    <row r="1596" spans="2:21" x14ac:dyDescent="0.4">
      <c r="B1596" s="18" t="s">
        <v>5909</v>
      </c>
      <c r="C1596" s="18" t="s">
        <v>5910</v>
      </c>
      <c r="D1596" s="18" t="s">
        <v>179</v>
      </c>
      <c r="E1596" s="19" t="s">
        <v>197</v>
      </c>
      <c r="F1596" s="18" t="s">
        <v>5991</v>
      </c>
      <c r="G1596" s="18" t="s">
        <v>275</v>
      </c>
      <c r="H1596" s="18" t="s">
        <v>6302</v>
      </c>
      <c r="I1596" s="19" t="s">
        <v>6474</v>
      </c>
      <c r="J1596" s="18" t="s">
        <v>5843</v>
      </c>
      <c r="K1596" s="18" t="s">
        <v>9410</v>
      </c>
      <c r="L1596" s="18" t="s">
        <v>5901</v>
      </c>
      <c r="N1596" s="20">
        <v>45322</v>
      </c>
      <c r="O1596" s="18" t="s">
        <v>9411</v>
      </c>
      <c r="P1596" s="18" t="s">
        <v>9410</v>
      </c>
      <c r="Q1596" s="18" t="s">
        <v>9401</v>
      </c>
      <c r="R1596" s="18">
        <v>1.8</v>
      </c>
      <c r="T1596" s="18">
        <v>0</v>
      </c>
      <c r="U1596" s="18">
        <v>0</v>
      </c>
    </row>
    <row r="1597" spans="2:21" x14ac:dyDescent="0.4">
      <c r="B1597" s="18" t="s">
        <v>5909</v>
      </c>
      <c r="C1597" s="18" t="s">
        <v>5910</v>
      </c>
      <c r="D1597" s="18" t="s">
        <v>179</v>
      </c>
      <c r="E1597" s="19" t="s">
        <v>193</v>
      </c>
      <c r="F1597" s="18" t="s">
        <v>5991</v>
      </c>
      <c r="G1597" s="18" t="s">
        <v>703</v>
      </c>
      <c r="H1597" s="18" t="s">
        <v>6466</v>
      </c>
      <c r="I1597" s="19" t="s">
        <v>6558</v>
      </c>
      <c r="J1597" s="18" t="s">
        <v>5899</v>
      </c>
      <c r="K1597" s="18" t="s">
        <v>9425</v>
      </c>
      <c r="L1597" s="18" t="s">
        <v>5901</v>
      </c>
      <c r="N1597" s="20">
        <v>45322</v>
      </c>
      <c r="O1597" s="18" t="s">
        <v>9426</v>
      </c>
      <c r="P1597" s="18" t="s">
        <v>9425</v>
      </c>
      <c r="Q1597" s="18" t="s">
        <v>9427</v>
      </c>
      <c r="R1597" s="18">
        <v>1.4</v>
      </c>
      <c r="T1597" s="18">
        <v>0</v>
      </c>
      <c r="U1597" s="18">
        <v>0</v>
      </c>
    </row>
    <row r="1598" spans="2:21" x14ac:dyDescent="0.4">
      <c r="B1598" s="18" t="s">
        <v>5909</v>
      </c>
      <c r="C1598" s="18" t="s">
        <v>5910</v>
      </c>
      <c r="D1598" s="18" t="s">
        <v>179</v>
      </c>
      <c r="E1598" s="19" t="s">
        <v>193</v>
      </c>
      <c r="F1598" s="18" t="s">
        <v>5991</v>
      </c>
      <c r="G1598" s="18" t="s">
        <v>703</v>
      </c>
      <c r="H1598" s="18" t="s">
        <v>6466</v>
      </c>
      <c r="I1598" s="19" t="s">
        <v>6558</v>
      </c>
      <c r="J1598" s="18" t="s">
        <v>5904</v>
      </c>
      <c r="K1598" s="18" t="s">
        <v>9428</v>
      </c>
      <c r="L1598" s="18" t="s">
        <v>5901</v>
      </c>
      <c r="N1598" s="20">
        <v>45322</v>
      </c>
      <c r="O1598" s="18" t="s">
        <v>9429</v>
      </c>
      <c r="P1598" s="18" t="s">
        <v>9428</v>
      </c>
      <c r="Q1598" s="18" t="s">
        <v>9427</v>
      </c>
      <c r="R1598" s="18">
        <v>1.4</v>
      </c>
      <c r="T1598" s="18">
        <v>0</v>
      </c>
      <c r="U1598" s="18">
        <v>0</v>
      </c>
    </row>
    <row r="1599" spans="2:21" x14ac:dyDescent="0.4">
      <c r="B1599" s="18" t="s">
        <v>5909</v>
      </c>
      <c r="C1599" s="18" t="s">
        <v>5910</v>
      </c>
      <c r="D1599" s="18" t="s">
        <v>179</v>
      </c>
      <c r="E1599" s="19" t="s">
        <v>193</v>
      </c>
      <c r="F1599" s="18" t="s">
        <v>5991</v>
      </c>
      <c r="G1599" s="18" t="s">
        <v>703</v>
      </c>
      <c r="H1599" s="18" t="s">
        <v>6466</v>
      </c>
      <c r="I1599" s="19" t="s">
        <v>6558</v>
      </c>
      <c r="J1599" s="18" t="s">
        <v>5843</v>
      </c>
      <c r="K1599" s="18" t="s">
        <v>9430</v>
      </c>
      <c r="L1599" s="18" t="s">
        <v>5901</v>
      </c>
      <c r="N1599" s="20">
        <v>45322</v>
      </c>
      <c r="O1599" s="18" t="s">
        <v>9431</v>
      </c>
      <c r="P1599" s="18" t="s">
        <v>9430</v>
      </c>
      <c r="Q1599" s="18" t="s">
        <v>9427</v>
      </c>
      <c r="R1599" s="18">
        <v>1.4</v>
      </c>
      <c r="T1599" s="18">
        <v>0</v>
      </c>
      <c r="U1599" s="18">
        <v>0</v>
      </c>
    </row>
    <row r="1600" spans="2:21" x14ac:dyDescent="0.4">
      <c r="B1600" s="18" t="s">
        <v>5909</v>
      </c>
      <c r="C1600" s="18" t="s">
        <v>5910</v>
      </c>
      <c r="D1600" s="18" t="s">
        <v>179</v>
      </c>
      <c r="E1600" s="19" t="s">
        <v>193</v>
      </c>
      <c r="F1600" s="18" t="s">
        <v>5991</v>
      </c>
      <c r="G1600" s="18" t="s">
        <v>275</v>
      </c>
      <c r="H1600" s="18" t="s">
        <v>6302</v>
      </c>
      <c r="I1600" s="19" t="s">
        <v>8160</v>
      </c>
      <c r="J1600" s="18" t="s">
        <v>5899</v>
      </c>
      <c r="K1600" s="18" t="s">
        <v>9432</v>
      </c>
      <c r="L1600" s="18" t="s">
        <v>5901</v>
      </c>
      <c r="N1600" s="20">
        <v>45322</v>
      </c>
      <c r="O1600" s="18" t="s">
        <v>9433</v>
      </c>
      <c r="P1600" s="18" t="s">
        <v>9432</v>
      </c>
      <c r="Q1600" s="18" t="s">
        <v>9427</v>
      </c>
      <c r="R1600" s="18">
        <v>2.1</v>
      </c>
      <c r="T1600" s="18">
        <v>0</v>
      </c>
      <c r="U1600" s="18">
        <v>0</v>
      </c>
    </row>
    <row r="1601" spans="2:21" x14ac:dyDescent="0.4">
      <c r="B1601" s="18" t="s">
        <v>5909</v>
      </c>
      <c r="C1601" s="18" t="s">
        <v>5910</v>
      </c>
      <c r="D1601" s="18" t="s">
        <v>179</v>
      </c>
      <c r="E1601" s="19" t="s">
        <v>193</v>
      </c>
      <c r="F1601" s="18" t="s">
        <v>5991</v>
      </c>
      <c r="G1601" s="18" t="s">
        <v>275</v>
      </c>
      <c r="H1601" s="18" t="s">
        <v>6302</v>
      </c>
      <c r="I1601" s="19" t="s">
        <v>8160</v>
      </c>
      <c r="J1601" s="18" t="s">
        <v>5904</v>
      </c>
      <c r="K1601" s="18" t="s">
        <v>9434</v>
      </c>
      <c r="L1601" s="18" t="s">
        <v>5901</v>
      </c>
      <c r="N1601" s="20">
        <v>45322</v>
      </c>
      <c r="O1601" s="18" t="s">
        <v>9435</v>
      </c>
      <c r="P1601" s="18" t="s">
        <v>9434</v>
      </c>
      <c r="Q1601" s="18" t="s">
        <v>9427</v>
      </c>
      <c r="R1601" s="18">
        <v>2.1</v>
      </c>
      <c r="T1601" s="18">
        <v>0</v>
      </c>
      <c r="U1601" s="18">
        <v>0</v>
      </c>
    </row>
    <row r="1602" spans="2:21" x14ac:dyDescent="0.4">
      <c r="B1602" s="18" t="s">
        <v>5909</v>
      </c>
      <c r="C1602" s="18" t="s">
        <v>5910</v>
      </c>
      <c r="D1602" s="18" t="s">
        <v>179</v>
      </c>
      <c r="E1602" s="19" t="s">
        <v>193</v>
      </c>
      <c r="F1602" s="18" t="s">
        <v>5991</v>
      </c>
      <c r="G1602" s="18" t="s">
        <v>275</v>
      </c>
      <c r="H1602" s="18" t="s">
        <v>6302</v>
      </c>
      <c r="I1602" s="19" t="s">
        <v>8160</v>
      </c>
      <c r="J1602" s="18" t="s">
        <v>5843</v>
      </c>
      <c r="K1602" s="18" t="s">
        <v>9436</v>
      </c>
      <c r="L1602" s="18" t="s">
        <v>5901</v>
      </c>
      <c r="N1602" s="20">
        <v>45322</v>
      </c>
      <c r="O1602" s="18" t="s">
        <v>9437</v>
      </c>
      <c r="P1602" s="18" t="s">
        <v>9436</v>
      </c>
      <c r="Q1602" s="18" t="s">
        <v>9427</v>
      </c>
      <c r="R1602" s="18">
        <v>2.1</v>
      </c>
      <c r="T1602" s="18">
        <v>0</v>
      </c>
      <c r="U1602" s="18">
        <v>0</v>
      </c>
    </row>
    <row r="1603" spans="2:21" x14ac:dyDescent="0.4">
      <c r="B1603" s="18" t="s">
        <v>5909</v>
      </c>
      <c r="C1603" s="18" t="s">
        <v>5893</v>
      </c>
      <c r="D1603" s="18" t="s">
        <v>6842</v>
      </c>
      <c r="E1603" s="19" t="s">
        <v>205</v>
      </c>
      <c r="F1603" s="18" t="s">
        <v>5935</v>
      </c>
      <c r="G1603" s="18" t="s">
        <v>703</v>
      </c>
      <c r="H1603" s="18" t="s">
        <v>6466</v>
      </c>
      <c r="I1603" s="19" t="s">
        <v>8063</v>
      </c>
      <c r="J1603" s="18" t="s">
        <v>5899</v>
      </c>
      <c r="K1603" s="18" t="s">
        <v>15723</v>
      </c>
      <c r="L1603" s="18" t="s">
        <v>5901</v>
      </c>
      <c r="N1603" s="20">
        <v>45322</v>
      </c>
      <c r="O1603" s="18" t="s">
        <v>15724</v>
      </c>
      <c r="P1603" s="18" t="s">
        <v>15723</v>
      </c>
      <c r="Q1603" s="18" t="s">
        <v>6963</v>
      </c>
      <c r="R1603" s="18">
        <v>1.6</v>
      </c>
      <c r="T1603" s="18">
        <v>0</v>
      </c>
      <c r="U1603" s="18">
        <v>0</v>
      </c>
    </row>
    <row r="1604" spans="2:21" x14ac:dyDescent="0.4">
      <c r="B1604" s="18" t="s">
        <v>5909</v>
      </c>
      <c r="C1604" s="18" t="s">
        <v>5893</v>
      </c>
      <c r="D1604" s="18" t="s">
        <v>6842</v>
      </c>
      <c r="E1604" s="19" t="s">
        <v>205</v>
      </c>
      <c r="F1604" s="18" t="s">
        <v>5935</v>
      </c>
      <c r="G1604" s="18" t="s">
        <v>703</v>
      </c>
      <c r="H1604" s="18" t="s">
        <v>6466</v>
      </c>
      <c r="I1604" s="19" t="s">
        <v>8063</v>
      </c>
      <c r="J1604" s="18" t="s">
        <v>5904</v>
      </c>
      <c r="K1604" s="18" t="s">
        <v>15725</v>
      </c>
      <c r="L1604" s="18" t="s">
        <v>5901</v>
      </c>
      <c r="N1604" s="20">
        <v>45322</v>
      </c>
      <c r="O1604" s="18" t="s">
        <v>15726</v>
      </c>
      <c r="P1604" s="18" t="s">
        <v>15725</v>
      </c>
      <c r="Q1604" s="18" t="s">
        <v>6963</v>
      </c>
      <c r="R1604" s="18">
        <v>1.6</v>
      </c>
      <c r="T1604" s="18">
        <v>0</v>
      </c>
      <c r="U1604" s="18">
        <v>0</v>
      </c>
    </row>
    <row r="1605" spans="2:21" x14ac:dyDescent="0.4">
      <c r="B1605" s="18" t="s">
        <v>5909</v>
      </c>
      <c r="C1605" s="18" t="s">
        <v>5893</v>
      </c>
      <c r="D1605" s="18" t="s">
        <v>6842</v>
      </c>
      <c r="E1605" s="19" t="s">
        <v>205</v>
      </c>
      <c r="F1605" s="18" t="s">
        <v>5935</v>
      </c>
      <c r="G1605" s="18" t="s">
        <v>703</v>
      </c>
      <c r="H1605" s="18" t="s">
        <v>6466</v>
      </c>
      <c r="I1605" s="19" t="s">
        <v>8063</v>
      </c>
      <c r="J1605" s="18" t="s">
        <v>5843</v>
      </c>
      <c r="K1605" s="18" t="s">
        <v>15727</v>
      </c>
      <c r="L1605" s="18" t="s">
        <v>5901</v>
      </c>
      <c r="N1605" s="20">
        <v>45322</v>
      </c>
      <c r="O1605" s="18" t="s">
        <v>15728</v>
      </c>
      <c r="P1605" s="18" t="s">
        <v>15727</v>
      </c>
      <c r="Q1605" s="18" t="s">
        <v>6963</v>
      </c>
      <c r="R1605" s="18">
        <v>1.6</v>
      </c>
      <c r="T1605" s="18">
        <v>0</v>
      </c>
      <c r="U1605" s="18">
        <v>0</v>
      </c>
    </row>
    <row r="1606" spans="2:21" x14ac:dyDescent="0.4">
      <c r="B1606" s="28" t="s">
        <v>5909</v>
      </c>
      <c r="C1606" s="28" t="s">
        <v>5893</v>
      </c>
      <c r="D1606" s="28" t="s">
        <v>6842</v>
      </c>
      <c r="E1606" s="29" t="s">
        <v>205</v>
      </c>
      <c r="F1606" s="28" t="s">
        <v>5935</v>
      </c>
      <c r="G1606" s="28" t="s">
        <v>39</v>
      </c>
      <c r="H1606" s="28" t="s">
        <v>6318</v>
      </c>
      <c r="I1606" s="29" t="s">
        <v>6474</v>
      </c>
      <c r="J1606" s="28" t="s">
        <v>5899</v>
      </c>
      <c r="K1606" s="28" t="s">
        <v>6961</v>
      </c>
      <c r="L1606" s="28" t="s">
        <v>5901</v>
      </c>
      <c r="M1606" s="29"/>
      <c r="N1606" s="30">
        <v>45322</v>
      </c>
      <c r="O1606" s="28" t="s">
        <v>6962</v>
      </c>
      <c r="P1606" s="18" t="s">
        <v>6961</v>
      </c>
      <c r="Q1606" s="18" t="s">
        <v>6963</v>
      </c>
      <c r="R1606" s="18">
        <v>1.8</v>
      </c>
      <c r="T1606" s="18">
        <v>0</v>
      </c>
      <c r="U1606" s="18">
        <v>0</v>
      </c>
    </row>
    <row r="1607" spans="2:21" x14ac:dyDescent="0.4">
      <c r="B1607" s="28" t="s">
        <v>5909</v>
      </c>
      <c r="C1607" s="28" t="s">
        <v>5893</v>
      </c>
      <c r="D1607" s="28" t="s">
        <v>6842</v>
      </c>
      <c r="E1607" s="29" t="s">
        <v>205</v>
      </c>
      <c r="F1607" s="28" t="s">
        <v>5935</v>
      </c>
      <c r="G1607" s="28" t="s">
        <v>39</v>
      </c>
      <c r="H1607" s="28" t="s">
        <v>6318</v>
      </c>
      <c r="I1607" s="29" t="s">
        <v>6474</v>
      </c>
      <c r="J1607" s="28" t="s">
        <v>5904</v>
      </c>
      <c r="K1607" s="28" t="s">
        <v>6964</v>
      </c>
      <c r="L1607" s="28" t="s">
        <v>5901</v>
      </c>
      <c r="M1607" s="29"/>
      <c r="N1607" s="30">
        <v>45322</v>
      </c>
      <c r="O1607" s="28" t="s">
        <v>6965</v>
      </c>
      <c r="P1607" s="18" t="s">
        <v>6964</v>
      </c>
      <c r="Q1607" s="18" t="s">
        <v>6963</v>
      </c>
      <c r="R1607" s="18">
        <v>1.8</v>
      </c>
      <c r="T1607" s="18">
        <v>0</v>
      </c>
      <c r="U1607" s="18">
        <v>0</v>
      </c>
    </row>
    <row r="1608" spans="2:21" x14ac:dyDescent="0.4">
      <c r="B1608" s="28" t="s">
        <v>5909</v>
      </c>
      <c r="C1608" s="28" t="s">
        <v>5893</v>
      </c>
      <c r="D1608" s="28" t="s">
        <v>6842</v>
      </c>
      <c r="E1608" s="29" t="s">
        <v>205</v>
      </c>
      <c r="F1608" s="28" t="s">
        <v>5935</v>
      </c>
      <c r="G1608" s="28" t="s">
        <v>39</v>
      </c>
      <c r="H1608" s="28" t="s">
        <v>6318</v>
      </c>
      <c r="I1608" s="29" t="s">
        <v>6474</v>
      </c>
      <c r="J1608" s="28" t="s">
        <v>5843</v>
      </c>
      <c r="K1608" s="28" t="s">
        <v>6966</v>
      </c>
      <c r="L1608" s="28" t="s">
        <v>5901</v>
      </c>
      <c r="M1608" s="29"/>
      <c r="N1608" s="30">
        <v>45322</v>
      </c>
      <c r="O1608" s="28" t="s">
        <v>6967</v>
      </c>
      <c r="P1608" s="18" t="s">
        <v>6966</v>
      </c>
      <c r="Q1608" s="18" t="s">
        <v>6963</v>
      </c>
      <c r="R1608" s="18">
        <v>1.8</v>
      </c>
      <c r="T1608" s="18">
        <v>0</v>
      </c>
      <c r="U1608" s="18">
        <v>0</v>
      </c>
    </row>
    <row r="1609" spans="2:21" x14ac:dyDescent="0.4">
      <c r="B1609" s="28" t="s">
        <v>5909</v>
      </c>
      <c r="C1609" s="28" t="s">
        <v>5893</v>
      </c>
      <c r="D1609" s="28" t="s">
        <v>6842</v>
      </c>
      <c r="E1609" s="29" t="s">
        <v>205</v>
      </c>
      <c r="F1609" s="28" t="s">
        <v>5935</v>
      </c>
      <c r="G1609" s="28" t="s">
        <v>44</v>
      </c>
      <c r="H1609" s="28" t="s">
        <v>6333</v>
      </c>
      <c r="I1609" s="29" t="s">
        <v>6416</v>
      </c>
      <c r="J1609" s="28" t="s">
        <v>5899</v>
      </c>
      <c r="K1609" s="28" t="s">
        <v>6968</v>
      </c>
      <c r="L1609" s="28" t="s">
        <v>5901</v>
      </c>
      <c r="M1609" s="29"/>
      <c r="N1609" s="30">
        <v>45322</v>
      </c>
      <c r="O1609" s="28" t="s">
        <v>6969</v>
      </c>
      <c r="P1609" s="18" t="s">
        <v>6968</v>
      </c>
      <c r="Q1609" s="18" t="s">
        <v>6963</v>
      </c>
      <c r="R1609" s="18">
        <v>2.9</v>
      </c>
      <c r="T1609" s="18">
        <v>0</v>
      </c>
      <c r="U1609" s="18">
        <v>0</v>
      </c>
    </row>
    <row r="1610" spans="2:21" x14ac:dyDescent="0.4">
      <c r="B1610" s="28" t="s">
        <v>5909</v>
      </c>
      <c r="C1610" s="28" t="s">
        <v>5893</v>
      </c>
      <c r="D1610" s="28" t="s">
        <v>6842</v>
      </c>
      <c r="E1610" s="29" t="s">
        <v>205</v>
      </c>
      <c r="F1610" s="28" t="s">
        <v>5935</v>
      </c>
      <c r="G1610" s="28" t="s">
        <v>44</v>
      </c>
      <c r="H1610" s="28" t="s">
        <v>6333</v>
      </c>
      <c r="I1610" s="29" t="s">
        <v>6416</v>
      </c>
      <c r="J1610" s="28" t="s">
        <v>5904</v>
      </c>
      <c r="K1610" s="28" t="s">
        <v>6970</v>
      </c>
      <c r="L1610" s="28" t="s">
        <v>5901</v>
      </c>
      <c r="M1610" s="29"/>
      <c r="N1610" s="30">
        <v>45322</v>
      </c>
      <c r="O1610" s="28" t="s">
        <v>6971</v>
      </c>
      <c r="P1610" s="18" t="s">
        <v>6970</v>
      </c>
      <c r="Q1610" s="18" t="s">
        <v>6963</v>
      </c>
      <c r="R1610" s="18">
        <v>2.9</v>
      </c>
      <c r="T1610" s="18">
        <v>0</v>
      </c>
      <c r="U1610" s="18">
        <v>0</v>
      </c>
    </row>
    <row r="1611" spans="2:21" x14ac:dyDescent="0.4">
      <c r="B1611" s="28" t="s">
        <v>5909</v>
      </c>
      <c r="C1611" s="28" t="s">
        <v>5893</v>
      </c>
      <c r="D1611" s="28" t="s">
        <v>6842</v>
      </c>
      <c r="E1611" s="29" t="s">
        <v>205</v>
      </c>
      <c r="F1611" s="28" t="s">
        <v>5935</v>
      </c>
      <c r="G1611" s="28" t="s">
        <v>44</v>
      </c>
      <c r="H1611" s="28" t="s">
        <v>6333</v>
      </c>
      <c r="I1611" s="29" t="s">
        <v>6416</v>
      </c>
      <c r="J1611" s="28" t="s">
        <v>5843</v>
      </c>
      <c r="K1611" s="28" t="s">
        <v>6972</v>
      </c>
      <c r="L1611" s="28" t="s">
        <v>5901</v>
      </c>
      <c r="M1611" s="29"/>
      <c r="N1611" s="30">
        <v>45322</v>
      </c>
      <c r="O1611" s="28" t="s">
        <v>6973</v>
      </c>
      <c r="P1611" s="18" t="s">
        <v>6972</v>
      </c>
      <c r="Q1611" s="18" t="s">
        <v>6963</v>
      </c>
      <c r="R1611" s="18">
        <v>2.9</v>
      </c>
      <c r="T1611" s="18">
        <v>0</v>
      </c>
      <c r="U1611" s="18">
        <v>0</v>
      </c>
    </row>
    <row r="1612" spans="2:21" x14ac:dyDescent="0.4">
      <c r="B1612" s="18" t="s">
        <v>5909</v>
      </c>
      <c r="C1612" s="18" t="s">
        <v>5893</v>
      </c>
      <c r="D1612" s="18" t="s">
        <v>6842</v>
      </c>
      <c r="E1612" s="19" t="s">
        <v>455</v>
      </c>
      <c r="F1612" s="18" t="s">
        <v>6047</v>
      </c>
      <c r="G1612" s="18" t="s">
        <v>703</v>
      </c>
      <c r="H1612" s="18" t="s">
        <v>6466</v>
      </c>
      <c r="I1612" s="19" t="s">
        <v>6558</v>
      </c>
      <c r="J1612" s="18" t="s">
        <v>5899</v>
      </c>
      <c r="K1612" s="18" t="s">
        <v>15711</v>
      </c>
      <c r="L1612" s="18" t="s">
        <v>5901</v>
      </c>
      <c r="N1612" s="20">
        <v>45322</v>
      </c>
      <c r="O1612" s="18" t="s">
        <v>15712</v>
      </c>
      <c r="P1612" s="18" t="s">
        <v>15711</v>
      </c>
      <c r="Q1612" s="18" t="s">
        <v>7063</v>
      </c>
      <c r="R1612" s="18">
        <v>1.4</v>
      </c>
      <c r="T1612" s="18">
        <v>0</v>
      </c>
      <c r="U1612" s="18">
        <v>0</v>
      </c>
    </row>
    <row r="1613" spans="2:21" x14ac:dyDescent="0.4">
      <c r="B1613" s="18" t="s">
        <v>5909</v>
      </c>
      <c r="C1613" s="18" t="s">
        <v>5893</v>
      </c>
      <c r="D1613" s="18" t="s">
        <v>6842</v>
      </c>
      <c r="E1613" s="19" t="s">
        <v>455</v>
      </c>
      <c r="F1613" s="18" t="s">
        <v>6047</v>
      </c>
      <c r="G1613" s="18" t="s">
        <v>703</v>
      </c>
      <c r="H1613" s="18" t="s">
        <v>6466</v>
      </c>
      <c r="I1613" s="19" t="s">
        <v>6558</v>
      </c>
      <c r="J1613" s="18" t="s">
        <v>5904</v>
      </c>
      <c r="K1613" s="18" t="s">
        <v>15713</v>
      </c>
      <c r="L1613" s="18" t="s">
        <v>5901</v>
      </c>
      <c r="N1613" s="20">
        <v>45322</v>
      </c>
      <c r="O1613" s="18" t="s">
        <v>15714</v>
      </c>
      <c r="P1613" s="18" t="s">
        <v>15713</v>
      </c>
      <c r="Q1613" s="18" t="s">
        <v>7063</v>
      </c>
      <c r="R1613" s="18">
        <v>1.4</v>
      </c>
      <c r="T1613" s="18">
        <v>0</v>
      </c>
      <c r="U1613" s="18">
        <v>0</v>
      </c>
    </row>
    <row r="1614" spans="2:21" x14ac:dyDescent="0.4">
      <c r="B1614" s="18" t="s">
        <v>5909</v>
      </c>
      <c r="C1614" s="18" t="s">
        <v>5893</v>
      </c>
      <c r="D1614" s="18" t="s">
        <v>6842</v>
      </c>
      <c r="E1614" s="19" t="s">
        <v>455</v>
      </c>
      <c r="F1614" s="18" t="s">
        <v>6047</v>
      </c>
      <c r="G1614" s="18" t="s">
        <v>703</v>
      </c>
      <c r="H1614" s="18" t="s">
        <v>6466</v>
      </c>
      <c r="I1614" s="19" t="s">
        <v>6558</v>
      </c>
      <c r="J1614" s="18" t="s">
        <v>5843</v>
      </c>
      <c r="K1614" s="18" t="s">
        <v>15715</v>
      </c>
      <c r="L1614" s="18" t="s">
        <v>5901</v>
      </c>
      <c r="N1614" s="20">
        <v>45322</v>
      </c>
      <c r="O1614" s="18" t="s">
        <v>15716</v>
      </c>
      <c r="P1614" s="18" t="s">
        <v>15715</v>
      </c>
      <c r="Q1614" s="18" t="s">
        <v>7063</v>
      </c>
      <c r="R1614" s="18">
        <v>1.4</v>
      </c>
      <c r="T1614" s="18">
        <v>0</v>
      </c>
      <c r="U1614" s="18">
        <v>0</v>
      </c>
    </row>
    <row r="1615" spans="2:21" x14ac:dyDescent="0.4">
      <c r="B1615" s="28" t="s">
        <v>5909</v>
      </c>
      <c r="C1615" s="28" t="s">
        <v>5893</v>
      </c>
      <c r="D1615" s="28" t="s">
        <v>6842</v>
      </c>
      <c r="E1615" s="29" t="s">
        <v>455</v>
      </c>
      <c r="F1615" s="28" t="s">
        <v>6047</v>
      </c>
      <c r="G1615" s="28" t="s">
        <v>275</v>
      </c>
      <c r="H1615" s="28" t="s">
        <v>6302</v>
      </c>
      <c r="I1615" s="29" t="s">
        <v>6406</v>
      </c>
      <c r="J1615" s="28" t="s">
        <v>5899</v>
      </c>
      <c r="K1615" s="28" t="s">
        <v>7061</v>
      </c>
      <c r="L1615" s="28" t="s">
        <v>5901</v>
      </c>
      <c r="M1615" s="29"/>
      <c r="N1615" s="30">
        <v>45322</v>
      </c>
      <c r="O1615" s="28" t="s">
        <v>7062</v>
      </c>
      <c r="P1615" s="18" t="s">
        <v>7061</v>
      </c>
      <c r="Q1615" s="18" t="s">
        <v>7063</v>
      </c>
      <c r="R1615" s="18">
        <v>1.5</v>
      </c>
      <c r="T1615" s="18">
        <v>0</v>
      </c>
      <c r="U1615" s="18">
        <v>0</v>
      </c>
    </row>
    <row r="1616" spans="2:21" x14ac:dyDescent="0.4">
      <c r="B1616" s="28" t="s">
        <v>5909</v>
      </c>
      <c r="C1616" s="28" t="s">
        <v>5893</v>
      </c>
      <c r="D1616" s="28" t="s">
        <v>6842</v>
      </c>
      <c r="E1616" s="29" t="s">
        <v>455</v>
      </c>
      <c r="F1616" s="28" t="s">
        <v>6047</v>
      </c>
      <c r="G1616" s="28" t="s">
        <v>275</v>
      </c>
      <c r="H1616" s="28" t="s">
        <v>6302</v>
      </c>
      <c r="I1616" s="29" t="s">
        <v>6406</v>
      </c>
      <c r="J1616" s="28" t="s">
        <v>5904</v>
      </c>
      <c r="K1616" s="28" t="s">
        <v>7064</v>
      </c>
      <c r="L1616" s="28" t="s">
        <v>5901</v>
      </c>
      <c r="M1616" s="29"/>
      <c r="N1616" s="30">
        <v>45322</v>
      </c>
      <c r="O1616" s="28" t="s">
        <v>7065</v>
      </c>
      <c r="P1616" s="18" t="s">
        <v>7064</v>
      </c>
      <c r="Q1616" s="18" t="s">
        <v>7063</v>
      </c>
      <c r="R1616" s="18">
        <v>1.5</v>
      </c>
      <c r="T1616" s="18">
        <v>0</v>
      </c>
      <c r="U1616" s="18">
        <v>0</v>
      </c>
    </row>
    <row r="1617" spans="2:21" x14ac:dyDescent="0.4">
      <c r="B1617" s="28" t="s">
        <v>5909</v>
      </c>
      <c r="C1617" s="28" t="s">
        <v>5893</v>
      </c>
      <c r="D1617" s="28" t="s">
        <v>6842</v>
      </c>
      <c r="E1617" s="29" t="s">
        <v>455</v>
      </c>
      <c r="F1617" s="28" t="s">
        <v>6047</v>
      </c>
      <c r="G1617" s="28" t="s">
        <v>275</v>
      </c>
      <c r="H1617" s="28" t="s">
        <v>6302</v>
      </c>
      <c r="I1617" s="29" t="s">
        <v>6406</v>
      </c>
      <c r="J1617" s="28" t="s">
        <v>5843</v>
      </c>
      <c r="K1617" s="28" t="s">
        <v>7066</v>
      </c>
      <c r="L1617" s="28" t="s">
        <v>5901</v>
      </c>
      <c r="M1617" s="29"/>
      <c r="N1617" s="30">
        <v>45322</v>
      </c>
      <c r="O1617" s="28" t="s">
        <v>7067</v>
      </c>
      <c r="P1617" s="18" t="s">
        <v>7066</v>
      </c>
      <c r="Q1617" s="18" t="s">
        <v>7063</v>
      </c>
      <c r="R1617" s="18">
        <v>1.5</v>
      </c>
      <c r="T1617" s="18">
        <v>0</v>
      </c>
      <c r="U1617" s="18">
        <v>0</v>
      </c>
    </row>
    <row r="1618" spans="2:21" x14ac:dyDescent="0.4">
      <c r="B1618" s="28" t="s">
        <v>5909</v>
      </c>
      <c r="C1618" s="28" t="s">
        <v>5893</v>
      </c>
      <c r="D1618" s="28" t="s">
        <v>6842</v>
      </c>
      <c r="E1618" s="29" t="s">
        <v>455</v>
      </c>
      <c r="F1618" s="28" t="s">
        <v>6047</v>
      </c>
      <c r="G1618" s="28" t="s">
        <v>39</v>
      </c>
      <c r="H1618" s="28" t="s">
        <v>6318</v>
      </c>
      <c r="I1618" s="29" t="s">
        <v>6474</v>
      </c>
      <c r="J1618" s="28" t="s">
        <v>5899</v>
      </c>
      <c r="K1618" s="28" t="s">
        <v>7068</v>
      </c>
      <c r="L1618" s="28" t="s">
        <v>5901</v>
      </c>
      <c r="M1618" s="29"/>
      <c r="N1618" s="30">
        <v>45322</v>
      </c>
      <c r="O1618" s="28" t="s">
        <v>7069</v>
      </c>
      <c r="P1618" s="18" t="s">
        <v>7068</v>
      </c>
      <c r="Q1618" s="18" t="s">
        <v>7063</v>
      </c>
      <c r="R1618" s="18">
        <v>1.8</v>
      </c>
      <c r="T1618" s="18">
        <v>0</v>
      </c>
      <c r="U1618" s="18">
        <v>0</v>
      </c>
    </row>
    <row r="1619" spans="2:21" x14ac:dyDescent="0.4">
      <c r="B1619" s="28" t="s">
        <v>5909</v>
      </c>
      <c r="C1619" s="28" t="s">
        <v>5893</v>
      </c>
      <c r="D1619" s="28" t="s">
        <v>6842</v>
      </c>
      <c r="E1619" s="29" t="s">
        <v>455</v>
      </c>
      <c r="F1619" s="28" t="s">
        <v>6047</v>
      </c>
      <c r="G1619" s="28" t="s">
        <v>39</v>
      </c>
      <c r="H1619" s="28" t="s">
        <v>6318</v>
      </c>
      <c r="I1619" s="29" t="s">
        <v>6474</v>
      </c>
      <c r="J1619" s="28" t="s">
        <v>5904</v>
      </c>
      <c r="K1619" s="28" t="s">
        <v>7070</v>
      </c>
      <c r="L1619" s="28" t="s">
        <v>5901</v>
      </c>
      <c r="M1619" s="29"/>
      <c r="N1619" s="30">
        <v>45322</v>
      </c>
      <c r="O1619" s="28" t="s">
        <v>7071</v>
      </c>
      <c r="P1619" s="18" t="s">
        <v>7070</v>
      </c>
      <c r="Q1619" s="18" t="s">
        <v>7063</v>
      </c>
      <c r="R1619" s="18">
        <v>1.8</v>
      </c>
      <c r="T1619" s="18">
        <v>0</v>
      </c>
      <c r="U1619" s="18">
        <v>0</v>
      </c>
    </row>
    <row r="1620" spans="2:21" x14ac:dyDescent="0.4">
      <c r="B1620" s="28" t="s">
        <v>5909</v>
      </c>
      <c r="C1620" s="28" t="s">
        <v>5893</v>
      </c>
      <c r="D1620" s="28" t="s">
        <v>6842</v>
      </c>
      <c r="E1620" s="29" t="s">
        <v>455</v>
      </c>
      <c r="F1620" s="28" t="s">
        <v>6047</v>
      </c>
      <c r="G1620" s="28" t="s">
        <v>39</v>
      </c>
      <c r="H1620" s="28" t="s">
        <v>6318</v>
      </c>
      <c r="I1620" s="29" t="s">
        <v>6474</v>
      </c>
      <c r="J1620" s="28" t="s">
        <v>5843</v>
      </c>
      <c r="K1620" s="28" t="s">
        <v>7072</v>
      </c>
      <c r="L1620" s="28" t="s">
        <v>5901</v>
      </c>
      <c r="M1620" s="29"/>
      <c r="N1620" s="30">
        <v>45322</v>
      </c>
      <c r="O1620" s="28" t="s">
        <v>7073</v>
      </c>
      <c r="P1620" s="18" t="s">
        <v>7072</v>
      </c>
      <c r="Q1620" s="18" t="s">
        <v>7063</v>
      </c>
      <c r="R1620" s="18">
        <v>1.8</v>
      </c>
      <c r="T1620" s="18">
        <v>0</v>
      </c>
      <c r="U1620" s="18">
        <v>0</v>
      </c>
    </row>
    <row r="1621" spans="2:21" x14ac:dyDescent="0.4">
      <c r="B1621" s="28" t="s">
        <v>5909</v>
      </c>
      <c r="C1621" s="28" t="s">
        <v>5893</v>
      </c>
      <c r="D1621" s="28" t="s">
        <v>6842</v>
      </c>
      <c r="E1621" s="29" t="s">
        <v>455</v>
      </c>
      <c r="F1621" s="28" t="s">
        <v>6047</v>
      </c>
      <c r="G1621" s="28" t="s">
        <v>44</v>
      </c>
      <c r="H1621" s="28" t="s">
        <v>6333</v>
      </c>
      <c r="I1621" s="29" t="s">
        <v>6416</v>
      </c>
      <c r="J1621" s="28" t="s">
        <v>5899</v>
      </c>
      <c r="K1621" s="28" t="s">
        <v>7074</v>
      </c>
      <c r="L1621" s="28" t="s">
        <v>5901</v>
      </c>
      <c r="M1621" s="29"/>
      <c r="N1621" s="30">
        <v>45322</v>
      </c>
      <c r="O1621" s="28" t="s">
        <v>7075</v>
      </c>
      <c r="P1621" s="18" t="s">
        <v>7074</v>
      </c>
      <c r="Q1621" s="18" t="s">
        <v>7063</v>
      </c>
      <c r="R1621" s="18">
        <v>2.9</v>
      </c>
      <c r="T1621" s="18">
        <v>0</v>
      </c>
      <c r="U1621" s="18">
        <v>0</v>
      </c>
    </row>
    <row r="1622" spans="2:21" x14ac:dyDescent="0.4">
      <c r="B1622" s="28" t="s">
        <v>5909</v>
      </c>
      <c r="C1622" s="28" t="s">
        <v>5893</v>
      </c>
      <c r="D1622" s="28" t="s">
        <v>6842</v>
      </c>
      <c r="E1622" s="29" t="s">
        <v>455</v>
      </c>
      <c r="F1622" s="28" t="s">
        <v>6047</v>
      </c>
      <c r="G1622" s="28" t="s">
        <v>44</v>
      </c>
      <c r="H1622" s="28" t="s">
        <v>6333</v>
      </c>
      <c r="I1622" s="29" t="s">
        <v>6416</v>
      </c>
      <c r="J1622" s="28" t="s">
        <v>5904</v>
      </c>
      <c r="K1622" s="28" t="s">
        <v>7076</v>
      </c>
      <c r="L1622" s="28" t="s">
        <v>5901</v>
      </c>
      <c r="M1622" s="29"/>
      <c r="N1622" s="30">
        <v>45322</v>
      </c>
      <c r="O1622" s="28" t="s">
        <v>7077</v>
      </c>
      <c r="P1622" s="18" t="s">
        <v>7076</v>
      </c>
      <c r="Q1622" s="18" t="s">
        <v>7063</v>
      </c>
      <c r="R1622" s="18">
        <v>2.9</v>
      </c>
      <c r="T1622" s="18">
        <v>0</v>
      </c>
      <c r="U1622" s="18">
        <v>0</v>
      </c>
    </row>
    <row r="1623" spans="2:21" x14ac:dyDescent="0.4">
      <c r="B1623" s="28" t="s">
        <v>5909</v>
      </c>
      <c r="C1623" s="28" t="s">
        <v>5893</v>
      </c>
      <c r="D1623" s="28" t="s">
        <v>6842</v>
      </c>
      <c r="E1623" s="29" t="s">
        <v>455</v>
      </c>
      <c r="F1623" s="28" t="s">
        <v>6047</v>
      </c>
      <c r="G1623" s="28" t="s">
        <v>44</v>
      </c>
      <c r="H1623" s="28" t="s">
        <v>6333</v>
      </c>
      <c r="I1623" s="29" t="s">
        <v>6416</v>
      </c>
      <c r="J1623" s="28" t="s">
        <v>5843</v>
      </c>
      <c r="K1623" s="28" t="s">
        <v>7078</v>
      </c>
      <c r="L1623" s="28" t="s">
        <v>5901</v>
      </c>
      <c r="M1623" s="29"/>
      <c r="N1623" s="30">
        <v>45322</v>
      </c>
      <c r="O1623" s="28" t="s">
        <v>7079</v>
      </c>
      <c r="P1623" s="18" t="s">
        <v>7078</v>
      </c>
      <c r="Q1623" s="18" t="s">
        <v>7063</v>
      </c>
      <c r="R1623" s="18">
        <v>2.9</v>
      </c>
      <c r="T1623" s="18">
        <v>0</v>
      </c>
      <c r="U1623" s="18">
        <v>0</v>
      </c>
    </row>
    <row r="1624" spans="2:21" x14ac:dyDescent="0.4">
      <c r="B1624" s="18" t="s">
        <v>5909</v>
      </c>
      <c r="C1624" s="18" t="s">
        <v>5893</v>
      </c>
      <c r="D1624" s="18" t="s">
        <v>6842</v>
      </c>
      <c r="E1624" s="19" t="s">
        <v>208</v>
      </c>
      <c r="F1624" s="18" t="s">
        <v>6100</v>
      </c>
      <c r="G1624" s="18" t="s">
        <v>703</v>
      </c>
      <c r="H1624" s="18" t="s">
        <v>6466</v>
      </c>
      <c r="I1624" s="19" t="s">
        <v>6558</v>
      </c>
      <c r="J1624" s="18" t="s">
        <v>5899</v>
      </c>
      <c r="K1624" s="18" t="s">
        <v>15729</v>
      </c>
      <c r="L1624" s="18" t="s">
        <v>5901</v>
      </c>
      <c r="N1624" s="20">
        <v>45322</v>
      </c>
      <c r="O1624" s="18" t="s">
        <v>15730</v>
      </c>
      <c r="P1624" s="18" t="s">
        <v>15729</v>
      </c>
      <c r="Q1624" s="18" t="s">
        <v>7119</v>
      </c>
      <c r="R1624" s="18">
        <v>1.4</v>
      </c>
      <c r="T1624" s="18">
        <v>0</v>
      </c>
      <c r="U1624" s="18">
        <v>0</v>
      </c>
    </row>
    <row r="1625" spans="2:21" x14ac:dyDescent="0.4">
      <c r="B1625" s="18" t="s">
        <v>5909</v>
      </c>
      <c r="C1625" s="18" t="s">
        <v>5893</v>
      </c>
      <c r="D1625" s="18" t="s">
        <v>6842</v>
      </c>
      <c r="E1625" s="19" t="s">
        <v>208</v>
      </c>
      <c r="F1625" s="18" t="s">
        <v>6100</v>
      </c>
      <c r="G1625" s="18" t="s">
        <v>703</v>
      </c>
      <c r="H1625" s="18" t="s">
        <v>6466</v>
      </c>
      <c r="I1625" s="19" t="s">
        <v>6558</v>
      </c>
      <c r="J1625" s="18" t="s">
        <v>5904</v>
      </c>
      <c r="K1625" s="18" t="s">
        <v>15731</v>
      </c>
      <c r="L1625" s="18" t="s">
        <v>5901</v>
      </c>
      <c r="N1625" s="20">
        <v>45322</v>
      </c>
      <c r="O1625" s="18" t="s">
        <v>15732</v>
      </c>
      <c r="P1625" s="18" t="s">
        <v>15731</v>
      </c>
      <c r="Q1625" s="18" t="s">
        <v>7119</v>
      </c>
      <c r="R1625" s="18">
        <v>1.4</v>
      </c>
      <c r="T1625" s="18">
        <v>0</v>
      </c>
      <c r="U1625" s="18">
        <v>0</v>
      </c>
    </row>
    <row r="1626" spans="2:21" x14ac:dyDescent="0.4">
      <c r="B1626" s="18" t="s">
        <v>5909</v>
      </c>
      <c r="C1626" s="18" t="s">
        <v>5893</v>
      </c>
      <c r="D1626" s="18" t="s">
        <v>6842</v>
      </c>
      <c r="E1626" s="19" t="s">
        <v>208</v>
      </c>
      <c r="F1626" s="18" t="s">
        <v>6100</v>
      </c>
      <c r="G1626" s="18" t="s">
        <v>703</v>
      </c>
      <c r="H1626" s="18" t="s">
        <v>6466</v>
      </c>
      <c r="I1626" s="19" t="s">
        <v>6558</v>
      </c>
      <c r="J1626" s="18" t="s">
        <v>5843</v>
      </c>
      <c r="K1626" s="18" t="s">
        <v>15733</v>
      </c>
      <c r="L1626" s="18" t="s">
        <v>5901</v>
      </c>
      <c r="N1626" s="20">
        <v>45322</v>
      </c>
      <c r="O1626" s="18" t="s">
        <v>15734</v>
      </c>
      <c r="P1626" s="18" t="s">
        <v>15733</v>
      </c>
      <c r="Q1626" s="18" t="s">
        <v>7119</v>
      </c>
      <c r="R1626" s="18">
        <v>1.4</v>
      </c>
      <c r="T1626" s="18">
        <v>0</v>
      </c>
      <c r="U1626" s="18">
        <v>0</v>
      </c>
    </row>
    <row r="1627" spans="2:21" x14ac:dyDescent="0.4">
      <c r="B1627" s="28" t="s">
        <v>5909</v>
      </c>
      <c r="C1627" s="28" t="s">
        <v>5893</v>
      </c>
      <c r="D1627" s="28" t="s">
        <v>6842</v>
      </c>
      <c r="E1627" s="29" t="s">
        <v>208</v>
      </c>
      <c r="F1627" s="28" t="s">
        <v>6100</v>
      </c>
      <c r="G1627" s="28" t="s">
        <v>275</v>
      </c>
      <c r="H1627" s="28" t="s">
        <v>6302</v>
      </c>
      <c r="I1627" s="29" t="s">
        <v>6406</v>
      </c>
      <c r="J1627" s="28" t="s">
        <v>5899</v>
      </c>
      <c r="K1627" s="28" t="s">
        <v>7117</v>
      </c>
      <c r="L1627" s="28" t="s">
        <v>5901</v>
      </c>
      <c r="M1627" s="29"/>
      <c r="N1627" s="30">
        <v>45322</v>
      </c>
      <c r="O1627" s="28" t="s">
        <v>7118</v>
      </c>
      <c r="P1627" s="18" t="s">
        <v>7117</v>
      </c>
      <c r="Q1627" s="18" t="s">
        <v>7119</v>
      </c>
      <c r="R1627" s="18">
        <v>1.5</v>
      </c>
      <c r="T1627" s="18">
        <v>0</v>
      </c>
      <c r="U1627" s="18">
        <v>0</v>
      </c>
    </row>
    <row r="1628" spans="2:21" x14ac:dyDescent="0.4">
      <c r="B1628" s="28" t="s">
        <v>5909</v>
      </c>
      <c r="C1628" s="28" t="s">
        <v>5893</v>
      </c>
      <c r="D1628" s="28" t="s">
        <v>6842</v>
      </c>
      <c r="E1628" s="29" t="s">
        <v>208</v>
      </c>
      <c r="F1628" s="28" t="s">
        <v>6100</v>
      </c>
      <c r="G1628" s="28" t="s">
        <v>275</v>
      </c>
      <c r="H1628" s="28" t="s">
        <v>6302</v>
      </c>
      <c r="I1628" s="29" t="s">
        <v>6406</v>
      </c>
      <c r="J1628" s="28" t="s">
        <v>5904</v>
      </c>
      <c r="K1628" s="28" t="s">
        <v>7120</v>
      </c>
      <c r="L1628" s="28" t="s">
        <v>5901</v>
      </c>
      <c r="M1628" s="29"/>
      <c r="N1628" s="30">
        <v>45322</v>
      </c>
      <c r="O1628" s="28" t="s">
        <v>7121</v>
      </c>
      <c r="P1628" s="18" t="s">
        <v>7120</v>
      </c>
      <c r="Q1628" s="18" t="s">
        <v>7119</v>
      </c>
      <c r="R1628" s="18">
        <v>1.5</v>
      </c>
      <c r="T1628" s="18">
        <v>0</v>
      </c>
      <c r="U1628" s="18">
        <v>0</v>
      </c>
    </row>
    <row r="1629" spans="2:21" x14ac:dyDescent="0.4">
      <c r="B1629" s="28" t="s">
        <v>5909</v>
      </c>
      <c r="C1629" s="28" t="s">
        <v>5893</v>
      </c>
      <c r="D1629" s="28" t="s">
        <v>6842</v>
      </c>
      <c r="E1629" s="29" t="s">
        <v>208</v>
      </c>
      <c r="F1629" s="28" t="s">
        <v>6100</v>
      </c>
      <c r="G1629" s="28" t="s">
        <v>275</v>
      </c>
      <c r="H1629" s="28" t="s">
        <v>6302</v>
      </c>
      <c r="I1629" s="29" t="s">
        <v>6406</v>
      </c>
      <c r="J1629" s="28" t="s">
        <v>5843</v>
      </c>
      <c r="K1629" s="28" t="s">
        <v>7122</v>
      </c>
      <c r="L1629" s="28" t="s">
        <v>5901</v>
      </c>
      <c r="M1629" s="29"/>
      <c r="N1629" s="30">
        <v>45322</v>
      </c>
      <c r="O1629" s="28" t="s">
        <v>7123</v>
      </c>
      <c r="P1629" s="18" t="s">
        <v>7122</v>
      </c>
      <c r="Q1629" s="18" t="s">
        <v>7119</v>
      </c>
      <c r="R1629" s="18">
        <v>1.5</v>
      </c>
      <c r="T1629" s="18">
        <v>0</v>
      </c>
      <c r="U1629" s="18">
        <v>0</v>
      </c>
    </row>
    <row r="1630" spans="2:21" x14ac:dyDescent="0.4">
      <c r="B1630" s="28" t="s">
        <v>5909</v>
      </c>
      <c r="C1630" s="28" t="s">
        <v>5893</v>
      </c>
      <c r="D1630" s="28" t="s">
        <v>6842</v>
      </c>
      <c r="E1630" s="29" t="s">
        <v>208</v>
      </c>
      <c r="F1630" s="28" t="s">
        <v>6100</v>
      </c>
      <c r="G1630" s="28" t="s">
        <v>39</v>
      </c>
      <c r="H1630" s="28" t="s">
        <v>6318</v>
      </c>
      <c r="I1630" s="29" t="s">
        <v>6474</v>
      </c>
      <c r="J1630" s="28" t="s">
        <v>5899</v>
      </c>
      <c r="K1630" s="28" t="s">
        <v>7124</v>
      </c>
      <c r="L1630" s="28" t="s">
        <v>5901</v>
      </c>
      <c r="M1630" s="29"/>
      <c r="N1630" s="30">
        <v>45322</v>
      </c>
      <c r="O1630" s="28" t="s">
        <v>7125</v>
      </c>
      <c r="P1630" s="18" t="s">
        <v>7124</v>
      </c>
      <c r="Q1630" s="18" t="s">
        <v>7119</v>
      </c>
      <c r="R1630" s="18">
        <v>1.8</v>
      </c>
      <c r="T1630" s="18">
        <v>0</v>
      </c>
      <c r="U1630" s="18">
        <v>0</v>
      </c>
    </row>
    <row r="1631" spans="2:21" x14ac:dyDescent="0.4">
      <c r="B1631" s="28" t="s">
        <v>5909</v>
      </c>
      <c r="C1631" s="28" t="s">
        <v>5893</v>
      </c>
      <c r="D1631" s="28" t="s">
        <v>6842</v>
      </c>
      <c r="E1631" s="29" t="s">
        <v>208</v>
      </c>
      <c r="F1631" s="28" t="s">
        <v>6100</v>
      </c>
      <c r="G1631" s="28" t="s">
        <v>39</v>
      </c>
      <c r="H1631" s="28" t="s">
        <v>6318</v>
      </c>
      <c r="I1631" s="29" t="s">
        <v>6474</v>
      </c>
      <c r="J1631" s="28" t="s">
        <v>5904</v>
      </c>
      <c r="K1631" s="28" t="s">
        <v>7126</v>
      </c>
      <c r="L1631" s="28" t="s">
        <v>5901</v>
      </c>
      <c r="M1631" s="29"/>
      <c r="N1631" s="30">
        <v>45322</v>
      </c>
      <c r="O1631" s="28" t="s">
        <v>7127</v>
      </c>
      <c r="P1631" s="18" t="s">
        <v>7126</v>
      </c>
      <c r="Q1631" s="18" t="s">
        <v>7119</v>
      </c>
      <c r="R1631" s="18">
        <v>1.8</v>
      </c>
      <c r="T1631" s="18">
        <v>0</v>
      </c>
      <c r="U1631" s="18">
        <v>0</v>
      </c>
    </row>
    <row r="1632" spans="2:21" x14ac:dyDescent="0.4">
      <c r="B1632" s="28" t="s">
        <v>5909</v>
      </c>
      <c r="C1632" s="28" t="s">
        <v>5893</v>
      </c>
      <c r="D1632" s="28" t="s">
        <v>6842</v>
      </c>
      <c r="E1632" s="29" t="s">
        <v>208</v>
      </c>
      <c r="F1632" s="28" t="s">
        <v>6100</v>
      </c>
      <c r="G1632" s="28" t="s">
        <v>39</v>
      </c>
      <c r="H1632" s="28" t="s">
        <v>6318</v>
      </c>
      <c r="I1632" s="29" t="s">
        <v>6474</v>
      </c>
      <c r="J1632" s="28" t="s">
        <v>5843</v>
      </c>
      <c r="K1632" s="28" t="s">
        <v>7128</v>
      </c>
      <c r="L1632" s="28" t="s">
        <v>5901</v>
      </c>
      <c r="M1632" s="29"/>
      <c r="N1632" s="30">
        <v>45322</v>
      </c>
      <c r="O1632" s="28" t="s">
        <v>7129</v>
      </c>
      <c r="P1632" s="18" t="s">
        <v>7128</v>
      </c>
      <c r="Q1632" s="18" t="s">
        <v>7119</v>
      </c>
      <c r="R1632" s="18">
        <v>1.8</v>
      </c>
      <c r="T1632" s="18">
        <v>0</v>
      </c>
      <c r="U1632" s="18">
        <v>0</v>
      </c>
    </row>
    <row r="1633" spans="2:21" x14ac:dyDescent="0.4">
      <c r="B1633" s="28" t="s">
        <v>5909</v>
      </c>
      <c r="C1633" s="28" t="s">
        <v>5893</v>
      </c>
      <c r="D1633" s="28" t="s">
        <v>6842</v>
      </c>
      <c r="E1633" s="29" t="s">
        <v>208</v>
      </c>
      <c r="F1633" s="28" t="s">
        <v>6100</v>
      </c>
      <c r="G1633" s="28" t="s">
        <v>44</v>
      </c>
      <c r="H1633" s="28" t="s">
        <v>6333</v>
      </c>
      <c r="I1633" s="29" t="s">
        <v>6416</v>
      </c>
      <c r="J1633" s="28" t="s">
        <v>5899</v>
      </c>
      <c r="K1633" s="28" t="s">
        <v>7130</v>
      </c>
      <c r="L1633" s="28" t="s">
        <v>5901</v>
      </c>
      <c r="M1633" s="29"/>
      <c r="N1633" s="30">
        <v>45322</v>
      </c>
      <c r="O1633" s="28" t="s">
        <v>7131</v>
      </c>
      <c r="P1633" s="18" t="s">
        <v>7130</v>
      </c>
      <c r="Q1633" s="18" t="s">
        <v>7119</v>
      </c>
      <c r="R1633" s="18">
        <v>2.9</v>
      </c>
      <c r="T1633" s="18">
        <v>0</v>
      </c>
      <c r="U1633" s="18">
        <v>0</v>
      </c>
    </row>
    <row r="1634" spans="2:21" x14ac:dyDescent="0.4">
      <c r="B1634" s="28" t="s">
        <v>5909</v>
      </c>
      <c r="C1634" s="28" t="s">
        <v>5893</v>
      </c>
      <c r="D1634" s="28" t="s">
        <v>6842</v>
      </c>
      <c r="E1634" s="29" t="s">
        <v>208</v>
      </c>
      <c r="F1634" s="28" t="s">
        <v>6100</v>
      </c>
      <c r="G1634" s="28" t="s">
        <v>44</v>
      </c>
      <c r="H1634" s="28" t="s">
        <v>6333</v>
      </c>
      <c r="I1634" s="29" t="s">
        <v>6416</v>
      </c>
      <c r="J1634" s="28" t="s">
        <v>5904</v>
      </c>
      <c r="K1634" s="28" t="s">
        <v>7132</v>
      </c>
      <c r="L1634" s="28" t="s">
        <v>5901</v>
      </c>
      <c r="M1634" s="29"/>
      <c r="N1634" s="30">
        <v>45322</v>
      </c>
      <c r="O1634" s="28" t="s">
        <v>7133</v>
      </c>
      <c r="P1634" s="18" t="s">
        <v>7132</v>
      </c>
      <c r="Q1634" s="18" t="s">
        <v>7119</v>
      </c>
      <c r="R1634" s="18">
        <v>2.9</v>
      </c>
      <c r="T1634" s="18">
        <v>0</v>
      </c>
      <c r="U1634" s="18">
        <v>0</v>
      </c>
    </row>
    <row r="1635" spans="2:21" x14ac:dyDescent="0.4">
      <c r="B1635" s="28" t="s">
        <v>5909</v>
      </c>
      <c r="C1635" s="28" t="s">
        <v>5893</v>
      </c>
      <c r="D1635" s="28" t="s">
        <v>6842</v>
      </c>
      <c r="E1635" s="29" t="s">
        <v>208</v>
      </c>
      <c r="F1635" s="28" t="s">
        <v>6100</v>
      </c>
      <c r="G1635" s="28" t="s">
        <v>44</v>
      </c>
      <c r="H1635" s="28" t="s">
        <v>6333</v>
      </c>
      <c r="I1635" s="29" t="s">
        <v>6416</v>
      </c>
      <c r="J1635" s="28" t="s">
        <v>5843</v>
      </c>
      <c r="K1635" s="28" t="s">
        <v>7134</v>
      </c>
      <c r="L1635" s="28" t="s">
        <v>5901</v>
      </c>
      <c r="M1635" s="29"/>
      <c r="N1635" s="30">
        <v>45322</v>
      </c>
      <c r="O1635" s="28" t="s">
        <v>7135</v>
      </c>
      <c r="P1635" s="18" t="s">
        <v>7134</v>
      </c>
      <c r="Q1635" s="18" t="s">
        <v>7119</v>
      </c>
      <c r="R1635" s="18">
        <v>2.9</v>
      </c>
      <c r="T1635" s="18">
        <v>0</v>
      </c>
      <c r="U1635" s="18">
        <v>0</v>
      </c>
    </row>
    <row r="1636" spans="2:21" x14ac:dyDescent="0.4">
      <c r="B1636" s="28" t="s">
        <v>5909</v>
      </c>
      <c r="C1636" s="28" t="s">
        <v>5910</v>
      </c>
      <c r="D1636" s="28" t="s">
        <v>6842</v>
      </c>
      <c r="E1636" s="29" t="s">
        <v>201</v>
      </c>
      <c r="F1636" s="28" t="s">
        <v>5896</v>
      </c>
      <c r="G1636" s="28" t="s">
        <v>926</v>
      </c>
      <c r="H1636" s="28" t="s">
        <v>6145</v>
      </c>
      <c r="I1636" s="29" t="s">
        <v>6406</v>
      </c>
      <c r="J1636" s="28" t="s">
        <v>5899</v>
      </c>
      <c r="K1636" s="28" t="s">
        <v>6850</v>
      </c>
      <c r="L1636" s="28" t="s">
        <v>5901</v>
      </c>
      <c r="M1636" s="29"/>
      <c r="N1636" s="30">
        <v>45322</v>
      </c>
      <c r="O1636" s="28" t="s">
        <v>6851</v>
      </c>
      <c r="P1636" s="18" t="s">
        <v>6850</v>
      </c>
      <c r="Q1636" s="18" t="s">
        <v>6852</v>
      </c>
      <c r="R1636" s="18">
        <v>1.5</v>
      </c>
      <c r="T1636" s="18">
        <v>0</v>
      </c>
      <c r="U1636" s="18">
        <v>0</v>
      </c>
    </row>
    <row r="1637" spans="2:21" x14ac:dyDescent="0.4">
      <c r="B1637" s="28" t="s">
        <v>5909</v>
      </c>
      <c r="C1637" s="28" t="s">
        <v>5910</v>
      </c>
      <c r="D1637" s="28" t="s">
        <v>6842</v>
      </c>
      <c r="E1637" s="29" t="s">
        <v>201</v>
      </c>
      <c r="F1637" s="28" t="s">
        <v>5896</v>
      </c>
      <c r="G1637" s="28" t="s">
        <v>926</v>
      </c>
      <c r="H1637" s="28" t="s">
        <v>6145</v>
      </c>
      <c r="I1637" s="29" t="s">
        <v>6406</v>
      </c>
      <c r="J1637" s="28" t="s">
        <v>5904</v>
      </c>
      <c r="K1637" s="28" t="s">
        <v>6853</v>
      </c>
      <c r="L1637" s="28" t="s">
        <v>5901</v>
      </c>
      <c r="M1637" s="29"/>
      <c r="N1637" s="30">
        <v>45322</v>
      </c>
      <c r="O1637" s="28" t="s">
        <v>6854</v>
      </c>
      <c r="P1637" s="18" t="s">
        <v>6853</v>
      </c>
      <c r="Q1637" s="18" t="s">
        <v>6852</v>
      </c>
      <c r="R1637" s="18">
        <v>1.5</v>
      </c>
      <c r="T1637" s="18">
        <v>0</v>
      </c>
      <c r="U1637" s="18">
        <v>0</v>
      </c>
    </row>
    <row r="1638" spans="2:21" x14ac:dyDescent="0.4">
      <c r="B1638" s="28" t="s">
        <v>5909</v>
      </c>
      <c r="C1638" s="28" t="s">
        <v>5910</v>
      </c>
      <c r="D1638" s="28" t="s">
        <v>6842</v>
      </c>
      <c r="E1638" s="29" t="s">
        <v>201</v>
      </c>
      <c r="F1638" s="28" t="s">
        <v>5896</v>
      </c>
      <c r="G1638" s="28" t="s">
        <v>926</v>
      </c>
      <c r="H1638" s="28" t="s">
        <v>6145</v>
      </c>
      <c r="I1638" s="29" t="s">
        <v>6406</v>
      </c>
      <c r="J1638" s="28" t="s">
        <v>5843</v>
      </c>
      <c r="K1638" s="28" t="s">
        <v>6855</v>
      </c>
      <c r="L1638" s="28" t="s">
        <v>5901</v>
      </c>
      <c r="M1638" s="29"/>
      <c r="N1638" s="30">
        <v>45322</v>
      </c>
      <c r="O1638" s="28" t="s">
        <v>6856</v>
      </c>
      <c r="P1638" s="18" t="s">
        <v>6855</v>
      </c>
      <c r="Q1638" s="18" t="s">
        <v>6852</v>
      </c>
      <c r="R1638" s="18">
        <v>1.5</v>
      </c>
      <c r="T1638" s="18">
        <v>0</v>
      </c>
      <c r="U1638" s="18">
        <v>0</v>
      </c>
    </row>
    <row r="1639" spans="2:21" x14ac:dyDescent="0.4">
      <c r="B1639" s="28" t="s">
        <v>5909</v>
      </c>
      <c r="C1639" s="28" t="s">
        <v>5910</v>
      </c>
      <c r="D1639" s="28" t="s">
        <v>6842</v>
      </c>
      <c r="E1639" s="29" t="s">
        <v>201</v>
      </c>
      <c r="F1639" s="28" t="s">
        <v>5896</v>
      </c>
      <c r="G1639" s="28" t="s">
        <v>926</v>
      </c>
      <c r="H1639" s="28" t="s">
        <v>6145</v>
      </c>
      <c r="I1639" s="29" t="s">
        <v>6406</v>
      </c>
      <c r="J1639" s="28" t="s">
        <v>5923</v>
      </c>
      <c r="K1639" s="28" t="s">
        <v>6857</v>
      </c>
      <c r="L1639" s="28" t="s">
        <v>5901</v>
      </c>
      <c r="M1639" s="29"/>
      <c r="N1639" s="30">
        <v>45322</v>
      </c>
      <c r="O1639" s="28" t="s">
        <v>6858</v>
      </c>
      <c r="P1639" s="18" t="s">
        <v>6857</v>
      </c>
      <c r="Q1639" s="18" t="s">
        <v>6852</v>
      </c>
      <c r="R1639" s="18">
        <v>1.5</v>
      </c>
      <c r="T1639" s="18">
        <v>0</v>
      </c>
      <c r="U1639" s="18">
        <v>0</v>
      </c>
    </row>
    <row r="1640" spans="2:21" x14ac:dyDescent="0.4">
      <c r="B1640" s="28" t="s">
        <v>5909</v>
      </c>
      <c r="C1640" s="28" t="s">
        <v>5910</v>
      </c>
      <c r="D1640" s="28" t="s">
        <v>6842</v>
      </c>
      <c r="E1640" s="29" t="s">
        <v>201</v>
      </c>
      <c r="F1640" s="28" t="s">
        <v>5896</v>
      </c>
      <c r="G1640" s="28" t="s">
        <v>275</v>
      </c>
      <c r="H1640" s="28" t="s">
        <v>6302</v>
      </c>
      <c r="I1640" s="29" t="s">
        <v>6859</v>
      </c>
      <c r="J1640" s="28" t="s">
        <v>5899</v>
      </c>
      <c r="K1640" s="28" t="s">
        <v>6860</v>
      </c>
      <c r="L1640" s="28" t="s">
        <v>5901</v>
      </c>
      <c r="M1640" s="29"/>
      <c r="N1640" s="30">
        <v>45322</v>
      </c>
      <c r="O1640" s="28" t="s">
        <v>6861</v>
      </c>
      <c r="P1640" s="18" t="s">
        <v>6860</v>
      </c>
      <c r="Q1640" s="18" t="s">
        <v>6852</v>
      </c>
      <c r="R1640" s="18">
        <v>2.7</v>
      </c>
      <c r="T1640" s="18">
        <v>0</v>
      </c>
      <c r="U1640" s="18">
        <v>0</v>
      </c>
    </row>
    <row r="1641" spans="2:21" x14ac:dyDescent="0.4">
      <c r="B1641" s="28" t="s">
        <v>5909</v>
      </c>
      <c r="C1641" s="28" t="s">
        <v>5910</v>
      </c>
      <c r="D1641" s="28" t="s">
        <v>6842</v>
      </c>
      <c r="E1641" s="29" t="s">
        <v>201</v>
      </c>
      <c r="F1641" s="28" t="s">
        <v>5896</v>
      </c>
      <c r="G1641" s="28" t="s">
        <v>275</v>
      </c>
      <c r="H1641" s="28" t="s">
        <v>6302</v>
      </c>
      <c r="I1641" s="29" t="s">
        <v>6859</v>
      </c>
      <c r="J1641" s="28" t="s">
        <v>5904</v>
      </c>
      <c r="K1641" s="28" t="s">
        <v>6862</v>
      </c>
      <c r="L1641" s="28" t="s">
        <v>5901</v>
      </c>
      <c r="M1641" s="29"/>
      <c r="N1641" s="30">
        <v>45322</v>
      </c>
      <c r="O1641" s="28" t="s">
        <v>6863</v>
      </c>
      <c r="P1641" s="18" t="s">
        <v>6862</v>
      </c>
      <c r="Q1641" s="18" t="s">
        <v>6852</v>
      </c>
      <c r="R1641" s="18">
        <v>2.7</v>
      </c>
      <c r="T1641" s="18">
        <v>0</v>
      </c>
      <c r="U1641" s="18">
        <v>0</v>
      </c>
    </row>
    <row r="1642" spans="2:21" x14ac:dyDescent="0.4">
      <c r="B1642" s="28" t="s">
        <v>5909</v>
      </c>
      <c r="C1642" s="28" t="s">
        <v>5910</v>
      </c>
      <c r="D1642" s="28" t="s">
        <v>6842</v>
      </c>
      <c r="E1642" s="29" t="s">
        <v>201</v>
      </c>
      <c r="F1642" s="28" t="s">
        <v>5896</v>
      </c>
      <c r="G1642" s="28" t="s">
        <v>275</v>
      </c>
      <c r="H1642" s="28" t="s">
        <v>6302</v>
      </c>
      <c r="I1642" s="29" t="s">
        <v>6859</v>
      </c>
      <c r="J1642" s="28" t="s">
        <v>5843</v>
      </c>
      <c r="K1642" s="28" t="s">
        <v>6864</v>
      </c>
      <c r="L1642" s="28" t="s">
        <v>5901</v>
      </c>
      <c r="M1642" s="29"/>
      <c r="N1642" s="30">
        <v>45322</v>
      </c>
      <c r="O1642" s="28" t="s">
        <v>6865</v>
      </c>
      <c r="P1642" s="18" t="s">
        <v>6864</v>
      </c>
      <c r="Q1642" s="18" t="s">
        <v>6852</v>
      </c>
      <c r="R1642" s="18">
        <v>2.7</v>
      </c>
      <c r="T1642" s="18">
        <v>0</v>
      </c>
      <c r="U1642" s="18">
        <v>0</v>
      </c>
    </row>
    <row r="1643" spans="2:21" x14ac:dyDescent="0.4">
      <c r="B1643" s="28" t="s">
        <v>5909</v>
      </c>
      <c r="C1643" s="28" t="s">
        <v>5910</v>
      </c>
      <c r="D1643" s="28" t="s">
        <v>6842</v>
      </c>
      <c r="E1643" s="29" t="s">
        <v>201</v>
      </c>
      <c r="F1643" s="28" t="s">
        <v>5896</v>
      </c>
      <c r="G1643" s="28" t="s">
        <v>39</v>
      </c>
      <c r="H1643" s="28" t="s">
        <v>6318</v>
      </c>
      <c r="I1643" s="29" t="s">
        <v>6416</v>
      </c>
      <c r="J1643" s="28" t="s">
        <v>5899</v>
      </c>
      <c r="K1643" s="28" t="s">
        <v>6866</v>
      </c>
      <c r="L1643" s="28" t="s">
        <v>5901</v>
      </c>
      <c r="M1643" s="29"/>
      <c r="N1643" s="30">
        <v>45322</v>
      </c>
      <c r="O1643" s="28" t="s">
        <v>6867</v>
      </c>
      <c r="P1643" s="18" t="s">
        <v>6866</v>
      </c>
      <c r="Q1643" s="18" t="s">
        <v>6852</v>
      </c>
      <c r="R1643" s="18">
        <v>2.9</v>
      </c>
      <c r="T1643" s="18">
        <v>0</v>
      </c>
      <c r="U1643" s="18">
        <v>0</v>
      </c>
    </row>
    <row r="1644" spans="2:21" x14ac:dyDescent="0.4">
      <c r="B1644" s="28" t="s">
        <v>5909</v>
      </c>
      <c r="C1644" s="28" t="s">
        <v>5910</v>
      </c>
      <c r="D1644" s="28" t="s">
        <v>6842</v>
      </c>
      <c r="E1644" s="29" t="s">
        <v>201</v>
      </c>
      <c r="F1644" s="28" t="s">
        <v>5896</v>
      </c>
      <c r="G1644" s="28" t="s">
        <v>39</v>
      </c>
      <c r="H1644" s="28" t="s">
        <v>6318</v>
      </c>
      <c r="I1644" s="29" t="s">
        <v>6416</v>
      </c>
      <c r="J1644" s="28" t="s">
        <v>5904</v>
      </c>
      <c r="K1644" s="28" t="s">
        <v>6868</v>
      </c>
      <c r="L1644" s="28" t="s">
        <v>5901</v>
      </c>
      <c r="M1644" s="29"/>
      <c r="N1644" s="30">
        <v>45322</v>
      </c>
      <c r="O1644" s="28" t="s">
        <v>6869</v>
      </c>
      <c r="P1644" s="18" t="s">
        <v>6868</v>
      </c>
      <c r="Q1644" s="18" t="s">
        <v>6852</v>
      </c>
      <c r="R1644" s="18">
        <v>2.9</v>
      </c>
      <c r="T1644" s="18">
        <v>0</v>
      </c>
      <c r="U1644" s="18">
        <v>0</v>
      </c>
    </row>
    <row r="1645" spans="2:21" x14ac:dyDescent="0.4">
      <c r="B1645" s="28" t="s">
        <v>5909</v>
      </c>
      <c r="C1645" s="28" t="s">
        <v>5910</v>
      </c>
      <c r="D1645" s="28" t="s">
        <v>6842</v>
      </c>
      <c r="E1645" s="29" t="s">
        <v>201</v>
      </c>
      <c r="F1645" s="28" t="s">
        <v>5896</v>
      </c>
      <c r="G1645" s="28" t="s">
        <v>39</v>
      </c>
      <c r="H1645" s="28" t="s">
        <v>6318</v>
      </c>
      <c r="I1645" s="29" t="s">
        <v>6416</v>
      </c>
      <c r="J1645" s="28" t="s">
        <v>5843</v>
      </c>
      <c r="K1645" s="28" t="s">
        <v>6870</v>
      </c>
      <c r="L1645" s="28" t="s">
        <v>5901</v>
      </c>
      <c r="M1645" s="29"/>
      <c r="N1645" s="30">
        <v>45322</v>
      </c>
      <c r="O1645" s="28" t="s">
        <v>6871</v>
      </c>
      <c r="P1645" s="18" t="s">
        <v>6870</v>
      </c>
      <c r="Q1645" s="18" t="s">
        <v>6852</v>
      </c>
      <c r="R1645" s="18">
        <v>2.9</v>
      </c>
      <c r="T1645" s="18">
        <v>0</v>
      </c>
      <c r="U1645" s="18">
        <v>0</v>
      </c>
    </row>
    <row r="1646" spans="2:21" x14ac:dyDescent="0.4">
      <c r="B1646" s="18" t="s">
        <v>5909</v>
      </c>
      <c r="C1646" s="18" t="s">
        <v>5893</v>
      </c>
      <c r="D1646" s="18" t="s">
        <v>6842</v>
      </c>
      <c r="E1646" s="19" t="s">
        <v>206</v>
      </c>
      <c r="F1646" s="18" t="s">
        <v>5991</v>
      </c>
      <c r="G1646" s="18" t="s">
        <v>703</v>
      </c>
      <c r="H1646" s="18" t="s">
        <v>6466</v>
      </c>
      <c r="I1646" s="19" t="s">
        <v>6558</v>
      </c>
      <c r="J1646" s="18" t="s">
        <v>5899</v>
      </c>
      <c r="K1646" s="18" t="s">
        <v>15717</v>
      </c>
      <c r="L1646" s="18" t="s">
        <v>5901</v>
      </c>
      <c r="N1646" s="20">
        <v>45322</v>
      </c>
      <c r="O1646" s="18" t="s">
        <v>15718</v>
      </c>
      <c r="P1646" s="18" t="s">
        <v>15717</v>
      </c>
      <c r="Q1646" s="18" t="s">
        <v>7013</v>
      </c>
      <c r="R1646" s="18">
        <v>1.4</v>
      </c>
      <c r="T1646" s="18">
        <v>0</v>
      </c>
      <c r="U1646" s="18">
        <v>0</v>
      </c>
    </row>
    <row r="1647" spans="2:21" x14ac:dyDescent="0.4">
      <c r="B1647" s="18" t="s">
        <v>5909</v>
      </c>
      <c r="C1647" s="18" t="s">
        <v>5893</v>
      </c>
      <c r="D1647" s="18" t="s">
        <v>6842</v>
      </c>
      <c r="E1647" s="19" t="s">
        <v>206</v>
      </c>
      <c r="F1647" s="18" t="s">
        <v>5991</v>
      </c>
      <c r="G1647" s="18" t="s">
        <v>703</v>
      </c>
      <c r="H1647" s="18" t="s">
        <v>6466</v>
      </c>
      <c r="I1647" s="19" t="s">
        <v>6558</v>
      </c>
      <c r="J1647" s="18" t="s">
        <v>5904</v>
      </c>
      <c r="K1647" s="18" t="s">
        <v>15719</v>
      </c>
      <c r="L1647" s="18" t="s">
        <v>5901</v>
      </c>
      <c r="N1647" s="20">
        <v>45322</v>
      </c>
      <c r="O1647" s="18" t="s">
        <v>15720</v>
      </c>
      <c r="P1647" s="18" t="s">
        <v>15719</v>
      </c>
      <c r="Q1647" s="18" t="s">
        <v>7013</v>
      </c>
      <c r="R1647" s="18">
        <v>1.4</v>
      </c>
      <c r="T1647" s="18">
        <v>0</v>
      </c>
      <c r="U1647" s="18">
        <v>0</v>
      </c>
    </row>
    <row r="1648" spans="2:21" x14ac:dyDescent="0.4">
      <c r="B1648" s="18" t="s">
        <v>5909</v>
      </c>
      <c r="C1648" s="18" t="s">
        <v>5893</v>
      </c>
      <c r="D1648" s="18" t="s">
        <v>6842</v>
      </c>
      <c r="E1648" s="19" t="s">
        <v>206</v>
      </c>
      <c r="F1648" s="18" t="s">
        <v>5991</v>
      </c>
      <c r="G1648" s="18" t="s">
        <v>703</v>
      </c>
      <c r="H1648" s="18" t="s">
        <v>6466</v>
      </c>
      <c r="I1648" s="19" t="s">
        <v>6558</v>
      </c>
      <c r="J1648" s="18" t="s">
        <v>5843</v>
      </c>
      <c r="K1648" s="18" t="s">
        <v>15721</v>
      </c>
      <c r="L1648" s="18" t="s">
        <v>5901</v>
      </c>
      <c r="N1648" s="20">
        <v>45322</v>
      </c>
      <c r="O1648" s="18" t="s">
        <v>15722</v>
      </c>
      <c r="P1648" s="18" t="s">
        <v>15721</v>
      </c>
      <c r="Q1648" s="18" t="s">
        <v>7013</v>
      </c>
      <c r="R1648" s="18">
        <v>1.4</v>
      </c>
      <c r="T1648" s="18">
        <v>0</v>
      </c>
      <c r="U1648" s="18">
        <v>0</v>
      </c>
    </row>
    <row r="1649" spans="2:21" x14ac:dyDescent="0.4">
      <c r="B1649" s="28" t="s">
        <v>5909</v>
      </c>
      <c r="C1649" s="28" t="s">
        <v>5893</v>
      </c>
      <c r="D1649" s="28" t="s">
        <v>6842</v>
      </c>
      <c r="E1649" s="29" t="s">
        <v>206</v>
      </c>
      <c r="F1649" s="28" t="s">
        <v>5991</v>
      </c>
      <c r="G1649" s="28" t="s">
        <v>275</v>
      </c>
      <c r="H1649" s="28" t="s">
        <v>6302</v>
      </c>
      <c r="I1649" s="29" t="s">
        <v>6406</v>
      </c>
      <c r="J1649" s="28" t="s">
        <v>5899</v>
      </c>
      <c r="K1649" s="28" t="s">
        <v>7011</v>
      </c>
      <c r="L1649" s="28" t="s">
        <v>5901</v>
      </c>
      <c r="M1649" s="29"/>
      <c r="N1649" s="30">
        <v>45322</v>
      </c>
      <c r="O1649" s="28" t="s">
        <v>7012</v>
      </c>
      <c r="P1649" s="18" t="s">
        <v>7011</v>
      </c>
      <c r="Q1649" s="18" t="s">
        <v>7013</v>
      </c>
      <c r="R1649" s="18">
        <v>1.5</v>
      </c>
      <c r="T1649" s="18">
        <v>0</v>
      </c>
      <c r="U1649" s="18">
        <v>0</v>
      </c>
    </row>
    <row r="1650" spans="2:21" x14ac:dyDescent="0.4">
      <c r="B1650" s="28" t="s">
        <v>5909</v>
      </c>
      <c r="C1650" s="28" t="s">
        <v>5893</v>
      </c>
      <c r="D1650" s="28" t="s">
        <v>6842</v>
      </c>
      <c r="E1650" s="29" t="s">
        <v>206</v>
      </c>
      <c r="F1650" s="28" t="s">
        <v>5991</v>
      </c>
      <c r="G1650" s="28" t="s">
        <v>275</v>
      </c>
      <c r="H1650" s="28" t="s">
        <v>6302</v>
      </c>
      <c r="I1650" s="29" t="s">
        <v>6406</v>
      </c>
      <c r="J1650" s="28" t="s">
        <v>5904</v>
      </c>
      <c r="K1650" s="28" t="s">
        <v>7014</v>
      </c>
      <c r="L1650" s="28" t="s">
        <v>5901</v>
      </c>
      <c r="M1650" s="29"/>
      <c r="N1650" s="30">
        <v>45322</v>
      </c>
      <c r="O1650" s="28" t="s">
        <v>7015</v>
      </c>
      <c r="P1650" s="18" t="s">
        <v>7014</v>
      </c>
      <c r="Q1650" s="18" t="s">
        <v>7013</v>
      </c>
      <c r="R1650" s="18">
        <v>1.5</v>
      </c>
      <c r="T1650" s="18">
        <v>0</v>
      </c>
      <c r="U1650" s="18">
        <v>0</v>
      </c>
    </row>
    <row r="1651" spans="2:21" x14ac:dyDescent="0.4">
      <c r="B1651" s="28" t="s">
        <v>5909</v>
      </c>
      <c r="C1651" s="28" t="s">
        <v>5893</v>
      </c>
      <c r="D1651" s="28" t="s">
        <v>6842</v>
      </c>
      <c r="E1651" s="29" t="s">
        <v>206</v>
      </c>
      <c r="F1651" s="28" t="s">
        <v>5991</v>
      </c>
      <c r="G1651" s="28" t="s">
        <v>275</v>
      </c>
      <c r="H1651" s="28" t="s">
        <v>6302</v>
      </c>
      <c r="I1651" s="29" t="s">
        <v>6406</v>
      </c>
      <c r="J1651" s="28" t="s">
        <v>5843</v>
      </c>
      <c r="K1651" s="28" t="s">
        <v>7016</v>
      </c>
      <c r="L1651" s="28" t="s">
        <v>5901</v>
      </c>
      <c r="M1651" s="29"/>
      <c r="N1651" s="30">
        <v>45322</v>
      </c>
      <c r="O1651" s="28" t="s">
        <v>7017</v>
      </c>
      <c r="P1651" s="18" t="s">
        <v>7016</v>
      </c>
      <c r="Q1651" s="18" t="s">
        <v>7013</v>
      </c>
      <c r="R1651" s="18">
        <v>1.5</v>
      </c>
      <c r="T1651" s="18">
        <v>0</v>
      </c>
      <c r="U1651" s="18">
        <v>0</v>
      </c>
    </row>
    <row r="1652" spans="2:21" x14ac:dyDescent="0.4">
      <c r="B1652" s="28" t="s">
        <v>5909</v>
      </c>
      <c r="C1652" s="28" t="s">
        <v>5893</v>
      </c>
      <c r="D1652" s="28" t="s">
        <v>6842</v>
      </c>
      <c r="E1652" s="29" t="s">
        <v>206</v>
      </c>
      <c r="F1652" s="28" t="s">
        <v>5991</v>
      </c>
      <c r="G1652" s="28" t="s">
        <v>39</v>
      </c>
      <c r="H1652" s="28" t="s">
        <v>6318</v>
      </c>
      <c r="I1652" s="29" t="s">
        <v>6474</v>
      </c>
      <c r="J1652" s="28" t="s">
        <v>5899</v>
      </c>
      <c r="K1652" s="28" t="s">
        <v>7018</v>
      </c>
      <c r="L1652" s="28" t="s">
        <v>5901</v>
      </c>
      <c r="M1652" s="29"/>
      <c r="N1652" s="30">
        <v>45322</v>
      </c>
      <c r="O1652" s="28" t="s">
        <v>7019</v>
      </c>
      <c r="P1652" s="18" t="s">
        <v>7018</v>
      </c>
      <c r="Q1652" s="18" t="s">
        <v>7013</v>
      </c>
      <c r="R1652" s="18">
        <v>1.8</v>
      </c>
      <c r="T1652" s="18">
        <v>0</v>
      </c>
      <c r="U1652" s="18">
        <v>0</v>
      </c>
    </row>
    <row r="1653" spans="2:21" x14ac:dyDescent="0.4">
      <c r="B1653" s="28" t="s">
        <v>5909</v>
      </c>
      <c r="C1653" s="28" t="s">
        <v>5893</v>
      </c>
      <c r="D1653" s="28" t="s">
        <v>6842</v>
      </c>
      <c r="E1653" s="29" t="s">
        <v>206</v>
      </c>
      <c r="F1653" s="28" t="s">
        <v>5991</v>
      </c>
      <c r="G1653" s="28" t="s">
        <v>39</v>
      </c>
      <c r="H1653" s="28" t="s">
        <v>6318</v>
      </c>
      <c r="I1653" s="29" t="s">
        <v>6474</v>
      </c>
      <c r="J1653" s="28" t="s">
        <v>5904</v>
      </c>
      <c r="K1653" s="28" t="s">
        <v>7020</v>
      </c>
      <c r="L1653" s="28" t="s">
        <v>5901</v>
      </c>
      <c r="M1653" s="29"/>
      <c r="N1653" s="30">
        <v>45322</v>
      </c>
      <c r="O1653" s="28" t="s">
        <v>7021</v>
      </c>
      <c r="P1653" s="18" t="s">
        <v>7020</v>
      </c>
      <c r="Q1653" s="18" t="s">
        <v>7013</v>
      </c>
      <c r="R1653" s="18">
        <v>1.8</v>
      </c>
      <c r="T1653" s="18">
        <v>0</v>
      </c>
      <c r="U1653" s="18">
        <v>0</v>
      </c>
    </row>
    <row r="1654" spans="2:21" x14ac:dyDescent="0.4">
      <c r="B1654" s="28" t="s">
        <v>5909</v>
      </c>
      <c r="C1654" s="28" t="s">
        <v>5893</v>
      </c>
      <c r="D1654" s="28" t="s">
        <v>6842</v>
      </c>
      <c r="E1654" s="29" t="s">
        <v>206</v>
      </c>
      <c r="F1654" s="28" t="s">
        <v>5991</v>
      </c>
      <c r="G1654" s="28" t="s">
        <v>39</v>
      </c>
      <c r="H1654" s="28" t="s">
        <v>6318</v>
      </c>
      <c r="I1654" s="29" t="s">
        <v>6474</v>
      </c>
      <c r="J1654" s="28" t="s">
        <v>5843</v>
      </c>
      <c r="K1654" s="28" t="s">
        <v>7022</v>
      </c>
      <c r="L1654" s="28" t="s">
        <v>5901</v>
      </c>
      <c r="M1654" s="29"/>
      <c r="N1654" s="30">
        <v>45322</v>
      </c>
      <c r="O1654" s="28" t="s">
        <v>7023</v>
      </c>
      <c r="P1654" s="18" t="s">
        <v>7022</v>
      </c>
      <c r="Q1654" s="18" t="s">
        <v>7013</v>
      </c>
      <c r="R1654" s="18">
        <v>1.8</v>
      </c>
      <c r="T1654" s="18">
        <v>0</v>
      </c>
      <c r="U1654" s="18">
        <v>0</v>
      </c>
    </row>
    <row r="1655" spans="2:21" x14ac:dyDescent="0.4">
      <c r="B1655" s="28" t="s">
        <v>5909</v>
      </c>
      <c r="C1655" s="28" t="s">
        <v>5893</v>
      </c>
      <c r="D1655" s="28" t="s">
        <v>6842</v>
      </c>
      <c r="E1655" s="29" t="s">
        <v>206</v>
      </c>
      <c r="F1655" s="28" t="s">
        <v>5991</v>
      </c>
      <c r="G1655" s="28" t="s">
        <v>44</v>
      </c>
      <c r="H1655" s="28" t="s">
        <v>6333</v>
      </c>
      <c r="I1655" s="29" t="s">
        <v>6416</v>
      </c>
      <c r="J1655" s="28" t="s">
        <v>5899</v>
      </c>
      <c r="K1655" s="28" t="s">
        <v>7024</v>
      </c>
      <c r="L1655" s="28" t="s">
        <v>5901</v>
      </c>
      <c r="M1655" s="29"/>
      <c r="N1655" s="30">
        <v>45322</v>
      </c>
      <c r="O1655" s="28" t="s">
        <v>7025</v>
      </c>
      <c r="P1655" s="18" t="s">
        <v>7024</v>
      </c>
      <c r="Q1655" s="18" t="s">
        <v>7013</v>
      </c>
      <c r="R1655" s="18">
        <v>2.9</v>
      </c>
      <c r="T1655" s="18">
        <v>0</v>
      </c>
      <c r="U1655" s="18">
        <v>0</v>
      </c>
    </row>
    <row r="1656" spans="2:21" x14ac:dyDescent="0.4">
      <c r="B1656" s="28" t="s">
        <v>5909</v>
      </c>
      <c r="C1656" s="28" t="s">
        <v>5893</v>
      </c>
      <c r="D1656" s="28" t="s">
        <v>6842</v>
      </c>
      <c r="E1656" s="29" t="s">
        <v>206</v>
      </c>
      <c r="F1656" s="28" t="s">
        <v>5991</v>
      </c>
      <c r="G1656" s="28" t="s">
        <v>44</v>
      </c>
      <c r="H1656" s="28" t="s">
        <v>6333</v>
      </c>
      <c r="I1656" s="29" t="s">
        <v>6416</v>
      </c>
      <c r="J1656" s="28" t="s">
        <v>5904</v>
      </c>
      <c r="K1656" s="28" t="s">
        <v>7026</v>
      </c>
      <c r="L1656" s="28" t="s">
        <v>5901</v>
      </c>
      <c r="M1656" s="29"/>
      <c r="N1656" s="30">
        <v>45322</v>
      </c>
      <c r="O1656" s="28" t="s">
        <v>7027</v>
      </c>
      <c r="P1656" s="18" t="s">
        <v>7026</v>
      </c>
      <c r="Q1656" s="18" t="s">
        <v>7013</v>
      </c>
      <c r="R1656" s="18">
        <v>2.9</v>
      </c>
      <c r="T1656" s="18">
        <v>0</v>
      </c>
      <c r="U1656" s="18">
        <v>0</v>
      </c>
    </row>
    <row r="1657" spans="2:21" x14ac:dyDescent="0.4">
      <c r="B1657" s="28" t="s">
        <v>5909</v>
      </c>
      <c r="C1657" s="28" t="s">
        <v>5893</v>
      </c>
      <c r="D1657" s="28" t="s">
        <v>6842</v>
      </c>
      <c r="E1657" s="29" t="s">
        <v>206</v>
      </c>
      <c r="F1657" s="28" t="s">
        <v>5991</v>
      </c>
      <c r="G1657" s="28" t="s">
        <v>44</v>
      </c>
      <c r="H1657" s="28" t="s">
        <v>6333</v>
      </c>
      <c r="I1657" s="29" t="s">
        <v>6416</v>
      </c>
      <c r="J1657" s="28" t="s">
        <v>5843</v>
      </c>
      <c r="K1657" s="28" t="s">
        <v>7028</v>
      </c>
      <c r="L1657" s="28" t="s">
        <v>5901</v>
      </c>
      <c r="M1657" s="29"/>
      <c r="N1657" s="30">
        <v>45322</v>
      </c>
      <c r="O1657" s="28" t="s">
        <v>7029</v>
      </c>
      <c r="P1657" s="18" t="s">
        <v>7028</v>
      </c>
      <c r="Q1657" s="18" t="s">
        <v>7013</v>
      </c>
      <c r="R1657" s="18">
        <v>2.9</v>
      </c>
      <c r="T1657" s="18">
        <v>0</v>
      </c>
      <c r="U1657" s="18">
        <v>0</v>
      </c>
    </row>
    <row r="1658" spans="2:21" x14ac:dyDescent="0.4">
      <c r="B1658" s="28" t="s">
        <v>5909</v>
      </c>
      <c r="C1658" s="28" t="s">
        <v>5910</v>
      </c>
      <c r="D1658" s="28" t="s">
        <v>6842</v>
      </c>
      <c r="E1658" s="29" t="s">
        <v>202</v>
      </c>
      <c r="F1658" s="28" t="s">
        <v>5991</v>
      </c>
      <c r="G1658" s="28" t="s">
        <v>703</v>
      </c>
      <c r="H1658" s="28" t="s">
        <v>6466</v>
      </c>
      <c r="I1658" s="29" t="s">
        <v>6558</v>
      </c>
      <c r="J1658" s="28" t="s">
        <v>5899</v>
      </c>
      <c r="K1658" s="28" t="s">
        <v>6905</v>
      </c>
      <c r="L1658" s="28" t="s">
        <v>5901</v>
      </c>
      <c r="M1658" s="29"/>
      <c r="N1658" s="30">
        <v>45322</v>
      </c>
      <c r="O1658" s="28" t="s">
        <v>6906</v>
      </c>
      <c r="P1658" s="18" t="s">
        <v>6905</v>
      </c>
      <c r="Q1658" s="18" t="s">
        <v>6907</v>
      </c>
      <c r="R1658" s="18">
        <v>1.4</v>
      </c>
      <c r="T1658" s="18">
        <v>0</v>
      </c>
      <c r="U1658" s="18">
        <v>0</v>
      </c>
    </row>
    <row r="1659" spans="2:21" x14ac:dyDescent="0.4">
      <c r="B1659" s="28" t="s">
        <v>5909</v>
      </c>
      <c r="C1659" s="28" t="s">
        <v>5910</v>
      </c>
      <c r="D1659" s="28" t="s">
        <v>6842</v>
      </c>
      <c r="E1659" s="29" t="s">
        <v>202</v>
      </c>
      <c r="F1659" s="28" t="s">
        <v>5991</v>
      </c>
      <c r="G1659" s="28" t="s">
        <v>703</v>
      </c>
      <c r="H1659" s="28" t="s">
        <v>6466</v>
      </c>
      <c r="I1659" s="29" t="s">
        <v>6558</v>
      </c>
      <c r="J1659" s="28" t="s">
        <v>5904</v>
      </c>
      <c r="K1659" s="28" t="s">
        <v>6908</v>
      </c>
      <c r="L1659" s="28" t="s">
        <v>5901</v>
      </c>
      <c r="M1659" s="29"/>
      <c r="N1659" s="30">
        <v>45322</v>
      </c>
      <c r="O1659" s="28" t="s">
        <v>6909</v>
      </c>
      <c r="P1659" s="18" t="s">
        <v>6908</v>
      </c>
      <c r="Q1659" s="18" t="s">
        <v>6907</v>
      </c>
      <c r="R1659" s="18">
        <v>1.4</v>
      </c>
      <c r="T1659" s="18">
        <v>0</v>
      </c>
      <c r="U1659" s="18">
        <v>0</v>
      </c>
    </row>
    <row r="1660" spans="2:21" x14ac:dyDescent="0.4">
      <c r="B1660" s="28" t="s">
        <v>5909</v>
      </c>
      <c r="C1660" s="28" t="s">
        <v>5910</v>
      </c>
      <c r="D1660" s="28" t="s">
        <v>6842</v>
      </c>
      <c r="E1660" s="29" t="s">
        <v>202</v>
      </c>
      <c r="F1660" s="28" t="s">
        <v>5991</v>
      </c>
      <c r="G1660" s="28" t="s">
        <v>703</v>
      </c>
      <c r="H1660" s="28" t="s">
        <v>6466</v>
      </c>
      <c r="I1660" s="29" t="s">
        <v>6558</v>
      </c>
      <c r="J1660" s="28" t="s">
        <v>5843</v>
      </c>
      <c r="K1660" s="28" t="s">
        <v>6910</v>
      </c>
      <c r="L1660" s="28" t="s">
        <v>5901</v>
      </c>
      <c r="M1660" s="29"/>
      <c r="N1660" s="30">
        <v>45322</v>
      </c>
      <c r="O1660" s="28" t="s">
        <v>6911</v>
      </c>
      <c r="P1660" s="18" t="s">
        <v>6910</v>
      </c>
      <c r="Q1660" s="18" t="s">
        <v>6907</v>
      </c>
      <c r="R1660" s="18">
        <v>1.4</v>
      </c>
      <c r="T1660" s="18">
        <v>0</v>
      </c>
      <c r="U1660" s="18">
        <v>0</v>
      </c>
    </row>
    <row r="1661" spans="2:21" x14ac:dyDescent="0.4">
      <c r="B1661" s="28" t="s">
        <v>5909</v>
      </c>
      <c r="C1661" s="28" t="s">
        <v>5910</v>
      </c>
      <c r="D1661" s="28" t="s">
        <v>6842</v>
      </c>
      <c r="E1661" s="29" t="s">
        <v>202</v>
      </c>
      <c r="F1661" s="28" t="s">
        <v>5991</v>
      </c>
      <c r="G1661" s="28" t="s">
        <v>275</v>
      </c>
      <c r="H1661" s="28" t="s">
        <v>6302</v>
      </c>
      <c r="I1661" s="29" t="s">
        <v>6474</v>
      </c>
      <c r="J1661" s="28" t="s">
        <v>5899</v>
      </c>
      <c r="K1661" s="28" t="s">
        <v>6912</v>
      </c>
      <c r="L1661" s="28" t="s">
        <v>5901</v>
      </c>
      <c r="M1661" s="29"/>
      <c r="N1661" s="30">
        <v>45322</v>
      </c>
      <c r="O1661" s="28" t="s">
        <v>6913</v>
      </c>
      <c r="P1661" s="18" t="s">
        <v>6912</v>
      </c>
      <c r="Q1661" s="18" t="s">
        <v>6907</v>
      </c>
      <c r="R1661" s="18">
        <v>1.8</v>
      </c>
      <c r="T1661" s="18">
        <v>0</v>
      </c>
      <c r="U1661" s="18">
        <v>0</v>
      </c>
    </row>
    <row r="1662" spans="2:21" x14ac:dyDescent="0.4">
      <c r="B1662" s="28" t="s">
        <v>5909</v>
      </c>
      <c r="C1662" s="28" t="s">
        <v>5910</v>
      </c>
      <c r="D1662" s="28" t="s">
        <v>6842</v>
      </c>
      <c r="E1662" s="29" t="s">
        <v>202</v>
      </c>
      <c r="F1662" s="28" t="s">
        <v>5991</v>
      </c>
      <c r="G1662" s="28" t="s">
        <v>275</v>
      </c>
      <c r="H1662" s="28" t="s">
        <v>6302</v>
      </c>
      <c r="I1662" s="29" t="s">
        <v>6474</v>
      </c>
      <c r="J1662" s="28" t="s">
        <v>5904</v>
      </c>
      <c r="K1662" s="28" t="s">
        <v>6914</v>
      </c>
      <c r="L1662" s="28" t="s">
        <v>5901</v>
      </c>
      <c r="M1662" s="29"/>
      <c r="N1662" s="30">
        <v>45322</v>
      </c>
      <c r="O1662" s="28" t="s">
        <v>6915</v>
      </c>
      <c r="P1662" s="18" t="s">
        <v>6914</v>
      </c>
      <c r="Q1662" s="18" t="s">
        <v>6907</v>
      </c>
      <c r="R1662" s="18">
        <v>1.8</v>
      </c>
      <c r="T1662" s="18">
        <v>0</v>
      </c>
      <c r="U1662" s="18">
        <v>0</v>
      </c>
    </row>
    <row r="1663" spans="2:21" x14ac:dyDescent="0.4">
      <c r="B1663" s="28" t="s">
        <v>5909</v>
      </c>
      <c r="C1663" s="28" t="s">
        <v>5910</v>
      </c>
      <c r="D1663" s="28" t="s">
        <v>6842</v>
      </c>
      <c r="E1663" s="29" t="s">
        <v>202</v>
      </c>
      <c r="F1663" s="28" t="s">
        <v>5991</v>
      </c>
      <c r="G1663" s="28" t="s">
        <v>275</v>
      </c>
      <c r="H1663" s="28" t="s">
        <v>6302</v>
      </c>
      <c r="I1663" s="29" t="s">
        <v>6474</v>
      </c>
      <c r="J1663" s="28" t="s">
        <v>5843</v>
      </c>
      <c r="K1663" s="28" t="s">
        <v>6916</v>
      </c>
      <c r="L1663" s="28" t="s">
        <v>5901</v>
      </c>
      <c r="M1663" s="29"/>
      <c r="N1663" s="30">
        <v>45322</v>
      </c>
      <c r="O1663" s="28" t="s">
        <v>6917</v>
      </c>
      <c r="P1663" s="18" t="s">
        <v>6916</v>
      </c>
      <c r="Q1663" s="18" t="s">
        <v>6907</v>
      </c>
      <c r="R1663" s="18">
        <v>1.8</v>
      </c>
      <c r="T1663" s="18">
        <v>0</v>
      </c>
      <c r="U1663" s="18">
        <v>0</v>
      </c>
    </row>
    <row r="1664" spans="2:21" x14ac:dyDescent="0.4">
      <c r="B1664" s="28" t="s">
        <v>5909</v>
      </c>
      <c r="C1664" s="28" t="s">
        <v>5910</v>
      </c>
      <c r="D1664" s="28" t="s">
        <v>6842</v>
      </c>
      <c r="E1664" s="29" t="s">
        <v>202</v>
      </c>
      <c r="F1664" s="28" t="s">
        <v>5991</v>
      </c>
      <c r="G1664" s="28" t="s">
        <v>39</v>
      </c>
      <c r="H1664" s="28" t="s">
        <v>6318</v>
      </c>
      <c r="I1664" s="29" t="s">
        <v>6416</v>
      </c>
      <c r="J1664" s="28" t="s">
        <v>5899</v>
      </c>
      <c r="K1664" s="28" t="s">
        <v>6918</v>
      </c>
      <c r="L1664" s="28" t="s">
        <v>5901</v>
      </c>
      <c r="M1664" s="29"/>
      <c r="N1664" s="30">
        <v>45322</v>
      </c>
      <c r="O1664" s="28" t="s">
        <v>6919</v>
      </c>
      <c r="P1664" s="18" t="s">
        <v>6918</v>
      </c>
      <c r="Q1664" s="18" t="s">
        <v>6907</v>
      </c>
      <c r="R1664" s="18">
        <v>2.9</v>
      </c>
      <c r="T1664" s="18">
        <v>0</v>
      </c>
      <c r="U1664" s="18">
        <v>0</v>
      </c>
    </row>
    <row r="1665" spans="2:21" x14ac:dyDescent="0.4">
      <c r="B1665" s="28" t="s">
        <v>5909</v>
      </c>
      <c r="C1665" s="28" t="s">
        <v>5910</v>
      </c>
      <c r="D1665" s="28" t="s">
        <v>6842</v>
      </c>
      <c r="E1665" s="29" t="s">
        <v>202</v>
      </c>
      <c r="F1665" s="28" t="s">
        <v>5991</v>
      </c>
      <c r="G1665" s="28" t="s">
        <v>39</v>
      </c>
      <c r="H1665" s="28" t="s">
        <v>6318</v>
      </c>
      <c r="I1665" s="29" t="s">
        <v>6416</v>
      </c>
      <c r="J1665" s="28" t="s">
        <v>5904</v>
      </c>
      <c r="K1665" s="28" t="s">
        <v>6920</v>
      </c>
      <c r="L1665" s="28" t="s">
        <v>5901</v>
      </c>
      <c r="M1665" s="29"/>
      <c r="N1665" s="30">
        <v>45322</v>
      </c>
      <c r="O1665" s="28" t="s">
        <v>6921</v>
      </c>
      <c r="P1665" s="18" t="s">
        <v>6920</v>
      </c>
      <c r="Q1665" s="18" t="s">
        <v>6907</v>
      </c>
      <c r="R1665" s="18">
        <v>2.9</v>
      </c>
      <c r="T1665" s="18">
        <v>0</v>
      </c>
      <c r="U1665" s="18">
        <v>0</v>
      </c>
    </row>
    <row r="1666" spans="2:21" x14ac:dyDescent="0.4">
      <c r="B1666" s="28" t="s">
        <v>5909</v>
      </c>
      <c r="C1666" s="28" t="s">
        <v>5910</v>
      </c>
      <c r="D1666" s="28" t="s">
        <v>6842</v>
      </c>
      <c r="E1666" s="29" t="s">
        <v>202</v>
      </c>
      <c r="F1666" s="28" t="s">
        <v>5991</v>
      </c>
      <c r="G1666" s="28" t="s">
        <v>39</v>
      </c>
      <c r="H1666" s="28" t="s">
        <v>6318</v>
      </c>
      <c r="I1666" s="29" t="s">
        <v>6416</v>
      </c>
      <c r="J1666" s="28" t="s">
        <v>5843</v>
      </c>
      <c r="K1666" s="28" t="s">
        <v>6922</v>
      </c>
      <c r="L1666" s="28" t="s">
        <v>5901</v>
      </c>
      <c r="M1666" s="29"/>
      <c r="N1666" s="30">
        <v>45322</v>
      </c>
      <c r="O1666" s="28" t="s">
        <v>6923</v>
      </c>
      <c r="P1666" s="18" t="s">
        <v>6922</v>
      </c>
      <c r="Q1666" s="18" t="s">
        <v>6907</v>
      </c>
      <c r="R1666" s="18">
        <v>2.9</v>
      </c>
      <c r="T1666" s="18">
        <v>0</v>
      </c>
      <c r="U1666" s="18">
        <v>0</v>
      </c>
    </row>
    <row r="1667" spans="2:21" x14ac:dyDescent="0.4">
      <c r="B1667" s="18" t="s">
        <v>5909</v>
      </c>
      <c r="C1667" s="18" t="s">
        <v>5893</v>
      </c>
      <c r="D1667" s="18" t="s">
        <v>7954</v>
      </c>
      <c r="E1667" s="19" t="s">
        <v>214</v>
      </c>
      <c r="F1667" s="18" t="s">
        <v>5935</v>
      </c>
      <c r="G1667" s="18" t="s">
        <v>703</v>
      </c>
      <c r="H1667" s="18" t="s">
        <v>6466</v>
      </c>
      <c r="I1667" s="19" t="s">
        <v>6558</v>
      </c>
      <c r="J1667" s="18" t="s">
        <v>5899</v>
      </c>
      <c r="K1667" s="18" t="s">
        <v>15735</v>
      </c>
      <c r="L1667" s="18" t="s">
        <v>5901</v>
      </c>
      <c r="N1667" s="20">
        <v>45322</v>
      </c>
      <c r="O1667" s="18" t="s">
        <v>15736</v>
      </c>
      <c r="P1667" s="18" t="s">
        <v>15735</v>
      </c>
      <c r="Q1667" s="18" t="s">
        <v>8000</v>
      </c>
      <c r="R1667" s="18">
        <v>1.4</v>
      </c>
      <c r="T1667" s="18">
        <v>0</v>
      </c>
      <c r="U1667" s="18">
        <v>0</v>
      </c>
    </row>
    <row r="1668" spans="2:21" x14ac:dyDescent="0.4">
      <c r="B1668" s="18" t="s">
        <v>5909</v>
      </c>
      <c r="C1668" s="18" t="s">
        <v>5893</v>
      </c>
      <c r="D1668" s="18" t="s">
        <v>7954</v>
      </c>
      <c r="E1668" s="19" t="s">
        <v>214</v>
      </c>
      <c r="F1668" s="18" t="s">
        <v>5935</v>
      </c>
      <c r="G1668" s="18" t="s">
        <v>703</v>
      </c>
      <c r="H1668" s="18" t="s">
        <v>6466</v>
      </c>
      <c r="I1668" s="19" t="s">
        <v>6558</v>
      </c>
      <c r="J1668" s="18" t="s">
        <v>5904</v>
      </c>
      <c r="K1668" s="18" t="s">
        <v>15737</v>
      </c>
      <c r="L1668" s="18" t="s">
        <v>5901</v>
      </c>
      <c r="N1668" s="20">
        <v>45322</v>
      </c>
      <c r="O1668" s="18" t="s">
        <v>15738</v>
      </c>
      <c r="P1668" s="18" t="s">
        <v>15737</v>
      </c>
      <c r="Q1668" s="18" t="s">
        <v>8000</v>
      </c>
      <c r="R1668" s="18">
        <v>1.4</v>
      </c>
      <c r="T1668" s="18">
        <v>0</v>
      </c>
      <c r="U1668" s="18">
        <v>0</v>
      </c>
    </row>
    <row r="1669" spans="2:21" x14ac:dyDescent="0.4">
      <c r="B1669" s="18" t="s">
        <v>5909</v>
      </c>
      <c r="C1669" s="18" t="s">
        <v>5893</v>
      </c>
      <c r="D1669" s="18" t="s">
        <v>7954</v>
      </c>
      <c r="E1669" s="19" t="s">
        <v>214</v>
      </c>
      <c r="F1669" s="18" t="s">
        <v>5935</v>
      </c>
      <c r="G1669" s="18" t="s">
        <v>703</v>
      </c>
      <c r="H1669" s="18" t="s">
        <v>6466</v>
      </c>
      <c r="I1669" s="19" t="s">
        <v>6558</v>
      </c>
      <c r="J1669" s="18" t="s">
        <v>5843</v>
      </c>
      <c r="K1669" s="18" t="s">
        <v>15739</v>
      </c>
      <c r="L1669" s="18" t="s">
        <v>5901</v>
      </c>
      <c r="N1669" s="20">
        <v>45322</v>
      </c>
      <c r="O1669" s="18" t="s">
        <v>15740</v>
      </c>
      <c r="P1669" s="18" t="s">
        <v>15739</v>
      </c>
      <c r="Q1669" s="18" t="s">
        <v>8000</v>
      </c>
      <c r="R1669" s="18">
        <v>1.4</v>
      </c>
      <c r="T1669" s="18">
        <v>0</v>
      </c>
      <c r="U1669" s="18">
        <v>0</v>
      </c>
    </row>
    <row r="1670" spans="2:21" x14ac:dyDescent="0.4">
      <c r="B1670" s="28" t="s">
        <v>5909</v>
      </c>
      <c r="C1670" s="28" t="s">
        <v>5893</v>
      </c>
      <c r="D1670" s="28" t="s">
        <v>7954</v>
      </c>
      <c r="E1670" s="29" t="s">
        <v>214</v>
      </c>
      <c r="F1670" s="28" t="s">
        <v>5935</v>
      </c>
      <c r="G1670" s="28" t="s">
        <v>275</v>
      </c>
      <c r="H1670" s="28" t="s">
        <v>6302</v>
      </c>
      <c r="I1670" s="29" t="s">
        <v>6474</v>
      </c>
      <c r="J1670" s="28" t="s">
        <v>5899</v>
      </c>
      <c r="K1670" s="28" t="s">
        <v>7998</v>
      </c>
      <c r="L1670" s="28" t="s">
        <v>5901</v>
      </c>
      <c r="M1670" s="29"/>
      <c r="N1670" s="30">
        <v>45322</v>
      </c>
      <c r="O1670" s="28" t="s">
        <v>7999</v>
      </c>
      <c r="P1670" s="18" t="s">
        <v>7998</v>
      </c>
      <c r="Q1670" s="18" t="s">
        <v>8000</v>
      </c>
      <c r="R1670" s="18">
        <v>1.8</v>
      </c>
      <c r="T1670" s="18">
        <v>0</v>
      </c>
      <c r="U1670" s="18">
        <v>0</v>
      </c>
    </row>
    <row r="1671" spans="2:21" x14ac:dyDescent="0.4">
      <c r="B1671" s="28" t="s">
        <v>5909</v>
      </c>
      <c r="C1671" s="28" t="s">
        <v>5893</v>
      </c>
      <c r="D1671" s="28" t="s">
        <v>7954</v>
      </c>
      <c r="E1671" s="29" t="s">
        <v>214</v>
      </c>
      <c r="F1671" s="28" t="s">
        <v>5935</v>
      </c>
      <c r="G1671" s="28" t="s">
        <v>275</v>
      </c>
      <c r="H1671" s="28" t="s">
        <v>6302</v>
      </c>
      <c r="I1671" s="29" t="s">
        <v>6474</v>
      </c>
      <c r="J1671" s="28" t="s">
        <v>5904</v>
      </c>
      <c r="K1671" s="28" t="s">
        <v>8001</v>
      </c>
      <c r="L1671" s="28" t="s">
        <v>5901</v>
      </c>
      <c r="M1671" s="29"/>
      <c r="N1671" s="30">
        <v>45322</v>
      </c>
      <c r="O1671" s="28" t="s">
        <v>8002</v>
      </c>
      <c r="P1671" s="18" t="s">
        <v>8001</v>
      </c>
      <c r="Q1671" s="18" t="s">
        <v>8000</v>
      </c>
      <c r="R1671" s="18">
        <v>1.8</v>
      </c>
      <c r="T1671" s="18">
        <v>0</v>
      </c>
      <c r="U1671" s="18">
        <v>0</v>
      </c>
    </row>
    <row r="1672" spans="2:21" x14ac:dyDescent="0.4">
      <c r="B1672" s="28" t="s">
        <v>5909</v>
      </c>
      <c r="C1672" s="28" t="s">
        <v>5893</v>
      </c>
      <c r="D1672" s="28" t="s">
        <v>7954</v>
      </c>
      <c r="E1672" s="29" t="s">
        <v>214</v>
      </c>
      <c r="F1672" s="28" t="s">
        <v>5935</v>
      </c>
      <c r="G1672" s="28" t="s">
        <v>275</v>
      </c>
      <c r="H1672" s="28" t="s">
        <v>6302</v>
      </c>
      <c r="I1672" s="29" t="s">
        <v>6474</v>
      </c>
      <c r="J1672" s="28" t="s">
        <v>5843</v>
      </c>
      <c r="K1672" s="28" t="s">
        <v>8003</v>
      </c>
      <c r="L1672" s="28" t="s">
        <v>5901</v>
      </c>
      <c r="M1672" s="29"/>
      <c r="N1672" s="30">
        <v>45322</v>
      </c>
      <c r="O1672" s="28" t="s">
        <v>8004</v>
      </c>
      <c r="P1672" s="18" t="s">
        <v>8003</v>
      </c>
      <c r="Q1672" s="18" t="s">
        <v>8000</v>
      </c>
      <c r="R1672" s="18">
        <v>1.8</v>
      </c>
      <c r="T1672" s="18">
        <v>0</v>
      </c>
      <c r="U1672" s="18">
        <v>0</v>
      </c>
    </row>
    <row r="1673" spans="2:21" x14ac:dyDescent="0.4">
      <c r="B1673" s="18" t="s">
        <v>5909</v>
      </c>
      <c r="C1673" s="18" t="s">
        <v>5893</v>
      </c>
      <c r="D1673" s="18" t="s">
        <v>7954</v>
      </c>
      <c r="E1673" s="19" t="s">
        <v>297</v>
      </c>
      <c r="F1673" s="18" t="s">
        <v>5935</v>
      </c>
      <c r="G1673" s="18" t="s">
        <v>703</v>
      </c>
      <c r="H1673" s="18" t="s">
        <v>6466</v>
      </c>
      <c r="I1673" s="19" t="s">
        <v>8063</v>
      </c>
      <c r="J1673" s="18" t="s">
        <v>5899</v>
      </c>
      <c r="K1673" s="18" t="s">
        <v>17427</v>
      </c>
      <c r="L1673" s="18" t="s">
        <v>5901</v>
      </c>
      <c r="N1673" s="20">
        <v>45351</v>
      </c>
      <c r="O1673" s="18" t="s">
        <v>17428</v>
      </c>
      <c r="P1673" s="18" t="s">
        <v>17427</v>
      </c>
      <c r="Q1673" s="18" t="s">
        <v>12730</v>
      </c>
      <c r="R1673" s="18">
        <v>1.6</v>
      </c>
      <c r="T1673" s="18">
        <v>0</v>
      </c>
      <c r="U1673" s="18">
        <v>0</v>
      </c>
    </row>
    <row r="1674" spans="2:21" x14ac:dyDescent="0.4">
      <c r="B1674" s="18" t="s">
        <v>5909</v>
      </c>
      <c r="C1674" s="18" t="s">
        <v>5893</v>
      </c>
      <c r="D1674" s="18" t="s">
        <v>7954</v>
      </c>
      <c r="E1674" s="19" t="s">
        <v>297</v>
      </c>
      <c r="F1674" s="18" t="s">
        <v>5935</v>
      </c>
      <c r="G1674" s="18" t="s">
        <v>703</v>
      </c>
      <c r="H1674" s="18" t="s">
        <v>6466</v>
      </c>
      <c r="I1674" s="19" t="s">
        <v>8063</v>
      </c>
      <c r="J1674" s="18" t="s">
        <v>5904</v>
      </c>
      <c r="K1674" s="18" t="s">
        <v>17429</v>
      </c>
      <c r="L1674" s="18" t="s">
        <v>5901</v>
      </c>
      <c r="N1674" s="20">
        <v>45351</v>
      </c>
      <c r="O1674" s="18" t="s">
        <v>17430</v>
      </c>
      <c r="P1674" s="18" t="s">
        <v>17429</v>
      </c>
      <c r="Q1674" s="18" t="s">
        <v>12730</v>
      </c>
      <c r="R1674" s="18">
        <v>1.6</v>
      </c>
      <c r="T1674" s="18">
        <v>0</v>
      </c>
      <c r="U1674" s="18">
        <v>0</v>
      </c>
    </row>
    <row r="1675" spans="2:21" x14ac:dyDescent="0.4">
      <c r="B1675" s="18" t="s">
        <v>5909</v>
      </c>
      <c r="C1675" s="18" t="s">
        <v>5893</v>
      </c>
      <c r="D1675" s="18" t="s">
        <v>7954</v>
      </c>
      <c r="E1675" s="19" t="s">
        <v>297</v>
      </c>
      <c r="F1675" s="18" t="s">
        <v>5935</v>
      </c>
      <c r="G1675" s="18" t="s">
        <v>703</v>
      </c>
      <c r="H1675" s="18" t="s">
        <v>6466</v>
      </c>
      <c r="I1675" s="19" t="s">
        <v>8063</v>
      </c>
      <c r="J1675" s="18" t="s">
        <v>5843</v>
      </c>
      <c r="K1675" s="18" t="s">
        <v>17431</v>
      </c>
      <c r="L1675" s="18" t="s">
        <v>5901</v>
      </c>
      <c r="N1675" s="20">
        <v>45351</v>
      </c>
      <c r="O1675" s="18" t="s">
        <v>17432</v>
      </c>
      <c r="P1675" s="18" t="s">
        <v>17431</v>
      </c>
      <c r="Q1675" s="18" t="s">
        <v>12730</v>
      </c>
      <c r="R1675" s="18">
        <v>1.6</v>
      </c>
      <c r="T1675" s="18">
        <v>0</v>
      </c>
      <c r="U1675" s="18">
        <v>0</v>
      </c>
    </row>
    <row r="1676" spans="2:21" x14ac:dyDescent="0.4">
      <c r="B1676" s="18" t="s">
        <v>5909</v>
      </c>
      <c r="C1676" s="18" t="s">
        <v>5893</v>
      </c>
      <c r="D1676" s="18" t="s">
        <v>7954</v>
      </c>
      <c r="E1676" s="19" t="s">
        <v>297</v>
      </c>
      <c r="F1676" s="18" t="s">
        <v>5935</v>
      </c>
      <c r="G1676" s="18" t="s">
        <v>39</v>
      </c>
      <c r="H1676" s="18" t="s">
        <v>6318</v>
      </c>
      <c r="I1676" s="19" t="s">
        <v>6474</v>
      </c>
      <c r="J1676" s="18" t="s">
        <v>5899</v>
      </c>
      <c r="K1676" s="18" t="s">
        <v>12728</v>
      </c>
      <c r="L1676" s="18" t="s">
        <v>5901</v>
      </c>
      <c r="N1676" s="20">
        <v>45322</v>
      </c>
      <c r="O1676" s="18" t="s">
        <v>12729</v>
      </c>
      <c r="P1676" s="18" t="s">
        <v>12728</v>
      </c>
      <c r="Q1676" s="18" t="s">
        <v>12730</v>
      </c>
      <c r="R1676" s="18">
        <v>1.8</v>
      </c>
      <c r="T1676" s="18">
        <v>0</v>
      </c>
      <c r="U1676" s="18">
        <v>0</v>
      </c>
    </row>
    <row r="1677" spans="2:21" x14ac:dyDescent="0.4">
      <c r="B1677" s="18" t="s">
        <v>5909</v>
      </c>
      <c r="C1677" s="18" t="s">
        <v>5893</v>
      </c>
      <c r="D1677" s="18" t="s">
        <v>7954</v>
      </c>
      <c r="E1677" s="19" t="s">
        <v>297</v>
      </c>
      <c r="F1677" s="18" t="s">
        <v>5935</v>
      </c>
      <c r="G1677" s="18" t="s">
        <v>39</v>
      </c>
      <c r="H1677" s="18" t="s">
        <v>6318</v>
      </c>
      <c r="I1677" s="19" t="s">
        <v>6474</v>
      </c>
      <c r="J1677" s="18" t="s">
        <v>5904</v>
      </c>
      <c r="K1677" s="18" t="s">
        <v>12731</v>
      </c>
      <c r="L1677" s="18" t="s">
        <v>5901</v>
      </c>
      <c r="N1677" s="20">
        <v>45322</v>
      </c>
      <c r="O1677" s="18" t="s">
        <v>12732</v>
      </c>
      <c r="P1677" s="18" t="s">
        <v>12731</v>
      </c>
      <c r="Q1677" s="18" t="s">
        <v>12730</v>
      </c>
      <c r="R1677" s="18">
        <v>1.8</v>
      </c>
      <c r="T1677" s="18">
        <v>0</v>
      </c>
      <c r="U1677" s="18">
        <v>0</v>
      </c>
    </row>
    <row r="1678" spans="2:21" x14ac:dyDescent="0.4">
      <c r="B1678" s="18" t="s">
        <v>5909</v>
      </c>
      <c r="C1678" s="18" t="s">
        <v>5893</v>
      </c>
      <c r="D1678" s="18" t="s">
        <v>7954</v>
      </c>
      <c r="E1678" s="19" t="s">
        <v>297</v>
      </c>
      <c r="F1678" s="18" t="s">
        <v>5935</v>
      </c>
      <c r="G1678" s="18" t="s">
        <v>39</v>
      </c>
      <c r="H1678" s="18" t="s">
        <v>6318</v>
      </c>
      <c r="I1678" s="19" t="s">
        <v>6474</v>
      </c>
      <c r="J1678" s="18" t="s">
        <v>5843</v>
      </c>
      <c r="K1678" s="18" t="s">
        <v>12733</v>
      </c>
      <c r="L1678" s="18" t="s">
        <v>5901</v>
      </c>
      <c r="N1678" s="20">
        <v>45322</v>
      </c>
      <c r="O1678" s="18" t="s">
        <v>12734</v>
      </c>
      <c r="P1678" s="18" t="s">
        <v>12733</v>
      </c>
      <c r="Q1678" s="18" t="s">
        <v>12730</v>
      </c>
      <c r="R1678" s="18">
        <v>1.8</v>
      </c>
      <c r="T1678" s="18">
        <v>0</v>
      </c>
      <c r="U1678" s="18">
        <v>0</v>
      </c>
    </row>
    <row r="1679" spans="2:21" x14ac:dyDescent="0.4">
      <c r="B1679" s="18" t="s">
        <v>5909</v>
      </c>
      <c r="C1679" s="18" t="s">
        <v>5893</v>
      </c>
      <c r="D1679" s="18" t="s">
        <v>7954</v>
      </c>
      <c r="E1679" s="19" t="s">
        <v>297</v>
      </c>
      <c r="F1679" s="18" t="s">
        <v>5935</v>
      </c>
      <c r="G1679" s="18" t="s">
        <v>44</v>
      </c>
      <c r="H1679" s="18" t="s">
        <v>6333</v>
      </c>
      <c r="I1679" s="19" t="s">
        <v>6416</v>
      </c>
      <c r="J1679" s="18" t="s">
        <v>5899</v>
      </c>
      <c r="K1679" s="18" t="s">
        <v>12735</v>
      </c>
      <c r="L1679" s="18" t="s">
        <v>5901</v>
      </c>
      <c r="N1679" s="20">
        <v>45322</v>
      </c>
      <c r="O1679" s="18" t="s">
        <v>12736</v>
      </c>
      <c r="P1679" s="18" t="s">
        <v>12735</v>
      </c>
      <c r="Q1679" s="18" t="s">
        <v>12730</v>
      </c>
      <c r="R1679" s="18">
        <v>2.9</v>
      </c>
      <c r="T1679" s="18">
        <v>0</v>
      </c>
      <c r="U1679" s="18">
        <v>0</v>
      </c>
    </row>
    <row r="1680" spans="2:21" x14ac:dyDescent="0.4">
      <c r="B1680" s="18" t="s">
        <v>5909</v>
      </c>
      <c r="C1680" s="18" t="s">
        <v>5893</v>
      </c>
      <c r="D1680" s="18" t="s">
        <v>7954</v>
      </c>
      <c r="E1680" s="19" t="s">
        <v>297</v>
      </c>
      <c r="F1680" s="18" t="s">
        <v>5935</v>
      </c>
      <c r="G1680" s="18" t="s">
        <v>44</v>
      </c>
      <c r="H1680" s="18" t="s">
        <v>6333</v>
      </c>
      <c r="I1680" s="19" t="s">
        <v>6416</v>
      </c>
      <c r="J1680" s="18" t="s">
        <v>5904</v>
      </c>
      <c r="K1680" s="18" t="s">
        <v>12737</v>
      </c>
      <c r="L1680" s="18" t="s">
        <v>5901</v>
      </c>
      <c r="N1680" s="20">
        <v>45322</v>
      </c>
      <c r="O1680" s="18" t="s">
        <v>12738</v>
      </c>
      <c r="P1680" s="18" t="s">
        <v>12737</v>
      </c>
      <c r="Q1680" s="18" t="s">
        <v>12730</v>
      </c>
      <c r="R1680" s="18">
        <v>2.9</v>
      </c>
      <c r="T1680" s="18">
        <v>0</v>
      </c>
      <c r="U1680" s="18">
        <v>0</v>
      </c>
    </row>
    <row r="1681" spans="2:21" x14ac:dyDescent="0.4">
      <c r="B1681" s="18" t="s">
        <v>5909</v>
      </c>
      <c r="C1681" s="18" t="s">
        <v>5893</v>
      </c>
      <c r="D1681" s="18" t="s">
        <v>7954</v>
      </c>
      <c r="E1681" s="19" t="s">
        <v>297</v>
      </c>
      <c r="F1681" s="18" t="s">
        <v>5935</v>
      </c>
      <c r="G1681" s="18" t="s">
        <v>44</v>
      </c>
      <c r="H1681" s="18" t="s">
        <v>6333</v>
      </c>
      <c r="I1681" s="19" t="s">
        <v>6416</v>
      </c>
      <c r="J1681" s="18" t="s">
        <v>5843</v>
      </c>
      <c r="K1681" s="18" t="s">
        <v>12739</v>
      </c>
      <c r="L1681" s="18" t="s">
        <v>5901</v>
      </c>
      <c r="N1681" s="20">
        <v>45322</v>
      </c>
      <c r="O1681" s="18" t="s">
        <v>12740</v>
      </c>
      <c r="P1681" s="18" t="s">
        <v>12739</v>
      </c>
      <c r="Q1681" s="18" t="s">
        <v>12730</v>
      </c>
      <c r="R1681" s="18">
        <v>2.9</v>
      </c>
      <c r="T1681" s="18">
        <v>0</v>
      </c>
      <c r="U1681" s="18">
        <v>0</v>
      </c>
    </row>
    <row r="1682" spans="2:21" x14ac:dyDescent="0.4">
      <c r="B1682" s="28" t="s">
        <v>5909</v>
      </c>
      <c r="C1682" s="28" t="s">
        <v>5893</v>
      </c>
      <c r="D1682" s="28" t="s">
        <v>7954</v>
      </c>
      <c r="E1682" s="29" t="s">
        <v>549</v>
      </c>
      <c r="F1682" s="28" t="s">
        <v>6047</v>
      </c>
      <c r="G1682" s="28" t="s">
        <v>275</v>
      </c>
      <c r="H1682" s="28" t="s">
        <v>6302</v>
      </c>
      <c r="I1682" s="29" t="s">
        <v>6467</v>
      </c>
      <c r="J1682" s="28" t="s">
        <v>5899</v>
      </c>
      <c r="K1682" s="28" t="s">
        <v>8026</v>
      </c>
      <c r="L1682" s="28" t="s">
        <v>5901</v>
      </c>
      <c r="M1682" s="29"/>
      <c r="N1682" s="30">
        <v>45322</v>
      </c>
      <c r="O1682" s="28" t="s">
        <v>8027</v>
      </c>
      <c r="P1682" s="18" t="s">
        <v>8026</v>
      </c>
      <c r="Q1682" s="18" t="s">
        <v>8028</v>
      </c>
      <c r="R1682" s="18">
        <v>1.7</v>
      </c>
      <c r="T1682" s="18">
        <v>0</v>
      </c>
      <c r="U1682" s="18">
        <v>0</v>
      </c>
    </row>
    <row r="1683" spans="2:21" x14ac:dyDescent="0.4">
      <c r="B1683" s="28" t="s">
        <v>5909</v>
      </c>
      <c r="C1683" s="28" t="s">
        <v>5893</v>
      </c>
      <c r="D1683" s="28" t="s">
        <v>7954</v>
      </c>
      <c r="E1683" s="29" t="s">
        <v>549</v>
      </c>
      <c r="F1683" s="28" t="s">
        <v>6047</v>
      </c>
      <c r="G1683" s="28" t="s">
        <v>275</v>
      </c>
      <c r="H1683" s="28" t="s">
        <v>6302</v>
      </c>
      <c r="I1683" s="29" t="s">
        <v>6467</v>
      </c>
      <c r="J1683" s="28" t="s">
        <v>5904</v>
      </c>
      <c r="K1683" s="28" t="s">
        <v>8029</v>
      </c>
      <c r="L1683" s="28" t="s">
        <v>5901</v>
      </c>
      <c r="M1683" s="29"/>
      <c r="N1683" s="30">
        <v>45322</v>
      </c>
      <c r="O1683" s="28" t="s">
        <v>8030</v>
      </c>
      <c r="P1683" s="18" t="s">
        <v>8029</v>
      </c>
      <c r="Q1683" s="18" t="s">
        <v>8028</v>
      </c>
      <c r="R1683" s="18">
        <v>1.7</v>
      </c>
      <c r="T1683" s="18">
        <v>0</v>
      </c>
      <c r="U1683" s="18">
        <v>0</v>
      </c>
    </row>
    <row r="1684" spans="2:21" x14ac:dyDescent="0.4">
      <c r="B1684" s="28" t="s">
        <v>5909</v>
      </c>
      <c r="C1684" s="28" t="s">
        <v>5893</v>
      </c>
      <c r="D1684" s="28" t="s">
        <v>7954</v>
      </c>
      <c r="E1684" s="29" t="s">
        <v>549</v>
      </c>
      <c r="F1684" s="28" t="s">
        <v>6047</v>
      </c>
      <c r="G1684" s="28" t="s">
        <v>275</v>
      </c>
      <c r="H1684" s="28" t="s">
        <v>6302</v>
      </c>
      <c r="I1684" s="29" t="s">
        <v>6467</v>
      </c>
      <c r="J1684" s="28" t="s">
        <v>5843</v>
      </c>
      <c r="K1684" s="28" t="s">
        <v>8031</v>
      </c>
      <c r="L1684" s="28" t="s">
        <v>5901</v>
      </c>
      <c r="M1684" s="29"/>
      <c r="N1684" s="30">
        <v>45322</v>
      </c>
      <c r="O1684" s="28" t="s">
        <v>8032</v>
      </c>
      <c r="P1684" s="18" t="s">
        <v>8031</v>
      </c>
      <c r="Q1684" s="18" t="s">
        <v>8028</v>
      </c>
      <c r="R1684" s="18">
        <v>1.7</v>
      </c>
      <c r="T1684" s="18">
        <v>0</v>
      </c>
      <c r="U1684" s="18">
        <v>0</v>
      </c>
    </row>
    <row r="1685" spans="2:21" x14ac:dyDescent="0.4">
      <c r="B1685" s="18" t="s">
        <v>5909</v>
      </c>
      <c r="C1685" s="18" t="s">
        <v>5893</v>
      </c>
      <c r="D1685" s="18" t="s">
        <v>7954</v>
      </c>
      <c r="E1685" s="19" t="s">
        <v>549</v>
      </c>
      <c r="F1685" s="18" t="s">
        <v>6047</v>
      </c>
      <c r="G1685" s="18" t="s">
        <v>39</v>
      </c>
      <c r="H1685" s="18" t="s">
        <v>6318</v>
      </c>
      <c r="I1685" s="19" t="s">
        <v>6474</v>
      </c>
      <c r="J1685" s="18" t="s">
        <v>5899</v>
      </c>
      <c r="K1685" s="18" t="s">
        <v>17409</v>
      </c>
      <c r="L1685" s="18" t="s">
        <v>5901</v>
      </c>
      <c r="N1685" s="20">
        <v>45351</v>
      </c>
      <c r="O1685" s="18" t="s">
        <v>17410</v>
      </c>
      <c r="P1685" s="18" t="s">
        <v>17409</v>
      </c>
      <c r="Q1685" s="18" t="s">
        <v>8028</v>
      </c>
      <c r="R1685" s="18">
        <v>1.8</v>
      </c>
      <c r="T1685" s="18">
        <v>0</v>
      </c>
      <c r="U1685" s="18">
        <v>0</v>
      </c>
    </row>
    <row r="1686" spans="2:21" x14ac:dyDescent="0.4">
      <c r="B1686" s="18" t="s">
        <v>5909</v>
      </c>
      <c r="C1686" s="18" t="s">
        <v>5893</v>
      </c>
      <c r="D1686" s="18" t="s">
        <v>7954</v>
      </c>
      <c r="E1686" s="19" t="s">
        <v>549</v>
      </c>
      <c r="F1686" s="18" t="s">
        <v>6047</v>
      </c>
      <c r="G1686" s="18" t="s">
        <v>39</v>
      </c>
      <c r="H1686" s="18" t="s">
        <v>6318</v>
      </c>
      <c r="I1686" s="19" t="s">
        <v>6474</v>
      </c>
      <c r="J1686" s="18" t="s">
        <v>5904</v>
      </c>
      <c r="K1686" s="18" t="s">
        <v>17411</v>
      </c>
      <c r="L1686" s="18" t="s">
        <v>5901</v>
      </c>
      <c r="N1686" s="20">
        <v>45351</v>
      </c>
      <c r="O1686" s="18" t="s">
        <v>17412</v>
      </c>
      <c r="P1686" s="18" t="s">
        <v>17411</v>
      </c>
      <c r="Q1686" s="18" t="s">
        <v>8028</v>
      </c>
      <c r="R1686" s="18">
        <v>1.8</v>
      </c>
      <c r="T1686" s="18">
        <v>0</v>
      </c>
      <c r="U1686" s="18">
        <v>0</v>
      </c>
    </row>
    <row r="1687" spans="2:21" x14ac:dyDescent="0.4">
      <c r="B1687" s="18" t="s">
        <v>5909</v>
      </c>
      <c r="C1687" s="18" t="s">
        <v>5893</v>
      </c>
      <c r="D1687" s="18" t="s">
        <v>7954</v>
      </c>
      <c r="E1687" s="19" t="s">
        <v>549</v>
      </c>
      <c r="F1687" s="18" t="s">
        <v>6047</v>
      </c>
      <c r="G1687" s="18" t="s">
        <v>39</v>
      </c>
      <c r="H1687" s="18" t="s">
        <v>6318</v>
      </c>
      <c r="I1687" s="19" t="s">
        <v>6474</v>
      </c>
      <c r="J1687" s="18" t="s">
        <v>5843</v>
      </c>
      <c r="K1687" s="18" t="s">
        <v>17413</v>
      </c>
      <c r="L1687" s="18" t="s">
        <v>5901</v>
      </c>
      <c r="N1687" s="20">
        <v>45351</v>
      </c>
      <c r="O1687" s="18" t="s">
        <v>17414</v>
      </c>
      <c r="P1687" s="18" t="s">
        <v>17413</v>
      </c>
      <c r="Q1687" s="18" t="s">
        <v>8028</v>
      </c>
      <c r="R1687" s="18">
        <v>1.8</v>
      </c>
      <c r="T1687" s="18">
        <v>0</v>
      </c>
      <c r="U1687" s="18">
        <v>0</v>
      </c>
    </row>
    <row r="1688" spans="2:21" x14ac:dyDescent="0.4">
      <c r="B1688" s="28" t="s">
        <v>5909</v>
      </c>
      <c r="C1688" s="28" t="s">
        <v>5910</v>
      </c>
      <c r="D1688" s="28" t="s">
        <v>7954</v>
      </c>
      <c r="E1688" s="29" t="s">
        <v>210</v>
      </c>
      <c r="F1688" s="28" t="s">
        <v>5896</v>
      </c>
      <c r="G1688" s="28" t="s">
        <v>926</v>
      </c>
      <c r="H1688" s="28" t="s">
        <v>6145</v>
      </c>
      <c r="I1688" s="29" t="s">
        <v>6558</v>
      </c>
      <c r="J1688" s="28" t="s">
        <v>5899</v>
      </c>
      <c r="K1688" s="28" t="s">
        <v>7955</v>
      </c>
      <c r="L1688" s="28" t="s">
        <v>5901</v>
      </c>
      <c r="M1688" s="29"/>
      <c r="N1688" s="30">
        <v>45322</v>
      </c>
      <c r="O1688" s="28" t="s">
        <v>7956</v>
      </c>
      <c r="P1688" s="18" t="s">
        <v>7955</v>
      </c>
      <c r="Q1688" s="18" t="s">
        <v>7957</v>
      </c>
      <c r="R1688" s="18">
        <v>1.4</v>
      </c>
      <c r="T1688" s="18">
        <v>0</v>
      </c>
      <c r="U1688" s="18">
        <v>0</v>
      </c>
    </row>
    <row r="1689" spans="2:21" x14ac:dyDescent="0.4">
      <c r="B1689" s="28" t="s">
        <v>5909</v>
      </c>
      <c r="C1689" s="28" t="s">
        <v>5910</v>
      </c>
      <c r="D1689" s="28" t="s">
        <v>7954</v>
      </c>
      <c r="E1689" s="29" t="s">
        <v>210</v>
      </c>
      <c r="F1689" s="28" t="s">
        <v>5896</v>
      </c>
      <c r="G1689" s="28" t="s">
        <v>926</v>
      </c>
      <c r="H1689" s="28" t="s">
        <v>6145</v>
      </c>
      <c r="I1689" s="29" t="s">
        <v>6558</v>
      </c>
      <c r="J1689" s="28" t="s">
        <v>5904</v>
      </c>
      <c r="K1689" s="28" t="s">
        <v>7958</v>
      </c>
      <c r="L1689" s="28" t="s">
        <v>5901</v>
      </c>
      <c r="M1689" s="29"/>
      <c r="N1689" s="30">
        <v>45322</v>
      </c>
      <c r="O1689" s="28" t="s">
        <v>7959</v>
      </c>
      <c r="P1689" s="18" t="s">
        <v>7958</v>
      </c>
      <c r="Q1689" s="18" t="s">
        <v>7957</v>
      </c>
      <c r="R1689" s="18">
        <v>1.4</v>
      </c>
      <c r="T1689" s="18">
        <v>0</v>
      </c>
      <c r="U1689" s="18">
        <v>0</v>
      </c>
    </row>
    <row r="1690" spans="2:21" x14ac:dyDescent="0.4">
      <c r="B1690" s="28" t="s">
        <v>5909</v>
      </c>
      <c r="C1690" s="28" t="s">
        <v>5910</v>
      </c>
      <c r="D1690" s="28" t="s">
        <v>7954</v>
      </c>
      <c r="E1690" s="29" t="s">
        <v>210</v>
      </c>
      <c r="F1690" s="28" t="s">
        <v>5896</v>
      </c>
      <c r="G1690" s="28" t="s">
        <v>926</v>
      </c>
      <c r="H1690" s="28" t="s">
        <v>6145</v>
      </c>
      <c r="I1690" s="29" t="s">
        <v>6558</v>
      </c>
      <c r="J1690" s="28" t="s">
        <v>5843</v>
      </c>
      <c r="K1690" s="28" t="s">
        <v>7960</v>
      </c>
      <c r="L1690" s="28" t="s">
        <v>5901</v>
      </c>
      <c r="M1690" s="29"/>
      <c r="N1690" s="30">
        <v>45322</v>
      </c>
      <c r="O1690" s="28" t="s">
        <v>7961</v>
      </c>
      <c r="P1690" s="18" t="s">
        <v>7960</v>
      </c>
      <c r="Q1690" s="18" t="s">
        <v>7957</v>
      </c>
      <c r="R1690" s="18">
        <v>1.4</v>
      </c>
      <c r="T1690" s="18">
        <v>0</v>
      </c>
      <c r="U1690" s="18">
        <v>0</v>
      </c>
    </row>
    <row r="1691" spans="2:21" x14ac:dyDescent="0.4">
      <c r="B1691" s="28" t="s">
        <v>5909</v>
      </c>
      <c r="C1691" s="28" t="s">
        <v>5910</v>
      </c>
      <c r="D1691" s="28" t="s">
        <v>7954</v>
      </c>
      <c r="E1691" s="29" t="s">
        <v>210</v>
      </c>
      <c r="F1691" s="28" t="s">
        <v>5896</v>
      </c>
      <c r="G1691" s="28" t="s">
        <v>926</v>
      </c>
      <c r="H1691" s="28" t="s">
        <v>6145</v>
      </c>
      <c r="I1691" s="29" t="s">
        <v>6558</v>
      </c>
      <c r="J1691" s="28" t="s">
        <v>5923</v>
      </c>
      <c r="K1691" s="28" t="s">
        <v>7962</v>
      </c>
      <c r="L1691" s="28" t="s">
        <v>5901</v>
      </c>
      <c r="M1691" s="29"/>
      <c r="N1691" s="30">
        <v>45322</v>
      </c>
      <c r="O1691" s="28" t="s">
        <v>7963</v>
      </c>
      <c r="P1691" s="18" t="s">
        <v>7962</v>
      </c>
      <c r="Q1691" s="18" t="s">
        <v>7957</v>
      </c>
      <c r="R1691" s="18">
        <v>1.4</v>
      </c>
      <c r="T1691" s="18">
        <v>0</v>
      </c>
      <c r="U1691" s="18">
        <v>0</v>
      </c>
    </row>
    <row r="1692" spans="2:21" x14ac:dyDescent="0.4">
      <c r="B1692" s="28" t="s">
        <v>5909</v>
      </c>
      <c r="C1692" s="28" t="s">
        <v>5910</v>
      </c>
      <c r="D1692" s="28" t="s">
        <v>7954</v>
      </c>
      <c r="E1692" s="29" t="s">
        <v>210</v>
      </c>
      <c r="F1692" s="28" t="s">
        <v>5896</v>
      </c>
      <c r="G1692" s="28" t="s">
        <v>703</v>
      </c>
      <c r="H1692" s="28" t="s">
        <v>6466</v>
      </c>
      <c r="I1692" s="29" t="s">
        <v>6406</v>
      </c>
      <c r="J1692" s="28" t="s">
        <v>5899</v>
      </c>
      <c r="K1692" s="28" t="s">
        <v>7964</v>
      </c>
      <c r="L1692" s="28" t="s">
        <v>5901</v>
      </c>
      <c r="M1692" s="29"/>
      <c r="N1692" s="30">
        <v>45322</v>
      </c>
      <c r="O1692" s="28" t="s">
        <v>7965</v>
      </c>
      <c r="P1692" s="18" t="s">
        <v>7964</v>
      </c>
      <c r="Q1692" s="18" t="s">
        <v>7957</v>
      </c>
      <c r="R1692" s="18">
        <v>1.5</v>
      </c>
      <c r="T1692" s="18">
        <v>0</v>
      </c>
      <c r="U1692" s="18">
        <v>0</v>
      </c>
    </row>
    <row r="1693" spans="2:21" x14ac:dyDescent="0.4">
      <c r="B1693" s="28" t="s">
        <v>5909</v>
      </c>
      <c r="C1693" s="28" t="s">
        <v>5910</v>
      </c>
      <c r="D1693" s="28" t="s">
        <v>7954</v>
      </c>
      <c r="E1693" s="29" t="s">
        <v>210</v>
      </c>
      <c r="F1693" s="28" t="s">
        <v>5896</v>
      </c>
      <c r="G1693" s="28" t="s">
        <v>703</v>
      </c>
      <c r="H1693" s="28" t="s">
        <v>6466</v>
      </c>
      <c r="I1693" s="29" t="s">
        <v>6406</v>
      </c>
      <c r="J1693" s="28" t="s">
        <v>5904</v>
      </c>
      <c r="K1693" s="28" t="s">
        <v>7966</v>
      </c>
      <c r="L1693" s="28" t="s">
        <v>5901</v>
      </c>
      <c r="M1693" s="29"/>
      <c r="N1693" s="30">
        <v>45322</v>
      </c>
      <c r="O1693" s="28" t="s">
        <v>7967</v>
      </c>
      <c r="P1693" s="18" t="s">
        <v>7966</v>
      </c>
      <c r="Q1693" s="18" t="s">
        <v>7957</v>
      </c>
      <c r="R1693" s="18">
        <v>1.5</v>
      </c>
      <c r="T1693" s="18">
        <v>0</v>
      </c>
      <c r="U1693" s="18">
        <v>0</v>
      </c>
    </row>
    <row r="1694" spans="2:21" x14ac:dyDescent="0.4">
      <c r="B1694" s="28" t="s">
        <v>5909</v>
      </c>
      <c r="C1694" s="28" t="s">
        <v>5910</v>
      </c>
      <c r="D1694" s="28" t="s">
        <v>7954</v>
      </c>
      <c r="E1694" s="29" t="s">
        <v>210</v>
      </c>
      <c r="F1694" s="28" t="s">
        <v>5896</v>
      </c>
      <c r="G1694" s="28" t="s">
        <v>703</v>
      </c>
      <c r="H1694" s="28" t="s">
        <v>6466</v>
      </c>
      <c r="I1694" s="29" t="s">
        <v>6406</v>
      </c>
      <c r="J1694" s="28" t="s">
        <v>5843</v>
      </c>
      <c r="K1694" s="28" t="s">
        <v>7968</v>
      </c>
      <c r="L1694" s="28" t="s">
        <v>5901</v>
      </c>
      <c r="M1694" s="29"/>
      <c r="N1694" s="30">
        <v>45322</v>
      </c>
      <c r="O1694" s="28" t="s">
        <v>7969</v>
      </c>
      <c r="P1694" s="18" t="s">
        <v>7968</v>
      </c>
      <c r="Q1694" s="18" t="s">
        <v>7957</v>
      </c>
      <c r="R1694" s="18">
        <v>1.5</v>
      </c>
      <c r="T1694" s="18">
        <v>0</v>
      </c>
      <c r="U1694" s="18">
        <v>0</v>
      </c>
    </row>
    <row r="1695" spans="2:21" x14ac:dyDescent="0.4">
      <c r="B1695" s="28" t="s">
        <v>5909</v>
      </c>
      <c r="C1695" s="28" t="s">
        <v>5893</v>
      </c>
      <c r="D1695" s="28" t="s">
        <v>7954</v>
      </c>
      <c r="E1695" s="29" t="s">
        <v>218</v>
      </c>
      <c r="F1695" s="28" t="s">
        <v>6100</v>
      </c>
      <c r="G1695" s="28" t="s">
        <v>275</v>
      </c>
      <c r="H1695" s="28" t="s">
        <v>6302</v>
      </c>
      <c r="I1695" s="29" t="s">
        <v>6467</v>
      </c>
      <c r="J1695" s="28" t="s">
        <v>5899</v>
      </c>
      <c r="K1695" s="28" t="s">
        <v>8040</v>
      </c>
      <c r="L1695" s="28" t="s">
        <v>5901</v>
      </c>
      <c r="M1695" s="29"/>
      <c r="N1695" s="30">
        <v>45322</v>
      </c>
      <c r="O1695" s="28" t="s">
        <v>8041</v>
      </c>
      <c r="P1695" s="18" t="s">
        <v>8040</v>
      </c>
      <c r="Q1695" s="18" t="s">
        <v>8042</v>
      </c>
      <c r="R1695" s="18">
        <v>1.7</v>
      </c>
      <c r="T1695" s="18">
        <v>0</v>
      </c>
      <c r="U1695" s="18">
        <v>0</v>
      </c>
    </row>
    <row r="1696" spans="2:21" x14ac:dyDescent="0.4">
      <c r="B1696" s="28" t="s">
        <v>5909</v>
      </c>
      <c r="C1696" s="28" t="s">
        <v>5893</v>
      </c>
      <c r="D1696" s="28" t="s">
        <v>7954</v>
      </c>
      <c r="E1696" s="29" t="s">
        <v>218</v>
      </c>
      <c r="F1696" s="28" t="s">
        <v>6100</v>
      </c>
      <c r="G1696" s="28" t="s">
        <v>275</v>
      </c>
      <c r="H1696" s="28" t="s">
        <v>6302</v>
      </c>
      <c r="I1696" s="29" t="s">
        <v>6467</v>
      </c>
      <c r="J1696" s="28" t="s">
        <v>5904</v>
      </c>
      <c r="K1696" s="28" t="s">
        <v>8043</v>
      </c>
      <c r="L1696" s="28" t="s">
        <v>5901</v>
      </c>
      <c r="M1696" s="29"/>
      <c r="N1696" s="30">
        <v>45322</v>
      </c>
      <c r="O1696" s="28" t="s">
        <v>8044</v>
      </c>
      <c r="P1696" s="18" t="s">
        <v>8043</v>
      </c>
      <c r="Q1696" s="18" t="s">
        <v>8042</v>
      </c>
      <c r="R1696" s="18">
        <v>1.7</v>
      </c>
      <c r="T1696" s="18">
        <v>0</v>
      </c>
      <c r="U1696" s="18">
        <v>0</v>
      </c>
    </row>
    <row r="1697" spans="2:21" x14ac:dyDescent="0.4">
      <c r="B1697" s="28" t="s">
        <v>5909</v>
      </c>
      <c r="C1697" s="28" t="s">
        <v>5893</v>
      </c>
      <c r="D1697" s="28" t="s">
        <v>7954</v>
      </c>
      <c r="E1697" s="29" t="s">
        <v>218</v>
      </c>
      <c r="F1697" s="28" t="s">
        <v>6100</v>
      </c>
      <c r="G1697" s="28" t="s">
        <v>275</v>
      </c>
      <c r="H1697" s="28" t="s">
        <v>6302</v>
      </c>
      <c r="I1697" s="29" t="s">
        <v>6467</v>
      </c>
      <c r="J1697" s="28" t="s">
        <v>5843</v>
      </c>
      <c r="K1697" s="28" t="s">
        <v>8045</v>
      </c>
      <c r="L1697" s="28" t="s">
        <v>5901</v>
      </c>
      <c r="M1697" s="29"/>
      <c r="N1697" s="30">
        <v>45322</v>
      </c>
      <c r="O1697" s="28" t="s">
        <v>8046</v>
      </c>
      <c r="P1697" s="18" t="s">
        <v>8045</v>
      </c>
      <c r="Q1697" s="18" t="s">
        <v>8042</v>
      </c>
      <c r="R1697" s="18">
        <v>1.7</v>
      </c>
      <c r="T1697" s="18">
        <v>0</v>
      </c>
      <c r="U1697" s="18">
        <v>0</v>
      </c>
    </row>
    <row r="1698" spans="2:21" x14ac:dyDescent="0.4">
      <c r="B1698" s="18" t="s">
        <v>5909</v>
      </c>
      <c r="C1698" s="18" t="s">
        <v>5893</v>
      </c>
      <c r="D1698" s="18" t="s">
        <v>7954</v>
      </c>
      <c r="E1698" s="19" t="s">
        <v>218</v>
      </c>
      <c r="F1698" s="18" t="s">
        <v>6100</v>
      </c>
      <c r="G1698" s="18" t="s">
        <v>39</v>
      </c>
      <c r="H1698" s="18" t="s">
        <v>6318</v>
      </c>
      <c r="I1698" s="19" t="s">
        <v>6474</v>
      </c>
      <c r="J1698" s="18" t="s">
        <v>5899</v>
      </c>
      <c r="K1698" s="18" t="s">
        <v>17415</v>
      </c>
      <c r="L1698" s="18" t="s">
        <v>5901</v>
      </c>
      <c r="N1698" s="20">
        <v>45351</v>
      </c>
      <c r="O1698" s="18" t="s">
        <v>17416</v>
      </c>
      <c r="P1698" s="18" t="s">
        <v>17415</v>
      </c>
      <c r="Q1698" s="18" t="s">
        <v>8042</v>
      </c>
      <c r="R1698" s="18">
        <v>1.8</v>
      </c>
      <c r="T1698" s="18">
        <v>0</v>
      </c>
      <c r="U1698" s="18">
        <v>0</v>
      </c>
    </row>
    <row r="1699" spans="2:21" x14ac:dyDescent="0.4">
      <c r="B1699" s="18" t="s">
        <v>5909</v>
      </c>
      <c r="C1699" s="18" t="s">
        <v>5893</v>
      </c>
      <c r="D1699" s="18" t="s">
        <v>7954</v>
      </c>
      <c r="E1699" s="19" t="s">
        <v>218</v>
      </c>
      <c r="F1699" s="18" t="s">
        <v>6100</v>
      </c>
      <c r="G1699" s="18" t="s">
        <v>39</v>
      </c>
      <c r="H1699" s="18" t="s">
        <v>6318</v>
      </c>
      <c r="I1699" s="19" t="s">
        <v>6474</v>
      </c>
      <c r="J1699" s="18" t="s">
        <v>5904</v>
      </c>
      <c r="K1699" s="18" t="s">
        <v>17417</v>
      </c>
      <c r="L1699" s="18" t="s">
        <v>5901</v>
      </c>
      <c r="N1699" s="20">
        <v>45351</v>
      </c>
      <c r="O1699" s="18" t="s">
        <v>17418</v>
      </c>
      <c r="P1699" s="18" t="s">
        <v>17417</v>
      </c>
      <c r="Q1699" s="18" t="s">
        <v>8042</v>
      </c>
      <c r="R1699" s="18">
        <v>1.8</v>
      </c>
      <c r="T1699" s="18">
        <v>0</v>
      </c>
      <c r="U1699" s="18">
        <v>0</v>
      </c>
    </row>
    <row r="1700" spans="2:21" x14ac:dyDescent="0.4">
      <c r="B1700" s="18" t="s">
        <v>5909</v>
      </c>
      <c r="C1700" s="18" t="s">
        <v>5893</v>
      </c>
      <c r="D1700" s="18" t="s">
        <v>7954</v>
      </c>
      <c r="E1700" s="19" t="s">
        <v>218</v>
      </c>
      <c r="F1700" s="18" t="s">
        <v>6100</v>
      </c>
      <c r="G1700" s="18" t="s">
        <v>39</v>
      </c>
      <c r="H1700" s="18" t="s">
        <v>6318</v>
      </c>
      <c r="I1700" s="19" t="s">
        <v>6474</v>
      </c>
      <c r="J1700" s="18" t="s">
        <v>5843</v>
      </c>
      <c r="K1700" s="18" t="s">
        <v>17419</v>
      </c>
      <c r="L1700" s="18" t="s">
        <v>5901</v>
      </c>
      <c r="N1700" s="20">
        <v>45351</v>
      </c>
      <c r="O1700" s="18" t="s">
        <v>17420</v>
      </c>
      <c r="P1700" s="18" t="s">
        <v>17419</v>
      </c>
      <c r="Q1700" s="18" t="s">
        <v>8042</v>
      </c>
      <c r="R1700" s="18">
        <v>1.8</v>
      </c>
      <c r="T1700" s="18">
        <v>0</v>
      </c>
      <c r="U1700" s="18">
        <v>0</v>
      </c>
    </row>
    <row r="1701" spans="2:21" x14ac:dyDescent="0.4">
      <c r="B1701" s="28" t="s">
        <v>5909</v>
      </c>
      <c r="C1701" s="28" t="s">
        <v>5893</v>
      </c>
      <c r="D1701" s="28" t="s">
        <v>7954</v>
      </c>
      <c r="E1701" s="29" t="s">
        <v>216</v>
      </c>
      <c r="F1701" s="28" t="s">
        <v>5991</v>
      </c>
      <c r="G1701" s="28" t="s">
        <v>275</v>
      </c>
      <c r="H1701" s="28" t="s">
        <v>6302</v>
      </c>
      <c r="I1701" s="29" t="s">
        <v>6467</v>
      </c>
      <c r="J1701" s="28" t="s">
        <v>5899</v>
      </c>
      <c r="K1701" s="28" t="s">
        <v>8012</v>
      </c>
      <c r="L1701" s="28" t="s">
        <v>5901</v>
      </c>
      <c r="M1701" s="29"/>
      <c r="N1701" s="30">
        <v>45322</v>
      </c>
      <c r="O1701" s="28" t="s">
        <v>8013</v>
      </c>
      <c r="P1701" s="18" t="s">
        <v>8012</v>
      </c>
      <c r="Q1701" s="18" t="s">
        <v>8014</v>
      </c>
      <c r="R1701" s="18">
        <v>1.7</v>
      </c>
      <c r="T1701" s="18">
        <v>0</v>
      </c>
      <c r="U1701" s="18">
        <v>0</v>
      </c>
    </row>
    <row r="1702" spans="2:21" x14ac:dyDescent="0.4">
      <c r="B1702" s="28" t="s">
        <v>5909</v>
      </c>
      <c r="C1702" s="28" t="s">
        <v>5893</v>
      </c>
      <c r="D1702" s="28" t="s">
        <v>7954</v>
      </c>
      <c r="E1702" s="29" t="s">
        <v>216</v>
      </c>
      <c r="F1702" s="28" t="s">
        <v>5991</v>
      </c>
      <c r="G1702" s="28" t="s">
        <v>275</v>
      </c>
      <c r="H1702" s="28" t="s">
        <v>6302</v>
      </c>
      <c r="I1702" s="29" t="s">
        <v>6467</v>
      </c>
      <c r="J1702" s="28" t="s">
        <v>5904</v>
      </c>
      <c r="K1702" s="28" t="s">
        <v>8015</v>
      </c>
      <c r="L1702" s="28" t="s">
        <v>5901</v>
      </c>
      <c r="M1702" s="29"/>
      <c r="N1702" s="30">
        <v>45322</v>
      </c>
      <c r="O1702" s="28" t="s">
        <v>8016</v>
      </c>
      <c r="P1702" s="18" t="s">
        <v>8015</v>
      </c>
      <c r="Q1702" s="18" t="s">
        <v>8014</v>
      </c>
      <c r="R1702" s="18">
        <v>1.7</v>
      </c>
      <c r="T1702" s="18">
        <v>0</v>
      </c>
      <c r="U1702" s="18">
        <v>0</v>
      </c>
    </row>
    <row r="1703" spans="2:21" x14ac:dyDescent="0.4">
      <c r="B1703" s="28" t="s">
        <v>5909</v>
      </c>
      <c r="C1703" s="28" t="s">
        <v>5893</v>
      </c>
      <c r="D1703" s="28" t="s">
        <v>7954</v>
      </c>
      <c r="E1703" s="29" t="s">
        <v>216</v>
      </c>
      <c r="F1703" s="28" t="s">
        <v>5991</v>
      </c>
      <c r="G1703" s="28" t="s">
        <v>275</v>
      </c>
      <c r="H1703" s="28" t="s">
        <v>6302</v>
      </c>
      <c r="I1703" s="29" t="s">
        <v>6467</v>
      </c>
      <c r="J1703" s="28" t="s">
        <v>5843</v>
      </c>
      <c r="K1703" s="28" t="s">
        <v>8017</v>
      </c>
      <c r="L1703" s="28" t="s">
        <v>5901</v>
      </c>
      <c r="M1703" s="29"/>
      <c r="N1703" s="30">
        <v>45322</v>
      </c>
      <c r="O1703" s="28" t="s">
        <v>8018</v>
      </c>
      <c r="P1703" s="18" t="s">
        <v>8017</v>
      </c>
      <c r="Q1703" s="18" t="s">
        <v>8014</v>
      </c>
      <c r="R1703" s="18">
        <v>1.7</v>
      </c>
      <c r="T1703" s="18">
        <v>0</v>
      </c>
      <c r="U1703" s="18">
        <v>0</v>
      </c>
    </row>
    <row r="1704" spans="2:21" x14ac:dyDescent="0.4">
      <c r="B1704" s="18" t="s">
        <v>5909</v>
      </c>
      <c r="C1704" s="18" t="s">
        <v>5893</v>
      </c>
      <c r="D1704" s="18" t="s">
        <v>7954</v>
      </c>
      <c r="E1704" s="19" t="s">
        <v>216</v>
      </c>
      <c r="F1704" s="18" t="s">
        <v>5991</v>
      </c>
      <c r="G1704" s="18" t="s">
        <v>39</v>
      </c>
      <c r="H1704" s="18" t="s">
        <v>6318</v>
      </c>
      <c r="I1704" s="19" t="s">
        <v>6474</v>
      </c>
      <c r="J1704" s="18" t="s">
        <v>5899</v>
      </c>
      <c r="K1704" s="18" t="s">
        <v>17421</v>
      </c>
      <c r="L1704" s="18" t="s">
        <v>5901</v>
      </c>
      <c r="N1704" s="20">
        <v>45351</v>
      </c>
      <c r="O1704" s="18" t="s">
        <v>17422</v>
      </c>
      <c r="P1704" s="18" t="s">
        <v>17421</v>
      </c>
      <c r="Q1704" s="18" t="s">
        <v>8014</v>
      </c>
      <c r="R1704" s="18">
        <v>1.8</v>
      </c>
      <c r="T1704" s="18">
        <v>0</v>
      </c>
      <c r="U1704" s="18">
        <v>0</v>
      </c>
    </row>
    <row r="1705" spans="2:21" x14ac:dyDescent="0.4">
      <c r="B1705" s="18" t="s">
        <v>5909</v>
      </c>
      <c r="C1705" s="18" t="s">
        <v>5893</v>
      </c>
      <c r="D1705" s="18" t="s">
        <v>7954</v>
      </c>
      <c r="E1705" s="19" t="s">
        <v>216</v>
      </c>
      <c r="F1705" s="18" t="s">
        <v>5991</v>
      </c>
      <c r="G1705" s="18" t="s">
        <v>39</v>
      </c>
      <c r="H1705" s="18" t="s">
        <v>6318</v>
      </c>
      <c r="I1705" s="19" t="s">
        <v>6474</v>
      </c>
      <c r="J1705" s="18" t="s">
        <v>5904</v>
      </c>
      <c r="K1705" s="18" t="s">
        <v>17423</v>
      </c>
      <c r="L1705" s="18" t="s">
        <v>5901</v>
      </c>
      <c r="N1705" s="20">
        <v>45351</v>
      </c>
      <c r="O1705" s="18" t="s">
        <v>17424</v>
      </c>
      <c r="P1705" s="18" t="s">
        <v>17423</v>
      </c>
      <c r="Q1705" s="18" t="s">
        <v>8014</v>
      </c>
      <c r="R1705" s="18">
        <v>1.8</v>
      </c>
      <c r="T1705" s="18">
        <v>0</v>
      </c>
      <c r="U1705" s="18">
        <v>0</v>
      </c>
    </row>
    <row r="1706" spans="2:21" x14ac:dyDescent="0.4">
      <c r="B1706" s="18" t="s">
        <v>5909</v>
      </c>
      <c r="C1706" s="18" t="s">
        <v>5893</v>
      </c>
      <c r="D1706" s="18" t="s">
        <v>7954</v>
      </c>
      <c r="E1706" s="19" t="s">
        <v>216</v>
      </c>
      <c r="F1706" s="18" t="s">
        <v>5991</v>
      </c>
      <c r="G1706" s="18" t="s">
        <v>39</v>
      </c>
      <c r="H1706" s="18" t="s">
        <v>6318</v>
      </c>
      <c r="I1706" s="19" t="s">
        <v>6474</v>
      </c>
      <c r="J1706" s="18" t="s">
        <v>5843</v>
      </c>
      <c r="K1706" s="18" t="s">
        <v>17425</v>
      </c>
      <c r="L1706" s="18" t="s">
        <v>5901</v>
      </c>
      <c r="N1706" s="20">
        <v>45351</v>
      </c>
      <c r="O1706" s="18" t="s">
        <v>17426</v>
      </c>
      <c r="P1706" s="18" t="s">
        <v>17425</v>
      </c>
      <c r="Q1706" s="18" t="s">
        <v>8014</v>
      </c>
      <c r="R1706" s="18">
        <v>1.8</v>
      </c>
      <c r="T1706" s="18">
        <v>0</v>
      </c>
      <c r="U1706" s="18">
        <v>0</v>
      </c>
    </row>
    <row r="1707" spans="2:21" x14ac:dyDescent="0.4">
      <c r="B1707" s="28" t="s">
        <v>5909</v>
      </c>
      <c r="C1707" s="28" t="s">
        <v>5910</v>
      </c>
      <c r="D1707" s="28" t="s">
        <v>7954</v>
      </c>
      <c r="E1707" s="29" t="s">
        <v>212</v>
      </c>
      <c r="F1707" s="28" t="s">
        <v>5991</v>
      </c>
      <c r="G1707" s="28" t="s">
        <v>703</v>
      </c>
      <c r="H1707" s="28" t="s">
        <v>6466</v>
      </c>
      <c r="I1707" s="29" t="s">
        <v>7977</v>
      </c>
      <c r="J1707" s="28" t="s">
        <v>5899</v>
      </c>
      <c r="K1707" s="28" t="s">
        <v>7978</v>
      </c>
      <c r="L1707" s="28" t="s">
        <v>5901</v>
      </c>
      <c r="M1707" s="29"/>
      <c r="N1707" s="30">
        <v>45322</v>
      </c>
      <c r="O1707" s="28" t="s">
        <v>7979</v>
      </c>
      <c r="P1707" s="18" t="s">
        <v>7978</v>
      </c>
      <c r="Q1707" s="18" t="s">
        <v>7980</v>
      </c>
      <c r="R1707" s="18">
        <v>1.3</v>
      </c>
      <c r="T1707" s="18">
        <v>0</v>
      </c>
      <c r="U1707" s="18">
        <v>0</v>
      </c>
    </row>
    <row r="1708" spans="2:21" x14ac:dyDescent="0.4">
      <c r="B1708" s="28" t="s">
        <v>5909</v>
      </c>
      <c r="C1708" s="28" t="s">
        <v>5910</v>
      </c>
      <c r="D1708" s="28" t="s">
        <v>7954</v>
      </c>
      <c r="E1708" s="29" t="s">
        <v>212</v>
      </c>
      <c r="F1708" s="28" t="s">
        <v>5991</v>
      </c>
      <c r="G1708" s="28" t="s">
        <v>703</v>
      </c>
      <c r="H1708" s="28" t="s">
        <v>6466</v>
      </c>
      <c r="I1708" s="29" t="s">
        <v>7977</v>
      </c>
      <c r="J1708" s="28" t="s">
        <v>5904</v>
      </c>
      <c r="K1708" s="28" t="s">
        <v>7981</v>
      </c>
      <c r="L1708" s="28" t="s">
        <v>5901</v>
      </c>
      <c r="M1708" s="29"/>
      <c r="N1708" s="30">
        <v>45322</v>
      </c>
      <c r="O1708" s="28" t="s">
        <v>7982</v>
      </c>
      <c r="P1708" s="18" t="s">
        <v>7981</v>
      </c>
      <c r="Q1708" s="18" t="s">
        <v>7980</v>
      </c>
      <c r="R1708" s="18">
        <v>1.3</v>
      </c>
      <c r="T1708" s="18">
        <v>0</v>
      </c>
      <c r="U1708" s="18">
        <v>0</v>
      </c>
    </row>
    <row r="1709" spans="2:21" x14ac:dyDescent="0.4">
      <c r="B1709" s="28" t="s">
        <v>5909</v>
      </c>
      <c r="C1709" s="28" t="s">
        <v>5910</v>
      </c>
      <c r="D1709" s="28" t="s">
        <v>7954</v>
      </c>
      <c r="E1709" s="29" t="s">
        <v>212</v>
      </c>
      <c r="F1709" s="28" t="s">
        <v>5991</v>
      </c>
      <c r="G1709" s="28" t="s">
        <v>703</v>
      </c>
      <c r="H1709" s="28" t="s">
        <v>6466</v>
      </c>
      <c r="I1709" s="29" t="s">
        <v>7977</v>
      </c>
      <c r="J1709" s="28" t="s">
        <v>5843</v>
      </c>
      <c r="K1709" s="28" t="s">
        <v>7983</v>
      </c>
      <c r="L1709" s="28" t="s">
        <v>5901</v>
      </c>
      <c r="M1709" s="29"/>
      <c r="N1709" s="30">
        <v>45322</v>
      </c>
      <c r="O1709" s="28" t="s">
        <v>7984</v>
      </c>
      <c r="P1709" s="18" t="s">
        <v>7983</v>
      </c>
      <c r="Q1709" s="18" t="s">
        <v>7980</v>
      </c>
      <c r="R1709" s="18">
        <v>1.3</v>
      </c>
      <c r="T1709" s="18">
        <v>0</v>
      </c>
      <c r="U1709" s="18">
        <v>0</v>
      </c>
    </row>
    <row r="1710" spans="2:21" x14ac:dyDescent="0.4">
      <c r="B1710" s="28" t="s">
        <v>5909</v>
      </c>
      <c r="C1710" s="28" t="s">
        <v>5910</v>
      </c>
      <c r="D1710" s="28" t="s">
        <v>7954</v>
      </c>
      <c r="E1710" s="29" t="s">
        <v>212</v>
      </c>
      <c r="F1710" s="28" t="s">
        <v>5991</v>
      </c>
      <c r="G1710" s="28" t="s">
        <v>275</v>
      </c>
      <c r="H1710" s="28" t="s">
        <v>6302</v>
      </c>
      <c r="I1710" s="29" t="s">
        <v>6474</v>
      </c>
      <c r="J1710" s="28" t="s">
        <v>5899</v>
      </c>
      <c r="K1710" s="28" t="s">
        <v>7985</v>
      </c>
      <c r="L1710" s="28" t="s">
        <v>5901</v>
      </c>
      <c r="M1710" s="29"/>
      <c r="N1710" s="30">
        <v>45322</v>
      </c>
      <c r="O1710" s="28" t="s">
        <v>7986</v>
      </c>
      <c r="P1710" s="18" t="s">
        <v>7985</v>
      </c>
      <c r="Q1710" s="18" t="s">
        <v>7980</v>
      </c>
      <c r="R1710" s="18">
        <v>1.8</v>
      </c>
      <c r="T1710" s="18">
        <v>0</v>
      </c>
      <c r="U1710" s="18">
        <v>0</v>
      </c>
    </row>
    <row r="1711" spans="2:21" x14ac:dyDescent="0.4">
      <c r="B1711" s="28" t="s">
        <v>5909</v>
      </c>
      <c r="C1711" s="28" t="s">
        <v>5910</v>
      </c>
      <c r="D1711" s="28" t="s">
        <v>7954</v>
      </c>
      <c r="E1711" s="29" t="s">
        <v>212</v>
      </c>
      <c r="F1711" s="28" t="s">
        <v>5991</v>
      </c>
      <c r="G1711" s="28" t="s">
        <v>275</v>
      </c>
      <c r="H1711" s="28" t="s">
        <v>6302</v>
      </c>
      <c r="I1711" s="29" t="s">
        <v>6474</v>
      </c>
      <c r="J1711" s="28" t="s">
        <v>5904</v>
      </c>
      <c r="K1711" s="28" t="s">
        <v>7987</v>
      </c>
      <c r="L1711" s="28" t="s">
        <v>5901</v>
      </c>
      <c r="M1711" s="29"/>
      <c r="N1711" s="30">
        <v>45322</v>
      </c>
      <c r="O1711" s="28" t="s">
        <v>7988</v>
      </c>
      <c r="P1711" s="18" t="s">
        <v>7987</v>
      </c>
      <c r="Q1711" s="18" t="s">
        <v>7980</v>
      </c>
      <c r="R1711" s="18">
        <v>1.8</v>
      </c>
      <c r="T1711" s="18">
        <v>0</v>
      </c>
      <c r="U1711" s="18">
        <v>0</v>
      </c>
    </row>
    <row r="1712" spans="2:21" x14ac:dyDescent="0.4">
      <c r="B1712" s="28" t="s">
        <v>5909</v>
      </c>
      <c r="C1712" s="28" t="s">
        <v>5910</v>
      </c>
      <c r="D1712" s="28" t="s">
        <v>7954</v>
      </c>
      <c r="E1712" s="29" t="s">
        <v>212</v>
      </c>
      <c r="F1712" s="28" t="s">
        <v>5991</v>
      </c>
      <c r="G1712" s="28" t="s">
        <v>275</v>
      </c>
      <c r="H1712" s="28" t="s">
        <v>6302</v>
      </c>
      <c r="I1712" s="29" t="s">
        <v>6474</v>
      </c>
      <c r="J1712" s="28" t="s">
        <v>5843</v>
      </c>
      <c r="K1712" s="28" t="s">
        <v>7989</v>
      </c>
      <c r="L1712" s="28" t="s">
        <v>5901</v>
      </c>
      <c r="M1712" s="29"/>
      <c r="N1712" s="30">
        <v>45322</v>
      </c>
      <c r="O1712" s="28" t="s">
        <v>7990</v>
      </c>
      <c r="P1712" s="18" t="s">
        <v>7989</v>
      </c>
      <c r="Q1712" s="18" t="s">
        <v>7980</v>
      </c>
      <c r="R1712" s="18">
        <v>1.8</v>
      </c>
      <c r="T1712" s="18">
        <v>0</v>
      </c>
      <c r="U1712" s="18">
        <v>0</v>
      </c>
    </row>
    <row r="1713" spans="2:21" x14ac:dyDescent="0.4">
      <c r="B1713" s="18" t="s">
        <v>5909</v>
      </c>
      <c r="C1713" s="18" t="s">
        <v>5910</v>
      </c>
      <c r="D1713" s="18" t="s">
        <v>11471</v>
      </c>
      <c r="E1713" s="19" t="s">
        <v>313</v>
      </c>
      <c r="F1713" s="18" t="s">
        <v>5935</v>
      </c>
      <c r="G1713" s="18" t="s">
        <v>703</v>
      </c>
      <c r="H1713" s="18" t="s">
        <v>6466</v>
      </c>
      <c r="I1713" s="19" t="s">
        <v>6558</v>
      </c>
      <c r="J1713" s="18" t="s">
        <v>5899</v>
      </c>
      <c r="K1713" s="18" t="s">
        <v>13113</v>
      </c>
      <c r="L1713" s="18" t="s">
        <v>5901</v>
      </c>
      <c r="N1713" s="20">
        <v>45322</v>
      </c>
      <c r="O1713" s="18" t="s">
        <v>13114</v>
      </c>
      <c r="P1713" s="18" t="s">
        <v>13113</v>
      </c>
      <c r="Q1713" s="18" t="s">
        <v>11474</v>
      </c>
      <c r="R1713" s="18">
        <v>1.4</v>
      </c>
      <c r="T1713" s="18">
        <v>0</v>
      </c>
      <c r="U1713" s="18">
        <v>0</v>
      </c>
    </row>
    <row r="1714" spans="2:21" x14ac:dyDescent="0.4">
      <c r="B1714" s="18" t="s">
        <v>5909</v>
      </c>
      <c r="C1714" s="18" t="s">
        <v>5910</v>
      </c>
      <c r="D1714" s="18" t="s">
        <v>11471</v>
      </c>
      <c r="E1714" s="19" t="s">
        <v>313</v>
      </c>
      <c r="F1714" s="18" t="s">
        <v>5935</v>
      </c>
      <c r="G1714" s="18" t="s">
        <v>703</v>
      </c>
      <c r="H1714" s="18" t="s">
        <v>6466</v>
      </c>
      <c r="I1714" s="19" t="s">
        <v>6558</v>
      </c>
      <c r="J1714" s="18" t="s">
        <v>5904</v>
      </c>
      <c r="K1714" s="18" t="s">
        <v>13111</v>
      </c>
      <c r="L1714" s="18" t="s">
        <v>5901</v>
      </c>
      <c r="N1714" s="20">
        <v>45322</v>
      </c>
      <c r="O1714" s="18" t="s">
        <v>13112</v>
      </c>
      <c r="P1714" s="18" t="s">
        <v>13111</v>
      </c>
      <c r="Q1714" s="18" t="s">
        <v>11474</v>
      </c>
      <c r="R1714" s="18">
        <v>1.4</v>
      </c>
      <c r="T1714" s="18">
        <v>0</v>
      </c>
      <c r="U1714" s="18">
        <v>0</v>
      </c>
    </row>
    <row r="1715" spans="2:21" x14ac:dyDescent="0.4">
      <c r="B1715" s="18" t="s">
        <v>5909</v>
      </c>
      <c r="C1715" s="18" t="s">
        <v>5910</v>
      </c>
      <c r="D1715" s="18" t="s">
        <v>11471</v>
      </c>
      <c r="E1715" s="19" t="s">
        <v>313</v>
      </c>
      <c r="F1715" s="18" t="s">
        <v>5935</v>
      </c>
      <c r="G1715" s="18" t="s">
        <v>703</v>
      </c>
      <c r="H1715" s="18" t="s">
        <v>6466</v>
      </c>
      <c r="I1715" s="19" t="s">
        <v>6558</v>
      </c>
      <c r="J1715" s="18" t="s">
        <v>5843</v>
      </c>
      <c r="K1715" s="18" t="s">
        <v>13109</v>
      </c>
      <c r="L1715" s="18" t="s">
        <v>5901</v>
      </c>
      <c r="N1715" s="20">
        <v>45322</v>
      </c>
      <c r="O1715" s="18" t="s">
        <v>13110</v>
      </c>
      <c r="P1715" s="18" t="s">
        <v>13109</v>
      </c>
      <c r="Q1715" s="18" t="s">
        <v>11474</v>
      </c>
      <c r="R1715" s="18">
        <v>1.4</v>
      </c>
      <c r="T1715" s="18">
        <v>0</v>
      </c>
      <c r="U1715" s="18">
        <v>0</v>
      </c>
    </row>
    <row r="1716" spans="2:21" x14ac:dyDescent="0.4">
      <c r="B1716" s="18" t="s">
        <v>5909</v>
      </c>
      <c r="C1716" s="18" t="s">
        <v>5910</v>
      </c>
      <c r="D1716" s="18" t="s">
        <v>11471</v>
      </c>
      <c r="E1716" s="19" t="s">
        <v>313</v>
      </c>
      <c r="F1716" s="18" t="s">
        <v>5935</v>
      </c>
      <c r="G1716" s="18" t="s">
        <v>703</v>
      </c>
      <c r="H1716" s="18" t="s">
        <v>6466</v>
      </c>
      <c r="I1716" s="19" t="s">
        <v>11480</v>
      </c>
      <c r="J1716" s="18" t="s">
        <v>5899</v>
      </c>
      <c r="K1716" s="18" t="s">
        <v>11758</v>
      </c>
      <c r="L1716" s="18" t="s">
        <v>5901</v>
      </c>
      <c r="N1716" s="20">
        <v>45322</v>
      </c>
      <c r="O1716" s="18" t="s">
        <v>11759</v>
      </c>
      <c r="P1716" s="18" t="s">
        <v>11758</v>
      </c>
      <c r="Q1716" s="18" t="s">
        <v>11474</v>
      </c>
      <c r="T1716" s="18">
        <v>0</v>
      </c>
      <c r="U1716" s="18">
        <v>0</v>
      </c>
    </row>
    <row r="1717" spans="2:21" x14ac:dyDescent="0.4">
      <c r="B1717" s="18" t="s">
        <v>5909</v>
      </c>
      <c r="C1717" s="18" t="s">
        <v>5910</v>
      </c>
      <c r="D1717" s="18" t="s">
        <v>11471</v>
      </c>
      <c r="E1717" s="19" t="s">
        <v>313</v>
      </c>
      <c r="F1717" s="18" t="s">
        <v>5935</v>
      </c>
      <c r="G1717" s="18" t="s">
        <v>703</v>
      </c>
      <c r="H1717" s="18" t="s">
        <v>6466</v>
      </c>
      <c r="I1717" s="19" t="s">
        <v>11480</v>
      </c>
      <c r="J1717" s="18" t="s">
        <v>5904</v>
      </c>
      <c r="K1717" s="18" t="s">
        <v>11760</v>
      </c>
      <c r="L1717" s="18" t="s">
        <v>5901</v>
      </c>
      <c r="N1717" s="20">
        <v>45322</v>
      </c>
      <c r="O1717" s="18" t="s">
        <v>11761</v>
      </c>
      <c r="P1717" s="18" t="s">
        <v>11760</v>
      </c>
      <c r="Q1717" s="18" t="s">
        <v>11474</v>
      </c>
      <c r="T1717" s="18">
        <v>0</v>
      </c>
      <c r="U1717" s="18">
        <v>0</v>
      </c>
    </row>
    <row r="1718" spans="2:21" x14ac:dyDescent="0.4">
      <c r="B1718" s="18" t="s">
        <v>5909</v>
      </c>
      <c r="C1718" s="18" t="s">
        <v>5910</v>
      </c>
      <c r="D1718" s="18" t="s">
        <v>11471</v>
      </c>
      <c r="E1718" s="19" t="s">
        <v>313</v>
      </c>
      <c r="F1718" s="18" t="s">
        <v>5935</v>
      </c>
      <c r="G1718" s="18" t="s">
        <v>703</v>
      </c>
      <c r="H1718" s="18" t="s">
        <v>6466</v>
      </c>
      <c r="I1718" s="19" t="s">
        <v>11480</v>
      </c>
      <c r="J1718" s="18" t="s">
        <v>5843</v>
      </c>
      <c r="K1718" s="18" t="s">
        <v>11762</v>
      </c>
      <c r="L1718" s="18" t="s">
        <v>5901</v>
      </c>
      <c r="N1718" s="20">
        <v>45322</v>
      </c>
      <c r="O1718" s="18" t="s">
        <v>11763</v>
      </c>
      <c r="P1718" s="18" t="s">
        <v>11762</v>
      </c>
      <c r="Q1718" s="18" t="s">
        <v>11474</v>
      </c>
      <c r="T1718" s="18">
        <v>0</v>
      </c>
      <c r="U1718" s="18">
        <v>0</v>
      </c>
    </row>
    <row r="1719" spans="2:21" x14ac:dyDescent="0.4">
      <c r="B1719" s="18" t="s">
        <v>5909</v>
      </c>
      <c r="C1719" s="18" t="s">
        <v>5910</v>
      </c>
      <c r="D1719" s="18" t="s">
        <v>11471</v>
      </c>
      <c r="E1719" s="19" t="s">
        <v>313</v>
      </c>
      <c r="F1719" s="18" t="s">
        <v>5935</v>
      </c>
      <c r="G1719" s="18" t="s">
        <v>275</v>
      </c>
      <c r="H1719" s="18" t="s">
        <v>6302</v>
      </c>
      <c r="I1719" s="19" t="s">
        <v>6474</v>
      </c>
      <c r="J1719" s="18" t="s">
        <v>5899</v>
      </c>
      <c r="K1719" s="18" t="s">
        <v>13119</v>
      </c>
      <c r="L1719" s="18" t="s">
        <v>5901</v>
      </c>
      <c r="N1719" s="20">
        <v>45322</v>
      </c>
      <c r="O1719" s="18" t="s">
        <v>13120</v>
      </c>
      <c r="P1719" s="18" t="s">
        <v>13119</v>
      </c>
      <c r="Q1719" s="18" t="s">
        <v>11474</v>
      </c>
      <c r="R1719" s="18">
        <v>1.8</v>
      </c>
      <c r="T1719" s="18">
        <v>0</v>
      </c>
      <c r="U1719" s="18">
        <v>0</v>
      </c>
    </row>
    <row r="1720" spans="2:21" x14ac:dyDescent="0.4">
      <c r="B1720" s="18" t="s">
        <v>5909</v>
      </c>
      <c r="C1720" s="18" t="s">
        <v>5910</v>
      </c>
      <c r="D1720" s="18" t="s">
        <v>11471</v>
      </c>
      <c r="E1720" s="19" t="s">
        <v>313</v>
      </c>
      <c r="F1720" s="18" t="s">
        <v>5935</v>
      </c>
      <c r="G1720" s="18" t="s">
        <v>275</v>
      </c>
      <c r="H1720" s="18" t="s">
        <v>6302</v>
      </c>
      <c r="I1720" s="19" t="s">
        <v>6474</v>
      </c>
      <c r="J1720" s="18" t="s">
        <v>5904</v>
      </c>
      <c r="K1720" s="18" t="s">
        <v>13117</v>
      </c>
      <c r="L1720" s="18" t="s">
        <v>5901</v>
      </c>
      <c r="N1720" s="20">
        <v>45322</v>
      </c>
      <c r="O1720" s="18" t="s">
        <v>13118</v>
      </c>
      <c r="P1720" s="18" t="s">
        <v>13117</v>
      </c>
      <c r="Q1720" s="18" t="s">
        <v>11474</v>
      </c>
      <c r="R1720" s="18">
        <v>1.8</v>
      </c>
      <c r="T1720" s="18">
        <v>0</v>
      </c>
      <c r="U1720" s="18">
        <v>0</v>
      </c>
    </row>
    <row r="1721" spans="2:21" x14ac:dyDescent="0.4">
      <c r="B1721" s="18" t="s">
        <v>5909</v>
      </c>
      <c r="C1721" s="18" t="s">
        <v>5910</v>
      </c>
      <c r="D1721" s="18" t="s">
        <v>11471</v>
      </c>
      <c r="E1721" s="19" t="s">
        <v>313</v>
      </c>
      <c r="F1721" s="18" t="s">
        <v>5935</v>
      </c>
      <c r="G1721" s="18" t="s">
        <v>275</v>
      </c>
      <c r="H1721" s="18" t="s">
        <v>6302</v>
      </c>
      <c r="I1721" s="19" t="s">
        <v>6474</v>
      </c>
      <c r="J1721" s="18" t="s">
        <v>5843</v>
      </c>
      <c r="K1721" s="18" t="s">
        <v>13115</v>
      </c>
      <c r="L1721" s="18" t="s">
        <v>5901</v>
      </c>
      <c r="N1721" s="20">
        <v>45322</v>
      </c>
      <c r="O1721" s="18" t="s">
        <v>13116</v>
      </c>
      <c r="P1721" s="18" t="s">
        <v>13115</v>
      </c>
      <c r="Q1721" s="18" t="s">
        <v>11474</v>
      </c>
      <c r="R1721" s="18">
        <v>1.8</v>
      </c>
      <c r="T1721" s="18">
        <v>0</v>
      </c>
      <c r="U1721" s="18">
        <v>0</v>
      </c>
    </row>
    <row r="1722" spans="2:21" x14ac:dyDescent="0.4">
      <c r="B1722" s="18" t="s">
        <v>5909</v>
      </c>
      <c r="C1722" s="18" t="s">
        <v>5910</v>
      </c>
      <c r="D1722" s="18" t="s">
        <v>11471</v>
      </c>
      <c r="E1722" s="19" t="s">
        <v>313</v>
      </c>
      <c r="F1722" s="18" t="s">
        <v>5935</v>
      </c>
      <c r="G1722" s="18" t="s">
        <v>275</v>
      </c>
      <c r="H1722" s="18" t="s">
        <v>6302</v>
      </c>
      <c r="I1722" s="19" t="s">
        <v>11488</v>
      </c>
      <c r="J1722" s="18" t="s">
        <v>5899</v>
      </c>
      <c r="K1722" s="18" t="s">
        <v>11764</v>
      </c>
      <c r="L1722" s="18" t="s">
        <v>5901</v>
      </c>
      <c r="N1722" s="20">
        <v>45322</v>
      </c>
      <c r="O1722" s="18" t="s">
        <v>11765</v>
      </c>
      <c r="P1722" s="18" t="s">
        <v>11764</v>
      </c>
      <c r="Q1722" s="18" t="s">
        <v>11474</v>
      </c>
      <c r="T1722" s="18">
        <v>0</v>
      </c>
      <c r="U1722" s="18">
        <v>0</v>
      </c>
    </row>
    <row r="1723" spans="2:21" x14ac:dyDescent="0.4">
      <c r="B1723" s="18" t="s">
        <v>5909</v>
      </c>
      <c r="C1723" s="18" t="s">
        <v>5910</v>
      </c>
      <c r="D1723" s="18" t="s">
        <v>11471</v>
      </c>
      <c r="E1723" s="19" t="s">
        <v>313</v>
      </c>
      <c r="F1723" s="18" t="s">
        <v>5935</v>
      </c>
      <c r="G1723" s="18" t="s">
        <v>275</v>
      </c>
      <c r="H1723" s="18" t="s">
        <v>6302</v>
      </c>
      <c r="I1723" s="19" t="s">
        <v>11488</v>
      </c>
      <c r="J1723" s="18" t="s">
        <v>5904</v>
      </c>
      <c r="K1723" s="18" t="s">
        <v>11766</v>
      </c>
      <c r="L1723" s="18" t="s">
        <v>5901</v>
      </c>
      <c r="N1723" s="20">
        <v>45322</v>
      </c>
      <c r="O1723" s="18" t="s">
        <v>11767</v>
      </c>
      <c r="P1723" s="18" t="s">
        <v>11766</v>
      </c>
      <c r="Q1723" s="18" t="s">
        <v>11474</v>
      </c>
      <c r="T1723" s="18">
        <v>0</v>
      </c>
      <c r="U1723" s="18">
        <v>0</v>
      </c>
    </row>
    <row r="1724" spans="2:21" x14ac:dyDescent="0.4">
      <c r="B1724" s="18" t="s">
        <v>5909</v>
      </c>
      <c r="C1724" s="18" t="s">
        <v>5910</v>
      </c>
      <c r="D1724" s="18" t="s">
        <v>11471</v>
      </c>
      <c r="E1724" s="19" t="s">
        <v>313</v>
      </c>
      <c r="F1724" s="18" t="s">
        <v>5935</v>
      </c>
      <c r="G1724" s="18" t="s">
        <v>275</v>
      </c>
      <c r="H1724" s="18" t="s">
        <v>6302</v>
      </c>
      <c r="I1724" s="19" t="s">
        <v>11488</v>
      </c>
      <c r="J1724" s="18" t="s">
        <v>5843</v>
      </c>
      <c r="K1724" s="18" t="s">
        <v>11768</v>
      </c>
      <c r="L1724" s="18" t="s">
        <v>5901</v>
      </c>
      <c r="N1724" s="20">
        <v>45322</v>
      </c>
      <c r="O1724" s="18" t="s">
        <v>11769</v>
      </c>
      <c r="P1724" s="18" t="s">
        <v>11768</v>
      </c>
      <c r="Q1724" s="18" t="s">
        <v>11474</v>
      </c>
      <c r="T1724" s="18">
        <v>0</v>
      </c>
      <c r="U1724" s="18">
        <v>0</v>
      </c>
    </row>
    <row r="1725" spans="2:21" x14ac:dyDescent="0.4">
      <c r="B1725" s="18" t="s">
        <v>5909</v>
      </c>
      <c r="C1725" s="18" t="s">
        <v>5910</v>
      </c>
      <c r="D1725" s="18" t="s">
        <v>11471</v>
      </c>
      <c r="E1725" s="19" t="s">
        <v>313</v>
      </c>
      <c r="F1725" s="18" t="s">
        <v>5935</v>
      </c>
      <c r="G1725" s="18" t="s">
        <v>275</v>
      </c>
      <c r="H1725" s="18" t="s">
        <v>6302</v>
      </c>
      <c r="I1725" s="19" t="s">
        <v>11770</v>
      </c>
      <c r="J1725" s="18" t="s">
        <v>5899</v>
      </c>
      <c r="K1725" s="18" t="s">
        <v>11771</v>
      </c>
      <c r="L1725" s="18" t="s">
        <v>5901</v>
      </c>
      <c r="N1725" s="20">
        <v>45322</v>
      </c>
      <c r="O1725" s="18" t="s">
        <v>11772</v>
      </c>
      <c r="P1725" s="18" t="s">
        <v>11771</v>
      </c>
      <c r="Q1725" s="18" t="s">
        <v>11474</v>
      </c>
      <c r="T1725" s="18">
        <v>0</v>
      </c>
      <c r="U1725" s="18">
        <v>0</v>
      </c>
    </row>
    <row r="1726" spans="2:21" x14ac:dyDescent="0.4">
      <c r="B1726" s="18" t="s">
        <v>5909</v>
      </c>
      <c r="C1726" s="18" t="s">
        <v>5910</v>
      </c>
      <c r="D1726" s="18" t="s">
        <v>11471</v>
      </c>
      <c r="E1726" s="19" t="s">
        <v>313</v>
      </c>
      <c r="F1726" s="18" t="s">
        <v>5935</v>
      </c>
      <c r="G1726" s="18" t="s">
        <v>275</v>
      </c>
      <c r="H1726" s="18" t="s">
        <v>6302</v>
      </c>
      <c r="I1726" s="19" t="s">
        <v>11770</v>
      </c>
      <c r="J1726" s="18" t="s">
        <v>5904</v>
      </c>
      <c r="K1726" s="18" t="s">
        <v>11773</v>
      </c>
      <c r="L1726" s="18" t="s">
        <v>5901</v>
      </c>
      <c r="N1726" s="20">
        <v>45322</v>
      </c>
      <c r="O1726" s="18" t="s">
        <v>11774</v>
      </c>
      <c r="P1726" s="18" t="s">
        <v>11773</v>
      </c>
      <c r="Q1726" s="18" t="s">
        <v>11474</v>
      </c>
      <c r="T1726" s="18">
        <v>0</v>
      </c>
      <c r="U1726" s="18">
        <v>0</v>
      </c>
    </row>
    <row r="1727" spans="2:21" x14ac:dyDescent="0.4">
      <c r="B1727" s="18" t="s">
        <v>5909</v>
      </c>
      <c r="C1727" s="18" t="s">
        <v>5910</v>
      </c>
      <c r="D1727" s="18" t="s">
        <v>11471</v>
      </c>
      <c r="E1727" s="19" t="s">
        <v>313</v>
      </c>
      <c r="F1727" s="18" t="s">
        <v>5935</v>
      </c>
      <c r="G1727" s="18" t="s">
        <v>275</v>
      </c>
      <c r="H1727" s="18" t="s">
        <v>6302</v>
      </c>
      <c r="I1727" s="19" t="s">
        <v>11770</v>
      </c>
      <c r="J1727" s="18" t="s">
        <v>5843</v>
      </c>
      <c r="K1727" s="18" t="s">
        <v>11775</v>
      </c>
      <c r="L1727" s="18" t="s">
        <v>5901</v>
      </c>
      <c r="N1727" s="20">
        <v>45322</v>
      </c>
      <c r="O1727" s="18" t="s">
        <v>11776</v>
      </c>
      <c r="P1727" s="18" t="s">
        <v>11775</v>
      </c>
      <c r="Q1727" s="18" t="s">
        <v>11474</v>
      </c>
      <c r="T1727" s="18">
        <v>0</v>
      </c>
      <c r="U1727" s="18">
        <v>0</v>
      </c>
    </row>
    <row r="1728" spans="2:21" x14ac:dyDescent="0.4">
      <c r="B1728" s="18" t="s">
        <v>5909</v>
      </c>
      <c r="C1728" s="18" t="s">
        <v>5910</v>
      </c>
      <c r="D1728" s="18" t="s">
        <v>11471</v>
      </c>
      <c r="E1728" s="19" t="s">
        <v>313</v>
      </c>
      <c r="F1728" s="18" t="s">
        <v>5935</v>
      </c>
      <c r="G1728" s="18" t="s">
        <v>39</v>
      </c>
      <c r="H1728" s="18" t="s">
        <v>6318</v>
      </c>
      <c r="I1728" s="19" t="s">
        <v>6416</v>
      </c>
      <c r="J1728" s="18" t="s">
        <v>5899</v>
      </c>
      <c r="K1728" s="18" t="s">
        <v>13125</v>
      </c>
      <c r="L1728" s="18" t="s">
        <v>5901</v>
      </c>
      <c r="N1728" s="20">
        <v>45322</v>
      </c>
      <c r="O1728" s="18" t="s">
        <v>13126</v>
      </c>
      <c r="P1728" s="18" t="s">
        <v>13125</v>
      </c>
      <c r="Q1728" s="18" t="s">
        <v>11474</v>
      </c>
      <c r="R1728" s="18">
        <v>2.9</v>
      </c>
      <c r="T1728" s="18">
        <v>0</v>
      </c>
      <c r="U1728" s="18">
        <v>0</v>
      </c>
    </row>
    <row r="1729" spans="2:21" x14ac:dyDescent="0.4">
      <c r="B1729" s="18" t="s">
        <v>5909</v>
      </c>
      <c r="C1729" s="18" t="s">
        <v>5910</v>
      </c>
      <c r="D1729" s="18" t="s">
        <v>11471</v>
      </c>
      <c r="E1729" s="19" t="s">
        <v>313</v>
      </c>
      <c r="F1729" s="18" t="s">
        <v>5935</v>
      </c>
      <c r="G1729" s="18" t="s">
        <v>39</v>
      </c>
      <c r="H1729" s="18" t="s">
        <v>6318</v>
      </c>
      <c r="I1729" s="19" t="s">
        <v>6416</v>
      </c>
      <c r="J1729" s="18" t="s">
        <v>5904</v>
      </c>
      <c r="K1729" s="18" t="s">
        <v>13123</v>
      </c>
      <c r="L1729" s="18" t="s">
        <v>5901</v>
      </c>
      <c r="N1729" s="20">
        <v>45322</v>
      </c>
      <c r="O1729" s="18" t="s">
        <v>13124</v>
      </c>
      <c r="P1729" s="18" t="s">
        <v>13123</v>
      </c>
      <c r="Q1729" s="18" t="s">
        <v>11474</v>
      </c>
      <c r="R1729" s="18">
        <v>2.9</v>
      </c>
      <c r="T1729" s="18">
        <v>0</v>
      </c>
      <c r="U1729" s="18">
        <v>0</v>
      </c>
    </row>
    <row r="1730" spans="2:21" x14ac:dyDescent="0.4">
      <c r="B1730" s="18" t="s">
        <v>5909</v>
      </c>
      <c r="C1730" s="18" t="s">
        <v>5910</v>
      </c>
      <c r="D1730" s="18" t="s">
        <v>11471</v>
      </c>
      <c r="E1730" s="19" t="s">
        <v>313</v>
      </c>
      <c r="F1730" s="18" t="s">
        <v>5935</v>
      </c>
      <c r="G1730" s="18" t="s">
        <v>39</v>
      </c>
      <c r="H1730" s="18" t="s">
        <v>6318</v>
      </c>
      <c r="I1730" s="19" t="s">
        <v>6416</v>
      </c>
      <c r="J1730" s="18" t="s">
        <v>5843</v>
      </c>
      <c r="K1730" s="18" t="s">
        <v>13121</v>
      </c>
      <c r="L1730" s="18" t="s">
        <v>5901</v>
      </c>
      <c r="N1730" s="20">
        <v>45322</v>
      </c>
      <c r="O1730" s="18" t="s">
        <v>13122</v>
      </c>
      <c r="P1730" s="18" t="s">
        <v>13121</v>
      </c>
      <c r="Q1730" s="18" t="s">
        <v>11474</v>
      </c>
      <c r="R1730" s="18">
        <v>2.9</v>
      </c>
      <c r="T1730" s="18">
        <v>0</v>
      </c>
      <c r="U1730" s="18">
        <v>0</v>
      </c>
    </row>
    <row r="1731" spans="2:21" x14ac:dyDescent="0.4">
      <c r="B1731" s="18" t="s">
        <v>5909</v>
      </c>
      <c r="C1731" s="18" t="s">
        <v>5910</v>
      </c>
      <c r="D1731" s="18" t="s">
        <v>11471</v>
      </c>
      <c r="E1731" s="19" t="s">
        <v>313</v>
      </c>
      <c r="F1731" s="18" t="s">
        <v>11479</v>
      </c>
      <c r="G1731" s="18" t="s">
        <v>703</v>
      </c>
      <c r="H1731" s="18" t="s">
        <v>6466</v>
      </c>
      <c r="I1731" s="19" t="s">
        <v>6558</v>
      </c>
      <c r="J1731" s="18" t="s">
        <v>5899</v>
      </c>
      <c r="K1731" s="18" t="s">
        <v>13131</v>
      </c>
      <c r="L1731" s="18" t="s">
        <v>5901</v>
      </c>
      <c r="N1731" s="20">
        <v>45322</v>
      </c>
      <c r="O1731" s="18" t="s">
        <v>13132</v>
      </c>
      <c r="P1731" s="18" t="s">
        <v>13131</v>
      </c>
      <c r="Q1731" s="18" t="s">
        <v>11483</v>
      </c>
      <c r="R1731" s="18">
        <v>1.4</v>
      </c>
      <c r="T1731" s="18">
        <v>0</v>
      </c>
      <c r="U1731" s="18">
        <v>0</v>
      </c>
    </row>
    <row r="1732" spans="2:21" x14ac:dyDescent="0.4">
      <c r="B1732" s="18" t="s">
        <v>5909</v>
      </c>
      <c r="C1732" s="18" t="s">
        <v>5910</v>
      </c>
      <c r="D1732" s="18" t="s">
        <v>11471</v>
      </c>
      <c r="E1732" s="19" t="s">
        <v>313</v>
      </c>
      <c r="F1732" s="18" t="s">
        <v>11479</v>
      </c>
      <c r="G1732" s="18" t="s">
        <v>703</v>
      </c>
      <c r="H1732" s="18" t="s">
        <v>6466</v>
      </c>
      <c r="I1732" s="19" t="s">
        <v>6558</v>
      </c>
      <c r="J1732" s="18" t="s">
        <v>5904</v>
      </c>
      <c r="K1732" s="18" t="s">
        <v>13129</v>
      </c>
      <c r="L1732" s="18" t="s">
        <v>5901</v>
      </c>
      <c r="N1732" s="20">
        <v>45322</v>
      </c>
      <c r="O1732" s="18" t="s">
        <v>13130</v>
      </c>
      <c r="P1732" s="18" t="s">
        <v>13129</v>
      </c>
      <c r="Q1732" s="18" t="s">
        <v>11483</v>
      </c>
      <c r="R1732" s="18">
        <v>1.4</v>
      </c>
      <c r="T1732" s="18">
        <v>0</v>
      </c>
      <c r="U1732" s="18">
        <v>0</v>
      </c>
    </row>
    <row r="1733" spans="2:21" x14ac:dyDescent="0.4">
      <c r="B1733" s="18" t="s">
        <v>5909</v>
      </c>
      <c r="C1733" s="18" t="s">
        <v>5910</v>
      </c>
      <c r="D1733" s="18" t="s">
        <v>11471</v>
      </c>
      <c r="E1733" s="19" t="s">
        <v>313</v>
      </c>
      <c r="F1733" s="18" t="s">
        <v>11479</v>
      </c>
      <c r="G1733" s="18" t="s">
        <v>703</v>
      </c>
      <c r="H1733" s="18" t="s">
        <v>6466</v>
      </c>
      <c r="I1733" s="19" t="s">
        <v>6558</v>
      </c>
      <c r="J1733" s="18" t="s">
        <v>5843</v>
      </c>
      <c r="K1733" s="18" t="s">
        <v>13127</v>
      </c>
      <c r="L1733" s="18" t="s">
        <v>5901</v>
      </c>
      <c r="N1733" s="20">
        <v>45322</v>
      </c>
      <c r="O1733" s="18" t="s">
        <v>13128</v>
      </c>
      <c r="P1733" s="18" t="s">
        <v>13127</v>
      </c>
      <c r="Q1733" s="18" t="s">
        <v>11483</v>
      </c>
      <c r="R1733" s="18">
        <v>1.4</v>
      </c>
      <c r="T1733" s="18">
        <v>0</v>
      </c>
      <c r="U1733" s="18">
        <v>0</v>
      </c>
    </row>
    <row r="1734" spans="2:21" x14ac:dyDescent="0.4">
      <c r="B1734" s="18" t="s">
        <v>5909</v>
      </c>
      <c r="C1734" s="18" t="s">
        <v>5910</v>
      </c>
      <c r="D1734" s="18" t="s">
        <v>11471</v>
      </c>
      <c r="E1734" s="19" t="s">
        <v>313</v>
      </c>
      <c r="F1734" s="18" t="s">
        <v>11479</v>
      </c>
      <c r="G1734" s="18" t="s">
        <v>703</v>
      </c>
      <c r="H1734" s="18" t="s">
        <v>6466</v>
      </c>
      <c r="I1734" s="19" t="s">
        <v>11480</v>
      </c>
      <c r="J1734" s="18" t="s">
        <v>5899</v>
      </c>
      <c r="K1734" s="18" t="s">
        <v>11777</v>
      </c>
      <c r="L1734" s="18" t="s">
        <v>5901</v>
      </c>
      <c r="N1734" s="20">
        <v>45322</v>
      </c>
      <c r="O1734" s="18" t="s">
        <v>11778</v>
      </c>
      <c r="P1734" s="18" t="s">
        <v>11777</v>
      </c>
      <c r="Q1734" s="18" t="s">
        <v>11483</v>
      </c>
      <c r="T1734" s="18">
        <v>0</v>
      </c>
      <c r="U1734" s="18">
        <v>0</v>
      </c>
    </row>
    <row r="1735" spans="2:21" x14ac:dyDescent="0.4">
      <c r="B1735" s="18" t="s">
        <v>5909</v>
      </c>
      <c r="C1735" s="18" t="s">
        <v>5910</v>
      </c>
      <c r="D1735" s="18" t="s">
        <v>11471</v>
      </c>
      <c r="E1735" s="19" t="s">
        <v>313</v>
      </c>
      <c r="F1735" s="18" t="s">
        <v>11479</v>
      </c>
      <c r="G1735" s="18" t="s">
        <v>703</v>
      </c>
      <c r="H1735" s="18" t="s">
        <v>6466</v>
      </c>
      <c r="I1735" s="19" t="s">
        <v>11480</v>
      </c>
      <c r="J1735" s="18" t="s">
        <v>5904</v>
      </c>
      <c r="K1735" s="18" t="s">
        <v>11779</v>
      </c>
      <c r="L1735" s="18" t="s">
        <v>5901</v>
      </c>
      <c r="N1735" s="20">
        <v>45322</v>
      </c>
      <c r="O1735" s="18" t="s">
        <v>11780</v>
      </c>
      <c r="P1735" s="18" t="s">
        <v>11779</v>
      </c>
      <c r="Q1735" s="18" t="s">
        <v>11483</v>
      </c>
      <c r="T1735" s="18">
        <v>0</v>
      </c>
      <c r="U1735" s="18">
        <v>0</v>
      </c>
    </row>
    <row r="1736" spans="2:21" x14ac:dyDescent="0.4">
      <c r="B1736" s="18" t="s">
        <v>5909</v>
      </c>
      <c r="C1736" s="18" t="s">
        <v>5910</v>
      </c>
      <c r="D1736" s="18" t="s">
        <v>11471</v>
      </c>
      <c r="E1736" s="19" t="s">
        <v>313</v>
      </c>
      <c r="F1736" s="18" t="s">
        <v>11479</v>
      </c>
      <c r="G1736" s="18" t="s">
        <v>703</v>
      </c>
      <c r="H1736" s="18" t="s">
        <v>6466</v>
      </c>
      <c r="I1736" s="19" t="s">
        <v>11480</v>
      </c>
      <c r="J1736" s="18" t="s">
        <v>5843</v>
      </c>
      <c r="K1736" s="18" t="s">
        <v>11781</v>
      </c>
      <c r="L1736" s="18" t="s">
        <v>5901</v>
      </c>
      <c r="N1736" s="20">
        <v>45322</v>
      </c>
      <c r="O1736" s="18" t="s">
        <v>11782</v>
      </c>
      <c r="P1736" s="18" t="s">
        <v>11781</v>
      </c>
      <c r="Q1736" s="18" t="s">
        <v>11483</v>
      </c>
      <c r="T1736" s="18">
        <v>0</v>
      </c>
      <c r="U1736" s="18">
        <v>0</v>
      </c>
    </row>
    <row r="1737" spans="2:21" x14ac:dyDescent="0.4">
      <c r="B1737" s="18" t="s">
        <v>5909</v>
      </c>
      <c r="C1737" s="18" t="s">
        <v>5910</v>
      </c>
      <c r="D1737" s="18" t="s">
        <v>11471</v>
      </c>
      <c r="E1737" s="19" t="s">
        <v>313</v>
      </c>
      <c r="F1737" s="18" t="s">
        <v>11479</v>
      </c>
      <c r="G1737" s="18" t="s">
        <v>275</v>
      </c>
      <c r="H1737" s="18" t="s">
        <v>6302</v>
      </c>
      <c r="I1737" s="19" t="s">
        <v>6474</v>
      </c>
      <c r="J1737" s="18" t="s">
        <v>5899</v>
      </c>
      <c r="K1737" s="18" t="s">
        <v>13137</v>
      </c>
      <c r="L1737" s="18" t="s">
        <v>5901</v>
      </c>
      <c r="N1737" s="20">
        <v>45322</v>
      </c>
      <c r="O1737" s="18" t="s">
        <v>13138</v>
      </c>
      <c r="P1737" s="18" t="s">
        <v>13137</v>
      </c>
      <c r="Q1737" s="18" t="s">
        <v>11483</v>
      </c>
      <c r="R1737" s="18">
        <v>1.8</v>
      </c>
      <c r="T1737" s="18">
        <v>0</v>
      </c>
      <c r="U1737" s="18">
        <v>0</v>
      </c>
    </row>
    <row r="1738" spans="2:21" x14ac:dyDescent="0.4">
      <c r="B1738" s="18" t="s">
        <v>5909</v>
      </c>
      <c r="C1738" s="18" t="s">
        <v>5910</v>
      </c>
      <c r="D1738" s="18" t="s">
        <v>11471</v>
      </c>
      <c r="E1738" s="19" t="s">
        <v>313</v>
      </c>
      <c r="F1738" s="18" t="s">
        <v>11479</v>
      </c>
      <c r="G1738" s="18" t="s">
        <v>275</v>
      </c>
      <c r="H1738" s="18" t="s">
        <v>6302</v>
      </c>
      <c r="I1738" s="19" t="s">
        <v>6474</v>
      </c>
      <c r="J1738" s="18" t="s">
        <v>5904</v>
      </c>
      <c r="K1738" s="18" t="s">
        <v>13135</v>
      </c>
      <c r="L1738" s="18" t="s">
        <v>5901</v>
      </c>
      <c r="N1738" s="20">
        <v>45322</v>
      </c>
      <c r="O1738" s="18" t="s">
        <v>13136</v>
      </c>
      <c r="P1738" s="18" t="s">
        <v>13135</v>
      </c>
      <c r="Q1738" s="18" t="s">
        <v>11483</v>
      </c>
      <c r="R1738" s="18">
        <v>1.8</v>
      </c>
      <c r="T1738" s="18">
        <v>0</v>
      </c>
      <c r="U1738" s="18">
        <v>0</v>
      </c>
    </row>
    <row r="1739" spans="2:21" x14ac:dyDescent="0.4">
      <c r="B1739" s="18" t="s">
        <v>5909</v>
      </c>
      <c r="C1739" s="18" t="s">
        <v>5910</v>
      </c>
      <c r="D1739" s="18" t="s">
        <v>11471</v>
      </c>
      <c r="E1739" s="19" t="s">
        <v>313</v>
      </c>
      <c r="F1739" s="18" t="s">
        <v>11479</v>
      </c>
      <c r="G1739" s="18" t="s">
        <v>275</v>
      </c>
      <c r="H1739" s="18" t="s">
        <v>6302</v>
      </c>
      <c r="I1739" s="19" t="s">
        <v>6474</v>
      </c>
      <c r="J1739" s="18" t="s">
        <v>5843</v>
      </c>
      <c r="K1739" s="18" t="s">
        <v>13133</v>
      </c>
      <c r="L1739" s="18" t="s">
        <v>5901</v>
      </c>
      <c r="N1739" s="20">
        <v>45322</v>
      </c>
      <c r="O1739" s="18" t="s">
        <v>13134</v>
      </c>
      <c r="P1739" s="18" t="s">
        <v>13133</v>
      </c>
      <c r="Q1739" s="18" t="s">
        <v>11483</v>
      </c>
      <c r="R1739" s="18">
        <v>1.8</v>
      </c>
      <c r="T1739" s="18">
        <v>0</v>
      </c>
      <c r="U1739" s="18">
        <v>0</v>
      </c>
    </row>
    <row r="1740" spans="2:21" x14ac:dyDescent="0.4">
      <c r="B1740" s="18" t="s">
        <v>5909</v>
      </c>
      <c r="C1740" s="18" t="s">
        <v>5910</v>
      </c>
      <c r="D1740" s="18" t="s">
        <v>11471</v>
      </c>
      <c r="E1740" s="19" t="s">
        <v>313</v>
      </c>
      <c r="F1740" s="18" t="s">
        <v>11479</v>
      </c>
      <c r="G1740" s="18" t="s">
        <v>275</v>
      </c>
      <c r="H1740" s="18" t="s">
        <v>6302</v>
      </c>
      <c r="I1740" s="19" t="s">
        <v>11488</v>
      </c>
      <c r="J1740" s="18" t="s">
        <v>5899</v>
      </c>
      <c r="K1740" s="18" t="s">
        <v>11783</v>
      </c>
      <c r="L1740" s="18" t="s">
        <v>5901</v>
      </c>
      <c r="N1740" s="20">
        <v>45322</v>
      </c>
      <c r="O1740" s="18" t="s">
        <v>11784</v>
      </c>
      <c r="P1740" s="18" t="s">
        <v>11783</v>
      </c>
      <c r="Q1740" s="18" t="s">
        <v>11483</v>
      </c>
      <c r="T1740" s="18">
        <v>0</v>
      </c>
      <c r="U1740" s="18">
        <v>0</v>
      </c>
    </row>
    <row r="1741" spans="2:21" x14ac:dyDescent="0.4">
      <c r="B1741" s="18" t="s">
        <v>5909</v>
      </c>
      <c r="C1741" s="18" t="s">
        <v>5910</v>
      </c>
      <c r="D1741" s="18" t="s">
        <v>11471</v>
      </c>
      <c r="E1741" s="19" t="s">
        <v>313</v>
      </c>
      <c r="F1741" s="18" t="s">
        <v>11479</v>
      </c>
      <c r="G1741" s="18" t="s">
        <v>275</v>
      </c>
      <c r="H1741" s="18" t="s">
        <v>6302</v>
      </c>
      <c r="I1741" s="19" t="s">
        <v>11488</v>
      </c>
      <c r="J1741" s="18" t="s">
        <v>5904</v>
      </c>
      <c r="K1741" s="18" t="s">
        <v>11785</v>
      </c>
      <c r="L1741" s="18" t="s">
        <v>5901</v>
      </c>
      <c r="N1741" s="20">
        <v>45322</v>
      </c>
      <c r="O1741" s="18" t="s">
        <v>11786</v>
      </c>
      <c r="P1741" s="18" t="s">
        <v>11785</v>
      </c>
      <c r="Q1741" s="18" t="s">
        <v>11483</v>
      </c>
      <c r="T1741" s="18">
        <v>0</v>
      </c>
      <c r="U1741" s="18">
        <v>0</v>
      </c>
    </row>
    <row r="1742" spans="2:21" x14ac:dyDescent="0.4">
      <c r="B1742" s="18" t="s">
        <v>5909</v>
      </c>
      <c r="C1742" s="18" t="s">
        <v>5910</v>
      </c>
      <c r="D1742" s="18" t="s">
        <v>11471</v>
      </c>
      <c r="E1742" s="19" t="s">
        <v>313</v>
      </c>
      <c r="F1742" s="18" t="s">
        <v>11479</v>
      </c>
      <c r="G1742" s="18" t="s">
        <v>275</v>
      </c>
      <c r="H1742" s="18" t="s">
        <v>6302</v>
      </c>
      <c r="I1742" s="19" t="s">
        <v>11488</v>
      </c>
      <c r="J1742" s="18" t="s">
        <v>5843</v>
      </c>
      <c r="K1742" s="18" t="s">
        <v>11787</v>
      </c>
      <c r="L1742" s="18" t="s">
        <v>5901</v>
      </c>
      <c r="N1742" s="20">
        <v>45322</v>
      </c>
      <c r="O1742" s="18" t="s">
        <v>11788</v>
      </c>
      <c r="P1742" s="18" t="s">
        <v>11787</v>
      </c>
      <c r="Q1742" s="18" t="s">
        <v>11483</v>
      </c>
      <c r="T1742" s="18">
        <v>0</v>
      </c>
      <c r="U1742" s="18">
        <v>0</v>
      </c>
    </row>
    <row r="1743" spans="2:21" x14ac:dyDescent="0.4">
      <c r="B1743" s="18" t="s">
        <v>5909</v>
      </c>
      <c r="C1743" s="18" t="s">
        <v>5910</v>
      </c>
      <c r="D1743" s="18" t="s">
        <v>11471</v>
      </c>
      <c r="E1743" s="19" t="s">
        <v>313</v>
      </c>
      <c r="F1743" s="18" t="s">
        <v>11479</v>
      </c>
      <c r="G1743" s="18" t="s">
        <v>275</v>
      </c>
      <c r="H1743" s="18" t="s">
        <v>6302</v>
      </c>
      <c r="I1743" s="19" t="s">
        <v>11770</v>
      </c>
      <c r="J1743" s="18" t="s">
        <v>5899</v>
      </c>
      <c r="K1743" s="18" t="s">
        <v>11789</v>
      </c>
      <c r="L1743" s="18" t="s">
        <v>5901</v>
      </c>
      <c r="N1743" s="20">
        <v>45322</v>
      </c>
      <c r="O1743" s="18" t="s">
        <v>11790</v>
      </c>
      <c r="P1743" s="18" t="s">
        <v>11789</v>
      </c>
      <c r="Q1743" s="18" t="s">
        <v>11483</v>
      </c>
      <c r="T1743" s="18">
        <v>0</v>
      </c>
      <c r="U1743" s="18">
        <v>0</v>
      </c>
    </row>
    <row r="1744" spans="2:21" x14ac:dyDescent="0.4">
      <c r="B1744" s="18" t="s">
        <v>5909</v>
      </c>
      <c r="C1744" s="18" t="s">
        <v>5910</v>
      </c>
      <c r="D1744" s="18" t="s">
        <v>11471</v>
      </c>
      <c r="E1744" s="19" t="s">
        <v>313</v>
      </c>
      <c r="F1744" s="18" t="s">
        <v>11479</v>
      </c>
      <c r="G1744" s="18" t="s">
        <v>275</v>
      </c>
      <c r="H1744" s="18" t="s">
        <v>6302</v>
      </c>
      <c r="I1744" s="19" t="s">
        <v>11770</v>
      </c>
      <c r="J1744" s="18" t="s">
        <v>5904</v>
      </c>
      <c r="K1744" s="18" t="s">
        <v>11791</v>
      </c>
      <c r="L1744" s="18" t="s">
        <v>5901</v>
      </c>
      <c r="N1744" s="20">
        <v>45322</v>
      </c>
      <c r="O1744" s="18" t="s">
        <v>11792</v>
      </c>
      <c r="P1744" s="18" t="s">
        <v>11791</v>
      </c>
      <c r="Q1744" s="18" t="s">
        <v>11483</v>
      </c>
      <c r="T1744" s="18">
        <v>0</v>
      </c>
      <c r="U1744" s="18">
        <v>0</v>
      </c>
    </row>
    <row r="1745" spans="2:21" x14ac:dyDescent="0.4">
      <c r="B1745" s="18" t="s">
        <v>5909</v>
      </c>
      <c r="C1745" s="18" t="s">
        <v>5910</v>
      </c>
      <c r="D1745" s="18" t="s">
        <v>11471</v>
      </c>
      <c r="E1745" s="19" t="s">
        <v>313</v>
      </c>
      <c r="F1745" s="18" t="s">
        <v>11479</v>
      </c>
      <c r="G1745" s="18" t="s">
        <v>275</v>
      </c>
      <c r="H1745" s="18" t="s">
        <v>6302</v>
      </c>
      <c r="I1745" s="19" t="s">
        <v>11770</v>
      </c>
      <c r="J1745" s="18" t="s">
        <v>5843</v>
      </c>
      <c r="K1745" s="18" t="s">
        <v>11793</v>
      </c>
      <c r="L1745" s="18" t="s">
        <v>5901</v>
      </c>
      <c r="N1745" s="20">
        <v>45322</v>
      </c>
      <c r="O1745" s="18" t="s">
        <v>11794</v>
      </c>
      <c r="P1745" s="18" t="s">
        <v>11793</v>
      </c>
      <c r="Q1745" s="18" t="s">
        <v>11483</v>
      </c>
      <c r="T1745" s="18">
        <v>0</v>
      </c>
      <c r="U1745" s="18">
        <v>0</v>
      </c>
    </row>
    <row r="1746" spans="2:21" x14ac:dyDescent="0.4">
      <c r="B1746" s="18" t="s">
        <v>5909</v>
      </c>
      <c r="C1746" s="18" t="s">
        <v>5910</v>
      </c>
      <c r="D1746" s="18" t="s">
        <v>11471</v>
      </c>
      <c r="E1746" s="19" t="s">
        <v>313</v>
      </c>
      <c r="F1746" s="18" t="s">
        <v>11479</v>
      </c>
      <c r="G1746" s="18" t="s">
        <v>39</v>
      </c>
      <c r="H1746" s="18" t="s">
        <v>6318</v>
      </c>
      <c r="I1746" s="19" t="s">
        <v>6416</v>
      </c>
      <c r="J1746" s="18" t="s">
        <v>5899</v>
      </c>
      <c r="K1746" s="18" t="s">
        <v>13143</v>
      </c>
      <c r="L1746" s="18" t="s">
        <v>5901</v>
      </c>
      <c r="N1746" s="20">
        <v>45322</v>
      </c>
      <c r="O1746" s="18" t="s">
        <v>13144</v>
      </c>
      <c r="P1746" s="18" t="s">
        <v>13143</v>
      </c>
      <c r="Q1746" s="18" t="s">
        <v>11483</v>
      </c>
      <c r="R1746" s="18">
        <v>2.9</v>
      </c>
      <c r="T1746" s="18">
        <v>0</v>
      </c>
      <c r="U1746" s="18">
        <v>0</v>
      </c>
    </row>
    <row r="1747" spans="2:21" x14ac:dyDescent="0.4">
      <c r="B1747" s="18" t="s">
        <v>5909</v>
      </c>
      <c r="C1747" s="18" t="s">
        <v>5910</v>
      </c>
      <c r="D1747" s="18" t="s">
        <v>11471</v>
      </c>
      <c r="E1747" s="19" t="s">
        <v>313</v>
      </c>
      <c r="F1747" s="18" t="s">
        <v>11479</v>
      </c>
      <c r="G1747" s="18" t="s">
        <v>39</v>
      </c>
      <c r="H1747" s="18" t="s">
        <v>6318</v>
      </c>
      <c r="I1747" s="19" t="s">
        <v>6416</v>
      </c>
      <c r="J1747" s="18" t="s">
        <v>5904</v>
      </c>
      <c r="K1747" s="18" t="s">
        <v>13141</v>
      </c>
      <c r="L1747" s="18" t="s">
        <v>5901</v>
      </c>
      <c r="N1747" s="20">
        <v>45322</v>
      </c>
      <c r="O1747" s="18" t="s">
        <v>13142</v>
      </c>
      <c r="P1747" s="18" t="s">
        <v>13141</v>
      </c>
      <c r="Q1747" s="18" t="s">
        <v>11483</v>
      </c>
      <c r="R1747" s="18">
        <v>2.9</v>
      </c>
      <c r="T1747" s="18">
        <v>0</v>
      </c>
      <c r="U1747" s="18">
        <v>0</v>
      </c>
    </row>
    <row r="1748" spans="2:21" x14ac:dyDescent="0.4">
      <c r="B1748" s="18" t="s">
        <v>5909</v>
      </c>
      <c r="C1748" s="18" t="s">
        <v>5910</v>
      </c>
      <c r="D1748" s="18" t="s">
        <v>11471</v>
      </c>
      <c r="E1748" s="19" t="s">
        <v>313</v>
      </c>
      <c r="F1748" s="18" t="s">
        <v>11479</v>
      </c>
      <c r="G1748" s="18" t="s">
        <v>39</v>
      </c>
      <c r="H1748" s="18" t="s">
        <v>6318</v>
      </c>
      <c r="I1748" s="19" t="s">
        <v>6416</v>
      </c>
      <c r="J1748" s="18" t="s">
        <v>5843</v>
      </c>
      <c r="K1748" s="18" t="s">
        <v>13139</v>
      </c>
      <c r="L1748" s="18" t="s">
        <v>5901</v>
      </c>
      <c r="N1748" s="20">
        <v>45322</v>
      </c>
      <c r="O1748" s="18" t="s">
        <v>13140</v>
      </c>
      <c r="P1748" s="18" t="s">
        <v>13139</v>
      </c>
      <c r="Q1748" s="18" t="s">
        <v>11483</v>
      </c>
      <c r="R1748" s="18">
        <v>2.9</v>
      </c>
      <c r="T1748" s="18">
        <v>0</v>
      </c>
      <c r="U1748" s="18">
        <v>0</v>
      </c>
    </row>
    <row r="1749" spans="2:21" x14ac:dyDescent="0.4">
      <c r="B1749" s="18" t="s">
        <v>5909</v>
      </c>
      <c r="C1749" s="18" t="s">
        <v>5910</v>
      </c>
      <c r="D1749" s="18" t="s">
        <v>11471</v>
      </c>
      <c r="E1749" s="19" t="s">
        <v>315</v>
      </c>
      <c r="F1749" s="18" t="s">
        <v>5935</v>
      </c>
      <c r="G1749" s="18" t="s">
        <v>703</v>
      </c>
      <c r="H1749" s="18" t="s">
        <v>6466</v>
      </c>
      <c r="I1749" s="19" t="s">
        <v>6558</v>
      </c>
      <c r="J1749" s="18" t="s">
        <v>5899</v>
      </c>
      <c r="K1749" s="18" t="s">
        <v>13149</v>
      </c>
      <c r="L1749" s="18" t="s">
        <v>5901</v>
      </c>
      <c r="N1749" s="20">
        <v>45322</v>
      </c>
      <c r="O1749" s="18" t="s">
        <v>13150</v>
      </c>
      <c r="P1749" s="18" t="s">
        <v>13149</v>
      </c>
      <c r="Q1749" s="18" t="s">
        <v>11524</v>
      </c>
      <c r="R1749" s="18">
        <v>1.4</v>
      </c>
      <c r="T1749" s="18">
        <v>0</v>
      </c>
      <c r="U1749" s="18">
        <v>0</v>
      </c>
    </row>
    <row r="1750" spans="2:21" x14ac:dyDescent="0.4">
      <c r="B1750" s="18" t="s">
        <v>5909</v>
      </c>
      <c r="C1750" s="18" t="s">
        <v>5910</v>
      </c>
      <c r="D1750" s="18" t="s">
        <v>11471</v>
      </c>
      <c r="E1750" s="19" t="s">
        <v>315</v>
      </c>
      <c r="F1750" s="18" t="s">
        <v>5935</v>
      </c>
      <c r="G1750" s="18" t="s">
        <v>703</v>
      </c>
      <c r="H1750" s="18" t="s">
        <v>6466</v>
      </c>
      <c r="I1750" s="19" t="s">
        <v>6558</v>
      </c>
      <c r="J1750" s="18" t="s">
        <v>5904</v>
      </c>
      <c r="K1750" s="18" t="s">
        <v>13147</v>
      </c>
      <c r="L1750" s="18" t="s">
        <v>5901</v>
      </c>
      <c r="N1750" s="20">
        <v>45322</v>
      </c>
      <c r="O1750" s="18" t="s">
        <v>13148</v>
      </c>
      <c r="P1750" s="18" t="s">
        <v>13147</v>
      </c>
      <c r="Q1750" s="18" t="s">
        <v>11524</v>
      </c>
      <c r="R1750" s="18">
        <v>1.4</v>
      </c>
      <c r="T1750" s="18">
        <v>0</v>
      </c>
      <c r="U1750" s="18">
        <v>0</v>
      </c>
    </row>
    <row r="1751" spans="2:21" x14ac:dyDescent="0.4">
      <c r="B1751" s="18" t="s">
        <v>5909</v>
      </c>
      <c r="C1751" s="18" t="s">
        <v>5910</v>
      </c>
      <c r="D1751" s="18" t="s">
        <v>11471</v>
      </c>
      <c r="E1751" s="19" t="s">
        <v>315</v>
      </c>
      <c r="F1751" s="18" t="s">
        <v>5935</v>
      </c>
      <c r="G1751" s="18" t="s">
        <v>703</v>
      </c>
      <c r="H1751" s="18" t="s">
        <v>6466</v>
      </c>
      <c r="I1751" s="19" t="s">
        <v>6558</v>
      </c>
      <c r="J1751" s="18" t="s">
        <v>5843</v>
      </c>
      <c r="K1751" s="18" t="s">
        <v>13145</v>
      </c>
      <c r="L1751" s="18" t="s">
        <v>5901</v>
      </c>
      <c r="N1751" s="20">
        <v>45322</v>
      </c>
      <c r="O1751" s="18" t="s">
        <v>13146</v>
      </c>
      <c r="P1751" s="18" t="s">
        <v>13145</v>
      </c>
      <c r="Q1751" s="18" t="s">
        <v>11524</v>
      </c>
      <c r="R1751" s="18">
        <v>1.4</v>
      </c>
      <c r="T1751" s="18">
        <v>0</v>
      </c>
      <c r="U1751" s="18">
        <v>0</v>
      </c>
    </row>
    <row r="1752" spans="2:21" x14ac:dyDescent="0.4">
      <c r="B1752" s="18" t="s">
        <v>5909</v>
      </c>
      <c r="C1752" s="18" t="s">
        <v>5910</v>
      </c>
      <c r="D1752" s="18" t="s">
        <v>11471</v>
      </c>
      <c r="E1752" s="19" t="s">
        <v>315</v>
      </c>
      <c r="F1752" s="18" t="s">
        <v>5935</v>
      </c>
      <c r="G1752" s="18" t="s">
        <v>703</v>
      </c>
      <c r="H1752" s="18" t="s">
        <v>6466</v>
      </c>
      <c r="I1752" s="19" t="s">
        <v>11480</v>
      </c>
      <c r="J1752" s="18" t="s">
        <v>5899</v>
      </c>
      <c r="K1752" s="18" t="s">
        <v>11795</v>
      </c>
      <c r="L1752" s="18" t="s">
        <v>5901</v>
      </c>
      <c r="N1752" s="20">
        <v>45322</v>
      </c>
      <c r="O1752" s="18" t="s">
        <v>11796</v>
      </c>
      <c r="P1752" s="18" t="s">
        <v>11795</v>
      </c>
      <c r="Q1752" s="18" t="s">
        <v>11524</v>
      </c>
      <c r="T1752" s="18">
        <v>0</v>
      </c>
      <c r="U1752" s="18">
        <v>0</v>
      </c>
    </row>
    <row r="1753" spans="2:21" x14ac:dyDescent="0.4">
      <c r="B1753" s="18" t="s">
        <v>5909</v>
      </c>
      <c r="C1753" s="18" t="s">
        <v>5910</v>
      </c>
      <c r="D1753" s="18" t="s">
        <v>11471</v>
      </c>
      <c r="E1753" s="19" t="s">
        <v>315</v>
      </c>
      <c r="F1753" s="18" t="s">
        <v>5935</v>
      </c>
      <c r="G1753" s="18" t="s">
        <v>703</v>
      </c>
      <c r="H1753" s="18" t="s">
        <v>6466</v>
      </c>
      <c r="I1753" s="19" t="s">
        <v>11480</v>
      </c>
      <c r="J1753" s="18" t="s">
        <v>5904</v>
      </c>
      <c r="K1753" s="18" t="s">
        <v>11797</v>
      </c>
      <c r="L1753" s="18" t="s">
        <v>5901</v>
      </c>
      <c r="N1753" s="20">
        <v>45322</v>
      </c>
      <c r="O1753" s="18" t="s">
        <v>11798</v>
      </c>
      <c r="P1753" s="18" t="s">
        <v>11797</v>
      </c>
      <c r="Q1753" s="18" t="s">
        <v>11524</v>
      </c>
      <c r="T1753" s="18">
        <v>0</v>
      </c>
      <c r="U1753" s="18">
        <v>0</v>
      </c>
    </row>
    <row r="1754" spans="2:21" x14ac:dyDescent="0.4">
      <c r="B1754" s="18" t="s">
        <v>5909</v>
      </c>
      <c r="C1754" s="18" t="s">
        <v>5910</v>
      </c>
      <c r="D1754" s="18" t="s">
        <v>11471</v>
      </c>
      <c r="E1754" s="19" t="s">
        <v>315</v>
      </c>
      <c r="F1754" s="18" t="s">
        <v>5935</v>
      </c>
      <c r="G1754" s="18" t="s">
        <v>703</v>
      </c>
      <c r="H1754" s="18" t="s">
        <v>6466</v>
      </c>
      <c r="I1754" s="19" t="s">
        <v>11480</v>
      </c>
      <c r="J1754" s="18" t="s">
        <v>5843</v>
      </c>
      <c r="K1754" s="18" t="s">
        <v>11799</v>
      </c>
      <c r="L1754" s="18" t="s">
        <v>5901</v>
      </c>
      <c r="N1754" s="20">
        <v>45322</v>
      </c>
      <c r="O1754" s="18" t="s">
        <v>11800</v>
      </c>
      <c r="P1754" s="18" t="s">
        <v>11799</v>
      </c>
      <c r="Q1754" s="18" t="s">
        <v>11524</v>
      </c>
      <c r="T1754" s="18">
        <v>0</v>
      </c>
      <c r="U1754" s="18">
        <v>0</v>
      </c>
    </row>
    <row r="1755" spans="2:21" x14ac:dyDescent="0.4">
      <c r="B1755" s="18" t="s">
        <v>5909</v>
      </c>
      <c r="C1755" s="18" t="s">
        <v>5910</v>
      </c>
      <c r="D1755" s="18" t="s">
        <v>11471</v>
      </c>
      <c r="E1755" s="19" t="s">
        <v>315</v>
      </c>
      <c r="F1755" s="18" t="s">
        <v>5935</v>
      </c>
      <c r="G1755" s="18" t="s">
        <v>275</v>
      </c>
      <c r="H1755" s="18" t="s">
        <v>6302</v>
      </c>
      <c r="I1755" s="19" t="s">
        <v>6474</v>
      </c>
      <c r="J1755" s="18" t="s">
        <v>5899</v>
      </c>
      <c r="K1755" s="18" t="s">
        <v>13155</v>
      </c>
      <c r="L1755" s="18" t="s">
        <v>5901</v>
      </c>
      <c r="N1755" s="20">
        <v>45322</v>
      </c>
      <c r="O1755" s="18" t="s">
        <v>13156</v>
      </c>
      <c r="P1755" s="18" t="s">
        <v>13155</v>
      </c>
      <c r="Q1755" s="18" t="s">
        <v>11524</v>
      </c>
      <c r="R1755" s="18">
        <v>1.8</v>
      </c>
      <c r="T1755" s="18">
        <v>0</v>
      </c>
      <c r="U1755" s="18">
        <v>0</v>
      </c>
    </row>
    <row r="1756" spans="2:21" x14ac:dyDescent="0.4">
      <c r="B1756" s="18" t="s">
        <v>5909</v>
      </c>
      <c r="C1756" s="18" t="s">
        <v>5910</v>
      </c>
      <c r="D1756" s="18" t="s">
        <v>11471</v>
      </c>
      <c r="E1756" s="19" t="s">
        <v>315</v>
      </c>
      <c r="F1756" s="18" t="s">
        <v>5935</v>
      </c>
      <c r="G1756" s="18" t="s">
        <v>275</v>
      </c>
      <c r="H1756" s="18" t="s">
        <v>6302</v>
      </c>
      <c r="I1756" s="19" t="s">
        <v>6474</v>
      </c>
      <c r="J1756" s="18" t="s">
        <v>5904</v>
      </c>
      <c r="K1756" s="18" t="s">
        <v>13153</v>
      </c>
      <c r="L1756" s="18" t="s">
        <v>5901</v>
      </c>
      <c r="N1756" s="20">
        <v>45322</v>
      </c>
      <c r="O1756" s="18" t="s">
        <v>13154</v>
      </c>
      <c r="P1756" s="18" t="s">
        <v>13153</v>
      </c>
      <c r="Q1756" s="18" t="s">
        <v>11524</v>
      </c>
      <c r="R1756" s="18">
        <v>1.8</v>
      </c>
      <c r="T1756" s="18">
        <v>0</v>
      </c>
      <c r="U1756" s="18">
        <v>0</v>
      </c>
    </row>
    <row r="1757" spans="2:21" x14ac:dyDescent="0.4">
      <c r="B1757" s="18" t="s">
        <v>5909</v>
      </c>
      <c r="C1757" s="18" t="s">
        <v>5910</v>
      </c>
      <c r="D1757" s="18" t="s">
        <v>11471</v>
      </c>
      <c r="E1757" s="19" t="s">
        <v>315</v>
      </c>
      <c r="F1757" s="18" t="s">
        <v>5935</v>
      </c>
      <c r="G1757" s="18" t="s">
        <v>275</v>
      </c>
      <c r="H1757" s="18" t="s">
        <v>6302</v>
      </c>
      <c r="I1757" s="19" t="s">
        <v>6474</v>
      </c>
      <c r="J1757" s="18" t="s">
        <v>5843</v>
      </c>
      <c r="K1757" s="18" t="s">
        <v>13151</v>
      </c>
      <c r="L1757" s="18" t="s">
        <v>5901</v>
      </c>
      <c r="N1757" s="20">
        <v>45322</v>
      </c>
      <c r="O1757" s="18" t="s">
        <v>13152</v>
      </c>
      <c r="P1757" s="18" t="s">
        <v>13151</v>
      </c>
      <c r="Q1757" s="18" t="s">
        <v>11524</v>
      </c>
      <c r="R1757" s="18">
        <v>1.8</v>
      </c>
      <c r="T1757" s="18">
        <v>0</v>
      </c>
      <c r="U1757" s="18">
        <v>0</v>
      </c>
    </row>
    <row r="1758" spans="2:21" x14ac:dyDescent="0.4">
      <c r="B1758" s="18" t="s">
        <v>5909</v>
      </c>
      <c r="C1758" s="18" t="s">
        <v>5910</v>
      </c>
      <c r="D1758" s="18" t="s">
        <v>11471</v>
      </c>
      <c r="E1758" s="19" t="s">
        <v>315</v>
      </c>
      <c r="F1758" s="18" t="s">
        <v>5935</v>
      </c>
      <c r="G1758" s="18" t="s">
        <v>275</v>
      </c>
      <c r="H1758" s="18" t="s">
        <v>6302</v>
      </c>
      <c r="I1758" s="19" t="s">
        <v>11488</v>
      </c>
      <c r="J1758" s="18" t="s">
        <v>5899</v>
      </c>
      <c r="K1758" s="18" t="s">
        <v>11801</v>
      </c>
      <c r="L1758" s="18" t="s">
        <v>5901</v>
      </c>
      <c r="N1758" s="20">
        <v>45322</v>
      </c>
      <c r="O1758" s="18" t="s">
        <v>11802</v>
      </c>
      <c r="P1758" s="18" t="s">
        <v>11801</v>
      </c>
      <c r="Q1758" s="18" t="s">
        <v>11524</v>
      </c>
      <c r="T1758" s="18">
        <v>0</v>
      </c>
      <c r="U1758" s="18">
        <v>0</v>
      </c>
    </row>
    <row r="1759" spans="2:21" x14ac:dyDescent="0.4">
      <c r="B1759" s="18" t="s">
        <v>5909</v>
      </c>
      <c r="C1759" s="18" t="s">
        <v>5910</v>
      </c>
      <c r="D1759" s="18" t="s">
        <v>11471</v>
      </c>
      <c r="E1759" s="19" t="s">
        <v>315</v>
      </c>
      <c r="F1759" s="18" t="s">
        <v>5935</v>
      </c>
      <c r="G1759" s="18" t="s">
        <v>275</v>
      </c>
      <c r="H1759" s="18" t="s">
        <v>6302</v>
      </c>
      <c r="I1759" s="19" t="s">
        <v>11488</v>
      </c>
      <c r="J1759" s="18" t="s">
        <v>5904</v>
      </c>
      <c r="K1759" s="18" t="s">
        <v>11803</v>
      </c>
      <c r="L1759" s="18" t="s">
        <v>5901</v>
      </c>
      <c r="N1759" s="20">
        <v>45322</v>
      </c>
      <c r="O1759" s="18" t="s">
        <v>11804</v>
      </c>
      <c r="P1759" s="18" t="s">
        <v>11803</v>
      </c>
      <c r="Q1759" s="18" t="s">
        <v>11524</v>
      </c>
      <c r="T1759" s="18">
        <v>0</v>
      </c>
      <c r="U1759" s="18">
        <v>0</v>
      </c>
    </row>
    <row r="1760" spans="2:21" x14ac:dyDescent="0.4">
      <c r="B1760" s="18" t="s">
        <v>5909</v>
      </c>
      <c r="C1760" s="18" t="s">
        <v>5910</v>
      </c>
      <c r="D1760" s="18" t="s">
        <v>11471</v>
      </c>
      <c r="E1760" s="19" t="s">
        <v>315</v>
      </c>
      <c r="F1760" s="18" t="s">
        <v>5935</v>
      </c>
      <c r="G1760" s="18" t="s">
        <v>275</v>
      </c>
      <c r="H1760" s="18" t="s">
        <v>6302</v>
      </c>
      <c r="I1760" s="19" t="s">
        <v>11488</v>
      </c>
      <c r="J1760" s="18" t="s">
        <v>5843</v>
      </c>
      <c r="K1760" s="18" t="s">
        <v>11805</v>
      </c>
      <c r="L1760" s="18" t="s">
        <v>5901</v>
      </c>
      <c r="N1760" s="20">
        <v>45322</v>
      </c>
      <c r="O1760" s="18" t="s">
        <v>11806</v>
      </c>
      <c r="P1760" s="18" t="s">
        <v>11805</v>
      </c>
      <c r="Q1760" s="18" t="s">
        <v>11524</v>
      </c>
      <c r="T1760" s="18">
        <v>0</v>
      </c>
      <c r="U1760" s="18">
        <v>0</v>
      </c>
    </row>
    <row r="1761" spans="2:21" x14ac:dyDescent="0.4">
      <c r="B1761" s="18" t="s">
        <v>5909</v>
      </c>
      <c r="C1761" s="18" t="s">
        <v>5910</v>
      </c>
      <c r="D1761" s="18" t="s">
        <v>11471</v>
      </c>
      <c r="E1761" s="19" t="s">
        <v>315</v>
      </c>
      <c r="F1761" s="18" t="s">
        <v>5935</v>
      </c>
      <c r="G1761" s="18" t="s">
        <v>275</v>
      </c>
      <c r="H1761" s="18" t="s">
        <v>6302</v>
      </c>
      <c r="I1761" s="19" t="s">
        <v>11770</v>
      </c>
      <c r="J1761" s="18" t="s">
        <v>5899</v>
      </c>
      <c r="K1761" s="18" t="s">
        <v>11807</v>
      </c>
      <c r="L1761" s="18" t="s">
        <v>5901</v>
      </c>
      <c r="N1761" s="20">
        <v>45322</v>
      </c>
      <c r="O1761" s="18" t="s">
        <v>11808</v>
      </c>
      <c r="P1761" s="18" t="s">
        <v>11807</v>
      </c>
      <c r="Q1761" s="18" t="s">
        <v>11524</v>
      </c>
      <c r="T1761" s="18">
        <v>0</v>
      </c>
      <c r="U1761" s="18">
        <v>0</v>
      </c>
    </row>
    <row r="1762" spans="2:21" x14ac:dyDescent="0.4">
      <c r="B1762" s="18" t="s">
        <v>5909</v>
      </c>
      <c r="C1762" s="18" t="s">
        <v>5910</v>
      </c>
      <c r="D1762" s="18" t="s">
        <v>11471</v>
      </c>
      <c r="E1762" s="19" t="s">
        <v>315</v>
      </c>
      <c r="F1762" s="18" t="s">
        <v>5935</v>
      </c>
      <c r="G1762" s="18" t="s">
        <v>275</v>
      </c>
      <c r="H1762" s="18" t="s">
        <v>6302</v>
      </c>
      <c r="I1762" s="19" t="s">
        <v>11770</v>
      </c>
      <c r="J1762" s="18" t="s">
        <v>5904</v>
      </c>
      <c r="K1762" s="18" t="s">
        <v>11809</v>
      </c>
      <c r="L1762" s="18" t="s">
        <v>5901</v>
      </c>
      <c r="N1762" s="20">
        <v>45322</v>
      </c>
      <c r="O1762" s="18" t="s">
        <v>11810</v>
      </c>
      <c r="P1762" s="18" t="s">
        <v>11809</v>
      </c>
      <c r="Q1762" s="18" t="s">
        <v>11524</v>
      </c>
      <c r="T1762" s="18">
        <v>0</v>
      </c>
      <c r="U1762" s="18">
        <v>0</v>
      </c>
    </row>
    <row r="1763" spans="2:21" x14ac:dyDescent="0.4">
      <c r="B1763" s="18" t="s">
        <v>5909</v>
      </c>
      <c r="C1763" s="18" t="s">
        <v>5910</v>
      </c>
      <c r="D1763" s="18" t="s">
        <v>11471</v>
      </c>
      <c r="E1763" s="19" t="s">
        <v>315</v>
      </c>
      <c r="F1763" s="18" t="s">
        <v>5935</v>
      </c>
      <c r="G1763" s="18" t="s">
        <v>275</v>
      </c>
      <c r="H1763" s="18" t="s">
        <v>6302</v>
      </c>
      <c r="I1763" s="19" t="s">
        <v>11770</v>
      </c>
      <c r="J1763" s="18" t="s">
        <v>5843</v>
      </c>
      <c r="K1763" s="18" t="s">
        <v>11811</v>
      </c>
      <c r="L1763" s="18" t="s">
        <v>5901</v>
      </c>
      <c r="N1763" s="20">
        <v>45322</v>
      </c>
      <c r="O1763" s="18" t="s">
        <v>11812</v>
      </c>
      <c r="P1763" s="18" t="s">
        <v>11811</v>
      </c>
      <c r="Q1763" s="18" t="s">
        <v>11524</v>
      </c>
      <c r="T1763" s="18">
        <v>0</v>
      </c>
      <c r="U1763" s="18">
        <v>0</v>
      </c>
    </row>
    <row r="1764" spans="2:21" x14ac:dyDescent="0.4">
      <c r="B1764" s="18" t="s">
        <v>5909</v>
      </c>
      <c r="C1764" s="18" t="s">
        <v>5910</v>
      </c>
      <c r="D1764" s="18" t="s">
        <v>11471</v>
      </c>
      <c r="E1764" s="19" t="s">
        <v>315</v>
      </c>
      <c r="F1764" s="18" t="s">
        <v>5935</v>
      </c>
      <c r="G1764" s="18" t="s">
        <v>39</v>
      </c>
      <c r="H1764" s="18" t="s">
        <v>6318</v>
      </c>
      <c r="I1764" s="19" t="s">
        <v>6416</v>
      </c>
      <c r="J1764" s="18" t="s">
        <v>5899</v>
      </c>
      <c r="K1764" s="18" t="s">
        <v>13161</v>
      </c>
      <c r="L1764" s="18" t="s">
        <v>5901</v>
      </c>
      <c r="N1764" s="20">
        <v>45322</v>
      </c>
      <c r="O1764" s="18" t="s">
        <v>13162</v>
      </c>
      <c r="P1764" s="18" t="s">
        <v>13161</v>
      </c>
      <c r="Q1764" s="18" t="s">
        <v>11524</v>
      </c>
      <c r="R1764" s="18">
        <v>2.9</v>
      </c>
      <c r="T1764" s="18">
        <v>0</v>
      </c>
      <c r="U1764" s="18">
        <v>0</v>
      </c>
    </row>
    <row r="1765" spans="2:21" x14ac:dyDescent="0.4">
      <c r="B1765" s="18" t="s">
        <v>5909</v>
      </c>
      <c r="C1765" s="18" t="s">
        <v>5910</v>
      </c>
      <c r="D1765" s="18" t="s">
        <v>11471</v>
      </c>
      <c r="E1765" s="19" t="s">
        <v>315</v>
      </c>
      <c r="F1765" s="18" t="s">
        <v>5935</v>
      </c>
      <c r="G1765" s="18" t="s">
        <v>39</v>
      </c>
      <c r="H1765" s="18" t="s">
        <v>6318</v>
      </c>
      <c r="I1765" s="19" t="s">
        <v>6416</v>
      </c>
      <c r="J1765" s="18" t="s">
        <v>5904</v>
      </c>
      <c r="K1765" s="18" t="s">
        <v>13159</v>
      </c>
      <c r="L1765" s="18" t="s">
        <v>5901</v>
      </c>
      <c r="N1765" s="20">
        <v>45322</v>
      </c>
      <c r="O1765" s="18" t="s">
        <v>13160</v>
      </c>
      <c r="P1765" s="18" t="s">
        <v>13159</v>
      </c>
      <c r="Q1765" s="18" t="s">
        <v>11524</v>
      </c>
      <c r="R1765" s="18">
        <v>2.9</v>
      </c>
      <c r="T1765" s="18">
        <v>0</v>
      </c>
      <c r="U1765" s="18">
        <v>0</v>
      </c>
    </row>
    <row r="1766" spans="2:21" x14ac:dyDescent="0.4">
      <c r="B1766" s="18" t="s">
        <v>5909</v>
      </c>
      <c r="C1766" s="18" t="s">
        <v>5910</v>
      </c>
      <c r="D1766" s="18" t="s">
        <v>11471</v>
      </c>
      <c r="E1766" s="19" t="s">
        <v>315</v>
      </c>
      <c r="F1766" s="18" t="s">
        <v>5935</v>
      </c>
      <c r="G1766" s="18" t="s">
        <v>39</v>
      </c>
      <c r="H1766" s="18" t="s">
        <v>6318</v>
      </c>
      <c r="I1766" s="19" t="s">
        <v>6416</v>
      </c>
      <c r="J1766" s="18" t="s">
        <v>5843</v>
      </c>
      <c r="K1766" s="18" t="s">
        <v>13157</v>
      </c>
      <c r="L1766" s="18" t="s">
        <v>5901</v>
      </c>
      <c r="N1766" s="20">
        <v>45322</v>
      </c>
      <c r="O1766" s="18" t="s">
        <v>13158</v>
      </c>
      <c r="P1766" s="18" t="s">
        <v>13157</v>
      </c>
      <c r="Q1766" s="18" t="s">
        <v>11524</v>
      </c>
      <c r="R1766" s="18">
        <v>2.9</v>
      </c>
      <c r="T1766" s="18">
        <v>0</v>
      </c>
      <c r="U1766" s="18">
        <v>0</v>
      </c>
    </row>
    <row r="1767" spans="2:21" x14ac:dyDescent="0.4">
      <c r="B1767" s="18" t="s">
        <v>5909</v>
      </c>
      <c r="C1767" s="18" t="s">
        <v>5910</v>
      </c>
      <c r="D1767" s="18" t="s">
        <v>11471</v>
      </c>
      <c r="E1767" s="19" t="s">
        <v>315</v>
      </c>
      <c r="F1767" s="18" t="s">
        <v>11479</v>
      </c>
      <c r="G1767" s="18" t="s">
        <v>703</v>
      </c>
      <c r="H1767" s="18" t="s">
        <v>6466</v>
      </c>
      <c r="I1767" s="19" t="s">
        <v>6558</v>
      </c>
      <c r="J1767" s="18" t="s">
        <v>5899</v>
      </c>
      <c r="K1767" s="18" t="s">
        <v>13167</v>
      </c>
      <c r="L1767" s="18" t="s">
        <v>5901</v>
      </c>
      <c r="N1767" s="20">
        <v>45322</v>
      </c>
      <c r="O1767" s="18" t="s">
        <v>13168</v>
      </c>
      <c r="P1767" s="18" t="s">
        <v>13167</v>
      </c>
      <c r="Q1767" s="18" t="s">
        <v>11531</v>
      </c>
      <c r="R1767" s="18">
        <v>1.4</v>
      </c>
      <c r="T1767" s="18">
        <v>0</v>
      </c>
      <c r="U1767" s="18">
        <v>0</v>
      </c>
    </row>
    <row r="1768" spans="2:21" x14ac:dyDescent="0.4">
      <c r="B1768" s="18" t="s">
        <v>5909</v>
      </c>
      <c r="C1768" s="18" t="s">
        <v>5910</v>
      </c>
      <c r="D1768" s="18" t="s">
        <v>11471</v>
      </c>
      <c r="E1768" s="19" t="s">
        <v>315</v>
      </c>
      <c r="F1768" s="18" t="s">
        <v>11479</v>
      </c>
      <c r="G1768" s="18" t="s">
        <v>703</v>
      </c>
      <c r="H1768" s="18" t="s">
        <v>6466</v>
      </c>
      <c r="I1768" s="19" t="s">
        <v>6558</v>
      </c>
      <c r="J1768" s="18" t="s">
        <v>5904</v>
      </c>
      <c r="K1768" s="18" t="s">
        <v>13165</v>
      </c>
      <c r="L1768" s="18" t="s">
        <v>5901</v>
      </c>
      <c r="N1768" s="20">
        <v>45322</v>
      </c>
      <c r="O1768" s="18" t="s">
        <v>13166</v>
      </c>
      <c r="P1768" s="18" t="s">
        <v>13165</v>
      </c>
      <c r="Q1768" s="18" t="s">
        <v>11531</v>
      </c>
      <c r="R1768" s="18">
        <v>1.4</v>
      </c>
      <c r="T1768" s="18">
        <v>0</v>
      </c>
      <c r="U1768" s="18">
        <v>0</v>
      </c>
    </row>
    <row r="1769" spans="2:21" x14ac:dyDescent="0.4">
      <c r="B1769" s="18" t="s">
        <v>5909</v>
      </c>
      <c r="C1769" s="18" t="s">
        <v>5910</v>
      </c>
      <c r="D1769" s="18" t="s">
        <v>11471</v>
      </c>
      <c r="E1769" s="19" t="s">
        <v>315</v>
      </c>
      <c r="F1769" s="18" t="s">
        <v>11479</v>
      </c>
      <c r="G1769" s="18" t="s">
        <v>703</v>
      </c>
      <c r="H1769" s="18" t="s">
        <v>6466</v>
      </c>
      <c r="I1769" s="19" t="s">
        <v>6558</v>
      </c>
      <c r="J1769" s="18" t="s">
        <v>5843</v>
      </c>
      <c r="K1769" s="18" t="s">
        <v>13163</v>
      </c>
      <c r="L1769" s="18" t="s">
        <v>5901</v>
      </c>
      <c r="N1769" s="20">
        <v>45322</v>
      </c>
      <c r="O1769" s="18" t="s">
        <v>13164</v>
      </c>
      <c r="P1769" s="18" t="s">
        <v>13163</v>
      </c>
      <c r="Q1769" s="18" t="s">
        <v>11531</v>
      </c>
      <c r="R1769" s="18">
        <v>1.4</v>
      </c>
      <c r="T1769" s="18">
        <v>0</v>
      </c>
      <c r="U1769" s="18">
        <v>0</v>
      </c>
    </row>
    <row r="1770" spans="2:21" x14ac:dyDescent="0.4">
      <c r="B1770" s="18" t="s">
        <v>5909</v>
      </c>
      <c r="C1770" s="18" t="s">
        <v>5910</v>
      </c>
      <c r="D1770" s="18" t="s">
        <v>11471</v>
      </c>
      <c r="E1770" s="19" t="s">
        <v>315</v>
      </c>
      <c r="F1770" s="18" t="s">
        <v>11479</v>
      </c>
      <c r="G1770" s="18" t="s">
        <v>703</v>
      </c>
      <c r="H1770" s="18" t="s">
        <v>6466</v>
      </c>
      <c r="I1770" s="19" t="s">
        <v>11480</v>
      </c>
      <c r="J1770" s="18" t="s">
        <v>5899</v>
      </c>
      <c r="K1770" s="18" t="s">
        <v>11813</v>
      </c>
      <c r="L1770" s="18" t="s">
        <v>5901</v>
      </c>
      <c r="N1770" s="20">
        <v>45322</v>
      </c>
      <c r="O1770" s="18" t="s">
        <v>11814</v>
      </c>
      <c r="P1770" s="18" t="s">
        <v>11813</v>
      </c>
      <c r="Q1770" s="18" t="s">
        <v>11531</v>
      </c>
      <c r="T1770" s="18">
        <v>0</v>
      </c>
      <c r="U1770" s="18">
        <v>0</v>
      </c>
    </row>
    <row r="1771" spans="2:21" x14ac:dyDescent="0.4">
      <c r="B1771" s="18" t="s">
        <v>5909</v>
      </c>
      <c r="C1771" s="18" t="s">
        <v>5910</v>
      </c>
      <c r="D1771" s="18" t="s">
        <v>11471</v>
      </c>
      <c r="E1771" s="19" t="s">
        <v>315</v>
      </c>
      <c r="F1771" s="18" t="s">
        <v>11479</v>
      </c>
      <c r="G1771" s="18" t="s">
        <v>703</v>
      </c>
      <c r="H1771" s="18" t="s">
        <v>6466</v>
      </c>
      <c r="I1771" s="19" t="s">
        <v>11480</v>
      </c>
      <c r="J1771" s="18" t="s">
        <v>5904</v>
      </c>
      <c r="K1771" s="18" t="s">
        <v>11815</v>
      </c>
      <c r="L1771" s="18" t="s">
        <v>5901</v>
      </c>
      <c r="N1771" s="20">
        <v>45322</v>
      </c>
      <c r="O1771" s="18" t="s">
        <v>11816</v>
      </c>
      <c r="P1771" s="18" t="s">
        <v>11815</v>
      </c>
      <c r="Q1771" s="18" t="s">
        <v>11531</v>
      </c>
      <c r="T1771" s="18">
        <v>0</v>
      </c>
      <c r="U1771" s="18">
        <v>0</v>
      </c>
    </row>
    <row r="1772" spans="2:21" x14ac:dyDescent="0.4">
      <c r="B1772" s="18" t="s">
        <v>5909</v>
      </c>
      <c r="C1772" s="18" t="s">
        <v>5910</v>
      </c>
      <c r="D1772" s="18" t="s">
        <v>11471</v>
      </c>
      <c r="E1772" s="19" t="s">
        <v>315</v>
      </c>
      <c r="F1772" s="18" t="s">
        <v>11479</v>
      </c>
      <c r="G1772" s="18" t="s">
        <v>703</v>
      </c>
      <c r="H1772" s="18" t="s">
        <v>6466</v>
      </c>
      <c r="I1772" s="19" t="s">
        <v>11480</v>
      </c>
      <c r="J1772" s="18" t="s">
        <v>5843</v>
      </c>
      <c r="K1772" s="18" t="s">
        <v>11817</v>
      </c>
      <c r="L1772" s="18" t="s">
        <v>5901</v>
      </c>
      <c r="N1772" s="20">
        <v>45322</v>
      </c>
      <c r="O1772" s="18" t="s">
        <v>11818</v>
      </c>
      <c r="P1772" s="18" t="s">
        <v>11817</v>
      </c>
      <c r="Q1772" s="18" t="s">
        <v>11531</v>
      </c>
      <c r="T1772" s="18">
        <v>0</v>
      </c>
      <c r="U1772" s="18">
        <v>0</v>
      </c>
    </row>
    <row r="1773" spans="2:21" x14ac:dyDescent="0.4">
      <c r="B1773" s="18" t="s">
        <v>5909</v>
      </c>
      <c r="C1773" s="18" t="s">
        <v>5910</v>
      </c>
      <c r="D1773" s="18" t="s">
        <v>11471</v>
      </c>
      <c r="E1773" s="19" t="s">
        <v>315</v>
      </c>
      <c r="F1773" s="18" t="s">
        <v>11479</v>
      </c>
      <c r="G1773" s="18" t="s">
        <v>275</v>
      </c>
      <c r="H1773" s="18" t="s">
        <v>6302</v>
      </c>
      <c r="I1773" s="19" t="s">
        <v>6474</v>
      </c>
      <c r="J1773" s="18" t="s">
        <v>5899</v>
      </c>
      <c r="K1773" s="18" t="s">
        <v>13173</v>
      </c>
      <c r="L1773" s="18" t="s">
        <v>5901</v>
      </c>
      <c r="N1773" s="20">
        <v>45322</v>
      </c>
      <c r="O1773" s="18" t="s">
        <v>13174</v>
      </c>
      <c r="P1773" s="18" t="s">
        <v>13173</v>
      </c>
      <c r="Q1773" s="18" t="s">
        <v>11531</v>
      </c>
      <c r="R1773" s="18">
        <v>1.8</v>
      </c>
      <c r="T1773" s="18">
        <v>0</v>
      </c>
      <c r="U1773" s="18">
        <v>0</v>
      </c>
    </row>
    <row r="1774" spans="2:21" x14ac:dyDescent="0.4">
      <c r="B1774" s="18" t="s">
        <v>5909</v>
      </c>
      <c r="C1774" s="18" t="s">
        <v>5910</v>
      </c>
      <c r="D1774" s="18" t="s">
        <v>11471</v>
      </c>
      <c r="E1774" s="19" t="s">
        <v>315</v>
      </c>
      <c r="F1774" s="18" t="s">
        <v>11479</v>
      </c>
      <c r="G1774" s="18" t="s">
        <v>275</v>
      </c>
      <c r="H1774" s="18" t="s">
        <v>6302</v>
      </c>
      <c r="I1774" s="19" t="s">
        <v>6474</v>
      </c>
      <c r="J1774" s="18" t="s">
        <v>5904</v>
      </c>
      <c r="K1774" s="18" t="s">
        <v>13171</v>
      </c>
      <c r="L1774" s="18" t="s">
        <v>5901</v>
      </c>
      <c r="N1774" s="20">
        <v>45322</v>
      </c>
      <c r="O1774" s="18" t="s">
        <v>13172</v>
      </c>
      <c r="P1774" s="18" t="s">
        <v>13171</v>
      </c>
      <c r="Q1774" s="18" t="s">
        <v>11531</v>
      </c>
      <c r="R1774" s="18">
        <v>1.8</v>
      </c>
      <c r="T1774" s="18">
        <v>0</v>
      </c>
      <c r="U1774" s="18">
        <v>0</v>
      </c>
    </row>
    <row r="1775" spans="2:21" x14ac:dyDescent="0.4">
      <c r="B1775" s="18" t="s">
        <v>5909</v>
      </c>
      <c r="C1775" s="18" t="s">
        <v>5910</v>
      </c>
      <c r="D1775" s="18" t="s">
        <v>11471</v>
      </c>
      <c r="E1775" s="19" t="s">
        <v>315</v>
      </c>
      <c r="F1775" s="18" t="s">
        <v>11479</v>
      </c>
      <c r="G1775" s="18" t="s">
        <v>275</v>
      </c>
      <c r="H1775" s="18" t="s">
        <v>6302</v>
      </c>
      <c r="I1775" s="19" t="s">
        <v>6474</v>
      </c>
      <c r="J1775" s="18" t="s">
        <v>5843</v>
      </c>
      <c r="K1775" s="18" t="s">
        <v>13169</v>
      </c>
      <c r="L1775" s="18" t="s">
        <v>5901</v>
      </c>
      <c r="N1775" s="20">
        <v>45322</v>
      </c>
      <c r="O1775" s="18" t="s">
        <v>13170</v>
      </c>
      <c r="P1775" s="18" t="s">
        <v>13169</v>
      </c>
      <c r="Q1775" s="18" t="s">
        <v>11531</v>
      </c>
      <c r="R1775" s="18">
        <v>1.8</v>
      </c>
      <c r="T1775" s="18">
        <v>0</v>
      </c>
      <c r="U1775" s="18">
        <v>0</v>
      </c>
    </row>
    <row r="1776" spans="2:21" x14ac:dyDescent="0.4">
      <c r="B1776" s="18" t="s">
        <v>5909</v>
      </c>
      <c r="C1776" s="18" t="s">
        <v>5910</v>
      </c>
      <c r="D1776" s="18" t="s">
        <v>11471</v>
      </c>
      <c r="E1776" s="19" t="s">
        <v>315</v>
      </c>
      <c r="F1776" s="18" t="s">
        <v>11479</v>
      </c>
      <c r="G1776" s="18" t="s">
        <v>275</v>
      </c>
      <c r="H1776" s="18" t="s">
        <v>6302</v>
      </c>
      <c r="I1776" s="19" t="s">
        <v>11488</v>
      </c>
      <c r="J1776" s="18" t="s">
        <v>5899</v>
      </c>
      <c r="K1776" s="18" t="s">
        <v>11819</v>
      </c>
      <c r="L1776" s="18" t="s">
        <v>5901</v>
      </c>
      <c r="N1776" s="20">
        <v>45322</v>
      </c>
      <c r="O1776" s="18" t="s">
        <v>11820</v>
      </c>
      <c r="P1776" s="18" t="s">
        <v>11819</v>
      </c>
      <c r="Q1776" s="18" t="s">
        <v>11531</v>
      </c>
      <c r="T1776" s="18">
        <v>0</v>
      </c>
      <c r="U1776" s="18">
        <v>0</v>
      </c>
    </row>
    <row r="1777" spans="2:21" x14ac:dyDescent="0.4">
      <c r="B1777" s="18" t="s">
        <v>5909</v>
      </c>
      <c r="C1777" s="18" t="s">
        <v>5910</v>
      </c>
      <c r="D1777" s="18" t="s">
        <v>11471</v>
      </c>
      <c r="E1777" s="19" t="s">
        <v>315</v>
      </c>
      <c r="F1777" s="18" t="s">
        <v>11479</v>
      </c>
      <c r="G1777" s="18" t="s">
        <v>275</v>
      </c>
      <c r="H1777" s="18" t="s">
        <v>6302</v>
      </c>
      <c r="I1777" s="19" t="s">
        <v>11488</v>
      </c>
      <c r="J1777" s="18" t="s">
        <v>5904</v>
      </c>
      <c r="K1777" s="18" t="s">
        <v>11821</v>
      </c>
      <c r="L1777" s="18" t="s">
        <v>5901</v>
      </c>
      <c r="N1777" s="20">
        <v>45322</v>
      </c>
      <c r="O1777" s="18" t="s">
        <v>11822</v>
      </c>
      <c r="P1777" s="18" t="s">
        <v>11821</v>
      </c>
      <c r="Q1777" s="18" t="s">
        <v>11531</v>
      </c>
      <c r="T1777" s="18">
        <v>0</v>
      </c>
      <c r="U1777" s="18">
        <v>0</v>
      </c>
    </row>
    <row r="1778" spans="2:21" x14ac:dyDescent="0.4">
      <c r="B1778" s="18" t="s">
        <v>5909</v>
      </c>
      <c r="C1778" s="18" t="s">
        <v>5910</v>
      </c>
      <c r="D1778" s="18" t="s">
        <v>11471</v>
      </c>
      <c r="E1778" s="19" t="s">
        <v>315</v>
      </c>
      <c r="F1778" s="18" t="s">
        <v>11479</v>
      </c>
      <c r="G1778" s="18" t="s">
        <v>275</v>
      </c>
      <c r="H1778" s="18" t="s">
        <v>6302</v>
      </c>
      <c r="I1778" s="19" t="s">
        <v>11488</v>
      </c>
      <c r="J1778" s="18" t="s">
        <v>5843</v>
      </c>
      <c r="K1778" s="18" t="s">
        <v>11823</v>
      </c>
      <c r="L1778" s="18" t="s">
        <v>5901</v>
      </c>
      <c r="N1778" s="20">
        <v>45322</v>
      </c>
      <c r="O1778" s="18" t="s">
        <v>11824</v>
      </c>
      <c r="P1778" s="18" t="s">
        <v>11823</v>
      </c>
      <c r="Q1778" s="18" t="s">
        <v>11531</v>
      </c>
      <c r="T1778" s="18">
        <v>0</v>
      </c>
      <c r="U1778" s="18">
        <v>0</v>
      </c>
    </row>
    <row r="1779" spans="2:21" x14ac:dyDescent="0.4">
      <c r="B1779" s="18" t="s">
        <v>5909</v>
      </c>
      <c r="C1779" s="18" t="s">
        <v>5910</v>
      </c>
      <c r="D1779" s="18" t="s">
        <v>11471</v>
      </c>
      <c r="E1779" s="19" t="s">
        <v>315</v>
      </c>
      <c r="F1779" s="18" t="s">
        <v>11479</v>
      </c>
      <c r="G1779" s="18" t="s">
        <v>275</v>
      </c>
      <c r="H1779" s="18" t="s">
        <v>6302</v>
      </c>
      <c r="I1779" s="19" t="s">
        <v>11770</v>
      </c>
      <c r="J1779" s="18" t="s">
        <v>5899</v>
      </c>
      <c r="K1779" s="18" t="s">
        <v>11825</v>
      </c>
      <c r="L1779" s="18" t="s">
        <v>5901</v>
      </c>
      <c r="N1779" s="20">
        <v>45322</v>
      </c>
      <c r="O1779" s="18" t="s">
        <v>11826</v>
      </c>
      <c r="P1779" s="18" t="s">
        <v>11825</v>
      </c>
      <c r="Q1779" s="18" t="s">
        <v>11531</v>
      </c>
      <c r="T1779" s="18">
        <v>0</v>
      </c>
      <c r="U1779" s="18">
        <v>0</v>
      </c>
    </row>
    <row r="1780" spans="2:21" x14ac:dyDescent="0.4">
      <c r="B1780" s="18" t="s">
        <v>5909</v>
      </c>
      <c r="C1780" s="18" t="s">
        <v>5910</v>
      </c>
      <c r="D1780" s="18" t="s">
        <v>11471</v>
      </c>
      <c r="E1780" s="19" t="s">
        <v>315</v>
      </c>
      <c r="F1780" s="18" t="s">
        <v>11479</v>
      </c>
      <c r="G1780" s="18" t="s">
        <v>275</v>
      </c>
      <c r="H1780" s="18" t="s">
        <v>6302</v>
      </c>
      <c r="I1780" s="19" t="s">
        <v>11770</v>
      </c>
      <c r="J1780" s="18" t="s">
        <v>5904</v>
      </c>
      <c r="K1780" s="18" t="s">
        <v>11827</v>
      </c>
      <c r="L1780" s="18" t="s">
        <v>5901</v>
      </c>
      <c r="N1780" s="20">
        <v>45322</v>
      </c>
      <c r="O1780" s="18" t="s">
        <v>11828</v>
      </c>
      <c r="P1780" s="18" t="s">
        <v>11827</v>
      </c>
      <c r="Q1780" s="18" t="s">
        <v>11531</v>
      </c>
      <c r="T1780" s="18">
        <v>0</v>
      </c>
      <c r="U1780" s="18">
        <v>0</v>
      </c>
    </row>
    <row r="1781" spans="2:21" x14ac:dyDescent="0.4">
      <c r="B1781" s="18" t="s">
        <v>5909</v>
      </c>
      <c r="C1781" s="18" t="s">
        <v>5910</v>
      </c>
      <c r="D1781" s="18" t="s">
        <v>11471</v>
      </c>
      <c r="E1781" s="19" t="s">
        <v>315</v>
      </c>
      <c r="F1781" s="18" t="s">
        <v>11479</v>
      </c>
      <c r="G1781" s="18" t="s">
        <v>275</v>
      </c>
      <c r="H1781" s="18" t="s">
        <v>6302</v>
      </c>
      <c r="I1781" s="19" t="s">
        <v>11770</v>
      </c>
      <c r="J1781" s="18" t="s">
        <v>5843</v>
      </c>
      <c r="K1781" s="18" t="s">
        <v>11829</v>
      </c>
      <c r="L1781" s="18" t="s">
        <v>5901</v>
      </c>
      <c r="N1781" s="20">
        <v>45322</v>
      </c>
      <c r="O1781" s="18" t="s">
        <v>11830</v>
      </c>
      <c r="P1781" s="18" t="s">
        <v>11829</v>
      </c>
      <c r="Q1781" s="18" t="s">
        <v>11531</v>
      </c>
      <c r="T1781" s="18">
        <v>0</v>
      </c>
      <c r="U1781" s="18">
        <v>0</v>
      </c>
    </row>
    <row r="1782" spans="2:21" x14ac:dyDescent="0.4">
      <c r="B1782" s="18" t="s">
        <v>5909</v>
      </c>
      <c r="C1782" s="18" t="s">
        <v>5910</v>
      </c>
      <c r="D1782" s="18" t="s">
        <v>11471</v>
      </c>
      <c r="E1782" s="19" t="s">
        <v>315</v>
      </c>
      <c r="F1782" s="18" t="s">
        <v>11479</v>
      </c>
      <c r="G1782" s="18" t="s">
        <v>39</v>
      </c>
      <c r="H1782" s="18" t="s">
        <v>6318</v>
      </c>
      <c r="I1782" s="19" t="s">
        <v>6416</v>
      </c>
      <c r="J1782" s="18" t="s">
        <v>5899</v>
      </c>
      <c r="K1782" s="18" t="s">
        <v>13179</v>
      </c>
      <c r="L1782" s="18" t="s">
        <v>5901</v>
      </c>
      <c r="N1782" s="20">
        <v>45322</v>
      </c>
      <c r="O1782" s="18" t="s">
        <v>13180</v>
      </c>
      <c r="P1782" s="18" t="s">
        <v>13179</v>
      </c>
      <c r="Q1782" s="18" t="s">
        <v>11531</v>
      </c>
      <c r="R1782" s="18">
        <v>2.9</v>
      </c>
      <c r="T1782" s="18">
        <v>0</v>
      </c>
      <c r="U1782" s="18">
        <v>0</v>
      </c>
    </row>
    <row r="1783" spans="2:21" x14ac:dyDescent="0.4">
      <c r="B1783" s="18" t="s">
        <v>5909</v>
      </c>
      <c r="C1783" s="18" t="s">
        <v>5910</v>
      </c>
      <c r="D1783" s="18" t="s">
        <v>11471</v>
      </c>
      <c r="E1783" s="19" t="s">
        <v>315</v>
      </c>
      <c r="F1783" s="18" t="s">
        <v>11479</v>
      </c>
      <c r="G1783" s="18" t="s">
        <v>39</v>
      </c>
      <c r="H1783" s="18" t="s">
        <v>6318</v>
      </c>
      <c r="I1783" s="19" t="s">
        <v>6416</v>
      </c>
      <c r="J1783" s="18" t="s">
        <v>5904</v>
      </c>
      <c r="K1783" s="18" t="s">
        <v>13177</v>
      </c>
      <c r="L1783" s="18" t="s">
        <v>5901</v>
      </c>
      <c r="N1783" s="20">
        <v>45322</v>
      </c>
      <c r="O1783" s="18" t="s">
        <v>13178</v>
      </c>
      <c r="P1783" s="18" t="s">
        <v>13177</v>
      </c>
      <c r="Q1783" s="18" t="s">
        <v>11531</v>
      </c>
      <c r="R1783" s="18">
        <v>2.9</v>
      </c>
      <c r="T1783" s="18">
        <v>0</v>
      </c>
      <c r="U1783" s="18">
        <v>0</v>
      </c>
    </row>
    <row r="1784" spans="2:21" x14ac:dyDescent="0.4">
      <c r="B1784" s="18" t="s">
        <v>5909</v>
      </c>
      <c r="C1784" s="18" t="s">
        <v>5910</v>
      </c>
      <c r="D1784" s="18" t="s">
        <v>11471</v>
      </c>
      <c r="E1784" s="19" t="s">
        <v>315</v>
      </c>
      <c r="F1784" s="18" t="s">
        <v>11479</v>
      </c>
      <c r="G1784" s="18" t="s">
        <v>39</v>
      </c>
      <c r="H1784" s="18" t="s">
        <v>6318</v>
      </c>
      <c r="I1784" s="19" t="s">
        <v>6416</v>
      </c>
      <c r="J1784" s="18" t="s">
        <v>5843</v>
      </c>
      <c r="K1784" s="18" t="s">
        <v>13175</v>
      </c>
      <c r="L1784" s="18" t="s">
        <v>5901</v>
      </c>
      <c r="N1784" s="20">
        <v>45322</v>
      </c>
      <c r="O1784" s="18" t="s">
        <v>13176</v>
      </c>
      <c r="P1784" s="18" t="s">
        <v>13175</v>
      </c>
      <c r="Q1784" s="18" t="s">
        <v>11531</v>
      </c>
      <c r="R1784" s="18">
        <v>2.9</v>
      </c>
      <c r="T1784" s="18">
        <v>0</v>
      </c>
      <c r="U1784" s="18">
        <v>0</v>
      </c>
    </row>
    <row r="1785" spans="2:21" x14ac:dyDescent="0.4">
      <c r="B1785" s="18" t="s">
        <v>5909</v>
      </c>
      <c r="C1785" s="18" t="s">
        <v>5910</v>
      </c>
      <c r="D1785" s="18" t="s">
        <v>11566</v>
      </c>
      <c r="E1785" s="19" t="s">
        <v>317</v>
      </c>
      <c r="F1785" s="18" t="s">
        <v>5935</v>
      </c>
      <c r="G1785" s="18" t="s">
        <v>703</v>
      </c>
      <c r="H1785" s="18" t="s">
        <v>6466</v>
      </c>
      <c r="I1785" s="19" t="s">
        <v>6558</v>
      </c>
      <c r="J1785" s="18" t="s">
        <v>5899</v>
      </c>
      <c r="K1785" s="18" t="s">
        <v>13185</v>
      </c>
      <c r="L1785" s="18" t="s">
        <v>5901</v>
      </c>
      <c r="N1785" s="20">
        <v>45322</v>
      </c>
      <c r="O1785" s="18" t="s">
        <v>13186</v>
      </c>
      <c r="P1785" s="18" t="s">
        <v>13185</v>
      </c>
      <c r="Q1785" s="18" t="s">
        <v>11569</v>
      </c>
      <c r="R1785" s="18">
        <v>1.4</v>
      </c>
      <c r="T1785" s="18">
        <v>0</v>
      </c>
      <c r="U1785" s="18">
        <v>0</v>
      </c>
    </row>
    <row r="1786" spans="2:21" x14ac:dyDescent="0.4">
      <c r="B1786" s="18" t="s">
        <v>5909</v>
      </c>
      <c r="C1786" s="18" t="s">
        <v>5910</v>
      </c>
      <c r="D1786" s="18" t="s">
        <v>11566</v>
      </c>
      <c r="E1786" s="19" t="s">
        <v>317</v>
      </c>
      <c r="F1786" s="18" t="s">
        <v>5935</v>
      </c>
      <c r="G1786" s="18" t="s">
        <v>703</v>
      </c>
      <c r="H1786" s="18" t="s">
        <v>6466</v>
      </c>
      <c r="I1786" s="19" t="s">
        <v>6558</v>
      </c>
      <c r="J1786" s="18" t="s">
        <v>5904</v>
      </c>
      <c r="K1786" s="18" t="s">
        <v>13183</v>
      </c>
      <c r="L1786" s="18" t="s">
        <v>5901</v>
      </c>
      <c r="N1786" s="20">
        <v>45322</v>
      </c>
      <c r="O1786" s="18" t="s">
        <v>13184</v>
      </c>
      <c r="P1786" s="18" t="s">
        <v>13183</v>
      </c>
      <c r="Q1786" s="18" t="s">
        <v>11569</v>
      </c>
      <c r="R1786" s="18">
        <v>1.4</v>
      </c>
      <c r="T1786" s="18">
        <v>0</v>
      </c>
      <c r="U1786" s="18">
        <v>0</v>
      </c>
    </row>
    <row r="1787" spans="2:21" x14ac:dyDescent="0.4">
      <c r="B1787" s="18" t="s">
        <v>5909</v>
      </c>
      <c r="C1787" s="18" t="s">
        <v>5910</v>
      </c>
      <c r="D1787" s="18" t="s">
        <v>11566</v>
      </c>
      <c r="E1787" s="19" t="s">
        <v>317</v>
      </c>
      <c r="F1787" s="18" t="s">
        <v>5935</v>
      </c>
      <c r="G1787" s="18" t="s">
        <v>703</v>
      </c>
      <c r="H1787" s="18" t="s">
        <v>6466</v>
      </c>
      <c r="I1787" s="19" t="s">
        <v>6558</v>
      </c>
      <c r="J1787" s="18" t="s">
        <v>5843</v>
      </c>
      <c r="K1787" s="18" t="s">
        <v>13181</v>
      </c>
      <c r="L1787" s="18" t="s">
        <v>5901</v>
      </c>
      <c r="N1787" s="20">
        <v>45322</v>
      </c>
      <c r="O1787" s="18" t="s">
        <v>13182</v>
      </c>
      <c r="P1787" s="18" t="s">
        <v>13181</v>
      </c>
      <c r="Q1787" s="18" t="s">
        <v>11569</v>
      </c>
      <c r="R1787" s="18">
        <v>1.4</v>
      </c>
      <c r="T1787" s="18">
        <v>0</v>
      </c>
      <c r="U1787" s="18">
        <v>0</v>
      </c>
    </row>
    <row r="1788" spans="2:21" x14ac:dyDescent="0.4">
      <c r="B1788" s="18" t="s">
        <v>5909</v>
      </c>
      <c r="C1788" s="18" t="s">
        <v>5910</v>
      </c>
      <c r="D1788" s="18" t="s">
        <v>11566</v>
      </c>
      <c r="E1788" s="19" t="s">
        <v>317</v>
      </c>
      <c r="F1788" s="18" t="s">
        <v>5935</v>
      </c>
      <c r="G1788" s="18" t="s">
        <v>703</v>
      </c>
      <c r="H1788" s="18" t="s">
        <v>6466</v>
      </c>
      <c r="I1788" s="19" t="s">
        <v>11480</v>
      </c>
      <c r="J1788" s="18" t="s">
        <v>5899</v>
      </c>
      <c r="K1788" s="18" t="s">
        <v>11831</v>
      </c>
      <c r="L1788" s="18" t="s">
        <v>5901</v>
      </c>
      <c r="N1788" s="20">
        <v>45322</v>
      </c>
      <c r="O1788" s="18" t="s">
        <v>11832</v>
      </c>
      <c r="P1788" s="18" t="s">
        <v>11831</v>
      </c>
      <c r="Q1788" s="18" t="s">
        <v>11569</v>
      </c>
      <c r="T1788" s="18">
        <v>0</v>
      </c>
      <c r="U1788" s="18">
        <v>0</v>
      </c>
    </row>
    <row r="1789" spans="2:21" x14ac:dyDescent="0.4">
      <c r="B1789" s="18" t="s">
        <v>5909</v>
      </c>
      <c r="C1789" s="18" t="s">
        <v>5910</v>
      </c>
      <c r="D1789" s="18" t="s">
        <v>11566</v>
      </c>
      <c r="E1789" s="19" t="s">
        <v>317</v>
      </c>
      <c r="F1789" s="18" t="s">
        <v>5935</v>
      </c>
      <c r="G1789" s="18" t="s">
        <v>703</v>
      </c>
      <c r="H1789" s="18" t="s">
        <v>6466</v>
      </c>
      <c r="I1789" s="19" t="s">
        <v>11480</v>
      </c>
      <c r="J1789" s="18" t="s">
        <v>5904</v>
      </c>
      <c r="K1789" s="18" t="s">
        <v>11833</v>
      </c>
      <c r="L1789" s="18" t="s">
        <v>5901</v>
      </c>
      <c r="N1789" s="20">
        <v>45322</v>
      </c>
      <c r="O1789" s="18" t="s">
        <v>11834</v>
      </c>
      <c r="P1789" s="18" t="s">
        <v>11833</v>
      </c>
      <c r="Q1789" s="18" t="s">
        <v>11569</v>
      </c>
      <c r="T1789" s="18">
        <v>0</v>
      </c>
      <c r="U1789" s="18">
        <v>0</v>
      </c>
    </row>
    <row r="1790" spans="2:21" x14ac:dyDescent="0.4">
      <c r="B1790" s="18" t="s">
        <v>5909</v>
      </c>
      <c r="C1790" s="18" t="s">
        <v>5910</v>
      </c>
      <c r="D1790" s="18" t="s">
        <v>11566</v>
      </c>
      <c r="E1790" s="19" t="s">
        <v>317</v>
      </c>
      <c r="F1790" s="18" t="s">
        <v>5935</v>
      </c>
      <c r="G1790" s="18" t="s">
        <v>703</v>
      </c>
      <c r="H1790" s="18" t="s">
        <v>6466</v>
      </c>
      <c r="I1790" s="19" t="s">
        <v>11480</v>
      </c>
      <c r="J1790" s="18" t="s">
        <v>5843</v>
      </c>
      <c r="K1790" s="18" t="s">
        <v>11835</v>
      </c>
      <c r="L1790" s="18" t="s">
        <v>5901</v>
      </c>
      <c r="N1790" s="20">
        <v>45322</v>
      </c>
      <c r="O1790" s="18" t="s">
        <v>11836</v>
      </c>
      <c r="P1790" s="18" t="s">
        <v>11835</v>
      </c>
      <c r="Q1790" s="18" t="s">
        <v>11569</v>
      </c>
      <c r="T1790" s="18">
        <v>0</v>
      </c>
      <c r="U1790" s="18">
        <v>0</v>
      </c>
    </row>
    <row r="1791" spans="2:21" x14ac:dyDescent="0.4">
      <c r="B1791" s="18" t="s">
        <v>5909</v>
      </c>
      <c r="C1791" s="18" t="s">
        <v>5910</v>
      </c>
      <c r="D1791" s="18" t="s">
        <v>11566</v>
      </c>
      <c r="E1791" s="19" t="s">
        <v>317</v>
      </c>
      <c r="F1791" s="18" t="s">
        <v>5935</v>
      </c>
      <c r="G1791" s="18" t="s">
        <v>275</v>
      </c>
      <c r="H1791" s="18" t="s">
        <v>6302</v>
      </c>
      <c r="I1791" s="19" t="s">
        <v>6474</v>
      </c>
      <c r="J1791" s="18" t="s">
        <v>5899</v>
      </c>
      <c r="K1791" s="18" t="s">
        <v>13191</v>
      </c>
      <c r="L1791" s="18" t="s">
        <v>5901</v>
      </c>
      <c r="N1791" s="20">
        <v>45322</v>
      </c>
      <c r="O1791" s="18" t="s">
        <v>13192</v>
      </c>
      <c r="P1791" s="18" t="s">
        <v>13191</v>
      </c>
      <c r="Q1791" s="18" t="s">
        <v>11569</v>
      </c>
      <c r="R1791" s="18">
        <v>1.8</v>
      </c>
      <c r="T1791" s="18">
        <v>0</v>
      </c>
      <c r="U1791" s="18">
        <v>0</v>
      </c>
    </row>
    <row r="1792" spans="2:21" x14ac:dyDescent="0.4">
      <c r="B1792" s="18" t="s">
        <v>5909</v>
      </c>
      <c r="C1792" s="18" t="s">
        <v>5910</v>
      </c>
      <c r="D1792" s="18" t="s">
        <v>11566</v>
      </c>
      <c r="E1792" s="19" t="s">
        <v>317</v>
      </c>
      <c r="F1792" s="18" t="s">
        <v>5935</v>
      </c>
      <c r="G1792" s="18" t="s">
        <v>275</v>
      </c>
      <c r="H1792" s="18" t="s">
        <v>6302</v>
      </c>
      <c r="I1792" s="19" t="s">
        <v>6474</v>
      </c>
      <c r="J1792" s="18" t="s">
        <v>5904</v>
      </c>
      <c r="K1792" s="18" t="s">
        <v>13189</v>
      </c>
      <c r="L1792" s="18" t="s">
        <v>5901</v>
      </c>
      <c r="N1792" s="20">
        <v>45322</v>
      </c>
      <c r="O1792" s="18" t="s">
        <v>13190</v>
      </c>
      <c r="P1792" s="18" t="s">
        <v>13189</v>
      </c>
      <c r="Q1792" s="18" t="s">
        <v>11569</v>
      </c>
      <c r="R1792" s="18">
        <v>1.8</v>
      </c>
      <c r="T1792" s="18">
        <v>0</v>
      </c>
      <c r="U1792" s="18">
        <v>0</v>
      </c>
    </row>
    <row r="1793" spans="2:21" x14ac:dyDescent="0.4">
      <c r="B1793" s="18" t="s">
        <v>5909</v>
      </c>
      <c r="C1793" s="18" t="s">
        <v>5910</v>
      </c>
      <c r="D1793" s="18" t="s">
        <v>11566</v>
      </c>
      <c r="E1793" s="19" t="s">
        <v>317</v>
      </c>
      <c r="F1793" s="18" t="s">
        <v>5935</v>
      </c>
      <c r="G1793" s="18" t="s">
        <v>275</v>
      </c>
      <c r="H1793" s="18" t="s">
        <v>6302</v>
      </c>
      <c r="I1793" s="19" t="s">
        <v>6474</v>
      </c>
      <c r="J1793" s="18" t="s">
        <v>5843</v>
      </c>
      <c r="K1793" s="18" t="s">
        <v>13187</v>
      </c>
      <c r="L1793" s="18" t="s">
        <v>5901</v>
      </c>
      <c r="N1793" s="20">
        <v>45322</v>
      </c>
      <c r="O1793" s="18" t="s">
        <v>13188</v>
      </c>
      <c r="P1793" s="18" t="s">
        <v>13187</v>
      </c>
      <c r="Q1793" s="18" t="s">
        <v>11569</v>
      </c>
      <c r="R1793" s="18">
        <v>1.8</v>
      </c>
      <c r="T1793" s="18">
        <v>0</v>
      </c>
      <c r="U1793" s="18">
        <v>0</v>
      </c>
    </row>
    <row r="1794" spans="2:21" x14ac:dyDescent="0.4">
      <c r="B1794" s="18" t="s">
        <v>5909</v>
      </c>
      <c r="C1794" s="18" t="s">
        <v>5910</v>
      </c>
      <c r="D1794" s="18" t="s">
        <v>11566</v>
      </c>
      <c r="E1794" s="19" t="s">
        <v>317</v>
      </c>
      <c r="F1794" s="18" t="s">
        <v>5935</v>
      </c>
      <c r="G1794" s="18" t="s">
        <v>275</v>
      </c>
      <c r="H1794" s="18" t="s">
        <v>6302</v>
      </c>
      <c r="I1794" s="19" t="s">
        <v>11488</v>
      </c>
      <c r="J1794" s="18" t="s">
        <v>5899</v>
      </c>
      <c r="K1794" s="18" t="s">
        <v>11837</v>
      </c>
      <c r="L1794" s="18" t="s">
        <v>5901</v>
      </c>
      <c r="N1794" s="20">
        <v>45322</v>
      </c>
      <c r="O1794" s="18" t="s">
        <v>11838</v>
      </c>
      <c r="P1794" s="18" t="s">
        <v>11837</v>
      </c>
      <c r="Q1794" s="18" t="s">
        <v>11569</v>
      </c>
      <c r="T1794" s="18">
        <v>0</v>
      </c>
      <c r="U1794" s="18">
        <v>0</v>
      </c>
    </row>
    <row r="1795" spans="2:21" x14ac:dyDescent="0.4">
      <c r="B1795" s="18" t="s">
        <v>5909</v>
      </c>
      <c r="C1795" s="18" t="s">
        <v>5910</v>
      </c>
      <c r="D1795" s="18" t="s">
        <v>11566</v>
      </c>
      <c r="E1795" s="19" t="s">
        <v>317</v>
      </c>
      <c r="F1795" s="18" t="s">
        <v>5935</v>
      </c>
      <c r="G1795" s="18" t="s">
        <v>275</v>
      </c>
      <c r="H1795" s="18" t="s">
        <v>6302</v>
      </c>
      <c r="I1795" s="19" t="s">
        <v>11488</v>
      </c>
      <c r="J1795" s="18" t="s">
        <v>5904</v>
      </c>
      <c r="K1795" s="18" t="s">
        <v>11839</v>
      </c>
      <c r="L1795" s="18" t="s">
        <v>5901</v>
      </c>
      <c r="N1795" s="20">
        <v>45322</v>
      </c>
      <c r="O1795" s="18" t="s">
        <v>11840</v>
      </c>
      <c r="P1795" s="18" t="s">
        <v>11839</v>
      </c>
      <c r="Q1795" s="18" t="s">
        <v>11569</v>
      </c>
      <c r="T1795" s="18">
        <v>0</v>
      </c>
      <c r="U1795" s="18">
        <v>0</v>
      </c>
    </row>
    <row r="1796" spans="2:21" x14ac:dyDescent="0.4">
      <c r="B1796" s="18" t="s">
        <v>5909</v>
      </c>
      <c r="C1796" s="18" t="s">
        <v>5910</v>
      </c>
      <c r="D1796" s="18" t="s">
        <v>11566</v>
      </c>
      <c r="E1796" s="19" t="s">
        <v>317</v>
      </c>
      <c r="F1796" s="18" t="s">
        <v>5935</v>
      </c>
      <c r="G1796" s="18" t="s">
        <v>275</v>
      </c>
      <c r="H1796" s="18" t="s">
        <v>6302</v>
      </c>
      <c r="I1796" s="19" t="s">
        <v>11488</v>
      </c>
      <c r="J1796" s="18" t="s">
        <v>5843</v>
      </c>
      <c r="K1796" s="18" t="s">
        <v>11841</v>
      </c>
      <c r="L1796" s="18" t="s">
        <v>5901</v>
      </c>
      <c r="N1796" s="20">
        <v>45322</v>
      </c>
      <c r="O1796" s="18" t="s">
        <v>11842</v>
      </c>
      <c r="P1796" s="18" t="s">
        <v>11841</v>
      </c>
      <c r="Q1796" s="18" t="s">
        <v>11569</v>
      </c>
      <c r="T1796" s="18">
        <v>0</v>
      </c>
      <c r="U1796" s="18">
        <v>0</v>
      </c>
    </row>
    <row r="1797" spans="2:21" x14ac:dyDescent="0.4">
      <c r="B1797" s="18" t="s">
        <v>5909</v>
      </c>
      <c r="C1797" s="18" t="s">
        <v>5910</v>
      </c>
      <c r="D1797" s="18" t="s">
        <v>11566</v>
      </c>
      <c r="E1797" s="19" t="s">
        <v>317</v>
      </c>
      <c r="F1797" s="18" t="s">
        <v>5935</v>
      </c>
      <c r="G1797" s="18" t="s">
        <v>275</v>
      </c>
      <c r="H1797" s="18" t="s">
        <v>6302</v>
      </c>
      <c r="I1797" s="19" t="s">
        <v>11770</v>
      </c>
      <c r="J1797" s="18" t="s">
        <v>5899</v>
      </c>
      <c r="K1797" s="18" t="s">
        <v>11843</v>
      </c>
      <c r="L1797" s="18" t="s">
        <v>5901</v>
      </c>
      <c r="N1797" s="20">
        <v>45322</v>
      </c>
      <c r="O1797" s="18" t="s">
        <v>11844</v>
      </c>
      <c r="P1797" s="18" t="s">
        <v>11843</v>
      </c>
      <c r="Q1797" s="18" t="s">
        <v>11569</v>
      </c>
      <c r="T1797" s="18">
        <v>0</v>
      </c>
      <c r="U1797" s="18">
        <v>0</v>
      </c>
    </row>
    <row r="1798" spans="2:21" x14ac:dyDescent="0.4">
      <c r="B1798" s="18" t="s">
        <v>5909</v>
      </c>
      <c r="C1798" s="18" t="s">
        <v>5910</v>
      </c>
      <c r="D1798" s="18" t="s">
        <v>11566</v>
      </c>
      <c r="E1798" s="19" t="s">
        <v>317</v>
      </c>
      <c r="F1798" s="18" t="s">
        <v>5935</v>
      </c>
      <c r="G1798" s="18" t="s">
        <v>275</v>
      </c>
      <c r="H1798" s="18" t="s">
        <v>6302</v>
      </c>
      <c r="I1798" s="19" t="s">
        <v>11770</v>
      </c>
      <c r="J1798" s="18" t="s">
        <v>5904</v>
      </c>
      <c r="K1798" s="18" t="s">
        <v>11845</v>
      </c>
      <c r="L1798" s="18" t="s">
        <v>5901</v>
      </c>
      <c r="N1798" s="20">
        <v>45322</v>
      </c>
      <c r="O1798" s="18" t="s">
        <v>11846</v>
      </c>
      <c r="P1798" s="18" t="s">
        <v>11845</v>
      </c>
      <c r="Q1798" s="18" t="s">
        <v>11569</v>
      </c>
      <c r="T1798" s="18">
        <v>0</v>
      </c>
      <c r="U1798" s="18">
        <v>0</v>
      </c>
    </row>
    <row r="1799" spans="2:21" x14ac:dyDescent="0.4">
      <c r="B1799" s="18" t="s">
        <v>5909</v>
      </c>
      <c r="C1799" s="18" t="s">
        <v>5910</v>
      </c>
      <c r="D1799" s="18" t="s">
        <v>11566</v>
      </c>
      <c r="E1799" s="19" t="s">
        <v>317</v>
      </c>
      <c r="F1799" s="18" t="s">
        <v>5935</v>
      </c>
      <c r="G1799" s="18" t="s">
        <v>275</v>
      </c>
      <c r="H1799" s="18" t="s">
        <v>6302</v>
      </c>
      <c r="I1799" s="19" t="s">
        <v>11770</v>
      </c>
      <c r="J1799" s="18" t="s">
        <v>5843</v>
      </c>
      <c r="K1799" s="18" t="s">
        <v>11847</v>
      </c>
      <c r="L1799" s="18" t="s">
        <v>5901</v>
      </c>
      <c r="N1799" s="20">
        <v>45322</v>
      </c>
      <c r="O1799" s="18" t="s">
        <v>11848</v>
      </c>
      <c r="P1799" s="18" t="s">
        <v>11847</v>
      </c>
      <c r="Q1799" s="18" t="s">
        <v>11569</v>
      </c>
      <c r="T1799" s="18">
        <v>0</v>
      </c>
      <c r="U1799" s="18">
        <v>0</v>
      </c>
    </row>
    <row r="1800" spans="2:21" x14ac:dyDescent="0.4">
      <c r="B1800" s="18" t="s">
        <v>5909</v>
      </c>
      <c r="C1800" s="18" t="s">
        <v>5910</v>
      </c>
      <c r="D1800" s="18" t="s">
        <v>11566</v>
      </c>
      <c r="E1800" s="19" t="s">
        <v>317</v>
      </c>
      <c r="F1800" s="18" t="s">
        <v>5935</v>
      </c>
      <c r="G1800" s="18" t="s">
        <v>39</v>
      </c>
      <c r="H1800" s="18" t="s">
        <v>6318</v>
      </c>
      <c r="I1800" s="19" t="s">
        <v>6416</v>
      </c>
      <c r="J1800" s="18" t="s">
        <v>5899</v>
      </c>
      <c r="K1800" s="18" t="s">
        <v>13197</v>
      </c>
      <c r="L1800" s="18" t="s">
        <v>5901</v>
      </c>
      <c r="N1800" s="20">
        <v>45322</v>
      </c>
      <c r="O1800" s="18" t="s">
        <v>13198</v>
      </c>
      <c r="P1800" s="18" t="s">
        <v>13197</v>
      </c>
      <c r="Q1800" s="18" t="s">
        <v>11569</v>
      </c>
      <c r="R1800" s="18">
        <v>2.9</v>
      </c>
      <c r="T1800" s="18">
        <v>0</v>
      </c>
      <c r="U1800" s="18">
        <v>0</v>
      </c>
    </row>
    <row r="1801" spans="2:21" x14ac:dyDescent="0.4">
      <c r="B1801" s="18" t="s">
        <v>5909</v>
      </c>
      <c r="C1801" s="18" t="s">
        <v>5910</v>
      </c>
      <c r="D1801" s="18" t="s">
        <v>11566</v>
      </c>
      <c r="E1801" s="19" t="s">
        <v>317</v>
      </c>
      <c r="F1801" s="18" t="s">
        <v>5935</v>
      </c>
      <c r="G1801" s="18" t="s">
        <v>39</v>
      </c>
      <c r="H1801" s="18" t="s">
        <v>6318</v>
      </c>
      <c r="I1801" s="19" t="s">
        <v>6416</v>
      </c>
      <c r="J1801" s="18" t="s">
        <v>5904</v>
      </c>
      <c r="K1801" s="18" t="s">
        <v>13195</v>
      </c>
      <c r="L1801" s="18" t="s">
        <v>5901</v>
      </c>
      <c r="N1801" s="20">
        <v>45322</v>
      </c>
      <c r="O1801" s="18" t="s">
        <v>13196</v>
      </c>
      <c r="P1801" s="18" t="s">
        <v>13195</v>
      </c>
      <c r="Q1801" s="18" t="s">
        <v>11569</v>
      </c>
      <c r="R1801" s="18">
        <v>2.9</v>
      </c>
      <c r="T1801" s="18">
        <v>0</v>
      </c>
      <c r="U1801" s="18">
        <v>0</v>
      </c>
    </row>
    <row r="1802" spans="2:21" x14ac:dyDescent="0.4">
      <c r="B1802" s="18" t="s">
        <v>5909</v>
      </c>
      <c r="C1802" s="18" t="s">
        <v>5910</v>
      </c>
      <c r="D1802" s="18" t="s">
        <v>11566</v>
      </c>
      <c r="E1802" s="19" t="s">
        <v>317</v>
      </c>
      <c r="F1802" s="18" t="s">
        <v>5935</v>
      </c>
      <c r="G1802" s="18" t="s">
        <v>39</v>
      </c>
      <c r="H1802" s="18" t="s">
        <v>6318</v>
      </c>
      <c r="I1802" s="19" t="s">
        <v>6416</v>
      </c>
      <c r="J1802" s="18" t="s">
        <v>5843</v>
      </c>
      <c r="K1802" s="18" t="s">
        <v>13193</v>
      </c>
      <c r="L1802" s="18" t="s">
        <v>5901</v>
      </c>
      <c r="N1802" s="20">
        <v>45322</v>
      </c>
      <c r="O1802" s="18" t="s">
        <v>13194</v>
      </c>
      <c r="P1802" s="18" t="s">
        <v>13193</v>
      </c>
      <c r="Q1802" s="18" t="s">
        <v>11569</v>
      </c>
      <c r="R1802" s="18">
        <v>2.9</v>
      </c>
      <c r="T1802" s="18">
        <v>0</v>
      </c>
      <c r="U1802" s="18">
        <v>0</v>
      </c>
    </row>
    <row r="1803" spans="2:21" x14ac:dyDescent="0.4">
      <c r="B1803" s="18" t="s">
        <v>5909</v>
      </c>
      <c r="C1803" s="18" t="s">
        <v>5910</v>
      </c>
      <c r="D1803" s="18" t="s">
        <v>11566</v>
      </c>
      <c r="E1803" s="19" t="s">
        <v>319</v>
      </c>
      <c r="F1803" s="18" t="s">
        <v>5935</v>
      </c>
      <c r="G1803" s="18" t="s">
        <v>703</v>
      </c>
      <c r="H1803" s="18" t="s">
        <v>6466</v>
      </c>
      <c r="I1803" s="19" t="s">
        <v>6558</v>
      </c>
      <c r="J1803" s="18" t="s">
        <v>5899</v>
      </c>
      <c r="K1803" s="18" t="s">
        <v>13203</v>
      </c>
      <c r="L1803" s="18" t="s">
        <v>5901</v>
      </c>
      <c r="N1803" s="20">
        <v>45322</v>
      </c>
      <c r="O1803" s="18" t="s">
        <v>13204</v>
      </c>
      <c r="P1803" s="18" t="s">
        <v>13203</v>
      </c>
      <c r="Q1803" s="18" t="s">
        <v>11612</v>
      </c>
      <c r="R1803" s="18">
        <v>1.4</v>
      </c>
      <c r="T1803" s="18">
        <v>0</v>
      </c>
      <c r="U1803" s="18">
        <v>0</v>
      </c>
    </row>
    <row r="1804" spans="2:21" x14ac:dyDescent="0.4">
      <c r="B1804" s="18" t="s">
        <v>5909</v>
      </c>
      <c r="C1804" s="18" t="s">
        <v>5910</v>
      </c>
      <c r="D1804" s="18" t="s">
        <v>11566</v>
      </c>
      <c r="E1804" s="19" t="s">
        <v>319</v>
      </c>
      <c r="F1804" s="18" t="s">
        <v>5935</v>
      </c>
      <c r="G1804" s="18" t="s">
        <v>703</v>
      </c>
      <c r="H1804" s="18" t="s">
        <v>6466</v>
      </c>
      <c r="I1804" s="19" t="s">
        <v>6558</v>
      </c>
      <c r="J1804" s="18" t="s">
        <v>5904</v>
      </c>
      <c r="K1804" s="18" t="s">
        <v>13201</v>
      </c>
      <c r="L1804" s="18" t="s">
        <v>5901</v>
      </c>
      <c r="N1804" s="20">
        <v>45322</v>
      </c>
      <c r="O1804" s="18" t="s">
        <v>13202</v>
      </c>
      <c r="P1804" s="18" t="s">
        <v>13201</v>
      </c>
      <c r="Q1804" s="18" t="s">
        <v>11612</v>
      </c>
      <c r="R1804" s="18">
        <v>1.4</v>
      </c>
      <c r="T1804" s="18">
        <v>0</v>
      </c>
      <c r="U1804" s="18">
        <v>0</v>
      </c>
    </row>
    <row r="1805" spans="2:21" x14ac:dyDescent="0.4">
      <c r="B1805" s="18" t="s">
        <v>5909</v>
      </c>
      <c r="C1805" s="18" t="s">
        <v>5910</v>
      </c>
      <c r="D1805" s="18" t="s">
        <v>11566</v>
      </c>
      <c r="E1805" s="19" t="s">
        <v>319</v>
      </c>
      <c r="F1805" s="18" t="s">
        <v>5935</v>
      </c>
      <c r="G1805" s="18" t="s">
        <v>703</v>
      </c>
      <c r="H1805" s="18" t="s">
        <v>6466</v>
      </c>
      <c r="I1805" s="19" t="s">
        <v>6558</v>
      </c>
      <c r="J1805" s="18" t="s">
        <v>5843</v>
      </c>
      <c r="K1805" s="18" t="s">
        <v>13199</v>
      </c>
      <c r="L1805" s="18" t="s">
        <v>5901</v>
      </c>
      <c r="N1805" s="20">
        <v>45322</v>
      </c>
      <c r="O1805" s="18" t="s">
        <v>13200</v>
      </c>
      <c r="P1805" s="18" t="s">
        <v>13199</v>
      </c>
      <c r="Q1805" s="18" t="s">
        <v>11612</v>
      </c>
      <c r="R1805" s="18">
        <v>1.4</v>
      </c>
      <c r="T1805" s="18">
        <v>0</v>
      </c>
      <c r="U1805" s="18">
        <v>0</v>
      </c>
    </row>
    <row r="1806" spans="2:21" x14ac:dyDescent="0.4">
      <c r="B1806" s="18" t="s">
        <v>5909</v>
      </c>
      <c r="C1806" s="18" t="s">
        <v>5910</v>
      </c>
      <c r="D1806" s="18" t="s">
        <v>11566</v>
      </c>
      <c r="E1806" s="19" t="s">
        <v>319</v>
      </c>
      <c r="F1806" s="18" t="s">
        <v>5935</v>
      </c>
      <c r="G1806" s="18" t="s">
        <v>703</v>
      </c>
      <c r="H1806" s="18" t="s">
        <v>6466</v>
      </c>
      <c r="I1806" s="19" t="s">
        <v>11480</v>
      </c>
      <c r="J1806" s="18" t="s">
        <v>5899</v>
      </c>
      <c r="K1806" s="18" t="s">
        <v>11849</v>
      </c>
      <c r="L1806" s="18" t="s">
        <v>5901</v>
      </c>
      <c r="N1806" s="20">
        <v>45322</v>
      </c>
      <c r="O1806" s="18" t="s">
        <v>11850</v>
      </c>
      <c r="P1806" s="18" t="s">
        <v>11849</v>
      </c>
      <c r="Q1806" s="18" t="s">
        <v>11612</v>
      </c>
      <c r="T1806" s="18">
        <v>0</v>
      </c>
      <c r="U1806" s="18">
        <v>0</v>
      </c>
    </row>
    <row r="1807" spans="2:21" x14ac:dyDescent="0.4">
      <c r="B1807" s="18" t="s">
        <v>5909</v>
      </c>
      <c r="C1807" s="18" t="s">
        <v>5910</v>
      </c>
      <c r="D1807" s="18" t="s">
        <v>11566</v>
      </c>
      <c r="E1807" s="19" t="s">
        <v>319</v>
      </c>
      <c r="F1807" s="18" t="s">
        <v>5935</v>
      </c>
      <c r="G1807" s="18" t="s">
        <v>703</v>
      </c>
      <c r="H1807" s="18" t="s">
        <v>6466</v>
      </c>
      <c r="I1807" s="19" t="s">
        <v>11480</v>
      </c>
      <c r="J1807" s="18" t="s">
        <v>5904</v>
      </c>
      <c r="K1807" s="18" t="s">
        <v>11851</v>
      </c>
      <c r="L1807" s="18" t="s">
        <v>5901</v>
      </c>
      <c r="N1807" s="20">
        <v>45322</v>
      </c>
      <c r="O1807" s="18" t="s">
        <v>11852</v>
      </c>
      <c r="P1807" s="18" t="s">
        <v>11851</v>
      </c>
      <c r="Q1807" s="18" t="s">
        <v>11612</v>
      </c>
      <c r="T1807" s="18">
        <v>0</v>
      </c>
      <c r="U1807" s="18">
        <v>0</v>
      </c>
    </row>
    <row r="1808" spans="2:21" x14ac:dyDescent="0.4">
      <c r="B1808" s="18" t="s">
        <v>5909</v>
      </c>
      <c r="C1808" s="18" t="s">
        <v>5910</v>
      </c>
      <c r="D1808" s="18" t="s">
        <v>11566</v>
      </c>
      <c r="E1808" s="19" t="s">
        <v>319</v>
      </c>
      <c r="F1808" s="18" t="s">
        <v>5935</v>
      </c>
      <c r="G1808" s="18" t="s">
        <v>703</v>
      </c>
      <c r="H1808" s="18" t="s">
        <v>6466</v>
      </c>
      <c r="I1808" s="19" t="s">
        <v>11480</v>
      </c>
      <c r="J1808" s="18" t="s">
        <v>5843</v>
      </c>
      <c r="K1808" s="18" t="s">
        <v>11853</v>
      </c>
      <c r="L1808" s="18" t="s">
        <v>5901</v>
      </c>
      <c r="N1808" s="20">
        <v>45322</v>
      </c>
      <c r="O1808" s="18" t="s">
        <v>11854</v>
      </c>
      <c r="P1808" s="18" t="s">
        <v>11853</v>
      </c>
      <c r="Q1808" s="18" t="s">
        <v>11612</v>
      </c>
      <c r="T1808" s="18">
        <v>0</v>
      </c>
      <c r="U1808" s="18">
        <v>0</v>
      </c>
    </row>
    <row r="1809" spans="2:21" x14ac:dyDescent="0.4">
      <c r="B1809" s="18" t="s">
        <v>5909</v>
      </c>
      <c r="C1809" s="18" t="s">
        <v>5910</v>
      </c>
      <c r="D1809" s="18" t="s">
        <v>11566</v>
      </c>
      <c r="E1809" s="19" t="s">
        <v>319</v>
      </c>
      <c r="F1809" s="18" t="s">
        <v>5935</v>
      </c>
      <c r="G1809" s="18" t="s">
        <v>275</v>
      </c>
      <c r="H1809" s="18" t="s">
        <v>6302</v>
      </c>
      <c r="I1809" s="19" t="s">
        <v>6474</v>
      </c>
      <c r="J1809" s="18" t="s">
        <v>5899</v>
      </c>
      <c r="K1809" s="18" t="s">
        <v>13209</v>
      </c>
      <c r="L1809" s="18" t="s">
        <v>5901</v>
      </c>
      <c r="N1809" s="20">
        <v>45322</v>
      </c>
      <c r="O1809" s="18" t="s">
        <v>13210</v>
      </c>
      <c r="P1809" s="18" t="s">
        <v>13209</v>
      </c>
      <c r="Q1809" s="18" t="s">
        <v>11612</v>
      </c>
      <c r="R1809" s="18">
        <v>1.8</v>
      </c>
      <c r="T1809" s="18">
        <v>0</v>
      </c>
      <c r="U1809" s="18">
        <v>0</v>
      </c>
    </row>
    <row r="1810" spans="2:21" x14ac:dyDescent="0.4">
      <c r="B1810" s="18" t="s">
        <v>5909</v>
      </c>
      <c r="C1810" s="18" t="s">
        <v>5910</v>
      </c>
      <c r="D1810" s="18" t="s">
        <v>11566</v>
      </c>
      <c r="E1810" s="19" t="s">
        <v>319</v>
      </c>
      <c r="F1810" s="18" t="s">
        <v>5935</v>
      </c>
      <c r="G1810" s="18" t="s">
        <v>275</v>
      </c>
      <c r="H1810" s="18" t="s">
        <v>6302</v>
      </c>
      <c r="I1810" s="19" t="s">
        <v>6474</v>
      </c>
      <c r="J1810" s="18" t="s">
        <v>5904</v>
      </c>
      <c r="K1810" s="18" t="s">
        <v>13207</v>
      </c>
      <c r="L1810" s="18" t="s">
        <v>5901</v>
      </c>
      <c r="N1810" s="20">
        <v>45322</v>
      </c>
      <c r="O1810" s="18" t="s">
        <v>13208</v>
      </c>
      <c r="P1810" s="18" t="s">
        <v>13207</v>
      </c>
      <c r="Q1810" s="18" t="s">
        <v>11612</v>
      </c>
      <c r="R1810" s="18">
        <v>1.8</v>
      </c>
      <c r="T1810" s="18">
        <v>0</v>
      </c>
      <c r="U1810" s="18">
        <v>0</v>
      </c>
    </row>
    <row r="1811" spans="2:21" x14ac:dyDescent="0.4">
      <c r="B1811" s="18" t="s">
        <v>5909</v>
      </c>
      <c r="C1811" s="18" t="s">
        <v>5910</v>
      </c>
      <c r="D1811" s="18" t="s">
        <v>11566</v>
      </c>
      <c r="E1811" s="19" t="s">
        <v>319</v>
      </c>
      <c r="F1811" s="18" t="s">
        <v>5935</v>
      </c>
      <c r="G1811" s="18" t="s">
        <v>275</v>
      </c>
      <c r="H1811" s="18" t="s">
        <v>6302</v>
      </c>
      <c r="I1811" s="19" t="s">
        <v>6474</v>
      </c>
      <c r="J1811" s="18" t="s">
        <v>5843</v>
      </c>
      <c r="K1811" s="18" t="s">
        <v>13205</v>
      </c>
      <c r="L1811" s="18" t="s">
        <v>5901</v>
      </c>
      <c r="N1811" s="20">
        <v>45322</v>
      </c>
      <c r="O1811" s="18" t="s">
        <v>13206</v>
      </c>
      <c r="P1811" s="18" t="s">
        <v>13205</v>
      </c>
      <c r="Q1811" s="18" t="s">
        <v>11612</v>
      </c>
      <c r="R1811" s="18">
        <v>1.8</v>
      </c>
      <c r="T1811" s="18">
        <v>0</v>
      </c>
      <c r="U1811" s="18">
        <v>0</v>
      </c>
    </row>
    <row r="1812" spans="2:21" x14ac:dyDescent="0.4">
      <c r="B1812" s="18" t="s">
        <v>5909</v>
      </c>
      <c r="C1812" s="18" t="s">
        <v>5910</v>
      </c>
      <c r="D1812" s="18" t="s">
        <v>11566</v>
      </c>
      <c r="E1812" s="19" t="s">
        <v>319</v>
      </c>
      <c r="F1812" s="18" t="s">
        <v>5935</v>
      </c>
      <c r="G1812" s="18" t="s">
        <v>275</v>
      </c>
      <c r="H1812" s="18" t="s">
        <v>6302</v>
      </c>
      <c r="I1812" s="19" t="s">
        <v>11488</v>
      </c>
      <c r="J1812" s="18" t="s">
        <v>5899</v>
      </c>
      <c r="K1812" s="18" t="s">
        <v>11855</v>
      </c>
      <c r="L1812" s="18" t="s">
        <v>5901</v>
      </c>
      <c r="N1812" s="20">
        <v>45322</v>
      </c>
      <c r="O1812" s="18" t="s">
        <v>11856</v>
      </c>
      <c r="P1812" s="18" t="s">
        <v>11855</v>
      </c>
      <c r="Q1812" s="18" t="s">
        <v>11612</v>
      </c>
      <c r="T1812" s="18">
        <v>0</v>
      </c>
      <c r="U1812" s="18">
        <v>0</v>
      </c>
    </row>
    <row r="1813" spans="2:21" x14ac:dyDescent="0.4">
      <c r="B1813" s="18" t="s">
        <v>5909</v>
      </c>
      <c r="C1813" s="18" t="s">
        <v>5910</v>
      </c>
      <c r="D1813" s="18" t="s">
        <v>11566</v>
      </c>
      <c r="E1813" s="19" t="s">
        <v>319</v>
      </c>
      <c r="F1813" s="18" t="s">
        <v>5935</v>
      </c>
      <c r="G1813" s="18" t="s">
        <v>275</v>
      </c>
      <c r="H1813" s="18" t="s">
        <v>6302</v>
      </c>
      <c r="I1813" s="19" t="s">
        <v>11488</v>
      </c>
      <c r="J1813" s="18" t="s">
        <v>5904</v>
      </c>
      <c r="K1813" s="18" t="s">
        <v>11857</v>
      </c>
      <c r="L1813" s="18" t="s">
        <v>5901</v>
      </c>
      <c r="N1813" s="20">
        <v>45322</v>
      </c>
      <c r="O1813" s="18" t="s">
        <v>11858</v>
      </c>
      <c r="P1813" s="18" t="s">
        <v>11857</v>
      </c>
      <c r="Q1813" s="18" t="s">
        <v>11612</v>
      </c>
      <c r="T1813" s="18">
        <v>0</v>
      </c>
      <c r="U1813" s="18">
        <v>0</v>
      </c>
    </row>
    <row r="1814" spans="2:21" x14ac:dyDescent="0.4">
      <c r="B1814" s="18" t="s">
        <v>5909</v>
      </c>
      <c r="C1814" s="18" t="s">
        <v>5910</v>
      </c>
      <c r="D1814" s="18" t="s">
        <v>11566</v>
      </c>
      <c r="E1814" s="19" t="s">
        <v>319</v>
      </c>
      <c r="F1814" s="18" t="s">
        <v>5935</v>
      </c>
      <c r="G1814" s="18" t="s">
        <v>275</v>
      </c>
      <c r="H1814" s="18" t="s">
        <v>6302</v>
      </c>
      <c r="I1814" s="19" t="s">
        <v>11488</v>
      </c>
      <c r="J1814" s="18" t="s">
        <v>5843</v>
      </c>
      <c r="K1814" s="18" t="s">
        <v>11859</v>
      </c>
      <c r="L1814" s="18" t="s">
        <v>5901</v>
      </c>
      <c r="N1814" s="20">
        <v>45322</v>
      </c>
      <c r="O1814" s="18" t="s">
        <v>11860</v>
      </c>
      <c r="P1814" s="18" t="s">
        <v>11859</v>
      </c>
      <c r="Q1814" s="18" t="s">
        <v>11612</v>
      </c>
      <c r="T1814" s="18">
        <v>0</v>
      </c>
      <c r="U1814" s="18">
        <v>0</v>
      </c>
    </row>
    <row r="1815" spans="2:21" x14ac:dyDescent="0.4">
      <c r="B1815" s="18" t="s">
        <v>5909</v>
      </c>
      <c r="C1815" s="18" t="s">
        <v>5910</v>
      </c>
      <c r="D1815" s="18" t="s">
        <v>11566</v>
      </c>
      <c r="E1815" s="19" t="s">
        <v>319</v>
      </c>
      <c r="F1815" s="18" t="s">
        <v>5935</v>
      </c>
      <c r="G1815" s="18" t="s">
        <v>275</v>
      </c>
      <c r="H1815" s="18" t="s">
        <v>6302</v>
      </c>
      <c r="I1815" s="19" t="s">
        <v>11770</v>
      </c>
      <c r="J1815" s="18" t="s">
        <v>5899</v>
      </c>
      <c r="K1815" s="18" t="s">
        <v>11861</v>
      </c>
      <c r="L1815" s="18" t="s">
        <v>5901</v>
      </c>
      <c r="N1815" s="20">
        <v>45322</v>
      </c>
      <c r="O1815" s="18" t="s">
        <v>11862</v>
      </c>
      <c r="P1815" s="18" t="s">
        <v>11861</v>
      </c>
      <c r="Q1815" s="18" t="s">
        <v>11612</v>
      </c>
      <c r="T1815" s="18">
        <v>0</v>
      </c>
      <c r="U1815" s="18">
        <v>0</v>
      </c>
    </row>
    <row r="1816" spans="2:21" x14ac:dyDescent="0.4">
      <c r="B1816" s="18" t="s">
        <v>5909</v>
      </c>
      <c r="C1816" s="18" t="s">
        <v>5910</v>
      </c>
      <c r="D1816" s="18" t="s">
        <v>11566</v>
      </c>
      <c r="E1816" s="19" t="s">
        <v>319</v>
      </c>
      <c r="F1816" s="18" t="s">
        <v>5935</v>
      </c>
      <c r="G1816" s="18" t="s">
        <v>275</v>
      </c>
      <c r="H1816" s="18" t="s">
        <v>6302</v>
      </c>
      <c r="I1816" s="19" t="s">
        <v>11770</v>
      </c>
      <c r="J1816" s="18" t="s">
        <v>5904</v>
      </c>
      <c r="K1816" s="18" t="s">
        <v>11863</v>
      </c>
      <c r="L1816" s="18" t="s">
        <v>5901</v>
      </c>
      <c r="N1816" s="20">
        <v>45322</v>
      </c>
      <c r="O1816" s="18" t="s">
        <v>11864</v>
      </c>
      <c r="P1816" s="18" t="s">
        <v>11863</v>
      </c>
      <c r="Q1816" s="18" t="s">
        <v>11612</v>
      </c>
      <c r="T1816" s="18">
        <v>0</v>
      </c>
      <c r="U1816" s="18">
        <v>0</v>
      </c>
    </row>
    <row r="1817" spans="2:21" x14ac:dyDescent="0.4">
      <c r="B1817" s="18" t="s">
        <v>5909</v>
      </c>
      <c r="C1817" s="18" t="s">
        <v>5910</v>
      </c>
      <c r="D1817" s="18" t="s">
        <v>11566</v>
      </c>
      <c r="E1817" s="19" t="s">
        <v>319</v>
      </c>
      <c r="F1817" s="18" t="s">
        <v>5935</v>
      </c>
      <c r="G1817" s="18" t="s">
        <v>275</v>
      </c>
      <c r="H1817" s="18" t="s">
        <v>6302</v>
      </c>
      <c r="I1817" s="19" t="s">
        <v>11770</v>
      </c>
      <c r="J1817" s="18" t="s">
        <v>5843</v>
      </c>
      <c r="K1817" s="18" t="s">
        <v>11865</v>
      </c>
      <c r="L1817" s="18" t="s">
        <v>5901</v>
      </c>
      <c r="N1817" s="20">
        <v>45322</v>
      </c>
      <c r="O1817" s="18" t="s">
        <v>11866</v>
      </c>
      <c r="P1817" s="18" t="s">
        <v>11865</v>
      </c>
      <c r="Q1817" s="18" t="s">
        <v>11612</v>
      </c>
      <c r="T1817" s="18">
        <v>0</v>
      </c>
      <c r="U1817" s="18">
        <v>0</v>
      </c>
    </row>
    <row r="1818" spans="2:21" x14ac:dyDescent="0.4">
      <c r="B1818" s="18" t="s">
        <v>5909</v>
      </c>
      <c r="C1818" s="18" t="s">
        <v>5910</v>
      </c>
      <c r="D1818" s="18" t="s">
        <v>11566</v>
      </c>
      <c r="E1818" s="19" t="s">
        <v>319</v>
      </c>
      <c r="F1818" s="18" t="s">
        <v>5935</v>
      </c>
      <c r="G1818" s="18" t="s">
        <v>39</v>
      </c>
      <c r="H1818" s="18" t="s">
        <v>6318</v>
      </c>
      <c r="I1818" s="19" t="s">
        <v>6416</v>
      </c>
      <c r="J1818" s="18" t="s">
        <v>5899</v>
      </c>
      <c r="K1818" s="18" t="s">
        <v>13215</v>
      </c>
      <c r="L1818" s="18" t="s">
        <v>5901</v>
      </c>
      <c r="N1818" s="20">
        <v>45322</v>
      </c>
      <c r="O1818" s="18" t="s">
        <v>13216</v>
      </c>
      <c r="P1818" s="18" t="s">
        <v>13215</v>
      </c>
      <c r="Q1818" s="18" t="s">
        <v>11612</v>
      </c>
      <c r="R1818" s="18">
        <v>2.9</v>
      </c>
      <c r="T1818" s="18">
        <v>0</v>
      </c>
      <c r="U1818" s="18">
        <v>0</v>
      </c>
    </row>
    <row r="1819" spans="2:21" x14ac:dyDescent="0.4">
      <c r="B1819" s="18" t="s">
        <v>5909</v>
      </c>
      <c r="C1819" s="18" t="s">
        <v>5910</v>
      </c>
      <c r="D1819" s="18" t="s">
        <v>11566</v>
      </c>
      <c r="E1819" s="19" t="s">
        <v>319</v>
      </c>
      <c r="F1819" s="18" t="s">
        <v>5935</v>
      </c>
      <c r="G1819" s="18" t="s">
        <v>39</v>
      </c>
      <c r="H1819" s="18" t="s">
        <v>6318</v>
      </c>
      <c r="I1819" s="19" t="s">
        <v>6416</v>
      </c>
      <c r="J1819" s="18" t="s">
        <v>5904</v>
      </c>
      <c r="K1819" s="18" t="s">
        <v>13213</v>
      </c>
      <c r="L1819" s="18" t="s">
        <v>5901</v>
      </c>
      <c r="N1819" s="20">
        <v>45322</v>
      </c>
      <c r="O1819" s="18" t="s">
        <v>13214</v>
      </c>
      <c r="P1819" s="18" t="s">
        <v>13213</v>
      </c>
      <c r="Q1819" s="18" t="s">
        <v>11612</v>
      </c>
      <c r="R1819" s="18">
        <v>2.9</v>
      </c>
      <c r="T1819" s="18">
        <v>0</v>
      </c>
      <c r="U1819" s="18">
        <v>0</v>
      </c>
    </row>
    <row r="1820" spans="2:21" x14ac:dyDescent="0.4">
      <c r="B1820" s="18" t="s">
        <v>5909</v>
      </c>
      <c r="C1820" s="18" t="s">
        <v>5910</v>
      </c>
      <c r="D1820" s="18" t="s">
        <v>11566</v>
      </c>
      <c r="E1820" s="19" t="s">
        <v>319</v>
      </c>
      <c r="F1820" s="18" t="s">
        <v>5935</v>
      </c>
      <c r="G1820" s="18" t="s">
        <v>39</v>
      </c>
      <c r="H1820" s="18" t="s">
        <v>6318</v>
      </c>
      <c r="I1820" s="19" t="s">
        <v>6416</v>
      </c>
      <c r="J1820" s="18" t="s">
        <v>5843</v>
      </c>
      <c r="K1820" s="18" t="s">
        <v>13211</v>
      </c>
      <c r="L1820" s="18" t="s">
        <v>5901</v>
      </c>
      <c r="N1820" s="20">
        <v>45322</v>
      </c>
      <c r="O1820" s="18" t="s">
        <v>13212</v>
      </c>
      <c r="P1820" s="18" t="s">
        <v>13211</v>
      </c>
      <c r="Q1820" s="18" t="s">
        <v>11612</v>
      </c>
      <c r="R1820" s="18">
        <v>2.9</v>
      </c>
      <c r="T1820" s="18">
        <v>0</v>
      </c>
      <c r="U1820" s="18">
        <v>0</v>
      </c>
    </row>
    <row r="1821" spans="2:21" x14ac:dyDescent="0.4">
      <c r="B1821" s="18" t="s">
        <v>5909</v>
      </c>
      <c r="C1821" s="18" t="s">
        <v>5910</v>
      </c>
      <c r="D1821" s="18" t="s">
        <v>400</v>
      </c>
      <c r="E1821" s="19" t="s">
        <v>400</v>
      </c>
      <c r="F1821" s="18" t="s">
        <v>12556</v>
      </c>
      <c r="G1821" s="18" t="s">
        <v>703</v>
      </c>
      <c r="H1821" s="18" t="s">
        <v>6466</v>
      </c>
      <c r="I1821" s="19" t="s">
        <v>6558</v>
      </c>
      <c r="J1821" s="18" t="s">
        <v>5899</v>
      </c>
      <c r="K1821" s="18" t="s">
        <v>12557</v>
      </c>
      <c r="L1821" s="18" t="s">
        <v>5901</v>
      </c>
      <c r="M1821" s="19" t="s">
        <v>12558</v>
      </c>
      <c r="N1821" s="20">
        <v>45322</v>
      </c>
      <c r="O1821" s="18" t="s">
        <v>12559</v>
      </c>
      <c r="P1821" s="18" t="s">
        <v>12557</v>
      </c>
      <c r="Q1821" s="18" t="s">
        <v>12560</v>
      </c>
      <c r="R1821" s="18">
        <v>1.4</v>
      </c>
      <c r="T1821" s="18">
        <v>0</v>
      </c>
      <c r="U1821" s="18">
        <v>0</v>
      </c>
    </row>
    <row r="1822" spans="2:21" x14ac:dyDescent="0.4">
      <c r="B1822" s="18" t="s">
        <v>5909</v>
      </c>
      <c r="C1822" s="18" t="s">
        <v>5910</v>
      </c>
      <c r="D1822" s="18" t="s">
        <v>400</v>
      </c>
      <c r="E1822" s="19" t="s">
        <v>400</v>
      </c>
      <c r="F1822" s="18" t="s">
        <v>12556</v>
      </c>
      <c r="G1822" s="18" t="s">
        <v>703</v>
      </c>
      <c r="H1822" s="18" t="s">
        <v>6466</v>
      </c>
      <c r="I1822" s="19" t="s">
        <v>6558</v>
      </c>
      <c r="J1822" s="18" t="s">
        <v>5904</v>
      </c>
      <c r="K1822" s="18" t="s">
        <v>12561</v>
      </c>
      <c r="L1822" s="18" t="s">
        <v>5901</v>
      </c>
      <c r="M1822" s="19" t="s">
        <v>12558</v>
      </c>
      <c r="N1822" s="20">
        <v>45322</v>
      </c>
      <c r="O1822" s="18" t="s">
        <v>12562</v>
      </c>
      <c r="P1822" s="18" t="s">
        <v>12561</v>
      </c>
      <c r="Q1822" s="18" t="s">
        <v>12560</v>
      </c>
      <c r="R1822" s="18">
        <v>1.4</v>
      </c>
      <c r="T1822" s="18">
        <v>0</v>
      </c>
      <c r="U1822" s="18">
        <v>0</v>
      </c>
    </row>
    <row r="1823" spans="2:21" x14ac:dyDescent="0.4">
      <c r="B1823" s="18" t="s">
        <v>5909</v>
      </c>
      <c r="C1823" s="18" t="s">
        <v>5910</v>
      </c>
      <c r="D1823" s="18" t="s">
        <v>400</v>
      </c>
      <c r="E1823" s="19" t="s">
        <v>400</v>
      </c>
      <c r="F1823" s="18" t="s">
        <v>12556</v>
      </c>
      <c r="G1823" s="18" t="s">
        <v>703</v>
      </c>
      <c r="H1823" s="18" t="s">
        <v>6466</v>
      </c>
      <c r="I1823" s="19" t="s">
        <v>6558</v>
      </c>
      <c r="J1823" s="18" t="s">
        <v>5843</v>
      </c>
      <c r="K1823" s="18" t="s">
        <v>12563</v>
      </c>
      <c r="L1823" s="18" t="s">
        <v>5901</v>
      </c>
      <c r="M1823" s="19" t="s">
        <v>12558</v>
      </c>
      <c r="N1823" s="20">
        <v>45322</v>
      </c>
      <c r="O1823" s="18" t="s">
        <v>12564</v>
      </c>
      <c r="P1823" s="18" t="s">
        <v>12563</v>
      </c>
      <c r="Q1823" s="18" t="s">
        <v>12560</v>
      </c>
      <c r="R1823" s="18">
        <v>1.4</v>
      </c>
      <c r="T1823" s="18">
        <v>0</v>
      </c>
      <c r="U1823" s="18">
        <v>0</v>
      </c>
    </row>
    <row r="1824" spans="2:21" x14ac:dyDescent="0.4">
      <c r="B1824" s="18" t="s">
        <v>5909</v>
      </c>
      <c r="C1824" s="18" t="s">
        <v>5910</v>
      </c>
      <c r="D1824" s="18" t="s">
        <v>12213</v>
      </c>
      <c r="E1824" s="19" t="s">
        <v>12214</v>
      </c>
      <c r="F1824" s="18" t="s">
        <v>5935</v>
      </c>
      <c r="G1824" s="18" t="s">
        <v>703</v>
      </c>
      <c r="H1824" s="18" t="s">
        <v>6466</v>
      </c>
      <c r="I1824" s="19" t="s">
        <v>6558</v>
      </c>
      <c r="J1824" s="18" t="s">
        <v>5899</v>
      </c>
      <c r="K1824" s="18" t="s">
        <v>12215</v>
      </c>
      <c r="L1824" s="18" t="s">
        <v>5901</v>
      </c>
      <c r="N1824" s="20">
        <v>45322</v>
      </c>
      <c r="O1824" s="18" t="s">
        <v>12216</v>
      </c>
      <c r="P1824" s="18" t="s">
        <v>12215</v>
      </c>
      <c r="Q1824" s="18" t="s">
        <v>12217</v>
      </c>
      <c r="R1824" s="18">
        <v>1.4</v>
      </c>
      <c r="T1824" s="18">
        <v>0</v>
      </c>
      <c r="U1824" s="18">
        <v>0</v>
      </c>
    </row>
    <row r="1825" spans="2:21" x14ac:dyDescent="0.4">
      <c r="B1825" s="18" t="s">
        <v>5909</v>
      </c>
      <c r="C1825" s="18" t="s">
        <v>5910</v>
      </c>
      <c r="D1825" s="18" t="s">
        <v>12213</v>
      </c>
      <c r="E1825" s="19" t="s">
        <v>12214</v>
      </c>
      <c r="F1825" s="18" t="s">
        <v>5935</v>
      </c>
      <c r="G1825" s="18" t="s">
        <v>703</v>
      </c>
      <c r="H1825" s="18" t="s">
        <v>6466</v>
      </c>
      <c r="I1825" s="19" t="s">
        <v>6558</v>
      </c>
      <c r="J1825" s="18" t="s">
        <v>5904</v>
      </c>
      <c r="K1825" s="18" t="s">
        <v>12218</v>
      </c>
      <c r="L1825" s="18" t="s">
        <v>5901</v>
      </c>
      <c r="N1825" s="20">
        <v>45322</v>
      </c>
      <c r="O1825" s="18" t="s">
        <v>12219</v>
      </c>
      <c r="P1825" s="18" t="s">
        <v>12218</v>
      </c>
      <c r="Q1825" s="18" t="s">
        <v>12217</v>
      </c>
      <c r="R1825" s="18">
        <v>1.4</v>
      </c>
      <c r="T1825" s="18">
        <v>0</v>
      </c>
      <c r="U1825" s="18">
        <v>0</v>
      </c>
    </row>
    <row r="1826" spans="2:21" x14ac:dyDescent="0.4">
      <c r="B1826" s="18" t="s">
        <v>5909</v>
      </c>
      <c r="C1826" s="18" t="s">
        <v>5910</v>
      </c>
      <c r="D1826" s="18" t="s">
        <v>12213</v>
      </c>
      <c r="E1826" s="19" t="s">
        <v>12214</v>
      </c>
      <c r="F1826" s="18" t="s">
        <v>5935</v>
      </c>
      <c r="G1826" s="18" t="s">
        <v>703</v>
      </c>
      <c r="H1826" s="18" t="s">
        <v>6466</v>
      </c>
      <c r="I1826" s="19" t="s">
        <v>6558</v>
      </c>
      <c r="J1826" s="18" t="s">
        <v>5843</v>
      </c>
      <c r="K1826" s="18" t="s">
        <v>12220</v>
      </c>
      <c r="L1826" s="18" t="s">
        <v>5901</v>
      </c>
      <c r="N1826" s="20">
        <v>45322</v>
      </c>
      <c r="O1826" s="18" t="s">
        <v>12221</v>
      </c>
      <c r="P1826" s="18" t="s">
        <v>12220</v>
      </c>
      <c r="Q1826" s="18" t="s">
        <v>12217</v>
      </c>
      <c r="R1826" s="18">
        <v>1.4</v>
      </c>
      <c r="T1826" s="18">
        <v>0</v>
      </c>
      <c r="U1826" s="18">
        <v>0</v>
      </c>
    </row>
    <row r="1827" spans="2:21" x14ac:dyDescent="0.4">
      <c r="B1827" s="18" t="s">
        <v>5909</v>
      </c>
      <c r="C1827" s="18" t="s">
        <v>5910</v>
      </c>
      <c r="D1827" s="18" t="s">
        <v>12213</v>
      </c>
      <c r="E1827" s="19" t="s">
        <v>12214</v>
      </c>
      <c r="F1827" s="18" t="s">
        <v>5935</v>
      </c>
      <c r="G1827" s="18" t="s">
        <v>275</v>
      </c>
      <c r="H1827" s="18" t="s">
        <v>6302</v>
      </c>
      <c r="I1827" s="19" t="s">
        <v>6474</v>
      </c>
      <c r="J1827" s="18" t="s">
        <v>5899</v>
      </c>
      <c r="K1827" s="18" t="s">
        <v>12222</v>
      </c>
      <c r="L1827" s="18" t="s">
        <v>5901</v>
      </c>
      <c r="N1827" s="20">
        <v>45322</v>
      </c>
      <c r="O1827" s="18" t="s">
        <v>12223</v>
      </c>
      <c r="P1827" s="18" t="s">
        <v>12222</v>
      </c>
      <c r="Q1827" s="18" t="s">
        <v>12217</v>
      </c>
      <c r="R1827" s="18">
        <v>1.8</v>
      </c>
      <c r="T1827" s="18">
        <v>0</v>
      </c>
      <c r="U1827" s="18">
        <v>0</v>
      </c>
    </row>
    <row r="1828" spans="2:21" x14ac:dyDescent="0.4">
      <c r="B1828" s="18" t="s">
        <v>5909</v>
      </c>
      <c r="C1828" s="18" t="s">
        <v>5910</v>
      </c>
      <c r="D1828" s="18" t="s">
        <v>12213</v>
      </c>
      <c r="E1828" s="19" t="s">
        <v>12214</v>
      </c>
      <c r="F1828" s="18" t="s">
        <v>5935</v>
      </c>
      <c r="G1828" s="18" t="s">
        <v>275</v>
      </c>
      <c r="H1828" s="18" t="s">
        <v>6302</v>
      </c>
      <c r="I1828" s="19" t="s">
        <v>6474</v>
      </c>
      <c r="J1828" s="18" t="s">
        <v>5904</v>
      </c>
      <c r="K1828" s="18" t="s">
        <v>12224</v>
      </c>
      <c r="L1828" s="18" t="s">
        <v>5901</v>
      </c>
      <c r="N1828" s="20">
        <v>45322</v>
      </c>
      <c r="O1828" s="18" t="s">
        <v>12225</v>
      </c>
      <c r="P1828" s="18" t="s">
        <v>12224</v>
      </c>
      <c r="Q1828" s="18" t="s">
        <v>12217</v>
      </c>
      <c r="R1828" s="18">
        <v>1.8</v>
      </c>
      <c r="T1828" s="18">
        <v>0</v>
      </c>
      <c r="U1828" s="18">
        <v>0</v>
      </c>
    </row>
    <row r="1829" spans="2:21" x14ac:dyDescent="0.4">
      <c r="B1829" s="18" t="s">
        <v>5909</v>
      </c>
      <c r="C1829" s="18" t="s">
        <v>5910</v>
      </c>
      <c r="D1829" s="18" t="s">
        <v>12213</v>
      </c>
      <c r="E1829" s="19" t="s">
        <v>12214</v>
      </c>
      <c r="F1829" s="18" t="s">
        <v>5935</v>
      </c>
      <c r="G1829" s="18" t="s">
        <v>275</v>
      </c>
      <c r="H1829" s="18" t="s">
        <v>6302</v>
      </c>
      <c r="I1829" s="19" t="s">
        <v>6474</v>
      </c>
      <c r="J1829" s="18" t="s">
        <v>5843</v>
      </c>
      <c r="K1829" s="18" t="s">
        <v>12226</v>
      </c>
      <c r="L1829" s="18" t="s">
        <v>5901</v>
      </c>
      <c r="N1829" s="20">
        <v>45322</v>
      </c>
      <c r="O1829" s="18" t="s">
        <v>12227</v>
      </c>
      <c r="P1829" s="18" t="s">
        <v>12226</v>
      </c>
      <c r="Q1829" s="18" t="s">
        <v>12217</v>
      </c>
      <c r="R1829" s="18">
        <v>1.8</v>
      </c>
      <c r="T1829" s="18">
        <v>0</v>
      </c>
      <c r="U1829" s="18">
        <v>0</v>
      </c>
    </row>
    <row r="1830" spans="2:21" x14ac:dyDescent="0.4">
      <c r="B1830" s="18" t="s">
        <v>5909</v>
      </c>
      <c r="C1830" s="18" t="s">
        <v>5910</v>
      </c>
      <c r="D1830" s="18" t="s">
        <v>12213</v>
      </c>
      <c r="E1830" s="19" t="s">
        <v>12214</v>
      </c>
      <c r="F1830" s="18" t="s">
        <v>5935</v>
      </c>
      <c r="G1830" s="18" t="s">
        <v>39</v>
      </c>
      <c r="H1830" s="18" t="s">
        <v>6318</v>
      </c>
      <c r="I1830" s="19" t="s">
        <v>6416</v>
      </c>
      <c r="J1830" s="18" t="s">
        <v>5899</v>
      </c>
      <c r="K1830" s="18" t="s">
        <v>12228</v>
      </c>
      <c r="L1830" s="18" t="s">
        <v>5901</v>
      </c>
      <c r="N1830" s="20">
        <v>45322</v>
      </c>
      <c r="O1830" s="18" t="s">
        <v>12229</v>
      </c>
      <c r="P1830" s="18" t="s">
        <v>12228</v>
      </c>
      <c r="Q1830" s="18" t="s">
        <v>12217</v>
      </c>
      <c r="R1830" s="18">
        <v>2.9</v>
      </c>
      <c r="T1830" s="18">
        <v>0</v>
      </c>
      <c r="U1830" s="18">
        <v>0</v>
      </c>
    </row>
    <row r="1831" spans="2:21" x14ac:dyDescent="0.4">
      <c r="B1831" s="18" t="s">
        <v>5909</v>
      </c>
      <c r="C1831" s="18" t="s">
        <v>5910</v>
      </c>
      <c r="D1831" s="18" t="s">
        <v>12213</v>
      </c>
      <c r="E1831" s="19" t="s">
        <v>12214</v>
      </c>
      <c r="F1831" s="18" t="s">
        <v>5935</v>
      </c>
      <c r="G1831" s="18" t="s">
        <v>39</v>
      </c>
      <c r="H1831" s="18" t="s">
        <v>6318</v>
      </c>
      <c r="I1831" s="19" t="s">
        <v>6416</v>
      </c>
      <c r="J1831" s="18" t="s">
        <v>5904</v>
      </c>
      <c r="K1831" s="18" t="s">
        <v>12230</v>
      </c>
      <c r="L1831" s="18" t="s">
        <v>5901</v>
      </c>
      <c r="N1831" s="20">
        <v>45322</v>
      </c>
      <c r="O1831" s="18" t="s">
        <v>12231</v>
      </c>
      <c r="P1831" s="18" t="s">
        <v>12230</v>
      </c>
      <c r="Q1831" s="18" t="s">
        <v>12217</v>
      </c>
      <c r="R1831" s="18">
        <v>2.9</v>
      </c>
      <c r="T1831" s="18">
        <v>0</v>
      </c>
      <c r="U1831" s="18">
        <v>0</v>
      </c>
    </row>
    <row r="1832" spans="2:21" x14ac:dyDescent="0.4">
      <c r="B1832" s="18" t="s">
        <v>5909</v>
      </c>
      <c r="C1832" s="18" t="s">
        <v>5910</v>
      </c>
      <c r="D1832" s="18" t="s">
        <v>12213</v>
      </c>
      <c r="E1832" s="19" t="s">
        <v>12214</v>
      </c>
      <c r="F1832" s="18" t="s">
        <v>5935</v>
      </c>
      <c r="G1832" s="18" t="s">
        <v>39</v>
      </c>
      <c r="H1832" s="18" t="s">
        <v>6318</v>
      </c>
      <c r="I1832" s="19" t="s">
        <v>6416</v>
      </c>
      <c r="J1832" s="18" t="s">
        <v>5843</v>
      </c>
      <c r="K1832" s="18" t="s">
        <v>12232</v>
      </c>
      <c r="L1832" s="18" t="s">
        <v>5901</v>
      </c>
      <c r="N1832" s="20">
        <v>45322</v>
      </c>
      <c r="O1832" s="18" t="s">
        <v>12233</v>
      </c>
      <c r="P1832" s="18" t="s">
        <v>12232</v>
      </c>
      <c r="Q1832" s="18" t="s">
        <v>12217</v>
      </c>
      <c r="R1832" s="18">
        <v>2.9</v>
      </c>
      <c r="T1832" s="18">
        <v>0</v>
      </c>
      <c r="U1832" s="18">
        <v>0</v>
      </c>
    </row>
    <row r="1833" spans="2:21" x14ac:dyDescent="0.4">
      <c r="B1833" s="18" t="s">
        <v>5909</v>
      </c>
      <c r="C1833" s="18" t="s">
        <v>5910</v>
      </c>
      <c r="D1833" s="18" t="s">
        <v>12213</v>
      </c>
      <c r="E1833" s="19" t="s">
        <v>12234</v>
      </c>
      <c r="F1833" s="18" t="s">
        <v>5935</v>
      </c>
      <c r="G1833" s="18" t="s">
        <v>703</v>
      </c>
      <c r="H1833" s="18" t="s">
        <v>6466</v>
      </c>
      <c r="I1833" s="19" t="s">
        <v>6558</v>
      </c>
      <c r="J1833" s="18" t="s">
        <v>5899</v>
      </c>
      <c r="K1833" s="18" t="s">
        <v>12235</v>
      </c>
      <c r="L1833" s="18" t="s">
        <v>5901</v>
      </c>
      <c r="N1833" s="20">
        <v>45322</v>
      </c>
      <c r="O1833" s="18" t="s">
        <v>12236</v>
      </c>
      <c r="P1833" s="18" t="s">
        <v>12235</v>
      </c>
      <c r="Q1833" s="18" t="s">
        <v>12237</v>
      </c>
      <c r="R1833" s="18">
        <v>1.4</v>
      </c>
      <c r="T1833" s="18">
        <v>0</v>
      </c>
      <c r="U1833" s="18">
        <v>0</v>
      </c>
    </row>
    <row r="1834" spans="2:21" x14ac:dyDescent="0.4">
      <c r="B1834" s="18" t="s">
        <v>5909</v>
      </c>
      <c r="C1834" s="18" t="s">
        <v>5910</v>
      </c>
      <c r="D1834" s="18" t="s">
        <v>12213</v>
      </c>
      <c r="E1834" s="19" t="s">
        <v>12234</v>
      </c>
      <c r="F1834" s="18" t="s">
        <v>5935</v>
      </c>
      <c r="G1834" s="18" t="s">
        <v>703</v>
      </c>
      <c r="H1834" s="18" t="s">
        <v>6466</v>
      </c>
      <c r="I1834" s="19" t="s">
        <v>6558</v>
      </c>
      <c r="J1834" s="18" t="s">
        <v>5904</v>
      </c>
      <c r="K1834" s="18" t="s">
        <v>12238</v>
      </c>
      <c r="L1834" s="18" t="s">
        <v>5901</v>
      </c>
      <c r="N1834" s="20">
        <v>45322</v>
      </c>
      <c r="O1834" s="18" t="s">
        <v>12239</v>
      </c>
      <c r="P1834" s="18" t="s">
        <v>12238</v>
      </c>
      <c r="Q1834" s="18" t="s">
        <v>12237</v>
      </c>
      <c r="R1834" s="18">
        <v>1.4</v>
      </c>
      <c r="T1834" s="18">
        <v>0</v>
      </c>
      <c r="U1834" s="18">
        <v>0</v>
      </c>
    </row>
    <row r="1835" spans="2:21" x14ac:dyDescent="0.4">
      <c r="B1835" s="18" t="s">
        <v>5909</v>
      </c>
      <c r="C1835" s="18" t="s">
        <v>5910</v>
      </c>
      <c r="D1835" s="18" t="s">
        <v>12213</v>
      </c>
      <c r="E1835" s="19" t="s">
        <v>12234</v>
      </c>
      <c r="F1835" s="18" t="s">
        <v>5935</v>
      </c>
      <c r="G1835" s="18" t="s">
        <v>703</v>
      </c>
      <c r="H1835" s="18" t="s">
        <v>6466</v>
      </c>
      <c r="I1835" s="19" t="s">
        <v>6558</v>
      </c>
      <c r="J1835" s="18" t="s">
        <v>5843</v>
      </c>
      <c r="K1835" s="18" t="s">
        <v>12240</v>
      </c>
      <c r="L1835" s="18" t="s">
        <v>5901</v>
      </c>
      <c r="N1835" s="20">
        <v>45322</v>
      </c>
      <c r="O1835" s="18" t="s">
        <v>12241</v>
      </c>
      <c r="P1835" s="18" t="s">
        <v>12240</v>
      </c>
      <c r="Q1835" s="18" t="s">
        <v>12237</v>
      </c>
      <c r="R1835" s="18">
        <v>1.4</v>
      </c>
      <c r="T1835" s="18">
        <v>0</v>
      </c>
      <c r="U1835" s="18">
        <v>0</v>
      </c>
    </row>
    <row r="1836" spans="2:21" x14ac:dyDescent="0.4">
      <c r="B1836" s="18" t="s">
        <v>5909</v>
      </c>
      <c r="C1836" s="18" t="s">
        <v>5910</v>
      </c>
      <c r="D1836" s="18" t="s">
        <v>12213</v>
      </c>
      <c r="E1836" s="19" t="s">
        <v>12234</v>
      </c>
      <c r="F1836" s="18" t="s">
        <v>5935</v>
      </c>
      <c r="G1836" s="18" t="s">
        <v>275</v>
      </c>
      <c r="H1836" s="18" t="s">
        <v>6302</v>
      </c>
      <c r="I1836" s="19" t="s">
        <v>6474</v>
      </c>
      <c r="J1836" s="18" t="s">
        <v>5899</v>
      </c>
      <c r="K1836" s="18" t="s">
        <v>12242</v>
      </c>
      <c r="L1836" s="18" t="s">
        <v>5901</v>
      </c>
      <c r="N1836" s="20">
        <v>45322</v>
      </c>
      <c r="O1836" s="18" t="s">
        <v>12243</v>
      </c>
      <c r="P1836" s="18" t="s">
        <v>12242</v>
      </c>
      <c r="Q1836" s="18" t="s">
        <v>12237</v>
      </c>
      <c r="R1836" s="18">
        <v>1.8</v>
      </c>
      <c r="T1836" s="18">
        <v>0</v>
      </c>
      <c r="U1836" s="18">
        <v>0</v>
      </c>
    </row>
    <row r="1837" spans="2:21" x14ac:dyDescent="0.4">
      <c r="B1837" s="18" t="s">
        <v>5909</v>
      </c>
      <c r="C1837" s="18" t="s">
        <v>5910</v>
      </c>
      <c r="D1837" s="18" t="s">
        <v>12213</v>
      </c>
      <c r="E1837" s="19" t="s">
        <v>12234</v>
      </c>
      <c r="F1837" s="18" t="s">
        <v>5935</v>
      </c>
      <c r="G1837" s="18" t="s">
        <v>275</v>
      </c>
      <c r="H1837" s="18" t="s">
        <v>6302</v>
      </c>
      <c r="I1837" s="19" t="s">
        <v>6474</v>
      </c>
      <c r="J1837" s="18" t="s">
        <v>5904</v>
      </c>
      <c r="K1837" s="18" t="s">
        <v>12244</v>
      </c>
      <c r="L1837" s="18" t="s">
        <v>5901</v>
      </c>
      <c r="N1837" s="20">
        <v>45322</v>
      </c>
      <c r="O1837" s="18" t="s">
        <v>12245</v>
      </c>
      <c r="P1837" s="18" t="s">
        <v>12244</v>
      </c>
      <c r="Q1837" s="18" t="s">
        <v>12237</v>
      </c>
      <c r="R1837" s="18">
        <v>1.8</v>
      </c>
      <c r="T1837" s="18">
        <v>0</v>
      </c>
      <c r="U1837" s="18">
        <v>0</v>
      </c>
    </row>
    <row r="1838" spans="2:21" x14ac:dyDescent="0.4">
      <c r="B1838" s="18" t="s">
        <v>5909</v>
      </c>
      <c r="C1838" s="18" t="s">
        <v>5910</v>
      </c>
      <c r="D1838" s="18" t="s">
        <v>12213</v>
      </c>
      <c r="E1838" s="19" t="s">
        <v>12234</v>
      </c>
      <c r="F1838" s="18" t="s">
        <v>5935</v>
      </c>
      <c r="G1838" s="18" t="s">
        <v>275</v>
      </c>
      <c r="H1838" s="18" t="s">
        <v>6302</v>
      </c>
      <c r="I1838" s="19" t="s">
        <v>6474</v>
      </c>
      <c r="J1838" s="18" t="s">
        <v>5843</v>
      </c>
      <c r="K1838" s="18" t="s">
        <v>12246</v>
      </c>
      <c r="L1838" s="18" t="s">
        <v>5901</v>
      </c>
      <c r="N1838" s="20">
        <v>45322</v>
      </c>
      <c r="O1838" s="18" t="s">
        <v>12247</v>
      </c>
      <c r="P1838" s="18" t="s">
        <v>12246</v>
      </c>
      <c r="Q1838" s="18" t="s">
        <v>12237</v>
      </c>
      <c r="R1838" s="18">
        <v>1.8</v>
      </c>
      <c r="T1838" s="18">
        <v>0</v>
      </c>
      <c r="U1838" s="18">
        <v>0</v>
      </c>
    </row>
    <row r="1839" spans="2:21" x14ac:dyDescent="0.4">
      <c r="B1839" s="18" t="s">
        <v>5909</v>
      </c>
      <c r="C1839" s="18" t="s">
        <v>5910</v>
      </c>
      <c r="D1839" s="18" t="s">
        <v>12213</v>
      </c>
      <c r="E1839" s="19" t="s">
        <v>12234</v>
      </c>
      <c r="F1839" s="18" t="s">
        <v>5935</v>
      </c>
      <c r="G1839" s="18" t="s">
        <v>39</v>
      </c>
      <c r="H1839" s="18" t="s">
        <v>6318</v>
      </c>
      <c r="I1839" s="19" t="s">
        <v>6416</v>
      </c>
      <c r="J1839" s="18" t="s">
        <v>5899</v>
      </c>
      <c r="K1839" s="18" t="s">
        <v>12248</v>
      </c>
      <c r="L1839" s="18" t="s">
        <v>5901</v>
      </c>
      <c r="N1839" s="20">
        <v>45322</v>
      </c>
      <c r="O1839" s="18" t="s">
        <v>12249</v>
      </c>
      <c r="P1839" s="18" t="s">
        <v>12248</v>
      </c>
      <c r="Q1839" s="18" t="s">
        <v>12237</v>
      </c>
      <c r="R1839" s="18">
        <v>2.9</v>
      </c>
      <c r="T1839" s="18">
        <v>0</v>
      </c>
      <c r="U1839" s="18">
        <v>0</v>
      </c>
    </row>
    <row r="1840" spans="2:21" x14ac:dyDescent="0.4">
      <c r="B1840" s="18" t="s">
        <v>5909</v>
      </c>
      <c r="C1840" s="18" t="s">
        <v>5910</v>
      </c>
      <c r="D1840" s="18" t="s">
        <v>12213</v>
      </c>
      <c r="E1840" s="19" t="s">
        <v>12234</v>
      </c>
      <c r="F1840" s="18" t="s">
        <v>5935</v>
      </c>
      <c r="G1840" s="18" t="s">
        <v>39</v>
      </c>
      <c r="H1840" s="18" t="s">
        <v>6318</v>
      </c>
      <c r="I1840" s="19" t="s">
        <v>6416</v>
      </c>
      <c r="J1840" s="18" t="s">
        <v>5904</v>
      </c>
      <c r="K1840" s="18" t="s">
        <v>12250</v>
      </c>
      <c r="L1840" s="18" t="s">
        <v>5901</v>
      </c>
      <c r="N1840" s="20">
        <v>45322</v>
      </c>
      <c r="O1840" s="18" t="s">
        <v>12251</v>
      </c>
      <c r="P1840" s="18" t="s">
        <v>12250</v>
      </c>
      <c r="Q1840" s="18" t="s">
        <v>12237</v>
      </c>
      <c r="R1840" s="18">
        <v>2.9</v>
      </c>
      <c r="T1840" s="18">
        <v>0</v>
      </c>
      <c r="U1840" s="18">
        <v>0</v>
      </c>
    </row>
    <row r="1841" spans="2:21" x14ac:dyDescent="0.4">
      <c r="B1841" s="18" t="s">
        <v>5909</v>
      </c>
      <c r="C1841" s="18" t="s">
        <v>5910</v>
      </c>
      <c r="D1841" s="18" t="s">
        <v>12213</v>
      </c>
      <c r="E1841" s="19" t="s">
        <v>12234</v>
      </c>
      <c r="F1841" s="18" t="s">
        <v>5935</v>
      </c>
      <c r="G1841" s="18" t="s">
        <v>39</v>
      </c>
      <c r="H1841" s="18" t="s">
        <v>6318</v>
      </c>
      <c r="I1841" s="19" t="s">
        <v>6416</v>
      </c>
      <c r="J1841" s="18" t="s">
        <v>5843</v>
      </c>
      <c r="K1841" s="18" t="s">
        <v>12252</v>
      </c>
      <c r="L1841" s="18" t="s">
        <v>5901</v>
      </c>
      <c r="N1841" s="20">
        <v>45322</v>
      </c>
      <c r="O1841" s="18" t="s">
        <v>12253</v>
      </c>
      <c r="P1841" s="18" t="s">
        <v>12252</v>
      </c>
      <c r="Q1841" s="18" t="s">
        <v>12237</v>
      </c>
      <c r="R1841" s="18">
        <v>2.9</v>
      </c>
      <c r="T1841" s="18">
        <v>0</v>
      </c>
      <c r="U1841" s="18">
        <v>0</v>
      </c>
    </row>
    <row r="1842" spans="2:21" x14ac:dyDescent="0.4">
      <c r="B1842" s="18" t="s">
        <v>5909</v>
      </c>
      <c r="C1842" s="18" t="s">
        <v>5910</v>
      </c>
      <c r="D1842" s="18" t="s">
        <v>12254</v>
      </c>
      <c r="E1842" s="19" t="s">
        <v>12255</v>
      </c>
      <c r="F1842" s="18" t="s">
        <v>12256</v>
      </c>
      <c r="G1842" s="18" t="s">
        <v>703</v>
      </c>
      <c r="H1842" s="18" t="s">
        <v>6466</v>
      </c>
      <c r="I1842" s="19" t="s">
        <v>6558</v>
      </c>
      <c r="J1842" s="18" t="s">
        <v>5899</v>
      </c>
      <c r="K1842" s="18" t="s">
        <v>12257</v>
      </c>
      <c r="L1842" s="18" t="s">
        <v>5901</v>
      </c>
      <c r="N1842" s="20">
        <v>45322</v>
      </c>
      <c r="O1842" s="18" t="s">
        <v>12258</v>
      </c>
      <c r="P1842" s="18" t="s">
        <v>12257</v>
      </c>
      <c r="Q1842" s="18" t="s">
        <v>12259</v>
      </c>
      <c r="R1842" s="18">
        <v>1.4</v>
      </c>
      <c r="T1842" s="18">
        <v>0</v>
      </c>
      <c r="U1842" s="18">
        <v>0</v>
      </c>
    </row>
    <row r="1843" spans="2:21" x14ac:dyDescent="0.4">
      <c r="B1843" s="18" t="s">
        <v>5909</v>
      </c>
      <c r="C1843" s="18" t="s">
        <v>5910</v>
      </c>
      <c r="D1843" s="18" t="s">
        <v>12254</v>
      </c>
      <c r="E1843" s="19" t="s">
        <v>12255</v>
      </c>
      <c r="F1843" s="18" t="s">
        <v>12256</v>
      </c>
      <c r="G1843" s="18" t="s">
        <v>703</v>
      </c>
      <c r="H1843" s="18" t="s">
        <v>6466</v>
      </c>
      <c r="I1843" s="19" t="s">
        <v>6558</v>
      </c>
      <c r="J1843" s="18" t="s">
        <v>5904</v>
      </c>
      <c r="K1843" s="18" t="s">
        <v>12260</v>
      </c>
      <c r="L1843" s="18" t="s">
        <v>5901</v>
      </c>
      <c r="N1843" s="20">
        <v>45322</v>
      </c>
      <c r="O1843" s="18" t="s">
        <v>12261</v>
      </c>
      <c r="P1843" s="18" t="s">
        <v>12260</v>
      </c>
      <c r="Q1843" s="18" t="s">
        <v>12259</v>
      </c>
      <c r="R1843" s="18">
        <v>1.4</v>
      </c>
      <c r="T1843" s="18">
        <v>0</v>
      </c>
      <c r="U1843" s="18">
        <v>0</v>
      </c>
    </row>
    <row r="1844" spans="2:21" x14ac:dyDescent="0.4">
      <c r="B1844" s="18" t="s">
        <v>5909</v>
      </c>
      <c r="C1844" s="18" t="s">
        <v>5910</v>
      </c>
      <c r="D1844" s="18" t="s">
        <v>12254</v>
      </c>
      <c r="E1844" s="19" t="s">
        <v>12255</v>
      </c>
      <c r="F1844" s="18" t="s">
        <v>12256</v>
      </c>
      <c r="G1844" s="18" t="s">
        <v>703</v>
      </c>
      <c r="H1844" s="18" t="s">
        <v>6466</v>
      </c>
      <c r="I1844" s="19" t="s">
        <v>6558</v>
      </c>
      <c r="J1844" s="18" t="s">
        <v>5843</v>
      </c>
      <c r="K1844" s="18" t="s">
        <v>12262</v>
      </c>
      <c r="L1844" s="18" t="s">
        <v>5901</v>
      </c>
      <c r="N1844" s="20">
        <v>45322</v>
      </c>
      <c r="O1844" s="18" t="s">
        <v>12263</v>
      </c>
      <c r="P1844" s="18" t="s">
        <v>12262</v>
      </c>
      <c r="Q1844" s="18" t="s">
        <v>12259</v>
      </c>
      <c r="R1844" s="18">
        <v>1.4</v>
      </c>
      <c r="T1844" s="18">
        <v>0</v>
      </c>
      <c r="U1844" s="18">
        <v>0</v>
      </c>
    </row>
    <row r="1845" spans="2:21" x14ac:dyDescent="0.4">
      <c r="B1845" s="18" t="s">
        <v>5909</v>
      </c>
      <c r="C1845" s="18" t="s">
        <v>5910</v>
      </c>
      <c r="D1845" s="18" t="s">
        <v>12254</v>
      </c>
      <c r="E1845" s="19" t="s">
        <v>12255</v>
      </c>
      <c r="F1845" s="18" t="s">
        <v>12256</v>
      </c>
      <c r="G1845" s="18" t="s">
        <v>275</v>
      </c>
      <c r="H1845" s="18" t="s">
        <v>6302</v>
      </c>
      <c r="I1845" s="19" t="s">
        <v>6474</v>
      </c>
      <c r="J1845" s="18" t="s">
        <v>5899</v>
      </c>
      <c r="K1845" s="18" t="s">
        <v>12264</v>
      </c>
      <c r="L1845" s="18" t="s">
        <v>5901</v>
      </c>
      <c r="N1845" s="20">
        <v>45322</v>
      </c>
      <c r="O1845" s="18" t="s">
        <v>12265</v>
      </c>
      <c r="P1845" s="18" t="s">
        <v>12264</v>
      </c>
      <c r="Q1845" s="18" t="s">
        <v>12259</v>
      </c>
      <c r="R1845" s="18">
        <v>1.8</v>
      </c>
      <c r="T1845" s="18">
        <v>0</v>
      </c>
      <c r="U1845" s="18">
        <v>0</v>
      </c>
    </row>
    <row r="1846" spans="2:21" x14ac:dyDescent="0.4">
      <c r="B1846" s="18" t="s">
        <v>5909</v>
      </c>
      <c r="C1846" s="18" t="s">
        <v>5910</v>
      </c>
      <c r="D1846" s="18" t="s">
        <v>12254</v>
      </c>
      <c r="E1846" s="19" t="s">
        <v>12255</v>
      </c>
      <c r="F1846" s="18" t="s">
        <v>12256</v>
      </c>
      <c r="G1846" s="18" t="s">
        <v>275</v>
      </c>
      <c r="H1846" s="18" t="s">
        <v>6302</v>
      </c>
      <c r="I1846" s="19" t="s">
        <v>6474</v>
      </c>
      <c r="J1846" s="18" t="s">
        <v>5904</v>
      </c>
      <c r="K1846" s="18" t="s">
        <v>12266</v>
      </c>
      <c r="L1846" s="18" t="s">
        <v>5901</v>
      </c>
      <c r="N1846" s="20">
        <v>45322</v>
      </c>
      <c r="O1846" s="18" t="s">
        <v>12267</v>
      </c>
      <c r="P1846" s="18" t="s">
        <v>12266</v>
      </c>
      <c r="Q1846" s="18" t="s">
        <v>12259</v>
      </c>
      <c r="R1846" s="18">
        <v>1.8</v>
      </c>
      <c r="T1846" s="18">
        <v>0</v>
      </c>
      <c r="U1846" s="18">
        <v>0</v>
      </c>
    </row>
    <row r="1847" spans="2:21" x14ac:dyDescent="0.4">
      <c r="B1847" s="18" t="s">
        <v>5909</v>
      </c>
      <c r="C1847" s="18" t="s">
        <v>5910</v>
      </c>
      <c r="D1847" s="18" t="s">
        <v>12254</v>
      </c>
      <c r="E1847" s="19" t="s">
        <v>12255</v>
      </c>
      <c r="F1847" s="18" t="s">
        <v>12256</v>
      </c>
      <c r="G1847" s="18" t="s">
        <v>275</v>
      </c>
      <c r="H1847" s="18" t="s">
        <v>6302</v>
      </c>
      <c r="I1847" s="19" t="s">
        <v>6474</v>
      </c>
      <c r="J1847" s="18" t="s">
        <v>5843</v>
      </c>
      <c r="K1847" s="18" t="s">
        <v>12268</v>
      </c>
      <c r="L1847" s="18" t="s">
        <v>5901</v>
      </c>
      <c r="N1847" s="20">
        <v>45322</v>
      </c>
      <c r="O1847" s="18" t="s">
        <v>12269</v>
      </c>
      <c r="P1847" s="18" t="s">
        <v>12268</v>
      </c>
      <c r="Q1847" s="18" t="s">
        <v>12259</v>
      </c>
      <c r="R1847" s="18">
        <v>1.8</v>
      </c>
      <c r="T1847" s="18">
        <v>0</v>
      </c>
      <c r="U1847" s="18">
        <v>0</v>
      </c>
    </row>
    <row r="1848" spans="2:21" x14ac:dyDescent="0.4">
      <c r="B1848" s="18" t="s">
        <v>5909</v>
      </c>
      <c r="C1848" s="18" t="s">
        <v>5910</v>
      </c>
      <c r="D1848" s="18" t="s">
        <v>12254</v>
      </c>
      <c r="E1848" s="19" t="s">
        <v>12255</v>
      </c>
      <c r="F1848" s="18" t="s">
        <v>12256</v>
      </c>
      <c r="G1848" s="18" t="s">
        <v>39</v>
      </c>
      <c r="H1848" s="18" t="s">
        <v>6318</v>
      </c>
      <c r="I1848" s="19" t="s">
        <v>6416</v>
      </c>
      <c r="J1848" s="18" t="s">
        <v>5899</v>
      </c>
      <c r="K1848" s="18" t="s">
        <v>12270</v>
      </c>
      <c r="L1848" s="18" t="s">
        <v>5901</v>
      </c>
      <c r="N1848" s="20">
        <v>45322</v>
      </c>
      <c r="O1848" s="18" t="s">
        <v>12271</v>
      </c>
      <c r="P1848" s="18" t="s">
        <v>12270</v>
      </c>
      <c r="Q1848" s="18" t="s">
        <v>12259</v>
      </c>
      <c r="R1848" s="18">
        <v>2.9</v>
      </c>
      <c r="T1848" s="18">
        <v>0</v>
      </c>
      <c r="U1848" s="18">
        <v>0</v>
      </c>
    </row>
    <row r="1849" spans="2:21" x14ac:dyDescent="0.4">
      <c r="B1849" s="18" t="s">
        <v>5909</v>
      </c>
      <c r="C1849" s="18" t="s">
        <v>5910</v>
      </c>
      <c r="D1849" s="18" t="s">
        <v>12254</v>
      </c>
      <c r="E1849" s="19" t="s">
        <v>12255</v>
      </c>
      <c r="F1849" s="18" t="s">
        <v>12256</v>
      </c>
      <c r="G1849" s="18" t="s">
        <v>39</v>
      </c>
      <c r="H1849" s="18" t="s">
        <v>6318</v>
      </c>
      <c r="I1849" s="19" t="s">
        <v>6416</v>
      </c>
      <c r="J1849" s="18" t="s">
        <v>5904</v>
      </c>
      <c r="K1849" s="18" t="s">
        <v>12272</v>
      </c>
      <c r="L1849" s="18" t="s">
        <v>5901</v>
      </c>
      <c r="N1849" s="20">
        <v>45322</v>
      </c>
      <c r="O1849" s="18" t="s">
        <v>12273</v>
      </c>
      <c r="P1849" s="18" t="s">
        <v>12272</v>
      </c>
      <c r="Q1849" s="18" t="s">
        <v>12259</v>
      </c>
      <c r="R1849" s="18">
        <v>2.9</v>
      </c>
      <c r="T1849" s="18">
        <v>0</v>
      </c>
      <c r="U1849" s="18">
        <v>0</v>
      </c>
    </row>
    <row r="1850" spans="2:21" x14ac:dyDescent="0.4">
      <c r="B1850" s="18" t="s">
        <v>5909</v>
      </c>
      <c r="C1850" s="18" t="s">
        <v>5910</v>
      </c>
      <c r="D1850" s="18" t="s">
        <v>12254</v>
      </c>
      <c r="E1850" s="19" t="s">
        <v>12255</v>
      </c>
      <c r="F1850" s="18" t="s">
        <v>12256</v>
      </c>
      <c r="G1850" s="18" t="s">
        <v>39</v>
      </c>
      <c r="H1850" s="18" t="s">
        <v>6318</v>
      </c>
      <c r="I1850" s="19" t="s">
        <v>6416</v>
      </c>
      <c r="J1850" s="18" t="s">
        <v>5843</v>
      </c>
      <c r="K1850" s="18" t="s">
        <v>12274</v>
      </c>
      <c r="L1850" s="18" t="s">
        <v>5901</v>
      </c>
      <c r="N1850" s="20">
        <v>45322</v>
      </c>
      <c r="O1850" s="18" t="s">
        <v>12275</v>
      </c>
      <c r="P1850" s="18" t="s">
        <v>12274</v>
      </c>
      <c r="Q1850" s="18" t="s">
        <v>12259</v>
      </c>
      <c r="R1850" s="18">
        <v>2.9</v>
      </c>
      <c r="T1850" s="18">
        <v>0</v>
      </c>
      <c r="U1850" s="18">
        <v>0</v>
      </c>
    </row>
    <row r="1851" spans="2:21" x14ac:dyDescent="0.4">
      <c r="B1851" s="18" t="s">
        <v>5909</v>
      </c>
      <c r="C1851" s="18" t="s">
        <v>5910</v>
      </c>
      <c r="D1851" s="18" t="s">
        <v>12254</v>
      </c>
      <c r="E1851" s="19" t="s">
        <v>12276</v>
      </c>
      <c r="F1851" s="18" t="s">
        <v>12256</v>
      </c>
      <c r="G1851" s="18" t="s">
        <v>703</v>
      </c>
      <c r="H1851" s="18" t="s">
        <v>6466</v>
      </c>
      <c r="I1851" s="19" t="s">
        <v>6558</v>
      </c>
      <c r="J1851" s="18" t="s">
        <v>5899</v>
      </c>
      <c r="K1851" s="18" t="s">
        <v>12277</v>
      </c>
      <c r="L1851" s="18" t="s">
        <v>5901</v>
      </c>
      <c r="N1851" s="20">
        <v>45322</v>
      </c>
      <c r="O1851" s="18" t="s">
        <v>12278</v>
      </c>
      <c r="P1851" s="18" t="s">
        <v>12277</v>
      </c>
      <c r="Q1851" s="18" t="s">
        <v>12279</v>
      </c>
      <c r="R1851" s="18">
        <v>1.4</v>
      </c>
      <c r="T1851" s="18">
        <v>0</v>
      </c>
      <c r="U1851" s="18">
        <v>0</v>
      </c>
    </row>
    <row r="1852" spans="2:21" x14ac:dyDescent="0.4">
      <c r="B1852" s="18" t="s">
        <v>5909</v>
      </c>
      <c r="C1852" s="18" t="s">
        <v>5910</v>
      </c>
      <c r="D1852" s="18" t="s">
        <v>12254</v>
      </c>
      <c r="E1852" s="19" t="s">
        <v>12276</v>
      </c>
      <c r="F1852" s="18" t="s">
        <v>12256</v>
      </c>
      <c r="G1852" s="18" t="s">
        <v>703</v>
      </c>
      <c r="H1852" s="18" t="s">
        <v>6466</v>
      </c>
      <c r="I1852" s="19" t="s">
        <v>6558</v>
      </c>
      <c r="J1852" s="18" t="s">
        <v>5904</v>
      </c>
      <c r="K1852" s="18" t="s">
        <v>12280</v>
      </c>
      <c r="L1852" s="18" t="s">
        <v>5901</v>
      </c>
      <c r="N1852" s="20">
        <v>45322</v>
      </c>
      <c r="O1852" s="18" t="s">
        <v>12281</v>
      </c>
      <c r="P1852" s="18" t="s">
        <v>12280</v>
      </c>
      <c r="Q1852" s="18" t="s">
        <v>12279</v>
      </c>
      <c r="R1852" s="18">
        <v>1.4</v>
      </c>
      <c r="T1852" s="18">
        <v>0</v>
      </c>
      <c r="U1852" s="18">
        <v>0</v>
      </c>
    </row>
    <row r="1853" spans="2:21" x14ac:dyDescent="0.4">
      <c r="B1853" s="18" t="s">
        <v>5909</v>
      </c>
      <c r="C1853" s="18" t="s">
        <v>5910</v>
      </c>
      <c r="D1853" s="18" t="s">
        <v>12254</v>
      </c>
      <c r="E1853" s="19" t="s">
        <v>12276</v>
      </c>
      <c r="F1853" s="18" t="s">
        <v>12256</v>
      </c>
      <c r="G1853" s="18" t="s">
        <v>703</v>
      </c>
      <c r="H1853" s="18" t="s">
        <v>6466</v>
      </c>
      <c r="I1853" s="19" t="s">
        <v>6558</v>
      </c>
      <c r="J1853" s="18" t="s">
        <v>5843</v>
      </c>
      <c r="K1853" s="18" t="s">
        <v>12282</v>
      </c>
      <c r="L1853" s="18" t="s">
        <v>5901</v>
      </c>
      <c r="N1853" s="20">
        <v>45322</v>
      </c>
      <c r="O1853" s="18" t="s">
        <v>12283</v>
      </c>
      <c r="P1853" s="18" t="s">
        <v>12282</v>
      </c>
      <c r="Q1853" s="18" t="s">
        <v>12279</v>
      </c>
      <c r="R1853" s="18">
        <v>1.4</v>
      </c>
      <c r="T1853" s="18">
        <v>0</v>
      </c>
      <c r="U1853" s="18">
        <v>0</v>
      </c>
    </row>
    <row r="1854" spans="2:21" x14ac:dyDescent="0.4">
      <c r="B1854" s="18" t="s">
        <v>5909</v>
      </c>
      <c r="C1854" s="18" t="s">
        <v>5910</v>
      </c>
      <c r="D1854" s="18" t="s">
        <v>12254</v>
      </c>
      <c r="E1854" s="19" t="s">
        <v>12276</v>
      </c>
      <c r="F1854" s="18" t="s">
        <v>12256</v>
      </c>
      <c r="G1854" s="18" t="s">
        <v>275</v>
      </c>
      <c r="H1854" s="18" t="s">
        <v>6302</v>
      </c>
      <c r="I1854" s="19" t="s">
        <v>6474</v>
      </c>
      <c r="J1854" s="18" t="s">
        <v>5899</v>
      </c>
      <c r="K1854" s="18" t="s">
        <v>12284</v>
      </c>
      <c r="L1854" s="18" t="s">
        <v>5901</v>
      </c>
      <c r="N1854" s="20">
        <v>45322</v>
      </c>
      <c r="O1854" s="18" t="s">
        <v>12285</v>
      </c>
      <c r="P1854" s="18" t="s">
        <v>12284</v>
      </c>
      <c r="Q1854" s="18" t="s">
        <v>12279</v>
      </c>
      <c r="R1854" s="18">
        <v>1.8</v>
      </c>
      <c r="T1854" s="18">
        <v>0</v>
      </c>
      <c r="U1854" s="18">
        <v>0</v>
      </c>
    </row>
    <row r="1855" spans="2:21" x14ac:dyDescent="0.4">
      <c r="B1855" s="18" t="s">
        <v>5909</v>
      </c>
      <c r="C1855" s="18" t="s">
        <v>5910</v>
      </c>
      <c r="D1855" s="18" t="s">
        <v>12254</v>
      </c>
      <c r="E1855" s="19" t="s">
        <v>12276</v>
      </c>
      <c r="F1855" s="18" t="s">
        <v>12256</v>
      </c>
      <c r="G1855" s="18" t="s">
        <v>275</v>
      </c>
      <c r="H1855" s="18" t="s">
        <v>6302</v>
      </c>
      <c r="I1855" s="19" t="s">
        <v>6474</v>
      </c>
      <c r="J1855" s="18" t="s">
        <v>5904</v>
      </c>
      <c r="K1855" s="18" t="s">
        <v>12286</v>
      </c>
      <c r="L1855" s="18" t="s">
        <v>5901</v>
      </c>
      <c r="N1855" s="20">
        <v>45322</v>
      </c>
      <c r="O1855" s="18" t="s">
        <v>12287</v>
      </c>
      <c r="P1855" s="18" t="s">
        <v>12286</v>
      </c>
      <c r="Q1855" s="18" t="s">
        <v>12279</v>
      </c>
      <c r="R1855" s="18">
        <v>1.8</v>
      </c>
      <c r="T1855" s="18">
        <v>0</v>
      </c>
      <c r="U1855" s="18">
        <v>0</v>
      </c>
    </row>
    <row r="1856" spans="2:21" x14ac:dyDescent="0.4">
      <c r="B1856" s="18" t="s">
        <v>5909</v>
      </c>
      <c r="C1856" s="18" t="s">
        <v>5910</v>
      </c>
      <c r="D1856" s="18" t="s">
        <v>12254</v>
      </c>
      <c r="E1856" s="19" t="s">
        <v>12276</v>
      </c>
      <c r="F1856" s="18" t="s">
        <v>12256</v>
      </c>
      <c r="G1856" s="18" t="s">
        <v>275</v>
      </c>
      <c r="H1856" s="18" t="s">
        <v>6302</v>
      </c>
      <c r="I1856" s="19" t="s">
        <v>6474</v>
      </c>
      <c r="J1856" s="18" t="s">
        <v>5843</v>
      </c>
      <c r="K1856" s="18" t="s">
        <v>12288</v>
      </c>
      <c r="L1856" s="18" t="s">
        <v>5901</v>
      </c>
      <c r="N1856" s="20">
        <v>45322</v>
      </c>
      <c r="O1856" s="18" t="s">
        <v>12289</v>
      </c>
      <c r="P1856" s="18" t="s">
        <v>12288</v>
      </c>
      <c r="Q1856" s="18" t="s">
        <v>12279</v>
      </c>
      <c r="R1856" s="18">
        <v>1.8</v>
      </c>
      <c r="T1856" s="18">
        <v>0</v>
      </c>
      <c r="U1856" s="18">
        <v>0</v>
      </c>
    </row>
    <row r="1857" spans="2:21" x14ac:dyDescent="0.4">
      <c r="B1857" s="18" t="s">
        <v>5909</v>
      </c>
      <c r="C1857" s="18" t="s">
        <v>5910</v>
      </c>
      <c r="D1857" s="18" t="s">
        <v>12254</v>
      </c>
      <c r="E1857" s="19" t="s">
        <v>12276</v>
      </c>
      <c r="F1857" s="18" t="s">
        <v>12256</v>
      </c>
      <c r="G1857" s="18" t="s">
        <v>39</v>
      </c>
      <c r="H1857" s="18" t="s">
        <v>6318</v>
      </c>
      <c r="I1857" s="19" t="s">
        <v>6416</v>
      </c>
      <c r="J1857" s="18" t="s">
        <v>5899</v>
      </c>
      <c r="K1857" s="18" t="s">
        <v>12290</v>
      </c>
      <c r="L1857" s="18" t="s">
        <v>5901</v>
      </c>
      <c r="N1857" s="20">
        <v>45322</v>
      </c>
      <c r="O1857" s="18" t="s">
        <v>12291</v>
      </c>
      <c r="P1857" s="18" t="s">
        <v>12290</v>
      </c>
      <c r="Q1857" s="18" t="s">
        <v>12279</v>
      </c>
      <c r="R1857" s="18">
        <v>2.9</v>
      </c>
      <c r="T1857" s="18">
        <v>0</v>
      </c>
      <c r="U1857" s="18">
        <v>0</v>
      </c>
    </row>
    <row r="1858" spans="2:21" x14ac:dyDescent="0.4">
      <c r="B1858" s="18" t="s">
        <v>5909</v>
      </c>
      <c r="C1858" s="18" t="s">
        <v>5910</v>
      </c>
      <c r="D1858" s="18" t="s">
        <v>12254</v>
      </c>
      <c r="E1858" s="19" t="s">
        <v>12276</v>
      </c>
      <c r="F1858" s="18" t="s">
        <v>12256</v>
      </c>
      <c r="G1858" s="18" t="s">
        <v>39</v>
      </c>
      <c r="H1858" s="18" t="s">
        <v>6318</v>
      </c>
      <c r="I1858" s="19" t="s">
        <v>6416</v>
      </c>
      <c r="J1858" s="18" t="s">
        <v>5904</v>
      </c>
      <c r="K1858" s="18" t="s">
        <v>12292</v>
      </c>
      <c r="L1858" s="18" t="s">
        <v>5901</v>
      </c>
      <c r="N1858" s="20">
        <v>45322</v>
      </c>
      <c r="O1858" s="18" t="s">
        <v>12293</v>
      </c>
      <c r="P1858" s="18" t="s">
        <v>12292</v>
      </c>
      <c r="Q1858" s="18" t="s">
        <v>12279</v>
      </c>
      <c r="R1858" s="18">
        <v>2.9</v>
      </c>
      <c r="T1858" s="18">
        <v>0</v>
      </c>
      <c r="U1858" s="18">
        <v>0</v>
      </c>
    </row>
    <row r="1859" spans="2:21" x14ac:dyDescent="0.4">
      <c r="B1859" s="18" t="s">
        <v>5909</v>
      </c>
      <c r="C1859" s="18" t="s">
        <v>5910</v>
      </c>
      <c r="D1859" s="18" t="s">
        <v>12254</v>
      </c>
      <c r="E1859" s="19" t="s">
        <v>12276</v>
      </c>
      <c r="F1859" s="18" t="s">
        <v>12256</v>
      </c>
      <c r="G1859" s="18" t="s">
        <v>39</v>
      </c>
      <c r="H1859" s="18" t="s">
        <v>6318</v>
      </c>
      <c r="I1859" s="19" t="s">
        <v>6416</v>
      </c>
      <c r="J1859" s="18" t="s">
        <v>5843</v>
      </c>
      <c r="K1859" s="18" t="s">
        <v>12294</v>
      </c>
      <c r="L1859" s="18" t="s">
        <v>5901</v>
      </c>
      <c r="N1859" s="20">
        <v>45322</v>
      </c>
      <c r="O1859" s="18" t="s">
        <v>12295</v>
      </c>
      <c r="P1859" s="18" t="s">
        <v>12294</v>
      </c>
      <c r="Q1859" s="18" t="s">
        <v>12279</v>
      </c>
      <c r="R1859" s="18">
        <v>2.9</v>
      </c>
      <c r="T1859" s="18">
        <v>0</v>
      </c>
      <c r="U1859" s="18">
        <v>0</v>
      </c>
    </row>
    <row r="1860" spans="2:21" x14ac:dyDescent="0.4">
      <c r="B1860" s="18" t="s">
        <v>5909</v>
      </c>
      <c r="C1860" s="18" t="s">
        <v>5910</v>
      </c>
      <c r="D1860" s="18" t="s">
        <v>12296</v>
      </c>
      <c r="E1860" s="19" t="s">
        <v>12297</v>
      </c>
      <c r="F1860" s="18" t="s">
        <v>5896</v>
      </c>
      <c r="G1860" s="18" t="s">
        <v>703</v>
      </c>
      <c r="H1860" s="18" t="s">
        <v>6466</v>
      </c>
      <c r="I1860" s="19" t="s">
        <v>6558</v>
      </c>
      <c r="J1860" s="18" t="s">
        <v>5899</v>
      </c>
      <c r="K1860" s="18" t="s">
        <v>12298</v>
      </c>
      <c r="L1860" s="18" t="s">
        <v>5901</v>
      </c>
      <c r="N1860" s="20">
        <v>45322</v>
      </c>
      <c r="O1860" s="18" t="s">
        <v>12299</v>
      </c>
      <c r="P1860" s="18" t="s">
        <v>12298</v>
      </c>
      <c r="Q1860" s="18" t="s">
        <v>12300</v>
      </c>
      <c r="R1860" s="18">
        <v>1.4</v>
      </c>
      <c r="T1860" s="18">
        <v>0</v>
      </c>
      <c r="U1860" s="18">
        <v>0</v>
      </c>
    </row>
    <row r="1861" spans="2:21" x14ac:dyDescent="0.4">
      <c r="B1861" s="18" t="s">
        <v>5909</v>
      </c>
      <c r="C1861" s="18" t="s">
        <v>5910</v>
      </c>
      <c r="D1861" s="18" t="s">
        <v>12296</v>
      </c>
      <c r="E1861" s="19" t="s">
        <v>12297</v>
      </c>
      <c r="F1861" s="18" t="s">
        <v>5896</v>
      </c>
      <c r="G1861" s="18" t="s">
        <v>703</v>
      </c>
      <c r="H1861" s="18" t="s">
        <v>6466</v>
      </c>
      <c r="I1861" s="19" t="s">
        <v>6558</v>
      </c>
      <c r="J1861" s="18" t="s">
        <v>5904</v>
      </c>
      <c r="K1861" s="18" t="s">
        <v>12301</v>
      </c>
      <c r="L1861" s="18" t="s">
        <v>5901</v>
      </c>
      <c r="N1861" s="20">
        <v>45322</v>
      </c>
      <c r="O1861" s="18" t="s">
        <v>12302</v>
      </c>
      <c r="P1861" s="18" t="s">
        <v>12301</v>
      </c>
      <c r="Q1861" s="18" t="s">
        <v>12300</v>
      </c>
      <c r="R1861" s="18">
        <v>1.4</v>
      </c>
      <c r="T1861" s="18">
        <v>0</v>
      </c>
      <c r="U1861" s="18">
        <v>0</v>
      </c>
    </row>
    <row r="1862" spans="2:21" x14ac:dyDescent="0.4">
      <c r="B1862" s="18" t="s">
        <v>5909</v>
      </c>
      <c r="C1862" s="18" t="s">
        <v>5910</v>
      </c>
      <c r="D1862" s="18" t="s">
        <v>12296</v>
      </c>
      <c r="E1862" s="19" t="s">
        <v>12297</v>
      </c>
      <c r="F1862" s="18" t="s">
        <v>5896</v>
      </c>
      <c r="G1862" s="18" t="s">
        <v>703</v>
      </c>
      <c r="H1862" s="18" t="s">
        <v>6466</v>
      </c>
      <c r="I1862" s="19" t="s">
        <v>6558</v>
      </c>
      <c r="J1862" s="18" t="s">
        <v>5843</v>
      </c>
      <c r="K1862" s="18" t="s">
        <v>12303</v>
      </c>
      <c r="L1862" s="18" t="s">
        <v>5901</v>
      </c>
      <c r="N1862" s="20">
        <v>45322</v>
      </c>
      <c r="O1862" s="18" t="s">
        <v>12304</v>
      </c>
      <c r="P1862" s="18" t="s">
        <v>12303</v>
      </c>
      <c r="Q1862" s="18" t="s">
        <v>12300</v>
      </c>
      <c r="R1862" s="18">
        <v>1.4</v>
      </c>
      <c r="T1862" s="18">
        <v>0</v>
      </c>
      <c r="U1862" s="18">
        <v>0</v>
      </c>
    </row>
    <row r="1863" spans="2:21" x14ac:dyDescent="0.4">
      <c r="B1863" s="18" t="s">
        <v>5909</v>
      </c>
      <c r="C1863" s="18" t="s">
        <v>5910</v>
      </c>
      <c r="D1863" s="18" t="s">
        <v>12296</v>
      </c>
      <c r="E1863" s="19" t="s">
        <v>12297</v>
      </c>
      <c r="F1863" s="18" t="s">
        <v>5896</v>
      </c>
      <c r="G1863" s="18" t="s">
        <v>275</v>
      </c>
      <c r="H1863" s="18" t="s">
        <v>6302</v>
      </c>
      <c r="I1863" s="19" t="s">
        <v>6474</v>
      </c>
      <c r="J1863" s="18" t="s">
        <v>5899</v>
      </c>
      <c r="K1863" s="18" t="s">
        <v>12305</v>
      </c>
      <c r="L1863" s="18" t="s">
        <v>5901</v>
      </c>
      <c r="N1863" s="20">
        <v>45322</v>
      </c>
      <c r="O1863" s="18" t="s">
        <v>12306</v>
      </c>
      <c r="P1863" s="18" t="s">
        <v>12305</v>
      </c>
      <c r="Q1863" s="18" t="s">
        <v>12300</v>
      </c>
      <c r="R1863" s="18">
        <v>1.8</v>
      </c>
      <c r="T1863" s="18">
        <v>0</v>
      </c>
      <c r="U1863" s="18">
        <v>0</v>
      </c>
    </row>
    <row r="1864" spans="2:21" x14ac:dyDescent="0.4">
      <c r="B1864" s="18" t="s">
        <v>5909</v>
      </c>
      <c r="C1864" s="18" t="s">
        <v>5910</v>
      </c>
      <c r="D1864" s="18" t="s">
        <v>12296</v>
      </c>
      <c r="E1864" s="19" t="s">
        <v>12297</v>
      </c>
      <c r="F1864" s="18" t="s">
        <v>5896</v>
      </c>
      <c r="G1864" s="18" t="s">
        <v>275</v>
      </c>
      <c r="H1864" s="18" t="s">
        <v>6302</v>
      </c>
      <c r="I1864" s="19" t="s">
        <v>6474</v>
      </c>
      <c r="J1864" s="18" t="s">
        <v>5904</v>
      </c>
      <c r="K1864" s="18" t="s">
        <v>12307</v>
      </c>
      <c r="L1864" s="18" t="s">
        <v>5901</v>
      </c>
      <c r="N1864" s="20">
        <v>45322</v>
      </c>
      <c r="O1864" s="18" t="s">
        <v>12308</v>
      </c>
      <c r="P1864" s="18" t="s">
        <v>12307</v>
      </c>
      <c r="Q1864" s="18" t="s">
        <v>12300</v>
      </c>
      <c r="R1864" s="18">
        <v>1.8</v>
      </c>
      <c r="T1864" s="18">
        <v>0</v>
      </c>
      <c r="U1864" s="18">
        <v>0</v>
      </c>
    </row>
    <row r="1865" spans="2:21" x14ac:dyDescent="0.4">
      <c r="B1865" s="18" t="s">
        <v>5909</v>
      </c>
      <c r="C1865" s="18" t="s">
        <v>5910</v>
      </c>
      <c r="D1865" s="18" t="s">
        <v>12296</v>
      </c>
      <c r="E1865" s="19" t="s">
        <v>12297</v>
      </c>
      <c r="F1865" s="18" t="s">
        <v>5896</v>
      </c>
      <c r="G1865" s="18" t="s">
        <v>275</v>
      </c>
      <c r="H1865" s="18" t="s">
        <v>6302</v>
      </c>
      <c r="I1865" s="19" t="s">
        <v>6474</v>
      </c>
      <c r="J1865" s="18" t="s">
        <v>5843</v>
      </c>
      <c r="K1865" s="18" t="s">
        <v>12309</v>
      </c>
      <c r="L1865" s="18" t="s">
        <v>5901</v>
      </c>
      <c r="N1865" s="20">
        <v>45322</v>
      </c>
      <c r="O1865" s="18" t="s">
        <v>12310</v>
      </c>
      <c r="P1865" s="18" t="s">
        <v>12309</v>
      </c>
      <c r="Q1865" s="18" t="s">
        <v>12300</v>
      </c>
      <c r="R1865" s="18">
        <v>1.8</v>
      </c>
      <c r="T1865" s="18">
        <v>0</v>
      </c>
      <c r="U1865" s="18">
        <v>0</v>
      </c>
    </row>
    <row r="1866" spans="2:21" x14ac:dyDescent="0.4">
      <c r="B1866" s="18" t="s">
        <v>5909</v>
      </c>
      <c r="C1866" s="18" t="s">
        <v>5910</v>
      </c>
      <c r="D1866" s="18" t="s">
        <v>12296</v>
      </c>
      <c r="E1866" s="19" t="s">
        <v>12297</v>
      </c>
      <c r="F1866" s="18" t="s">
        <v>5896</v>
      </c>
      <c r="G1866" s="18" t="s">
        <v>39</v>
      </c>
      <c r="H1866" s="18" t="s">
        <v>6318</v>
      </c>
      <c r="I1866" s="19" t="s">
        <v>6416</v>
      </c>
      <c r="J1866" s="18" t="s">
        <v>5899</v>
      </c>
      <c r="K1866" s="18" t="s">
        <v>12311</v>
      </c>
      <c r="L1866" s="18" t="s">
        <v>5901</v>
      </c>
      <c r="N1866" s="20">
        <v>45322</v>
      </c>
      <c r="O1866" s="18" t="s">
        <v>12312</v>
      </c>
      <c r="P1866" s="18" t="s">
        <v>12311</v>
      </c>
      <c r="Q1866" s="18" t="s">
        <v>12300</v>
      </c>
      <c r="R1866" s="18">
        <v>2.9</v>
      </c>
      <c r="T1866" s="18">
        <v>0</v>
      </c>
      <c r="U1866" s="18">
        <v>0</v>
      </c>
    </row>
    <row r="1867" spans="2:21" x14ac:dyDescent="0.4">
      <c r="B1867" s="18" t="s">
        <v>5909</v>
      </c>
      <c r="C1867" s="18" t="s">
        <v>5910</v>
      </c>
      <c r="D1867" s="18" t="s">
        <v>12296</v>
      </c>
      <c r="E1867" s="19" t="s">
        <v>12297</v>
      </c>
      <c r="F1867" s="18" t="s">
        <v>5896</v>
      </c>
      <c r="G1867" s="18" t="s">
        <v>39</v>
      </c>
      <c r="H1867" s="18" t="s">
        <v>6318</v>
      </c>
      <c r="I1867" s="19" t="s">
        <v>6416</v>
      </c>
      <c r="J1867" s="18" t="s">
        <v>5904</v>
      </c>
      <c r="K1867" s="18" t="s">
        <v>12313</v>
      </c>
      <c r="L1867" s="18" t="s">
        <v>5901</v>
      </c>
      <c r="N1867" s="20">
        <v>45322</v>
      </c>
      <c r="O1867" s="18" t="s">
        <v>12314</v>
      </c>
      <c r="P1867" s="18" t="s">
        <v>12313</v>
      </c>
      <c r="Q1867" s="18" t="s">
        <v>12300</v>
      </c>
      <c r="R1867" s="18">
        <v>2.9</v>
      </c>
      <c r="T1867" s="18">
        <v>0</v>
      </c>
      <c r="U1867" s="18">
        <v>0</v>
      </c>
    </row>
    <row r="1868" spans="2:21" x14ac:dyDescent="0.4">
      <c r="B1868" s="18" t="s">
        <v>5909</v>
      </c>
      <c r="C1868" s="18" t="s">
        <v>5910</v>
      </c>
      <c r="D1868" s="18" t="s">
        <v>12296</v>
      </c>
      <c r="E1868" s="19" t="s">
        <v>12297</v>
      </c>
      <c r="F1868" s="18" t="s">
        <v>5896</v>
      </c>
      <c r="G1868" s="18" t="s">
        <v>39</v>
      </c>
      <c r="H1868" s="18" t="s">
        <v>6318</v>
      </c>
      <c r="I1868" s="19" t="s">
        <v>6416</v>
      </c>
      <c r="J1868" s="18" t="s">
        <v>5843</v>
      </c>
      <c r="K1868" s="18" t="s">
        <v>12315</v>
      </c>
      <c r="L1868" s="18" t="s">
        <v>5901</v>
      </c>
      <c r="N1868" s="20">
        <v>45322</v>
      </c>
      <c r="O1868" s="18" t="s">
        <v>12316</v>
      </c>
      <c r="P1868" s="18" t="s">
        <v>12315</v>
      </c>
      <c r="Q1868" s="18" t="s">
        <v>12300</v>
      </c>
      <c r="R1868" s="18">
        <v>2.9</v>
      </c>
      <c r="T1868" s="18">
        <v>0</v>
      </c>
      <c r="U1868" s="18">
        <v>0</v>
      </c>
    </row>
    <row r="1869" spans="2:21" x14ac:dyDescent="0.4">
      <c r="B1869" s="18" t="s">
        <v>5909</v>
      </c>
      <c r="C1869" s="18" t="s">
        <v>5910</v>
      </c>
      <c r="D1869" s="18" t="s">
        <v>12296</v>
      </c>
      <c r="E1869" s="19" t="s">
        <v>12317</v>
      </c>
      <c r="F1869" s="18" t="s">
        <v>5896</v>
      </c>
      <c r="G1869" s="18" t="s">
        <v>703</v>
      </c>
      <c r="H1869" s="18" t="s">
        <v>6466</v>
      </c>
      <c r="I1869" s="19" t="s">
        <v>6558</v>
      </c>
      <c r="J1869" s="18" t="s">
        <v>5899</v>
      </c>
      <c r="K1869" s="18" t="s">
        <v>12318</v>
      </c>
      <c r="L1869" s="18" t="s">
        <v>5901</v>
      </c>
      <c r="N1869" s="20">
        <v>45322</v>
      </c>
      <c r="O1869" s="18" t="s">
        <v>12319</v>
      </c>
      <c r="P1869" s="18" t="s">
        <v>12318</v>
      </c>
      <c r="Q1869" s="18" t="s">
        <v>12320</v>
      </c>
      <c r="R1869" s="18">
        <v>1.4</v>
      </c>
      <c r="T1869" s="18">
        <v>0</v>
      </c>
      <c r="U1869" s="18">
        <v>0</v>
      </c>
    </row>
    <row r="1870" spans="2:21" x14ac:dyDescent="0.4">
      <c r="B1870" s="18" t="s">
        <v>5909</v>
      </c>
      <c r="C1870" s="18" t="s">
        <v>5910</v>
      </c>
      <c r="D1870" s="18" t="s">
        <v>12296</v>
      </c>
      <c r="E1870" s="19" t="s">
        <v>12317</v>
      </c>
      <c r="F1870" s="18" t="s">
        <v>5896</v>
      </c>
      <c r="G1870" s="18" t="s">
        <v>703</v>
      </c>
      <c r="H1870" s="18" t="s">
        <v>6466</v>
      </c>
      <c r="I1870" s="19" t="s">
        <v>6558</v>
      </c>
      <c r="J1870" s="18" t="s">
        <v>5904</v>
      </c>
      <c r="K1870" s="18" t="s">
        <v>12321</v>
      </c>
      <c r="L1870" s="18" t="s">
        <v>5901</v>
      </c>
      <c r="N1870" s="20">
        <v>45322</v>
      </c>
      <c r="O1870" s="18" t="s">
        <v>12322</v>
      </c>
      <c r="P1870" s="18" t="s">
        <v>12321</v>
      </c>
      <c r="Q1870" s="18" t="s">
        <v>12320</v>
      </c>
      <c r="R1870" s="18">
        <v>1.4</v>
      </c>
      <c r="T1870" s="18">
        <v>0</v>
      </c>
      <c r="U1870" s="18">
        <v>0</v>
      </c>
    </row>
    <row r="1871" spans="2:21" x14ac:dyDescent="0.4">
      <c r="B1871" s="18" t="s">
        <v>5909</v>
      </c>
      <c r="C1871" s="18" t="s">
        <v>5910</v>
      </c>
      <c r="D1871" s="18" t="s">
        <v>12296</v>
      </c>
      <c r="E1871" s="19" t="s">
        <v>12317</v>
      </c>
      <c r="F1871" s="18" t="s">
        <v>5896</v>
      </c>
      <c r="G1871" s="18" t="s">
        <v>703</v>
      </c>
      <c r="H1871" s="18" t="s">
        <v>6466</v>
      </c>
      <c r="I1871" s="19" t="s">
        <v>6558</v>
      </c>
      <c r="J1871" s="18" t="s">
        <v>5843</v>
      </c>
      <c r="K1871" s="18" t="s">
        <v>12323</v>
      </c>
      <c r="L1871" s="18" t="s">
        <v>5901</v>
      </c>
      <c r="N1871" s="20">
        <v>45322</v>
      </c>
      <c r="O1871" s="18" t="s">
        <v>12324</v>
      </c>
      <c r="P1871" s="18" t="s">
        <v>12323</v>
      </c>
      <c r="Q1871" s="18" t="s">
        <v>12320</v>
      </c>
      <c r="R1871" s="18">
        <v>1.4</v>
      </c>
      <c r="T1871" s="18">
        <v>0</v>
      </c>
      <c r="U1871" s="18">
        <v>0</v>
      </c>
    </row>
    <row r="1872" spans="2:21" x14ac:dyDescent="0.4">
      <c r="B1872" s="18" t="s">
        <v>5909</v>
      </c>
      <c r="C1872" s="18" t="s">
        <v>5910</v>
      </c>
      <c r="D1872" s="18" t="s">
        <v>12296</v>
      </c>
      <c r="E1872" s="19" t="s">
        <v>12317</v>
      </c>
      <c r="F1872" s="18" t="s">
        <v>5896</v>
      </c>
      <c r="G1872" s="18" t="s">
        <v>275</v>
      </c>
      <c r="H1872" s="18" t="s">
        <v>6302</v>
      </c>
      <c r="I1872" s="19" t="s">
        <v>6474</v>
      </c>
      <c r="J1872" s="18" t="s">
        <v>5899</v>
      </c>
      <c r="K1872" s="18" t="s">
        <v>12325</v>
      </c>
      <c r="L1872" s="18" t="s">
        <v>5901</v>
      </c>
      <c r="N1872" s="20">
        <v>45322</v>
      </c>
      <c r="O1872" s="18" t="s">
        <v>12326</v>
      </c>
      <c r="P1872" s="18" t="s">
        <v>12325</v>
      </c>
      <c r="Q1872" s="18" t="s">
        <v>12320</v>
      </c>
      <c r="R1872" s="18">
        <v>1.8</v>
      </c>
      <c r="T1872" s="18">
        <v>0</v>
      </c>
      <c r="U1872" s="18">
        <v>0</v>
      </c>
    </row>
    <row r="1873" spans="2:21" x14ac:dyDescent="0.4">
      <c r="B1873" s="18" t="s">
        <v>5909</v>
      </c>
      <c r="C1873" s="18" t="s">
        <v>5910</v>
      </c>
      <c r="D1873" s="18" t="s">
        <v>12296</v>
      </c>
      <c r="E1873" s="19" t="s">
        <v>12317</v>
      </c>
      <c r="F1873" s="18" t="s">
        <v>5896</v>
      </c>
      <c r="G1873" s="18" t="s">
        <v>275</v>
      </c>
      <c r="H1873" s="18" t="s">
        <v>6302</v>
      </c>
      <c r="I1873" s="19" t="s">
        <v>6474</v>
      </c>
      <c r="J1873" s="18" t="s">
        <v>5904</v>
      </c>
      <c r="K1873" s="18" t="s">
        <v>12327</v>
      </c>
      <c r="L1873" s="18" t="s">
        <v>5901</v>
      </c>
      <c r="N1873" s="20">
        <v>45322</v>
      </c>
      <c r="O1873" s="18" t="s">
        <v>12328</v>
      </c>
      <c r="P1873" s="18" t="s">
        <v>12327</v>
      </c>
      <c r="Q1873" s="18" t="s">
        <v>12320</v>
      </c>
      <c r="R1873" s="18">
        <v>1.8</v>
      </c>
      <c r="T1873" s="18">
        <v>0</v>
      </c>
      <c r="U1873" s="18">
        <v>0</v>
      </c>
    </row>
    <row r="1874" spans="2:21" x14ac:dyDescent="0.4">
      <c r="B1874" s="18" t="s">
        <v>5909</v>
      </c>
      <c r="C1874" s="18" t="s">
        <v>5910</v>
      </c>
      <c r="D1874" s="18" t="s">
        <v>12296</v>
      </c>
      <c r="E1874" s="19" t="s">
        <v>12317</v>
      </c>
      <c r="F1874" s="18" t="s">
        <v>5896</v>
      </c>
      <c r="G1874" s="18" t="s">
        <v>275</v>
      </c>
      <c r="H1874" s="18" t="s">
        <v>6302</v>
      </c>
      <c r="I1874" s="19" t="s">
        <v>6474</v>
      </c>
      <c r="J1874" s="18" t="s">
        <v>5843</v>
      </c>
      <c r="K1874" s="18" t="s">
        <v>12329</v>
      </c>
      <c r="L1874" s="18" t="s">
        <v>5901</v>
      </c>
      <c r="N1874" s="20">
        <v>45322</v>
      </c>
      <c r="O1874" s="18" t="s">
        <v>12330</v>
      </c>
      <c r="P1874" s="18" t="s">
        <v>12329</v>
      </c>
      <c r="Q1874" s="18" t="s">
        <v>12320</v>
      </c>
      <c r="R1874" s="18">
        <v>1.8</v>
      </c>
      <c r="T1874" s="18">
        <v>0</v>
      </c>
      <c r="U1874" s="18">
        <v>0</v>
      </c>
    </row>
    <row r="1875" spans="2:21" x14ac:dyDescent="0.4">
      <c r="B1875" s="18" t="s">
        <v>5909</v>
      </c>
      <c r="C1875" s="18" t="s">
        <v>5910</v>
      </c>
      <c r="D1875" s="18" t="s">
        <v>12296</v>
      </c>
      <c r="E1875" s="19" t="s">
        <v>12317</v>
      </c>
      <c r="F1875" s="18" t="s">
        <v>5896</v>
      </c>
      <c r="G1875" s="18" t="s">
        <v>39</v>
      </c>
      <c r="H1875" s="18" t="s">
        <v>6318</v>
      </c>
      <c r="I1875" s="19" t="s">
        <v>6416</v>
      </c>
      <c r="J1875" s="18" t="s">
        <v>5899</v>
      </c>
      <c r="K1875" s="18" t="s">
        <v>12331</v>
      </c>
      <c r="L1875" s="18" t="s">
        <v>5901</v>
      </c>
      <c r="N1875" s="20">
        <v>45322</v>
      </c>
      <c r="O1875" s="18" t="s">
        <v>12332</v>
      </c>
      <c r="P1875" s="18" t="s">
        <v>12331</v>
      </c>
      <c r="Q1875" s="18" t="s">
        <v>12320</v>
      </c>
      <c r="R1875" s="18">
        <v>2.9</v>
      </c>
      <c r="T1875" s="18">
        <v>0</v>
      </c>
      <c r="U1875" s="18">
        <v>0</v>
      </c>
    </row>
    <row r="1876" spans="2:21" x14ac:dyDescent="0.4">
      <c r="B1876" s="18" t="s">
        <v>5909</v>
      </c>
      <c r="C1876" s="18" t="s">
        <v>5910</v>
      </c>
      <c r="D1876" s="18" t="s">
        <v>12296</v>
      </c>
      <c r="E1876" s="19" t="s">
        <v>12317</v>
      </c>
      <c r="F1876" s="18" t="s">
        <v>5896</v>
      </c>
      <c r="G1876" s="18" t="s">
        <v>39</v>
      </c>
      <c r="H1876" s="18" t="s">
        <v>6318</v>
      </c>
      <c r="I1876" s="19" t="s">
        <v>6416</v>
      </c>
      <c r="J1876" s="18" t="s">
        <v>5904</v>
      </c>
      <c r="K1876" s="18" t="s">
        <v>12333</v>
      </c>
      <c r="L1876" s="18" t="s">
        <v>5901</v>
      </c>
      <c r="N1876" s="20">
        <v>45322</v>
      </c>
      <c r="O1876" s="18" t="s">
        <v>12334</v>
      </c>
      <c r="P1876" s="18" t="s">
        <v>12333</v>
      </c>
      <c r="Q1876" s="18" t="s">
        <v>12320</v>
      </c>
      <c r="R1876" s="18">
        <v>2.9</v>
      </c>
      <c r="T1876" s="18">
        <v>0</v>
      </c>
      <c r="U1876" s="18">
        <v>0</v>
      </c>
    </row>
    <row r="1877" spans="2:21" x14ac:dyDescent="0.4">
      <c r="B1877" s="18" t="s">
        <v>5909</v>
      </c>
      <c r="C1877" s="18" t="s">
        <v>5910</v>
      </c>
      <c r="D1877" s="18" t="s">
        <v>12296</v>
      </c>
      <c r="E1877" s="19" t="s">
        <v>12317</v>
      </c>
      <c r="F1877" s="18" t="s">
        <v>5896</v>
      </c>
      <c r="G1877" s="18" t="s">
        <v>39</v>
      </c>
      <c r="H1877" s="18" t="s">
        <v>6318</v>
      </c>
      <c r="I1877" s="19" t="s">
        <v>6416</v>
      </c>
      <c r="J1877" s="18" t="s">
        <v>5843</v>
      </c>
      <c r="K1877" s="18" t="s">
        <v>12335</v>
      </c>
      <c r="L1877" s="18" t="s">
        <v>5901</v>
      </c>
      <c r="N1877" s="20">
        <v>45322</v>
      </c>
      <c r="O1877" s="18" t="s">
        <v>12336</v>
      </c>
      <c r="P1877" s="18" t="s">
        <v>12335</v>
      </c>
      <c r="Q1877" s="18" t="s">
        <v>12320</v>
      </c>
      <c r="R1877" s="18">
        <v>2.9</v>
      </c>
      <c r="T1877" s="18">
        <v>0</v>
      </c>
      <c r="U1877" s="18">
        <v>0</v>
      </c>
    </row>
    <row r="1878" spans="2:21" x14ac:dyDescent="0.4">
      <c r="B1878" s="18" t="s">
        <v>5909</v>
      </c>
      <c r="C1878" s="18" t="s">
        <v>5910</v>
      </c>
      <c r="D1878" s="18" t="s">
        <v>12337</v>
      </c>
      <c r="E1878" s="19" t="s">
        <v>12338</v>
      </c>
      <c r="F1878" s="18" t="s">
        <v>5896</v>
      </c>
      <c r="G1878" s="18" t="s">
        <v>703</v>
      </c>
      <c r="H1878" s="18" t="s">
        <v>6466</v>
      </c>
      <c r="I1878" s="19" t="s">
        <v>6558</v>
      </c>
      <c r="J1878" s="18" t="s">
        <v>5899</v>
      </c>
      <c r="K1878" s="18" t="s">
        <v>12339</v>
      </c>
      <c r="L1878" s="18" t="s">
        <v>5901</v>
      </c>
      <c r="N1878" s="20">
        <v>45322</v>
      </c>
      <c r="O1878" s="18" t="s">
        <v>12340</v>
      </c>
      <c r="P1878" s="18" t="s">
        <v>12339</v>
      </c>
      <c r="Q1878" s="18" t="s">
        <v>12341</v>
      </c>
      <c r="R1878" s="18">
        <v>1.4</v>
      </c>
      <c r="T1878" s="18">
        <v>0</v>
      </c>
      <c r="U1878" s="18">
        <v>0</v>
      </c>
    </row>
    <row r="1879" spans="2:21" x14ac:dyDescent="0.4">
      <c r="B1879" s="18" t="s">
        <v>5909</v>
      </c>
      <c r="C1879" s="18" t="s">
        <v>5910</v>
      </c>
      <c r="D1879" s="18" t="s">
        <v>12337</v>
      </c>
      <c r="E1879" s="19" t="s">
        <v>12338</v>
      </c>
      <c r="F1879" s="18" t="s">
        <v>5896</v>
      </c>
      <c r="G1879" s="18" t="s">
        <v>703</v>
      </c>
      <c r="H1879" s="18" t="s">
        <v>6466</v>
      </c>
      <c r="I1879" s="19" t="s">
        <v>6558</v>
      </c>
      <c r="J1879" s="18" t="s">
        <v>5904</v>
      </c>
      <c r="K1879" s="18" t="s">
        <v>12342</v>
      </c>
      <c r="L1879" s="18" t="s">
        <v>5901</v>
      </c>
      <c r="N1879" s="20">
        <v>45322</v>
      </c>
      <c r="O1879" s="18" t="s">
        <v>12343</v>
      </c>
      <c r="P1879" s="18" t="s">
        <v>12342</v>
      </c>
      <c r="Q1879" s="18" t="s">
        <v>12341</v>
      </c>
      <c r="R1879" s="18">
        <v>1.4</v>
      </c>
      <c r="T1879" s="18">
        <v>0</v>
      </c>
      <c r="U1879" s="18">
        <v>0</v>
      </c>
    </row>
    <row r="1880" spans="2:21" x14ac:dyDescent="0.4">
      <c r="B1880" s="18" t="s">
        <v>5909</v>
      </c>
      <c r="C1880" s="18" t="s">
        <v>5910</v>
      </c>
      <c r="D1880" s="18" t="s">
        <v>12337</v>
      </c>
      <c r="E1880" s="19" t="s">
        <v>12338</v>
      </c>
      <c r="F1880" s="18" t="s">
        <v>5896</v>
      </c>
      <c r="G1880" s="18" t="s">
        <v>703</v>
      </c>
      <c r="H1880" s="18" t="s">
        <v>6466</v>
      </c>
      <c r="I1880" s="19" t="s">
        <v>6558</v>
      </c>
      <c r="J1880" s="18" t="s">
        <v>5843</v>
      </c>
      <c r="K1880" s="18" t="s">
        <v>12344</v>
      </c>
      <c r="L1880" s="18" t="s">
        <v>5901</v>
      </c>
      <c r="N1880" s="20">
        <v>45322</v>
      </c>
      <c r="O1880" s="18" t="s">
        <v>12345</v>
      </c>
      <c r="P1880" s="18" t="s">
        <v>12344</v>
      </c>
      <c r="Q1880" s="18" t="s">
        <v>12341</v>
      </c>
      <c r="R1880" s="18">
        <v>1.4</v>
      </c>
      <c r="T1880" s="18">
        <v>0</v>
      </c>
      <c r="U1880" s="18">
        <v>0</v>
      </c>
    </row>
    <row r="1881" spans="2:21" x14ac:dyDescent="0.4">
      <c r="B1881" s="18" t="s">
        <v>5909</v>
      </c>
      <c r="C1881" s="18" t="s">
        <v>5910</v>
      </c>
      <c r="D1881" s="18" t="s">
        <v>12337</v>
      </c>
      <c r="E1881" s="19" t="s">
        <v>12338</v>
      </c>
      <c r="F1881" s="18" t="s">
        <v>5896</v>
      </c>
      <c r="G1881" s="18" t="s">
        <v>275</v>
      </c>
      <c r="H1881" s="18" t="s">
        <v>6302</v>
      </c>
      <c r="I1881" s="19" t="s">
        <v>6474</v>
      </c>
      <c r="J1881" s="18" t="s">
        <v>5899</v>
      </c>
      <c r="K1881" s="18" t="s">
        <v>12346</v>
      </c>
      <c r="L1881" s="18" t="s">
        <v>5901</v>
      </c>
      <c r="N1881" s="20">
        <v>45322</v>
      </c>
      <c r="O1881" s="18" t="s">
        <v>12347</v>
      </c>
      <c r="P1881" s="18" t="s">
        <v>12346</v>
      </c>
      <c r="Q1881" s="18" t="s">
        <v>12341</v>
      </c>
      <c r="R1881" s="18">
        <v>1.8</v>
      </c>
      <c r="T1881" s="18">
        <v>0</v>
      </c>
      <c r="U1881" s="18">
        <v>0</v>
      </c>
    </row>
    <row r="1882" spans="2:21" x14ac:dyDescent="0.4">
      <c r="B1882" s="18" t="s">
        <v>5909</v>
      </c>
      <c r="C1882" s="18" t="s">
        <v>5910</v>
      </c>
      <c r="D1882" s="18" t="s">
        <v>12337</v>
      </c>
      <c r="E1882" s="19" t="s">
        <v>12338</v>
      </c>
      <c r="F1882" s="18" t="s">
        <v>5896</v>
      </c>
      <c r="G1882" s="18" t="s">
        <v>275</v>
      </c>
      <c r="H1882" s="18" t="s">
        <v>6302</v>
      </c>
      <c r="I1882" s="19" t="s">
        <v>6474</v>
      </c>
      <c r="J1882" s="18" t="s">
        <v>5904</v>
      </c>
      <c r="K1882" s="18" t="s">
        <v>12348</v>
      </c>
      <c r="L1882" s="18" t="s">
        <v>5901</v>
      </c>
      <c r="N1882" s="20">
        <v>45322</v>
      </c>
      <c r="O1882" s="18" t="s">
        <v>12349</v>
      </c>
      <c r="P1882" s="18" t="s">
        <v>12348</v>
      </c>
      <c r="Q1882" s="18" t="s">
        <v>12341</v>
      </c>
      <c r="R1882" s="18">
        <v>1.8</v>
      </c>
      <c r="T1882" s="18">
        <v>0</v>
      </c>
      <c r="U1882" s="18">
        <v>0</v>
      </c>
    </row>
    <row r="1883" spans="2:21" x14ac:dyDescent="0.4">
      <c r="B1883" s="18" t="s">
        <v>5909</v>
      </c>
      <c r="C1883" s="18" t="s">
        <v>5910</v>
      </c>
      <c r="D1883" s="18" t="s">
        <v>12337</v>
      </c>
      <c r="E1883" s="19" t="s">
        <v>12338</v>
      </c>
      <c r="F1883" s="18" t="s">
        <v>5896</v>
      </c>
      <c r="G1883" s="18" t="s">
        <v>275</v>
      </c>
      <c r="H1883" s="18" t="s">
        <v>6302</v>
      </c>
      <c r="I1883" s="19" t="s">
        <v>6474</v>
      </c>
      <c r="J1883" s="18" t="s">
        <v>5843</v>
      </c>
      <c r="K1883" s="18" t="s">
        <v>12350</v>
      </c>
      <c r="L1883" s="18" t="s">
        <v>5901</v>
      </c>
      <c r="N1883" s="20">
        <v>45322</v>
      </c>
      <c r="O1883" s="18" t="s">
        <v>12351</v>
      </c>
      <c r="P1883" s="18" t="s">
        <v>12350</v>
      </c>
      <c r="Q1883" s="18" t="s">
        <v>12341</v>
      </c>
      <c r="R1883" s="18">
        <v>1.8</v>
      </c>
      <c r="T1883" s="18">
        <v>0</v>
      </c>
      <c r="U1883" s="18">
        <v>0</v>
      </c>
    </row>
    <row r="1884" spans="2:21" x14ac:dyDescent="0.4">
      <c r="B1884" s="18" t="s">
        <v>5909</v>
      </c>
      <c r="C1884" s="18" t="s">
        <v>5910</v>
      </c>
      <c r="D1884" s="18" t="s">
        <v>12337</v>
      </c>
      <c r="E1884" s="19" t="s">
        <v>12338</v>
      </c>
      <c r="F1884" s="18" t="s">
        <v>5896</v>
      </c>
      <c r="G1884" s="18" t="s">
        <v>39</v>
      </c>
      <c r="H1884" s="18" t="s">
        <v>6318</v>
      </c>
      <c r="I1884" s="19" t="s">
        <v>6416</v>
      </c>
      <c r="J1884" s="18" t="s">
        <v>5899</v>
      </c>
      <c r="K1884" s="18" t="s">
        <v>12352</v>
      </c>
      <c r="L1884" s="18" t="s">
        <v>5901</v>
      </c>
      <c r="N1884" s="20">
        <v>45322</v>
      </c>
      <c r="O1884" s="18" t="s">
        <v>12353</v>
      </c>
      <c r="P1884" s="18" t="s">
        <v>12352</v>
      </c>
      <c r="Q1884" s="18" t="s">
        <v>12341</v>
      </c>
      <c r="R1884" s="18">
        <v>2.9</v>
      </c>
      <c r="T1884" s="18">
        <v>0</v>
      </c>
      <c r="U1884" s="18">
        <v>0</v>
      </c>
    </row>
    <row r="1885" spans="2:21" x14ac:dyDescent="0.4">
      <c r="B1885" s="18" t="s">
        <v>5909</v>
      </c>
      <c r="C1885" s="18" t="s">
        <v>5910</v>
      </c>
      <c r="D1885" s="18" t="s">
        <v>12337</v>
      </c>
      <c r="E1885" s="19" t="s">
        <v>12338</v>
      </c>
      <c r="F1885" s="18" t="s">
        <v>5896</v>
      </c>
      <c r="G1885" s="18" t="s">
        <v>39</v>
      </c>
      <c r="H1885" s="18" t="s">
        <v>6318</v>
      </c>
      <c r="I1885" s="19" t="s">
        <v>6416</v>
      </c>
      <c r="J1885" s="18" t="s">
        <v>5904</v>
      </c>
      <c r="K1885" s="18" t="s">
        <v>12354</v>
      </c>
      <c r="L1885" s="18" t="s">
        <v>5901</v>
      </c>
      <c r="N1885" s="20">
        <v>45322</v>
      </c>
      <c r="O1885" s="18" t="s">
        <v>12355</v>
      </c>
      <c r="P1885" s="18" t="s">
        <v>12354</v>
      </c>
      <c r="Q1885" s="18" t="s">
        <v>12341</v>
      </c>
      <c r="R1885" s="18">
        <v>2.9</v>
      </c>
      <c r="T1885" s="18">
        <v>0</v>
      </c>
      <c r="U1885" s="18">
        <v>0</v>
      </c>
    </row>
    <row r="1886" spans="2:21" x14ac:dyDescent="0.4">
      <c r="B1886" s="18" t="s">
        <v>5909</v>
      </c>
      <c r="C1886" s="18" t="s">
        <v>5910</v>
      </c>
      <c r="D1886" s="18" t="s">
        <v>12337</v>
      </c>
      <c r="E1886" s="19" t="s">
        <v>12338</v>
      </c>
      <c r="F1886" s="18" t="s">
        <v>5896</v>
      </c>
      <c r="G1886" s="18" t="s">
        <v>39</v>
      </c>
      <c r="H1886" s="18" t="s">
        <v>6318</v>
      </c>
      <c r="I1886" s="19" t="s">
        <v>6416</v>
      </c>
      <c r="J1886" s="18" t="s">
        <v>5843</v>
      </c>
      <c r="K1886" s="18" t="s">
        <v>12356</v>
      </c>
      <c r="L1886" s="18" t="s">
        <v>5901</v>
      </c>
      <c r="N1886" s="20">
        <v>45322</v>
      </c>
      <c r="O1886" s="18" t="s">
        <v>12357</v>
      </c>
      <c r="P1886" s="18" t="s">
        <v>12356</v>
      </c>
      <c r="Q1886" s="18" t="s">
        <v>12341</v>
      </c>
      <c r="R1886" s="18">
        <v>2.9</v>
      </c>
      <c r="T1886" s="18">
        <v>0</v>
      </c>
      <c r="U1886" s="18">
        <v>0</v>
      </c>
    </row>
    <row r="1887" spans="2:21" x14ac:dyDescent="0.4">
      <c r="B1887" s="18" t="s">
        <v>5909</v>
      </c>
      <c r="C1887" s="18" t="s">
        <v>5910</v>
      </c>
      <c r="D1887" s="18" t="s">
        <v>12337</v>
      </c>
      <c r="E1887" s="19" t="s">
        <v>12358</v>
      </c>
      <c r="F1887" s="18" t="s">
        <v>5896</v>
      </c>
      <c r="G1887" s="18" t="s">
        <v>703</v>
      </c>
      <c r="H1887" s="18" t="s">
        <v>6466</v>
      </c>
      <c r="I1887" s="19" t="s">
        <v>6558</v>
      </c>
      <c r="J1887" s="18" t="s">
        <v>5899</v>
      </c>
      <c r="K1887" s="18" t="s">
        <v>12359</v>
      </c>
      <c r="L1887" s="18" t="s">
        <v>5901</v>
      </c>
      <c r="N1887" s="20">
        <v>45322</v>
      </c>
      <c r="O1887" s="18" t="s">
        <v>12360</v>
      </c>
      <c r="P1887" s="18" t="s">
        <v>12359</v>
      </c>
      <c r="Q1887" s="18" t="s">
        <v>12361</v>
      </c>
      <c r="R1887" s="18">
        <v>1.4</v>
      </c>
      <c r="T1887" s="18">
        <v>0</v>
      </c>
      <c r="U1887" s="18">
        <v>0</v>
      </c>
    </row>
    <row r="1888" spans="2:21" x14ac:dyDescent="0.4">
      <c r="B1888" s="18" t="s">
        <v>5909</v>
      </c>
      <c r="C1888" s="18" t="s">
        <v>5910</v>
      </c>
      <c r="D1888" s="18" t="s">
        <v>12337</v>
      </c>
      <c r="E1888" s="19" t="s">
        <v>12358</v>
      </c>
      <c r="F1888" s="18" t="s">
        <v>5896</v>
      </c>
      <c r="G1888" s="18" t="s">
        <v>703</v>
      </c>
      <c r="H1888" s="18" t="s">
        <v>6466</v>
      </c>
      <c r="I1888" s="19" t="s">
        <v>6558</v>
      </c>
      <c r="J1888" s="18" t="s">
        <v>5904</v>
      </c>
      <c r="K1888" s="18" t="s">
        <v>12362</v>
      </c>
      <c r="L1888" s="18" t="s">
        <v>5901</v>
      </c>
      <c r="N1888" s="20">
        <v>45322</v>
      </c>
      <c r="O1888" s="18" t="s">
        <v>12363</v>
      </c>
      <c r="P1888" s="18" t="s">
        <v>12362</v>
      </c>
      <c r="Q1888" s="18" t="s">
        <v>12361</v>
      </c>
      <c r="R1888" s="18">
        <v>1.4</v>
      </c>
      <c r="T1888" s="18">
        <v>0</v>
      </c>
      <c r="U1888" s="18">
        <v>0</v>
      </c>
    </row>
    <row r="1889" spans="2:21" x14ac:dyDescent="0.4">
      <c r="B1889" s="18" t="s">
        <v>5909</v>
      </c>
      <c r="C1889" s="18" t="s">
        <v>5910</v>
      </c>
      <c r="D1889" s="18" t="s">
        <v>12337</v>
      </c>
      <c r="E1889" s="19" t="s">
        <v>12358</v>
      </c>
      <c r="F1889" s="18" t="s">
        <v>5896</v>
      </c>
      <c r="G1889" s="18" t="s">
        <v>703</v>
      </c>
      <c r="H1889" s="18" t="s">
        <v>6466</v>
      </c>
      <c r="I1889" s="19" t="s">
        <v>6558</v>
      </c>
      <c r="J1889" s="18" t="s">
        <v>5843</v>
      </c>
      <c r="K1889" s="18" t="s">
        <v>12364</v>
      </c>
      <c r="L1889" s="18" t="s">
        <v>5901</v>
      </c>
      <c r="N1889" s="20">
        <v>45322</v>
      </c>
      <c r="O1889" s="18" t="s">
        <v>12365</v>
      </c>
      <c r="P1889" s="18" t="s">
        <v>12364</v>
      </c>
      <c r="Q1889" s="18" t="s">
        <v>12361</v>
      </c>
      <c r="R1889" s="18">
        <v>1.4</v>
      </c>
      <c r="T1889" s="18">
        <v>0</v>
      </c>
      <c r="U1889" s="18">
        <v>0</v>
      </c>
    </row>
    <row r="1890" spans="2:21" x14ac:dyDescent="0.4">
      <c r="B1890" s="18" t="s">
        <v>5909</v>
      </c>
      <c r="C1890" s="18" t="s">
        <v>5910</v>
      </c>
      <c r="D1890" s="18" t="s">
        <v>12337</v>
      </c>
      <c r="E1890" s="19" t="s">
        <v>12358</v>
      </c>
      <c r="F1890" s="18" t="s">
        <v>5896</v>
      </c>
      <c r="G1890" s="18" t="s">
        <v>275</v>
      </c>
      <c r="H1890" s="18" t="s">
        <v>6302</v>
      </c>
      <c r="I1890" s="19" t="s">
        <v>6474</v>
      </c>
      <c r="J1890" s="18" t="s">
        <v>5899</v>
      </c>
      <c r="K1890" s="18" t="s">
        <v>12366</v>
      </c>
      <c r="L1890" s="18" t="s">
        <v>5901</v>
      </c>
      <c r="N1890" s="20">
        <v>45322</v>
      </c>
      <c r="O1890" s="18" t="s">
        <v>12367</v>
      </c>
      <c r="P1890" s="18" t="s">
        <v>12366</v>
      </c>
      <c r="Q1890" s="18" t="s">
        <v>12361</v>
      </c>
      <c r="R1890" s="18">
        <v>1.8</v>
      </c>
      <c r="T1890" s="18">
        <v>0</v>
      </c>
      <c r="U1890" s="18">
        <v>0</v>
      </c>
    </row>
    <row r="1891" spans="2:21" x14ac:dyDescent="0.4">
      <c r="B1891" s="18" t="s">
        <v>5909</v>
      </c>
      <c r="C1891" s="18" t="s">
        <v>5910</v>
      </c>
      <c r="D1891" s="18" t="s">
        <v>12337</v>
      </c>
      <c r="E1891" s="19" t="s">
        <v>12358</v>
      </c>
      <c r="F1891" s="18" t="s">
        <v>5896</v>
      </c>
      <c r="G1891" s="18" t="s">
        <v>275</v>
      </c>
      <c r="H1891" s="18" t="s">
        <v>6302</v>
      </c>
      <c r="I1891" s="19" t="s">
        <v>6474</v>
      </c>
      <c r="J1891" s="18" t="s">
        <v>5904</v>
      </c>
      <c r="K1891" s="18" t="s">
        <v>12368</v>
      </c>
      <c r="L1891" s="18" t="s">
        <v>5901</v>
      </c>
      <c r="N1891" s="20">
        <v>45322</v>
      </c>
      <c r="O1891" s="18" t="s">
        <v>12369</v>
      </c>
      <c r="P1891" s="18" t="s">
        <v>12368</v>
      </c>
      <c r="Q1891" s="18" t="s">
        <v>12361</v>
      </c>
      <c r="R1891" s="18">
        <v>1.8</v>
      </c>
      <c r="T1891" s="18">
        <v>0</v>
      </c>
      <c r="U1891" s="18">
        <v>0</v>
      </c>
    </row>
    <row r="1892" spans="2:21" x14ac:dyDescent="0.4">
      <c r="B1892" s="18" t="s">
        <v>5909</v>
      </c>
      <c r="C1892" s="18" t="s">
        <v>5910</v>
      </c>
      <c r="D1892" s="18" t="s">
        <v>12337</v>
      </c>
      <c r="E1892" s="19" t="s">
        <v>12358</v>
      </c>
      <c r="F1892" s="18" t="s">
        <v>5896</v>
      </c>
      <c r="G1892" s="18" t="s">
        <v>275</v>
      </c>
      <c r="H1892" s="18" t="s">
        <v>6302</v>
      </c>
      <c r="I1892" s="19" t="s">
        <v>6474</v>
      </c>
      <c r="J1892" s="18" t="s">
        <v>5843</v>
      </c>
      <c r="K1892" s="18" t="s">
        <v>12370</v>
      </c>
      <c r="L1892" s="18" t="s">
        <v>5901</v>
      </c>
      <c r="N1892" s="20">
        <v>45322</v>
      </c>
      <c r="O1892" s="18" t="s">
        <v>12371</v>
      </c>
      <c r="P1892" s="18" t="s">
        <v>12370</v>
      </c>
      <c r="Q1892" s="18" t="s">
        <v>12361</v>
      </c>
      <c r="R1892" s="18">
        <v>1.8</v>
      </c>
      <c r="T1892" s="18">
        <v>0</v>
      </c>
      <c r="U1892" s="18">
        <v>0</v>
      </c>
    </row>
    <row r="1893" spans="2:21" x14ac:dyDescent="0.4">
      <c r="B1893" s="18" t="s">
        <v>5909</v>
      </c>
      <c r="C1893" s="18" t="s">
        <v>5910</v>
      </c>
      <c r="D1893" s="18" t="s">
        <v>12337</v>
      </c>
      <c r="E1893" s="19" t="s">
        <v>12358</v>
      </c>
      <c r="F1893" s="18" t="s">
        <v>5896</v>
      </c>
      <c r="G1893" s="18" t="s">
        <v>39</v>
      </c>
      <c r="H1893" s="18" t="s">
        <v>6318</v>
      </c>
      <c r="I1893" s="19" t="s">
        <v>6416</v>
      </c>
      <c r="J1893" s="18" t="s">
        <v>5899</v>
      </c>
      <c r="K1893" s="18" t="s">
        <v>12372</v>
      </c>
      <c r="L1893" s="18" t="s">
        <v>5901</v>
      </c>
      <c r="N1893" s="20">
        <v>45322</v>
      </c>
      <c r="O1893" s="18" t="s">
        <v>12373</v>
      </c>
      <c r="P1893" s="18" t="s">
        <v>12372</v>
      </c>
      <c r="Q1893" s="18" t="s">
        <v>12361</v>
      </c>
      <c r="R1893" s="18">
        <v>2.9</v>
      </c>
      <c r="T1893" s="18">
        <v>0</v>
      </c>
      <c r="U1893" s="18">
        <v>0</v>
      </c>
    </row>
    <row r="1894" spans="2:21" x14ac:dyDescent="0.4">
      <c r="B1894" s="18" t="s">
        <v>5909</v>
      </c>
      <c r="C1894" s="18" t="s">
        <v>5910</v>
      </c>
      <c r="D1894" s="18" t="s">
        <v>12337</v>
      </c>
      <c r="E1894" s="19" t="s">
        <v>12358</v>
      </c>
      <c r="F1894" s="18" t="s">
        <v>5896</v>
      </c>
      <c r="G1894" s="18" t="s">
        <v>39</v>
      </c>
      <c r="H1894" s="18" t="s">
        <v>6318</v>
      </c>
      <c r="I1894" s="19" t="s">
        <v>6416</v>
      </c>
      <c r="J1894" s="18" t="s">
        <v>5904</v>
      </c>
      <c r="K1894" s="18" t="s">
        <v>12374</v>
      </c>
      <c r="L1894" s="18" t="s">
        <v>5901</v>
      </c>
      <c r="N1894" s="20">
        <v>45322</v>
      </c>
      <c r="O1894" s="18" t="s">
        <v>12375</v>
      </c>
      <c r="P1894" s="18" t="s">
        <v>12374</v>
      </c>
      <c r="Q1894" s="18" t="s">
        <v>12361</v>
      </c>
      <c r="R1894" s="18">
        <v>2.9</v>
      </c>
      <c r="T1894" s="18">
        <v>0</v>
      </c>
      <c r="U1894" s="18">
        <v>0</v>
      </c>
    </row>
    <row r="1895" spans="2:21" x14ac:dyDescent="0.4">
      <c r="B1895" s="18" t="s">
        <v>5909</v>
      </c>
      <c r="C1895" s="18" t="s">
        <v>5910</v>
      </c>
      <c r="D1895" s="18" t="s">
        <v>12337</v>
      </c>
      <c r="E1895" s="19" t="s">
        <v>12358</v>
      </c>
      <c r="F1895" s="18" t="s">
        <v>5896</v>
      </c>
      <c r="G1895" s="18" t="s">
        <v>39</v>
      </c>
      <c r="H1895" s="18" t="s">
        <v>6318</v>
      </c>
      <c r="I1895" s="19" t="s">
        <v>6416</v>
      </c>
      <c r="J1895" s="18" t="s">
        <v>5843</v>
      </c>
      <c r="K1895" s="18" t="s">
        <v>12376</v>
      </c>
      <c r="L1895" s="18" t="s">
        <v>5901</v>
      </c>
      <c r="N1895" s="20">
        <v>45322</v>
      </c>
      <c r="O1895" s="18" t="s">
        <v>12377</v>
      </c>
      <c r="P1895" s="18" t="s">
        <v>12376</v>
      </c>
      <c r="Q1895" s="18" t="s">
        <v>12361</v>
      </c>
      <c r="R1895" s="18">
        <v>2.9</v>
      </c>
      <c r="T1895" s="18">
        <v>0</v>
      </c>
      <c r="U1895" s="18">
        <v>0</v>
      </c>
    </row>
    <row r="1896" spans="2:21" x14ac:dyDescent="0.4">
      <c r="B1896" s="18" t="s">
        <v>5909</v>
      </c>
      <c r="C1896" s="18" t="s">
        <v>5910</v>
      </c>
      <c r="D1896" s="18" t="s">
        <v>14819</v>
      </c>
      <c r="E1896" s="19" t="s">
        <v>14820</v>
      </c>
      <c r="F1896" s="18" t="s">
        <v>12556</v>
      </c>
      <c r="G1896" s="18" t="s">
        <v>703</v>
      </c>
      <c r="H1896" s="18" t="s">
        <v>6466</v>
      </c>
      <c r="I1896" s="19" t="s">
        <v>6558</v>
      </c>
      <c r="J1896" s="18" t="s">
        <v>5899</v>
      </c>
      <c r="K1896" s="18" t="s">
        <v>14821</v>
      </c>
      <c r="L1896" s="18" t="s">
        <v>5901</v>
      </c>
      <c r="M1896" s="19" t="s">
        <v>14819</v>
      </c>
      <c r="N1896" s="20">
        <v>45322</v>
      </c>
      <c r="O1896" s="18" t="s">
        <v>14822</v>
      </c>
      <c r="P1896" s="18" t="s">
        <v>14821</v>
      </c>
      <c r="Q1896" s="18" t="s">
        <v>14823</v>
      </c>
      <c r="R1896" s="18">
        <v>1.4</v>
      </c>
      <c r="T1896" s="18">
        <v>0</v>
      </c>
      <c r="U1896" s="18">
        <v>0</v>
      </c>
    </row>
    <row r="1897" spans="2:21" x14ac:dyDescent="0.4">
      <c r="B1897" s="18" t="s">
        <v>5909</v>
      </c>
      <c r="C1897" s="18" t="s">
        <v>5910</v>
      </c>
      <c r="D1897" s="18" t="s">
        <v>14819</v>
      </c>
      <c r="E1897" s="19" t="s">
        <v>14820</v>
      </c>
      <c r="F1897" s="18" t="s">
        <v>12556</v>
      </c>
      <c r="G1897" s="18" t="s">
        <v>703</v>
      </c>
      <c r="H1897" s="18" t="s">
        <v>6466</v>
      </c>
      <c r="I1897" s="19" t="s">
        <v>6558</v>
      </c>
      <c r="J1897" s="18" t="s">
        <v>5904</v>
      </c>
      <c r="K1897" s="18" t="s">
        <v>14824</v>
      </c>
      <c r="L1897" s="18" t="s">
        <v>5901</v>
      </c>
      <c r="M1897" s="19" t="s">
        <v>14819</v>
      </c>
      <c r="N1897" s="20">
        <v>45322</v>
      </c>
      <c r="O1897" s="18" t="s">
        <v>14825</v>
      </c>
      <c r="P1897" s="18" t="s">
        <v>14824</v>
      </c>
      <c r="Q1897" s="18" t="s">
        <v>14823</v>
      </c>
      <c r="R1897" s="18">
        <v>1.4</v>
      </c>
      <c r="T1897" s="18">
        <v>0</v>
      </c>
      <c r="U1897" s="18">
        <v>0</v>
      </c>
    </row>
    <row r="1898" spans="2:21" x14ac:dyDescent="0.4">
      <c r="B1898" s="18" t="s">
        <v>5909</v>
      </c>
      <c r="C1898" s="18" t="s">
        <v>5910</v>
      </c>
      <c r="D1898" s="18" t="s">
        <v>14819</v>
      </c>
      <c r="E1898" s="19" t="s">
        <v>14820</v>
      </c>
      <c r="F1898" s="18" t="s">
        <v>12556</v>
      </c>
      <c r="G1898" s="18" t="s">
        <v>703</v>
      </c>
      <c r="H1898" s="18" t="s">
        <v>6466</v>
      </c>
      <c r="I1898" s="19" t="s">
        <v>6558</v>
      </c>
      <c r="J1898" s="18" t="s">
        <v>5843</v>
      </c>
      <c r="K1898" s="18" t="s">
        <v>14826</v>
      </c>
      <c r="L1898" s="18" t="s">
        <v>5901</v>
      </c>
      <c r="M1898" s="19" t="s">
        <v>14819</v>
      </c>
      <c r="N1898" s="20">
        <v>45322</v>
      </c>
      <c r="O1898" s="18" t="s">
        <v>14827</v>
      </c>
      <c r="P1898" s="18" t="s">
        <v>14826</v>
      </c>
      <c r="Q1898" s="18" t="s">
        <v>14823</v>
      </c>
      <c r="R1898" s="18">
        <v>1.4</v>
      </c>
      <c r="T1898" s="18">
        <v>0</v>
      </c>
      <c r="U1898" s="18">
        <v>0</v>
      </c>
    </row>
    <row r="1899" spans="2:21" x14ac:dyDescent="0.4">
      <c r="B1899" s="18" t="s">
        <v>5909</v>
      </c>
      <c r="C1899" s="18" t="s">
        <v>5910</v>
      </c>
      <c r="D1899" s="18" t="s">
        <v>14819</v>
      </c>
      <c r="E1899" s="19" t="s">
        <v>14820</v>
      </c>
      <c r="F1899" s="18" t="s">
        <v>12556</v>
      </c>
      <c r="G1899" s="18" t="s">
        <v>275</v>
      </c>
      <c r="H1899" s="18" t="s">
        <v>6302</v>
      </c>
      <c r="I1899" s="19" t="s">
        <v>6474</v>
      </c>
      <c r="J1899" s="18" t="s">
        <v>5899</v>
      </c>
      <c r="K1899" s="18" t="s">
        <v>14828</v>
      </c>
      <c r="L1899" s="18" t="s">
        <v>5901</v>
      </c>
      <c r="M1899" s="19" t="s">
        <v>14819</v>
      </c>
      <c r="N1899" s="20">
        <v>45322</v>
      </c>
      <c r="O1899" s="18" t="s">
        <v>14829</v>
      </c>
      <c r="P1899" s="18" t="s">
        <v>14828</v>
      </c>
      <c r="Q1899" s="18" t="s">
        <v>14823</v>
      </c>
      <c r="R1899" s="18">
        <v>1.8</v>
      </c>
      <c r="T1899" s="18">
        <v>0</v>
      </c>
      <c r="U1899" s="18">
        <v>0</v>
      </c>
    </row>
    <row r="1900" spans="2:21" x14ac:dyDescent="0.4">
      <c r="B1900" s="18" t="s">
        <v>5909</v>
      </c>
      <c r="C1900" s="18" t="s">
        <v>5910</v>
      </c>
      <c r="D1900" s="18" t="s">
        <v>14819</v>
      </c>
      <c r="E1900" s="19" t="s">
        <v>14820</v>
      </c>
      <c r="F1900" s="18" t="s">
        <v>12556</v>
      </c>
      <c r="G1900" s="18" t="s">
        <v>275</v>
      </c>
      <c r="H1900" s="18" t="s">
        <v>6302</v>
      </c>
      <c r="I1900" s="19" t="s">
        <v>6474</v>
      </c>
      <c r="J1900" s="18" t="s">
        <v>5904</v>
      </c>
      <c r="K1900" s="18" t="s">
        <v>14830</v>
      </c>
      <c r="L1900" s="18" t="s">
        <v>5901</v>
      </c>
      <c r="M1900" s="19" t="s">
        <v>14819</v>
      </c>
      <c r="N1900" s="20">
        <v>45322</v>
      </c>
      <c r="O1900" s="18" t="s">
        <v>14831</v>
      </c>
      <c r="P1900" s="18" t="s">
        <v>14830</v>
      </c>
      <c r="Q1900" s="18" t="s">
        <v>14823</v>
      </c>
      <c r="R1900" s="18">
        <v>1.8</v>
      </c>
      <c r="T1900" s="18">
        <v>0</v>
      </c>
      <c r="U1900" s="18">
        <v>0</v>
      </c>
    </row>
    <row r="1901" spans="2:21" x14ac:dyDescent="0.4">
      <c r="B1901" s="18" t="s">
        <v>5909</v>
      </c>
      <c r="C1901" s="18" t="s">
        <v>5910</v>
      </c>
      <c r="D1901" s="18" t="s">
        <v>14819</v>
      </c>
      <c r="E1901" s="19" t="s">
        <v>14820</v>
      </c>
      <c r="F1901" s="18" t="s">
        <v>12556</v>
      </c>
      <c r="G1901" s="18" t="s">
        <v>275</v>
      </c>
      <c r="H1901" s="18" t="s">
        <v>6302</v>
      </c>
      <c r="I1901" s="19" t="s">
        <v>6474</v>
      </c>
      <c r="J1901" s="18" t="s">
        <v>5843</v>
      </c>
      <c r="K1901" s="18" t="s">
        <v>14832</v>
      </c>
      <c r="L1901" s="18" t="s">
        <v>5901</v>
      </c>
      <c r="M1901" s="19" t="s">
        <v>14819</v>
      </c>
      <c r="N1901" s="20">
        <v>45322</v>
      </c>
      <c r="O1901" s="18" t="s">
        <v>14833</v>
      </c>
      <c r="P1901" s="18" t="s">
        <v>14832</v>
      </c>
      <c r="Q1901" s="18" t="s">
        <v>14823</v>
      </c>
      <c r="R1901" s="18">
        <v>1.8</v>
      </c>
      <c r="T1901" s="18">
        <v>0</v>
      </c>
      <c r="U1901" s="18">
        <v>0</v>
      </c>
    </row>
    <row r="1902" spans="2:21" x14ac:dyDescent="0.4">
      <c r="B1902" s="18" t="s">
        <v>5909</v>
      </c>
      <c r="C1902" s="18" t="s">
        <v>5910</v>
      </c>
      <c r="D1902" s="18" t="s">
        <v>14819</v>
      </c>
      <c r="E1902" s="19" t="s">
        <v>14820</v>
      </c>
      <c r="F1902" s="18" t="s">
        <v>12556</v>
      </c>
      <c r="G1902" s="18" t="s">
        <v>39</v>
      </c>
      <c r="H1902" s="18" t="s">
        <v>6318</v>
      </c>
      <c r="I1902" s="19" t="s">
        <v>6416</v>
      </c>
      <c r="J1902" s="18" t="s">
        <v>5899</v>
      </c>
      <c r="K1902" s="18" t="s">
        <v>14834</v>
      </c>
      <c r="L1902" s="18" t="s">
        <v>5901</v>
      </c>
      <c r="M1902" s="19" t="s">
        <v>14819</v>
      </c>
      <c r="N1902" s="20">
        <v>45322</v>
      </c>
      <c r="O1902" s="18" t="s">
        <v>14835</v>
      </c>
      <c r="P1902" s="18" t="s">
        <v>14834</v>
      </c>
      <c r="Q1902" s="18" t="s">
        <v>14823</v>
      </c>
      <c r="R1902" s="18">
        <v>2.9</v>
      </c>
      <c r="T1902" s="18">
        <v>0</v>
      </c>
      <c r="U1902" s="18">
        <v>0</v>
      </c>
    </row>
    <row r="1903" spans="2:21" x14ac:dyDescent="0.4">
      <c r="B1903" s="18" t="s">
        <v>5909</v>
      </c>
      <c r="C1903" s="18" t="s">
        <v>5910</v>
      </c>
      <c r="D1903" s="18" t="s">
        <v>14819</v>
      </c>
      <c r="E1903" s="19" t="s">
        <v>14820</v>
      </c>
      <c r="F1903" s="18" t="s">
        <v>12556</v>
      </c>
      <c r="G1903" s="18" t="s">
        <v>39</v>
      </c>
      <c r="H1903" s="18" t="s">
        <v>6318</v>
      </c>
      <c r="I1903" s="19" t="s">
        <v>6416</v>
      </c>
      <c r="J1903" s="18" t="s">
        <v>5904</v>
      </c>
      <c r="K1903" s="18" t="s">
        <v>14836</v>
      </c>
      <c r="L1903" s="18" t="s">
        <v>5901</v>
      </c>
      <c r="M1903" s="19" t="s">
        <v>14819</v>
      </c>
      <c r="N1903" s="20">
        <v>45322</v>
      </c>
      <c r="O1903" s="18" t="s">
        <v>14837</v>
      </c>
      <c r="P1903" s="18" t="s">
        <v>14836</v>
      </c>
      <c r="Q1903" s="18" t="s">
        <v>14823</v>
      </c>
      <c r="R1903" s="18">
        <v>2.9</v>
      </c>
      <c r="T1903" s="18">
        <v>0</v>
      </c>
      <c r="U1903" s="18">
        <v>0</v>
      </c>
    </row>
    <row r="1904" spans="2:21" x14ac:dyDescent="0.4">
      <c r="B1904" s="18" t="s">
        <v>5909</v>
      </c>
      <c r="C1904" s="18" t="s">
        <v>5910</v>
      </c>
      <c r="D1904" s="18" t="s">
        <v>14819</v>
      </c>
      <c r="E1904" s="19" t="s">
        <v>14820</v>
      </c>
      <c r="F1904" s="18" t="s">
        <v>12556</v>
      </c>
      <c r="G1904" s="18" t="s">
        <v>39</v>
      </c>
      <c r="H1904" s="18" t="s">
        <v>6318</v>
      </c>
      <c r="I1904" s="19" t="s">
        <v>6416</v>
      </c>
      <c r="J1904" s="18" t="s">
        <v>5843</v>
      </c>
      <c r="K1904" s="18" t="s">
        <v>14838</v>
      </c>
      <c r="L1904" s="18" t="s">
        <v>5901</v>
      </c>
      <c r="M1904" s="19" t="s">
        <v>14819</v>
      </c>
      <c r="N1904" s="20">
        <v>45322</v>
      </c>
      <c r="O1904" s="18" t="s">
        <v>14839</v>
      </c>
      <c r="P1904" s="18" t="s">
        <v>14838</v>
      </c>
      <c r="Q1904" s="18" t="s">
        <v>14823</v>
      </c>
      <c r="R1904" s="18">
        <v>2.9</v>
      </c>
      <c r="T1904" s="18">
        <v>0</v>
      </c>
      <c r="U1904" s="18">
        <v>0</v>
      </c>
    </row>
    <row r="1905" spans="2:21" x14ac:dyDescent="0.4">
      <c r="B1905" s="18" t="s">
        <v>5909</v>
      </c>
      <c r="C1905" s="18" t="s">
        <v>5910</v>
      </c>
      <c r="D1905" s="18" t="s">
        <v>14819</v>
      </c>
      <c r="E1905" s="19" t="s">
        <v>14840</v>
      </c>
      <c r="F1905" s="18" t="s">
        <v>12556</v>
      </c>
      <c r="G1905" s="18" t="s">
        <v>703</v>
      </c>
      <c r="H1905" s="18" t="s">
        <v>6466</v>
      </c>
      <c r="I1905" s="19" t="s">
        <v>6558</v>
      </c>
      <c r="J1905" s="18" t="s">
        <v>5899</v>
      </c>
      <c r="K1905" s="18" t="s">
        <v>14841</v>
      </c>
      <c r="L1905" s="18" t="s">
        <v>5901</v>
      </c>
      <c r="M1905" s="19" t="s">
        <v>14819</v>
      </c>
      <c r="N1905" s="20">
        <v>45322</v>
      </c>
      <c r="O1905" s="18" t="s">
        <v>14842</v>
      </c>
      <c r="P1905" s="18" t="s">
        <v>14841</v>
      </c>
      <c r="Q1905" s="18" t="s">
        <v>14843</v>
      </c>
      <c r="R1905" s="18">
        <v>1.4</v>
      </c>
      <c r="T1905" s="18">
        <v>0</v>
      </c>
      <c r="U1905" s="18">
        <v>0</v>
      </c>
    </row>
    <row r="1906" spans="2:21" x14ac:dyDescent="0.4">
      <c r="B1906" s="18" t="s">
        <v>5909</v>
      </c>
      <c r="C1906" s="18" t="s">
        <v>5910</v>
      </c>
      <c r="D1906" s="18" t="s">
        <v>14819</v>
      </c>
      <c r="E1906" s="19" t="s">
        <v>14840</v>
      </c>
      <c r="F1906" s="18" t="s">
        <v>12556</v>
      </c>
      <c r="G1906" s="18" t="s">
        <v>703</v>
      </c>
      <c r="H1906" s="18" t="s">
        <v>6466</v>
      </c>
      <c r="I1906" s="19" t="s">
        <v>6558</v>
      </c>
      <c r="J1906" s="18" t="s">
        <v>5904</v>
      </c>
      <c r="K1906" s="18" t="s">
        <v>14844</v>
      </c>
      <c r="L1906" s="18" t="s">
        <v>5901</v>
      </c>
      <c r="M1906" s="19" t="s">
        <v>14819</v>
      </c>
      <c r="N1906" s="20">
        <v>45322</v>
      </c>
      <c r="O1906" s="18" t="s">
        <v>14845</v>
      </c>
      <c r="P1906" s="18" t="s">
        <v>14844</v>
      </c>
      <c r="Q1906" s="18" t="s">
        <v>14843</v>
      </c>
      <c r="R1906" s="18">
        <v>1.4</v>
      </c>
      <c r="T1906" s="18">
        <v>0</v>
      </c>
      <c r="U1906" s="18">
        <v>0</v>
      </c>
    </row>
    <row r="1907" spans="2:21" x14ac:dyDescent="0.4">
      <c r="B1907" s="18" t="s">
        <v>5909</v>
      </c>
      <c r="C1907" s="18" t="s">
        <v>5910</v>
      </c>
      <c r="D1907" s="18" t="s">
        <v>14819</v>
      </c>
      <c r="E1907" s="19" t="s">
        <v>14840</v>
      </c>
      <c r="F1907" s="18" t="s">
        <v>12556</v>
      </c>
      <c r="G1907" s="18" t="s">
        <v>703</v>
      </c>
      <c r="H1907" s="18" t="s">
        <v>6466</v>
      </c>
      <c r="I1907" s="19" t="s">
        <v>6558</v>
      </c>
      <c r="J1907" s="18" t="s">
        <v>5843</v>
      </c>
      <c r="K1907" s="18" t="s">
        <v>14846</v>
      </c>
      <c r="L1907" s="18" t="s">
        <v>5901</v>
      </c>
      <c r="M1907" s="19" t="s">
        <v>14819</v>
      </c>
      <c r="N1907" s="20">
        <v>45322</v>
      </c>
      <c r="O1907" s="18" t="s">
        <v>14847</v>
      </c>
      <c r="P1907" s="18" t="s">
        <v>14846</v>
      </c>
      <c r="Q1907" s="18" t="s">
        <v>14843</v>
      </c>
      <c r="R1907" s="18">
        <v>1.4</v>
      </c>
      <c r="T1907" s="18">
        <v>0</v>
      </c>
      <c r="U1907" s="18">
        <v>0</v>
      </c>
    </row>
    <row r="1908" spans="2:21" x14ac:dyDescent="0.4">
      <c r="B1908" s="18" t="s">
        <v>5909</v>
      </c>
      <c r="C1908" s="18" t="s">
        <v>5910</v>
      </c>
      <c r="D1908" s="18" t="s">
        <v>14819</v>
      </c>
      <c r="E1908" s="19" t="s">
        <v>14840</v>
      </c>
      <c r="F1908" s="18" t="s">
        <v>12556</v>
      </c>
      <c r="G1908" s="18" t="s">
        <v>275</v>
      </c>
      <c r="H1908" s="18" t="s">
        <v>6302</v>
      </c>
      <c r="I1908" s="19" t="s">
        <v>6474</v>
      </c>
      <c r="J1908" s="18" t="s">
        <v>5899</v>
      </c>
      <c r="K1908" s="18" t="s">
        <v>14848</v>
      </c>
      <c r="L1908" s="18" t="s">
        <v>5901</v>
      </c>
      <c r="M1908" s="19" t="s">
        <v>14819</v>
      </c>
      <c r="N1908" s="20">
        <v>45322</v>
      </c>
      <c r="O1908" s="18" t="s">
        <v>14849</v>
      </c>
      <c r="P1908" s="18" t="s">
        <v>14848</v>
      </c>
      <c r="Q1908" s="18" t="s">
        <v>14843</v>
      </c>
      <c r="R1908" s="18">
        <v>1.8</v>
      </c>
      <c r="T1908" s="18">
        <v>0</v>
      </c>
      <c r="U1908" s="18">
        <v>0</v>
      </c>
    </row>
    <row r="1909" spans="2:21" x14ac:dyDescent="0.4">
      <c r="B1909" s="18" t="s">
        <v>5909</v>
      </c>
      <c r="C1909" s="18" t="s">
        <v>5910</v>
      </c>
      <c r="D1909" s="18" t="s">
        <v>14819</v>
      </c>
      <c r="E1909" s="19" t="s">
        <v>14840</v>
      </c>
      <c r="F1909" s="18" t="s">
        <v>12556</v>
      </c>
      <c r="G1909" s="18" t="s">
        <v>275</v>
      </c>
      <c r="H1909" s="18" t="s">
        <v>6302</v>
      </c>
      <c r="I1909" s="19" t="s">
        <v>6474</v>
      </c>
      <c r="J1909" s="18" t="s">
        <v>5904</v>
      </c>
      <c r="K1909" s="18" t="s">
        <v>14850</v>
      </c>
      <c r="L1909" s="18" t="s">
        <v>5901</v>
      </c>
      <c r="M1909" s="19" t="s">
        <v>14819</v>
      </c>
      <c r="N1909" s="20">
        <v>45322</v>
      </c>
      <c r="O1909" s="18" t="s">
        <v>14851</v>
      </c>
      <c r="P1909" s="18" t="s">
        <v>14850</v>
      </c>
      <c r="Q1909" s="18" t="s">
        <v>14843</v>
      </c>
      <c r="R1909" s="18">
        <v>1.8</v>
      </c>
      <c r="T1909" s="18">
        <v>0</v>
      </c>
      <c r="U1909" s="18">
        <v>0</v>
      </c>
    </row>
    <row r="1910" spans="2:21" x14ac:dyDescent="0.4">
      <c r="B1910" s="18" t="s">
        <v>5909</v>
      </c>
      <c r="C1910" s="18" t="s">
        <v>5910</v>
      </c>
      <c r="D1910" s="18" t="s">
        <v>14819</v>
      </c>
      <c r="E1910" s="19" t="s">
        <v>14840</v>
      </c>
      <c r="F1910" s="18" t="s">
        <v>12556</v>
      </c>
      <c r="G1910" s="18" t="s">
        <v>275</v>
      </c>
      <c r="H1910" s="18" t="s">
        <v>6302</v>
      </c>
      <c r="I1910" s="19" t="s">
        <v>6474</v>
      </c>
      <c r="J1910" s="18" t="s">
        <v>5843</v>
      </c>
      <c r="K1910" s="18" t="s">
        <v>14852</v>
      </c>
      <c r="L1910" s="18" t="s">
        <v>5901</v>
      </c>
      <c r="M1910" s="19" t="s">
        <v>14819</v>
      </c>
      <c r="N1910" s="20">
        <v>45322</v>
      </c>
      <c r="O1910" s="18" t="s">
        <v>14853</v>
      </c>
      <c r="P1910" s="18" t="s">
        <v>14852</v>
      </c>
      <c r="Q1910" s="18" t="s">
        <v>14843</v>
      </c>
      <c r="R1910" s="18">
        <v>1.8</v>
      </c>
      <c r="T1910" s="18">
        <v>0</v>
      </c>
      <c r="U1910" s="18">
        <v>0</v>
      </c>
    </row>
    <row r="1911" spans="2:21" x14ac:dyDescent="0.4">
      <c r="B1911" s="18" t="s">
        <v>5909</v>
      </c>
      <c r="C1911" s="18" t="s">
        <v>5910</v>
      </c>
      <c r="D1911" s="18" t="s">
        <v>14819</v>
      </c>
      <c r="E1911" s="19" t="s">
        <v>14840</v>
      </c>
      <c r="F1911" s="18" t="s">
        <v>12556</v>
      </c>
      <c r="G1911" s="18" t="s">
        <v>39</v>
      </c>
      <c r="H1911" s="18" t="s">
        <v>6318</v>
      </c>
      <c r="I1911" s="19" t="s">
        <v>6416</v>
      </c>
      <c r="J1911" s="18" t="s">
        <v>5899</v>
      </c>
      <c r="K1911" s="18" t="s">
        <v>14854</v>
      </c>
      <c r="L1911" s="18" t="s">
        <v>5901</v>
      </c>
      <c r="M1911" s="19" t="s">
        <v>14819</v>
      </c>
      <c r="N1911" s="20">
        <v>45322</v>
      </c>
      <c r="O1911" s="18" t="s">
        <v>14855</v>
      </c>
      <c r="P1911" s="18" t="s">
        <v>14854</v>
      </c>
      <c r="Q1911" s="18" t="s">
        <v>14843</v>
      </c>
      <c r="R1911" s="18">
        <v>2.9</v>
      </c>
      <c r="T1911" s="18">
        <v>0</v>
      </c>
      <c r="U1911" s="18">
        <v>0</v>
      </c>
    </row>
    <row r="1912" spans="2:21" x14ac:dyDescent="0.4">
      <c r="B1912" s="18" t="s">
        <v>5909</v>
      </c>
      <c r="C1912" s="18" t="s">
        <v>5910</v>
      </c>
      <c r="D1912" s="18" t="s">
        <v>14819</v>
      </c>
      <c r="E1912" s="19" t="s">
        <v>14840</v>
      </c>
      <c r="F1912" s="18" t="s">
        <v>12556</v>
      </c>
      <c r="G1912" s="18" t="s">
        <v>39</v>
      </c>
      <c r="H1912" s="18" t="s">
        <v>6318</v>
      </c>
      <c r="I1912" s="19" t="s">
        <v>6416</v>
      </c>
      <c r="J1912" s="18" t="s">
        <v>5904</v>
      </c>
      <c r="K1912" s="18" t="s">
        <v>14856</v>
      </c>
      <c r="L1912" s="18" t="s">
        <v>5901</v>
      </c>
      <c r="M1912" s="19" t="s">
        <v>14819</v>
      </c>
      <c r="N1912" s="20">
        <v>45322</v>
      </c>
      <c r="O1912" s="18" t="s">
        <v>14857</v>
      </c>
      <c r="P1912" s="18" t="s">
        <v>14856</v>
      </c>
      <c r="Q1912" s="18" t="s">
        <v>14843</v>
      </c>
      <c r="R1912" s="18">
        <v>2.9</v>
      </c>
      <c r="T1912" s="18">
        <v>0</v>
      </c>
      <c r="U1912" s="18">
        <v>0</v>
      </c>
    </row>
    <row r="1913" spans="2:21" x14ac:dyDescent="0.4">
      <c r="B1913" s="18" t="s">
        <v>5909</v>
      </c>
      <c r="C1913" s="18" t="s">
        <v>5910</v>
      </c>
      <c r="D1913" s="18" t="s">
        <v>14819</v>
      </c>
      <c r="E1913" s="19" t="s">
        <v>14840</v>
      </c>
      <c r="F1913" s="18" t="s">
        <v>12556</v>
      </c>
      <c r="G1913" s="18" t="s">
        <v>39</v>
      </c>
      <c r="H1913" s="18" t="s">
        <v>6318</v>
      </c>
      <c r="I1913" s="19" t="s">
        <v>6416</v>
      </c>
      <c r="J1913" s="18" t="s">
        <v>5843</v>
      </c>
      <c r="K1913" s="18" t="s">
        <v>14858</v>
      </c>
      <c r="L1913" s="18" t="s">
        <v>5901</v>
      </c>
      <c r="M1913" s="19" t="s">
        <v>14819</v>
      </c>
      <c r="N1913" s="20">
        <v>45322</v>
      </c>
      <c r="O1913" s="18" t="s">
        <v>14859</v>
      </c>
      <c r="P1913" s="18" t="s">
        <v>14858</v>
      </c>
      <c r="Q1913" s="18" t="s">
        <v>14843</v>
      </c>
      <c r="R1913" s="18">
        <v>2.9</v>
      </c>
      <c r="T1913" s="18">
        <v>0</v>
      </c>
      <c r="U1913" s="18">
        <v>0</v>
      </c>
    </row>
    <row r="1914" spans="2:21" x14ac:dyDescent="0.4">
      <c r="B1914" s="18" t="s">
        <v>5909</v>
      </c>
      <c r="C1914" s="18" t="s">
        <v>5910</v>
      </c>
      <c r="D1914" s="18" t="s">
        <v>12378</v>
      </c>
      <c r="E1914" s="19" t="s">
        <v>12379</v>
      </c>
      <c r="F1914" s="18" t="s">
        <v>5935</v>
      </c>
      <c r="G1914" s="18" t="s">
        <v>703</v>
      </c>
      <c r="H1914" s="18" t="s">
        <v>6466</v>
      </c>
      <c r="I1914" s="19" t="s">
        <v>6558</v>
      </c>
      <c r="J1914" s="18" t="s">
        <v>5899</v>
      </c>
      <c r="K1914" s="18" t="s">
        <v>12380</v>
      </c>
      <c r="L1914" s="18" t="s">
        <v>5901</v>
      </c>
      <c r="N1914" s="20">
        <v>45322</v>
      </c>
      <c r="O1914" s="18" t="s">
        <v>12381</v>
      </c>
      <c r="P1914" s="18" t="s">
        <v>12380</v>
      </c>
      <c r="Q1914" s="18" t="s">
        <v>12382</v>
      </c>
      <c r="R1914" s="18">
        <v>1.4</v>
      </c>
      <c r="T1914" s="18">
        <v>0</v>
      </c>
      <c r="U1914" s="18">
        <v>0</v>
      </c>
    </row>
    <row r="1915" spans="2:21" x14ac:dyDescent="0.4">
      <c r="B1915" s="18" t="s">
        <v>5909</v>
      </c>
      <c r="C1915" s="18" t="s">
        <v>5910</v>
      </c>
      <c r="D1915" s="18" t="s">
        <v>12378</v>
      </c>
      <c r="E1915" s="19" t="s">
        <v>12379</v>
      </c>
      <c r="F1915" s="18" t="s">
        <v>5935</v>
      </c>
      <c r="G1915" s="18" t="s">
        <v>703</v>
      </c>
      <c r="H1915" s="18" t="s">
        <v>6466</v>
      </c>
      <c r="I1915" s="19" t="s">
        <v>6558</v>
      </c>
      <c r="J1915" s="18" t="s">
        <v>5904</v>
      </c>
      <c r="K1915" s="18" t="s">
        <v>12383</v>
      </c>
      <c r="L1915" s="18" t="s">
        <v>5901</v>
      </c>
      <c r="N1915" s="20">
        <v>45322</v>
      </c>
      <c r="O1915" s="18" t="s">
        <v>12384</v>
      </c>
      <c r="P1915" s="18" t="s">
        <v>12383</v>
      </c>
      <c r="Q1915" s="18" t="s">
        <v>12382</v>
      </c>
      <c r="R1915" s="18">
        <v>1.4</v>
      </c>
      <c r="T1915" s="18">
        <v>0</v>
      </c>
      <c r="U1915" s="18">
        <v>0</v>
      </c>
    </row>
    <row r="1916" spans="2:21" x14ac:dyDescent="0.4">
      <c r="B1916" s="18" t="s">
        <v>5909</v>
      </c>
      <c r="C1916" s="18" t="s">
        <v>5910</v>
      </c>
      <c r="D1916" s="18" t="s">
        <v>12378</v>
      </c>
      <c r="E1916" s="19" t="s">
        <v>12379</v>
      </c>
      <c r="F1916" s="18" t="s">
        <v>5935</v>
      </c>
      <c r="G1916" s="18" t="s">
        <v>703</v>
      </c>
      <c r="H1916" s="18" t="s">
        <v>6466</v>
      </c>
      <c r="I1916" s="19" t="s">
        <v>6558</v>
      </c>
      <c r="J1916" s="18" t="s">
        <v>5843</v>
      </c>
      <c r="K1916" s="18" t="s">
        <v>12385</v>
      </c>
      <c r="L1916" s="18" t="s">
        <v>5901</v>
      </c>
      <c r="N1916" s="20">
        <v>45322</v>
      </c>
      <c r="O1916" s="18" t="s">
        <v>12386</v>
      </c>
      <c r="P1916" s="18" t="s">
        <v>12385</v>
      </c>
      <c r="Q1916" s="18" t="s">
        <v>12382</v>
      </c>
      <c r="R1916" s="18">
        <v>1.4</v>
      </c>
      <c r="T1916" s="18">
        <v>0</v>
      </c>
      <c r="U1916" s="18">
        <v>0</v>
      </c>
    </row>
    <row r="1917" spans="2:21" x14ac:dyDescent="0.4">
      <c r="B1917" s="18" t="s">
        <v>5909</v>
      </c>
      <c r="C1917" s="18" t="s">
        <v>5910</v>
      </c>
      <c r="D1917" s="18" t="s">
        <v>12378</v>
      </c>
      <c r="E1917" s="19" t="s">
        <v>12379</v>
      </c>
      <c r="F1917" s="18" t="s">
        <v>5935</v>
      </c>
      <c r="G1917" s="18" t="s">
        <v>275</v>
      </c>
      <c r="H1917" s="18" t="s">
        <v>6302</v>
      </c>
      <c r="I1917" s="19" t="s">
        <v>6474</v>
      </c>
      <c r="J1917" s="18" t="s">
        <v>5899</v>
      </c>
      <c r="K1917" s="18" t="s">
        <v>12387</v>
      </c>
      <c r="L1917" s="18" t="s">
        <v>5901</v>
      </c>
      <c r="N1917" s="20">
        <v>45322</v>
      </c>
      <c r="O1917" s="18" t="s">
        <v>12388</v>
      </c>
      <c r="P1917" s="18" t="s">
        <v>12387</v>
      </c>
      <c r="Q1917" s="18" t="s">
        <v>12382</v>
      </c>
      <c r="R1917" s="18">
        <v>1.8</v>
      </c>
      <c r="T1917" s="18">
        <v>0</v>
      </c>
      <c r="U1917" s="18">
        <v>0</v>
      </c>
    </row>
    <row r="1918" spans="2:21" x14ac:dyDescent="0.4">
      <c r="B1918" s="18" t="s">
        <v>5909</v>
      </c>
      <c r="C1918" s="18" t="s">
        <v>5910</v>
      </c>
      <c r="D1918" s="18" t="s">
        <v>12378</v>
      </c>
      <c r="E1918" s="19" t="s">
        <v>12379</v>
      </c>
      <c r="F1918" s="18" t="s">
        <v>5935</v>
      </c>
      <c r="G1918" s="18" t="s">
        <v>275</v>
      </c>
      <c r="H1918" s="18" t="s">
        <v>6302</v>
      </c>
      <c r="I1918" s="19" t="s">
        <v>6474</v>
      </c>
      <c r="J1918" s="18" t="s">
        <v>5904</v>
      </c>
      <c r="K1918" s="18" t="s">
        <v>12389</v>
      </c>
      <c r="L1918" s="18" t="s">
        <v>5901</v>
      </c>
      <c r="N1918" s="20">
        <v>45322</v>
      </c>
      <c r="O1918" s="18" t="s">
        <v>12390</v>
      </c>
      <c r="P1918" s="18" t="s">
        <v>12389</v>
      </c>
      <c r="Q1918" s="18" t="s">
        <v>12382</v>
      </c>
      <c r="R1918" s="18">
        <v>1.8</v>
      </c>
      <c r="T1918" s="18">
        <v>0</v>
      </c>
      <c r="U1918" s="18">
        <v>0</v>
      </c>
    </row>
    <row r="1919" spans="2:21" x14ac:dyDescent="0.4">
      <c r="B1919" s="18" t="s">
        <v>5909</v>
      </c>
      <c r="C1919" s="18" t="s">
        <v>5910</v>
      </c>
      <c r="D1919" s="18" t="s">
        <v>12378</v>
      </c>
      <c r="E1919" s="19" t="s">
        <v>12379</v>
      </c>
      <c r="F1919" s="18" t="s">
        <v>5935</v>
      </c>
      <c r="G1919" s="18" t="s">
        <v>275</v>
      </c>
      <c r="H1919" s="18" t="s">
        <v>6302</v>
      </c>
      <c r="I1919" s="19" t="s">
        <v>6474</v>
      </c>
      <c r="J1919" s="18" t="s">
        <v>5843</v>
      </c>
      <c r="K1919" s="18" t="s">
        <v>12391</v>
      </c>
      <c r="L1919" s="18" t="s">
        <v>5901</v>
      </c>
      <c r="N1919" s="20">
        <v>45322</v>
      </c>
      <c r="O1919" s="18" t="s">
        <v>12392</v>
      </c>
      <c r="P1919" s="18" t="s">
        <v>12391</v>
      </c>
      <c r="Q1919" s="18" t="s">
        <v>12382</v>
      </c>
      <c r="R1919" s="18">
        <v>1.8</v>
      </c>
      <c r="T1919" s="18">
        <v>0</v>
      </c>
      <c r="U1919" s="18">
        <v>0</v>
      </c>
    </row>
    <row r="1920" spans="2:21" x14ac:dyDescent="0.4">
      <c r="B1920" s="18" t="s">
        <v>5909</v>
      </c>
      <c r="C1920" s="18" t="s">
        <v>5910</v>
      </c>
      <c r="D1920" s="18" t="s">
        <v>12378</v>
      </c>
      <c r="E1920" s="19" t="s">
        <v>12379</v>
      </c>
      <c r="F1920" s="18" t="s">
        <v>5935</v>
      </c>
      <c r="G1920" s="18" t="s">
        <v>39</v>
      </c>
      <c r="H1920" s="18" t="s">
        <v>6318</v>
      </c>
      <c r="I1920" s="19" t="s">
        <v>6416</v>
      </c>
      <c r="J1920" s="18" t="s">
        <v>5899</v>
      </c>
      <c r="K1920" s="18" t="s">
        <v>12393</v>
      </c>
      <c r="L1920" s="18" t="s">
        <v>5901</v>
      </c>
      <c r="N1920" s="20">
        <v>45322</v>
      </c>
      <c r="O1920" s="18" t="s">
        <v>12394</v>
      </c>
      <c r="P1920" s="18" t="s">
        <v>12393</v>
      </c>
      <c r="Q1920" s="18" t="s">
        <v>12382</v>
      </c>
      <c r="R1920" s="18">
        <v>2.9</v>
      </c>
      <c r="T1920" s="18">
        <v>0</v>
      </c>
      <c r="U1920" s="18">
        <v>0</v>
      </c>
    </row>
    <row r="1921" spans="2:21" x14ac:dyDescent="0.4">
      <c r="B1921" s="18" t="s">
        <v>5909</v>
      </c>
      <c r="C1921" s="18" t="s">
        <v>5910</v>
      </c>
      <c r="D1921" s="18" t="s">
        <v>12378</v>
      </c>
      <c r="E1921" s="19" t="s">
        <v>12379</v>
      </c>
      <c r="F1921" s="18" t="s">
        <v>5935</v>
      </c>
      <c r="G1921" s="18" t="s">
        <v>39</v>
      </c>
      <c r="H1921" s="18" t="s">
        <v>6318</v>
      </c>
      <c r="I1921" s="19" t="s">
        <v>6416</v>
      </c>
      <c r="J1921" s="18" t="s">
        <v>5904</v>
      </c>
      <c r="K1921" s="18" t="s">
        <v>12395</v>
      </c>
      <c r="L1921" s="18" t="s">
        <v>5901</v>
      </c>
      <c r="N1921" s="20">
        <v>45322</v>
      </c>
      <c r="O1921" s="18" t="s">
        <v>12396</v>
      </c>
      <c r="P1921" s="18" t="s">
        <v>12395</v>
      </c>
      <c r="Q1921" s="18" t="s">
        <v>12382</v>
      </c>
      <c r="R1921" s="18">
        <v>2.9</v>
      </c>
      <c r="T1921" s="18">
        <v>0</v>
      </c>
      <c r="U1921" s="18">
        <v>0</v>
      </c>
    </row>
    <row r="1922" spans="2:21" x14ac:dyDescent="0.4">
      <c r="B1922" s="18" t="s">
        <v>5909</v>
      </c>
      <c r="C1922" s="18" t="s">
        <v>5910</v>
      </c>
      <c r="D1922" s="18" t="s">
        <v>12378</v>
      </c>
      <c r="E1922" s="19" t="s">
        <v>12379</v>
      </c>
      <c r="F1922" s="18" t="s">
        <v>5935</v>
      </c>
      <c r="G1922" s="18" t="s">
        <v>39</v>
      </c>
      <c r="H1922" s="18" t="s">
        <v>6318</v>
      </c>
      <c r="I1922" s="19" t="s">
        <v>6416</v>
      </c>
      <c r="J1922" s="18" t="s">
        <v>5843</v>
      </c>
      <c r="K1922" s="18" t="s">
        <v>12397</v>
      </c>
      <c r="L1922" s="18" t="s">
        <v>5901</v>
      </c>
      <c r="N1922" s="20">
        <v>45322</v>
      </c>
      <c r="O1922" s="18" t="s">
        <v>12398</v>
      </c>
      <c r="P1922" s="18" t="s">
        <v>12397</v>
      </c>
      <c r="Q1922" s="18" t="s">
        <v>12382</v>
      </c>
      <c r="R1922" s="18">
        <v>2.9</v>
      </c>
      <c r="T1922" s="18">
        <v>0</v>
      </c>
      <c r="U1922" s="18">
        <v>0</v>
      </c>
    </row>
    <row r="1923" spans="2:21" x14ac:dyDescent="0.4">
      <c r="B1923" s="18" t="s">
        <v>5909</v>
      </c>
      <c r="C1923" s="18" t="s">
        <v>5910</v>
      </c>
      <c r="D1923" s="18" t="s">
        <v>12378</v>
      </c>
      <c r="E1923" s="19" t="s">
        <v>396</v>
      </c>
      <c r="F1923" s="18" t="s">
        <v>5935</v>
      </c>
      <c r="G1923" s="18" t="s">
        <v>703</v>
      </c>
      <c r="H1923" s="18" t="s">
        <v>6466</v>
      </c>
      <c r="I1923" s="19" t="s">
        <v>6558</v>
      </c>
      <c r="J1923" s="18" t="s">
        <v>5899</v>
      </c>
      <c r="K1923" s="18" t="s">
        <v>12468</v>
      </c>
      <c r="L1923" s="18" t="s">
        <v>5901</v>
      </c>
      <c r="N1923" s="20">
        <v>45322</v>
      </c>
      <c r="O1923" s="18" t="s">
        <v>12469</v>
      </c>
      <c r="P1923" s="18" t="s">
        <v>12468</v>
      </c>
      <c r="Q1923" s="18" t="s">
        <v>12470</v>
      </c>
      <c r="R1923" s="18">
        <v>1.4</v>
      </c>
      <c r="T1923" s="18">
        <v>0</v>
      </c>
      <c r="U1923" s="18">
        <v>0</v>
      </c>
    </row>
    <row r="1924" spans="2:21" x14ac:dyDescent="0.4">
      <c r="B1924" s="18" t="s">
        <v>5909</v>
      </c>
      <c r="C1924" s="18" t="s">
        <v>5910</v>
      </c>
      <c r="D1924" s="18" t="s">
        <v>12378</v>
      </c>
      <c r="E1924" s="19" t="s">
        <v>396</v>
      </c>
      <c r="F1924" s="18" t="s">
        <v>5935</v>
      </c>
      <c r="G1924" s="18" t="s">
        <v>703</v>
      </c>
      <c r="H1924" s="18" t="s">
        <v>6466</v>
      </c>
      <c r="I1924" s="19" t="s">
        <v>6558</v>
      </c>
      <c r="J1924" s="18" t="s">
        <v>5904</v>
      </c>
      <c r="K1924" s="18" t="s">
        <v>12471</v>
      </c>
      <c r="L1924" s="18" t="s">
        <v>5901</v>
      </c>
      <c r="N1924" s="20">
        <v>45322</v>
      </c>
      <c r="O1924" s="18" t="s">
        <v>12472</v>
      </c>
      <c r="P1924" s="18" t="s">
        <v>12471</v>
      </c>
      <c r="Q1924" s="18" t="s">
        <v>12470</v>
      </c>
      <c r="R1924" s="18">
        <v>1.4</v>
      </c>
      <c r="T1924" s="18">
        <v>0</v>
      </c>
      <c r="U1924" s="18">
        <v>0</v>
      </c>
    </row>
    <row r="1925" spans="2:21" x14ac:dyDescent="0.4">
      <c r="B1925" s="18" t="s">
        <v>5909</v>
      </c>
      <c r="C1925" s="18" t="s">
        <v>5910</v>
      </c>
      <c r="D1925" s="18" t="s">
        <v>12378</v>
      </c>
      <c r="E1925" s="19" t="s">
        <v>396</v>
      </c>
      <c r="F1925" s="18" t="s">
        <v>5935</v>
      </c>
      <c r="G1925" s="18" t="s">
        <v>703</v>
      </c>
      <c r="H1925" s="18" t="s">
        <v>6466</v>
      </c>
      <c r="I1925" s="19" t="s">
        <v>6558</v>
      </c>
      <c r="J1925" s="18" t="s">
        <v>5843</v>
      </c>
      <c r="K1925" s="18" t="s">
        <v>12473</v>
      </c>
      <c r="L1925" s="18" t="s">
        <v>5901</v>
      </c>
      <c r="N1925" s="20">
        <v>45322</v>
      </c>
      <c r="O1925" s="18" t="s">
        <v>12474</v>
      </c>
      <c r="P1925" s="18" t="s">
        <v>12473</v>
      </c>
      <c r="Q1925" s="18" t="s">
        <v>12470</v>
      </c>
      <c r="R1925" s="18">
        <v>1.4</v>
      </c>
      <c r="T1925" s="18">
        <v>0</v>
      </c>
      <c r="U1925" s="18">
        <v>0</v>
      </c>
    </row>
    <row r="1926" spans="2:21" x14ac:dyDescent="0.4">
      <c r="B1926" s="18" t="s">
        <v>5909</v>
      </c>
      <c r="C1926" s="18" t="s">
        <v>5910</v>
      </c>
      <c r="D1926" s="18" t="s">
        <v>12378</v>
      </c>
      <c r="E1926" s="19" t="s">
        <v>396</v>
      </c>
      <c r="F1926" s="18" t="s">
        <v>5935</v>
      </c>
      <c r="G1926" s="18" t="s">
        <v>275</v>
      </c>
      <c r="H1926" s="18" t="s">
        <v>6302</v>
      </c>
      <c r="I1926" s="19" t="s">
        <v>6416</v>
      </c>
      <c r="J1926" s="18" t="s">
        <v>5899</v>
      </c>
      <c r="K1926" s="18" t="s">
        <v>12475</v>
      </c>
      <c r="L1926" s="18" t="s">
        <v>5901</v>
      </c>
      <c r="N1926" s="20">
        <v>45322</v>
      </c>
      <c r="O1926" s="18" t="s">
        <v>12476</v>
      </c>
      <c r="P1926" s="18" t="s">
        <v>12475</v>
      </c>
      <c r="Q1926" s="18" t="s">
        <v>12470</v>
      </c>
      <c r="R1926" s="18">
        <v>2.9</v>
      </c>
      <c r="T1926" s="18">
        <v>0</v>
      </c>
      <c r="U1926" s="18">
        <v>0</v>
      </c>
    </row>
    <row r="1927" spans="2:21" x14ac:dyDescent="0.4">
      <c r="B1927" s="18" t="s">
        <v>5909</v>
      </c>
      <c r="C1927" s="18" t="s">
        <v>5910</v>
      </c>
      <c r="D1927" s="18" t="s">
        <v>12378</v>
      </c>
      <c r="E1927" s="19" t="s">
        <v>396</v>
      </c>
      <c r="F1927" s="18" t="s">
        <v>5935</v>
      </c>
      <c r="G1927" s="18" t="s">
        <v>275</v>
      </c>
      <c r="H1927" s="18" t="s">
        <v>6302</v>
      </c>
      <c r="I1927" s="19" t="s">
        <v>6416</v>
      </c>
      <c r="J1927" s="18" t="s">
        <v>5904</v>
      </c>
      <c r="K1927" s="18" t="s">
        <v>12477</v>
      </c>
      <c r="L1927" s="18" t="s">
        <v>5901</v>
      </c>
      <c r="N1927" s="20">
        <v>45322</v>
      </c>
      <c r="O1927" s="18" t="s">
        <v>12478</v>
      </c>
      <c r="P1927" s="18" t="s">
        <v>12477</v>
      </c>
      <c r="Q1927" s="18" t="s">
        <v>12470</v>
      </c>
      <c r="R1927" s="18">
        <v>2.9</v>
      </c>
      <c r="T1927" s="18">
        <v>0</v>
      </c>
      <c r="U1927" s="18">
        <v>0</v>
      </c>
    </row>
    <row r="1928" spans="2:21" x14ac:dyDescent="0.4">
      <c r="B1928" s="18" t="s">
        <v>5909</v>
      </c>
      <c r="C1928" s="18" t="s">
        <v>5910</v>
      </c>
      <c r="D1928" s="18" t="s">
        <v>12378</v>
      </c>
      <c r="E1928" s="19" t="s">
        <v>396</v>
      </c>
      <c r="F1928" s="18" t="s">
        <v>5935</v>
      </c>
      <c r="G1928" s="18" t="s">
        <v>275</v>
      </c>
      <c r="H1928" s="18" t="s">
        <v>6302</v>
      </c>
      <c r="I1928" s="19" t="s">
        <v>6416</v>
      </c>
      <c r="J1928" s="18" t="s">
        <v>5843</v>
      </c>
      <c r="K1928" s="18" t="s">
        <v>12479</v>
      </c>
      <c r="L1928" s="18" t="s">
        <v>5901</v>
      </c>
      <c r="N1928" s="20">
        <v>45322</v>
      </c>
      <c r="O1928" s="18" t="s">
        <v>12480</v>
      </c>
      <c r="P1928" s="18" t="s">
        <v>12479</v>
      </c>
      <c r="Q1928" s="18" t="s">
        <v>12470</v>
      </c>
      <c r="R1928" s="18">
        <v>2.9</v>
      </c>
      <c r="T1928" s="18">
        <v>0</v>
      </c>
      <c r="U1928" s="18">
        <v>0</v>
      </c>
    </row>
    <row r="1929" spans="2:21" x14ac:dyDescent="0.4">
      <c r="B1929" s="18" t="s">
        <v>5909</v>
      </c>
      <c r="C1929" s="18" t="s">
        <v>5910</v>
      </c>
      <c r="D1929" s="18" t="s">
        <v>12378</v>
      </c>
      <c r="E1929" s="19" t="s">
        <v>12399</v>
      </c>
      <c r="F1929" s="18" t="s">
        <v>5935</v>
      </c>
      <c r="G1929" s="18" t="s">
        <v>703</v>
      </c>
      <c r="H1929" s="18" t="s">
        <v>6466</v>
      </c>
      <c r="I1929" s="19" t="s">
        <v>6558</v>
      </c>
      <c r="J1929" s="18" t="s">
        <v>5899</v>
      </c>
      <c r="K1929" s="18" t="s">
        <v>12400</v>
      </c>
      <c r="L1929" s="18" t="s">
        <v>5901</v>
      </c>
      <c r="N1929" s="20">
        <v>45322</v>
      </c>
      <c r="O1929" s="18" t="s">
        <v>12401</v>
      </c>
      <c r="P1929" s="18" t="s">
        <v>12400</v>
      </c>
      <c r="Q1929" s="18" t="s">
        <v>12402</v>
      </c>
      <c r="R1929" s="18">
        <v>1.4</v>
      </c>
      <c r="T1929" s="18">
        <v>0</v>
      </c>
      <c r="U1929" s="18">
        <v>0</v>
      </c>
    </row>
    <row r="1930" spans="2:21" x14ac:dyDescent="0.4">
      <c r="B1930" s="18" t="s">
        <v>5909</v>
      </c>
      <c r="C1930" s="18" t="s">
        <v>5910</v>
      </c>
      <c r="D1930" s="18" t="s">
        <v>12378</v>
      </c>
      <c r="E1930" s="19" t="s">
        <v>12399</v>
      </c>
      <c r="F1930" s="18" t="s">
        <v>5935</v>
      </c>
      <c r="G1930" s="18" t="s">
        <v>703</v>
      </c>
      <c r="H1930" s="18" t="s">
        <v>6466</v>
      </c>
      <c r="I1930" s="19" t="s">
        <v>6558</v>
      </c>
      <c r="J1930" s="18" t="s">
        <v>5904</v>
      </c>
      <c r="K1930" s="18" t="s">
        <v>12403</v>
      </c>
      <c r="L1930" s="18" t="s">
        <v>5901</v>
      </c>
      <c r="N1930" s="20">
        <v>45322</v>
      </c>
      <c r="O1930" s="18" t="s">
        <v>12404</v>
      </c>
      <c r="P1930" s="18" t="s">
        <v>12403</v>
      </c>
      <c r="Q1930" s="18" t="s">
        <v>12402</v>
      </c>
      <c r="R1930" s="18">
        <v>1.4</v>
      </c>
      <c r="T1930" s="18">
        <v>0</v>
      </c>
      <c r="U1930" s="18">
        <v>0</v>
      </c>
    </row>
    <row r="1931" spans="2:21" x14ac:dyDescent="0.4">
      <c r="B1931" s="18" t="s">
        <v>5909</v>
      </c>
      <c r="C1931" s="18" t="s">
        <v>5910</v>
      </c>
      <c r="D1931" s="18" t="s">
        <v>12378</v>
      </c>
      <c r="E1931" s="19" t="s">
        <v>12399</v>
      </c>
      <c r="F1931" s="18" t="s">
        <v>5935</v>
      </c>
      <c r="G1931" s="18" t="s">
        <v>703</v>
      </c>
      <c r="H1931" s="18" t="s">
        <v>6466</v>
      </c>
      <c r="I1931" s="19" t="s">
        <v>6558</v>
      </c>
      <c r="J1931" s="18" t="s">
        <v>5843</v>
      </c>
      <c r="K1931" s="18" t="s">
        <v>12405</v>
      </c>
      <c r="L1931" s="18" t="s">
        <v>5901</v>
      </c>
      <c r="N1931" s="20">
        <v>45322</v>
      </c>
      <c r="O1931" s="18" t="s">
        <v>12406</v>
      </c>
      <c r="P1931" s="18" t="s">
        <v>12405</v>
      </c>
      <c r="Q1931" s="18" t="s">
        <v>12402</v>
      </c>
      <c r="R1931" s="18">
        <v>1.4</v>
      </c>
      <c r="T1931" s="18">
        <v>0</v>
      </c>
      <c r="U1931" s="18">
        <v>0</v>
      </c>
    </row>
    <row r="1932" spans="2:21" x14ac:dyDescent="0.4">
      <c r="B1932" s="18" t="s">
        <v>5909</v>
      </c>
      <c r="C1932" s="18" t="s">
        <v>5910</v>
      </c>
      <c r="D1932" s="18" t="s">
        <v>12378</v>
      </c>
      <c r="E1932" s="19" t="s">
        <v>12399</v>
      </c>
      <c r="F1932" s="18" t="s">
        <v>5935</v>
      </c>
      <c r="G1932" s="18" t="s">
        <v>275</v>
      </c>
      <c r="H1932" s="18" t="s">
        <v>6302</v>
      </c>
      <c r="I1932" s="19" t="s">
        <v>6474</v>
      </c>
      <c r="J1932" s="18" t="s">
        <v>5899</v>
      </c>
      <c r="K1932" s="18" t="s">
        <v>12407</v>
      </c>
      <c r="L1932" s="18" t="s">
        <v>5901</v>
      </c>
      <c r="N1932" s="20">
        <v>45322</v>
      </c>
      <c r="O1932" s="18" t="s">
        <v>12408</v>
      </c>
      <c r="P1932" s="18" t="s">
        <v>12407</v>
      </c>
      <c r="Q1932" s="18" t="s">
        <v>12402</v>
      </c>
      <c r="R1932" s="18">
        <v>1.8</v>
      </c>
      <c r="T1932" s="18">
        <v>0</v>
      </c>
      <c r="U1932" s="18">
        <v>0</v>
      </c>
    </row>
    <row r="1933" spans="2:21" x14ac:dyDescent="0.4">
      <c r="B1933" s="18" t="s">
        <v>5909</v>
      </c>
      <c r="C1933" s="18" t="s">
        <v>5910</v>
      </c>
      <c r="D1933" s="18" t="s">
        <v>12378</v>
      </c>
      <c r="E1933" s="19" t="s">
        <v>12399</v>
      </c>
      <c r="F1933" s="18" t="s">
        <v>5935</v>
      </c>
      <c r="G1933" s="18" t="s">
        <v>275</v>
      </c>
      <c r="H1933" s="18" t="s">
        <v>6302</v>
      </c>
      <c r="I1933" s="19" t="s">
        <v>6474</v>
      </c>
      <c r="J1933" s="18" t="s">
        <v>5904</v>
      </c>
      <c r="K1933" s="18" t="s">
        <v>12409</v>
      </c>
      <c r="L1933" s="18" t="s">
        <v>5901</v>
      </c>
      <c r="N1933" s="20">
        <v>45322</v>
      </c>
      <c r="O1933" s="18" t="s">
        <v>12410</v>
      </c>
      <c r="P1933" s="18" t="s">
        <v>12409</v>
      </c>
      <c r="Q1933" s="18" t="s">
        <v>12402</v>
      </c>
      <c r="R1933" s="18">
        <v>1.8</v>
      </c>
      <c r="T1933" s="18">
        <v>0</v>
      </c>
      <c r="U1933" s="18">
        <v>0</v>
      </c>
    </row>
    <row r="1934" spans="2:21" x14ac:dyDescent="0.4">
      <c r="B1934" s="18" t="s">
        <v>5909</v>
      </c>
      <c r="C1934" s="18" t="s">
        <v>5910</v>
      </c>
      <c r="D1934" s="18" t="s">
        <v>12378</v>
      </c>
      <c r="E1934" s="19" t="s">
        <v>12399</v>
      </c>
      <c r="F1934" s="18" t="s">
        <v>5935</v>
      </c>
      <c r="G1934" s="18" t="s">
        <v>275</v>
      </c>
      <c r="H1934" s="18" t="s">
        <v>6302</v>
      </c>
      <c r="I1934" s="19" t="s">
        <v>6474</v>
      </c>
      <c r="J1934" s="18" t="s">
        <v>5843</v>
      </c>
      <c r="K1934" s="18" t="s">
        <v>12411</v>
      </c>
      <c r="L1934" s="18" t="s">
        <v>5901</v>
      </c>
      <c r="N1934" s="20">
        <v>45322</v>
      </c>
      <c r="O1934" s="18" t="s">
        <v>12412</v>
      </c>
      <c r="P1934" s="18" t="s">
        <v>12411</v>
      </c>
      <c r="Q1934" s="18" t="s">
        <v>12402</v>
      </c>
      <c r="R1934" s="18">
        <v>1.8</v>
      </c>
      <c r="T1934" s="18">
        <v>0</v>
      </c>
      <c r="U1934" s="18">
        <v>0</v>
      </c>
    </row>
    <row r="1935" spans="2:21" x14ac:dyDescent="0.4">
      <c r="B1935" s="18" t="s">
        <v>5909</v>
      </c>
      <c r="C1935" s="18" t="s">
        <v>5910</v>
      </c>
      <c r="D1935" s="18" t="s">
        <v>12378</v>
      </c>
      <c r="E1935" s="19" t="s">
        <v>12399</v>
      </c>
      <c r="F1935" s="18" t="s">
        <v>5935</v>
      </c>
      <c r="G1935" s="18" t="s">
        <v>39</v>
      </c>
      <c r="H1935" s="18" t="s">
        <v>6318</v>
      </c>
      <c r="I1935" s="19" t="s">
        <v>6416</v>
      </c>
      <c r="J1935" s="18" t="s">
        <v>5899</v>
      </c>
      <c r="K1935" s="18" t="s">
        <v>12413</v>
      </c>
      <c r="L1935" s="18" t="s">
        <v>5901</v>
      </c>
      <c r="N1935" s="20">
        <v>45322</v>
      </c>
      <c r="O1935" s="18" t="s">
        <v>12414</v>
      </c>
      <c r="P1935" s="18" t="s">
        <v>12413</v>
      </c>
      <c r="Q1935" s="18" t="s">
        <v>12402</v>
      </c>
      <c r="R1935" s="18">
        <v>2.9</v>
      </c>
      <c r="T1935" s="18">
        <v>0</v>
      </c>
      <c r="U1935" s="18">
        <v>0</v>
      </c>
    </row>
    <row r="1936" spans="2:21" x14ac:dyDescent="0.4">
      <c r="B1936" s="18" t="s">
        <v>5909</v>
      </c>
      <c r="C1936" s="18" t="s">
        <v>5910</v>
      </c>
      <c r="D1936" s="18" t="s">
        <v>12378</v>
      </c>
      <c r="E1936" s="19" t="s">
        <v>12399</v>
      </c>
      <c r="F1936" s="18" t="s">
        <v>5935</v>
      </c>
      <c r="G1936" s="18" t="s">
        <v>39</v>
      </c>
      <c r="H1936" s="18" t="s">
        <v>6318</v>
      </c>
      <c r="I1936" s="19" t="s">
        <v>6416</v>
      </c>
      <c r="J1936" s="18" t="s">
        <v>5904</v>
      </c>
      <c r="K1936" s="18" t="s">
        <v>12415</v>
      </c>
      <c r="L1936" s="18" t="s">
        <v>5901</v>
      </c>
      <c r="N1936" s="20">
        <v>45322</v>
      </c>
      <c r="O1936" s="18" t="s">
        <v>12416</v>
      </c>
      <c r="P1936" s="18" t="s">
        <v>12415</v>
      </c>
      <c r="Q1936" s="18" t="s">
        <v>12402</v>
      </c>
      <c r="R1936" s="18">
        <v>2.9</v>
      </c>
      <c r="T1936" s="18">
        <v>0</v>
      </c>
      <c r="U1936" s="18">
        <v>0</v>
      </c>
    </row>
    <row r="1937" spans="2:21" x14ac:dyDescent="0.4">
      <c r="B1937" s="18" t="s">
        <v>5909</v>
      </c>
      <c r="C1937" s="18" t="s">
        <v>5910</v>
      </c>
      <c r="D1937" s="18" t="s">
        <v>12378</v>
      </c>
      <c r="E1937" s="19" t="s">
        <v>12399</v>
      </c>
      <c r="F1937" s="18" t="s">
        <v>5935</v>
      </c>
      <c r="G1937" s="18" t="s">
        <v>39</v>
      </c>
      <c r="H1937" s="18" t="s">
        <v>6318</v>
      </c>
      <c r="I1937" s="19" t="s">
        <v>6416</v>
      </c>
      <c r="J1937" s="18" t="s">
        <v>5843</v>
      </c>
      <c r="K1937" s="18" t="s">
        <v>12417</v>
      </c>
      <c r="L1937" s="18" t="s">
        <v>5901</v>
      </c>
      <c r="N1937" s="20">
        <v>45322</v>
      </c>
      <c r="O1937" s="18" t="s">
        <v>12418</v>
      </c>
      <c r="P1937" s="18" t="s">
        <v>12417</v>
      </c>
      <c r="Q1937" s="18" t="s">
        <v>12402</v>
      </c>
      <c r="R1937" s="18">
        <v>2.9</v>
      </c>
      <c r="T1937" s="18">
        <v>0</v>
      </c>
      <c r="U1937" s="18">
        <v>0</v>
      </c>
    </row>
    <row r="1938" spans="2:21" x14ac:dyDescent="0.4">
      <c r="B1938" s="18" t="s">
        <v>5909</v>
      </c>
      <c r="C1938" s="18" t="s">
        <v>5910</v>
      </c>
      <c r="D1938" s="18" t="s">
        <v>12378</v>
      </c>
      <c r="E1938" s="19" t="s">
        <v>398</v>
      </c>
      <c r="F1938" s="18" t="s">
        <v>5935</v>
      </c>
      <c r="G1938" s="18" t="s">
        <v>703</v>
      </c>
      <c r="H1938" s="18" t="s">
        <v>6466</v>
      </c>
      <c r="I1938" s="19" t="s">
        <v>6558</v>
      </c>
      <c r="J1938" s="18" t="s">
        <v>5899</v>
      </c>
      <c r="K1938" s="18" t="s">
        <v>12481</v>
      </c>
      <c r="L1938" s="18" t="s">
        <v>5901</v>
      </c>
      <c r="N1938" s="20">
        <v>45322</v>
      </c>
      <c r="O1938" s="18" t="s">
        <v>12482</v>
      </c>
      <c r="P1938" s="18" t="s">
        <v>12481</v>
      </c>
      <c r="Q1938" s="18" t="s">
        <v>12483</v>
      </c>
      <c r="R1938" s="18">
        <v>1.4</v>
      </c>
      <c r="T1938" s="18">
        <v>0</v>
      </c>
      <c r="U1938" s="18">
        <v>0</v>
      </c>
    </row>
    <row r="1939" spans="2:21" x14ac:dyDescent="0.4">
      <c r="B1939" s="18" t="s">
        <v>5909</v>
      </c>
      <c r="C1939" s="18" t="s">
        <v>5910</v>
      </c>
      <c r="D1939" s="18" t="s">
        <v>12378</v>
      </c>
      <c r="E1939" s="19" t="s">
        <v>398</v>
      </c>
      <c r="F1939" s="18" t="s">
        <v>5935</v>
      </c>
      <c r="G1939" s="18" t="s">
        <v>703</v>
      </c>
      <c r="H1939" s="18" t="s">
        <v>6466</v>
      </c>
      <c r="I1939" s="19" t="s">
        <v>6558</v>
      </c>
      <c r="J1939" s="18" t="s">
        <v>5904</v>
      </c>
      <c r="K1939" s="18" t="s">
        <v>12484</v>
      </c>
      <c r="L1939" s="18" t="s">
        <v>5901</v>
      </c>
      <c r="N1939" s="20">
        <v>45322</v>
      </c>
      <c r="O1939" s="18" t="s">
        <v>12485</v>
      </c>
      <c r="P1939" s="18" t="s">
        <v>12484</v>
      </c>
      <c r="Q1939" s="18" t="s">
        <v>12483</v>
      </c>
      <c r="R1939" s="18">
        <v>1.4</v>
      </c>
      <c r="T1939" s="18">
        <v>0</v>
      </c>
      <c r="U1939" s="18">
        <v>0</v>
      </c>
    </row>
    <row r="1940" spans="2:21" x14ac:dyDescent="0.4">
      <c r="B1940" s="18" t="s">
        <v>5909</v>
      </c>
      <c r="C1940" s="18" t="s">
        <v>5910</v>
      </c>
      <c r="D1940" s="18" t="s">
        <v>12378</v>
      </c>
      <c r="E1940" s="19" t="s">
        <v>398</v>
      </c>
      <c r="F1940" s="18" t="s">
        <v>5935</v>
      </c>
      <c r="G1940" s="18" t="s">
        <v>703</v>
      </c>
      <c r="H1940" s="18" t="s">
        <v>6466</v>
      </c>
      <c r="I1940" s="19" t="s">
        <v>6558</v>
      </c>
      <c r="J1940" s="18" t="s">
        <v>5843</v>
      </c>
      <c r="K1940" s="18" t="s">
        <v>12486</v>
      </c>
      <c r="L1940" s="18" t="s">
        <v>5901</v>
      </c>
      <c r="N1940" s="20">
        <v>45322</v>
      </c>
      <c r="O1940" s="18" t="s">
        <v>12487</v>
      </c>
      <c r="P1940" s="18" t="s">
        <v>12486</v>
      </c>
      <c r="Q1940" s="18" t="s">
        <v>12483</v>
      </c>
      <c r="R1940" s="18">
        <v>1.4</v>
      </c>
      <c r="T1940" s="18">
        <v>0</v>
      </c>
      <c r="U1940" s="18">
        <v>0</v>
      </c>
    </row>
    <row r="1941" spans="2:21" x14ac:dyDescent="0.4">
      <c r="B1941" s="18" t="s">
        <v>5909</v>
      </c>
      <c r="C1941" s="18" t="s">
        <v>5910</v>
      </c>
      <c r="D1941" s="18" t="s">
        <v>12378</v>
      </c>
      <c r="E1941" s="19" t="s">
        <v>398</v>
      </c>
      <c r="F1941" s="18" t="s">
        <v>5935</v>
      </c>
      <c r="G1941" s="18" t="s">
        <v>275</v>
      </c>
      <c r="H1941" s="18" t="s">
        <v>6302</v>
      </c>
      <c r="I1941" s="19" t="s">
        <v>6416</v>
      </c>
      <c r="J1941" s="18" t="s">
        <v>5899</v>
      </c>
      <c r="K1941" s="18" t="s">
        <v>12488</v>
      </c>
      <c r="L1941" s="18" t="s">
        <v>5901</v>
      </c>
      <c r="N1941" s="20">
        <v>45322</v>
      </c>
      <c r="O1941" s="18" t="s">
        <v>12489</v>
      </c>
      <c r="P1941" s="18" t="s">
        <v>12488</v>
      </c>
      <c r="Q1941" s="18" t="s">
        <v>12483</v>
      </c>
      <c r="R1941" s="18">
        <v>2.9</v>
      </c>
      <c r="T1941" s="18">
        <v>0</v>
      </c>
      <c r="U1941" s="18">
        <v>0</v>
      </c>
    </row>
    <row r="1942" spans="2:21" x14ac:dyDescent="0.4">
      <c r="B1942" s="18" t="s">
        <v>5909</v>
      </c>
      <c r="C1942" s="18" t="s">
        <v>5910</v>
      </c>
      <c r="D1942" s="18" t="s">
        <v>12378</v>
      </c>
      <c r="E1942" s="19" t="s">
        <v>398</v>
      </c>
      <c r="F1942" s="18" t="s">
        <v>5935</v>
      </c>
      <c r="G1942" s="18" t="s">
        <v>275</v>
      </c>
      <c r="H1942" s="18" t="s">
        <v>6302</v>
      </c>
      <c r="I1942" s="19" t="s">
        <v>6416</v>
      </c>
      <c r="J1942" s="18" t="s">
        <v>5904</v>
      </c>
      <c r="K1942" s="18" t="s">
        <v>12490</v>
      </c>
      <c r="L1942" s="18" t="s">
        <v>5901</v>
      </c>
      <c r="N1942" s="20">
        <v>45322</v>
      </c>
      <c r="O1942" s="18" t="s">
        <v>12491</v>
      </c>
      <c r="P1942" s="18" t="s">
        <v>12490</v>
      </c>
      <c r="Q1942" s="18" t="s">
        <v>12483</v>
      </c>
      <c r="R1942" s="18">
        <v>2.9</v>
      </c>
      <c r="T1942" s="18">
        <v>0</v>
      </c>
      <c r="U1942" s="18">
        <v>0</v>
      </c>
    </row>
    <row r="1943" spans="2:21" x14ac:dyDescent="0.4">
      <c r="B1943" s="18" t="s">
        <v>5909</v>
      </c>
      <c r="C1943" s="18" t="s">
        <v>5910</v>
      </c>
      <c r="D1943" s="18" t="s">
        <v>12378</v>
      </c>
      <c r="E1943" s="19" t="s">
        <v>398</v>
      </c>
      <c r="F1943" s="18" t="s">
        <v>5935</v>
      </c>
      <c r="G1943" s="18" t="s">
        <v>275</v>
      </c>
      <c r="H1943" s="18" t="s">
        <v>6302</v>
      </c>
      <c r="I1943" s="19" t="s">
        <v>6416</v>
      </c>
      <c r="J1943" s="18" t="s">
        <v>5843</v>
      </c>
      <c r="K1943" s="18" t="s">
        <v>12492</v>
      </c>
      <c r="L1943" s="18" t="s">
        <v>5901</v>
      </c>
      <c r="N1943" s="20">
        <v>45322</v>
      </c>
      <c r="O1943" s="18" t="s">
        <v>12493</v>
      </c>
      <c r="P1943" s="18" t="s">
        <v>12492</v>
      </c>
      <c r="Q1943" s="18" t="s">
        <v>12483</v>
      </c>
      <c r="R1943" s="18">
        <v>2.9</v>
      </c>
      <c r="T1943" s="18">
        <v>0</v>
      </c>
      <c r="U1943" s="18">
        <v>0</v>
      </c>
    </row>
    <row r="1944" spans="2:21" x14ac:dyDescent="0.4">
      <c r="B1944" s="18" t="s">
        <v>5909</v>
      </c>
      <c r="C1944" s="18" t="s">
        <v>5910</v>
      </c>
      <c r="D1944" s="18" t="s">
        <v>12419</v>
      </c>
      <c r="E1944" s="19" t="s">
        <v>12420</v>
      </c>
      <c r="F1944" s="18" t="s">
        <v>5935</v>
      </c>
      <c r="G1944" s="18" t="s">
        <v>703</v>
      </c>
      <c r="H1944" s="18" t="s">
        <v>6466</v>
      </c>
      <c r="I1944" s="19" t="s">
        <v>6558</v>
      </c>
      <c r="J1944" s="18" t="s">
        <v>5899</v>
      </c>
      <c r="K1944" s="18" t="s">
        <v>12421</v>
      </c>
      <c r="L1944" s="18" t="s">
        <v>5901</v>
      </c>
      <c r="N1944" s="20">
        <v>45322</v>
      </c>
      <c r="O1944" s="18" t="s">
        <v>12422</v>
      </c>
      <c r="P1944" s="18" t="s">
        <v>12421</v>
      </c>
      <c r="Q1944" s="18" t="s">
        <v>12423</v>
      </c>
      <c r="R1944" s="18">
        <v>1.4</v>
      </c>
      <c r="T1944" s="18">
        <v>0</v>
      </c>
      <c r="U1944" s="18">
        <v>0</v>
      </c>
    </row>
    <row r="1945" spans="2:21" x14ac:dyDescent="0.4">
      <c r="B1945" s="18" t="s">
        <v>5909</v>
      </c>
      <c r="C1945" s="18" t="s">
        <v>5910</v>
      </c>
      <c r="D1945" s="18" t="s">
        <v>12419</v>
      </c>
      <c r="E1945" s="19" t="s">
        <v>12420</v>
      </c>
      <c r="F1945" s="18" t="s">
        <v>5935</v>
      </c>
      <c r="G1945" s="18" t="s">
        <v>703</v>
      </c>
      <c r="H1945" s="18" t="s">
        <v>6466</v>
      </c>
      <c r="I1945" s="19" t="s">
        <v>6558</v>
      </c>
      <c r="J1945" s="18" t="s">
        <v>5904</v>
      </c>
      <c r="K1945" s="18" t="s">
        <v>12424</v>
      </c>
      <c r="L1945" s="18" t="s">
        <v>5901</v>
      </c>
      <c r="N1945" s="20">
        <v>45322</v>
      </c>
      <c r="O1945" s="18" t="s">
        <v>12425</v>
      </c>
      <c r="P1945" s="18" t="s">
        <v>12424</v>
      </c>
      <c r="Q1945" s="18" t="s">
        <v>12423</v>
      </c>
      <c r="R1945" s="18">
        <v>1.4</v>
      </c>
      <c r="T1945" s="18">
        <v>0</v>
      </c>
      <c r="U1945" s="18">
        <v>0</v>
      </c>
    </row>
    <row r="1946" spans="2:21" x14ac:dyDescent="0.4">
      <c r="B1946" s="18" t="s">
        <v>5909</v>
      </c>
      <c r="C1946" s="18" t="s">
        <v>5910</v>
      </c>
      <c r="D1946" s="18" t="s">
        <v>12419</v>
      </c>
      <c r="E1946" s="19" t="s">
        <v>12420</v>
      </c>
      <c r="F1946" s="18" t="s">
        <v>5935</v>
      </c>
      <c r="G1946" s="18" t="s">
        <v>703</v>
      </c>
      <c r="H1946" s="18" t="s">
        <v>6466</v>
      </c>
      <c r="I1946" s="19" t="s">
        <v>6558</v>
      </c>
      <c r="J1946" s="18" t="s">
        <v>5843</v>
      </c>
      <c r="K1946" s="18" t="s">
        <v>12426</v>
      </c>
      <c r="L1946" s="18" t="s">
        <v>5901</v>
      </c>
      <c r="N1946" s="20">
        <v>45322</v>
      </c>
      <c r="O1946" s="18" t="s">
        <v>12427</v>
      </c>
      <c r="P1946" s="18" t="s">
        <v>12426</v>
      </c>
      <c r="Q1946" s="18" t="s">
        <v>12423</v>
      </c>
      <c r="R1946" s="18">
        <v>1.4</v>
      </c>
      <c r="T1946" s="18">
        <v>0</v>
      </c>
      <c r="U1946" s="18">
        <v>0</v>
      </c>
    </row>
    <row r="1947" spans="2:21" x14ac:dyDescent="0.4">
      <c r="B1947" s="18" t="s">
        <v>5909</v>
      </c>
      <c r="C1947" s="18" t="s">
        <v>5910</v>
      </c>
      <c r="D1947" s="18" t="s">
        <v>12419</v>
      </c>
      <c r="E1947" s="19" t="s">
        <v>12420</v>
      </c>
      <c r="F1947" s="18" t="s">
        <v>5935</v>
      </c>
      <c r="G1947" s="18" t="s">
        <v>275</v>
      </c>
      <c r="H1947" s="18" t="s">
        <v>6302</v>
      </c>
      <c r="I1947" s="19" t="s">
        <v>6474</v>
      </c>
      <c r="J1947" s="18" t="s">
        <v>5899</v>
      </c>
      <c r="K1947" s="18" t="s">
        <v>12428</v>
      </c>
      <c r="L1947" s="18" t="s">
        <v>5901</v>
      </c>
      <c r="N1947" s="20">
        <v>45322</v>
      </c>
      <c r="O1947" s="18" t="s">
        <v>12429</v>
      </c>
      <c r="P1947" s="18" t="s">
        <v>12428</v>
      </c>
      <c r="Q1947" s="18" t="s">
        <v>12423</v>
      </c>
      <c r="R1947" s="18">
        <v>1.8</v>
      </c>
      <c r="T1947" s="18">
        <v>0</v>
      </c>
      <c r="U1947" s="18">
        <v>0</v>
      </c>
    </row>
    <row r="1948" spans="2:21" x14ac:dyDescent="0.4">
      <c r="B1948" s="18" t="s">
        <v>5909</v>
      </c>
      <c r="C1948" s="18" t="s">
        <v>5910</v>
      </c>
      <c r="D1948" s="18" t="s">
        <v>12419</v>
      </c>
      <c r="E1948" s="19" t="s">
        <v>12420</v>
      </c>
      <c r="F1948" s="18" t="s">
        <v>5935</v>
      </c>
      <c r="G1948" s="18" t="s">
        <v>275</v>
      </c>
      <c r="H1948" s="18" t="s">
        <v>6302</v>
      </c>
      <c r="I1948" s="19" t="s">
        <v>6474</v>
      </c>
      <c r="J1948" s="18" t="s">
        <v>5904</v>
      </c>
      <c r="K1948" s="18" t="s">
        <v>12430</v>
      </c>
      <c r="L1948" s="18" t="s">
        <v>5901</v>
      </c>
      <c r="N1948" s="20">
        <v>45322</v>
      </c>
      <c r="O1948" s="18" t="s">
        <v>12431</v>
      </c>
      <c r="P1948" s="18" t="s">
        <v>12430</v>
      </c>
      <c r="Q1948" s="18" t="s">
        <v>12423</v>
      </c>
      <c r="R1948" s="18">
        <v>1.8</v>
      </c>
      <c r="T1948" s="18">
        <v>0</v>
      </c>
      <c r="U1948" s="18">
        <v>0</v>
      </c>
    </row>
    <row r="1949" spans="2:21" x14ac:dyDescent="0.4">
      <c r="B1949" s="18" t="s">
        <v>5909</v>
      </c>
      <c r="C1949" s="18" t="s">
        <v>5910</v>
      </c>
      <c r="D1949" s="18" t="s">
        <v>12419</v>
      </c>
      <c r="E1949" s="19" t="s">
        <v>12420</v>
      </c>
      <c r="F1949" s="18" t="s">
        <v>5935</v>
      </c>
      <c r="G1949" s="18" t="s">
        <v>275</v>
      </c>
      <c r="H1949" s="18" t="s">
        <v>6302</v>
      </c>
      <c r="I1949" s="19" t="s">
        <v>6474</v>
      </c>
      <c r="J1949" s="18" t="s">
        <v>5843</v>
      </c>
      <c r="K1949" s="18" t="s">
        <v>12432</v>
      </c>
      <c r="L1949" s="18" t="s">
        <v>5901</v>
      </c>
      <c r="N1949" s="20">
        <v>45322</v>
      </c>
      <c r="O1949" s="18" t="s">
        <v>12433</v>
      </c>
      <c r="P1949" s="18" t="s">
        <v>12432</v>
      </c>
      <c r="Q1949" s="18" t="s">
        <v>12423</v>
      </c>
      <c r="R1949" s="18">
        <v>1.8</v>
      </c>
      <c r="T1949" s="18">
        <v>0</v>
      </c>
      <c r="U1949" s="18">
        <v>0</v>
      </c>
    </row>
    <row r="1950" spans="2:21" x14ac:dyDescent="0.4">
      <c r="B1950" s="18" t="s">
        <v>5909</v>
      </c>
      <c r="C1950" s="18" t="s">
        <v>5910</v>
      </c>
      <c r="D1950" s="18" t="s">
        <v>12419</v>
      </c>
      <c r="E1950" s="19" t="s">
        <v>12420</v>
      </c>
      <c r="F1950" s="18" t="s">
        <v>5935</v>
      </c>
      <c r="G1950" s="18" t="s">
        <v>39</v>
      </c>
      <c r="H1950" s="18" t="s">
        <v>6318</v>
      </c>
      <c r="I1950" s="19" t="s">
        <v>6416</v>
      </c>
      <c r="J1950" s="18" t="s">
        <v>5899</v>
      </c>
      <c r="K1950" s="18" t="s">
        <v>12434</v>
      </c>
      <c r="L1950" s="18" t="s">
        <v>5901</v>
      </c>
      <c r="N1950" s="20">
        <v>45322</v>
      </c>
      <c r="O1950" s="18" t="s">
        <v>12435</v>
      </c>
      <c r="P1950" s="18" t="s">
        <v>12434</v>
      </c>
      <c r="Q1950" s="18" t="s">
        <v>12423</v>
      </c>
      <c r="R1950" s="18">
        <v>2.9</v>
      </c>
      <c r="T1950" s="18">
        <v>0</v>
      </c>
      <c r="U1950" s="18">
        <v>0</v>
      </c>
    </row>
    <row r="1951" spans="2:21" x14ac:dyDescent="0.4">
      <c r="B1951" s="18" t="s">
        <v>5909</v>
      </c>
      <c r="C1951" s="18" t="s">
        <v>5910</v>
      </c>
      <c r="D1951" s="18" t="s">
        <v>12419</v>
      </c>
      <c r="E1951" s="19" t="s">
        <v>12420</v>
      </c>
      <c r="F1951" s="18" t="s">
        <v>5935</v>
      </c>
      <c r="G1951" s="18" t="s">
        <v>39</v>
      </c>
      <c r="H1951" s="18" t="s">
        <v>6318</v>
      </c>
      <c r="I1951" s="19" t="s">
        <v>6416</v>
      </c>
      <c r="J1951" s="18" t="s">
        <v>5904</v>
      </c>
      <c r="K1951" s="18" t="s">
        <v>12436</v>
      </c>
      <c r="L1951" s="18" t="s">
        <v>5901</v>
      </c>
      <c r="N1951" s="20">
        <v>45322</v>
      </c>
      <c r="O1951" s="18" t="s">
        <v>12437</v>
      </c>
      <c r="P1951" s="18" t="s">
        <v>12436</v>
      </c>
      <c r="Q1951" s="18" t="s">
        <v>12423</v>
      </c>
      <c r="R1951" s="18">
        <v>2.9</v>
      </c>
      <c r="T1951" s="18">
        <v>0</v>
      </c>
      <c r="U1951" s="18">
        <v>0</v>
      </c>
    </row>
    <row r="1952" spans="2:21" x14ac:dyDescent="0.4">
      <c r="B1952" s="18" t="s">
        <v>5909</v>
      </c>
      <c r="C1952" s="18" t="s">
        <v>5910</v>
      </c>
      <c r="D1952" s="18" t="s">
        <v>12419</v>
      </c>
      <c r="E1952" s="19" t="s">
        <v>12420</v>
      </c>
      <c r="F1952" s="18" t="s">
        <v>5935</v>
      </c>
      <c r="G1952" s="18" t="s">
        <v>39</v>
      </c>
      <c r="H1952" s="18" t="s">
        <v>6318</v>
      </c>
      <c r="I1952" s="19" t="s">
        <v>6416</v>
      </c>
      <c r="J1952" s="18" t="s">
        <v>5843</v>
      </c>
      <c r="K1952" s="18" t="s">
        <v>12438</v>
      </c>
      <c r="L1952" s="18" t="s">
        <v>5901</v>
      </c>
      <c r="N1952" s="20">
        <v>45322</v>
      </c>
      <c r="O1952" s="18" t="s">
        <v>12439</v>
      </c>
      <c r="P1952" s="18" t="s">
        <v>12438</v>
      </c>
      <c r="Q1952" s="18" t="s">
        <v>12423</v>
      </c>
      <c r="R1952" s="18">
        <v>2.9</v>
      </c>
      <c r="T1952" s="18">
        <v>0</v>
      </c>
      <c r="U1952" s="18">
        <v>0</v>
      </c>
    </row>
    <row r="1953" spans="2:21" x14ac:dyDescent="0.4">
      <c r="B1953" s="18" t="s">
        <v>5909</v>
      </c>
      <c r="C1953" s="18" t="s">
        <v>5910</v>
      </c>
      <c r="D1953" s="18" t="s">
        <v>12419</v>
      </c>
      <c r="E1953" s="19" t="s">
        <v>410</v>
      </c>
      <c r="F1953" s="18" t="s">
        <v>5935</v>
      </c>
      <c r="G1953" s="18" t="s">
        <v>39</v>
      </c>
      <c r="H1953" s="18" t="s">
        <v>6318</v>
      </c>
      <c r="I1953" s="19" t="s">
        <v>9299</v>
      </c>
      <c r="J1953" s="18" t="s">
        <v>5899</v>
      </c>
      <c r="K1953" s="18" t="s">
        <v>12494</v>
      </c>
      <c r="L1953" s="18" t="s">
        <v>5901</v>
      </c>
      <c r="N1953" s="20">
        <v>45322</v>
      </c>
      <c r="O1953" s="18" t="s">
        <v>12495</v>
      </c>
      <c r="P1953" s="18" t="s">
        <v>12494</v>
      </c>
      <c r="Q1953" s="18" t="s">
        <v>12496</v>
      </c>
      <c r="R1953" s="18">
        <v>1.9</v>
      </c>
      <c r="T1953" s="18">
        <v>0</v>
      </c>
      <c r="U1953" s="18">
        <v>0</v>
      </c>
    </row>
    <row r="1954" spans="2:21" x14ac:dyDescent="0.4">
      <c r="B1954" s="18" t="s">
        <v>5909</v>
      </c>
      <c r="C1954" s="18" t="s">
        <v>5910</v>
      </c>
      <c r="D1954" s="18" t="s">
        <v>12419</v>
      </c>
      <c r="E1954" s="19" t="s">
        <v>410</v>
      </c>
      <c r="F1954" s="18" t="s">
        <v>5935</v>
      </c>
      <c r="G1954" s="18" t="s">
        <v>39</v>
      </c>
      <c r="H1954" s="18" t="s">
        <v>6318</v>
      </c>
      <c r="I1954" s="19" t="s">
        <v>9299</v>
      </c>
      <c r="J1954" s="18" t="s">
        <v>5904</v>
      </c>
      <c r="K1954" s="18" t="s">
        <v>12497</v>
      </c>
      <c r="L1954" s="18" t="s">
        <v>5901</v>
      </c>
      <c r="N1954" s="20">
        <v>45322</v>
      </c>
      <c r="O1954" s="18" t="s">
        <v>12498</v>
      </c>
      <c r="P1954" s="18" t="s">
        <v>12497</v>
      </c>
      <c r="Q1954" s="18" t="s">
        <v>12496</v>
      </c>
      <c r="R1954" s="18">
        <v>1.9</v>
      </c>
      <c r="T1954" s="18">
        <v>0</v>
      </c>
      <c r="U1954" s="18">
        <v>0</v>
      </c>
    </row>
    <row r="1955" spans="2:21" x14ac:dyDescent="0.4">
      <c r="B1955" s="18" t="s">
        <v>5909</v>
      </c>
      <c r="C1955" s="18" t="s">
        <v>5910</v>
      </c>
      <c r="D1955" s="18" t="s">
        <v>12419</v>
      </c>
      <c r="E1955" s="19" t="s">
        <v>410</v>
      </c>
      <c r="F1955" s="18" t="s">
        <v>5935</v>
      </c>
      <c r="G1955" s="18" t="s">
        <v>39</v>
      </c>
      <c r="H1955" s="18" t="s">
        <v>6318</v>
      </c>
      <c r="I1955" s="19" t="s">
        <v>9299</v>
      </c>
      <c r="J1955" s="18" t="s">
        <v>5843</v>
      </c>
      <c r="K1955" s="18" t="s">
        <v>12499</v>
      </c>
      <c r="L1955" s="18" t="s">
        <v>5901</v>
      </c>
      <c r="N1955" s="20">
        <v>45322</v>
      </c>
      <c r="O1955" s="18" t="s">
        <v>12500</v>
      </c>
      <c r="P1955" s="18" t="s">
        <v>12499</v>
      </c>
      <c r="Q1955" s="18" t="s">
        <v>12496</v>
      </c>
      <c r="R1955" s="18">
        <v>1.9</v>
      </c>
      <c r="T1955" s="18">
        <v>0</v>
      </c>
      <c r="U1955" s="18">
        <v>0</v>
      </c>
    </row>
    <row r="1956" spans="2:21" x14ac:dyDescent="0.4">
      <c r="B1956" s="18" t="s">
        <v>5909</v>
      </c>
      <c r="C1956" s="18" t="s">
        <v>5910</v>
      </c>
      <c r="D1956" s="18" t="s">
        <v>12419</v>
      </c>
      <c r="E1956" s="19" t="s">
        <v>410</v>
      </c>
      <c r="F1956" s="18" t="s">
        <v>5935</v>
      </c>
      <c r="G1956" s="18" t="s">
        <v>44</v>
      </c>
      <c r="H1956" s="18" t="s">
        <v>6333</v>
      </c>
      <c r="I1956" s="19" t="s">
        <v>6416</v>
      </c>
      <c r="J1956" s="18" t="s">
        <v>5899</v>
      </c>
      <c r="K1956" s="18" t="s">
        <v>12501</v>
      </c>
      <c r="L1956" s="18" t="s">
        <v>5901</v>
      </c>
      <c r="N1956" s="20">
        <v>45322</v>
      </c>
      <c r="O1956" s="18" t="s">
        <v>12502</v>
      </c>
      <c r="P1956" s="18" t="s">
        <v>12501</v>
      </c>
      <c r="Q1956" s="18" t="s">
        <v>12496</v>
      </c>
      <c r="R1956" s="18">
        <v>2.9</v>
      </c>
      <c r="T1956" s="18">
        <v>0</v>
      </c>
      <c r="U1956" s="18">
        <v>0</v>
      </c>
    </row>
    <row r="1957" spans="2:21" x14ac:dyDescent="0.4">
      <c r="B1957" s="18" t="s">
        <v>5909</v>
      </c>
      <c r="C1957" s="18" t="s">
        <v>5910</v>
      </c>
      <c r="D1957" s="18" t="s">
        <v>12419</v>
      </c>
      <c r="E1957" s="19" t="s">
        <v>410</v>
      </c>
      <c r="F1957" s="18" t="s">
        <v>5935</v>
      </c>
      <c r="G1957" s="18" t="s">
        <v>44</v>
      </c>
      <c r="H1957" s="18" t="s">
        <v>6333</v>
      </c>
      <c r="I1957" s="19" t="s">
        <v>6416</v>
      </c>
      <c r="J1957" s="18" t="s">
        <v>5904</v>
      </c>
      <c r="K1957" s="18" t="s">
        <v>12503</v>
      </c>
      <c r="L1957" s="18" t="s">
        <v>5901</v>
      </c>
      <c r="N1957" s="20">
        <v>45322</v>
      </c>
      <c r="O1957" s="18" t="s">
        <v>12504</v>
      </c>
      <c r="P1957" s="18" t="s">
        <v>12503</v>
      </c>
      <c r="Q1957" s="18" t="s">
        <v>12496</v>
      </c>
      <c r="R1957" s="18">
        <v>2.9</v>
      </c>
      <c r="T1957" s="18">
        <v>0</v>
      </c>
      <c r="U1957" s="18">
        <v>0</v>
      </c>
    </row>
    <row r="1958" spans="2:21" x14ac:dyDescent="0.4">
      <c r="B1958" s="18" t="s">
        <v>5909</v>
      </c>
      <c r="C1958" s="18" t="s">
        <v>5910</v>
      </c>
      <c r="D1958" s="18" t="s">
        <v>12419</v>
      </c>
      <c r="E1958" s="19" t="s">
        <v>410</v>
      </c>
      <c r="F1958" s="18" t="s">
        <v>5935</v>
      </c>
      <c r="G1958" s="18" t="s">
        <v>44</v>
      </c>
      <c r="H1958" s="18" t="s">
        <v>6333</v>
      </c>
      <c r="I1958" s="19" t="s">
        <v>6416</v>
      </c>
      <c r="J1958" s="18" t="s">
        <v>5843</v>
      </c>
      <c r="K1958" s="18" t="s">
        <v>12505</v>
      </c>
      <c r="L1958" s="18" t="s">
        <v>5901</v>
      </c>
      <c r="N1958" s="20">
        <v>45322</v>
      </c>
      <c r="O1958" s="18" t="s">
        <v>12506</v>
      </c>
      <c r="P1958" s="18" t="s">
        <v>12505</v>
      </c>
      <c r="Q1958" s="18" t="s">
        <v>12496</v>
      </c>
      <c r="R1958" s="18">
        <v>2.9</v>
      </c>
      <c r="T1958" s="18">
        <v>0</v>
      </c>
      <c r="U1958" s="18">
        <v>0</v>
      </c>
    </row>
    <row r="1959" spans="2:21" x14ac:dyDescent="0.4">
      <c r="B1959" s="18" t="s">
        <v>5909</v>
      </c>
      <c r="C1959" s="18" t="s">
        <v>5910</v>
      </c>
      <c r="D1959" s="18" t="s">
        <v>12419</v>
      </c>
      <c r="E1959" s="19" t="s">
        <v>12440</v>
      </c>
      <c r="F1959" s="18" t="s">
        <v>5935</v>
      </c>
      <c r="G1959" s="18" t="s">
        <v>703</v>
      </c>
      <c r="H1959" s="18" t="s">
        <v>6466</v>
      </c>
      <c r="I1959" s="19" t="s">
        <v>6558</v>
      </c>
      <c r="J1959" s="18" t="s">
        <v>5899</v>
      </c>
      <c r="K1959" s="18" t="s">
        <v>12441</v>
      </c>
      <c r="L1959" s="18" t="s">
        <v>5901</v>
      </c>
      <c r="N1959" s="20">
        <v>45322</v>
      </c>
      <c r="O1959" s="18" t="s">
        <v>12442</v>
      </c>
      <c r="P1959" s="18" t="s">
        <v>12441</v>
      </c>
      <c r="Q1959" s="18" t="s">
        <v>12443</v>
      </c>
      <c r="R1959" s="18">
        <v>1.4</v>
      </c>
      <c r="T1959" s="18">
        <v>0</v>
      </c>
      <c r="U1959" s="18">
        <v>0</v>
      </c>
    </row>
    <row r="1960" spans="2:21" x14ac:dyDescent="0.4">
      <c r="B1960" s="18" t="s">
        <v>5909</v>
      </c>
      <c r="C1960" s="18" t="s">
        <v>5910</v>
      </c>
      <c r="D1960" s="18" t="s">
        <v>12419</v>
      </c>
      <c r="E1960" s="19" t="s">
        <v>12440</v>
      </c>
      <c r="F1960" s="18" t="s">
        <v>5935</v>
      </c>
      <c r="G1960" s="18" t="s">
        <v>703</v>
      </c>
      <c r="H1960" s="18" t="s">
        <v>6466</v>
      </c>
      <c r="I1960" s="19" t="s">
        <v>6558</v>
      </c>
      <c r="J1960" s="18" t="s">
        <v>5904</v>
      </c>
      <c r="K1960" s="18" t="s">
        <v>12444</v>
      </c>
      <c r="L1960" s="18" t="s">
        <v>5901</v>
      </c>
      <c r="N1960" s="20">
        <v>45322</v>
      </c>
      <c r="O1960" s="18" t="s">
        <v>12445</v>
      </c>
      <c r="P1960" s="18" t="s">
        <v>12444</v>
      </c>
      <c r="Q1960" s="18" t="s">
        <v>12443</v>
      </c>
      <c r="R1960" s="18">
        <v>1.4</v>
      </c>
      <c r="T1960" s="18">
        <v>0</v>
      </c>
      <c r="U1960" s="18">
        <v>0</v>
      </c>
    </row>
    <row r="1961" spans="2:21" x14ac:dyDescent="0.4">
      <c r="B1961" s="18" t="s">
        <v>5909</v>
      </c>
      <c r="C1961" s="18" t="s">
        <v>5910</v>
      </c>
      <c r="D1961" s="18" t="s">
        <v>12419</v>
      </c>
      <c r="E1961" s="19" t="s">
        <v>12440</v>
      </c>
      <c r="F1961" s="18" t="s">
        <v>5935</v>
      </c>
      <c r="G1961" s="18" t="s">
        <v>703</v>
      </c>
      <c r="H1961" s="18" t="s">
        <v>6466</v>
      </c>
      <c r="I1961" s="19" t="s">
        <v>6558</v>
      </c>
      <c r="J1961" s="18" t="s">
        <v>5843</v>
      </c>
      <c r="K1961" s="18" t="s">
        <v>12446</v>
      </c>
      <c r="L1961" s="18" t="s">
        <v>5901</v>
      </c>
      <c r="N1961" s="20">
        <v>45322</v>
      </c>
      <c r="O1961" s="18" t="s">
        <v>12447</v>
      </c>
      <c r="P1961" s="18" t="s">
        <v>12446</v>
      </c>
      <c r="Q1961" s="18" t="s">
        <v>12443</v>
      </c>
      <c r="R1961" s="18">
        <v>1.4</v>
      </c>
      <c r="T1961" s="18">
        <v>0</v>
      </c>
      <c r="U1961" s="18">
        <v>0</v>
      </c>
    </row>
    <row r="1962" spans="2:21" x14ac:dyDescent="0.4">
      <c r="B1962" s="18" t="s">
        <v>5909</v>
      </c>
      <c r="C1962" s="18" t="s">
        <v>5910</v>
      </c>
      <c r="D1962" s="18" t="s">
        <v>12419</v>
      </c>
      <c r="E1962" s="19" t="s">
        <v>12440</v>
      </c>
      <c r="F1962" s="18" t="s">
        <v>5935</v>
      </c>
      <c r="G1962" s="18" t="s">
        <v>275</v>
      </c>
      <c r="H1962" s="18" t="s">
        <v>6302</v>
      </c>
      <c r="I1962" s="19" t="s">
        <v>6474</v>
      </c>
      <c r="J1962" s="18" t="s">
        <v>5899</v>
      </c>
      <c r="K1962" s="18" t="s">
        <v>12448</v>
      </c>
      <c r="L1962" s="18" t="s">
        <v>5901</v>
      </c>
      <c r="N1962" s="20">
        <v>45322</v>
      </c>
      <c r="O1962" s="18" t="s">
        <v>12449</v>
      </c>
      <c r="P1962" s="18" t="s">
        <v>12448</v>
      </c>
      <c r="Q1962" s="18" t="s">
        <v>12443</v>
      </c>
      <c r="R1962" s="18">
        <v>1.8</v>
      </c>
      <c r="T1962" s="18">
        <v>0</v>
      </c>
      <c r="U1962" s="18">
        <v>0</v>
      </c>
    </row>
    <row r="1963" spans="2:21" x14ac:dyDescent="0.4">
      <c r="B1963" s="18" t="s">
        <v>5909</v>
      </c>
      <c r="C1963" s="18" t="s">
        <v>5910</v>
      </c>
      <c r="D1963" s="18" t="s">
        <v>12419</v>
      </c>
      <c r="E1963" s="19" t="s">
        <v>12440</v>
      </c>
      <c r="F1963" s="18" t="s">
        <v>5935</v>
      </c>
      <c r="G1963" s="18" t="s">
        <v>275</v>
      </c>
      <c r="H1963" s="18" t="s">
        <v>6302</v>
      </c>
      <c r="I1963" s="19" t="s">
        <v>6474</v>
      </c>
      <c r="J1963" s="18" t="s">
        <v>5904</v>
      </c>
      <c r="K1963" s="18" t="s">
        <v>12450</v>
      </c>
      <c r="L1963" s="18" t="s">
        <v>5901</v>
      </c>
      <c r="N1963" s="20">
        <v>45322</v>
      </c>
      <c r="O1963" s="18" t="s">
        <v>12451</v>
      </c>
      <c r="P1963" s="18" t="s">
        <v>12450</v>
      </c>
      <c r="Q1963" s="18" t="s">
        <v>12443</v>
      </c>
      <c r="R1963" s="18">
        <v>1.8</v>
      </c>
      <c r="T1963" s="18">
        <v>0</v>
      </c>
      <c r="U1963" s="18">
        <v>0</v>
      </c>
    </row>
    <row r="1964" spans="2:21" x14ac:dyDescent="0.4">
      <c r="B1964" s="18" t="s">
        <v>5909</v>
      </c>
      <c r="C1964" s="18" t="s">
        <v>5910</v>
      </c>
      <c r="D1964" s="18" t="s">
        <v>12419</v>
      </c>
      <c r="E1964" s="19" t="s">
        <v>12440</v>
      </c>
      <c r="F1964" s="18" t="s">
        <v>5935</v>
      </c>
      <c r="G1964" s="18" t="s">
        <v>275</v>
      </c>
      <c r="H1964" s="18" t="s">
        <v>6302</v>
      </c>
      <c r="I1964" s="19" t="s">
        <v>6474</v>
      </c>
      <c r="J1964" s="18" t="s">
        <v>5843</v>
      </c>
      <c r="K1964" s="18" t="s">
        <v>12452</v>
      </c>
      <c r="L1964" s="18" t="s">
        <v>5901</v>
      </c>
      <c r="N1964" s="20">
        <v>45322</v>
      </c>
      <c r="O1964" s="18" t="s">
        <v>12453</v>
      </c>
      <c r="P1964" s="18" t="s">
        <v>12452</v>
      </c>
      <c r="Q1964" s="18" t="s">
        <v>12443</v>
      </c>
      <c r="R1964" s="18">
        <v>1.8</v>
      </c>
      <c r="T1964" s="18">
        <v>0</v>
      </c>
      <c r="U1964" s="18">
        <v>0</v>
      </c>
    </row>
    <row r="1965" spans="2:21" x14ac:dyDescent="0.4">
      <c r="B1965" s="18" t="s">
        <v>5909</v>
      </c>
      <c r="C1965" s="18" t="s">
        <v>5910</v>
      </c>
      <c r="D1965" s="18" t="s">
        <v>12419</v>
      </c>
      <c r="E1965" s="19" t="s">
        <v>12440</v>
      </c>
      <c r="F1965" s="18" t="s">
        <v>5935</v>
      </c>
      <c r="G1965" s="18" t="s">
        <v>39</v>
      </c>
      <c r="H1965" s="18" t="s">
        <v>6318</v>
      </c>
      <c r="I1965" s="19" t="s">
        <v>6416</v>
      </c>
      <c r="J1965" s="18" t="s">
        <v>5899</v>
      </c>
      <c r="K1965" s="18" t="s">
        <v>12454</v>
      </c>
      <c r="L1965" s="18" t="s">
        <v>5901</v>
      </c>
      <c r="N1965" s="20">
        <v>45322</v>
      </c>
      <c r="O1965" s="18" t="s">
        <v>12455</v>
      </c>
      <c r="P1965" s="18" t="s">
        <v>12454</v>
      </c>
      <c r="Q1965" s="18" t="s">
        <v>12443</v>
      </c>
      <c r="R1965" s="18">
        <v>2.9</v>
      </c>
      <c r="T1965" s="18">
        <v>0</v>
      </c>
      <c r="U1965" s="18">
        <v>0</v>
      </c>
    </row>
    <row r="1966" spans="2:21" x14ac:dyDescent="0.4">
      <c r="B1966" s="18" t="s">
        <v>5909</v>
      </c>
      <c r="C1966" s="18" t="s">
        <v>5910</v>
      </c>
      <c r="D1966" s="18" t="s">
        <v>12419</v>
      </c>
      <c r="E1966" s="19" t="s">
        <v>12440</v>
      </c>
      <c r="F1966" s="18" t="s">
        <v>5935</v>
      </c>
      <c r="G1966" s="18" t="s">
        <v>39</v>
      </c>
      <c r="H1966" s="18" t="s">
        <v>6318</v>
      </c>
      <c r="I1966" s="19" t="s">
        <v>6416</v>
      </c>
      <c r="J1966" s="18" t="s">
        <v>5904</v>
      </c>
      <c r="K1966" s="18" t="s">
        <v>12456</v>
      </c>
      <c r="L1966" s="18" t="s">
        <v>5901</v>
      </c>
      <c r="N1966" s="20">
        <v>45322</v>
      </c>
      <c r="O1966" s="18" t="s">
        <v>12457</v>
      </c>
      <c r="P1966" s="18" t="s">
        <v>12456</v>
      </c>
      <c r="Q1966" s="18" t="s">
        <v>12443</v>
      </c>
      <c r="R1966" s="18">
        <v>2.9</v>
      </c>
      <c r="T1966" s="18">
        <v>0</v>
      </c>
      <c r="U1966" s="18">
        <v>0</v>
      </c>
    </row>
    <row r="1967" spans="2:21" x14ac:dyDescent="0.4">
      <c r="B1967" s="18" t="s">
        <v>5909</v>
      </c>
      <c r="C1967" s="18" t="s">
        <v>5910</v>
      </c>
      <c r="D1967" s="18" t="s">
        <v>12419</v>
      </c>
      <c r="E1967" s="19" t="s">
        <v>12440</v>
      </c>
      <c r="F1967" s="18" t="s">
        <v>5935</v>
      </c>
      <c r="G1967" s="18" t="s">
        <v>39</v>
      </c>
      <c r="H1967" s="18" t="s">
        <v>6318</v>
      </c>
      <c r="I1967" s="19" t="s">
        <v>6416</v>
      </c>
      <c r="J1967" s="18" t="s">
        <v>5843</v>
      </c>
      <c r="K1967" s="18" t="s">
        <v>12458</v>
      </c>
      <c r="L1967" s="18" t="s">
        <v>5901</v>
      </c>
      <c r="N1967" s="20">
        <v>45322</v>
      </c>
      <c r="O1967" s="18" t="s">
        <v>12459</v>
      </c>
      <c r="P1967" s="18" t="s">
        <v>12458</v>
      </c>
      <c r="Q1967" s="18" t="s">
        <v>12443</v>
      </c>
      <c r="R1967" s="18">
        <v>2.9</v>
      </c>
      <c r="T1967" s="18">
        <v>0</v>
      </c>
      <c r="U1967" s="18">
        <v>0</v>
      </c>
    </row>
    <row r="1968" spans="2:21" x14ac:dyDescent="0.4">
      <c r="B1968" s="18" t="s">
        <v>5909</v>
      </c>
      <c r="C1968" s="18" t="s">
        <v>5910</v>
      </c>
      <c r="D1968" s="18" t="s">
        <v>12419</v>
      </c>
      <c r="E1968" s="19" t="s">
        <v>412</v>
      </c>
      <c r="F1968" s="18" t="s">
        <v>5935</v>
      </c>
      <c r="G1968" s="18" t="s">
        <v>39</v>
      </c>
      <c r="H1968" s="18" t="s">
        <v>6318</v>
      </c>
      <c r="I1968" s="19" t="s">
        <v>9299</v>
      </c>
      <c r="J1968" s="18" t="s">
        <v>5899</v>
      </c>
      <c r="K1968" s="18" t="s">
        <v>12507</v>
      </c>
      <c r="L1968" s="18" t="s">
        <v>5901</v>
      </c>
      <c r="N1968" s="20">
        <v>45322</v>
      </c>
      <c r="O1968" s="18" t="s">
        <v>12508</v>
      </c>
      <c r="P1968" s="18" t="s">
        <v>12507</v>
      </c>
      <c r="Q1968" s="18" t="s">
        <v>12509</v>
      </c>
      <c r="R1968" s="18">
        <v>1.9</v>
      </c>
      <c r="T1968" s="18">
        <v>0</v>
      </c>
      <c r="U1968" s="18">
        <v>0</v>
      </c>
    </row>
    <row r="1969" spans="2:21" x14ac:dyDescent="0.4">
      <c r="B1969" s="18" t="s">
        <v>5909</v>
      </c>
      <c r="C1969" s="18" t="s">
        <v>5910</v>
      </c>
      <c r="D1969" s="18" t="s">
        <v>12419</v>
      </c>
      <c r="E1969" s="19" t="s">
        <v>412</v>
      </c>
      <c r="F1969" s="18" t="s">
        <v>5935</v>
      </c>
      <c r="G1969" s="18" t="s">
        <v>39</v>
      </c>
      <c r="H1969" s="18" t="s">
        <v>6318</v>
      </c>
      <c r="I1969" s="19" t="s">
        <v>9299</v>
      </c>
      <c r="J1969" s="18" t="s">
        <v>5904</v>
      </c>
      <c r="K1969" s="18" t="s">
        <v>12510</v>
      </c>
      <c r="L1969" s="18" t="s">
        <v>5901</v>
      </c>
      <c r="N1969" s="20">
        <v>45322</v>
      </c>
      <c r="O1969" s="18" t="s">
        <v>12511</v>
      </c>
      <c r="P1969" s="18" t="s">
        <v>12510</v>
      </c>
      <c r="Q1969" s="18" t="s">
        <v>12509</v>
      </c>
      <c r="R1969" s="18">
        <v>1.9</v>
      </c>
      <c r="T1969" s="18">
        <v>0</v>
      </c>
      <c r="U1969" s="18">
        <v>0</v>
      </c>
    </row>
    <row r="1970" spans="2:21" x14ac:dyDescent="0.4">
      <c r="B1970" s="18" t="s">
        <v>5909</v>
      </c>
      <c r="C1970" s="18" t="s">
        <v>5910</v>
      </c>
      <c r="D1970" s="18" t="s">
        <v>12419</v>
      </c>
      <c r="E1970" s="19" t="s">
        <v>412</v>
      </c>
      <c r="F1970" s="18" t="s">
        <v>5935</v>
      </c>
      <c r="G1970" s="18" t="s">
        <v>39</v>
      </c>
      <c r="H1970" s="18" t="s">
        <v>6318</v>
      </c>
      <c r="I1970" s="19" t="s">
        <v>9299</v>
      </c>
      <c r="J1970" s="18" t="s">
        <v>5843</v>
      </c>
      <c r="K1970" s="18" t="s">
        <v>12512</v>
      </c>
      <c r="L1970" s="18" t="s">
        <v>5901</v>
      </c>
      <c r="N1970" s="20">
        <v>45322</v>
      </c>
      <c r="O1970" s="18" t="s">
        <v>12513</v>
      </c>
      <c r="P1970" s="18" t="s">
        <v>12512</v>
      </c>
      <c r="Q1970" s="18" t="s">
        <v>12509</v>
      </c>
      <c r="R1970" s="18">
        <v>1.9</v>
      </c>
      <c r="T1970" s="18">
        <v>0</v>
      </c>
      <c r="U1970" s="18">
        <v>0</v>
      </c>
    </row>
    <row r="1971" spans="2:21" x14ac:dyDescent="0.4">
      <c r="B1971" s="18" t="s">
        <v>5909</v>
      </c>
      <c r="C1971" s="18" t="s">
        <v>5910</v>
      </c>
      <c r="D1971" s="18" t="s">
        <v>12419</v>
      </c>
      <c r="E1971" s="19" t="s">
        <v>412</v>
      </c>
      <c r="F1971" s="18" t="s">
        <v>5935</v>
      </c>
      <c r="G1971" s="18" t="s">
        <v>44</v>
      </c>
      <c r="H1971" s="18" t="s">
        <v>6333</v>
      </c>
      <c r="I1971" s="19" t="s">
        <v>6416</v>
      </c>
      <c r="J1971" s="18" t="s">
        <v>5899</v>
      </c>
      <c r="K1971" s="18" t="s">
        <v>12514</v>
      </c>
      <c r="L1971" s="18" t="s">
        <v>5901</v>
      </c>
      <c r="N1971" s="20">
        <v>45322</v>
      </c>
      <c r="O1971" s="18" t="s">
        <v>12515</v>
      </c>
      <c r="P1971" s="18" t="s">
        <v>12514</v>
      </c>
      <c r="Q1971" s="18" t="s">
        <v>12509</v>
      </c>
      <c r="R1971" s="18">
        <v>2.9</v>
      </c>
      <c r="T1971" s="18">
        <v>0</v>
      </c>
      <c r="U1971" s="18">
        <v>0</v>
      </c>
    </row>
    <row r="1972" spans="2:21" x14ac:dyDescent="0.4">
      <c r="B1972" s="18" t="s">
        <v>5909</v>
      </c>
      <c r="C1972" s="18" t="s">
        <v>5910</v>
      </c>
      <c r="D1972" s="18" t="s">
        <v>12419</v>
      </c>
      <c r="E1972" s="19" t="s">
        <v>412</v>
      </c>
      <c r="F1972" s="18" t="s">
        <v>5935</v>
      </c>
      <c r="G1972" s="18" t="s">
        <v>44</v>
      </c>
      <c r="H1972" s="18" t="s">
        <v>6333</v>
      </c>
      <c r="I1972" s="19" t="s">
        <v>6416</v>
      </c>
      <c r="J1972" s="18" t="s">
        <v>5904</v>
      </c>
      <c r="K1972" s="18" t="s">
        <v>12516</v>
      </c>
      <c r="L1972" s="18" t="s">
        <v>5901</v>
      </c>
      <c r="N1972" s="20">
        <v>45322</v>
      </c>
      <c r="O1972" s="18" t="s">
        <v>12517</v>
      </c>
      <c r="P1972" s="18" t="s">
        <v>12516</v>
      </c>
      <c r="Q1972" s="18" t="s">
        <v>12509</v>
      </c>
      <c r="R1972" s="18">
        <v>2.9</v>
      </c>
      <c r="T1972" s="18">
        <v>0</v>
      </c>
      <c r="U1972" s="18">
        <v>0</v>
      </c>
    </row>
    <row r="1973" spans="2:21" x14ac:dyDescent="0.4">
      <c r="B1973" s="18" t="s">
        <v>5909</v>
      </c>
      <c r="C1973" s="18" t="s">
        <v>5910</v>
      </c>
      <c r="D1973" s="18" t="s">
        <v>12419</v>
      </c>
      <c r="E1973" s="19" t="s">
        <v>412</v>
      </c>
      <c r="F1973" s="18" t="s">
        <v>5935</v>
      </c>
      <c r="G1973" s="18" t="s">
        <v>44</v>
      </c>
      <c r="H1973" s="18" t="s">
        <v>6333</v>
      </c>
      <c r="I1973" s="19" t="s">
        <v>6416</v>
      </c>
      <c r="J1973" s="18" t="s">
        <v>5843</v>
      </c>
      <c r="K1973" s="18" t="s">
        <v>12518</v>
      </c>
      <c r="L1973" s="18" t="s">
        <v>5901</v>
      </c>
      <c r="N1973" s="20">
        <v>45322</v>
      </c>
      <c r="O1973" s="18" t="s">
        <v>12519</v>
      </c>
      <c r="P1973" s="18" t="s">
        <v>12518</v>
      </c>
      <c r="Q1973" s="18" t="s">
        <v>12509</v>
      </c>
      <c r="R1973" s="18">
        <v>2.9</v>
      </c>
      <c r="T1973" s="18">
        <v>0</v>
      </c>
      <c r="U1973" s="18">
        <v>0</v>
      </c>
    </row>
    <row r="1974" spans="2:21" x14ac:dyDescent="0.4">
      <c r="B1974" s="18" t="s">
        <v>5909</v>
      </c>
      <c r="C1974" s="18" t="s">
        <v>5893</v>
      </c>
      <c r="D1974" s="18" t="s">
        <v>12419</v>
      </c>
      <c r="E1974" s="19" t="s">
        <v>12460</v>
      </c>
      <c r="F1974" s="18" t="s">
        <v>5935</v>
      </c>
      <c r="G1974" s="18" t="s">
        <v>44</v>
      </c>
      <c r="H1974" s="18" t="s">
        <v>6333</v>
      </c>
      <c r="I1974" s="19" t="s">
        <v>6416</v>
      </c>
      <c r="J1974" s="18" t="s">
        <v>5899</v>
      </c>
      <c r="K1974" s="18" t="s">
        <v>12461</v>
      </c>
      <c r="L1974" s="18" t="s">
        <v>5901</v>
      </c>
      <c r="N1974" s="20">
        <v>45322</v>
      </c>
      <c r="O1974" s="18" t="s">
        <v>12462</v>
      </c>
      <c r="P1974" s="18" t="s">
        <v>12461</v>
      </c>
      <c r="Q1974" s="18" t="s">
        <v>12463</v>
      </c>
      <c r="R1974" s="18">
        <v>2.9</v>
      </c>
      <c r="T1974" s="18">
        <v>0</v>
      </c>
      <c r="U1974" s="18">
        <v>0</v>
      </c>
    </row>
    <row r="1975" spans="2:21" x14ac:dyDescent="0.4">
      <c r="B1975" s="18" t="s">
        <v>5909</v>
      </c>
      <c r="C1975" s="18" t="s">
        <v>5893</v>
      </c>
      <c r="D1975" s="18" t="s">
        <v>12419</v>
      </c>
      <c r="E1975" s="19" t="s">
        <v>12460</v>
      </c>
      <c r="F1975" s="18" t="s">
        <v>5935</v>
      </c>
      <c r="G1975" s="18" t="s">
        <v>44</v>
      </c>
      <c r="H1975" s="18" t="s">
        <v>6333</v>
      </c>
      <c r="I1975" s="19" t="s">
        <v>6416</v>
      </c>
      <c r="J1975" s="18" t="s">
        <v>5904</v>
      </c>
      <c r="K1975" s="18" t="s">
        <v>12464</v>
      </c>
      <c r="L1975" s="18" t="s">
        <v>5901</v>
      </c>
      <c r="N1975" s="20">
        <v>45322</v>
      </c>
      <c r="O1975" s="18" t="s">
        <v>12465</v>
      </c>
      <c r="P1975" s="18" t="s">
        <v>12464</v>
      </c>
      <c r="Q1975" s="18" t="s">
        <v>12463</v>
      </c>
      <c r="R1975" s="18">
        <v>2.9</v>
      </c>
      <c r="T1975" s="18">
        <v>0</v>
      </c>
      <c r="U1975" s="18">
        <v>0</v>
      </c>
    </row>
    <row r="1976" spans="2:21" x14ac:dyDescent="0.4">
      <c r="B1976" s="18" t="s">
        <v>5909</v>
      </c>
      <c r="C1976" s="18" t="s">
        <v>5893</v>
      </c>
      <c r="D1976" s="18" t="s">
        <v>12419</v>
      </c>
      <c r="E1976" s="19" t="s">
        <v>12460</v>
      </c>
      <c r="F1976" s="18" t="s">
        <v>5935</v>
      </c>
      <c r="G1976" s="18" t="s">
        <v>44</v>
      </c>
      <c r="H1976" s="18" t="s">
        <v>6333</v>
      </c>
      <c r="I1976" s="19" t="s">
        <v>6416</v>
      </c>
      <c r="J1976" s="18" t="s">
        <v>5843</v>
      </c>
      <c r="K1976" s="18" t="s">
        <v>12466</v>
      </c>
      <c r="L1976" s="18" t="s">
        <v>5901</v>
      </c>
      <c r="N1976" s="20">
        <v>45322</v>
      </c>
      <c r="O1976" s="18" t="s">
        <v>12467</v>
      </c>
      <c r="P1976" s="18" t="s">
        <v>12466</v>
      </c>
      <c r="Q1976" s="18" t="s">
        <v>12463</v>
      </c>
      <c r="R1976" s="18">
        <v>2.9</v>
      </c>
      <c r="T1976" s="18">
        <v>0</v>
      </c>
      <c r="U1976" s="18">
        <v>0</v>
      </c>
    </row>
    <row r="1977" spans="2:21" x14ac:dyDescent="0.4">
      <c r="B1977" s="18" t="s">
        <v>5909</v>
      </c>
      <c r="C1977" s="18" t="s">
        <v>5893</v>
      </c>
      <c r="D1977" s="18" t="s">
        <v>12419</v>
      </c>
      <c r="E1977" s="19" t="s">
        <v>408</v>
      </c>
      <c r="F1977" s="18" t="s">
        <v>5935</v>
      </c>
      <c r="G1977" s="18" t="s">
        <v>44</v>
      </c>
      <c r="H1977" s="18" t="s">
        <v>6333</v>
      </c>
      <c r="I1977" s="19" t="s">
        <v>12520</v>
      </c>
      <c r="J1977" s="18" t="s">
        <v>5899</v>
      </c>
      <c r="K1977" s="18" t="s">
        <v>12521</v>
      </c>
      <c r="L1977" s="18" t="s">
        <v>5901</v>
      </c>
      <c r="N1977" s="20">
        <v>45322</v>
      </c>
      <c r="O1977" s="18" t="s">
        <v>12522</v>
      </c>
      <c r="P1977" s="18" t="s">
        <v>12521</v>
      </c>
      <c r="Q1977" s="18" t="s">
        <v>12523</v>
      </c>
      <c r="R1977" s="18">
        <v>2.5</v>
      </c>
      <c r="T1977" s="18">
        <v>0</v>
      </c>
      <c r="U1977" s="18">
        <v>0</v>
      </c>
    </row>
    <row r="1978" spans="2:21" x14ac:dyDescent="0.4">
      <c r="B1978" s="18" t="s">
        <v>5909</v>
      </c>
      <c r="C1978" s="18" t="s">
        <v>5893</v>
      </c>
      <c r="D1978" s="18" t="s">
        <v>12419</v>
      </c>
      <c r="E1978" s="19" t="s">
        <v>408</v>
      </c>
      <c r="F1978" s="18" t="s">
        <v>5935</v>
      </c>
      <c r="G1978" s="18" t="s">
        <v>44</v>
      </c>
      <c r="H1978" s="18" t="s">
        <v>6333</v>
      </c>
      <c r="I1978" s="19" t="s">
        <v>12520</v>
      </c>
      <c r="J1978" s="18" t="s">
        <v>5904</v>
      </c>
      <c r="K1978" s="18" t="s">
        <v>12524</v>
      </c>
      <c r="L1978" s="18" t="s">
        <v>5901</v>
      </c>
      <c r="N1978" s="20">
        <v>45322</v>
      </c>
      <c r="O1978" s="18" t="s">
        <v>12525</v>
      </c>
      <c r="P1978" s="18" t="s">
        <v>12524</v>
      </c>
      <c r="Q1978" s="18" t="s">
        <v>12523</v>
      </c>
      <c r="R1978" s="18">
        <v>2.5</v>
      </c>
      <c r="T1978" s="18">
        <v>0</v>
      </c>
      <c r="U1978" s="18">
        <v>0</v>
      </c>
    </row>
    <row r="1979" spans="2:21" x14ac:dyDescent="0.4">
      <c r="B1979" s="18" t="s">
        <v>5909</v>
      </c>
      <c r="C1979" s="18" t="s">
        <v>5893</v>
      </c>
      <c r="D1979" s="18" t="s">
        <v>12419</v>
      </c>
      <c r="E1979" s="19" t="s">
        <v>408</v>
      </c>
      <c r="F1979" s="18" t="s">
        <v>5935</v>
      </c>
      <c r="G1979" s="18" t="s">
        <v>44</v>
      </c>
      <c r="H1979" s="18" t="s">
        <v>6333</v>
      </c>
      <c r="I1979" s="19" t="s">
        <v>12520</v>
      </c>
      <c r="J1979" s="18" t="s">
        <v>5843</v>
      </c>
      <c r="K1979" s="18" t="s">
        <v>12526</v>
      </c>
      <c r="L1979" s="18" t="s">
        <v>5901</v>
      </c>
      <c r="N1979" s="20">
        <v>45322</v>
      </c>
      <c r="O1979" s="18" t="s">
        <v>12527</v>
      </c>
      <c r="P1979" s="18" t="s">
        <v>12526</v>
      </c>
      <c r="Q1979" s="18" t="s">
        <v>12523</v>
      </c>
      <c r="R1979" s="18">
        <v>2.5</v>
      </c>
      <c r="T1979" s="18">
        <v>0</v>
      </c>
      <c r="U1979" s="18">
        <v>0</v>
      </c>
    </row>
    <row r="1980" spans="2:21" x14ac:dyDescent="0.4">
      <c r="B1980" s="18" t="s">
        <v>5909</v>
      </c>
      <c r="C1980" s="18" t="s">
        <v>5910</v>
      </c>
      <c r="D1980" s="18" t="s">
        <v>12528</v>
      </c>
      <c r="E1980" s="19" t="s">
        <v>12529</v>
      </c>
      <c r="F1980" s="18" t="s">
        <v>5935</v>
      </c>
      <c r="G1980" s="18" t="s">
        <v>703</v>
      </c>
      <c r="H1980" s="18" t="s">
        <v>6466</v>
      </c>
      <c r="I1980" s="19" t="s">
        <v>6558</v>
      </c>
      <c r="J1980" s="18" t="s">
        <v>5899</v>
      </c>
      <c r="K1980" s="18" t="s">
        <v>12530</v>
      </c>
      <c r="L1980" s="18" t="s">
        <v>5901</v>
      </c>
      <c r="N1980" s="20">
        <v>45322</v>
      </c>
      <c r="O1980" s="18" t="s">
        <v>12531</v>
      </c>
      <c r="P1980" s="18" t="s">
        <v>12530</v>
      </c>
      <c r="Q1980" s="18" t="s">
        <v>12532</v>
      </c>
      <c r="R1980" s="18">
        <v>1.4</v>
      </c>
      <c r="T1980" s="18">
        <v>0</v>
      </c>
      <c r="U1980" s="18">
        <v>0</v>
      </c>
    </row>
    <row r="1981" spans="2:21" x14ac:dyDescent="0.4">
      <c r="B1981" s="18" t="s">
        <v>5909</v>
      </c>
      <c r="C1981" s="18" t="s">
        <v>5910</v>
      </c>
      <c r="D1981" s="18" t="s">
        <v>12528</v>
      </c>
      <c r="E1981" s="19" t="s">
        <v>12529</v>
      </c>
      <c r="F1981" s="18" t="s">
        <v>5935</v>
      </c>
      <c r="G1981" s="18" t="s">
        <v>703</v>
      </c>
      <c r="H1981" s="18" t="s">
        <v>6466</v>
      </c>
      <c r="I1981" s="19" t="s">
        <v>6558</v>
      </c>
      <c r="J1981" s="18" t="s">
        <v>5904</v>
      </c>
      <c r="K1981" s="18" t="s">
        <v>12533</v>
      </c>
      <c r="L1981" s="18" t="s">
        <v>5901</v>
      </c>
      <c r="N1981" s="20">
        <v>45322</v>
      </c>
      <c r="O1981" s="18" t="s">
        <v>12534</v>
      </c>
      <c r="P1981" s="18" t="s">
        <v>12533</v>
      </c>
      <c r="Q1981" s="18" t="s">
        <v>12532</v>
      </c>
      <c r="R1981" s="18">
        <v>1.4</v>
      </c>
      <c r="T1981" s="18">
        <v>0</v>
      </c>
      <c r="U1981" s="18">
        <v>0</v>
      </c>
    </row>
    <row r="1982" spans="2:21" x14ac:dyDescent="0.4">
      <c r="B1982" s="18" t="s">
        <v>5909</v>
      </c>
      <c r="C1982" s="18" t="s">
        <v>5910</v>
      </c>
      <c r="D1982" s="18" t="s">
        <v>12528</v>
      </c>
      <c r="E1982" s="19" t="s">
        <v>12529</v>
      </c>
      <c r="F1982" s="18" t="s">
        <v>5935</v>
      </c>
      <c r="G1982" s="18" t="s">
        <v>703</v>
      </c>
      <c r="H1982" s="18" t="s">
        <v>6466</v>
      </c>
      <c r="I1982" s="19" t="s">
        <v>6558</v>
      </c>
      <c r="J1982" s="18" t="s">
        <v>5843</v>
      </c>
      <c r="K1982" s="18" t="s">
        <v>12535</v>
      </c>
      <c r="L1982" s="18" t="s">
        <v>5901</v>
      </c>
      <c r="N1982" s="20">
        <v>45322</v>
      </c>
      <c r="O1982" s="18" t="s">
        <v>12536</v>
      </c>
      <c r="P1982" s="18" t="s">
        <v>12535</v>
      </c>
      <c r="Q1982" s="18" t="s">
        <v>12532</v>
      </c>
      <c r="R1982" s="18">
        <v>1.4</v>
      </c>
      <c r="T1982" s="18">
        <v>0</v>
      </c>
      <c r="U1982" s="18">
        <v>0</v>
      </c>
    </row>
    <row r="1983" spans="2:21" x14ac:dyDescent="0.4">
      <c r="B1983" s="18" t="s">
        <v>5909</v>
      </c>
      <c r="C1983" s="18" t="s">
        <v>5910</v>
      </c>
      <c r="D1983" s="18" t="s">
        <v>12528</v>
      </c>
      <c r="E1983" s="19" t="s">
        <v>12529</v>
      </c>
      <c r="F1983" s="18" t="s">
        <v>5935</v>
      </c>
      <c r="G1983" s="18" t="s">
        <v>275</v>
      </c>
      <c r="H1983" s="18" t="s">
        <v>6302</v>
      </c>
      <c r="I1983" s="19" t="s">
        <v>6474</v>
      </c>
      <c r="J1983" s="18" t="s">
        <v>5899</v>
      </c>
      <c r="K1983" s="18" t="s">
        <v>12537</v>
      </c>
      <c r="L1983" s="18" t="s">
        <v>5901</v>
      </c>
      <c r="N1983" s="20">
        <v>45322</v>
      </c>
      <c r="O1983" s="18" t="s">
        <v>12538</v>
      </c>
      <c r="P1983" s="18" t="s">
        <v>12537</v>
      </c>
      <c r="Q1983" s="18" t="s">
        <v>12532</v>
      </c>
      <c r="R1983" s="18">
        <v>1.8</v>
      </c>
      <c r="T1983" s="18">
        <v>0</v>
      </c>
      <c r="U1983" s="18">
        <v>0</v>
      </c>
    </row>
    <row r="1984" spans="2:21" x14ac:dyDescent="0.4">
      <c r="B1984" s="18" t="s">
        <v>5909</v>
      </c>
      <c r="C1984" s="18" t="s">
        <v>5910</v>
      </c>
      <c r="D1984" s="18" t="s">
        <v>12528</v>
      </c>
      <c r="E1984" s="19" t="s">
        <v>12529</v>
      </c>
      <c r="F1984" s="18" t="s">
        <v>5935</v>
      </c>
      <c r="G1984" s="18" t="s">
        <v>275</v>
      </c>
      <c r="H1984" s="18" t="s">
        <v>6302</v>
      </c>
      <c r="I1984" s="19" t="s">
        <v>6474</v>
      </c>
      <c r="J1984" s="18" t="s">
        <v>5904</v>
      </c>
      <c r="K1984" s="18" t="s">
        <v>12539</v>
      </c>
      <c r="L1984" s="18" t="s">
        <v>5901</v>
      </c>
      <c r="N1984" s="20">
        <v>45322</v>
      </c>
      <c r="O1984" s="18" t="s">
        <v>12540</v>
      </c>
      <c r="P1984" s="18" t="s">
        <v>12539</v>
      </c>
      <c r="Q1984" s="18" t="s">
        <v>12532</v>
      </c>
      <c r="R1984" s="18">
        <v>1.8</v>
      </c>
      <c r="T1984" s="18">
        <v>0</v>
      </c>
      <c r="U1984" s="18">
        <v>0</v>
      </c>
    </row>
    <row r="1985" spans="2:21" x14ac:dyDescent="0.4">
      <c r="B1985" s="18" t="s">
        <v>5909</v>
      </c>
      <c r="C1985" s="18" t="s">
        <v>5910</v>
      </c>
      <c r="D1985" s="18" t="s">
        <v>12528</v>
      </c>
      <c r="E1985" s="19" t="s">
        <v>12529</v>
      </c>
      <c r="F1985" s="18" t="s">
        <v>5935</v>
      </c>
      <c r="G1985" s="18" t="s">
        <v>275</v>
      </c>
      <c r="H1985" s="18" t="s">
        <v>6302</v>
      </c>
      <c r="I1985" s="19" t="s">
        <v>6474</v>
      </c>
      <c r="J1985" s="18" t="s">
        <v>5843</v>
      </c>
      <c r="K1985" s="18" t="s">
        <v>12541</v>
      </c>
      <c r="L1985" s="18" t="s">
        <v>5901</v>
      </c>
      <c r="N1985" s="20">
        <v>45322</v>
      </c>
      <c r="O1985" s="18" t="s">
        <v>12542</v>
      </c>
      <c r="P1985" s="18" t="s">
        <v>12541</v>
      </c>
      <c r="Q1985" s="18" t="s">
        <v>12532</v>
      </c>
      <c r="R1985" s="18">
        <v>1.8</v>
      </c>
      <c r="T1985" s="18">
        <v>0</v>
      </c>
      <c r="U1985" s="18">
        <v>0</v>
      </c>
    </row>
    <row r="1986" spans="2:21" x14ac:dyDescent="0.4">
      <c r="B1986" s="18" t="s">
        <v>5909</v>
      </c>
      <c r="C1986" s="18" t="s">
        <v>5910</v>
      </c>
      <c r="D1986" s="18" t="s">
        <v>12528</v>
      </c>
      <c r="E1986" s="19" t="s">
        <v>414</v>
      </c>
      <c r="F1986" s="18" t="s">
        <v>5935</v>
      </c>
      <c r="G1986" s="18" t="s">
        <v>703</v>
      </c>
      <c r="H1986" s="18" t="s">
        <v>6466</v>
      </c>
      <c r="I1986" s="19" t="s">
        <v>6558</v>
      </c>
      <c r="J1986" s="18" t="s">
        <v>5899</v>
      </c>
      <c r="K1986" s="18" t="s">
        <v>12543</v>
      </c>
      <c r="L1986" s="18" t="s">
        <v>5901</v>
      </c>
      <c r="N1986" s="20">
        <v>45322</v>
      </c>
      <c r="O1986" s="18" t="s">
        <v>12544</v>
      </c>
      <c r="P1986" s="18" t="s">
        <v>12543</v>
      </c>
      <c r="Q1986" s="18" t="s">
        <v>12545</v>
      </c>
      <c r="R1986" s="18">
        <v>1.4</v>
      </c>
      <c r="T1986" s="18">
        <v>0</v>
      </c>
      <c r="U1986" s="18">
        <v>0</v>
      </c>
    </row>
    <row r="1987" spans="2:21" x14ac:dyDescent="0.4">
      <c r="B1987" s="18" t="s">
        <v>5909</v>
      </c>
      <c r="C1987" s="18" t="s">
        <v>5910</v>
      </c>
      <c r="D1987" s="18" t="s">
        <v>12528</v>
      </c>
      <c r="E1987" s="19" t="s">
        <v>414</v>
      </c>
      <c r="F1987" s="18" t="s">
        <v>5935</v>
      </c>
      <c r="G1987" s="18" t="s">
        <v>703</v>
      </c>
      <c r="H1987" s="18" t="s">
        <v>6466</v>
      </c>
      <c r="I1987" s="19" t="s">
        <v>6558</v>
      </c>
      <c r="J1987" s="18" t="s">
        <v>5904</v>
      </c>
      <c r="K1987" s="18" t="s">
        <v>12546</v>
      </c>
      <c r="L1987" s="18" t="s">
        <v>5901</v>
      </c>
      <c r="N1987" s="20">
        <v>45322</v>
      </c>
      <c r="O1987" s="18" t="s">
        <v>12547</v>
      </c>
      <c r="P1987" s="18" t="s">
        <v>12546</v>
      </c>
      <c r="Q1987" s="18" t="s">
        <v>12545</v>
      </c>
      <c r="R1987" s="18">
        <v>1.4</v>
      </c>
      <c r="T1987" s="18">
        <v>0</v>
      </c>
      <c r="U1987" s="18">
        <v>0</v>
      </c>
    </row>
    <row r="1988" spans="2:21" x14ac:dyDescent="0.4">
      <c r="B1988" s="18" t="s">
        <v>5909</v>
      </c>
      <c r="C1988" s="18" t="s">
        <v>5910</v>
      </c>
      <c r="D1988" s="18" t="s">
        <v>12528</v>
      </c>
      <c r="E1988" s="19" t="s">
        <v>414</v>
      </c>
      <c r="F1988" s="18" t="s">
        <v>5935</v>
      </c>
      <c r="G1988" s="18" t="s">
        <v>703</v>
      </c>
      <c r="H1988" s="18" t="s">
        <v>6466</v>
      </c>
      <c r="I1988" s="19" t="s">
        <v>6558</v>
      </c>
      <c r="J1988" s="18" t="s">
        <v>5843</v>
      </c>
      <c r="K1988" s="18" t="s">
        <v>12548</v>
      </c>
      <c r="L1988" s="18" t="s">
        <v>5901</v>
      </c>
      <c r="N1988" s="20">
        <v>45322</v>
      </c>
      <c r="O1988" s="18" t="s">
        <v>12549</v>
      </c>
      <c r="P1988" s="18" t="s">
        <v>12548</v>
      </c>
      <c r="Q1988" s="18" t="s">
        <v>12545</v>
      </c>
      <c r="R1988" s="18">
        <v>1.4</v>
      </c>
      <c r="T1988" s="18">
        <v>0</v>
      </c>
      <c r="U1988" s="18">
        <v>0</v>
      </c>
    </row>
    <row r="1989" spans="2:21" x14ac:dyDescent="0.4">
      <c r="B1989" s="18" t="s">
        <v>5909</v>
      </c>
      <c r="C1989" s="18" t="s">
        <v>5910</v>
      </c>
      <c r="D1989" s="18" t="s">
        <v>12528</v>
      </c>
      <c r="E1989" s="19" t="s">
        <v>414</v>
      </c>
      <c r="F1989" s="18" t="s">
        <v>5935</v>
      </c>
      <c r="G1989" s="18" t="s">
        <v>275</v>
      </c>
      <c r="H1989" s="18" t="s">
        <v>6302</v>
      </c>
      <c r="I1989" s="19" t="s">
        <v>6474</v>
      </c>
      <c r="J1989" s="18" t="s">
        <v>5899</v>
      </c>
      <c r="K1989" s="18" t="s">
        <v>12550</v>
      </c>
      <c r="L1989" s="18" t="s">
        <v>5901</v>
      </c>
      <c r="N1989" s="20">
        <v>45322</v>
      </c>
      <c r="O1989" s="18" t="s">
        <v>12551</v>
      </c>
      <c r="P1989" s="18" t="s">
        <v>12550</v>
      </c>
      <c r="Q1989" s="18" t="s">
        <v>12545</v>
      </c>
      <c r="R1989" s="18">
        <v>1.8</v>
      </c>
      <c r="T1989" s="18">
        <v>0</v>
      </c>
      <c r="U1989" s="18">
        <v>0</v>
      </c>
    </row>
    <row r="1990" spans="2:21" x14ac:dyDescent="0.4">
      <c r="B1990" s="18" t="s">
        <v>5909</v>
      </c>
      <c r="C1990" s="18" t="s">
        <v>5910</v>
      </c>
      <c r="D1990" s="18" t="s">
        <v>12528</v>
      </c>
      <c r="E1990" s="19" t="s">
        <v>414</v>
      </c>
      <c r="F1990" s="18" t="s">
        <v>5935</v>
      </c>
      <c r="G1990" s="18" t="s">
        <v>275</v>
      </c>
      <c r="H1990" s="18" t="s">
        <v>6302</v>
      </c>
      <c r="I1990" s="19" t="s">
        <v>6474</v>
      </c>
      <c r="J1990" s="18" t="s">
        <v>5904</v>
      </c>
      <c r="K1990" s="18" t="s">
        <v>12552</v>
      </c>
      <c r="L1990" s="18" t="s">
        <v>5901</v>
      </c>
      <c r="N1990" s="20">
        <v>45322</v>
      </c>
      <c r="O1990" s="18" t="s">
        <v>12553</v>
      </c>
      <c r="P1990" s="18" t="s">
        <v>12552</v>
      </c>
      <c r="Q1990" s="18" t="s">
        <v>12545</v>
      </c>
      <c r="R1990" s="18">
        <v>1.8</v>
      </c>
      <c r="T1990" s="18">
        <v>0</v>
      </c>
      <c r="U1990" s="18">
        <v>0</v>
      </c>
    </row>
    <row r="1991" spans="2:21" x14ac:dyDescent="0.4">
      <c r="B1991" s="18" t="s">
        <v>5909</v>
      </c>
      <c r="C1991" s="18" t="s">
        <v>5910</v>
      </c>
      <c r="D1991" s="18" t="s">
        <v>12528</v>
      </c>
      <c r="E1991" s="19" t="s">
        <v>414</v>
      </c>
      <c r="F1991" s="18" t="s">
        <v>5935</v>
      </c>
      <c r="G1991" s="18" t="s">
        <v>275</v>
      </c>
      <c r="H1991" s="18" t="s">
        <v>6302</v>
      </c>
      <c r="I1991" s="19" t="s">
        <v>6474</v>
      </c>
      <c r="J1991" s="18" t="s">
        <v>5843</v>
      </c>
      <c r="K1991" s="18" t="s">
        <v>12554</v>
      </c>
      <c r="L1991" s="18" t="s">
        <v>5901</v>
      </c>
      <c r="N1991" s="20">
        <v>45322</v>
      </c>
      <c r="O1991" s="18" t="s">
        <v>12555</v>
      </c>
      <c r="P1991" s="18" t="s">
        <v>12554</v>
      </c>
      <c r="Q1991" s="18" t="s">
        <v>12545</v>
      </c>
      <c r="R1991" s="18">
        <v>1.8</v>
      </c>
      <c r="T1991" s="18">
        <v>0</v>
      </c>
      <c r="U1991" s="18">
        <v>0</v>
      </c>
    </row>
    <row r="1992" spans="2:21" x14ac:dyDescent="0.4">
      <c r="B1992" s="18" t="s">
        <v>5909</v>
      </c>
      <c r="C1992" s="18" t="s">
        <v>5910</v>
      </c>
      <c r="D1992" s="18" t="s">
        <v>310</v>
      </c>
      <c r="E1992" s="19" t="s">
        <v>310</v>
      </c>
      <c r="F1992" s="18" t="s">
        <v>5935</v>
      </c>
      <c r="G1992" s="18" t="s">
        <v>275</v>
      </c>
      <c r="H1992" s="18" t="s">
        <v>6302</v>
      </c>
      <c r="I1992" s="19" t="s">
        <v>6406</v>
      </c>
      <c r="J1992" s="18" t="s">
        <v>5899</v>
      </c>
      <c r="K1992" s="18" t="s">
        <v>13221</v>
      </c>
      <c r="L1992" s="18" t="s">
        <v>5901</v>
      </c>
      <c r="N1992" s="20">
        <v>45322</v>
      </c>
      <c r="O1992" s="18" t="s">
        <v>13222</v>
      </c>
      <c r="P1992" s="18" t="s">
        <v>13221</v>
      </c>
      <c r="Q1992" s="18" t="s">
        <v>11644</v>
      </c>
      <c r="R1992" s="18">
        <v>1.5</v>
      </c>
      <c r="T1992" s="18">
        <v>0</v>
      </c>
      <c r="U1992" s="18">
        <v>0</v>
      </c>
    </row>
    <row r="1993" spans="2:21" x14ac:dyDescent="0.4">
      <c r="B1993" s="18" t="s">
        <v>5909</v>
      </c>
      <c r="C1993" s="18" t="s">
        <v>5910</v>
      </c>
      <c r="D1993" s="18" t="s">
        <v>310</v>
      </c>
      <c r="E1993" s="19" t="s">
        <v>310</v>
      </c>
      <c r="F1993" s="18" t="s">
        <v>5935</v>
      </c>
      <c r="G1993" s="18" t="s">
        <v>275</v>
      </c>
      <c r="H1993" s="18" t="s">
        <v>6302</v>
      </c>
      <c r="I1993" s="19" t="s">
        <v>6406</v>
      </c>
      <c r="J1993" s="18" t="s">
        <v>5904</v>
      </c>
      <c r="K1993" s="18" t="s">
        <v>13219</v>
      </c>
      <c r="L1993" s="18" t="s">
        <v>5901</v>
      </c>
      <c r="N1993" s="20">
        <v>45322</v>
      </c>
      <c r="O1993" s="18" t="s">
        <v>13220</v>
      </c>
      <c r="P1993" s="18" t="s">
        <v>13219</v>
      </c>
      <c r="Q1993" s="18" t="s">
        <v>11644</v>
      </c>
      <c r="R1993" s="18">
        <v>1.5</v>
      </c>
      <c r="T1993" s="18">
        <v>0</v>
      </c>
      <c r="U1993" s="18">
        <v>0</v>
      </c>
    </row>
    <row r="1994" spans="2:21" x14ac:dyDescent="0.4">
      <c r="B1994" s="18" t="s">
        <v>5909</v>
      </c>
      <c r="C1994" s="18" t="s">
        <v>5910</v>
      </c>
      <c r="D1994" s="18" t="s">
        <v>310</v>
      </c>
      <c r="E1994" s="19" t="s">
        <v>310</v>
      </c>
      <c r="F1994" s="18" t="s">
        <v>5935</v>
      </c>
      <c r="G1994" s="18" t="s">
        <v>275</v>
      </c>
      <c r="H1994" s="18" t="s">
        <v>6302</v>
      </c>
      <c r="I1994" s="19" t="s">
        <v>6406</v>
      </c>
      <c r="J1994" s="18" t="s">
        <v>5843</v>
      </c>
      <c r="K1994" s="18" t="s">
        <v>13217</v>
      </c>
      <c r="L1994" s="18" t="s">
        <v>5901</v>
      </c>
      <c r="N1994" s="20">
        <v>45322</v>
      </c>
      <c r="O1994" s="18" t="s">
        <v>13218</v>
      </c>
      <c r="P1994" s="18" t="s">
        <v>13217</v>
      </c>
      <c r="Q1994" s="18" t="s">
        <v>11644</v>
      </c>
      <c r="R1994" s="18">
        <v>1.5</v>
      </c>
      <c r="T1994" s="18">
        <v>0</v>
      </c>
      <c r="U1994" s="18">
        <v>0</v>
      </c>
    </row>
    <row r="1995" spans="2:21" x14ac:dyDescent="0.4">
      <c r="B1995" s="18" t="s">
        <v>5909</v>
      </c>
      <c r="C1995" s="18" t="s">
        <v>11641</v>
      </c>
      <c r="D1995" s="18" t="s">
        <v>310</v>
      </c>
      <c r="E1995" s="19" t="s">
        <v>310</v>
      </c>
      <c r="F1995" s="18" t="s">
        <v>5935</v>
      </c>
      <c r="G1995" s="18" t="s">
        <v>275</v>
      </c>
      <c r="H1995" s="18" t="s">
        <v>6302</v>
      </c>
      <c r="I1995" s="19" t="s">
        <v>6303</v>
      </c>
      <c r="J1995" s="18" t="s">
        <v>5899</v>
      </c>
      <c r="K1995" s="18" t="s">
        <v>12011</v>
      </c>
      <c r="L1995" s="18" t="s">
        <v>5901</v>
      </c>
      <c r="N1995" s="20">
        <v>45322</v>
      </c>
      <c r="O1995" s="18" t="s">
        <v>12012</v>
      </c>
      <c r="P1995" s="18" t="s">
        <v>12011</v>
      </c>
      <c r="Q1995" s="18" t="s">
        <v>11644</v>
      </c>
      <c r="T1995" s="18">
        <v>0</v>
      </c>
      <c r="U1995" s="18">
        <v>0</v>
      </c>
    </row>
    <row r="1996" spans="2:21" x14ac:dyDescent="0.4">
      <c r="B1996" s="18" t="s">
        <v>5909</v>
      </c>
      <c r="C1996" s="18" t="s">
        <v>11641</v>
      </c>
      <c r="D1996" s="18" t="s">
        <v>310</v>
      </c>
      <c r="E1996" s="19" t="s">
        <v>310</v>
      </c>
      <c r="F1996" s="18" t="s">
        <v>5935</v>
      </c>
      <c r="G1996" s="18" t="s">
        <v>275</v>
      </c>
      <c r="H1996" s="18" t="s">
        <v>6302</v>
      </c>
      <c r="I1996" s="19" t="s">
        <v>6303</v>
      </c>
      <c r="J1996" s="18" t="s">
        <v>5904</v>
      </c>
      <c r="K1996" s="18" t="s">
        <v>12013</v>
      </c>
      <c r="L1996" s="18" t="s">
        <v>5901</v>
      </c>
      <c r="N1996" s="20">
        <v>45322</v>
      </c>
      <c r="O1996" s="18" t="s">
        <v>12014</v>
      </c>
      <c r="P1996" s="18" t="s">
        <v>12013</v>
      </c>
      <c r="Q1996" s="18" t="s">
        <v>11644</v>
      </c>
      <c r="T1996" s="18">
        <v>0</v>
      </c>
      <c r="U1996" s="18">
        <v>0</v>
      </c>
    </row>
    <row r="1997" spans="2:21" x14ac:dyDescent="0.4">
      <c r="B1997" s="18" t="s">
        <v>5909</v>
      </c>
      <c r="C1997" s="18" t="s">
        <v>11641</v>
      </c>
      <c r="D1997" s="18" t="s">
        <v>310</v>
      </c>
      <c r="E1997" s="19" t="s">
        <v>310</v>
      </c>
      <c r="F1997" s="18" t="s">
        <v>5935</v>
      </c>
      <c r="G1997" s="18" t="s">
        <v>275</v>
      </c>
      <c r="H1997" s="18" t="s">
        <v>6302</v>
      </c>
      <c r="I1997" s="19" t="s">
        <v>6303</v>
      </c>
      <c r="J1997" s="18" t="s">
        <v>5843</v>
      </c>
      <c r="K1997" s="18" t="s">
        <v>12015</v>
      </c>
      <c r="L1997" s="18" t="s">
        <v>5901</v>
      </c>
      <c r="N1997" s="20">
        <v>45322</v>
      </c>
      <c r="O1997" s="18" t="s">
        <v>12016</v>
      </c>
      <c r="P1997" s="18" t="s">
        <v>12015</v>
      </c>
      <c r="Q1997" s="18" t="s">
        <v>11644</v>
      </c>
      <c r="T1997" s="18">
        <v>0</v>
      </c>
      <c r="U1997" s="18">
        <v>0</v>
      </c>
    </row>
    <row r="1998" spans="2:21" x14ac:dyDescent="0.4">
      <c r="B1998" s="18" t="s">
        <v>5909</v>
      </c>
      <c r="C1998" s="18" t="s">
        <v>11641</v>
      </c>
      <c r="D1998" s="18" t="s">
        <v>310</v>
      </c>
      <c r="E1998" s="19" t="s">
        <v>310</v>
      </c>
      <c r="F1998" s="18" t="s">
        <v>5935</v>
      </c>
      <c r="G1998" s="18" t="s">
        <v>275</v>
      </c>
      <c r="H1998" s="18" t="s">
        <v>6302</v>
      </c>
      <c r="I1998" s="19" t="s">
        <v>6311</v>
      </c>
      <c r="J1998" s="18" t="s">
        <v>5899</v>
      </c>
      <c r="K1998" s="18" t="s">
        <v>12017</v>
      </c>
      <c r="L1998" s="18" t="s">
        <v>5901</v>
      </c>
      <c r="N1998" s="20">
        <v>45322</v>
      </c>
      <c r="O1998" s="18" t="s">
        <v>12018</v>
      </c>
      <c r="P1998" s="18" t="s">
        <v>12017</v>
      </c>
      <c r="Q1998" s="18" t="s">
        <v>11644</v>
      </c>
      <c r="T1998" s="18">
        <v>0</v>
      </c>
      <c r="U1998" s="18">
        <v>0</v>
      </c>
    </row>
    <row r="1999" spans="2:21" x14ac:dyDescent="0.4">
      <c r="B1999" s="18" t="s">
        <v>5909</v>
      </c>
      <c r="C1999" s="18" t="s">
        <v>11641</v>
      </c>
      <c r="D1999" s="18" t="s">
        <v>310</v>
      </c>
      <c r="E1999" s="19" t="s">
        <v>310</v>
      </c>
      <c r="F1999" s="18" t="s">
        <v>5935</v>
      </c>
      <c r="G1999" s="18" t="s">
        <v>275</v>
      </c>
      <c r="H1999" s="18" t="s">
        <v>6302</v>
      </c>
      <c r="I1999" s="19" t="s">
        <v>6311</v>
      </c>
      <c r="J1999" s="18" t="s">
        <v>5904</v>
      </c>
      <c r="K1999" s="18" t="s">
        <v>12019</v>
      </c>
      <c r="L1999" s="18" t="s">
        <v>5901</v>
      </c>
      <c r="N1999" s="20">
        <v>45322</v>
      </c>
      <c r="O1999" s="18" t="s">
        <v>12020</v>
      </c>
      <c r="P1999" s="18" t="s">
        <v>12019</v>
      </c>
      <c r="Q1999" s="18" t="s">
        <v>11644</v>
      </c>
      <c r="T1999" s="18">
        <v>0</v>
      </c>
      <c r="U1999" s="18">
        <v>0</v>
      </c>
    </row>
    <row r="2000" spans="2:21" x14ac:dyDescent="0.4">
      <c r="B2000" s="18" t="s">
        <v>5909</v>
      </c>
      <c r="C2000" s="18" t="s">
        <v>11641</v>
      </c>
      <c r="D2000" s="18" t="s">
        <v>310</v>
      </c>
      <c r="E2000" s="19" t="s">
        <v>310</v>
      </c>
      <c r="F2000" s="18" t="s">
        <v>5935</v>
      </c>
      <c r="G2000" s="18" t="s">
        <v>275</v>
      </c>
      <c r="H2000" s="18" t="s">
        <v>6302</v>
      </c>
      <c r="I2000" s="19" t="s">
        <v>6311</v>
      </c>
      <c r="J2000" s="18" t="s">
        <v>5843</v>
      </c>
      <c r="K2000" s="18" t="s">
        <v>12021</v>
      </c>
      <c r="L2000" s="18" t="s">
        <v>5901</v>
      </c>
      <c r="N2000" s="20">
        <v>45322</v>
      </c>
      <c r="O2000" s="18" t="s">
        <v>12022</v>
      </c>
      <c r="P2000" s="18" t="s">
        <v>12021</v>
      </c>
      <c r="Q2000" s="18" t="s">
        <v>11644</v>
      </c>
      <c r="T2000" s="18">
        <v>0</v>
      </c>
      <c r="U2000" s="18">
        <v>0</v>
      </c>
    </row>
    <row r="2001" spans="2:21" x14ac:dyDescent="0.4">
      <c r="B2001" s="18" t="s">
        <v>5909</v>
      </c>
      <c r="C2001" s="18" t="s">
        <v>5910</v>
      </c>
      <c r="D2001" s="18" t="s">
        <v>310</v>
      </c>
      <c r="E2001" s="19" t="s">
        <v>310</v>
      </c>
      <c r="F2001" s="18" t="s">
        <v>5935</v>
      </c>
      <c r="G2001" s="18" t="s">
        <v>44</v>
      </c>
      <c r="H2001" s="18" t="s">
        <v>6333</v>
      </c>
      <c r="I2001" s="19" t="s">
        <v>6416</v>
      </c>
      <c r="J2001" s="18" t="s">
        <v>5899</v>
      </c>
      <c r="K2001" s="18" t="s">
        <v>13227</v>
      </c>
      <c r="L2001" s="18" t="s">
        <v>5901</v>
      </c>
      <c r="N2001" s="20">
        <v>45322</v>
      </c>
      <c r="O2001" s="18" t="s">
        <v>13228</v>
      </c>
      <c r="P2001" s="18" t="s">
        <v>13227</v>
      </c>
      <c r="Q2001" s="18" t="s">
        <v>11644</v>
      </c>
      <c r="R2001" s="18">
        <v>2.9</v>
      </c>
      <c r="T2001" s="18">
        <v>0</v>
      </c>
      <c r="U2001" s="18">
        <v>0</v>
      </c>
    </row>
    <row r="2002" spans="2:21" x14ac:dyDescent="0.4">
      <c r="B2002" s="18" t="s">
        <v>5909</v>
      </c>
      <c r="C2002" s="18" t="s">
        <v>5910</v>
      </c>
      <c r="D2002" s="18" t="s">
        <v>310</v>
      </c>
      <c r="E2002" s="19" t="s">
        <v>310</v>
      </c>
      <c r="F2002" s="18" t="s">
        <v>5935</v>
      </c>
      <c r="G2002" s="18" t="s">
        <v>44</v>
      </c>
      <c r="H2002" s="18" t="s">
        <v>6333</v>
      </c>
      <c r="I2002" s="19" t="s">
        <v>6416</v>
      </c>
      <c r="J2002" s="18" t="s">
        <v>5904</v>
      </c>
      <c r="K2002" s="18" t="s">
        <v>13225</v>
      </c>
      <c r="L2002" s="18" t="s">
        <v>5901</v>
      </c>
      <c r="N2002" s="20">
        <v>45322</v>
      </c>
      <c r="O2002" s="18" t="s">
        <v>13226</v>
      </c>
      <c r="P2002" s="18" t="s">
        <v>13225</v>
      </c>
      <c r="Q2002" s="18" t="s">
        <v>11644</v>
      </c>
      <c r="R2002" s="18">
        <v>2.9</v>
      </c>
      <c r="T2002" s="18">
        <v>0</v>
      </c>
      <c r="U2002" s="18">
        <v>0</v>
      </c>
    </row>
    <row r="2003" spans="2:21" x14ac:dyDescent="0.4">
      <c r="B2003" s="18" t="s">
        <v>5909</v>
      </c>
      <c r="C2003" s="18" t="s">
        <v>5910</v>
      </c>
      <c r="D2003" s="18" t="s">
        <v>310</v>
      </c>
      <c r="E2003" s="19" t="s">
        <v>310</v>
      </c>
      <c r="F2003" s="18" t="s">
        <v>5935</v>
      </c>
      <c r="G2003" s="18" t="s">
        <v>44</v>
      </c>
      <c r="H2003" s="18" t="s">
        <v>6333</v>
      </c>
      <c r="I2003" s="19" t="s">
        <v>6416</v>
      </c>
      <c r="J2003" s="18" t="s">
        <v>5843</v>
      </c>
      <c r="K2003" s="18" t="s">
        <v>13223</v>
      </c>
      <c r="L2003" s="18" t="s">
        <v>5901</v>
      </c>
      <c r="N2003" s="20">
        <v>45322</v>
      </c>
      <c r="O2003" s="18" t="s">
        <v>13224</v>
      </c>
      <c r="P2003" s="18" t="s">
        <v>13223</v>
      </c>
      <c r="Q2003" s="18" t="s">
        <v>11644</v>
      </c>
      <c r="R2003" s="18">
        <v>2.9</v>
      </c>
      <c r="T2003" s="18">
        <v>0</v>
      </c>
      <c r="U2003" s="18">
        <v>0</v>
      </c>
    </row>
    <row r="2004" spans="2:21" x14ac:dyDescent="0.4">
      <c r="B2004" s="18" t="s">
        <v>5909</v>
      </c>
      <c r="C2004" s="18" t="s">
        <v>5910</v>
      </c>
      <c r="D2004" s="18" t="s">
        <v>310</v>
      </c>
      <c r="E2004" s="19" t="s">
        <v>310</v>
      </c>
      <c r="F2004" s="18" t="s">
        <v>5896</v>
      </c>
      <c r="G2004" s="18" t="s">
        <v>275</v>
      </c>
      <c r="H2004" s="18" t="s">
        <v>6302</v>
      </c>
      <c r="I2004" s="19" t="s">
        <v>6406</v>
      </c>
      <c r="J2004" s="18" t="s">
        <v>5899</v>
      </c>
      <c r="K2004" s="18" t="s">
        <v>13233</v>
      </c>
      <c r="L2004" s="18" t="s">
        <v>5901</v>
      </c>
      <c r="N2004" s="20">
        <v>45322</v>
      </c>
      <c r="O2004" s="18" t="s">
        <v>13234</v>
      </c>
      <c r="P2004" s="18" t="s">
        <v>13233</v>
      </c>
      <c r="Q2004" s="18" t="s">
        <v>12025</v>
      </c>
      <c r="R2004" s="18">
        <v>1.5</v>
      </c>
      <c r="T2004" s="18">
        <v>0</v>
      </c>
      <c r="U2004" s="18">
        <v>0</v>
      </c>
    </row>
    <row r="2005" spans="2:21" x14ac:dyDescent="0.4">
      <c r="B2005" s="18" t="s">
        <v>5909</v>
      </c>
      <c r="C2005" s="18" t="s">
        <v>5910</v>
      </c>
      <c r="D2005" s="18" t="s">
        <v>310</v>
      </c>
      <c r="E2005" s="19" t="s">
        <v>310</v>
      </c>
      <c r="F2005" s="18" t="s">
        <v>5896</v>
      </c>
      <c r="G2005" s="18" t="s">
        <v>275</v>
      </c>
      <c r="H2005" s="18" t="s">
        <v>6302</v>
      </c>
      <c r="I2005" s="19" t="s">
        <v>6406</v>
      </c>
      <c r="J2005" s="18" t="s">
        <v>5904</v>
      </c>
      <c r="K2005" s="18" t="s">
        <v>13231</v>
      </c>
      <c r="L2005" s="18" t="s">
        <v>5901</v>
      </c>
      <c r="N2005" s="20">
        <v>45322</v>
      </c>
      <c r="O2005" s="18" t="s">
        <v>13232</v>
      </c>
      <c r="P2005" s="18" t="s">
        <v>13231</v>
      </c>
      <c r="Q2005" s="18" t="s">
        <v>12025</v>
      </c>
      <c r="R2005" s="18">
        <v>1.5</v>
      </c>
      <c r="T2005" s="18">
        <v>0</v>
      </c>
      <c r="U2005" s="18">
        <v>0</v>
      </c>
    </row>
    <row r="2006" spans="2:21" x14ac:dyDescent="0.4">
      <c r="B2006" s="18" t="s">
        <v>5909</v>
      </c>
      <c r="C2006" s="18" t="s">
        <v>5910</v>
      </c>
      <c r="D2006" s="18" t="s">
        <v>310</v>
      </c>
      <c r="E2006" s="19" t="s">
        <v>310</v>
      </c>
      <c r="F2006" s="18" t="s">
        <v>5896</v>
      </c>
      <c r="G2006" s="18" t="s">
        <v>275</v>
      </c>
      <c r="H2006" s="18" t="s">
        <v>6302</v>
      </c>
      <c r="I2006" s="19" t="s">
        <v>6406</v>
      </c>
      <c r="J2006" s="18" t="s">
        <v>5843</v>
      </c>
      <c r="K2006" s="18" t="s">
        <v>13229</v>
      </c>
      <c r="L2006" s="18" t="s">
        <v>5901</v>
      </c>
      <c r="N2006" s="20">
        <v>45322</v>
      </c>
      <c r="O2006" s="18" t="s">
        <v>13230</v>
      </c>
      <c r="P2006" s="18" t="s">
        <v>13229</v>
      </c>
      <c r="Q2006" s="18" t="s">
        <v>12025</v>
      </c>
      <c r="R2006" s="18">
        <v>1.5</v>
      </c>
      <c r="T2006" s="18">
        <v>0</v>
      </c>
      <c r="U2006" s="18">
        <v>0</v>
      </c>
    </row>
    <row r="2007" spans="2:21" x14ac:dyDescent="0.4">
      <c r="B2007" s="18" t="s">
        <v>5909</v>
      </c>
      <c r="C2007" s="18" t="s">
        <v>11641</v>
      </c>
      <c r="D2007" s="18" t="s">
        <v>310</v>
      </c>
      <c r="E2007" s="19" t="s">
        <v>310</v>
      </c>
      <c r="F2007" s="18" t="s">
        <v>5896</v>
      </c>
      <c r="G2007" s="18" t="s">
        <v>275</v>
      </c>
      <c r="H2007" s="18" t="s">
        <v>6302</v>
      </c>
      <c r="I2007" s="19" t="s">
        <v>6303</v>
      </c>
      <c r="J2007" s="18" t="s">
        <v>5899</v>
      </c>
      <c r="K2007" s="18" t="s">
        <v>12023</v>
      </c>
      <c r="L2007" s="18" t="s">
        <v>5901</v>
      </c>
      <c r="N2007" s="20">
        <v>45322</v>
      </c>
      <c r="O2007" s="18" t="s">
        <v>12024</v>
      </c>
      <c r="P2007" s="18" t="s">
        <v>12023</v>
      </c>
      <c r="Q2007" s="18" t="s">
        <v>12025</v>
      </c>
      <c r="T2007" s="18">
        <v>0</v>
      </c>
      <c r="U2007" s="18">
        <v>0</v>
      </c>
    </row>
    <row r="2008" spans="2:21" x14ac:dyDescent="0.4">
      <c r="B2008" s="18" t="s">
        <v>5909</v>
      </c>
      <c r="C2008" s="18" t="s">
        <v>11641</v>
      </c>
      <c r="D2008" s="18" t="s">
        <v>310</v>
      </c>
      <c r="E2008" s="19" t="s">
        <v>310</v>
      </c>
      <c r="F2008" s="18" t="s">
        <v>5896</v>
      </c>
      <c r="G2008" s="18" t="s">
        <v>275</v>
      </c>
      <c r="H2008" s="18" t="s">
        <v>6302</v>
      </c>
      <c r="I2008" s="19" t="s">
        <v>6303</v>
      </c>
      <c r="J2008" s="18" t="s">
        <v>5904</v>
      </c>
      <c r="K2008" s="18" t="s">
        <v>12026</v>
      </c>
      <c r="L2008" s="18" t="s">
        <v>5901</v>
      </c>
      <c r="N2008" s="20">
        <v>45322</v>
      </c>
      <c r="O2008" s="18" t="s">
        <v>12027</v>
      </c>
      <c r="P2008" s="18" t="s">
        <v>12026</v>
      </c>
      <c r="Q2008" s="18" t="s">
        <v>12025</v>
      </c>
      <c r="T2008" s="18">
        <v>0</v>
      </c>
      <c r="U2008" s="18">
        <v>0</v>
      </c>
    </row>
    <row r="2009" spans="2:21" x14ac:dyDescent="0.4">
      <c r="B2009" s="18" t="s">
        <v>5909</v>
      </c>
      <c r="C2009" s="18" t="s">
        <v>11641</v>
      </c>
      <c r="D2009" s="18" t="s">
        <v>310</v>
      </c>
      <c r="E2009" s="19" t="s">
        <v>310</v>
      </c>
      <c r="F2009" s="18" t="s">
        <v>5896</v>
      </c>
      <c r="G2009" s="18" t="s">
        <v>275</v>
      </c>
      <c r="H2009" s="18" t="s">
        <v>6302</v>
      </c>
      <c r="I2009" s="19" t="s">
        <v>6303</v>
      </c>
      <c r="J2009" s="18" t="s">
        <v>5843</v>
      </c>
      <c r="K2009" s="18" t="s">
        <v>12028</v>
      </c>
      <c r="L2009" s="18" t="s">
        <v>5901</v>
      </c>
      <c r="N2009" s="20">
        <v>45322</v>
      </c>
      <c r="O2009" s="18" t="s">
        <v>12029</v>
      </c>
      <c r="P2009" s="18" t="s">
        <v>12028</v>
      </c>
      <c r="Q2009" s="18" t="s">
        <v>12025</v>
      </c>
      <c r="T2009" s="18">
        <v>0</v>
      </c>
      <c r="U2009" s="18">
        <v>0</v>
      </c>
    </row>
    <row r="2010" spans="2:21" x14ac:dyDescent="0.4">
      <c r="B2010" s="18" t="s">
        <v>5909</v>
      </c>
      <c r="C2010" s="18" t="s">
        <v>11641</v>
      </c>
      <c r="D2010" s="18" t="s">
        <v>310</v>
      </c>
      <c r="E2010" s="19" t="s">
        <v>310</v>
      </c>
      <c r="F2010" s="18" t="s">
        <v>5896</v>
      </c>
      <c r="G2010" s="18" t="s">
        <v>275</v>
      </c>
      <c r="H2010" s="18" t="s">
        <v>6302</v>
      </c>
      <c r="I2010" s="19" t="s">
        <v>6311</v>
      </c>
      <c r="J2010" s="18" t="s">
        <v>5899</v>
      </c>
      <c r="K2010" s="18" t="s">
        <v>12030</v>
      </c>
      <c r="L2010" s="18" t="s">
        <v>5901</v>
      </c>
      <c r="N2010" s="20">
        <v>45322</v>
      </c>
      <c r="O2010" s="18" t="s">
        <v>12031</v>
      </c>
      <c r="P2010" s="18" t="s">
        <v>12030</v>
      </c>
      <c r="Q2010" s="18" t="s">
        <v>12025</v>
      </c>
      <c r="T2010" s="18">
        <v>0</v>
      </c>
      <c r="U2010" s="18">
        <v>0</v>
      </c>
    </row>
    <row r="2011" spans="2:21" x14ac:dyDescent="0.4">
      <c r="B2011" s="18" t="s">
        <v>5909</v>
      </c>
      <c r="C2011" s="18" t="s">
        <v>11641</v>
      </c>
      <c r="D2011" s="18" t="s">
        <v>310</v>
      </c>
      <c r="E2011" s="19" t="s">
        <v>310</v>
      </c>
      <c r="F2011" s="18" t="s">
        <v>5896</v>
      </c>
      <c r="G2011" s="18" t="s">
        <v>275</v>
      </c>
      <c r="H2011" s="18" t="s">
        <v>6302</v>
      </c>
      <c r="I2011" s="19" t="s">
        <v>6311</v>
      </c>
      <c r="J2011" s="18" t="s">
        <v>5904</v>
      </c>
      <c r="K2011" s="18" t="s">
        <v>12032</v>
      </c>
      <c r="L2011" s="18" t="s">
        <v>5901</v>
      </c>
      <c r="N2011" s="20">
        <v>45322</v>
      </c>
      <c r="O2011" s="18" t="s">
        <v>12033</v>
      </c>
      <c r="P2011" s="18" t="s">
        <v>12032</v>
      </c>
      <c r="Q2011" s="18" t="s">
        <v>12025</v>
      </c>
      <c r="T2011" s="18">
        <v>0</v>
      </c>
      <c r="U2011" s="18">
        <v>0</v>
      </c>
    </row>
    <row r="2012" spans="2:21" x14ac:dyDescent="0.4">
      <c r="B2012" s="18" t="s">
        <v>5909</v>
      </c>
      <c r="C2012" s="18" t="s">
        <v>11641</v>
      </c>
      <c r="D2012" s="18" t="s">
        <v>310</v>
      </c>
      <c r="E2012" s="19" t="s">
        <v>310</v>
      </c>
      <c r="F2012" s="18" t="s">
        <v>5896</v>
      </c>
      <c r="G2012" s="18" t="s">
        <v>275</v>
      </c>
      <c r="H2012" s="18" t="s">
        <v>6302</v>
      </c>
      <c r="I2012" s="19" t="s">
        <v>6311</v>
      </c>
      <c r="J2012" s="18" t="s">
        <v>5843</v>
      </c>
      <c r="K2012" s="18" t="s">
        <v>12034</v>
      </c>
      <c r="L2012" s="18" t="s">
        <v>5901</v>
      </c>
      <c r="N2012" s="20">
        <v>45322</v>
      </c>
      <c r="O2012" s="18" t="s">
        <v>12035</v>
      </c>
      <c r="P2012" s="18" t="s">
        <v>12034</v>
      </c>
      <c r="Q2012" s="18" t="s">
        <v>12025</v>
      </c>
      <c r="T2012" s="18">
        <v>0</v>
      </c>
      <c r="U2012" s="18">
        <v>0</v>
      </c>
    </row>
    <row r="2013" spans="2:21" x14ac:dyDescent="0.4">
      <c r="B2013" s="18" t="s">
        <v>5909</v>
      </c>
      <c r="C2013" s="18" t="s">
        <v>5910</v>
      </c>
      <c r="D2013" s="18" t="s">
        <v>310</v>
      </c>
      <c r="E2013" s="19" t="s">
        <v>310</v>
      </c>
      <c r="F2013" s="18" t="s">
        <v>5896</v>
      </c>
      <c r="G2013" s="18" t="s">
        <v>44</v>
      </c>
      <c r="H2013" s="18" t="s">
        <v>6333</v>
      </c>
      <c r="I2013" s="19" t="s">
        <v>6416</v>
      </c>
      <c r="J2013" s="18" t="s">
        <v>5899</v>
      </c>
      <c r="K2013" s="18" t="s">
        <v>13239</v>
      </c>
      <c r="L2013" s="18" t="s">
        <v>5901</v>
      </c>
      <c r="N2013" s="20">
        <v>45322</v>
      </c>
      <c r="O2013" s="18" t="s">
        <v>13240</v>
      </c>
      <c r="P2013" s="18" t="s">
        <v>13239</v>
      </c>
      <c r="Q2013" s="18" t="s">
        <v>12025</v>
      </c>
      <c r="R2013" s="18">
        <v>2.9</v>
      </c>
      <c r="T2013" s="18">
        <v>0</v>
      </c>
      <c r="U2013" s="18">
        <v>0</v>
      </c>
    </row>
    <row r="2014" spans="2:21" x14ac:dyDescent="0.4">
      <c r="B2014" s="18" t="s">
        <v>5909</v>
      </c>
      <c r="C2014" s="18" t="s">
        <v>5910</v>
      </c>
      <c r="D2014" s="18" t="s">
        <v>310</v>
      </c>
      <c r="E2014" s="19" t="s">
        <v>310</v>
      </c>
      <c r="F2014" s="18" t="s">
        <v>5896</v>
      </c>
      <c r="G2014" s="18" t="s">
        <v>44</v>
      </c>
      <c r="H2014" s="18" t="s">
        <v>6333</v>
      </c>
      <c r="I2014" s="19" t="s">
        <v>6416</v>
      </c>
      <c r="J2014" s="18" t="s">
        <v>5904</v>
      </c>
      <c r="K2014" s="18" t="s">
        <v>13237</v>
      </c>
      <c r="L2014" s="18" t="s">
        <v>5901</v>
      </c>
      <c r="N2014" s="20">
        <v>45322</v>
      </c>
      <c r="O2014" s="18" t="s">
        <v>13238</v>
      </c>
      <c r="P2014" s="18" t="s">
        <v>13237</v>
      </c>
      <c r="Q2014" s="18" t="s">
        <v>12025</v>
      </c>
      <c r="R2014" s="18">
        <v>2.9</v>
      </c>
      <c r="T2014" s="18">
        <v>0</v>
      </c>
      <c r="U2014" s="18">
        <v>0</v>
      </c>
    </row>
    <row r="2015" spans="2:21" x14ac:dyDescent="0.4">
      <c r="B2015" s="18" t="s">
        <v>5909</v>
      </c>
      <c r="C2015" s="18" t="s">
        <v>5910</v>
      </c>
      <c r="D2015" s="18" t="s">
        <v>310</v>
      </c>
      <c r="E2015" s="19" t="s">
        <v>310</v>
      </c>
      <c r="F2015" s="18" t="s">
        <v>5896</v>
      </c>
      <c r="G2015" s="18" t="s">
        <v>44</v>
      </c>
      <c r="H2015" s="18" t="s">
        <v>6333</v>
      </c>
      <c r="I2015" s="19" t="s">
        <v>6416</v>
      </c>
      <c r="J2015" s="18" t="s">
        <v>5843</v>
      </c>
      <c r="K2015" s="18" t="s">
        <v>13235</v>
      </c>
      <c r="L2015" s="18" t="s">
        <v>5901</v>
      </c>
      <c r="N2015" s="20">
        <v>45322</v>
      </c>
      <c r="O2015" s="18" t="s">
        <v>13236</v>
      </c>
      <c r="P2015" s="18" t="s">
        <v>13235</v>
      </c>
      <c r="Q2015" s="18" t="s">
        <v>12025</v>
      </c>
      <c r="R2015" s="18">
        <v>2.9</v>
      </c>
      <c r="T2015" s="18">
        <v>0</v>
      </c>
      <c r="U2015" s="18">
        <v>0</v>
      </c>
    </row>
    <row r="2016" spans="2:21" x14ac:dyDescent="0.4">
      <c r="B2016" s="28" t="s">
        <v>5909</v>
      </c>
      <c r="C2016" s="28" t="s">
        <v>5893</v>
      </c>
      <c r="D2016" s="28" t="s">
        <v>776</v>
      </c>
      <c r="E2016" s="29" t="s">
        <v>776</v>
      </c>
      <c r="F2016" s="28" t="s">
        <v>5935</v>
      </c>
      <c r="G2016" s="28" t="s">
        <v>275</v>
      </c>
      <c r="H2016" s="28" t="s">
        <v>6302</v>
      </c>
      <c r="I2016" s="29" t="s">
        <v>6303</v>
      </c>
      <c r="J2016" s="28" t="s">
        <v>5899</v>
      </c>
      <c r="K2016" s="28" t="s">
        <v>7699</v>
      </c>
      <c r="L2016" s="28" t="s">
        <v>5901</v>
      </c>
      <c r="M2016" s="29"/>
      <c r="N2016" s="30">
        <v>45322</v>
      </c>
      <c r="O2016" s="28" t="s">
        <v>7700</v>
      </c>
      <c r="P2016" s="18" t="s">
        <v>7699</v>
      </c>
      <c r="Q2016" s="18" t="s">
        <v>7701</v>
      </c>
      <c r="T2016" s="18">
        <v>0</v>
      </c>
      <c r="U2016" s="18">
        <v>0</v>
      </c>
    </row>
    <row r="2017" spans="2:21" x14ac:dyDescent="0.4">
      <c r="B2017" s="28" t="s">
        <v>5909</v>
      </c>
      <c r="C2017" s="28" t="s">
        <v>5893</v>
      </c>
      <c r="D2017" s="28" t="s">
        <v>776</v>
      </c>
      <c r="E2017" s="29" t="s">
        <v>776</v>
      </c>
      <c r="F2017" s="28" t="s">
        <v>5935</v>
      </c>
      <c r="G2017" s="28" t="s">
        <v>275</v>
      </c>
      <c r="H2017" s="28" t="s">
        <v>6302</v>
      </c>
      <c r="I2017" s="29" t="s">
        <v>6303</v>
      </c>
      <c r="J2017" s="28" t="s">
        <v>5904</v>
      </c>
      <c r="K2017" s="28" t="s">
        <v>7702</v>
      </c>
      <c r="L2017" s="28" t="s">
        <v>5901</v>
      </c>
      <c r="M2017" s="29"/>
      <c r="N2017" s="30">
        <v>45322</v>
      </c>
      <c r="O2017" s="28" t="s">
        <v>7703</v>
      </c>
      <c r="P2017" s="18" t="s">
        <v>7702</v>
      </c>
      <c r="Q2017" s="18" t="s">
        <v>7701</v>
      </c>
      <c r="T2017" s="18">
        <v>0</v>
      </c>
      <c r="U2017" s="18">
        <v>0</v>
      </c>
    </row>
    <row r="2018" spans="2:21" x14ac:dyDescent="0.4">
      <c r="B2018" s="28" t="s">
        <v>5909</v>
      </c>
      <c r="C2018" s="28" t="s">
        <v>5893</v>
      </c>
      <c r="D2018" s="28" t="s">
        <v>776</v>
      </c>
      <c r="E2018" s="29" t="s">
        <v>776</v>
      </c>
      <c r="F2018" s="28" t="s">
        <v>5935</v>
      </c>
      <c r="G2018" s="28" t="s">
        <v>275</v>
      </c>
      <c r="H2018" s="28" t="s">
        <v>6302</v>
      </c>
      <c r="I2018" s="29" t="s">
        <v>6303</v>
      </c>
      <c r="J2018" s="28" t="s">
        <v>5843</v>
      </c>
      <c r="K2018" s="28" t="s">
        <v>7704</v>
      </c>
      <c r="L2018" s="28" t="s">
        <v>5901</v>
      </c>
      <c r="M2018" s="29"/>
      <c r="N2018" s="30">
        <v>45322</v>
      </c>
      <c r="O2018" s="28" t="s">
        <v>7705</v>
      </c>
      <c r="P2018" s="18" t="s">
        <v>7704</v>
      </c>
      <c r="Q2018" s="18" t="s">
        <v>7701</v>
      </c>
      <c r="T2018" s="18">
        <v>0</v>
      </c>
      <c r="U2018" s="18">
        <v>0</v>
      </c>
    </row>
    <row r="2019" spans="2:21" x14ac:dyDescent="0.4">
      <c r="B2019" s="28" t="s">
        <v>5909</v>
      </c>
      <c r="C2019" s="28" t="s">
        <v>5893</v>
      </c>
      <c r="D2019" s="28" t="s">
        <v>776</v>
      </c>
      <c r="E2019" s="29" t="s">
        <v>776</v>
      </c>
      <c r="F2019" s="28" t="s">
        <v>5935</v>
      </c>
      <c r="G2019" s="28" t="s">
        <v>275</v>
      </c>
      <c r="H2019" s="28" t="s">
        <v>6302</v>
      </c>
      <c r="I2019" s="29" t="s">
        <v>6311</v>
      </c>
      <c r="J2019" s="28" t="s">
        <v>5899</v>
      </c>
      <c r="K2019" s="28" t="s">
        <v>7706</v>
      </c>
      <c r="L2019" s="28" t="s">
        <v>5901</v>
      </c>
      <c r="M2019" s="29"/>
      <c r="N2019" s="30">
        <v>45322</v>
      </c>
      <c r="O2019" s="28" t="s">
        <v>7707</v>
      </c>
      <c r="P2019" s="18" t="s">
        <v>7706</v>
      </c>
      <c r="Q2019" s="18" t="s">
        <v>7701</v>
      </c>
      <c r="T2019" s="18">
        <v>0</v>
      </c>
      <c r="U2019" s="18">
        <v>0</v>
      </c>
    </row>
    <row r="2020" spans="2:21" x14ac:dyDescent="0.4">
      <c r="B2020" s="28" t="s">
        <v>5909</v>
      </c>
      <c r="C2020" s="28" t="s">
        <v>5893</v>
      </c>
      <c r="D2020" s="28" t="s">
        <v>776</v>
      </c>
      <c r="E2020" s="29" t="s">
        <v>776</v>
      </c>
      <c r="F2020" s="28" t="s">
        <v>5935</v>
      </c>
      <c r="G2020" s="28" t="s">
        <v>275</v>
      </c>
      <c r="H2020" s="28" t="s">
        <v>6302</v>
      </c>
      <c r="I2020" s="29" t="s">
        <v>6311</v>
      </c>
      <c r="J2020" s="28" t="s">
        <v>5904</v>
      </c>
      <c r="K2020" s="28" t="s">
        <v>7708</v>
      </c>
      <c r="L2020" s="28" t="s">
        <v>5901</v>
      </c>
      <c r="M2020" s="29"/>
      <c r="N2020" s="30">
        <v>45322</v>
      </c>
      <c r="O2020" s="28" t="s">
        <v>7709</v>
      </c>
      <c r="P2020" s="18" t="s">
        <v>7708</v>
      </c>
      <c r="Q2020" s="18" t="s">
        <v>7701</v>
      </c>
      <c r="T2020" s="18">
        <v>0</v>
      </c>
      <c r="U2020" s="18">
        <v>0</v>
      </c>
    </row>
    <row r="2021" spans="2:21" x14ac:dyDescent="0.4">
      <c r="B2021" s="28" t="s">
        <v>5909</v>
      </c>
      <c r="C2021" s="28" t="s">
        <v>5893</v>
      </c>
      <c r="D2021" s="28" t="s">
        <v>776</v>
      </c>
      <c r="E2021" s="29" t="s">
        <v>776</v>
      </c>
      <c r="F2021" s="28" t="s">
        <v>5935</v>
      </c>
      <c r="G2021" s="28" t="s">
        <v>275</v>
      </c>
      <c r="H2021" s="28" t="s">
        <v>6302</v>
      </c>
      <c r="I2021" s="29" t="s">
        <v>6311</v>
      </c>
      <c r="J2021" s="28" t="s">
        <v>5843</v>
      </c>
      <c r="K2021" s="28" t="s">
        <v>7710</v>
      </c>
      <c r="L2021" s="28" t="s">
        <v>5901</v>
      </c>
      <c r="M2021" s="29"/>
      <c r="N2021" s="30">
        <v>45322</v>
      </c>
      <c r="O2021" s="28" t="s">
        <v>7711</v>
      </c>
      <c r="P2021" s="18" t="s">
        <v>7710</v>
      </c>
      <c r="Q2021" s="18" t="s">
        <v>7701</v>
      </c>
      <c r="T2021" s="18">
        <v>0</v>
      </c>
      <c r="U2021" s="18">
        <v>0</v>
      </c>
    </row>
    <row r="2022" spans="2:21" x14ac:dyDescent="0.4">
      <c r="B2022" s="28" t="s">
        <v>5909</v>
      </c>
      <c r="C2022" s="28" t="s">
        <v>5893</v>
      </c>
      <c r="D2022" s="28" t="s">
        <v>776</v>
      </c>
      <c r="E2022" s="29" t="s">
        <v>776</v>
      </c>
      <c r="F2022" s="28" t="s">
        <v>5935</v>
      </c>
      <c r="G2022" s="28" t="s">
        <v>39</v>
      </c>
      <c r="H2022" s="28" t="s">
        <v>6318</v>
      </c>
      <c r="I2022" s="29" t="s">
        <v>6319</v>
      </c>
      <c r="J2022" s="28" t="s">
        <v>5899</v>
      </c>
      <c r="K2022" s="28" t="s">
        <v>7712</v>
      </c>
      <c r="L2022" s="28" t="s">
        <v>5901</v>
      </c>
      <c r="M2022" s="29"/>
      <c r="N2022" s="30">
        <v>45322</v>
      </c>
      <c r="O2022" s="28" t="s">
        <v>7713</v>
      </c>
      <c r="P2022" s="18" t="s">
        <v>7712</v>
      </c>
      <c r="Q2022" s="18" t="s">
        <v>7701</v>
      </c>
      <c r="T2022" s="18">
        <v>0</v>
      </c>
      <c r="U2022" s="18">
        <v>0</v>
      </c>
    </row>
    <row r="2023" spans="2:21" x14ac:dyDescent="0.4">
      <c r="B2023" s="28" t="s">
        <v>5909</v>
      </c>
      <c r="C2023" s="28" t="s">
        <v>5893</v>
      </c>
      <c r="D2023" s="28" t="s">
        <v>776</v>
      </c>
      <c r="E2023" s="29" t="s">
        <v>776</v>
      </c>
      <c r="F2023" s="28" t="s">
        <v>5935</v>
      </c>
      <c r="G2023" s="28" t="s">
        <v>39</v>
      </c>
      <c r="H2023" s="28" t="s">
        <v>6318</v>
      </c>
      <c r="I2023" s="29" t="s">
        <v>6319</v>
      </c>
      <c r="J2023" s="28" t="s">
        <v>5904</v>
      </c>
      <c r="K2023" s="28" t="s">
        <v>7714</v>
      </c>
      <c r="L2023" s="28" t="s">
        <v>5901</v>
      </c>
      <c r="M2023" s="29"/>
      <c r="N2023" s="30">
        <v>45322</v>
      </c>
      <c r="O2023" s="28" t="s">
        <v>7715</v>
      </c>
      <c r="P2023" s="18" t="s">
        <v>7714</v>
      </c>
      <c r="Q2023" s="18" t="s">
        <v>7701</v>
      </c>
      <c r="T2023" s="18">
        <v>0</v>
      </c>
      <c r="U2023" s="18">
        <v>0</v>
      </c>
    </row>
    <row r="2024" spans="2:21" x14ac:dyDescent="0.4">
      <c r="B2024" s="28" t="s">
        <v>5909</v>
      </c>
      <c r="C2024" s="28" t="s">
        <v>5893</v>
      </c>
      <c r="D2024" s="28" t="s">
        <v>776</v>
      </c>
      <c r="E2024" s="29" t="s">
        <v>776</v>
      </c>
      <c r="F2024" s="28" t="s">
        <v>5935</v>
      </c>
      <c r="G2024" s="28" t="s">
        <v>39</v>
      </c>
      <c r="H2024" s="28" t="s">
        <v>6318</v>
      </c>
      <c r="I2024" s="29" t="s">
        <v>6319</v>
      </c>
      <c r="J2024" s="28" t="s">
        <v>5843</v>
      </c>
      <c r="K2024" s="28" t="s">
        <v>7716</v>
      </c>
      <c r="L2024" s="28" t="s">
        <v>5901</v>
      </c>
      <c r="M2024" s="29"/>
      <c r="N2024" s="30">
        <v>45322</v>
      </c>
      <c r="O2024" s="28" t="s">
        <v>7717</v>
      </c>
      <c r="P2024" s="18" t="s">
        <v>7716</v>
      </c>
      <c r="Q2024" s="18" t="s">
        <v>7701</v>
      </c>
      <c r="T2024" s="18">
        <v>0</v>
      </c>
      <c r="U2024" s="18">
        <v>0</v>
      </c>
    </row>
    <row r="2025" spans="2:21" x14ac:dyDescent="0.4">
      <c r="B2025" s="28" t="s">
        <v>5909</v>
      </c>
      <c r="C2025" s="28" t="s">
        <v>5893</v>
      </c>
      <c r="D2025" s="28" t="s">
        <v>776</v>
      </c>
      <c r="E2025" s="29" t="s">
        <v>776</v>
      </c>
      <c r="F2025" s="28" t="s">
        <v>5935</v>
      </c>
      <c r="G2025" s="28" t="s">
        <v>39</v>
      </c>
      <c r="H2025" s="28" t="s">
        <v>6318</v>
      </c>
      <c r="I2025" s="29" t="s">
        <v>6326</v>
      </c>
      <c r="J2025" s="28" t="s">
        <v>5899</v>
      </c>
      <c r="K2025" s="28" t="s">
        <v>7718</v>
      </c>
      <c r="L2025" s="28" t="s">
        <v>5901</v>
      </c>
      <c r="M2025" s="29"/>
      <c r="N2025" s="30">
        <v>45322</v>
      </c>
      <c r="O2025" s="28" t="s">
        <v>7719</v>
      </c>
      <c r="P2025" s="18" t="s">
        <v>7718</v>
      </c>
      <c r="Q2025" s="18" t="s">
        <v>7701</v>
      </c>
      <c r="T2025" s="18">
        <v>0</v>
      </c>
      <c r="U2025" s="18">
        <v>0</v>
      </c>
    </row>
    <row r="2026" spans="2:21" x14ac:dyDescent="0.4">
      <c r="B2026" s="28" t="s">
        <v>5909</v>
      </c>
      <c r="C2026" s="28" t="s">
        <v>5893</v>
      </c>
      <c r="D2026" s="28" t="s">
        <v>776</v>
      </c>
      <c r="E2026" s="29" t="s">
        <v>776</v>
      </c>
      <c r="F2026" s="28" t="s">
        <v>5935</v>
      </c>
      <c r="G2026" s="28" t="s">
        <v>39</v>
      </c>
      <c r="H2026" s="28" t="s">
        <v>6318</v>
      </c>
      <c r="I2026" s="29" t="s">
        <v>6326</v>
      </c>
      <c r="J2026" s="28" t="s">
        <v>5904</v>
      </c>
      <c r="K2026" s="28" t="s">
        <v>7720</v>
      </c>
      <c r="L2026" s="28" t="s">
        <v>5901</v>
      </c>
      <c r="M2026" s="29"/>
      <c r="N2026" s="30">
        <v>45322</v>
      </c>
      <c r="O2026" s="28" t="s">
        <v>7721</v>
      </c>
      <c r="P2026" s="18" t="s">
        <v>7720</v>
      </c>
      <c r="Q2026" s="18" t="s">
        <v>7701</v>
      </c>
      <c r="T2026" s="18">
        <v>0</v>
      </c>
      <c r="U2026" s="18">
        <v>0</v>
      </c>
    </row>
    <row r="2027" spans="2:21" x14ac:dyDescent="0.4">
      <c r="B2027" s="28" t="s">
        <v>5909</v>
      </c>
      <c r="C2027" s="28" t="s">
        <v>5893</v>
      </c>
      <c r="D2027" s="28" t="s">
        <v>776</v>
      </c>
      <c r="E2027" s="29" t="s">
        <v>776</v>
      </c>
      <c r="F2027" s="28" t="s">
        <v>5935</v>
      </c>
      <c r="G2027" s="28" t="s">
        <v>39</v>
      </c>
      <c r="H2027" s="28" t="s">
        <v>6318</v>
      </c>
      <c r="I2027" s="29" t="s">
        <v>6326</v>
      </c>
      <c r="J2027" s="28" t="s">
        <v>5843</v>
      </c>
      <c r="K2027" s="28" t="s">
        <v>7722</v>
      </c>
      <c r="L2027" s="28" t="s">
        <v>5901</v>
      </c>
      <c r="M2027" s="29"/>
      <c r="N2027" s="30">
        <v>45322</v>
      </c>
      <c r="O2027" s="28" t="s">
        <v>7723</v>
      </c>
      <c r="P2027" s="18" t="s">
        <v>7722</v>
      </c>
      <c r="Q2027" s="18" t="s">
        <v>7701</v>
      </c>
      <c r="T2027" s="18">
        <v>0</v>
      </c>
      <c r="U2027" s="18">
        <v>0</v>
      </c>
    </row>
    <row r="2028" spans="2:21" x14ac:dyDescent="0.4">
      <c r="B2028" s="28" t="s">
        <v>5909</v>
      </c>
      <c r="C2028" s="28" t="s">
        <v>5893</v>
      </c>
      <c r="D2028" s="28" t="s">
        <v>776</v>
      </c>
      <c r="E2028" s="29" t="s">
        <v>776</v>
      </c>
      <c r="F2028" s="28" t="s">
        <v>5935</v>
      </c>
      <c r="G2028" s="28" t="s">
        <v>44</v>
      </c>
      <c r="H2028" s="28" t="s">
        <v>6333</v>
      </c>
      <c r="I2028" s="29" t="s">
        <v>6334</v>
      </c>
      <c r="J2028" s="28" t="s">
        <v>5899</v>
      </c>
      <c r="K2028" s="28" t="s">
        <v>7724</v>
      </c>
      <c r="L2028" s="28" t="s">
        <v>5901</v>
      </c>
      <c r="M2028" s="29"/>
      <c r="N2028" s="30">
        <v>45322</v>
      </c>
      <c r="O2028" s="28" t="s">
        <v>7725</v>
      </c>
      <c r="P2028" s="18" t="s">
        <v>7724</v>
      </c>
      <c r="Q2028" s="18" t="s">
        <v>7701</v>
      </c>
      <c r="T2028" s="18">
        <v>0</v>
      </c>
      <c r="U2028" s="18">
        <v>0</v>
      </c>
    </row>
    <row r="2029" spans="2:21" x14ac:dyDescent="0.4">
      <c r="B2029" s="28" t="s">
        <v>5909</v>
      </c>
      <c r="C2029" s="28" t="s">
        <v>5893</v>
      </c>
      <c r="D2029" s="28" t="s">
        <v>776</v>
      </c>
      <c r="E2029" s="29" t="s">
        <v>776</v>
      </c>
      <c r="F2029" s="28" t="s">
        <v>5935</v>
      </c>
      <c r="G2029" s="28" t="s">
        <v>44</v>
      </c>
      <c r="H2029" s="28" t="s">
        <v>6333</v>
      </c>
      <c r="I2029" s="29" t="s">
        <v>6334</v>
      </c>
      <c r="J2029" s="28" t="s">
        <v>5904</v>
      </c>
      <c r="K2029" s="28" t="s">
        <v>7726</v>
      </c>
      <c r="L2029" s="28" t="s">
        <v>5901</v>
      </c>
      <c r="M2029" s="29"/>
      <c r="N2029" s="30">
        <v>45322</v>
      </c>
      <c r="O2029" s="28" t="s">
        <v>7727</v>
      </c>
      <c r="P2029" s="18" t="s">
        <v>7726</v>
      </c>
      <c r="Q2029" s="18" t="s">
        <v>7701</v>
      </c>
      <c r="T2029" s="18">
        <v>0</v>
      </c>
      <c r="U2029" s="18">
        <v>0</v>
      </c>
    </row>
    <row r="2030" spans="2:21" x14ac:dyDescent="0.4">
      <c r="B2030" s="28" t="s">
        <v>5909</v>
      </c>
      <c r="C2030" s="28" t="s">
        <v>5893</v>
      </c>
      <c r="D2030" s="28" t="s">
        <v>776</v>
      </c>
      <c r="E2030" s="29" t="s">
        <v>776</v>
      </c>
      <c r="F2030" s="28" t="s">
        <v>5935</v>
      </c>
      <c r="G2030" s="28" t="s">
        <v>44</v>
      </c>
      <c r="H2030" s="28" t="s">
        <v>6333</v>
      </c>
      <c r="I2030" s="29" t="s">
        <v>6334</v>
      </c>
      <c r="J2030" s="28" t="s">
        <v>5843</v>
      </c>
      <c r="K2030" s="28" t="s">
        <v>7728</v>
      </c>
      <c r="L2030" s="28" t="s">
        <v>5901</v>
      </c>
      <c r="M2030" s="29"/>
      <c r="N2030" s="30">
        <v>45322</v>
      </c>
      <c r="O2030" s="28" t="s">
        <v>7729</v>
      </c>
      <c r="P2030" s="18" t="s">
        <v>7728</v>
      </c>
      <c r="Q2030" s="18" t="s">
        <v>7701</v>
      </c>
      <c r="T2030" s="18">
        <v>0</v>
      </c>
      <c r="U2030" s="18">
        <v>0</v>
      </c>
    </row>
    <row r="2031" spans="2:21" x14ac:dyDescent="0.4">
      <c r="B2031" s="28" t="s">
        <v>5909</v>
      </c>
      <c r="C2031" s="28" t="s">
        <v>5893</v>
      </c>
      <c r="D2031" s="28" t="s">
        <v>776</v>
      </c>
      <c r="E2031" s="29" t="s">
        <v>776</v>
      </c>
      <c r="F2031" s="28" t="s">
        <v>5935</v>
      </c>
      <c r="G2031" s="28" t="s">
        <v>44</v>
      </c>
      <c r="H2031" s="28" t="s">
        <v>6333</v>
      </c>
      <c r="I2031" s="29" t="s">
        <v>6341</v>
      </c>
      <c r="J2031" s="28" t="s">
        <v>5899</v>
      </c>
      <c r="K2031" s="28" t="s">
        <v>7730</v>
      </c>
      <c r="L2031" s="28" t="s">
        <v>5901</v>
      </c>
      <c r="M2031" s="29"/>
      <c r="N2031" s="30">
        <v>45322</v>
      </c>
      <c r="O2031" s="28" t="s">
        <v>7731</v>
      </c>
      <c r="P2031" s="18" t="s">
        <v>7730</v>
      </c>
      <c r="Q2031" s="18" t="s">
        <v>7701</v>
      </c>
      <c r="T2031" s="18">
        <v>0</v>
      </c>
      <c r="U2031" s="18">
        <v>0</v>
      </c>
    </row>
    <row r="2032" spans="2:21" x14ac:dyDescent="0.4">
      <c r="B2032" s="28" t="s">
        <v>5909</v>
      </c>
      <c r="C2032" s="28" t="s">
        <v>5893</v>
      </c>
      <c r="D2032" s="28" t="s">
        <v>776</v>
      </c>
      <c r="E2032" s="29" t="s">
        <v>776</v>
      </c>
      <c r="F2032" s="28" t="s">
        <v>5935</v>
      </c>
      <c r="G2032" s="28" t="s">
        <v>44</v>
      </c>
      <c r="H2032" s="28" t="s">
        <v>6333</v>
      </c>
      <c r="I2032" s="29" t="s">
        <v>6341</v>
      </c>
      <c r="J2032" s="28" t="s">
        <v>5904</v>
      </c>
      <c r="K2032" s="28" t="s">
        <v>7732</v>
      </c>
      <c r="L2032" s="28" t="s">
        <v>5901</v>
      </c>
      <c r="M2032" s="29"/>
      <c r="N2032" s="30">
        <v>45322</v>
      </c>
      <c r="O2032" s="28" t="s">
        <v>7733</v>
      </c>
      <c r="P2032" s="18" t="s">
        <v>7732</v>
      </c>
      <c r="Q2032" s="18" t="s">
        <v>7701</v>
      </c>
      <c r="T2032" s="18">
        <v>0</v>
      </c>
      <c r="U2032" s="18">
        <v>0</v>
      </c>
    </row>
    <row r="2033" spans="2:21" x14ac:dyDescent="0.4">
      <c r="B2033" s="28" t="s">
        <v>5909</v>
      </c>
      <c r="C2033" s="28" t="s">
        <v>5893</v>
      </c>
      <c r="D2033" s="28" t="s">
        <v>776</v>
      </c>
      <c r="E2033" s="29" t="s">
        <v>776</v>
      </c>
      <c r="F2033" s="28" t="s">
        <v>5935</v>
      </c>
      <c r="G2033" s="28" t="s">
        <v>44</v>
      </c>
      <c r="H2033" s="28" t="s">
        <v>6333</v>
      </c>
      <c r="I2033" s="29" t="s">
        <v>6341</v>
      </c>
      <c r="J2033" s="28" t="s">
        <v>5843</v>
      </c>
      <c r="K2033" s="28" t="s">
        <v>7734</v>
      </c>
      <c r="L2033" s="28" t="s">
        <v>5901</v>
      </c>
      <c r="M2033" s="29"/>
      <c r="N2033" s="30">
        <v>45322</v>
      </c>
      <c r="O2033" s="28" t="s">
        <v>7735</v>
      </c>
      <c r="P2033" s="18" t="s">
        <v>7734</v>
      </c>
      <c r="Q2033" s="18" t="s">
        <v>7701</v>
      </c>
      <c r="T2033" s="18">
        <v>0</v>
      </c>
      <c r="U2033" s="18">
        <v>0</v>
      </c>
    </row>
    <row r="2034" spans="2:21" x14ac:dyDescent="0.4">
      <c r="B2034" s="28" t="s">
        <v>5909</v>
      </c>
      <c r="C2034" s="28" t="s">
        <v>5893</v>
      </c>
      <c r="D2034" s="28" t="s">
        <v>776</v>
      </c>
      <c r="E2034" s="29" t="s">
        <v>776</v>
      </c>
      <c r="F2034" s="28" t="s">
        <v>6047</v>
      </c>
      <c r="G2034" s="28" t="s">
        <v>275</v>
      </c>
      <c r="H2034" s="28" t="s">
        <v>6302</v>
      </c>
      <c r="I2034" s="29" t="s">
        <v>6303</v>
      </c>
      <c r="J2034" s="28" t="s">
        <v>5899</v>
      </c>
      <c r="K2034" s="28" t="s">
        <v>7869</v>
      </c>
      <c r="L2034" s="28" t="s">
        <v>5901</v>
      </c>
      <c r="M2034" s="29"/>
      <c r="N2034" s="30">
        <v>45322</v>
      </c>
      <c r="O2034" s="28" t="s">
        <v>7870</v>
      </c>
      <c r="P2034" s="18" t="s">
        <v>7869</v>
      </c>
      <c r="Q2034" s="18" t="s">
        <v>7871</v>
      </c>
      <c r="T2034" s="18">
        <v>0</v>
      </c>
      <c r="U2034" s="18">
        <v>0</v>
      </c>
    </row>
    <row r="2035" spans="2:21" x14ac:dyDescent="0.4">
      <c r="B2035" s="28" t="s">
        <v>5909</v>
      </c>
      <c r="C2035" s="28" t="s">
        <v>5893</v>
      </c>
      <c r="D2035" s="28" t="s">
        <v>776</v>
      </c>
      <c r="E2035" s="29" t="s">
        <v>776</v>
      </c>
      <c r="F2035" s="28" t="s">
        <v>6047</v>
      </c>
      <c r="G2035" s="28" t="s">
        <v>275</v>
      </c>
      <c r="H2035" s="28" t="s">
        <v>6302</v>
      </c>
      <c r="I2035" s="29" t="s">
        <v>6303</v>
      </c>
      <c r="J2035" s="28" t="s">
        <v>5904</v>
      </c>
      <c r="K2035" s="28" t="s">
        <v>7872</v>
      </c>
      <c r="L2035" s="28" t="s">
        <v>5901</v>
      </c>
      <c r="M2035" s="29"/>
      <c r="N2035" s="30">
        <v>45322</v>
      </c>
      <c r="O2035" s="28" t="s">
        <v>7873</v>
      </c>
      <c r="P2035" s="18" t="s">
        <v>7872</v>
      </c>
      <c r="Q2035" s="18" t="s">
        <v>7871</v>
      </c>
      <c r="T2035" s="18">
        <v>0</v>
      </c>
      <c r="U2035" s="18">
        <v>0</v>
      </c>
    </row>
    <row r="2036" spans="2:21" x14ac:dyDescent="0.4">
      <c r="B2036" s="28" t="s">
        <v>5909</v>
      </c>
      <c r="C2036" s="28" t="s">
        <v>5893</v>
      </c>
      <c r="D2036" s="28" t="s">
        <v>776</v>
      </c>
      <c r="E2036" s="29" t="s">
        <v>776</v>
      </c>
      <c r="F2036" s="28" t="s">
        <v>6047</v>
      </c>
      <c r="G2036" s="28" t="s">
        <v>275</v>
      </c>
      <c r="H2036" s="28" t="s">
        <v>6302</v>
      </c>
      <c r="I2036" s="29" t="s">
        <v>6303</v>
      </c>
      <c r="J2036" s="28" t="s">
        <v>5843</v>
      </c>
      <c r="K2036" s="28" t="s">
        <v>7874</v>
      </c>
      <c r="L2036" s="28" t="s">
        <v>5901</v>
      </c>
      <c r="M2036" s="29"/>
      <c r="N2036" s="30">
        <v>45322</v>
      </c>
      <c r="O2036" s="28" t="s">
        <v>7875</v>
      </c>
      <c r="P2036" s="18" t="s">
        <v>7874</v>
      </c>
      <c r="Q2036" s="18" t="s">
        <v>7871</v>
      </c>
      <c r="T2036" s="18">
        <v>0</v>
      </c>
      <c r="U2036" s="18">
        <v>0</v>
      </c>
    </row>
    <row r="2037" spans="2:21" x14ac:dyDescent="0.4">
      <c r="B2037" s="28" t="s">
        <v>5909</v>
      </c>
      <c r="C2037" s="28" t="s">
        <v>5893</v>
      </c>
      <c r="D2037" s="28" t="s">
        <v>776</v>
      </c>
      <c r="E2037" s="29" t="s">
        <v>776</v>
      </c>
      <c r="F2037" s="28" t="s">
        <v>6047</v>
      </c>
      <c r="G2037" s="28" t="s">
        <v>275</v>
      </c>
      <c r="H2037" s="28" t="s">
        <v>6302</v>
      </c>
      <c r="I2037" s="29" t="s">
        <v>6311</v>
      </c>
      <c r="J2037" s="28" t="s">
        <v>5899</v>
      </c>
      <c r="K2037" s="28" t="s">
        <v>7876</v>
      </c>
      <c r="L2037" s="28" t="s">
        <v>5901</v>
      </c>
      <c r="M2037" s="29"/>
      <c r="N2037" s="30">
        <v>45322</v>
      </c>
      <c r="O2037" s="28" t="s">
        <v>7877</v>
      </c>
      <c r="P2037" s="18" t="s">
        <v>7876</v>
      </c>
      <c r="Q2037" s="18" t="s">
        <v>7871</v>
      </c>
      <c r="T2037" s="18">
        <v>0</v>
      </c>
      <c r="U2037" s="18">
        <v>0</v>
      </c>
    </row>
    <row r="2038" spans="2:21" x14ac:dyDescent="0.4">
      <c r="B2038" s="28" t="s">
        <v>5909</v>
      </c>
      <c r="C2038" s="28" t="s">
        <v>5893</v>
      </c>
      <c r="D2038" s="28" t="s">
        <v>776</v>
      </c>
      <c r="E2038" s="29" t="s">
        <v>776</v>
      </c>
      <c r="F2038" s="28" t="s">
        <v>6047</v>
      </c>
      <c r="G2038" s="28" t="s">
        <v>275</v>
      </c>
      <c r="H2038" s="28" t="s">
        <v>6302</v>
      </c>
      <c r="I2038" s="29" t="s">
        <v>6311</v>
      </c>
      <c r="J2038" s="28" t="s">
        <v>5904</v>
      </c>
      <c r="K2038" s="28" t="s">
        <v>7878</v>
      </c>
      <c r="L2038" s="28" t="s">
        <v>5901</v>
      </c>
      <c r="M2038" s="29"/>
      <c r="N2038" s="30">
        <v>45322</v>
      </c>
      <c r="O2038" s="28" t="s">
        <v>7879</v>
      </c>
      <c r="P2038" s="18" t="s">
        <v>7878</v>
      </c>
      <c r="Q2038" s="18" t="s">
        <v>7871</v>
      </c>
      <c r="T2038" s="18">
        <v>0</v>
      </c>
      <c r="U2038" s="18">
        <v>0</v>
      </c>
    </row>
    <row r="2039" spans="2:21" x14ac:dyDescent="0.4">
      <c r="B2039" s="28" t="s">
        <v>5909</v>
      </c>
      <c r="C2039" s="28" t="s">
        <v>5893</v>
      </c>
      <c r="D2039" s="28" t="s">
        <v>776</v>
      </c>
      <c r="E2039" s="29" t="s">
        <v>776</v>
      </c>
      <c r="F2039" s="28" t="s">
        <v>6047</v>
      </c>
      <c r="G2039" s="28" t="s">
        <v>275</v>
      </c>
      <c r="H2039" s="28" t="s">
        <v>6302</v>
      </c>
      <c r="I2039" s="29" t="s">
        <v>6311</v>
      </c>
      <c r="J2039" s="28" t="s">
        <v>5843</v>
      </c>
      <c r="K2039" s="28" t="s">
        <v>7880</v>
      </c>
      <c r="L2039" s="28" t="s">
        <v>5901</v>
      </c>
      <c r="M2039" s="29"/>
      <c r="N2039" s="30">
        <v>45322</v>
      </c>
      <c r="O2039" s="28" t="s">
        <v>7881</v>
      </c>
      <c r="P2039" s="18" t="s">
        <v>7880</v>
      </c>
      <c r="Q2039" s="18" t="s">
        <v>7871</v>
      </c>
      <c r="T2039" s="18">
        <v>0</v>
      </c>
      <c r="U2039" s="18">
        <v>0</v>
      </c>
    </row>
    <row r="2040" spans="2:21" x14ac:dyDescent="0.4">
      <c r="B2040" s="28" t="s">
        <v>5909</v>
      </c>
      <c r="C2040" s="28" t="s">
        <v>5893</v>
      </c>
      <c r="D2040" s="28" t="s">
        <v>776</v>
      </c>
      <c r="E2040" s="29" t="s">
        <v>776</v>
      </c>
      <c r="F2040" s="28" t="s">
        <v>6047</v>
      </c>
      <c r="G2040" s="28" t="s">
        <v>39</v>
      </c>
      <c r="H2040" s="28" t="s">
        <v>6318</v>
      </c>
      <c r="I2040" s="29" t="s">
        <v>6319</v>
      </c>
      <c r="J2040" s="28" t="s">
        <v>5899</v>
      </c>
      <c r="K2040" s="28" t="s">
        <v>7882</v>
      </c>
      <c r="L2040" s="28" t="s">
        <v>5901</v>
      </c>
      <c r="M2040" s="29"/>
      <c r="N2040" s="30">
        <v>45322</v>
      </c>
      <c r="O2040" s="28" t="s">
        <v>7883</v>
      </c>
      <c r="P2040" s="18" t="s">
        <v>7882</v>
      </c>
      <c r="Q2040" s="18" t="s">
        <v>7871</v>
      </c>
      <c r="T2040" s="18">
        <v>0</v>
      </c>
      <c r="U2040" s="18">
        <v>0</v>
      </c>
    </row>
    <row r="2041" spans="2:21" x14ac:dyDescent="0.4">
      <c r="B2041" s="28" t="s">
        <v>5909</v>
      </c>
      <c r="C2041" s="28" t="s">
        <v>5893</v>
      </c>
      <c r="D2041" s="28" t="s">
        <v>776</v>
      </c>
      <c r="E2041" s="29" t="s">
        <v>776</v>
      </c>
      <c r="F2041" s="28" t="s">
        <v>6047</v>
      </c>
      <c r="G2041" s="28" t="s">
        <v>39</v>
      </c>
      <c r="H2041" s="28" t="s">
        <v>6318</v>
      </c>
      <c r="I2041" s="29" t="s">
        <v>6319</v>
      </c>
      <c r="J2041" s="28" t="s">
        <v>5904</v>
      </c>
      <c r="K2041" s="28" t="s">
        <v>7884</v>
      </c>
      <c r="L2041" s="28" t="s">
        <v>5901</v>
      </c>
      <c r="M2041" s="29"/>
      <c r="N2041" s="30">
        <v>45322</v>
      </c>
      <c r="O2041" s="28" t="s">
        <v>7885</v>
      </c>
      <c r="P2041" s="18" t="s">
        <v>7884</v>
      </c>
      <c r="Q2041" s="18" t="s">
        <v>7871</v>
      </c>
      <c r="T2041" s="18">
        <v>0</v>
      </c>
      <c r="U2041" s="18">
        <v>0</v>
      </c>
    </row>
    <row r="2042" spans="2:21" x14ac:dyDescent="0.4">
      <c r="B2042" s="28" t="s">
        <v>5909</v>
      </c>
      <c r="C2042" s="28" t="s">
        <v>5893</v>
      </c>
      <c r="D2042" s="28" t="s">
        <v>776</v>
      </c>
      <c r="E2042" s="29" t="s">
        <v>776</v>
      </c>
      <c r="F2042" s="28" t="s">
        <v>6047</v>
      </c>
      <c r="G2042" s="28" t="s">
        <v>39</v>
      </c>
      <c r="H2042" s="28" t="s">
        <v>6318</v>
      </c>
      <c r="I2042" s="29" t="s">
        <v>6319</v>
      </c>
      <c r="J2042" s="28" t="s">
        <v>5843</v>
      </c>
      <c r="K2042" s="28" t="s">
        <v>7886</v>
      </c>
      <c r="L2042" s="28" t="s">
        <v>5901</v>
      </c>
      <c r="M2042" s="29"/>
      <c r="N2042" s="30">
        <v>45322</v>
      </c>
      <c r="O2042" s="28" t="s">
        <v>7887</v>
      </c>
      <c r="P2042" s="18" t="s">
        <v>7886</v>
      </c>
      <c r="Q2042" s="18" t="s">
        <v>7871</v>
      </c>
      <c r="T2042" s="18">
        <v>0</v>
      </c>
      <c r="U2042" s="18">
        <v>0</v>
      </c>
    </row>
    <row r="2043" spans="2:21" x14ac:dyDescent="0.4">
      <c r="B2043" s="28" t="s">
        <v>5909</v>
      </c>
      <c r="C2043" s="28" t="s">
        <v>5893</v>
      </c>
      <c r="D2043" s="28" t="s">
        <v>776</v>
      </c>
      <c r="E2043" s="29" t="s">
        <v>776</v>
      </c>
      <c r="F2043" s="28" t="s">
        <v>6047</v>
      </c>
      <c r="G2043" s="28" t="s">
        <v>39</v>
      </c>
      <c r="H2043" s="28" t="s">
        <v>6318</v>
      </c>
      <c r="I2043" s="29" t="s">
        <v>6326</v>
      </c>
      <c r="J2043" s="28" t="s">
        <v>5899</v>
      </c>
      <c r="K2043" s="28" t="s">
        <v>7888</v>
      </c>
      <c r="L2043" s="28" t="s">
        <v>5901</v>
      </c>
      <c r="M2043" s="29"/>
      <c r="N2043" s="30">
        <v>45322</v>
      </c>
      <c r="O2043" s="28" t="s">
        <v>7889</v>
      </c>
      <c r="P2043" s="18" t="s">
        <v>7888</v>
      </c>
      <c r="Q2043" s="18" t="s">
        <v>7871</v>
      </c>
      <c r="T2043" s="18">
        <v>0</v>
      </c>
      <c r="U2043" s="18">
        <v>0</v>
      </c>
    </row>
    <row r="2044" spans="2:21" x14ac:dyDescent="0.4">
      <c r="B2044" s="28" t="s">
        <v>5909</v>
      </c>
      <c r="C2044" s="28" t="s">
        <v>5893</v>
      </c>
      <c r="D2044" s="28" t="s">
        <v>776</v>
      </c>
      <c r="E2044" s="29" t="s">
        <v>776</v>
      </c>
      <c r="F2044" s="28" t="s">
        <v>6047</v>
      </c>
      <c r="G2044" s="28" t="s">
        <v>39</v>
      </c>
      <c r="H2044" s="28" t="s">
        <v>6318</v>
      </c>
      <c r="I2044" s="29" t="s">
        <v>6326</v>
      </c>
      <c r="J2044" s="28" t="s">
        <v>5904</v>
      </c>
      <c r="K2044" s="28" t="s">
        <v>7890</v>
      </c>
      <c r="L2044" s="28" t="s">
        <v>5901</v>
      </c>
      <c r="M2044" s="29"/>
      <c r="N2044" s="30">
        <v>45322</v>
      </c>
      <c r="O2044" s="28" t="s">
        <v>7891</v>
      </c>
      <c r="P2044" s="18" t="s">
        <v>7890</v>
      </c>
      <c r="Q2044" s="18" t="s">
        <v>7871</v>
      </c>
      <c r="T2044" s="18">
        <v>0</v>
      </c>
      <c r="U2044" s="18">
        <v>0</v>
      </c>
    </row>
    <row r="2045" spans="2:21" x14ac:dyDescent="0.4">
      <c r="B2045" s="28" t="s">
        <v>5909</v>
      </c>
      <c r="C2045" s="28" t="s">
        <v>5893</v>
      </c>
      <c r="D2045" s="28" t="s">
        <v>776</v>
      </c>
      <c r="E2045" s="29" t="s">
        <v>776</v>
      </c>
      <c r="F2045" s="28" t="s">
        <v>6047</v>
      </c>
      <c r="G2045" s="28" t="s">
        <v>39</v>
      </c>
      <c r="H2045" s="28" t="s">
        <v>6318</v>
      </c>
      <c r="I2045" s="29" t="s">
        <v>6326</v>
      </c>
      <c r="J2045" s="28" t="s">
        <v>5843</v>
      </c>
      <c r="K2045" s="28" t="s">
        <v>7892</v>
      </c>
      <c r="L2045" s="28" t="s">
        <v>5901</v>
      </c>
      <c r="M2045" s="29"/>
      <c r="N2045" s="30">
        <v>45322</v>
      </c>
      <c r="O2045" s="28" t="s">
        <v>7893</v>
      </c>
      <c r="P2045" s="18" t="s">
        <v>7892</v>
      </c>
      <c r="Q2045" s="18" t="s">
        <v>7871</v>
      </c>
      <c r="T2045" s="18">
        <v>0</v>
      </c>
      <c r="U2045" s="18">
        <v>0</v>
      </c>
    </row>
    <row r="2046" spans="2:21" x14ac:dyDescent="0.4">
      <c r="B2046" s="28" t="s">
        <v>5909</v>
      </c>
      <c r="C2046" s="28" t="s">
        <v>5893</v>
      </c>
      <c r="D2046" s="28" t="s">
        <v>776</v>
      </c>
      <c r="E2046" s="29" t="s">
        <v>776</v>
      </c>
      <c r="F2046" s="28" t="s">
        <v>6047</v>
      </c>
      <c r="G2046" s="28" t="s">
        <v>44</v>
      </c>
      <c r="H2046" s="28" t="s">
        <v>6333</v>
      </c>
      <c r="I2046" s="29" t="s">
        <v>6334</v>
      </c>
      <c r="J2046" s="28" t="s">
        <v>5899</v>
      </c>
      <c r="K2046" s="28" t="s">
        <v>7894</v>
      </c>
      <c r="L2046" s="28" t="s">
        <v>5901</v>
      </c>
      <c r="M2046" s="29"/>
      <c r="N2046" s="30">
        <v>45322</v>
      </c>
      <c r="O2046" s="28" t="s">
        <v>7895</v>
      </c>
      <c r="P2046" s="18" t="s">
        <v>7894</v>
      </c>
      <c r="Q2046" s="18" t="s">
        <v>7871</v>
      </c>
      <c r="T2046" s="18">
        <v>0</v>
      </c>
      <c r="U2046" s="18">
        <v>0</v>
      </c>
    </row>
    <row r="2047" spans="2:21" x14ac:dyDescent="0.4">
      <c r="B2047" s="28" t="s">
        <v>5909</v>
      </c>
      <c r="C2047" s="28" t="s">
        <v>5893</v>
      </c>
      <c r="D2047" s="28" t="s">
        <v>776</v>
      </c>
      <c r="E2047" s="29" t="s">
        <v>776</v>
      </c>
      <c r="F2047" s="28" t="s">
        <v>6047</v>
      </c>
      <c r="G2047" s="28" t="s">
        <v>44</v>
      </c>
      <c r="H2047" s="28" t="s">
        <v>6333</v>
      </c>
      <c r="I2047" s="29" t="s">
        <v>6334</v>
      </c>
      <c r="J2047" s="28" t="s">
        <v>5904</v>
      </c>
      <c r="K2047" s="28" t="s">
        <v>7896</v>
      </c>
      <c r="L2047" s="28" t="s">
        <v>5901</v>
      </c>
      <c r="M2047" s="29"/>
      <c r="N2047" s="30">
        <v>45322</v>
      </c>
      <c r="O2047" s="28" t="s">
        <v>7897</v>
      </c>
      <c r="P2047" s="18" t="s">
        <v>7896</v>
      </c>
      <c r="Q2047" s="18" t="s">
        <v>7871</v>
      </c>
      <c r="T2047" s="18">
        <v>0</v>
      </c>
      <c r="U2047" s="18">
        <v>0</v>
      </c>
    </row>
    <row r="2048" spans="2:21" x14ac:dyDescent="0.4">
      <c r="B2048" s="28" t="s">
        <v>5909</v>
      </c>
      <c r="C2048" s="28" t="s">
        <v>5893</v>
      </c>
      <c r="D2048" s="28" t="s">
        <v>776</v>
      </c>
      <c r="E2048" s="29" t="s">
        <v>776</v>
      </c>
      <c r="F2048" s="28" t="s">
        <v>6047</v>
      </c>
      <c r="G2048" s="28" t="s">
        <v>44</v>
      </c>
      <c r="H2048" s="28" t="s">
        <v>6333</v>
      </c>
      <c r="I2048" s="29" t="s">
        <v>6334</v>
      </c>
      <c r="J2048" s="28" t="s">
        <v>5843</v>
      </c>
      <c r="K2048" s="28" t="s">
        <v>7898</v>
      </c>
      <c r="L2048" s="28" t="s">
        <v>5901</v>
      </c>
      <c r="M2048" s="29"/>
      <c r="N2048" s="30">
        <v>45322</v>
      </c>
      <c r="O2048" s="28" t="s">
        <v>7899</v>
      </c>
      <c r="P2048" s="18" t="s">
        <v>7898</v>
      </c>
      <c r="Q2048" s="18" t="s">
        <v>7871</v>
      </c>
      <c r="T2048" s="18">
        <v>0</v>
      </c>
      <c r="U2048" s="18">
        <v>0</v>
      </c>
    </row>
    <row r="2049" spans="2:21" x14ac:dyDescent="0.4">
      <c r="B2049" s="28" t="s">
        <v>5909</v>
      </c>
      <c r="C2049" s="28" t="s">
        <v>5893</v>
      </c>
      <c r="D2049" s="28" t="s">
        <v>776</v>
      </c>
      <c r="E2049" s="29" t="s">
        <v>776</v>
      </c>
      <c r="F2049" s="28" t="s">
        <v>6047</v>
      </c>
      <c r="G2049" s="28" t="s">
        <v>44</v>
      </c>
      <c r="H2049" s="28" t="s">
        <v>6333</v>
      </c>
      <c r="I2049" s="29" t="s">
        <v>6341</v>
      </c>
      <c r="J2049" s="28" t="s">
        <v>5899</v>
      </c>
      <c r="K2049" s="28" t="s">
        <v>7900</v>
      </c>
      <c r="L2049" s="28" t="s">
        <v>5901</v>
      </c>
      <c r="M2049" s="29"/>
      <c r="N2049" s="30">
        <v>45322</v>
      </c>
      <c r="O2049" s="28" t="s">
        <v>7901</v>
      </c>
      <c r="P2049" s="18" t="s">
        <v>7900</v>
      </c>
      <c r="Q2049" s="18" t="s">
        <v>7871</v>
      </c>
      <c r="T2049" s="18">
        <v>0</v>
      </c>
      <c r="U2049" s="18">
        <v>0</v>
      </c>
    </row>
    <row r="2050" spans="2:21" x14ac:dyDescent="0.4">
      <c r="B2050" s="28" t="s">
        <v>5909</v>
      </c>
      <c r="C2050" s="28" t="s">
        <v>5893</v>
      </c>
      <c r="D2050" s="28" t="s">
        <v>776</v>
      </c>
      <c r="E2050" s="29" t="s">
        <v>776</v>
      </c>
      <c r="F2050" s="28" t="s">
        <v>6047</v>
      </c>
      <c r="G2050" s="28" t="s">
        <v>44</v>
      </c>
      <c r="H2050" s="28" t="s">
        <v>6333</v>
      </c>
      <c r="I2050" s="29" t="s">
        <v>6341</v>
      </c>
      <c r="J2050" s="28" t="s">
        <v>5904</v>
      </c>
      <c r="K2050" s="28" t="s">
        <v>7902</v>
      </c>
      <c r="L2050" s="28" t="s">
        <v>5901</v>
      </c>
      <c r="M2050" s="29"/>
      <c r="N2050" s="30">
        <v>45322</v>
      </c>
      <c r="O2050" s="28" t="s">
        <v>7903</v>
      </c>
      <c r="P2050" s="18" t="s">
        <v>7902</v>
      </c>
      <c r="Q2050" s="18" t="s">
        <v>7871</v>
      </c>
      <c r="T2050" s="18">
        <v>0</v>
      </c>
      <c r="U2050" s="18">
        <v>0</v>
      </c>
    </row>
    <row r="2051" spans="2:21" x14ac:dyDescent="0.4">
      <c r="B2051" s="28" t="s">
        <v>5909</v>
      </c>
      <c r="C2051" s="28" t="s">
        <v>5893</v>
      </c>
      <c r="D2051" s="28" t="s">
        <v>776</v>
      </c>
      <c r="E2051" s="29" t="s">
        <v>776</v>
      </c>
      <c r="F2051" s="28" t="s">
        <v>6047</v>
      </c>
      <c r="G2051" s="28" t="s">
        <v>44</v>
      </c>
      <c r="H2051" s="28" t="s">
        <v>6333</v>
      </c>
      <c r="I2051" s="29" t="s">
        <v>6341</v>
      </c>
      <c r="J2051" s="28" t="s">
        <v>5843</v>
      </c>
      <c r="K2051" s="28" t="s">
        <v>7904</v>
      </c>
      <c r="L2051" s="28" t="s">
        <v>5901</v>
      </c>
      <c r="M2051" s="29"/>
      <c r="N2051" s="30">
        <v>45322</v>
      </c>
      <c r="O2051" s="28" t="s">
        <v>7905</v>
      </c>
      <c r="P2051" s="18" t="s">
        <v>7904</v>
      </c>
      <c r="Q2051" s="18" t="s">
        <v>7871</v>
      </c>
      <c r="T2051" s="18">
        <v>0</v>
      </c>
      <c r="U2051" s="18">
        <v>0</v>
      </c>
    </row>
    <row r="2052" spans="2:21" x14ac:dyDescent="0.4">
      <c r="B2052" s="28" t="s">
        <v>5909</v>
      </c>
      <c r="C2052" s="28" t="s">
        <v>5893</v>
      </c>
      <c r="D2052" s="28" t="s">
        <v>776</v>
      </c>
      <c r="E2052" s="29" t="s">
        <v>776</v>
      </c>
      <c r="F2052" s="28" t="s">
        <v>5896</v>
      </c>
      <c r="G2052" s="28" t="s">
        <v>275</v>
      </c>
      <c r="H2052" s="28" t="s">
        <v>6302</v>
      </c>
      <c r="I2052" s="29" t="s">
        <v>6303</v>
      </c>
      <c r="J2052" s="28" t="s">
        <v>5899</v>
      </c>
      <c r="K2052" s="28" t="s">
        <v>7614</v>
      </c>
      <c r="L2052" s="28" t="s">
        <v>5901</v>
      </c>
      <c r="M2052" s="29"/>
      <c r="N2052" s="30">
        <v>45322</v>
      </c>
      <c r="O2052" s="28" t="s">
        <v>7615</v>
      </c>
      <c r="P2052" s="18" t="s">
        <v>7614</v>
      </c>
      <c r="Q2052" s="18" t="s">
        <v>7616</v>
      </c>
      <c r="T2052" s="18">
        <v>0</v>
      </c>
      <c r="U2052" s="18">
        <v>0</v>
      </c>
    </row>
    <row r="2053" spans="2:21" x14ac:dyDescent="0.4">
      <c r="B2053" s="28" t="s">
        <v>5909</v>
      </c>
      <c r="C2053" s="28" t="s">
        <v>5893</v>
      </c>
      <c r="D2053" s="28" t="s">
        <v>776</v>
      </c>
      <c r="E2053" s="29" t="s">
        <v>776</v>
      </c>
      <c r="F2053" s="28" t="s">
        <v>5896</v>
      </c>
      <c r="G2053" s="28" t="s">
        <v>275</v>
      </c>
      <c r="H2053" s="28" t="s">
        <v>6302</v>
      </c>
      <c r="I2053" s="29" t="s">
        <v>6303</v>
      </c>
      <c r="J2053" s="28" t="s">
        <v>5904</v>
      </c>
      <c r="K2053" s="28" t="s">
        <v>7617</v>
      </c>
      <c r="L2053" s="28" t="s">
        <v>5901</v>
      </c>
      <c r="M2053" s="29"/>
      <c r="N2053" s="30">
        <v>45322</v>
      </c>
      <c r="O2053" s="28" t="s">
        <v>7618</v>
      </c>
      <c r="P2053" s="18" t="s">
        <v>7617</v>
      </c>
      <c r="Q2053" s="18" t="s">
        <v>7616</v>
      </c>
      <c r="T2053" s="18">
        <v>0</v>
      </c>
      <c r="U2053" s="18">
        <v>0</v>
      </c>
    </row>
    <row r="2054" spans="2:21" x14ac:dyDescent="0.4">
      <c r="B2054" s="28" t="s">
        <v>5909</v>
      </c>
      <c r="C2054" s="28" t="s">
        <v>5893</v>
      </c>
      <c r="D2054" s="28" t="s">
        <v>776</v>
      </c>
      <c r="E2054" s="29" t="s">
        <v>776</v>
      </c>
      <c r="F2054" s="28" t="s">
        <v>5896</v>
      </c>
      <c r="G2054" s="28" t="s">
        <v>275</v>
      </c>
      <c r="H2054" s="28" t="s">
        <v>6302</v>
      </c>
      <c r="I2054" s="29" t="s">
        <v>6303</v>
      </c>
      <c r="J2054" s="28" t="s">
        <v>5843</v>
      </c>
      <c r="K2054" s="28" t="s">
        <v>7619</v>
      </c>
      <c r="L2054" s="28" t="s">
        <v>5901</v>
      </c>
      <c r="M2054" s="29"/>
      <c r="N2054" s="30">
        <v>45322</v>
      </c>
      <c r="O2054" s="28" t="s">
        <v>7620</v>
      </c>
      <c r="P2054" s="18" t="s">
        <v>7619</v>
      </c>
      <c r="Q2054" s="18" t="s">
        <v>7616</v>
      </c>
      <c r="T2054" s="18">
        <v>0</v>
      </c>
      <c r="U2054" s="18">
        <v>0</v>
      </c>
    </row>
    <row r="2055" spans="2:21" x14ac:dyDescent="0.4">
      <c r="B2055" s="28" t="s">
        <v>5909</v>
      </c>
      <c r="C2055" s="28" t="s">
        <v>5893</v>
      </c>
      <c r="D2055" s="28" t="s">
        <v>776</v>
      </c>
      <c r="E2055" s="29" t="s">
        <v>776</v>
      </c>
      <c r="F2055" s="28" t="s">
        <v>5896</v>
      </c>
      <c r="G2055" s="28" t="s">
        <v>275</v>
      </c>
      <c r="H2055" s="28" t="s">
        <v>6302</v>
      </c>
      <c r="I2055" s="29" t="s">
        <v>6311</v>
      </c>
      <c r="J2055" s="28" t="s">
        <v>5899</v>
      </c>
      <c r="K2055" s="28" t="s">
        <v>7621</v>
      </c>
      <c r="L2055" s="28" t="s">
        <v>5901</v>
      </c>
      <c r="M2055" s="29"/>
      <c r="N2055" s="30">
        <v>45322</v>
      </c>
      <c r="O2055" s="28" t="s">
        <v>7622</v>
      </c>
      <c r="P2055" s="18" t="s">
        <v>7621</v>
      </c>
      <c r="Q2055" s="18" t="s">
        <v>7616</v>
      </c>
      <c r="T2055" s="18">
        <v>0</v>
      </c>
      <c r="U2055" s="18">
        <v>0</v>
      </c>
    </row>
    <row r="2056" spans="2:21" x14ac:dyDescent="0.4">
      <c r="B2056" s="28" t="s">
        <v>5909</v>
      </c>
      <c r="C2056" s="28" t="s">
        <v>5893</v>
      </c>
      <c r="D2056" s="28" t="s">
        <v>776</v>
      </c>
      <c r="E2056" s="29" t="s">
        <v>776</v>
      </c>
      <c r="F2056" s="28" t="s">
        <v>5896</v>
      </c>
      <c r="G2056" s="28" t="s">
        <v>275</v>
      </c>
      <c r="H2056" s="28" t="s">
        <v>6302</v>
      </c>
      <c r="I2056" s="29" t="s">
        <v>6311</v>
      </c>
      <c r="J2056" s="28" t="s">
        <v>5904</v>
      </c>
      <c r="K2056" s="28" t="s">
        <v>7623</v>
      </c>
      <c r="L2056" s="28" t="s">
        <v>5901</v>
      </c>
      <c r="M2056" s="29"/>
      <c r="N2056" s="30">
        <v>45322</v>
      </c>
      <c r="O2056" s="28" t="s">
        <v>7624</v>
      </c>
      <c r="P2056" s="18" t="s">
        <v>7623</v>
      </c>
      <c r="Q2056" s="18" t="s">
        <v>7616</v>
      </c>
      <c r="T2056" s="18">
        <v>0</v>
      </c>
      <c r="U2056" s="18">
        <v>0</v>
      </c>
    </row>
    <row r="2057" spans="2:21" x14ac:dyDescent="0.4">
      <c r="B2057" s="28" t="s">
        <v>5909</v>
      </c>
      <c r="C2057" s="28" t="s">
        <v>5893</v>
      </c>
      <c r="D2057" s="28" t="s">
        <v>776</v>
      </c>
      <c r="E2057" s="29" t="s">
        <v>776</v>
      </c>
      <c r="F2057" s="28" t="s">
        <v>5896</v>
      </c>
      <c r="G2057" s="28" t="s">
        <v>275</v>
      </c>
      <c r="H2057" s="28" t="s">
        <v>6302</v>
      </c>
      <c r="I2057" s="29" t="s">
        <v>6311</v>
      </c>
      <c r="J2057" s="28" t="s">
        <v>5843</v>
      </c>
      <c r="K2057" s="28" t="s">
        <v>7625</v>
      </c>
      <c r="L2057" s="28" t="s">
        <v>5901</v>
      </c>
      <c r="M2057" s="29"/>
      <c r="N2057" s="30">
        <v>45322</v>
      </c>
      <c r="O2057" s="28" t="s">
        <v>7626</v>
      </c>
      <c r="P2057" s="18" t="s">
        <v>7625</v>
      </c>
      <c r="Q2057" s="18" t="s">
        <v>7616</v>
      </c>
      <c r="T2057" s="18">
        <v>0</v>
      </c>
      <c r="U2057" s="18">
        <v>0</v>
      </c>
    </row>
    <row r="2058" spans="2:21" x14ac:dyDescent="0.4">
      <c r="B2058" s="28" t="s">
        <v>5909</v>
      </c>
      <c r="C2058" s="28" t="s">
        <v>5893</v>
      </c>
      <c r="D2058" s="28" t="s">
        <v>776</v>
      </c>
      <c r="E2058" s="29" t="s">
        <v>776</v>
      </c>
      <c r="F2058" s="28" t="s">
        <v>5896</v>
      </c>
      <c r="G2058" s="28" t="s">
        <v>39</v>
      </c>
      <c r="H2058" s="28" t="s">
        <v>6318</v>
      </c>
      <c r="I2058" s="29" t="s">
        <v>6319</v>
      </c>
      <c r="J2058" s="28" t="s">
        <v>5899</v>
      </c>
      <c r="K2058" s="28" t="s">
        <v>7627</v>
      </c>
      <c r="L2058" s="28" t="s">
        <v>5901</v>
      </c>
      <c r="M2058" s="29"/>
      <c r="N2058" s="30">
        <v>45322</v>
      </c>
      <c r="O2058" s="28" t="s">
        <v>7628</v>
      </c>
      <c r="P2058" s="18" t="s">
        <v>7627</v>
      </c>
      <c r="Q2058" s="18" t="s">
        <v>7616</v>
      </c>
      <c r="T2058" s="18">
        <v>0</v>
      </c>
      <c r="U2058" s="18">
        <v>0</v>
      </c>
    </row>
    <row r="2059" spans="2:21" x14ac:dyDescent="0.4">
      <c r="B2059" s="28" t="s">
        <v>5909</v>
      </c>
      <c r="C2059" s="28" t="s">
        <v>5893</v>
      </c>
      <c r="D2059" s="28" t="s">
        <v>776</v>
      </c>
      <c r="E2059" s="29" t="s">
        <v>776</v>
      </c>
      <c r="F2059" s="28" t="s">
        <v>5896</v>
      </c>
      <c r="G2059" s="28" t="s">
        <v>39</v>
      </c>
      <c r="H2059" s="28" t="s">
        <v>6318</v>
      </c>
      <c r="I2059" s="29" t="s">
        <v>6319</v>
      </c>
      <c r="J2059" s="28" t="s">
        <v>5904</v>
      </c>
      <c r="K2059" s="28" t="s">
        <v>7629</v>
      </c>
      <c r="L2059" s="28" t="s">
        <v>5901</v>
      </c>
      <c r="M2059" s="29"/>
      <c r="N2059" s="30">
        <v>45322</v>
      </c>
      <c r="O2059" s="28" t="s">
        <v>7630</v>
      </c>
      <c r="P2059" s="18" t="s">
        <v>7629</v>
      </c>
      <c r="Q2059" s="18" t="s">
        <v>7616</v>
      </c>
      <c r="T2059" s="18">
        <v>0</v>
      </c>
      <c r="U2059" s="18">
        <v>0</v>
      </c>
    </row>
    <row r="2060" spans="2:21" x14ac:dyDescent="0.4">
      <c r="B2060" s="28" t="s">
        <v>5909</v>
      </c>
      <c r="C2060" s="28" t="s">
        <v>5893</v>
      </c>
      <c r="D2060" s="28" t="s">
        <v>776</v>
      </c>
      <c r="E2060" s="29" t="s">
        <v>776</v>
      </c>
      <c r="F2060" s="28" t="s">
        <v>5896</v>
      </c>
      <c r="G2060" s="28" t="s">
        <v>39</v>
      </c>
      <c r="H2060" s="28" t="s">
        <v>6318</v>
      </c>
      <c r="I2060" s="29" t="s">
        <v>6319</v>
      </c>
      <c r="J2060" s="28" t="s">
        <v>5843</v>
      </c>
      <c r="K2060" s="28" t="s">
        <v>7631</v>
      </c>
      <c r="L2060" s="28" t="s">
        <v>5901</v>
      </c>
      <c r="M2060" s="29"/>
      <c r="N2060" s="30">
        <v>45322</v>
      </c>
      <c r="O2060" s="28" t="s">
        <v>7632</v>
      </c>
      <c r="P2060" s="18" t="s">
        <v>7631</v>
      </c>
      <c r="Q2060" s="18" t="s">
        <v>7616</v>
      </c>
      <c r="T2060" s="18">
        <v>0</v>
      </c>
      <c r="U2060" s="18">
        <v>0</v>
      </c>
    </row>
    <row r="2061" spans="2:21" x14ac:dyDescent="0.4">
      <c r="B2061" s="28" t="s">
        <v>5909</v>
      </c>
      <c r="C2061" s="28" t="s">
        <v>5893</v>
      </c>
      <c r="D2061" s="28" t="s">
        <v>776</v>
      </c>
      <c r="E2061" s="29" t="s">
        <v>776</v>
      </c>
      <c r="F2061" s="28" t="s">
        <v>5896</v>
      </c>
      <c r="G2061" s="28" t="s">
        <v>39</v>
      </c>
      <c r="H2061" s="28" t="s">
        <v>6318</v>
      </c>
      <c r="I2061" s="29" t="s">
        <v>6326</v>
      </c>
      <c r="J2061" s="28" t="s">
        <v>5899</v>
      </c>
      <c r="K2061" s="28" t="s">
        <v>7633</v>
      </c>
      <c r="L2061" s="28" t="s">
        <v>5901</v>
      </c>
      <c r="M2061" s="29"/>
      <c r="N2061" s="30">
        <v>45322</v>
      </c>
      <c r="O2061" s="28" t="s">
        <v>7634</v>
      </c>
      <c r="P2061" s="18" t="s">
        <v>7633</v>
      </c>
      <c r="Q2061" s="18" t="s">
        <v>7616</v>
      </c>
      <c r="T2061" s="18">
        <v>0</v>
      </c>
      <c r="U2061" s="18">
        <v>0</v>
      </c>
    </row>
    <row r="2062" spans="2:21" x14ac:dyDescent="0.4">
      <c r="B2062" s="28" t="s">
        <v>5909</v>
      </c>
      <c r="C2062" s="28" t="s">
        <v>5893</v>
      </c>
      <c r="D2062" s="28" t="s">
        <v>776</v>
      </c>
      <c r="E2062" s="29" t="s">
        <v>776</v>
      </c>
      <c r="F2062" s="28" t="s">
        <v>5896</v>
      </c>
      <c r="G2062" s="28" t="s">
        <v>39</v>
      </c>
      <c r="H2062" s="28" t="s">
        <v>6318</v>
      </c>
      <c r="I2062" s="29" t="s">
        <v>6326</v>
      </c>
      <c r="J2062" s="28" t="s">
        <v>5904</v>
      </c>
      <c r="K2062" s="28" t="s">
        <v>7635</v>
      </c>
      <c r="L2062" s="28" t="s">
        <v>5901</v>
      </c>
      <c r="M2062" s="29"/>
      <c r="N2062" s="30">
        <v>45322</v>
      </c>
      <c r="O2062" s="28" t="s">
        <v>7636</v>
      </c>
      <c r="P2062" s="18" t="s">
        <v>7635</v>
      </c>
      <c r="Q2062" s="18" t="s">
        <v>7616</v>
      </c>
      <c r="T2062" s="18">
        <v>0</v>
      </c>
      <c r="U2062" s="18">
        <v>0</v>
      </c>
    </row>
    <row r="2063" spans="2:21" x14ac:dyDescent="0.4">
      <c r="B2063" s="28" t="s">
        <v>5909</v>
      </c>
      <c r="C2063" s="28" t="s">
        <v>5893</v>
      </c>
      <c r="D2063" s="28" t="s">
        <v>776</v>
      </c>
      <c r="E2063" s="29" t="s">
        <v>776</v>
      </c>
      <c r="F2063" s="28" t="s">
        <v>5896</v>
      </c>
      <c r="G2063" s="28" t="s">
        <v>39</v>
      </c>
      <c r="H2063" s="28" t="s">
        <v>6318</v>
      </c>
      <c r="I2063" s="29" t="s">
        <v>6326</v>
      </c>
      <c r="J2063" s="28" t="s">
        <v>5843</v>
      </c>
      <c r="K2063" s="28" t="s">
        <v>7637</v>
      </c>
      <c r="L2063" s="28" t="s">
        <v>5901</v>
      </c>
      <c r="M2063" s="29"/>
      <c r="N2063" s="30">
        <v>45322</v>
      </c>
      <c r="O2063" s="28" t="s">
        <v>7638</v>
      </c>
      <c r="P2063" s="18" t="s">
        <v>7637</v>
      </c>
      <c r="Q2063" s="18" t="s">
        <v>7616</v>
      </c>
      <c r="T2063" s="18">
        <v>0</v>
      </c>
      <c r="U2063" s="18">
        <v>0</v>
      </c>
    </row>
    <row r="2064" spans="2:21" x14ac:dyDescent="0.4">
      <c r="B2064" s="28" t="s">
        <v>5909</v>
      </c>
      <c r="C2064" s="28" t="s">
        <v>5893</v>
      </c>
      <c r="D2064" s="28" t="s">
        <v>776</v>
      </c>
      <c r="E2064" s="29" t="s">
        <v>776</v>
      </c>
      <c r="F2064" s="28" t="s">
        <v>5896</v>
      </c>
      <c r="G2064" s="28" t="s">
        <v>44</v>
      </c>
      <c r="H2064" s="28" t="s">
        <v>6333</v>
      </c>
      <c r="I2064" s="29" t="s">
        <v>6334</v>
      </c>
      <c r="J2064" s="28" t="s">
        <v>5899</v>
      </c>
      <c r="K2064" s="28" t="s">
        <v>7639</v>
      </c>
      <c r="L2064" s="28" t="s">
        <v>5901</v>
      </c>
      <c r="M2064" s="29"/>
      <c r="N2064" s="30">
        <v>45322</v>
      </c>
      <c r="O2064" s="28" t="s">
        <v>7640</v>
      </c>
      <c r="P2064" s="18" t="s">
        <v>7639</v>
      </c>
      <c r="Q2064" s="18" t="s">
        <v>7616</v>
      </c>
      <c r="T2064" s="18">
        <v>0</v>
      </c>
      <c r="U2064" s="18">
        <v>0</v>
      </c>
    </row>
    <row r="2065" spans="2:21" x14ac:dyDescent="0.4">
      <c r="B2065" s="28" t="s">
        <v>5909</v>
      </c>
      <c r="C2065" s="28" t="s">
        <v>5893</v>
      </c>
      <c r="D2065" s="28" t="s">
        <v>776</v>
      </c>
      <c r="E2065" s="29" t="s">
        <v>776</v>
      </c>
      <c r="F2065" s="28" t="s">
        <v>5896</v>
      </c>
      <c r="G2065" s="28" t="s">
        <v>44</v>
      </c>
      <c r="H2065" s="28" t="s">
        <v>6333</v>
      </c>
      <c r="I2065" s="29" t="s">
        <v>6334</v>
      </c>
      <c r="J2065" s="28" t="s">
        <v>5904</v>
      </c>
      <c r="K2065" s="28" t="s">
        <v>7641</v>
      </c>
      <c r="L2065" s="28" t="s">
        <v>5901</v>
      </c>
      <c r="M2065" s="29"/>
      <c r="N2065" s="30">
        <v>45322</v>
      </c>
      <c r="O2065" s="28" t="s">
        <v>7642</v>
      </c>
      <c r="P2065" s="18" t="s">
        <v>7641</v>
      </c>
      <c r="Q2065" s="18" t="s">
        <v>7616</v>
      </c>
      <c r="T2065" s="18">
        <v>0</v>
      </c>
      <c r="U2065" s="18">
        <v>0</v>
      </c>
    </row>
    <row r="2066" spans="2:21" x14ac:dyDescent="0.4">
      <c r="B2066" s="28" t="s">
        <v>5909</v>
      </c>
      <c r="C2066" s="28" t="s">
        <v>5893</v>
      </c>
      <c r="D2066" s="28" t="s">
        <v>776</v>
      </c>
      <c r="E2066" s="29" t="s">
        <v>776</v>
      </c>
      <c r="F2066" s="28" t="s">
        <v>5896</v>
      </c>
      <c r="G2066" s="28" t="s">
        <v>44</v>
      </c>
      <c r="H2066" s="28" t="s">
        <v>6333</v>
      </c>
      <c r="I2066" s="29" t="s">
        <v>6334</v>
      </c>
      <c r="J2066" s="28" t="s">
        <v>5843</v>
      </c>
      <c r="K2066" s="28" t="s">
        <v>7643</v>
      </c>
      <c r="L2066" s="28" t="s">
        <v>5901</v>
      </c>
      <c r="M2066" s="29"/>
      <c r="N2066" s="30">
        <v>45322</v>
      </c>
      <c r="O2066" s="28" t="s">
        <v>7644</v>
      </c>
      <c r="P2066" s="18" t="s">
        <v>7643</v>
      </c>
      <c r="Q2066" s="18" t="s">
        <v>7616</v>
      </c>
      <c r="T2066" s="18">
        <v>0</v>
      </c>
      <c r="U2066" s="18">
        <v>0</v>
      </c>
    </row>
    <row r="2067" spans="2:21" x14ac:dyDescent="0.4">
      <c r="B2067" s="28" t="s">
        <v>5909</v>
      </c>
      <c r="C2067" s="28" t="s">
        <v>5893</v>
      </c>
      <c r="D2067" s="28" t="s">
        <v>776</v>
      </c>
      <c r="E2067" s="29" t="s">
        <v>776</v>
      </c>
      <c r="F2067" s="28" t="s">
        <v>5896</v>
      </c>
      <c r="G2067" s="28" t="s">
        <v>44</v>
      </c>
      <c r="H2067" s="28" t="s">
        <v>6333</v>
      </c>
      <c r="I2067" s="29" t="s">
        <v>6341</v>
      </c>
      <c r="J2067" s="28" t="s">
        <v>5899</v>
      </c>
      <c r="K2067" s="28" t="s">
        <v>7645</v>
      </c>
      <c r="L2067" s="28" t="s">
        <v>5901</v>
      </c>
      <c r="M2067" s="29"/>
      <c r="N2067" s="30">
        <v>45322</v>
      </c>
      <c r="O2067" s="28" t="s">
        <v>7646</v>
      </c>
      <c r="P2067" s="18" t="s">
        <v>7645</v>
      </c>
      <c r="Q2067" s="18" t="s">
        <v>7616</v>
      </c>
      <c r="T2067" s="18">
        <v>0</v>
      </c>
      <c r="U2067" s="18">
        <v>0</v>
      </c>
    </row>
    <row r="2068" spans="2:21" x14ac:dyDescent="0.4">
      <c r="B2068" s="28" t="s">
        <v>5909</v>
      </c>
      <c r="C2068" s="28" t="s">
        <v>5893</v>
      </c>
      <c r="D2068" s="28" t="s">
        <v>776</v>
      </c>
      <c r="E2068" s="29" t="s">
        <v>776</v>
      </c>
      <c r="F2068" s="28" t="s">
        <v>5896</v>
      </c>
      <c r="G2068" s="28" t="s">
        <v>44</v>
      </c>
      <c r="H2068" s="28" t="s">
        <v>6333</v>
      </c>
      <c r="I2068" s="29" t="s">
        <v>6341</v>
      </c>
      <c r="J2068" s="28" t="s">
        <v>5904</v>
      </c>
      <c r="K2068" s="28" t="s">
        <v>7647</v>
      </c>
      <c r="L2068" s="28" t="s">
        <v>5901</v>
      </c>
      <c r="M2068" s="29"/>
      <c r="N2068" s="30">
        <v>45322</v>
      </c>
      <c r="O2068" s="28" t="s">
        <v>7648</v>
      </c>
      <c r="P2068" s="18" t="s">
        <v>7647</v>
      </c>
      <c r="Q2068" s="18" t="s">
        <v>7616</v>
      </c>
      <c r="T2068" s="18">
        <v>0</v>
      </c>
      <c r="U2068" s="18">
        <v>0</v>
      </c>
    </row>
    <row r="2069" spans="2:21" x14ac:dyDescent="0.4">
      <c r="B2069" s="28" t="s">
        <v>5909</v>
      </c>
      <c r="C2069" s="28" t="s">
        <v>5893</v>
      </c>
      <c r="D2069" s="28" t="s">
        <v>776</v>
      </c>
      <c r="E2069" s="29" t="s">
        <v>776</v>
      </c>
      <c r="F2069" s="28" t="s">
        <v>5896</v>
      </c>
      <c r="G2069" s="28" t="s">
        <v>44</v>
      </c>
      <c r="H2069" s="28" t="s">
        <v>6333</v>
      </c>
      <c r="I2069" s="29" t="s">
        <v>6341</v>
      </c>
      <c r="J2069" s="28" t="s">
        <v>5843</v>
      </c>
      <c r="K2069" s="28" t="s">
        <v>7649</v>
      </c>
      <c r="L2069" s="28" t="s">
        <v>5901</v>
      </c>
      <c r="M2069" s="29"/>
      <c r="N2069" s="30">
        <v>45322</v>
      </c>
      <c r="O2069" s="28" t="s">
        <v>7650</v>
      </c>
      <c r="P2069" s="18" t="s">
        <v>7649</v>
      </c>
      <c r="Q2069" s="18" t="s">
        <v>7616</v>
      </c>
      <c r="T2069" s="18">
        <v>0</v>
      </c>
      <c r="U2069" s="18">
        <v>0</v>
      </c>
    </row>
    <row r="2070" spans="2:21" x14ac:dyDescent="0.4">
      <c r="B2070" s="28" t="s">
        <v>5909</v>
      </c>
      <c r="C2070" s="28" t="s">
        <v>5893</v>
      </c>
      <c r="D2070" s="28" t="s">
        <v>776</v>
      </c>
      <c r="E2070" s="29" t="s">
        <v>776</v>
      </c>
      <c r="F2070" s="28" t="s">
        <v>5991</v>
      </c>
      <c r="G2070" s="28" t="s">
        <v>275</v>
      </c>
      <c r="H2070" s="28" t="s">
        <v>6302</v>
      </c>
      <c r="I2070" s="29" t="s">
        <v>6303</v>
      </c>
      <c r="J2070" s="28" t="s">
        <v>5899</v>
      </c>
      <c r="K2070" s="28" t="s">
        <v>7784</v>
      </c>
      <c r="L2070" s="28" t="s">
        <v>5901</v>
      </c>
      <c r="M2070" s="29"/>
      <c r="N2070" s="30">
        <v>45322</v>
      </c>
      <c r="O2070" s="28" t="s">
        <v>7785</v>
      </c>
      <c r="P2070" s="18" t="s">
        <v>7784</v>
      </c>
      <c r="Q2070" s="18" t="s">
        <v>7786</v>
      </c>
      <c r="T2070" s="18">
        <v>0</v>
      </c>
      <c r="U2070" s="18">
        <v>0</v>
      </c>
    </row>
    <row r="2071" spans="2:21" x14ac:dyDescent="0.4">
      <c r="B2071" s="28" t="s">
        <v>5909</v>
      </c>
      <c r="C2071" s="28" t="s">
        <v>5893</v>
      </c>
      <c r="D2071" s="28" t="s">
        <v>776</v>
      </c>
      <c r="E2071" s="29" t="s">
        <v>776</v>
      </c>
      <c r="F2071" s="28" t="s">
        <v>5991</v>
      </c>
      <c r="G2071" s="28" t="s">
        <v>275</v>
      </c>
      <c r="H2071" s="28" t="s">
        <v>6302</v>
      </c>
      <c r="I2071" s="29" t="s">
        <v>6303</v>
      </c>
      <c r="J2071" s="28" t="s">
        <v>5904</v>
      </c>
      <c r="K2071" s="28" t="s">
        <v>7787</v>
      </c>
      <c r="L2071" s="28" t="s">
        <v>5901</v>
      </c>
      <c r="M2071" s="29"/>
      <c r="N2071" s="30">
        <v>45322</v>
      </c>
      <c r="O2071" s="28" t="s">
        <v>7788</v>
      </c>
      <c r="P2071" s="18" t="s">
        <v>7787</v>
      </c>
      <c r="Q2071" s="18" t="s">
        <v>7786</v>
      </c>
      <c r="T2071" s="18">
        <v>0</v>
      </c>
      <c r="U2071" s="18">
        <v>0</v>
      </c>
    </row>
    <row r="2072" spans="2:21" x14ac:dyDescent="0.4">
      <c r="B2072" s="28" t="s">
        <v>5909</v>
      </c>
      <c r="C2072" s="28" t="s">
        <v>5893</v>
      </c>
      <c r="D2072" s="28" t="s">
        <v>776</v>
      </c>
      <c r="E2072" s="29" t="s">
        <v>776</v>
      </c>
      <c r="F2072" s="28" t="s">
        <v>5991</v>
      </c>
      <c r="G2072" s="28" t="s">
        <v>275</v>
      </c>
      <c r="H2072" s="28" t="s">
        <v>6302</v>
      </c>
      <c r="I2072" s="29" t="s">
        <v>6303</v>
      </c>
      <c r="J2072" s="28" t="s">
        <v>5843</v>
      </c>
      <c r="K2072" s="28" t="s">
        <v>7789</v>
      </c>
      <c r="L2072" s="28" t="s">
        <v>5901</v>
      </c>
      <c r="M2072" s="29"/>
      <c r="N2072" s="30">
        <v>45322</v>
      </c>
      <c r="O2072" s="28" t="s">
        <v>7790</v>
      </c>
      <c r="P2072" s="18" t="s">
        <v>7789</v>
      </c>
      <c r="Q2072" s="18" t="s">
        <v>7786</v>
      </c>
      <c r="T2072" s="18">
        <v>0</v>
      </c>
      <c r="U2072" s="18">
        <v>0</v>
      </c>
    </row>
    <row r="2073" spans="2:21" x14ac:dyDescent="0.4">
      <c r="B2073" s="28" t="s">
        <v>5909</v>
      </c>
      <c r="C2073" s="28" t="s">
        <v>5893</v>
      </c>
      <c r="D2073" s="28" t="s">
        <v>776</v>
      </c>
      <c r="E2073" s="29" t="s">
        <v>776</v>
      </c>
      <c r="F2073" s="28" t="s">
        <v>5991</v>
      </c>
      <c r="G2073" s="28" t="s">
        <v>275</v>
      </c>
      <c r="H2073" s="28" t="s">
        <v>6302</v>
      </c>
      <c r="I2073" s="29" t="s">
        <v>6311</v>
      </c>
      <c r="J2073" s="28" t="s">
        <v>5899</v>
      </c>
      <c r="K2073" s="28" t="s">
        <v>7791</v>
      </c>
      <c r="L2073" s="28" t="s">
        <v>5901</v>
      </c>
      <c r="M2073" s="29"/>
      <c r="N2073" s="30">
        <v>45322</v>
      </c>
      <c r="O2073" s="28" t="s">
        <v>7792</v>
      </c>
      <c r="P2073" s="18" t="s">
        <v>7791</v>
      </c>
      <c r="Q2073" s="18" t="s">
        <v>7786</v>
      </c>
      <c r="T2073" s="18">
        <v>0</v>
      </c>
      <c r="U2073" s="18">
        <v>0</v>
      </c>
    </row>
    <row r="2074" spans="2:21" x14ac:dyDescent="0.4">
      <c r="B2074" s="28" t="s">
        <v>5909</v>
      </c>
      <c r="C2074" s="28" t="s">
        <v>5893</v>
      </c>
      <c r="D2074" s="28" t="s">
        <v>776</v>
      </c>
      <c r="E2074" s="29" t="s">
        <v>776</v>
      </c>
      <c r="F2074" s="28" t="s">
        <v>5991</v>
      </c>
      <c r="G2074" s="28" t="s">
        <v>275</v>
      </c>
      <c r="H2074" s="28" t="s">
        <v>6302</v>
      </c>
      <c r="I2074" s="29" t="s">
        <v>6311</v>
      </c>
      <c r="J2074" s="28" t="s">
        <v>5904</v>
      </c>
      <c r="K2074" s="28" t="s">
        <v>7793</v>
      </c>
      <c r="L2074" s="28" t="s">
        <v>5901</v>
      </c>
      <c r="M2074" s="29"/>
      <c r="N2074" s="30">
        <v>45322</v>
      </c>
      <c r="O2074" s="28" t="s">
        <v>7794</v>
      </c>
      <c r="P2074" s="18" t="s">
        <v>7793</v>
      </c>
      <c r="Q2074" s="18" t="s">
        <v>7786</v>
      </c>
      <c r="T2074" s="18">
        <v>0</v>
      </c>
      <c r="U2074" s="18">
        <v>0</v>
      </c>
    </row>
    <row r="2075" spans="2:21" x14ac:dyDescent="0.4">
      <c r="B2075" s="28" t="s">
        <v>5909</v>
      </c>
      <c r="C2075" s="28" t="s">
        <v>5893</v>
      </c>
      <c r="D2075" s="28" t="s">
        <v>776</v>
      </c>
      <c r="E2075" s="29" t="s">
        <v>776</v>
      </c>
      <c r="F2075" s="28" t="s">
        <v>5991</v>
      </c>
      <c r="G2075" s="28" t="s">
        <v>275</v>
      </c>
      <c r="H2075" s="28" t="s">
        <v>6302</v>
      </c>
      <c r="I2075" s="29" t="s">
        <v>6311</v>
      </c>
      <c r="J2075" s="28" t="s">
        <v>5843</v>
      </c>
      <c r="K2075" s="28" t="s">
        <v>7795</v>
      </c>
      <c r="L2075" s="28" t="s">
        <v>5901</v>
      </c>
      <c r="M2075" s="29"/>
      <c r="N2075" s="30">
        <v>45322</v>
      </c>
      <c r="O2075" s="28" t="s">
        <v>7796</v>
      </c>
      <c r="P2075" s="18" t="s">
        <v>7795</v>
      </c>
      <c r="Q2075" s="18" t="s">
        <v>7786</v>
      </c>
      <c r="T2075" s="18">
        <v>0</v>
      </c>
      <c r="U2075" s="18">
        <v>0</v>
      </c>
    </row>
    <row r="2076" spans="2:21" x14ac:dyDescent="0.4">
      <c r="B2076" s="28" t="s">
        <v>5909</v>
      </c>
      <c r="C2076" s="28" t="s">
        <v>5893</v>
      </c>
      <c r="D2076" s="28" t="s">
        <v>776</v>
      </c>
      <c r="E2076" s="29" t="s">
        <v>776</v>
      </c>
      <c r="F2076" s="28" t="s">
        <v>5991</v>
      </c>
      <c r="G2076" s="28" t="s">
        <v>39</v>
      </c>
      <c r="H2076" s="28" t="s">
        <v>6318</v>
      </c>
      <c r="I2076" s="29" t="s">
        <v>6319</v>
      </c>
      <c r="J2076" s="28" t="s">
        <v>5899</v>
      </c>
      <c r="K2076" s="28" t="s">
        <v>7797</v>
      </c>
      <c r="L2076" s="28" t="s">
        <v>5901</v>
      </c>
      <c r="M2076" s="29"/>
      <c r="N2076" s="30">
        <v>45322</v>
      </c>
      <c r="O2076" s="28" t="s">
        <v>7798</v>
      </c>
      <c r="P2076" s="18" t="s">
        <v>7797</v>
      </c>
      <c r="Q2076" s="18" t="s">
        <v>7786</v>
      </c>
      <c r="T2076" s="18">
        <v>0</v>
      </c>
      <c r="U2076" s="18">
        <v>0</v>
      </c>
    </row>
    <row r="2077" spans="2:21" x14ac:dyDescent="0.4">
      <c r="B2077" s="28" t="s">
        <v>5909</v>
      </c>
      <c r="C2077" s="28" t="s">
        <v>5893</v>
      </c>
      <c r="D2077" s="28" t="s">
        <v>776</v>
      </c>
      <c r="E2077" s="29" t="s">
        <v>776</v>
      </c>
      <c r="F2077" s="28" t="s">
        <v>5991</v>
      </c>
      <c r="G2077" s="28" t="s">
        <v>39</v>
      </c>
      <c r="H2077" s="28" t="s">
        <v>6318</v>
      </c>
      <c r="I2077" s="29" t="s">
        <v>6319</v>
      </c>
      <c r="J2077" s="28" t="s">
        <v>5904</v>
      </c>
      <c r="K2077" s="28" t="s">
        <v>7799</v>
      </c>
      <c r="L2077" s="28" t="s">
        <v>5901</v>
      </c>
      <c r="M2077" s="29"/>
      <c r="N2077" s="30">
        <v>45322</v>
      </c>
      <c r="O2077" s="28" t="s">
        <v>7800</v>
      </c>
      <c r="P2077" s="18" t="s">
        <v>7799</v>
      </c>
      <c r="Q2077" s="18" t="s">
        <v>7786</v>
      </c>
      <c r="T2077" s="18">
        <v>0</v>
      </c>
      <c r="U2077" s="18">
        <v>0</v>
      </c>
    </row>
    <row r="2078" spans="2:21" x14ac:dyDescent="0.4">
      <c r="B2078" s="28" t="s">
        <v>5909</v>
      </c>
      <c r="C2078" s="28" t="s">
        <v>5893</v>
      </c>
      <c r="D2078" s="28" t="s">
        <v>776</v>
      </c>
      <c r="E2078" s="29" t="s">
        <v>776</v>
      </c>
      <c r="F2078" s="28" t="s">
        <v>5991</v>
      </c>
      <c r="G2078" s="28" t="s">
        <v>39</v>
      </c>
      <c r="H2078" s="28" t="s">
        <v>6318</v>
      </c>
      <c r="I2078" s="29" t="s">
        <v>6319</v>
      </c>
      <c r="J2078" s="28" t="s">
        <v>5843</v>
      </c>
      <c r="K2078" s="28" t="s">
        <v>7801</v>
      </c>
      <c r="L2078" s="28" t="s">
        <v>5901</v>
      </c>
      <c r="M2078" s="29"/>
      <c r="N2078" s="30">
        <v>45322</v>
      </c>
      <c r="O2078" s="28" t="s">
        <v>7802</v>
      </c>
      <c r="P2078" s="18" t="s">
        <v>7801</v>
      </c>
      <c r="Q2078" s="18" t="s">
        <v>7786</v>
      </c>
      <c r="T2078" s="18">
        <v>0</v>
      </c>
      <c r="U2078" s="18">
        <v>0</v>
      </c>
    </row>
    <row r="2079" spans="2:21" x14ac:dyDescent="0.4">
      <c r="B2079" s="28" t="s">
        <v>5909</v>
      </c>
      <c r="C2079" s="28" t="s">
        <v>5893</v>
      </c>
      <c r="D2079" s="28" t="s">
        <v>776</v>
      </c>
      <c r="E2079" s="29" t="s">
        <v>776</v>
      </c>
      <c r="F2079" s="28" t="s">
        <v>5991</v>
      </c>
      <c r="G2079" s="28" t="s">
        <v>39</v>
      </c>
      <c r="H2079" s="28" t="s">
        <v>6318</v>
      </c>
      <c r="I2079" s="29" t="s">
        <v>6326</v>
      </c>
      <c r="J2079" s="28" t="s">
        <v>5899</v>
      </c>
      <c r="K2079" s="28" t="s">
        <v>7803</v>
      </c>
      <c r="L2079" s="28" t="s">
        <v>5901</v>
      </c>
      <c r="M2079" s="29"/>
      <c r="N2079" s="30">
        <v>45322</v>
      </c>
      <c r="O2079" s="28" t="s">
        <v>7804</v>
      </c>
      <c r="P2079" s="18" t="s">
        <v>7803</v>
      </c>
      <c r="Q2079" s="18" t="s">
        <v>7786</v>
      </c>
      <c r="T2079" s="18">
        <v>0</v>
      </c>
      <c r="U2079" s="18">
        <v>0</v>
      </c>
    </row>
    <row r="2080" spans="2:21" x14ac:dyDescent="0.4">
      <c r="B2080" s="28" t="s">
        <v>5909</v>
      </c>
      <c r="C2080" s="28" t="s">
        <v>5893</v>
      </c>
      <c r="D2080" s="28" t="s">
        <v>776</v>
      </c>
      <c r="E2080" s="29" t="s">
        <v>776</v>
      </c>
      <c r="F2080" s="28" t="s">
        <v>5991</v>
      </c>
      <c r="G2080" s="28" t="s">
        <v>39</v>
      </c>
      <c r="H2080" s="28" t="s">
        <v>6318</v>
      </c>
      <c r="I2080" s="29" t="s">
        <v>6326</v>
      </c>
      <c r="J2080" s="28" t="s">
        <v>5904</v>
      </c>
      <c r="K2080" s="28" t="s">
        <v>7805</v>
      </c>
      <c r="L2080" s="28" t="s">
        <v>5901</v>
      </c>
      <c r="M2080" s="29"/>
      <c r="N2080" s="30">
        <v>45322</v>
      </c>
      <c r="O2080" s="28" t="s">
        <v>7806</v>
      </c>
      <c r="P2080" s="18" t="s">
        <v>7805</v>
      </c>
      <c r="Q2080" s="18" t="s">
        <v>7786</v>
      </c>
      <c r="T2080" s="18">
        <v>0</v>
      </c>
      <c r="U2080" s="18">
        <v>0</v>
      </c>
    </row>
    <row r="2081" spans="2:21" x14ac:dyDescent="0.4">
      <c r="B2081" s="28" t="s">
        <v>5909</v>
      </c>
      <c r="C2081" s="28" t="s">
        <v>5893</v>
      </c>
      <c r="D2081" s="28" t="s">
        <v>776</v>
      </c>
      <c r="E2081" s="29" t="s">
        <v>776</v>
      </c>
      <c r="F2081" s="28" t="s">
        <v>5991</v>
      </c>
      <c r="G2081" s="28" t="s">
        <v>39</v>
      </c>
      <c r="H2081" s="28" t="s">
        <v>6318</v>
      </c>
      <c r="I2081" s="29" t="s">
        <v>6326</v>
      </c>
      <c r="J2081" s="28" t="s">
        <v>5843</v>
      </c>
      <c r="K2081" s="28" t="s">
        <v>7807</v>
      </c>
      <c r="L2081" s="28" t="s">
        <v>5901</v>
      </c>
      <c r="M2081" s="29"/>
      <c r="N2081" s="30">
        <v>45322</v>
      </c>
      <c r="O2081" s="28" t="s">
        <v>7808</v>
      </c>
      <c r="P2081" s="18" t="s">
        <v>7807</v>
      </c>
      <c r="Q2081" s="18" t="s">
        <v>7786</v>
      </c>
      <c r="T2081" s="18">
        <v>0</v>
      </c>
      <c r="U2081" s="18">
        <v>0</v>
      </c>
    </row>
    <row r="2082" spans="2:21" x14ac:dyDescent="0.4">
      <c r="B2082" s="28" t="s">
        <v>5909</v>
      </c>
      <c r="C2082" s="28" t="s">
        <v>5893</v>
      </c>
      <c r="D2082" s="28" t="s">
        <v>776</v>
      </c>
      <c r="E2082" s="29" t="s">
        <v>776</v>
      </c>
      <c r="F2082" s="28" t="s">
        <v>5991</v>
      </c>
      <c r="G2082" s="28" t="s">
        <v>44</v>
      </c>
      <c r="H2082" s="28" t="s">
        <v>6333</v>
      </c>
      <c r="I2082" s="29" t="s">
        <v>6334</v>
      </c>
      <c r="J2082" s="28" t="s">
        <v>5899</v>
      </c>
      <c r="K2082" s="28" t="s">
        <v>7809</v>
      </c>
      <c r="L2082" s="28" t="s">
        <v>5901</v>
      </c>
      <c r="M2082" s="29"/>
      <c r="N2082" s="30">
        <v>45322</v>
      </c>
      <c r="O2082" s="28" t="s">
        <v>7810</v>
      </c>
      <c r="P2082" s="18" t="s">
        <v>7809</v>
      </c>
      <c r="Q2082" s="18" t="s">
        <v>7786</v>
      </c>
      <c r="T2082" s="18">
        <v>0</v>
      </c>
      <c r="U2082" s="18">
        <v>0</v>
      </c>
    </row>
    <row r="2083" spans="2:21" x14ac:dyDescent="0.4">
      <c r="B2083" s="28" t="s">
        <v>5909</v>
      </c>
      <c r="C2083" s="28" t="s">
        <v>5893</v>
      </c>
      <c r="D2083" s="28" t="s">
        <v>776</v>
      </c>
      <c r="E2083" s="29" t="s">
        <v>776</v>
      </c>
      <c r="F2083" s="28" t="s">
        <v>5991</v>
      </c>
      <c r="G2083" s="28" t="s">
        <v>44</v>
      </c>
      <c r="H2083" s="28" t="s">
        <v>6333</v>
      </c>
      <c r="I2083" s="29" t="s">
        <v>6334</v>
      </c>
      <c r="J2083" s="28" t="s">
        <v>5904</v>
      </c>
      <c r="K2083" s="28" t="s">
        <v>7811</v>
      </c>
      <c r="L2083" s="28" t="s">
        <v>5901</v>
      </c>
      <c r="M2083" s="29"/>
      <c r="N2083" s="30">
        <v>45322</v>
      </c>
      <c r="O2083" s="28" t="s">
        <v>7812</v>
      </c>
      <c r="P2083" s="18" t="s">
        <v>7811</v>
      </c>
      <c r="Q2083" s="18" t="s">
        <v>7786</v>
      </c>
      <c r="T2083" s="18">
        <v>0</v>
      </c>
      <c r="U2083" s="18">
        <v>0</v>
      </c>
    </row>
    <row r="2084" spans="2:21" x14ac:dyDescent="0.4">
      <c r="B2084" s="28" t="s">
        <v>5909</v>
      </c>
      <c r="C2084" s="28" t="s">
        <v>5893</v>
      </c>
      <c r="D2084" s="28" t="s">
        <v>776</v>
      </c>
      <c r="E2084" s="29" t="s">
        <v>776</v>
      </c>
      <c r="F2084" s="28" t="s">
        <v>5991</v>
      </c>
      <c r="G2084" s="28" t="s">
        <v>44</v>
      </c>
      <c r="H2084" s="28" t="s">
        <v>6333</v>
      </c>
      <c r="I2084" s="29" t="s">
        <v>6334</v>
      </c>
      <c r="J2084" s="28" t="s">
        <v>5843</v>
      </c>
      <c r="K2084" s="28" t="s">
        <v>7813</v>
      </c>
      <c r="L2084" s="28" t="s">
        <v>5901</v>
      </c>
      <c r="M2084" s="29"/>
      <c r="N2084" s="30">
        <v>45322</v>
      </c>
      <c r="O2084" s="28" t="s">
        <v>7814</v>
      </c>
      <c r="P2084" s="18" t="s">
        <v>7813</v>
      </c>
      <c r="Q2084" s="18" t="s">
        <v>7786</v>
      </c>
      <c r="T2084" s="18">
        <v>0</v>
      </c>
      <c r="U2084" s="18">
        <v>0</v>
      </c>
    </row>
    <row r="2085" spans="2:21" x14ac:dyDescent="0.4">
      <c r="B2085" s="28" t="s">
        <v>5909</v>
      </c>
      <c r="C2085" s="28" t="s">
        <v>5893</v>
      </c>
      <c r="D2085" s="28" t="s">
        <v>776</v>
      </c>
      <c r="E2085" s="29" t="s">
        <v>776</v>
      </c>
      <c r="F2085" s="28" t="s">
        <v>5991</v>
      </c>
      <c r="G2085" s="28" t="s">
        <v>44</v>
      </c>
      <c r="H2085" s="28" t="s">
        <v>6333</v>
      </c>
      <c r="I2085" s="29" t="s">
        <v>6341</v>
      </c>
      <c r="J2085" s="28" t="s">
        <v>5899</v>
      </c>
      <c r="K2085" s="28" t="s">
        <v>7815</v>
      </c>
      <c r="L2085" s="28" t="s">
        <v>5901</v>
      </c>
      <c r="M2085" s="29"/>
      <c r="N2085" s="30">
        <v>45322</v>
      </c>
      <c r="O2085" s="28" t="s">
        <v>7816</v>
      </c>
      <c r="P2085" s="18" t="s">
        <v>7815</v>
      </c>
      <c r="Q2085" s="18" t="s">
        <v>7786</v>
      </c>
      <c r="T2085" s="18">
        <v>0</v>
      </c>
      <c r="U2085" s="18">
        <v>0</v>
      </c>
    </row>
    <row r="2086" spans="2:21" x14ac:dyDescent="0.4">
      <c r="B2086" s="28" t="s">
        <v>5909</v>
      </c>
      <c r="C2086" s="28" t="s">
        <v>5893</v>
      </c>
      <c r="D2086" s="28" t="s">
        <v>776</v>
      </c>
      <c r="E2086" s="29" t="s">
        <v>776</v>
      </c>
      <c r="F2086" s="28" t="s">
        <v>5991</v>
      </c>
      <c r="G2086" s="28" t="s">
        <v>44</v>
      </c>
      <c r="H2086" s="28" t="s">
        <v>6333</v>
      </c>
      <c r="I2086" s="29" t="s">
        <v>6341</v>
      </c>
      <c r="J2086" s="28" t="s">
        <v>5904</v>
      </c>
      <c r="K2086" s="28" t="s">
        <v>7817</v>
      </c>
      <c r="L2086" s="28" t="s">
        <v>5901</v>
      </c>
      <c r="M2086" s="29"/>
      <c r="N2086" s="30">
        <v>45322</v>
      </c>
      <c r="O2086" s="28" t="s">
        <v>7818</v>
      </c>
      <c r="P2086" s="18" t="s">
        <v>7817</v>
      </c>
      <c r="Q2086" s="18" t="s">
        <v>7786</v>
      </c>
      <c r="T2086" s="18">
        <v>0</v>
      </c>
      <c r="U2086" s="18">
        <v>0</v>
      </c>
    </row>
    <row r="2087" spans="2:21" x14ac:dyDescent="0.4">
      <c r="B2087" s="28" t="s">
        <v>5909</v>
      </c>
      <c r="C2087" s="28" t="s">
        <v>5893</v>
      </c>
      <c r="D2087" s="28" t="s">
        <v>776</v>
      </c>
      <c r="E2087" s="29" t="s">
        <v>776</v>
      </c>
      <c r="F2087" s="28" t="s">
        <v>5991</v>
      </c>
      <c r="G2087" s="28" t="s">
        <v>44</v>
      </c>
      <c r="H2087" s="28" t="s">
        <v>6333</v>
      </c>
      <c r="I2087" s="29" t="s">
        <v>6341</v>
      </c>
      <c r="J2087" s="28" t="s">
        <v>5843</v>
      </c>
      <c r="K2087" s="28" t="s">
        <v>7819</v>
      </c>
      <c r="L2087" s="28" t="s">
        <v>5901</v>
      </c>
      <c r="M2087" s="29"/>
      <c r="N2087" s="30">
        <v>45322</v>
      </c>
      <c r="O2087" s="28" t="s">
        <v>7820</v>
      </c>
      <c r="P2087" s="18" t="s">
        <v>7819</v>
      </c>
      <c r="Q2087" s="18" t="s">
        <v>7786</v>
      </c>
      <c r="T2087" s="18">
        <v>0</v>
      </c>
      <c r="U2087" s="18">
        <v>0</v>
      </c>
    </row>
    <row r="2088" spans="2:21" x14ac:dyDescent="0.4">
      <c r="B2088" s="18" t="s">
        <v>5909</v>
      </c>
      <c r="C2088" s="18" t="s">
        <v>5893</v>
      </c>
      <c r="D2088" s="18" t="s">
        <v>13059</v>
      </c>
      <c r="E2088" s="19" t="s">
        <v>781</v>
      </c>
      <c r="F2088" s="18" t="s">
        <v>5935</v>
      </c>
      <c r="G2088" s="18" t="s">
        <v>275</v>
      </c>
      <c r="H2088" s="18" t="s">
        <v>6302</v>
      </c>
      <c r="I2088" s="19" t="s">
        <v>6303</v>
      </c>
      <c r="J2088" s="18" t="s">
        <v>5899</v>
      </c>
      <c r="K2088" s="18" t="s">
        <v>13060</v>
      </c>
      <c r="L2088" s="18" t="s">
        <v>5901</v>
      </c>
      <c r="N2088" s="20">
        <v>45322</v>
      </c>
      <c r="O2088" s="18" t="s">
        <v>13061</v>
      </c>
      <c r="P2088" s="18" t="s">
        <v>13060</v>
      </c>
      <c r="Q2088" s="18" t="s">
        <v>13062</v>
      </c>
      <c r="T2088" s="18">
        <v>0</v>
      </c>
      <c r="U2088" s="18">
        <v>0</v>
      </c>
    </row>
    <row r="2089" spans="2:21" x14ac:dyDescent="0.4">
      <c r="B2089" s="18" t="s">
        <v>5909</v>
      </c>
      <c r="C2089" s="18" t="s">
        <v>5893</v>
      </c>
      <c r="D2089" s="18" t="s">
        <v>13059</v>
      </c>
      <c r="E2089" s="19" t="s">
        <v>781</v>
      </c>
      <c r="F2089" s="18" t="s">
        <v>5935</v>
      </c>
      <c r="G2089" s="18" t="s">
        <v>275</v>
      </c>
      <c r="H2089" s="18" t="s">
        <v>6302</v>
      </c>
      <c r="I2089" s="19" t="s">
        <v>6303</v>
      </c>
      <c r="J2089" s="18" t="s">
        <v>5904</v>
      </c>
      <c r="K2089" s="18" t="s">
        <v>13063</v>
      </c>
      <c r="L2089" s="18" t="s">
        <v>5901</v>
      </c>
      <c r="N2089" s="20">
        <v>45322</v>
      </c>
      <c r="O2089" s="18" t="s">
        <v>13064</v>
      </c>
      <c r="P2089" s="18" t="s">
        <v>13063</v>
      </c>
      <c r="Q2089" s="18" t="s">
        <v>13062</v>
      </c>
      <c r="T2089" s="18">
        <v>0</v>
      </c>
      <c r="U2089" s="18">
        <v>0</v>
      </c>
    </row>
    <row r="2090" spans="2:21" x14ac:dyDescent="0.4">
      <c r="B2090" s="18" t="s">
        <v>5909</v>
      </c>
      <c r="C2090" s="18" t="s">
        <v>5893</v>
      </c>
      <c r="D2090" s="18" t="s">
        <v>13059</v>
      </c>
      <c r="E2090" s="19" t="s">
        <v>781</v>
      </c>
      <c r="F2090" s="18" t="s">
        <v>5935</v>
      </c>
      <c r="G2090" s="18" t="s">
        <v>275</v>
      </c>
      <c r="H2090" s="18" t="s">
        <v>6302</v>
      </c>
      <c r="I2090" s="19" t="s">
        <v>6303</v>
      </c>
      <c r="J2090" s="18" t="s">
        <v>5843</v>
      </c>
      <c r="K2090" s="18" t="s">
        <v>13065</v>
      </c>
      <c r="L2090" s="18" t="s">
        <v>5901</v>
      </c>
      <c r="N2090" s="20">
        <v>45322</v>
      </c>
      <c r="O2090" s="18" t="s">
        <v>13066</v>
      </c>
      <c r="P2090" s="18" t="s">
        <v>13065</v>
      </c>
      <c r="Q2090" s="18" t="s">
        <v>13062</v>
      </c>
      <c r="T2090" s="18">
        <v>0</v>
      </c>
      <c r="U2090" s="18">
        <v>0</v>
      </c>
    </row>
    <row r="2091" spans="2:21" x14ac:dyDescent="0.4">
      <c r="B2091" s="18" t="s">
        <v>5909</v>
      </c>
      <c r="C2091" s="18" t="s">
        <v>5893</v>
      </c>
      <c r="D2091" s="18" t="s">
        <v>13059</v>
      </c>
      <c r="E2091" s="19" t="s">
        <v>781</v>
      </c>
      <c r="F2091" s="18" t="s">
        <v>5935</v>
      </c>
      <c r="G2091" s="18" t="s">
        <v>275</v>
      </c>
      <c r="H2091" s="18" t="s">
        <v>6302</v>
      </c>
      <c r="I2091" s="19" t="s">
        <v>6311</v>
      </c>
      <c r="J2091" s="18" t="s">
        <v>5899</v>
      </c>
      <c r="K2091" s="18" t="s">
        <v>13073</v>
      </c>
      <c r="L2091" s="18" t="s">
        <v>5901</v>
      </c>
      <c r="N2091" s="20">
        <v>45322</v>
      </c>
      <c r="O2091" s="18" t="s">
        <v>13074</v>
      </c>
      <c r="P2091" s="18" t="s">
        <v>13073</v>
      </c>
      <c r="Q2091" s="18" t="s">
        <v>13062</v>
      </c>
      <c r="T2091" s="18">
        <v>0</v>
      </c>
      <c r="U2091" s="18">
        <v>0</v>
      </c>
    </row>
    <row r="2092" spans="2:21" x14ac:dyDescent="0.4">
      <c r="B2092" s="18" t="s">
        <v>5909</v>
      </c>
      <c r="C2092" s="18" t="s">
        <v>5893</v>
      </c>
      <c r="D2092" s="18" t="s">
        <v>13059</v>
      </c>
      <c r="E2092" s="19" t="s">
        <v>781</v>
      </c>
      <c r="F2092" s="18" t="s">
        <v>5935</v>
      </c>
      <c r="G2092" s="18" t="s">
        <v>275</v>
      </c>
      <c r="H2092" s="18" t="s">
        <v>6302</v>
      </c>
      <c r="I2092" s="19" t="s">
        <v>6311</v>
      </c>
      <c r="J2092" s="18" t="s">
        <v>5904</v>
      </c>
      <c r="K2092" s="18" t="s">
        <v>13075</v>
      </c>
      <c r="L2092" s="18" t="s">
        <v>5901</v>
      </c>
      <c r="N2092" s="20">
        <v>45322</v>
      </c>
      <c r="O2092" s="18" t="s">
        <v>13076</v>
      </c>
      <c r="P2092" s="18" t="s">
        <v>13075</v>
      </c>
      <c r="Q2092" s="18" t="s">
        <v>13062</v>
      </c>
      <c r="T2092" s="18">
        <v>0</v>
      </c>
      <c r="U2092" s="18">
        <v>0</v>
      </c>
    </row>
    <row r="2093" spans="2:21" x14ac:dyDescent="0.4">
      <c r="B2093" s="18" t="s">
        <v>5909</v>
      </c>
      <c r="C2093" s="18" t="s">
        <v>5893</v>
      </c>
      <c r="D2093" s="18" t="s">
        <v>13059</v>
      </c>
      <c r="E2093" s="19" t="s">
        <v>781</v>
      </c>
      <c r="F2093" s="18" t="s">
        <v>5935</v>
      </c>
      <c r="G2093" s="18" t="s">
        <v>275</v>
      </c>
      <c r="H2093" s="18" t="s">
        <v>6302</v>
      </c>
      <c r="I2093" s="19" t="s">
        <v>6311</v>
      </c>
      <c r="J2093" s="18" t="s">
        <v>5843</v>
      </c>
      <c r="K2093" s="18" t="s">
        <v>13077</v>
      </c>
      <c r="L2093" s="18" t="s">
        <v>5901</v>
      </c>
      <c r="N2093" s="20">
        <v>45322</v>
      </c>
      <c r="O2093" s="18" t="s">
        <v>13078</v>
      </c>
      <c r="P2093" s="18" t="s">
        <v>13077</v>
      </c>
      <c r="Q2093" s="18" t="s">
        <v>13062</v>
      </c>
      <c r="T2093" s="18">
        <v>0</v>
      </c>
      <c r="U2093" s="18">
        <v>0</v>
      </c>
    </row>
    <row r="2094" spans="2:21" x14ac:dyDescent="0.4">
      <c r="B2094" s="18" t="s">
        <v>5909</v>
      </c>
      <c r="C2094" s="18" t="s">
        <v>5893</v>
      </c>
      <c r="D2094" s="18" t="s">
        <v>13059</v>
      </c>
      <c r="E2094" s="19" t="s">
        <v>781</v>
      </c>
      <c r="F2094" s="18" t="s">
        <v>5935</v>
      </c>
      <c r="G2094" s="18" t="s">
        <v>39</v>
      </c>
      <c r="H2094" s="18" t="s">
        <v>6318</v>
      </c>
      <c r="I2094" s="19" t="s">
        <v>6319</v>
      </c>
      <c r="J2094" s="18" t="s">
        <v>5899</v>
      </c>
      <c r="K2094" s="18" t="s">
        <v>13067</v>
      </c>
      <c r="L2094" s="18" t="s">
        <v>5901</v>
      </c>
      <c r="N2094" s="20">
        <v>45322</v>
      </c>
      <c r="O2094" s="18" t="s">
        <v>13068</v>
      </c>
      <c r="P2094" s="18" t="s">
        <v>13067</v>
      </c>
      <c r="Q2094" s="18" t="s">
        <v>13062</v>
      </c>
      <c r="T2094" s="18">
        <v>0</v>
      </c>
      <c r="U2094" s="18">
        <v>0</v>
      </c>
    </row>
    <row r="2095" spans="2:21" x14ac:dyDescent="0.4">
      <c r="B2095" s="18" t="s">
        <v>5909</v>
      </c>
      <c r="C2095" s="18" t="s">
        <v>5893</v>
      </c>
      <c r="D2095" s="18" t="s">
        <v>13059</v>
      </c>
      <c r="E2095" s="19" t="s">
        <v>781</v>
      </c>
      <c r="F2095" s="18" t="s">
        <v>5935</v>
      </c>
      <c r="G2095" s="18" t="s">
        <v>39</v>
      </c>
      <c r="H2095" s="18" t="s">
        <v>6318</v>
      </c>
      <c r="I2095" s="19" t="s">
        <v>6319</v>
      </c>
      <c r="J2095" s="18" t="s">
        <v>5904</v>
      </c>
      <c r="K2095" s="18" t="s">
        <v>13069</v>
      </c>
      <c r="L2095" s="18" t="s">
        <v>5901</v>
      </c>
      <c r="N2095" s="20">
        <v>45322</v>
      </c>
      <c r="O2095" s="18" t="s">
        <v>13070</v>
      </c>
      <c r="P2095" s="18" t="s">
        <v>13069</v>
      </c>
      <c r="Q2095" s="18" t="s">
        <v>13062</v>
      </c>
      <c r="T2095" s="18">
        <v>0</v>
      </c>
      <c r="U2095" s="18">
        <v>0</v>
      </c>
    </row>
    <row r="2096" spans="2:21" x14ac:dyDescent="0.4">
      <c r="B2096" s="18" t="s">
        <v>5909</v>
      </c>
      <c r="C2096" s="18" t="s">
        <v>5893</v>
      </c>
      <c r="D2096" s="18" t="s">
        <v>13059</v>
      </c>
      <c r="E2096" s="19" t="s">
        <v>781</v>
      </c>
      <c r="F2096" s="18" t="s">
        <v>5935</v>
      </c>
      <c r="G2096" s="18" t="s">
        <v>39</v>
      </c>
      <c r="H2096" s="18" t="s">
        <v>6318</v>
      </c>
      <c r="I2096" s="19" t="s">
        <v>6319</v>
      </c>
      <c r="J2096" s="18" t="s">
        <v>5843</v>
      </c>
      <c r="K2096" s="18" t="s">
        <v>13071</v>
      </c>
      <c r="L2096" s="18" t="s">
        <v>5901</v>
      </c>
      <c r="N2096" s="20">
        <v>45322</v>
      </c>
      <c r="O2096" s="18" t="s">
        <v>13072</v>
      </c>
      <c r="P2096" s="18" t="s">
        <v>13071</v>
      </c>
      <c r="Q2096" s="18" t="s">
        <v>13062</v>
      </c>
      <c r="T2096" s="18">
        <v>0</v>
      </c>
      <c r="U2096" s="18">
        <v>0</v>
      </c>
    </row>
    <row r="2097" spans="2:21" x14ac:dyDescent="0.4">
      <c r="B2097" s="18" t="s">
        <v>5909</v>
      </c>
      <c r="C2097" s="18" t="s">
        <v>5893</v>
      </c>
      <c r="D2097" s="18" t="s">
        <v>13059</v>
      </c>
      <c r="E2097" s="19" t="s">
        <v>781</v>
      </c>
      <c r="F2097" s="18" t="s">
        <v>5935</v>
      </c>
      <c r="G2097" s="18" t="s">
        <v>39</v>
      </c>
      <c r="H2097" s="18" t="s">
        <v>6318</v>
      </c>
      <c r="I2097" s="19" t="s">
        <v>13040</v>
      </c>
      <c r="J2097" s="18" t="s">
        <v>5899</v>
      </c>
      <c r="K2097" s="18" t="s">
        <v>13079</v>
      </c>
      <c r="L2097" s="18" t="s">
        <v>5901</v>
      </c>
      <c r="N2097" s="20">
        <v>45322</v>
      </c>
      <c r="O2097" s="18" t="s">
        <v>13080</v>
      </c>
      <c r="P2097" s="18" t="s">
        <v>13079</v>
      </c>
      <c r="Q2097" s="18" t="s">
        <v>13062</v>
      </c>
      <c r="T2097" s="18">
        <v>0</v>
      </c>
      <c r="U2097" s="18">
        <v>0</v>
      </c>
    </row>
    <row r="2098" spans="2:21" x14ac:dyDescent="0.4">
      <c r="B2098" s="18" t="s">
        <v>5909</v>
      </c>
      <c r="C2098" s="18" t="s">
        <v>5893</v>
      </c>
      <c r="D2098" s="18" t="s">
        <v>13059</v>
      </c>
      <c r="E2098" s="19" t="s">
        <v>781</v>
      </c>
      <c r="F2098" s="18" t="s">
        <v>5935</v>
      </c>
      <c r="G2098" s="18" t="s">
        <v>39</v>
      </c>
      <c r="H2098" s="18" t="s">
        <v>6318</v>
      </c>
      <c r="I2098" s="19" t="s">
        <v>13040</v>
      </c>
      <c r="J2098" s="18" t="s">
        <v>5904</v>
      </c>
      <c r="K2098" s="18" t="s">
        <v>13081</v>
      </c>
      <c r="L2098" s="18" t="s">
        <v>5901</v>
      </c>
      <c r="N2098" s="20">
        <v>45322</v>
      </c>
      <c r="O2098" s="18" t="s">
        <v>13082</v>
      </c>
      <c r="P2098" s="18" t="s">
        <v>13081</v>
      </c>
      <c r="Q2098" s="18" t="s">
        <v>13062</v>
      </c>
      <c r="T2098" s="18">
        <v>0</v>
      </c>
      <c r="U2098" s="18">
        <v>0</v>
      </c>
    </row>
    <row r="2099" spans="2:21" x14ac:dyDescent="0.4">
      <c r="B2099" s="18" t="s">
        <v>5909</v>
      </c>
      <c r="C2099" s="18" t="s">
        <v>5893</v>
      </c>
      <c r="D2099" s="18" t="s">
        <v>13059</v>
      </c>
      <c r="E2099" s="19" t="s">
        <v>781</v>
      </c>
      <c r="F2099" s="18" t="s">
        <v>5935</v>
      </c>
      <c r="G2099" s="18" t="s">
        <v>39</v>
      </c>
      <c r="H2099" s="18" t="s">
        <v>6318</v>
      </c>
      <c r="I2099" s="19" t="s">
        <v>13040</v>
      </c>
      <c r="J2099" s="18" t="s">
        <v>5843</v>
      </c>
      <c r="K2099" s="18" t="s">
        <v>13083</v>
      </c>
      <c r="L2099" s="18" t="s">
        <v>5901</v>
      </c>
      <c r="N2099" s="20">
        <v>45322</v>
      </c>
      <c r="O2099" s="18" t="s">
        <v>13084</v>
      </c>
      <c r="P2099" s="18" t="s">
        <v>13083</v>
      </c>
      <c r="Q2099" s="18" t="s">
        <v>13062</v>
      </c>
      <c r="T2099" s="18">
        <v>0</v>
      </c>
      <c r="U2099" s="18">
        <v>0</v>
      </c>
    </row>
    <row r="2100" spans="2:21" x14ac:dyDescent="0.4">
      <c r="B2100" s="18" t="s">
        <v>5909</v>
      </c>
      <c r="C2100" s="18" t="s">
        <v>5893</v>
      </c>
      <c r="D2100" s="18" t="s">
        <v>13059</v>
      </c>
      <c r="E2100" s="19" t="s">
        <v>781</v>
      </c>
      <c r="F2100" s="18" t="s">
        <v>5935</v>
      </c>
      <c r="G2100" s="18" t="s">
        <v>44</v>
      </c>
      <c r="H2100" s="18" t="s">
        <v>6333</v>
      </c>
      <c r="I2100" s="19" t="s">
        <v>6334</v>
      </c>
      <c r="J2100" s="18" t="s">
        <v>5899</v>
      </c>
      <c r="K2100" s="18" t="s">
        <v>13085</v>
      </c>
      <c r="L2100" s="18" t="s">
        <v>5901</v>
      </c>
      <c r="N2100" s="20">
        <v>45322</v>
      </c>
      <c r="O2100" s="18" t="s">
        <v>13086</v>
      </c>
      <c r="P2100" s="18" t="s">
        <v>13085</v>
      </c>
      <c r="Q2100" s="18" t="s">
        <v>13062</v>
      </c>
      <c r="T2100" s="18">
        <v>0</v>
      </c>
      <c r="U2100" s="18">
        <v>0</v>
      </c>
    </row>
    <row r="2101" spans="2:21" x14ac:dyDescent="0.4">
      <c r="B2101" s="18" t="s">
        <v>5909</v>
      </c>
      <c r="C2101" s="18" t="s">
        <v>5893</v>
      </c>
      <c r="D2101" s="18" t="s">
        <v>13059</v>
      </c>
      <c r="E2101" s="19" t="s">
        <v>781</v>
      </c>
      <c r="F2101" s="18" t="s">
        <v>5935</v>
      </c>
      <c r="G2101" s="18" t="s">
        <v>44</v>
      </c>
      <c r="H2101" s="18" t="s">
        <v>6333</v>
      </c>
      <c r="I2101" s="19" t="s">
        <v>6334</v>
      </c>
      <c r="J2101" s="18" t="s">
        <v>5904</v>
      </c>
      <c r="K2101" s="18" t="s">
        <v>13087</v>
      </c>
      <c r="L2101" s="18" t="s">
        <v>5901</v>
      </c>
      <c r="N2101" s="20">
        <v>45322</v>
      </c>
      <c r="O2101" s="18" t="s">
        <v>13088</v>
      </c>
      <c r="P2101" s="18" t="s">
        <v>13087</v>
      </c>
      <c r="Q2101" s="18" t="s">
        <v>13062</v>
      </c>
      <c r="T2101" s="18">
        <v>0</v>
      </c>
      <c r="U2101" s="18">
        <v>0</v>
      </c>
    </row>
    <row r="2102" spans="2:21" x14ac:dyDescent="0.4">
      <c r="B2102" s="18" t="s">
        <v>5909</v>
      </c>
      <c r="C2102" s="18" t="s">
        <v>5893</v>
      </c>
      <c r="D2102" s="18" t="s">
        <v>13059</v>
      </c>
      <c r="E2102" s="19" t="s">
        <v>781</v>
      </c>
      <c r="F2102" s="18" t="s">
        <v>5935</v>
      </c>
      <c r="G2102" s="18" t="s">
        <v>44</v>
      </c>
      <c r="H2102" s="18" t="s">
        <v>6333</v>
      </c>
      <c r="I2102" s="19" t="s">
        <v>6334</v>
      </c>
      <c r="J2102" s="18" t="s">
        <v>5843</v>
      </c>
      <c r="K2102" s="18" t="s">
        <v>13089</v>
      </c>
      <c r="L2102" s="18" t="s">
        <v>5901</v>
      </c>
      <c r="N2102" s="20">
        <v>45322</v>
      </c>
      <c r="O2102" s="18" t="s">
        <v>13090</v>
      </c>
      <c r="P2102" s="18" t="s">
        <v>13089</v>
      </c>
      <c r="Q2102" s="18" t="s">
        <v>13062</v>
      </c>
      <c r="T2102" s="18">
        <v>0</v>
      </c>
      <c r="U2102" s="18">
        <v>0</v>
      </c>
    </row>
    <row r="2103" spans="2:21" x14ac:dyDescent="0.4">
      <c r="B2103" s="18" t="s">
        <v>5909</v>
      </c>
      <c r="C2103" s="18" t="s">
        <v>5893</v>
      </c>
      <c r="D2103" s="18" t="s">
        <v>13059</v>
      </c>
      <c r="E2103" s="19" t="s">
        <v>781</v>
      </c>
      <c r="F2103" s="18" t="s">
        <v>5935</v>
      </c>
      <c r="G2103" s="18" t="s">
        <v>44</v>
      </c>
      <c r="H2103" s="18" t="s">
        <v>6333</v>
      </c>
      <c r="I2103" s="19" t="s">
        <v>6341</v>
      </c>
      <c r="J2103" s="18" t="s">
        <v>5899</v>
      </c>
      <c r="K2103" s="18" t="s">
        <v>13091</v>
      </c>
      <c r="L2103" s="18" t="s">
        <v>5901</v>
      </c>
      <c r="N2103" s="20">
        <v>45322</v>
      </c>
      <c r="O2103" s="18" t="s">
        <v>13092</v>
      </c>
      <c r="P2103" s="18" t="s">
        <v>13091</v>
      </c>
      <c r="Q2103" s="18" t="s">
        <v>13062</v>
      </c>
      <c r="T2103" s="18">
        <v>0</v>
      </c>
      <c r="U2103" s="18">
        <v>0</v>
      </c>
    </row>
    <row r="2104" spans="2:21" x14ac:dyDescent="0.4">
      <c r="B2104" s="18" t="s">
        <v>5909</v>
      </c>
      <c r="C2104" s="18" t="s">
        <v>5893</v>
      </c>
      <c r="D2104" s="18" t="s">
        <v>13059</v>
      </c>
      <c r="E2104" s="19" t="s">
        <v>781</v>
      </c>
      <c r="F2104" s="18" t="s">
        <v>5935</v>
      </c>
      <c r="G2104" s="18" t="s">
        <v>44</v>
      </c>
      <c r="H2104" s="18" t="s">
        <v>6333</v>
      </c>
      <c r="I2104" s="19" t="s">
        <v>6341</v>
      </c>
      <c r="J2104" s="18" t="s">
        <v>5904</v>
      </c>
      <c r="K2104" s="18" t="s">
        <v>13093</v>
      </c>
      <c r="L2104" s="18" t="s">
        <v>5901</v>
      </c>
      <c r="N2104" s="20">
        <v>45322</v>
      </c>
      <c r="O2104" s="18" t="s">
        <v>13094</v>
      </c>
      <c r="P2104" s="18" t="s">
        <v>13093</v>
      </c>
      <c r="Q2104" s="18" t="s">
        <v>13062</v>
      </c>
      <c r="T2104" s="18">
        <v>0</v>
      </c>
      <c r="U2104" s="18">
        <v>0</v>
      </c>
    </row>
    <row r="2105" spans="2:21" x14ac:dyDescent="0.4">
      <c r="B2105" s="18" t="s">
        <v>5909</v>
      </c>
      <c r="C2105" s="18" t="s">
        <v>5893</v>
      </c>
      <c r="D2105" s="18" t="s">
        <v>13059</v>
      </c>
      <c r="E2105" s="19" t="s">
        <v>781</v>
      </c>
      <c r="F2105" s="18" t="s">
        <v>5935</v>
      </c>
      <c r="G2105" s="18" t="s">
        <v>44</v>
      </c>
      <c r="H2105" s="18" t="s">
        <v>6333</v>
      </c>
      <c r="I2105" s="19" t="s">
        <v>6341</v>
      </c>
      <c r="J2105" s="18" t="s">
        <v>5843</v>
      </c>
      <c r="K2105" s="18" t="s">
        <v>13095</v>
      </c>
      <c r="L2105" s="18" t="s">
        <v>5901</v>
      </c>
      <c r="N2105" s="20">
        <v>45322</v>
      </c>
      <c r="O2105" s="18" t="s">
        <v>13096</v>
      </c>
      <c r="P2105" s="18" t="s">
        <v>13095</v>
      </c>
      <c r="Q2105" s="18" t="s">
        <v>13062</v>
      </c>
      <c r="T2105" s="18">
        <v>0</v>
      </c>
      <c r="U2105" s="18">
        <v>0</v>
      </c>
    </row>
    <row r="2106" spans="2:21" x14ac:dyDescent="0.4">
      <c r="B2106" s="18" t="s">
        <v>5909</v>
      </c>
      <c r="C2106" s="18" t="s">
        <v>5893</v>
      </c>
      <c r="D2106" s="18" t="s">
        <v>13059</v>
      </c>
      <c r="E2106" s="19" t="s">
        <v>781</v>
      </c>
      <c r="F2106" s="18" t="s">
        <v>5935</v>
      </c>
      <c r="G2106" s="18" t="s">
        <v>522</v>
      </c>
      <c r="H2106" s="18" t="s">
        <v>9525</v>
      </c>
      <c r="I2106" s="19" t="s">
        <v>9526</v>
      </c>
      <c r="J2106" s="18" t="s">
        <v>5899</v>
      </c>
      <c r="K2106" s="18" t="s">
        <v>13103</v>
      </c>
      <c r="L2106" s="18" t="s">
        <v>5901</v>
      </c>
      <c r="N2106" s="20">
        <v>45322</v>
      </c>
      <c r="O2106" s="18" t="s">
        <v>13104</v>
      </c>
      <c r="P2106" s="18" t="s">
        <v>13103</v>
      </c>
      <c r="Q2106" s="18" t="s">
        <v>13062</v>
      </c>
      <c r="T2106" s="18">
        <v>0</v>
      </c>
      <c r="U2106" s="18">
        <v>0</v>
      </c>
    </row>
    <row r="2107" spans="2:21" x14ac:dyDescent="0.4">
      <c r="B2107" s="18" t="s">
        <v>5909</v>
      </c>
      <c r="C2107" s="18" t="s">
        <v>5893</v>
      </c>
      <c r="D2107" s="18" t="s">
        <v>13059</v>
      </c>
      <c r="E2107" s="19" t="s">
        <v>781</v>
      </c>
      <c r="F2107" s="18" t="s">
        <v>5935</v>
      </c>
      <c r="G2107" s="18" t="s">
        <v>522</v>
      </c>
      <c r="H2107" s="18" t="s">
        <v>9525</v>
      </c>
      <c r="I2107" s="19" t="s">
        <v>9526</v>
      </c>
      <c r="J2107" s="18" t="s">
        <v>5904</v>
      </c>
      <c r="K2107" s="18" t="s">
        <v>13105</v>
      </c>
      <c r="L2107" s="18" t="s">
        <v>5901</v>
      </c>
      <c r="N2107" s="20">
        <v>45322</v>
      </c>
      <c r="O2107" s="18" t="s">
        <v>13106</v>
      </c>
      <c r="P2107" s="18" t="s">
        <v>13105</v>
      </c>
      <c r="Q2107" s="18" t="s">
        <v>13062</v>
      </c>
      <c r="T2107" s="18">
        <v>0</v>
      </c>
      <c r="U2107" s="18">
        <v>0</v>
      </c>
    </row>
    <row r="2108" spans="2:21" x14ac:dyDescent="0.4">
      <c r="B2108" s="18" t="s">
        <v>5909</v>
      </c>
      <c r="C2108" s="18" t="s">
        <v>5893</v>
      </c>
      <c r="D2108" s="18" t="s">
        <v>13059</v>
      </c>
      <c r="E2108" s="19" t="s">
        <v>781</v>
      </c>
      <c r="F2108" s="18" t="s">
        <v>5935</v>
      </c>
      <c r="G2108" s="18" t="s">
        <v>522</v>
      </c>
      <c r="H2108" s="18" t="s">
        <v>9525</v>
      </c>
      <c r="I2108" s="19" t="s">
        <v>9526</v>
      </c>
      <c r="J2108" s="18" t="s">
        <v>5843</v>
      </c>
      <c r="K2108" s="18" t="s">
        <v>13107</v>
      </c>
      <c r="L2108" s="18" t="s">
        <v>5901</v>
      </c>
      <c r="N2108" s="20">
        <v>45322</v>
      </c>
      <c r="O2108" s="18" t="s">
        <v>13108</v>
      </c>
      <c r="P2108" s="18" t="s">
        <v>13107</v>
      </c>
      <c r="Q2108" s="18" t="s">
        <v>13062</v>
      </c>
      <c r="T2108" s="18">
        <v>0</v>
      </c>
      <c r="U2108" s="18">
        <v>0</v>
      </c>
    </row>
    <row r="2109" spans="2:21" x14ac:dyDescent="0.4">
      <c r="B2109" s="18" t="s">
        <v>5909</v>
      </c>
      <c r="C2109" s="18" t="s">
        <v>5893</v>
      </c>
      <c r="D2109" s="18" t="s">
        <v>13020</v>
      </c>
      <c r="E2109" s="19" t="s">
        <v>785</v>
      </c>
      <c r="F2109" s="18" t="s">
        <v>5935</v>
      </c>
      <c r="G2109" s="18" t="s">
        <v>275</v>
      </c>
      <c r="H2109" s="18" t="s">
        <v>6302</v>
      </c>
      <c r="I2109" s="19" t="s">
        <v>6303</v>
      </c>
      <c r="J2109" s="18" t="s">
        <v>5899</v>
      </c>
      <c r="K2109" s="18" t="s">
        <v>13021</v>
      </c>
      <c r="L2109" s="18" t="s">
        <v>5901</v>
      </c>
      <c r="N2109" s="20">
        <v>45322</v>
      </c>
      <c r="O2109" s="18" t="s">
        <v>13022</v>
      </c>
      <c r="P2109" s="18" t="s">
        <v>13021</v>
      </c>
      <c r="Q2109" s="18" t="s">
        <v>13023</v>
      </c>
      <c r="T2109" s="18">
        <v>0</v>
      </c>
      <c r="U2109" s="18">
        <v>0</v>
      </c>
    </row>
    <row r="2110" spans="2:21" x14ac:dyDescent="0.4">
      <c r="B2110" s="18" t="s">
        <v>5909</v>
      </c>
      <c r="C2110" s="18" t="s">
        <v>5893</v>
      </c>
      <c r="D2110" s="18" t="s">
        <v>13020</v>
      </c>
      <c r="E2110" s="19" t="s">
        <v>785</v>
      </c>
      <c r="F2110" s="18" t="s">
        <v>5935</v>
      </c>
      <c r="G2110" s="18" t="s">
        <v>275</v>
      </c>
      <c r="H2110" s="18" t="s">
        <v>6302</v>
      </c>
      <c r="I2110" s="19" t="s">
        <v>6303</v>
      </c>
      <c r="J2110" s="18" t="s">
        <v>5904</v>
      </c>
      <c r="K2110" s="18" t="s">
        <v>13024</v>
      </c>
      <c r="L2110" s="18" t="s">
        <v>5901</v>
      </c>
      <c r="N2110" s="20">
        <v>45322</v>
      </c>
      <c r="O2110" s="18" t="s">
        <v>13025</v>
      </c>
      <c r="P2110" s="18" t="s">
        <v>13024</v>
      </c>
      <c r="Q2110" s="18" t="s">
        <v>13023</v>
      </c>
      <c r="T2110" s="18">
        <v>0</v>
      </c>
      <c r="U2110" s="18">
        <v>0</v>
      </c>
    </row>
    <row r="2111" spans="2:21" x14ac:dyDescent="0.4">
      <c r="B2111" s="18" t="s">
        <v>5909</v>
      </c>
      <c r="C2111" s="18" t="s">
        <v>5893</v>
      </c>
      <c r="D2111" s="18" t="s">
        <v>13020</v>
      </c>
      <c r="E2111" s="19" t="s">
        <v>785</v>
      </c>
      <c r="F2111" s="18" t="s">
        <v>5935</v>
      </c>
      <c r="G2111" s="18" t="s">
        <v>275</v>
      </c>
      <c r="H2111" s="18" t="s">
        <v>6302</v>
      </c>
      <c r="I2111" s="19" t="s">
        <v>6303</v>
      </c>
      <c r="J2111" s="18" t="s">
        <v>5843</v>
      </c>
      <c r="K2111" s="18" t="s">
        <v>13026</v>
      </c>
      <c r="L2111" s="18" t="s">
        <v>5901</v>
      </c>
      <c r="N2111" s="20">
        <v>45322</v>
      </c>
      <c r="O2111" s="18" t="s">
        <v>13027</v>
      </c>
      <c r="P2111" s="18" t="s">
        <v>13026</v>
      </c>
      <c r="Q2111" s="18" t="s">
        <v>13023</v>
      </c>
      <c r="T2111" s="18">
        <v>0</v>
      </c>
      <c r="U2111" s="18">
        <v>0</v>
      </c>
    </row>
    <row r="2112" spans="2:21" x14ac:dyDescent="0.4">
      <c r="B2112" s="18" t="s">
        <v>5909</v>
      </c>
      <c r="C2112" s="18" t="s">
        <v>5893</v>
      </c>
      <c r="D2112" s="18" t="s">
        <v>13020</v>
      </c>
      <c r="E2112" s="19" t="s">
        <v>785</v>
      </c>
      <c r="F2112" s="18" t="s">
        <v>5935</v>
      </c>
      <c r="G2112" s="18" t="s">
        <v>275</v>
      </c>
      <c r="H2112" s="18" t="s">
        <v>6302</v>
      </c>
      <c r="I2112" s="19" t="s">
        <v>6311</v>
      </c>
      <c r="J2112" s="18" t="s">
        <v>5899</v>
      </c>
      <c r="K2112" s="18" t="s">
        <v>13034</v>
      </c>
      <c r="L2112" s="18" t="s">
        <v>5901</v>
      </c>
      <c r="N2112" s="20">
        <v>45322</v>
      </c>
      <c r="O2112" s="18" t="s">
        <v>13035</v>
      </c>
      <c r="P2112" s="18" t="s">
        <v>13034</v>
      </c>
      <c r="Q2112" s="18" t="s">
        <v>13023</v>
      </c>
      <c r="T2112" s="18">
        <v>0</v>
      </c>
      <c r="U2112" s="18">
        <v>0</v>
      </c>
    </row>
    <row r="2113" spans="2:21" x14ac:dyDescent="0.4">
      <c r="B2113" s="18" t="s">
        <v>5909</v>
      </c>
      <c r="C2113" s="18" t="s">
        <v>5893</v>
      </c>
      <c r="D2113" s="18" t="s">
        <v>13020</v>
      </c>
      <c r="E2113" s="19" t="s">
        <v>785</v>
      </c>
      <c r="F2113" s="18" t="s">
        <v>5935</v>
      </c>
      <c r="G2113" s="18" t="s">
        <v>275</v>
      </c>
      <c r="H2113" s="18" t="s">
        <v>6302</v>
      </c>
      <c r="I2113" s="19" t="s">
        <v>6311</v>
      </c>
      <c r="J2113" s="18" t="s">
        <v>5904</v>
      </c>
      <c r="K2113" s="18" t="s">
        <v>13036</v>
      </c>
      <c r="L2113" s="18" t="s">
        <v>5901</v>
      </c>
      <c r="N2113" s="20">
        <v>45322</v>
      </c>
      <c r="O2113" s="18" t="s">
        <v>13037</v>
      </c>
      <c r="P2113" s="18" t="s">
        <v>13036</v>
      </c>
      <c r="Q2113" s="18" t="s">
        <v>13023</v>
      </c>
      <c r="T2113" s="18">
        <v>0</v>
      </c>
      <c r="U2113" s="18">
        <v>0</v>
      </c>
    </row>
    <row r="2114" spans="2:21" x14ac:dyDescent="0.4">
      <c r="B2114" s="18" t="s">
        <v>5909</v>
      </c>
      <c r="C2114" s="18" t="s">
        <v>5893</v>
      </c>
      <c r="D2114" s="18" t="s">
        <v>13020</v>
      </c>
      <c r="E2114" s="19" t="s">
        <v>785</v>
      </c>
      <c r="F2114" s="18" t="s">
        <v>5935</v>
      </c>
      <c r="G2114" s="18" t="s">
        <v>275</v>
      </c>
      <c r="H2114" s="18" t="s">
        <v>6302</v>
      </c>
      <c r="I2114" s="19" t="s">
        <v>6311</v>
      </c>
      <c r="J2114" s="18" t="s">
        <v>5843</v>
      </c>
      <c r="K2114" s="18" t="s">
        <v>13038</v>
      </c>
      <c r="L2114" s="18" t="s">
        <v>5901</v>
      </c>
      <c r="N2114" s="20">
        <v>45322</v>
      </c>
      <c r="O2114" s="18" t="s">
        <v>13039</v>
      </c>
      <c r="P2114" s="18" t="s">
        <v>13038</v>
      </c>
      <c r="Q2114" s="18" t="s">
        <v>13023</v>
      </c>
      <c r="T2114" s="18">
        <v>0</v>
      </c>
      <c r="U2114" s="18">
        <v>0</v>
      </c>
    </row>
    <row r="2115" spans="2:21" x14ac:dyDescent="0.4">
      <c r="B2115" s="18" t="s">
        <v>5909</v>
      </c>
      <c r="C2115" s="18" t="s">
        <v>5893</v>
      </c>
      <c r="D2115" s="18" t="s">
        <v>13020</v>
      </c>
      <c r="E2115" s="19" t="s">
        <v>785</v>
      </c>
      <c r="F2115" s="18" t="s">
        <v>5935</v>
      </c>
      <c r="G2115" s="18" t="s">
        <v>39</v>
      </c>
      <c r="H2115" s="18" t="s">
        <v>6318</v>
      </c>
      <c r="I2115" s="19" t="s">
        <v>6319</v>
      </c>
      <c r="J2115" s="18" t="s">
        <v>5899</v>
      </c>
      <c r="K2115" s="18" t="s">
        <v>13028</v>
      </c>
      <c r="L2115" s="18" t="s">
        <v>5901</v>
      </c>
      <c r="N2115" s="20">
        <v>45322</v>
      </c>
      <c r="O2115" s="18" t="s">
        <v>13029</v>
      </c>
      <c r="P2115" s="18" t="s">
        <v>13028</v>
      </c>
      <c r="Q2115" s="18" t="s">
        <v>13023</v>
      </c>
      <c r="T2115" s="18">
        <v>0</v>
      </c>
      <c r="U2115" s="18">
        <v>0</v>
      </c>
    </row>
    <row r="2116" spans="2:21" x14ac:dyDescent="0.4">
      <c r="B2116" s="18" t="s">
        <v>5909</v>
      </c>
      <c r="C2116" s="18" t="s">
        <v>5893</v>
      </c>
      <c r="D2116" s="18" t="s">
        <v>13020</v>
      </c>
      <c r="E2116" s="19" t="s">
        <v>785</v>
      </c>
      <c r="F2116" s="18" t="s">
        <v>5935</v>
      </c>
      <c r="G2116" s="18" t="s">
        <v>39</v>
      </c>
      <c r="H2116" s="18" t="s">
        <v>6318</v>
      </c>
      <c r="I2116" s="19" t="s">
        <v>6319</v>
      </c>
      <c r="J2116" s="18" t="s">
        <v>5904</v>
      </c>
      <c r="K2116" s="18" t="s">
        <v>13030</v>
      </c>
      <c r="L2116" s="18" t="s">
        <v>5901</v>
      </c>
      <c r="N2116" s="20">
        <v>45322</v>
      </c>
      <c r="O2116" s="18" t="s">
        <v>13031</v>
      </c>
      <c r="P2116" s="18" t="s">
        <v>13030</v>
      </c>
      <c r="Q2116" s="18" t="s">
        <v>13023</v>
      </c>
      <c r="T2116" s="18">
        <v>0</v>
      </c>
      <c r="U2116" s="18">
        <v>0</v>
      </c>
    </row>
    <row r="2117" spans="2:21" x14ac:dyDescent="0.4">
      <c r="B2117" s="18" t="s">
        <v>5909</v>
      </c>
      <c r="C2117" s="18" t="s">
        <v>5893</v>
      </c>
      <c r="D2117" s="18" t="s">
        <v>13020</v>
      </c>
      <c r="E2117" s="19" t="s">
        <v>785</v>
      </c>
      <c r="F2117" s="18" t="s">
        <v>5935</v>
      </c>
      <c r="G2117" s="18" t="s">
        <v>39</v>
      </c>
      <c r="H2117" s="18" t="s">
        <v>6318</v>
      </c>
      <c r="I2117" s="19" t="s">
        <v>6319</v>
      </c>
      <c r="J2117" s="18" t="s">
        <v>5843</v>
      </c>
      <c r="K2117" s="18" t="s">
        <v>13032</v>
      </c>
      <c r="L2117" s="18" t="s">
        <v>5901</v>
      </c>
      <c r="N2117" s="20">
        <v>45322</v>
      </c>
      <c r="O2117" s="18" t="s">
        <v>13033</v>
      </c>
      <c r="P2117" s="18" t="s">
        <v>13032</v>
      </c>
      <c r="Q2117" s="18" t="s">
        <v>13023</v>
      </c>
      <c r="T2117" s="18">
        <v>0</v>
      </c>
      <c r="U2117" s="18">
        <v>0</v>
      </c>
    </row>
    <row r="2118" spans="2:21" x14ac:dyDescent="0.4">
      <c r="B2118" s="18" t="s">
        <v>5909</v>
      </c>
      <c r="C2118" s="18" t="s">
        <v>5893</v>
      </c>
      <c r="D2118" s="18" t="s">
        <v>13020</v>
      </c>
      <c r="E2118" s="19" t="s">
        <v>785</v>
      </c>
      <c r="F2118" s="18" t="s">
        <v>5935</v>
      </c>
      <c r="G2118" s="18" t="s">
        <v>39</v>
      </c>
      <c r="H2118" s="18" t="s">
        <v>6318</v>
      </c>
      <c r="I2118" s="19" t="s">
        <v>13040</v>
      </c>
      <c r="J2118" s="18" t="s">
        <v>5899</v>
      </c>
      <c r="K2118" s="18" t="s">
        <v>13041</v>
      </c>
      <c r="L2118" s="18" t="s">
        <v>5901</v>
      </c>
      <c r="N2118" s="20">
        <v>45322</v>
      </c>
      <c r="O2118" s="18" t="s">
        <v>13042</v>
      </c>
      <c r="P2118" s="18" t="s">
        <v>13041</v>
      </c>
      <c r="Q2118" s="18" t="s">
        <v>13023</v>
      </c>
      <c r="T2118" s="18">
        <v>0</v>
      </c>
      <c r="U2118" s="18">
        <v>0</v>
      </c>
    </row>
    <row r="2119" spans="2:21" x14ac:dyDescent="0.4">
      <c r="B2119" s="18" t="s">
        <v>5909</v>
      </c>
      <c r="C2119" s="18" t="s">
        <v>5893</v>
      </c>
      <c r="D2119" s="18" t="s">
        <v>13020</v>
      </c>
      <c r="E2119" s="19" t="s">
        <v>785</v>
      </c>
      <c r="F2119" s="18" t="s">
        <v>5935</v>
      </c>
      <c r="G2119" s="18" t="s">
        <v>39</v>
      </c>
      <c r="H2119" s="18" t="s">
        <v>6318</v>
      </c>
      <c r="I2119" s="19" t="s">
        <v>13040</v>
      </c>
      <c r="J2119" s="18" t="s">
        <v>5904</v>
      </c>
      <c r="K2119" s="18" t="s">
        <v>13043</v>
      </c>
      <c r="L2119" s="18" t="s">
        <v>5901</v>
      </c>
      <c r="N2119" s="20">
        <v>45322</v>
      </c>
      <c r="O2119" s="18" t="s">
        <v>13044</v>
      </c>
      <c r="P2119" s="18" t="s">
        <v>13043</v>
      </c>
      <c r="Q2119" s="18" t="s">
        <v>13023</v>
      </c>
      <c r="T2119" s="18">
        <v>0</v>
      </c>
      <c r="U2119" s="18">
        <v>0</v>
      </c>
    </row>
    <row r="2120" spans="2:21" x14ac:dyDescent="0.4">
      <c r="B2120" s="18" t="s">
        <v>5909</v>
      </c>
      <c r="C2120" s="18" t="s">
        <v>5893</v>
      </c>
      <c r="D2120" s="18" t="s">
        <v>13020</v>
      </c>
      <c r="E2120" s="19" t="s">
        <v>785</v>
      </c>
      <c r="F2120" s="18" t="s">
        <v>5935</v>
      </c>
      <c r="G2120" s="18" t="s">
        <v>39</v>
      </c>
      <c r="H2120" s="18" t="s">
        <v>6318</v>
      </c>
      <c r="I2120" s="19" t="s">
        <v>13040</v>
      </c>
      <c r="J2120" s="18" t="s">
        <v>5843</v>
      </c>
      <c r="K2120" s="18" t="s">
        <v>13045</v>
      </c>
      <c r="L2120" s="18" t="s">
        <v>5901</v>
      </c>
      <c r="N2120" s="20">
        <v>45322</v>
      </c>
      <c r="O2120" s="18" t="s">
        <v>13046</v>
      </c>
      <c r="P2120" s="18" t="s">
        <v>13045</v>
      </c>
      <c r="Q2120" s="18" t="s">
        <v>13023</v>
      </c>
      <c r="T2120" s="18">
        <v>0</v>
      </c>
      <c r="U2120" s="18">
        <v>0</v>
      </c>
    </row>
    <row r="2121" spans="2:21" x14ac:dyDescent="0.4">
      <c r="B2121" s="18" t="s">
        <v>5909</v>
      </c>
      <c r="C2121" s="18" t="s">
        <v>5893</v>
      </c>
      <c r="D2121" s="18" t="s">
        <v>13020</v>
      </c>
      <c r="E2121" s="19" t="s">
        <v>785</v>
      </c>
      <c r="F2121" s="18" t="s">
        <v>5935</v>
      </c>
      <c r="G2121" s="18" t="s">
        <v>44</v>
      </c>
      <c r="H2121" s="18" t="s">
        <v>6333</v>
      </c>
      <c r="I2121" s="19" t="s">
        <v>6334</v>
      </c>
      <c r="J2121" s="18" t="s">
        <v>5899</v>
      </c>
      <c r="K2121" s="18" t="s">
        <v>13047</v>
      </c>
      <c r="L2121" s="18" t="s">
        <v>5901</v>
      </c>
      <c r="N2121" s="20">
        <v>45322</v>
      </c>
      <c r="O2121" s="18" t="s">
        <v>13048</v>
      </c>
      <c r="P2121" s="18" t="s">
        <v>13047</v>
      </c>
      <c r="Q2121" s="18" t="s">
        <v>13023</v>
      </c>
      <c r="T2121" s="18">
        <v>0</v>
      </c>
      <c r="U2121" s="18">
        <v>0</v>
      </c>
    </row>
    <row r="2122" spans="2:21" x14ac:dyDescent="0.4">
      <c r="B2122" s="18" t="s">
        <v>5909</v>
      </c>
      <c r="C2122" s="18" t="s">
        <v>5893</v>
      </c>
      <c r="D2122" s="18" t="s">
        <v>13020</v>
      </c>
      <c r="E2122" s="19" t="s">
        <v>785</v>
      </c>
      <c r="F2122" s="18" t="s">
        <v>5935</v>
      </c>
      <c r="G2122" s="18" t="s">
        <v>44</v>
      </c>
      <c r="H2122" s="18" t="s">
        <v>6333</v>
      </c>
      <c r="I2122" s="19" t="s">
        <v>6334</v>
      </c>
      <c r="J2122" s="18" t="s">
        <v>5904</v>
      </c>
      <c r="K2122" s="18" t="s">
        <v>13049</v>
      </c>
      <c r="L2122" s="18" t="s">
        <v>5901</v>
      </c>
      <c r="N2122" s="20">
        <v>45322</v>
      </c>
      <c r="O2122" s="18" t="s">
        <v>13050</v>
      </c>
      <c r="P2122" s="18" t="s">
        <v>13049</v>
      </c>
      <c r="Q2122" s="18" t="s">
        <v>13023</v>
      </c>
      <c r="T2122" s="18">
        <v>0</v>
      </c>
      <c r="U2122" s="18">
        <v>0</v>
      </c>
    </row>
    <row r="2123" spans="2:21" x14ac:dyDescent="0.4">
      <c r="B2123" s="18" t="s">
        <v>5909</v>
      </c>
      <c r="C2123" s="18" t="s">
        <v>5893</v>
      </c>
      <c r="D2123" s="18" t="s">
        <v>13020</v>
      </c>
      <c r="E2123" s="19" t="s">
        <v>785</v>
      </c>
      <c r="F2123" s="18" t="s">
        <v>5935</v>
      </c>
      <c r="G2123" s="18" t="s">
        <v>44</v>
      </c>
      <c r="H2123" s="18" t="s">
        <v>6333</v>
      </c>
      <c r="I2123" s="19" t="s">
        <v>6334</v>
      </c>
      <c r="J2123" s="18" t="s">
        <v>5843</v>
      </c>
      <c r="K2123" s="18" t="s">
        <v>13051</v>
      </c>
      <c r="L2123" s="18" t="s">
        <v>5901</v>
      </c>
      <c r="N2123" s="20">
        <v>45322</v>
      </c>
      <c r="O2123" s="18" t="s">
        <v>13052</v>
      </c>
      <c r="P2123" s="18" t="s">
        <v>13051</v>
      </c>
      <c r="Q2123" s="18" t="s">
        <v>13023</v>
      </c>
      <c r="T2123" s="18">
        <v>0</v>
      </c>
      <c r="U2123" s="18">
        <v>0</v>
      </c>
    </row>
    <row r="2124" spans="2:21" x14ac:dyDescent="0.4">
      <c r="B2124" s="18" t="s">
        <v>5909</v>
      </c>
      <c r="C2124" s="18" t="s">
        <v>5893</v>
      </c>
      <c r="D2124" s="18" t="s">
        <v>13020</v>
      </c>
      <c r="E2124" s="19" t="s">
        <v>785</v>
      </c>
      <c r="F2124" s="18" t="s">
        <v>5935</v>
      </c>
      <c r="G2124" s="18" t="s">
        <v>44</v>
      </c>
      <c r="H2124" s="18" t="s">
        <v>6333</v>
      </c>
      <c r="I2124" s="19" t="s">
        <v>6341</v>
      </c>
      <c r="J2124" s="18" t="s">
        <v>5899</v>
      </c>
      <c r="K2124" s="18" t="s">
        <v>13053</v>
      </c>
      <c r="L2124" s="18" t="s">
        <v>5901</v>
      </c>
      <c r="N2124" s="20">
        <v>45322</v>
      </c>
      <c r="O2124" s="18" t="s">
        <v>13054</v>
      </c>
      <c r="P2124" s="18" t="s">
        <v>13053</v>
      </c>
      <c r="Q2124" s="18" t="s">
        <v>13023</v>
      </c>
      <c r="T2124" s="18">
        <v>0</v>
      </c>
      <c r="U2124" s="18">
        <v>0</v>
      </c>
    </row>
    <row r="2125" spans="2:21" x14ac:dyDescent="0.4">
      <c r="B2125" s="18" t="s">
        <v>5909</v>
      </c>
      <c r="C2125" s="18" t="s">
        <v>5893</v>
      </c>
      <c r="D2125" s="18" t="s">
        <v>13020</v>
      </c>
      <c r="E2125" s="19" t="s">
        <v>785</v>
      </c>
      <c r="F2125" s="18" t="s">
        <v>5935</v>
      </c>
      <c r="G2125" s="18" t="s">
        <v>44</v>
      </c>
      <c r="H2125" s="18" t="s">
        <v>6333</v>
      </c>
      <c r="I2125" s="19" t="s">
        <v>6341</v>
      </c>
      <c r="J2125" s="18" t="s">
        <v>5904</v>
      </c>
      <c r="K2125" s="18" t="s">
        <v>13055</v>
      </c>
      <c r="L2125" s="18" t="s">
        <v>5901</v>
      </c>
      <c r="N2125" s="20">
        <v>45322</v>
      </c>
      <c r="O2125" s="18" t="s">
        <v>13056</v>
      </c>
      <c r="P2125" s="18" t="s">
        <v>13055</v>
      </c>
      <c r="Q2125" s="18" t="s">
        <v>13023</v>
      </c>
      <c r="T2125" s="18">
        <v>0</v>
      </c>
      <c r="U2125" s="18">
        <v>0</v>
      </c>
    </row>
    <row r="2126" spans="2:21" x14ac:dyDescent="0.4">
      <c r="B2126" s="18" t="s">
        <v>5909</v>
      </c>
      <c r="C2126" s="18" t="s">
        <v>5893</v>
      </c>
      <c r="D2126" s="18" t="s">
        <v>13020</v>
      </c>
      <c r="E2126" s="19" t="s">
        <v>785</v>
      </c>
      <c r="F2126" s="18" t="s">
        <v>5935</v>
      </c>
      <c r="G2126" s="18" t="s">
        <v>44</v>
      </c>
      <c r="H2126" s="18" t="s">
        <v>6333</v>
      </c>
      <c r="I2126" s="19" t="s">
        <v>6341</v>
      </c>
      <c r="J2126" s="18" t="s">
        <v>5843</v>
      </c>
      <c r="K2126" s="18" t="s">
        <v>13057</v>
      </c>
      <c r="L2126" s="18" t="s">
        <v>5901</v>
      </c>
      <c r="N2126" s="20">
        <v>45322</v>
      </c>
      <c r="O2126" s="18" t="s">
        <v>13058</v>
      </c>
      <c r="P2126" s="18" t="s">
        <v>13057</v>
      </c>
      <c r="Q2126" s="18" t="s">
        <v>13023</v>
      </c>
      <c r="T2126" s="18">
        <v>0</v>
      </c>
      <c r="U2126" s="18">
        <v>0</v>
      </c>
    </row>
    <row r="2127" spans="2:21" x14ac:dyDescent="0.4">
      <c r="B2127" s="18" t="s">
        <v>5909</v>
      </c>
      <c r="C2127" s="18" t="s">
        <v>5893</v>
      </c>
      <c r="D2127" s="18" t="s">
        <v>13020</v>
      </c>
      <c r="E2127" s="19" t="s">
        <v>785</v>
      </c>
      <c r="F2127" s="18" t="s">
        <v>5935</v>
      </c>
      <c r="G2127" s="18" t="s">
        <v>522</v>
      </c>
      <c r="H2127" s="18" t="s">
        <v>9525</v>
      </c>
      <c r="I2127" s="19" t="s">
        <v>9526</v>
      </c>
      <c r="J2127" s="18" t="s">
        <v>5899</v>
      </c>
      <c r="K2127" s="18" t="s">
        <v>13097</v>
      </c>
      <c r="L2127" s="18" t="s">
        <v>5901</v>
      </c>
      <c r="N2127" s="20">
        <v>45322</v>
      </c>
      <c r="O2127" s="18" t="s">
        <v>13098</v>
      </c>
      <c r="P2127" s="18" t="s">
        <v>13097</v>
      </c>
      <c r="Q2127" s="18" t="s">
        <v>13023</v>
      </c>
      <c r="T2127" s="18">
        <v>0</v>
      </c>
      <c r="U2127" s="18">
        <v>0</v>
      </c>
    </row>
    <row r="2128" spans="2:21" x14ac:dyDescent="0.4">
      <c r="B2128" s="18" t="s">
        <v>5909</v>
      </c>
      <c r="C2128" s="18" t="s">
        <v>5893</v>
      </c>
      <c r="D2128" s="18" t="s">
        <v>13020</v>
      </c>
      <c r="E2128" s="19" t="s">
        <v>785</v>
      </c>
      <c r="F2128" s="18" t="s">
        <v>5935</v>
      </c>
      <c r="G2128" s="18" t="s">
        <v>522</v>
      </c>
      <c r="H2128" s="18" t="s">
        <v>9525</v>
      </c>
      <c r="I2128" s="19" t="s">
        <v>9526</v>
      </c>
      <c r="J2128" s="18" t="s">
        <v>5904</v>
      </c>
      <c r="K2128" s="18" t="s">
        <v>13099</v>
      </c>
      <c r="L2128" s="18" t="s">
        <v>5901</v>
      </c>
      <c r="N2128" s="20">
        <v>45322</v>
      </c>
      <c r="O2128" s="18" t="s">
        <v>13100</v>
      </c>
      <c r="P2128" s="18" t="s">
        <v>13099</v>
      </c>
      <c r="Q2128" s="18" t="s">
        <v>13023</v>
      </c>
      <c r="T2128" s="18">
        <v>0</v>
      </c>
      <c r="U2128" s="18">
        <v>0</v>
      </c>
    </row>
    <row r="2129" spans="2:21" x14ac:dyDescent="0.4">
      <c r="B2129" s="18" t="s">
        <v>5909</v>
      </c>
      <c r="C2129" s="18" t="s">
        <v>5893</v>
      </c>
      <c r="D2129" s="18" t="s">
        <v>13020</v>
      </c>
      <c r="E2129" s="19" t="s">
        <v>785</v>
      </c>
      <c r="F2129" s="18" t="s">
        <v>5935</v>
      </c>
      <c r="G2129" s="18" t="s">
        <v>522</v>
      </c>
      <c r="H2129" s="18" t="s">
        <v>9525</v>
      </c>
      <c r="I2129" s="19" t="s">
        <v>9526</v>
      </c>
      <c r="J2129" s="18" t="s">
        <v>5843</v>
      </c>
      <c r="K2129" s="18" t="s">
        <v>13101</v>
      </c>
      <c r="L2129" s="18" t="s">
        <v>5901</v>
      </c>
      <c r="N2129" s="20">
        <v>45322</v>
      </c>
      <c r="O2129" s="18" t="s">
        <v>13102</v>
      </c>
      <c r="P2129" s="18" t="s">
        <v>13101</v>
      </c>
      <c r="Q2129" s="18" t="s">
        <v>13023</v>
      </c>
      <c r="T2129" s="18">
        <v>0</v>
      </c>
      <c r="U2129" s="18">
        <v>0</v>
      </c>
    </row>
    <row r="2130" spans="2:21" x14ac:dyDescent="0.4">
      <c r="B2130" s="28" t="s">
        <v>5909</v>
      </c>
      <c r="C2130" s="28" t="s">
        <v>5893</v>
      </c>
      <c r="D2130" s="28" t="s">
        <v>787</v>
      </c>
      <c r="E2130" s="29" t="s">
        <v>787</v>
      </c>
      <c r="F2130" s="28" t="s">
        <v>5935</v>
      </c>
      <c r="G2130" s="28" t="s">
        <v>275</v>
      </c>
      <c r="H2130" s="28" t="s">
        <v>6302</v>
      </c>
      <c r="I2130" s="29" t="s">
        <v>6303</v>
      </c>
      <c r="J2130" s="28" t="s">
        <v>5899</v>
      </c>
      <c r="K2130" s="28" t="s">
        <v>6304</v>
      </c>
      <c r="L2130" s="28" t="s">
        <v>5901</v>
      </c>
      <c r="M2130" s="29"/>
      <c r="N2130" s="30">
        <v>45322</v>
      </c>
      <c r="O2130" s="28" t="s">
        <v>6305</v>
      </c>
      <c r="P2130" s="18" t="s">
        <v>6304</v>
      </c>
      <c r="Q2130" s="18" t="s">
        <v>6306</v>
      </c>
      <c r="T2130" s="18">
        <v>0</v>
      </c>
      <c r="U2130" s="18">
        <v>0</v>
      </c>
    </row>
    <row r="2131" spans="2:21" x14ac:dyDescent="0.4">
      <c r="B2131" s="28" t="s">
        <v>5909</v>
      </c>
      <c r="C2131" s="28" t="s">
        <v>5893</v>
      </c>
      <c r="D2131" s="28" t="s">
        <v>787</v>
      </c>
      <c r="E2131" s="29" t="s">
        <v>787</v>
      </c>
      <c r="F2131" s="28" t="s">
        <v>5935</v>
      </c>
      <c r="G2131" s="28" t="s">
        <v>275</v>
      </c>
      <c r="H2131" s="28" t="s">
        <v>6302</v>
      </c>
      <c r="I2131" s="29" t="s">
        <v>6303</v>
      </c>
      <c r="J2131" s="28" t="s">
        <v>5904</v>
      </c>
      <c r="K2131" s="28" t="s">
        <v>6307</v>
      </c>
      <c r="L2131" s="28" t="s">
        <v>5901</v>
      </c>
      <c r="M2131" s="29"/>
      <c r="N2131" s="30">
        <v>45322</v>
      </c>
      <c r="O2131" s="28" t="s">
        <v>6308</v>
      </c>
      <c r="P2131" s="18" t="s">
        <v>6307</v>
      </c>
      <c r="Q2131" s="18" t="s">
        <v>6306</v>
      </c>
      <c r="T2131" s="18">
        <v>0</v>
      </c>
      <c r="U2131" s="18">
        <v>0</v>
      </c>
    </row>
    <row r="2132" spans="2:21" x14ac:dyDescent="0.4">
      <c r="B2132" s="28" t="s">
        <v>5909</v>
      </c>
      <c r="C2132" s="28" t="s">
        <v>5893</v>
      </c>
      <c r="D2132" s="28" t="s">
        <v>787</v>
      </c>
      <c r="E2132" s="29" t="s">
        <v>787</v>
      </c>
      <c r="F2132" s="28" t="s">
        <v>5935</v>
      </c>
      <c r="G2132" s="28" t="s">
        <v>275</v>
      </c>
      <c r="H2132" s="28" t="s">
        <v>6302</v>
      </c>
      <c r="I2132" s="29" t="s">
        <v>6303</v>
      </c>
      <c r="J2132" s="28" t="s">
        <v>5843</v>
      </c>
      <c r="K2132" s="28" t="s">
        <v>6309</v>
      </c>
      <c r="L2132" s="28" t="s">
        <v>5901</v>
      </c>
      <c r="M2132" s="29"/>
      <c r="N2132" s="30">
        <v>45322</v>
      </c>
      <c r="O2132" s="28" t="s">
        <v>6310</v>
      </c>
      <c r="P2132" s="18" t="s">
        <v>6309</v>
      </c>
      <c r="Q2132" s="18" t="s">
        <v>6306</v>
      </c>
      <c r="T2132" s="18">
        <v>0</v>
      </c>
      <c r="U2132" s="18">
        <v>0</v>
      </c>
    </row>
    <row r="2133" spans="2:21" x14ac:dyDescent="0.4">
      <c r="B2133" s="28" t="s">
        <v>5909</v>
      </c>
      <c r="C2133" s="28" t="s">
        <v>5893</v>
      </c>
      <c r="D2133" s="28" t="s">
        <v>787</v>
      </c>
      <c r="E2133" s="29" t="s">
        <v>787</v>
      </c>
      <c r="F2133" s="28" t="s">
        <v>5935</v>
      </c>
      <c r="G2133" s="28" t="s">
        <v>275</v>
      </c>
      <c r="H2133" s="28" t="s">
        <v>6302</v>
      </c>
      <c r="I2133" s="29" t="s">
        <v>6311</v>
      </c>
      <c r="J2133" s="28" t="s">
        <v>5899</v>
      </c>
      <c r="K2133" s="28" t="s">
        <v>6312</v>
      </c>
      <c r="L2133" s="28" t="s">
        <v>5901</v>
      </c>
      <c r="M2133" s="29"/>
      <c r="N2133" s="30">
        <v>45322</v>
      </c>
      <c r="O2133" s="28" t="s">
        <v>6313</v>
      </c>
      <c r="P2133" s="18" t="s">
        <v>6312</v>
      </c>
      <c r="Q2133" s="18" t="s">
        <v>6306</v>
      </c>
      <c r="T2133" s="18">
        <v>0</v>
      </c>
      <c r="U2133" s="18">
        <v>0</v>
      </c>
    </row>
    <row r="2134" spans="2:21" x14ac:dyDescent="0.4">
      <c r="B2134" s="28" t="s">
        <v>5909</v>
      </c>
      <c r="C2134" s="28" t="s">
        <v>5893</v>
      </c>
      <c r="D2134" s="28" t="s">
        <v>787</v>
      </c>
      <c r="E2134" s="29" t="s">
        <v>787</v>
      </c>
      <c r="F2134" s="28" t="s">
        <v>5935</v>
      </c>
      <c r="G2134" s="28" t="s">
        <v>275</v>
      </c>
      <c r="H2134" s="28" t="s">
        <v>6302</v>
      </c>
      <c r="I2134" s="29" t="s">
        <v>6311</v>
      </c>
      <c r="J2134" s="28" t="s">
        <v>5904</v>
      </c>
      <c r="K2134" s="28" t="s">
        <v>6314</v>
      </c>
      <c r="L2134" s="28" t="s">
        <v>5901</v>
      </c>
      <c r="M2134" s="29"/>
      <c r="N2134" s="30">
        <v>45322</v>
      </c>
      <c r="O2134" s="28" t="s">
        <v>6315</v>
      </c>
      <c r="P2134" s="18" t="s">
        <v>6314</v>
      </c>
      <c r="Q2134" s="18" t="s">
        <v>6306</v>
      </c>
      <c r="T2134" s="18">
        <v>0</v>
      </c>
      <c r="U2134" s="18">
        <v>0</v>
      </c>
    </row>
    <row r="2135" spans="2:21" x14ac:dyDescent="0.4">
      <c r="B2135" s="28" t="s">
        <v>5909</v>
      </c>
      <c r="C2135" s="28" t="s">
        <v>5893</v>
      </c>
      <c r="D2135" s="28" t="s">
        <v>787</v>
      </c>
      <c r="E2135" s="29" t="s">
        <v>787</v>
      </c>
      <c r="F2135" s="28" t="s">
        <v>5935</v>
      </c>
      <c r="G2135" s="28" t="s">
        <v>275</v>
      </c>
      <c r="H2135" s="28" t="s">
        <v>6302</v>
      </c>
      <c r="I2135" s="29" t="s">
        <v>6311</v>
      </c>
      <c r="J2135" s="28" t="s">
        <v>5843</v>
      </c>
      <c r="K2135" s="28" t="s">
        <v>6316</v>
      </c>
      <c r="L2135" s="28" t="s">
        <v>5901</v>
      </c>
      <c r="M2135" s="29"/>
      <c r="N2135" s="30">
        <v>45322</v>
      </c>
      <c r="O2135" s="28" t="s">
        <v>6317</v>
      </c>
      <c r="P2135" s="18" t="s">
        <v>6316</v>
      </c>
      <c r="Q2135" s="18" t="s">
        <v>6306</v>
      </c>
      <c r="T2135" s="18">
        <v>0</v>
      </c>
      <c r="U2135" s="18">
        <v>0</v>
      </c>
    </row>
    <row r="2136" spans="2:21" x14ac:dyDescent="0.4">
      <c r="B2136" s="28" t="s">
        <v>5909</v>
      </c>
      <c r="C2136" s="28" t="s">
        <v>5893</v>
      </c>
      <c r="D2136" s="28" t="s">
        <v>787</v>
      </c>
      <c r="E2136" s="29" t="s">
        <v>787</v>
      </c>
      <c r="F2136" s="28" t="s">
        <v>5935</v>
      </c>
      <c r="G2136" s="28" t="s">
        <v>39</v>
      </c>
      <c r="H2136" s="28" t="s">
        <v>6318</v>
      </c>
      <c r="I2136" s="29" t="s">
        <v>6319</v>
      </c>
      <c r="J2136" s="28" t="s">
        <v>5899</v>
      </c>
      <c r="K2136" s="28" t="s">
        <v>6320</v>
      </c>
      <c r="L2136" s="28" t="s">
        <v>5901</v>
      </c>
      <c r="M2136" s="29"/>
      <c r="N2136" s="30">
        <v>45322</v>
      </c>
      <c r="O2136" s="28" t="s">
        <v>6321</v>
      </c>
      <c r="P2136" s="18" t="s">
        <v>6320</v>
      </c>
      <c r="Q2136" s="18" t="s">
        <v>6306</v>
      </c>
      <c r="T2136" s="18">
        <v>0</v>
      </c>
      <c r="U2136" s="18">
        <v>0</v>
      </c>
    </row>
    <row r="2137" spans="2:21" x14ac:dyDescent="0.4">
      <c r="B2137" s="28" t="s">
        <v>5909</v>
      </c>
      <c r="C2137" s="28" t="s">
        <v>5893</v>
      </c>
      <c r="D2137" s="28" t="s">
        <v>787</v>
      </c>
      <c r="E2137" s="29" t="s">
        <v>787</v>
      </c>
      <c r="F2137" s="28" t="s">
        <v>5935</v>
      </c>
      <c r="G2137" s="28" t="s">
        <v>39</v>
      </c>
      <c r="H2137" s="28" t="s">
        <v>6318</v>
      </c>
      <c r="I2137" s="29" t="s">
        <v>6319</v>
      </c>
      <c r="J2137" s="28" t="s">
        <v>5904</v>
      </c>
      <c r="K2137" s="28" t="s">
        <v>6322</v>
      </c>
      <c r="L2137" s="28" t="s">
        <v>5901</v>
      </c>
      <c r="M2137" s="29"/>
      <c r="N2137" s="30">
        <v>45322</v>
      </c>
      <c r="O2137" s="28" t="s">
        <v>6323</v>
      </c>
      <c r="P2137" s="18" t="s">
        <v>6322</v>
      </c>
      <c r="Q2137" s="18" t="s">
        <v>6306</v>
      </c>
      <c r="T2137" s="18">
        <v>0</v>
      </c>
      <c r="U2137" s="18">
        <v>0</v>
      </c>
    </row>
    <row r="2138" spans="2:21" x14ac:dyDescent="0.4">
      <c r="B2138" s="28" t="s">
        <v>5909</v>
      </c>
      <c r="C2138" s="28" t="s">
        <v>5893</v>
      </c>
      <c r="D2138" s="28" t="s">
        <v>787</v>
      </c>
      <c r="E2138" s="29" t="s">
        <v>787</v>
      </c>
      <c r="F2138" s="28" t="s">
        <v>5935</v>
      </c>
      <c r="G2138" s="28" t="s">
        <v>39</v>
      </c>
      <c r="H2138" s="28" t="s">
        <v>6318</v>
      </c>
      <c r="I2138" s="29" t="s">
        <v>6319</v>
      </c>
      <c r="J2138" s="28" t="s">
        <v>5843</v>
      </c>
      <c r="K2138" s="28" t="s">
        <v>6324</v>
      </c>
      <c r="L2138" s="28" t="s">
        <v>5901</v>
      </c>
      <c r="M2138" s="29"/>
      <c r="N2138" s="30">
        <v>45322</v>
      </c>
      <c r="O2138" s="28" t="s">
        <v>6325</v>
      </c>
      <c r="P2138" s="18" t="s">
        <v>6324</v>
      </c>
      <c r="Q2138" s="18" t="s">
        <v>6306</v>
      </c>
      <c r="T2138" s="18">
        <v>0</v>
      </c>
      <c r="U2138" s="18">
        <v>0</v>
      </c>
    </row>
    <row r="2139" spans="2:21" x14ac:dyDescent="0.4">
      <c r="B2139" s="28" t="s">
        <v>5909</v>
      </c>
      <c r="C2139" s="28" t="s">
        <v>5893</v>
      </c>
      <c r="D2139" s="28" t="s">
        <v>787</v>
      </c>
      <c r="E2139" s="29" t="s">
        <v>787</v>
      </c>
      <c r="F2139" s="28" t="s">
        <v>5935</v>
      </c>
      <c r="G2139" s="28" t="s">
        <v>39</v>
      </c>
      <c r="H2139" s="28" t="s">
        <v>6318</v>
      </c>
      <c r="I2139" s="29" t="s">
        <v>6326</v>
      </c>
      <c r="J2139" s="28" t="s">
        <v>5899</v>
      </c>
      <c r="K2139" s="28" t="s">
        <v>6327</v>
      </c>
      <c r="L2139" s="28" t="s">
        <v>5901</v>
      </c>
      <c r="M2139" s="29"/>
      <c r="N2139" s="30">
        <v>45322</v>
      </c>
      <c r="O2139" s="28" t="s">
        <v>6328</v>
      </c>
      <c r="P2139" s="18" t="s">
        <v>6327</v>
      </c>
      <c r="Q2139" s="18" t="s">
        <v>6306</v>
      </c>
      <c r="T2139" s="18">
        <v>0</v>
      </c>
      <c r="U2139" s="18">
        <v>0</v>
      </c>
    </row>
    <row r="2140" spans="2:21" x14ac:dyDescent="0.4">
      <c r="B2140" s="28" t="s">
        <v>5909</v>
      </c>
      <c r="C2140" s="28" t="s">
        <v>5893</v>
      </c>
      <c r="D2140" s="28" t="s">
        <v>787</v>
      </c>
      <c r="E2140" s="29" t="s">
        <v>787</v>
      </c>
      <c r="F2140" s="28" t="s">
        <v>5935</v>
      </c>
      <c r="G2140" s="28" t="s">
        <v>39</v>
      </c>
      <c r="H2140" s="28" t="s">
        <v>6318</v>
      </c>
      <c r="I2140" s="29" t="s">
        <v>6326</v>
      </c>
      <c r="J2140" s="28" t="s">
        <v>5904</v>
      </c>
      <c r="K2140" s="28" t="s">
        <v>6329</v>
      </c>
      <c r="L2140" s="28" t="s">
        <v>5901</v>
      </c>
      <c r="M2140" s="29"/>
      <c r="N2140" s="30">
        <v>45322</v>
      </c>
      <c r="O2140" s="28" t="s">
        <v>6330</v>
      </c>
      <c r="P2140" s="18" t="s">
        <v>6329</v>
      </c>
      <c r="Q2140" s="18" t="s">
        <v>6306</v>
      </c>
      <c r="T2140" s="18">
        <v>0</v>
      </c>
      <c r="U2140" s="18">
        <v>0</v>
      </c>
    </row>
    <row r="2141" spans="2:21" x14ac:dyDescent="0.4">
      <c r="B2141" s="28" t="s">
        <v>5909</v>
      </c>
      <c r="C2141" s="28" t="s">
        <v>5893</v>
      </c>
      <c r="D2141" s="28" t="s">
        <v>787</v>
      </c>
      <c r="E2141" s="29" t="s">
        <v>787</v>
      </c>
      <c r="F2141" s="28" t="s">
        <v>5935</v>
      </c>
      <c r="G2141" s="28" t="s">
        <v>39</v>
      </c>
      <c r="H2141" s="28" t="s">
        <v>6318</v>
      </c>
      <c r="I2141" s="29" t="s">
        <v>6326</v>
      </c>
      <c r="J2141" s="28" t="s">
        <v>5843</v>
      </c>
      <c r="K2141" s="28" t="s">
        <v>6331</v>
      </c>
      <c r="L2141" s="28" t="s">
        <v>5901</v>
      </c>
      <c r="M2141" s="29"/>
      <c r="N2141" s="30">
        <v>45322</v>
      </c>
      <c r="O2141" s="28" t="s">
        <v>6332</v>
      </c>
      <c r="P2141" s="18" t="s">
        <v>6331</v>
      </c>
      <c r="Q2141" s="18" t="s">
        <v>6306</v>
      </c>
      <c r="T2141" s="18">
        <v>0</v>
      </c>
      <c r="U2141" s="18">
        <v>0</v>
      </c>
    </row>
    <row r="2142" spans="2:21" x14ac:dyDescent="0.4">
      <c r="B2142" s="28" t="s">
        <v>5909</v>
      </c>
      <c r="C2142" s="28" t="s">
        <v>5893</v>
      </c>
      <c r="D2142" s="28" t="s">
        <v>787</v>
      </c>
      <c r="E2142" s="29" t="s">
        <v>787</v>
      </c>
      <c r="F2142" s="28" t="s">
        <v>5935</v>
      </c>
      <c r="G2142" s="28" t="s">
        <v>44</v>
      </c>
      <c r="H2142" s="28" t="s">
        <v>6333</v>
      </c>
      <c r="I2142" s="29" t="s">
        <v>6334</v>
      </c>
      <c r="J2142" s="28" t="s">
        <v>5899</v>
      </c>
      <c r="K2142" s="28" t="s">
        <v>6335</v>
      </c>
      <c r="L2142" s="28" t="s">
        <v>5901</v>
      </c>
      <c r="M2142" s="29"/>
      <c r="N2142" s="30">
        <v>45322</v>
      </c>
      <c r="O2142" s="28" t="s">
        <v>6336</v>
      </c>
      <c r="P2142" s="18" t="s">
        <v>6335</v>
      </c>
      <c r="Q2142" s="18" t="s">
        <v>6306</v>
      </c>
      <c r="T2142" s="18">
        <v>0</v>
      </c>
      <c r="U2142" s="18">
        <v>0</v>
      </c>
    </row>
    <row r="2143" spans="2:21" x14ac:dyDescent="0.4">
      <c r="B2143" s="28" t="s">
        <v>5909</v>
      </c>
      <c r="C2143" s="28" t="s">
        <v>5893</v>
      </c>
      <c r="D2143" s="28" t="s">
        <v>787</v>
      </c>
      <c r="E2143" s="29" t="s">
        <v>787</v>
      </c>
      <c r="F2143" s="28" t="s">
        <v>5935</v>
      </c>
      <c r="G2143" s="28" t="s">
        <v>44</v>
      </c>
      <c r="H2143" s="28" t="s">
        <v>6333</v>
      </c>
      <c r="I2143" s="29" t="s">
        <v>6334</v>
      </c>
      <c r="J2143" s="28" t="s">
        <v>5904</v>
      </c>
      <c r="K2143" s="28" t="s">
        <v>6337</v>
      </c>
      <c r="L2143" s="28" t="s">
        <v>5901</v>
      </c>
      <c r="M2143" s="29"/>
      <c r="N2143" s="30">
        <v>45322</v>
      </c>
      <c r="O2143" s="28" t="s">
        <v>6338</v>
      </c>
      <c r="P2143" s="18" t="s">
        <v>6337</v>
      </c>
      <c r="Q2143" s="18" t="s">
        <v>6306</v>
      </c>
      <c r="T2143" s="18">
        <v>0</v>
      </c>
      <c r="U2143" s="18">
        <v>0</v>
      </c>
    </row>
    <row r="2144" spans="2:21" x14ac:dyDescent="0.4">
      <c r="B2144" s="28" t="s">
        <v>5909</v>
      </c>
      <c r="C2144" s="28" t="s">
        <v>5893</v>
      </c>
      <c r="D2144" s="28" t="s">
        <v>787</v>
      </c>
      <c r="E2144" s="29" t="s">
        <v>787</v>
      </c>
      <c r="F2144" s="28" t="s">
        <v>5935</v>
      </c>
      <c r="G2144" s="28" t="s">
        <v>44</v>
      </c>
      <c r="H2144" s="28" t="s">
        <v>6333</v>
      </c>
      <c r="I2144" s="29" t="s">
        <v>6334</v>
      </c>
      <c r="J2144" s="28" t="s">
        <v>5843</v>
      </c>
      <c r="K2144" s="28" t="s">
        <v>6339</v>
      </c>
      <c r="L2144" s="28" t="s">
        <v>5901</v>
      </c>
      <c r="M2144" s="29"/>
      <c r="N2144" s="30">
        <v>45322</v>
      </c>
      <c r="O2144" s="28" t="s">
        <v>6340</v>
      </c>
      <c r="P2144" s="18" t="s">
        <v>6339</v>
      </c>
      <c r="Q2144" s="18" t="s">
        <v>6306</v>
      </c>
      <c r="T2144" s="18">
        <v>0</v>
      </c>
      <c r="U2144" s="18">
        <v>0</v>
      </c>
    </row>
    <row r="2145" spans="2:21" x14ac:dyDescent="0.4">
      <c r="B2145" s="28" t="s">
        <v>5909</v>
      </c>
      <c r="C2145" s="28" t="s">
        <v>5893</v>
      </c>
      <c r="D2145" s="28" t="s">
        <v>787</v>
      </c>
      <c r="E2145" s="29" t="s">
        <v>787</v>
      </c>
      <c r="F2145" s="28" t="s">
        <v>5935</v>
      </c>
      <c r="G2145" s="28" t="s">
        <v>44</v>
      </c>
      <c r="H2145" s="28" t="s">
        <v>6333</v>
      </c>
      <c r="I2145" s="29" t="s">
        <v>6341</v>
      </c>
      <c r="J2145" s="28" t="s">
        <v>5899</v>
      </c>
      <c r="K2145" s="28" t="s">
        <v>6342</v>
      </c>
      <c r="L2145" s="28" t="s">
        <v>5901</v>
      </c>
      <c r="M2145" s="29"/>
      <c r="N2145" s="30">
        <v>45322</v>
      </c>
      <c r="O2145" s="28" t="s">
        <v>6343</v>
      </c>
      <c r="P2145" s="18" t="s">
        <v>6342</v>
      </c>
      <c r="Q2145" s="18" t="s">
        <v>6306</v>
      </c>
      <c r="T2145" s="18">
        <v>0</v>
      </c>
      <c r="U2145" s="18">
        <v>0</v>
      </c>
    </row>
    <row r="2146" spans="2:21" x14ac:dyDescent="0.4">
      <c r="B2146" s="28" t="s">
        <v>5909</v>
      </c>
      <c r="C2146" s="28" t="s">
        <v>5893</v>
      </c>
      <c r="D2146" s="28" t="s">
        <v>787</v>
      </c>
      <c r="E2146" s="29" t="s">
        <v>787</v>
      </c>
      <c r="F2146" s="28" t="s">
        <v>5935</v>
      </c>
      <c r="G2146" s="28" t="s">
        <v>44</v>
      </c>
      <c r="H2146" s="28" t="s">
        <v>6333</v>
      </c>
      <c r="I2146" s="29" t="s">
        <v>6341</v>
      </c>
      <c r="J2146" s="28" t="s">
        <v>5904</v>
      </c>
      <c r="K2146" s="28" t="s">
        <v>6344</v>
      </c>
      <c r="L2146" s="28" t="s">
        <v>5901</v>
      </c>
      <c r="M2146" s="29"/>
      <c r="N2146" s="30">
        <v>45322</v>
      </c>
      <c r="O2146" s="28" t="s">
        <v>6345</v>
      </c>
      <c r="P2146" s="18" t="s">
        <v>6344</v>
      </c>
      <c r="Q2146" s="18" t="s">
        <v>6306</v>
      </c>
      <c r="T2146" s="18">
        <v>0</v>
      </c>
      <c r="U2146" s="18">
        <v>0</v>
      </c>
    </row>
    <row r="2147" spans="2:21" x14ac:dyDescent="0.4">
      <c r="B2147" s="28" t="s">
        <v>5909</v>
      </c>
      <c r="C2147" s="28" t="s">
        <v>5893</v>
      </c>
      <c r="D2147" s="28" t="s">
        <v>787</v>
      </c>
      <c r="E2147" s="29" t="s">
        <v>787</v>
      </c>
      <c r="F2147" s="28" t="s">
        <v>5935</v>
      </c>
      <c r="G2147" s="28" t="s">
        <v>44</v>
      </c>
      <c r="H2147" s="28" t="s">
        <v>6333</v>
      </c>
      <c r="I2147" s="29" t="s">
        <v>6341</v>
      </c>
      <c r="J2147" s="28" t="s">
        <v>5843</v>
      </c>
      <c r="K2147" s="28" t="s">
        <v>6346</v>
      </c>
      <c r="L2147" s="28" t="s">
        <v>5901</v>
      </c>
      <c r="M2147" s="29"/>
      <c r="N2147" s="30">
        <v>45322</v>
      </c>
      <c r="O2147" s="28" t="s">
        <v>6347</v>
      </c>
      <c r="P2147" s="18" t="s">
        <v>6346</v>
      </c>
      <c r="Q2147" s="18" t="s">
        <v>6306</v>
      </c>
      <c r="T2147" s="18">
        <v>0</v>
      </c>
      <c r="U2147" s="18">
        <v>0</v>
      </c>
    </row>
    <row r="2148" spans="2:21" x14ac:dyDescent="0.4">
      <c r="B2148" s="18" t="s">
        <v>5909</v>
      </c>
      <c r="C2148" s="18" t="s">
        <v>5910</v>
      </c>
      <c r="D2148" s="18" t="s">
        <v>12131</v>
      </c>
      <c r="E2148" s="19" t="s">
        <v>17601</v>
      </c>
      <c r="F2148" s="18" t="s">
        <v>6047</v>
      </c>
      <c r="G2148" s="18" t="s">
        <v>926</v>
      </c>
      <c r="H2148" s="18" t="s">
        <v>6145</v>
      </c>
      <c r="I2148" s="19" t="s">
        <v>5937</v>
      </c>
      <c r="J2148" s="18" t="s">
        <v>5899</v>
      </c>
      <c r="K2148" s="18" t="s">
        <v>17607</v>
      </c>
      <c r="L2148" s="18" t="s">
        <v>10232</v>
      </c>
      <c r="N2148" s="20">
        <v>45408</v>
      </c>
      <c r="O2148" s="18" t="s">
        <v>17608</v>
      </c>
      <c r="P2148" s="18" t="s">
        <v>17607</v>
      </c>
      <c r="Q2148" s="18" t="s">
        <v>17604</v>
      </c>
      <c r="R2148" s="18">
        <v>0.79</v>
      </c>
      <c r="T2148" s="18">
        <v>0</v>
      </c>
      <c r="U2148" s="18">
        <v>0</v>
      </c>
    </row>
    <row r="2149" spans="2:21" x14ac:dyDescent="0.4">
      <c r="B2149" s="18" t="s">
        <v>5909</v>
      </c>
      <c r="C2149" s="18" t="s">
        <v>5910</v>
      </c>
      <c r="D2149" s="18" t="s">
        <v>12131</v>
      </c>
      <c r="E2149" s="19" t="s">
        <v>17601</v>
      </c>
      <c r="F2149" s="18" t="s">
        <v>6047</v>
      </c>
      <c r="G2149" s="18" t="s">
        <v>926</v>
      </c>
      <c r="H2149" s="18" t="s">
        <v>6145</v>
      </c>
      <c r="I2149" s="19" t="s">
        <v>5937</v>
      </c>
      <c r="J2149" s="18" t="s">
        <v>5904</v>
      </c>
      <c r="K2149" s="18" t="s">
        <v>17605</v>
      </c>
      <c r="L2149" s="18" t="s">
        <v>10232</v>
      </c>
      <c r="N2149" s="20">
        <v>45408</v>
      </c>
      <c r="O2149" s="18" t="s">
        <v>17606</v>
      </c>
      <c r="P2149" s="18" t="s">
        <v>17605</v>
      </c>
      <c r="Q2149" s="18" t="s">
        <v>17604</v>
      </c>
      <c r="R2149" s="18">
        <v>0.79</v>
      </c>
      <c r="T2149" s="18">
        <v>0</v>
      </c>
      <c r="U2149" s="18">
        <v>0</v>
      </c>
    </row>
    <row r="2150" spans="2:21" x14ac:dyDescent="0.4">
      <c r="B2150" s="18" t="s">
        <v>5909</v>
      </c>
      <c r="C2150" s="18" t="s">
        <v>5910</v>
      </c>
      <c r="D2150" s="18" t="s">
        <v>12131</v>
      </c>
      <c r="E2150" s="19" t="s">
        <v>17601</v>
      </c>
      <c r="F2150" s="18" t="s">
        <v>6047</v>
      </c>
      <c r="G2150" s="18" t="s">
        <v>926</v>
      </c>
      <c r="H2150" s="18" t="s">
        <v>6145</v>
      </c>
      <c r="I2150" s="19" t="s">
        <v>5937</v>
      </c>
      <c r="J2150" s="18" t="s">
        <v>5843</v>
      </c>
      <c r="K2150" s="18" t="s">
        <v>17602</v>
      </c>
      <c r="L2150" s="18" t="s">
        <v>10232</v>
      </c>
      <c r="N2150" s="20">
        <v>45408</v>
      </c>
      <c r="O2150" s="18" t="s">
        <v>17603</v>
      </c>
      <c r="P2150" s="18" t="s">
        <v>17602</v>
      </c>
      <c r="Q2150" s="18" t="s">
        <v>17604</v>
      </c>
      <c r="R2150" s="18">
        <v>0.79</v>
      </c>
      <c r="T2150" s="18">
        <v>0</v>
      </c>
      <c r="U2150" s="18">
        <v>0</v>
      </c>
    </row>
    <row r="2151" spans="2:21" x14ac:dyDescent="0.4">
      <c r="B2151" s="18" t="s">
        <v>5909</v>
      </c>
      <c r="C2151" s="18" t="s">
        <v>5910</v>
      </c>
      <c r="D2151" s="18" t="s">
        <v>12131</v>
      </c>
      <c r="E2151" s="19" t="s">
        <v>17609</v>
      </c>
      <c r="F2151" s="18" t="s">
        <v>6047</v>
      </c>
      <c r="G2151" s="18" t="s">
        <v>522</v>
      </c>
      <c r="H2151" s="18" t="s">
        <v>9525</v>
      </c>
      <c r="I2151" s="19" t="s">
        <v>9526</v>
      </c>
      <c r="J2151" s="18" t="s">
        <v>5899</v>
      </c>
      <c r="K2151" s="18" t="s">
        <v>17615</v>
      </c>
      <c r="L2151" s="18" t="s">
        <v>10232</v>
      </c>
      <c r="N2151" s="20">
        <v>45408</v>
      </c>
      <c r="O2151" s="18" t="s">
        <v>17616</v>
      </c>
      <c r="P2151" s="18" t="s">
        <v>17615</v>
      </c>
      <c r="Q2151" s="18" t="s">
        <v>17612</v>
      </c>
      <c r="T2151" s="18">
        <v>0</v>
      </c>
      <c r="U2151" s="18">
        <v>0</v>
      </c>
    </row>
    <row r="2152" spans="2:21" x14ac:dyDescent="0.4">
      <c r="B2152" s="18" t="s">
        <v>5909</v>
      </c>
      <c r="C2152" s="18" t="s">
        <v>5910</v>
      </c>
      <c r="D2152" s="18" t="s">
        <v>12131</v>
      </c>
      <c r="E2152" s="19" t="s">
        <v>17609</v>
      </c>
      <c r="F2152" s="18" t="s">
        <v>6047</v>
      </c>
      <c r="G2152" s="18" t="s">
        <v>522</v>
      </c>
      <c r="H2152" s="18" t="s">
        <v>9525</v>
      </c>
      <c r="I2152" s="19" t="s">
        <v>9526</v>
      </c>
      <c r="J2152" s="18" t="s">
        <v>5904</v>
      </c>
      <c r="K2152" s="18" t="s">
        <v>17613</v>
      </c>
      <c r="L2152" s="18" t="s">
        <v>10232</v>
      </c>
      <c r="N2152" s="20">
        <v>45408</v>
      </c>
      <c r="O2152" s="18" t="s">
        <v>17614</v>
      </c>
      <c r="P2152" s="18" t="s">
        <v>17613</v>
      </c>
      <c r="Q2152" s="18" t="s">
        <v>17612</v>
      </c>
      <c r="T2152" s="18">
        <v>0</v>
      </c>
      <c r="U2152" s="18">
        <v>0</v>
      </c>
    </row>
    <row r="2153" spans="2:21" x14ac:dyDescent="0.4">
      <c r="B2153" s="18" t="s">
        <v>5909</v>
      </c>
      <c r="C2153" s="18" t="s">
        <v>5910</v>
      </c>
      <c r="D2153" s="18" t="s">
        <v>12131</v>
      </c>
      <c r="E2153" s="19" t="s">
        <v>17609</v>
      </c>
      <c r="F2153" s="18" t="s">
        <v>6047</v>
      </c>
      <c r="G2153" s="18" t="s">
        <v>522</v>
      </c>
      <c r="H2153" s="18" t="s">
        <v>9525</v>
      </c>
      <c r="I2153" s="19" t="s">
        <v>9526</v>
      </c>
      <c r="J2153" s="18" t="s">
        <v>5843</v>
      </c>
      <c r="K2153" s="18" t="s">
        <v>17610</v>
      </c>
      <c r="L2153" s="18" t="s">
        <v>10232</v>
      </c>
      <c r="N2153" s="20">
        <v>45408</v>
      </c>
      <c r="O2153" s="18" t="s">
        <v>17611</v>
      </c>
      <c r="P2153" s="18" t="s">
        <v>17610</v>
      </c>
      <c r="Q2153" s="18" t="s">
        <v>17612</v>
      </c>
      <c r="T2153" s="18">
        <v>0</v>
      </c>
      <c r="U2153" s="18">
        <v>0</v>
      </c>
    </row>
    <row r="2154" spans="2:21" x14ac:dyDescent="0.4">
      <c r="B2154" s="18" t="s">
        <v>5909</v>
      </c>
      <c r="C2154" s="18" t="s">
        <v>5910</v>
      </c>
      <c r="D2154" s="18" t="s">
        <v>12131</v>
      </c>
      <c r="E2154" s="19" t="s">
        <v>17320</v>
      </c>
      <c r="F2154" s="18" t="s">
        <v>6047</v>
      </c>
      <c r="G2154" s="18" t="s">
        <v>926</v>
      </c>
      <c r="H2154" s="18" t="s">
        <v>6145</v>
      </c>
      <c r="I2154" s="19" t="s">
        <v>17321</v>
      </c>
      <c r="J2154" s="18" t="s">
        <v>5899</v>
      </c>
      <c r="K2154" s="18" t="s">
        <v>17327</v>
      </c>
      <c r="L2154" s="18" t="s">
        <v>10232</v>
      </c>
      <c r="N2154" s="20">
        <v>45322</v>
      </c>
      <c r="O2154" s="18" t="s">
        <v>17328</v>
      </c>
      <c r="P2154" s="18" t="s">
        <v>17327</v>
      </c>
      <c r="Q2154" s="18" t="s">
        <v>17324</v>
      </c>
      <c r="R2154" s="18">
        <v>0.76</v>
      </c>
      <c r="T2154" s="18">
        <v>0</v>
      </c>
      <c r="U2154" s="18">
        <v>0</v>
      </c>
    </row>
    <row r="2155" spans="2:21" x14ac:dyDescent="0.4">
      <c r="B2155" s="18" t="s">
        <v>5909</v>
      </c>
      <c r="C2155" s="18" t="s">
        <v>5910</v>
      </c>
      <c r="D2155" s="18" t="s">
        <v>12131</v>
      </c>
      <c r="E2155" s="19" t="s">
        <v>17320</v>
      </c>
      <c r="F2155" s="18" t="s">
        <v>6047</v>
      </c>
      <c r="G2155" s="18" t="s">
        <v>926</v>
      </c>
      <c r="H2155" s="18" t="s">
        <v>6145</v>
      </c>
      <c r="I2155" s="19" t="s">
        <v>17321</v>
      </c>
      <c r="J2155" s="18" t="s">
        <v>5904</v>
      </c>
      <c r="K2155" s="18" t="s">
        <v>17325</v>
      </c>
      <c r="L2155" s="18" t="s">
        <v>10232</v>
      </c>
      <c r="N2155" s="20">
        <v>45322</v>
      </c>
      <c r="O2155" s="18" t="s">
        <v>17326</v>
      </c>
      <c r="P2155" s="18" t="s">
        <v>17325</v>
      </c>
      <c r="Q2155" s="18" t="s">
        <v>17324</v>
      </c>
      <c r="R2155" s="18">
        <v>0.76</v>
      </c>
      <c r="T2155" s="18">
        <v>0</v>
      </c>
      <c r="U2155" s="18">
        <v>0</v>
      </c>
    </row>
    <row r="2156" spans="2:21" x14ac:dyDescent="0.4">
      <c r="B2156" s="18" t="s">
        <v>5909</v>
      </c>
      <c r="C2156" s="18" t="s">
        <v>5910</v>
      </c>
      <c r="D2156" s="18" t="s">
        <v>12131</v>
      </c>
      <c r="E2156" s="19" t="s">
        <v>17320</v>
      </c>
      <c r="F2156" s="18" t="s">
        <v>6047</v>
      </c>
      <c r="G2156" s="18" t="s">
        <v>926</v>
      </c>
      <c r="H2156" s="18" t="s">
        <v>6145</v>
      </c>
      <c r="I2156" s="19" t="s">
        <v>17321</v>
      </c>
      <c r="J2156" s="18" t="s">
        <v>5843</v>
      </c>
      <c r="K2156" s="18" t="s">
        <v>17322</v>
      </c>
      <c r="L2156" s="18" t="s">
        <v>10232</v>
      </c>
      <c r="N2156" s="20">
        <v>45322</v>
      </c>
      <c r="O2156" s="18" t="s">
        <v>17323</v>
      </c>
      <c r="P2156" s="18" t="s">
        <v>17322</v>
      </c>
      <c r="Q2156" s="18" t="s">
        <v>17324</v>
      </c>
      <c r="R2156" s="18">
        <v>0.76</v>
      </c>
      <c r="T2156" s="18">
        <v>0</v>
      </c>
      <c r="U2156" s="18">
        <v>0</v>
      </c>
    </row>
    <row r="2157" spans="2:21" x14ac:dyDescent="0.4">
      <c r="B2157" s="18" t="s">
        <v>5909</v>
      </c>
      <c r="C2157" s="18" t="s">
        <v>5910</v>
      </c>
      <c r="D2157" s="18" t="s">
        <v>12131</v>
      </c>
      <c r="E2157" s="19" t="s">
        <v>17329</v>
      </c>
      <c r="F2157" s="18" t="s">
        <v>6047</v>
      </c>
      <c r="G2157" s="18" t="s">
        <v>522</v>
      </c>
      <c r="H2157" s="18" t="s">
        <v>9525</v>
      </c>
      <c r="I2157" s="19" t="s">
        <v>9526</v>
      </c>
      <c r="J2157" s="18" t="s">
        <v>5899</v>
      </c>
      <c r="K2157" s="18" t="s">
        <v>17335</v>
      </c>
      <c r="L2157" s="18" t="s">
        <v>10232</v>
      </c>
      <c r="N2157" s="20">
        <v>45322</v>
      </c>
      <c r="O2157" s="18" t="s">
        <v>17336</v>
      </c>
      <c r="P2157" s="18" t="s">
        <v>17335</v>
      </c>
      <c r="Q2157" s="18" t="s">
        <v>17332</v>
      </c>
      <c r="T2157" s="18">
        <v>0</v>
      </c>
      <c r="U2157" s="18">
        <v>0</v>
      </c>
    </row>
    <row r="2158" spans="2:21" x14ac:dyDescent="0.4">
      <c r="B2158" s="18" t="s">
        <v>5909</v>
      </c>
      <c r="C2158" s="18" t="s">
        <v>5910</v>
      </c>
      <c r="D2158" s="18" t="s">
        <v>12131</v>
      </c>
      <c r="E2158" s="19" t="s">
        <v>17329</v>
      </c>
      <c r="F2158" s="18" t="s">
        <v>6047</v>
      </c>
      <c r="G2158" s="18" t="s">
        <v>522</v>
      </c>
      <c r="H2158" s="18" t="s">
        <v>9525</v>
      </c>
      <c r="I2158" s="19" t="s">
        <v>9526</v>
      </c>
      <c r="J2158" s="18" t="s">
        <v>5904</v>
      </c>
      <c r="K2158" s="18" t="s">
        <v>17333</v>
      </c>
      <c r="L2158" s="18" t="s">
        <v>10232</v>
      </c>
      <c r="N2158" s="20">
        <v>45322</v>
      </c>
      <c r="O2158" s="18" t="s">
        <v>17334</v>
      </c>
      <c r="P2158" s="18" t="s">
        <v>17333</v>
      </c>
      <c r="Q2158" s="18" t="s">
        <v>17332</v>
      </c>
      <c r="T2158" s="18">
        <v>0</v>
      </c>
      <c r="U2158" s="18">
        <v>0</v>
      </c>
    </row>
    <row r="2159" spans="2:21" x14ac:dyDescent="0.4">
      <c r="B2159" s="18" t="s">
        <v>5909</v>
      </c>
      <c r="C2159" s="18" t="s">
        <v>5910</v>
      </c>
      <c r="D2159" s="18" t="s">
        <v>12131</v>
      </c>
      <c r="E2159" s="19" t="s">
        <v>17329</v>
      </c>
      <c r="F2159" s="18" t="s">
        <v>6047</v>
      </c>
      <c r="G2159" s="18" t="s">
        <v>522</v>
      </c>
      <c r="H2159" s="18" t="s">
        <v>9525</v>
      </c>
      <c r="I2159" s="19" t="s">
        <v>9526</v>
      </c>
      <c r="J2159" s="18" t="s">
        <v>5843</v>
      </c>
      <c r="K2159" s="18" t="s">
        <v>17330</v>
      </c>
      <c r="L2159" s="18" t="s">
        <v>10232</v>
      </c>
      <c r="N2159" s="20">
        <v>45322</v>
      </c>
      <c r="O2159" s="18" t="s">
        <v>17331</v>
      </c>
      <c r="P2159" s="18" t="s">
        <v>17330</v>
      </c>
      <c r="Q2159" s="18" t="s">
        <v>17332</v>
      </c>
      <c r="T2159" s="18">
        <v>0</v>
      </c>
      <c r="U2159" s="18">
        <v>0</v>
      </c>
    </row>
    <row r="2160" spans="2:21" x14ac:dyDescent="0.4">
      <c r="B2160" s="18" t="s">
        <v>5909</v>
      </c>
      <c r="C2160" s="18" t="s">
        <v>5910</v>
      </c>
      <c r="D2160" s="18" t="s">
        <v>12131</v>
      </c>
      <c r="E2160" s="19" t="s">
        <v>15741</v>
      </c>
      <c r="F2160" s="18" t="s">
        <v>6047</v>
      </c>
      <c r="G2160" s="18" t="s">
        <v>703</v>
      </c>
      <c r="H2160" s="18" t="s">
        <v>6466</v>
      </c>
      <c r="I2160" s="19" t="s">
        <v>7977</v>
      </c>
      <c r="J2160" s="18" t="s">
        <v>5899</v>
      </c>
      <c r="K2160" s="18" t="s">
        <v>15742</v>
      </c>
      <c r="L2160" s="18" t="s">
        <v>10232</v>
      </c>
      <c r="M2160" s="19" t="s">
        <v>15743</v>
      </c>
      <c r="N2160" s="20">
        <v>45322</v>
      </c>
      <c r="O2160" s="18" t="s">
        <v>15744</v>
      </c>
      <c r="P2160" s="18" t="s">
        <v>15742</v>
      </c>
      <c r="Q2160" s="18" t="s">
        <v>15745</v>
      </c>
      <c r="R2160" s="18">
        <v>1.3</v>
      </c>
      <c r="T2160" s="18">
        <v>0</v>
      </c>
      <c r="U2160" s="18">
        <v>0</v>
      </c>
    </row>
    <row r="2161" spans="2:21" x14ac:dyDescent="0.4">
      <c r="B2161" s="18" t="s">
        <v>5909</v>
      </c>
      <c r="C2161" s="18" t="s">
        <v>5910</v>
      </c>
      <c r="D2161" s="18" t="s">
        <v>12131</v>
      </c>
      <c r="E2161" s="19" t="s">
        <v>15741</v>
      </c>
      <c r="F2161" s="18" t="s">
        <v>6047</v>
      </c>
      <c r="G2161" s="18" t="s">
        <v>703</v>
      </c>
      <c r="H2161" s="18" t="s">
        <v>6466</v>
      </c>
      <c r="I2161" s="19" t="s">
        <v>7977</v>
      </c>
      <c r="J2161" s="18" t="s">
        <v>5904</v>
      </c>
      <c r="K2161" s="18" t="s">
        <v>15746</v>
      </c>
      <c r="L2161" s="18" t="s">
        <v>10232</v>
      </c>
      <c r="M2161" s="19" t="s">
        <v>15743</v>
      </c>
      <c r="N2161" s="20">
        <v>45322</v>
      </c>
      <c r="O2161" s="18" t="s">
        <v>15747</v>
      </c>
      <c r="P2161" s="18" t="s">
        <v>15746</v>
      </c>
      <c r="Q2161" s="18" t="s">
        <v>15745</v>
      </c>
      <c r="R2161" s="18">
        <v>1.3</v>
      </c>
      <c r="T2161" s="18">
        <v>0</v>
      </c>
      <c r="U2161" s="18">
        <v>0</v>
      </c>
    </row>
    <row r="2162" spans="2:21" x14ac:dyDescent="0.4">
      <c r="B2162" s="18" t="s">
        <v>5909</v>
      </c>
      <c r="C2162" s="18" t="s">
        <v>5910</v>
      </c>
      <c r="D2162" s="18" t="s">
        <v>12131</v>
      </c>
      <c r="E2162" s="19" t="s">
        <v>15741</v>
      </c>
      <c r="F2162" s="18" t="s">
        <v>6047</v>
      </c>
      <c r="G2162" s="18" t="s">
        <v>703</v>
      </c>
      <c r="H2162" s="18" t="s">
        <v>6466</v>
      </c>
      <c r="I2162" s="19" t="s">
        <v>7977</v>
      </c>
      <c r="J2162" s="18" t="s">
        <v>5843</v>
      </c>
      <c r="K2162" s="18" t="s">
        <v>15748</v>
      </c>
      <c r="L2162" s="18" t="s">
        <v>10232</v>
      </c>
      <c r="M2162" s="19" t="s">
        <v>15743</v>
      </c>
      <c r="N2162" s="20">
        <v>45322</v>
      </c>
      <c r="O2162" s="18" t="s">
        <v>15749</v>
      </c>
      <c r="P2162" s="18" t="s">
        <v>15748</v>
      </c>
      <c r="Q2162" s="18" t="s">
        <v>15745</v>
      </c>
      <c r="R2162" s="18">
        <v>1.3</v>
      </c>
      <c r="T2162" s="18">
        <v>0</v>
      </c>
      <c r="U2162" s="18">
        <v>0</v>
      </c>
    </row>
    <row r="2163" spans="2:21" x14ac:dyDescent="0.4">
      <c r="B2163" s="18" t="s">
        <v>5909</v>
      </c>
      <c r="C2163" s="18" t="s">
        <v>5910</v>
      </c>
      <c r="D2163" s="18" t="s">
        <v>12131</v>
      </c>
      <c r="E2163" s="19" t="s">
        <v>15760</v>
      </c>
      <c r="F2163" s="18" t="s">
        <v>6047</v>
      </c>
      <c r="G2163" s="18" t="s">
        <v>522</v>
      </c>
      <c r="H2163" s="18" t="s">
        <v>9525</v>
      </c>
      <c r="I2163" s="19" t="s">
        <v>9526</v>
      </c>
      <c r="J2163" s="18" t="s">
        <v>5899</v>
      </c>
      <c r="K2163" s="18" t="s">
        <v>15761</v>
      </c>
      <c r="L2163" s="18" t="s">
        <v>10232</v>
      </c>
      <c r="M2163" s="19" t="s">
        <v>15743</v>
      </c>
      <c r="N2163" s="20">
        <v>45322</v>
      </c>
      <c r="O2163" s="18" t="s">
        <v>15762</v>
      </c>
      <c r="P2163" s="18" t="s">
        <v>15761</v>
      </c>
      <c r="Q2163" s="18" t="s">
        <v>15763</v>
      </c>
      <c r="T2163" s="18">
        <v>0</v>
      </c>
      <c r="U2163" s="18">
        <v>0</v>
      </c>
    </row>
    <row r="2164" spans="2:21" x14ac:dyDescent="0.4">
      <c r="B2164" s="18" t="s">
        <v>5909</v>
      </c>
      <c r="C2164" s="18" t="s">
        <v>5910</v>
      </c>
      <c r="D2164" s="18" t="s">
        <v>12131</v>
      </c>
      <c r="E2164" s="19" t="s">
        <v>15760</v>
      </c>
      <c r="F2164" s="18" t="s">
        <v>6047</v>
      </c>
      <c r="G2164" s="18" t="s">
        <v>522</v>
      </c>
      <c r="H2164" s="18" t="s">
        <v>9525</v>
      </c>
      <c r="I2164" s="19" t="s">
        <v>9526</v>
      </c>
      <c r="J2164" s="18" t="s">
        <v>5904</v>
      </c>
      <c r="K2164" s="18" t="s">
        <v>15764</v>
      </c>
      <c r="L2164" s="18" t="s">
        <v>10232</v>
      </c>
      <c r="M2164" s="19" t="s">
        <v>15743</v>
      </c>
      <c r="N2164" s="20">
        <v>45322</v>
      </c>
      <c r="O2164" s="18" t="s">
        <v>15765</v>
      </c>
      <c r="P2164" s="18" t="s">
        <v>15764</v>
      </c>
      <c r="Q2164" s="18" t="s">
        <v>15763</v>
      </c>
      <c r="T2164" s="18">
        <v>0</v>
      </c>
      <c r="U2164" s="18">
        <v>0</v>
      </c>
    </row>
    <row r="2165" spans="2:21" x14ac:dyDescent="0.4">
      <c r="B2165" s="18" t="s">
        <v>5909</v>
      </c>
      <c r="C2165" s="18" t="s">
        <v>5910</v>
      </c>
      <c r="D2165" s="18" t="s">
        <v>12131</v>
      </c>
      <c r="E2165" s="19" t="s">
        <v>15760</v>
      </c>
      <c r="F2165" s="18" t="s">
        <v>6047</v>
      </c>
      <c r="G2165" s="18" t="s">
        <v>522</v>
      </c>
      <c r="H2165" s="18" t="s">
        <v>9525</v>
      </c>
      <c r="I2165" s="19" t="s">
        <v>9526</v>
      </c>
      <c r="J2165" s="18" t="s">
        <v>5843</v>
      </c>
      <c r="K2165" s="18" t="s">
        <v>15766</v>
      </c>
      <c r="L2165" s="18" t="s">
        <v>10232</v>
      </c>
      <c r="M2165" s="19" t="s">
        <v>15743</v>
      </c>
      <c r="N2165" s="20">
        <v>45322</v>
      </c>
      <c r="O2165" s="18" t="s">
        <v>15767</v>
      </c>
      <c r="P2165" s="18" t="s">
        <v>15766</v>
      </c>
      <c r="Q2165" s="18" t="s">
        <v>15763</v>
      </c>
      <c r="T2165" s="18">
        <v>0</v>
      </c>
      <c r="U2165" s="18">
        <v>0</v>
      </c>
    </row>
    <row r="2166" spans="2:21" x14ac:dyDescent="0.4">
      <c r="B2166" s="18" t="s">
        <v>5909</v>
      </c>
      <c r="C2166" s="18" t="s">
        <v>5910</v>
      </c>
      <c r="D2166" s="18" t="s">
        <v>12131</v>
      </c>
      <c r="E2166" s="19" t="s">
        <v>15750</v>
      </c>
      <c r="F2166" s="18" t="s">
        <v>6047</v>
      </c>
      <c r="G2166" s="18" t="s">
        <v>39</v>
      </c>
      <c r="H2166" s="18" t="s">
        <v>6318</v>
      </c>
      <c r="I2166" s="19" t="s">
        <v>15751</v>
      </c>
      <c r="J2166" s="18" t="s">
        <v>5899</v>
      </c>
      <c r="K2166" s="18" t="s">
        <v>15752</v>
      </c>
      <c r="L2166" s="18" t="s">
        <v>10232</v>
      </c>
      <c r="M2166" s="19" t="s">
        <v>15753</v>
      </c>
      <c r="N2166" s="20">
        <v>45322</v>
      </c>
      <c r="O2166" s="18" t="s">
        <v>15754</v>
      </c>
      <c r="P2166" s="18" t="s">
        <v>15752</v>
      </c>
      <c r="Q2166" s="18" t="s">
        <v>15755</v>
      </c>
      <c r="R2166" s="18">
        <v>2.8</v>
      </c>
      <c r="T2166" s="18">
        <v>0</v>
      </c>
      <c r="U2166" s="18">
        <v>0</v>
      </c>
    </row>
    <row r="2167" spans="2:21" x14ac:dyDescent="0.4">
      <c r="B2167" s="18" t="s">
        <v>5909</v>
      </c>
      <c r="C2167" s="18" t="s">
        <v>5910</v>
      </c>
      <c r="D2167" s="18" t="s">
        <v>12131</v>
      </c>
      <c r="E2167" s="19" t="s">
        <v>15750</v>
      </c>
      <c r="F2167" s="18" t="s">
        <v>6047</v>
      </c>
      <c r="G2167" s="18" t="s">
        <v>39</v>
      </c>
      <c r="H2167" s="18" t="s">
        <v>6318</v>
      </c>
      <c r="I2167" s="19" t="s">
        <v>15751</v>
      </c>
      <c r="J2167" s="18" t="s">
        <v>5904</v>
      </c>
      <c r="K2167" s="18" t="s">
        <v>15756</v>
      </c>
      <c r="L2167" s="18" t="s">
        <v>10232</v>
      </c>
      <c r="M2167" s="19" t="s">
        <v>15753</v>
      </c>
      <c r="N2167" s="20">
        <v>45322</v>
      </c>
      <c r="O2167" s="18" t="s">
        <v>15757</v>
      </c>
      <c r="P2167" s="18" t="s">
        <v>15756</v>
      </c>
      <c r="Q2167" s="18" t="s">
        <v>15755</v>
      </c>
      <c r="R2167" s="18">
        <v>2.8</v>
      </c>
      <c r="T2167" s="18">
        <v>0</v>
      </c>
      <c r="U2167" s="18">
        <v>0</v>
      </c>
    </row>
    <row r="2168" spans="2:21" x14ac:dyDescent="0.4">
      <c r="B2168" s="18" t="s">
        <v>5909</v>
      </c>
      <c r="C2168" s="18" t="s">
        <v>5910</v>
      </c>
      <c r="D2168" s="18" t="s">
        <v>12131</v>
      </c>
      <c r="E2168" s="19" t="s">
        <v>15750</v>
      </c>
      <c r="F2168" s="18" t="s">
        <v>6047</v>
      </c>
      <c r="G2168" s="18" t="s">
        <v>39</v>
      </c>
      <c r="H2168" s="18" t="s">
        <v>6318</v>
      </c>
      <c r="I2168" s="19" t="s">
        <v>15751</v>
      </c>
      <c r="J2168" s="18" t="s">
        <v>5843</v>
      </c>
      <c r="K2168" s="18" t="s">
        <v>15758</v>
      </c>
      <c r="L2168" s="18" t="s">
        <v>10232</v>
      </c>
      <c r="M2168" s="19" t="s">
        <v>15753</v>
      </c>
      <c r="N2168" s="20">
        <v>45322</v>
      </c>
      <c r="O2168" s="18" t="s">
        <v>15759</v>
      </c>
      <c r="P2168" s="18" t="s">
        <v>15758</v>
      </c>
      <c r="Q2168" s="18" t="s">
        <v>15755</v>
      </c>
      <c r="R2168" s="18">
        <v>2.8</v>
      </c>
      <c r="T2168" s="18">
        <v>0</v>
      </c>
      <c r="U2168" s="18">
        <v>0</v>
      </c>
    </row>
    <row r="2169" spans="2:21" x14ac:dyDescent="0.4">
      <c r="B2169" s="18" t="s">
        <v>5926</v>
      </c>
      <c r="C2169" s="18" t="s">
        <v>5910</v>
      </c>
      <c r="D2169" s="18" t="s">
        <v>17033</v>
      </c>
      <c r="E2169" s="19" t="s">
        <v>548</v>
      </c>
      <c r="F2169" s="18" t="s">
        <v>5935</v>
      </c>
      <c r="G2169" s="18" t="s">
        <v>29</v>
      </c>
      <c r="H2169" s="18" t="s">
        <v>5936</v>
      </c>
      <c r="I2169" s="19" t="s">
        <v>15465</v>
      </c>
      <c r="J2169" s="18" t="s">
        <v>5899</v>
      </c>
      <c r="K2169" s="18" t="s">
        <v>17193</v>
      </c>
      <c r="L2169" s="18" t="s">
        <v>10232</v>
      </c>
      <c r="N2169" s="20">
        <v>45322</v>
      </c>
      <c r="O2169" s="18" t="s">
        <v>17194</v>
      </c>
      <c r="P2169" s="18" t="s">
        <v>17193</v>
      </c>
      <c r="Q2169" s="18" t="s">
        <v>17066</v>
      </c>
      <c r="R2169" s="18">
        <v>0.85</v>
      </c>
      <c r="T2169" s="18">
        <v>0</v>
      </c>
      <c r="U2169" s="18">
        <v>0</v>
      </c>
    </row>
    <row r="2170" spans="2:21" x14ac:dyDescent="0.4">
      <c r="B2170" s="18" t="s">
        <v>5926</v>
      </c>
      <c r="C2170" s="18" t="s">
        <v>5910</v>
      </c>
      <c r="D2170" s="18" t="s">
        <v>17033</v>
      </c>
      <c r="E2170" s="19" t="s">
        <v>548</v>
      </c>
      <c r="F2170" s="18" t="s">
        <v>5935</v>
      </c>
      <c r="G2170" s="18" t="s">
        <v>29</v>
      </c>
      <c r="H2170" s="18" t="s">
        <v>5936</v>
      </c>
      <c r="I2170" s="19" t="s">
        <v>15465</v>
      </c>
      <c r="J2170" s="18" t="s">
        <v>5904</v>
      </c>
      <c r="K2170" s="18" t="s">
        <v>17195</v>
      </c>
      <c r="L2170" s="18" t="s">
        <v>10232</v>
      </c>
      <c r="N2170" s="20">
        <v>45322</v>
      </c>
      <c r="O2170" s="18" t="s">
        <v>17196</v>
      </c>
      <c r="P2170" s="18" t="s">
        <v>17195</v>
      </c>
      <c r="Q2170" s="18" t="s">
        <v>17066</v>
      </c>
      <c r="R2170" s="18">
        <v>0.85</v>
      </c>
      <c r="T2170" s="18">
        <v>0</v>
      </c>
      <c r="U2170" s="18">
        <v>0</v>
      </c>
    </row>
    <row r="2171" spans="2:21" x14ac:dyDescent="0.4">
      <c r="B2171" s="18" t="s">
        <v>5926</v>
      </c>
      <c r="C2171" s="18" t="s">
        <v>5910</v>
      </c>
      <c r="D2171" s="18" t="s">
        <v>17033</v>
      </c>
      <c r="E2171" s="19" t="s">
        <v>548</v>
      </c>
      <c r="F2171" s="18" t="s">
        <v>5935</v>
      </c>
      <c r="G2171" s="18" t="s">
        <v>29</v>
      </c>
      <c r="H2171" s="18" t="s">
        <v>5936</v>
      </c>
      <c r="I2171" s="19" t="s">
        <v>15465</v>
      </c>
      <c r="J2171" s="18" t="s">
        <v>5843</v>
      </c>
      <c r="K2171" s="18" t="s">
        <v>17197</v>
      </c>
      <c r="L2171" s="18" t="s">
        <v>10232</v>
      </c>
      <c r="N2171" s="20">
        <v>45322</v>
      </c>
      <c r="O2171" s="18" t="s">
        <v>17198</v>
      </c>
      <c r="P2171" s="18" t="s">
        <v>17197</v>
      </c>
      <c r="Q2171" s="18" t="s">
        <v>17066</v>
      </c>
      <c r="R2171" s="18">
        <v>0.85</v>
      </c>
      <c r="T2171" s="18">
        <v>0</v>
      </c>
      <c r="U2171" s="18">
        <v>0</v>
      </c>
    </row>
    <row r="2172" spans="2:21" x14ac:dyDescent="0.4">
      <c r="B2172" s="18" t="s">
        <v>5926</v>
      </c>
      <c r="C2172" s="18" t="s">
        <v>5910</v>
      </c>
      <c r="D2172" s="18" t="s">
        <v>17033</v>
      </c>
      <c r="E2172" s="19" t="s">
        <v>548</v>
      </c>
      <c r="F2172" s="18" t="s">
        <v>5935</v>
      </c>
      <c r="G2172" s="18" t="s">
        <v>29</v>
      </c>
      <c r="H2172" s="18" t="s">
        <v>5936</v>
      </c>
      <c r="I2172" s="19" t="s">
        <v>15465</v>
      </c>
      <c r="J2172" s="18" t="s">
        <v>5923</v>
      </c>
      <c r="K2172" s="18" t="s">
        <v>17199</v>
      </c>
      <c r="L2172" s="18" t="s">
        <v>10232</v>
      </c>
      <c r="N2172" s="20">
        <v>45322</v>
      </c>
      <c r="O2172" s="18" t="s">
        <v>17200</v>
      </c>
      <c r="P2172" s="18" t="s">
        <v>17199</v>
      </c>
      <c r="Q2172" s="18" t="s">
        <v>17066</v>
      </c>
      <c r="R2172" s="18">
        <v>0.85</v>
      </c>
      <c r="T2172" s="18">
        <v>0</v>
      </c>
      <c r="U2172" s="18">
        <v>0</v>
      </c>
    </row>
    <row r="2173" spans="2:21" x14ac:dyDescent="0.4">
      <c r="B2173" s="18" t="s">
        <v>5926</v>
      </c>
      <c r="C2173" s="18" t="s">
        <v>5910</v>
      </c>
      <c r="D2173" s="18" t="s">
        <v>17033</v>
      </c>
      <c r="E2173" s="19" t="s">
        <v>548</v>
      </c>
      <c r="F2173" s="18" t="s">
        <v>5935</v>
      </c>
      <c r="G2173" s="18" t="s">
        <v>522</v>
      </c>
      <c r="H2173" s="18" t="s">
        <v>9525</v>
      </c>
      <c r="I2173" s="19" t="s">
        <v>9526</v>
      </c>
      <c r="J2173" s="18" t="s">
        <v>5899</v>
      </c>
      <c r="K2173" s="18" t="s">
        <v>17201</v>
      </c>
      <c r="L2173" s="18" t="s">
        <v>10232</v>
      </c>
      <c r="N2173" s="20">
        <v>45322</v>
      </c>
      <c r="O2173" s="18" t="s">
        <v>17202</v>
      </c>
      <c r="P2173" s="18" t="s">
        <v>17201</v>
      </c>
      <c r="Q2173" s="18" t="s">
        <v>17066</v>
      </c>
      <c r="T2173" s="18">
        <v>0</v>
      </c>
      <c r="U2173" s="18">
        <v>0</v>
      </c>
    </row>
    <row r="2174" spans="2:21" x14ac:dyDescent="0.4">
      <c r="B2174" s="18" t="s">
        <v>5926</v>
      </c>
      <c r="C2174" s="18" t="s">
        <v>5910</v>
      </c>
      <c r="D2174" s="18" t="s">
        <v>17033</v>
      </c>
      <c r="E2174" s="19" t="s">
        <v>548</v>
      </c>
      <c r="F2174" s="18" t="s">
        <v>5935</v>
      </c>
      <c r="G2174" s="18" t="s">
        <v>522</v>
      </c>
      <c r="H2174" s="18" t="s">
        <v>9525</v>
      </c>
      <c r="I2174" s="19" t="s">
        <v>9526</v>
      </c>
      <c r="J2174" s="18" t="s">
        <v>5904</v>
      </c>
      <c r="K2174" s="18" t="s">
        <v>17203</v>
      </c>
      <c r="L2174" s="18" t="s">
        <v>10232</v>
      </c>
      <c r="N2174" s="20">
        <v>45322</v>
      </c>
      <c r="O2174" s="18" t="s">
        <v>17204</v>
      </c>
      <c r="P2174" s="18" t="s">
        <v>17203</v>
      </c>
      <c r="Q2174" s="18" t="s">
        <v>17066</v>
      </c>
      <c r="T2174" s="18">
        <v>0</v>
      </c>
      <c r="U2174" s="18">
        <v>0</v>
      </c>
    </row>
    <row r="2175" spans="2:21" x14ac:dyDescent="0.4">
      <c r="B2175" s="18" t="s">
        <v>5926</v>
      </c>
      <c r="C2175" s="18" t="s">
        <v>5910</v>
      </c>
      <c r="D2175" s="18" t="s">
        <v>17033</v>
      </c>
      <c r="E2175" s="19" t="s">
        <v>548</v>
      </c>
      <c r="F2175" s="18" t="s">
        <v>5935</v>
      </c>
      <c r="G2175" s="18" t="s">
        <v>522</v>
      </c>
      <c r="H2175" s="18" t="s">
        <v>9525</v>
      </c>
      <c r="I2175" s="19" t="s">
        <v>9526</v>
      </c>
      <c r="J2175" s="18" t="s">
        <v>5843</v>
      </c>
      <c r="K2175" s="18" t="s">
        <v>17205</v>
      </c>
      <c r="L2175" s="18" t="s">
        <v>10232</v>
      </c>
      <c r="N2175" s="20">
        <v>45322</v>
      </c>
      <c r="O2175" s="18" t="s">
        <v>17206</v>
      </c>
      <c r="P2175" s="18" t="s">
        <v>17205</v>
      </c>
      <c r="Q2175" s="18" t="s">
        <v>17066</v>
      </c>
      <c r="T2175" s="18">
        <v>0</v>
      </c>
      <c r="U2175" s="18">
        <v>0</v>
      </c>
    </row>
    <row r="2176" spans="2:21" x14ac:dyDescent="0.4">
      <c r="B2176" s="18" t="s">
        <v>5926</v>
      </c>
      <c r="C2176" s="18" t="s">
        <v>5910</v>
      </c>
      <c r="D2176" s="18" t="s">
        <v>17033</v>
      </c>
      <c r="E2176" s="19" t="s">
        <v>546</v>
      </c>
      <c r="F2176" s="18" t="s">
        <v>5935</v>
      </c>
      <c r="G2176" s="18" t="s">
        <v>29</v>
      </c>
      <c r="H2176" s="18" t="s">
        <v>5936</v>
      </c>
      <c r="I2176" s="19" t="s">
        <v>5915</v>
      </c>
      <c r="J2176" s="18" t="s">
        <v>5899</v>
      </c>
      <c r="K2176" s="18" t="s">
        <v>17179</v>
      </c>
      <c r="L2176" s="18" t="s">
        <v>10232</v>
      </c>
      <c r="N2176" s="20">
        <v>45322</v>
      </c>
      <c r="O2176" s="18" t="s">
        <v>17180</v>
      </c>
      <c r="P2176" s="18" t="s">
        <v>17179</v>
      </c>
      <c r="Q2176" s="18" t="s">
        <v>17051</v>
      </c>
      <c r="R2176" s="18">
        <v>0.92</v>
      </c>
      <c r="T2176" s="18">
        <v>0</v>
      </c>
      <c r="U2176" s="18">
        <v>0</v>
      </c>
    </row>
    <row r="2177" spans="2:21" x14ac:dyDescent="0.4">
      <c r="B2177" s="18" t="s">
        <v>5926</v>
      </c>
      <c r="C2177" s="18" t="s">
        <v>5910</v>
      </c>
      <c r="D2177" s="18" t="s">
        <v>17033</v>
      </c>
      <c r="E2177" s="19" t="s">
        <v>546</v>
      </c>
      <c r="F2177" s="18" t="s">
        <v>5935</v>
      </c>
      <c r="G2177" s="18" t="s">
        <v>29</v>
      </c>
      <c r="H2177" s="18" t="s">
        <v>5936</v>
      </c>
      <c r="I2177" s="19" t="s">
        <v>5915</v>
      </c>
      <c r="J2177" s="18" t="s">
        <v>5904</v>
      </c>
      <c r="K2177" s="18" t="s">
        <v>17181</v>
      </c>
      <c r="L2177" s="18" t="s">
        <v>10232</v>
      </c>
      <c r="N2177" s="20">
        <v>45322</v>
      </c>
      <c r="O2177" s="18" t="s">
        <v>17182</v>
      </c>
      <c r="P2177" s="18" t="s">
        <v>17181</v>
      </c>
      <c r="Q2177" s="18" t="s">
        <v>17051</v>
      </c>
      <c r="R2177" s="18">
        <v>0.92</v>
      </c>
      <c r="T2177" s="18">
        <v>0</v>
      </c>
      <c r="U2177" s="18">
        <v>0</v>
      </c>
    </row>
    <row r="2178" spans="2:21" x14ac:dyDescent="0.4">
      <c r="B2178" s="18" t="s">
        <v>5926</v>
      </c>
      <c r="C2178" s="18" t="s">
        <v>5910</v>
      </c>
      <c r="D2178" s="18" t="s">
        <v>17033</v>
      </c>
      <c r="E2178" s="19" t="s">
        <v>546</v>
      </c>
      <c r="F2178" s="18" t="s">
        <v>5935</v>
      </c>
      <c r="G2178" s="18" t="s">
        <v>29</v>
      </c>
      <c r="H2178" s="18" t="s">
        <v>5936</v>
      </c>
      <c r="I2178" s="19" t="s">
        <v>5915</v>
      </c>
      <c r="J2178" s="18" t="s">
        <v>5843</v>
      </c>
      <c r="K2178" s="18" t="s">
        <v>17183</v>
      </c>
      <c r="L2178" s="18" t="s">
        <v>10232</v>
      </c>
      <c r="N2178" s="20">
        <v>45322</v>
      </c>
      <c r="O2178" s="18" t="s">
        <v>17184</v>
      </c>
      <c r="P2178" s="18" t="s">
        <v>17183</v>
      </c>
      <c r="Q2178" s="18" t="s">
        <v>17051</v>
      </c>
      <c r="R2178" s="18">
        <v>0.92</v>
      </c>
      <c r="T2178" s="18">
        <v>0</v>
      </c>
      <c r="U2178" s="18">
        <v>0</v>
      </c>
    </row>
    <row r="2179" spans="2:21" x14ac:dyDescent="0.4">
      <c r="B2179" s="18" t="s">
        <v>5926</v>
      </c>
      <c r="C2179" s="18" t="s">
        <v>5910</v>
      </c>
      <c r="D2179" s="18" t="s">
        <v>17033</v>
      </c>
      <c r="E2179" s="19" t="s">
        <v>546</v>
      </c>
      <c r="F2179" s="18" t="s">
        <v>5935</v>
      </c>
      <c r="G2179" s="18" t="s">
        <v>29</v>
      </c>
      <c r="H2179" s="18" t="s">
        <v>5936</v>
      </c>
      <c r="I2179" s="19" t="s">
        <v>5915</v>
      </c>
      <c r="J2179" s="18" t="s">
        <v>5923</v>
      </c>
      <c r="K2179" s="18" t="s">
        <v>17185</v>
      </c>
      <c r="L2179" s="18" t="s">
        <v>10232</v>
      </c>
      <c r="N2179" s="20">
        <v>45322</v>
      </c>
      <c r="O2179" s="18" t="s">
        <v>17186</v>
      </c>
      <c r="P2179" s="18" t="s">
        <v>17185</v>
      </c>
      <c r="Q2179" s="18" t="s">
        <v>17051</v>
      </c>
      <c r="R2179" s="18">
        <v>0.92</v>
      </c>
      <c r="T2179" s="18">
        <v>0</v>
      </c>
      <c r="U2179" s="18">
        <v>0</v>
      </c>
    </row>
    <row r="2180" spans="2:21" x14ac:dyDescent="0.4">
      <c r="B2180" s="18" t="s">
        <v>5926</v>
      </c>
      <c r="C2180" s="18" t="s">
        <v>5910</v>
      </c>
      <c r="D2180" s="18" t="s">
        <v>17033</v>
      </c>
      <c r="E2180" s="19" t="s">
        <v>546</v>
      </c>
      <c r="F2180" s="18" t="s">
        <v>5935</v>
      </c>
      <c r="G2180" s="18" t="s">
        <v>522</v>
      </c>
      <c r="H2180" s="18" t="s">
        <v>9525</v>
      </c>
      <c r="I2180" s="19" t="s">
        <v>9526</v>
      </c>
      <c r="J2180" s="18" t="s">
        <v>5899</v>
      </c>
      <c r="K2180" s="18" t="s">
        <v>17187</v>
      </c>
      <c r="L2180" s="18" t="s">
        <v>10232</v>
      </c>
      <c r="N2180" s="20">
        <v>45322</v>
      </c>
      <c r="O2180" s="18" t="s">
        <v>17188</v>
      </c>
      <c r="P2180" s="18" t="s">
        <v>17187</v>
      </c>
      <c r="Q2180" s="18" t="s">
        <v>17051</v>
      </c>
      <c r="T2180" s="18">
        <v>0</v>
      </c>
      <c r="U2180" s="18">
        <v>0</v>
      </c>
    </row>
    <row r="2181" spans="2:21" x14ac:dyDescent="0.4">
      <c r="B2181" s="18" t="s">
        <v>5926</v>
      </c>
      <c r="C2181" s="18" t="s">
        <v>5910</v>
      </c>
      <c r="D2181" s="18" t="s">
        <v>17033</v>
      </c>
      <c r="E2181" s="19" t="s">
        <v>546</v>
      </c>
      <c r="F2181" s="18" t="s">
        <v>5935</v>
      </c>
      <c r="G2181" s="18" t="s">
        <v>522</v>
      </c>
      <c r="H2181" s="18" t="s">
        <v>9525</v>
      </c>
      <c r="I2181" s="19" t="s">
        <v>9526</v>
      </c>
      <c r="J2181" s="18" t="s">
        <v>5904</v>
      </c>
      <c r="K2181" s="18" t="s">
        <v>17189</v>
      </c>
      <c r="L2181" s="18" t="s">
        <v>10232</v>
      </c>
      <c r="N2181" s="20">
        <v>45322</v>
      </c>
      <c r="O2181" s="18" t="s">
        <v>17190</v>
      </c>
      <c r="P2181" s="18" t="s">
        <v>17189</v>
      </c>
      <c r="Q2181" s="18" t="s">
        <v>17051</v>
      </c>
      <c r="T2181" s="18">
        <v>0</v>
      </c>
      <c r="U2181" s="18">
        <v>0</v>
      </c>
    </row>
    <row r="2182" spans="2:21" x14ac:dyDescent="0.4">
      <c r="B2182" s="18" t="s">
        <v>5926</v>
      </c>
      <c r="C2182" s="18" t="s">
        <v>5910</v>
      </c>
      <c r="D2182" s="18" t="s">
        <v>17033</v>
      </c>
      <c r="E2182" s="19" t="s">
        <v>546</v>
      </c>
      <c r="F2182" s="18" t="s">
        <v>5935</v>
      </c>
      <c r="G2182" s="18" t="s">
        <v>522</v>
      </c>
      <c r="H2182" s="18" t="s">
        <v>9525</v>
      </c>
      <c r="I2182" s="19" t="s">
        <v>9526</v>
      </c>
      <c r="J2182" s="18" t="s">
        <v>5843</v>
      </c>
      <c r="K2182" s="18" t="s">
        <v>17191</v>
      </c>
      <c r="L2182" s="18" t="s">
        <v>10232</v>
      </c>
      <c r="N2182" s="20">
        <v>45322</v>
      </c>
      <c r="O2182" s="18" t="s">
        <v>17192</v>
      </c>
      <c r="P2182" s="18" t="s">
        <v>17191</v>
      </c>
      <c r="Q2182" s="18" t="s">
        <v>17051</v>
      </c>
      <c r="T2182" s="18">
        <v>0</v>
      </c>
      <c r="U2182" s="18">
        <v>0</v>
      </c>
    </row>
    <row r="2183" spans="2:21" x14ac:dyDescent="0.4">
      <c r="B2183" s="18" t="s">
        <v>5926</v>
      </c>
      <c r="C2183" s="18" t="s">
        <v>5910</v>
      </c>
      <c r="D2183" s="18" t="s">
        <v>17033</v>
      </c>
      <c r="E2183" s="19" t="s">
        <v>544</v>
      </c>
      <c r="F2183" s="18" t="s">
        <v>5935</v>
      </c>
      <c r="G2183" s="18" t="s">
        <v>926</v>
      </c>
      <c r="H2183" s="18" t="s">
        <v>6145</v>
      </c>
      <c r="I2183" s="19" t="s">
        <v>6126</v>
      </c>
      <c r="J2183" s="18" t="s">
        <v>5899</v>
      </c>
      <c r="K2183" s="18" t="s">
        <v>17165</v>
      </c>
      <c r="L2183" s="18" t="s">
        <v>10232</v>
      </c>
      <c r="N2183" s="20">
        <v>45322</v>
      </c>
      <c r="O2183" s="18" t="s">
        <v>17166</v>
      </c>
      <c r="P2183" s="18" t="s">
        <v>17165</v>
      </c>
      <c r="Q2183" s="18" t="s">
        <v>17036</v>
      </c>
      <c r="R2183" s="18">
        <v>1.2</v>
      </c>
      <c r="T2183" s="18">
        <v>0</v>
      </c>
      <c r="U2183" s="18">
        <v>0</v>
      </c>
    </row>
    <row r="2184" spans="2:21" x14ac:dyDescent="0.4">
      <c r="B2184" s="18" t="s">
        <v>5926</v>
      </c>
      <c r="C2184" s="18" t="s">
        <v>5910</v>
      </c>
      <c r="D2184" s="18" t="s">
        <v>17033</v>
      </c>
      <c r="E2184" s="19" t="s">
        <v>544</v>
      </c>
      <c r="F2184" s="18" t="s">
        <v>5935</v>
      </c>
      <c r="G2184" s="18" t="s">
        <v>926</v>
      </c>
      <c r="H2184" s="18" t="s">
        <v>6145</v>
      </c>
      <c r="I2184" s="19" t="s">
        <v>6126</v>
      </c>
      <c r="J2184" s="18" t="s">
        <v>5904</v>
      </c>
      <c r="K2184" s="18" t="s">
        <v>17167</v>
      </c>
      <c r="L2184" s="18" t="s">
        <v>10232</v>
      </c>
      <c r="N2184" s="20">
        <v>45322</v>
      </c>
      <c r="O2184" s="18" t="s">
        <v>17168</v>
      </c>
      <c r="P2184" s="18" t="s">
        <v>17167</v>
      </c>
      <c r="Q2184" s="18" t="s">
        <v>17036</v>
      </c>
      <c r="R2184" s="18">
        <v>1.2</v>
      </c>
      <c r="T2184" s="18">
        <v>0</v>
      </c>
      <c r="U2184" s="18">
        <v>0</v>
      </c>
    </row>
    <row r="2185" spans="2:21" x14ac:dyDescent="0.4">
      <c r="B2185" s="18" t="s">
        <v>5926</v>
      </c>
      <c r="C2185" s="18" t="s">
        <v>5910</v>
      </c>
      <c r="D2185" s="18" t="s">
        <v>17033</v>
      </c>
      <c r="E2185" s="19" t="s">
        <v>544</v>
      </c>
      <c r="F2185" s="18" t="s">
        <v>5935</v>
      </c>
      <c r="G2185" s="18" t="s">
        <v>926</v>
      </c>
      <c r="H2185" s="18" t="s">
        <v>6145</v>
      </c>
      <c r="I2185" s="19" t="s">
        <v>6126</v>
      </c>
      <c r="J2185" s="18" t="s">
        <v>5843</v>
      </c>
      <c r="K2185" s="18" t="s">
        <v>17169</v>
      </c>
      <c r="L2185" s="18" t="s">
        <v>10232</v>
      </c>
      <c r="N2185" s="20">
        <v>45322</v>
      </c>
      <c r="O2185" s="18" t="s">
        <v>17170</v>
      </c>
      <c r="P2185" s="18" t="s">
        <v>17169</v>
      </c>
      <c r="Q2185" s="18" t="s">
        <v>17036</v>
      </c>
      <c r="R2185" s="18">
        <v>1.2</v>
      </c>
      <c r="T2185" s="18">
        <v>0</v>
      </c>
      <c r="U2185" s="18">
        <v>0</v>
      </c>
    </row>
    <row r="2186" spans="2:21" x14ac:dyDescent="0.4">
      <c r="B2186" s="18" t="s">
        <v>5926</v>
      </c>
      <c r="C2186" s="18" t="s">
        <v>5910</v>
      </c>
      <c r="D2186" s="18" t="s">
        <v>17033</v>
      </c>
      <c r="E2186" s="19" t="s">
        <v>544</v>
      </c>
      <c r="F2186" s="18" t="s">
        <v>5935</v>
      </c>
      <c r="G2186" s="18" t="s">
        <v>926</v>
      </c>
      <c r="H2186" s="18" t="s">
        <v>6145</v>
      </c>
      <c r="I2186" s="19" t="s">
        <v>6126</v>
      </c>
      <c r="J2186" s="18" t="s">
        <v>5923</v>
      </c>
      <c r="K2186" s="18" t="s">
        <v>17171</v>
      </c>
      <c r="L2186" s="18" t="s">
        <v>10232</v>
      </c>
      <c r="N2186" s="20">
        <v>45322</v>
      </c>
      <c r="O2186" s="18" t="s">
        <v>17172</v>
      </c>
      <c r="P2186" s="18" t="s">
        <v>17171</v>
      </c>
      <c r="Q2186" s="18" t="s">
        <v>17036</v>
      </c>
      <c r="R2186" s="18">
        <v>1.2</v>
      </c>
      <c r="T2186" s="18">
        <v>0</v>
      </c>
      <c r="U2186" s="18">
        <v>0</v>
      </c>
    </row>
    <row r="2187" spans="2:21" x14ac:dyDescent="0.4">
      <c r="B2187" s="18" t="s">
        <v>5926</v>
      </c>
      <c r="C2187" s="18" t="s">
        <v>5910</v>
      </c>
      <c r="D2187" s="18" t="s">
        <v>17033</v>
      </c>
      <c r="E2187" s="19" t="s">
        <v>544</v>
      </c>
      <c r="F2187" s="18" t="s">
        <v>5935</v>
      </c>
      <c r="G2187" s="18" t="s">
        <v>522</v>
      </c>
      <c r="H2187" s="18" t="s">
        <v>9525</v>
      </c>
      <c r="I2187" s="19" t="s">
        <v>9526</v>
      </c>
      <c r="J2187" s="18" t="s">
        <v>5899</v>
      </c>
      <c r="K2187" s="18" t="s">
        <v>17173</v>
      </c>
      <c r="L2187" s="18" t="s">
        <v>10232</v>
      </c>
      <c r="N2187" s="20">
        <v>45322</v>
      </c>
      <c r="O2187" s="18" t="s">
        <v>17174</v>
      </c>
      <c r="P2187" s="18" t="s">
        <v>17173</v>
      </c>
      <c r="Q2187" s="18" t="s">
        <v>17036</v>
      </c>
      <c r="T2187" s="18">
        <v>0</v>
      </c>
      <c r="U2187" s="18">
        <v>0</v>
      </c>
    </row>
    <row r="2188" spans="2:21" x14ac:dyDescent="0.4">
      <c r="B2188" s="18" t="s">
        <v>5926</v>
      </c>
      <c r="C2188" s="18" t="s">
        <v>5910</v>
      </c>
      <c r="D2188" s="18" t="s">
        <v>17033</v>
      </c>
      <c r="E2188" s="19" t="s">
        <v>544</v>
      </c>
      <c r="F2188" s="18" t="s">
        <v>5935</v>
      </c>
      <c r="G2188" s="18" t="s">
        <v>522</v>
      </c>
      <c r="H2188" s="18" t="s">
        <v>9525</v>
      </c>
      <c r="I2188" s="19" t="s">
        <v>9526</v>
      </c>
      <c r="J2188" s="18" t="s">
        <v>5904</v>
      </c>
      <c r="K2188" s="18" t="s">
        <v>17175</v>
      </c>
      <c r="L2188" s="18" t="s">
        <v>10232</v>
      </c>
      <c r="N2188" s="20">
        <v>45322</v>
      </c>
      <c r="O2188" s="18" t="s">
        <v>17176</v>
      </c>
      <c r="P2188" s="18" t="s">
        <v>17175</v>
      </c>
      <c r="Q2188" s="18" t="s">
        <v>17036</v>
      </c>
      <c r="T2188" s="18">
        <v>0</v>
      </c>
      <c r="U2188" s="18">
        <v>0</v>
      </c>
    </row>
    <row r="2189" spans="2:21" x14ac:dyDescent="0.4">
      <c r="B2189" s="18" t="s">
        <v>5926</v>
      </c>
      <c r="C2189" s="18" t="s">
        <v>5910</v>
      </c>
      <c r="D2189" s="18" t="s">
        <v>17033</v>
      </c>
      <c r="E2189" s="19" t="s">
        <v>544</v>
      </c>
      <c r="F2189" s="18" t="s">
        <v>5935</v>
      </c>
      <c r="G2189" s="18" t="s">
        <v>522</v>
      </c>
      <c r="H2189" s="18" t="s">
        <v>9525</v>
      </c>
      <c r="I2189" s="19" t="s">
        <v>9526</v>
      </c>
      <c r="J2189" s="18" t="s">
        <v>5843</v>
      </c>
      <c r="K2189" s="18" t="s">
        <v>17177</v>
      </c>
      <c r="L2189" s="18" t="s">
        <v>10232</v>
      </c>
      <c r="N2189" s="20">
        <v>45322</v>
      </c>
      <c r="O2189" s="18" t="s">
        <v>17178</v>
      </c>
      <c r="P2189" s="18" t="s">
        <v>17177</v>
      </c>
      <c r="Q2189" s="18" t="s">
        <v>17036</v>
      </c>
      <c r="T2189" s="18">
        <v>0</v>
      </c>
      <c r="U2189" s="18">
        <v>0</v>
      </c>
    </row>
    <row r="2190" spans="2:21" x14ac:dyDescent="0.4">
      <c r="B2190" s="18" t="s">
        <v>5926</v>
      </c>
      <c r="C2190" s="18" t="s">
        <v>5910</v>
      </c>
      <c r="D2190" s="18" t="s">
        <v>12933</v>
      </c>
      <c r="E2190" s="19" t="s">
        <v>15792</v>
      </c>
      <c r="F2190" s="18" t="s">
        <v>5935</v>
      </c>
      <c r="G2190" s="18" t="s">
        <v>926</v>
      </c>
      <c r="H2190" s="18" t="s">
        <v>6145</v>
      </c>
      <c r="I2190" s="19" t="s">
        <v>6126</v>
      </c>
      <c r="J2190" s="18" t="s">
        <v>5899</v>
      </c>
      <c r="K2190" s="18" t="s">
        <v>15900</v>
      </c>
      <c r="L2190" s="18" t="s">
        <v>10232</v>
      </c>
      <c r="M2190" s="19" t="s">
        <v>10288</v>
      </c>
      <c r="N2190" s="20">
        <v>45322</v>
      </c>
      <c r="O2190" s="18" t="s">
        <v>15901</v>
      </c>
      <c r="P2190" s="18" t="s">
        <v>15900</v>
      </c>
      <c r="Q2190" s="18" t="s">
        <v>15795</v>
      </c>
      <c r="R2190" s="18">
        <v>1.2</v>
      </c>
      <c r="T2190" s="18">
        <v>0</v>
      </c>
      <c r="U2190" s="18">
        <v>0</v>
      </c>
    </row>
    <row r="2191" spans="2:21" x14ac:dyDescent="0.4">
      <c r="B2191" s="18" t="s">
        <v>5926</v>
      </c>
      <c r="C2191" s="18" t="s">
        <v>5910</v>
      </c>
      <c r="D2191" s="18" t="s">
        <v>12933</v>
      </c>
      <c r="E2191" s="19" t="s">
        <v>15792</v>
      </c>
      <c r="F2191" s="18" t="s">
        <v>5935</v>
      </c>
      <c r="G2191" s="18" t="s">
        <v>926</v>
      </c>
      <c r="H2191" s="18" t="s">
        <v>6145</v>
      </c>
      <c r="I2191" s="19" t="s">
        <v>6126</v>
      </c>
      <c r="J2191" s="18" t="s">
        <v>5904</v>
      </c>
      <c r="K2191" s="18" t="s">
        <v>15898</v>
      </c>
      <c r="L2191" s="18" t="s">
        <v>10232</v>
      </c>
      <c r="M2191" s="19" t="s">
        <v>10288</v>
      </c>
      <c r="N2191" s="20">
        <v>45322</v>
      </c>
      <c r="O2191" s="18" t="s">
        <v>15899</v>
      </c>
      <c r="P2191" s="18" t="s">
        <v>15898</v>
      </c>
      <c r="Q2191" s="18" t="s">
        <v>15795</v>
      </c>
      <c r="R2191" s="18">
        <v>1.2</v>
      </c>
      <c r="T2191" s="18">
        <v>0</v>
      </c>
      <c r="U2191" s="18">
        <v>0</v>
      </c>
    </row>
    <row r="2192" spans="2:21" x14ac:dyDescent="0.4">
      <c r="B2192" s="18" t="s">
        <v>5926</v>
      </c>
      <c r="C2192" s="18" t="s">
        <v>5910</v>
      </c>
      <c r="D2192" s="18" t="s">
        <v>12933</v>
      </c>
      <c r="E2192" s="19" t="s">
        <v>15792</v>
      </c>
      <c r="F2192" s="18" t="s">
        <v>5935</v>
      </c>
      <c r="G2192" s="18" t="s">
        <v>926</v>
      </c>
      <c r="H2192" s="18" t="s">
        <v>6145</v>
      </c>
      <c r="I2192" s="19" t="s">
        <v>6126</v>
      </c>
      <c r="J2192" s="18" t="s">
        <v>5843</v>
      </c>
      <c r="K2192" s="18" t="s">
        <v>15896</v>
      </c>
      <c r="L2192" s="18" t="s">
        <v>10232</v>
      </c>
      <c r="M2192" s="19" t="s">
        <v>10288</v>
      </c>
      <c r="N2192" s="20">
        <v>45322</v>
      </c>
      <c r="O2192" s="18" t="s">
        <v>15897</v>
      </c>
      <c r="P2192" s="18" t="s">
        <v>15896</v>
      </c>
      <c r="Q2192" s="18" t="s">
        <v>15795</v>
      </c>
      <c r="R2192" s="18">
        <v>1.2</v>
      </c>
      <c r="T2192" s="18">
        <v>0</v>
      </c>
      <c r="U2192" s="18">
        <v>0</v>
      </c>
    </row>
    <row r="2193" spans="2:21" x14ac:dyDescent="0.4">
      <c r="B2193" s="18" t="s">
        <v>5926</v>
      </c>
      <c r="C2193" s="18" t="s">
        <v>5910</v>
      </c>
      <c r="D2193" s="18" t="s">
        <v>12933</v>
      </c>
      <c r="E2193" s="19" t="s">
        <v>15792</v>
      </c>
      <c r="F2193" s="18" t="s">
        <v>5935</v>
      </c>
      <c r="G2193" s="18" t="s">
        <v>926</v>
      </c>
      <c r="H2193" s="18" t="s">
        <v>6145</v>
      </c>
      <c r="I2193" s="19" t="s">
        <v>6126</v>
      </c>
      <c r="J2193" s="18" t="s">
        <v>5923</v>
      </c>
      <c r="K2193" s="18" t="s">
        <v>15894</v>
      </c>
      <c r="L2193" s="18" t="s">
        <v>10232</v>
      </c>
      <c r="M2193" s="19" t="s">
        <v>10288</v>
      </c>
      <c r="N2193" s="20">
        <v>45322</v>
      </c>
      <c r="O2193" s="18" t="s">
        <v>15895</v>
      </c>
      <c r="P2193" s="18" t="s">
        <v>15894</v>
      </c>
      <c r="Q2193" s="18" t="s">
        <v>15795</v>
      </c>
      <c r="R2193" s="18">
        <v>1.2</v>
      </c>
      <c r="T2193" s="18">
        <v>0</v>
      </c>
      <c r="U2193" s="18">
        <v>0</v>
      </c>
    </row>
    <row r="2194" spans="2:21" x14ac:dyDescent="0.4">
      <c r="B2194" s="18" t="s">
        <v>5926</v>
      </c>
      <c r="C2194" s="18" t="s">
        <v>5910</v>
      </c>
      <c r="D2194" s="18" t="s">
        <v>12933</v>
      </c>
      <c r="E2194" s="19" t="s">
        <v>15792</v>
      </c>
      <c r="F2194" s="18" t="s">
        <v>5935</v>
      </c>
      <c r="G2194" s="18" t="s">
        <v>703</v>
      </c>
      <c r="H2194" s="18" t="s">
        <v>6466</v>
      </c>
      <c r="I2194" s="19" t="s">
        <v>6406</v>
      </c>
      <c r="J2194" s="18" t="s">
        <v>5899</v>
      </c>
      <c r="K2194" s="18" t="s">
        <v>15906</v>
      </c>
      <c r="L2194" s="18" t="s">
        <v>10232</v>
      </c>
      <c r="M2194" s="19" t="s">
        <v>10288</v>
      </c>
      <c r="N2194" s="20">
        <v>45322</v>
      </c>
      <c r="O2194" s="18" t="s">
        <v>15907</v>
      </c>
      <c r="P2194" s="18" t="s">
        <v>15906</v>
      </c>
      <c r="Q2194" s="18" t="s">
        <v>15795</v>
      </c>
      <c r="R2194" s="18">
        <v>1.5</v>
      </c>
      <c r="T2194" s="18">
        <v>0</v>
      </c>
      <c r="U2194" s="18">
        <v>0</v>
      </c>
    </row>
    <row r="2195" spans="2:21" x14ac:dyDescent="0.4">
      <c r="B2195" s="18" t="s">
        <v>5926</v>
      </c>
      <c r="C2195" s="18" t="s">
        <v>5910</v>
      </c>
      <c r="D2195" s="18" t="s">
        <v>12933</v>
      </c>
      <c r="E2195" s="19" t="s">
        <v>15792</v>
      </c>
      <c r="F2195" s="18" t="s">
        <v>5935</v>
      </c>
      <c r="G2195" s="18" t="s">
        <v>703</v>
      </c>
      <c r="H2195" s="18" t="s">
        <v>6466</v>
      </c>
      <c r="I2195" s="19" t="s">
        <v>6406</v>
      </c>
      <c r="J2195" s="18" t="s">
        <v>5904</v>
      </c>
      <c r="K2195" s="18" t="s">
        <v>15904</v>
      </c>
      <c r="L2195" s="18" t="s">
        <v>10232</v>
      </c>
      <c r="M2195" s="19" t="s">
        <v>10288</v>
      </c>
      <c r="N2195" s="20">
        <v>45322</v>
      </c>
      <c r="O2195" s="18" t="s">
        <v>15905</v>
      </c>
      <c r="P2195" s="18" t="s">
        <v>15904</v>
      </c>
      <c r="Q2195" s="18" t="s">
        <v>15795</v>
      </c>
      <c r="R2195" s="18">
        <v>1.5</v>
      </c>
      <c r="T2195" s="18">
        <v>0</v>
      </c>
      <c r="U2195" s="18">
        <v>0</v>
      </c>
    </row>
    <row r="2196" spans="2:21" x14ac:dyDescent="0.4">
      <c r="B2196" s="18" t="s">
        <v>5926</v>
      </c>
      <c r="C2196" s="18" t="s">
        <v>5910</v>
      </c>
      <c r="D2196" s="18" t="s">
        <v>12933</v>
      </c>
      <c r="E2196" s="19" t="s">
        <v>15792</v>
      </c>
      <c r="F2196" s="18" t="s">
        <v>5935</v>
      </c>
      <c r="G2196" s="18" t="s">
        <v>703</v>
      </c>
      <c r="H2196" s="18" t="s">
        <v>6466</v>
      </c>
      <c r="I2196" s="19" t="s">
        <v>6406</v>
      </c>
      <c r="J2196" s="18" t="s">
        <v>5843</v>
      </c>
      <c r="K2196" s="18" t="s">
        <v>15902</v>
      </c>
      <c r="L2196" s="18" t="s">
        <v>10232</v>
      </c>
      <c r="M2196" s="19" t="s">
        <v>10288</v>
      </c>
      <c r="N2196" s="20">
        <v>45322</v>
      </c>
      <c r="O2196" s="18" t="s">
        <v>15903</v>
      </c>
      <c r="P2196" s="18" t="s">
        <v>15902</v>
      </c>
      <c r="Q2196" s="18" t="s">
        <v>15795</v>
      </c>
      <c r="R2196" s="18">
        <v>1.5</v>
      </c>
      <c r="T2196" s="18">
        <v>0</v>
      </c>
      <c r="U2196" s="18">
        <v>0</v>
      </c>
    </row>
    <row r="2197" spans="2:21" x14ac:dyDescent="0.4">
      <c r="B2197" s="18" t="s">
        <v>5926</v>
      </c>
      <c r="C2197" s="18" t="s">
        <v>5910</v>
      </c>
      <c r="D2197" s="18" t="s">
        <v>12933</v>
      </c>
      <c r="E2197" s="19" t="s">
        <v>15792</v>
      </c>
      <c r="F2197" s="18" t="s">
        <v>5935</v>
      </c>
      <c r="G2197" s="18" t="s">
        <v>522</v>
      </c>
      <c r="H2197" s="18" t="s">
        <v>9525</v>
      </c>
      <c r="I2197" s="19" t="s">
        <v>9526</v>
      </c>
      <c r="J2197" s="18" t="s">
        <v>5899</v>
      </c>
      <c r="K2197" s="18" t="s">
        <v>15912</v>
      </c>
      <c r="L2197" s="18" t="s">
        <v>10232</v>
      </c>
      <c r="M2197" s="19" t="s">
        <v>10288</v>
      </c>
      <c r="N2197" s="20">
        <v>45322</v>
      </c>
      <c r="O2197" s="18" t="s">
        <v>15913</v>
      </c>
      <c r="P2197" s="18" t="s">
        <v>15912</v>
      </c>
      <c r="Q2197" s="18" t="s">
        <v>15795</v>
      </c>
      <c r="T2197" s="18">
        <v>0</v>
      </c>
      <c r="U2197" s="18">
        <v>0</v>
      </c>
    </row>
    <row r="2198" spans="2:21" x14ac:dyDescent="0.4">
      <c r="B2198" s="18" t="s">
        <v>5926</v>
      </c>
      <c r="C2198" s="18" t="s">
        <v>5910</v>
      </c>
      <c r="D2198" s="18" t="s">
        <v>12933</v>
      </c>
      <c r="E2198" s="19" t="s">
        <v>15792</v>
      </c>
      <c r="F2198" s="18" t="s">
        <v>5935</v>
      </c>
      <c r="G2198" s="18" t="s">
        <v>522</v>
      </c>
      <c r="H2198" s="18" t="s">
        <v>9525</v>
      </c>
      <c r="I2198" s="19" t="s">
        <v>9526</v>
      </c>
      <c r="J2198" s="18" t="s">
        <v>5904</v>
      </c>
      <c r="K2198" s="18" t="s">
        <v>15910</v>
      </c>
      <c r="L2198" s="18" t="s">
        <v>10232</v>
      </c>
      <c r="M2198" s="19" t="s">
        <v>10288</v>
      </c>
      <c r="N2198" s="20">
        <v>45322</v>
      </c>
      <c r="O2198" s="18" t="s">
        <v>15911</v>
      </c>
      <c r="P2198" s="18" t="s">
        <v>15910</v>
      </c>
      <c r="Q2198" s="18" t="s">
        <v>15795</v>
      </c>
      <c r="T2198" s="18">
        <v>0</v>
      </c>
      <c r="U2198" s="18">
        <v>0</v>
      </c>
    </row>
    <row r="2199" spans="2:21" x14ac:dyDescent="0.4">
      <c r="B2199" s="18" t="s">
        <v>5926</v>
      </c>
      <c r="C2199" s="18" t="s">
        <v>5910</v>
      </c>
      <c r="D2199" s="18" t="s">
        <v>12933</v>
      </c>
      <c r="E2199" s="19" t="s">
        <v>15792</v>
      </c>
      <c r="F2199" s="18" t="s">
        <v>5935</v>
      </c>
      <c r="G2199" s="18" t="s">
        <v>522</v>
      </c>
      <c r="H2199" s="18" t="s">
        <v>9525</v>
      </c>
      <c r="I2199" s="19" t="s">
        <v>9526</v>
      </c>
      <c r="J2199" s="18" t="s">
        <v>5843</v>
      </c>
      <c r="K2199" s="18" t="s">
        <v>15908</v>
      </c>
      <c r="L2199" s="18" t="s">
        <v>10232</v>
      </c>
      <c r="M2199" s="19" t="s">
        <v>10288</v>
      </c>
      <c r="N2199" s="20">
        <v>45322</v>
      </c>
      <c r="O2199" s="18" t="s">
        <v>15909</v>
      </c>
      <c r="P2199" s="18" t="s">
        <v>15908</v>
      </c>
      <c r="Q2199" s="18" t="s">
        <v>15795</v>
      </c>
      <c r="T2199" s="18">
        <v>0</v>
      </c>
      <c r="U2199" s="18">
        <v>0</v>
      </c>
    </row>
    <row r="2200" spans="2:21" x14ac:dyDescent="0.4">
      <c r="B2200" s="18" t="s">
        <v>5926</v>
      </c>
      <c r="C2200" s="18" t="s">
        <v>5910</v>
      </c>
      <c r="D2200" s="18" t="s">
        <v>12933</v>
      </c>
      <c r="E2200" s="19" t="s">
        <v>14860</v>
      </c>
      <c r="F2200" s="18" t="s">
        <v>5935</v>
      </c>
      <c r="G2200" s="18" t="s">
        <v>703</v>
      </c>
      <c r="H2200" s="18" t="s">
        <v>6466</v>
      </c>
      <c r="I2200" s="19" t="s">
        <v>6126</v>
      </c>
      <c r="J2200" s="18" t="s">
        <v>5899</v>
      </c>
      <c r="K2200" s="18" t="s">
        <v>14992</v>
      </c>
      <c r="L2200" s="18" t="s">
        <v>10232</v>
      </c>
      <c r="M2200" s="19" t="s">
        <v>10288</v>
      </c>
      <c r="N2200" s="20">
        <v>45322</v>
      </c>
      <c r="O2200" s="18" t="s">
        <v>14993</v>
      </c>
      <c r="P2200" s="18" t="s">
        <v>14992</v>
      </c>
      <c r="Q2200" s="18" t="s">
        <v>14863</v>
      </c>
      <c r="R2200" s="18">
        <v>1.2</v>
      </c>
      <c r="T2200" s="18">
        <v>0</v>
      </c>
      <c r="U2200" s="18">
        <v>0</v>
      </c>
    </row>
    <row r="2201" spans="2:21" x14ac:dyDescent="0.4">
      <c r="B2201" s="18" t="s">
        <v>5926</v>
      </c>
      <c r="C2201" s="18" t="s">
        <v>5910</v>
      </c>
      <c r="D2201" s="18" t="s">
        <v>12933</v>
      </c>
      <c r="E2201" s="19" t="s">
        <v>14860</v>
      </c>
      <c r="F2201" s="18" t="s">
        <v>5935</v>
      </c>
      <c r="G2201" s="18" t="s">
        <v>703</v>
      </c>
      <c r="H2201" s="18" t="s">
        <v>6466</v>
      </c>
      <c r="I2201" s="19" t="s">
        <v>6126</v>
      </c>
      <c r="J2201" s="18" t="s">
        <v>5904</v>
      </c>
      <c r="K2201" s="18" t="s">
        <v>14990</v>
      </c>
      <c r="L2201" s="18" t="s">
        <v>10232</v>
      </c>
      <c r="M2201" s="19" t="s">
        <v>10288</v>
      </c>
      <c r="N2201" s="20">
        <v>45322</v>
      </c>
      <c r="O2201" s="18" t="s">
        <v>14991</v>
      </c>
      <c r="P2201" s="18" t="s">
        <v>14990</v>
      </c>
      <c r="Q2201" s="18" t="s">
        <v>14863</v>
      </c>
      <c r="R2201" s="18">
        <v>1.2</v>
      </c>
      <c r="T2201" s="18">
        <v>0</v>
      </c>
      <c r="U2201" s="18">
        <v>0</v>
      </c>
    </row>
    <row r="2202" spans="2:21" x14ac:dyDescent="0.4">
      <c r="B2202" s="18" t="s">
        <v>5926</v>
      </c>
      <c r="C2202" s="18" t="s">
        <v>5910</v>
      </c>
      <c r="D2202" s="18" t="s">
        <v>12933</v>
      </c>
      <c r="E2202" s="19" t="s">
        <v>14860</v>
      </c>
      <c r="F2202" s="18" t="s">
        <v>5935</v>
      </c>
      <c r="G2202" s="18" t="s">
        <v>703</v>
      </c>
      <c r="H2202" s="18" t="s">
        <v>6466</v>
      </c>
      <c r="I2202" s="19" t="s">
        <v>6126</v>
      </c>
      <c r="J2202" s="18" t="s">
        <v>5843</v>
      </c>
      <c r="K2202" s="18" t="s">
        <v>14988</v>
      </c>
      <c r="L2202" s="18" t="s">
        <v>10232</v>
      </c>
      <c r="M2202" s="19" t="s">
        <v>10288</v>
      </c>
      <c r="N2202" s="20">
        <v>45322</v>
      </c>
      <c r="O2202" s="18" t="s">
        <v>14989</v>
      </c>
      <c r="P2202" s="18" t="s">
        <v>14988</v>
      </c>
      <c r="Q2202" s="18" t="s">
        <v>14863</v>
      </c>
      <c r="R2202" s="18">
        <v>1.2</v>
      </c>
      <c r="T2202" s="18">
        <v>0</v>
      </c>
      <c r="U2202" s="18">
        <v>0</v>
      </c>
    </row>
    <row r="2203" spans="2:21" x14ac:dyDescent="0.4">
      <c r="B2203" s="18" t="s">
        <v>5926</v>
      </c>
      <c r="C2203" s="18" t="s">
        <v>5910</v>
      </c>
      <c r="D2203" s="18" t="s">
        <v>12933</v>
      </c>
      <c r="E2203" s="19" t="s">
        <v>14860</v>
      </c>
      <c r="F2203" s="18" t="s">
        <v>5935</v>
      </c>
      <c r="G2203" s="18" t="s">
        <v>275</v>
      </c>
      <c r="H2203" s="18" t="s">
        <v>6302</v>
      </c>
      <c r="I2203" s="19" t="s">
        <v>6406</v>
      </c>
      <c r="J2203" s="18" t="s">
        <v>5899</v>
      </c>
      <c r="K2203" s="18" t="s">
        <v>14998</v>
      </c>
      <c r="L2203" s="18" t="s">
        <v>10232</v>
      </c>
      <c r="M2203" s="19" t="s">
        <v>10288</v>
      </c>
      <c r="N2203" s="20">
        <v>45322</v>
      </c>
      <c r="O2203" s="18" t="s">
        <v>14999</v>
      </c>
      <c r="P2203" s="18" t="s">
        <v>14998</v>
      </c>
      <c r="Q2203" s="18" t="s">
        <v>14863</v>
      </c>
      <c r="R2203" s="18">
        <v>1.5</v>
      </c>
      <c r="T2203" s="18">
        <v>0</v>
      </c>
      <c r="U2203" s="18">
        <v>0</v>
      </c>
    </row>
    <row r="2204" spans="2:21" x14ac:dyDescent="0.4">
      <c r="B2204" s="18" t="s">
        <v>5926</v>
      </c>
      <c r="C2204" s="18" t="s">
        <v>5910</v>
      </c>
      <c r="D2204" s="18" t="s">
        <v>12933</v>
      </c>
      <c r="E2204" s="19" t="s">
        <v>14860</v>
      </c>
      <c r="F2204" s="18" t="s">
        <v>5935</v>
      </c>
      <c r="G2204" s="18" t="s">
        <v>275</v>
      </c>
      <c r="H2204" s="18" t="s">
        <v>6302</v>
      </c>
      <c r="I2204" s="19" t="s">
        <v>6406</v>
      </c>
      <c r="J2204" s="18" t="s">
        <v>5904</v>
      </c>
      <c r="K2204" s="18" t="s">
        <v>14996</v>
      </c>
      <c r="L2204" s="18" t="s">
        <v>10232</v>
      </c>
      <c r="M2204" s="19" t="s">
        <v>10288</v>
      </c>
      <c r="N2204" s="20">
        <v>45322</v>
      </c>
      <c r="O2204" s="18" t="s">
        <v>14997</v>
      </c>
      <c r="P2204" s="18" t="s">
        <v>14996</v>
      </c>
      <c r="Q2204" s="18" t="s">
        <v>14863</v>
      </c>
      <c r="R2204" s="18">
        <v>1.5</v>
      </c>
      <c r="T2204" s="18">
        <v>0</v>
      </c>
      <c r="U2204" s="18">
        <v>0</v>
      </c>
    </row>
    <row r="2205" spans="2:21" x14ac:dyDescent="0.4">
      <c r="B2205" s="18" t="s">
        <v>5926</v>
      </c>
      <c r="C2205" s="18" t="s">
        <v>5910</v>
      </c>
      <c r="D2205" s="18" t="s">
        <v>12933</v>
      </c>
      <c r="E2205" s="19" t="s">
        <v>14860</v>
      </c>
      <c r="F2205" s="18" t="s">
        <v>5935</v>
      </c>
      <c r="G2205" s="18" t="s">
        <v>275</v>
      </c>
      <c r="H2205" s="18" t="s">
        <v>6302</v>
      </c>
      <c r="I2205" s="19" t="s">
        <v>6406</v>
      </c>
      <c r="J2205" s="18" t="s">
        <v>5843</v>
      </c>
      <c r="K2205" s="18" t="s">
        <v>14994</v>
      </c>
      <c r="L2205" s="18" t="s">
        <v>10232</v>
      </c>
      <c r="M2205" s="19" t="s">
        <v>10288</v>
      </c>
      <c r="N2205" s="20">
        <v>45322</v>
      </c>
      <c r="O2205" s="18" t="s">
        <v>14995</v>
      </c>
      <c r="P2205" s="18" t="s">
        <v>14994</v>
      </c>
      <c r="Q2205" s="18" t="s">
        <v>14863</v>
      </c>
      <c r="R2205" s="18">
        <v>1.5</v>
      </c>
      <c r="T2205" s="18">
        <v>0</v>
      </c>
      <c r="U2205" s="18">
        <v>0</v>
      </c>
    </row>
    <row r="2206" spans="2:21" x14ac:dyDescent="0.4">
      <c r="B2206" s="18" t="s">
        <v>5926</v>
      </c>
      <c r="C2206" s="18" t="s">
        <v>5910</v>
      </c>
      <c r="D2206" s="18" t="s">
        <v>12933</v>
      </c>
      <c r="E2206" s="19" t="s">
        <v>14860</v>
      </c>
      <c r="F2206" s="18" t="s">
        <v>5935</v>
      </c>
      <c r="G2206" s="18" t="s">
        <v>522</v>
      </c>
      <c r="H2206" s="18" t="s">
        <v>9525</v>
      </c>
      <c r="I2206" s="19" t="s">
        <v>9526</v>
      </c>
      <c r="J2206" s="18" t="s">
        <v>5899</v>
      </c>
      <c r="K2206" s="18" t="s">
        <v>15004</v>
      </c>
      <c r="L2206" s="18" t="s">
        <v>10232</v>
      </c>
      <c r="M2206" s="19" t="s">
        <v>10288</v>
      </c>
      <c r="N2206" s="20">
        <v>45322</v>
      </c>
      <c r="O2206" s="18" t="s">
        <v>15005</v>
      </c>
      <c r="P2206" s="18" t="s">
        <v>15004</v>
      </c>
      <c r="Q2206" s="18" t="s">
        <v>14863</v>
      </c>
      <c r="T2206" s="18">
        <v>0</v>
      </c>
      <c r="U2206" s="18">
        <v>0</v>
      </c>
    </row>
    <row r="2207" spans="2:21" x14ac:dyDescent="0.4">
      <c r="B2207" s="18" t="s">
        <v>5926</v>
      </c>
      <c r="C2207" s="18" t="s">
        <v>5910</v>
      </c>
      <c r="D2207" s="18" t="s">
        <v>12933</v>
      </c>
      <c r="E2207" s="19" t="s">
        <v>14860</v>
      </c>
      <c r="F2207" s="18" t="s">
        <v>5935</v>
      </c>
      <c r="G2207" s="18" t="s">
        <v>522</v>
      </c>
      <c r="H2207" s="18" t="s">
        <v>9525</v>
      </c>
      <c r="I2207" s="19" t="s">
        <v>9526</v>
      </c>
      <c r="J2207" s="18" t="s">
        <v>5904</v>
      </c>
      <c r="K2207" s="18" t="s">
        <v>15002</v>
      </c>
      <c r="L2207" s="18" t="s">
        <v>10232</v>
      </c>
      <c r="M2207" s="19" t="s">
        <v>10288</v>
      </c>
      <c r="N2207" s="20">
        <v>45322</v>
      </c>
      <c r="O2207" s="18" t="s">
        <v>15003</v>
      </c>
      <c r="P2207" s="18" t="s">
        <v>15002</v>
      </c>
      <c r="Q2207" s="18" t="s">
        <v>14863</v>
      </c>
      <c r="T2207" s="18">
        <v>0</v>
      </c>
      <c r="U2207" s="18">
        <v>0</v>
      </c>
    </row>
    <row r="2208" spans="2:21" x14ac:dyDescent="0.4">
      <c r="B2208" s="18" t="s">
        <v>5926</v>
      </c>
      <c r="C2208" s="18" t="s">
        <v>5910</v>
      </c>
      <c r="D2208" s="18" t="s">
        <v>12933</v>
      </c>
      <c r="E2208" s="19" t="s">
        <v>14860</v>
      </c>
      <c r="F2208" s="18" t="s">
        <v>5935</v>
      </c>
      <c r="G2208" s="18" t="s">
        <v>522</v>
      </c>
      <c r="H2208" s="18" t="s">
        <v>9525</v>
      </c>
      <c r="I2208" s="19" t="s">
        <v>9526</v>
      </c>
      <c r="J2208" s="18" t="s">
        <v>5843</v>
      </c>
      <c r="K2208" s="18" t="s">
        <v>15000</v>
      </c>
      <c r="L2208" s="18" t="s">
        <v>10232</v>
      </c>
      <c r="M2208" s="19" t="s">
        <v>10288</v>
      </c>
      <c r="N2208" s="20">
        <v>45322</v>
      </c>
      <c r="O2208" s="18" t="s">
        <v>15001</v>
      </c>
      <c r="P2208" s="18" t="s">
        <v>15000</v>
      </c>
      <c r="Q2208" s="18" t="s">
        <v>14863</v>
      </c>
      <c r="T2208" s="18">
        <v>0</v>
      </c>
      <c r="U2208" s="18">
        <v>0</v>
      </c>
    </row>
    <row r="2209" spans="2:21" x14ac:dyDescent="0.4">
      <c r="B2209" s="18" t="s">
        <v>5926</v>
      </c>
      <c r="C2209" s="18" t="s">
        <v>5910</v>
      </c>
      <c r="D2209" s="18" t="s">
        <v>12933</v>
      </c>
      <c r="E2209" s="19" t="s">
        <v>14880</v>
      </c>
      <c r="F2209" s="18" t="s">
        <v>5935</v>
      </c>
      <c r="G2209" s="18" t="s">
        <v>275</v>
      </c>
      <c r="H2209" s="18" t="s">
        <v>6302</v>
      </c>
      <c r="I2209" s="19" t="s">
        <v>6467</v>
      </c>
      <c r="J2209" s="18" t="s">
        <v>5899</v>
      </c>
      <c r="K2209" s="18" t="s">
        <v>15010</v>
      </c>
      <c r="L2209" s="18" t="s">
        <v>10232</v>
      </c>
      <c r="M2209" s="19" t="s">
        <v>10288</v>
      </c>
      <c r="N2209" s="20">
        <v>45322</v>
      </c>
      <c r="O2209" s="18" t="s">
        <v>15011</v>
      </c>
      <c r="P2209" s="18" t="s">
        <v>15010</v>
      </c>
      <c r="Q2209" s="18" t="s">
        <v>14883</v>
      </c>
      <c r="R2209" s="18">
        <v>1.7</v>
      </c>
      <c r="T2209" s="18">
        <v>0</v>
      </c>
      <c r="U2209" s="18">
        <v>0</v>
      </c>
    </row>
    <row r="2210" spans="2:21" x14ac:dyDescent="0.4">
      <c r="B2210" s="18" t="s">
        <v>5926</v>
      </c>
      <c r="C2210" s="18" t="s">
        <v>5910</v>
      </c>
      <c r="D2210" s="18" t="s">
        <v>12933</v>
      </c>
      <c r="E2210" s="19" t="s">
        <v>14880</v>
      </c>
      <c r="F2210" s="18" t="s">
        <v>5935</v>
      </c>
      <c r="G2210" s="18" t="s">
        <v>275</v>
      </c>
      <c r="H2210" s="18" t="s">
        <v>6302</v>
      </c>
      <c r="I2210" s="19" t="s">
        <v>6467</v>
      </c>
      <c r="J2210" s="18" t="s">
        <v>5904</v>
      </c>
      <c r="K2210" s="18" t="s">
        <v>15008</v>
      </c>
      <c r="L2210" s="18" t="s">
        <v>10232</v>
      </c>
      <c r="M2210" s="19" t="s">
        <v>10288</v>
      </c>
      <c r="N2210" s="20">
        <v>45322</v>
      </c>
      <c r="O2210" s="18" t="s">
        <v>15009</v>
      </c>
      <c r="P2210" s="18" t="s">
        <v>15008</v>
      </c>
      <c r="Q2210" s="18" t="s">
        <v>14883</v>
      </c>
      <c r="R2210" s="18">
        <v>1.7</v>
      </c>
      <c r="T2210" s="18">
        <v>0</v>
      </c>
      <c r="U2210" s="18">
        <v>0</v>
      </c>
    </row>
    <row r="2211" spans="2:21" x14ac:dyDescent="0.4">
      <c r="B2211" s="18" t="s">
        <v>5926</v>
      </c>
      <c r="C2211" s="18" t="s">
        <v>5910</v>
      </c>
      <c r="D2211" s="18" t="s">
        <v>12933</v>
      </c>
      <c r="E2211" s="19" t="s">
        <v>14880</v>
      </c>
      <c r="F2211" s="18" t="s">
        <v>5935</v>
      </c>
      <c r="G2211" s="18" t="s">
        <v>275</v>
      </c>
      <c r="H2211" s="18" t="s">
        <v>6302</v>
      </c>
      <c r="I2211" s="19" t="s">
        <v>6467</v>
      </c>
      <c r="J2211" s="18" t="s">
        <v>5843</v>
      </c>
      <c r="K2211" s="18" t="s">
        <v>15006</v>
      </c>
      <c r="L2211" s="18" t="s">
        <v>10232</v>
      </c>
      <c r="M2211" s="19" t="s">
        <v>10288</v>
      </c>
      <c r="N2211" s="20">
        <v>45322</v>
      </c>
      <c r="O2211" s="18" t="s">
        <v>15007</v>
      </c>
      <c r="P2211" s="18" t="s">
        <v>15006</v>
      </c>
      <c r="Q2211" s="18" t="s">
        <v>14883</v>
      </c>
      <c r="R2211" s="18">
        <v>1.7</v>
      </c>
      <c r="T2211" s="18">
        <v>0</v>
      </c>
      <c r="U2211" s="18">
        <v>0</v>
      </c>
    </row>
    <row r="2212" spans="2:21" x14ac:dyDescent="0.4">
      <c r="B2212" s="18" t="s">
        <v>5926</v>
      </c>
      <c r="C2212" s="18" t="s">
        <v>5910</v>
      </c>
      <c r="D2212" s="18" t="s">
        <v>12933</v>
      </c>
      <c r="E2212" s="19" t="s">
        <v>14880</v>
      </c>
      <c r="F2212" s="18" t="s">
        <v>5935</v>
      </c>
      <c r="G2212" s="18" t="s">
        <v>39</v>
      </c>
      <c r="H2212" s="18" t="s">
        <v>6318</v>
      </c>
      <c r="I2212" s="19" t="s">
        <v>6474</v>
      </c>
      <c r="J2212" s="18" t="s">
        <v>5899</v>
      </c>
      <c r="K2212" s="18" t="s">
        <v>15016</v>
      </c>
      <c r="L2212" s="18" t="s">
        <v>10232</v>
      </c>
      <c r="M2212" s="19" t="s">
        <v>10288</v>
      </c>
      <c r="N2212" s="20">
        <v>45322</v>
      </c>
      <c r="O2212" s="18" t="s">
        <v>15017</v>
      </c>
      <c r="P2212" s="18" t="s">
        <v>15016</v>
      </c>
      <c r="Q2212" s="18" t="s">
        <v>14883</v>
      </c>
      <c r="R2212" s="18">
        <v>1.8</v>
      </c>
      <c r="T2212" s="18">
        <v>0</v>
      </c>
      <c r="U2212" s="18">
        <v>0</v>
      </c>
    </row>
    <row r="2213" spans="2:21" x14ac:dyDescent="0.4">
      <c r="B2213" s="18" t="s">
        <v>5926</v>
      </c>
      <c r="C2213" s="18" t="s">
        <v>5910</v>
      </c>
      <c r="D2213" s="18" t="s">
        <v>12933</v>
      </c>
      <c r="E2213" s="19" t="s">
        <v>14880</v>
      </c>
      <c r="F2213" s="18" t="s">
        <v>5935</v>
      </c>
      <c r="G2213" s="18" t="s">
        <v>39</v>
      </c>
      <c r="H2213" s="18" t="s">
        <v>6318</v>
      </c>
      <c r="I2213" s="19" t="s">
        <v>6474</v>
      </c>
      <c r="J2213" s="18" t="s">
        <v>5904</v>
      </c>
      <c r="K2213" s="18" t="s">
        <v>15014</v>
      </c>
      <c r="L2213" s="18" t="s">
        <v>10232</v>
      </c>
      <c r="M2213" s="19" t="s">
        <v>10288</v>
      </c>
      <c r="N2213" s="20">
        <v>45322</v>
      </c>
      <c r="O2213" s="18" t="s">
        <v>15015</v>
      </c>
      <c r="P2213" s="18" t="s">
        <v>15014</v>
      </c>
      <c r="Q2213" s="18" t="s">
        <v>14883</v>
      </c>
      <c r="R2213" s="18">
        <v>1.8</v>
      </c>
      <c r="T2213" s="18">
        <v>0</v>
      </c>
      <c r="U2213" s="18">
        <v>0</v>
      </c>
    </row>
    <row r="2214" spans="2:21" x14ac:dyDescent="0.4">
      <c r="B2214" s="18" t="s">
        <v>5926</v>
      </c>
      <c r="C2214" s="18" t="s">
        <v>5910</v>
      </c>
      <c r="D2214" s="18" t="s">
        <v>12933</v>
      </c>
      <c r="E2214" s="19" t="s">
        <v>14880</v>
      </c>
      <c r="F2214" s="18" t="s">
        <v>5935</v>
      </c>
      <c r="G2214" s="18" t="s">
        <v>39</v>
      </c>
      <c r="H2214" s="18" t="s">
        <v>6318</v>
      </c>
      <c r="I2214" s="19" t="s">
        <v>6474</v>
      </c>
      <c r="J2214" s="18" t="s">
        <v>5843</v>
      </c>
      <c r="K2214" s="18" t="s">
        <v>15012</v>
      </c>
      <c r="L2214" s="18" t="s">
        <v>10232</v>
      </c>
      <c r="M2214" s="19" t="s">
        <v>10288</v>
      </c>
      <c r="N2214" s="20">
        <v>45322</v>
      </c>
      <c r="O2214" s="18" t="s">
        <v>15013</v>
      </c>
      <c r="P2214" s="18" t="s">
        <v>15012</v>
      </c>
      <c r="Q2214" s="18" t="s">
        <v>14883</v>
      </c>
      <c r="R2214" s="18">
        <v>1.8</v>
      </c>
      <c r="T2214" s="18">
        <v>0</v>
      </c>
      <c r="U2214" s="18">
        <v>0</v>
      </c>
    </row>
    <row r="2215" spans="2:21" x14ac:dyDescent="0.4">
      <c r="B2215" s="18" t="s">
        <v>5926</v>
      </c>
      <c r="C2215" s="18" t="s">
        <v>5910</v>
      </c>
      <c r="D2215" s="18" t="s">
        <v>12933</v>
      </c>
      <c r="E2215" s="19" t="s">
        <v>14880</v>
      </c>
      <c r="F2215" s="18" t="s">
        <v>5935</v>
      </c>
      <c r="G2215" s="18" t="s">
        <v>44</v>
      </c>
      <c r="H2215" s="18" t="s">
        <v>6333</v>
      </c>
      <c r="I2215" s="19" t="s">
        <v>6416</v>
      </c>
      <c r="J2215" s="18" t="s">
        <v>5899</v>
      </c>
      <c r="K2215" s="18" t="s">
        <v>15022</v>
      </c>
      <c r="L2215" s="18" t="s">
        <v>10232</v>
      </c>
      <c r="M2215" s="19" t="s">
        <v>10288</v>
      </c>
      <c r="N2215" s="20">
        <v>45322</v>
      </c>
      <c r="O2215" s="18" t="s">
        <v>15023</v>
      </c>
      <c r="P2215" s="18" t="s">
        <v>15022</v>
      </c>
      <c r="Q2215" s="18" t="s">
        <v>14883</v>
      </c>
      <c r="R2215" s="18">
        <v>2.9</v>
      </c>
      <c r="T2215" s="18">
        <v>0</v>
      </c>
      <c r="U2215" s="18">
        <v>0</v>
      </c>
    </row>
    <row r="2216" spans="2:21" x14ac:dyDescent="0.4">
      <c r="B2216" s="18" t="s">
        <v>5926</v>
      </c>
      <c r="C2216" s="18" t="s">
        <v>5910</v>
      </c>
      <c r="D2216" s="18" t="s">
        <v>12933</v>
      </c>
      <c r="E2216" s="19" t="s">
        <v>14880</v>
      </c>
      <c r="F2216" s="18" t="s">
        <v>5935</v>
      </c>
      <c r="G2216" s="18" t="s">
        <v>44</v>
      </c>
      <c r="H2216" s="18" t="s">
        <v>6333</v>
      </c>
      <c r="I2216" s="19" t="s">
        <v>6416</v>
      </c>
      <c r="J2216" s="18" t="s">
        <v>5904</v>
      </c>
      <c r="K2216" s="18" t="s">
        <v>15020</v>
      </c>
      <c r="L2216" s="18" t="s">
        <v>10232</v>
      </c>
      <c r="M2216" s="19" t="s">
        <v>10288</v>
      </c>
      <c r="N2216" s="20">
        <v>45322</v>
      </c>
      <c r="O2216" s="18" t="s">
        <v>15021</v>
      </c>
      <c r="P2216" s="18" t="s">
        <v>15020</v>
      </c>
      <c r="Q2216" s="18" t="s">
        <v>14883</v>
      </c>
      <c r="R2216" s="18">
        <v>2.9</v>
      </c>
      <c r="T2216" s="18">
        <v>0</v>
      </c>
      <c r="U2216" s="18">
        <v>0</v>
      </c>
    </row>
    <row r="2217" spans="2:21" x14ac:dyDescent="0.4">
      <c r="B2217" s="18" t="s">
        <v>5926</v>
      </c>
      <c r="C2217" s="18" t="s">
        <v>5910</v>
      </c>
      <c r="D2217" s="18" t="s">
        <v>12933</v>
      </c>
      <c r="E2217" s="19" t="s">
        <v>14880</v>
      </c>
      <c r="F2217" s="18" t="s">
        <v>5935</v>
      </c>
      <c r="G2217" s="18" t="s">
        <v>44</v>
      </c>
      <c r="H2217" s="18" t="s">
        <v>6333</v>
      </c>
      <c r="I2217" s="19" t="s">
        <v>6416</v>
      </c>
      <c r="J2217" s="18" t="s">
        <v>5843</v>
      </c>
      <c r="K2217" s="18" t="s">
        <v>15018</v>
      </c>
      <c r="L2217" s="18" t="s">
        <v>10232</v>
      </c>
      <c r="M2217" s="19" t="s">
        <v>10288</v>
      </c>
      <c r="N2217" s="20">
        <v>45322</v>
      </c>
      <c r="O2217" s="18" t="s">
        <v>15019</v>
      </c>
      <c r="P2217" s="18" t="s">
        <v>15018</v>
      </c>
      <c r="Q2217" s="18" t="s">
        <v>14883</v>
      </c>
      <c r="R2217" s="18">
        <v>2.9</v>
      </c>
      <c r="T2217" s="18">
        <v>0</v>
      </c>
      <c r="U2217" s="18">
        <v>0</v>
      </c>
    </row>
    <row r="2218" spans="2:21" x14ac:dyDescent="0.4">
      <c r="B2218" s="18" t="s">
        <v>5926</v>
      </c>
      <c r="C2218" s="18" t="s">
        <v>5910</v>
      </c>
      <c r="D2218" s="18" t="s">
        <v>12933</v>
      </c>
      <c r="E2218" s="19" t="s">
        <v>14880</v>
      </c>
      <c r="F2218" s="18" t="s">
        <v>5935</v>
      </c>
      <c r="G2218" s="18" t="s">
        <v>522</v>
      </c>
      <c r="H2218" s="18" t="s">
        <v>9525</v>
      </c>
      <c r="I2218" s="19" t="s">
        <v>9526</v>
      </c>
      <c r="J2218" s="18" t="s">
        <v>5899</v>
      </c>
      <c r="K2218" s="18" t="s">
        <v>15028</v>
      </c>
      <c r="L2218" s="18" t="s">
        <v>10232</v>
      </c>
      <c r="M2218" s="19" t="s">
        <v>10288</v>
      </c>
      <c r="N2218" s="20">
        <v>45322</v>
      </c>
      <c r="O2218" s="18" t="s">
        <v>15029</v>
      </c>
      <c r="P2218" s="18" t="s">
        <v>15028</v>
      </c>
      <c r="Q2218" s="18" t="s">
        <v>14883</v>
      </c>
      <c r="T2218" s="18">
        <v>0</v>
      </c>
      <c r="U2218" s="18">
        <v>0</v>
      </c>
    </row>
    <row r="2219" spans="2:21" x14ac:dyDescent="0.4">
      <c r="B2219" s="18" t="s">
        <v>5926</v>
      </c>
      <c r="C2219" s="18" t="s">
        <v>5910</v>
      </c>
      <c r="D2219" s="18" t="s">
        <v>12933</v>
      </c>
      <c r="E2219" s="19" t="s">
        <v>14880</v>
      </c>
      <c r="F2219" s="18" t="s">
        <v>5935</v>
      </c>
      <c r="G2219" s="18" t="s">
        <v>522</v>
      </c>
      <c r="H2219" s="18" t="s">
        <v>9525</v>
      </c>
      <c r="I2219" s="19" t="s">
        <v>9526</v>
      </c>
      <c r="J2219" s="18" t="s">
        <v>5904</v>
      </c>
      <c r="K2219" s="18" t="s">
        <v>15026</v>
      </c>
      <c r="L2219" s="18" t="s">
        <v>10232</v>
      </c>
      <c r="M2219" s="19" t="s">
        <v>10288</v>
      </c>
      <c r="N2219" s="20">
        <v>45322</v>
      </c>
      <c r="O2219" s="18" t="s">
        <v>15027</v>
      </c>
      <c r="P2219" s="18" t="s">
        <v>15026</v>
      </c>
      <c r="Q2219" s="18" t="s">
        <v>14883</v>
      </c>
      <c r="T2219" s="18">
        <v>0</v>
      </c>
      <c r="U2219" s="18">
        <v>0</v>
      </c>
    </row>
    <row r="2220" spans="2:21" x14ac:dyDescent="0.4">
      <c r="B2220" s="18" t="s">
        <v>5926</v>
      </c>
      <c r="C2220" s="18" t="s">
        <v>5910</v>
      </c>
      <c r="D2220" s="18" t="s">
        <v>12933</v>
      </c>
      <c r="E2220" s="19" t="s">
        <v>14880</v>
      </c>
      <c r="F2220" s="18" t="s">
        <v>5935</v>
      </c>
      <c r="G2220" s="18" t="s">
        <v>522</v>
      </c>
      <c r="H2220" s="18" t="s">
        <v>9525</v>
      </c>
      <c r="I2220" s="19" t="s">
        <v>9526</v>
      </c>
      <c r="J2220" s="18" t="s">
        <v>5843</v>
      </c>
      <c r="K2220" s="18" t="s">
        <v>15024</v>
      </c>
      <c r="L2220" s="18" t="s">
        <v>10232</v>
      </c>
      <c r="M2220" s="19" t="s">
        <v>10288</v>
      </c>
      <c r="N2220" s="20">
        <v>45322</v>
      </c>
      <c r="O2220" s="18" t="s">
        <v>15025</v>
      </c>
      <c r="P2220" s="18" t="s">
        <v>15024</v>
      </c>
      <c r="Q2220" s="18" t="s">
        <v>14883</v>
      </c>
      <c r="T2220" s="18">
        <v>0</v>
      </c>
      <c r="U2220" s="18">
        <v>0</v>
      </c>
    </row>
    <row r="2221" spans="2:21" x14ac:dyDescent="0.4">
      <c r="B2221" s="18" t="s">
        <v>5926</v>
      </c>
      <c r="C2221" s="18" t="s">
        <v>5910</v>
      </c>
      <c r="D2221" s="18" t="s">
        <v>12933</v>
      </c>
      <c r="E2221" s="19" t="s">
        <v>16068</v>
      </c>
      <c r="F2221" s="18" t="s">
        <v>5896</v>
      </c>
      <c r="G2221" s="18" t="s">
        <v>29</v>
      </c>
      <c r="H2221" s="18" t="s">
        <v>5936</v>
      </c>
      <c r="I2221" s="19" t="s">
        <v>6126</v>
      </c>
      <c r="J2221" s="18" t="s">
        <v>5899</v>
      </c>
      <c r="K2221" s="18" t="s">
        <v>16341</v>
      </c>
      <c r="L2221" s="18" t="s">
        <v>10232</v>
      </c>
      <c r="N2221" s="20">
        <v>45322</v>
      </c>
      <c r="O2221" s="18" t="s">
        <v>16342</v>
      </c>
      <c r="P2221" s="18" t="s">
        <v>16341</v>
      </c>
      <c r="Q2221" s="18" t="s">
        <v>16071</v>
      </c>
      <c r="R2221" s="18">
        <v>1.2</v>
      </c>
      <c r="T2221" s="18">
        <v>0</v>
      </c>
      <c r="U2221" s="18">
        <v>0</v>
      </c>
    </row>
    <row r="2222" spans="2:21" x14ac:dyDescent="0.4">
      <c r="B2222" s="18" t="s">
        <v>5926</v>
      </c>
      <c r="C2222" s="18" t="s">
        <v>5910</v>
      </c>
      <c r="D2222" s="18" t="s">
        <v>12933</v>
      </c>
      <c r="E2222" s="19" t="s">
        <v>16068</v>
      </c>
      <c r="F2222" s="18" t="s">
        <v>5896</v>
      </c>
      <c r="G2222" s="18" t="s">
        <v>29</v>
      </c>
      <c r="H2222" s="18" t="s">
        <v>5936</v>
      </c>
      <c r="I2222" s="19" t="s">
        <v>6126</v>
      </c>
      <c r="J2222" s="18" t="s">
        <v>5904</v>
      </c>
      <c r="K2222" s="18" t="s">
        <v>16343</v>
      </c>
      <c r="L2222" s="18" t="s">
        <v>10232</v>
      </c>
      <c r="N2222" s="20">
        <v>45322</v>
      </c>
      <c r="O2222" s="18" t="s">
        <v>16344</v>
      </c>
      <c r="P2222" s="18" t="s">
        <v>16343</v>
      </c>
      <c r="Q2222" s="18" t="s">
        <v>16071</v>
      </c>
      <c r="R2222" s="18">
        <v>1.2</v>
      </c>
      <c r="T2222" s="18">
        <v>0</v>
      </c>
      <c r="U2222" s="18">
        <v>0</v>
      </c>
    </row>
    <row r="2223" spans="2:21" x14ac:dyDescent="0.4">
      <c r="B2223" s="18" t="s">
        <v>5926</v>
      </c>
      <c r="C2223" s="18" t="s">
        <v>5910</v>
      </c>
      <c r="D2223" s="18" t="s">
        <v>12933</v>
      </c>
      <c r="E2223" s="19" t="s">
        <v>16068</v>
      </c>
      <c r="F2223" s="18" t="s">
        <v>5896</v>
      </c>
      <c r="G2223" s="18" t="s">
        <v>29</v>
      </c>
      <c r="H2223" s="18" t="s">
        <v>5936</v>
      </c>
      <c r="I2223" s="19" t="s">
        <v>6126</v>
      </c>
      <c r="J2223" s="18" t="s">
        <v>5843</v>
      </c>
      <c r="K2223" s="18" t="s">
        <v>16345</v>
      </c>
      <c r="L2223" s="18" t="s">
        <v>10232</v>
      </c>
      <c r="N2223" s="20">
        <v>45322</v>
      </c>
      <c r="O2223" s="18" t="s">
        <v>16346</v>
      </c>
      <c r="P2223" s="18" t="s">
        <v>16345</v>
      </c>
      <c r="Q2223" s="18" t="s">
        <v>16071</v>
      </c>
      <c r="R2223" s="18">
        <v>1.2</v>
      </c>
      <c r="T2223" s="18">
        <v>0</v>
      </c>
      <c r="U2223" s="18">
        <v>0</v>
      </c>
    </row>
    <row r="2224" spans="2:21" x14ac:dyDescent="0.4">
      <c r="B2224" s="18" t="s">
        <v>5926</v>
      </c>
      <c r="C2224" s="18" t="s">
        <v>5910</v>
      </c>
      <c r="D2224" s="18" t="s">
        <v>12933</v>
      </c>
      <c r="E2224" s="19" t="s">
        <v>16068</v>
      </c>
      <c r="F2224" s="18" t="s">
        <v>5896</v>
      </c>
      <c r="G2224" s="18" t="s">
        <v>29</v>
      </c>
      <c r="H2224" s="18" t="s">
        <v>5936</v>
      </c>
      <c r="I2224" s="19" t="s">
        <v>6126</v>
      </c>
      <c r="J2224" s="18" t="s">
        <v>5923</v>
      </c>
      <c r="K2224" s="18" t="s">
        <v>16347</v>
      </c>
      <c r="L2224" s="18" t="s">
        <v>10232</v>
      </c>
      <c r="N2224" s="20">
        <v>45322</v>
      </c>
      <c r="O2224" s="18" t="s">
        <v>16348</v>
      </c>
      <c r="P2224" s="18" t="s">
        <v>16347</v>
      </c>
      <c r="Q2224" s="18" t="s">
        <v>16071</v>
      </c>
      <c r="R2224" s="18">
        <v>1.2</v>
      </c>
      <c r="T2224" s="18">
        <v>0</v>
      </c>
      <c r="U2224" s="18">
        <v>0</v>
      </c>
    </row>
    <row r="2225" spans="2:21" x14ac:dyDescent="0.4">
      <c r="B2225" s="18" t="s">
        <v>5926</v>
      </c>
      <c r="C2225" s="18" t="s">
        <v>5910</v>
      </c>
      <c r="D2225" s="18" t="s">
        <v>12933</v>
      </c>
      <c r="E2225" s="19" t="s">
        <v>16068</v>
      </c>
      <c r="F2225" s="18" t="s">
        <v>5896</v>
      </c>
      <c r="G2225" s="18" t="s">
        <v>926</v>
      </c>
      <c r="H2225" s="18" t="s">
        <v>6145</v>
      </c>
      <c r="I2225" s="19" t="s">
        <v>6406</v>
      </c>
      <c r="J2225" s="18" t="s">
        <v>5899</v>
      </c>
      <c r="K2225" s="18" t="s">
        <v>16333</v>
      </c>
      <c r="L2225" s="18" t="s">
        <v>10232</v>
      </c>
      <c r="N2225" s="20">
        <v>45322</v>
      </c>
      <c r="O2225" s="18" t="s">
        <v>16334</v>
      </c>
      <c r="P2225" s="18" t="s">
        <v>16333</v>
      </c>
      <c r="Q2225" s="18" t="s">
        <v>16071</v>
      </c>
      <c r="R2225" s="18">
        <v>1.5</v>
      </c>
      <c r="T2225" s="18">
        <v>0</v>
      </c>
      <c r="U2225" s="18">
        <v>0</v>
      </c>
    </row>
    <row r="2226" spans="2:21" x14ac:dyDescent="0.4">
      <c r="B2226" s="18" t="s">
        <v>5926</v>
      </c>
      <c r="C2226" s="18" t="s">
        <v>5910</v>
      </c>
      <c r="D2226" s="18" t="s">
        <v>12933</v>
      </c>
      <c r="E2226" s="19" t="s">
        <v>16068</v>
      </c>
      <c r="F2226" s="18" t="s">
        <v>5896</v>
      </c>
      <c r="G2226" s="18" t="s">
        <v>926</v>
      </c>
      <c r="H2226" s="18" t="s">
        <v>6145</v>
      </c>
      <c r="I2226" s="19" t="s">
        <v>6406</v>
      </c>
      <c r="J2226" s="18" t="s">
        <v>5904</v>
      </c>
      <c r="K2226" s="18" t="s">
        <v>16335</v>
      </c>
      <c r="L2226" s="18" t="s">
        <v>10232</v>
      </c>
      <c r="N2226" s="20">
        <v>45322</v>
      </c>
      <c r="O2226" s="18" t="s">
        <v>16336</v>
      </c>
      <c r="P2226" s="18" t="s">
        <v>16335</v>
      </c>
      <c r="Q2226" s="18" t="s">
        <v>16071</v>
      </c>
      <c r="R2226" s="18">
        <v>1.5</v>
      </c>
      <c r="T2226" s="18">
        <v>0</v>
      </c>
      <c r="U2226" s="18">
        <v>0</v>
      </c>
    </row>
    <row r="2227" spans="2:21" x14ac:dyDescent="0.4">
      <c r="B2227" s="18" t="s">
        <v>5926</v>
      </c>
      <c r="C2227" s="18" t="s">
        <v>5910</v>
      </c>
      <c r="D2227" s="18" t="s">
        <v>12933</v>
      </c>
      <c r="E2227" s="19" t="s">
        <v>16068</v>
      </c>
      <c r="F2227" s="18" t="s">
        <v>5896</v>
      </c>
      <c r="G2227" s="18" t="s">
        <v>926</v>
      </c>
      <c r="H2227" s="18" t="s">
        <v>6145</v>
      </c>
      <c r="I2227" s="19" t="s">
        <v>6406</v>
      </c>
      <c r="J2227" s="18" t="s">
        <v>5843</v>
      </c>
      <c r="K2227" s="18" t="s">
        <v>16337</v>
      </c>
      <c r="L2227" s="18" t="s">
        <v>10232</v>
      </c>
      <c r="N2227" s="20">
        <v>45322</v>
      </c>
      <c r="O2227" s="18" t="s">
        <v>16338</v>
      </c>
      <c r="P2227" s="18" t="s">
        <v>16337</v>
      </c>
      <c r="Q2227" s="18" t="s">
        <v>16071</v>
      </c>
      <c r="R2227" s="18">
        <v>1.5</v>
      </c>
      <c r="T2227" s="18">
        <v>0</v>
      </c>
      <c r="U2227" s="18">
        <v>0</v>
      </c>
    </row>
    <row r="2228" spans="2:21" x14ac:dyDescent="0.4">
      <c r="B2228" s="18" t="s">
        <v>5926</v>
      </c>
      <c r="C2228" s="18" t="s">
        <v>5910</v>
      </c>
      <c r="D2228" s="18" t="s">
        <v>12933</v>
      </c>
      <c r="E2228" s="19" t="s">
        <v>16068</v>
      </c>
      <c r="F2228" s="18" t="s">
        <v>5896</v>
      </c>
      <c r="G2228" s="18" t="s">
        <v>926</v>
      </c>
      <c r="H2228" s="18" t="s">
        <v>6145</v>
      </c>
      <c r="I2228" s="19" t="s">
        <v>6406</v>
      </c>
      <c r="J2228" s="18" t="s">
        <v>5923</v>
      </c>
      <c r="K2228" s="18" t="s">
        <v>16339</v>
      </c>
      <c r="L2228" s="18" t="s">
        <v>10232</v>
      </c>
      <c r="N2228" s="20">
        <v>45322</v>
      </c>
      <c r="O2228" s="18" t="s">
        <v>16340</v>
      </c>
      <c r="P2228" s="18" t="s">
        <v>16339</v>
      </c>
      <c r="Q2228" s="18" t="s">
        <v>16071</v>
      </c>
      <c r="R2228" s="18">
        <v>1.5</v>
      </c>
      <c r="T2228" s="18">
        <v>0</v>
      </c>
      <c r="U2228" s="18">
        <v>0</v>
      </c>
    </row>
    <row r="2229" spans="2:21" x14ac:dyDescent="0.4">
      <c r="B2229" s="18" t="s">
        <v>5926</v>
      </c>
      <c r="C2229" s="18" t="s">
        <v>5910</v>
      </c>
      <c r="D2229" s="18" t="s">
        <v>12933</v>
      </c>
      <c r="E2229" s="19" t="s">
        <v>16068</v>
      </c>
      <c r="F2229" s="18" t="s">
        <v>5896</v>
      </c>
      <c r="G2229" s="18" t="s">
        <v>522</v>
      </c>
      <c r="H2229" s="18" t="s">
        <v>9525</v>
      </c>
      <c r="I2229" s="19" t="s">
        <v>9526</v>
      </c>
      <c r="J2229" s="18" t="s">
        <v>5899</v>
      </c>
      <c r="K2229" s="18" t="s">
        <v>16349</v>
      </c>
      <c r="L2229" s="18" t="s">
        <v>10232</v>
      </c>
      <c r="N2229" s="20">
        <v>45322</v>
      </c>
      <c r="O2229" s="18" t="s">
        <v>16350</v>
      </c>
      <c r="P2229" s="18" t="s">
        <v>16349</v>
      </c>
      <c r="Q2229" s="18" t="s">
        <v>16071</v>
      </c>
      <c r="T2229" s="18">
        <v>0</v>
      </c>
      <c r="U2229" s="18">
        <v>0</v>
      </c>
    </row>
    <row r="2230" spans="2:21" x14ac:dyDescent="0.4">
      <c r="B2230" s="18" t="s">
        <v>5926</v>
      </c>
      <c r="C2230" s="18" t="s">
        <v>5910</v>
      </c>
      <c r="D2230" s="18" t="s">
        <v>12933</v>
      </c>
      <c r="E2230" s="19" t="s">
        <v>16068</v>
      </c>
      <c r="F2230" s="18" t="s">
        <v>5896</v>
      </c>
      <c r="G2230" s="18" t="s">
        <v>522</v>
      </c>
      <c r="H2230" s="18" t="s">
        <v>9525</v>
      </c>
      <c r="I2230" s="19" t="s">
        <v>9526</v>
      </c>
      <c r="J2230" s="18" t="s">
        <v>5904</v>
      </c>
      <c r="K2230" s="18" t="s">
        <v>16351</v>
      </c>
      <c r="L2230" s="18" t="s">
        <v>10232</v>
      </c>
      <c r="N2230" s="20">
        <v>45322</v>
      </c>
      <c r="O2230" s="18" t="s">
        <v>16352</v>
      </c>
      <c r="P2230" s="18" t="s">
        <v>16351</v>
      </c>
      <c r="Q2230" s="18" t="s">
        <v>16071</v>
      </c>
      <c r="T2230" s="18">
        <v>0</v>
      </c>
      <c r="U2230" s="18">
        <v>0</v>
      </c>
    </row>
    <row r="2231" spans="2:21" x14ac:dyDescent="0.4">
      <c r="B2231" s="18" t="s">
        <v>5926</v>
      </c>
      <c r="C2231" s="18" t="s">
        <v>5910</v>
      </c>
      <c r="D2231" s="18" t="s">
        <v>12933</v>
      </c>
      <c r="E2231" s="19" t="s">
        <v>16068</v>
      </c>
      <c r="F2231" s="18" t="s">
        <v>5896</v>
      </c>
      <c r="G2231" s="18" t="s">
        <v>522</v>
      </c>
      <c r="H2231" s="18" t="s">
        <v>9525</v>
      </c>
      <c r="I2231" s="19" t="s">
        <v>9526</v>
      </c>
      <c r="J2231" s="18" t="s">
        <v>5843</v>
      </c>
      <c r="K2231" s="18" t="s">
        <v>16353</v>
      </c>
      <c r="L2231" s="18" t="s">
        <v>10232</v>
      </c>
      <c r="N2231" s="20">
        <v>45322</v>
      </c>
      <c r="O2231" s="18" t="s">
        <v>16354</v>
      </c>
      <c r="P2231" s="18" t="s">
        <v>16353</v>
      </c>
      <c r="Q2231" s="18" t="s">
        <v>16071</v>
      </c>
      <c r="T2231" s="18">
        <v>0</v>
      </c>
      <c r="U2231" s="18">
        <v>0</v>
      </c>
    </row>
    <row r="2232" spans="2:21" x14ac:dyDescent="0.4">
      <c r="B2232" s="18" t="s">
        <v>5926</v>
      </c>
      <c r="C2232" s="18" t="s">
        <v>5910</v>
      </c>
      <c r="D2232" s="18" t="s">
        <v>12933</v>
      </c>
      <c r="E2232" s="19" t="s">
        <v>15994</v>
      </c>
      <c r="F2232" s="18" t="s">
        <v>5896</v>
      </c>
      <c r="G2232" s="18" t="s">
        <v>926</v>
      </c>
      <c r="H2232" s="18" t="s">
        <v>6145</v>
      </c>
      <c r="I2232" s="19" t="s">
        <v>6406</v>
      </c>
      <c r="J2232" s="18" t="s">
        <v>5899</v>
      </c>
      <c r="K2232" s="18" t="s">
        <v>16263</v>
      </c>
      <c r="L2232" s="18" t="s">
        <v>10232</v>
      </c>
      <c r="N2232" s="20">
        <v>45322</v>
      </c>
      <c r="O2232" s="18" t="s">
        <v>16264</v>
      </c>
      <c r="P2232" s="18" t="s">
        <v>16263</v>
      </c>
      <c r="Q2232" s="18" t="s">
        <v>15997</v>
      </c>
      <c r="R2232" s="18">
        <v>1.5</v>
      </c>
      <c r="T2232" s="18">
        <v>0</v>
      </c>
      <c r="U2232" s="18">
        <v>0</v>
      </c>
    </row>
    <row r="2233" spans="2:21" x14ac:dyDescent="0.4">
      <c r="B2233" s="18" t="s">
        <v>5926</v>
      </c>
      <c r="C2233" s="18" t="s">
        <v>5910</v>
      </c>
      <c r="D2233" s="18" t="s">
        <v>12933</v>
      </c>
      <c r="E2233" s="19" t="s">
        <v>15994</v>
      </c>
      <c r="F2233" s="18" t="s">
        <v>5896</v>
      </c>
      <c r="G2233" s="18" t="s">
        <v>926</v>
      </c>
      <c r="H2233" s="18" t="s">
        <v>6145</v>
      </c>
      <c r="I2233" s="19" t="s">
        <v>6406</v>
      </c>
      <c r="J2233" s="18" t="s">
        <v>5904</v>
      </c>
      <c r="K2233" s="18" t="s">
        <v>16265</v>
      </c>
      <c r="L2233" s="18" t="s">
        <v>10232</v>
      </c>
      <c r="N2233" s="20">
        <v>45322</v>
      </c>
      <c r="O2233" s="18" t="s">
        <v>16266</v>
      </c>
      <c r="P2233" s="18" t="s">
        <v>16265</v>
      </c>
      <c r="Q2233" s="18" t="s">
        <v>15997</v>
      </c>
      <c r="R2233" s="18">
        <v>1.5</v>
      </c>
      <c r="T2233" s="18">
        <v>0</v>
      </c>
      <c r="U2233" s="18">
        <v>0</v>
      </c>
    </row>
    <row r="2234" spans="2:21" x14ac:dyDescent="0.4">
      <c r="B2234" s="18" t="s">
        <v>5926</v>
      </c>
      <c r="C2234" s="18" t="s">
        <v>5910</v>
      </c>
      <c r="D2234" s="18" t="s">
        <v>12933</v>
      </c>
      <c r="E2234" s="19" t="s">
        <v>15994</v>
      </c>
      <c r="F2234" s="18" t="s">
        <v>5896</v>
      </c>
      <c r="G2234" s="18" t="s">
        <v>926</v>
      </c>
      <c r="H2234" s="18" t="s">
        <v>6145</v>
      </c>
      <c r="I2234" s="19" t="s">
        <v>6406</v>
      </c>
      <c r="J2234" s="18" t="s">
        <v>5843</v>
      </c>
      <c r="K2234" s="18" t="s">
        <v>16267</v>
      </c>
      <c r="L2234" s="18" t="s">
        <v>10232</v>
      </c>
      <c r="N2234" s="20">
        <v>45322</v>
      </c>
      <c r="O2234" s="18" t="s">
        <v>16268</v>
      </c>
      <c r="P2234" s="18" t="s">
        <v>16267</v>
      </c>
      <c r="Q2234" s="18" t="s">
        <v>15997</v>
      </c>
      <c r="R2234" s="18">
        <v>1.5</v>
      </c>
      <c r="T2234" s="18">
        <v>0</v>
      </c>
      <c r="U2234" s="18">
        <v>0</v>
      </c>
    </row>
    <row r="2235" spans="2:21" x14ac:dyDescent="0.4">
      <c r="B2235" s="18" t="s">
        <v>5926</v>
      </c>
      <c r="C2235" s="18" t="s">
        <v>5910</v>
      </c>
      <c r="D2235" s="18" t="s">
        <v>12933</v>
      </c>
      <c r="E2235" s="19" t="s">
        <v>15994</v>
      </c>
      <c r="F2235" s="18" t="s">
        <v>5896</v>
      </c>
      <c r="G2235" s="18" t="s">
        <v>926</v>
      </c>
      <c r="H2235" s="18" t="s">
        <v>6145</v>
      </c>
      <c r="I2235" s="19" t="s">
        <v>6406</v>
      </c>
      <c r="J2235" s="18" t="s">
        <v>5923</v>
      </c>
      <c r="K2235" s="18" t="s">
        <v>16269</v>
      </c>
      <c r="L2235" s="18" t="s">
        <v>10232</v>
      </c>
      <c r="N2235" s="20">
        <v>45322</v>
      </c>
      <c r="O2235" s="18" t="s">
        <v>16270</v>
      </c>
      <c r="P2235" s="18" t="s">
        <v>16269</v>
      </c>
      <c r="Q2235" s="18" t="s">
        <v>15997</v>
      </c>
      <c r="R2235" s="18">
        <v>1.5</v>
      </c>
      <c r="T2235" s="18">
        <v>0</v>
      </c>
      <c r="U2235" s="18">
        <v>0</v>
      </c>
    </row>
    <row r="2236" spans="2:21" x14ac:dyDescent="0.4">
      <c r="B2236" s="18" t="s">
        <v>5926</v>
      </c>
      <c r="C2236" s="18" t="s">
        <v>5910</v>
      </c>
      <c r="D2236" s="18" t="s">
        <v>12933</v>
      </c>
      <c r="E2236" s="19" t="s">
        <v>15994</v>
      </c>
      <c r="F2236" s="18" t="s">
        <v>5896</v>
      </c>
      <c r="G2236" s="18" t="s">
        <v>703</v>
      </c>
      <c r="H2236" s="18" t="s">
        <v>6466</v>
      </c>
      <c r="I2236" s="19" t="s">
        <v>6474</v>
      </c>
      <c r="J2236" s="18" t="s">
        <v>5899</v>
      </c>
      <c r="K2236" s="18" t="s">
        <v>16271</v>
      </c>
      <c r="L2236" s="18" t="s">
        <v>10232</v>
      </c>
      <c r="N2236" s="20">
        <v>45322</v>
      </c>
      <c r="O2236" s="18" t="s">
        <v>16272</v>
      </c>
      <c r="P2236" s="18" t="s">
        <v>16271</v>
      </c>
      <c r="Q2236" s="18" t="s">
        <v>15997</v>
      </c>
      <c r="R2236" s="18">
        <v>1.8</v>
      </c>
      <c r="T2236" s="18">
        <v>0</v>
      </c>
      <c r="U2236" s="18">
        <v>0</v>
      </c>
    </row>
    <row r="2237" spans="2:21" x14ac:dyDescent="0.4">
      <c r="B2237" s="18" t="s">
        <v>5926</v>
      </c>
      <c r="C2237" s="18" t="s">
        <v>5910</v>
      </c>
      <c r="D2237" s="18" t="s">
        <v>12933</v>
      </c>
      <c r="E2237" s="19" t="s">
        <v>15994</v>
      </c>
      <c r="F2237" s="18" t="s">
        <v>5896</v>
      </c>
      <c r="G2237" s="18" t="s">
        <v>703</v>
      </c>
      <c r="H2237" s="18" t="s">
        <v>6466</v>
      </c>
      <c r="I2237" s="19" t="s">
        <v>6474</v>
      </c>
      <c r="J2237" s="18" t="s">
        <v>5904</v>
      </c>
      <c r="K2237" s="18" t="s">
        <v>16273</v>
      </c>
      <c r="L2237" s="18" t="s">
        <v>10232</v>
      </c>
      <c r="N2237" s="20">
        <v>45322</v>
      </c>
      <c r="O2237" s="18" t="s">
        <v>16274</v>
      </c>
      <c r="P2237" s="18" t="s">
        <v>16273</v>
      </c>
      <c r="Q2237" s="18" t="s">
        <v>15997</v>
      </c>
      <c r="R2237" s="18">
        <v>1.8</v>
      </c>
      <c r="T2237" s="18">
        <v>0</v>
      </c>
      <c r="U2237" s="18">
        <v>0</v>
      </c>
    </row>
    <row r="2238" spans="2:21" x14ac:dyDescent="0.4">
      <c r="B2238" s="18" t="s">
        <v>5926</v>
      </c>
      <c r="C2238" s="18" t="s">
        <v>5910</v>
      </c>
      <c r="D2238" s="18" t="s">
        <v>12933</v>
      </c>
      <c r="E2238" s="19" t="s">
        <v>15994</v>
      </c>
      <c r="F2238" s="18" t="s">
        <v>5896</v>
      </c>
      <c r="G2238" s="18" t="s">
        <v>703</v>
      </c>
      <c r="H2238" s="18" t="s">
        <v>6466</v>
      </c>
      <c r="I2238" s="19" t="s">
        <v>6474</v>
      </c>
      <c r="J2238" s="18" t="s">
        <v>5843</v>
      </c>
      <c r="K2238" s="18" t="s">
        <v>16275</v>
      </c>
      <c r="L2238" s="18" t="s">
        <v>10232</v>
      </c>
      <c r="N2238" s="20">
        <v>45322</v>
      </c>
      <c r="O2238" s="18" t="s">
        <v>16276</v>
      </c>
      <c r="P2238" s="18" t="s">
        <v>16275</v>
      </c>
      <c r="Q2238" s="18" t="s">
        <v>15997</v>
      </c>
      <c r="R2238" s="18">
        <v>1.8</v>
      </c>
      <c r="T2238" s="18">
        <v>0</v>
      </c>
      <c r="U2238" s="18">
        <v>0</v>
      </c>
    </row>
    <row r="2239" spans="2:21" x14ac:dyDescent="0.4">
      <c r="B2239" s="18" t="s">
        <v>5926</v>
      </c>
      <c r="C2239" s="18" t="s">
        <v>5910</v>
      </c>
      <c r="D2239" s="18" t="s">
        <v>12933</v>
      </c>
      <c r="E2239" s="19" t="s">
        <v>15994</v>
      </c>
      <c r="F2239" s="18" t="s">
        <v>5896</v>
      </c>
      <c r="G2239" s="18" t="s">
        <v>39</v>
      </c>
      <c r="H2239" s="18" t="s">
        <v>6318</v>
      </c>
      <c r="I2239" s="19" t="s">
        <v>6416</v>
      </c>
      <c r="J2239" s="18" t="s">
        <v>5899</v>
      </c>
      <c r="K2239" s="18" t="s">
        <v>16277</v>
      </c>
      <c r="L2239" s="18" t="s">
        <v>10232</v>
      </c>
      <c r="N2239" s="20">
        <v>45322</v>
      </c>
      <c r="O2239" s="18" t="s">
        <v>16278</v>
      </c>
      <c r="P2239" s="18" t="s">
        <v>16277</v>
      </c>
      <c r="Q2239" s="18" t="s">
        <v>15997</v>
      </c>
      <c r="R2239" s="18">
        <v>2.9</v>
      </c>
      <c r="T2239" s="18">
        <v>0</v>
      </c>
      <c r="U2239" s="18">
        <v>0</v>
      </c>
    </row>
    <row r="2240" spans="2:21" x14ac:dyDescent="0.4">
      <c r="B2240" s="18" t="s">
        <v>5926</v>
      </c>
      <c r="C2240" s="18" t="s">
        <v>5910</v>
      </c>
      <c r="D2240" s="18" t="s">
        <v>12933</v>
      </c>
      <c r="E2240" s="19" t="s">
        <v>15994</v>
      </c>
      <c r="F2240" s="18" t="s">
        <v>5896</v>
      </c>
      <c r="G2240" s="18" t="s">
        <v>39</v>
      </c>
      <c r="H2240" s="18" t="s">
        <v>6318</v>
      </c>
      <c r="I2240" s="19" t="s">
        <v>6416</v>
      </c>
      <c r="J2240" s="18" t="s">
        <v>5904</v>
      </c>
      <c r="K2240" s="18" t="s">
        <v>16279</v>
      </c>
      <c r="L2240" s="18" t="s">
        <v>10232</v>
      </c>
      <c r="N2240" s="20">
        <v>45322</v>
      </c>
      <c r="O2240" s="18" t="s">
        <v>16280</v>
      </c>
      <c r="P2240" s="18" t="s">
        <v>16279</v>
      </c>
      <c r="Q2240" s="18" t="s">
        <v>15997</v>
      </c>
      <c r="R2240" s="18">
        <v>2.9</v>
      </c>
      <c r="T2240" s="18">
        <v>0</v>
      </c>
      <c r="U2240" s="18">
        <v>0</v>
      </c>
    </row>
    <row r="2241" spans="2:21" x14ac:dyDescent="0.4">
      <c r="B2241" s="18" t="s">
        <v>5926</v>
      </c>
      <c r="C2241" s="18" t="s">
        <v>5910</v>
      </c>
      <c r="D2241" s="18" t="s">
        <v>12933</v>
      </c>
      <c r="E2241" s="19" t="s">
        <v>15994</v>
      </c>
      <c r="F2241" s="18" t="s">
        <v>5896</v>
      </c>
      <c r="G2241" s="18" t="s">
        <v>39</v>
      </c>
      <c r="H2241" s="18" t="s">
        <v>6318</v>
      </c>
      <c r="I2241" s="19" t="s">
        <v>6416</v>
      </c>
      <c r="J2241" s="18" t="s">
        <v>5843</v>
      </c>
      <c r="K2241" s="18" t="s">
        <v>16281</v>
      </c>
      <c r="L2241" s="18" t="s">
        <v>10232</v>
      </c>
      <c r="N2241" s="20">
        <v>45322</v>
      </c>
      <c r="O2241" s="18" t="s">
        <v>16282</v>
      </c>
      <c r="P2241" s="18" t="s">
        <v>16281</v>
      </c>
      <c r="Q2241" s="18" t="s">
        <v>15997</v>
      </c>
      <c r="R2241" s="18">
        <v>2.9</v>
      </c>
      <c r="T2241" s="18">
        <v>0</v>
      </c>
      <c r="U2241" s="18">
        <v>0</v>
      </c>
    </row>
    <row r="2242" spans="2:21" x14ac:dyDescent="0.4">
      <c r="B2242" s="18" t="s">
        <v>5926</v>
      </c>
      <c r="C2242" s="18" t="s">
        <v>5910</v>
      </c>
      <c r="D2242" s="18" t="s">
        <v>12933</v>
      </c>
      <c r="E2242" s="19" t="s">
        <v>15994</v>
      </c>
      <c r="F2242" s="18" t="s">
        <v>5896</v>
      </c>
      <c r="G2242" s="18" t="s">
        <v>522</v>
      </c>
      <c r="H2242" s="18" t="s">
        <v>9525</v>
      </c>
      <c r="I2242" s="19" t="s">
        <v>9526</v>
      </c>
      <c r="J2242" s="18" t="s">
        <v>5899</v>
      </c>
      <c r="K2242" s="18" t="s">
        <v>16283</v>
      </c>
      <c r="L2242" s="18" t="s">
        <v>10232</v>
      </c>
      <c r="N2242" s="20">
        <v>45322</v>
      </c>
      <c r="O2242" s="18" t="s">
        <v>16284</v>
      </c>
      <c r="P2242" s="18" t="s">
        <v>16283</v>
      </c>
      <c r="Q2242" s="18" t="s">
        <v>15997</v>
      </c>
      <c r="T2242" s="18">
        <v>0</v>
      </c>
      <c r="U2242" s="18">
        <v>0</v>
      </c>
    </row>
    <row r="2243" spans="2:21" x14ac:dyDescent="0.4">
      <c r="B2243" s="18" t="s">
        <v>5926</v>
      </c>
      <c r="C2243" s="18" t="s">
        <v>5910</v>
      </c>
      <c r="D2243" s="18" t="s">
        <v>12933</v>
      </c>
      <c r="E2243" s="19" t="s">
        <v>15994</v>
      </c>
      <c r="F2243" s="18" t="s">
        <v>5896</v>
      </c>
      <c r="G2243" s="18" t="s">
        <v>522</v>
      </c>
      <c r="H2243" s="18" t="s">
        <v>9525</v>
      </c>
      <c r="I2243" s="19" t="s">
        <v>9526</v>
      </c>
      <c r="J2243" s="18" t="s">
        <v>5904</v>
      </c>
      <c r="K2243" s="18" t="s">
        <v>16285</v>
      </c>
      <c r="L2243" s="18" t="s">
        <v>10232</v>
      </c>
      <c r="N2243" s="20">
        <v>45322</v>
      </c>
      <c r="O2243" s="18" t="s">
        <v>16286</v>
      </c>
      <c r="P2243" s="18" t="s">
        <v>16285</v>
      </c>
      <c r="Q2243" s="18" t="s">
        <v>15997</v>
      </c>
      <c r="T2243" s="18">
        <v>0</v>
      </c>
      <c r="U2243" s="18">
        <v>0</v>
      </c>
    </row>
    <row r="2244" spans="2:21" x14ac:dyDescent="0.4">
      <c r="B2244" s="18" t="s">
        <v>5926</v>
      </c>
      <c r="C2244" s="18" t="s">
        <v>5910</v>
      </c>
      <c r="D2244" s="18" t="s">
        <v>12933</v>
      </c>
      <c r="E2244" s="19" t="s">
        <v>15994</v>
      </c>
      <c r="F2244" s="18" t="s">
        <v>5896</v>
      </c>
      <c r="G2244" s="18" t="s">
        <v>522</v>
      </c>
      <c r="H2244" s="18" t="s">
        <v>9525</v>
      </c>
      <c r="I2244" s="19" t="s">
        <v>9526</v>
      </c>
      <c r="J2244" s="18" t="s">
        <v>5843</v>
      </c>
      <c r="K2244" s="18" t="s">
        <v>16287</v>
      </c>
      <c r="L2244" s="18" t="s">
        <v>10232</v>
      </c>
      <c r="N2244" s="20">
        <v>45322</v>
      </c>
      <c r="O2244" s="18" t="s">
        <v>16288</v>
      </c>
      <c r="P2244" s="18" t="s">
        <v>16287</v>
      </c>
      <c r="Q2244" s="18" t="s">
        <v>15997</v>
      </c>
      <c r="T2244" s="18">
        <v>0</v>
      </c>
      <c r="U2244" s="18">
        <v>0</v>
      </c>
    </row>
    <row r="2245" spans="2:21" x14ac:dyDescent="0.4">
      <c r="B2245" s="18" t="s">
        <v>5926</v>
      </c>
      <c r="C2245" s="18" t="s">
        <v>5910</v>
      </c>
      <c r="D2245" s="18" t="s">
        <v>12933</v>
      </c>
      <c r="E2245" s="19" t="s">
        <v>16111</v>
      </c>
      <c r="F2245" s="18" t="s">
        <v>5896</v>
      </c>
      <c r="G2245" s="18" t="s">
        <v>926</v>
      </c>
      <c r="H2245" s="18" t="s">
        <v>6145</v>
      </c>
      <c r="I2245" s="19" t="s">
        <v>6126</v>
      </c>
      <c r="J2245" s="18" t="s">
        <v>5899</v>
      </c>
      <c r="K2245" s="18" t="s">
        <v>16373</v>
      </c>
      <c r="L2245" s="18" t="s">
        <v>10232</v>
      </c>
      <c r="N2245" s="20">
        <v>45322</v>
      </c>
      <c r="O2245" s="18" t="s">
        <v>16374</v>
      </c>
      <c r="P2245" s="18" t="s">
        <v>16373</v>
      </c>
      <c r="Q2245" s="18" t="s">
        <v>16114</v>
      </c>
      <c r="R2245" s="18">
        <v>1.2</v>
      </c>
      <c r="T2245" s="18">
        <v>0</v>
      </c>
      <c r="U2245" s="18">
        <v>0</v>
      </c>
    </row>
    <row r="2246" spans="2:21" x14ac:dyDescent="0.4">
      <c r="B2246" s="18" t="s">
        <v>5926</v>
      </c>
      <c r="C2246" s="18" t="s">
        <v>5910</v>
      </c>
      <c r="D2246" s="18" t="s">
        <v>12933</v>
      </c>
      <c r="E2246" s="19" t="s">
        <v>16111</v>
      </c>
      <c r="F2246" s="18" t="s">
        <v>5896</v>
      </c>
      <c r="G2246" s="18" t="s">
        <v>926</v>
      </c>
      <c r="H2246" s="18" t="s">
        <v>6145</v>
      </c>
      <c r="I2246" s="19" t="s">
        <v>6126</v>
      </c>
      <c r="J2246" s="18" t="s">
        <v>5904</v>
      </c>
      <c r="K2246" s="18" t="s">
        <v>16375</v>
      </c>
      <c r="L2246" s="18" t="s">
        <v>10232</v>
      </c>
      <c r="N2246" s="20">
        <v>45322</v>
      </c>
      <c r="O2246" s="18" t="s">
        <v>16376</v>
      </c>
      <c r="P2246" s="18" t="s">
        <v>16375</v>
      </c>
      <c r="Q2246" s="18" t="s">
        <v>16114</v>
      </c>
      <c r="R2246" s="18">
        <v>1.2</v>
      </c>
      <c r="T2246" s="18">
        <v>0</v>
      </c>
      <c r="U2246" s="18">
        <v>0</v>
      </c>
    </row>
    <row r="2247" spans="2:21" x14ac:dyDescent="0.4">
      <c r="B2247" s="18" t="s">
        <v>5926</v>
      </c>
      <c r="C2247" s="18" t="s">
        <v>5910</v>
      </c>
      <c r="D2247" s="18" t="s">
        <v>12933</v>
      </c>
      <c r="E2247" s="19" t="s">
        <v>16111</v>
      </c>
      <c r="F2247" s="18" t="s">
        <v>5896</v>
      </c>
      <c r="G2247" s="18" t="s">
        <v>926</v>
      </c>
      <c r="H2247" s="18" t="s">
        <v>6145</v>
      </c>
      <c r="I2247" s="19" t="s">
        <v>6126</v>
      </c>
      <c r="J2247" s="18" t="s">
        <v>5843</v>
      </c>
      <c r="K2247" s="18" t="s">
        <v>16377</v>
      </c>
      <c r="L2247" s="18" t="s">
        <v>10232</v>
      </c>
      <c r="N2247" s="20">
        <v>45322</v>
      </c>
      <c r="O2247" s="18" t="s">
        <v>16378</v>
      </c>
      <c r="P2247" s="18" t="s">
        <v>16377</v>
      </c>
      <c r="Q2247" s="18" t="s">
        <v>16114</v>
      </c>
      <c r="R2247" s="18">
        <v>1.2</v>
      </c>
      <c r="T2247" s="18">
        <v>0</v>
      </c>
      <c r="U2247" s="18">
        <v>0</v>
      </c>
    </row>
    <row r="2248" spans="2:21" x14ac:dyDescent="0.4">
      <c r="B2248" s="18" t="s">
        <v>5926</v>
      </c>
      <c r="C2248" s="18" t="s">
        <v>5910</v>
      </c>
      <c r="D2248" s="18" t="s">
        <v>12933</v>
      </c>
      <c r="E2248" s="19" t="s">
        <v>16111</v>
      </c>
      <c r="F2248" s="18" t="s">
        <v>5896</v>
      </c>
      <c r="G2248" s="18" t="s">
        <v>926</v>
      </c>
      <c r="H2248" s="18" t="s">
        <v>6145</v>
      </c>
      <c r="I2248" s="19" t="s">
        <v>6126</v>
      </c>
      <c r="J2248" s="18" t="s">
        <v>5923</v>
      </c>
      <c r="K2248" s="18" t="s">
        <v>16379</v>
      </c>
      <c r="L2248" s="18" t="s">
        <v>10232</v>
      </c>
      <c r="N2248" s="20">
        <v>45322</v>
      </c>
      <c r="O2248" s="18" t="s">
        <v>16380</v>
      </c>
      <c r="P2248" s="18" t="s">
        <v>16379</v>
      </c>
      <c r="Q2248" s="18" t="s">
        <v>16114</v>
      </c>
      <c r="R2248" s="18">
        <v>1.2</v>
      </c>
      <c r="T2248" s="18">
        <v>0</v>
      </c>
      <c r="U2248" s="18">
        <v>0</v>
      </c>
    </row>
    <row r="2249" spans="2:21" x14ac:dyDescent="0.4">
      <c r="B2249" s="18" t="s">
        <v>5926</v>
      </c>
      <c r="C2249" s="18" t="s">
        <v>5910</v>
      </c>
      <c r="D2249" s="18" t="s">
        <v>12933</v>
      </c>
      <c r="E2249" s="19" t="s">
        <v>16111</v>
      </c>
      <c r="F2249" s="18" t="s">
        <v>5896</v>
      </c>
      <c r="G2249" s="18" t="s">
        <v>522</v>
      </c>
      <c r="H2249" s="18" t="s">
        <v>9525</v>
      </c>
      <c r="I2249" s="19" t="s">
        <v>9526</v>
      </c>
      <c r="J2249" s="18" t="s">
        <v>5899</v>
      </c>
      <c r="K2249" s="18" t="s">
        <v>16381</v>
      </c>
      <c r="L2249" s="18" t="s">
        <v>10232</v>
      </c>
      <c r="N2249" s="20">
        <v>45322</v>
      </c>
      <c r="O2249" s="18" t="s">
        <v>16382</v>
      </c>
      <c r="P2249" s="18" t="s">
        <v>16381</v>
      </c>
      <c r="Q2249" s="18" t="s">
        <v>16114</v>
      </c>
      <c r="T2249" s="18">
        <v>0</v>
      </c>
      <c r="U2249" s="18">
        <v>0</v>
      </c>
    </row>
    <row r="2250" spans="2:21" x14ac:dyDescent="0.4">
      <c r="B2250" s="18" t="s">
        <v>5926</v>
      </c>
      <c r="C2250" s="18" t="s">
        <v>5910</v>
      </c>
      <c r="D2250" s="18" t="s">
        <v>12933</v>
      </c>
      <c r="E2250" s="19" t="s">
        <v>16111</v>
      </c>
      <c r="F2250" s="18" t="s">
        <v>5896</v>
      </c>
      <c r="G2250" s="18" t="s">
        <v>522</v>
      </c>
      <c r="H2250" s="18" t="s">
        <v>9525</v>
      </c>
      <c r="I2250" s="19" t="s">
        <v>9526</v>
      </c>
      <c r="J2250" s="18" t="s">
        <v>5904</v>
      </c>
      <c r="K2250" s="18" t="s">
        <v>16383</v>
      </c>
      <c r="L2250" s="18" t="s">
        <v>10232</v>
      </c>
      <c r="N2250" s="20">
        <v>45322</v>
      </c>
      <c r="O2250" s="18" t="s">
        <v>16384</v>
      </c>
      <c r="P2250" s="18" t="s">
        <v>16383</v>
      </c>
      <c r="Q2250" s="18" t="s">
        <v>16114</v>
      </c>
      <c r="T2250" s="18">
        <v>0</v>
      </c>
      <c r="U2250" s="18">
        <v>0</v>
      </c>
    </row>
    <row r="2251" spans="2:21" x14ac:dyDescent="0.4">
      <c r="B2251" s="18" t="s">
        <v>5926</v>
      </c>
      <c r="C2251" s="18" t="s">
        <v>5910</v>
      </c>
      <c r="D2251" s="18" t="s">
        <v>12933</v>
      </c>
      <c r="E2251" s="19" t="s">
        <v>16111</v>
      </c>
      <c r="F2251" s="18" t="s">
        <v>5896</v>
      </c>
      <c r="G2251" s="18" t="s">
        <v>522</v>
      </c>
      <c r="H2251" s="18" t="s">
        <v>9525</v>
      </c>
      <c r="I2251" s="19" t="s">
        <v>9526</v>
      </c>
      <c r="J2251" s="18" t="s">
        <v>5843</v>
      </c>
      <c r="K2251" s="18" t="s">
        <v>16385</v>
      </c>
      <c r="L2251" s="18" t="s">
        <v>10232</v>
      </c>
      <c r="N2251" s="20">
        <v>45322</v>
      </c>
      <c r="O2251" s="18" t="s">
        <v>16386</v>
      </c>
      <c r="P2251" s="18" t="s">
        <v>16385</v>
      </c>
      <c r="Q2251" s="18" t="s">
        <v>16114</v>
      </c>
      <c r="T2251" s="18">
        <v>0</v>
      </c>
      <c r="U2251" s="18">
        <v>0</v>
      </c>
    </row>
    <row r="2252" spans="2:21" x14ac:dyDescent="0.4">
      <c r="B2252" s="18" t="s">
        <v>5926</v>
      </c>
      <c r="C2252" s="18" t="s">
        <v>5910</v>
      </c>
      <c r="D2252" s="18" t="s">
        <v>12933</v>
      </c>
      <c r="E2252" s="19" t="s">
        <v>15941</v>
      </c>
      <c r="F2252" s="18" t="s">
        <v>5896</v>
      </c>
      <c r="G2252" s="18" t="s">
        <v>926</v>
      </c>
      <c r="H2252" s="18" t="s">
        <v>6145</v>
      </c>
      <c r="I2252" s="19" t="s">
        <v>6558</v>
      </c>
      <c r="J2252" s="18" t="s">
        <v>5899</v>
      </c>
      <c r="K2252" s="18" t="s">
        <v>16213</v>
      </c>
      <c r="L2252" s="18" t="s">
        <v>10232</v>
      </c>
      <c r="N2252" s="20">
        <v>45322</v>
      </c>
      <c r="O2252" s="18" t="s">
        <v>16214</v>
      </c>
      <c r="P2252" s="18" t="s">
        <v>16213</v>
      </c>
      <c r="Q2252" s="18" t="s">
        <v>15944</v>
      </c>
      <c r="R2252" s="18">
        <v>1.4</v>
      </c>
      <c r="T2252" s="18">
        <v>0</v>
      </c>
      <c r="U2252" s="18">
        <v>0</v>
      </c>
    </row>
    <row r="2253" spans="2:21" x14ac:dyDescent="0.4">
      <c r="B2253" s="18" t="s">
        <v>5926</v>
      </c>
      <c r="C2253" s="18" t="s">
        <v>5910</v>
      </c>
      <c r="D2253" s="18" t="s">
        <v>12933</v>
      </c>
      <c r="E2253" s="19" t="s">
        <v>15941</v>
      </c>
      <c r="F2253" s="18" t="s">
        <v>5896</v>
      </c>
      <c r="G2253" s="18" t="s">
        <v>926</v>
      </c>
      <c r="H2253" s="18" t="s">
        <v>6145</v>
      </c>
      <c r="I2253" s="19" t="s">
        <v>6558</v>
      </c>
      <c r="J2253" s="18" t="s">
        <v>5904</v>
      </c>
      <c r="K2253" s="18" t="s">
        <v>16215</v>
      </c>
      <c r="L2253" s="18" t="s">
        <v>10232</v>
      </c>
      <c r="N2253" s="20">
        <v>45322</v>
      </c>
      <c r="O2253" s="18" t="s">
        <v>16216</v>
      </c>
      <c r="P2253" s="18" t="s">
        <v>16215</v>
      </c>
      <c r="Q2253" s="18" t="s">
        <v>15944</v>
      </c>
      <c r="R2253" s="18">
        <v>1.4</v>
      </c>
      <c r="T2253" s="18">
        <v>0</v>
      </c>
      <c r="U2253" s="18">
        <v>0</v>
      </c>
    </row>
    <row r="2254" spans="2:21" x14ac:dyDescent="0.4">
      <c r="B2254" s="18" t="s">
        <v>5926</v>
      </c>
      <c r="C2254" s="18" t="s">
        <v>5910</v>
      </c>
      <c r="D2254" s="18" t="s">
        <v>12933</v>
      </c>
      <c r="E2254" s="19" t="s">
        <v>15941</v>
      </c>
      <c r="F2254" s="18" t="s">
        <v>5896</v>
      </c>
      <c r="G2254" s="18" t="s">
        <v>926</v>
      </c>
      <c r="H2254" s="18" t="s">
        <v>6145</v>
      </c>
      <c r="I2254" s="19" t="s">
        <v>6558</v>
      </c>
      <c r="J2254" s="18" t="s">
        <v>5843</v>
      </c>
      <c r="K2254" s="18" t="s">
        <v>16217</v>
      </c>
      <c r="L2254" s="18" t="s">
        <v>10232</v>
      </c>
      <c r="N2254" s="20">
        <v>45322</v>
      </c>
      <c r="O2254" s="18" t="s">
        <v>16218</v>
      </c>
      <c r="P2254" s="18" t="s">
        <v>16217</v>
      </c>
      <c r="Q2254" s="18" t="s">
        <v>15944</v>
      </c>
      <c r="R2254" s="18">
        <v>1.4</v>
      </c>
      <c r="T2254" s="18">
        <v>0</v>
      </c>
      <c r="U2254" s="18">
        <v>0</v>
      </c>
    </row>
    <row r="2255" spans="2:21" x14ac:dyDescent="0.4">
      <c r="B2255" s="18" t="s">
        <v>5926</v>
      </c>
      <c r="C2255" s="18" t="s">
        <v>5910</v>
      </c>
      <c r="D2255" s="18" t="s">
        <v>12933</v>
      </c>
      <c r="E2255" s="19" t="s">
        <v>15941</v>
      </c>
      <c r="F2255" s="18" t="s">
        <v>5896</v>
      </c>
      <c r="G2255" s="18" t="s">
        <v>926</v>
      </c>
      <c r="H2255" s="18" t="s">
        <v>6145</v>
      </c>
      <c r="I2255" s="19" t="s">
        <v>6558</v>
      </c>
      <c r="J2255" s="18" t="s">
        <v>5923</v>
      </c>
      <c r="K2255" s="18" t="s">
        <v>16219</v>
      </c>
      <c r="L2255" s="18" t="s">
        <v>10232</v>
      </c>
      <c r="N2255" s="20">
        <v>45322</v>
      </c>
      <c r="O2255" s="18" t="s">
        <v>16220</v>
      </c>
      <c r="P2255" s="18" t="s">
        <v>16219</v>
      </c>
      <c r="Q2255" s="18" t="s">
        <v>15944</v>
      </c>
      <c r="R2255" s="18">
        <v>1.4</v>
      </c>
      <c r="T2255" s="18">
        <v>0</v>
      </c>
      <c r="U2255" s="18">
        <v>0</v>
      </c>
    </row>
    <row r="2256" spans="2:21" x14ac:dyDescent="0.4">
      <c r="B2256" s="18" t="s">
        <v>5926</v>
      </c>
      <c r="C2256" s="18" t="s">
        <v>5910</v>
      </c>
      <c r="D2256" s="18" t="s">
        <v>12933</v>
      </c>
      <c r="E2256" s="19" t="s">
        <v>15941</v>
      </c>
      <c r="F2256" s="18" t="s">
        <v>5896</v>
      </c>
      <c r="G2256" s="18" t="s">
        <v>703</v>
      </c>
      <c r="H2256" s="18" t="s">
        <v>6466</v>
      </c>
      <c r="I2256" s="19" t="s">
        <v>6406</v>
      </c>
      <c r="J2256" s="18" t="s">
        <v>5899</v>
      </c>
      <c r="K2256" s="18" t="s">
        <v>16221</v>
      </c>
      <c r="L2256" s="18" t="s">
        <v>10232</v>
      </c>
      <c r="N2256" s="20">
        <v>45322</v>
      </c>
      <c r="O2256" s="18" t="s">
        <v>16222</v>
      </c>
      <c r="P2256" s="18" t="s">
        <v>16221</v>
      </c>
      <c r="Q2256" s="18" t="s">
        <v>15944</v>
      </c>
      <c r="R2256" s="18">
        <v>1.5</v>
      </c>
      <c r="T2256" s="18">
        <v>0</v>
      </c>
      <c r="U2256" s="18">
        <v>0</v>
      </c>
    </row>
    <row r="2257" spans="2:21" x14ac:dyDescent="0.4">
      <c r="B2257" s="18" t="s">
        <v>5926</v>
      </c>
      <c r="C2257" s="18" t="s">
        <v>5910</v>
      </c>
      <c r="D2257" s="18" t="s">
        <v>12933</v>
      </c>
      <c r="E2257" s="19" t="s">
        <v>15941</v>
      </c>
      <c r="F2257" s="18" t="s">
        <v>5896</v>
      </c>
      <c r="G2257" s="18" t="s">
        <v>703</v>
      </c>
      <c r="H2257" s="18" t="s">
        <v>6466</v>
      </c>
      <c r="I2257" s="19" t="s">
        <v>6406</v>
      </c>
      <c r="J2257" s="18" t="s">
        <v>5904</v>
      </c>
      <c r="K2257" s="18" t="s">
        <v>16223</v>
      </c>
      <c r="L2257" s="18" t="s">
        <v>10232</v>
      </c>
      <c r="N2257" s="20">
        <v>45322</v>
      </c>
      <c r="O2257" s="18" t="s">
        <v>16224</v>
      </c>
      <c r="P2257" s="18" t="s">
        <v>16223</v>
      </c>
      <c r="Q2257" s="18" t="s">
        <v>15944</v>
      </c>
      <c r="R2257" s="18">
        <v>1.5</v>
      </c>
      <c r="T2257" s="18">
        <v>0</v>
      </c>
      <c r="U2257" s="18">
        <v>0</v>
      </c>
    </row>
    <row r="2258" spans="2:21" x14ac:dyDescent="0.4">
      <c r="B2258" s="18" t="s">
        <v>5926</v>
      </c>
      <c r="C2258" s="18" t="s">
        <v>5910</v>
      </c>
      <c r="D2258" s="18" t="s">
        <v>12933</v>
      </c>
      <c r="E2258" s="19" t="s">
        <v>15941</v>
      </c>
      <c r="F2258" s="18" t="s">
        <v>5896</v>
      </c>
      <c r="G2258" s="18" t="s">
        <v>703</v>
      </c>
      <c r="H2258" s="18" t="s">
        <v>6466</v>
      </c>
      <c r="I2258" s="19" t="s">
        <v>6406</v>
      </c>
      <c r="J2258" s="18" t="s">
        <v>5843</v>
      </c>
      <c r="K2258" s="18" t="s">
        <v>16225</v>
      </c>
      <c r="L2258" s="18" t="s">
        <v>10232</v>
      </c>
      <c r="N2258" s="20">
        <v>45322</v>
      </c>
      <c r="O2258" s="18" t="s">
        <v>16226</v>
      </c>
      <c r="P2258" s="18" t="s">
        <v>16225</v>
      </c>
      <c r="Q2258" s="18" t="s">
        <v>15944</v>
      </c>
      <c r="R2258" s="18">
        <v>1.5</v>
      </c>
      <c r="T2258" s="18">
        <v>0</v>
      </c>
      <c r="U2258" s="18">
        <v>0</v>
      </c>
    </row>
    <row r="2259" spans="2:21" x14ac:dyDescent="0.4">
      <c r="B2259" s="18" t="s">
        <v>5926</v>
      </c>
      <c r="C2259" s="18" t="s">
        <v>5910</v>
      </c>
      <c r="D2259" s="18" t="s">
        <v>12933</v>
      </c>
      <c r="E2259" s="19" t="s">
        <v>15941</v>
      </c>
      <c r="F2259" s="18" t="s">
        <v>5896</v>
      </c>
      <c r="G2259" s="18" t="s">
        <v>39</v>
      </c>
      <c r="H2259" s="18" t="s">
        <v>6318</v>
      </c>
      <c r="I2259" s="19" t="s">
        <v>6416</v>
      </c>
      <c r="J2259" s="18" t="s">
        <v>5899</v>
      </c>
      <c r="K2259" s="18" t="s">
        <v>16227</v>
      </c>
      <c r="L2259" s="18" t="s">
        <v>10232</v>
      </c>
      <c r="N2259" s="20">
        <v>45322</v>
      </c>
      <c r="O2259" s="18" t="s">
        <v>16228</v>
      </c>
      <c r="P2259" s="18" t="s">
        <v>16227</v>
      </c>
      <c r="Q2259" s="18" t="s">
        <v>15944</v>
      </c>
      <c r="R2259" s="18">
        <v>2.9</v>
      </c>
      <c r="T2259" s="18">
        <v>0</v>
      </c>
      <c r="U2259" s="18">
        <v>0</v>
      </c>
    </row>
    <row r="2260" spans="2:21" x14ac:dyDescent="0.4">
      <c r="B2260" s="18" t="s">
        <v>5926</v>
      </c>
      <c r="C2260" s="18" t="s">
        <v>5910</v>
      </c>
      <c r="D2260" s="18" t="s">
        <v>12933</v>
      </c>
      <c r="E2260" s="19" t="s">
        <v>15941</v>
      </c>
      <c r="F2260" s="18" t="s">
        <v>5896</v>
      </c>
      <c r="G2260" s="18" t="s">
        <v>39</v>
      </c>
      <c r="H2260" s="18" t="s">
        <v>6318</v>
      </c>
      <c r="I2260" s="19" t="s">
        <v>6416</v>
      </c>
      <c r="J2260" s="18" t="s">
        <v>5904</v>
      </c>
      <c r="K2260" s="18" t="s">
        <v>16229</v>
      </c>
      <c r="L2260" s="18" t="s">
        <v>10232</v>
      </c>
      <c r="N2260" s="20">
        <v>45322</v>
      </c>
      <c r="O2260" s="18" t="s">
        <v>16230</v>
      </c>
      <c r="P2260" s="18" t="s">
        <v>16229</v>
      </c>
      <c r="Q2260" s="18" t="s">
        <v>15944</v>
      </c>
      <c r="R2260" s="18">
        <v>2.9</v>
      </c>
      <c r="T2260" s="18">
        <v>0</v>
      </c>
      <c r="U2260" s="18">
        <v>0</v>
      </c>
    </row>
    <row r="2261" spans="2:21" x14ac:dyDescent="0.4">
      <c r="B2261" s="18" t="s">
        <v>5926</v>
      </c>
      <c r="C2261" s="18" t="s">
        <v>5910</v>
      </c>
      <c r="D2261" s="18" t="s">
        <v>12933</v>
      </c>
      <c r="E2261" s="19" t="s">
        <v>15941</v>
      </c>
      <c r="F2261" s="18" t="s">
        <v>5896</v>
      </c>
      <c r="G2261" s="18" t="s">
        <v>39</v>
      </c>
      <c r="H2261" s="18" t="s">
        <v>6318</v>
      </c>
      <c r="I2261" s="19" t="s">
        <v>6416</v>
      </c>
      <c r="J2261" s="18" t="s">
        <v>5843</v>
      </c>
      <c r="K2261" s="18" t="s">
        <v>16231</v>
      </c>
      <c r="L2261" s="18" t="s">
        <v>10232</v>
      </c>
      <c r="N2261" s="20">
        <v>45322</v>
      </c>
      <c r="O2261" s="18" t="s">
        <v>16232</v>
      </c>
      <c r="P2261" s="18" t="s">
        <v>16231</v>
      </c>
      <c r="Q2261" s="18" t="s">
        <v>15944</v>
      </c>
      <c r="R2261" s="18">
        <v>2.9</v>
      </c>
      <c r="T2261" s="18">
        <v>0</v>
      </c>
      <c r="U2261" s="18">
        <v>0</v>
      </c>
    </row>
    <row r="2262" spans="2:21" x14ac:dyDescent="0.4">
      <c r="B2262" s="18" t="s">
        <v>5926</v>
      </c>
      <c r="C2262" s="18" t="s">
        <v>5910</v>
      </c>
      <c r="D2262" s="18" t="s">
        <v>12933</v>
      </c>
      <c r="E2262" s="19" t="s">
        <v>15941</v>
      </c>
      <c r="F2262" s="18" t="s">
        <v>5896</v>
      </c>
      <c r="G2262" s="18" t="s">
        <v>522</v>
      </c>
      <c r="H2262" s="18" t="s">
        <v>9525</v>
      </c>
      <c r="I2262" s="19" t="s">
        <v>9526</v>
      </c>
      <c r="J2262" s="18" t="s">
        <v>5899</v>
      </c>
      <c r="K2262" s="18" t="s">
        <v>16233</v>
      </c>
      <c r="L2262" s="18" t="s">
        <v>10232</v>
      </c>
      <c r="N2262" s="20">
        <v>45322</v>
      </c>
      <c r="O2262" s="18" t="s">
        <v>16234</v>
      </c>
      <c r="P2262" s="18" t="s">
        <v>16233</v>
      </c>
      <c r="Q2262" s="18" t="s">
        <v>15944</v>
      </c>
      <c r="T2262" s="18">
        <v>0</v>
      </c>
      <c r="U2262" s="18">
        <v>0</v>
      </c>
    </row>
    <row r="2263" spans="2:21" x14ac:dyDescent="0.4">
      <c r="B2263" s="18" t="s">
        <v>5926</v>
      </c>
      <c r="C2263" s="18" t="s">
        <v>5910</v>
      </c>
      <c r="D2263" s="18" t="s">
        <v>12933</v>
      </c>
      <c r="E2263" s="19" t="s">
        <v>15941</v>
      </c>
      <c r="F2263" s="18" t="s">
        <v>5896</v>
      </c>
      <c r="G2263" s="18" t="s">
        <v>522</v>
      </c>
      <c r="H2263" s="18" t="s">
        <v>9525</v>
      </c>
      <c r="I2263" s="19" t="s">
        <v>9526</v>
      </c>
      <c r="J2263" s="18" t="s">
        <v>5904</v>
      </c>
      <c r="K2263" s="18" t="s">
        <v>16235</v>
      </c>
      <c r="L2263" s="18" t="s">
        <v>10232</v>
      </c>
      <c r="N2263" s="20">
        <v>45322</v>
      </c>
      <c r="O2263" s="18" t="s">
        <v>16236</v>
      </c>
      <c r="P2263" s="18" t="s">
        <v>16235</v>
      </c>
      <c r="Q2263" s="18" t="s">
        <v>15944</v>
      </c>
      <c r="T2263" s="18">
        <v>0</v>
      </c>
      <c r="U2263" s="18">
        <v>0</v>
      </c>
    </row>
    <row r="2264" spans="2:21" x14ac:dyDescent="0.4">
      <c r="B2264" s="18" t="s">
        <v>5926</v>
      </c>
      <c r="C2264" s="18" t="s">
        <v>5910</v>
      </c>
      <c r="D2264" s="18" t="s">
        <v>12933</v>
      </c>
      <c r="E2264" s="19" t="s">
        <v>15941</v>
      </c>
      <c r="F2264" s="18" t="s">
        <v>5896</v>
      </c>
      <c r="G2264" s="18" t="s">
        <v>522</v>
      </c>
      <c r="H2264" s="18" t="s">
        <v>9525</v>
      </c>
      <c r="I2264" s="19" t="s">
        <v>9526</v>
      </c>
      <c r="J2264" s="18" t="s">
        <v>5843</v>
      </c>
      <c r="K2264" s="18" t="s">
        <v>16237</v>
      </c>
      <c r="L2264" s="18" t="s">
        <v>10232</v>
      </c>
      <c r="N2264" s="20">
        <v>45322</v>
      </c>
      <c r="O2264" s="18" t="s">
        <v>16238</v>
      </c>
      <c r="P2264" s="18" t="s">
        <v>16237</v>
      </c>
      <c r="Q2264" s="18" t="s">
        <v>15944</v>
      </c>
      <c r="T2264" s="18">
        <v>0</v>
      </c>
      <c r="U2264" s="18">
        <v>0</v>
      </c>
    </row>
    <row r="2265" spans="2:21" x14ac:dyDescent="0.4">
      <c r="B2265" s="18" t="s">
        <v>5926</v>
      </c>
      <c r="C2265" s="18" t="s">
        <v>5910</v>
      </c>
      <c r="D2265" s="18" t="s">
        <v>12933</v>
      </c>
      <c r="E2265" s="19" t="s">
        <v>12934</v>
      </c>
      <c r="F2265" s="18" t="s">
        <v>5935</v>
      </c>
      <c r="G2265" s="18" t="s">
        <v>703</v>
      </c>
      <c r="H2265" s="18" t="s">
        <v>6466</v>
      </c>
      <c r="I2265" s="19" t="s">
        <v>6406</v>
      </c>
      <c r="J2265" s="18" t="s">
        <v>5899</v>
      </c>
      <c r="K2265" s="18" t="s">
        <v>14137</v>
      </c>
      <c r="L2265" s="18" t="s">
        <v>10232</v>
      </c>
      <c r="M2265" s="19" t="s">
        <v>10403</v>
      </c>
      <c r="N2265" s="20">
        <v>45322</v>
      </c>
      <c r="O2265" s="18" t="s">
        <v>14138</v>
      </c>
      <c r="P2265" s="18" t="s">
        <v>14137</v>
      </c>
      <c r="Q2265" s="18" t="s">
        <v>12937</v>
      </c>
      <c r="R2265" s="18">
        <v>1.5</v>
      </c>
      <c r="T2265" s="18">
        <v>0</v>
      </c>
      <c r="U2265" s="18">
        <v>0</v>
      </c>
    </row>
    <row r="2266" spans="2:21" x14ac:dyDescent="0.4">
      <c r="B2266" s="18" t="s">
        <v>5926</v>
      </c>
      <c r="C2266" s="18" t="s">
        <v>5910</v>
      </c>
      <c r="D2266" s="18" t="s">
        <v>12933</v>
      </c>
      <c r="E2266" s="19" t="s">
        <v>12934</v>
      </c>
      <c r="F2266" s="18" t="s">
        <v>5935</v>
      </c>
      <c r="G2266" s="18" t="s">
        <v>703</v>
      </c>
      <c r="H2266" s="18" t="s">
        <v>6466</v>
      </c>
      <c r="I2266" s="19" t="s">
        <v>6406</v>
      </c>
      <c r="J2266" s="18" t="s">
        <v>5904</v>
      </c>
      <c r="K2266" s="18" t="s">
        <v>14135</v>
      </c>
      <c r="L2266" s="18" t="s">
        <v>10232</v>
      </c>
      <c r="M2266" s="19" t="s">
        <v>10403</v>
      </c>
      <c r="N2266" s="20">
        <v>45322</v>
      </c>
      <c r="O2266" s="18" t="s">
        <v>14136</v>
      </c>
      <c r="P2266" s="18" t="s">
        <v>14135</v>
      </c>
      <c r="Q2266" s="18" t="s">
        <v>12937</v>
      </c>
      <c r="R2266" s="18">
        <v>1.5</v>
      </c>
      <c r="T2266" s="18">
        <v>0</v>
      </c>
      <c r="U2266" s="18">
        <v>0</v>
      </c>
    </row>
    <row r="2267" spans="2:21" x14ac:dyDescent="0.4">
      <c r="B2267" s="18" t="s">
        <v>5926</v>
      </c>
      <c r="C2267" s="18" t="s">
        <v>5910</v>
      </c>
      <c r="D2267" s="18" t="s">
        <v>12933</v>
      </c>
      <c r="E2267" s="19" t="s">
        <v>12934</v>
      </c>
      <c r="F2267" s="18" t="s">
        <v>5935</v>
      </c>
      <c r="G2267" s="18" t="s">
        <v>703</v>
      </c>
      <c r="H2267" s="18" t="s">
        <v>6466</v>
      </c>
      <c r="I2267" s="19" t="s">
        <v>6406</v>
      </c>
      <c r="J2267" s="18" t="s">
        <v>5843</v>
      </c>
      <c r="K2267" s="18" t="s">
        <v>14133</v>
      </c>
      <c r="L2267" s="18" t="s">
        <v>10232</v>
      </c>
      <c r="M2267" s="19" t="s">
        <v>10403</v>
      </c>
      <c r="N2267" s="20">
        <v>45322</v>
      </c>
      <c r="O2267" s="18" t="s">
        <v>14134</v>
      </c>
      <c r="P2267" s="18" t="s">
        <v>14133</v>
      </c>
      <c r="Q2267" s="18" t="s">
        <v>12937</v>
      </c>
      <c r="R2267" s="18">
        <v>1.5</v>
      </c>
      <c r="T2267" s="18">
        <v>0</v>
      </c>
      <c r="U2267" s="18">
        <v>0</v>
      </c>
    </row>
    <row r="2268" spans="2:21" x14ac:dyDescent="0.4">
      <c r="B2268" s="18" t="s">
        <v>5926</v>
      </c>
      <c r="C2268" s="18" t="s">
        <v>5910</v>
      </c>
      <c r="D2268" s="18" t="s">
        <v>12933</v>
      </c>
      <c r="E2268" s="19" t="s">
        <v>12934</v>
      </c>
      <c r="F2268" s="18" t="s">
        <v>5935</v>
      </c>
      <c r="G2268" s="18" t="s">
        <v>522</v>
      </c>
      <c r="H2268" s="18" t="s">
        <v>9525</v>
      </c>
      <c r="I2268" s="19" t="s">
        <v>9526</v>
      </c>
      <c r="J2268" s="18" t="s">
        <v>5899</v>
      </c>
      <c r="K2268" s="18" t="s">
        <v>14193</v>
      </c>
      <c r="L2268" s="18" t="s">
        <v>10232</v>
      </c>
      <c r="M2268" s="19" t="s">
        <v>10403</v>
      </c>
      <c r="N2268" s="20">
        <v>45322</v>
      </c>
      <c r="O2268" s="18" t="s">
        <v>14194</v>
      </c>
      <c r="P2268" s="18" t="s">
        <v>14193</v>
      </c>
      <c r="Q2268" s="18" t="s">
        <v>12937</v>
      </c>
      <c r="T2268" s="18">
        <v>0</v>
      </c>
      <c r="U2268" s="18">
        <v>0</v>
      </c>
    </row>
    <row r="2269" spans="2:21" x14ac:dyDescent="0.4">
      <c r="B2269" s="18" t="s">
        <v>5926</v>
      </c>
      <c r="C2269" s="18" t="s">
        <v>5910</v>
      </c>
      <c r="D2269" s="18" t="s">
        <v>12933</v>
      </c>
      <c r="E2269" s="19" t="s">
        <v>12934</v>
      </c>
      <c r="F2269" s="18" t="s">
        <v>5935</v>
      </c>
      <c r="G2269" s="18" t="s">
        <v>522</v>
      </c>
      <c r="H2269" s="18" t="s">
        <v>9525</v>
      </c>
      <c r="I2269" s="19" t="s">
        <v>9526</v>
      </c>
      <c r="J2269" s="18" t="s">
        <v>5904</v>
      </c>
      <c r="K2269" s="18" t="s">
        <v>14191</v>
      </c>
      <c r="L2269" s="18" t="s">
        <v>10232</v>
      </c>
      <c r="M2269" s="19" t="s">
        <v>10403</v>
      </c>
      <c r="N2269" s="20">
        <v>45322</v>
      </c>
      <c r="O2269" s="18" t="s">
        <v>14192</v>
      </c>
      <c r="P2269" s="18" t="s">
        <v>14191</v>
      </c>
      <c r="Q2269" s="18" t="s">
        <v>12937</v>
      </c>
      <c r="T2269" s="18">
        <v>0</v>
      </c>
      <c r="U2269" s="18">
        <v>0</v>
      </c>
    </row>
    <row r="2270" spans="2:21" x14ac:dyDescent="0.4">
      <c r="B2270" s="18" t="s">
        <v>5926</v>
      </c>
      <c r="C2270" s="18" t="s">
        <v>5910</v>
      </c>
      <c r="D2270" s="18" t="s">
        <v>12933</v>
      </c>
      <c r="E2270" s="19" t="s">
        <v>12934</v>
      </c>
      <c r="F2270" s="18" t="s">
        <v>5935</v>
      </c>
      <c r="G2270" s="18" t="s">
        <v>522</v>
      </c>
      <c r="H2270" s="18" t="s">
        <v>9525</v>
      </c>
      <c r="I2270" s="19" t="s">
        <v>9526</v>
      </c>
      <c r="J2270" s="18" t="s">
        <v>5843</v>
      </c>
      <c r="K2270" s="18" t="s">
        <v>14189</v>
      </c>
      <c r="L2270" s="18" t="s">
        <v>10232</v>
      </c>
      <c r="M2270" s="19" t="s">
        <v>10403</v>
      </c>
      <c r="N2270" s="20">
        <v>45322</v>
      </c>
      <c r="O2270" s="18" t="s">
        <v>14190</v>
      </c>
      <c r="P2270" s="18" t="s">
        <v>14189</v>
      </c>
      <c r="Q2270" s="18" t="s">
        <v>12937</v>
      </c>
      <c r="T2270" s="18">
        <v>0</v>
      </c>
      <c r="U2270" s="18">
        <v>0</v>
      </c>
    </row>
    <row r="2271" spans="2:21" x14ac:dyDescent="0.4">
      <c r="B2271" s="18" t="s">
        <v>5926</v>
      </c>
      <c r="C2271" s="18" t="s">
        <v>5910</v>
      </c>
      <c r="D2271" s="18" t="s">
        <v>12933</v>
      </c>
      <c r="E2271" s="19" t="s">
        <v>12934</v>
      </c>
      <c r="F2271" s="18" t="s">
        <v>6047</v>
      </c>
      <c r="G2271" s="18" t="s">
        <v>926</v>
      </c>
      <c r="H2271" s="18" t="s">
        <v>6145</v>
      </c>
      <c r="I2271" s="19" t="s">
        <v>6126</v>
      </c>
      <c r="J2271" s="18" t="s">
        <v>5899</v>
      </c>
      <c r="K2271" s="18" t="s">
        <v>14163</v>
      </c>
      <c r="L2271" s="18" t="s">
        <v>10232</v>
      </c>
      <c r="M2271" s="19" t="s">
        <v>10288</v>
      </c>
      <c r="N2271" s="20">
        <v>45322</v>
      </c>
      <c r="O2271" s="18" t="s">
        <v>14164</v>
      </c>
      <c r="P2271" s="18" t="s">
        <v>14163</v>
      </c>
      <c r="Q2271" s="18" t="s">
        <v>12964</v>
      </c>
      <c r="R2271" s="18">
        <v>1.2</v>
      </c>
      <c r="T2271" s="18">
        <v>0</v>
      </c>
      <c r="U2271" s="18">
        <v>0</v>
      </c>
    </row>
    <row r="2272" spans="2:21" x14ac:dyDescent="0.4">
      <c r="B2272" s="18" t="s">
        <v>5926</v>
      </c>
      <c r="C2272" s="18" t="s">
        <v>5910</v>
      </c>
      <c r="D2272" s="18" t="s">
        <v>12933</v>
      </c>
      <c r="E2272" s="19" t="s">
        <v>12934</v>
      </c>
      <c r="F2272" s="18" t="s">
        <v>6047</v>
      </c>
      <c r="G2272" s="18" t="s">
        <v>926</v>
      </c>
      <c r="H2272" s="18" t="s">
        <v>6145</v>
      </c>
      <c r="I2272" s="19" t="s">
        <v>6126</v>
      </c>
      <c r="J2272" s="18" t="s">
        <v>5904</v>
      </c>
      <c r="K2272" s="18" t="s">
        <v>14161</v>
      </c>
      <c r="L2272" s="18" t="s">
        <v>10232</v>
      </c>
      <c r="M2272" s="19" t="s">
        <v>10288</v>
      </c>
      <c r="N2272" s="20">
        <v>45322</v>
      </c>
      <c r="O2272" s="18" t="s">
        <v>14162</v>
      </c>
      <c r="P2272" s="18" t="s">
        <v>14161</v>
      </c>
      <c r="Q2272" s="18" t="s">
        <v>12964</v>
      </c>
      <c r="R2272" s="18">
        <v>1.2</v>
      </c>
      <c r="T2272" s="18">
        <v>0</v>
      </c>
      <c r="U2272" s="18">
        <v>0</v>
      </c>
    </row>
    <row r="2273" spans="2:21" x14ac:dyDescent="0.4">
      <c r="B2273" s="18" t="s">
        <v>5926</v>
      </c>
      <c r="C2273" s="18" t="s">
        <v>5910</v>
      </c>
      <c r="D2273" s="18" t="s">
        <v>12933</v>
      </c>
      <c r="E2273" s="19" t="s">
        <v>12934</v>
      </c>
      <c r="F2273" s="18" t="s">
        <v>6047</v>
      </c>
      <c r="G2273" s="18" t="s">
        <v>926</v>
      </c>
      <c r="H2273" s="18" t="s">
        <v>6145</v>
      </c>
      <c r="I2273" s="19" t="s">
        <v>6126</v>
      </c>
      <c r="J2273" s="18" t="s">
        <v>5843</v>
      </c>
      <c r="K2273" s="18" t="s">
        <v>14159</v>
      </c>
      <c r="L2273" s="18" t="s">
        <v>10232</v>
      </c>
      <c r="M2273" s="19" t="s">
        <v>10288</v>
      </c>
      <c r="N2273" s="20">
        <v>45322</v>
      </c>
      <c r="O2273" s="18" t="s">
        <v>14160</v>
      </c>
      <c r="P2273" s="18" t="s">
        <v>14159</v>
      </c>
      <c r="Q2273" s="18" t="s">
        <v>12964</v>
      </c>
      <c r="R2273" s="18">
        <v>1.2</v>
      </c>
      <c r="T2273" s="18">
        <v>0</v>
      </c>
      <c r="U2273" s="18">
        <v>0</v>
      </c>
    </row>
    <row r="2274" spans="2:21" x14ac:dyDescent="0.4">
      <c r="B2274" s="18" t="s">
        <v>5926</v>
      </c>
      <c r="C2274" s="18" t="s">
        <v>5910</v>
      </c>
      <c r="D2274" s="18" t="s">
        <v>12933</v>
      </c>
      <c r="E2274" s="19" t="s">
        <v>12934</v>
      </c>
      <c r="F2274" s="18" t="s">
        <v>6047</v>
      </c>
      <c r="G2274" s="18" t="s">
        <v>926</v>
      </c>
      <c r="H2274" s="18" t="s">
        <v>6145</v>
      </c>
      <c r="I2274" s="19" t="s">
        <v>6126</v>
      </c>
      <c r="J2274" s="18" t="s">
        <v>5923</v>
      </c>
      <c r="K2274" s="18" t="s">
        <v>14157</v>
      </c>
      <c r="L2274" s="18" t="s">
        <v>10232</v>
      </c>
      <c r="M2274" s="19" t="s">
        <v>10288</v>
      </c>
      <c r="N2274" s="20">
        <v>45322</v>
      </c>
      <c r="O2274" s="18" t="s">
        <v>14158</v>
      </c>
      <c r="P2274" s="18" t="s">
        <v>14157</v>
      </c>
      <c r="Q2274" s="18" t="s">
        <v>12964</v>
      </c>
      <c r="R2274" s="18">
        <v>1.2</v>
      </c>
      <c r="T2274" s="18">
        <v>0</v>
      </c>
      <c r="U2274" s="18">
        <v>0</v>
      </c>
    </row>
    <row r="2275" spans="2:21" x14ac:dyDescent="0.4">
      <c r="B2275" s="18" t="s">
        <v>5926</v>
      </c>
      <c r="C2275" s="18" t="s">
        <v>5910</v>
      </c>
      <c r="D2275" s="18" t="s">
        <v>12933</v>
      </c>
      <c r="E2275" s="19" t="s">
        <v>12934</v>
      </c>
      <c r="F2275" s="18" t="s">
        <v>6047</v>
      </c>
      <c r="G2275" s="18" t="s">
        <v>703</v>
      </c>
      <c r="H2275" s="18" t="s">
        <v>6466</v>
      </c>
      <c r="I2275" s="19" t="s">
        <v>6406</v>
      </c>
      <c r="J2275" s="18" t="s">
        <v>5899</v>
      </c>
      <c r="K2275" s="18" t="s">
        <v>14169</v>
      </c>
      <c r="L2275" s="18" t="s">
        <v>10232</v>
      </c>
      <c r="M2275" s="19" t="s">
        <v>10288</v>
      </c>
      <c r="N2275" s="20">
        <v>45322</v>
      </c>
      <c r="O2275" s="18" t="s">
        <v>14170</v>
      </c>
      <c r="P2275" s="18" t="s">
        <v>14169</v>
      </c>
      <c r="Q2275" s="18" t="s">
        <v>12964</v>
      </c>
      <c r="R2275" s="18">
        <v>1.5</v>
      </c>
      <c r="T2275" s="18">
        <v>0</v>
      </c>
      <c r="U2275" s="18">
        <v>0</v>
      </c>
    </row>
    <row r="2276" spans="2:21" x14ac:dyDescent="0.4">
      <c r="B2276" s="18" t="s">
        <v>5926</v>
      </c>
      <c r="C2276" s="18" t="s">
        <v>5910</v>
      </c>
      <c r="D2276" s="18" t="s">
        <v>12933</v>
      </c>
      <c r="E2276" s="19" t="s">
        <v>12934</v>
      </c>
      <c r="F2276" s="18" t="s">
        <v>6047</v>
      </c>
      <c r="G2276" s="18" t="s">
        <v>703</v>
      </c>
      <c r="H2276" s="18" t="s">
        <v>6466</v>
      </c>
      <c r="I2276" s="19" t="s">
        <v>6406</v>
      </c>
      <c r="J2276" s="18" t="s">
        <v>5904</v>
      </c>
      <c r="K2276" s="18" t="s">
        <v>14167</v>
      </c>
      <c r="L2276" s="18" t="s">
        <v>10232</v>
      </c>
      <c r="M2276" s="19" t="s">
        <v>10288</v>
      </c>
      <c r="N2276" s="20">
        <v>45322</v>
      </c>
      <c r="O2276" s="18" t="s">
        <v>14168</v>
      </c>
      <c r="P2276" s="18" t="s">
        <v>14167</v>
      </c>
      <c r="Q2276" s="18" t="s">
        <v>12964</v>
      </c>
      <c r="R2276" s="18">
        <v>1.5</v>
      </c>
      <c r="T2276" s="18">
        <v>0</v>
      </c>
      <c r="U2276" s="18">
        <v>0</v>
      </c>
    </row>
    <row r="2277" spans="2:21" x14ac:dyDescent="0.4">
      <c r="B2277" s="18" t="s">
        <v>5926</v>
      </c>
      <c r="C2277" s="18" t="s">
        <v>5910</v>
      </c>
      <c r="D2277" s="18" t="s">
        <v>12933</v>
      </c>
      <c r="E2277" s="19" t="s">
        <v>12934</v>
      </c>
      <c r="F2277" s="18" t="s">
        <v>6047</v>
      </c>
      <c r="G2277" s="18" t="s">
        <v>703</v>
      </c>
      <c r="H2277" s="18" t="s">
        <v>6466</v>
      </c>
      <c r="I2277" s="19" t="s">
        <v>6406</v>
      </c>
      <c r="J2277" s="18" t="s">
        <v>5843</v>
      </c>
      <c r="K2277" s="18" t="s">
        <v>14165</v>
      </c>
      <c r="L2277" s="18" t="s">
        <v>10232</v>
      </c>
      <c r="M2277" s="19" t="s">
        <v>10288</v>
      </c>
      <c r="N2277" s="20">
        <v>45322</v>
      </c>
      <c r="O2277" s="18" t="s">
        <v>14166</v>
      </c>
      <c r="P2277" s="18" t="s">
        <v>14165</v>
      </c>
      <c r="Q2277" s="18" t="s">
        <v>12964</v>
      </c>
      <c r="R2277" s="18">
        <v>1.5</v>
      </c>
      <c r="T2277" s="18">
        <v>0</v>
      </c>
      <c r="U2277" s="18">
        <v>0</v>
      </c>
    </row>
    <row r="2278" spans="2:21" x14ac:dyDescent="0.4">
      <c r="B2278" s="18" t="s">
        <v>5926</v>
      </c>
      <c r="C2278" s="18" t="s">
        <v>5910</v>
      </c>
      <c r="D2278" s="18" t="s">
        <v>12933</v>
      </c>
      <c r="E2278" s="19" t="s">
        <v>12934</v>
      </c>
      <c r="F2278" s="18" t="s">
        <v>6047</v>
      </c>
      <c r="G2278" s="18" t="s">
        <v>522</v>
      </c>
      <c r="H2278" s="18" t="s">
        <v>9525</v>
      </c>
      <c r="I2278" s="19" t="s">
        <v>9526</v>
      </c>
      <c r="J2278" s="18" t="s">
        <v>5899</v>
      </c>
      <c r="K2278" s="18" t="s">
        <v>14199</v>
      </c>
      <c r="L2278" s="18" t="s">
        <v>10232</v>
      </c>
      <c r="M2278" s="19" t="s">
        <v>10288</v>
      </c>
      <c r="N2278" s="20">
        <v>45322</v>
      </c>
      <c r="O2278" s="18" t="s">
        <v>14200</v>
      </c>
      <c r="P2278" s="18" t="s">
        <v>14199</v>
      </c>
      <c r="Q2278" s="18" t="s">
        <v>12964</v>
      </c>
      <c r="T2278" s="18">
        <v>0</v>
      </c>
      <c r="U2278" s="18">
        <v>0</v>
      </c>
    </row>
    <row r="2279" spans="2:21" x14ac:dyDescent="0.4">
      <c r="B2279" s="18" t="s">
        <v>5926</v>
      </c>
      <c r="C2279" s="18" t="s">
        <v>5910</v>
      </c>
      <c r="D2279" s="18" t="s">
        <v>12933</v>
      </c>
      <c r="E2279" s="19" t="s">
        <v>12934</v>
      </c>
      <c r="F2279" s="18" t="s">
        <v>6047</v>
      </c>
      <c r="G2279" s="18" t="s">
        <v>522</v>
      </c>
      <c r="H2279" s="18" t="s">
        <v>9525</v>
      </c>
      <c r="I2279" s="19" t="s">
        <v>9526</v>
      </c>
      <c r="J2279" s="18" t="s">
        <v>5904</v>
      </c>
      <c r="K2279" s="18" t="s">
        <v>14197</v>
      </c>
      <c r="L2279" s="18" t="s">
        <v>10232</v>
      </c>
      <c r="M2279" s="19" t="s">
        <v>10288</v>
      </c>
      <c r="N2279" s="20">
        <v>45322</v>
      </c>
      <c r="O2279" s="18" t="s">
        <v>14198</v>
      </c>
      <c r="P2279" s="18" t="s">
        <v>14197</v>
      </c>
      <c r="Q2279" s="18" t="s">
        <v>12964</v>
      </c>
      <c r="T2279" s="18">
        <v>0</v>
      </c>
      <c r="U2279" s="18">
        <v>0</v>
      </c>
    </row>
    <row r="2280" spans="2:21" x14ac:dyDescent="0.4">
      <c r="B2280" s="18" t="s">
        <v>5926</v>
      </c>
      <c r="C2280" s="18" t="s">
        <v>5910</v>
      </c>
      <c r="D2280" s="18" t="s">
        <v>12933</v>
      </c>
      <c r="E2280" s="19" t="s">
        <v>12934</v>
      </c>
      <c r="F2280" s="18" t="s">
        <v>6047</v>
      </c>
      <c r="G2280" s="18" t="s">
        <v>522</v>
      </c>
      <c r="H2280" s="18" t="s">
        <v>9525</v>
      </c>
      <c r="I2280" s="19" t="s">
        <v>9526</v>
      </c>
      <c r="J2280" s="18" t="s">
        <v>5843</v>
      </c>
      <c r="K2280" s="18" t="s">
        <v>14195</v>
      </c>
      <c r="L2280" s="18" t="s">
        <v>10232</v>
      </c>
      <c r="M2280" s="19" t="s">
        <v>10288</v>
      </c>
      <c r="N2280" s="20">
        <v>45322</v>
      </c>
      <c r="O2280" s="18" t="s">
        <v>14196</v>
      </c>
      <c r="P2280" s="18" t="s">
        <v>14195</v>
      </c>
      <c r="Q2280" s="18" t="s">
        <v>12964</v>
      </c>
      <c r="T2280" s="18">
        <v>0</v>
      </c>
      <c r="U2280" s="18">
        <v>0</v>
      </c>
    </row>
    <row r="2281" spans="2:21" x14ac:dyDescent="0.4">
      <c r="B2281" s="18" t="s">
        <v>5926</v>
      </c>
      <c r="C2281" s="18" t="s">
        <v>5910</v>
      </c>
      <c r="D2281" s="18" t="s">
        <v>12933</v>
      </c>
      <c r="E2281" s="19" t="s">
        <v>12934</v>
      </c>
      <c r="F2281" s="18" t="s">
        <v>6100</v>
      </c>
      <c r="G2281" s="18" t="s">
        <v>703</v>
      </c>
      <c r="H2281" s="18" t="s">
        <v>6466</v>
      </c>
      <c r="I2281" s="19" t="s">
        <v>7977</v>
      </c>
      <c r="J2281" s="18" t="s">
        <v>5899</v>
      </c>
      <c r="K2281" s="18" t="s">
        <v>16355</v>
      </c>
      <c r="L2281" s="18" t="s">
        <v>10232</v>
      </c>
      <c r="N2281" s="20">
        <v>45322</v>
      </c>
      <c r="O2281" s="18" t="s">
        <v>16356</v>
      </c>
      <c r="P2281" s="18" t="s">
        <v>16355</v>
      </c>
      <c r="Q2281" s="18" t="s">
        <v>16094</v>
      </c>
      <c r="R2281" s="18">
        <v>1.3</v>
      </c>
      <c r="T2281" s="18">
        <v>0</v>
      </c>
      <c r="U2281" s="18">
        <v>0</v>
      </c>
    </row>
    <row r="2282" spans="2:21" x14ac:dyDescent="0.4">
      <c r="B2282" s="18" t="s">
        <v>5926</v>
      </c>
      <c r="C2282" s="18" t="s">
        <v>5910</v>
      </c>
      <c r="D2282" s="18" t="s">
        <v>12933</v>
      </c>
      <c r="E2282" s="19" t="s">
        <v>12934</v>
      </c>
      <c r="F2282" s="18" t="s">
        <v>6100</v>
      </c>
      <c r="G2282" s="18" t="s">
        <v>703</v>
      </c>
      <c r="H2282" s="18" t="s">
        <v>6466</v>
      </c>
      <c r="I2282" s="19" t="s">
        <v>7977</v>
      </c>
      <c r="J2282" s="18" t="s">
        <v>5904</v>
      </c>
      <c r="K2282" s="18" t="s">
        <v>16357</v>
      </c>
      <c r="L2282" s="18" t="s">
        <v>10232</v>
      </c>
      <c r="N2282" s="20">
        <v>45322</v>
      </c>
      <c r="O2282" s="18" t="s">
        <v>16358</v>
      </c>
      <c r="P2282" s="18" t="s">
        <v>16357</v>
      </c>
      <c r="Q2282" s="18" t="s">
        <v>16094</v>
      </c>
      <c r="R2282" s="18">
        <v>1.3</v>
      </c>
      <c r="T2282" s="18">
        <v>0</v>
      </c>
      <c r="U2282" s="18">
        <v>0</v>
      </c>
    </row>
    <row r="2283" spans="2:21" x14ac:dyDescent="0.4">
      <c r="B2283" s="18" t="s">
        <v>5926</v>
      </c>
      <c r="C2283" s="18" t="s">
        <v>5910</v>
      </c>
      <c r="D2283" s="18" t="s">
        <v>12933</v>
      </c>
      <c r="E2283" s="19" t="s">
        <v>12934</v>
      </c>
      <c r="F2283" s="18" t="s">
        <v>6100</v>
      </c>
      <c r="G2283" s="18" t="s">
        <v>703</v>
      </c>
      <c r="H2283" s="18" t="s">
        <v>6466</v>
      </c>
      <c r="I2283" s="19" t="s">
        <v>7977</v>
      </c>
      <c r="J2283" s="18" t="s">
        <v>5843</v>
      </c>
      <c r="K2283" s="18" t="s">
        <v>16359</v>
      </c>
      <c r="L2283" s="18" t="s">
        <v>10232</v>
      </c>
      <c r="N2283" s="20">
        <v>45322</v>
      </c>
      <c r="O2283" s="18" t="s">
        <v>16360</v>
      </c>
      <c r="P2283" s="18" t="s">
        <v>16359</v>
      </c>
      <c r="Q2283" s="18" t="s">
        <v>16094</v>
      </c>
      <c r="R2283" s="18">
        <v>1.3</v>
      </c>
      <c r="T2283" s="18">
        <v>0</v>
      </c>
      <c r="U2283" s="18">
        <v>0</v>
      </c>
    </row>
    <row r="2284" spans="2:21" x14ac:dyDescent="0.4">
      <c r="B2284" s="18" t="s">
        <v>5926</v>
      </c>
      <c r="C2284" s="18" t="s">
        <v>5910</v>
      </c>
      <c r="D2284" s="18" t="s">
        <v>12933</v>
      </c>
      <c r="E2284" s="19" t="s">
        <v>12934</v>
      </c>
      <c r="F2284" s="18" t="s">
        <v>6100</v>
      </c>
      <c r="G2284" s="18" t="s">
        <v>275</v>
      </c>
      <c r="H2284" s="18" t="s">
        <v>6302</v>
      </c>
      <c r="I2284" s="19" t="s">
        <v>6406</v>
      </c>
      <c r="J2284" s="18" t="s">
        <v>5899</v>
      </c>
      <c r="K2284" s="18" t="s">
        <v>16361</v>
      </c>
      <c r="L2284" s="18" t="s">
        <v>10232</v>
      </c>
      <c r="N2284" s="20">
        <v>45322</v>
      </c>
      <c r="O2284" s="18" t="s">
        <v>16362</v>
      </c>
      <c r="P2284" s="18" t="s">
        <v>16361</v>
      </c>
      <c r="Q2284" s="18" t="s">
        <v>16094</v>
      </c>
      <c r="R2284" s="18">
        <v>1.5</v>
      </c>
      <c r="T2284" s="18">
        <v>0</v>
      </c>
      <c r="U2284" s="18">
        <v>0</v>
      </c>
    </row>
    <row r="2285" spans="2:21" x14ac:dyDescent="0.4">
      <c r="B2285" s="18" t="s">
        <v>5926</v>
      </c>
      <c r="C2285" s="18" t="s">
        <v>5910</v>
      </c>
      <c r="D2285" s="18" t="s">
        <v>12933</v>
      </c>
      <c r="E2285" s="19" t="s">
        <v>12934</v>
      </c>
      <c r="F2285" s="18" t="s">
        <v>6100</v>
      </c>
      <c r="G2285" s="18" t="s">
        <v>275</v>
      </c>
      <c r="H2285" s="18" t="s">
        <v>6302</v>
      </c>
      <c r="I2285" s="19" t="s">
        <v>6406</v>
      </c>
      <c r="J2285" s="18" t="s">
        <v>5904</v>
      </c>
      <c r="K2285" s="18" t="s">
        <v>16363</v>
      </c>
      <c r="L2285" s="18" t="s">
        <v>10232</v>
      </c>
      <c r="N2285" s="20">
        <v>45322</v>
      </c>
      <c r="O2285" s="18" t="s">
        <v>16364</v>
      </c>
      <c r="P2285" s="18" t="s">
        <v>16363</v>
      </c>
      <c r="Q2285" s="18" t="s">
        <v>16094</v>
      </c>
      <c r="R2285" s="18">
        <v>1.5</v>
      </c>
      <c r="T2285" s="18">
        <v>0</v>
      </c>
      <c r="U2285" s="18">
        <v>0</v>
      </c>
    </row>
    <row r="2286" spans="2:21" x14ac:dyDescent="0.4">
      <c r="B2286" s="18" t="s">
        <v>5926</v>
      </c>
      <c r="C2286" s="18" t="s">
        <v>5910</v>
      </c>
      <c r="D2286" s="18" t="s">
        <v>12933</v>
      </c>
      <c r="E2286" s="19" t="s">
        <v>12934</v>
      </c>
      <c r="F2286" s="18" t="s">
        <v>6100</v>
      </c>
      <c r="G2286" s="18" t="s">
        <v>275</v>
      </c>
      <c r="H2286" s="18" t="s">
        <v>6302</v>
      </c>
      <c r="I2286" s="19" t="s">
        <v>6406</v>
      </c>
      <c r="J2286" s="18" t="s">
        <v>5843</v>
      </c>
      <c r="K2286" s="18" t="s">
        <v>16365</v>
      </c>
      <c r="L2286" s="18" t="s">
        <v>10232</v>
      </c>
      <c r="N2286" s="20">
        <v>45322</v>
      </c>
      <c r="O2286" s="18" t="s">
        <v>16366</v>
      </c>
      <c r="P2286" s="18" t="s">
        <v>16365</v>
      </c>
      <c r="Q2286" s="18" t="s">
        <v>16094</v>
      </c>
      <c r="R2286" s="18">
        <v>1.5</v>
      </c>
      <c r="T2286" s="18">
        <v>0</v>
      </c>
      <c r="U2286" s="18">
        <v>0</v>
      </c>
    </row>
    <row r="2287" spans="2:21" x14ac:dyDescent="0.4">
      <c r="B2287" s="18" t="s">
        <v>5926</v>
      </c>
      <c r="C2287" s="18" t="s">
        <v>5910</v>
      </c>
      <c r="D2287" s="18" t="s">
        <v>12933</v>
      </c>
      <c r="E2287" s="19" t="s">
        <v>12934</v>
      </c>
      <c r="F2287" s="18" t="s">
        <v>6100</v>
      </c>
      <c r="G2287" s="18" t="s">
        <v>522</v>
      </c>
      <c r="H2287" s="18" t="s">
        <v>9525</v>
      </c>
      <c r="I2287" s="19" t="s">
        <v>9526</v>
      </c>
      <c r="J2287" s="18" t="s">
        <v>5899</v>
      </c>
      <c r="K2287" s="18" t="s">
        <v>16367</v>
      </c>
      <c r="L2287" s="18" t="s">
        <v>10232</v>
      </c>
      <c r="N2287" s="20">
        <v>45322</v>
      </c>
      <c r="O2287" s="18" t="s">
        <v>16368</v>
      </c>
      <c r="P2287" s="18" t="s">
        <v>16367</v>
      </c>
      <c r="Q2287" s="18" t="s">
        <v>16094</v>
      </c>
      <c r="T2287" s="18">
        <v>0</v>
      </c>
      <c r="U2287" s="18">
        <v>0</v>
      </c>
    </row>
    <row r="2288" spans="2:21" x14ac:dyDescent="0.4">
      <c r="B2288" s="18" t="s">
        <v>5926</v>
      </c>
      <c r="C2288" s="18" t="s">
        <v>5910</v>
      </c>
      <c r="D2288" s="18" t="s">
        <v>12933</v>
      </c>
      <c r="E2288" s="19" t="s">
        <v>12934</v>
      </c>
      <c r="F2288" s="18" t="s">
        <v>6100</v>
      </c>
      <c r="G2288" s="18" t="s">
        <v>522</v>
      </c>
      <c r="H2288" s="18" t="s">
        <v>9525</v>
      </c>
      <c r="I2288" s="19" t="s">
        <v>9526</v>
      </c>
      <c r="J2288" s="18" t="s">
        <v>5904</v>
      </c>
      <c r="K2288" s="18" t="s">
        <v>16369</v>
      </c>
      <c r="L2288" s="18" t="s">
        <v>10232</v>
      </c>
      <c r="N2288" s="20">
        <v>45322</v>
      </c>
      <c r="O2288" s="18" t="s">
        <v>16370</v>
      </c>
      <c r="P2288" s="18" t="s">
        <v>16369</v>
      </c>
      <c r="Q2288" s="18" t="s">
        <v>16094</v>
      </c>
      <c r="T2288" s="18">
        <v>0</v>
      </c>
      <c r="U2288" s="18">
        <v>0</v>
      </c>
    </row>
    <row r="2289" spans="2:21" x14ac:dyDescent="0.4">
      <c r="B2289" s="18" t="s">
        <v>5926</v>
      </c>
      <c r="C2289" s="18" t="s">
        <v>5910</v>
      </c>
      <c r="D2289" s="18" t="s">
        <v>12933</v>
      </c>
      <c r="E2289" s="19" t="s">
        <v>12934</v>
      </c>
      <c r="F2289" s="18" t="s">
        <v>6100</v>
      </c>
      <c r="G2289" s="18" t="s">
        <v>522</v>
      </c>
      <c r="H2289" s="18" t="s">
        <v>9525</v>
      </c>
      <c r="I2289" s="19" t="s">
        <v>9526</v>
      </c>
      <c r="J2289" s="18" t="s">
        <v>5843</v>
      </c>
      <c r="K2289" s="18" t="s">
        <v>16371</v>
      </c>
      <c r="L2289" s="18" t="s">
        <v>10232</v>
      </c>
      <c r="N2289" s="20">
        <v>45322</v>
      </c>
      <c r="O2289" s="18" t="s">
        <v>16372</v>
      </c>
      <c r="P2289" s="18" t="s">
        <v>16371</v>
      </c>
      <c r="Q2289" s="18" t="s">
        <v>16094</v>
      </c>
      <c r="T2289" s="18">
        <v>0</v>
      </c>
      <c r="U2289" s="18">
        <v>0</v>
      </c>
    </row>
    <row r="2290" spans="2:21" x14ac:dyDescent="0.4">
      <c r="B2290" s="18" t="s">
        <v>5926</v>
      </c>
      <c r="C2290" s="18" t="s">
        <v>5910</v>
      </c>
      <c r="D2290" s="18" t="s">
        <v>12933</v>
      </c>
      <c r="E2290" s="19" t="s">
        <v>12934</v>
      </c>
      <c r="F2290" s="18" t="s">
        <v>5991</v>
      </c>
      <c r="G2290" s="18" t="s">
        <v>926</v>
      </c>
      <c r="H2290" s="18" t="s">
        <v>6145</v>
      </c>
      <c r="I2290" s="19" t="s">
        <v>6126</v>
      </c>
      <c r="J2290" s="18" t="s">
        <v>5899</v>
      </c>
      <c r="K2290" s="18" t="s">
        <v>16313</v>
      </c>
      <c r="L2290" s="18" t="s">
        <v>10232</v>
      </c>
      <c r="N2290" s="20">
        <v>45322</v>
      </c>
      <c r="O2290" s="18" t="s">
        <v>16314</v>
      </c>
      <c r="P2290" s="18" t="s">
        <v>16313</v>
      </c>
      <c r="Q2290" s="18" t="s">
        <v>16049</v>
      </c>
      <c r="R2290" s="18">
        <v>1.2</v>
      </c>
      <c r="T2290" s="18">
        <v>0</v>
      </c>
      <c r="U2290" s="18">
        <v>0</v>
      </c>
    </row>
    <row r="2291" spans="2:21" x14ac:dyDescent="0.4">
      <c r="B2291" s="18" t="s">
        <v>5926</v>
      </c>
      <c r="C2291" s="18" t="s">
        <v>5910</v>
      </c>
      <c r="D2291" s="18" t="s">
        <v>12933</v>
      </c>
      <c r="E2291" s="19" t="s">
        <v>12934</v>
      </c>
      <c r="F2291" s="18" t="s">
        <v>5991</v>
      </c>
      <c r="G2291" s="18" t="s">
        <v>926</v>
      </c>
      <c r="H2291" s="18" t="s">
        <v>6145</v>
      </c>
      <c r="I2291" s="19" t="s">
        <v>6126</v>
      </c>
      <c r="J2291" s="18" t="s">
        <v>5904</v>
      </c>
      <c r="K2291" s="18" t="s">
        <v>16315</v>
      </c>
      <c r="L2291" s="18" t="s">
        <v>10232</v>
      </c>
      <c r="N2291" s="20">
        <v>45322</v>
      </c>
      <c r="O2291" s="18" t="s">
        <v>16316</v>
      </c>
      <c r="P2291" s="18" t="s">
        <v>16315</v>
      </c>
      <c r="Q2291" s="18" t="s">
        <v>16049</v>
      </c>
      <c r="R2291" s="18">
        <v>1.2</v>
      </c>
      <c r="T2291" s="18">
        <v>0</v>
      </c>
      <c r="U2291" s="18">
        <v>0</v>
      </c>
    </row>
    <row r="2292" spans="2:21" x14ac:dyDescent="0.4">
      <c r="B2292" s="18" t="s">
        <v>5926</v>
      </c>
      <c r="C2292" s="18" t="s">
        <v>5910</v>
      </c>
      <c r="D2292" s="18" t="s">
        <v>12933</v>
      </c>
      <c r="E2292" s="19" t="s">
        <v>12934</v>
      </c>
      <c r="F2292" s="18" t="s">
        <v>5991</v>
      </c>
      <c r="G2292" s="18" t="s">
        <v>926</v>
      </c>
      <c r="H2292" s="18" t="s">
        <v>6145</v>
      </c>
      <c r="I2292" s="19" t="s">
        <v>6126</v>
      </c>
      <c r="J2292" s="18" t="s">
        <v>5843</v>
      </c>
      <c r="K2292" s="18" t="s">
        <v>16317</v>
      </c>
      <c r="L2292" s="18" t="s">
        <v>10232</v>
      </c>
      <c r="N2292" s="20">
        <v>45322</v>
      </c>
      <c r="O2292" s="18" t="s">
        <v>16318</v>
      </c>
      <c r="P2292" s="18" t="s">
        <v>16317</v>
      </c>
      <c r="Q2292" s="18" t="s">
        <v>16049</v>
      </c>
      <c r="R2292" s="18">
        <v>1.2</v>
      </c>
      <c r="T2292" s="18">
        <v>0</v>
      </c>
      <c r="U2292" s="18">
        <v>0</v>
      </c>
    </row>
    <row r="2293" spans="2:21" x14ac:dyDescent="0.4">
      <c r="B2293" s="18" t="s">
        <v>5926</v>
      </c>
      <c r="C2293" s="18" t="s">
        <v>5910</v>
      </c>
      <c r="D2293" s="18" t="s">
        <v>12933</v>
      </c>
      <c r="E2293" s="19" t="s">
        <v>12934</v>
      </c>
      <c r="F2293" s="18" t="s">
        <v>5991</v>
      </c>
      <c r="G2293" s="18" t="s">
        <v>926</v>
      </c>
      <c r="H2293" s="18" t="s">
        <v>6145</v>
      </c>
      <c r="I2293" s="19" t="s">
        <v>6126</v>
      </c>
      <c r="J2293" s="18" t="s">
        <v>5923</v>
      </c>
      <c r="K2293" s="18" t="s">
        <v>16319</v>
      </c>
      <c r="L2293" s="18" t="s">
        <v>10232</v>
      </c>
      <c r="N2293" s="20">
        <v>45322</v>
      </c>
      <c r="O2293" s="18" t="s">
        <v>16320</v>
      </c>
      <c r="P2293" s="18" t="s">
        <v>16319</v>
      </c>
      <c r="Q2293" s="18" t="s">
        <v>16049</v>
      </c>
      <c r="R2293" s="18">
        <v>1.2</v>
      </c>
      <c r="T2293" s="18">
        <v>0</v>
      </c>
      <c r="U2293" s="18">
        <v>0</v>
      </c>
    </row>
    <row r="2294" spans="2:21" x14ac:dyDescent="0.4">
      <c r="B2294" s="18" t="s">
        <v>5926</v>
      </c>
      <c r="C2294" s="18" t="s">
        <v>5910</v>
      </c>
      <c r="D2294" s="18" t="s">
        <v>12933</v>
      </c>
      <c r="E2294" s="19" t="s">
        <v>12934</v>
      </c>
      <c r="F2294" s="18" t="s">
        <v>5991</v>
      </c>
      <c r="G2294" s="18" t="s">
        <v>703</v>
      </c>
      <c r="H2294" s="18" t="s">
        <v>6466</v>
      </c>
      <c r="I2294" s="19" t="s">
        <v>6406</v>
      </c>
      <c r="J2294" s="18" t="s">
        <v>5899</v>
      </c>
      <c r="K2294" s="18" t="s">
        <v>16321</v>
      </c>
      <c r="L2294" s="18" t="s">
        <v>10232</v>
      </c>
      <c r="N2294" s="20">
        <v>45322</v>
      </c>
      <c r="O2294" s="18" t="s">
        <v>16322</v>
      </c>
      <c r="P2294" s="18" t="s">
        <v>16321</v>
      </c>
      <c r="Q2294" s="18" t="s">
        <v>16049</v>
      </c>
      <c r="R2294" s="18">
        <v>1.5</v>
      </c>
      <c r="T2294" s="18">
        <v>0</v>
      </c>
      <c r="U2294" s="18">
        <v>0</v>
      </c>
    </row>
    <row r="2295" spans="2:21" x14ac:dyDescent="0.4">
      <c r="B2295" s="18" t="s">
        <v>5926</v>
      </c>
      <c r="C2295" s="18" t="s">
        <v>5910</v>
      </c>
      <c r="D2295" s="18" t="s">
        <v>12933</v>
      </c>
      <c r="E2295" s="19" t="s">
        <v>12934</v>
      </c>
      <c r="F2295" s="18" t="s">
        <v>5991</v>
      </c>
      <c r="G2295" s="18" t="s">
        <v>703</v>
      </c>
      <c r="H2295" s="18" t="s">
        <v>6466</v>
      </c>
      <c r="I2295" s="19" t="s">
        <v>6406</v>
      </c>
      <c r="J2295" s="18" t="s">
        <v>5904</v>
      </c>
      <c r="K2295" s="18" t="s">
        <v>16323</v>
      </c>
      <c r="L2295" s="18" t="s">
        <v>10232</v>
      </c>
      <c r="N2295" s="20">
        <v>45322</v>
      </c>
      <c r="O2295" s="18" t="s">
        <v>16324</v>
      </c>
      <c r="P2295" s="18" t="s">
        <v>16323</v>
      </c>
      <c r="Q2295" s="18" t="s">
        <v>16049</v>
      </c>
      <c r="R2295" s="18">
        <v>1.5</v>
      </c>
      <c r="T2295" s="18">
        <v>0</v>
      </c>
      <c r="U2295" s="18">
        <v>0</v>
      </c>
    </row>
    <row r="2296" spans="2:21" x14ac:dyDescent="0.4">
      <c r="B2296" s="18" t="s">
        <v>5926</v>
      </c>
      <c r="C2296" s="18" t="s">
        <v>5910</v>
      </c>
      <c r="D2296" s="18" t="s">
        <v>12933</v>
      </c>
      <c r="E2296" s="19" t="s">
        <v>12934</v>
      </c>
      <c r="F2296" s="18" t="s">
        <v>5991</v>
      </c>
      <c r="G2296" s="18" t="s">
        <v>703</v>
      </c>
      <c r="H2296" s="18" t="s">
        <v>6466</v>
      </c>
      <c r="I2296" s="19" t="s">
        <v>6406</v>
      </c>
      <c r="J2296" s="18" t="s">
        <v>5843</v>
      </c>
      <c r="K2296" s="18" t="s">
        <v>16325</v>
      </c>
      <c r="L2296" s="18" t="s">
        <v>10232</v>
      </c>
      <c r="N2296" s="20">
        <v>45322</v>
      </c>
      <c r="O2296" s="18" t="s">
        <v>16326</v>
      </c>
      <c r="P2296" s="18" t="s">
        <v>16325</v>
      </c>
      <c r="Q2296" s="18" t="s">
        <v>16049</v>
      </c>
      <c r="R2296" s="18">
        <v>1.5</v>
      </c>
      <c r="T2296" s="18">
        <v>0</v>
      </c>
      <c r="U2296" s="18">
        <v>0</v>
      </c>
    </row>
    <row r="2297" spans="2:21" x14ac:dyDescent="0.4">
      <c r="B2297" s="18" t="s">
        <v>5926</v>
      </c>
      <c r="C2297" s="18" t="s">
        <v>5910</v>
      </c>
      <c r="D2297" s="18" t="s">
        <v>12933</v>
      </c>
      <c r="E2297" s="19" t="s">
        <v>12934</v>
      </c>
      <c r="F2297" s="18" t="s">
        <v>5991</v>
      </c>
      <c r="G2297" s="18" t="s">
        <v>522</v>
      </c>
      <c r="H2297" s="18" t="s">
        <v>9525</v>
      </c>
      <c r="I2297" s="19" t="s">
        <v>9526</v>
      </c>
      <c r="J2297" s="18" t="s">
        <v>5899</v>
      </c>
      <c r="K2297" s="18" t="s">
        <v>16327</v>
      </c>
      <c r="L2297" s="18" t="s">
        <v>10232</v>
      </c>
      <c r="N2297" s="20">
        <v>45322</v>
      </c>
      <c r="O2297" s="18" t="s">
        <v>16328</v>
      </c>
      <c r="P2297" s="18" t="s">
        <v>16327</v>
      </c>
      <c r="Q2297" s="18" t="s">
        <v>16049</v>
      </c>
      <c r="T2297" s="18">
        <v>0</v>
      </c>
      <c r="U2297" s="18">
        <v>0</v>
      </c>
    </row>
    <row r="2298" spans="2:21" x14ac:dyDescent="0.4">
      <c r="B2298" s="18" t="s">
        <v>5926</v>
      </c>
      <c r="C2298" s="18" t="s">
        <v>5910</v>
      </c>
      <c r="D2298" s="18" t="s">
        <v>12933</v>
      </c>
      <c r="E2298" s="19" t="s">
        <v>12934</v>
      </c>
      <c r="F2298" s="18" t="s">
        <v>5991</v>
      </c>
      <c r="G2298" s="18" t="s">
        <v>522</v>
      </c>
      <c r="H2298" s="18" t="s">
        <v>9525</v>
      </c>
      <c r="I2298" s="19" t="s">
        <v>9526</v>
      </c>
      <c r="J2298" s="18" t="s">
        <v>5904</v>
      </c>
      <c r="K2298" s="18" t="s">
        <v>16329</v>
      </c>
      <c r="L2298" s="18" t="s">
        <v>10232</v>
      </c>
      <c r="N2298" s="20">
        <v>45322</v>
      </c>
      <c r="O2298" s="18" t="s">
        <v>16330</v>
      </c>
      <c r="P2298" s="18" t="s">
        <v>16329</v>
      </c>
      <c r="Q2298" s="18" t="s">
        <v>16049</v>
      </c>
      <c r="T2298" s="18">
        <v>0</v>
      </c>
      <c r="U2298" s="18">
        <v>0</v>
      </c>
    </row>
    <row r="2299" spans="2:21" x14ac:dyDescent="0.4">
      <c r="B2299" s="18" t="s">
        <v>5926</v>
      </c>
      <c r="C2299" s="18" t="s">
        <v>5910</v>
      </c>
      <c r="D2299" s="18" t="s">
        <v>12933</v>
      </c>
      <c r="E2299" s="19" t="s">
        <v>12934</v>
      </c>
      <c r="F2299" s="18" t="s">
        <v>5991</v>
      </c>
      <c r="G2299" s="18" t="s">
        <v>522</v>
      </c>
      <c r="H2299" s="18" t="s">
        <v>9525</v>
      </c>
      <c r="I2299" s="19" t="s">
        <v>9526</v>
      </c>
      <c r="J2299" s="18" t="s">
        <v>5843</v>
      </c>
      <c r="K2299" s="18" t="s">
        <v>16331</v>
      </c>
      <c r="L2299" s="18" t="s">
        <v>10232</v>
      </c>
      <c r="N2299" s="20">
        <v>45322</v>
      </c>
      <c r="O2299" s="18" t="s">
        <v>16332</v>
      </c>
      <c r="P2299" s="18" t="s">
        <v>16331</v>
      </c>
      <c r="Q2299" s="18" t="s">
        <v>16049</v>
      </c>
      <c r="T2299" s="18">
        <v>0</v>
      </c>
      <c r="U2299" s="18">
        <v>0</v>
      </c>
    </row>
    <row r="2300" spans="2:21" x14ac:dyDescent="0.4">
      <c r="B2300" s="18" t="s">
        <v>5926</v>
      </c>
      <c r="C2300" s="18" t="s">
        <v>5910</v>
      </c>
      <c r="D2300" s="18" t="s">
        <v>12933</v>
      </c>
      <c r="E2300" s="19" t="s">
        <v>12942</v>
      </c>
      <c r="F2300" s="18" t="s">
        <v>5935</v>
      </c>
      <c r="G2300" s="18" t="s">
        <v>703</v>
      </c>
      <c r="H2300" s="18" t="s">
        <v>6466</v>
      </c>
      <c r="I2300" s="19" t="s">
        <v>7977</v>
      </c>
      <c r="J2300" s="18" t="s">
        <v>5899</v>
      </c>
      <c r="K2300" s="18" t="s">
        <v>14143</v>
      </c>
      <c r="L2300" s="18" t="s">
        <v>10232</v>
      </c>
      <c r="M2300" s="19" t="s">
        <v>10403</v>
      </c>
      <c r="N2300" s="20">
        <v>45322</v>
      </c>
      <c r="O2300" s="18" t="s">
        <v>14144</v>
      </c>
      <c r="P2300" s="18" t="s">
        <v>14143</v>
      </c>
      <c r="Q2300" s="18" t="s">
        <v>12945</v>
      </c>
      <c r="R2300" s="18">
        <v>1.3</v>
      </c>
      <c r="T2300" s="18">
        <v>0</v>
      </c>
      <c r="U2300" s="18">
        <v>0</v>
      </c>
    </row>
    <row r="2301" spans="2:21" x14ac:dyDescent="0.4">
      <c r="B2301" s="18" t="s">
        <v>5926</v>
      </c>
      <c r="C2301" s="18" t="s">
        <v>5910</v>
      </c>
      <c r="D2301" s="18" t="s">
        <v>12933</v>
      </c>
      <c r="E2301" s="19" t="s">
        <v>12942</v>
      </c>
      <c r="F2301" s="18" t="s">
        <v>5935</v>
      </c>
      <c r="G2301" s="18" t="s">
        <v>703</v>
      </c>
      <c r="H2301" s="18" t="s">
        <v>6466</v>
      </c>
      <c r="I2301" s="19" t="s">
        <v>7977</v>
      </c>
      <c r="J2301" s="18" t="s">
        <v>5904</v>
      </c>
      <c r="K2301" s="18" t="s">
        <v>14141</v>
      </c>
      <c r="L2301" s="18" t="s">
        <v>10232</v>
      </c>
      <c r="M2301" s="19" t="s">
        <v>10403</v>
      </c>
      <c r="N2301" s="20">
        <v>45322</v>
      </c>
      <c r="O2301" s="18" t="s">
        <v>14142</v>
      </c>
      <c r="P2301" s="18" t="s">
        <v>14141</v>
      </c>
      <c r="Q2301" s="18" t="s">
        <v>12945</v>
      </c>
      <c r="R2301" s="18">
        <v>1.3</v>
      </c>
      <c r="T2301" s="18">
        <v>0</v>
      </c>
      <c r="U2301" s="18">
        <v>0</v>
      </c>
    </row>
    <row r="2302" spans="2:21" x14ac:dyDescent="0.4">
      <c r="B2302" s="18" t="s">
        <v>5926</v>
      </c>
      <c r="C2302" s="18" t="s">
        <v>5910</v>
      </c>
      <c r="D2302" s="18" t="s">
        <v>12933</v>
      </c>
      <c r="E2302" s="19" t="s">
        <v>12942</v>
      </c>
      <c r="F2302" s="18" t="s">
        <v>5935</v>
      </c>
      <c r="G2302" s="18" t="s">
        <v>703</v>
      </c>
      <c r="H2302" s="18" t="s">
        <v>6466</v>
      </c>
      <c r="I2302" s="19" t="s">
        <v>7977</v>
      </c>
      <c r="J2302" s="18" t="s">
        <v>5843</v>
      </c>
      <c r="K2302" s="18" t="s">
        <v>14139</v>
      </c>
      <c r="L2302" s="18" t="s">
        <v>10232</v>
      </c>
      <c r="M2302" s="19" t="s">
        <v>10403</v>
      </c>
      <c r="N2302" s="20">
        <v>45322</v>
      </c>
      <c r="O2302" s="18" t="s">
        <v>14140</v>
      </c>
      <c r="P2302" s="18" t="s">
        <v>14139</v>
      </c>
      <c r="Q2302" s="18" t="s">
        <v>12945</v>
      </c>
      <c r="R2302" s="18">
        <v>1.3</v>
      </c>
      <c r="T2302" s="18">
        <v>0</v>
      </c>
      <c r="U2302" s="18">
        <v>0</v>
      </c>
    </row>
    <row r="2303" spans="2:21" x14ac:dyDescent="0.4">
      <c r="B2303" s="18" t="s">
        <v>5926</v>
      </c>
      <c r="C2303" s="18" t="s">
        <v>5910</v>
      </c>
      <c r="D2303" s="18" t="s">
        <v>12933</v>
      </c>
      <c r="E2303" s="19" t="s">
        <v>12942</v>
      </c>
      <c r="F2303" s="18" t="s">
        <v>5935</v>
      </c>
      <c r="G2303" s="18" t="s">
        <v>275</v>
      </c>
      <c r="H2303" s="18" t="s">
        <v>6302</v>
      </c>
      <c r="I2303" s="19" t="s">
        <v>6474</v>
      </c>
      <c r="J2303" s="18" t="s">
        <v>5899</v>
      </c>
      <c r="K2303" s="18" t="s">
        <v>14149</v>
      </c>
      <c r="L2303" s="18" t="s">
        <v>10232</v>
      </c>
      <c r="M2303" s="19" t="s">
        <v>10403</v>
      </c>
      <c r="N2303" s="20">
        <v>45322</v>
      </c>
      <c r="O2303" s="18" t="s">
        <v>14150</v>
      </c>
      <c r="P2303" s="18" t="s">
        <v>14149</v>
      </c>
      <c r="Q2303" s="18" t="s">
        <v>12945</v>
      </c>
      <c r="R2303" s="18">
        <v>1.8</v>
      </c>
      <c r="T2303" s="18">
        <v>0</v>
      </c>
      <c r="U2303" s="18">
        <v>0</v>
      </c>
    </row>
    <row r="2304" spans="2:21" x14ac:dyDescent="0.4">
      <c r="B2304" s="18" t="s">
        <v>5926</v>
      </c>
      <c r="C2304" s="18" t="s">
        <v>5910</v>
      </c>
      <c r="D2304" s="18" t="s">
        <v>12933</v>
      </c>
      <c r="E2304" s="19" t="s">
        <v>12942</v>
      </c>
      <c r="F2304" s="18" t="s">
        <v>5935</v>
      </c>
      <c r="G2304" s="18" t="s">
        <v>275</v>
      </c>
      <c r="H2304" s="18" t="s">
        <v>6302</v>
      </c>
      <c r="I2304" s="19" t="s">
        <v>6474</v>
      </c>
      <c r="J2304" s="18" t="s">
        <v>5904</v>
      </c>
      <c r="K2304" s="18" t="s">
        <v>14147</v>
      </c>
      <c r="L2304" s="18" t="s">
        <v>10232</v>
      </c>
      <c r="M2304" s="19" t="s">
        <v>10403</v>
      </c>
      <c r="N2304" s="20">
        <v>45322</v>
      </c>
      <c r="O2304" s="18" t="s">
        <v>14148</v>
      </c>
      <c r="P2304" s="18" t="s">
        <v>14147</v>
      </c>
      <c r="Q2304" s="18" t="s">
        <v>12945</v>
      </c>
      <c r="R2304" s="18">
        <v>1.8</v>
      </c>
      <c r="T2304" s="18">
        <v>0</v>
      </c>
      <c r="U2304" s="18">
        <v>0</v>
      </c>
    </row>
    <row r="2305" spans="2:21" x14ac:dyDescent="0.4">
      <c r="B2305" s="18" t="s">
        <v>5926</v>
      </c>
      <c r="C2305" s="18" t="s">
        <v>5910</v>
      </c>
      <c r="D2305" s="18" t="s">
        <v>12933</v>
      </c>
      <c r="E2305" s="19" t="s">
        <v>12942</v>
      </c>
      <c r="F2305" s="18" t="s">
        <v>5935</v>
      </c>
      <c r="G2305" s="18" t="s">
        <v>275</v>
      </c>
      <c r="H2305" s="18" t="s">
        <v>6302</v>
      </c>
      <c r="I2305" s="19" t="s">
        <v>6474</v>
      </c>
      <c r="J2305" s="18" t="s">
        <v>5843</v>
      </c>
      <c r="K2305" s="18" t="s">
        <v>14145</v>
      </c>
      <c r="L2305" s="18" t="s">
        <v>10232</v>
      </c>
      <c r="M2305" s="19" t="s">
        <v>10403</v>
      </c>
      <c r="N2305" s="20">
        <v>45322</v>
      </c>
      <c r="O2305" s="18" t="s">
        <v>14146</v>
      </c>
      <c r="P2305" s="18" t="s">
        <v>14145</v>
      </c>
      <c r="Q2305" s="18" t="s">
        <v>12945</v>
      </c>
      <c r="R2305" s="18">
        <v>1.8</v>
      </c>
      <c r="T2305" s="18">
        <v>0</v>
      </c>
      <c r="U2305" s="18">
        <v>0</v>
      </c>
    </row>
    <row r="2306" spans="2:21" x14ac:dyDescent="0.4">
      <c r="B2306" s="18" t="s">
        <v>5926</v>
      </c>
      <c r="C2306" s="18" t="s">
        <v>5910</v>
      </c>
      <c r="D2306" s="18" t="s">
        <v>12933</v>
      </c>
      <c r="E2306" s="19" t="s">
        <v>12942</v>
      </c>
      <c r="F2306" s="18" t="s">
        <v>5935</v>
      </c>
      <c r="G2306" s="18" t="s">
        <v>39</v>
      </c>
      <c r="H2306" s="18" t="s">
        <v>6318</v>
      </c>
      <c r="I2306" s="19" t="s">
        <v>6416</v>
      </c>
      <c r="J2306" s="18" t="s">
        <v>5899</v>
      </c>
      <c r="K2306" s="18" t="s">
        <v>14155</v>
      </c>
      <c r="L2306" s="18" t="s">
        <v>10232</v>
      </c>
      <c r="M2306" s="19" t="s">
        <v>10403</v>
      </c>
      <c r="N2306" s="20">
        <v>45322</v>
      </c>
      <c r="O2306" s="18" t="s">
        <v>14156</v>
      </c>
      <c r="P2306" s="18" t="s">
        <v>14155</v>
      </c>
      <c r="Q2306" s="18" t="s">
        <v>12945</v>
      </c>
      <c r="R2306" s="18">
        <v>2.9</v>
      </c>
      <c r="T2306" s="18">
        <v>0</v>
      </c>
      <c r="U2306" s="18">
        <v>0</v>
      </c>
    </row>
    <row r="2307" spans="2:21" x14ac:dyDescent="0.4">
      <c r="B2307" s="18" t="s">
        <v>5926</v>
      </c>
      <c r="C2307" s="18" t="s">
        <v>5910</v>
      </c>
      <c r="D2307" s="18" t="s">
        <v>12933</v>
      </c>
      <c r="E2307" s="19" t="s">
        <v>12942</v>
      </c>
      <c r="F2307" s="18" t="s">
        <v>5935</v>
      </c>
      <c r="G2307" s="18" t="s">
        <v>39</v>
      </c>
      <c r="H2307" s="18" t="s">
        <v>6318</v>
      </c>
      <c r="I2307" s="19" t="s">
        <v>6416</v>
      </c>
      <c r="J2307" s="18" t="s">
        <v>5904</v>
      </c>
      <c r="K2307" s="18" t="s">
        <v>14153</v>
      </c>
      <c r="L2307" s="18" t="s">
        <v>10232</v>
      </c>
      <c r="M2307" s="19" t="s">
        <v>10403</v>
      </c>
      <c r="N2307" s="20">
        <v>45322</v>
      </c>
      <c r="O2307" s="18" t="s">
        <v>14154</v>
      </c>
      <c r="P2307" s="18" t="s">
        <v>14153</v>
      </c>
      <c r="Q2307" s="18" t="s">
        <v>12945</v>
      </c>
      <c r="R2307" s="18">
        <v>2.9</v>
      </c>
      <c r="T2307" s="18">
        <v>0</v>
      </c>
      <c r="U2307" s="18">
        <v>0</v>
      </c>
    </row>
    <row r="2308" spans="2:21" x14ac:dyDescent="0.4">
      <c r="B2308" s="18" t="s">
        <v>5926</v>
      </c>
      <c r="C2308" s="18" t="s">
        <v>5910</v>
      </c>
      <c r="D2308" s="18" t="s">
        <v>12933</v>
      </c>
      <c r="E2308" s="19" t="s">
        <v>12942</v>
      </c>
      <c r="F2308" s="18" t="s">
        <v>5935</v>
      </c>
      <c r="G2308" s="18" t="s">
        <v>39</v>
      </c>
      <c r="H2308" s="18" t="s">
        <v>6318</v>
      </c>
      <c r="I2308" s="19" t="s">
        <v>6416</v>
      </c>
      <c r="J2308" s="18" t="s">
        <v>5843</v>
      </c>
      <c r="K2308" s="18" t="s">
        <v>14151</v>
      </c>
      <c r="L2308" s="18" t="s">
        <v>10232</v>
      </c>
      <c r="M2308" s="19" t="s">
        <v>10403</v>
      </c>
      <c r="N2308" s="20">
        <v>45322</v>
      </c>
      <c r="O2308" s="18" t="s">
        <v>14152</v>
      </c>
      <c r="P2308" s="18" t="s">
        <v>14151</v>
      </c>
      <c r="Q2308" s="18" t="s">
        <v>12945</v>
      </c>
      <c r="R2308" s="18">
        <v>2.9</v>
      </c>
      <c r="T2308" s="18">
        <v>0</v>
      </c>
      <c r="U2308" s="18">
        <v>0</v>
      </c>
    </row>
    <row r="2309" spans="2:21" x14ac:dyDescent="0.4">
      <c r="B2309" s="18" t="s">
        <v>5926</v>
      </c>
      <c r="C2309" s="18" t="s">
        <v>5910</v>
      </c>
      <c r="D2309" s="18" t="s">
        <v>12933</v>
      </c>
      <c r="E2309" s="19" t="s">
        <v>12942</v>
      </c>
      <c r="F2309" s="18" t="s">
        <v>5935</v>
      </c>
      <c r="G2309" s="18" t="s">
        <v>522</v>
      </c>
      <c r="H2309" s="18" t="s">
        <v>9525</v>
      </c>
      <c r="I2309" s="19" t="s">
        <v>9526</v>
      </c>
      <c r="J2309" s="18" t="s">
        <v>5899</v>
      </c>
      <c r="K2309" s="18" t="s">
        <v>14205</v>
      </c>
      <c r="L2309" s="18" t="s">
        <v>10232</v>
      </c>
      <c r="M2309" s="19" t="s">
        <v>10403</v>
      </c>
      <c r="N2309" s="20">
        <v>45322</v>
      </c>
      <c r="O2309" s="18" t="s">
        <v>14206</v>
      </c>
      <c r="P2309" s="18" t="s">
        <v>14205</v>
      </c>
      <c r="Q2309" s="18" t="s">
        <v>12945</v>
      </c>
      <c r="T2309" s="18">
        <v>0</v>
      </c>
      <c r="U2309" s="18">
        <v>0</v>
      </c>
    </row>
    <row r="2310" spans="2:21" x14ac:dyDescent="0.4">
      <c r="B2310" s="18" t="s">
        <v>5926</v>
      </c>
      <c r="C2310" s="18" t="s">
        <v>5910</v>
      </c>
      <c r="D2310" s="18" t="s">
        <v>12933</v>
      </c>
      <c r="E2310" s="19" t="s">
        <v>12942</v>
      </c>
      <c r="F2310" s="18" t="s">
        <v>5935</v>
      </c>
      <c r="G2310" s="18" t="s">
        <v>522</v>
      </c>
      <c r="H2310" s="18" t="s">
        <v>9525</v>
      </c>
      <c r="I2310" s="19" t="s">
        <v>9526</v>
      </c>
      <c r="J2310" s="18" t="s">
        <v>5904</v>
      </c>
      <c r="K2310" s="18" t="s">
        <v>14203</v>
      </c>
      <c r="L2310" s="18" t="s">
        <v>10232</v>
      </c>
      <c r="M2310" s="19" t="s">
        <v>10403</v>
      </c>
      <c r="N2310" s="20">
        <v>45322</v>
      </c>
      <c r="O2310" s="18" t="s">
        <v>14204</v>
      </c>
      <c r="P2310" s="18" t="s">
        <v>14203</v>
      </c>
      <c r="Q2310" s="18" t="s">
        <v>12945</v>
      </c>
      <c r="T2310" s="18">
        <v>0</v>
      </c>
      <c r="U2310" s="18">
        <v>0</v>
      </c>
    </row>
    <row r="2311" spans="2:21" x14ac:dyDescent="0.4">
      <c r="B2311" s="18" t="s">
        <v>5926</v>
      </c>
      <c r="C2311" s="18" t="s">
        <v>5910</v>
      </c>
      <c r="D2311" s="18" t="s">
        <v>12933</v>
      </c>
      <c r="E2311" s="19" t="s">
        <v>12942</v>
      </c>
      <c r="F2311" s="18" t="s">
        <v>5935</v>
      </c>
      <c r="G2311" s="18" t="s">
        <v>522</v>
      </c>
      <c r="H2311" s="18" t="s">
        <v>9525</v>
      </c>
      <c r="I2311" s="19" t="s">
        <v>9526</v>
      </c>
      <c r="J2311" s="18" t="s">
        <v>5843</v>
      </c>
      <c r="K2311" s="18" t="s">
        <v>14201</v>
      </c>
      <c r="L2311" s="18" t="s">
        <v>10232</v>
      </c>
      <c r="M2311" s="19" t="s">
        <v>10403</v>
      </c>
      <c r="N2311" s="20">
        <v>45322</v>
      </c>
      <c r="O2311" s="18" t="s">
        <v>14202</v>
      </c>
      <c r="P2311" s="18" t="s">
        <v>14201</v>
      </c>
      <c r="Q2311" s="18" t="s">
        <v>12945</v>
      </c>
      <c r="T2311" s="18">
        <v>0</v>
      </c>
      <c r="U2311" s="18">
        <v>0</v>
      </c>
    </row>
    <row r="2312" spans="2:21" x14ac:dyDescent="0.4">
      <c r="B2312" s="18" t="s">
        <v>5926</v>
      </c>
      <c r="C2312" s="18" t="s">
        <v>5910</v>
      </c>
      <c r="D2312" s="18" t="s">
        <v>12933</v>
      </c>
      <c r="E2312" s="19" t="s">
        <v>12942</v>
      </c>
      <c r="F2312" s="18" t="s">
        <v>6047</v>
      </c>
      <c r="G2312" s="18" t="s">
        <v>703</v>
      </c>
      <c r="H2312" s="18" t="s">
        <v>6466</v>
      </c>
      <c r="I2312" s="19" t="s">
        <v>6406</v>
      </c>
      <c r="J2312" s="18" t="s">
        <v>5899</v>
      </c>
      <c r="K2312" s="18" t="s">
        <v>14175</v>
      </c>
      <c r="L2312" s="18" t="s">
        <v>10232</v>
      </c>
      <c r="M2312" s="19" t="s">
        <v>10288</v>
      </c>
      <c r="N2312" s="20">
        <v>45322</v>
      </c>
      <c r="O2312" s="18" t="s">
        <v>14176</v>
      </c>
      <c r="P2312" s="18" t="s">
        <v>14175</v>
      </c>
      <c r="Q2312" s="18" t="s">
        <v>12979</v>
      </c>
      <c r="R2312" s="18">
        <v>1.5</v>
      </c>
      <c r="T2312" s="18">
        <v>0</v>
      </c>
      <c r="U2312" s="18">
        <v>0</v>
      </c>
    </row>
    <row r="2313" spans="2:21" x14ac:dyDescent="0.4">
      <c r="B2313" s="18" t="s">
        <v>5926</v>
      </c>
      <c r="C2313" s="18" t="s">
        <v>5910</v>
      </c>
      <c r="D2313" s="18" t="s">
        <v>12933</v>
      </c>
      <c r="E2313" s="19" t="s">
        <v>12942</v>
      </c>
      <c r="F2313" s="18" t="s">
        <v>6047</v>
      </c>
      <c r="G2313" s="18" t="s">
        <v>703</v>
      </c>
      <c r="H2313" s="18" t="s">
        <v>6466</v>
      </c>
      <c r="I2313" s="19" t="s">
        <v>6406</v>
      </c>
      <c r="J2313" s="18" t="s">
        <v>5904</v>
      </c>
      <c r="K2313" s="18" t="s">
        <v>14173</v>
      </c>
      <c r="L2313" s="18" t="s">
        <v>10232</v>
      </c>
      <c r="M2313" s="19" t="s">
        <v>10288</v>
      </c>
      <c r="N2313" s="20">
        <v>45322</v>
      </c>
      <c r="O2313" s="18" t="s">
        <v>14174</v>
      </c>
      <c r="P2313" s="18" t="s">
        <v>14173</v>
      </c>
      <c r="Q2313" s="18" t="s">
        <v>12979</v>
      </c>
      <c r="R2313" s="18">
        <v>1.5</v>
      </c>
      <c r="T2313" s="18">
        <v>0</v>
      </c>
      <c r="U2313" s="18">
        <v>0</v>
      </c>
    </row>
    <row r="2314" spans="2:21" x14ac:dyDescent="0.4">
      <c r="B2314" s="18" t="s">
        <v>5926</v>
      </c>
      <c r="C2314" s="18" t="s">
        <v>5910</v>
      </c>
      <c r="D2314" s="18" t="s">
        <v>12933</v>
      </c>
      <c r="E2314" s="19" t="s">
        <v>12942</v>
      </c>
      <c r="F2314" s="18" t="s">
        <v>6047</v>
      </c>
      <c r="G2314" s="18" t="s">
        <v>703</v>
      </c>
      <c r="H2314" s="18" t="s">
        <v>6466</v>
      </c>
      <c r="I2314" s="19" t="s">
        <v>6406</v>
      </c>
      <c r="J2314" s="18" t="s">
        <v>5843</v>
      </c>
      <c r="K2314" s="18" t="s">
        <v>14171</v>
      </c>
      <c r="L2314" s="18" t="s">
        <v>10232</v>
      </c>
      <c r="M2314" s="19" t="s">
        <v>10288</v>
      </c>
      <c r="N2314" s="20">
        <v>45322</v>
      </c>
      <c r="O2314" s="18" t="s">
        <v>14172</v>
      </c>
      <c r="P2314" s="18" t="s">
        <v>14171</v>
      </c>
      <c r="Q2314" s="18" t="s">
        <v>12979</v>
      </c>
      <c r="R2314" s="18">
        <v>1.5</v>
      </c>
      <c r="T2314" s="18">
        <v>0</v>
      </c>
      <c r="U2314" s="18">
        <v>0</v>
      </c>
    </row>
    <row r="2315" spans="2:21" x14ac:dyDescent="0.4">
      <c r="B2315" s="18" t="s">
        <v>5926</v>
      </c>
      <c r="C2315" s="18" t="s">
        <v>5910</v>
      </c>
      <c r="D2315" s="18" t="s">
        <v>12933</v>
      </c>
      <c r="E2315" s="19" t="s">
        <v>12942</v>
      </c>
      <c r="F2315" s="18" t="s">
        <v>6047</v>
      </c>
      <c r="G2315" s="18" t="s">
        <v>275</v>
      </c>
      <c r="H2315" s="18" t="s">
        <v>6302</v>
      </c>
      <c r="I2315" s="19" t="s">
        <v>6474</v>
      </c>
      <c r="J2315" s="18" t="s">
        <v>5899</v>
      </c>
      <c r="K2315" s="18" t="s">
        <v>14181</v>
      </c>
      <c r="L2315" s="18" t="s">
        <v>10232</v>
      </c>
      <c r="M2315" s="19" t="s">
        <v>10288</v>
      </c>
      <c r="N2315" s="20">
        <v>45322</v>
      </c>
      <c r="O2315" s="18" t="s">
        <v>14182</v>
      </c>
      <c r="P2315" s="18" t="s">
        <v>14181</v>
      </c>
      <c r="Q2315" s="18" t="s">
        <v>12979</v>
      </c>
      <c r="R2315" s="18">
        <v>1.8</v>
      </c>
      <c r="T2315" s="18">
        <v>0</v>
      </c>
      <c r="U2315" s="18">
        <v>0</v>
      </c>
    </row>
    <row r="2316" spans="2:21" x14ac:dyDescent="0.4">
      <c r="B2316" s="18" t="s">
        <v>5926</v>
      </c>
      <c r="C2316" s="18" t="s">
        <v>5910</v>
      </c>
      <c r="D2316" s="18" t="s">
        <v>12933</v>
      </c>
      <c r="E2316" s="19" t="s">
        <v>12942</v>
      </c>
      <c r="F2316" s="18" t="s">
        <v>6047</v>
      </c>
      <c r="G2316" s="18" t="s">
        <v>275</v>
      </c>
      <c r="H2316" s="18" t="s">
        <v>6302</v>
      </c>
      <c r="I2316" s="19" t="s">
        <v>6474</v>
      </c>
      <c r="J2316" s="18" t="s">
        <v>5904</v>
      </c>
      <c r="K2316" s="18" t="s">
        <v>14179</v>
      </c>
      <c r="L2316" s="18" t="s">
        <v>10232</v>
      </c>
      <c r="M2316" s="19" t="s">
        <v>10288</v>
      </c>
      <c r="N2316" s="20">
        <v>45322</v>
      </c>
      <c r="O2316" s="18" t="s">
        <v>14180</v>
      </c>
      <c r="P2316" s="18" t="s">
        <v>14179</v>
      </c>
      <c r="Q2316" s="18" t="s">
        <v>12979</v>
      </c>
      <c r="R2316" s="18">
        <v>1.8</v>
      </c>
      <c r="T2316" s="18">
        <v>0</v>
      </c>
      <c r="U2316" s="18">
        <v>0</v>
      </c>
    </row>
    <row r="2317" spans="2:21" x14ac:dyDescent="0.4">
      <c r="B2317" s="18" t="s">
        <v>5926</v>
      </c>
      <c r="C2317" s="18" t="s">
        <v>5910</v>
      </c>
      <c r="D2317" s="18" t="s">
        <v>12933</v>
      </c>
      <c r="E2317" s="19" t="s">
        <v>12942</v>
      </c>
      <c r="F2317" s="18" t="s">
        <v>6047</v>
      </c>
      <c r="G2317" s="18" t="s">
        <v>275</v>
      </c>
      <c r="H2317" s="18" t="s">
        <v>6302</v>
      </c>
      <c r="I2317" s="19" t="s">
        <v>6474</v>
      </c>
      <c r="J2317" s="18" t="s">
        <v>5843</v>
      </c>
      <c r="K2317" s="18" t="s">
        <v>14177</v>
      </c>
      <c r="L2317" s="18" t="s">
        <v>10232</v>
      </c>
      <c r="M2317" s="19" t="s">
        <v>10288</v>
      </c>
      <c r="N2317" s="20">
        <v>45322</v>
      </c>
      <c r="O2317" s="18" t="s">
        <v>14178</v>
      </c>
      <c r="P2317" s="18" t="s">
        <v>14177</v>
      </c>
      <c r="Q2317" s="18" t="s">
        <v>12979</v>
      </c>
      <c r="R2317" s="18">
        <v>1.8</v>
      </c>
      <c r="T2317" s="18">
        <v>0</v>
      </c>
      <c r="U2317" s="18">
        <v>0</v>
      </c>
    </row>
    <row r="2318" spans="2:21" x14ac:dyDescent="0.4">
      <c r="B2318" s="18" t="s">
        <v>5926</v>
      </c>
      <c r="C2318" s="18" t="s">
        <v>5910</v>
      </c>
      <c r="D2318" s="18" t="s">
        <v>12933</v>
      </c>
      <c r="E2318" s="19" t="s">
        <v>12942</v>
      </c>
      <c r="F2318" s="18" t="s">
        <v>6047</v>
      </c>
      <c r="G2318" s="18" t="s">
        <v>39</v>
      </c>
      <c r="H2318" s="18" t="s">
        <v>6318</v>
      </c>
      <c r="I2318" s="19" t="s">
        <v>6416</v>
      </c>
      <c r="J2318" s="18" t="s">
        <v>5899</v>
      </c>
      <c r="K2318" s="18" t="s">
        <v>14187</v>
      </c>
      <c r="L2318" s="18" t="s">
        <v>10232</v>
      </c>
      <c r="M2318" s="19" t="s">
        <v>10288</v>
      </c>
      <c r="N2318" s="20">
        <v>45322</v>
      </c>
      <c r="O2318" s="18" t="s">
        <v>14188</v>
      </c>
      <c r="P2318" s="18" t="s">
        <v>14187</v>
      </c>
      <c r="Q2318" s="18" t="s">
        <v>12979</v>
      </c>
      <c r="R2318" s="18">
        <v>2.9</v>
      </c>
      <c r="T2318" s="18">
        <v>0</v>
      </c>
      <c r="U2318" s="18">
        <v>0</v>
      </c>
    </row>
    <row r="2319" spans="2:21" x14ac:dyDescent="0.4">
      <c r="B2319" s="18" t="s">
        <v>5926</v>
      </c>
      <c r="C2319" s="18" t="s">
        <v>5910</v>
      </c>
      <c r="D2319" s="18" t="s">
        <v>12933</v>
      </c>
      <c r="E2319" s="19" t="s">
        <v>12942</v>
      </c>
      <c r="F2319" s="18" t="s">
        <v>6047</v>
      </c>
      <c r="G2319" s="18" t="s">
        <v>39</v>
      </c>
      <c r="H2319" s="18" t="s">
        <v>6318</v>
      </c>
      <c r="I2319" s="19" t="s">
        <v>6416</v>
      </c>
      <c r="J2319" s="18" t="s">
        <v>5904</v>
      </c>
      <c r="K2319" s="18" t="s">
        <v>14185</v>
      </c>
      <c r="L2319" s="18" t="s">
        <v>10232</v>
      </c>
      <c r="M2319" s="19" t="s">
        <v>10288</v>
      </c>
      <c r="N2319" s="20">
        <v>45322</v>
      </c>
      <c r="O2319" s="18" t="s">
        <v>14186</v>
      </c>
      <c r="P2319" s="18" t="s">
        <v>14185</v>
      </c>
      <c r="Q2319" s="18" t="s">
        <v>12979</v>
      </c>
      <c r="R2319" s="18">
        <v>2.9</v>
      </c>
      <c r="T2319" s="18">
        <v>0</v>
      </c>
      <c r="U2319" s="18">
        <v>0</v>
      </c>
    </row>
    <row r="2320" spans="2:21" x14ac:dyDescent="0.4">
      <c r="B2320" s="18" t="s">
        <v>5926</v>
      </c>
      <c r="C2320" s="18" t="s">
        <v>5910</v>
      </c>
      <c r="D2320" s="18" t="s">
        <v>12933</v>
      </c>
      <c r="E2320" s="19" t="s">
        <v>12942</v>
      </c>
      <c r="F2320" s="18" t="s">
        <v>6047</v>
      </c>
      <c r="G2320" s="18" t="s">
        <v>39</v>
      </c>
      <c r="H2320" s="18" t="s">
        <v>6318</v>
      </c>
      <c r="I2320" s="19" t="s">
        <v>6416</v>
      </c>
      <c r="J2320" s="18" t="s">
        <v>5843</v>
      </c>
      <c r="K2320" s="18" t="s">
        <v>14183</v>
      </c>
      <c r="L2320" s="18" t="s">
        <v>10232</v>
      </c>
      <c r="M2320" s="19" t="s">
        <v>10288</v>
      </c>
      <c r="N2320" s="20">
        <v>45322</v>
      </c>
      <c r="O2320" s="18" t="s">
        <v>14184</v>
      </c>
      <c r="P2320" s="18" t="s">
        <v>14183</v>
      </c>
      <c r="Q2320" s="18" t="s">
        <v>12979</v>
      </c>
      <c r="R2320" s="18">
        <v>2.9</v>
      </c>
      <c r="T2320" s="18">
        <v>0</v>
      </c>
      <c r="U2320" s="18">
        <v>0</v>
      </c>
    </row>
    <row r="2321" spans="2:21" x14ac:dyDescent="0.4">
      <c r="B2321" s="18" t="s">
        <v>5926</v>
      </c>
      <c r="C2321" s="18" t="s">
        <v>5910</v>
      </c>
      <c r="D2321" s="18" t="s">
        <v>12933</v>
      </c>
      <c r="E2321" s="19" t="s">
        <v>12942</v>
      </c>
      <c r="F2321" s="18" t="s">
        <v>6047</v>
      </c>
      <c r="G2321" s="18" t="s">
        <v>522</v>
      </c>
      <c r="H2321" s="18" t="s">
        <v>9525</v>
      </c>
      <c r="I2321" s="19" t="s">
        <v>9526</v>
      </c>
      <c r="J2321" s="18" t="s">
        <v>5899</v>
      </c>
      <c r="K2321" s="18" t="s">
        <v>14211</v>
      </c>
      <c r="L2321" s="18" t="s">
        <v>10232</v>
      </c>
      <c r="M2321" s="19" t="s">
        <v>10288</v>
      </c>
      <c r="N2321" s="20">
        <v>45322</v>
      </c>
      <c r="O2321" s="18" t="s">
        <v>14212</v>
      </c>
      <c r="P2321" s="18" t="s">
        <v>14211</v>
      </c>
      <c r="Q2321" s="18" t="s">
        <v>12979</v>
      </c>
      <c r="T2321" s="18">
        <v>0</v>
      </c>
      <c r="U2321" s="18">
        <v>0</v>
      </c>
    </row>
    <row r="2322" spans="2:21" x14ac:dyDescent="0.4">
      <c r="B2322" s="18" t="s">
        <v>5926</v>
      </c>
      <c r="C2322" s="18" t="s">
        <v>5910</v>
      </c>
      <c r="D2322" s="18" t="s">
        <v>12933</v>
      </c>
      <c r="E2322" s="19" t="s">
        <v>12942</v>
      </c>
      <c r="F2322" s="18" t="s">
        <v>6047</v>
      </c>
      <c r="G2322" s="18" t="s">
        <v>522</v>
      </c>
      <c r="H2322" s="18" t="s">
        <v>9525</v>
      </c>
      <c r="I2322" s="19" t="s">
        <v>9526</v>
      </c>
      <c r="J2322" s="18" t="s">
        <v>5904</v>
      </c>
      <c r="K2322" s="18" t="s">
        <v>14209</v>
      </c>
      <c r="L2322" s="18" t="s">
        <v>10232</v>
      </c>
      <c r="M2322" s="19" t="s">
        <v>10288</v>
      </c>
      <c r="N2322" s="20">
        <v>45322</v>
      </c>
      <c r="O2322" s="18" t="s">
        <v>14210</v>
      </c>
      <c r="P2322" s="18" t="s">
        <v>14209</v>
      </c>
      <c r="Q2322" s="18" t="s">
        <v>12979</v>
      </c>
      <c r="T2322" s="18">
        <v>0</v>
      </c>
      <c r="U2322" s="18">
        <v>0</v>
      </c>
    </row>
    <row r="2323" spans="2:21" x14ac:dyDescent="0.4">
      <c r="B2323" s="18" t="s">
        <v>5926</v>
      </c>
      <c r="C2323" s="18" t="s">
        <v>5910</v>
      </c>
      <c r="D2323" s="18" t="s">
        <v>12933</v>
      </c>
      <c r="E2323" s="19" t="s">
        <v>12942</v>
      </c>
      <c r="F2323" s="18" t="s">
        <v>6047</v>
      </c>
      <c r="G2323" s="18" t="s">
        <v>522</v>
      </c>
      <c r="H2323" s="18" t="s">
        <v>9525</v>
      </c>
      <c r="I2323" s="19" t="s">
        <v>9526</v>
      </c>
      <c r="J2323" s="18" t="s">
        <v>5843</v>
      </c>
      <c r="K2323" s="18" t="s">
        <v>14207</v>
      </c>
      <c r="L2323" s="18" t="s">
        <v>10232</v>
      </c>
      <c r="M2323" s="19" t="s">
        <v>10288</v>
      </c>
      <c r="N2323" s="20">
        <v>45322</v>
      </c>
      <c r="O2323" s="18" t="s">
        <v>14208</v>
      </c>
      <c r="P2323" s="18" t="s">
        <v>14207</v>
      </c>
      <c r="Q2323" s="18" t="s">
        <v>12979</v>
      </c>
      <c r="T2323" s="18">
        <v>0</v>
      </c>
      <c r="U2323" s="18">
        <v>0</v>
      </c>
    </row>
    <row r="2324" spans="2:21" x14ac:dyDescent="0.4">
      <c r="B2324" s="18" t="s">
        <v>5926</v>
      </c>
      <c r="C2324" s="18" t="s">
        <v>5910</v>
      </c>
      <c r="D2324" s="18" t="s">
        <v>12933</v>
      </c>
      <c r="E2324" s="19" t="s">
        <v>12942</v>
      </c>
      <c r="F2324" s="18" t="s">
        <v>6100</v>
      </c>
      <c r="G2324" s="18" t="s">
        <v>703</v>
      </c>
      <c r="H2324" s="18" t="s">
        <v>6466</v>
      </c>
      <c r="I2324" s="19" t="s">
        <v>6126</v>
      </c>
      <c r="J2324" s="18" t="s">
        <v>5899</v>
      </c>
      <c r="K2324" s="18" t="s">
        <v>16289</v>
      </c>
      <c r="L2324" s="18" t="s">
        <v>10232</v>
      </c>
      <c r="N2324" s="20">
        <v>45322</v>
      </c>
      <c r="O2324" s="18" t="s">
        <v>16290</v>
      </c>
      <c r="P2324" s="18" t="s">
        <v>16289</v>
      </c>
      <c r="Q2324" s="18" t="s">
        <v>16024</v>
      </c>
      <c r="R2324" s="18">
        <v>1.2</v>
      </c>
      <c r="T2324" s="18">
        <v>0</v>
      </c>
      <c r="U2324" s="18">
        <v>0</v>
      </c>
    </row>
    <row r="2325" spans="2:21" x14ac:dyDescent="0.4">
      <c r="B2325" s="18" t="s">
        <v>5926</v>
      </c>
      <c r="C2325" s="18" t="s">
        <v>5910</v>
      </c>
      <c r="D2325" s="18" t="s">
        <v>12933</v>
      </c>
      <c r="E2325" s="19" t="s">
        <v>12942</v>
      </c>
      <c r="F2325" s="18" t="s">
        <v>6100</v>
      </c>
      <c r="G2325" s="18" t="s">
        <v>703</v>
      </c>
      <c r="H2325" s="18" t="s">
        <v>6466</v>
      </c>
      <c r="I2325" s="19" t="s">
        <v>6126</v>
      </c>
      <c r="J2325" s="18" t="s">
        <v>5904</v>
      </c>
      <c r="K2325" s="18" t="s">
        <v>16291</v>
      </c>
      <c r="L2325" s="18" t="s">
        <v>10232</v>
      </c>
      <c r="N2325" s="20">
        <v>45322</v>
      </c>
      <c r="O2325" s="18" t="s">
        <v>16292</v>
      </c>
      <c r="P2325" s="18" t="s">
        <v>16291</v>
      </c>
      <c r="Q2325" s="18" t="s">
        <v>16024</v>
      </c>
      <c r="R2325" s="18">
        <v>1.2</v>
      </c>
      <c r="T2325" s="18">
        <v>0</v>
      </c>
      <c r="U2325" s="18">
        <v>0</v>
      </c>
    </row>
    <row r="2326" spans="2:21" x14ac:dyDescent="0.4">
      <c r="B2326" s="18" t="s">
        <v>5926</v>
      </c>
      <c r="C2326" s="18" t="s">
        <v>5910</v>
      </c>
      <c r="D2326" s="18" t="s">
        <v>12933</v>
      </c>
      <c r="E2326" s="19" t="s">
        <v>12942</v>
      </c>
      <c r="F2326" s="18" t="s">
        <v>6100</v>
      </c>
      <c r="G2326" s="18" t="s">
        <v>703</v>
      </c>
      <c r="H2326" s="18" t="s">
        <v>6466</v>
      </c>
      <c r="I2326" s="19" t="s">
        <v>6126</v>
      </c>
      <c r="J2326" s="18" t="s">
        <v>5843</v>
      </c>
      <c r="K2326" s="18" t="s">
        <v>16293</v>
      </c>
      <c r="L2326" s="18" t="s">
        <v>10232</v>
      </c>
      <c r="N2326" s="20">
        <v>45322</v>
      </c>
      <c r="O2326" s="18" t="s">
        <v>16294</v>
      </c>
      <c r="P2326" s="18" t="s">
        <v>16293</v>
      </c>
      <c r="Q2326" s="18" t="s">
        <v>16024</v>
      </c>
      <c r="R2326" s="18">
        <v>1.2</v>
      </c>
      <c r="T2326" s="18">
        <v>0</v>
      </c>
      <c r="U2326" s="18">
        <v>0</v>
      </c>
    </row>
    <row r="2327" spans="2:21" x14ac:dyDescent="0.4">
      <c r="B2327" s="18" t="s">
        <v>5926</v>
      </c>
      <c r="C2327" s="18" t="s">
        <v>5910</v>
      </c>
      <c r="D2327" s="18" t="s">
        <v>12933</v>
      </c>
      <c r="E2327" s="19" t="s">
        <v>12942</v>
      </c>
      <c r="F2327" s="18" t="s">
        <v>6100</v>
      </c>
      <c r="G2327" s="18" t="s">
        <v>275</v>
      </c>
      <c r="H2327" s="18" t="s">
        <v>6302</v>
      </c>
      <c r="I2327" s="19" t="s">
        <v>6474</v>
      </c>
      <c r="J2327" s="18" t="s">
        <v>5899</v>
      </c>
      <c r="K2327" s="18" t="s">
        <v>16295</v>
      </c>
      <c r="L2327" s="18" t="s">
        <v>10232</v>
      </c>
      <c r="N2327" s="20">
        <v>45322</v>
      </c>
      <c r="O2327" s="18" t="s">
        <v>16296</v>
      </c>
      <c r="P2327" s="18" t="s">
        <v>16295</v>
      </c>
      <c r="Q2327" s="18" t="s">
        <v>16024</v>
      </c>
      <c r="R2327" s="18">
        <v>1.8</v>
      </c>
      <c r="T2327" s="18">
        <v>0</v>
      </c>
      <c r="U2327" s="18">
        <v>0</v>
      </c>
    </row>
    <row r="2328" spans="2:21" x14ac:dyDescent="0.4">
      <c r="B2328" s="18" t="s">
        <v>5926</v>
      </c>
      <c r="C2328" s="18" t="s">
        <v>5910</v>
      </c>
      <c r="D2328" s="18" t="s">
        <v>12933</v>
      </c>
      <c r="E2328" s="19" t="s">
        <v>12942</v>
      </c>
      <c r="F2328" s="18" t="s">
        <v>6100</v>
      </c>
      <c r="G2328" s="18" t="s">
        <v>275</v>
      </c>
      <c r="H2328" s="18" t="s">
        <v>6302</v>
      </c>
      <c r="I2328" s="19" t="s">
        <v>6474</v>
      </c>
      <c r="J2328" s="18" t="s">
        <v>5904</v>
      </c>
      <c r="K2328" s="18" t="s">
        <v>16297</v>
      </c>
      <c r="L2328" s="18" t="s">
        <v>10232</v>
      </c>
      <c r="N2328" s="20">
        <v>45322</v>
      </c>
      <c r="O2328" s="18" t="s">
        <v>16298</v>
      </c>
      <c r="P2328" s="18" t="s">
        <v>16297</v>
      </c>
      <c r="Q2328" s="18" t="s">
        <v>16024</v>
      </c>
      <c r="R2328" s="18">
        <v>1.8</v>
      </c>
      <c r="T2328" s="18">
        <v>0</v>
      </c>
      <c r="U2328" s="18">
        <v>0</v>
      </c>
    </row>
    <row r="2329" spans="2:21" x14ac:dyDescent="0.4">
      <c r="B2329" s="18" t="s">
        <v>5926</v>
      </c>
      <c r="C2329" s="18" t="s">
        <v>5910</v>
      </c>
      <c r="D2329" s="18" t="s">
        <v>12933</v>
      </c>
      <c r="E2329" s="19" t="s">
        <v>12942</v>
      </c>
      <c r="F2329" s="18" t="s">
        <v>6100</v>
      </c>
      <c r="G2329" s="18" t="s">
        <v>275</v>
      </c>
      <c r="H2329" s="18" t="s">
        <v>6302</v>
      </c>
      <c r="I2329" s="19" t="s">
        <v>6474</v>
      </c>
      <c r="J2329" s="18" t="s">
        <v>5843</v>
      </c>
      <c r="K2329" s="18" t="s">
        <v>16299</v>
      </c>
      <c r="L2329" s="18" t="s">
        <v>10232</v>
      </c>
      <c r="N2329" s="20">
        <v>45322</v>
      </c>
      <c r="O2329" s="18" t="s">
        <v>16300</v>
      </c>
      <c r="P2329" s="18" t="s">
        <v>16299</v>
      </c>
      <c r="Q2329" s="18" t="s">
        <v>16024</v>
      </c>
      <c r="R2329" s="18">
        <v>1.8</v>
      </c>
      <c r="T2329" s="18">
        <v>0</v>
      </c>
      <c r="U2329" s="18">
        <v>0</v>
      </c>
    </row>
    <row r="2330" spans="2:21" x14ac:dyDescent="0.4">
      <c r="B2330" s="18" t="s">
        <v>5926</v>
      </c>
      <c r="C2330" s="18" t="s">
        <v>5910</v>
      </c>
      <c r="D2330" s="18" t="s">
        <v>12933</v>
      </c>
      <c r="E2330" s="19" t="s">
        <v>12942</v>
      </c>
      <c r="F2330" s="18" t="s">
        <v>6100</v>
      </c>
      <c r="G2330" s="18" t="s">
        <v>44</v>
      </c>
      <c r="H2330" s="18" t="s">
        <v>6333</v>
      </c>
      <c r="I2330" s="19" t="s">
        <v>6416</v>
      </c>
      <c r="J2330" s="18" t="s">
        <v>5899</v>
      </c>
      <c r="K2330" s="18" t="s">
        <v>16301</v>
      </c>
      <c r="L2330" s="18" t="s">
        <v>10232</v>
      </c>
      <c r="N2330" s="20">
        <v>45322</v>
      </c>
      <c r="O2330" s="18" t="s">
        <v>16302</v>
      </c>
      <c r="P2330" s="18" t="s">
        <v>16301</v>
      </c>
      <c r="Q2330" s="18" t="s">
        <v>16024</v>
      </c>
      <c r="R2330" s="18">
        <v>2.9</v>
      </c>
      <c r="T2330" s="18">
        <v>0</v>
      </c>
      <c r="U2330" s="18">
        <v>0</v>
      </c>
    </row>
    <row r="2331" spans="2:21" x14ac:dyDescent="0.4">
      <c r="B2331" s="18" t="s">
        <v>5926</v>
      </c>
      <c r="C2331" s="18" t="s">
        <v>5910</v>
      </c>
      <c r="D2331" s="18" t="s">
        <v>12933</v>
      </c>
      <c r="E2331" s="19" t="s">
        <v>12942</v>
      </c>
      <c r="F2331" s="18" t="s">
        <v>6100</v>
      </c>
      <c r="G2331" s="18" t="s">
        <v>44</v>
      </c>
      <c r="H2331" s="18" t="s">
        <v>6333</v>
      </c>
      <c r="I2331" s="19" t="s">
        <v>6416</v>
      </c>
      <c r="J2331" s="18" t="s">
        <v>5904</v>
      </c>
      <c r="K2331" s="18" t="s">
        <v>16303</v>
      </c>
      <c r="L2331" s="18" t="s">
        <v>10232</v>
      </c>
      <c r="N2331" s="20">
        <v>45322</v>
      </c>
      <c r="O2331" s="18" t="s">
        <v>16304</v>
      </c>
      <c r="P2331" s="18" t="s">
        <v>16303</v>
      </c>
      <c r="Q2331" s="18" t="s">
        <v>16024</v>
      </c>
      <c r="R2331" s="18">
        <v>2.9</v>
      </c>
      <c r="T2331" s="18">
        <v>0</v>
      </c>
      <c r="U2331" s="18">
        <v>0</v>
      </c>
    </row>
    <row r="2332" spans="2:21" x14ac:dyDescent="0.4">
      <c r="B2332" s="18" t="s">
        <v>5926</v>
      </c>
      <c r="C2332" s="18" t="s">
        <v>5910</v>
      </c>
      <c r="D2332" s="18" t="s">
        <v>12933</v>
      </c>
      <c r="E2332" s="19" t="s">
        <v>12942</v>
      </c>
      <c r="F2332" s="18" t="s">
        <v>6100</v>
      </c>
      <c r="G2332" s="18" t="s">
        <v>44</v>
      </c>
      <c r="H2332" s="18" t="s">
        <v>6333</v>
      </c>
      <c r="I2332" s="19" t="s">
        <v>6416</v>
      </c>
      <c r="J2332" s="18" t="s">
        <v>5843</v>
      </c>
      <c r="K2332" s="18" t="s">
        <v>16305</v>
      </c>
      <c r="L2332" s="18" t="s">
        <v>10232</v>
      </c>
      <c r="N2332" s="20">
        <v>45322</v>
      </c>
      <c r="O2332" s="18" t="s">
        <v>16306</v>
      </c>
      <c r="P2332" s="18" t="s">
        <v>16305</v>
      </c>
      <c r="Q2332" s="18" t="s">
        <v>16024</v>
      </c>
      <c r="R2332" s="18">
        <v>2.9</v>
      </c>
      <c r="T2332" s="18">
        <v>0</v>
      </c>
      <c r="U2332" s="18">
        <v>0</v>
      </c>
    </row>
    <row r="2333" spans="2:21" x14ac:dyDescent="0.4">
      <c r="B2333" s="18" t="s">
        <v>5926</v>
      </c>
      <c r="C2333" s="18" t="s">
        <v>5910</v>
      </c>
      <c r="D2333" s="18" t="s">
        <v>12933</v>
      </c>
      <c r="E2333" s="19" t="s">
        <v>12942</v>
      </c>
      <c r="F2333" s="18" t="s">
        <v>6100</v>
      </c>
      <c r="G2333" s="18" t="s">
        <v>522</v>
      </c>
      <c r="H2333" s="18" t="s">
        <v>9525</v>
      </c>
      <c r="I2333" s="19" t="s">
        <v>9526</v>
      </c>
      <c r="J2333" s="18" t="s">
        <v>5899</v>
      </c>
      <c r="K2333" s="18" t="s">
        <v>16307</v>
      </c>
      <c r="L2333" s="18" t="s">
        <v>10232</v>
      </c>
      <c r="N2333" s="20">
        <v>45322</v>
      </c>
      <c r="O2333" s="18" t="s">
        <v>16308</v>
      </c>
      <c r="P2333" s="18" t="s">
        <v>16307</v>
      </c>
      <c r="Q2333" s="18" t="s">
        <v>16024</v>
      </c>
      <c r="T2333" s="18">
        <v>0</v>
      </c>
      <c r="U2333" s="18">
        <v>0</v>
      </c>
    </row>
    <row r="2334" spans="2:21" x14ac:dyDescent="0.4">
      <c r="B2334" s="18" t="s">
        <v>5926</v>
      </c>
      <c r="C2334" s="18" t="s">
        <v>5910</v>
      </c>
      <c r="D2334" s="18" t="s">
        <v>12933</v>
      </c>
      <c r="E2334" s="19" t="s">
        <v>12942</v>
      </c>
      <c r="F2334" s="18" t="s">
        <v>6100</v>
      </c>
      <c r="G2334" s="18" t="s">
        <v>522</v>
      </c>
      <c r="H2334" s="18" t="s">
        <v>9525</v>
      </c>
      <c r="I2334" s="19" t="s">
        <v>9526</v>
      </c>
      <c r="J2334" s="18" t="s">
        <v>5904</v>
      </c>
      <c r="K2334" s="18" t="s">
        <v>16309</v>
      </c>
      <c r="L2334" s="18" t="s">
        <v>10232</v>
      </c>
      <c r="N2334" s="20">
        <v>45322</v>
      </c>
      <c r="O2334" s="18" t="s">
        <v>16310</v>
      </c>
      <c r="P2334" s="18" t="s">
        <v>16309</v>
      </c>
      <c r="Q2334" s="18" t="s">
        <v>16024</v>
      </c>
      <c r="T2334" s="18">
        <v>0</v>
      </c>
      <c r="U2334" s="18">
        <v>0</v>
      </c>
    </row>
    <row r="2335" spans="2:21" x14ac:dyDescent="0.4">
      <c r="B2335" s="18" t="s">
        <v>5926</v>
      </c>
      <c r="C2335" s="18" t="s">
        <v>5910</v>
      </c>
      <c r="D2335" s="18" t="s">
        <v>12933</v>
      </c>
      <c r="E2335" s="19" t="s">
        <v>12942</v>
      </c>
      <c r="F2335" s="18" t="s">
        <v>6100</v>
      </c>
      <c r="G2335" s="18" t="s">
        <v>522</v>
      </c>
      <c r="H2335" s="18" t="s">
        <v>9525</v>
      </c>
      <c r="I2335" s="19" t="s">
        <v>9526</v>
      </c>
      <c r="J2335" s="18" t="s">
        <v>5843</v>
      </c>
      <c r="K2335" s="18" t="s">
        <v>16311</v>
      </c>
      <c r="L2335" s="18" t="s">
        <v>10232</v>
      </c>
      <c r="N2335" s="20">
        <v>45322</v>
      </c>
      <c r="O2335" s="18" t="s">
        <v>16312</v>
      </c>
      <c r="P2335" s="18" t="s">
        <v>16311</v>
      </c>
      <c r="Q2335" s="18" t="s">
        <v>16024</v>
      </c>
      <c r="T2335" s="18">
        <v>0</v>
      </c>
      <c r="U2335" s="18">
        <v>0</v>
      </c>
    </row>
    <row r="2336" spans="2:21" x14ac:dyDescent="0.4">
      <c r="B2336" s="18" t="s">
        <v>5926</v>
      </c>
      <c r="C2336" s="18" t="s">
        <v>5910</v>
      </c>
      <c r="D2336" s="18" t="s">
        <v>12933</v>
      </c>
      <c r="E2336" s="19" t="s">
        <v>12942</v>
      </c>
      <c r="F2336" s="18" t="s">
        <v>5991</v>
      </c>
      <c r="G2336" s="18" t="s">
        <v>703</v>
      </c>
      <c r="H2336" s="18" t="s">
        <v>6466</v>
      </c>
      <c r="I2336" s="19" t="s">
        <v>6406</v>
      </c>
      <c r="J2336" s="18" t="s">
        <v>5899</v>
      </c>
      <c r="K2336" s="18" t="s">
        <v>16239</v>
      </c>
      <c r="L2336" s="18" t="s">
        <v>10232</v>
      </c>
      <c r="N2336" s="20">
        <v>45322</v>
      </c>
      <c r="O2336" s="18" t="s">
        <v>16240</v>
      </c>
      <c r="P2336" s="18" t="s">
        <v>16239</v>
      </c>
      <c r="Q2336" s="18" t="s">
        <v>15971</v>
      </c>
      <c r="R2336" s="18">
        <v>1.5</v>
      </c>
      <c r="T2336" s="18">
        <v>0</v>
      </c>
      <c r="U2336" s="18">
        <v>0</v>
      </c>
    </row>
    <row r="2337" spans="2:21" x14ac:dyDescent="0.4">
      <c r="B2337" s="18" t="s">
        <v>5926</v>
      </c>
      <c r="C2337" s="18" t="s">
        <v>5910</v>
      </c>
      <c r="D2337" s="18" t="s">
        <v>12933</v>
      </c>
      <c r="E2337" s="19" t="s">
        <v>12942</v>
      </c>
      <c r="F2337" s="18" t="s">
        <v>5991</v>
      </c>
      <c r="G2337" s="18" t="s">
        <v>703</v>
      </c>
      <c r="H2337" s="18" t="s">
        <v>6466</v>
      </c>
      <c r="I2337" s="19" t="s">
        <v>6406</v>
      </c>
      <c r="J2337" s="18" t="s">
        <v>5904</v>
      </c>
      <c r="K2337" s="18" t="s">
        <v>16241</v>
      </c>
      <c r="L2337" s="18" t="s">
        <v>10232</v>
      </c>
      <c r="N2337" s="20">
        <v>45322</v>
      </c>
      <c r="O2337" s="18" t="s">
        <v>16242</v>
      </c>
      <c r="P2337" s="18" t="s">
        <v>16241</v>
      </c>
      <c r="Q2337" s="18" t="s">
        <v>15971</v>
      </c>
      <c r="R2337" s="18">
        <v>1.5</v>
      </c>
      <c r="T2337" s="18">
        <v>0</v>
      </c>
      <c r="U2337" s="18">
        <v>0</v>
      </c>
    </row>
    <row r="2338" spans="2:21" x14ac:dyDescent="0.4">
      <c r="B2338" s="18" t="s">
        <v>5926</v>
      </c>
      <c r="C2338" s="18" t="s">
        <v>5910</v>
      </c>
      <c r="D2338" s="18" t="s">
        <v>12933</v>
      </c>
      <c r="E2338" s="19" t="s">
        <v>12942</v>
      </c>
      <c r="F2338" s="18" t="s">
        <v>5991</v>
      </c>
      <c r="G2338" s="18" t="s">
        <v>703</v>
      </c>
      <c r="H2338" s="18" t="s">
        <v>6466</v>
      </c>
      <c r="I2338" s="19" t="s">
        <v>6406</v>
      </c>
      <c r="J2338" s="18" t="s">
        <v>5843</v>
      </c>
      <c r="K2338" s="18" t="s">
        <v>16243</v>
      </c>
      <c r="L2338" s="18" t="s">
        <v>10232</v>
      </c>
      <c r="N2338" s="20">
        <v>45322</v>
      </c>
      <c r="O2338" s="18" t="s">
        <v>16244</v>
      </c>
      <c r="P2338" s="18" t="s">
        <v>16243</v>
      </c>
      <c r="Q2338" s="18" t="s">
        <v>15971</v>
      </c>
      <c r="R2338" s="18">
        <v>1.5</v>
      </c>
      <c r="T2338" s="18">
        <v>0</v>
      </c>
      <c r="U2338" s="18">
        <v>0</v>
      </c>
    </row>
    <row r="2339" spans="2:21" x14ac:dyDescent="0.4">
      <c r="B2339" s="18" t="s">
        <v>5926</v>
      </c>
      <c r="C2339" s="18" t="s">
        <v>5910</v>
      </c>
      <c r="D2339" s="18" t="s">
        <v>12933</v>
      </c>
      <c r="E2339" s="19" t="s">
        <v>12942</v>
      </c>
      <c r="F2339" s="18" t="s">
        <v>5991</v>
      </c>
      <c r="G2339" s="18" t="s">
        <v>275</v>
      </c>
      <c r="H2339" s="18" t="s">
        <v>6302</v>
      </c>
      <c r="I2339" s="19" t="s">
        <v>6474</v>
      </c>
      <c r="J2339" s="18" t="s">
        <v>5899</v>
      </c>
      <c r="K2339" s="18" t="s">
        <v>16245</v>
      </c>
      <c r="L2339" s="18" t="s">
        <v>10232</v>
      </c>
      <c r="N2339" s="20">
        <v>45322</v>
      </c>
      <c r="O2339" s="18" t="s">
        <v>16246</v>
      </c>
      <c r="P2339" s="18" t="s">
        <v>16245</v>
      </c>
      <c r="Q2339" s="18" t="s">
        <v>15971</v>
      </c>
      <c r="R2339" s="18">
        <v>1.8</v>
      </c>
      <c r="T2339" s="18">
        <v>0</v>
      </c>
      <c r="U2339" s="18">
        <v>0</v>
      </c>
    </row>
    <row r="2340" spans="2:21" x14ac:dyDescent="0.4">
      <c r="B2340" s="18" t="s">
        <v>5926</v>
      </c>
      <c r="C2340" s="18" t="s">
        <v>5910</v>
      </c>
      <c r="D2340" s="18" t="s">
        <v>12933</v>
      </c>
      <c r="E2340" s="19" t="s">
        <v>12942</v>
      </c>
      <c r="F2340" s="18" t="s">
        <v>5991</v>
      </c>
      <c r="G2340" s="18" t="s">
        <v>275</v>
      </c>
      <c r="H2340" s="18" t="s">
        <v>6302</v>
      </c>
      <c r="I2340" s="19" t="s">
        <v>6474</v>
      </c>
      <c r="J2340" s="18" t="s">
        <v>5904</v>
      </c>
      <c r="K2340" s="18" t="s">
        <v>16247</v>
      </c>
      <c r="L2340" s="18" t="s">
        <v>10232</v>
      </c>
      <c r="N2340" s="20">
        <v>45322</v>
      </c>
      <c r="O2340" s="18" t="s">
        <v>16248</v>
      </c>
      <c r="P2340" s="18" t="s">
        <v>16247</v>
      </c>
      <c r="Q2340" s="18" t="s">
        <v>15971</v>
      </c>
      <c r="R2340" s="18">
        <v>1.8</v>
      </c>
      <c r="T2340" s="18">
        <v>0</v>
      </c>
      <c r="U2340" s="18">
        <v>0</v>
      </c>
    </row>
    <row r="2341" spans="2:21" x14ac:dyDescent="0.4">
      <c r="B2341" s="18" t="s">
        <v>5926</v>
      </c>
      <c r="C2341" s="18" t="s">
        <v>5910</v>
      </c>
      <c r="D2341" s="18" t="s">
        <v>12933</v>
      </c>
      <c r="E2341" s="19" t="s">
        <v>12942</v>
      </c>
      <c r="F2341" s="18" t="s">
        <v>5991</v>
      </c>
      <c r="G2341" s="18" t="s">
        <v>275</v>
      </c>
      <c r="H2341" s="18" t="s">
        <v>6302</v>
      </c>
      <c r="I2341" s="19" t="s">
        <v>6474</v>
      </c>
      <c r="J2341" s="18" t="s">
        <v>5843</v>
      </c>
      <c r="K2341" s="18" t="s">
        <v>16249</v>
      </c>
      <c r="L2341" s="18" t="s">
        <v>10232</v>
      </c>
      <c r="N2341" s="20">
        <v>45322</v>
      </c>
      <c r="O2341" s="18" t="s">
        <v>16250</v>
      </c>
      <c r="P2341" s="18" t="s">
        <v>16249</v>
      </c>
      <c r="Q2341" s="18" t="s">
        <v>15971</v>
      </c>
      <c r="R2341" s="18">
        <v>1.8</v>
      </c>
      <c r="T2341" s="18">
        <v>0</v>
      </c>
      <c r="U2341" s="18">
        <v>0</v>
      </c>
    </row>
    <row r="2342" spans="2:21" x14ac:dyDescent="0.4">
      <c r="B2342" s="18" t="s">
        <v>5926</v>
      </c>
      <c r="C2342" s="18" t="s">
        <v>5910</v>
      </c>
      <c r="D2342" s="18" t="s">
        <v>12933</v>
      </c>
      <c r="E2342" s="19" t="s">
        <v>12942</v>
      </c>
      <c r="F2342" s="18" t="s">
        <v>5991</v>
      </c>
      <c r="G2342" s="18" t="s">
        <v>39</v>
      </c>
      <c r="H2342" s="18" t="s">
        <v>6318</v>
      </c>
      <c r="I2342" s="19" t="s">
        <v>6416</v>
      </c>
      <c r="J2342" s="18" t="s">
        <v>5899</v>
      </c>
      <c r="K2342" s="18" t="s">
        <v>16251</v>
      </c>
      <c r="L2342" s="18" t="s">
        <v>10232</v>
      </c>
      <c r="N2342" s="20">
        <v>45322</v>
      </c>
      <c r="O2342" s="18" t="s">
        <v>16252</v>
      </c>
      <c r="P2342" s="18" t="s">
        <v>16251</v>
      </c>
      <c r="Q2342" s="18" t="s">
        <v>15971</v>
      </c>
      <c r="R2342" s="18">
        <v>2.9</v>
      </c>
      <c r="T2342" s="18">
        <v>0</v>
      </c>
      <c r="U2342" s="18">
        <v>0</v>
      </c>
    </row>
    <row r="2343" spans="2:21" x14ac:dyDescent="0.4">
      <c r="B2343" s="18" t="s">
        <v>5926</v>
      </c>
      <c r="C2343" s="18" t="s">
        <v>5910</v>
      </c>
      <c r="D2343" s="18" t="s">
        <v>12933</v>
      </c>
      <c r="E2343" s="19" t="s">
        <v>12942</v>
      </c>
      <c r="F2343" s="18" t="s">
        <v>5991</v>
      </c>
      <c r="G2343" s="18" t="s">
        <v>39</v>
      </c>
      <c r="H2343" s="18" t="s">
        <v>6318</v>
      </c>
      <c r="I2343" s="19" t="s">
        <v>6416</v>
      </c>
      <c r="J2343" s="18" t="s">
        <v>5904</v>
      </c>
      <c r="K2343" s="18" t="s">
        <v>16253</v>
      </c>
      <c r="L2343" s="18" t="s">
        <v>10232</v>
      </c>
      <c r="N2343" s="20">
        <v>45322</v>
      </c>
      <c r="O2343" s="18" t="s">
        <v>16254</v>
      </c>
      <c r="P2343" s="18" t="s">
        <v>16253</v>
      </c>
      <c r="Q2343" s="18" t="s">
        <v>15971</v>
      </c>
      <c r="R2343" s="18">
        <v>2.9</v>
      </c>
      <c r="T2343" s="18">
        <v>0</v>
      </c>
      <c r="U2343" s="18">
        <v>0</v>
      </c>
    </row>
    <row r="2344" spans="2:21" x14ac:dyDescent="0.4">
      <c r="B2344" s="18" t="s">
        <v>5926</v>
      </c>
      <c r="C2344" s="18" t="s">
        <v>5910</v>
      </c>
      <c r="D2344" s="18" t="s">
        <v>12933</v>
      </c>
      <c r="E2344" s="19" t="s">
        <v>12942</v>
      </c>
      <c r="F2344" s="18" t="s">
        <v>5991</v>
      </c>
      <c r="G2344" s="18" t="s">
        <v>39</v>
      </c>
      <c r="H2344" s="18" t="s">
        <v>6318</v>
      </c>
      <c r="I2344" s="19" t="s">
        <v>6416</v>
      </c>
      <c r="J2344" s="18" t="s">
        <v>5843</v>
      </c>
      <c r="K2344" s="18" t="s">
        <v>16255</v>
      </c>
      <c r="L2344" s="18" t="s">
        <v>10232</v>
      </c>
      <c r="N2344" s="20">
        <v>45322</v>
      </c>
      <c r="O2344" s="18" t="s">
        <v>16256</v>
      </c>
      <c r="P2344" s="18" t="s">
        <v>16255</v>
      </c>
      <c r="Q2344" s="18" t="s">
        <v>15971</v>
      </c>
      <c r="R2344" s="18">
        <v>2.9</v>
      </c>
      <c r="T2344" s="18">
        <v>0</v>
      </c>
      <c r="U2344" s="18">
        <v>0</v>
      </c>
    </row>
    <row r="2345" spans="2:21" x14ac:dyDescent="0.4">
      <c r="B2345" s="18" t="s">
        <v>5926</v>
      </c>
      <c r="C2345" s="18" t="s">
        <v>5910</v>
      </c>
      <c r="D2345" s="18" t="s">
        <v>12933</v>
      </c>
      <c r="E2345" s="19" t="s">
        <v>12942</v>
      </c>
      <c r="F2345" s="18" t="s">
        <v>5991</v>
      </c>
      <c r="G2345" s="18" t="s">
        <v>522</v>
      </c>
      <c r="H2345" s="18" t="s">
        <v>9525</v>
      </c>
      <c r="I2345" s="19" t="s">
        <v>9526</v>
      </c>
      <c r="J2345" s="18" t="s">
        <v>5899</v>
      </c>
      <c r="K2345" s="18" t="s">
        <v>16257</v>
      </c>
      <c r="L2345" s="18" t="s">
        <v>10232</v>
      </c>
      <c r="N2345" s="20">
        <v>45322</v>
      </c>
      <c r="O2345" s="18" t="s">
        <v>16258</v>
      </c>
      <c r="P2345" s="18" t="s">
        <v>16257</v>
      </c>
      <c r="Q2345" s="18" t="s">
        <v>15971</v>
      </c>
      <c r="T2345" s="18">
        <v>0</v>
      </c>
      <c r="U2345" s="18">
        <v>0</v>
      </c>
    </row>
    <row r="2346" spans="2:21" x14ac:dyDescent="0.4">
      <c r="B2346" s="18" t="s">
        <v>5926</v>
      </c>
      <c r="C2346" s="18" t="s">
        <v>5910</v>
      </c>
      <c r="D2346" s="18" t="s">
        <v>12933</v>
      </c>
      <c r="E2346" s="19" t="s">
        <v>12942</v>
      </c>
      <c r="F2346" s="18" t="s">
        <v>5991</v>
      </c>
      <c r="G2346" s="18" t="s">
        <v>522</v>
      </c>
      <c r="H2346" s="18" t="s">
        <v>9525</v>
      </c>
      <c r="I2346" s="19" t="s">
        <v>9526</v>
      </c>
      <c r="J2346" s="18" t="s">
        <v>5904</v>
      </c>
      <c r="K2346" s="18" t="s">
        <v>16259</v>
      </c>
      <c r="L2346" s="18" t="s">
        <v>10232</v>
      </c>
      <c r="N2346" s="20">
        <v>45322</v>
      </c>
      <c r="O2346" s="18" t="s">
        <v>16260</v>
      </c>
      <c r="P2346" s="18" t="s">
        <v>16259</v>
      </c>
      <c r="Q2346" s="18" t="s">
        <v>15971</v>
      </c>
      <c r="T2346" s="18">
        <v>0</v>
      </c>
      <c r="U2346" s="18">
        <v>0</v>
      </c>
    </row>
    <row r="2347" spans="2:21" x14ac:dyDescent="0.4">
      <c r="B2347" s="18" t="s">
        <v>5926</v>
      </c>
      <c r="C2347" s="18" t="s">
        <v>5910</v>
      </c>
      <c r="D2347" s="18" t="s">
        <v>12933</v>
      </c>
      <c r="E2347" s="19" t="s">
        <v>12942</v>
      </c>
      <c r="F2347" s="18" t="s">
        <v>5991</v>
      </c>
      <c r="G2347" s="18" t="s">
        <v>522</v>
      </c>
      <c r="H2347" s="18" t="s">
        <v>9525</v>
      </c>
      <c r="I2347" s="19" t="s">
        <v>9526</v>
      </c>
      <c r="J2347" s="18" t="s">
        <v>5843</v>
      </c>
      <c r="K2347" s="18" t="s">
        <v>16261</v>
      </c>
      <c r="L2347" s="18" t="s">
        <v>10232</v>
      </c>
      <c r="N2347" s="20">
        <v>45322</v>
      </c>
      <c r="O2347" s="18" t="s">
        <v>16262</v>
      </c>
      <c r="P2347" s="18" t="s">
        <v>16261</v>
      </c>
      <c r="Q2347" s="18" t="s">
        <v>15971</v>
      </c>
      <c r="T2347" s="18">
        <v>0</v>
      </c>
      <c r="U2347" s="18">
        <v>0</v>
      </c>
    </row>
    <row r="2348" spans="2:21" x14ac:dyDescent="0.4">
      <c r="B2348" s="18" t="s">
        <v>5926</v>
      </c>
      <c r="C2348" s="18" t="s">
        <v>5910</v>
      </c>
      <c r="D2348" s="18" t="s">
        <v>10854</v>
      </c>
      <c r="E2348" s="19" t="s">
        <v>15464</v>
      </c>
      <c r="F2348" s="18" t="s">
        <v>5935</v>
      </c>
      <c r="G2348" s="18" t="s">
        <v>29</v>
      </c>
      <c r="H2348" s="18" t="s">
        <v>5936</v>
      </c>
      <c r="I2348" s="19" t="s">
        <v>15465</v>
      </c>
      <c r="J2348" s="18" t="s">
        <v>5899</v>
      </c>
      <c r="K2348" s="18" t="s">
        <v>15574</v>
      </c>
      <c r="L2348" s="18" t="s">
        <v>10232</v>
      </c>
      <c r="N2348" s="20">
        <v>45322</v>
      </c>
      <c r="O2348" s="18" t="s">
        <v>15575</v>
      </c>
      <c r="P2348" s="18" t="s">
        <v>15574</v>
      </c>
      <c r="Q2348" s="18" t="s">
        <v>15468</v>
      </c>
      <c r="R2348" s="18">
        <v>0.85</v>
      </c>
      <c r="T2348" s="18">
        <v>0</v>
      </c>
      <c r="U2348" s="18">
        <v>0</v>
      </c>
    </row>
    <row r="2349" spans="2:21" x14ac:dyDescent="0.4">
      <c r="B2349" s="18" t="s">
        <v>5926</v>
      </c>
      <c r="C2349" s="18" t="s">
        <v>5910</v>
      </c>
      <c r="D2349" s="18" t="s">
        <v>10854</v>
      </c>
      <c r="E2349" s="19" t="s">
        <v>15464</v>
      </c>
      <c r="F2349" s="18" t="s">
        <v>5935</v>
      </c>
      <c r="G2349" s="18" t="s">
        <v>29</v>
      </c>
      <c r="H2349" s="18" t="s">
        <v>5936</v>
      </c>
      <c r="I2349" s="19" t="s">
        <v>15465</v>
      </c>
      <c r="J2349" s="18" t="s">
        <v>5904</v>
      </c>
      <c r="K2349" s="18" t="s">
        <v>15572</v>
      </c>
      <c r="L2349" s="18" t="s">
        <v>10232</v>
      </c>
      <c r="N2349" s="20">
        <v>45322</v>
      </c>
      <c r="O2349" s="18" t="s">
        <v>15573</v>
      </c>
      <c r="P2349" s="18" t="s">
        <v>15572</v>
      </c>
      <c r="Q2349" s="18" t="s">
        <v>15468</v>
      </c>
      <c r="R2349" s="18">
        <v>0.85</v>
      </c>
      <c r="T2349" s="18">
        <v>0</v>
      </c>
      <c r="U2349" s="18">
        <v>0</v>
      </c>
    </row>
    <row r="2350" spans="2:21" x14ac:dyDescent="0.4">
      <c r="B2350" s="18" t="s">
        <v>5926</v>
      </c>
      <c r="C2350" s="18" t="s">
        <v>5910</v>
      </c>
      <c r="D2350" s="18" t="s">
        <v>10854</v>
      </c>
      <c r="E2350" s="19" t="s">
        <v>15464</v>
      </c>
      <c r="F2350" s="18" t="s">
        <v>5935</v>
      </c>
      <c r="G2350" s="18" t="s">
        <v>29</v>
      </c>
      <c r="H2350" s="18" t="s">
        <v>5936</v>
      </c>
      <c r="I2350" s="19" t="s">
        <v>15465</v>
      </c>
      <c r="J2350" s="18" t="s">
        <v>5843</v>
      </c>
      <c r="K2350" s="18" t="s">
        <v>15570</v>
      </c>
      <c r="L2350" s="18" t="s">
        <v>10232</v>
      </c>
      <c r="N2350" s="20">
        <v>45322</v>
      </c>
      <c r="O2350" s="18" t="s">
        <v>15571</v>
      </c>
      <c r="P2350" s="18" t="s">
        <v>15570</v>
      </c>
      <c r="Q2350" s="18" t="s">
        <v>15468</v>
      </c>
      <c r="R2350" s="18">
        <v>0.85</v>
      </c>
      <c r="T2350" s="18">
        <v>0</v>
      </c>
      <c r="U2350" s="18">
        <v>0</v>
      </c>
    </row>
    <row r="2351" spans="2:21" x14ac:dyDescent="0.4">
      <c r="B2351" s="18" t="s">
        <v>5926</v>
      </c>
      <c r="C2351" s="18" t="s">
        <v>5910</v>
      </c>
      <c r="D2351" s="18" t="s">
        <v>10854</v>
      </c>
      <c r="E2351" s="19" t="s">
        <v>15464</v>
      </c>
      <c r="F2351" s="18" t="s">
        <v>5935</v>
      </c>
      <c r="G2351" s="18" t="s">
        <v>29</v>
      </c>
      <c r="H2351" s="18" t="s">
        <v>5936</v>
      </c>
      <c r="I2351" s="19" t="s">
        <v>15465</v>
      </c>
      <c r="J2351" s="18" t="s">
        <v>5923</v>
      </c>
      <c r="K2351" s="18" t="s">
        <v>15568</v>
      </c>
      <c r="L2351" s="18" t="s">
        <v>10232</v>
      </c>
      <c r="N2351" s="20">
        <v>45322</v>
      </c>
      <c r="O2351" s="18" t="s">
        <v>15569</v>
      </c>
      <c r="P2351" s="18" t="s">
        <v>15568</v>
      </c>
      <c r="Q2351" s="18" t="s">
        <v>15468</v>
      </c>
      <c r="R2351" s="18">
        <v>0.85</v>
      </c>
      <c r="T2351" s="18">
        <v>0</v>
      </c>
      <c r="U2351" s="18">
        <v>0</v>
      </c>
    </row>
    <row r="2352" spans="2:21" x14ac:dyDescent="0.4">
      <c r="B2352" s="18" t="s">
        <v>5926</v>
      </c>
      <c r="C2352" s="18" t="s">
        <v>5910</v>
      </c>
      <c r="D2352" s="18" t="s">
        <v>10854</v>
      </c>
      <c r="E2352" s="19" t="s">
        <v>15464</v>
      </c>
      <c r="F2352" s="18" t="s">
        <v>5935</v>
      </c>
      <c r="G2352" s="18" t="s">
        <v>522</v>
      </c>
      <c r="H2352" s="18" t="s">
        <v>9525</v>
      </c>
      <c r="I2352" s="19" t="s">
        <v>9526</v>
      </c>
      <c r="J2352" s="18" t="s">
        <v>5899</v>
      </c>
      <c r="K2352" s="18" t="s">
        <v>15652</v>
      </c>
      <c r="L2352" s="18" t="s">
        <v>10232</v>
      </c>
      <c r="N2352" s="20">
        <v>45322</v>
      </c>
      <c r="O2352" s="18" t="s">
        <v>15653</v>
      </c>
      <c r="P2352" s="18" t="s">
        <v>15652</v>
      </c>
      <c r="Q2352" s="18" t="s">
        <v>15468</v>
      </c>
      <c r="T2352" s="18">
        <v>0</v>
      </c>
      <c r="U2352" s="18">
        <v>0</v>
      </c>
    </row>
    <row r="2353" spans="2:21" x14ac:dyDescent="0.4">
      <c r="B2353" s="18" t="s">
        <v>5926</v>
      </c>
      <c r="C2353" s="18" t="s">
        <v>5910</v>
      </c>
      <c r="D2353" s="18" t="s">
        <v>10854</v>
      </c>
      <c r="E2353" s="19" t="s">
        <v>15464</v>
      </c>
      <c r="F2353" s="18" t="s">
        <v>5935</v>
      </c>
      <c r="G2353" s="18" t="s">
        <v>522</v>
      </c>
      <c r="H2353" s="18" t="s">
        <v>9525</v>
      </c>
      <c r="I2353" s="19" t="s">
        <v>9526</v>
      </c>
      <c r="J2353" s="18" t="s">
        <v>5904</v>
      </c>
      <c r="K2353" s="18" t="s">
        <v>15650</v>
      </c>
      <c r="L2353" s="18" t="s">
        <v>10232</v>
      </c>
      <c r="N2353" s="20">
        <v>45322</v>
      </c>
      <c r="O2353" s="18" t="s">
        <v>15651</v>
      </c>
      <c r="P2353" s="18" t="s">
        <v>15650</v>
      </c>
      <c r="Q2353" s="18" t="s">
        <v>15468</v>
      </c>
      <c r="T2353" s="18">
        <v>0</v>
      </c>
      <c r="U2353" s="18">
        <v>0</v>
      </c>
    </row>
    <row r="2354" spans="2:21" x14ac:dyDescent="0.4">
      <c r="B2354" s="18" t="s">
        <v>5926</v>
      </c>
      <c r="C2354" s="18" t="s">
        <v>5910</v>
      </c>
      <c r="D2354" s="18" t="s">
        <v>10854</v>
      </c>
      <c r="E2354" s="19" t="s">
        <v>15464</v>
      </c>
      <c r="F2354" s="18" t="s">
        <v>5935</v>
      </c>
      <c r="G2354" s="18" t="s">
        <v>522</v>
      </c>
      <c r="H2354" s="18" t="s">
        <v>9525</v>
      </c>
      <c r="I2354" s="19" t="s">
        <v>9526</v>
      </c>
      <c r="J2354" s="18" t="s">
        <v>5843</v>
      </c>
      <c r="K2354" s="18" t="s">
        <v>15648</v>
      </c>
      <c r="L2354" s="18" t="s">
        <v>10232</v>
      </c>
      <c r="N2354" s="20">
        <v>45322</v>
      </c>
      <c r="O2354" s="18" t="s">
        <v>15649</v>
      </c>
      <c r="P2354" s="18" t="s">
        <v>15648</v>
      </c>
      <c r="Q2354" s="18" t="s">
        <v>15468</v>
      </c>
      <c r="T2354" s="18">
        <v>0</v>
      </c>
      <c r="U2354" s="18">
        <v>0</v>
      </c>
    </row>
    <row r="2355" spans="2:21" x14ac:dyDescent="0.4">
      <c r="B2355" s="18" t="s">
        <v>5926</v>
      </c>
      <c r="C2355" s="18" t="s">
        <v>5910</v>
      </c>
      <c r="D2355" s="18" t="s">
        <v>10854</v>
      </c>
      <c r="E2355" s="19" t="s">
        <v>10873</v>
      </c>
      <c r="F2355" s="18" t="s">
        <v>5935</v>
      </c>
      <c r="G2355" s="18" t="s">
        <v>29</v>
      </c>
      <c r="H2355" s="18" t="s">
        <v>5936</v>
      </c>
      <c r="I2355" s="19" t="s">
        <v>5915</v>
      </c>
      <c r="J2355" s="18" t="s">
        <v>5899</v>
      </c>
      <c r="K2355" s="18" t="s">
        <v>10982</v>
      </c>
      <c r="L2355" s="18" t="s">
        <v>10232</v>
      </c>
      <c r="N2355" s="20">
        <v>45322</v>
      </c>
      <c r="O2355" s="18" t="s">
        <v>10983</v>
      </c>
      <c r="P2355" s="18" t="s">
        <v>10982</v>
      </c>
      <c r="Q2355" s="18" t="s">
        <v>10876</v>
      </c>
      <c r="R2355" s="18">
        <v>0.92</v>
      </c>
      <c r="T2355" s="18">
        <v>0</v>
      </c>
      <c r="U2355" s="18">
        <v>0</v>
      </c>
    </row>
    <row r="2356" spans="2:21" x14ac:dyDescent="0.4">
      <c r="B2356" s="18" t="s">
        <v>5926</v>
      </c>
      <c r="C2356" s="18" t="s">
        <v>5910</v>
      </c>
      <c r="D2356" s="18" t="s">
        <v>10854</v>
      </c>
      <c r="E2356" s="19" t="s">
        <v>10873</v>
      </c>
      <c r="F2356" s="18" t="s">
        <v>5935</v>
      </c>
      <c r="G2356" s="18" t="s">
        <v>29</v>
      </c>
      <c r="H2356" s="18" t="s">
        <v>5936</v>
      </c>
      <c r="I2356" s="19" t="s">
        <v>5915</v>
      </c>
      <c r="J2356" s="18" t="s">
        <v>5904</v>
      </c>
      <c r="K2356" s="18" t="s">
        <v>10980</v>
      </c>
      <c r="L2356" s="18" t="s">
        <v>10232</v>
      </c>
      <c r="N2356" s="20">
        <v>45322</v>
      </c>
      <c r="O2356" s="18" t="s">
        <v>10981</v>
      </c>
      <c r="P2356" s="18" t="s">
        <v>10980</v>
      </c>
      <c r="Q2356" s="18" t="s">
        <v>10876</v>
      </c>
      <c r="R2356" s="18">
        <v>0.92</v>
      </c>
      <c r="T2356" s="18">
        <v>0</v>
      </c>
      <c r="U2356" s="18">
        <v>0</v>
      </c>
    </row>
    <row r="2357" spans="2:21" x14ac:dyDescent="0.4">
      <c r="B2357" s="18" t="s">
        <v>5926</v>
      </c>
      <c r="C2357" s="18" t="s">
        <v>5910</v>
      </c>
      <c r="D2357" s="18" t="s">
        <v>10854</v>
      </c>
      <c r="E2357" s="19" t="s">
        <v>10873</v>
      </c>
      <c r="F2357" s="18" t="s">
        <v>5935</v>
      </c>
      <c r="G2357" s="18" t="s">
        <v>29</v>
      </c>
      <c r="H2357" s="18" t="s">
        <v>5936</v>
      </c>
      <c r="I2357" s="19" t="s">
        <v>5915</v>
      </c>
      <c r="J2357" s="18" t="s">
        <v>5843</v>
      </c>
      <c r="K2357" s="18" t="s">
        <v>10978</v>
      </c>
      <c r="L2357" s="18" t="s">
        <v>10232</v>
      </c>
      <c r="N2357" s="20">
        <v>45322</v>
      </c>
      <c r="O2357" s="18" t="s">
        <v>10979</v>
      </c>
      <c r="P2357" s="18" t="s">
        <v>10978</v>
      </c>
      <c r="Q2357" s="18" t="s">
        <v>10876</v>
      </c>
      <c r="R2357" s="18">
        <v>0.92</v>
      </c>
      <c r="T2357" s="18">
        <v>0</v>
      </c>
      <c r="U2357" s="18">
        <v>0</v>
      </c>
    </row>
    <row r="2358" spans="2:21" x14ac:dyDescent="0.4">
      <c r="B2358" s="18" t="s">
        <v>5926</v>
      </c>
      <c r="C2358" s="18" t="s">
        <v>5910</v>
      </c>
      <c r="D2358" s="18" t="s">
        <v>10854</v>
      </c>
      <c r="E2358" s="19" t="s">
        <v>10873</v>
      </c>
      <c r="F2358" s="18" t="s">
        <v>5935</v>
      </c>
      <c r="G2358" s="18" t="s">
        <v>29</v>
      </c>
      <c r="H2358" s="18" t="s">
        <v>5936</v>
      </c>
      <c r="I2358" s="19" t="s">
        <v>5915</v>
      </c>
      <c r="J2358" s="18" t="s">
        <v>5923</v>
      </c>
      <c r="K2358" s="18" t="s">
        <v>10976</v>
      </c>
      <c r="L2358" s="18" t="s">
        <v>10232</v>
      </c>
      <c r="N2358" s="20">
        <v>45322</v>
      </c>
      <c r="O2358" s="18" t="s">
        <v>10977</v>
      </c>
      <c r="P2358" s="18" t="s">
        <v>10976</v>
      </c>
      <c r="Q2358" s="18" t="s">
        <v>10876</v>
      </c>
      <c r="R2358" s="18">
        <v>0.92</v>
      </c>
      <c r="T2358" s="18">
        <v>0</v>
      </c>
      <c r="U2358" s="18">
        <v>0</v>
      </c>
    </row>
    <row r="2359" spans="2:21" x14ac:dyDescent="0.4">
      <c r="B2359" s="18" t="s">
        <v>5926</v>
      </c>
      <c r="C2359" s="18" t="s">
        <v>5910</v>
      </c>
      <c r="D2359" s="18" t="s">
        <v>10854</v>
      </c>
      <c r="E2359" s="19" t="s">
        <v>10873</v>
      </c>
      <c r="F2359" s="18" t="s">
        <v>5935</v>
      </c>
      <c r="G2359" s="18" t="s">
        <v>522</v>
      </c>
      <c r="H2359" s="18" t="s">
        <v>9525</v>
      </c>
      <c r="I2359" s="19" t="s">
        <v>9526</v>
      </c>
      <c r="J2359" s="18" t="s">
        <v>5899</v>
      </c>
      <c r="K2359" s="18" t="s">
        <v>11403</v>
      </c>
      <c r="L2359" s="18" t="s">
        <v>10232</v>
      </c>
      <c r="N2359" s="20">
        <v>45322</v>
      </c>
      <c r="O2359" s="18" t="s">
        <v>11404</v>
      </c>
      <c r="P2359" s="18" t="s">
        <v>11403</v>
      </c>
      <c r="Q2359" s="18" t="s">
        <v>10876</v>
      </c>
      <c r="T2359" s="18">
        <v>0</v>
      </c>
      <c r="U2359" s="18">
        <v>0</v>
      </c>
    </row>
    <row r="2360" spans="2:21" x14ac:dyDescent="0.4">
      <c r="B2360" s="18" t="s">
        <v>5926</v>
      </c>
      <c r="C2360" s="18" t="s">
        <v>5910</v>
      </c>
      <c r="D2360" s="18" t="s">
        <v>10854</v>
      </c>
      <c r="E2360" s="19" t="s">
        <v>10873</v>
      </c>
      <c r="F2360" s="18" t="s">
        <v>5935</v>
      </c>
      <c r="G2360" s="18" t="s">
        <v>522</v>
      </c>
      <c r="H2360" s="18" t="s">
        <v>9525</v>
      </c>
      <c r="I2360" s="19" t="s">
        <v>9526</v>
      </c>
      <c r="J2360" s="18" t="s">
        <v>5904</v>
      </c>
      <c r="K2360" s="18" t="s">
        <v>11401</v>
      </c>
      <c r="L2360" s="18" t="s">
        <v>10232</v>
      </c>
      <c r="N2360" s="20">
        <v>45322</v>
      </c>
      <c r="O2360" s="18" t="s">
        <v>11402</v>
      </c>
      <c r="P2360" s="18" t="s">
        <v>11401</v>
      </c>
      <c r="Q2360" s="18" t="s">
        <v>10876</v>
      </c>
      <c r="T2360" s="18">
        <v>0</v>
      </c>
      <c r="U2360" s="18">
        <v>0</v>
      </c>
    </row>
    <row r="2361" spans="2:21" x14ac:dyDescent="0.4">
      <c r="B2361" s="18" t="s">
        <v>5926</v>
      </c>
      <c r="C2361" s="18" t="s">
        <v>5910</v>
      </c>
      <c r="D2361" s="18" t="s">
        <v>10854</v>
      </c>
      <c r="E2361" s="19" t="s">
        <v>10873</v>
      </c>
      <c r="F2361" s="18" t="s">
        <v>5935</v>
      </c>
      <c r="G2361" s="18" t="s">
        <v>522</v>
      </c>
      <c r="H2361" s="18" t="s">
        <v>9525</v>
      </c>
      <c r="I2361" s="19" t="s">
        <v>9526</v>
      </c>
      <c r="J2361" s="18" t="s">
        <v>5843</v>
      </c>
      <c r="K2361" s="18" t="s">
        <v>11399</v>
      </c>
      <c r="L2361" s="18" t="s">
        <v>10232</v>
      </c>
      <c r="N2361" s="20">
        <v>45322</v>
      </c>
      <c r="O2361" s="18" t="s">
        <v>11400</v>
      </c>
      <c r="P2361" s="18" t="s">
        <v>11399</v>
      </c>
      <c r="Q2361" s="18" t="s">
        <v>10876</v>
      </c>
      <c r="T2361" s="18">
        <v>0</v>
      </c>
      <c r="U2361" s="18">
        <v>0</v>
      </c>
    </row>
    <row r="2362" spans="2:21" x14ac:dyDescent="0.4">
      <c r="B2362" s="18" t="s">
        <v>5926</v>
      </c>
      <c r="C2362" s="18" t="s">
        <v>5910</v>
      </c>
      <c r="D2362" s="18" t="s">
        <v>10854</v>
      </c>
      <c r="E2362" s="19" t="s">
        <v>559</v>
      </c>
      <c r="F2362" s="18" t="s">
        <v>6047</v>
      </c>
      <c r="G2362" s="18" t="s">
        <v>5913</v>
      </c>
      <c r="H2362" s="18" t="s">
        <v>5914</v>
      </c>
      <c r="I2362" s="19" t="s">
        <v>16127</v>
      </c>
      <c r="J2362" s="18" t="s">
        <v>5899</v>
      </c>
      <c r="K2362" s="18" t="s">
        <v>16387</v>
      </c>
      <c r="L2362" s="18" t="s">
        <v>10232</v>
      </c>
      <c r="N2362" s="20">
        <v>45322</v>
      </c>
      <c r="O2362" s="18" t="s">
        <v>16388</v>
      </c>
      <c r="P2362" s="18" t="s">
        <v>16387</v>
      </c>
      <c r="Q2362" s="18" t="s">
        <v>16130</v>
      </c>
      <c r="R2362" s="18">
        <v>0.59</v>
      </c>
      <c r="T2362" s="18">
        <v>0</v>
      </c>
      <c r="U2362" s="18">
        <v>0</v>
      </c>
    </row>
    <row r="2363" spans="2:21" x14ac:dyDescent="0.4">
      <c r="B2363" s="18" t="s">
        <v>5926</v>
      </c>
      <c r="C2363" s="18" t="s">
        <v>5910</v>
      </c>
      <c r="D2363" s="18" t="s">
        <v>10854</v>
      </c>
      <c r="E2363" s="19" t="s">
        <v>559</v>
      </c>
      <c r="F2363" s="18" t="s">
        <v>6047</v>
      </c>
      <c r="G2363" s="18" t="s">
        <v>5913</v>
      </c>
      <c r="H2363" s="18" t="s">
        <v>5914</v>
      </c>
      <c r="I2363" s="19" t="s">
        <v>16127</v>
      </c>
      <c r="J2363" s="18" t="s">
        <v>5904</v>
      </c>
      <c r="K2363" s="18" t="s">
        <v>16411</v>
      </c>
      <c r="L2363" s="18" t="s">
        <v>10232</v>
      </c>
      <c r="N2363" s="20">
        <v>45322</v>
      </c>
      <c r="O2363" s="18" t="s">
        <v>16412</v>
      </c>
      <c r="P2363" s="18" t="s">
        <v>16411</v>
      </c>
      <c r="Q2363" s="18" t="s">
        <v>16130</v>
      </c>
      <c r="R2363" s="18">
        <v>0.59</v>
      </c>
      <c r="T2363" s="18">
        <v>0</v>
      </c>
      <c r="U2363" s="18">
        <v>0</v>
      </c>
    </row>
    <row r="2364" spans="2:21" x14ac:dyDescent="0.4">
      <c r="B2364" s="18" t="s">
        <v>5926</v>
      </c>
      <c r="C2364" s="18" t="s">
        <v>5910</v>
      </c>
      <c r="D2364" s="18" t="s">
        <v>10854</v>
      </c>
      <c r="E2364" s="19" t="s">
        <v>559</v>
      </c>
      <c r="F2364" s="18" t="s">
        <v>6047</v>
      </c>
      <c r="G2364" s="18" t="s">
        <v>5913</v>
      </c>
      <c r="H2364" s="18" t="s">
        <v>5914</v>
      </c>
      <c r="I2364" s="19" t="s">
        <v>16127</v>
      </c>
      <c r="J2364" s="18" t="s">
        <v>5843</v>
      </c>
      <c r="K2364" s="18" t="s">
        <v>16399</v>
      </c>
      <c r="L2364" s="18" t="s">
        <v>10232</v>
      </c>
      <c r="N2364" s="20">
        <v>45322</v>
      </c>
      <c r="O2364" s="18" t="s">
        <v>16400</v>
      </c>
      <c r="P2364" s="18" t="s">
        <v>16399</v>
      </c>
      <c r="Q2364" s="18" t="s">
        <v>16130</v>
      </c>
      <c r="R2364" s="18">
        <v>0.59</v>
      </c>
      <c r="T2364" s="18">
        <v>0</v>
      </c>
      <c r="U2364" s="18">
        <v>0</v>
      </c>
    </row>
    <row r="2365" spans="2:21" x14ac:dyDescent="0.4">
      <c r="B2365" s="18" t="s">
        <v>5926</v>
      </c>
      <c r="C2365" s="18" t="s">
        <v>5910</v>
      </c>
      <c r="D2365" s="18" t="s">
        <v>10854</v>
      </c>
      <c r="E2365" s="19" t="s">
        <v>559</v>
      </c>
      <c r="F2365" s="18" t="s">
        <v>6047</v>
      </c>
      <c r="G2365" s="18" t="s">
        <v>5913</v>
      </c>
      <c r="H2365" s="18" t="s">
        <v>5914</v>
      </c>
      <c r="I2365" s="19" t="s">
        <v>16127</v>
      </c>
      <c r="J2365" s="18" t="s">
        <v>5923</v>
      </c>
      <c r="K2365" s="18" t="s">
        <v>16423</v>
      </c>
      <c r="L2365" s="18" t="s">
        <v>10232</v>
      </c>
      <c r="N2365" s="20">
        <v>45322</v>
      </c>
      <c r="O2365" s="18" t="s">
        <v>16424</v>
      </c>
      <c r="P2365" s="18" t="s">
        <v>16423</v>
      </c>
      <c r="Q2365" s="18" t="s">
        <v>16130</v>
      </c>
      <c r="R2365" s="18">
        <v>0.59</v>
      </c>
      <c r="T2365" s="18">
        <v>0</v>
      </c>
      <c r="U2365" s="18">
        <v>0</v>
      </c>
    </row>
    <row r="2366" spans="2:21" x14ac:dyDescent="0.4">
      <c r="B2366" s="18" t="s">
        <v>5926</v>
      </c>
      <c r="C2366" s="18" t="s">
        <v>5910</v>
      </c>
      <c r="D2366" s="18" t="s">
        <v>10854</v>
      </c>
      <c r="E2366" s="19" t="s">
        <v>559</v>
      </c>
      <c r="F2366" s="18" t="s">
        <v>6047</v>
      </c>
      <c r="G2366" s="18" t="s">
        <v>29</v>
      </c>
      <c r="H2366" s="18" t="s">
        <v>5936</v>
      </c>
      <c r="I2366" s="19" t="s">
        <v>15465</v>
      </c>
      <c r="J2366" s="18" t="s">
        <v>5899</v>
      </c>
      <c r="K2366" s="18" t="s">
        <v>16389</v>
      </c>
      <c r="L2366" s="18" t="s">
        <v>10232</v>
      </c>
      <c r="N2366" s="20">
        <v>45322</v>
      </c>
      <c r="O2366" s="18" t="s">
        <v>16390</v>
      </c>
      <c r="P2366" s="18" t="s">
        <v>16389</v>
      </c>
      <c r="Q2366" s="18" t="s">
        <v>16130</v>
      </c>
      <c r="R2366" s="18">
        <v>0.85</v>
      </c>
      <c r="T2366" s="18">
        <v>0</v>
      </c>
      <c r="U2366" s="18">
        <v>0</v>
      </c>
    </row>
    <row r="2367" spans="2:21" x14ac:dyDescent="0.4">
      <c r="B2367" s="18" t="s">
        <v>5926</v>
      </c>
      <c r="C2367" s="18" t="s">
        <v>5910</v>
      </c>
      <c r="D2367" s="18" t="s">
        <v>10854</v>
      </c>
      <c r="E2367" s="19" t="s">
        <v>559</v>
      </c>
      <c r="F2367" s="18" t="s">
        <v>6047</v>
      </c>
      <c r="G2367" s="18" t="s">
        <v>29</v>
      </c>
      <c r="H2367" s="18" t="s">
        <v>5936</v>
      </c>
      <c r="I2367" s="19" t="s">
        <v>15465</v>
      </c>
      <c r="J2367" s="18" t="s">
        <v>5904</v>
      </c>
      <c r="K2367" s="18" t="s">
        <v>16413</v>
      </c>
      <c r="L2367" s="18" t="s">
        <v>10232</v>
      </c>
      <c r="N2367" s="20">
        <v>45322</v>
      </c>
      <c r="O2367" s="18" t="s">
        <v>16414</v>
      </c>
      <c r="P2367" s="18" t="s">
        <v>16413</v>
      </c>
      <c r="Q2367" s="18" t="s">
        <v>16130</v>
      </c>
      <c r="R2367" s="18">
        <v>0.85</v>
      </c>
      <c r="T2367" s="18">
        <v>0</v>
      </c>
      <c r="U2367" s="18">
        <v>0</v>
      </c>
    </row>
    <row r="2368" spans="2:21" x14ac:dyDescent="0.4">
      <c r="B2368" s="18" t="s">
        <v>5926</v>
      </c>
      <c r="C2368" s="18" t="s">
        <v>5910</v>
      </c>
      <c r="D2368" s="18" t="s">
        <v>10854</v>
      </c>
      <c r="E2368" s="19" t="s">
        <v>559</v>
      </c>
      <c r="F2368" s="18" t="s">
        <v>6047</v>
      </c>
      <c r="G2368" s="18" t="s">
        <v>29</v>
      </c>
      <c r="H2368" s="18" t="s">
        <v>5936</v>
      </c>
      <c r="I2368" s="19" t="s">
        <v>15465</v>
      </c>
      <c r="J2368" s="18" t="s">
        <v>5843</v>
      </c>
      <c r="K2368" s="18" t="s">
        <v>16401</v>
      </c>
      <c r="L2368" s="18" t="s">
        <v>10232</v>
      </c>
      <c r="N2368" s="20">
        <v>45322</v>
      </c>
      <c r="O2368" s="18" t="s">
        <v>16402</v>
      </c>
      <c r="P2368" s="18" t="s">
        <v>16401</v>
      </c>
      <c r="Q2368" s="18" t="s">
        <v>16130</v>
      </c>
      <c r="R2368" s="18">
        <v>0.85</v>
      </c>
      <c r="T2368" s="18">
        <v>0</v>
      </c>
      <c r="U2368" s="18">
        <v>0</v>
      </c>
    </row>
    <row r="2369" spans="2:21" x14ac:dyDescent="0.4">
      <c r="B2369" s="18" t="s">
        <v>5926</v>
      </c>
      <c r="C2369" s="18" t="s">
        <v>5910</v>
      </c>
      <c r="D2369" s="18" t="s">
        <v>10854</v>
      </c>
      <c r="E2369" s="19" t="s">
        <v>559</v>
      </c>
      <c r="F2369" s="18" t="s">
        <v>6047</v>
      </c>
      <c r="G2369" s="18" t="s">
        <v>29</v>
      </c>
      <c r="H2369" s="18" t="s">
        <v>5936</v>
      </c>
      <c r="I2369" s="19" t="s">
        <v>15465</v>
      </c>
      <c r="J2369" s="18" t="s">
        <v>5923</v>
      </c>
      <c r="K2369" s="18" t="s">
        <v>16425</v>
      </c>
      <c r="L2369" s="18" t="s">
        <v>10232</v>
      </c>
      <c r="N2369" s="20">
        <v>45322</v>
      </c>
      <c r="O2369" s="18" t="s">
        <v>16426</v>
      </c>
      <c r="P2369" s="18" t="s">
        <v>16425</v>
      </c>
      <c r="Q2369" s="18" t="s">
        <v>16130</v>
      </c>
      <c r="R2369" s="18">
        <v>0.85</v>
      </c>
      <c r="T2369" s="18">
        <v>0</v>
      </c>
      <c r="U2369" s="18">
        <v>0</v>
      </c>
    </row>
    <row r="2370" spans="2:21" x14ac:dyDescent="0.4">
      <c r="B2370" s="18" t="s">
        <v>5926</v>
      </c>
      <c r="C2370" s="18" t="s">
        <v>5910</v>
      </c>
      <c r="D2370" s="18" t="s">
        <v>10854</v>
      </c>
      <c r="E2370" s="19" t="s">
        <v>559</v>
      </c>
      <c r="F2370" s="18" t="s">
        <v>6047</v>
      </c>
      <c r="G2370" s="18" t="s">
        <v>522</v>
      </c>
      <c r="H2370" s="18" t="s">
        <v>9525</v>
      </c>
      <c r="I2370" s="19" t="s">
        <v>9526</v>
      </c>
      <c r="J2370" s="18" t="s">
        <v>5899</v>
      </c>
      <c r="K2370" s="18" t="s">
        <v>16391</v>
      </c>
      <c r="L2370" s="18" t="s">
        <v>10232</v>
      </c>
      <c r="N2370" s="20">
        <v>45322</v>
      </c>
      <c r="O2370" s="18" t="s">
        <v>16392</v>
      </c>
      <c r="P2370" s="18" t="s">
        <v>16391</v>
      </c>
      <c r="Q2370" s="18" t="s">
        <v>16130</v>
      </c>
      <c r="T2370" s="18">
        <v>0</v>
      </c>
      <c r="U2370" s="18">
        <v>0</v>
      </c>
    </row>
    <row r="2371" spans="2:21" x14ac:dyDescent="0.4">
      <c r="B2371" s="18" t="s">
        <v>5926</v>
      </c>
      <c r="C2371" s="18" t="s">
        <v>5910</v>
      </c>
      <c r="D2371" s="18" t="s">
        <v>10854</v>
      </c>
      <c r="E2371" s="19" t="s">
        <v>559</v>
      </c>
      <c r="F2371" s="18" t="s">
        <v>6047</v>
      </c>
      <c r="G2371" s="18" t="s">
        <v>522</v>
      </c>
      <c r="H2371" s="18" t="s">
        <v>9525</v>
      </c>
      <c r="I2371" s="19" t="s">
        <v>9526</v>
      </c>
      <c r="J2371" s="18" t="s">
        <v>5904</v>
      </c>
      <c r="K2371" s="18" t="s">
        <v>16415</v>
      </c>
      <c r="L2371" s="18" t="s">
        <v>10232</v>
      </c>
      <c r="N2371" s="20">
        <v>45322</v>
      </c>
      <c r="O2371" s="18" t="s">
        <v>16416</v>
      </c>
      <c r="P2371" s="18" t="s">
        <v>16415</v>
      </c>
      <c r="Q2371" s="18" t="s">
        <v>16130</v>
      </c>
      <c r="T2371" s="18">
        <v>0</v>
      </c>
      <c r="U2371" s="18">
        <v>0</v>
      </c>
    </row>
    <row r="2372" spans="2:21" x14ac:dyDescent="0.4">
      <c r="B2372" s="18" t="s">
        <v>5926</v>
      </c>
      <c r="C2372" s="18" t="s">
        <v>5910</v>
      </c>
      <c r="D2372" s="18" t="s">
        <v>10854</v>
      </c>
      <c r="E2372" s="19" t="s">
        <v>559</v>
      </c>
      <c r="F2372" s="18" t="s">
        <v>6047</v>
      </c>
      <c r="G2372" s="18" t="s">
        <v>522</v>
      </c>
      <c r="H2372" s="18" t="s">
        <v>9525</v>
      </c>
      <c r="I2372" s="19" t="s">
        <v>9526</v>
      </c>
      <c r="J2372" s="18" t="s">
        <v>5843</v>
      </c>
      <c r="K2372" s="18" t="s">
        <v>16403</v>
      </c>
      <c r="L2372" s="18" t="s">
        <v>10232</v>
      </c>
      <c r="N2372" s="20">
        <v>45322</v>
      </c>
      <c r="O2372" s="18" t="s">
        <v>16404</v>
      </c>
      <c r="P2372" s="18" t="s">
        <v>16403</v>
      </c>
      <c r="Q2372" s="18" t="s">
        <v>16130</v>
      </c>
      <c r="T2372" s="18">
        <v>0</v>
      </c>
      <c r="U2372" s="18">
        <v>0</v>
      </c>
    </row>
    <row r="2373" spans="2:21" x14ac:dyDescent="0.4">
      <c r="B2373" s="18" t="s">
        <v>5926</v>
      </c>
      <c r="C2373" s="18" t="s">
        <v>5910</v>
      </c>
      <c r="D2373" s="18" t="s">
        <v>10854</v>
      </c>
      <c r="E2373" s="19" t="s">
        <v>16174</v>
      </c>
      <c r="F2373" s="18" t="s">
        <v>6047</v>
      </c>
      <c r="G2373" s="18" t="s">
        <v>29</v>
      </c>
      <c r="H2373" s="18" t="s">
        <v>5936</v>
      </c>
      <c r="I2373" s="19" t="s">
        <v>5915</v>
      </c>
      <c r="J2373" s="18" t="s">
        <v>5899</v>
      </c>
      <c r="K2373" s="18" t="s">
        <v>16431</v>
      </c>
      <c r="L2373" s="18" t="s">
        <v>10232</v>
      </c>
      <c r="N2373" s="20">
        <v>45322</v>
      </c>
      <c r="O2373" s="18" t="s">
        <v>16432</v>
      </c>
      <c r="P2373" s="18" t="s">
        <v>16431</v>
      </c>
      <c r="Q2373" s="18" t="s">
        <v>16177</v>
      </c>
      <c r="R2373" s="18">
        <v>0.92</v>
      </c>
      <c r="T2373" s="18">
        <v>0</v>
      </c>
      <c r="U2373" s="18">
        <v>0</v>
      </c>
    </row>
    <row r="2374" spans="2:21" x14ac:dyDescent="0.4">
      <c r="B2374" s="18" t="s">
        <v>5926</v>
      </c>
      <c r="C2374" s="18" t="s">
        <v>5910</v>
      </c>
      <c r="D2374" s="18" t="s">
        <v>10854</v>
      </c>
      <c r="E2374" s="19" t="s">
        <v>16174</v>
      </c>
      <c r="F2374" s="18" t="s">
        <v>6047</v>
      </c>
      <c r="G2374" s="18" t="s">
        <v>29</v>
      </c>
      <c r="H2374" s="18" t="s">
        <v>5936</v>
      </c>
      <c r="I2374" s="19" t="s">
        <v>5915</v>
      </c>
      <c r="J2374" s="18" t="s">
        <v>5904</v>
      </c>
      <c r="K2374" s="18" t="s">
        <v>16447</v>
      </c>
      <c r="L2374" s="18" t="s">
        <v>10232</v>
      </c>
      <c r="N2374" s="20">
        <v>45322</v>
      </c>
      <c r="O2374" s="18" t="s">
        <v>16448</v>
      </c>
      <c r="P2374" s="18" t="s">
        <v>16447</v>
      </c>
      <c r="Q2374" s="18" t="s">
        <v>16177</v>
      </c>
      <c r="R2374" s="18">
        <v>0.92</v>
      </c>
      <c r="T2374" s="18">
        <v>0</v>
      </c>
      <c r="U2374" s="18">
        <v>0</v>
      </c>
    </row>
    <row r="2375" spans="2:21" x14ac:dyDescent="0.4">
      <c r="B2375" s="18" t="s">
        <v>5926</v>
      </c>
      <c r="C2375" s="18" t="s">
        <v>5910</v>
      </c>
      <c r="D2375" s="18" t="s">
        <v>10854</v>
      </c>
      <c r="E2375" s="19" t="s">
        <v>16174</v>
      </c>
      <c r="F2375" s="18" t="s">
        <v>6047</v>
      </c>
      <c r="G2375" s="18" t="s">
        <v>29</v>
      </c>
      <c r="H2375" s="18" t="s">
        <v>5936</v>
      </c>
      <c r="I2375" s="19" t="s">
        <v>5915</v>
      </c>
      <c r="J2375" s="18" t="s">
        <v>5843</v>
      </c>
      <c r="K2375" s="18" t="s">
        <v>16439</v>
      </c>
      <c r="L2375" s="18" t="s">
        <v>10232</v>
      </c>
      <c r="N2375" s="20">
        <v>45322</v>
      </c>
      <c r="O2375" s="18" t="s">
        <v>16440</v>
      </c>
      <c r="P2375" s="18" t="s">
        <v>16439</v>
      </c>
      <c r="Q2375" s="18" t="s">
        <v>16177</v>
      </c>
      <c r="R2375" s="18">
        <v>0.92</v>
      </c>
      <c r="T2375" s="18">
        <v>0</v>
      </c>
      <c r="U2375" s="18">
        <v>0</v>
      </c>
    </row>
    <row r="2376" spans="2:21" x14ac:dyDescent="0.4">
      <c r="B2376" s="18" t="s">
        <v>5926</v>
      </c>
      <c r="C2376" s="18" t="s">
        <v>5910</v>
      </c>
      <c r="D2376" s="18" t="s">
        <v>10854</v>
      </c>
      <c r="E2376" s="19" t="s">
        <v>16174</v>
      </c>
      <c r="F2376" s="18" t="s">
        <v>6047</v>
      </c>
      <c r="G2376" s="18" t="s">
        <v>29</v>
      </c>
      <c r="H2376" s="18" t="s">
        <v>5936</v>
      </c>
      <c r="I2376" s="19" t="s">
        <v>5915</v>
      </c>
      <c r="J2376" s="18" t="s">
        <v>5923</v>
      </c>
      <c r="K2376" s="18" t="s">
        <v>16455</v>
      </c>
      <c r="L2376" s="18" t="s">
        <v>10232</v>
      </c>
      <c r="N2376" s="20">
        <v>45322</v>
      </c>
      <c r="O2376" s="18" t="s">
        <v>16456</v>
      </c>
      <c r="P2376" s="18" t="s">
        <v>16455</v>
      </c>
      <c r="Q2376" s="18" t="s">
        <v>16177</v>
      </c>
      <c r="R2376" s="18">
        <v>0.92</v>
      </c>
      <c r="T2376" s="18">
        <v>0</v>
      </c>
      <c r="U2376" s="18">
        <v>0</v>
      </c>
    </row>
    <row r="2377" spans="2:21" x14ac:dyDescent="0.4">
      <c r="B2377" s="18" t="s">
        <v>5926</v>
      </c>
      <c r="C2377" s="18" t="s">
        <v>5910</v>
      </c>
      <c r="D2377" s="18" t="s">
        <v>10854</v>
      </c>
      <c r="E2377" s="19" t="s">
        <v>16174</v>
      </c>
      <c r="F2377" s="18" t="s">
        <v>6047</v>
      </c>
      <c r="G2377" s="18" t="s">
        <v>522</v>
      </c>
      <c r="H2377" s="18" t="s">
        <v>9525</v>
      </c>
      <c r="I2377" s="19" t="s">
        <v>9526</v>
      </c>
      <c r="J2377" s="18" t="s">
        <v>5899</v>
      </c>
      <c r="K2377" s="18" t="s">
        <v>16433</v>
      </c>
      <c r="L2377" s="18" t="s">
        <v>10232</v>
      </c>
      <c r="N2377" s="20">
        <v>45322</v>
      </c>
      <c r="O2377" s="18" t="s">
        <v>16434</v>
      </c>
      <c r="P2377" s="18" t="s">
        <v>16433</v>
      </c>
      <c r="Q2377" s="18" t="s">
        <v>16177</v>
      </c>
      <c r="T2377" s="18">
        <v>0</v>
      </c>
      <c r="U2377" s="18">
        <v>0</v>
      </c>
    </row>
    <row r="2378" spans="2:21" x14ac:dyDescent="0.4">
      <c r="B2378" s="18" t="s">
        <v>5926</v>
      </c>
      <c r="C2378" s="18" t="s">
        <v>5910</v>
      </c>
      <c r="D2378" s="18" t="s">
        <v>10854</v>
      </c>
      <c r="E2378" s="19" t="s">
        <v>16174</v>
      </c>
      <c r="F2378" s="18" t="s">
        <v>6047</v>
      </c>
      <c r="G2378" s="18" t="s">
        <v>522</v>
      </c>
      <c r="H2378" s="18" t="s">
        <v>9525</v>
      </c>
      <c r="I2378" s="19" t="s">
        <v>9526</v>
      </c>
      <c r="J2378" s="18" t="s">
        <v>5904</v>
      </c>
      <c r="K2378" s="18" t="s">
        <v>16449</v>
      </c>
      <c r="L2378" s="18" t="s">
        <v>10232</v>
      </c>
      <c r="N2378" s="20">
        <v>45322</v>
      </c>
      <c r="O2378" s="18" t="s">
        <v>16450</v>
      </c>
      <c r="P2378" s="18" t="s">
        <v>16449</v>
      </c>
      <c r="Q2378" s="18" t="s">
        <v>16177</v>
      </c>
      <c r="T2378" s="18">
        <v>0</v>
      </c>
      <c r="U2378" s="18">
        <v>0</v>
      </c>
    </row>
    <row r="2379" spans="2:21" x14ac:dyDescent="0.4">
      <c r="B2379" s="18" t="s">
        <v>5926</v>
      </c>
      <c r="C2379" s="18" t="s">
        <v>5910</v>
      </c>
      <c r="D2379" s="18" t="s">
        <v>10854</v>
      </c>
      <c r="E2379" s="19" t="s">
        <v>16174</v>
      </c>
      <c r="F2379" s="18" t="s">
        <v>6047</v>
      </c>
      <c r="G2379" s="18" t="s">
        <v>522</v>
      </c>
      <c r="H2379" s="18" t="s">
        <v>9525</v>
      </c>
      <c r="I2379" s="19" t="s">
        <v>9526</v>
      </c>
      <c r="J2379" s="18" t="s">
        <v>5843</v>
      </c>
      <c r="K2379" s="18" t="s">
        <v>16441</v>
      </c>
      <c r="L2379" s="18" t="s">
        <v>10232</v>
      </c>
      <c r="N2379" s="20">
        <v>45322</v>
      </c>
      <c r="O2379" s="18" t="s">
        <v>16442</v>
      </c>
      <c r="P2379" s="18" t="s">
        <v>16441</v>
      </c>
      <c r="Q2379" s="18" t="s">
        <v>16177</v>
      </c>
      <c r="T2379" s="18">
        <v>0</v>
      </c>
      <c r="U2379" s="18">
        <v>0</v>
      </c>
    </row>
    <row r="2380" spans="2:21" x14ac:dyDescent="0.4">
      <c r="B2380" s="18" t="s">
        <v>5926</v>
      </c>
      <c r="C2380" s="18" t="s">
        <v>5910</v>
      </c>
      <c r="D2380" s="18" t="s">
        <v>10854</v>
      </c>
      <c r="E2380" s="19" t="s">
        <v>560</v>
      </c>
      <c r="F2380" s="18" t="s">
        <v>6047</v>
      </c>
      <c r="G2380" s="18" t="s">
        <v>5913</v>
      </c>
      <c r="H2380" s="18" t="s">
        <v>5914</v>
      </c>
      <c r="I2380" s="19" t="s">
        <v>12077</v>
      </c>
      <c r="J2380" s="18" t="s">
        <v>5899</v>
      </c>
      <c r="K2380" s="18" t="s">
        <v>15558</v>
      </c>
      <c r="L2380" s="18" t="s">
        <v>10232</v>
      </c>
      <c r="N2380" s="20">
        <v>45322</v>
      </c>
      <c r="O2380" s="18" t="s">
        <v>15559</v>
      </c>
      <c r="P2380" s="18" t="s">
        <v>15558</v>
      </c>
      <c r="Q2380" s="18" t="s">
        <v>15448</v>
      </c>
      <c r="R2380" s="18">
        <v>0.73</v>
      </c>
      <c r="T2380" s="18">
        <v>0</v>
      </c>
      <c r="U2380" s="18">
        <v>0</v>
      </c>
    </row>
    <row r="2381" spans="2:21" x14ac:dyDescent="0.4">
      <c r="B2381" s="18" t="s">
        <v>5926</v>
      </c>
      <c r="C2381" s="18" t="s">
        <v>5910</v>
      </c>
      <c r="D2381" s="18" t="s">
        <v>10854</v>
      </c>
      <c r="E2381" s="19" t="s">
        <v>560</v>
      </c>
      <c r="F2381" s="18" t="s">
        <v>6047</v>
      </c>
      <c r="G2381" s="18" t="s">
        <v>5913</v>
      </c>
      <c r="H2381" s="18" t="s">
        <v>5914</v>
      </c>
      <c r="I2381" s="19" t="s">
        <v>12077</v>
      </c>
      <c r="J2381" s="18" t="s">
        <v>5904</v>
      </c>
      <c r="K2381" s="18" t="s">
        <v>15556</v>
      </c>
      <c r="L2381" s="18" t="s">
        <v>10232</v>
      </c>
      <c r="N2381" s="20">
        <v>45322</v>
      </c>
      <c r="O2381" s="18" t="s">
        <v>15557</v>
      </c>
      <c r="P2381" s="18" t="s">
        <v>15556</v>
      </c>
      <c r="Q2381" s="18" t="s">
        <v>15448</v>
      </c>
      <c r="R2381" s="18">
        <v>0.73</v>
      </c>
      <c r="T2381" s="18">
        <v>0</v>
      </c>
      <c r="U2381" s="18">
        <v>0</v>
      </c>
    </row>
    <row r="2382" spans="2:21" x14ac:dyDescent="0.4">
      <c r="B2382" s="18" t="s">
        <v>5926</v>
      </c>
      <c r="C2382" s="18" t="s">
        <v>5910</v>
      </c>
      <c r="D2382" s="18" t="s">
        <v>10854</v>
      </c>
      <c r="E2382" s="19" t="s">
        <v>560</v>
      </c>
      <c r="F2382" s="18" t="s">
        <v>6047</v>
      </c>
      <c r="G2382" s="18" t="s">
        <v>5913</v>
      </c>
      <c r="H2382" s="18" t="s">
        <v>5914</v>
      </c>
      <c r="I2382" s="19" t="s">
        <v>12077</v>
      </c>
      <c r="J2382" s="18" t="s">
        <v>5843</v>
      </c>
      <c r="K2382" s="18" t="s">
        <v>15554</v>
      </c>
      <c r="L2382" s="18" t="s">
        <v>10232</v>
      </c>
      <c r="N2382" s="20">
        <v>45322</v>
      </c>
      <c r="O2382" s="18" t="s">
        <v>15555</v>
      </c>
      <c r="P2382" s="18" t="s">
        <v>15554</v>
      </c>
      <c r="Q2382" s="18" t="s">
        <v>15448</v>
      </c>
      <c r="R2382" s="18">
        <v>0.73</v>
      </c>
      <c r="T2382" s="18">
        <v>0</v>
      </c>
      <c r="U2382" s="18">
        <v>0</v>
      </c>
    </row>
    <row r="2383" spans="2:21" x14ac:dyDescent="0.4">
      <c r="B2383" s="18" t="s">
        <v>5926</v>
      </c>
      <c r="C2383" s="18" t="s">
        <v>5910</v>
      </c>
      <c r="D2383" s="18" t="s">
        <v>10854</v>
      </c>
      <c r="E2383" s="19" t="s">
        <v>560</v>
      </c>
      <c r="F2383" s="18" t="s">
        <v>6047</v>
      </c>
      <c r="G2383" s="18" t="s">
        <v>5913</v>
      </c>
      <c r="H2383" s="18" t="s">
        <v>5914</v>
      </c>
      <c r="I2383" s="19" t="s">
        <v>12077</v>
      </c>
      <c r="J2383" s="18" t="s">
        <v>5923</v>
      </c>
      <c r="K2383" s="18" t="s">
        <v>15552</v>
      </c>
      <c r="L2383" s="18" t="s">
        <v>10232</v>
      </c>
      <c r="N2383" s="20">
        <v>45322</v>
      </c>
      <c r="O2383" s="18" t="s">
        <v>15553</v>
      </c>
      <c r="P2383" s="18" t="s">
        <v>15552</v>
      </c>
      <c r="Q2383" s="18" t="s">
        <v>15448</v>
      </c>
      <c r="R2383" s="18">
        <v>0.73</v>
      </c>
      <c r="T2383" s="18">
        <v>0</v>
      </c>
      <c r="U2383" s="18">
        <v>0</v>
      </c>
    </row>
    <row r="2384" spans="2:21" x14ac:dyDescent="0.4">
      <c r="B2384" s="18" t="s">
        <v>5926</v>
      </c>
      <c r="C2384" s="18" t="s">
        <v>5910</v>
      </c>
      <c r="D2384" s="18" t="s">
        <v>10854</v>
      </c>
      <c r="E2384" s="19" t="s">
        <v>560</v>
      </c>
      <c r="F2384" s="18" t="s">
        <v>6047</v>
      </c>
      <c r="G2384" s="18" t="s">
        <v>29</v>
      </c>
      <c r="H2384" s="18" t="s">
        <v>5936</v>
      </c>
      <c r="I2384" s="19" t="s">
        <v>15465</v>
      </c>
      <c r="J2384" s="18" t="s">
        <v>5899</v>
      </c>
      <c r="K2384" s="18" t="s">
        <v>15582</v>
      </c>
      <c r="L2384" s="18" t="s">
        <v>10232</v>
      </c>
      <c r="N2384" s="20">
        <v>45322</v>
      </c>
      <c r="O2384" s="18" t="s">
        <v>15583</v>
      </c>
      <c r="P2384" s="18" t="s">
        <v>15582</v>
      </c>
      <c r="Q2384" s="18" t="s">
        <v>15448</v>
      </c>
      <c r="R2384" s="18">
        <v>0.85</v>
      </c>
      <c r="T2384" s="18">
        <v>0</v>
      </c>
      <c r="U2384" s="18">
        <v>0</v>
      </c>
    </row>
    <row r="2385" spans="2:21" x14ac:dyDescent="0.4">
      <c r="B2385" s="18" t="s">
        <v>5926</v>
      </c>
      <c r="C2385" s="18" t="s">
        <v>5910</v>
      </c>
      <c r="D2385" s="18" t="s">
        <v>10854</v>
      </c>
      <c r="E2385" s="19" t="s">
        <v>560</v>
      </c>
      <c r="F2385" s="18" t="s">
        <v>6047</v>
      </c>
      <c r="G2385" s="18" t="s">
        <v>29</v>
      </c>
      <c r="H2385" s="18" t="s">
        <v>5936</v>
      </c>
      <c r="I2385" s="19" t="s">
        <v>15465</v>
      </c>
      <c r="J2385" s="18" t="s">
        <v>5904</v>
      </c>
      <c r="K2385" s="18" t="s">
        <v>15580</v>
      </c>
      <c r="L2385" s="18" t="s">
        <v>10232</v>
      </c>
      <c r="N2385" s="20">
        <v>45322</v>
      </c>
      <c r="O2385" s="18" t="s">
        <v>15581</v>
      </c>
      <c r="P2385" s="18" t="s">
        <v>15580</v>
      </c>
      <c r="Q2385" s="18" t="s">
        <v>15448</v>
      </c>
      <c r="R2385" s="18">
        <v>0.85</v>
      </c>
      <c r="T2385" s="18">
        <v>0</v>
      </c>
      <c r="U2385" s="18">
        <v>0</v>
      </c>
    </row>
    <row r="2386" spans="2:21" x14ac:dyDescent="0.4">
      <c r="B2386" s="18" t="s">
        <v>5926</v>
      </c>
      <c r="C2386" s="18" t="s">
        <v>5910</v>
      </c>
      <c r="D2386" s="18" t="s">
        <v>10854</v>
      </c>
      <c r="E2386" s="19" t="s">
        <v>560</v>
      </c>
      <c r="F2386" s="18" t="s">
        <v>6047</v>
      </c>
      <c r="G2386" s="18" t="s">
        <v>29</v>
      </c>
      <c r="H2386" s="18" t="s">
        <v>5936</v>
      </c>
      <c r="I2386" s="19" t="s">
        <v>15465</v>
      </c>
      <c r="J2386" s="18" t="s">
        <v>5843</v>
      </c>
      <c r="K2386" s="18" t="s">
        <v>15578</v>
      </c>
      <c r="L2386" s="18" t="s">
        <v>10232</v>
      </c>
      <c r="N2386" s="20">
        <v>45322</v>
      </c>
      <c r="O2386" s="18" t="s">
        <v>15579</v>
      </c>
      <c r="P2386" s="18" t="s">
        <v>15578</v>
      </c>
      <c r="Q2386" s="18" t="s">
        <v>15448</v>
      </c>
      <c r="R2386" s="18">
        <v>0.85</v>
      </c>
      <c r="T2386" s="18">
        <v>0</v>
      </c>
      <c r="U2386" s="18">
        <v>0</v>
      </c>
    </row>
    <row r="2387" spans="2:21" x14ac:dyDescent="0.4">
      <c r="B2387" s="18" t="s">
        <v>5926</v>
      </c>
      <c r="C2387" s="18" t="s">
        <v>5910</v>
      </c>
      <c r="D2387" s="18" t="s">
        <v>10854</v>
      </c>
      <c r="E2387" s="19" t="s">
        <v>560</v>
      </c>
      <c r="F2387" s="18" t="s">
        <v>6047</v>
      </c>
      <c r="G2387" s="18" t="s">
        <v>29</v>
      </c>
      <c r="H2387" s="18" t="s">
        <v>5936</v>
      </c>
      <c r="I2387" s="19" t="s">
        <v>15465</v>
      </c>
      <c r="J2387" s="18" t="s">
        <v>5923</v>
      </c>
      <c r="K2387" s="18" t="s">
        <v>15576</v>
      </c>
      <c r="L2387" s="18" t="s">
        <v>10232</v>
      </c>
      <c r="N2387" s="20">
        <v>45322</v>
      </c>
      <c r="O2387" s="18" t="s">
        <v>15577</v>
      </c>
      <c r="P2387" s="18" t="s">
        <v>15576</v>
      </c>
      <c r="Q2387" s="18" t="s">
        <v>15448</v>
      </c>
      <c r="R2387" s="18">
        <v>0.85</v>
      </c>
      <c r="T2387" s="18">
        <v>0</v>
      </c>
      <c r="U2387" s="18">
        <v>0</v>
      </c>
    </row>
    <row r="2388" spans="2:21" x14ac:dyDescent="0.4">
      <c r="B2388" s="18" t="s">
        <v>5926</v>
      </c>
      <c r="C2388" s="18" t="s">
        <v>5910</v>
      </c>
      <c r="D2388" s="18" t="s">
        <v>10854</v>
      </c>
      <c r="E2388" s="19" t="s">
        <v>560</v>
      </c>
      <c r="F2388" s="18" t="s">
        <v>6047</v>
      </c>
      <c r="G2388" s="18" t="s">
        <v>522</v>
      </c>
      <c r="H2388" s="18" t="s">
        <v>9525</v>
      </c>
      <c r="I2388" s="19" t="s">
        <v>9526</v>
      </c>
      <c r="J2388" s="18" t="s">
        <v>5899</v>
      </c>
      <c r="K2388" s="18" t="s">
        <v>15640</v>
      </c>
      <c r="L2388" s="18" t="s">
        <v>10232</v>
      </c>
      <c r="N2388" s="20">
        <v>45322</v>
      </c>
      <c r="O2388" s="18" t="s">
        <v>15641</v>
      </c>
      <c r="P2388" s="18" t="s">
        <v>15640</v>
      </c>
      <c r="Q2388" s="18" t="s">
        <v>15448</v>
      </c>
      <c r="T2388" s="18">
        <v>0</v>
      </c>
      <c r="U2388" s="18">
        <v>0</v>
      </c>
    </row>
    <row r="2389" spans="2:21" x14ac:dyDescent="0.4">
      <c r="B2389" s="18" t="s">
        <v>5926</v>
      </c>
      <c r="C2389" s="18" t="s">
        <v>5910</v>
      </c>
      <c r="D2389" s="18" t="s">
        <v>10854</v>
      </c>
      <c r="E2389" s="19" t="s">
        <v>560</v>
      </c>
      <c r="F2389" s="18" t="s">
        <v>6047</v>
      </c>
      <c r="G2389" s="18" t="s">
        <v>522</v>
      </c>
      <c r="H2389" s="18" t="s">
        <v>9525</v>
      </c>
      <c r="I2389" s="19" t="s">
        <v>9526</v>
      </c>
      <c r="J2389" s="18" t="s">
        <v>5904</v>
      </c>
      <c r="K2389" s="18" t="s">
        <v>15638</v>
      </c>
      <c r="L2389" s="18" t="s">
        <v>10232</v>
      </c>
      <c r="N2389" s="20">
        <v>45322</v>
      </c>
      <c r="O2389" s="18" t="s">
        <v>15639</v>
      </c>
      <c r="P2389" s="18" t="s">
        <v>15638</v>
      </c>
      <c r="Q2389" s="18" t="s">
        <v>15448</v>
      </c>
      <c r="T2389" s="18">
        <v>0</v>
      </c>
      <c r="U2389" s="18">
        <v>0</v>
      </c>
    </row>
    <row r="2390" spans="2:21" x14ac:dyDescent="0.4">
      <c r="B2390" s="18" t="s">
        <v>5926</v>
      </c>
      <c r="C2390" s="18" t="s">
        <v>5910</v>
      </c>
      <c r="D2390" s="18" t="s">
        <v>10854</v>
      </c>
      <c r="E2390" s="19" t="s">
        <v>560</v>
      </c>
      <c r="F2390" s="18" t="s">
        <v>6047</v>
      </c>
      <c r="G2390" s="18" t="s">
        <v>522</v>
      </c>
      <c r="H2390" s="18" t="s">
        <v>9525</v>
      </c>
      <c r="I2390" s="19" t="s">
        <v>9526</v>
      </c>
      <c r="J2390" s="18" t="s">
        <v>5843</v>
      </c>
      <c r="K2390" s="18" t="s">
        <v>15636</v>
      </c>
      <c r="L2390" s="18" t="s">
        <v>10232</v>
      </c>
      <c r="N2390" s="20">
        <v>45322</v>
      </c>
      <c r="O2390" s="18" t="s">
        <v>15637</v>
      </c>
      <c r="P2390" s="18" t="s">
        <v>15636</v>
      </c>
      <c r="Q2390" s="18" t="s">
        <v>15448</v>
      </c>
      <c r="T2390" s="18">
        <v>0</v>
      </c>
      <c r="U2390" s="18">
        <v>0</v>
      </c>
    </row>
    <row r="2391" spans="2:21" x14ac:dyDescent="0.4">
      <c r="B2391" s="18" t="s">
        <v>5926</v>
      </c>
      <c r="C2391" s="18" t="s">
        <v>5910</v>
      </c>
      <c r="D2391" s="18" t="s">
        <v>10854</v>
      </c>
      <c r="E2391" s="19" t="s">
        <v>550</v>
      </c>
      <c r="F2391" s="18" t="s">
        <v>6047</v>
      </c>
      <c r="G2391" s="18" t="s">
        <v>5913</v>
      </c>
      <c r="H2391" s="18" t="s">
        <v>5914</v>
      </c>
      <c r="I2391" s="19" t="s">
        <v>5992</v>
      </c>
      <c r="J2391" s="18" t="s">
        <v>5899</v>
      </c>
      <c r="K2391" s="18" t="s">
        <v>10966</v>
      </c>
      <c r="L2391" s="18" t="s">
        <v>10232</v>
      </c>
      <c r="N2391" s="20">
        <v>45322</v>
      </c>
      <c r="O2391" s="18" t="s">
        <v>10967</v>
      </c>
      <c r="P2391" s="18" t="s">
        <v>10966</v>
      </c>
      <c r="Q2391" s="18" t="s">
        <v>10857</v>
      </c>
      <c r="R2391" s="18">
        <v>0.67</v>
      </c>
      <c r="T2391" s="18">
        <v>0</v>
      </c>
      <c r="U2391" s="18">
        <v>0</v>
      </c>
    </row>
    <row r="2392" spans="2:21" x14ac:dyDescent="0.4">
      <c r="B2392" s="18" t="s">
        <v>5926</v>
      </c>
      <c r="C2392" s="18" t="s">
        <v>5910</v>
      </c>
      <c r="D2392" s="18" t="s">
        <v>10854</v>
      </c>
      <c r="E2392" s="19" t="s">
        <v>550</v>
      </c>
      <c r="F2392" s="18" t="s">
        <v>6047</v>
      </c>
      <c r="G2392" s="18" t="s">
        <v>5913</v>
      </c>
      <c r="H2392" s="18" t="s">
        <v>5914</v>
      </c>
      <c r="I2392" s="19" t="s">
        <v>5992</v>
      </c>
      <c r="J2392" s="18" t="s">
        <v>5904</v>
      </c>
      <c r="K2392" s="18" t="s">
        <v>10964</v>
      </c>
      <c r="L2392" s="18" t="s">
        <v>10232</v>
      </c>
      <c r="N2392" s="20">
        <v>45322</v>
      </c>
      <c r="O2392" s="18" t="s">
        <v>10965</v>
      </c>
      <c r="P2392" s="18" t="s">
        <v>10964</v>
      </c>
      <c r="Q2392" s="18" t="s">
        <v>10857</v>
      </c>
      <c r="R2392" s="18">
        <v>0.67</v>
      </c>
      <c r="T2392" s="18">
        <v>0</v>
      </c>
      <c r="U2392" s="18">
        <v>0</v>
      </c>
    </row>
    <row r="2393" spans="2:21" x14ac:dyDescent="0.4">
      <c r="B2393" s="18" t="s">
        <v>5926</v>
      </c>
      <c r="C2393" s="18" t="s">
        <v>5910</v>
      </c>
      <c r="D2393" s="18" t="s">
        <v>10854</v>
      </c>
      <c r="E2393" s="19" t="s">
        <v>550</v>
      </c>
      <c r="F2393" s="18" t="s">
        <v>6047</v>
      </c>
      <c r="G2393" s="18" t="s">
        <v>5913</v>
      </c>
      <c r="H2393" s="18" t="s">
        <v>5914</v>
      </c>
      <c r="I2393" s="19" t="s">
        <v>5992</v>
      </c>
      <c r="J2393" s="18" t="s">
        <v>5843</v>
      </c>
      <c r="K2393" s="18" t="s">
        <v>10962</v>
      </c>
      <c r="L2393" s="18" t="s">
        <v>10232</v>
      </c>
      <c r="N2393" s="20">
        <v>45322</v>
      </c>
      <c r="O2393" s="18" t="s">
        <v>10963</v>
      </c>
      <c r="P2393" s="18" t="s">
        <v>10962</v>
      </c>
      <c r="Q2393" s="18" t="s">
        <v>10857</v>
      </c>
      <c r="R2393" s="18">
        <v>0.67</v>
      </c>
      <c r="T2393" s="18">
        <v>0</v>
      </c>
      <c r="U2393" s="18">
        <v>0</v>
      </c>
    </row>
    <row r="2394" spans="2:21" x14ac:dyDescent="0.4">
      <c r="B2394" s="18" t="s">
        <v>5926</v>
      </c>
      <c r="C2394" s="18" t="s">
        <v>5910</v>
      </c>
      <c r="D2394" s="18" t="s">
        <v>10854</v>
      </c>
      <c r="E2394" s="19" t="s">
        <v>550</v>
      </c>
      <c r="F2394" s="18" t="s">
        <v>6047</v>
      </c>
      <c r="G2394" s="18" t="s">
        <v>5913</v>
      </c>
      <c r="H2394" s="18" t="s">
        <v>5914</v>
      </c>
      <c r="I2394" s="19" t="s">
        <v>5992</v>
      </c>
      <c r="J2394" s="18" t="s">
        <v>5923</v>
      </c>
      <c r="K2394" s="18" t="s">
        <v>10960</v>
      </c>
      <c r="L2394" s="18" t="s">
        <v>10232</v>
      </c>
      <c r="N2394" s="20">
        <v>45322</v>
      </c>
      <c r="O2394" s="18" t="s">
        <v>10961</v>
      </c>
      <c r="P2394" s="18" t="s">
        <v>10960</v>
      </c>
      <c r="Q2394" s="18" t="s">
        <v>10857</v>
      </c>
      <c r="R2394" s="18">
        <v>0.67</v>
      </c>
      <c r="T2394" s="18">
        <v>0</v>
      </c>
      <c r="U2394" s="18">
        <v>0</v>
      </c>
    </row>
    <row r="2395" spans="2:21" x14ac:dyDescent="0.4">
      <c r="B2395" s="18" t="s">
        <v>5926</v>
      </c>
      <c r="C2395" s="18" t="s">
        <v>5910</v>
      </c>
      <c r="D2395" s="18" t="s">
        <v>10854</v>
      </c>
      <c r="E2395" s="19" t="s">
        <v>550</v>
      </c>
      <c r="F2395" s="18" t="s">
        <v>6047</v>
      </c>
      <c r="G2395" s="18" t="s">
        <v>29</v>
      </c>
      <c r="H2395" s="18" t="s">
        <v>5936</v>
      </c>
      <c r="I2395" s="19" t="s">
        <v>5915</v>
      </c>
      <c r="J2395" s="18" t="s">
        <v>5899</v>
      </c>
      <c r="K2395" s="18" t="s">
        <v>10990</v>
      </c>
      <c r="L2395" s="18" t="s">
        <v>10232</v>
      </c>
      <c r="N2395" s="20">
        <v>45322</v>
      </c>
      <c r="O2395" s="18" t="s">
        <v>10991</v>
      </c>
      <c r="P2395" s="18" t="s">
        <v>10990</v>
      </c>
      <c r="Q2395" s="18" t="s">
        <v>10857</v>
      </c>
      <c r="R2395" s="18">
        <v>0.92</v>
      </c>
      <c r="T2395" s="18">
        <v>0</v>
      </c>
      <c r="U2395" s="18">
        <v>0</v>
      </c>
    </row>
    <row r="2396" spans="2:21" x14ac:dyDescent="0.4">
      <c r="B2396" s="18" t="s">
        <v>5926</v>
      </c>
      <c r="C2396" s="18" t="s">
        <v>5910</v>
      </c>
      <c r="D2396" s="18" t="s">
        <v>10854</v>
      </c>
      <c r="E2396" s="19" t="s">
        <v>550</v>
      </c>
      <c r="F2396" s="18" t="s">
        <v>6047</v>
      </c>
      <c r="G2396" s="18" t="s">
        <v>29</v>
      </c>
      <c r="H2396" s="18" t="s">
        <v>5936</v>
      </c>
      <c r="I2396" s="19" t="s">
        <v>5915</v>
      </c>
      <c r="J2396" s="18" t="s">
        <v>5904</v>
      </c>
      <c r="K2396" s="18" t="s">
        <v>10988</v>
      </c>
      <c r="L2396" s="18" t="s">
        <v>10232</v>
      </c>
      <c r="N2396" s="20">
        <v>45322</v>
      </c>
      <c r="O2396" s="18" t="s">
        <v>10989</v>
      </c>
      <c r="P2396" s="18" t="s">
        <v>10988</v>
      </c>
      <c r="Q2396" s="18" t="s">
        <v>10857</v>
      </c>
      <c r="R2396" s="18">
        <v>0.92</v>
      </c>
      <c r="T2396" s="18">
        <v>0</v>
      </c>
      <c r="U2396" s="18">
        <v>0</v>
      </c>
    </row>
    <row r="2397" spans="2:21" x14ac:dyDescent="0.4">
      <c r="B2397" s="18" t="s">
        <v>5926</v>
      </c>
      <c r="C2397" s="18" t="s">
        <v>5910</v>
      </c>
      <c r="D2397" s="18" t="s">
        <v>10854</v>
      </c>
      <c r="E2397" s="19" t="s">
        <v>550</v>
      </c>
      <c r="F2397" s="18" t="s">
        <v>6047</v>
      </c>
      <c r="G2397" s="18" t="s">
        <v>29</v>
      </c>
      <c r="H2397" s="18" t="s">
        <v>5936</v>
      </c>
      <c r="I2397" s="19" t="s">
        <v>5915</v>
      </c>
      <c r="J2397" s="18" t="s">
        <v>5843</v>
      </c>
      <c r="K2397" s="18" t="s">
        <v>10986</v>
      </c>
      <c r="L2397" s="18" t="s">
        <v>10232</v>
      </c>
      <c r="N2397" s="20">
        <v>45322</v>
      </c>
      <c r="O2397" s="18" t="s">
        <v>10987</v>
      </c>
      <c r="P2397" s="18" t="s">
        <v>10986</v>
      </c>
      <c r="Q2397" s="18" t="s">
        <v>10857</v>
      </c>
      <c r="R2397" s="18">
        <v>0.92</v>
      </c>
      <c r="T2397" s="18">
        <v>0</v>
      </c>
      <c r="U2397" s="18">
        <v>0</v>
      </c>
    </row>
    <row r="2398" spans="2:21" x14ac:dyDescent="0.4">
      <c r="B2398" s="18" t="s">
        <v>5926</v>
      </c>
      <c r="C2398" s="18" t="s">
        <v>5910</v>
      </c>
      <c r="D2398" s="18" t="s">
        <v>10854</v>
      </c>
      <c r="E2398" s="19" t="s">
        <v>550</v>
      </c>
      <c r="F2398" s="18" t="s">
        <v>6047</v>
      </c>
      <c r="G2398" s="18" t="s">
        <v>29</v>
      </c>
      <c r="H2398" s="18" t="s">
        <v>5936</v>
      </c>
      <c r="I2398" s="19" t="s">
        <v>5915</v>
      </c>
      <c r="J2398" s="18" t="s">
        <v>5923</v>
      </c>
      <c r="K2398" s="18" t="s">
        <v>10984</v>
      </c>
      <c r="L2398" s="18" t="s">
        <v>10232</v>
      </c>
      <c r="N2398" s="20">
        <v>45322</v>
      </c>
      <c r="O2398" s="18" t="s">
        <v>10985</v>
      </c>
      <c r="P2398" s="18" t="s">
        <v>10984</v>
      </c>
      <c r="Q2398" s="18" t="s">
        <v>10857</v>
      </c>
      <c r="R2398" s="18">
        <v>0.92</v>
      </c>
      <c r="T2398" s="18">
        <v>0</v>
      </c>
      <c r="U2398" s="18">
        <v>0</v>
      </c>
    </row>
    <row r="2399" spans="2:21" x14ac:dyDescent="0.4">
      <c r="B2399" s="18" t="s">
        <v>5926</v>
      </c>
      <c r="C2399" s="18" t="s">
        <v>5910</v>
      </c>
      <c r="D2399" s="18" t="s">
        <v>10854</v>
      </c>
      <c r="E2399" s="19" t="s">
        <v>550</v>
      </c>
      <c r="F2399" s="18" t="s">
        <v>6047</v>
      </c>
      <c r="G2399" s="18" t="s">
        <v>522</v>
      </c>
      <c r="H2399" s="18" t="s">
        <v>9525</v>
      </c>
      <c r="I2399" s="19" t="s">
        <v>9526</v>
      </c>
      <c r="J2399" s="18" t="s">
        <v>5899</v>
      </c>
      <c r="K2399" s="18" t="s">
        <v>11391</v>
      </c>
      <c r="L2399" s="18" t="s">
        <v>10232</v>
      </c>
      <c r="N2399" s="20">
        <v>45322</v>
      </c>
      <c r="O2399" s="18" t="s">
        <v>11392</v>
      </c>
      <c r="P2399" s="18" t="s">
        <v>11391</v>
      </c>
      <c r="Q2399" s="18" t="s">
        <v>10857</v>
      </c>
      <c r="T2399" s="18">
        <v>0</v>
      </c>
      <c r="U2399" s="18">
        <v>0</v>
      </c>
    </row>
    <row r="2400" spans="2:21" x14ac:dyDescent="0.4">
      <c r="B2400" s="18" t="s">
        <v>5926</v>
      </c>
      <c r="C2400" s="18" t="s">
        <v>5910</v>
      </c>
      <c r="D2400" s="18" t="s">
        <v>10854</v>
      </c>
      <c r="E2400" s="19" t="s">
        <v>550</v>
      </c>
      <c r="F2400" s="18" t="s">
        <v>6047</v>
      </c>
      <c r="G2400" s="18" t="s">
        <v>522</v>
      </c>
      <c r="H2400" s="18" t="s">
        <v>9525</v>
      </c>
      <c r="I2400" s="19" t="s">
        <v>9526</v>
      </c>
      <c r="J2400" s="18" t="s">
        <v>5904</v>
      </c>
      <c r="K2400" s="18" t="s">
        <v>11389</v>
      </c>
      <c r="L2400" s="18" t="s">
        <v>10232</v>
      </c>
      <c r="N2400" s="20">
        <v>45322</v>
      </c>
      <c r="O2400" s="18" t="s">
        <v>11390</v>
      </c>
      <c r="P2400" s="18" t="s">
        <v>11389</v>
      </c>
      <c r="Q2400" s="18" t="s">
        <v>10857</v>
      </c>
      <c r="T2400" s="18">
        <v>0</v>
      </c>
      <c r="U2400" s="18">
        <v>0</v>
      </c>
    </row>
    <row r="2401" spans="2:21" x14ac:dyDescent="0.4">
      <c r="B2401" s="18" t="s">
        <v>5926</v>
      </c>
      <c r="C2401" s="18" t="s">
        <v>5910</v>
      </c>
      <c r="D2401" s="18" t="s">
        <v>10854</v>
      </c>
      <c r="E2401" s="19" t="s">
        <v>550</v>
      </c>
      <c r="F2401" s="18" t="s">
        <v>6047</v>
      </c>
      <c r="G2401" s="18" t="s">
        <v>522</v>
      </c>
      <c r="H2401" s="18" t="s">
        <v>9525</v>
      </c>
      <c r="I2401" s="19" t="s">
        <v>9526</v>
      </c>
      <c r="J2401" s="18" t="s">
        <v>5843</v>
      </c>
      <c r="K2401" s="18" t="s">
        <v>11387</v>
      </c>
      <c r="L2401" s="18" t="s">
        <v>10232</v>
      </c>
      <c r="N2401" s="20">
        <v>45322</v>
      </c>
      <c r="O2401" s="18" t="s">
        <v>11388</v>
      </c>
      <c r="P2401" s="18" t="s">
        <v>11387</v>
      </c>
      <c r="Q2401" s="18" t="s">
        <v>10857</v>
      </c>
      <c r="T2401" s="18">
        <v>0</v>
      </c>
      <c r="U2401" s="18">
        <v>0</v>
      </c>
    </row>
    <row r="2402" spans="2:21" x14ac:dyDescent="0.4">
      <c r="B2402" s="18" t="s">
        <v>5926</v>
      </c>
      <c r="C2402" s="18" t="s">
        <v>5910</v>
      </c>
      <c r="D2402" s="18" t="s">
        <v>10854</v>
      </c>
      <c r="E2402" s="19" t="s">
        <v>561</v>
      </c>
      <c r="F2402" s="18" t="s">
        <v>5896</v>
      </c>
      <c r="G2402" s="18" t="s">
        <v>5913</v>
      </c>
      <c r="H2402" s="18" t="s">
        <v>5914</v>
      </c>
      <c r="I2402" s="19" t="s">
        <v>12077</v>
      </c>
      <c r="J2402" s="18" t="s">
        <v>5899</v>
      </c>
      <c r="K2402" s="18" t="s">
        <v>15566</v>
      </c>
      <c r="L2402" s="18" t="s">
        <v>10232</v>
      </c>
      <c r="N2402" s="20">
        <v>45322</v>
      </c>
      <c r="O2402" s="18" t="s">
        <v>15567</v>
      </c>
      <c r="P2402" s="18" t="s">
        <v>15566</v>
      </c>
      <c r="Q2402" s="18" t="s">
        <v>15457</v>
      </c>
      <c r="R2402" s="18">
        <v>0.73</v>
      </c>
      <c r="T2402" s="18">
        <v>0</v>
      </c>
      <c r="U2402" s="18">
        <v>0</v>
      </c>
    </row>
    <row r="2403" spans="2:21" x14ac:dyDescent="0.4">
      <c r="B2403" s="18" t="s">
        <v>5926</v>
      </c>
      <c r="C2403" s="18" t="s">
        <v>5910</v>
      </c>
      <c r="D2403" s="18" t="s">
        <v>10854</v>
      </c>
      <c r="E2403" s="19" t="s">
        <v>561</v>
      </c>
      <c r="F2403" s="18" t="s">
        <v>5896</v>
      </c>
      <c r="G2403" s="18" t="s">
        <v>5913</v>
      </c>
      <c r="H2403" s="18" t="s">
        <v>5914</v>
      </c>
      <c r="I2403" s="19" t="s">
        <v>12077</v>
      </c>
      <c r="J2403" s="18" t="s">
        <v>5904</v>
      </c>
      <c r="K2403" s="18" t="s">
        <v>15564</v>
      </c>
      <c r="L2403" s="18" t="s">
        <v>10232</v>
      </c>
      <c r="N2403" s="20">
        <v>45322</v>
      </c>
      <c r="O2403" s="18" t="s">
        <v>15565</v>
      </c>
      <c r="P2403" s="18" t="s">
        <v>15564</v>
      </c>
      <c r="Q2403" s="18" t="s">
        <v>15457</v>
      </c>
      <c r="R2403" s="18">
        <v>0.73</v>
      </c>
      <c r="T2403" s="18">
        <v>0</v>
      </c>
      <c r="U2403" s="18">
        <v>0</v>
      </c>
    </row>
    <row r="2404" spans="2:21" x14ac:dyDescent="0.4">
      <c r="B2404" s="18" t="s">
        <v>5926</v>
      </c>
      <c r="C2404" s="18" t="s">
        <v>5910</v>
      </c>
      <c r="D2404" s="18" t="s">
        <v>10854</v>
      </c>
      <c r="E2404" s="19" t="s">
        <v>561</v>
      </c>
      <c r="F2404" s="18" t="s">
        <v>5896</v>
      </c>
      <c r="G2404" s="18" t="s">
        <v>5913</v>
      </c>
      <c r="H2404" s="18" t="s">
        <v>5914</v>
      </c>
      <c r="I2404" s="19" t="s">
        <v>12077</v>
      </c>
      <c r="J2404" s="18" t="s">
        <v>5843</v>
      </c>
      <c r="K2404" s="18" t="s">
        <v>15562</v>
      </c>
      <c r="L2404" s="18" t="s">
        <v>10232</v>
      </c>
      <c r="N2404" s="20">
        <v>45322</v>
      </c>
      <c r="O2404" s="18" t="s">
        <v>15563</v>
      </c>
      <c r="P2404" s="18" t="s">
        <v>15562</v>
      </c>
      <c r="Q2404" s="18" t="s">
        <v>15457</v>
      </c>
      <c r="R2404" s="18">
        <v>0.73</v>
      </c>
      <c r="T2404" s="18">
        <v>0</v>
      </c>
      <c r="U2404" s="18">
        <v>0</v>
      </c>
    </row>
    <row r="2405" spans="2:21" x14ac:dyDescent="0.4">
      <c r="B2405" s="18" t="s">
        <v>5926</v>
      </c>
      <c r="C2405" s="18" t="s">
        <v>5910</v>
      </c>
      <c r="D2405" s="18" t="s">
        <v>10854</v>
      </c>
      <c r="E2405" s="19" t="s">
        <v>561</v>
      </c>
      <c r="F2405" s="18" t="s">
        <v>5896</v>
      </c>
      <c r="G2405" s="18" t="s">
        <v>5913</v>
      </c>
      <c r="H2405" s="18" t="s">
        <v>5914</v>
      </c>
      <c r="I2405" s="19" t="s">
        <v>12077</v>
      </c>
      <c r="J2405" s="18" t="s">
        <v>5923</v>
      </c>
      <c r="K2405" s="18" t="s">
        <v>15560</v>
      </c>
      <c r="L2405" s="18" t="s">
        <v>10232</v>
      </c>
      <c r="N2405" s="20">
        <v>45322</v>
      </c>
      <c r="O2405" s="18" t="s">
        <v>15561</v>
      </c>
      <c r="P2405" s="18" t="s">
        <v>15560</v>
      </c>
      <c r="Q2405" s="18" t="s">
        <v>15457</v>
      </c>
      <c r="R2405" s="18">
        <v>0.73</v>
      </c>
      <c r="T2405" s="18">
        <v>0</v>
      </c>
      <c r="U2405" s="18">
        <v>0</v>
      </c>
    </row>
    <row r="2406" spans="2:21" x14ac:dyDescent="0.4">
      <c r="B2406" s="18" t="s">
        <v>5926</v>
      </c>
      <c r="C2406" s="18" t="s">
        <v>5910</v>
      </c>
      <c r="D2406" s="18" t="s">
        <v>10854</v>
      </c>
      <c r="E2406" s="19" t="s">
        <v>561</v>
      </c>
      <c r="F2406" s="18" t="s">
        <v>5896</v>
      </c>
      <c r="G2406" s="18" t="s">
        <v>29</v>
      </c>
      <c r="H2406" s="18" t="s">
        <v>5936</v>
      </c>
      <c r="I2406" s="19" t="s">
        <v>15465</v>
      </c>
      <c r="J2406" s="18" t="s">
        <v>5899</v>
      </c>
      <c r="K2406" s="18" t="s">
        <v>15590</v>
      </c>
      <c r="L2406" s="18" t="s">
        <v>10232</v>
      </c>
      <c r="N2406" s="20">
        <v>45322</v>
      </c>
      <c r="O2406" s="18" t="s">
        <v>15591</v>
      </c>
      <c r="P2406" s="18" t="s">
        <v>15590</v>
      </c>
      <c r="Q2406" s="18" t="s">
        <v>15457</v>
      </c>
      <c r="R2406" s="18">
        <v>0.85</v>
      </c>
      <c r="T2406" s="18">
        <v>0</v>
      </c>
      <c r="U2406" s="18">
        <v>0</v>
      </c>
    </row>
    <row r="2407" spans="2:21" x14ac:dyDescent="0.4">
      <c r="B2407" s="18" t="s">
        <v>5926</v>
      </c>
      <c r="C2407" s="18" t="s">
        <v>5910</v>
      </c>
      <c r="D2407" s="18" t="s">
        <v>10854</v>
      </c>
      <c r="E2407" s="19" t="s">
        <v>561</v>
      </c>
      <c r="F2407" s="18" t="s">
        <v>5896</v>
      </c>
      <c r="G2407" s="18" t="s">
        <v>29</v>
      </c>
      <c r="H2407" s="18" t="s">
        <v>5936</v>
      </c>
      <c r="I2407" s="19" t="s">
        <v>15465</v>
      </c>
      <c r="J2407" s="18" t="s">
        <v>5904</v>
      </c>
      <c r="K2407" s="18" t="s">
        <v>15588</v>
      </c>
      <c r="L2407" s="18" t="s">
        <v>10232</v>
      </c>
      <c r="N2407" s="20">
        <v>45322</v>
      </c>
      <c r="O2407" s="18" t="s">
        <v>15589</v>
      </c>
      <c r="P2407" s="18" t="s">
        <v>15588</v>
      </c>
      <c r="Q2407" s="18" t="s">
        <v>15457</v>
      </c>
      <c r="R2407" s="18">
        <v>0.85</v>
      </c>
      <c r="T2407" s="18">
        <v>0</v>
      </c>
      <c r="U2407" s="18">
        <v>0</v>
      </c>
    </row>
    <row r="2408" spans="2:21" x14ac:dyDescent="0.4">
      <c r="B2408" s="18" t="s">
        <v>5926</v>
      </c>
      <c r="C2408" s="18" t="s">
        <v>5910</v>
      </c>
      <c r="D2408" s="18" t="s">
        <v>10854</v>
      </c>
      <c r="E2408" s="19" t="s">
        <v>561</v>
      </c>
      <c r="F2408" s="18" t="s">
        <v>5896</v>
      </c>
      <c r="G2408" s="18" t="s">
        <v>29</v>
      </c>
      <c r="H2408" s="18" t="s">
        <v>5936</v>
      </c>
      <c r="I2408" s="19" t="s">
        <v>15465</v>
      </c>
      <c r="J2408" s="18" t="s">
        <v>5843</v>
      </c>
      <c r="K2408" s="18" t="s">
        <v>15586</v>
      </c>
      <c r="L2408" s="18" t="s">
        <v>10232</v>
      </c>
      <c r="N2408" s="20">
        <v>45322</v>
      </c>
      <c r="O2408" s="18" t="s">
        <v>15587</v>
      </c>
      <c r="P2408" s="18" t="s">
        <v>15586</v>
      </c>
      <c r="Q2408" s="18" t="s">
        <v>15457</v>
      </c>
      <c r="R2408" s="18">
        <v>0.85</v>
      </c>
      <c r="T2408" s="18">
        <v>0</v>
      </c>
      <c r="U2408" s="18">
        <v>0</v>
      </c>
    </row>
    <row r="2409" spans="2:21" x14ac:dyDescent="0.4">
      <c r="B2409" s="18" t="s">
        <v>5926</v>
      </c>
      <c r="C2409" s="18" t="s">
        <v>5910</v>
      </c>
      <c r="D2409" s="18" t="s">
        <v>10854</v>
      </c>
      <c r="E2409" s="19" t="s">
        <v>561</v>
      </c>
      <c r="F2409" s="18" t="s">
        <v>5896</v>
      </c>
      <c r="G2409" s="18" t="s">
        <v>29</v>
      </c>
      <c r="H2409" s="18" t="s">
        <v>5936</v>
      </c>
      <c r="I2409" s="19" t="s">
        <v>15465</v>
      </c>
      <c r="J2409" s="18" t="s">
        <v>5923</v>
      </c>
      <c r="K2409" s="18" t="s">
        <v>15584</v>
      </c>
      <c r="L2409" s="18" t="s">
        <v>10232</v>
      </c>
      <c r="N2409" s="20">
        <v>45322</v>
      </c>
      <c r="O2409" s="18" t="s">
        <v>15585</v>
      </c>
      <c r="P2409" s="18" t="s">
        <v>15584</v>
      </c>
      <c r="Q2409" s="18" t="s">
        <v>15457</v>
      </c>
      <c r="R2409" s="18">
        <v>0.85</v>
      </c>
      <c r="T2409" s="18">
        <v>0</v>
      </c>
      <c r="U2409" s="18">
        <v>0</v>
      </c>
    </row>
    <row r="2410" spans="2:21" x14ac:dyDescent="0.4">
      <c r="B2410" s="18" t="s">
        <v>5926</v>
      </c>
      <c r="C2410" s="18" t="s">
        <v>5910</v>
      </c>
      <c r="D2410" s="18" t="s">
        <v>10854</v>
      </c>
      <c r="E2410" s="19" t="s">
        <v>561</v>
      </c>
      <c r="F2410" s="18" t="s">
        <v>5896</v>
      </c>
      <c r="G2410" s="18" t="s">
        <v>522</v>
      </c>
      <c r="H2410" s="18" t="s">
        <v>9525</v>
      </c>
      <c r="I2410" s="19" t="s">
        <v>9526</v>
      </c>
      <c r="J2410" s="18" t="s">
        <v>5899</v>
      </c>
      <c r="K2410" s="18" t="s">
        <v>15646</v>
      </c>
      <c r="L2410" s="18" t="s">
        <v>10232</v>
      </c>
      <c r="N2410" s="20">
        <v>45322</v>
      </c>
      <c r="O2410" s="18" t="s">
        <v>15647</v>
      </c>
      <c r="P2410" s="18" t="s">
        <v>15646</v>
      </c>
      <c r="Q2410" s="18" t="s">
        <v>15457</v>
      </c>
      <c r="T2410" s="18">
        <v>0</v>
      </c>
      <c r="U2410" s="18">
        <v>0</v>
      </c>
    </row>
    <row r="2411" spans="2:21" x14ac:dyDescent="0.4">
      <c r="B2411" s="18" t="s">
        <v>5926</v>
      </c>
      <c r="C2411" s="18" t="s">
        <v>5910</v>
      </c>
      <c r="D2411" s="18" t="s">
        <v>10854</v>
      </c>
      <c r="E2411" s="19" t="s">
        <v>561</v>
      </c>
      <c r="F2411" s="18" t="s">
        <v>5896</v>
      </c>
      <c r="G2411" s="18" t="s">
        <v>522</v>
      </c>
      <c r="H2411" s="18" t="s">
        <v>9525</v>
      </c>
      <c r="I2411" s="19" t="s">
        <v>9526</v>
      </c>
      <c r="J2411" s="18" t="s">
        <v>5904</v>
      </c>
      <c r="K2411" s="18" t="s">
        <v>15644</v>
      </c>
      <c r="L2411" s="18" t="s">
        <v>10232</v>
      </c>
      <c r="N2411" s="20">
        <v>45322</v>
      </c>
      <c r="O2411" s="18" t="s">
        <v>15645</v>
      </c>
      <c r="P2411" s="18" t="s">
        <v>15644</v>
      </c>
      <c r="Q2411" s="18" t="s">
        <v>15457</v>
      </c>
      <c r="T2411" s="18">
        <v>0</v>
      </c>
      <c r="U2411" s="18">
        <v>0</v>
      </c>
    </row>
    <row r="2412" spans="2:21" x14ac:dyDescent="0.4">
      <c r="B2412" s="18" t="s">
        <v>5926</v>
      </c>
      <c r="C2412" s="18" t="s">
        <v>5910</v>
      </c>
      <c r="D2412" s="18" t="s">
        <v>10854</v>
      </c>
      <c r="E2412" s="19" t="s">
        <v>561</v>
      </c>
      <c r="F2412" s="18" t="s">
        <v>5896</v>
      </c>
      <c r="G2412" s="18" t="s">
        <v>522</v>
      </c>
      <c r="H2412" s="18" t="s">
        <v>9525</v>
      </c>
      <c r="I2412" s="19" t="s">
        <v>9526</v>
      </c>
      <c r="J2412" s="18" t="s">
        <v>5843</v>
      </c>
      <c r="K2412" s="18" t="s">
        <v>15642</v>
      </c>
      <c r="L2412" s="18" t="s">
        <v>10232</v>
      </c>
      <c r="N2412" s="20">
        <v>45322</v>
      </c>
      <c r="O2412" s="18" t="s">
        <v>15643</v>
      </c>
      <c r="P2412" s="18" t="s">
        <v>15642</v>
      </c>
      <c r="Q2412" s="18" t="s">
        <v>15457</v>
      </c>
      <c r="T2412" s="18">
        <v>0</v>
      </c>
      <c r="U2412" s="18">
        <v>0</v>
      </c>
    </row>
    <row r="2413" spans="2:21" x14ac:dyDescent="0.4">
      <c r="B2413" s="18" t="s">
        <v>5926</v>
      </c>
      <c r="C2413" s="18" t="s">
        <v>5910</v>
      </c>
      <c r="D2413" s="18" t="s">
        <v>10854</v>
      </c>
      <c r="E2413" s="19" t="s">
        <v>551</v>
      </c>
      <c r="F2413" s="18" t="s">
        <v>5896</v>
      </c>
      <c r="G2413" s="18" t="s">
        <v>5913</v>
      </c>
      <c r="H2413" s="18" t="s">
        <v>5914</v>
      </c>
      <c r="I2413" s="19" t="s">
        <v>5992</v>
      </c>
      <c r="J2413" s="18" t="s">
        <v>5899</v>
      </c>
      <c r="K2413" s="18" t="s">
        <v>10974</v>
      </c>
      <c r="L2413" s="18" t="s">
        <v>10232</v>
      </c>
      <c r="N2413" s="20">
        <v>45322</v>
      </c>
      <c r="O2413" s="18" t="s">
        <v>10975</v>
      </c>
      <c r="P2413" s="18" t="s">
        <v>10974</v>
      </c>
      <c r="Q2413" s="18" t="s">
        <v>10866</v>
      </c>
      <c r="R2413" s="18">
        <v>0.67</v>
      </c>
      <c r="T2413" s="18">
        <v>0</v>
      </c>
      <c r="U2413" s="18">
        <v>0</v>
      </c>
    </row>
    <row r="2414" spans="2:21" x14ac:dyDescent="0.4">
      <c r="B2414" s="18" t="s">
        <v>5926</v>
      </c>
      <c r="C2414" s="18" t="s">
        <v>5910</v>
      </c>
      <c r="D2414" s="18" t="s">
        <v>10854</v>
      </c>
      <c r="E2414" s="19" t="s">
        <v>551</v>
      </c>
      <c r="F2414" s="18" t="s">
        <v>5896</v>
      </c>
      <c r="G2414" s="18" t="s">
        <v>5913</v>
      </c>
      <c r="H2414" s="18" t="s">
        <v>5914</v>
      </c>
      <c r="I2414" s="19" t="s">
        <v>5992</v>
      </c>
      <c r="J2414" s="18" t="s">
        <v>5904</v>
      </c>
      <c r="K2414" s="18" t="s">
        <v>10972</v>
      </c>
      <c r="L2414" s="18" t="s">
        <v>10232</v>
      </c>
      <c r="N2414" s="20">
        <v>45322</v>
      </c>
      <c r="O2414" s="18" t="s">
        <v>10973</v>
      </c>
      <c r="P2414" s="18" t="s">
        <v>10972</v>
      </c>
      <c r="Q2414" s="18" t="s">
        <v>10866</v>
      </c>
      <c r="R2414" s="18">
        <v>0.67</v>
      </c>
      <c r="T2414" s="18">
        <v>0</v>
      </c>
      <c r="U2414" s="18">
        <v>0</v>
      </c>
    </row>
    <row r="2415" spans="2:21" x14ac:dyDescent="0.4">
      <c r="B2415" s="18" t="s">
        <v>5926</v>
      </c>
      <c r="C2415" s="18" t="s">
        <v>5910</v>
      </c>
      <c r="D2415" s="18" t="s">
        <v>10854</v>
      </c>
      <c r="E2415" s="19" t="s">
        <v>551</v>
      </c>
      <c r="F2415" s="18" t="s">
        <v>5896</v>
      </c>
      <c r="G2415" s="18" t="s">
        <v>5913</v>
      </c>
      <c r="H2415" s="18" t="s">
        <v>5914</v>
      </c>
      <c r="I2415" s="19" t="s">
        <v>5992</v>
      </c>
      <c r="J2415" s="18" t="s">
        <v>5843</v>
      </c>
      <c r="K2415" s="18" t="s">
        <v>10970</v>
      </c>
      <c r="L2415" s="18" t="s">
        <v>10232</v>
      </c>
      <c r="N2415" s="20">
        <v>45322</v>
      </c>
      <c r="O2415" s="18" t="s">
        <v>10971</v>
      </c>
      <c r="P2415" s="18" t="s">
        <v>10970</v>
      </c>
      <c r="Q2415" s="18" t="s">
        <v>10866</v>
      </c>
      <c r="R2415" s="18">
        <v>0.67</v>
      </c>
      <c r="T2415" s="18">
        <v>0</v>
      </c>
      <c r="U2415" s="18">
        <v>0</v>
      </c>
    </row>
    <row r="2416" spans="2:21" x14ac:dyDescent="0.4">
      <c r="B2416" s="18" t="s">
        <v>5926</v>
      </c>
      <c r="C2416" s="18" t="s">
        <v>5910</v>
      </c>
      <c r="D2416" s="18" t="s">
        <v>10854</v>
      </c>
      <c r="E2416" s="19" t="s">
        <v>551</v>
      </c>
      <c r="F2416" s="18" t="s">
        <v>5896</v>
      </c>
      <c r="G2416" s="18" t="s">
        <v>5913</v>
      </c>
      <c r="H2416" s="18" t="s">
        <v>5914</v>
      </c>
      <c r="I2416" s="19" t="s">
        <v>5992</v>
      </c>
      <c r="J2416" s="18" t="s">
        <v>5923</v>
      </c>
      <c r="K2416" s="18" t="s">
        <v>10968</v>
      </c>
      <c r="L2416" s="18" t="s">
        <v>10232</v>
      </c>
      <c r="N2416" s="20">
        <v>45322</v>
      </c>
      <c r="O2416" s="18" t="s">
        <v>10969</v>
      </c>
      <c r="P2416" s="18" t="s">
        <v>10968</v>
      </c>
      <c r="Q2416" s="18" t="s">
        <v>10866</v>
      </c>
      <c r="R2416" s="18">
        <v>0.67</v>
      </c>
      <c r="T2416" s="18">
        <v>0</v>
      </c>
      <c r="U2416" s="18">
        <v>0</v>
      </c>
    </row>
    <row r="2417" spans="2:21" x14ac:dyDescent="0.4">
      <c r="B2417" s="18" t="s">
        <v>5926</v>
      </c>
      <c r="C2417" s="18" t="s">
        <v>5910</v>
      </c>
      <c r="D2417" s="18" t="s">
        <v>10854</v>
      </c>
      <c r="E2417" s="19" t="s">
        <v>551</v>
      </c>
      <c r="F2417" s="18" t="s">
        <v>5896</v>
      </c>
      <c r="G2417" s="18" t="s">
        <v>29</v>
      </c>
      <c r="H2417" s="18" t="s">
        <v>5936</v>
      </c>
      <c r="I2417" s="19" t="s">
        <v>5915</v>
      </c>
      <c r="J2417" s="18" t="s">
        <v>5899</v>
      </c>
      <c r="K2417" s="18" t="s">
        <v>10998</v>
      </c>
      <c r="L2417" s="18" t="s">
        <v>10232</v>
      </c>
      <c r="N2417" s="20">
        <v>45322</v>
      </c>
      <c r="O2417" s="18" t="s">
        <v>10999</v>
      </c>
      <c r="P2417" s="18" t="s">
        <v>10998</v>
      </c>
      <c r="Q2417" s="18" t="s">
        <v>10866</v>
      </c>
      <c r="R2417" s="18">
        <v>0.92</v>
      </c>
      <c r="T2417" s="18">
        <v>0</v>
      </c>
      <c r="U2417" s="18">
        <v>0</v>
      </c>
    </row>
    <row r="2418" spans="2:21" x14ac:dyDescent="0.4">
      <c r="B2418" s="18" t="s">
        <v>5926</v>
      </c>
      <c r="C2418" s="18" t="s">
        <v>5910</v>
      </c>
      <c r="D2418" s="18" t="s">
        <v>10854</v>
      </c>
      <c r="E2418" s="19" t="s">
        <v>551</v>
      </c>
      <c r="F2418" s="18" t="s">
        <v>5896</v>
      </c>
      <c r="G2418" s="18" t="s">
        <v>29</v>
      </c>
      <c r="H2418" s="18" t="s">
        <v>5936</v>
      </c>
      <c r="I2418" s="19" t="s">
        <v>5915</v>
      </c>
      <c r="J2418" s="18" t="s">
        <v>5904</v>
      </c>
      <c r="K2418" s="18" t="s">
        <v>10996</v>
      </c>
      <c r="L2418" s="18" t="s">
        <v>10232</v>
      </c>
      <c r="N2418" s="20">
        <v>45322</v>
      </c>
      <c r="O2418" s="18" t="s">
        <v>10997</v>
      </c>
      <c r="P2418" s="18" t="s">
        <v>10996</v>
      </c>
      <c r="Q2418" s="18" t="s">
        <v>10866</v>
      </c>
      <c r="R2418" s="18">
        <v>0.92</v>
      </c>
      <c r="T2418" s="18">
        <v>0</v>
      </c>
      <c r="U2418" s="18">
        <v>0</v>
      </c>
    </row>
    <row r="2419" spans="2:21" x14ac:dyDescent="0.4">
      <c r="B2419" s="18" t="s">
        <v>5926</v>
      </c>
      <c r="C2419" s="18" t="s">
        <v>5910</v>
      </c>
      <c r="D2419" s="18" t="s">
        <v>10854</v>
      </c>
      <c r="E2419" s="19" t="s">
        <v>551</v>
      </c>
      <c r="F2419" s="18" t="s">
        <v>5896</v>
      </c>
      <c r="G2419" s="18" t="s">
        <v>29</v>
      </c>
      <c r="H2419" s="18" t="s">
        <v>5936</v>
      </c>
      <c r="I2419" s="19" t="s">
        <v>5915</v>
      </c>
      <c r="J2419" s="18" t="s">
        <v>5843</v>
      </c>
      <c r="K2419" s="18" t="s">
        <v>10994</v>
      </c>
      <c r="L2419" s="18" t="s">
        <v>10232</v>
      </c>
      <c r="N2419" s="20">
        <v>45322</v>
      </c>
      <c r="O2419" s="18" t="s">
        <v>10995</v>
      </c>
      <c r="P2419" s="18" t="s">
        <v>10994</v>
      </c>
      <c r="Q2419" s="18" t="s">
        <v>10866</v>
      </c>
      <c r="R2419" s="18">
        <v>0.92</v>
      </c>
      <c r="T2419" s="18">
        <v>0</v>
      </c>
      <c r="U2419" s="18">
        <v>0</v>
      </c>
    </row>
    <row r="2420" spans="2:21" x14ac:dyDescent="0.4">
      <c r="B2420" s="18" t="s">
        <v>5926</v>
      </c>
      <c r="C2420" s="18" t="s">
        <v>5910</v>
      </c>
      <c r="D2420" s="18" t="s">
        <v>10854</v>
      </c>
      <c r="E2420" s="19" t="s">
        <v>551</v>
      </c>
      <c r="F2420" s="18" t="s">
        <v>5896</v>
      </c>
      <c r="G2420" s="18" t="s">
        <v>29</v>
      </c>
      <c r="H2420" s="18" t="s">
        <v>5936</v>
      </c>
      <c r="I2420" s="19" t="s">
        <v>5915</v>
      </c>
      <c r="J2420" s="18" t="s">
        <v>5923</v>
      </c>
      <c r="K2420" s="18" t="s">
        <v>10992</v>
      </c>
      <c r="L2420" s="18" t="s">
        <v>10232</v>
      </c>
      <c r="N2420" s="20">
        <v>45322</v>
      </c>
      <c r="O2420" s="18" t="s">
        <v>10993</v>
      </c>
      <c r="P2420" s="18" t="s">
        <v>10992</v>
      </c>
      <c r="Q2420" s="18" t="s">
        <v>10866</v>
      </c>
      <c r="R2420" s="18">
        <v>0.92</v>
      </c>
      <c r="T2420" s="18">
        <v>0</v>
      </c>
      <c r="U2420" s="18">
        <v>0</v>
      </c>
    </row>
    <row r="2421" spans="2:21" x14ac:dyDescent="0.4">
      <c r="B2421" s="18" t="s">
        <v>5926</v>
      </c>
      <c r="C2421" s="18" t="s">
        <v>5910</v>
      </c>
      <c r="D2421" s="18" t="s">
        <v>10854</v>
      </c>
      <c r="E2421" s="19" t="s">
        <v>551</v>
      </c>
      <c r="F2421" s="18" t="s">
        <v>5896</v>
      </c>
      <c r="G2421" s="18" t="s">
        <v>522</v>
      </c>
      <c r="H2421" s="18" t="s">
        <v>9525</v>
      </c>
      <c r="I2421" s="19" t="s">
        <v>9526</v>
      </c>
      <c r="J2421" s="18" t="s">
        <v>5899</v>
      </c>
      <c r="K2421" s="18" t="s">
        <v>11397</v>
      </c>
      <c r="L2421" s="18" t="s">
        <v>10232</v>
      </c>
      <c r="N2421" s="20">
        <v>45322</v>
      </c>
      <c r="O2421" s="18" t="s">
        <v>11398</v>
      </c>
      <c r="P2421" s="18" t="s">
        <v>11397</v>
      </c>
      <c r="Q2421" s="18" t="s">
        <v>10866</v>
      </c>
      <c r="T2421" s="18">
        <v>0</v>
      </c>
      <c r="U2421" s="18">
        <v>0</v>
      </c>
    </row>
    <row r="2422" spans="2:21" x14ac:dyDescent="0.4">
      <c r="B2422" s="18" t="s">
        <v>5926</v>
      </c>
      <c r="C2422" s="18" t="s">
        <v>5910</v>
      </c>
      <c r="D2422" s="18" t="s">
        <v>10854</v>
      </c>
      <c r="E2422" s="19" t="s">
        <v>551</v>
      </c>
      <c r="F2422" s="18" t="s">
        <v>5896</v>
      </c>
      <c r="G2422" s="18" t="s">
        <v>522</v>
      </c>
      <c r="H2422" s="18" t="s">
        <v>9525</v>
      </c>
      <c r="I2422" s="19" t="s">
        <v>9526</v>
      </c>
      <c r="J2422" s="18" t="s">
        <v>5904</v>
      </c>
      <c r="K2422" s="18" t="s">
        <v>11395</v>
      </c>
      <c r="L2422" s="18" t="s">
        <v>10232</v>
      </c>
      <c r="N2422" s="20">
        <v>45322</v>
      </c>
      <c r="O2422" s="18" t="s">
        <v>11396</v>
      </c>
      <c r="P2422" s="18" t="s">
        <v>11395</v>
      </c>
      <c r="Q2422" s="18" t="s">
        <v>10866</v>
      </c>
      <c r="T2422" s="18">
        <v>0</v>
      </c>
      <c r="U2422" s="18">
        <v>0</v>
      </c>
    </row>
    <row r="2423" spans="2:21" x14ac:dyDescent="0.4">
      <c r="B2423" s="18" t="s">
        <v>5926</v>
      </c>
      <c r="C2423" s="18" t="s">
        <v>5910</v>
      </c>
      <c r="D2423" s="18" t="s">
        <v>10854</v>
      </c>
      <c r="E2423" s="19" t="s">
        <v>551</v>
      </c>
      <c r="F2423" s="18" t="s">
        <v>5896</v>
      </c>
      <c r="G2423" s="18" t="s">
        <v>522</v>
      </c>
      <c r="H2423" s="18" t="s">
        <v>9525</v>
      </c>
      <c r="I2423" s="19" t="s">
        <v>9526</v>
      </c>
      <c r="J2423" s="18" t="s">
        <v>5843</v>
      </c>
      <c r="K2423" s="18" t="s">
        <v>11393</v>
      </c>
      <c r="L2423" s="18" t="s">
        <v>10232</v>
      </c>
      <c r="N2423" s="20">
        <v>45322</v>
      </c>
      <c r="O2423" s="18" t="s">
        <v>11394</v>
      </c>
      <c r="P2423" s="18" t="s">
        <v>11393</v>
      </c>
      <c r="Q2423" s="18" t="s">
        <v>10866</v>
      </c>
      <c r="T2423" s="18">
        <v>0</v>
      </c>
      <c r="U2423" s="18">
        <v>0</v>
      </c>
    </row>
    <row r="2424" spans="2:21" x14ac:dyDescent="0.4">
      <c r="B2424" s="18" t="s">
        <v>5926</v>
      </c>
      <c r="C2424" s="18" t="s">
        <v>5910</v>
      </c>
      <c r="D2424" s="18" t="s">
        <v>10854</v>
      </c>
      <c r="E2424" s="19" t="s">
        <v>563</v>
      </c>
      <c r="F2424" s="18" t="s">
        <v>6100</v>
      </c>
      <c r="G2424" s="18" t="s">
        <v>29</v>
      </c>
      <c r="H2424" s="18" t="s">
        <v>5936</v>
      </c>
      <c r="I2424" s="19" t="s">
        <v>15465</v>
      </c>
      <c r="J2424" s="18" t="s">
        <v>5899</v>
      </c>
      <c r="K2424" s="18" t="s">
        <v>15598</v>
      </c>
      <c r="L2424" s="18" t="s">
        <v>10232</v>
      </c>
      <c r="N2424" s="20">
        <v>45322</v>
      </c>
      <c r="O2424" s="18" t="s">
        <v>15599</v>
      </c>
      <c r="P2424" s="18" t="s">
        <v>15598</v>
      </c>
      <c r="Q2424" s="18" t="s">
        <v>15493</v>
      </c>
      <c r="R2424" s="18">
        <v>0.85</v>
      </c>
      <c r="T2424" s="18">
        <v>0</v>
      </c>
      <c r="U2424" s="18">
        <v>0</v>
      </c>
    </row>
    <row r="2425" spans="2:21" x14ac:dyDescent="0.4">
      <c r="B2425" s="18" t="s">
        <v>5926</v>
      </c>
      <c r="C2425" s="18" t="s">
        <v>5910</v>
      </c>
      <c r="D2425" s="18" t="s">
        <v>10854</v>
      </c>
      <c r="E2425" s="19" t="s">
        <v>563</v>
      </c>
      <c r="F2425" s="18" t="s">
        <v>6100</v>
      </c>
      <c r="G2425" s="18" t="s">
        <v>29</v>
      </c>
      <c r="H2425" s="18" t="s">
        <v>5936</v>
      </c>
      <c r="I2425" s="19" t="s">
        <v>15465</v>
      </c>
      <c r="J2425" s="18" t="s">
        <v>5904</v>
      </c>
      <c r="K2425" s="18" t="s">
        <v>15596</v>
      </c>
      <c r="L2425" s="18" t="s">
        <v>10232</v>
      </c>
      <c r="N2425" s="20">
        <v>45322</v>
      </c>
      <c r="O2425" s="18" t="s">
        <v>15597</v>
      </c>
      <c r="P2425" s="18" t="s">
        <v>15596</v>
      </c>
      <c r="Q2425" s="18" t="s">
        <v>15493</v>
      </c>
      <c r="R2425" s="18">
        <v>0.85</v>
      </c>
      <c r="T2425" s="18">
        <v>0</v>
      </c>
      <c r="U2425" s="18">
        <v>0</v>
      </c>
    </row>
    <row r="2426" spans="2:21" x14ac:dyDescent="0.4">
      <c r="B2426" s="18" t="s">
        <v>5926</v>
      </c>
      <c r="C2426" s="18" t="s">
        <v>5910</v>
      </c>
      <c r="D2426" s="18" t="s">
        <v>10854</v>
      </c>
      <c r="E2426" s="19" t="s">
        <v>563</v>
      </c>
      <c r="F2426" s="18" t="s">
        <v>6100</v>
      </c>
      <c r="G2426" s="18" t="s">
        <v>29</v>
      </c>
      <c r="H2426" s="18" t="s">
        <v>5936</v>
      </c>
      <c r="I2426" s="19" t="s">
        <v>15465</v>
      </c>
      <c r="J2426" s="18" t="s">
        <v>5843</v>
      </c>
      <c r="K2426" s="18" t="s">
        <v>15594</v>
      </c>
      <c r="L2426" s="18" t="s">
        <v>10232</v>
      </c>
      <c r="N2426" s="20">
        <v>45322</v>
      </c>
      <c r="O2426" s="18" t="s">
        <v>15595</v>
      </c>
      <c r="P2426" s="18" t="s">
        <v>15594</v>
      </c>
      <c r="Q2426" s="18" t="s">
        <v>15493</v>
      </c>
      <c r="R2426" s="18">
        <v>0.85</v>
      </c>
      <c r="T2426" s="18">
        <v>0</v>
      </c>
      <c r="U2426" s="18">
        <v>0</v>
      </c>
    </row>
    <row r="2427" spans="2:21" x14ac:dyDescent="0.4">
      <c r="B2427" s="18" t="s">
        <v>5926</v>
      </c>
      <c r="C2427" s="18" t="s">
        <v>5910</v>
      </c>
      <c r="D2427" s="18" t="s">
        <v>10854</v>
      </c>
      <c r="E2427" s="19" t="s">
        <v>563</v>
      </c>
      <c r="F2427" s="18" t="s">
        <v>6100</v>
      </c>
      <c r="G2427" s="18" t="s">
        <v>29</v>
      </c>
      <c r="H2427" s="18" t="s">
        <v>5936</v>
      </c>
      <c r="I2427" s="19" t="s">
        <v>15465</v>
      </c>
      <c r="J2427" s="18" t="s">
        <v>5923</v>
      </c>
      <c r="K2427" s="18" t="s">
        <v>15592</v>
      </c>
      <c r="L2427" s="18" t="s">
        <v>10232</v>
      </c>
      <c r="N2427" s="20">
        <v>45322</v>
      </c>
      <c r="O2427" s="18" t="s">
        <v>15593</v>
      </c>
      <c r="P2427" s="18" t="s">
        <v>15592</v>
      </c>
      <c r="Q2427" s="18" t="s">
        <v>15493</v>
      </c>
      <c r="R2427" s="18">
        <v>0.85</v>
      </c>
      <c r="T2427" s="18">
        <v>0</v>
      </c>
      <c r="U2427" s="18">
        <v>0</v>
      </c>
    </row>
    <row r="2428" spans="2:21" x14ac:dyDescent="0.4">
      <c r="B2428" s="18" t="s">
        <v>5926</v>
      </c>
      <c r="C2428" s="18" t="s">
        <v>5910</v>
      </c>
      <c r="D2428" s="18" t="s">
        <v>10854</v>
      </c>
      <c r="E2428" s="19" t="s">
        <v>563</v>
      </c>
      <c r="F2428" s="18" t="s">
        <v>6100</v>
      </c>
      <c r="G2428" s="18" t="s">
        <v>522</v>
      </c>
      <c r="H2428" s="18" t="s">
        <v>9525</v>
      </c>
      <c r="I2428" s="19" t="s">
        <v>9526</v>
      </c>
      <c r="J2428" s="18" t="s">
        <v>5899</v>
      </c>
      <c r="K2428" s="18" t="s">
        <v>15658</v>
      </c>
      <c r="L2428" s="18" t="s">
        <v>10232</v>
      </c>
      <c r="N2428" s="20">
        <v>45322</v>
      </c>
      <c r="O2428" s="18" t="s">
        <v>15659</v>
      </c>
      <c r="P2428" s="18" t="s">
        <v>15658</v>
      </c>
      <c r="Q2428" s="18" t="s">
        <v>15493</v>
      </c>
      <c r="T2428" s="18">
        <v>0</v>
      </c>
      <c r="U2428" s="18">
        <v>0</v>
      </c>
    </row>
    <row r="2429" spans="2:21" x14ac:dyDescent="0.4">
      <c r="B2429" s="18" t="s">
        <v>5926</v>
      </c>
      <c r="C2429" s="18" t="s">
        <v>5910</v>
      </c>
      <c r="D2429" s="18" t="s">
        <v>10854</v>
      </c>
      <c r="E2429" s="19" t="s">
        <v>563</v>
      </c>
      <c r="F2429" s="18" t="s">
        <v>6100</v>
      </c>
      <c r="G2429" s="18" t="s">
        <v>522</v>
      </c>
      <c r="H2429" s="18" t="s">
        <v>9525</v>
      </c>
      <c r="I2429" s="19" t="s">
        <v>9526</v>
      </c>
      <c r="J2429" s="18" t="s">
        <v>5904</v>
      </c>
      <c r="K2429" s="18" t="s">
        <v>15656</v>
      </c>
      <c r="L2429" s="18" t="s">
        <v>10232</v>
      </c>
      <c r="N2429" s="20">
        <v>45322</v>
      </c>
      <c r="O2429" s="18" t="s">
        <v>15657</v>
      </c>
      <c r="P2429" s="18" t="s">
        <v>15656</v>
      </c>
      <c r="Q2429" s="18" t="s">
        <v>15493</v>
      </c>
      <c r="T2429" s="18">
        <v>0</v>
      </c>
      <c r="U2429" s="18">
        <v>0</v>
      </c>
    </row>
    <row r="2430" spans="2:21" x14ac:dyDescent="0.4">
      <c r="B2430" s="18" t="s">
        <v>5926</v>
      </c>
      <c r="C2430" s="18" t="s">
        <v>5910</v>
      </c>
      <c r="D2430" s="18" t="s">
        <v>10854</v>
      </c>
      <c r="E2430" s="19" t="s">
        <v>563</v>
      </c>
      <c r="F2430" s="18" t="s">
        <v>6100</v>
      </c>
      <c r="G2430" s="18" t="s">
        <v>522</v>
      </c>
      <c r="H2430" s="18" t="s">
        <v>9525</v>
      </c>
      <c r="I2430" s="19" t="s">
        <v>9526</v>
      </c>
      <c r="J2430" s="18" t="s">
        <v>5843</v>
      </c>
      <c r="K2430" s="18" t="s">
        <v>15654</v>
      </c>
      <c r="L2430" s="18" t="s">
        <v>10232</v>
      </c>
      <c r="N2430" s="20">
        <v>45322</v>
      </c>
      <c r="O2430" s="18" t="s">
        <v>15655</v>
      </c>
      <c r="P2430" s="18" t="s">
        <v>15654</v>
      </c>
      <c r="Q2430" s="18" t="s">
        <v>15493</v>
      </c>
      <c r="T2430" s="18">
        <v>0</v>
      </c>
      <c r="U2430" s="18">
        <v>0</v>
      </c>
    </row>
    <row r="2431" spans="2:21" x14ac:dyDescent="0.4">
      <c r="B2431" s="18" t="s">
        <v>5926</v>
      </c>
      <c r="C2431" s="18" t="s">
        <v>5910</v>
      </c>
      <c r="D2431" s="18" t="s">
        <v>10854</v>
      </c>
      <c r="E2431" s="19" t="s">
        <v>553</v>
      </c>
      <c r="F2431" s="18" t="s">
        <v>6100</v>
      </c>
      <c r="G2431" s="18" t="s">
        <v>29</v>
      </c>
      <c r="H2431" s="18" t="s">
        <v>5936</v>
      </c>
      <c r="I2431" s="19" t="s">
        <v>5915</v>
      </c>
      <c r="J2431" s="18" t="s">
        <v>5899</v>
      </c>
      <c r="K2431" s="18" t="s">
        <v>11006</v>
      </c>
      <c r="L2431" s="18" t="s">
        <v>10232</v>
      </c>
      <c r="N2431" s="20">
        <v>45322</v>
      </c>
      <c r="O2431" s="18" t="s">
        <v>11007</v>
      </c>
      <c r="P2431" s="18" t="s">
        <v>11006</v>
      </c>
      <c r="Q2431" s="18" t="s">
        <v>10901</v>
      </c>
      <c r="R2431" s="18">
        <v>0.92</v>
      </c>
      <c r="T2431" s="18">
        <v>0</v>
      </c>
      <c r="U2431" s="18">
        <v>0</v>
      </c>
    </row>
    <row r="2432" spans="2:21" x14ac:dyDescent="0.4">
      <c r="B2432" s="18" t="s">
        <v>5926</v>
      </c>
      <c r="C2432" s="18" t="s">
        <v>5910</v>
      </c>
      <c r="D2432" s="18" t="s">
        <v>10854</v>
      </c>
      <c r="E2432" s="19" t="s">
        <v>553</v>
      </c>
      <c r="F2432" s="18" t="s">
        <v>6100</v>
      </c>
      <c r="G2432" s="18" t="s">
        <v>29</v>
      </c>
      <c r="H2432" s="18" t="s">
        <v>5936</v>
      </c>
      <c r="I2432" s="19" t="s">
        <v>5915</v>
      </c>
      <c r="J2432" s="18" t="s">
        <v>5904</v>
      </c>
      <c r="K2432" s="18" t="s">
        <v>11004</v>
      </c>
      <c r="L2432" s="18" t="s">
        <v>10232</v>
      </c>
      <c r="N2432" s="20">
        <v>45322</v>
      </c>
      <c r="O2432" s="18" t="s">
        <v>11005</v>
      </c>
      <c r="P2432" s="18" t="s">
        <v>11004</v>
      </c>
      <c r="Q2432" s="18" t="s">
        <v>10901</v>
      </c>
      <c r="R2432" s="18">
        <v>0.92</v>
      </c>
      <c r="T2432" s="18">
        <v>0</v>
      </c>
      <c r="U2432" s="18">
        <v>0</v>
      </c>
    </row>
    <row r="2433" spans="2:21" x14ac:dyDescent="0.4">
      <c r="B2433" s="18" t="s">
        <v>5926</v>
      </c>
      <c r="C2433" s="18" t="s">
        <v>5910</v>
      </c>
      <c r="D2433" s="18" t="s">
        <v>10854</v>
      </c>
      <c r="E2433" s="19" t="s">
        <v>553</v>
      </c>
      <c r="F2433" s="18" t="s">
        <v>6100</v>
      </c>
      <c r="G2433" s="18" t="s">
        <v>29</v>
      </c>
      <c r="H2433" s="18" t="s">
        <v>5936</v>
      </c>
      <c r="I2433" s="19" t="s">
        <v>5915</v>
      </c>
      <c r="J2433" s="18" t="s">
        <v>5843</v>
      </c>
      <c r="K2433" s="18" t="s">
        <v>11002</v>
      </c>
      <c r="L2433" s="18" t="s">
        <v>10232</v>
      </c>
      <c r="N2433" s="20">
        <v>45322</v>
      </c>
      <c r="O2433" s="18" t="s">
        <v>11003</v>
      </c>
      <c r="P2433" s="18" t="s">
        <v>11002</v>
      </c>
      <c r="Q2433" s="18" t="s">
        <v>10901</v>
      </c>
      <c r="R2433" s="18">
        <v>0.92</v>
      </c>
      <c r="T2433" s="18">
        <v>0</v>
      </c>
      <c r="U2433" s="18">
        <v>0</v>
      </c>
    </row>
    <row r="2434" spans="2:21" x14ac:dyDescent="0.4">
      <c r="B2434" s="18" t="s">
        <v>5926</v>
      </c>
      <c r="C2434" s="18" t="s">
        <v>5910</v>
      </c>
      <c r="D2434" s="18" t="s">
        <v>10854</v>
      </c>
      <c r="E2434" s="19" t="s">
        <v>553</v>
      </c>
      <c r="F2434" s="18" t="s">
        <v>6100</v>
      </c>
      <c r="G2434" s="18" t="s">
        <v>29</v>
      </c>
      <c r="H2434" s="18" t="s">
        <v>5936</v>
      </c>
      <c r="I2434" s="19" t="s">
        <v>5915</v>
      </c>
      <c r="J2434" s="18" t="s">
        <v>5923</v>
      </c>
      <c r="K2434" s="18" t="s">
        <v>11000</v>
      </c>
      <c r="L2434" s="18" t="s">
        <v>10232</v>
      </c>
      <c r="N2434" s="20">
        <v>45322</v>
      </c>
      <c r="O2434" s="18" t="s">
        <v>11001</v>
      </c>
      <c r="P2434" s="18" t="s">
        <v>11000</v>
      </c>
      <c r="Q2434" s="18" t="s">
        <v>10901</v>
      </c>
      <c r="R2434" s="18">
        <v>0.92</v>
      </c>
      <c r="T2434" s="18">
        <v>0</v>
      </c>
      <c r="U2434" s="18">
        <v>0</v>
      </c>
    </row>
    <row r="2435" spans="2:21" x14ac:dyDescent="0.4">
      <c r="B2435" s="18" t="s">
        <v>5926</v>
      </c>
      <c r="C2435" s="18" t="s">
        <v>5910</v>
      </c>
      <c r="D2435" s="18" t="s">
        <v>10854</v>
      </c>
      <c r="E2435" s="19" t="s">
        <v>553</v>
      </c>
      <c r="F2435" s="18" t="s">
        <v>6100</v>
      </c>
      <c r="G2435" s="18" t="s">
        <v>522</v>
      </c>
      <c r="H2435" s="18" t="s">
        <v>9525</v>
      </c>
      <c r="I2435" s="19" t="s">
        <v>9526</v>
      </c>
      <c r="J2435" s="18" t="s">
        <v>5899</v>
      </c>
      <c r="K2435" s="18" t="s">
        <v>11409</v>
      </c>
      <c r="L2435" s="18" t="s">
        <v>10232</v>
      </c>
      <c r="N2435" s="20">
        <v>45322</v>
      </c>
      <c r="O2435" s="18" t="s">
        <v>11410</v>
      </c>
      <c r="P2435" s="18" t="s">
        <v>11409</v>
      </c>
      <c r="Q2435" s="18" t="s">
        <v>10901</v>
      </c>
      <c r="T2435" s="18">
        <v>0</v>
      </c>
      <c r="U2435" s="18">
        <v>0</v>
      </c>
    </row>
    <row r="2436" spans="2:21" x14ac:dyDescent="0.4">
      <c r="B2436" s="18" t="s">
        <v>5926</v>
      </c>
      <c r="C2436" s="18" t="s">
        <v>5910</v>
      </c>
      <c r="D2436" s="18" t="s">
        <v>10854</v>
      </c>
      <c r="E2436" s="19" t="s">
        <v>553</v>
      </c>
      <c r="F2436" s="18" t="s">
        <v>6100</v>
      </c>
      <c r="G2436" s="18" t="s">
        <v>522</v>
      </c>
      <c r="H2436" s="18" t="s">
        <v>9525</v>
      </c>
      <c r="I2436" s="19" t="s">
        <v>9526</v>
      </c>
      <c r="J2436" s="18" t="s">
        <v>5904</v>
      </c>
      <c r="K2436" s="18" t="s">
        <v>11407</v>
      </c>
      <c r="L2436" s="18" t="s">
        <v>10232</v>
      </c>
      <c r="N2436" s="20">
        <v>45322</v>
      </c>
      <c r="O2436" s="18" t="s">
        <v>11408</v>
      </c>
      <c r="P2436" s="18" t="s">
        <v>11407</v>
      </c>
      <c r="Q2436" s="18" t="s">
        <v>10901</v>
      </c>
      <c r="T2436" s="18">
        <v>0</v>
      </c>
      <c r="U2436" s="18">
        <v>0</v>
      </c>
    </row>
    <row r="2437" spans="2:21" x14ac:dyDescent="0.4">
      <c r="B2437" s="18" t="s">
        <v>5926</v>
      </c>
      <c r="C2437" s="18" t="s">
        <v>5910</v>
      </c>
      <c r="D2437" s="18" t="s">
        <v>10854</v>
      </c>
      <c r="E2437" s="19" t="s">
        <v>553</v>
      </c>
      <c r="F2437" s="18" t="s">
        <v>6100</v>
      </c>
      <c r="G2437" s="18" t="s">
        <v>522</v>
      </c>
      <c r="H2437" s="18" t="s">
        <v>9525</v>
      </c>
      <c r="I2437" s="19" t="s">
        <v>9526</v>
      </c>
      <c r="J2437" s="18" t="s">
        <v>5843</v>
      </c>
      <c r="K2437" s="18" t="s">
        <v>11405</v>
      </c>
      <c r="L2437" s="18" t="s">
        <v>10232</v>
      </c>
      <c r="N2437" s="20">
        <v>45322</v>
      </c>
      <c r="O2437" s="18" t="s">
        <v>11406</v>
      </c>
      <c r="P2437" s="18" t="s">
        <v>11405</v>
      </c>
      <c r="Q2437" s="18" t="s">
        <v>10901</v>
      </c>
      <c r="T2437" s="18">
        <v>0</v>
      </c>
      <c r="U2437" s="18">
        <v>0</v>
      </c>
    </row>
    <row r="2438" spans="2:21" x14ac:dyDescent="0.4">
      <c r="B2438" s="18" t="s">
        <v>5926</v>
      </c>
      <c r="C2438" s="18" t="s">
        <v>5910</v>
      </c>
      <c r="D2438" s="18" t="s">
        <v>10854</v>
      </c>
      <c r="E2438" s="19" t="s">
        <v>557</v>
      </c>
      <c r="F2438" s="18" t="s">
        <v>5991</v>
      </c>
      <c r="G2438" s="18" t="s">
        <v>5913</v>
      </c>
      <c r="H2438" s="18" t="s">
        <v>5914</v>
      </c>
      <c r="I2438" s="19" t="s">
        <v>12077</v>
      </c>
      <c r="J2438" s="18" t="s">
        <v>5899</v>
      </c>
      <c r="K2438" s="18" t="s">
        <v>15697</v>
      </c>
      <c r="L2438" s="18" t="s">
        <v>10232</v>
      </c>
      <c r="N2438" s="20">
        <v>45322</v>
      </c>
      <c r="O2438" s="18" t="s">
        <v>15698</v>
      </c>
      <c r="P2438" s="18" t="s">
        <v>15697</v>
      </c>
      <c r="Q2438" s="18" t="s">
        <v>15662</v>
      </c>
      <c r="R2438" s="18">
        <v>0.73</v>
      </c>
      <c r="T2438" s="18">
        <v>0</v>
      </c>
      <c r="U2438" s="18">
        <v>0</v>
      </c>
    </row>
    <row r="2439" spans="2:21" x14ac:dyDescent="0.4">
      <c r="B2439" s="18" t="s">
        <v>5926</v>
      </c>
      <c r="C2439" s="18" t="s">
        <v>5910</v>
      </c>
      <c r="D2439" s="18" t="s">
        <v>10854</v>
      </c>
      <c r="E2439" s="19" t="s">
        <v>557</v>
      </c>
      <c r="F2439" s="18" t="s">
        <v>5991</v>
      </c>
      <c r="G2439" s="18" t="s">
        <v>5913</v>
      </c>
      <c r="H2439" s="18" t="s">
        <v>5914</v>
      </c>
      <c r="I2439" s="19" t="s">
        <v>12077</v>
      </c>
      <c r="J2439" s="18" t="s">
        <v>5904</v>
      </c>
      <c r="K2439" s="18" t="s">
        <v>15695</v>
      </c>
      <c r="L2439" s="18" t="s">
        <v>10232</v>
      </c>
      <c r="N2439" s="20">
        <v>45322</v>
      </c>
      <c r="O2439" s="18" t="s">
        <v>15696</v>
      </c>
      <c r="P2439" s="18" t="s">
        <v>15695</v>
      </c>
      <c r="Q2439" s="18" t="s">
        <v>15662</v>
      </c>
      <c r="R2439" s="18">
        <v>0.73</v>
      </c>
      <c r="T2439" s="18">
        <v>0</v>
      </c>
      <c r="U2439" s="18">
        <v>0</v>
      </c>
    </row>
    <row r="2440" spans="2:21" x14ac:dyDescent="0.4">
      <c r="B2440" s="18" t="s">
        <v>5926</v>
      </c>
      <c r="C2440" s="18" t="s">
        <v>5910</v>
      </c>
      <c r="D2440" s="18" t="s">
        <v>10854</v>
      </c>
      <c r="E2440" s="19" t="s">
        <v>557</v>
      </c>
      <c r="F2440" s="18" t="s">
        <v>5991</v>
      </c>
      <c r="G2440" s="18" t="s">
        <v>5913</v>
      </c>
      <c r="H2440" s="18" t="s">
        <v>5914</v>
      </c>
      <c r="I2440" s="19" t="s">
        <v>12077</v>
      </c>
      <c r="J2440" s="18" t="s">
        <v>5843</v>
      </c>
      <c r="K2440" s="18" t="s">
        <v>15693</v>
      </c>
      <c r="L2440" s="18" t="s">
        <v>10232</v>
      </c>
      <c r="N2440" s="20">
        <v>45322</v>
      </c>
      <c r="O2440" s="18" t="s">
        <v>15694</v>
      </c>
      <c r="P2440" s="18" t="s">
        <v>15693</v>
      </c>
      <c r="Q2440" s="18" t="s">
        <v>15662</v>
      </c>
      <c r="R2440" s="18">
        <v>0.73</v>
      </c>
      <c r="T2440" s="18">
        <v>0</v>
      </c>
      <c r="U2440" s="18">
        <v>0</v>
      </c>
    </row>
    <row r="2441" spans="2:21" x14ac:dyDescent="0.4">
      <c r="B2441" s="18" t="s">
        <v>5926</v>
      </c>
      <c r="C2441" s="18" t="s">
        <v>5910</v>
      </c>
      <c r="D2441" s="18" t="s">
        <v>10854</v>
      </c>
      <c r="E2441" s="19" t="s">
        <v>557</v>
      </c>
      <c r="F2441" s="18" t="s">
        <v>5991</v>
      </c>
      <c r="G2441" s="18" t="s">
        <v>5913</v>
      </c>
      <c r="H2441" s="18" t="s">
        <v>5914</v>
      </c>
      <c r="I2441" s="19" t="s">
        <v>12077</v>
      </c>
      <c r="J2441" s="18" t="s">
        <v>5923</v>
      </c>
      <c r="K2441" s="18" t="s">
        <v>15691</v>
      </c>
      <c r="L2441" s="18" t="s">
        <v>10232</v>
      </c>
      <c r="N2441" s="20">
        <v>45322</v>
      </c>
      <c r="O2441" s="18" t="s">
        <v>15692</v>
      </c>
      <c r="P2441" s="18" t="s">
        <v>15691</v>
      </c>
      <c r="Q2441" s="18" t="s">
        <v>15662</v>
      </c>
      <c r="R2441" s="18">
        <v>0.73</v>
      </c>
      <c r="T2441" s="18">
        <v>0</v>
      </c>
      <c r="U2441" s="18">
        <v>0</v>
      </c>
    </row>
    <row r="2442" spans="2:21" x14ac:dyDescent="0.4">
      <c r="B2442" s="18" t="s">
        <v>5926</v>
      </c>
      <c r="C2442" s="18" t="s">
        <v>5910</v>
      </c>
      <c r="D2442" s="18" t="s">
        <v>10854</v>
      </c>
      <c r="E2442" s="19" t="s">
        <v>557</v>
      </c>
      <c r="F2442" s="18" t="s">
        <v>5991</v>
      </c>
      <c r="G2442" s="18" t="s">
        <v>29</v>
      </c>
      <c r="H2442" s="18" t="s">
        <v>5936</v>
      </c>
      <c r="I2442" s="19" t="s">
        <v>15465</v>
      </c>
      <c r="J2442" s="18" t="s">
        <v>5899</v>
      </c>
      <c r="K2442" s="18" t="s">
        <v>15689</v>
      </c>
      <c r="L2442" s="18" t="s">
        <v>10232</v>
      </c>
      <c r="N2442" s="20">
        <v>45322</v>
      </c>
      <c r="O2442" s="18" t="s">
        <v>15690</v>
      </c>
      <c r="P2442" s="18" t="s">
        <v>15689</v>
      </c>
      <c r="Q2442" s="18" t="s">
        <v>15662</v>
      </c>
      <c r="R2442" s="18">
        <v>0.85</v>
      </c>
      <c r="T2442" s="18">
        <v>0</v>
      </c>
      <c r="U2442" s="18">
        <v>0</v>
      </c>
    </row>
    <row r="2443" spans="2:21" x14ac:dyDescent="0.4">
      <c r="B2443" s="18" t="s">
        <v>5926</v>
      </c>
      <c r="C2443" s="18" t="s">
        <v>5910</v>
      </c>
      <c r="D2443" s="18" t="s">
        <v>10854</v>
      </c>
      <c r="E2443" s="19" t="s">
        <v>557</v>
      </c>
      <c r="F2443" s="18" t="s">
        <v>5991</v>
      </c>
      <c r="G2443" s="18" t="s">
        <v>29</v>
      </c>
      <c r="H2443" s="18" t="s">
        <v>5936</v>
      </c>
      <c r="I2443" s="19" t="s">
        <v>15465</v>
      </c>
      <c r="J2443" s="18" t="s">
        <v>5904</v>
      </c>
      <c r="K2443" s="18" t="s">
        <v>15687</v>
      </c>
      <c r="L2443" s="18" t="s">
        <v>10232</v>
      </c>
      <c r="N2443" s="20">
        <v>45322</v>
      </c>
      <c r="O2443" s="18" t="s">
        <v>15688</v>
      </c>
      <c r="P2443" s="18" t="s">
        <v>15687</v>
      </c>
      <c r="Q2443" s="18" t="s">
        <v>15662</v>
      </c>
      <c r="R2443" s="18">
        <v>0.85</v>
      </c>
      <c r="T2443" s="18">
        <v>0</v>
      </c>
      <c r="U2443" s="18">
        <v>0</v>
      </c>
    </row>
    <row r="2444" spans="2:21" x14ac:dyDescent="0.4">
      <c r="B2444" s="18" t="s">
        <v>5926</v>
      </c>
      <c r="C2444" s="18" t="s">
        <v>5910</v>
      </c>
      <c r="D2444" s="18" t="s">
        <v>10854</v>
      </c>
      <c r="E2444" s="19" t="s">
        <v>557</v>
      </c>
      <c r="F2444" s="18" t="s">
        <v>5991</v>
      </c>
      <c r="G2444" s="18" t="s">
        <v>29</v>
      </c>
      <c r="H2444" s="18" t="s">
        <v>5936</v>
      </c>
      <c r="I2444" s="19" t="s">
        <v>15465</v>
      </c>
      <c r="J2444" s="18" t="s">
        <v>5843</v>
      </c>
      <c r="K2444" s="18" t="s">
        <v>15685</v>
      </c>
      <c r="L2444" s="18" t="s">
        <v>10232</v>
      </c>
      <c r="N2444" s="20">
        <v>45322</v>
      </c>
      <c r="O2444" s="18" t="s">
        <v>15686</v>
      </c>
      <c r="P2444" s="18" t="s">
        <v>15685</v>
      </c>
      <c r="Q2444" s="18" t="s">
        <v>15662</v>
      </c>
      <c r="R2444" s="18">
        <v>0.85</v>
      </c>
      <c r="T2444" s="18">
        <v>0</v>
      </c>
      <c r="U2444" s="18">
        <v>0</v>
      </c>
    </row>
    <row r="2445" spans="2:21" x14ac:dyDescent="0.4">
      <c r="B2445" s="18" t="s">
        <v>5926</v>
      </c>
      <c r="C2445" s="18" t="s">
        <v>5910</v>
      </c>
      <c r="D2445" s="18" t="s">
        <v>10854</v>
      </c>
      <c r="E2445" s="19" t="s">
        <v>557</v>
      </c>
      <c r="F2445" s="18" t="s">
        <v>5991</v>
      </c>
      <c r="G2445" s="18" t="s">
        <v>29</v>
      </c>
      <c r="H2445" s="18" t="s">
        <v>5936</v>
      </c>
      <c r="I2445" s="19" t="s">
        <v>15465</v>
      </c>
      <c r="J2445" s="18" t="s">
        <v>5923</v>
      </c>
      <c r="K2445" s="18" t="s">
        <v>15683</v>
      </c>
      <c r="L2445" s="18" t="s">
        <v>10232</v>
      </c>
      <c r="N2445" s="20">
        <v>45322</v>
      </c>
      <c r="O2445" s="18" t="s">
        <v>15684</v>
      </c>
      <c r="P2445" s="18" t="s">
        <v>15683</v>
      </c>
      <c r="Q2445" s="18" t="s">
        <v>15662</v>
      </c>
      <c r="R2445" s="18">
        <v>0.85</v>
      </c>
      <c r="T2445" s="18">
        <v>0</v>
      </c>
      <c r="U2445" s="18">
        <v>0</v>
      </c>
    </row>
    <row r="2446" spans="2:21" x14ac:dyDescent="0.4">
      <c r="B2446" s="18" t="s">
        <v>5926</v>
      </c>
      <c r="C2446" s="18" t="s">
        <v>5910</v>
      </c>
      <c r="D2446" s="18" t="s">
        <v>10854</v>
      </c>
      <c r="E2446" s="19" t="s">
        <v>557</v>
      </c>
      <c r="F2446" s="18" t="s">
        <v>5991</v>
      </c>
      <c r="G2446" s="18" t="s">
        <v>522</v>
      </c>
      <c r="H2446" s="18" t="s">
        <v>9525</v>
      </c>
      <c r="I2446" s="19" t="s">
        <v>9526</v>
      </c>
      <c r="J2446" s="18" t="s">
        <v>5899</v>
      </c>
      <c r="K2446" s="18" t="s">
        <v>15709</v>
      </c>
      <c r="L2446" s="18" t="s">
        <v>10232</v>
      </c>
      <c r="N2446" s="20">
        <v>45322</v>
      </c>
      <c r="O2446" s="18" t="s">
        <v>15710</v>
      </c>
      <c r="P2446" s="18" t="s">
        <v>15709</v>
      </c>
      <c r="Q2446" s="18" t="s">
        <v>15662</v>
      </c>
      <c r="T2446" s="18">
        <v>0</v>
      </c>
      <c r="U2446" s="18">
        <v>0</v>
      </c>
    </row>
    <row r="2447" spans="2:21" x14ac:dyDescent="0.4">
      <c r="B2447" s="18" t="s">
        <v>5926</v>
      </c>
      <c r="C2447" s="18" t="s">
        <v>5910</v>
      </c>
      <c r="D2447" s="18" t="s">
        <v>10854</v>
      </c>
      <c r="E2447" s="19" t="s">
        <v>557</v>
      </c>
      <c r="F2447" s="18" t="s">
        <v>5991</v>
      </c>
      <c r="G2447" s="18" t="s">
        <v>522</v>
      </c>
      <c r="H2447" s="18" t="s">
        <v>9525</v>
      </c>
      <c r="I2447" s="19" t="s">
        <v>9526</v>
      </c>
      <c r="J2447" s="18" t="s">
        <v>5904</v>
      </c>
      <c r="K2447" s="18" t="s">
        <v>15707</v>
      </c>
      <c r="L2447" s="18" t="s">
        <v>10232</v>
      </c>
      <c r="N2447" s="20">
        <v>45322</v>
      </c>
      <c r="O2447" s="18" t="s">
        <v>15708</v>
      </c>
      <c r="P2447" s="18" t="s">
        <v>15707</v>
      </c>
      <c r="Q2447" s="18" t="s">
        <v>15662</v>
      </c>
      <c r="T2447" s="18">
        <v>0</v>
      </c>
      <c r="U2447" s="18">
        <v>0</v>
      </c>
    </row>
    <row r="2448" spans="2:21" x14ac:dyDescent="0.4">
      <c r="B2448" s="18" t="s">
        <v>5926</v>
      </c>
      <c r="C2448" s="18" t="s">
        <v>5910</v>
      </c>
      <c r="D2448" s="18" t="s">
        <v>10854</v>
      </c>
      <c r="E2448" s="19" t="s">
        <v>557</v>
      </c>
      <c r="F2448" s="18" t="s">
        <v>5991</v>
      </c>
      <c r="G2448" s="18" t="s">
        <v>522</v>
      </c>
      <c r="H2448" s="18" t="s">
        <v>9525</v>
      </c>
      <c r="I2448" s="19" t="s">
        <v>9526</v>
      </c>
      <c r="J2448" s="18" t="s">
        <v>5843</v>
      </c>
      <c r="K2448" s="18" t="s">
        <v>15705</v>
      </c>
      <c r="L2448" s="18" t="s">
        <v>10232</v>
      </c>
      <c r="N2448" s="20">
        <v>45322</v>
      </c>
      <c r="O2448" s="18" t="s">
        <v>15706</v>
      </c>
      <c r="P2448" s="18" t="s">
        <v>15705</v>
      </c>
      <c r="Q2448" s="18" t="s">
        <v>15662</v>
      </c>
      <c r="T2448" s="18">
        <v>0</v>
      </c>
      <c r="U2448" s="18">
        <v>0</v>
      </c>
    </row>
    <row r="2449" spans="2:21" x14ac:dyDescent="0.4">
      <c r="B2449" s="18" t="s">
        <v>5926</v>
      </c>
      <c r="C2449" s="18" t="s">
        <v>5910</v>
      </c>
      <c r="D2449" s="18" t="s">
        <v>10854</v>
      </c>
      <c r="E2449" s="19" t="s">
        <v>554</v>
      </c>
      <c r="F2449" s="18" t="s">
        <v>5991</v>
      </c>
      <c r="G2449" s="18" t="s">
        <v>5913</v>
      </c>
      <c r="H2449" s="18" t="s">
        <v>5914</v>
      </c>
      <c r="I2449" s="19" t="s">
        <v>5992</v>
      </c>
      <c r="J2449" s="18" t="s">
        <v>5899</v>
      </c>
      <c r="K2449" s="18" t="s">
        <v>15383</v>
      </c>
      <c r="L2449" s="18" t="s">
        <v>10232</v>
      </c>
      <c r="N2449" s="20">
        <v>45322</v>
      </c>
      <c r="O2449" s="18" t="s">
        <v>15384</v>
      </c>
      <c r="P2449" s="18" t="s">
        <v>15383</v>
      </c>
      <c r="Q2449" s="18" t="s">
        <v>15356</v>
      </c>
      <c r="R2449" s="18">
        <v>0.67</v>
      </c>
      <c r="T2449" s="18">
        <v>0</v>
      </c>
      <c r="U2449" s="18">
        <v>0</v>
      </c>
    </row>
    <row r="2450" spans="2:21" x14ac:dyDescent="0.4">
      <c r="B2450" s="18" t="s">
        <v>5926</v>
      </c>
      <c r="C2450" s="18" t="s">
        <v>5910</v>
      </c>
      <c r="D2450" s="18" t="s">
        <v>10854</v>
      </c>
      <c r="E2450" s="19" t="s">
        <v>554</v>
      </c>
      <c r="F2450" s="18" t="s">
        <v>5991</v>
      </c>
      <c r="G2450" s="18" t="s">
        <v>5913</v>
      </c>
      <c r="H2450" s="18" t="s">
        <v>5914</v>
      </c>
      <c r="I2450" s="19" t="s">
        <v>5992</v>
      </c>
      <c r="J2450" s="18" t="s">
        <v>5904</v>
      </c>
      <c r="K2450" s="18" t="s">
        <v>15381</v>
      </c>
      <c r="L2450" s="18" t="s">
        <v>10232</v>
      </c>
      <c r="N2450" s="20">
        <v>45322</v>
      </c>
      <c r="O2450" s="18" t="s">
        <v>15382</v>
      </c>
      <c r="P2450" s="18" t="s">
        <v>15381</v>
      </c>
      <c r="Q2450" s="18" t="s">
        <v>15356</v>
      </c>
      <c r="R2450" s="18">
        <v>0.67</v>
      </c>
      <c r="T2450" s="18">
        <v>0</v>
      </c>
      <c r="U2450" s="18">
        <v>0</v>
      </c>
    </row>
    <row r="2451" spans="2:21" x14ac:dyDescent="0.4">
      <c r="B2451" s="18" t="s">
        <v>5926</v>
      </c>
      <c r="C2451" s="18" t="s">
        <v>5910</v>
      </c>
      <c r="D2451" s="18" t="s">
        <v>10854</v>
      </c>
      <c r="E2451" s="19" t="s">
        <v>554</v>
      </c>
      <c r="F2451" s="18" t="s">
        <v>5991</v>
      </c>
      <c r="G2451" s="18" t="s">
        <v>5913</v>
      </c>
      <c r="H2451" s="18" t="s">
        <v>5914</v>
      </c>
      <c r="I2451" s="19" t="s">
        <v>5992</v>
      </c>
      <c r="J2451" s="18" t="s">
        <v>5843</v>
      </c>
      <c r="K2451" s="18" t="s">
        <v>15379</v>
      </c>
      <c r="L2451" s="18" t="s">
        <v>10232</v>
      </c>
      <c r="N2451" s="20">
        <v>45322</v>
      </c>
      <c r="O2451" s="18" t="s">
        <v>15380</v>
      </c>
      <c r="P2451" s="18" t="s">
        <v>15379</v>
      </c>
      <c r="Q2451" s="18" t="s">
        <v>15356</v>
      </c>
      <c r="R2451" s="18">
        <v>0.67</v>
      </c>
      <c r="T2451" s="18">
        <v>0</v>
      </c>
      <c r="U2451" s="18">
        <v>0</v>
      </c>
    </row>
    <row r="2452" spans="2:21" x14ac:dyDescent="0.4">
      <c r="B2452" s="18" t="s">
        <v>5926</v>
      </c>
      <c r="C2452" s="18" t="s">
        <v>5910</v>
      </c>
      <c r="D2452" s="18" t="s">
        <v>10854</v>
      </c>
      <c r="E2452" s="19" t="s">
        <v>554</v>
      </c>
      <c r="F2452" s="18" t="s">
        <v>5991</v>
      </c>
      <c r="G2452" s="18" t="s">
        <v>5913</v>
      </c>
      <c r="H2452" s="18" t="s">
        <v>5914</v>
      </c>
      <c r="I2452" s="19" t="s">
        <v>5992</v>
      </c>
      <c r="J2452" s="18" t="s">
        <v>5923</v>
      </c>
      <c r="K2452" s="18" t="s">
        <v>15377</v>
      </c>
      <c r="L2452" s="18" t="s">
        <v>10232</v>
      </c>
      <c r="N2452" s="20">
        <v>45322</v>
      </c>
      <c r="O2452" s="18" t="s">
        <v>15378</v>
      </c>
      <c r="P2452" s="18" t="s">
        <v>15377</v>
      </c>
      <c r="Q2452" s="18" t="s">
        <v>15356</v>
      </c>
      <c r="R2452" s="18">
        <v>0.67</v>
      </c>
      <c r="T2452" s="18">
        <v>0</v>
      </c>
      <c r="U2452" s="18">
        <v>0</v>
      </c>
    </row>
    <row r="2453" spans="2:21" x14ac:dyDescent="0.4">
      <c r="B2453" s="18" t="s">
        <v>5926</v>
      </c>
      <c r="C2453" s="18" t="s">
        <v>5910</v>
      </c>
      <c r="D2453" s="18" t="s">
        <v>10854</v>
      </c>
      <c r="E2453" s="19" t="s">
        <v>554</v>
      </c>
      <c r="F2453" s="18" t="s">
        <v>5991</v>
      </c>
      <c r="G2453" s="18" t="s">
        <v>29</v>
      </c>
      <c r="H2453" s="18" t="s">
        <v>5936</v>
      </c>
      <c r="I2453" s="19" t="s">
        <v>5915</v>
      </c>
      <c r="J2453" s="18" t="s">
        <v>5899</v>
      </c>
      <c r="K2453" s="18" t="s">
        <v>15391</v>
      </c>
      <c r="L2453" s="18" t="s">
        <v>10232</v>
      </c>
      <c r="N2453" s="20">
        <v>45322</v>
      </c>
      <c r="O2453" s="18" t="s">
        <v>15392</v>
      </c>
      <c r="P2453" s="18" t="s">
        <v>15391</v>
      </c>
      <c r="Q2453" s="18" t="s">
        <v>15356</v>
      </c>
      <c r="R2453" s="18">
        <v>0.92</v>
      </c>
      <c r="T2453" s="18">
        <v>0</v>
      </c>
      <c r="U2453" s="18">
        <v>0</v>
      </c>
    </row>
    <row r="2454" spans="2:21" x14ac:dyDescent="0.4">
      <c r="B2454" s="18" t="s">
        <v>5926</v>
      </c>
      <c r="C2454" s="18" t="s">
        <v>5910</v>
      </c>
      <c r="D2454" s="18" t="s">
        <v>10854</v>
      </c>
      <c r="E2454" s="19" t="s">
        <v>554</v>
      </c>
      <c r="F2454" s="18" t="s">
        <v>5991</v>
      </c>
      <c r="G2454" s="18" t="s">
        <v>29</v>
      </c>
      <c r="H2454" s="18" t="s">
        <v>5936</v>
      </c>
      <c r="I2454" s="19" t="s">
        <v>5915</v>
      </c>
      <c r="J2454" s="18" t="s">
        <v>5904</v>
      </c>
      <c r="K2454" s="18" t="s">
        <v>15389</v>
      </c>
      <c r="L2454" s="18" t="s">
        <v>10232</v>
      </c>
      <c r="N2454" s="20">
        <v>45322</v>
      </c>
      <c r="O2454" s="18" t="s">
        <v>15390</v>
      </c>
      <c r="P2454" s="18" t="s">
        <v>15389</v>
      </c>
      <c r="Q2454" s="18" t="s">
        <v>15356</v>
      </c>
      <c r="R2454" s="18">
        <v>0.92</v>
      </c>
      <c r="T2454" s="18">
        <v>0</v>
      </c>
      <c r="U2454" s="18">
        <v>0</v>
      </c>
    </row>
    <row r="2455" spans="2:21" x14ac:dyDescent="0.4">
      <c r="B2455" s="18" t="s">
        <v>5926</v>
      </c>
      <c r="C2455" s="18" t="s">
        <v>5910</v>
      </c>
      <c r="D2455" s="18" t="s">
        <v>10854</v>
      </c>
      <c r="E2455" s="19" t="s">
        <v>554</v>
      </c>
      <c r="F2455" s="18" t="s">
        <v>5991</v>
      </c>
      <c r="G2455" s="18" t="s">
        <v>29</v>
      </c>
      <c r="H2455" s="18" t="s">
        <v>5936</v>
      </c>
      <c r="I2455" s="19" t="s">
        <v>5915</v>
      </c>
      <c r="J2455" s="18" t="s">
        <v>5843</v>
      </c>
      <c r="K2455" s="18" t="s">
        <v>15387</v>
      </c>
      <c r="L2455" s="18" t="s">
        <v>10232</v>
      </c>
      <c r="N2455" s="20">
        <v>45322</v>
      </c>
      <c r="O2455" s="18" t="s">
        <v>15388</v>
      </c>
      <c r="P2455" s="18" t="s">
        <v>15387</v>
      </c>
      <c r="Q2455" s="18" t="s">
        <v>15356</v>
      </c>
      <c r="R2455" s="18">
        <v>0.92</v>
      </c>
      <c r="T2455" s="18">
        <v>0</v>
      </c>
      <c r="U2455" s="18">
        <v>0</v>
      </c>
    </row>
    <row r="2456" spans="2:21" x14ac:dyDescent="0.4">
      <c r="B2456" s="18" t="s">
        <v>5926</v>
      </c>
      <c r="C2456" s="18" t="s">
        <v>5910</v>
      </c>
      <c r="D2456" s="18" t="s">
        <v>10854</v>
      </c>
      <c r="E2456" s="19" t="s">
        <v>554</v>
      </c>
      <c r="F2456" s="18" t="s">
        <v>5991</v>
      </c>
      <c r="G2456" s="18" t="s">
        <v>29</v>
      </c>
      <c r="H2456" s="18" t="s">
        <v>5936</v>
      </c>
      <c r="I2456" s="19" t="s">
        <v>5915</v>
      </c>
      <c r="J2456" s="18" t="s">
        <v>5923</v>
      </c>
      <c r="K2456" s="18" t="s">
        <v>15385</v>
      </c>
      <c r="L2456" s="18" t="s">
        <v>10232</v>
      </c>
      <c r="N2456" s="20">
        <v>45322</v>
      </c>
      <c r="O2456" s="18" t="s">
        <v>15386</v>
      </c>
      <c r="P2456" s="18" t="s">
        <v>15385</v>
      </c>
      <c r="Q2456" s="18" t="s">
        <v>15356</v>
      </c>
      <c r="R2456" s="18">
        <v>0.92</v>
      </c>
      <c r="T2456" s="18">
        <v>0</v>
      </c>
      <c r="U2456" s="18">
        <v>0</v>
      </c>
    </row>
    <row r="2457" spans="2:21" x14ac:dyDescent="0.4">
      <c r="B2457" s="18" t="s">
        <v>5926</v>
      </c>
      <c r="C2457" s="18" t="s">
        <v>5910</v>
      </c>
      <c r="D2457" s="18" t="s">
        <v>10854</v>
      </c>
      <c r="E2457" s="19" t="s">
        <v>554</v>
      </c>
      <c r="F2457" s="18" t="s">
        <v>5991</v>
      </c>
      <c r="G2457" s="18" t="s">
        <v>522</v>
      </c>
      <c r="H2457" s="18" t="s">
        <v>9525</v>
      </c>
      <c r="I2457" s="19" t="s">
        <v>9526</v>
      </c>
      <c r="J2457" s="18" t="s">
        <v>5899</v>
      </c>
      <c r="K2457" s="18" t="s">
        <v>15403</v>
      </c>
      <c r="L2457" s="18" t="s">
        <v>10232</v>
      </c>
      <c r="N2457" s="20">
        <v>45322</v>
      </c>
      <c r="O2457" s="18" t="s">
        <v>15404</v>
      </c>
      <c r="P2457" s="18" t="s">
        <v>15403</v>
      </c>
      <c r="Q2457" s="18" t="s">
        <v>15356</v>
      </c>
      <c r="T2457" s="18">
        <v>0</v>
      </c>
      <c r="U2457" s="18">
        <v>0</v>
      </c>
    </row>
    <row r="2458" spans="2:21" x14ac:dyDescent="0.4">
      <c r="B2458" s="18" t="s">
        <v>5926</v>
      </c>
      <c r="C2458" s="18" t="s">
        <v>5910</v>
      </c>
      <c r="D2458" s="18" t="s">
        <v>10854</v>
      </c>
      <c r="E2458" s="19" t="s">
        <v>554</v>
      </c>
      <c r="F2458" s="18" t="s">
        <v>5991</v>
      </c>
      <c r="G2458" s="18" t="s">
        <v>522</v>
      </c>
      <c r="H2458" s="18" t="s">
        <v>9525</v>
      </c>
      <c r="I2458" s="19" t="s">
        <v>9526</v>
      </c>
      <c r="J2458" s="18" t="s">
        <v>5904</v>
      </c>
      <c r="K2458" s="18" t="s">
        <v>15401</v>
      </c>
      <c r="L2458" s="18" t="s">
        <v>10232</v>
      </c>
      <c r="N2458" s="20">
        <v>45322</v>
      </c>
      <c r="O2458" s="18" t="s">
        <v>15402</v>
      </c>
      <c r="P2458" s="18" t="s">
        <v>15401</v>
      </c>
      <c r="Q2458" s="18" t="s">
        <v>15356</v>
      </c>
      <c r="T2458" s="18">
        <v>0</v>
      </c>
      <c r="U2458" s="18">
        <v>0</v>
      </c>
    </row>
    <row r="2459" spans="2:21" x14ac:dyDescent="0.4">
      <c r="B2459" s="18" t="s">
        <v>5926</v>
      </c>
      <c r="C2459" s="18" t="s">
        <v>5910</v>
      </c>
      <c r="D2459" s="18" t="s">
        <v>10854</v>
      </c>
      <c r="E2459" s="19" t="s">
        <v>554</v>
      </c>
      <c r="F2459" s="18" t="s">
        <v>5991</v>
      </c>
      <c r="G2459" s="18" t="s">
        <v>522</v>
      </c>
      <c r="H2459" s="18" t="s">
        <v>9525</v>
      </c>
      <c r="I2459" s="19" t="s">
        <v>9526</v>
      </c>
      <c r="J2459" s="18" t="s">
        <v>5843</v>
      </c>
      <c r="K2459" s="18" t="s">
        <v>15399</v>
      </c>
      <c r="L2459" s="18" t="s">
        <v>10232</v>
      </c>
      <c r="N2459" s="20">
        <v>45322</v>
      </c>
      <c r="O2459" s="18" t="s">
        <v>15400</v>
      </c>
      <c r="P2459" s="18" t="s">
        <v>15399</v>
      </c>
      <c r="Q2459" s="18" t="s">
        <v>15356</v>
      </c>
      <c r="T2459" s="18">
        <v>0</v>
      </c>
      <c r="U2459" s="18">
        <v>0</v>
      </c>
    </row>
    <row r="2460" spans="2:21" x14ac:dyDescent="0.4">
      <c r="B2460" s="18" t="s">
        <v>5926</v>
      </c>
      <c r="C2460" s="18" t="s">
        <v>5910</v>
      </c>
      <c r="D2460" s="18" t="s">
        <v>10854</v>
      </c>
      <c r="E2460" s="19" t="s">
        <v>556</v>
      </c>
      <c r="F2460" s="18" t="s">
        <v>5991</v>
      </c>
      <c r="G2460" s="18" t="s">
        <v>5913</v>
      </c>
      <c r="H2460" s="18" t="s">
        <v>5914</v>
      </c>
      <c r="I2460" s="19" t="s">
        <v>16127</v>
      </c>
      <c r="J2460" s="18" t="s">
        <v>5899</v>
      </c>
      <c r="K2460" s="18" t="s">
        <v>16393</v>
      </c>
      <c r="L2460" s="18" t="s">
        <v>10232</v>
      </c>
      <c r="N2460" s="20">
        <v>45322</v>
      </c>
      <c r="O2460" s="18" t="s">
        <v>16394</v>
      </c>
      <c r="P2460" s="18" t="s">
        <v>16393</v>
      </c>
      <c r="Q2460" s="18" t="s">
        <v>16137</v>
      </c>
      <c r="R2460" s="18">
        <v>0.59</v>
      </c>
      <c r="T2460" s="18">
        <v>0</v>
      </c>
      <c r="U2460" s="18">
        <v>0</v>
      </c>
    </row>
    <row r="2461" spans="2:21" x14ac:dyDescent="0.4">
      <c r="B2461" s="18" t="s">
        <v>5926</v>
      </c>
      <c r="C2461" s="18" t="s">
        <v>5910</v>
      </c>
      <c r="D2461" s="18" t="s">
        <v>10854</v>
      </c>
      <c r="E2461" s="19" t="s">
        <v>556</v>
      </c>
      <c r="F2461" s="18" t="s">
        <v>5991</v>
      </c>
      <c r="G2461" s="18" t="s">
        <v>5913</v>
      </c>
      <c r="H2461" s="18" t="s">
        <v>5914</v>
      </c>
      <c r="I2461" s="19" t="s">
        <v>16127</v>
      </c>
      <c r="J2461" s="18" t="s">
        <v>5904</v>
      </c>
      <c r="K2461" s="18" t="s">
        <v>16417</v>
      </c>
      <c r="L2461" s="18" t="s">
        <v>10232</v>
      </c>
      <c r="N2461" s="20">
        <v>45322</v>
      </c>
      <c r="O2461" s="18" t="s">
        <v>16418</v>
      </c>
      <c r="P2461" s="18" t="s">
        <v>16417</v>
      </c>
      <c r="Q2461" s="18" t="s">
        <v>16137</v>
      </c>
      <c r="R2461" s="18">
        <v>0.59</v>
      </c>
      <c r="T2461" s="18">
        <v>0</v>
      </c>
      <c r="U2461" s="18">
        <v>0</v>
      </c>
    </row>
    <row r="2462" spans="2:21" x14ac:dyDescent="0.4">
      <c r="B2462" s="18" t="s">
        <v>5926</v>
      </c>
      <c r="C2462" s="18" t="s">
        <v>5910</v>
      </c>
      <c r="D2462" s="18" t="s">
        <v>10854</v>
      </c>
      <c r="E2462" s="19" t="s">
        <v>556</v>
      </c>
      <c r="F2462" s="18" t="s">
        <v>5991</v>
      </c>
      <c r="G2462" s="18" t="s">
        <v>5913</v>
      </c>
      <c r="H2462" s="18" t="s">
        <v>5914</v>
      </c>
      <c r="I2462" s="19" t="s">
        <v>16127</v>
      </c>
      <c r="J2462" s="18" t="s">
        <v>5843</v>
      </c>
      <c r="K2462" s="18" t="s">
        <v>16405</v>
      </c>
      <c r="L2462" s="18" t="s">
        <v>10232</v>
      </c>
      <c r="N2462" s="20">
        <v>45322</v>
      </c>
      <c r="O2462" s="18" t="s">
        <v>16406</v>
      </c>
      <c r="P2462" s="18" t="s">
        <v>16405</v>
      </c>
      <c r="Q2462" s="18" t="s">
        <v>16137</v>
      </c>
      <c r="R2462" s="18">
        <v>0.59</v>
      </c>
      <c r="T2462" s="18">
        <v>0</v>
      </c>
      <c r="U2462" s="18">
        <v>0</v>
      </c>
    </row>
    <row r="2463" spans="2:21" x14ac:dyDescent="0.4">
      <c r="B2463" s="18" t="s">
        <v>5926</v>
      </c>
      <c r="C2463" s="18" t="s">
        <v>5910</v>
      </c>
      <c r="D2463" s="18" t="s">
        <v>10854</v>
      </c>
      <c r="E2463" s="19" t="s">
        <v>556</v>
      </c>
      <c r="F2463" s="18" t="s">
        <v>5991</v>
      </c>
      <c r="G2463" s="18" t="s">
        <v>5913</v>
      </c>
      <c r="H2463" s="18" t="s">
        <v>5914</v>
      </c>
      <c r="I2463" s="19" t="s">
        <v>16127</v>
      </c>
      <c r="J2463" s="18" t="s">
        <v>5923</v>
      </c>
      <c r="K2463" s="18" t="s">
        <v>16427</v>
      </c>
      <c r="L2463" s="18" t="s">
        <v>10232</v>
      </c>
      <c r="N2463" s="20">
        <v>45322</v>
      </c>
      <c r="O2463" s="18" t="s">
        <v>16428</v>
      </c>
      <c r="P2463" s="18" t="s">
        <v>16427</v>
      </c>
      <c r="Q2463" s="18" t="s">
        <v>16137</v>
      </c>
      <c r="R2463" s="18">
        <v>0.59</v>
      </c>
      <c r="T2463" s="18">
        <v>0</v>
      </c>
      <c r="U2463" s="18">
        <v>0</v>
      </c>
    </row>
    <row r="2464" spans="2:21" x14ac:dyDescent="0.4">
      <c r="B2464" s="18" t="s">
        <v>5926</v>
      </c>
      <c r="C2464" s="18" t="s">
        <v>5910</v>
      </c>
      <c r="D2464" s="18" t="s">
        <v>10854</v>
      </c>
      <c r="E2464" s="19" t="s">
        <v>556</v>
      </c>
      <c r="F2464" s="18" t="s">
        <v>5991</v>
      </c>
      <c r="G2464" s="18" t="s">
        <v>29</v>
      </c>
      <c r="H2464" s="18" t="s">
        <v>5936</v>
      </c>
      <c r="I2464" s="19" t="s">
        <v>15465</v>
      </c>
      <c r="J2464" s="18" t="s">
        <v>5899</v>
      </c>
      <c r="K2464" s="18" t="s">
        <v>16395</v>
      </c>
      <c r="L2464" s="18" t="s">
        <v>10232</v>
      </c>
      <c r="N2464" s="20">
        <v>45322</v>
      </c>
      <c r="O2464" s="18" t="s">
        <v>16396</v>
      </c>
      <c r="P2464" s="18" t="s">
        <v>16395</v>
      </c>
      <c r="Q2464" s="18" t="s">
        <v>16137</v>
      </c>
      <c r="R2464" s="18">
        <v>0.85</v>
      </c>
      <c r="T2464" s="18">
        <v>0</v>
      </c>
      <c r="U2464" s="18">
        <v>0</v>
      </c>
    </row>
    <row r="2465" spans="2:21" x14ac:dyDescent="0.4">
      <c r="B2465" s="18" t="s">
        <v>5926</v>
      </c>
      <c r="C2465" s="18" t="s">
        <v>5910</v>
      </c>
      <c r="D2465" s="18" t="s">
        <v>10854</v>
      </c>
      <c r="E2465" s="19" t="s">
        <v>556</v>
      </c>
      <c r="F2465" s="18" t="s">
        <v>5991</v>
      </c>
      <c r="G2465" s="18" t="s">
        <v>29</v>
      </c>
      <c r="H2465" s="18" t="s">
        <v>5936</v>
      </c>
      <c r="I2465" s="19" t="s">
        <v>15465</v>
      </c>
      <c r="J2465" s="18" t="s">
        <v>5904</v>
      </c>
      <c r="K2465" s="18" t="s">
        <v>16419</v>
      </c>
      <c r="L2465" s="18" t="s">
        <v>10232</v>
      </c>
      <c r="N2465" s="20">
        <v>45322</v>
      </c>
      <c r="O2465" s="18" t="s">
        <v>16420</v>
      </c>
      <c r="P2465" s="18" t="s">
        <v>16419</v>
      </c>
      <c r="Q2465" s="18" t="s">
        <v>16137</v>
      </c>
      <c r="R2465" s="18">
        <v>0.85</v>
      </c>
      <c r="T2465" s="18">
        <v>0</v>
      </c>
      <c r="U2465" s="18">
        <v>0</v>
      </c>
    </row>
    <row r="2466" spans="2:21" x14ac:dyDescent="0.4">
      <c r="B2466" s="18" t="s">
        <v>5926</v>
      </c>
      <c r="C2466" s="18" t="s">
        <v>5910</v>
      </c>
      <c r="D2466" s="18" t="s">
        <v>10854</v>
      </c>
      <c r="E2466" s="19" t="s">
        <v>556</v>
      </c>
      <c r="F2466" s="18" t="s">
        <v>5991</v>
      </c>
      <c r="G2466" s="18" t="s">
        <v>29</v>
      </c>
      <c r="H2466" s="18" t="s">
        <v>5936</v>
      </c>
      <c r="I2466" s="19" t="s">
        <v>15465</v>
      </c>
      <c r="J2466" s="18" t="s">
        <v>5843</v>
      </c>
      <c r="K2466" s="18" t="s">
        <v>16407</v>
      </c>
      <c r="L2466" s="18" t="s">
        <v>10232</v>
      </c>
      <c r="N2466" s="20">
        <v>45322</v>
      </c>
      <c r="O2466" s="18" t="s">
        <v>16408</v>
      </c>
      <c r="P2466" s="18" t="s">
        <v>16407</v>
      </c>
      <c r="Q2466" s="18" t="s">
        <v>16137</v>
      </c>
      <c r="R2466" s="18">
        <v>0.85</v>
      </c>
      <c r="T2466" s="18">
        <v>0</v>
      </c>
      <c r="U2466" s="18">
        <v>0</v>
      </c>
    </row>
    <row r="2467" spans="2:21" x14ac:dyDescent="0.4">
      <c r="B2467" s="18" t="s">
        <v>5926</v>
      </c>
      <c r="C2467" s="18" t="s">
        <v>5910</v>
      </c>
      <c r="D2467" s="18" t="s">
        <v>10854</v>
      </c>
      <c r="E2467" s="19" t="s">
        <v>556</v>
      </c>
      <c r="F2467" s="18" t="s">
        <v>5991</v>
      </c>
      <c r="G2467" s="18" t="s">
        <v>29</v>
      </c>
      <c r="H2467" s="18" t="s">
        <v>5936</v>
      </c>
      <c r="I2467" s="19" t="s">
        <v>15465</v>
      </c>
      <c r="J2467" s="18" t="s">
        <v>5923</v>
      </c>
      <c r="K2467" s="18" t="s">
        <v>16429</v>
      </c>
      <c r="L2467" s="18" t="s">
        <v>10232</v>
      </c>
      <c r="N2467" s="20">
        <v>45322</v>
      </c>
      <c r="O2467" s="18" t="s">
        <v>16430</v>
      </c>
      <c r="P2467" s="18" t="s">
        <v>16429</v>
      </c>
      <c r="Q2467" s="18" t="s">
        <v>16137</v>
      </c>
      <c r="R2467" s="18">
        <v>0.85</v>
      </c>
      <c r="T2467" s="18">
        <v>0</v>
      </c>
      <c r="U2467" s="18">
        <v>0</v>
      </c>
    </row>
    <row r="2468" spans="2:21" x14ac:dyDescent="0.4">
      <c r="B2468" s="18" t="s">
        <v>5926</v>
      </c>
      <c r="C2468" s="18" t="s">
        <v>5910</v>
      </c>
      <c r="D2468" s="18" t="s">
        <v>10854</v>
      </c>
      <c r="E2468" s="19" t="s">
        <v>556</v>
      </c>
      <c r="F2468" s="18" t="s">
        <v>5991</v>
      </c>
      <c r="G2468" s="18" t="s">
        <v>522</v>
      </c>
      <c r="H2468" s="18" t="s">
        <v>9525</v>
      </c>
      <c r="I2468" s="19" t="s">
        <v>9526</v>
      </c>
      <c r="J2468" s="18" t="s">
        <v>5899</v>
      </c>
      <c r="K2468" s="18" t="s">
        <v>16397</v>
      </c>
      <c r="L2468" s="18" t="s">
        <v>10232</v>
      </c>
      <c r="N2468" s="20">
        <v>45322</v>
      </c>
      <c r="O2468" s="18" t="s">
        <v>16398</v>
      </c>
      <c r="P2468" s="18" t="s">
        <v>16397</v>
      </c>
      <c r="Q2468" s="18" t="s">
        <v>16137</v>
      </c>
      <c r="T2468" s="18">
        <v>0</v>
      </c>
      <c r="U2468" s="18">
        <v>0</v>
      </c>
    </row>
    <row r="2469" spans="2:21" x14ac:dyDescent="0.4">
      <c r="B2469" s="18" t="s">
        <v>5926</v>
      </c>
      <c r="C2469" s="18" t="s">
        <v>5910</v>
      </c>
      <c r="D2469" s="18" t="s">
        <v>10854</v>
      </c>
      <c r="E2469" s="19" t="s">
        <v>556</v>
      </c>
      <c r="F2469" s="18" t="s">
        <v>5991</v>
      </c>
      <c r="G2469" s="18" t="s">
        <v>522</v>
      </c>
      <c r="H2469" s="18" t="s">
        <v>9525</v>
      </c>
      <c r="I2469" s="19" t="s">
        <v>9526</v>
      </c>
      <c r="J2469" s="18" t="s">
        <v>5904</v>
      </c>
      <c r="K2469" s="18" t="s">
        <v>16421</v>
      </c>
      <c r="L2469" s="18" t="s">
        <v>10232</v>
      </c>
      <c r="N2469" s="20">
        <v>45322</v>
      </c>
      <c r="O2469" s="18" t="s">
        <v>16422</v>
      </c>
      <c r="P2469" s="18" t="s">
        <v>16421</v>
      </c>
      <c r="Q2469" s="18" t="s">
        <v>16137</v>
      </c>
      <c r="T2469" s="18">
        <v>0</v>
      </c>
      <c r="U2469" s="18">
        <v>0</v>
      </c>
    </row>
    <row r="2470" spans="2:21" x14ac:dyDescent="0.4">
      <c r="B2470" s="18" t="s">
        <v>5926</v>
      </c>
      <c r="C2470" s="18" t="s">
        <v>5910</v>
      </c>
      <c r="D2470" s="18" t="s">
        <v>10854</v>
      </c>
      <c r="E2470" s="19" t="s">
        <v>556</v>
      </c>
      <c r="F2470" s="18" t="s">
        <v>5991</v>
      </c>
      <c r="G2470" s="18" t="s">
        <v>522</v>
      </c>
      <c r="H2470" s="18" t="s">
        <v>9525</v>
      </c>
      <c r="I2470" s="19" t="s">
        <v>9526</v>
      </c>
      <c r="J2470" s="18" t="s">
        <v>5843</v>
      </c>
      <c r="K2470" s="18" t="s">
        <v>16409</v>
      </c>
      <c r="L2470" s="18" t="s">
        <v>10232</v>
      </c>
      <c r="N2470" s="20">
        <v>45322</v>
      </c>
      <c r="O2470" s="18" t="s">
        <v>16410</v>
      </c>
      <c r="P2470" s="18" t="s">
        <v>16409</v>
      </c>
      <c r="Q2470" s="18" t="s">
        <v>16137</v>
      </c>
      <c r="T2470" s="18">
        <v>0</v>
      </c>
      <c r="U2470" s="18">
        <v>0</v>
      </c>
    </row>
    <row r="2471" spans="2:21" x14ac:dyDescent="0.4">
      <c r="B2471" s="18" t="s">
        <v>5926</v>
      </c>
      <c r="C2471" s="18" t="s">
        <v>5910</v>
      </c>
      <c r="D2471" s="18" t="s">
        <v>10854</v>
      </c>
      <c r="E2471" s="19" t="s">
        <v>555</v>
      </c>
      <c r="F2471" s="18" t="s">
        <v>5991</v>
      </c>
      <c r="G2471" s="18" t="s">
        <v>29</v>
      </c>
      <c r="H2471" s="18" t="s">
        <v>5936</v>
      </c>
      <c r="I2471" s="19" t="s">
        <v>5915</v>
      </c>
      <c r="J2471" s="18" t="s">
        <v>5899</v>
      </c>
      <c r="K2471" s="18" t="s">
        <v>16435</v>
      </c>
      <c r="L2471" s="18" t="s">
        <v>10232</v>
      </c>
      <c r="N2471" s="20">
        <v>45322</v>
      </c>
      <c r="O2471" s="18" t="s">
        <v>16436</v>
      </c>
      <c r="P2471" s="18" t="s">
        <v>16435</v>
      </c>
      <c r="Q2471" s="18" t="s">
        <v>16182</v>
      </c>
      <c r="R2471" s="18">
        <v>0.92</v>
      </c>
      <c r="T2471" s="18">
        <v>0</v>
      </c>
      <c r="U2471" s="18">
        <v>0</v>
      </c>
    </row>
    <row r="2472" spans="2:21" x14ac:dyDescent="0.4">
      <c r="B2472" s="18" t="s">
        <v>5926</v>
      </c>
      <c r="C2472" s="18" t="s">
        <v>5910</v>
      </c>
      <c r="D2472" s="18" t="s">
        <v>10854</v>
      </c>
      <c r="E2472" s="19" t="s">
        <v>555</v>
      </c>
      <c r="F2472" s="18" t="s">
        <v>5991</v>
      </c>
      <c r="G2472" s="18" t="s">
        <v>29</v>
      </c>
      <c r="H2472" s="18" t="s">
        <v>5936</v>
      </c>
      <c r="I2472" s="19" t="s">
        <v>5915</v>
      </c>
      <c r="J2472" s="18" t="s">
        <v>5904</v>
      </c>
      <c r="K2472" s="18" t="s">
        <v>16451</v>
      </c>
      <c r="L2472" s="18" t="s">
        <v>10232</v>
      </c>
      <c r="N2472" s="20">
        <v>45322</v>
      </c>
      <c r="O2472" s="18" t="s">
        <v>16452</v>
      </c>
      <c r="P2472" s="18" t="s">
        <v>16451</v>
      </c>
      <c r="Q2472" s="18" t="s">
        <v>16182</v>
      </c>
      <c r="R2472" s="18">
        <v>0.92</v>
      </c>
      <c r="T2472" s="18">
        <v>0</v>
      </c>
      <c r="U2472" s="18">
        <v>0</v>
      </c>
    </row>
    <row r="2473" spans="2:21" x14ac:dyDescent="0.4">
      <c r="B2473" s="18" t="s">
        <v>5926</v>
      </c>
      <c r="C2473" s="18" t="s">
        <v>5910</v>
      </c>
      <c r="D2473" s="18" t="s">
        <v>10854</v>
      </c>
      <c r="E2473" s="19" t="s">
        <v>555</v>
      </c>
      <c r="F2473" s="18" t="s">
        <v>5991</v>
      </c>
      <c r="G2473" s="18" t="s">
        <v>29</v>
      </c>
      <c r="H2473" s="18" t="s">
        <v>5936</v>
      </c>
      <c r="I2473" s="19" t="s">
        <v>5915</v>
      </c>
      <c r="J2473" s="18" t="s">
        <v>5843</v>
      </c>
      <c r="K2473" s="18" t="s">
        <v>16443</v>
      </c>
      <c r="L2473" s="18" t="s">
        <v>10232</v>
      </c>
      <c r="N2473" s="20">
        <v>45322</v>
      </c>
      <c r="O2473" s="18" t="s">
        <v>16444</v>
      </c>
      <c r="P2473" s="18" t="s">
        <v>16443</v>
      </c>
      <c r="Q2473" s="18" t="s">
        <v>16182</v>
      </c>
      <c r="R2473" s="18">
        <v>0.92</v>
      </c>
      <c r="T2473" s="18">
        <v>0</v>
      </c>
      <c r="U2473" s="18">
        <v>0</v>
      </c>
    </row>
    <row r="2474" spans="2:21" x14ac:dyDescent="0.4">
      <c r="B2474" s="18" t="s">
        <v>5926</v>
      </c>
      <c r="C2474" s="18" t="s">
        <v>5910</v>
      </c>
      <c r="D2474" s="18" t="s">
        <v>10854</v>
      </c>
      <c r="E2474" s="19" t="s">
        <v>555</v>
      </c>
      <c r="F2474" s="18" t="s">
        <v>5991</v>
      </c>
      <c r="G2474" s="18" t="s">
        <v>29</v>
      </c>
      <c r="H2474" s="18" t="s">
        <v>5936</v>
      </c>
      <c r="I2474" s="19" t="s">
        <v>5915</v>
      </c>
      <c r="J2474" s="18" t="s">
        <v>5923</v>
      </c>
      <c r="K2474" s="18" t="s">
        <v>16457</v>
      </c>
      <c r="L2474" s="18" t="s">
        <v>10232</v>
      </c>
      <c r="N2474" s="20">
        <v>45322</v>
      </c>
      <c r="O2474" s="18" t="s">
        <v>16458</v>
      </c>
      <c r="P2474" s="18" t="s">
        <v>16457</v>
      </c>
      <c r="Q2474" s="18" t="s">
        <v>16182</v>
      </c>
      <c r="R2474" s="18">
        <v>0.92</v>
      </c>
      <c r="T2474" s="18">
        <v>0</v>
      </c>
      <c r="U2474" s="18">
        <v>0</v>
      </c>
    </row>
    <row r="2475" spans="2:21" x14ac:dyDescent="0.4">
      <c r="B2475" s="18" t="s">
        <v>5926</v>
      </c>
      <c r="C2475" s="18" t="s">
        <v>5910</v>
      </c>
      <c r="D2475" s="18" t="s">
        <v>10854</v>
      </c>
      <c r="E2475" s="19" t="s">
        <v>555</v>
      </c>
      <c r="F2475" s="18" t="s">
        <v>5991</v>
      </c>
      <c r="G2475" s="18" t="s">
        <v>522</v>
      </c>
      <c r="H2475" s="18" t="s">
        <v>9525</v>
      </c>
      <c r="I2475" s="19" t="s">
        <v>9526</v>
      </c>
      <c r="J2475" s="18" t="s">
        <v>5899</v>
      </c>
      <c r="K2475" s="18" t="s">
        <v>16437</v>
      </c>
      <c r="L2475" s="18" t="s">
        <v>10232</v>
      </c>
      <c r="N2475" s="20">
        <v>45322</v>
      </c>
      <c r="O2475" s="18" t="s">
        <v>16438</v>
      </c>
      <c r="P2475" s="18" t="s">
        <v>16437</v>
      </c>
      <c r="Q2475" s="18" t="s">
        <v>16182</v>
      </c>
      <c r="T2475" s="18">
        <v>0</v>
      </c>
      <c r="U2475" s="18">
        <v>0</v>
      </c>
    </row>
    <row r="2476" spans="2:21" x14ac:dyDescent="0.4">
      <c r="B2476" s="18" t="s">
        <v>5926</v>
      </c>
      <c r="C2476" s="18" t="s">
        <v>5910</v>
      </c>
      <c r="D2476" s="18" t="s">
        <v>10854</v>
      </c>
      <c r="E2476" s="19" t="s">
        <v>555</v>
      </c>
      <c r="F2476" s="18" t="s">
        <v>5991</v>
      </c>
      <c r="G2476" s="18" t="s">
        <v>522</v>
      </c>
      <c r="H2476" s="18" t="s">
        <v>9525</v>
      </c>
      <c r="I2476" s="19" t="s">
        <v>9526</v>
      </c>
      <c r="J2476" s="18" t="s">
        <v>5904</v>
      </c>
      <c r="K2476" s="18" t="s">
        <v>16453</v>
      </c>
      <c r="L2476" s="18" t="s">
        <v>10232</v>
      </c>
      <c r="N2476" s="20">
        <v>45322</v>
      </c>
      <c r="O2476" s="18" t="s">
        <v>16454</v>
      </c>
      <c r="P2476" s="18" t="s">
        <v>16453</v>
      </c>
      <c r="Q2476" s="18" t="s">
        <v>16182</v>
      </c>
      <c r="T2476" s="18">
        <v>0</v>
      </c>
      <c r="U2476" s="18">
        <v>0</v>
      </c>
    </row>
    <row r="2477" spans="2:21" x14ac:dyDescent="0.4">
      <c r="B2477" s="18" t="s">
        <v>5926</v>
      </c>
      <c r="C2477" s="18" t="s">
        <v>5910</v>
      </c>
      <c r="D2477" s="18" t="s">
        <v>10854</v>
      </c>
      <c r="E2477" s="19" t="s">
        <v>555</v>
      </c>
      <c r="F2477" s="18" t="s">
        <v>5991</v>
      </c>
      <c r="G2477" s="18" t="s">
        <v>522</v>
      </c>
      <c r="H2477" s="18" t="s">
        <v>9525</v>
      </c>
      <c r="I2477" s="19" t="s">
        <v>9526</v>
      </c>
      <c r="J2477" s="18" t="s">
        <v>5843</v>
      </c>
      <c r="K2477" s="18" t="s">
        <v>16445</v>
      </c>
      <c r="L2477" s="18" t="s">
        <v>10232</v>
      </c>
      <c r="N2477" s="20">
        <v>45322</v>
      </c>
      <c r="O2477" s="18" t="s">
        <v>16446</v>
      </c>
      <c r="P2477" s="18" t="s">
        <v>16445</v>
      </c>
      <c r="Q2477" s="18" t="s">
        <v>16182</v>
      </c>
      <c r="T2477" s="18">
        <v>0</v>
      </c>
      <c r="U2477" s="18">
        <v>0</v>
      </c>
    </row>
    <row r="2478" spans="2:21" x14ac:dyDescent="0.4">
      <c r="B2478" s="18" t="s">
        <v>5926</v>
      </c>
      <c r="C2478" s="18" t="s">
        <v>5910</v>
      </c>
      <c r="D2478" s="18" t="s">
        <v>10854</v>
      </c>
      <c r="E2478" s="19" t="s">
        <v>11026</v>
      </c>
      <c r="F2478" s="18" t="s">
        <v>5935</v>
      </c>
      <c r="G2478" s="18" t="s">
        <v>926</v>
      </c>
      <c r="H2478" s="18" t="s">
        <v>6145</v>
      </c>
      <c r="I2478" s="19" t="s">
        <v>6126</v>
      </c>
      <c r="J2478" s="18" t="s">
        <v>5899</v>
      </c>
      <c r="K2478" s="18" t="s">
        <v>11143</v>
      </c>
      <c r="L2478" s="18" t="s">
        <v>10232</v>
      </c>
      <c r="N2478" s="20">
        <v>45322</v>
      </c>
      <c r="O2478" s="18" t="s">
        <v>11144</v>
      </c>
      <c r="P2478" s="18" t="s">
        <v>11143</v>
      </c>
      <c r="Q2478" s="18" t="s">
        <v>11029</v>
      </c>
      <c r="R2478" s="18">
        <v>1.2</v>
      </c>
      <c r="T2478" s="18">
        <v>0</v>
      </c>
      <c r="U2478" s="18">
        <v>0</v>
      </c>
    </row>
    <row r="2479" spans="2:21" x14ac:dyDescent="0.4">
      <c r="B2479" s="18" t="s">
        <v>5926</v>
      </c>
      <c r="C2479" s="18" t="s">
        <v>5910</v>
      </c>
      <c r="D2479" s="18" t="s">
        <v>10854</v>
      </c>
      <c r="E2479" s="19" t="s">
        <v>11026</v>
      </c>
      <c r="F2479" s="18" t="s">
        <v>5935</v>
      </c>
      <c r="G2479" s="18" t="s">
        <v>926</v>
      </c>
      <c r="H2479" s="18" t="s">
        <v>6145</v>
      </c>
      <c r="I2479" s="19" t="s">
        <v>6126</v>
      </c>
      <c r="J2479" s="18" t="s">
        <v>5904</v>
      </c>
      <c r="K2479" s="18" t="s">
        <v>11141</v>
      </c>
      <c r="L2479" s="18" t="s">
        <v>10232</v>
      </c>
      <c r="N2479" s="20">
        <v>45322</v>
      </c>
      <c r="O2479" s="18" t="s">
        <v>11142</v>
      </c>
      <c r="P2479" s="18" t="s">
        <v>11141</v>
      </c>
      <c r="Q2479" s="18" t="s">
        <v>11029</v>
      </c>
      <c r="R2479" s="18">
        <v>1.2</v>
      </c>
      <c r="T2479" s="18">
        <v>0</v>
      </c>
      <c r="U2479" s="18">
        <v>0</v>
      </c>
    </row>
    <row r="2480" spans="2:21" x14ac:dyDescent="0.4">
      <c r="B2480" s="18" t="s">
        <v>5926</v>
      </c>
      <c r="C2480" s="18" t="s">
        <v>5910</v>
      </c>
      <c r="D2480" s="18" t="s">
        <v>10854</v>
      </c>
      <c r="E2480" s="19" t="s">
        <v>11026</v>
      </c>
      <c r="F2480" s="18" t="s">
        <v>5935</v>
      </c>
      <c r="G2480" s="18" t="s">
        <v>926</v>
      </c>
      <c r="H2480" s="18" t="s">
        <v>6145</v>
      </c>
      <c r="I2480" s="19" t="s">
        <v>6126</v>
      </c>
      <c r="J2480" s="18" t="s">
        <v>5843</v>
      </c>
      <c r="K2480" s="18" t="s">
        <v>11139</v>
      </c>
      <c r="L2480" s="18" t="s">
        <v>10232</v>
      </c>
      <c r="N2480" s="20">
        <v>45322</v>
      </c>
      <c r="O2480" s="18" t="s">
        <v>11140</v>
      </c>
      <c r="P2480" s="18" t="s">
        <v>11139</v>
      </c>
      <c r="Q2480" s="18" t="s">
        <v>11029</v>
      </c>
      <c r="R2480" s="18">
        <v>1.2</v>
      </c>
      <c r="T2480" s="18">
        <v>0</v>
      </c>
      <c r="U2480" s="18">
        <v>0</v>
      </c>
    </row>
    <row r="2481" spans="2:21" x14ac:dyDescent="0.4">
      <c r="B2481" s="18" t="s">
        <v>5926</v>
      </c>
      <c r="C2481" s="18" t="s">
        <v>5910</v>
      </c>
      <c r="D2481" s="18" t="s">
        <v>10854</v>
      </c>
      <c r="E2481" s="19" t="s">
        <v>11026</v>
      </c>
      <c r="F2481" s="18" t="s">
        <v>5935</v>
      </c>
      <c r="G2481" s="18" t="s">
        <v>926</v>
      </c>
      <c r="H2481" s="18" t="s">
        <v>6145</v>
      </c>
      <c r="I2481" s="19" t="s">
        <v>6126</v>
      </c>
      <c r="J2481" s="18" t="s">
        <v>5923</v>
      </c>
      <c r="K2481" s="18" t="s">
        <v>11137</v>
      </c>
      <c r="L2481" s="18" t="s">
        <v>10232</v>
      </c>
      <c r="N2481" s="20">
        <v>45322</v>
      </c>
      <c r="O2481" s="18" t="s">
        <v>11138</v>
      </c>
      <c r="P2481" s="18" t="s">
        <v>11137</v>
      </c>
      <c r="Q2481" s="18" t="s">
        <v>11029</v>
      </c>
      <c r="R2481" s="18">
        <v>1.2</v>
      </c>
      <c r="T2481" s="18">
        <v>0</v>
      </c>
      <c r="U2481" s="18">
        <v>0</v>
      </c>
    </row>
    <row r="2482" spans="2:21" x14ac:dyDescent="0.4">
      <c r="B2482" s="18" t="s">
        <v>5926</v>
      </c>
      <c r="C2482" s="18" t="s">
        <v>5910</v>
      </c>
      <c r="D2482" s="18" t="s">
        <v>10854</v>
      </c>
      <c r="E2482" s="19" t="s">
        <v>11026</v>
      </c>
      <c r="F2482" s="18" t="s">
        <v>5935</v>
      </c>
      <c r="G2482" s="18" t="s">
        <v>522</v>
      </c>
      <c r="H2482" s="18" t="s">
        <v>9525</v>
      </c>
      <c r="I2482" s="19" t="s">
        <v>9526</v>
      </c>
      <c r="J2482" s="18" t="s">
        <v>5899</v>
      </c>
      <c r="K2482" s="18" t="s">
        <v>11463</v>
      </c>
      <c r="L2482" s="18" t="s">
        <v>10232</v>
      </c>
      <c r="N2482" s="20">
        <v>45322</v>
      </c>
      <c r="O2482" s="18" t="s">
        <v>11464</v>
      </c>
      <c r="P2482" s="18" t="s">
        <v>11463</v>
      </c>
      <c r="Q2482" s="18" t="s">
        <v>11029</v>
      </c>
      <c r="T2482" s="18">
        <v>0</v>
      </c>
      <c r="U2482" s="18">
        <v>0</v>
      </c>
    </row>
    <row r="2483" spans="2:21" x14ac:dyDescent="0.4">
      <c r="B2483" s="18" t="s">
        <v>5926</v>
      </c>
      <c r="C2483" s="18" t="s">
        <v>5910</v>
      </c>
      <c r="D2483" s="18" t="s">
        <v>10854</v>
      </c>
      <c r="E2483" s="19" t="s">
        <v>11026</v>
      </c>
      <c r="F2483" s="18" t="s">
        <v>5935</v>
      </c>
      <c r="G2483" s="18" t="s">
        <v>522</v>
      </c>
      <c r="H2483" s="18" t="s">
        <v>9525</v>
      </c>
      <c r="I2483" s="19" t="s">
        <v>9526</v>
      </c>
      <c r="J2483" s="18" t="s">
        <v>5904</v>
      </c>
      <c r="K2483" s="18" t="s">
        <v>11461</v>
      </c>
      <c r="L2483" s="18" t="s">
        <v>10232</v>
      </c>
      <c r="N2483" s="20">
        <v>45322</v>
      </c>
      <c r="O2483" s="18" t="s">
        <v>11462</v>
      </c>
      <c r="P2483" s="18" t="s">
        <v>11461</v>
      </c>
      <c r="Q2483" s="18" t="s">
        <v>11029</v>
      </c>
      <c r="T2483" s="18">
        <v>0</v>
      </c>
      <c r="U2483" s="18">
        <v>0</v>
      </c>
    </row>
    <row r="2484" spans="2:21" x14ac:dyDescent="0.4">
      <c r="B2484" s="18" t="s">
        <v>5926</v>
      </c>
      <c r="C2484" s="18" t="s">
        <v>5910</v>
      </c>
      <c r="D2484" s="18" t="s">
        <v>10854</v>
      </c>
      <c r="E2484" s="19" t="s">
        <v>11026</v>
      </c>
      <c r="F2484" s="18" t="s">
        <v>5935</v>
      </c>
      <c r="G2484" s="18" t="s">
        <v>522</v>
      </c>
      <c r="H2484" s="18" t="s">
        <v>9525</v>
      </c>
      <c r="I2484" s="19" t="s">
        <v>9526</v>
      </c>
      <c r="J2484" s="18" t="s">
        <v>5843</v>
      </c>
      <c r="K2484" s="18" t="s">
        <v>11459</v>
      </c>
      <c r="L2484" s="18" t="s">
        <v>10232</v>
      </c>
      <c r="N2484" s="20">
        <v>45322</v>
      </c>
      <c r="O2484" s="18" t="s">
        <v>11460</v>
      </c>
      <c r="P2484" s="18" t="s">
        <v>11459</v>
      </c>
      <c r="Q2484" s="18" t="s">
        <v>11029</v>
      </c>
      <c r="T2484" s="18">
        <v>0</v>
      </c>
      <c r="U2484" s="18">
        <v>0</v>
      </c>
    </row>
    <row r="2485" spans="2:21" x14ac:dyDescent="0.4">
      <c r="B2485" s="18" t="s">
        <v>5926</v>
      </c>
      <c r="C2485" s="18" t="s">
        <v>5910</v>
      </c>
      <c r="D2485" s="18" t="s">
        <v>10854</v>
      </c>
      <c r="E2485" s="19" t="s">
        <v>566</v>
      </c>
      <c r="F2485" s="18" t="s">
        <v>6047</v>
      </c>
      <c r="G2485" s="18" t="s">
        <v>29</v>
      </c>
      <c r="H2485" s="18" t="s">
        <v>5936</v>
      </c>
      <c r="I2485" s="19" t="s">
        <v>9895</v>
      </c>
      <c r="J2485" s="18" t="s">
        <v>5899</v>
      </c>
      <c r="K2485" s="18" t="s">
        <v>17151</v>
      </c>
      <c r="L2485" s="18" t="s">
        <v>10232</v>
      </c>
      <c r="N2485" s="20">
        <v>45322</v>
      </c>
      <c r="O2485" s="18" t="s">
        <v>17152</v>
      </c>
      <c r="P2485" s="18" t="s">
        <v>17151</v>
      </c>
      <c r="Q2485" s="18" t="s">
        <v>17012</v>
      </c>
      <c r="R2485" s="18">
        <v>1.1000000000000001</v>
      </c>
      <c r="T2485" s="18">
        <v>0</v>
      </c>
      <c r="U2485" s="18">
        <v>0</v>
      </c>
    </row>
    <row r="2486" spans="2:21" x14ac:dyDescent="0.4">
      <c r="B2486" s="18" t="s">
        <v>5926</v>
      </c>
      <c r="C2486" s="18" t="s">
        <v>5910</v>
      </c>
      <c r="D2486" s="18" t="s">
        <v>10854</v>
      </c>
      <c r="E2486" s="19" t="s">
        <v>566</v>
      </c>
      <c r="F2486" s="18" t="s">
        <v>6047</v>
      </c>
      <c r="G2486" s="18" t="s">
        <v>29</v>
      </c>
      <c r="H2486" s="18" t="s">
        <v>5936</v>
      </c>
      <c r="I2486" s="19" t="s">
        <v>9895</v>
      </c>
      <c r="J2486" s="18" t="s">
        <v>5904</v>
      </c>
      <c r="K2486" s="18" t="s">
        <v>17153</v>
      </c>
      <c r="L2486" s="18" t="s">
        <v>10232</v>
      </c>
      <c r="N2486" s="20">
        <v>45322</v>
      </c>
      <c r="O2486" s="18" t="s">
        <v>17154</v>
      </c>
      <c r="P2486" s="18" t="s">
        <v>17153</v>
      </c>
      <c r="Q2486" s="18" t="s">
        <v>17012</v>
      </c>
      <c r="R2486" s="18">
        <v>1.1000000000000001</v>
      </c>
      <c r="T2486" s="18">
        <v>0</v>
      </c>
      <c r="U2486" s="18">
        <v>0</v>
      </c>
    </row>
    <row r="2487" spans="2:21" x14ac:dyDescent="0.4">
      <c r="B2487" s="18" t="s">
        <v>5926</v>
      </c>
      <c r="C2487" s="18" t="s">
        <v>5910</v>
      </c>
      <c r="D2487" s="18" t="s">
        <v>10854</v>
      </c>
      <c r="E2487" s="19" t="s">
        <v>566</v>
      </c>
      <c r="F2487" s="18" t="s">
        <v>6047</v>
      </c>
      <c r="G2487" s="18" t="s">
        <v>29</v>
      </c>
      <c r="H2487" s="18" t="s">
        <v>5936</v>
      </c>
      <c r="I2487" s="19" t="s">
        <v>9895</v>
      </c>
      <c r="J2487" s="18" t="s">
        <v>5843</v>
      </c>
      <c r="K2487" s="18" t="s">
        <v>17155</v>
      </c>
      <c r="L2487" s="18" t="s">
        <v>10232</v>
      </c>
      <c r="N2487" s="20">
        <v>45322</v>
      </c>
      <c r="O2487" s="18" t="s">
        <v>17156</v>
      </c>
      <c r="P2487" s="18" t="s">
        <v>17155</v>
      </c>
      <c r="Q2487" s="18" t="s">
        <v>17012</v>
      </c>
      <c r="R2487" s="18">
        <v>1.1000000000000001</v>
      </c>
      <c r="T2487" s="18">
        <v>0</v>
      </c>
      <c r="U2487" s="18">
        <v>0</v>
      </c>
    </row>
    <row r="2488" spans="2:21" x14ac:dyDescent="0.4">
      <c r="B2488" s="18" t="s">
        <v>5926</v>
      </c>
      <c r="C2488" s="18" t="s">
        <v>5910</v>
      </c>
      <c r="D2488" s="18" t="s">
        <v>10854</v>
      </c>
      <c r="E2488" s="19" t="s">
        <v>566</v>
      </c>
      <c r="F2488" s="18" t="s">
        <v>6047</v>
      </c>
      <c r="G2488" s="18" t="s">
        <v>29</v>
      </c>
      <c r="H2488" s="18" t="s">
        <v>5936</v>
      </c>
      <c r="I2488" s="19" t="s">
        <v>9895</v>
      </c>
      <c r="J2488" s="18" t="s">
        <v>5923</v>
      </c>
      <c r="K2488" s="18" t="s">
        <v>17157</v>
      </c>
      <c r="L2488" s="18" t="s">
        <v>10232</v>
      </c>
      <c r="N2488" s="20">
        <v>45322</v>
      </c>
      <c r="O2488" s="18" t="s">
        <v>17158</v>
      </c>
      <c r="P2488" s="18" t="s">
        <v>17157</v>
      </c>
      <c r="Q2488" s="18" t="s">
        <v>17012</v>
      </c>
      <c r="R2488" s="18">
        <v>1.1000000000000001</v>
      </c>
      <c r="T2488" s="18">
        <v>0</v>
      </c>
      <c r="U2488" s="18">
        <v>0</v>
      </c>
    </row>
    <row r="2489" spans="2:21" x14ac:dyDescent="0.4">
      <c r="B2489" s="18" t="s">
        <v>5926</v>
      </c>
      <c r="C2489" s="18" t="s">
        <v>5910</v>
      </c>
      <c r="D2489" s="18" t="s">
        <v>10854</v>
      </c>
      <c r="E2489" s="19" t="s">
        <v>566</v>
      </c>
      <c r="F2489" s="18" t="s">
        <v>6047</v>
      </c>
      <c r="G2489" s="18" t="s">
        <v>926</v>
      </c>
      <c r="H2489" s="18" t="s">
        <v>6145</v>
      </c>
      <c r="I2489" s="19" t="s">
        <v>6126</v>
      </c>
      <c r="J2489" s="18" t="s">
        <v>5899</v>
      </c>
      <c r="K2489" s="18" t="s">
        <v>17143</v>
      </c>
      <c r="L2489" s="18" t="s">
        <v>10232</v>
      </c>
      <c r="N2489" s="20">
        <v>45322</v>
      </c>
      <c r="O2489" s="18" t="s">
        <v>17144</v>
      </c>
      <c r="P2489" s="18" t="s">
        <v>17143</v>
      </c>
      <c r="Q2489" s="18" t="s">
        <v>17012</v>
      </c>
      <c r="R2489" s="18">
        <v>1.2</v>
      </c>
      <c r="T2489" s="18">
        <v>0</v>
      </c>
      <c r="U2489" s="18">
        <v>0</v>
      </c>
    </row>
    <row r="2490" spans="2:21" x14ac:dyDescent="0.4">
      <c r="B2490" s="18" t="s">
        <v>5926</v>
      </c>
      <c r="C2490" s="18" t="s">
        <v>5910</v>
      </c>
      <c r="D2490" s="18" t="s">
        <v>10854</v>
      </c>
      <c r="E2490" s="19" t="s">
        <v>566</v>
      </c>
      <c r="F2490" s="18" t="s">
        <v>6047</v>
      </c>
      <c r="G2490" s="18" t="s">
        <v>926</v>
      </c>
      <c r="H2490" s="18" t="s">
        <v>6145</v>
      </c>
      <c r="I2490" s="19" t="s">
        <v>6126</v>
      </c>
      <c r="J2490" s="18" t="s">
        <v>5904</v>
      </c>
      <c r="K2490" s="18" t="s">
        <v>17145</v>
      </c>
      <c r="L2490" s="18" t="s">
        <v>10232</v>
      </c>
      <c r="N2490" s="20">
        <v>45322</v>
      </c>
      <c r="O2490" s="18" t="s">
        <v>17146</v>
      </c>
      <c r="P2490" s="18" t="s">
        <v>17145</v>
      </c>
      <c r="Q2490" s="18" t="s">
        <v>17012</v>
      </c>
      <c r="R2490" s="18">
        <v>1.2</v>
      </c>
      <c r="T2490" s="18">
        <v>0</v>
      </c>
      <c r="U2490" s="18">
        <v>0</v>
      </c>
    </row>
    <row r="2491" spans="2:21" x14ac:dyDescent="0.4">
      <c r="B2491" s="18" t="s">
        <v>5926</v>
      </c>
      <c r="C2491" s="18" t="s">
        <v>5910</v>
      </c>
      <c r="D2491" s="18" t="s">
        <v>10854</v>
      </c>
      <c r="E2491" s="19" t="s">
        <v>566</v>
      </c>
      <c r="F2491" s="18" t="s">
        <v>6047</v>
      </c>
      <c r="G2491" s="18" t="s">
        <v>926</v>
      </c>
      <c r="H2491" s="18" t="s">
        <v>6145</v>
      </c>
      <c r="I2491" s="19" t="s">
        <v>6126</v>
      </c>
      <c r="J2491" s="18" t="s">
        <v>5843</v>
      </c>
      <c r="K2491" s="18" t="s">
        <v>17147</v>
      </c>
      <c r="L2491" s="18" t="s">
        <v>10232</v>
      </c>
      <c r="N2491" s="20">
        <v>45322</v>
      </c>
      <c r="O2491" s="18" t="s">
        <v>17148</v>
      </c>
      <c r="P2491" s="18" t="s">
        <v>17147</v>
      </c>
      <c r="Q2491" s="18" t="s">
        <v>17012</v>
      </c>
      <c r="R2491" s="18">
        <v>1.2</v>
      </c>
      <c r="T2491" s="18">
        <v>0</v>
      </c>
      <c r="U2491" s="18">
        <v>0</v>
      </c>
    </row>
    <row r="2492" spans="2:21" x14ac:dyDescent="0.4">
      <c r="B2492" s="18" t="s">
        <v>5926</v>
      </c>
      <c r="C2492" s="18" t="s">
        <v>5910</v>
      </c>
      <c r="D2492" s="18" t="s">
        <v>10854</v>
      </c>
      <c r="E2492" s="19" t="s">
        <v>566</v>
      </c>
      <c r="F2492" s="18" t="s">
        <v>6047</v>
      </c>
      <c r="G2492" s="18" t="s">
        <v>926</v>
      </c>
      <c r="H2492" s="18" t="s">
        <v>6145</v>
      </c>
      <c r="I2492" s="19" t="s">
        <v>6126</v>
      </c>
      <c r="J2492" s="18" t="s">
        <v>5923</v>
      </c>
      <c r="K2492" s="18" t="s">
        <v>17149</v>
      </c>
      <c r="L2492" s="18" t="s">
        <v>10232</v>
      </c>
      <c r="N2492" s="20">
        <v>45322</v>
      </c>
      <c r="O2492" s="18" t="s">
        <v>17150</v>
      </c>
      <c r="P2492" s="18" t="s">
        <v>17149</v>
      </c>
      <c r="Q2492" s="18" t="s">
        <v>17012</v>
      </c>
      <c r="R2492" s="18">
        <v>1.2</v>
      </c>
      <c r="T2492" s="18">
        <v>0</v>
      </c>
      <c r="U2492" s="18">
        <v>0</v>
      </c>
    </row>
    <row r="2493" spans="2:21" x14ac:dyDescent="0.4">
      <c r="B2493" s="18" t="s">
        <v>5926</v>
      </c>
      <c r="C2493" s="18" t="s">
        <v>5910</v>
      </c>
      <c r="D2493" s="18" t="s">
        <v>10854</v>
      </c>
      <c r="E2493" s="19" t="s">
        <v>566</v>
      </c>
      <c r="F2493" s="18" t="s">
        <v>6047</v>
      </c>
      <c r="G2493" s="18" t="s">
        <v>522</v>
      </c>
      <c r="H2493" s="18" t="s">
        <v>9525</v>
      </c>
      <c r="I2493" s="19" t="s">
        <v>9526</v>
      </c>
      <c r="J2493" s="18" t="s">
        <v>5899</v>
      </c>
      <c r="K2493" s="18" t="s">
        <v>17159</v>
      </c>
      <c r="L2493" s="18" t="s">
        <v>10232</v>
      </c>
      <c r="N2493" s="20">
        <v>45322</v>
      </c>
      <c r="O2493" s="18" t="s">
        <v>17160</v>
      </c>
      <c r="P2493" s="18" t="s">
        <v>17159</v>
      </c>
      <c r="Q2493" s="18" t="s">
        <v>17012</v>
      </c>
      <c r="T2493" s="18">
        <v>0</v>
      </c>
      <c r="U2493" s="18">
        <v>0</v>
      </c>
    </row>
    <row r="2494" spans="2:21" x14ac:dyDescent="0.4">
      <c r="B2494" s="18" t="s">
        <v>5926</v>
      </c>
      <c r="C2494" s="18" t="s">
        <v>5910</v>
      </c>
      <c r="D2494" s="18" t="s">
        <v>10854</v>
      </c>
      <c r="E2494" s="19" t="s">
        <v>566</v>
      </c>
      <c r="F2494" s="18" t="s">
        <v>6047</v>
      </c>
      <c r="G2494" s="18" t="s">
        <v>522</v>
      </c>
      <c r="H2494" s="18" t="s">
        <v>9525</v>
      </c>
      <c r="I2494" s="19" t="s">
        <v>9526</v>
      </c>
      <c r="J2494" s="18" t="s">
        <v>5904</v>
      </c>
      <c r="K2494" s="18" t="s">
        <v>17161</v>
      </c>
      <c r="L2494" s="18" t="s">
        <v>10232</v>
      </c>
      <c r="N2494" s="20">
        <v>45322</v>
      </c>
      <c r="O2494" s="18" t="s">
        <v>17162</v>
      </c>
      <c r="P2494" s="18" t="s">
        <v>17161</v>
      </c>
      <c r="Q2494" s="18" t="s">
        <v>17012</v>
      </c>
      <c r="T2494" s="18">
        <v>0</v>
      </c>
      <c r="U2494" s="18">
        <v>0</v>
      </c>
    </row>
    <row r="2495" spans="2:21" x14ac:dyDescent="0.4">
      <c r="B2495" s="18" t="s">
        <v>5926</v>
      </c>
      <c r="C2495" s="18" t="s">
        <v>5910</v>
      </c>
      <c r="D2495" s="18" t="s">
        <v>10854</v>
      </c>
      <c r="E2495" s="19" t="s">
        <v>566</v>
      </c>
      <c r="F2495" s="18" t="s">
        <v>6047</v>
      </c>
      <c r="G2495" s="18" t="s">
        <v>522</v>
      </c>
      <c r="H2495" s="18" t="s">
        <v>9525</v>
      </c>
      <c r="I2495" s="19" t="s">
        <v>9526</v>
      </c>
      <c r="J2495" s="18" t="s">
        <v>5843</v>
      </c>
      <c r="K2495" s="18" t="s">
        <v>17163</v>
      </c>
      <c r="L2495" s="18" t="s">
        <v>10232</v>
      </c>
      <c r="N2495" s="20">
        <v>45322</v>
      </c>
      <c r="O2495" s="18" t="s">
        <v>17164</v>
      </c>
      <c r="P2495" s="18" t="s">
        <v>17163</v>
      </c>
      <c r="Q2495" s="18" t="s">
        <v>17012</v>
      </c>
      <c r="T2495" s="18">
        <v>0</v>
      </c>
      <c r="U2495" s="18">
        <v>0</v>
      </c>
    </row>
    <row r="2496" spans="2:21" x14ac:dyDescent="0.4">
      <c r="B2496" s="18" t="s">
        <v>5926</v>
      </c>
      <c r="C2496" s="18" t="s">
        <v>5910</v>
      </c>
      <c r="D2496" s="18" t="s">
        <v>10854</v>
      </c>
      <c r="E2496" s="19" t="s">
        <v>564</v>
      </c>
      <c r="F2496" s="18" t="s">
        <v>6047</v>
      </c>
      <c r="G2496" s="18" t="s">
        <v>29</v>
      </c>
      <c r="H2496" s="18" t="s">
        <v>5936</v>
      </c>
      <c r="I2496" s="19" t="s">
        <v>6126</v>
      </c>
      <c r="J2496" s="18" t="s">
        <v>5899</v>
      </c>
      <c r="K2496" s="18" t="s">
        <v>11127</v>
      </c>
      <c r="L2496" s="18" t="s">
        <v>10232</v>
      </c>
      <c r="N2496" s="20">
        <v>45322</v>
      </c>
      <c r="O2496" s="18" t="s">
        <v>11128</v>
      </c>
      <c r="P2496" s="18" t="s">
        <v>11127</v>
      </c>
      <c r="Q2496" s="18" t="s">
        <v>11010</v>
      </c>
      <c r="R2496" s="18">
        <v>1.2</v>
      </c>
      <c r="T2496" s="18">
        <v>0</v>
      </c>
      <c r="U2496" s="18">
        <v>0</v>
      </c>
    </row>
    <row r="2497" spans="2:21" x14ac:dyDescent="0.4">
      <c r="B2497" s="18" t="s">
        <v>5926</v>
      </c>
      <c r="C2497" s="18" t="s">
        <v>5910</v>
      </c>
      <c r="D2497" s="18" t="s">
        <v>10854</v>
      </c>
      <c r="E2497" s="19" t="s">
        <v>564</v>
      </c>
      <c r="F2497" s="18" t="s">
        <v>6047</v>
      </c>
      <c r="G2497" s="18" t="s">
        <v>29</v>
      </c>
      <c r="H2497" s="18" t="s">
        <v>5936</v>
      </c>
      <c r="I2497" s="19" t="s">
        <v>6126</v>
      </c>
      <c r="J2497" s="18" t="s">
        <v>5904</v>
      </c>
      <c r="K2497" s="18" t="s">
        <v>11125</v>
      </c>
      <c r="L2497" s="18" t="s">
        <v>10232</v>
      </c>
      <c r="N2497" s="20">
        <v>45322</v>
      </c>
      <c r="O2497" s="18" t="s">
        <v>11126</v>
      </c>
      <c r="P2497" s="18" t="s">
        <v>11125</v>
      </c>
      <c r="Q2497" s="18" t="s">
        <v>11010</v>
      </c>
      <c r="R2497" s="18">
        <v>1.2</v>
      </c>
      <c r="T2497" s="18">
        <v>0</v>
      </c>
      <c r="U2497" s="18">
        <v>0</v>
      </c>
    </row>
    <row r="2498" spans="2:21" x14ac:dyDescent="0.4">
      <c r="B2498" s="18" t="s">
        <v>5926</v>
      </c>
      <c r="C2498" s="18" t="s">
        <v>5910</v>
      </c>
      <c r="D2498" s="18" t="s">
        <v>10854</v>
      </c>
      <c r="E2498" s="19" t="s">
        <v>564</v>
      </c>
      <c r="F2498" s="18" t="s">
        <v>6047</v>
      </c>
      <c r="G2498" s="18" t="s">
        <v>29</v>
      </c>
      <c r="H2498" s="18" t="s">
        <v>5936</v>
      </c>
      <c r="I2498" s="19" t="s">
        <v>6126</v>
      </c>
      <c r="J2498" s="18" t="s">
        <v>5843</v>
      </c>
      <c r="K2498" s="18" t="s">
        <v>11123</v>
      </c>
      <c r="L2498" s="18" t="s">
        <v>10232</v>
      </c>
      <c r="N2498" s="20">
        <v>45322</v>
      </c>
      <c r="O2498" s="18" t="s">
        <v>11124</v>
      </c>
      <c r="P2498" s="18" t="s">
        <v>11123</v>
      </c>
      <c r="Q2498" s="18" t="s">
        <v>11010</v>
      </c>
      <c r="R2498" s="18">
        <v>1.2</v>
      </c>
      <c r="T2498" s="18">
        <v>0</v>
      </c>
      <c r="U2498" s="18">
        <v>0</v>
      </c>
    </row>
    <row r="2499" spans="2:21" x14ac:dyDescent="0.4">
      <c r="B2499" s="18" t="s">
        <v>5926</v>
      </c>
      <c r="C2499" s="18" t="s">
        <v>5910</v>
      </c>
      <c r="D2499" s="18" t="s">
        <v>10854</v>
      </c>
      <c r="E2499" s="19" t="s">
        <v>564</v>
      </c>
      <c r="F2499" s="18" t="s">
        <v>6047</v>
      </c>
      <c r="G2499" s="18" t="s">
        <v>29</v>
      </c>
      <c r="H2499" s="18" t="s">
        <v>5936</v>
      </c>
      <c r="I2499" s="19" t="s">
        <v>6126</v>
      </c>
      <c r="J2499" s="18" t="s">
        <v>5923</v>
      </c>
      <c r="K2499" s="18" t="s">
        <v>11121</v>
      </c>
      <c r="L2499" s="18" t="s">
        <v>10232</v>
      </c>
      <c r="N2499" s="20">
        <v>45322</v>
      </c>
      <c r="O2499" s="18" t="s">
        <v>11122</v>
      </c>
      <c r="P2499" s="18" t="s">
        <v>11121</v>
      </c>
      <c r="Q2499" s="18" t="s">
        <v>11010</v>
      </c>
      <c r="R2499" s="18">
        <v>1.2</v>
      </c>
      <c r="T2499" s="18">
        <v>0</v>
      </c>
      <c r="U2499" s="18">
        <v>0</v>
      </c>
    </row>
    <row r="2500" spans="2:21" x14ac:dyDescent="0.4">
      <c r="B2500" s="18" t="s">
        <v>5926</v>
      </c>
      <c r="C2500" s="18" t="s">
        <v>5910</v>
      </c>
      <c r="D2500" s="18" t="s">
        <v>10854</v>
      </c>
      <c r="E2500" s="19" t="s">
        <v>564</v>
      </c>
      <c r="F2500" s="18" t="s">
        <v>6047</v>
      </c>
      <c r="G2500" s="18" t="s">
        <v>522</v>
      </c>
      <c r="H2500" s="18" t="s">
        <v>9525</v>
      </c>
      <c r="I2500" s="19" t="s">
        <v>9526</v>
      </c>
      <c r="J2500" s="18" t="s">
        <v>5899</v>
      </c>
      <c r="K2500" s="18" t="s">
        <v>11451</v>
      </c>
      <c r="L2500" s="18" t="s">
        <v>10232</v>
      </c>
      <c r="N2500" s="20">
        <v>45322</v>
      </c>
      <c r="O2500" s="18" t="s">
        <v>11452</v>
      </c>
      <c r="P2500" s="18" t="s">
        <v>11451</v>
      </c>
      <c r="Q2500" s="18" t="s">
        <v>11010</v>
      </c>
      <c r="T2500" s="18">
        <v>0</v>
      </c>
      <c r="U2500" s="18">
        <v>0</v>
      </c>
    </row>
    <row r="2501" spans="2:21" x14ac:dyDescent="0.4">
      <c r="B2501" s="18" t="s">
        <v>5926</v>
      </c>
      <c r="C2501" s="18" t="s">
        <v>5910</v>
      </c>
      <c r="D2501" s="18" t="s">
        <v>10854</v>
      </c>
      <c r="E2501" s="19" t="s">
        <v>564</v>
      </c>
      <c r="F2501" s="18" t="s">
        <v>6047</v>
      </c>
      <c r="G2501" s="18" t="s">
        <v>522</v>
      </c>
      <c r="H2501" s="18" t="s">
        <v>9525</v>
      </c>
      <c r="I2501" s="19" t="s">
        <v>9526</v>
      </c>
      <c r="J2501" s="18" t="s">
        <v>5904</v>
      </c>
      <c r="K2501" s="18" t="s">
        <v>11449</v>
      </c>
      <c r="L2501" s="18" t="s">
        <v>10232</v>
      </c>
      <c r="N2501" s="20">
        <v>45322</v>
      </c>
      <c r="O2501" s="18" t="s">
        <v>11450</v>
      </c>
      <c r="P2501" s="18" t="s">
        <v>11449</v>
      </c>
      <c r="Q2501" s="18" t="s">
        <v>11010</v>
      </c>
      <c r="T2501" s="18">
        <v>0</v>
      </c>
      <c r="U2501" s="18">
        <v>0</v>
      </c>
    </row>
    <row r="2502" spans="2:21" x14ac:dyDescent="0.4">
      <c r="B2502" s="18" t="s">
        <v>5926</v>
      </c>
      <c r="C2502" s="18" t="s">
        <v>5910</v>
      </c>
      <c r="D2502" s="18" t="s">
        <v>10854</v>
      </c>
      <c r="E2502" s="19" t="s">
        <v>564</v>
      </c>
      <c r="F2502" s="18" t="s">
        <v>6047</v>
      </c>
      <c r="G2502" s="18" t="s">
        <v>522</v>
      </c>
      <c r="H2502" s="18" t="s">
        <v>9525</v>
      </c>
      <c r="I2502" s="19" t="s">
        <v>9526</v>
      </c>
      <c r="J2502" s="18" t="s">
        <v>5843</v>
      </c>
      <c r="K2502" s="18" t="s">
        <v>11447</v>
      </c>
      <c r="L2502" s="18" t="s">
        <v>10232</v>
      </c>
      <c r="N2502" s="20">
        <v>45322</v>
      </c>
      <c r="O2502" s="18" t="s">
        <v>11448</v>
      </c>
      <c r="P2502" s="18" t="s">
        <v>11447</v>
      </c>
      <c r="Q2502" s="18" t="s">
        <v>11010</v>
      </c>
      <c r="T2502" s="18">
        <v>0</v>
      </c>
      <c r="U2502" s="18">
        <v>0</v>
      </c>
    </row>
    <row r="2503" spans="2:21" x14ac:dyDescent="0.4">
      <c r="B2503" s="18" t="s">
        <v>5926</v>
      </c>
      <c r="C2503" s="18" t="s">
        <v>5910</v>
      </c>
      <c r="D2503" s="18" t="s">
        <v>10854</v>
      </c>
      <c r="E2503" s="19" t="s">
        <v>568</v>
      </c>
      <c r="F2503" s="18" t="s">
        <v>5896</v>
      </c>
      <c r="G2503" s="18" t="s">
        <v>29</v>
      </c>
      <c r="H2503" s="18" t="s">
        <v>5936</v>
      </c>
      <c r="I2503" s="19" t="s">
        <v>6126</v>
      </c>
      <c r="J2503" s="18" t="s">
        <v>5899</v>
      </c>
      <c r="K2503" s="18" t="s">
        <v>11135</v>
      </c>
      <c r="L2503" s="18" t="s">
        <v>10232</v>
      </c>
      <c r="N2503" s="20">
        <v>45322</v>
      </c>
      <c r="O2503" s="18" t="s">
        <v>11136</v>
      </c>
      <c r="P2503" s="18" t="s">
        <v>11135</v>
      </c>
      <c r="Q2503" s="18" t="s">
        <v>11019</v>
      </c>
      <c r="R2503" s="18">
        <v>1.2</v>
      </c>
      <c r="T2503" s="18">
        <v>0</v>
      </c>
      <c r="U2503" s="18">
        <v>0</v>
      </c>
    </row>
    <row r="2504" spans="2:21" x14ac:dyDescent="0.4">
      <c r="B2504" s="18" t="s">
        <v>5926</v>
      </c>
      <c r="C2504" s="18" t="s">
        <v>5910</v>
      </c>
      <c r="D2504" s="18" t="s">
        <v>10854</v>
      </c>
      <c r="E2504" s="19" t="s">
        <v>568</v>
      </c>
      <c r="F2504" s="18" t="s">
        <v>5896</v>
      </c>
      <c r="G2504" s="18" t="s">
        <v>29</v>
      </c>
      <c r="H2504" s="18" t="s">
        <v>5936</v>
      </c>
      <c r="I2504" s="19" t="s">
        <v>6126</v>
      </c>
      <c r="J2504" s="18" t="s">
        <v>5904</v>
      </c>
      <c r="K2504" s="18" t="s">
        <v>11133</v>
      </c>
      <c r="L2504" s="18" t="s">
        <v>10232</v>
      </c>
      <c r="N2504" s="20">
        <v>45322</v>
      </c>
      <c r="O2504" s="18" t="s">
        <v>11134</v>
      </c>
      <c r="P2504" s="18" t="s">
        <v>11133</v>
      </c>
      <c r="Q2504" s="18" t="s">
        <v>11019</v>
      </c>
      <c r="R2504" s="18">
        <v>1.2</v>
      </c>
      <c r="T2504" s="18">
        <v>0</v>
      </c>
      <c r="U2504" s="18">
        <v>0</v>
      </c>
    </row>
    <row r="2505" spans="2:21" x14ac:dyDescent="0.4">
      <c r="B2505" s="18" t="s">
        <v>5926</v>
      </c>
      <c r="C2505" s="18" t="s">
        <v>5910</v>
      </c>
      <c r="D2505" s="18" t="s">
        <v>10854</v>
      </c>
      <c r="E2505" s="19" t="s">
        <v>568</v>
      </c>
      <c r="F2505" s="18" t="s">
        <v>5896</v>
      </c>
      <c r="G2505" s="18" t="s">
        <v>29</v>
      </c>
      <c r="H2505" s="18" t="s">
        <v>5936</v>
      </c>
      <c r="I2505" s="19" t="s">
        <v>6126</v>
      </c>
      <c r="J2505" s="18" t="s">
        <v>5843</v>
      </c>
      <c r="K2505" s="18" t="s">
        <v>11131</v>
      </c>
      <c r="L2505" s="18" t="s">
        <v>10232</v>
      </c>
      <c r="N2505" s="20">
        <v>45322</v>
      </c>
      <c r="O2505" s="18" t="s">
        <v>11132</v>
      </c>
      <c r="P2505" s="18" t="s">
        <v>11131</v>
      </c>
      <c r="Q2505" s="18" t="s">
        <v>11019</v>
      </c>
      <c r="R2505" s="18">
        <v>1.2</v>
      </c>
      <c r="T2505" s="18">
        <v>0</v>
      </c>
      <c r="U2505" s="18">
        <v>0</v>
      </c>
    </row>
    <row r="2506" spans="2:21" x14ac:dyDescent="0.4">
      <c r="B2506" s="18" t="s">
        <v>5926</v>
      </c>
      <c r="C2506" s="18" t="s">
        <v>5910</v>
      </c>
      <c r="D2506" s="18" t="s">
        <v>10854</v>
      </c>
      <c r="E2506" s="19" t="s">
        <v>568</v>
      </c>
      <c r="F2506" s="18" t="s">
        <v>5896</v>
      </c>
      <c r="G2506" s="18" t="s">
        <v>29</v>
      </c>
      <c r="H2506" s="18" t="s">
        <v>5936</v>
      </c>
      <c r="I2506" s="19" t="s">
        <v>6126</v>
      </c>
      <c r="J2506" s="18" t="s">
        <v>5923</v>
      </c>
      <c r="K2506" s="18" t="s">
        <v>11129</v>
      </c>
      <c r="L2506" s="18" t="s">
        <v>10232</v>
      </c>
      <c r="N2506" s="20">
        <v>45322</v>
      </c>
      <c r="O2506" s="18" t="s">
        <v>11130</v>
      </c>
      <c r="P2506" s="18" t="s">
        <v>11129</v>
      </c>
      <c r="Q2506" s="18" t="s">
        <v>11019</v>
      </c>
      <c r="R2506" s="18">
        <v>1.2</v>
      </c>
      <c r="T2506" s="18">
        <v>0</v>
      </c>
      <c r="U2506" s="18">
        <v>0</v>
      </c>
    </row>
    <row r="2507" spans="2:21" x14ac:dyDescent="0.4">
      <c r="B2507" s="18" t="s">
        <v>5926</v>
      </c>
      <c r="C2507" s="18" t="s">
        <v>5910</v>
      </c>
      <c r="D2507" s="18" t="s">
        <v>10854</v>
      </c>
      <c r="E2507" s="19" t="s">
        <v>568</v>
      </c>
      <c r="F2507" s="18" t="s">
        <v>5896</v>
      </c>
      <c r="G2507" s="18" t="s">
        <v>522</v>
      </c>
      <c r="H2507" s="18" t="s">
        <v>9525</v>
      </c>
      <c r="I2507" s="19" t="s">
        <v>9526</v>
      </c>
      <c r="J2507" s="18" t="s">
        <v>5899</v>
      </c>
      <c r="K2507" s="18" t="s">
        <v>11457</v>
      </c>
      <c r="L2507" s="18" t="s">
        <v>10232</v>
      </c>
      <c r="N2507" s="20">
        <v>45322</v>
      </c>
      <c r="O2507" s="18" t="s">
        <v>11458</v>
      </c>
      <c r="P2507" s="18" t="s">
        <v>11457</v>
      </c>
      <c r="Q2507" s="18" t="s">
        <v>11019</v>
      </c>
      <c r="T2507" s="18">
        <v>0</v>
      </c>
      <c r="U2507" s="18">
        <v>0</v>
      </c>
    </row>
    <row r="2508" spans="2:21" x14ac:dyDescent="0.4">
      <c r="B2508" s="18" t="s">
        <v>5926</v>
      </c>
      <c r="C2508" s="18" t="s">
        <v>5910</v>
      </c>
      <c r="D2508" s="18" t="s">
        <v>10854</v>
      </c>
      <c r="E2508" s="19" t="s">
        <v>568</v>
      </c>
      <c r="F2508" s="18" t="s">
        <v>5896</v>
      </c>
      <c r="G2508" s="18" t="s">
        <v>522</v>
      </c>
      <c r="H2508" s="18" t="s">
        <v>9525</v>
      </c>
      <c r="I2508" s="19" t="s">
        <v>9526</v>
      </c>
      <c r="J2508" s="18" t="s">
        <v>5904</v>
      </c>
      <c r="K2508" s="18" t="s">
        <v>11455</v>
      </c>
      <c r="L2508" s="18" t="s">
        <v>10232</v>
      </c>
      <c r="N2508" s="20">
        <v>45322</v>
      </c>
      <c r="O2508" s="18" t="s">
        <v>11456</v>
      </c>
      <c r="P2508" s="18" t="s">
        <v>11455</v>
      </c>
      <c r="Q2508" s="18" t="s">
        <v>11019</v>
      </c>
      <c r="T2508" s="18">
        <v>0</v>
      </c>
      <c r="U2508" s="18">
        <v>0</v>
      </c>
    </row>
    <row r="2509" spans="2:21" x14ac:dyDescent="0.4">
      <c r="B2509" s="18" t="s">
        <v>5926</v>
      </c>
      <c r="C2509" s="18" t="s">
        <v>5910</v>
      </c>
      <c r="D2509" s="18" t="s">
        <v>10854</v>
      </c>
      <c r="E2509" s="19" t="s">
        <v>568</v>
      </c>
      <c r="F2509" s="18" t="s">
        <v>5896</v>
      </c>
      <c r="G2509" s="18" t="s">
        <v>522</v>
      </c>
      <c r="H2509" s="18" t="s">
        <v>9525</v>
      </c>
      <c r="I2509" s="19" t="s">
        <v>9526</v>
      </c>
      <c r="J2509" s="18" t="s">
        <v>5843</v>
      </c>
      <c r="K2509" s="18" t="s">
        <v>11453</v>
      </c>
      <c r="L2509" s="18" t="s">
        <v>10232</v>
      </c>
      <c r="N2509" s="20">
        <v>45322</v>
      </c>
      <c r="O2509" s="18" t="s">
        <v>11454</v>
      </c>
      <c r="P2509" s="18" t="s">
        <v>11453</v>
      </c>
      <c r="Q2509" s="18" t="s">
        <v>11019</v>
      </c>
      <c r="T2509" s="18">
        <v>0</v>
      </c>
      <c r="U2509" s="18">
        <v>0</v>
      </c>
    </row>
    <row r="2510" spans="2:21" x14ac:dyDescent="0.4">
      <c r="B2510" s="18" t="s">
        <v>5926</v>
      </c>
      <c r="C2510" s="18" t="s">
        <v>5910</v>
      </c>
      <c r="D2510" s="18" t="s">
        <v>10854</v>
      </c>
      <c r="E2510" s="19" t="s">
        <v>570</v>
      </c>
      <c r="F2510" s="18" t="s">
        <v>6100</v>
      </c>
      <c r="G2510" s="18" t="s">
        <v>926</v>
      </c>
      <c r="H2510" s="18" t="s">
        <v>6145</v>
      </c>
      <c r="I2510" s="19" t="s">
        <v>6126</v>
      </c>
      <c r="J2510" s="18" t="s">
        <v>5899</v>
      </c>
      <c r="K2510" s="18" t="s">
        <v>11151</v>
      </c>
      <c r="L2510" s="18" t="s">
        <v>10232</v>
      </c>
      <c r="N2510" s="20">
        <v>45322</v>
      </c>
      <c r="O2510" s="18" t="s">
        <v>11152</v>
      </c>
      <c r="P2510" s="18" t="s">
        <v>11151</v>
      </c>
      <c r="Q2510" s="18" t="s">
        <v>11038</v>
      </c>
      <c r="R2510" s="18">
        <v>1.2</v>
      </c>
      <c r="T2510" s="18">
        <v>0</v>
      </c>
      <c r="U2510" s="18">
        <v>0</v>
      </c>
    </row>
    <row r="2511" spans="2:21" x14ac:dyDescent="0.4">
      <c r="B2511" s="18" t="s">
        <v>5926</v>
      </c>
      <c r="C2511" s="18" t="s">
        <v>5910</v>
      </c>
      <c r="D2511" s="18" t="s">
        <v>10854</v>
      </c>
      <c r="E2511" s="19" t="s">
        <v>570</v>
      </c>
      <c r="F2511" s="18" t="s">
        <v>6100</v>
      </c>
      <c r="G2511" s="18" t="s">
        <v>926</v>
      </c>
      <c r="H2511" s="18" t="s">
        <v>6145</v>
      </c>
      <c r="I2511" s="19" t="s">
        <v>6126</v>
      </c>
      <c r="J2511" s="18" t="s">
        <v>5904</v>
      </c>
      <c r="K2511" s="18" t="s">
        <v>11149</v>
      </c>
      <c r="L2511" s="18" t="s">
        <v>10232</v>
      </c>
      <c r="N2511" s="20">
        <v>45322</v>
      </c>
      <c r="O2511" s="18" t="s">
        <v>11150</v>
      </c>
      <c r="P2511" s="18" t="s">
        <v>11149</v>
      </c>
      <c r="Q2511" s="18" t="s">
        <v>11038</v>
      </c>
      <c r="R2511" s="18">
        <v>1.2</v>
      </c>
      <c r="T2511" s="18">
        <v>0</v>
      </c>
      <c r="U2511" s="18">
        <v>0</v>
      </c>
    </row>
    <row r="2512" spans="2:21" x14ac:dyDescent="0.4">
      <c r="B2512" s="18" t="s">
        <v>5926</v>
      </c>
      <c r="C2512" s="18" t="s">
        <v>5910</v>
      </c>
      <c r="D2512" s="18" t="s">
        <v>10854</v>
      </c>
      <c r="E2512" s="19" t="s">
        <v>570</v>
      </c>
      <c r="F2512" s="18" t="s">
        <v>6100</v>
      </c>
      <c r="G2512" s="18" t="s">
        <v>926</v>
      </c>
      <c r="H2512" s="18" t="s">
        <v>6145</v>
      </c>
      <c r="I2512" s="19" t="s">
        <v>6126</v>
      </c>
      <c r="J2512" s="18" t="s">
        <v>5843</v>
      </c>
      <c r="K2512" s="18" t="s">
        <v>11147</v>
      </c>
      <c r="L2512" s="18" t="s">
        <v>10232</v>
      </c>
      <c r="N2512" s="20">
        <v>45322</v>
      </c>
      <c r="O2512" s="18" t="s">
        <v>11148</v>
      </c>
      <c r="P2512" s="18" t="s">
        <v>11147</v>
      </c>
      <c r="Q2512" s="18" t="s">
        <v>11038</v>
      </c>
      <c r="R2512" s="18">
        <v>1.2</v>
      </c>
      <c r="T2512" s="18">
        <v>0</v>
      </c>
      <c r="U2512" s="18">
        <v>0</v>
      </c>
    </row>
    <row r="2513" spans="2:21" x14ac:dyDescent="0.4">
      <c r="B2513" s="18" t="s">
        <v>5926</v>
      </c>
      <c r="C2513" s="18" t="s">
        <v>5910</v>
      </c>
      <c r="D2513" s="18" t="s">
        <v>10854</v>
      </c>
      <c r="E2513" s="19" t="s">
        <v>570</v>
      </c>
      <c r="F2513" s="18" t="s">
        <v>6100</v>
      </c>
      <c r="G2513" s="18" t="s">
        <v>926</v>
      </c>
      <c r="H2513" s="18" t="s">
        <v>6145</v>
      </c>
      <c r="I2513" s="19" t="s">
        <v>6126</v>
      </c>
      <c r="J2513" s="18" t="s">
        <v>5923</v>
      </c>
      <c r="K2513" s="18" t="s">
        <v>11145</v>
      </c>
      <c r="L2513" s="18" t="s">
        <v>10232</v>
      </c>
      <c r="N2513" s="20">
        <v>45322</v>
      </c>
      <c r="O2513" s="18" t="s">
        <v>11146</v>
      </c>
      <c r="P2513" s="18" t="s">
        <v>11145</v>
      </c>
      <c r="Q2513" s="18" t="s">
        <v>11038</v>
      </c>
      <c r="R2513" s="18">
        <v>1.2</v>
      </c>
      <c r="T2513" s="18">
        <v>0</v>
      </c>
      <c r="U2513" s="18">
        <v>0</v>
      </c>
    </row>
    <row r="2514" spans="2:21" x14ac:dyDescent="0.4">
      <c r="B2514" s="18" t="s">
        <v>5926</v>
      </c>
      <c r="C2514" s="18" t="s">
        <v>5910</v>
      </c>
      <c r="D2514" s="18" t="s">
        <v>10854</v>
      </c>
      <c r="E2514" s="19" t="s">
        <v>570</v>
      </c>
      <c r="F2514" s="18" t="s">
        <v>6100</v>
      </c>
      <c r="G2514" s="18" t="s">
        <v>522</v>
      </c>
      <c r="H2514" s="18" t="s">
        <v>9525</v>
      </c>
      <c r="I2514" s="19" t="s">
        <v>9526</v>
      </c>
      <c r="J2514" s="18" t="s">
        <v>5899</v>
      </c>
      <c r="K2514" s="18" t="s">
        <v>11469</v>
      </c>
      <c r="L2514" s="18" t="s">
        <v>10232</v>
      </c>
      <c r="N2514" s="20">
        <v>45322</v>
      </c>
      <c r="O2514" s="18" t="s">
        <v>11470</v>
      </c>
      <c r="P2514" s="18" t="s">
        <v>11469</v>
      </c>
      <c r="Q2514" s="18" t="s">
        <v>11038</v>
      </c>
      <c r="T2514" s="18">
        <v>0</v>
      </c>
      <c r="U2514" s="18">
        <v>0</v>
      </c>
    </row>
    <row r="2515" spans="2:21" x14ac:dyDescent="0.4">
      <c r="B2515" s="18" t="s">
        <v>5926</v>
      </c>
      <c r="C2515" s="18" t="s">
        <v>5910</v>
      </c>
      <c r="D2515" s="18" t="s">
        <v>10854</v>
      </c>
      <c r="E2515" s="19" t="s">
        <v>570</v>
      </c>
      <c r="F2515" s="18" t="s">
        <v>6100</v>
      </c>
      <c r="G2515" s="18" t="s">
        <v>522</v>
      </c>
      <c r="H2515" s="18" t="s">
        <v>9525</v>
      </c>
      <c r="I2515" s="19" t="s">
        <v>9526</v>
      </c>
      <c r="J2515" s="18" t="s">
        <v>5904</v>
      </c>
      <c r="K2515" s="18" t="s">
        <v>11467</v>
      </c>
      <c r="L2515" s="18" t="s">
        <v>10232</v>
      </c>
      <c r="N2515" s="20">
        <v>45322</v>
      </c>
      <c r="O2515" s="18" t="s">
        <v>11468</v>
      </c>
      <c r="P2515" s="18" t="s">
        <v>11467</v>
      </c>
      <c r="Q2515" s="18" t="s">
        <v>11038</v>
      </c>
      <c r="T2515" s="18">
        <v>0</v>
      </c>
      <c r="U2515" s="18">
        <v>0</v>
      </c>
    </row>
    <row r="2516" spans="2:21" x14ac:dyDescent="0.4">
      <c r="B2516" s="18" t="s">
        <v>5926</v>
      </c>
      <c r="C2516" s="18" t="s">
        <v>5910</v>
      </c>
      <c r="D2516" s="18" t="s">
        <v>10854</v>
      </c>
      <c r="E2516" s="19" t="s">
        <v>570</v>
      </c>
      <c r="F2516" s="18" t="s">
        <v>6100</v>
      </c>
      <c r="G2516" s="18" t="s">
        <v>522</v>
      </c>
      <c r="H2516" s="18" t="s">
        <v>9525</v>
      </c>
      <c r="I2516" s="19" t="s">
        <v>9526</v>
      </c>
      <c r="J2516" s="18" t="s">
        <v>5843</v>
      </c>
      <c r="K2516" s="18" t="s">
        <v>11465</v>
      </c>
      <c r="L2516" s="18" t="s">
        <v>10232</v>
      </c>
      <c r="N2516" s="20">
        <v>45322</v>
      </c>
      <c r="O2516" s="18" t="s">
        <v>11466</v>
      </c>
      <c r="P2516" s="18" t="s">
        <v>11465</v>
      </c>
      <c r="Q2516" s="18" t="s">
        <v>11038</v>
      </c>
      <c r="T2516" s="18">
        <v>0</v>
      </c>
      <c r="U2516" s="18">
        <v>0</v>
      </c>
    </row>
    <row r="2517" spans="2:21" x14ac:dyDescent="0.4">
      <c r="B2517" s="18" t="s">
        <v>5926</v>
      </c>
      <c r="C2517" s="18" t="s">
        <v>5910</v>
      </c>
      <c r="D2517" s="18" t="s">
        <v>10854</v>
      </c>
      <c r="E2517" s="19" t="s">
        <v>574</v>
      </c>
      <c r="F2517" s="18" t="s">
        <v>5991</v>
      </c>
      <c r="G2517" s="18" t="s">
        <v>29</v>
      </c>
      <c r="H2517" s="18" t="s">
        <v>5936</v>
      </c>
      <c r="I2517" s="19" t="s">
        <v>9895</v>
      </c>
      <c r="J2517" s="18" t="s">
        <v>5899</v>
      </c>
      <c r="K2517" s="18" t="s">
        <v>17129</v>
      </c>
      <c r="L2517" s="18" t="s">
        <v>10232</v>
      </c>
      <c r="N2517" s="20">
        <v>45322</v>
      </c>
      <c r="O2517" s="18" t="s">
        <v>17130</v>
      </c>
      <c r="P2517" s="18" t="s">
        <v>17129</v>
      </c>
      <c r="Q2517" s="18" t="s">
        <v>16989</v>
      </c>
      <c r="R2517" s="18">
        <v>1.1000000000000001</v>
      </c>
      <c r="T2517" s="18">
        <v>0</v>
      </c>
      <c r="U2517" s="18">
        <v>0</v>
      </c>
    </row>
    <row r="2518" spans="2:21" x14ac:dyDescent="0.4">
      <c r="B2518" s="18" t="s">
        <v>5926</v>
      </c>
      <c r="C2518" s="18" t="s">
        <v>5910</v>
      </c>
      <c r="D2518" s="18" t="s">
        <v>10854</v>
      </c>
      <c r="E2518" s="19" t="s">
        <v>574</v>
      </c>
      <c r="F2518" s="18" t="s">
        <v>5991</v>
      </c>
      <c r="G2518" s="18" t="s">
        <v>29</v>
      </c>
      <c r="H2518" s="18" t="s">
        <v>5936</v>
      </c>
      <c r="I2518" s="19" t="s">
        <v>9895</v>
      </c>
      <c r="J2518" s="18" t="s">
        <v>5904</v>
      </c>
      <c r="K2518" s="18" t="s">
        <v>17131</v>
      </c>
      <c r="L2518" s="18" t="s">
        <v>10232</v>
      </c>
      <c r="N2518" s="20">
        <v>45322</v>
      </c>
      <c r="O2518" s="18" t="s">
        <v>17132</v>
      </c>
      <c r="P2518" s="18" t="s">
        <v>17131</v>
      </c>
      <c r="Q2518" s="18" t="s">
        <v>16989</v>
      </c>
      <c r="R2518" s="18">
        <v>1.1000000000000001</v>
      </c>
      <c r="T2518" s="18">
        <v>0</v>
      </c>
      <c r="U2518" s="18">
        <v>0</v>
      </c>
    </row>
    <row r="2519" spans="2:21" x14ac:dyDescent="0.4">
      <c r="B2519" s="18" t="s">
        <v>5926</v>
      </c>
      <c r="C2519" s="18" t="s">
        <v>5910</v>
      </c>
      <c r="D2519" s="18" t="s">
        <v>10854</v>
      </c>
      <c r="E2519" s="19" t="s">
        <v>574</v>
      </c>
      <c r="F2519" s="18" t="s">
        <v>5991</v>
      </c>
      <c r="G2519" s="18" t="s">
        <v>29</v>
      </c>
      <c r="H2519" s="18" t="s">
        <v>5936</v>
      </c>
      <c r="I2519" s="19" t="s">
        <v>9895</v>
      </c>
      <c r="J2519" s="18" t="s">
        <v>5843</v>
      </c>
      <c r="K2519" s="18" t="s">
        <v>17133</v>
      </c>
      <c r="L2519" s="18" t="s">
        <v>10232</v>
      </c>
      <c r="N2519" s="20">
        <v>45322</v>
      </c>
      <c r="O2519" s="18" t="s">
        <v>17134</v>
      </c>
      <c r="P2519" s="18" t="s">
        <v>17133</v>
      </c>
      <c r="Q2519" s="18" t="s">
        <v>16989</v>
      </c>
      <c r="R2519" s="18">
        <v>1.1000000000000001</v>
      </c>
      <c r="T2519" s="18">
        <v>0</v>
      </c>
      <c r="U2519" s="18">
        <v>0</v>
      </c>
    </row>
    <row r="2520" spans="2:21" x14ac:dyDescent="0.4">
      <c r="B2520" s="18" t="s">
        <v>5926</v>
      </c>
      <c r="C2520" s="18" t="s">
        <v>5910</v>
      </c>
      <c r="D2520" s="18" t="s">
        <v>10854</v>
      </c>
      <c r="E2520" s="19" t="s">
        <v>574</v>
      </c>
      <c r="F2520" s="18" t="s">
        <v>5991</v>
      </c>
      <c r="G2520" s="18" t="s">
        <v>29</v>
      </c>
      <c r="H2520" s="18" t="s">
        <v>5936</v>
      </c>
      <c r="I2520" s="19" t="s">
        <v>9895</v>
      </c>
      <c r="J2520" s="18" t="s">
        <v>5923</v>
      </c>
      <c r="K2520" s="18" t="s">
        <v>17135</v>
      </c>
      <c r="L2520" s="18" t="s">
        <v>10232</v>
      </c>
      <c r="N2520" s="20">
        <v>45322</v>
      </c>
      <c r="O2520" s="18" t="s">
        <v>17136</v>
      </c>
      <c r="P2520" s="18" t="s">
        <v>17135</v>
      </c>
      <c r="Q2520" s="18" t="s">
        <v>16989</v>
      </c>
      <c r="R2520" s="18">
        <v>1.1000000000000001</v>
      </c>
      <c r="T2520" s="18">
        <v>0</v>
      </c>
      <c r="U2520" s="18">
        <v>0</v>
      </c>
    </row>
    <row r="2521" spans="2:21" x14ac:dyDescent="0.4">
      <c r="B2521" s="18" t="s">
        <v>5926</v>
      </c>
      <c r="C2521" s="18" t="s">
        <v>5910</v>
      </c>
      <c r="D2521" s="18" t="s">
        <v>10854</v>
      </c>
      <c r="E2521" s="19" t="s">
        <v>574</v>
      </c>
      <c r="F2521" s="18" t="s">
        <v>5991</v>
      </c>
      <c r="G2521" s="18" t="s">
        <v>926</v>
      </c>
      <c r="H2521" s="18" t="s">
        <v>6145</v>
      </c>
      <c r="I2521" s="19" t="s">
        <v>6126</v>
      </c>
      <c r="J2521" s="18" t="s">
        <v>5899</v>
      </c>
      <c r="K2521" s="18" t="s">
        <v>17121</v>
      </c>
      <c r="L2521" s="18" t="s">
        <v>10232</v>
      </c>
      <c r="N2521" s="20">
        <v>45322</v>
      </c>
      <c r="O2521" s="18" t="s">
        <v>17122</v>
      </c>
      <c r="P2521" s="18" t="s">
        <v>17121</v>
      </c>
      <c r="Q2521" s="18" t="s">
        <v>16989</v>
      </c>
      <c r="R2521" s="18">
        <v>1.2</v>
      </c>
      <c r="T2521" s="18">
        <v>0</v>
      </c>
      <c r="U2521" s="18">
        <v>0</v>
      </c>
    </row>
    <row r="2522" spans="2:21" x14ac:dyDescent="0.4">
      <c r="B2522" s="18" t="s">
        <v>5926</v>
      </c>
      <c r="C2522" s="18" t="s">
        <v>5910</v>
      </c>
      <c r="D2522" s="18" t="s">
        <v>10854</v>
      </c>
      <c r="E2522" s="19" t="s">
        <v>574</v>
      </c>
      <c r="F2522" s="18" t="s">
        <v>5991</v>
      </c>
      <c r="G2522" s="18" t="s">
        <v>926</v>
      </c>
      <c r="H2522" s="18" t="s">
        <v>6145</v>
      </c>
      <c r="I2522" s="19" t="s">
        <v>6126</v>
      </c>
      <c r="J2522" s="18" t="s">
        <v>5904</v>
      </c>
      <c r="K2522" s="18" t="s">
        <v>17123</v>
      </c>
      <c r="L2522" s="18" t="s">
        <v>10232</v>
      </c>
      <c r="N2522" s="20">
        <v>45322</v>
      </c>
      <c r="O2522" s="18" t="s">
        <v>17124</v>
      </c>
      <c r="P2522" s="18" t="s">
        <v>17123</v>
      </c>
      <c r="Q2522" s="18" t="s">
        <v>16989</v>
      </c>
      <c r="R2522" s="18">
        <v>1.2</v>
      </c>
      <c r="T2522" s="18">
        <v>0</v>
      </c>
      <c r="U2522" s="18">
        <v>0</v>
      </c>
    </row>
    <row r="2523" spans="2:21" x14ac:dyDescent="0.4">
      <c r="B2523" s="18" t="s">
        <v>5926</v>
      </c>
      <c r="C2523" s="18" t="s">
        <v>5910</v>
      </c>
      <c r="D2523" s="18" t="s">
        <v>10854</v>
      </c>
      <c r="E2523" s="19" t="s">
        <v>574</v>
      </c>
      <c r="F2523" s="18" t="s">
        <v>5991</v>
      </c>
      <c r="G2523" s="18" t="s">
        <v>926</v>
      </c>
      <c r="H2523" s="18" t="s">
        <v>6145</v>
      </c>
      <c r="I2523" s="19" t="s">
        <v>6126</v>
      </c>
      <c r="J2523" s="18" t="s">
        <v>5843</v>
      </c>
      <c r="K2523" s="18" t="s">
        <v>17125</v>
      </c>
      <c r="L2523" s="18" t="s">
        <v>10232</v>
      </c>
      <c r="N2523" s="20">
        <v>45322</v>
      </c>
      <c r="O2523" s="18" t="s">
        <v>17126</v>
      </c>
      <c r="P2523" s="18" t="s">
        <v>17125</v>
      </c>
      <c r="Q2523" s="18" t="s">
        <v>16989</v>
      </c>
      <c r="R2523" s="18">
        <v>1.2</v>
      </c>
      <c r="T2523" s="18">
        <v>0</v>
      </c>
      <c r="U2523" s="18">
        <v>0</v>
      </c>
    </row>
    <row r="2524" spans="2:21" x14ac:dyDescent="0.4">
      <c r="B2524" s="18" t="s">
        <v>5926</v>
      </c>
      <c r="C2524" s="18" t="s">
        <v>5910</v>
      </c>
      <c r="D2524" s="18" t="s">
        <v>10854</v>
      </c>
      <c r="E2524" s="19" t="s">
        <v>574</v>
      </c>
      <c r="F2524" s="18" t="s">
        <v>5991</v>
      </c>
      <c r="G2524" s="18" t="s">
        <v>926</v>
      </c>
      <c r="H2524" s="18" t="s">
        <v>6145</v>
      </c>
      <c r="I2524" s="19" t="s">
        <v>6126</v>
      </c>
      <c r="J2524" s="18" t="s">
        <v>5923</v>
      </c>
      <c r="K2524" s="18" t="s">
        <v>17127</v>
      </c>
      <c r="L2524" s="18" t="s">
        <v>10232</v>
      </c>
      <c r="N2524" s="20">
        <v>45322</v>
      </c>
      <c r="O2524" s="18" t="s">
        <v>17128</v>
      </c>
      <c r="P2524" s="18" t="s">
        <v>17127</v>
      </c>
      <c r="Q2524" s="18" t="s">
        <v>16989</v>
      </c>
      <c r="R2524" s="18">
        <v>1.2</v>
      </c>
      <c r="T2524" s="18">
        <v>0</v>
      </c>
      <c r="U2524" s="18">
        <v>0</v>
      </c>
    </row>
    <row r="2525" spans="2:21" x14ac:dyDescent="0.4">
      <c r="B2525" s="18" t="s">
        <v>5926</v>
      </c>
      <c r="C2525" s="18" t="s">
        <v>5910</v>
      </c>
      <c r="D2525" s="18" t="s">
        <v>10854</v>
      </c>
      <c r="E2525" s="19" t="s">
        <v>574</v>
      </c>
      <c r="F2525" s="18" t="s">
        <v>5991</v>
      </c>
      <c r="G2525" s="18" t="s">
        <v>522</v>
      </c>
      <c r="H2525" s="18" t="s">
        <v>9525</v>
      </c>
      <c r="I2525" s="19" t="s">
        <v>9526</v>
      </c>
      <c r="J2525" s="18" t="s">
        <v>5899</v>
      </c>
      <c r="K2525" s="18" t="s">
        <v>17137</v>
      </c>
      <c r="L2525" s="18" t="s">
        <v>10232</v>
      </c>
      <c r="N2525" s="20">
        <v>45322</v>
      </c>
      <c r="O2525" s="18" t="s">
        <v>17138</v>
      </c>
      <c r="P2525" s="18" t="s">
        <v>17137</v>
      </c>
      <c r="Q2525" s="18" t="s">
        <v>16989</v>
      </c>
      <c r="T2525" s="18">
        <v>0</v>
      </c>
      <c r="U2525" s="18">
        <v>0</v>
      </c>
    </row>
    <row r="2526" spans="2:21" x14ac:dyDescent="0.4">
      <c r="B2526" s="18" t="s">
        <v>5926</v>
      </c>
      <c r="C2526" s="18" t="s">
        <v>5910</v>
      </c>
      <c r="D2526" s="18" t="s">
        <v>10854</v>
      </c>
      <c r="E2526" s="19" t="s">
        <v>574</v>
      </c>
      <c r="F2526" s="18" t="s">
        <v>5991</v>
      </c>
      <c r="G2526" s="18" t="s">
        <v>522</v>
      </c>
      <c r="H2526" s="18" t="s">
        <v>9525</v>
      </c>
      <c r="I2526" s="19" t="s">
        <v>9526</v>
      </c>
      <c r="J2526" s="18" t="s">
        <v>5904</v>
      </c>
      <c r="K2526" s="18" t="s">
        <v>17139</v>
      </c>
      <c r="L2526" s="18" t="s">
        <v>10232</v>
      </c>
      <c r="N2526" s="20">
        <v>45322</v>
      </c>
      <c r="O2526" s="18" t="s">
        <v>17140</v>
      </c>
      <c r="P2526" s="18" t="s">
        <v>17139</v>
      </c>
      <c r="Q2526" s="18" t="s">
        <v>16989</v>
      </c>
      <c r="T2526" s="18">
        <v>0</v>
      </c>
      <c r="U2526" s="18">
        <v>0</v>
      </c>
    </row>
    <row r="2527" spans="2:21" x14ac:dyDescent="0.4">
      <c r="B2527" s="18" t="s">
        <v>5926</v>
      </c>
      <c r="C2527" s="18" t="s">
        <v>5910</v>
      </c>
      <c r="D2527" s="18" t="s">
        <v>10854</v>
      </c>
      <c r="E2527" s="19" t="s">
        <v>574</v>
      </c>
      <c r="F2527" s="18" t="s">
        <v>5991</v>
      </c>
      <c r="G2527" s="18" t="s">
        <v>522</v>
      </c>
      <c r="H2527" s="18" t="s">
        <v>9525</v>
      </c>
      <c r="I2527" s="19" t="s">
        <v>9526</v>
      </c>
      <c r="J2527" s="18" t="s">
        <v>5843</v>
      </c>
      <c r="K2527" s="18" t="s">
        <v>17141</v>
      </c>
      <c r="L2527" s="18" t="s">
        <v>10232</v>
      </c>
      <c r="N2527" s="20">
        <v>45322</v>
      </c>
      <c r="O2527" s="18" t="s">
        <v>17142</v>
      </c>
      <c r="P2527" s="18" t="s">
        <v>17141</v>
      </c>
      <c r="Q2527" s="18" t="s">
        <v>16989</v>
      </c>
      <c r="T2527" s="18">
        <v>0</v>
      </c>
      <c r="U2527" s="18">
        <v>0</v>
      </c>
    </row>
    <row r="2528" spans="2:21" x14ac:dyDescent="0.4">
      <c r="B2528" s="18" t="s">
        <v>5926</v>
      </c>
      <c r="C2528" s="18" t="s">
        <v>5910</v>
      </c>
      <c r="D2528" s="18" t="s">
        <v>10854</v>
      </c>
      <c r="E2528" s="19" t="s">
        <v>571</v>
      </c>
      <c r="F2528" s="18" t="s">
        <v>5991</v>
      </c>
      <c r="G2528" s="18" t="s">
        <v>29</v>
      </c>
      <c r="H2528" s="18" t="s">
        <v>5936</v>
      </c>
      <c r="I2528" s="19" t="s">
        <v>6126</v>
      </c>
      <c r="J2528" s="18" t="s">
        <v>5899</v>
      </c>
      <c r="K2528" s="18" t="s">
        <v>15432</v>
      </c>
      <c r="L2528" s="18" t="s">
        <v>10232</v>
      </c>
      <c r="N2528" s="20">
        <v>45322</v>
      </c>
      <c r="O2528" s="18" t="s">
        <v>15433</v>
      </c>
      <c r="P2528" s="18" t="s">
        <v>15432</v>
      </c>
      <c r="Q2528" s="18" t="s">
        <v>15407</v>
      </c>
      <c r="R2528" s="18">
        <v>1.2</v>
      </c>
      <c r="T2528" s="18">
        <v>0</v>
      </c>
      <c r="U2528" s="18">
        <v>0</v>
      </c>
    </row>
    <row r="2529" spans="2:21" x14ac:dyDescent="0.4">
      <c r="B2529" s="18" t="s">
        <v>5926</v>
      </c>
      <c r="C2529" s="18" t="s">
        <v>5910</v>
      </c>
      <c r="D2529" s="18" t="s">
        <v>10854</v>
      </c>
      <c r="E2529" s="19" t="s">
        <v>571</v>
      </c>
      <c r="F2529" s="18" t="s">
        <v>5991</v>
      </c>
      <c r="G2529" s="18" t="s">
        <v>29</v>
      </c>
      <c r="H2529" s="18" t="s">
        <v>5936</v>
      </c>
      <c r="I2529" s="19" t="s">
        <v>6126</v>
      </c>
      <c r="J2529" s="18" t="s">
        <v>5904</v>
      </c>
      <c r="K2529" s="18" t="s">
        <v>15430</v>
      </c>
      <c r="L2529" s="18" t="s">
        <v>10232</v>
      </c>
      <c r="N2529" s="20">
        <v>45322</v>
      </c>
      <c r="O2529" s="18" t="s">
        <v>15431</v>
      </c>
      <c r="P2529" s="18" t="s">
        <v>15430</v>
      </c>
      <c r="Q2529" s="18" t="s">
        <v>15407</v>
      </c>
      <c r="R2529" s="18">
        <v>1.2</v>
      </c>
      <c r="T2529" s="18">
        <v>0</v>
      </c>
      <c r="U2529" s="18">
        <v>0</v>
      </c>
    </row>
    <row r="2530" spans="2:21" x14ac:dyDescent="0.4">
      <c r="B2530" s="18" t="s">
        <v>5926</v>
      </c>
      <c r="C2530" s="18" t="s">
        <v>5910</v>
      </c>
      <c r="D2530" s="18" t="s">
        <v>10854</v>
      </c>
      <c r="E2530" s="19" t="s">
        <v>571</v>
      </c>
      <c r="F2530" s="18" t="s">
        <v>5991</v>
      </c>
      <c r="G2530" s="18" t="s">
        <v>29</v>
      </c>
      <c r="H2530" s="18" t="s">
        <v>5936</v>
      </c>
      <c r="I2530" s="19" t="s">
        <v>6126</v>
      </c>
      <c r="J2530" s="18" t="s">
        <v>5843</v>
      </c>
      <c r="K2530" s="18" t="s">
        <v>15428</v>
      </c>
      <c r="L2530" s="18" t="s">
        <v>10232</v>
      </c>
      <c r="N2530" s="20">
        <v>45322</v>
      </c>
      <c r="O2530" s="18" t="s">
        <v>15429</v>
      </c>
      <c r="P2530" s="18" t="s">
        <v>15428</v>
      </c>
      <c r="Q2530" s="18" t="s">
        <v>15407</v>
      </c>
      <c r="R2530" s="18">
        <v>1.2</v>
      </c>
      <c r="T2530" s="18">
        <v>0</v>
      </c>
      <c r="U2530" s="18">
        <v>0</v>
      </c>
    </row>
    <row r="2531" spans="2:21" x14ac:dyDescent="0.4">
      <c r="B2531" s="18" t="s">
        <v>5926</v>
      </c>
      <c r="C2531" s="18" t="s">
        <v>5910</v>
      </c>
      <c r="D2531" s="18" t="s">
        <v>10854</v>
      </c>
      <c r="E2531" s="19" t="s">
        <v>571</v>
      </c>
      <c r="F2531" s="18" t="s">
        <v>5991</v>
      </c>
      <c r="G2531" s="18" t="s">
        <v>29</v>
      </c>
      <c r="H2531" s="18" t="s">
        <v>5936</v>
      </c>
      <c r="I2531" s="19" t="s">
        <v>6126</v>
      </c>
      <c r="J2531" s="18" t="s">
        <v>5923</v>
      </c>
      <c r="K2531" s="18" t="s">
        <v>15426</v>
      </c>
      <c r="L2531" s="18" t="s">
        <v>10232</v>
      </c>
      <c r="N2531" s="20">
        <v>45322</v>
      </c>
      <c r="O2531" s="18" t="s">
        <v>15427</v>
      </c>
      <c r="P2531" s="18" t="s">
        <v>15426</v>
      </c>
      <c r="Q2531" s="18" t="s">
        <v>15407</v>
      </c>
      <c r="R2531" s="18">
        <v>1.2</v>
      </c>
      <c r="T2531" s="18">
        <v>0</v>
      </c>
      <c r="U2531" s="18">
        <v>0</v>
      </c>
    </row>
    <row r="2532" spans="2:21" x14ac:dyDescent="0.4">
      <c r="B2532" s="18" t="s">
        <v>5926</v>
      </c>
      <c r="C2532" s="18" t="s">
        <v>5910</v>
      </c>
      <c r="D2532" s="18" t="s">
        <v>10854</v>
      </c>
      <c r="E2532" s="19" t="s">
        <v>571</v>
      </c>
      <c r="F2532" s="18" t="s">
        <v>5991</v>
      </c>
      <c r="G2532" s="18" t="s">
        <v>522</v>
      </c>
      <c r="H2532" s="18" t="s">
        <v>9525</v>
      </c>
      <c r="I2532" s="19" t="s">
        <v>9526</v>
      </c>
      <c r="J2532" s="18" t="s">
        <v>5899</v>
      </c>
      <c r="K2532" s="18" t="s">
        <v>15444</v>
      </c>
      <c r="L2532" s="18" t="s">
        <v>10232</v>
      </c>
      <c r="N2532" s="20">
        <v>45322</v>
      </c>
      <c r="O2532" s="18" t="s">
        <v>15445</v>
      </c>
      <c r="P2532" s="18" t="s">
        <v>15444</v>
      </c>
      <c r="Q2532" s="18" t="s">
        <v>15407</v>
      </c>
      <c r="T2532" s="18">
        <v>0</v>
      </c>
      <c r="U2532" s="18">
        <v>0</v>
      </c>
    </row>
    <row r="2533" spans="2:21" x14ac:dyDescent="0.4">
      <c r="B2533" s="18" t="s">
        <v>5926</v>
      </c>
      <c r="C2533" s="18" t="s">
        <v>5910</v>
      </c>
      <c r="D2533" s="18" t="s">
        <v>10854</v>
      </c>
      <c r="E2533" s="19" t="s">
        <v>571</v>
      </c>
      <c r="F2533" s="18" t="s">
        <v>5991</v>
      </c>
      <c r="G2533" s="18" t="s">
        <v>522</v>
      </c>
      <c r="H2533" s="18" t="s">
        <v>9525</v>
      </c>
      <c r="I2533" s="19" t="s">
        <v>9526</v>
      </c>
      <c r="J2533" s="18" t="s">
        <v>5904</v>
      </c>
      <c r="K2533" s="18" t="s">
        <v>15442</v>
      </c>
      <c r="L2533" s="18" t="s">
        <v>10232</v>
      </c>
      <c r="N2533" s="20">
        <v>45322</v>
      </c>
      <c r="O2533" s="18" t="s">
        <v>15443</v>
      </c>
      <c r="P2533" s="18" t="s">
        <v>15442</v>
      </c>
      <c r="Q2533" s="18" t="s">
        <v>15407</v>
      </c>
      <c r="T2533" s="18">
        <v>0</v>
      </c>
      <c r="U2533" s="18">
        <v>0</v>
      </c>
    </row>
    <row r="2534" spans="2:21" x14ac:dyDescent="0.4">
      <c r="B2534" s="18" t="s">
        <v>5926</v>
      </c>
      <c r="C2534" s="18" t="s">
        <v>5910</v>
      </c>
      <c r="D2534" s="18" t="s">
        <v>10854</v>
      </c>
      <c r="E2534" s="19" t="s">
        <v>571</v>
      </c>
      <c r="F2534" s="18" t="s">
        <v>5991</v>
      </c>
      <c r="G2534" s="18" t="s">
        <v>522</v>
      </c>
      <c r="H2534" s="18" t="s">
        <v>9525</v>
      </c>
      <c r="I2534" s="19" t="s">
        <v>9526</v>
      </c>
      <c r="J2534" s="18" t="s">
        <v>5843</v>
      </c>
      <c r="K2534" s="18" t="s">
        <v>15440</v>
      </c>
      <c r="L2534" s="18" t="s">
        <v>10232</v>
      </c>
      <c r="N2534" s="20">
        <v>45322</v>
      </c>
      <c r="O2534" s="18" t="s">
        <v>15441</v>
      </c>
      <c r="P2534" s="18" t="s">
        <v>15440</v>
      </c>
      <c r="Q2534" s="18" t="s">
        <v>15407</v>
      </c>
      <c r="T2534" s="18">
        <v>0</v>
      </c>
      <c r="U2534" s="18">
        <v>0</v>
      </c>
    </row>
    <row r="2535" spans="2:21" x14ac:dyDescent="0.4">
      <c r="B2535" s="18" t="s">
        <v>5926</v>
      </c>
      <c r="C2535" s="18" t="s">
        <v>5910</v>
      </c>
      <c r="D2535" s="18" t="s">
        <v>10361</v>
      </c>
      <c r="E2535" s="19" t="s">
        <v>10362</v>
      </c>
      <c r="F2535" s="18" t="s">
        <v>5935</v>
      </c>
      <c r="G2535" s="18" t="s">
        <v>703</v>
      </c>
      <c r="H2535" s="18" t="s">
        <v>6466</v>
      </c>
      <c r="I2535" s="19" t="s">
        <v>6126</v>
      </c>
      <c r="J2535" s="18" t="s">
        <v>5899</v>
      </c>
      <c r="K2535" s="18" t="s">
        <v>10381</v>
      </c>
      <c r="L2535" s="18" t="s">
        <v>10232</v>
      </c>
      <c r="M2535" s="19" t="s">
        <v>10377</v>
      </c>
      <c r="N2535" s="20">
        <v>45322</v>
      </c>
      <c r="O2535" s="18" t="s">
        <v>10382</v>
      </c>
      <c r="P2535" s="18" t="s">
        <v>10381</v>
      </c>
      <c r="Q2535" s="18" t="s">
        <v>10365</v>
      </c>
      <c r="R2535" s="18">
        <v>1.2</v>
      </c>
      <c r="T2535" s="18">
        <v>0</v>
      </c>
      <c r="U2535" s="18">
        <v>0</v>
      </c>
    </row>
    <row r="2536" spans="2:21" x14ac:dyDescent="0.4">
      <c r="B2536" s="18" t="s">
        <v>5926</v>
      </c>
      <c r="C2536" s="18" t="s">
        <v>5910</v>
      </c>
      <c r="D2536" s="18" t="s">
        <v>10361</v>
      </c>
      <c r="E2536" s="19" t="s">
        <v>10362</v>
      </c>
      <c r="F2536" s="18" t="s">
        <v>5935</v>
      </c>
      <c r="G2536" s="18" t="s">
        <v>703</v>
      </c>
      <c r="H2536" s="18" t="s">
        <v>6466</v>
      </c>
      <c r="I2536" s="19" t="s">
        <v>6126</v>
      </c>
      <c r="J2536" s="18" t="s">
        <v>5904</v>
      </c>
      <c r="K2536" s="18" t="s">
        <v>10379</v>
      </c>
      <c r="L2536" s="18" t="s">
        <v>10232</v>
      </c>
      <c r="M2536" s="19" t="s">
        <v>10377</v>
      </c>
      <c r="N2536" s="20">
        <v>45322</v>
      </c>
      <c r="O2536" s="18" t="s">
        <v>10380</v>
      </c>
      <c r="P2536" s="18" t="s">
        <v>10379</v>
      </c>
      <c r="Q2536" s="18" t="s">
        <v>10365</v>
      </c>
      <c r="R2536" s="18">
        <v>1.2</v>
      </c>
      <c r="T2536" s="18">
        <v>0</v>
      </c>
      <c r="U2536" s="18">
        <v>0</v>
      </c>
    </row>
    <row r="2537" spans="2:21" x14ac:dyDescent="0.4">
      <c r="B2537" s="18" t="s">
        <v>5926</v>
      </c>
      <c r="C2537" s="18" t="s">
        <v>5910</v>
      </c>
      <c r="D2537" s="18" t="s">
        <v>10361</v>
      </c>
      <c r="E2537" s="19" t="s">
        <v>10362</v>
      </c>
      <c r="F2537" s="18" t="s">
        <v>5935</v>
      </c>
      <c r="G2537" s="18" t="s">
        <v>703</v>
      </c>
      <c r="H2537" s="18" t="s">
        <v>6466</v>
      </c>
      <c r="I2537" s="19" t="s">
        <v>6126</v>
      </c>
      <c r="J2537" s="18" t="s">
        <v>5843</v>
      </c>
      <c r="K2537" s="18" t="s">
        <v>10376</v>
      </c>
      <c r="L2537" s="18" t="s">
        <v>10232</v>
      </c>
      <c r="M2537" s="19" t="s">
        <v>10377</v>
      </c>
      <c r="N2537" s="20">
        <v>45322</v>
      </c>
      <c r="O2537" s="18" t="s">
        <v>10378</v>
      </c>
      <c r="P2537" s="18" t="s">
        <v>10376</v>
      </c>
      <c r="Q2537" s="18" t="s">
        <v>10365</v>
      </c>
      <c r="R2537" s="18">
        <v>1.2</v>
      </c>
      <c r="T2537" s="18">
        <v>0</v>
      </c>
      <c r="U2537" s="18">
        <v>0</v>
      </c>
    </row>
    <row r="2538" spans="2:21" x14ac:dyDescent="0.4">
      <c r="B2538" s="18" t="s">
        <v>5926</v>
      </c>
      <c r="C2538" s="18" t="s">
        <v>5910</v>
      </c>
      <c r="D2538" s="18" t="s">
        <v>10361</v>
      </c>
      <c r="E2538" s="19" t="s">
        <v>10362</v>
      </c>
      <c r="F2538" s="18" t="s">
        <v>5935</v>
      </c>
      <c r="G2538" s="18" t="s">
        <v>522</v>
      </c>
      <c r="H2538" s="18" t="s">
        <v>9525</v>
      </c>
      <c r="I2538" s="19" t="s">
        <v>9526</v>
      </c>
      <c r="J2538" s="18" t="s">
        <v>5899</v>
      </c>
      <c r="K2538" s="18" t="s">
        <v>11325</v>
      </c>
      <c r="L2538" s="18" t="s">
        <v>10232</v>
      </c>
      <c r="M2538" s="19" t="s">
        <v>10377</v>
      </c>
      <c r="N2538" s="20">
        <v>45322</v>
      </c>
      <c r="O2538" s="18" t="s">
        <v>11326</v>
      </c>
      <c r="P2538" s="18" t="s">
        <v>11325</v>
      </c>
      <c r="Q2538" s="18" t="s">
        <v>10365</v>
      </c>
      <c r="T2538" s="18">
        <v>0</v>
      </c>
      <c r="U2538" s="18">
        <v>0</v>
      </c>
    </row>
    <row r="2539" spans="2:21" x14ac:dyDescent="0.4">
      <c r="B2539" s="18" t="s">
        <v>5926</v>
      </c>
      <c r="C2539" s="18" t="s">
        <v>5910</v>
      </c>
      <c r="D2539" s="18" t="s">
        <v>10361</v>
      </c>
      <c r="E2539" s="19" t="s">
        <v>10362</v>
      </c>
      <c r="F2539" s="18" t="s">
        <v>5935</v>
      </c>
      <c r="G2539" s="18" t="s">
        <v>522</v>
      </c>
      <c r="H2539" s="18" t="s">
        <v>9525</v>
      </c>
      <c r="I2539" s="19" t="s">
        <v>9526</v>
      </c>
      <c r="J2539" s="18" t="s">
        <v>5904</v>
      </c>
      <c r="K2539" s="18" t="s">
        <v>11323</v>
      </c>
      <c r="L2539" s="18" t="s">
        <v>10232</v>
      </c>
      <c r="M2539" s="19" t="s">
        <v>10377</v>
      </c>
      <c r="N2539" s="20">
        <v>45322</v>
      </c>
      <c r="O2539" s="18" t="s">
        <v>11324</v>
      </c>
      <c r="P2539" s="18" t="s">
        <v>11323</v>
      </c>
      <c r="Q2539" s="18" t="s">
        <v>10365</v>
      </c>
      <c r="T2539" s="18">
        <v>0</v>
      </c>
      <c r="U2539" s="18">
        <v>0</v>
      </c>
    </row>
    <row r="2540" spans="2:21" x14ac:dyDescent="0.4">
      <c r="B2540" s="18" t="s">
        <v>5926</v>
      </c>
      <c r="C2540" s="18" t="s">
        <v>5910</v>
      </c>
      <c r="D2540" s="18" t="s">
        <v>10361</v>
      </c>
      <c r="E2540" s="19" t="s">
        <v>10362</v>
      </c>
      <c r="F2540" s="18" t="s">
        <v>5935</v>
      </c>
      <c r="G2540" s="18" t="s">
        <v>522</v>
      </c>
      <c r="H2540" s="18" t="s">
        <v>9525</v>
      </c>
      <c r="I2540" s="19" t="s">
        <v>9526</v>
      </c>
      <c r="J2540" s="18" t="s">
        <v>5843</v>
      </c>
      <c r="K2540" s="18" t="s">
        <v>11321</v>
      </c>
      <c r="L2540" s="18" t="s">
        <v>10232</v>
      </c>
      <c r="M2540" s="19" t="s">
        <v>10377</v>
      </c>
      <c r="N2540" s="20">
        <v>45322</v>
      </c>
      <c r="O2540" s="18" t="s">
        <v>11322</v>
      </c>
      <c r="P2540" s="18" t="s">
        <v>11321</v>
      </c>
      <c r="Q2540" s="18" t="s">
        <v>10365</v>
      </c>
      <c r="T2540" s="18">
        <v>0</v>
      </c>
      <c r="U2540" s="18">
        <v>0</v>
      </c>
    </row>
    <row r="2541" spans="2:21" x14ac:dyDescent="0.4">
      <c r="B2541" s="18" t="s">
        <v>5926</v>
      </c>
      <c r="C2541" s="18" t="s">
        <v>5910</v>
      </c>
      <c r="D2541" s="18" t="s">
        <v>10361</v>
      </c>
      <c r="E2541" s="19" t="s">
        <v>10679</v>
      </c>
      <c r="F2541" s="18" t="s">
        <v>5935</v>
      </c>
      <c r="G2541" s="18" t="s">
        <v>275</v>
      </c>
      <c r="H2541" s="18" t="s">
        <v>6302</v>
      </c>
      <c r="I2541" s="19" t="s">
        <v>6406</v>
      </c>
      <c r="J2541" s="18" t="s">
        <v>5899</v>
      </c>
      <c r="K2541" s="18" t="s">
        <v>10744</v>
      </c>
      <c r="L2541" s="18" t="s">
        <v>10232</v>
      </c>
      <c r="M2541" s="19" t="s">
        <v>10377</v>
      </c>
      <c r="N2541" s="20">
        <v>45322</v>
      </c>
      <c r="O2541" s="18" t="s">
        <v>10745</v>
      </c>
      <c r="P2541" s="18" t="s">
        <v>10744</v>
      </c>
      <c r="Q2541" s="18" t="s">
        <v>10682</v>
      </c>
      <c r="R2541" s="18">
        <v>1.5</v>
      </c>
      <c r="T2541" s="18">
        <v>0</v>
      </c>
      <c r="U2541" s="18">
        <v>0</v>
      </c>
    </row>
    <row r="2542" spans="2:21" x14ac:dyDescent="0.4">
      <c r="B2542" s="18" t="s">
        <v>5926</v>
      </c>
      <c r="C2542" s="18" t="s">
        <v>5910</v>
      </c>
      <c r="D2542" s="18" t="s">
        <v>10361</v>
      </c>
      <c r="E2542" s="19" t="s">
        <v>10679</v>
      </c>
      <c r="F2542" s="18" t="s">
        <v>5935</v>
      </c>
      <c r="G2542" s="18" t="s">
        <v>275</v>
      </c>
      <c r="H2542" s="18" t="s">
        <v>6302</v>
      </c>
      <c r="I2542" s="19" t="s">
        <v>6406</v>
      </c>
      <c r="J2542" s="18" t="s">
        <v>5904</v>
      </c>
      <c r="K2542" s="18" t="s">
        <v>10742</v>
      </c>
      <c r="L2542" s="18" t="s">
        <v>10232</v>
      </c>
      <c r="M2542" s="19" t="s">
        <v>10377</v>
      </c>
      <c r="N2542" s="20">
        <v>45322</v>
      </c>
      <c r="O2542" s="18" t="s">
        <v>10743</v>
      </c>
      <c r="P2542" s="18" t="s">
        <v>10742</v>
      </c>
      <c r="Q2542" s="18" t="s">
        <v>10682</v>
      </c>
      <c r="R2542" s="18">
        <v>1.5</v>
      </c>
      <c r="T2542" s="18">
        <v>0</v>
      </c>
      <c r="U2542" s="18">
        <v>0</v>
      </c>
    </row>
    <row r="2543" spans="2:21" x14ac:dyDescent="0.4">
      <c r="B2543" s="18" t="s">
        <v>5926</v>
      </c>
      <c r="C2543" s="18" t="s">
        <v>5910</v>
      </c>
      <c r="D2543" s="18" t="s">
        <v>10361</v>
      </c>
      <c r="E2543" s="19" t="s">
        <v>10679</v>
      </c>
      <c r="F2543" s="18" t="s">
        <v>5935</v>
      </c>
      <c r="G2543" s="18" t="s">
        <v>275</v>
      </c>
      <c r="H2543" s="18" t="s">
        <v>6302</v>
      </c>
      <c r="I2543" s="19" t="s">
        <v>6406</v>
      </c>
      <c r="J2543" s="18" t="s">
        <v>5843</v>
      </c>
      <c r="K2543" s="18" t="s">
        <v>10740</v>
      </c>
      <c r="L2543" s="18" t="s">
        <v>10232</v>
      </c>
      <c r="M2543" s="19" t="s">
        <v>10377</v>
      </c>
      <c r="N2543" s="20">
        <v>45322</v>
      </c>
      <c r="O2543" s="18" t="s">
        <v>10741</v>
      </c>
      <c r="P2543" s="18" t="s">
        <v>10740</v>
      </c>
      <c r="Q2543" s="18" t="s">
        <v>10682</v>
      </c>
      <c r="R2543" s="18">
        <v>1.5</v>
      </c>
      <c r="T2543" s="18">
        <v>0</v>
      </c>
      <c r="U2543" s="18">
        <v>0</v>
      </c>
    </row>
    <row r="2544" spans="2:21" x14ac:dyDescent="0.4">
      <c r="B2544" s="18" t="s">
        <v>5926</v>
      </c>
      <c r="C2544" s="18" t="s">
        <v>5910</v>
      </c>
      <c r="D2544" s="18" t="s">
        <v>10361</v>
      </c>
      <c r="E2544" s="19" t="s">
        <v>10679</v>
      </c>
      <c r="F2544" s="18" t="s">
        <v>5935</v>
      </c>
      <c r="G2544" s="18" t="s">
        <v>522</v>
      </c>
      <c r="H2544" s="18" t="s">
        <v>9525</v>
      </c>
      <c r="I2544" s="19" t="s">
        <v>9526</v>
      </c>
      <c r="J2544" s="18" t="s">
        <v>5899</v>
      </c>
      <c r="K2544" s="18" t="s">
        <v>11361</v>
      </c>
      <c r="L2544" s="18" t="s">
        <v>10232</v>
      </c>
      <c r="M2544" s="19" t="s">
        <v>10377</v>
      </c>
      <c r="N2544" s="20">
        <v>45322</v>
      </c>
      <c r="O2544" s="18" t="s">
        <v>11362</v>
      </c>
      <c r="P2544" s="18" t="s">
        <v>11361</v>
      </c>
      <c r="Q2544" s="18" t="s">
        <v>10682</v>
      </c>
      <c r="T2544" s="18">
        <v>0</v>
      </c>
      <c r="U2544" s="18">
        <v>0</v>
      </c>
    </row>
    <row r="2545" spans="2:21" x14ac:dyDescent="0.4">
      <c r="B2545" s="18" t="s">
        <v>5926</v>
      </c>
      <c r="C2545" s="18" t="s">
        <v>5910</v>
      </c>
      <c r="D2545" s="18" t="s">
        <v>10361</v>
      </c>
      <c r="E2545" s="19" t="s">
        <v>10679</v>
      </c>
      <c r="F2545" s="18" t="s">
        <v>5935</v>
      </c>
      <c r="G2545" s="18" t="s">
        <v>522</v>
      </c>
      <c r="H2545" s="18" t="s">
        <v>9525</v>
      </c>
      <c r="I2545" s="19" t="s">
        <v>9526</v>
      </c>
      <c r="J2545" s="18" t="s">
        <v>5904</v>
      </c>
      <c r="K2545" s="18" t="s">
        <v>11359</v>
      </c>
      <c r="L2545" s="18" t="s">
        <v>10232</v>
      </c>
      <c r="M2545" s="19" t="s">
        <v>10377</v>
      </c>
      <c r="N2545" s="20">
        <v>45322</v>
      </c>
      <c r="O2545" s="18" t="s">
        <v>11360</v>
      </c>
      <c r="P2545" s="18" t="s">
        <v>11359</v>
      </c>
      <c r="Q2545" s="18" t="s">
        <v>10682</v>
      </c>
      <c r="T2545" s="18">
        <v>0</v>
      </c>
      <c r="U2545" s="18">
        <v>0</v>
      </c>
    </row>
    <row r="2546" spans="2:21" x14ac:dyDescent="0.4">
      <c r="B2546" s="18" t="s">
        <v>5926</v>
      </c>
      <c r="C2546" s="18" t="s">
        <v>5910</v>
      </c>
      <c r="D2546" s="18" t="s">
        <v>10361</v>
      </c>
      <c r="E2546" s="19" t="s">
        <v>10679</v>
      </c>
      <c r="F2546" s="18" t="s">
        <v>5935</v>
      </c>
      <c r="G2546" s="18" t="s">
        <v>522</v>
      </c>
      <c r="H2546" s="18" t="s">
        <v>9525</v>
      </c>
      <c r="I2546" s="19" t="s">
        <v>9526</v>
      </c>
      <c r="J2546" s="18" t="s">
        <v>5843</v>
      </c>
      <c r="K2546" s="18" t="s">
        <v>11357</v>
      </c>
      <c r="L2546" s="18" t="s">
        <v>10232</v>
      </c>
      <c r="M2546" s="19" t="s">
        <v>10377</v>
      </c>
      <c r="N2546" s="20">
        <v>45322</v>
      </c>
      <c r="O2546" s="18" t="s">
        <v>11358</v>
      </c>
      <c r="P2546" s="18" t="s">
        <v>11357</v>
      </c>
      <c r="Q2546" s="18" t="s">
        <v>10682</v>
      </c>
      <c r="T2546" s="18">
        <v>0</v>
      </c>
      <c r="U2546" s="18">
        <v>0</v>
      </c>
    </row>
    <row r="2547" spans="2:21" x14ac:dyDescent="0.4">
      <c r="B2547" s="18" t="s">
        <v>5926</v>
      </c>
      <c r="C2547" s="18" t="s">
        <v>5910</v>
      </c>
      <c r="D2547" s="18" t="s">
        <v>10361</v>
      </c>
      <c r="E2547" s="19" t="s">
        <v>10687</v>
      </c>
      <c r="F2547" s="18" t="s">
        <v>6047</v>
      </c>
      <c r="G2547" s="18" t="s">
        <v>703</v>
      </c>
      <c r="H2547" s="18" t="s">
        <v>6466</v>
      </c>
      <c r="I2547" s="19" t="s">
        <v>7977</v>
      </c>
      <c r="J2547" s="18" t="s">
        <v>5899</v>
      </c>
      <c r="K2547" s="18" t="s">
        <v>10750</v>
      </c>
      <c r="L2547" s="18" t="s">
        <v>10232</v>
      </c>
      <c r="N2547" s="20">
        <v>45322</v>
      </c>
      <c r="O2547" s="18" t="s">
        <v>10751</v>
      </c>
      <c r="P2547" s="18" t="s">
        <v>10750</v>
      </c>
      <c r="Q2547" s="18" t="s">
        <v>10690</v>
      </c>
      <c r="R2547" s="18">
        <v>1.3</v>
      </c>
      <c r="T2547" s="18">
        <v>0</v>
      </c>
      <c r="U2547" s="18">
        <v>0</v>
      </c>
    </row>
    <row r="2548" spans="2:21" x14ac:dyDescent="0.4">
      <c r="B2548" s="18" t="s">
        <v>5926</v>
      </c>
      <c r="C2548" s="18" t="s">
        <v>5910</v>
      </c>
      <c r="D2548" s="18" t="s">
        <v>10361</v>
      </c>
      <c r="E2548" s="19" t="s">
        <v>10687</v>
      </c>
      <c r="F2548" s="18" t="s">
        <v>6047</v>
      </c>
      <c r="G2548" s="18" t="s">
        <v>703</v>
      </c>
      <c r="H2548" s="18" t="s">
        <v>6466</v>
      </c>
      <c r="I2548" s="19" t="s">
        <v>7977</v>
      </c>
      <c r="J2548" s="18" t="s">
        <v>5904</v>
      </c>
      <c r="K2548" s="18" t="s">
        <v>10748</v>
      </c>
      <c r="L2548" s="18" t="s">
        <v>10232</v>
      </c>
      <c r="N2548" s="20">
        <v>45322</v>
      </c>
      <c r="O2548" s="18" t="s">
        <v>10749</v>
      </c>
      <c r="P2548" s="18" t="s">
        <v>10748</v>
      </c>
      <c r="Q2548" s="18" t="s">
        <v>10690</v>
      </c>
      <c r="R2548" s="18">
        <v>1.3</v>
      </c>
      <c r="T2548" s="18">
        <v>0</v>
      </c>
      <c r="U2548" s="18">
        <v>0</v>
      </c>
    </row>
    <row r="2549" spans="2:21" x14ac:dyDescent="0.4">
      <c r="B2549" s="18" t="s">
        <v>5926</v>
      </c>
      <c r="C2549" s="18" t="s">
        <v>5910</v>
      </c>
      <c r="D2549" s="18" t="s">
        <v>10361</v>
      </c>
      <c r="E2549" s="19" t="s">
        <v>10687</v>
      </c>
      <c r="F2549" s="18" t="s">
        <v>6047</v>
      </c>
      <c r="G2549" s="18" t="s">
        <v>703</v>
      </c>
      <c r="H2549" s="18" t="s">
        <v>6466</v>
      </c>
      <c r="I2549" s="19" t="s">
        <v>7977</v>
      </c>
      <c r="J2549" s="18" t="s">
        <v>5843</v>
      </c>
      <c r="K2549" s="18" t="s">
        <v>10746</v>
      </c>
      <c r="L2549" s="18" t="s">
        <v>10232</v>
      </c>
      <c r="N2549" s="20">
        <v>45322</v>
      </c>
      <c r="O2549" s="18" t="s">
        <v>10747</v>
      </c>
      <c r="P2549" s="18" t="s">
        <v>10746</v>
      </c>
      <c r="Q2549" s="18" t="s">
        <v>10690</v>
      </c>
      <c r="R2549" s="18">
        <v>1.3</v>
      </c>
      <c r="T2549" s="18">
        <v>0</v>
      </c>
      <c r="U2549" s="18">
        <v>0</v>
      </c>
    </row>
    <row r="2550" spans="2:21" x14ac:dyDescent="0.4">
      <c r="B2550" s="18" t="s">
        <v>5926</v>
      </c>
      <c r="C2550" s="18" t="s">
        <v>5910</v>
      </c>
      <c r="D2550" s="18" t="s">
        <v>10361</v>
      </c>
      <c r="E2550" s="19" t="s">
        <v>10687</v>
      </c>
      <c r="F2550" s="18" t="s">
        <v>6047</v>
      </c>
      <c r="G2550" s="18" t="s">
        <v>275</v>
      </c>
      <c r="H2550" s="18" t="s">
        <v>6302</v>
      </c>
      <c r="I2550" s="19" t="s">
        <v>6406</v>
      </c>
      <c r="J2550" s="18" t="s">
        <v>5899</v>
      </c>
      <c r="K2550" s="18" t="s">
        <v>10756</v>
      </c>
      <c r="L2550" s="18" t="s">
        <v>10232</v>
      </c>
      <c r="N2550" s="20">
        <v>45322</v>
      </c>
      <c r="O2550" s="18" t="s">
        <v>10757</v>
      </c>
      <c r="P2550" s="18" t="s">
        <v>10756</v>
      </c>
      <c r="Q2550" s="18" t="s">
        <v>10690</v>
      </c>
      <c r="R2550" s="18">
        <v>1.5</v>
      </c>
      <c r="T2550" s="18">
        <v>0</v>
      </c>
      <c r="U2550" s="18">
        <v>0</v>
      </c>
    </row>
    <row r="2551" spans="2:21" x14ac:dyDescent="0.4">
      <c r="B2551" s="18" t="s">
        <v>5926</v>
      </c>
      <c r="C2551" s="18" t="s">
        <v>5910</v>
      </c>
      <c r="D2551" s="18" t="s">
        <v>10361</v>
      </c>
      <c r="E2551" s="19" t="s">
        <v>10687</v>
      </c>
      <c r="F2551" s="18" t="s">
        <v>6047</v>
      </c>
      <c r="G2551" s="18" t="s">
        <v>275</v>
      </c>
      <c r="H2551" s="18" t="s">
        <v>6302</v>
      </c>
      <c r="I2551" s="19" t="s">
        <v>6406</v>
      </c>
      <c r="J2551" s="18" t="s">
        <v>5904</v>
      </c>
      <c r="K2551" s="18" t="s">
        <v>10754</v>
      </c>
      <c r="L2551" s="18" t="s">
        <v>10232</v>
      </c>
      <c r="N2551" s="20">
        <v>45322</v>
      </c>
      <c r="O2551" s="18" t="s">
        <v>10755</v>
      </c>
      <c r="P2551" s="18" t="s">
        <v>10754</v>
      </c>
      <c r="Q2551" s="18" t="s">
        <v>10690</v>
      </c>
      <c r="R2551" s="18">
        <v>1.5</v>
      </c>
      <c r="T2551" s="18">
        <v>0</v>
      </c>
      <c r="U2551" s="18">
        <v>0</v>
      </c>
    </row>
    <row r="2552" spans="2:21" x14ac:dyDescent="0.4">
      <c r="B2552" s="18" t="s">
        <v>5926</v>
      </c>
      <c r="C2552" s="18" t="s">
        <v>5910</v>
      </c>
      <c r="D2552" s="18" t="s">
        <v>10361</v>
      </c>
      <c r="E2552" s="19" t="s">
        <v>10687</v>
      </c>
      <c r="F2552" s="18" t="s">
        <v>6047</v>
      </c>
      <c r="G2552" s="18" t="s">
        <v>275</v>
      </c>
      <c r="H2552" s="18" t="s">
        <v>6302</v>
      </c>
      <c r="I2552" s="19" t="s">
        <v>6406</v>
      </c>
      <c r="J2552" s="18" t="s">
        <v>5843</v>
      </c>
      <c r="K2552" s="18" t="s">
        <v>10752</v>
      </c>
      <c r="L2552" s="18" t="s">
        <v>10232</v>
      </c>
      <c r="N2552" s="20">
        <v>45322</v>
      </c>
      <c r="O2552" s="18" t="s">
        <v>10753</v>
      </c>
      <c r="P2552" s="18" t="s">
        <v>10752</v>
      </c>
      <c r="Q2552" s="18" t="s">
        <v>10690</v>
      </c>
      <c r="R2552" s="18">
        <v>1.5</v>
      </c>
      <c r="T2552" s="18">
        <v>0</v>
      </c>
      <c r="U2552" s="18">
        <v>0</v>
      </c>
    </row>
    <row r="2553" spans="2:21" x14ac:dyDescent="0.4">
      <c r="B2553" s="18" t="s">
        <v>5926</v>
      </c>
      <c r="C2553" s="18" t="s">
        <v>5910</v>
      </c>
      <c r="D2553" s="18" t="s">
        <v>10361</v>
      </c>
      <c r="E2553" s="19" t="s">
        <v>10687</v>
      </c>
      <c r="F2553" s="18" t="s">
        <v>6047</v>
      </c>
      <c r="G2553" s="18" t="s">
        <v>522</v>
      </c>
      <c r="H2553" s="18" t="s">
        <v>9525</v>
      </c>
      <c r="I2553" s="19" t="s">
        <v>9526</v>
      </c>
      <c r="J2553" s="18" t="s">
        <v>5899</v>
      </c>
      <c r="K2553" s="18" t="s">
        <v>11367</v>
      </c>
      <c r="L2553" s="18" t="s">
        <v>10232</v>
      </c>
      <c r="N2553" s="20">
        <v>45322</v>
      </c>
      <c r="O2553" s="18" t="s">
        <v>11368</v>
      </c>
      <c r="P2553" s="18" t="s">
        <v>11367</v>
      </c>
      <c r="Q2553" s="18" t="s">
        <v>10690</v>
      </c>
      <c r="T2553" s="18">
        <v>0</v>
      </c>
      <c r="U2553" s="18">
        <v>0</v>
      </c>
    </row>
    <row r="2554" spans="2:21" x14ac:dyDescent="0.4">
      <c r="B2554" s="18" t="s">
        <v>5926</v>
      </c>
      <c r="C2554" s="18" t="s">
        <v>5910</v>
      </c>
      <c r="D2554" s="18" t="s">
        <v>10361</v>
      </c>
      <c r="E2554" s="19" t="s">
        <v>10687</v>
      </c>
      <c r="F2554" s="18" t="s">
        <v>6047</v>
      </c>
      <c r="G2554" s="18" t="s">
        <v>522</v>
      </c>
      <c r="H2554" s="18" t="s">
        <v>9525</v>
      </c>
      <c r="I2554" s="19" t="s">
        <v>9526</v>
      </c>
      <c r="J2554" s="18" t="s">
        <v>5904</v>
      </c>
      <c r="K2554" s="18" t="s">
        <v>11365</v>
      </c>
      <c r="L2554" s="18" t="s">
        <v>10232</v>
      </c>
      <c r="N2554" s="20">
        <v>45322</v>
      </c>
      <c r="O2554" s="18" t="s">
        <v>11366</v>
      </c>
      <c r="P2554" s="18" t="s">
        <v>11365</v>
      </c>
      <c r="Q2554" s="18" t="s">
        <v>10690</v>
      </c>
      <c r="T2554" s="18">
        <v>0</v>
      </c>
      <c r="U2554" s="18">
        <v>0</v>
      </c>
    </row>
    <row r="2555" spans="2:21" x14ac:dyDescent="0.4">
      <c r="B2555" s="18" t="s">
        <v>5926</v>
      </c>
      <c r="C2555" s="18" t="s">
        <v>5910</v>
      </c>
      <c r="D2555" s="18" t="s">
        <v>10361</v>
      </c>
      <c r="E2555" s="19" t="s">
        <v>10687</v>
      </c>
      <c r="F2555" s="18" t="s">
        <v>6047</v>
      </c>
      <c r="G2555" s="18" t="s">
        <v>522</v>
      </c>
      <c r="H2555" s="18" t="s">
        <v>9525</v>
      </c>
      <c r="I2555" s="19" t="s">
        <v>9526</v>
      </c>
      <c r="J2555" s="18" t="s">
        <v>5843</v>
      </c>
      <c r="K2555" s="18" t="s">
        <v>11363</v>
      </c>
      <c r="L2555" s="18" t="s">
        <v>10232</v>
      </c>
      <c r="N2555" s="20">
        <v>45322</v>
      </c>
      <c r="O2555" s="18" t="s">
        <v>11364</v>
      </c>
      <c r="P2555" s="18" t="s">
        <v>11363</v>
      </c>
      <c r="Q2555" s="18" t="s">
        <v>10690</v>
      </c>
      <c r="T2555" s="18">
        <v>0</v>
      </c>
      <c r="U2555" s="18">
        <v>0</v>
      </c>
    </row>
    <row r="2556" spans="2:21" x14ac:dyDescent="0.4">
      <c r="B2556" s="18" t="s">
        <v>5926</v>
      </c>
      <c r="C2556" s="18" t="s">
        <v>5910</v>
      </c>
      <c r="D2556" s="18" t="s">
        <v>10361</v>
      </c>
      <c r="E2556" s="19" t="s">
        <v>10687</v>
      </c>
      <c r="F2556" s="18" t="s">
        <v>5896</v>
      </c>
      <c r="G2556" s="18" t="s">
        <v>703</v>
      </c>
      <c r="H2556" s="18" t="s">
        <v>6466</v>
      </c>
      <c r="I2556" s="19" t="s">
        <v>6406</v>
      </c>
      <c r="J2556" s="18" t="s">
        <v>5899</v>
      </c>
      <c r="K2556" s="18" t="s">
        <v>10780</v>
      </c>
      <c r="L2556" s="18" t="s">
        <v>10232</v>
      </c>
      <c r="N2556" s="20">
        <v>45322</v>
      </c>
      <c r="O2556" s="18" t="s">
        <v>10781</v>
      </c>
      <c r="P2556" s="18" t="s">
        <v>10780</v>
      </c>
      <c r="Q2556" s="18" t="s">
        <v>10723</v>
      </c>
      <c r="R2556" s="18">
        <v>1.5</v>
      </c>
      <c r="T2556" s="18">
        <v>0</v>
      </c>
      <c r="U2556" s="18">
        <v>0</v>
      </c>
    </row>
    <row r="2557" spans="2:21" x14ac:dyDescent="0.4">
      <c r="B2557" s="18" t="s">
        <v>5926</v>
      </c>
      <c r="C2557" s="18" t="s">
        <v>5910</v>
      </c>
      <c r="D2557" s="18" t="s">
        <v>10361</v>
      </c>
      <c r="E2557" s="19" t="s">
        <v>10687</v>
      </c>
      <c r="F2557" s="18" t="s">
        <v>5896</v>
      </c>
      <c r="G2557" s="18" t="s">
        <v>703</v>
      </c>
      <c r="H2557" s="18" t="s">
        <v>6466</v>
      </c>
      <c r="I2557" s="19" t="s">
        <v>6406</v>
      </c>
      <c r="J2557" s="18" t="s">
        <v>5904</v>
      </c>
      <c r="K2557" s="18" t="s">
        <v>10778</v>
      </c>
      <c r="L2557" s="18" t="s">
        <v>10232</v>
      </c>
      <c r="N2557" s="20">
        <v>45322</v>
      </c>
      <c r="O2557" s="18" t="s">
        <v>10779</v>
      </c>
      <c r="P2557" s="18" t="s">
        <v>10778</v>
      </c>
      <c r="Q2557" s="18" t="s">
        <v>10723</v>
      </c>
      <c r="R2557" s="18">
        <v>1.5</v>
      </c>
      <c r="T2557" s="18">
        <v>0</v>
      </c>
      <c r="U2557" s="18">
        <v>0</v>
      </c>
    </row>
    <row r="2558" spans="2:21" x14ac:dyDescent="0.4">
      <c r="B2558" s="18" t="s">
        <v>5926</v>
      </c>
      <c r="C2558" s="18" t="s">
        <v>5910</v>
      </c>
      <c r="D2558" s="18" t="s">
        <v>10361</v>
      </c>
      <c r="E2558" s="19" t="s">
        <v>10687</v>
      </c>
      <c r="F2558" s="18" t="s">
        <v>5896</v>
      </c>
      <c r="G2558" s="18" t="s">
        <v>703</v>
      </c>
      <c r="H2558" s="18" t="s">
        <v>6466</v>
      </c>
      <c r="I2558" s="19" t="s">
        <v>6406</v>
      </c>
      <c r="J2558" s="18" t="s">
        <v>5843</v>
      </c>
      <c r="K2558" s="18" t="s">
        <v>10776</v>
      </c>
      <c r="L2558" s="18" t="s">
        <v>10232</v>
      </c>
      <c r="N2558" s="20">
        <v>45322</v>
      </c>
      <c r="O2558" s="18" t="s">
        <v>10777</v>
      </c>
      <c r="P2558" s="18" t="s">
        <v>10776</v>
      </c>
      <c r="Q2558" s="18" t="s">
        <v>10723</v>
      </c>
      <c r="R2558" s="18">
        <v>1.5</v>
      </c>
      <c r="T2558" s="18">
        <v>0</v>
      </c>
      <c r="U2558" s="18">
        <v>0</v>
      </c>
    </row>
    <row r="2559" spans="2:21" x14ac:dyDescent="0.4">
      <c r="B2559" s="18" t="s">
        <v>5926</v>
      </c>
      <c r="C2559" s="18" t="s">
        <v>5910</v>
      </c>
      <c r="D2559" s="18" t="s">
        <v>10361</v>
      </c>
      <c r="E2559" s="19" t="s">
        <v>10687</v>
      </c>
      <c r="F2559" s="18" t="s">
        <v>5896</v>
      </c>
      <c r="G2559" s="18" t="s">
        <v>522</v>
      </c>
      <c r="H2559" s="18" t="s">
        <v>9525</v>
      </c>
      <c r="I2559" s="19" t="s">
        <v>9526</v>
      </c>
      <c r="J2559" s="18" t="s">
        <v>5899</v>
      </c>
      <c r="K2559" s="18" t="s">
        <v>11385</v>
      </c>
      <c r="L2559" s="18" t="s">
        <v>10232</v>
      </c>
      <c r="N2559" s="20">
        <v>45322</v>
      </c>
      <c r="O2559" s="18" t="s">
        <v>11386</v>
      </c>
      <c r="P2559" s="18" t="s">
        <v>11385</v>
      </c>
      <c r="Q2559" s="18" t="s">
        <v>10723</v>
      </c>
      <c r="T2559" s="18">
        <v>0</v>
      </c>
      <c r="U2559" s="18">
        <v>0</v>
      </c>
    </row>
    <row r="2560" spans="2:21" x14ac:dyDescent="0.4">
      <c r="B2560" s="18" t="s">
        <v>5926</v>
      </c>
      <c r="C2560" s="18" t="s">
        <v>5910</v>
      </c>
      <c r="D2560" s="18" t="s">
        <v>10361</v>
      </c>
      <c r="E2560" s="19" t="s">
        <v>10687</v>
      </c>
      <c r="F2560" s="18" t="s">
        <v>5896</v>
      </c>
      <c r="G2560" s="18" t="s">
        <v>522</v>
      </c>
      <c r="H2560" s="18" t="s">
        <v>9525</v>
      </c>
      <c r="I2560" s="19" t="s">
        <v>9526</v>
      </c>
      <c r="J2560" s="18" t="s">
        <v>5904</v>
      </c>
      <c r="K2560" s="18" t="s">
        <v>11383</v>
      </c>
      <c r="L2560" s="18" t="s">
        <v>10232</v>
      </c>
      <c r="N2560" s="20">
        <v>45322</v>
      </c>
      <c r="O2560" s="18" t="s">
        <v>11384</v>
      </c>
      <c r="P2560" s="18" t="s">
        <v>11383</v>
      </c>
      <c r="Q2560" s="18" t="s">
        <v>10723</v>
      </c>
      <c r="T2560" s="18">
        <v>0</v>
      </c>
      <c r="U2560" s="18">
        <v>0</v>
      </c>
    </row>
    <row r="2561" spans="2:21" x14ac:dyDescent="0.4">
      <c r="B2561" s="18" t="s">
        <v>5926</v>
      </c>
      <c r="C2561" s="18" t="s">
        <v>5910</v>
      </c>
      <c r="D2561" s="18" t="s">
        <v>10361</v>
      </c>
      <c r="E2561" s="19" t="s">
        <v>10687</v>
      </c>
      <c r="F2561" s="18" t="s">
        <v>5896</v>
      </c>
      <c r="G2561" s="18" t="s">
        <v>522</v>
      </c>
      <c r="H2561" s="18" t="s">
        <v>9525</v>
      </c>
      <c r="I2561" s="19" t="s">
        <v>9526</v>
      </c>
      <c r="J2561" s="18" t="s">
        <v>5843</v>
      </c>
      <c r="K2561" s="18" t="s">
        <v>11381</v>
      </c>
      <c r="L2561" s="18" t="s">
        <v>10232</v>
      </c>
      <c r="N2561" s="20">
        <v>45322</v>
      </c>
      <c r="O2561" s="18" t="s">
        <v>11382</v>
      </c>
      <c r="P2561" s="18" t="s">
        <v>11381</v>
      </c>
      <c r="Q2561" s="18" t="s">
        <v>10723</v>
      </c>
      <c r="T2561" s="18">
        <v>0</v>
      </c>
      <c r="U2561" s="18">
        <v>0</v>
      </c>
    </row>
    <row r="2562" spans="2:21" x14ac:dyDescent="0.4">
      <c r="B2562" s="18" t="s">
        <v>5926</v>
      </c>
      <c r="C2562" s="18" t="s">
        <v>5910</v>
      </c>
      <c r="D2562" s="18" t="s">
        <v>10361</v>
      </c>
      <c r="E2562" s="19" t="s">
        <v>10687</v>
      </c>
      <c r="F2562" s="18" t="s">
        <v>6100</v>
      </c>
      <c r="G2562" s="18" t="s">
        <v>39</v>
      </c>
      <c r="H2562" s="18" t="s">
        <v>6318</v>
      </c>
      <c r="I2562" s="19" t="s">
        <v>6406</v>
      </c>
      <c r="J2562" s="18" t="s">
        <v>5899</v>
      </c>
      <c r="K2562" s="18" t="s">
        <v>10774</v>
      </c>
      <c r="L2562" s="18" t="s">
        <v>10232</v>
      </c>
      <c r="N2562" s="20">
        <v>45322</v>
      </c>
      <c r="O2562" s="18" t="s">
        <v>10775</v>
      </c>
      <c r="P2562" s="18" t="s">
        <v>10774</v>
      </c>
      <c r="Q2562" s="18" t="s">
        <v>10716</v>
      </c>
      <c r="R2562" s="18">
        <v>1.5</v>
      </c>
      <c r="T2562" s="18">
        <v>0</v>
      </c>
      <c r="U2562" s="18">
        <v>0</v>
      </c>
    </row>
    <row r="2563" spans="2:21" x14ac:dyDescent="0.4">
      <c r="B2563" s="18" t="s">
        <v>5926</v>
      </c>
      <c r="C2563" s="18" t="s">
        <v>5910</v>
      </c>
      <c r="D2563" s="18" t="s">
        <v>10361</v>
      </c>
      <c r="E2563" s="19" t="s">
        <v>10687</v>
      </c>
      <c r="F2563" s="18" t="s">
        <v>6100</v>
      </c>
      <c r="G2563" s="18" t="s">
        <v>39</v>
      </c>
      <c r="H2563" s="18" t="s">
        <v>6318</v>
      </c>
      <c r="I2563" s="19" t="s">
        <v>6406</v>
      </c>
      <c r="J2563" s="18" t="s">
        <v>5904</v>
      </c>
      <c r="K2563" s="18" t="s">
        <v>10772</v>
      </c>
      <c r="L2563" s="18" t="s">
        <v>10232</v>
      </c>
      <c r="N2563" s="20">
        <v>45322</v>
      </c>
      <c r="O2563" s="18" t="s">
        <v>10773</v>
      </c>
      <c r="P2563" s="18" t="s">
        <v>10772</v>
      </c>
      <c r="Q2563" s="18" t="s">
        <v>10716</v>
      </c>
      <c r="R2563" s="18">
        <v>1.5</v>
      </c>
      <c r="T2563" s="18">
        <v>0</v>
      </c>
      <c r="U2563" s="18">
        <v>0</v>
      </c>
    </row>
    <row r="2564" spans="2:21" x14ac:dyDescent="0.4">
      <c r="B2564" s="18" t="s">
        <v>5926</v>
      </c>
      <c r="C2564" s="18" t="s">
        <v>5910</v>
      </c>
      <c r="D2564" s="18" t="s">
        <v>10361</v>
      </c>
      <c r="E2564" s="19" t="s">
        <v>10687</v>
      </c>
      <c r="F2564" s="18" t="s">
        <v>6100</v>
      </c>
      <c r="G2564" s="18" t="s">
        <v>39</v>
      </c>
      <c r="H2564" s="18" t="s">
        <v>6318</v>
      </c>
      <c r="I2564" s="19" t="s">
        <v>6406</v>
      </c>
      <c r="J2564" s="18" t="s">
        <v>5843</v>
      </c>
      <c r="K2564" s="18" t="s">
        <v>10770</v>
      </c>
      <c r="L2564" s="18" t="s">
        <v>10232</v>
      </c>
      <c r="N2564" s="20">
        <v>45322</v>
      </c>
      <c r="O2564" s="18" t="s">
        <v>10771</v>
      </c>
      <c r="P2564" s="18" t="s">
        <v>10770</v>
      </c>
      <c r="Q2564" s="18" t="s">
        <v>10716</v>
      </c>
      <c r="R2564" s="18">
        <v>1.5</v>
      </c>
      <c r="T2564" s="18">
        <v>0</v>
      </c>
      <c r="U2564" s="18">
        <v>0</v>
      </c>
    </row>
    <row r="2565" spans="2:21" x14ac:dyDescent="0.4">
      <c r="B2565" s="18" t="s">
        <v>5926</v>
      </c>
      <c r="C2565" s="18" t="s">
        <v>5910</v>
      </c>
      <c r="D2565" s="18" t="s">
        <v>10361</v>
      </c>
      <c r="E2565" s="19" t="s">
        <v>10687</v>
      </c>
      <c r="F2565" s="18" t="s">
        <v>6100</v>
      </c>
      <c r="G2565" s="18" t="s">
        <v>522</v>
      </c>
      <c r="H2565" s="18" t="s">
        <v>9525</v>
      </c>
      <c r="I2565" s="19" t="s">
        <v>9526</v>
      </c>
      <c r="J2565" s="18" t="s">
        <v>5899</v>
      </c>
      <c r="K2565" s="18" t="s">
        <v>11379</v>
      </c>
      <c r="L2565" s="18" t="s">
        <v>10232</v>
      </c>
      <c r="N2565" s="20">
        <v>45322</v>
      </c>
      <c r="O2565" s="18" t="s">
        <v>11380</v>
      </c>
      <c r="P2565" s="18" t="s">
        <v>11379</v>
      </c>
      <c r="Q2565" s="18" t="s">
        <v>10716</v>
      </c>
      <c r="T2565" s="18">
        <v>0</v>
      </c>
      <c r="U2565" s="18">
        <v>0</v>
      </c>
    </row>
    <row r="2566" spans="2:21" x14ac:dyDescent="0.4">
      <c r="B2566" s="18" t="s">
        <v>5926</v>
      </c>
      <c r="C2566" s="18" t="s">
        <v>5910</v>
      </c>
      <c r="D2566" s="18" t="s">
        <v>10361</v>
      </c>
      <c r="E2566" s="19" t="s">
        <v>10687</v>
      </c>
      <c r="F2566" s="18" t="s">
        <v>6100</v>
      </c>
      <c r="G2566" s="18" t="s">
        <v>522</v>
      </c>
      <c r="H2566" s="18" t="s">
        <v>9525</v>
      </c>
      <c r="I2566" s="19" t="s">
        <v>9526</v>
      </c>
      <c r="J2566" s="18" t="s">
        <v>5904</v>
      </c>
      <c r="K2566" s="18" t="s">
        <v>11377</v>
      </c>
      <c r="L2566" s="18" t="s">
        <v>10232</v>
      </c>
      <c r="N2566" s="20">
        <v>45322</v>
      </c>
      <c r="O2566" s="18" t="s">
        <v>11378</v>
      </c>
      <c r="P2566" s="18" t="s">
        <v>11377</v>
      </c>
      <c r="Q2566" s="18" t="s">
        <v>10716</v>
      </c>
      <c r="T2566" s="18">
        <v>0</v>
      </c>
      <c r="U2566" s="18">
        <v>0</v>
      </c>
    </row>
    <row r="2567" spans="2:21" x14ac:dyDescent="0.4">
      <c r="B2567" s="18" t="s">
        <v>5926</v>
      </c>
      <c r="C2567" s="18" t="s">
        <v>5910</v>
      </c>
      <c r="D2567" s="18" t="s">
        <v>10361</v>
      </c>
      <c r="E2567" s="19" t="s">
        <v>10687</v>
      </c>
      <c r="F2567" s="18" t="s">
        <v>6100</v>
      </c>
      <c r="G2567" s="18" t="s">
        <v>522</v>
      </c>
      <c r="H2567" s="18" t="s">
        <v>9525</v>
      </c>
      <c r="I2567" s="19" t="s">
        <v>9526</v>
      </c>
      <c r="J2567" s="18" t="s">
        <v>5843</v>
      </c>
      <c r="K2567" s="18" t="s">
        <v>11375</v>
      </c>
      <c r="L2567" s="18" t="s">
        <v>10232</v>
      </c>
      <c r="N2567" s="20">
        <v>45322</v>
      </c>
      <c r="O2567" s="18" t="s">
        <v>11376</v>
      </c>
      <c r="P2567" s="18" t="s">
        <v>11375</v>
      </c>
      <c r="Q2567" s="18" t="s">
        <v>10716</v>
      </c>
      <c r="T2567" s="18">
        <v>0</v>
      </c>
      <c r="U2567" s="18">
        <v>0</v>
      </c>
    </row>
    <row r="2568" spans="2:21" x14ac:dyDescent="0.4">
      <c r="B2568" s="18" t="s">
        <v>5926</v>
      </c>
      <c r="C2568" s="18" t="s">
        <v>5910</v>
      </c>
      <c r="D2568" s="18" t="s">
        <v>10361</v>
      </c>
      <c r="E2568" s="19" t="s">
        <v>10687</v>
      </c>
      <c r="F2568" s="18" t="s">
        <v>5991</v>
      </c>
      <c r="G2568" s="18" t="s">
        <v>703</v>
      </c>
      <c r="H2568" s="18" t="s">
        <v>6466</v>
      </c>
      <c r="I2568" s="19" t="s">
        <v>7977</v>
      </c>
      <c r="J2568" s="18" t="s">
        <v>5899</v>
      </c>
      <c r="K2568" s="18" t="s">
        <v>10762</v>
      </c>
      <c r="L2568" s="18" t="s">
        <v>10232</v>
      </c>
      <c r="N2568" s="20">
        <v>45322</v>
      </c>
      <c r="O2568" s="18" t="s">
        <v>10763</v>
      </c>
      <c r="P2568" s="18" t="s">
        <v>10762</v>
      </c>
      <c r="Q2568" s="18" t="s">
        <v>10703</v>
      </c>
      <c r="R2568" s="18">
        <v>1.3</v>
      </c>
      <c r="T2568" s="18">
        <v>0</v>
      </c>
      <c r="U2568" s="18">
        <v>0</v>
      </c>
    </row>
    <row r="2569" spans="2:21" x14ac:dyDescent="0.4">
      <c r="B2569" s="18" t="s">
        <v>5926</v>
      </c>
      <c r="C2569" s="18" t="s">
        <v>5910</v>
      </c>
      <c r="D2569" s="18" t="s">
        <v>10361</v>
      </c>
      <c r="E2569" s="19" t="s">
        <v>10687</v>
      </c>
      <c r="F2569" s="18" t="s">
        <v>5991</v>
      </c>
      <c r="G2569" s="18" t="s">
        <v>703</v>
      </c>
      <c r="H2569" s="18" t="s">
        <v>6466</v>
      </c>
      <c r="I2569" s="19" t="s">
        <v>7977</v>
      </c>
      <c r="J2569" s="18" t="s">
        <v>5904</v>
      </c>
      <c r="K2569" s="18" t="s">
        <v>10760</v>
      </c>
      <c r="L2569" s="18" t="s">
        <v>10232</v>
      </c>
      <c r="N2569" s="20">
        <v>45322</v>
      </c>
      <c r="O2569" s="18" t="s">
        <v>10761</v>
      </c>
      <c r="P2569" s="18" t="s">
        <v>10760</v>
      </c>
      <c r="Q2569" s="18" t="s">
        <v>10703</v>
      </c>
      <c r="R2569" s="18">
        <v>1.3</v>
      </c>
      <c r="T2569" s="18">
        <v>0</v>
      </c>
      <c r="U2569" s="18">
        <v>0</v>
      </c>
    </row>
    <row r="2570" spans="2:21" x14ac:dyDescent="0.4">
      <c r="B2570" s="18" t="s">
        <v>5926</v>
      </c>
      <c r="C2570" s="18" t="s">
        <v>5910</v>
      </c>
      <c r="D2570" s="18" t="s">
        <v>10361</v>
      </c>
      <c r="E2570" s="19" t="s">
        <v>10687</v>
      </c>
      <c r="F2570" s="18" t="s">
        <v>5991</v>
      </c>
      <c r="G2570" s="18" t="s">
        <v>703</v>
      </c>
      <c r="H2570" s="18" t="s">
        <v>6466</v>
      </c>
      <c r="I2570" s="19" t="s">
        <v>7977</v>
      </c>
      <c r="J2570" s="18" t="s">
        <v>5843</v>
      </c>
      <c r="K2570" s="18" t="s">
        <v>10758</v>
      </c>
      <c r="L2570" s="18" t="s">
        <v>10232</v>
      </c>
      <c r="N2570" s="20">
        <v>45322</v>
      </c>
      <c r="O2570" s="18" t="s">
        <v>10759</v>
      </c>
      <c r="P2570" s="18" t="s">
        <v>10758</v>
      </c>
      <c r="Q2570" s="18" t="s">
        <v>10703</v>
      </c>
      <c r="R2570" s="18">
        <v>1.3</v>
      </c>
      <c r="T2570" s="18">
        <v>0</v>
      </c>
      <c r="U2570" s="18">
        <v>0</v>
      </c>
    </row>
    <row r="2571" spans="2:21" x14ac:dyDescent="0.4">
      <c r="B2571" s="18" t="s">
        <v>5926</v>
      </c>
      <c r="C2571" s="18" t="s">
        <v>5910</v>
      </c>
      <c r="D2571" s="18" t="s">
        <v>10361</v>
      </c>
      <c r="E2571" s="19" t="s">
        <v>10687</v>
      </c>
      <c r="F2571" s="18" t="s">
        <v>5991</v>
      </c>
      <c r="G2571" s="18" t="s">
        <v>275</v>
      </c>
      <c r="H2571" s="18" t="s">
        <v>6302</v>
      </c>
      <c r="I2571" s="19" t="s">
        <v>6406</v>
      </c>
      <c r="J2571" s="18" t="s">
        <v>5899</v>
      </c>
      <c r="K2571" s="18" t="s">
        <v>10768</v>
      </c>
      <c r="L2571" s="18" t="s">
        <v>10232</v>
      </c>
      <c r="N2571" s="20">
        <v>45322</v>
      </c>
      <c r="O2571" s="18" t="s">
        <v>10769</v>
      </c>
      <c r="P2571" s="18" t="s">
        <v>10768</v>
      </c>
      <c r="Q2571" s="18" t="s">
        <v>10703</v>
      </c>
      <c r="R2571" s="18">
        <v>1.5</v>
      </c>
      <c r="T2571" s="18">
        <v>0</v>
      </c>
      <c r="U2571" s="18">
        <v>0</v>
      </c>
    </row>
    <row r="2572" spans="2:21" x14ac:dyDescent="0.4">
      <c r="B2572" s="18" t="s">
        <v>5926</v>
      </c>
      <c r="C2572" s="18" t="s">
        <v>5910</v>
      </c>
      <c r="D2572" s="18" t="s">
        <v>10361</v>
      </c>
      <c r="E2572" s="19" t="s">
        <v>10687</v>
      </c>
      <c r="F2572" s="18" t="s">
        <v>5991</v>
      </c>
      <c r="G2572" s="18" t="s">
        <v>275</v>
      </c>
      <c r="H2572" s="18" t="s">
        <v>6302</v>
      </c>
      <c r="I2572" s="19" t="s">
        <v>6406</v>
      </c>
      <c r="J2572" s="18" t="s">
        <v>5904</v>
      </c>
      <c r="K2572" s="18" t="s">
        <v>10766</v>
      </c>
      <c r="L2572" s="18" t="s">
        <v>10232</v>
      </c>
      <c r="N2572" s="20">
        <v>45322</v>
      </c>
      <c r="O2572" s="18" t="s">
        <v>10767</v>
      </c>
      <c r="P2572" s="18" t="s">
        <v>10766</v>
      </c>
      <c r="Q2572" s="18" t="s">
        <v>10703</v>
      </c>
      <c r="R2572" s="18">
        <v>1.5</v>
      </c>
      <c r="T2572" s="18">
        <v>0</v>
      </c>
      <c r="U2572" s="18">
        <v>0</v>
      </c>
    </row>
    <row r="2573" spans="2:21" x14ac:dyDescent="0.4">
      <c r="B2573" s="18" t="s">
        <v>5926</v>
      </c>
      <c r="C2573" s="18" t="s">
        <v>5910</v>
      </c>
      <c r="D2573" s="18" t="s">
        <v>10361</v>
      </c>
      <c r="E2573" s="19" t="s">
        <v>10687</v>
      </c>
      <c r="F2573" s="18" t="s">
        <v>5991</v>
      </c>
      <c r="G2573" s="18" t="s">
        <v>275</v>
      </c>
      <c r="H2573" s="18" t="s">
        <v>6302</v>
      </c>
      <c r="I2573" s="19" t="s">
        <v>6406</v>
      </c>
      <c r="J2573" s="18" t="s">
        <v>5843</v>
      </c>
      <c r="K2573" s="18" t="s">
        <v>10764</v>
      </c>
      <c r="L2573" s="18" t="s">
        <v>10232</v>
      </c>
      <c r="N2573" s="20">
        <v>45322</v>
      </c>
      <c r="O2573" s="18" t="s">
        <v>10765</v>
      </c>
      <c r="P2573" s="18" t="s">
        <v>10764</v>
      </c>
      <c r="Q2573" s="18" t="s">
        <v>10703</v>
      </c>
      <c r="R2573" s="18">
        <v>1.5</v>
      </c>
      <c r="T2573" s="18">
        <v>0</v>
      </c>
      <c r="U2573" s="18">
        <v>0</v>
      </c>
    </row>
    <row r="2574" spans="2:21" x14ac:dyDescent="0.4">
      <c r="B2574" s="18" t="s">
        <v>5926</v>
      </c>
      <c r="C2574" s="18" t="s">
        <v>5910</v>
      </c>
      <c r="D2574" s="18" t="s">
        <v>10361</v>
      </c>
      <c r="E2574" s="19" t="s">
        <v>10687</v>
      </c>
      <c r="F2574" s="18" t="s">
        <v>5991</v>
      </c>
      <c r="G2574" s="18" t="s">
        <v>522</v>
      </c>
      <c r="H2574" s="18" t="s">
        <v>9525</v>
      </c>
      <c r="I2574" s="19" t="s">
        <v>9526</v>
      </c>
      <c r="J2574" s="18" t="s">
        <v>5899</v>
      </c>
      <c r="K2574" s="18" t="s">
        <v>11373</v>
      </c>
      <c r="L2574" s="18" t="s">
        <v>10232</v>
      </c>
      <c r="N2574" s="20">
        <v>45322</v>
      </c>
      <c r="O2574" s="18" t="s">
        <v>11374</v>
      </c>
      <c r="P2574" s="18" t="s">
        <v>11373</v>
      </c>
      <c r="Q2574" s="18" t="s">
        <v>10703</v>
      </c>
      <c r="T2574" s="18">
        <v>0</v>
      </c>
      <c r="U2574" s="18">
        <v>0</v>
      </c>
    </row>
    <row r="2575" spans="2:21" x14ac:dyDescent="0.4">
      <c r="B2575" s="18" t="s">
        <v>5926</v>
      </c>
      <c r="C2575" s="18" t="s">
        <v>5910</v>
      </c>
      <c r="D2575" s="18" t="s">
        <v>10361</v>
      </c>
      <c r="E2575" s="19" t="s">
        <v>10687</v>
      </c>
      <c r="F2575" s="18" t="s">
        <v>5991</v>
      </c>
      <c r="G2575" s="18" t="s">
        <v>522</v>
      </c>
      <c r="H2575" s="18" t="s">
        <v>9525</v>
      </c>
      <c r="I2575" s="19" t="s">
        <v>9526</v>
      </c>
      <c r="J2575" s="18" t="s">
        <v>5904</v>
      </c>
      <c r="K2575" s="18" t="s">
        <v>11371</v>
      </c>
      <c r="L2575" s="18" t="s">
        <v>10232</v>
      </c>
      <c r="N2575" s="20">
        <v>45322</v>
      </c>
      <c r="O2575" s="18" t="s">
        <v>11372</v>
      </c>
      <c r="P2575" s="18" t="s">
        <v>11371</v>
      </c>
      <c r="Q2575" s="18" t="s">
        <v>10703</v>
      </c>
      <c r="T2575" s="18">
        <v>0</v>
      </c>
      <c r="U2575" s="18">
        <v>0</v>
      </c>
    </row>
    <row r="2576" spans="2:21" x14ac:dyDescent="0.4">
      <c r="B2576" s="18" t="s">
        <v>5926</v>
      </c>
      <c r="C2576" s="18" t="s">
        <v>5910</v>
      </c>
      <c r="D2576" s="18" t="s">
        <v>10361</v>
      </c>
      <c r="E2576" s="19" t="s">
        <v>10687</v>
      </c>
      <c r="F2576" s="18" t="s">
        <v>5991</v>
      </c>
      <c r="G2576" s="18" t="s">
        <v>522</v>
      </c>
      <c r="H2576" s="18" t="s">
        <v>9525</v>
      </c>
      <c r="I2576" s="19" t="s">
        <v>9526</v>
      </c>
      <c r="J2576" s="18" t="s">
        <v>5843</v>
      </c>
      <c r="K2576" s="18" t="s">
        <v>11369</v>
      </c>
      <c r="L2576" s="18" t="s">
        <v>10232</v>
      </c>
      <c r="N2576" s="20">
        <v>45322</v>
      </c>
      <c r="O2576" s="18" t="s">
        <v>11370</v>
      </c>
      <c r="P2576" s="18" t="s">
        <v>11369</v>
      </c>
      <c r="Q2576" s="18" t="s">
        <v>10703</v>
      </c>
      <c r="T2576" s="18">
        <v>0</v>
      </c>
      <c r="U2576" s="18">
        <v>0</v>
      </c>
    </row>
    <row r="2577" spans="2:21" x14ac:dyDescent="0.4">
      <c r="B2577" s="18" t="s">
        <v>5926</v>
      </c>
      <c r="C2577" s="18" t="s">
        <v>5910</v>
      </c>
      <c r="D2577" s="18" t="s">
        <v>10361</v>
      </c>
      <c r="E2577" s="19" t="s">
        <v>14932</v>
      </c>
      <c r="F2577" s="18" t="s">
        <v>5935</v>
      </c>
      <c r="G2577" s="18" t="s">
        <v>275</v>
      </c>
      <c r="H2577" s="18" t="s">
        <v>6302</v>
      </c>
      <c r="I2577" s="19" t="s">
        <v>7977</v>
      </c>
      <c r="J2577" s="18" t="s">
        <v>5899</v>
      </c>
      <c r="K2577" s="18" t="s">
        <v>15058</v>
      </c>
      <c r="L2577" s="18" t="s">
        <v>10232</v>
      </c>
      <c r="N2577" s="20">
        <v>45322</v>
      </c>
      <c r="O2577" s="18" t="s">
        <v>15059</v>
      </c>
      <c r="P2577" s="18" t="s">
        <v>15058</v>
      </c>
      <c r="Q2577" s="18" t="s">
        <v>14935</v>
      </c>
      <c r="R2577" s="18">
        <v>1.3</v>
      </c>
      <c r="T2577" s="18">
        <v>0</v>
      </c>
      <c r="U2577" s="18">
        <v>0</v>
      </c>
    </row>
    <row r="2578" spans="2:21" x14ac:dyDescent="0.4">
      <c r="B2578" s="18" t="s">
        <v>5926</v>
      </c>
      <c r="C2578" s="18" t="s">
        <v>5910</v>
      </c>
      <c r="D2578" s="18" t="s">
        <v>10361</v>
      </c>
      <c r="E2578" s="19" t="s">
        <v>14932</v>
      </c>
      <c r="F2578" s="18" t="s">
        <v>5935</v>
      </c>
      <c r="G2578" s="18" t="s">
        <v>275</v>
      </c>
      <c r="H2578" s="18" t="s">
        <v>6302</v>
      </c>
      <c r="I2578" s="19" t="s">
        <v>7977</v>
      </c>
      <c r="J2578" s="18" t="s">
        <v>5904</v>
      </c>
      <c r="K2578" s="18" t="s">
        <v>15056</v>
      </c>
      <c r="L2578" s="18" t="s">
        <v>10232</v>
      </c>
      <c r="N2578" s="20">
        <v>45322</v>
      </c>
      <c r="O2578" s="18" t="s">
        <v>15057</v>
      </c>
      <c r="P2578" s="18" t="s">
        <v>15056</v>
      </c>
      <c r="Q2578" s="18" t="s">
        <v>14935</v>
      </c>
      <c r="R2578" s="18">
        <v>1.3</v>
      </c>
      <c r="T2578" s="18">
        <v>0</v>
      </c>
      <c r="U2578" s="18">
        <v>0</v>
      </c>
    </row>
    <row r="2579" spans="2:21" x14ac:dyDescent="0.4">
      <c r="B2579" s="18" t="s">
        <v>5926</v>
      </c>
      <c r="C2579" s="18" t="s">
        <v>5910</v>
      </c>
      <c r="D2579" s="18" t="s">
        <v>10361</v>
      </c>
      <c r="E2579" s="19" t="s">
        <v>14932</v>
      </c>
      <c r="F2579" s="18" t="s">
        <v>5935</v>
      </c>
      <c r="G2579" s="18" t="s">
        <v>275</v>
      </c>
      <c r="H2579" s="18" t="s">
        <v>6302</v>
      </c>
      <c r="I2579" s="19" t="s">
        <v>7977</v>
      </c>
      <c r="J2579" s="18" t="s">
        <v>5843</v>
      </c>
      <c r="K2579" s="18" t="s">
        <v>15054</v>
      </c>
      <c r="L2579" s="18" t="s">
        <v>10232</v>
      </c>
      <c r="N2579" s="20">
        <v>45322</v>
      </c>
      <c r="O2579" s="18" t="s">
        <v>15055</v>
      </c>
      <c r="P2579" s="18" t="s">
        <v>15054</v>
      </c>
      <c r="Q2579" s="18" t="s">
        <v>14935</v>
      </c>
      <c r="R2579" s="18">
        <v>1.3</v>
      </c>
      <c r="T2579" s="18">
        <v>0</v>
      </c>
      <c r="U2579" s="18">
        <v>0</v>
      </c>
    </row>
    <row r="2580" spans="2:21" x14ac:dyDescent="0.4">
      <c r="B2580" s="18" t="s">
        <v>5926</v>
      </c>
      <c r="C2580" s="18" t="s">
        <v>5910</v>
      </c>
      <c r="D2580" s="18" t="s">
        <v>10361</v>
      </c>
      <c r="E2580" s="19" t="s">
        <v>14932</v>
      </c>
      <c r="F2580" s="18" t="s">
        <v>5935</v>
      </c>
      <c r="G2580" s="18" t="s">
        <v>39</v>
      </c>
      <c r="H2580" s="18" t="s">
        <v>6318</v>
      </c>
      <c r="I2580" s="19" t="s">
        <v>6406</v>
      </c>
      <c r="J2580" s="18" t="s">
        <v>5899</v>
      </c>
      <c r="K2580" s="18" t="s">
        <v>15064</v>
      </c>
      <c r="L2580" s="18" t="s">
        <v>10232</v>
      </c>
      <c r="N2580" s="20">
        <v>45322</v>
      </c>
      <c r="O2580" s="18" t="s">
        <v>15065</v>
      </c>
      <c r="P2580" s="18" t="s">
        <v>15064</v>
      </c>
      <c r="Q2580" s="18" t="s">
        <v>14935</v>
      </c>
      <c r="R2580" s="18">
        <v>1.5</v>
      </c>
      <c r="T2580" s="18">
        <v>0</v>
      </c>
      <c r="U2580" s="18">
        <v>0</v>
      </c>
    </row>
    <row r="2581" spans="2:21" x14ac:dyDescent="0.4">
      <c r="B2581" s="18" t="s">
        <v>5926</v>
      </c>
      <c r="C2581" s="18" t="s">
        <v>5910</v>
      </c>
      <c r="D2581" s="18" t="s">
        <v>10361</v>
      </c>
      <c r="E2581" s="19" t="s">
        <v>14932</v>
      </c>
      <c r="F2581" s="18" t="s">
        <v>5935</v>
      </c>
      <c r="G2581" s="18" t="s">
        <v>39</v>
      </c>
      <c r="H2581" s="18" t="s">
        <v>6318</v>
      </c>
      <c r="I2581" s="19" t="s">
        <v>6406</v>
      </c>
      <c r="J2581" s="18" t="s">
        <v>5904</v>
      </c>
      <c r="K2581" s="18" t="s">
        <v>15062</v>
      </c>
      <c r="L2581" s="18" t="s">
        <v>10232</v>
      </c>
      <c r="N2581" s="20">
        <v>45322</v>
      </c>
      <c r="O2581" s="18" t="s">
        <v>15063</v>
      </c>
      <c r="P2581" s="18" t="s">
        <v>15062</v>
      </c>
      <c r="Q2581" s="18" t="s">
        <v>14935</v>
      </c>
      <c r="R2581" s="18">
        <v>1.5</v>
      </c>
      <c r="T2581" s="18">
        <v>0</v>
      </c>
      <c r="U2581" s="18">
        <v>0</v>
      </c>
    </row>
    <row r="2582" spans="2:21" x14ac:dyDescent="0.4">
      <c r="B2582" s="18" t="s">
        <v>5926</v>
      </c>
      <c r="C2582" s="18" t="s">
        <v>5910</v>
      </c>
      <c r="D2582" s="18" t="s">
        <v>10361</v>
      </c>
      <c r="E2582" s="19" t="s">
        <v>14932</v>
      </c>
      <c r="F2582" s="18" t="s">
        <v>5935</v>
      </c>
      <c r="G2582" s="18" t="s">
        <v>39</v>
      </c>
      <c r="H2582" s="18" t="s">
        <v>6318</v>
      </c>
      <c r="I2582" s="19" t="s">
        <v>6406</v>
      </c>
      <c r="J2582" s="18" t="s">
        <v>5843</v>
      </c>
      <c r="K2582" s="18" t="s">
        <v>15060</v>
      </c>
      <c r="L2582" s="18" t="s">
        <v>10232</v>
      </c>
      <c r="N2582" s="20">
        <v>45322</v>
      </c>
      <c r="O2582" s="18" t="s">
        <v>15061</v>
      </c>
      <c r="P2582" s="18" t="s">
        <v>15060</v>
      </c>
      <c r="Q2582" s="18" t="s">
        <v>14935</v>
      </c>
      <c r="R2582" s="18">
        <v>1.5</v>
      </c>
      <c r="T2582" s="18">
        <v>0</v>
      </c>
      <c r="U2582" s="18">
        <v>0</v>
      </c>
    </row>
    <row r="2583" spans="2:21" x14ac:dyDescent="0.4">
      <c r="B2583" s="18" t="s">
        <v>5926</v>
      </c>
      <c r="C2583" s="18" t="s">
        <v>5910</v>
      </c>
      <c r="D2583" s="18" t="s">
        <v>10361</v>
      </c>
      <c r="E2583" s="19" t="s">
        <v>14932</v>
      </c>
      <c r="F2583" s="18" t="s">
        <v>5935</v>
      </c>
      <c r="G2583" s="18" t="s">
        <v>522</v>
      </c>
      <c r="H2583" s="18" t="s">
        <v>9525</v>
      </c>
      <c r="I2583" s="19" t="s">
        <v>9526</v>
      </c>
      <c r="J2583" s="18" t="s">
        <v>5899</v>
      </c>
      <c r="K2583" s="18" t="s">
        <v>15070</v>
      </c>
      <c r="L2583" s="18" t="s">
        <v>10232</v>
      </c>
      <c r="N2583" s="20">
        <v>45322</v>
      </c>
      <c r="O2583" s="18" t="s">
        <v>15071</v>
      </c>
      <c r="P2583" s="18" t="s">
        <v>15070</v>
      </c>
      <c r="Q2583" s="18" t="s">
        <v>14935</v>
      </c>
      <c r="T2583" s="18">
        <v>0</v>
      </c>
      <c r="U2583" s="18">
        <v>0</v>
      </c>
    </row>
    <row r="2584" spans="2:21" x14ac:dyDescent="0.4">
      <c r="B2584" s="18" t="s">
        <v>5926</v>
      </c>
      <c r="C2584" s="18" t="s">
        <v>5910</v>
      </c>
      <c r="D2584" s="18" t="s">
        <v>10361</v>
      </c>
      <c r="E2584" s="19" t="s">
        <v>14932</v>
      </c>
      <c r="F2584" s="18" t="s">
        <v>5935</v>
      </c>
      <c r="G2584" s="18" t="s">
        <v>522</v>
      </c>
      <c r="H2584" s="18" t="s">
        <v>9525</v>
      </c>
      <c r="I2584" s="19" t="s">
        <v>9526</v>
      </c>
      <c r="J2584" s="18" t="s">
        <v>5904</v>
      </c>
      <c r="K2584" s="18" t="s">
        <v>15068</v>
      </c>
      <c r="L2584" s="18" t="s">
        <v>10232</v>
      </c>
      <c r="N2584" s="20">
        <v>45322</v>
      </c>
      <c r="O2584" s="18" t="s">
        <v>15069</v>
      </c>
      <c r="P2584" s="18" t="s">
        <v>15068</v>
      </c>
      <c r="Q2584" s="18" t="s">
        <v>14935</v>
      </c>
      <c r="T2584" s="18">
        <v>0</v>
      </c>
      <c r="U2584" s="18">
        <v>0</v>
      </c>
    </row>
    <row r="2585" spans="2:21" x14ac:dyDescent="0.4">
      <c r="B2585" s="18" t="s">
        <v>5926</v>
      </c>
      <c r="C2585" s="18" t="s">
        <v>5910</v>
      </c>
      <c r="D2585" s="18" t="s">
        <v>10361</v>
      </c>
      <c r="E2585" s="19" t="s">
        <v>14932</v>
      </c>
      <c r="F2585" s="18" t="s">
        <v>5935</v>
      </c>
      <c r="G2585" s="18" t="s">
        <v>522</v>
      </c>
      <c r="H2585" s="18" t="s">
        <v>9525</v>
      </c>
      <c r="I2585" s="19" t="s">
        <v>9526</v>
      </c>
      <c r="J2585" s="18" t="s">
        <v>5843</v>
      </c>
      <c r="K2585" s="18" t="s">
        <v>15066</v>
      </c>
      <c r="L2585" s="18" t="s">
        <v>10232</v>
      </c>
      <c r="N2585" s="20">
        <v>45322</v>
      </c>
      <c r="O2585" s="18" t="s">
        <v>15067</v>
      </c>
      <c r="P2585" s="18" t="s">
        <v>15066</v>
      </c>
      <c r="Q2585" s="18" t="s">
        <v>14935</v>
      </c>
      <c r="T2585" s="18">
        <v>0</v>
      </c>
      <c r="U2585" s="18">
        <v>0</v>
      </c>
    </row>
    <row r="2586" spans="2:21" x14ac:dyDescent="0.4">
      <c r="B2586" s="18" t="s">
        <v>5926</v>
      </c>
      <c r="C2586" s="18" t="s">
        <v>5910</v>
      </c>
      <c r="D2586" s="18" t="s">
        <v>10361</v>
      </c>
      <c r="E2586" s="19" t="s">
        <v>10401</v>
      </c>
      <c r="F2586" s="18" t="s">
        <v>5935</v>
      </c>
      <c r="G2586" s="18" t="s">
        <v>275</v>
      </c>
      <c r="H2586" s="18" t="s">
        <v>6302</v>
      </c>
      <c r="I2586" s="19" t="s">
        <v>6406</v>
      </c>
      <c r="J2586" s="18" t="s">
        <v>5899</v>
      </c>
      <c r="K2586" s="18" t="s">
        <v>10527</v>
      </c>
      <c r="L2586" s="18" t="s">
        <v>10232</v>
      </c>
      <c r="M2586" s="19" t="s">
        <v>10403</v>
      </c>
      <c r="N2586" s="20">
        <v>45322</v>
      </c>
      <c r="O2586" s="18" t="s">
        <v>10528</v>
      </c>
      <c r="P2586" s="18" t="s">
        <v>10527</v>
      </c>
      <c r="Q2586" s="18" t="s">
        <v>10405</v>
      </c>
      <c r="R2586" s="18">
        <v>1.5</v>
      </c>
      <c r="T2586" s="18">
        <v>0</v>
      </c>
      <c r="U2586" s="18">
        <v>0</v>
      </c>
    </row>
    <row r="2587" spans="2:21" x14ac:dyDescent="0.4">
      <c r="B2587" s="18" t="s">
        <v>5926</v>
      </c>
      <c r="C2587" s="18" t="s">
        <v>5910</v>
      </c>
      <c r="D2587" s="18" t="s">
        <v>10361</v>
      </c>
      <c r="E2587" s="19" t="s">
        <v>10401</v>
      </c>
      <c r="F2587" s="18" t="s">
        <v>5935</v>
      </c>
      <c r="G2587" s="18" t="s">
        <v>275</v>
      </c>
      <c r="H2587" s="18" t="s">
        <v>6302</v>
      </c>
      <c r="I2587" s="19" t="s">
        <v>6406</v>
      </c>
      <c r="J2587" s="18" t="s">
        <v>5904</v>
      </c>
      <c r="K2587" s="18" t="s">
        <v>10525</v>
      </c>
      <c r="L2587" s="18" t="s">
        <v>10232</v>
      </c>
      <c r="M2587" s="19" t="s">
        <v>10403</v>
      </c>
      <c r="N2587" s="20">
        <v>45322</v>
      </c>
      <c r="O2587" s="18" t="s">
        <v>10526</v>
      </c>
      <c r="P2587" s="18" t="s">
        <v>10525</v>
      </c>
      <c r="Q2587" s="18" t="s">
        <v>10405</v>
      </c>
      <c r="R2587" s="18">
        <v>1.5</v>
      </c>
      <c r="T2587" s="18">
        <v>0</v>
      </c>
      <c r="U2587" s="18">
        <v>0</v>
      </c>
    </row>
    <row r="2588" spans="2:21" x14ac:dyDescent="0.4">
      <c r="B2588" s="18" t="s">
        <v>5926</v>
      </c>
      <c r="C2588" s="18" t="s">
        <v>5910</v>
      </c>
      <c r="D2588" s="18" t="s">
        <v>10361</v>
      </c>
      <c r="E2588" s="19" t="s">
        <v>10401</v>
      </c>
      <c r="F2588" s="18" t="s">
        <v>5935</v>
      </c>
      <c r="G2588" s="18" t="s">
        <v>275</v>
      </c>
      <c r="H2588" s="18" t="s">
        <v>6302</v>
      </c>
      <c r="I2588" s="19" t="s">
        <v>6406</v>
      </c>
      <c r="J2588" s="18" t="s">
        <v>5843</v>
      </c>
      <c r="K2588" s="18" t="s">
        <v>10523</v>
      </c>
      <c r="L2588" s="18" t="s">
        <v>10232</v>
      </c>
      <c r="M2588" s="19" t="s">
        <v>10403</v>
      </c>
      <c r="N2588" s="20">
        <v>45322</v>
      </c>
      <c r="O2588" s="18" t="s">
        <v>10524</v>
      </c>
      <c r="P2588" s="18" t="s">
        <v>10523</v>
      </c>
      <c r="Q2588" s="18" t="s">
        <v>10405</v>
      </c>
      <c r="R2588" s="18">
        <v>1.5</v>
      </c>
      <c r="T2588" s="18">
        <v>0</v>
      </c>
      <c r="U2588" s="18">
        <v>0</v>
      </c>
    </row>
    <row r="2589" spans="2:21" x14ac:dyDescent="0.4">
      <c r="B2589" s="18" t="s">
        <v>5926</v>
      </c>
      <c r="C2589" s="18" t="s">
        <v>5910</v>
      </c>
      <c r="D2589" s="18" t="s">
        <v>10361</v>
      </c>
      <c r="E2589" s="19" t="s">
        <v>10401</v>
      </c>
      <c r="F2589" s="18" t="s">
        <v>5935</v>
      </c>
      <c r="G2589" s="18" t="s">
        <v>39</v>
      </c>
      <c r="H2589" s="18" t="s">
        <v>6318</v>
      </c>
      <c r="I2589" s="19" t="s">
        <v>6474</v>
      </c>
      <c r="J2589" s="18" t="s">
        <v>5899</v>
      </c>
      <c r="K2589" s="18" t="s">
        <v>10533</v>
      </c>
      <c r="L2589" s="18" t="s">
        <v>10232</v>
      </c>
      <c r="M2589" s="19" t="s">
        <v>10403</v>
      </c>
      <c r="N2589" s="20">
        <v>45322</v>
      </c>
      <c r="O2589" s="18" t="s">
        <v>10534</v>
      </c>
      <c r="P2589" s="18" t="s">
        <v>10533</v>
      </c>
      <c r="Q2589" s="18" t="s">
        <v>10405</v>
      </c>
      <c r="R2589" s="18">
        <v>1.8</v>
      </c>
      <c r="T2589" s="18">
        <v>0</v>
      </c>
      <c r="U2589" s="18">
        <v>0</v>
      </c>
    </row>
    <row r="2590" spans="2:21" x14ac:dyDescent="0.4">
      <c r="B2590" s="18" t="s">
        <v>5926</v>
      </c>
      <c r="C2590" s="18" t="s">
        <v>5910</v>
      </c>
      <c r="D2590" s="18" t="s">
        <v>10361</v>
      </c>
      <c r="E2590" s="19" t="s">
        <v>10401</v>
      </c>
      <c r="F2590" s="18" t="s">
        <v>5935</v>
      </c>
      <c r="G2590" s="18" t="s">
        <v>39</v>
      </c>
      <c r="H2590" s="18" t="s">
        <v>6318</v>
      </c>
      <c r="I2590" s="19" t="s">
        <v>6474</v>
      </c>
      <c r="J2590" s="18" t="s">
        <v>5904</v>
      </c>
      <c r="K2590" s="18" t="s">
        <v>10531</v>
      </c>
      <c r="L2590" s="18" t="s">
        <v>10232</v>
      </c>
      <c r="M2590" s="19" t="s">
        <v>10403</v>
      </c>
      <c r="N2590" s="20">
        <v>45322</v>
      </c>
      <c r="O2590" s="18" t="s">
        <v>10532</v>
      </c>
      <c r="P2590" s="18" t="s">
        <v>10531</v>
      </c>
      <c r="Q2590" s="18" t="s">
        <v>10405</v>
      </c>
      <c r="R2590" s="18">
        <v>1.8</v>
      </c>
      <c r="T2590" s="18">
        <v>0</v>
      </c>
      <c r="U2590" s="18">
        <v>0</v>
      </c>
    </row>
    <row r="2591" spans="2:21" x14ac:dyDescent="0.4">
      <c r="B2591" s="18" t="s">
        <v>5926</v>
      </c>
      <c r="C2591" s="18" t="s">
        <v>5910</v>
      </c>
      <c r="D2591" s="18" t="s">
        <v>10361</v>
      </c>
      <c r="E2591" s="19" t="s">
        <v>10401</v>
      </c>
      <c r="F2591" s="18" t="s">
        <v>5935</v>
      </c>
      <c r="G2591" s="18" t="s">
        <v>39</v>
      </c>
      <c r="H2591" s="18" t="s">
        <v>6318</v>
      </c>
      <c r="I2591" s="19" t="s">
        <v>6474</v>
      </c>
      <c r="J2591" s="18" t="s">
        <v>5843</v>
      </c>
      <c r="K2591" s="18" t="s">
        <v>10529</v>
      </c>
      <c r="L2591" s="18" t="s">
        <v>10232</v>
      </c>
      <c r="M2591" s="19" t="s">
        <v>10403</v>
      </c>
      <c r="N2591" s="20">
        <v>45322</v>
      </c>
      <c r="O2591" s="18" t="s">
        <v>10530</v>
      </c>
      <c r="P2591" s="18" t="s">
        <v>10529</v>
      </c>
      <c r="Q2591" s="18" t="s">
        <v>10405</v>
      </c>
      <c r="R2591" s="18">
        <v>1.8</v>
      </c>
      <c r="T2591" s="18">
        <v>0</v>
      </c>
      <c r="U2591" s="18">
        <v>0</v>
      </c>
    </row>
    <row r="2592" spans="2:21" x14ac:dyDescent="0.4">
      <c r="B2592" s="18" t="s">
        <v>5926</v>
      </c>
      <c r="C2592" s="18" t="s">
        <v>5910</v>
      </c>
      <c r="D2592" s="18" t="s">
        <v>10361</v>
      </c>
      <c r="E2592" s="19" t="s">
        <v>10401</v>
      </c>
      <c r="F2592" s="18" t="s">
        <v>5935</v>
      </c>
      <c r="G2592" s="18" t="s">
        <v>44</v>
      </c>
      <c r="H2592" s="18" t="s">
        <v>6333</v>
      </c>
      <c r="I2592" s="19" t="s">
        <v>6416</v>
      </c>
      <c r="J2592" s="18" t="s">
        <v>5899</v>
      </c>
      <c r="K2592" s="18" t="s">
        <v>10539</v>
      </c>
      <c r="L2592" s="18" t="s">
        <v>10232</v>
      </c>
      <c r="M2592" s="19" t="s">
        <v>10403</v>
      </c>
      <c r="N2592" s="20">
        <v>45322</v>
      </c>
      <c r="O2592" s="18" t="s">
        <v>10540</v>
      </c>
      <c r="P2592" s="18" t="s">
        <v>10539</v>
      </c>
      <c r="Q2592" s="18" t="s">
        <v>10405</v>
      </c>
      <c r="R2592" s="18">
        <v>2.9</v>
      </c>
      <c r="T2592" s="18">
        <v>0</v>
      </c>
      <c r="U2592" s="18">
        <v>0</v>
      </c>
    </row>
    <row r="2593" spans="2:21" x14ac:dyDescent="0.4">
      <c r="B2593" s="18" t="s">
        <v>5926</v>
      </c>
      <c r="C2593" s="18" t="s">
        <v>5910</v>
      </c>
      <c r="D2593" s="18" t="s">
        <v>10361</v>
      </c>
      <c r="E2593" s="19" t="s">
        <v>10401</v>
      </c>
      <c r="F2593" s="18" t="s">
        <v>5935</v>
      </c>
      <c r="G2593" s="18" t="s">
        <v>44</v>
      </c>
      <c r="H2593" s="18" t="s">
        <v>6333</v>
      </c>
      <c r="I2593" s="19" t="s">
        <v>6416</v>
      </c>
      <c r="J2593" s="18" t="s">
        <v>5904</v>
      </c>
      <c r="K2593" s="18" t="s">
        <v>10537</v>
      </c>
      <c r="L2593" s="18" t="s">
        <v>10232</v>
      </c>
      <c r="M2593" s="19" t="s">
        <v>10403</v>
      </c>
      <c r="N2593" s="20">
        <v>45322</v>
      </c>
      <c r="O2593" s="18" t="s">
        <v>10538</v>
      </c>
      <c r="P2593" s="18" t="s">
        <v>10537</v>
      </c>
      <c r="Q2593" s="18" t="s">
        <v>10405</v>
      </c>
      <c r="R2593" s="18">
        <v>2.9</v>
      </c>
      <c r="T2593" s="18">
        <v>0</v>
      </c>
      <c r="U2593" s="18">
        <v>0</v>
      </c>
    </row>
    <row r="2594" spans="2:21" x14ac:dyDescent="0.4">
      <c r="B2594" s="18" t="s">
        <v>5926</v>
      </c>
      <c r="C2594" s="18" t="s">
        <v>5910</v>
      </c>
      <c r="D2594" s="18" t="s">
        <v>10361</v>
      </c>
      <c r="E2594" s="19" t="s">
        <v>10401</v>
      </c>
      <c r="F2594" s="18" t="s">
        <v>5935</v>
      </c>
      <c r="G2594" s="18" t="s">
        <v>44</v>
      </c>
      <c r="H2594" s="18" t="s">
        <v>6333</v>
      </c>
      <c r="I2594" s="19" t="s">
        <v>6416</v>
      </c>
      <c r="J2594" s="18" t="s">
        <v>5843</v>
      </c>
      <c r="K2594" s="18" t="s">
        <v>10535</v>
      </c>
      <c r="L2594" s="18" t="s">
        <v>10232</v>
      </c>
      <c r="M2594" s="19" t="s">
        <v>10403</v>
      </c>
      <c r="N2594" s="20">
        <v>45322</v>
      </c>
      <c r="O2594" s="18" t="s">
        <v>10536</v>
      </c>
      <c r="P2594" s="18" t="s">
        <v>10535</v>
      </c>
      <c r="Q2594" s="18" t="s">
        <v>10405</v>
      </c>
      <c r="R2594" s="18">
        <v>2.9</v>
      </c>
      <c r="T2594" s="18">
        <v>0</v>
      </c>
      <c r="U2594" s="18">
        <v>0</v>
      </c>
    </row>
    <row r="2595" spans="2:21" x14ac:dyDescent="0.4">
      <c r="B2595" s="18" t="s">
        <v>5926</v>
      </c>
      <c r="C2595" s="18" t="s">
        <v>5910</v>
      </c>
      <c r="D2595" s="18" t="s">
        <v>10361</v>
      </c>
      <c r="E2595" s="19" t="s">
        <v>10401</v>
      </c>
      <c r="F2595" s="18" t="s">
        <v>5935</v>
      </c>
      <c r="G2595" s="18" t="s">
        <v>522</v>
      </c>
      <c r="H2595" s="18" t="s">
        <v>9525</v>
      </c>
      <c r="I2595" s="19" t="s">
        <v>9526</v>
      </c>
      <c r="J2595" s="18" t="s">
        <v>5899</v>
      </c>
      <c r="K2595" s="18" t="s">
        <v>11331</v>
      </c>
      <c r="L2595" s="18" t="s">
        <v>10232</v>
      </c>
      <c r="M2595" s="19" t="s">
        <v>10403</v>
      </c>
      <c r="N2595" s="20">
        <v>45322</v>
      </c>
      <c r="O2595" s="18" t="s">
        <v>11332</v>
      </c>
      <c r="P2595" s="18" t="s">
        <v>11331</v>
      </c>
      <c r="Q2595" s="18" t="s">
        <v>10405</v>
      </c>
      <c r="T2595" s="18">
        <v>0</v>
      </c>
      <c r="U2595" s="18">
        <v>0</v>
      </c>
    </row>
    <row r="2596" spans="2:21" x14ac:dyDescent="0.4">
      <c r="B2596" s="18" t="s">
        <v>5926</v>
      </c>
      <c r="C2596" s="18" t="s">
        <v>5910</v>
      </c>
      <c r="D2596" s="18" t="s">
        <v>10361</v>
      </c>
      <c r="E2596" s="19" t="s">
        <v>10401</v>
      </c>
      <c r="F2596" s="18" t="s">
        <v>5935</v>
      </c>
      <c r="G2596" s="18" t="s">
        <v>522</v>
      </c>
      <c r="H2596" s="18" t="s">
        <v>9525</v>
      </c>
      <c r="I2596" s="19" t="s">
        <v>9526</v>
      </c>
      <c r="J2596" s="18" t="s">
        <v>5904</v>
      </c>
      <c r="K2596" s="18" t="s">
        <v>11329</v>
      </c>
      <c r="L2596" s="18" t="s">
        <v>10232</v>
      </c>
      <c r="M2596" s="19" t="s">
        <v>10403</v>
      </c>
      <c r="N2596" s="20">
        <v>45322</v>
      </c>
      <c r="O2596" s="18" t="s">
        <v>11330</v>
      </c>
      <c r="P2596" s="18" t="s">
        <v>11329</v>
      </c>
      <c r="Q2596" s="18" t="s">
        <v>10405</v>
      </c>
      <c r="T2596" s="18">
        <v>0</v>
      </c>
      <c r="U2596" s="18">
        <v>0</v>
      </c>
    </row>
    <row r="2597" spans="2:21" x14ac:dyDescent="0.4">
      <c r="B2597" s="18" t="s">
        <v>5926</v>
      </c>
      <c r="C2597" s="18" t="s">
        <v>5910</v>
      </c>
      <c r="D2597" s="18" t="s">
        <v>10361</v>
      </c>
      <c r="E2597" s="19" t="s">
        <v>10401</v>
      </c>
      <c r="F2597" s="18" t="s">
        <v>5935</v>
      </c>
      <c r="G2597" s="18" t="s">
        <v>522</v>
      </c>
      <c r="H2597" s="18" t="s">
        <v>9525</v>
      </c>
      <c r="I2597" s="19" t="s">
        <v>9526</v>
      </c>
      <c r="J2597" s="18" t="s">
        <v>5843</v>
      </c>
      <c r="K2597" s="18" t="s">
        <v>11327</v>
      </c>
      <c r="L2597" s="18" t="s">
        <v>10232</v>
      </c>
      <c r="M2597" s="19" t="s">
        <v>10403</v>
      </c>
      <c r="N2597" s="20">
        <v>45322</v>
      </c>
      <c r="O2597" s="18" t="s">
        <v>11328</v>
      </c>
      <c r="P2597" s="18" t="s">
        <v>11327</v>
      </c>
      <c r="Q2597" s="18" t="s">
        <v>10405</v>
      </c>
      <c r="T2597" s="18">
        <v>0</v>
      </c>
      <c r="U2597" s="18">
        <v>0</v>
      </c>
    </row>
    <row r="2598" spans="2:21" x14ac:dyDescent="0.4">
      <c r="B2598" s="18" t="s">
        <v>5926</v>
      </c>
      <c r="C2598" s="18" t="s">
        <v>5910</v>
      </c>
      <c r="D2598" s="18" t="s">
        <v>10361</v>
      </c>
      <c r="E2598" s="19" t="s">
        <v>14906</v>
      </c>
      <c r="F2598" s="18" t="s">
        <v>5935</v>
      </c>
      <c r="G2598" s="18" t="s">
        <v>275</v>
      </c>
      <c r="H2598" s="18" t="s">
        <v>6302</v>
      </c>
      <c r="I2598" s="19" t="s">
        <v>6126</v>
      </c>
      <c r="J2598" s="18" t="s">
        <v>5899</v>
      </c>
      <c r="K2598" s="18" t="s">
        <v>15034</v>
      </c>
      <c r="L2598" s="18" t="s">
        <v>10232</v>
      </c>
      <c r="M2598" s="19" t="s">
        <v>10288</v>
      </c>
      <c r="N2598" s="20">
        <v>45322</v>
      </c>
      <c r="O2598" s="18" t="s">
        <v>15035</v>
      </c>
      <c r="P2598" s="18" t="s">
        <v>15034</v>
      </c>
      <c r="Q2598" s="18" t="s">
        <v>14909</v>
      </c>
      <c r="R2598" s="18">
        <v>1.2</v>
      </c>
      <c r="T2598" s="18">
        <v>0</v>
      </c>
      <c r="U2598" s="18">
        <v>0</v>
      </c>
    </row>
    <row r="2599" spans="2:21" x14ac:dyDescent="0.4">
      <c r="B2599" s="18" t="s">
        <v>5926</v>
      </c>
      <c r="C2599" s="18" t="s">
        <v>5910</v>
      </c>
      <c r="D2599" s="18" t="s">
        <v>10361</v>
      </c>
      <c r="E2599" s="19" t="s">
        <v>14906</v>
      </c>
      <c r="F2599" s="18" t="s">
        <v>5935</v>
      </c>
      <c r="G2599" s="18" t="s">
        <v>275</v>
      </c>
      <c r="H2599" s="18" t="s">
        <v>6302</v>
      </c>
      <c r="I2599" s="19" t="s">
        <v>6126</v>
      </c>
      <c r="J2599" s="18" t="s">
        <v>5904</v>
      </c>
      <c r="K2599" s="18" t="s">
        <v>15032</v>
      </c>
      <c r="L2599" s="18" t="s">
        <v>10232</v>
      </c>
      <c r="M2599" s="19" t="s">
        <v>10288</v>
      </c>
      <c r="N2599" s="20">
        <v>45322</v>
      </c>
      <c r="O2599" s="18" t="s">
        <v>15033</v>
      </c>
      <c r="P2599" s="18" t="s">
        <v>15032</v>
      </c>
      <c r="Q2599" s="18" t="s">
        <v>14909</v>
      </c>
      <c r="R2599" s="18">
        <v>1.2</v>
      </c>
      <c r="T2599" s="18">
        <v>0</v>
      </c>
      <c r="U2599" s="18">
        <v>0</v>
      </c>
    </row>
    <row r="2600" spans="2:21" x14ac:dyDescent="0.4">
      <c r="B2600" s="18" t="s">
        <v>5926</v>
      </c>
      <c r="C2600" s="18" t="s">
        <v>5910</v>
      </c>
      <c r="D2600" s="18" t="s">
        <v>10361</v>
      </c>
      <c r="E2600" s="19" t="s">
        <v>14906</v>
      </c>
      <c r="F2600" s="18" t="s">
        <v>5935</v>
      </c>
      <c r="G2600" s="18" t="s">
        <v>275</v>
      </c>
      <c r="H2600" s="18" t="s">
        <v>6302</v>
      </c>
      <c r="I2600" s="19" t="s">
        <v>6126</v>
      </c>
      <c r="J2600" s="18" t="s">
        <v>5843</v>
      </c>
      <c r="K2600" s="18" t="s">
        <v>15030</v>
      </c>
      <c r="L2600" s="18" t="s">
        <v>10232</v>
      </c>
      <c r="M2600" s="19" t="s">
        <v>10288</v>
      </c>
      <c r="N2600" s="20">
        <v>45322</v>
      </c>
      <c r="O2600" s="18" t="s">
        <v>15031</v>
      </c>
      <c r="P2600" s="18" t="s">
        <v>15030</v>
      </c>
      <c r="Q2600" s="18" t="s">
        <v>14909</v>
      </c>
      <c r="R2600" s="18">
        <v>1.2</v>
      </c>
      <c r="T2600" s="18">
        <v>0</v>
      </c>
      <c r="U2600" s="18">
        <v>0</v>
      </c>
    </row>
    <row r="2601" spans="2:21" x14ac:dyDescent="0.4">
      <c r="B2601" s="18" t="s">
        <v>5926</v>
      </c>
      <c r="C2601" s="18" t="s">
        <v>5910</v>
      </c>
      <c r="D2601" s="18" t="s">
        <v>10361</v>
      </c>
      <c r="E2601" s="19" t="s">
        <v>14906</v>
      </c>
      <c r="F2601" s="18" t="s">
        <v>5935</v>
      </c>
      <c r="G2601" s="18" t="s">
        <v>39</v>
      </c>
      <c r="H2601" s="18" t="s">
        <v>6318</v>
      </c>
      <c r="I2601" s="19" t="s">
        <v>6474</v>
      </c>
      <c r="J2601" s="18" t="s">
        <v>5899</v>
      </c>
      <c r="K2601" s="18" t="s">
        <v>15040</v>
      </c>
      <c r="L2601" s="18" t="s">
        <v>10232</v>
      </c>
      <c r="M2601" s="19" t="s">
        <v>10288</v>
      </c>
      <c r="N2601" s="20">
        <v>45322</v>
      </c>
      <c r="O2601" s="18" t="s">
        <v>15041</v>
      </c>
      <c r="P2601" s="18" t="s">
        <v>15040</v>
      </c>
      <c r="Q2601" s="18" t="s">
        <v>14909</v>
      </c>
      <c r="R2601" s="18">
        <v>1.8</v>
      </c>
      <c r="T2601" s="18">
        <v>0</v>
      </c>
      <c r="U2601" s="18">
        <v>0</v>
      </c>
    </row>
    <row r="2602" spans="2:21" x14ac:dyDescent="0.4">
      <c r="B2602" s="18" t="s">
        <v>5926</v>
      </c>
      <c r="C2602" s="18" t="s">
        <v>5910</v>
      </c>
      <c r="D2602" s="18" t="s">
        <v>10361</v>
      </c>
      <c r="E2602" s="19" t="s">
        <v>14906</v>
      </c>
      <c r="F2602" s="18" t="s">
        <v>5935</v>
      </c>
      <c r="G2602" s="18" t="s">
        <v>39</v>
      </c>
      <c r="H2602" s="18" t="s">
        <v>6318</v>
      </c>
      <c r="I2602" s="19" t="s">
        <v>6474</v>
      </c>
      <c r="J2602" s="18" t="s">
        <v>5904</v>
      </c>
      <c r="K2602" s="18" t="s">
        <v>15038</v>
      </c>
      <c r="L2602" s="18" t="s">
        <v>10232</v>
      </c>
      <c r="M2602" s="19" t="s">
        <v>10288</v>
      </c>
      <c r="N2602" s="20">
        <v>45322</v>
      </c>
      <c r="O2602" s="18" t="s">
        <v>15039</v>
      </c>
      <c r="P2602" s="18" t="s">
        <v>15038</v>
      </c>
      <c r="Q2602" s="18" t="s">
        <v>14909</v>
      </c>
      <c r="R2602" s="18">
        <v>1.8</v>
      </c>
      <c r="T2602" s="18">
        <v>0</v>
      </c>
      <c r="U2602" s="18">
        <v>0</v>
      </c>
    </row>
    <row r="2603" spans="2:21" x14ac:dyDescent="0.4">
      <c r="B2603" s="18" t="s">
        <v>5926</v>
      </c>
      <c r="C2603" s="18" t="s">
        <v>5910</v>
      </c>
      <c r="D2603" s="18" t="s">
        <v>10361</v>
      </c>
      <c r="E2603" s="19" t="s">
        <v>14906</v>
      </c>
      <c r="F2603" s="18" t="s">
        <v>5935</v>
      </c>
      <c r="G2603" s="18" t="s">
        <v>39</v>
      </c>
      <c r="H2603" s="18" t="s">
        <v>6318</v>
      </c>
      <c r="I2603" s="19" t="s">
        <v>6474</v>
      </c>
      <c r="J2603" s="18" t="s">
        <v>5843</v>
      </c>
      <c r="K2603" s="18" t="s">
        <v>15036</v>
      </c>
      <c r="L2603" s="18" t="s">
        <v>10232</v>
      </c>
      <c r="M2603" s="19" t="s">
        <v>10288</v>
      </c>
      <c r="N2603" s="20">
        <v>45322</v>
      </c>
      <c r="O2603" s="18" t="s">
        <v>15037</v>
      </c>
      <c r="P2603" s="18" t="s">
        <v>15036</v>
      </c>
      <c r="Q2603" s="18" t="s">
        <v>14909</v>
      </c>
      <c r="R2603" s="18">
        <v>1.8</v>
      </c>
      <c r="T2603" s="18">
        <v>0</v>
      </c>
      <c r="U2603" s="18">
        <v>0</v>
      </c>
    </row>
    <row r="2604" spans="2:21" x14ac:dyDescent="0.4">
      <c r="B2604" s="18" t="s">
        <v>5926</v>
      </c>
      <c r="C2604" s="18" t="s">
        <v>5910</v>
      </c>
      <c r="D2604" s="18" t="s">
        <v>10361</v>
      </c>
      <c r="E2604" s="19" t="s">
        <v>14906</v>
      </c>
      <c r="F2604" s="18" t="s">
        <v>5935</v>
      </c>
      <c r="G2604" s="18" t="s">
        <v>44</v>
      </c>
      <c r="H2604" s="18" t="s">
        <v>6333</v>
      </c>
      <c r="I2604" s="19" t="s">
        <v>6416</v>
      </c>
      <c r="J2604" s="18" t="s">
        <v>5899</v>
      </c>
      <c r="K2604" s="18" t="s">
        <v>15046</v>
      </c>
      <c r="L2604" s="18" t="s">
        <v>10232</v>
      </c>
      <c r="M2604" s="19" t="s">
        <v>10288</v>
      </c>
      <c r="N2604" s="20">
        <v>45322</v>
      </c>
      <c r="O2604" s="18" t="s">
        <v>15047</v>
      </c>
      <c r="P2604" s="18" t="s">
        <v>15046</v>
      </c>
      <c r="Q2604" s="18" t="s">
        <v>14909</v>
      </c>
      <c r="R2604" s="18">
        <v>2.9</v>
      </c>
      <c r="T2604" s="18">
        <v>0</v>
      </c>
      <c r="U2604" s="18">
        <v>0</v>
      </c>
    </row>
    <row r="2605" spans="2:21" x14ac:dyDescent="0.4">
      <c r="B2605" s="18" t="s">
        <v>5926</v>
      </c>
      <c r="C2605" s="18" t="s">
        <v>5910</v>
      </c>
      <c r="D2605" s="18" t="s">
        <v>10361</v>
      </c>
      <c r="E2605" s="19" t="s">
        <v>14906</v>
      </c>
      <c r="F2605" s="18" t="s">
        <v>5935</v>
      </c>
      <c r="G2605" s="18" t="s">
        <v>44</v>
      </c>
      <c r="H2605" s="18" t="s">
        <v>6333</v>
      </c>
      <c r="I2605" s="19" t="s">
        <v>6416</v>
      </c>
      <c r="J2605" s="18" t="s">
        <v>5904</v>
      </c>
      <c r="K2605" s="18" t="s">
        <v>15044</v>
      </c>
      <c r="L2605" s="18" t="s">
        <v>10232</v>
      </c>
      <c r="M2605" s="19" t="s">
        <v>10288</v>
      </c>
      <c r="N2605" s="20">
        <v>45322</v>
      </c>
      <c r="O2605" s="18" t="s">
        <v>15045</v>
      </c>
      <c r="P2605" s="18" t="s">
        <v>15044</v>
      </c>
      <c r="Q2605" s="18" t="s">
        <v>14909</v>
      </c>
      <c r="R2605" s="18">
        <v>2.9</v>
      </c>
      <c r="T2605" s="18">
        <v>0</v>
      </c>
      <c r="U2605" s="18">
        <v>0</v>
      </c>
    </row>
    <row r="2606" spans="2:21" x14ac:dyDescent="0.4">
      <c r="B2606" s="18" t="s">
        <v>5926</v>
      </c>
      <c r="C2606" s="18" t="s">
        <v>5910</v>
      </c>
      <c r="D2606" s="18" t="s">
        <v>10361</v>
      </c>
      <c r="E2606" s="19" t="s">
        <v>14906</v>
      </c>
      <c r="F2606" s="18" t="s">
        <v>5935</v>
      </c>
      <c r="G2606" s="18" t="s">
        <v>44</v>
      </c>
      <c r="H2606" s="18" t="s">
        <v>6333</v>
      </c>
      <c r="I2606" s="19" t="s">
        <v>6416</v>
      </c>
      <c r="J2606" s="18" t="s">
        <v>5843</v>
      </c>
      <c r="K2606" s="18" t="s">
        <v>15042</v>
      </c>
      <c r="L2606" s="18" t="s">
        <v>10232</v>
      </c>
      <c r="M2606" s="19" t="s">
        <v>10288</v>
      </c>
      <c r="N2606" s="20">
        <v>45322</v>
      </c>
      <c r="O2606" s="18" t="s">
        <v>15043</v>
      </c>
      <c r="P2606" s="18" t="s">
        <v>15042</v>
      </c>
      <c r="Q2606" s="18" t="s">
        <v>14909</v>
      </c>
      <c r="R2606" s="18">
        <v>2.9</v>
      </c>
      <c r="T2606" s="18">
        <v>0</v>
      </c>
      <c r="U2606" s="18">
        <v>0</v>
      </c>
    </row>
    <row r="2607" spans="2:21" x14ac:dyDescent="0.4">
      <c r="B2607" s="18" t="s">
        <v>5926</v>
      </c>
      <c r="C2607" s="18" t="s">
        <v>5910</v>
      </c>
      <c r="D2607" s="18" t="s">
        <v>10361</v>
      </c>
      <c r="E2607" s="19" t="s">
        <v>14906</v>
      </c>
      <c r="F2607" s="18" t="s">
        <v>5935</v>
      </c>
      <c r="G2607" s="18" t="s">
        <v>522</v>
      </c>
      <c r="H2607" s="18" t="s">
        <v>9525</v>
      </c>
      <c r="I2607" s="19" t="s">
        <v>9526</v>
      </c>
      <c r="J2607" s="18" t="s">
        <v>5899</v>
      </c>
      <c r="K2607" s="18" t="s">
        <v>15052</v>
      </c>
      <c r="L2607" s="18" t="s">
        <v>10232</v>
      </c>
      <c r="M2607" s="19" t="s">
        <v>10288</v>
      </c>
      <c r="N2607" s="20">
        <v>45322</v>
      </c>
      <c r="O2607" s="18" t="s">
        <v>15053</v>
      </c>
      <c r="P2607" s="18" t="s">
        <v>15052</v>
      </c>
      <c r="Q2607" s="18" t="s">
        <v>14909</v>
      </c>
      <c r="T2607" s="18">
        <v>0</v>
      </c>
      <c r="U2607" s="18">
        <v>0</v>
      </c>
    </row>
    <row r="2608" spans="2:21" x14ac:dyDescent="0.4">
      <c r="B2608" s="18" t="s">
        <v>5926</v>
      </c>
      <c r="C2608" s="18" t="s">
        <v>5910</v>
      </c>
      <c r="D2608" s="18" t="s">
        <v>10361</v>
      </c>
      <c r="E2608" s="19" t="s">
        <v>14906</v>
      </c>
      <c r="F2608" s="18" t="s">
        <v>5935</v>
      </c>
      <c r="G2608" s="18" t="s">
        <v>522</v>
      </c>
      <c r="H2608" s="18" t="s">
        <v>9525</v>
      </c>
      <c r="I2608" s="19" t="s">
        <v>9526</v>
      </c>
      <c r="J2608" s="18" t="s">
        <v>5904</v>
      </c>
      <c r="K2608" s="18" t="s">
        <v>15050</v>
      </c>
      <c r="L2608" s="18" t="s">
        <v>10232</v>
      </c>
      <c r="M2608" s="19" t="s">
        <v>10288</v>
      </c>
      <c r="N2608" s="20">
        <v>45322</v>
      </c>
      <c r="O2608" s="18" t="s">
        <v>15051</v>
      </c>
      <c r="P2608" s="18" t="s">
        <v>15050</v>
      </c>
      <c r="Q2608" s="18" t="s">
        <v>14909</v>
      </c>
      <c r="T2608" s="18">
        <v>0</v>
      </c>
      <c r="U2608" s="18">
        <v>0</v>
      </c>
    </row>
    <row r="2609" spans="2:21" x14ac:dyDescent="0.4">
      <c r="B2609" s="18" t="s">
        <v>5926</v>
      </c>
      <c r="C2609" s="18" t="s">
        <v>5910</v>
      </c>
      <c r="D2609" s="18" t="s">
        <v>10361</v>
      </c>
      <c r="E2609" s="19" t="s">
        <v>14906</v>
      </c>
      <c r="F2609" s="18" t="s">
        <v>5935</v>
      </c>
      <c r="G2609" s="18" t="s">
        <v>522</v>
      </c>
      <c r="H2609" s="18" t="s">
        <v>9525</v>
      </c>
      <c r="I2609" s="19" t="s">
        <v>9526</v>
      </c>
      <c r="J2609" s="18" t="s">
        <v>5843</v>
      </c>
      <c r="K2609" s="18" t="s">
        <v>15048</v>
      </c>
      <c r="L2609" s="18" t="s">
        <v>10232</v>
      </c>
      <c r="M2609" s="19" t="s">
        <v>10288</v>
      </c>
      <c r="N2609" s="20">
        <v>45322</v>
      </c>
      <c r="O2609" s="18" t="s">
        <v>15049</v>
      </c>
      <c r="P2609" s="18" t="s">
        <v>15048</v>
      </c>
      <c r="Q2609" s="18" t="s">
        <v>14909</v>
      </c>
      <c r="T2609" s="18">
        <v>0</v>
      </c>
      <c r="U2609" s="18">
        <v>0</v>
      </c>
    </row>
    <row r="2610" spans="2:21" x14ac:dyDescent="0.4">
      <c r="B2610" s="18" t="s">
        <v>5926</v>
      </c>
      <c r="C2610" s="18" t="s">
        <v>5910</v>
      </c>
      <c r="D2610" s="18" t="s">
        <v>10361</v>
      </c>
      <c r="E2610" s="19" t="s">
        <v>10422</v>
      </c>
      <c r="F2610" s="18" t="s">
        <v>6047</v>
      </c>
      <c r="G2610" s="18" t="s">
        <v>703</v>
      </c>
      <c r="H2610" s="18" t="s">
        <v>6466</v>
      </c>
      <c r="I2610" s="19" t="s">
        <v>6126</v>
      </c>
      <c r="J2610" s="18" t="s">
        <v>5899</v>
      </c>
      <c r="K2610" s="18" t="s">
        <v>10545</v>
      </c>
      <c r="L2610" s="18" t="s">
        <v>10232</v>
      </c>
      <c r="M2610" s="19" t="s">
        <v>10288</v>
      </c>
      <c r="N2610" s="20">
        <v>45322</v>
      </c>
      <c r="O2610" s="18" t="s">
        <v>10546</v>
      </c>
      <c r="P2610" s="18" t="s">
        <v>10545</v>
      </c>
      <c r="Q2610" s="18" t="s">
        <v>10425</v>
      </c>
      <c r="R2610" s="18">
        <v>1.2</v>
      </c>
      <c r="T2610" s="18">
        <v>0</v>
      </c>
      <c r="U2610" s="18">
        <v>0</v>
      </c>
    </row>
    <row r="2611" spans="2:21" x14ac:dyDescent="0.4">
      <c r="B2611" s="18" t="s">
        <v>5926</v>
      </c>
      <c r="C2611" s="18" t="s">
        <v>5910</v>
      </c>
      <c r="D2611" s="18" t="s">
        <v>10361</v>
      </c>
      <c r="E2611" s="19" t="s">
        <v>10422</v>
      </c>
      <c r="F2611" s="18" t="s">
        <v>6047</v>
      </c>
      <c r="G2611" s="18" t="s">
        <v>703</v>
      </c>
      <c r="H2611" s="18" t="s">
        <v>6466</v>
      </c>
      <c r="I2611" s="19" t="s">
        <v>6126</v>
      </c>
      <c r="J2611" s="18" t="s">
        <v>5904</v>
      </c>
      <c r="K2611" s="18" t="s">
        <v>10543</v>
      </c>
      <c r="L2611" s="18" t="s">
        <v>10232</v>
      </c>
      <c r="M2611" s="19" t="s">
        <v>10288</v>
      </c>
      <c r="N2611" s="20">
        <v>45322</v>
      </c>
      <c r="O2611" s="18" t="s">
        <v>10544</v>
      </c>
      <c r="P2611" s="18" t="s">
        <v>10543</v>
      </c>
      <c r="Q2611" s="18" t="s">
        <v>10425</v>
      </c>
      <c r="R2611" s="18">
        <v>1.2</v>
      </c>
      <c r="T2611" s="18">
        <v>0</v>
      </c>
      <c r="U2611" s="18">
        <v>0</v>
      </c>
    </row>
    <row r="2612" spans="2:21" x14ac:dyDescent="0.4">
      <c r="B2612" s="18" t="s">
        <v>5926</v>
      </c>
      <c r="C2612" s="18" t="s">
        <v>5910</v>
      </c>
      <c r="D2612" s="18" t="s">
        <v>10361</v>
      </c>
      <c r="E2612" s="19" t="s">
        <v>10422</v>
      </c>
      <c r="F2612" s="18" t="s">
        <v>6047</v>
      </c>
      <c r="G2612" s="18" t="s">
        <v>703</v>
      </c>
      <c r="H2612" s="18" t="s">
        <v>6466</v>
      </c>
      <c r="I2612" s="19" t="s">
        <v>6126</v>
      </c>
      <c r="J2612" s="18" t="s">
        <v>5843</v>
      </c>
      <c r="K2612" s="18" t="s">
        <v>10541</v>
      </c>
      <c r="L2612" s="18" t="s">
        <v>10232</v>
      </c>
      <c r="M2612" s="19" t="s">
        <v>10288</v>
      </c>
      <c r="N2612" s="20">
        <v>45322</v>
      </c>
      <c r="O2612" s="18" t="s">
        <v>10542</v>
      </c>
      <c r="P2612" s="18" t="s">
        <v>10541</v>
      </c>
      <c r="Q2612" s="18" t="s">
        <v>10425</v>
      </c>
      <c r="R2612" s="18">
        <v>1.2</v>
      </c>
      <c r="T2612" s="18">
        <v>0</v>
      </c>
      <c r="U2612" s="18">
        <v>0</v>
      </c>
    </row>
    <row r="2613" spans="2:21" x14ac:dyDescent="0.4">
      <c r="B2613" s="18" t="s">
        <v>5926</v>
      </c>
      <c r="C2613" s="18" t="s">
        <v>5910</v>
      </c>
      <c r="D2613" s="18" t="s">
        <v>10361</v>
      </c>
      <c r="E2613" s="19" t="s">
        <v>10422</v>
      </c>
      <c r="F2613" s="18" t="s">
        <v>6047</v>
      </c>
      <c r="G2613" s="18" t="s">
        <v>275</v>
      </c>
      <c r="H2613" s="18" t="s">
        <v>6302</v>
      </c>
      <c r="I2613" s="19" t="s">
        <v>6474</v>
      </c>
      <c r="J2613" s="18" t="s">
        <v>5899</v>
      </c>
      <c r="K2613" s="18" t="s">
        <v>10551</v>
      </c>
      <c r="L2613" s="18" t="s">
        <v>10232</v>
      </c>
      <c r="M2613" s="19" t="s">
        <v>10288</v>
      </c>
      <c r="N2613" s="20">
        <v>45322</v>
      </c>
      <c r="O2613" s="18" t="s">
        <v>10552</v>
      </c>
      <c r="P2613" s="18" t="s">
        <v>10551</v>
      </c>
      <c r="Q2613" s="18" t="s">
        <v>10425</v>
      </c>
      <c r="R2613" s="18">
        <v>1.8</v>
      </c>
      <c r="T2613" s="18">
        <v>0</v>
      </c>
      <c r="U2613" s="18">
        <v>0</v>
      </c>
    </row>
    <row r="2614" spans="2:21" x14ac:dyDescent="0.4">
      <c r="B2614" s="18" t="s">
        <v>5926</v>
      </c>
      <c r="C2614" s="18" t="s">
        <v>5910</v>
      </c>
      <c r="D2614" s="18" t="s">
        <v>10361</v>
      </c>
      <c r="E2614" s="19" t="s">
        <v>10422</v>
      </c>
      <c r="F2614" s="18" t="s">
        <v>6047</v>
      </c>
      <c r="G2614" s="18" t="s">
        <v>275</v>
      </c>
      <c r="H2614" s="18" t="s">
        <v>6302</v>
      </c>
      <c r="I2614" s="19" t="s">
        <v>6474</v>
      </c>
      <c r="J2614" s="18" t="s">
        <v>5904</v>
      </c>
      <c r="K2614" s="18" t="s">
        <v>10549</v>
      </c>
      <c r="L2614" s="18" t="s">
        <v>10232</v>
      </c>
      <c r="M2614" s="19" t="s">
        <v>10288</v>
      </c>
      <c r="N2614" s="20">
        <v>45322</v>
      </c>
      <c r="O2614" s="18" t="s">
        <v>10550</v>
      </c>
      <c r="P2614" s="18" t="s">
        <v>10549</v>
      </c>
      <c r="Q2614" s="18" t="s">
        <v>10425</v>
      </c>
      <c r="R2614" s="18">
        <v>1.8</v>
      </c>
      <c r="T2614" s="18">
        <v>0</v>
      </c>
      <c r="U2614" s="18">
        <v>0</v>
      </c>
    </row>
    <row r="2615" spans="2:21" x14ac:dyDescent="0.4">
      <c r="B2615" s="18" t="s">
        <v>5926</v>
      </c>
      <c r="C2615" s="18" t="s">
        <v>5910</v>
      </c>
      <c r="D2615" s="18" t="s">
        <v>10361</v>
      </c>
      <c r="E2615" s="19" t="s">
        <v>10422</v>
      </c>
      <c r="F2615" s="18" t="s">
        <v>6047</v>
      </c>
      <c r="G2615" s="18" t="s">
        <v>275</v>
      </c>
      <c r="H2615" s="18" t="s">
        <v>6302</v>
      </c>
      <c r="I2615" s="19" t="s">
        <v>6474</v>
      </c>
      <c r="J2615" s="18" t="s">
        <v>5843</v>
      </c>
      <c r="K2615" s="18" t="s">
        <v>10547</v>
      </c>
      <c r="L2615" s="18" t="s">
        <v>10232</v>
      </c>
      <c r="M2615" s="19" t="s">
        <v>10288</v>
      </c>
      <c r="N2615" s="20">
        <v>45322</v>
      </c>
      <c r="O2615" s="18" t="s">
        <v>10548</v>
      </c>
      <c r="P2615" s="18" t="s">
        <v>10547</v>
      </c>
      <c r="Q2615" s="18" t="s">
        <v>10425</v>
      </c>
      <c r="R2615" s="18">
        <v>1.8</v>
      </c>
      <c r="T2615" s="18">
        <v>0</v>
      </c>
      <c r="U2615" s="18">
        <v>0</v>
      </c>
    </row>
    <row r="2616" spans="2:21" x14ac:dyDescent="0.4">
      <c r="B2616" s="18" t="s">
        <v>5926</v>
      </c>
      <c r="C2616" s="18" t="s">
        <v>5910</v>
      </c>
      <c r="D2616" s="18" t="s">
        <v>10361</v>
      </c>
      <c r="E2616" s="19" t="s">
        <v>10422</v>
      </c>
      <c r="F2616" s="18" t="s">
        <v>6047</v>
      </c>
      <c r="G2616" s="18" t="s">
        <v>44</v>
      </c>
      <c r="H2616" s="18" t="s">
        <v>6333</v>
      </c>
      <c r="I2616" s="19" t="s">
        <v>6416</v>
      </c>
      <c r="J2616" s="18" t="s">
        <v>5899</v>
      </c>
      <c r="K2616" s="18" t="s">
        <v>10557</v>
      </c>
      <c r="L2616" s="18" t="s">
        <v>10232</v>
      </c>
      <c r="M2616" s="19" t="s">
        <v>10288</v>
      </c>
      <c r="N2616" s="20">
        <v>45322</v>
      </c>
      <c r="O2616" s="18" t="s">
        <v>10558</v>
      </c>
      <c r="P2616" s="18" t="s">
        <v>10557</v>
      </c>
      <c r="Q2616" s="18" t="s">
        <v>10425</v>
      </c>
      <c r="R2616" s="18">
        <v>2.9</v>
      </c>
      <c r="T2616" s="18">
        <v>0</v>
      </c>
      <c r="U2616" s="18">
        <v>0</v>
      </c>
    </row>
    <row r="2617" spans="2:21" x14ac:dyDescent="0.4">
      <c r="B2617" s="18" t="s">
        <v>5926</v>
      </c>
      <c r="C2617" s="18" t="s">
        <v>5910</v>
      </c>
      <c r="D2617" s="18" t="s">
        <v>10361</v>
      </c>
      <c r="E2617" s="19" t="s">
        <v>10422</v>
      </c>
      <c r="F2617" s="18" t="s">
        <v>6047</v>
      </c>
      <c r="G2617" s="18" t="s">
        <v>44</v>
      </c>
      <c r="H2617" s="18" t="s">
        <v>6333</v>
      </c>
      <c r="I2617" s="19" t="s">
        <v>6416</v>
      </c>
      <c r="J2617" s="18" t="s">
        <v>5904</v>
      </c>
      <c r="K2617" s="18" t="s">
        <v>10555</v>
      </c>
      <c r="L2617" s="18" t="s">
        <v>10232</v>
      </c>
      <c r="M2617" s="19" t="s">
        <v>10288</v>
      </c>
      <c r="N2617" s="20">
        <v>45322</v>
      </c>
      <c r="O2617" s="18" t="s">
        <v>10556</v>
      </c>
      <c r="P2617" s="18" t="s">
        <v>10555</v>
      </c>
      <c r="Q2617" s="18" t="s">
        <v>10425</v>
      </c>
      <c r="R2617" s="18">
        <v>2.9</v>
      </c>
      <c r="T2617" s="18">
        <v>0</v>
      </c>
      <c r="U2617" s="18">
        <v>0</v>
      </c>
    </row>
    <row r="2618" spans="2:21" x14ac:dyDescent="0.4">
      <c r="B2618" s="18" t="s">
        <v>5926</v>
      </c>
      <c r="C2618" s="18" t="s">
        <v>5910</v>
      </c>
      <c r="D2618" s="18" t="s">
        <v>10361</v>
      </c>
      <c r="E2618" s="19" t="s">
        <v>10422</v>
      </c>
      <c r="F2618" s="18" t="s">
        <v>6047</v>
      </c>
      <c r="G2618" s="18" t="s">
        <v>44</v>
      </c>
      <c r="H2618" s="18" t="s">
        <v>6333</v>
      </c>
      <c r="I2618" s="19" t="s">
        <v>6416</v>
      </c>
      <c r="J2618" s="18" t="s">
        <v>5843</v>
      </c>
      <c r="K2618" s="18" t="s">
        <v>10553</v>
      </c>
      <c r="L2618" s="18" t="s">
        <v>10232</v>
      </c>
      <c r="M2618" s="19" t="s">
        <v>10288</v>
      </c>
      <c r="N2618" s="20">
        <v>45322</v>
      </c>
      <c r="O2618" s="18" t="s">
        <v>10554</v>
      </c>
      <c r="P2618" s="18" t="s">
        <v>10553</v>
      </c>
      <c r="Q2618" s="18" t="s">
        <v>10425</v>
      </c>
      <c r="R2618" s="18">
        <v>2.9</v>
      </c>
      <c r="T2618" s="18">
        <v>0</v>
      </c>
      <c r="U2618" s="18">
        <v>0</v>
      </c>
    </row>
    <row r="2619" spans="2:21" x14ac:dyDescent="0.4">
      <c r="B2619" s="18" t="s">
        <v>5926</v>
      </c>
      <c r="C2619" s="18" t="s">
        <v>5910</v>
      </c>
      <c r="D2619" s="18" t="s">
        <v>10361</v>
      </c>
      <c r="E2619" s="19" t="s">
        <v>10422</v>
      </c>
      <c r="F2619" s="18" t="s">
        <v>6047</v>
      </c>
      <c r="G2619" s="18" t="s">
        <v>522</v>
      </c>
      <c r="H2619" s="18" t="s">
        <v>9525</v>
      </c>
      <c r="I2619" s="19" t="s">
        <v>9526</v>
      </c>
      <c r="J2619" s="18" t="s">
        <v>5899</v>
      </c>
      <c r="K2619" s="18" t="s">
        <v>11337</v>
      </c>
      <c r="L2619" s="18" t="s">
        <v>10232</v>
      </c>
      <c r="M2619" s="19" t="s">
        <v>10288</v>
      </c>
      <c r="N2619" s="20">
        <v>45322</v>
      </c>
      <c r="O2619" s="18" t="s">
        <v>11338</v>
      </c>
      <c r="P2619" s="18" t="s">
        <v>11337</v>
      </c>
      <c r="Q2619" s="18" t="s">
        <v>10425</v>
      </c>
      <c r="T2619" s="18">
        <v>0</v>
      </c>
      <c r="U2619" s="18">
        <v>0</v>
      </c>
    </row>
    <row r="2620" spans="2:21" x14ac:dyDescent="0.4">
      <c r="B2620" s="18" t="s">
        <v>5926</v>
      </c>
      <c r="C2620" s="18" t="s">
        <v>5910</v>
      </c>
      <c r="D2620" s="18" t="s">
        <v>10361</v>
      </c>
      <c r="E2620" s="19" t="s">
        <v>10422</v>
      </c>
      <c r="F2620" s="18" t="s">
        <v>6047</v>
      </c>
      <c r="G2620" s="18" t="s">
        <v>522</v>
      </c>
      <c r="H2620" s="18" t="s">
        <v>9525</v>
      </c>
      <c r="I2620" s="19" t="s">
        <v>9526</v>
      </c>
      <c r="J2620" s="18" t="s">
        <v>5904</v>
      </c>
      <c r="K2620" s="18" t="s">
        <v>11335</v>
      </c>
      <c r="L2620" s="18" t="s">
        <v>10232</v>
      </c>
      <c r="M2620" s="19" t="s">
        <v>10288</v>
      </c>
      <c r="N2620" s="20">
        <v>45322</v>
      </c>
      <c r="O2620" s="18" t="s">
        <v>11336</v>
      </c>
      <c r="P2620" s="18" t="s">
        <v>11335</v>
      </c>
      <c r="Q2620" s="18" t="s">
        <v>10425</v>
      </c>
      <c r="T2620" s="18">
        <v>0</v>
      </c>
      <c r="U2620" s="18">
        <v>0</v>
      </c>
    </row>
    <row r="2621" spans="2:21" x14ac:dyDescent="0.4">
      <c r="B2621" s="18" t="s">
        <v>5926</v>
      </c>
      <c r="C2621" s="18" t="s">
        <v>5910</v>
      </c>
      <c r="D2621" s="18" t="s">
        <v>10361</v>
      </c>
      <c r="E2621" s="19" t="s">
        <v>10422</v>
      </c>
      <c r="F2621" s="18" t="s">
        <v>6047</v>
      </c>
      <c r="G2621" s="18" t="s">
        <v>522</v>
      </c>
      <c r="H2621" s="18" t="s">
        <v>9525</v>
      </c>
      <c r="I2621" s="19" t="s">
        <v>9526</v>
      </c>
      <c r="J2621" s="18" t="s">
        <v>5843</v>
      </c>
      <c r="K2621" s="18" t="s">
        <v>11333</v>
      </c>
      <c r="L2621" s="18" t="s">
        <v>10232</v>
      </c>
      <c r="M2621" s="19" t="s">
        <v>10288</v>
      </c>
      <c r="N2621" s="20">
        <v>45322</v>
      </c>
      <c r="O2621" s="18" t="s">
        <v>11334</v>
      </c>
      <c r="P2621" s="18" t="s">
        <v>11333</v>
      </c>
      <c r="Q2621" s="18" t="s">
        <v>10425</v>
      </c>
      <c r="T2621" s="18">
        <v>0</v>
      </c>
      <c r="U2621" s="18">
        <v>0</v>
      </c>
    </row>
    <row r="2622" spans="2:21" x14ac:dyDescent="0.4">
      <c r="B2622" s="18" t="s">
        <v>5926</v>
      </c>
      <c r="C2622" s="18" t="s">
        <v>5910</v>
      </c>
      <c r="D2622" s="18" t="s">
        <v>10361</v>
      </c>
      <c r="E2622" s="19" t="s">
        <v>10422</v>
      </c>
      <c r="F2622" s="18" t="s">
        <v>5896</v>
      </c>
      <c r="G2622" s="18" t="s">
        <v>703</v>
      </c>
      <c r="H2622" s="18" t="s">
        <v>6466</v>
      </c>
      <c r="I2622" s="19" t="s">
        <v>6558</v>
      </c>
      <c r="J2622" s="18" t="s">
        <v>5899</v>
      </c>
      <c r="K2622" s="18" t="s">
        <v>10593</v>
      </c>
      <c r="L2622" s="18" t="s">
        <v>10232</v>
      </c>
      <c r="M2622" s="19" t="s">
        <v>10288</v>
      </c>
      <c r="N2622" s="20">
        <v>45322</v>
      </c>
      <c r="O2622" s="18" t="s">
        <v>10594</v>
      </c>
      <c r="P2622" s="18" t="s">
        <v>10593</v>
      </c>
      <c r="Q2622" s="18" t="s">
        <v>10476</v>
      </c>
      <c r="R2622" s="18">
        <v>1.4</v>
      </c>
      <c r="T2622" s="18">
        <v>0</v>
      </c>
      <c r="U2622" s="18">
        <v>0</v>
      </c>
    </row>
    <row r="2623" spans="2:21" x14ac:dyDescent="0.4">
      <c r="B2623" s="18" t="s">
        <v>5926</v>
      </c>
      <c r="C2623" s="18" t="s">
        <v>5910</v>
      </c>
      <c r="D2623" s="18" t="s">
        <v>10361</v>
      </c>
      <c r="E2623" s="19" t="s">
        <v>10422</v>
      </c>
      <c r="F2623" s="18" t="s">
        <v>5896</v>
      </c>
      <c r="G2623" s="18" t="s">
        <v>703</v>
      </c>
      <c r="H2623" s="18" t="s">
        <v>6466</v>
      </c>
      <c r="I2623" s="19" t="s">
        <v>6558</v>
      </c>
      <c r="J2623" s="18" t="s">
        <v>5904</v>
      </c>
      <c r="K2623" s="18" t="s">
        <v>10591</v>
      </c>
      <c r="L2623" s="18" t="s">
        <v>10232</v>
      </c>
      <c r="M2623" s="19" t="s">
        <v>10288</v>
      </c>
      <c r="N2623" s="20">
        <v>45322</v>
      </c>
      <c r="O2623" s="18" t="s">
        <v>10592</v>
      </c>
      <c r="P2623" s="18" t="s">
        <v>10591</v>
      </c>
      <c r="Q2623" s="18" t="s">
        <v>10476</v>
      </c>
      <c r="R2623" s="18">
        <v>1.4</v>
      </c>
      <c r="T2623" s="18">
        <v>0</v>
      </c>
      <c r="U2623" s="18">
        <v>0</v>
      </c>
    </row>
    <row r="2624" spans="2:21" x14ac:dyDescent="0.4">
      <c r="B2624" s="18" t="s">
        <v>5926</v>
      </c>
      <c r="C2624" s="18" t="s">
        <v>5910</v>
      </c>
      <c r="D2624" s="18" t="s">
        <v>10361</v>
      </c>
      <c r="E2624" s="19" t="s">
        <v>10422</v>
      </c>
      <c r="F2624" s="18" t="s">
        <v>5896</v>
      </c>
      <c r="G2624" s="18" t="s">
        <v>703</v>
      </c>
      <c r="H2624" s="18" t="s">
        <v>6466</v>
      </c>
      <c r="I2624" s="19" t="s">
        <v>6558</v>
      </c>
      <c r="J2624" s="18" t="s">
        <v>5843</v>
      </c>
      <c r="K2624" s="18" t="s">
        <v>10589</v>
      </c>
      <c r="L2624" s="18" t="s">
        <v>10232</v>
      </c>
      <c r="M2624" s="19" t="s">
        <v>10288</v>
      </c>
      <c r="N2624" s="20">
        <v>45322</v>
      </c>
      <c r="O2624" s="18" t="s">
        <v>10590</v>
      </c>
      <c r="P2624" s="18" t="s">
        <v>10589</v>
      </c>
      <c r="Q2624" s="18" t="s">
        <v>10476</v>
      </c>
      <c r="R2624" s="18">
        <v>1.4</v>
      </c>
      <c r="T2624" s="18">
        <v>0</v>
      </c>
      <c r="U2624" s="18">
        <v>0</v>
      </c>
    </row>
    <row r="2625" spans="2:21" x14ac:dyDescent="0.4">
      <c r="B2625" s="18" t="s">
        <v>5926</v>
      </c>
      <c r="C2625" s="18" t="s">
        <v>5910</v>
      </c>
      <c r="D2625" s="18" t="s">
        <v>10361</v>
      </c>
      <c r="E2625" s="19" t="s">
        <v>10422</v>
      </c>
      <c r="F2625" s="18" t="s">
        <v>5896</v>
      </c>
      <c r="G2625" s="18" t="s">
        <v>275</v>
      </c>
      <c r="H2625" s="18" t="s">
        <v>6302</v>
      </c>
      <c r="I2625" s="19" t="s">
        <v>6406</v>
      </c>
      <c r="J2625" s="18" t="s">
        <v>5899</v>
      </c>
      <c r="K2625" s="18" t="s">
        <v>10599</v>
      </c>
      <c r="L2625" s="18" t="s">
        <v>10232</v>
      </c>
      <c r="M2625" s="19" t="s">
        <v>10288</v>
      </c>
      <c r="N2625" s="20">
        <v>45322</v>
      </c>
      <c r="O2625" s="18" t="s">
        <v>10600</v>
      </c>
      <c r="P2625" s="18" t="s">
        <v>10599</v>
      </c>
      <c r="Q2625" s="18" t="s">
        <v>10476</v>
      </c>
      <c r="R2625" s="18">
        <v>1.5</v>
      </c>
      <c r="T2625" s="18">
        <v>0</v>
      </c>
      <c r="U2625" s="18">
        <v>0</v>
      </c>
    </row>
    <row r="2626" spans="2:21" x14ac:dyDescent="0.4">
      <c r="B2626" s="18" t="s">
        <v>5926</v>
      </c>
      <c r="C2626" s="18" t="s">
        <v>5910</v>
      </c>
      <c r="D2626" s="18" t="s">
        <v>10361</v>
      </c>
      <c r="E2626" s="19" t="s">
        <v>10422</v>
      </c>
      <c r="F2626" s="18" t="s">
        <v>5896</v>
      </c>
      <c r="G2626" s="18" t="s">
        <v>275</v>
      </c>
      <c r="H2626" s="18" t="s">
        <v>6302</v>
      </c>
      <c r="I2626" s="19" t="s">
        <v>6406</v>
      </c>
      <c r="J2626" s="18" t="s">
        <v>5904</v>
      </c>
      <c r="K2626" s="18" t="s">
        <v>10597</v>
      </c>
      <c r="L2626" s="18" t="s">
        <v>10232</v>
      </c>
      <c r="M2626" s="19" t="s">
        <v>10288</v>
      </c>
      <c r="N2626" s="20">
        <v>45322</v>
      </c>
      <c r="O2626" s="18" t="s">
        <v>10598</v>
      </c>
      <c r="P2626" s="18" t="s">
        <v>10597</v>
      </c>
      <c r="Q2626" s="18" t="s">
        <v>10476</v>
      </c>
      <c r="R2626" s="18">
        <v>1.5</v>
      </c>
      <c r="T2626" s="18">
        <v>0</v>
      </c>
      <c r="U2626" s="18">
        <v>0</v>
      </c>
    </row>
    <row r="2627" spans="2:21" x14ac:dyDescent="0.4">
      <c r="B2627" s="18" t="s">
        <v>5926</v>
      </c>
      <c r="C2627" s="18" t="s">
        <v>5910</v>
      </c>
      <c r="D2627" s="18" t="s">
        <v>10361</v>
      </c>
      <c r="E2627" s="19" t="s">
        <v>10422</v>
      </c>
      <c r="F2627" s="18" t="s">
        <v>5896</v>
      </c>
      <c r="G2627" s="18" t="s">
        <v>275</v>
      </c>
      <c r="H2627" s="18" t="s">
        <v>6302</v>
      </c>
      <c r="I2627" s="19" t="s">
        <v>6406</v>
      </c>
      <c r="J2627" s="18" t="s">
        <v>5843</v>
      </c>
      <c r="K2627" s="18" t="s">
        <v>10595</v>
      </c>
      <c r="L2627" s="18" t="s">
        <v>10232</v>
      </c>
      <c r="M2627" s="19" t="s">
        <v>10288</v>
      </c>
      <c r="N2627" s="20">
        <v>45322</v>
      </c>
      <c r="O2627" s="18" t="s">
        <v>10596</v>
      </c>
      <c r="P2627" s="18" t="s">
        <v>10595</v>
      </c>
      <c r="Q2627" s="18" t="s">
        <v>10476</v>
      </c>
      <c r="R2627" s="18">
        <v>1.5</v>
      </c>
      <c r="T2627" s="18">
        <v>0</v>
      </c>
      <c r="U2627" s="18">
        <v>0</v>
      </c>
    </row>
    <row r="2628" spans="2:21" x14ac:dyDescent="0.4">
      <c r="B2628" s="18" t="s">
        <v>5926</v>
      </c>
      <c r="C2628" s="18" t="s">
        <v>5910</v>
      </c>
      <c r="D2628" s="18" t="s">
        <v>10361</v>
      </c>
      <c r="E2628" s="19" t="s">
        <v>10422</v>
      </c>
      <c r="F2628" s="18" t="s">
        <v>5896</v>
      </c>
      <c r="G2628" s="18" t="s">
        <v>39</v>
      </c>
      <c r="H2628" s="18" t="s">
        <v>6318</v>
      </c>
      <c r="I2628" s="19" t="s">
        <v>6416</v>
      </c>
      <c r="J2628" s="18" t="s">
        <v>5899</v>
      </c>
      <c r="K2628" s="18" t="s">
        <v>10605</v>
      </c>
      <c r="L2628" s="18" t="s">
        <v>10232</v>
      </c>
      <c r="M2628" s="19" t="s">
        <v>10288</v>
      </c>
      <c r="N2628" s="20">
        <v>45322</v>
      </c>
      <c r="O2628" s="18" t="s">
        <v>10606</v>
      </c>
      <c r="P2628" s="18" t="s">
        <v>10605</v>
      </c>
      <c r="Q2628" s="18" t="s">
        <v>10476</v>
      </c>
      <c r="R2628" s="18">
        <v>2.9</v>
      </c>
      <c r="T2628" s="18">
        <v>0</v>
      </c>
      <c r="U2628" s="18">
        <v>0</v>
      </c>
    </row>
    <row r="2629" spans="2:21" x14ac:dyDescent="0.4">
      <c r="B2629" s="18" t="s">
        <v>5926</v>
      </c>
      <c r="C2629" s="18" t="s">
        <v>5910</v>
      </c>
      <c r="D2629" s="18" t="s">
        <v>10361</v>
      </c>
      <c r="E2629" s="19" t="s">
        <v>10422</v>
      </c>
      <c r="F2629" s="18" t="s">
        <v>5896</v>
      </c>
      <c r="G2629" s="18" t="s">
        <v>39</v>
      </c>
      <c r="H2629" s="18" t="s">
        <v>6318</v>
      </c>
      <c r="I2629" s="19" t="s">
        <v>6416</v>
      </c>
      <c r="J2629" s="18" t="s">
        <v>5904</v>
      </c>
      <c r="K2629" s="18" t="s">
        <v>10603</v>
      </c>
      <c r="L2629" s="18" t="s">
        <v>10232</v>
      </c>
      <c r="M2629" s="19" t="s">
        <v>10288</v>
      </c>
      <c r="N2629" s="20">
        <v>45322</v>
      </c>
      <c r="O2629" s="18" t="s">
        <v>10604</v>
      </c>
      <c r="P2629" s="18" t="s">
        <v>10603</v>
      </c>
      <c r="Q2629" s="18" t="s">
        <v>10476</v>
      </c>
      <c r="R2629" s="18">
        <v>2.9</v>
      </c>
      <c r="T2629" s="18">
        <v>0</v>
      </c>
      <c r="U2629" s="18">
        <v>0</v>
      </c>
    </row>
    <row r="2630" spans="2:21" x14ac:dyDescent="0.4">
      <c r="B2630" s="18" t="s">
        <v>5926</v>
      </c>
      <c r="C2630" s="18" t="s">
        <v>5910</v>
      </c>
      <c r="D2630" s="18" t="s">
        <v>10361</v>
      </c>
      <c r="E2630" s="19" t="s">
        <v>10422</v>
      </c>
      <c r="F2630" s="18" t="s">
        <v>5896</v>
      </c>
      <c r="G2630" s="18" t="s">
        <v>39</v>
      </c>
      <c r="H2630" s="18" t="s">
        <v>6318</v>
      </c>
      <c r="I2630" s="19" t="s">
        <v>6416</v>
      </c>
      <c r="J2630" s="18" t="s">
        <v>5843</v>
      </c>
      <c r="K2630" s="18" t="s">
        <v>10601</v>
      </c>
      <c r="L2630" s="18" t="s">
        <v>10232</v>
      </c>
      <c r="M2630" s="19" t="s">
        <v>10288</v>
      </c>
      <c r="N2630" s="20">
        <v>45322</v>
      </c>
      <c r="O2630" s="18" t="s">
        <v>10602</v>
      </c>
      <c r="P2630" s="18" t="s">
        <v>10601</v>
      </c>
      <c r="Q2630" s="18" t="s">
        <v>10476</v>
      </c>
      <c r="R2630" s="18">
        <v>2.9</v>
      </c>
      <c r="T2630" s="18">
        <v>0</v>
      </c>
      <c r="U2630" s="18">
        <v>0</v>
      </c>
    </row>
    <row r="2631" spans="2:21" x14ac:dyDescent="0.4">
      <c r="B2631" s="18" t="s">
        <v>5926</v>
      </c>
      <c r="C2631" s="18" t="s">
        <v>5910</v>
      </c>
      <c r="D2631" s="18" t="s">
        <v>10361</v>
      </c>
      <c r="E2631" s="19" t="s">
        <v>10422</v>
      </c>
      <c r="F2631" s="18" t="s">
        <v>5896</v>
      </c>
      <c r="G2631" s="18" t="s">
        <v>522</v>
      </c>
      <c r="H2631" s="18" t="s">
        <v>9525</v>
      </c>
      <c r="I2631" s="19" t="s">
        <v>9526</v>
      </c>
      <c r="J2631" s="18" t="s">
        <v>5899</v>
      </c>
      <c r="K2631" s="18" t="s">
        <v>11355</v>
      </c>
      <c r="L2631" s="18" t="s">
        <v>10232</v>
      </c>
      <c r="M2631" s="19" t="s">
        <v>10288</v>
      </c>
      <c r="N2631" s="20">
        <v>45322</v>
      </c>
      <c r="O2631" s="18" t="s">
        <v>11356</v>
      </c>
      <c r="P2631" s="18" t="s">
        <v>11355</v>
      </c>
      <c r="Q2631" s="18" t="s">
        <v>10476</v>
      </c>
      <c r="T2631" s="18">
        <v>0</v>
      </c>
      <c r="U2631" s="18">
        <v>0</v>
      </c>
    </row>
    <row r="2632" spans="2:21" x14ac:dyDescent="0.4">
      <c r="B2632" s="18" t="s">
        <v>5926</v>
      </c>
      <c r="C2632" s="18" t="s">
        <v>5910</v>
      </c>
      <c r="D2632" s="18" t="s">
        <v>10361</v>
      </c>
      <c r="E2632" s="19" t="s">
        <v>10422</v>
      </c>
      <c r="F2632" s="18" t="s">
        <v>5896</v>
      </c>
      <c r="G2632" s="18" t="s">
        <v>522</v>
      </c>
      <c r="H2632" s="18" t="s">
        <v>9525</v>
      </c>
      <c r="I2632" s="19" t="s">
        <v>9526</v>
      </c>
      <c r="J2632" s="18" t="s">
        <v>5904</v>
      </c>
      <c r="K2632" s="18" t="s">
        <v>11353</v>
      </c>
      <c r="L2632" s="18" t="s">
        <v>10232</v>
      </c>
      <c r="M2632" s="19" t="s">
        <v>10288</v>
      </c>
      <c r="N2632" s="20">
        <v>45322</v>
      </c>
      <c r="O2632" s="18" t="s">
        <v>11354</v>
      </c>
      <c r="P2632" s="18" t="s">
        <v>11353</v>
      </c>
      <c r="Q2632" s="18" t="s">
        <v>10476</v>
      </c>
      <c r="T2632" s="18">
        <v>0</v>
      </c>
      <c r="U2632" s="18">
        <v>0</v>
      </c>
    </row>
    <row r="2633" spans="2:21" x14ac:dyDescent="0.4">
      <c r="B2633" s="18" t="s">
        <v>5926</v>
      </c>
      <c r="C2633" s="18" t="s">
        <v>5910</v>
      </c>
      <c r="D2633" s="18" t="s">
        <v>10361</v>
      </c>
      <c r="E2633" s="19" t="s">
        <v>10422</v>
      </c>
      <c r="F2633" s="18" t="s">
        <v>5896</v>
      </c>
      <c r="G2633" s="18" t="s">
        <v>522</v>
      </c>
      <c r="H2633" s="18" t="s">
        <v>9525</v>
      </c>
      <c r="I2633" s="19" t="s">
        <v>9526</v>
      </c>
      <c r="J2633" s="18" t="s">
        <v>5843</v>
      </c>
      <c r="K2633" s="18" t="s">
        <v>11351</v>
      </c>
      <c r="L2633" s="18" t="s">
        <v>10232</v>
      </c>
      <c r="M2633" s="19" t="s">
        <v>10288</v>
      </c>
      <c r="N2633" s="20">
        <v>45322</v>
      </c>
      <c r="O2633" s="18" t="s">
        <v>11352</v>
      </c>
      <c r="P2633" s="18" t="s">
        <v>11351</v>
      </c>
      <c r="Q2633" s="18" t="s">
        <v>10476</v>
      </c>
      <c r="T2633" s="18">
        <v>0</v>
      </c>
      <c r="U2633" s="18">
        <v>0</v>
      </c>
    </row>
    <row r="2634" spans="2:21" x14ac:dyDescent="0.4">
      <c r="B2634" s="18" t="s">
        <v>5926</v>
      </c>
      <c r="C2634" s="18" t="s">
        <v>5910</v>
      </c>
      <c r="D2634" s="18" t="s">
        <v>10361</v>
      </c>
      <c r="E2634" s="19" t="s">
        <v>10422</v>
      </c>
      <c r="F2634" s="18" t="s">
        <v>6100</v>
      </c>
      <c r="G2634" s="18" t="s">
        <v>39</v>
      </c>
      <c r="H2634" s="18" t="s">
        <v>6318</v>
      </c>
      <c r="I2634" s="19" t="s">
        <v>6558</v>
      </c>
      <c r="J2634" s="18" t="s">
        <v>5899</v>
      </c>
      <c r="K2634" s="18" t="s">
        <v>10581</v>
      </c>
      <c r="L2634" s="18" t="s">
        <v>10232</v>
      </c>
      <c r="M2634" s="19" t="s">
        <v>10288</v>
      </c>
      <c r="N2634" s="20">
        <v>45322</v>
      </c>
      <c r="O2634" s="18" t="s">
        <v>10582</v>
      </c>
      <c r="P2634" s="18" t="s">
        <v>10581</v>
      </c>
      <c r="Q2634" s="18" t="s">
        <v>10463</v>
      </c>
      <c r="R2634" s="18">
        <v>1.4</v>
      </c>
      <c r="T2634" s="18">
        <v>0</v>
      </c>
      <c r="U2634" s="18">
        <v>0</v>
      </c>
    </row>
    <row r="2635" spans="2:21" x14ac:dyDescent="0.4">
      <c r="B2635" s="18" t="s">
        <v>5926</v>
      </c>
      <c r="C2635" s="18" t="s">
        <v>5910</v>
      </c>
      <c r="D2635" s="18" t="s">
        <v>10361</v>
      </c>
      <c r="E2635" s="19" t="s">
        <v>10422</v>
      </c>
      <c r="F2635" s="18" t="s">
        <v>6100</v>
      </c>
      <c r="G2635" s="18" t="s">
        <v>39</v>
      </c>
      <c r="H2635" s="18" t="s">
        <v>6318</v>
      </c>
      <c r="I2635" s="19" t="s">
        <v>6558</v>
      </c>
      <c r="J2635" s="18" t="s">
        <v>5904</v>
      </c>
      <c r="K2635" s="18" t="s">
        <v>10579</v>
      </c>
      <c r="L2635" s="18" t="s">
        <v>10232</v>
      </c>
      <c r="M2635" s="19" t="s">
        <v>10288</v>
      </c>
      <c r="N2635" s="20">
        <v>45322</v>
      </c>
      <c r="O2635" s="18" t="s">
        <v>10580</v>
      </c>
      <c r="P2635" s="18" t="s">
        <v>10579</v>
      </c>
      <c r="Q2635" s="18" t="s">
        <v>10463</v>
      </c>
      <c r="R2635" s="18">
        <v>1.4</v>
      </c>
      <c r="T2635" s="18">
        <v>0</v>
      </c>
      <c r="U2635" s="18">
        <v>0</v>
      </c>
    </row>
    <row r="2636" spans="2:21" x14ac:dyDescent="0.4">
      <c r="B2636" s="18" t="s">
        <v>5926</v>
      </c>
      <c r="C2636" s="18" t="s">
        <v>5910</v>
      </c>
      <c r="D2636" s="18" t="s">
        <v>10361</v>
      </c>
      <c r="E2636" s="19" t="s">
        <v>10422</v>
      </c>
      <c r="F2636" s="18" t="s">
        <v>6100</v>
      </c>
      <c r="G2636" s="18" t="s">
        <v>39</v>
      </c>
      <c r="H2636" s="18" t="s">
        <v>6318</v>
      </c>
      <c r="I2636" s="19" t="s">
        <v>6558</v>
      </c>
      <c r="J2636" s="18" t="s">
        <v>5843</v>
      </c>
      <c r="K2636" s="18" t="s">
        <v>10577</v>
      </c>
      <c r="L2636" s="18" t="s">
        <v>10232</v>
      </c>
      <c r="M2636" s="19" t="s">
        <v>10288</v>
      </c>
      <c r="N2636" s="20">
        <v>45322</v>
      </c>
      <c r="O2636" s="18" t="s">
        <v>10578</v>
      </c>
      <c r="P2636" s="18" t="s">
        <v>10577</v>
      </c>
      <c r="Q2636" s="18" t="s">
        <v>10463</v>
      </c>
      <c r="R2636" s="18">
        <v>1.4</v>
      </c>
      <c r="T2636" s="18">
        <v>0</v>
      </c>
      <c r="U2636" s="18">
        <v>0</v>
      </c>
    </row>
    <row r="2637" spans="2:21" x14ac:dyDescent="0.4">
      <c r="B2637" s="18" t="s">
        <v>5926</v>
      </c>
      <c r="C2637" s="18" t="s">
        <v>5910</v>
      </c>
      <c r="D2637" s="18" t="s">
        <v>10361</v>
      </c>
      <c r="E2637" s="19" t="s">
        <v>10422</v>
      </c>
      <c r="F2637" s="18" t="s">
        <v>6100</v>
      </c>
      <c r="G2637" s="18" t="s">
        <v>44</v>
      </c>
      <c r="H2637" s="18" t="s">
        <v>6333</v>
      </c>
      <c r="I2637" s="19" t="s">
        <v>6416</v>
      </c>
      <c r="J2637" s="18" t="s">
        <v>5899</v>
      </c>
      <c r="K2637" s="18" t="s">
        <v>10587</v>
      </c>
      <c r="L2637" s="18" t="s">
        <v>10232</v>
      </c>
      <c r="M2637" s="19" t="s">
        <v>10288</v>
      </c>
      <c r="N2637" s="20">
        <v>45322</v>
      </c>
      <c r="O2637" s="18" t="s">
        <v>10588</v>
      </c>
      <c r="P2637" s="18" t="s">
        <v>10587</v>
      </c>
      <c r="Q2637" s="18" t="s">
        <v>10463</v>
      </c>
      <c r="R2637" s="18">
        <v>2.9</v>
      </c>
      <c r="T2637" s="18">
        <v>0</v>
      </c>
      <c r="U2637" s="18">
        <v>0</v>
      </c>
    </row>
    <row r="2638" spans="2:21" x14ac:dyDescent="0.4">
      <c r="B2638" s="18" t="s">
        <v>5926</v>
      </c>
      <c r="C2638" s="18" t="s">
        <v>5910</v>
      </c>
      <c r="D2638" s="18" t="s">
        <v>10361</v>
      </c>
      <c r="E2638" s="19" t="s">
        <v>10422</v>
      </c>
      <c r="F2638" s="18" t="s">
        <v>6100</v>
      </c>
      <c r="G2638" s="18" t="s">
        <v>44</v>
      </c>
      <c r="H2638" s="18" t="s">
        <v>6333</v>
      </c>
      <c r="I2638" s="19" t="s">
        <v>6416</v>
      </c>
      <c r="J2638" s="18" t="s">
        <v>5904</v>
      </c>
      <c r="K2638" s="18" t="s">
        <v>10585</v>
      </c>
      <c r="L2638" s="18" t="s">
        <v>10232</v>
      </c>
      <c r="M2638" s="19" t="s">
        <v>10288</v>
      </c>
      <c r="N2638" s="20">
        <v>45322</v>
      </c>
      <c r="O2638" s="18" t="s">
        <v>10586</v>
      </c>
      <c r="P2638" s="18" t="s">
        <v>10585</v>
      </c>
      <c r="Q2638" s="18" t="s">
        <v>10463</v>
      </c>
      <c r="R2638" s="18">
        <v>2.9</v>
      </c>
      <c r="T2638" s="18">
        <v>0</v>
      </c>
      <c r="U2638" s="18">
        <v>0</v>
      </c>
    </row>
    <row r="2639" spans="2:21" x14ac:dyDescent="0.4">
      <c r="B2639" s="18" t="s">
        <v>5926</v>
      </c>
      <c r="C2639" s="18" t="s">
        <v>5910</v>
      </c>
      <c r="D2639" s="18" t="s">
        <v>10361</v>
      </c>
      <c r="E2639" s="19" t="s">
        <v>10422</v>
      </c>
      <c r="F2639" s="18" t="s">
        <v>6100</v>
      </c>
      <c r="G2639" s="18" t="s">
        <v>44</v>
      </c>
      <c r="H2639" s="18" t="s">
        <v>6333</v>
      </c>
      <c r="I2639" s="19" t="s">
        <v>6416</v>
      </c>
      <c r="J2639" s="18" t="s">
        <v>5843</v>
      </c>
      <c r="K2639" s="18" t="s">
        <v>10583</v>
      </c>
      <c r="L2639" s="18" t="s">
        <v>10232</v>
      </c>
      <c r="M2639" s="19" t="s">
        <v>10288</v>
      </c>
      <c r="N2639" s="20">
        <v>45322</v>
      </c>
      <c r="O2639" s="18" t="s">
        <v>10584</v>
      </c>
      <c r="P2639" s="18" t="s">
        <v>10583</v>
      </c>
      <c r="Q2639" s="18" t="s">
        <v>10463</v>
      </c>
      <c r="R2639" s="18">
        <v>2.9</v>
      </c>
      <c r="T2639" s="18">
        <v>0</v>
      </c>
      <c r="U2639" s="18">
        <v>0</v>
      </c>
    </row>
    <row r="2640" spans="2:21" x14ac:dyDescent="0.4">
      <c r="B2640" s="18" t="s">
        <v>5926</v>
      </c>
      <c r="C2640" s="18" t="s">
        <v>5910</v>
      </c>
      <c r="D2640" s="18" t="s">
        <v>10361</v>
      </c>
      <c r="E2640" s="19" t="s">
        <v>10422</v>
      </c>
      <c r="F2640" s="18" t="s">
        <v>6100</v>
      </c>
      <c r="G2640" s="18" t="s">
        <v>522</v>
      </c>
      <c r="H2640" s="18" t="s">
        <v>9525</v>
      </c>
      <c r="I2640" s="19" t="s">
        <v>9526</v>
      </c>
      <c r="J2640" s="18" t="s">
        <v>5899</v>
      </c>
      <c r="K2640" s="18" t="s">
        <v>11349</v>
      </c>
      <c r="L2640" s="18" t="s">
        <v>10232</v>
      </c>
      <c r="M2640" s="19" t="s">
        <v>10288</v>
      </c>
      <c r="N2640" s="20">
        <v>45322</v>
      </c>
      <c r="O2640" s="18" t="s">
        <v>11350</v>
      </c>
      <c r="P2640" s="18" t="s">
        <v>11349</v>
      </c>
      <c r="Q2640" s="18" t="s">
        <v>10463</v>
      </c>
      <c r="T2640" s="18">
        <v>0</v>
      </c>
      <c r="U2640" s="18">
        <v>0</v>
      </c>
    </row>
    <row r="2641" spans="2:21" x14ac:dyDescent="0.4">
      <c r="B2641" s="18" t="s">
        <v>5926</v>
      </c>
      <c r="C2641" s="18" t="s">
        <v>5910</v>
      </c>
      <c r="D2641" s="18" t="s">
        <v>10361</v>
      </c>
      <c r="E2641" s="19" t="s">
        <v>10422</v>
      </c>
      <c r="F2641" s="18" t="s">
        <v>6100</v>
      </c>
      <c r="G2641" s="18" t="s">
        <v>522</v>
      </c>
      <c r="H2641" s="18" t="s">
        <v>9525</v>
      </c>
      <c r="I2641" s="19" t="s">
        <v>9526</v>
      </c>
      <c r="J2641" s="18" t="s">
        <v>5904</v>
      </c>
      <c r="K2641" s="18" t="s">
        <v>11347</v>
      </c>
      <c r="L2641" s="18" t="s">
        <v>10232</v>
      </c>
      <c r="M2641" s="19" t="s">
        <v>10288</v>
      </c>
      <c r="N2641" s="20">
        <v>45322</v>
      </c>
      <c r="O2641" s="18" t="s">
        <v>11348</v>
      </c>
      <c r="P2641" s="18" t="s">
        <v>11347</v>
      </c>
      <c r="Q2641" s="18" t="s">
        <v>10463</v>
      </c>
      <c r="T2641" s="18">
        <v>0</v>
      </c>
      <c r="U2641" s="18">
        <v>0</v>
      </c>
    </row>
    <row r="2642" spans="2:21" x14ac:dyDescent="0.4">
      <c r="B2642" s="18" t="s">
        <v>5926</v>
      </c>
      <c r="C2642" s="18" t="s">
        <v>5910</v>
      </c>
      <c r="D2642" s="18" t="s">
        <v>10361</v>
      </c>
      <c r="E2642" s="19" t="s">
        <v>10422</v>
      </c>
      <c r="F2642" s="18" t="s">
        <v>6100</v>
      </c>
      <c r="G2642" s="18" t="s">
        <v>522</v>
      </c>
      <c r="H2642" s="18" t="s">
        <v>9525</v>
      </c>
      <c r="I2642" s="19" t="s">
        <v>9526</v>
      </c>
      <c r="J2642" s="18" t="s">
        <v>5843</v>
      </c>
      <c r="K2642" s="18" t="s">
        <v>11345</v>
      </c>
      <c r="L2642" s="18" t="s">
        <v>10232</v>
      </c>
      <c r="M2642" s="19" t="s">
        <v>10288</v>
      </c>
      <c r="N2642" s="20">
        <v>45322</v>
      </c>
      <c r="O2642" s="18" t="s">
        <v>11346</v>
      </c>
      <c r="P2642" s="18" t="s">
        <v>11345</v>
      </c>
      <c r="Q2642" s="18" t="s">
        <v>10463</v>
      </c>
      <c r="T2642" s="18">
        <v>0</v>
      </c>
      <c r="U2642" s="18">
        <v>0</v>
      </c>
    </row>
    <row r="2643" spans="2:21" x14ac:dyDescent="0.4">
      <c r="B2643" s="18" t="s">
        <v>5926</v>
      </c>
      <c r="C2643" s="18" t="s">
        <v>5910</v>
      </c>
      <c r="D2643" s="18" t="s">
        <v>10361</v>
      </c>
      <c r="E2643" s="19" t="s">
        <v>10422</v>
      </c>
      <c r="F2643" s="18" t="s">
        <v>5991</v>
      </c>
      <c r="G2643" s="18" t="s">
        <v>703</v>
      </c>
      <c r="H2643" s="18" t="s">
        <v>6466</v>
      </c>
      <c r="I2643" s="19" t="s">
        <v>6126</v>
      </c>
      <c r="J2643" s="18" t="s">
        <v>5899</v>
      </c>
      <c r="K2643" s="18" t="s">
        <v>10563</v>
      </c>
      <c r="L2643" s="18" t="s">
        <v>10232</v>
      </c>
      <c r="M2643" s="19" t="s">
        <v>10288</v>
      </c>
      <c r="N2643" s="20">
        <v>45322</v>
      </c>
      <c r="O2643" s="18" t="s">
        <v>10564</v>
      </c>
      <c r="P2643" s="18" t="s">
        <v>10563</v>
      </c>
      <c r="Q2643" s="18" t="s">
        <v>10444</v>
      </c>
      <c r="R2643" s="18">
        <v>1.2</v>
      </c>
      <c r="T2643" s="18">
        <v>0</v>
      </c>
      <c r="U2643" s="18">
        <v>0</v>
      </c>
    </row>
    <row r="2644" spans="2:21" x14ac:dyDescent="0.4">
      <c r="B2644" s="18" t="s">
        <v>5926</v>
      </c>
      <c r="C2644" s="18" t="s">
        <v>5910</v>
      </c>
      <c r="D2644" s="18" t="s">
        <v>10361</v>
      </c>
      <c r="E2644" s="19" t="s">
        <v>10422</v>
      </c>
      <c r="F2644" s="18" t="s">
        <v>5991</v>
      </c>
      <c r="G2644" s="18" t="s">
        <v>703</v>
      </c>
      <c r="H2644" s="18" t="s">
        <v>6466</v>
      </c>
      <c r="I2644" s="19" t="s">
        <v>6126</v>
      </c>
      <c r="J2644" s="18" t="s">
        <v>5904</v>
      </c>
      <c r="K2644" s="18" t="s">
        <v>10561</v>
      </c>
      <c r="L2644" s="18" t="s">
        <v>10232</v>
      </c>
      <c r="M2644" s="19" t="s">
        <v>10288</v>
      </c>
      <c r="N2644" s="20">
        <v>45322</v>
      </c>
      <c r="O2644" s="18" t="s">
        <v>10562</v>
      </c>
      <c r="P2644" s="18" t="s">
        <v>10561</v>
      </c>
      <c r="Q2644" s="18" t="s">
        <v>10444</v>
      </c>
      <c r="R2644" s="18">
        <v>1.2</v>
      </c>
      <c r="T2644" s="18">
        <v>0</v>
      </c>
      <c r="U2644" s="18">
        <v>0</v>
      </c>
    </row>
    <row r="2645" spans="2:21" x14ac:dyDescent="0.4">
      <c r="B2645" s="18" t="s">
        <v>5926</v>
      </c>
      <c r="C2645" s="18" t="s">
        <v>5910</v>
      </c>
      <c r="D2645" s="18" t="s">
        <v>10361</v>
      </c>
      <c r="E2645" s="19" t="s">
        <v>10422</v>
      </c>
      <c r="F2645" s="18" t="s">
        <v>5991</v>
      </c>
      <c r="G2645" s="18" t="s">
        <v>703</v>
      </c>
      <c r="H2645" s="18" t="s">
        <v>6466</v>
      </c>
      <c r="I2645" s="19" t="s">
        <v>6126</v>
      </c>
      <c r="J2645" s="18" t="s">
        <v>5843</v>
      </c>
      <c r="K2645" s="18" t="s">
        <v>10559</v>
      </c>
      <c r="L2645" s="18" t="s">
        <v>10232</v>
      </c>
      <c r="M2645" s="19" t="s">
        <v>10288</v>
      </c>
      <c r="N2645" s="20">
        <v>45322</v>
      </c>
      <c r="O2645" s="18" t="s">
        <v>10560</v>
      </c>
      <c r="P2645" s="18" t="s">
        <v>10559</v>
      </c>
      <c r="Q2645" s="18" t="s">
        <v>10444</v>
      </c>
      <c r="R2645" s="18">
        <v>1.2</v>
      </c>
      <c r="T2645" s="18">
        <v>0</v>
      </c>
      <c r="U2645" s="18">
        <v>0</v>
      </c>
    </row>
    <row r="2646" spans="2:21" x14ac:dyDescent="0.4">
      <c r="B2646" s="18" t="s">
        <v>5926</v>
      </c>
      <c r="C2646" s="18" t="s">
        <v>5910</v>
      </c>
      <c r="D2646" s="18" t="s">
        <v>10361</v>
      </c>
      <c r="E2646" s="19" t="s">
        <v>10422</v>
      </c>
      <c r="F2646" s="18" t="s">
        <v>5991</v>
      </c>
      <c r="G2646" s="18" t="s">
        <v>275</v>
      </c>
      <c r="H2646" s="18" t="s">
        <v>6302</v>
      </c>
      <c r="I2646" s="19" t="s">
        <v>6474</v>
      </c>
      <c r="J2646" s="18" t="s">
        <v>5899</v>
      </c>
      <c r="K2646" s="18" t="s">
        <v>10569</v>
      </c>
      <c r="L2646" s="18" t="s">
        <v>10232</v>
      </c>
      <c r="M2646" s="19" t="s">
        <v>10288</v>
      </c>
      <c r="N2646" s="20">
        <v>45322</v>
      </c>
      <c r="O2646" s="18" t="s">
        <v>10570</v>
      </c>
      <c r="P2646" s="18" t="s">
        <v>10569</v>
      </c>
      <c r="Q2646" s="18" t="s">
        <v>10444</v>
      </c>
      <c r="R2646" s="18">
        <v>1.8</v>
      </c>
      <c r="T2646" s="18">
        <v>0</v>
      </c>
      <c r="U2646" s="18">
        <v>0</v>
      </c>
    </row>
    <row r="2647" spans="2:21" x14ac:dyDescent="0.4">
      <c r="B2647" s="18" t="s">
        <v>5926</v>
      </c>
      <c r="C2647" s="18" t="s">
        <v>5910</v>
      </c>
      <c r="D2647" s="18" t="s">
        <v>10361</v>
      </c>
      <c r="E2647" s="19" t="s">
        <v>10422</v>
      </c>
      <c r="F2647" s="18" t="s">
        <v>5991</v>
      </c>
      <c r="G2647" s="18" t="s">
        <v>275</v>
      </c>
      <c r="H2647" s="18" t="s">
        <v>6302</v>
      </c>
      <c r="I2647" s="19" t="s">
        <v>6474</v>
      </c>
      <c r="J2647" s="18" t="s">
        <v>5904</v>
      </c>
      <c r="K2647" s="18" t="s">
        <v>10567</v>
      </c>
      <c r="L2647" s="18" t="s">
        <v>10232</v>
      </c>
      <c r="M2647" s="19" t="s">
        <v>10288</v>
      </c>
      <c r="N2647" s="20">
        <v>45322</v>
      </c>
      <c r="O2647" s="18" t="s">
        <v>10568</v>
      </c>
      <c r="P2647" s="18" t="s">
        <v>10567</v>
      </c>
      <c r="Q2647" s="18" t="s">
        <v>10444</v>
      </c>
      <c r="R2647" s="18">
        <v>1.8</v>
      </c>
      <c r="T2647" s="18">
        <v>0</v>
      </c>
      <c r="U2647" s="18">
        <v>0</v>
      </c>
    </row>
    <row r="2648" spans="2:21" x14ac:dyDescent="0.4">
      <c r="B2648" s="18" t="s">
        <v>5926</v>
      </c>
      <c r="C2648" s="18" t="s">
        <v>5910</v>
      </c>
      <c r="D2648" s="18" t="s">
        <v>10361</v>
      </c>
      <c r="E2648" s="19" t="s">
        <v>10422</v>
      </c>
      <c r="F2648" s="18" t="s">
        <v>5991</v>
      </c>
      <c r="G2648" s="18" t="s">
        <v>275</v>
      </c>
      <c r="H2648" s="18" t="s">
        <v>6302</v>
      </c>
      <c r="I2648" s="19" t="s">
        <v>6474</v>
      </c>
      <c r="J2648" s="18" t="s">
        <v>5843</v>
      </c>
      <c r="K2648" s="18" t="s">
        <v>10565</v>
      </c>
      <c r="L2648" s="18" t="s">
        <v>10232</v>
      </c>
      <c r="M2648" s="19" t="s">
        <v>10288</v>
      </c>
      <c r="N2648" s="20">
        <v>45322</v>
      </c>
      <c r="O2648" s="18" t="s">
        <v>10566</v>
      </c>
      <c r="P2648" s="18" t="s">
        <v>10565</v>
      </c>
      <c r="Q2648" s="18" t="s">
        <v>10444</v>
      </c>
      <c r="R2648" s="18">
        <v>1.8</v>
      </c>
      <c r="T2648" s="18">
        <v>0</v>
      </c>
      <c r="U2648" s="18">
        <v>0</v>
      </c>
    </row>
    <row r="2649" spans="2:21" x14ac:dyDescent="0.4">
      <c r="B2649" s="18" t="s">
        <v>5926</v>
      </c>
      <c r="C2649" s="18" t="s">
        <v>5910</v>
      </c>
      <c r="D2649" s="18" t="s">
        <v>10361</v>
      </c>
      <c r="E2649" s="19" t="s">
        <v>10422</v>
      </c>
      <c r="F2649" s="18" t="s">
        <v>5991</v>
      </c>
      <c r="G2649" s="18" t="s">
        <v>44</v>
      </c>
      <c r="H2649" s="18" t="s">
        <v>6333</v>
      </c>
      <c r="I2649" s="19" t="s">
        <v>6416</v>
      </c>
      <c r="J2649" s="18" t="s">
        <v>5899</v>
      </c>
      <c r="K2649" s="18" t="s">
        <v>10575</v>
      </c>
      <c r="L2649" s="18" t="s">
        <v>10232</v>
      </c>
      <c r="M2649" s="19" t="s">
        <v>10288</v>
      </c>
      <c r="N2649" s="20">
        <v>45322</v>
      </c>
      <c r="O2649" s="18" t="s">
        <v>10576</v>
      </c>
      <c r="P2649" s="18" t="s">
        <v>10575</v>
      </c>
      <c r="Q2649" s="18" t="s">
        <v>10444</v>
      </c>
      <c r="R2649" s="18">
        <v>2.9</v>
      </c>
      <c r="T2649" s="18">
        <v>0</v>
      </c>
      <c r="U2649" s="18">
        <v>0</v>
      </c>
    </row>
    <row r="2650" spans="2:21" x14ac:dyDescent="0.4">
      <c r="B2650" s="18" t="s">
        <v>5926</v>
      </c>
      <c r="C2650" s="18" t="s">
        <v>5910</v>
      </c>
      <c r="D2650" s="18" t="s">
        <v>10361</v>
      </c>
      <c r="E2650" s="19" t="s">
        <v>10422</v>
      </c>
      <c r="F2650" s="18" t="s">
        <v>5991</v>
      </c>
      <c r="G2650" s="18" t="s">
        <v>44</v>
      </c>
      <c r="H2650" s="18" t="s">
        <v>6333</v>
      </c>
      <c r="I2650" s="19" t="s">
        <v>6416</v>
      </c>
      <c r="J2650" s="18" t="s">
        <v>5904</v>
      </c>
      <c r="K2650" s="18" t="s">
        <v>10573</v>
      </c>
      <c r="L2650" s="18" t="s">
        <v>10232</v>
      </c>
      <c r="M2650" s="19" t="s">
        <v>10288</v>
      </c>
      <c r="N2650" s="20">
        <v>45322</v>
      </c>
      <c r="O2650" s="18" t="s">
        <v>10574</v>
      </c>
      <c r="P2650" s="18" t="s">
        <v>10573</v>
      </c>
      <c r="Q2650" s="18" t="s">
        <v>10444</v>
      </c>
      <c r="R2650" s="18">
        <v>2.9</v>
      </c>
      <c r="T2650" s="18">
        <v>0</v>
      </c>
      <c r="U2650" s="18">
        <v>0</v>
      </c>
    </row>
    <row r="2651" spans="2:21" x14ac:dyDescent="0.4">
      <c r="B2651" s="18" t="s">
        <v>5926</v>
      </c>
      <c r="C2651" s="18" t="s">
        <v>5910</v>
      </c>
      <c r="D2651" s="18" t="s">
        <v>10361</v>
      </c>
      <c r="E2651" s="19" t="s">
        <v>10422</v>
      </c>
      <c r="F2651" s="18" t="s">
        <v>5991</v>
      </c>
      <c r="G2651" s="18" t="s">
        <v>44</v>
      </c>
      <c r="H2651" s="18" t="s">
        <v>6333</v>
      </c>
      <c r="I2651" s="19" t="s">
        <v>6416</v>
      </c>
      <c r="J2651" s="18" t="s">
        <v>5843</v>
      </c>
      <c r="K2651" s="18" t="s">
        <v>10571</v>
      </c>
      <c r="L2651" s="18" t="s">
        <v>10232</v>
      </c>
      <c r="M2651" s="19" t="s">
        <v>10288</v>
      </c>
      <c r="N2651" s="20">
        <v>45322</v>
      </c>
      <c r="O2651" s="18" t="s">
        <v>10572</v>
      </c>
      <c r="P2651" s="18" t="s">
        <v>10571</v>
      </c>
      <c r="Q2651" s="18" t="s">
        <v>10444</v>
      </c>
      <c r="R2651" s="18">
        <v>2.9</v>
      </c>
      <c r="T2651" s="18">
        <v>0</v>
      </c>
      <c r="U2651" s="18">
        <v>0</v>
      </c>
    </row>
    <row r="2652" spans="2:21" x14ac:dyDescent="0.4">
      <c r="B2652" s="18" t="s">
        <v>5926</v>
      </c>
      <c r="C2652" s="18" t="s">
        <v>5910</v>
      </c>
      <c r="D2652" s="18" t="s">
        <v>10361</v>
      </c>
      <c r="E2652" s="19" t="s">
        <v>10422</v>
      </c>
      <c r="F2652" s="18" t="s">
        <v>5991</v>
      </c>
      <c r="G2652" s="18" t="s">
        <v>522</v>
      </c>
      <c r="H2652" s="18" t="s">
        <v>9525</v>
      </c>
      <c r="I2652" s="19" t="s">
        <v>9526</v>
      </c>
      <c r="J2652" s="18" t="s">
        <v>5899</v>
      </c>
      <c r="K2652" s="18" t="s">
        <v>11343</v>
      </c>
      <c r="L2652" s="18" t="s">
        <v>10232</v>
      </c>
      <c r="M2652" s="19" t="s">
        <v>10288</v>
      </c>
      <c r="N2652" s="20">
        <v>45322</v>
      </c>
      <c r="O2652" s="18" t="s">
        <v>11344</v>
      </c>
      <c r="P2652" s="18" t="s">
        <v>11343</v>
      </c>
      <c r="Q2652" s="18" t="s">
        <v>10444</v>
      </c>
      <c r="T2652" s="18">
        <v>0</v>
      </c>
      <c r="U2652" s="18">
        <v>0</v>
      </c>
    </row>
    <row r="2653" spans="2:21" x14ac:dyDescent="0.4">
      <c r="B2653" s="18" t="s">
        <v>5926</v>
      </c>
      <c r="C2653" s="18" t="s">
        <v>5910</v>
      </c>
      <c r="D2653" s="18" t="s">
        <v>10361</v>
      </c>
      <c r="E2653" s="19" t="s">
        <v>10422</v>
      </c>
      <c r="F2653" s="18" t="s">
        <v>5991</v>
      </c>
      <c r="G2653" s="18" t="s">
        <v>522</v>
      </c>
      <c r="H2653" s="18" t="s">
        <v>9525</v>
      </c>
      <c r="I2653" s="19" t="s">
        <v>9526</v>
      </c>
      <c r="J2653" s="18" t="s">
        <v>5904</v>
      </c>
      <c r="K2653" s="18" t="s">
        <v>11341</v>
      </c>
      <c r="L2653" s="18" t="s">
        <v>10232</v>
      </c>
      <c r="M2653" s="19" t="s">
        <v>10288</v>
      </c>
      <c r="N2653" s="20">
        <v>45322</v>
      </c>
      <c r="O2653" s="18" t="s">
        <v>11342</v>
      </c>
      <c r="P2653" s="18" t="s">
        <v>11341</v>
      </c>
      <c r="Q2653" s="18" t="s">
        <v>10444</v>
      </c>
      <c r="T2653" s="18">
        <v>0</v>
      </c>
      <c r="U2653" s="18">
        <v>0</v>
      </c>
    </row>
    <row r="2654" spans="2:21" x14ac:dyDescent="0.4">
      <c r="B2654" s="18" t="s">
        <v>5926</v>
      </c>
      <c r="C2654" s="18" t="s">
        <v>5910</v>
      </c>
      <c r="D2654" s="18" t="s">
        <v>10361</v>
      </c>
      <c r="E2654" s="19" t="s">
        <v>10422</v>
      </c>
      <c r="F2654" s="18" t="s">
        <v>5991</v>
      </c>
      <c r="G2654" s="18" t="s">
        <v>522</v>
      </c>
      <c r="H2654" s="18" t="s">
        <v>9525</v>
      </c>
      <c r="I2654" s="19" t="s">
        <v>9526</v>
      </c>
      <c r="J2654" s="18" t="s">
        <v>5843</v>
      </c>
      <c r="K2654" s="18" t="s">
        <v>11339</v>
      </c>
      <c r="L2654" s="18" t="s">
        <v>10232</v>
      </c>
      <c r="M2654" s="19" t="s">
        <v>10288</v>
      </c>
      <c r="N2654" s="20">
        <v>45322</v>
      </c>
      <c r="O2654" s="18" t="s">
        <v>11340</v>
      </c>
      <c r="P2654" s="18" t="s">
        <v>11339</v>
      </c>
      <c r="Q2654" s="18" t="s">
        <v>10444</v>
      </c>
      <c r="T2654" s="18">
        <v>0</v>
      </c>
      <c r="U2654" s="18">
        <v>0</v>
      </c>
    </row>
    <row r="2655" spans="2:21" x14ac:dyDescent="0.4">
      <c r="B2655" s="18" t="s">
        <v>5926</v>
      </c>
      <c r="C2655" s="18" t="s">
        <v>5910</v>
      </c>
      <c r="D2655" s="18" t="s">
        <v>220</v>
      </c>
      <c r="E2655" s="19" t="s">
        <v>52</v>
      </c>
      <c r="F2655" s="18" t="s">
        <v>5935</v>
      </c>
      <c r="G2655" s="18" t="s">
        <v>703</v>
      </c>
      <c r="H2655" s="18" t="s">
        <v>6466</v>
      </c>
      <c r="I2655" s="19" t="s">
        <v>7977</v>
      </c>
      <c r="J2655" s="18" t="s">
        <v>5899</v>
      </c>
      <c r="K2655" s="18" t="s">
        <v>10261</v>
      </c>
      <c r="L2655" s="18" t="s">
        <v>10232</v>
      </c>
      <c r="N2655" s="20">
        <v>45322</v>
      </c>
      <c r="O2655" s="18" t="s">
        <v>10262</v>
      </c>
      <c r="P2655" s="18" t="s">
        <v>10261</v>
      </c>
      <c r="Q2655" s="18" t="s">
        <v>10234</v>
      </c>
      <c r="R2655" s="18">
        <v>1.3</v>
      </c>
      <c r="T2655" s="18">
        <v>0</v>
      </c>
      <c r="U2655" s="18">
        <v>0</v>
      </c>
    </row>
    <row r="2656" spans="2:21" x14ac:dyDescent="0.4">
      <c r="B2656" s="18" t="s">
        <v>5926</v>
      </c>
      <c r="C2656" s="18" t="s">
        <v>5910</v>
      </c>
      <c r="D2656" s="18" t="s">
        <v>220</v>
      </c>
      <c r="E2656" s="19" t="s">
        <v>52</v>
      </c>
      <c r="F2656" s="18" t="s">
        <v>5935</v>
      </c>
      <c r="G2656" s="18" t="s">
        <v>703</v>
      </c>
      <c r="H2656" s="18" t="s">
        <v>6466</v>
      </c>
      <c r="I2656" s="19" t="s">
        <v>7977</v>
      </c>
      <c r="J2656" s="18" t="s">
        <v>5904</v>
      </c>
      <c r="K2656" s="18" t="s">
        <v>10259</v>
      </c>
      <c r="L2656" s="18" t="s">
        <v>10232</v>
      </c>
      <c r="N2656" s="20">
        <v>45322</v>
      </c>
      <c r="O2656" s="18" t="s">
        <v>10260</v>
      </c>
      <c r="P2656" s="18" t="s">
        <v>10259</v>
      </c>
      <c r="Q2656" s="18" t="s">
        <v>10234</v>
      </c>
      <c r="R2656" s="18">
        <v>1.3</v>
      </c>
      <c r="T2656" s="18">
        <v>0</v>
      </c>
      <c r="U2656" s="18">
        <v>0</v>
      </c>
    </row>
    <row r="2657" spans="2:21" x14ac:dyDescent="0.4">
      <c r="B2657" s="18" t="s">
        <v>5926</v>
      </c>
      <c r="C2657" s="18" t="s">
        <v>5910</v>
      </c>
      <c r="D2657" s="18" t="s">
        <v>220</v>
      </c>
      <c r="E2657" s="19" t="s">
        <v>52</v>
      </c>
      <c r="F2657" s="18" t="s">
        <v>5935</v>
      </c>
      <c r="G2657" s="18" t="s">
        <v>703</v>
      </c>
      <c r="H2657" s="18" t="s">
        <v>6466</v>
      </c>
      <c r="I2657" s="19" t="s">
        <v>7977</v>
      </c>
      <c r="J2657" s="18" t="s">
        <v>5843</v>
      </c>
      <c r="K2657" s="18" t="s">
        <v>10257</v>
      </c>
      <c r="L2657" s="18" t="s">
        <v>10232</v>
      </c>
      <c r="N2657" s="20">
        <v>45322</v>
      </c>
      <c r="O2657" s="18" t="s">
        <v>10258</v>
      </c>
      <c r="P2657" s="18" t="s">
        <v>10257</v>
      </c>
      <c r="Q2657" s="18" t="s">
        <v>10234</v>
      </c>
      <c r="R2657" s="18">
        <v>1.3</v>
      </c>
      <c r="T2657" s="18">
        <v>0</v>
      </c>
      <c r="U2657" s="18">
        <v>0</v>
      </c>
    </row>
    <row r="2658" spans="2:21" x14ac:dyDescent="0.4">
      <c r="B2658" s="18" t="s">
        <v>5926</v>
      </c>
      <c r="C2658" s="18" t="s">
        <v>5910</v>
      </c>
      <c r="D2658" s="18" t="s">
        <v>220</v>
      </c>
      <c r="E2658" s="19" t="s">
        <v>52</v>
      </c>
      <c r="F2658" s="18" t="s">
        <v>5935</v>
      </c>
      <c r="G2658" s="18" t="s">
        <v>275</v>
      </c>
      <c r="H2658" s="18" t="s">
        <v>6302</v>
      </c>
      <c r="I2658" s="19" t="s">
        <v>6406</v>
      </c>
      <c r="J2658" s="18" t="s">
        <v>5899</v>
      </c>
      <c r="K2658" s="18" t="s">
        <v>10267</v>
      </c>
      <c r="L2658" s="18" t="s">
        <v>10232</v>
      </c>
      <c r="N2658" s="20">
        <v>45322</v>
      </c>
      <c r="O2658" s="18" t="s">
        <v>10268</v>
      </c>
      <c r="P2658" s="18" t="s">
        <v>10267</v>
      </c>
      <c r="Q2658" s="18" t="s">
        <v>10234</v>
      </c>
      <c r="R2658" s="18">
        <v>1.5</v>
      </c>
      <c r="T2658" s="18">
        <v>0</v>
      </c>
      <c r="U2658" s="18">
        <v>0</v>
      </c>
    </row>
    <row r="2659" spans="2:21" x14ac:dyDescent="0.4">
      <c r="B2659" s="18" t="s">
        <v>5926</v>
      </c>
      <c r="C2659" s="18" t="s">
        <v>5910</v>
      </c>
      <c r="D2659" s="18" t="s">
        <v>220</v>
      </c>
      <c r="E2659" s="19" t="s">
        <v>52</v>
      </c>
      <c r="F2659" s="18" t="s">
        <v>5935</v>
      </c>
      <c r="G2659" s="18" t="s">
        <v>275</v>
      </c>
      <c r="H2659" s="18" t="s">
        <v>6302</v>
      </c>
      <c r="I2659" s="19" t="s">
        <v>6406</v>
      </c>
      <c r="J2659" s="18" t="s">
        <v>5904</v>
      </c>
      <c r="K2659" s="18" t="s">
        <v>10265</v>
      </c>
      <c r="L2659" s="18" t="s">
        <v>10232</v>
      </c>
      <c r="N2659" s="20">
        <v>45322</v>
      </c>
      <c r="O2659" s="18" t="s">
        <v>10266</v>
      </c>
      <c r="P2659" s="18" t="s">
        <v>10265</v>
      </c>
      <c r="Q2659" s="18" t="s">
        <v>10234</v>
      </c>
      <c r="R2659" s="18">
        <v>1.5</v>
      </c>
      <c r="T2659" s="18">
        <v>0</v>
      </c>
      <c r="U2659" s="18">
        <v>0</v>
      </c>
    </row>
    <row r="2660" spans="2:21" x14ac:dyDescent="0.4">
      <c r="B2660" s="18" t="s">
        <v>5926</v>
      </c>
      <c r="C2660" s="18" t="s">
        <v>5910</v>
      </c>
      <c r="D2660" s="18" t="s">
        <v>220</v>
      </c>
      <c r="E2660" s="19" t="s">
        <v>52</v>
      </c>
      <c r="F2660" s="18" t="s">
        <v>5935</v>
      </c>
      <c r="G2660" s="18" t="s">
        <v>275</v>
      </c>
      <c r="H2660" s="18" t="s">
        <v>6302</v>
      </c>
      <c r="I2660" s="19" t="s">
        <v>6406</v>
      </c>
      <c r="J2660" s="18" t="s">
        <v>5843</v>
      </c>
      <c r="K2660" s="18" t="s">
        <v>10263</v>
      </c>
      <c r="L2660" s="18" t="s">
        <v>10232</v>
      </c>
      <c r="N2660" s="20">
        <v>45322</v>
      </c>
      <c r="O2660" s="18" t="s">
        <v>10264</v>
      </c>
      <c r="P2660" s="18" t="s">
        <v>10263</v>
      </c>
      <c r="Q2660" s="18" t="s">
        <v>10234</v>
      </c>
      <c r="R2660" s="18">
        <v>1.5</v>
      </c>
      <c r="T2660" s="18">
        <v>0</v>
      </c>
      <c r="U2660" s="18">
        <v>0</v>
      </c>
    </row>
    <row r="2661" spans="2:21" x14ac:dyDescent="0.4">
      <c r="B2661" s="18" t="s">
        <v>5926</v>
      </c>
      <c r="C2661" s="18" t="s">
        <v>5910</v>
      </c>
      <c r="D2661" s="18" t="s">
        <v>220</v>
      </c>
      <c r="E2661" s="19" t="s">
        <v>52</v>
      </c>
      <c r="F2661" s="18" t="s">
        <v>5935</v>
      </c>
      <c r="G2661" s="18" t="s">
        <v>522</v>
      </c>
      <c r="H2661" s="18" t="s">
        <v>9525</v>
      </c>
      <c r="I2661" s="19" t="s">
        <v>9526</v>
      </c>
      <c r="J2661" s="18" t="s">
        <v>5899</v>
      </c>
      <c r="K2661" s="18" t="s">
        <v>11313</v>
      </c>
      <c r="L2661" s="18" t="s">
        <v>10232</v>
      </c>
      <c r="N2661" s="20">
        <v>45322</v>
      </c>
      <c r="O2661" s="18" t="s">
        <v>11314</v>
      </c>
      <c r="P2661" s="18" t="s">
        <v>11313</v>
      </c>
      <c r="Q2661" s="18" t="s">
        <v>10234</v>
      </c>
      <c r="T2661" s="18">
        <v>0</v>
      </c>
      <c r="U2661" s="18">
        <v>0</v>
      </c>
    </row>
    <row r="2662" spans="2:21" x14ac:dyDescent="0.4">
      <c r="B2662" s="18" t="s">
        <v>5926</v>
      </c>
      <c r="C2662" s="18" t="s">
        <v>5910</v>
      </c>
      <c r="D2662" s="18" t="s">
        <v>220</v>
      </c>
      <c r="E2662" s="19" t="s">
        <v>52</v>
      </c>
      <c r="F2662" s="18" t="s">
        <v>5935</v>
      </c>
      <c r="G2662" s="18" t="s">
        <v>522</v>
      </c>
      <c r="H2662" s="18" t="s">
        <v>9525</v>
      </c>
      <c r="I2662" s="19" t="s">
        <v>9526</v>
      </c>
      <c r="J2662" s="18" t="s">
        <v>5904</v>
      </c>
      <c r="K2662" s="18" t="s">
        <v>11311</v>
      </c>
      <c r="L2662" s="18" t="s">
        <v>10232</v>
      </c>
      <c r="N2662" s="20">
        <v>45322</v>
      </c>
      <c r="O2662" s="18" t="s">
        <v>11312</v>
      </c>
      <c r="P2662" s="18" t="s">
        <v>11311</v>
      </c>
      <c r="Q2662" s="18" t="s">
        <v>10234</v>
      </c>
      <c r="T2662" s="18">
        <v>0</v>
      </c>
      <c r="U2662" s="18">
        <v>0</v>
      </c>
    </row>
    <row r="2663" spans="2:21" x14ac:dyDescent="0.4">
      <c r="B2663" s="18" t="s">
        <v>5926</v>
      </c>
      <c r="C2663" s="18" t="s">
        <v>5910</v>
      </c>
      <c r="D2663" s="18" t="s">
        <v>220</v>
      </c>
      <c r="E2663" s="19" t="s">
        <v>52</v>
      </c>
      <c r="F2663" s="18" t="s">
        <v>5935</v>
      </c>
      <c r="G2663" s="18" t="s">
        <v>522</v>
      </c>
      <c r="H2663" s="18" t="s">
        <v>9525</v>
      </c>
      <c r="I2663" s="19" t="s">
        <v>9526</v>
      </c>
      <c r="J2663" s="18" t="s">
        <v>5843</v>
      </c>
      <c r="K2663" s="18" t="s">
        <v>11309</v>
      </c>
      <c r="L2663" s="18" t="s">
        <v>10232</v>
      </c>
      <c r="N2663" s="20">
        <v>45322</v>
      </c>
      <c r="O2663" s="18" t="s">
        <v>11310</v>
      </c>
      <c r="P2663" s="18" t="s">
        <v>11309</v>
      </c>
      <c r="Q2663" s="18" t="s">
        <v>10234</v>
      </c>
      <c r="T2663" s="18">
        <v>0</v>
      </c>
      <c r="U2663" s="18">
        <v>0</v>
      </c>
    </row>
    <row r="2664" spans="2:21" x14ac:dyDescent="0.4">
      <c r="B2664" s="18" t="s">
        <v>5926</v>
      </c>
      <c r="C2664" s="18" t="s">
        <v>5910</v>
      </c>
      <c r="D2664" s="18" t="s">
        <v>220</v>
      </c>
      <c r="E2664" s="19" t="s">
        <v>49</v>
      </c>
      <c r="F2664" s="18" t="s">
        <v>5935</v>
      </c>
      <c r="G2664" s="18" t="s">
        <v>703</v>
      </c>
      <c r="H2664" s="18" t="s">
        <v>6466</v>
      </c>
      <c r="I2664" s="19" t="s">
        <v>6126</v>
      </c>
      <c r="J2664" s="18" t="s">
        <v>5899</v>
      </c>
      <c r="K2664" s="18" t="s">
        <v>10329</v>
      </c>
      <c r="L2664" s="18" t="s">
        <v>10232</v>
      </c>
      <c r="M2664" s="19" t="s">
        <v>10288</v>
      </c>
      <c r="N2664" s="20">
        <v>45322</v>
      </c>
      <c r="O2664" s="18" t="s">
        <v>10330</v>
      </c>
      <c r="P2664" s="18" t="s">
        <v>10329</v>
      </c>
      <c r="Q2664" s="18" t="s">
        <v>10290</v>
      </c>
      <c r="R2664" s="18">
        <v>1.2</v>
      </c>
      <c r="T2664" s="18">
        <v>0</v>
      </c>
      <c r="U2664" s="18">
        <v>0</v>
      </c>
    </row>
    <row r="2665" spans="2:21" x14ac:dyDescent="0.4">
      <c r="B2665" s="18" t="s">
        <v>5926</v>
      </c>
      <c r="C2665" s="18" t="s">
        <v>5910</v>
      </c>
      <c r="D2665" s="18" t="s">
        <v>220</v>
      </c>
      <c r="E2665" s="19" t="s">
        <v>49</v>
      </c>
      <c r="F2665" s="18" t="s">
        <v>5935</v>
      </c>
      <c r="G2665" s="18" t="s">
        <v>703</v>
      </c>
      <c r="H2665" s="18" t="s">
        <v>6466</v>
      </c>
      <c r="I2665" s="19" t="s">
        <v>6126</v>
      </c>
      <c r="J2665" s="18" t="s">
        <v>5904</v>
      </c>
      <c r="K2665" s="18" t="s">
        <v>10327</v>
      </c>
      <c r="L2665" s="18" t="s">
        <v>10232</v>
      </c>
      <c r="M2665" s="19" t="s">
        <v>10288</v>
      </c>
      <c r="N2665" s="20">
        <v>45322</v>
      </c>
      <c r="O2665" s="18" t="s">
        <v>10328</v>
      </c>
      <c r="P2665" s="18" t="s">
        <v>10327</v>
      </c>
      <c r="Q2665" s="18" t="s">
        <v>10290</v>
      </c>
      <c r="R2665" s="18">
        <v>1.2</v>
      </c>
      <c r="T2665" s="18">
        <v>0</v>
      </c>
      <c r="U2665" s="18">
        <v>0</v>
      </c>
    </row>
    <row r="2666" spans="2:21" x14ac:dyDescent="0.4">
      <c r="B2666" s="18" t="s">
        <v>5926</v>
      </c>
      <c r="C2666" s="18" t="s">
        <v>5910</v>
      </c>
      <c r="D2666" s="18" t="s">
        <v>220</v>
      </c>
      <c r="E2666" s="19" t="s">
        <v>49</v>
      </c>
      <c r="F2666" s="18" t="s">
        <v>5935</v>
      </c>
      <c r="G2666" s="18" t="s">
        <v>703</v>
      </c>
      <c r="H2666" s="18" t="s">
        <v>6466</v>
      </c>
      <c r="I2666" s="19" t="s">
        <v>6126</v>
      </c>
      <c r="J2666" s="18" t="s">
        <v>5843</v>
      </c>
      <c r="K2666" s="18" t="s">
        <v>10325</v>
      </c>
      <c r="L2666" s="18" t="s">
        <v>10232</v>
      </c>
      <c r="M2666" s="19" t="s">
        <v>10288</v>
      </c>
      <c r="N2666" s="20">
        <v>45322</v>
      </c>
      <c r="O2666" s="18" t="s">
        <v>10326</v>
      </c>
      <c r="P2666" s="18" t="s">
        <v>10325</v>
      </c>
      <c r="Q2666" s="18" t="s">
        <v>10290</v>
      </c>
      <c r="R2666" s="18">
        <v>1.2</v>
      </c>
      <c r="T2666" s="18">
        <v>0</v>
      </c>
      <c r="U2666" s="18">
        <v>0</v>
      </c>
    </row>
    <row r="2667" spans="2:21" x14ac:dyDescent="0.4">
      <c r="B2667" s="18" t="s">
        <v>5926</v>
      </c>
      <c r="C2667" s="18" t="s">
        <v>5910</v>
      </c>
      <c r="D2667" s="18" t="s">
        <v>220</v>
      </c>
      <c r="E2667" s="19" t="s">
        <v>49</v>
      </c>
      <c r="F2667" s="18" t="s">
        <v>5935</v>
      </c>
      <c r="G2667" s="18" t="s">
        <v>275</v>
      </c>
      <c r="H2667" s="18" t="s">
        <v>6302</v>
      </c>
      <c r="I2667" s="19" t="s">
        <v>6474</v>
      </c>
      <c r="J2667" s="18" t="s">
        <v>5899</v>
      </c>
      <c r="K2667" s="18" t="s">
        <v>10335</v>
      </c>
      <c r="L2667" s="18" t="s">
        <v>10232</v>
      </c>
      <c r="M2667" s="19" t="s">
        <v>10288</v>
      </c>
      <c r="N2667" s="20">
        <v>45322</v>
      </c>
      <c r="O2667" s="18" t="s">
        <v>10336</v>
      </c>
      <c r="P2667" s="18" t="s">
        <v>10335</v>
      </c>
      <c r="Q2667" s="18" t="s">
        <v>10290</v>
      </c>
      <c r="R2667" s="18">
        <v>1.8</v>
      </c>
      <c r="T2667" s="18">
        <v>0</v>
      </c>
      <c r="U2667" s="18">
        <v>0</v>
      </c>
    </row>
    <row r="2668" spans="2:21" x14ac:dyDescent="0.4">
      <c r="B2668" s="18" t="s">
        <v>5926</v>
      </c>
      <c r="C2668" s="18" t="s">
        <v>5910</v>
      </c>
      <c r="D2668" s="18" t="s">
        <v>220</v>
      </c>
      <c r="E2668" s="19" t="s">
        <v>49</v>
      </c>
      <c r="F2668" s="18" t="s">
        <v>5935</v>
      </c>
      <c r="G2668" s="18" t="s">
        <v>275</v>
      </c>
      <c r="H2668" s="18" t="s">
        <v>6302</v>
      </c>
      <c r="I2668" s="19" t="s">
        <v>6474</v>
      </c>
      <c r="J2668" s="18" t="s">
        <v>5904</v>
      </c>
      <c r="K2668" s="18" t="s">
        <v>10333</v>
      </c>
      <c r="L2668" s="18" t="s">
        <v>10232</v>
      </c>
      <c r="M2668" s="19" t="s">
        <v>10288</v>
      </c>
      <c r="N2668" s="20">
        <v>45322</v>
      </c>
      <c r="O2668" s="18" t="s">
        <v>10334</v>
      </c>
      <c r="P2668" s="18" t="s">
        <v>10333</v>
      </c>
      <c r="Q2668" s="18" t="s">
        <v>10290</v>
      </c>
      <c r="R2668" s="18">
        <v>1.8</v>
      </c>
      <c r="T2668" s="18">
        <v>0</v>
      </c>
      <c r="U2668" s="18">
        <v>0</v>
      </c>
    </row>
    <row r="2669" spans="2:21" x14ac:dyDescent="0.4">
      <c r="B2669" s="18" t="s">
        <v>5926</v>
      </c>
      <c r="C2669" s="18" t="s">
        <v>5910</v>
      </c>
      <c r="D2669" s="18" t="s">
        <v>220</v>
      </c>
      <c r="E2669" s="19" t="s">
        <v>49</v>
      </c>
      <c r="F2669" s="18" t="s">
        <v>5935</v>
      </c>
      <c r="G2669" s="18" t="s">
        <v>275</v>
      </c>
      <c r="H2669" s="18" t="s">
        <v>6302</v>
      </c>
      <c r="I2669" s="19" t="s">
        <v>6474</v>
      </c>
      <c r="J2669" s="18" t="s">
        <v>5843</v>
      </c>
      <c r="K2669" s="18" t="s">
        <v>10331</v>
      </c>
      <c r="L2669" s="18" t="s">
        <v>10232</v>
      </c>
      <c r="M2669" s="19" t="s">
        <v>10288</v>
      </c>
      <c r="N2669" s="20">
        <v>45322</v>
      </c>
      <c r="O2669" s="18" t="s">
        <v>10332</v>
      </c>
      <c r="P2669" s="18" t="s">
        <v>10331</v>
      </c>
      <c r="Q2669" s="18" t="s">
        <v>10290</v>
      </c>
      <c r="R2669" s="18">
        <v>1.8</v>
      </c>
      <c r="T2669" s="18">
        <v>0</v>
      </c>
      <c r="U2669" s="18">
        <v>0</v>
      </c>
    </row>
    <row r="2670" spans="2:21" x14ac:dyDescent="0.4">
      <c r="B2670" s="18" t="s">
        <v>5926</v>
      </c>
      <c r="C2670" s="18" t="s">
        <v>5910</v>
      </c>
      <c r="D2670" s="18" t="s">
        <v>220</v>
      </c>
      <c r="E2670" s="19" t="s">
        <v>49</v>
      </c>
      <c r="F2670" s="18" t="s">
        <v>5935</v>
      </c>
      <c r="G2670" s="18" t="s">
        <v>44</v>
      </c>
      <c r="H2670" s="18" t="s">
        <v>6333</v>
      </c>
      <c r="I2670" s="19" t="s">
        <v>6416</v>
      </c>
      <c r="J2670" s="18" t="s">
        <v>5899</v>
      </c>
      <c r="K2670" s="18" t="s">
        <v>10341</v>
      </c>
      <c r="L2670" s="18" t="s">
        <v>10232</v>
      </c>
      <c r="M2670" s="19" t="s">
        <v>10288</v>
      </c>
      <c r="N2670" s="20">
        <v>45322</v>
      </c>
      <c r="O2670" s="18" t="s">
        <v>10342</v>
      </c>
      <c r="P2670" s="18" t="s">
        <v>10341</v>
      </c>
      <c r="Q2670" s="18" t="s">
        <v>10290</v>
      </c>
      <c r="R2670" s="18">
        <v>2.9</v>
      </c>
      <c r="T2670" s="18">
        <v>0</v>
      </c>
      <c r="U2670" s="18">
        <v>0</v>
      </c>
    </row>
    <row r="2671" spans="2:21" x14ac:dyDescent="0.4">
      <c r="B2671" s="18" t="s">
        <v>5926</v>
      </c>
      <c r="C2671" s="18" t="s">
        <v>5910</v>
      </c>
      <c r="D2671" s="18" t="s">
        <v>220</v>
      </c>
      <c r="E2671" s="19" t="s">
        <v>49</v>
      </c>
      <c r="F2671" s="18" t="s">
        <v>5935</v>
      </c>
      <c r="G2671" s="18" t="s">
        <v>44</v>
      </c>
      <c r="H2671" s="18" t="s">
        <v>6333</v>
      </c>
      <c r="I2671" s="19" t="s">
        <v>6416</v>
      </c>
      <c r="J2671" s="18" t="s">
        <v>5904</v>
      </c>
      <c r="K2671" s="18" t="s">
        <v>10339</v>
      </c>
      <c r="L2671" s="18" t="s">
        <v>10232</v>
      </c>
      <c r="M2671" s="19" t="s">
        <v>10288</v>
      </c>
      <c r="N2671" s="20">
        <v>45322</v>
      </c>
      <c r="O2671" s="18" t="s">
        <v>10340</v>
      </c>
      <c r="P2671" s="18" t="s">
        <v>10339</v>
      </c>
      <c r="Q2671" s="18" t="s">
        <v>10290</v>
      </c>
      <c r="R2671" s="18">
        <v>2.9</v>
      </c>
      <c r="T2671" s="18">
        <v>0</v>
      </c>
      <c r="U2671" s="18">
        <v>0</v>
      </c>
    </row>
    <row r="2672" spans="2:21" x14ac:dyDescent="0.4">
      <c r="B2672" s="18" t="s">
        <v>5926</v>
      </c>
      <c r="C2672" s="18" t="s">
        <v>5910</v>
      </c>
      <c r="D2672" s="18" t="s">
        <v>220</v>
      </c>
      <c r="E2672" s="19" t="s">
        <v>49</v>
      </c>
      <c r="F2672" s="18" t="s">
        <v>5935</v>
      </c>
      <c r="G2672" s="18" t="s">
        <v>44</v>
      </c>
      <c r="H2672" s="18" t="s">
        <v>6333</v>
      </c>
      <c r="I2672" s="19" t="s">
        <v>6416</v>
      </c>
      <c r="J2672" s="18" t="s">
        <v>5843</v>
      </c>
      <c r="K2672" s="18" t="s">
        <v>10337</v>
      </c>
      <c r="L2672" s="18" t="s">
        <v>10232</v>
      </c>
      <c r="M2672" s="19" t="s">
        <v>10288</v>
      </c>
      <c r="N2672" s="20">
        <v>45322</v>
      </c>
      <c r="O2672" s="18" t="s">
        <v>10338</v>
      </c>
      <c r="P2672" s="18" t="s">
        <v>10337</v>
      </c>
      <c r="Q2672" s="18" t="s">
        <v>10290</v>
      </c>
      <c r="R2672" s="18">
        <v>2.9</v>
      </c>
      <c r="T2672" s="18">
        <v>0</v>
      </c>
      <c r="U2672" s="18">
        <v>0</v>
      </c>
    </row>
    <row r="2673" spans="2:21" x14ac:dyDescent="0.4">
      <c r="B2673" s="18" t="s">
        <v>5926</v>
      </c>
      <c r="C2673" s="18" t="s">
        <v>5910</v>
      </c>
      <c r="D2673" s="18" t="s">
        <v>220</v>
      </c>
      <c r="E2673" s="19" t="s">
        <v>49</v>
      </c>
      <c r="F2673" s="18" t="s">
        <v>5935</v>
      </c>
      <c r="G2673" s="18" t="s">
        <v>522</v>
      </c>
      <c r="H2673" s="18" t="s">
        <v>9525</v>
      </c>
      <c r="I2673" s="19" t="s">
        <v>9526</v>
      </c>
      <c r="J2673" s="18" t="s">
        <v>5899</v>
      </c>
      <c r="K2673" s="18" t="s">
        <v>11319</v>
      </c>
      <c r="L2673" s="18" t="s">
        <v>10232</v>
      </c>
      <c r="M2673" s="19" t="s">
        <v>10288</v>
      </c>
      <c r="N2673" s="20">
        <v>45322</v>
      </c>
      <c r="O2673" s="18" t="s">
        <v>11320</v>
      </c>
      <c r="P2673" s="18" t="s">
        <v>11319</v>
      </c>
      <c r="Q2673" s="18" t="s">
        <v>10290</v>
      </c>
      <c r="T2673" s="18">
        <v>0</v>
      </c>
      <c r="U2673" s="18">
        <v>0</v>
      </c>
    </row>
    <row r="2674" spans="2:21" x14ac:dyDescent="0.4">
      <c r="B2674" s="18" t="s">
        <v>5926</v>
      </c>
      <c r="C2674" s="18" t="s">
        <v>5910</v>
      </c>
      <c r="D2674" s="18" t="s">
        <v>220</v>
      </c>
      <c r="E2674" s="19" t="s">
        <v>49</v>
      </c>
      <c r="F2674" s="18" t="s">
        <v>5935</v>
      </c>
      <c r="G2674" s="18" t="s">
        <v>522</v>
      </c>
      <c r="H2674" s="18" t="s">
        <v>9525</v>
      </c>
      <c r="I2674" s="19" t="s">
        <v>9526</v>
      </c>
      <c r="J2674" s="18" t="s">
        <v>5904</v>
      </c>
      <c r="K2674" s="18" t="s">
        <v>11317</v>
      </c>
      <c r="L2674" s="18" t="s">
        <v>10232</v>
      </c>
      <c r="M2674" s="19" t="s">
        <v>10288</v>
      </c>
      <c r="N2674" s="20">
        <v>45322</v>
      </c>
      <c r="O2674" s="18" t="s">
        <v>11318</v>
      </c>
      <c r="P2674" s="18" t="s">
        <v>11317</v>
      </c>
      <c r="Q2674" s="18" t="s">
        <v>10290</v>
      </c>
      <c r="T2674" s="18">
        <v>0</v>
      </c>
      <c r="U2674" s="18">
        <v>0</v>
      </c>
    </row>
    <row r="2675" spans="2:21" x14ac:dyDescent="0.4">
      <c r="B2675" s="18" t="s">
        <v>5926</v>
      </c>
      <c r="C2675" s="18" t="s">
        <v>5910</v>
      </c>
      <c r="D2675" s="18" t="s">
        <v>220</v>
      </c>
      <c r="E2675" s="19" t="s">
        <v>49</v>
      </c>
      <c r="F2675" s="18" t="s">
        <v>5935</v>
      </c>
      <c r="G2675" s="18" t="s">
        <v>522</v>
      </c>
      <c r="H2675" s="18" t="s">
        <v>9525</v>
      </c>
      <c r="I2675" s="19" t="s">
        <v>9526</v>
      </c>
      <c r="J2675" s="18" t="s">
        <v>5843</v>
      </c>
      <c r="K2675" s="18" t="s">
        <v>11315</v>
      </c>
      <c r="L2675" s="18" t="s">
        <v>10232</v>
      </c>
      <c r="M2675" s="19" t="s">
        <v>10288</v>
      </c>
      <c r="N2675" s="20">
        <v>45322</v>
      </c>
      <c r="O2675" s="18" t="s">
        <v>11316</v>
      </c>
      <c r="P2675" s="18" t="s">
        <v>11315</v>
      </c>
      <c r="Q2675" s="18" t="s">
        <v>10290</v>
      </c>
      <c r="T2675" s="18">
        <v>0</v>
      </c>
      <c r="U2675" s="18">
        <v>0</v>
      </c>
    </row>
    <row r="2676" spans="2:21" x14ac:dyDescent="0.4">
      <c r="B2676" s="18" t="s">
        <v>5926</v>
      </c>
      <c r="C2676" s="18" t="s">
        <v>9451</v>
      </c>
      <c r="D2676" s="18" t="s">
        <v>12741</v>
      </c>
      <c r="E2676" s="19" t="s">
        <v>567</v>
      </c>
      <c r="F2676" s="18" t="s">
        <v>5935</v>
      </c>
      <c r="G2676" s="18" t="s">
        <v>29</v>
      </c>
      <c r="H2676" s="18" t="s">
        <v>5936</v>
      </c>
      <c r="I2676" s="19" t="s">
        <v>12851</v>
      </c>
      <c r="J2676" s="18" t="s">
        <v>5899</v>
      </c>
      <c r="K2676" s="18" t="s">
        <v>14057</v>
      </c>
      <c r="L2676" s="18" t="s">
        <v>10232</v>
      </c>
      <c r="N2676" s="20">
        <v>45322</v>
      </c>
      <c r="O2676" s="18" t="s">
        <v>14058</v>
      </c>
      <c r="P2676" s="18" t="s">
        <v>14057</v>
      </c>
      <c r="Q2676" s="18" t="s">
        <v>12854</v>
      </c>
      <c r="R2676" s="18">
        <v>0.98</v>
      </c>
      <c r="T2676" s="18">
        <v>0</v>
      </c>
      <c r="U2676" s="18">
        <v>0</v>
      </c>
    </row>
    <row r="2677" spans="2:21" x14ac:dyDescent="0.4">
      <c r="B2677" s="18" t="s">
        <v>5926</v>
      </c>
      <c r="C2677" s="18" t="s">
        <v>9451</v>
      </c>
      <c r="D2677" s="18" t="s">
        <v>12741</v>
      </c>
      <c r="E2677" s="19" t="s">
        <v>567</v>
      </c>
      <c r="F2677" s="18" t="s">
        <v>5935</v>
      </c>
      <c r="G2677" s="18" t="s">
        <v>29</v>
      </c>
      <c r="H2677" s="18" t="s">
        <v>5936</v>
      </c>
      <c r="I2677" s="19" t="s">
        <v>12851</v>
      </c>
      <c r="J2677" s="18" t="s">
        <v>5904</v>
      </c>
      <c r="K2677" s="18" t="s">
        <v>14059</v>
      </c>
      <c r="L2677" s="18" t="s">
        <v>10232</v>
      </c>
      <c r="N2677" s="20">
        <v>45322</v>
      </c>
      <c r="O2677" s="18" t="s">
        <v>14060</v>
      </c>
      <c r="P2677" s="18" t="s">
        <v>14059</v>
      </c>
      <c r="Q2677" s="18" t="s">
        <v>12854</v>
      </c>
      <c r="R2677" s="18">
        <v>0.98</v>
      </c>
      <c r="T2677" s="18">
        <v>0</v>
      </c>
      <c r="U2677" s="18">
        <v>0</v>
      </c>
    </row>
    <row r="2678" spans="2:21" x14ac:dyDescent="0.4">
      <c r="B2678" s="18" t="s">
        <v>5926</v>
      </c>
      <c r="C2678" s="18" t="s">
        <v>9451</v>
      </c>
      <c r="D2678" s="18" t="s">
        <v>12741</v>
      </c>
      <c r="E2678" s="19" t="s">
        <v>567</v>
      </c>
      <c r="F2678" s="18" t="s">
        <v>5935</v>
      </c>
      <c r="G2678" s="18" t="s">
        <v>29</v>
      </c>
      <c r="H2678" s="18" t="s">
        <v>5936</v>
      </c>
      <c r="I2678" s="19" t="s">
        <v>12851</v>
      </c>
      <c r="J2678" s="18" t="s">
        <v>5843</v>
      </c>
      <c r="K2678" s="18" t="s">
        <v>14061</v>
      </c>
      <c r="L2678" s="18" t="s">
        <v>10232</v>
      </c>
      <c r="N2678" s="20">
        <v>45322</v>
      </c>
      <c r="O2678" s="18" t="s">
        <v>14062</v>
      </c>
      <c r="P2678" s="18" t="s">
        <v>14061</v>
      </c>
      <c r="Q2678" s="18" t="s">
        <v>12854</v>
      </c>
      <c r="R2678" s="18">
        <v>0.98</v>
      </c>
      <c r="T2678" s="18">
        <v>0</v>
      </c>
      <c r="U2678" s="18">
        <v>0</v>
      </c>
    </row>
    <row r="2679" spans="2:21" x14ac:dyDescent="0.4">
      <c r="B2679" s="18" t="s">
        <v>5926</v>
      </c>
      <c r="C2679" s="18" t="s">
        <v>9451</v>
      </c>
      <c r="D2679" s="18" t="s">
        <v>12741</v>
      </c>
      <c r="E2679" s="19" t="s">
        <v>567</v>
      </c>
      <c r="F2679" s="18" t="s">
        <v>5935</v>
      </c>
      <c r="G2679" s="18" t="s">
        <v>926</v>
      </c>
      <c r="H2679" s="18" t="s">
        <v>6145</v>
      </c>
      <c r="I2679" s="19" t="s">
        <v>6406</v>
      </c>
      <c r="J2679" s="18" t="s">
        <v>5899</v>
      </c>
      <c r="K2679" s="18" t="s">
        <v>14063</v>
      </c>
      <c r="L2679" s="18" t="s">
        <v>10232</v>
      </c>
      <c r="N2679" s="20">
        <v>45322</v>
      </c>
      <c r="O2679" s="18" t="s">
        <v>14064</v>
      </c>
      <c r="P2679" s="18" t="s">
        <v>14063</v>
      </c>
      <c r="Q2679" s="18" t="s">
        <v>12854</v>
      </c>
      <c r="R2679" s="18">
        <v>1.5</v>
      </c>
      <c r="T2679" s="18">
        <v>0</v>
      </c>
      <c r="U2679" s="18">
        <v>0</v>
      </c>
    </row>
    <row r="2680" spans="2:21" x14ac:dyDescent="0.4">
      <c r="B2680" s="18" t="s">
        <v>5926</v>
      </c>
      <c r="C2680" s="18" t="s">
        <v>9451</v>
      </c>
      <c r="D2680" s="18" t="s">
        <v>12741</v>
      </c>
      <c r="E2680" s="19" t="s">
        <v>567</v>
      </c>
      <c r="F2680" s="18" t="s">
        <v>5935</v>
      </c>
      <c r="G2680" s="18" t="s">
        <v>926</v>
      </c>
      <c r="H2680" s="18" t="s">
        <v>6145</v>
      </c>
      <c r="I2680" s="19" t="s">
        <v>6406</v>
      </c>
      <c r="J2680" s="18" t="s">
        <v>5904</v>
      </c>
      <c r="K2680" s="18" t="s">
        <v>14065</v>
      </c>
      <c r="L2680" s="18" t="s">
        <v>10232</v>
      </c>
      <c r="N2680" s="20">
        <v>45322</v>
      </c>
      <c r="O2680" s="18" t="s">
        <v>14066</v>
      </c>
      <c r="P2680" s="18" t="s">
        <v>14065</v>
      </c>
      <c r="Q2680" s="18" t="s">
        <v>12854</v>
      </c>
      <c r="R2680" s="18">
        <v>1.5</v>
      </c>
      <c r="T2680" s="18">
        <v>0</v>
      </c>
      <c r="U2680" s="18">
        <v>0</v>
      </c>
    </row>
    <row r="2681" spans="2:21" x14ac:dyDescent="0.4">
      <c r="B2681" s="18" t="s">
        <v>5926</v>
      </c>
      <c r="C2681" s="18" t="s">
        <v>9451</v>
      </c>
      <c r="D2681" s="18" t="s">
        <v>12741</v>
      </c>
      <c r="E2681" s="19" t="s">
        <v>567</v>
      </c>
      <c r="F2681" s="18" t="s">
        <v>5935</v>
      </c>
      <c r="G2681" s="18" t="s">
        <v>926</v>
      </c>
      <c r="H2681" s="18" t="s">
        <v>6145</v>
      </c>
      <c r="I2681" s="19" t="s">
        <v>6406</v>
      </c>
      <c r="J2681" s="18" t="s">
        <v>5843</v>
      </c>
      <c r="K2681" s="18" t="s">
        <v>14067</v>
      </c>
      <c r="L2681" s="18" t="s">
        <v>10232</v>
      </c>
      <c r="N2681" s="20">
        <v>45322</v>
      </c>
      <c r="O2681" s="18" t="s">
        <v>14068</v>
      </c>
      <c r="P2681" s="18" t="s">
        <v>14067</v>
      </c>
      <c r="Q2681" s="18" t="s">
        <v>12854</v>
      </c>
      <c r="R2681" s="18">
        <v>1.5</v>
      </c>
      <c r="T2681" s="18">
        <v>0</v>
      </c>
      <c r="U2681" s="18">
        <v>0</v>
      </c>
    </row>
    <row r="2682" spans="2:21" x14ac:dyDescent="0.4">
      <c r="B2682" s="18" t="s">
        <v>5926</v>
      </c>
      <c r="C2682" s="18" t="s">
        <v>9451</v>
      </c>
      <c r="D2682" s="18" t="s">
        <v>12741</v>
      </c>
      <c r="E2682" s="19" t="s">
        <v>567</v>
      </c>
      <c r="F2682" s="18" t="s">
        <v>5935</v>
      </c>
      <c r="G2682" s="18" t="s">
        <v>522</v>
      </c>
      <c r="H2682" s="18" t="s">
        <v>9525</v>
      </c>
      <c r="I2682" s="19" t="s">
        <v>9526</v>
      </c>
      <c r="J2682" s="18" t="s">
        <v>5899</v>
      </c>
      <c r="K2682" s="18" t="s">
        <v>14069</v>
      </c>
      <c r="L2682" s="18" t="s">
        <v>10232</v>
      </c>
      <c r="N2682" s="20">
        <v>45322</v>
      </c>
      <c r="O2682" s="18" t="s">
        <v>14070</v>
      </c>
      <c r="P2682" s="18" t="s">
        <v>14069</v>
      </c>
      <c r="Q2682" s="18" t="s">
        <v>12854</v>
      </c>
      <c r="T2682" s="18">
        <v>0</v>
      </c>
      <c r="U2682" s="18">
        <v>0</v>
      </c>
    </row>
    <row r="2683" spans="2:21" x14ac:dyDescent="0.4">
      <c r="B2683" s="18" t="s">
        <v>5926</v>
      </c>
      <c r="C2683" s="18" t="s">
        <v>9451</v>
      </c>
      <c r="D2683" s="18" t="s">
        <v>12741</v>
      </c>
      <c r="E2683" s="19" t="s">
        <v>567</v>
      </c>
      <c r="F2683" s="18" t="s">
        <v>5935</v>
      </c>
      <c r="G2683" s="18" t="s">
        <v>522</v>
      </c>
      <c r="H2683" s="18" t="s">
        <v>9525</v>
      </c>
      <c r="I2683" s="19" t="s">
        <v>9526</v>
      </c>
      <c r="J2683" s="18" t="s">
        <v>5904</v>
      </c>
      <c r="K2683" s="18" t="s">
        <v>14071</v>
      </c>
      <c r="L2683" s="18" t="s">
        <v>10232</v>
      </c>
      <c r="N2683" s="20">
        <v>45322</v>
      </c>
      <c r="O2683" s="18" t="s">
        <v>14072</v>
      </c>
      <c r="P2683" s="18" t="s">
        <v>14071</v>
      </c>
      <c r="Q2683" s="18" t="s">
        <v>12854</v>
      </c>
      <c r="T2683" s="18">
        <v>0</v>
      </c>
      <c r="U2683" s="18">
        <v>0</v>
      </c>
    </row>
    <row r="2684" spans="2:21" x14ac:dyDescent="0.4">
      <c r="B2684" s="18" t="s">
        <v>5926</v>
      </c>
      <c r="C2684" s="18" t="s">
        <v>9451</v>
      </c>
      <c r="D2684" s="18" t="s">
        <v>12741</v>
      </c>
      <c r="E2684" s="19" t="s">
        <v>567</v>
      </c>
      <c r="F2684" s="18" t="s">
        <v>5935</v>
      </c>
      <c r="G2684" s="18" t="s">
        <v>522</v>
      </c>
      <c r="H2684" s="18" t="s">
        <v>9525</v>
      </c>
      <c r="I2684" s="19" t="s">
        <v>9526</v>
      </c>
      <c r="J2684" s="18" t="s">
        <v>5843</v>
      </c>
      <c r="K2684" s="18" t="s">
        <v>14073</v>
      </c>
      <c r="L2684" s="18" t="s">
        <v>10232</v>
      </c>
      <c r="N2684" s="20">
        <v>45322</v>
      </c>
      <c r="O2684" s="18" t="s">
        <v>14074</v>
      </c>
      <c r="P2684" s="18" t="s">
        <v>14073</v>
      </c>
      <c r="Q2684" s="18" t="s">
        <v>12854</v>
      </c>
      <c r="T2684" s="18">
        <v>0</v>
      </c>
      <c r="U2684" s="18">
        <v>0</v>
      </c>
    </row>
    <row r="2685" spans="2:21" x14ac:dyDescent="0.4">
      <c r="B2685" s="18" t="s">
        <v>5926</v>
      </c>
      <c r="C2685" s="18" t="s">
        <v>9451</v>
      </c>
      <c r="D2685" s="18" t="s">
        <v>12741</v>
      </c>
      <c r="E2685" s="19" t="s">
        <v>567</v>
      </c>
      <c r="F2685" s="18" t="s">
        <v>6047</v>
      </c>
      <c r="G2685" s="18" t="s">
        <v>5913</v>
      </c>
      <c r="H2685" s="18" t="s">
        <v>5914</v>
      </c>
      <c r="I2685" s="19" t="s">
        <v>12871</v>
      </c>
      <c r="J2685" s="18" t="s">
        <v>5899</v>
      </c>
      <c r="K2685" s="18" t="s">
        <v>14075</v>
      </c>
      <c r="L2685" s="18" t="s">
        <v>10232</v>
      </c>
      <c r="N2685" s="20">
        <v>45322</v>
      </c>
      <c r="O2685" s="18" t="s">
        <v>14076</v>
      </c>
      <c r="P2685" s="18" t="s">
        <v>14075</v>
      </c>
      <c r="Q2685" s="18" t="s">
        <v>12874</v>
      </c>
      <c r="R2685" s="18">
        <v>0.69</v>
      </c>
      <c r="T2685" s="18">
        <v>0</v>
      </c>
      <c r="U2685" s="18">
        <v>0</v>
      </c>
    </row>
    <row r="2686" spans="2:21" x14ac:dyDescent="0.4">
      <c r="B2686" s="18" t="s">
        <v>5926</v>
      </c>
      <c r="C2686" s="18" t="s">
        <v>9451</v>
      </c>
      <c r="D2686" s="18" t="s">
        <v>12741</v>
      </c>
      <c r="E2686" s="19" t="s">
        <v>567</v>
      </c>
      <c r="F2686" s="18" t="s">
        <v>6047</v>
      </c>
      <c r="G2686" s="18" t="s">
        <v>5913</v>
      </c>
      <c r="H2686" s="18" t="s">
        <v>5914</v>
      </c>
      <c r="I2686" s="19" t="s">
        <v>12871</v>
      </c>
      <c r="J2686" s="18" t="s">
        <v>5904</v>
      </c>
      <c r="K2686" s="18" t="s">
        <v>14077</v>
      </c>
      <c r="L2686" s="18" t="s">
        <v>10232</v>
      </c>
      <c r="N2686" s="20">
        <v>45322</v>
      </c>
      <c r="O2686" s="18" t="s">
        <v>14078</v>
      </c>
      <c r="P2686" s="18" t="s">
        <v>14077</v>
      </c>
      <c r="Q2686" s="18" t="s">
        <v>12874</v>
      </c>
      <c r="R2686" s="18">
        <v>0.69</v>
      </c>
      <c r="T2686" s="18">
        <v>0</v>
      </c>
      <c r="U2686" s="18">
        <v>0</v>
      </c>
    </row>
    <row r="2687" spans="2:21" x14ac:dyDescent="0.4">
      <c r="B2687" s="18" t="s">
        <v>5926</v>
      </c>
      <c r="C2687" s="18" t="s">
        <v>9451</v>
      </c>
      <c r="D2687" s="18" t="s">
        <v>12741</v>
      </c>
      <c r="E2687" s="19" t="s">
        <v>567</v>
      </c>
      <c r="F2687" s="18" t="s">
        <v>6047</v>
      </c>
      <c r="G2687" s="18" t="s">
        <v>5913</v>
      </c>
      <c r="H2687" s="18" t="s">
        <v>5914</v>
      </c>
      <c r="I2687" s="19" t="s">
        <v>12871</v>
      </c>
      <c r="J2687" s="18" t="s">
        <v>5843</v>
      </c>
      <c r="K2687" s="18" t="s">
        <v>14079</v>
      </c>
      <c r="L2687" s="18" t="s">
        <v>10232</v>
      </c>
      <c r="N2687" s="20">
        <v>45322</v>
      </c>
      <c r="O2687" s="18" t="s">
        <v>14080</v>
      </c>
      <c r="P2687" s="18" t="s">
        <v>14079</v>
      </c>
      <c r="Q2687" s="18" t="s">
        <v>12874</v>
      </c>
      <c r="R2687" s="18">
        <v>0.69</v>
      </c>
      <c r="T2687" s="18">
        <v>0</v>
      </c>
      <c r="U2687" s="18">
        <v>0</v>
      </c>
    </row>
    <row r="2688" spans="2:21" x14ac:dyDescent="0.4">
      <c r="B2688" s="18" t="s">
        <v>5926</v>
      </c>
      <c r="C2688" s="18" t="s">
        <v>9451</v>
      </c>
      <c r="D2688" s="18" t="s">
        <v>12741</v>
      </c>
      <c r="E2688" s="19" t="s">
        <v>567</v>
      </c>
      <c r="F2688" s="18" t="s">
        <v>6047</v>
      </c>
      <c r="G2688" s="18" t="s">
        <v>29</v>
      </c>
      <c r="H2688" s="18" t="s">
        <v>5936</v>
      </c>
      <c r="I2688" s="19" t="s">
        <v>6126</v>
      </c>
      <c r="J2688" s="18" t="s">
        <v>5899</v>
      </c>
      <c r="K2688" s="18" t="s">
        <v>14081</v>
      </c>
      <c r="L2688" s="18" t="s">
        <v>10232</v>
      </c>
      <c r="N2688" s="20">
        <v>45322</v>
      </c>
      <c r="O2688" s="18" t="s">
        <v>14082</v>
      </c>
      <c r="P2688" s="18" t="s">
        <v>14081</v>
      </c>
      <c r="Q2688" s="18" t="s">
        <v>12874</v>
      </c>
      <c r="R2688" s="18">
        <v>1.2</v>
      </c>
      <c r="T2688" s="18">
        <v>0</v>
      </c>
      <c r="U2688" s="18">
        <v>0</v>
      </c>
    </row>
    <row r="2689" spans="2:21" x14ac:dyDescent="0.4">
      <c r="B2689" s="18" t="s">
        <v>5926</v>
      </c>
      <c r="C2689" s="18" t="s">
        <v>9451</v>
      </c>
      <c r="D2689" s="18" t="s">
        <v>12741</v>
      </c>
      <c r="E2689" s="19" t="s">
        <v>567</v>
      </c>
      <c r="F2689" s="18" t="s">
        <v>6047</v>
      </c>
      <c r="G2689" s="18" t="s">
        <v>29</v>
      </c>
      <c r="H2689" s="18" t="s">
        <v>5936</v>
      </c>
      <c r="I2689" s="19" t="s">
        <v>6126</v>
      </c>
      <c r="J2689" s="18" t="s">
        <v>5904</v>
      </c>
      <c r="K2689" s="18" t="s">
        <v>14083</v>
      </c>
      <c r="L2689" s="18" t="s">
        <v>10232</v>
      </c>
      <c r="N2689" s="20">
        <v>45322</v>
      </c>
      <c r="O2689" s="18" t="s">
        <v>14084</v>
      </c>
      <c r="P2689" s="18" t="s">
        <v>14083</v>
      </c>
      <c r="Q2689" s="18" t="s">
        <v>12874</v>
      </c>
      <c r="R2689" s="18">
        <v>1.2</v>
      </c>
      <c r="T2689" s="18">
        <v>0</v>
      </c>
      <c r="U2689" s="18">
        <v>0</v>
      </c>
    </row>
    <row r="2690" spans="2:21" x14ac:dyDescent="0.4">
      <c r="B2690" s="18" t="s">
        <v>5926</v>
      </c>
      <c r="C2690" s="18" t="s">
        <v>9451</v>
      </c>
      <c r="D2690" s="18" t="s">
        <v>12741</v>
      </c>
      <c r="E2690" s="19" t="s">
        <v>567</v>
      </c>
      <c r="F2690" s="18" t="s">
        <v>6047</v>
      </c>
      <c r="G2690" s="18" t="s">
        <v>29</v>
      </c>
      <c r="H2690" s="18" t="s">
        <v>5936</v>
      </c>
      <c r="I2690" s="19" t="s">
        <v>6126</v>
      </c>
      <c r="J2690" s="18" t="s">
        <v>5843</v>
      </c>
      <c r="K2690" s="18" t="s">
        <v>14085</v>
      </c>
      <c r="L2690" s="18" t="s">
        <v>10232</v>
      </c>
      <c r="N2690" s="20">
        <v>45322</v>
      </c>
      <c r="O2690" s="18" t="s">
        <v>14086</v>
      </c>
      <c r="P2690" s="18" t="s">
        <v>14085</v>
      </c>
      <c r="Q2690" s="18" t="s">
        <v>12874</v>
      </c>
      <c r="R2690" s="18">
        <v>1.2</v>
      </c>
      <c r="T2690" s="18">
        <v>0</v>
      </c>
      <c r="U2690" s="18">
        <v>0</v>
      </c>
    </row>
    <row r="2691" spans="2:21" x14ac:dyDescent="0.4">
      <c r="B2691" s="18" t="s">
        <v>5926</v>
      </c>
      <c r="C2691" s="18" t="s">
        <v>9451</v>
      </c>
      <c r="D2691" s="18" t="s">
        <v>12741</v>
      </c>
      <c r="E2691" s="19" t="s">
        <v>567</v>
      </c>
      <c r="F2691" s="18" t="s">
        <v>6047</v>
      </c>
      <c r="G2691" s="18" t="s">
        <v>522</v>
      </c>
      <c r="H2691" s="18" t="s">
        <v>9525</v>
      </c>
      <c r="I2691" s="19" t="s">
        <v>9526</v>
      </c>
      <c r="J2691" s="18" t="s">
        <v>5899</v>
      </c>
      <c r="K2691" s="18" t="s">
        <v>14087</v>
      </c>
      <c r="L2691" s="18" t="s">
        <v>10232</v>
      </c>
      <c r="N2691" s="20">
        <v>45322</v>
      </c>
      <c r="O2691" s="18" t="s">
        <v>14088</v>
      </c>
      <c r="P2691" s="18" t="s">
        <v>14087</v>
      </c>
      <c r="Q2691" s="18" t="s">
        <v>12874</v>
      </c>
      <c r="T2691" s="18">
        <v>0</v>
      </c>
      <c r="U2691" s="18">
        <v>0</v>
      </c>
    </row>
    <row r="2692" spans="2:21" x14ac:dyDescent="0.4">
      <c r="B2692" s="18" t="s">
        <v>5926</v>
      </c>
      <c r="C2692" s="18" t="s">
        <v>9451</v>
      </c>
      <c r="D2692" s="18" t="s">
        <v>12741</v>
      </c>
      <c r="E2692" s="19" t="s">
        <v>567</v>
      </c>
      <c r="F2692" s="18" t="s">
        <v>6047</v>
      </c>
      <c r="G2692" s="18" t="s">
        <v>522</v>
      </c>
      <c r="H2692" s="18" t="s">
        <v>9525</v>
      </c>
      <c r="I2692" s="19" t="s">
        <v>9526</v>
      </c>
      <c r="J2692" s="18" t="s">
        <v>5904</v>
      </c>
      <c r="K2692" s="18" t="s">
        <v>14089</v>
      </c>
      <c r="L2692" s="18" t="s">
        <v>10232</v>
      </c>
      <c r="N2692" s="20">
        <v>45322</v>
      </c>
      <c r="O2692" s="18" t="s">
        <v>14090</v>
      </c>
      <c r="P2692" s="18" t="s">
        <v>14089</v>
      </c>
      <c r="Q2692" s="18" t="s">
        <v>12874</v>
      </c>
      <c r="T2692" s="18">
        <v>0</v>
      </c>
      <c r="U2692" s="18">
        <v>0</v>
      </c>
    </row>
    <row r="2693" spans="2:21" x14ac:dyDescent="0.4">
      <c r="B2693" s="18" t="s">
        <v>5926</v>
      </c>
      <c r="C2693" s="18" t="s">
        <v>9451</v>
      </c>
      <c r="D2693" s="18" t="s">
        <v>12741</v>
      </c>
      <c r="E2693" s="19" t="s">
        <v>567</v>
      </c>
      <c r="F2693" s="18" t="s">
        <v>6047</v>
      </c>
      <c r="G2693" s="18" t="s">
        <v>522</v>
      </c>
      <c r="H2693" s="18" t="s">
        <v>9525</v>
      </c>
      <c r="I2693" s="19" t="s">
        <v>9526</v>
      </c>
      <c r="J2693" s="18" t="s">
        <v>5843</v>
      </c>
      <c r="K2693" s="18" t="s">
        <v>14091</v>
      </c>
      <c r="L2693" s="18" t="s">
        <v>10232</v>
      </c>
      <c r="N2693" s="20">
        <v>45322</v>
      </c>
      <c r="O2693" s="18" t="s">
        <v>14092</v>
      </c>
      <c r="P2693" s="18" t="s">
        <v>14091</v>
      </c>
      <c r="Q2693" s="18" t="s">
        <v>12874</v>
      </c>
      <c r="T2693" s="18">
        <v>0</v>
      </c>
      <c r="U2693" s="18">
        <v>0</v>
      </c>
    </row>
    <row r="2694" spans="2:21" x14ac:dyDescent="0.4">
      <c r="B2694" s="18" t="s">
        <v>5926</v>
      </c>
      <c r="C2694" s="18" t="s">
        <v>9451</v>
      </c>
      <c r="D2694" s="18" t="s">
        <v>12741</v>
      </c>
      <c r="E2694" s="19" t="s">
        <v>567</v>
      </c>
      <c r="F2694" s="18" t="s">
        <v>5896</v>
      </c>
      <c r="G2694" s="18" t="s">
        <v>5913</v>
      </c>
      <c r="H2694" s="18" t="s">
        <v>5914</v>
      </c>
      <c r="I2694" s="19" t="s">
        <v>12871</v>
      </c>
      <c r="J2694" s="18" t="s">
        <v>5899</v>
      </c>
      <c r="K2694" s="18" t="s">
        <v>14093</v>
      </c>
      <c r="L2694" s="18" t="s">
        <v>10232</v>
      </c>
      <c r="N2694" s="20">
        <v>45322</v>
      </c>
      <c r="O2694" s="18" t="s">
        <v>14094</v>
      </c>
      <c r="P2694" s="18" t="s">
        <v>14093</v>
      </c>
      <c r="Q2694" s="18" t="s">
        <v>12893</v>
      </c>
      <c r="R2694" s="18">
        <v>0.69</v>
      </c>
      <c r="T2694" s="18">
        <v>0</v>
      </c>
      <c r="U2694" s="18">
        <v>0</v>
      </c>
    </row>
    <row r="2695" spans="2:21" x14ac:dyDescent="0.4">
      <c r="B2695" s="18" t="s">
        <v>5926</v>
      </c>
      <c r="C2695" s="18" t="s">
        <v>9451</v>
      </c>
      <c r="D2695" s="18" t="s">
        <v>12741</v>
      </c>
      <c r="E2695" s="19" t="s">
        <v>567</v>
      </c>
      <c r="F2695" s="18" t="s">
        <v>5896</v>
      </c>
      <c r="G2695" s="18" t="s">
        <v>5913</v>
      </c>
      <c r="H2695" s="18" t="s">
        <v>5914</v>
      </c>
      <c r="I2695" s="19" t="s">
        <v>12871</v>
      </c>
      <c r="J2695" s="18" t="s">
        <v>5904</v>
      </c>
      <c r="K2695" s="18" t="s">
        <v>14095</v>
      </c>
      <c r="L2695" s="18" t="s">
        <v>10232</v>
      </c>
      <c r="N2695" s="20">
        <v>45322</v>
      </c>
      <c r="O2695" s="18" t="s">
        <v>14096</v>
      </c>
      <c r="P2695" s="18" t="s">
        <v>14095</v>
      </c>
      <c r="Q2695" s="18" t="s">
        <v>12893</v>
      </c>
      <c r="R2695" s="18">
        <v>0.69</v>
      </c>
      <c r="T2695" s="18">
        <v>0</v>
      </c>
      <c r="U2695" s="18">
        <v>0</v>
      </c>
    </row>
    <row r="2696" spans="2:21" x14ac:dyDescent="0.4">
      <c r="B2696" s="18" t="s">
        <v>5926</v>
      </c>
      <c r="C2696" s="18" t="s">
        <v>9451</v>
      </c>
      <c r="D2696" s="18" t="s">
        <v>12741</v>
      </c>
      <c r="E2696" s="19" t="s">
        <v>567</v>
      </c>
      <c r="F2696" s="18" t="s">
        <v>5896</v>
      </c>
      <c r="G2696" s="18" t="s">
        <v>5913</v>
      </c>
      <c r="H2696" s="18" t="s">
        <v>5914</v>
      </c>
      <c r="I2696" s="19" t="s">
        <v>12871</v>
      </c>
      <c r="J2696" s="18" t="s">
        <v>5843</v>
      </c>
      <c r="K2696" s="18" t="s">
        <v>14097</v>
      </c>
      <c r="L2696" s="18" t="s">
        <v>10232</v>
      </c>
      <c r="N2696" s="20">
        <v>45322</v>
      </c>
      <c r="O2696" s="18" t="s">
        <v>14098</v>
      </c>
      <c r="P2696" s="18" t="s">
        <v>14097</v>
      </c>
      <c r="Q2696" s="18" t="s">
        <v>12893</v>
      </c>
      <c r="R2696" s="18">
        <v>0.69</v>
      </c>
      <c r="T2696" s="18">
        <v>0</v>
      </c>
      <c r="U2696" s="18">
        <v>0</v>
      </c>
    </row>
    <row r="2697" spans="2:21" x14ac:dyDescent="0.4">
      <c r="B2697" s="18" t="s">
        <v>5926</v>
      </c>
      <c r="C2697" s="18" t="s">
        <v>9451</v>
      </c>
      <c r="D2697" s="18" t="s">
        <v>12741</v>
      </c>
      <c r="E2697" s="19" t="s">
        <v>567</v>
      </c>
      <c r="F2697" s="18" t="s">
        <v>5896</v>
      </c>
      <c r="G2697" s="18" t="s">
        <v>5913</v>
      </c>
      <c r="H2697" s="18" t="s">
        <v>5914</v>
      </c>
      <c r="I2697" s="19" t="s">
        <v>12871</v>
      </c>
      <c r="J2697" s="18" t="s">
        <v>5923</v>
      </c>
      <c r="K2697" s="18" t="s">
        <v>14099</v>
      </c>
      <c r="L2697" s="18" t="s">
        <v>10232</v>
      </c>
      <c r="N2697" s="20">
        <v>45322</v>
      </c>
      <c r="O2697" s="18" t="s">
        <v>14100</v>
      </c>
      <c r="P2697" s="18" t="s">
        <v>14099</v>
      </c>
      <c r="Q2697" s="18" t="s">
        <v>12893</v>
      </c>
      <c r="R2697" s="18">
        <v>0.69</v>
      </c>
      <c r="T2697" s="18">
        <v>0</v>
      </c>
      <c r="U2697" s="18">
        <v>0</v>
      </c>
    </row>
    <row r="2698" spans="2:21" x14ac:dyDescent="0.4">
      <c r="B2698" s="18" t="s">
        <v>5926</v>
      </c>
      <c r="C2698" s="18" t="s">
        <v>9451</v>
      </c>
      <c r="D2698" s="18" t="s">
        <v>12741</v>
      </c>
      <c r="E2698" s="19" t="s">
        <v>567</v>
      </c>
      <c r="F2698" s="18" t="s">
        <v>5896</v>
      </c>
      <c r="G2698" s="18" t="s">
        <v>29</v>
      </c>
      <c r="H2698" s="18" t="s">
        <v>5936</v>
      </c>
      <c r="I2698" s="19" t="s">
        <v>6126</v>
      </c>
      <c r="J2698" s="18" t="s">
        <v>5899</v>
      </c>
      <c r="K2698" s="18" t="s">
        <v>14101</v>
      </c>
      <c r="L2698" s="18" t="s">
        <v>10232</v>
      </c>
      <c r="N2698" s="20">
        <v>45322</v>
      </c>
      <c r="O2698" s="18" t="s">
        <v>14102</v>
      </c>
      <c r="P2698" s="18" t="s">
        <v>14101</v>
      </c>
      <c r="Q2698" s="18" t="s">
        <v>12893</v>
      </c>
      <c r="R2698" s="18">
        <v>1.2</v>
      </c>
      <c r="T2698" s="18">
        <v>0</v>
      </c>
      <c r="U2698" s="18">
        <v>0</v>
      </c>
    </row>
    <row r="2699" spans="2:21" x14ac:dyDescent="0.4">
      <c r="B2699" s="18" t="s">
        <v>5926</v>
      </c>
      <c r="C2699" s="18" t="s">
        <v>9451</v>
      </c>
      <c r="D2699" s="18" t="s">
        <v>12741</v>
      </c>
      <c r="E2699" s="19" t="s">
        <v>567</v>
      </c>
      <c r="F2699" s="18" t="s">
        <v>5896</v>
      </c>
      <c r="G2699" s="18" t="s">
        <v>29</v>
      </c>
      <c r="H2699" s="18" t="s">
        <v>5936</v>
      </c>
      <c r="I2699" s="19" t="s">
        <v>6126</v>
      </c>
      <c r="J2699" s="18" t="s">
        <v>5904</v>
      </c>
      <c r="K2699" s="18" t="s">
        <v>14103</v>
      </c>
      <c r="L2699" s="18" t="s">
        <v>10232</v>
      </c>
      <c r="N2699" s="20">
        <v>45322</v>
      </c>
      <c r="O2699" s="18" t="s">
        <v>14104</v>
      </c>
      <c r="P2699" s="18" t="s">
        <v>14103</v>
      </c>
      <c r="Q2699" s="18" t="s">
        <v>12893</v>
      </c>
      <c r="R2699" s="18">
        <v>1.2</v>
      </c>
      <c r="T2699" s="18">
        <v>0</v>
      </c>
      <c r="U2699" s="18">
        <v>0</v>
      </c>
    </row>
    <row r="2700" spans="2:21" x14ac:dyDescent="0.4">
      <c r="B2700" s="18" t="s">
        <v>5926</v>
      </c>
      <c r="C2700" s="18" t="s">
        <v>9451</v>
      </c>
      <c r="D2700" s="18" t="s">
        <v>12741</v>
      </c>
      <c r="E2700" s="19" t="s">
        <v>567</v>
      </c>
      <c r="F2700" s="18" t="s">
        <v>5896</v>
      </c>
      <c r="G2700" s="18" t="s">
        <v>29</v>
      </c>
      <c r="H2700" s="18" t="s">
        <v>5936</v>
      </c>
      <c r="I2700" s="19" t="s">
        <v>6126</v>
      </c>
      <c r="J2700" s="18" t="s">
        <v>5843</v>
      </c>
      <c r="K2700" s="18" t="s">
        <v>14105</v>
      </c>
      <c r="L2700" s="18" t="s">
        <v>10232</v>
      </c>
      <c r="N2700" s="20">
        <v>45322</v>
      </c>
      <c r="O2700" s="18" t="s">
        <v>14106</v>
      </c>
      <c r="P2700" s="18" t="s">
        <v>14105</v>
      </c>
      <c r="Q2700" s="18" t="s">
        <v>12893</v>
      </c>
      <c r="R2700" s="18">
        <v>1.2</v>
      </c>
      <c r="T2700" s="18">
        <v>0</v>
      </c>
      <c r="U2700" s="18">
        <v>0</v>
      </c>
    </row>
    <row r="2701" spans="2:21" x14ac:dyDescent="0.4">
      <c r="B2701" s="18" t="s">
        <v>5926</v>
      </c>
      <c r="C2701" s="18" t="s">
        <v>9451</v>
      </c>
      <c r="D2701" s="18" t="s">
        <v>12741</v>
      </c>
      <c r="E2701" s="19" t="s">
        <v>567</v>
      </c>
      <c r="F2701" s="18" t="s">
        <v>5896</v>
      </c>
      <c r="G2701" s="18" t="s">
        <v>29</v>
      </c>
      <c r="H2701" s="18" t="s">
        <v>5936</v>
      </c>
      <c r="I2701" s="19" t="s">
        <v>6126</v>
      </c>
      <c r="J2701" s="18" t="s">
        <v>5923</v>
      </c>
      <c r="K2701" s="18" t="s">
        <v>14107</v>
      </c>
      <c r="L2701" s="18" t="s">
        <v>10232</v>
      </c>
      <c r="N2701" s="20">
        <v>45322</v>
      </c>
      <c r="O2701" s="18" t="s">
        <v>14108</v>
      </c>
      <c r="P2701" s="18" t="s">
        <v>14107</v>
      </c>
      <c r="Q2701" s="18" t="s">
        <v>12893</v>
      </c>
      <c r="R2701" s="18">
        <v>1.2</v>
      </c>
      <c r="T2701" s="18">
        <v>0</v>
      </c>
      <c r="U2701" s="18">
        <v>0</v>
      </c>
    </row>
    <row r="2702" spans="2:21" x14ac:dyDescent="0.4">
      <c r="B2702" s="18" t="s">
        <v>5926</v>
      </c>
      <c r="C2702" s="18" t="s">
        <v>9451</v>
      </c>
      <c r="D2702" s="18" t="s">
        <v>12741</v>
      </c>
      <c r="E2702" s="19" t="s">
        <v>567</v>
      </c>
      <c r="F2702" s="18" t="s">
        <v>5896</v>
      </c>
      <c r="G2702" s="18" t="s">
        <v>522</v>
      </c>
      <c r="H2702" s="18" t="s">
        <v>9525</v>
      </c>
      <c r="I2702" s="19" t="s">
        <v>9526</v>
      </c>
      <c r="J2702" s="18" t="s">
        <v>5899</v>
      </c>
      <c r="K2702" s="18" t="s">
        <v>14109</v>
      </c>
      <c r="L2702" s="18" t="s">
        <v>10232</v>
      </c>
      <c r="N2702" s="20">
        <v>45322</v>
      </c>
      <c r="O2702" s="18" t="s">
        <v>14110</v>
      </c>
      <c r="P2702" s="18" t="s">
        <v>14109</v>
      </c>
      <c r="Q2702" s="18" t="s">
        <v>12893</v>
      </c>
      <c r="T2702" s="18">
        <v>0</v>
      </c>
      <c r="U2702" s="18">
        <v>0</v>
      </c>
    </row>
    <row r="2703" spans="2:21" x14ac:dyDescent="0.4">
      <c r="B2703" s="18" t="s">
        <v>5926</v>
      </c>
      <c r="C2703" s="18" t="s">
        <v>9451</v>
      </c>
      <c r="D2703" s="18" t="s">
        <v>12741</v>
      </c>
      <c r="E2703" s="19" t="s">
        <v>567</v>
      </c>
      <c r="F2703" s="18" t="s">
        <v>5896</v>
      </c>
      <c r="G2703" s="18" t="s">
        <v>522</v>
      </c>
      <c r="H2703" s="18" t="s">
        <v>9525</v>
      </c>
      <c r="I2703" s="19" t="s">
        <v>9526</v>
      </c>
      <c r="J2703" s="18" t="s">
        <v>5904</v>
      </c>
      <c r="K2703" s="18" t="s">
        <v>14111</v>
      </c>
      <c r="L2703" s="18" t="s">
        <v>10232</v>
      </c>
      <c r="N2703" s="20">
        <v>45322</v>
      </c>
      <c r="O2703" s="18" t="s">
        <v>14112</v>
      </c>
      <c r="P2703" s="18" t="s">
        <v>14111</v>
      </c>
      <c r="Q2703" s="18" t="s">
        <v>12893</v>
      </c>
      <c r="T2703" s="18">
        <v>0</v>
      </c>
      <c r="U2703" s="18">
        <v>0</v>
      </c>
    </row>
    <row r="2704" spans="2:21" x14ac:dyDescent="0.4">
      <c r="B2704" s="18" t="s">
        <v>5926</v>
      </c>
      <c r="C2704" s="18" t="s">
        <v>9451</v>
      </c>
      <c r="D2704" s="18" t="s">
        <v>12741</v>
      </c>
      <c r="E2704" s="19" t="s">
        <v>567</v>
      </c>
      <c r="F2704" s="18" t="s">
        <v>5896</v>
      </c>
      <c r="G2704" s="18" t="s">
        <v>522</v>
      </c>
      <c r="H2704" s="18" t="s">
        <v>9525</v>
      </c>
      <c r="I2704" s="19" t="s">
        <v>9526</v>
      </c>
      <c r="J2704" s="18" t="s">
        <v>5843</v>
      </c>
      <c r="K2704" s="18" t="s">
        <v>14113</v>
      </c>
      <c r="L2704" s="18" t="s">
        <v>10232</v>
      </c>
      <c r="N2704" s="20">
        <v>45322</v>
      </c>
      <c r="O2704" s="18" t="s">
        <v>14114</v>
      </c>
      <c r="P2704" s="18" t="s">
        <v>14113</v>
      </c>
      <c r="Q2704" s="18" t="s">
        <v>12893</v>
      </c>
      <c r="T2704" s="18">
        <v>0</v>
      </c>
      <c r="U2704" s="18">
        <v>0</v>
      </c>
    </row>
    <row r="2705" spans="2:21" x14ac:dyDescent="0.4">
      <c r="B2705" s="18" t="s">
        <v>5926</v>
      </c>
      <c r="C2705" s="18" t="s">
        <v>9451</v>
      </c>
      <c r="D2705" s="18" t="s">
        <v>12741</v>
      </c>
      <c r="E2705" s="19" t="s">
        <v>567</v>
      </c>
      <c r="F2705" s="18" t="s">
        <v>5991</v>
      </c>
      <c r="G2705" s="18" t="s">
        <v>5913</v>
      </c>
      <c r="H2705" s="18" t="s">
        <v>5914</v>
      </c>
      <c r="I2705" s="19" t="s">
        <v>12871</v>
      </c>
      <c r="J2705" s="18" t="s">
        <v>5899</v>
      </c>
      <c r="K2705" s="18" t="s">
        <v>14115</v>
      </c>
      <c r="L2705" s="18" t="s">
        <v>10232</v>
      </c>
      <c r="N2705" s="20">
        <v>45322</v>
      </c>
      <c r="O2705" s="18" t="s">
        <v>14116</v>
      </c>
      <c r="P2705" s="18" t="s">
        <v>14115</v>
      </c>
      <c r="Q2705" s="18" t="s">
        <v>12916</v>
      </c>
      <c r="R2705" s="18">
        <v>0.69</v>
      </c>
      <c r="T2705" s="18">
        <v>0</v>
      </c>
      <c r="U2705" s="18">
        <v>0</v>
      </c>
    </row>
    <row r="2706" spans="2:21" x14ac:dyDescent="0.4">
      <c r="B2706" s="18" t="s">
        <v>5926</v>
      </c>
      <c r="C2706" s="18" t="s">
        <v>9451</v>
      </c>
      <c r="D2706" s="18" t="s">
        <v>12741</v>
      </c>
      <c r="E2706" s="19" t="s">
        <v>567</v>
      </c>
      <c r="F2706" s="18" t="s">
        <v>5991</v>
      </c>
      <c r="G2706" s="18" t="s">
        <v>5913</v>
      </c>
      <c r="H2706" s="18" t="s">
        <v>5914</v>
      </c>
      <c r="I2706" s="19" t="s">
        <v>12871</v>
      </c>
      <c r="J2706" s="18" t="s">
        <v>5904</v>
      </c>
      <c r="K2706" s="18" t="s">
        <v>14117</v>
      </c>
      <c r="L2706" s="18" t="s">
        <v>10232</v>
      </c>
      <c r="N2706" s="20">
        <v>45322</v>
      </c>
      <c r="O2706" s="18" t="s">
        <v>14118</v>
      </c>
      <c r="P2706" s="18" t="s">
        <v>14117</v>
      </c>
      <c r="Q2706" s="18" t="s">
        <v>12916</v>
      </c>
      <c r="R2706" s="18">
        <v>0.69</v>
      </c>
      <c r="T2706" s="18">
        <v>0</v>
      </c>
      <c r="U2706" s="18">
        <v>0</v>
      </c>
    </row>
    <row r="2707" spans="2:21" x14ac:dyDescent="0.4">
      <c r="B2707" s="18" t="s">
        <v>5926</v>
      </c>
      <c r="C2707" s="18" t="s">
        <v>9451</v>
      </c>
      <c r="D2707" s="18" t="s">
        <v>12741</v>
      </c>
      <c r="E2707" s="19" t="s">
        <v>567</v>
      </c>
      <c r="F2707" s="18" t="s">
        <v>5991</v>
      </c>
      <c r="G2707" s="18" t="s">
        <v>5913</v>
      </c>
      <c r="H2707" s="18" t="s">
        <v>5914</v>
      </c>
      <c r="I2707" s="19" t="s">
        <v>12871</v>
      </c>
      <c r="J2707" s="18" t="s">
        <v>5843</v>
      </c>
      <c r="K2707" s="18" t="s">
        <v>14119</v>
      </c>
      <c r="L2707" s="18" t="s">
        <v>10232</v>
      </c>
      <c r="N2707" s="20">
        <v>45322</v>
      </c>
      <c r="O2707" s="18" t="s">
        <v>14120</v>
      </c>
      <c r="P2707" s="18" t="s">
        <v>14119</v>
      </c>
      <c r="Q2707" s="18" t="s">
        <v>12916</v>
      </c>
      <c r="R2707" s="18">
        <v>0.69</v>
      </c>
      <c r="T2707" s="18">
        <v>0</v>
      </c>
      <c r="U2707" s="18">
        <v>0</v>
      </c>
    </row>
    <row r="2708" spans="2:21" x14ac:dyDescent="0.4">
      <c r="B2708" s="18" t="s">
        <v>5926</v>
      </c>
      <c r="C2708" s="18" t="s">
        <v>9451</v>
      </c>
      <c r="D2708" s="18" t="s">
        <v>12741</v>
      </c>
      <c r="E2708" s="19" t="s">
        <v>567</v>
      </c>
      <c r="F2708" s="18" t="s">
        <v>5991</v>
      </c>
      <c r="G2708" s="18" t="s">
        <v>5913</v>
      </c>
      <c r="H2708" s="18" t="s">
        <v>5914</v>
      </c>
      <c r="I2708" s="19" t="s">
        <v>12871</v>
      </c>
      <c r="J2708" s="18" t="s">
        <v>5923</v>
      </c>
      <c r="K2708" s="18" t="s">
        <v>15890</v>
      </c>
      <c r="L2708" s="18" t="s">
        <v>10232</v>
      </c>
      <c r="N2708" s="20">
        <v>45322</v>
      </c>
      <c r="O2708" s="18" t="s">
        <v>15891</v>
      </c>
      <c r="P2708" s="18" t="s">
        <v>15890</v>
      </c>
      <c r="Q2708" s="18" t="s">
        <v>12916</v>
      </c>
      <c r="R2708" s="18">
        <v>0.69</v>
      </c>
      <c r="T2708" s="18">
        <v>0</v>
      </c>
      <c r="U2708" s="18">
        <v>0</v>
      </c>
    </row>
    <row r="2709" spans="2:21" x14ac:dyDescent="0.4">
      <c r="B2709" s="18" t="s">
        <v>5926</v>
      </c>
      <c r="C2709" s="18" t="s">
        <v>9451</v>
      </c>
      <c r="D2709" s="18" t="s">
        <v>12741</v>
      </c>
      <c r="E2709" s="19" t="s">
        <v>567</v>
      </c>
      <c r="F2709" s="18" t="s">
        <v>5991</v>
      </c>
      <c r="G2709" s="18" t="s">
        <v>29</v>
      </c>
      <c r="H2709" s="18" t="s">
        <v>5936</v>
      </c>
      <c r="I2709" s="19" t="s">
        <v>6126</v>
      </c>
      <c r="J2709" s="18" t="s">
        <v>5899</v>
      </c>
      <c r="K2709" s="18" t="s">
        <v>14121</v>
      </c>
      <c r="L2709" s="18" t="s">
        <v>10232</v>
      </c>
      <c r="N2709" s="20">
        <v>45322</v>
      </c>
      <c r="O2709" s="18" t="s">
        <v>14122</v>
      </c>
      <c r="P2709" s="18" t="s">
        <v>14121</v>
      </c>
      <c r="Q2709" s="18" t="s">
        <v>12916</v>
      </c>
      <c r="R2709" s="18">
        <v>1.2</v>
      </c>
      <c r="T2709" s="18">
        <v>0</v>
      </c>
      <c r="U2709" s="18">
        <v>0</v>
      </c>
    </row>
    <row r="2710" spans="2:21" x14ac:dyDescent="0.4">
      <c r="B2710" s="18" t="s">
        <v>5926</v>
      </c>
      <c r="C2710" s="18" t="s">
        <v>9451</v>
      </c>
      <c r="D2710" s="18" t="s">
        <v>12741</v>
      </c>
      <c r="E2710" s="19" t="s">
        <v>567</v>
      </c>
      <c r="F2710" s="18" t="s">
        <v>5991</v>
      </c>
      <c r="G2710" s="18" t="s">
        <v>29</v>
      </c>
      <c r="H2710" s="18" t="s">
        <v>5936</v>
      </c>
      <c r="I2710" s="19" t="s">
        <v>6126</v>
      </c>
      <c r="J2710" s="18" t="s">
        <v>5904</v>
      </c>
      <c r="K2710" s="18" t="s">
        <v>14123</v>
      </c>
      <c r="L2710" s="18" t="s">
        <v>10232</v>
      </c>
      <c r="N2710" s="20">
        <v>45322</v>
      </c>
      <c r="O2710" s="18" t="s">
        <v>14124</v>
      </c>
      <c r="P2710" s="18" t="s">
        <v>14123</v>
      </c>
      <c r="Q2710" s="18" t="s">
        <v>12916</v>
      </c>
      <c r="R2710" s="18">
        <v>1.2</v>
      </c>
      <c r="T2710" s="18">
        <v>0</v>
      </c>
      <c r="U2710" s="18">
        <v>0</v>
      </c>
    </row>
    <row r="2711" spans="2:21" x14ac:dyDescent="0.4">
      <c r="B2711" s="18" t="s">
        <v>5926</v>
      </c>
      <c r="C2711" s="18" t="s">
        <v>9451</v>
      </c>
      <c r="D2711" s="18" t="s">
        <v>12741</v>
      </c>
      <c r="E2711" s="19" t="s">
        <v>567</v>
      </c>
      <c r="F2711" s="18" t="s">
        <v>5991</v>
      </c>
      <c r="G2711" s="18" t="s">
        <v>29</v>
      </c>
      <c r="H2711" s="18" t="s">
        <v>5936</v>
      </c>
      <c r="I2711" s="19" t="s">
        <v>6126</v>
      </c>
      <c r="J2711" s="18" t="s">
        <v>5843</v>
      </c>
      <c r="K2711" s="18" t="s">
        <v>14125</v>
      </c>
      <c r="L2711" s="18" t="s">
        <v>10232</v>
      </c>
      <c r="N2711" s="20">
        <v>45322</v>
      </c>
      <c r="O2711" s="18" t="s">
        <v>14126</v>
      </c>
      <c r="P2711" s="18" t="s">
        <v>14125</v>
      </c>
      <c r="Q2711" s="18" t="s">
        <v>12916</v>
      </c>
      <c r="R2711" s="18">
        <v>1.2</v>
      </c>
      <c r="T2711" s="18">
        <v>0</v>
      </c>
      <c r="U2711" s="18">
        <v>0</v>
      </c>
    </row>
    <row r="2712" spans="2:21" x14ac:dyDescent="0.4">
      <c r="B2712" s="18" t="s">
        <v>5926</v>
      </c>
      <c r="C2712" s="18" t="s">
        <v>9451</v>
      </c>
      <c r="D2712" s="18" t="s">
        <v>12741</v>
      </c>
      <c r="E2712" s="19" t="s">
        <v>567</v>
      </c>
      <c r="F2712" s="18" t="s">
        <v>5991</v>
      </c>
      <c r="G2712" s="18" t="s">
        <v>29</v>
      </c>
      <c r="H2712" s="18" t="s">
        <v>5936</v>
      </c>
      <c r="I2712" s="19" t="s">
        <v>6126</v>
      </c>
      <c r="J2712" s="18" t="s">
        <v>5923</v>
      </c>
      <c r="K2712" s="18" t="s">
        <v>15892</v>
      </c>
      <c r="L2712" s="18" t="s">
        <v>10232</v>
      </c>
      <c r="N2712" s="20">
        <v>45322</v>
      </c>
      <c r="O2712" s="18" t="s">
        <v>15893</v>
      </c>
      <c r="P2712" s="18" t="s">
        <v>15892</v>
      </c>
      <c r="Q2712" s="18" t="s">
        <v>12916</v>
      </c>
      <c r="R2712" s="18">
        <v>1.2</v>
      </c>
      <c r="T2712" s="18">
        <v>0</v>
      </c>
      <c r="U2712" s="18">
        <v>0</v>
      </c>
    </row>
    <row r="2713" spans="2:21" x14ac:dyDescent="0.4">
      <c r="B2713" s="18" t="s">
        <v>5926</v>
      </c>
      <c r="C2713" s="18" t="s">
        <v>9451</v>
      </c>
      <c r="D2713" s="18" t="s">
        <v>12741</v>
      </c>
      <c r="E2713" s="19" t="s">
        <v>567</v>
      </c>
      <c r="F2713" s="18" t="s">
        <v>5991</v>
      </c>
      <c r="G2713" s="18" t="s">
        <v>522</v>
      </c>
      <c r="H2713" s="18" t="s">
        <v>9525</v>
      </c>
      <c r="I2713" s="19" t="s">
        <v>9526</v>
      </c>
      <c r="J2713" s="18" t="s">
        <v>5899</v>
      </c>
      <c r="K2713" s="18" t="s">
        <v>14127</v>
      </c>
      <c r="L2713" s="18" t="s">
        <v>10232</v>
      </c>
      <c r="N2713" s="20">
        <v>45322</v>
      </c>
      <c r="O2713" s="18" t="s">
        <v>14128</v>
      </c>
      <c r="P2713" s="18" t="s">
        <v>14127</v>
      </c>
      <c r="Q2713" s="18" t="s">
        <v>12916</v>
      </c>
      <c r="T2713" s="18">
        <v>0</v>
      </c>
      <c r="U2713" s="18">
        <v>0</v>
      </c>
    </row>
    <row r="2714" spans="2:21" x14ac:dyDescent="0.4">
      <c r="B2714" s="18" t="s">
        <v>5926</v>
      </c>
      <c r="C2714" s="18" t="s">
        <v>9451</v>
      </c>
      <c r="D2714" s="18" t="s">
        <v>12741</v>
      </c>
      <c r="E2714" s="19" t="s">
        <v>567</v>
      </c>
      <c r="F2714" s="18" t="s">
        <v>5991</v>
      </c>
      <c r="G2714" s="18" t="s">
        <v>522</v>
      </c>
      <c r="H2714" s="18" t="s">
        <v>9525</v>
      </c>
      <c r="I2714" s="19" t="s">
        <v>9526</v>
      </c>
      <c r="J2714" s="18" t="s">
        <v>5904</v>
      </c>
      <c r="K2714" s="18" t="s">
        <v>14129</v>
      </c>
      <c r="L2714" s="18" t="s">
        <v>10232</v>
      </c>
      <c r="N2714" s="20">
        <v>45322</v>
      </c>
      <c r="O2714" s="18" t="s">
        <v>14130</v>
      </c>
      <c r="P2714" s="18" t="s">
        <v>14129</v>
      </c>
      <c r="Q2714" s="18" t="s">
        <v>12916</v>
      </c>
      <c r="T2714" s="18">
        <v>0</v>
      </c>
      <c r="U2714" s="18">
        <v>0</v>
      </c>
    </row>
    <row r="2715" spans="2:21" x14ac:dyDescent="0.4">
      <c r="B2715" s="18" t="s">
        <v>5926</v>
      </c>
      <c r="C2715" s="18" t="s">
        <v>9451</v>
      </c>
      <c r="D2715" s="18" t="s">
        <v>12741</v>
      </c>
      <c r="E2715" s="19" t="s">
        <v>567</v>
      </c>
      <c r="F2715" s="18" t="s">
        <v>5991</v>
      </c>
      <c r="G2715" s="18" t="s">
        <v>522</v>
      </c>
      <c r="H2715" s="18" t="s">
        <v>9525</v>
      </c>
      <c r="I2715" s="19" t="s">
        <v>9526</v>
      </c>
      <c r="J2715" s="18" t="s">
        <v>5843</v>
      </c>
      <c r="K2715" s="18" t="s">
        <v>14131</v>
      </c>
      <c r="L2715" s="18" t="s">
        <v>10232</v>
      </c>
      <c r="N2715" s="20">
        <v>45322</v>
      </c>
      <c r="O2715" s="18" t="s">
        <v>14132</v>
      </c>
      <c r="P2715" s="18" t="s">
        <v>14131</v>
      </c>
      <c r="Q2715" s="18" t="s">
        <v>12916</v>
      </c>
      <c r="T2715" s="18">
        <v>0</v>
      </c>
      <c r="U2715" s="18">
        <v>0</v>
      </c>
    </row>
    <row r="2716" spans="2:21" x14ac:dyDescent="0.4">
      <c r="B2716" s="18" t="s">
        <v>5926</v>
      </c>
      <c r="C2716" s="18" t="s">
        <v>9451</v>
      </c>
      <c r="D2716" s="18" t="s">
        <v>12741</v>
      </c>
      <c r="E2716" s="19" t="s">
        <v>12768</v>
      </c>
      <c r="F2716" s="18" t="s">
        <v>6047</v>
      </c>
      <c r="G2716" s="18" t="s">
        <v>29</v>
      </c>
      <c r="H2716" s="18" t="s">
        <v>5936</v>
      </c>
      <c r="I2716" s="19" t="s">
        <v>6126</v>
      </c>
      <c r="J2716" s="18" t="s">
        <v>5899</v>
      </c>
      <c r="K2716" s="18" t="s">
        <v>13981</v>
      </c>
      <c r="L2716" s="18" t="s">
        <v>10232</v>
      </c>
      <c r="N2716" s="20">
        <v>45322</v>
      </c>
      <c r="O2716" s="18" t="s">
        <v>13982</v>
      </c>
      <c r="P2716" s="18" t="s">
        <v>13981</v>
      </c>
      <c r="Q2716" s="18" t="s">
        <v>12771</v>
      </c>
      <c r="R2716" s="18">
        <v>1.2</v>
      </c>
      <c r="T2716" s="18">
        <v>0</v>
      </c>
      <c r="U2716" s="18">
        <v>0</v>
      </c>
    </row>
    <row r="2717" spans="2:21" x14ac:dyDescent="0.4">
      <c r="B2717" s="18" t="s">
        <v>5926</v>
      </c>
      <c r="C2717" s="18" t="s">
        <v>9451</v>
      </c>
      <c r="D2717" s="18" t="s">
        <v>12741</v>
      </c>
      <c r="E2717" s="19" t="s">
        <v>12768</v>
      </c>
      <c r="F2717" s="18" t="s">
        <v>6047</v>
      </c>
      <c r="G2717" s="18" t="s">
        <v>29</v>
      </c>
      <c r="H2717" s="18" t="s">
        <v>5936</v>
      </c>
      <c r="I2717" s="19" t="s">
        <v>6126</v>
      </c>
      <c r="J2717" s="18" t="s">
        <v>5904</v>
      </c>
      <c r="K2717" s="18" t="s">
        <v>13983</v>
      </c>
      <c r="L2717" s="18" t="s">
        <v>10232</v>
      </c>
      <c r="N2717" s="20">
        <v>45322</v>
      </c>
      <c r="O2717" s="18" t="s">
        <v>13984</v>
      </c>
      <c r="P2717" s="18" t="s">
        <v>13983</v>
      </c>
      <c r="Q2717" s="18" t="s">
        <v>12771</v>
      </c>
      <c r="R2717" s="18">
        <v>1.2</v>
      </c>
      <c r="T2717" s="18">
        <v>0</v>
      </c>
      <c r="U2717" s="18">
        <v>0</v>
      </c>
    </row>
    <row r="2718" spans="2:21" x14ac:dyDescent="0.4">
      <c r="B2718" s="18" t="s">
        <v>5926</v>
      </c>
      <c r="C2718" s="18" t="s">
        <v>9451</v>
      </c>
      <c r="D2718" s="18" t="s">
        <v>12741</v>
      </c>
      <c r="E2718" s="19" t="s">
        <v>12768</v>
      </c>
      <c r="F2718" s="18" t="s">
        <v>6047</v>
      </c>
      <c r="G2718" s="18" t="s">
        <v>29</v>
      </c>
      <c r="H2718" s="18" t="s">
        <v>5936</v>
      </c>
      <c r="I2718" s="19" t="s">
        <v>6126</v>
      </c>
      <c r="J2718" s="18" t="s">
        <v>5843</v>
      </c>
      <c r="K2718" s="18" t="s">
        <v>13985</v>
      </c>
      <c r="L2718" s="18" t="s">
        <v>10232</v>
      </c>
      <c r="N2718" s="20">
        <v>45322</v>
      </c>
      <c r="O2718" s="18" t="s">
        <v>13986</v>
      </c>
      <c r="P2718" s="18" t="s">
        <v>13985</v>
      </c>
      <c r="Q2718" s="18" t="s">
        <v>12771</v>
      </c>
      <c r="R2718" s="18">
        <v>1.2</v>
      </c>
      <c r="T2718" s="18">
        <v>0</v>
      </c>
      <c r="U2718" s="18">
        <v>0</v>
      </c>
    </row>
    <row r="2719" spans="2:21" x14ac:dyDescent="0.4">
      <c r="B2719" s="18" t="s">
        <v>5926</v>
      </c>
      <c r="C2719" s="18" t="s">
        <v>9451</v>
      </c>
      <c r="D2719" s="18" t="s">
        <v>12741</v>
      </c>
      <c r="E2719" s="19" t="s">
        <v>12768</v>
      </c>
      <c r="F2719" s="18" t="s">
        <v>6047</v>
      </c>
      <c r="G2719" s="18" t="s">
        <v>29</v>
      </c>
      <c r="H2719" s="18" t="s">
        <v>5936</v>
      </c>
      <c r="I2719" s="19" t="s">
        <v>6126</v>
      </c>
      <c r="J2719" s="18" t="s">
        <v>5923</v>
      </c>
      <c r="K2719" s="18" t="s">
        <v>15882</v>
      </c>
      <c r="L2719" s="18" t="s">
        <v>10232</v>
      </c>
      <c r="N2719" s="20">
        <v>45322</v>
      </c>
      <c r="O2719" s="18" t="s">
        <v>15883</v>
      </c>
      <c r="P2719" s="18" t="s">
        <v>15882</v>
      </c>
      <c r="Q2719" s="18" t="s">
        <v>12771</v>
      </c>
      <c r="R2719" s="18">
        <v>1.2</v>
      </c>
      <c r="T2719" s="18">
        <v>0</v>
      </c>
      <c r="U2719" s="18">
        <v>0</v>
      </c>
    </row>
    <row r="2720" spans="2:21" x14ac:dyDescent="0.4">
      <c r="B2720" s="18" t="s">
        <v>5926</v>
      </c>
      <c r="C2720" s="18" t="s">
        <v>9451</v>
      </c>
      <c r="D2720" s="18" t="s">
        <v>12741</v>
      </c>
      <c r="E2720" s="19" t="s">
        <v>12768</v>
      </c>
      <c r="F2720" s="18" t="s">
        <v>5896</v>
      </c>
      <c r="G2720" s="18" t="s">
        <v>29</v>
      </c>
      <c r="H2720" s="18" t="s">
        <v>5936</v>
      </c>
      <c r="I2720" s="19" t="s">
        <v>6126</v>
      </c>
      <c r="J2720" s="18" t="s">
        <v>5899</v>
      </c>
      <c r="K2720" s="18" t="s">
        <v>14005</v>
      </c>
      <c r="L2720" s="18" t="s">
        <v>10232</v>
      </c>
      <c r="N2720" s="20">
        <v>45322</v>
      </c>
      <c r="O2720" s="18" t="s">
        <v>14006</v>
      </c>
      <c r="P2720" s="18" t="s">
        <v>14005</v>
      </c>
      <c r="Q2720" s="18" t="s">
        <v>12797</v>
      </c>
      <c r="R2720" s="18">
        <v>1.2</v>
      </c>
      <c r="T2720" s="18">
        <v>0</v>
      </c>
      <c r="U2720" s="18">
        <v>0</v>
      </c>
    </row>
    <row r="2721" spans="2:21" x14ac:dyDescent="0.4">
      <c r="B2721" s="18" t="s">
        <v>5926</v>
      </c>
      <c r="C2721" s="18" t="s">
        <v>9451</v>
      </c>
      <c r="D2721" s="18" t="s">
        <v>12741</v>
      </c>
      <c r="E2721" s="19" t="s">
        <v>12768</v>
      </c>
      <c r="F2721" s="18" t="s">
        <v>5896</v>
      </c>
      <c r="G2721" s="18" t="s">
        <v>29</v>
      </c>
      <c r="H2721" s="18" t="s">
        <v>5936</v>
      </c>
      <c r="I2721" s="19" t="s">
        <v>6126</v>
      </c>
      <c r="J2721" s="18" t="s">
        <v>5904</v>
      </c>
      <c r="K2721" s="18" t="s">
        <v>14007</v>
      </c>
      <c r="L2721" s="18" t="s">
        <v>10232</v>
      </c>
      <c r="N2721" s="20">
        <v>45322</v>
      </c>
      <c r="O2721" s="18" t="s">
        <v>14008</v>
      </c>
      <c r="P2721" s="18" t="s">
        <v>14007</v>
      </c>
      <c r="Q2721" s="18" t="s">
        <v>12797</v>
      </c>
      <c r="R2721" s="18">
        <v>1.2</v>
      </c>
      <c r="T2721" s="18">
        <v>0</v>
      </c>
      <c r="U2721" s="18">
        <v>0</v>
      </c>
    </row>
    <row r="2722" spans="2:21" x14ac:dyDescent="0.4">
      <c r="B2722" s="18" t="s">
        <v>5926</v>
      </c>
      <c r="C2722" s="18" t="s">
        <v>9451</v>
      </c>
      <c r="D2722" s="18" t="s">
        <v>12741</v>
      </c>
      <c r="E2722" s="19" t="s">
        <v>12768</v>
      </c>
      <c r="F2722" s="18" t="s">
        <v>5896</v>
      </c>
      <c r="G2722" s="18" t="s">
        <v>29</v>
      </c>
      <c r="H2722" s="18" t="s">
        <v>5936</v>
      </c>
      <c r="I2722" s="19" t="s">
        <v>6126</v>
      </c>
      <c r="J2722" s="18" t="s">
        <v>5843</v>
      </c>
      <c r="K2722" s="18" t="s">
        <v>14009</v>
      </c>
      <c r="L2722" s="18" t="s">
        <v>10232</v>
      </c>
      <c r="N2722" s="20">
        <v>45322</v>
      </c>
      <c r="O2722" s="18" t="s">
        <v>14010</v>
      </c>
      <c r="P2722" s="18" t="s">
        <v>14009</v>
      </c>
      <c r="Q2722" s="18" t="s">
        <v>12797</v>
      </c>
      <c r="R2722" s="18">
        <v>1.2</v>
      </c>
      <c r="T2722" s="18">
        <v>0</v>
      </c>
      <c r="U2722" s="18">
        <v>0</v>
      </c>
    </row>
    <row r="2723" spans="2:21" x14ac:dyDescent="0.4">
      <c r="B2723" s="18" t="s">
        <v>5926</v>
      </c>
      <c r="C2723" s="18" t="s">
        <v>9451</v>
      </c>
      <c r="D2723" s="18" t="s">
        <v>12741</v>
      </c>
      <c r="E2723" s="19" t="s">
        <v>12768</v>
      </c>
      <c r="F2723" s="18" t="s">
        <v>5896</v>
      </c>
      <c r="G2723" s="18" t="s">
        <v>29</v>
      </c>
      <c r="H2723" s="18" t="s">
        <v>5936</v>
      </c>
      <c r="I2723" s="19" t="s">
        <v>6126</v>
      </c>
      <c r="J2723" s="18" t="s">
        <v>5923</v>
      </c>
      <c r="K2723" s="18" t="s">
        <v>14011</v>
      </c>
      <c r="L2723" s="18" t="s">
        <v>10232</v>
      </c>
      <c r="N2723" s="20">
        <v>45322</v>
      </c>
      <c r="O2723" s="18" t="s">
        <v>14012</v>
      </c>
      <c r="P2723" s="18" t="s">
        <v>14011</v>
      </c>
      <c r="Q2723" s="18" t="s">
        <v>12797</v>
      </c>
      <c r="R2723" s="18">
        <v>1.2</v>
      </c>
      <c r="T2723" s="18">
        <v>0</v>
      </c>
      <c r="U2723" s="18">
        <v>0</v>
      </c>
    </row>
    <row r="2724" spans="2:21" x14ac:dyDescent="0.4">
      <c r="B2724" s="18" t="s">
        <v>5926</v>
      </c>
      <c r="C2724" s="18" t="s">
        <v>9451</v>
      </c>
      <c r="D2724" s="18" t="s">
        <v>12741</v>
      </c>
      <c r="E2724" s="19" t="s">
        <v>12768</v>
      </c>
      <c r="F2724" s="18" t="s">
        <v>5991</v>
      </c>
      <c r="G2724" s="18" t="s">
        <v>29</v>
      </c>
      <c r="H2724" s="18" t="s">
        <v>5936</v>
      </c>
      <c r="I2724" s="19" t="s">
        <v>6126</v>
      </c>
      <c r="J2724" s="18" t="s">
        <v>5899</v>
      </c>
      <c r="K2724" s="18" t="s">
        <v>14033</v>
      </c>
      <c r="L2724" s="18" t="s">
        <v>10232</v>
      </c>
      <c r="N2724" s="20">
        <v>45322</v>
      </c>
      <c r="O2724" s="18" t="s">
        <v>14034</v>
      </c>
      <c r="P2724" s="18" t="s">
        <v>14033</v>
      </c>
      <c r="Q2724" s="18" t="s">
        <v>12827</v>
      </c>
      <c r="R2724" s="18">
        <v>1.2</v>
      </c>
      <c r="T2724" s="18">
        <v>0</v>
      </c>
      <c r="U2724" s="18">
        <v>0</v>
      </c>
    </row>
    <row r="2725" spans="2:21" x14ac:dyDescent="0.4">
      <c r="B2725" s="18" t="s">
        <v>5926</v>
      </c>
      <c r="C2725" s="18" t="s">
        <v>9451</v>
      </c>
      <c r="D2725" s="18" t="s">
        <v>12741</v>
      </c>
      <c r="E2725" s="19" t="s">
        <v>12768</v>
      </c>
      <c r="F2725" s="18" t="s">
        <v>5991</v>
      </c>
      <c r="G2725" s="18" t="s">
        <v>29</v>
      </c>
      <c r="H2725" s="18" t="s">
        <v>5936</v>
      </c>
      <c r="I2725" s="19" t="s">
        <v>6126</v>
      </c>
      <c r="J2725" s="18" t="s">
        <v>5904</v>
      </c>
      <c r="K2725" s="18" t="s">
        <v>14035</v>
      </c>
      <c r="L2725" s="18" t="s">
        <v>10232</v>
      </c>
      <c r="N2725" s="20">
        <v>45322</v>
      </c>
      <c r="O2725" s="18" t="s">
        <v>14036</v>
      </c>
      <c r="P2725" s="18" t="s">
        <v>14035</v>
      </c>
      <c r="Q2725" s="18" t="s">
        <v>12827</v>
      </c>
      <c r="R2725" s="18">
        <v>1.2</v>
      </c>
      <c r="T2725" s="18">
        <v>0</v>
      </c>
      <c r="U2725" s="18">
        <v>0</v>
      </c>
    </row>
    <row r="2726" spans="2:21" x14ac:dyDescent="0.4">
      <c r="B2726" s="18" t="s">
        <v>5926</v>
      </c>
      <c r="C2726" s="18" t="s">
        <v>9451</v>
      </c>
      <c r="D2726" s="18" t="s">
        <v>12741</v>
      </c>
      <c r="E2726" s="19" t="s">
        <v>12768</v>
      </c>
      <c r="F2726" s="18" t="s">
        <v>5991</v>
      </c>
      <c r="G2726" s="18" t="s">
        <v>29</v>
      </c>
      <c r="H2726" s="18" t="s">
        <v>5936</v>
      </c>
      <c r="I2726" s="19" t="s">
        <v>6126</v>
      </c>
      <c r="J2726" s="18" t="s">
        <v>5843</v>
      </c>
      <c r="K2726" s="18" t="s">
        <v>14037</v>
      </c>
      <c r="L2726" s="18" t="s">
        <v>10232</v>
      </c>
      <c r="N2726" s="20">
        <v>45322</v>
      </c>
      <c r="O2726" s="18" t="s">
        <v>14038</v>
      </c>
      <c r="P2726" s="18" t="s">
        <v>14037</v>
      </c>
      <c r="Q2726" s="18" t="s">
        <v>12827</v>
      </c>
      <c r="R2726" s="18">
        <v>1.2</v>
      </c>
      <c r="T2726" s="18">
        <v>0</v>
      </c>
      <c r="U2726" s="18">
        <v>0</v>
      </c>
    </row>
    <row r="2727" spans="2:21" x14ac:dyDescent="0.4">
      <c r="B2727" s="18" t="s">
        <v>5926</v>
      </c>
      <c r="C2727" s="18" t="s">
        <v>9451</v>
      </c>
      <c r="D2727" s="18" t="s">
        <v>12741</v>
      </c>
      <c r="E2727" s="19" t="s">
        <v>12768</v>
      </c>
      <c r="F2727" s="18" t="s">
        <v>5991</v>
      </c>
      <c r="G2727" s="18" t="s">
        <v>29</v>
      </c>
      <c r="H2727" s="18" t="s">
        <v>5936</v>
      </c>
      <c r="I2727" s="19" t="s">
        <v>6126</v>
      </c>
      <c r="J2727" s="18" t="s">
        <v>5923</v>
      </c>
      <c r="K2727" s="18" t="s">
        <v>15886</v>
      </c>
      <c r="L2727" s="18" t="s">
        <v>10232</v>
      </c>
      <c r="N2727" s="20">
        <v>45322</v>
      </c>
      <c r="O2727" s="18" t="s">
        <v>15887</v>
      </c>
      <c r="P2727" s="18" t="s">
        <v>15886</v>
      </c>
      <c r="Q2727" s="18" t="s">
        <v>12827</v>
      </c>
      <c r="R2727" s="18">
        <v>1.2</v>
      </c>
      <c r="T2727" s="18">
        <v>0</v>
      </c>
      <c r="U2727" s="18">
        <v>0</v>
      </c>
    </row>
    <row r="2728" spans="2:21" x14ac:dyDescent="0.4">
      <c r="B2728" s="18" t="s">
        <v>5926</v>
      </c>
      <c r="C2728" s="18" t="s">
        <v>9451</v>
      </c>
      <c r="D2728" s="18" t="s">
        <v>12741</v>
      </c>
      <c r="E2728" s="19" t="s">
        <v>12742</v>
      </c>
      <c r="F2728" s="18" t="s">
        <v>5935</v>
      </c>
      <c r="G2728" s="18" t="s">
        <v>926</v>
      </c>
      <c r="H2728" s="18" t="s">
        <v>6145</v>
      </c>
      <c r="I2728" s="19" t="s">
        <v>6558</v>
      </c>
      <c r="J2728" s="18" t="s">
        <v>5899</v>
      </c>
      <c r="K2728" s="18" t="s">
        <v>13957</v>
      </c>
      <c r="L2728" s="18" t="s">
        <v>10232</v>
      </c>
      <c r="N2728" s="20">
        <v>45322</v>
      </c>
      <c r="O2728" s="18" t="s">
        <v>13958</v>
      </c>
      <c r="P2728" s="18" t="s">
        <v>13957</v>
      </c>
      <c r="Q2728" s="18" t="s">
        <v>12745</v>
      </c>
      <c r="R2728" s="18">
        <v>1.4</v>
      </c>
      <c r="T2728" s="18">
        <v>0</v>
      </c>
      <c r="U2728" s="18">
        <v>0</v>
      </c>
    </row>
    <row r="2729" spans="2:21" x14ac:dyDescent="0.4">
      <c r="B2729" s="18" t="s">
        <v>5926</v>
      </c>
      <c r="C2729" s="18" t="s">
        <v>9451</v>
      </c>
      <c r="D2729" s="18" t="s">
        <v>12741</v>
      </c>
      <c r="E2729" s="19" t="s">
        <v>12742</v>
      </c>
      <c r="F2729" s="18" t="s">
        <v>5935</v>
      </c>
      <c r="G2729" s="18" t="s">
        <v>926</v>
      </c>
      <c r="H2729" s="18" t="s">
        <v>6145</v>
      </c>
      <c r="I2729" s="19" t="s">
        <v>6558</v>
      </c>
      <c r="J2729" s="18" t="s">
        <v>5904</v>
      </c>
      <c r="K2729" s="18" t="s">
        <v>13959</v>
      </c>
      <c r="L2729" s="18" t="s">
        <v>10232</v>
      </c>
      <c r="N2729" s="20">
        <v>45322</v>
      </c>
      <c r="O2729" s="18" t="s">
        <v>13960</v>
      </c>
      <c r="P2729" s="18" t="s">
        <v>13959</v>
      </c>
      <c r="Q2729" s="18" t="s">
        <v>12745</v>
      </c>
      <c r="R2729" s="18">
        <v>1.4</v>
      </c>
      <c r="T2729" s="18">
        <v>0</v>
      </c>
      <c r="U2729" s="18">
        <v>0</v>
      </c>
    </row>
    <row r="2730" spans="2:21" x14ac:dyDescent="0.4">
      <c r="B2730" s="18" t="s">
        <v>5926</v>
      </c>
      <c r="C2730" s="18" t="s">
        <v>9451</v>
      </c>
      <c r="D2730" s="18" t="s">
        <v>12741</v>
      </c>
      <c r="E2730" s="19" t="s">
        <v>12742</v>
      </c>
      <c r="F2730" s="18" t="s">
        <v>5935</v>
      </c>
      <c r="G2730" s="18" t="s">
        <v>926</v>
      </c>
      <c r="H2730" s="18" t="s">
        <v>6145</v>
      </c>
      <c r="I2730" s="19" t="s">
        <v>6558</v>
      </c>
      <c r="J2730" s="18" t="s">
        <v>5843</v>
      </c>
      <c r="K2730" s="18" t="s">
        <v>13961</v>
      </c>
      <c r="L2730" s="18" t="s">
        <v>10232</v>
      </c>
      <c r="N2730" s="20">
        <v>45322</v>
      </c>
      <c r="O2730" s="18" t="s">
        <v>13962</v>
      </c>
      <c r="P2730" s="18" t="s">
        <v>13961</v>
      </c>
      <c r="Q2730" s="18" t="s">
        <v>12745</v>
      </c>
      <c r="R2730" s="18">
        <v>1.4</v>
      </c>
      <c r="T2730" s="18">
        <v>0</v>
      </c>
      <c r="U2730" s="18">
        <v>0</v>
      </c>
    </row>
    <row r="2731" spans="2:21" x14ac:dyDescent="0.4">
      <c r="B2731" s="18" t="s">
        <v>5926</v>
      </c>
      <c r="C2731" s="18" t="s">
        <v>9451</v>
      </c>
      <c r="D2731" s="18" t="s">
        <v>12741</v>
      </c>
      <c r="E2731" s="19" t="s">
        <v>12742</v>
      </c>
      <c r="F2731" s="18" t="s">
        <v>5935</v>
      </c>
      <c r="G2731" s="18" t="s">
        <v>703</v>
      </c>
      <c r="H2731" s="18" t="s">
        <v>6466</v>
      </c>
      <c r="I2731" s="19" t="s">
        <v>6406</v>
      </c>
      <c r="J2731" s="18" t="s">
        <v>5899</v>
      </c>
      <c r="K2731" s="18" t="s">
        <v>13963</v>
      </c>
      <c r="L2731" s="18" t="s">
        <v>10232</v>
      </c>
      <c r="N2731" s="20">
        <v>45322</v>
      </c>
      <c r="O2731" s="18" t="s">
        <v>13964</v>
      </c>
      <c r="P2731" s="18" t="s">
        <v>13963</v>
      </c>
      <c r="Q2731" s="18" t="s">
        <v>12745</v>
      </c>
      <c r="R2731" s="18">
        <v>1.5</v>
      </c>
      <c r="T2731" s="18">
        <v>0</v>
      </c>
      <c r="U2731" s="18">
        <v>0</v>
      </c>
    </row>
    <row r="2732" spans="2:21" x14ac:dyDescent="0.4">
      <c r="B2732" s="18" t="s">
        <v>5926</v>
      </c>
      <c r="C2732" s="18" t="s">
        <v>9451</v>
      </c>
      <c r="D2732" s="18" t="s">
        <v>12741</v>
      </c>
      <c r="E2732" s="19" t="s">
        <v>12742</v>
      </c>
      <c r="F2732" s="18" t="s">
        <v>5935</v>
      </c>
      <c r="G2732" s="18" t="s">
        <v>703</v>
      </c>
      <c r="H2732" s="18" t="s">
        <v>6466</v>
      </c>
      <c r="I2732" s="19" t="s">
        <v>6406</v>
      </c>
      <c r="J2732" s="18" t="s">
        <v>5904</v>
      </c>
      <c r="K2732" s="18" t="s">
        <v>13965</v>
      </c>
      <c r="L2732" s="18" t="s">
        <v>10232</v>
      </c>
      <c r="N2732" s="20">
        <v>45322</v>
      </c>
      <c r="O2732" s="18" t="s">
        <v>13966</v>
      </c>
      <c r="P2732" s="18" t="s">
        <v>13965</v>
      </c>
      <c r="Q2732" s="18" t="s">
        <v>12745</v>
      </c>
      <c r="R2732" s="18">
        <v>1.5</v>
      </c>
      <c r="T2732" s="18">
        <v>0</v>
      </c>
      <c r="U2732" s="18">
        <v>0</v>
      </c>
    </row>
    <row r="2733" spans="2:21" x14ac:dyDescent="0.4">
      <c r="B2733" s="18" t="s">
        <v>5926</v>
      </c>
      <c r="C2733" s="18" t="s">
        <v>9451</v>
      </c>
      <c r="D2733" s="18" t="s">
        <v>12741</v>
      </c>
      <c r="E2733" s="19" t="s">
        <v>12742</v>
      </c>
      <c r="F2733" s="18" t="s">
        <v>5935</v>
      </c>
      <c r="G2733" s="18" t="s">
        <v>703</v>
      </c>
      <c r="H2733" s="18" t="s">
        <v>6466</v>
      </c>
      <c r="I2733" s="19" t="s">
        <v>6406</v>
      </c>
      <c r="J2733" s="18" t="s">
        <v>5843</v>
      </c>
      <c r="K2733" s="18" t="s">
        <v>13967</v>
      </c>
      <c r="L2733" s="18" t="s">
        <v>10232</v>
      </c>
      <c r="N2733" s="20">
        <v>45322</v>
      </c>
      <c r="O2733" s="18" t="s">
        <v>13968</v>
      </c>
      <c r="P2733" s="18" t="s">
        <v>13967</v>
      </c>
      <c r="Q2733" s="18" t="s">
        <v>12745</v>
      </c>
      <c r="R2733" s="18">
        <v>1.5</v>
      </c>
      <c r="T2733" s="18">
        <v>0</v>
      </c>
      <c r="U2733" s="18">
        <v>0</v>
      </c>
    </row>
    <row r="2734" spans="2:21" x14ac:dyDescent="0.4">
      <c r="B2734" s="18" t="s">
        <v>5926</v>
      </c>
      <c r="C2734" s="18" t="s">
        <v>9451</v>
      </c>
      <c r="D2734" s="18" t="s">
        <v>12741</v>
      </c>
      <c r="E2734" s="19" t="s">
        <v>12742</v>
      </c>
      <c r="F2734" s="18" t="s">
        <v>5935</v>
      </c>
      <c r="G2734" s="18" t="s">
        <v>275</v>
      </c>
      <c r="H2734" s="18" t="s">
        <v>6302</v>
      </c>
      <c r="I2734" s="19" t="s">
        <v>6416</v>
      </c>
      <c r="J2734" s="18" t="s">
        <v>5899</v>
      </c>
      <c r="K2734" s="18" t="s">
        <v>13969</v>
      </c>
      <c r="L2734" s="18" t="s">
        <v>10232</v>
      </c>
      <c r="N2734" s="20">
        <v>45322</v>
      </c>
      <c r="O2734" s="18" t="s">
        <v>13970</v>
      </c>
      <c r="P2734" s="18" t="s">
        <v>13969</v>
      </c>
      <c r="Q2734" s="18" t="s">
        <v>12745</v>
      </c>
      <c r="R2734" s="18">
        <v>2.9</v>
      </c>
      <c r="T2734" s="18">
        <v>0</v>
      </c>
      <c r="U2734" s="18">
        <v>0</v>
      </c>
    </row>
    <row r="2735" spans="2:21" x14ac:dyDescent="0.4">
      <c r="B2735" s="18" t="s">
        <v>5926</v>
      </c>
      <c r="C2735" s="18" t="s">
        <v>9451</v>
      </c>
      <c r="D2735" s="18" t="s">
        <v>12741</v>
      </c>
      <c r="E2735" s="19" t="s">
        <v>12742</v>
      </c>
      <c r="F2735" s="18" t="s">
        <v>5935</v>
      </c>
      <c r="G2735" s="18" t="s">
        <v>275</v>
      </c>
      <c r="H2735" s="18" t="s">
        <v>6302</v>
      </c>
      <c r="I2735" s="19" t="s">
        <v>6416</v>
      </c>
      <c r="J2735" s="18" t="s">
        <v>5904</v>
      </c>
      <c r="K2735" s="18" t="s">
        <v>13971</v>
      </c>
      <c r="L2735" s="18" t="s">
        <v>10232</v>
      </c>
      <c r="N2735" s="20">
        <v>45322</v>
      </c>
      <c r="O2735" s="18" t="s">
        <v>13972</v>
      </c>
      <c r="P2735" s="18" t="s">
        <v>13971</v>
      </c>
      <c r="Q2735" s="18" t="s">
        <v>12745</v>
      </c>
      <c r="R2735" s="18">
        <v>2.9</v>
      </c>
      <c r="T2735" s="18">
        <v>0</v>
      </c>
      <c r="U2735" s="18">
        <v>0</v>
      </c>
    </row>
    <row r="2736" spans="2:21" x14ac:dyDescent="0.4">
      <c r="B2736" s="18" t="s">
        <v>5926</v>
      </c>
      <c r="C2736" s="18" t="s">
        <v>9451</v>
      </c>
      <c r="D2736" s="18" t="s">
        <v>12741</v>
      </c>
      <c r="E2736" s="19" t="s">
        <v>12742</v>
      </c>
      <c r="F2736" s="18" t="s">
        <v>5935</v>
      </c>
      <c r="G2736" s="18" t="s">
        <v>275</v>
      </c>
      <c r="H2736" s="18" t="s">
        <v>6302</v>
      </c>
      <c r="I2736" s="19" t="s">
        <v>6416</v>
      </c>
      <c r="J2736" s="18" t="s">
        <v>5843</v>
      </c>
      <c r="K2736" s="18" t="s">
        <v>13973</v>
      </c>
      <c r="L2736" s="18" t="s">
        <v>10232</v>
      </c>
      <c r="N2736" s="20">
        <v>45322</v>
      </c>
      <c r="O2736" s="18" t="s">
        <v>13974</v>
      </c>
      <c r="P2736" s="18" t="s">
        <v>13973</v>
      </c>
      <c r="Q2736" s="18" t="s">
        <v>12745</v>
      </c>
      <c r="R2736" s="18">
        <v>2.9</v>
      </c>
      <c r="T2736" s="18">
        <v>0</v>
      </c>
      <c r="U2736" s="18">
        <v>0</v>
      </c>
    </row>
    <row r="2737" spans="2:21" x14ac:dyDescent="0.4">
      <c r="B2737" s="18" t="s">
        <v>5926</v>
      </c>
      <c r="C2737" s="18" t="s">
        <v>9451</v>
      </c>
      <c r="D2737" s="18" t="s">
        <v>12741</v>
      </c>
      <c r="E2737" s="19" t="s">
        <v>12742</v>
      </c>
      <c r="F2737" s="18" t="s">
        <v>5935</v>
      </c>
      <c r="G2737" s="18" t="s">
        <v>522</v>
      </c>
      <c r="H2737" s="18" t="s">
        <v>9525</v>
      </c>
      <c r="I2737" s="19" t="s">
        <v>9526</v>
      </c>
      <c r="J2737" s="18" t="s">
        <v>5899</v>
      </c>
      <c r="K2737" s="18" t="s">
        <v>13975</v>
      </c>
      <c r="L2737" s="18" t="s">
        <v>10232</v>
      </c>
      <c r="N2737" s="20">
        <v>45322</v>
      </c>
      <c r="O2737" s="18" t="s">
        <v>13976</v>
      </c>
      <c r="P2737" s="18" t="s">
        <v>13975</v>
      </c>
      <c r="Q2737" s="18" t="s">
        <v>12745</v>
      </c>
      <c r="T2737" s="18">
        <v>0</v>
      </c>
      <c r="U2737" s="18">
        <v>0</v>
      </c>
    </row>
    <row r="2738" spans="2:21" x14ac:dyDescent="0.4">
      <c r="B2738" s="18" t="s">
        <v>5926</v>
      </c>
      <c r="C2738" s="18" t="s">
        <v>9451</v>
      </c>
      <c r="D2738" s="18" t="s">
        <v>12741</v>
      </c>
      <c r="E2738" s="19" t="s">
        <v>12742</v>
      </c>
      <c r="F2738" s="18" t="s">
        <v>5935</v>
      </c>
      <c r="G2738" s="18" t="s">
        <v>522</v>
      </c>
      <c r="H2738" s="18" t="s">
        <v>9525</v>
      </c>
      <c r="I2738" s="19" t="s">
        <v>9526</v>
      </c>
      <c r="J2738" s="18" t="s">
        <v>5904</v>
      </c>
      <c r="K2738" s="18" t="s">
        <v>13977</v>
      </c>
      <c r="L2738" s="18" t="s">
        <v>10232</v>
      </c>
      <c r="N2738" s="20">
        <v>45322</v>
      </c>
      <c r="O2738" s="18" t="s">
        <v>13978</v>
      </c>
      <c r="P2738" s="18" t="s">
        <v>13977</v>
      </c>
      <c r="Q2738" s="18" t="s">
        <v>12745</v>
      </c>
      <c r="T2738" s="18">
        <v>0</v>
      </c>
      <c r="U2738" s="18">
        <v>0</v>
      </c>
    </row>
    <row r="2739" spans="2:21" x14ac:dyDescent="0.4">
      <c r="B2739" s="18" t="s">
        <v>5926</v>
      </c>
      <c r="C2739" s="18" t="s">
        <v>9451</v>
      </c>
      <c r="D2739" s="18" t="s">
        <v>12741</v>
      </c>
      <c r="E2739" s="19" t="s">
        <v>12742</v>
      </c>
      <c r="F2739" s="18" t="s">
        <v>5935</v>
      </c>
      <c r="G2739" s="18" t="s">
        <v>522</v>
      </c>
      <c r="H2739" s="18" t="s">
        <v>9525</v>
      </c>
      <c r="I2739" s="19" t="s">
        <v>9526</v>
      </c>
      <c r="J2739" s="18" t="s">
        <v>5843</v>
      </c>
      <c r="K2739" s="18" t="s">
        <v>13979</v>
      </c>
      <c r="L2739" s="18" t="s">
        <v>10232</v>
      </c>
      <c r="N2739" s="20">
        <v>45322</v>
      </c>
      <c r="O2739" s="18" t="s">
        <v>13980</v>
      </c>
      <c r="P2739" s="18" t="s">
        <v>13979</v>
      </c>
      <c r="Q2739" s="18" t="s">
        <v>12745</v>
      </c>
      <c r="T2739" s="18">
        <v>0</v>
      </c>
      <c r="U2739" s="18">
        <v>0</v>
      </c>
    </row>
    <row r="2740" spans="2:21" x14ac:dyDescent="0.4">
      <c r="B2740" s="18" t="s">
        <v>5926</v>
      </c>
      <c r="C2740" s="18" t="s">
        <v>9451</v>
      </c>
      <c r="D2740" s="18" t="s">
        <v>12741</v>
      </c>
      <c r="E2740" s="19" t="s">
        <v>12742</v>
      </c>
      <c r="F2740" s="18" t="s">
        <v>6047</v>
      </c>
      <c r="G2740" s="18" t="s">
        <v>926</v>
      </c>
      <c r="H2740" s="18" t="s">
        <v>6145</v>
      </c>
      <c r="I2740" s="19" t="s">
        <v>6406</v>
      </c>
      <c r="J2740" s="18" t="s">
        <v>5899</v>
      </c>
      <c r="K2740" s="18" t="s">
        <v>13987</v>
      </c>
      <c r="L2740" s="18" t="s">
        <v>10232</v>
      </c>
      <c r="N2740" s="20">
        <v>45322</v>
      </c>
      <c r="O2740" s="18" t="s">
        <v>13988</v>
      </c>
      <c r="P2740" s="18" t="s">
        <v>13987</v>
      </c>
      <c r="Q2740" s="18" t="s">
        <v>12778</v>
      </c>
      <c r="R2740" s="18">
        <v>1.5</v>
      </c>
      <c r="T2740" s="18">
        <v>0</v>
      </c>
      <c r="U2740" s="18">
        <v>0</v>
      </c>
    </row>
    <row r="2741" spans="2:21" x14ac:dyDescent="0.4">
      <c r="B2741" s="18" t="s">
        <v>5926</v>
      </c>
      <c r="C2741" s="18" t="s">
        <v>9451</v>
      </c>
      <c r="D2741" s="18" t="s">
        <v>12741</v>
      </c>
      <c r="E2741" s="19" t="s">
        <v>12742</v>
      </c>
      <c r="F2741" s="18" t="s">
        <v>6047</v>
      </c>
      <c r="G2741" s="18" t="s">
        <v>926</v>
      </c>
      <c r="H2741" s="18" t="s">
        <v>6145</v>
      </c>
      <c r="I2741" s="19" t="s">
        <v>6406</v>
      </c>
      <c r="J2741" s="18" t="s">
        <v>5904</v>
      </c>
      <c r="K2741" s="18" t="s">
        <v>13989</v>
      </c>
      <c r="L2741" s="18" t="s">
        <v>10232</v>
      </c>
      <c r="N2741" s="20">
        <v>45322</v>
      </c>
      <c r="O2741" s="18" t="s">
        <v>13990</v>
      </c>
      <c r="P2741" s="18" t="s">
        <v>13989</v>
      </c>
      <c r="Q2741" s="18" t="s">
        <v>12778</v>
      </c>
      <c r="R2741" s="18">
        <v>1.5</v>
      </c>
      <c r="T2741" s="18">
        <v>0</v>
      </c>
      <c r="U2741" s="18">
        <v>0</v>
      </c>
    </row>
    <row r="2742" spans="2:21" x14ac:dyDescent="0.4">
      <c r="B2742" s="18" t="s">
        <v>5926</v>
      </c>
      <c r="C2742" s="18" t="s">
        <v>9451</v>
      </c>
      <c r="D2742" s="18" t="s">
        <v>12741</v>
      </c>
      <c r="E2742" s="19" t="s">
        <v>12742</v>
      </c>
      <c r="F2742" s="18" t="s">
        <v>6047</v>
      </c>
      <c r="G2742" s="18" t="s">
        <v>926</v>
      </c>
      <c r="H2742" s="18" t="s">
        <v>6145</v>
      </c>
      <c r="I2742" s="19" t="s">
        <v>6406</v>
      </c>
      <c r="J2742" s="18" t="s">
        <v>5843</v>
      </c>
      <c r="K2742" s="18" t="s">
        <v>13991</v>
      </c>
      <c r="L2742" s="18" t="s">
        <v>10232</v>
      </c>
      <c r="N2742" s="20">
        <v>45322</v>
      </c>
      <c r="O2742" s="18" t="s">
        <v>13992</v>
      </c>
      <c r="P2742" s="18" t="s">
        <v>13991</v>
      </c>
      <c r="Q2742" s="18" t="s">
        <v>12778</v>
      </c>
      <c r="R2742" s="18">
        <v>1.5</v>
      </c>
      <c r="T2742" s="18">
        <v>0</v>
      </c>
      <c r="U2742" s="18">
        <v>0</v>
      </c>
    </row>
    <row r="2743" spans="2:21" x14ac:dyDescent="0.4">
      <c r="B2743" s="18" t="s">
        <v>5926</v>
      </c>
      <c r="C2743" s="18" t="s">
        <v>9451</v>
      </c>
      <c r="D2743" s="18" t="s">
        <v>12741</v>
      </c>
      <c r="E2743" s="19" t="s">
        <v>12742</v>
      </c>
      <c r="F2743" s="18" t="s">
        <v>6047</v>
      </c>
      <c r="G2743" s="18" t="s">
        <v>926</v>
      </c>
      <c r="H2743" s="18" t="s">
        <v>6145</v>
      </c>
      <c r="I2743" s="19" t="s">
        <v>6406</v>
      </c>
      <c r="J2743" s="18" t="s">
        <v>5923</v>
      </c>
      <c r="K2743" s="18" t="s">
        <v>15884</v>
      </c>
      <c r="L2743" s="18" t="s">
        <v>10232</v>
      </c>
      <c r="N2743" s="20">
        <v>45322</v>
      </c>
      <c r="O2743" s="18" t="s">
        <v>15885</v>
      </c>
      <c r="P2743" s="18" t="s">
        <v>15884</v>
      </c>
      <c r="Q2743" s="18" t="s">
        <v>12778</v>
      </c>
      <c r="R2743" s="18">
        <v>1.5</v>
      </c>
      <c r="T2743" s="18">
        <v>0</v>
      </c>
      <c r="U2743" s="18">
        <v>0</v>
      </c>
    </row>
    <row r="2744" spans="2:21" x14ac:dyDescent="0.4">
      <c r="B2744" s="18" t="s">
        <v>5926</v>
      </c>
      <c r="C2744" s="18" t="s">
        <v>9451</v>
      </c>
      <c r="D2744" s="18" t="s">
        <v>12741</v>
      </c>
      <c r="E2744" s="19" t="s">
        <v>12742</v>
      </c>
      <c r="F2744" s="18" t="s">
        <v>6047</v>
      </c>
      <c r="G2744" s="18" t="s">
        <v>275</v>
      </c>
      <c r="H2744" s="18" t="s">
        <v>6302</v>
      </c>
      <c r="I2744" s="19" t="s">
        <v>6416</v>
      </c>
      <c r="J2744" s="18" t="s">
        <v>5899</v>
      </c>
      <c r="K2744" s="18" t="s">
        <v>13993</v>
      </c>
      <c r="L2744" s="18" t="s">
        <v>10232</v>
      </c>
      <c r="N2744" s="20">
        <v>45322</v>
      </c>
      <c r="O2744" s="18" t="s">
        <v>13994</v>
      </c>
      <c r="P2744" s="18" t="s">
        <v>13993</v>
      </c>
      <c r="Q2744" s="18" t="s">
        <v>12778</v>
      </c>
      <c r="R2744" s="18">
        <v>2.9</v>
      </c>
      <c r="T2744" s="18">
        <v>0</v>
      </c>
      <c r="U2744" s="18">
        <v>0</v>
      </c>
    </row>
    <row r="2745" spans="2:21" x14ac:dyDescent="0.4">
      <c r="B2745" s="18" t="s">
        <v>5926</v>
      </c>
      <c r="C2745" s="18" t="s">
        <v>9451</v>
      </c>
      <c r="D2745" s="18" t="s">
        <v>12741</v>
      </c>
      <c r="E2745" s="19" t="s">
        <v>12742</v>
      </c>
      <c r="F2745" s="18" t="s">
        <v>6047</v>
      </c>
      <c r="G2745" s="18" t="s">
        <v>275</v>
      </c>
      <c r="H2745" s="18" t="s">
        <v>6302</v>
      </c>
      <c r="I2745" s="19" t="s">
        <v>6416</v>
      </c>
      <c r="J2745" s="18" t="s">
        <v>5904</v>
      </c>
      <c r="K2745" s="18" t="s">
        <v>13995</v>
      </c>
      <c r="L2745" s="18" t="s">
        <v>10232</v>
      </c>
      <c r="N2745" s="20">
        <v>45322</v>
      </c>
      <c r="O2745" s="18" t="s">
        <v>13996</v>
      </c>
      <c r="P2745" s="18" t="s">
        <v>13995</v>
      </c>
      <c r="Q2745" s="18" t="s">
        <v>12778</v>
      </c>
      <c r="R2745" s="18">
        <v>2.9</v>
      </c>
      <c r="T2745" s="18">
        <v>0</v>
      </c>
      <c r="U2745" s="18">
        <v>0</v>
      </c>
    </row>
    <row r="2746" spans="2:21" x14ac:dyDescent="0.4">
      <c r="B2746" s="18" t="s">
        <v>5926</v>
      </c>
      <c r="C2746" s="18" t="s">
        <v>9451</v>
      </c>
      <c r="D2746" s="18" t="s">
        <v>12741</v>
      </c>
      <c r="E2746" s="19" t="s">
        <v>12742</v>
      </c>
      <c r="F2746" s="18" t="s">
        <v>6047</v>
      </c>
      <c r="G2746" s="18" t="s">
        <v>275</v>
      </c>
      <c r="H2746" s="18" t="s">
        <v>6302</v>
      </c>
      <c r="I2746" s="19" t="s">
        <v>6416</v>
      </c>
      <c r="J2746" s="18" t="s">
        <v>5843</v>
      </c>
      <c r="K2746" s="18" t="s">
        <v>13997</v>
      </c>
      <c r="L2746" s="18" t="s">
        <v>10232</v>
      </c>
      <c r="N2746" s="20">
        <v>45322</v>
      </c>
      <c r="O2746" s="18" t="s">
        <v>13998</v>
      </c>
      <c r="P2746" s="18" t="s">
        <v>13997</v>
      </c>
      <c r="Q2746" s="18" t="s">
        <v>12778</v>
      </c>
      <c r="R2746" s="18">
        <v>2.9</v>
      </c>
      <c r="T2746" s="18">
        <v>0</v>
      </c>
      <c r="U2746" s="18">
        <v>0</v>
      </c>
    </row>
    <row r="2747" spans="2:21" x14ac:dyDescent="0.4">
      <c r="B2747" s="18" t="s">
        <v>5926</v>
      </c>
      <c r="C2747" s="18" t="s">
        <v>9451</v>
      </c>
      <c r="D2747" s="18" t="s">
        <v>12741</v>
      </c>
      <c r="E2747" s="19" t="s">
        <v>12742</v>
      </c>
      <c r="F2747" s="18" t="s">
        <v>6047</v>
      </c>
      <c r="G2747" s="18" t="s">
        <v>522</v>
      </c>
      <c r="H2747" s="18" t="s">
        <v>9525</v>
      </c>
      <c r="I2747" s="19" t="s">
        <v>9526</v>
      </c>
      <c r="J2747" s="18" t="s">
        <v>5899</v>
      </c>
      <c r="K2747" s="18" t="s">
        <v>13999</v>
      </c>
      <c r="L2747" s="18" t="s">
        <v>10232</v>
      </c>
      <c r="N2747" s="20">
        <v>45322</v>
      </c>
      <c r="O2747" s="18" t="s">
        <v>14000</v>
      </c>
      <c r="P2747" s="18" t="s">
        <v>13999</v>
      </c>
      <c r="Q2747" s="18" t="s">
        <v>12778</v>
      </c>
      <c r="T2747" s="18">
        <v>0</v>
      </c>
      <c r="U2747" s="18">
        <v>0</v>
      </c>
    </row>
    <row r="2748" spans="2:21" x14ac:dyDescent="0.4">
      <c r="B2748" s="18" t="s">
        <v>5926</v>
      </c>
      <c r="C2748" s="18" t="s">
        <v>9451</v>
      </c>
      <c r="D2748" s="18" t="s">
        <v>12741</v>
      </c>
      <c r="E2748" s="19" t="s">
        <v>12742</v>
      </c>
      <c r="F2748" s="18" t="s">
        <v>6047</v>
      </c>
      <c r="G2748" s="18" t="s">
        <v>522</v>
      </c>
      <c r="H2748" s="18" t="s">
        <v>9525</v>
      </c>
      <c r="I2748" s="19" t="s">
        <v>9526</v>
      </c>
      <c r="J2748" s="18" t="s">
        <v>5904</v>
      </c>
      <c r="K2748" s="18" t="s">
        <v>14001</v>
      </c>
      <c r="L2748" s="18" t="s">
        <v>10232</v>
      </c>
      <c r="N2748" s="20">
        <v>45322</v>
      </c>
      <c r="O2748" s="18" t="s">
        <v>14002</v>
      </c>
      <c r="P2748" s="18" t="s">
        <v>14001</v>
      </c>
      <c r="Q2748" s="18" t="s">
        <v>12778</v>
      </c>
      <c r="T2748" s="18">
        <v>0</v>
      </c>
      <c r="U2748" s="18">
        <v>0</v>
      </c>
    </row>
    <row r="2749" spans="2:21" x14ac:dyDescent="0.4">
      <c r="B2749" s="18" t="s">
        <v>5926</v>
      </c>
      <c r="C2749" s="18" t="s">
        <v>9451</v>
      </c>
      <c r="D2749" s="18" t="s">
        <v>12741</v>
      </c>
      <c r="E2749" s="19" t="s">
        <v>12742</v>
      </c>
      <c r="F2749" s="18" t="s">
        <v>6047</v>
      </c>
      <c r="G2749" s="18" t="s">
        <v>522</v>
      </c>
      <c r="H2749" s="18" t="s">
        <v>9525</v>
      </c>
      <c r="I2749" s="19" t="s">
        <v>9526</v>
      </c>
      <c r="J2749" s="18" t="s">
        <v>5843</v>
      </c>
      <c r="K2749" s="18" t="s">
        <v>14003</v>
      </c>
      <c r="L2749" s="18" t="s">
        <v>10232</v>
      </c>
      <c r="N2749" s="20">
        <v>45322</v>
      </c>
      <c r="O2749" s="18" t="s">
        <v>14004</v>
      </c>
      <c r="P2749" s="18" t="s">
        <v>14003</v>
      </c>
      <c r="Q2749" s="18" t="s">
        <v>12778</v>
      </c>
      <c r="T2749" s="18">
        <v>0</v>
      </c>
      <c r="U2749" s="18">
        <v>0</v>
      </c>
    </row>
    <row r="2750" spans="2:21" x14ac:dyDescent="0.4">
      <c r="B2750" s="18" t="s">
        <v>5926</v>
      </c>
      <c r="C2750" s="18" t="s">
        <v>9451</v>
      </c>
      <c r="D2750" s="18" t="s">
        <v>12741</v>
      </c>
      <c r="E2750" s="19" t="s">
        <v>12742</v>
      </c>
      <c r="F2750" s="18" t="s">
        <v>5896</v>
      </c>
      <c r="G2750" s="18" t="s">
        <v>926</v>
      </c>
      <c r="H2750" s="18" t="s">
        <v>6145</v>
      </c>
      <c r="I2750" s="19" t="s">
        <v>6406</v>
      </c>
      <c r="J2750" s="18" t="s">
        <v>5899</v>
      </c>
      <c r="K2750" s="18" t="s">
        <v>14013</v>
      </c>
      <c r="L2750" s="18" t="s">
        <v>10232</v>
      </c>
      <c r="N2750" s="20">
        <v>45322</v>
      </c>
      <c r="O2750" s="18" t="s">
        <v>14014</v>
      </c>
      <c r="P2750" s="18" t="s">
        <v>14013</v>
      </c>
      <c r="Q2750" s="18" t="s">
        <v>12806</v>
      </c>
      <c r="R2750" s="18">
        <v>1.5</v>
      </c>
      <c r="T2750" s="18">
        <v>0</v>
      </c>
      <c r="U2750" s="18">
        <v>0</v>
      </c>
    </row>
    <row r="2751" spans="2:21" x14ac:dyDescent="0.4">
      <c r="B2751" s="18" t="s">
        <v>5926</v>
      </c>
      <c r="C2751" s="18" t="s">
        <v>9451</v>
      </c>
      <c r="D2751" s="18" t="s">
        <v>12741</v>
      </c>
      <c r="E2751" s="19" t="s">
        <v>12742</v>
      </c>
      <c r="F2751" s="18" t="s">
        <v>5896</v>
      </c>
      <c r="G2751" s="18" t="s">
        <v>926</v>
      </c>
      <c r="H2751" s="18" t="s">
        <v>6145</v>
      </c>
      <c r="I2751" s="19" t="s">
        <v>6406</v>
      </c>
      <c r="J2751" s="18" t="s">
        <v>5904</v>
      </c>
      <c r="K2751" s="18" t="s">
        <v>14015</v>
      </c>
      <c r="L2751" s="18" t="s">
        <v>10232</v>
      </c>
      <c r="N2751" s="20">
        <v>45322</v>
      </c>
      <c r="O2751" s="18" t="s">
        <v>14016</v>
      </c>
      <c r="P2751" s="18" t="s">
        <v>14015</v>
      </c>
      <c r="Q2751" s="18" t="s">
        <v>12806</v>
      </c>
      <c r="R2751" s="18">
        <v>1.5</v>
      </c>
      <c r="T2751" s="18">
        <v>0</v>
      </c>
      <c r="U2751" s="18">
        <v>0</v>
      </c>
    </row>
    <row r="2752" spans="2:21" x14ac:dyDescent="0.4">
      <c r="B2752" s="18" t="s">
        <v>5926</v>
      </c>
      <c r="C2752" s="18" t="s">
        <v>9451</v>
      </c>
      <c r="D2752" s="18" t="s">
        <v>12741</v>
      </c>
      <c r="E2752" s="19" t="s">
        <v>12742</v>
      </c>
      <c r="F2752" s="18" t="s">
        <v>5896</v>
      </c>
      <c r="G2752" s="18" t="s">
        <v>926</v>
      </c>
      <c r="H2752" s="18" t="s">
        <v>6145</v>
      </c>
      <c r="I2752" s="19" t="s">
        <v>6406</v>
      </c>
      <c r="J2752" s="18" t="s">
        <v>5843</v>
      </c>
      <c r="K2752" s="18" t="s">
        <v>14017</v>
      </c>
      <c r="L2752" s="18" t="s">
        <v>10232</v>
      </c>
      <c r="N2752" s="20">
        <v>45322</v>
      </c>
      <c r="O2752" s="18" t="s">
        <v>14018</v>
      </c>
      <c r="P2752" s="18" t="s">
        <v>14017</v>
      </c>
      <c r="Q2752" s="18" t="s">
        <v>12806</v>
      </c>
      <c r="R2752" s="18">
        <v>1.5</v>
      </c>
      <c r="T2752" s="18">
        <v>0</v>
      </c>
      <c r="U2752" s="18">
        <v>0</v>
      </c>
    </row>
    <row r="2753" spans="2:21" x14ac:dyDescent="0.4">
      <c r="B2753" s="18" t="s">
        <v>5926</v>
      </c>
      <c r="C2753" s="18" t="s">
        <v>9451</v>
      </c>
      <c r="D2753" s="18" t="s">
        <v>12741</v>
      </c>
      <c r="E2753" s="19" t="s">
        <v>12742</v>
      </c>
      <c r="F2753" s="18" t="s">
        <v>5896</v>
      </c>
      <c r="G2753" s="18" t="s">
        <v>926</v>
      </c>
      <c r="H2753" s="18" t="s">
        <v>6145</v>
      </c>
      <c r="I2753" s="19" t="s">
        <v>6406</v>
      </c>
      <c r="J2753" s="18" t="s">
        <v>5923</v>
      </c>
      <c r="K2753" s="18" t="s">
        <v>14019</v>
      </c>
      <c r="L2753" s="18" t="s">
        <v>10232</v>
      </c>
      <c r="N2753" s="20">
        <v>45322</v>
      </c>
      <c r="O2753" s="18" t="s">
        <v>14020</v>
      </c>
      <c r="P2753" s="18" t="s">
        <v>14019</v>
      </c>
      <c r="Q2753" s="18" t="s">
        <v>12806</v>
      </c>
      <c r="R2753" s="18">
        <v>1.5</v>
      </c>
      <c r="T2753" s="18">
        <v>0</v>
      </c>
      <c r="U2753" s="18">
        <v>0</v>
      </c>
    </row>
    <row r="2754" spans="2:21" x14ac:dyDescent="0.4">
      <c r="B2754" s="18" t="s">
        <v>5926</v>
      </c>
      <c r="C2754" s="18" t="s">
        <v>9451</v>
      </c>
      <c r="D2754" s="18" t="s">
        <v>12741</v>
      </c>
      <c r="E2754" s="19" t="s">
        <v>12742</v>
      </c>
      <c r="F2754" s="18" t="s">
        <v>5896</v>
      </c>
      <c r="G2754" s="18" t="s">
        <v>275</v>
      </c>
      <c r="H2754" s="18" t="s">
        <v>6302</v>
      </c>
      <c r="I2754" s="19" t="s">
        <v>6416</v>
      </c>
      <c r="J2754" s="18" t="s">
        <v>5899</v>
      </c>
      <c r="K2754" s="18" t="s">
        <v>14021</v>
      </c>
      <c r="L2754" s="18" t="s">
        <v>10232</v>
      </c>
      <c r="N2754" s="20">
        <v>45322</v>
      </c>
      <c r="O2754" s="18" t="s">
        <v>14022</v>
      </c>
      <c r="P2754" s="18" t="s">
        <v>14021</v>
      </c>
      <c r="Q2754" s="18" t="s">
        <v>12806</v>
      </c>
      <c r="R2754" s="18">
        <v>2.9</v>
      </c>
      <c r="T2754" s="18">
        <v>0</v>
      </c>
      <c r="U2754" s="18">
        <v>0</v>
      </c>
    </row>
    <row r="2755" spans="2:21" x14ac:dyDescent="0.4">
      <c r="B2755" s="18" t="s">
        <v>5926</v>
      </c>
      <c r="C2755" s="18" t="s">
        <v>9451</v>
      </c>
      <c r="D2755" s="18" t="s">
        <v>12741</v>
      </c>
      <c r="E2755" s="19" t="s">
        <v>12742</v>
      </c>
      <c r="F2755" s="18" t="s">
        <v>5896</v>
      </c>
      <c r="G2755" s="18" t="s">
        <v>275</v>
      </c>
      <c r="H2755" s="18" t="s">
        <v>6302</v>
      </c>
      <c r="I2755" s="19" t="s">
        <v>6416</v>
      </c>
      <c r="J2755" s="18" t="s">
        <v>5904</v>
      </c>
      <c r="K2755" s="18" t="s">
        <v>14023</v>
      </c>
      <c r="L2755" s="18" t="s">
        <v>10232</v>
      </c>
      <c r="N2755" s="20">
        <v>45322</v>
      </c>
      <c r="O2755" s="18" t="s">
        <v>14024</v>
      </c>
      <c r="P2755" s="18" t="s">
        <v>14023</v>
      </c>
      <c r="Q2755" s="18" t="s">
        <v>12806</v>
      </c>
      <c r="R2755" s="18">
        <v>2.9</v>
      </c>
      <c r="T2755" s="18">
        <v>0</v>
      </c>
      <c r="U2755" s="18">
        <v>0</v>
      </c>
    </row>
    <row r="2756" spans="2:21" x14ac:dyDescent="0.4">
      <c r="B2756" s="18" t="s">
        <v>5926</v>
      </c>
      <c r="C2756" s="18" t="s">
        <v>9451</v>
      </c>
      <c r="D2756" s="18" t="s">
        <v>12741</v>
      </c>
      <c r="E2756" s="19" t="s">
        <v>12742</v>
      </c>
      <c r="F2756" s="18" t="s">
        <v>5896</v>
      </c>
      <c r="G2756" s="18" t="s">
        <v>275</v>
      </c>
      <c r="H2756" s="18" t="s">
        <v>6302</v>
      </c>
      <c r="I2756" s="19" t="s">
        <v>6416</v>
      </c>
      <c r="J2756" s="18" t="s">
        <v>5843</v>
      </c>
      <c r="K2756" s="18" t="s">
        <v>14025</v>
      </c>
      <c r="L2756" s="18" t="s">
        <v>10232</v>
      </c>
      <c r="N2756" s="20">
        <v>45322</v>
      </c>
      <c r="O2756" s="18" t="s">
        <v>14026</v>
      </c>
      <c r="P2756" s="18" t="s">
        <v>14025</v>
      </c>
      <c r="Q2756" s="18" t="s">
        <v>12806</v>
      </c>
      <c r="R2756" s="18">
        <v>2.9</v>
      </c>
      <c r="T2756" s="18">
        <v>0</v>
      </c>
      <c r="U2756" s="18">
        <v>0</v>
      </c>
    </row>
    <row r="2757" spans="2:21" x14ac:dyDescent="0.4">
      <c r="B2757" s="18" t="s">
        <v>5926</v>
      </c>
      <c r="C2757" s="18" t="s">
        <v>9451</v>
      </c>
      <c r="D2757" s="18" t="s">
        <v>12741</v>
      </c>
      <c r="E2757" s="19" t="s">
        <v>12742</v>
      </c>
      <c r="F2757" s="18" t="s">
        <v>5896</v>
      </c>
      <c r="G2757" s="18" t="s">
        <v>522</v>
      </c>
      <c r="H2757" s="18" t="s">
        <v>9525</v>
      </c>
      <c r="I2757" s="19" t="s">
        <v>9526</v>
      </c>
      <c r="J2757" s="18" t="s">
        <v>5899</v>
      </c>
      <c r="K2757" s="18" t="s">
        <v>14027</v>
      </c>
      <c r="L2757" s="18" t="s">
        <v>10232</v>
      </c>
      <c r="N2757" s="20">
        <v>45322</v>
      </c>
      <c r="O2757" s="18" t="s">
        <v>14028</v>
      </c>
      <c r="P2757" s="18" t="s">
        <v>14027</v>
      </c>
      <c r="Q2757" s="18" t="s">
        <v>12806</v>
      </c>
      <c r="T2757" s="18">
        <v>0</v>
      </c>
      <c r="U2757" s="18">
        <v>0</v>
      </c>
    </row>
    <row r="2758" spans="2:21" x14ac:dyDescent="0.4">
      <c r="B2758" s="18" t="s">
        <v>5926</v>
      </c>
      <c r="C2758" s="18" t="s">
        <v>9451</v>
      </c>
      <c r="D2758" s="18" t="s">
        <v>12741</v>
      </c>
      <c r="E2758" s="19" t="s">
        <v>12742</v>
      </c>
      <c r="F2758" s="18" t="s">
        <v>5896</v>
      </c>
      <c r="G2758" s="18" t="s">
        <v>522</v>
      </c>
      <c r="H2758" s="18" t="s">
        <v>9525</v>
      </c>
      <c r="I2758" s="19" t="s">
        <v>9526</v>
      </c>
      <c r="J2758" s="18" t="s">
        <v>5904</v>
      </c>
      <c r="K2758" s="18" t="s">
        <v>14029</v>
      </c>
      <c r="L2758" s="18" t="s">
        <v>10232</v>
      </c>
      <c r="N2758" s="20">
        <v>45322</v>
      </c>
      <c r="O2758" s="18" t="s">
        <v>14030</v>
      </c>
      <c r="P2758" s="18" t="s">
        <v>14029</v>
      </c>
      <c r="Q2758" s="18" t="s">
        <v>12806</v>
      </c>
      <c r="T2758" s="18">
        <v>0</v>
      </c>
      <c r="U2758" s="18">
        <v>0</v>
      </c>
    </row>
    <row r="2759" spans="2:21" x14ac:dyDescent="0.4">
      <c r="B2759" s="18" t="s">
        <v>5926</v>
      </c>
      <c r="C2759" s="18" t="s">
        <v>9451</v>
      </c>
      <c r="D2759" s="18" t="s">
        <v>12741</v>
      </c>
      <c r="E2759" s="19" t="s">
        <v>12742</v>
      </c>
      <c r="F2759" s="18" t="s">
        <v>5896</v>
      </c>
      <c r="G2759" s="18" t="s">
        <v>522</v>
      </c>
      <c r="H2759" s="18" t="s">
        <v>9525</v>
      </c>
      <c r="I2759" s="19" t="s">
        <v>9526</v>
      </c>
      <c r="J2759" s="18" t="s">
        <v>5843</v>
      </c>
      <c r="K2759" s="18" t="s">
        <v>14031</v>
      </c>
      <c r="L2759" s="18" t="s">
        <v>10232</v>
      </c>
      <c r="N2759" s="20">
        <v>45322</v>
      </c>
      <c r="O2759" s="18" t="s">
        <v>14032</v>
      </c>
      <c r="P2759" s="18" t="s">
        <v>14031</v>
      </c>
      <c r="Q2759" s="18" t="s">
        <v>12806</v>
      </c>
      <c r="T2759" s="18">
        <v>0</v>
      </c>
      <c r="U2759" s="18">
        <v>0</v>
      </c>
    </row>
    <row r="2760" spans="2:21" x14ac:dyDescent="0.4">
      <c r="B2760" s="18" t="s">
        <v>5926</v>
      </c>
      <c r="C2760" s="18" t="s">
        <v>9451</v>
      </c>
      <c r="D2760" s="18" t="s">
        <v>12741</v>
      </c>
      <c r="E2760" s="19" t="s">
        <v>12742</v>
      </c>
      <c r="F2760" s="18" t="s">
        <v>5991</v>
      </c>
      <c r="G2760" s="18" t="s">
        <v>926</v>
      </c>
      <c r="H2760" s="18" t="s">
        <v>6145</v>
      </c>
      <c r="I2760" s="19" t="s">
        <v>6406</v>
      </c>
      <c r="J2760" s="18" t="s">
        <v>5899</v>
      </c>
      <c r="K2760" s="18" t="s">
        <v>14039</v>
      </c>
      <c r="L2760" s="18" t="s">
        <v>10232</v>
      </c>
      <c r="N2760" s="20">
        <v>45322</v>
      </c>
      <c r="O2760" s="18" t="s">
        <v>14040</v>
      </c>
      <c r="P2760" s="18" t="s">
        <v>14039</v>
      </c>
      <c r="Q2760" s="18" t="s">
        <v>12834</v>
      </c>
      <c r="R2760" s="18">
        <v>1.5</v>
      </c>
      <c r="T2760" s="18">
        <v>0</v>
      </c>
      <c r="U2760" s="18">
        <v>0</v>
      </c>
    </row>
    <row r="2761" spans="2:21" x14ac:dyDescent="0.4">
      <c r="B2761" s="18" t="s">
        <v>5926</v>
      </c>
      <c r="C2761" s="18" t="s">
        <v>9451</v>
      </c>
      <c r="D2761" s="18" t="s">
        <v>12741</v>
      </c>
      <c r="E2761" s="19" t="s">
        <v>12742</v>
      </c>
      <c r="F2761" s="18" t="s">
        <v>5991</v>
      </c>
      <c r="G2761" s="18" t="s">
        <v>926</v>
      </c>
      <c r="H2761" s="18" t="s">
        <v>6145</v>
      </c>
      <c r="I2761" s="19" t="s">
        <v>6406</v>
      </c>
      <c r="J2761" s="18" t="s">
        <v>5904</v>
      </c>
      <c r="K2761" s="18" t="s">
        <v>14041</v>
      </c>
      <c r="L2761" s="18" t="s">
        <v>10232</v>
      </c>
      <c r="N2761" s="20">
        <v>45322</v>
      </c>
      <c r="O2761" s="18" t="s">
        <v>14042</v>
      </c>
      <c r="P2761" s="18" t="s">
        <v>14041</v>
      </c>
      <c r="Q2761" s="18" t="s">
        <v>12834</v>
      </c>
      <c r="R2761" s="18">
        <v>1.5</v>
      </c>
      <c r="T2761" s="18">
        <v>0</v>
      </c>
      <c r="U2761" s="18">
        <v>0</v>
      </c>
    </row>
    <row r="2762" spans="2:21" x14ac:dyDescent="0.4">
      <c r="B2762" s="18" t="s">
        <v>5926</v>
      </c>
      <c r="C2762" s="18" t="s">
        <v>9451</v>
      </c>
      <c r="D2762" s="18" t="s">
        <v>12741</v>
      </c>
      <c r="E2762" s="19" t="s">
        <v>12742</v>
      </c>
      <c r="F2762" s="18" t="s">
        <v>5991</v>
      </c>
      <c r="G2762" s="18" t="s">
        <v>926</v>
      </c>
      <c r="H2762" s="18" t="s">
        <v>6145</v>
      </c>
      <c r="I2762" s="19" t="s">
        <v>6406</v>
      </c>
      <c r="J2762" s="18" t="s">
        <v>5843</v>
      </c>
      <c r="K2762" s="18" t="s">
        <v>14043</v>
      </c>
      <c r="L2762" s="18" t="s">
        <v>10232</v>
      </c>
      <c r="N2762" s="20">
        <v>45322</v>
      </c>
      <c r="O2762" s="18" t="s">
        <v>14044</v>
      </c>
      <c r="P2762" s="18" t="s">
        <v>14043</v>
      </c>
      <c r="Q2762" s="18" t="s">
        <v>12834</v>
      </c>
      <c r="R2762" s="18">
        <v>1.5</v>
      </c>
      <c r="T2762" s="18">
        <v>0</v>
      </c>
      <c r="U2762" s="18">
        <v>0</v>
      </c>
    </row>
    <row r="2763" spans="2:21" x14ac:dyDescent="0.4">
      <c r="B2763" s="18" t="s">
        <v>5926</v>
      </c>
      <c r="C2763" s="18" t="s">
        <v>9451</v>
      </c>
      <c r="D2763" s="18" t="s">
        <v>12741</v>
      </c>
      <c r="E2763" s="19" t="s">
        <v>12742</v>
      </c>
      <c r="F2763" s="18" t="s">
        <v>5991</v>
      </c>
      <c r="G2763" s="18" t="s">
        <v>926</v>
      </c>
      <c r="H2763" s="18" t="s">
        <v>6145</v>
      </c>
      <c r="I2763" s="19" t="s">
        <v>6406</v>
      </c>
      <c r="J2763" s="18" t="s">
        <v>5923</v>
      </c>
      <c r="K2763" s="18" t="s">
        <v>15888</v>
      </c>
      <c r="L2763" s="18" t="s">
        <v>10232</v>
      </c>
      <c r="N2763" s="20">
        <v>45322</v>
      </c>
      <c r="O2763" s="18" t="s">
        <v>15889</v>
      </c>
      <c r="P2763" s="18" t="s">
        <v>15888</v>
      </c>
      <c r="Q2763" s="18" t="s">
        <v>12834</v>
      </c>
      <c r="R2763" s="18">
        <v>1.5</v>
      </c>
      <c r="T2763" s="18">
        <v>0</v>
      </c>
      <c r="U2763" s="18">
        <v>0</v>
      </c>
    </row>
    <row r="2764" spans="2:21" x14ac:dyDescent="0.4">
      <c r="B2764" s="18" t="s">
        <v>5926</v>
      </c>
      <c r="C2764" s="18" t="s">
        <v>9451</v>
      </c>
      <c r="D2764" s="18" t="s">
        <v>12741</v>
      </c>
      <c r="E2764" s="19" t="s">
        <v>12742</v>
      </c>
      <c r="F2764" s="18" t="s">
        <v>5991</v>
      </c>
      <c r="G2764" s="18" t="s">
        <v>275</v>
      </c>
      <c r="H2764" s="18" t="s">
        <v>6302</v>
      </c>
      <c r="I2764" s="19" t="s">
        <v>6416</v>
      </c>
      <c r="J2764" s="18" t="s">
        <v>5899</v>
      </c>
      <c r="K2764" s="18" t="s">
        <v>14045</v>
      </c>
      <c r="L2764" s="18" t="s">
        <v>10232</v>
      </c>
      <c r="N2764" s="20">
        <v>45322</v>
      </c>
      <c r="O2764" s="18" t="s">
        <v>14046</v>
      </c>
      <c r="P2764" s="18" t="s">
        <v>14045</v>
      </c>
      <c r="Q2764" s="18" t="s">
        <v>12834</v>
      </c>
      <c r="R2764" s="18">
        <v>2.9</v>
      </c>
      <c r="T2764" s="18">
        <v>0</v>
      </c>
      <c r="U2764" s="18">
        <v>0</v>
      </c>
    </row>
    <row r="2765" spans="2:21" x14ac:dyDescent="0.4">
      <c r="B2765" s="18" t="s">
        <v>5926</v>
      </c>
      <c r="C2765" s="18" t="s">
        <v>9451</v>
      </c>
      <c r="D2765" s="18" t="s">
        <v>12741</v>
      </c>
      <c r="E2765" s="19" t="s">
        <v>12742</v>
      </c>
      <c r="F2765" s="18" t="s">
        <v>5991</v>
      </c>
      <c r="G2765" s="18" t="s">
        <v>275</v>
      </c>
      <c r="H2765" s="18" t="s">
        <v>6302</v>
      </c>
      <c r="I2765" s="19" t="s">
        <v>6416</v>
      </c>
      <c r="J2765" s="18" t="s">
        <v>5904</v>
      </c>
      <c r="K2765" s="18" t="s">
        <v>14047</v>
      </c>
      <c r="L2765" s="18" t="s">
        <v>10232</v>
      </c>
      <c r="N2765" s="20">
        <v>45322</v>
      </c>
      <c r="O2765" s="18" t="s">
        <v>14048</v>
      </c>
      <c r="P2765" s="18" t="s">
        <v>14047</v>
      </c>
      <c r="Q2765" s="18" t="s">
        <v>12834</v>
      </c>
      <c r="R2765" s="18">
        <v>2.9</v>
      </c>
      <c r="T2765" s="18">
        <v>0</v>
      </c>
      <c r="U2765" s="18">
        <v>0</v>
      </c>
    </row>
    <row r="2766" spans="2:21" x14ac:dyDescent="0.4">
      <c r="B2766" s="18" t="s">
        <v>5926</v>
      </c>
      <c r="C2766" s="18" t="s">
        <v>9451</v>
      </c>
      <c r="D2766" s="18" t="s">
        <v>12741</v>
      </c>
      <c r="E2766" s="19" t="s">
        <v>12742</v>
      </c>
      <c r="F2766" s="18" t="s">
        <v>5991</v>
      </c>
      <c r="G2766" s="18" t="s">
        <v>275</v>
      </c>
      <c r="H2766" s="18" t="s">
        <v>6302</v>
      </c>
      <c r="I2766" s="19" t="s">
        <v>6416</v>
      </c>
      <c r="J2766" s="18" t="s">
        <v>5843</v>
      </c>
      <c r="K2766" s="18" t="s">
        <v>14049</v>
      </c>
      <c r="L2766" s="18" t="s">
        <v>10232</v>
      </c>
      <c r="N2766" s="20">
        <v>45322</v>
      </c>
      <c r="O2766" s="18" t="s">
        <v>14050</v>
      </c>
      <c r="P2766" s="18" t="s">
        <v>14049</v>
      </c>
      <c r="Q2766" s="18" t="s">
        <v>12834</v>
      </c>
      <c r="R2766" s="18">
        <v>2.9</v>
      </c>
      <c r="T2766" s="18">
        <v>0</v>
      </c>
      <c r="U2766" s="18">
        <v>0</v>
      </c>
    </row>
    <row r="2767" spans="2:21" x14ac:dyDescent="0.4">
      <c r="B2767" s="18" t="s">
        <v>5926</v>
      </c>
      <c r="C2767" s="18" t="s">
        <v>9451</v>
      </c>
      <c r="D2767" s="18" t="s">
        <v>12741</v>
      </c>
      <c r="E2767" s="19" t="s">
        <v>12742</v>
      </c>
      <c r="F2767" s="18" t="s">
        <v>5991</v>
      </c>
      <c r="G2767" s="18" t="s">
        <v>522</v>
      </c>
      <c r="H2767" s="18" t="s">
        <v>9525</v>
      </c>
      <c r="I2767" s="19" t="s">
        <v>9526</v>
      </c>
      <c r="J2767" s="18" t="s">
        <v>5899</v>
      </c>
      <c r="K2767" s="18" t="s">
        <v>14051</v>
      </c>
      <c r="L2767" s="18" t="s">
        <v>10232</v>
      </c>
      <c r="N2767" s="20">
        <v>45322</v>
      </c>
      <c r="O2767" s="18" t="s">
        <v>14052</v>
      </c>
      <c r="P2767" s="18" t="s">
        <v>14051</v>
      </c>
      <c r="Q2767" s="18" t="s">
        <v>12834</v>
      </c>
      <c r="T2767" s="18">
        <v>0</v>
      </c>
      <c r="U2767" s="18">
        <v>0</v>
      </c>
    </row>
    <row r="2768" spans="2:21" x14ac:dyDescent="0.4">
      <c r="B2768" s="18" t="s">
        <v>5926</v>
      </c>
      <c r="C2768" s="18" t="s">
        <v>9451</v>
      </c>
      <c r="D2768" s="18" t="s">
        <v>12741</v>
      </c>
      <c r="E2768" s="19" t="s">
        <v>12742</v>
      </c>
      <c r="F2768" s="18" t="s">
        <v>5991</v>
      </c>
      <c r="G2768" s="18" t="s">
        <v>522</v>
      </c>
      <c r="H2768" s="18" t="s">
        <v>9525</v>
      </c>
      <c r="I2768" s="19" t="s">
        <v>9526</v>
      </c>
      <c r="J2768" s="18" t="s">
        <v>5904</v>
      </c>
      <c r="K2768" s="18" t="s">
        <v>14053</v>
      </c>
      <c r="L2768" s="18" t="s">
        <v>10232</v>
      </c>
      <c r="N2768" s="20">
        <v>45322</v>
      </c>
      <c r="O2768" s="18" t="s">
        <v>14054</v>
      </c>
      <c r="P2768" s="18" t="s">
        <v>14053</v>
      </c>
      <c r="Q2768" s="18" t="s">
        <v>12834</v>
      </c>
      <c r="T2768" s="18">
        <v>0</v>
      </c>
      <c r="U2768" s="18">
        <v>0</v>
      </c>
    </row>
    <row r="2769" spans="2:21" x14ac:dyDescent="0.4">
      <c r="B2769" s="18" t="s">
        <v>5926</v>
      </c>
      <c r="C2769" s="18" t="s">
        <v>9451</v>
      </c>
      <c r="D2769" s="18" t="s">
        <v>12741</v>
      </c>
      <c r="E2769" s="19" t="s">
        <v>12742</v>
      </c>
      <c r="F2769" s="18" t="s">
        <v>5991</v>
      </c>
      <c r="G2769" s="18" t="s">
        <v>522</v>
      </c>
      <c r="H2769" s="18" t="s">
        <v>9525</v>
      </c>
      <c r="I2769" s="19" t="s">
        <v>9526</v>
      </c>
      <c r="J2769" s="18" t="s">
        <v>5843</v>
      </c>
      <c r="K2769" s="18" t="s">
        <v>14055</v>
      </c>
      <c r="L2769" s="18" t="s">
        <v>10232</v>
      </c>
      <c r="N2769" s="20">
        <v>45322</v>
      </c>
      <c r="O2769" s="18" t="s">
        <v>14056</v>
      </c>
      <c r="P2769" s="18" t="s">
        <v>14055</v>
      </c>
      <c r="Q2769" s="18" t="s">
        <v>12834</v>
      </c>
      <c r="T2769" s="18">
        <v>0</v>
      </c>
      <c r="U2769" s="18">
        <v>0</v>
      </c>
    </row>
    <row r="2770" spans="2:21" x14ac:dyDescent="0.4">
      <c r="B2770" s="18" t="s">
        <v>5926</v>
      </c>
      <c r="C2770" s="18" t="s">
        <v>9451</v>
      </c>
      <c r="D2770" s="18" t="s">
        <v>9452</v>
      </c>
      <c r="E2770" s="19" t="s">
        <v>274</v>
      </c>
      <c r="F2770" s="18" t="s">
        <v>5935</v>
      </c>
      <c r="G2770" s="18" t="s">
        <v>5913</v>
      </c>
      <c r="H2770" s="18" t="s">
        <v>5914</v>
      </c>
      <c r="I2770" s="19" t="s">
        <v>10039</v>
      </c>
      <c r="J2770" s="18" t="s">
        <v>5899</v>
      </c>
      <c r="K2770" s="18" t="s">
        <v>10046</v>
      </c>
      <c r="L2770" s="18" t="s">
        <v>5901</v>
      </c>
      <c r="N2770" s="20">
        <v>45322</v>
      </c>
      <c r="O2770" s="18" t="s">
        <v>10047</v>
      </c>
      <c r="P2770" s="18" t="s">
        <v>10046</v>
      </c>
      <c r="Q2770" s="18" t="s">
        <v>9743</v>
      </c>
      <c r="R2770" s="18">
        <v>0.61</v>
      </c>
      <c r="T2770" s="18">
        <v>0</v>
      </c>
      <c r="U2770" s="18">
        <v>0</v>
      </c>
    </row>
    <row r="2771" spans="2:21" x14ac:dyDescent="0.4">
      <c r="B2771" s="18" t="s">
        <v>5926</v>
      </c>
      <c r="C2771" s="18" t="s">
        <v>9451</v>
      </c>
      <c r="D2771" s="18" t="s">
        <v>9452</v>
      </c>
      <c r="E2771" s="19" t="s">
        <v>274</v>
      </c>
      <c r="F2771" s="18" t="s">
        <v>5935</v>
      </c>
      <c r="G2771" s="18" t="s">
        <v>5913</v>
      </c>
      <c r="H2771" s="18" t="s">
        <v>5914</v>
      </c>
      <c r="I2771" s="19" t="s">
        <v>10039</v>
      </c>
      <c r="J2771" s="18" t="s">
        <v>5904</v>
      </c>
      <c r="K2771" s="18" t="s">
        <v>10048</v>
      </c>
      <c r="L2771" s="18" t="s">
        <v>5901</v>
      </c>
      <c r="N2771" s="20">
        <v>45322</v>
      </c>
      <c r="O2771" s="18" t="s">
        <v>10049</v>
      </c>
      <c r="P2771" s="18" t="s">
        <v>10048</v>
      </c>
      <c r="Q2771" s="18" t="s">
        <v>9743</v>
      </c>
      <c r="R2771" s="18">
        <v>0.61</v>
      </c>
      <c r="T2771" s="18">
        <v>0</v>
      </c>
      <c r="U2771" s="18">
        <v>0</v>
      </c>
    </row>
    <row r="2772" spans="2:21" x14ac:dyDescent="0.4">
      <c r="B2772" s="18" t="s">
        <v>5926</v>
      </c>
      <c r="C2772" s="18" t="s">
        <v>9451</v>
      </c>
      <c r="D2772" s="18" t="s">
        <v>9452</v>
      </c>
      <c r="E2772" s="19" t="s">
        <v>274</v>
      </c>
      <c r="F2772" s="18" t="s">
        <v>5935</v>
      </c>
      <c r="G2772" s="18" t="s">
        <v>5913</v>
      </c>
      <c r="H2772" s="18" t="s">
        <v>5914</v>
      </c>
      <c r="I2772" s="19" t="s">
        <v>10039</v>
      </c>
      <c r="J2772" s="18" t="s">
        <v>5843</v>
      </c>
      <c r="K2772" s="18" t="s">
        <v>10050</v>
      </c>
      <c r="L2772" s="18" t="s">
        <v>5901</v>
      </c>
      <c r="N2772" s="20">
        <v>45322</v>
      </c>
      <c r="O2772" s="18" t="s">
        <v>10051</v>
      </c>
      <c r="P2772" s="18" t="s">
        <v>10050</v>
      </c>
      <c r="Q2772" s="18" t="s">
        <v>9743</v>
      </c>
      <c r="R2772" s="18">
        <v>0.61</v>
      </c>
      <c r="T2772" s="18">
        <v>0</v>
      </c>
      <c r="U2772" s="18">
        <v>0</v>
      </c>
    </row>
    <row r="2773" spans="2:21" x14ac:dyDescent="0.4">
      <c r="B2773" s="18" t="s">
        <v>5926</v>
      </c>
      <c r="C2773" s="18" t="s">
        <v>9451</v>
      </c>
      <c r="D2773" s="18" t="s">
        <v>9452</v>
      </c>
      <c r="E2773" s="19" t="s">
        <v>274</v>
      </c>
      <c r="F2773" s="18" t="s">
        <v>5935</v>
      </c>
      <c r="G2773" s="18" t="s">
        <v>29</v>
      </c>
      <c r="H2773" s="18" t="s">
        <v>5936</v>
      </c>
      <c r="I2773" s="19" t="s">
        <v>6126</v>
      </c>
      <c r="J2773" s="18" t="s">
        <v>5899</v>
      </c>
      <c r="K2773" s="18" t="s">
        <v>10058</v>
      </c>
      <c r="L2773" s="18" t="s">
        <v>5901</v>
      </c>
      <c r="N2773" s="20">
        <v>45322</v>
      </c>
      <c r="O2773" s="18" t="s">
        <v>10059</v>
      </c>
      <c r="P2773" s="18" t="s">
        <v>10058</v>
      </c>
      <c r="Q2773" s="18" t="s">
        <v>9743</v>
      </c>
      <c r="R2773" s="18">
        <v>1.2</v>
      </c>
      <c r="T2773" s="18">
        <v>0</v>
      </c>
      <c r="U2773" s="18">
        <v>0</v>
      </c>
    </row>
    <row r="2774" spans="2:21" x14ac:dyDescent="0.4">
      <c r="B2774" s="18" t="s">
        <v>5926</v>
      </c>
      <c r="C2774" s="18" t="s">
        <v>9451</v>
      </c>
      <c r="D2774" s="18" t="s">
        <v>9452</v>
      </c>
      <c r="E2774" s="19" t="s">
        <v>274</v>
      </c>
      <c r="F2774" s="18" t="s">
        <v>5935</v>
      </c>
      <c r="G2774" s="18" t="s">
        <v>29</v>
      </c>
      <c r="H2774" s="18" t="s">
        <v>5936</v>
      </c>
      <c r="I2774" s="19" t="s">
        <v>6126</v>
      </c>
      <c r="J2774" s="18" t="s">
        <v>5904</v>
      </c>
      <c r="K2774" s="18" t="s">
        <v>10060</v>
      </c>
      <c r="L2774" s="18" t="s">
        <v>5901</v>
      </c>
      <c r="N2774" s="20">
        <v>45322</v>
      </c>
      <c r="O2774" s="18" t="s">
        <v>10061</v>
      </c>
      <c r="P2774" s="18" t="s">
        <v>10060</v>
      </c>
      <c r="Q2774" s="18" t="s">
        <v>9743</v>
      </c>
      <c r="R2774" s="18">
        <v>1.2</v>
      </c>
      <c r="T2774" s="18">
        <v>0</v>
      </c>
      <c r="U2774" s="18">
        <v>0</v>
      </c>
    </row>
    <row r="2775" spans="2:21" x14ac:dyDescent="0.4">
      <c r="B2775" s="18" t="s">
        <v>5926</v>
      </c>
      <c r="C2775" s="18" t="s">
        <v>9451</v>
      </c>
      <c r="D2775" s="18" t="s">
        <v>9452</v>
      </c>
      <c r="E2775" s="19" t="s">
        <v>274</v>
      </c>
      <c r="F2775" s="18" t="s">
        <v>5935</v>
      </c>
      <c r="G2775" s="18" t="s">
        <v>29</v>
      </c>
      <c r="H2775" s="18" t="s">
        <v>5936</v>
      </c>
      <c r="I2775" s="19" t="s">
        <v>6126</v>
      </c>
      <c r="J2775" s="18" t="s">
        <v>5843</v>
      </c>
      <c r="K2775" s="18" t="s">
        <v>10062</v>
      </c>
      <c r="L2775" s="18" t="s">
        <v>5901</v>
      </c>
      <c r="N2775" s="20">
        <v>45322</v>
      </c>
      <c r="O2775" s="18" t="s">
        <v>10063</v>
      </c>
      <c r="P2775" s="18" t="s">
        <v>10062</v>
      </c>
      <c r="Q2775" s="18" t="s">
        <v>9743</v>
      </c>
      <c r="R2775" s="18">
        <v>1.2</v>
      </c>
      <c r="T2775" s="18">
        <v>0</v>
      </c>
      <c r="U2775" s="18">
        <v>0</v>
      </c>
    </row>
    <row r="2776" spans="2:21" x14ac:dyDescent="0.4">
      <c r="B2776" s="18" t="s">
        <v>5926</v>
      </c>
      <c r="C2776" s="18" t="s">
        <v>9451</v>
      </c>
      <c r="D2776" s="18" t="s">
        <v>9452</v>
      </c>
      <c r="E2776" s="19" t="s">
        <v>274</v>
      </c>
      <c r="F2776" s="18" t="s">
        <v>5935</v>
      </c>
      <c r="G2776" s="18" t="s">
        <v>926</v>
      </c>
      <c r="H2776" s="18" t="s">
        <v>6145</v>
      </c>
      <c r="I2776" s="19" t="s">
        <v>6406</v>
      </c>
      <c r="J2776" s="18" t="s">
        <v>5899</v>
      </c>
      <c r="K2776" s="18" t="s">
        <v>9754</v>
      </c>
      <c r="L2776" s="18" t="s">
        <v>5901</v>
      </c>
      <c r="N2776" s="20">
        <v>45322</v>
      </c>
      <c r="O2776" s="18" t="s">
        <v>9755</v>
      </c>
      <c r="P2776" s="18" t="s">
        <v>9754</v>
      </c>
      <c r="Q2776" s="18" t="s">
        <v>9743</v>
      </c>
      <c r="R2776" s="18">
        <v>1.5</v>
      </c>
      <c r="T2776" s="18">
        <v>0</v>
      </c>
      <c r="U2776" s="18">
        <v>0</v>
      </c>
    </row>
    <row r="2777" spans="2:21" x14ac:dyDescent="0.4">
      <c r="B2777" s="18" t="s">
        <v>5926</v>
      </c>
      <c r="C2777" s="18" t="s">
        <v>9451</v>
      </c>
      <c r="D2777" s="18" t="s">
        <v>9452</v>
      </c>
      <c r="E2777" s="19" t="s">
        <v>274</v>
      </c>
      <c r="F2777" s="18" t="s">
        <v>5935</v>
      </c>
      <c r="G2777" s="18" t="s">
        <v>926</v>
      </c>
      <c r="H2777" s="18" t="s">
        <v>6145</v>
      </c>
      <c r="I2777" s="19" t="s">
        <v>6406</v>
      </c>
      <c r="J2777" s="18" t="s">
        <v>5904</v>
      </c>
      <c r="K2777" s="18" t="s">
        <v>9756</v>
      </c>
      <c r="L2777" s="18" t="s">
        <v>5901</v>
      </c>
      <c r="N2777" s="20">
        <v>45322</v>
      </c>
      <c r="O2777" s="18" t="s">
        <v>9757</v>
      </c>
      <c r="P2777" s="18" t="s">
        <v>9756</v>
      </c>
      <c r="Q2777" s="18" t="s">
        <v>9743</v>
      </c>
      <c r="R2777" s="18">
        <v>1.5</v>
      </c>
      <c r="T2777" s="18">
        <v>0</v>
      </c>
      <c r="U2777" s="18">
        <v>0</v>
      </c>
    </row>
    <row r="2778" spans="2:21" x14ac:dyDescent="0.4">
      <c r="B2778" s="18" t="s">
        <v>5926</v>
      </c>
      <c r="C2778" s="18" t="s">
        <v>9451</v>
      </c>
      <c r="D2778" s="18" t="s">
        <v>9452</v>
      </c>
      <c r="E2778" s="19" t="s">
        <v>274</v>
      </c>
      <c r="F2778" s="18" t="s">
        <v>5935</v>
      </c>
      <c r="G2778" s="18" t="s">
        <v>926</v>
      </c>
      <c r="H2778" s="18" t="s">
        <v>6145</v>
      </c>
      <c r="I2778" s="19" t="s">
        <v>6406</v>
      </c>
      <c r="J2778" s="18" t="s">
        <v>5843</v>
      </c>
      <c r="K2778" s="18" t="s">
        <v>9758</v>
      </c>
      <c r="L2778" s="18" t="s">
        <v>5901</v>
      </c>
      <c r="N2778" s="20">
        <v>45322</v>
      </c>
      <c r="O2778" s="18" t="s">
        <v>9759</v>
      </c>
      <c r="P2778" s="18" t="s">
        <v>9758</v>
      </c>
      <c r="Q2778" s="18" t="s">
        <v>9743</v>
      </c>
      <c r="R2778" s="18">
        <v>1.5</v>
      </c>
      <c r="T2778" s="18">
        <v>0</v>
      </c>
      <c r="U2778" s="18">
        <v>0</v>
      </c>
    </row>
    <row r="2779" spans="2:21" x14ac:dyDescent="0.4">
      <c r="B2779" s="18" t="s">
        <v>5926</v>
      </c>
      <c r="C2779" s="18" t="s">
        <v>9451</v>
      </c>
      <c r="D2779" s="18" t="s">
        <v>9452</v>
      </c>
      <c r="E2779" s="19" t="s">
        <v>274</v>
      </c>
      <c r="F2779" s="18" t="s">
        <v>5935</v>
      </c>
      <c r="G2779" s="18" t="s">
        <v>522</v>
      </c>
      <c r="H2779" s="18" t="s">
        <v>9525</v>
      </c>
      <c r="I2779" s="19" t="s">
        <v>9526</v>
      </c>
      <c r="J2779" s="18" t="s">
        <v>5899</v>
      </c>
      <c r="K2779" s="18" t="s">
        <v>9760</v>
      </c>
      <c r="L2779" s="18" t="s">
        <v>5901</v>
      </c>
      <c r="N2779" s="20">
        <v>45322</v>
      </c>
      <c r="O2779" s="18" t="s">
        <v>9761</v>
      </c>
      <c r="P2779" s="18" t="s">
        <v>9760</v>
      </c>
      <c r="Q2779" s="18" t="s">
        <v>9743</v>
      </c>
      <c r="T2779" s="18">
        <v>0</v>
      </c>
      <c r="U2779" s="18">
        <v>0</v>
      </c>
    </row>
    <row r="2780" spans="2:21" x14ac:dyDescent="0.4">
      <c r="B2780" s="18" t="s">
        <v>5926</v>
      </c>
      <c r="C2780" s="18" t="s">
        <v>9451</v>
      </c>
      <c r="D2780" s="18" t="s">
        <v>9452</v>
      </c>
      <c r="E2780" s="19" t="s">
        <v>274</v>
      </c>
      <c r="F2780" s="18" t="s">
        <v>5935</v>
      </c>
      <c r="G2780" s="18" t="s">
        <v>522</v>
      </c>
      <c r="H2780" s="18" t="s">
        <v>9525</v>
      </c>
      <c r="I2780" s="19" t="s">
        <v>9526</v>
      </c>
      <c r="J2780" s="18" t="s">
        <v>5904</v>
      </c>
      <c r="K2780" s="18" t="s">
        <v>9762</v>
      </c>
      <c r="L2780" s="18" t="s">
        <v>5901</v>
      </c>
      <c r="N2780" s="20">
        <v>45322</v>
      </c>
      <c r="O2780" s="18" t="s">
        <v>9763</v>
      </c>
      <c r="P2780" s="18" t="s">
        <v>9762</v>
      </c>
      <c r="Q2780" s="18" t="s">
        <v>9743</v>
      </c>
      <c r="T2780" s="18">
        <v>0</v>
      </c>
      <c r="U2780" s="18">
        <v>0</v>
      </c>
    </row>
    <row r="2781" spans="2:21" x14ac:dyDescent="0.4">
      <c r="B2781" s="18" t="s">
        <v>5926</v>
      </c>
      <c r="C2781" s="18" t="s">
        <v>9451</v>
      </c>
      <c r="D2781" s="18" t="s">
        <v>9452</v>
      </c>
      <c r="E2781" s="19" t="s">
        <v>274</v>
      </c>
      <c r="F2781" s="18" t="s">
        <v>5935</v>
      </c>
      <c r="G2781" s="18" t="s">
        <v>522</v>
      </c>
      <c r="H2781" s="18" t="s">
        <v>9525</v>
      </c>
      <c r="I2781" s="19" t="s">
        <v>9526</v>
      </c>
      <c r="J2781" s="18" t="s">
        <v>5843</v>
      </c>
      <c r="K2781" s="18" t="s">
        <v>9764</v>
      </c>
      <c r="L2781" s="18" t="s">
        <v>5901</v>
      </c>
      <c r="N2781" s="20">
        <v>45322</v>
      </c>
      <c r="O2781" s="18" t="s">
        <v>9765</v>
      </c>
      <c r="P2781" s="18" t="s">
        <v>9764</v>
      </c>
      <c r="Q2781" s="18" t="s">
        <v>9743</v>
      </c>
      <c r="T2781" s="18">
        <v>0</v>
      </c>
      <c r="U2781" s="18">
        <v>0</v>
      </c>
    </row>
    <row r="2782" spans="2:21" x14ac:dyDescent="0.4">
      <c r="B2782" s="18" t="s">
        <v>5926</v>
      </c>
      <c r="C2782" s="18" t="s">
        <v>9451</v>
      </c>
      <c r="D2782" s="18" t="s">
        <v>9452</v>
      </c>
      <c r="E2782" s="19" t="s">
        <v>274</v>
      </c>
      <c r="F2782" s="18" t="s">
        <v>6047</v>
      </c>
      <c r="G2782" s="18" t="s">
        <v>5913</v>
      </c>
      <c r="H2782" s="18" t="s">
        <v>5914</v>
      </c>
      <c r="I2782" s="19" t="s">
        <v>10064</v>
      </c>
      <c r="J2782" s="18" t="s">
        <v>5899</v>
      </c>
      <c r="K2782" s="18" t="s">
        <v>10071</v>
      </c>
      <c r="L2782" s="18" t="s">
        <v>5901</v>
      </c>
      <c r="N2782" s="20">
        <v>45322</v>
      </c>
      <c r="O2782" s="18" t="s">
        <v>10072</v>
      </c>
      <c r="P2782" s="18" t="s">
        <v>10071</v>
      </c>
      <c r="Q2782" s="18" t="s">
        <v>9768</v>
      </c>
      <c r="R2782" s="18">
        <v>0.97</v>
      </c>
      <c r="T2782" s="18">
        <v>0</v>
      </c>
      <c r="U2782" s="18">
        <v>0</v>
      </c>
    </row>
    <row r="2783" spans="2:21" x14ac:dyDescent="0.4">
      <c r="B2783" s="18" t="s">
        <v>5926</v>
      </c>
      <c r="C2783" s="18" t="s">
        <v>9451</v>
      </c>
      <c r="D2783" s="18" t="s">
        <v>9452</v>
      </c>
      <c r="E2783" s="19" t="s">
        <v>274</v>
      </c>
      <c r="F2783" s="18" t="s">
        <v>6047</v>
      </c>
      <c r="G2783" s="18" t="s">
        <v>5913</v>
      </c>
      <c r="H2783" s="18" t="s">
        <v>5914</v>
      </c>
      <c r="I2783" s="19" t="s">
        <v>10064</v>
      </c>
      <c r="J2783" s="18" t="s">
        <v>5904</v>
      </c>
      <c r="K2783" s="18" t="s">
        <v>10073</v>
      </c>
      <c r="L2783" s="18" t="s">
        <v>5901</v>
      </c>
      <c r="N2783" s="20">
        <v>45322</v>
      </c>
      <c r="O2783" s="18" t="s">
        <v>10074</v>
      </c>
      <c r="P2783" s="18" t="s">
        <v>10073</v>
      </c>
      <c r="Q2783" s="18" t="s">
        <v>9768</v>
      </c>
      <c r="R2783" s="18">
        <v>0.97</v>
      </c>
      <c r="T2783" s="18">
        <v>0</v>
      </c>
      <c r="U2783" s="18">
        <v>0</v>
      </c>
    </row>
    <row r="2784" spans="2:21" x14ac:dyDescent="0.4">
      <c r="B2784" s="18" t="s">
        <v>5926</v>
      </c>
      <c r="C2784" s="18" t="s">
        <v>9451</v>
      </c>
      <c r="D2784" s="18" t="s">
        <v>9452</v>
      </c>
      <c r="E2784" s="19" t="s">
        <v>274</v>
      </c>
      <c r="F2784" s="18" t="s">
        <v>6047</v>
      </c>
      <c r="G2784" s="18" t="s">
        <v>5913</v>
      </c>
      <c r="H2784" s="18" t="s">
        <v>5914</v>
      </c>
      <c r="I2784" s="19" t="s">
        <v>10064</v>
      </c>
      <c r="J2784" s="18" t="s">
        <v>5843</v>
      </c>
      <c r="K2784" s="18" t="s">
        <v>10075</v>
      </c>
      <c r="L2784" s="18" t="s">
        <v>5901</v>
      </c>
      <c r="N2784" s="20">
        <v>45322</v>
      </c>
      <c r="O2784" s="18" t="s">
        <v>10076</v>
      </c>
      <c r="P2784" s="18" t="s">
        <v>10075</v>
      </c>
      <c r="Q2784" s="18" t="s">
        <v>9768</v>
      </c>
      <c r="R2784" s="18">
        <v>0.97</v>
      </c>
      <c r="T2784" s="18">
        <v>0</v>
      </c>
      <c r="U2784" s="18">
        <v>0</v>
      </c>
    </row>
    <row r="2785" spans="2:21" x14ac:dyDescent="0.4">
      <c r="B2785" s="18" t="s">
        <v>5926</v>
      </c>
      <c r="C2785" s="18" t="s">
        <v>9451</v>
      </c>
      <c r="D2785" s="18" t="s">
        <v>9452</v>
      </c>
      <c r="E2785" s="19" t="s">
        <v>274</v>
      </c>
      <c r="F2785" s="18" t="s">
        <v>6047</v>
      </c>
      <c r="G2785" s="18" t="s">
        <v>29</v>
      </c>
      <c r="H2785" s="18" t="s">
        <v>5936</v>
      </c>
      <c r="I2785" s="19" t="s">
        <v>6126</v>
      </c>
      <c r="J2785" s="18" t="s">
        <v>5899</v>
      </c>
      <c r="K2785" s="18" t="s">
        <v>9779</v>
      </c>
      <c r="L2785" s="18" t="s">
        <v>5901</v>
      </c>
      <c r="N2785" s="20">
        <v>45322</v>
      </c>
      <c r="O2785" s="18" t="s">
        <v>9780</v>
      </c>
      <c r="P2785" s="18" t="s">
        <v>9779</v>
      </c>
      <c r="Q2785" s="18" t="s">
        <v>9768</v>
      </c>
      <c r="R2785" s="18">
        <v>1.2</v>
      </c>
      <c r="T2785" s="18">
        <v>0</v>
      </c>
      <c r="U2785" s="18">
        <v>0</v>
      </c>
    </row>
    <row r="2786" spans="2:21" x14ac:dyDescent="0.4">
      <c r="B2786" s="18" t="s">
        <v>5926</v>
      </c>
      <c r="C2786" s="18" t="s">
        <v>9451</v>
      </c>
      <c r="D2786" s="18" t="s">
        <v>9452</v>
      </c>
      <c r="E2786" s="19" t="s">
        <v>274</v>
      </c>
      <c r="F2786" s="18" t="s">
        <v>6047</v>
      </c>
      <c r="G2786" s="18" t="s">
        <v>29</v>
      </c>
      <c r="H2786" s="18" t="s">
        <v>5936</v>
      </c>
      <c r="I2786" s="19" t="s">
        <v>6126</v>
      </c>
      <c r="J2786" s="18" t="s">
        <v>5904</v>
      </c>
      <c r="K2786" s="18" t="s">
        <v>9781</v>
      </c>
      <c r="L2786" s="18" t="s">
        <v>5901</v>
      </c>
      <c r="N2786" s="20">
        <v>45322</v>
      </c>
      <c r="O2786" s="18" t="s">
        <v>9782</v>
      </c>
      <c r="P2786" s="18" t="s">
        <v>9781</v>
      </c>
      <c r="Q2786" s="18" t="s">
        <v>9768</v>
      </c>
      <c r="R2786" s="18">
        <v>1.2</v>
      </c>
      <c r="T2786" s="18">
        <v>0</v>
      </c>
      <c r="U2786" s="18">
        <v>0</v>
      </c>
    </row>
    <row r="2787" spans="2:21" x14ac:dyDescent="0.4">
      <c r="B2787" s="18" t="s">
        <v>5926</v>
      </c>
      <c r="C2787" s="18" t="s">
        <v>9451</v>
      </c>
      <c r="D2787" s="18" t="s">
        <v>9452</v>
      </c>
      <c r="E2787" s="19" t="s">
        <v>274</v>
      </c>
      <c r="F2787" s="18" t="s">
        <v>6047</v>
      </c>
      <c r="G2787" s="18" t="s">
        <v>29</v>
      </c>
      <c r="H2787" s="18" t="s">
        <v>5936</v>
      </c>
      <c r="I2787" s="19" t="s">
        <v>6126</v>
      </c>
      <c r="J2787" s="18" t="s">
        <v>5843</v>
      </c>
      <c r="K2787" s="18" t="s">
        <v>9783</v>
      </c>
      <c r="L2787" s="18" t="s">
        <v>5901</v>
      </c>
      <c r="N2787" s="20">
        <v>45322</v>
      </c>
      <c r="O2787" s="18" t="s">
        <v>9784</v>
      </c>
      <c r="P2787" s="18" t="s">
        <v>9783</v>
      </c>
      <c r="Q2787" s="18" t="s">
        <v>9768</v>
      </c>
      <c r="R2787" s="18">
        <v>1.2</v>
      </c>
      <c r="T2787" s="18">
        <v>0</v>
      </c>
      <c r="U2787" s="18">
        <v>0</v>
      </c>
    </row>
    <row r="2788" spans="2:21" x14ac:dyDescent="0.4">
      <c r="B2788" s="18" t="s">
        <v>5926</v>
      </c>
      <c r="C2788" s="18" t="s">
        <v>9451</v>
      </c>
      <c r="D2788" s="18" t="s">
        <v>9452</v>
      </c>
      <c r="E2788" s="19" t="s">
        <v>274</v>
      </c>
      <c r="F2788" s="18" t="s">
        <v>6047</v>
      </c>
      <c r="G2788" s="18" t="s">
        <v>522</v>
      </c>
      <c r="H2788" s="18" t="s">
        <v>9525</v>
      </c>
      <c r="I2788" s="19" t="s">
        <v>9526</v>
      </c>
      <c r="J2788" s="18" t="s">
        <v>5899</v>
      </c>
      <c r="K2788" s="18" t="s">
        <v>9785</v>
      </c>
      <c r="L2788" s="18" t="s">
        <v>5901</v>
      </c>
      <c r="N2788" s="20">
        <v>45322</v>
      </c>
      <c r="O2788" s="18" t="s">
        <v>9786</v>
      </c>
      <c r="P2788" s="18" t="s">
        <v>9785</v>
      </c>
      <c r="Q2788" s="18" t="s">
        <v>9768</v>
      </c>
      <c r="T2788" s="18">
        <v>0</v>
      </c>
      <c r="U2788" s="18">
        <v>0</v>
      </c>
    </row>
    <row r="2789" spans="2:21" x14ac:dyDescent="0.4">
      <c r="B2789" s="18" t="s">
        <v>5926</v>
      </c>
      <c r="C2789" s="18" t="s">
        <v>9451</v>
      </c>
      <c r="D2789" s="18" t="s">
        <v>9452</v>
      </c>
      <c r="E2789" s="19" t="s">
        <v>274</v>
      </c>
      <c r="F2789" s="18" t="s">
        <v>6047</v>
      </c>
      <c r="G2789" s="18" t="s">
        <v>522</v>
      </c>
      <c r="H2789" s="18" t="s">
        <v>9525</v>
      </c>
      <c r="I2789" s="19" t="s">
        <v>9526</v>
      </c>
      <c r="J2789" s="18" t="s">
        <v>5904</v>
      </c>
      <c r="K2789" s="18" t="s">
        <v>9787</v>
      </c>
      <c r="L2789" s="18" t="s">
        <v>5901</v>
      </c>
      <c r="N2789" s="20">
        <v>45322</v>
      </c>
      <c r="O2789" s="18" t="s">
        <v>9788</v>
      </c>
      <c r="P2789" s="18" t="s">
        <v>9787</v>
      </c>
      <c r="Q2789" s="18" t="s">
        <v>9768</v>
      </c>
      <c r="T2789" s="18">
        <v>0</v>
      </c>
      <c r="U2789" s="18">
        <v>0</v>
      </c>
    </row>
    <row r="2790" spans="2:21" x14ac:dyDescent="0.4">
      <c r="B2790" s="18" t="s">
        <v>5926</v>
      </c>
      <c r="C2790" s="18" t="s">
        <v>9451</v>
      </c>
      <c r="D2790" s="18" t="s">
        <v>9452</v>
      </c>
      <c r="E2790" s="19" t="s">
        <v>274</v>
      </c>
      <c r="F2790" s="18" t="s">
        <v>6047</v>
      </c>
      <c r="G2790" s="18" t="s">
        <v>522</v>
      </c>
      <c r="H2790" s="18" t="s">
        <v>9525</v>
      </c>
      <c r="I2790" s="19" t="s">
        <v>9526</v>
      </c>
      <c r="J2790" s="18" t="s">
        <v>5843</v>
      </c>
      <c r="K2790" s="18" t="s">
        <v>9789</v>
      </c>
      <c r="L2790" s="18" t="s">
        <v>5901</v>
      </c>
      <c r="N2790" s="20">
        <v>45322</v>
      </c>
      <c r="O2790" s="18" t="s">
        <v>9790</v>
      </c>
      <c r="P2790" s="18" t="s">
        <v>9789</v>
      </c>
      <c r="Q2790" s="18" t="s">
        <v>9768</v>
      </c>
      <c r="T2790" s="18">
        <v>0</v>
      </c>
      <c r="U2790" s="18">
        <v>0</v>
      </c>
    </row>
    <row r="2791" spans="2:21" x14ac:dyDescent="0.4">
      <c r="B2791" s="18" t="s">
        <v>5926</v>
      </c>
      <c r="C2791" s="18" t="s">
        <v>9451</v>
      </c>
      <c r="D2791" s="18" t="s">
        <v>9452</v>
      </c>
      <c r="E2791" s="19" t="s">
        <v>274</v>
      </c>
      <c r="F2791" s="18" t="s">
        <v>5896</v>
      </c>
      <c r="G2791" s="18" t="s">
        <v>5913</v>
      </c>
      <c r="H2791" s="18" t="s">
        <v>5914</v>
      </c>
      <c r="I2791" s="19" t="s">
        <v>10064</v>
      </c>
      <c r="J2791" s="18" t="s">
        <v>5899</v>
      </c>
      <c r="K2791" s="18" t="s">
        <v>10085</v>
      </c>
      <c r="L2791" s="18" t="s">
        <v>5901</v>
      </c>
      <c r="N2791" s="20">
        <v>45322</v>
      </c>
      <c r="O2791" s="18" t="s">
        <v>10086</v>
      </c>
      <c r="P2791" s="18" t="s">
        <v>10085</v>
      </c>
      <c r="Q2791" s="18" t="s">
        <v>9793</v>
      </c>
      <c r="R2791" s="18">
        <v>0.97</v>
      </c>
      <c r="T2791" s="18">
        <v>0</v>
      </c>
      <c r="U2791" s="18">
        <v>0</v>
      </c>
    </row>
    <row r="2792" spans="2:21" x14ac:dyDescent="0.4">
      <c r="B2792" s="18" t="s">
        <v>5926</v>
      </c>
      <c r="C2792" s="18" t="s">
        <v>9451</v>
      </c>
      <c r="D2792" s="18" t="s">
        <v>9452</v>
      </c>
      <c r="E2792" s="19" t="s">
        <v>274</v>
      </c>
      <c r="F2792" s="18" t="s">
        <v>5896</v>
      </c>
      <c r="G2792" s="18" t="s">
        <v>5913</v>
      </c>
      <c r="H2792" s="18" t="s">
        <v>5914</v>
      </c>
      <c r="I2792" s="19" t="s">
        <v>10064</v>
      </c>
      <c r="J2792" s="18" t="s">
        <v>5904</v>
      </c>
      <c r="K2792" s="18" t="s">
        <v>10087</v>
      </c>
      <c r="L2792" s="18" t="s">
        <v>5901</v>
      </c>
      <c r="N2792" s="20">
        <v>45322</v>
      </c>
      <c r="O2792" s="18" t="s">
        <v>10088</v>
      </c>
      <c r="P2792" s="18" t="s">
        <v>10087</v>
      </c>
      <c r="Q2792" s="18" t="s">
        <v>9793</v>
      </c>
      <c r="R2792" s="18">
        <v>0.97</v>
      </c>
      <c r="T2792" s="18">
        <v>0</v>
      </c>
      <c r="U2792" s="18">
        <v>0</v>
      </c>
    </row>
    <row r="2793" spans="2:21" x14ac:dyDescent="0.4">
      <c r="B2793" s="18" t="s">
        <v>5926</v>
      </c>
      <c r="C2793" s="18" t="s">
        <v>9451</v>
      </c>
      <c r="D2793" s="18" t="s">
        <v>9452</v>
      </c>
      <c r="E2793" s="19" t="s">
        <v>274</v>
      </c>
      <c r="F2793" s="18" t="s">
        <v>5896</v>
      </c>
      <c r="G2793" s="18" t="s">
        <v>5913</v>
      </c>
      <c r="H2793" s="18" t="s">
        <v>5914</v>
      </c>
      <c r="I2793" s="19" t="s">
        <v>10064</v>
      </c>
      <c r="J2793" s="18" t="s">
        <v>5843</v>
      </c>
      <c r="K2793" s="18" t="s">
        <v>10089</v>
      </c>
      <c r="L2793" s="18" t="s">
        <v>5901</v>
      </c>
      <c r="N2793" s="20">
        <v>45322</v>
      </c>
      <c r="O2793" s="18" t="s">
        <v>10090</v>
      </c>
      <c r="P2793" s="18" t="s">
        <v>10089</v>
      </c>
      <c r="Q2793" s="18" t="s">
        <v>9793</v>
      </c>
      <c r="R2793" s="18">
        <v>0.97</v>
      </c>
      <c r="T2793" s="18">
        <v>0</v>
      </c>
      <c r="U2793" s="18">
        <v>0</v>
      </c>
    </row>
    <row r="2794" spans="2:21" x14ac:dyDescent="0.4">
      <c r="B2794" s="18" t="s">
        <v>5926</v>
      </c>
      <c r="C2794" s="18" t="s">
        <v>9451</v>
      </c>
      <c r="D2794" s="18" t="s">
        <v>9452</v>
      </c>
      <c r="E2794" s="19" t="s">
        <v>274</v>
      </c>
      <c r="F2794" s="18" t="s">
        <v>5896</v>
      </c>
      <c r="G2794" s="18" t="s">
        <v>5913</v>
      </c>
      <c r="H2794" s="18" t="s">
        <v>5914</v>
      </c>
      <c r="I2794" s="19" t="s">
        <v>10064</v>
      </c>
      <c r="J2794" s="18" t="s">
        <v>5923</v>
      </c>
      <c r="K2794" s="18" t="s">
        <v>10091</v>
      </c>
      <c r="L2794" s="18" t="s">
        <v>5901</v>
      </c>
      <c r="N2794" s="20">
        <v>45322</v>
      </c>
      <c r="O2794" s="18" t="s">
        <v>10092</v>
      </c>
      <c r="P2794" s="18" t="s">
        <v>10091</v>
      </c>
      <c r="Q2794" s="18" t="s">
        <v>9793</v>
      </c>
      <c r="R2794" s="18">
        <v>0.97</v>
      </c>
      <c r="T2794" s="18">
        <v>0</v>
      </c>
      <c r="U2794" s="18">
        <v>0</v>
      </c>
    </row>
    <row r="2795" spans="2:21" x14ac:dyDescent="0.4">
      <c r="B2795" s="18" t="s">
        <v>5926</v>
      </c>
      <c r="C2795" s="18" t="s">
        <v>9451</v>
      </c>
      <c r="D2795" s="18" t="s">
        <v>9452</v>
      </c>
      <c r="E2795" s="19" t="s">
        <v>274</v>
      </c>
      <c r="F2795" s="18" t="s">
        <v>5896</v>
      </c>
      <c r="G2795" s="18" t="s">
        <v>29</v>
      </c>
      <c r="H2795" s="18" t="s">
        <v>5936</v>
      </c>
      <c r="I2795" s="19" t="s">
        <v>6126</v>
      </c>
      <c r="J2795" s="18" t="s">
        <v>5899</v>
      </c>
      <c r="K2795" s="18" t="s">
        <v>9806</v>
      </c>
      <c r="L2795" s="18" t="s">
        <v>5901</v>
      </c>
      <c r="N2795" s="20">
        <v>45322</v>
      </c>
      <c r="O2795" s="18" t="s">
        <v>9807</v>
      </c>
      <c r="P2795" s="18" t="s">
        <v>9806</v>
      </c>
      <c r="Q2795" s="18" t="s">
        <v>9793</v>
      </c>
      <c r="R2795" s="18">
        <v>1.2</v>
      </c>
      <c r="T2795" s="18">
        <v>0</v>
      </c>
      <c r="U2795" s="18">
        <v>0</v>
      </c>
    </row>
    <row r="2796" spans="2:21" x14ac:dyDescent="0.4">
      <c r="B2796" s="18" t="s">
        <v>5926</v>
      </c>
      <c r="C2796" s="18" t="s">
        <v>9451</v>
      </c>
      <c r="D2796" s="18" t="s">
        <v>9452</v>
      </c>
      <c r="E2796" s="19" t="s">
        <v>274</v>
      </c>
      <c r="F2796" s="18" t="s">
        <v>5896</v>
      </c>
      <c r="G2796" s="18" t="s">
        <v>29</v>
      </c>
      <c r="H2796" s="18" t="s">
        <v>5936</v>
      </c>
      <c r="I2796" s="19" t="s">
        <v>6126</v>
      </c>
      <c r="J2796" s="18" t="s">
        <v>5904</v>
      </c>
      <c r="K2796" s="18" t="s">
        <v>9808</v>
      </c>
      <c r="L2796" s="18" t="s">
        <v>5901</v>
      </c>
      <c r="N2796" s="20">
        <v>45322</v>
      </c>
      <c r="O2796" s="18" t="s">
        <v>9809</v>
      </c>
      <c r="P2796" s="18" t="s">
        <v>9808</v>
      </c>
      <c r="Q2796" s="18" t="s">
        <v>9793</v>
      </c>
      <c r="R2796" s="18">
        <v>1.2</v>
      </c>
      <c r="T2796" s="18">
        <v>0</v>
      </c>
      <c r="U2796" s="18">
        <v>0</v>
      </c>
    </row>
    <row r="2797" spans="2:21" x14ac:dyDescent="0.4">
      <c r="B2797" s="18" t="s">
        <v>5926</v>
      </c>
      <c r="C2797" s="18" t="s">
        <v>9451</v>
      </c>
      <c r="D2797" s="18" t="s">
        <v>9452</v>
      </c>
      <c r="E2797" s="19" t="s">
        <v>274</v>
      </c>
      <c r="F2797" s="18" t="s">
        <v>5896</v>
      </c>
      <c r="G2797" s="18" t="s">
        <v>29</v>
      </c>
      <c r="H2797" s="18" t="s">
        <v>5936</v>
      </c>
      <c r="I2797" s="19" t="s">
        <v>6126</v>
      </c>
      <c r="J2797" s="18" t="s">
        <v>5843</v>
      </c>
      <c r="K2797" s="18" t="s">
        <v>9810</v>
      </c>
      <c r="L2797" s="18" t="s">
        <v>5901</v>
      </c>
      <c r="N2797" s="20">
        <v>45322</v>
      </c>
      <c r="O2797" s="18" t="s">
        <v>9811</v>
      </c>
      <c r="P2797" s="18" t="s">
        <v>9810</v>
      </c>
      <c r="Q2797" s="18" t="s">
        <v>9793</v>
      </c>
      <c r="R2797" s="18">
        <v>1.2</v>
      </c>
      <c r="T2797" s="18">
        <v>0</v>
      </c>
      <c r="U2797" s="18">
        <v>0</v>
      </c>
    </row>
    <row r="2798" spans="2:21" x14ac:dyDescent="0.4">
      <c r="B2798" s="18" t="s">
        <v>5926</v>
      </c>
      <c r="C2798" s="18" t="s">
        <v>9451</v>
      </c>
      <c r="D2798" s="18" t="s">
        <v>9452</v>
      </c>
      <c r="E2798" s="19" t="s">
        <v>274</v>
      </c>
      <c r="F2798" s="18" t="s">
        <v>5896</v>
      </c>
      <c r="G2798" s="18" t="s">
        <v>29</v>
      </c>
      <c r="H2798" s="18" t="s">
        <v>5936</v>
      </c>
      <c r="I2798" s="19" t="s">
        <v>6126</v>
      </c>
      <c r="J2798" s="18" t="s">
        <v>5923</v>
      </c>
      <c r="K2798" s="18" t="s">
        <v>9812</v>
      </c>
      <c r="L2798" s="18" t="s">
        <v>5901</v>
      </c>
      <c r="N2798" s="20">
        <v>45322</v>
      </c>
      <c r="O2798" s="18" t="s">
        <v>9813</v>
      </c>
      <c r="P2798" s="18" t="s">
        <v>9812</v>
      </c>
      <c r="Q2798" s="18" t="s">
        <v>9793</v>
      </c>
      <c r="R2798" s="18">
        <v>1.2</v>
      </c>
      <c r="T2798" s="18">
        <v>0</v>
      </c>
      <c r="U2798" s="18">
        <v>0</v>
      </c>
    </row>
    <row r="2799" spans="2:21" x14ac:dyDescent="0.4">
      <c r="B2799" s="18" t="s">
        <v>5926</v>
      </c>
      <c r="C2799" s="18" t="s">
        <v>9451</v>
      </c>
      <c r="D2799" s="18" t="s">
        <v>9452</v>
      </c>
      <c r="E2799" s="19" t="s">
        <v>274</v>
      </c>
      <c r="F2799" s="18" t="s">
        <v>5896</v>
      </c>
      <c r="G2799" s="18" t="s">
        <v>522</v>
      </c>
      <c r="H2799" s="18" t="s">
        <v>9525</v>
      </c>
      <c r="I2799" s="19" t="s">
        <v>9526</v>
      </c>
      <c r="J2799" s="18" t="s">
        <v>5899</v>
      </c>
      <c r="K2799" s="18" t="s">
        <v>9814</v>
      </c>
      <c r="L2799" s="18" t="s">
        <v>5901</v>
      </c>
      <c r="N2799" s="20">
        <v>45322</v>
      </c>
      <c r="O2799" s="18" t="s">
        <v>9815</v>
      </c>
      <c r="P2799" s="18" t="s">
        <v>9814</v>
      </c>
      <c r="Q2799" s="18" t="s">
        <v>9793</v>
      </c>
      <c r="T2799" s="18">
        <v>0</v>
      </c>
      <c r="U2799" s="18">
        <v>0</v>
      </c>
    </row>
    <row r="2800" spans="2:21" x14ac:dyDescent="0.4">
      <c r="B2800" s="18" t="s">
        <v>5926</v>
      </c>
      <c r="C2800" s="18" t="s">
        <v>9451</v>
      </c>
      <c r="D2800" s="18" t="s">
        <v>9452</v>
      </c>
      <c r="E2800" s="19" t="s">
        <v>274</v>
      </c>
      <c r="F2800" s="18" t="s">
        <v>5896</v>
      </c>
      <c r="G2800" s="18" t="s">
        <v>522</v>
      </c>
      <c r="H2800" s="18" t="s">
        <v>9525</v>
      </c>
      <c r="I2800" s="19" t="s">
        <v>9526</v>
      </c>
      <c r="J2800" s="18" t="s">
        <v>5904</v>
      </c>
      <c r="K2800" s="18" t="s">
        <v>9816</v>
      </c>
      <c r="L2800" s="18" t="s">
        <v>5901</v>
      </c>
      <c r="N2800" s="20">
        <v>45322</v>
      </c>
      <c r="O2800" s="18" t="s">
        <v>9817</v>
      </c>
      <c r="P2800" s="18" t="s">
        <v>9816</v>
      </c>
      <c r="Q2800" s="18" t="s">
        <v>9793</v>
      </c>
      <c r="T2800" s="18">
        <v>0</v>
      </c>
      <c r="U2800" s="18">
        <v>0</v>
      </c>
    </row>
    <row r="2801" spans="2:21" x14ac:dyDescent="0.4">
      <c r="B2801" s="18" t="s">
        <v>5926</v>
      </c>
      <c r="C2801" s="18" t="s">
        <v>9451</v>
      </c>
      <c r="D2801" s="18" t="s">
        <v>9452</v>
      </c>
      <c r="E2801" s="19" t="s">
        <v>274</v>
      </c>
      <c r="F2801" s="18" t="s">
        <v>5896</v>
      </c>
      <c r="G2801" s="18" t="s">
        <v>522</v>
      </c>
      <c r="H2801" s="18" t="s">
        <v>9525</v>
      </c>
      <c r="I2801" s="19" t="s">
        <v>9526</v>
      </c>
      <c r="J2801" s="18" t="s">
        <v>5843</v>
      </c>
      <c r="K2801" s="18" t="s">
        <v>9818</v>
      </c>
      <c r="L2801" s="18" t="s">
        <v>5901</v>
      </c>
      <c r="N2801" s="20">
        <v>45322</v>
      </c>
      <c r="O2801" s="18" t="s">
        <v>9819</v>
      </c>
      <c r="P2801" s="18" t="s">
        <v>9818</v>
      </c>
      <c r="Q2801" s="18" t="s">
        <v>9793</v>
      </c>
      <c r="T2801" s="18">
        <v>0</v>
      </c>
      <c r="U2801" s="18">
        <v>0</v>
      </c>
    </row>
    <row r="2802" spans="2:21" x14ac:dyDescent="0.4">
      <c r="B2802" s="18" t="s">
        <v>5926</v>
      </c>
      <c r="C2802" s="18" t="s">
        <v>9451</v>
      </c>
      <c r="D2802" s="18" t="s">
        <v>9452</v>
      </c>
      <c r="E2802" s="19" t="s">
        <v>274</v>
      </c>
      <c r="F2802" s="18" t="s">
        <v>6100</v>
      </c>
      <c r="G2802" s="18" t="s">
        <v>5913</v>
      </c>
      <c r="H2802" s="18" t="s">
        <v>5914</v>
      </c>
      <c r="I2802" s="19" t="s">
        <v>10039</v>
      </c>
      <c r="J2802" s="18" t="s">
        <v>5899</v>
      </c>
      <c r="K2802" s="18" t="s">
        <v>10099</v>
      </c>
      <c r="L2802" s="18" t="s">
        <v>5901</v>
      </c>
      <c r="N2802" s="20">
        <v>45322</v>
      </c>
      <c r="O2802" s="18" t="s">
        <v>10100</v>
      </c>
      <c r="P2802" s="18" t="s">
        <v>10099</v>
      </c>
      <c r="Q2802" s="18" t="s">
        <v>9822</v>
      </c>
      <c r="R2802" s="18">
        <v>0.61</v>
      </c>
      <c r="T2802" s="18">
        <v>0</v>
      </c>
      <c r="U2802" s="18">
        <v>0</v>
      </c>
    </row>
    <row r="2803" spans="2:21" x14ac:dyDescent="0.4">
      <c r="B2803" s="18" t="s">
        <v>5926</v>
      </c>
      <c r="C2803" s="18" t="s">
        <v>9451</v>
      </c>
      <c r="D2803" s="18" t="s">
        <v>9452</v>
      </c>
      <c r="E2803" s="19" t="s">
        <v>274</v>
      </c>
      <c r="F2803" s="18" t="s">
        <v>6100</v>
      </c>
      <c r="G2803" s="18" t="s">
        <v>5913</v>
      </c>
      <c r="H2803" s="18" t="s">
        <v>5914</v>
      </c>
      <c r="I2803" s="19" t="s">
        <v>10039</v>
      </c>
      <c r="J2803" s="18" t="s">
        <v>5904</v>
      </c>
      <c r="K2803" s="18" t="s">
        <v>10101</v>
      </c>
      <c r="L2803" s="18" t="s">
        <v>5901</v>
      </c>
      <c r="N2803" s="20">
        <v>45322</v>
      </c>
      <c r="O2803" s="18" t="s">
        <v>10102</v>
      </c>
      <c r="P2803" s="18" t="s">
        <v>10101</v>
      </c>
      <c r="Q2803" s="18" t="s">
        <v>9822</v>
      </c>
      <c r="R2803" s="18">
        <v>0.61</v>
      </c>
      <c r="T2803" s="18">
        <v>0</v>
      </c>
      <c r="U2803" s="18">
        <v>0</v>
      </c>
    </row>
    <row r="2804" spans="2:21" x14ac:dyDescent="0.4">
      <c r="B2804" s="18" t="s">
        <v>5926</v>
      </c>
      <c r="C2804" s="18" t="s">
        <v>9451</v>
      </c>
      <c r="D2804" s="18" t="s">
        <v>9452</v>
      </c>
      <c r="E2804" s="19" t="s">
        <v>274</v>
      </c>
      <c r="F2804" s="18" t="s">
        <v>6100</v>
      </c>
      <c r="G2804" s="18" t="s">
        <v>5913</v>
      </c>
      <c r="H2804" s="18" t="s">
        <v>5914</v>
      </c>
      <c r="I2804" s="19" t="s">
        <v>10039</v>
      </c>
      <c r="J2804" s="18" t="s">
        <v>5843</v>
      </c>
      <c r="K2804" s="18" t="s">
        <v>10103</v>
      </c>
      <c r="L2804" s="18" t="s">
        <v>5901</v>
      </c>
      <c r="N2804" s="20">
        <v>45322</v>
      </c>
      <c r="O2804" s="18" t="s">
        <v>10104</v>
      </c>
      <c r="P2804" s="18" t="s">
        <v>10103</v>
      </c>
      <c r="Q2804" s="18" t="s">
        <v>9822</v>
      </c>
      <c r="R2804" s="18">
        <v>0.61</v>
      </c>
      <c r="T2804" s="18">
        <v>0</v>
      </c>
      <c r="U2804" s="18">
        <v>0</v>
      </c>
    </row>
    <row r="2805" spans="2:21" x14ac:dyDescent="0.4">
      <c r="B2805" s="18" t="s">
        <v>5926</v>
      </c>
      <c r="C2805" s="18" t="s">
        <v>9451</v>
      </c>
      <c r="D2805" s="18" t="s">
        <v>9452</v>
      </c>
      <c r="E2805" s="19" t="s">
        <v>274</v>
      </c>
      <c r="F2805" s="18" t="s">
        <v>6100</v>
      </c>
      <c r="G2805" s="18" t="s">
        <v>29</v>
      </c>
      <c r="H2805" s="18" t="s">
        <v>5936</v>
      </c>
      <c r="I2805" s="19" t="s">
        <v>9895</v>
      </c>
      <c r="J2805" s="18" t="s">
        <v>5899</v>
      </c>
      <c r="K2805" s="18" t="s">
        <v>10111</v>
      </c>
      <c r="L2805" s="18" t="s">
        <v>5901</v>
      </c>
      <c r="N2805" s="20">
        <v>45322</v>
      </c>
      <c r="O2805" s="18" t="s">
        <v>10112</v>
      </c>
      <c r="P2805" s="18" t="s">
        <v>10111</v>
      </c>
      <c r="Q2805" s="18" t="s">
        <v>9822</v>
      </c>
      <c r="R2805" s="18">
        <v>1.1000000000000001</v>
      </c>
      <c r="T2805" s="18">
        <v>0</v>
      </c>
      <c r="U2805" s="18">
        <v>0</v>
      </c>
    </row>
    <row r="2806" spans="2:21" x14ac:dyDescent="0.4">
      <c r="B2806" s="18" t="s">
        <v>5926</v>
      </c>
      <c r="C2806" s="18" t="s">
        <v>9451</v>
      </c>
      <c r="D2806" s="18" t="s">
        <v>9452</v>
      </c>
      <c r="E2806" s="19" t="s">
        <v>274</v>
      </c>
      <c r="F2806" s="18" t="s">
        <v>6100</v>
      </c>
      <c r="G2806" s="18" t="s">
        <v>29</v>
      </c>
      <c r="H2806" s="18" t="s">
        <v>5936</v>
      </c>
      <c r="I2806" s="19" t="s">
        <v>9895</v>
      </c>
      <c r="J2806" s="18" t="s">
        <v>5904</v>
      </c>
      <c r="K2806" s="18" t="s">
        <v>10113</v>
      </c>
      <c r="L2806" s="18" t="s">
        <v>5901</v>
      </c>
      <c r="N2806" s="20">
        <v>45322</v>
      </c>
      <c r="O2806" s="18" t="s">
        <v>10114</v>
      </c>
      <c r="P2806" s="18" t="s">
        <v>10113</v>
      </c>
      <c r="Q2806" s="18" t="s">
        <v>9822</v>
      </c>
      <c r="R2806" s="18">
        <v>1.1000000000000001</v>
      </c>
      <c r="T2806" s="18">
        <v>0</v>
      </c>
      <c r="U2806" s="18">
        <v>0</v>
      </c>
    </row>
    <row r="2807" spans="2:21" x14ac:dyDescent="0.4">
      <c r="B2807" s="18" t="s">
        <v>5926</v>
      </c>
      <c r="C2807" s="18" t="s">
        <v>9451</v>
      </c>
      <c r="D2807" s="18" t="s">
        <v>9452</v>
      </c>
      <c r="E2807" s="19" t="s">
        <v>274</v>
      </c>
      <c r="F2807" s="18" t="s">
        <v>6100</v>
      </c>
      <c r="G2807" s="18" t="s">
        <v>29</v>
      </c>
      <c r="H2807" s="18" t="s">
        <v>5936</v>
      </c>
      <c r="I2807" s="19" t="s">
        <v>9895</v>
      </c>
      <c r="J2807" s="18" t="s">
        <v>5843</v>
      </c>
      <c r="K2807" s="18" t="s">
        <v>10115</v>
      </c>
      <c r="L2807" s="18" t="s">
        <v>5901</v>
      </c>
      <c r="N2807" s="20">
        <v>45322</v>
      </c>
      <c r="O2807" s="18" t="s">
        <v>10116</v>
      </c>
      <c r="P2807" s="18" t="s">
        <v>10115</v>
      </c>
      <c r="Q2807" s="18" t="s">
        <v>9822</v>
      </c>
      <c r="R2807" s="18">
        <v>1.1000000000000001</v>
      </c>
      <c r="T2807" s="18">
        <v>0</v>
      </c>
      <c r="U2807" s="18">
        <v>0</v>
      </c>
    </row>
    <row r="2808" spans="2:21" x14ac:dyDescent="0.4">
      <c r="B2808" s="18" t="s">
        <v>5926</v>
      </c>
      <c r="C2808" s="18" t="s">
        <v>9451</v>
      </c>
      <c r="D2808" s="18" t="s">
        <v>9452</v>
      </c>
      <c r="E2808" s="19" t="s">
        <v>274</v>
      </c>
      <c r="F2808" s="18" t="s">
        <v>6100</v>
      </c>
      <c r="G2808" s="18" t="s">
        <v>926</v>
      </c>
      <c r="H2808" s="18" t="s">
        <v>6145</v>
      </c>
      <c r="I2808" s="19" t="s">
        <v>6126</v>
      </c>
      <c r="J2808" s="18" t="s">
        <v>5899</v>
      </c>
      <c r="K2808" s="18" t="s">
        <v>9833</v>
      </c>
      <c r="L2808" s="18" t="s">
        <v>5901</v>
      </c>
      <c r="N2808" s="20">
        <v>45322</v>
      </c>
      <c r="O2808" s="18" t="s">
        <v>9834</v>
      </c>
      <c r="P2808" s="18" t="s">
        <v>9833</v>
      </c>
      <c r="Q2808" s="18" t="s">
        <v>9822</v>
      </c>
      <c r="R2808" s="18">
        <v>1.2</v>
      </c>
      <c r="T2808" s="18">
        <v>0</v>
      </c>
      <c r="U2808" s="18">
        <v>0</v>
      </c>
    </row>
    <row r="2809" spans="2:21" x14ac:dyDescent="0.4">
      <c r="B2809" s="18" t="s">
        <v>5926</v>
      </c>
      <c r="C2809" s="18" t="s">
        <v>9451</v>
      </c>
      <c r="D2809" s="18" t="s">
        <v>9452</v>
      </c>
      <c r="E2809" s="19" t="s">
        <v>274</v>
      </c>
      <c r="F2809" s="18" t="s">
        <v>6100</v>
      </c>
      <c r="G2809" s="18" t="s">
        <v>926</v>
      </c>
      <c r="H2809" s="18" t="s">
        <v>6145</v>
      </c>
      <c r="I2809" s="19" t="s">
        <v>6126</v>
      </c>
      <c r="J2809" s="18" t="s">
        <v>5904</v>
      </c>
      <c r="K2809" s="18" t="s">
        <v>9835</v>
      </c>
      <c r="L2809" s="18" t="s">
        <v>5901</v>
      </c>
      <c r="N2809" s="20">
        <v>45322</v>
      </c>
      <c r="O2809" s="18" t="s">
        <v>9836</v>
      </c>
      <c r="P2809" s="18" t="s">
        <v>9835</v>
      </c>
      <c r="Q2809" s="18" t="s">
        <v>9822</v>
      </c>
      <c r="R2809" s="18">
        <v>1.2</v>
      </c>
      <c r="T2809" s="18">
        <v>0</v>
      </c>
      <c r="U2809" s="18">
        <v>0</v>
      </c>
    </row>
    <row r="2810" spans="2:21" x14ac:dyDescent="0.4">
      <c r="B2810" s="18" t="s">
        <v>5926</v>
      </c>
      <c r="C2810" s="18" t="s">
        <v>9451</v>
      </c>
      <c r="D2810" s="18" t="s">
        <v>9452</v>
      </c>
      <c r="E2810" s="19" t="s">
        <v>274</v>
      </c>
      <c r="F2810" s="18" t="s">
        <v>6100</v>
      </c>
      <c r="G2810" s="18" t="s">
        <v>926</v>
      </c>
      <c r="H2810" s="18" t="s">
        <v>6145</v>
      </c>
      <c r="I2810" s="19" t="s">
        <v>6126</v>
      </c>
      <c r="J2810" s="18" t="s">
        <v>5843</v>
      </c>
      <c r="K2810" s="18" t="s">
        <v>9837</v>
      </c>
      <c r="L2810" s="18" t="s">
        <v>5901</v>
      </c>
      <c r="N2810" s="20">
        <v>45322</v>
      </c>
      <c r="O2810" s="18" t="s">
        <v>9838</v>
      </c>
      <c r="P2810" s="18" t="s">
        <v>9837</v>
      </c>
      <c r="Q2810" s="18" t="s">
        <v>9822</v>
      </c>
      <c r="R2810" s="18">
        <v>1.2</v>
      </c>
      <c r="T2810" s="18">
        <v>0</v>
      </c>
      <c r="U2810" s="18">
        <v>0</v>
      </c>
    </row>
    <row r="2811" spans="2:21" x14ac:dyDescent="0.4">
      <c r="B2811" s="18" t="s">
        <v>5926</v>
      </c>
      <c r="C2811" s="18" t="s">
        <v>9451</v>
      </c>
      <c r="D2811" s="18" t="s">
        <v>9452</v>
      </c>
      <c r="E2811" s="19" t="s">
        <v>274</v>
      </c>
      <c r="F2811" s="18" t="s">
        <v>6100</v>
      </c>
      <c r="G2811" s="18" t="s">
        <v>522</v>
      </c>
      <c r="H2811" s="18" t="s">
        <v>9525</v>
      </c>
      <c r="I2811" s="19" t="s">
        <v>9526</v>
      </c>
      <c r="J2811" s="18" t="s">
        <v>5899</v>
      </c>
      <c r="K2811" s="18" t="s">
        <v>9839</v>
      </c>
      <c r="L2811" s="18" t="s">
        <v>5901</v>
      </c>
      <c r="N2811" s="20">
        <v>45322</v>
      </c>
      <c r="O2811" s="18" t="s">
        <v>9840</v>
      </c>
      <c r="P2811" s="18" t="s">
        <v>9839</v>
      </c>
      <c r="Q2811" s="18" t="s">
        <v>9822</v>
      </c>
      <c r="T2811" s="18">
        <v>0</v>
      </c>
      <c r="U2811" s="18">
        <v>0</v>
      </c>
    </row>
    <row r="2812" spans="2:21" x14ac:dyDescent="0.4">
      <c r="B2812" s="18" t="s">
        <v>5926</v>
      </c>
      <c r="C2812" s="18" t="s">
        <v>9451</v>
      </c>
      <c r="D2812" s="18" t="s">
        <v>9452</v>
      </c>
      <c r="E2812" s="19" t="s">
        <v>274</v>
      </c>
      <c r="F2812" s="18" t="s">
        <v>6100</v>
      </c>
      <c r="G2812" s="18" t="s">
        <v>522</v>
      </c>
      <c r="H2812" s="18" t="s">
        <v>9525</v>
      </c>
      <c r="I2812" s="19" t="s">
        <v>9526</v>
      </c>
      <c r="J2812" s="18" t="s">
        <v>5904</v>
      </c>
      <c r="K2812" s="18" t="s">
        <v>9841</v>
      </c>
      <c r="L2812" s="18" t="s">
        <v>5901</v>
      </c>
      <c r="N2812" s="20">
        <v>45322</v>
      </c>
      <c r="O2812" s="18" t="s">
        <v>9842</v>
      </c>
      <c r="P2812" s="18" t="s">
        <v>9841</v>
      </c>
      <c r="Q2812" s="18" t="s">
        <v>9822</v>
      </c>
      <c r="T2812" s="18">
        <v>0</v>
      </c>
      <c r="U2812" s="18">
        <v>0</v>
      </c>
    </row>
    <row r="2813" spans="2:21" x14ac:dyDescent="0.4">
      <c r="B2813" s="18" t="s">
        <v>5926</v>
      </c>
      <c r="C2813" s="18" t="s">
        <v>9451</v>
      </c>
      <c r="D2813" s="18" t="s">
        <v>9452</v>
      </c>
      <c r="E2813" s="19" t="s">
        <v>274</v>
      </c>
      <c r="F2813" s="18" t="s">
        <v>6100</v>
      </c>
      <c r="G2813" s="18" t="s">
        <v>522</v>
      </c>
      <c r="H2813" s="18" t="s">
        <v>9525</v>
      </c>
      <c r="I2813" s="19" t="s">
        <v>9526</v>
      </c>
      <c r="J2813" s="18" t="s">
        <v>5843</v>
      </c>
      <c r="K2813" s="18" t="s">
        <v>9843</v>
      </c>
      <c r="L2813" s="18" t="s">
        <v>5901</v>
      </c>
      <c r="N2813" s="20">
        <v>45322</v>
      </c>
      <c r="O2813" s="18" t="s">
        <v>9844</v>
      </c>
      <c r="P2813" s="18" t="s">
        <v>9843</v>
      </c>
      <c r="Q2813" s="18" t="s">
        <v>9822</v>
      </c>
      <c r="T2813" s="18">
        <v>0</v>
      </c>
      <c r="U2813" s="18">
        <v>0</v>
      </c>
    </row>
    <row r="2814" spans="2:21" x14ac:dyDescent="0.4">
      <c r="B2814" s="18" t="s">
        <v>5926</v>
      </c>
      <c r="C2814" s="18" t="s">
        <v>9451</v>
      </c>
      <c r="D2814" s="18" t="s">
        <v>9452</v>
      </c>
      <c r="E2814" s="19" t="s">
        <v>274</v>
      </c>
      <c r="F2814" s="18" t="s">
        <v>5991</v>
      </c>
      <c r="G2814" s="18" t="s">
        <v>5913</v>
      </c>
      <c r="H2814" s="18" t="s">
        <v>5914</v>
      </c>
      <c r="I2814" s="19" t="s">
        <v>10064</v>
      </c>
      <c r="J2814" s="18" t="s">
        <v>5899</v>
      </c>
      <c r="K2814" s="18" t="s">
        <v>10123</v>
      </c>
      <c r="L2814" s="18" t="s">
        <v>5901</v>
      </c>
      <c r="N2814" s="20">
        <v>45322</v>
      </c>
      <c r="O2814" s="18" t="s">
        <v>10124</v>
      </c>
      <c r="P2814" s="18" t="s">
        <v>10123</v>
      </c>
      <c r="Q2814" s="18" t="s">
        <v>9847</v>
      </c>
      <c r="R2814" s="18">
        <v>0.97</v>
      </c>
      <c r="T2814" s="18">
        <v>0</v>
      </c>
      <c r="U2814" s="18">
        <v>0</v>
      </c>
    </row>
    <row r="2815" spans="2:21" x14ac:dyDescent="0.4">
      <c r="B2815" s="18" t="s">
        <v>5926</v>
      </c>
      <c r="C2815" s="18" t="s">
        <v>9451</v>
      </c>
      <c r="D2815" s="18" t="s">
        <v>9452</v>
      </c>
      <c r="E2815" s="19" t="s">
        <v>274</v>
      </c>
      <c r="F2815" s="18" t="s">
        <v>5991</v>
      </c>
      <c r="G2815" s="18" t="s">
        <v>5913</v>
      </c>
      <c r="H2815" s="18" t="s">
        <v>5914</v>
      </c>
      <c r="I2815" s="19" t="s">
        <v>10064</v>
      </c>
      <c r="J2815" s="18" t="s">
        <v>5904</v>
      </c>
      <c r="K2815" s="18" t="s">
        <v>10125</v>
      </c>
      <c r="L2815" s="18" t="s">
        <v>5901</v>
      </c>
      <c r="N2815" s="20">
        <v>45322</v>
      </c>
      <c r="O2815" s="18" t="s">
        <v>10126</v>
      </c>
      <c r="P2815" s="18" t="s">
        <v>10125</v>
      </c>
      <c r="Q2815" s="18" t="s">
        <v>9847</v>
      </c>
      <c r="R2815" s="18">
        <v>0.97</v>
      </c>
      <c r="T2815" s="18">
        <v>0</v>
      </c>
      <c r="U2815" s="18">
        <v>0</v>
      </c>
    </row>
    <row r="2816" spans="2:21" x14ac:dyDescent="0.4">
      <c r="B2816" s="18" t="s">
        <v>5926</v>
      </c>
      <c r="C2816" s="18" t="s">
        <v>9451</v>
      </c>
      <c r="D2816" s="18" t="s">
        <v>9452</v>
      </c>
      <c r="E2816" s="19" t="s">
        <v>274</v>
      </c>
      <c r="F2816" s="18" t="s">
        <v>5991</v>
      </c>
      <c r="G2816" s="18" t="s">
        <v>5913</v>
      </c>
      <c r="H2816" s="18" t="s">
        <v>5914</v>
      </c>
      <c r="I2816" s="19" t="s">
        <v>10064</v>
      </c>
      <c r="J2816" s="18" t="s">
        <v>5843</v>
      </c>
      <c r="K2816" s="18" t="s">
        <v>10127</v>
      </c>
      <c r="L2816" s="18" t="s">
        <v>5901</v>
      </c>
      <c r="N2816" s="20">
        <v>45322</v>
      </c>
      <c r="O2816" s="18" t="s">
        <v>10128</v>
      </c>
      <c r="P2816" s="18" t="s">
        <v>10127</v>
      </c>
      <c r="Q2816" s="18" t="s">
        <v>9847</v>
      </c>
      <c r="R2816" s="18">
        <v>0.97</v>
      </c>
      <c r="T2816" s="18">
        <v>0</v>
      </c>
      <c r="U2816" s="18">
        <v>0</v>
      </c>
    </row>
    <row r="2817" spans="2:21" x14ac:dyDescent="0.4">
      <c r="B2817" s="18" t="s">
        <v>5926</v>
      </c>
      <c r="C2817" s="18" t="s">
        <v>9451</v>
      </c>
      <c r="D2817" s="18" t="s">
        <v>9452</v>
      </c>
      <c r="E2817" s="19" t="s">
        <v>274</v>
      </c>
      <c r="F2817" s="18" t="s">
        <v>5991</v>
      </c>
      <c r="G2817" s="18" t="s">
        <v>5913</v>
      </c>
      <c r="H2817" s="18" t="s">
        <v>5914</v>
      </c>
      <c r="I2817" s="19" t="s">
        <v>10064</v>
      </c>
      <c r="J2817" s="18" t="s">
        <v>5923</v>
      </c>
      <c r="K2817" s="18" t="s">
        <v>15878</v>
      </c>
      <c r="L2817" s="18" t="s">
        <v>5901</v>
      </c>
      <c r="N2817" s="20">
        <v>45322</v>
      </c>
      <c r="O2817" s="18" t="s">
        <v>15879</v>
      </c>
      <c r="P2817" s="18" t="s">
        <v>15878</v>
      </c>
      <c r="Q2817" s="18" t="s">
        <v>9847</v>
      </c>
      <c r="R2817" s="18">
        <v>0.97</v>
      </c>
      <c r="T2817" s="18">
        <v>0</v>
      </c>
      <c r="U2817" s="18">
        <v>0</v>
      </c>
    </row>
    <row r="2818" spans="2:21" x14ac:dyDescent="0.4">
      <c r="B2818" s="18" t="s">
        <v>5926</v>
      </c>
      <c r="C2818" s="18" t="s">
        <v>9451</v>
      </c>
      <c r="D2818" s="18" t="s">
        <v>9452</v>
      </c>
      <c r="E2818" s="19" t="s">
        <v>274</v>
      </c>
      <c r="F2818" s="18" t="s">
        <v>5991</v>
      </c>
      <c r="G2818" s="18" t="s">
        <v>29</v>
      </c>
      <c r="H2818" s="18" t="s">
        <v>5936</v>
      </c>
      <c r="I2818" s="19" t="s">
        <v>6126</v>
      </c>
      <c r="J2818" s="18" t="s">
        <v>5899</v>
      </c>
      <c r="K2818" s="18" t="s">
        <v>9858</v>
      </c>
      <c r="L2818" s="18" t="s">
        <v>5901</v>
      </c>
      <c r="N2818" s="20">
        <v>45322</v>
      </c>
      <c r="O2818" s="18" t="s">
        <v>9859</v>
      </c>
      <c r="P2818" s="18" t="s">
        <v>9858</v>
      </c>
      <c r="Q2818" s="18" t="s">
        <v>9847</v>
      </c>
      <c r="R2818" s="18">
        <v>1.2</v>
      </c>
      <c r="T2818" s="18">
        <v>0</v>
      </c>
      <c r="U2818" s="18">
        <v>0</v>
      </c>
    </row>
    <row r="2819" spans="2:21" x14ac:dyDescent="0.4">
      <c r="B2819" s="18" t="s">
        <v>5926</v>
      </c>
      <c r="C2819" s="18" t="s">
        <v>9451</v>
      </c>
      <c r="D2819" s="18" t="s">
        <v>9452</v>
      </c>
      <c r="E2819" s="19" t="s">
        <v>274</v>
      </c>
      <c r="F2819" s="18" t="s">
        <v>5991</v>
      </c>
      <c r="G2819" s="18" t="s">
        <v>29</v>
      </c>
      <c r="H2819" s="18" t="s">
        <v>5936</v>
      </c>
      <c r="I2819" s="19" t="s">
        <v>6126</v>
      </c>
      <c r="J2819" s="18" t="s">
        <v>5904</v>
      </c>
      <c r="K2819" s="18" t="s">
        <v>9860</v>
      </c>
      <c r="L2819" s="18" t="s">
        <v>5901</v>
      </c>
      <c r="N2819" s="20">
        <v>45322</v>
      </c>
      <c r="O2819" s="18" t="s">
        <v>9861</v>
      </c>
      <c r="P2819" s="18" t="s">
        <v>9860</v>
      </c>
      <c r="Q2819" s="18" t="s">
        <v>9847</v>
      </c>
      <c r="R2819" s="18">
        <v>1.2</v>
      </c>
      <c r="T2819" s="18">
        <v>0</v>
      </c>
      <c r="U2819" s="18">
        <v>0</v>
      </c>
    </row>
    <row r="2820" spans="2:21" x14ac:dyDescent="0.4">
      <c r="B2820" s="18" t="s">
        <v>5926</v>
      </c>
      <c r="C2820" s="18" t="s">
        <v>9451</v>
      </c>
      <c r="D2820" s="18" t="s">
        <v>9452</v>
      </c>
      <c r="E2820" s="19" t="s">
        <v>274</v>
      </c>
      <c r="F2820" s="18" t="s">
        <v>5991</v>
      </c>
      <c r="G2820" s="18" t="s">
        <v>29</v>
      </c>
      <c r="H2820" s="18" t="s">
        <v>5936</v>
      </c>
      <c r="I2820" s="19" t="s">
        <v>6126</v>
      </c>
      <c r="J2820" s="18" t="s">
        <v>5843</v>
      </c>
      <c r="K2820" s="18" t="s">
        <v>9862</v>
      </c>
      <c r="L2820" s="18" t="s">
        <v>5901</v>
      </c>
      <c r="N2820" s="20">
        <v>45322</v>
      </c>
      <c r="O2820" s="18" t="s">
        <v>9863</v>
      </c>
      <c r="P2820" s="18" t="s">
        <v>9862</v>
      </c>
      <c r="Q2820" s="18" t="s">
        <v>9847</v>
      </c>
      <c r="R2820" s="18">
        <v>1.2</v>
      </c>
      <c r="T2820" s="18">
        <v>0</v>
      </c>
      <c r="U2820" s="18">
        <v>0</v>
      </c>
    </row>
    <row r="2821" spans="2:21" x14ac:dyDescent="0.4">
      <c r="B2821" s="18" t="s">
        <v>5926</v>
      </c>
      <c r="C2821" s="18" t="s">
        <v>9451</v>
      </c>
      <c r="D2821" s="18" t="s">
        <v>9452</v>
      </c>
      <c r="E2821" s="19" t="s">
        <v>274</v>
      </c>
      <c r="F2821" s="18" t="s">
        <v>5991</v>
      </c>
      <c r="G2821" s="18" t="s">
        <v>29</v>
      </c>
      <c r="H2821" s="18" t="s">
        <v>5936</v>
      </c>
      <c r="I2821" s="19" t="s">
        <v>6126</v>
      </c>
      <c r="J2821" s="18" t="s">
        <v>5923</v>
      </c>
      <c r="K2821" s="18" t="s">
        <v>15880</v>
      </c>
      <c r="L2821" s="18" t="s">
        <v>5901</v>
      </c>
      <c r="N2821" s="20">
        <v>45322</v>
      </c>
      <c r="O2821" s="18" t="s">
        <v>15881</v>
      </c>
      <c r="P2821" s="18" t="s">
        <v>15880</v>
      </c>
      <c r="Q2821" s="18" t="s">
        <v>9847</v>
      </c>
      <c r="R2821" s="18">
        <v>1.2</v>
      </c>
      <c r="T2821" s="18">
        <v>0</v>
      </c>
      <c r="U2821" s="18">
        <v>0</v>
      </c>
    </row>
    <row r="2822" spans="2:21" x14ac:dyDescent="0.4">
      <c r="B2822" s="18" t="s">
        <v>5926</v>
      </c>
      <c r="C2822" s="18" t="s">
        <v>9451</v>
      </c>
      <c r="D2822" s="18" t="s">
        <v>9452</v>
      </c>
      <c r="E2822" s="19" t="s">
        <v>274</v>
      </c>
      <c r="F2822" s="18" t="s">
        <v>5991</v>
      </c>
      <c r="G2822" s="18" t="s">
        <v>522</v>
      </c>
      <c r="H2822" s="18" t="s">
        <v>9525</v>
      </c>
      <c r="I2822" s="19" t="s">
        <v>9526</v>
      </c>
      <c r="J2822" s="18" t="s">
        <v>5899</v>
      </c>
      <c r="K2822" s="18" t="s">
        <v>9864</v>
      </c>
      <c r="L2822" s="18" t="s">
        <v>5901</v>
      </c>
      <c r="N2822" s="20">
        <v>45322</v>
      </c>
      <c r="O2822" s="18" t="s">
        <v>9865</v>
      </c>
      <c r="P2822" s="18" t="s">
        <v>9864</v>
      </c>
      <c r="Q2822" s="18" t="s">
        <v>9847</v>
      </c>
      <c r="T2822" s="18">
        <v>0</v>
      </c>
      <c r="U2822" s="18">
        <v>0</v>
      </c>
    </row>
    <row r="2823" spans="2:21" x14ac:dyDescent="0.4">
      <c r="B2823" s="18" t="s">
        <v>5926</v>
      </c>
      <c r="C2823" s="18" t="s">
        <v>9451</v>
      </c>
      <c r="D2823" s="18" t="s">
        <v>9452</v>
      </c>
      <c r="E2823" s="19" t="s">
        <v>274</v>
      </c>
      <c r="F2823" s="18" t="s">
        <v>5991</v>
      </c>
      <c r="G2823" s="18" t="s">
        <v>522</v>
      </c>
      <c r="H2823" s="18" t="s">
        <v>9525</v>
      </c>
      <c r="I2823" s="19" t="s">
        <v>9526</v>
      </c>
      <c r="J2823" s="18" t="s">
        <v>5904</v>
      </c>
      <c r="K2823" s="18" t="s">
        <v>9866</v>
      </c>
      <c r="L2823" s="18" t="s">
        <v>5901</v>
      </c>
      <c r="N2823" s="20">
        <v>45322</v>
      </c>
      <c r="O2823" s="18" t="s">
        <v>9867</v>
      </c>
      <c r="P2823" s="18" t="s">
        <v>9866</v>
      </c>
      <c r="Q2823" s="18" t="s">
        <v>9847</v>
      </c>
      <c r="T2823" s="18">
        <v>0</v>
      </c>
      <c r="U2823" s="18">
        <v>0</v>
      </c>
    </row>
    <row r="2824" spans="2:21" x14ac:dyDescent="0.4">
      <c r="B2824" s="18" t="s">
        <v>5926</v>
      </c>
      <c r="C2824" s="18" t="s">
        <v>9451</v>
      </c>
      <c r="D2824" s="18" t="s">
        <v>9452</v>
      </c>
      <c r="E2824" s="19" t="s">
        <v>274</v>
      </c>
      <c r="F2824" s="18" t="s">
        <v>5991</v>
      </c>
      <c r="G2824" s="18" t="s">
        <v>522</v>
      </c>
      <c r="H2824" s="18" t="s">
        <v>9525</v>
      </c>
      <c r="I2824" s="19" t="s">
        <v>9526</v>
      </c>
      <c r="J2824" s="18" t="s">
        <v>5843</v>
      </c>
      <c r="K2824" s="18" t="s">
        <v>9868</v>
      </c>
      <c r="L2824" s="18" t="s">
        <v>5901</v>
      </c>
      <c r="N2824" s="20">
        <v>45322</v>
      </c>
      <c r="O2824" s="18" t="s">
        <v>9869</v>
      </c>
      <c r="P2824" s="18" t="s">
        <v>9868</v>
      </c>
      <c r="Q2824" s="18" t="s">
        <v>9847</v>
      </c>
      <c r="T2824" s="18">
        <v>0</v>
      </c>
      <c r="U2824" s="18">
        <v>0</v>
      </c>
    </row>
    <row r="2825" spans="2:21" x14ac:dyDescent="0.4">
      <c r="B2825" s="18" t="s">
        <v>5926</v>
      </c>
      <c r="C2825" s="18" t="s">
        <v>9451</v>
      </c>
      <c r="D2825" s="18" t="s">
        <v>9452</v>
      </c>
      <c r="E2825" s="19" t="s">
        <v>274</v>
      </c>
      <c r="F2825" s="18" t="s">
        <v>9488</v>
      </c>
      <c r="G2825" s="18" t="s">
        <v>5913</v>
      </c>
      <c r="H2825" s="18" t="s">
        <v>5914</v>
      </c>
      <c r="I2825" s="19" t="s">
        <v>10064</v>
      </c>
      <c r="J2825" s="18" t="s">
        <v>5899</v>
      </c>
      <c r="K2825" s="18" t="s">
        <v>10135</v>
      </c>
      <c r="L2825" s="18" t="s">
        <v>5901</v>
      </c>
      <c r="N2825" s="20">
        <v>45322</v>
      </c>
      <c r="O2825" s="18" t="s">
        <v>10136</v>
      </c>
      <c r="P2825" s="18" t="s">
        <v>10135</v>
      </c>
      <c r="Q2825" s="18" t="s">
        <v>9872</v>
      </c>
      <c r="R2825" s="18">
        <v>0.97</v>
      </c>
      <c r="T2825" s="18">
        <v>0</v>
      </c>
      <c r="U2825" s="18">
        <v>0</v>
      </c>
    </row>
    <row r="2826" spans="2:21" x14ac:dyDescent="0.4">
      <c r="B2826" s="18" t="s">
        <v>5926</v>
      </c>
      <c r="C2826" s="18" t="s">
        <v>9451</v>
      </c>
      <c r="D2826" s="18" t="s">
        <v>9452</v>
      </c>
      <c r="E2826" s="19" t="s">
        <v>274</v>
      </c>
      <c r="F2826" s="18" t="s">
        <v>9488</v>
      </c>
      <c r="G2826" s="18" t="s">
        <v>5913</v>
      </c>
      <c r="H2826" s="18" t="s">
        <v>5914</v>
      </c>
      <c r="I2826" s="19" t="s">
        <v>10064</v>
      </c>
      <c r="J2826" s="18" t="s">
        <v>5904</v>
      </c>
      <c r="K2826" s="18" t="s">
        <v>10137</v>
      </c>
      <c r="L2826" s="18" t="s">
        <v>5901</v>
      </c>
      <c r="N2826" s="20">
        <v>45322</v>
      </c>
      <c r="O2826" s="18" t="s">
        <v>10138</v>
      </c>
      <c r="P2826" s="18" t="s">
        <v>10137</v>
      </c>
      <c r="Q2826" s="18" t="s">
        <v>9872</v>
      </c>
      <c r="R2826" s="18">
        <v>0.97</v>
      </c>
      <c r="T2826" s="18">
        <v>0</v>
      </c>
      <c r="U2826" s="18">
        <v>0</v>
      </c>
    </row>
    <row r="2827" spans="2:21" x14ac:dyDescent="0.4">
      <c r="B2827" s="18" t="s">
        <v>5926</v>
      </c>
      <c r="C2827" s="18" t="s">
        <v>9451</v>
      </c>
      <c r="D2827" s="18" t="s">
        <v>9452</v>
      </c>
      <c r="E2827" s="19" t="s">
        <v>274</v>
      </c>
      <c r="F2827" s="18" t="s">
        <v>9488</v>
      </c>
      <c r="G2827" s="18" t="s">
        <v>5913</v>
      </c>
      <c r="H2827" s="18" t="s">
        <v>5914</v>
      </c>
      <c r="I2827" s="19" t="s">
        <v>10064</v>
      </c>
      <c r="J2827" s="18" t="s">
        <v>5843</v>
      </c>
      <c r="K2827" s="18" t="s">
        <v>10139</v>
      </c>
      <c r="L2827" s="18" t="s">
        <v>5901</v>
      </c>
      <c r="N2827" s="20">
        <v>45322</v>
      </c>
      <c r="O2827" s="18" t="s">
        <v>10140</v>
      </c>
      <c r="P2827" s="18" t="s">
        <v>10139</v>
      </c>
      <c r="Q2827" s="18" t="s">
        <v>9872</v>
      </c>
      <c r="R2827" s="18">
        <v>0.97</v>
      </c>
      <c r="T2827" s="18">
        <v>0</v>
      </c>
      <c r="U2827" s="18">
        <v>0</v>
      </c>
    </row>
    <row r="2828" spans="2:21" x14ac:dyDescent="0.4">
      <c r="B2828" s="18" t="s">
        <v>5926</v>
      </c>
      <c r="C2828" s="18" t="s">
        <v>9451</v>
      </c>
      <c r="D2828" s="18" t="s">
        <v>9452</v>
      </c>
      <c r="E2828" s="19" t="s">
        <v>274</v>
      </c>
      <c r="F2828" s="18" t="s">
        <v>9488</v>
      </c>
      <c r="G2828" s="18" t="s">
        <v>29</v>
      </c>
      <c r="H2828" s="18" t="s">
        <v>5936</v>
      </c>
      <c r="I2828" s="19" t="s">
        <v>6126</v>
      </c>
      <c r="J2828" s="18" t="s">
        <v>5899</v>
      </c>
      <c r="K2828" s="18" t="s">
        <v>9883</v>
      </c>
      <c r="L2828" s="18" t="s">
        <v>5901</v>
      </c>
      <c r="N2828" s="20">
        <v>45322</v>
      </c>
      <c r="O2828" s="18" t="s">
        <v>9884</v>
      </c>
      <c r="P2828" s="18" t="s">
        <v>9883</v>
      </c>
      <c r="Q2828" s="18" t="s">
        <v>9872</v>
      </c>
      <c r="R2828" s="18">
        <v>1.2</v>
      </c>
      <c r="T2828" s="18">
        <v>0</v>
      </c>
      <c r="U2828" s="18">
        <v>0</v>
      </c>
    </row>
    <row r="2829" spans="2:21" x14ac:dyDescent="0.4">
      <c r="B2829" s="18" t="s">
        <v>5926</v>
      </c>
      <c r="C2829" s="18" t="s">
        <v>9451</v>
      </c>
      <c r="D2829" s="18" t="s">
        <v>9452</v>
      </c>
      <c r="E2829" s="19" t="s">
        <v>274</v>
      </c>
      <c r="F2829" s="18" t="s">
        <v>9488</v>
      </c>
      <c r="G2829" s="18" t="s">
        <v>29</v>
      </c>
      <c r="H2829" s="18" t="s">
        <v>5936</v>
      </c>
      <c r="I2829" s="19" t="s">
        <v>6126</v>
      </c>
      <c r="J2829" s="18" t="s">
        <v>5904</v>
      </c>
      <c r="K2829" s="18" t="s">
        <v>9885</v>
      </c>
      <c r="L2829" s="18" t="s">
        <v>5901</v>
      </c>
      <c r="N2829" s="20">
        <v>45322</v>
      </c>
      <c r="O2829" s="18" t="s">
        <v>9886</v>
      </c>
      <c r="P2829" s="18" t="s">
        <v>9885</v>
      </c>
      <c r="Q2829" s="18" t="s">
        <v>9872</v>
      </c>
      <c r="R2829" s="18">
        <v>1.2</v>
      </c>
      <c r="T2829" s="18">
        <v>0</v>
      </c>
      <c r="U2829" s="18">
        <v>0</v>
      </c>
    </row>
    <row r="2830" spans="2:21" x14ac:dyDescent="0.4">
      <c r="B2830" s="18" t="s">
        <v>5926</v>
      </c>
      <c r="C2830" s="18" t="s">
        <v>9451</v>
      </c>
      <c r="D2830" s="18" t="s">
        <v>9452</v>
      </c>
      <c r="E2830" s="19" t="s">
        <v>274</v>
      </c>
      <c r="F2830" s="18" t="s">
        <v>9488</v>
      </c>
      <c r="G2830" s="18" t="s">
        <v>29</v>
      </c>
      <c r="H2830" s="18" t="s">
        <v>5936</v>
      </c>
      <c r="I2830" s="19" t="s">
        <v>6126</v>
      </c>
      <c r="J2830" s="18" t="s">
        <v>5843</v>
      </c>
      <c r="K2830" s="18" t="s">
        <v>9887</v>
      </c>
      <c r="L2830" s="18" t="s">
        <v>5901</v>
      </c>
      <c r="N2830" s="20">
        <v>45322</v>
      </c>
      <c r="O2830" s="18" t="s">
        <v>9888</v>
      </c>
      <c r="P2830" s="18" t="s">
        <v>9887</v>
      </c>
      <c r="Q2830" s="18" t="s">
        <v>9872</v>
      </c>
      <c r="R2830" s="18">
        <v>1.2</v>
      </c>
      <c r="T2830" s="18">
        <v>0</v>
      </c>
      <c r="U2830" s="18">
        <v>0</v>
      </c>
    </row>
    <row r="2831" spans="2:21" x14ac:dyDescent="0.4">
      <c r="B2831" s="18" t="s">
        <v>5926</v>
      </c>
      <c r="C2831" s="18" t="s">
        <v>9451</v>
      </c>
      <c r="D2831" s="18" t="s">
        <v>9452</v>
      </c>
      <c r="E2831" s="19" t="s">
        <v>274</v>
      </c>
      <c r="F2831" s="18" t="s">
        <v>9488</v>
      </c>
      <c r="G2831" s="18" t="s">
        <v>522</v>
      </c>
      <c r="H2831" s="18" t="s">
        <v>9525</v>
      </c>
      <c r="I2831" s="19" t="s">
        <v>9526</v>
      </c>
      <c r="J2831" s="18" t="s">
        <v>5899</v>
      </c>
      <c r="K2831" s="18" t="s">
        <v>9889</v>
      </c>
      <c r="L2831" s="18" t="s">
        <v>5901</v>
      </c>
      <c r="N2831" s="20">
        <v>45322</v>
      </c>
      <c r="O2831" s="18" t="s">
        <v>9890</v>
      </c>
      <c r="P2831" s="18" t="s">
        <v>9889</v>
      </c>
      <c r="Q2831" s="18" t="s">
        <v>9872</v>
      </c>
      <c r="T2831" s="18">
        <v>0</v>
      </c>
      <c r="U2831" s="18">
        <v>0</v>
      </c>
    </row>
    <row r="2832" spans="2:21" x14ac:dyDescent="0.4">
      <c r="B2832" s="18" t="s">
        <v>5926</v>
      </c>
      <c r="C2832" s="18" t="s">
        <v>9451</v>
      </c>
      <c r="D2832" s="18" t="s">
        <v>9452</v>
      </c>
      <c r="E2832" s="19" t="s">
        <v>274</v>
      </c>
      <c r="F2832" s="18" t="s">
        <v>9488</v>
      </c>
      <c r="G2832" s="18" t="s">
        <v>522</v>
      </c>
      <c r="H2832" s="18" t="s">
        <v>9525</v>
      </c>
      <c r="I2832" s="19" t="s">
        <v>9526</v>
      </c>
      <c r="J2832" s="18" t="s">
        <v>5904</v>
      </c>
      <c r="K2832" s="18" t="s">
        <v>9891</v>
      </c>
      <c r="L2832" s="18" t="s">
        <v>5901</v>
      </c>
      <c r="N2832" s="20">
        <v>45322</v>
      </c>
      <c r="O2832" s="18" t="s">
        <v>9892</v>
      </c>
      <c r="P2832" s="18" t="s">
        <v>9891</v>
      </c>
      <c r="Q2832" s="18" t="s">
        <v>9872</v>
      </c>
      <c r="T2832" s="18">
        <v>0</v>
      </c>
      <c r="U2832" s="18">
        <v>0</v>
      </c>
    </row>
    <row r="2833" spans="2:21" x14ac:dyDescent="0.4">
      <c r="B2833" s="18" t="s">
        <v>5926</v>
      </c>
      <c r="C2833" s="18" t="s">
        <v>9451</v>
      </c>
      <c r="D2833" s="18" t="s">
        <v>9452</v>
      </c>
      <c r="E2833" s="19" t="s">
        <v>274</v>
      </c>
      <c r="F2833" s="18" t="s">
        <v>9488</v>
      </c>
      <c r="G2833" s="18" t="s">
        <v>522</v>
      </c>
      <c r="H2833" s="18" t="s">
        <v>9525</v>
      </c>
      <c r="I2833" s="19" t="s">
        <v>9526</v>
      </c>
      <c r="J2833" s="18" t="s">
        <v>5843</v>
      </c>
      <c r="K2833" s="18" t="s">
        <v>9893</v>
      </c>
      <c r="L2833" s="18" t="s">
        <v>5901</v>
      </c>
      <c r="N2833" s="20">
        <v>45322</v>
      </c>
      <c r="O2833" s="18" t="s">
        <v>9894</v>
      </c>
      <c r="P2833" s="18" t="s">
        <v>9893</v>
      </c>
      <c r="Q2833" s="18" t="s">
        <v>9872</v>
      </c>
      <c r="T2833" s="18">
        <v>0</v>
      </c>
      <c r="U2833" s="18">
        <v>0</v>
      </c>
    </row>
    <row r="2834" spans="2:21" x14ac:dyDescent="0.4">
      <c r="B2834" s="18" t="s">
        <v>5926</v>
      </c>
      <c r="C2834" s="18" t="s">
        <v>9451</v>
      </c>
      <c r="D2834" s="18" t="s">
        <v>9452</v>
      </c>
      <c r="E2834" s="19" t="s">
        <v>572</v>
      </c>
      <c r="F2834" s="18" t="s">
        <v>5935</v>
      </c>
      <c r="G2834" s="18" t="s">
        <v>29</v>
      </c>
      <c r="H2834" s="18" t="s">
        <v>5936</v>
      </c>
      <c r="I2834" s="19" t="s">
        <v>6126</v>
      </c>
      <c r="J2834" s="18" t="s">
        <v>5899</v>
      </c>
      <c r="K2834" s="18" t="s">
        <v>9981</v>
      </c>
      <c r="L2834" s="18" t="s">
        <v>5901</v>
      </c>
      <c r="N2834" s="20">
        <v>45322</v>
      </c>
      <c r="O2834" s="18" t="s">
        <v>9982</v>
      </c>
      <c r="P2834" s="18" t="s">
        <v>9981</v>
      </c>
      <c r="Q2834" s="18" t="s">
        <v>9455</v>
      </c>
      <c r="R2834" s="18">
        <v>1.2</v>
      </c>
      <c r="T2834" s="18">
        <v>0</v>
      </c>
      <c r="U2834" s="18">
        <v>0</v>
      </c>
    </row>
    <row r="2835" spans="2:21" x14ac:dyDescent="0.4">
      <c r="B2835" s="18" t="s">
        <v>5926</v>
      </c>
      <c r="C2835" s="18" t="s">
        <v>9451</v>
      </c>
      <c r="D2835" s="18" t="s">
        <v>9452</v>
      </c>
      <c r="E2835" s="19" t="s">
        <v>572</v>
      </c>
      <c r="F2835" s="18" t="s">
        <v>5935</v>
      </c>
      <c r="G2835" s="18" t="s">
        <v>29</v>
      </c>
      <c r="H2835" s="18" t="s">
        <v>5936</v>
      </c>
      <c r="I2835" s="19" t="s">
        <v>6126</v>
      </c>
      <c r="J2835" s="18" t="s">
        <v>5904</v>
      </c>
      <c r="K2835" s="18" t="s">
        <v>9983</v>
      </c>
      <c r="L2835" s="18" t="s">
        <v>5901</v>
      </c>
      <c r="N2835" s="20">
        <v>45322</v>
      </c>
      <c r="O2835" s="18" t="s">
        <v>9984</v>
      </c>
      <c r="P2835" s="18" t="s">
        <v>9983</v>
      </c>
      <c r="Q2835" s="18" t="s">
        <v>9455</v>
      </c>
      <c r="R2835" s="18">
        <v>1.2</v>
      </c>
      <c r="T2835" s="18">
        <v>0</v>
      </c>
      <c r="U2835" s="18">
        <v>0</v>
      </c>
    </row>
    <row r="2836" spans="2:21" x14ac:dyDescent="0.4">
      <c r="B2836" s="18" t="s">
        <v>5926</v>
      </c>
      <c r="C2836" s="18" t="s">
        <v>9451</v>
      </c>
      <c r="D2836" s="18" t="s">
        <v>9452</v>
      </c>
      <c r="E2836" s="19" t="s">
        <v>572</v>
      </c>
      <c r="F2836" s="18" t="s">
        <v>5935</v>
      </c>
      <c r="G2836" s="18" t="s">
        <v>29</v>
      </c>
      <c r="H2836" s="18" t="s">
        <v>5936</v>
      </c>
      <c r="I2836" s="19" t="s">
        <v>6126</v>
      </c>
      <c r="J2836" s="18" t="s">
        <v>5843</v>
      </c>
      <c r="K2836" s="18" t="s">
        <v>9985</v>
      </c>
      <c r="L2836" s="18" t="s">
        <v>5901</v>
      </c>
      <c r="N2836" s="20">
        <v>45322</v>
      </c>
      <c r="O2836" s="18" t="s">
        <v>9986</v>
      </c>
      <c r="P2836" s="18" t="s">
        <v>9985</v>
      </c>
      <c r="Q2836" s="18" t="s">
        <v>9455</v>
      </c>
      <c r="R2836" s="18">
        <v>1.2</v>
      </c>
      <c r="T2836" s="18">
        <v>0</v>
      </c>
      <c r="U2836" s="18">
        <v>0</v>
      </c>
    </row>
    <row r="2837" spans="2:21" x14ac:dyDescent="0.4">
      <c r="B2837" s="18" t="s">
        <v>5926</v>
      </c>
      <c r="C2837" s="18" t="s">
        <v>9451</v>
      </c>
      <c r="D2837" s="18" t="s">
        <v>9452</v>
      </c>
      <c r="E2837" s="19" t="s">
        <v>572</v>
      </c>
      <c r="F2837" s="18" t="s">
        <v>5935</v>
      </c>
      <c r="G2837" s="18" t="s">
        <v>926</v>
      </c>
      <c r="H2837" s="18" t="s">
        <v>6145</v>
      </c>
      <c r="I2837" s="19" t="s">
        <v>6406</v>
      </c>
      <c r="J2837" s="18" t="s">
        <v>5899</v>
      </c>
      <c r="K2837" s="18" t="s">
        <v>9551</v>
      </c>
      <c r="L2837" s="18" t="s">
        <v>5901</v>
      </c>
      <c r="N2837" s="20">
        <v>45322</v>
      </c>
      <c r="O2837" s="18" t="s">
        <v>9552</v>
      </c>
      <c r="P2837" s="18" t="s">
        <v>9551</v>
      </c>
      <c r="Q2837" s="18" t="s">
        <v>9455</v>
      </c>
      <c r="R2837" s="18">
        <v>1.5</v>
      </c>
      <c r="T2837" s="18">
        <v>0</v>
      </c>
      <c r="U2837" s="18">
        <v>0</v>
      </c>
    </row>
    <row r="2838" spans="2:21" x14ac:dyDescent="0.4">
      <c r="B2838" s="18" t="s">
        <v>5926</v>
      </c>
      <c r="C2838" s="18" t="s">
        <v>9451</v>
      </c>
      <c r="D2838" s="18" t="s">
        <v>9452</v>
      </c>
      <c r="E2838" s="19" t="s">
        <v>572</v>
      </c>
      <c r="F2838" s="18" t="s">
        <v>5935</v>
      </c>
      <c r="G2838" s="18" t="s">
        <v>926</v>
      </c>
      <c r="H2838" s="18" t="s">
        <v>6145</v>
      </c>
      <c r="I2838" s="19" t="s">
        <v>6406</v>
      </c>
      <c r="J2838" s="18" t="s">
        <v>5904</v>
      </c>
      <c r="K2838" s="18" t="s">
        <v>9553</v>
      </c>
      <c r="L2838" s="18" t="s">
        <v>5901</v>
      </c>
      <c r="N2838" s="20">
        <v>45322</v>
      </c>
      <c r="O2838" s="18" t="s">
        <v>9554</v>
      </c>
      <c r="P2838" s="18" t="s">
        <v>9553</v>
      </c>
      <c r="Q2838" s="18" t="s">
        <v>9455</v>
      </c>
      <c r="R2838" s="18">
        <v>1.5</v>
      </c>
      <c r="T2838" s="18">
        <v>0</v>
      </c>
      <c r="U2838" s="18">
        <v>0</v>
      </c>
    </row>
    <row r="2839" spans="2:21" x14ac:dyDescent="0.4">
      <c r="B2839" s="18" t="s">
        <v>5926</v>
      </c>
      <c r="C2839" s="18" t="s">
        <v>9451</v>
      </c>
      <c r="D2839" s="18" t="s">
        <v>9452</v>
      </c>
      <c r="E2839" s="19" t="s">
        <v>572</v>
      </c>
      <c r="F2839" s="18" t="s">
        <v>5935</v>
      </c>
      <c r="G2839" s="18" t="s">
        <v>926</v>
      </c>
      <c r="H2839" s="18" t="s">
        <v>6145</v>
      </c>
      <c r="I2839" s="19" t="s">
        <v>6406</v>
      </c>
      <c r="J2839" s="18" t="s">
        <v>5843</v>
      </c>
      <c r="K2839" s="18" t="s">
        <v>9555</v>
      </c>
      <c r="L2839" s="18" t="s">
        <v>5901</v>
      </c>
      <c r="N2839" s="20">
        <v>45322</v>
      </c>
      <c r="O2839" s="18" t="s">
        <v>9556</v>
      </c>
      <c r="P2839" s="18" t="s">
        <v>9555</v>
      </c>
      <c r="Q2839" s="18" t="s">
        <v>9455</v>
      </c>
      <c r="R2839" s="18">
        <v>1.5</v>
      </c>
      <c r="T2839" s="18">
        <v>0</v>
      </c>
      <c r="U2839" s="18">
        <v>0</v>
      </c>
    </row>
    <row r="2840" spans="2:21" x14ac:dyDescent="0.4">
      <c r="B2840" s="18" t="s">
        <v>5926</v>
      </c>
      <c r="C2840" s="18" t="s">
        <v>9451</v>
      </c>
      <c r="D2840" s="18" t="s">
        <v>9452</v>
      </c>
      <c r="E2840" s="19" t="s">
        <v>572</v>
      </c>
      <c r="F2840" s="18" t="s">
        <v>5935</v>
      </c>
      <c r="G2840" s="18" t="s">
        <v>275</v>
      </c>
      <c r="H2840" s="18" t="s">
        <v>6302</v>
      </c>
      <c r="I2840" s="19" t="s">
        <v>6416</v>
      </c>
      <c r="J2840" s="18" t="s">
        <v>5899</v>
      </c>
      <c r="K2840" s="18" t="s">
        <v>9539</v>
      </c>
      <c r="L2840" s="18" t="s">
        <v>5901</v>
      </c>
      <c r="N2840" s="20">
        <v>45322</v>
      </c>
      <c r="O2840" s="18" t="s">
        <v>9540</v>
      </c>
      <c r="P2840" s="18" t="s">
        <v>9539</v>
      </c>
      <c r="Q2840" s="18" t="s">
        <v>9455</v>
      </c>
      <c r="R2840" s="18">
        <v>2.9</v>
      </c>
      <c r="T2840" s="18">
        <v>0</v>
      </c>
      <c r="U2840" s="18">
        <v>0</v>
      </c>
    </row>
    <row r="2841" spans="2:21" x14ac:dyDescent="0.4">
      <c r="B2841" s="18" t="s">
        <v>5926</v>
      </c>
      <c r="C2841" s="18" t="s">
        <v>9451</v>
      </c>
      <c r="D2841" s="18" t="s">
        <v>9452</v>
      </c>
      <c r="E2841" s="19" t="s">
        <v>572</v>
      </c>
      <c r="F2841" s="18" t="s">
        <v>5935</v>
      </c>
      <c r="G2841" s="18" t="s">
        <v>275</v>
      </c>
      <c r="H2841" s="18" t="s">
        <v>6302</v>
      </c>
      <c r="I2841" s="19" t="s">
        <v>6416</v>
      </c>
      <c r="J2841" s="18" t="s">
        <v>5904</v>
      </c>
      <c r="K2841" s="18" t="s">
        <v>9541</v>
      </c>
      <c r="L2841" s="18" t="s">
        <v>5901</v>
      </c>
      <c r="N2841" s="20">
        <v>45322</v>
      </c>
      <c r="O2841" s="18" t="s">
        <v>9542</v>
      </c>
      <c r="P2841" s="18" t="s">
        <v>9541</v>
      </c>
      <c r="Q2841" s="18" t="s">
        <v>9455</v>
      </c>
      <c r="R2841" s="18">
        <v>2.9</v>
      </c>
      <c r="T2841" s="18">
        <v>0</v>
      </c>
      <c r="U2841" s="18">
        <v>0</v>
      </c>
    </row>
    <row r="2842" spans="2:21" x14ac:dyDescent="0.4">
      <c r="B2842" s="18" t="s">
        <v>5926</v>
      </c>
      <c r="C2842" s="18" t="s">
        <v>9451</v>
      </c>
      <c r="D2842" s="18" t="s">
        <v>9452</v>
      </c>
      <c r="E2842" s="19" t="s">
        <v>572</v>
      </c>
      <c r="F2842" s="18" t="s">
        <v>5935</v>
      </c>
      <c r="G2842" s="18" t="s">
        <v>275</v>
      </c>
      <c r="H2842" s="18" t="s">
        <v>6302</v>
      </c>
      <c r="I2842" s="19" t="s">
        <v>6416</v>
      </c>
      <c r="J2842" s="18" t="s">
        <v>5843</v>
      </c>
      <c r="K2842" s="18" t="s">
        <v>9543</v>
      </c>
      <c r="L2842" s="18" t="s">
        <v>5901</v>
      </c>
      <c r="N2842" s="20">
        <v>45322</v>
      </c>
      <c r="O2842" s="18" t="s">
        <v>9544</v>
      </c>
      <c r="P2842" s="18" t="s">
        <v>9543</v>
      </c>
      <c r="Q2842" s="18" t="s">
        <v>9455</v>
      </c>
      <c r="R2842" s="18">
        <v>2.9</v>
      </c>
      <c r="T2842" s="18">
        <v>0</v>
      </c>
      <c r="U2842" s="18">
        <v>0</v>
      </c>
    </row>
    <row r="2843" spans="2:21" x14ac:dyDescent="0.4">
      <c r="B2843" s="18" t="s">
        <v>5926</v>
      </c>
      <c r="C2843" s="18" t="s">
        <v>9451</v>
      </c>
      <c r="D2843" s="18" t="s">
        <v>9452</v>
      </c>
      <c r="E2843" s="19" t="s">
        <v>572</v>
      </c>
      <c r="F2843" s="18" t="s">
        <v>5935</v>
      </c>
      <c r="G2843" s="18" t="s">
        <v>522</v>
      </c>
      <c r="H2843" s="18" t="s">
        <v>9525</v>
      </c>
      <c r="I2843" s="19" t="s">
        <v>9526</v>
      </c>
      <c r="J2843" s="18" t="s">
        <v>5899</v>
      </c>
      <c r="K2843" s="18" t="s">
        <v>9545</v>
      </c>
      <c r="L2843" s="18" t="s">
        <v>5901</v>
      </c>
      <c r="N2843" s="20">
        <v>45322</v>
      </c>
      <c r="O2843" s="18" t="s">
        <v>9546</v>
      </c>
      <c r="P2843" s="18" t="s">
        <v>9545</v>
      </c>
      <c r="Q2843" s="18" t="s">
        <v>9455</v>
      </c>
      <c r="T2843" s="18">
        <v>0</v>
      </c>
      <c r="U2843" s="18">
        <v>0</v>
      </c>
    </row>
    <row r="2844" spans="2:21" x14ac:dyDescent="0.4">
      <c r="B2844" s="18" t="s">
        <v>5926</v>
      </c>
      <c r="C2844" s="18" t="s">
        <v>9451</v>
      </c>
      <c r="D2844" s="18" t="s">
        <v>9452</v>
      </c>
      <c r="E2844" s="19" t="s">
        <v>572</v>
      </c>
      <c r="F2844" s="18" t="s">
        <v>5935</v>
      </c>
      <c r="G2844" s="18" t="s">
        <v>522</v>
      </c>
      <c r="H2844" s="18" t="s">
        <v>9525</v>
      </c>
      <c r="I2844" s="19" t="s">
        <v>9526</v>
      </c>
      <c r="J2844" s="18" t="s">
        <v>5904</v>
      </c>
      <c r="K2844" s="18" t="s">
        <v>9547</v>
      </c>
      <c r="L2844" s="18" t="s">
        <v>5901</v>
      </c>
      <c r="N2844" s="20">
        <v>45322</v>
      </c>
      <c r="O2844" s="18" t="s">
        <v>9548</v>
      </c>
      <c r="P2844" s="18" t="s">
        <v>9547</v>
      </c>
      <c r="Q2844" s="18" t="s">
        <v>9455</v>
      </c>
      <c r="T2844" s="18">
        <v>0</v>
      </c>
      <c r="U2844" s="18">
        <v>0</v>
      </c>
    </row>
    <row r="2845" spans="2:21" x14ac:dyDescent="0.4">
      <c r="B2845" s="18" t="s">
        <v>5926</v>
      </c>
      <c r="C2845" s="18" t="s">
        <v>9451</v>
      </c>
      <c r="D2845" s="18" t="s">
        <v>9452</v>
      </c>
      <c r="E2845" s="19" t="s">
        <v>572</v>
      </c>
      <c r="F2845" s="18" t="s">
        <v>5935</v>
      </c>
      <c r="G2845" s="18" t="s">
        <v>522</v>
      </c>
      <c r="H2845" s="18" t="s">
        <v>9525</v>
      </c>
      <c r="I2845" s="19" t="s">
        <v>9526</v>
      </c>
      <c r="J2845" s="18" t="s">
        <v>5843</v>
      </c>
      <c r="K2845" s="18" t="s">
        <v>9549</v>
      </c>
      <c r="L2845" s="18" t="s">
        <v>5901</v>
      </c>
      <c r="N2845" s="20">
        <v>45322</v>
      </c>
      <c r="O2845" s="18" t="s">
        <v>9550</v>
      </c>
      <c r="P2845" s="18" t="s">
        <v>9549</v>
      </c>
      <c r="Q2845" s="18" t="s">
        <v>9455</v>
      </c>
      <c r="T2845" s="18">
        <v>0</v>
      </c>
      <c r="U2845" s="18">
        <v>0</v>
      </c>
    </row>
    <row r="2846" spans="2:21" x14ac:dyDescent="0.4">
      <c r="B2846" s="18" t="s">
        <v>5926</v>
      </c>
      <c r="C2846" s="18" t="s">
        <v>9451</v>
      </c>
      <c r="D2846" s="18" t="s">
        <v>9452</v>
      </c>
      <c r="E2846" s="19" t="s">
        <v>572</v>
      </c>
      <c r="F2846" s="18" t="s">
        <v>6047</v>
      </c>
      <c r="G2846" s="18" t="s">
        <v>29</v>
      </c>
      <c r="H2846" s="18" t="s">
        <v>5936</v>
      </c>
      <c r="I2846" s="19" t="s">
        <v>6558</v>
      </c>
      <c r="J2846" s="18" t="s">
        <v>5899</v>
      </c>
      <c r="K2846" s="18" t="s">
        <v>9993</v>
      </c>
      <c r="L2846" s="18" t="s">
        <v>5901</v>
      </c>
      <c r="N2846" s="20">
        <v>45322</v>
      </c>
      <c r="O2846" s="18" t="s">
        <v>9994</v>
      </c>
      <c r="P2846" s="18" t="s">
        <v>9993</v>
      </c>
      <c r="Q2846" s="18" t="s">
        <v>9462</v>
      </c>
      <c r="R2846" s="18">
        <v>1.4</v>
      </c>
      <c r="T2846" s="18">
        <v>0</v>
      </c>
      <c r="U2846" s="18">
        <v>0</v>
      </c>
    </row>
    <row r="2847" spans="2:21" x14ac:dyDescent="0.4">
      <c r="B2847" s="18" t="s">
        <v>5926</v>
      </c>
      <c r="C2847" s="18" t="s">
        <v>9451</v>
      </c>
      <c r="D2847" s="18" t="s">
        <v>9452</v>
      </c>
      <c r="E2847" s="19" t="s">
        <v>572</v>
      </c>
      <c r="F2847" s="18" t="s">
        <v>6047</v>
      </c>
      <c r="G2847" s="18" t="s">
        <v>29</v>
      </c>
      <c r="H2847" s="18" t="s">
        <v>5936</v>
      </c>
      <c r="I2847" s="19" t="s">
        <v>6558</v>
      </c>
      <c r="J2847" s="18" t="s">
        <v>5904</v>
      </c>
      <c r="K2847" s="18" t="s">
        <v>9995</v>
      </c>
      <c r="L2847" s="18" t="s">
        <v>5901</v>
      </c>
      <c r="N2847" s="20">
        <v>45322</v>
      </c>
      <c r="O2847" s="18" t="s">
        <v>9996</v>
      </c>
      <c r="P2847" s="18" t="s">
        <v>9995</v>
      </c>
      <c r="Q2847" s="18" t="s">
        <v>9462</v>
      </c>
      <c r="R2847" s="18">
        <v>1.4</v>
      </c>
      <c r="T2847" s="18">
        <v>0</v>
      </c>
      <c r="U2847" s="18">
        <v>0</v>
      </c>
    </row>
    <row r="2848" spans="2:21" x14ac:dyDescent="0.4">
      <c r="B2848" s="18" t="s">
        <v>5926</v>
      </c>
      <c r="C2848" s="18" t="s">
        <v>9451</v>
      </c>
      <c r="D2848" s="18" t="s">
        <v>9452</v>
      </c>
      <c r="E2848" s="19" t="s">
        <v>572</v>
      </c>
      <c r="F2848" s="18" t="s">
        <v>6047</v>
      </c>
      <c r="G2848" s="18" t="s">
        <v>29</v>
      </c>
      <c r="H2848" s="18" t="s">
        <v>5936</v>
      </c>
      <c r="I2848" s="19" t="s">
        <v>6558</v>
      </c>
      <c r="J2848" s="18" t="s">
        <v>5843</v>
      </c>
      <c r="K2848" s="18" t="s">
        <v>9997</v>
      </c>
      <c r="L2848" s="18" t="s">
        <v>5901</v>
      </c>
      <c r="N2848" s="20">
        <v>45322</v>
      </c>
      <c r="O2848" s="18" t="s">
        <v>9998</v>
      </c>
      <c r="P2848" s="18" t="s">
        <v>9997</v>
      </c>
      <c r="Q2848" s="18" t="s">
        <v>9462</v>
      </c>
      <c r="R2848" s="18">
        <v>1.4</v>
      </c>
      <c r="T2848" s="18">
        <v>0</v>
      </c>
      <c r="U2848" s="18">
        <v>0</v>
      </c>
    </row>
    <row r="2849" spans="2:21" x14ac:dyDescent="0.4">
      <c r="B2849" s="18" t="s">
        <v>5926</v>
      </c>
      <c r="C2849" s="18" t="s">
        <v>9451</v>
      </c>
      <c r="D2849" s="18" t="s">
        <v>9452</v>
      </c>
      <c r="E2849" s="19" t="s">
        <v>572</v>
      </c>
      <c r="F2849" s="18" t="s">
        <v>6047</v>
      </c>
      <c r="G2849" s="18" t="s">
        <v>29</v>
      </c>
      <c r="H2849" s="18" t="s">
        <v>5936</v>
      </c>
      <c r="I2849" s="19" t="s">
        <v>6558</v>
      </c>
      <c r="J2849" s="18" t="s">
        <v>5923</v>
      </c>
      <c r="K2849" s="18" t="s">
        <v>15870</v>
      </c>
      <c r="L2849" s="18" t="s">
        <v>5901</v>
      </c>
      <c r="N2849" s="20">
        <v>45322</v>
      </c>
      <c r="O2849" s="18" t="s">
        <v>15871</v>
      </c>
      <c r="P2849" s="18" t="s">
        <v>15870</v>
      </c>
      <c r="Q2849" s="18" t="s">
        <v>9462</v>
      </c>
      <c r="R2849" s="18">
        <v>1.4</v>
      </c>
      <c r="T2849" s="18">
        <v>0</v>
      </c>
      <c r="U2849" s="18">
        <v>0</v>
      </c>
    </row>
    <row r="2850" spans="2:21" x14ac:dyDescent="0.4">
      <c r="B2850" s="18" t="s">
        <v>5926</v>
      </c>
      <c r="C2850" s="18" t="s">
        <v>9451</v>
      </c>
      <c r="D2850" s="18" t="s">
        <v>9452</v>
      </c>
      <c r="E2850" s="19" t="s">
        <v>572</v>
      </c>
      <c r="F2850" s="18" t="s">
        <v>6047</v>
      </c>
      <c r="G2850" s="18" t="s">
        <v>926</v>
      </c>
      <c r="H2850" s="18" t="s">
        <v>6145</v>
      </c>
      <c r="I2850" s="19" t="s">
        <v>6406</v>
      </c>
      <c r="J2850" s="18" t="s">
        <v>5899</v>
      </c>
      <c r="K2850" s="18" t="s">
        <v>9587</v>
      </c>
      <c r="L2850" s="18" t="s">
        <v>5901</v>
      </c>
      <c r="N2850" s="20">
        <v>45322</v>
      </c>
      <c r="O2850" s="18" t="s">
        <v>9588</v>
      </c>
      <c r="P2850" s="18" t="s">
        <v>9587</v>
      </c>
      <c r="Q2850" s="18" t="s">
        <v>9462</v>
      </c>
      <c r="R2850" s="18">
        <v>1.5</v>
      </c>
      <c r="T2850" s="18">
        <v>0</v>
      </c>
      <c r="U2850" s="18">
        <v>0</v>
      </c>
    </row>
    <row r="2851" spans="2:21" x14ac:dyDescent="0.4">
      <c r="B2851" s="18" t="s">
        <v>5926</v>
      </c>
      <c r="C2851" s="18" t="s">
        <v>9451</v>
      </c>
      <c r="D2851" s="18" t="s">
        <v>9452</v>
      </c>
      <c r="E2851" s="19" t="s">
        <v>572</v>
      </c>
      <c r="F2851" s="18" t="s">
        <v>6047</v>
      </c>
      <c r="G2851" s="18" t="s">
        <v>926</v>
      </c>
      <c r="H2851" s="18" t="s">
        <v>6145</v>
      </c>
      <c r="I2851" s="19" t="s">
        <v>6406</v>
      </c>
      <c r="J2851" s="18" t="s">
        <v>5904</v>
      </c>
      <c r="K2851" s="18" t="s">
        <v>9589</v>
      </c>
      <c r="L2851" s="18" t="s">
        <v>5901</v>
      </c>
      <c r="N2851" s="20">
        <v>45322</v>
      </c>
      <c r="O2851" s="18" t="s">
        <v>9590</v>
      </c>
      <c r="P2851" s="18" t="s">
        <v>9589</v>
      </c>
      <c r="Q2851" s="18" t="s">
        <v>9462</v>
      </c>
      <c r="R2851" s="18">
        <v>1.5</v>
      </c>
      <c r="T2851" s="18">
        <v>0</v>
      </c>
      <c r="U2851" s="18">
        <v>0</v>
      </c>
    </row>
    <row r="2852" spans="2:21" x14ac:dyDescent="0.4">
      <c r="B2852" s="18" t="s">
        <v>5926</v>
      </c>
      <c r="C2852" s="18" t="s">
        <v>9451</v>
      </c>
      <c r="D2852" s="18" t="s">
        <v>9452</v>
      </c>
      <c r="E2852" s="19" t="s">
        <v>572</v>
      </c>
      <c r="F2852" s="18" t="s">
        <v>6047</v>
      </c>
      <c r="G2852" s="18" t="s">
        <v>926</v>
      </c>
      <c r="H2852" s="18" t="s">
        <v>6145</v>
      </c>
      <c r="I2852" s="19" t="s">
        <v>6406</v>
      </c>
      <c r="J2852" s="18" t="s">
        <v>5843</v>
      </c>
      <c r="K2852" s="18" t="s">
        <v>9591</v>
      </c>
      <c r="L2852" s="18" t="s">
        <v>5901</v>
      </c>
      <c r="N2852" s="20">
        <v>45322</v>
      </c>
      <c r="O2852" s="18" t="s">
        <v>9592</v>
      </c>
      <c r="P2852" s="18" t="s">
        <v>9591</v>
      </c>
      <c r="Q2852" s="18" t="s">
        <v>9462</v>
      </c>
      <c r="R2852" s="18">
        <v>1.5</v>
      </c>
      <c r="T2852" s="18">
        <v>0</v>
      </c>
      <c r="U2852" s="18">
        <v>0</v>
      </c>
    </row>
    <row r="2853" spans="2:21" x14ac:dyDescent="0.4">
      <c r="B2853" s="18" t="s">
        <v>5926</v>
      </c>
      <c r="C2853" s="18" t="s">
        <v>9451</v>
      </c>
      <c r="D2853" s="18" t="s">
        <v>9452</v>
      </c>
      <c r="E2853" s="19" t="s">
        <v>572</v>
      </c>
      <c r="F2853" s="18" t="s">
        <v>6047</v>
      </c>
      <c r="G2853" s="18" t="s">
        <v>926</v>
      </c>
      <c r="H2853" s="18" t="s">
        <v>6145</v>
      </c>
      <c r="I2853" s="19" t="s">
        <v>6406</v>
      </c>
      <c r="J2853" s="18" t="s">
        <v>5923</v>
      </c>
      <c r="K2853" s="18" t="s">
        <v>15872</v>
      </c>
      <c r="L2853" s="18" t="s">
        <v>5901</v>
      </c>
      <c r="N2853" s="20">
        <v>45322</v>
      </c>
      <c r="O2853" s="18" t="s">
        <v>15873</v>
      </c>
      <c r="P2853" s="18" t="s">
        <v>15872</v>
      </c>
      <c r="Q2853" s="18" t="s">
        <v>9462</v>
      </c>
      <c r="R2853" s="18">
        <v>1.5</v>
      </c>
      <c r="T2853" s="18">
        <v>0</v>
      </c>
      <c r="U2853" s="18">
        <v>0</v>
      </c>
    </row>
    <row r="2854" spans="2:21" x14ac:dyDescent="0.4">
      <c r="B2854" s="18" t="s">
        <v>5926</v>
      </c>
      <c r="C2854" s="18" t="s">
        <v>9451</v>
      </c>
      <c r="D2854" s="18" t="s">
        <v>9452</v>
      </c>
      <c r="E2854" s="19" t="s">
        <v>572</v>
      </c>
      <c r="F2854" s="18" t="s">
        <v>6047</v>
      </c>
      <c r="G2854" s="18" t="s">
        <v>275</v>
      </c>
      <c r="H2854" s="18" t="s">
        <v>6302</v>
      </c>
      <c r="I2854" s="19" t="s">
        <v>6416</v>
      </c>
      <c r="J2854" s="18" t="s">
        <v>5899</v>
      </c>
      <c r="K2854" s="18" t="s">
        <v>9575</v>
      </c>
      <c r="L2854" s="18" t="s">
        <v>5901</v>
      </c>
      <c r="N2854" s="20">
        <v>45322</v>
      </c>
      <c r="O2854" s="18" t="s">
        <v>9576</v>
      </c>
      <c r="P2854" s="18" t="s">
        <v>9575</v>
      </c>
      <c r="Q2854" s="18" t="s">
        <v>9462</v>
      </c>
      <c r="R2854" s="18">
        <v>2.9</v>
      </c>
      <c r="T2854" s="18">
        <v>0</v>
      </c>
      <c r="U2854" s="18">
        <v>0</v>
      </c>
    </row>
    <row r="2855" spans="2:21" x14ac:dyDescent="0.4">
      <c r="B2855" s="18" t="s">
        <v>5926</v>
      </c>
      <c r="C2855" s="18" t="s">
        <v>9451</v>
      </c>
      <c r="D2855" s="18" t="s">
        <v>9452</v>
      </c>
      <c r="E2855" s="19" t="s">
        <v>572</v>
      </c>
      <c r="F2855" s="18" t="s">
        <v>6047</v>
      </c>
      <c r="G2855" s="18" t="s">
        <v>275</v>
      </c>
      <c r="H2855" s="18" t="s">
        <v>6302</v>
      </c>
      <c r="I2855" s="19" t="s">
        <v>6416</v>
      </c>
      <c r="J2855" s="18" t="s">
        <v>5904</v>
      </c>
      <c r="K2855" s="18" t="s">
        <v>9577</v>
      </c>
      <c r="L2855" s="18" t="s">
        <v>5901</v>
      </c>
      <c r="N2855" s="20">
        <v>45322</v>
      </c>
      <c r="O2855" s="18" t="s">
        <v>9578</v>
      </c>
      <c r="P2855" s="18" t="s">
        <v>9577</v>
      </c>
      <c r="Q2855" s="18" t="s">
        <v>9462</v>
      </c>
      <c r="R2855" s="18">
        <v>2.9</v>
      </c>
      <c r="T2855" s="18">
        <v>0</v>
      </c>
      <c r="U2855" s="18">
        <v>0</v>
      </c>
    </row>
    <row r="2856" spans="2:21" x14ac:dyDescent="0.4">
      <c r="B2856" s="18" t="s">
        <v>5926</v>
      </c>
      <c r="C2856" s="18" t="s">
        <v>9451</v>
      </c>
      <c r="D2856" s="18" t="s">
        <v>9452</v>
      </c>
      <c r="E2856" s="19" t="s">
        <v>572</v>
      </c>
      <c r="F2856" s="18" t="s">
        <v>6047</v>
      </c>
      <c r="G2856" s="18" t="s">
        <v>275</v>
      </c>
      <c r="H2856" s="18" t="s">
        <v>6302</v>
      </c>
      <c r="I2856" s="19" t="s">
        <v>6416</v>
      </c>
      <c r="J2856" s="18" t="s">
        <v>5843</v>
      </c>
      <c r="K2856" s="18" t="s">
        <v>9579</v>
      </c>
      <c r="L2856" s="18" t="s">
        <v>5901</v>
      </c>
      <c r="N2856" s="20">
        <v>45322</v>
      </c>
      <c r="O2856" s="18" t="s">
        <v>9580</v>
      </c>
      <c r="P2856" s="18" t="s">
        <v>9579</v>
      </c>
      <c r="Q2856" s="18" t="s">
        <v>9462</v>
      </c>
      <c r="R2856" s="18">
        <v>2.9</v>
      </c>
      <c r="T2856" s="18">
        <v>0</v>
      </c>
      <c r="U2856" s="18">
        <v>0</v>
      </c>
    </row>
    <row r="2857" spans="2:21" x14ac:dyDescent="0.4">
      <c r="B2857" s="18" t="s">
        <v>5926</v>
      </c>
      <c r="C2857" s="18" t="s">
        <v>9451</v>
      </c>
      <c r="D2857" s="18" t="s">
        <v>9452</v>
      </c>
      <c r="E2857" s="19" t="s">
        <v>572</v>
      </c>
      <c r="F2857" s="18" t="s">
        <v>6047</v>
      </c>
      <c r="G2857" s="18" t="s">
        <v>522</v>
      </c>
      <c r="H2857" s="18" t="s">
        <v>9525</v>
      </c>
      <c r="I2857" s="19" t="s">
        <v>9526</v>
      </c>
      <c r="J2857" s="18" t="s">
        <v>5899</v>
      </c>
      <c r="K2857" s="18" t="s">
        <v>9581</v>
      </c>
      <c r="L2857" s="18" t="s">
        <v>5901</v>
      </c>
      <c r="N2857" s="20">
        <v>45322</v>
      </c>
      <c r="O2857" s="18" t="s">
        <v>9582</v>
      </c>
      <c r="P2857" s="18" t="s">
        <v>9581</v>
      </c>
      <c r="Q2857" s="18" t="s">
        <v>9462</v>
      </c>
      <c r="T2857" s="18">
        <v>0</v>
      </c>
      <c r="U2857" s="18">
        <v>0</v>
      </c>
    </row>
    <row r="2858" spans="2:21" x14ac:dyDescent="0.4">
      <c r="B2858" s="18" t="s">
        <v>5926</v>
      </c>
      <c r="C2858" s="18" t="s">
        <v>9451</v>
      </c>
      <c r="D2858" s="18" t="s">
        <v>9452</v>
      </c>
      <c r="E2858" s="19" t="s">
        <v>572</v>
      </c>
      <c r="F2858" s="18" t="s">
        <v>6047</v>
      </c>
      <c r="G2858" s="18" t="s">
        <v>522</v>
      </c>
      <c r="H2858" s="18" t="s">
        <v>9525</v>
      </c>
      <c r="I2858" s="19" t="s">
        <v>9526</v>
      </c>
      <c r="J2858" s="18" t="s">
        <v>5904</v>
      </c>
      <c r="K2858" s="18" t="s">
        <v>9583</v>
      </c>
      <c r="L2858" s="18" t="s">
        <v>5901</v>
      </c>
      <c r="N2858" s="20">
        <v>45322</v>
      </c>
      <c r="O2858" s="18" t="s">
        <v>9584</v>
      </c>
      <c r="P2858" s="18" t="s">
        <v>9583</v>
      </c>
      <c r="Q2858" s="18" t="s">
        <v>9462</v>
      </c>
      <c r="T2858" s="18">
        <v>0</v>
      </c>
      <c r="U2858" s="18">
        <v>0</v>
      </c>
    </row>
    <row r="2859" spans="2:21" x14ac:dyDescent="0.4">
      <c r="B2859" s="18" t="s">
        <v>5926</v>
      </c>
      <c r="C2859" s="18" t="s">
        <v>9451</v>
      </c>
      <c r="D2859" s="18" t="s">
        <v>9452</v>
      </c>
      <c r="E2859" s="19" t="s">
        <v>572</v>
      </c>
      <c r="F2859" s="18" t="s">
        <v>6047</v>
      </c>
      <c r="G2859" s="18" t="s">
        <v>522</v>
      </c>
      <c r="H2859" s="18" t="s">
        <v>9525</v>
      </c>
      <c r="I2859" s="19" t="s">
        <v>9526</v>
      </c>
      <c r="J2859" s="18" t="s">
        <v>5843</v>
      </c>
      <c r="K2859" s="18" t="s">
        <v>9585</v>
      </c>
      <c r="L2859" s="18" t="s">
        <v>5901</v>
      </c>
      <c r="N2859" s="20">
        <v>45322</v>
      </c>
      <c r="O2859" s="18" t="s">
        <v>9586</v>
      </c>
      <c r="P2859" s="18" t="s">
        <v>9585</v>
      </c>
      <c r="Q2859" s="18" t="s">
        <v>9462</v>
      </c>
      <c r="T2859" s="18">
        <v>0</v>
      </c>
      <c r="U2859" s="18">
        <v>0</v>
      </c>
    </row>
    <row r="2860" spans="2:21" x14ac:dyDescent="0.4">
      <c r="B2860" s="18" t="s">
        <v>5926</v>
      </c>
      <c r="C2860" s="18" t="s">
        <v>9451</v>
      </c>
      <c r="D2860" s="18" t="s">
        <v>9452</v>
      </c>
      <c r="E2860" s="19" t="s">
        <v>572</v>
      </c>
      <c r="F2860" s="18" t="s">
        <v>5896</v>
      </c>
      <c r="G2860" s="18" t="s">
        <v>29</v>
      </c>
      <c r="H2860" s="18" t="s">
        <v>5936</v>
      </c>
      <c r="I2860" s="19" t="s">
        <v>6558</v>
      </c>
      <c r="J2860" s="18" t="s">
        <v>5899</v>
      </c>
      <c r="K2860" s="18" t="s">
        <v>10007</v>
      </c>
      <c r="L2860" s="18" t="s">
        <v>5901</v>
      </c>
      <c r="N2860" s="20">
        <v>45322</v>
      </c>
      <c r="O2860" s="18" t="s">
        <v>10008</v>
      </c>
      <c r="P2860" s="18" t="s">
        <v>10007</v>
      </c>
      <c r="Q2860" s="18" t="s">
        <v>9469</v>
      </c>
      <c r="R2860" s="18">
        <v>1.4</v>
      </c>
      <c r="T2860" s="18">
        <v>0</v>
      </c>
      <c r="U2860" s="18">
        <v>0</v>
      </c>
    </row>
    <row r="2861" spans="2:21" x14ac:dyDescent="0.4">
      <c r="B2861" s="18" t="s">
        <v>5926</v>
      </c>
      <c r="C2861" s="18" t="s">
        <v>9451</v>
      </c>
      <c r="D2861" s="18" t="s">
        <v>9452</v>
      </c>
      <c r="E2861" s="19" t="s">
        <v>572</v>
      </c>
      <c r="F2861" s="18" t="s">
        <v>5896</v>
      </c>
      <c r="G2861" s="18" t="s">
        <v>29</v>
      </c>
      <c r="H2861" s="18" t="s">
        <v>5936</v>
      </c>
      <c r="I2861" s="19" t="s">
        <v>6558</v>
      </c>
      <c r="J2861" s="18" t="s">
        <v>5904</v>
      </c>
      <c r="K2861" s="18" t="s">
        <v>10009</v>
      </c>
      <c r="L2861" s="18" t="s">
        <v>5901</v>
      </c>
      <c r="N2861" s="20">
        <v>45322</v>
      </c>
      <c r="O2861" s="18" t="s">
        <v>10010</v>
      </c>
      <c r="P2861" s="18" t="s">
        <v>10009</v>
      </c>
      <c r="Q2861" s="18" t="s">
        <v>9469</v>
      </c>
      <c r="R2861" s="18">
        <v>1.4</v>
      </c>
      <c r="T2861" s="18">
        <v>0</v>
      </c>
      <c r="U2861" s="18">
        <v>0</v>
      </c>
    </row>
    <row r="2862" spans="2:21" x14ac:dyDescent="0.4">
      <c r="B2862" s="18" t="s">
        <v>5926</v>
      </c>
      <c r="C2862" s="18" t="s">
        <v>9451</v>
      </c>
      <c r="D2862" s="18" t="s">
        <v>9452</v>
      </c>
      <c r="E2862" s="19" t="s">
        <v>572</v>
      </c>
      <c r="F2862" s="18" t="s">
        <v>5896</v>
      </c>
      <c r="G2862" s="18" t="s">
        <v>29</v>
      </c>
      <c r="H2862" s="18" t="s">
        <v>5936</v>
      </c>
      <c r="I2862" s="19" t="s">
        <v>6558</v>
      </c>
      <c r="J2862" s="18" t="s">
        <v>5843</v>
      </c>
      <c r="K2862" s="18" t="s">
        <v>10011</v>
      </c>
      <c r="L2862" s="18" t="s">
        <v>5901</v>
      </c>
      <c r="N2862" s="20">
        <v>45322</v>
      </c>
      <c r="O2862" s="18" t="s">
        <v>10012</v>
      </c>
      <c r="P2862" s="18" t="s">
        <v>10011</v>
      </c>
      <c r="Q2862" s="18" t="s">
        <v>9469</v>
      </c>
      <c r="R2862" s="18">
        <v>1.4</v>
      </c>
      <c r="T2862" s="18">
        <v>0</v>
      </c>
      <c r="U2862" s="18">
        <v>0</v>
      </c>
    </row>
    <row r="2863" spans="2:21" x14ac:dyDescent="0.4">
      <c r="B2863" s="18" t="s">
        <v>5926</v>
      </c>
      <c r="C2863" s="18" t="s">
        <v>9451</v>
      </c>
      <c r="D2863" s="18" t="s">
        <v>9452</v>
      </c>
      <c r="E2863" s="19" t="s">
        <v>572</v>
      </c>
      <c r="F2863" s="18" t="s">
        <v>5896</v>
      </c>
      <c r="G2863" s="18" t="s">
        <v>29</v>
      </c>
      <c r="H2863" s="18" t="s">
        <v>5936</v>
      </c>
      <c r="I2863" s="19" t="s">
        <v>6558</v>
      </c>
      <c r="J2863" s="18" t="s">
        <v>5923</v>
      </c>
      <c r="K2863" s="18" t="s">
        <v>10013</v>
      </c>
      <c r="L2863" s="18" t="s">
        <v>5901</v>
      </c>
      <c r="N2863" s="20">
        <v>45322</v>
      </c>
      <c r="O2863" s="18" t="s">
        <v>10014</v>
      </c>
      <c r="P2863" s="18" t="s">
        <v>10013</v>
      </c>
      <c r="Q2863" s="18" t="s">
        <v>9469</v>
      </c>
      <c r="R2863" s="18">
        <v>1.4</v>
      </c>
      <c r="T2863" s="18">
        <v>0</v>
      </c>
      <c r="U2863" s="18">
        <v>0</v>
      </c>
    </row>
    <row r="2864" spans="2:21" x14ac:dyDescent="0.4">
      <c r="B2864" s="18" t="s">
        <v>5926</v>
      </c>
      <c r="C2864" s="18" t="s">
        <v>9451</v>
      </c>
      <c r="D2864" s="18" t="s">
        <v>9452</v>
      </c>
      <c r="E2864" s="19" t="s">
        <v>572</v>
      </c>
      <c r="F2864" s="18" t="s">
        <v>5896</v>
      </c>
      <c r="G2864" s="18" t="s">
        <v>926</v>
      </c>
      <c r="H2864" s="18" t="s">
        <v>6145</v>
      </c>
      <c r="I2864" s="19" t="s">
        <v>6406</v>
      </c>
      <c r="J2864" s="18" t="s">
        <v>5899</v>
      </c>
      <c r="K2864" s="18" t="s">
        <v>9613</v>
      </c>
      <c r="L2864" s="18" t="s">
        <v>5901</v>
      </c>
      <c r="N2864" s="20">
        <v>45322</v>
      </c>
      <c r="O2864" s="18" t="s">
        <v>9614</v>
      </c>
      <c r="P2864" s="18" t="s">
        <v>9613</v>
      </c>
      <c r="Q2864" s="18" t="s">
        <v>9469</v>
      </c>
      <c r="R2864" s="18">
        <v>1.5</v>
      </c>
      <c r="T2864" s="18">
        <v>0</v>
      </c>
      <c r="U2864" s="18">
        <v>0</v>
      </c>
    </row>
    <row r="2865" spans="2:21" x14ac:dyDescent="0.4">
      <c r="B2865" s="18" t="s">
        <v>5926</v>
      </c>
      <c r="C2865" s="18" t="s">
        <v>9451</v>
      </c>
      <c r="D2865" s="18" t="s">
        <v>9452</v>
      </c>
      <c r="E2865" s="19" t="s">
        <v>572</v>
      </c>
      <c r="F2865" s="18" t="s">
        <v>5896</v>
      </c>
      <c r="G2865" s="18" t="s">
        <v>926</v>
      </c>
      <c r="H2865" s="18" t="s">
        <v>6145</v>
      </c>
      <c r="I2865" s="19" t="s">
        <v>6406</v>
      </c>
      <c r="J2865" s="18" t="s">
        <v>5904</v>
      </c>
      <c r="K2865" s="18" t="s">
        <v>9615</v>
      </c>
      <c r="L2865" s="18" t="s">
        <v>5901</v>
      </c>
      <c r="N2865" s="20">
        <v>45322</v>
      </c>
      <c r="O2865" s="18" t="s">
        <v>9616</v>
      </c>
      <c r="P2865" s="18" t="s">
        <v>9615</v>
      </c>
      <c r="Q2865" s="18" t="s">
        <v>9469</v>
      </c>
      <c r="R2865" s="18">
        <v>1.5</v>
      </c>
      <c r="T2865" s="18">
        <v>0</v>
      </c>
      <c r="U2865" s="18">
        <v>0</v>
      </c>
    </row>
    <row r="2866" spans="2:21" x14ac:dyDescent="0.4">
      <c r="B2866" s="18" t="s">
        <v>5926</v>
      </c>
      <c r="C2866" s="18" t="s">
        <v>9451</v>
      </c>
      <c r="D2866" s="18" t="s">
        <v>9452</v>
      </c>
      <c r="E2866" s="19" t="s">
        <v>572</v>
      </c>
      <c r="F2866" s="18" t="s">
        <v>5896</v>
      </c>
      <c r="G2866" s="18" t="s">
        <v>926</v>
      </c>
      <c r="H2866" s="18" t="s">
        <v>6145</v>
      </c>
      <c r="I2866" s="19" t="s">
        <v>6406</v>
      </c>
      <c r="J2866" s="18" t="s">
        <v>5843</v>
      </c>
      <c r="K2866" s="18" t="s">
        <v>9617</v>
      </c>
      <c r="L2866" s="18" t="s">
        <v>5901</v>
      </c>
      <c r="N2866" s="20">
        <v>45322</v>
      </c>
      <c r="O2866" s="18" t="s">
        <v>9618</v>
      </c>
      <c r="P2866" s="18" t="s">
        <v>9617</v>
      </c>
      <c r="Q2866" s="18" t="s">
        <v>9469</v>
      </c>
      <c r="R2866" s="18">
        <v>1.5</v>
      </c>
      <c r="T2866" s="18">
        <v>0</v>
      </c>
      <c r="U2866" s="18">
        <v>0</v>
      </c>
    </row>
    <row r="2867" spans="2:21" x14ac:dyDescent="0.4">
      <c r="B2867" s="18" t="s">
        <v>5926</v>
      </c>
      <c r="C2867" s="18" t="s">
        <v>9451</v>
      </c>
      <c r="D2867" s="18" t="s">
        <v>9452</v>
      </c>
      <c r="E2867" s="19" t="s">
        <v>572</v>
      </c>
      <c r="F2867" s="18" t="s">
        <v>5896</v>
      </c>
      <c r="G2867" s="18" t="s">
        <v>926</v>
      </c>
      <c r="H2867" s="18" t="s">
        <v>6145</v>
      </c>
      <c r="I2867" s="19" t="s">
        <v>6406</v>
      </c>
      <c r="J2867" s="18" t="s">
        <v>5923</v>
      </c>
      <c r="K2867" s="18" t="s">
        <v>9619</v>
      </c>
      <c r="L2867" s="18" t="s">
        <v>5901</v>
      </c>
      <c r="N2867" s="20">
        <v>45322</v>
      </c>
      <c r="O2867" s="18" t="s">
        <v>9620</v>
      </c>
      <c r="P2867" s="18" t="s">
        <v>9619</v>
      </c>
      <c r="Q2867" s="18" t="s">
        <v>9469</v>
      </c>
      <c r="R2867" s="18">
        <v>1.5</v>
      </c>
      <c r="T2867" s="18">
        <v>0</v>
      </c>
      <c r="U2867" s="18">
        <v>0</v>
      </c>
    </row>
    <row r="2868" spans="2:21" x14ac:dyDescent="0.4">
      <c r="B2868" s="18" t="s">
        <v>5926</v>
      </c>
      <c r="C2868" s="18" t="s">
        <v>9451</v>
      </c>
      <c r="D2868" s="18" t="s">
        <v>9452</v>
      </c>
      <c r="E2868" s="19" t="s">
        <v>572</v>
      </c>
      <c r="F2868" s="18" t="s">
        <v>5896</v>
      </c>
      <c r="G2868" s="18" t="s">
        <v>275</v>
      </c>
      <c r="H2868" s="18" t="s">
        <v>6302</v>
      </c>
      <c r="I2868" s="19" t="s">
        <v>6416</v>
      </c>
      <c r="J2868" s="18" t="s">
        <v>5899</v>
      </c>
      <c r="K2868" s="18" t="s">
        <v>9621</v>
      </c>
      <c r="L2868" s="18" t="s">
        <v>5901</v>
      </c>
      <c r="N2868" s="20">
        <v>45322</v>
      </c>
      <c r="O2868" s="18" t="s">
        <v>9622</v>
      </c>
      <c r="P2868" s="18" t="s">
        <v>9621</v>
      </c>
      <c r="Q2868" s="18" t="s">
        <v>9469</v>
      </c>
      <c r="R2868" s="18">
        <v>2.9</v>
      </c>
      <c r="T2868" s="18">
        <v>0</v>
      </c>
      <c r="U2868" s="18">
        <v>0</v>
      </c>
    </row>
    <row r="2869" spans="2:21" x14ac:dyDescent="0.4">
      <c r="B2869" s="18" t="s">
        <v>5926</v>
      </c>
      <c r="C2869" s="18" t="s">
        <v>9451</v>
      </c>
      <c r="D2869" s="18" t="s">
        <v>9452</v>
      </c>
      <c r="E2869" s="19" t="s">
        <v>572</v>
      </c>
      <c r="F2869" s="18" t="s">
        <v>5896</v>
      </c>
      <c r="G2869" s="18" t="s">
        <v>275</v>
      </c>
      <c r="H2869" s="18" t="s">
        <v>6302</v>
      </c>
      <c r="I2869" s="19" t="s">
        <v>6416</v>
      </c>
      <c r="J2869" s="18" t="s">
        <v>5904</v>
      </c>
      <c r="K2869" s="18" t="s">
        <v>9623</v>
      </c>
      <c r="L2869" s="18" t="s">
        <v>5901</v>
      </c>
      <c r="N2869" s="20">
        <v>45322</v>
      </c>
      <c r="O2869" s="18" t="s">
        <v>9624</v>
      </c>
      <c r="P2869" s="18" t="s">
        <v>9623</v>
      </c>
      <c r="Q2869" s="18" t="s">
        <v>9469</v>
      </c>
      <c r="R2869" s="18">
        <v>2.9</v>
      </c>
      <c r="T2869" s="18">
        <v>0</v>
      </c>
      <c r="U2869" s="18">
        <v>0</v>
      </c>
    </row>
    <row r="2870" spans="2:21" x14ac:dyDescent="0.4">
      <c r="B2870" s="18" t="s">
        <v>5926</v>
      </c>
      <c r="C2870" s="18" t="s">
        <v>9451</v>
      </c>
      <c r="D2870" s="18" t="s">
        <v>9452</v>
      </c>
      <c r="E2870" s="19" t="s">
        <v>572</v>
      </c>
      <c r="F2870" s="18" t="s">
        <v>5896</v>
      </c>
      <c r="G2870" s="18" t="s">
        <v>275</v>
      </c>
      <c r="H2870" s="18" t="s">
        <v>6302</v>
      </c>
      <c r="I2870" s="19" t="s">
        <v>6416</v>
      </c>
      <c r="J2870" s="18" t="s">
        <v>5843</v>
      </c>
      <c r="K2870" s="18" t="s">
        <v>9625</v>
      </c>
      <c r="L2870" s="18" t="s">
        <v>5901</v>
      </c>
      <c r="N2870" s="20">
        <v>45322</v>
      </c>
      <c r="O2870" s="18" t="s">
        <v>9626</v>
      </c>
      <c r="P2870" s="18" t="s">
        <v>9625</v>
      </c>
      <c r="Q2870" s="18" t="s">
        <v>9469</v>
      </c>
      <c r="R2870" s="18">
        <v>2.9</v>
      </c>
      <c r="T2870" s="18">
        <v>0</v>
      </c>
      <c r="U2870" s="18">
        <v>0</v>
      </c>
    </row>
    <row r="2871" spans="2:21" x14ac:dyDescent="0.4">
      <c r="B2871" s="18" t="s">
        <v>5926</v>
      </c>
      <c r="C2871" s="18" t="s">
        <v>9451</v>
      </c>
      <c r="D2871" s="18" t="s">
        <v>9452</v>
      </c>
      <c r="E2871" s="19" t="s">
        <v>572</v>
      </c>
      <c r="F2871" s="18" t="s">
        <v>5896</v>
      </c>
      <c r="G2871" s="18" t="s">
        <v>522</v>
      </c>
      <c r="H2871" s="18" t="s">
        <v>9525</v>
      </c>
      <c r="I2871" s="19" t="s">
        <v>9526</v>
      </c>
      <c r="J2871" s="18" t="s">
        <v>5899</v>
      </c>
      <c r="K2871" s="18" t="s">
        <v>9627</v>
      </c>
      <c r="L2871" s="18" t="s">
        <v>5901</v>
      </c>
      <c r="N2871" s="20">
        <v>45322</v>
      </c>
      <c r="O2871" s="18" t="s">
        <v>9628</v>
      </c>
      <c r="P2871" s="18" t="s">
        <v>9627</v>
      </c>
      <c r="Q2871" s="18" t="s">
        <v>9469</v>
      </c>
      <c r="T2871" s="18">
        <v>0</v>
      </c>
      <c r="U2871" s="18">
        <v>0</v>
      </c>
    </row>
    <row r="2872" spans="2:21" x14ac:dyDescent="0.4">
      <c r="B2872" s="18" t="s">
        <v>5926</v>
      </c>
      <c r="C2872" s="18" t="s">
        <v>9451</v>
      </c>
      <c r="D2872" s="18" t="s">
        <v>9452</v>
      </c>
      <c r="E2872" s="19" t="s">
        <v>572</v>
      </c>
      <c r="F2872" s="18" t="s">
        <v>5896</v>
      </c>
      <c r="G2872" s="18" t="s">
        <v>522</v>
      </c>
      <c r="H2872" s="18" t="s">
        <v>9525</v>
      </c>
      <c r="I2872" s="19" t="s">
        <v>9526</v>
      </c>
      <c r="J2872" s="18" t="s">
        <v>5904</v>
      </c>
      <c r="K2872" s="18" t="s">
        <v>9629</v>
      </c>
      <c r="L2872" s="18" t="s">
        <v>5901</v>
      </c>
      <c r="N2872" s="20">
        <v>45322</v>
      </c>
      <c r="O2872" s="18" t="s">
        <v>9630</v>
      </c>
      <c r="P2872" s="18" t="s">
        <v>9629</v>
      </c>
      <c r="Q2872" s="18" t="s">
        <v>9469</v>
      </c>
      <c r="T2872" s="18">
        <v>0</v>
      </c>
      <c r="U2872" s="18">
        <v>0</v>
      </c>
    </row>
    <row r="2873" spans="2:21" x14ac:dyDescent="0.4">
      <c r="B2873" s="18" t="s">
        <v>5926</v>
      </c>
      <c r="C2873" s="18" t="s">
        <v>9451</v>
      </c>
      <c r="D2873" s="18" t="s">
        <v>9452</v>
      </c>
      <c r="E2873" s="19" t="s">
        <v>572</v>
      </c>
      <c r="F2873" s="18" t="s">
        <v>5896</v>
      </c>
      <c r="G2873" s="18" t="s">
        <v>522</v>
      </c>
      <c r="H2873" s="18" t="s">
        <v>9525</v>
      </c>
      <c r="I2873" s="19" t="s">
        <v>9526</v>
      </c>
      <c r="J2873" s="18" t="s">
        <v>5843</v>
      </c>
      <c r="K2873" s="18" t="s">
        <v>9631</v>
      </c>
      <c r="L2873" s="18" t="s">
        <v>5901</v>
      </c>
      <c r="N2873" s="20">
        <v>45322</v>
      </c>
      <c r="O2873" s="18" t="s">
        <v>9632</v>
      </c>
      <c r="P2873" s="18" t="s">
        <v>9631</v>
      </c>
      <c r="Q2873" s="18" t="s">
        <v>9469</v>
      </c>
      <c r="T2873" s="18">
        <v>0</v>
      </c>
      <c r="U2873" s="18">
        <v>0</v>
      </c>
    </row>
    <row r="2874" spans="2:21" x14ac:dyDescent="0.4">
      <c r="B2874" s="18" t="s">
        <v>5926</v>
      </c>
      <c r="C2874" s="18" t="s">
        <v>9451</v>
      </c>
      <c r="D2874" s="18" t="s">
        <v>9452</v>
      </c>
      <c r="E2874" s="19" t="s">
        <v>572</v>
      </c>
      <c r="F2874" s="18" t="s">
        <v>6100</v>
      </c>
      <c r="G2874" s="18" t="s">
        <v>926</v>
      </c>
      <c r="H2874" s="18" t="s">
        <v>6145</v>
      </c>
      <c r="I2874" s="19" t="s">
        <v>6406</v>
      </c>
      <c r="J2874" s="18" t="s">
        <v>5899</v>
      </c>
      <c r="K2874" s="18" t="s">
        <v>9663</v>
      </c>
      <c r="L2874" s="18" t="s">
        <v>5901</v>
      </c>
      <c r="N2874" s="20">
        <v>45322</v>
      </c>
      <c r="O2874" s="18" t="s">
        <v>9664</v>
      </c>
      <c r="P2874" s="18" t="s">
        <v>9663</v>
      </c>
      <c r="Q2874" s="18" t="s">
        <v>9476</v>
      </c>
      <c r="R2874" s="18">
        <v>1.5</v>
      </c>
      <c r="T2874" s="18">
        <v>0</v>
      </c>
      <c r="U2874" s="18">
        <v>0</v>
      </c>
    </row>
    <row r="2875" spans="2:21" x14ac:dyDescent="0.4">
      <c r="B2875" s="18" t="s">
        <v>5926</v>
      </c>
      <c r="C2875" s="18" t="s">
        <v>9451</v>
      </c>
      <c r="D2875" s="18" t="s">
        <v>9452</v>
      </c>
      <c r="E2875" s="19" t="s">
        <v>572</v>
      </c>
      <c r="F2875" s="18" t="s">
        <v>6100</v>
      </c>
      <c r="G2875" s="18" t="s">
        <v>926</v>
      </c>
      <c r="H2875" s="18" t="s">
        <v>6145</v>
      </c>
      <c r="I2875" s="19" t="s">
        <v>6406</v>
      </c>
      <c r="J2875" s="18" t="s">
        <v>5904</v>
      </c>
      <c r="K2875" s="18" t="s">
        <v>9665</v>
      </c>
      <c r="L2875" s="18" t="s">
        <v>5901</v>
      </c>
      <c r="N2875" s="20">
        <v>45322</v>
      </c>
      <c r="O2875" s="18" t="s">
        <v>9666</v>
      </c>
      <c r="P2875" s="18" t="s">
        <v>9665</v>
      </c>
      <c r="Q2875" s="18" t="s">
        <v>9476</v>
      </c>
      <c r="R2875" s="18">
        <v>1.5</v>
      </c>
      <c r="T2875" s="18">
        <v>0</v>
      </c>
      <c r="U2875" s="18">
        <v>0</v>
      </c>
    </row>
    <row r="2876" spans="2:21" x14ac:dyDescent="0.4">
      <c r="B2876" s="18" t="s">
        <v>5926</v>
      </c>
      <c r="C2876" s="18" t="s">
        <v>9451</v>
      </c>
      <c r="D2876" s="18" t="s">
        <v>9452</v>
      </c>
      <c r="E2876" s="19" t="s">
        <v>572</v>
      </c>
      <c r="F2876" s="18" t="s">
        <v>6100</v>
      </c>
      <c r="G2876" s="18" t="s">
        <v>926</v>
      </c>
      <c r="H2876" s="18" t="s">
        <v>6145</v>
      </c>
      <c r="I2876" s="19" t="s">
        <v>6406</v>
      </c>
      <c r="J2876" s="18" t="s">
        <v>5843</v>
      </c>
      <c r="K2876" s="18" t="s">
        <v>9667</v>
      </c>
      <c r="L2876" s="18" t="s">
        <v>5901</v>
      </c>
      <c r="N2876" s="20">
        <v>45322</v>
      </c>
      <c r="O2876" s="18" t="s">
        <v>9668</v>
      </c>
      <c r="P2876" s="18" t="s">
        <v>9667</v>
      </c>
      <c r="Q2876" s="18" t="s">
        <v>9476</v>
      </c>
      <c r="R2876" s="18">
        <v>1.5</v>
      </c>
      <c r="T2876" s="18">
        <v>0</v>
      </c>
      <c r="U2876" s="18">
        <v>0</v>
      </c>
    </row>
    <row r="2877" spans="2:21" x14ac:dyDescent="0.4">
      <c r="B2877" s="18" t="s">
        <v>5926</v>
      </c>
      <c r="C2877" s="18" t="s">
        <v>9451</v>
      </c>
      <c r="D2877" s="18" t="s">
        <v>9452</v>
      </c>
      <c r="E2877" s="19" t="s">
        <v>572</v>
      </c>
      <c r="F2877" s="18" t="s">
        <v>6100</v>
      </c>
      <c r="G2877" s="18" t="s">
        <v>275</v>
      </c>
      <c r="H2877" s="18" t="s">
        <v>6302</v>
      </c>
      <c r="I2877" s="19" t="s">
        <v>6416</v>
      </c>
      <c r="J2877" s="18" t="s">
        <v>5899</v>
      </c>
      <c r="K2877" s="18" t="s">
        <v>9651</v>
      </c>
      <c r="L2877" s="18" t="s">
        <v>5901</v>
      </c>
      <c r="N2877" s="20">
        <v>45322</v>
      </c>
      <c r="O2877" s="18" t="s">
        <v>9652</v>
      </c>
      <c r="P2877" s="18" t="s">
        <v>9651</v>
      </c>
      <c r="Q2877" s="18" t="s">
        <v>9476</v>
      </c>
      <c r="R2877" s="18">
        <v>2.9</v>
      </c>
      <c r="T2877" s="18">
        <v>0</v>
      </c>
      <c r="U2877" s="18">
        <v>0</v>
      </c>
    </row>
    <row r="2878" spans="2:21" x14ac:dyDescent="0.4">
      <c r="B2878" s="18" t="s">
        <v>5926</v>
      </c>
      <c r="C2878" s="18" t="s">
        <v>9451</v>
      </c>
      <c r="D2878" s="18" t="s">
        <v>9452</v>
      </c>
      <c r="E2878" s="19" t="s">
        <v>572</v>
      </c>
      <c r="F2878" s="18" t="s">
        <v>6100</v>
      </c>
      <c r="G2878" s="18" t="s">
        <v>275</v>
      </c>
      <c r="H2878" s="18" t="s">
        <v>6302</v>
      </c>
      <c r="I2878" s="19" t="s">
        <v>6416</v>
      </c>
      <c r="J2878" s="18" t="s">
        <v>5904</v>
      </c>
      <c r="K2878" s="18" t="s">
        <v>9653</v>
      </c>
      <c r="L2878" s="18" t="s">
        <v>5901</v>
      </c>
      <c r="N2878" s="20">
        <v>45322</v>
      </c>
      <c r="O2878" s="18" t="s">
        <v>9654</v>
      </c>
      <c r="P2878" s="18" t="s">
        <v>9653</v>
      </c>
      <c r="Q2878" s="18" t="s">
        <v>9476</v>
      </c>
      <c r="R2878" s="18">
        <v>2.9</v>
      </c>
      <c r="T2878" s="18">
        <v>0</v>
      </c>
      <c r="U2878" s="18">
        <v>0</v>
      </c>
    </row>
    <row r="2879" spans="2:21" x14ac:dyDescent="0.4">
      <c r="B2879" s="18" t="s">
        <v>5926</v>
      </c>
      <c r="C2879" s="18" t="s">
        <v>9451</v>
      </c>
      <c r="D2879" s="18" t="s">
        <v>9452</v>
      </c>
      <c r="E2879" s="19" t="s">
        <v>572</v>
      </c>
      <c r="F2879" s="18" t="s">
        <v>6100</v>
      </c>
      <c r="G2879" s="18" t="s">
        <v>275</v>
      </c>
      <c r="H2879" s="18" t="s">
        <v>6302</v>
      </c>
      <c r="I2879" s="19" t="s">
        <v>6416</v>
      </c>
      <c r="J2879" s="18" t="s">
        <v>5843</v>
      </c>
      <c r="K2879" s="18" t="s">
        <v>9655</v>
      </c>
      <c r="L2879" s="18" t="s">
        <v>5901</v>
      </c>
      <c r="N2879" s="20">
        <v>45322</v>
      </c>
      <c r="O2879" s="18" t="s">
        <v>9656</v>
      </c>
      <c r="P2879" s="18" t="s">
        <v>9655</v>
      </c>
      <c r="Q2879" s="18" t="s">
        <v>9476</v>
      </c>
      <c r="R2879" s="18">
        <v>2.9</v>
      </c>
      <c r="T2879" s="18">
        <v>0</v>
      </c>
      <c r="U2879" s="18">
        <v>0</v>
      </c>
    </row>
    <row r="2880" spans="2:21" x14ac:dyDescent="0.4">
      <c r="B2880" s="18" t="s">
        <v>5926</v>
      </c>
      <c r="C2880" s="18" t="s">
        <v>9451</v>
      </c>
      <c r="D2880" s="18" t="s">
        <v>9452</v>
      </c>
      <c r="E2880" s="19" t="s">
        <v>572</v>
      </c>
      <c r="F2880" s="18" t="s">
        <v>6100</v>
      </c>
      <c r="G2880" s="18" t="s">
        <v>522</v>
      </c>
      <c r="H2880" s="18" t="s">
        <v>9525</v>
      </c>
      <c r="I2880" s="19" t="s">
        <v>9526</v>
      </c>
      <c r="J2880" s="18" t="s">
        <v>5899</v>
      </c>
      <c r="K2880" s="18" t="s">
        <v>9657</v>
      </c>
      <c r="L2880" s="18" t="s">
        <v>5901</v>
      </c>
      <c r="N2880" s="20">
        <v>45322</v>
      </c>
      <c r="O2880" s="18" t="s">
        <v>9658</v>
      </c>
      <c r="P2880" s="18" t="s">
        <v>9657</v>
      </c>
      <c r="Q2880" s="18" t="s">
        <v>9476</v>
      </c>
      <c r="T2880" s="18">
        <v>0</v>
      </c>
      <c r="U2880" s="18">
        <v>0</v>
      </c>
    </row>
    <row r="2881" spans="2:21" x14ac:dyDescent="0.4">
      <c r="B2881" s="18" t="s">
        <v>5926</v>
      </c>
      <c r="C2881" s="18" t="s">
        <v>9451</v>
      </c>
      <c r="D2881" s="18" t="s">
        <v>9452</v>
      </c>
      <c r="E2881" s="19" t="s">
        <v>572</v>
      </c>
      <c r="F2881" s="18" t="s">
        <v>6100</v>
      </c>
      <c r="G2881" s="18" t="s">
        <v>522</v>
      </c>
      <c r="H2881" s="18" t="s">
        <v>9525</v>
      </c>
      <c r="I2881" s="19" t="s">
        <v>9526</v>
      </c>
      <c r="J2881" s="18" t="s">
        <v>5904</v>
      </c>
      <c r="K2881" s="18" t="s">
        <v>9659</v>
      </c>
      <c r="L2881" s="18" t="s">
        <v>5901</v>
      </c>
      <c r="N2881" s="20">
        <v>45322</v>
      </c>
      <c r="O2881" s="18" t="s">
        <v>9660</v>
      </c>
      <c r="P2881" s="18" t="s">
        <v>9659</v>
      </c>
      <c r="Q2881" s="18" t="s">
        <v>9476</v>
      </c>
      <c r="T2881" s="18">
        <v>0</v>
      </c>
      <c r="U2881" s="18">
        <v>0</v>
      </c>
    </row>
    <row r="2882" spans="2:21" x14ac:dyDescent="0.4">
      <c r="B2882" s="18" t="s">
        <v>5926</v>
      </c>
      <c r="C2882" s="18" t="s">
        <v>9451</v>
      </c>
      <c r="D2882" s="18" t="s">
        <v>9452</v>
      </c>
      <c r="E2882" s="19" t="s">
        <v>572</v>
      </c>
      <c r="F2882" s="18" t="s">
        <v>6100</v>
      </c>
      <c r="G2882" s="18" t="s">
        <v>522</v>
      </c>
      <c r="H2882" s="18" t="s">
        <v>9525</v>
      </c>
      <c r="I2882" s="19" t="s">
        <v>9526</v>
      </c>
      <c r="J2882" s="18" t="s">
        <v>5843</v>
      </c>
      <c r="K2882" s="18" t="s">
        <v>9661</v>
      </c>
      <c r="L2882" s="18" t="s">
        <v>5901</v>
      </c>
      <c r="N2882" s="20">
        <v>45322</v>
      </c>
      <c r="O2882" s="18" t="s">
        <v>9662</v>
      </c>
      <c r="P2882" s="18" t="s">
        <v>9661</v>
      </c>
      <c r="Q2882" s="18" t="s">
        <v>9476</v>
      </c>
      <c r="T2882" s="18">
        <v>0</v>
      </c>
      <c r="U2882" s="18">
        <v>0</v>
      </c>
    </row>
    <row r="2883" spans="2:21" x14ac:dyDescent="0.4">
      <c r="B2883" s="18" t="s">
        <v>5926</v>
      </c>
      <c r="C2883" s="18" t="s">
        <v>9451</v>
      </c>
      <c r="D2883" s="18" t="s">
        <v>9452</v>
      </c>
      <c r="E2883" s="19" t="s">
        <v>572</v>
      </c>
      <c r="F2883" s="18" t="s">
        <v>5991</v>
      </c>
      <c r="G2883" s="18" t="s">
        <v>29</v>
      </c>
      <c r="H2883" s="18" t="s">
        <v>5936</v>
      </c>
      <c r="I2883" s="19" t="s">
        <v>6558</v>
      </c>
      <c r="J2883" s="18" t="s">
        <v>5899</v>
      </c>
      <c r="K2883" s="18" t="s">
        <v>10021</v>
      </c>
      <c r="L2883" s="18" t="s">
        <v>5901</v>
      </c>
      <c r="N2883" s="20">
        <v>45322</v>
      </c>
      <c r="O2883" s="18" t="s">
        <v>10022</v>
      </c>
      <c r="P2883" s="18" t="s">
        <v>10021</v>
      </c>
      <c r="Q2883" s="18" t="s">
        <v>9483</v>
      </c>
      <c r="R2883" s="18">
        <v>1.4</v>
      </c>
      <c r="T2883" s="18">
        <v>0</v>
      </c>
      <c r="U2883" s="18">
        <v>0</v>
      </c>
    </row>
    <row r="2884" spans="2:21" x14ac:dyDescent="0.4">
      <c r="B2884" s="18" t="s">
        <v>5926</v>
      </c>
      <c r="C2884" s="18" t="s">
        <v>9451</v>
      </c>
      <c r="D2884" s="18" t="s">
        <v>9452</v>
      </c>
      <c r="E2884" s="19" t="s">
        <v>572</v>
      </c>
      <c r="F2884" s="18" t="s">
        <v>5991</v>
      </c>
      <c r="G2884" s="18" t="s">
        <v>29</v>
      </c>
      <c r="H2884" s="18" t="s">
        <v>5936</v>
      </c>
      <c r="I2884" s="19" t="s">
        <v>6558</v>
      </c>
      <c r="J2884" s="18" t="s">
        <v>5904</v>
      </c>
      <c r="K2884" s="18" t="s">
        <v>10023</v>
      </c>
      <c r="L2884" s="18" t="s">
        <v>5901</v>
      </c>
      <c r="N2884" s="20">
        <v>45322</v>
      </c>
      <c r="O2884" s="18" t="s">
        <v>10024</v>
      </c>
      <c r="P2884" s="18" t="s">
        <v>10023</v>
      </c>
      <c r="Q2884" s="18" t="s">
        <v>9483</v>
      </c>
      <c r="R2884" s="18">
        <v>1.4</v>
      </c>
      <c r="T2884" s="18">
        <v>0</v>
      </c>
      <c r="U2884" s="18">
        <v>0</v>
      </c>
    </row>
    <row r="2885" spans="2:21" x14ac:dyDescent="0.4">
      <c r="B2885" s="18" t="s">
        <v>5926</v>
      </c>
      <c r="C2885" s="18" t="s">
        <v>9451</v>
      </c>
      <c r="D2885" s="18" t="s">
        <v>9452</v>
      </c>
      <c r="E2885" s="19" t="s">
        <v>572</v>
      </c>
      <c r="F2885" s="18" t="s">
        <v>5991</v>
      </c>
      <c r="G2885" s="18" t="s">
        <v>29</v>
      </c>
      <c r="H2885" s="18" t="s">
        <v>5936</v>
      </c>
      <c r="I2885" s="19" t="s">
        <v>6558</v>
      </c>
      <c r="J2885" s="18" t="s">
        <v>5843</v>
      </c>
      <c r="K2885" s="18" t="s">
        <v>10025</v>
      </c>
      <c r="L2885" s="18" t="s">
        <v>5901</v>
      </c>
      <c r="N2885" s="20">
        <v>45322</v>
      </c>
      <c r="O2885" s="18" t="s">
        <v>10026</v>
      </c>
      <c r="P2885" s="18" t="s">
        <v>10025</v>
      </c>
      <c r="Q2885" s="18" t="s">
        <v>9483</v>
      </c>
      <c r="R2885" s="18">
        <v>1.4</v>
      </c>
      <c r="T2885" s="18">
        <v>0</v>
      </c>
      <c r="U2885" s="18">
        <v>0</v>
      </c>
    </row>
    <row r="2886" spans="2:21" x14ac:dyDescent="0.4">
      <c r="B2886" s="18" t="s">
        <v>5926</v>
      </c>
      <c r="C2886" s="18" t="s">
        <v>9451</v>
      </c>
      <c r="D2886" s="18" t="s">
        <v>9452</v>
      </c>
      <c r="E2886" s="19" t="s">
        <v>572</v>
      </c>
      <c r="F2886" s="18" t="s">
        <v>5991</v>
      </c>
      <c r="G2886" s="18" t="s">
        <v>29</v>
      </c>
      <c r="H2886" s="18" t="s">
        <v>5936</v>
      </c>
      <c r="I2886" s="19" t="s">
        <v>6558</v>
      </c>
      <c r="J2886" s="18" t="s">
        <v>5923</v>
      </c>
      <c r="K2886" s="18" t="s">
        <v>15874</v>
      </c>
      <c r="L2886" s="18" t="s">
        <v>5901</v>
      </c>
      <c r="N2886" s="20">
        <v>45322</v>
      </c>
      <c r="O2886" s="18" t="s">
        <v>15875</v>
      </c>
      <c r="P2886" s="18" t="s">
        <v>15874</v>
      </c>
      <c r="Q2886" s="18" t="s">
        <v>9483</v>
      </c>
      <c r="R2886" s="18">
        <v>1.4</v>
      </c>
      <c r="T2886" s="18">
        <v>0</v>
      </c>
      <c r="U2886" s="18">
        <v>0</v>
      </c>
    </row>
    <row r="2887" spans="2:21" x14ac:dyDescent="0.4">
      <c r="B2887" s="18" t="s">
        <v>5926</v>
      </c>
      <c r="C2887" s="18" t="s">
        <v>9451</v>
      </c>
      <c r="D2887" s="18" t="s">
        <v>9452</v>
      </c>
      <c r="E2887" s="19" t="s">
        <v>572</v>
      </c>
      <c r="F2887" s="18" t="s">
        <v>5991</v>
      </c>
      <c r="G2887" s="18" t="s">
        <v>926</v>
      </c>
      <c r="H2887" s="18" t="s">
        <v>6145</v>
      </c>
      <c r="I2887" s="19" t="s">
        <v>6406</v>
      </c>
      <c r="J2887" s="18" t="s">
        <v>5899</v>
      </c>
      <c r="K2887" s="18" t="s">
        <v>9699</v>
      </c>
      <c r="L2887" s="18" t="s">
        <v>5901</v>
      </c>
      <c r="N2887" s="20">
        <v>45322</v>
      </c>
      <c r="O2887" s="18" t="s">
        <v>9700</v>
      </c>
      <c r="P2887" s="18" t="s">
        <v>9699</v>
      </c>
      <c r="Q2887" s="18" t="s">
        <v>9483</v>
      </c>
      <c r="R2887" s="18">
        <v>1.5</v>
      </c>
      <c r="T2887" s="18">
        <v>0</v>
      </c>
      <c r="U2887" s="18">
        <v>0</v>
      </c>
    </row>
    <row r="2888" spans="2:21" x14ac:dyDescent="0.4">
      <c r="B2888" s="18" t="s">
        <v>5926</v>
      </c>
      <c r="C2888" s="18" t="s">
        <v>9451</v>
      </c>
      <c r="D2888" s="18" t="s">
        <v>9452</v>
      </c>
      <c r="E2888" s="19" t="s">
        <v>572</v>
      </c>
      <c r="F2888" s="18" t="s">
        <v>5991</v>
      </c>
      <c r="G2888" s="18" t="s">
        <v>926</v>
      </c>
      <c r="H2888" s="18" t="s">
        <v>6145</v>
      </c>
      <c r="I2888" s="19" t="s">
        <v>6406</v>
      </c>
      <c r="J2888" s="18" t="s">
        <v>5904</v>
      </c>
      <c r="K2888" s="18" t="s">
        <v>9701</v>
      </c>
      <c r="L2888" s="18" t="s">
        <v>5901</v>
      </c>
      <c r="N2888" s="20">
        <v>45322</v>
      </c>
      <c r="O2888" s="18" t="s">
        <v>9702</v>
      </c>
      <c r="P2888" s="18" t="s">
        <v>9701</v>
      </c>
      <c r="Q2888" s="18" t="s">
        <v>9483</v>
      </c>
      <c r="R2888" s="18">
        <v>1.5</v>
      </c>
      <c r="T2888" s="18">
        <v>0</v>
      </c>
      <c r="U2888" s="18">
        <v>0</v>
      </c>
    </row>
    <row r="2889" spans="2:21" x14ac:dyDescent="0.4">
      <c r="B2889" s="18" t="s">
        <v>5926</v>
      </c>
      <c r="C2889" s="18" t="s">
        <v>9451</v>
      </c>
      <c r="D2889" s="18" t="s">
        <v>9452</v>
      </c>
      <c r="E2889" s="19" t="s">
        <v>572</v>
      </c>
      <c r="F2889" s="18" t="s">
        <v>5991</v>
      </c>
      <c r="G2889" s="18" t="s">
        <v>926</v>
      </c>
      <c r="H2889" s="18" t="s">
        <v>6145</v>
      </c>
      <c r="I2889" s="19" t="s">
        <v>6406</v>
      </c>
      <c r="J2889" s="18" t="s">
        <v>5843</v>
      </c>
      <c r="K2889" s="18" t="s">
        <v>9703</v>
      </c>
      <c r="L2889" s="18" t="s">
        <v>5901</v>
      </c>
      <c r="N2889" s="20">
        <v>45322</v>
      </c>
      <c r="O2889" s="18" t="s">
        <v>9704</v>
      </c>
      <c r="P2889" s="18" t="s">
        <v>9703</v>
      </c>
      <c r="Q2889" s="18" t="s">
        <v>9483</v>
      </c>
      <c r="R2889" s="18">
        <v>1.5</v>
      </c>
      <c r="T2889" s="18">
        <v>0</v>
      </c>
      <c r="U2889" s="18">
        <v>0</v>
      </c>
    </row>
    <row r="2890" spans="2:21" x14ac:dyDescent="0.4">
      <c r="B2890" s="18" t="s">
        <v>5926</v>
      </c>
      <c r="C2890" s="18" t="s">
        <v>9451</v>
      </c>
      <c r="D2890" s="18" t="s">
        <v>9452</v>
      </c>
      <c r="E2890" s="19" t="s">
        <v>572</v>
      </c>
      <c r="F2890" s="18" t="s">
        <v>5991</v>
      </c>
      <c r="G2890" s="18" t="s">
        <v>926</v>
      </c>
      <c r="H2890" s="18" t="s">
        <v>6145</v>
      </c>
      <c r="I2890" s="19" t="s">
        <v>6406</v>
      </c>
      <c r="J2890" s="18" t="s">
        <v>5923</v>
      </c>
      <c r="K2890" s="18" t="s">
        <v>15876</v>
      </c>
      <c r="L2890" s="18" t="s">
        <v>5901</v>
      </c>
      <c r="N2890" s="20">
        <v>45322</v>
      </c>
      <c r="O2890" s="18" t="s">
        <v>15877</v>
      </c>
      <c r="P2890" s="18" t="s">
        <v>15876</v>
      </c>
      <c r="Q2890" s="18" t="s">
        <v>9483</v>
      </c>
      <c r="R2890" s="18">
        <v>1.5</v>
      </c>
      <c r="T2890" s="18">
        <v>0</v>
      </c>
      <c r="U2890" s="18">
        <v>0</v>
      </c>
    </row>
    <row r="2891" spans="2:21" x14ac:dyDescent="0.4">
      <c r="B2891" s="18" t="s">
        <v>5926</v>
      </c>
      <c r="C2891" s="18" t="s">
        <v>9451</v>
      </c>
      <c r="D2891" s="18" t="s">
        <v>9452</v>
      </c>
      <c r="E2891" s="19" t="s">
        <v>572</v>
      </c>
      <c r="F2891" s="18" t="s">
        <v>5991</v>
      </c>
      <c r="G2891" s="18" t="s">
        <v>275</v>
      </c>
      <c r="H2891" s="18" t="s">
        <v>6302</v>
      </c>
      <c r="I2891" s="19" t="s">
        <v>6416</v>
      </c>
      <c r="J2891" s="18" t="s">
        <v>5899</v>
      </c>
      <c r="K2891" s="18" t="s">
        <v>9687</v>
      </c>
      <c r="L2891" s="18" t="s">
        <v>5901</v>
      </c>
      <c r="N2891" s="20">
        <v>45322</v>
      </c>
      <c r="O2891" s="18" t="s">
        <v>9688</v>
      </c>
      <c r="P2891" s="18" t="s">
        <v>9687</v>
      </c>
      <c r="Q2891" s="18" t="s">
        <v>9483</v>
      </c>
      <c r="R2891" s="18">
        <v>2.9</v>
      </c>
      <c r="T2891" s="18">
        <v>0</v>
      </c>
      <c r="U2891" s="18">
        <v>0</v>
      </c>
    </row>
    <row r="2892" spans="2:21" x14ac:dyDescent="0.4">
      <c r="B2892" s="18" t="s">
        <v>5926</v>
      </c>
      <c r="C2892" s="18" t="s">
        <v>9451</v>
      </c>
      <c r="D2892" s="18" t="s">
        <v>9452</v>
      </c>
      <c r="E2892" s="19" t="s">
        <v>572</v>
      </c>
      <c r="F2892" s="18" t="s">
        <v>5991</v>
      </c>
      <c r="G2892" s="18" t="s">
        <v>275</v>
      </c>
      <c r="H2892" s="18" t="s">
        <v>6302</v>
      </c>
      <c r="I2892" s="19" t="s">
        <v>6416</v>
      </c>
      <c r="J2892" s="18" t="s">
        <v>5904</v>
      </c>
      <c r="K2892" s="18" t="s">
        <v>9689</v>
      </c>
      <c r="L2892" s="18" t="s">
        <v>5901</v>
      </c>
      <c r="N2892" s="20">
        <v>45322</v>
      </c>
      <c r="O2892" s="18" t="s">
        <v>9690</v>
      </c>
      <c r="P2892" s="18" t="s">
        <v>9689</v>
      </c>
      <c r="Q2892" s="18" t="s">
        <v>9483</v>
      </c>
      <c r="R2892" s="18">
        <v>2.9</v>
      </c>
      <c r="T2892" s="18">
        <v>0</v>
      </c>
      <c r="U2892" s="18">
        <v>0</v>
      </c>
    </row>
    <row r="2893" spans="2:21" x14ac:dyDescent="0.4">
      <c r="B2893" s="18" t="s">
        <v>5926</v>
      </c>
      <c r="C2893" s="18" t="s">
        <v>9451</v>
      </c>
      <c r="D2893" s="18" t="s">
        <v>9452</v>
      </c>
      <c r="E2893" s="19" t="s">
        <v>572</v>
      </c>
      <c r="F2893" s="18" t="s">
        <v>5991</v>
      </c>
      <c r="G2893" s="18" t="s">
        <v>275</v>
      </c>
      <c r="H2893" s="18" t="s">
        <v>6302</v>
      </c>
      <c r="I2893" s="19" t="s">
        <v>6416</v>
      </c>
      <c r="J2893" s="18" t="s">
        <v>5843</v>
      </c>
      <c r="K2893" s="18" t="s">
        <v>9691</v>
      </c>
      <c r="L2893" s="18" t="s">
        <v>5901</v>
      </c>
      <c r="N2893" s="20">
        <v>45322</v>
      </c>
      <c r="O2893" s="18" t="s">
        <v>9692</v>
      </c>
      <c r="P2893" s="18" t="s">
        <v>9691</v>
      </c>
      <c r="Q2893" s="18" t="s">
        <v>9483</v>
      </c>
      <c r="R2893" s="18">
        <v>2.9</v>
      </c>
      <c r="T2893" s="18">
        <v>0</v>
      </c>
      <c r="U2893" s="18">
        <v>0</v>
      </c>
    </row>
    <row r="2894" spans="2:21" x14ac:dyDescent="0.4">
      <c r="B2894" s="18" t="s">
        <v>5926</v>
      </c>
      <c r="C2894" s="18" t="s">
        <v>9451</v>
      </c>
      <c r="D2894" s="18" t="s">
        <v>9452</v>
      </c>
      <c r="E2894" s="19" t="s">
        <v>572</v>
      </c>
      <c r="F2894" s="18" t="s">
        <v>5991</v>
      </c>
      <c r="G2894" s="18" t="s">
        <v>522</v>
      </c>
      <c r="H2894" s="18" t="s">
        <v>9525</v>
      </c>
      <c r="I2894" s="19" t="s">
        <v>9526</v>
      </c>
      <c r="J2894" s="18" t="s">
        <v>5899</v>
      </c>
      <c r="K2894" s="18" t="s">
        <v>9693</v>
      </c>
      <c r="L2894" s="18" t="s">
        <v>5901</v>
      </c>
      <c r="N2894" s="20">
        <v>45322</v>
      </c>
      <c r="O2894" s="18" t="s">
        <v>9694</v>
      </c>
      <c r="P2894" s="18" t="s">
        <v>9693</v>
      </c>
      <c r="Q2894" s="18" t="s">
        <v>9483</v>
      </c>
      <c r="T2894" s="18">
        <v>0</v>
      </c>
      <c r="U2894" s="18">
        <v>0</v>
      </c>
    </row>
    <row r="2895" spans="2:21" x14ac:dyDescent="0.4">
      <c r="B2895" s="18" t="s">
        <v>5926</v>
      </c>
      <c r="C2895" s="18" t="s">
        <v>9451</v>
      </c>
      <c r="D2895" s="18" t="s">
        <v>9452</v>
      </c>
      <c r="E2895" s="19" t="s">
        <v>572</v>
      </c>
      <c r="F2895" s="18" t="s">
        <v>5991</v>
      </c>
      <c r="G2895" s="18" t="s">
        <v>522</v>
      </c>
      <c r="H2895" s="18" t="s">
        <v>9525</v>
      </c>
      <c r="I2895" s="19" t="s">
        <v>9526</v>
      </c>
      <c r="J2895" s="18" t="s">
        <v>5904</v>
      </c>
      <c r="K2895" s="18" t="s">
        <v>9695</v>
      </c>
      <c r="L2895" s="18" t="s">
        <v>5901</v>
      </c>
      <c r="N2895" s="20">
        <v>45322</v>
      </c>
      <c r="O2895" s="18" t="s">
        <v>9696</v>
      </c>
      <c r="P2895" s="18" t="s">
        <v>9695</v>
      </c>
      <c r="Q2895" s="18" t="s">
        <v>9483</v>
      </c>
      <c r="T2895" s="18">
        <v>0</v>
      </c>
      <c r="U2895" s="18">
        <v>0</v>
      </c>
    </row>
    <row r="2896" spans="2:21" x14ac:dyDescent="0.4">
      <c r="B2896" s="18" t="s">
        <v>5926</v>
      </c>
      <c r="C2896" s="18" t="s">
        <v>9451</v>
      </c>
      <c r="D2896" s="18" t="s">
        <v>9452</v>
      </c>
      <c r="E2896" s="19" t="s">
        <v>572</v>
      </c>
      <c r="F2896" s="18" t="s">
        <v>5991</v>
      </c>
      <c r="G2896" s="18" t="s">
        <v>522</v>
      </c>
      <c r="H2896" s="18" t="s">
        <v>9525</v>
      </c>
      <c r="I2896" s="19" t="s">
        <v>9526</v>
      </c>
      <c r="J2896" s="18" t="s">
        <v>5843</v>
      </c>
      <c r="K2896" s="18" t="s">
        <v>9697</v>
      </c>
      <c r="L2896" s="18" t="s">
        <v>5901</v>
      </c>
      <c r="N2896" s="20">
        <v>45322</v>
      </c>
      <c r="O2896" s="18" t="s">
        <v>9698</v>
      </c>
      <c r="P2896" s="18" t="s">
        <v>9697</v>
      </c>
      <c r="Q2896" s="18" t="s">
        <v>9483</v>
      </c>
      <c r="T2896" s="18">
        <v>0</v>
      </c>
      <c r="U2896" s="18">
        <v>0</v>
      </c>
    </row>
    <row r="2897" spans="2:21" x14ac:dyDescent="0.4">
      <c r="B2897" s="18" t="s">
        <v>5926</v>
      </c>
      <c r="C2897" s="18" t="s">
        <v>9451</v>
      </c>
      <c r="D2897" s="18" t="s">
        <v>9452</v>
      </c>
      <c r="E2897" s="19" t="s">
        <v>572</v>
      </c>
      <c r="F2897" s="18" t="s">
        <v>9488</v>
      </c>
      <c r="G2897" s="18" t="s">
        <v>29</v>
      </c>
      <c r="H2897" s="18" t="s">
        <v>5936</v>
      </c>
      <c r="I2897" s="19" t="s">
        <v>6558</v>
      </c>
      <c r="J2897" s="18" t="s">
        <v>5899</v>
      </c>
      <c r="K2897" s="18" t="s">
        <v>10033</v>
      </c>
      <c r="L2897" s="18" t="s">
        <v>5901</v>
      </c>
      <c r="N2897" s="20">
        <v>45322</v>
      </c>
      <c r="O2897" s="18" t="s">
        <v>10034</v>
      </c>
      <c r="P2897" s="18" t="s">
        <v>10033</v>
      </c>
      <c r="Q2897" s="18" t="s">
        <v>9491</v>
      </c>
      <c r="R2897" s="18">
        <v>1.4</v>
      </c>
      <c r="T2897" s="18">
        <v>0</v>
      </c>
      <c r="U2897" s="18">
        <v>0</v>
      </c>
    </row>
    <row r="2898" spans="2:21" x14ac:dyDescent="0.4">
      <c r="B2898" s="18" t="s">
        <v>5926</v>
      </c>
      <c r="C2898" s="18" t="s">
        <v>9451</v>
      </c>
      <c r="D2898" s="18" t="s">
        <v>9452</v>
      </c>
      <c r="E2898" s="19" t="s">
        <v>572</v>
      </c>
      <c r="F2898" s="18" t="s">
        <v>9488</v>
      </c>
      <c r="G2898" s="18" t="s">
        <v>29</v>
      </c>
      <c r="H2898" s="18" t="s">
        <v>5936</v>
      </c>
      <c r="I2898" s="19" t="s">
        <v>6558</v>
      </c>
      <c r="J2898" s="18" t="s">
        <v>5904</v>
      </c>
      <c r="K2898" s="18" t="s">
        <v>10035</v>
      </c>
      <c r="L2898" s="18" t="s">
        <v>5901</v>
      </c>
      <c r="N2898" s="20">
        <v>45322</v>
      </c>
      <c r="O2898" s="18" t="s">
        <v>10036</v>
      </c>
      <c r="P2898" s="18" t="s">
        <v>10035</v>
      </c>
      <c r="Q2898" s="18" t="s">
        <v>9491</v>
      </c>
      <c r="R2898" s="18">
        <v>1.4</v>
      </c>
      <c r="T2898" s="18">
        <v>0</v>
      </c>
      <c r="U2898" s="18">
        <v>0</v>
      </c>
    </row>
    <row r="2899" spans="2:21" x14ac:dyDescent="0.4">
      <c r="B2899" s="18" t="s">
        <v>5926</v>
      </c>
      <c r="C2899" s="18" t="s">
        <v>9451</v>
      </c>
      <c r="D2899" s="18" t="s">
        <v>9452</v>
      </c>
      <c r="E2899" s="19" t="s">
        <v>572</v>
      </c>
      <c r="F2899" s="18" t="s">
        <v>9488</v>
      </c>
      <c r="G2899" s="18" t="s">
        <v>29</v>
      </c>
      <c r="H2899" s="18" t="s">
        <v>5936</v>
      </c>
      <c r="I2899" s="19" t="s">
        <v>6558</v>
      </c>
      <c r="J2899" s="18" t="s">
        <v>5843</v>
      </c>
      <c r="K2899" s="18" t="s">
        <v>10037</v>
      </c>
      <c r="L2899" s="18" t="s">
        <v>5901</v>
      </c>
      <c r="N2899" s="20">
        <v>45322</v>
      </c>
      <c r="O2899" s="18" t="s">
        <v>10038</v>
      </c>
      <c r="P2899" s="18" t="s">
        <v>10037</v>
      </c>
      <c r="Q2899" s="18" t="s">
        <v>9491</v>
      </c>
      <c r="R2899" s="18">
        <v>1.4</v>
      </c>
      <c r="T2899" s="18">
        <v>0</v>
      </c>
      <c r="U2899" s="18">
        <v>0</v>
      </c>
    </row>
    <row r="2900" spans="2:21" x14ac:dyDescent="0.4">
      <c r="B2900" s="18" t="s">
        <v>5926</v>
      </c>
      <c r="C2900" s="18" t="s">
        <v>9451</v>
      </c>
      <c r="D2900" s="18" t="s">
        <v>9452</v>
      </c>
      <c r="E2900" s="19" t="s">
        <v>572</v>
      </c>
      <c r="F2900" s="18" t="s">
        <v>9488</v>
      </c>
      <c r="G2900" s="18" t="s">
        <v>926</v>
      </c>
      <c r="H2900" s="18" t="s">
        <v>6145</v>
      </c>
      <c r="I2900" s="19" t="s">
        <v>6406</v>
      </c>
      <c r="J2900" s="18" t="s">
        <v>5899</v>
      </c>
      <c r="K2900" s="18" t="s">
        <v>9735</v>
      </c>
      <c r="L2900" s="18" t="s">
        <v>5901</v>
      </c>
      <c r="N2900" s="20">
        <v>45322</v>
      </c>
      <c r="O2900" s="18" t="s">
        <v>9736</v>
      </c>
      <c r="P2900" s="18" t="s">
        <v>9735</v>
      </c>
      <c r="Q2900" s="18" t="s">
        <v>9491</v>
      </c>
      <c r="R2900" s="18">
        <v>1.5</v>
      </c>
      <c r="T2900" s="18">
        <v>0</v>
      </c>
      <c r="U2900" s="18">
        <v>0</v>
      </c>
    </row>
    <row r="2901" spans="2:21" x14ac:dyDescent="0.4">
      <c r="B2901" s="18" t="s">
        <v>5926</v>
      </c>
      <c r="C2901" s="18" t="s">
        <v>9451</v>
      </c>
      <c r="D2901" s="18" t="s">
        <v>9452</v>
      </c>
      <c r="E2901" s="19" t="s">
        <v>572</v>
      </c>
      <c r="F2901" s="18" t="s">
        <v>9488</v>
      </c>
      <c r="G2901" s="18" t="s">
        <v>926</v>
      </c>
      <c r="H2901" s="18" t="s">
        <v>6145</v>
      </c>
      <c r="I2901" s="19" t="s">
        <v>6406</v>
      </c>
      <c r="J2901" s="18" t="s">
        <v>5904</v>
      </c>
      <c r="K2901" s="18" t="s">
        <v>9737</v>
      </c>
      <c r="L2901" s="18" t="s">
        <v>5901</v>
      </c>
      <c r="N2901" s="20">
        <v>45322</v>
      </c>
      <c r="O2901" s="18" t="s">
        <v>9738</v>
      </c>
      <c r="P2901" s="18" t="s">
        <v>9737</v>
      </c>
      <c r="Q2901" s="18" t="s">
        <v>9491</v>
      </c>
      <c r="R2901" s="18">
        <v>1.5</v>
      </c>
      <c r="T2901" s="18">
        <v>0</v>
      </c>
      <c r="U2901" s="18">
        <v>0</v>
      </c>
    </row>
    <row r="2902" spans="2:21" x14ac:dyDescent="0.4">
      <c r="B2902" s="18" t="s">
        <v>5926</v>
      </c>
      <c r="C2902" s="18" t="s">
        <v>9451</v>
      </c>
      <c r="D2902" s="18" t="s">
        <v>9452</v>
      </c>
      <c r="E2902" s="19" t="s">
        <v>572</v>
      </c>
      <c r="F2902" s="18" t="s">
        <v>9488</v>
      </c>
      <c r="G2902" s="18" t="s">
        <v>926</v>
      </c>
      <c r="H2902" s="18" t="s">
        <v>6145</v>
      </c>
      <c r="I2902" s="19" t="s">
        <v>6406</v>
      </c>
      <c r="J2902" s="18" t="s">
        <v>5843</v>
      </c>
      <c r="K2902" s="18" t="s">
        <v>9739</v>
      </c>
      <c r="L2902" s="18" t="s">
        <v>5901</v>
      </c>
      <c r="N2902" s="20">
        <v>45322</v>
      </c>
      <c r="O2902" s="18" t="s">
        <v>9740</v>
      </c>
      <c r="P2902" s="18" t="s">
        <v>9739</v>
      </c>
      <c r="Q2902" s="18" t="s">
        <v>9491</v>
      </c>
      <c r="R2902" s="18">
        <v>1.5</v>
      </c>
      <c r="T2902" s="18">
        <v>0</v>
      </c>
      <c r="U2902" s="18">
        <v>0</v>
      </c>
    </row>
    <row r="2903" spans="2:21" x14ac:dyDescent="0.4">
      <c r="B2903" s="18" t="s">
        <v>5926</v>
      </c>
      <c r="C2903" s="18" t="s">
        <v>9451</v>
      </c>
      <c r="D2903" s="18" t="s">
        <v>9452</v>
      </c>
      <c r="E2903" s="19" t="s">
        <v>572</v>
      </c>
      <c r="F2903" s="18" t="s">
        <v>9488</v>
      </c>
      <c r="G2903" s="18" t="s">
        <v>275</v>
      </c>
      <c r="H2903" s="18" t="s">
        <v>6302</v>
      </c>
      <c r="I2903" s="19" t="s">
        <v>6416</v>
      </c>
      <c r="J2903" s="18" t="s">
        <v>5899</v>
      </c>
      <c r="K2903" s="18" t="s">
        <v>9723</v>
      </c>
      <c r="L2903" s="18" t="s">
        <v>5901</v>
      </c>
      <c r="N2903" s="20">
        <v>45322</v>
      </c>
      <c r="O2903" s="18" t="s">
        <v>9724</v>
      </c>
      <c r="P2903" s="18" t="s">
        <v>9723</v>
      </c>
      <c r="Q2903" s="18" t="s">
        <v>9491</v>
      </c>
      <c r="R2903" s="18">
        <v>2.9</v>
      </c>
      <c r="T2903" s="18">
        <v>0</v>
      </c>
      <c r="U2903" s="18">
        <v>0</v>
      </c>
    </row>
    <row r="2904" spans="2:21" x14ac:dyDescent="0.4">
      <c r="B2904" s="18" t="s">
        <v>5926</v>
      </c>
      <c r="C2904" s="18" t="s">
        <v>9451</v>
      </c>
      <c r="D2904" s="18" t="s">
        <v>9452</v>
      </c>
      <c r="E2904" s="19" t="s">
        <v>572</v>
      </c>
      <c r="F2904" s="18" t="s">
        <v>9488</v>
      </c>
      <c r="G2904" s="18" t="s">
        <v>275</v>
      </c>
      <c r="H2904" s="18" t="s">
        <v>6302</v>
      </c>
      <c r="I2904" s="19" t="s">
        <v>6416</v>
      </c>
      <c r="J2904" s="18" t="s">
        <v>5904</v>
      </c>
      <c r="K2904" s="18" t="s">
        <v>9725</v>
      </c>
      <c r="L2904" s="18" t="s">
        <v>5901</v>
      </c>
      <c r="N2904" s="20">
        <v>45322</v>
      </c>
      <c r="O2904" s="18" t="s">
        <v>9726</v>
      </c>
      <c r="P2904" s="18" t="s">
        <v>9725</v>
      </c>
      <c r="Q2904" s="18" t="s">
        <v>9491</v>
      </c>
      <c r="R2904" s="18">
        <v>2.9</v>
      </c>
      <c r="T2904" s="18">
        <v>0</v>
      </c>
      <c r="U2904" s="18">
        <v>0</v>
      </c>
    </row>
    <row r="2905" spans="2:21" x14ac:dyDescent="0.4">
      <c r="B2905" s="18" t="s">
        <v>5926</v>
      </c>
      <c r="C2905" s="18" t="s">
        <v>9451</v>
      </c>
      <c r="D2905" s="18" t="s">
        <v>9452</v>
      </c>
      <c r="E2905" s="19" t="s">
        <v>572</v>
      </c>
      <c r="F2905" s="18" t="s">
        <v>9488</v>
      </c>
      <c r="G2905" s="18" t="s">
        <v>275</v>
      </c>
      <c r="H2905" s="18" t="s">
        <v>6302</v>
      </c>
      <c r="I2905" s="19" t="s">
        <v>6416</v>
      </c>
      <c r="J2905" s="18" t="s">
        <v>5843</v>
      </c>
      <c r="K2905" s="18" t="s">
        <v>9727</v>
      </c>
      <c r="L2905" s="18" t="s">
        <v>5901</v>
      </c>
      <c r="N2905" s="20">
        <v>45322</v>
      </c>
      <c r="O2905" s="18" t="s">
        <v>9728</v>
      </c>
      <c r="P2905" s="18" t="s">
        <v>9727</v>
      </c>
      <c r="Q2905" s="18" t="s">
        <v>9491</v>
      </c>
      <c r="R2905" s="18">
        <v>2.9</v>
      </c>
      <c r="T2905" s="18">
        <v>0</v>
      </c>
      <c r="U2905" s="18">
        <v>0</v>
      </c>
    </row>
    <row r="2906" spans="2:21" x14ac:dyDescent="0.4">
      <c r="B2906" s="18" t="s">
        <v>5926</v>
      </c>
      <c r="C2906" s="18" t="s">
        <v>9451</v>
      </c>
      <c r="D2906" s="18" t="s">
        <v>9452</v>
      </c>
      <c r="E2906" s="19" t="s">
        <v>572</v>
      </c>
      <c r="F2906" s="18" t="s">
        <v>9488</v>
      </c>
      <c r="G2906" s="18" t="s">
        <v>522</v>
      </c>
      <c r="H2906" s="18" t="s">
        <v>9525</v>
      </c>
      <c r="I2906" s="19" t="s">
        <v>9526</v>
      </c>
      <c r="J2906" s="18" t="s">
        <v>5899</v>
      </c>
      <c r="K2906" s="18" t="s">
        <v>9729</v>
      </c>
      <c r="L2906" s="18" t="s">
        <v>5901</v>
      </c>
      <c r="N2906" s="20">
        <v>45322</v>
      </c>
      <c r="O2906" s="18" t="s">
        <v>9730</v>
      </c>
      <c r="P2906" s="18" t="s">
        <v>9729</v>
      </c>
      <c r="Q2906" s="18" t="s">
        <v>9491</v>
      </c>
      <c r="T2906" s="18">
        <v>0</v>
      </c>
      <c r="U2906" s="18">
        <v>0</v>
      </c>
    </row>
    <row r="2907" spans="2:21" x14ac:dyDescent="0.4">
      <c r="B2907" s="18" t="s">
        <v>5926</v>
      </c>
      <c r="C2907" s="18" t="s">
        <v>9451</v>
      </c>
      <c r="D2907" s="18" t="s">
        <v>9452</v>
      </c>
      <c r="E2907" s="19" t="s">
        <v>572</v>
      </c>
      <c r="F2907" s="18" t="s">
        <v>9488</v>
      </c>
      <c r="G2907" s="18" t="s">
        <v>522</v>
      </c>
      <c r="H2907" s="18" t="s">
        <v>9525</v>
      </c>
      <c r="I2907" s="19" t="s">
        <v>9526</v>
      </c>
      <c r="J2907" s="18" t="s">
        <v>5904</v>
      </c>
      <c r="K2907" s="18" t="s">
        <v>9731</v>
      </c>
      <c r="L2907" s="18" t="s">
        <v>5901</v>
      </c>
      <c r="N2907" s="20">
        <v>45322</v>
      </c>
      <c r="O2907" s="18" t="s">
        <v>9732</v>
      </c>
      <c r="P2907" s="18" t="s">
        <v>9731</v>
      </c>
      <c r="Q2907" s="18" t="s">
        <v>9491</v>
      </c>
      <c r="T2907" s="18">
        <v>0</v>
      </c>
      <c r="U2907" s="18">
        <v>0</v>
      </c>
    </row>
    <row r="2908" spans="2:21" x14ac:dyDescent="0.4">
      <c r="B2908" s="18" t="s">
        <v>5926</v>
      </c>
      <c r="C2908" s="18" t="s">
        <v>9451</v>
      </c>
      <c r="D2908" s="18" t="s">
        <v>9452</v>
      </c>
      <c r="E2908" s="19" t="s">
        <v>572</v>
      </c>
      <c r="F2908" s="18" t="s">
        <v>9488</v>
      </c>
      <c r="G2908" s="18" t="s">
        <v>522</v>
      </c>
      <c r="H2908" s="18" t="s">
        <v>9525</v>
      </c>
      <c r="I2908" s="19" t="s">
        <v>9526</v>
      </c>
      <c r="J2908" s="18" t="s">
        <v>5843</v>
      </c>
      <c r="K2908" s="18" t="s">
        <v>9733</v>
      </c>
      <c r="L2908" s="18" t="s">
        <v>5901</v>
      </c>
      <c r="N2908" s="20">
        <v>45322</v>
      </c>
      <c r="O2908" s="18" t="s">
        <v>9734</v>
      </c>
      <c r="P2908" s="18" t="s">
        <v>9733</v>
      </c>
      <c r="Q2908" s="18" t="s">
        <v>9491</v>
      </c>
      <c r="T2908" s="18">
        <v>0</v>
      </c>
      <c r="U2908" s="18">
        <v>0</v>
      </c>
    </row>
    <row r="2909" spans="2:21" x14ac:dyDescent="0.4">
      <c r="B2909" s="18" t="s">
        <v>5926</v>
      </c>
      <c r="C2909" s="18" t="s">
        <v>5910</v>
      </c>
      <c r="D2909" s="18" t="s">
        <v>308</v>
      </c>
      <c r="E2909" s="19" t="s">
        <v>308</v>
      </c>
      <c r="F2909" s="18" t="s">
        <v>6047</v>
      </c>
      <c r="G2909" s="18" t="s">
        <v>926</v>
      </c>
      <c r="H2909" s="18" t="s">
        <v>6145</v>
      </c>
      <c r="I2909" s="19" t="s">
        <v>9895</v>
      </c>
      <c r="J2909" s="18" t="s">
        <v>5899</v>
      </c>
      <c r="K2909" s="18" t="s">
        <v>9909</v>
      </c>
      <c r="L2909" s="18" t="s">
        <v>5901</v>
      </c>
      <c r="N2909" s="20">
        <v>45322</v>
      </c>
      <c r="O2909" s="18" t="s">
        <v>9910</v>
      </c>
      <c r="P2909" s="18" t="s">
        <v>9909</v>
      </c>
      <c r="Q2909" s="18" t="s">
        <v>9898</v>
      </c>
      <c r="R2909" s="18">
        <v>1.1000000000000001</v>
      </c>
      <c r="T2909" s="18">
        <v>0</v>
      </c>
      <c r="U2909" s="18">
        <v>0</v>
      </c>
    </row>
    <row r="2910" spans="2:21" x14ac:dyDescent="0.4">
      <c r="B2910" s="18" t="s">
        <v>5926</v>
      </c>
      <c r="C2910" s="18" t="s">
        <v>5910</v>
      </c>
      <c r="D2910" s="18" t="s">
        <v>308</v>
      </c>
      <c r="E2910" s="19" t="s">
        <v>308</v>
      </c>
      <c r="F2910" s="18" t="s">
        <v>6047</v>
      </c>
      <c r="G2910" s="18" t="s">
        <v>926</v>
      </c>
      <c r="H2910" s="18" t="s">
        <v>6145</v>
      </c>
      <c r="I2910" s="19" t="s">
        <v>9895</v>
      </c>
      <c r="J2910" s="18" t="s">
        <v>5904</v>
      </c>
      <c r="K2910" s="18" t="s">
        <v>9911</v>
      </c>
      <c r="L2910" s="18" t="s">
        <v>5901</v>
      </c>
      <c r="N2910" s="20">
        <v>45322</v>
      </c>
      <c r="O2910" s="18" t="s">
        <v>9912</v>
      </c>
      <c r="P2910" s="18" t="s">
        <v>9911</v>
      </c>
      <c r="Q2910" s="18" t="s">
        <v>9898</v>
      </c>
      <c r="R2910" s="18">
        <v>1.1000000000000001</v>
      </c>
      <c r="T2910" s="18">
        <v>0</v>
      </c>
      <c r="U2910" s="18">
        <v>0</v>
      </c>
    </row>
    <row r="2911" spans="2:21" x14ac:dyDescent="0.4">
      <c r="B2911" s="18" t="s">
        <v>5926</v>
      </c>
      <c r="C2911" s="18" t="s">
        <v>5910</v>
      </c>
      <c r="D2911" s="18" t="s">
        <v>308</v>
      </c>
      <c r="E2911" s="19" t="s">
        <v>308</v>
      </c>
      <c r="F2911" s="18" t="s">
        <v>6047</v>
      </c>
      <c r="G2911" s="18" t="s">
        <v>926</v>
      </c>
      <c r="H2911" s="18" t="s">
        <v>6145</v>
      </c>
      <c r="I2911" s="19" t="s">
        <v>9895</v>
      </c>
      <c r="J2911" s="18" t="s">
        <v>5843</v>
      </c>
      <c r="K2911" s="18" t="s">
        <v>9913</v>
      </c>
      <c r="L2911" s="18" t="s">
        <v>5901</v>
      </c>
      <c r="N2911" s="20">
        <v>45322</v>
      </c>
      <c r="O2911" s="18" t="s">
        <v>9914</v>
      </c>
      <c r="P2911" s="18" t="s">
        <v>9913</v>
      </c>
      <c r="Q2911" s="18" t="s">
        <v>9898</v>
      </c>
      <c r="R2911" s="18">
        <v>1.1000000000000001</v>
      </c>
      <c r="T2911" s="18">
        <v>0</v>
      </c>
      <c r="U2911" s="18">
        <v>0</v>
      </c>
    </row>
    <row r="2912" spans="2:21" x14ac:dyDescent="0.4">
      <c r="B2912" s="18" t="s">
        <v>5926</v>
      </c>
      <c r="C2912" s="18" t="s">
        <v>5910</v>
      </c>
      <c r="D2912" s="18" t="s">
        <v>308</v>
      </c>
      <c r="E2912" s="19" t="s">
        <v>308</v>
      </c>
      <c r="F2912" s="18" t="s">
        <v>6047</v>
      </c>
      <c r="G2912" s="18" t="s">
        <v>522</v>
      </c>
      <c r="H2912" s="18" t="s">
        <v>9525</v>
      </c>
      <c r="I2912" s="19" t="s">
        <v>9526</v>
      </c>
      <c r="J2912" s="18" t="s">
        <v>5899</v>
      </c>
      <c r="K2912" s="18" t="s">
        <v>9915</v>
      </c>
      <c r="L2912" s="18" t="s">
        <v>5901</v>
      </c>
      <c r="N2912" s="20">
        <v>45322</v>
      </c>
      <c r="O2912" s="18" t="s">
        <v>9916</v>
      </c>
      <c r="P2912" s="18" t="s">
        <v>9915</v>
      </c>
      <c r="Q2912" s="18" t="s">
        <v>9898</v>
      </c>
      <c r="T2912" s="18">
        <v>0</v>
      </c>
      <c r="U2912" s="18">
        <v>0</v>
      </c>
    </row>
    <row r="2913" spans="2:21" x14ac:dyDescent="0.4">
      <c r="B2913" s="18" t="s">
        <v>5926</v>
      </c>
      <c r="C2913" s="18" t="s">
        <v>5910</v>
      </c>
      <c r="D2913" s="18" t="s">
        <v>308</v>
      </c>
      <c r="E2913" s="19" t="s">
        <v>308</v>
      </c>
      <c r="F2913" s="18" t="s">
        <v>6047</v>
      </c>
      <c r="G2913" s="18" t="s">
        <v>522</v>
      </c>
      <c r="H2913" s="18" t="s">
        <v>9525</v>
      </c>
      <c r="I2913" s="19" t="s">
        <v>9526</v>
      </c>
      <c r="J2913" s="18" t="s">
        <v>5904</v>
      </c>
      <c r="K2913" s="18" t="s">
        <v>9917</v>
      </c>
      <c r="L2913" s="18" t="s">
        <v>5901</v>
      </c>
      <c r="N2913" s="20">
        <v>45322</v>
      </c>
      <c r="O2913" s="18" t="s">
        <v>9918</v>
      </c>
      <c r="P2913" s="18" t="s">
        <v>9917</v>
      </c>
      <c r="Q2913" s="18" t="s">
        <v>9898</v>
      </c>
      <c r="T2913" s="18">
        <v>0</v>
      </c>
      <c r="U2913" s="18">
        <v>0</v>
      </c>
    </row>
    <row r="2914" spans="2:21" x14ac:dyDescent="0.4">
      <c r="B2914" s="18" t="s">
        <v>5926</v>
      </c>
      <c r="C2914" s="18" t="s">
        <v>5910</v>
      </c>
      <c r="D2914" s="18" t="s">
        <v>308</v>
      </c>
      <c r="E2914" s="19" t="s">
        <v>308</v>
      </c>
      <c r="F2914" s="18" t="s">
        <v>6047</v>
      </c>
      <c r="G2914" s="18" t="s">
        <v>522</v>
      </c>
      <c r="H2914" s="18" t="s">
        <v>9525</v>
      </c>
      <c r="I2914" s="19" t="s">
        <v>9526</v>
      </c>
      <c r="J2914" s="18" t="s">
        <v>5843</v>
      </c>
      <c r="K2914" s="18" t="s">
        <v>9919</v>
      </c>
      <c r="L2914" s="18" t="s">
        <v>5901</v>
      </c>
      <c r="N2914" s="20">
        <v>45322</v>
      </c>
      <c r="O2914" s="18" t="s">
        <v>9920</v>
      </c>
      <c r="P2914" s="18" t="s">
        <v>9919</v>
      </c>
      <c r="Q2914" s="18" t="s">
        <v>9898</v>
      </c>
      <c r="T2914" s="18">
        <v>0</v>
      </c>
      <c r="U2914" s="18">
        <v>0</v>
      </c>
    </row>
    <row r="2915" spans="2:21" x14ac:dyDescent="0.4">
      <c r="B2915" s="18" t="s">
        <v>5926</v>
      </c>
      <c r="C2915" s="18" t="s">
        <v>5910</v>
      </c>
      <c r="D2915" s="18" t="s">
        <v>308</v>
      </c>
      <c r="E2915" s="19" t="s">
        <v>308</v>
      </c>
      <c r="F2915" s="18" t="s">
        <v>5896</v>
      </c>
      <c r="G2915" s="18" t="s">
        <v>926</v>
      </c>
      <c r="H2915" s="18" t="s">
        <v>6145</v>
      </c>
      <c r="I2915" s="19" t="s">
        <v>9895</v>
      </c>
      <c r="J2915" s="18" t="s">
        <v>5899</v>
      </c>
      <c r="K2915" s="18" t="s">
        <v>9936</v>
      </c>
      <c r="L2915" s="18" t="s">
        <v>5901</v>
      </c>
      <c r="N2915" s="20">
        <v>45322</v>
      </c>
      <c r="O2915" s="18" t="s">
        <v>9937</v>
      </c>
      <c r="P2915" s="18" t="s">
        <v>9936</v>
      </c>
      <c r="Q2915" s="18" t="s">
        <v>9923</v>
      </c>
      <c r="R2915" s="18">
        <v>1.1000000000000001</v>
      </c>
      <c r="T2915" s="18">
        <v>0</v>
      </c>
      <c r="U2915" s="18">
        <v>0</v>
      </c>
    </row>
    <row r="2916" spans="2:21" x14ac:dyDescent="0.4">
      <c r="B2916" s="18" t="s">
        <v>5926</v>
      </c>
      <c r="C2916" s="18" t="s">
        <v>5910</v>
      </c>
      <c r="D2916" s="18" t="s">
        <v>308</v>
      </c>
      <c r="E2916" s="19" t="s">
        <v>308</v>
      </c>
      <c r="F2916" s="18" t="s">
        <v>5896</v>
      </c>
      <c r="G2916" s="18" t="s">
        <v>926</v>
      </c>
      <c r="H2916" s="18" t="s">
        <v>6145</v>
      </c>
      <c r="I2916" s="19" t="s">
        <v>9895</v>
      </c>
      <c r="J2916" s="18" t="s">
        <v>5904</v>
      </c>
      <c r="K2916" s="18" t="s">
        <v>9938</v>
      </c>
      <c r="L2916" s="18" t="s">
        <v>5901</v>
      </c>
      <c r="N2916" s="20">
        <v>45322</v>
      </c>
      <c r="O2916" s="18" t="s">
        <v>9939</v>
      </c>
      <c r="P2916" s="18" t="s">
        <v>9938</v>
      </c>
      <c r="Q2916" s="18" t="s">
        <v>9923</v>
      </c>
      <c r="R2916" s="18">
        <v>1.1000000000000001</v>
      </c>
      <c r="T2916" s="18">
        <v>0</v>
      </c>
      <c r="U2916" s="18">
        <v>0</v>
      </c>
    </row>
    <row r="2917" spans="2:21" x14ac:dyDescent="0.4">
      <c r="B2917" s="18" t="s">
        <v>5926</v>
      </c>
      <c r="C2917" s="18" t="s">
        <v>5910</v>
      </c>
      <c r="D2917" s="18" t="s">
        <v>308</v>
      </c>
      <c r="E2917" s="19" t="s">
        <v>308</v>
      </c>
      <c r="F2917" s="18" t="s">
        <v>5896</v>
      </c>
      <c r="G2917" s="18" t="s">
        <v>926</v>
      </c>
      <c r="H2917" s="18" t="s">
        <v>6145</v>
      </c>
      <c r="I2917" s="19" t="s">
        <v>9895</v>
      </c>
      <c r="J2917" s="18" t="s">
        <v>5843</v>
      </c>
      <c r="K2917" s="18" t="s">
        <v>9940</v>
      </c>
      <c r="L2917" s="18" t="s">
        <v>5901</v>
      </c>
      <c r="N2917" s="20">
        <v>45322</v>
      </c>
      <c r="O2917" s="18" t="s">
        <v>9941</v>
      </c>
      <c r="P2917" s="18" t="s">
        <v>9940</v>
      </c>
      <c r="Q2917" s="18" t="s">
        <v>9923</v>
      </c>
      <c r="R2917" s="18">
        <v>1.1000000000000001</v>
      </c>
      <c r="T2917" s="18">
        <v>0</v>
      </c>
      <c r="U2917" s="18">
        <v>0</v>
      </c>
    </row>
    <row r="2918" spans="2:21" x14ac:dyDescent="0.4">
      <c r="B2918" s="18" t="s">
        <v>5926</v>
      </c>
      <c r="C2918" s="18" t="s">
        <v>5910</v>
      </c>
      <c r="D2918" s="18" t="s">
        <v>308</v>
      </c>
      <c r="E2918" s="19" t="s">
        <v>308</v>
      </c>
      <c r="F2918" s="18" t="s">
        <v>5896</v>
      </c>
      <c r="G2918" s="18" t="s">
        <v>926</v>
      </c>
      <c r="H2918" s="18" t="s">
        <v>6145</v>
      </c>
      <c r="I2918" s="19" t="s">
        <v>9895</v>
      </c>
      <c r="J2918" s="18" t="s">
        <v>5923</v>
      </c>
      <c r="K2918" s="18" t="s">
        <v>9942</v>
      </c>
      <c r="L2918" s="18" t="s">
        <v>5901</v>
      </c>
      <c r="N2918" s="20">
        <v>45322</v>
      </c>
      <c r="O2918" s="18" t="s">
        <v>9943</v>
      </c>
      <c r="P2918" s="18" t="s">
        <v>9942</v>
      </c>
      <c r="Q2918" s="18" t="s">
        <v>9923</v>
      </c>
      <c r="R2918" s="18">
        <v>1.1000000000000001</v>
      </c>
      <c r="T2918" s="18">
        <v>0</v>
      </c>
      <c r="U2918" s="18">
        <v>0</v>
      </c>
    </row>
    <row r="2919" spans="2:21" x14ac:dyDescent="0.4">
      <c r="B2919" s="18" t="s">
        <v>5926</v>
      </c>
      <c r="C2919" s="18" t="s">
        <v>5910</v>
      </c>
      <c r="D2919" s="18" t="s">
        <v>308</v>
      </c>
      <c r="E2919" s="19" t="s">
        <v>308</v>
      </c>
      <c r="F2919" s="18" t="s">
        <v>5896</v>
      </c>
      <c r="G2919" s="18" t="s">
        <v>522</v>
      </c>
      <c r="H2919" s="18" t="s">
        <v>9525</v>
      </c>
      <c r="I2919" s="19" t="s">
        <v>9526</v>
      </c>
      <c r="J2919" s="18" t="s">
        <v>5899</v>
      </c>
      <c r="K2919" s="18" t="s">
        <v>9944</v>
      </c>
      <c r="L2919" s="18" t="s">
        <v>5901</v>
      </c>
      <c r="N2919" s="20">
        <v>45322</v>
      </c>
      <c r="O2919" s="18" t="s">
        <v>9945</v>
      </c>
      <c r="P2919" s="18" t="s">
        <v>9944</v>
      </c>
      <c r="Q2919" s="18" t="s">
        <v>9923</v>
      </c>
      <c r="T2919" s="18">
        <v>0</v>
      </c>
      <c r="U2919" s="18">
        <v>0</v>
      </c>
    </row>
    <row r="2920" spans="2:21" x14ac:dyDescent="0.4">
      <c r="B2920" s="18" t="s">
        <v>5926</v>
      </c>
      <c r="C2920" s="18" t="s">
        <v>5910</v>
      </c>
      <c r="D2920" s="18" t="s">
        <v>308</v>
      </c>
      <c r="E2920" s="19" t="s">
        <v>308</v>
      </c>
      <c r="F2920" s="18" t="s">
        <v>5896</v>
      </c>
      <c r="G2920" s="18" t="s">
        <v>522</v>
      </c>
      <c r="H2920" s="18" t="s">
        <v>9525</v>
      </c>
      <c r="I2920" s="19" t="s">
        <v>9526</v>
      </c>
      <c r="J2920" s="18" t="s">
        <v>5904</v>
      </c>
      <c r="K2920" s="18" t="s">
        <v>9946</v>
      </c>
      <c r="L2920" s="18" t="s">
        <v>5901</v>
      </c>
      <c r="N2920" s="20">
        <v>45322</v>
      </c>
      <c r="O2920" s="18" t="s">
        <v>9947</v>
      </c>
      <c r="P2920" s="18" t="s">
        <v>9946</v>
      </c>
      <c r="Q2920" s="18" t="s">
        <v>9923</v>
      </c>
      <c r="T2920" s="18">
        <v>0</v>
      </c>
      <c r="U2920" s="18">
        <v>0</v>
      </c>
    </row>
    <row r="2921" spans="2:21" x14ac:dyDescent="0.4">
      <c r="B2921" s="18" t="s">
        <v>5926</v>
      </c>
      <c r="C2921" s="18" t="s">
        <v>5910</v>
      </c>
      <c r="D2921" s="18" t="s">
        <v>308</v>
      </c>
      <c r="E2921" s="19" t="s">
        <v>308</v>
      </c>
      <c r="F2921" s="18" t="s">
        <v>5896</v>
      </c>
      <c r="G2921" s="18" t="s">
        <v>522</v>
      </c>
      <c r="H2921" s="18" t="s">
        <v>9525</v>
      </c>
      <c r="I2921" s="19" t="s">
        <v>9526</v>
      </c>
      <c r="J2921" s="18" t="s">
        <v>5843</v>
      </c>
      <c r="K2921" s="18" t="s">
        <v>9948</v>
      </c>
      <c r="L2921" s="18" t="s">
        <v>5901</v>
      </c>
      <c r="N2921" s="20">
        <v>45322</v>
      </c>
      <c r="O2921" s="18" t="s">
        <v>9949</v>
      </c>
      <c r="P2921" s="18" t="s">
        <v>9948</v>
      </c>
      <c r="Q2921" s="18" t="s">
        <v>9923</v>
      </c>
      <c r="T2921" s="18">
        <v>0</v>
      </c>
      <c r="U2921" s="18">
        <v>0</v>
      </c>
    </row>
    <row r="2922" spans="2:21" x14ac:dyDescent="0.4">
      <c r="B2922" s="18" t="s">
        <v>5926</v>
      </c>
      <c r="C2922" s="18" t="s">
        <v>5910</v>
      </c>
      <c r="D2922" s="18" t="s">
        <v>308</v>
      </c>
      <c r="E2922" s="19" t="s">
        <v>308</v>
      </c>
      <c r="F2922" s="18" t="s">
        <v>5991</v>
      </c>
      <c r="G2922" s="18" t="s">
        <v>926</v>
      </c>
      <c r="H2922" s="18" t="s">
        <v>6145</v>
      </c>
      <c r="I2922" s="19" t="s">
        <v>9895</v>
      </c>
      <c r="J2922" s="18" t="s">
        <v>5899</v>
      </c>
      <c r="K2922" s="18" t="s">
        <v>9963</v>
      </c>
      <c r="L2922" s="18" t="s">
        <v>5901</v>
      </c>
      <c r="N2922" s="20">
        <v>45322</v>
      </c>
      <c r="O2922" s="18" t="s">
        <v>9964</v>
      </c>
      <c r="P2922" s="18" t="s">
        <v>9963</v>
      </c>
      <c r="Q2922" s="18" t="s">
        <v>9952</v>
      </c>
      <c r="R2922" s="18">
        <v>1.1000000000000001</v>
      </c>
      <c r="T2922" s="18">
        <v>0</v>
      </c>
      <c r="U2922" s="18">
        <v>0</v>
      </c>
    </row>
    <row r="2923" spans="2:21" x14ac:dyDescent="0.4">
      <c r="B2923" s="18" t="s">
        <v>5926</v>
      </c>
      <c r="C2923" s="18" t="s">
        <v>5910</v>
      </c>
      <c r="D2923" s="18" t="s">
        <v>308</v>
      </c>
      <c r="E2923" s="19" t="s">
        <v>308</v>
      </c>
      <c r="F2923" s="18" t="s">
        <v>5991</v>
      </c>
      <c r="G2923" s="18" t="s">
        <v>926</v>
      </c>
      <c r="H2923" s="18" t="s">
        <v>6145</v>
      </c>
      <c r="I2923" s="19" t="s">
        <v>9895</v>
      </c>
      <c r="J2923" s="18" t="s">
        <v>5904</v>
      </c>
      <c r="K2923" s="18" t="s">
        <v>9965</v>
      </c>
      <c r="L2923" s="18" t="s">
        <v>5901</v>
      </c>
      <c r="N2923" s="20">
        <v>45322</v>
      </c>
      <c r="O2923" s="18" t="s">
        <v>9966</v>
      </c>
      <c r="P2923" s="18" t="s">
        <v>9965</v>
      </c>
      <c r="Q2923" s="18" t="s">
        <v>9952</v>
      </c>
      <c r="R2923" s="18">
        <v>1.1000000000000001</v>
      </c>
      <c r="T2923" s="18">
        <v>0</v>
      </c>
      <c r="U2923" s="18">
        <v>0</v>
      </c>
    </row>
    <row r="2924" spans="2:21" x14ac:dyDescent="0.4">
      <c r="B2924" s="18" t="s">
        <v>5926</v>
      </c>
      <c r="C2924" s="18" t="s">
        <v>5910</v>
      </c>
      <c r="D2924" s="18" t="s">
        <v>308</v>
      </c>
      <c r="E2924" s="19" t="s">
        <v>308</v>
      </c>
      <c r="F2924" s="18" t="s">
        <v>5991</v>
      </c>
      <c r="G2924" s="18" t="s">
        <v>926</v>
      </c>
      <c r="H2924" s="18" t="s">
        <v>6145</v>
      </c>
      <c r="I2924" s="19" t="s">
        <v>9895</v>
      </c>
      <c r="J2924" s="18" t="s">
        <v>5843</v>
      </c>
      <c r="K2924" s="18" t="s">
        <v>9967</v>
      </c>
      <c r="L2924" s="18" t="s">
        <v>5901</v>
      </c>
      <c r="N2924" s="20">
        <v>45322</v>
      </c>
      <c r="O2924" s="18" t="s">
        <v>9968</v>
      </c>
      <c r="P2924" s="18" t="s">
        <v>9967</v>
      </c>
      <c r="Q2924" s="18" t="s">
        <v>9952</v>
      </c>
      <c r="R2924" s="18">
        <v>1.1000000000000001</v>
      </c>
      <c r="T2924" s="18">
        <v>0</v>
      </c>
      <c r="U2924" s="18">
        <v>0</v>
      </c>
    </row>
    <row r="2925" spans="2:21" x14ac:dyDescent="0.4">
      <c r="B2925" s="18" t="s">
        <v>5926</v>
      </c>
      <c r="C2925" s="18" t="s">
        <v>5910</v>
      </c>
      <c r="D2925" s="18" t="s">
        <v>308</v>
      </c>
      <c r="E2925" s="19" t="s">
        <v>308</v>
      </c>
      <c r="F2925" s="18" t="s">
        <v>5991</v>
      </c>
      <c r="G2925" s="18" t="s">
        <v>522</v>
      </c>
      <c r="H2925" s="18" t="s">
        <v>9525</v>
      </c>
      <c r="I2925" s="19" t="s">
        <v>9526</v>
      </c>
      <c r="J2925" s="18" t="s">
        <v>5899</v>
      </c>
      <c r="K2925" s="18" t="s">
        <v>9969</v>
      </c>
      <c r="L2925" s="18" t="s">
        <v>5901</v>
      </c>
      <c r="N2925" s="20">
        <v>45322</v>
      </c>
      <c r="O2925" s="18" t="s">
        <v>9970</v>
      </c>
      <c r="P2925" s="18" t="s">
        <v>9969</v>
      </c>
      <c r="Q2925" s="18" t="s">
        <v>9952</v>
      </c>
      <c r="T2925" s="18">
        <v>0</v>
      </c>
      <c r="U2925" s="18">
        <v>0</v>
      </c>
    </row>
    <row r="2926" spans="2:21" x14ac:dyDescent="0.4">
      <c r="B2926" s="18" t="s">
        <v>5926</v>
      </c>
      <c r="C2926" s="18" t="s">
        <v>5910</v>
      </c>
      <c r="D2926" s="18" t="s">
        <v>308</v>
      </c>
      <c r="E2926" s="19" t="s">
        <v>308</v>
      </c>
      <c r="F2926" s="18" t="s">
        <v>5991</v>
      </c>
      <c r="G2926" s="18" t="s">
        <v>522</v>
      </c>
      <c r="H2926" s="18" t="s">
        <v>9525</v>
      </c>
      <c r="I2926" s="19" t="s">
        <v>9526</v>
      </c>
      <c r="J2926" s="18" t="s">
        <v>5904</v>
      </c>
      <c r="K2926" s="18" t="s">
        <v>9971</v>
      </c>
      <c r="L2926" s="18" t="s">
        <v>5901</v>
      </c>
      <c r="N2926" s="20">
        <v>45322</v>
      </c>
      <c r="O2926" s="18" t="s">
        <v>9972</v>
      </c>
      <c r="P2926" s="18" t="s">
        <v>9971</v>
      </c>
      <c r="Q2926" s="18" t="s">
        <v>9952</v>
      </c>
      <c r="T2926" s="18">
        <v>0</v>
      </c>
      <c r="U2926" s="18">
        <v>0</v>
      </c>
    </row>
    <row r="2927" spans="2:21" x14ac:dyDescent="0.4">
      <c r="B2927" s="18" t="s">
        <v>5926</v>
      </c>
      <c r="C2927" s="18" t="s">
        <v>5910</v>
      </c>
      <c r="D2927" s="18" t="s">
        <v>308</v>
      </c>
      <c r="E2927" s="19" t="s">
        <v>308</v>
      </c>
      <c r="F2927" s="18" t="s">
        <v>5991</v>
      </c>
      <c r="G2927" s="18" t="s">
        <v>522</v>
      </c>
      <c r="H2927" s="18" t="s">
        <v>9525</v>
      </c>
      <c r="I2927" s="19" t="s">
        <v>9526</v>
      </c>
      <c r="J2927" s="18" t="s">
        <v>5843</v>
      </c>
      <c r="K2927" s="18" t="s">
        <v>9973</v>
      </c>
      <c r="L2927" s="18" t="s">
        <v>5901</v>
      </c>
      <c r="N2927" s="20">
        <v>45322</v>
      </c>
      <c r="O2927" s="18" t="s">
        <v>9974</v>
      </c>
      <c r="P2927" s="18" t="s">
        <v>9973</v>
      </c>
      <c r="Q2927" s="18" t="s">
        <v>9952</v>
      </c>
      <c r="T2927" s="18">
        <v>0</v>
      </c>
      <c r="U2927" s="18">
        <v>0</v>
      </c>
    </row>
    <row r="2928" spans="2:21" x14ac:dyDescent="0.4">
      <c r="B2928" s="18" t="s">
        <v>5926</v>
      </c>
      <c r="C2928" s="18" t="s">
        <v>5910</v>
      </c>
      <c r="D2928" s="18" t="s">
        <v>11679</v>
      </c>
      <c r="E2928" s="19" t="s">
        <v>279</v>
      </c>
      <c r="F2928" s="18" t="s">
        <v>5935</v>
      </c>
      <c r="G2928" s="18" t="s">
        <v>5913</v>
      </c>
      <c r="H2928" s="18" t="s">
        <v>5914</v>
      </c>
      <c r="I2928" s="19" t="s">
        <v>12072</v>
      </c>
      <c r="J2928" s="18" t="s">
        <v>5904</v>
      </c>
      <c r="K2928" s="18" t="s">
        <v>12103</v>
      </c>
      <c r="L2928" s="18" t="s">
        <v>5901</v>
      </c>
      <c r="N2928" s="20">
        <v>45322</v>
      </c>
      <c r="O2928" s="18" t="s">
        <v>12104</v>
      </c>
      <c r="P2928" s="18" t="s">
        <v>12103</v>
      </c>
      <c r="Q2928" s="18" t="s">
        <v>11683</v>
      </c>
      <c r="R2928" s="18">
        <v>0.62</v>
      </c>
      <c r="T2928" s="18">
        <v>0</v>
      </c>
      <c r="U2928" s="18">
        <v>0</v>
      </c>
    </row>
    <row r="2929" spans="2:21" x14ac:dyDescent="0.4">
      <c r="B2929" s="18" t="s">
        <v>5926</v>
      </c>
      <c r="C2929" s="18" t="s">
        <v>5910</v>
      </c>
      <c r="D2929" s="18" t="s">
        <v>11679</v>
      </c>
      <c r="E2929" s="19" t="s">
        <v>279</v>
      </c>
      <c r="F2929" s="18" t="s">
        <v>5935</v>
      </c>
      <c r="G2929" s="18" t="s">
        <v>5913</v>
      </c>
      <c r="H2929" s="18" t="s">
        <v>5914</v>
      </c>
      <c r="I2929" s="19" t="s">
        <v>12072</v>
      </c>
      <c r="J2929" s="18" t="s">
        <v>5843</v>
      </c>
      <c r="K2929" s="18" t="s">
        <v>12101</v>
      </c>
      <c r="L2929" s="18" t="s">
        <v>5901</v>
      </c>
      <c r="N2929" s="20">
        <v>45322</v>
      </c>
      <c r="O2929" s="18" t="s">
        <v>12102</v>
      </c>
      <c r="P2929" s="18" t="s">
        <v>12101</v>
      </c>
      <c r="Q2929" s="18" t="s">
        <v>11683</v>
      </c>
      <c r="R2929" s="18">
        <v>0.62</v>
      </c>
      <c r="T2929" s="18">
        <v>0</v>
      </c>
      <c r="U2929" s="18">
        <v>0</v>
      </c>
    </row>
    <row r="2930" spans="2:21" x14ac:dyDescent="0.4">
      <c r="B2930" s="18" t="s">
        <v>5926</v>
      </c>
      <c r="C2930" s="18" t="s">
        <v>5910</v>
      </c>
      <c r="D2930" s="18" t="s">
        <v>11679</v>
      </c>
      <c r="E2930" s="19" t="s">
        <v>279</v>
      </c>
      <c r="F2930" s="18" t="s">
        <v>5935</v>
      </c>
      <c r="G2930" s="18" t="s">
        <v>5913</v>
      </c>
      <c r="H2930" s="18" t="s">
        <v>5914</v>
      </c>
      <c r="I2930" s="19" t="s">
        <v>12077</v>
      </c>
      <c r="J2930" s="18" t="s">
        <v>5899</v>
      </c>
      <c r="K2930" s="18" t="s">
        <v>12105</v>
      </c>
      <c r="L2930" s="18" t="s">
        <v>5901</v>
      </c>
      <c r="M2930" s="19" t="s">
        <v>12079</v>
      </c>
      <c r="N2930" s="20">
        <v>45322</v>
      </c>
      <c r="O2930" s="18" t="s">
        <v>12106</v>
      </c>
      <c r="P2930" s="18" t="s">
        <v>12105</v>
      </c>
      <c r="Q2930" s="18" t="s">
        <v>11683</v>
      </c>
      <c r="R2930" s="18">
        <v>0.73</v>
      </c>
      <c r="T2930" s="18">
        <v>0</v>
      </c>
      <c r="U2930" s="18">
        <v>0</v>
      </c>
    </row>
    <row r="2931" spans="2:21" x14ac:dyDescent="0.4">
      <c r="B2931" s="18" t="s">
        <v>5926</v>
      </c>
      <c r="C2931" s="18" t="s">
        <v>5910</v>
      </c>
      <c r="D2931" s="18" t="s">
        <v>11679</v>
      </c>
      <c r="E2931" s="19" t="s">
        <v>279</v>
      </c>
      <c r="F2931" s="18" t="s">
        <v>5935</v>
      </c>
      <c r="G2931" s="18" t="s">
        <v>29</v>
      </c>
      <c r="H2931" s="18" t="s">
        <v>5936</v>
      </c>
      <c r="I2931" s="19" t="s">
        <v>12081</v>
      </c>
      <c r="J2931" s="18" t="s">
        <v>5904</v>
      </c>
      <c r="K2931" s="18" t="s">
        <v>12109</v>
      </c>
      <c r="L2931" s="18" t="s">
        <v>5901</v>
      </c>
      <c r="N2931" s="20">
        <v>45322</v>
      </c>
      <c r="O2931" s="18" t="s">
        <v>12110</v>
      </c>
      <c r="P2931" s="18" t="s">
        <v>12109</v>
      </c>
      <c r="Q2931" s="18" t="s">
        <v>11683</v>
      </c>
      <c r="R2931" s="18">
        <v>0.99</v>
      </c>
      <c r="T2931" s="18">
        <v>0</v>
      </c>
      <c r="U2931" s="18">
        <v>0</v>
      </c>
    </row>
    <row r="2932" spans="2:21" x14ac:dyDescent="0.4">
      <c r="B2932" s="18" t="s">
        <v>5926</v>
      </c>
      <c r="C2932" s="18" t="s">
        <v>5910</v>
      </c>
      <c r="D2932" s="18" t="s">
        <v>11679</v>
      </c>
      <c r="E2932" s="19" t="s">
        <v>279</v>
      </c>
      <c r="F2932" s="18" t="s">
        <v>5935</v>
      </c>
      <c r="G2932" s="18" t="s">
        <v>29</v>
      </c>
      <c r="H2932" s="18" t="s">
        <v>5936</v>
      </c>
      <c r="I2932" s="19" t="s">
        <v>12081</v>
      </c>
      <c r="J2932" s="18" t="s">
        <v>5843</v>
      </c>
      <c r="K2932" s="18" t="s">
        <v>12107</v>
      </c>
      <c r="L2932" s="18" t="s">
        <v>5901</v>
      </c>
      <c r="N2932" s="20">
        <v>45322</v>
      </c>
      <c r="O2932" s="18" t="s">
        <v>12108</v>
      </c>
      <c r="P2932" s="18" t="s">
        <v>12107</v>
      </c>
      <c r="Q2932" s="18" t="s">
        <v>11683</v>
      </c>
      <c r="R2932" s="18">
        <v>0.99</v>
      </c>
      <c r="T2932" s="18">
        <v>0</v>
      </c>
      <c r="U2932" s="18">
        <v>0</v>
      </c>
    </row>
    <row r="2933" spans="2:21" x14ac:dyDescent="0.4">
      <c r="B2933" s="18" t="s">
        <v>5926</v>
      </c>
      <c r="C2933" s="18" t="s">
        <v>5910</v>
      </c>
      <c r="D2933" s="18" t="s">
        <v>11679</v>
      </c>
      <c r="E2933" s="19" t="s">
        <v>279</v>
      </c>
      <c r="F2933" s="18" t="s">
        <v>5935</v>
      </c>
      <c r="G2933" s="18" t="s">
        <v>29</v>
      </c>
      <c r="H2933" s="18" t="s">
        <v>5936</v>
      </c>
      <c r="I2933" s="19" t="s">
        <v>9895</v>
      </c>
      <c r="J2933" s="18" t="s">
        <v>5899</v>
      </c>
      <c r="K2933" s="18" t="s">
        <v>12111</v>
      </c>
      <c r="L2933" s="18" t="s">
        <v>5901</v>
      </c>
      <c r="M2933" s="19" t="s">
        <v>12087</v>
      </c>
      <c r="N2933" s="20">
        <v>45322</v>
      </c>
      <c r="O2933" s="18" t="s">
        <v>12112</v>
      </c>
      <c r="P2933" s="18" t="s">
        <v>12111</v>
      </c>
      <c r="Q2933" s="18" t="s">
        <v>11683</v>
      </c>
      <c r="R2933" s="18">
        <v>1.1000000000000001</v>
      </c>
      <c r="T2933" s="18">
        <v>0</v>
      </c>
      <c r="U2933" s="18">
        <v>0</v>
      </c>
    </row>
    <row r="2934" spans="2:21" x14ac:dyDescent="0.4">
      <c r="B2934" s="18" t="s">
        <v>5926</v>
      </c>
      <c r="C2934" s="18" t="s">
        <v>5910</v>
      </c>
      <c r="D2934" s="18" t="s">
        <v>11679</v>
      </c>
      <c r="E2934" s="19" t="s">
        <v>279</v>
      </c>
      <c r="F2934" s="18" t="s">
        <v>5935</v>
      </c>
      <c r="G2934" s="18" t="s">
        <v>926</v>
      </c>
      <c r="H2934" s="18" t="s">
        <v>6145</v>
      </c>
      <c r="I2934" s="19" t="s">
        <v>7977</v>
      </c>
      <c r="J2934" s="18" t="s">
        <v>5899</v>
      </c>
      <c r="K2934" s="18" t="s">
        <v>12117</v>
      </c>
      <c r="L2934" s="18" t="s">
        <v>5901</v>
      </c>
      <c r="N2934" s="20">
        <v>45322</v>
      </c>
      <c r="O2934" s="18" t="s">
        <v>12118</v>
      </c>
      <c r="P2934" s="18" t="s">
        <v>12117</v>
      </c>
      <c r="Q2934" s="18" t="s">
        <v>11683</v>
      </c>
      <c r="R2934" s="18">
        <v>1.3</v>
      </c>
      <c r="T2934" s="18">
        <v>0</v>
      </c>
      <c r="U2934" s="18">
        <v>0</v>
      </c>
    </row>
    <row r="2935" spans="2:21" x14ac:dyDescent="0.4">
      <c r="B2935" s="18" t="s">
        <v>5926</v>
      </c>
      <c r="C2935" s="18" t="s">
        <v>5910</v>
      </c>
      <c r="D2935" s="18" t="s">
        <v>11679</v>
      </c>
      <c r="E2935" s="19" t="s">
        <v>279</v>
      </c>
      <c r="F2935" s="18" t="s">
        <v>5935</v>
      </c>
      <c r="G2935" s="18" t="s">
        <v>926</v>
      </c>
      <c r="H2935" s="18" t="s">
        <v>6145</v>
      </c>
      <c r="I2935" s="19" t="s">
        <v>7977</v>
      </c>
      <c r="J2935" s="18" t="s">
        <v>5904</v>
      </c>
      <c r="K2935" s="18" t="s">
        <v>12115</v>
      </c>
      <c r="L2935" s="18" t="s">
        <v>5901</v>
      </c>
      <c r="N2935" s="20">
        <v>45322</v>
      </c>
      <c r="O2935" s="18" t="s">
        <v>12116</v>
      </c>
      <c r="P2935" s="18" t="s">
        <v>12115</v>
      </c>
      <c r="Q2935" s="18" t="s">
        <v>11683</v>
      </c>
      <c r="R2935" s="18">
        <v>1.3</v>
      </c>
      <c r="T2935" s="18">
        <v>0</v>
      </c>
      <c r="U2935" s="18">
        <v>0</v>
      </c>
    </row>
    <row r="2936" spans="2:21" x14ac:dyDescent="0.4">
      <c r="B2936" s="18" t="s">
        <v>5926</v>
      </c>
      <c r="C2936" s="18" t="s">
        <v>5910</v>
      </c>
      <c r="D2936" s="18" t="s">
        <v>11679</v>
      </c>
      <c r="E2936" s="19" t="s">
        <v>279</v>
      </c>
      <c r="F2936" s="18" t="s">
        <v>5935</v>
      </c>
      <c r="G2936" s="18" t="s">
        <v>926</v>
      </c>
      <c r="H2936" s="18" t="s">
        <v>6145</v>
      </c>
      <c r="I2936" s="19" t="s">
        <v>7977</v>
      </c>
      <c r="J2936" s="18" t="s">
        <v>5843</v>
      </c>
      <c r="K2936" s="18" t="s">
        <v>12113</v>
      </c>
      <c r="L2936" s="18" t="s">
        <v>5901</v>
      </c>
      <c r="N2936" s="20">
        <v>45322</v>
      </c>
      <c r="O2936" s="18" t="s">
        <v>12114</v>
      </c>
      <c r="P2936" s="18" t="s">
        <v>12113</v>
      </c>
      <c r="Q2936" s="18" t="s">
        <v>11683</v>
      </c>
      <c r="R2936" s="18">
        <v>1.3</v>
      </c>
      <c r="T2936" s="18">
        <v>0</v>
      </c>
      <c r="U2936" s="18">
        <v>0</v>
      </c>
    </row>
    <row r="2937" spans="2:21" x14ac:dyDescent="0.4">
      <c r="B2937" s="18" t="s">
        <v>5926</v>
      </c>
      <c r="C2937" s="18" t="s">
        <v>5910</v>
      </c>
      <c r="D2937" s="18" t="s">
        <v>11679</v>
      </c>
      <c r="E2937" s="19" t="s">
        <v>279</v>
      </c>
      <c r="F2937" s="18" t="s">
        <v>5935</v>
      </c>
      <c r="G2937" s="18" t="s">
        <v>926</v>
      </c>
      <c r="H2937" s="18" t="s">
        <v>6145</v>
      </c>
      <c r="I2937" s="19" t="s">
        <v>11702</v>
      </c>
      <c r="J2937" s="18" t="s">
        <v>5899</v>
      </c>
      <c r="K2937" s="18" t="s">
        <v>11734</v>
      </c>
      <c r="L2937" s="18" t="s">
        <v>5901</v>
      </c>
      <c r="N2937" s="20">
        <v>45322</v>
      </c>
      <c r="O2937" s="18" t="s">
        <v>11735</v>
      </c>
      <c r="P2937" s="18" t="s">
        <v>11734</v>
      </c>
      <c r="Q2937" s="18" t="s">
        <v>11683</v>
      </c>
      <c r="T2937" s="18">
        <v>0</v>
      </c>
      <c r="U2937" s="18">
        <v>0</v>
      </c>
    </row>
    <row r="2938" spans="2:21" x14ac:dyDescent="0.4">
      <c r="B2938" s="18" t="s">
        <v>5926</v>
      </c>
      <c r="C2938" s="18" t="s">
        <v>5910</v>
      </c>
      <c r="D2938" s="18" t="s">
        <v>11679</v>
      </c>
      <c r="E2938" s="19" t="s">
        <v>279</v>
      </c>
      <c r="F2938" s="18" t="s">
        <v>5935</v>
      </c>
      <c r="G2938" s="18" t="s">
        <v>926</v>
      </c>
      <c r="H2938" s="18" t="s">
        <v>6145</v>
      </c>
      <c r="I2938" s="19" t="s">
        <v>11702</v>
      </c>
      <c r="J2938" s="18" t="s">
        <v>5904</v>
      </c>
      <c r="K2938" s="18" t="s">
        <v>11736</v>
      </c>
      <c r="L2938" s="18" t="s">
        <v>5901</v>
      </c>
      <c r="N2938" s="20">
        <v>45322</v>
      </c>
      <c r="O2938" s="18" t="s">
        <v>11737</v>
      </c>
      <c r="P2938" s="18" t="s">
        <v>11736</v>
      </c>
      <c r="Q2938" s="18" t="s">
        <v>11683</v>
      </c>
      <c r="T2938" s="18">
        <v>0</v>
      </c>
      <c r="U2938" s="18">
        <v>0</v>
      </c>
    </row>
    <row r="2939" spans="2:21" x14ac:dyDescent="0.4">
      <c r="B2939" s="18" t="s">
        <v>5926</v>
      </c>
      <c r="C2939" s="18" t="s">
        <v>5910</v>
      </c>
      <c r="D2939" s="18" t="s">
        <v>11679</v>
      </c>
      <c r="E2939" s="19" t="s">
        <v>279</v>
      </c>
      <c r="F2939" s="18" t="s">
        <v>5935</v>
      </c>
      <c r="G2939" s="18" t="s">
        <v>926</v>
      </c>
      <c r="H2939" s="18" t="s">
        <v>6145</v>
      </c>
      <c r="I2939" s="19" t="s">
        <v>11702</v>
      </c>
      <c r="J2939" s="18" t="s">
        <v>5843</v>
      </c>
      <c r="K2939" s="18" t="s">
        <v>11738</v>
      </c>
      <c r="L2939" s="18" t="s">
        <v>5901</v>
      </c>
      <c r="N2939" s="20">
        <v>45322</v>
      </c>
      <c r="O2939" s="18" t="s">
        <v>11739</v>
      </c>
      <c r="P2939" s="18" t="s">
        <v>11738</v>
      </c>
      <c r="Q2939" s="18" t="s">
        <v>11683</v>
      </c>
      <c r="T2939" s="18">
        <v>0</v>
      </c>
      <c r="U2939" s="18">
        <v>0</v>
      </c>
    </row>
    <row r="2940" spans="2:21" x14ac:dyDescent="0.4">
      <c r="B2940" s="18" t="s">
        <v>5926</v>
      </c>
      <c r="C2940" s="18" t="s">
        <v>5910</v>
      </c>
      <c r="D2940" s="18" t="s">
        <v>11679</v>
      </c>
      <c r="E2940" s="19" t="s">
        <v>279</v>
      </c>
      <c r="F2940" s="18" t="s">
        <v>5935</v>
      </c>
      <c r="G2940" s="18" t="s">
        <v>703</v>
      </c>
      <c r="H2940" s="18" t="s">
        <v>6466</v>
      </c>
      <c r="I2940" s="19" t="s">
        <v>11680</v>
      </c>
      <c r="J2940" s="18" t="s">
        <v>5899</v>
      </c>
      <c r="K2940" s="18" t="s">
        <v>11716</v>
      </c>
      <c r="L2940" s="18" t="s">
        <v>5901</v>
      </c>
      <c r="N2940" s="20">
        <v>45322</v>
      </c>
      <c r="O2940" s="18" t="s">
        <v>11717</v>
      </c>
      <c r="P2940" s="18" t="s">
        <v>11716</v>
      </c>
      <c r="Q2940" s="18" t="s">
        <v>11683</v>
      </c>
      <c r="T2940" s="18">
        <v>0</v>
      </c>
      <c r="U2940" s="18">
        <v>0</v>
      </c>
    </row>
    <row r="2941" spans="2:21" x14ac:dyDescent="0.4">
      <c r="B2941" s="18" t="s">
        <v>5926</v>
      </c>
      <c r="C2941" s="18" t="s">
        <v>5910</v>
      </c>
      <c r="D2941" s="18" t="s">
        <v>11679</v>
      </c>
      <c r="E2941" s="19" t="s">
        <v>279</v>
      </c>
      <c r="F2941" s="18" t="s">
        <v>5935</v>
      </c>
      <c r="G2941" s="18" t="s">
        <v>703</v>
      </c>
      <c r="H2941" s="18" t="s">
        <v>6466</v>
      </c>
      <c r="I2941" s="19" t="s">
        <v>11680</v>
      </c>
      <c r="J2941" s="18" t="s">
        <v>5904</v>
      </c>
      <c r="K2941" s="18" t="s">
        <v>11718</v>
      </c>
      <c r="L2941" s="18" t="s">
        <v>5901</v>
      </c>
      <c r="N2941" s="20">
        <v>45322</v>
      </c>
      <c r="O2941" s="18" t="s">
        <v>11719</v>
      </c>
      <c r="P2941" s="18" t="s">
        <v>11718</v>
      </c>
      <c r="Q2941" s="18" t="s">
        <v>11683</v>
      </c>
      <c r="T2941" s="18">
        <v>0</v>
      </c>
      <c r="U2941" s="18">
        <v>0</v>
      </c>
    </row>
    <row r="2942" spans="2:21" x14ac:dyDescent="0.4">
      <c r="B2942" s="18" t="s">
        <v>5926</v>
      </c>
      <c r="C2942" s="18" t="s">
        <v>5910</v>
      </c>
      <c r="D2942" s="18" t="s">
        <v>11679</v>
      </c>
      <c r="E2942" s="19" t="s">
        <v>279</v>
      </c>
      <c r="F2942" s="18" t="s">
        <v>5935</v>
      </c>
      <c r="G2942" s="18" t="s">
        <v>703</v>
      </c>
      <c r="H2942" s="18" t="s">
        <v>6466</v>
      </c>
      <c r="I2942" s="19" t="s">
        <v>11680</v>
      </c>
      <c r="J2942" s="18" t="s">
        <v>5843</v>
      </c>
      <c r="K2942" s="18" t="s">
        <v>11720</v>
      </c>
      <c r="L2942" s="18" t="s">
        <v>5901</v>
      </c>
      <c r="N2942" s="20">
        <v>45322</v>
      </c>
      <c r="O2942" s="18" t="s">
        <v>11721</v>
      </c>
      <c r="P2942" s="18" t="s">
        <v>11720</v>
      </c>
      <c r="Q2942" s="18" t="s">
        <v>11683</v>
      </c>
      <c r="T2942" s="18">
        <v>0</v>
      </c>
      <c r="U2942" s="18">
        <v>0</v>
      </c>
    </row>
    <row r="2943" spans="2:21" x14ac:dyDescent="0.4">
      <c r="B2943" s="18" t="s">
        <v>5926</v>
      </c>
      <c r="C2943" s="18" t="s">
        <v>5910</v>
      </c>
      <c r="D2943" s="18" t="s">
        <v>11679</v>
      </c>
      <c r="E2943" s="19" t="s">
        <v>279</v>
      </c>
      <c r="F2943" s="18" t="s">
        <v>5935</v>
      </c>
      <c r="G2943" s="18" t="s">
        <v>703</v>
      </c>
      <c r="H2943" s="18" t="s">
        <v>6466</v>
      </c>
      <c r="I2943" s="19" t="s">
        <v>11688</v>
      </c>
      <c r="J2943" s="18" t="s">
        <v>5899</v>
      </c>
      <c r="K2943" s="18" t="s">
        <v>11722</v>
      </c>
      <c r="L2943" s="18" t="s">
        <v>5901</v>
      </c>
      <c r="N2943" s="20">
        <v>45322</v>
      </c>
      <c r="O2943" s="18" t="s">
        <v>11723</v>
      </c>
      <c r="P2943" s="18" t="s">
        <v>11722</v>
      </c>
      <c r="Q2943" s="18" t="s">
        <v>11683</v>
      </c>
      <c r="T2943" s="18">
        <v>0</v>
      </c>
      <c r="U2943" s="18">
        <v>0</v>
      </c>
    </row>
    <row r="2944" spans="2:21" x14ac:dyDescent="0.4">
      <c r="B2944" s="18" t="s">
        <v>5926</v>
      </c>
      <c r="C2944" s="18" t="s">
        <v>5910</v>
      </c>
      <c r="D2944" s="18" t="s">
        <v>11679</v>
      </c>
      <c r="E2944" s="19" t="s">
        <v>279</v>
      </c>
      <c r="F2944" s="18" t="s">
        <v>5935</v>
      </c>
      <c r="G2944" s="18" t="s">
        <v>703</v>
      </c>
      <c r="H2944" s="18" t="s">
        <v>6466</v>
      </c>
      <c r="I2944" s="19" t="s">
        <v>11688</v>
      </c>
      <c r="J2944" s="18" t="s">
        <v>5904</v>
      </c>
      <c r="K2944" s="18" t="s">
        <v>11724</v>
      </c>
      <c r="L2944" s="18" t="s">
        <v>5901</v>
      </c>
      <c r="N2944" s="20">
        <v>45322</v>
      </c>
      <c r="O2944" s="18" t="s">
        <v>11725</v>
      </c>
      <c r="P2944" s="18" t="s">
        <v>11724</v>
      </c>
      <c r="Q2944" s="18" t="s">
        <v>11683</v>
      </c>
      <c r="T2944" s="18">
        <v>0</v>
      </c>
      <c r="U2944" s="18">
        <v>0</v>
      </c>
    </row>
    <row r="2945" spans="2:21" x14ac:dyDescent="0.4">
      <c r="B2945" s="18" t="s">
        <v>5926</v>
      </c>
      <c r="C2945" s="18" t="s">
        <v>5910</v>
      </c>
      <c r="D2945" s="18" t="s">
        <v>11679</v>
      </c>
      <c r="E2945" s="19" t="s">
        <v>279</v>
      </c>
      <c r="F2945" s="18" t="s">
        <v>5935</v>
      </c>
      <c r="G2945" s="18" t="s">
        <v>703</v>
      </c>
      <c r="H2945" s="18" t="s">
        <v>6466</v>
      </c>
      <c r="I2945" s="19" t="s">
        <v>11688</v>
      </c>
      <c r="J2945" s="18" t="s">
        <v>5843</v>
      </c>
      <c r="K2945" s="18" t="s">
        <v>11726</v>
      </c>
      <c r="L2945" s="18" t="s">
        <v>5901</v>
      </c>
      <c r="N2945" s="20">
        <v>45322</v>
      </c>
      <c r="O2945" s="18" t="s">
        <v>11727</v>
      </c>
      <c r="P2945" s="18" t="s">
        <v>11726</v>
      </c>
      <c r="Q2945" s="18" t="s">
        <v>11683</v>
      </c>
      <c r="T2945" s="18">
        <v>0</v>
      </c>
      <c r="U2945" s="18">
        <v>0</v>
      </c>
    </row>
    <row r="2946" spans="2:21" x14ac:dyDescent="0.4">
      <c r="B2946" s="18" t="s">
        <v>5926</v>
      </c>
      <c r="C2946" s="18" t="s">
        <v>5910</v>
      </c>
      <c r="D2946" s="18" t="s">
        <v>11679</v>
      </c>
      <c r="E2946" s="19" t="s">
        <v>279</v>
      </c>
      <c r="F2946" s="18" t="s">
        <v>5935</v>
      </c>
      <c r="G2946" s="18" t="s">
        <v>275</v>
      </c>
      <c r="H2946" s="18" t="s">
        <v>6302</v>
      </c>
      <c r="I2946" s="19" t="s">
        <v>11695</v>
      </c>
      <c r="J2946" s="18" t="s">
        <v>5899</v>
      </c>
      <c r="K2946" s="18" t="s">
        <v>11728</v>
      </c>
      <c r="L2946" s="18" t="s">
        <v>5901</v>
      </c>
      <c r="N2946" s="20">
        <v>45322</v>
      </c>
      <c r="O2946" s="18" t="s">
        <v>11729</v>
      </c>
      <c r="P2946" s="18" t="s">
        <v>11728</v>
      </c>
      <c r="Q2946" s="18" t="s">
        <v>11683</v>
      </c>
      <c r="T2946" s="18">
        <v>0</v>
      </c>
      <c r="U2946" s="18">
        <v>0</v>
      </c>
    </row>
    <row r="2947" spans="2:21" x14ac:dyDescent="0.4">
      <c r="B2947" s="18" t="s">
        <v>5926</v>
      </c>
      <c r="C2947" s="18" t="s">
        <v>5910</v>
      </c>
      <c r="D2947" s="18" t="s">
        <v>11679</v>
      </c>
      <c r="E2947" s="19" t="s">
        <v>279</v>
      </c>
      <c r="F2947" s="18" t="s">
        <v>5935</v>
      </c>
      <c r="G2947" s="18" t="s">
        <v>275</v>
      </c>
      <c r="H2947" s="18" t="s">
        <v>6302</v>
      </c>
      <c r="I2947" s="19" t="s">
        <v>11695</v>
      </c>
      <c r="J2947" s="18" t="s">
        <v>5904</v>
      </c>
      <c r="K2947" s="18" t="s">
        <v>11730</v>
      </c>
      <c r="L2947" s="18" t="s">
        <v>5901</v>
      </c>
      <c r="N2947" s="20">
        <v>45322</v>
      </c>
      <c r="O2947" s="18" t="s">
        <v>11731</v>
      </c>
      <c r="P2947" s="18" t="s">
        <v>11730</v>
      </c>
      <c r="Q2947" s="18" t="s">
        <v>11683</v>
      </c>
      <c r="T2947" s="18">
        <v>0</v>
      </c>
      <c r="U2947" s="18">
        <v>0</v>
      </c>
    </row>
    <row r="2948" spans="2:21" x14ac:dyDescent="0.4">
      <c r="B2948" s="18" t="s">
        <v>5926</v>
      </c>
      <c r="C2948" s="18" t="s">
        <v>5910</v>
      </c>
      <c r="D2948" s="18" t="s">
        <v>11679</v>
      </c>
      <c r="E2948" s="19" t="s">
        <v>279</v>
      </c>
      <c r="F2948" s="18" t="s">
        <v>5935</v>
      </c>
      <c r="G2948" s="18" t="s">
        <v>275</v>
      </c>
      <c r="H2948" s="18" t="s">
        <v>6302</v>
      </c>
      <c r="I2948" s="19" t="s">
        <v>11695</v>
      </c>
      <c r="J2948" s="18" t="s">
        <v>5843</v>
      </c>
      <c r="K2948" s="18" t="s">
        <v>11732</v>
      </c>
      <c r="L2948" s="18" t="s">
        <v>5901</v>
      </c>
      <c r="N2948" s="20">
        <v>45322</v>
      </c>
      <c r="O2948" s="18" t="s">
        <v>11733</v>
      </c>
      <c r="P2948" s="18" t="s">
        <v>11732</v>
      </c>
      <c r="Q2948" s="18" t="s">
        <v>11683</v>
      </c>
      <c r="T2948" s="18">
        <v>0</v>
      </c>
      <c r="U2948" s="18">
        <v>0</v>
      </c>
    </row>
    <row r="2949" spans="2:21" x14ac:dyDescent="0.4">
      <c r="B2949" s="18" t="s">
        <v>5926</v>
      </c>
      <c r="C2949" s="18" t="s">
        <v>5910</v>
      </c>
      <c r="D2949" s="18" t="s">
        <v>11679</v>
      </c>
      <c r="E2949" s="19" t="s">
        <v>281</v>
      </c>
      <c r="F2949" s="18" t="s">
        <v>5935</v>
      </c>
      <c r="G2949" s="18" t="s">
        <v>926</v>
      </c>
      <c r="H2949" s="18" t="s">
        <v>6145</v>
      </c>
      <c r="I2949" s="19" t="s">
        <v>6126</v>
      </c>
      <c r="J2949" s="18" t="s">
        <v>5899</v>
      </c>
      <c r="K2949" s="18" t="s">
        <v>12123</v>
      </c>
      <c r="L2949" s="18" t="s">
        <v>5901</v>
      </c>
      <c r="N2949" s="20">
        <v>45322</v>
      </c>
      <c r="O2949" s="18" t="s">
        <v>12124</v>
      </c>
      <c r="P2949" s="18" t="s">
        <v>12123</v>
      </c>
      <c r="Q2949" s="18" t="s">
        <v>11711</v>
      </c>
      <c r="R2949" s="18">
        <v>1.2</v>
      </c>
      <c r="T2949" s="18">
        <v>0</v>
      </c>
      <c r="U2949" s="18">
        <v>0</v>
      </c>
    </row>
    <row r="2950" spans="2:21" x14ac:dyDescent="0.4">
      <c r="B2950" s="18" t="s">
        <v>5926</v>
      </c>
      <c r="C2950" s="18" t="s">
        <v>5910</v>
      </c>
      <c r="D2950" s="18" t="s">
        <v>11679</v>
      </c>
      <c r="E2950" s="19" t="s">
        <v>281</v>
      </c>
      <c r="F2950" s="18" t="s">
        <v>5935</v>
      </c>
      <c r="G2950" s="18" t="s">
        <v>926</v>
      </c>
      <c r="H2950" s="18" t="s">
        <v>6145</v>
      </c>
      <c r="I2950" s="19" t="s">
        <v>6126</v>
      </c>
      <c r="J2950" s="18" t="s">
        <v>5904</v>
      </c>
      <c r="K2950" s="18" t="s">
        <v>12121</v>
      </c>
      <c r="L2950" s="18" t="s">
        <v>5901</v>
      </c>
      <c r="N2950" s="20">
        <v>45322</v>
      </c>
      <c r="O2950" s="18" t="s">
        <v>12122</v>
      </c>
      <c r="P2950" s="18" t="s">
        <v>12121</v>
      </c>
      <c r="Q2950" s="18" t="s">
        <v>11711</v>
      </c>
      <c r="R2950" s="18">
        <v>1.2</v>
      </c>
      <c r="T2950" s="18">
        <v>0</v>
      </c>
      <c r="U2950" s="18">
        <v>0</v>
      </c>
    </row>
    <row r="2951" spans="2:21" x14ac:dyDescent="0.4">
      <c r="B2951" s="18" t="s">
        <v>5926</v>
      </c>
      <c r="C2951" s="18" t="s">
        <v>5910</v>
      </c>
      <c r="D2951" s="18" t="s">
        <v>11679</v>
      </c>
      <c r="E2951" s="19" t="s">
        <v>281</v>
      </c>
      <c r="F2951" s="18" t="s">
        <v>5935</v>
      </c>
      <c r="G2951" s="18" t="s">
        <v>926</v>
      </c>
      <c r="H2951" s="18" t="s">
        <v>6145</v>
      </c>
      <c r="I2951" s="19" t="s">
        <v>6126</v>
      </c>
      <c r="J2951" s="18" t="s">
        <v>5843</v>
      </c>
      <c r="K2951" s="18" t="s">
        <v>12119</v>
      </c>
      <c r="L2951" s="18" t="s">
        <v>5901</v>
      </c>
      <c r="N2951" s="20">
        <v>45322</v>
      </c>
      <c r="O2951" s="18" t="s">
        <v>12120</v>
      </c>
      <c r="P2951" s="18" t="s">
        <v>12119</v>
      </c>
      <c r="Q2951" s="18" t="s">
        <v>11711</v>
      </c>
      <c r="R2951" s="18">
        <v>1.2</v>
      </c>
      <c r="T2951" s="18">
        <v>0</v>
      </c>
      <c r="U2951" s="18">
        <v>0</v>
      </c>
    </row>
    <row r="2952" spans="2:21" x14ac:dyDescent="0.4">
      <c r="B2952" s="18" t="s">
        <v>5926</v>
      </c>
      <c r="C2952" s="18" t="s">
        <v>5910</v>
      </c>
      <c r="D2952" s="18" t="s">
        <v>11679</v>
      </c>
      <c r="E2952" s="19" t="s">
        <v>281</v>
      </c>
      <c r="F2952" s="18" t="s">
        <v>5935</v>
      </c>
      <c r="G2952" s="18" t="s">
        <v>703</v>
      </c>
      <c r="H2952" s="18" t="s">
        <v>6466</v>
      </c>
      <c r="I2952" s="19" t="s">
        <v>11480</v>
      </c>
      <c r="J2952" s="18" t="s">
        <v>5899</v>
      </c>
      <c r="K2952" s="18" t="s">
        <v>11740</v>
      </c>
      <c r="L2952" s="18" t="s">
        <v>5901</v>
      </c>
      <c r="N2952" s="20">
        <v>45322</v>
      </c>
      <c r="O2952" s="18" t="s">
        <v>11741</v>
      </c>
      <c r="P2952" s="18" t="s">
        <v>11740</v>
      </c>
      <c r="Q2952" s="18" t="s">
        <v>11711</v>
      </c>
      <c r="T2952" s="18">
        <v>0</v>
      </c>
      <c r="U2952" s="18">
        <v>0</v>
      </c>
    </row>
    <row r="2953" spans="2:21" x14ac:dyDescent="0.4">
      <c r="B2953" s="18" t="s">
        <v>5926</v>
      </c>
      <c r="C2953" s="18" t="s">
        <v>5910</v>
      </c>
      <c r="D2953" s="18" t="s">
        <v>11679</v>
      </c>
      <c r="E2953" s="19" t="s">
        <v>281</v>
      </c>
      <c r="F2953" s="18" t="s">
        <v>5935</v>
      </c>
      <c r="G2953" s="18" t="s">
        <v>703</v>
      </c>
      <c r="H2953" s="18" t="s">
        <v>6466</v>
      </c>
      <c r="I2953" s="19" t="s">
        <v>11480</v>
      </c>
      <c r="J2953" s="18" t="s">
        <v>5904</v>
      </c>
      <c r="K2953" s="18" t="s">
        <v>11742</v>
      </c>
      <c r="L2953" s="18" t="s">
        <v>5901</v>
      </c>
      <c r="N2953" s="20">
        <v>45322</v>
      </c>
      <c r="O2953" s="18" t="s">
        <v>11743</v>
      </c>
      <c r="P2953" s="18" t="s">
        <v>11742</v>
      </c>
      <c r="Q2953" s="18" t="s">
        <v>11711</v>
      </c>
      <c r="T2953" s="18">
        <v>0</v>
      </c>
      <c r="U2953" s="18">
        <v>0</v>
      </c>
    </row>
    <row r="2954" spans="2:21" x14ac:dyDescent="0.4">
      <c r="B2954" s="18" t="s">
        <v>5926</v>
      </c>
      <c r="C2954" s="18" t="s">
        <v>5910</v>
      </c>
      <c r="D2954" s="18" t="s">
        <v>11679</v>
      </c>
      <c r="E2954" s="19" t="s">
        <v>281</v>
      </c>
      <c r="F2954" s="18" t="s">
        <v>5935</v>
      </c>
      <c r="G2954" s="18" t="s">
        <v>703</v>
      </c>
      <c r="H2954" s="18" t="s">
        <v>6466</v>
      </c>
      <c r="I2954" s="19" t="s">
        <v>11480</v>
      </c>
      <c r="J2954" s="18" t="s">
        <v>5843</v>
      </c>
      <c r="K2954" s="18" t="s">
        <v>11744</v>
      </c>
      <c r="L2954" s="18" t="s">
        <v>5901</v>
      </c>
      <c r="N2954" s="20">
        <v>45322</v>
      </c>
      <c r="O2954" s="18" t="s">
        <v>11745</v>
      </c>
      <c r="P2954" s="18" t="s">
        <v>11744</v>
      </c>
      <c r="Q2954" s="18" t="s">
        <v>11711</v>
      </c>
      <c r="T2954" s="18">
        <v>0</v>
      </c>
      <c r="U2954" s="18">
        <v>0</v>
      </c>
    </row>
    <row r="2955" spans="2:21" x14ac:dyDescent="0.4">
      <c r="B2955" s="18" t="s">
        <v>5926</v>
      </c>
      <c r="C2955" s="18" t="s">
        <v>5910</v>
      </c>
      <c r="D2955" s="18" t="s">
        <v>11679</v>
      </c>
      <c r="E2955" s="19" t="s">
        <v>17463</v>
      </c>
      <c r="F2955" s="18" t="s">
        <v>5935</v>
      </c>
      <c r="G2955" s="18" t="s">
        <v>29</v>
      </c>
      <c r="H2955" s="18" t="s">
        <v>5936</v>
      </c>
      <c r="I2955" s="19" t="s">
        <v>17464</v>
      </c>
      <c r="J2955" s="18" t="s">
        <v>5904</v>
      </c>
      <c r="K2955" s="18" t="s">
        <v>17539</v>
      </c>
      <c r="L2955" s="18" t="s">
        <v>5901</v>
      </c>
      <c r="N2955" s="20">
        <v>45380</v>
      </c>
      <c r="O2955" s="18" t="s">
        <v>17540</v>
      </c>
      <c r="P2955" s="18" t="s">
        <v>17539</v>
      </c>
      <c r="Q2955" s="18" t="s">
        <v>17467</v>
      </c>
      <c r="R2955" s="18">
        <v>0.66</v>
      </c>
      <c r="T2955" s="18">
        <v>0</v>
      </c>
      <c r="U2955" s="18">
        <v>0</v>
      </c>
    </row>
    <row r="2956" spans="2:21" x14ac:dyDescent="0.4">
      <c r="B2956" s="18" t="s">
        <v>5926</v>
      </c>
      <c r="C2956" s="18" t="s">
        <v>5910</v>
      </c>
      <c r="D2956" s="18" t="s">
        <v>11679</v>
      </c>
      <c r="E2956" s="19" t="s">
        <v>17463</v>
      </c>
      <c r="F2956" s="18" t="s">
        <v>5935</v>
      </c>
      <c r="G2956" s="18" t="s">
        <v>29</v>
      </c>
      <c r="H2956" s="18" t="s">
        <v>5936</v>
      </c>
      <c r="I2956" s="19" t="s">
        <v>17464</v>
      </c>
      <c r="J2956" s="18" t="s">
        <v>5843</v>
      </c>
      <c r="K2956" s="18" t="s">
        <v>17537</v>
      </c>
      <c r="L2956" s="18" t="s">
        <v>5901</v>
      </c>
      <c r="N2956" s="20">
        <v>45380</v>
      </c>
      <c r="O2956" s="18" t="s">
        <v>17538</v>
      </c>
      <c r="P2956" s="18" t="s">
        <v>17537</v>
      </c>
      <c r="Q2956" s="18" t="s">
        <v>17467</v>
      </c>
      <c r="R2956" s="18">
        <v>0.66</v>
      </c>
      <c r="T2956" s="18">
        <v>0</v>
      </c>
      <c r="U2956" s="18">
        <v>0</v>
      </c>
    </row>
    <row r="2957" spans="2:21" x14ac:dyDescent="0.4">
      <c r="B2957" s="18" t="s">
        <v>5926</v>
      </c>
      <c r="C2957" s="18" t="s">
        <v>5910</v>
      </c>
      <c r="D2957" s="18" t="s">
        <v>11679</v>
      </c>
      <c r="E2957" s="19" t="s">
        <v>17463</v>
      </c>
      <c r="F2957" s="18" t="s">
        <v>5935</v>
      </c>
      <c r="G2957" s="18" t="s">
        <v>29</v>
      </c>
      <c r="H2957" s="18" t="s">
        <v>5936</v>
      </c>
      <c r="I2957" s="19" t="s">
        <v>17470</v>
      </c>
      <c r="J2957" s="18" t="s">
        <v>5899</v>
      </c>
      <c r="K2957" s="18" t="s">
        <v>17541</v>
      </c>
      <c r="L2957" s="18" t="s">
        <v>5901</v>
      </c>
      <c r="M2957" s="19" t="s">
        <v>17472</v>
      </c>
      <c r="N2957" s="20">
        <v>45380</v>
      </c>
      <c r="O2957" s="18" t="s">
        <v>17542</v>
      </c>
      <c r="P2957" s="18" t="s">
        <v>17541</v>
      </c>
      <c r="Q2957" s="18" t="s">
        <v>17467</v>
      </c>
      <c r="R2957" s="18">
        <v>0.82</v>
      </c>
      <c r="T2957" s="18">
        <v>0</v>
      </c>
      <c r="U2957" s="18">
        <v>0</v>
      </c>
    </row>
    <row r="2958" spans="2:21" x14ac:dyDescent="0.4">
      <c r="B2958" s="18" t="s">
        <v>5926</v>
      </c>
      <c r="C2958" s="18" t="s">
        <v>5910</v>
      </c>
      <c r="D2958" s="18" t="s">
        <v>11679</v>
      </c>
      <c r="E2958" s="19" t="s">
        <v>17463</v>
      </c>
      <c r="F2958" s="18" t="s">
        <v>5935</v>
      </c>
      <c r="G2958" s="18" t="s">
        <v>926</v>
      </c>
      <c r="H2958" s="18" t="s">
        <v>6145</v>
      </c>
      <c r="I2958" s="19" t="s">
        <v>17474</v>
      </c>
      <c r="J2958" s="18" t="s">
        <v>5904</v>
      </c>
      <c r="K2958" s="18" t="s">
        <v>17545</v>
      </c>
      <c r="L2958" s="18" t="s">
        <v>5901</v>
      </c>
      <c r="N2958" s="20">
        <v>45380</v>
      </c>
      <c r="O2958" s="18" t="s">
        <v>17546</v>
      </c>
      <c r="P2958" s="18" t="s">
        <v>17545</v>
      </c>
      <c r="Q2958" s="18" t="s">
        <v>17467</v>
      </c>
      <c r="R2958" s="18">
        <v>1</v>
      </c>
      <c r="T2958" s="18">
        <v>0</v>
      </c>
      <c r="U2958" s="18">
        <v>0</v>
      </c>
    </row>
    <row r="2959" spans="2:21" x14ac:dyDescent="0.4">
      <c r="B2959" s="18" t="s">
        <v>5926</v>
      </c>
      <c r="C2959" s="18" t="s">
        <v>5910</v>
      </c>
      <c r="D2959" s="18" t="s">
        <v>11679</v>
      </c>
      <c r="E2959" s="19" t="s">
        <v>17463</v>
      </c>
      <c r="F2959" s="18" t="s">
        <v>5935</v>
      </c>
      <c r="G2959" s="18" t="s">
        <v>926</v>
      </c>
      <c r="H2959" s="18" t="s">
        <v>6145</v>
      </c>
      <c r="I2959" s="19" t="s">
        <v>17474</v>
      </c>
      <c r="J2959" s="18" t="s">
        <v>5843</v>
      </c>
      <c r="K2959" s="18" t="s">
        <v>17543</v>
      </c>
      <c r="L2959" s="18" t="s">
        <v>5901</v>
      </c>
      <c r="N2959" s="20">
        <v>45380</v>
      </c>
      <c r="O2959" s="18" t="s">
        <v>17544</v>
      </c>
      <c r="P2959" s="18" t="s">
        <v>17543</v>
      </c>
      <c r="Q2959" s="18" t="s">
        <v>17467</v>
      </c>
      <c r="R2959" s="18">
        <v>1</v>
      </c>
      <c r="T2959" s="18">
        <v>0</v>
      </c>
      <c r="U2959" s="18">
        <v>0</v>
      </c>
    </row>
    <row r="2960" spans="2:21" x14ac:dyDescent="0.4">
      <c r="B2960" s="18" t="s">
        <v>5926</v>
      </c>
      <c r="C2960" s="18" t="s">
        <v>5910</v>
      </c>
      <c r="D2960" s="18" t="s">
        <v>11679</v>
      </c>
      <c r="E2960" s="19" t="s">
        <v>17463</v>
      </c>
      <c r="F2960" s="18" t="s">
        <v>5935</v>
      </c>
      <c r="G2960" s="18" t="s">
        <v>926</v>
      </c>
      <c r="H2960" s="18" t="s">
        <v>6145</v>
      </c>
      <c r="I2960" s="19" t="s">
        <v>11702</v>
      </c>
      <c r="J2960" s="18" t="s">
        <v>5899</v>
      </c>
      <c r="K2960" s="18" t="s">
        <v>17563</v>
      </c>
      <c r="L2960" s="18" t="s">
        <v>5901</v>
      </c>
      <c r="N2960" s="20">
        <v>45380</v>
      </c>
      <c r="O2960" s="18" t="s">
        <v>17564</v>
      </c>
      <c r="P2960" s="18" t="s">
        <v>17563</v>
      </c>
      <c r="Q2960" s="18" t="s">
        <v>17467</v>
      </c>
      <c r="T2960" s="18">
        <v>0</v>
      </c>
      <c r="U2960" s="18">
        <v>0</v>
      </c>
    </row>
    <row r="2961" spans="2:21" x14ac:dyDescent="0.4">
      <c r="B2961" s="18" t="s">
        <v>5926</v>
      </c>
      <c r="C2961" s="18" t="s">
        <v>5910</v>
      </c>
      <c r="D2961" s="18" t="s">
        <v>11679</v>
      </c>
      <c r="E2961" s="19" t="s">
        <v>17463</v>
      </c>
      <c r="F2961" s="18" t="s">
        <v>5935</v>
      </c>
      <c r="G2961" s="18" t="s">
        <v>926</v>
      </c>
      <c r="H2961" s="18" t="s">
        <v>6145</v>
      </c>
      <c r="I2961" s="19" t="s">
        <v>11702</v>
      </c>
      <c r="J2961" s="18" t="s">
        <v>5904</v>
      </c>
      <c r="K2961" s="18" t="s">
        <v>17561</v>
      </c>
      <c r="L2961" s="18" t="s">
        <v>5901</v>
      </c>
      <c r="N2961" s="20">
        <v>45380</v>
      </c>
      <c r="O2961" s="18" t="s">
        <v>17562</v>
      </c>
      <c r="P2961" s="18" t="s">
        <v>17561</v>
      </c>
      <c r="Q2961" s="18" t="s">
        <v>17467</v>
      </c>
      <c r="T2961" s="18">
        <v>0</v>
      </c>
      <c r="U2961" s="18">
        <v>0</v>
      </c>
    </row>
    <row r="2962" spans="2:21" x14ac:dyDescent="0.4">
      <c r="B2962" s="18" t="s">
        <v>5926</v>
      </c>
      <c r="C2962" s="18" t="s">
        <v>5910</v>
      </c>
      <c r="D2962" s="18" t="s">
        <v>11679</v>
      </c>
      <c r="E2962" s="19" t="s">
        <v>17463</v>
      </c>
      <c r="F2962" s="18" t="s">
        <v>5935</v>
      </c>
      <c r="G2962" s="18" t="s">
        <v>926</v>
      </c>
      <c r="H2962" s="18" t="s">
        <v>6145</v>
      </c>
      <c r="I2962" s="19" t="s">
        <v>11702</v>
      </c>
      <c r="J2962" s="18" t="s">
        <v>5843</v>
      </c>
      <c r="K2962" s="18" t="s">
        <v>17559</v>
      </c>
      <c r="L2962" s="18" t="s">
        <v>5901</v>
      </c>
      <c r="N2962" s="20">
        <v>45380</v>
      </c>
      <c r="O2962" s="18" t="s">
        <v>17560</v>
      </c>
      <c r="P2962" s="18" t="s">
        <v>17559</v>
      </c>
      <c r="Q2962" s="18" t="s">
        <v>17467</v>
      </c>
      <c r="T2962" s="18">
        <v>0</v>
      </c>
      <c r="U2962" s="18">
        <v>0</v>
      </c>
    </row>
    <row r="2963" spans="2:21" x14ac:dyDescent="0.4">
      <c r="B2963" s="18" t="s">
        <v>5926</v>
      </c>
      <c r="C2963" s="18" t="s">
        <v>5910</v>
      </c>
      <c r="D2963" s="18" t="s">
        <v>11679</v>
      </c>
      <c r="E2963" s="19" t="s">
        <v>17463</v>
      </c>
      <c r="F2963" s="18" t="s">
        <v>5935</v>
      </c>
      <c r="G2963" s="18" t="s">
        <v>926</v>
      </c>
      <c r="H2963" s="18" t="s">
        <v>6145</v>
      </c>
      <c r="I2963" s="19" t="s">
        <v>7977</v>
      </c>
      <c r="J2963" s="18" t="s">
        <v>5899</v>
      </c>
      <c r="K2963" s="18" t="s">
        <v>17547</v>
      </c>
      <c r="L2963" s="18" t="s">
        <v>5901</v>
      </c>
      <c r="M2963" s="19" t="s">
        <v>17480</v>
      </c>
      <c r="N2963" s="20">
        <v>45380</v>
      </c>
      <c r="O2963" s="18" t="s">
        <v>17548</v>
      </c>
      <c r="P2963" s="18" t="s">
        <v>17547</v>
      </c>
      <c r="Q2963" s="18" t="s">
        <v>17467</v>
      </c>
      <c r="R2963" s="18">
        <v>1.3</v>
      </c>
      <c r="T2963" s="18">
        <v>0</v>
      </c>
      <c r="U2963" s="18">
        <v>0</v>
      </c>
    </row>
    <row r="2964" spans="2:21" x14ac:dyDescent="0.4">
      <c r="B2964" s="18" t="s">
        <v>5926</v>
      </c>
      <c r="C2964" s="18" t="s">
        <v>5910</v>
      </c>
      <c r="D2964" s="18" t="s">
        <v>11679</v>
      </c>
      <c r="E2964" s="19" t="s">
        <v>17463</v>
      </c>
      <c r="F2964" s="18" t="s">
        <v>5935</v>
      </c>
      <c r="G2964" s="18" t="s">
        <v>703</v>
      </c>
      <c r="H2964" s="18" t="s">
        <v>6466</v>
      </c>
      <c r="I2964" s="19" t="s">
        <v>7977</v>
      </c>
      <c r="J2964" s="18" t="s">
        <v>5904</v>
      </c>
      <c r="K2964" s="18" t="s">
        <v>17551</v>
      </c>
      <c r="L2964" s="18" t="s">
        <v>5901</v>
      </c>
      <c r="N2964" s="20">
        <v>45380</v>
      </c>
      <c r="O2964" s="18" t="s">
        <v>17552</v>
      </c>
      <c r="P2964" s="18" t="s">
        <v>17551</v>
      </c>
      <c r="Q2964" s="18" t="s">
        <v>17467</v>
      </c>
      <c r="R2964" s="18">
        <v>1.3</v>
      </c>
      <c r="T2964" s="18">
        <v>0</v>
      </c>
      <c r="U2964" s="18">
        <v>0</v>
      </c>
    </row>
    <row r="2965" spans="2:21" x14ac:dyDescent="0.4">
      <c r="B2965" s="18" t="s">
        <v>5926</v>
      </c>
      <c r="C2965" s="18" t="s">
        <v>5910</v>
      </c>
      <c r="D2965" s="18" t="s">
        <v>11679</v>
      </c>
      <c r="E2965" s="19" t="s">
        <v>17463</v>
      </c>
      <c r="F2965" s="18" t="s">
        <v>5935</v>
      </c>
      <c r="G2965" s="18" t="s">
        <v>703</v>
      </c>
      <c r="H2965" s="18" t="s">
        <v>6466</v>
      </c>
      <c r="I2965" s="19" t="s">
        <v>7977</v>
      </c>
      <c r="J2965" s="18" t="s">
        <v>5843</v>
      </c>
      <c r="K2965" s="18" t="s">
        <v>17549</v>
      </c>
      <c r="L2965" s="18" t="s">
        <v>5901</v>
      </c>
      <c r="N2965" s="20">
        <v>45380</v>
      </c>
      <c r="O2965" s="18" t="s">
        <v>17550</v>
      </c>
      <c r="P2965" s="18" t="s">
        <v>17549</v>
      </c>
      <c r="Q2965" s="18" t="s">
        <v>17467</v>
      </c>
      <c r="R2965" s="18">
        <v>1.3</v>
      </c>
      <c r="T2965" s="18">
        <v>0</v>
      </c>
      <c r="U2965" s="18">
        <v>0</v>
      </c>
    </row>
    <row r="2966" spans="2:21" x14ac:dyDescent="0.4">
      <c r="B2966" s="18" t="s">
        <v>5926</v>
      </c>
      <c r="C2966" s="18" t="s">
        <v>5910</v>
      </c>
      <c r="D2966" s="18" t="s">
        <v>11679</v>
      </c>
      <c r="E2966" s="19" t="s">
        <v>17463</v>
      </c>
      <c r="F2966" s="18" t="s">
        <v>5935</v>
      </c>
      <c r="G2966" s="18" t="s">
        <v>703</v>
      </c>
      <c r="H2966" s="18" t="s">
        <v>6466</v>
      </c>
      <c r="I2966" s="19" t="s">
        <v>11680</v>
      </c>
      <c r="J2966" s="18" t="s">
        <v>5899</v>
      </c>
      <c r="K2966" s="18" t="s">
        <v>17569</v>
      </c>
      <c r="L2966" s="18" t="s">
        <v>5901</v>
      </c>
      <c r="N2966" s="20">
        <v>45380</v>
      </c>
      <c r="O2966" s="18" t="s">
        <v>17570</v>
      </c>
      <c r="P2966" s="18" t="s">
        <v>17569</v>
      </c>
      <c r="Q2966" s="18" t="s">
        <v>17467</v>
      </c>
      <c r="T2966" s="18">
        <v>0</v>
      </c>
      <c r="U2966" s="18">
        <v>0</v>
      </c>
    </row>
    <row r="2967" spans="2:21" x14ac:dyDescent="0.4">
      <c r="B2967" s="18" t="s">
        <v>5926</v>
      </c>
      <c r="C2967" s="18" t="s">
        <v>5910</v>
      </c>
      <c r="D2967" s="18" t="s">
        <v>11679</v>
      </c>
      <c r="E2967" s="19" t="s">
        <v>17463</v>
      </c>
      <c r="F2967" s="18" t="s">
        <v>5935</v>
      </c>
      <c r="G2967" s="18" t="s">
        <v>703</v>
      </c>
      <c r="H2967" s="18" t="s">
        <v>6466</v>
      </c>
      <c r="I2967" s="19" t="s">
        <v>11680</v>
      </c>
      <c r="J2967" s="18" t="s">
        <v>5904</v>
      </c>
      <c r="K2967" s="18" t="s">
        <v>17567</v>
      </c>
      <c r="L2967" s="18" t="s">
        <v>5901</v>
      </c>
      <c r="N2967" s="20">
        <v>45380</v>
      </c>
      <c r="O2967" s="18" t="s">
        <v>17568</v>
      </c>
      <c r="P2967" s="18" t="s">
        <v>17567</v>
      </c>
      <c r="Q2967" s="18" t="s">
        <v>17467</v>
      </c>
      <c r="T2967" s="18">
        <v>0</v>
      </c>
      <c r="U2967" s="18">
        <v>0</v>
      </c>
    </row>
    <row r="2968" spans="2:21" x14ac:dyDescent="0.4">
      <c r="B2968" s="18" t="s">
        <v>5926</v>
      </c>
      <c r="C2968" s="18" t="s">
        <v>5910</v>
      </c>
      <c r="D2968" s="18" t="s">
        <v>11679</v>
      </c>
      <c r="E2968" s="19" t="s">
        <v>17463</v>
      </c>
      <c r="F2968" s="18" t="s">
        <v>5935</v>
      </c>
      <c r="G2968" s="18" t="s">
        <v>703</v>
      </c>
      <c r="H2968" s="18" t="s">
        <v>6466</v>
      </c>
      <c r="I2968" s="19" t="s">
        <v>11680</v>
      </c>
      <c r="J2968" s="18" t="s">
        <v>5843</v>
      </c>
      <c r="K2968" s="18" t="s">
        <v>17565</v>
      </c>
      <c r="L2968" s="18" t="s">
        <v>5901</v>
      </c>
      <c r="N2968" s="20">
        <v>45380</v>
      </c>
      <c r="O2968" s="18" t="s">
        <v>17566</v>
      </c>
      <c r="P2968" s="18" t="s">
        <v>17565</v>
      </c>
      <c r="Q2968" s="18" t="s">
        <v>17467</v>
      </c>
      <c r="T2968" s="18">
        <v>0</v>
      </c>
      <c r="U2968" s="18">
        <v>0</v>
      </c>
    </row>
    <row r="2969" spans="2:21" x14ac:dyDescent="0.4">
      <c r="B2969" s="18" t="s">
        <v>5926</v>
      </c>
      <c r="C2969" s="18" t="s">
        <v>5910</v>
      </c>
      <c r="D2969" s="18" t="s">
        <v>11679</v>
      </c>
      <c r="E2969" s="19" t="s">
        <v>17463</v>
      </c>
      <c r="F2969" s="18" t="s">
        <v>5935</v>
      </c>
      <c r="G2969" s="18" t="s">
        <v>703</v>
      </c>
      <c r="H2969" s="18" t="s">
        <v>6466</v>
      </c>
      <c r="I2969" s="19" t="s">
        <v>11688</v>
      </c>
      <c r="J2969" s="18" t="s">
        <v>5899</v>
      </c>
      <c r="K2969" s="18" t="s">
        <v>17575</v>
      </c>
      <c r="L2969" s="18" t="s">
        <v>5901</v>
      </c>
      <c r="N2969" s="20">
        <v>45380</v>
      </c>
      <c r="O2969" s="18" t="s">
        <v>17576</v>
      </c>
      <c r="P2969" s="18" t="s">
        <v>17575</v>
      </c>
      <c r="Q2969" s="18" t="s">
        <v>17467</v>
      </c>
      <c r="T2969" s="18">
        <v>0</v>
      </c>
      <c r="U2969" s="18">
        <v>0</v>
      </c>
    </row>
    <row r="2970" spans="2:21" x14ac:dyDescent="0.4">
      <c r="B2970" s="18" t="s">
        <v>5926</v>
      </c>
      <c r="C2970" s="18" t="s">
        <v>5910</v>
      </c>
      <c r="D2970" s="18" t="s">
        <v>11679</v>
      </c>
      <c r="E2970" s="19" t="s">
        <v>17463</v>
      </c>
      <c r="F2970" s="18" t="s">
        <v>5935</v>
      </c>
      <c r="G2970" s="18" t="s">
        <v>703</v>
      </c>
      <c r="H2970" s="18" t="s">
        <v>6466</v>
      </c>
      <c r="I2970" s="19" t="s">
        <v>11688</v>
      </c>
      <c r="J2970" s="18" t="s">
        <v>5904</v>
      </c>
      <c r="K2970" s="18" t="s">
        <v>17573</v>
      </c>
      <c r="L2970" s="18" t="s">
        <v>5901</v>
      </c>
      <c r="N2970" s="20">
        <v>45380</v>
      </c>
      <c r="O2970" s="18" t="s">
        <v>17574</v>
      </c>
      <c r="P2970" s="18" t="s">
        <v>17573</v>
      </c>
      <c r="Q2970" s="18" t="s">
        <v>17467</v>
      </c>
      <c r="T2970" s="18">
        <v>0</v>
      </c>
      <c r="U2970" s="18">
        <v>0</v>
      </c>
    </row>
    <row r="2971" spans="2:21" x14ac:dyDescent="0.4">
      <c r="B2971" s="18" t="s">
        <v>5926</v>
      </c>
      <c r="C2971" s="18" t="s">
        <v>5910</v>
      </c>
      <c r="D2971" s="18" t="s">
        <v>11679</v>
      </c>
      <c r="E2971" s="19" t="s">
        <v>17463</v>
      </c>
      <c r="F2971" s="18" t="s">
        <v>5935</v>
      </c>
      <c r="G2971" s="18" t="s">
        <v>703</v>
      </c>
      <c r="H2971" s="18" t="s">
        <v>6466</v>
      </c>
      <c r="I2971" s="19" t="s">
        <v>11688</v>
      </c>
      <c r="J2971" s="18" t="s">
        <v>5843</v>
      </c>
      <c r="K2971" s="18" t="s">
        <v>17571</v>
      </c>
      <c r="L2971" s="18" t="s">
        <v>5901</v>
      </c>
      <c r="N2971" s="20">
        <v>45380</v>
      </c>
      <c r="O2971" s="18" t="s">
        <v>17572</v>
      </c>
      <c r="P2971" s="18" t="s">
        <v>17571</v>
      </c>
      <c r="Q2971" s="18" t="s">
        <v>17467</v>
      </c>
      <c r="T2971" s="18">
        <v>0</v>
      </c>
      <c r="U2971" s="18">
        <v>0</v>
      </c>
    </row>
    <row r="2972" spans="2:21" x14ac:dyDescent="0.4">
      <c r="B2972" s="18" t="s">
        <v>5926</v>
      </c>
      <c r="C2972" s="18" t="s">
        <v>5910</v>
      </c>
      <c r="D2972" s="18" t="s">
        <v>11679</v>
      </c>
      <c r="E2972" s="19" t="s">
        <v>17463</v>
      </c>
      <c r="F2972" s="18" t="s">
        <v>5935</v>
      </c>
      <c r="G2972" s="18" t="s">
        <v>275</v>
      </c>
      <c r="H2972" s="18" t="s">
        <v>6302</v>
      </c>
      <c r="I2972" s="19" t="s">
        <v>11695</v>
      </c>
      <c r="J2972" s="18" t="s">
        <v>5899</v>
      </c>
      <c r="K2972" s="18" t="s">
        <v>17581</v>
      </c>
      <c r="L2972" s="18" t="s">
        <v>5901</v>
      </c>
      <c r="N2972" s="20">
        <v>45380</v>
      </c>
      <c r="O2972" s="18" t="s">
        <v>17582</v>
      </c>
      <c r="P2972" s="18" t="s">
        <v>17581</v>
      </c>
      <c r="Q2972" s="18" t="s">
        <v>17467</v>
      </c>
      <c r="T2972" s="18">
        <v>0</v>
      </c>
      <c r="U2972" s="18">
        <v>0</v>
      </c>
    </row>
    <row r="2973" spans="2:21" x14ac:dyDescent="0.4">
      <c r="B2973" s="18" t="s">
        <v>5926</v>
      </c>
      <c r="C2973" s="18" t="s">
        <v>5910</v>
      </c>
      <c r="D2973" s="18" t="s">
        <v>11679</v>
      </c>
      <c r="E2973" s="19" t="s">
        <v>17463</v>
      </c>
      <c r="F2973" s="18" t="s">
        <v>5935</v>
      </c>
      <c r="G2973" s="18" t="s">
        <v>275</v>
      </c>
      <c r="H2973" s="18" t="s">
        <v>6302</v>
      </c>
      <c r="I2973" s="19" t="s">
        <v>11695</v>
      </c>
      <c r="J2973" s="18" t="s">
        <v>5904</v>
      </c>
      <c r="K2973" s="18" t="s">
        <v>17579</v>
      </c>
      <c r="L2973" s="18" t="s">
        <v>5901</v>
      </c>
      <c r="N2973" s="20">
        <v>45380</v>
      </c>
      <c r="O2973" s="18" t="s">
        <v>17580</v>
      </c>
      <c r="P2973" s="18" t="s">
        <v>17579</v>
      </c>
      <c r="Q2973" s="18" t="s">
        <v>17467</v>
      </c>
      <c r="T2973" s="18">
        <v>0</v>
      </c>
      <c r="U2973" s="18">
        <v>0</v>
      </c>
    </row>
    <row r="2974" spans="2:21" x14ac:dyDescent="0.4">
      <c r="B2974" s="18" t="s">
        <v>5926</v>
      </c>
      <c r="C2974" s="18" t="s">
        <v>5910</v>
      </c>
      <c r="D2974" s="18" t="s">
        <v>11679</v>
      </c>
      <c r="E2974" s="19" t="s">
        <v>17463</v>
      </c>
      <c r="F2974" s="18" t="s">
        <v>5935</v>
      </c>
      <c r="G2974" s="18" t="s">
        <v>275</v>
      </c>
      <c r="H2974" s="18" t="s">
        <v>6302</v>
      </c>
      <c r="I2974" s="19" t="s">
        <v>11695</v>
      </c>
      <c r="J2974" s="18" t="s">
        <v>5843</v>
      </c>
      <c r="K2974" s="18" t="s">
        <v>17577</v>
      </c>
      <c r="L2974" s="18" t="s">
        <v>5901</v>
      </c>
      <c r="N2974" s="20">
        <v>45380</v>
      </c>
      <c r="O2974" s="18" t="s">
        <v>17578</v>
      </c>
      <c r="P2974" s="18" t="s">
        <v>17577</v>
      </c>
      <c r="Q2974" s="18" t="s">
        <v>17467</v>
      </c>
      <c r="T2974" s="18">
        <v>0</v>
      </c>
      <c r="U2974" s="18">
        <v>0</v>
      </c>
    </row>
    <row r="2975" spans="2:21" x14ac:dyDescent="0.4">
      <c r="B2975" s="18" t="s">
        <v>5926</v>
      </c>
      <c r="C2975" s="18" t="s">
        <v>5910</v>
      </c>
      <c r="D2975" s="18" t="s">
        <v>11679</v>
      </c>
      <c r="E2975" s="19" t="s">
        <v>17486</v>
      </c>
      <c r="F2975" s="18" t="s">
        <v>5935</v>
      </c>
      <c r="G2975" s="18" t="s">
        <v>926</v>
      </c>
      <c r="H2975" s="18" t="s">
        <v>6145</v>
      </c>
      <c r="I2975" s="19" t="s">
        <v>9895</v>
      </c>
      <c r="J2975" s="18" t="s">
        <v>5904</v>
      </c>
      <c r="K2975" s="18" t="s">
        <v>17555</v>
      </c>
      <c r="L2975" s="18" t="s">
        <v>5901</v>
      </c>
      <c r="N2975" s="20">
        <v>45380</v>
      </c>
      <c r="O2975" s="18" t="s">
        <v>17556</v>
      </c>
      <c r="P2975" s="18" t="s">
        <v>17555</v>
      </c>
      <c r="Q2975" s="18" t="s">
        <v>17489</v>
      </c>
      <c r="R2975" s="18">
        <v>1.1000000000000001</v>
      </c>
      <c r="T2975" s="18">
        <v>0</v>
      </c>
      <c r="U2975" s="18">
        <v>0</v>
      </c>
    </row>
    <row r="2976" spans="2:21" x14ac:dyDescent="0.4">
      <c r="B2976" s="18" t="s">
        <v>5926</v>
      </c>
      <c r="C2976" s="18" t="s">
        <v>5910</v>
      </c>
      <c r="D2976" s="18" t="s">
        <v>11679</v>
      </c>
      <c r="E2976" s="19" t="s">
        <v>17486</v>
      </c>
      <c r="F2976" s="18" t="s">
        <v>5935</v>
      </c>
      <c r="G2976" s="18" t="s">
        <v>926</v>
      </c>
      <c r="H2976" s="18" t="s">
        <v>6145</v>
      </c>
      <c r="I2976" s="19" t="s">
        <v>9895</v>
      </c>
      <c r="J2976" s="18" t="s">
        <v>5843</v>
      </c>
      <c r="K2976" s="18" t="s">
        <v>17553</v>
      </c>
      <c r="L2976" s="18" t="s">
        <v>5901</v>
      </c>
      <c r="N2976" s="20">
        <v>45380</v>
      </c>
      <c r="O2976" s="18" t="s">
        <v>17554</v>
      </c>
      <c r="P2976" s="18" t="s">
        <v>17553</v>
      </c>
      <c r="Q2976" s="18" t="s">
        <v>17489</v>
      </c>
      <c r="R2976" s="18">
        <v>1.1000000000000001</v>
      </c>
      <c r="T2976" s="18">
        <v>0</v>
      </c>
      <c r="U2976" s="18">
        <v>0</v>
      </c>
    </row>
    <row r="2977" spans="2:21" x14ac:dyDescent="0.4">
      <c r="B2977" s="18" t="s">
        <v>5926</v>
      </c>
      <c r="C2977" s="18" t="s">
        <v>5910</v>
      </c>
      <c r="D2977" s="18" t="s">
        <v>11679</v>
      </c>
      <c r="E2977" s="19" t="s">
        <v>17486</v>
      </c>
      <c r="F2977" s="18" t="s">
        <v>5935</v>
      </c>
      <c r="G2977" s="18" t="s">
        <v>926</v>
      </c>
      <c r="H2977" s="18" t="s">
        <v>6145</v>
      </c>
      <c r="I2977" s="19" t="s">
        <v>6126</v>
      </c>
      <c r="J2977" s="18" t="s">
        <v>5899</v>
      </c>
      <c r="K2977" s="18" t="s">
        <v>17557</v>
      </c>
      <c r="L2977" s="18" t="s">
        <v>5901</v>
      </c>
      <c r="M2977" s="19" t="s">
        <v>17493</v>
      </c>
      <c r="N2977" s="20">
        <v>45380</v>
      </c>
      <c r="O2977" s="18" t="s">
        <v>17558</v>
      </c>
      <c r="P2977" s="18" t="s">
        <v>17557</v>
      </c>
      <c r="Q2977" s="18" t="s">
        <v>17489</v>
      </c>
      <c r="R2977" s="18">
        <v>1.2</v>
      </c>
      <c r="T2977" s="18">
        <v>0</v>
      </c>
      <c r="U2977" s="18">
        <v>0</v>
      </c>
    </row>
    <row r="2978" spans="2:21" x14ac:dyDescent="0.4">
      <c r="B2978" s="18" t="s">
        <v>5926</v>
      </c>
      <c r="C2978" s="18" t="s">
        <v>5910</v>
      </c>
      <c r="D2978" s="18" t="s">
        <v>11679</v>
      </c>
      <c r="E2978" s="19" t="s">
        <v>17486</v>
      </c>
      <c r="F2978" s="18" t="s">
        <v>5935</v>
      </c>
      <c r="G2978" s="18" t="s">
        <v>703</v>
      </c>
      <c r="H2978" s="18" t="s">
        <v>6466</v>
      </c>
      <c r="I2978" s="19" t="s">
        <v>11480</v>
      </c>
      <c r="J2978" s="18" t="s">
        <v>5899</v>
      </c>
      <c r="K2978" s="18" t="s">
        <v>17587</v>
      </c>
      <c r="L2978" s="18" t="s">
        <v>5901</v>
      </c>
      <c r="N2978" s="20">
        <v>45380</v>
      </c>
      <c r="O2978" s="18" t="s">
        <v>17588</v>
      </c>
      <c r="P2978" s="18" t="s">
        <v>17587</v>
      </c>
      <c r="Q2978" s="18" t="s">
        <v>17489</v>
      </c>
      <c r="T2978" s="18">
        <v>0</v>
      </c>
      <c r="U2978" s="18">
        <v>0</v>
      </c>
    </row>
    <row r="2979" spans="2:21" x14ac:dyDescent="0.4">
      <c r="B2979" s="18" t="s">
        <v>5926</v>
      </c>
      <c r="C2979" s="18" t="s">
        <v>5910</v>
      </c>
      <c r="D2979" s="18" t="s">
        <v>11679</v>
      </c>
      <c r="E2979" s="19" t="s">
        <v>17486</v>
      </c>
      <c r="F2979" s="18" t="s">
        <v>5935</v>
      </c>
      <c r="G2979" s="18" t="s">
        <v>703</v>
      </c>
      <c r="H2979" s="18" t="s">
        <v>6466</v>
      </c>
      <c r="I2979" s="19" t="s">
        <v>11480</v>
      </c>
      <c r="J2979" s="18" t="s">
        <v>5904</v>
      </c>
      <c r="K2979" s="18" t="s">
        <v>17585</v>
      </c>
      <c r="L2979" s="18" t="s">
        <v>5901</v>
      </c>
      <c r="N2979" s="20">
        <v>45380</v>
      </c>
      <c r="O2979" s="18" t="s">
        <v>17586</v>
      </c>
      <c r="P2979" s="18" t="s">
        <v>17585</v>
      </c>
      <c r="Q2979" s="18" t="s">
        <v>17489</v>
      </c>
      <c r="T2979" s="18">
        <v>0</v>
      </c>
      <c r="U2979" s="18">
        <v>0</v>
      </c>
    </row>
    <row r="2980" spans="2:21" x14ac:dyDescent="0.4">
      <c r="B2980" s="18" t="s">
        <v>5926</v>
      </c>
      <c r="C2980" s="18" t="s">
        <v>5910</v>
      </c>
      <c r="D2980" s="18" t="s">
        <v>11679</v>
      </c>
      <c r="E2980" s="19" t="s">
        <v>17486</v>
      </c>
      <c r="F2980" s="18" t="s">
        <v>5935</v>
      </c>
      <c r="G2980" s="18" t="s">
        <v>703</v>
      </c>
      <c r="H2980" s="18" t="s">
        <v>6466</v>
      </c>
      <c r="I2980" s="19" t="s">
        <v>11480</v>
      </c>
      <c r="J2980" s="18" t="s">
        <v>5843</v>
      </c>
      <c r="K2980" s="18" t="s">
        <v>17583</v>
      </c>
      <c r="L2980" s="18" t="s">
        <v>5901</v>
      </c>
      <c r="N2980" s="20">
        <v>45380</v>
      </c>
      <c r="O2980" s="18" t="s">
        <v>17584</v>
      </c>
      <c r="P2980" s="18" t="s">
        <v>17583</v>
      </c>
      <c r="Q2980" s="18" t="s">
        <v>17489</v>
      </c>
      <c r="T2980" s="18">
        <v>0</v>
      </c>
      <c r="U2980" s="18">
        <v>0</v>
      </c>
    </row>
    <row r="2981" spans="2:21" x14ac:dyDescent="0.4">
      <c r="B2981" s="18" t="s">
        <v>5926</v>
      </c>
      <c r="C2981" s="18" t="s">
        <v>5910</v>
      </c>
      <c r="D2981" s="18" t="s">
        <v>11679</v>
      </c>
      <c r="E2981" s="19" t="s">
        <v>17486</v>
      </c>
      <c r="F2981" s="18" t="s">
        <v>5935</v>
      </c>
      <c r="G2981" s="18" t="s">
        <v>275</v>
      </c>
      <c r="H2981" s="18" t="s">
        <v>6302</v>
      </c>
      <c r="I2981" s="19" t="s">
        <v>11770</v>
      </c>
      <c r="J2981" s="18" t="s">
        <v>5899</v>
      </c>
      <c r="K2981" s="18" t="s">
        <v>17593</v>
      </c>
      <c r="L2981" s="18" t="s">
        <v>5901</v>
      </c>
      <c r="N2981" s="20">
        <v>45380</v>
      </c>
      <c r="O2981" s="18" t="s">
        <v>17594</v>
      </c>
      <c r="P2981" s="18" t="s">
        <v>17593</v>
      </c>
      <c r="Q2981" s="18" t="s">
        <v>17489</v>
      </c>
      <c r="T2981" s="18">
        <v>0</v>
      </c>
      <c r="U2981" s="18">
        <v>0</v>
      </c>
    </row>
    <row r="2982" spans="2:21" x14ac:dyDescent="0.4">
      <c r="B2982" s="18" t="s">
        <v>5926</v>
      </c>
      <c r="C2982" s="18" t="s">
        <v>5910</v>
      </c>
      <c r="D2982" s="18" t="s">
        <v>11679</v>
      </c>
      <c r="E2982" s="19" t="s">
        <v>17486</v>
      </c>
      <c r="F2982" s="18" t="s">
        <v>5935</v>
      </c>
      <c r="G2982" s="18" t="s">
        <v>275</v>
      </c>
      <c r="H2982" s="18" t="s">
        <v>6302</v>
      </c>
      <c r="I2982" s="19" t="s">
        <v>11770</v>
      </c>
      <c r="J2982" s="18" t="s">
        <v>5904</v>
      </c>
      <c r="K2982" s="18" t="s">
        <v>17591</v>
      </c>
      <c r="L2982" s="18" t="s">
        <v>5901</v>
      </c>
      <c r="N2982" s="20">
        <v>45380</v>
      </c>
      <c r="O2982" s="18" t="s">
        <v>17592</v>
      </c>
      <c r="P2982" s="18" t="s">
        <v>17591</v>
      </c>
      <c r="Q2982" s="18" t="s">
        <v>17489</v>
      </c>
      <c r="T2982" s="18">
        <v>0</v>
      </c>
      <c r="U2982" s="18">
        <v>0</v>
      </c>
    </row>
    <row r="2983" spans="2:21" x14ac:dyDescent="0.4">
      <c r="B2983" s="18" t="s">
        <v>5926</v>
      </c>
      <c r="C2983" s="18" t="s">
        <v>5910</v>
      </c>
      <c r="D2983" s="18" t="s">
        <v>11679</v>
      </c>
      <c r="E2983" s="19" t="s">
        <v>17486</v>
      </c>
      <c r="F2983" s="18" t="s">
        <v>5935</v>
      </c>
      <c r="G2983" s="18" t="s">
        <v>275</v>
      </c>
      <c r="H2983" s="18" t="s">
        <v>6302</v>
      </c>
      <c r="I2983" s="19" t="s">
        <v>11770</v>
      </c>
      <c r="J2983" s="18" t="s">
        <v>5843</v>
      </c>
      <c r="K2983" s="18" t="s">
        <v>17589</v>
      </c>
      <c r="L2983" s="18" t="s">
        <v>5901</v>
      </c>
      <c r="N2983" s="20">
        <v>45380</v>
      </c>
      <c r="O2983" s="18" t="s">
        <v>17590</v>
      </c>
      <c r="P2983" s="18" t="s">
        <v>17589</v>
      </c>
      <c r="Q2983" s="18" t="s">
        <v>17489</v>
      </c>
      <c r="T2983" s="18">
        <v>0</v>
      </c>
      <c r="U2983" s="18">
        <v>0</v>
      </c>
    </row>
    <row r="2984" spans="2:21" x14ac:dyDescent="0.4">
      <c r="B2984" s="18" t="s">
        <v>5926</v>
      </c>
      <c r="C2984" s="18" t="s">
        <v>5910</v>
      </c>
      <c r="D2984" s="18" t="s">
        <v>11679</v>
      </c>
      <c r="E2984" s="19" t="s">
        <v>17486</v>
      </c>
      <c r="F2984" s="18" t="s">
        <v>5935</v>
      </c>
      <c r="G2984" s="18" t="s">
        <v>39</v>
      </c>
      <c r="H2984" s="18" t="s">
        <v>6318</v>
      </c>
      <c r="I2984" s="19" t="s">
        <v>11502</v>
      </c>
      <c r="J2984" s="18" t="s">
        <v>5899</v>
      </c>
      <c r="K2984" s="18" t="s">
        <v>17599</v>
      </c>
      <c r="L2984" s="18" t="s">
        <v>5901</v>
      </c>
      <c r="N2984" s="20">
        <v>45380</v>
      </c>
      <c r="O2984" s="18" t="s">
        <v>17600</v>
      </c>
      <c r="P2984" s="18" t="s">
        <v>17599</v>
      </c>
      <c r="Q2984" s="18" t="s">
        <v>17489</v>
      </c>
      <c r="T2984" s="18">
        <v>0</v>
      </c>
      <c r="U2984" s="18">
        <v>0</v>
      </c>
    </row>
    <row r="2985" spans="2:21" x14ac:dyDescent="0.4">
      <c r="B2985" s="18" t="s">
        <v>5926</v>
      </c>
      <c r="C2985" s="18" t="s">
        <v>5910</v>
      </c>
      <c r="D2985" s="18" t="s">
        <v>11679</v>
      </c>
      <c r="E2985" s="19" t="s">
        <v>17486</v>
      </c>
      <c r="F2985" s="18" t="s">
        <v>5935</v>
      </c>
      <c r="G2985" s="18" t="s">
        <v>39</v>
      </c>
      <c r="H2985" s="18" t="s">
        <v>6318</v>
      </c>
      <c r="I2985" s="19" t="s">
        <v>11502</v>
      </c>
      <c r="J2985" s="18" t="s">
        <v>5904</v>
      </c>
      <c r="K2985" s="18" t="s">
        <v>17597</v>
      </c>
      <c r="L2985" s="18" t="s">
        <v>5901</v>
      </c>
      <c r="N2985" s="20">
        <v>45380</v>
      </c>
      <c r="O2985" s="18" t="s">
        <v>17598</v>
      </c>
      <c r="P2985" s="18" t="s">
        <v>17597</v>
      </c>
      <c r="Q2985" s="18" t="s">
        <v>17489</v>
      </c>
      <c r="T2985" s="18">
        <v>0</v>
      </c>
      <c r="U2985" s="18">
        <v>0</v>
      </c>
    </row>
    <row r="2986" spans="2:21" x14ac:dyDescent="0.4">
      <c r="B2986" s="18" t="s">
        <v>5926</v>
      </c>
      <c r="C2986" s="18" t="s">
        <v>5910</v>
      </c>
      <c r="D2986" s="18" t="s">
        <v>11679</v>
      </c>
      <c r="E2986" s="19" t="s">
        <v>17486</v>
      </c>
      <c r="F2986" s="18" t="s">
        <v>5935</v>
      </c>
      <c r="G2986" s="18" t="s">
        <v>39</v>
      </c>
      <c r="H2986" s="18" t="s">
        <v>6318</v>
      </c>
      <c r="I2986" s="19" t="s">
        <v>11502</v>
      </c>
      <c r="J2986" s="18" t="s">
        <v>5843</v>
      </c>
      <c r="K2986" s="18" t="s">
        <v>17595</v>
      </c>
      <c r="L2986" s="18" t="s">
        <v>5901</v>
      </c>
      <c r="N2986" s="20">
        <v>45380</v>
      </c>
      <c r="O2986" s="18" t="s">
        <v>17596</v>
      </c>
      <c r="P2986" s="18" t="s">
        <v>17595</v>
      </c>
      <c r="Q2986" s="18" t="s">
        <v>17489</v>
      </c>
      <c r="T2986" s="18">
        <v>0</v>
      </c>
      <c r="U2986" s="18">
        <v>0</v>
      </c>
    </row>
    <row r="2987" spans="2:21" x14ac:dyDescent="0.4">
      <c r="B2987" s="18" t="s">
        <v>5926</v>
      </c>
      <c r="C2987" s="18" t="s">
        <v>5910</v>
      </c>
      <c r="D2987" s="18" t="s">
        <v>5911</v>
      </c>
      <c r="E2987" s="19" t="s">
        <v>16651</v>
      </c>
      <c r="F2987" s="18" t="s">
        <v>5935</v>
      </c>
      <c r="G2987" s="18" t="s">
        <v>29</v>
      </c>
      <c r="H2987" s="18" t="s">
        <v>5936</v>
      </c>
      <c r="I2987" s="19" t="s">
        <v>15465</v>
      </c>
      <c r="J2987" s="18" t="s">
        <v>5899</v>
      </c>
      <c r="K2987" s="18" t="s">
        <v>16779</v>
      </c>
      <c r="L2987" s="18" t="s">
        <v>5901</v>
      </c>
      <c r="N2987" s="20">
        <v>45322</v>
      </c>
      <c r="O2987" s="18" t="s">
        <v>16780</v>
      </c>
      <c r="P2987" s="18" t="s">
        <v>16779</v>
      </c>
      <c r="Q2987" s="18" t="s">
        <v>16654</v>
      </c>
      <c r="R2987" s="18">
        <v>0.85</v>
      </c>
      <c r="T2987" s="18">
        <v>0</v>
      </c>
      <c r="U2987" s="18">
        <v>0</v>
      </c>
    </row>
    <row r="2988" spans="2:21" x14ac:dyDescent="0.4">
      <c r="B2988" s="18" t="s">
        <v>5926</v>
      </c>
      <c r="C2988" s="18" t="s">
        <v>5910</v>
      </c>
      <c r="D2988" s="18" t="s">
        <v>5911</v>
      </c>
      <c r="E2988" s="19" t="s">
        <v>16651</v>
      </c>
      <c r="F2988" s="18" t="s">
        <v>5935</v>
      </c>
      <c r="G2988" s="18" t="s">
        <v>29</v>
      </c>
      <c r="H2988" s="18" t="s">
        <v>5936</v>
      </c>
      <c r="I2988" s="19" t="s">
        <v>15465</v>
      </c>
      <c r="J2988" s="18" t="s">
        <v>5904</v>
      </c>
      <c r="K2988" s="18" t="s">
        <v>16781</v>
      </c>
      <c r="L2988" s="18" t="s">
        <v>5901</v>
      </c>
      <c r="N2988" s="20">
        <v>45322</v>
      </c>
      <c r="O2988" s="18" t="s">
        <v>16782</v>
      </c>
      <c r="P2988" s="18" t="s">
        <v>16781</v>
      </c>
      <c r="Q2988" s="18" t="s">
        <v>16654</v>
      </c>
      <c r="R2988" s="18">
        <v>0.85</v>
      </c>
      <c r="T2988" s="18">
        <v>0</v>
      </c>
      <c r="U2988" s="18">
        <v>0</v>
      </c>
    </row>
    <row r="2989" spans="2:21" x14ac:dyDescent="0.4">
      <c r="B2989" s="18" t="s">
        <v>5926</v>
      </c>
      <c r="C2989" s="18" t="s">
        <v>5910</v>
      </c>
      <c r="D2989" s="18" t="s">
        <v>5911</v>
      </c>
      <c r="E2989" s="19" t="s">
        <v>16651</v>
      </c>
      <c r="F2989" s="18" t="s">
        <v>5935</v>
      </c>
      <c r="G2989" s="18" t="s">
        <v>29</v>
      </c>
      <c r="H2989" s="18" t="s">
        <v>5936</v>
      </c>
      <c r="I2989" s="19" t="s">
        <v>15465</v>
      </c>
      <c r="J2989" s="18" t="s">
        <v>5843</v>
      </c>
      <c r="K2989" s="18" t="s">
        <v>16783</v>
      </c>
      <c r="L2989" s="18" t="s">
        <v>5901</v>
      </c>
      <c r="N2989" s="20">
        <v>45322</v>
      </c>
      <c r="O2989" s="18" t="s">
        <v>16784</v>
      </c>
      <c r="P2989" s="18" t="s">
        <v>16783</v>
      </c>
      <c r="Q2989" s="18" t="s">
        <v>16654</v>
      </c>
      <c r="R2989" s="18">
        <v>0.85</v>
      </c>
      <c r="T2989" s="18">
        <v>0</v>
      </c>
      <c r="U2989" s="18">
        <v>0</v>
      </c>
    </row>
    <row r="2990" spans="2:21" x14ac:dyDescent="0.4">
      <c r="B2990" s="18" t="s">
        <v>5926</v>
      </c>
      <c r="C2990" s="18" t="s">
        <v>5910</v>
      </c>
      <c r="D2990" s="18" t="s">
        <v>5911</v>
      </c>
      <c r="E2990" s="19" t="s">
        <v>16651</v>
      </c>
      <c r="F2990" s="18" t="s">
        <v>5935</v>
      </c>
      <c r="G2990" s="18" t="s">
        <v>29</v>
      </c>
      <c r="H2990" s="18" t="s">
        <v>5936</v>
      </c>
      <c r="I2990" s="19" t="s">
        <v>15465</v>
      </c>
      <c r="J2990" s="18" t="s">
        <v>5923</v>
      </c>
      <c r="K2990" s="18" t="s">
        <v>16785</v>
      </c>
      <c r="L2990" s="18" t="s">
        <v>5901</v>
      </c>
      <c r="N2990" s="20">
        <v>45322</v>
      </c>
      <c r="O2990" s="18" t="s">
        <v>16786</v>
      </c>
      <c r="P2990" s="18" t="s">
        <v>16785</v>
      </c>
      <c r="Q2990" s="18" t="s">
        <v>16654</v>
      </c>
      <c r="R2990" s="18">
        <v>0.85</v>
      </c>
      <c r="T2990" s="18">
        <v>0</v>
      </c>
      <c r="U2990" s="18">
        <v>0</v>
      </c>
    </row>
    <row r="2991" spans="2:21" x14ac:dyDescent="0.4">
      <c r="B2991" s="28" t="s">
        <v>5926</v>
      </c>
      <c r="C2991" s="28" t="s">
        <v>5910</v>
      </c>
      <c r="D2991" s="28" t="s">
        <v>5911</v>
      </c>
      <c r="E2991" s="29" t="s">
        <v>5947</v>
      </c>
      <c r="F2991" s="28" t="s">
        <v>5935</v>
      </c>
      <c r="G2991" s="28" t="s">
        <v>29</v>
      </c>
      <c r="H2991" s="28" t="s">
        <v>5936</v>
      </c>
      <c r="I2991" s="29" t="s">
        <v>5915</v>
      </c>
      <c r="J2991" s="28" t="s">
        <v>5899</v>
      </c>
      <c r="K2991" s="28" t="s">
        <v>5982</v>
      </c>
      <c r="L2991" s="28" t="s">
        <v>5901</v>
      </c>
      <c r="M2991" s="29"/>
      <c r="N2991" s="30">
        <v>45322</v>
      </c>
      <c r="O2991" s="28" t="s">
        <v>5983</v>
      </c>
      <c r="P2991" s="18" t="s">
        <v>5982</v>
      </c>
      <c r="Q2991" s="18" t="s">
        <v>5950</v>
      </c>
      <c r="R2991" s="18">
        <v>0.92</v>
      </c>
      <c r="T2991" s="18">
        <v>0</v>
      </c>
      <c r="U2991" s="18">
        <v>0</v>
      </c>
    </row>
    <row r="2992" spans="2:21" x14ac:dyDescent="0.4">
      <c r="B2992" s="28" t="s">
        <v>5926</v>
      </c>
      <c r="C2992" s="28" t="s">
        <v>5910</v>
      </c>
      <c r="D2992" s="28" t="s">
        <v>5911</v>
      </c>
      <c r="E2992" s="29" t="s">
        <v>5947</v>
      </c>
      <c r="F2992" s="28" t="s">
        <v>5935</v>
      </c>
      <c r="G2992" s="28" t="s">
        <v>29</v>
      </c>
      <c r="H2992" s="28" t="s">
        <v>5936</v>
      </c>
      <c r="I2992" s="29" t="s">
        <v>5915</v>
      </c>
      <c r="J2992" s="28" t="s">
        <v>5904</v>
      </c>
      <c r="K2992" s="28" t="s">
        <v>5984</v>
      </c>
      <c r="L2992" s="28" t="s">
        <v>5901</v>
      </c>
      <c r="M2992" s="29"/>
      <c r="N2992" s="30">
        <v>45322</v>
      </c>
      <c r="O2992" s="28" t="s">
        <v>5985</v>
      </c>
      <c r="P2992" s="18" t="s">
        <v>5984</v>
      </c>
      <c r="Q2992" s="18" t="s">
        <v>5950</v>
      </c>
      <c r="R2992" s="18">
        <v>0.92</v>
      </c>
      <c r="T2992" s="18">
        <v>0</v>
      </c>
      <c r="U2992" s="18">
        <v>0</v>
      </c>
    </row>
    <row r="2993" spans="2:21" x14ac:dyDescent="0.4">
      <c r="B2993" s="28" t="s">
        <v>5926</v>
      </c>
      <c r="C2993" s="28" t="s">
        <v>5910</v>
      </c>
      <c r="D2993" s="28" t="s">
        <v>5911</v>
      </c>
      <c r="E2993" s="29" t="s">
        <v>5947</v>
      </c>
      <c r="F2993" s="28" t="s">
        <v>5935</v>
      </c>
      <c r="G2993" s="28" t="s">
        <v>29</v>
      </c>
      <c r="H2993" s="28" t="s">
        <v>5936</v>
      </c>
      <c r="I2993" s="29" t="s">
        <v>5915</v>
      </c>
      <c r="J2993" s="28" t="s">
        <v>5843</v>
      </c>
      <c r="K2993" s="28" t="s">
        <v>5986</v>
      </c>
      <c r="L2993" s="28" t="s">
        <v>5901</v>
      </c>
      <c r="M2993" s="29"/>
      <c r="N2993" s="30">
        <v>45322</v>
      </c>
      <c r="O2993" s="28" t="s">
        <v>5987</v>
      </c>
      <c r="P2993" s="18" t="s">
        <v>5986</v>
      </c>
      <c r="Q2993" s="18" t="s">
        <v>5950</v>
      </c>
      <c r="R2993" s="18">
        <v>0.92</v>
      </c>
      <c r="T2993" s="18">
        <v>0</v>
      </c>
      <c r="U2993" s="18">
        <v>0</v>
      </c>
    </row>
    <row r="2994" spans="2:21" x14ac:dyDescent="0.4">
      <c r="B2994" s="28" t="s">
        <v>5926</v>
      </c>
      <c r="C2994" s="28" t="s">
        <v>5910</v>
      </c>
      <c r="D2994" s="28" t="s">
        <v>5911</v>
      </c>
      <c r="E2994" s="29" t="s">
        <v>5947</v>
      </c>
      <c r="F2994" s="28" t="s">
        <v>5935</v>
      </c>
      <c r="G2994" s="28" t="s">
        <v>29</v>
      </c>
      <c r="H2994" s="28" t="s">
        <v>5936</v>
      </c>
      <c r="I2994" s="29" t="s">
        <v>5915</v>
      </c>
      <c r="J2994" s="28" t="s">
        <v>5923</v>
      </c>
      <c r="K2994" s="28" t="s">
        <v>5988</v>
      </c>
      <c r="L2994" s="28" t="s">
        <v>5901</v>
      </c>
      <c r="M2994" s="29"/>
      <c r="N2994" s="30">
        <v>45322</v>
      </c>
      <c r="O2994" s="28" t="s">
        <v>5989</v>
      </c>
      <c r="P2994" s="18" t="s">
        <v>5988</v>
      </c>
      <c r="Q2994" s="18" t="s">
        <v>5950</v>
      </c>
      <c r="R2994" s="18">
        <v>0.92</v>
      </c>
      <c r="T2994" s="18">
        <v>0</v>
      </c>
      <c r="U2994" s="18">
        <v>0</v>
      </c>
    </row>
    <row r="2995" spans="2:21" x14ac:dyDescent="0.4">
      <c r="B2995" s="18" t="s">
        <v>5926</v>
      </c>
      <c r="C2995" s="18" t="s">
        <v>5910</v>
      </c>
      <c r="D2995" s="18" t="s">
        <v>5911</v>
      </c>
      <c r="E2995" s="19" t="s">
        <v>575</v>
      </c>
      <c r="F2995" s="18" t="s">
        <v>5935</v>
      </c>
      <c r="G2995" s="18" t="s">
        <v>29</v>
      </c>
      <c r="H2995" s="18" t="s">
        <v>5936</v>
      </c>
      <c r="I2995" s="19" t="s">
        <v>16706</v>
      </c>
      <c r="J2995" s="18" t="s">
        <v>5899</v>
      </c>
      <c r="K2995" s="18" t="s">
        <v>16827</v>
      </c>
      <c r="L2995" s="18" t="s">
        <v>5901</v>
      </c>
      <c r="N2995" s="20">
        <v>45322</v>
      </c>
      <c r="O2995" s="18" t="s">
        <v>16828</v>
      </c>
      <c r="P2995" s="18" t="s">
        <v>16827</v>
      </c>
      <c r="Q2995" s="18" t="s">
        <v>16699</v>
      </c>
      <c r="R2995" s="18">
        <v>0.8</v>
      </c>
      <c r="T2995" s="18">
        <v>0</v>
      </c>
      <c r="U2995" s="18">
        <v>0</v>
      </c>
    </row>
    <row r="2996" spans="2:21" x14ac:dyDescent="0.4">
      <c r="B2996" s="18" t="s">
        <v>5926</v>
      </c>
      <c r="C2996" s="18" t="s">
        <v>5910</v>
      </c>
      <c r="D2996" s="18" t="s">
        <v>5911</v>
      </c>
      <c r="E2996" s="19" t="s">
        <v>575</v>
      </c>
      <c r="F2996" s="18" t="s">
        <v>5935</v>
      </c>
      <c r="G2996" s="18" t="s">
        <v>29</v>
      </c>
      <c r="H2996" s="18" t="s">
        <v>5936</v>
      </c>
      <c r="I2996" s="19" t="s">
        <v>16706</v>
      </c>
      <c r="J2996" s="18" t="s">
        <v>5904</v>
      </c>
      <c r="K2996" s="18" t="s">
        <v>16829</v>
      </c>
      <c r="L2996" s="18" t="s">
        <v>5901</v>
      </c>
      <c r="N2996" s="20">
        <v>45322</v>
      </c>
      <c r="O2996" s="18" t="s">
        <v>16830</v>
      </c>
      <c r="P2996" s="18" t="s">
        <v>16829</v>
      </c>
      <c r="Q2996" s="18" t="s">
        <v>16699</v>
      </c>
      <c r="R2996" s="18">
        <v>0.8</v>
      </c>
      <c r="T2996" s="18">
        <v>0</v>
      </c>
      <c r="U2996" s="18">
        <v>0</v>
      </c>
    </row>
    <row r="2997" spans="2:21" x14ac:dyDescent="0.4">
      <c r="B2997" s="18" t="s">
        <v>5926</v>
      </c>
      <c r="C2997" s="18" t="s">
        <v>5910</v>
      </c>
      <c r="D2997" s="18" t="s">
        <v>5911</v>
      </c>
      <c r="E2997" s="19" t="s">
        <v>575</v>
      </c>
      <c r="F2997" s="18" t="s">
        <v>5935</v>
      </c>
      <c r="G2997" s="18" t="s">
        <v>29</v>
      </c>
      <c r="H2997" s="18" t="s">
        <v>5936</v>
      </c>
      <c r="I2997" s="19" t="s">
        <v>16706</v>
      </c>
      <c r="J2997" s="18" t="s">
        <v>5843</v>
      </c>
      <c r="K2997" s="18" t="s">
        <v>16831</v>
      </c>
      <c r="L2997" s="18" t="s">
        <v>5901</v>
      </c>
      <c r="N2997" s="20">
        <v>45322</v>
      </c>
      <c r="O2997" s="18" t="s">
        <v>16832</v>
      </c>
      <c r="P2997" s="18" t="s">
        <v>16831</v>
      </c>
      <c r="Q2997" s="18" t="s">
        <v>16699</v>
      </c>
      <c r="R2997" s="18">
        <v>0.8</v>
      </c>
      <c r="T2997" s="18">
        <v>0</v>
      </c>
      <c r="U2997" s="18">
        <v>0</v>
      </c>
    </row>
    <row r="2998" spans="2:21" x14ac:dyDescent="0.4">
      <c r="B2998" s="18" t="s">
        <v>5926</v>
      </c>
      <c r="C2998" s="18" t="s">
        <v>5910</v>
      </c>
      <c r="D2998" s="18" t="s">
        <v>5911</v>
      </c>
      <c r="E2998" s="19" t="s">
        <v>575</v>
      </c>
      <c r="F2998" s="18" t="s">
        <v>5935</v>
      </c>
      <c r="G2998" s="18" t="s">
        <v>29</v>
      </c>
      <c r="H2998" s="18" t="s">
        <v>5936</v>
      </c>
      <c r="I2998" s="19" t="s">
        <v>16706</v>
      </c>
      <c r="J2998" s="18" t="s">
        <v>5923</v>
      </c>
      <c r="K2998" s="18" t="s">
        <v>16833</v>
      </c>
      <c r="L2998" s="18" t="s">
        <v>5901</v>
      </c>
      <c r="N2998" s="20">
        <v>45322</v>
      </c>
      <c r="O2998" s="18" t="s">
        <v>16834</v>
      </c>
      <c r="P2998" s="18" t="s">
        <v>16833</v>
      </c>
      <c r="Q2998" s="18" t="s">
        <v>16699</v>
      </c>
      <c r="R2998" s="18">
        <v>0.8</v>
      </c>
      <c r="T2998" s="18">
        <v>0</v>
      </c>
      <c r="U2998" s="18">
        <v>0</v>
      </c>
    </row>
    <row r="2999" spans="2:21" x14ac:dyDescent="0.4">
      <c r="B2999" s="18" t="s">
        <v>5926</v>
      </c>
      <c r="C2999" s="18" t="s">
        <v>5910</v>
      </c>
      <c r="D2999" s="18" t="s">
        <v>5911</v>
      </c>
      <c r="E2999" s="19" t="s">
        <v>575</v>
      </c>
      <c r="F2999" s="18" t="s">
        <v>5935</v>
      </c>
      <c r="G2999" s="18" t="s">
        <v>926</v>
      </c>
      <c r="H2999" s="18" t="s">
        <v>6145</v>
      </c>
      <c r="I2999" s="19" t="s">
        <v>15465</v>
      </c>
      <c r="J2999" s="18" t="s">
        <v>5899</v>
      </c>
      <c r="K2999" s="18" t="s">
        <v>16819</v>
      </c>
      <c r="L2999" s="18" t="s">
        <v>5901</v>
      </c>
      <c r="N2999" s="20">
        <v>45322</v>
      </c>
      <c r="O2999" s="18" t="s">
        <v>16820</v>
      </c>
      <c r="P2999" s="18" t="s">
        <v>16819</v>
      </c>
      <c r="Q2999" s="18" t="s">
        <v>16699</v>
      </c>
      <c r="R2999" s="18">
        <v>0.85</v>
      </c>
      <c r="T2999" s="18">
        <v>0</v>
      </c>
      <c r="U2999" s="18">
        <v>0</v>
      </c>
    </row>
    <row r="3000" spans="2:21" x14ac:dyDescent="0.4">
      <c r="B3000" s="18" t="s">
        <v>5926</v>
      </c>
      <c r="C3000" s="18" t="s">
        <v>5910</v>
      </c>
      <c r="D3000" s="18" t="s">
        <v>5911</v>
      </c>
      <c r="E3000" s="19" t="s">
        <v>575</v>
      </c>
      <c r="F3000" s="18" t="s">
        <v>5935</v>
      </c>
      <c r="G3000" s="18" t="s">
        <v>926</v>
      </c>
      <c r="H3000" s="18" t="s">
        <v>6145</v>
      </c>
      <c r="I3000" s="19" t="s">
        <v>15465</v>
      </c>
      <c r="J3000" s="18" t="s">
        <v>5904</v>
      </c>
      <c r="K3000" s="18" t="s">
        <v>16821</v>
      </c>
      <c r="L3000" s="18" t="s">
        <v>5901</v>
      </c>
      <c r="N3000" s="20">
        <v>45322</v>
      </c>
      <c r="O3000" s="18" t="s">
        <v>16822</v>
      </c>
      <c r="P3000" s="18" t="s">
        <v>16821</v>
      </c>
      <c r="Q3000" s="18" t="s">
        <v>16699</v>
      </c>
      <c r="R3000" s="18">
        <v>0.85</v>
      </c>
      <c r="T3000" s="18">
        <v>0</v>
      </c>
      <c r="U3000" s="18">
        <v>0</v>
      </c>
    </row>
    <row r="3001" spans="2:21" x14ac:dyDescent="0.4">
      <c r="B3001" s="18" t="s">
        <v>5926</v>
      </c>
      <c r="C3001" s="18" t="s">
        <v>5910</v>
      </c>
      <c r="D3001" s="18" t="s">
        <v>5911</v>
      </c>
      <c r="E3001" s="19" t="s">
        <v>575</v>
      </c>
      <c r="F3001" s="18" t="s">
        <v>5935</v>
      </c>
      <c r="G3001" s="18" t="s">
        <v>926</v>
      </c>
      <c r="H3001" s="18" t="s">
        <v>6145</v>
      </c>
      <c r="I3001" s="19" t="s">
        <v>15465</v>
      </c>
      <c r="J3001" s="18" t="s">
        <v>5843</v>
      </c>
      <c r="K3001" s="18" t="s">
        <v>16823</v>
      </c>
      <c r="L3001" s="18" t="s">
        <v>5901</v>
      </c>
      <c r="N3001" s="20">
        <v>45322</v>
      </c>
      <c r="O3001" s="18" t="s">
        <v>16824</v>
      </c>
      <c r="P3001" s="18" t="s">
        <v>16823</v>
      </c>
      <c r="Q3001" s="18" t="s">
        <v>16699</v>
      </c>
      <c r="R3001" s="18">
        <v>0.85</v>
      </c>
      <c r="T3001" s="18">
        <v>0</v>
      </c>
      <c r="U3001" s="18">
        <v>0</v>
      </c>
    </row>
    <row r="3002" spans="2:21" x14ac:dyDescent="0.4">
      <c r="B3002" s="18" t="s">
        <v>5926</v>
      </c>
      <c r="C3002" s="18" t="s">
        <v>5910</v>
      </c>
      <c r="D3002" s="18" t="s">
        <v>5911</v>
      </c>
      <c r="E3002" s="19" t="s">
        <v>575</v>
      </c>
      <c r="F3002" s="18" t="s">
        <v>5935</v>
      </c>
      <c r="G3002" s="18" t="s">
        <v>926</v>
      </c>
      <c r="H3002" s="18" t="s">
        <v>6145</v>
      </c>
      <c r="I3002" s="19" t="s">
        <v>15465</v>
      </c>
      <c r="J3002" s="18" t="s">
        <v>5923</v>
      </c>
      <c r="K3002" s="18" t="s">
        <v>16825</v>
      </c>
      <c r="L3002" s="18" t="s">
        <v>5901</v>
      </c>
      <c r="N3002" s="20">
        <v>45322</v>
      </c>
      <c r="O3002" s="18" t="s">
        <v>16826</v>
      </c>
      <c r="P3002" s="18" t="s">
        <v>16825</v>
      </c>
      <c r="Q3002" s="18" t="s">
        <v>16699</v>
      </c>
      <c r="R3002" s="18">
        <v>0.85</v>
      </c>
      <c r="T3002" s="18">
        <v>0</v>
      </c>
      <c r="U3002" s="18">
        <v>0</v>
      </c>
    </row>
    <row r="3003" spans="2:21" x14ac:dyDescent="0.4">
      <c r="B3003" s="28" t="s">
        <v>5926</v>
      </c>
      <c r="C3003" s="28" t="s">
        <v>5910</v>
      </c>
      <c r="D3003" s="28" t="s">
        <v>5911</v>
      </c>
      <c r="E3003" s="29" t="s">
        <v>577</v>
      </c>
      <c r="F3003" s="28" t="s">
        <v>5935</v>
      </c>
      <c r="G3003" s="28" t="s">
        <v>29</v>
      </c>
      <c r="H3003" s="28" t="s">
        <v>5936</v>
      </c>
      <c r="I3003" s="29" t="s">
        <v>5937</v>
      </c>
      <c r="J3003" s="28" t="s">
        <v>5899</v>
      </c>
      <c r="K3003" s="28" t="s">
        <v>5974</v>
      </c>
      <c r="L3003" s="28" t="s">
        <v>5901</v>
      </c>
      <c r="M3003" s="29"/>
      <c r="N3003" s="30">
        <v>45322</v>
      </c>
      <c r="O3003" s="28" t="s">
        <v>5975</v>
      </c>
      <c r="P3003" s="18" t="s">
        <v>5974</v>
      </c>
      <c r="Q3003" s="18" t="s">
        <v>5940</v>
      </c>
      <c r="R3003" s="18">
        <v>0.79</v>
      </c>
      <c r="T3003" s="18">
        <v>0</v>
      </c>
      <c r="U3003" s="18">
        <v>0</v>
      </c>
    </row>
    <row r="3004" spans="2:21" x14ac:dyDescent="0.4">
      <c r="B3004" s="28" t="s">
        <v>5926</v>
      </c>
      <c r="C3004" s="28" t="s">
        <v>5910</v>
      </c>
      <c r="D3004" s="28" t="s">
        <v>5911</v>
      </c>
      <c r="E3004" s="29" t="s">
        <v>577</v>
      </c>
      <c r="F3004" s="28" t="s">
        <v>5935</v>
      </c>
      <c r="G3004" s="28" t="s">
        <v>29</v>
      </c>
      <c r="H3004" s="28" t="s">
        <v>5936</v>
      </c>
      <c r="I3004" s="29" t="s">
        <v>5937</v>
      </c>
      <c r="J3004" s="28" t="s">
        <v>5904</v>
      </c>
      <c r="K3004" s="28" t="s">
        <v>5976</v>
      </c>
      <c r="L3004" s="28" t="s">
        <v>5901</v>
      </c>
      <c r="M3004" s="29"/>
      <c r="N3004" s="30">
        <v>45322</v>
      </c>
      <c r="O3004" s="28" t="s">
        <v>5977</v>
      </c>
      <c r="P3004" s="18" t="s">
        <v>5976</v>
      </c>
      <c r="Q3004" s="18" t="s">
        <v>5940</v>
      </c>
      <c r="R3004" s="18">
        <v>0.79</v>
      </c>
      <c r="T3004" s="18">
        <v>0</v>
      </c>
      <c r="U3004" s="18">
        <v>0</v>
      </c>
    </row>
    <row r="3005" spans="2:21" x14ac:dyDescent="0.4">
      <c r="B3005" s="28" t="s">
        <v>5926</v>
      </c>
      <c r="C3005" s="28" t="s">
        <v>5910</v>
      </c>
      <c r="D3005" s="28" t="s">
        <v>5911</v>
      </c>
      <c r="E3005" s="29" t="s">
        <v>577</v>
      </c>
      <c r="F3005" s="28" t="s">
        <v>5935</v>
      </c>
      <c r="G3005" s="28" t="s">
        <v>29</v>
      </c>
      <c r="H3005" s="28" t="s">
        <v>5936</v>
      </c>
      <c r="I3005" s="29" t="s">
        <v>5937</v>
      </c>
      <c r="J3005" s="28" t="s">
        <v>5843</v>
      </c>
      <c r="K3005" s="28" t="s">
        <v>5978</v>
      </c>
      <c r="L3005" s="28" t="s">
        <v>5901</v>
      </c>
      <c r="M3005" s="29"/>
      <c r="N3005" s="30">
        <v>45322</v>
      </c>
      <c r="O3005" s="28" t="s">
        <v>5979</v>
      </c>
      <c r="P3005" s="18" t="s">
        <v>5978</v>
      </c>
      <c r="Q3005" s="18" t="s">
        <v>5940</v>
      </c>
      <c r="R3005" s="18">
        <v>0.79</v>
      </c>
      <c r="T3005" s="18">
        <v>0</v>
      </c>
      <c r="U3005" s="18">
        <v>0</v>
      </c>
    </row>
    <row r="3006" spans="2:21" x14ac:dyDescent="0.4">
      <c r="B3006" s="28" t="s">
        <v>5926</v>
      </c>
      <c r="C3006" s="28" t="s">
        <v>5910</v>
      </c>
      <c r="D3006" s="28" t="s">
        <v>5911</v>
      </c>
      <c r="E3006" s="29" t="s">
        <v>577</v>
      </c>
      <c r="F3006" s="28" t="s">
        <v>5935</v>
      </c>
      <c r="G3006" s="28" t="s">
        <v>29</v>
      </c>
      <c r="H3006" s="28" t="s">
        <v>5936</v>
      </c>
      <c r="I3006" s="29" t="s">
        <v>5937</v>
      </c>
      <c r="J3006" s="28" t="s">
        <v>5923</v>
      </c>
      <c r="K3006" s="28" t="s">
        <v>5980</v>
      </c>
      <c r="L3006" s="28" t="s">
        <v>5901</v>
      </c>
      <c r="M3006" s="29"/>
      <c r="N3006" s="30">
        <v>45322</v>
      </c>
      <c r="O3006" s="28" t="s">
        <v>5981</v>
      </c>
      <c r="P3006" s="18" t="s">
        <v>5980</v>
      </c>
      <c r="Q3006" s="18" t="s">
        <v>5940</v>
      </c>
      <c r="R3006" s="18">
        <v>0.79</v>
      </c>
      <c r="T3006" s="18">
        <v>0</v>
      </c>
      <c r="U3006" s="18">
        <v>0</v>
      </c>
    </row>
    <row r="3007" spans="2:21" x14ac:dyDescent="0.4">
      <c r="B3007" s="28" t="s">
        <v>5926</v>
      </c>
      <c r="C3007" s="28" t="s">
        <v>5910</v>
      </c>
      <c r="D3007" s="28" t="s">
        <v>5911</v>
      </c>
      <c r="E3007" s="29" t="s">
        <v>577</v>
      </c>
      <c r="F3007" s="28" t="s">
        <v>5935</v>
      </c>
      <c r="G3007" s="28" t="s">
        <v>926</v>
      </c>
      <c r="H3007" s="28" t="s">
        <v>6145</v>
      </c>
      <c r="I3007" s="29" t="s">
        <v>5915</v>
      </c>
      <c r="J3007" s="28" t="s">
        <v>5899</v>
      </c>
      <c r="K3007" s="28" t="s">
        <v>8357</v>
      </c>
      <c r="L3007" s="28" t="s">
        <v>5901</v>
      </c>
      <c r="M3007" s="29"/>
      <c r="N3007" s="30">
        <v>45322</v>
      </c>
      <c r="O3007" s="18" t="s">
        <v>8358</v>
      </c>
      <c r="P3007" s="18" t="s">
        <v>8357</v>
      </c>
      <c r="Q3007" s="18" t="s">
        <v>5940</v>
      </c>
      <c r="R3007" s="18">
        <v>0.92</v>
      </c>
      <c r="T3007" s="18">
        <v>0</v>
      </c>
      <c r="U3007" s="18">
        <v>0</v>
      </c>
    </row>
    <row r="3008" spans="2:21" x14ac:dyDescent="0.4">
      <c r="B3008" s="28" t="s">
        <v>5926</v>
      </c>
      <c r="C3008" s="28" t="s">
        <v>5910</v>
      </c>
      <c r="D3008" s="28" t="s">
        <v>5911</v>
      </c>
      <c r="E3008" s="29" t="s">
        <v>577</v>
      </c>
      <c r="F3008" s="28" t="s">
        <v>5935</v>
      </c>
      <c r="G3008" s="28" t="s">
        <v>926</v>
      </c>
      <c r="H3008" s="28" t="s">
        <v>6145</v>
      </c>
      <c r="I3008" s="29" t="s">
        <v>5915</v>
      </c>
      <c r="J3008" s="28" t="s">
        <v>5904</v>
      </c>
      <c r="K3008" s="28" t="s">
        <v>8359</v>
      </c>
      <c r="L3008" s="28" t="s">
        <v>5901</v>
      </c>
      <c r="M3008" s="29"/>
      <c r="N3008" s="30">
        <v>45322</v>
      </c>
      <c r="O3008" s="18" t="s">
        <v>8360</v>
      </c>
      <c r="P3008" s="18" t="s">
        <v>8359</v>
      </c>
      <c r="Q3008" s="18" t="s">
        <v>5940</v>
      </c>
      <c r="R3008" s="18">
        <v>0.92</v>
      </c>
      <c r="T3008" s="18">
        <v>0</v>
      </c>
      <c r="U3008" s="18">
        <v>0</v>
      </c>
    </row>
    <row r="3009" spans="2:21" x14ac:dyDescent="0.4">
      <c r="B3009" s="28" t="s">
        <v>5926</v>
      </c>
      <c r="C3009" s="28" t="s">
        <v>5910</v>
      </c>
      <c r="D3009" s="28" t="s">
        <v>5911</v>
      </c>
      <c r="E3009" s="29" t="s">
        <v>577</v>
      </c>
      <c r="F3009" s="28" t="s">
        <v>5935</v>
      </c>
      <c r="G3009" s="28" t="s">
        <v>926</v>
      </c>
      <c r="H3009" s="28" t="s">
        <v>6145</v>
      </c>
      <c r="I3009" s="29" t="s">
        <v>5915</v>
      </c>
      <c r="J3009" s="28" t="s">
        <v>5843</v>
      </c>
      <c r="K3009" s="28" t="s">
        <v>8361</v>
      </c>
      <c r="L3009" s="28" t="s">
        <v>5901</v>
      </c>
      <c r="M3009" s="29"/>
      <c r="N3009" s="30">
        <v>45322</v>
      </c>
      <c r="O3009" s="18" t="s">
        <v>8362</v>
      </c>
      <c r="P3009" s="18" t="s">
        <v>8361</v>
      </c>
      <c r="Q3009" s="18" t="s">
        <v>5940</v>
      </c>
      <c r="R3009" s="18">
        <v>0.92</v>
      </c>
      <c r="T3009" s="18">
        <v>0</v>
      </c>
      <c r="U3009" s="18">
        <v>0</v>
      </c>
    </row>
    <row r="3010" spans="2:21" x14ac:dyDescent="0.4">
      <c r="B3010" s="28" t="s">
        <v>5926</v>
      </c>
      <c r="C3010" s="28" t="s">
        <v>5910</v>
      </c>
      <c r="D3010" s="28" t="s">
        <v>5911</v>
      </c>
      <c r="E3010" s="29" t="s">
        <v>577</v>
      </c>
      <c r="F3010" s="28" t="s">
        <v>5935</v>
      </c>
      <c r="G3010" s="28" t="s">
        <v>926</v>
      </c>
      <c r="H3010" s="28" t="s">
        <v>6145</v>
      </c>
      <c r="I3010" s="29" t="s">
        <v>5915</v>
      </c>
      <c r="J3010" s="28" t="s">
        <v>5923</v>
      </c>
      <c r="K3010" s="28" t="s">
        <v>8363</v>
      </c>
      <c r="L3010" s="28" t="s">
        <v>5901</v>
      </c>
      <c r="M3010" s="29"/>
      <c r="N3010" s="30">
        <v>45322</v>
      </c>
      <c r="O3010" s="18" t="s">
        <v>8364</v>
      </c>
      <c r="P3010" s="18" t="s">
        <v>8363</v>
      </c>
      <c r="Q3010" s="18" t="s">
        <v>5940</v>
      </c>
      <c r="R3010" s="18">
        <v>0.92</v>
      </c>
      <c r="T3010" s="18">
        <v>0</v>
      </c>
      <c r="U3010" s="18">
        <v>0</v>
      </c>
    </row>
    <row r="3011" spans="2:21" x14ac:dyDescent="0.4">
      <c r="B3011" s="18" t="s">
        <v>5926</v>
      </c>
      <c r="C3011" s="18" t="s">
        <v>5910</v>
      </c>
      <c r="D3011" s="18" t="s">
        <v>5911</v>
      </c>
      <c r="E3011" s="19" t="s">
        <v>15328</v>
      </c>
      <c r="F3011" s="18" t="s">
        <v>6047</v>
      </c>
      <c r="G3011" s="18" t="s">
        <v>5913</v>
      </c>
      <c r="H3011" s="18" t="s">
        <v>5914</v>
      </c>
      <c r="I3011" s="19" t="s">
        <v>10039</v>
      </c>
      <c r="J3011" s="18" t="s">
        <v>5899</v>
      </c>
      <c r="K3011" s="18" t="s">
        <v>15346</v>
      </c>
      <c r="L3011" s="18" t="s">
        <v>5901</v>
      </c>
      <c r="N3011" s="20">
        <v>45322</v>
      </c>
      <c r="O3011" s="18" t="s">
        <v>15347</v>
      </c>
      <c r="P3011" s="18" t="s">
        <v>15346</v>
      </c>
      <c r="Q3011" s="18" t="s">
        <v>15331</v>
      </c>
      <c r="R3011" s="18">
        <v>0.61</v>
      </c>
      <c r="T3011" s="18">
        <v>0</v>
      </c>
      <c r="U3011" s="18">
        <v>0</v>
      </c>
    </row>
    <row r="3012" spans="2:21" x14ac:dyDescent="0.4">
      <c r="B3012" s="18" t="s">
        <v>5926</v>
      </c>
      <c r="C3012" s="18" t="s">
        <v>5910</v>
      </c>
      <c r="D3012" s="18" t="s">
        <v>5911</v>
      </c>
      <c r="E3012" s="19" t="s">
        <v>15328</v>
      </c>
      <c r="F3012" s="18" t="s">
        <v>6047</v>
      </c>
      <c r="G3012" s="18" t="s">
        <v>5913</v>
      </c>
      <c r="H3012" s="18" t="s">
        <v>5914</v>
      </c>
      <c r="I3012" s="19" t="s">
        <v>10039</v>
      </c>
      <c r="J3012" s="18" t="s">
        <v>5904</v>
      </c>
      <c r="K3012" s="18" t="s">
        <v>15348</v>
      </c>
      <c r="L3012" s="18" t="s">
        <v>5901</v>
      </c>
      <c r="N3012" s="20">
        <v>45322</v>
      </c>
      <c r="O3012" s="18" t="s">
        <v>15349</v>
      </c>
      <c r="P3012" s="18" t="s">
        <v>15348</v>
      </c>
      <c r="Q3012" s="18" t="s">
        <v>15331</v>
      </c>
      <c r="R3012" s="18">
        <v>0.61</v>
      </c>
      <c r="T3012" s="18">
        <v>0</v>
      </c>
      <c r="U3012" s="18">
        <v>0</v>
      </c>
    </row>
    <row r="3013" spans="2:21" x14ac:dyDescent="0.4">
      <c r="B3013" s="18" t="s">
        <v>5926</v>
      </c>
      <c r="C3013" s="18" t="s">
        <v>5910</v>
      </c>
      <c r="D3013" s="18" t="s">
        <v>5911</v>
      </c>
      <c r="E3013" s="19" t="s">
        <v>15328</v>
      </c>
      <c r="F3013" s="18" t="s">
        <v>6047</v>
      </c>
      <c r="G3013" s="18" t="s">
        <v>5913</v>
      </c>
      <c r="H3013" s="18" t="s">
        <v>5914</v>
      </c>
      <c r="I3013" s="19" t="s">
        <v>10039</v>
      </c>
      <c r="J3013" s="18" t="s">
        <v>5843</v>
      </c>
      <c r="K3013" s="18" t="s">
        <v>15350</v>
      </c>
      <c r="L3013" s="18" t="s">
        <v>5901</v>
      </c>
      <c r="N3013" s="20">
        <v>45322</v>
      </c>
      <c r="O3013" s="18" t="s">
        <v>15351</v>
      </c>
      <c r="P3013" s="18" t="s">
        <v>15350</v>
      </c>
      <c r="Q3013" s="18" t="s">
        <v>15331</v>
      </c>
      <c r="R3013" s="18">
        <v>0.61</v>
      </c>
      <c r="T3013" s="18">
        <v>0</v>
      </c>
      <c r="U3013" s="18">
        <v>0</v>
      </c>
    </row>
    <row r="3014" spans="2:21" x14ac:dyDescent="0.4">
      <c r="B3014" s="18" t="s">
        <v>5926</v>
      </c>
      <c r="C3014" s="18" t="s">
        <v>5910</v>
      </c>
      <c r="D3014" s="18" t="s">
        <v>5911</v>
      </c>
      <c r="E3014" s="19" t="s">
        <v>15328</v>
      </c>
      <c r="F3014" s="18" t="s">
        <v>6047</v>
      </c>
      <c r="G3014" s="18" t="s">
        <v>5913</v>
      </c>
      <c r="H3014" s="18" t="s">
        <v>5914</v>
      </c>
      <c r="I3014" s="19" t="s">
        <v>10039</v>
      </c>
      <c r="J3014" s="18" t="s">
        <v>5923</v>
      </c>
      <c r="K3014" s="18" t="s">
        <v>15352</v>
      </c>
      <c r="L3014" s="18" t="s">
        <v>5901</v>
      </c>
      <c r="N3014" s="20">
        <v>45322</v>
      </c>
      <c r="O3014" s="18" t="s">
        <v>15353</v>
      </c>
      <c r="P3014" s="18" t="s">
        <v>15352</v>
      </c>
      <c r="Q3014" s="18" t="s">
        <v>15331</v>
      </c>
      <c r="R3014" s="18">
        <v>0.61</v>
      </c>
      <c r="T3014" s="18">
        <v>0</v>
      </c>
      <c r="U3014" s="18">
        <v>0</v>
      </c>
    </row>
    <row r="3015" spans="2:21" x14ac:dyDescent="0.4">
      <c r="B3015" s="18" t="s">
        <v>5926</v>
      </c>
      <c r="C3015" s="18" t="s">
        <v>5910</v>
      </c>
      <c r="D3015" s="18" t="s">
        <v>5911</v>
      </c>
      <c r="E3015" s="19" t="s">
        <v>15328</v>
      </c>
      <c r="F3015" s="18" t="s">
        <v>6047</v>
      </c>
      <c r="G3015" s="18" t="s">
        <v>29</v>
      </c>
      <c r="H3015" s="18" t="s">
        <v>5936</v>
      </c>
      <c r="I3015" s="19" t="s">
        <v>12172</v>
      </c>
      <c r="J3015" s="18" t="s">
        <v>5899</v>
      </c>
      <c r="K3015" s="18" t="s">
        <v>16795</v>
      </c>
      <c r="L3015" s="18" t="s">
        <v>5901</v>
      </c>
      <c r="N3015" s="20">
        <v>45322</v>
      </c>
      <c r="O3015" s="18" t="s">
        <v>16796</v>
      </c>
      <c r="P3015" s="18" t="s">
        <v>16795</v>
      </c>
      <c r="Q3015" s="18" t="s">
        <v>15331</v>
      </c>
      <c r="R3015" s="18">
        <v>0.86</v>
      </c>
      <c r="T3015" s="18">
        <v>0</v>
      </c>
      <c r="U3015" s="18">
        <v>0</v>
      </c>
    </row>
    <row r="3016" spans="2:21" x14ac:dyDescent="0.4">
      <c r="B3016" s="18" t="s">
        <v>5926</v>
      </c>
      <c r="C3016" s="18" t="s">
        <v>5910</v>
      </c>
      <c r="D3016" s="18" t="s">
        <v>5911</v>
      </c>
      <c r="E3016" s="19" t="s">
        <v>15328</v>
      </c>
      <c r="F3016" s="18" t="s">
        <v>6047</v>
      </c>
      <c r="G3016" s="18" t="s">
        <v>29</v>
      </c>
      <c r="H3016" s="18" t="s">
        <v>5936</v>
      </c>
      <c r="I3016" s="19" t="s">
        <v>12172</v>
      </c>
      <c r="J3016" s="18" t="s">
        <v>5904</v>
      </c>
      <c r="K3016" s="18" t="s">
        <v>16797</v>
      </c>
      <c r="L3016" s="18" t="s">
        <v>5901</v>
      </c>
      <c r="N3016" s="20">
        <v>45322</v>
      </c>
      <c r="O3016" s="18" t="s">
        <v>16798</v>
      </c>
      <c r="P3016" s="18" t="s">
        <v>16797</v>
      </c>
      <c r="Q3016" s="18" t="s">
        <v>15331</v>
      </c>
      <c r="R3016" s="18">
        <v>0.86</v>
      </c>
      <c r="T3016" s="18">
        <v>0</v>
      </c>
      <c r="U3016" s="18">
        <v>0</v>
      </c>
    </row>
    <row r="3017" spans="2:21" x14ac:dyDescent="0.4">
      <c r="B3017" s="18" t="s">
        <v>5926</v>
      </c>
      <c r="C3017" s="18" t="s">
        <v>5910</v>
      </c>
      <c r="D3017" s="18" t="s">
        <v>5911</v>
      </c>
      <c r="E3017" s="19" t="s">
        <v>15328</v>
      </c>
      <c r="F3017" s="18" t="s">
        <v>6047</v>
      </c>
      <c r="G3017" s="18" t="s">
        <v>29</v>
      </c>
      <c r="H3017" s="18" t="s">
        <v>5936</v>
      </c>
      <c r="I3017" s="19" t="s">
        <v>12172</v>
      </c>
      <c r="J3017" s="18" t="s">
        <v>5843</v>
      </c>
      <c r="K3017" s="18" t="s">
        <v>16799</v>
      </c>
      <c r="L3017" s="18" t="s">
        <v>5901</v>
      </c>
      <c r="N3017" s="20">
        <v>45322</v>
      </c>
      <c r="O3017" s="18" t="s">
        <v>16800</v>
      </c>
      <c r="P3017" s="18" t="s">
        <v>16799</v>
      </c>
      <c r="Q3017" s="18" t="s">
        <v>15331</v>
      </c>
      <c r="R3017" s="18">
        <v>0.86</v>
      </c>
      <c r="T3017" s="18">
        <v>0</v>
      </c>
      <c r="U3017" s="18">
        <v>0</v>
      </c>
    </row>
    <row r="3018" spans="2:21" x14ac:dyDescent="0.4">
      <c r="B3018" s="18" t="s">
        <v>5926</v>
      </c>
      <c r="C3018" s="18" t="s">
        <v>5910</v>
      </c>
      <c r="D3018" s="18" t="s">
        <v>5911</v>
      </c>
      <c r="E3018" s="19" t="s">
        <v>15328</v>
      </c>
      <c r="F3018" s="18" t="s">
        <v>6047</v>
      </c>
      <c r="G3018" s="18" t="s">
        <v>29</v>
      </c>
      <c r="H3018" s="18" t="s">
        <v>5936</v>
      </c>
      <c r="I3018" s="19" t="s">
        <v>12172</v>
      </c>
      <c r="J3018" s="18" t="s">
        <v>5923</v>
      </c>
      <c r="K3018" s="18" t="s">
        <v>16801</v>
      </c>
      <c r="L3018" s="18" t="s">
        <v>5901</v>
      </c>
      <c r="N3018" s="20">
        <v>45322</v>
      </c>
      <c r="O3018" s="18" t="s">
        <v>16802</v>
      </c>
      <c r="P3018" s="18" t="s">
        <v>16801</v>
      </c>
      <c r="Q3018" s="18" t="s">
        <v>15331</v>
      </c>
      <c r="R3018" s="18">
        <v>0.86</v>
      </c>
      <c r="T3018" s="18">
        <v>0</v>
      </c>
      <c r="U3018" s="18">
        <v>0</v>
      </c>
    </row>
    <row r="3019" spans="2:21" x14ac:dyDescent="0.4">
      <c r="B3019" s="18" t="s">
        <v>5926</v>
      </c>
      <c r="C3019" s="18" t="s">
        <v>5910</v>
      </c>
      <c r="D3019" s="18" t="s">
        <v>5911</v>
      </c>
      <c r="E3019" s="19" t="s">
        <v>6057</v>
      </c>
      <c r="F3019" s="18" t="s">
        <v>6047</v>
      </c>
      <c r="G3019" s="18" t="s">
        <v>5913</v>
      </c>
      <c r="H3019" s="18" t="s">
        <v>5914</v>
      </c>
      <c r="I3019" s="19" t="s">
        <v>17273</v>
      </c>
      <c r="J3019" s="18" t="s">
        <v>5899</v>
      </c>
      <c r="K3019" s="18" t="s">
        <v>17337</v>
      </c>
      <c r="L3019" s="18" t="s">
        <v>5901</v>
      </c>
      <c r="N3019" s="20">
        <v>45322</v>
      </c>
      <c r="O3019" s="18" t="s">
        <v>17338</v>
      </c>
      <c r="P3019" s="18" t="s">
        <v>17337</v>
      </c>
      <c r="Q3019" s="18" t="s">
        <v>6060</v>
      </c>
      <c r="R3019" s="18">
        <v>0.64</v>
      </c>
      <c r="T3019" s="18">
        <v>0</v>
      </c>
      <c r="U3019" s="18">
        <v>0</v>
      </c>
    </row>
    <row r="3020" spans="2:21" x14ac:dyDescent="0.4">
      <c r="B3020" s="18" t="s">
        <v>5926</v>
      </c>
      <c r="C3020" s="18" t="s">
        <v>5910</v>
      </c>
      <c r="D3020" s="18" t="s">
        <v>5911</v>
      </c>
      <c r="E3020" s="19" t="s">
        <v>6057</v>
      </c>
      <c r="F3020" s="18" t="s">
        <v>6047</v>
      </c>
      <c r="G3020" s="18" t="s">
        <v>5913</v>
      </c>
      <c r="H3020" s="18" t="s">
        <v>5914</v>
      </c>
      <c r="I3020" s="19" t="s">
        <v>17273</v>
      </c>
      <c r="J3020" s="18" t="s">
        <v>5904</v>
      </c>
      <c r="K3020" s="18" t="s">
        <v>17339</v>
      </c>
      <c r="L3020" s="18" t="s">
        <v>5901</v>
      </c>
      <c r="N3020" s="20">
        <v>45322</v>
      </c>
      <c r="O3020" s="18" t="s">
        <v>17340</v>
      </c>
      <c r="P3020" s="18" t="s">
        <v>17339</v>
      </c>
      <c r="Q3020" s="18" t="s">
        <v>6060</v>
      </c>
      <c r="R3020" s="18">
        <v>0.64</v>
      </c>
      <c r="T3020" s="18">
        <v>0</v>
      </c>
      <c r="U3020" s="18">
        <v>0</v>
      </c>
    </row>
    <row r="3021" spans="2:21" x14ac:dyDescent="0.4">
      <c r="B3021" s="18" t="s">
        <v>5926</v>
      </c>
      <c r="C3021" s="18" t="s">
        <v>5910</v>
      </c>
      <c r="D3021" s="18" t="s">
        <v>5911</v>
      </c>
      <c r="E3021" s="19" t="s">
        <v>6057</v>
      </c>
      <c r="F3021" s="18" t="s">
        <v>6047</v>
      </c>
      <c r="G3021" s="18" t="s">
        <v>5913</v>
      </c>
      <c r="H3021" s="18" t="s">
        <v>5914</v>
      </c>
      <c r="I3021" s="19" t="s">
        <v>17273</v>
      </c>
      <c r="J3021" s="18" t="s">
        <v>5843</v>
      </c>
      <c r="K3021" s="18" t="s">
        <v>17341</v>
      </c>
      <c r="L3021" s="18" t="s">
        <v>5901</v>
      </c>
      <c r="N3021" s="20">
        <v>45322</v>
      </c>
      <c r="O3021" s="18" t="s">
        <v>17342</v>
      </c>
      <c r="P3021" s="18" t="s">
        <v>17341</v>
      </c>
      <c r="Q3021" s="18" t="s">
        <v>6060</v>
      </c>
      <c r="R3021" s="18">
        <v>0.64</v>
      </c>
      <c r="T3021" s="18">
        <v>0</v>
      </c>
      <c r="U3021" s="18">
        <v>0</v>
      </c>
    </row>
    <row r="3022" spans="2:21" x14ac:dyDescent="0.4">
      <c r="B3022" s="18" t="s">
        <v>5926</v>
      </c>
      <c r="C3022" s="18" t="s">
        <v>5910</v>
      </c>
      <c r="D3022" s="18" t="s">
        <v>5911</v>
      </c>
      <c r="E3022" s="19" t="s">
        <v>6057</v>
      </c>
      <c r="F3022" s="18" t="s">
        <v>6047</v>
      </c>
      <c r="G3022" s="18" t="s">
        <v>5913</v>
      </c>
      <c r="H3022" s="18" t="s">
        <v>5914</v>
      </c>
      <c r="I3022" s="19" t="s">
        <v>17273</v>
      </c>
      <c r="J3022" s="18" t="s">
        <v>5923</v>
      </c>
      <c r="K3022" s="18" t="s">
        <v>17343</v>
      </c>
      <c r="L3022" s="18" t="s">
        <v>5901</v>
      </c>
      <c r="N3022" s="20">
        <v>45322</v>
      </c>
      <c r="O3022" s="18" t="s">
        <v>17344</v>
      </c>
      <c r="P3022" s="18" t="s">
        <v>17343</v>
      </c>
      <c r="Q3022" s="18" t="s">
        <v>6060</v>
      </c>
      <c r="R3022" s="18">
        <v>0.64</v>
      </c>
      <c r="T3022" s="18">
        <v>0</v>
      </c>
      <c r="U3022" s="18">
        <v>0</v>
      </c>
    </row>
    <row r="3023" spans="2:21" x14ac:dyDescent="0.4">
      <c r="B3023" s="28" t="s">
        <v>5926</v>
      </c>
      <c r="C3023" s="28" t="s">
        <v>5910</v>
      </c>
      <c r="D3023" s="28" t="s">
        <v>5911</v>
      </c>
      <c r="E3023" s="29" t="s">
        <v>6057</v>
      </c>
      <c r="F3023" s="28" t="s">
        <v>6047</v>
      </c>
      <c r="G3023" s="28" t="s">
        <v>29</v>
      </c>
      <c r="H3023" s="28" t="s">
        <v>5936</v>
      </c>
      <c r="I3023" s="29" t="s">
        <v>5915</v>
      </c>
      <c r="J3023" s="28" t="s">
        <v>5899</v>
      </c>
      <c r="K3023" s="28" t="s">
        <v>6091</v>
      </c>
      <c r="L3023" s="28" t="s">
        <v>5901</v>
      </c>
      <c r="M3023" s="29"/>
      <c r="N3023" s="30">
        <v>45322</v>
      </c>
      <c r="O3023" s="28" t="s">
        <v>6092</v>
      </c>
      <c r="P3023" s="18" t="s">
        <v>6091</v>
      </c>
      <c r="Q3023" s="18" t="s">
        <v>6060</v>
      </c>
      <c r="R3023" s="18">
        <v>0.92</v>
      </c>
      <c r="T3023" s="18">
        <v>0</v>
      </c>
      <c r="U3023" s="18">
        <v>0</v>
      </c>
    </row>
    <row r="3024" spans="2:21" x14ac:dyDescent="0.4">
      <c r="B3024" s="28" t="s">
        <v>5926</v>
      </c>
      <c r="C3024" s="28" t="s">
        <v>5910</v>
      </c>
      <c r="D3024" s="28" t="s">
        <v>5911</v>
      </c>
      <c r="E3024" s="29" t="s">
        <v>6057</v>
      </c>
      <c r="F3024" s="28" t="s">
        <v>6047</v>
      </c>
      <c r="G3024" s="28" t="s">
        <v>29</v>
      </c>
      <c r="H3024" s="28" t="s">
        <v>5936</v>
      </c>
      <c r="I3024" s="29" t="s">
        <v>5915</v>
      </c>
      <c r="J3024" s="28" t="s">
        <v>5904</v>
      </c>
      <c r="K3024" s="28" t="s">
        <v>6093</v>
      </c>
      <c r="L3024" s="28" t="s">
        <v>5901</v>
      </c>
      <c r="M3024" s="29"/>
      <c r="N3024" s="30">
        <v>45322</v>
      </c>
      <c r="O3024" s="28" t="s">
        <v>6094</v>
      </c>
      <c r="P3024" s="18" t="s">
        <v>6093</v>
      </c>
      <c r="Q3024" s="18" t="s">
        <v>6060</v>
      </c>
      <c r="R3024" s="18">
        <v>0.92</v>
      </c>
      <c r="T3024" s="18">
        <v>0</v>
      </c>
      <c r="U3024" s="18">
        <v>0</v>
      </c>
    </row>
    <row r="3025" spans="2:21" x14ac:dyDescent="0.4">
      <c r="B3025" s="28" t="s">
        <v>5926</v>
      </c>
      <c r="C3025" s="28" t="s">
        <v>5910</v>
      </c>
      <c r="D3025" s="28" t="s">
        <v>5911</v>
      </c>
      <c r="E3025" s="29" t="s">
        <v>6057</v>
      </c>
      <c r="F3025" s="28" t="s">
        <v>6047</v>
      </c>
      <c r="G3025" s="28" t="s">
        <v>29</v>
      </c>
      <c r="H3025" s="28" t="s">
        <v>5936</v>
      </c>
      <c r="I3025" s="29" t="s">
        <v>5915</v>
      </c>
      <c r="J3025" s="28" t="s">
        <v>5843</v>
      </c>
      <c r="K3025" s="28" t="s">
        <v>6095</v>
      </c>
      <c r="L3025" s="28" t="s">
        <v>5901</v>
      </c>
      <c r="M3025" s="29"/>
      <c r="N3025" s="30">
        <v>45322</v>
      </c>
      <c r="O3025" s="28" t="s">
        <v>6096</v>
      </c>
      <c r="P3025" s="18" t="s">
        <v>6095</v>
      </c>
      <c r="Q3025" s="18" t="s">
        <v>6060</v>
      </c>
      <c r="R3025" s="18">
        <v>0.92</v>
      </c>
      <c r="T3025" s="18">
        <v>0</v>
      </c>
      <c r="U3025" s="18">
        <v>0</v>
      </c>
    </row>
    <row r="3026" spans="2:21" x14ac:dyDescent="0.4">
      <c r="B3026" s="28" t="s">
        <v>5926</v>
      </c>
      <c r="C3026" s="28" t="s">
        <v>5910</v>
      </c>
      <c r="D3026" s="28" t="s">
        <v>5911</v>
      </c>
      <c r="E3026" s="29" t="s">
        <v>6057</v>
      </c>
      <c r="F3026" s="28" t="s">
        <v>6047</v>
      </c>
      <c r="G3026" s="28" t="s">
        <v>29</v>
      </c>
      <c r="H3026" s="28" t="s">
        <v>5936</v>
      </c>
      <c r="I3026" s="29" t="s">
        <v>5915</v>
      </c>
      <c r="J3026" s="28" t="s">
        <v>5923</v>
      </c>
      <c r="K3026" s="28" t="s">
        <v>6097</v>
      </c>
      <c r="L3026" s="28" t="s">
        <v>5901</v>
      </c>
      <c r="M3026" s="29"/>
      <c r="N3026" s="30">
        <v>45322</v>
      </c>
      <c r="O3026" s="28" t="s">
        <v>6098</v>
      </c>
      <c r="P3026" s="18" t="s">
        <v>6097</v>
      </c>
      <c r="Q3026" s="18" t="s">
        <v>6060</v>
      </c>
      <c r="R3026" s="18">
        <v>0.92</v>
      </c>
      <c r="T3026" s="18">
        <v>0</v>
      </c>
      <c r="U3026" s="18">
        <v>0</v>
      </c>
    </row>
    <row r="3027" spans="2:21" x14ac:dyDescent="0.4">
      <c r="B3027" s="18" t="s">
        <v>5926</v>
      </c>
      <c r="C3027" s="18" t="s">
        <v>5910</v>
      </c>
      <c r="D3027" s="18" t="s">
        <v>5911</v>
      </c>
      <c r="E3027" s="19" t="s">
        <v>16733</v>
      </c>
      <c r="F3027" s="18" t="s">
        <v>6047</v>
      </c>
      <c r="G3027" s="18" t="s">
        <v>5913</v>
      </c>
      <c r="H3027" s="18" t="s">
        <v>5914</v>
      </c>
      <c r="I3027" s="19" t="s">
        <v>12077</v>
      </c>
      <c r="J3027" s="18" t="s">
        <v>5899</v>
      </c>
      <c r="K3027" s="18" t="s">
        <v>16851</v>
      </c>
      <c r="L3027" s="18" t="s">
        <v>5901</v>
      </c>
      <c r="N3027" s="20">
        <v>45322</v>
      </c>
      <c r="O3027" s="18" t="s">
        <v>16852</v>
      </c>
      <c r="P3027" s="18" t="s">
        <v>16851</v>
      </c>
      <c r="Q3027" s="18" t="s">
        <v>16736</v>
      </c>
      <c r="R3027" s="18">
        <v>0.73</v>
      </c>
      <c r="T3027" s="18">
        <v>0</v>
      </c>
      <c r="U3027" s="18">
        <v>0</v>
      </c>
    </row>
    <row r="3028" spans="2:21" x14ac:dyDescent="0.4">
      <c r="B3028" s="18" t="s">
        <v>5926</v>
      </c>
      <c r="C3028" s="18" t="s">
        <v>5910</v>
      </c>
      <c r="D3028" s="18" t="s">
        <v>5911</v>
      </c>
      <c r="E3028" s="19" t="s">
        <v>16733</v>
      </c>
      <c r="F3028" s="18" t="s">
        <v>6047</v>
      </c>
      <c r="G3028" s="18" t="s">
        <v>5913</v>
      </c>
      <c r="H3028" s="18" t="s">
        <v>5914</v>
      </c>
      <c r="I3028" s="19" t="s">
        <v>12077</v>
      </c>
      <c r="J3028" s="18" t="s">
        <v>5904</v>
      </c>
      <c r="K3028" s="18" t="s">
        <v>16853</v>
      </c>
      <c r="L3028" s="18" t="s">
        <v>5901</v>
      </c>
      <c r="N3028" s="20">
        <v>45322</v>
      </c>
      <c r="O3028" s="18" t="s">
        <v>16854</v>
      </c>
      <c r="P3028" s="18" t="s">
        <v>16853</v>
      </c>
      <c r="Q3028" s="18" t="s">
        <v>16736</v>
      </c>
      <c r="R3028" s="18">
        <v>0.73</v>
      </c>
      <c r="T3028" s="18">
        <v>0</v>
      </c>
      <c r="U3028" s="18">
        <v>0</v>
      </c>
    </row>
    <row r="3029" spans="2:21" x14ac:dyDescent="0.4">
      <c r="B3029" s="18" t="s">
        <v>5926</v>
      </c>
      <c r="C3029" s="18" t="s">
        <v>5910</v>
      </c>
      <c r="D3029" s="18" t="s">
        <v>5911</v>
      </c>
      <c r="E3029" s="19" t="s">
        <v>16733</v>
      </c>
      <c r="F3029" s="18" t="s">
        <v>6047</v>
      </c>
      <c r="G3029" s="18" t="s">
        <v>5913</v>
      </c>
      <c r="H3029" s="18" t="s">
        <v>5914</v>
      </c>
      <c r="I3029" s="19" t="s">
        <v>12077</v>
      </c>
      <c r="J3029" s="18" t="s">
        <v>5843</v>
      </c>
      <c r="K3029" s="18" t="s">
        <v>16855</v>
      </c>
      <c r="L3029" s="18" t="s">
        <v>5901</v>
      </c>
      <c r="N3029" s="20">
        <v>45322</v>
      </c>
      <c r="O3029" s="18" t="s">
        <v>16856</v>
      </c>
      <c r="P3029" s="18" t="s">
        <v>16855</v>
      </c>
      <c r="Q3029" s="18" t="s">
        <v>16736</v>
      </c>
      <c r="R3029" s="18">
        <v>0.73</v>
      </c>
      <c r="T3029" s="18">
        <v>0</v>
      </c>
      <c r="U3029" s="18">
        <v>0</v>
      </c>
    </row>
    <row r="3030" spans="2:21" x14ac:dyDescent="0.4">
      <c r="B3030" s="18" t="s">
        <v>5926</v>
      </c>
      <c r="C3030" s="18" t="s">
        <v>5910</v>
      </c>
      <c r="D3030" s="18" t="s">
        <v>5911</v>
      </c>
      <c r="E3030" s="19" t="s">
        <v>16733</v>
      </c>
      <c r="F3030" s="18" t="s">
        <v>6047</v>
      </c>
      <c r="G3030" s="18" t="s">
        <v>5913</v>
      </c>
      <c r="H3030" s="18" t="s">
        <v>5914</v>
      </c>
      <c r="I3030" s="19" t="s">
        <v>12077</v>
      </c>
      <c r="J3030" s="18" t="s">
        <v>5923</v>
      </c>
      <c r="K3030" s="18" t="s">
        <v>16857</v>
      </c>
      <c r="L3030" s="18" t="s">
        <v>5901</v>
      </c>
      <c r="N3030" s="20">
        <v>45322</v>
      </c>
      <c r="O3030" s="18" t="s">
        <v>16858</v>
      </c>
      <c r="P3030" s="18" t="s">
        <v>16857</v>
      </c>
      <c r="Q3030" s="18" t="s">
        <v>16736</v>
      </c>
      <c r="R3030" s="18">
        <v>0.73</v>
      </c>
      <c r="T3030" s="18">
        <v>0</v>
      </c>
      <c r="U3030" s="18">
        <v>0</v>
      </c>
    </row>
    <row r="3031" spans="2:21" x14ac:dyDescent="0.4">
      <c r="B3031" s="18" t="s">
        <v>5926</v>
      </c>
      <c r="C3031" s="18" t="s">
        <v>5910</v>
      </c>
      <c r="D3031" s="18" t="s">
        <v>5911</v>
      </c>
      <c r="E3031" s="19" t="s">
        <v>16733</v>
      </c>
      <c r="F3031" s="18" t="s">
        <v>6047</v>
      </c>
      <c r="G3031" s="18" t="s">
        <v>29</v>
      </c>
      <c r="H3031" s="18" t="s">
        <v>5936</v>
      </c>
      <c r="I3031" s="19" t="s">
        <v>12172</v>
      </c>
      <c r="J3031" s="18" t="s">
        <v>5899</v>
      </c>
      <c r="K3031" s="18" t="s">
        <v>16859</v>
      </c>
      <c r="L3031" s="18" t="s">
        <v>5901</v>
      </c>
      <c r="N3031" s="20">
        <v>45322</v>
      </c>
      <c r="O3031" s="18" t="s">
        <v>16860</v>
      </c>
      <c r="P3031" s="18" t="s">
        <v>16859</v>
      </c>
      <c r="Q3031" s="18" t="s">
        <v>16736</v>
      </c>
      <c r="R3031" s="18">
        <v>0.86</v>
      </c>
      <c r="T3031" s="18">
        <v>0</v>
      </c>
      <c r="U3031" s="18">
        <v>0</v>
      </c>
    </row>
    <row r="3032" spans="2:21" x14ac:dyDescent="0.4">
      <c r="B3032" s="18" t="s">
        <v>5926</v>
      </c>
      <c r="C3032" s="18" t="s">
        <v>5910</v>
      </c>
      <c r="D3032" s="18" t="s">
        <v>5911</v>
      </c>
      <c r="E3032" s="19" t="s">
        <v>16733</v>
      </c>
      <c r="F3032" s="18" t="s">
        <v>6047</v>
      </c>
      <c r="G3032" s="18" t="s">
        <v>29</v>
      </c>
      <c r="H3032" s="18" t="s">
        <v>5936</v>
      </c>
      <c r="I3032" s="19" t="s">
        <v>12172</v>
      </c>
      <c r="J3032" s="18" t="s">
        <v>5904</v>
      </c>
      <c r="K3032" s="18" t="s">
        <v>16861</v>
      </c>
      <c r="L3032" s="18" t="s">
        <v>5901</v>
      </c>
      <c r="N3032" s="20">
        <v>45322</v>
      </c>
      <c r="O3032" s="18" t="s">
        <v>16862</v>
      </c>
      <c r="P3032" s="18" t="s">
        <v>16861</v>
      </c>
      <c r="Q3032" s="18" t="s">
        <v>16736</v>
      </c>
      <c r="R3032" s="18">
        <v>0.86</v>
      </c>
      <c r="T3032" s="18">
        <v>0</v>
      </c>
      <c r="U3032" s="18">
        <v>0</v>
      </c>
    </row>
    <row r="3033" spans="2:21" x14ac:dyDescent="0.4">
      <c r="B3033" s="18" t="s">
        <v>5926</v>
      </c>
      <c r="C3033" s="18" t="s">
        <v>5910</v>
      </c>
      <c r="D3033" s="18" t="s">
        <v>5911</v>
      </c>
      <c r="E3033" s="19" t="s">
        <v>16733</v>
      </c>
      <c r="F3033" s="18" t="s">
        <v>6047</v>
      </c>
      <c r="G3033" s="18" t="s">
        <v>29</v>
      </c>
      <c r="H3033" s="18" t="s">
        <v>5936</v>
      </c>
      <c r="I3033" s="19" t="s">
        <v>12172</v>
      </c>
      <c r="J3033" s="18" t="s">
        <v>5843</v>
      </c>
      <c r="K3033" s="18" t="s">
        <v>16863</v>
      </c>
      <c r="L3033" s="18" t="s">
        <v>5901</v>
      </c>
      <c r="N3033" s="20">
        <v>45322</v>
      </c>
      <c r="O3033" s="18" t="s">
        <v>16864</v>
      </c>
      <c r="P3033" s="18" t="s">
        <v>16863</v>
      </c>
      <c r="Q3033" s="18" t="s">
        <v>16736</v>
      </c>
      <c r="R3033" s="18">
        <v>0.86</v>
      </c>
      <c r="T3033" s="18">
        <v>0</v>
      </c>
      <c r="U3033" s="18">
        <v>0</v>
      </c>
    </row>
    <row r="3034" spans="2:21" x14ac:dyDescent="0.4">
      <c r="B3034" s="18" t="s">
        <v>5926</v>
      </c>
      <c r="C3034" s="18" t="s">
        <v>5910</v>
      </c>
      <c r="D3034" s="18" t="s">
        <v>5911</v>
      </c>
      <c r="E3034" s="19" t="s">
        <v>16733</v>
      </c>
      <c r="F3034" s="18" t="s">
        <v>6047</v>
      </c>
      <c r="G3034" s="18" t="s">
        <v>29</v>
      </c>
      <c r="H3034" s="18" t="s">
        <v>5936</v>
      </c>
      <c r="I3034" s="19" t="s">
        <v>12172</v>
      </c>
      <c r="J3034" s="18" t="s">
        <v>5923</v>
      </c>
      <c r="K3034" s="18" t="s">
        <v>16865</v>
      </c>
      <c r="L3034" s="18" t="s">
        <v>5901</v>
      </c>
      <c r="N3034" s="20">
        <v>45322</v>
      </c>
      <c r="O3034" s="18" t="s">
        <v>16866</v>
      </c>
      <c r="P3034" s="18" t="s">
        <v>16865</v>
      </c>
      <c r="Q3034" s="18" t="s">
        <v>16736</v>
      </c>
      <c r="R3034" s="18">
        <v>0.86</v>
      </c>
      <c r="T3034" s="18">
        <v>0</v>
      </c>
      <c r="U3034" s="18">
        <v>0</v>
      </c>
    </row>
    <row r="3035" spans="2:21" x14ac:dyDescent="0.4">
      <c r="B3035" s="28" t="s">
        <v>5926</v>
      </c>
      <c r="C3035" s="28" t="s">
        <v>5910</v>
      </c>
      <c r="D3035" s="28" t="s">
        <v>5911</v>
      </c>
      <c r="E3035" s="29" t="s">
        <v>6046</v>
      </c>
      <c r="F3035" s="28" t="s">
        <v>6047</v>
      </c>
      <c r="G3035" s="28" t="s">
        <v>5913</v>
      </c>
      <c r="H3035" s="28" t="s">
        <v>5914</v>
      </c>
      <c r="I3035" s="29" t="s">
        <v>5992</v>
      </c>
      <c r="J3035" s="28" t="s">
        <v>5899</v>
      </c>
      <c r="K3035" s="28" t="s">
        <v>6083</v>
      </c>
      <c r="L3035" s="28" t="s">
        <v>5901</v>
      </c>
      <c r="M3035" s="29"/>
      <c r="N3035" s="30">
        <v>45322</v>
      </c>
      <c r="O3035" s="28" t="s">
        <v>6084</v>
      </c>
      <c r="P3035" s="18" t="s">
        <v>6083</v>
      </c>
      <c r="Q3035" s="18" t="s">
        <v>6050</v>
      </c>
      <c r="R3035" s="18">
        <v>0.67</v>
      </c>
      <c r="T3035" s="18">
        <v>0</v>
      </c>
      <c r="U3035" s="18">
        <v>0</v>
      </c>
    </row>
    <row r="3036" spans="2:21" x14ac:dyDescent="0.4">
      <c r="B3036" s="28" t="s">
        <v>5926</v>
      </c>
      <c r="C3036" s="28" t="s">
        <v>5910</v>
      </c>
      <c r="D3036" s="28" t="s">
        <v>5911</v>
      </c>
      <c r="E3036" s="29" t="s">
        <v>6046</v>
      </c>
      <c r="F3036" s="28" t="s">
        <v>6047</v>
      </c>
      <c r="G3036" s="28" t="s">
        <v>5913</v>
      </c>
      <c r="H3036" s="28" t="s">
        <v>5914</v>
      </c>
      <c r="I3036" s="29" t="s">
        <v>5992</v>
      </c>
      <c r="J3036" s="28" t="s">
        <v>5904</v>
      </c>
      <c r="K3036" s="28" t="s">
        <v>6085</v>
      </c>
      <c r="L3036" s="28" t="s">
        <v>5901</v>
      </c>
      <c r="M3036" s="29"/>
      <c r="N3036" s="30">
        <v>45322</v>
      </c>
      <c r="O3036" s="28" t="s">
        <v>6086</v>
      </c>
      <c r="P3036" s="18" t="s">
        <v>6085</v>
      </c>
      <c r="Q3036" s="18" t="s">
        <v>6050</v>
      </c>
      <c r="R3036" s="18">
        <v>0.67</v>
      </c>
      <c r="T3036" s="18">
        <v>0</v>
      </c>
      <c r="U3036" s="18">
        <v>0</v>
      </c>
    </row>
    <row r="3037" spans="2:21" x14ac:dyDescent="0.4">
      <c r="B3037" s="28" t="s">
        <v>5926</v>
      </c>
      <c r="C3037" s="28" t="s">
        <v>5910</v>
      </c>
      <c r="D3037" s="28" t="s">
        <v>5911</v>
      </c>
      <c r="E3037" s="29" t="s">
        <v>6046</v>
      </c>
      <c r="F3037" s="28" t="s">
        <v>6047</v>
      </c>
      <c r="G3037" s="28" t="s">
        <v>5913</v>
      </c>
      <c r="H3037" s="28" t="s">
        <v>5914</v>
      </c>
      <c r="I3037" s="29" t="s">
        <v>5992</v>
      </c>
      <c r="J3037" s="28" t="s">
        <v>5843</v>
      </c>
      <c r="K3037" s="28" t="s">
        <v>6087</v>
      </c>
      <c r="L3037" s="28" t="s">
        <v>5901</v>
      </c>
      <c r="M3037" s="29"/>
      <c r="N3037" s="30">
        <v>45322</v>
      </c>
      <c r="O3037" s="28" t="s">
        <v>6088</v>
      </c>
      <c r="P3037" s="18" t="s">
        <v>6087</v>
      </c>
      <c r="Q3037" s="18" t="s">
        <v>6050</v>
      </c>
      <c r="R3037" s="18">
        <v>0.67</v>
      </c>
      <c r="T3037" s="18">
        <v>0</v>
      </c>
      <c r="U3037" s="18">
        <v>0</v>
      </c>
    </row>
    <row r="3038" spans="2:21" x14ac:dyDescent="0.4">
      <c r="B3038" s="28" t="s">
        <v>5926</v>
      </c>
      <c r="C3038" s="28" t="s">
        <v>5910</v>
      </c>
      <c r="D3038" s="28" t="s">
        <v>5911</v>
      </c>
      <c r="E3038" s="29" t="s">
        <v>6046</v>
      </c>
      <c r="F3038" s="28" t="s">
        <v>6047</v>
      </c>
      <c r="G3038" s="28" t="s">
        <v>5913</v>
      </c>
      <c r="H3038" s="28" t="s">
        <v>5914</v>
      </c>
      <c r="I3038" s="29" t="s">
        <v>5992</v>
      </c>
      <c r="J3038" s="28" t="s">
        <v>5923</v>
      </c>
      <c r="K3038" s="28" t="s">
        <v>6089</v>
      </c>
      <c r="L3038" s="28" t="s">
        <v>5901</v>
      </c>
      <c r="M3038" s="29"/>
      <c r="N3038" s="30">
        <v>45322</v>
      </c>
      <c r="O3038" s="28" t="s">
        <v>6090</v>
      </c>
      <c r="P3038" s="18" t="s">
        <v>6089</v>
      </c>
      <c r="Q3038" s="18" t="s">
        <v>6050</v>
      </c>
      <c r="R3038" s="18">
        <v>0.67</v>
      </c>
      <c r="T3038" s="18">
        <v>0</v>
      </c>
      <c r="U3038" s="18">
        <v>0</v>
      </c>
    </row>
    <row r="3039" spans="2:21" x14ac:dyDescent="0.4">
      <c r="B3039" s="28" t="s">
        <v>5926</v>
      </c>
      <c r="C3039" s="28" t="s">
        <v>5910</v>
      </c>
      <c r="D3039" s="28" t="s">
        <v>5911</v>
      </c>
      <c r="E3039" s="29" t="s">
        <v>6046</v>
      </c>
      <c r="F3039" s="28" t="s">
        <v>6047</v>
      </c>
      <c r="G3039" s="28" t="s">
        <v>29</v>
      </c>
      <c r="H3039" s="28" t="s">
        <v>5936</v>
      </c>
      <c r="I3039" s="29" t="s">
        <v>5915</v>
      </c>
      <c r="J3039" s="28" t="s">
        <v>5899</v>
      </c>
      <c r="K3039" s="28" t="s">
        <v>8309</v>
      </c>
      <c r="L3039" s="28" t="s">
        <v>5901</v>
      </c>
      <c r="M3039" s="29"/>
      <c r="N3039" s="30">
        <v>45322</v>
      </c>
      <c r="O3039" s="18" t="s">
        <v>8310</v>
      </c>
      <c r="P3039" s="18" t="s">
        <v>8309</v>
      </c>
      <c r="Q3039" s="18" t="s">
        <v>6050</v>
      </c>
      <c r="R3039" s="18">
        <v>0.92</v>
      </c>
      <c r="T3039" s="18">
        <v>0</v>
      </c>
      <c r="U3039" s="18">
        <v>0</v>
      </c>
    </row>
    <row r="3040" spans="2:21" x14ac:dyDescent="0.4">
      <c r="B3040" s="28" t="s">
        <v>5926</v>
      </c>
      <c r="C3040" s="28" t="s">
        <v>5910</v>
      </c>
      <c r="D3040" s="28" t="s">
        <v>5911</v>
      </c>
      <c r="E3040" s="29" t="s">
        <v>6046</v>
      </c>
      <c r="F3040" s="28" t="s">
        <v>6047</v>
      </c>
      <c r="G3040" s="28" t="s">
        <v>29</v>
      </c>
      <c r="H3040" s="28" t="s">
        <v>5936</v>
      </c>
      <c r="I3040" s="29" t="s">
        <v>5915</v>
      </c>
      <c r="J3040" s="28" t="s">
        <v>5904</v>
      </c>
      <c r="K3040" s="28" t="s">
        <v>8311</v>
      </c>
      <c r="L3040" s="28" t="s">
        <v>5901</v>
      </c>
      <c r="M3040" s="29"/>
      <c r="N3040" s="30">
        <v>45322</v>
      </c>
      <c r="O3040" s="18" t="s">
        <v>8312</v>
      </c>
      <c r="P3040" s="18" t="s">
        <v>8311</v>
      </c>
      <c r="Q3040" s="18" t="s">
        <v>6050</v>
      </c>
      <c r="R3040" s="18">
        <v>0.92</v>
      </c>
      <c r="T3040" s="18">
        <v>0</v>
      </c>
      <c r="U3040" s="18">
        <v>0</v>
      </c>
    </row>
    <row r="3041" spans="2:21" x14ac:dyDescent="0.4">
      <c r="B3041" s="28" t="s">
        <v>5926</v>
      </c>
      <c r="C3041" s="28" t="s">
        <v>5910</v>
      </c>
      <c r="D3041" s="28" t="s">
        <v>5911</v>
      </c>
      <c r="E3041" s="29" t="s">
        <v>6046</v>
      </c>
      <c r="F3041" s="28" t="s">
        <v>6047</v>
      </c>
      <c r="G3041" s="28" t="s">
        <v>29</v>
      </c>
      <c r="H3041" s="28" t="s">
        <v>5936</v>
      </c>
      <c r="I3041" s="29" t="s">
        <v>5915</v>
      </c>
      <c r="J3041" s="28" t="s">
        <v>5843</v>
      </c>
      <c r="K3041" s="28" t="s">
        <v>8313</v>
      </c>
      <c r="L3041" s="28" t="s">
        <v>5901</v>
      </c>
      <c r="M3041" s="29"/>
      <c r="N3041" s="30">
        <v>45322</v>
      </c>
      <c r="O3041" s="18" t="s">
        <v>8314</v>
      </c>
      <c r="P3041" s="18" t="s">
        <v>8313</v>
      </c>
      <c r="Q3041" s="18" t="s">
        <v>6050</v>
      </c>
      <c r="R3041" s="18">
        <v>0.92</v>
      </c>
      <c r="T3041" s="18">
        <v>0</v>
      </c>
      <c r="U3041" s="18">
        <v>0</v>
      </c>
    </row>
    <row r="3042" spans="2:21" x14ac:dyDescent="0.4">
      <c r="B3042" s="28" t="s">
        <v>5926</v>
      </c>
      <c r="C3042" s="28" t="s">
        <v>5910</v>
      </c>
      <c r="D3042" s="28" t="s">
        <v>5911</v>
      </c>
      <c r="E3042" s="29" t="s">
        <v>6046</v>
      </c>
      <c r="F3042" s="28" t="s">
        <v>6047</v>
      </c>
      <c r="G3042" s="28" t="s">
        <v>29</v>
      </c>
      <c r="H3042" s="28" t="s">
        <v>5936</v>
      </c>
      <c r="I3042" s="29" t="s">
        <v>5915</v>
      </c>
      <c r="J3042" s="28" t="s">
        <v>5923</v>
      </c>
      <c r="K3042" s="28" t="s">
        <v>8315</v>
      </c>
      <c r="L3042" s="28" t="s">
        <v>5901</v>
      </c>
      <c r="M3042" s="29"/>
      <c r="N3042" s="30">
        <v>45322</v>
      </c>
      <c r="O3042" s="18" t="s">
        <v>8316</v>
      </c>
      <c r="P3042" s="18" t="s">
        <v>8315</v>
      </c>
      <c r="Q3042" s="18" t="s">
        <v>6050</v>
      </c>
      <c r="R3042" s="18">
        <v>0.92</v>
      </c>
      <c r="T3042" s="18">
        <v>0</v>
      </c>
      <c r="U3042" s="18">
        <v>0</v>
      </c>
    </row>
    <row r="3043" spans="2:21" x14ac:dyDescent="0.4">
      <c r="B3043" s="18" t="s">
        <v>5926</v>
      </c>
      <c r="C3043" s="18" t="s">
        <v>5910</v>
      </c>
      <c r="D3043" s="18" t="s">
        <v>5911</v>
      </c>
      <c r="E3043" s="19" t="s">
        <v>16687</v>
      </c>
      <c r="F3043" s="18" t="s">
        <v>6047</v>
      </c>
      <c r="G3043" s="18" t="s">
        <v>29</v>
      </c>
      <c r="H3043" s="18" t="s">
        <v>5936</v>
      </c>
      <c r="I3043" s="19" t="s">
        <v>12172</v>
      </c>
      <c r="J3043" s="18" t="s">
        <v>5899</v>
      </c>
      <c r="K3043" s="18" t="s">
        <v>16811</v>
      </c>
      <c r="L3043" s="18" t="s">
        <v>5901</v>
      </c>
      <c r="N3043" s="20">
        <v>45322</v>
      </c>
      <c r="O3043" s="18" t="s">
        <v>16812</v>
      </c>
      <c r="P3043" s="18" t="s">
        <v>16811</v>
      </c>
      <c r="Q3043" s="18" t="s">
        <v>16690</v>
      </c>
      <c r="R3043" s="18">
        <v>0.86</v>
      </c>
      <c r="T3043" s="18">
        <v>0</v>
      </c>
      <c r="U3043" s="18">
        <v>0</v>
      </c>
    </row>
    <row r="3044" spans="2:21" x14ac:dyDescent="0.4">
      <c r="B3044" s="18" t="s">
        <v>5926</v>
      </c>
      <c r="C3044" s="18" t="s">
        <v>5910</v>
      </c>
      <c r="D3044" s="18" t="s">
        <v>5911</v>
      </c>
      <c r="E3044" s="19" t="s">
        <v>16687</v>
      </c>
      <c r="F3044" s="18" t="s">
        <v>6047</v>
      </c>
      <c r="G3044" s="18" t="s">
        <v>29</v>
      </c>
      <c r="H3044" s="18" t="s">
        <v>5936</v>
      </c>
      <c r="I3044" s="19" t="s">
        <v>12172</v>
      </c>
      <c r="J3044" s="18" t="s">
        <v>5904</v>
      </c>
      <c r="K3044" s="18" t="s">
        <v>16813</v>
      </c>
      <c r="L3044" s="18" t="s">
        <v>5901</v>
      </c>
      <c r="N3044" s="20">
        <v>45322</v>
      </c>
      <c r="O3044" s="18" t="s">
        <v>16814</v>
      </c>
      <c r="P3044" s="18" t="s">
        <v>16813</v>
      </c>
      <c r="Q3044" s="18" t="s">
        <v>16690</v>
      </c>
      <c r="R3044" s="18">
        <v>0.86</v>
      </c>
      <c r="T3044" s="18">
        <v>0</v>
      </c>
      <c r="U3044" s="18">
        <v>0</v>
      </c>
    </row>
    <row r="3045" spans="2:21" x14ac:dyDescent="0.4">
      <c r="B3045" s="18" t="s">
        <v>5926</v>
      </c>
      <c r="C3045" s="18" t="s">
        <v>5910</v>
      </c>
      <c r="D3045" s="18" t="s">
        <v>5911</v>
      </c>
      <c r="E3045" s="19" t="s">
        <v>16687</v>
      </c>
      <c r="F3045" s="18" t="s">
        <v>6047</v>
      </c>
      <c r="G3045" s="18" t="s">
        <v>29</v>
      </c>
      <c r="H3045" s="18" t="s">
        <v>5936</v>
      </c>
      <c r="I3045" s="19" t="s">
        <v>12172</v>
      </c>
      <c r="J3045" s="18" t="s">
        <v>5843</v>
      </c>
      <c r="K3045" s="18" t="s">
        <v>16815</v>
      </c>
      <c r="L3045" s="18" t="s">
        <v>5901</v>
      </c>
      <c r="N3045" s="20">
        <v>45322</v>
      </c>
      <c r="O3045" s="18" t="s">
        <v>16816</v>
      </c>
      <c r="P3045" s="18" t="s">
        <v>16815</v>
      </c>
      <c r="Q3045" s="18" t="s">
        <v>16690</v>
      </c>
      <c r="R3045" s="18">
        <v>0.86</v>
      </c>
      <c r="T3045" s="18">
        <v>0</v>
      </c>
      <c r="U3045" s="18">
        <v>0</v>
      </c>
    </row>
    <row r="3046" spans="2:21" x14ac:dyDescent="0.4">
      <c r="B3046" s="18" t="s">
        <v>5926</v>
      </c>
      <c r="C3046" s="18" t="s">
        <v>5910</v>
      </c>
      <c r="D3046" s="18" t="s">
        <v>5911</v>
      </c>
      <c r="E3046" s="19" t="s">
        <v>16687</v>
      </c>
      <c r="F3046" s="18" t="s">
        <v>6047</v>
      </c>
      <c r="G3046" s="18" t="s">
        <v>29</v>
      </c>
      <c r="H3046" s="18" t="s">
        <v>5936</v>
      </c>
      <c r="I3046" s="19" t="s">
        <v>12172</v>
      </c>
      <c r="J3046" s="18" t="s">
        <v>5923</v>
      </c>
      <c r="K3046" s="18" t="s">
        <v>16817</v>
      </c>
      <c r="L3046" s="18" t="s">
        <v>5901</v>
      </c>
      <c r="N3046" s="20">
        <v>45322</v>
      </c>
      <c r="O3046" s="18" t="s">
        <v>16818</v>
      </c>
      <c r="P3046" s="18" t="s">
        <v>16817</v>
      </c>
      <c r="Q3046" s="18" t="s">
        <v>16690</v>
      </c>
      <c r="R3046" s="18">
        <v>0.86</v>
      </c>
      <c r="T3046" s="18">
        <v>0</v>
      </c>
      <c r="U3046" s="18">
        <v>0</v>
      </c>
    </row>
    <row r="3047" spans="2:21" x14ac:dyDescent="0.4">
      <c r="B3047" s="28" t="s">
        <v>5926</v>
      </c>
      <c r="C3047" s="28" t="s">
        <v>5910</v>
      </c>
      <c r="D3047" s="28" t="s">
        <v>5911</v>
      </c>
      <c r="E3047" s="29" t="s">
        <v>8365</v>
      </c>
      <c r="F3047" s="28" t="s">
        <v>6047</v>
      </c>
      <c r="G3047" s="28" t="s">
        <v>29</v>
      </c>
      <c r="H3047" s="28" t="s">
        <v>5936</v>
      </c>
      <c r="I3047" s="29" t="s">
        <v>5915</v>
      </c>
      <c r="J3047" s="28" t="s">
        <v>5899</v>
      </c>
      <c r="K3047" s="28" t="s">
        <v>8383</v>
      </c>
      <c r="L3047" s="28" t="s">
        <v>5901</v>
      </c>
      <c r="M3047" s="29"/>
      <c r="N3047" s="30">
        <v>45322</v>
      </c>
      <c r="O3047" s="18" t="s">
        <v>8384</v>
      </c>
      <c r="P3047" s="18" t="s">
        <v>8383</v>
      </c>
      <c r="Q3047" s="18" t="s">
        <v>8368</v>
      </c>
      <c r="R3047" s="18">
        <v>0.92</v>
      </c>
      <c r="T3047" s="18">
        <v>0</v>
      </c>
      <c r="U3047" s="18">
        <v>0</v>
      </c>
    </row>
    <row r="3048" spans="2:21" x14ac:dyDescent="0.4">
      <c r="B3048" s="28" t="s">
        <v>5926</v>
      </c>
      <c r="C3048" s="28" t="s">
        <v>5910</v>
      </c>
      <c r="D3048" s="28" t="s">
        <v>5911</v>
      </c>
      <c r="E3048" s="29" t="s">
        <v>8365</v>
      </c>
      <c r="F3048" s="28" t="s">
        <v>6047</v>
      </c>
      <c r="G3048" s="28" t="s">
        <v>29</v>
      </c>
      <c r="H3048" s="28" t="s">
        <v>5936</v>
      </c>
      <c r="I3048" s="29" t="s">
        <v>5915</v>
      </c>
      <c r="J3048" s="28" t="s">
        <v>5904</v>
      </c>
      <c r="K3048" s="28" t="s">
        <v>8385</v>
      </c>
      <c r="L3048" s="28" t="s">
        <v>5901</v>
      </c>
      <c r="M3048" s="29"/>
      <c r="N3048" s="30">
        <v>45322</v>
      </c>
      <c r="O3048" s="18" t="s">
        <v>8386</v>
      </c>
      <c r="P3048" s="18" t="s">
        <v>8385</v>
      </c>
      <c r="Q3048" s="18" t="s">
        <v>8368</v>
      </c>
      <c r="R3048" s="18">
        <v>0.92</v>
      </c>
      <c r="T3048" s="18">
        <v>0</v>
      </c>
      <c r="U3048" s="18">
        <v>0</v>
      </c>
    </row>
    <row r="3049" spans="2:21" x14ac:dyDescent="0.4">
      <c r="B3049" s="28" t="s">
        <v>5926</v>
      </c>
      <c r="C3049" s="28" t="s">
        <v>5910</v>
      </c>
      <c r="D3049" s="28" t="s">
        <v>5911</v>
      </c>
      <c r="E3049" s="29" t="s">
        <v>8365</v>
      </c>
      <c r="F3049" s="28" t="s">
        <v>6047</v>
      </c>
      <c r="G3049" s="28" t="s">
        <v>29</v>
      </c>
      <c r="H3049" s="28" t="s">
        <v>5936</v>
      </c>
      <c r="I3049" s="29" t="s">
        <v>5915</v>
      </c>
      <c r="J3049" s="28" t="s">
        <v>5843</v>
      </c>
      <c r="K3049" s="28" t="s">
        <v>8387</v>
      </c>
      <c r="L3049" s="28" t="s">
        <v>5901</v>
      </c>
      <c r="M3049" s="29"/>
      <c r="N3049" s="30">
        <v>45322</v>
      </c>
      <c r="O3049" s="18" t="s">
        <v>8388</v>
      </c>
      <c r="P3049" s="18" t="s">
        <v>8387</v>
      </c>
      <c r="Q3049" s="18" t="s">
        <v>8368</v>
      </c>
      <c r="R3049" s="18">
        <v>0.92</v>
      </c>
      <c r="T3049" s="18">
        <v>0</v>
      </c>
      <c r="U3049" s="18">
        <v>0</v>
      </c>
    </row>
    <row r="3050" spans="2:21" x14ac:dyDescent="0.4">
      <c r="B3050" s="28" t="s">
        <v>5926</v>
      </c>
      <c r="C3050" s="28" t="s">
        <v>5910</v>
      </c>
      <c r="D3050" s="28" t="s">
        <v>5911</v>
      </c>
      <c r="E3050" s="29" t="s">
        <v>8365</v>
      </c>
      <c r="F3050" s="28" t="s">
        <v>6047</v>
      </c>
      <c r="G3050" s="28" t="s">
        <v>29</v>
      </c>
      <c r="H3050" s="28" t="s">
        <v>5936</v>
      </c>
      <c r="I3050" s="29" t="s">
        <v>5915</v>
      </c>
      <c r="J3050" s="28" t="s">
        <v>5923</v>
      </c>
      <c r="K3050" s="28" t="s">
        <v>8389</v>
      </c>
      <c r="L3050" s="28" t="s">
        <v>5901</v>
      </c>
      <c r="M3050" s="29"/>
      <c r="N3050" s="30">
        <v>45322</v>
      </c>
      <c r="O3050" s="18" t="s">
        <v>8390</v>
      </c>
      <c r="P3050" s="18" t="s">
        <v>8389</v>
      </c>
      <c r="Q3050" s="18" t="s">
        <v>8368</v>
      </c>
      <c r="R3050" s="18">
        <v>0.92</v>
      </c>
      <c r="T3050" s="18">
        <v>0</v>
      </c>
      <c r="U3050" s="18">
        <v>0</v>
      </c>
    </row>
    <row r="3051" spans="2:21" x14ac:dyDescent="0.4">
      <c r="B3051" s="18" t="s">
        <v>5926</v>
      </c>
      <c r="C3051" s="18" t="s">
        <v>5910</v>
      </c>
      <c r="D3051" s="18" t="s">
        <v>5911</v>
      </c>
      <c r="E3051" s="19" t="s">
        <v>16751</v>
      </c>
      <c r="F3051" s="18" t="s">
        <v>6047</v>
      </c>
      <c r="G3051" s="18" t="s">
        <v>926</v>
      </c>
      <c r="H3051" s="18" t="s">
        <v>6145</v>
      </c>
      <c r="I3051" s="19" t="s">
        <v>12172</v>
      </c>
      <c r="J3051" s="18" t="s">
        <v>5899</v>
      </c>
      <c r="K3051" s="18" t="s">
        <v>16867</v>
      </c>
      <c r="L3051" s="18" t="s">
        <v>5901</v>
      </c>
      <c r="N3051" s="20">
        <v>45322</v>
      </c>
      <c r="O3051" s="18" t="s">
        <v>16868</v>
      </c>
      <c r="P3051" s="18" t="s">
        <v>16867</v>
      </c>
      <c r="Q3051" s="18" t="s">
        <v>16754</v>
      </c>
      <c r="R3051" s="18">
        <v>0.86</v>
      </c>
      <c r="T3051" s="18">
        <v>0</v>
      </c>
      <c r="U3051" s="18">
        <v>0</v>
      </c>
    </row>
    <row r="3052" spans="2:21" x14ac:dyDescent="0.4">
      <c r="B3052" s="18" t="s">
        <v>5926</v>
      </c>
      <c r="C3052" s="18" t="s">
        <v>5910</v>
      </c>
      <c r="D3052" s="18" t="s">
        <v>5911</v>
      </c>
      <c r="E3052" s="19" t="s">
        <v>16751</v>
      </c>
      <c r="F3052" s="18" t="s">
        <v>6047</v>
      </c>
      <c r="G3052" s="18" t="s">
        <v>926</v>
      </c>
      <c r="H3052" s="18" t="s">
        <v>6145</v>
      </c>
      <c r="I3052" s="19" t="s">
        <v>12172</v>
      </c>
      <c r="J3052" s="18" t="s">
        <v>5904</v>
      </c>
      <c r="K3052" s="18" t="s">
        <v>16869</v>
      </c>
      <c r="L3052" s="18" t="s">
        <v>5901</v>
      </c>
      <c r="N3052" s="20">
        <v>45322</v>
      </c>
      <c r="O3052" s="18" t="s">
        <v>16870</v>
      </c>
      <c r="P3052" s="18" t="s">
        <v>16869</v>
      </c>
      <c r="Q3052" s="18" t="s">
        <v>16754</v>
      </c>
      <c r="R3052" s="18">
        <v>0.86</v>
      </c>
      <c r="T3052" s="18">
        <v>0</v>
      </c>
      <c r="U3052" s="18">
        <v>0</v>
      </c>
    </row>
    <row r="3053" spans="2:21" x14ac:dyDescent="0.4">
      <c r="B3053" s="18" t="s">
        <v>5926</v>
      </c>
      <c r="C3053" s="18" t="s">
        <v>5910</v>
      </c>
      <c r="D3053" s="18" t="s">
        <v>5911</v>
      </c>
      <c r="E3053" s="19" t="s">
        <v>16751</v>
      </c>
      <c r="F3053" s="18" t="s">
        <v>6047</v>
      </c>
      <c r="G3053" s="18" t="s">
        <v>926</v>
      </c>
      <c r="H3053" s="18" t="s">
        <v>6145</v>
      </c>
      <c r="I3053" s="19" t="s">
        <v>12172</v>
      </c>
      <c r="J3053" s="18" t="s">
        <v>5843</v>
      </c>
      <c r="K3053" s="18" t="s">
        <v>16871</v>
      </c>
      <c r="L3053" s="18" t="s">
        <v>5901</v>
      </c>
      <c r="N3053" s="20">
        <v>45322</v>
      </c>
      <c r="O3053" s="18" t="s">
        <v>16872</v>
      </c>
      <c r="P3053" s="18" t="s">
        <v>16871</v>
      </c>
      <c r="Q3053" s="18" t="s">
        <v>16754</v>
      </c>
      <c r="R3053" s="18">
        <v>0.86</v>
      </c>
      <c r="T3053" s="18">
        <v>0</v>
      </c>
      <c r="U3053" s="18">
        <v>0</v>
      </c>
    </row>
    <row r="3054" spans="2:21" x14ac:dyDescent="0.4">
      <c r="B3054" s="18" t="s">
        <v>5926</v>
      </c>
      <c r="C3054" s="18" t="s">
        <v>5910</v>
      </c>
      <c r="D3054" s="18" t="s">
        <v>5911</v>
      </c>
      <c r="E3054" s="19" t="s">
        <v>16751</v>
      </c>
      <c r="F3054" s="18" t="s">
        <v>6047</v>
      </c>
      <c r="G3054" s="18" t="s">
        <v>926</v>
      </c>
      <c r="H3054" s="18" t="s">
        <v>6145</v>
      </c>
      <c r="I3054" s="19" t="s">
        <v>12172</v>
      </c>
      <c r="J3054" s="18" t="s">
        <v>5923</v>
      </c>
      <c r="K3054" s="18" t="s">
        <v>16873</v>
      </c>
      <c r="L3054" s="18" t="s">
        <v>5901</v>
      </c>
      <c r="N3054" s="20">
        <v>45322</v>
      </c>
      <c r="O3054" s="18" t="s">
        <v>16874</v>
      </c>
      <c r="P3054" s="18" t="s">
        <v>16873</v>
      </c>
      <c r="Q3054" s="18" t="s">
        <v>16754</v>
      </c>
      <c r="R3054" s="18">
        <v>0.86</v>
      </c>
      <c r="T3054" s="18">
        <v>0</v>
      </c>
      <c r="U3054" s="18">
        <v>0</v>
      </c>
    </row>
    <row r="3055" spans="2:21" x14ac:dyDescent="0.4">
      <c r="B3055" s="28" t="s">
        <v>5926</v>
      </c>
      <c r="C3055" s="28" t="s">
        <v>5910</v>
      </c>
      <c r="D3055" s="28" t="s">
        <v>5911</v>
      </c>
      <c r="E3055" s="29" t="s">
        <v>8391</v>
      </c>
      <c r="F3055" s="28" t="s">
        <v>6047</v>
      </c>
      <c r="G3055" s="28" t="s">
        <v>926</v>
      </c>
      <c r="H3055" s="28" t="s">
        <v>6145</v>
      </c>
      <c r="I3055" s="29" t="s">
        <v>5915</v>
      </c>
      <c r="J3055" s="28" t="s">
        <v>5899</v>
      </c>
      <c r="K3055" s="28" t="s">
        <v>8409</v>
      </c>
      <c r="L3055" s="28" t="s">
        <v>5901</v>
      </c>
      <c r="M3055" s="29"/>
      <c r="N3055" s="30">
        <v>45322</v>
      </c>
      <c r="O3055" s="18" t="s">
        <v>8410</v>
      </c>
      <c r="P3055" s="18" t="s">
        <v>8409</v>
      </c>
      <c r="Q3055" s="18" t="s">
        <v>8394</v>
      </c>
      <c r="R3055" s="18">
        <v>0.92</v>
      </c>
      <c r="T3055" s="18">
        <v>0</v>
      </c>
      <c r="U3055" s="18">
        <v>0</v>
      </c>
    </row>
    <row r="3056" spans="2:21" x14ac:dyDescent="0.4">
      <c r="B3056" s="28" t="s">
        <v>5926</v>
      </c>
      <c r="C3056" s="28" t="s">
        <v>5910</v>
      </c>
      <c r="D3056" s="28" t="s">
        <v>5911</v>
      </c>
      <c r="E3056" s="29" t="s">
        <v>8391</v>
      </c>
      <c r="F3056" s="28" t="s">
        <v>6047</v>
      </c>
      <c r="G3056" s="28" t="s">
        <v>926</v>
      </c>
      <c r="H3056" s="28" t="s">
        <v>6145</v>
      </c>
      <c r="I3056" s="29" t="s">
        <v>5915</v>
      </c>
      <c r="J3056" s="28" t="s">
        <v>5904</v>
      </c>
      <c r="K3056" s="28" t="s">
        <v>8411</v>
      </c>
      <c r="L3056" s="28" t="s">
        <v>5901</v>
      </c>
      <c r="M3056" s="29"/>
      <c r="N3056" s="30">
        <v>45322</v>
      </c>
      <c r="O3056" s="18" t="s">
        <v>8412</v>
      </c>
      <c r="P3056" s="18" t="s">
        <v>8411</v>
      </c>
      <c r="Q3056" s="18" t="s">
        <v>8394</v>
      </c>
      <c r="R3056" s="18">
        <v>0.92</v>
      </c>
      <c r="T3056" s="18">
        <v>0</v>
      </c>
      <c r="U3056" s="18">
        <v>0</v>
      </c>
    </row>
    <row r="3057" spans="2:24" x14ac:dyDescent="0.4">
      <c r="B3057" s="28" t="s">
        <v>5926</v>
      </c>
      <c r="C3057" s="28" t="s">
        <v>5910</v>
      </c>
      <c r="D3057" s="28" t="s">
        <v>5911</v>
      </c>
      <c r="E3057" s="29" t="s">
        <v>8391</v>
      </c>
      <c r="F3057" s="28" t="s">
        <v>6047</v>
      </c>
      <c r="G3057" s="28" t="s">
        <v>926</v>
      </c>
      <c r="H3057" s="28" t="s">
        <v>6145</v>
      </c>
      <c r="I3057" s="29" t="s">
        <v>5915</v>
      </c>
      <c r="J3057" s="28" t="s">
        <v>5843</v>
      </c>
      <c r="K3057" s="28" t="s">
        <v>8413</v>
      </c>
      <c r="L3057" s="28" t="s">
        <v>5901</v>
      </c>
      <c r="M3057" s="29"/>
      <c r="N3057" s="30">
        <v>45322</v>
      </c>
      <c r="O3057" s="18" t="s">
        <v>8414</v>
      </c>
      <c r="P3057" s="18" t="s">
        <v>8413</v>
      </c>
      <c r="Q3057" s="18" t="s">
        <v>8394</v>
      </c>
      <c r="R3057" s="18">
        <v>0.92</v>
      </c>
      <c r="T3057" s="18">
        <v>0</v>
      </c>
      <c r="U3057" s="18">
        <v>0</v>
      </c>
    </row>
    <row r="3058" spans="2:24" x14ac:dyDescent="0.4">
      <c r="B3058" s="28" t="s">
        <v>5926</v>
      </c>
      <c r="C3058" s="28" t="s">
        <v>5910</v>
      </c>
      <c r="D3058" s="28" t="s">
        <v>5911</v>
      </c>
      <c r="E3058" s="29" t="s">
        <v>8391</v>
      </c>
      <c r="F3058" s="28" t="s">
        <v>6047</v>
      </c>
      <c r="G3058" s="28" t="s">
        <v>926</v>
      </c>
      <c r="H3058" s="28" t="s">
        <v>6145</v>
      </c>
      <c r="I3058" s="29" t="s">
        <v>5915</v>
      </c>
      <c r="J3058" s="28" t="s">
        <v>5923</v>
      </c>
      <c r="K3058" s="28" t="s">
        <v>8415</v>
      </c>
      <c r="L3058" s="28" t="s">
        <v>5901</v>
      </c>
      <c r="M3058" s="29"/>
      <c r="N3058" s="30">
        <v>45322</v>
      </c>
      <c r="O3058" s="18" t="s">
        <v>8416</v>
      </c>
      <c r="P3058" s="18" t="s">
        <v>8415</v>
      </c>
      <c r="Q3058" s="18" t="s">
        <v>8394</v>
      </c>
      <c r="R3058" s="18">
        <v>0.92</v>
      </c>
      <c r="T3058" s="18">
        <v>0</v>
      </c>
      <c r="U3058" s="18">
        <v>0</v>
      </c>
    </row>
    <row r="3059" spans="2:24" x14ac:dyDescent="0.4">
      <c r="B3059" s="18" t="s">
        <v>5926</v>
      </c>
      <c r="C3059" s="18" t="s">
        <v>5910</v>
      </c>
      <c r="D3059" s="18" t="s">
        <v>5911</v>
      </c>
      <c r="E3059" s="19" t="s">
        <v>16641</v>
      </c>
      <c r="F3059" s="18" t="s">
        <v>5896</v>
      </c>
      <c r="G3059" s="18" t="s">
        <v>5913</v>
      </c>
      <c r="H3059" s="18" t="s">
        <v>5914</v>
      </c>
      <c r="I3059" s="19" t="s">
        <v>15465</v>
      </c>
      <c r="J3059" s="18" t="s">
        <v>5899</v>
      </c>
      <c r="K3059" s="18" t="s">
        <v>16771</v>
      </c>
      <c r="L3059" s="18" t="s">
        <v>5901</v>
      </c>
      <c r="N3059" s="20">
        <v>45322</v>
      </c>
      <c r="O3059" s="18" t="s">
        <v>16772</v>
      </c>
      <c r="P3059" s="18" t="s">
        <v>16771</v>
      </c>
      <c r="Q3059" s="18" t="s">
        <v>16644</v>
      </c>
      <c r="R3059" s="18">
        <v>0.85</v>
      </c>
      <c r="T3059" s="18">
        <v>0</v>
      </c>
      <c r="U3059" s="18">
        <v>0</v>
      </c>
    </row>
    <row r="3060" spans="2:24" x14ac:dyDescent="0.4">
      <c r="B3060" s="18" t="s">
        <v>5926</v>
      </c>
      <c r="C3060" s="18" t="s">
        <v>5910</v>
      </c>
      <c r="D3060" s="18" t="s">
        <v>5911</v>
      </c>
      <c r="E3060" s="19" t="s">
        <v>16641</v>
      </c>
      <c r="F3060" s="18" t="s">
        <v>5896</v>
      </c>
      <c r="G3060" s="18" t="s">
        <v>5913</v>
      </c>
      <c r="H3060" s="18" t="s">
        <v>5914</v>
      </c>
      <c r="I3060" s="19" t="s">
        <v>15465</v>
      </c>
      <c r="J3060" s="18" t="s">
        <v>5904</v>
      </c>
      <c r="K3060" s="18" t="s">
        <v>16773</v>
      </c>
      <c r="L3060" s="18" t="s">
        <v>5901</v>
      </c>
      <c r="N3060" s="20">
        <v>45322</v>
      </c>
      <c r="O3060" s="18" t="s">
        <v>16774</v>
      </c>
      <c r="P3060" s="18" t="s">
        <v>16773</v>
      </c>
      <c r="Q3060" s="18" t="s">
        <v>16644</v>
      </c>
      <c r="R3060" s="18">
        <v>0.85</v>
      </c>
      <c r="T3060" s="18">
        <v>0</v>
      </c>
      <c r="U3060" s="18">
        <v>0</v>
      </c>
    </row>
    <row r="3061" spans="2:24" x14ac:dyDescent="0.4">
      <c r="B3061" s="18" t="s">
        <v>5926</v>
      </c>
      <c r="C3061" s="18" t="s">
        <v>5910</v>
      </c>
      <c r="D3061" s="18" t="s">
        <v>5911</v>
      </c>
      <c r="E3061" s="19" t="s">
        <v>16641</v>
      </c>
      <c r="F3061" s="18" t="s">
        <v>5896</v>
      </c>
      <c r="G3061" s="18" t="s">
        <v>5913</v>
      </c>
      <c r="H3061" s="18" t="s">
        <v>5914</v>
      </c>
      <c r="I3061" s="19" t="s">
        <v>15465</v>
      </c>
      <c r="J3061" s="18" t="s">
        <v>5843</v>
      </c>
      <c r="K3061" s="18" t="s">
        <v>16775</v>
      </c>
      <c r="L3061" s="18" t="s">
        <v>5901</v>
      </c>
      <c r="N3061" s="20">
        <v>45322</v>
      </c>
      <c r="O3061" s="18" t="s">
        <v>16776</v>
      </c>
      <c r="P3061" s="18" t="s">
        <v>16775</v>
      </c>
      <c r="Q3061" s="18" t="s">
        <v>16644</v>
      </c>
      <c r="R3061" s="18">
        <v>0.85</v>
      </c>
      <c r="T3061" s="18">
        <v>0</v>
      </c>
      <c r="U3061" s="18">
        <v>0</v>
      </c>
    </row>
    <row r="3062" spans="2:24" x14ac:dyDescent="0.4">
      <c r="B3062" s="18" t="s">
        <v>5926</v>
      </c>
      <c r="C3062" s="18" t="s">
        <v>5910</v>
      </c>
      <c r="D3062" s="18" t="s">
        <v>5911</v>
      </c>
      <c r="E3062" s="19" t="s">
        <v>16641</v>
      </c>
      <c r="F3062" s="18" t="s">
        <v>5896</v>
      </c>
      <c r="G3062" s="18" t="s">
        <v>5913</v>
      </c>
      <c r="H3062" s="18" t="s">
        <v>5914</v>
      </c>
      <c r="I3062" s="19" t="s">
        <v>15465</v>
      </c>
      <c r="J3062" s="18" t="s">
        <v>5923</v>
      </c>
      <c r="K3062" s="18" t="s">
        <v>16777</v>
      </c>
      <c r="L3062" s="18" t="s">
        <v>5901</v>
      </c>
      <c r="N3062" s="20">
        <v>45322</v>
      </c>
      <c r="O3062" s="18" t="s">
        <v>16778</v>
      </c>
      <c r="P3062" s="18" t="s">
        <v>16777</v>
      </c>
      <c r="Q3062" s="18" t="s">
        <v>16644</v>
      </c>
      <c r="R3062" s="18">
        <v>0.85</v>
      </c>
      <c r="T3062" s="18">
        <v>0</v>
      </c>
      <c r="U3062" s="18">
        <v>0</v>
      </c>
    </row>
    <row r="3063" spans="2:24" x14ac:dyDescent="0.4">
      <c r="B3063" s="28" t="s">
        <v>5926</v>
      </c>
      <c r="C3063" s="28" t="s">
        <v>5910</v>
      </c>
      <c r="D3063" s="28" t="s">
        <v>5911</v>
      </c>
      <c r="E3063" s="29" t="s">
        <v>5912</v>
      </c>
      <c r="F3063" s="28" t="s">
        <v>5896</v>
      </c>
      <c r="G3063" s="28" t="s">
        <v>5913</v>
      </c>
      <c r="H3063" s="28" t="s">
        <v>5914</v>
      </c>
      <c r="I3063" s="29" t="s">
        <v>5915</v>
      </c>
      <c r="J3063" s="28" t="s">
        <v>5899</v>
      </c>
      <c r="K3063" s="28" t="s">
        <v>5927</v>
      </c>
      <c r="L3063" s="28" t="s">
        <v>5901</v>
      </c>
      <c r="M3063" s="29"/>
      <c r="N3063" s="30">
        <v>45322</v>
      </c>
      <c r="O3063" s="28" t="s">
        <v>5928</v>
      </c>
      <c r="P3063" s="28" t="s">
        <v>5927</v>
      </c>
      <c r="Q3063" s="28" t="s">
        <v>5918</v>
      </c>
      <c r="R3063" s="28">
        <v>0.92</v>
      </c>
      <c r="S3063" s="28"/>
      <c r="T3063" s="28">
        <v>0</v>
      </c>
      <c r="U3063" s="28">
        <v>0</v>
      </c>
      <c r="V3063" s="28"/>
      <c r="W3063" s="28"/>
      <c r="X3063" s="28"/>
    </row>
    <row r="3064" spans="2:24" x14ac:dyDescent="0.4">
      <c r="B3064" s="28" t="s">
        <v>5926</v>
      </c>
      <c r="C3064" s="28" t="s">
        <v>5910</v>
      </c>
      <c r="D3064" s="28" t="s">
        <v>5911</v>
      </c>
      <c r="E3064" s="29" t="s">
        <v>5912</v>
      </c>
      <c r="F3064" s="28" t="s">
        <v>5896</v>
      </c>
      <c r="G3064" s="28" t="s">
        <v>5913</v>
      </c>
      <c r="H3064" s="28" t="s">
        <v>5914</v>
      </c>
      <c r="I3064" s="29" t="s">
        <v>5915</v>
      </c>
      <c r="J3064" s="28" t="s">
        <v>5904</v>
      </c>
      <c r="K3064" s="28" t="s">
        <v>5929</v>
      </c>
      <c r="L3064" s="28" t="s">
        <v>5901</v>
      </c>
      <c r="M3064" s="29"/>
      <c r="N3064" s="30">
        <v>45322</v>
      </c>
      <c r="O3064" s="28" t="s">
        <v>5930</v>
      </c>
      <c r="P3064" s="28" t="s">
        <v>5929</v>
      </c>
      <c r="Q3064" s="28" t="s">
        <v>5918</v>
      </c>
      <c r="R3064" s="28">
        <v>0.92</v>
      </c>
      <c r="S3064" s="28"/>
      <c r="T3064" s="28">
        <v>0</v>
      </c>
      <c r="U3064" s="28">
        <v>0</v>
      </c>
      <c r="V3064" s="28"/>
      <c r="W3064" s="28"/>
      <c r="X3064" s="28"/>
    </row>
    <row r="3065" spans="2:24" x14ac:dyDescent="0.4">
      <c r="B3065" s="28" t="s">
        <v>5926</v>
      </c>
      <c r="C3065" s="28" t="s">
        <v>5910</v>
      </c>
      <c r="D3065" s="28" t="s">
        <v>5911</v>
      </c>
      <c r="E3065" s="29" t="s">
        <v>5912</v>
      </c>
      <c r="F3065" s="28" t="s">
        <v>5896</v>
      </c>
      <c r="G3065" s="28" t="s">
        <v>5913</v>
      </c>
      <c r="H3065" s="28" t="s">
        <v>5914</v>
      </c>
      <c r="I3065" s="29" t="s">
        <v>5915</v>
      </c>
      <c r="J3065" s="28" t="s">
        <v>5843</v>
      </c>
      <c r="K3065" s="28" t="s">
        <v>5931</v>
      </c>
      <c r="L3065" s="28" t="s">
        <v>5901</v>
      </c>
      <c r="M3065" s="29"/>
      <c r="N3065" s="30">
        <v>45322</v>
      </c>
      <c r="O3065" s="28" t="s">
        <v>5932</v>
      </c>
      <c r="P3065" s="28" t="s">
        <v>5931</v>
      </c>
      <c r="Q3065" s="28" t="s">
        <v>5918</v>
      </c>
      <c r="R3065" s="28">
        <v>0.92</v>
      </c>
      <c r="S3065" s="28"/>
      <c r="T3065" s="28">
        <v>0</v>
      </c>
      <c r="U3065" s="28">
        <v>0</v>
      </c>
      <c r="V3065" s="28"/>
      <c r="W3065" s="28"/>
      <c r="X3065" s="28"/>
    </row>
    <row r="3066" spans="2:24" x14ac:dyDescent="0.4">
      <c r="B3066" s="28" t="s">
        <v>5926</v>
      </c>
      <c r="C3066" s="28" t="s">
        <v>5910</v>
      </c>
      <c r="D3066" s="28" t="s">
        <v>5911</v>
      </c>
      <c r="E3066" s="29" t="s">
        <v>5912</v>
      </c>
      <c r="F3066" s="28" t="s">
        <v>5896</v>
      </c>
      <c r="G3066" s="28" t="s">
        <v>5913</v>
      </c>
      <c r="H3066" s="28" t="s">
        <v>5914</v>
      </c>
      <c r="I3066" s="29" t="s">
        <v>5915</v>
      </c>
      <c r="J3066" s="28" t="s">
        <v>5923</v>
      </c>
      <c r="K3066" s="28" t="s">
        <v>5933</v>
      </c>
      <c r="L3066" s="28" t="s">
        <v>5901</v>
      </c>
      <c r="M3066" s="29"/>
      <c r="N3066" s="30">
        <v>45322</v>
      </c>
      <c r="O3066" s="28" t="s">
        <v>5934</v>
      </c>
      <c r="P3066" s="18" t="s">
        <v>5933</v>
      </c>
      <c r="Q3066" s="18" t="s">
        <v>5918</v>
      </c>
      <c r="R3066" s="18">
        <v>0.92</v>
      </c>
      <c r="T3066" s="18">
        <v>0</v>
      </c>
      <c r="U3066" s="18">
        <v>0</v>
      </c>
    </row>
    <row r="3067" spans="2:24" x14ac:dyDescent="0.4">
      <c r="B3067" s="18" t="s">
        <v>5926</v>
      </c>
      <c r="C3067" s="18" t="s">
        <v>5910</v>
      </c>
      <c r="D3067" s="18" t="s">
        <v>5911</v>
      </c>
      <c r="E3067" s="19" t="s">
        <v>16677</v>
      </c>
      <c r="F3067" s="18" t="s">
        <v>6100</v>
      </c>
      <c r="G3067" s="18" t="s">
        <v>29</v>
      </c>
      <c r="H3067" s="18" t="s">
        <v>5936</v>
      </c>
      <c r="I3067" s="19" t="s">
        <v>12172</v>
      </c>
      <c r="J3067" s="18" t="s">
        <v>5899</v>
      </c>
      <c r="K3067" s="18" t="s">
        <v>16803</v>
      </c>
      <c r="L3067" s="18" t="s">
        <v>5901</v>
      </c>
      <c r="N3067" s="20">
        <v>45322</v>
      </c>
      <c r="O3067" s="18" t="s">
        <v>16804</v>
      </c>
      <c r="P3067" s="18" t="s">
        <v>16803</v>
      </c>
      <c r="Q3067" s="18" t="s">
        <v>16680</v>
      </c>
      <c r="R3067" s="18">
        <v>0.86</v>
      </c>
      <c r="T3067" s="18">
        <v>0</v>
      </c>
      <c r="U3067" s="18">
        <v>0</v>
      </c>
    </row>
    <row r="3068" spans="2:24" x14ac:dyDescent="0.4">
      <c r="B3068" s="18" t="s">
        <v>5926</v>
      </c>
      <c r="C3068" s="18" t="s">
        <v>5910</v>
      </c>
      <c r="D3068" s="18" t="s">
        <v>5911</v>
      </c>
      <c r="E3068" s="19" t="s">
        <v>16677</v>
      </c>
      <c r="F3068" s="18" t="s">
        <v>6100</v>
      </c>
      <c r="G3068" s="18" t="s">
        <v>29</v>
      </c>
      <c r="H3068" s="18" t="s">
        <v>5936</v>
      </c>
      <c r="I3068" s="19" t="s">
        <v>12172</v>
      </c>
      <c r="J3068" s="18" t="s">
        <v>5904</v>
      </c>
      <c r="K3068" s="18" t="s">
        <v>16805</v>
      </c>
      <c r="L3068" s="18" t="s">
        <v>5901</v>
      </c>
      <c r="N3068" s="20">
        <v>45322</v>
      </c>
      <c r="O3068" s="18" t="s">
        <v>16806</v>
      </c>
      <c r="P3068" s="18" t="s">
        <v>16805</v>
      </c>
      <c r="Q3068" s="18" t="s">
        <v>16680</v>
      </c>
      <c r="R3068" s="18">
        <v>0.86</v>
      </c>
      <c r="T3068" s="18">
        <v>0</v>
      </c>
      <c r="U3068" s="18">
        <v>0</v>
      </c>
    </row>
    <row r="3069" spans="2:24" x14ac:dyDescent="0.4">
      <c r="B3069" s="18" t="s">
        <v>5926</v>
      </c>
      <c r="C3069" s="18" t="s">
        <v>5910</v>
      </c>
      <c r="D3069" s="18" t="s">
        <v>5911</v>
      </c>
      <c r="E3069" s="19" t="s">
        <v>16677</v>
      </c>
      <c r="F3069" s="18" t="s">
        <v>6100</v>
      </c>
      <c r="G3069" s="18" t="s">
        <v>29</v>
      </c>
      <c r="H3069" s="18" t="s">
        <v>5936</v>
      </c>
      <c r="I3069" s="19" t="s">
        <v>12172</v>
      </c>
      <c r="J3069" s="18" t="s">
        <v>5843</v>
      </c>
      <c r="K3069" s="18" t="s">
        <v>16807</v>
      </c>
      <c r="L3069" s="18" t="s">
        <v>5901</v>
      </c>
      <c r="N3069" s="20">
        <v>45322</v>
      </c>
      <c r="O3069" s="18" t="s">
        <v>16808</v>
      </c>
      <c r="P3069" s="18" t="s">
        <v>16807</v>
      </c>
      <c r="Q3069" s="18" t="s">
        <v>16680</v>
      </c>
      <c r="R3069" s="18">
        <v>0.86</v>
      </c>
      <c r="T3069" s="18">
        <v>0</v>
      </c>
      <c r="U3069" s="18">
        <v>0</v>
      </c>
    </row>
    <row r="3070" spans="2:24" x14ac:dyDescent="0.4">
      <c r="B3070" s="18" t="s">
        <v>5926</v>
      </c>
      <c r="C3070" s="18" t="s">
        <v>5910</v>
      </c>
      <c r="D3070" s="18" t="s">
        <v>5911</v>
      </c>
      <c r="E3070" s="19" t="s">
        <v>16677</v>
      </c>
      <c r="F3070" s="18" t="s">
        <v>6100</v>
      </c>
      <c r="G3070" s="18" t="s">
        <v>29</v>
      </c>
      <c r="H3070" s="18" t="s">
        <v>5936</v>
      </c>
      <c r="I3070" s="19" t="s">
        <v>12172</v>
      </c>
      <c r="J3070" s="18" t="s">
        <v>5923</v>
      </c>
      <c r="K3070" s="18" t="s">
        <v>16809</v>
      </c>
      <c r="L3070" s="18" t="s">
        <v>5901</v>
      </c>
      <c r="N3070" s="20">
        <v>45322</v>
      </c>
      <c r="O3070" s="18" t="s">
        <v>16810</v>
      </c>
      <c r="P3070" s="18" t="s">
        <v>16809</v>
      </c>
      <c r="Q3070" s="18" t="s">
        <v>16680</v>
      </c>
      <c r="R3070" s="18">
        <v>0.86</v>
      </c>
      <c r="T3070" s="18">
        <v>0</v>
      </c>
      <c r="U3070" s="18">
        <v>0</v>
      </c>
    </row>
    <row r="3071" spans="2:24" x14ac:dyDescent="0.4">
      <c r="B3071" s="28" t="s">
        <v>5926</v>
      </c>
      <c r="C3071" s="28" t="s">
        <v>5910</v>
      </c>
      <c r="D3071" s="28" t="s">
        <v>5911</v>
      </c>
      <c r="E3071" s="29" t="s">
        <v>6099</v>
      </c>
      <c r="F3071" s="28" t="s">
        <v>6100</v>
      </c>
      <c r="G3071" s="28" t="s">
        <v>29</v>
      </c>
      <c r="H3071" s="28" t="s">
        <v>5936</v>
      </c>
      <c r="I3071" s="29" t="s">
        <v>5915</v>
      </c>
      <c r="J3071" s="28" t="s">
        <v>5899</v>
      </c>
      <c r="K3071" s="28" t="s">
        <v>6118</v>
      </c>
      <c r="L3071" s="28" t="s">
        <v>5901</v>
      </c>
      <c r="M3071" s="29"/>
      <c r="N3071" s="30">
        <v>45322</v>
      </c>
      <c r="O3071" s="28" t="s">
        <v>6119</v>
      </c>
      <c r="P3071" s="18" t="s">
        <v>6118</v>
      </c>
      <c r="Q3071" s="18" t="s">
        <v>6103</v>
      </c>
      <c r="R3071" s="18">
        <v>0.92</v>
      </c>
      <c r="T3071" s="18">
        <v>0</v>
      </c>
      <c r="U3071" s="18">
        <v>0</v>
      </c>
    </row>
    <row r="3072" spans="2:24" x14ac:dyDescent="0.4">
      <c r="B3072" s="28" t="s">
        <v>5926</v>
      </c>
      <c r="C3072" s="28" t="s">
        <v>5910</v>
      </c>
      <c r="D3072" s="28" t="s">
        <v>5911</v>
      </c>
      <c r="E3072" s="29" t="s">
        <v>6099</v>
      </c>
      <c r="F3072" s="28" t="s">
        <v>6100</v>
      </c>
      <c r="G3072" s="28" t="s">
        <v>29</v>
      </c>
      <c r="H3072" s="28" t="s">
        <v>5936</v>
      </c>
      <c r="I3072" s="29" t="s">
        <v>5915</v>
      </c>
      <c r="J3072" s="28" t="s">
        <v>5904</v>
      </c>
      <c r="K3072" s="28" t="s">
        <v>6120</v>
      </c>
      <c r="L3072" s="28" t="s">
        <v>5901</v>
      </c>
      <c r="M3072" s="29"/>
      <c r="N3072" s="30">
        <v>45322</v>
      </c>
      <c r="O3072" s="28" t="s">
        <v>6121</v>
      </c>
      <c r="P3072" s="18" t="s">
        <v>6120</v>
      </c>
      <c r="Q3072" s="18" t="s">
        <v>6103</v>
      </c>
      <c r="R3072" s="18">
        <v>0.92</v>
      </c>
      <c r="T3072" s="18">
        <v>0</v>
      </c>
      <c r="U3072" s="18">
        <v>0</v>
      </c>
    </row>
    <row r="3073" spans="2:21" x14ac:dyDescent="0.4">
      <c r="B3073" s="28" t="s">
        <v>5926</v>
      </c>
      <c r="C3073" s="28" t="s">
        <v>5910</v>
      </c>
      <c r="D3073" s="28" t="s">
        <v>5911</v>
      </c>
      <c r="E3073" s="29" t="s">
        <v>6099</v>
      </c>
      <c r="F3073" s="28" t="s">
        <v>6100</v>
      </c>
      <c r="G3073" s="28" t="s">
        <v>29</v>
      </c>
      <c r="H3073" s="28" t="s">
        <v>5936</v>
      </c>
      <c r="I3073" s="29" t="s">
        <v>5915</v>
      </c>
      <c r="J3073" s="28" t="s">
        <v>5843</v>
      </c>
      <c r="K3073" s="28" t="s">
        <v>6122</v>
      </c>
      <c r="L3073" s="28" t="s">
        <v>5901</v>
      </c>
      <c r="M3073" s="29"/>
      <c r="N3073" s="30">
        <v>45322</v>
      </c>
      <c r="O3073" s="28" t="s">
        <v>6123</v>
      </c>
      <c r="P3073" s="18" t="s">
        <v>6122</v>
      </c>
      <c r="Q3073" s="18" t="s">
        <v>6103</v>
      </c>
      <c r="R3073" s="18">
        <v>0.92</v>
      </c>
      <c r="T3073" s="18">
        <v>0</v>
      </c>
      <c r="U3073" s="18">
        <v>0</v>
      </c>
    </row>
    <row r="3074" spans="2:21" x14ac:dyDescent="0.4">
      <c r="B3074" s="28" t="s">
        <v>5926</v>
      </c>
      <c r="C3074" s="28" t="s">
        <v>5910</v>
      </c>
      <c r="D3074" s="28" t="s">
        <v>5911</v>
      </c>
      <c r="E3074" s="29" t="s">
        <v>6099</v>
      </c>
      <c r="F3074" s="28" t="s">
        <v>6100</v>
      </c>
      <c r="G3074" s="28" t="s">
        <v>29</v>
      </c>
      <c r="H3074" s="28" t="s">
        <v>5936</v>
      </c>
      <c r="I3074" s="29" t="s">
        <v>5915</v>
      </c>
      <c r="J3074" s="28" t="s">
        <v>5923</v>
      </c>
      <c r="K3074" s="28" t="s">
        <v>6124</v>
      </c>
      <c r="L3074" s="28" t="s">
        <v>5901</v>
      </c>
      <c r="M3074" s="29"/>
      <c r="N3074" s="30">
        <v>45322</v>
      </c>
      <c r="O3074" s="28" t="s">
        <v>6125</v>
      </c>
      <c r="P3074" s="18" t="s">
        <v>6124</v>
      </c>
      <c r="Q3074" s="18" t="s">
        <v>6103</v>
      </c>
      <c r="R3074" s="18">
        <v>0.92</v>
      </c>
      <c r="T3074" s="18">
        <v>0</v>
      </c>
      <c r="U3074" s="18">
        <v>0</v>
      </c>
    </row>
    <row r="3075" spans="2:21" x14ac:dyDescent="0.4">
      <c r="B3075" s="18" t="s">
        <v>5926</v>
      </c>
      <c r="C3075" s="18" t="s">
        <v>5910</v>
      </c>
      <c r="D3075" s="18" t="s">
        <v>5911</v>
      </c>
      <c r="E3075" s="19" t="s">
        <v>15300</v>
      </c>
      <c r="F3075" s="18" t="s">
        <v>5991</v>
      </c>
      <c r="G3075" s="18" t="s">
        <v>5913</v>
      </c>
      <c r="H3075" s="18" t="s">
        <v>5914</v>
      </c>
      <c r="I3075" s="19" t="s">
        <v>10039</v>
      </c>
      <c r="J3075" s="18" t="s">
        <v>5899</v>
      </c>
      <c r="K3075" s="18" t="s">
        <v>15320</v>
      </c>
      <c r="L3075" s="18" t="s">
        <v>5901</v>
      </c>
      <c r="N3075" s="20">
        <v>45322</v>
      </c>
      <c r="O3075" s="18" t="s">
        <v>15321</v>
      </c>
      <c r="P3075" s="18" t="s">
        <v>15320</v>
      </c>
      <c r="Q3075" s="18" t="s">
        <v>15303</v>
      </c>
      <c r="R3075" s="18">
        <v>0.61</v>
      </c>
      <c r="T3075" s="18">
        <v>0</v>
      </c>
      <c r="U3075" s="18">
        <v>0</v>
      </c>
    </row>
    <row r="3076" spans="2:21" x14ac:dyDescent="0.4">
      <c r="B3076" s="18" t="s">
        <v>5926</v>
      </c>
      <c r="C3076" s="18" t="s">
        <v>5910</v>
      </c>
      <c r="D3076" s="18" t="s">
        <v>5911</v>
      </c>
      <c r="E3076" s="19" t="s">
        <v>15300</v>
      </c>
      <c r="F3076" s="18" t="s">
        <v>5991</v>
      </c>
      <c r="G3076" s="18" t="s">
        <v>5913</v>
      </c>
      <c r="H3076" s="18" t="s">
        <v>5914</v>
      </c>
      <c r="I3076" s="19" t="s">
        <v>10039</v>
      </c>
      <c r="J3076" s="18" t="s">
        <v>5904</v>
      </c>
      <c r="K3076" s="18" t="s">
        <v>15322</v>
      </c>
      <c r="L3076" s="18" t="s">
        <v>5901</v>
      </c>
      <c r="N3076" s="20">
        <v>45322</v>
      </c>
      <c r="O3076" s="18" t="s">
        <v>15323</v>
      </c>
      <c r="P3076" s="18" t="s">
        <v>15322</v>
      </c>
      <c r="Q3076" s="18" t="s">
        <v>15303</v>
      </c>
      <c r="R3076" s="18">
        <v>0.61</v>
      </c>
      <c r="T3076" s="18">
        <v>0</v>
      </c>
      <c r="U3076" s="18">
        <v>0</v>
      </c>
    </row>
    <row r="3077" spans="2:21" x14ac:dyDescent="0.4">
      <c r="B3077" s="18" t="s">
        <v>5926</v>
      </c>
      <c r="C3077" s="18" t="s">
        <v>5910</v>
      </c>
      <c r="D3077" s="18" t="s">
        <v>5911</v>
      </c>
      <c r="E3077" s="19" t="s">
        <v>15300</v>
      </c>
      <c r="F3077" s="18" t="s">
        <v>5991</v>
      </c>
      <c r="G3077" s="18" t="s">
        <v>5913</v>
      </c>
      <c r="H3077" s="18" t="s">
        <v>5914</v>
      </c>
      <c r="I3077" s="19" t="s">
        <v>10039</v>
      </c>
      <c r="J3077" s="18" t="s">
        <v>5843</v>
      </c>
      <c r="K3077" s="18" t="s">
        <v>15324</v>
      </c>
      <c r="L3077" s="18" t="s">
        <v>5901</v>
      </c>
      <c r="N3077" s="20">
        <v>45322</v>
      </c>
      <c r="O3077" s="18" t="s">
        <v>15325</v>
      </c>
      <c r="P3077" s="18" t="s">
        <v>15324</v>
      </c>
      <c r="Q3077" s="18" t="s">
        <v>15303</v>
      </c>
      <c r="R3077" s="18">
        <v>0.61</v>
      </c>
      <c r="T3077" s="18">
        <v>0</v>
      </c>
      <c r="U3077" s="18">
        <v>0</v>
      </c>
    </row>
    <row r="3078" spans="2:21" x14ac:dyDescent="0.4">
      <c r="B3078" s="18" t="s">
        <v>5926</v>
      </c>
      <c r="C3078" s="18" t="s">
        <v>5910</v>
      </c>
      <c r="D3078" s="18" t="s">
        <v>5911</v>
      </c>
      <c r="E3078" s="19" t="s">
        <v>15300</v>
      </c>
      <c r="F3078" s="18" t="s">
        <v>5991</v>
      </c>
      <c r="G3078" s="18" t="s">
        <v>5913</v>
      </c>
      <c r="H3078" s="18" t="s">
        <v>5914</v>
      </c>
      <c r="I3078" s="19" t="s">
        <v>10039</v>
      </c>
      <c r="J3078" s="18" t="s">
        <v>5923</v>
      </c>
      <c r="K3078" s="18" t="s">
        <v>15326</v>
      </c>
      <c r="L3078" s="18" t="s">
        <v>5901</v>
      </c>
      <c r="N3078" s="20">
        <v>45322</v>
      </c>
      <c r="O3078" s="18" t="s">
        <v>15327</v>
      </c>
      <c r="P3078" s="18" t="s">
        <v>15326</v>
      </c>
      <c r="Q3078" s="18" t="s">
        <v>15303</v>
      </c>
      <c r="R3078" s="18">
        <v>0.61</v>
      </c>
      <c r="T3078" s="18">
        <v>0</v>
      </c>
      <c r="U3078" s="18">
        <v>0</v>
      </c>
    </row>
    <row r="3079" spans="2:21" x14ac:dyDescent="0.4">
      <c r="B3079" s="18" t="s">
        <v>5926</v>
      </c>
      <c r="C3079" s="18" t="s">
        <v>5910</v>
      </c>
      <c r="D3079" s="18" t="s">
        <v>5911</v>
      </c>
      <c r="E3079" s="19" t="s">
        <v>15300</v>
      </c>
      <c r="F3079" s="18" t="s">
        <v>5991</v>
      </c>
      <c r="G3079" s="18" t="s">
        <v>29</v>
      </c>
      <c r="H3079" s="18" t="s">
        <v>5936</v>
      </c>
      <c r="I3079" s="19" t="s">
        <v>12172</v>
      </c>
      <c r="J3079" s="18" t="s">
        <v>5899</v>
      </c>
      <c r="K3079" s="18" t="s">
        <v>16787</v>
      </c>
      <c r="L3079" s="18" t="s">
        <v>5901</v>
      </c>
      <c r="N3079" s="20">
        <v>45322</v>
      </c>
      <c r="O3079" s="18" t="s">
        <v>16788</v>
      </c>
      <c r="P3079" s="18" t="s">
        <v>16787</v>
      </c>
      <c r="Q3079" s="18" t="s">
        <v>15303</v>
      </c>
      <c r="R3079" s="18">
        <v>0.86</v>
      </c>
      <c r="T3079" s="18">
        <v>0</v>
      </c>
      <c r="U3079" s="18">
        <v>0</v>
      </c>
    </row>
    <row r="3080" spans="2:21" x14ac:dyDescent="0.4">
      <c r="B3080" s="18" t="s">
        <v>5926</v>
      </c>
      <c r="C3080" s="18" t="s">
        <v>5910</v>
      </c>
      <c r="D3080" s="18" t="s">
        <v>5911</v>
      </c>
      <c r="E3080" s="19" t="s">
        <v>15300</v>
      </c>
      <c r="F3080" s="18" t="s">
        <v>5991</v>
      </c>
      <c r="G3080" s="18" t="s">
        <v>29</v>
      </c>
      <c r="H3080" s="18" t="s">
        <v>5936</v>
      </c>
      <c r="I3080" s="19" t="s">
        <v>12172</v>
      </c>
      <c r="J3080" s="18" t="s">
        <v>5904</v>
      </c>
      <c r="K3080" s="18" t="s">
        <v>16789</v>
      </c>
      <c r="L3080" s="18" t="s">
        <v>5901</v>
      </c>
      <c r="N3080" s="20">
        <v>45322</v>
      </c>
      <c r="O3080" s="18" t="s">
        <v>16790</v>
      </c>
      <c r="P3080" s="18" t="s">
        <v>16789</v>
      </c>
      <c r="Q3080" s="18" t="s">
        <v>15303</v>
      </c>
      <c r="R3080" s="18">
        <v>0.86</v>
      </c>
      <c r="T3080" s="18">
        <v>0</v>
      </c>
      <c r="U3080" s="18">
        <v>0</v>
      </c>
    </row>
    <row r="3081" spans="2:21" x14ac:dyDescent="0.4">
      <c r="B3081" s="18" t="s">
        <v>5926</v>
      </c>
      <c r="C3081" s="18" t="s">
        <v>5910</v>
      </c>
      <c r="D3081" s="18" t="s">
        <v>5911</v>
      </c>
      <c r="E3081" s="19" t="s">
        <v>15300</v>
      </c>
      <c r="F3081" s="18" t="s">
        <v>5991</v>
      </c>
      <c r="G3081" s="18" t="s">
        <v>29</v>
      </c>
      <c r="H3081" s="18" t="s">
        <v>5936</v>
      </c>
      <c r="I3081" s="19" t="s">
        <v>12172</v>
      </c>
      <c r="J3081" s="18" t="s">
        <v>5843</v>
      </c>
      <c r="K3081" s="18" t="s">
        <v>16791</v>
      </c>
      <c r="L3081" s="18" t="s">
        <v>5901</v>
      </c>
      <c r="N3081" s="20">
        <v>45322</v>
      </c>
      <c r="O3081" s="18" t="s">
        <v>16792</v>
      </c>
      <c r="P3081" s="18" t="s">
        <v>16791</v>
      </c>
      <c r="Q3081" s="18" t="s">
        <v>15303</v>
      </c>
      <c r="R3081" s="18">
        <v>0.86</v>
      </c>
      <c r="T3081" s="18">
        <v>0</v>
      </c>
      <c r="U3081" s="18">
        <v>0</v>
      </c>
    </row>
    <row r="3082" spans="2:21" x14ac:dyDescent="0.4">
      <c r="B3082" s="18" t="s">
        <v>5926</v>
      </c>
      <c r="C3082" s="18" t="s">
        <v>5910</v>
      </c>
      <c r="D3082" s="18" t="s">
        <v>5911</v>
      </c>
      <c r="E3082" s="19" t="s">
        <v>15300</v>
      </c>
      <c r="F3082" s="18" t="s">
        <v>5991</v>
      </c>
      <c r="G3082" s="18" t="s">
        <v>29</v>
      </c>
      <c r="H3082" s="18" t="s">
        <v>5936</v>
      </c>
      <c r="I3082" s="19" t="s">
        <v>12172</v>
      </c>
      <c r="J3082" s="18" t="s">
        <v>5923</v>
      </c>
      <c r="K3082" s="18" t="s">
        <v>16793</v>
      </c>
      <c r="L3082" s="18" t="s">
        <v>5901</v>
      </c>
      <c r="N3082" s="20">
        <v>45322</v>
      </c>
      <c r="O3082" s="18" t="s">
        <v>16794</v>
      </c>
      <c r="P3082" s="18" t="s">
        <v>16793</v>
      </c>
      <c r="Q3082" s="18" t="s">
        <v>15303</v>
      </c>
      <c r="R3082" s="18">
        <v>0.86</v>
      </c>
      <c r="T3082" s="18">
        <v>0</v>
      </c>
      <c r="U3082" s="18">
        <v>0</v>
      </c>
    </row>
    <row r="3083" spans="2:21" x14ac:dyDescent="0.4">
      <c r="B3083" s="18" t="s">
        <v>5926</v>
      </c>
      <c r="C3083" s="18" t="s">
        <v>5910</v>
      </c>
      <c r="D3083" s="18" t="s">
        <v>5911</v>
      </c>
      <c r="E3083" s="19" t="s">
        <v>6002</v>
      </c>
      <c r="F3083" s="18" t="s">
        <v>5991</v>
      </c>
      <c r="G3083" s="18" t="s">
        <v>5913</v>
      </c>
      <c r="H3083" s="18" t="s">
        <v>5914</v>
      </c>
      <c r="I3083" s="19" t="s">
        <v>17273</v>
      </c>
      <c r="J3083" s="18" t="s">
        <v>5899</v>
      </c>
      <c r="K3083" s="18" t="s">
        <v>17345</v>
      </c>
      <c r="L3083" s="18" t="s">
        <v>5901</v>
      </c>
      <c r="N3083" s="20">
        <v>45322</v>
      </c>
      <c r="O3083" s="18" t="s">
        <v>17346</v>
      </c>
      <c r="P3083" s="18" t="s">
        <v>17345</v>
      </c>
      <c r="Q3083" s="18" t="s">
        <v>6005</v>
      </c>
      <c r="R3083" s="18">
        <v>0.64</v>
      </c>
      <c r="T3083" s="18">
        <v>0</v>
      </c>
      <c r="U3083" s="18">
        <v>0</v>
      </c>
    </row>
    <row r="3084" spans="2:21" x14ac:dyDescent="0.4">
      <c r="B3084" s="18" t="s">
        <v>5926</v>
      </c>
      <c r="C3084" s="18" t="s">
        <v>5910</v>
      </c>
      <c r="D3084" s="18" t="s">
        <v>5911</v>
      </c>
      <c r="E3084" s="19" t="s">
        <v>6002</v>
      </c>
      <c r="F3084" s="18" t="s">
        <v>5991</v>
      </c>
      <c r="G3084" s="18" t="s">
        <v>5913</v>
      </c>
      <c r="H3084" s="18" t="s">
        <v>5914</v>
      </c>
      <c r="I3084" s="19" t="s">
        <v>17273</v>
      </c>
      <c r="J3084" s="18" t="s">
        <v>5904</v>
      </c>
      <c r="K3084" s="18" t="s">
        <v>17347</v>
      </c>
      <c r="L3084" s="18" t="s">
        <v>5901</v>
      </c>
      <c r="N3084" s="20">
        <v>45322</v>
      </c>
      <c r="O3084" s="18" t="s">
        <v>17348</v>
      </c>
      <c r="P3084" s="18" t="s">
        <v>17347</v>
      </c>
      <c r="Q3084" s="18" t="s">
        <v>6005</v>
      </c>
      <c r="R3084" s="18">
        <v>0.64</v>
      </c>
      <c r="T3084" s="18">
        <v>0</v>
      </c>
      <c r="U3084" s="18">
        <v>0</v>
      </c>
    </row>
    <row r="3085" spans="2:21" x14ac:dyDescent="0.4">
      <c r="B3085" s="18" t="s">
        <v>5926</v>
      </c>
      <c r="C3085" s="18" t="s">
        <v>5910</v>
      </c>
      <c r="D3085" s="18" t="s">
        <v>5911</v>
      </c>
      <c r="E3085" s="19" t="s">
        <v>6002</v>
      </c>
      <c r="F3085" s="18" t="s">
        <v>5991</v>
      </c>
      <c r="G3085" s="18" t="s">
        <v>5913</v>
      </c>
      <c r="H3085" s="18" t="s">
        <v>5914</v>
      </c>
      <c r="I3085" s="19" t="s">
        <v>17273</v>
      </c>
      <c r="J3085" s="18" t="s">
        <v>5843</v>
      </c>
      <c r="K3085" s="18" t="s">
        <v>17349</v>
      </c>
      <c r="L3085" s="18" t="s">
        <v>5901</v>
      </c>
      <c r="N3085" s="20">
        <v>45322</v>
      </c>
      <c r="O3085" s="18" t="s">
        <v>17350</v>
      </c>
      <c r="P3085" s="18" t="s">
        <v>17349</v>
      </c>
      <c r="Q3085" s="18" t="s">
        <v>6005</v>
      </c>
      <c r="R3085" s="18">
        <v>0.64</v>
      </c>
      <c r="T3085" s="18">
        <v>0</v>
      </c>
      <c r="U3085" s="18">
        <v>0</v>
      </c>
    </row>
    <row r="3086" spans="2:21" x14ac:dyDescent="0.4">
      <c r="B3086" s="18" t="s">
        <v>5926</v>
      </c>
      <c r="C3086" s="18" t="s">
        <v>5910</v>
      </c>
      <c r="D3086" s="18" t="s">
        <v>5911</v>
      </c>
      <c r="E3086" s="19" t="s">
        <v>6002</v>
      </c>
      <c r="F3086" s="18" t="s">
        <v>5991</v>
      </c>
      <c r="G3086" s="18" t="s">
        <v>5913</v>
      </c>
      <c r="H3086" s="18" t="s">
        <v>5914</v>
      </c>
      <c r="I3086" s="19" t="s">
        <v>17273</v>
      </c>
      <c r="J3086" s="18" t="s">
        <v>5923</v>
      </c>
      <c r="K3086" s="18" t="s">
        <v>17351</v>
      </c>
      <c r="L3086" s="18" t="s">
        <v>5901</v>
      </c>
      <c r="N3086" s="20">
        <v>45322</v>
      </c>
      <c r="O3086" s="18" t="s">
        <v>17352</v>
      </c>
      <c r="P3086" s="18" t="s">
        <v>17351</v>
      </c>
      <c r="Q3086" s="18" t="s">
        <v>6005</v>
      </c>
      <c r="R3086" s="18">
        <v>0.64</v>
      </c>
      <c r="T3086" s="18">
        <v>0</v>
      </c>
      <c r="U3086" s="18">
        <v>0</v>
      </c>
    </row>
    <row r="3087" spans="2:21" x14ac:dyDescent="0.4">
      <c r="B3087" s="28" t="s">
        <v>5926</v>
      </c>
      <c r="C3087" s="28" t="s">
        <v>5910</v>
      </c>
      <c r="D3087" s="28" t="s">
        <v>5911</v>
      </c>
      <c r="E3087" s="29" t="s">
        <v>6002</v>
      </c>
      <c r="F3087" s="28" t="s">
        <v>5991</v>
      </c>
      <c r="G3087" s="28" t="s">
        <v>29</v>
      </c>
      <c r="H3087" s="28" t="s">
        <v>5936</v>
      </c>
      <c r="I3087" s="29" t="s">
        <v>5915</v>
      </c>
      <c r="J3087" s="28" t="s">
        <v>5899</v>
      </c>
      <c r="K3087" s="28" t="s">
        <v>6038</v>
      </c>
      <c r="L3087" s="28" t="s">
        <v>5901</v>
      </c>
      <c r="M3087" s="29"/>
      <c r="N3087" s="30">
        <v>45322</v>
      </c>
      <c r="O3087" s="28" t="s">
        <v>6039</v>
      </c>
      <c r="P3087" s="18" t="s">
        <v>6038</v>
      </c>
      <c r="Q3087" s="18" t="s">
        <v>6005</v>
      </c>
      <c r="R3087" s="18">
        <v>0.92</v>
      </c>
      <c r="T3087" s="18">
        <v>0</v>
      </c>
      <c r="U3087" s="18">
        <v>0</v>
      </c>
    </row>
    <row r="3088" spans="2:21" x14ac:dyDescent="0.4">
      <c r="B3088" s="28" t="s">
        <v>5926</v>
      </c>
      <c r="C3088" s="28" t="s">
        <v>5910</v>
      </c>
      <c r="D3088" s="28" t="s">
        <v>5911</v>
      </c>
      <c r="E3088" s="29" t="s">
        <v>6002</v>
      </c>
      <c r="F3088" s="28" t="s">
        <v>5991</v>
      </c>
      <c r="G3088" s="28" t="s">
        <v>29</v>
      </c>
      <c r="H3088" s="28" t="s">
        <v>5936</v>
      </c>
      <c r="I3088" s="29" t="s">
        <v>5915</v>
      </c>
      <c r="J3088" s="28" t="s">
        <v>5904</v>
      </c>
      <c r="K3088" s="28" t="s">
        <v>6040</v>
      </c>
      <c r="L3088" s="28" t="s">
        <v>5901</v>
      </c>
      <c r="M3088" s="29"/>
      <c r="N3088" s="30">
        <v>45322</v>
      </c>
      <c r="O3088" s="28" t="s">
        <v>6041</v>
      </c>
      <c r="P3088" s="18" t="s">
        <v>6040</v>
      </c>
      <c r="Q3088" s="18" t="s">
        <v>6005</v>
      </c>
      <c r="R3088" s="18">
        <v>0.92</v>
      </c>
      <c r="T3088" s="18">
        <v>0</v>
      </c>
      <c r="U3088" s="18">
        <v>0</v>
      </c>
    </row>
    <row r="3089" spans="2:21" x14ac:dyDescent="0.4">
      <c r="B3089" s="28" t="s">
        <v>5926</v>
      </c>
      <c r="C3089" s="28" t="s">
        <v>5910</v>
      </c>
      <c r="D3089" s="28" t="s">
        <v>5911</v>
      </c>
      <c r="E3089" s="29" t="s">
        <v>6002</v>
      </c>
      <c r="F3089" s="28" t="s">
        <v>5991</v>
      </c>
      <c r="G3089" s="28" t="s">
        <v>29</v>
      </c>
      <c r="H3089" s="28" t="s">
        <v>5936</v>
      </c>
      <c r="I3089" s="29" t="s">
        <v>5915</v>
      </c>
      <c r="J3089" s="28" t="s">
        <v>5843</v>
      </c>
      <c r="K3089" s="28" t="s">
        <v>6042</v>
      </c>
      <c r="L3089" s="28" t="s">
        <v>5901</v>
      </c>
      <c r="M3089" s="29"/>
      <c r="N3089" s="30">
        <v>45322</v>
      </c>
      <c r="O3089" s="28" t="s">
        <v>6043</v>
      </c>
      <c r="P3089" s="18" t="s">
        <v>6042</v>
      </c>
      <c r="Q3089" s="18" t="s">
        <v>6005</v>
      </c>
      <c r="R3089" s="18">
        <v>0.92</v>
      </c>
      <c r="T3089" s="18">
        <v>0</v>
      </c>
      <c r="U3089" s="18">
        <v>0</v>
      </c>
    </row>
    <row r="3090" spans="2:21" x14ac:dyDescent="0.4">
      <c r="B3090" s="28" t="s">
        <v>5926</v>
      </c>
      <c r="C3090" s="28" t="s">
        <v>5910</v>
      </c>
      <c r="D3090" s="28" t="s">
        <v>5911</v>
      </c>
      <c r="E3090" s="29" t="s">
        <v>6002</v>
      </c>
      <c r="F3090" s="28" t="s">
        <v>5991</v>
      </c>
      <c r="G3090" s="28" t="s">
        <v>29</v>
      </c>
      <c r="H3090" s="28" t="s">
        <v>5936</v>
      </c>
      <c r="I3090" s="29" t="s">
        <v>5915</v>
      </c>
      <c r="J3090" s="28" t="s">
        <v>5923</v>
      </c>
      <c r="K3090" s="28" t="s">
        <v>6044</v>
      </c>
      <c r="L3090" s="28" t="s">
        <v>5901</v>
      </c>
      <c r="M3090" s="29"/>
      <c r="N3090" s="30">
        <v>45322</v>
      </c>
      <c r="O3090" s="28" t="s">
        <v>6045</v>
      </c>
      <c r="P3090" s="18" t="s">
        <v>6044</v>
      </c>
      <c r="Q3090" s="18" t="s">
        <v>6005</v>
      </c>
      <c r="R3090" s="18">
        <v>0.92</v>
      </c>
      <c r="T3090" s="18">
        <v>0</v>
      </c>
      <c r="U3090" s="18">
        <v>0</v>
      </c>
    </row>
    <row r="3091" spans="2:21" x14ac:dyDescent="0.4">
      <c r="B3091" s="18" t="s">
        <v>5926</v>
      </c>
      <c r="C3091" s="18" t="s">
        <v>5910</v>
      </c>
      <c r="D3091" s="18" t="s">
        <v>5911</v>
      </c>
      <c r="E3091" s="19" t="s">
        <v>16715</v>
      </c>
      <c r="F3091" s="18" t="s">
        <v>5991</v>
      </c>
      <c r="G3091" s="18" t="s">
        <v>5913</v>
      </c>
      <c r="H3091" s="18" t="s">
        <v>5914</v>
      </c>
      <c r="I3091" s="19" t="s">
        <v>12077</v>
      </c>
      <c r="J3091" s="18" t="s">
        <v>5899</v>
      </c>
      <c r="K3091" s="18" t="s">
        <v>16835</v>
      </c>
      <c r="L3091" s="18" t="s">
        <v>5901</v>
      </c>
      <c r="N3091" s="20">
        <v>45322</v>
      </c>
      <c r="O3091" s="18" t="s">
        <v>16836</v>
      </c>
      <c r="P3091" s="18" t="s">
        <v>16835</v>
      </c>
      <c r="Q3091" s="18" t="s">
        <v>16718</v>
      </c>
      <c r="R3091" s="18">
        <v>0.73</v>
      </c>
      <c r="T3091" s="18">
        <v>0</v>
      </c>
      <c r="U3091" s="18">
        <v>0</v>
      </c>
    </row>
    <row r="3092" spans="2:21" x14ac:dyDescent="0.4">
      <c r="B3092" s="18" t="s">
        <v>5926</v>
      </c>
      <c r="C3092" s="18" t="s">
        <v>5910</v>
      </c>
      <c r="D3092" s="18" t="s">
        <v>5911</v>
      </c>
      <c r="E3092" s="19" t="s">
        <v>16715</v>
      </c>
      <c r="F3092" s="18" t="s">
        <v>5991</v>
      </c>
      <c r="G3092" s="18" t="s">
        <v>5913</v>
      </c>
      <c r="H3092" s="18" t="s">
        <v>5914</v>
      </c>
      <c r="I3092" s="19" t="s">
        <v>12077</v>
      </c>
      <c r="J3092" s="18" t="s">
        <v>5904</v>
      </c>
      <c r="K3092" s="18" t="s">
        <v>16837</v>
      </c>
      <c r="L3092" s="18" t="s">
        <v>5901</v>
      </c>
      <c r="N3092" s="20">
        <v>45322</v>
      </c>
      <c r="O3092" s="18" t="s">
        <v>16838</v>
      </c>
      <c r="P3092" s="18" t="s">
        <v>16837</v>
      </c>
      <c r="Q3092" s="18" t="s">
        <v>16718</v>
      </c>
      <c r="R3092" s="18">
        <v>0.73</v>
      </c>
      <c r="T3092" s="18">
        <v>0</v>
      </c>
      <c r="U3092" s="18">
        <v>0</v>
      </c>
    </row>
    <row r="3093" spans="2:21" x14ac:dyDescent="0.4">
      <c r="B3093" s="18" t="s">
        <v>5926</v>
      </c>
      <c r="C3093" s="18" t="s">
        <v>5910</v>
      </c>
      <c r="D3093" s="18" t="s">
        <v>5911</v>
      </c>
      <c r="E3093" s="19" t="s">
        <v>16715</v>
      </c>
      <c r="F3093" s="18" t="s">
        <v>5991</v>
      </c>
      <c r="G3093" s="18" t="s">
        <v>5913</v>
      </c>
      <c r="H3093" s="18" t="s">
        <v>5914</v>
      </c>
      <c r="I3093" s="19" t="s">
        <v>12077</v>
      </c>
      <c r="J3093" s="18" t="s">
        <v>5843</v>
      </c>
      <c r="K3093" s="18" t="s">
        <v>16839</v>
      </c>
      <c r="L3093" s="18" t="s">
        <v>5901</v>
      </c>
      <c r="N3093" s="20">
        <v>45322</v>
      </c>
      <c r="O3093" s="18" t="s">
        <v>16840</v>
      </c>
      <c r="P3093" s="18" t="s">
        <v>16839</v>
      </c>
      <c r="Q3093" s="18" t="s">
        <v>16718</v>
      </c>
      <c r="R3093" s="18">
        <v>0.73</v>
      </c>
      <c r="T3093" s="18">
        <v>0</v>
      </c>
      <c r="U3093" s="18">
        <v>0</v>
      </c>
    </row>
    <row r="3094" spans="2:21" x14ac:dyDescent="0.4">
      <c r="B3094" s="18" t="s">
        <v>5926</v>
      </c>
      <c r="C3094" s="18" t="s">
        <v>5910</v>
      </c>
      <c r="D3094" s="18" t="s">
        <v>5911</v>
      </c>
      <c r="E3094" s="19" t="s">
        <v>16715</v>
      </c>
      <c r="F3094" s="18" t="s">
        <v>5991</v>
      </c>
      <c r="G3094" s="18" t="s">
        <v>5913</v>
      </c>
      <c r="H3094" s="18" t="s">
        <v>5914</v>
      </c>
      <c r="I3094" s="19" t="s">
        <v>12077</v>
      </c>
      <c r="J3094" s="18" t="s">
        <v>5923</v>
      </c>
      <c r="K3094" s="18" t="s">
        <v>16841</v>
      </c>
      <c r="L3094" s="18" t="s">
        <v>5901</v>
      </c>
      <c r="N3094" s="20">
        <v>45322</v>
      </c>
      <c r="O3094" s="18" t="s">
        <v>16842</v>
      </c>
      <c r="P3094" s="18" t="s">
        <v>16841</v>
      </c>
      <c r="Q3094" s="18" t="s">
        <v>16718</v>
      </c>
      <c r="R3094" s="18">
        <v>0.73</v>
      </c>
      <c r="T3094" s="18">
        <v>0</v>
      </c>
      <c r="U3094" s="18">
        <v>0</v>
      </c>
    </row>
    <row r="3095" spans="2:21" x14ac:dyDescent="0.4">
      <c r="B3095" s="18" t="s">
        <v>5926</v>
      </c>
      <c r="C3095" s="18" t="s">
        <v>5910</v>
      </c>
      <c r="D3095" s="18" t="s">
        <v>5911</v>
      </c>
      <c r="E3095" s="19" t="s">
        <v>16715</v>
      </c>
      <c r="F3095" s="18" t="s">
        <v>5991</v>
      </c>
      <c r="G3095" s="18" t="s">
        <v>29</v>
      </c>
      <c r="H3095" s="18" t="s">
        <v>5936</v>
      </c>
      <c r="I3095" s="19" t="s">
        <v>12172</v>
      </c>
      <c r="J3095" s="18" t="s">
        <v>5899</v>
      </c>
      <c r="K3095" s="18" t="s">
        <v>16843</v>
      </c>
      <c r="L3095" s="18" t="s">
        <v>5901</v>
      </c>
      <c r="N3095" s="20">
        <v>45322</v>
      </c>
      <c r="O3095" s="18" t="s">
        <v>16844</v>
      </c>
      <c r="P3095" s="18" t="s">
        <v>16843</v>
      </c>
      <c r="Q3095" s="18" t="s">
        <v>16718</v>
      </c>
      <c r="R3095" s="18">
        <v>0.86</v>
      </c>
      <c r="T3095" s="18">
        <v>0</v>
      </c>
      <c r="U3095" s="18">
        <v>0</v>
      </c>
    </row>
    <row r="3096" spans="2:21" x14ac:dyDescent="0.4">
      <c r="B3096" s="18" t="s">
        <v>5926</v>
      </c>
      <c r="C3096" s="18" t="s">
        <v>5910</v>
      </c>
      <c r="D3096" s="18" t="s">
        <v>5911</v>
      </c>
      <c r="E3096" s="19" t="s">
        <v>16715</v>
      </c>
      <c r="F3096" s="18" t="s">
        <v>5991</v>
      </c>
      <c r="G3096" s="18" t="s">
        <v>29</v>
      </c>
      <c r="H3096" s="18" t="s">
        <v>5936</v>
      </c>
      <c r="I3096" s="19" t="s">
        <v>12172</v>
      </c>
      <c r="J3096" s="18" t="s">
        <v>5904</v>
      </c>
      <c r="K3096" s="18" t="s">
        <v>16845</v>
      </c>
      <c r="L3096" s="18" t="s">
        <v>5901</v>
      </c>
      <c r="N3096" s="20">
        <v>45322</v>
      </c>
      <c r="O3096" s="18" t="s">
        <v>16846</v>
      </c>
      <c r="P3096" s="18" t="s">
        <v>16845</v>
      </c>
      <c r="Q3096" s="18" t="s">
        <v>16718</v>
      </c>
      <c r="R3096" s="18">
        <v>0.86</v>
      </c>
      <c r="T3096" s="18">
        <v>0</v>
      </c>
      <c r="U3096" s="18">
        <v>0</v>
      </c>
    </row>
    <row r="3097" spans="2:21" x14ac:dyDescent="0.4">
      <c r="B3097" s="18" t="s">
        <v>5926</v>
      </c>
      <c r="C3097" s="18" t="s">
        <v>5910</v>
      </c>
      <c r="D3097" s="18" t="s">
        <v>5911</v>
      </c>
      <c r="E3097" s="19" t="s">
        <v>16715</v>
      </c>
      <c r="F3097" s="18" t="s">
        <v>5991</v>
      </c>
      <c r="G3097" s="18" t="s">
        <v>29</v>
      </c>
      <c r="H3097" s="18" t="s">
        <v>5936</v>
      </c>
      <c r="I3097" s="19" t="s">
        <v>12172</v>
      </c>
      <c r="J3097" s="18" t="s">
        <v>5843</v>
      </c>
      <c r="K3097" s="18" t="s">
        <v>16847</v>
      </c>
      <c r="L3097" s="18" t="s">
        <v>5901</v>
      </c>
      <c r="N3097" s="20">
        <v>45322</v>
      </c>
      <c r="O3097" s="18" t="s">
        <v>16848</v>
      </c>
      <c r="P3097" s="18" t="s">
        <v>16847</v>
      </c>
      <c r="Q3097" s="18" t="s">
        <v>16718</v>
      </c>
      <c r="R3097" s="18">
        <v>0.86</v>
      </c>
      <c r="T3097" s="18">
        <v>0</v>
      </c>
      <c r="U3097" s="18">
        <v>0</v>
      </c>
    </row>
    <row r="3098" spans="2:21" x14ac:dyDescent="0.4">
      <c r="B3098" s="18" t="s">
        <v>5926</v>
      </c>
      <c r="C3098" s="18" t="s">
        <v>5910</v>
      </c>
      <c r="D3098" s="18" t="s">
        <v>5911</v>
      </c>
      <c r="E3098" s="19" t="s">
        <v>16715</v>
      </c>
      <c r="F3098" s="18" t="s">
        <v>5991</v>
      </c>
      <c r="G3098" s="18" t="s">
        <v>29</v>
      </c>
      <c r="H3098" s="18" t="s">
        <v>5936</v>
      </c>
      <c r="I3098" s="19" t="s">
        <v>12172</v>
      </c>
      <c r="J3098" s="18" t="s">
        <v>5923</v>
      </c>
      <c r="K3098" s="18" t="s">
        <v>16849</v>
      </c>
      <c r="L3098" s="18" t="s">
        <v>5901</v>
      </c>
      <c r="N3098" s="20">
        <v>45322</v>
      </c>
      <c r="O3098" s="18" t="s">
        <v>16850</v>
      </c>
      <c r="P3098" s="18" t="s">
        <v>16849</v>
      </c>
      <c r="Q3098" s="18" t="s">
        <v>16718</v>
      </c>
      <c r="R3098" s="18">
        <v>0.86</v>
      </c>
      <c r="T3098" s="18">
        <v>0</v>
      </c>
      <c r="U3098" s="18">
        <v>0</v>
      </c>
    </row>
    <row r="3099" spans="2:21" x14ac:dyDescent="0.4">
      <c r="B3099" s="28" t="s">
        <v>5926</v>
      </c>
      <c r="C3099" s="28" t="s">
        <v>5910</v>
      </c>
      <c r="D3099" s="28" t="s">
        <v>5911</v>
      </c>
      <c r="E3099" s="29" t="s">
        <v>5990</v>
      </c>
      <c r="F3099" s="28" t="s">
        <v>5991</v>
      </c>
      <c r="G3099" s="28" t="s">
        <v>5913</v>
      </c>
      <c r="H3099" s="28" t="s">
        <v>5914</v>
      </c>
      <c r="I3099" s="29" t="s">
        <v>5992</v>
      </c>
      <c r="J3099" s="28" t="s">
        <v>5899</v>
      </c>
      <c r="K3099" s="28" t="s">
        <v>6030</v>
      </c>
      <c r="L3099" s="28" t="s">
        <v>5901</v>
      </c>
      <c r="M3099" s="29"/>
      <c r="N3099" s="30">
        <v>45322</v>
      </c>
      <c r="O3099" s="28" t="s">
        <v>6031</v>
      </c>
      <c r="P3099" s="18" t="s">
        <v>6030</v>
      </c>
      <c r="Q3099" s="18" t="s">
        <v>5995</v>
      </c>
      <c r="R3099" s="18">
        <v>0.67</v>
      </c>
      <c r="T3099" s="18">
        <v>0</v>
      </c>
      <c r="U3099" s="18">
        <v>0</v>
      </c>
    </row>
    <row r="3100" spans="2:21" x14ac:dyDescent="0.4">
      <c r="B3100" s="28" t="s">
        <v>5926</v>
      </c>
      <c r="C3100" s="28" t="s">
        <v>5910</v>
      </c>
      <c r="D3100" s="28" t="s">
        <v>5911</v>
      </c>
      <c r="E3100" s="29" t="s">
        <v>5990</v>
      </c>
      <c r="F3100" s="28" t="s">
        <v>5991</v>
      </c>
      <c r="G3100" s="28" t="s">
        <v>5913</v>
      </c>
      <c r="H3100" s="28" t="s">
        <v>5914</v>
      </c>
      <c r="I3100" s="29" t="s">
        <v>5992</v>
      </c>
      <c r="J3100" s="28" t="s">
        <v>5904</v>
      </c>
      <c r="K3100" s="28" t="s">
        <v>6032</v>
      </c>
      <c r="L3100" s="28" t="s">
        <v>5901</v>
      </c>
      <c r="M3100" s="29"/>
      <c r="N3100" s="30">
        <v>45322</v>
      </c>
      <c r="O3100" s="28" t="s">
        <v>6033</v>
      </c>
      <c r="P3100" s="18" t="s">
        <v>6032</v>
      </c>
      <c r="Q3100" s="18" t="s">
        <v>5995</v>
      </c>
      <c r="R3100" s="18">
        <v>0.67</v>
      </c>
      <c r="T3100" s="18">
        <v>0</v>
      </c>
      <c r="U3100" s="18">
        <v>0</v>
      </c>
    </row>
    <row r="3101" spans="2:21" x14ac:dyDescent="0.4">
      <c r="B3101" s="28" t="s">
        <v>5926</v>
      </c>
      <c r="C3101" s="28" t="s">
        <v>5910</v>
      </c>
      <c r="D3101" s="28" t="s">
        <v>5911</v>
      </c>
      <c r="E3101" s="29" t="s">
        <v>5990</v>
      </c>
      <c r="F3101" s="28" t="s">
        <v>5991</v>
      </c>
      <c r="G3101" s="28" t="s">
        <v>5913</v>
      </c>
      <c r="H3101" s="28" t="s">
        <v>5914</v>
      </c>
      <c r="I3101" s="29" t="s">
        <v>5992</v>
      </c>
      <c r="J3101" s="28" t="s">
        <v>5843</v>
      </c>
      <c r="K3101" s="28" t="s">
        <v>6034</v>
      </c>
      <c r="L3101" s="28" t="s">
        <v>5901</v>
      </c>
      <c r="M3101" s="29"/>
      <c r="N3101" s="30">
        <v>45322</v>
      </c>
      <c r="O3101" s="28" t="s">
        <v>6035</v>
      </c>
      <c r="P3101" s="18" t="s">
        <v>6034</v>
      </c>
      <c r="Q3101" s="18" t="s">
        <v>5995</v>
      </c>
      <c r="R3101" s="18">
        <v>0.67</v>
      </c>
      <c r="T3101" s="18">
        <v>0</v>
      </c>
      <c r="U3101" s="18">
        <v>0</v>
      </c>
    </row>
    <row r="3102" spans="2:21" x14ac:dyDescent="0.4">
      <c r="B3102" s="28" t="s">
        <v>5926</v>
      </c>
      <c r="C3102" s="28" t="s">
        <v>5910</v>
      </c>
      <c r="D3102" s="28" t="s">
        <v>5911</v>
      </c>
      <c r="E3102" s="29" t="s">
        <v>5990</v>
      </c>
      <c r="F3102" s="28" t="s">
        <v>5991</v>
      </c>
      <c r="G3102" s="28" t="s">
        <v>5913</v>
      </c>
      <c r="H3102" s="28" t="s">
        <v>5914</v>
      </c>
      <c r="I3102" s="29" t="s">
        <v>5992</v>
      </c>
      <c r="J3102" s="28" t="s">
        <v>5923</v>
      </c>
      <c r="K3102" s="28" t="s">
        <v>6036</v>
      </c>
      <c r="L3102" s="28" t="s">
        <v>5901</v>
      </c>
      <c r="M3102" s="29"/>
      <c r="N3102" s="30">
        <v>45322</v>
      </c>
      <c r="O3102" s="28" t="s">
        <v>6037</v>
      </c>
      <c r="P3102" s="18" t="s">
        <v>6036</v>
      </c>
      <c r="Q3102" s="18" t="s">
        <v>5995</v>
      </c>
      <c r="R3102" s="18">
        <v>0.67</v>
      </c>
      <c r="T3102" s="18">
        <v>0</v>
      </c>
      <c r="U3102" s="18">
        <v>0</v>
      </c>
    </row>
    <row r="3103" spans="2:21" x14ac:dyDescent="0.4">
      <c r="B3103" s="28" t="s">
        <v>5926</v>
      </c>
      <c r="C3103" s="28" t="s">
        <v>5910</v>
      </c>
      <c r="D3103" s="28" t="s">
        <v>5911</v>
      </c>
      <c r="E3103" s="29" t="s">
        <v>5990</v>
      </c>
      <c r="F3103" s="28" t="s">
        <v>5991</v>
      </c>
      <c r="G3103" s="28" t="s">
        <v>29</v>
      </c>
      <c r="H3103" s="28" t="s">
        <v>5936</v>
      </c>
      <c r="I3103" s="29" t="s">
        <v>5915</v>
      </c>
      <c r="J3103" s="28" t="s">
        <v>5899</v>
      </c>
      <c r="K3103" s="28" t="s">
        <v>8333</v>
      </c>
      <c r="L3103" s="28" t="s">
        <v>5901</v>
      </c>
      <c r="M3103" s="29"/>
      <c r="N3103" s="30">
        <v>45322</v>
      </c>
      <c r="O3103" s="18" t="s">
        <v>8334</v>
      </c>
      <c r="P3103" s="18" t="s">
        <v>8333</v>
      </c>
      <c r="Q3103" s="18" t="s">
        <v>5995</v>
      </c>
      <c r="R3103" s="18">
        <v>0.92</v>
      </c>
      <c r="T3103" s="18">
        <v>0</v>
      </c>
      <c r="U3103" s="18">
        <v>0</v>
      </c>
    </row>
    <row r="3104" spans="2:21" x14ac:dyDescent="0.4">
      <c r="B3104" s="28" t="s">
        <v>5926</v>
      </c>
      <c r="C3104" s="28" t="s">
        <v>5910</v>
      </c>
      <c r="D3104" s="28" t="s">
        <v>5911</v>
      </c>
      <c r="E3104" s="29" t="s">
        <v>5990</v>
      </c>
      <c r="F3104" s="28" t="s">
        <v>5991</v>
      </c>
      <c r="G3104" s="28" t="s">
        <v>29</v>
      </c>
      <c r="H3104" s="28" t="s">
        <v>5936</v>
      </c>
      <c r="I3104" s="29" t="s">
        <v>5915</v>
      </c>
      <c r="J3104" s="28" t="s">
        <v>5904</v>
      </c>
      <c r="K3104" s="28" t="s">
        <v>8335</v>
      </c>
      <c r="L3104" s="28" t="s">
        <v>5901</v>
      </c>
      <c r="M3104" s="29"/>
      <c r="N3104" s="30">
        <v>45322</v>
      </c>
      <c r="O3104" s="18" t="s">
        <v>8336</v>
      </c>
      <c r="P3104" s="18" t="s">
        <v>8335</v>
      </c>
      <c r="Q3104" s="18" t="s">
        <v>5995</v>
      </c>
      <c r="R3104" s="18">
        <v>0.92</v>
      </c>
      <c r="T3104" s="18">
        <v>0</v>
      </c>
      <c r="U3104" s="18">
        <v>0</v>
      </c>
    </row>
    <row r="3105" spans="2:21" x14ac:dyDescent="0.4">
      <c r="B3105" s="28" t="s">
        <v>5926</v>
      </c>
      <c r="C3105" s="28" t="s">
        <v>5910</v>
      </c>
      <c r="D3105" s="28" t="s">
        <v>5911</v>
      </c>
      <c r="E3105" s="29" t="s">
        <v>5990</v>
      </c>
      <c r="F3105" s="28" t="s">
        <v>5991</v>
      </c>
      <c r="G3105" s="28" t="s">
        <v>29</v>
      </c>
      <c r="H3105" s="28" t="s">
        <v>5936</v>
      </c>
      <c r="I3105" s="29" t="s">
        <v>5915</v>
      </c>
      <c r="J3105" s="28" t="s">
        <v>5843</v>
      </c>
      <c r="K3105" s="28" t="s">
        <v>8337</v>
      </c>
      <c r="L3105" s="28" t="s">
        <v>5901</v>
      </c>
      <c r="M3105" s="29"/>
      <c r="N3105" s="30">
        <v>45322</v>
      </c>
      <c r="O3105" s="18" t="s">
        <v>8338</v>
      </c>
      <c r="P3105" s="18" t="s">
        <v>8337</v>
      </c>
      <c r="Q3105" s="18" t="s">
        <v>5995</v>
      </c>
      <c r="R3105" s="18">
        <v>0.92</v>
      </c>
      <c r="T3105" s="18">
        <v>0</v>
      </c>
      <c r="U3105" s="18">
        <v>0</v>
      </c>
    </row>
    <row r="3106" spans="2:21" x14ac:dyDescent="0.4">
      <c r="B3106" s="28" t="s">
        <v>5926</v>
      </c>
      <c r="C3106" s="28" t="s">
        <v>5910</v>
      </c>
      <c r="D3106" s="28" t="s">
        <v>5911</v>
      </c>
      <c r="E3106" s="29" t="s">
        <v>5990</v>
      </c>
      <c r="F3106" s="28" t="s">
        <v>5991</v>
      </c>
      <c r="G3106" s="28" t="s">
        <v>29</v>
      </c>
      <c r="H3106" s="28" t="s">
        <v>5936</v>
      </c>
      <c r="I3106" s="29" t="s">
        <v>5915</v>
      </c>
      <c r="J3106" s="28" t="s">
        <v>5923</v>
      </c>
      <c r="K3106" s="28" t="s">
        <v>8339</v>
      </c>
      <c r="L3106" s="28" t="s">
        <v>5901</v>
      </c>
      <c r="M3106" s="29"/>
      <c r="N3106" s="30">
        <v>45322</v>
      </c>
      <c r="O3106" s="18" t="s">
        <v>8340</v>
      </c>
      <c r="P3106" s="18" t="s">
        <v>8339</v>
      </c>
      <c r="Q3106" s="18" t="s">
        <v>5995</v>
      </c>
      <c r="R3106" s="18">
        <v>0.92</v>
      </c>
      <c r="T3106" s="18">
        <v>0</v>
      </c>
      <c r="U3106" s="18">
        <v>0</v>
      </c>
    </row>
    <row r="3107" spans="2:21" x14ac:dyDescent="0.4">
      <c r="B3107" s="28" t="s">
        <v>5926</v>
      </c>
      <c r="C3107" s="28" t="s">
        <v>5910</v>
      </c>
      <c r="D3107" s="28" t="s">
        <v>5911</v>
      </c>
      <c r="E3107" s="29" t="s">
        <v>80</v>
      </c>
      <c r="F3107" s="28" t="s">
        <v>5935</v>
      </c>
      <c r="G3107" s="28" t="s">
        <v>926</v>
      </c>
      <c r="H3107" s="28" t="s">
        <v>6145</v>
      </c>
      <c r="I3107" s="29" t="s">
        <v>6126</v>
      </c>
      <c r="J3107" s="28" t="s">
        <v>5899</v>
      </c>
      <c r="K3107" s="28" t="s">
        <v>8484</v>
      </c>
      <c r="L3107" s="28" t="s">
        <v>5901</v>
      </c>
      <c r="M3107" s="29"/>
      <c r="N3107" s="30">
        <v>45322</v>
      </c>
      <c r="O3107" s="18" t="s">
        <v>8485</v>
      </c>
      <c r="P3107" s="18" t="s">
        <v>8484</v>
      </c>
      <c r="Q3107" s="18" t="s">
        <v>8469</v>
      </c>
      <c r="R3107" s="18">
        <v>1.2</v>
      </c>
      <c r="T3107" s="18">
        <v>0</v>
      </c>
      <c r="U3107" s="18">
        <v>0</v>
      </c>
    </row>
    <row r="3108" spans="2:21" x14ac:dyDescent="0.4">
      <c r="B3108" s="28" t="s">
        <v>5926</v>
      </c>
      <c r="C3108" s="28" t="s">
        <v>5910</v>
      </c>
      <c r="D3108" s="28" t="s">
        <v>5911</v>
      </c>
      <c r="E3108" s="29" t="s">
        <v>80</v>
      </c>
      <c r="F3108" s="28" t="s">
        <v>5935</v>
      </c>
      <c r="G3108" s="28" t="s">
        <v>926</v>
      </c>
      <c r="H3108" s="28" t="s">
        <v>6145</v>
      </c>
      <c r="I3108" s="29" t="s">
        <v>6126</v>
      </c>
      <c r="J3108" s="28" t="s">
        <v>5904</v>
      </c>
      <c r="K3108" s="28" t="s">
        <v>8486</v>
      </c>
      <c r="L3108" s="28" t="s">
        <v>5901</v>
      </c>
      <c r="M3108" s="29"/>
      <c r="N3108" s="30">
        <v>45322</v>
      </c>
      <c r="O3108" s="18" t="s">
        <v>8487</v>
      </c>
      <c r="P3108" s="18" t="s">
        <v>8486</v>
      </c>
      <c r="Q3108" s="18" t="s">
        <v>8469</v>
      </c>
      <c r="R3108" s="18">
        <v>1.2</v>
      </c>
      <c r="T3108" s="18">
        <v>0</v>
      </c>
      <c r="U3108" s="18">
        <v>0</v>
      </c>
    </row>
    <row r="3109" spans="2:21" x14ac:dyDescent="0.4">
      <c r="B3109" s="28" t="s">
        <v>5926</v>
      </c>
      <c r="C3109" s="28" t="s">
        <v>5910</v>
      </c>
      <c r="D3109" s="28" t="s">
        <v>5911</v>
      </c>
      <c r="E3109" s="29" t="s">
        <v>80</v>
      </c>
      <c r="F3109" s="28" t="s">
        <v>5935</v>
      </c>
      <c r="G3109" s="28" t="s">
        <v>926</v>
      </c>
      <c r="H3109" s="28" t="s">
        <v>6145</v>
      </c>
      <c r="I3109" s="29" t="s">
        <v>6126</v>
      </c>
      <c r="J3109" s="28" t="s">
        <v>5843</v>
      </c>
      <c r="K3109" s="28" t="s">
        <v>8488</v>
      </c>
      <c r="L3109" s="28" t="s">
        <v>5901</v>
      </c>
      <c r="M3109" s="29"/>
      <c r="N3109" s="30">
        <v>45322</v>
      </c>
      <c r="O3109" s="18" t="s">
        <v>8489</v>
      </c>
      <c r="P3109" s="18" t="s">
        <v>8488</v>
      </c>
      <c r="Q3109" s="18" t="s">
        <v>8469</v>
      </c>
      <c r="R3109" s="18">
        <v>1.2</v>
      </c>
      <c r="T3109" s="18">
        <v>0</v>
      </c>
      <c r="U3109" s="18">
        <v>0</v>
      </c>
    </row>
    <row r="3110" spans="2:21" x14ac:dyDescent="0.4">
      <c r="B3110" s="28" t="s">
        <v>5926</v>
      </c>
      <c r="C3110" s="28" t="s">
        <v>5910</v>
      </c>
      <c r="D3110" s="28" t="s">
        <v>5911</v>
      </c>
      <c r="E3110" s="29" t="s">
        <v>80</v>
      </c>
      <c r="F3110" s="28" t="s">
        <v>5935</v>
      </c>
      <c r="G3110" s="28" t="s">
        <v>926</v>
      </c>
      <c r="H3110" s="28" t="s">
        <v>6145</v>
      </c>
      <c r="I3110" s="29" t="s">
        <v>6126</v>
      </c>
      <c r="J3110" s="28" t="s">
        <v>5923</v>
      </c>
      <c r="K3110" s="28" t="s">
        <v>8490</v>
      </c>
      <c r="L3110" s="28" t="s">
        <v>5901</v>
      </c>
      <c r="M3110" s="29"/>
      <c r="N3110" s="30">
        <v>45322</v>
      </c>
      <c r="O3110" s="18" t="s">
        <v>8491</v>
      </c>
      <c r="P3110" s="18" t="s">
        <v>8490</v>
      </c>
      <c r="Q3110" s="18" t="s">
        <v>8469</v>
      </c>
      <c r="R3110" s="18">
        <v>1.2</v>
      </c>
      <c r="T3110" s="18">
        <v>0</v>
      </c>
      <c r="U3110" s="18">
        <v>0</v>
      </c>
    </row>
    <row r="3111" spans="2:21" x14ac:dyDescent="0.4">
      <c r="B3111" s="28" t="s">
        <v>5926</v>
      </c>
      <c r="C3111" s="28" t="s">
        <v>5910</v>
      </c>
      <c r="D3111" s="28" t="s">
        <v>5911</v>
      </c>
      <c r="E3111" s="29" t="s">
        <v>6144</v>
      </c>
      <c r="F3111" s="28" t="s">
        <v>5935</v>
      </c>
      <c r="G3111" s="28" t="s">
        <v>926</v>
      </c>
      <c r="H3111" s="28" t="s">
        <v>6145</v>
      </c>
      <c r="I3111" s="29" t="s">
        <v>6126</v>
      </c>
      <c r="J3111" s="28" t="s">
        <v>5899</v>
      </c>
      <c r="K3111" s="28" t="s">
        <v>6163</v>
      </c>
      <c r="L3111" s="28" t="s">
        <v>5901</v>
      </c>
      <c r="M3111" s="29"/>
      <c r="N3111" s="30">
        <v>45322</v>
      </c>
      <c r="O3111" s="28" t="s">
        <v>6164</v>
      </c>
      <c r="P3111" s="18" t="s">
        <v>6163</v>
      </c>
      <c r="Q3111" s="18" t="s">
        <v>6148</v>
      </c>
      <c r="R3111" s="18">
        <v>1.2</v>
      </c>
      <c r="T3111" s="18">
        <v>0</v>
      </c>
      <c r="U3111" s="18">
        <v>0</v>
      </c>
    </row>
    <row r="3112" spans="2:21" x14ac:dyDescent="0.4">
      <c r="B3112" s="28" t="s">
        <v>5926</v>
      </c>
      <c r="C3112" s="28" t="s">
        <v>5910</v>
      </c>
      <c r="D3112" s="28" t="s">
        <v>5911</v>
      </c>
      <c r="E3112" s="29" t="s">
        <v>6144</v>
      </c>
      <c r="F3112" s="28" t="s">
        <v>5935</v>
      </c>
      <c r="G3112" s="28" t="s">
        <v>926</v>
      </c>
      <c r="H3112" s="28" t="s">
        <v>6145</v>
      </c>
      <c r="I3112" s="29" t="s">
        <v>6126</v>
      </c>
      <c r="J3112" s="28" t="s">
        <v>5904</v>
      </c>
      <c r="K3112" s="28" t="s">
        <v>6165</v>
      </c>
      <c r="L3112" s="28" t="s">
        <v>5901</v>
      </c>
      <c r="M3112" s="29"/>
      <c r="N3112" s="30">
        <v>45322</v>
      </c>
      <c r="O3112" s="28" t="s">
        <v>6166</v>
      </c>
      <c r="P3112" s="18" t="s">
        <v>6165</v>
      </c>
      <c r="Q3112" s="18" t="s">
        <v>6148</v>
      </c>
      <c r="R3112" s="18">
        <v>1.2</v>
      </c>
      <c r="T3112" s="18">
        <v>0</v>
      </c>
      <c r="U3112" s="18">
        <v>0</v>
      </c>
    </row>
    <row r="3113" spans="2:21" x14ac:dyDescent="0.4">
      <c r="B3113" s="28" t="s">
        <v>5926</v>
      </c>
      <c r="C3113" s="28" t="s">
        <v>5910</v>
      </c>
      <c r="D3113" s="28" t="s">
        <v>5911</v>
      </c>
      <c r="E3113" s="29" t="s">
        <v>6144</v>
      </c>
      <c r="F3113" s="28" t="s">
        <v>5935</v>
      </c>
      <c r="G3113" s="28" t="s">
        <v>926</v>
      </c>
      <c r="H3113" s="28" t="s">
        <v>6145</v>
      </c>
      <c r="I3113" s="29" t="s">
        <v>6126</v>
      </c>
      <c r="J3113" s="28" t="s">
        <v>5843</v>
      </c>
      <c r="K3113" s="28" t="s">
        <v>6167</v>
      </c>
      <c r="L3113" s="28" t="s">
        <v>5901</v>
      </c>
      <c r="M3113" s="29"/>
      <c r="N3113" s="30">
        <v>45322</v>
      </c>
      <c r="O3113" s="28" t="s">
        <v>6168</v>
      </c>
      <c r="P3113" s="18" t="s">
        <v>6167</v>
      </c>
      <c r="Q3113" s="18" t="s">
        <v>6148</v>
      </c>
      <c r="R3113" s="18">
        <v>1.2</v>
      </c>
      <c r="T3113" s="18">
        <v>0</v>
      </c>
      <c r="U3113" s="18">
        <v>0</v>
      </c>
    </row>
    <row r="3114" spans="2:21" x14ac:dyDescent="0.4">
      <c r="B3114" s="28" t="s">
        <v>5926</v>
      </c>
      <c r="C3114" s="28" t="s">
        <v>5910</v>
      </c>
      <c r="D3114" s="28" t="s">
        <v>5911</v>
      </c>
      <c r="E3114" s="29" t="s">
        <v>6144</v>
      </c>
      <c r="F3114" s="28" t="s">
        <v>5935</v>
      </c>
      <c r="G3114" s="28" t="s">
        <v>926</v>
      </c>
      <c r="H3114" s="28" t="s">
        <v>6145</v>
      </c>
      <c r="I3114" s="29" t="s">
        <v>6126</v>
      </c>
      <c r="J3114" s="28" t="s">
        <v>5923</v>
      </c>
      <c r="K3114" s="28" t="s">
        <v>6169</v>
      </c>
      <c r="L3114" s="28" t="s">
        <v>5901</v>
      </c>
      <c r="M3114" s="29"/>
      <c r="N3114" s="30">
        <v>45322</v>
      </c>
      <c r="O3114" s="28" t="s">
        <v>6170</v>
      </c>
      <c r="P3114" s="18" t="s">
        <v>6169</v>
      </c>
      <c r="Q3114" s="18" t="s">
        <v>6148</v>
      </c>
      <c r="R3114" s="18">
        <v>1.2</v>
      </c>
      <c r="T3114" s="18">
        <v>0</v>
      </c>
      <c r="U3114" s="18">
        <v>0</v>
      </c>
    </row>
    <row r="3115" spans="2:21" x14ac:dyDescent="0.4">
      <c r="B3115" s="28" t="s">
        <v>5926</v>
      </c>
      <c r="C3115" s="28" t="s">
        <v>5910</v>
      </c>
      <c r="D3115" s="28" t="s">
        <v>5911</v>
      </c>
      <c r="E3115" s="29" t="s">
        <v>77</v>
      </c>
      <c r="F3115" s="28" t="s">
        <v>6047</v>
      </c>
      <c r="G3115" s="28" t="s">
        <v>29</v>
      </c>
      <c r="H3115" s="28" t="s">
        <v>5936</v>
      </c>
      <c r="I3115" s="29" t="s">
        <v>6126</v>
      </c>
      <c r="J3115" s="28" t="s">
        <v>5899</v>
      </c>
      <c r="K3115" s="28" t="s">
        <v>6214</v>
      </c>
      <c r="L3115" s="28" t="s">
        <v>5901</v>
      </c>
      <c r="M3115" s="29"/>
      <c r="N3115" s="30">
        <v>45322</v>
      </c>
      <c r="O3115" s="28" t="s">
        <v>6215</v>
      </c>
      <c r="P3115" s="18" t="s">
        <v>6214</v>
      </c>
      <c r="Q3115" s="18" t="s">
        <v>6199</v>
      </c>
      <c r="R3115" s="18">
        <v>1.2</v>
      </c>
      <c r="T3115" s="18">
        <v>0</v>
      </c>
      <c r="U3115" s="18">
        <v>0</v>
      </c>
    </row>
    <row r="3116" spans="2:21" x14ac:dyDescent="0.4">
      <c r="B3116" s="28" t="s">
        <v>5926</v>
      </c>
      <c r="C3116" s="28" t="s">
        <v>5910</v>
      </c>
      <c r="D3116" s="28" t="s">
        <v>5911</v>
      </c>
      <c r="E3116" s="29" t="s">
        <v>77</v>
      </c>
      <c r="F3116" s="28" t="s">
        <v>6047</v>
      </c>
      <c r="G3116" s="28" t="s">
        <v>29</v>
      </c>
      <c r="H3116" s="28" t="s">
        <v>5936</v>
      </c>
      <c r="I3116" s="29" t="s">
        <v>6126</v>
      </c>
      <c r="J3116" s="28" t="s">
        <v>5904</v>
      </c>
      <c r="K3116" s="28" t="s">
        <v>6216</v>
      </c>
      <c r="L3116" s="28" t="s">
        <v>5901</v>
      </c>
      <c r="M3116" s="29"/>
      <c r="N3116" s="30">
        <v>45322</v>
      </c>
      <c r="O3116" s="28" t="s">
        <v>6217</v>
      </c>
      <c r="P3116" s="18" t="s">
        <v>6216</v>
      </c>
      <c r="Q3116" s="18" t="s">
        <v>6199</v>
      </c>
      <c r="R3116" s="18">
        <v>1.2</v>
      </c>
      <c r="T3116" s="18">
        <v>0</v>
      </c>
      <c r="U3116" s="18">
        <v>0</v>
      </c>
    </row>
    <row r="3117" spans="2:21" x14ac:dyDescent="0.4">
      <c r="B3117" s="28" t="s">
        <v>5926</v>
      </c>
      <c r="C3117" s="28" t="s">
        <v>5910</v>
      </c>
      <c r="D3117" s="28" t="s">
        <v>5911</v>
      </c>
      <c r="E3117" s="29" t="s">
        <v>77</v>
      </c>
      <c r="F3117" s="28" t="s">
        <v>6047</v>
      </c>
      <c r="G3117" s="28" t="s">
        <v>29</v>
      </c>
      <c r="H3117" s="28" t="s">
        <v>5936</v>
      </c>
      <c r="I3117" s="29" t="s">
        <v>6126</v>
      </c>
      <c r="J3117" s="28" t="s">
        <v>5843</v>
      </c>
      <c r="K3117" s="28" t="s">
        <v>6218</v>
      </c>
      <c r="L3117" s="28" t="s">
        <v>5901</v>
      </c>
      <c r="M3117" s="29"/>
      <c r="N3117" s="30">
        <v>45322</v>
      </c>
      <c r="O3117" s="28" t="s">
        <v>6219</v>
      </c>
      <c r="P3117" s="18" t="s">
        <v>6218</v>
      </c>
      <c r="Q3117" s="18" t="s">
        <v>6199</v>
      </c>
      <c r="R3117" s="18">
        <v>1.2</v>
      </c>
      <c r="T3117" s="18">
        <v>0</v>
      </c>
      <c r="U3117" s="18">
        <v>0</v>
      </c>
    </row>
    <row r="3118" spans="2:21" x14ac:dyDescent="0.4">
      <c r="B3118" s="28" t="s">
        <v>5926</v>
      </c>
      <c r="C3118" s="28" t="s">
        <v>5910</v>
      </c>
      <c r="D3118" s="28" t="s">
        <v>5911</v>
      </c>
      <c r="E3118" s="29" t="s">
        <v>77</v>
      </c>
      <c r="F3118" s="28" t="s">
        <v>6047</v>
      </c>
      <c r="G3118" s="28" t="s">
        <v>29</v>
      </c>
      <c r="H3118" s="28" t="s">
        <v>5936</v>
      </c>
      <c r="I3118" s="29" t="s">
        <v>6126</v>
      </c>
      <c r="J3118" s="28" t="s">
        <v>5923</v>
      </c>
      <c r="K3118" s="28" t="s">
        <v>6220</v>
      </c>
      <c r="L3118" s="28" t="s">
        <v>5901</v>
      </c>
      <c r="M3118" s="29"/>
      <c r="N3118" s="30">
        <v>45322</v>
      </c>
      <c r="O3118" s="28" t="s">
        <v>6221</v>
      </c>
      <c r="P3118" s="18" t="s">
        <v>6220</v>
      </c>
      <c r="Q3118" s="18" t="s">
        <v>6199</v>
      </c>
      <c r="R3118" s="18">
        <v>1.2</v>
      </c>
      <c r="T3118" s="18">
        <v>0</v>
      </c>
      <c r="U3118" s="18">
        <v>0</v>
      </c>
    </row>
    <row r="3119" spans="2:21" x14ac:dyDescent="0.4">
      <c r="B3119" s="28" t="s">
        <v>5926</v>
      </c>
      <c r="C3119" s="28" t="s">
        <v>5910</v>
      </c>
      <c r="D3119" s="28" t="s">
        <v>5911</v>
      </c>
      <c r="E3119" s="29" t="s">
        <v>82</v>
      </c>
      <c r="F3119" s="28" t="s">
        <v>6047</v>
      </c>
      <c r="G3119" s="28" t="s">
        <v>29</v>
      </c>
      <c r="H3119" s="28" t="s">
        <v>5936</v>
      </c>
      <c r="I3119" s="29" t="s">
        <v>6126</v>
      </c>
      <c r="J3119" s="28" t="s">
        <v>5899</v>
      </c>
      <c r="K3119" s="28" t="s">
        <v>8434</v>
      </c>
      <c r="L3119" s="28" t="s">
        <v>5901</v>
      </c>
      <c r="M3119" s="29"/>
      <c r="N3119" s="30">
        <v>45322</v>
      </c>
      <c r="O3119" s="18" t="s">
        <v>8435</v>
      </c>
      <c r="P3119" s="18" t="s">
        <v>8434</v>
      </c>
      <c r="Q3119" s="18" t="s">
        <v>8419</v>
      </c>
      <c r="R3119" s="18">
        <v>1.2</v>
      </c>
      <c r="T3119" s="18">
        <v>0</v>
      </c>
      <c r="U3119" s="18">
        <v>0</v>
      </c>
    </row>
    <row r="3120" spans="2:21" x14ac:dyDescent="0.4">
      <c r="B3120" s="28" t="s">
        <v>5926</v>
      </c>
      <c r="C3120" s="28" t="s">
        <v>5910</v>
      </c>
      <c r="D3120" s="28" t="s">
        <v>5911</v>
      </c>
      <c r="E3120" s="29" t="s">
        <v>82</v>
      </c>
      <c r="F3120" s="28" t="s">
        <v>6047</v>
      </c>
      <c r="G3120" s="28" t="s">
        <v>29</v>
      </c>
      <c r="H3120" s="28" t="s">
        <v>5936</v>
      </c>
      <c r="I3120" s="29" t="s">
        <v>6126</v>
      </c>
      <c r="J3120" s="28" t="s">
        <v>5904</v>
      </c>
      <c r="K3120" s="28" t="s">
        <v>8436</v>
      </c>
      <c r="L3120" s="28" t="s">
        <v>5901</v>
      </c>
      <c r="M3120" s="29"/>
      <c r="N3120" s="30">
        <v>45322</v>
      </c>
      <c r="O3120" s="18" t="s">
        <v>8437</v>
      </c>
      <c r="P3120" s="18" t="s">
        <v>8436</v>
      </c>
      <c r="Q3120" s="18" t="s">
        <v>8419</v>
      </c>
      <c r="R3120" s="18">
        <v>1.2</v>
      </c>
      <c r="T3120" s="18">
        <v>0</v>
      </c>
      <c r="U3120" s="18">
        <v>0</v>
      </c>
    </row>
    <row r="3121" spans="2:21" x14ac:dyDescent="0.4">
      <c r="B3121" s="28" t="s">
        <v>5926</v>
      </c>
      <c r="C3121" s="28" t="s">
        <v>5910</v>
      </c>
      <c r="D3121" s="28" t="s">
        <v>5911</v>
      </c>
      <c r="E3121" s="29" t="s">
        <v>82</v>
      </c>
      <c r="F3121" s="28" t="s">
        <v>6047</v>
      </c>
      <c r="G3121" s="28" t="s">
        <v>29</v>
      </c>
      <c r="H3121" s="28" t="s">
        <v>5936</v>
      </c>
      <c r="I3121" s="29" t="s">
        <v>6126</v>
      </c>
      <c r="J3121" s="28" t="s">
        <v>5843</v>
      </c>
      <c r="K3121" s="28" t="s">
        <v>8438</v>
      </c>
      <c r="L3121" s="28" t="s">
        <v>5901</v>
      </c>
      <c r="M3121" s="29"/>
      <c r="N3121" s="30">
        <v>45322</v>
      </c>
      <c r="O3121" s="18" t="s">
        <v>8439</v>
      </c>
      <c r="P3121" s="18" t="s">
        <v>8438</v>
      </c>
      <c r="Q3121" s="18" t="s">
        <v>8419</v>
      </c>
      <c r="R3121" s="18">
        <v>1.2</v>
      </c>
      <c r="T3121" s="18">
        <v>0</v>
      </c>
      <c r="U3121" s="18">
        <v>0</v>
      </c>
    </row>
    <row r="3122" spans="2:21" x14ac:dyDescent="0.4">
      <c r="B3122" s="28" t="s">
        <v>5926</v>
      </c>
      <c r="C3122" s="28" t="s">
        <v>5910</v>
      </c>
      <c r="D3122" s="28" t="s">
        <v>5911</v>
      </c>
      <c r="E3122" s="29" t="s">
        <v>82</v>
      </c>
      <c r="F3122" s="28" t="s">
        <v>6047</v>
      </c>
      <c r="G3122" s="28" t="s">
        <v>29</v>
      </c>
      <c r="H3122" s="28" t="s">
        <v>5936</v>
      </c>
      <c r="I3122" s="29" t="s">
        <v>6126</v>
      </c>
      <c r="J3122" s="28" t="s">
        <v>5923</v>
      </c>
      <c r="K3122" s="28" t="s">
        <v>8440</v>
      </c>
      <c r="L3122" s="28" t="s">
        <v>5901</v>
      </c>
      <c r="M3122" s="29"/>
      <c r="N3122" s="30">
        <v>45322</v>
      </c>
      <c r="O3122" s="18" t="s">
        <v>8441</v>
      </c>
      <c r="P3122" s="18" t="s">
        <v>8440</v>
      </c>
      <c r="Q3122" s="18" t="s">
        <v>8419</v>
      </c>
      <c r="R3122" s="18">
        <v>1.2</v>
      </c>
      <c r="T3122" s="18">
        <v>0</v>
      </c>
      <c r="U3122" s="18">
        <v>0</v>
      </c>
    </row>
    <row r="3123" spans="2:21" x14ac:dyDescent="0.4">
      <c r="B3123" s="28" t="s">
        <v>5926</v>
      </c>
      <c r="C3123" s="28" t="s">
        <v>5910</v>
      </c>
      <c r="D3123" s="28" t="s">
        <v>5911</v>
      </c>
      <c r="E3123" s="29" t="s">
        <v>84</v>
      </c>
      <c r="F3123" s="28" t="s">
        <v>6047</v>
      </c>
      <c r="G3123" s="28" t="s">
        <v>926</v>
      </c>
      <c r="H3123" s="28" t="s">
        <v>6145</v>
      </c>
      <c r="I3123" s="29" t="s">
        <v>6126</v>
      </c>
      <c r="J3123" s="28" t="s">
        <v>5899</v>
      </c>
      <c r="K3123" s="28" t="s">
        <v>8509</v>
      </c>
      <c r="L3123" s="28" t="s">
        <v>5901</v>
      </c>
      <c r="M3123" s="29"/>
      <c r="N3123" s="30">
        <v>45322</v>
      </c>
      <c r="O3123" s="18" t="s">
        <v>8510</v>
      </c>
      <c r="P3123" s="18" t="s">
        <v>8509</v>
      </c>
      <c r="Q3123" s="18" t="s">
        <v>8494</v>
      </c>
      <c r="R3123" s="18">
        <v>1.2</v>
      </c>
      <c r="T3123" s="18">
        <v>0</v>
      </c>
      <c r="U3123" s="18">
        <v>0</v>
      </c>
    </row>
    <row r="3124" spans="2:21" x14ac:dyDescent="0.4">
      <c r="B3124" s="28" t="s">
        <v>5926</v>
      </c>
      <c r="C3124" s="28" t="s">
        <v>5910</v>
      </c>
      <c r="D3124" s="28" t="s">
        <v>5911</v>
      </c>
      <c r="E3124" s="29" t="s">
        <v>84</v>
      </c>
      <c r="F3124" s="28" t="s">
        <v>6047</v>
      </c>
      <c r="G3124" s="28" t="s">
        <v>926</v>
      </c>
      <c r="H3124" s="28" t="s">
        <v>6145</v>
      </c>
      <c r="I3124" s="29" t="s">
        <v>6126</v>
      </c>
      <c r="J3124" s="28" t="s">
        <v>5904</v>
      </c>
      <c r="K3124" s="28" t="s">
        <v>8511</v>
      </c>
      <c r="L3124" s="28" t="s">
        <v>5901</v>
      </c>
      <c r="M3124" s="29"/>
      <c r="N3124" s="30">
        <v>45322</v>
      </c>
      <c r="O3124" s="18" t="s">
        <v>8512</v>
      </c>
      <c r="P3124" s="18" t="s">
        <v>8511</v>
      </c>
      <c r="Q3124" s="18" t="s">
        <v>8494</v>
      </c>
      <c r="R3124" s="18">
        <v>1.2</v>
      </c>
      <c r="T3124" s="18">
        <v>0</v>
      </c>
      <c r="U3124" s="18">
        <v>0</v>
      </c>
    </row>
    <row r="3125" spans="2:21" x14ac:dyDescent="0.4">
      <c r="B3125" s="28" t="s">
        <v>5926</v>
      </c>
      <c r="C3125" s="28" t="s">
        <v>5910</v>
      </c>
      <c r="D3125" s="28" t="s">
        <v>5911</v>
      </c>
      <c r="E3125" s="29" t="s">
        <v>84</v>
      </c>
      <c r="F3125" s="28" t="s">
        <v>6047</v>
      </c>
      <c r="G3125" s="28" t="s">
        <v>926</v>
      </c>
      <c r="H3125" s="28" t="s">
        <v>6145</v>
      </c>
      <c r="I3125" s="29" t="s">
        <v>6126</v>
      </c>
      <c r="J3125" s="28" t="s">
        <v>5843</v>
      </c>
      <c r="K3125" s="28" t="s">
        <v>8513</v>
      </c>
      <c r="L3125" s="28" t="s">
        <v>5901</v>
      </c>
      <c r="M3125" s="29"/>
      <c r="N3125" s="30">
        <v>45322</v>
      </c>
      <c r="O3125" s="18" t="s">
        <v>8514</v>
      </c>
      <c r="P3125" s="18" t="s">
        <v>8513</v>
      </c>
      <c r="Q3125" s="18" t="s">
        <v>8494</v>
      </c>
      <c r="R3125" s="18">
        <v>1.2</v>
      </c>
      <c r="T3125" s="18">
        <v>0</v>
      </c>
      <c r="U3125" s="18">
        <v>0</v>
      </c>
    </row>
    <row r="3126" spans="2:21" x14ac:dyDescent="0.4">
      <c r="B3126" s="28" t="s">
        <v>5926</v>
      </c>
      <c r="C3126" s="28" t="s">
        <v>5910</v>
      </c>
      <c r="D3126" s="28" t="s">
        <v>5911</v>
      </c>
      <c r="E3126" s="29" t="s">
        <v>84</v>
      </c>
      <c r="F3126" s="28" t="s">
        <v>6047</v>
      </c>
      <c r="G3126" s="28" t="s">
        <v>926</v>
      </c>
      <c r="H3126" s="28" t="s">
        <v>6145</v>
      </c>
      <c r="I3126" s="29" t="s">
        <v>6126</v>
      </c>
      <c r="J3126" s="28" t="s">
        <v>5923</v>
      </c>
      <c r="K3126" s="28" t="s">
        <v>8515</v>
      </c>
      <c r="L3126" s="28" t="s">
        <v>5901</v>
      </c>
      <c r="M3126" s="29"/>
      <c r="N3126" s="30">
        <v>45322</v>
      </c>
      <c r="O3126" s="18" t="s">
        <v>8516</v>
      </c>
      <c r="P3126" s="18" t="s">
        <v>8515</v>
      </c>
      <c r="Q3126" s="18" t="s">
        <v>8494</v>
      </c>
      <c r="R3126" s="18">
        <v>1.2</v>
      </c>
      <c r="T3126" s="18">
        <v>0</v>
      </c>
      <c r="U3126" s="18">
        <v>0</v>
      </c>
    </row>
    <row r="3127" spans="2:21" x14ac:dyDescent="0.4">
      <c r="B3127" s="18" t="s">
        <v>5926</v>
      </c>
      <c r="C3127" s="18" t="s">
        <v>5910</v>
      </c>
      <c r="D3127" s="18" t="s">
        <v>5911</v>
      </c>
      <c r="E3127" s="19" t="s">
        <v>86</v>
      </c>
      <c r="F3127" s="18" t="s">
        <v>6047</v>
      </c>
      <c r="G3127" s="18" t="s">
        <v>926</v>
      </c>
      <c r="H3127" s="18" t="s">
        <v>6145</v>
      </c>
      <c r="I3127" s="19" t="s">
        <v>6126</v>
      </c>
      <c r="J3127" s="18" t="s">
        <v>5899</v>
      </c>
      <c r="K3127" s="18" t="s">
        <v>16205</v>
      </c>
      <c r="L3127" s="18" t="s">
        <v>5901</v>
      </c>
      <c r="N3127" s="20">
        <v>45322</v>
      </c>
      <c r="O3127" s="18" t="s">
        <v>16206</v>
      </c>
      <c r="P3127" s="18" t="s">
        <v>16205</v>
      </c>
      <c r="Q3127" s="18" t="s">
        <v>15934</v>
      </c>
      <c r="R3127" s="18">
        <v>1.2</v>
      </c>
      <c r="T3127" s="18">
        <v>0</v>
      </c>
      <c r="U3127" s="18">
        <v>0</v>
      </c>
    </row>
    <row r="3128" spans="2:21" x14ac:dyDescent="0.4">
      <c r="B3128" s="18" t="s">
        <v>5926</v>
      </c>
      <c r="C3128" s="18" t="s">
        <v>5910</v>
      </c>
      <c r="D3128" s="18" t="s">
        <v>5911</v>
      </c>
      <c r="E3128" s="19" t="s">
        <v>86</v>
      </c>
      <c r="F3128" s="18" t="s">
        <v>6047</v>
      </c>
      <c r="G3128" s="18" t="s">
        <v>926</v>
      </c>
      <c r="H3128" s="18" t="s">
        <v>6145</v>
      </c>
      <c r="I3128" s="19" t="s">
        <v>6126</v>
      </c>
      <c r="J3128" s="18" t="s">
        <v>5904</v>
      </c>
      <c r="K3128" s="18" t="s">
        <v>16207</v>
      </c>
      <c r="L3128" s="18" t="s">
        <v>5901</v>
      </c>
      <c r="N3128" s="20">
        <v>45322</v>
      </c>
      <c r="O3128" s="18" t="s">
        <v>16208</v>
      </c>
      <c r="P3128" s="18" t="s">
        <v>16207</v>
      </c>
      <c r="Q3128" s="18" t="s">
        <v>15934</v>
      </c>
      <c r="R3128" s="18">
        <v>1.2</v>
      </c>
      <c r="T3128" s="18">
        <v>0</v>
      </c>
      <c r="U3128" s="18">
        <v>0</v>
      </c>
    </row>
    <row r="3129" spans="2:21" x14ac:dyDescent="0.4">
      <c r="B3129" s="18" t="s">
        <v>5926</v>
      </c>
      <c r="C3129" s="18" t="s">
        <v>5910</v>
      </c>
      <c r="D3129" s="18" t="s">
        <v>5911</v>
      </c>
      <c r="E3129" s="19" t="s">
        <v>86</v>
      </c>
      <c r="F3129" s="18" t="s">
        <v>6047</v>
      </c>
      <c r="G3129" s="18" t="s">
        <v>926</v>
      </c>
      <c r="H3129" s="18" t="s">
        <v>6145</v>
      </c>
      <c r="I3129" s="19" t="s">
        <v>6126</v>
      </c>
      <c r="J3129" s="18" t="s">
        <v>5843</v>
      </c>
      <c r="K3129" s="18" t="s">
        <v>16209</v>
      </c>
      <c r="L3129" s="18" t="s">
        <v>5901</v>
      </c>
      <c r="N3129" s="20">
        <v>45322</v>
      </c>
      <c r="O3129" s="18" t="s">
        <v>16210</v>
      </c>
      <c r="P3129" s="18" t="s">
        <v>16209</v>
      </c>
      <c r="Q3129" s="18" t="s">
        <v>15934</v>
      </c>
      <c r="R3129" s="18">
        <v>1.2</v>
      </c>
      <c r="T3129" s="18">
        <v>0</v>
      </c>
      <c r="U3129" s="18">
        <v>0</v>
      </c>
    </row>
    <row r="3130" spans="2:21" x14ac:dyDescent="0.4">
      <c r="B3130" s="18" t="s">
        <v>5926</v>
      </c>
      <c r="C3130" s="18" t="s">
        <v>5910</v>
      </c>
      <c r="D3130" s="18" t="s">
        <v>5911</v>
      </c>
      <c r="E3130" s="19" t="s">
        <v>86</v>
      </c>
      <c r="F3130" s="18" t="s">
        <v>6047</v>
      </c>
      <c r="G3130" s="18" t="s">
        <v>926</v>
      </c>
      <c r="H3130" s="18" t="s">
        <v>6145</v>
      </c>
      <c r="I3130" s="19" t="s">
        <v>6126</v>
      </c>
      <c r="J3130" s="18" t="s">
        <v>5923</v>
      </c>
      <c r="K3130" s="18" t="s">
        <v>16211</v>
      </c>
      <c r="L3130" s="18" t="s">
        <v>5901</v>
      </c>
      <c r="N3130" s="20">
        <v>45322</v>
      </c>
      <c r="O3130" s="18" t="s">
        <v>16212</v>
      </c>
      <c r="P3130" s="18" t="s">
        <v>16211</v>
      </c>
      <c r="Q3130" s="18" t="s">
        <v>15934</v>
      </c>
      <c r="R3130" s="18">
        <v>1.2</v>
      </c>
      <c r="T3130" s="18">
        <v>0</v>
      </c>
      <c r="U3130" s="18">
        <v>0</v>
      </c>
    </row>
    <row r="3131" spans="2:21" x14ac:dyDescent="0.4">
      <c r="B3131" s="28" t="s">
        <v>5926</v>
      </c>
      <c r="C3131" s="28" t="s">
        <v>5910</v>
      </c>
      <c r="D3131" s="28" t="s">
        <v>5911</v>
      </c>
      <c r="E3131" s="29" t="s">
        <v>72</v>
      </c>
      <c r="F3131" s="28" t="s">
        <v>5896</v>
      </c>
      <c r="G3131" s="28" t="s">
        <v>29</v>
      </c>
      <c r="H3131" s="28" t="s">
        <v>5936</v>
      </c>
      <c r="I3131" s="29" t="s">
        <v>6126</v>
      </c>
      <c r="J3131" s="28" t="s">
        <v>5899</v>
      </c>
      <c r="K3131" s="28" t="s">
        <v>6136</v>
      </c>
      <c r="L3131" s="28" t="s">
        <v>5901</v>
      </c>
      <c r="M3131" s="29"/>
      <c r="N3131" s="30">
        <v>45322</v>
      </c>
      <c r="O3131" s="28" t="s">
        <v>6137</v>
      </c>
      <c r="P3131" s="18" t="s">
        <v>6136</v>
      </c>
      <c r="Q3131" s="18" t="s">
        <v>6129</v>
      </c>
      <c r="R3131" s="18">
        <v>1.2</v>
      </c>
      <c r="T3131" s="18">
        <v>0</v>
      </c>
      <c r="U3131" s="18">
        <v>0</v>
      </c>
    </row>
    <row r="3132" spans="2:21" x14ac:dyDescent="0.4">
      <c r="B3132" s="28" t="s">
        <v>5926</v>
      </c>
      <c r="C3132" s="28" t="s">
        <v>5910</v>
      </c>
      <c r="D3132" s="28" t="s">
        <v>5911</v>
      </c>
      <c r="E3132" s="29" t="s">
        <v>72</v>
      </c>
      <c r="F3132" s="28" t="s">
        <v>5896</v>
      </c>
      <c r="G3132" s="28" t="s">
        <v>29</v>
      </c>
      <c r="H3132" s="28" t="s">
        <v>5936</v>
      </c>
      <c r="I3132" s="29" t="s">
        <v>6126</v>
      </c>
      <c r="J3132" s="28" t="s">
        <v>5904</v>
      </c>
      <c r="K3132" s="28" t="s">
        <v>6138</v>
      </c>
      <c r="L3132" s="28" t="s">
        <v>5901</v>
      </c>
      <c r="M3132" s="29"/>
      <c r="N3132" s="30">
        <v>45322</v>
      </c>
      <c r="O3132" s="28" t="s">
        <v>6139</v>
      </c>
      <c r="P3132" s="18" t="s">
        <v>6138</v>
      </c>
      <c r="Q3132" s="18" t="s">
        <v>6129</v>
      </c>
      <c r="R3132" s="18">
        <v>1.2</v>
      </c>
      <c r="T3132" s="18">
        <v>0</v>
      </c>
      <c r="U3132" s="18">
        <v>0</v>
      </c>
    </row>
    <row r="3133" spans="2:21" x14ac:dyDescent="0.4">
      <c r="B3133" s="28" t="s">
        <v>5926</v>
      </c>
      <c r="C3133" s="28" t="s">
        <v>5910</v>
      </c>
      <c r="D3133" s="28" t="s">
        <v>5911</v>
      </c>
      <c r="E3133" s="29" t="s">
        <v>72</v>
      </c>
      <c r="F3133" s="28" t="s">
        <v>5896</v>
      </c>
      <c r="G3133" s="28" t="s">
        <v>29</v>
      </c>
      <c r="H3133" s="28" t="s">
        <v>5936</v>
      </c>
      <c r="I3133" s="29" t="s">
        <v>6126</v>
      </c>
      <c r="J3133" s="28" t="s">
        <v>5843</v>
      </c>
      <c r="K3133" s="28" t="s">
        <v>6140</v>
      </c>
      <c r="L3133" s="28" t="s">
        <v>5901</v>
      </c>
      <c r="M3133" s="29"/>
      <c r="N3133" s="30">
        <v>45322</v>
      </c>
      <c r="O3133" s="28" t="s">
        <v>6141</v>
      </c>
      <c r="P3133" s="18" t="s">
        <v>6140</v>
      </c>
      <c r="Q3133" s="18" t="s">
        <v>6129</v>
      </c>
      <c r="R3133" s="18">
        <v>1.2</v>
      </c>
      <c r="T3133" s="18">
        <v>0</v>
      </c>
      <c r="U3133" s="18">
        <v>0</v>
      </c>
    </row>
    <row r="3134" spans="2:21" x14ac:dyDescent="0.4">
      <c r="B3134" s="28" t="s">
        <v>5926</v>
      </c>
      <c r="C3134" s="28" t="s">
        <v>5910</v>
      </c>
      <c r="D3134" s="28" t="s">
        <v>5911</v>
      </c>
      <c r="E3134" s="29" t="s">
        <v>72</v>
      </c>
      <c r="F3134" s="28" t="s">
        <v>5896</v>
      </c>
      <c r="G3134" s="28" t="s">
        <v>29</v>
      </c>
      <c r="H3134" s="28" t="s">
        <v>5936</v>
      </c>
      <c r="I3134" s="29" t="s">
        <v>6126</v>
      </c>
      <c r="J3134" s="28" t="s">
        <v>5923</v>
      </c>
      <c r="K3134" s="28" t="s">
        <v>6142</v>
      </c>
      <c r="L3134" s="28" t="s">
        <v>5901</v>
      </c>
      <c r="M3134" s="29"/>
      <c r="N3134" s="30">
        <v>45322</v>
      </c>
      <c r="O3134" s="28" t="s">
        <v>6143</v>
      </c>
      <c r="P3134" s="18" t="s">
        <v>6142</v>
      </c>
      <c r="Q3134" s="18" t="s">
        <v>6129</v>
      </c>
      <c r="R3134" s="18">
        <v>1.2</v>
      </c>
      <c r="T3134" s="18">
        <v>0</v>
      </c>
      <c r="U3134" s="18">
        <v>0</v>
      </c>
    </row>
    <row r="3135" spans="2:21" x14ac:dyDescent="0.4">
      <c r="B3135" s="28" t="s">
        <v>5926</v>
      </c>
      <c r="C3135" s="28" t="s">
        <v>5910</v>
      </c>
      <c r="D3135" s="28" t="s">
        <v>5911</v>
      </c>
      <c r="E3135" s="29" t="s">
        <v>78</v>
      </c>
      <c r="F3135" s="28" t="s">
        <v>6100</v>
      </c>
      <c r="G3135" s="28" t="s">
        <v>926</v>
      </c>
      <c r="H3135" s="28" t="s">
        <v>6145</v>
      </c>
      <c r="I3135" s="29" t="s">
        <v>6126</v>
      </c>
      <c r="J3135" s="28" t="s">
        <v>5899</v>
      </c>
      <c r="K3135" s="28" t="s">
        <v>6239</v>
      </c>
      <c r="L3135" s="28" t="s">
        <v>5901</v>
      </c>
      <c r="M3135" s="29"/>
      <c r="N3135" s="30">
        <v>45322</v>
      </c>
      <c r="O3135" s="28" t="s">
        <v>6240</v>
      </c>
      <c r="P3135" s="18" t="s">
        <v>6239</v>
      </c>
      <c r="Q3135" s="18" t="s">
        <v>6224</v>
      </c>
      <c r="R3135" s="18">
        <v>1.2</v>
      </c>
      <c r="T3135" s="18">
        <v>0</v>
      </c>
      <c r="U3135" s="18">
        <v>0</v>
      </c>
    </row>
    <row r="3136" spans="2:21" x14ac:dyDescent="0.4">
      <c r="B3136" s="28" t="s">
        <v>5926</v>
      </c>
      <c r="C3136" s="28" t="s">
        <v>5910</v>
      </c>
      <c r="D3136" s="28" t="s">
        <v>5911</v>
      </c>
      <c r="E3136" s="29" t="s">
        <v>78</v>
      </c>
      <c r="F3136" s="28" t="s">
        <v>6100</v>
      </c>
      <c r="G3136" s="28" t="s">
        <v>926</v>
      </c>
      <c r="H3136" s="28" t="s">
        <v>6145</v>
      </c>
      <c r="I3136" s="29" t="s">
        <v>6126</v>
      </c>
      <c r="J3136" s="28" t="s">
        <v>5904</v>
      </c>
      <c r="K3136" s="28" t="s">
        <v>6241</v>
      </c>
      <c r="L3136" s="28" t="s">
        <v>5901</v>
      </c>
      <c r="M3136" s="29"/>
      <c r="N3136" s="30">
        <v>45322</v>
      </c>
      <c r="O3136" s="28" t="s">
        <v>6242</v>
      </c>
      <c r="P3136" s="18" t="s">
        <v>6241</v>
      </c>
      <c r="Q3136" s="18" t="s">
        <v>6224</v>
      </c>
      <c r="R3136" s="18">
        <v>1.2</v>
      </c>
      <c r="T3136" s="18">
        <v>0</v>
      </c>
      <c r="U3136" s="18">
        <v>0</v>
      </c>
    </row>
    <row r="3137" spans="2:21" x14ac:dyDescent="0.4">
      <c r="B3137" s="28" t="s">
        <v>5926</v>
      </c>
      <c r="C3137" s="28" t="s">
        <v>5910</v>
      </c>
      <c r="D3137" s="28" t="s">
        <v>5911</v>
      </c>
      <c r="E3137" s="29" t="s">
        <v>78</v>
      </c>
      <c r="F3137" s="28" t="s">
        <v>6100</v>
      </c>
      <c r="G3137" s="28" t="s">
        <v>926</v>
      </c>
      <c r="H3137" s="28" t="s">
        <v>6145</v>
      </c>
      <c r="I3137" s="29" t="s">
        <v>6126</v>
      </c>
      <c r="J3137" s="28" t="s">
        <v>5843</v>
      </c>
      <c r="K3137" s="28" t="s">
        <v>6243</v>
      </c>
      <c r="L3137" s="28" t="s">
        <v>5901</v>
      </c>
      <c r="M3137" s="29"/>
      <c r="N3137" s="30">
        <v>45322</v>
      </c>
      <c r="O3137" s="28" t="s">
        <v>6244</v>
      </c>
      <c r="P3137" s="18" t="s">
        <v>6243</v>
      </c>
      <c r="Q3137" s="18" t="s">
        <v>6224</v>
      </c>
      <c r="R3137" s="18">
        <v>1.2</v>
      </c>
      <c r="T3137" s="18">
        <v>0</v>
      </c>
      <c r="U3137" s="18">
        <v>0</v>
      </c>
    </row>
    <row r="3138" spans="2:21" x14ac:dyDescent="0.4">
      <c r="B3138" s="28" t="s">
        <v>5926</v>
      </c>
      <c r="C3138" s="28" t="s">
        <v>5910</v>
      </c>
      <c r="D3138" s="28" t="s">
        <v>5911</v>
      </c>
      <c r="E3138" s="29" t="s">
        <v>78</v>
      </c>
      <c r="F3138" s="28" t="s">
        <v>6100</v>
      </c>
      <c r="G3138" s="28" t="s">
        <v>926</v>
      </c>
      <c r="H3138" s="28" t="s">
        <v>6145</v>
      </c>
      <c r="I3138" s="29" t="s">
        <v>6126</v>
      </c>
      <c r="J3138" s="28" t="s">
        <v>5923</v>
      </c>
      <c r="K3138" s="28" t="s">
        <v>6245</v>
      </c>
      <c r="L3138" s="28" t="s">
        <v>5901</v>
      </c>
      <c r="M3138" s="29"/>
      <c r="N3138" s="30">
        <v>45322</v>
      </c>
      <c r="O3138" s="28" t="s">
        <v>6246</v>
      </c>
      <c r="P3138" s="18" t="s">
        <v>6245</v>
      </c>
      <c r="Q3138" s="18" t="s">
        <v>6224</v>
      </c>
      <c r="R3138" s="18">
        <v>1.2</v>
      </c>
      <c r="T3138" s="18">
        <v>0</v>
      </c>
      <c r="U3138" s="18">
        <v>0</v>
      </c>
    </row>
    <row r="3139" spans="2:21" x14ac:dyDescent="0.4">
      <c r="B3139" s="28" t="s">
        <v>5926</v>
      </c>
      <c r="C3139" s="28" t="s">
        <v>5910</v>
      </c>
      <c r="D3139" s="28" t="s">
        <v>5911</v>
      </c>
      <c r="E3139" s="29" t="s">
        <v>75</v>
      </c>
      <c r="F3139" s="28" t="s">
        <v>5991</v>
      </c>
      <c r="G3139" s="28" t="s">
        <v>29</v>
      </c>
      <c r="H3139" s="28" t="s">
        <v>5936</v>
      </c>
      <c r="I3139" s="29" t="s">
        <v>6126</v>
      </c>
      <c r="J3139" s="28" t="s">
        <v>5899</v>
      </c>
      <c r="K3139" s="28" t="s">
        <v>6189</v>
      </c>
      <c r="L3139" s="28" t="s">
        <v>5901</v>
      </c>
      <c r="M3139" s="29"/>
      <c r="N3139" s="30">
        <v>45322</v>
      </c>
      <c r="O3139" s="28" t="s">
        <v>6190</v>
      </c>
      <c r="P3139" s="18" t="s">
        <v>6189</v>
      </c>
      <c r="Q3139" s="18" t="s">
        <v>6173</v>
      </c>
      <c r="R3139" s="18">
        <v>1.2</v>
      </c>
      <c r="T3139" s="18">
        <v>0</v>
      </c>
      <c r="U3139" s="18">
        <v>0</v>
      </c>
    </row>
    <row r="3140" spans="2:21" x14ac:dyDescent="0.4">
      <c r="B3140" s="28" t="s">
        <v>5926</v>
      </c>
      <c r="C3140" s="28" t="s">
        <v>5910</v>
      </c>
      <c r="D3140" s="28" t="s">
        <v>5911</v>
      </c>
      <c r="E3140" s="29" t="s">
        <v>75</v>
      </c>
      <c r="F3140" s="28" t="s">
        <v>5991</v>
      </c>
      <c r="G3140" s="28" t="s">
        <v>29</v>
      </c>
      <c r="H3140" s="28" t="s">
        <v>5936</v>
      </c>
      <c r="I3140" s="29" t="s">
        <v>6126</v>
      </c>
      <c r="J3140" s="28" t="s">
        <v>5904</v>
      </c>
      <c r="K3140" s="28" t="s">
        <v>6191</v>
      </c>
      <c r="L3140" s="28" t="s">
        <v>5901</v>
      </c>
      <c r="M3140" s="29"/>
      <c r="N3140" s="30">
        <v>45322</v>
      </c>
      <c r="O3140" s="28" t="s">
        <v>6192</v>
      </c>
      <c r="P3140" s="18" t="s">
        <v>6191</v>
      </c>
      <c r="Q3140" s="18" t="s">
        <v>6173</v>
      </c>
      <c r="R3140" s="18">
        <v>1.2</v>
      </c>
      <c r="T3140" s="18">
        <v>0</v>
      </c>
      <c r="U3140" s="18">
        <v>0</v>
      </c>
    </row>
    <row r="3141" spans="2:21" x14ac:dyDescent="0.4">
      <c r="B3141" s="28" t="s">
        <v>5926</v>
      </c>
      <c r="C3141" s="28" t="s">
        <v>5910</v>
      </c>
      <c r="D3141" s="28" t="s">
        <v>5911</v>
      </c>
      <c r="E3141" s="29" t="s">
        <v>75</v>
      </c>
      <c r="F3141" s="28" t="s">
        <v>5991</v>
      </c>
      <c r="G3141" s="28" t="s">
        <v>29</v>
      </c>
      <c r="H3141" s="28" t="s">
        <v>5936</v>
      </c>
      <c r="I3141" s="29" t="s">
        <v>6126</v>
      </c>
      <c r="J3141" s="28" t="s">
        <v>5843</v>
      </c>
      <c r="K3141" s="28" t="s">
        <v>6193</v>
      </c>
      <c r="L3141" s="28" t="s">
        <v>5901</v>
      </c>
      <c r="M3141" s="29"/>
      <c r="N3141" s="30">
        <v>45322</v>
      </c>
      <c r="O3141" s="28" t="s">
        <v>6194</v>
      </c>
      <c r="P3141" s="18" t="s">
        <v>6193</v>
      </c>
      <c r="Q3141" s="18" t="s">
        <v>6173</v>
      </c>
      <c r="R3141" s="18">
        <v>1.2</v>
      </c>
      <c r="T3141" s="18">
        <v>0</v>
      </c>
      <c r="U3141" s="18">
        <v>0</v>
      </c>
    </row>
    <row r="3142" spans="2:21" x14ac:dyDescent="0.4">
      <c r="B3142" s="28" t="s">
        <v>5926</v>
      </c>
      <c r="C3142" s="28" t="s">
        <v>5910</v>
      </c>
      <c r="D3142" s="28" t="s">
        <v>5911</v>
      </c>
      <c r="E3142" s="29" t="s">
        <v>75</v>
      </c>
      <c r="F3142" s="28" t="s">
        <v>5991</v>
      </c>
      <c r="G3142" s="28" t="s">
        <v>29</v>
      </c>
      <c r="H3142" s="28" t="s">
        <v>5936</v>
      </c>
      <c r="I3142" s="29" t="s">
        <v>6126</v>
      </c>
      <c r="J3142" s="28" t="s">
        <v>5923</v>
      </c>
      <c r="K3142" s="28" t="s">
        <v>6195</v>
      </c>
      <c r="L3142" s="28" t="s">
        <v>5901</v>
      </c>
      <c r="M3142" s="29"/>
      <c r="N3142" s="30">
        <v>45322</v>
      </c>
      <c r="O3142" s="28" t="s">
        <v>6196</v>
      </c>
      <c r="P3142" s="18" t="s">
        <v>6195</v>
      </c>
      <c r="Q3142" s="18" t="s">
        <v>6173</v>
      </c>
      <c r="R3142" s="18">
        <v>1.2</v>
      </c>
      <c r="T3142" s="18">
        <v>0</v>
      </c>
      <c r="U3142" s="18">
        <v>0</v>
      </c>
    </row>
    <row r="3143" spans="2:21" x14ac:dyDescent="0.4">
      <c r="B3143" s="28" t="s">
        <v>5926</v>
      </c>
      <c r="C3143" s="28" t="s">
        <v>5910</v>
      </c>
      <c r="D3143" s="28" t="s">
        <v>5911</v>
      </c>
      <c r="E3143" s="29" t="s">
        <v>81</v>
      </c>
      <c r="F3143" s="28" t="s">
        <v>5991</v>
      </c>
      <c r="G3143" s="28" t="s">
        <v>29</v>
      </c>
      <c r="H3143" s="28" t="s">
        <v>5936</v>
      </c>
      <c r="I3143" s="29" t="s">
        <v>6126</v>
      </c>
      <c r="J3143" s="28" t="s">
        <v>5899</v>
      </c>
      <c r="K3143" s="28" t="s">
        <v>8459</v>
      </c>
      <c r="L3143" s="28" t="s">
        <v>5901</v>
      </c>
      <c r="M3143" s="29"/>
      <c r="N3143" s="30">
        <v>45322</v>
      </c>
      <c r="O3143" s="18" t="s">
        <v>8460</v>
      </c>
      <c r="P3143" s="18" t="s">
        <v>8459</v>
      </c>
      <c r="Q3143" s="18" t="s">
        <v>8444</v>
      </c>
      <c r="R3143" s="18">
        <v>1.2</v>
      </c>
      <c r="T3143" s="18">
        <v>0</v>
      </c>
      <c r="U3143" s="18">
        <v>0</v>
      </c>
    </row>
    <row r="3144" spans="2:21" x14ac:dyDescent="0.4">
      <c r="B3144" s="28" t="s">
        <v>5926</v>
      </c>
      <c r="C3144" s="28" t="s">
        <v>5910</v>
      </c>
      <c r="D3144" s="28" t="s">
        <v>5911</v>
      </c>
      <c r="E3144" s="29" t="s">
        <v>81</v>
      </c>
      <c r="F3144" s="28" t="s">
        <v>5991</v>
      </c>
      <c r="G3144" s="28" t="s">
        <v>29</v>
      </c>
      <c r="H3144" s="28" t="s">
        <v>5936</v>
      </c>
      <c r="I3144" s="29" t="s">
        <v>6126</v>
      </c>
      <c r="J3144" s="28" t="s">
        <v>5904</v>
      </c>
      <c r="K3144" s="28" t="s">
        <v>8461</v>
      </c>
      <c r="L3144" s="28" t="s">
        <v>5901</v>
      </c>
      <c r="M3144" s="29"/>
      <c r="N3144" s="30">
        <v>45322</v>
      </c>
      <c r="O3144" s="18" t="s">
        <v>8462</v>
      </c>
      <c r="P3144" s="18" t="s">
        <v>8461</v>
      </c>
      <c r="Q3144" s="18" t="s">
        <v>8444</v>
      </c>
      <c r="R3144" s="18">
        <v>1.2</v>
      </c>
      <c r="T3144" s="18">
        <v>0</v>
      </c>
      <c r="U3144" s="18">
        <v>0</v>
      </c>
    </row>
    <row r="3145" spans="2:21" x14ac:dyDescent="0.4">
      <c r="B3145" s="28" t="s">
        <v>5926</v>
      </c>
      <c r="C3145" s="28" t="s">
        <v>5910</v>
      </c>
      <c r="D3145" s="28" t="s">
        <v>5911</v>
      </c>
      <c r="E3145" s="29" t="s">
        <v>81</v>
      </c>
      <c r="F3145" s="28" t="s">
        <v>5991</v>
      </c>
      <c r="G3145" s="28" t="s">
        <v>29</v>
      </c>
      <c r="H3145" s="28" t="s">
        <v>5936</v>
      </c>
      <c r="I3145" s="29" t="s">
        <v>6126</v>
      </c>
      <c r="J3145" s="28" t="s">
        <v>5843</v>
      </c>
      <c r="K3145" s="28" t="s">
        <v>8463</v>
      </c>
      <c r="L3145" s="28" t="s">
        <v>5901</v>
      </c>
      <c r="M3145" s="29"/>
      <c r="N3145" s="30">
        <v>45322</v>
      </c>
      <c r="O3145" s="18" t="s">
        <v>8464</v>
      </c>
      <c r="P3145" s="18" t="s">
        <v>8463</v>
      </c>
      <c r="Q3145" s="18" t="s">
        <v>8444</v>
      </c>
      <c r="R3145" s="18">
        <v>1.2</v>
      </c>
      <c r="T3145" s="18">
        <v>0</v>
      </c>
      <c r="U3145" s="18">
        <v>0</v>
      </c>
    </row>
    <row r="3146" spans="2:21" x14ac:dyDescent="0.4">
      <c r="B3146" s="28" t="s">
        <v>5926</v>
      </c>
      <c r="C3146" s="28" t="s">
        <v>5910</v>
      </c>
      <c r="D3146" s="28" t="s">
        <v>5911</v>
      </c>
      <c r="E3146" s="29" t="s">
        <v>81</v>
      </c>
      <c r="F3146" s="28" t="s">
        <v>5991</v>
      </c>
      <c r="G3146" s="28" t="s">
        <v>29</v>
      </c>
      <c r="H3146" s="28" t="s">
        <v>5936</v>
      </c>
      <c r="I3146" s="29" t="s">
        <v>6126</v>
      </c>
      <c r="J3146" s="28" t="s">
        <v>5923</v>
      </c>
      <c r="K3146" s="28" t="s">
        <v>8465</v>
      </c>
      <c r="L3146" s="28" t="s">
        <v>5901</v>
      </c>
      <c r="M3146" s="29"/>
      <c r="N3146" s="30">
        <v>45322</v>
      </c>
      <c r="O3146" s="18" t="s">
        <v>8466</v>
      </c>
      <c r="P3146" s="18" t="s">
        <v>8465</v>
      </c>
      <c r="Q3146" s="18" t="s">
        <v>8444</v>
      </c>
      <c r="R3146" s="18">
        <v>1.2</v>
      </c>
      <c r="T3146" s="18">
        <v>0</v>
      </c>
      <c r="U3146" s="18">
        <v>0</v>
      </c>
    </row>
    <row r="3147" spans="2:21" x14ac:dyDescent="0.4">
      <c r="B3147" s="18" t="s">
        <v>5926</v>
      </c>
      <c r="C3147" s="18" t="s">
        <v>5910</v>
      </c>
      <c r="D3147" s="18" t="s">
        <v>12170</v>
      </c>
      <c r="E3147" s="19" t="s">
        <v>12171</v>
      </c>
      <c r="F3147" s="18" t="s">
        <v>5935</v>
      </c>
      <c r="G3147" s="18" t="s">
        <v>29</v>
      </c>
      <c r="H3147" s="18" t="s">
        <v>5936</v>
      </c>
      <c r="I3147" s="19" t="s">
        <v>12172</v>
      </c>
      <c r="J3147" s="18" t="s">
        <v>5899</v>
      </c>
      <c r="K3147" s="18" t="s">
        <v>13557</v>
      </c>
      <c r="L3147" s="18" t="s">
        <v>5901</v>
      </c>
      <c r="N3147" s="20">
        <v>45322</v>
      </c>
      <c r="O3147" s="18" t="s">
        <v>13558</v>
      </c>
      <c r="P3147" s="18" t="s">
        <v>13557</v>
      </c>
      <c r="Q3147" s="18" t="s">
        <v>12175</v>
      </c>
      <c r="R3147" s="18">
        <v>0.86</v>
      </c>
      <c r="T3147" s="18">
        <v>0</v>
      </c>
      <c r="U3147" s="18">
        <v>0</v>
      </c>
    </row>
    <row r="3148" spans="2:21" x14ac:dyDescent="0.4">
      <c r="B3148" s="18" t="s">
        <v>5926</v>
      </c>
      <c r="C3148" s="18" t="s">
        <v>5910</v>
      </c>
      <c r="D3148" s="18" t="s">
        <v>12170</v>
      </c>
      <c r="E3148" s="19" t="s">
        <v>12171</v>
      </c>
      <c r="F3148" s="18" t="s">
        <v>5935</v>
      </c>
      <c r="G3148" s="18" t="s">
        <v>29</v>
      </c>
      <c r="H3148" s="18" t="s">
        <v>5936</v>
      </c>
      <c r="I3148" s="19" t="s">
        <v>12172</v>
      </c>
      <c r="J3148" s="18" t="s">
        <v>5904</v>
      </c>
      <c r="K3148" s="18" t="s">
        <v>13559</v>
      </c>
      <c r="L3148" s="18" t="s">
        <v>5901</v>
      </c>
      <c r="N3148" s="20">
        <v>45322</v>
      </c>
      <c r="O3148" s="18" t="s">
        <v>13560</v>
      </c>
      <c r="P3148" s="18" t="s">
        <v>13559</v>
      </c>
      <c r="Q3148" s="18" t="s">
        <v>12175</v>
      </c>
      <c r="R3148" s="18">
        <v>0.86</v>
      </c>
      <c r="T3148" s="18">
        <v>0</v>
      </c>
      <c r="U3148" s="18">
        <v>0</v>
      </c>
    </row>
    <row r="3149" spans="2:21" x14ac:dyDescent="0.4">
      <c r="B3149" s="18" t="s">
        <v>5926</v>
      </c>
      <c r="C3149" s="18" t="s">
        <v>5910</v>
      </c>
      <c r="D3149" s="18" t="s">
        <v>12170</v>
      </c>
      <c r="E3149" s="19" t="s">
        <v>12171</v>
      </c>
      <c r="F3149" s="18" t="s">
        <v>5935</v>
      </c>
      <c r="G3149" s="18" t="s">
        <v>29</v>
      </c>
      <c r="H3149" s="18" t="s">
        <v>5936</v>
      </c>
      <c r="I3149" s="19" t="s">
        <v>12172</v>
      </c>
      <c r="J3149" s="18" t="s">
        <v>5843</v>
      </c>
      <c r="K3149" s="18" t="s">
        <v>13561</v>
      </c>
      <c r="L3149" s="18" t="s">
        <v>5901</v>
      </c>
      <c r="N3149" s="20">
        <v>45322</v>
      </c>
      <c r="O3149" s="18" t="s">
        <v>13562</v>
      </c>
      <c r="P3149" s="18" t="s">
        <v>13561</v>
      </c>
      <c r="Q3149" s="18" t="s">
        <v>12175</v>
      </c>
      <c r="R3149" s="18">
        <v>0.86</v>
      </c>
      <c r="T3149" s="18">
        <v>0</v>
      </c>
      <c r="U3149" s="18">
        <v>0</v>
      </c>
    </row>
    <row r="3150" spans="2:21" x14ac:dyDescent="0.4">
      <c r="B3150" s="18" t="s">
        <v>5926</v>
      </c>
      <c r="C3150" s="18" t="s">
        <v>5910</v>
      </c>
      <c r="D3150" s="18" t="s">
        <v>12170</v>
      </c>
      <c r="E3150" s="19" t="s">
        <v>12171</v>
      </c>
      <c r="F3150" s="18" t="s">
        <v>5935</v>
      </c>
      <c r="G3150" s="18" t="s">
        <v>29</v>
      </c>
      <c r="H3150" s="18" t="s">
        <v>5936</v>
      </c>
      <c r="I3150" s="19" t="s">
        <v>12172</v>
      </c>
      <c r="J3150" s="18" t="s">
        <v>5923</v>
      </c>
      <c r="K3150" s="18" t="s">
        <v>13563</v>
      </c>
      <c r="L3150" s="18" t="s">
        <v>5901</v>
      </c>
      <c r="N3150" s="20">
        <v>45322</v>
      </c>
      <c r="O3150" s="18" t="s">
        <v>13564</v>
      </c>
      <c r="P3150" s="18" t="s">
        <v>13563</v>
      </c>
      <c r="Q3150" s="18" t="s">
        <v>12175</v>
      </c>
      <c r="R3150" s="18">
        <v>0.86</v>
      </c>
      <c r="T3150" s="18">
        <v>0</v>
      </c>
      <c r="U3150" s="18">
        <v>0</v>
      </c>
    </row>
    <row r="3151" spans="2:21" x14ac:dyDescent="0.4">
      <c r="B3151" s="18" t="s">
        <v>5926</v>
      </c>
      <c r="C3151" s="18" t="s">
        <v>5910</v>
      </c>
      <c r="D3151" s="18" t="s">
        <v>12170</v>
      </c>
      <c r="E3151" s="19" t="s">
        <v>12182</v>
      </c>
      <c r="F3151" s="18" t="s">
        <v>5935</v>
      </c>
      <c r="G3151" s="18" t="s">
        <v>926</v>
      </c>
      <c r="H3151" s="18" t="s">
        <v>6145</v>
      </c>
      <c r="I3151" s="19" t="s">
        <v>6126</v>
      </c>
      <c r="J3151" s="18" t="s">
        <v>5899</v>
      </c>
      <c r="K3151" s="18" t="s">
        <v>13565</v>
      </c>
      <c r="L3151" s="18" t="s">
        <v>5901</v>
      </c>
      <c r="N3151" s="20">
        <v>45322</v>
      </c>
      <c r="O3151" s="18" t="s">
        <v>13566</v>
      </c>
      <c r="P3151" s="18" t="s">
        <v>13565</v>
      </c>
      <c r="Q3151" s="18" t="s">
        <v>12185</v>
      </c>
      <c r="R3151" s="18">
        <v>1.2</v>
      </c>
      <c r="T3151" s="18">
        <v>0</v>
      </c>
      <c r="U3151" s="18">
        <v>0</v>
      </c>
    </row>
    <row r="3152" spans="2:21" x14ac:dyDescent="0.4">
      <c r="B3152" s="18" t="s">
        <v>5926</v>
      </c>
      <c r="C3152" s="18" t="s">
        <v>5910</v>
      </c>
      <c r="D3152" s="18" t="s">
        <v>12170</v>
      </c>
      <c r="E3152" s="19" t="s">
        <v>12182</v>
      </c>
      <c r="F3152" s="18" t="s">
        <v>5935</v>
      </c>
      <c r="G3152" s="18" t="s">
        <v>926</v>
      </c>
      <c r="H3152" s="18" t="s">
        <v>6145</v>
      </c>
      <c r="I3152" s="19" t="s">
        <v>6126</v>
      </c>
      <c r="J3152" s="18" t="s">
        <v>5904</v>
      </c>
      <c r="K3152" s="18" t="s">
        <v>13567</v>
      </c>
      <c r="L3152" s="18" t="s">
        <v>5901</v>
      </c>
      <c r="N3152" s="20">
        <v>45322</v>
      </c>
      <c r="O3152" s="18" t="s">
        <v>13568</v>
      </c>
      <c r="P3152" s="18" t="s">
        <v>13567</v>
      </c>
      <c r="Q3152" s="18" t="s">
        <v>12185</v>
      </c>
      <c r="R3152" s="18">
        <v>1.2</v>
      </c>
      <c r="T3152" s="18">
        <v>0</v>
      </c>
      <c r="U3152" s="18">
        <v>0</v>
      </c>
    </row>
    <row r="3153" spans="2:21" x14ac:dyDescent="0.4">
      <c r="B3153" s="18" t="s">
        <v>5926</v>
      </c>
      <c r="C3153" s="18" t="s">
        <v>5910</v>
      </c>
      <c r="D3153" s="18" t="s">
        <v>12170</v>
      </c>
      <c r="E3153" s="19" t="s">
        <v>12182</v>
      </c>
      <c r="F3153" s="18" t="s">
        <v>5935</v>
      </c>
      <c r="G3153" s="18" t="s">
        <v>926</v>
      </c>
      <c r="H3153" s="18" t="s">
        <v>6145</v>
      </c>
      <c r="I3153" s="19" t="s">
        <v>6126</v>
      </c>
      <c r="J3153" s="18" t="s">
        <v>5843</v>
      </c>
      <c r="K3153" s="18" t="s">
        <v>13569</v>
      </c>
      <c r="L3153" s="18" t="s">
        <v>5901</v>
      </c>
      <c r="N3153" s="20">
        <v>45322</v>
      </c>
      <c r="O3153" s="18" t="s">
        <v>13570</v>
      </c>
      <c r="P3153" s="18" t="s">
        <v>13569</v>
      </c>
      <c r="Q3153" s="18" t="s">
        <v>12185</v>
      </c>
      <c r="R3153" s="18">
        <v>1.2</v>
      </c>
      <c r="T3153" s="18">
        <v>0</v>
      </c>
      <c r="U3153" s="18">
        <v>0</v>
      </c>
    </row>
    <row r="3154" spans="2:21" x14ac:dyDescent="0.4">
      <c r="B3154" s="18" t="s">
        <v>5926</v>
      </c>
      <c r="C3154" s="18" t="s">
        <v>5910</v>
      </c>
      <c r="D3154" s="18" t="s">
        <v>12170</v>
      </c>
      <c r="E3154" s="19" t="s">
        <v>12182</v>
      </c>
      <c r="F3154" s="18" t="s">
        <v>5935</v>
      </c>
      <c r="G3154" s="18" t="s">
        <v>926</v>
      </c>
      <c r="H3154" s="18" t="s">
        <v>6145</v>
      </c>
      <c r="I3154" s="19" t="s">
        <v>6126</v>
      </c>
      <c r="J3154" s="18" t="s">
        <v>5923</v>
      </c>
      <c r="K3154" s="18" t="s">
        <v>13571</v>
      </c>
      <c r="L3154" s="18" t="s">
        <v>5901</v>
      </c>
      <c r="N3154" s="20">
        <v>45322</v>
      </c>
      <c r="O3154" s="18" t="s">
        <v>13572</v>
      </c>
      <c r="P3154" s="18" t="s">
        <v>13571</v>
      </c>
      <c r="Q3154" s="18" t="s">
        <v>12185</v>
      </c>
      <c r="R3154" s="18">
        <v>1.2</v>
      </c>
      <c r="T3154" s="18">
        <v>0</v>
      </c>
      <c r="U3154" s="18">
        <v>0</v>
      </c>
    </row>
    <row r="3155" spans="2:21" x14ac:dyDescent="0.4">
      <c r="B3155" s="18" t="s">
        <v>5926</v>
      </c>
      <c r="C3155" s="18" t="s">
        <v>5910</v>
      </c>
      <c r="D3155" s="18" t="s">
        <v>12170</v>
      </c>
      <c r="E3155" s="19" t="s">
        <v>12192</v>
      </c>
      <c r="F3155" s="18" t="s">
        <v>5935</v>
      </c>
      <c r="G3155" s="18" t="s">
        <v>926</v>
      </c>
      <c r="H3155" s="18" t="s">
        <v>6145</v>
      </c>
      <c r="I3155" s="19" t="s">
        <v>6126</v>
      </c>
      <c r="J3155" s="18" t="s">
        <v>5899</v>
      </c>
      <c r="K3155" s="18" t="s">
        <v>13573</v>
      </c>
      <c r="L3155" s="18" t="s">
        <v>5901</v>
      </c>
      <c r="N3155" s="20">
        <v>45322</v>
      </c>
      <c r="O3155" s="18" t="s">
        <v>13574</v>
      </c>
      <c r="P3155" s="18" t="s">
        <v>13573</v>
      </c>
      <c r="Q3155" s="18" t="s">
        <v>12195</v>
      </c>
      <c r="R3155" s="18">
        <v>1.2</v>
      </c>
      <c r="T3155" s="18">
        <v>0</v>
      </c>
      <c r="U3155" s="18">
        <v>0</v>
      </c>
    </row>
    <row r="3156" spans="2:21" x14ac:dyDescent="0.4">
      <c r="B3156" s="18" t="s">
        <v>5926</v>
      </c>
      <c r="C3156" s="18" t="s">
        <v>5910</v>
      </c>
      <c r="D3156" s="18" t="s">
        <v>12170</v>
      </c>
      <c r="E3156" s="19" t="s">
        <v>12192</v>
      </c>
      <c r="F3156" s="18" t="s">
        <v>5935</v>
      </c>
      <c r="G3156" s="18" t="s">
        <v>926</v>
      </c>
      <c r="H3156" s="18" t="s">
        <v>6145</v>
      </c>
      <c r="I3156" s="19" t="s">
        <v>6126</v>
      </c>
      <c r="J3156" s="18" t="s">
        <v>5904</v>
      </c>
      <c r="K3156" s="18" t="s">
        <v>13575</v>
      </c>
      <c r="L3156" s="18" t="s">
        <v>5901</v>
      </c>
      <c r="N3156" s="20">
        <v>45322</v>
      </c>
      <c r="O3156" s="18" t="s">
        <v>13576</v>
      </c>
      <c r="P3156" s="18" t="s">
        <v>13575</v>
      </c>
      <c r="Q3156" s="18" t="s">
        <v>12195</v>
      </c>
      <c r="R3156" s="18">
        <v>1.2</v>
      </c>
      <c r="T3156" s="18">
        <v>0</v>
      </c>
      <c r="U3156" s="18">
        <v>0</v>
      </c>
    </row>
    <row r="3157" spans="2:21" x14ac:dyDescent="0.4">
      <c r="B3157" s="18" t="s">
        <v>5926</v>
      </c>
      <c r="C3157" s="18" t="s">
        <v>5910</v>
      </c>
      <c r="D3157" s="18" t="s">
        <v>12170</v>
      </c>
      <c r="E3157" s="19" t="s">
        <v>12192</v>
      </c>
      <c r="F3157" s="18" t="s">
        <v>5935</v>
      </c>
      <c r="G3157" s="18" t="s">
        <v>926</v>
      </c>
      <c r="H3157" s="18" t="s">
        <v>6145</v>
      </c>
      <c r="I3157" s="19" t="s">
        <v>6126</v>
      </c>
      <c r="J3157" s="18" t="s">
        <v>5843</v>
      </c>
      <c r="K3157" s="18" t="s">
        <v>13577</v>
      </c>
      <c r="L3157" s="18" t="s">
        <v>5901</v>
      </c>
      <c r="N3157" s="20">
        <v>45322</v>
      </c>
      <c r="O3157" s="18" t="s">
        <v>13578</v>
      </c>
      <c r="P3157" s="18" t="s">
        <v>13577</v>
      </c>
      <c r="Q3157" s="18" t="s">
        <v>12195</v>
      </c>
      <c r="R3157" s="18">
        <v>1.2</v>
      </c>
      <c r="T3157" s="18">
        <v>0</v>
      </c>
      <c r="U3157" s="18">
        <v>0</v>
      </c>
    </row>
    <row r="3158" spans="2:21" x14ac:dyDescent="0.4">
      <c r="B3158" s="18" t="s">
        <v>5926</v>
      </c>
      <c r="C3158" s="18" t="s">
        <v>5910</v>
      </c>
      <c r="D3158" s="18" t="s">
        <v>12170</v>
      </c>
      <c r="E3158" s="19" t="s">
        <v>12192</v>
      </c>
      <c r="F3158" s="18" t="s">
        <v>5935</v>
      </c>
      <c r="G3158" s="18" t="s">
        <v>926</v>
      </c>
      <c r="H3158" s="18" t="s">
        <v>6145</v>
      </c>
      <c r="I3158" s="19" t="s">
        <v>6126</v>
      </c>
      <c r="J3158" s="18" t="s">
        <v>5923</v>
      </c>
      <c r="K3158" s="18" t="s">
        <v>13579</v>
      </c>
      <c r="L3158" s="18" t="s">
        <v>5901</v>
      </c>
      <c r="N3158" s="20">
        <v>45322</v>
      </c>
      <c r="O3158" s="18" t="s">
        <v>13580</v>
      </c>
      <c r="P3158" s="18" t="s">
        <v>13579</v>
      </c>
      <c r="Q3158" s="18" t="s">
        <v>12195</v>
      </c>
      <c r="R3158" s="18">
        <v>1.2</v>
      </c>
      <c r="T3158" s="18">
        <v>0</v>
      </c>
      <c r="U3158" s="18">
        <v>0</v>
      </c>
    </row>
    <row r="3159" spans="2:21" x14ac:dyDescent="0.4">
      <c r="B3159" s="18" t="s">
        <v>5926</v>
      </c>
      <c r="C3159" s="18" t="s">
        <v>5910</v>
      </c>
      <c r="D3159" s="18" t="s">
        <v>6247</v>
      </c>
      <c r="E3159" s="19" t="s">
        <v>16761</v>
      </c>
      <c r="F3159" s="18" t="s">
        <v>5935</v>
      </c>
      <c r="G3159" s="18" t="s">
        <v>29</v>
      </c>
      <c r="H3159" s="18" t="s">
        <v>5936</v>
      </c>
      <c r="I3159" s="19" t="s">
        <v>15465</v>
      </c>
      <c r="J3159" s="18" t="s">
        <v>5899</v>
      </c>
      <c r="K3159" s="18" t="s">
        <v>16875</v>
      </c>
      <c r="L3159" s="18" t="s">
        <v>5901</v>
      </c>
      <c r="N3159" s="20">
        <v>45322</v>
      </c>
      <c r="O3159" s="18" t="s">
        <v>16876</v>
      </c>
      <c r="P3159" s="18" t="s">
        <v>16875</v>
      </c>
      <c r="Q3159" s="18" t="s">
        <v>16764</v>
      </c>
      <c r="R3159" s="18">
        <v>0.85</v>
      </c>
      <c r="T3159" s="18">
        <v>0</v>
      </c>
      <c r="U3159" s="18">
        <v>0</v>
      </c>
    </row>
    <row r="3160" spans="2:21" x14ac:dyDescent="0.4">
      <c r="B3160" s="18" t="s">
        <v>5926</v>
      </c>
      <c r="C3160" s="18" t="s">
        <v>5910</v>
      </c>
      <c r="D3160" s="18" t="s">
        <v>6247</v>
      </c>
      <c r="E3160" s="19" t="s">
        <v>16761</v>
      </c>
      <c r="F3160" s="18" t="s">
        <v>5935</v>
      </c>
      <c r="G3160" s="18" t="s">
        <v>29</v>
      </c>
      <c r="H3160" s="18" t="s">
        <v>5936</v>
      </c>
      <c r="I3160" s="19" t="s">
        <v>15465</v>
      </c>
      <c r="J3160" s="18" t="s">
        <v>5904</v>
      </c>
      <c r="K3160" s="18" t="s">
        <v>16877</v>
      </c>
      <c r="L3160" s="18" t="s">
        <v>5901</v>
      </c>
      <c r="N3160" s="20">
        <v>45322</v>
      </c>
      <c r="O3160" s="18" t="s">
        <v>16878</v>
      </c>
      <c r="P3160" s="18" t="s">
        <v>16877</v>
      </c>
      <c r="Q3160" s="18" t="s">
        <v>16764</v>
      </c>
      <c r="R3160" s="18">
        <v>0.85</v>
      </c>
      <c r="T3160" s="18">
        <v>0</v>
      </c>
      <c r="U3160" s="18">
        <v>0</v>
      </c>
    </row>
    <row r="3161" spans="2:21" x14ac:dyDescent="0.4">
      <c r="B3161" s="18" t="s">
        <v>5926</v>
      </c>
      <c r="C3161" s="18" t="s">
        <v>5910</v>
      </c>
      <c r="D3161" s="18" t="s">
        <v>6247</v>
      </c>
      <c r="E3161" s="19" t="s">
        <v>16761</v>
      </c>
      <c r="F3161" s="18" t="s">
        <v>5935</v>
      </c>
      <c r="G3161" s="18" t="s">
        <v>29</v>
      </c>
      <c r="H3161" s="18" t="s">
        <v>5936</v>
      </c>
      <c r="I3161" s="19" t="s">
        <v>15465</v>
      </c>
      <c r="J3161" s="18" t="s">
        <v>5843</v>
      </c>
      <c r="K3161" s="18" t="s">
        <v>16879</v>
      </c>
      <c r="L3161" s="18" t="s">
        <v>5901</v>
      </c>
      <c r="N3161" s="20">
        <v>45322</v>
      </c>
      <c r="O3161" s="18" t="s">
        <v>16880</v>
      </c>
      <c r="P3161" s="18" t="s">
        <v>16879</v>
      </c>
      <c r="Q3161" s="18" t="s">
        <v>16764</v>
      </c>
      <c r="R3161" s="18">
        <v>0.85</v>
      </c>
      <c r="T3161" s="18">
        <v>0</v>
      </c>
      <c r="U3161" s="18">
        <v>0</v>
      </c>
    </row>
    <row r="3162" spans="2:21" x14ac:dyDescent="0.4">
      <c r="B3162" s="18" t="s">
        <v>5926</v>
      </c>
      <c r="C3162" s="18" t="s">
        <v>5910</v>
      </c>
      <c r="D3162" s="18" t="s">
        <v>6247</v>
      </c>
      <c r="E3162" s="19" t="s">
        <v>16761</v>
      </c>
      <c r="F3162" s="18" t="s">
        <v>5935</v>
      </c>
      <c r="G3162" s="18" t="s">
        <v>29</v>
      </c>
      <c r="H3162" s="18" t="s">
        <v>5936</v>
      </c>
      <c r="I3162" s="19" t="s">
        <v>15465</v>
      </c>
      <c r="J3162" s="18" t="s">
        <v>5923</v>
      </c>
      <c r="K3162" s="18" t="s">
        <v>16881</v>
      </c>
      <c r="L3162" s="18" t="s">
        <v>5901</v>
      </c>
      <c r="N3162" s="20">
        <v>45322</v>
      </c>
      <c r="O3162" s="18" t="s">
        <v>16882</v>
      </c>
      <c r="P3162" s="18" t="s">
        <v>16881</v>
      </c>
      <c r="Q3162" s="18" t="s">
        <v>16764</v>
      </c>
      <c r="R3162" s="18">
        <v>0.85</v>
      </c>
      <c r="T3162" s="18">
        <v>0</v>
      </c>
      <c r="U3162" s="18">
        <v>0</v>
      </c>
    </row>
    <row r="3163" spans="2:21" x14ac:dyDescent="0.4">
      <c r="B3163" s="18" t="s">
        <v>5926</v>
      </c>
      <c r="C3163" s="18" t="s">
        <v>5910</v>
      </c>
      <c r="D3163" s="18" t="s">
        <v>6247</v>
      </c>
      <c r="E3163" s="19" t="s">
        <v>12565</v>
      </c>
      <c r="F3163" s="18" t="s">
        <v>5935</v>
      </c>
      <c r="G3163" s="18" t="s">
        <v>29</v>
      </c>
      <c r="H3163" s="18" t="s">
        <v>5936</v>
      </c>
      <c r="I3163" s="19" t="s">
        <v>5915</v>
      </c>
      <c r="J3163" s="18" t="s">
        <v>5899</v>
      </c>
      <c r="K3163" s="18" t="s">
        <v>13797</v>
      </c>
      <c r="L3163" s="18" t="s">
        <v>5901</v>
      </c>
      <c r="N3163" s="20">
        <v>45322</v>
      </c>
      <c r="O3163" s="18" t="s">
        <v>13798</v>
      </c>
      <c r="P3163" s="18" t="s">
        <v>13797</v>
      </c>
      <c r="Q3163" s="18" t="s">
        <v>12568</v>
      </c>
      <c r="R3163" s="18">
        <v>0.92</v>
      </c>
      <c r="T3163" s="18">
        <v>0</v>
      </c>
      <c r="U3163" s="18">
        <v>0</v>
      </c>
    </row>
    <row r="3164" spans="2:21" x14ac:dyDescent="0.4">
      <c r="B3164" s="18" t="s">
        <v>5926</v>
      </c>
      <c r="C3164" s="18" t="s">
        <v>5910</v>
      </c>
      <c r="D3164" s="18" t="s">
        <v>6247</v>
      </c>
      <c r="E3164" s="19" t="s">
        <v>12565</v>
      </c>
      <c r="F3164" s="18" t="s">
        <v>5935</v>
      </c>
      <c r="G3164" s="18" t="s">
        <v>29</v>
      </c>
      <c r="H3164" s="18" t="s">
        <v>5936</v>
      </c>
      <c r="I3164" s="19" t="s">
        <v>5915</v>
      </c>
      <c r="J3164" s="18" t="s">
        <v>5904</v>
      </c>
      <c r="K3164" s="18" t="s">
        <v>13799</v>
      </c>
      <c r="L3164" s="18" t="s">
        <v>5901</v>
      </c>
      <c r="N3164" s="20">
        <v>45322</v>
      </c>
      <c r="O3164" s="18" t="s">
        <v>13800</v>
      </c>
      <c r="P3164" s="18" t="s">
        <v>13799</v>
      </c>
      <c r="Q3164" s="18" t="s">
        <v>12568</v>
      </c>
      <c r="R3164" s="18">
        <v>0.92</v>
      </c>
      <c r="T3164" s="18">
        <v>0</v>
      </c>
      <c r="U3164" s="18">
        <v>0</v>
      </c>
    </row>
    <row r="3165" spans="2:21" x14ac:dyDescent="0.4">
      <c r="B3165" s="18" t="s">
        <v>5926</v>
      </c>
      <c r="C3165" s="18" t="s">
        <v>5910</v>
      </c>
      <c r="D3165" s="18" t="s">
        <v>6247</v>
      </c>
      <c r="E3165" s="19" t="s">
        <v>12565</v>
      </c>
      <c r="F3165" s="18" t="s">
        <v>5935</v>
      </c>
      <c r="G3165" s="18" t="s">
        <v>29</v>
      </c>
      <c r="H3165" s="18" t="s">
        <v>5936</v>
      </c>
      <c r="I3165" s="19" t="s">
        <v>5915</v>
      </c>
      <c r="J3165" s="18" t="s">
        <v>5843</v>
      </c>
      <c r="K3165" s="18" t="s">
        <v>13801</v>
      </c>
      <c r="L3165" s="18" t="s">
        <v>5901</v>
      </c>
      <c r="N3165" s="20">
        <v>45322</v>
      </c>
      <c r="O3165" s="18" t="s">
        <v>13802</v>
      </c>
      <c r="P3165" s="18" t="s">
        <v>13801</v>
      </c>
      <c r="Q3165" s="18" t="s">
        <v>12568</v>
      </c>
      <c r="R3165" s="18">
        <v>0.92</v>
      </c>
      <c r="T3165" s="18">
        <v>0</v>
      </c>
      <c r="U3165" s="18">
        <v>0</v>
      </c>
    </row>
    <row r="3166" spans="2:21" x14ac:dyDescent="0.4">
      <c r="B3166" s="18" t="s">
        <v>5926</v>
      </c>
      <c r="C3166" s="18" t="s">
        <v>5910</v>
      </c>
      <c r="D3166" s="18" t="s">
        <v>6247</v>
      </c>
      <c r="E3166" s="19" t="s">
        <v>12565</v>
      </c>
      <c r="F3166" s="18" t="s">
        <v>5935</v>
      </c>
      <c r="G3166" s="18" t="s">
        <v>29</v>
      </c>
      <c r="H3166" s="18" t="s">
        <v>5936</v>
      </c>
      <c r="I3166" s="19" t="s">
        <v>5915</v>
      </c>
      <c r="J3166" s="18" t="s">
        <v>5923</v>
      </c>
      <c r="K3166" s="18" t="s">
        <v>13803</v>
      </c>
      <c r="L3166" s="18" t="s">
        <v>5901</v>
      </c>
      <c r="N3166" s="20">
        <v>45322</v>
      </c>
      <c r="O3166" s="18" t="s">
        <v>13804</v>
      </c>
      <c r="P3166" s="18" t="s">
        <v>13803</v>
      </c>
      <c r="Q3166" s="18" t="s">
        <v>12568</v>
      </c>
      <c r="R3166" s="18">
        <v>0.92</v>
      </c>
      <c r="T3166" s="18">
        <v>0</v>
      </c>
      <c r="U3166" s="18">
        <v>0</v>
      </c>
    </row>
    <row r="3167" spans="2:21" x14ac:dyDescent="0.4">
      <c r="B3167" s="18" t="s">
        <v>5926</v>
      </c>
      <c r="C3167" s="18" t="s">
        <v>5910</v>
      </c>
      <c r="D3167" s="18" t="s">
        <v>6247</v>
      </c>
      <c r="E3167" s="19" t="s">
        <v>345</v>
      </c>
      <c r="F3167" s="18" t="s">
        <v>5935</v>
      </c>
      <c r="G3167" s="18" t="s">
        <v>926</v>
      </c>
      <c r="H3167" s="18" t="s">
        <v>6145</v>
      </c>
      <c r="I3167" s="19" t="s">
        <v>6126</v>
      </c>
      <c r="J3167" s="18" t="s">
        <v>5899</v>
      </c>
      <c r="K3167" s="18" t="s">
        <v>13805</v>
      </c>
      <c r="L3167" s="18" t="s">
        <v>5901</v>
      </c>
      <c r="N3167" s="20">
        <v>45322</v>
      </c>
      <c r="O3167" s="18" t="s">
        <v>13806</v>
      </c>
      <c r="P3167" s="18" t="s">
        <v>13805</v>
      </c>
      <c r="Q3167" s="18" t="s">
        <v>12577</v>
      </c>
      <c r="R3167" s="18">
        <v>1.2</v>
      </c>
      <c r="T3167" s="18">
        <v>0</v>
      </c>
      <c r="U3167" s="18">
        <v>0</v>
      </c>
    </row>
    <row r="3168" spans="2:21" x14ac:dyDescent="0.4">
      <c r="B3168" s="18" t="s">
        <v>5926</v>
      </c>
      <c r="C3168" s="18" t="s">
        <v>5910</v>
      </c>
      <c r="D3168" s="18" t="s">
        <v>6247</v>
      </c>
      <c r="E3168" s="19" t="s">
        <v>345</v>
      </c>
      <c r="F3168" s="18" t="s">
        <v>5935</v>
      </c>
      <c r="G3168" s="18" t="s">
        <v>926</v>
      </c>
      <c r="H3168" s="18" t="s">
        <v>6145</v>
      </c>
      <c r="I3168" s="19" t="s">
        <v>6126</v>
      </c>
      <c r="J3168" s="18" t="s">
        <v>5904</v>
      </c>
      <c r="K3168" s="18" t="s">
        <v>13807</v>
      </c>
      <c r="L3168" s="18" t="s">
        <v>5901</v>
      </c>
      <c r="N3168" s="20">
        <v>45322</v>
      </c>
      <c r="O3168" s="18" t="s">
        <v>13808</v>
      </c>
      <c r="P3168" s="18" t="s">
        <v>13807</v>
      </c>
      <c r="Q3168" s="18" t="s">
        <v>12577</v>
      </c>
      <c r="R3168" s="18">
        <v>1.2</v>
      </c>
      <c r="T3168" s="18">
        <v>0</v>
      </c>
      <c r="U3168" s="18">
        <v>0</v>
      </c>
    </row>
    <row r="3169" spans="2:21" x14ac:dyDescent="0.4">
      <c r="B3169" s="18" t="s">
        <v>5926</v>
      </c>
      <c r="C3169" s="18" t="s">
        <v>5910</v>
      </c>
      <c r="D3169" s="18" t="s">
        <v>6247</v>
      </c>
      <c r="E3169" s="19" t="s">
        <v>345</v>
      </c>
      <c r="F3169" s="18" t="s">
        <v>5935</v>
      </c>
      <c r="G3169" s="18" t="s">
        <v>926</v>
      </c>
      <c r="H3169" s="18" t="s">
        <v>6145</v>
      </c>
      <c r="I3169" s="19" t="s">
        <v>6126</v>
      </c>
      <c r="J3169" s="18" t="s">
        <v>5843</v>
      </c>
      <c r="K3169" s="18" t="s">
        <v>13809</v>
      </c>
      <c r="L3169" s="18" t="s">
        <v>5901</v>
      </c>
      <c r="N3169" s="20">
        <v>45322</v>
      </c>
      <c r="O3169" s="18" t="s">
        <v>13810</v>
      </c>
      <c r="P3169" s="18" t="s">
        <v>13809</v>
      </c>
      <c r="Q3169" s="18" t="s">
        <v>12577</v>
      </c>
      <c r="R3169" s="18">
        <v>1.2</v>
      </c>
      <c r="T3169" s="18">
        <v>0</v>
      </c>
      <c r="U3169" s="18">
        <v>0</v>
      </c>
    </row>
    <row r="3170" spans="2:21" x14ac:dyDescent="0.4">
      <c r="B3170" s="18" t="s">
        <v>5926</v>
      </c>
      <c r="C3170" s="18" t="s">
        <v>5910</v>
      </c>
      <c r="D3170" s="18" t="s">
        <v>6247</v>
      </c>
      <c r="E3170" s="19" t="s">
        <v>345</v>
      </c>
      <c r="F3170" s="18" t="s">
        <v>5935</v>
      </c>
      <c r="G3170" s="18" t="s">
        <v>926</v>
      </c>
      <c r="H3170" s="18" t="s">
        <v>6145</v>
      </c>
      <c r="I3170" s="19" t="s">
        <v>6126</v>
      </c>
      <c r="J3170" s="18" t="s">
        <v>5923</v>
      </c>
      <c r="K3170" s="18" t="s">
        <v>13811</v>
      </c>
      <c r="L3170" s="18" t="s">
        <v>5901</v>
      </c>
      <c r="N3170" s="20">
        <v>45322</v>
      </c>
      <c r="O3170" s="18" t="s">
        <v>13812</v>
      </c>
      <c r="P3170" s="18" t="s">
        <v>13811</v>
      </c>
      <c r="Q3170" s="18" t="s">
        <v>12577</v>
      </c>
      <c r="R3170" s="18">
        <v>1.2</v>
      </c>
      <c r="T3170" s="18">
        <v>0</v>
      </c>
      <c r="U3170" s="18">
        <v>0</v>
      </c>
    </row>
    <row r="3171" spans="2:21" x14ac:dyDescent="0.4">
      <c r="B3171" s="18" t="s">
        <v>5926</v>
      </c>
      <c r="C3171" s="18" t="s">
        <v>5910</v>
      </c>
      <c r="D3171" s="18" t="s">
        <v>12202</v>
      </c>
      <c r="E3171" s="19" t="s">
        <v>12584</v>
      </c>
      <c r="F3171" s="18" t="s">
        <v>5935</v>
      </c>
      <c r="G3171" s="18" t="s">
        <v>29</v>
      </c>
      <c r="H3171" s="18" t="s">
        <v>5936</v>
      </c>
      <c r="I3171" s="19" t="s">
        <v>12172</v>
      </c>
      <c r="J3171" s="18" t="s">
        <v>5899</v>
      </c>
      <c r="K3171" s="18" t="s">
        <v>13813</v>
      </c>
      <c r="L3171" s="18" t="s">
        <v>5901</v>
      </c>
      <c r="N3171" s="20">
        <v>45322</v>
      </c>
      <c r="O3171" s="18" t="s">
        <v>13814</v>
      </c>
      <c r="P3171" s="18" t="s">
        <v>13813</v>
      </c>
      <c r="Q3171" s="18" t="s">
        <v>12587</v>
      </c>
      <c r="R3171" s="18">
        <v>0.86</v>
      </c>
      <c r="T3171" s="18">
        <v>0</v>
      </c>
      <c r="U3171" s="18">
        <v>0</v>
      </c>
    </row>
    <row r="3172" spans="2:21" x14ac:dyDescent="0.4">
      <c r="B3172" s="18" t="s">
        <v>5926</v>
      </c>
      <c r="C3172" s="18" t="s">
        <v>5910</v>
      </c>
      <c r="D3172" s="18" t="s">
        <v>12202</v>
      </c>
      <c r="E3172" s="19" t="s">
        <v>12584</v>
      </c>
      <c r="F3172" s="18" t="s">
        <v>5935</v>
      </c>
      <c r="G3172" s="18" t="s">
        <v>29</v>
      </c>
      <c r="H3172" s="18" t="s">
        <v>5936</v>
      </c>
      <c r="I3172" s="19" t="s">
        <v>12172</v>
      </c>
      <c r="J3172" s="18" t="s">
        <v>5904</v>
      </c>
      <c r="K3172" s="18" t="s">
        <v>13815</v>
      </c>
      <c r="L3172" s="18" t="s">
        <v>5901</v>
      </c>
      <c r="N3172" s="20">
        <v>45322</v>
      </c>
      <c r="O3172" s="18" t="s">
        <v>13816</v>
      </c>
      <c r="P3172" s="18" t="s">
        <v>13815</v>
      </c>
      <c r="Q3172" s="18" t="s">
        <v>12587</v>
      </c>
      <c r="R3172" s="18">
        <v>0.86</v>
      </c>
      <c r="T3172" s="18">
        <v>0</v>
      </c>
      <c r="U3172" s="18">
        <v>0</v>
      </c>
    </row>
    <row r="3173" spans="2:21" x14ac:dyDescent="0.4">
      <c r="B3173" s="18" t="s">
        <v>5926</v>
      </c>
      <c r="C3173" s="18" t="s">
        <v>5910</v>
      </c>
      <c r="D3173" s="18" t="s">
        <v>12202</v>
      </c>
      <c r="E3173" s="19" t="s">
        <v>12584</v>
      </c>
      <c r="F3173" s="18" t="s">
        <v>5935</v>
      </c>
      <c r="G3173" s="18" t="s">
        <v>29</v>
      </c>
      <c r="H3173" s="18" t="s">
        <v>5936</v>
      </c>
      <c r="I3173" s="19" t="s">
        <v>12172</v>
      </c>
      <c r="J3173" s="18" t="s">
        <v>5843</v>
      </c>
      <c r="K3173" s="18" t="s">
        <v>13817</v>
      </c>
      <c r="L3173" s="18" t="s">
        <v>5901</v>
      </c>
      <c r="N3173" s="20">
        <v>45322</v>
      </c>
      <c r="O3173" s="18" t="s">
        <v>13818</v>
      </c>
      <c r="P3173" s="18" t="s">
        <v>13817</v>
      </c>
      <c r="Q3173" s="18" t="s">
        <v>12587</v>
      </c>
      <c r="R3173" s="18">
        <v>0.86</v>
      </c>
      <c r="T3173" s="18">
        <v>0</v>
      </c>
      <c r="U3173" s="18">
        <v>0</v>
      </c>
    </row>
    <row r="3174" spans="2:21" x14ac:dyDescent="0.4">
      <c r="B3174" s="18" t="s">
        <v>5926</v>
      </c>
      <c r="C3174" s="18" t="s">
        <v>5910</v>
      </c>
      <c r="D3174" s="18" t="s">
        <v>12202</v>
      </c>
      <c r="E3174" s="19" t="s">
        <v>12584</v>
      </c>
      <c r="F3174" s="18" t="s">
        <v>5935</v>
      </c>
      <c r="G3174" s="18" t="s">
        <v>29</v>
      </c>
      <c r="H3174" s="18" t="s">
        <v>5936</v>
      </c>
      <c r="I3174" s="19" t="s">
        <v>12172</v>
      </c>
      <c r="J3174" s="18" t="s">
        <v>5923</v>
      </c>
      <c r="K3174" s="18" t="s">
        <v>13819</v>
      </c>
      <c r="L3174" s="18" t="s">
        <v>5901</v>
      </c>
      <c r="N3174" s="20">
        <v>45322</v>
      </c>
      <c r="O3174" s="18" t="s">
        <v>13820</v>
      </c>
      <c r="P3174" s="18" t="s">
        <v>13819</v>
      </c>
      <c r="Q3174" s="18" t="s">
        <v>12587</v>
      </c>
      <c r="R3174" s="18">
        <v>0.86</v>
      </c>
      <c r="T3174" s="18">
        <v>0</v>
      </c>
      <c r="U3174" s="18">
        <v>0</v>
      </c>
    </row>
    <row r="3175" spans="2:21" x14ac:dyDescent="0.4">
      <c r="B3175" s="18" t="s">
        <v>5926</v>
      </c>
      <c r="C3175" s="18" t="s">
        <v>5910</v>
      </c>
      <c r="D3175" s="18" t="s">
        <v>12202</v>
      </c>
      <c r="E3175" s="19" t="s">
        <v>12594</v>
      </c>
      <c r="F3175" s="18" t="s">
        <v>5935</v>
      </c>
      <c r="G3175" s="18" t="s">
        <v>926</v>
      </c>
      <c r="H3175" s="18" t="s">
        <v>6145</v>
      </c>
      <c r="I3175" s="19" t="s">
        <v>6126</v>
      </c>
      <c r="J3175" s="18" t="s">
        <v>5899</v>
      </c>
      <c r="K3175" s="18" t="s">
        <v>13821</v>
      </c>
      <c r="L3175" s="18" t="s">
        <v>5901</v>
      </c>
      <c r="N3175" s="20">
        <v>45322</v>
      </c>
      <c r="O3175" s="18" t="s">
        <v>13822</v>
      </c>
      <c r="P3175" s="18" t="s">
        <v>13821</v>
      </c>
      <c r="Q3175" s="18" t="s">
        <v>12597</v>
      </c>
      <c r="R3175" s="18">
        <v>1.2</v>
      </c>
      <c r="T3175" s="18">
        <v>0</v>
      </c>
      <c r="U3175" s="18">
        <v>0</v>
      </c>
    </row>
    <row r="3176" spans="2:21" x14ac:dyDescent="0.4">
      <c r="B3176" s="18" t="s">
        <v>5926</v>
      </c>
      <c r="C3176" s="18" t="s">
        <v>5910</v>
      </c>
      <c r="D3176" s="18" t="s">
        <v>12202</v>
      </c>
      <c r="E3176" s="19" t="s">
        <v>12594</v>
      </c>
      <c r="F3176" s="18" t="s">
        <v>5935</v>
      </c>
      <c r="G3176" s="18" t="s">
        <v>926</v>
      </c>
      <c r="H3176" s="18" t="s">
        <v>6145</v>
      </c>
      <c r="I3176" s="19" t="s">
        <v>6126</v>
      </c>
      <c r="J3176" s="18" t="s">
        <v>5904</v>
      </c>
      <c r="K3176" s="18" t="s">
        <v>13823</v>
      </c>
      <c r="L3176" s="18" t="s">
        <v>5901</v>
      </c>
      <c r="N3176" s="20">
        <v>45322</v>
      </c>
      <c r="O3176" s="18" t="s">
        <v>13824</v>
      </c>
      <c r="P3176" s="18" t="s">
        <v>13823</v>
      </c>
      <c r="Q3176" s="18" t="s">
        <v>12597</v>
      </c>
      <c r="R3176" s="18">
        <v>1.2</v>
      </c>
      <c r="T3176" s="18">
        <v>0</v>
      </c>
      <c r="U3176" s="18">
        <v>0</v>
      </c>
    </row>
    <row r="3177" spans="2:21" x14ac:dyDescent="0.4">
      <c r="B3177" s="18" t="s">
        <v>5926</v>
      </c>
      <c r="C3177" s="18" t="s">
        <v>5910</v>
      </c>
      <c r="D3177" s="18" t="s">
        <v>12202</v>
      </c>
      <c r="E3177" s="19" t="s">
        <v>12594</v>
      </c>
      <c r="F3177" s="18" t="s">
        <v>5935</v>
      </c>
      <c r="G3177" s="18" t="s">
        <v>926</v>
      </c>
      <c r="H3177" s="18" t="s">
        <v>6145</v>
      </c>
      <c r="I3177" s="19" t="s">
        <v>6126</v>
      </c>
      <c r="J3177" s="18" t="s">
        <v>5843</v>
      </c>
      <c r="K3177" s="18" t="s">
        <v>13825</v>
      </c>
      <c r="L3177" s="18" t="s">
        <v>5901</v>
      </c>
      <c r="N3177" s="20">
        <v>45322</v>
      </c>
      <c r="O3177" s="18" t="s">
        <v>13826</v>
      </c>
      <c r="P3177" s="18" t="s">
        <v>13825</v>
      </c>
      <c r="Q3177" s="18" t="s">
        <v>12597</v>
      </c>
      <c r="R3177" s="18">
        <v>1.2</v>
      </c>
      <c r="T3177" s="18">
        <v>0</v>
      </c>
      <c r="U3177" s="18">
        <v>0</v>
      </c>
    </row>
    <row r="3178" spans="2:21" x14ac:dyDescent="0.4">
      <c r="B3178" s="18" t="s">
        <v>5926</v>
      </c>
      <c r="C3178" s="18" t="s">
        <v>5910</v>
      </c>
      <c r="D3178" s="18" t="s">
        <v>12202</v>
      </c>
      <c r="E3178" s="19" t="s">
        <v>12594</v>
      </c>
      <c r="F3178" s="18" t="s">
        <v>5935</v>
      </c>
      <c r="G3178" s="18" t="s">
        <v>926</v>
      </c>
      <c r="H3178" s="18" t="s">
        <v>6145</v>
      </c>
      <c r="I3178" s="19" t="s">
        <v>6126</v>
      </c>
      <c r="J3178" s="18" t="s">
        <v>5923</v>
      </c>
      <c r="K3178" s="18" t="s">
        <v>13827</v>
      </c>
      <c r="L3178" s="18" t="s">
        <v>5901</v>
      </c>
      <c r="N3178" s="20">
        <v>45322</v>
      </c>
      <c r="O3178" s="18" t="s">
        <v>13828</v>
      </c>
      <c r="P3178" s="18" t="s">
        <v>13827</v>
      </c>
      <c r="Q3178" s="18" t="s">
        <v>12597</v>
      </c>
      <c r="R3178" s="18">
        <v>1.2</v>
      </c>
      <c r="T3178" s="18">
        <v>0</v>
      </c>
      <c r="U3178" s="18">
        <v>0</v>
      </c>
    </row>
    <row r="3179" spans="2:21" x14ac:dyDescent="0.4">
      <c r="B3179" s="18" t="s">
        <v>5926</v>
      </c>
      <c r="C3179" s="18" t="s">
        <v>5910</v>
      </c>
      <c r="D3179" s="18" t="s">
        <v>12202</v>
      </c>
      <c r="E3179" s="19" t="s">
        <v>12604</v>
      </c>
      <c r="F3179" s="18" t="s">
        <v>5935</v>
      </c>
      <c r="G3179" s="18" t="s">
        <v>926</v>
      </c>
      <c r="H3179" s="18" t="s">
        <v>6145</v>
      </c>
      <c r="I3179" s="19" t="s">
        <v>6126</v>
      </c>
      <c r="J3179" s="18" t="s">
        <v>5899</v>
      </c>
      <c r="K3179" s="18" t="s">
        <v>13829</v>
      </c>
      <c r="L3179" s="18" t="s">
        <v>5901</v>
      </c>
      <c r="N3179" s="20">
        <v>45322</v>
      </c>
      <c r="O3179" s="18" t="s">
        <v>13830</v>
      </c>
      <c r="P3179" s="18" t="s">
        <v>13829</v>
      </c>
      <c r="Q3179" s="18" t="s">
        <v>12607</v>
      </c>
      <c r="R3179" s="18">
        <v>1.2</v>
      </c>
      <c r="T3179" s="18">
        <v>0</v>
      </c>
      <c r="U3179" s="18">
        <v>0</v>
      </c>
    </row>
    <row r="3180" spans="2:21" x14ac:dyDescent="0.4">
      <c r="B3180" s="18" t="s">
        <v>5926</v>
      </c>
      <c r="C3180" s="18" t="s">
        <v>5910</v>
      </c>
      <c r="D3180" s="18" t="s">
        <v>12202</v>
      </c>
      <c r="E3180" s="19" t="s">
        <v>12604</v>
      </c>
      <c r="F3180" s="18" t="s">
        <v>5935</v>
      </c>
      <c r="G3180" s="18" t="s">
        <v>926</v>
      </c>
      <c r="H3180" s="18" t="s">
        <v>6145</v>
      </c>
      <c r="I3180" s="19" t="s">
        <v>6126</v>
      </c>
      <c r="J3180" s="18" t="s">
        <v>5904</v>
      </c>
      <c r="K3180" s="18" t="s">
        <v>13831</v>
      </c>
      <c r="L3180" s="18" t="s">
        <v>5901</v>
      </c>
      <c r="N3180" s="20">
        <v>45322</v>
      </c>
      <c r="O3180" s="18" t="s">
        <v>13832</v>
      </c>
      <c r="P3180" s="18" t="s">
        <v>13831</v>
      </c>
      <c r="Q3180" s="18" t="s">
        <v>12607</v>
      </c>
      <c r="R3180" s="18">
        <v>1.2</v>
      </c>
      <c r="T3180" s="18">
        <v>0</v>
      </c>
      <c r="U3180" s="18">
        <v>0</v>
      </c>
    </row>
    <row r="3181" spans="2:21" x14ac:dyDescent="0.4">
      <c r="B3181" s="18" t="s">
        <v>5926</v>
      </c>
      <c r="C3181" s="18" t="s">
        <v>5910</v>
      </c>
      <c r="D3181" s="18" t="s">
        <v>12202</v>
      </c>
      <c r="E3181" s="19" t="s">
        <v>12604</v>
      </c>
      <c r="F3181" s="18" t="s">
        <v>5935</v>
      </c>
      <c r="G3181" s="18" t="s">
        <v>926</v>
      </c>
      <c r="H3181" s="18" t="s">
        <v>6145</v>
      </c>
      <c r="I3181" s="19" t="s">
        <v>6126</v>
      </c>
      <c r="J3181" s="18" t="s">
        <v>5843</v>
      </c>
      <c r="K3181" s="18" t="s">
        <v>13833</v>
      </c>
      <c r="L3181" s="18" t="s">
        <v>5901</v>
      </c>
      <c r="N3181" s="20">
        <v>45322</v>
      </c>
      <c r="O3181" s="18" t="s">
        <v>13834</v>
      </c>
      <c r="P3181" s="18" t="s">
        <v>13833</v>
      </c>
      <c r="Q3181" s="18" t="s">
        <v>12607</v>
      </c>
      <c r="R3181" s="18">
        <v>1.2</v>
      </c>
      <c r="T3181" s="18">
        <v>0</v>
      </c>
      <c r="U3181" s="18">
        <v>0</v>
      </c>
    </row>
    <row r="3182" spans="2:21" x14ac:dyDescent="0.4">
      <c r="B3182" s="18" t="s">
        <v>5926</v>
      </c>
      <c r="C3182" s="18" t="s">
        <v>5910</v>
      </c>
      <c r="D3182" s="18" t="s">
        <v>12202</v>
      </c>
      <c r="E3182" s="19" t="s">
        <v>12604</v>
      </c>
      <c r="F3182" s="18" t="s">
        <v>5935</v>
      </c>
      <c r="G3182" s="18" t="s">
        <v>926</v>
      </c>
      <c r="H3182" s="18" t="s">
        <v>6145</v>
      </c>
      <c r="I3182" s="19" t="s">
        <v>6126</v>
      </c>
      <c r="J3182" s="18" t="s">
        <v>5923</v>
      </c>
      <c r="K3182" s="18" t="s">
        <v>13835</v>
      </c>
      <c r="L3182" s="18" t="s">
        <v>5901</v>
      </c>
      <c r="N3182" s="20">
        <v>45322</v>
      </c>
      <c r="O3182" s="18" t="s">
        <v>13836</v>
      </c>
      <c r="P3182" s="18" t="s">
        <v>13835</v>
      </c>
      <c r="Q3182" s="18" t="s">
        <v>12607</v>
      </c>
      <c r="R3182" s="18">
        <v>1.2</v>
      </c>
      <c r="T3182" s="18">
        <v>0</v>
      </c>
      <c r="U3182" s="18">
        <v>0</v>
      </c>
    </row>
    <row r="3183" spans="2:21" x14ac:dyDescent="0.4">
      <c r="B3183" s="18" t="s">
        <v>5926</v>
      </c>
      <c r="C3183" s="18" t="s">
        <v>5910</v>
      </c>
      <c r="D3183" s="18" t="s">
        <v>6398</v>
      </c>
      <c r="E3183" s="19" t="s">
        <v>102</v>
      </c>
      <c r="F3183" s="18" t="s">
        <v>5935</v>
      </c>
      <c r="G3183" s="18" t="s">
        <v>926</v>
      </c>
      <c r="H3183" s="18" t="s">
        <v>6145</v>
      </c>
      <c r="I3183" s="19" t="s">
        <v>6126</v>
      </c>
      <c r="J3183" s="18" t="s">
        <v>5899</v>
      </c>
      <c r="K3183" s="18" t="s">
        <v>8769</v>
      </c>
      <c r="L3183" s="18" t="s">
        <v>5901</v>
      </c>
      <c r="N3183" s="20">
        <v>45322</v>
      </c>
      <c r="O3183" s="18" t="s">
        <v>8770</v>
      </c>
      <c r="P3183" s="18" t="s">
        <v>8769</v>
      </c>
      <c r="Q3183" s="18" t="s">
        <v>8730</v>
      </c>
      <c r="R3183" s="18">
        <v>1.2</v>
      </c>
      <c r="T3183" s="18">
        <v>0</v>
      </c>
      <c r="U3183" s="18">
        <v>0</v>
      </c>
    </row>
    <row r="3184" spans="2:21" x14ac:dyDescent="0.4">
      <c r="B3184" s="18" t="s">
        <v>5926</v>
      </c>
      <c r="C3184" s="18" t="s">
        <v>5910</v>
      </c>
      <c r="D3184" s="18" t="s">
        <v>6398</v>
      </c>
      <c r="E3184" s="19" t="s">
        <v>102</v>
      </c>
      <c r="F3184" s="18" t="s">
        <v>5935</v>
      </c>
      <c r="G3184" s="18" t="s">
        <v>926</v>
      </c>
      <c r="H3184" s="18" t="s">
        <v>6145</v>
      </c>
      <c r="I3184" s="19" t="s">
        <v>6126</v>
      </c>
      <c r="J3184" s="18" t="s">
        <v>5904</v>
      </c>
      <c r="K3184" s="18" t="s">
        <v>8771</v>
      </c>
      <c r="L3184" s="18" t="s">
        <v>5901</v>
      </c>
      <c r="N3184" s="20">
        <v>45322</v>
      </c>
      <c r="O3184" s="18" t="s">
        <v>8772</v>
      </c>
      <c r="P3184" s="18" t="s">
        <v>8771</v>
      </c>
      <c r="Q3184" s="18" t="s">
        <v>8730</v>
      </c>
      <c r="R3184" s="18">
        <v>1.2</v>
      </c>
      <c r="T3184" s="18">
        <v>0</v>
      </c>
      <c r="U3184" s="18">
        <v>0</v>
      </c>
    </row>
    <row r="3185" spans="2:21" x14ac:dyDescent="0.4">
      <c r="B3185" s="18" t="s">
        <v>5926</v>
      </c>
      <c r="C3185" s="18" t="s">
        <v>5910</v>
      </c>
      <c r="D3185" s="18" t="s">
        <v>6398</v>
      </c>
      <c r="E3185" s="19" t="s">
        <v>102</v>
      </c>
      <c r="F3185" s="18" t="s">
        <v>5935</v>
      </c>
      <c r="G3185" s="18" t="s">
        <v>926</v>
      </c>
      <c r="H3185" s="18" t="s">
        <v>6145</v>
      </c>
      <c r="I3185" s="19" t="s">
        <v>6126</v>
      </c>
      <c r="J3185" s="18" t="s">
        <v>5843</v>
      </c>
      <c r="K3185" s="18" t="s">
        <v>8773</v>
      </c>
      <c r="L3185" s="18" t="s">
        <v>5901</v>
      </c>
      <c r="N3185" s="20">
        <v>45322</v>
      </c>
      <c r="O3185" s="18" t="s">
        <v>8774</v>
      </c>
      <c r="P3185" s="18" t="s">
        <v>8773</v>
      </c>
      <c r="Q3185" s="18" t="s">
        <v>8730</v>
      </c>
      <c r="R3185" s="18">
        <v>1.2</v>
      </c>
      <c r="T3185" s="18">
        <v>0</v>
      </c>
      <c r="U3185" s="18">
        <v>0</v>
      </c>
    </row>
    <row r="3186" spans="2:21" x14ac:dyDescent="0.4">
      <c r="B3186" s="18" t="s">
        <v>5926</v>
      </c>
      <c r="C3186" s="18" t="s">
        <v>5910</v>
      </c>
      <c r="D3186" s="18" t="s">
        <v>6398</v>
      </c>
      <c r="E3186" s="19" t="s">
        <v>102</v>
      </c>
      <c r="F3186" s="18" t="s">
        <v>5935</v>
      </c>
      <c r="G3186" s="18" t="s">
        <v>926</v>
      </c>
      <c r="H3186" s="18" t="s">
        <v>6145</v>
      </c>
      <c r="I3186" s="19" t="s">
        <v>6126</v>
      </c>
      <c r="J3186" s="18" t="s">
        <v>5923</v>
      </c>
      <c r="K3186" s="18" t="s">
        <v>8775</v>
      </c>
      <c r="L3186" s="18" t="s">
        <v>5901</v>
      </c>
      <c r="N3186" s="20">
        <v>45322</v>
      </c>
      <c r="O3186" s="18" t="s">
        <v>8776</v>
      </c>
      <c r="P3186" s="18" t="s">
        <v>8775</v>
      </c>
      <c r="Q3186" s="18" t="s">
        <v>8730</v>
      </c>
      <c r="R3186" s="18">
        <v>1.2</v>
      </c>
      <c r="T3186" s="18">
        <v>0</v>
      </c>
      <c r="U3186" s="18">
        <v>0</v>
      </c>
    </row>
    <row r="3187" spans="2:21" x14ac:dyDescent="0.4">
      <c r="B3187" s="18" t="s">
        <v>5926</v>
      </c>
      <c r="C3187" s="18" t="s">
        <v>5910</v>
      </c>
      <c r="D3187" s="18" t="s">
        <v>6398</v>
      </c>
      <c r="E3187" s="19" t="s">
        <v>102</v>
      </c>
      <c r="F3187" s="18" t="s">
        <v>5935</v>
      </c>
      <c r="G3187" s="18" t="s">
        <v>703</v>
      </c>
      <c r="H3187" s="18" t="s">
        <v>6466</v>
      </c>
      <c r="I3187" s="19" t="s">
        <v>6474</v>
      </c>
      <c r="J3187" s="18" t="s">
        <v>5899</v>
      </c>
      <c r="K3187" s="18" t="s">
        <v>8777</v>
      </c>
      <c r="L3187" s="18" t="s">
        <v>5901</v>
      </c>
      <c r="N3187" s="20">
        <v>45322</v>
      </c>
      <c r="O3187" s="18" t="s">
        <v>8778</v>
      </c>
      <c r="P3187" s="18" t="s">
        <v>8777</v>
      </c>
      <c r="Q3187" s="18" t="s">
        <v>8730</v>
      </c>
      <c r="R3187" s="18">
        <v>1.8</v>
      </c>
      <c r="T3187" s="18">
        <v>0</v>
      </c>
      <c r="U3187" s="18">
        <v>0</v>
      </c>
    </row>
    <row r="3188" spans="2:21" x14ac:dyDescent="0.4">
      <c r="B3188" s="18" t="s">
        <v>5926</v>
      </c>
      <c r="C3188" s="18" t="s">
        <v>5910</v>
      </c>
      <c r="D3188" s="18" t="s">
        <v>6398</v>
      </c>
      <c r="E3188" s="19" t="s">
        <v>102</v>
      </c>
      <c r="F3188" s="18" t="s">
        <v>5935</v>
      </c>
      <c r="G3188" s="18" t="s">
        <v>703</v>
      </c>
      <c r="H3188" s="18" t="s">
        <v>6466</v>
      </c>
      <c r="I3188" s="19" t="s">
        <v>6474</v>
      </c>
      <c r="J3188" s="18" t="s">
        <v>5904</v>
      </c>
      <c r="K3188" s="18" t="s">
        <v>8779</v>
      </c>
      <c r="L3188" s="18" t="s">
        <v>5901</v>
      </c>
      <c r="N3188" s="20">
        <v>45322</v>
      </c>
      <c r="O3188" s="18" t="s">
        <v>8780</v>
      </c>
      <c r="P3188" s="18" t="s">
        <v>8779</v>
      </c>
      <c r="Q3188" s="18" t="s">
        <v>8730</v>
      </c>
      <c r="R3188" s="18">
        <v>1.8</v>
      </c>
      <c r="T3188" s="18">
        <v>0</v>
      </c>
      <c r="U3188" s="18">
        <v>0</v>
      </c>
    </row>
    <row r="3189" spans="2:21" x14ac:dyDescent="0.4">
      <c r="B3189" s="18" t="s">
        <v>5926</v>
      </c>
      <c r="C3189" s="18" t="s">
        <v>5910</v>
      </c>
      <c r="D3189" s="18" t="s">
        <v>6398</v>
      </c>
      <c r="E3189" s="19" t="s">
        <v>102</v>
      </c>
      <c r="F3189" s="18" t="s">
        <v>5935</v>
      </c>
      <c r="G3189" s="18" t="s">
        <v>703</v>
      </c>
      <c r="H3189" s="18" t="s">
        <v>6466</v>
      </c>
      <c r="I3189" s="19" t="s">
        <v>6474</v>
      </c>
      <c r="J3189" s="18" t="s">
        <v>5843</v>
      </c>
      <c r="K3189" s="18" t="s">
        <v>8781</v>
      </c>
      <c r="L3189" s="18" t="s">
        <v>5901</v>
      </c>
      <c r="N3189" s="20">
        <v>45322</v>
      </c>
      <c r="O3189" s="18" t="s">
        <v>8782</v>
      </c>
      <c r="P3189" s="18" t="s">
        <v>8781</v>
      </c>
      <c r="Q3189" s="18" t="s">
        <v>8730</v>
      </c>
      <c r="R3189" s="18">
        <v>1.8</v>
      </c>
      <c r="T3189" s="18">
        <v>0</v>
      </c>
      <c r="U3189" s="18">
        <v>0</v>
      </c>
    </row>
    <row r="3190" spans="2:21" x14ac:dyDescent="0.4">
      <c r="B3190" s="18" t="s">
        <v>5926</v>
      </c>
      <c r="C3190" s="18" t="s">
        <v>5910</v>
      </c>
      <c r="D3190" s="18" t="s">
        <v>6398</v>
      </c>
      <c r="E3190" s="19" t="s">
        <v>102</v>
      </c>
      <c r="F3190" s="18" t="s">
        <v>5935</v>
      </c>
      <c r="G3190" s="18" t="s">
        <v>39</v>
      </c>
      <c r="H3190" s="18" t="s">
        <v>6318</v>
      </c>
      <c r="I3190" s="19" t="s">
        <v>6416</v>
      </c>
      <c r="J3190" s="18" t="s">
        <v>5899</v>
      </c>
      <c r="K3190" s="18" t="s">
        <v>8783</v>
      </c>
      <c r="L3190" s="18" t="s">
        <v>5901</v>
      </c>
      <c r="N3190" s="20">
        <v>45322</v>
      </c>
      <c r="O3190" s="18" t="s">
        <v>8784</v>
      </c>
      <c r="P3190" s="18" t="s">
        <v>8783</v>
      </c>
      <c r="Q3190" s="18" t="s">
        <v>8730</v>
      </c>
      <c r="R3190" s="18">
        <v>2.9</v>
      </c>
      <c r="T3190" s="18">
        <v>0</v>
      </c>
      <c r="U3190" s="18">
        <v>0</v>
      </c>
    </row>
    <row r="3191" spans="2:21" x14ac:dyDescent="0.4">
      <c r="B3191" s="18" t="s">
        <v>5926</v>
      </c>
      <c r="C3191" s="18" t="s">
        <v>5910</v>
      </c>
      <c r="D3191" s="18" t="s">
        <v>6398</v>
      </c>
      <c r="E3191" s="19" t="s">
        <v>102</v>
      </c>
      <c r="F3191" s="18" t="s">
        <v>5935</v>
      </c>
      <c r="G3191" s="18" t="s">
        <v>39</v>
      </c>
      <c r="H3191" s="18" t="s">
        <v>6318</v>
      </c>
      <c r="I3191" s="19" t="s">
        <v>6416</v>
      </c>
      <c r="J3191" s="18" t="s">
        <v>5904</v>
      </c>
      <c r="K3191" s="18" t="s">
        <v>8785</v>
      </c>
      <c r="L3191" s="18" t="s">
        <v>5901</v>
      </c>
      <c r="N3191" s="20">
        <v>45322</v>
      </c>
      <c r="O3191" s="18" t="s">
        <v>8786</v>
      </c>
      <c r="P3191" s="18" t="s">
        <v>8785</v>
      </c>
      <c r="Q3191" s="18" t="s">
        <v>8730</v>
      </c>
      <c r="R3191" s="18">
        <v>2.9</v>
      </c>
      <c r="T3191" s="18">
        <v>0</v>
      </c>
      <c r="U3191" s="18">
        <v>0</v>
      </c>
    </row>
    <row r="3192" spans="2:21" x14ac:dyDescent="0.4">
      <c r="B3192" s="18" t="s">
        <v>5926</v>
      </c>
      <c r="C3192" s="18" t="s">
        <v>5910</v>
      </c>
      <c r="D3192" s="18" t="s">
        <v>6398</v>
      </c>
      <c r="E3192" s="19" t="s">
        <v>102</v>
      </c>
      <c r="F3192" s="18" t="s">
        <v>5935</v>
      </c>
      <c r="G3192" s="18" t="s">
        <v>39</v>
      </c>
      <c r="H3192" s="18" t="s">
        <v>6318</v>
      </c>
      <c r="I3192" s="19" t="s">
        <v>6416</v>
      </c>
      <c r="J3192" s="18" t="s">
        <v>5843</v>
      </c>
      <c r="K3192" s="18" t="s">
        <v>8787</v>
      </c>
      <c r="L3192" s="18" t="s">
        <v>5901</v>
      </c>
      <c r="N3192" s="20">
        <v>45322</v>
      </c>
      <c r="O3192" s="18" t="s">
        <v>8788</v>
      </c>
      <c r="P3192" s="18" t="s">
        <v>8787</v>
      </c>
      <c r="Q3192" s="18" t="s">
        <v>8730</v>
      </c>
      <c r="R3192" s="18">
        <v>2.9</v>
      </c>
      <c r="T3192" s="18">
        <v>0</v>
      </c>
      <c r="U3192" s="18">
        <v>0</v>
      </c>
    </row>
    <row r="3193" spans="2:21" x14ac:dyDescent="0.4">
      <c r="B3193" s="28" t="s">
        <v>5926</v>
      </c>
      <c r="C3193" s="28" t="s">
        <v>5910</v>
      </c>
      <c r="D3193" s="28" t="s">
        <v>6398</v>
      </c>
      <c r="E3193" s="29" t="s">
        <v>119</v>
      </c>
      <c r="F3193" s="28" t="s">
        <v>5935</v>
      </c>
      <c r="G3193" s="28" t="s">
        <v>926</v>
      </c>
      <c r="H3193" s="28" t="s">
        <v>6145</v>
      </c>
      <c r="I3193" s="29" t="s">
        <v>6126</v>
      </c>
      <c r="J3193" s="28" t="s">
        <v>5899</v>
      </c>
      <c r="K3193" s="28" t="s">
        <v>6513</v>
      </c>
      <c r="L3193" s="28" t="s">
        <v>5901</v>
      </c>
      <c r="M3193" s="29"/>
      <c r="N3193" s="30">
        <v>45322</v>
      </c>
      <c r="O3193" s="28" t="s">
        <v>6514</v>
      </c>
      <c r="P3193" s="18" t="s">
        <v>6513</v>
      </c>
      <c r="Q3193" s="18" t="s">
        <v>6459</v>
      </c>
      <c r="R3193" s="18">
        <v>1.2</v>
      </c>
      <c r="T3193" s="18">
        <v>0</v>
      </c>
      <c r="U3193" s="18">
        <v>0</v>
      </c>
    </row>
    <row r="3194" spans="2:21" x14ac:dyDescent="0.4">
      <c r="B3194" s="28" t="s">
        <v>5926</v>
      </c>
      <c r="C3194" s="28" t="s">
        <v>5910</v>
      </c>
      <c r="D3194" s="28" t="s">
        <v>6398</v>
      </c>
      <c r="E3194" s="29" t="s">
        <v>119</v>
      </c>
      <c r="F3194" s="28" t="s">
        <v>5935</v>
      </c>
      <c r="G3194" s="28" t="s">
        <v>926</v>
      </c>
      <c r="H3194" s="28" t="s">
        <v>6145</v>
      </c>
      <c r="I3194" s="29" t="s">
        <v>6126</v>
      </c>
      <c r="J3194" s="28" t="s">
        <v>5904</v>
      </c>
      <c r="K3194" s="28" t="s">
        <v>6515</v>
      </c>
      <c r="L3194" s="28" t="s">
        <v>5901</v>
      </c>
      <c r="M3194" s="29"/>
      <c r="N3194" s="30">
        <v>45322</v>
      </c>
      <c r="O3194" s="28" t="s">
        <v>6516</v>
      </c>
      <c r="P3194" s="18" t="s">
        <v>6515</v>
      </c>
      <c r="Q3194" s="18" t="s">
        <v>6459</v>
      </c>
      <c r="R3194" s="18">
        <v>1.2</v>
      </c>
      <c r="T3194" s="18">
        <v>0</v>
      </c>
      <c r="U3194" s="18">
        <v>0</v>
      </c>
    </row>
    <row r="3195" spans="2:21" x14ac:dyDescent="0.4">
      <c r="B3195" s="28" t="s">
        <v>5926</v>
      </c>
      <c r="C3195" s="28" t="s">
        <v>5910</v>
      </c>
      <c r="D3195" s="28" t="s">
        <v>6398</v>
      </c>
      <c r="E3195" s="29" t="s">
        <v>119</v>
      </c>
      <c r="F3195" s="28" t="s">
        <v>5935</v>
      </c>
      <c r="G3195" s="28" t="s">
        <v>926</v>
      </c>
      <c r="H3195" s="28" t="s">
        <v>6145</v>
      </c>
      <c r="I3195" s="29" t="s">
        <v>6126</v>
      </c>
      <c r="J3195" s="28" t="s">
        <v>5843</v>
      </c>
      <c r="K3195" s="28" t="s">
        <v>6517</v>
      </c>
      <c r="L3195" s="28" t="s">
        <v>5901</v>
      </c>
      <c r="M3195" s="29"/>
      <c r="N3195" s="30">
        <v>45322</v>
      </c>
      <c r="O3195" s="28" t="s">
        <v>6518</v>
      </c>
      <c r="P3195" s="18" t="s">
        <v>6517</v>
      </c>
      <c r="Q3195" s="18" t="s">
        <v>6459</v>
      </c>
      <c r="R3195" s="18">
        <v>1.2</v>
      </c>
      <c r="T3195" s="18">
        <v>0</v>
      </c>
      <c r="U3195" s="18">
        <v>0</v>
      </c>
    </row>
    <row r="3196" spans="2:21" x14ac:dyDescent="0.4">
      <c r="B3196" s="28" t="s">
        <v>5926</v>
      </c>
      <c r="C3196" s="28" t="s">
        <v>5910</v>
      </c>
      <c r="D3196" s="28" t="s">
        <v>6398</v>
      </c>
      <c r="E3196" s="29" t="s">
        <v>119</v>
      </c>
      <c r="F3196" s="28" t="s">
        <v>5935</v>
      </c>
      <c r="G3196" s="28" t="s">
        <v>926</v>
      </c>
      <c r="H3196" s="28" t="s">
        <v>6145</v>
      </c>
      <c r="I3196" s="29" t="s">
        <v>6126</v>
      </c>
      <c r="J3196" s="28" t="s">
        <v>5923</v>
      </c>
      <c r="K3196" s="28" t="s">
        <v>6519</v>
      </c>
      <c r="L3196" s="28" t="s">
        <v>5901</v>
      </c>
      <c r="M3196" s="29"/>
      <c r="N3196" s="30">
        <v>45322</v>
      </c>
      <c r="O3196" s="28" t="s">
        <v>6520</v>
      </c>
      <c r="P3196" s="18" t="s">
        <v>6519</v>
      </c>
      <c r="Q3196" s="18" t="s">
        <v>6459</v>
      </c>
      <c r="R3196" s="18">
        <v>1.2</v>
      </c>
      <c r="T3196" s="18">
        <v>0</v>
      </c>
      <c r="U3196" s="18">
        <v>0</v>
      </c>
    </row>
    <row r="3197" spans="2:21" x14ac:dyDescent="0.4">
      <c r="B3197" s="28" t="s">
        <v>5926</v>
      </c>
      <c r="C3197" s="28" t="s">
        <v>5910</v>
      </c>
      <c r="D3197" s="28" t="s">
        <v>6398</v>
      </c>
      <c r="E3197" s="29" t="s">
        <v>119</v>
      </c>
      <c r="F3197" s="28" t="s">
        <v>5935</v>
      </c>
      <c r="G3197" s="28" t="s">
        <v>703</v>
      </c>
      <c r="H3197" s="28" t="s">
        <v>6466</v>
      </c>
      <c r="I3197" s="29" t="s">
        <v>6467</v>
      </c>
      <c r="J3197" s="28" t="s">
        <v>5899</v>
      </c>
      <c r="K3197" s="28" t="s">
        <v>6521</v>
      </c>
      <c r="L3197" s="28" t="s">
        <v>5901</v>
      </c>
      <c r="M3197" s="29"/>
      <c r="N3197" s="30">
        <v>45322</v>
      </c>
      <c r="O3197" s="28" t="s">
        <v>6522</v>
      </c>
      <c r="P3197" s="18" t="s">
        <v>6521</v>
      </c>
      <c r="Q3197" s="18" t="s">
        <v>6459</v>
      </c>
      <c r="R3197" s="18">
        <v>1.7</v>
      </c>
      <c r="T3197" s="18">
        <v>0</v>
      </c>
      <c r="U3197" s="18">
        <v>0</v>
      </c>
    </row>
    <row r="3198" spans="2:21" x14ac:dyDescent="0.4">
      <c r="B3198" s="28" t="s">
        <v>5926</v>
      </c>
      <c r="C3198" s="28" t="s">
        <v>5910</v>
      </c>
      <c r="D3198" s="28" t="s">
        <v>6398</v>
      </c>
      <c r="E3198" s="29" t="s">
        <v>119</v>
      </c>
      <c r="F3198" s="28" t="s">
        <v>5935</v>
      </c>
      <c r="G3198" s="28" t="s">
        <v>703</v>
      </c>
      <c r="H3198" s="28" t="s">
        <v>6466</v>
      </c>
      <c r="I3198" s="29" t="s">
        <v>6467</v>
      </c>
      <c r="J3198" s="28" t="s">
        <v>5904</v>
      </c>
      <c r="K3198" s="28" t="s">
        <v>6523</v>
      </c>
      <c r="L3198" s="28" t="s">
        <v>5901</v>
      </c>
      <c r="M3198" s="29"/>
      <c r="N3198" s="30">
        <v>45322</v>
      </c>
      <c r="O3198" s="28" t="s">
        <v>6524</v>
      </c>
      <c r="P3198" s="18" t="s">
        <v>6523</v>
      </c>
      <c r="Q3198" s="18" t="s">
        <v>6459</v>
      </c>
      <c r="R3198" s="18">
        <v>1.7</v>
      </c>
      <c r="T3198" s="18">
        <v>0</v>
      </c>
      <c r="U3198" s="18">
        <v>0</v>
      </c>
    </row>
    <row r="3199" spans="2:21" x14ac:dyDescent="0.4">
      <c r="B3199" s="28" t="s">
        <v>5926</v>
      </c>
      <c r="C3199" s="28" t="s">
        <v>5910</v>
      </c>
      <c r="D3199" s="28" t="s">
        <v>6398</v>
      </c>
      <c r="E3199" s="29" t="s">
        <v>119</v>
      </c>
      <c r="F3199" s="28" t="s">
        <v>5935</v>
      </c>
      <c r="G3199" s="28" t="s">
        <v>703</v>
      </c>
      <c r="H3199" s="28" t="s">
        <v>6466</v>
      </c>
      <c r="I3199" s="29" t="s">
        <v>6467</v>
      </c>
      <c r="J3199" s="28" t="s">
        <v>5843</v>
      </c>
      <c r="K3199" s="28" t="s">
        <v>6525</v>
      </c>
      <c r="L3199" s="28" t="s">
        <v>5901</v>
      </c>
      <c r="M3199" s="29"/>
      <c r="N3199" s="30">
        <v>45322</v>
      </c>
      <c r="O3199" s="28" t="s">
        <v>6526</v>
      </c>
      <c r="P3199" s="18" t="s">
        <v>6525</v>
      </c>
      <c r="Q3199" s="18" t="s">
        <v>6459</v>
      </c>
      <c r="R3199" s="18">
        <v>1.7</v>
      </c>
      <c r="T3199" s="18">
        <v>0</v>
      </c>
      <c r="U3199" s="18">
        <v>0</v>
      </c>
    </row>
    <row r="3200" spans="2:21" x14ac:dyDescent="0.4">
      <c r="B3200" s="28" t="s">
        <v>5926</v>
      </c>
      <c r="C3200" s="28" t="s">
        <v>5910</v>
      </c>
      <c r="D3200" s="28" t="s">
        <v>6398</v>
      </c>
      <c r="E3200" s="29" t="s">
        <v>119</v>
      </c>
      <c r="F3200" s="28" t="s">
        <v>5935</v>
      </c>
      <c r="G3200" s="28" t="s">
        <v>275</v>
      </c>
      <c r="H3200" s="28" t="s">
        <v>6302</v>
      </c>
      <c r="I3200" s="29" t="s">
        <v>6474</v>
      </c>
      <c r="J3200" s="28" t="s">
        <v>5899</v>
      </c>
      <c r="K3200" s="28" t="s">
        <v>6527</v>
      </c>
      <c r="L3200" s="28" t="s">
        <v>5901</v>
      </c>
      <c r="M3200" s="29"/>
      <c r="N3200" s="30">
        <v>45322</v>
      </c>
      <c r="O3200" s="28" t="s">
        <v>6528</v>
      </c>
      <c r="P3200" s="18" t="s">
        <v>6527</v>
      </c>
      <c r="Q3200" s="18" t="s">
        <v>6459</v>
      </c>
      <c r="R3200" s="18">
        <v>1.8</v>
      </c>
      <c r="T3200" s="18">
        <v>0</v>
      </c>
      <c r="U3200" s="18">
        <v>0</v>
      </c>
    </row>
    <row r="3201" spans="2:21" x14ac:dyDescent="0.4">
      <c r="B3201" s="28" t="s">
        <v>5926</v>
      </c>
      <c r="C3201" s="28" t="s">
        <v>5910</v>
      </c>
      <c r="D3201" s="28" t="s">
        <v>6398</v>
      </c>
      <c r="E3201" s="29" t="s">
        <v>119</v>
      </c>
      <c r="F3201" s="28" t="s">
        <v>5935</v>
      </c>
      <c r="G3201" s="28" t="s">
        <v>275</v>
      </c>
      <c r="H3201" s="28" t="s">
        <v>6302</v>
      </c>
      <c r="I3201" s="29" t="s">
        <v>6474</v>
      </c>
      <c r="J3201" s="28" t="s">
        <v>5904</v>
      </c>
      <c r="K3201" s="28" t="s">
        <v>6529</v>
      </c>
      <c r="L3201" s="28" t="s">
        <v>5901</v>
      </c>
      <c r="M3201" s="29"/>
      <c r="N3201" s="30">
        <v>45322</v>
      </c>
      <c r="O3201" s="28" t="s">
        <v>6530</v>
      </c>
      <c r="P3201" s="18" t="s">
        <v>6529</v>
      </c>
      <c r="Q3201" s="18" t="s">
        <v>6459</v>
      </c>
      <c r="R3201" s="18">
        <v>1.8</v>
      </c>
      <c r="T3201" s="18">
        <v>0</v>
      </c>
      <c r="U3201" s="18">
        <v>0</v>
      </c>
    </row>
    <row r="3202" spans="2:21" x14ac:dyDescent="0.4">
      <c r="B3202" s="28" t="s">
        <v>5926</v>
      </c>
      <c r="C3202" s="28" t="s">
        <v>5910</v>
      </c>
      <c r="D3202" s="28" t="s">
        <v>6398</v>
      </c>
      <c r="E3202" s="29" t="s">
        <v>119</v>
      </c>
      <c r="F3202" s="28" t="s">
        <v>5935</v>
      </c>
      <c r="G3202" s="28" t="s">
        <v>275</v>
      </c>
      <c r="H3202" s="28" t="s">
        <v>6302</v>
      </c>
      <c r="I3202" s="29" t="s">
        <v>6474</v>
      </c>
      <c r="J3202" s="28" t="s">
        <v>5843</v>
      </c>
      <c r="K3202" s="28" t="s">
        <v>6531</v>
      </c>
      <c r="L3202" s="28" t="s">
        <v>5901</v>
      </c>
      <c r="M3202" s="29"/>
      <c r="N3202" s="30">
        <v>45322</v>
      </c>
      <c r="O3202" s="28" t="s">
        <v>6532</v>
      </c>
      <c r="P3202" s="18" t="s">
        <v>6531</v>
      </c>
      <c r="Q3202" s="18" t="s">
        <v>6459</v>
      </c>
      <c r="R3202" s="18">
        <v>1.8</v>
      </c>
      <c r="T3202" s="18">
        <v>0</v>
      </c>
      <c r="U3202" s="18">
        <v>0</v>
      </c>
    </row>
    <row r="3203" spans="2:21" x14ac:dyDescent="0.4">
      <c r="B3203" s="28" t="s">
        <v>5926</v>
      </c>
      <c r="C3203" s="28" t="s">
        <v>5910</v>
      </c>
      <c r="D3203" s="28" t="s">
        <v>6398</v>
      </c>
      <c r="E3203" s="29" t="s">
        <v>119</v>
      </c>
      <c r="F3203" s="28" t="s">
        <v>5935</v>
      </c>
      <c r="G3203" s="28" t="s">
        <v>39</v>
      </c>
      <c r="H3203" s="28" t="s">
        <v>6318</v>
      </c>
      <c r="I3203" s="29" t="s">
        <v>6416</v>
      </c>
      <c r="J3203" s="28" t="s">
        <v>5899</v>
      </c>
      <c r="K3203" s="28" t="s">
        <v>6533</v>
      </c>
      <c r="L3203" s="28" t="s">
        <v>5901</v>
      </c>
      <c r="M3203" s="29"/>
      <c r="N3203" s="30">
        <v>45322</v>
      </c>
      <c r="O3203" s="28" t="s">
        <v>6534</v>
      </c>
      <c r="P3203" s="18" t="s">
        <v>6533</v>
      </c>
      <c r="Q3203" s="18" t="s">
        <v>6459</v>
      </c>
      <c r="R3203" s="18">
        <v>2.9</v>
      </c>
      <c r="T3203" s="18">
        <v>0</v>
      </c>
      <c r="U3203" s="18">
        <v>0</v>
      </c>
    </row>
    <row r="3204" spans="2:21" x14ac:dyDescent="0.4">
      <c r="B3204" s="28" t="s">
        <v>5926</v>
      </c>
      <c r="C3204" s="28" t="s">
        <v>5910</v>
      </c>
      <c r="D3204" s="28" t="s">
        <v>6398</v>
      </c>
      <c r="E3204" s="29" t="s">
        <v>119</v>
      </c>
      <c r="F3204" s="28" t="s">
        <v>5935</v>
      </c>
      <c r="G3204" s="28" t="s">
        <v>39</v>
      </c>
      <c r="H3204" s="28" t="s">
        <v>6318</v>
      </c>
      <c r="I3204" s="29" t="s">
        <v>6416</v>
      </c>
      <c r="J3204" s="28" t="s">
        <v>5904</v>
      </c>
      <c r="K3204" s="28" t="s">
        <v>6535</v>
      </c>
      <c r="L3204" s="28" t="s">
        <v>5901</v>
      </c>
      <c r="M3204" s="29"/>
      <c r="N3204" s="30">
        <v>45322</v>
      </c>
      <c r="O3204" s="28" t="s">
        <v>6536</v>
      </c>
      <c r="P3204" s="18" t="s">
        <v>6535</v>
      </c>
      <c r="Q3204" s="18" t="s">
        <v>6459</v>
      </c>
      <c r="R3204" s="18">
        <v>2.9</v>
      </c>
      <c r="T3204" s="18">
        <v>0</v>
      </c>
      <c r="U3204" s="18">
        <v>0</v>
      </c>
    </row>
    <row r="3205" spans="2:21" x14ac:dyDescent="0.4">
      <c r="B3205" s="28" t="s">
        <v>5926</v>
      </c>
      <c r="C3205" s="28" t="s">
        <v>5910</v>
      </c>
      <c r="D3205" s="28" t="s">
        <v>6398</v>
      </c>
      <c r="E3205" s="29" t="s">
        <v>119</v>
      </c>
      <c r="F3205" s="28" t="s">
        <v>5935</v>
      </c>
      <c r="G3205" s="28" t="s">
        <v>39</v>
      </c>
      <c r="H3205" s="28" t="s">
        <v>6318</v>
      </c>
      <c r="I3205" s="29" t="s">
        <v>6416</v>
      </c>
      <c r="J3205" s="28" t="s">
        <v>5843</v>
      </c>
      <c r="K3205" s="28" t="s">
        <v>6537</v>
      </c>
      <c r="L3205" s="28" t="s">
        <v>5901</v>
      </c>
      <c r="M3205" s="29"/>
      <c r="N3205" s="30">
        <v>45322</v>
      </c>
      <c r="O3205" s="28" t="s">
        <v>6538</v>
      </c>
      <c r="P3205" s="18" t="s">
        <v>6537</v>
      </c>
      <c r="Q3205" s="18" t="s">
        <v>6459</v>
      </c>
      <c r="R3205" s="18">
        <v>2.9</v>
      </c>
      <c r="T3205" s="18">
        <v>0</v>
      </c>
      <c r="U3205" s="18">
        <v>0</v>
      </c>
    </row>
    <row r="3206" spans="2:21" x14ac:dyDescent="0.4">
      <c r="B3206" s="18" t="s">
        <v>5926</v>
      </c>
      <c r="C3206" s="18" t="s">
        <v>5910</v>
      </c>
      <c r="D3206" s="18" t="s">
        <v>6398</v>
      </c>
      <c r="E3206" s="19" t="s">
        <v>8789</v>
      </c>
      <c r="F3206" s="18" t="s">
        <v>5935</v>
      </c>
      <c r="G3206" s="18" t="s">
        <v>703</v>
      </c>
      <c r="H3206" s="18" t="s">
        <v>6466</v>
      </c>
      <c r="I3206" s="19" t="s">
        <v>6558</v>
      </c>
      <c r="J3206" s="18" t="s">
        <v>5899</v>
      </c>
      <c r="K3206" s="18" t="s">
        <v>8809</v>
      </c>
      <c r="L3206" s="18" t="s">
        <v>5901</v>
      </c>
      <c r="N3206" s="20">
        <v>45322</v>
      </c>
      <c r="O3206" s="18" t="s">
        <v>8810</v>
      </c>
      <c r="P3206" s="18" t="s">
        <v>8809</v>
      </c>
      <c r="Q3206" s="18" t="s">
        <v>8792</v>
      </c>
      <c r="R3206" s="18">
        <v>1.4</v>
      </c>
      <c r="T3206" s="18">
        <v>0</v>
      </c>
      <c r="U3206" s="18">
        <v>0</v>
      </c>
    </row>
    <row r="3207" spans="2:21" x14ac:dyDescent="0.4">
      <c r="B3207" s="18" t="s">
        <v>5926</v>
      </c>
      <c r="C3207" s="18" t="s">
        <v>5910</v>
      </c>
      <c r="D3207" s="18" t="s">
        <v>6398</v>
      </c>
      <c r="E3207" s="19" t="s">
        <v>8789</v>
      </c>
      <c r="F3207" s="18" t="s">
        <v>5935</v>
      </c>
      <c r="G3207" s="18" t="s">
        <v>703</v>
      </c>
      <c r="H3207" s="18" t="s">
        <v>6466</v>
      </c>
      <c r="I3207" s="19" t="s">
        <v>6558</v>
      </c>
      <c r="J3207" s="18" t="s">
        <v>5904</v>
      </c>
      <c r="K3207" s="18" t="s">
        <v>8811</v>
      </c>
      <c r="L3207" s="18" t="s">
        <v>5901</v>
      </c>
      <c r="N3207" s="20">
        <v>45322</v>
      </c>
      <c r="O3207" s="18" t="s">
        <v>8812</v>
      </c>
      <c r="P3207" s="18" t="s">
        <v>8811</v>
      </c>
      <c r="Q3207" s="18" t="s">
        <v>8792</v>
      </c>
      <c r="R3207" s="18">
        <v>1.4</v>
      </c>
      <c r="T3207" s="18">
        <v>0</v>
      </c>
      <c r="U3207" s="18">
        <v>0</v>
      </c>
    </row>
    <row r="3208" spans="2:21" x14ac:dyDescent="0.4">
      <c r="B3208" s="18" t="s">
        <v>5926</v>
      </c>
      <c r="C3208" s="18" t="s">
        <v>5910</v>
      </c>
      <c r="D3208" s="18" t="s">
        <v>6398</v>
      </c>
      <c r="E3208" s="19" t="s">
        <v>8789</v>
      </c>
      <c r="F3208" s="18" t="s">
        <v>5935</v>
      </c>
      <c r="G3208" s="18" t="s">
        <v>703</v>
      </c>
      <c r="H3208" s="18" t="s">
        <v>6466</v>
      </c>
      <c r="I3208" s="19" t="s">
        <v>6558</v>
      </c>
      <c r="J3208" s="18" t="s">
        <v>5843</v>
      </c>
      <c r="K3208" s="18" t="s">
        <v>8813</v>
      </c>
      <c r="L3208" s="18" t="s">
        <v>5901</v>
      </c>
      <c r="N3208" s="20">
        <v>45322</v>
      </c>
      <c r="O3208" s="18" t="s">
        <v>8814</v>
      </c>
      <c r="P3208" s="18" t="s">
        <v>8813</v>
      </c>
      <c r="Q3208" s="18" t="s">
        <v>8792</v>
      </c>
      <c r="R3208" s="18">
        <v>1.4</v>
      </c>
      <c r="T3208" s="18">
        <v>0</v>
      </c>
      <c r="U3208" s="18">
        <v>0</v>
      </c>
    </row>
    <row r="3209" spans="2:21" x14ac:dyDescent="0.4">
      <c r="B3209" s="18" t="s">
        <v>5926</v>
      </c>
      <c r="C3209" s="18" t="s">
        <v>5910</v>
      </c>
      <c r="D3209" s="18" t="s">
        <v>6398</v>
      </c>
      <c r="E3209" s="19" t="s">
        <v>8789</v>
      </c>
      <c r="F3209" s="18" t="s">
        <v>5935</v>
      </c>
      <c r="G3209" s="18" t="s">
        <v>275</v>
      </c>
      <c r="H3209" s="18" t="s">
        <v>6302</v>
      </c>
      <c r="I3209" s="19" t="s">
        <v>6474</v>
      </c>
      <c r="J3209" s="18" t="s">
        <v>5899</v>
      </c>
      <c r="K3209" s="18" t="s">
        <v>8815</v>
      </c>
      <c r="L3209" s="18" t="s">
        <v>5901</v>
      </c>
      <c r="N3209" s="20">
        <v>45322</v>
      </c>
      <c r="O3209" s="18" t="s">
        <v>8816</v>
      </c>
      <c r="P3209" s="18" t="s">
        <v>8815</v>
      </c>
      <c r="Q3209" s="18" t="s">
        <v>8792</v>
      </c>
      <c r="R3209" s="18">
        <v>1.8</v>
      </c>
      <c r="T3209" s="18">
        <v>0</v>
      </c>
      <c r="U3209" s="18">
        <v>0</v>
      </c>
    </row>
    <row r="3210" spans="2:21" x14ac:dyDescent="0.4">
      <c r="B3210" s="18" t="s">
        <v>5926</v>
      </c>
      <c r="C3210" s="18" t="s">
        <v>5910</v>
      </c>
      <c r="D3210" s="18" t="s">
        <v>6398</v>
      </c>
      <c r="E3210" s="19" t="s">
        <v>8789</v>
      </c>
      <c r="F3210" s="18" t="s">
        <v>5935</v>
      </c>
      <c r="G3210" s="18" t="s">
        <v>275</v>
      </c>
      <c r="H3210" s="18" t="s">
        <v>6302</v>
      </c>
      <c r="I3210" s="19" t="s">
        <v>6474</v>
      </c>
      <c r="J3210" s="18" t="s">
        <v>5904</v>
      </c>
      <c r="K3210" s="18" t="s">
        <v>8817</v>
      </c>
      <c r="L3210" s="18" t="s">
        <v>5901</v>
      </c>
      <c r="N3210" s="20">
        <v>45322</v>
      </c>
      <c r="O3210" s="18" t="s">
        <v>8818</v>
      </c>
      <c r="P3210" s="18" t="s">
        <v>8817</v>
      </c>
      <c r="Q3210" s="18" t="s">
        <v>8792</v>
      </c>
      <c r="R3210" s="18">
        <v>1.8</v>
      </c>
      <c r="T3210" s="18">
        <v>0</v>
      </c>
      <c r="U3210" s="18">
        <v>0</v>
      </c>
    </row>
    <row r="3211" spans="2:21" x14ac:dyDescent="0.4">
      <c r="B3211" s="18" t="s">
        <v>5926</v>
      </c>
      <c r="C3211" s="18" t="s">
        <v>5910</v>
      </c>
      <c r="D3211" s="18" t="s">
        <v>6398</v>
      </c>
      <c r="E3211" s="19" t="s">
        <v>8789</v>
      </c>
      <c r="F3211" s="18" t="s">
        <v>5935</v>
      </c>
      <c r="G3211" s="18" t="s">
        <v>275</v>
      </c>
      <c r="H3211" s="18" t="s">
        <v>6302</v>
      </c>
      <c r="I3211" s="19" t="s">
        <v>6474</v>
      </c>
      <c r="J3211" s="18" t="s">
        <v>5843</v>
      </c>
      <c r="K3211" s="18" t="s">
        <v>8819</v>
      </c>
      <c r="L3211" s="18" t="s">
        <v>5901</v>
      </c>
      <c r="N3211" s="20">
        <v>45322</v>
      </c>
      <c r="O3211" s="18" t="s">
        <v>8820</v>
      </c>
      <c r="P3211" s="18" t="s">
        <v>8819</v>
      </c>
      <c r="Q3211" s="18" t="s">
        <v>8792</v>
      </c>
      <c r="R3211" s="18">
        <v>1.8</v>
      </c>
      <c r="T3211" s="18">
        <v>0</v>
      </c>
      <c r="U3211" s="18">
        <v>0</v>
      </c>
    </row>
    <row r="3212" spans="2:21" x14ac:dyDescent="0.4">
      <c r="B3212" s="18" t="s">
        <v>5926</v>
      </c>
      <c r="C3212" s="18" t="s">
        <v>5910</v>
      </c>
      <c r="D3212" s="18" t="s">
        <v>6398</v>
      </c>
      <c r="E3212" s="19" t="s">
        <v>8789</v>
      </c>
      <c r="F3212" s="18" t="s">
        <v>5935</v>
      </c>
      <c r="G3212" s="18" t="s">
        <v>39</v>
      </c>
      <c r="H3212" s="18" t="s">
        <v>6318</v>
      </c>
      <c r="I3212" s="19" t="s">
        <v>6416</v>
      </c>
      <c r="J3212" s="18" t="s">
        <v>5899</v>
      </c>
      <c r="K3212" s="18" t="s">
        <v>8821</v>
      </c>
      <c r="L3212" s="18" t="s">
        <v>5901</v>
      </c>
      <c r="N3212" s="20">
        <v>45322</v>
      </c>
      <c r="O3212" s="18" t="s">
        <v>8822</v>
      </c>
      <c r="P3212" s="18" t="s">
        <v>8821</v>
      </c>
      <c r="Q3212" s="18" t="s">
        <v>8792</v>
      </c>
      <c r="R3212" s="18">
        <v>2.9</v>
      </c>
      <c r="T3212" s="18">
        <v>0</v>
      </c>
      <c r="U3212" s="18">
        <v>0</v>
      </c>
    </row>
    <row r="3213" spans="2:21" x14ac:dyDescent="0.4">
      <c r="B3213" s="18" t="s">
        <v>5926</v>
      </c>
      <c r="C3213" s="18" t="s">
        <v>5910</v>
      </c>
      <c r="D3213" s="18" t="s">
        <v>6398</v>
      </c>
      <c r="E3213" s="19" t="s">
        <v>8789</v>
      </c>
      <c r="F3213" s="18" t="s">
        <v>5935</v>
      </c>
      <c r="G3213" s="18" t="s">
        <v>39</v>
      </c>
      <c r="H3213" s="18" t="s">
        <v>6318</v>
      </c>
      <c r="I3213" s="19" t="s">
        <v>6416</v>
      </c>
      <c r="J3213" s="18" t="s">
        <v>5904</v>
      </c>
      <c r="K3213" s="18" t="s">
        <v>8823</v>
      </c>
      <c r="L3213" s="18" t="s">
        <v>5901</v>
      </c>
      <c r="N3213" s="20">
        <v>45322</v>
      </c>
      <c r="O3213" s="18" t="s">
        <v>8824</v>
      </c>
      <c r="P3213" s="18" t="s">
        <v>8823</v>
      </c>
      <c r="Q3213" s="18" t="s">
        <v>8792</v>
      </c>
      <c r="R3213" s="18">
        <v>2.9</v>
      </c>
      <c r="T3213" s="18">
        <v>0</v>
      </c>
      <c r="U3213" s="18">
        <v>0</v>
      </c>
    </row>
    <row r="3214" spans="2:21" x14ac:dyDescent="0.4">
      <c r="B3214" s="18" t="s">
        <v>5926</v>
      </c>
      <c r="C3214" s="18" t="s">
        <v>5910</v>
      </c>
      <c r="D3214" s="18" t="s">
        <v>6398</v>
      </c>
      <c r="E3214" s="19" t="s">
        <v>8789</v>
      </c>
      <c r="F3214" s="18" t="s">
        <v>5935</v>
      </c>
      <c r="G3214" s="18" t="s">
        <v>39</v>
      </c>
      <c r="H3214" s="18" t="s">
        <v>6318</v>
      </c>
      <c r="I3214" s="19" t="s">
        <v>6416</v>
      </c>
      <c r="J3214" s="18" t="s">
        <v>5843</v>
      </c>
      <c r="K3214" s="18" t="s">
        <v>8825</v>
      </c>
      <c r="L3214" s="18" t="s">
        <v>5901</v>
      </c>
      <c r="N3214" s="20">
        <v>45322</v>
      </c>
      <c r="O3214" s="18" t="s">
        <v>8826</v>
      </c>
      <c r="P3214" s="18" t="s">
        <v>8825</v>
      </c>
      <c r="Q3214" s="18" t="s">
        <v>8792</v>
      </c>
      <c r="R3214" s="18">
        <v>2.9</v>
      </c>
      <c r="T3214" s="18">
        <v>0</v>
      </c>
      <c r="U3214" s="18">
        <v>0</v>
      </c>
    </row>
    <row r="3215" spans="2:21" x14ac:dyDescent="0.4">
      <c r="B3215" s="28" t="s">
        <v>5926</v>
      </c>
      <c r="C3215" s="28" t="s">
        <v>5910</v>
      </c>
      <c r="D3215" s="28" t="s">
        <v>6398</v>
      </c>
      <c r="E3215" s="29" t="s">
        <v>122</v>
      </c>
      <c r="F3215" s="28" t="s">
        <v>6047</v>
      </c>
      <c r="G3215" s="28" t="s">
        <v>926</v>
      </c>
      <c r="H3215" s="28" t="s">
        <v>6145</v>
      </c>
      <c r="I3215" s="29" t="s">
        <v>6558</v>
      </c>
      <c r="J3215" s="28" t="s">
        <v>5899</v>
      </c>
      <c r="K3215" s="28" t="s">
        <v>6712</v>
      </c>
      <c r="L3215" s="28" t="s">
        <v>5901</v>
      </c>
      <c r="M3215" s="29"/>
      <c r="N3215" s="30">
        <v>45322</v>
      </c>
      <c r="O3215" s="28" t="s">
        <v>6713</v>
      </c>
      <c r="P3215" s="18" t="s">
        <v>6712</v>
      </c>
      <c r="Q3215" s="18" t="s">
        <v>6660</v>
      </c>
      <c r="R3215" s="18">
        <v>1.4</v>
      </c>
      <c r="T3215" s="18">
        <v>0</v>
      </c>
      <c r="U3215" s="18">
        <v>0</v>
      </c>
    </row>
    <row r="3216" spans="2:21" x14ac:dyDescent="0.4">
      <c r="B3216" s="28" t="s">
        <v>5926</v>
      </c>
      <c r="C3216" s="28" t="s">
        <v>5910</v>
      </c>
      <c r="D3216" s="28" t="s">
        <v>6398</v>
      </c>
      <c r="E3216" s="29" t="s">
        <v>122</v>
      </c>
      <c r="F3216" s="28" t="s">
        <v>6047</v>
      </c>
      <c r="G3216" s="28" t="s">
        <v>926</v>
      </c>
      <c r="H3216" s="28" t="s">
        <v>6145</v>
      </c>
      <c r="I3216" s="29" t="s">
        <v>6558</v>
      </c>
      <c r="J3216" s="28" t="s">
        <v>5904</v>
      </c>
      <c r="K3216" s="28" t="s">
        <v>6714</v>
      </c>
      <c r="L3216" s="28" t="s">
        <v>5901</v>
      </c>
      <c r="M3216" s="29"/>
      <c r="N3216" s="30">
        <v>45322</v>
      </c>
      <c r="O3216" s="28" t="s">
        <v>6715</v>
      </c>
      <c r="P3216" s="18" t="s">
        <v>6714</v>
      </c>
      <c r="Q3216" s="18" t="s">
        <v>6660</v>
      </c>
      <c r="R3216" s="18">
        <v>1.4</v>
      </c>
      <c r="T3216" s="18">
        <v>0</v>
      </c>
      <c r="U3216" s="18">
        <v>0</v>
      </c>
    </row>
    <row r="3217" spans="2:21" x14ac:dyDescent="0.4">
      <c r="B3217" s="28" t="s">
        <v>5926</v>
      </c>
      <c r="C3217" s="28" t="s">
        <v>5910</v>
      </c>
      <c r="D3217" s="28" t="s">
        <v>6398</v>
      </c>
      <c r="E3217" s="29" t="s">
        <v>122</v>
      </c>
      <c r="F3217" s="28" t="s">
        <v>6047</v>
      </c>
      <c r="G3217" s="28" t="s">
        <v>926</v>
      </c>
      <c r="H3217" s="28" t="s">
        <v>6145</v>
      </c>
      <c r="I3217" s="29" t="s">
        <v>6558</v>
      </c>
      <c r="J3217" s="28" t="s">
        <v>5843</v>
      </c>
      <c r="K3217" s="28" t="s">
        <v>6716</v>
      </c>
      <c r="L3217" s="28" t="s">
        <v>5901</v>
      </c>
      <c r="M3217" s="29"/>
      <c r="N3217" s="30">
        <v>45322</v>
      </c>
      <c r="O3217" s="28" t="s">
        <v>6717</v>
      </c>
      <c r="P3217" s="18" t="s">
        <v>6716</v>
      </c>
      <c r="Q3217" s="18" t="s">
        <v>6660</v>
      </c>
      <c r="R3217" s="18">
        <v>1.4</v>
      </c>
      <c r="T3217" s="18">
        <v>0</v>
      </c>
      <c r="U3217" s="18">
        <v>0</v>
      </c>
    </row>
    <row r="3218" spans="2:21" x14ac:dyDescent="0.4">
      <c r="B3218" s="28" t="s">
        <v>5926</v>
      </c>
      <c r="C3218" s="28" t="s">
        <v>5910</v>
      </c>
      <c r="D3218" s="28" t="s">
        <v>6398</v>
      </c>
      <c r="E3218" s="29" t="s">
        <v>122</v>
      </c>
      <c r="F3218" s="28" t="s">
        <v>6047</v>
      </c>
      <c r="G3218" s="28" t="s">
        <v>926</v>
      </c>
      <c r="H3218" s="28" t="s">
        <v>6145</v>
      </c>
      <c r="I3218" s="29" t="s">
        <v>6558</v>
      </c>
      <c r="J3218" s="28" t="s">
        <v>5923</v>
      </c>
      <c r="K3218" s="28" t="s">
        <v>6718</v>
      </c>
      <c r="L3218" s="28" t="s">
        <v>5901</v>
      </c>
      <c r="M3218" s="29"/>
      <c r="N3218" s="30">
        <v>45322</v>
      </c>
      <c r="O3218" s="28" t="s">
        <v>6719</v>
      </c>
      <c r="P3218" s="18" t="s">
        <v>6718</v>
      </c>
      <c r="Q3218" s="18" t="s">
        <v>6660</v>
      </c>
      <c r="R3218" s="18">
        <v>1.4</v>
      </c>
      <c r="T3218" s="18">
        <v>0</v>
      </c>
      <c r="U3218" s="18">
        <v>0</v>
      </c>
    </row>
    <row r="3219" spans="2:21" x14ac:dyDescent="0.4">
      <c r="B3219" s="28" t="s">
        <v>5926</v>
      </c>
      <c r="C3219" s="28" t="s">
        <v>5910</v>
      </c>
      <c r="D3219" s="28" t="s">
        <v>6398</v>
      </c>
      <c r="E3219" s="29" t="s">
        <v>122</v>
      </c>
      <c r="F3219" s="28" t="s">
        <v>6047</v>
      </c>
      <c r="G3219" s="28" t="s">
        <v>703</v>
      </c>
      <c r="H3219" s="28" t="s">
        <v>6466</v>
      </c>
      <c r="I3219" s="29" t="s">
        <v>6467</v>
      </c>
      <c r="J3219" s="28" t="s">
        <v>5899</v>
      </c>
      <c r="K3219" s="28" t="s">
        <v>6720</v>
      </c>
      <c r="L3219" s="28" t="s">
        <v>5901</v>
      </c>
      <c r="M3219" s="29"/>
      <c r="N3219" s="30">
        <v>45322</v>
      </c>
      <c r="O3219" s="28" t="s">
        <v>6721</v>
      </c>
      <c r="P3219" s="18" t="s">
        <v>6720</v>
      </c>
      <c r="Q3219" s="18" t="s">
        <v>6660</v>
      </c>
      <c r="R3219" s="18">
        <v>1.7</v>
      </c>
      <c r="T3219" s="18">
        <v>0</v>
      </c>
      <c r="U3219" s="18">
        <v>0</v>
      </c>
    </row>
    <row r="3220" spans="2:21" x14ac:dyDescent="0.4">
      <c r="B3220" s="28" t="s">
        <v>5926</v>
      </c>
      <c r="C3220" s="28" t="s">
        <v>5910</v>
      </c>
      <c r="D3220" s="28" t="s">
        <v>6398</v>
      </c>
      <c r="E3220" s="29" t="s">
        <v>122</v>
      </c>
      <c r="F3220" s="28" t="s">
        <v>6047</v>
      </c>
      <c r="G3220" s="28" t="s">
        <v>703</v>
      </c>
      <c r="H3220" s="28" t="s">
        <v>6466</v>
      </c>
      <c r="I3220" s="29" t="s">
        <v>6467</v>
      </c>
      <c r="J3220" s="28" t="s">
        <v>5904</v>
      </c>
      <c r="K3220" s="28" t="s">
        <v>6722</v>
      </c>
      <c r="L3220" s="28" t="s">
        <v>5901</v>
      </c>
      <c r="M3220" s="29"/>
      <c r="N3220" s="30">
        <v>45322</v>
      </c>
      <c r="O3220" s="28" t="s">
        <v>6723</v>
      </c>
      <c r="P3220" s="18" t="s">
        <v>6722</v>
      </c>
      <c r="Q3220" s="18" t="s">
        <v>6660</v>
      </c>
      <c r="R3220" s="18">
        <v>1.7</v>
      </c>
      <c r="T3220" s="18">
        <v>0</v>
      </c>
      <c r="U3220" s="18">
        <v>0</v>
      </c>
    </row>
    <row r="3221" spans="2:21" x14ac:dyDescent="0.4">
      <c r="B3221" s="28" t="s">
        <v>5926</v>
      </c>
      <c r="C3221" s="28" t="s">
        <v>5910</v>
      </c>
      <c r="D3221" s="28" t="s">
        <v>6398</v>
      </c>
      <c r="E3221" s="29" t="s">
        <v>122</v>
      </c>
      <c r="F3221" s="28" t="s">
        <v>6047</v>
      </c>
      <c r="G3221" s="28" t="s">
        <v>703</v>
      </c>
      <c r="H3221" s="28" t="s">
        <v>6466</v>
      </c>
      <c r="I3221" s="29" t="s">
        <v>6467</v>
      </c>
      <c r="J3221" s="28" t="s">
        <v>5843</v>
      </c>
      <c r="K3221" s="28" t="s">
        <v>6724</v>
      </c>
      <c r="L3221" s="28" t="s">
        <v>5901</v>
      </c>
      <c r="M3221" s="29"/>
      <c r="N3221" s="30">
        <v>45322</v>
      </c>
      <c r="O3221" s="28" t="s">
        <v>6725</v>
      </c>
      <c r="P3221" s="18" t="s">
        <v>6724</v>
      </c>
      <c r="Q3221" s="18" t="s">
        <v>6660</v>
      </c>
      <c r="R3221" s="18">
        <v>1.7</v>
      </c>
      <c r="T3221" s="18">
        <v>0</v>
      </c>
      <c r="U3221" s="18">
        <v>0</v>
      </c>
    </row>
    <row r="3222" spans="2:21" x14ac:dyDescent="0.4">
      <c r="B3222" s="28" t="s">
        <v>5926</v>
      </c>
      <c r="C3222" s="28" t="s">
        <v>5910</v>
      </c>
      <c r="D3222" s="28" t="s">
        <v>6398</v>
      </c>
      <c r="E3222" s="29" t="s">
        <v>122</v>
      </c>
      <c r="F3222" s="28" t="s">
        <v>6047</v>
      </c>
      <c r="G3222" s="28" t="s">
        <v>275</v>
      </c>
      <c r="H3222" s="28" t="s">
        <v>6302</v>
      </c>
      <c r="I3222" s="29" t="s">
        <v>6474</v>
      </c>
      <c r="J3222" s="28" t="s">
        <v>5899</v>
      </c>
      <c r="K3222" s="28" t="s">
        <v>6726</v>
      </c>
      <c r="L3222" s="28" t="s">
        <v>5901</v>
      </c>
      <c r="M3222" s="29"/>
      <c r="N3222" s="30">
        <v>45322</v>
      </c>
      <c r="O3222" s="28" t="s">
        <v>6727</v>
      </c>
      <c r="P3222" s="18" t="s">
        <v>6726</v>
      </c>
      <c r="Q3222" s="18" t="s">
        <v>6660</v>
      </c>
      <c r="R3222" s="18">
        <v>1.8</v>
      </c>
      <c r="T3222" s="18">
        <v>0</v>
      </c>
      <c r="U3222" s="18">
        <v>0</v>
      </c>
    </row>
    <row r="3223" spans="2:21" x14ac:dyDescent="0.4">
      <c r="B3223" s="28" t="s">
        <v>5926</v>
      </c>
      <c r="C3223" s="28" t="s">
        <v>5910</v>
      </c>
      <c r="D3223" s="28" t="s">
        <v>6398</v>
      </c>
      <c r="E3223" s="29" t="s">
        <v>122</v>
      </c>
      <c r="F3223" s="28" t="s">
        <v>6047</v>
      </c>
      <c r="G3223" s="28" t="s">
        <v>275</v>
      </c>
      <c r="H3223" s="28" t="s">
        <v>6302</v>
      </c>
      <c r="I3223" s="29" t="s">
        <v>6474</v>
      </c>
      <c r="J3223" s="28" t="s">
        <v>5904</v>
      </c>
      <c r="K3223" s="28" t="s">
        <v>6728</v>
      </c>
      <c r="L3223" s="28" t="s">
        <v>5901</v>
      </c>
      <c r="M3223" s="29"/>
      <c r="N3223" s="30">
        <v>45322</v>
      </c>
      <c r="O3223" s="28" t="s">
        <v>6729</v>
      </c>
      <c r="P3223" s="18" t="s">
        <v>6728</v>
      </c>
      <c r="Q3223" s="18" t="s">
        <v>6660</v>
      </c>
      <c r="R3223" s="18">
        <v>1.8</v>
      </c>
      <c r="T3223" s="18">
        <v>0</v>
      </c>
      <c r="U3223" s="18">
        <v>0</v>
      </c>
    </row>
    <row r="3224" spans="2:21" x14ac:dyDescent="0.4">
      <c r="B3224" s="28" t="s">
        <v>5926</v>
      </c>
      <c r="C3224" s="28" t="s">
        <v>5910</v>
      </c>
      <c r="D3224" s="28" t="s">
        <v>6398</v>
      </c>
      <c r="E3224" s="29" t="s">
        <v>122</v>
      </c>
      <c r="F3224" s="28" t="s">
        <v>6047</v>
      </c>
      <c r="G3224" s="28" t="s">
        <v>275</v>
      </c>
      <c r="H3224" s="28" t="s">
        <v>6302</v>
      </c>
      <c r="I3224" s="29" t="s">
        <v>6474</v>
      </c>
      <c r="J3224" s="28" t="s">
        <v>5843</v>
      </c>
      <c r="K3224" s="28" t="s">
        <v>6730</v>
      </c>
      <c r="L3224" s="28" t="s">
        <v>5901</v>
      </c>
      <c r="M3224" s="29"/>
      <c r="N3224" s="30">
        <v>45322</v>
      </c>
      <c r="O3224" s="28" t="s">
        <v>6731</v>
      </c>
      <c r="P3224" s="18" t="s">
        <v>6730</v>
      </c>
      <c r="Q3224" s="18" t="s">
        <v>6660</v>
      </c>
      <c r="R3224" s="18">
        <v>1.8</v>
      </c>
      <c r="T3224" s="18">
        <v>0</v>
      </c>
      <c r="U3224" s="18">
        <v>0</v>
      </c>
    </row>
    <row r="3225" spans="2:21" x14ac:dyDescent="0.4">
      <c r="B3225" s="28" t="s">
        <v>5926</v>
      </c>
      <c r="C3225" s="28" t="s">
        <v>5910</v>
      </c>
      <c r="D3225" s="28" t="s">
        <v>6398</v>
      </c>
      <c r="E3225" s="29" t="s">
        <v>122</v>
      </c>
      <c r="F3225" s="28" t="s">
        <v>6047</v>
      </c>
      <c r="G3225" s="28" t="s">
        <v>39</v>
      </c>
      <c r="H3225" s="28" t="s">
        <v>6318</v>
      </c>
      <c r="I3225" s="29" t="s">
        <v>6416</v>
      </c>
      <c r="J3225" s="28" t="s">
        <v>5899</v>
      </c>
      <c r="K3225" s="28" t="s">
        <v>6732</v>
      </c>
      <c r="L3225" s="28" t="s">
        <v>5901</v>
      </c>
      <c r="M3225" s="29"/>
      <c r="N3225" s="30">
        <v>45322</v>
      </c>
      <c r="O3225" s="28" t="s">
        <v>6733</v>
      </c>
      <c r="P3225" s="18" t="s">
        <v>6732</v>
      </c>
      <c r="Q3225" s="18" t="s">
        <v>6660</v>
      </c>
      <c r="R3225" s="18">
        <v>2.9</v>
      </c>
      <c r="T3225" s="18">
        <v>0</v>
      </c>
      <c r="U3225" s="18">
        <v>0</v>
      </c>
    </row>
    <row r="3226" spans="2:21" x14ac:dyDescent="0.4">
      <c r="B3226" s="28" t="s">
        <v>5926</v>
      </c>
      <c r="C3226" s="28" t="s">
        <v>5910</v>
      </c>
      <c r="D3226" s="28" t="s">
        <v>6398</v>
      </c>
      <c r="E3226" s="29" t="s">
        <v>122</v>
      </c>
      <c r="F3226" s="28" t="s">
        <v>6047</v>
      </c>
      <c r="G3226" s="28" t="s">
        <v>39</v>
      </c>
      <c r="H3226" s="28" t="s">
        <v>6318</v>
      </c>
      <c r="I3226" s="29" t="s">
        <v>6416</v>
      </c>
      <c r="J3226" s="28" t="s">
        <v>5904</v>
      </c>
      <c r="K3226" s="28" t="s">
        <v>6734</v>
      </c>
      <c r="L3226" s="28" t="s">
        <v>5901</v>
      </c>
      <c r="M3226" s="29"/>
      <c r="N3226" s="30">
        <v>45322</v>
      </c>
      <c r="O3226" s="28" t="s">
        <v>6735</v>
      </c>
      <c r="P3226" s="18" t="s">
        <v>6734</v>
      </c>
      <c r="Q3226" s="18" t="s">
        <v>6660</v>
      </c>
      <c r="R3226" s="18">
        <v>2.9</v>
      </c>
      <c r="T3226" s="18">
        <v>0</v>
      </c>
      <c r="U3226" s="18">
        <v>0</v>
      </c>
    </row>
    <row r="3227" spans="2:21" x14ac:dyDescent="0.4">
      <c r="B3227" s="28" t="s">
        <v>5926</v>
      </c>
      <c r="C3227" s="28" t="s">
        <v>5910</v>
      </c>
      <c r="D3227" s="28" t="s">
        <v>6398</v>
      </c>
      <c r="E3227" s="29" t="s">
        <v>122</v>
      </c>
      <c r="F3227" s="28" t="s">
        <v>6047</v>
      </c>
      <c r="G3227" s="28" t="s">
        <v>39</v>
      </c>
      <c r="H3227" s="28" t="s">
        <v>6318</v>
      </c>
      <c r="I3227" s="29" t="s">
        <v>6416</v>
      </c>
      <c r="J3227" s="28" t="s">
        <v>5843</v>
      </c>
      <c r="K3227" s="28" t="s">
        <v>6736</v>
      </c>
      <c r="L3227" s="28" t="s">
        <v>5901</v>
      </c>
      <c r="M3227" s="29"/>
      <c r="N3227" s="30">
        <v>45322</v>
      </c>
      <c r="O3227" s="28" t="s">
        <v>6737</v>
      </c>
      <c r="P3227" s="18" t="s">
        <v>6736</v>
      </c>
      <c r="Q3227" s="18" t="s">
        <v>6660</v>
      </c>
      <c r="R3227" s="18">
        <v>2.9</v>
      </c>
      <c r="T3227" s="18">
        <v>0</v>
      </c>
      <c r="U3227" s="18">
        <v>0</v>
      </c>
    </row>
    <row r="3228" spans="2:21" x14ac:dyDescent="0.4">
      <c r="B3228" s="18" t="s">
        <v>5926</v>
      </c>
      <c r="C3228" s="18" t="s">
        <v>5910</v>
      </c>
      <c r="D3228" s="18" t="s">
        <v>6398</v>
      </c>
      <c r="E3228" s="19" t="s">
        <v>105</v>
      </c>
      <c r="F3228" s="18" t="s">
        <v>6047</v>
      </c>
      <c r="G3228" s="18" t="s">
        <v>926</v>
      </c>
      <c r="H3228" s="18" t="s">
        <v>6145</v>
      </c>
      <c r="I3228" s="19" t="s">
        <v>6126</v>
      </c>
      <c r="J3228" s="18" t="s">
        <v>5899</v>
      </c>
      <c r="K3228" s="18" t="s">
        <v>17369</v>
      </c>
      <c r="L3228" s="18" t="s">
        <v>5901</v>
      </c>
      <c r="N3228" s="20">
        <v>45322</v>
      </c>
      <c r="O3228" s="18" t="s">
        <v>17370</v>
      </c>
      <c r="P3228" s="18" t="s">
        <v>17369</v>
      </c>
      <c r="Q3228" s="18" t="s">
        <v>17308</v>
      </c>
      <c r="R3228" s="18">
        <v>1.2</v>
      </c>
      <c r="T3228" s="18">
        <v>0</v>
      </c>
      <c r="U3228" s="18">
        <v>0</v>
      </c>
    </row>
    <row r="3229" spans="2:21" x14ac:dyDescent="0.4">
      <c r="B3229" s="18" t="s">
        <v>5926</v>
      </c>
      <c r="C3229" s="18" t="s">
        <v>5910</v>
      </c>
      <c r="D3229" s="18" t="s">
        <v>6398</v>
      </c>
      <c r="E3229" s="19" t="s">
        <v>105</v>
      </c>
      <c r="F3229" s="18" t="s">
        <v>6047</v>
      </c>
      <c r="G3229" s="18" t="s">
        <v>926</v>
      </c>
      <c r="H3229" s="18" t="s">
        <v>6145</v>
      </c>
      <c r="I3229" s="19" t="s">
        <v>6126</v>
      </c>
      <c r="J3229" s="18" t="s">
        <v>5904</v>
      </c>
      <c r="K3229" s="18" t="s">
        <v>17371</v>
      </c>
      <c r="L3229" s="18" t="s">
        <v>5901</v>
      </c>
      <c r="N3229" s="20">
        <v>45322</v>
      </c>
      <c r="O3229" s="18" t="s">
        <v>17372</v>
      </c>
      <c r="P3229" s="18" t="s">
        <v>17371</v>
      </c>
      <c r="Q3229" s="18" t="s">
        <v>17308</v>
      </c>
      <c r="R3229" s="18">
        <v>1.2</v>
      </c>
      <c r="T3229" s="18">
        <v>0</v>
      </c>
      <c r="U3229" s="18">
        <v>0</v>
      </c>
    </row>
    <row r="3230" spans="2:21" x14ac:dyDescent="0.4">
      <c r="B3230" s="18" t="s">
        <v>5926</v>
      </c>
      <c r="C3230" s="18" t="s">
        <v>5910</v>
      </c>
      <c r="D3230" s="18" t="s">
        <v>6398</v>
      </c>
      <c r="E3230" s="19" t="s">
        <v>105</v>
      </c>
      <c r="F3230" s="18" t="s">
        <v>6047</v>
      </c>
      <c r="G3230" s="18" t="s">
        <v>926</v>
      </c>
      <c r="H3230" s="18" t="s">
        <v>6145</v>
      </c>
      <c r="I3230" s="19" t="s">
        <v>6126</v>
      </c>
      <c r="J3230" s="18" t="s">
        <v>5843</v>
      </c>
      <c r="K3230" s="18" t="s">
        <v>17373</v>
      </c>
      <c r="L3230" s="18" t="s">
        <v>5901</v>
      </c>
      <c r="N3230" s="20">
        <v>45322</v>
      </c>
      <c r="O3230" s="18" t="s">
        <v>17374</v>
      </c>
      <c r="P3230" s="18" t="s">
        <v>17373</v>
      </c>
      <c r="Q3230" s="18" t="s">
        <v>17308</v>
      </c>
      <c r="R3230" s="18">
        <v>1.2</v>
      </c>
      <c r="T3230" s="18">
        <v>0</v>
      </c>
      <c r="U3230" s="18">
        <v>0</v>
      </c>
    </row>
    <row r="3231" spans="2:21" x14ac:dyDescent="0.4">
      <c r="B3231" s="18" t="s">
        <v>5926</v>
      </c>
      <c r="C3231" s="18" t="s">
        <v>5910</v>
      </c>
      <c r="D3231" s="18" t="s">
        <v>6398</v>
      </c>
      <c r="E3231" s="19" t="s">
        <v>106</v>
      </c>
      <c r="F3231" s="18" t="s">
        <v>6047</v>
      </c>
      <c r="G3231" s="18" t="s">
        <v>703</v>
      </c>
      <c r="H3231" s="18" t="s">
        <v>6466</v>
      </c>
      <c r="I3231" s="19" t="s">
        <v>8063</v>
      </c>
      <c r="J3231" s="18" t="s">
        <v>5899</v>
      </c>
      <c r="K3231" s="18" t="s">
        <v>8864</v>
      </c>
      <c r="L3231" s="18" t="s">
        <v>5901</v>
      </c>
      <c r="N3231" s="20">
        <v>45322</v>
      </c>
      <c r="O3231" s="18" t="s">
        <v>8865</v>
      </c>
      <c r="P3231" s="18" t="s">
        <v>8864</v>
      </c>
      <c r="Q3231" s="18" t="s">
        <v>8829</v>
      </c>
      <c r="R3231" s="18">
        <v>1.6</v>
      </c>
      <c r="T3231" s="18">
        <v>0</v>
      </c>
      <c r="U3231" s="18">
        <v>0</v>
      </c>
    </row>
    <row r="3232" spans="2:21" x14ac:dyDescent="0.4">
      <c r="B3232" s="18" t="s">
        <v>5926</v>
      </c>
      <c r="C3232" s="18" t="s">
        <v>5910</v>
      </c>
      <c r="D3232" s="18" t="s">
        <v>6398</v>
      </c>
      <c r="E3232" s="19" t="s">
        <v>106</v>
      </c>
      <c r="F3232" s="18" t="s">
        <v>6047</v>
      </c>
      <c r="G3232" s="18" t="s">
        <v>703</v>
      </c>
      <c r="H3232" s="18" t="s">
        <v>6466</v>
      </c>
      <c r="I3232" s="19" t="s">
        <v>8063</v>
      </c>
      <c r="J3232" s="18" t="s">
        <v>5904</v>
      </c>
      <c r="K3232" s="18" t="s">
        <v>8866</v>
      </c>
      <c r="L3232" s="18" t="s">
        <v>5901</v>
      </c>
      <c r="N3232" s="20">
        <v>45322</v>
      </c>
      <c r="O3232" s="18" t="s">
        <v>8867</v>
      </c>
      <c r="P3232" s="18" t="s">
        <v>8866</v>
      </c>
      <c r="Q3232" s="18" t="s">
        <v>8829</v>
      </c>
      <c r="R3232" s="18">
        <v>1.6</v>
      </c>
      <c r="T3232" s="18">
        <v>0</v>
      </c>
      <c r="U3232" s="18">
        <v>0</v>
      </c>
    </row>
    <row r="3233" spans="2:21" x14ac:dyDescent="0.4">
      <c r="B3233" s="18" t="s">
        <v>5926</v>
      </c>
      <c r="C3233" s="18" t="s">
        <v>5910</v>
      </c>
      <c r="D3233" s="18" t="s">
        <v>6398</v>
      </c>
      <c r="E3233" s="19" t="s">
        <v>106</v>
      </c>
      <c r="F3233" s="18" t="s">
        <v>6047</v>
      </c>
      <c r="G3233" s="18" t="s">
        <v>703</v>
      </c>
      <c r="H3233" s="18" t="s">
        <v>6466</v>
      </c>
      <c r="I3233" s="19" t="s">
        <v>8063</v>
      </c>
      <c r="J3233" s="18" t="s">
        <v>5843</v>
      </c>
      <c r="K3233" s="18" t="s">
        <v>8868</v>
      </c>
      <c r="L3233" s="18" t="s">
        <v>5901</v>
      </c>
      <c r="N3233" s="20">
        <v>45322</v>
      </c>
      <c r="O3233" s="18" t="s">
        <v>8869</v>
      </c>
      <c r="P3233" s="18" t="s">
        <v>8868</v>
      </c>
      <c r="Q3233" s="18" t="s">
        <v>8829</v>
      </c>
      <c r="R3233" s="18">
        <v>1.6</v>
      </c>
      <c r="T3233" s="18">
        <v>0</v>
      </c>
      <c r="U3233" s="18">
        <v>0</v>
      </c>
    </row>
    <row r="3234" spans="2:21" x14ac:dyDescent="0.4">
      <c r="B3234" s="18" t="s">
        <v>5926</v>
      </c>
      <c r="C3234" s="18" t="s">
        <v>5910</v>
      </c>
      <c r="D3234" s="18" t="s">
        <v>6398</v>
      </c>
      <c r="E3234" s="19" t="s">
        <v>106</v>
      </c>
      <c r="F3234" s="18" t="s">
        <v>6047</v>
      </c>
      <c r="G3234" s="18" t="s">
        <v>275</v>
      </c>
      <c r="H3234" s="18" t="s">
        <v>6302</v>
      </c>
      <c r="I3234" s="19" t="s">
        <v>6474</v>
      </c>
      <c r="J3234" s="18" t="s">
        <v>5899</v>
      </c>
      <c r="K3234" s="18" t="s">
        <v>8870</v>
      </c>
      <c r="L3234" s="18" t="s">
        <v>5901</v>
      </c>
      <c r="N3234" s="20">
        <v>45322</v>
      </c>
      <c r="O3234" s="18" t="s">
        <v>8871</v>
      </c>
      <c r="P3234" s="18" t="s">
        <v>8870</v>
      </c>
      <c r="Q3234" s="18" t="s">
        <v>8829</v>
      </c>
      <c r="R3234" s="18">
        <v>1.8</v>
      </c>
      <c r="T3234" s="18">
        <v>0</v>
      </c>
      <c r="U3234" s="18">
        <v>0</v>
      </c>
    </row>
    <row r="3235" spans="2:21" x14ac:dyDescent="0.4">
      <c r="B3235" s="18" t="s">
        <v>5926</v>
      </c>
      <c r="C3235" s="18" t="s">
        <v>5910</v>
      </c>
      <c r="D3235" s="18" t="s">
        <v>6398</v>
      </c>
      <c r="E3235" s="19" t="s">
        <v>106</v>
      </c>
      <c r="F3235" s="18" t="s">
        <v>6047</v>
      </c>
      <c r="G3235" s="18" t="s">
        <v>275</v>
      </c>
      <c r="H3235" s="18" t="s">
        <v>6302</v>
      </c>
      <c r="I3235" s="19" t="s">
        <v>6474</v>
      </c>
      <c r="J3235" s="18" t="s">
        <v>5904</v>
      </c>
      <c r="K3235" s="18" t="s">
        <v>8872</v>
      </c>
      <c r="L3235" s="18" t="s">
        <v>5901</v>
      </c>
      <c r="N3235" s="20">
        <v>45322</v>
      </c>
      <c r="O3235" s="18" t="s">
        <v>8873</v>
      </c>
      <c r="P3235" s="18" t="s">
        <v>8872</v>
      </c>
      <c r="Q3235" s="18" t="s">
        <v>8829</v>
      </c>
      <c r="R3235" s="18">
        <v>1.8</v>
      </c>
      <c r="T3235" s="18">
        <v>0</v>
      </c>
      <c r="U3235" s="18">
        <v>0</v>
      </c>
    </row>
    <row r="3236" spans="2:21" x14ac:dyDescent="0.4">
      <c r="B3236" s="18" t="s">
        <v>5926</v>
      </c>
      <c r="C3236" s="18" t="s">
        <v>5910</v>
      </c>
      <c r="D3236" s="18" t="s">
        <v>6398</v>
      </c>
      <c r="E3236" s="19" t="s">
        <v>106</v>
      </c>
      <c r="F3236" s="18" t="s">
        <v>6047</v>
      </c>
      <c r="G3236" s="18" t="s">
        <v>275</v>
      </c>
      <c r="H3236" s="18" t="s">
        <v>6302</v>
      </c>
      <c r="I3236" s="19" t="s">
        <v>6474</v>
      </c>
      <c r="J3236" s="18" t="s">
        <v>5843</v>
      </c>
      <c r="K3236" s="18" t="s">
        <v>8874</v>
      </c>
      <c r="L3236" s="18" t="s">
        <v>5901</v>
      </c>
      <c r="N3236" s="20">
        <v>45322</v>
      </c>
      <c r="O3236" s="18" t="s">
        <v>8875</v>
      </c>
      <c r="P3236" s="18" t="s">
        <v>8874</v>
      </c>
      <c r="Q3236" s="18" t="s">
        <v>8829</v>
      </c>
      <c r="R3236" s="18">
        <v>1.8</v>
      </c>
      <c r="T3236" s="18">
        <v>0</v>
      </c>
      <c r="U3236" s="18">
        <v>0</v>
      </c>
    </row>
    <row r="3237" spans="2:21" x14ac:dyDescent="0.4">
      <c r="B3237" s="18" t="s">
        <v>5926</v>
      </c>
      <c r="C3237" s="18" t="s">
        <v>5910</v>
      </c>
      <c r="D3237" s="18" t="s">
        <v>6398</v>
      </c>
      <c r="E3237" s="19" t="s">
        <v>106</v>
      </c>
      <c r="F3237" s="18" t="s">
        <v>6047</v>
      </c>
      <c r="G3237" s="18" t="s">
        <v>39</v>
      </c>
      <c r="H3237" s="18" t="s">
        <v>6318</v>
      </c>
      <c r="I3237" s="19" t="s">
        <v>6416</v>
      </c>
      <c r="J3237" s="18" t="s">
        <v>5899</v>
      </c>
      <c r="K3237" s="18" t="s">
        <v>8876</v>
      </c>
      <c r="L3237" s="18" t="s">
        <v>5901</v>
      </c>
      <c r="N3237" s="20">
        <v>45322</v>
      </c>
      <c r="O3237" s="18" t="s">
        <v>8877</v>
      </c>
      <c r="P3237" s="18" t="s">
        <v>8876</v>
      </c>
      <c r="Q3237" s="18" t="s">
        <v>8829</v>
      </c>
      <c r="R3237" s="18">
        <v>2.9</v>
      </c>
      <c r="T3237" s="18">
        <v>0</v>
      </c>
      <c r="U3237" s="18">
        <v>0</v>
      </c>
    </row>
    <row r="3238" spans="2:21" x14ac:dyDescent="0.4">
      <c r="B3238" s="18" t="s">
        <v>5926</v>
      </c>
      <c r="C3238" s="18" t="s">
        <v>5910</v>
      </c>
      <c r="D3238" s="18" t="s">
        <v>6398</v>
      </c>
      <c r="E3238" s="19" t="s">
        <v>106</v>
      </c>
      <c r="F3238" s="18" t="s">
        <v>6047</v>
      </c>
      <c r="G3238" s="18" t="s">
        <v>39</v>
      </c>
      <c r="H3238" s="18" t="s">
        <v>6318</v>
      </c>
      <c r="I3238" s="19" t="s">
        <v>6416</v>
      </c>
      <c r="J3238" s="18" t="s">
        <v>5904</v>
      </c>
      <c r="K3238" s="18" t="s">
        <v>8878</v>
      </c>
      <c r="L3238" s="18" t="s">
        <v>5901</v>
      </c>
      <c r="N3238" s="20">
        <v>45322</v>
      </c>
      <c r="O3238" s="18" t="s">
        <v>8879</v>
      </c>
      <c r="P3238" s="18" t="s">
        <v>8878</v>
      </c>
      <c r="Q3238" s="18" t="s">
        <v>8829</v>
      </c>
      <c r="R3238" s="18">
        <v>2.9</v>
      </c>
      <c r="T3238" s="18">
        <v>0</v>
      </c>
      <c r="U3238" s="18">
        <v>0</v>
      </c>
    </row>
    <row r="3239" spans="2:21" x14ac:dyDescent="0.4">
      <c r="B3239" s="18" t="s">
        <v>5926</v>
      </c>
      <c r="C3239" s="18" t="s">
        <v>5910</v>
      </c>
      <c r="D3239" s="18" t="s">
        <v>6398</v>
      </c>
      <c r="E3239" s="19" t="s">
        <v>106</v>
      </c>
      <c r="F3239" s="18" t="s">
        <v>6047</v>
      </c>
      <c r="G3239" s="18" t="s">
        <v>39</v>
      </c>
      <c r="H3239" s="18" t="s">
        <v>6318</v>
      </c>
      <c r="I3239" s="19" t="s">
        <v>6416</v>
      </c>
      <c r="J3239" s="18" t="s">
        <v>5843</v>
      </c>
      <c r="K3239" s="18" t="s">
        <v>8880</v>
      </c>
      <c r="L3239" s="18" t="s">
        <v>5901</v>
      </c>
      <c r="N3239" s="20">
        <v>45322</v>
      </c>
      <c r="O3239" s="18" t="s">
        <v>8881</v>
      </c>
      <c r="P3239" s="18" t="s">
        <v>8880</v>
      </c>
      <c r="Q3239" s="18" t="s">
        <v>8829</v>
      </c>
      <c r="R3239" s="18">
        <v>2.9</v>
      </c>
      <c r="T3239" s="18">
        <v>0</v>
      </c>
      <c r="U3239" s="18">
        <v>0</v>
      </c>
    </row>
    <row r="3240" spans="2:21" x14ac:dyDescent="0.4">
      <c r="B3240" s="18" t="s">
        <v>5926</v>
      </c>
      <c r="C3240" s="18" t="s">
        <v>5910</v>
      </c>
      <c r="D3240" s="18" t="s">
        <v>6398</v>
      </c>
      <c r="E3240" s="19" t="s">
        <v>110</v>
      </c>
      <c r="F3240" s="18" t="s">
        <v>6047</v>
      </c>
      <c r="G3240" s="18" t="s">
        <v>703</v>
      </c>
      <c r="H3240" s="18" t="s">
        <v>6466</v>
      </c>
      <c r="I3240" s="19" t="s">
        <v>6558</v>
      </c>
      <c r="J3240" s="18" t="s">
        <v>5899</v>
      </c>
      <c r="K3240" s="18" t="s">
        <v>9072</v>
      </c>
      <c r="L3240" s="18" t="s">
        <v>5901</v>
      </c>
      <c r="N3240" s="20">
        <v>45322</v>
      </c>
      <c r="O3240" s="18" t="s">
        <v>9073</v>
      </c>
      <c r="P3240" s="18" t="s">
        <v>9072</v>
      </c>
      <c r="Q3240" s="18" t="s">
        <v>9049</v>
      </c>
      <c r="R3240" s="18">
        <v>1.4</v>
      </c>
      <c r="T3240" s="18">
        <v>0</v>
      </c>
      <c r="U3240" s="18">
        <v>0</v>
      </c>
    </row>
    <row r="3241" spans="2:21" x14ac:dyDescent="0.4">
      <c r="B3241" s="18" t="s">
        <v>5926</v>
      </c>
      <c r="C3241" s="18" t="s">
        <v>5910</v>
      </c>
      <c r="D3241" s="18" t="s">
        <v>6398</v>
      </c>
      <c r="E3241" s="19" t="s">
        <v>110</v>
      </c>
      <c r="F3241" s="18" t="s">
        <v>6047</v>
      </c>
      <c r="G3241" s="18" t="s">
        <v>703</v>
      </c>
      <c r="H3241" s="18" t="s">
        <v>6466</v>
      </c>
      <c r="I3241" s="19" t="s">
        <v>6558</v>
      </c>
      <c r="J3241" s="18" t="s">
        <v>5904</v>
      </c>
      <c r="K3241" s="18" t="s">
        <v>9074</v>
      </c>
      <c r="L3241" s="18" t="s">
        <v>5901</v>
      </c>
      <c r="N3241" s="20">
        <v>45322</v>
      </c>
      <c r="O3241" s="18" t="s">
        <v>9075</v>
      </c>
      <c r="P3241" s="18" t="s">
        <v>9074</v>
      </c>
      <c r="Q3241" s="18" t="s">
        <v>9049</v>
      </c>
      <c r="R3241" s="18">
        <v>1.4</v>
      </c>
      <c r="T3241" s="18">
        <v>0</v>
      </c>
      <c r="U3241" s="18">
        <v>0</v>
      </c>
    </row>
    <row r="3242" spans="2:21" x14ac:dyDescent="0.4">
      <c r="B3242" s="18" t="s">
        <v>5926</v>
      </c>
      <c r="C3242" s="18" t="s">
        <v>5910</v>
      </c>
      <c r="D3242" s="18" t="s">
        <v>6398</v>
      </c>
      <c r="E3242" s="19" t="s">
        <v>110</v>
      </c>
      <c r="F3242" s="18" t="s">
        <v>6047</v>
      </c>
      <c r="G3242" s="18" t="s">
        <v>703</v>
      </c>
      <c r="H3242" s="18" t="s">
        <v>6466</v>
      </c>
      <c r="I3242" s="19" t="s">
        <v>6558</v>
      </c>
      <c r="J3242" s="18" t="s">
        <v>5843</v>
      </c>
      <c r="K3242" s="18" t="s">
        <v>9076</v>
      </c>
      <c r="L3242" s="18" t="s">
        <v>5901</v>
      </c>
      <c r="N3242" s="20">
        <v>45322</v>
      </c>
      <c r="O3242" s="18" t="s">
        <v>9077</v>
      </c>
      <c r="P3242" s="18" t="s">
        <v>9076</v>
      </c>
      <c r="Q3242" s="18" t="s">
        <v>9049</v>
      </c>
      <c r="R3242" s="18">
        <v>1.4</v>
      </c>
      <c r="T3242" s="18">
        <v>0</v>
      </c>
      <c r="U3242" s="18">
        <v>0</v>
      </c>
    </row>
    <row r="3243" spans="2:21" x14ac:dyDescent="0.4">
      <c r="B3243" s="18" t="s">
        <v>5926</v>
      </c>
      <c r="C3243" s="18" t="s">
        <v>5910</v>
      </c>
      <c r="D3243" s="18" t="s">
        <v>6398</v>
      </c>
      <c r="E3243" s="19" t="s">
        <v>110</v>
      </c>
      <c r="F3243" s="18" t="s">
        <v>6047</v>
      </c>
      <c r="G3243" s="18" t="s">
        <v>275</v>
      </c>
      <c r="H3243" s="18" t="s">
        <v>6302</v>
      </c>
      <c r="I3243" s="19" t="s">
        <v>6416</v>
      </c>
      <c r="J3243" s="18" t="s">
        <v>5899</v>
      </c>
      <c r="K3243" s="18" t="s">
        <v>9078</v>
      </c>
      <c r="L3243" s="18" t="s">
        <v>5901</v>
      </c>
      <c r="N3243" s="20">
        <v>45322</v>
      </c>
      <c r="O3243" s="18" t="s">
        <v>9079</v>
      </c>
      <c r="P3243" s="18" t="s">
        <v>9078</v>
      </c>
      <c r="Q3243" s="18" t="s">
        <v>9049</v>
      </c>
      <c r="R3243" s="18">
        <v>2.9</v>
      </c>
      <c r="T3243" s="18">
        <v>0</v>
      </c>
      <c r="U3243" s="18">
        <v>0</v>
      </c>
    </row>
    <row r="3244" spans="2:21" x14ac:dyDescent="0.4">
      <c r="B3244" s="18" t="s">
        <v>5926</v>
      </c>
      <c r="C3244" s="18" t="s">
        <v>5910</v>
      </c>
      <c r="D3244" s="18" t="s">
        <v>6398</v>
      </c>
      <c r="E3244" s="19" t="s">
        <v>110</v>
      </c>
      <c r="F3244" s="18" t="s">
        <v>6047</v>
      </c>
      <c r="G3244" s="18" t="s">
        <v>275</v>
      </c>
      <c r="H3244" s="18" t="s">
        <v>6302</v>
      </c>
      <c r="I3244" s="19" t="s">
        <v>6416</v>
      </c>
      <c r="J3244" s="18" t="s">
        <v>5904</v>
      </c>
      <c r="K3244" s="18" t="s">
        <v>9080</v>
      </c>
      <c r="L3244" s="18" t="s">
        <v>5901</v>
      </c>
      <c r="N3244" s="20">
        <v>45322</v>
      </c>
      <c r="O3244" s="18" t="s">
        <v>9081</v>
      </c>
      <c r="P3244" s="18" t="s">
        <v>9080</v>
      </c>
      <c r="Q3244" s="18" t="s">
        <v>9049</v>
      </c>
      <c r="R3244" s="18">
        <v>2.9</v>
      </c>
      <c r="T3244" s="18">
        <v>0</v>
      </c>
      <c r="U3244" s="18">
        <v>0</v>
      </c>
    </row>
    <row r="3245" spans="2:21" x14ac:dyDescent="0.4">
      <c r="B3245" s="18" t="s">
        <v>5926</v>
      </c>
      <c r="C3245" s="18" t="s">
        <v>5910</v>
      </c>
      <c r="D3245" s="18" t="s">
        <v>6398</v>
      </c>
      <c r="E3245" s="19" t="s">
        <v>110</v>
      </c>
      <c r="F3245" s="18" t="s">
        <v>6047</v>
      </c>
      <c r="G3245" s="18" t="s">
        <v>275</v>
      </c>
      <c r="H3245" s="18" t="s">
        <v>6302</v>
      </c>
      <c r="I3245" s="19" t="s">
        <v>6416</v>
      </c>
      <c r="J3245" s="18" t="s">
        <v>5843</v>
      </c>
      <c r="K3245" s="18" t="s">
        <v>9082</v>
      </c>
      <c r="L3245" s="18" t="s">
        <v>5901</v>
      </c>
      <c r="N3245" s="20">
        <v>45322</v>
      </c>
      <c r="O3245" s="18" t="s">
        <v>9083</v>
      </c>
      <c r="P3245" s="18" t="s">
        <v>9082</v>
      </c>
      <c r="Q3245" s="18" t="s">
        <v>9049</v>
      </c>
      <c r="R3245" s="18">
        <v>2.9</v>
      </c>
      <c r="T3245" s="18">
        <v>0</v>
      </c>
      <c r="U3245" s="18">
        <v>0</v>
      </c>
    </row>
    <row r="3246" spans="2:21" x14ac:dyDescent="0.4">
      <c r="B3246" s="18" t="s">
        <v>5926</v>
      </c>
      <c r="C3246" s="18" t="s">
        <v>5910</v>
      </c>
      <c r="D3246" s="18" t="s">
        <v>6398</v>
      </c>
      <c r="E3246" s="19" t="s">
        <v>113</v>
      </c>
      <c r="F3246" s="18" t="s">
        <v>6047</v>
      </c>
      <c r="G3246" s="18" t="s">
        <v>703</v>
      </c>
      <c r="H3246" s="18" t="s">
        <v>6466</v>
      </c>
      <c r="I3246" s="19" t="s">
        <v>6558</v>
      </c>
      <c r="J3246" s="18" t="s">
        <v>5899</v>
      </c>
      <c r="K3246" s="18" t="s">
        <v>8974</v>
      </c>
      <c r="L3246" s="18" t="s">
        <v>5901</v>
      </c>
      <c r="N3246" s="20">
        <v>45322</v>
      </c>
      <c r="O3246" s="18" t="s">
        <v>8975</v>
      </c>
      <c r="P3246" s="18" t="s">
        <v>8974</v>
      </c>
      <c r="Q3246" s="18" t="s">
        <v>8939</v>
      </c>
      <c r="R3246" s="18">
        <v>1.4</v>
      </c>
      <c r="T3246" s="18">
        <v>0</v>
      </c>
      <c r="U3246" s="18">
        <v>0</v>
      </c>
    </row>
    <row r="3247" spans="2:21" x14ac:dyDescent="0.4">
      <c r="B3247" s="18" t="s">
        <v>5926</v>
      </c>
      <c r="C3247" s="18" t="s">
        <v>5910</v>
      </c>
      <c r="D3247" s="18" t="s">
        <v>6398</v>
      </c>
      <c r="E3247" s="19" t="s">
        <v>113</v>
      </c>
      <c r="F3247" s="18" t="s">
        <v>6047</v>
      </c>
      <c r="G3247" s="18" t="s">
        <v>703</v>
      </c>
      <c r="H3247" s="18" t="s">
        <v>6466</v>
      </c>
      <c r="I3247" s="19" t="s">
        <v>6558</v>
      </c>
      <c r="J3247" s="18" t="s">
        <v>5904</v>
      </c>
      <c r="K3247" s="18" t="s">
        <v>8976</v>
      </c>
      <c r="L3247" s="18" t="s">
        <v>5901</v>
      </c>
      <c r="N3247" s="20">
        <v>45322</v>
      </c>
      <c r="O3247" s="18" t="s">
        <v>8977</v>
      </c>
      <c r="P3247" s="18" t="s">
        <v>8976</v>
      </c>
      <c r="Q3247" s="18" t="s">
        <v>8939</v>
      </c>
      <c r="R3247" s="18">
        <v>1.4</v>
      </c>
      <c r="T3247" s="18">
        <v>0</v>
      </c>
      <c r="U3247" s="18">
        <v>0</v>
      </c>
    </row>
    <row r="3248" spans="2:21" x14ac:dyDescent="0.4">
      <c r="B3248" s="18" t="s">
        <v>5926</v>
      </c>
      <c r="C3248" s="18" t="s">
        <v>5910</v>
      </c>
      <c r="D3248" s="18" t="s">
        <v>6398</v>
      </c>
      <c r="E3248" s="19" t="s">
        <v>113</v>
      </c>
      <c r="F3248" s="18" t="s">
        <v>6047</v>
      </c>
      <c r="G3248" s="18" t="s">
        <v>703</v>
      </c>
      <c r="H3248" s="18" t="s">
        <v>6466</v>
      </c>
      <c r="I3248" s="19" t="s">
        <v>6558</v>
      </c>
      <c r="J3248" s="18" t="s">
        <v>5843</v>
      </c>
      <c r="K3248" s="18" t="s">
        <v>8978</v>
      </c>
      <c r="L3248" s="18" t="s">
        <v>5901</v>
      </c>
      <c r="N3248" s="20">
        <v>45322</v>
      </c>
      <c r="O3248" s="18" t="s">
        <v>8979</v>
      </c>
      <c r="P3248" s="18" t="s">
        <v>8978</v>
      </c>
      <c r="Q3248" s="18" t="s">
        <v>8939</v>
      </c>
      <c r="R3248" s="18">
        <v>1.4</v>
      </c>
      <c r="T3248" s="18">
        <v>0</v>
      </c>
      <c r="U3248" s="18">
        <v>0</v>
      </c>
    </row>
    <row r="3249" spans="2:21" x14ac:dyDescent="0.4">
      <c r="B3249" s="18" t="s">
        <v>5926</v>
      </c>
      <c r="C3249" s="18" t="s">
        <v>5910</v>
      </c>
      <c r="D3249" s="18" t="s">
        <v>6398</v>
      </c>
      <c r="E3249" s="19" t="s">
        <v>113</v>
      </c>
      <c r="F3249" s="18" t="s">
        <v>6047</v>
      </c>
      <c r="G3249" s="18" t="s">
        <v>275</v>
      </c>
      <c r="H3249" s="18" t="s">
        <v>6302</v>
      </c>
      <c r="I3249" s="19" t="s">
        <v>6474</v>
      </c>
      <c r="J3249" s="18" t="s">
        <v>5899</v>
      </c>
      <c r="K3249" s="18" t="s">
        <v>8980</v>
      </c>
      <c r="L3249" s="18" t="s">
        <v>5901</v>
      </c>
      <c r="N3249" s="20">
        <v>45322</v>
      </c>
      <c r="O3249" s="18" t="s">
        <v>8981</v>
      </c>
      <c r="P3249" s="18" t="s">
        <v>8980</v>
      </c>
      <c r="Q3249" s="18" t="s">
        <v>8939</v>
      </c>
      <c r="R3249" s="18">
        <v>1.8</v>
      </c>
      <c r="T3249" s="18">
        <v>0</v>
      </c>
      <c r="U3249" s="18">
        <v>0</v>
      </c>
    </row>
    <row r="3250" spans="2:21" x14ac:dyDescent="0.4">
      <c r="B3250" s="18" t="s">
        <v>5926</v>
      </c>
      <c r="C3250" s="18" t="s">
        <v>5910</v>
      </c>
      <c r="D3250" s="18" t="s">
        <v>6398</v>
      </c>
      <c r="E3250" s="19" t="s">
        <v>113</v>
      </c>
      <c r="F3250" s="18" t="s">
        <v>6047</v>
      </c>
      <c r="G3250" s="18" t="s">
        <v>275</v>
      </c>
      <c r="H3250" s="18" t="s">
        <v>6302</v>
      </c>
      <c r="I3250" s="19" t="s">
        <v>6474</v>
      </c>
      <c r="J3250" s="18" t="s">
        <v>5904</v>
      </c>
      <c r="K3250" s="18" t="s">
        <v>8982</v>
      </c>
      <c r="L3250" s="18" t="s">
        <v>5901</v>
      </c>
      <c r="N3250" s="20">
        <v>45322</v>
      </c>
      <c r="O3250" s="18" t="s">
        <v>8983</v>
      </c>
      <c r="P3250" s="18" t="s">
        <v>8982</v>
      </c>
      <c r="Q3250" s="18" t="s">
        <v>8939</v>
      </c>
      <c r="R3250" s="18">
        <v>1.8</v>
      </c>
      <c r="T3250" s="18">
        <v>0</v>
      </c>
      <c r="U3250" s="18">
        <v>0</v>
      </c>
    </row>
    <row r="3251" spans="2:21" x14ac:dyDescent="0.4">
      <c r="B3251" s="18" t="s">
        <v>5926</v>
      </c>
      <c r="C3251" s="18" t="s">
        <v>5910</v>
      </c>
      <c r="D3251" s="18" t="s">
        <v>6398</v>
      </c>
      <c r="E3251" s="19" t="s">
        <v>113</v>
      </c>
      <c r="F3251" s="18" t="s">
        <v>6047</v>
      </c>
      <c r="G3251" s="18" t="s">
        <v>275</v>
      </c>
      <c r="H3251" s="18" t="s">
        <v>6302</v>
      </c>
      <c r="I3251" s="19" t="s">
        <v>6474</v>
      </c>
      <c r="J3251" s="18" t="s">
        <v>5843</v>
      </c>
      <c r="K3251" s="18" t="s">
        <v>8984</v>
      </c>
      <c r="L3251" s="18" t="s">
        <v>5901</v>
      </c>
      <c r="N3251" s="20">
        <v>45322</v>
      </c>
      <c r="O3251" s="18" t="s">
        <v>8985</v>
      </c>
      <c r="P3251" s="18" t="s">
        <v>8984</v>
      </c>
      <c r="Q3251" s="18" t="s">
        <v>8939</v>
      </c>
      <c r="R3251" s="18">
        <v>1.8</v>
      </c>
      <c r="T3251" s="18">
        <v>0</v>
      </c>
      <c r="U3251" s="18">
        <v>0</v>
      </c>
    </row>
    <row r="3252" spans="2:21" x14ac:dyDescent="0.4">
      <c r="B3252" s="18" t="s">
        <v>5926</v>
      </c>
      <c r="C3252" s="18" t="s">
        <v>5910</v>
      </c>
      <c r="D3252" s="18" t="s">
        <v>6398</v>
      </c>
      <c r="E3252" s="19" t="s">
        <v>113</v>
      </c>
      <c r="F3252" s="18" t="s">
        <v>6047</v>
      </c>
      <c r="G3252" s="18" t="s">
        <v>39</v>
      </c>
      <c r="H3252" s="18" t="s">
        <v>6318</v>
      </c>
      <c r="I3252" s="19" t="s">
        <v>6416</v>
      </c>
      <c r="J3252" s="18" t="s">
        <v>5899</v>
      </c>
      <c r="K3252" s="18" t="s">
        <v>8986</v>
      </c>
      <c r="L3252" s="18" t="s">
        <v>5901</v>
      </c>
      <c r="N3252" s="20">
        <v>45322</v>
      </c>
      <c r="O3252" s="18" t="s">
        <v>8987</v>
      </c>
      <c r="P3252" s="18" t="s">
        <v>8986</v>
      </c>
      <c r="Q3252" s="18" t="s">
        <v>8939</v>
      </c>
      <c r="R3252" s="18">
        <v>2.9</v>
      </c>
      <c r="T3252" s="18">
        <v>0</v>
      </c>
      <c r="U3252" s="18">
        <v>0</v>
      </c>
    </row>
    <row r="3253" spans="2:21" x14ac:dyDescent="0.4">
      <c r="B3253" s="18" t="s">
        <v>5926</v>
      </c>
      <c r="C3253" s="18" t="s">
        <v>5910</v>
      </c>
      <c r="D3253" s="18" t="s">
        <v>6398</v>
      </c>
      <c r="E3253" s="19" t="s">
        <v>113</v>
      </c>
      <c r="F3253" s="18" t="s">
        <v>6047</v>
      </c>
      <c r="G3253" s="18" t="s">
        <v>39</v>
      </c>
      <c r="H3253" s="18" t="s">
        <v>6318</v>
      </c>
      <c r="I3253" s="19" t="s">
        <v>6416</v>
      </c>
      <c r="J3253" s="18" t="s">
        <v>5904</v>
      </c>
      <c r="K3253" s="18" t="s">
        <v>8988</v>
      </c>
      <c r="L3253" s="18" t="s">
        <v>5901</v>
      </c>
      <c r="N3253" s="20">
        <v>45322</v>
      </c>
      <c r="O3253" s="18" t="s">
        <v>8989</v>
      </c>
      <c r="P3253" s="18" t="s">
        <v>8988</v>
      </c>
      <c r="Q3253" s="18" t="s">
        <v>8939</v>
      </c>
      <c r="R3253" s="18">
        <v>2.9</v>
      </c>
      <c r="T3253" s="18">
        <v>0</v>
      </c>
      <c r="U3253" s="18">
        <v>0</v>
      </c>
    </row>
    <row r="3254" spans="2:21" x14ac:dyDescent="0.4">
      <c r="B3254" s="18" t="s">
        <v>5926</v>
      </c>
      <c r="C3254" s="18" t="s">
        <v>5910</v>
      </c>
      <c r="D3254" s="18" t="s">
        <v>6398</v>
      </c>
      <c r="E3254" s="19" t="s">
        <v>113</v>
      </c>
      <c r="F3254" s="18" t="s">
        <v>6047</v>
      </c>
      <c r="G3254" s="18" t="s">
        <v>39</v>
      </c>
      <c r="H3254" s="18" t="s">
        <v>6318</v>
      </c>
      <c r="I3254" s="19" t="s">
        <v>6416</v>
      </c>
      <c r="J3254" s="18" t="s">
        <v>5843</v>
      </c>
      <c r="K3254" s="18" t="s">
        <v>8990</v>
      </c>
      <c r="L3254" s="18" t="s">
        <v>5901</v>
      </c>
      <c r="N3254" s="20">
        <v>45322</v>
      </c>
      <c r="O3254" s="18" t="s">
        <v>8991</v>
      </c>
      <c r="P3254" s="18" t="s">
        <v>8990</v>
      </c>
      <c r="Q3254" s="18" t="s">
        <v>8939</v>
      </c>
      <c r="R3254" s="18">
        <v>2.9</v>
      </c>
      <c r="T3254" s="18">
        <v>0</v>
      </c>
      <c r="U3254" s="18">
        <v>0</v>
      </c>
    </row>
    <row r="3255" spans="2:21" x14ac:dyDescent="0.4">
      <c r="B3255" s="28" t="s">
        <v>5926</v>
      </c>
      <c r="C3255" s="28" t="s">
        <v>5910</v>
      </c>
      <c r="D3255" s="28" t="s">
        <v>6398</v>
      </c>
      <c r="E3255" s="29" t="s">
        <v>117</v>
      </c>
      <c r="F3255" s="28" t="s">
        <v>5896</v>
      </c>
      <c r="G3255" s="28" t="s">
        <v>926</v>
      </c>
      <c r="H3255" s="28" t="s">
        <v>6145</v>
      </c>
      <c r="I3255" s="29" t="s">
        <v>6406</v>
      </c>
      <c r="J3255" s="28" t="s">
        <v>5899</v>
      </c>
      <c r="K3255" s="28" t="s">
        <v>6423</v>
      </c>
      <c r="L3255" s="28" t="s">
        <v>5901</v>
      </c>
      <c r="M3255" s="29"/>
      <c r="N3255" s="30">
        <v>45322</v>
      </c>
      <c r="O3255" s="28" t="s">
        <v>6424</v>
      </c>
      <c r="P3255" s="18" t="s">
        <v>6423</v>
      </c>
      <c r="Q3255" s="18" t="s">
        <v>6409</v>
      </c>
      <c r="R3255" s="18">
        <v>1.5</v>
      </c>
      <c r="T3255" s="18">
        <v>0</v>
      </c>
      <c r="U3255" s="18">
        <v>0</v>
      </c>
    </row>
    <row r="3256" spans="2:21" x14ac:dyDescent="0.4">
      <c r="B3256" s="28" t="s">
        <v>5926</v>
      </c>
      <c r="C3256" s="28" t="s">
        <v>5910</v>
      </c>
      <c r="D3256" s="28" t="s">
        <v>6398</v>
      </c>
      <c r="E3256" s="29" t="s">
        <v>117</v>
      </c>
      <c r="F3256" s="28" t="s">
        <v>5896</v>
      </c>
      <c r="G3256" s="28" t="s">
        <v>926</v>
      </c>
      <c r="H3256" s="28" t="s">
        <v>6145</v>
      </c>
      <c r="I3256" s="29" t="s">
        <v>6406</v>
      </c>
      <c r="J3256" s="28" t="s">
        <v>5904</v>
      </c>
      <c r="K3256" s="28" t="s">
        <v>6425</v>
      </c>
      <c r="L3256" s="28" t="s">
        <v>5901</v>
      </c>
      <c r="M3256" s="29"/>
      <c r="N3256" s="30">
        <v>45322</v>
      </c>
      <c r="O3256" s="28" t="s">
        <v>6426</v>
      </c>
      <c r="P3256" s="18" t="s">
        <v>6425</v>
      </c>
      <c r="Q3256" s="18" t="s">
        <v>6409</v>
      </c>
      <c r="R3256" s="18">
        <v>1.5</v>
      </c>
      <c r="T3256" s="18">
        <v>0</v>
      </c>
      <c r="U3256" s="18">
        <v>0</v>
      </c>
    </row>
    <row r="3257" spans="2:21" x14ac:dyDescent="0.4">
      <c r="B3257" s="28" t="s">
        <v>5926</v>
      </c>
      <c r="C3257" s="28" t="s">
        <v>5910</v>
      </c>
      <c r="D3257" s="28" t="s">
        <v>6398</v>
      </c>
      <c r="E3257" s="29" t="s">
        <v>117</v>
      </c>
      <c r="F3257" s="28" t="s">
        <v>5896</v>
      </c>
      <c r="G3257" s="28" t="s">
        <v>926</v>
      </c>
      <c r="H3257" s="28" t="s">
        <v>6145</v>
      </c>
      <c r="I3257" s="29" t="s">
        <v>6406</v>
      </c>
      <c r="J3257" s="28" t="s">
        <v>5843</v>
      </c>
      <c r="K3257" s="28" t="s">
        <v>6427</v>
      </c>
      <c r="L3257" s="28" t="s">
        <v>5901</v>
      </c>
      <c r="M3257" s="29"/>
      <c r="N3257" s="30">
        <v>45322</v>
      </c>
      <c r="O3257" s="28" t="s">
        <v>6428</v>
      </c>
      <c r="P3257" s="18" t="s">
        <v>6427</v>
      </c>
      <c r="Q3257" s="18" t="s">
        <v>6409</v>
      </c>
      <c r="R3257" s="18">
        <v>1.5</v>
      </c>
      <c r="T3257" s="18">
        <v>0</v>
      </c>
      <c r="U3257" s="18">
        <v>0</v>
      </c>
    </row>
    <row r="3258" spans="2:21" x14ac:dyDescent="0.4">
      <c r="B3258" s="28" t="s">
        <v>5926</v>
      </c>
      <c r="C3258" s="28" t="s">
        <v>5910</v>
      </c>
      <c r="D3258" s="28" t="s">
        <v>6398</v>
      </c>
      <c r="E3258" s="29" t="s">
        <v>117</v>
      </c>
      <c r="F3258" s="28" t="s">
        <v>5896</v>
      </c>
      <c r="G3258" s="28" t="s">
        <v>926</v>
      </c>
      <c r="H3258" s="28" t="s">
        <v>6145</v>
      </c>
      <c r="I3258" s="29" t="s">
        <v>6406</v>
      </c>
      <c r="J3258" s="28" t="s">
        <v>5923</v>
      </c>
      <c r="K3258" s="28" t="s">
        <v>6429</v>
      </c>
      <c r="L3258" s="28" t="s">
        <v>5901</v>
      </c>
      <c r="M3258" s="29"/>
      <c r="N3258" s="30">
        <v>45322</v>
      </c>
      <c r="O3258" s="28" t="s">
        <v>6430</v>
      </c>
      <c r="P3258" s="18" t="s">
        <v>6429</v>
      </c>
      <c r="Q3258" s="18" t="s">
        <v>6409</v>
      </c>
      <c r="R3258" s="18">
        <v>1.5</v>
      </c>
      <c r="T3258" s="18">
        <v>0</v>
      </c>
      <c r="U3258" s="18">
        <v>0</v>
      </c>
    </row>
    <row r="3259" spans="2:21" x14ac:dyDescent="0.4">
      <c r="B3259" s="28" t="s">
        <v>5926</v>
      </c>
      <c r="C3259" s="28" t="s">
        <v>5910</v>
      </c>
      <c r="D3259" s="28" t="s">
        <v>6398</v>
      </c>
      <c r="E3259" s="29" t="s">
        <v>117</v>
      </c>
      <c r="F3259" s="28" t="s">
        <v>5896</v>
      </c>
      <c r="G3259" s="28" t="s">
        <v>39</v>
      </c>
      <c r="H3259" s="28" t="s">
        <v>6318</v>
      </c>
      <c r="I3259" s="29" t="s">
        <v>6416</v>
      </c>
      <c r="J3259" s="28" t="s">
        <v>5899</v>
      </c>
      <c r="K3259" s="28" t="s">
        <v>6431</v>
      </c>
      <c r="L3259" s="28" t="s">
        <v>5901</v>
      </c>
      <c r="M3259" s="29"/>
      <c r="N3259" s="30">
        <v>45322</v>
      </c>
      <c r="O3259" s="28" t="s">
        <v>6432</v>
      </c>
      <c r="P3259" s="18" t="s">
        <v>6431</v>
      </c>
      <c r="Q3259" s="18" t="s">
        <v>6409</v>
      </c>
      <c r="R3259" s="18">
        <v>2.9</v>
      </c>
      <c r="T3259" s="18">
        <v>0</v>
      </c>
      <c r="U3259" s="18">
        <v>0</v>
      </c>
    </row>
    <row r="3260" spans="2:21" x14ac:dyDescent="0.4">
      <c r="B3260" s="28" t="s">
        <v>5926</v>
      </c>
      <c r="C3260" s="28" t="s">
        <v>5910</v>
      </c>
      <c r="D3260" s="28" t="s">
        <v>6398</v>
      </c>
      <c r="E3260" s="29" t="s">
        <v>117</v>
      </c>
      <c r="F3260" s="28" t="s">
        <v>5896</v>
      </c>
      <c r="G3260" s="28" t="s">
        <v>39</v>
      </c>
      <c r="H3260" s="28" t="s">
        <v>6318</v>
      </c>
      <c r="I3260" s="29" t="s">
        <v>6416</v>
      </c>
      <c r="J3260" s="28" t="s">
        <v>5904</v>
      </c>
      <c r="K3260" s="28" t="s">
        <v>6433</v>
      </c>
      <c r="L3260" s="28" t="s">
        <v>5901</v>
      </c>
      <c r="M3260" s="29"/>
      <c r="N3260" s="30">
        <v>45322</v>
      </c>
      <c r="O3260" s="28" t="s">
        <v>6434</v>
      </c>
      <c r="P3260" s="18" t="s">
        <v>6433</v>
      </c>
      <c r="Q3260" s="18" t="s">
        <v>6409</v>
      </c>
      <c r="R3260" s="18">
        <v>2.9</v>
      </c>
      <c r="T3260" s="18">
        <v>0</v>
      </c>
      <c r="U3260" s="18">
        <v>0</v>
      </c>
    </row>
    <row r="3261" spans="2:21" x14ac:dyDescent="0.4">
      <c r="B3261" s="28" t="s">
        <v>5926</v>
      </c>
      <c r="C3261" s="28" t="s">
        <v>5910</v>
      </c>
      <c r="D3261" s="28" t="s">
        <v>6398</v>
      </c>
      <c r="E3261" s="29" t="s">
        <v>117</v>
      </c>
      <c r="F3261" s="28" t="s">
        <v>5896</v>
      </c>
      <c r="G3261" s="28" t="s">
        <v>39</v>
      </c>
      <c r="H3261" s="28" t="s">
        <v>6318</v>
      </c>
      <c r="I3261" s="29" t="s">
        <v>6416</v>
      </c>
      <c r="J3261" s="28" t="s">
        <v>5843</v>
      </c>
      <c r="K3261" s="28" t="s">
        <v>6435</v>
      </c>
      <c r="L3261" s="28" t="s">
        <v>5901</v>
      </c>
      <c r="M3261" s="29"/>
      <c r="N3261" s="30">
        <v>45322</v>
      </c>
      <c r="O3261" s="28" t="s">
        <v>6436</v>
      </c>
      <c r="P3261" s="18" t="s">
        <v>6435</v>
      </c>
      <c r="Q3261" s="18" t="s">
        <v>6409</v>
      </c>
      <c r="R3261" s="18">
        <v>2.9</v>
      </c>
      <c r="T3261" s="18">
        <v>0</v>
      </c>
      <c r="U3261" s="18">
        <v>0</v>
      </c>
    </row>
    <row r="3262" spans="2:21" x14ac:dyDescent="0.4">
      <c r="B3262" s="18" t="s">
        <v>5926</v>
      </c>
      <c r="C3262" s="18" t="s">
        <v>5910</v>
      </c>
      <c r="D3262" s="18" t="s">
        <v>6398</v>
      </c>
      <c r="E3262" s="19" t="s">
        <v>101</v>
      </c>
      <c r="F3262" s="18" t="s">
        <v>5896</v>
      </c>
      <c r="G3262" s="18" t="s">
        <v>29</v>
      </c>
      <c r="H3262" s="18" t="s">
        <v>5936</v>
      </c>
      <c r="I3262" s="19" t="s">
        <v>6126</v>
      </c>
      <c r="J3262" s="18" t="s">
        <v>5899</v>
      </c>
      <c r="K3262" s="18" t="s">
        <v>17353</v>
      </c>
      <c r="L3262" s="18" t="s">
        <v>5901</v>
      </c>
      <c r="N3262" s="20">
        <v>45322</v>
      </c>
      <c r="O3262" s="18" t="s">
        <v>17354</v>
      </c>
      <c r="P3262" s="18" t="s">
        <v>17353</v>
      </c>
      <c r="Q3262" s="18" t="s">
        <v>8648</v>
      </c>
      <c r="R3262" s="18">
        <v>1.2</v>
      </c>
      <c r="T3262" s="18">
        <v>0</v>
      </c>
      <c r="U3262" s="18">
        <v>0</v>
      </c>
    </row>
    <row r="3263" spans="2:21" x14ac:dyDescent="0.4">
      <c r="B3263" s="18" t="s">
        <v>5926</v>
      </c>
      <c r="C3263" s="18" t="s">
        <v>5910</v>
      </c>
      <c r="D3263" s="18" t="s">
        <v>6398</v>
      </c>
      <c r="E3263" s="19" t="s">
        <v>101</v>
      </c>
      <c r="F3263" s="18" t="s">
        <v>5896</v>
      </c>
      <c r="G3263" s="18" t="s">
        <v>29</v>
      </c>
      <c r="H3263" s="18" t="s">
        <v>5936</v>
      </c>
      <c r="I3263" s="19" t="s">
        <v>6126</v>
      </c>
      <c r="J3263" s="18" t="s">
        <v>5904</v>
      </c>
      <c r="K3263" s="18" t="s">
        <v>17355</v>
      </c>
      <c r="L3263" s="18" t="s">
        <v>5901</v>
      </c>
      <c r="N3263" s="20">
        <v>45322</v>
      </c>
      <c r="O3263" s="18" t="s">
        <v>17356</v>
      </c>
      <c r="P3263" s="18" t="s">
        <v>17355</v>
      </c>
      <c r="Q3263" s="18" t="s">
        <v>8648</v>
      </c>
      <c r="R3263" s="18">
        <v>1.2</v>
      </c>
      <c r="T3263" s="18">
        <v>0</v>
      </c>
      <c r="U3263" s="18">
        <v>0</v>
      </c>
    </row>
    <row r="3264" spans="2:21" x14ac:dyDescent="0.4">
      <c r="B3264" s="18" t="s">
        <v>5926</v>
      </c>
      <c r="C3264" s="18" t="s">
        <v>5910</v>
      </c>
      <c r="D3264" s="18" t="s">
        <v>6398</v>
      </c>
      <c r="E3264" s="19" t="s">
        <v>101</v>
      </c>
      <c r="F3264" s="18" t="s">
        <v>5896</v>
      </c>
      <c r="G3264" s="18" t="s">
        <v>29</v>
      </c>
      <c r="H3264" s="18" t="s">
        <v>5936</v>
      </c>
      <c r="I3264" s="19" t="s">
        <v>6126</v>
      </c>
      <c r="J3264" s="18" t="s">
        <v>5843</v>
      </c>
      <c r="K3264" s="18" t="s">
        <v>17357</v>
      </c>
      <c r="L3264" s="18" t="s">
        <v>5901</v>
      </c>
      <c r="N3264" s="20">
        <v>45322</v>
      </c>
      <c r="O3264" s="18" t="s">
        <v>17358</v>
      </c>
      <c r="P3264" s="18" t="s">
        <v>17357</v>
      </c>
      <c r="Q3264" s="18" t="s">
        <v>8648</v>
      </c>
      <c r="R3264" s="18">
        <v>1.2</v>
      </c>
      <c r="T3264" s="18">
        <v>0</v>
      </c>
      <c r="U3264" s="18">
        <v>0</v>
      </c>
    </row>
    <row r="3265" spans="2:21" x14ac:dyDescent="0.4">
      <c r="B3265" s="18" t="s">
        <v>5926</v>
      </c>
      <c r="C3265" s="18" t="s">
        <v>5910</v>
      </c>
      <c r="D3265" s="18" t="s">
        <v>6398</v>
      </c>
      <c r="E3265" s="19" t="s">
        <v>101</v>
      </c>
      <c r="F3265" s="18" t="s">
        <v>5896</v>
      </c>
      <c r="G3265" s="18" t="s">
        <v>29</v>
      </c>
      <c r="H3265" s="18" t="s">
        <v>5936</v>
      </c>
      <c r="I3265" s="19" t="s">
        <v>6126</v>
      </c>
      <c r="J3265" s="18" t="s">
        <v>5923</v>
      </c>
      <c r="K3265" s="18" t="s">
        <v>17359</v>
      </c>
      <c r="L3265" s="18" t="s">
        <v>5901</v>
      </c>
      <c r="N3265" s="20">
        <v>45322</v>
      </c>
      <c r="O3265" s="18" t="s">
        <v>17360</v>
      </c>
      <c r="P3265" s="18" t="s">
        <v>17359</v>
      </c>
      <c r="Q3265" s="18" t="s">
        <v>8648</v>
      </c>
      <c r="R3265" s="18">
        <v>1.2</v>
      </c>
      <c r="T3265" s="18">
        <v>0</v>
      </c>
      <c r="U3265" s="18">
        <v>0</v>
      </c>
    </row>
    <row r="3266" spans="2:21" x14ac:dyDescent="0.4">
      <c r="B3266" s="28" t="s">
        <v>5926</v>
      </c>
      <c r="C3266" s="28" t="s">
        <v>5910</v>
      </c>
      <c r="D3266" s="28" t="s">
        <v>6398</v>
      </c>
      <c r="E3266" s="29" t="s">
        <v>101</v>
      </c>
      <c r="F3266" s="28" t="s">
        <v>5896</v>
      </c>
      <c r="G3266" s="28" t="s">
        <v>926</v>
      </c>
      <c r="H3266" s="28" t="s">
        <v>6145</v>
      </c>
      <c r="I3266" s="29" t="s">
        <v>6467</v>
      </c>
      <c r="J3266" s="28" t="s">
        <v>5899</v>
      </c>
      <c r="K3266" s="28" t="s">
        <v>8667</v>
      </c>
      <c r="L3266" s="28" t="s">
        <v>5901</v>
      </c>
      <c r="M3266" s="29"/>
      <c r="N3266" s="30">
        <v>45322</v>
      </c>
      <c r="O3266" s="18" t="s">
        <v>8668</v>
      </c>
      <c r="P3266" s="18" t="s">
        <v>8667</v>
      </c>
      <c r="Q3266" s="18" t="s">
        <v>8648</v>
      </c>
      <c r="R3266" s="18">
        <v>1.7</v>
      </c>
      <c r="T3266" s="18">
        <v>0</v>
      </c>
      <c r="U3266" s="18">
        <v>0</v>
      </c>
    </row>
    <row r="3267" spans="2:21" x14ac:dyDescent="0.4">
      <c r="B3267" s="28" t="s">
        <v>5926</v>
      </c>
      <c r="C3267" s="28" t="s">
        <v>5910</v>
      </c>
      <c r="D3267" s="28" t="s">
        <v>6398</v>
      </c>
      <c r="E3267" s="29" t="s">
        <v>101</v>
      </c>
      <c r="F3267" s="28" t="s">
        <v>5896</v>
      </c>
      <c r="G3267" s="28" t="s">
        <v>926</v>
      </c>
      <c r="H3267" s="28" t="s">
        <v>6145</v>
      </c>
      <c r="I3267" s="29" t="s">
        <v>6467</v>
      </c>
      <c r="J3267" s="28" t="s">
        <v>5904</v>
      </c>
      <c r="K3267" s="28" t="s">
        <v>8669</v>
      </c>
      <c r="L3267" s="28" t="s">
        <v>5901</v>
      </c>
      <c r="M3267" s="29"/>
      <c r="N3267" s="30">
        <v>45322</v>
      </c>
      <c r="O3267" s="18" t="s">
        <v>8670</v>
      </c>
      <c r="P3267" s="18" t="s">
        <v>8669</v>
      </c>
      <c r="Q3267" s="18" t="s">
        <v>8648</v>
      </c>
      <c r="R3267" s="18">
        <v>1.7</v>
      </c>
      <c r="T3267" s="18">
        <v>0</v>
      </c>
      <c r="U3267" s="18">
        <v>0</v>
      </c>
    </row>
    <row r="3268" spans="2:21" x14ac:dyDescent="0.4">
      <c r="B3268" s="28" t="s">
        <v>5926</v>
      </c>
      <c r="C3268" s="28" t="s">
        <v>5910</v>
      </c>
      <c r="D3268" s="28" t="s">
        <v>6398</v>
      </c>
      <c r="E3268" s="29" t="s">
        <v>101</v>
      </c>
      <c r="F3268" s="28" t="s">
        <v>5896</v>
      </c>
      <c r="G3268" s="28" t="s">
        <v>926</v>
      </c>
      <c r="H3268" s="28" t="s">
        <v>6145</v>
      </c>
      <c r="I3268" s="29" t="s">
        <v>6467</v>
      </c>
      <c r="J3268" s="28" t="s">
        <v>5843</v>
      </c>
      <c r="K3268" s="28" t="s">
        <v>8671</v>
      </c>
      <c r="L3268" s="28" t="s">
        <v>5901</v>
      </c>
      <c r="M3268" s="29"/>
      <c r="N3268" s="30">
        <v>45322</v>
      </c>
      <c r="O3268" s="18" t="s">
        <v>8672</v>
      </c>
      <c r="P3268" s="18" t="s">
        <v>8671</v>
      </c>
      <c r="Q3268" s="18" t="s">
        <v>8648</v>
      </c>
      <c r="R3268" s="18">
        <v>1.7</v>
      </c>
      <c r="T3268" s="18">
        <v>0</v>
      </c>
      <c r="U3268" s="18">
        <v>0</v>
      </c>
    </row>
    <row r="3269" spans="2:21" x14ac:dyDescent="0.4">
      <c r="B3269" s="28" t="s">
        <v>5926</v>
      </c>
      <c r="C3269" s="28" t="s">
        <v>5910</v>
      </c>
      <c r="D3269" s="28" t="s">
        <v>6398</v>
      </c>
      <c r="E3269" s="29" t="s">
        <v>101</v>
      </c>
      <c r="F3269" s="28" t="s">
        <v>5896</v>
      </c>
      <c r="G3269" s="28" t="s">
        <v>926</v>
      </c>
      <c r="H3269" s="28" t="s">
        <v>6145</v>
      </c>
      <c r="I3269" s="29" t="s">
        <v>6467</v>
      </c>
      <c r="J3269" s="28" t="s">
        <v>5923</v>
      </c>
      <c r="K3269" s="28" t="s">
        <v>8673</v>
      </c>
      <c r="L3269" s="28" t="s">
        <v>5901</v>
      </c>
      <c r="M3269" s="29"/>
      <c r="N3269" s="30">
        <v>45322</v>
      </c>
      <c r="O3269" s="18" t="s">
        <v>8674</v>
      </c>
      <c r="P3269" s="18" t="s">
        <v>8673</v>
      </c>
      <c r="Q3269" s="18" t="s">
        <v>8648</v>
      </c>
      <c r="R3269" s="18">
        <v>1.7</v>
      </c>
      <c r="T3269" s="18">
        <v>0</v>
      </c>
      <c r="U3269" s="18">
        <v>0</v>
      </c>
    </row>
    <row r="3270" spans="2:21" x14ac:dyDescent="0.4">
      <c r="B3270" s="28" t="s">
        <v>5926</v>
      </c>
      <c r="C3270" s="28" t="s">
        <v>5910</v>
      </c>
      <c r="D3270" s="28" t="s">
        <v>6398</v>
      </c>
      <c r="E3270" s="29" t="s">
        <v>101</v>
      </c>
      <c r="F3270" s="28" t="s">
        <v>5896</v>
      </c>
      <c r="G3270" s="28" t="s">
        <v>703</v>
      </c>
      <c r="H3270" s="28" t="s">
        <v>6466</v>
      </c>
      <c r="I3270" s="29" t="s">
        <v>6474</v>
      </c>
      <c r="J3270" s="28" t="s">
        <v>5899</v>
      </c>
      <c r="K3270" s="28" t="s">
        <v>8675</v>
      </c>
      <c r="L3270" s="28" t="s">
        <v>5901</v>
      </c>
      <c r="M3270" s="29"/>
      <c r="N3270" s="30">
        <v>45322</v>
      </c>
      <c r="O3270" s="18" t="s">
        <v>8676</v>
      </c>
      <c r="P3270" s="18" t="s">
        <v>8675</v>
      </c>
      <c r="Q3270" s="18" t="s">
        <v>8648</v>
      </c>
      <c r="R3270" s="18">
        <v>1.8</v>
      </c>
      <c r="T3270" s="18">
        <v>0</v>
      </c>
      <c r="U3270" s="18">
        <v>0</v>
      </c>
    </row>
    <row r="3271" spans="2:21" x14ac:dyDescent="0.4">
      <c r="B3271" s="28" t="s">
        <v>5926</v>
      </c>
      <c r="C3271" s="28" t="s">
        <v>5910</v>
      </c>
      <c r="D3271" s="28" t="s">
        <v>6398</v>
      </c>
      <c r="E3271" s="29" t="s">
        <v>101</v>
      </c>
      <c r="F3271" s="28" t="s">
        <v>5896</v>
      </c>
      <c r="G3271" s="28" t="s">
        <v>703</v>
      </c>
      <c r="H3271" s="28" t="s">
        <v>6466</v>
      </c>
      <c r="I3271" s="29" t="s">
        <v>6474</v>
      </c>
      <c r="J3271" s="28" t="s">
        <v>5904</v>
      </c>
      <c r="K3271" s="28" t="s">
        <v>8677</v>
      </c>
      <c r="L3271" s="28" t="s">
        <v>5901</v>
      </c>
      <c r="M3271" s="29"/>
      <c r="N3271" s="30">
        <v>45322</v>
      </c>
      <c r="O3271" s="18" t="s">
        <v>8678</v>
      </c>
      <c r="P3271" s="18" t="s">
        <v>8677</v>
      </c>
      <c r="Q3271" s="18" t="s">
        <v>8648</v>
      </c>
      <c r="R3271" s="18">
        <v>1.8</v>
      </c>
      <c r="T3271" s="18">
        <v>0</v>
      </c>
      <c r="U3271" s="18">
        <v>0</v>
      </c>
    </row>
    <row r="3272" spans="2:21" x14ac:dyDescent="0.4">
      <c r="B3272" s="28" t="s">
        <v>5926</v>
      </c>
      <c r="C3272" s="28" t="s">
        <v>5910</v>
      </c>
      <c r="D3272" s="28" t="s">
        <v>6398</v>
      </c>
      <c r="E3272" s="29" t="s">
        <v>101</v>
      </c>
      <c r="F3272" s="28" t="s">
        <v>5896</v>
      </c>
      <c r="G3272" s="28" t="s">
        <v>703</v>
      </c>
      <c r="H3272" s="28" t="s">
        <v>6466</v>
      </c>
      <c r="I3272" s="29" t="s">
        <v>6474</v>
      </c>
      <c r="J3272" s="28" t="s">
        <v>5843</v>
      </c>
      <c r="K3272" s="28" t="s">
        <v>8679</v>
      </c>
      <c r="L3272" s="28" t="s">
        <v>5901</v>
      </c>
      <c r="M3272" s="29"/>
      <c r="N3272" s="30">
        <v>45322</v>
      </c>
      <c r="O3272" s="18" t="s">
        <v>8680</v>
      </c>
      <c r="P3272" s="18" t="s">
        <v>8679</v>
      </c>
      <c r="Q3272" s="18" t="s">
        <v>8648</v>
      </c>
      <c r="R3272" s="18">
        <v>1.8</v>
      </c>
      <c r="T3272" s="18">
        <v>0</v>
      </c>
      <c r="U3272" s="18">
        <v>0</v>
      </c>
    </row>
    <row r="3273" spans="2:21" x14ac:dyDescent="0.4">
      <c r="B3273" s="28" t="s">
        <v>5926</v>
      </c>
      <c r="C3273" s="28" t="s">
        <v>5910</v>
      </c>
      <c r="D3273" s="28" t="s">
        <v>6398</v>
      </c>
      <c r="E3273" s="29" t="s">
        <v>101</v>
      </c>
      <c r="F3273" s="28" t="s">
        <v>5896</v>
      </c>
      <c r="G3273" s="28" t="s">
        <v>275</v>
      </c>
      <c r="H3273" s="28" t="s">
        <v>6302</v>
      </c>
      <c r="I3273" s="29" t="s">
        <v>6416</v>
      </c>
      <c r="J3273" s="28" t="s">
        <v>5899</v>
      </c>
      <c r="K3273" s="28" t="s">
        <v>8681</v>
      </c>
      <c r="L3273" s="28" t="s">
        <v>5901</v>
      </c>
      <c r="M3273" s="29"/>
      <c r="N3273" s="30">
        <v>45322</v>
      </c>
      <c r="O3273" s="18" t="s">
        <v>8682</v>
      </c>
      <c r="P3273" s="18" t="s">
        <v>8681</v>
      </c>
      <c r="Q3273" s="18" t="s">
        <v>8648</v>
      </c>
      <c r="R3273" s="18">
        <v>2.9</v>
      </c>
      <c r="T3273" s="18">
        <v>0</v>
      </c>
      <c r="U3273" s="18">
        <v>0</v>
      </c>
    </row>
    <row r="3274" spans="2:21" x14ac:dyDescent="0.4">
      <c r="B3274" s="28" t="s">
        <v>5926</v>
      </c>
      <c r="C3274" s="28" t="s">
        <v>5910</v>
      </c>
      <c r="D3274" s="28" t="s">
        <v>6398</v>
      </c>
      <c r="E3274" s="29" t="s">
        <v>101</v>
      </c>
      <c r="F3274" s="28" t="s">
        <v>5896</v>
      </c>
      <c r="G3274" s="28" t="s">
        <v>275</v>
      </c>
      <c r="H3274" s="28" t="s">
        <v>6302</v>
      </c>
      <c r="I3274" s="29" t="s">
        <v>6416</v>
      </c>
      <c r="J3274" s="28" t="s">
        <v>5904</v>
      </c>
      <c r="K3274" s="28" t="s">
        <v>8683</v>
      </c>
      <c r="L3274" s="28" t="s">
        <v>5901</v>
      </c>
      <c r="M3274" s="29"/>
      <c r="N3274" s="30">
        <v>45322</v>
      </c>
      <c r="O3274" s="18" t="s">
        <v>8684</v>
      </c>
      <c r="P3274" s="18" t="s">
        <v>8683</v>
      </c>
      <c r="Q3274" s="18" t="s">
        <v>8648</v>
      </c>
      <c r="R3274" s="18">
        <v>2.9</v>
      </c>
      <c r="T3274" s="18">
        <v>0</v>
      </c>
      <c r="U3274" s="18">
        <v>0</v>
      </c>
    </row>
    <row r="3275" spans="2:21" x14ac:dyDescent="0.4">
      <c r="B3275" s="28" t="s">
        <v>5926</v>
      </c>
      <c r="C3275" s="28" t="s">
        <v>5910</v>
      </c>
      <c r="D3275" s="28" t="s">
        <v>6398</v>
      </c>
      <c r="E3275" s="29" t="s">
        <v>101</v>
      </c>
      <c r="F3275" s="28" t="s">
        <v>5896</v>
      </c>
      <c r="G3275" s="28" t="s">
        <v>275</v>
      </c>
      <c r="H3275" s="28" t="s">
        <v>6302</v>
      </c>
      <c r="I3275" s="29" t="s">
        <v>6416</v>
      </c>
      <c r="J3275" s="28" t="s">
        <v>5843</v>
      </c>
      <c r="K3275" s="28" t="s">
        <v>8685</v>
      </c>
      <c r="L3275" s="28" t="s">
        <v>5901</v>
      </c>
      <c r="M3275" s="29"/>
      <c r="N3275" s="30">
        <v>45322</v>
      </c>
      <c r="O3275" s="18" t="s">
        <v>8686</v>
      </c>
      <c r="P3275" s="18" t="s">
        <v>8685</v>
      </c>
      <c r="Q3275" s="18" t="s">
        <v>8648</v>
      </c>
      <c r="R3275" s="18">
        <v>2.9</v>
      </c>
      <c r="T3275" s="18">
        <v>0</v>
      </c>
      <c r="U3275" s="18">
        <v>0</v>
      </c>
    </row>
    <row r="3276" spans="2:21" x14ac:dyDescent="0.4">
      <c r="B3276" s="28" t="s">
        <v>5926</v>
      </c>
      <c r="C3276" s="28" t="s">
        <v>5910</v>
      </c>
      <c r="D3276" s="28" t="s">
        <v>6398</v>
      </c>
      <c r="E3276" s="29" t="s">
        <v>124</v>
      </c>
      <c r="F3276" s="28" t="s">
        <v>6100</v>
      </c>
      <c r="G3276" s="28" t="s">
        <v>926</v>
      </c>
      <c r="H3276" s="28" t="s">
        <v>6145</v>
      </c>
      <c r="I3276" s="29" t="s">
        <v>6126</v>
      </c>
      <c r="J3276" s="28" t="s">
        <v>5899</v>
      </c>
      <c r="K3276" s="28" t="s">
        <v>6810</v>
      </c>
      <c r="L3276" s="28" t="s">
        <v>5901</v>
      </c>
      <c r="M3276" s="29"/>
      <c r="N3276" s="30">
        <v>45322</v>
      </c>
      <c r="O3276" s="28" t="s">
        <v>6811</v>
      </c>
      <c r="P3276" s="18" t="s">
        <v>6810</v>
      </c>
      <c r="Q3276" s="18" t="s">
        <v>6759</v>
      </c>
      <c r="R3276" s="18">
        <v>1.2</v>
      </c>
      <c r="T3276" s="18">
        <v>0</v>
      </c>
      <c r="U3276" s="18">
        <v>0</v>
      </c>
    </row>
    <row r="3277" spans="2:21" x14ac:dyDescent="0.4">
      <c r="B3277" s="28" t="s">
        <v>5926</v>
      </c>
      <c r="C3277" s="28" t="s">
        <v>5910</v>
      </c>
      <c r="D3277" s="28" t="s">
        <v>6398</v>
      </c>
      <c r="E3277" s="29" t="s">
        <v>124</v>
      </c>
      <c r="F3277" s="28" t="s">
        <v>6100</v>
      </c>
      <c r="G3277" s="28" t="s">
        <v>926</v>
      </c>
      <c r="H3277" s="28" t="s">
        <v>6145</v>
      </c>
      <c r="I3277" s="29" t="s">
        <v>6126</v>
      </c>
      <c r="J3277" s="28" t="s">
        <v>5904</v>
      </c>
      <c r="K3277" s="28" t="s">
        <v>6812</v>
      </c>
      <c r="L3277" s="28" t="s">
        <v>5901</v>
      </c>
      <c r="M3277" s="29"/>
      <c r="N3277" s="30">
        <v>45322</v>
      </c>
      <c r="O3277" s="28" t="s">
        <v>6813</v>
      </c>
      <c r="P3277" s="18" t="s">
        <v>6812</v>
      </c>
      <c r="Q3277" s="18" t="s">
        <v>6759</v>
      </c>
      <c r="R3277" s="18">
        <v>1.2</v>
      </c>
      <c r="T3277" s="18">
        <v>0</v>
      </c>
      <c r="U3277" s="18">
        <v>0</v>
      </c>
    </row>
    <row r="3278" spans="2:21" x14ac:dyDescent="0.4">
      <c r="B3278" s="28" t="s">
        <v>5926</v>
      </c>
      <c r="C3278" s="28" t="s">
        <v>5910</v>
      </c>
      <c r="D3278" s="28" t="s">
        <v>6398</v>
      </c>
      <c r="E3278" s="29" t="s">
        <v>124</v>
      </c>
      <c r="F3278" s="28" t="s">
        <v>6100</v>
      </c>
      <c r="G3278" s="28" t="s">
        <v>926</v>
      </c>
      <c r="H3278" s="28" t="s">
        <v>6145</v>
      </c>
      <c r="I3278" s="29" t="s">
        <v>6126</v>
      </c>
      <c r="J3278" s="28" t="s">
        <v>5843</v>
      </c>
      <c r="K3278" s="28" t="s">
        <v>6814</v>
      </c>
      <c r="L3278" s="28" t="s">
        <v>5901</v>
      </c>
      <c r="M3278" s="29"/>
      <c r="N3278" s="30">
        <v>45322</v>
      </c>
      <c r="O3278" s="28" t="s">
        <v>6815</v>
      </c>
      <c r="P3278" s="18" t="s">
        <v>6814</v>
      </c>
      <c r="Q3278" s="18" t="s">
        <v>6759</v>
      </c>
      <c r="R3278" s="18">
        <v>1.2</v>
      </c>
      <c r="T3278" s="18">
        <v>0</v>
      </c>
      <c r="U3278" s="18">
        <v>0</v>
      </c>
    </row>
    <row r="3279" spans="2:21" x14ac:dyDescent="0.4">
      <c r="B3279" s="28" t="s">
        <v>5926</v>
      </c>
      <c r="C3279" s="28" t="s">
        <v>5910</v>
      </c>
      <c r="D3279" s="28" t="s">
        <v>6398</v>
      </c>
      <c r="E3279" s="29" t="s">
        <v>124</v>
      </c>
      <c r="F3279" s="28" t="s">
        <v>6100</v>
      </c>
      <c r="G3279" s="28" t="s">
        <v>926</v>
      </c>
      <c r="H3279" s="28" t="s">
        <v>6145</v>
      </c>
      <c r="I3279" s="29" t="s">
        <v>6126</v>
      </c>
      <c r="J3279" s="28" t="s">
        <v>5923</v>
      </c>
      <c r="K3279" s="28" t="s">
        <v>6816</v>
      </c>
      <c r="L3279" s="28" t="s">
        <v>5901</v>
      </c>
      <c r="M3279" s="29"/>
      <c r="N3279" s="30">
        <v>45322</v>
      </c>
      <c r="O3279" s="28" t="s">
        <v>6817</v>
      </c>
      <c r="P3279" s="18" t="s">
        <v>6816</v>
      </c>
      <c r="Q3279" s="18" t="s">
        <v>6759</v>
      </c>
      <c r="R3279" s="18">
        <v>1.2</v>
      </c>
      <c r="T3279" s="18">
        <v>0</v>
      </c>
      <c r="U3279" s="18">
        <v>0</v>
      </c>
    </row>
    <row r="3280" spans="2:21" x14ac:dyDescent="0.4">
      <c r="B3280" s="28" t="s">
        <v>5926</v>
      </c>
      <c r="C3280" s="28" t="s">
        <v>5910</v>
      </c>
      <c r="D3280" s="28" t="s">
        <v>6398</v>
      </c>
      <c r="E3280" s="29" t="s">
        <v>124</v>
      </c>
      <c r="F3280" s="28" t="s">
        <v>6100</v>
      </c>
      <c r="G3280" s="28" t="s">
        <v>703</v>
      </c>
      <c r="H3280" s="28" t="s">
        <v>6466</v>
      </c>
      <c r="I3280" s="29" t="s">
        <v>6467</v>
      </c>
      <c r="J3280" s="28" t="s">
        <v>5899</v>
      </c>
      <c r="K3280" s="28" t="s">
        <v>6818</v>
      </c>
      <c r="L3280" s="28" t="s">
        <v>5901</v>
      </c>
      <c r="M3280" s="29"/>
      <c r="N3280" s="30">
        <v>45322</v>
      </c>
      <c r="O3280" s="28" t="s">
        <v>6819</v>
      </c>
      <c r="P3280" s="18" t="s">
        <v>6818</v>
      </c>
      <c r="Q3280" s="18" t="s">
        <v>6759</v>
      </c>
      <c r="R3280" s="18">
        <v>1.7</v>
      </c>
      <c r="T3280" s="18">
        <v>0</v>
      </c>
      <c r="U3280" s="18">
        <v>0</v>
      </c>
    </row>
    <row r="3281" spans="2:21" x14ac:dyDescent="0.4">
      <c r="B3281" s="28" t="s">
        <v>5926</v>
      </c>
      <c r="C3281" s="28" t="s">
        <v>5910</v>
      </c>
      <c r="D3281" s="28" t="s">
        <v>6398</v>
      </c>
      <c r="E3281" s="29" t="s">
        <v>124</v>
      </c>
      <c r="F3281" s="28" t="s">
        <v>6100</v>
      </c>
      <c r="G3281" s="28" t="s">
        <v>703</v>
      </c>
      <c r="H3281" s="28" t="s">
        <v>6466</v>
      </c>
      <c r="I3281" s="29" t="s">
        <v>6467</v>
      </c>
      <c r="J3281" s="28" t="s">
        <v>5904</v>
      </c>
      <c r="K3281" s="28" t="s">
        <v>6820</v>
      </c>
      <c r="L3281" s="28" t="s">
        <v>5901</v>
      </c>
      <c r="M3281" s="29"/>
      <c r="N3281" s="30">
        <v>45322</v>
      </c>
      <c r="O3281" s="28" t="s">
        <v>6821</v>
      </c>
      <c r="P3281" s="18" t="s">
        <v>6820</v>
      </c>
      <c r="Q3281" s="18" t="s">
        <v>6759</v>
      </c>
      <c r="R3281" s="18">
        <v>1.7</v>
      </c>
      <c r="T3281" s="18">
        <v>0</v>
      </c>
      <c r="U3281" s="18">
        <v>0</v>
      </c>
    </row>
    <row r="3282" spans="2:21" x14ac:dyDescent="0.4">
      <c r="B3282" s="28" t="s">
        <v>5926</v>
      </c>
      <c r="C3282" s="28" t="s">
        <v>5910</v>
      </c>
      <c r="D3282" s="28" t="s">
        <v>6398</v>
      </c>
      <c r="E3282" s="29" t="s">
        <v>124</v>
      </c>
      <c r="F3282" s="28" t="s">
        <v>6100</v>
      </c>
      <c r="G3282" s="28" t="s">
        <v>703</v>
      </c>
      <c r="H3282" s="28" t="s">
        <v>6466</v>
      </c>
      <c r="I3282" s="29" t="s">
        <v>6467</v>
      </c>
      <c r="J3282" s="28" t="s">
        <v>5843</v>
      </c>
      <c r="K3282" s="28" t="s">
        <v>6822</v>
      </c>
      <c r="L3282" s="28" t="s">
        <v>5901</v>
      </c>
      <c r="M3282" s="29"/>
      <c r="N3282" s="30">
        <v>45322</v>
      </c>
      <c r="O3282" s="28" t="s">
        <v>6823</v>
      </c>
      <c r="P3282" s="18" t="s">
        <v>6822</v>
      </c>
      <c r="Q3282" s="18" t="s">
        <v>6759</v>
      </c>
      <c r="R3282" s="18">
        <v>1.7</v>
      </c>
      <c r="T3282" s="18">
        <v>0</v>
      </c>
      <c r="U3282" s="18">
        <v>0</v>
      </c>
    </row>
    <row r="3283" spans="2:21" x14ac:dyDescent="0.4">
      <c r="B3283" s="28" t="s">
        <v>5926</v>
      </c>
      <c r="C3283" s="28" t="s">
        <v>5910</v>
      </c>
      <c r="D3283" s="28" t="s">
        <v>6398</v>
      </c>
      <c r="E3283" s="29" t="s">
        <v>124</v>
      </c>
      <c r="F3283" s="28" t="s">
        <v>6100</v>
      </c>
      <c r="G3283" s="28" t="s">
        <v>275</v>
      </c>
      <c r="H3283" s="28" t="s">
        <v>6302</v>
      </c>
      <c r="I3283" s="29" t="s">
        <v>6474</v>
      </c>
      <c r="J3283" s="28" t="s">
        <v>5899</v>
      </c>
      <c r="K3283" s="28" t="s">
        <v>6824</v>
      </c>
      <c r="L3283" s="28" t="s">
        <v>5901</v>
      </c>
      <c r="M3283" s="29"/>
      <c r="N3283" s="30">
        <v>45322</v>
      </c>
      <c r="O3283" s="28" t="s">
        <v>6825</v>
      </c>
      <c r="P3283" s="18" t="s">
        <v>6824</v>
      </c>
      <c r="Q3283" s="18" t="s">
        <v>6759</v>
      </c>
      <c r="R3283" s="18">
        <v>1.8</v>
      </c>
      <c r="T3283" s="18">
        <v>0</v>
      </c>
      <c r="U3283" s="18">
        <v>0</v>
      </c>
    </row>
    <row r="3284" spans="2:21" x14ac:dyDescent="0.4">
      <c r="B3284" s="28" t="s">
        <v>5926</v>
      </c>
      <c r="C3284" s="28" t="s">
        <v>5910</v>
      </c>
      <c r="D3284" s="28" t="s">
        <v>6398</v>
      </c>
      <c r="E3284" s="29" t="s">
        <v>124</v>
      </c>
      <c r="F3284" s="28" t="s">
        <v>6100</v>
      </c>
      <c r="G3284" s="28" t="s">
        <v>275</v>
      </c>
      <c r="H3284" s="28" t="s">
        <v>6302</v>
      </c>
      <c r="I3284" s="29" t="s">
        <v>6474</v>
      </c>
      <c r="J3284" s="28" t="s">
        <v>5904</v>
      </c>
      <c r="K3284" s="28" t="s">
        <v>6826</v>
      </c>
      <c r="L3284" s="28" t="s">
        <v>5901</v>
      </c>
      <c r="M3284" s="29"/>
      <c r="N3284" s="30">
        <v>45322</v>
      </c>
      <c r="O3284" s="28" t="s">
        <v>6827</v>
      </c>
      <c r="P3284" s="18" t="s">
        <v>6826</v>
      </c>
      <c r="Q3284" s="18" t="s">
        <v>6759</v>
      </c>
      <c r="R3284" s="18">
        <v>1.8</v>
      </c>
      <c r="T3284" s="18">
        <v>0</v>
      </c>
      <c r="U3284" s="18">
        <v>0</v>
      </c>
    </row>
    <row r="3285" spans="2:21" x14ac:dyDescent="0.4">
      <c r="B3285" s="28" t="s">
        <v>5926</v>
      </c>
      <c r="C3285" s="28" t="s">
        <v>5910</v>
      </c>
      <c r="D3285" s="28" t="s">
        <v>6398</v>
      </c>
      <c r="E3285" s="29" t="s">
        <v>124</v>
      </c>
      <c r="F3285" s="28" t="s">
        <v>6100</v>
      </c>
      <c r="G3285" s="28" t="s">
        <v>275</v>
      </c>
      <c r="H3285" s="28" t="s">
        <v>6302</v>
      </c>
      <c r="I3285" s="29" t="s">
        <v>6474</v>
      </c>
      <c r="J3285" s="28" t="s">
        <v>5843</v>
      </c>
      <c r="K3285" s="28" t="s">
        <v>6828</v>
      </c>
      <c r="L3285" s="28" t="s">
        <v>5901</v>
      </c>
      <c r="M3285" s="29"/>
      <c r="N3285" s="30">
        <v>45322</v>
      </c>
      <c r="O3285" s="28" t="s">
        <v>6829</v>
      </c>
      <c r="P3285" s="18" t="s">
        <v>6828</v>
      </c>
      <c r="Q3285" s="18" t="s">
        <v>6759</v>
      </c>
      <c r="R3285" s="18">
        <v>1.8</v>
      </c>
      <c r="T3285" s="18">
        <v>0</v>
      </c>
      <c r="U3285" s="18">
        <v>0</v>
      </c>
    </row>
    <row r="3286" spans="2:21" x14ac:dyDescent="0.4">
      <c r="B3286" s="28" t="s">
        <v>5926</v>
      </c>
      <c r="C3286" s="28" t="s">
        <v>5910</v>
      </c>
      <c r="D3286" s="28" t="s">
        <v>6398</v>
      </c>
      <c r="E3286" s="29" t="s">
        <v>124</v>
      </c>
      <c r="F3286" s="28" t="s">
        <v>6100</v>
      </c>
      <c r="G3286" s="28" t="s">
        <v>39</v>
      </c>
      <c r="H3286" s="28" t="s">
        <v>6318</v>
      </c>
      <c r="I3286" s="29" t="s">
        <v>6416</v>
      </c>
      <c r="J3286" s="28" t="s">
        <v>5899</v>
      </c>
      <c r="K3286" s="28" t="s">
        <v>6830</v>
      </c>
      <c r="L3286" s="28" t="s">
        <v>5901</v>
      </c>
      <c r="M3286" s="29"/>
      <c r="N3286" s="30">
        <v>45322</v>
      </c>
      <c r="O3286" s="28" t="s">
        <v>6831</v>
      </c>
      <c r="P3286" s="18" t="s">
        <v>6830</v>
      </c>
      <c r="Q3286" s="18" t="s">
        <v>6759</v>
      </c>
      <c r="R3286" s="18">
        <v>2.9</v>
      </c>
      <c r="T3286" s="18">
        <v>0</v>
      </c>
      <c r="U3286" s="18">
        <v>0</v>
      </c>
    </row>
    <row r="3287" spans="2:21" x14ac:dyDescent="0.4">
      <c r="B3287" s="28" t="s">
        <v>5926</v>
      </c>
      <c r="C3287" s="28" t="s">
        <v>5910</v>
      </c>
      <c r="D3287" s="28" t="s">
        <v>6398</v>
      </c>
      <c r="E3287" s="29" t="s">
        <v>124</v>
      </c>
      <c r="F3287" s="28" t="s">
        <v>6100</v>
      </c>
      <c r="G3287" s="28" t="s">
        <v>39</v>
      </c>
      <c r="H3287" s="28" t="s">
        <v>6318</v>
      </c>
      <c r="I3287" s="29" t="s">
        <v>6416</v>
      </c>
      <c r="J3287" s="28" t="s">
        <v>5904</v>
      </c>
      <c r="K3287" s="28" t="s">
        <v>6832</v>
      </c>
      <c r="L3287" s="28" t="s">
        <v>5901</v>
      </c>
      <c r="M3287" s="29"/>
      <c r="N3287" s="30">
        <v>45322</v>
      </c>
      <c r="O3287" s="28" t="s">
        <v>6833</v>
      </c>
      <c r="P3287" s="18" t="s">
        <v>6832</v>
      </c>
      <c r="Q3287" s="18" t="s">
        <v>6759</v>
      </c>
      <c r="R3287" s="18">
        <v>2.9</v>
      </c>
      <c r="T3287" s="18">
        <v>0</v>
      </c>
      <c r="U3287" s="18">
        <v>0</v>
      </c>
    </row>
    <row r="3288" spans="2:21" x14ac:dyDescent="0.4">
      <c r="B3288" s="28" t="s">
        <v>5926</v>
      </c>
      <c r="C3288" s="28" t="s">
        <v>5910</v>
      </c>
      <c r="D3288" s="28" t="s">
        <v>6398</v>
      </c>
      <c r="E3288" s="29" t="s">
        <v>124</v>
      </c>
      <c r="F3288" s="28" t="s">
        <v>6100</v>
      </c>
      <c r="G3288" s="28" t="s">
        <v>39</v>
      </c>
      <c r="H3288" s="28" t="s">
        <v>6318</v>
      </c>
      <c r="I3288" s="29" t="s">
        <v>6416</v>
      </c>
      <c r="J3288" s="28" t="s">
        <v>5843</v>
      </c>
      <c r="K3288" s="28" t="s">
        <v>6834</v>
      </c>
      <c r="L3288" s="28" t="s">
        <v>5901</v>
      </c>
      <c r="M3288" s="29"/>
      <c r="N3288" s="30">
        <v>45322</v>
      </c>
      <c r="O3288" s="28" t="s">
        <v>6835</v>
      </c>
      <c r="P3288" s="18" t="s">
        <v>6834</v>
      </c>
      <c r="Q3288" s="18" t="s">
        <v>6759</v>
      </c>
      <c r="R3288" s="18">
        <v>2.9</v>
      </c>
      <c r="T3288" s="18">
        <v>0</v>
      </c>
      <c r="U3288" s="18">
        <v>0</v>
      </c>
    </row>
    <row r="3289" spans="2:21" x14ac:dyDescent="0.4">
      <c r="B3289" s="28" t="s">
        <v>5926</v>
      </c>
      <c r="C3289" s="28" t="s">
        <v>5910</v>
      </c>
      <c r="D3289" s="28" t="s">
        <v>6398</v>
      </c>
      <c r="E3289" s="29" t="s">
        <v>120</v>
      </c>
      <c r="F3289" s="28" t="s">
        <v>5991</v>
      </c>
      <c r="G3289" s="28" t="s">
        <v>926</v>
      </c>
      <c r="H3289" s="28" t="s">
        <v>6145</v>
      </c>
      <c r="I3289" s="29" t="s">
        <v>6558</v>
      </c>
      <c r="J3289" s="28" t="s">
        <v>5899</v>
      </c>
      <c r="K3289" s="28" t="s">
        <v>6613</v>
      </c>
      <c r="L3289" s="28" t="s">
        <v>5901</v>
      </c>
      <c r="M3289" s="29"/>
      <c r="N3289" s="30">
        <v>45322</v>
      </c>
      <c r="O3289" s="28" t="s">
        <v>6614</v>
      </c>
      <c r="P3289" s="18" t="s">
        <v>6613</v>
      </c>
      <c r="Q3289" s="18" t="s">
        <v>6561</v>
      </c>
      <c r="R3289" s="18">
        <v>1.4</v>
      </c>
      <c r="T3289" s="18">
        <v>0</v>
      </c>
      <c r="U3289" s="18">
        <v>0</v>
      </c>
    </row>
    <row r="3290" spans="2:21" x14ac:dyDescent="0.4">
      <c r="B3290" s="28" t="s">
        <v>5926</v>
      </c>
      <c r="C3290" s="28" t="s">
        <v>5910</v>
      </c>
      <c r="D3290" s="28" t="s">
        <v>6398</v>
      </c>
      <c r="E3290" s="29" t="s">
        <v>120</v>
      </c>
      <c r="F3290" s="28" t="s">
        <v>5991</v>
      </c>
      <c r="G3290" s="28" t="s">
        <v>926</v>
      </c>
      <c r="H3290" s="28" t="s">
        <v>6145</v>
      </c>
      <c r="I3290" s="29" t="s">
        <v>6558</v>
      </c>
      <c r="J3290" s="28" t="s">
        <v>5904</v>
      </c>
      <c r="K3290" s="28" t="s">
        <v>6615</v>
      </c>
      <c r="L3290" s="28" t="s">
        <v>5901</v>
      </c>
      <c r="M3290" s="29"/>
      <c r="N3290" s="30">
        <v>45322</v>
      </c>
      <c r="O3290" s="28" t="s">
        <v>6616</v>
      </c>
      <c r="P3290" s="18" t="s">
        <v>6615</v>
      </c>
      <c r="Q3290" s="18" t="s">
        <v>6561</v>
      </c>
      <c r="R3290" s="18">
        <v>1.4</v>
      </c>
      <c r="T3290" s="18">
        <v>0</v>
      </c>
      <c r="U3290" s="18">
        <v>0</v>
      </c>
    </row>
    <row r="3291" spans="2:21" x14ac:dyDescent="0.4">
      <c r="B3291" s="28" t="s">
        <v>5926</v>
      </c>
      <c r="C3291" s="28" t="s">
        <v>5910</v>
      </c>
      <c r="D3291" s="28" t="s">
        <v>6398</v>
      </c>
      <c r="E3291" s="29" t="s">
        <v>120</v>
      </c>
      <c r="F3291" s="28" t="s">
        <v>5991</v>
      </c>
      <c r="G3291" s="28" t="s">
        <v>926</v>
      </c>
      <c r="H3291" s="28" t="s">
        <v>6145</v>
      </c>
      <c r="I3291" s="29" t="s">
        <v>6558</v>
      </c>
      <c r="J3291" s="28" t="s">
        <v>5843</v>
      </c>
      <c r="K3291" s="28" t="s">
        <v>6617</v>
      </c>
      <c r="L3291" s="28" t="s">
        <v>5901</v>
      </c>
      <c r="M3291" s="29"/>
      <c r="N3291" s="30">
        <v>45322</v>
      </c>
      <c r="O3291" s="28" t="s">
        <v>6618</v>
      </c>
      <c r="P3291" s="18" t="s">
        <v>6617</v>
      </c>
      <c r="Q3291" s="18" t="s">
        <v>6561</v>
      </c>
      <c r="R3291" s="18">
        <v>1.4</v>
      </c>
      <c r="T3291" s="18">
        <v>0</v>
      </c>
      <c r="U3291" s="18">
        <v>0</v>
      </c>
    </row>
    <row r="3292" spans="2:21" x14ac:dyDescent="0.4">
      <c r="B3292" s="28" t="s">
        <v>5926</v>
      </c>
      <c r="C3292" s="28" t="s">
        <v>5910</v>
      </c>
      <c r="D3292" s="28" t="s">
        <v>6398</v>
      </c>
      <c r="E3292" s="29" t="s">
        <v>120</v>
      </c>
      <c r="F3292" s="28" t="s">
        <v>5991</v>
      </c>
      <c r="G3292" s="28" t="s">
        <v>926</v>
      </c>
      <c r="H3292" s="28" t="s">
        <v>6145</v>
      </c>
      <c r="I3292" s="29" t="s">
        <v>6558</v>
      </c>
      <c r="J3292" s="28" t="s">
        <v>5923</v>
      </c>
      <c r="K3292" s="28" t="s">
        <v>6619</v>
      </c>
      <c r="L3292" s="28" t="s">
        <v>5901</v>
      </c>
      <c r="M3292" s="29"/>
      <c r="N3292" s="30">
        <v>45322</v>
      </c>
      <c r="O3292" s="28" t="s">
        <v>6620</v>
      </c>
      <c r="P3292" s="18" t="s">
        <v>6619</v>
      </c>
      <c r="Q3292" s="18" t="s">
        <v>6561</v>
      </c>
      <c r="R3292" s="18">
        <v>1.4</v>
      </c>
      <c r="T3292" s="18">
        <v>0</v>
      </c>
      <c r="U3292" s="18">
        <v>0</v>
      </c>
    </row>
    <row r="3293" spans="2:21" x14ac:dyDescent="0.4">
      <c r="B3293" s="28" t="s">
        <v>5926</v>
      </c>
      <c r="C3293" s="28" t="s">
        <v>5910</v>
      </c>
      <c r="D3293" s="28" t="s">
        <v>6398</v>
      </c>
      <c r="E3293" s="29" t="s">
        <v>120</v>
      </c>
      <c r="F3293" s="28" t="s">
        <v>5991</v>
      </c>
      <c r="G3293" s="28" t="s">
        <v>703</v>
      </c>
      <c r="H3293" s="28" t="s">
        <v>6466</v>
      </c>
      <c r="I3293" s="29" t="s">
        <v>6467</v>
      </c>
      <c r="J3293" s="28" t="s">
        <v>5899</v>
      </c>
      <c r="K3293" s="28" t="s">
        <v>6621</v>
      </c>
      <c r="L3293" s="28" t="s">
        <v>5901</v>
      </c>
      <c r="M3293" s="29"/>
      <c r="N3293" s="30">
        <v>45322</v>
      </c>
      <c r="O3293" s="28" t="s">
        <v>6622</v>
      </c>
      <c r="P3293" s="18" t="s">
        <v>6621</v>
      </c>
      <c r="Q3293" s="18" t="s">
        <v>6561</v>
      </c>
      <c r="R3293" s="18">
        <v>1.7</v>
      </c>
      <c r="T3293" s="18">
        <v>0</v>
      </c>
      <c r="U3293" s="18">
        <v>0</v>
      </c>
    </row>
    <row r="3294" spans="2:21" x14ac:dyDescent="0.4">
      <c r="B3294" s="28" t="s">
        <v>5926</v>
      </c>
      <c r="C3294" s="28" t="s">
        <v>5910</v>
      </c>
      <c r="D3294" s="28" t="s">
        <v>6398</v>
      </c>
      <c r="E3294" s="29" t="s">
        <v>120</v>
      </c>
      <c r="F3294" s="28" t="s">
        <v>5991</v>
      </c>
      <c r="G3294" s="28" t="s">
        <v>703</v>
      </c>
      <c r="H3294" s="28" t="s">
        <v>6466</v>
      </c>
      <c r="I3294" s="29" t="s">
        <v>6467</v>
      </c>
      <c r="J3294" s="28" t="s">
        <v>5904</v>
      </c>
      <c r="K3294" s="28" t="s">
        <v>6623</v>
      </c>
      <c r="L3294" s="28" t="s">
        <v>5901</v>
      </c>
      <c r="M3294" s="29"/>
      <c r="N3294" s="30">
        <v>45322</v>
      </c>
      <c r="O3294" s="28" t="s">
        <v>6624</v>
      </c>
      <c r="P3294" s="18" t="s">
        <v>6623</v>
      </c>
      <c r="Q3294" s="18" t="s">
        <v>6561</v>
      </c>
      <c r="R3294" s="18">
        <v>1.7</v>
      </c>
      <c r="T3294" s="18">
        <v>0</v>
      </c>
      <c r="U3294" s="18">
        <v>0</v>
      </c>
    </row>
    <row r="3295" spans="2:21" x14ac:dyDescent="0.4">
      <c r="B3295" s="28" t="s">
        <v>5926</v>
      </c>
      <c r="C3295" s="28" t="s">
        <v>5910</v>
      </c>
      <c r="D3295" s="28" t="s">
        <v>6398</v>
      </c>
      <c r="E3295" s="29" t="s">
        <v>120</v>
      </c>
      <c r="F3295" s="28" t="s">
        <v>5991</v>
      </c>
      <c r="G3295" s="28" t="s">
        <v>703</v>
      </c>
      <c r="H3295" s="28" t="s">
        <v>6466</v>
      </c>
      <c r="I3295" s="29" t="s">
        <v>6467</v>
      </c>
      <c r="J3295" s="28" t="s">
        <v>5843</v>
      </c>
      <c r="K3295" s="28" t="s">
        <v>6625</v>
      </c>
      <c r="L3295" s="28" t="s">
        <v>5901</v>
      </c>
      <c r="M3295" s="29"/>
      <c r="N3295" s="30">
        <v>45322</v>
      </c>
      <c r="O3295" s="28" t="s">
        <v>6626</v>
      </c>
      <c r="P3295" s="18" t="s">
        <v>6625</v>
      </c>
      <c r="Q3295" s="18" t="s">
        <v>6561</v>
      </c>
      <c r="R3295" s="18">
        <v>1.7</v>
      </c>
      <c r="T3295" s="18">
        <v>0</v>
      </c>
      <c r="U3295" s="18">
        <v>0</v>
      </c>
    </row>
    <row r="3296" spans="2:21" x14ac:dyDescent="0.4">
      <c r="B3296" s="28" t="s">
        <v>5926</v>
      </c>
      <c r="C3296" s="28" t="s">
        <v>5910</v>
      </c>
      <c r="D3296" s="28" t="s">
        <v>6398</v>
      </c>
      <c r="E3296" s="29" t="s">
        <v>120</v>
      </c>
      <c r="F3296" s="28" t="s">
        <v>5991</v>
      </c>
      <c r="G3296" s="28" t="s">
        <v>275</v>
      </c>
      <c r="H3296" s="28" t="s">
        <v>6302</v>
      </c>
      <c r="I3296" s="29" t="s">
        <v>6474</v>
      </c>
      <c r="J3296" s="28" t="s">
        <v>5899</v>
      </c>
      <c r="K3296" s="28" t="s">
        <v>6627</v>
      </c>
      <c r="L3296" s="28" t="s">
        <v>5901</v>
      </c>
      <c r="M3296" s="29"/>
      <c r="N3296" s="30">
        <v>45322</v>
      </c>
      <c r="O3296" s="28" t="s">
        <v>6628</v>
      </c>
      <c r="P3296" s="18" t="s">
        <v>6627</v>
      </c>
      <c r="Q3296" s="18" t="s">
        <v>6561</v>
      </c>
      <c r="R3296" s="18">
        <v>1.8</v>
      </c>
      <c r="T3296" s="18">
        <v>0</v>
      </c>
      <c r="U3296" s="18">
        <v>0</v>
      </c>
    </row>
    <row r="3297" spans="2:21" x14ac:dyDescent="0.4">
      <c r="B3297" s="28" t="s">
        <v>5926</v>
      </c>
      <c r="C3297" s="28" t="s">
        <v>5910</v>
      </c>
      <c r="D3297" s="28" t="s">
        <v>6398</v>
      </c>
      <c r="E3297" s="29" t="s">
        <v>120</v>
      </c>
      <c r="F3297" s="28" t="s">
        <v>5991</v>
      </c>
      <c r="G3297" s="28" t="s">
        <v>275</v>
      </c>
      <c r="H3297" s="28" t="s">
        <v>6302</v>
      </c>
      <c r="I3297" s="29" t="s">
        <v>6474</v>
      </c>
      <c r="J3297" s="28" t="s">
        <v>5904</v>
      </c>
      <c r="K3297" s="28" t="s">
        <v>6629</v>
      </c>
      <c r="L3297" s="28" t="s">
        <v>5901</v>
      </c>
      <c r="M3297" s="29"/>
      <c r="N3297" s="30">
        <v>45322</v>
      </c>
      <c r="O3297" s="28" t="s">
        <v>6630</v>
      </c>
      <c r="P3297" s="18" t="s">
        <v>6629</v>
      </c>
      <c r="Q3297" s="18" t="s">
        <v>6561</v>
      </c>
      <c r="R3297" s="18">
        <v>1.8</v>
      </c>
      <c r="T3297" s="18">
        <v>0</v>
      </c>
      <c r="U3297" s="18">
        <v>0</v>
      </c>
    </row>
    <row r="3298" spans="2:21" x14ac:dyDescent="0.4">
      <c r="B3298" s="28" t="s">
        <v>5926</v>
      </c>
      <c r="C3298" s="28" t="s">
        <v>5910</v>
      </c>
      <c r="D3298" s="28" t="s">
        <v>6398</v>
      </c>
      <c r="E3298" s="29" t="s">
        <v>120</v>
      </c>
      <c r="F3298" s="28" t="s">
        <v>5991</v>
      </c>
      <c r="G3298" s="28" t="s">
        <v>275</v>
      </c>
      <c r="H3298" s="28" t="s">
        <v>6302</v>
      </c>
      <c r="I3298" s="29" t="s">
        <v>6474</v>
      </c>
      <c r="J3298" s="28" t="s">
        <v>5843</v>
      </c>
      <c r="K3298" s="28" t="s">
        <v>6631</v>
      </c>
      <c r="L3298" s="28" t="s">
        <v>5901</v>
      </c>
      <c r="M3298" s="29"/>
      <c r="N3298" s="30">
        <v>45322</v>
      </c>
      <c r="O3298" s="28" t="s">
        <v>6632</v>
      </c>
      <c r="P3298" s="18" t="s">
        <v>6631</v>
      </c>
      <c r="Q3298" s="18" t="s">
        <v>6561</v>
      </c>
      <c r="R3298" s="18">
        <v>1.8</v>
      </c>
      <c r="T3298" s="18">
        <v>0</v>
      </c>
      <c r="U3298" s="18">
        <v>0</v>
      </c>
    </row>
    <row r="3299" spans="2:21" x14ac:dyDescent="0.4">
      <c r="B3299" s="28" t="s">
        <v>5926</v>
      </c>
      <c r="C3299" s="28" t="s">
        <v>5910</v>
      </c>
      <c r="D3299" s="28" t="s">
        <v>6398</v>
      </c>
      <c r="E3299" s="29" t="s">
        <v>120</v>
      </c>
      <c r="F3299" s="28" t="s">
        <v>5991</v>
      </c>
      <c r="G3299" s="28" t="s">
        <v>39</v>
      </c>
      <c r="H3299" s="28" t="s">
        <v>6318</v>
      </c>
      <c r="I3299" s="29" t="s">
        <v>6416</v>
      </c>
      <c r="J3299" s="28" t="s">
        <v>5899</v>
      </c>
      <c r="K3299" s="28" t="s">
        <v>6633</v>
      </c>
      <c r="L3299" s="28" t="s">
        <v>5901</v>
      </c>
      <c r="M3299" s="29"/>
      <c r="N3299" s="30">
        <v>45322</v>
      </c>
      <c r="O3299" s="28" t="s">
        <v>6634</v>
      </c>
      <c r="P3299" s="18" t="s">
        <v>6633</v>
      </c>
      <c r="Q3299" s="18" t="s">
        <v>6561</v>
      </c>
      <c r="R3299" s="18">
        <v>2.9</v>
      </c>
      <c r="T3299" s="18">
        <v>0</v>
      </c>
      <c r="U3299" s="18">
        <v>0</v>
      </c>
    </row>
    <row r="3300" spans="2:21" x14ac:dyDescent="0.4">
      <c r="B3300" s="28" t="s">
        <v>5926</v>
      </c>
      <c r="C3300" s="28" t="s">
        <v>5910</v>
      </c>
      <c r="D3300" s="28" t="s">
        <v>6398</v>
      </c>
      <c r="E3300" s="29" t="s">
        <v>120</v>
      </c>
      <c r="F3300" s="28" t="s">
        <v>5991</v>
      </c>
      <c r="G3300" s="28" t="s">
        <v>39</v>
      </c>
      <c r="H3300" s="28" t="s">
        <v>6318</v>
      </c>
      <c r="I3300" s="29" t="s">
        <v>6416</v>
      </c>
      <c r="J3300" s="28" t="s">
        <v>5904</v>
      </c>
      <c r="K3300" s="28" t="s">
        <v>6635</v>
      </c>
      <c r="L3300" s="28" t="s">
        <v>5901</v>
      </c>
      <c r="M3300" s="29"/>
      <c r="N3300" s="30">
        <v>45322</v>
      </c>
      <c r="O3300" s="28" t="s">
        <v>6636</v>
      </c>
      <c r="P3300" s="18" t="s">
        <v>6635</v>
      </c>
      <c r="Q3300" s="18" t="s">
        <v>6561</v>
      </c>
      <c r="R3300" s="18">
        <v>2.9</v>
      </c>
      <c r="T3300" s="18">
        <v>0</v>
      </c>
      <c r="U3300" s="18">
        <v>0</v>
      </c>
    </row>
    <row r="3301" spans="2:21" x14ac:dyDescent="0.4">
      <c r="B3301" s="28" t="s">
        <v>5926</v>
      </c>
      <c r="C3301" s="28" t="s">
        <v>5910</v>
      </c>
      <c r="D3301" s="28" t="s">
        <v>6398</v>
      </c>
      <c r="E3301" s="29" t="s">
        <v>120</v>
      </c>
      <c r="F3301" s="28" t="s">
        <v>5991</v>
      </c>
      <c r="G3301" s="28" t="s">
        <v>39</v>
      </c>
      <c r="H3301" s="28" t="s">
        <v>6318</v>
      </c>
      <c r="I3301" s="29" t="s">
        <v>6416</v>
      </c>
      <c r="J3301" s="28" t="s">
        <v>5843</v>
      </c>
      <c r="K3301" s="28" t="s">
        <v>6637</v>
      </c>
      <c r="L3301" s="28" t="s">
        <v>5901</v>
      </c>
      <c r="M3301" s="29"/>
      <c r="N3301" s="30">
        <v>45322</v>
      </c>
      <c r="O3301" s="28" t="s">
        <v>6638</v>
      </c>
      <c r="P3301" s="18" t="s">
        <v>6637</v>
      </c>
      <c r="Q3301" s="18" t="s">
        <v>6561</v>
      </c>
      <c r="R3301" s="18">
        <v>2.9</v>
      </c>
      <c r="T3301" s="18">
        <v>0</v>
      </c>
      <c r="U3301" s="18">
        <v>0</v>
      </c>
    </row>
    <row r="3302" spans="2:21" x14ac:dyDescent="0.4">
      <c r="B3302" s="28" t="s">
        <v>5926</v>
      </c>
      <c r="C3302" s="28" t="s">
        <v>5910</v>
      </c>
      <c r="D3302" s="28" t="s">
        <v>6398</v>
      </c>
      <c r="E3302" s="29" t="s">
        <v>103</v>
      </c>
      <c r="F3302" s="28" t="s">
        <v>5991</v>
      </c>
      <c r="G3302" s="28" t="s">
        <v>926</v>
      </c>
      <c r="H3302" s="28" t="s">
        <v>6145</v>
      </c>
      <c r="I3302" s="29" t="s">
        <v>6126</v>
      </c>
      <c r="J3302" s="28" t="s">
        <v>5899</v>
      </c>
      <c r="K3302" s="28" t="s">
        <v>8567</v>
      </c>
      <c r="L3302" s="28" t="s">
        <v>5901</v>
      </c>
      <c r="M3302" s="29"/>
      <c r="N3302" s="30">
        <v>45322</v>
      </c>
      <c r="O3302" s="18" t="s">
        <v>8568</v>
      </c>
      <c r="P3302" s="18" t="s">
        <v>8567</v>
      </c>
      <c r="Q3302" s="18" t="s">
        <v>8542</v>
      </c>
      <c r="R3302" s="18">
        <v>1.2</v>
      </c>
      <c r="T3302" s="18">
        <v>0</v>
      </c>
      <c r="U3302" s="18">
        <v>0</v>
      </c>
    </row>
    <row r="3303" spans="2:21" x14ac:dyDescent="0.4">
      <c r="B3303" s="28" t="s">
        <v>5926</v>
      </c>
      <c r="C3303" s="28" t="s">
        <v>5910</v>
      </c>
      <c r="D3303" s="28" t="s">
        <v>6398</v>
      </c>
      <c r="E3303" s="29" t="s">
        <v>103</v>
      </c>
      <c r="F3303" s="28" t="s">
        <v>5991</v>
      </c>
      <c r="G3303" s="28" t="s">
        <v>926</v>
      </c>
      <c r="H3303" s="28" t="s">
        <v>6145</v>
      </c>
      <c r="I3303" s="29" t="s">
        <v>6126</v>
      </c>
      <c r="J3303" s="28" t="s">
        <v>5904</v>
      </c>
      <c r="K3303" s="28" t="s">
        <v>8569</v>
      </c>
      <c r="L3303" s="28" t="s">
        <v>5901</v>
      </c>
      <c r="M3303" s="29"/>
      <c r="N3303" s="30">
        <v>45322</v>
      </c>
      <c r="O3303" s="18" t="s">
        <v>8570</v>
      </c>
      <c r="P3303" s="18" t="s">
        <v>8569</v>
      </c>
      <c r="Q3303" s="18" t="s">
        <v>8542</v>
      </c>
      <c r="R3303" s="18">
        <v>1.2</v>
      </c>
      <c r="T3303" s="18">
        <v>0</v>
      </c>
      <c r="U3303" s="18">
        <v>0</v>
      </c>
    </row>
    <row r="3304" spans="2:21" x14ac:dyDescent="0.4">
      <c r="B3304" s="28" t="s">
        <v>5926</v>
      </c>
      <c r="C3304" s="28" t="s">
        <v>5910</v>
      </c>
      <c r="D3304" s="28" t="s">
        <v>6398</v>
      </c>
      <c r="E3304" s="29" t="s">
        <v>103</v>
      </c>
      <c r="F3304" s="28" t="s">
        <v>5991</v>
      </c>
      <c r="G3304" s="28" t="s">
        <v>926</v>
      </c>
      <c r="H3304" s="28" t="s">
        <v>6145</v>
      </c>
      <c r="I3304" s="29" t="s">
        <v>6126</v>
      </c>
      <c r="J3304" s="28" t="s">
        <v>5843</v>
      </c>
      <c r="K3304" s="28" t="s">
        <v>8571</v>
      </c>
      <c r="L3304" s="28" t="s">
        <v>5901</v>
      </c>
      <c r="M3304" s="29"/>
      <c r="N3304" s="30">
        <v>45322</v>
      </c>
      <c r="O3304" s="18" t="s">
        <v>8572</v>
      </c>
      <c r="P3304" s="18" t="s">
        <v>8571</v>
      </c>
      <c r="Q3304" s="18" t="s">
        <v>8542</v>
      </c>
      <c r="R3304" s="18">
        <v>1.2</v>
      </c>
      <c r="T3304" s="18">
        <v>0</v>
      </c>
      <c r="U3304" s="18">
        <v>0</v>
      </c>
    </row>
    <row r="3305" spans="2:21" x14ac:dyDescent="0.4">
      <c r="B3305" s="28" t="s">
        <v>5926</v>
      </c>
      <c r="C3305" s="28" t="s">
        <v>5910</v>
      </c>
      <c r="D3305" s="28" t="s">
        <v>6398</v>
      </c>
      <c r="E3305" s="29" t="s">
        <v>103</v>
      </c>
      <c r="F3305" s="28" t="s">
        <v>5991</v>
      </c>
      <c r="G3305" s="28" t="s">
        <v>926</v>
      </c>
      <c r="H3305" s="28" t="s">
        <v>6145</v>
      </c>
      <c r="I3305" s="29" t="s">
        <v>6126</v>
      </c>
      <c r="J3305" s="28" t="s">
        <v>5923</v>
      </c>
      <c r="K3305" s="28" t="s">
        <v>8573</v>
      </c>
      <c r="L3305" s="28" t="s">
        <v>5901</v>
      </c>
      <c r="M3305" s="29"/>
      <c r="N3305" s="30">
        <v>45322</v>
      </c>
      <c r="O3305" s="18" t="s">
        <v>8574</v>
      </c>
      <c r="P3305" s="18" t="s">
        <v>8573</v>
      </c>
      <c r="Q3305" s="18" t="s">
        <v>8542</v>
      </c>
      <c r="R3305" s="18">
        <v>1.2</v>
      </c>
      <c r="T3305" s="18">
        <v>0</v>
      </c>
      <c r="U3305" s="18">
        <v>0</v>
      </c>
    </row>
    <row r="3306" spans="2:21" x14ac:dyDescent="0.4">
      <c r="B3306" s="28" t="s">
        <v>5926</v>
      </c>
      <c r="C3306" s="28" t="s">
        <v>5910</v>
      </c>
      <c r="D3306" s="28" t="s">
        <v>6398</v>
      </c>
      <c r="E3306" s="29" t="s">
        <v>103</v>
      </c>
      <c r="F3306" s="28" t="s">
        <v>5991</v>
      </c>
      <c r="G3306" s="28" t="s">
        <v>703</v>
      </c>
      <c r="H3306" s="28" t="s">
        <v>6466</v>
      </c>
      <c r="I3306" s="29" t="s">
        <v>8063</v>
      </c>
      <c r="J3306" s="28" t="s">
        <v>5899</v>
      </c>
      <c r="K3306" s="28" t="s">
        <v>8575</v>
      </c>
      <c r="L3306" s="28" t="s">
        <v>5901</v>
      </c>
      <c r="M3306" s="29"/>
      <c r="N3306" s="30">
        <v>45322</v>
      </c>
      <c r="O3306" s="18" t="s">
        <v>8576</v>
      </c>
      <c r="P3306" s="18" t="s">
        <v>8575</v>
      </c>
      <c r="Q3306" s="18" t="s">
        <v>8542</v>
      </c>
      <c r="R3306" s="18">
        <v>1.6</v>
      </c>
      <c r="T3306" s="18">
        <v>0</v>
      </c>
      <c r="U3306" s="18">
        <v>0</v>
      </c>
    </row>
    <row r="3307" spans="2:21" x14ac:dyDescent="0.4">
      <c r="B3307" s="28" t="s">
        <v>5926</v>
      </c>
      <c r="C3307" s="28" t="s">
        <v>5910</v>
      </c>
      <c r="D3307" s="28" t="s">
        <v>6398</v>
      </c>
      <c r="E3307" s="29" t="s">
        <v>103</v>
      </c>
      <c r="F3307" s="28" t="s">
        <v>5991</v>
      </c>
      <c r="G3307" s="28" t="s">
        <v>703</v>
      </c>
      <c r="H3307" s="28" t="s">
        <v>6466</v>
      </c>
      <c r="I3307" s="29" t="s">
        <v>8063</v>
      </c>
      <c r="J3307" s="28" t="s">
        <v>5904</v>
      </c>
      <c r="K3307" s="28" t="s">
        <v>8577</v>
      </c>
      <c r="L3307" s="28" t="s">
        <v>5901</v>
      </c>
      <c r="M3307" s="29"/>
      <c r="N3307" s="30">
        <v>45322</v>
      </c>
      <c r="O3307" s="18" t="s">
        <v>8578</v>
      </c>
      <c r="P3307" s="18" t="s">
        <v>8577</v>
      </c>
      <c r="Q3307" s="18" t="s">
        <v>8542</v>
      </c>
      <c r="R3307" s="18">
        <v>1.6</v>
      </c>
      <c r="T3307" s="18">
        <v>0</v>
      </c>
      <c r="U3307" s="18">
        <v>0</v>
      </c>
    </row>
    <row r="3308" spans="2:21" x14ac:dyDescent="0.4">
      <c r="B3308" s="28" t="s">
        <v>5926</v>
      </c>
      <c r="C3308" s="28" t="s">
        <v>5910</v>
      </c>
      <c r="D3308" s="28" t="s">
        <v>6398</v>
      </c>
      <c r="E3308" s="29" t="s">
        <v>103</v>
      </c>
      <c r="F3308" s="28" t="s">
        <v>5991</v>
      </c>
      <c r="G3308" s="28" t="s">
        <v>703</v>
      </c>
      <c r="H3308" s="28" t="s">
        <v>6466</v>
      </c>
      <c r="I3308" s="29" t="s">
        <v>8063</v>
      </c>
      <c r="J3308" s="28" t="s">
        <v>5843</v>
      </c>
      <c r="K3308" s="28" t="s">
        <v>8579</v>
      </c>
      <c r="L3308" s="28" t="s">
        <v>5901</v>
      </c>
      <c r="M3308" s="29"/>
      <c r="N3308" s="30">
        <v>45322</v>
      </c>
      <c r="O3308" s="18" t="s">
        <v>8580</v>
      </c>
      <c r="P3308" s="18" t="s">
        <v>8579</v>
      </c>
      <c r="Q3308" s="18" t="s">
        <v>8542</v>
      </c>
      <c r="R3308" s="18">
        <v>1.6</v>
      </c>
      <c r="T3308" s="18">
        <v>0</v>
      </c>
      <c r="U3308" s="18">
        <v>0</v>
      </c>
    </row>
    <row r="3309" spans="2:21" x14ac:dyDescent="0.4">
      <c r="B3309" s="28" t="s">
        <v>5926</v>
      </c>
      <c r="C3309" s="28" t="s">
        <v>5910</v>
      </c>
      <c r="D3309" s="28" t="s">
        <v>6398</v>
      </c>
      <c r="E3309" s="29" t="s">
        <v>103</v>
      </c>
      <c r="F3309" s="28" t="s">
        <v>5991</v>
      </c>
      <c r="G3309" s="28" t="s">
        <v>275</v>
      </c>
      <c r="H3309" s="28" t="s">
        <v>6302</v>
      </c>
      <c r="I3309" s="29" t="s">
        <v>6474</v>
      </c>
      <c r="J3309" s="28" t="s">
        <v>5899</v>
      </c>
      <c r="K3309" s="28" t="s">
        <v>8581</v>
      </c>
      <c r="L3309" s="28" t="s">
        <v>5901</v>
      </c>
      <c r="M3309" s="29"/>
      <c r="N3309" s="30">
        <v>45322</v>
      </c>
      <c r="O3309" s="18" t="s">
        <v>8582</v>
      </c>
      <c r="P3309" s="18" t="s">
        <v>8581</v>
      </c>
      <c r="Q3309" s="18" t="s">
        <v>8542</v>
      </c>
      <c r="R3309" s="18">
        <v>1.8</v>
      </c>
      <c r="T3309" s="18">
        <v>0</v>
      </c>
      <c r="U3309" s="18">
        <v>0</v>
      </c>
    </row>
    <row r="3310" spans="2:21" x14ac:dyDescent="0.4">
      <c r="B3310" s="28" t="s">
        <v>5926</v>
      </c>
      <c r="C3310" s="28" t="s">
        <v>5910</v>
      </c>
      <c r="D3310" s="28" t="s">
        <v>6398</v>
      </c>
      <c r="E3310" s="29" t="s">
        <v>103</v>
      </c>
      <c r="F3310" s="28" t="s">
        <v>5991</v>
      </c>
      <c r="G3310" s="28" t="s">
        <v>275</v>
      </c>
      <c r="H3310" s="28" t="s">
        <v>6302</v>
      </c>
      <c r="I3310" s="29" t="s">
        <v>6474</v>
      </c>
      <c r="J3310" s="28" t="s">
        <v>5904</v>
      </c>
      <c r="K3310" s="28" t="s">
        <v>8583</v>
      </c>
      <c r="L3310" s="28" t="s">
        <v>5901</v>
      </c>
      <c r="M3310" s="29"/>
      <c r="N3310" s="30">
        <v>45322</v>
      </c>
      <c r="O3310" s="18" t="s">
        <v>8584</v>
      </c>
      <c r="P3310" s="18" t="s">
        <v>8583</v>
      </c>
      <c r="Q3310" s="18" t="s">
        <v>8542</v>
      </c>
      <c r="R3310" s="18">
        <v>1.8</v>
      </c>
      <c r="T3310" s="18">
        <v>0</v>
      </c>
      <c r="U3310" s="18">
        <v>0</v>
      </c>
    </row>
    <row r="3311" spans="2:21" x14ac:dyDescent="0.4">
      <c r="B3311" s="28" t="s">
        <v>5926</v>
      </c>
      <c r="C3311" s="28" t="s">
        <v>5910</v>
      </c>
      <c r="D3311" s="28" t="s">
        <v>6398</v>
      </c>
      <c r="E3311" s="29" t="s">
        <v>103</v>
      </c>
      <c r="F3311" s="28" t="s">
        <v>5991</v>
      </c>
      <c r="G3311" s="28" t="s">
        <v>275</v>
      </c>
      <c r="H3311" s="28" t="s">
        <v>6302</v>
      </c>
      <c r="I3311" s="29" t="s">
        <v>6474</v>
      </c>
      <c r="J3311" s="28" t="s">
        <v>5843</v>
      </c>
      <c r="K3311" s="28" t="s">
        <v>8585</v>
      </c>
      <c r="L3311" s="28" t="s">
        <v>5901</v>
      </c>
      <c r="M3311" s="29"/>
      <c r="N3311" s="30">
        <v>45322</v>
      </c>
      <c r="O3311" s="18" t="s">
        <v>8586</v>
      </c>
      <c r="P3311" s="18" t="s">
        <v>8585</v>
      </c>
      <c r="Q3311" s="18" t="s">
        <v>8542</v>
      </c>
      <c r="R3311" s="18">
        <v>1.8</v>
      </c>
      <c r="T3311" s="18">
        <v>0</v>
      </c>
      <c r="U3311" s="18">
        <v>0</v>
      </c>
    </row>
    <row r="3312" spans="2:21" x14ac:dyDescent="0.4">
      <c r="B3312" s="28" t="s">
        <v>5926</v>
      </c>
      <c r="C3312" s="28" t="s">
        <v>5910</v>
      </c>
      <c r="D3312" s="28" t="s">
        <v>6398</v>
      </c>
      <c r="E3312" s="29" t="s">
        <v>103</v>
      </c>
      <c r="F3312" s="28" t="s">
        <v>5991</v>
      </c>
      <c r="G3312" s="28" t="s">
        <v>39</v>
      </c>
      <c r="H3312" s="28" t="s">
        <v>6318</v>
      </c>
      <c r="I3312" s="29" t="s">
        <v>6416</v>
      </c>
      <c r="J3312" s="28" t="s">
        <v>5899</v>
      </c>
      <c r="K3312" s="28" t="s">
        <v>8587</v>
      </c>
      <c r="L3312" s="28" t="s">
        <v>5901</v>
      </c>
      <c r="M3312" s="29"/>
      <c r="N3312" s="30">
        <v>45322</v>
      </c>
      <c r="O3312" s="18" t="s">
        <v>8588</v>
      </c>
      <c r="P3312" s="18" t="s">
        <v>8587</v>
      </c>
      <c r="Q3312" s="18" t="s">
        <v>8542</v>
      </c>
      <c r="R3312" s="18">
        <v>2.9</v>
      </c>
      <c r="T3312" s="18">
        <v>0</v>
      </c>
      <c r="U3312" s="18">
        <v>0</v>
      </c>
    </row>
    <row r="3313" spans="2:21" x14ac:dyDescent="0.4">
      <c r="B3313" s="28" t="s">
        <v>5926</v>
      </c>
      <c r="C3313" s="28" t="s">
        <v>5910</v>
      </c>
      <c r="D3313" s="28" t="s">
        <v>6398</v>
      </c>
      <c r="E3313" s="29" t="s">
        <v>103</v>
      </c>
      <c r="F3313" s="28" t="s">
        <v>5991</v>
      </c>
      <c r="G3313" s="28" t="s">
        <v>39</v>
      </c>
      <c r="H3313" s="28" t="s">
        <v>6318</v>
      </c>
      <c r="I3313" s="29" t="s">
        <v>6416</v>
      </c>
      <c r="J3313" s="28" t="s">
        <v>5904</v>
      </c>
      <c r="K3313" s="28" t="s">
        <v>8589</v>
      </c>
      <c r="L3313" s="28" t="s">
        <v>5901</v>
      </c>
      <c r="M3313" s="29"/>
      <c r="N3313" s="30">
        <v>45322</v>
      </c>
      <c r="O3313" s="18" t="s">
        <v>8590</v>
      </c>
      <c r="P3313" s="18" t="s">
        <v>8589</v>
      </c>
      <c r="Q3313" s="18" t="s">
        <v>8542</v>
      </c>
      <c r="R3313" s="18">
        <v>2.9</v>
      </c>
      <c r="T3313" s="18">
        <v>0</v>
      </c>
      <c r="U3313" s="18">
        <v>0</v>
      </c>
    </row>
    <row r="3314" spans="2:21" x14ac:dyDescent="0.4">
      <c r="B3314" s="28" t="s">
        <v>5926</v>
      </c>
      <c r="C3314" s="28" t="s">
        <v>5910</v>
      </c>
      <c r="D3314" s="28" t="s">
        <v>6398</v>
      </c>
      <c r="E3314" s="29" t="s">
        <v>103</v>
      </c>
      <c r="F3314" s="28" t="s">
        <v>5991</v>
      </c>
      <c r="G3314" s="28" t="s">
        <v>39</v>
      </c>
      <c r="H3314" s="28" t="s">
        <v>6318</v>
      </c>
      <c r="I3314" s="29" t="s">
        <v>6416</v>
      </c>
      <c r="J3314" s="28" t="s">
        <v>5843</v>
      </c>
      <c r="K3314" s="28" t="s">
        <v>8591</v>
      </c>
      <c r="L3314" s="28" t="s">
        <v>5901</v>
      </c>
      <c r="M3314" s="29"/>
      <c r="N3314" s="30">
        <v>45322</v>
      </c>
      <c r="O3314" s="18" t="s">
        <v>8592</v>
      </c>
      <c r="P3314" s="18" t="s">
        <v>8591</v>
      </c>
      <c r="Q3314" s="18" t="s">
        <v>8542</v>
      </c>
      <c r="R3314" s="18">
        <v>2.9</v>
      </c>
      <c r="T3314" s="18">
        <v>0</v>
      </c>
      <c r="U3314" s="18">
        <v>0</v>
      </c>
    </row>
    <row r="3315" spans="2:21" x14ac:dyDescent="0.4">
      <c r="B3315" s="18" t="s">
        <v>5926</v>
      </c>
      <c r="C3315" s="18" t="s">
        <v>5910</v>
      </c>
      <c r="D3315" s="18" t="s">
        <v>128</v>
      </c>
      <c r="E3315" s="19" t="s">
        <v>363</v>
      </c>
      <c r="F3315" s="18" t="s">
        <v>5935</v>
      </c>
      <c r="G3315" s="18" t="s">
        <v>926</v>
      </c>
      <c r="H3315" s="18" t="s">
        <v>6145</v>
      </c>
      <c r="I3315" s="19" t="s">
        <v>6126</v>
      </c>
      <c r="J3315" s="18" t="s">
        <v>5899</v>
      </c>
      <c r="K3315" s="18" t="s">
        <v>13837</v>
      </c>
      <c r="L3315" s="18" t="s">
        <v>5901</v>
      </c>
      <c r="N3315" s="20">
        <v>45322</v>
      </c>
      <c r="O3315" s="18" t="s">
        <v>13838</v>
      </c>
      <c r="P3315" s="18" t="s">
        <v>13837</v>
      </c>
      <c r="Q3315" s="18" t="s">
        <v>12616</v>
      </c>
      <c r="R3315" s="18">
        <v>1.2</v>
      </c>
      <c r="T3315" s="18">
        <v>0</v>
      </c>
      <c r="U3315" s="18">
        <v>0</v>
      </c>
    </row>
    <row r="3316" spans="2:21" x14ac:dyDescent="0.4">
      <c r="B3316" s="18" t="s">
        <v>5926</v>
      </c>
      <c r="C3316" s="18" t="s">
        <v>5910</v>
      </c>
      <c r="D3316" s="18" t="s">
        <v>128</v>
      </c>
      <c r="E3316" s="19" t="s">
        <v>363</v>
      </c>
      <c r="F3316" s="18" t="s">
        <v>5935</v>
      </c>
      <c r="G3316" s="18" t="s">
        <v>926</v>
      </c>
      <c r="H3316" s="18" t="s">
        <v>6145</v>
      </c>
      <c r="I3316" s="19" t="s">
        <v>6126</v>
      </c>
      <c r="J3316" s="18" t="s">
        <v>5904</v>
      </c>
      <c r="K3316" s="18" t="s">
        <v>13839</v>
      </c>
      <c r="L3316" s="18" t="s">
        <v>5901</v>
      </c>
      <c r="N3316" s="20">
        <v>45322</v>
      </c>
      <c r="O3316" s="18" t="s">
        <v>13840</v>
      </c>
      <c r="P3316" s="18" t="s">
        <v>13839</v>
      </c>
      <c r="Q3316" s="18" t="s">
        <v>12616</v>
      </c>
      <c r="R3316" s="18">
        <v>1.2</v>
      </c>
      <c r="T3316" s="18">
        <v>0</v>
      </c>
      <c r="U3316" s="18">
        <v>0</v>
      </c>
    </row>
    <row r="3317" spans="2:21" x14ac:dyDescent="0.4">
      <c r="B3317" s="18" t="s">
        <v>5926</v>
      </c>
      <c r="C3317" s="18" t="s">
        <v>5910</v>
      </c>
      <c r="D3317" s="18" t="s">
        <v>128</v>
      </c>
      <c r="E3317" s="19" t="s">
        <v>363</v>
      </c>
      <c r="F3317" s="18" t="s">
        <v>5935</v>
      </c>
      <c r="G3317" s="18" t="s">
        <v>926</v>
      </c>
      <c r="H3317" s="18" t="s">
        <v>6145</v>
      </c>
      <c r="I3317" s="19" t="s">
        <v>6126</v>
      </c>
      <c r="J3317" s="18" t="s">
        <v>5843</v>
      </c>
      <c r="K3317" s="18" t="s">
        <v>13841</v>
      </c>
      <c r="L3317" s="18" t="s">
        <v>5901</v>
      </c>
      <c r="N3317" s="20">
        <v>45322</v>
      </c>
      <c r="O3317" s="18" t="s">
        <v>13842</v>
      </c>
      <c r="P3317" s="18" t="s">
        <v>13841</v>
      </c>
      <c r="Q3317" s="18" t="s">
        <v>12616</v>
      </c>
      <c r="R3317" s="18">
        <v>1.2</v>
      </c>
      <c r="T3317" s="18">
        <v>0</v>
      </c>
      <c r="U3317" s="18">
        <v>0</v>
      </c>
    </row>
    <row r="3318" spans="2:21" x14ac:dyDescent="0.4">
      <c r="B3318" s="18" t="s">
        <v>5926</v>
      </c>
      <c r="C3318" s="18" t="s">
        <v>5910</v>
      </c>
      <c r="D3318" s="18" t="s">
        <v>128</v>
      </c>
      <c r="E3318" s="19" t="s">
        <v>363</v>
      </c>
      <c r="F3318" s="18" t="s">
        <v>5935</v>
      </c>
      <c r="G3318" s="18" t="s">
        <v>926</v>
      </c>
      <c r="H3318" s="18" t="s">
        <v>6145</v>
      </c>
      <c r="I3318" s="19" t="s">
        <v>6126</v>
      </c>
      <c r="J3318" s="18" t="s">
        <v>5923</v>
      </c>
      <c r="K3318" s="18" t="s">
        <v>13843</v>
      </c>
      <c r="L3318" s="18" t="s">
        <v>5901</v>
      </c>
      <c r="N3318" s="20">
        <v>45322</v>
      </c>
      <c r="O3318" s="18" t="s">
        <v>13844</v>
      </c>
      <c r="P3318" s="18" t="s">
        <v>13843</v>
      </c>
      <c r="Q3318" s="18" t="s">
        <v>12616</v>
      </c>
      <c r="R3318" s="18">
        <v>1.2</v>
      </c>
      <c r="T3318" s="18">
        <v>0</v>
      </c>
      <c r="U3318" s="18">
        <v>0</v>
      </c>
    </row>
    <row r="3319" spans="2:21" x14ac:dyDescent="0.4">
      <c r="B3319" s="18" t="s">
        <v>5926</v>
      </c>
      <c r="C3319" s="18" t="s">
        <v>5910</v>
      </c>
      <c r="D3319" s="18" t="s">
        <v>128</v>
      </c>
      <c r="E3319" s="19" t="s">
        <v>363</v>
      </c>
      <c r="F3319" s="18" t="s">
        <v>5935</v>
      </c>
      <c r="G3319" s="18" t="s">
        <v>703</v>
      </c>
      <c r="H3319" s="18" t="s">
        <v>6466</v>
      </c>
      <c r="I3319" s="19" t="s">
        <v>12623</v>
      </c>
      <c r="J3319" s="18" t="s">
        <v>5899</v>
      </c>
      <c r="K3319" s="18" t="s">
        <v>13845</v>
      </c>
      <c r="L3319" s="18" t="s">
        <v>5901</v>
      </c>
      <c r="N3319" s="20">
        <v>45322</v>
      </c>
      <c r="O3319" s="18" t="s">
        <v>13846</v>
      </c>
      <c r="P3319" s="18" t="s">
        <v>13845</v>
      </c>
      <c r="Q3319" s="18" t="s">
        <v>12616</v>
      </c>
      <c r="R3319" s="18">
        <v>1.7</v>
      </c>
      <c r="T3319" s="18">
        <v>0</v>
      </c>
      <c r="U3319" s="18">
        <v>0</v>
      </c>
    </row>
    <row r="3320" spans="2:21" x14ac:dyDescent="0.4">
      <c r="B3320" s="18" t="s">
        <v>5926</v>
      </c>
      <c r="C3320" s="18" t="s">
        <v>5910</v>
      </c>
      <c r="D3320" s="18" t="s">
        <v>128</v>
      </c>
      <c r="E3320" s="19" t="s">
        <v>363</v>
      </c>
      <c r="F3320" s="18" t="s">
        <v>5935</v>
      </c>
      <c r="G3320" s="18" t="s">
        <v>703</v>
      </c>
      <c r="H3320" s="18" t="s">
        <v>6466</v>
      </c>
      <c r="I3320" s="19" t="s">
        <v>12623</v>
      </c>
      <c r="J3320" s="18" t="s">
        <v>5904</v>
      </c>
      <c r="K3320" s="18" t="s">
        <v>13847</v>
      </c>
      <c r="L3320" s="18" t="s">
        <v>5901</v>
      </c>
      <c r="N3320" s="20">
        <v>45322</v>
      </c>
      <c r="O3320" s="18" t="s">
        <v>13848</v>
      </c>
      <c r="P3320" s="18" t="s">
        <v>13847</v>
      </c>
      <c r="Q3320" s="18" t="s">
        <v>12616</v>
      </c>
      <c r="R3320" s="18">
        <v>1.7</v>
      </c>
      <c r="T3320" s="18">
        <v>0</v>
      </c>
      <c r="U3320" s="18">
        <v>0</v>
      </c>
    </row>
    <row r="3321" spans="2:21" x14ac:dyDescent="0.4">
      <c r="B3321" s="18" t="s">
        <v>5926</v>
      </c>
      <c r="C3321" s="18" t="s">
        <v>5910</v>
      </c>
      <c r="D3321" s="18" t="s">
        <v>128</v>
      </c>
      <c r="E3321" s="19" t="s">
        <v>363</v>
      </c>
      <c r="F3321" s="18" t="s">
        <v>5935</v>
      </c>
      <c r="G3321" s="18" t="s">
        <v>703</v>
      </c>
      <c r="H3321" s="18" t="s">
        <v>6466</v>
      </c>
      <c r="I3321" s="19" t="s">
        <v>12623</v>
      </c>
      <c r="J3321" s="18" t="s">
        <v>5843</v>
      </c>
      <c r="K3321" s="18" t="s">
        <v>13849</v>
      </c>
      <c r="L3321" s="18" t="s">
        <v>5901</v>
      </c>
      <c r="N3321" s="20">
        <v>45322</v>
      </c>
      <c r="O3321" s="18" t="s">
        <v>13850</v>
      </c>
      <c r="P3321" s="18" t="s">
        <v>13849</v>
      </c>
      <c r="Q3321" s="18" t="s">
        <v>12616</v>
      </c>
      <c r="R3321" s="18">
        <v>1.7</v>
      </c>
      <c r="T3321" s="18">
        <v>0</v>
      </c>
      <c r="U3321" s="18">
        <v>0</v>
      </c>
    </row>
    <row r="3322" spans="2:21" x14ac:dyDescent="0.4">
      <c r="B3322" s="18" t="s">
        <v>5926</v>
      </c>
      <c r="C3322" s="18" t="s">
        <v>5910</v>
      </c>
      <c r="D3322" s="18" t="s">
        <v>128</v>
      </c>
      <c r="E3322" s="19" t="s">
        <v>363</v>
      </c>
      <c r="F3322" s="18" t="s">
        <v>5935</v>
      </c>
      <c r="G3322" s="18" t="s">
        <v>275</v>
      </c>
      <c r="H3322" s="18" t="s">
        <v>6302</v>
      </c>
      <c r="I3322" s="19" t="s">
        <v>6474</v>
      </c>
      <c r="J3322" s="18" t="s">
        <v>5899</v>
      </c>
      <c r="K3322" s="18" t="s">
        <v>17457</v>
      </c>
      <c r="L3322" s="18" t="s">
        <v>5901</v>
      </c>
      <c r="N3322" s="20">
        <v>45351</v>
      </c>
      <c r="O3322" s="18" t="s">
        <v>17458</v>
      </c>
      <c r="P3322" s="18" t="s">
        <v>17457</v>
      </c>
      <c r="Q3322" s="18" t="s">
        <v>12616</v>
      </c>
      <c r="R3322" s="18">
        <v>1.8</v>
      </c>
      <c r="T3322" s="18">
        <v>0</v>
      </c>
      <c r="U3322" s="18">
        <v>0</v>
      </c>
    </row>
    <row r="3323" spans="2:21" x14ac:dyDescent="0.4">
      <c r="B3323" s="18" t="s">
        <v>5926</v>
      </c>
      <c r="C3323" s="18" t="s">
        <v>5910</v>
      </c>
      <c r="D3323" s="18" t="s">
        <v>128</v>
      </c>
      <c r="E3323" s="19" t="s">
        <v>363</v>
      </c>
      <c r="F3323" s="18" t="s">
        <v>5935</v>
      </c>
      <c r="G3323" s="18" t="s">
        <v>275</v>
      </c>
      <c r="H3323" s="18" t="s">
        <v>6302</v>
      </c>
      <c r="I3323" s="19" t="s">
        <v>6474</v>
      </c>
      <c r="J3323" s="18" t="s">
        <v>5904</v>
      </c>
      <c r="K3323" s="18" t="s">
        <v>17459</v>
      </c>
      <c r="L3323" s="18" t="s">
        <v>5901</v>
      </c>
      <c r="N3323" s="20">
        <v>45351</v>
      </c>
      <c r="O3323" s="18" t="s">
        <v>17460</v>
      </c>
      <c r="P3323" s="18" t="s">
        <v>17459</v>
      </c>
      <c r="Q3323" s="18" t="s">
        <v>12616</v>
      </c>
      <c r="R3323" s="18">
        <v>1.8</v>
      </c>
      <c r="T3323" s="18">
        <v>0</v>
      </c>
      <c r="U3323" s="18">
        <v>0</v>
      </c>
    </row>
    <row r="3324" spans="2:21" x14ac:dyDescent="0.4">
      <c r="B3324" s="18" t="s">
        <v>5926</v>
      </c>
      <c r="C3324" s="18" t="s">
        <v>5910</v>
      </c>
      <c r="D3324" s="18" t="s">
        <v>128</v>
      </c>
      <c r="E3324" s="19" t="s">
        <v>363</v>
      </c>
      <c r="F3324" s="18" t="s">
        <v>5935</v>
      </c>
      <c r="G3324" s="18" t="s">
        <v>275</v>
      </c>
      <c r="H3324" s="18" t="s">
        <v>6302</v>
      </c>
      <c r="I3324" s="19" t="s">
        <v>6474</v>
      </c>
      <c r="J3324" s="18" t="s">
        <v>5843</v>
      </c>
      <c r="K3324" s="18" t="s">
        <v>17461</v>
      </c>
      <c r="L3324" s="18" t="s">
        <v>5901</v>
      </c>
      <c r="N3324" s="20">
        <v>45351</v>
      </c>
      <c r="O3324" s="18" t="s">
        <v>17462</v>
      </c>
      <c r="P3324" s="18" t="s">
        <v>17461</v>
      </c>
      <c r="Q3324" s="18" t="s">
        <v>12616</v>
      </c>
      <c r="R3324" s="18">
        <v>1.8</v>
      </c>
      <c r="T3324" s="18">
        <v>0</v>
      </c>
      <c r="U3324" s="18">
        <v>0</v>
      </c>
    </row>
    <row r="3325" spans="2:21" x14ac:dyDescent="0.4">
      <c r="B3325" s="18" t="s">
        <v>5926</v>
      </c>
      <c r="C3325" s="18" t="s">
        <v>5910</v>
      </c>
      <c r="D3325" s="18" t="s">
        <v>128</v>
      </c>
      <c r="E3325" s="19" t="s">
        <v>363</v>
      </c>
      <c r="F3325" s="18" t="s">
        <v>5935</v>
      </c>
      <c r="G3325" s="18" t="s">
        <v>39</v>
      </c>
      <c r="H3325" s="18" t="s">
        <v>6318</v>
      </c>
      <c r="I3325" s="19" t="s">
        <v>6416</v>
      </c>
      <c r="J3325" s="18" t="s">
        <v>5899</v>
      </c>
      <c r="K3325" s="18" t="s">
        <v>13851</v>
      </c>
      <c r="L3325" s="18" t="s">
        <v>5901</v>
      </c>
      <c r="N3325" s="20">
        <v>45322</v>
      </c>
      <c r="O3325" s="18" t="s">
        <v>13852</v>
      </c>
      <c r="P3325" s="18" t="s">
        <v>13851</v>
      </c>
      <c r="Q3325" s="18" t="s">
        <v>12616</v>
      </c>
      <c r="R3325" s="18">
        <v>2.9</v>
      </c>
      <c r="T3325" s="18">
        <v>0</v>
      </c>
      <c r="U3325" s="18">
        <v>0</v>
      </c>
    </row>
    <row r="3326" spans="2:21" x14ac:dyDescent="0.4">
      <c r="B3326" s="18" t="s">
        <v>5926</v>
      </c>
      <c r="C3326" s="18" t="s">
        <v>5910</v>
      </c>
      <c r="D3326" s="18" t="s">
        <v>128</v>
      </c>
      <c r="E3326" s="19" t="s">
        <v>363</v>
      </c>
      <c r="F3326" s="18" t="s">
        <v>5935</v>
      </c>
      <c r="G3326" s="18" t="s">
        <v>39</v>
      </c>
      <c r="H3326" s="18" t="s">
        <v>6318</v>
      </c>
      <c r="I3326" s="19" t="s">
        <v>6416</v>
      </c>
      <c r="J3326" s="18" t="s">
        <v>5904</v>
      </c>
      <c r="K3326" s="18" t="s">
        <v>13853</v>
      </c>
      <c r="L3326" s="18" t="s">
        <v>5901</v>
      </c>
      <c r="N3326" s="20">
        <v>45322</v>
      </c>
      <c r="O3326" s="18" t="s">
        <v>13854</v>
      </c>
      <c r="P3326" s="18" t="s">
        <v>13853</v>
      </c>
      <c r="Q3326" s="18" t="s">
        <v>12616</v>
      </c>
      <c r="R3326" s="18">
        <v>2.9</v>
      </c>
      <c r="T3326" s="18">
        <v>0</v>
      </c>
      <c r="U3326" s="18">
        <v>0</v>
      </c>
    </row>
    <row r="3327" spans="2:21" x14ac:dyDescent="0.4">
      <c r="B3327" s="18" t="s">
        <v>5926</v>
      </c>
      <c r="C3327" s="18" t="s">
        <v>5910</v>
      </c>
      <c r="D3327" s="18" t="s">
        <v>128</v>
      </c>
      <c r="E3327" s="19" t="s">
        <v>363</v>
      </c>
      <c r="F3327" s="18" t="s">
        <v>5935</v>
      </c>
      <c r="G3327" s="18" t="s">
        <v>39</v>
      </c>
      <c r="H3327" s="18" t="s">
        <v>6318</v>
      </c>
      <c r="I3327" s="19" t="s">
        <v>6416</v>
      </c>
      <c r="J3327" s="18" t="s">
        <v>5843</v>
      </c>
      <c r="K3327" s="18" t="s">
        <v>13855</v>
      </c>
      <c r="L3327" s="18" t="s">
        <v>5901</v>
      </c>
      <c r="N3327" s="20">
        <v>45322</v>
      </c>
      <c r="O3327" s="18" t="s">
        <v>13856</v>
      </c>
      <c r="P3327" s="18" t="s">
        <v>13855</v>
      </c>
      <c r="Q3327" s="18" t="s">
        <v>12616</v>
      </c>
      <c r="R3327" s="18">
        <v>2.9</v>
      </c>
      <c r="T3327" s="18">
        <v>0</v>
      </c>
      <c r="U3327" s="18">
        <v>0</v>
      </c>
    </row>
    <row r="3328" spans="2:21" x14ac:dyDescent="0.4">
      <c r="B3328" s="18" t="s">
        <v>5926</v>
      </c>
      <c r="C3328" s="18" t="s">
        <v>5910</v>
      </c>
      <c r="D3328" s="18" t="s">
        <v>128</v>
      </c>
      <c r="E3328" s="19" t="s">
        <v>365</v>
      </c>
      <c r="F3328" s="18" t="s">
        <v>5935</v>
      </c>
      <c r="G3328" s="18" t="s">
        <v>926</v>
      </c>
      <c r="H3328" s="18" t="s">
        <v>6145</v>
      </c>
      <c r="I3328" s="19" t="s">
        <v>6126</v>
      </c>
      <c r="J3328" s="18" t="s">
        <v>5899</v>
      </c>
      <c r="K3328" s="18" t="s">
        <v>13857</v>
      </c>
      <c r="L3328" s="18" t="s">
        <v>5901</v>
      </c>
      <c r="N3328" s="20">
        <v>45322</v>
      </c>
      <c r="O3328" s="18" t="s">
        <v>13858</v>
      </c>
      <c r="P3328" s="18" t="s">
        <v>13857</v>
      </c>
      <c r="Q3328" s="18" t="s">
        <v>12638</v>
      </c>
      <c r="R3328" s="18">
        <v>1.2</v>
      </c>
      <c r="T3328" s="18">
        <v>0</v>
      </c>
      <c r="U3328" s="18">
        <v>0</v>
      </c>
    </row>
    <row r="3329" spans="2:21" x14ac:dyDescent="0.4">
      <c r="B3329" s="18" t="s">
        <v>5926</v>
      </c>
      <c r="C3329" s="18" t="s">
        <v>5910</v>
      </c>
      <c r="D3329" s="18" t="s">
        <v>128</v>
      </c>
      <c r="E3329" s="19" t="s">
        <v>365</v>
      </c>
      <c r="F3329" s="18" t="s">
        <v>5935</v>
      </c>
      <c r="G3329" s="18" t="s">
        <v>926</v>
      </c>
      <c r="H3329" s="18" t="s">
        <v>6145</v>
      </c>
      <c r="I3329" s="19" t="s">
        <v>6126</v>
      </c>
      <c r="J3329" s="18" t="s">
        <v>5904</v>
      </c>
      <c r="K3329" s="18" t="s">
        <v>13859</v>
      </c>
      <c r="L3329" s="18" t="s">
        <v>5901</v>
      </c>
      <c r="N3329" s="20">
        <v>45322</v>
      </c>
      <c r="O3329" s="18" t="s">
        <v>13860</v>
      </c>
      <c r="P3329" s="18" t="s">
        <v>13859</v>
      </c>
      <c r="Q3329" s="18" t="s">
        <v>12638</v>
      </c>
      <c r="R3329" s="18">
        <v>1.2</v>
      </c>
      <c r="T3329" s="18">
        <v>0</v>
      </c>
      <c r="U3329" s="18">
        <v>0</v>
      </c>
    </row>
    <row r="3330" spans="2:21" x14ac:dyDescent="0.4">
      <c r="B3330" s="18" t="s">
        <v>5926</v>
      </c>
      <c r="C3330" s="18" t="s">
        <v>5910</v>
      </c>
      <c r="D3330" s="18" t="s">
        <v>128</v>
      </c>
      <c r="E3330" s="19" t="s">
        <v>365</v>
      </c>
      <c r="F3330" s="18" t="s">
        <v>5935</v>
      </c>
      <c r="G3330" s="18" t="s">
        <v>926</v>
      </c>
      <c r="H3330" s="18" t="s">
        <v>6145</v>
      </c>
      <c r="I3330" s="19" t="s">
        <v>6126</v>
      </c>
      <c r="J3330" s="18" t="s">
        <v>5843</v>
      </c>
      <c r="K3330" s="18" t="s">
        <v>13861</v>
      </c>
      <c r="L3330" s="18" t="s">
        <v>5901</v>
      </c>
      <c r="N3330" s="20">
        <v>45322</v>
      </c>
      <c r="O3330" s="18" t="s">
        <v>13862</v>
      </c>
      <c r="P3330" s="18" t="s">
        <v>13861</v>
      </c>
      <c r="Q3330" s="18" t="s">
        <v>12638</v>
      </c>
      <c r="R3330" s="18">
        <v>1.2</v>
      </c>
      <c r="T3330" s="18">
        <v>0</v>
      </c>
      <c r="U3330" s="18">
        <v>0</v>
      </c>
    </row>
    <row r="3331" spans="2:21" x14ac:dyDescent="0.4">
      <c r="B3331" s="18" t="s">
        <v>5926</v>
      </c>
      <c r="C3331" s="18" t="s">
        <v>5910</v>
      </c>
      <c r="D3331" s="18" t="s">
        <v>128</v>
      </c>
      <c r="E3331" s="19" t="s">
        <v>365</v>
      </c>
      <c r="F3331" s="18" t="s">
        <v>5935</v>
      </c>
      <c r="G3331" s="18" t="s">
        <v>926</v>
      </c>
      <c r="H3331" s="18" t="s">
        <v>6145</v>
      </c>
      <c r="I3331" s="19" t="s">
        <v>6126</v>
      </c>
      <c r="J3331" s="18" t="s">
        <v>5923</v>
      </c>
      <c r="K3331" s="18" t="s">
        <v>13863</v>
      </c>
      <c r="L3331" s="18" t="s">
        <v>5901</v>
      </c>
      <c r="N3331" s="20">
        <v>45322</v>
      </c>
      <c r="O3331" s="18" t="s">
        <v>13864</v>
      </c>
      <c r="P3331" s="18" t="s">
        <v>13863</v>
      </c>
      <c r="Q3331" s="18" t="s">
        <v>12638</v>
      </c>
      <c r="R3331" s="18">
        <v>1.2</v>
      </c>
      <c r="T3331" s="18">
        <v>0</v>
      </c>
      <c r="U3331" s="18">
        <v>0</v>
      </c>
    </row>
    <row r="3332" spans="2:21" x14ac:dyDescent="0.4">
      <c r="B3332" s="18" t="s">
        <v>5926</v>
      </c>
      <c r="C3332" s="18" t="s">
        <v>5910</v>
      </c>
      <c r="D3332" s="18" t="s">
        <v>128</v>
      </c>
      <c r="E3332" s="19" t="s">
        <v>365</v>
      </c>
      <c r="F3332" s="18" t="s">
        <v>5935</v>
      </c>
      <c r="G3332" s="18" t="s">
        <v>703</v>
      </c>
      <c r="H3332" s="18" t="s">
        <v>6466</v>
      </c>
      <c r="I3332" s="19" t="s">
        <v>6467</v>
      </c>
      <c r="J3332" s="18" t="s">
        <v>5899</v>
      </c>
      <c r="K3332" s="18" t="s">
        <v>13865</v>
      </c>
      <c r="L3332" s="18" t="s">
        <v>5901</v>
      </c>
      <c r="N3332" s="20">
        <v>45322</v>
      </c>
      <c r="O3332" s="18" t="s">
        <v>13866</v>
      </c>
      <c r="P3332" s="18" t="s">
        <v>13865</v>
      </c>
      <c r="Q3332" s="18" t="s">
        <v>12638</v>
      </c>
      <c r="R3332" s="18">
        <v>1.7</v>
      </c>
      <c r="T3332" s="18">
        <v>0</v>
      </c>
      <c r="U3332" s="18">
        <v>0</v>
      </c>
    </row>
    <row r="3333" spans="2:21" x14ac:dyDescent="0.4">
      <c r="B3333" s="18" t="s">
        <v>5926</v>
      </c>
      <c r="C3333" s="18" t="s">
        <v>5910</v>
      </c>
      <c r="D3333" s="18" t="s">
        <v>128</v>
      </c>
      <c r="E3333" s="19" t="s">
        <v>365</v>
      </c>
      <c r="F3333" s="18" t="s">
        <v>5935</v>
      </c>
      <c r="G3333" s="18" t="s">
        <v>703</v>
      </c>
      <c r="H3333" s="18" t="s">
        <v>6466</v>
      </c>
      <c r="I3333" s="19" t="s">
        <v>6467</v>
      </c>
      <c r="J3333" s="18" t="s">
        <v>5904</v>
      </c>
      <c r="K3333" s="18" t="s">
        <v>13867</v>
      </c>
      <c r="L3333" s="18" t="s">
        <v>5901</v>
      </c>
      <c r="N3333" s="20">
        <v>45322</v>
      </c>
      <c r="O3333" s="18" t="s">
        <v>13868</v>
      </c>
      <c r="P3333" s="18" t="s">
        <v>13867</v>
      </c>
      <c r="Q3333" s="18" t="s">
        <v>12638</v>
      </c>
      <c r="R3333" s="18">
        <v>1.7</v>
      </c>
      <c r="T3333" s="18">
        <v>0</v>
      </c>
      <c r="U3333" s="18">
        <v>0</v>
      </c>
    </row>
    <row r="3334" spans="2:21" x14ac:dyDescent="0.4">
      <c r="B3334" s="18" t="s">
        <v>5926</v>
      </c>
      <c r="C3334" s="18" t="s">
        <v>5910</v>
      </c>
      <c r="D3334" s="18" t="s">
        <v>128</v>
      </c>
      <c r="E3334" s="19" t="s">
        <v>365</v>
      </c>
      <c r="F3334" s="18" t="s">
        <v>5935</v>
      </c>
      <c r="G3334" s="18" t="s">
        <v>703</v>
      </c>
      <c r="H3334" s="18" t="s">
        <v>6466</v>
      </c>
      <c r="I3334" s="19" t="s">
        <v>6467</v>
      </c>
      <c r="J3334" s="18" t="s">
        <v>5843</v>
      </c>
      <c r="K3334" s="18" t="s">
        <v>13869</v>
      </c>
      <c r="L3334" s="18" t="s">
        <v>5901</v>
      </c>
      <c r="N3334" s="20">
        <v>45322</v>
      </c>
      <c r="O3334" s="18" t="s">
        <v>13870</v>
      </c>
      <c r="P3334" s="18" t="s">
        <v>13869</v>
      </c>
      <c r="Q3334" s="18" t="s">
        <v>12638</v>
      </c>
      <c r="R3334" s="18">
        <v>1.7</v>
      </c>
      <c r="T3334" s="18">
        <v>0</v>
      </c>
      <c r="U3334" s="18">
        <v>0</v>
      </c>
    </row>
    <row r="3335" spans="2:21" x14ac:dyDescent="0.4">
      <c r="B3335" s="18" t="s">
        <v>5926</v>
      </c>
      <c r="C3335" s="18" t="s">
        <v>5910</v>
      </c>
      <c r="D3335" s="18" t="s">
        <v>128</v>
      </c>
      <c r="E3335" s="19" t="s">
        <v>365</v>
      </c>
      <c r="F3335" s="18" t="s">
        <v>5935</v>
      </c>
      <c r="G3335" s="18" t="s">
        <v>275</v>
      </c>
      <c r="H3335" s="18" t="s">
        <v>6302</v>
      </c>
      <c r="I3335" s="19" t="s">
        <v>6474</v>
      </c>
      <c r="J3335" s="18" t="s">
        <v>5899</v>
      </c>
      <c r="K3335" s="18" t="s">
        <v>13871</v>
      </c>
      <c r="L3335" s="18" t="s">
        <v>5901</v>
      </c>
      <c r="N3335" s="20">
        <v>45322</v>
      </c>
      <c r="O3335" s="18" t="s">
        <v>13872</v>
      </c>
      <c r="P3335" s="18" t="s">
        <v>13871</v>
      </c>
      <c r="Q3335" s="18" t="s">
        <v>12638</v>
      </c>
      <c r="R3335" s="18">
        <v>1.8</v>
      </c>
      <c r="T3335" s="18">
        <v>0</v>
      </c>
      <c r="U3335" s="18">
        <v>0</v>
      </c>
    </row>
    <row r="3336" spans="2:21" x14ac:dyDescent="0.4">
      <c r="B3336" s="18" t="s">
        <v>5926</v>
      </c>
      <c r="C3336" s="18" t="s">
        <v>5910</v>
      </c>
      <c r="D3336" s="18" t="s">
        <v>128</v>
      </c>
      <c r="E3336" s="19" t="s">
        <v>365</v>
      </c>
      <c r="F3336" s="18" t="s">
        <v>5935</v>
      </c>
      <c r="G3336" s="18" t="s">
        <v>275</v>
      </c>
      <c r="H3336" s="18" t="s">
        <v>6302</v>
      </c>
      <c r="I3336" s="19" t="s">
        <v>6474</v>
      </c>
      <c r="J3336" s="18" t="s">
        <v>5904</v>
      </c>
      <c r="K3336" s="18" t="s">
        <v>13873</v>
      </c>
      <c r="L3336" s="18" t="s">
        <v>5901</v>
      </c>
      <c r="N3336" s="20">
        <v>45322</v>
      </c>
      <c r="O3336" s="18" t="s">
        <v>13874</v>
      </c>
      <c r="P3336" s="18" t="s">
        <v>13873</v>
      </c>
      <c r="Q3336" s="18" t="s">
        <v>12638</v>
      </c>
      <c r="R3336" s="18">
        <v>1.8</v>
      </c>
      <c r="T3336" s="18">
        <v>0</v>
      </c>
      <c r="U3336" s="18">
        <v>0</v>
      </c>
    </row>
    <row r="3337" spans="2:21" x14ac:dyDescent="0.4">
      <c r="B3337" s="18" t="s">
        <v>5926</v>
      </c>
      <c r="C3337" s="18" t="s">
        <v>5910</v>
      </c>
      <c r="D3337" s="18" t="s">
        <v>128</v>
      </c>
      <c r="E3337" s="19" t="s">
        <v>365</v>
      </c>
      <c r="F3337" s="18" t="s">
        <v>5935</v>
      </c>
      <c r="G3337" s="18" t="s">
        <v>275</v>
      </c>
      <c r="H3337" s="18" t="s">
        <v>6302</v>
      </c>
      <c r="I3337" s="19" t="s">
        <v>6474</v>
      </c>
      <c r="J3337" s="18" t="s">
        <v>5843</v>
      </c>
      <c r="K3337" s="18" t="s">
        <v>13875</v>
      </c>
      <c r="L3337" s="18" t="s">
        <v>5901</v>
      </c>
      <c r="N3337" s="20">
        <v>45322</v>
      </c>
      <c r="O3337" s="18" t="s">
        <v>13876</v>
      </c>
      <c r="P3337" s="18" t="s">
        <v>13875</v>
      </c>
      <c r="Q3337" s="18" t="s">
        <v>12638</v>
      </c>
      <c r="R3337" s="18">
        <v>1.8</v>
      </c>
      <c r="T3337" s="18">
        <v>0</v>
      </c>
      <c r="U3337" s="18">
        <v>0</v>
      </c>
    </row>
    <row r="3338" spans="2:21" x14ac:dyDescent="0.4">
      <c r="B3338" s="18" t="s">
        <v>5926</v>
      </c>
      <c r="C3338" s="18" t="s">
        <v>5910</v>
      </c>
      <c r="D3338" s="18" t="s">
        <v>128</v>
      </c>
      <c r="E3338" s="19" t="s">
        <v>365</v>
      </c>
      <c r="F3338" s="18" t="s">
        <v>5935</v>
      </c>
      <c r="G3338" s="18" t="s">
        <v>39</v>
      </c>
      <c r="H3338" s="18" t="s">
        <v>6318</v>
      </c>
      <c r="I3338" s="19" t="s">
        <v>6416</v>
      </c>
      <c r="J3338" s="18" t="s">
        <v>5899</v>
      </c>
      <c r="K3338" s="18" t="s">
        <v>13877</v>
      </c>
      <c r="L3338" s="18" t="s">
        <v>5901</v>
      </c>
      <c r="N3338" s="20">
        <v>45322</v>
      </c>
      <c r="O3338" s="18" t="s">
        <v>13878</v>
      </c>
      <c r="P3338" s="18" t="s">
        <v>13877</v>
      </c>
      <c r="Q3338" s="18" t="s">
        <v>12638</v>
      </c>
      <c r="R3338" s="18">
        <v>2.9</v>
      </c>
      <c r="T3338" s="18">
        <v>0</v>
      </c>
      <c r="U3338" s="18">
        <v>0</v>
      </c>
    </row>
    <row r="3339" spans="2:21" x14ac:dyDescent="0.4">
      <c r="B3339" s="18" t="s">
        <v>5926</v>
      </c>
      <c r="C3339" s="18" t="s">
        <v>5910</v>
      </c>
      <c r="D3339" s="18" t="s">
        <v>128</v>
      </c>
      <c r="E3339" s="19" t="s">
        <v>365</v>
      </c>
      <c r="F3339" s="18" t="s">
        <v>5935</v>
      </c>
      <c r="G3339" s="18" t="s">
        <v>39</v>
      </c>
      <c r="H3339" s="18" t="s">
        <v>6318</v>
      </c>
      <c r="I3339" s="19" t="s">
        <v>6416</v>
      </c>
      <c r="J3339" s="18" t="s">
        <v>5904</v>
      </c>
      <c r="K3339" s="18" t="s">
        <v>13879</v>
      </c>
      <c r="L3339" s="18" t="s">
        <v>5901</v>
      </c>
      <c r="N3339" s="20">
        <v>45322</v>
      </c>
      <c r="O3339" s="18" t="s">
        <v>13880</v>
      </c>
      <c r="P3339" s="18" t="s">
        <v>13879</v>
      </c>
      <c r="Q3339" s="18" t="s">
        <v>12638</v>
      </c>
      <c r="R3339" s="18">
        <v>2.9</v>
      </c>
      <c r="T3339" s="18">
        <v>0</v>
      </c>
      <c r="U3339" s="18">
        <v>0</v>
      </c>
    </row>
    <row r="3340" spans="2:21" x14ac:dyDescent="0.4">
      <c r="B3340" s="18" t="s">
        <v>5926</v>
      </c>
      <c r="C3340" s="18" t="s">
        <v>5910</v>
      </c>
      <c r="D3340" s="18" t="s">
        <v>128</v>
      </c>
      <c r="E3340" s="19" t="s">
        <v>365</v>
      </c>
      <c r="F3340" s="18" t="s">
        <v>5935</v>
      </c>
      <c r="G3340" s="18" t="s">
        <v>39</v>
      </c>
      <c r="H3340" s="18" t="s">
        <v>6318</v>
      </c>
      <c r="I3340" s="19" t="s">
        <v>6416</v>
      </c>
      <c r="J3340" s="18" t="s">
        <v>5843</v>
      </c>
      <c r="K3340" s="18" t="s">
        <v>13881</v>
      </c>
      <c r="L3340" s="18" t="s">
        <v>5901</v>
      </c>
      <c r="N3340" s="20">
        <v>45322</v>
      </c>
      <c r="O3340" s="18" t="s">
        <v>13882</v>
      </c>
      <c r="P3340" s="18" t="s">
        <v>13881</v>
      </c>
      <c r="Q3340" s="18" t="s">
        <v>12638</v>
      </c>
      <c r="R3340" s="18">
        <v>2.9</v>
      </c>
      <c r="T3340" s="18">
        <v>0</v>
      </c>
      <c r="U3340" s="18">
        <v>0</v>
      </c>
    </row>
    <row r="3341" spans="2:21" x14ac:dyDescent="0.4">
      <c r="B3341" s="18" t="s">
        <v>5926</v>
      </c>
      <c r="C3341" s="18" t="s">
        <v>5910</v>
      </c>
      <c r="D3341" s="18" t="s">
        <v>128</v>
      </c>
      <c r="E3341" s="19" t="s">
        <v>367</v>
      </c>
      <c r="F3341" s="18" t="s">
        <v>5935</v>
      </c>
      <c r="G3341" s="18" t="s">
        <v>703</v>
      </c>
      <c r="H3341" s="18" t="s">
        <v>6466</v>
      </c>
      <c r="I3341" s="19" t="s">
        <v>6558</v>
      </c>
      <c r="J3341" s="18" t="s">
        <v>5899</v>
      </c>
      <c r="K3341" s="18" t="s">
        <v>13883</v>
      </c>
      <c r="L3341" s="18" t="s">
        <v>5901</v>
      </c>
      <c r="N3341" s="20">
        <v>45322</v>
      </c>
      <c r="O3341" s="18" t="s">
        <v>13884</v>
      </c>
      <c r="P3341" s="18" t="s">
        <v>13883</v>
      </c>
      <c r="Q3341" s="18" t="s">
        <v>12665</v>
      </c>
      <c r="R3341" s="18">
        <v>1.4</v>
      </c>
      <c r="T3341" s="18">
        <v>0</v>
      </c>
      <c r="U3341" s="18">
        <v>0</v>
      </c>
    </row>
    <row r="3342" spans="2:21" x14ac:dyDescent="0.4">
      <c r="B3342" s="18" t="s">
        <v>5926</v>
      </c>
      <c r="C3342" s="18" t="s">
        <v>5910</v>
      </c>
      <c r="D3342" s="18" t="s">
        <v>128</v>
      </c>
      <c r="E3342" s="19" t="s">
        <v>367</v>
      </c>
      <c r="F3342" s="18" t="s">
        <v>5935</v>
      </c>
      <c r="G3342" s="18" t="s">
        <v>703</v>
      </c>
      <c r="H3342" s="18" t="s">
        <v>6466</v>
      </c>
      <c r="I3342" s="19" t="s">
        <v>6558</v>
      </c>
      <c r="J3342" s="18" t="s">
        <v>5904</v>
      </c>
      <c r="K3342" s="18" t="s">
        <v>13885</v>
      </c>
      <c r="L3342" s="18" t="s">
        <v>5901</v>
      </c>
      <c r="N3342" s="20">
        <v>45322</v>
      </c>
      <c r="O3342" s="18" t="s">
        <v>13886</v>
      </c>
      <c r="P3342" s="18" t="s">
        <v>13885</v>
      </c>
      <c r="Q3342" s="18" t="s">
        <v>12665</v>
      </c>
      <c r="R3342" s="18">
        <v>1.4</v>
      </c>
      <c r="T3342" s="18">
        <v>0</v>
      </c>
      <c r="U3342" s="18">
        <v>0</v>
      </c>
    </row>
    <row r="3343" spans="2:21" x14ac:dyDescent="0.4">
      <c r="B3343" s="18" t="s">
        <v>5926</v>
      </c>
      <c r="C3343" s="18" t="s">
        <v>5910</v>
      </c>
      <c r="D3343" s="18" t="s">
        <v>128</v>
      </c>
      <c r="E3343" s="19" t="s">
        <v>367</v>
      </c>
      <c r="F3343" s="18" t="s">
        <v>5935</v>
      </c>
      <c r="G3343" s="18" t="s">
        <v>703</v>
      </c>
      <c r="H3343" s="18" t="s">
        <v>6466</v>
      </c>
      <c r="I3343" s="19" t="s">
        <v>6558</v>
      </c>
      <c r="J3343" s="18" t="s">
        <v>5843</v>
      </c>
      <c r="K3343" s="18" t="s">
        <v>13887</v>
      </c>
      <c r="L3343" s="18" t="s">
        <v>5901</v>
      </c>
      <c r="N3343" s="20">
        <v>45322</v>
      </c>
      <c r="O3343" s="18" t="s">
        <v>13888</v>
      </c>
      <c r="P3343" s="18" t="s">
        <v>13887</v>
      </c>
      <c r="Q3343" s="18" t="s">
        <v>12665</v>
      </c>
      <c r="R3343" s="18">
        <v>1.4</v>
      </c>
      <c r="T3343" s="18">
        <v>0</v>
      </c>
      <c r="U3343" s="18">
        <v>0</v>
      </c>
    </row>
    <row r="3344" spans="2:21" x14ac:dyDescent="0.4">
      <c r="B3344" s="18" t="s">
        <v>5926</v>
      </c>
      <c r="C3344" s="18" t="s">
        <v>5910</v>
      </c>
      <c r="D3344" s="18" t="s">
        <v>128</v>
      </c>
      <c r="E3344" s="19" t="s">
        <v>367</v>
      </c>
      <c r="F3344" s="18" t="s">
        <v>5935</v>
      </c>
      <c r="G3344" s="18" t="s">
        <v>275</v>
      </c>
      <c r="H3344" s="18" t="s">
        <v>6302</v>
      </c>
      <c r="I3344" s="19" t="s">
        <v>6474</v>
      </c>
      <c r="J3344" s="18" t="s">
        <v>5899</v>
      </c>
      <c r="K3344" s="18" t="s">
        <v>13889</v>
      </c>
      <c r="L3344" s="18" t="s">
        <v>5901</v>
      </c>
      <c r="N3344" s="20">
        <v>45322</v>
      </c>
      <c r="O3344" s="18" t="s">
        <v>13890</v>
      </c>
      <c r="P3344" s="18" t="s">
        <v>13889</v>
      </c>
      <c r="Q3344" s="18" t="s">
        <v>12665</v>
      </c>
      <c r="R3344" s="18">
        <v>1.8</v>
      </c>
      <c r="T3344" s="18">
        <v>0</v>
      </c>
      <c r="U3344" s="18">
        <v>0</v>
      </c>
    </row>
    <row r="3345" spans="2:21" x14ac:dyDescent="0.4">
      <c r="B3345" s="18" t="s">
        <v>5926</v>
      </c>
      <c r="C3345" s="18" t="s">
        <v>5910</v>
      </c>
      <c r="D3345" s="18" t="s">
        <v>128</v>
      </c>
      <c r="E3345" s="19" t="s">
        <v>367</v>
      </c>
      <c r="F3345" s="18" t="s">
        <v>5935</v>
      </c>
      <c r="G3345" s="18" t="s">
        <v>275</v>
      </c>
      <c r="H3345" s="18" t="s">
        <v>6302</v>
      </c>
      <c r="I3345" s="19" t="s">
        <v>6474</v>
      </c>
      <c r="J3345" s="18" t="s">
        <v>5904</v>
      </c>
      <c r="K3345" s="18" t="s">
        <v>13891</v>
      </c>
      <c r="L3345" s="18" t="s">
        <v>5901</v>
      </c>
      <c r="N3345" s="20">
        <v>45322</v>
      </c>
      <c r="O3345" s="18" t="s">
        <v>13892</v>
      </c>
      <c r="P3345" s="18" t="s">
        <v>13891</v>
      </c>
      <c r="Q3345" s="18" t="s">
        <v>12665</v>
      </c>
      <c r="R3345" s="18">
        <v>1.8</v>
      </c>
      <c r="T3345" s="18">
        <v>0</v>
      </c>
      <c r="U3345" s="18">
        <v>0</v>
      </c>
    </row>
    <row r="3346" spans="2:21" x14ac:dyDescent="0.4">
      <c r="B3346" s="18" t="s">
        <v>5926</v>
      </c>
      <c r="C3346" s="18" t="s">
        <v>5910</v>
      </c>
      <c r="D3346" s="18" t="s">
        <v>128</v>
      </c>
      <c r="E3346" s="19" t="s">
        <v>367</v>
      </c>
      <c r="F3346" s="18" t="s">
        <v>5935</v>
      </c>
      <c r="G3346" s="18" t="s">
        <v>275</v>
      </c>
      <c r="H3346" s="18" t="s">
        <v>6302</v>
      </c>
      <c r="I3346" s="19" t="s">
        <v>6474</v>
      </c>
      <c r="J3346" s="18" t="s">
        <v>5843</v>
      </c>
      <c r="K3346" s="18" t="s">
        <v>13893</v>
      </c>
      <c r="L3346" s="18" t="s">
        <v>5901</v>
      </c>
      <c r="N3346" s="20">
        <v>45322</v>
      </c>
      <c r="O3346" s="18" t="s">
        <v>13894</v>
      </c>
      <c r="P3346" s="18" t="s">
        <v>13893</v>
      </c>
      <c r="Q3346" s="18" t="s">
        <v>12665</v>
      </c>
      <c r="R3346" s="18">
        <v>1.8</v>
      </c>
      <c r="T3346" s="18">
        <v>0</v>
      </c>
      <c r="U3346" s="18">
        <v>0</v>
      </c>
    </row>
    <row r="3347" spans="2:21" x14ac:dyDescent="0.4">
      <c r="B3347" s="18" t="s">
        <v>5926</v>
      </c>
      <c r="C3347" s="18" t="s">
        <v>5910</v>
      </c>
      <c r="D3347" s="18" t="s">
        <v>128</v>
      </c>
      <c r="E3347" s="19" t="s">
        <v>367</v>
      </c>
      <c r="F3347" s="18" t="s">
        <v>5935</v>
      </c>
      <c r="G3347" s="18" t="s">
        <v>39</v>
      </c>
      <c r="H3347" s="18" t="s">
        <v>6318</v>
      </c>
      <c r="I3347" s="19" t="s">
        <v>6416</v>
      </c>
      <c r="J3347" s="18" t="s">
        <v>5899</v>
      </c>
      <c r="K3347" s="18" t="s">
        <v>13895</v>
      </c>
      <c r="L3347" s="18" t="s">
        <v>5901</v>
      </c>
      <c r="N3347" s="20">
        <v>45322</v>
      </c>
      <c r="O3347" s="18" t="s">
        <v>13896</v>
      </c>
      <c r="P3347" s="18" t="s">
        <v>13895</v>
      </c>
      <c r="Q3347" s="18" t="s">
        <v>12665</v>
      </c>
      <c r="R3347" s="18">
        <v>2.9</v>
      </c>
      <c r="T3347" s="18">
        <v>0</v>
      </c>
      <c r="U3347" s="18">
        <v>0</v>
      </c>
    </row>
    <row r="3348" spans="2:21" x14ac:dyDescent="0.4">
      <c r="B3348" s="18" t="s">
        <v>5926</v>
      </c>
      <c r="C3348" s="18" t="s">
        <v>5910</v>
      </c>
      <c r="D3348" s="18" t="s">
        <v>128</v>
      </c>
      <c r="E3348" s="19" t="s">
        <v>367</v>
      </c>
      <c r="F3348" s="18" t="s">
        <v>5935</v>
      </c>
      <c r="G3348" s="18" t="s">
        <v>39</v>
      </c>
      <c r="H3348" s="18" t="s">
        <v>6318</v>
      </c>
      <c r="I3348" s="19" t="s">
        <v>6416</v>
      </c>
      <c r="J3348" s="18" t="s">
        <v>5904</v>
      </c>
      <c r="K3348" s="18" t="s">
        <v>13897</v>
      </c>
      <c r="L3348" s="18" t="s">
        <v>5901</v>
      </c>
      <c r="N3348" s="20">
        <v>45322</v>
      </c>
      <c r="O3348" s="18" t="s">
        <v>13898</v>
      </c>
      <c r="P3348" s="18" t="s">
        <v>13897</v>
      </c>
      <c r="Q3348" s="18" t="s">
        <v>12665</v>
      </c>
      <c r="R3348" s="18">
        <v>2.9</v>
      </c>
      <c r="T3348" s="18">
        <v>0</v>
      </c>
      <c r="U3348" s="18">
        <v>0</v>
      </c>
    </row>
    <row r="3349" spans="2:21" x14ac:dyDescent="0.4">
      <c r="B3349" s="18" t="s">
        <v>5926</v>
      </c>
      <c r="C3349" s="18" t="s">
        <v>5910</v>
      </c>
      <c r="D3349" s="18" t="s">
        <v>128</v>
      </c>
      <c r="E3349" s="19" t="s">
        <v>367</v>
      </c>
      <c r="F3349" s="18" t="s">
        <v>5935</v>
      </c>
      <c r="G3349" s="18" t="s">
        <v>39</v>
      </c>
      <c r="H3349" s="18" t="s">
        <v>6318</v>
      </c>
      <c r="I3349" s="19" t="s">
        <v>6416</v>
      </c>
      <c r="J3349" s="18" t="s">
        <v>5843</v>
      </c>
      <c r="K3349" s="18" t="s">
        <v>13899</v>
      </c>
      <c r="L3349" s="18" t="s">
        <v>5901</v>
      </c>
      <c r="N3349" s="20">
        <v>45322</v>
      </c>
      <c r="O3349" s="18" t="s">
        <v>13900</v>
      </c>
      <c r="P3349" s="18" t="s">
        <v>13899</v>
      </c>
      <c r="Q3349" s="18" t="s">
        <v>12665</v>
      </c>
      <c r="R3349" s="18">
        <v>2.9</v>
      </c>
      <c r="T3349" s="18">
        <v>0</v>
      </c>
      <c r="U3349" s="18">
        <v>0</v>
      </c>
    </row>
    <row r="3350" spans="2:21" x14ac:dyDescent="0.4">
      <c r="B3350" s="28" t="s">
        <v>5926</v>
      </c>
      <c r="C3350" s="28" t="s">
        <v>5910</v>
      </c>
      <c r="D3350" s="28" t="s">
        <v>170</v>
      </c>
      <c r="E3350" s="29" t="s">
        <v>171</v>
      </c>
      <c r="F3350" s="28" t="s">
        <v>5935</v>
      </c>
      <c r="G3350" s="28" t="s">
        <v>926</v>
      </c>
      <c r="H3350" s="28" t="s">
        <v>6145</v>
      </c>
      <c r="I3350" s="29" t="s">
        <v>6126</v>
      </c>
      <c r="J3350" s="28" t="s">
        <v>5899</v>
      </c>
      <c r="K3350" s="28" t="s">
        <v>7286</v>
      </c>
      <c r="L3350" s="28" t="s">
        <v>5901</v>
      </c>
      <c r="M3350" s="29"/>
      <c r="N3350" s="30">
        <v>45322</v>
      </c>
      <c r="O3350" s="28" t="s">
        <v>7287</v>
      </c>
      <c r="P3350" s="18" t="s">
        <v>7286</v>
      </c>
      <c r="Q3350" s="18" t="s">
        <v>7235</v>
      </c>
      <c r="R3350" s="18">
        <v>1.2</v>
      </c>
      <c r="T3350" s="18">
        <v>0</v>
      </c>
      <c r="U3350" s="18">
        <v>0</v>
      </c>
    </row>
    <row r="3351" spans="2:21" x14ac:dyDescent="0.4">
      <c r="B3351" s="28" t="s">
        <v>5926</v>
      </c>
      <c r="C3351" s="28" t="s">
        <v>5910</v>
      </c>
      <c r="D3351" s="28" t="s">
        <v>170</v>
      </c>
      <c r="E3351" s="29" t="s">
        <v>171</v>
      </c>
      <c r="F3351" s="28" t="s">
        <v>5935</v>
      </c>
      <c r="G3351" s="28" t="s">
        <v>926</v>
      </c>
      <c r="H3351" s="28" t="s">
        <v>6145</v>
      </c>
      <c r="I3351" s="29" t="s">
        <v>6126</v>
      </c>
      <c r="J3351" s="28" t="s">
        <v>5904</v>
      </c>
      <c r="K3351" s="28" t="s">
        <v>7288</v>
      </c>
      <c r="L3351" s="28" t="s">
        <v>5901</v>
      </c>
      <c r="M3351" s="29"/>
      <c r="N3351" s="30">
        <v>45322</v>
      </c>
      <c r="O3351" s="28" t="s">
        <v>7289</v>
      </c>
      <c r="P3351" s="18" t="s">
        <v>7288</v>
      </c>
      <c r="Q3351" s="18" t="s">
        <v>7235</v>
      </c>
      <c r="R3351" s="18">
        <v>1.2</v>
      </c>
      <c r="T3351" s="18">
        <v>0</v>
      </c>
      <c r="U3351" s="18">
        <v>0</v>
      </c>
    </row>
    <row r="3352" spans="2:21" x14ac:dyDescent="0.4">
      <c r="B3352" s="28" t="s">
        <v>5926</v>
      </c>
      <c r="C3352" s="28" t="s">
        <v>5910</v>
      </c>
      <c r="D3352" s="28" t="s">
        <v>170</v>
      </c>
      <c r="E3352" s="29" t="s">
        <v>171</v>
      </c>
      <c r="F3352" s="28" t="s">
        <v>5935</v>
      </c>
      <c r="G3352" s="28" t="s">
        <v>926</v>
      </c>
      <c r="H3352" s="28" t="s">
        <v>6145</v>
      </c>
      <c r="I3352" s="29" t="s">
        <v>6126</v>
      </c>
      <c r="J3352" s="28" t="s">
        <v>5843</v>
      </c>
      <c r="K3352" s="28" t="s">
        <v>7290</v>
      </c>
      <c r="L3352" s="28" t="s">
        <v>5901</v>
      </c>
      <c r="M3352" s="29"/>
      <c r="N3352" s="30">
        <v>45322</v>
      </c>
      <c r="O3352" s="28" t="s">
        <v>7291</v>
      </c>
      <c r="P3352" s="18" t="s">
        <v>7290</v>
      </c>
      <c r="Q3352" s="18" t="s">
        <v>7235</v>
      </c>
      <c r="R3352" s="18">
        <v>1.2</v>
      </c>
      <c r="T3352" s="18">
        <v>0</v>
      </c>
      <c r="U3352" s="18">
        <v>0</v>
      </c>
    </row>
    <row r="3353" spans="2:21" x14ac:dyDescent="0.4">
      <c r="B3353" s="28" t="s">
        <v>5926</v>
      </c>
      <c r="C3353" s="28" t="s">
        <v>5910</v>
      </c>
      <c r="D3353" s="28" t="s">
        <v>170</v>
      </c>
      <c r="E3353" s="29" t="s">
        <v>171</v>
      </c>
      <c r="F3353" s="28" t="s">
        <v>5935</v>
      </c>
      <c r="G3353" s="28" t="s">
        <v>926</v>
      </c>
      <c r="H3353" s="28" t="s">
        <v>6145</v>
      </c>
      <c r="I3353" s="29" t="s">
        <v>6126</v>
      </c>
      <c r="J3353" s="28" t="s">
        <v>5923</v>
      </c>
      <c r="K3353" s="28" t="s">
        <v>7292</v>
      </c>
      <c r="L3353" s="28" t="s">
        <v>5901</v>
      </c>
      <c r="M3353" s="29"/>
      <c r="N3353" s="30">
        <v>45322</v>
      </c>
      <c r="O3353" s="28" t="s">
        <v>7293</v>
      </c>
      <c r="P3353" s="18" t="s">
        <v>7292</v>
      </c>
      <c r="Q3353" s="18" t="s">
        <v>7235</v>
      </c>
      <c r="R3353" s="18">
        <v>1.2</v>
      </c>
      <c r="T3353" s="18">
        <v>0</v>
      </c>
      <c r="U3353" s="18">
        <v>0</v>
      </c>
    </row>
    <row r="3354" spans="2:21" x14ac:dyDescent="0.4">
      <c r="B3354" s="28" t="s">
        <v>5926</v>
      </c>
      <c r="C3354" s="28" t="s">
        <v>5910</v>
      </c>
      <c r="D3354" s="28" t="s">
        <v>170</v>
      </c>
      <c r="E3354" s="29" t="s">
        <v>171</v>
      </c>
      <c r="F3354" s="28" t="s">
        <v>5935</v>
      </c>
      <c r="G3354" s="28" t="s">
        <v>703</v>
      </c>
      <c r="H3354" s="28" t="s">
        <v>6466</v>
      </c>
      <c r="I3354" s="29" t="s">
        <v>6467</v>
      </c>
      <c r="J3354" s="28" t="s">
        <v>5899</v>
      </c>
      <c r="K3354" s="28" t="s">
        <v>7294</v>
      </c>
      <c r="L3354" s="28" t="s">
        <v>5901</v>
      </c>
      <c r="M3354" s="29"/>
      <c r="N3354" s="30">
        <v>45322</v>
      </c>
      <c r="O3354" s="28" t="s">
        <v>7295</v>
      </c>
      <c r="P3354" s="18" t="s">
        <v>7294</v>
      </c>
      <c r="Q3354" s="18" t="s">
        <v>7235</v>
      </c>
      <c r="R3354" s="18">
        <v>1.7</v>
      </c>
      <c r="T3354" s="18">
        <v>0</v>
      </c>
      <c r="U3354" s="18">
        <v>0</v>
      </c>
    </row>
    <row r="3355" spans="2:21" x14ac:dyDescent="0.4">
      <c r="B3355" s="28" t="s">
        <v>5926</v>
      </c>
      <c r="C3355" s="28" t="s">
        <v>5910</v>
      </c>
      <c r="D3355" s="28" t="s">
        <v>170</v>
      </c>
      <c r="E3355" s="29" t="s">
        <v>171</v>
      </c>
      <c r="F3355" s="28" t="s">
        <v>5935</v>
      </c>
      <c r="G3355" s="28" t="s">
        <v>703</v>
      </c>
      <c r="H3355" s="28" t="s">
        <v>6466</v>
      </c>
      <c r="I3355" s="29" t="s">
        <v>6467</v>
      </c>
      <c r="J3355" s="28" t="s">
        <v>5904</v>
      </c>
      <c r="K3355" s="28" t="s">
        <v>7296</v>
      </c>
      <c r="L3355" s="28" t="s">
        <v>5901</v>
      </c>
      <c r="M3355" s="29"/>
      <c r="N3355" s="30">
        <v>45322</v>
      </c>
      <c r="O3355" s="28" t="s">
        <v>7297</v>
      </c>
      <c r="P3355" s="18" t="s">
        <v>7296</v>
      </c>
      <c r="Q3355" s="18" t="s">
        <v>7235</v>
      </c>
      <c r="R3355" s="18">
        <v>1.7</v>
      </c>
      <c r="T3355" s="18">
        <v>0</v>
      </c>
      <c r="U3355" s="18">
        <v>0</v>
      </c>
    </row>
    <row r="3356" spans="2:21" x14ac:dyDescent="0.4">
      <c r="B3356" s="28" t="s">
        <v>5926</v>
      </c>
      <c r="C3356" s="28" t="s">
        <v>5910</v>
      </c>
      <c r="D3356" s="28" t="s">
        <v>170</v>
      </c>
      <c r="E3356" s="29" t="s">
        <v>171</v>
      </c>
      <c r="F3356" s="28" t="s">
        <v>5935</v>
      </c>
      <c r="G3356" s="28" t="s">
        <v>703</v>
      </c>
      <c r="H3356" s="28" t="s">
        <v>6466</v>
      </c>
      <c r="I3356" s="29" t="s">
        <v>6467</v>
      </c>
      <c r="J3356" s="28" t="s">
        <v>5843</v>
      </c>
      <c r="K3356" s="28" t="s">
        <v>7298</v>
      </c>
      <c r="L3356" s="28" t="s">
        <v>5901</v>
      </c>
      <c r="M3356" s="29"/>
      <c r="N3356" s="30">
        <v>45322</v>
      </c>
      <c r="O3356" s="28" t="s">
        <v>7299</v>
      </c>
      <c r="P3356" s="18" t="s">
        <v>7298</v>
      </c>
      <c r="Q3356" s="18" t="s">
        <v>7235</v>
      </c>
      <c r="R3356" s="18">
        <v>1.7</v>
      </c>
      <c r="T3356" s="18">
        <v>0</v>
      </c>
      <c r="U3356" s="18">
        <v>0</v>
      </c>
    </row>
    <row r="3357" spans="2:21" x14ac:dyDescent="0.4">
      <c r="B3357" s="28" t="s">
        <v>5926</v>
      </c>
      <c r="C3357" s="28" t="s">
        <v>5910</v>
      </c>
      <c r="D3357" s="28" t="s">
        <v>170</v>
      </c>
      <c r="E3357" s="29" t="s">
        <v>171</v>
      </c>
      <c r="F3357" s="28" t="s">
        <v>5935</v>
      </c>
      <c r="G3357" s="28" t="s">
        <v>275</v>
      </c>
      <c r="H3357" s="28" t="s">
        <v>6302</v>
      </c>
      <c r="I3357" s="29" t="s">
        <v>6474</v>
      </c>
      <c r="J3357" s="28" t="s">
        <v>5899</v>
      </c>
      <c r="K3357" s="28" t="s">
        <v>7300</v>
      </c>
      <c r="L3357" s="28" t="s">
        <v>5901</v>
      </c>
      <c r="M3357" s="29"/>
      <c r="N3357" s="30">
        <v>45322</v>
      </c>
      <c r="O3357" s="28" t="s">
        <v>7301</v>
      </c>
      <c r="P3357" s="18" t="s">
        <v>7300</v>
      </c>
      <c r="Q3357" s="18" t="s">
        <v>7235</v>
      </c>
      <c r="R3357" s="18">
        <v>1.8</v>
      </c>
      <c r="T3357" s="18">
        <v>0</v>
      </c>
      <c r="U3357" s="18">
        <v>0</v>
      </c>
    </row>
    <row r="3358" spans="2:21" x14ac:dyDescent="0.4">
      <c r="B3358" s="28" t="s">
        <v>5926</v>
      </c>
      <c r="C3358" s="28" t="s">
        <v>5910</v>
      </c>
      <c r="D3358" s="28" t="s">
        <v>170</v>
      </c>
      <c r="E3358" s="29" t="s">
        <v>171</v>
      </c>
      <c r="F3358" s="28" t="s">
        <v>5935</v>
      </c>
      <c r="G3358" s="28" t="s">
        <v>275</v>
      </c>
      <c r="H3358" s="28" t="s">
        <v>6302</v>
      </c>
      <c r="I3358" s="29" t="s">
        <v>6474</v>
      </c>
      <c r="J3358" s="28" t="s">
        <v>5904</v>
      </c>
      <c r="K3358" s="28" t="s">
        <v>7302</v>
      </c>
      <c r="L3358" s="28" t="s">
        <v>5901</v>
      </c>
      <c r="M3358" s="29"/>
      <c r="N3358" s="30">
        <v>45322</v>
      </c>
      <c r="O3358" s="28" t="s">
        <v>7303</v>
      </c>
      <c r="P3358" s="18" t="s">
        <v>7302</v>
      </c>
      <c r="Q3358" s="18" t="s">
        <v>7235</v>
      </c>
      <c r="R3358" s="18">
        <v>1.8</v>
      </c>
      <c r="T3358" s="18">
        <v>0</v>
      </c>
      <c r="U3358" s="18">
        <v>0</v>
      </c>
    </row>
    <row r="3359" spans="2:21" x14ac:dyDescent="0.4">
      <c r="B3359" s="28" t="s">
        <v>5926</v>
      </c>
      <c r="C3359" s="28" t="s">
        <v>5910</v>
      </c>
      <c r="D3359" s="28" t="s">
        <v>170</v>
      </c>
      <c r="E3359" s="29" t="s">
        <v>171</v>
      </c>
      <c r="F3359" s="28" t="s">
        <v>5935</v>
      </c>
      <c r="G3359" s="28" t="s">
        <v>275</v>
      </c>
      <c r="H3359" s="28" t="s">
        <v>6302</v>
      </c>
      <c r="I3359" s="29" t="s">
        <v>6474</v>
      </c>
      <c r="J3359" s="28" t="s">
        <v>5843</v>
      </c>
      <c r="K3359" s="28" t="s">
        <v>7304</v>
      </c>
      <c r="L3359" s="28" t="s">
        <v>5901</v>
      </c>
      <c r="M3359" s="29"/>
      <c r="N3359" s="30">
        <v>45322</v>
      </c>
      <c r="O3359" s="28" t="s">
        <v>7305</v>
      </c>
      <c r="P3359" s="18" t="s">
        <v>7304</v>
      </c>
      <c r="Q3359" s="18" t="s">
        <v>7235</v>
      </c>
      <c r="R3359" s="18">
        <v>1.8</v>
      </c>
      <c r="T3359" s="18">
        <v>0</v>
      </c>
      <c r="U3359" s="18">
        <v>0</v>
      </c>
    </row>
    <row r="3360" spans="2:21" x14ac:dyDescent="0.4">
      <c r="B3360" s="28" t="s">
        <v>5926</v>
      </c>
      <c r="C3360" s="28" t="s">
        <v>5910</v>
      </c>
      <c r="D3360" s="28" t="s">
        <v>170</v>
      </c>
      <c r="E3360" s="29" t="s">
        <v>171</v>
      </c>
      <c r="F3360" s="28" t="s">
        <v>5935</v>
      </c>
      <c r="G3360" s="28" t="s">
        <v>39</v>
      </c>
      <c r="H3360" s="28" t="s">
        <v>6318</v>
      </c>
      <c r="I3360" s="29" t="s">
        <v>6416</v>
      </c>
      <c r="J3360" s="28" t="s">
        <v>5899</v>
      </c>
      <c r="K3360" s="28" t="s">
        <v>7306</v>
      </c>
      <c r="L3360" s="28" t="s">
        <v>5901</v>
      </c>
      <c r="M3360" s="29"/>
      <c r="N3360" s="30">
        <v>45322</v>
      </c>
      <c r="O3360" s="28" t="s">
        <v>7307</v>
      </c>
      <c r="P3360" s="18" t="s">
        <v>7306</v>
      </c>
      <c r="Q3360" s="18" t="s">
        <v>7235</v>
      </c>
      <c r="R3360" s="18">
        <v>2.9</v>
      </c>
      <c r="T3360" s="18">
        <v>0</v>
      </c>
      <c r="U3360" s="18">
        <v>0</v>
      </c>
    </row>
    <row r="3361" spans="2:21" x14ac:dyDescent="0.4">
      <c r="B3361" s="28" t="s">
        <v>5926</v>
      </c>
      <c r="C3361" s="28" t="s">
        <v>5910</v>
      </c>
      <c r="D3361" s="28" t="s">
        <v>170</v>
      </c>
      <c r="E3361" s="29" t="s">
        <v>171</v>
      </c>
      <c r="F3361" s="28" t="s">
        <v>5935</v>
      </c>
      <c r="G3361" s="28" t="s">
        <v>39</v>
      </c>
      <c r="H3361" s="28" t="s">
        <v>6318</v>
      </c>
      <c r="I3361" s="29" t="s">
        <v>6416</v>
      </c>
      <c r="J3361" s="28" t="s">
        <v>5904</v>
      </c>
      <c r="K3361" s="28" t="s">
        <v>7308</v>
      </c>
      <c r="L3361" s="28" t="s">
        <v>5901</v>
      </c>
      <c r="M3361" s="29"/>
      <c r="N3361" s="30">
        <v>45322</v>
      </c>
      <c r="O3361" s="28" t="s">
        <v>7309</v>
      </c>
      <c r="P3361" s="18" t="s">
        <v>7308</v>
      </c>
      <c r="Q3361" s="18" t="s">
        <v>7235</v>
      </c>
      <c r="R3361" s="18">
        <v>2.9</v>
      </c>
      <c r="T3361" s="18">
        <v>0</v>
      </c>
      <c r="U3361" s="18">
        <v>0</v>
      </c>
    </row>
    <row r="3362" spans="2:21" x14ac:dyDescent="0.4">
      <c r="B3362" s="28" t="s">
        <v>5926</v>
      </c>
      <c r="C3362" s="28" t="s">
        <v>5910</v>
      </c>
      <c r="D3362" s="28" t="s">
        <v>170</v>
      </c>
      <c r="E3362" s="29" t="s">
        <v>171</v>
      </c>
      <c r="F3362" s="28" t="s">
        <v>5935</v>
      </c>
      <c r="G3362" s="28" t="s">
        <v>39</v>
      </c>
      <c r="H3362" s="28" t="s">
        <v>6318</v>
      </c>
      <c r="I3362" s="29" t="s">
        <v>6416</v>
      </c>
      <c r="J3362" s="28" t="s">
        <v>5843</v>
      </c>
      <c r="K3362" s="28" t="s">
        <v>7310</v>
      </c>
      <c r="L3362" s="28" t="s">
        <v>5901</v>
      </c>
      <c r="M3362" s="29"/>
      <c r="N3362" s="30">
        <v>45322</v>
      </c>
      <c r="O3362" s="28" t="s">
        <v>7311</v>
      </c>
      <c r="P3362" s="18" t="s">
        <v>7310</v>
      </c>
      <c r="Q3362" s="18" t="s">
        <v>7235</v>
      </c>
      <c r="R3362" s="18">
        <v>2.9</v>
      </c>
      <c r="T3362" s="18">
        <v>0</v>
      </c>
      <c r="U3362" s="18">
        <v>0</v>
      </c>
    </row>
    <row r="3363" spans="2:21" x14ac:dyDescent="0.4">
      <c r="B3363" s="18" t="s">
        <v>5926</v>
      </c>
      <c r="C3363" s="18" t="s">
        <v>5910</v>
      </c>
      <c r="D3363" s="18" t="s">
        <v>170</v>
      </c>
      <c r="E3363" s="19" t="s">
        <v>9121</v>
      </c>
      <c r="F3363" s="18" t="s">
        <v>5935</v>
      </c>
      <c r="G3363" s="18" t="s">
        <v>703</v>
      </c>
      <c r="H3363" s="18" t="s">
        <v>6466</v>
      </c>
      <c r="I3363" s="19" t="s">
        <v>6558</v>
      </c>
      <c r="J3363" s="18" t="s">
        <v>5899</v>
      </c>
      <c r="K3363" s="18" t="s">
        <v>9141</v>
      </c>
      <c r="L3363" s="18" t="s">
        <v>5901</v>
      </c>
      <c r="N3363" s="20">
        <v>45322</v>
      </c>
      <c r="O3363" s="18" t="s">
        <v>9142</v>
      </c>
      <c r="P3363" s="18" t="s">
        <v>9141</v>
      </c>
      <c r="Q3363" s="18" t="s">
        <v>9124</v>
      </c>
      <c r="R3363" s="18">
        <v>1.4</v>
      </c>
      <c r="T3363" s="18">
        <v>0</v>
      </c>
      <c r="U3363" s="18">
        <v>0</v>
      </c>
    </row>
    <row r="3364" spans="2:21" x14ac:dyDescent="0.4">
      <c r="B3364" s="18" t="s">
        <v>5926</v>
      </c>
      <c r="C3364" s="18" t="s">
        <v>5910</v>
      </c>
      <c r="D3364" s="18" t="s">
        <v>170</v>
      </c>
      <c r="E3364" s="19" t="s">
        <v>9121</v>
      </c>
      <c r="F3364" s="18" t="s">
        <v>5935</v>
      </c>
      <c r="G3364" s="18" t="s">
        <v>703</v>
      </c>
      <c r="H3364" s="18" t="s">
        <v>6466</v>
      </c>
      <c r="I3364" s="19" t="s">
        <v>6558</v>
      </c>
      <c r="J3364" s="18" t="s">
        <v>5904</v>
      </c>
      <c r="K3364" s="18" t="s">
        <v>9143</v>
      </c>
      <c r="L3364" s="18" t="s">
        <v>5901</v>
      </c>
      <c r="N3364" s="20">
        <v>45322</v>
      </c>
      <c r="O3364" s="18" t="s">
        <v>9144</v>
      </c>
      <c r="P3364" s="18" t="s">
        <v>9143</v>
      </c>
      <c r="Q3364" s="18" t="s">
        <v>9124</v>
      </c>
      <c r="R3364" s="18">
        <v>1.4</v>
      </c>
      <c r="T3364" s="18">
        <v>0</v>
      </c>
      <c r="U3364" s="18">
        <v>0</v>
      </c>
    </row>
    <row r="3365" spans="2:21" x14ac:dyDescent="0.4">
      <c r="B3365" s="18" t="s">
        <v>5926</v>
      </c>
      <c r="C3365" s="18" t="s">
        <v>5910</v>
      </c>
      <c r="D3365" s="18" t="s">
        <v>170</v>
      </c>
      <c r="E3365" s="19" t="s">
        <v>9121</v>
      </c>
      <c r="F3365" s="18" t="s">
        <v>5935</v>
      </c>
      <c r="G3365" s="18" t="s">
        <v>703</v>
      </c>
      <c r="H3365" s="18" t="s">
        <v>6466</v>
      </c>
      <c r="I3365" s="19" t="s">
        <v>6558</v>
      </c>
      <c r="J3365" s="18" t="s">
        <v>5843</v>
      </c>
      <c r="K3365" s="18" t="s">
        <v>9145</v>
      </c>
      <c r="L3365" s="18" t="s">
        <v>5901</v>
      </c>
      <c r="N3365" s="20">
        <v>45322</v>
      </c>
      <c r="O3365" s="18" t="s">
        <v>9146</v>
      </c>
      <c r="P3365" s="18" t="s">
        <v>9145</v>
      </c>
      <c r="Q3365" s="18" t="s">
        <v>9124</v>
      </c>
      <c r="R3365" s="18">
        <v>1.4</v>
      </c>
      <c r="T3365" s="18">
        <v>0</v>
      </c>
      <c r="U3365" s="18">
        <v>0</v>
      </c>
    </row>
    <row r="3366" spans="2:21" x14ac:dyDescent="0.4">
      <c r="B3366" s="18" t="s">
        <v>5926</v>
      </c>
      <c r="C3366" s="18" t="s">
        <v>5910</v>
      </c>
      <c r="D3366" s="18" t="s">
        <v>170</v>
      </c>
      <c r="E3366" s="19" t="s">
        <v>9121</v>
      </c>
      <c r="F3366" s="18" t="s">
        <v>5935</v>
      </c>
      <c r="G3366" s="18" t="s">
        <v>275</v>
      </c>
      <c r="H3366" s="18" t="s">
        <v>6302</v>
      </c>
      <c r="I3366" s="19" t="s">
        <v>6474</v>
      </c>
      <c r="J3366" s="18" t="s">
        <v>5899</v>
      </c>
      <c r="K3366" s="18" t="s">
        <v>9147</v>
      </c>
      <c r="L3366" s="18" t="s">
        <v>5901</v>
      </c>
      <c r="N3366" s="20">
        <v>45322</v>
      </c>
      <c r="O3366" s="18" t="s">
        <v>9148</v>
      </c>
      <c r="P3366" s="18" t="s">
        <v>9147</v>
      </c>
      <c r="Q3366" s="18" t="s">
        <v>9124</v>
      </c>
      <c r="R3366" s="18">
        <v>1.8</v>
      </c>
      <c r="T3366" s="18">
        <v>0</v>
      </c>
      <c r="U3366" s="18">
        <v>0</v>
      </c>
    </row>
    <row r="3367" spans="2:21" x14ac:dyDescent="0.4">
      <c r="B3367" s="18" t="s">
        <v>5926</v>
      </c>
      <c r="C3367" s="18" t="s">
        <v>5910</v>
      </c>
      <c r="D3367" s="18" t="s">
        <v>170</v>
      </c>
      <c r="E3367" s="19" t="s">
        <v>9121</v>
      </c>
      <c r="F3367" s="18" t="s">
        <v>5935</v>
      </c>
      <c r="G3367" s="18" t="s">
        <v>275</v>
      </c>
      <c r="H3367" s="18" t="s">
        <v>6302</v>
      </c>
      <c r="I3367" s="19" t="s">
        <v>6474</v>
      </c>
      <c r="J3367" s="18" t="s">
        <v>5904</v>
      </c>
      <c r="K3367" s="18" t="s">
        <v>9149</v>
      </c>
      <c r="L3367" s="18" t="s">
        <v>5901</v>
      </c>
      <c r="N3367" s="20">
        <v>45322</v>
      </c>
      <c r="O3367" s="18" t="s">
        <v>9150</v>
      </c>
      <c r="P3367" s="18" t="s">
        <v>9149</v>
      </c>
      <c r="Q3367" s="18" t="s">
        <v>9124</v>
      </c>
      <c r="R3367" s="18">
        <v>1.8</v>
      </c>
      <c r="T3367" s="18">
        <v>0</v>
      </c>
      <c r="U3367" s="18">
        <v>0</v>
      </c>
    </row>
    <row r="3368" spans="2:21" x14ac:dyDescent="0.4">
      <c r="B3368" s="18" t="s">
        <v>5926</v>
      </c>
      <c r="C3368" s="18" t="s">
        <v>5910</v>
      </c>
      <c r="D3368" s="18" t="s">
        <v>170</v>
      </c>
      <c r="E3368" s="19" t="s">
        <v>9121</v>
      </c>
      <c r="F3368" s="18" t="s">
        <v>5935</v>
      </c>
      <c r="G3368" s="18" t="s">
        <v>275</v>
      </c>
      <c r="H3368" s="18" t="s">
        <v>6302</v>
      </c>
      <c r="I3368" s="19" t="s">
        <v>6474</v>
      </c>
      <c r="J3368" s="18" t="s">
        <v>5843</v>
      </c>
      <c r="K3368" s="18" t="s">
        <v>9151</v>
      </c>
      <c r="L3368" s="18" t="s">
        <v>5901</v>
      </c>
      <c r="N3368" s="20">
        <v>45322</v>
      </c>
      <c r="O3368" s="18" t="s">
        <v>9152</v>
      </c>
      <c r="P3368" s="18" t="s">
        <v>9151</v>
      </c>
      <c r="Q3368" s="18" t="s">
        <v>9124</v>
      </c>
      <c r="R3368" s="18">
        <v>1.8</v>
      </c>
      <c r="T3368" s="18">
        <v>0</v>
      </c>
      <c r="U3368" s="18">
        <v>0</v>
      </c>
    </row>
    <row r="3369" spans="2:21" x14ac:dyDescent="0.4">
      <c r="B3369" s="18" t="s">
        <v>5926</v>
      </c>
      <c r="C3369" s="18" t="s">
        <v>5910</v>
      </c>
      <c r="D3369" s="18" t="s">
        <v>170</v>
      </c>
      <c r="E3369" s="19" t="s">
        <v>9121</v>
      </c>
      <c r="F3369" s="18" t="s">
        <v>5935</v>
      </c>
      <c r="G3369" s="18" t="s">
        <v>39</v>
      </c>
      <c r="H3369" s="18" t="s">
        <v>6318</v>
      </c>
      <c r="I3369" s="19" t="s">
        <v>6416</v>
      </c>
      <c r="J3369" s="18" t="s">
        <v>5899</v>
      </c>
      <c r="K3369" s="18" t="s">
        <v>9153</v>
      </c>
      <c r="L3369" s="18" t="s">
        <v>5901</v>
      </c>
      <c r="N3369" s="20">
        <v>45322</v>
      </c>
      <c r="O3369" s="18" t="s">
        <v>9154</v>
      </c>
      <c r="P3369" s="18" t="s">
        <v>9153</v>
      </c>
      <c r="Q3369" s="18" t="s">
        <v>9124</v>
      </c>
      <c r="R3369" s="18">
        <v>2.9</v>
      </c>
      <c r="T3369" s="18">
        <v>0</v>
      </c>
      <c r="U3369" s="18">
        <v>0</v>
      </c>
    </row>
    <row r="3370" spans="2:21" x14ac:dyDescent="0.4">
      <c r="B3370" s="18" t="s">
        <v>5926</v>
      </c>
      <c r="C3370" s="18" t="s">
        <v>5910</v>
      </c>
      <c r="D3370" s="18" t="s">
        <v>170</v>
      </c>
      <c r="E3370" s="19" t="s">
        <v>9121</v>
      </c>
      <c r="F3370" s="18" t="s">
        <v>5935</v>
      </c>
      <c r="G3370" s="18" t="s">
        <v>39</v>
      </c>
      <c r="H3370" s="18" t="s">
        <v>6318</v>
      </c>
      <c r="I3370" s="19" t="s">
        <v>6416</v>
      </c>
      <c r="J3370" s="18" t="s">
        <v>5904</v>
      </c>
      <c r="K3370" s="18" t="s">
        <v>9155</v>
      </c>
      <c r="L3370" s="18" t="s">
        <v>5901</v>
      </c>
      <c r="N3370" s="20">
        <v>45322</v>
      </c>
      <c r="O3370" s="18" t="s">
        <v>9156</v>
      </c>
      <c r="P3370" s="18" t="s">
        <v>9155</v>
      </c>
      <c r="Q3370" s="18" t="s">
        <v>9124</v>
      </c>
      <c r="R3370" s="18">
        <v>2.9</v>
      </c>
      <c r="T3370" s="18">
        <v>0</v>
      </c>
      <c r="U3370" s="18">
        <v>0</v>
      </c>
    </row>
    <row r="3371" spans="2:21" x14ac:dyDescent="0.4">
      <c r="B3371" s="18" t="s">
        <v>5926</v>
      </c>
      <c r="C3371" s="18" t="s">
        <v>5910</v>
      </c>
      <c r="D3371" s="18" t="s">
        <v>170</v>
      </c>
      <c r="E3371" s="19" t="s">
        <v>9121</v>
      </c>
      <c r="F3371" s="18" t="s">
        <v>5935</v>
      </c>
      <c r="G3371" s="18" t="s">
        <v>39</v>
      </c>
      <c r="H3371" s="18" t="s">
        <v>6318</v>
      </c>
      <c r="I3371" s="19" t="s">
        <v>6416</v>
      </c>
      <c r="J3371" s="18" t="s">
        <v>5843</v>
      </c>
      <c r="K3371" s="18" t="s">
        <v>9157</v>
      </c>
      <c r="L3371" s="18" t="s">
        <v>5901</v>
      </c>
      <c r="N3371" s="20">
        <v>45322</v>
      </c>
      <c r="O3371" s="18" t="s">
        <v>9158</v>
      </c>
      <c r="P3371" s="18" t="s">
        <v>9157</v>
      </c>
      <c r="Q3371" s="18" t="s">
        <v>9124</v>
      </c>
      <c r="R3371" s="18">
        <v>2.9</v>
      </c>
      <c r="T3371" s="18">
        <v>0</v>
      </c>
      <c r="U3371" s="18">
        <v>0</v>
      </c>
    </row>
    <row r="3372" spans="2:21" x14ac:dyDescent="0.4">
      <c r="B3372" s="28" t="s">
        <v>5926</v>
      </c>
      <c r="C3372" s="28" t="s">
        <v>5910</v>
      </c>
      <c r="D3372" s="28" t="s">
        <v>170</v>
      </c>
      <c r="E3372" s="29" t="s">
        <v>174</v>
      </c>
      <c r="F3372" s="28" t="s">
        <v>6047</v>
      </c>
      <c r="G3372" s="28" t="s">
        <v>926</v>
      </c>
      <c r="H3372" s="28" t="s">
        <v>6145</v>
      </c>
      <c r="I3372" s="29" t="s">
        <v>6558</v>
      </c>
      <c r="J3372" s="28" t="s">
        <v>5899</v>
      </c>
      <c r="K3372" s="28" t="s">
        <v>7484</v>
      </c>
      <c r="L3372" s="28" t="s">
        <v>5901</v>
      </c>
      <c r="M3372" s="29"/>
      <c r="N3372" s="30">
        <v>45322</v>
      </c>
      <c r="O3372" s="28" t="s">
        <v>7485</v>
      </c>
      <c r="P3372" s="18" t="s">
        <v>7484</v>
      </c>
      <c r="Q3372" s="18" t="s">
        <v>7432</v>
      </c>
      <c r="R3372" s="18">
        <v>1.4</v>
      </c>
      <c r="T3372" s="18">
        <v>0</v>
      </c>
      <c r="U3372" s="18">
        <v>0</v>
      </c>
    </row>
    <row r="3373" spans="2:21" x14ac:dyDescent="0.4">
      <c r="B3373" s="28" t="s">
        <v>5926</v>
      </c>
      <c r="C3373" s="28" t="s">
        <v>5910</v>
      </c>
      <c r="D3373" s="28" t="s">
        <v>170</v>
      </c>
      <c r="E3373" s="29" t="s">
        <v>174</v>
      </c>
      <c r="F3373" s="28" t="s">
        <v>6047</v>
      </c>
      <c r="G3373" s="28" t="s">
        <v>926</v>
      </c>
      <c r="H3373" s="28" t="s">
        <v>6145</v>
      </c>
      <c r="I3373" s="29" t="s">
        <v>6558</v>
      </c>
      <c r="J3373" s="28" t="s">
        <v>5904</v>
      </c>
      <c r="K3373" s="28" t="s">
        <v>7486</v>
      </c>
      <c r="L3373" s="28" t="s">
        <v>5901</v>
      </c>
      <c r="M3373" s="29"/>
      <c r="N3373" s="30">
        <v>45322</v>
      </c>
      <c r="O3373" s="28" t="s">
        <v>7487</v>
      </c>
      <c r="P3373" s="18" t="s">
        <v>7486</v>
      </c>
      <c r="Q3373" s="18" t="s">
        <v>7432</v>
      </c>
      <c r="R3373" s="18">
        <v>1.4</v>
      </c>
      <c r="T3373" s="18">
        <v>0</v>
      </c>
      <c r="U3373" s="18">
        <v>0</v>
      </c>
    </row>
    <row r="3374" spans="2:21" x14ac:dyDescent="0.4">
      <c r="B3374" s="28" t="s">
        <v>5926</v>
      </c>
      <c r="C3374" s="28" t="s">
        <v>5910</v>
      </c>
      <c r="D3374" s="28" t="s">
        <v>170</v>
      </c>
      <c r="E3374" s="29" t="s">
        <v>174</v>
      </c>
      <c r="F3374" s="28" t="s">
        <v>6047</v>
      </c>
      <c r="G3374" s="28" t="s">
        <v>926</v>
      </c>
      <c r="H3374" s="28" t="s">
        <v>6145</v>
      </c>
      <c r="I3374" s="29" t="s">
        <v>6558</v>
      </c>
      <c r="J3374" s="28" t="s">
        <v>5843</v>
      </c>
      <c r="K3374" s="28" t="s">
        <v>7488</v>
      </c>
      <c r="L3374" s="28" t="s">
        <v>5901</v>
      </c>
      <c r="M3374" s="29"/>
      <c r="N3374" s="30">
        <v>45322</v>
      </c>
      <c r="O3374" s="28" t="s">
        <v>7489</v>
      </c>
      <c r="P3374" s="18" t="s">
        <v>7488</v>
      </c>
      <c r="Q3374" s="18" t="s">
        <v>7432</v>
      </c>
      <c r="R3374" s="18">
        <v>1.4</v>
      </c>
      <c r="T3374" s="18">
        <v>0</v>
      </c>
      <c r="U3374" s="18">
        <v>0</v>
      </c>
    </row>
    <row r="3375" spans="2:21" x14ac:dyDescent="0.4">
      <c r="B3375" s="28" t="s">
        <v>5926</v>
      </c>
      <c r="C3375" s="28" t="s">
        <v>5910</v>
      </c>
      <c r="D3375" s="28" t="s">
        <v>170</v>
      </c>
      <c r="E3375" s="29" t="s">
        <v>174</v>
      </c>
      <c r="F3375" s="28" t="s">
        <v>6047</v>
      </c>
      <c r="G3375" s="28" t="s">
        <v>926</v>
      </c>
      <c r="H3375" s="28" t="s">
        <v>6145</v>
      </c>
      <c r="I3375" s="29" t="s">
        <v>6558</v>
      </c>
      <c r="J3375" s="28" t="s">
        <v>5923</v>
      </c>
      <c r="K3375" s="28" t="s">
        <v>7490</v>
      </c>
      <c r="L3375" s="28" t="s">
        <v>5901</v>
      </c>
      <c r="M3375" s="29"/>
      <c r="N3375" s="30">
        <v>45322</v>
      </c>
      <c r="O3375" s="28" t="s">
        <v>7491</v>
      </c>
      <c r="P3375" s="18" t="s">
        <v>7490</v>
      </c>
      <c r="Q3375" s="18" t="s">
        <v>7432</v>
      </c>
      <c r="R3375" s="18">
        <v>1.4</v>
      </c>
      <c r="T3375" s="18">
        <v>0</v>
      </c>
      <c r="U3375" s="18">
        <v>0</v>
      </c>
    </row>
    <row r="3376" spans="2:21" x14ac:dyDescent="0.4">
      <c r="B3376" s="28" t="s">
        <v>5926</v>
      </c>
      <c r="C3376" s="28" t="s">
        <v>5910</v>
      </c>
      <c r="D3376" s="28" t="s">
        <v>170</v>
      </c>
      <c r="E3376" s="29" t="s">
        <v>174</v>
      </c>
      <c r="F3376" s="28" t="s">
        <v>6047</v>
      </c>
      <c r="G3376" s="28" t="s">
        <v>703</v>
      </c>
      <c r="H3376" s="28" t="s">
        <v>6466</v>
      </c>
      <c r="I3376" s="29" t="s">
        <v>6467</v>
      </c>
      <c r="J3376" s="28" t="s">
        <v>5899</v>
      </c>
      <c r="K3376" s="28" t="s">
        <v>7492</v>
      </c>
      <c r="L3376" s="28" t="s">
        <v>5901</v>
      </c>
      <c r="M3376" s="29"/>
      <c r="N3376" s="30">
        <v>45322</v>
      </c>
      <c r="O3376" s="28" t="s">
        <v>7493</v>
      </c>
      <c r="P3376" s="18" t="s">
        <v>7492</v>
      </c>
      <c r="Q3376" s="18" t="s">
        <v>7432</v>
      </c>
      <c r="R3376" s="18">
        <v>1.7</v>
      </c>
      <c r="T3376" s="18">
        <v>0</v>
      </c>
      <c r="U3376" s="18">
        <v>0</v>
      </c>
    </row>
    <row r="3377" spans="2:21" x14ac:dyDescent="0.4">
      <c r="B3377" s="28" t="s">
        <v>5926</v>
      </c>
      <c r="C3377" s="28" t="s">
        <v>5910</v>
      </c>
      <c r="D3377" s="28" t="s">
        <v>170</v>
      </c>
      <c r="E3377" s="29" t="s">
        <v>174</v>
      </c>
      <c r="F3377" s="28" t="s">
        <v>6047</v>
      </c>
      <c r="G3377" s="28" t="s">
        <v>703</v>
      </c>
      <c r="H3377" s="28" t="s">
        <v>6466</v>
      </c>
      <c r="I3377" s="29" t="s">
        <v>6467</v>
      </c>
      <c r="J3377" s="28" t="s">
        <v>5904</v>
      </c>
      <c r="K3377" s="28" t="s">
        <v>7494</v>
      </c>
      <c r="L3377" s="28" t="s">
        <v>5901</v>
      </c>
      <c r="M3377" s="29"/>
      <c r="N3377" s="30">
        <v>45322</v>
      </c>
      <c r="O3377" s="28" t="s">
        <v>7495</v>
      </c>
      <c r="P3377" s="18" t="s">
        <v>7494</v>
      </c>
      <c r="Q3377" s="18" t="s">
        <v>7432</v>
      </c>
      <c r="R3377" s="18">
        <v>1.7</v>
      </c>
      <c r="T3377" s="18">
        <v>0</v>
      </c>
      <c r="U3377" s="18">
        <v>0</v>
      </c>
    </row>
    <row r="3378" spans="2:21" x14ac:dyDescent="0.4">
      <c r="B3378" s="28" t="s">
        <v>5926</v>
      </c>
      <c r="C3378" s="28" t="s">
        <v>5910</v>
      </c>
      <c r="D3378" s="28" t="s">
        <v>170</v>
      </c>
      <c r="E3378" s="29" t="s">
        <v>174</v>
      </c>
      <c r="F3378" s="28" t="s">
        <v>6047</v>
      </c>
      <c r="G3378" s="28" t="s">
        <v>703</v>
      </c>
      <c r="H3378" s="28" t="s">
        <v>6466</v>
      </c>
      <c r="I3378" s="29" t="s">
        <v>6467</v>
      </c>
      <c r="J3378" s="28" t="s">
        <v>5843</v>
      </c>
      <c r="K3378" s="28" t="s">
        <v>7496</v>
      </c>
      <c r="L3378" s="28" t="s">
        <v>5901</v>
      </c>
      <c r="M3378" s="29"/>
      <c r="N3378" s="30">
        <v>45322</v>
      </c>
      <c r="O3378" s="28" t="s">
        <v>7497</v>
      </c>
      <c r="P3378" s="18" t="s">
        <v>7496</v>
      </c>
      <c r="Q3378" s="18" t="s">
        <v>7432</v>
      </c>
      <c r="R3378" s="18">
        <v>1.7</v>
      </c>
      <c r="T3378" s="18">
        <v>0</v>
      </c>
      <c r="U3378" s="18">
        <v>0</v>
      </c>
    </row>
    <row r="3379" spans="2:21" x14ac:dyDescent="0.4">
      <c r="B3379" s="28" t="s">
        <v>5926</v>
      </c>
      <c r="C3379" s="28" t="s">
        <v>5910</v>
      </c>
      <c r="D3379" s="28" t="s">
        <v>170</v>
      </c>
      <c r="E3379" s="29" t="s">
        <v>174</v>
      </c>
      <c r="F3379" s="28" t="s">
        <v>6047</v>
      </c>
      <c r="G3379" s="28" t="s">
        <v>275</v>
      </c>
      <c r="H3379" s="28" t="s">
        <v>6302</v>
      </c>
      <c r="I3379" s="29" t="s">
        <v>6474</v>
      </c>
      <c r="J3379" s="28" t="s">
        <v>5899</v>
      </c>
      <c r="K3379" s="28" t="s">
        <v>7498</v>
      </c>
      <c r="L3379" s="28" t="s">
        <v>5901</v>
      </c>
      <c r="M3379" s="29"/>
      <c r="N3379" s="30">
        <v>45322</v>
      </c>
      <c r="O3379" s="28" t="s">
        <v>7499</v>
      </c>
      <c r="P3379" s="18" t="s">
        <v>7498</v>
      </c>
      <c r="Q3379" s="18" t="s">
        <v>7432</v>
      </c>
      <c r="R3379" s="18">
        <v>1.8</v>
      </c>
      <c r="T3379" s="18">
        <v>0</v>
      </c>
      <c r="U3379" s="18">
        <v>0</v>
      </c>
    </row>
    <row r="3380" spans="2:21" x14ac:dyDescent="0.4">
      <c r="B3380" s="28" t="s">
        <v>5926</v>
      </c>
      <c r="C3380" s="28" t="s">
        <v>5910</v>
      </c>
      <c r="D3380" s="28" t="s">
        <v>170</v>
      </c>
      <c r="E3380" s="29" t="s">
        <v>174</v>
      </c>
      <c r="F3380" s="28" t="s">
        <v>6047</v>
      </c>
      <c r="G3380" s="28" t="s">
        <v>275</v>
      </c>
      <c r="H3380" s="28" t="s">
        <v>6302</v>
      </c>
      <c r="I3380" s="29" t="s">
        <v>6474</v>
      </c>
      <c r="J3380" s="28" t="s">
        <v>5904</v>
      </c>
      <c r="K3380" s="28" t="s">
        <v>7500</v>
      </c>
      <c r="L3380" s="28" t="s">
        <v>5901</v>
      </c>
      <c r="M3380" s="29"/>
      <c r="N3380" s="30">
        <v>45322</v>
      </c>
      <c r="O3380" s="28" t="s">
        <v>7501</v>
      </c>
      <c r="P3380" s="18" t="s">
        <v>7500</v>
      </c>
      <c r="Q3380" s="18" t="s">
        <v>7432</v>
      </c>
      <c r="R3380" s="18">
        <v>1.8</v>
      </c>
      <c r="T3380" s="18">
        <v>0</v>
      </c>
      <c r="U3380" s="18">
        <v>0</v>
      </c>
    </row>
    <row r="3381" spans="2:21" x14ac:dyDescent="0.4">
      <c r="B3381" s="28" t="s">
        <v>5926</v>
      </c>
      <c r="C3381" s="28" t="s">
        <v>5910</v>
      </c>
      <c r="D3381" s="28" t="s">
        <v>170</v>
      </c>
      <c r="E3381" s="29" t="s">
        <v>174</v>
      </c>
      <c r="F3381" s="28" t="s">
        <v>6047</v>
      </c>
      <c r="G3381" s="28" t="s">
        <v>275</v>
      </c>
      <c r="H3381" s="28" t="s">
        <v>6302</v>
      </c>
      <c r="I3381" s="29" t="s">
        <v>6474</v>
      </c>
      <c r="J3381" s="28" t="s">
        <v>5843</v>
      </c>
      <c r="K3381" s="28" t="s">
        <v>7502</v>
      </c>
      <c r="L3381" s="28" t="s">
        <v>5901</v>
      </c>
      <c r="M3381" s="29"/>
      <c r="N3381" s="30">
        <v>45322</v>
      </c>
      <c r="O3381" s="28" t="s">
        <v>7503</v>
      </c>
      <c r="P3381" s="18" t="s">
        <v>7502</v>
      </c>
      <c r="Q3381" s="18" t="s">
        <v>7432</v>
      </c>
      <c r="R3381" s="18">
        <v>1.8</v>
      </c>
      <c r="T3381" s="18">
        <v>0</v>
      </c>
      <c r="U3381" s="18">
        <v>0</v>
      </c>
    </row>
    <row r="3382" spans="2:21" x14ac:dyDescent="0.4">
      <c r="B3382" s="28" t="s">
        <v>5926</v>
      </c>
      <c r="C3382" s="28" t="s">
        <v>5910</v>
      </c>
      <c r="D3382" s="28" t="s">
        <v>170</v>
      </c>
      <c r="E3382" s="29" t="s">
        <v>174</v>
      </c>
      <c r="F3382" s="28" t="s">
        <v>6047</v>
      </c>
      <c r="G3382" s="28" t="s">
        <v>39</v>
      </c>
      <c r="H3382" s="28" t="s">
        <v>6318</v>
      </c>
      <c r="I3382" s="29" t="s">
        <v>6416</v>
      </c>
      <c r="J3382" s="28" t="s">
        <v>5899</v>
      </c>
      <c r="K3382" s="28" t="s">
        <v>7504</v>
      </c>
      <c r="L3382" s="28" t="s">
        <v>5901</v>
      </c>
      <c r="M3382" s="29"/>
      <c r="N3382" s="30">
        <v>45322</v>
      </c>
      <c r="O3382" s="28" t="s">
        <v>7505</v>
      </c>
      <c r="P3382" s="18" t="s">
        <v>7504</v>
      </c>
      <c r="Q3382" s="18" t="s">
        <v>7432</v>
      </c>
      <c r="R3382" s="18">
        <v>2.9</v>
      </c>
      <c r="T3382" s="18">
        <v>0</v>
      </c>
      <c r="U3382" s="18">
        <v>0</v>
      </c>
    </row>
    <row r="3383" spans="2:21" x14ac:dyDescent="0.4">
      <c r="B3383" s="28" t="s">
        <v>5926</v>
      </c>
      <c r="C3383" s="28" t="s">
        <v>5910</v>
      </c>
      <c r="D3383" s="28" t="s">
        <v>170</v>
      </c>
      <c r="E3383" s="29" t="s">
        <v>174</v>
      </c>
      <c r="F3383" s="28" t="s">
        <v>6047</v>
      </c>
      <c r="G3383" s="28" t="s">
        <v>39</v>
      </c>
      <c r="H3383" s="28" t="s">
        <v>6318</v>
      </c>
      <c r="I3383" s="29" t="s">
        <v>6416</v>
      </c>
      <c r="J3383" s="28" t="s">
        <v>5904</v>
      </c>
      <c r="K3383" s="28" t="s">
        <v>7506</v>
      </c>
      <c r="L3383" s="28" t="s">
        <v>5901</v>
      </c>
      <c r="M3383" s="29"/>
      <c r="N3383" s="30">
        <v>45322</v>
      </c>
      <c r="O3383" s="28" t="s">
        <v>7507</v>
      </c>
      <c r="P3383" s="18" t="s">
        <v>7506</v>
      </c>
      <c r="Q3383" s="18" t="s">
        <v>7432</v>
      </c>
      <c r="R3383" s="18">
        <v>2.9</v>
      </c>
      <c r="T3383" s="18">
        <v>0</v>
      </c>
      <c r="U3383" s="18">
        <v>0</v>
      </c>
    </row>
    <row r="3384" spans="2:21" x14ac:dyDescent="0.4">
      <c r="B3384" s="28" t="s">
        <v>5926</v>
      </c>
      <c r="C3384" s="28" t="s">
        <v>5910</v>
      </c>
      <c r="D3384" s="28" t="s">
        <v>170</v>
      </c>
      <c r="E3384" s="29" t="s">
        <v>174</v>
      </c>
      <c r="F3384" s="28" t="s">
        <v>6047</v>
      </c>
      <c r="G3384" s="28" t="s">
        <v>39</v>
      </c>
      <c r="H3384" s="28" t="s">
        <v>6318</v>
      </c>
      <c r="I3384" s="29" t="s">
        <v>6416</v>
      </c>
      <c r="J3384" s="28" t="s">
        <v>5843</v>
      </c>
      <c r="K3384" s="28" t="s">
        <v>7508</v>
      </c>
      <c r="L3384" s="28" t="s">
        <v>5901</v>
      </c>
      <c r="M3384" s="29"/>
      <c r="N3384" s="30">
        <v>45322</v>
      </c>
      <c r="O3384" s="28" t="s">
        <v>7509</v>
      </c>
      <c r="P3384" s="18" t="s">
        <v>7508</v>
      </c>
      <c r="Q3384" s="18" t="s">
        <v>7432</v>
      </c>
      <c r="R3384" s="18">
        <v>2.9</v>
      </c>
      <c r="T3384" s="18">
        <v>0</v>
      </c>
      <c r="U3384" s="18">
        <v>0</v>
      </c>
    </row>
    <row r="3385" spans="2:21" x14ac:dyDescent="0.4">
      <c r="B3385" s="18" t="s">
        <v>5926</v>
      </c>
      <c r="C3385" s="18" t="s">
        <v>5910</v>
      </c>
      <c r="D3385" s="18" t="s">
        <v>170</v>
      </c>
      <c r="E3385" s="19" t="s">
        <v>158</v>
      </c>
      <c r="F3385" s="18" t="s">
        <v>6047</v>
      </c>
      <c r="G3385" s="18" t="s">
        <v>926</v>
      </c>
      <c r="H3385" s="18" t="s">
        <v>6145</v>
      </c>
      <c r="I3385" s="19" t="s">
        <v>6126</v>
      </c>
      <c r="J3385" s="18" t="s">
        <v>5899</v>
      </c>
      <c r="K3385" s="18" t="s">
        <v>17375</v>
      </c>
      <c r="L3385" s="18" t="s">
        <v>5901</v>
      </c>
      <c r="N3385" s="20">
        <v>45322</v>
      </c>
      <c r="O3385" s="18" t="s">
        <v>17376</v>
      </c>
      <c r="P3385" s="18" t="s">
        <v>17375</v>
      </c>
      <c r="Q3385" s="18" t="s">
        <v>17315</v>
      </c>
      <c r="R3385" s="18">
        <v>1.2</v>
      </c>
      <c r="T3385" s="18">
        <v>0</v>
      </c>
      <c r="U3385" s="18">
        <v>0</v>
      </c>
    </row>
    <row r="3386" spans="2:21" x14ac:dyDescent="0.4">
      <c r="B3386" s="18" t="s">
        <v>5926</v>
      </c>
      <c r="C3386" s="18" t="s">
        <v>5910</v>
      </c>
      <c r="D3386" s="18" t="s">
        <v>170</v>
      </c>
      <c r="E3386" s="19" t="s">
        <v>158</v>
      </c>
      <c r="F3386" s="18" t="s">
        <v>6047</v>
      </c>
      <c r="G3386" s="18" t="s">
        <v>926</v>
      </c>
      <c r="H3386" s="18" t="s">
        <v>6145</v>
      </c>
      <c r="I3386" s="19" t="s">
        <v>6126</v>
      </c>
      <c r="J3386" s="18" t="s">
        <v>5904</v>
      </c>
      <c r="K3386" s="18" t="s">
        <v>17377</v>
      </c>
      <c r="L3386" s="18" t="s">
        <v>5901</v>
      </c>
      <c r="N3386" s="20">
        <v>45322</v>
      </c>
      <c r="O3386" s="18" t="s">
        <v>17378</v>
      </c>
      <c r="P3386" s="18" t="s">
        <v>17377</v>
      </c>
      <c r="Q3386" s="18" t="s">
        <v>17315</v>
      </c>
      <c r="R3386" s="18">
        <v>1.2</v>
      </c>
      <c r="T3386" s="18">
        <v>0</v>
      </c>
      <c r="U3386" s="18">
        <v>0</v>
      </c>
    </row>
    <row r="3387" spans="2:21" x14ac:dyDescent="0.4">
      <c r="B3387" s="18" t="s">
        <v>5926</v>
      </c>
      <c r="C3387" s="18" t="s">
        <v>5910</v>
      </c>
      <c r="D3387" s="18" t="s">
        <v>170</v>
      </c>
      <c r="E3387" s="19" t="s">
        <v>158</v>
      </c>
      <c r="F3387" s="18" t="s">
        <v>6047</v>
      </c>
      <c r="G3387" s="18" t="s">
        <v>926</v>
      </c>
      <c r="H3387" s="18" t="s">
        <v>6145</v>
      </c>
      <c r="I3387" s="19" t="s">
        <v>6126</v>
      </c>
      <c r="J3387" s="18" t="s">
        <v>5843</v>
      </c>
      <c r="K3387" s="18" t="s">
        <v>17379</v>
      </c>
      <c r="L3387" s="18" t="s">
        <v>5901</v>
      </c>
      <c r="N3387" s="20">
        <v>45322</v>
      </c>
      <c r="O3387" s="18" t="s">
        <v>17380</v>
      </c>
      <c r="P3387" s="18" t="s">
        <v>17379</v>
      </c>
      <c r="Q3387" s="18" t="s">
        <v>17315</v>
      </c>
      <c r="R3387" s="18">
        <v>1.2</v>
      </c>
      <c r="T3387" s="18">
        <v>0</v>
      </c>
      <c r="U3387" s="18">
        <v>0</v>
      </c>
    </row>
    <row r="3388" spans="2:21" x14ac:dyDescent="0.4">
      <c r="B3388" s="18" t="s">
        <v>5926</v>
      </c>
      <c r="C3388" s="18" t="s">
        <v>5910</v>
      </c>
      <c r="D3388" s="18" t="s">
        <v>170</v>
      </c>
      <c r="E3388" s="19" t="s">
        <v>159</v>
      </c>
      <c r="F3388" s="18" t="s">
        <v>6047</v>
      </c>
      <c r="G3388" s="18" t="s">
        <v>703</v>
      </c>
      <c r="H3388" s="18" t="s">
        <v>6466</v>
      </c>
      <c r="I3388" s="19" t="s">
        <v>8063</v>
      </c>
      <c r="J3388" s="18" t="s">
        <v>5899</v>
      </c>
      <c r="K3388" s="18" t="s">
        <v>8919</v>
      </c>
      <c r="L3388" s="18" t="s">
        <v>5901</v>
      </c>
      <c r="N3388" s="20">
        <v>45322</v>
      </c>
      <c r="O3388" s="18" t="s">
        <v>8920</v>
      </c>
      <c r="P3388" s="18" t="s">
        <v>8919</v>
      </c>
      <c r="Q3388" s="18" t="s">
        <v>8884</v>
      </c>
      <c r="R3388" s="18">
        <v>1.6</v>
      </c>
      <c r="T3388" s="18">
        <v>0</v>
      </c>
      <c r="U3388" s="18">
        <v>0</v>
      </c>
    </row>
    <row r="3389" spans="2:21" x14ac:dyDescent="0.4">
      <c r="B3389" s="18" t="s">
        <v>5926</v>
      </c>
      <c r="C3389" s="18" t="s">
        <v>5910</v>
      </c>
      <c r="D3389" s="18" t="s">
        <v>170</v>
      </c>
      <c r="E3389" s="19" t="s">
        <v>159</v>
      </c>
      <c r="F3389" s="18" t="s">
        <v>6047</v>
      </c>
      <c r="G3389" s="18" t="s">
        <v>703</v>
      </c>
      <c r="H3389" s="18" t="s">
        <v>6466</v>
      </c>
      <c r="I3389" s="19" t="s">
        <v>8063</v>
      </c>
      <c r="J3389" s="18" t="s">
        <v>5904</v>
      </c>
      <c r="K3389" s="18" t="s">
        <v>8921</v>
      </c>
      <c r="L3389" s="18" t="s">
        <v>5901</v>
      </c>
      <c r="N3389" s="20">
        <v>45322</v>
      </c>
      <c r="O3389" s="18" t="s">
        <v>8922</v>
      </c>
      <c r="P3389" s="18" t="s">
        <v>8921</v>
      </c>
      <c r="Q3389" s="18" t="s">
        <v>8884</v>
      </c>
      <c r="R3389" s="18">
        <v>1.6</v>
      </c>
      <c r="T3389" s="18">
        <v>0</v>
      </c>
      <c r="U3389" s="18">
        <v>0</v>
      </c>
    </row>
    <row r="3390" spans="2:21" x14ac:dyDescent="0.4">
      <c r="B3390" s="18" t="s">
        <v>5926</v>
      </c>
      <c r="C3390" s="18" t="s">
        <v>5910</v>
      </c>
      <c r="D3390" s="18" t="s">
        <v>170</v>
      </c>
      <c r="E3390" s="19" t="s">
        <v>159</v>
      </c>
      <c r="F3390" s="18" t="s">
        <v>6047</v>
      </c>
      <c r="G3390" s="18" t="s">
        <v>703</v>
      </c>
      <c r="H3390" s="18" t="s">
        <v>6466</v>
      </c>
      <c r="I3390" s="19" t="s">
        <v>8063</v>
      </c>
      <c r="J3390" s="18" t="s">
        <v>5843</v>
      </c>
      <c r="K3390" s="18" t="s">
        <v>8923</v>
      </c>
      <c r="L3390" s="18" t="s">
        <v>5901</v>
      </c>
      <c r="N3390" s="20">
        <v>45322</v>
      </c>
      <c r="O3390" s="18" t="s">
        <v>8924</v>
      </c>
      <c r="P3390" s="18" t="s">
        <v>8923</v>
      </c>
      <c r="Q3390" s="18" t="s">
        <v>8884</v>
      </c>
      <c r="R3390" s="18">
        <v>1.6</v>
      </c>
      <c r="T3390" s="18">
        <v>0</v>
      </c>
      <c r="U3390" s="18">
        <v>0</v>
      </c>
    </row>
    <row r="3391" spans="2:21" x14ac:dyDescent="0.4">
      <c r="B3391" s="18" t="s">
        <v>5926</v>
      </c>
      <c r="C3391" s="18" t="s">
        <v>5910</v>
      </c>
      <c r="D3391" s="18" t="s">
        <v>170</v>
      </c>
      <c r="E3391" s="19" t="s">
        <v>159</v>
      </c>
      <c r="F3391" s="18" t="s">
        <v>6047</v>
      </c>
      <c r="G3391" s="18" t="s">
        <v>275</v>
      </c>
      <c r="H3391" s="18" t="s">
        <v>6302</v>
      </c>
      <c r="I3391" s="19" t="s">
        <v>6474</v>
      </c>
      <c r="J3391" s="18" t="s">
        <v>5899</v>
      </c>
      <c r="K3391" s="18" t="s">
        <v>8925</v>
      </c>
      <c r="L3391" s="18" t="s">
        <v>5901</v>
      </c>
      <c r="N3391" s="20">
        <v>45322</v>
      </c>
      <c r="O3391" s="18" t="s">
        <v>8926</v>
      </c>
      <c r="P3391" s="18" t="s">
        <v>8925</v>
      </c>
      <c r="Q3391" s="18" t="s">
        <v>8884</v>
      </c>
      <c r="R3391" s="18">
        <v>1.8</v>
      </c>
      <c r="T3391" s="18">
        <v>0</v>
      </c>
      <c r="U3391" s="18">
        <v>0</v>
      </c>
    </row>
    <row r="3392" spans="2:21" x14ac:dyDescent="0.4">
      <c r="B3392" s="18" t="s">
        <v>5926</v>
      </c>
      <c r="C3392" s="18" t="s">
        <v>5910</v>
      </c>
      <c r="D3392" s="18" t="s">
        <v>170</v>
      </c>
      <c r="E3392" s="19" t="s">
        <v>159</v>
      </c>
      <c r="F3392" s="18" t="s">
        <v>6047</v>
      </c>
      <c r="G3392" s="18" t="s">
        <v>275</v>
      </c>
      <c r="H3392" s="18" t="s">
        <v>6302</v>
      </c>
      <c r="I3392" s="19" t="s">
        <v>6474</v>
      </c>
      <c r="J3392" s="18" t="s">
        <v>5904</v>
      </c>
      <c r="K3392" s="18" t="s">
        <v>8927</v>
      </c>
      <c r="L3392" s="18" t="s">
        <v>5901</v>
      </c>
      <c r="N3392" s="20">
        <v>45322</v>
      </c>
      <c r="O3392" s="18" t="s">
        <v>8928</v>
      </c>
      <c r="P3392" s="18" t="s">
        <v>8927</v>
      </c>
      <c r="Q3392" s="18" t="s">
        <v>8884</v>
      </c>
      <c r="R3392" s="18">
        <v>1.8</v>
      </c>
      <c r="T3392" s="18">
        <v>0</v>
      </c>
      <c r="U3392" s="18">
        <v>0</v>
      </c>
    </row>
    <row r="3393" spans="2:21" x14ac:dyDescent="0.4">
      <c r="B3393" s="18" t="s">
        <v>5926</v>
      </c>
      <c r="C3393" s="18" t="s">
        <v>5910</v>
      </c>
      <c r="D3393" s="18" t="s">
        <v>170</v>
      </c>
      <c r="E3393" s="19" t="s">
        <v>159</v>
      </c>
      <c r="F3393" s="18" t="s">
        <v>6047</v>
      </c>
      <c r="G3393" s="18" t="s">
        <v>275</v>
      </c>
      <c r="H3393" s="18" t="s">
        <v>6302</v>
      </c>
      <c r="I3393" s="19" t="s">
        <v>6474</v>
      </c>
      <c r="J3393" s="18" t="s">
        <v>5843</v>
      </c>
      <c r="K3393" s="18" t="s">
        <v>8929</v>
      </c>
      <c r="L3393" s="18" t="s">
        <v>5901</v>
      </c>
      <c r="N3393" s="20">
        <v>45322</v>
      </c>
      <c r="O3393" s="18" t="s">
        <v>8930</v>
      </c>
      <c r="P3393" s="18" t="s">
        <v>8929</v>
      </c>
      <c r="Q3393" s="18" t="s">
        <v>8884</v>
      </c>
      <c r="R3393" s="18">
        <v>1.8</v>
      </c>
      <c r="T3393" s="18">
        <v>0</v>
      </c>
      <c r="U3393" s="18">
        <v>0</v>
      </c>
    </row>
    <row r="3394" spans="2:21" x14ac:dyDescent="0.4">
      <c r="B3394" s="18" t="s">
        <v>5926</v>
      </c>
      <c r="C3394" s="18" t="s">
        <v>5910</v>
      </c>
      <c r="D3394" s="18" t="s">
        <v>170</v>
      </c>
      <c r="E3394" s="19" t="s">
        <v>159</v>
      </c>
      <c r="F3394" s="18" t="s">
        <v>6047</v>
      </c>
      <c r="G3394" s="18" t="s">
        <v>39</v>
      </c>
      <c r="H3394" s="18" t="s">
        <v>6318</v>
      </c>
      <c r="I3394" s="19" t="s">
        <v>6416</v>
      </c>
      <c r="J3394" s="18" t="s">
        <v>5899</v>
      </c>
      <c r="K3394" s="18" t="s">
        <v>8931</v>
      </c>
      <c r="L3394" s="18" t="s">
        <v>5901</v>
      </c>
      <c r="N3394" s="20">
        <v>45322</v>
      </c>
      <c r="O3394" s="18" t="s">
        <v>8932</v>
      </c>
      <c r="P3394" s="18" t="s">
        <v>8931</v>
      </c>
      <c r="Q3394" s="18" t="s">
        <v>8884</v>
      </c>
      <c r="R3394" s="18">
        <v>2.9</v>
      </c>
      <c r="T3394" s="18">
        <v>0</v>
      </c>
      <c r="U3394" s="18">
        <v>0</v>
      </c>
    </row>
    <row r="3395" spans="2:21" x14ac:dyDescent="0.4">
      <c r="B3395" s="18" t="s">
        <v>5926</v>
      </c>
      <c r="C3395" s="18" t="s">
        <v>5910</v>
      </c>
      <c r="D3395" s="18" t="s">
        <v>170</v>
      </c>
      <c r="E3395" s="19" t="s">
        <v>159</v>
      </c>
      <c r="F3395" s="18" t="s">
        <v>6047</v>
      </c>
      <c r="G3395" s="18" t="s">
        <v>39</v>
      </c>
      <c r="H3395" s="18" t="s">
        <v>6318</v>
      </c>
      <c r="I3395" s="19" t="s">
        <v>6416</v>
      </c>
      <c r="J3395" s="18" t="s">
        <v>5904</v>
      </c>
      <c r="K3395" s="18" t="s">
        <v>8933</v>
      </c>
      <c r="L3395" s="18" t="s">
        <v>5901</v>
      </c>
      <c r="N3395" s="20">
        <v>45322</v>
      </c>
      <c r="O3395" s="18" t="s">
        <v>8934</v>
      </c>
      <c r="P3395" s="18" t="s">
        <v>8933</v>
      </c>
      <c r="Q3395" s="18" t="s">
        <v>8884</v>
      </c>
      <c r="R3395" s="18">
        <v>2.9</v>
      </c>
      <c r="T3395" s="18">
        <v>0</v>
      </c>
      <c r="U3395" s="18">
        <v>0</v>
      </c>
    </row>
    <row r="3396" spans="2:21" x14ac:dyDescent="0.4">
      <c r="B3396" s="18" t="s">
        <v>5926</v>
      </c>
      <c r="C3396" s="18" t="s">
        <v>5910</v>
      </c>
      <c r="D3396" s="18" t="s">
        <v>170</v>
      </c>
      <c r="E3396" s="19" t="s">
        <v>159</v>
      </c>
      <c r="F3396" s="18" t="s">
        <v>6047</v>
      </c>
      <c r="G3396" s="18" t="s">
        <v>39</v>
      </c>
      <c r="H3396" s="18" t="s">
        <v>6318</v>
      </c>
      <c r="I3396" s="19" t="s">
        <v>6416</v>
      </c>
      <c r="J3396" s="18" t="s">
        <v>5843</v>
      </c>
      <c r="K3396" s="18" t="s">
        <v>8935</v>
      </c>
      <c r="L3396" s="18" t="s">
        <v>5901</v>
      </c>
      <c r="N3396" s="20">
        <v>45322</v>
      </c>
      <c r="O3396" s="18" t="s">
        <v>8936</v>
      </c>
      <c r="P3396" s="18" t="s">
        <v>8935</v>
      </c>
      <c r="Q3396" s="18" t="s">
        <v>8884</v>
      </c>
      <c r="R3396" s="18">
        <v>2.9</v>
      </c>
      <c r="T3396" s="18">
        <v>0</v>
      </c>
      <c r="U3396" s="18">
        <v>0</v>
      </c>
    </row>
    <row r="3397" spans="2:21" x14ac:dyDescent="0.4">
      <c r="B3397" s="18" t="s">
        <v>5926</v>
      </c>
      <c r="C3397" s="18" t="s">
        <v>5910</v>
      </c>
      <c r="D3397" s="18" t="s">
        <v>170</v>
      </c>
      <c r="E3397" s="19" t="s">
        <v>162</v>
      </c>
      <c r="F3397" s="18" t="s">
        <v>6047</v>
      </c>
      <c r="G3397" s="18" t="s">
        <v>703</v>
      </c>
      <c r="H3397" s="18" t="s">
        <v>6466</v>
      </c>
      <c r="I3397" s="19" t="s">
        <v>6558</v>
      </c>
      <c r="J3397" s="18" t="s">
        <v>5899</v>
      </c>
      <c r="K3397" s="18" t="s">
        <v>9109</v>
      </c>
      <c r="L3397" s="18" t="s">
        <v>5901</v>
      </c>
      <c r="N3397" s="20">
        <v>45322</v>
      </c>
      <c r="O3397" s="18" t="s">
        <v>9110</v>
      </c>
      <c r="P3397" s="18" t="s">
        <v>9109</v>
      </c>
      <c r="Q3397" s="18" t="s">
        <v>9086</v>
      </c>
      <c r="R3397" s="18">
        <v>1.4</v>
      </c>
      <c r="T3397" s="18">
        <v>0</v>
      </c>
      <c r="U3397" s="18">
        <v>0</v>
      </c>
    </row>
    <row r="3398" spans="2:21" x14ac:dyDescent="0.4">
      <c r="B3398" s="18" t="s">
        <v>5926</v>
      </c>
      <c r="C3398" s="18" t="s">
        <v>5910</v>
      </c>
      <c r="D3398" s="18" t="s">
        <v>170</v>
      </c>
      <c r="E3398" s="19" t="s">
        <v>162</v>
      </c>
      <c r="F3398" s="18" t="s">
        <v>6047</v>
      </c>
      <c r="G3398" s="18" t="s">
        <v>703</v>
      </c>
      <c r="H3398" s="18" t="s">
        <v>6466</v>
      </c>
      <c r="I3398" s="19" t="s">
        <v>6558</v>
      </c>
      <c r="J3398" s="18" t="s">
        <v>5904</v>
      </c>
      <c r="K3398" s="18" t="s">
        <v>9111</v>
      </c>
      <c r="L3398" s="18" t="s">
        <v>5901</v>
      </c>
      <c r="N3398" s="20">
        <v>45322</v>
      </c>
      <c r="O3398" s="18" t="s">
        <v>9112</v>
      </c>
      <c r="P3398" s="18" t="s">
        <v>9111</v>
      </c>
      <c r="Q3398" s="18" t="s">
        <v>9086</v>
      </c>
      <c r="R3398" s="18">
        <v>1.4</v>
      </c>
      <c r="T3398" s="18">
        <v>0</v>
      </c>
      <c r="U3398" s="18">
        <v>0</v>
      </c>
    </row>
    <row r="3399" spans="2:21" x14ac:dyDescent="0.4">
      <c r="B3399" s="18" t="s">
        <v>5926</v>
      </c>
      <c r="C3399" s="18" t="s">
        <v>5910</v>
      </c>
      <c r="D3399" s="18" t="s">
        <v>170</v>
      </c>
      <c r="E3399" s="19" t="s">
        <v>162</v>
      </c>
      <c r="F3399" s="18" t="s">
        <v>6047</v>
      </c>
      <c r="G3399" s="18" t="s">
        <v>703</v>
      </c>
      <c r="H3399" s="18" t="s">
        <v>6466</v>
      </c>
      <c r="I3399" s="19" t="s">
        <v>6558</v>
      </c>
      <c r="J3399" s="18" t="s">
        <v>5843</v>
      </c>
      <c r="K3399" s="18" t="s">
        <v>9113</v>
      </c>
      <c r="L3399" s="18" t="s">
        <v>5901</v>
      </c>
      <c r="N3399" s="20">
        <v>45322</v>
      </c>
      <c r="O3399" s="18" t="s">
        <v>9114</v>
      </c>
      <c r="P3399" s="18" t="s">
        <v>9113</v>
      </c>
      <c r="Q3399" s="18" t="s">
        <v>9086</v>
      </c>
      <c r="R3399" s="18">
        <v>1.4</v>
      </c>
      <c r="T3399" s="18">
        <v>0</v>
      </c>
      <c r="U3399" s="18">
        <v>0</v>
      </c>
    </row>
    <row r="3400" spans="2:21" x14ac:dyDescent="0.4">
      <c r="B3400" s="18" t="s">
        <v>5926</v>
      </c>
      <c r="C3400" s="18" t="s">
        <v>5910</v>
      </c>
      <c r="D3400" s="18" t="s">
        <v>170</v>
      </c>
      <c r="E3400" s="19" t="s">
        <v>162</v>
      </c>
      <c r="F3400" s="18" t="s">
        <v>6047</v>
      </c>
      <c r="G3400" s="18" t="s">
        <v>275</v>
      </c>
      <c r="H3400" s="18" t="s">
        <v>6302</v>
      </c>
      <c r="I3400" s="19" t="s">
        <v>6416</v>
      </c>
      <c r="J3400" s="18" t="s">
        <v>5899</v>
      </c>
      <c r="K3400" s="18" t="s">
        <v>9115</v>
      </c>
      <c r="L3400" s="18" t="s">
        <v>5901</v>
      </c>
      <c r="N3400" s="20">
        <v>45322</v>
      </c>
      <c r="O3400" s="18" t="s">
        <v>9116</v>
      </c>
      <c r="P3400" s="18" t="s">
        <v>9115</v>
      </c>
      <c r="Q3400" s="18" t="s">
        <v>9086</v>
      </c>
      <c r="R3400" s="18">
        <v>2.9</v>
      </c>
      <c r="T3400" s="18">
        <v>0</v>
      </c>
      <c r="U3400" s="18">
        <v>0</v>
      </c>
    </row>
    <row r="3401" spans="2:21" x14ac:dyDescent="0.4">
      <c r="B3401" s="18" t="s">
        <v>5926</v>
      </c>
      <c r="C3401" s="18" t="s">
        <v>5910</v>
      </c>
      <c r="D3401" s="18" t="s">
        <v>170</v>
      </c>
      <c r="E3401" s="19" t="s">
        <v>162</v>
      </c>
      <c r="F3401" s="18" t="s">
        <v>6047</v>
      </c>
      <c r="G3401" s="18" t="s">
        <v>275</v>
      </c>
      <c r="H3401" s="18" t="s">
        <v>6302</v>
      </c>
      <c r="I3401" s="19" t="s">
        <v>6416</v>
      </c>
      <c r="J3401" s="18" t="s">
        <v>5904</v>
      </c>
      <c r="K3401" s="18" t="s">
        <v>9117</v>
      </c>
      <c r="L3401" s="18" t="s">
        <v>5901</v>
      </c>
      <c r="N3401" s="20">
        <v>45322</v>
      </c>
      <c r="O3401" s="18" t="s">
        <v>9118</v>
      </c>
      <c r="P3401" s="18" t="s">
        <v>9117</v>
      </c>
      <c r="Q3401" s="18" t="s">
        <v>9086</v>
      </c>
      <c r="R3401" s="18">
        <v>2.9</v>
      </c>
      <c r="T3401" s="18">
        <v>0</v>
      </c>
      <c r="U3401" s="18">
        <v>0</v>
      </c>
    </row>
    <row r="3402" spans="2:21" x14ac:dyDescent="0.4">
      <c r="B3402" s="18" t="s">
        <v>5926</v>
      </c>
      <c r="C3402" s="18" t="s">
        <v>5910</v>
      </c>
      <c r="D3402" s="18" t="s">
        <v>170</v>
      </c>
      <c r="E3402" s="19" t="s">
        <v>162</v>
      </c>
      <c r="F3402" s="18" t="s">
        <v>6047</v>
      </c>
      <c r="G3402" s="18" t="s">
        <v>275</v>
      </c>
      <c r="H3402" s="18" t="s">
        <v>6302</v>
      </c>
      <c r="I3402" s="19" t="s">
        <v>6416</v>
      </c>
      <c r="J3402" s="18" t="s">
        <v>5843</v>
      </c>
      <c r="K3402" s="18" t="s">
        <v>9119</v>
      </c>
      <c r="L3402" s="18" t="s">
        <v>5901</v>
      </c>
      <c r="N3402" s="20">
        <v>45322</v>
      </c>
      <c r="O3402" s="18" t="s">
        <v>9120</v>
      </c>
      <c r="P3402" s="18" t="s">
        <v>9119</v>
      </c>
      <c r="Q3402" s="18" t="s">
        <v>9086</v>
      </c>
      <c r="R3402" s="18">
        <v>2.9</v>
      </c>
      <c r="T3402" s="18">
        <v>0</v>
      </c>
      <c r="U3402" s="18">
        <v>0</v>
      </c>
    </row>
    <row r="3403" spans="2:21" x14ac:dyDescent="0.4">
      <c r="B3403" s="18" t="s">
        <v>5926</v>
      </c>
      <c r="C3403" s="18" t="s">
        <v>5910</v>
      </c>
      <c r="D3403" s="18" t="s">
        <v>170</v>
      </c>
      <c r="E3403" s="19" t="s">
        <v>166</v>
      </c>
      <c r="F3403" s="18" t="s">
        <v>6047</v>
      </c>
      <c r="G3403" s="18" t="s">
        <v>703</v>
      </c>
      <c r="H3403" s="18" t="s">
        <v>6466</v>
      </c>
      <c r="I3403" s="19" t="s">
        <v>6558</v>
      </c>
      <c r="J3403" s="18" t="s">
        <v>5899</v>
      </c>
      <c r="K3403" s="18" t="s">
        <v>9029</v>
      </c>
      <c r="L3403" s="18" t="s">
        <v>5901</v>
      </c>
      <c r="N3403" s="20">
        <v>45322</v>
      </c>
      <c r="O3403" s="18" t="s">
        <v>9030</v>
      </c>
      <c r="P3403" s="18" t="s">
        <v>9029</v>
      </c>
      <c r="Q3403" s="18" t="s">
        <v>8994</v>
      </c>
      <c r="R3403" s="18">
        <v>1.4</v>
      </c>
      <c r="T3403" s="18">
        <v>0</v>
      </c>
      <c r="U3403" s="18">
        <v>0</v>
      </c>
    </row>
    <row r="3404" spans="2:21" x14ac:dyDescent="0.4">
      <c r="B3404" s="18" t="s">
        <v>5926</v>
      </c>
      <c r="C3404" s="18" t="s">
        <v>5910</v>
      </c>
      <c r="D3404" s="18" t="s">
        <v>170</v>
      </c>
      <c r="E3404" s="19" t="s">
        <v>166</v>
      </c>
      <c r="F3404" s="18" t="s">
        <v>6047</v>
      </c>
      <c r="G3404" s="18" t="s">
        <v>703</v>
      </c>
      <c r="H3404" s="18" t="s">
        <v>6466</v>
      </c>
      <c r="I3404" s="19" t="s">
        <v>6558</v>
      </c>
      <c r="J3404" s="18" t="s">
        <v>5904</v>
      </c>
      <c r="K3404" s="18" t="s">
        <v>9031</v>
      </c>
      <c r="L3404" s="18" t="s">
        <v>5901</v>
      </c>
      <c r="N3404" s="20">
        <v>45322</v>
      </c>
      <c r="O3404" s="18" t="s">
        <v>9032</v>
      </c>
      <c r="P3404" s="18" t="s">
        <v>9031</v>
      </c>
      <c r="Q3404" s="18" t="s">
        <v>8994</v>
      </c>
      <c r="R3404" s="18">
        <v>1.4</v>
      </c>
      <c r="T3404" s="18">
        <v>0</v>
      </c>
      <c r="U3404" s="18">
        <v>0</v>
      </c>
    </row>
    <row r="3405" spans="2:21" x14ac:dyDescent="0.4">
      <c r="B3405" s="18" t="s">
        <v>5926</v>
      </c>
      <c r="C3405" s="18" t="s">
        <v>5910</v>
      </c>
      <c r="D3405" s="18" t="s">
        <v>170</v>
      </c>
      <c r="E3405" s="19" t="s">
        <v>166</v>
      </c>
      <c r="F3405" s="18" t="s">
        <v>6047</v>
      </c>
      <c r="G3405" s="18" t="s">
        <v>703</v>
      </c>
      <c r="H3405" s="18" t="s">
        <v>6466</v>
      </c>
      <c r="I3405" s="19" t="s">
        <v>6558</v>
      </c>
      <c r="J3405" s="18" t="s">
        <v>5843</v>
      </c>
      <c r="K3405" s="18" t="s">
        <v>9033</v>
      </c>
      <c r="L3405" s="18" t="s">
        <v>5901</v>
      </c>
      <c r="N3405" s="20">
        <v>45322</v>
      </c>
      <c r="O3405" s="18" t="s">
        <v>9034</v>
      </c>
      <c r="P3405" s="18" t="s">
        <v>9033</v>
      </c>
      <c r="Q3405" s="18" t="s">
        <v>8994</v>
      </c>
      <c r="R3405" s="18">
        <v>1.4</v>
      </c>
      <c r="T3405" s="18">
        <v>0</v>
      </c>
      <c r="U3405" s="18">
        <v>0</v>
      </c>
    </row>
    <row r="3406" spans="2:21" x14ac:dyDescent="0.4">
      <c r="B3406" s="18" t="s">
        <v>5926</v>
      </c>
      <c r="C3406" s="18" t="s">
        <v>5910</v>
      </c>
      <c r="D3406" s="18" t="s">
        <v>170</v>
      </c>
      <c r="E3406" s="19" t="s">
        <v>166</v>
      </c>
      <c r="F3406" s="18" t="s">
        <v>6047</v>
      </c>
      <c r="G3406" s="18" t="s">
        <v>275</v>
      </c>
      <c r="H3406" s="18" t="s">
        <v>6302</v>
      </c>
      <c r="I3406" s="19" t="s">
        <v>6474</v>
      </c>
      <c r="J3406" s="18" t="s">
        <v>5899</v>
      </c>
      <c r="K3406" s="18" t="s">
        <v>9035</v>
      </c>
      <c r="L3406" s="18" t="s">
        <v>5901</v>
      </c>
      <c r="N3406" s="20">
        <v>45322</v>
      </c>
      <c r="O3406" s="18" t="s">
        <v>9036</v>
      </c>
      <c r="P3406" s="18" t="s">
        <v>9035</v>
      </c>
      <c r="Q3406" s="18" t="s">
        <v>8994</v>
      </c>
      <c r="R3406" s="18">
        <v>1.8</v>
      </c>
      <c r="T3406" s="18">
        <v>0</v>
      </c>
      <c r="U3406" s="18">
        <v>0</v>
      </c>
    </row>
    <row r="3407" spans="2:21" x14ac:dyDescent="0.4">
      <c r="B3407" s="18" t="s">
        <v>5926</v>
      </c>
      <c r="C3407" s="18" t="s">
        <v>5910</v>
      </c>
      <c r="D3407" s="18" t="s">
        <v>170</v>
      </c>
      <c r="E3407" s="19" t="s">
        <v>166</v>
      </c>
      <c r="F3407" s="18" t="s">
        <v>6047</v>
      </c>
      <c r="G3407" s="18" t="s">
        <v>275</v>
      </c>
      <c r="H3407" s="18" t="s">
        <v>6302</v>
      </c>
      <c r="I3407" s="19" t="s">
        <v>6474</v>
      </c>
      <c r="J3407" s="18" t="s">
        <v>5904</v>
      </c>
      <c r="K3407" s="18" t="s">
        <v>9037</v>
      </c>
      <c r="L3407" s="18" t="s">
        <v>5901</v>
      </c>
      <c r="N3407" s="20">
        <v>45322</v>
      </c>
      <c r="O3407" s="18" t="s">
        <v>9038</v>
      </c>
      <c r="P3407" s="18" t="s">
        <v>9037</v>
      </c>
      <c r="Q3407" s="18" t="s">
        <v>8994</v>
      </c>
      <c r="R3407" s="18">
        <v>1.8</v>
      </c>
      <c r="T3407" s="18">
        <v>0</v>
      </c>
      <c r="U3407" s="18">
        <v>0</v>
      </c>
    </row>
    <row r="3408" spans="2:21" x14ac:dyDescent="0.4">
      <c r="B3408" s="18" t="s">
        <v>5926</v>
      </c>
      <c r="C3408" s="18" t="s">
        <v>5910</v>
      </c>
      <c r="D3408" s="18" t="s">
        <v>170</v>
      </c>
      <c r="E3408" s="19" t="s">
        <v>166</v>
      </c>
      <c r="F3408" s="18" t="s">
        <v>6047</v>
      </c>
      <c r="G3408" s="18" t="s">
        <v>275</v>
      </c>
      <c r="H3408" s="18" t="s">
        <v>6302</v>
      </c>
      <c r="I3408" s="19" t="s">
        <v>6474</v>
      </c>
      <c r="J3408" s="18" t="s">
        <v>5843</v>
      </c>
      <c r="K3408" s="18" t="s">
        <v>9039</v>
      </c>
      <c r="L3408" s="18" t="s">
        <v>5901</v>
      </c>
      <c r="N3408" s="20">
        <v>45322</v>
      </c>
      <c r="O3408" s="18" t="s">
        <v>9040</v>
      </c>
      <c r="P3408" s="18" t="s">
        <v>9039</v>
      </c>
      <c r="Q3408" s="18" t="s">
        <v>8994</v>
      </c>
      <c r="R3408" s="18">
        <v>1.8</v>
      </c>
      <c r="T3408" s="18">
        <v>0</v>
      </c>
      <c r="U3408" s="18">
        <v>0</v>
      </c>
    </row>
    <row r="3409" spans="2:21" x14ac:dyDescent="0.4">
      <c r="B3409" s="18" t="s">
        <v>5926</v>
      </c>
      <c r="C3409" s="18" t="s">
        <v>5910</v>
      </c>
      <c r="D3409" s="18" t="s">
        <v>170</v>
      </c>
      <c r="E3409" s="19" t="s">
        <v>166</v>
      </c>
      <c r="F3409" s="18" t="s">
        <v>6047</v>
      </c>
      <c r="G3409" s="18" t="s">
        <v>39</v>
      </c>
      <c r="H3409" s="18" t="s">
        <v>6318</v>
      </c>
      <c r="I3409" s="19" t="s">
        <v>6416</v>
      </c>
      <c r="J3409" s="18" t="s">
        <v>5899</v>
      </c>
      <c r="K3409" s="18" t="s">
        <v>9041</v>
      </c>
      <c r="L3409" s="18" t="s">
        <v>5901</v>
      </c>
      <c r="N3409" s="20">
        <v>45322</v>
      </c>
      <c r="O3409" s="18" t="s">
        <v>9042</v>
      </c>
      <c r="P3409" s="18" t="s">
        <v>9041</v>
      </c>
      <c r="Q3409" s="18" t="s">
        <v>8994</v>
      </c>
      <c r="R3409" s="18">
        <v>2.9</v>
      </c>
      <c r="T3409" s="18">
        <v>0</v>
      </c>
      <c r="U3409" s="18">
        <v>0</v>
      </c>
    </row>
    <row r="3410" spans="2:21" x14ac:dyDescent="0.4">
      <c r="B3410" s="18" t="s">
        <v>5926</v>
      </c>
      <c r="C3410" s="18" t="s">
        <v>5910</v>
      </c>
      <c r="D3410" s="18" t="s">
        <v>170</v>
      </c>
      <c r="E3410" s="19" t="s">
        <v>166</v>
      </c>
      <c r="F3410" s="18" t="s">
        <v>6047</v>
      </c>
      <c r="G3410" s="18" t="s">
        <v>39</v>
      </c>
      <c r="H3410" s="18" t="s">
        <v>6318</v>
      </c>
      <c r="I3410" s="19" t="s">
        <v>6416</v>
      </c>
      <c r="J3410" s="18" t="s">
        <v>5904</v>
      </c>
      <c r="K3410" s="18" t="s">
        <v>9043</v>
      </c>
      <c r="L3410" s="18" t="s">
        <v>5901</v>
      </c>
      <c r="N3410" s="20">
        <v>45322</v>
      </c>
      <c r="O3410" s="18" t="s">
        <v>9044</v>
      </c>
      <c r="P3410" s="18" t="s">
        <v>9043</v>
      </c>
      <c r="Q3410" s="18" t="s">
        <v>8994</v>
      </c>
      <c r="R3410" s="18">
        <v>2.9</v>
      </c>
      <c r="T3410" s="18">
        <v>0</v>
      </c>
      <c r="U3410" s="18">
        <v>0</v>
      </c>
    </row>
    <row r="3411" spans="2:21" x14ac:dyDescent="0.4">
      <c r="B3411" s="18" t="s">
        <v>5926</v>
      </c>
      <c r="C3411" s="18" t="s">
        <v>5910</v>
      </c>
      <c r="D3411" s="18" t="s">
        <v>170</v>
      </c>
      <c r="E3411" s="19" t="s">
        <v>166</v>
      </c>
      <c r="F3411" s="18" t="s">
        <v>6047</v>
      </c>
      <c r="G3411" s="18" t="s">
        <v>39</v>
      </c>
      <c r="H3411" s="18" t="s">
        <v>6318</v>
      </c>
      <c r="I3411" s="19" t="s">
        <v>6416</v>
      </c>
      <c r="J3411" s="18" t="s">
        <v>5843</v>
      </c>
      <c r="K3411" s="18" t="s">
        <v>9045</v>
      </c>
      <c r="L3411" s="18" t="s">
        <v>5901</v>
      </c>
      <c r="N3411" s="20">
        <v>45322</v>
      </c>
      <c r="O3411" s="18" t="s">
        <v>9046</v>
      </c>
      <c r="P3411" s="18" t="s">
        <v>9045</v>
      </c>
      <c r="Q3411" s="18" t="s">
        <v>8994</v>
      </c>
      <c r="R3411" s="18">
        <v>2.9</v>
      </c>
      <c r="T3411" s="18">
        <v>0</v>
      </c>
      <c r="U3411" s="18">
        <v>0</v>
      </c>
    </row>
    <row r="3412" spans="2:21" x14ac:dyDescent="0.4">
      <c r="B3412" s="28" t="s">
        <v>5926</v>
      </c>
      <c r="C3412" s="28" t="s">
        <v>5910</v>
      </c>
      <c r="D3412" s="28" t="s">
        <v>170</v>
      </c>
      <c r="E3412" s="29" t="s">
        <v>169</v>
      </c>
      <c r="F3412" s="28" t="s">
        <v>5896</v>
      </c>
      <c r="G3412" s="28" t="s">
        <v>926</v>
      </c>
      <c r="H3412" s="28" t="s">
        <v>6145</v>
      </c>
      <c r="I3412" s="29" t="s">
        <v>6406</v>
      </c>
      <c r="J3412" s="28" t="s">
        <v>5899</v>
      </c>
      <c r="K3412" s="28" t="s">
        <v>7200</v>
      </c>
      <c r="L3412" s="28" t="s">
        <v>5901</v>
      </c>
      <c r="M3412" s="29"/>
      <c r="N3412" s="30">
        <v>45322</v>
      </c>
      <c r="O3412" s="28" t="s">
        <v>7201</v>
      </c>
      <c r="P3412" s="18" t="s">
        <v>7200</v>
      </c>
      <c r="Q3412" s="18" t="s">
        <v>7187</v>
      </c>
      <c r="R3412" s="18">
        <v>1.5</v>
      </c>
      <c r="T3412" s="18">
        <v>0</v>
      </c>
      <c r="U3412" s="18">
        <v>0</v>
      </c>
    </row>
    <row r="3413" spans="2:21" x14ac:dyDescent="0.4">
      <c r="B3413" s="28" t="s">
        <v>5926</v>
      </c>
      <c r="C3413" s="28" t="s">
        <v>5910</v>
      </c>
      <c r="D3413" s="28" t="s">
        <v>170</v>
      </c>
      <c r="E3413" s="29" t="s">
        <v>169</v>
      </c>
      <c r="F3413" s="28" t="s">
        <v>5896</v>
      </c>
      <c r="G3413" s="28" t="s">
        <v>926</v>
      </c>
      <c r="H3413" s="28" t="s">
        <v>6145</v>
      </c>
      <c r="I3413" s="29" t="s">
        <v>6406</v>
      </c>
      <c r="J3413" s="28" t="s">
        <v>5904</v>
      </c>
      <c r="K3413" s="28" t="s">
        <v>7202</v>
      </c>
      <c r="L3413" s="28" t="s">
        <v>5901</v>
      </c>
      <c r="M3413" s="29"/>
      <c r="N3413" s="30">
        <v>45322</v>
      </c>
      <c r="O3413" s="28" t="s">
        <v>7203</v>
      </c>
      <c r="P3413" s="18" t="s">
        <v>7202</v>
      </c>
      <c r="Q3413" s="18" t="s">
        <v>7187</v>
      </c>
      <c r="R3413" s="18">
        <v>1.5</v>
      </c>
      <c r="T3413" s="18">
        <v>0</v>
      </c>
      <c r="U3413" s="18">
        <v>0</v>
      </c>
    </row>
    <row r="3414" spans="2:21" x14ac:dyDescent="0.4">
      <c r="B3414" s="28" t="s">
        <v>5926</v>
      </c>
      <c r="C3414" s="28" t="s">
        <v>5910</v>
      </c>
      <c r="D3414" s="28" t="s">
        <v>170</v>
      </c>
      <c r="E3414" s="29" t="s">
        <v>169</v>
      </c>
      <c r="F3414" s="28" t="s">
        <v>5896</v>
      </c>
      <c r="G3414" s="28" t="s">
        <v>926</v>
      </c>
      <c r="H3414" s="28" t="s">
        <v>6145</v>
      </c>
      <c r="I3414" s="29" t="s">
        <v>6406</v>
      </c>
      <c r="J3414" s="28" t="s">
        <v>5843</v>
      </c>
      <c r="K3414" s="28" t="s">
        <v>7204</v>
      </c>
      <c r="L3414" s="28" t="s">
        <v>5901</v>
      </c>
      <c r="M3414" s="29"/>
      <c r="N3414" s="30">
        <v>45322</v>
      </c>
      <c r="O3414" s="28" t="s">
        <v>7205</v>
      </c>
      <c r="P3414" s="18" t="s">
        <v>7204</v>
      </c>
      <c r="Q3414" s="18" t="s">
        <v>7187</v>
      </c>
      <c r="R3414" s="18">
        <v>1.5</v>
      </c>
      <c r="T3414" s="18">
        <v>0</v>
      </c>
      <c r="U3414" s="18">
        <v>0</v>
      </c>
    </row>
    <row r="3415" spans="2:21" x14ac:dyDescent="0.4">
      <c r="B3415" s="28" t="s">
        <v>5926</v>
      </c>
      <c r="C3415" s="28" t="s">
        <v>5910</v>
      </c>
      <c r="D3415" s="28" t="s">
        <v>170</v>
      </c>
      <c r="E3415" s="29" t="s">
        <v>169</v>
      </c>
      <c r="F3415" s="28" t="s">
        <v>5896</v>
      </c>
      <c r="G3415" s="28" t="s">
        <v>926</v>
      </c>
      <c r="H3415" s="28" t="s">
        <v>6145</v>
      </c>
      <c r="I3415" s="29" t="s">
        <v>6406</v>
      </c>
      <c r="J3415" s="28" t="s">
        <v>5923</v>
      </c>
      <c r="K3415" s="28" t="s">
        <v>7206</v>
      </c>
      <c r="L3415" s="28" t="s">
        <v>5901</v>
      </c>
      <c r="M3415" s="29"/>
      <c r="N3415" s="30">
        <v>45322</v>
      </c>
      <c r="O3415" s="28" t="s">
        <v>7207</v>
      </c>
      <c r="P3415" s="18" t="s">
        <v>7206</v>
      </c>
      <c r="Q3415" s="18" t="s">
        <v>7187</v>
      </c>
      <c r="R3415" s="18">
        <v>1.5</v>
      </c>
      <c r="T3415" s="18">
        <v>0</v>
      </c>
      <c r="U3415" s="18">
        <v>0</v>
      </c>
    </row>
    <row r="3416" spans="2:21" x14ac:dyDescent="0.4">
      <c r="B3416" s="28" t="s">
        <v>5926</v>
      </c>
      <c r="C3416" s="28" t="s">
        <v>5910</v>
      </c>
      <c r="D3416" s="28" t="s">
        <v>170</v>
      </c>
      <c r="E3416" s="29" t="s">
        <v>169</v>
      </c>
      <c r="F3416" s="28" t="s">
        <v>5896</v>
      </c>
      <c r="G3416" s="28" t="s">
        <v>39</v>
      </c>
      <c r="H3416" s="28" t="s">
        <v>6318</v>
      </c>
      <c r="I3416" s="29" t="s">
        <v>6416</v>
      </c>
      <c r="J3416" s="28" t="s">
        <v>5899</v>
      </c>
      <c r="K3416" s="28" t="s">
        <v>7208</v>
      </c>
      <c r="L3416" s="28" t="s">
        <v>5901</v>
      </c>
      <c r="M3416" s="29"/>
      <c r="N3416" s="30">
        <v>45322</v>
      </c>
      <c r="O3416" s="28" t="s">
        <v>7209</v>
      </c>
      <c r="P3416" s="18" t="s">
        <v>7208</v>
      </c>
      <c r="Q3416" s="18" t="s">
        <v>7187</v>
      </c>
      <c r="R3416" s="18">
        <v>2.9</v>
      </c>
      <c r="T3416" s="18">
        <v>0</v>
      </c>
      <c r="U3416" s="18">
        <v>0</v>
      </c>
    </row>
    <row r="3417" spans="2:21" x14ac:dyDescent="0.4">
      <c r="B3417" s="28" t="s">
        <v>5926</v>
      </c>
      <c r="C3417" s="28" t="s">
        <v>5910</v>
      </c>
      <c r="D3417" s="28" t="s">
        <v>170</v>
      </c>
      <c r="E3417" s="29" t="s">
        <v>169</v>
      </c>
      <c r="F3417" s="28" t="s">
        <v>5896</v>
      </c>
      <c r="G3417" s="28" t="s">
        <v>39</v>
      </c>
      <c r="H3417" s="28" t="s">
        <v>6318</v>
      </c>
      <c r="I3417" s="29" t="s">
        <v>6416</v>
      </c>
      <c r="J3417" s="28" t="s">
        <v>5904</v>
      </c>
      <c r="K3417" s="28" t="s">
        <v>7210</v>
      </c>
      <c r="L3417" s="28" t="s">
        <v>5901</v>
      </c>
      <c r="M3417" s="29"/>
      <c r="N3417" s="30">
        <v>45322</v>
      </c>
      <c r="O3417" s="28" t="s">
        <v>7211</v>
      </c>
      <c r="P3417" s="18" t="s">
        <v>7210</v>
      </c>
      <c r="Q3417" s="18" t="s">
        <v>7187</v>
      </c>
      <c r="R3417" s="18">
        <v>2.9</v>
      </c>
      <c r="T3417" s="18">
        <v>0</v>
      </c>
      <c r="U3417" s="18">
        <v>0</v>
      </c>
    </row>
    <row r="3418" spans="2:21" x14ac:dyDescent="0.4">
      <c r="B3418" s="28" t="s">
        <v>5926</v>
      </c>
      <c r="C3418" s="28" t="s">
        <v>5910</v>
      </c>
      <c r="D3418" s="28" t="s">
        <v>170</v>
      </c>
      <c r="E3418" s="29" t="s">
        <v>169</v>
      </c>
      <c r="F3418" s="28" t="s">
        <v>5896</v>
      </c>
      <c r="G3418" s="28" t="s">
        <v>39</v>
      </c>
      <c r="H3418" s="28" t="s">
        <v>6318</v>
      </c>
      <c r="I3418" s="29" t="s">
        <v>6416</v>
      </c>
      <c r="J3418" s="28" t="s">
        <v>5843</v>
      </c>
      <c r="K3418" s="28" t="s">
        <v>7212</v>
      </c>
      <c r="L3418" s="28" t="s">
        <v>5901</v>
      </c>
      <c r="M3418" s="29"/>
      <c r="N3418" s="30">
        <v>45322</v>
      </c>
      <c r="O3418" s="28" t="s">
        <v>7213</v>
      </c>
      <c r="P3418" s="18" t="s">
        <v>7212</v>
      </c>
      <c r="Q3418" s="18" t="s">
        <v>7187</v>
      </c>
      <c r="R3418" s="18">
        <v>2.9</v>
      </c>
      <c r="T3418" s="18">
        <v>0</v>
      </c>
      <c r="U3418" s="18">
        <v>0</v>
      </c>
    </row>
    <row r="3419" spans="2:21" x14ac:dyDescent="0.4">
      <c r="B3419" s="18" t="s">
        <v>5926</v>
      </c>
      <c r="C3419" s="18" t="s">
        <v>5910</v>
      </c>
      <c r="D3419" s="18" t="s">
        <v>170</v>
      </c>
      <c r="E3419" s="19" t="s">
        <v>155</v>
      </c>
      <c r="F3419" s="18" t="s">
        <v>5896</v>
      </c>
      <c r="G3419" s="18" t="s">
        <v>29</v>
      </c>
      <c r="H3419" s="18" t="s">
        <v>5936</v>
      </c>
      <c r="I3419" s="19" t="s">
        <v>6126</v>
      </c>
      <c r="J3419" s="18" t="s">
        <v>5899</v>
      </c>
      <c r="K3419" s="18" t="s">
        <v>17361</v>
      </c>
      <c r="L3419" s="18" t="s">
        <v>5901</v>
      </c>
      <c r="N3419" s="20">
        <v>45322</v>
      </c>
      <c r="O3419" s="18" t="s">
        <v>17362</v>
      </c>
      <c r="P3419" s="18" t="s">
        <v>17361</v>
      </c>
      <c r="Q3419" s="18" t="s">
        <v>8689</v>
      </c>
      <c r="R3419" s="18">
        <v>1.2</v>
      </c>
      <c r="T3419" s="18">
        <v>0</v>
      </c>
      <c r="U3419" s="18">
        <v>0</v>
      </c>
    </row>
    <row r="3420" spans="2:21" x14ac:dyDescent="0.4">
      <c r="B3420" s="18" t="s">
        <v>5926</v>
      </c>
      <c r="C3420" s="18" t="s">
        <v>5910</v>
      </c>
      <c r="D3420" s="18" t="s">
        <v>170</v>
      </c>
      <c r="E3420" s="19" t="s">
        <v>155</v>
      </c>
      <c r="F3420" s="18" t="s">
        <v>5896</v>
      </c>
      <c r="G3420" s="18" t="s">
        <v>29</v>
      </c>
      <c r="H3420" s="18" t="s">
        <v>5936</v>
      </c>
      <c r="I3420" s="19" t="s">
        <v>6126</v>
      </c>
      <c r="J3420" s="18" t="s">
        <v>5904</v>
      </c>
      <c r="K3420" s="18" t="s">
        <v>17363</v>
      </c>
      <c r="L3420" s="18" t="s">
        <v>5901</v>
      </c>
      <c r="N3420" s="20">
        <v>45322</v>
      </c>
      <c r="O3420" s="18" t="s">
        <v>17364</v>
      </c>
      <c r="P3420" s="18" t="s">
        <v>17363</v>
      </c>
      <c r="Q3420" s="18" t="s">
        <v>8689</v>
      </c>
      <c r="R3420" s="18">
        <v>1.2</v>
      </c>
      <c r="T3420" s="18">
        <v>0</v>
      </c>
      <c r="U3420" s="18">
        <v>0</v>
      </c>
    </row>
    <row r="3421" spans="2:21" x14ac:dyDescent="0.4">
      <c r="B3421" s="18" t="s">
        <v>5926</v>
      </c>
      <c r="C3421" s="18" t="s">
        <v>5910</v>
      </c>
      <c r="D3421" s="18" t="s">
        <v>170</v>
      </c>
      <c r="E3421" s="19" t="s">
        <v>155</v>
      </c>
      <c r="F3421" s="18" t="s">
        <v>5896</v>
      </c>
      <c r="G3421" s="18" t="s">
        <v>29</v>
      </c>
      <c r="H3421" s="18" t="s">
        <v>5936</v>
      </c>
      <c r="I3421" s="19" t="s">
        <v>6126</v>
      </c>
      <c r="J3421" s="18" t="s">
        <v>5843</v>
      </c>
      <c r="K3421" s="18" t="s">
        <v>17365</v>
      </c>
      <c r="L3421" s="18" t="s">
        <v>5901</v>
      </c>
      <c r="N3421" s="20">
        <v>45322</v>
      </c>
      <c r="O3421" s="18" t="s">
        <v>17366</v>
      </c>
      <c r="P3421" s="18" t="s">
        <v>17365</v>
      </c>
      <c r="Q3421" s="18" t="s">
        <v>8689</v>
      </c>
      <c r="R3421" s="18">
        <v>1.2</v>
      </c>
      <c r="T3421" s="18">
        <v>0</v>
      </c>
      <c r="U3421" s="18">
        <v>0</v>
      </c>
    </row>
    <row r="3422" spans="2:21" x14ac:dyDescent="0.4">
      <c r="B3422" s="18" t="s">
        <v>5926</v>
      </c>
      <c r="C3422" s="18" t="s">
        <v>5910</v>
      </c>
      <c r="D3422" s="18" t="s">
        <v>170</v>
      </c>
      <c r="E3422" s="19" t="s">
        <v>155</v>
      </c>
      <c r="F3422" s="18" t="s">
        <v>5896</v>
      </c>
      <c r="G3422" s="18" t="s">
        <v>29</v>
      </c>
      <c r="H3422" s="18" t="s">
        <v>5936</v>
      </c>
      <c r="I3422" s="19" t="s">
        <v>6126</v>
      </c>
      <c r="J3422" s="18" t="s">
        <v>5923</v>
      </c>
      <c r="K3422" s="18" t="s">
        <v>17367</v>
      </c>
      <c r="L3422" s="18" t="s">
        <v>5901</v>
      </c>
      <c r="N3422" s="20">
        <v>45322</v>
      </c>
      <c r="O3422" s="18" t="s">
        <v>17368</v>
      </c>
      <c r="P3422" s="18" t="s">
        <v>17367</v>
      </c>
      <c r="Q3422" s="18" t="s">
        <v>8689</v>
      </c>
      <c r="R3422" s="18">
        <v>1.2</v>
      </c>
      <c r="T3422" s="18">
        <v>0</v>
      </c>
      <c r="U3422" s="18">
        <v>0</v>
      </c>
    </row>
    <row r="3423" spans="2:21" x14ac:dyDescent="0.4">
      <c r="B3423" s="28" t="s">
        <v>5926</v>
      </c>
      <c r="C3423" s="28" t="s">
        <v>5910</v>
      </c>
      <c r="D3423" s="28" t="s">
        <v>170</v>
      </c>
      <c r="E3423" s="29" t="s">
        <v>155</v>
      </c>
      <c r="F3423" s="28" t="s">
        <v>5896</v>
      </c>
      <c r="G3423" s="28" t="s">
        <v>926</v>
      </c>
      <c r="H3423" s="28" t="s">
        <v>6145</v>
      </c>
      <c r="I3423" s="29" t="s">
        <v>6467</v>
      </c>
      <c r="J3423" s="28" t="s">
        <v>5899</v>
      </c>
      <c r="K3423" s="28" t="s">
        <v>8708</v>
      </c>
      <c r="L3423" s="28" t="s">
        <v>5901</v>
      </c>
      <c r="M3423" s="29"/>
      <c r="N3423" s="30">
        <v>45322</v>
      </c>
      <c r="O3423" s="18" t="s">
        <v>8709</v>
      </c>
      <c r="P3423" s="18" t="s">
        <v>8708</v>
      </c>
      <c r="Q3423" s="18" t="s">
        <v>8689</v>
      </c>
      <c r="R3423" s="18">
        <v>1.7</v>
      </c>
      <c r="T3423" s="18">
        <v>0</v>
      </c>
      <c r="U3423" s="18">
        <v>0</v>
      </c>
    </row>
    <row r="3424" spans="2:21" x14ac:dyDescent="0.4">
      <c r="B3424" s="28" t="s">
        <v>5926</v>
      </c>
      <c r="C3424" s="28" t="s">
        <v>5910</v>
      </c>
      <c r="D3424" s="28" t="s">
        <v>170</v>
      </c>
      <c r="E3424" s="29" t="s">
        <v>155</v>
      </c>
      <c r="F3424" s="28" t="s">
        <v>5896</v>
      </c>
      <c r="G3424" s="28" t="s">
        <v>926</v>
      </c>
      <c r="H3424" s="28" t="s">
        <v>6145</v>
      </c>
      <c r="I3424" s="29" t="s">
        <v>6467</v>
      </c>
      <c r="J3424" s="28" t="s">
        <v>5904</v>
      </c>
      <c r="K3424" s="28" t="s">
        <v>8710</v>
      </c>
      <c r="L3424" s="28" t="s">
        <v>5901</v>
      </c>
      <c r="M3424" s="29"/>
      <c r="N3424" s="30">
        <v>45322</v>
      </c>
      <c r="O3424" s="18" t="s">
        <v>8711</v>
      </c>
      <c r="P3424" s="18" t="s">
        <v>8710</v>
      </c>
      <c r="Q3424" s="18" t="s">
        <v>8689</v>
      </c>
      <c r="R3424" s="18">
        <v>1.7</v>
      </c>
      <c r="T3424" s="18">
        <v>0</v>
      </c>
      <c r="U3424" s="18">
        <v>0</v>
      </c>
    </row>
    <row r="3425" spans="2:21" x14ac:dyDescent="0.4">
      <c r="B3425" s="28" t="s">
        <v>5926</v>
      </c>
      <c r="C3425" s="28" t="s">
        <v>5910</v>
      </c>
      <c r="D3425" s="28" t="s">
        <v>170</v>
      </c>
      <c r="E3425" s="29" t="s">
        <v>155</v>
      </c>
      <c r="F3425" s="28" t="s">
        <v>5896</v>
      </c>
      <c r="G3425" s="28" t="s">
        <v>926</v>
      </c>
      <c r="H3425" s="28" t="s">
        <v>6145</v>
      </c>
      <c r="I3425" s="29" t="s">
        <v>6467</v>
      </c>
      <c r="J3425" s="28" t="s">
        <v>5843</v>
      </c>
      <c r="K3425" s="28" t="s">
        <v>8712</v>
      </c>
      <c r="L3425" s="28" t="s">
        <v>5901</v>
      </c>
      <c r="M3425" s="29"/>
      <c r="N3425" s="30">
        <v>45322</v>
      </c>
      <c r="O3425" s="18" t="s">
        <v>8713</v>
      </c>
      <c r="P3425" s="18" t="s">
        <v>8712</v>
      </c>
      <c r="Q3425" s="18" t="s">
        <v>8689</v>
      </c>
      <c r="R3425" s="18">
        <v>1.7</v>
      </c>
      <c r="T3425" s="18">
        <v>0</v>
      </c>
      <c r="U3425" s="18">
        <v>0</v>
      </c>
    </row>
    <row r="3426" spans="2:21" x14ac:dyDescent="0.4">
      <c r="B3426" s="28" t="s">
        <v>5926</v>
      </c>
      <c r="C3426" s="28" t="s">
        <v>5910</v>
      </c>
      <c r="D3426" s="28" t="s">
        <v>170</v>
      </c>
      <c r="E3426" s="29" t="s">
        <v>155</v>
      </c>
      <c r="F3426" s="28" t="s">
        <v>5896</v>
      </c>
      <c r="G3426" s="28" t="s">
        <v>926</v>
      </c>
      <c r="H3426" s="28" t="s">
        <v>6145</v>
      </c>
      <c r="I3426" s="29" t="s">
        <v>6467</v>
      </c>
      <c r="J3426" s="28" t="s">
        <v>5923</v>
      </c>
      <c r="K3426" s="28" t="s">
        <v>8714</v>
      </c>
      <c r="L3426" s="28" t="s">
        <v>5901</v>
      </c>
      <c r="M3426" s="29"/>
      <c r="N3426" s="30">
        <v>45322</v>
      </c>
      <c r="O3426" s="18" t="s">
        <v>8715</v>
      </c>
      <c r="P3426" s="18" t="s">
        <v>8714</v>
      </c>
      <c r="Q3426" s="18" t="s">
        <v>8689</v>
      </c>
      <c r="R3426" s="18">
        <v>1.7</v>
      </c>
      <c r="T3426" s="18">
        <v>0</v>
      </c>
      <c r="U3426" s="18">
        <v>0</v>
      </c>
    </row>
    <row r="3427" spans="2:21" x14ac:dyDescent="0.4">
      <c r="B3427" s="28" t="s">
        <v>5926</v>
      </c>
      <c r="C3427" s="28" t="s">
        <v>5910</v>
      </c>
      <c r="D3427" s="28" t="s">
        <v>170</v>
      </c>
      <c r="E3427" s="29" t="s">
        <v>155</v>
      </c>
      <c r="F3427" s="28" t="s">
        <v>5896</v>
      </c>
      <c r="G3427" s="28" t="s">
        <v>703</v>
      </c>
      <c r="H3427" s="28" t="s">
        <v>6466</v>
      </c>
      <c r="I3427" s="29" t="s">
        <v>6474</v>
      </c>
      <c r="J3427" s="28" t="s">
        <v>5899</v>
      </c>
      <c r="K3427" s="28" t="s">
        <v>8716</v>
      </c>
      <c r="L3427" s="28" t="s">
        <v>5901</v>
      </c>
      <c r="M3427" s="29"/>
      <c r="N3427" s="30">
        <v>45322</v>
      </c>
      <c r="O3427" s="18" t="s">
        <v>8717</v>
      </c>
      <c r="P3427" s="18" t="s">
        <v>8716</v>
      </c>
      <c r="Q3427" s="18" t="s">
        <v>8689</v>
      </c>
      <c r="R3427" s="18">
        <v>1.8</v>
      </c>
      <c r="T3427" s="18">
        <v>0</v>
      </c>
      <c r="U3427" s="18">
        <v>0</v>
      </c>
    </row>
    <row r="3428" spans="2:21" x14ac:dyDescent="0.4">
      <c r="B3428" s="28" t="s">
        <v>5926</v>
      </c>
      <c r="C3428" s="28" t="s">
        <v>5910</v>
      </c>
      <c r="D3428" s="28" t="s">
        <v>170</v>
      </c>
      <c r="E3428" s="29" t="s">
        <v>155</v>
      </c>
      <c r="F3428" s="28" t="s">
        <v>5896</v>
      </c>
      <c r="G3428" s="28" t="s">
        <v>703</v>
      </c>
      <c r="H3428" s="28" t="s">
        <v>6466</v>
      </c>
      <c r="I3428" s="29" t="s">
        <v>6474</v>
      </c>
      <c r="J3428" s="28" t="s">
        <v>5904</v>
      </c>
      <c r="K3428" s="28" t="s">
        <v>8718</v>
      </c>
      <c r="L3428" s="28" t="s">
        <v>5901</v>
      </c>
      <c r="M3428" s="29"/>
      <c r="N3428" s="30">
        <v>45322</v>
      </c>
      <c r="O3428" s="18" t="s">
        <v>8719</v>
      </c>
      <c r="P3428" s="18" t="s">
        <v>8718</v>
      </c>
      <c r="Q3428" s="18" t="s">
        <v>8689</v>
      </c>
      <c r="R3428" s="18">
        <v>1.8</v>
      </c>
      <c r="T3428" s="18">
        <v>0</v>
      </c>
      <c r="U3428" s="18">
        <v>0</v>
      </c>
    </row>
    <row r="3429" spans="2:21" x14ac:dyDescent="0.4">
      <c r="B3429" s="28" t="s">
        <v>5926</v>
      </c>
      <c r="C3429" s="28" t="s">
        <v>5910</v>
      </c>
      <c r="D3429" s="28" t="s">
        <v>170</v>
      </c>
      <c r="E3429" s="29" t="s">
        <v>155</v>
      </c>
      <c r="F3429" s="28" t="s">
        <v>5896</v>
      </c>
      <c r="G3429" s="28" t="s">
        <v>703</v>
      </c>
      <c r="H3429" s="28" t="s">
        <v>6466</v>
      </c>
      <c r="I3429" s="29" t="s">
        <v>6474</v>
      </c>
      <c r="J3429" s="28" t="s">
        <v>5843</v>
      </c>
      <c r="K3429" s="28" t="s">
        <v>8720</v>
      </c>
      <c r="L3429" s="28" t="s">
        <v>5901</v>
      </c>
      <c r="M3429" s="29"/>
      <c r="N3429" s="30">
        <v>45322</v>
      </c>
      <c r="O3429" s="18" t="s">
        <v>8721</v>
      </c>
      <c r="P3429" s="18" t="s">
        <v>8720</v>
      </c>
      <c r="Q3429" s="18" t="s">
        <v>8689</v>
      </c>
      <c r="R3429" s="18">
        <v>1.8</v>
      </c>
      <c r="T3429" s="18">
        <v>0</v>
      </c>
      <c r="U3429" s="18">
        <v>0</v>
      </c>
    </row>
    <row r="3430" spans="2:21" x14ac:dyDescent="0.4">
      <c r="B3430" s="28" t="s">
        <v>5926</v>
      </c>
      <c r="C3430" s="28" t="s">
        <v>5910</v>
      </c>
      <c r="D3430" s="28" t="s">
        <v>170</v>
      </c>
      <c r="E3430" s="29" t="s">
        <v>155</v>
      </c>
      <c r="F3430" s="28" t="s">
        <v>5896</v>
      </c>
      <c r="G3430" s="28" t="s">
        <v>275</v>
      </c>
      <c r="H3430" s="28" t="s">
        <v>6302</v>
      </c>
      <c r="I3430" s="29" t="s">
        <v>6416</v>
      </c>
      <c r="J3430" s="28" t="s">
        <v>5899</v>
      </c>
      <c r="K3430" s="28" t="s">
        <v>8722</v>
      </c>
      <c r="L3430" s="28" t="s">
        <v>5901</v>
      </c>
      <c r="M3430" s="29"/>
      <c r="N3430" s="30">
        <v>45322</v>
      </c>
      <c r="O3430" s="18" t="s">
        <v>8723</v>
      </c>
      <c r="P3430" s="18" t="s">
        <v>8722</v>
      </c>
      <c r="Q3430" s="18" t="s">
        <v>8689</v>
      </c>
      <c r="R3430" s="18">
        <v>2.9</v>
      </c>
      <c r="T3430" s="18">
        <v>0</v>
      </c>
      <c r="U3430" s="18">
        <v>0</v>
      </c>
    </row>
    <row r="3431" spans="2:21" x14ac:dyDescent="0.4">
      <c r="B3431" s="28" t="s">
        <v>5926</v>
      </c>
      <c r="C3431" s="28" t="s">
        <v>5910</v>
      </c>
      <c r="D3431" s="28" t="s">
        <v>170</v>
      </c>
      <c r="E3431" s="29" t="s">
        <v>155</v>
      </c>
      <c r="F3431" s="28" t="s">
        <v>5896</v>
      </c>
      <c r="G3431" s="28" t="s">
        <v>275</v>
      </c>
      <c r="H3431" s="28" t="s">
        <v>6302</v>
      </c>
      <c r="I3431" s="29" t="s">
        <v>6416</v>
      </c>
      <c r="J3431" s="28" t="s">
        <v>5904</v>
      </c>
      <c r="K3431" s="28" t="s">
        <v>8724</v>
      </c>
      <c r="L3431" s="28" t="s">
        <v>5901</v>
      </c>
      <c r="M3431" s="29"/>
      <c r="N3431" s="30">
        <v>45322</v>
      </c>
      <c r="O3431" s="18" t="s">
        <v>8725</v>
      </c>
      <c r="P3431" s="18" t="s">
        <v>8724</v>
      </c>
      <c r="Q3431" s="18" t="s">
        <v>8689</v>
      </c>
      <c r="R3431" s="18">
        <v>2.9</v>
      </c>
      <c r="T3431" s="18">
        <v>0</v>
      </c>
      <c r="U3431" s="18">
        <v>0</v>
      </c>
    </row>
    <row r="3432" spans="2:21" x14ac:dyDescent="0.4">
      <c r="B3432" s="28" t="s">
        <v>5926</v>
      </c>
      <c r="C3432" s="28" t="s">
        <v>5910</v>
      </c>
      <c r="D3432" s="28" t="s">
        <v>170</v>
      </c>
      <c r="E3432" s="29" t="s">
        <v>155</v>
      </c>
      <c r="F3432" s="28" t="s">
        <v>5896</v>
      </c>
      <c r="G3432" s="28" t="s">
        <v>275</v>
      </c>
      <c r="H3432" s="28" t="s">
        <v>6302</v>
      </c>
      <c r="I3432" s="29" t="s">
        <v>6416</v>
      </c>
      <c r="J3432" s="28" t="s">
        <v>5843</v>
      </c>
      <c r="K3432" s="28" t="s">
        <v>8726</v>
      </c>
      <c r="L3432" s="28" t="s">
        <v>5901</v>
      </c>
      <c r="M3432" s="29"/>
      <c r="N3432" s="30">
        <v>45322</v>
      </c>
      <c r="O3432" s="18" t="s">
        <v>8727</v>
      </c>
      <c r="P3432" s="18" t="s">
        <v>8726</v>
      </c>
      <c r="Q3432" s="18" t="s">
        <v>8689</v>
      </c>
      <c r="R3432" s="18">
        <v>2.9</v>
      </c>
      <c r="T3432" s="18">
        <v>0</v>
      </c>
      <c r="U3432" s="18">
        <v>0</v>
      </c>
    </row>
    <row r="3433" spans="2:21" x14ac:dyDescent="0.4">
      <c r="B3433" s="28" t="s">
        <v>5926</v>
      </c>
      <c r="C3433" s="28" t="s">
        <v>5910</v>
      </c>
      <c r="D3433" s="28" t="s">
        <v>170</v>
      </c>
      <c r="E3433" s="29" t="s">
        <v>176</v>
      </c>
      <c r="F3433" s="28" t="s">
        <v>6100</v>
      </c>
      <c r="G3433" s="28" t="s">
        <v>926</v>
      </c>
      <c r="H3433" s="28" t="s">
        <v>6145</v>
      </c>
      <c r="I3433" s="29" t="s">
        <v>6126</v>
      </c>
      <c r="J3433" s="28" t="s">
        <v>5899</v>
      </c>
      <c r="K3433" s="28" t="s">
        <v>7582</v>
      </c>
      <c r="L3433" s="28" t="s">
        <v>5901</v>
      </c>
      <c r="M3433" s="29"/>
      <c r="N3433" s="30">
        <v>45322</v>
      </c>
      <c r="O3433" s="28" t="s">
        <v>7583</v>
      </c>
      <c r="P3433" s="18" t="s">
        <v>7582</v>
      </c>
      <c r="Q3433" s="18" t="s">
        <v>7531</v>
      </c>
      <c r="R3433" s="18">
        <v>1.2</v>
      </c>
      <c r="T3433" s="18">
        <v>0</v>
      </c>
      <c r="U3433" s="18">
        <v>0</v>
      </c>
    </row>
    <row r="3434" spans="2:21" x14ac:dyDescent="0.4">
      <c r="B3434" s="28" t="s">
        <v>5926</v>
      </c>
      <c r="C3434" s="28" t="s">
        <v>5910</v>
      </c>
      <c r="D3434" s="28" t="s">
        <v>170</v>
      </c>
      <c r="E3434" s="29" t="s">
        <v>176</v>
      </c>
      <c r="F3434" s="28" t="s">
        <v>6100</v>
      </c>
      <c r="G3434" s="28" t="s">
        <v>926</v>
      </c>
      <c r="H3434" s="28" t="s">
        <v>6145</v>
      </c>
      <c r="I3434" s="29" t="s">
        <v>6126</v>
      </c>
      <c r="J3434" s="28" t="s">
        <v>5904</v>
      </c>
      <c r="K3434" s="28" t="s">
        <v>7584</v>
      </c>
      <c r="L3434" s="28" t="s">
        <v>5901</v>
      </c>
      <c r="M3434" s="29"/>
      <c r="N3434" s="30">
        <v>45322</v>
      </c>
      <c r="O3434" s="28" t="s">
        <v>7585</v>
      </c>
      <c r="P3434" s="18" t="s">
        <v>7584</v>
      </c>
      <c r="Q3434" s="18" t="s">
        <v>7531</v>
      </c>
      <c r="R3434" s="18">
        <v>1.2</v>
      </c>
      <c r="T3434" s="18">
        <v>0</v>
      </c>
      <c r="U3434" s="18">
        <v>0</v>
      </c>
    </row>
    <row r="3435" spans="2:21" x14ac:dyDescent="0.4">
      <c r="B3435" s="28" t="s">
        <v>5926</v>
      </c>
      <c r="C3435" s="28" t="s">
        <v>5910</v>
      </c>
      <c r="D3435" s="28" t="s">
        <v>170</v>
      </c>
      <c r="E3435" s="29" t="s">
        <v>176</v>
      </c>
      <c r="F3435" s="28" t="s">
        <v>6100</v>
      </c>
      <c r="G3435" s="28" t="s">
        <v>926</v>
      </c>
      <c r="H3435" s="28" t="s">
        <v>6145</v>
      </c>
      <c r="I3435" s="29" t="s">
        <v>6126</v>
      </c>
      <c r="J3435" s="28" t="s">
        <v>5843</v>
      </c>
      <c r="K3435" s="28" t="s">
        <v>7586</v>
      </c>
      <c r="L3435" s="28" t="s">
        <v>5901</v>
      </c>
      <c r="M3435" s="29"/>
      <c r="N3435" s="30">
        <v>45322</v>
      </c>
      <c r="O3435" s="28" t="s">
        <v>7587</v>
      </c>
      <c r="P3435" s="18" t="s">
        <v>7586</v>
      </c>
      <c r="Q3435" s="18" t="s">
        <v>7531</v>
      </c>
      <c r="R3435" s="18">
        <v>1.2</v>
      </c>
      <c r="T3435" s="18">
        <v>0</v>
      </c>
      <c r="U3435" s="18">
        <v>0</v>
      </c>
    </row>
    <row r="3436" spans="2:21" x14ac:dyDescent="0.4">
      <c r="B3436" s="28" t="s">
        <v>5926</v>
      </c>
      <c r="C3436" s="28" t="s">
        <v>5910</v>
      </c>
      <c r="D3436" s="28" t="s">
        <v>170</v>
      </c>
      <c r="E3436" s="29" t="s">
        <v>176</v>
      </c>
      <c r="F3436" s="28" t="s">
        <v>6100</v>
      </c>
      <c r="G3436" s="28" t="s">
        <v>926</v>
      </c>
      <c r="H3436" s="28" t="s">
        <v>6145</v>
      </c>
      <c r="I3436" s="29" t="s">
        <v>6126</v>
      </c>
      <c r="J3436" s="28" t="s">
        <v>5923</v>
      </c>
      <c r="K3436" s="28" t="s">
        <v>7588</v>
      </c>
      <c r="L3436" s="28" t="s">
        <v>5901</v>
      </c>
      <c r="M3436" s="29"/>
      <c r="N3436" s="30">
        <v>45322</v>
      </c>
      <c r="O3436" s="28" t="s">
        <v>7589</v>
      </c>
      <c r="P3436" s="18" t="s">
        <v>7588</v>
      </c>
      <c r="Q3436" s="18" t="s">
        <v>7531</v>
      </c>
      <c r="R3436" s="18">
        <v>1.2</v>
      </c>
      <c r="T3436" s="18">
        <v>0</v>
      </c>
      <c r="U3436" s="18">
        <v>0</v>
      </c>
    </row>
    <row r="3437" spans="2:21" x14ac:dyDescent="0.4">
      <c r="B3437" s="28" t="s">
        <v>5926</v>
      </c>
      <c r="C3437" s="28" t="s">
        <v>5910</v>
      </c>
      <c r="D3437" s="28" t="s">
        <v>170</v>
      </c>
      <c r="E3437" s="29" t="s">
        <v>176</v>
      </c>
      <c r="F3437" s="28" t="s">
        <v>6100</v>
      </c>
      <c r="G3437" s="28" t="s">
        <v>703</v>
      </c>
      <c r="H3437" s="28" t="s">
        <v>6466</v>
      </c>
      <c r="I3437" s="29" t="s">
        <v>6467</v>
      </c>
      <c r="J3437" s="28" t="s">
        <v>5899</v>
      </c>
      <c r="K3437" s="28" t="s">
        <v>7590</v>
      </c>
      <c r="L3437" s="28" t="s">
        <v>5901</v>
      </c>
      <c r="M3437" s="29"/>
      <c r="N3437" s="30">
        <v>45322</v>
      </c>
      <c r="O3437" s="28" t="s">
        <v>7591</v>
      </c>
      <c r="P3437" s="18" t="s">
        <v>7590</v>
      </c>
      <c r="Q3437" s="18" t="s">
        <v>7531</v>
      </c>
      <c r="R3437" s="18">
        <v>1.7</v>
      </c>
      <c r="T3437" s="18">
        <v>0</v>
      </c>
      <c r="U3437" s="18">
        <v>0</v>
      </c>
    </row>
    <row r="3438" spans="2:21" x14ac:dyDescent="0.4">
      <c r="B3438" s="28" t="s">
        <v>5926</v>
      </c>
      <c r="C3438" s="28" t="s">
        <v>5910</v>
      </c>
      <c r="D3438" s="28" t="s">
        <v>170</v>
      </c>
      <c r="E3438" s="29" t="s">
        <v>176</v>
      </c>
      <c r="F3438" s="28" t="s">
        <v>6100</v>
      </c>
      <c r="G3438" s="28" t="s">
        <v>703</v>
      </c>
      <c r="H3438" s="28" t="s">
        <v>6466</v>
      </c>
      <c r="I3438" s="29" t="s">
        <v>6467</v>
      </c>
      <c r="J3438" s="28" t="s">
        <v>5904</v>
      </c>
      <c r="K3438" s="28" t="s">
        <v>7592</v>
      </c>
      <c r="L3438" s="28" t="s">
        <v>5901</v>
      </c>
      <c r="M3438" s="29"/>
      <c r="N3438" s="30">
        <v>45322</v>
      </c>
      <c r="O3438" s="28" t="s">
        <v>7593</v>
      </c>
      <c r="P3438" s="18" t="s">
        <v>7592</v>
      </c>
      <c r="Q3438" s="18" t="s">
        <v>7531</v>
      </c>
      <c r="R3438" s="18">
        <v>1.7</v>
      </c>
      <c r="T3438" s="18">
        <v>0</v>
      </c>
      <c r="U3438" s="18">
        <v>0</v>
      </c>
    </row>
    <row r="3439" spans="2:21" x14ac:dyDescent="0.4">
      <c r="B3439" s="28" t="s">
        <v>5926</v>
      </c>
      <c r="C3439" s="28" t="s">
        <v>5910</v>
      </c>
      <c r="D3439" s="28" t="s">
        <v>170</v>
      </c>
      <c r="E3439" s="29" t="s">
        <v>176</v>
      </c>
      <c r="F3439" s="28" t="s">
        <v>6100</v>
      </c>
      <c r="G3439" s="28" t="s">
        <v>703</v>
      </c>
      <c r="H3439" s="28" t="s">
        <v>6466</v>
      </c>
      <c r="I3439" s="29" t="s">
        <v>6467</v>
      </c>
      <c r="J3439" s="28" t="s">
        <v>5843</v>
      </c>
      <c r="K3439" s="28" t="s">
        <v>7594</v>
      </c>
      <c r="L3439" s="28" t="s">
        <v>5901</v>
      </c>
      <c r="M3439" s="29"/>
      <c r="N3439" s="30">
        <v>45322</v>
      </c>
      <c r="O3439" s="28" t="s">
        <v>7595</v>
      </c>
      <c r="P3439" s="18" t="s">
        <v>7594</v>
      </c>
      <c r="Q3439" s="18" t="s">
        <v>7531</v>
      </c>
      <c r="R3439" s="18">
        <v>1.7</v>
      </c>
      <c r="T3439" s="18">
        <v>0</v>
      </c>
      <c r="U3439" s="18">
        <v>0</v>
      </c>
    </row>
    <row r="3440" spans="2:21" x14ac:dyDescent="0.4">
      <c r="B3440" s="28" t="s">
        <v>5926</v>
      </c>
      <c r="C3440" s="28" t="s">
        <v>5910</v>
      </c>
      <c r="D3440" s="28" t="s">
        <v>170</v>
      </c>
      <c r="E3440" s="29" t="s">
        <v>176</v>
      </c>
      <c r="F3440" s="28" t="s">
        <v>6100</v>
      </c>
      <c r="G3440" s="28" t="s">
        <v>275</v>
      </c>
      <c r="H3440" s="28" t="s">
        <v>6302</v>
      </c>
      <c r="I3440" s="29" t="s">
        <v>6474</v>
      </c>
      <c r="J3440" s="28" t="s">
        <v>5899</v>
      </c>
      <c r="K3440" s="28" t="s">
        <v>7596</v>
      </c>
      <c r="L3440" s="28" t="s">
        <v>5901</v>
      </c>
      <c r="M3440" s="29"/>
      <c r="N3440" s="30">
        <v>45322</v>
      </c>
      <c r="O3440" s="28" t="s">
        <v>7597</v>
      </c>
      <c r="P3440" s="18" t="s">
        <v>7596</v>
      </c>
      <c r="Q3440" s="18" t="s">
        <v>7531</v>
      </c>
      <c r="R3440" s="18">
        <v>1.8</v>
      </c>
      <c r="T3440" s="18">
        <v>0</v>
      </c>
      <c r="U3440" s="18">
        <v>0</v>
      </c>
    </row>
    <row r="3441" spans="2:21" x14ac:dyDescent="0.4">
      <c r="B3441" s="28" t="s">
        <v>5926</v>
      </c>
      <c r="C3441" s="28" t="s">
        <v>5910</v>
      </c>
      <c r="D3441" s="28" t="s">
        <v>170</v>
      </c>
      <c r="E3441" s="29" t="s">
        <v>176</v>
      </c>
      <c r="F3441" s="28" t="s">
        <v>6100</v>
      </c>
      <c r="G3441" s="28" t="s">
        <v>275</v>
      </c>
      <c r="H3441" s="28" t="s">
        <v>6302</v>
      </c>
      <c r="I3441" s="29" t="s">
        <v>6474</v>
      </c>
      <c r="J3441" s="28" t="s">
        <v>5904</v>
      </c>
      <c r="K3441" s="28" t="s">
        <v>7598</v>
      </c>
      <c r="L3441" s="28" t="s">
        <v>5901</v>
      </c>
      <c r="M3441" s="29"/>
      <c r="N3441" s="30">
        <v>45322</v>
      </c>
      <c r="O3441" s="28" t="s">
        <v>7599</v>
      </c>
      <c r="P3441" s="18" t="s">
        <v>7598</v>
      </c>
      <c r="Q3441" s="18" t="s">
        <v>7531</v>
      </c>
      <c r="R3441" s="18">
        <v>1.8</v>
      </c>
      <c r="T3441" s="18">
        <v>0</v>
      </c>
      <c r="U3441" s="18">
        <v>0</v>
      </c>
    </row>
    <row r="3442" spans="2:21" x14ac:dyDescent="0.4">
      <c r="B3442" s="28" t="s">
        <v>5926</v>
      </c>
      <c r="C3442" s="28" t="s">
        <v>5910</v>
      </c>
      <c r="D3442" s="28" t="s">
        <v>170</v>
      </c>
      <c r="E3442" s="29" t="s">
        <v>176</v>
      </c>
      <c r="F3442" s="28" t="s">
        <v>6100</v>
      </c>
      <c r="G3442" s="28" t="s">
        <v>275</v>
      </c>
      <c r="H3442" s="28" t="s">
        <v>6302</v>
      </c>
      <c r="I3442" s="29" t="s">
        <v>6474</v>
      </c>
      <c r="J3442" s="28" t="s">
        <v>5843</v>
      </c>
      <c r="K3442" s="28" t="s">
        <v>7600</v>
      </c>
      <c r="L3442" s="28" t="s">
        <v>5901</v>
      </c>
      <c r="M3442" s="29"/>
      <c r="N3442" s="30">
        <v>45322</v>
      </c>
      <c r="O3442" s="28" t="s">
        <v>7601</v>
      </c>
      <c r="P3442" s="18" t="s">
        <v>7600</v>
      </c>
      <c r="Q3442" s="18" t="s">
        <v>7531</v>
      </c>
      <c r="R3442" s="18">
        <v>1.8</v>
      </c>
      <c r="T3442" s="18">
        <v>0</v>
      </c>
      <c r="U3442" s="18">
        <v>0</v>
      </c>
    </row>
    <row r="3443" spans="2:21" x14ac:dyDescent="0.4">
      <c r="B3443" s="28" t="s">
        <v>5926</v>
      </c>
      <c r="C3443" s="28" t="s">
        <v>5910</v>
      </c>
      <c r="D3443" s="28" t="s">
        <v>170</v>
      </c>
      <c r="E3443" s="29" t="s">
        <v>176</v>
      </c>
      <c r="F3443" s="28" t="s">
        <v>6100</v>
      </c>
      <c r="G3443" s="28" t="s">
        <v>39</v>
      </c>
      <c r="H3443" s="28" t="s">
        <v>6318</v>
      </c>
      <c r="I3443" s="29" t="s">
        <v>6416</v>
      </c>
      <c r="J3443" s="28" t="s">
        <v>5899</v>
      </c>
      <c r="K3443" s="28" t="s">
        <v>7602</v>
      </c>
      <c r="L3443" s="28" t="s">
        <v>5901</v>
      </c>
      <c r="M3443" s="29"/>
      <c r="N3443" s="30">
        <v>45322</v>
      </c>
      <c r="O3443" s="28" t="s">
        <v>7603</v>
      </c>
      <c r="P3443" s="18" t="s">
        <v>7602</v>
      </c>
      <c r="Q3443" s="18" t="s">
        <v>7531</v>
      </c>
      <c r="R3443" s="18">
        <v>2.9</v>
      </c>
      <c r="T3443" s="18">
        <v>0</v>
      </c>
      <c r="U3443" s="18">
        <v>0</v>
      </c>
    </row>
    <row r="3444" spans="2:21" x14ac:dyDescent="0.4">
      <c r="B3444" s="28" t="s">
        <v>5926</v>
      </c>
      <c r="C3444" s="28" t="s">
        <v>5910</v>
      </c>
      <c r="D3444" s="28" t="s">
        <v>170</v>
      </c>
      <c r="E3444" s="29" t="s">
        <v>176</v>
      </c>
      <c r="F3444" s="28" t="s">
        <v>6100</v>
      </c>
      <c r="G3444" s="28" t="s">
        <v>39</v>
      </c>
      <c r="H3444" s="28" t="s">
        <v>6318</v>
      </c>
      <c r="I3444" s="29" t="s">
        <v>6416</v>
      </c>
      <c r="J3444" s="28" t="s">
        <v>5904</v>
      </c>
      <c r="K3444" s="28" t="s">
        <v>7604</v>
      </c>
      <c r="L3444" s="28" t="s">
        <v>5901</v>
      </c>
      <c r="M3444" s="29"/>
      <c r="N3444" s="30">
        <v>45322</v>
      </c>
      <c r="O3444" s="28" t="s">
        <v>7605</v>
      </c>
      <c r="P3444" s="18" t="s">
        <v>7604</v>
      </c>
      <c r="Q3444" s="18" t="s">
        <v>7531</v>
      </c>
      <c r="R3444" s="18">
        <v>2.9</v>
      </c>
      <c r="T3444" s="18">
        <v>0</v>
      </c>
      <c r="U3444" s="18">
        <v>0</v>
      </c>
    </row>
    <row r="3445" spans="2:21" x14ac:dyDescent="0.4">
      <c r="B3445" s="28" t="s">
        <v>5926</v>
      </c>
      <c r="C3445" s="28" t="s">
        <v>5910</v>
      </c>
      <c r="D3445" s="28" t="s">
        <v>170</v>
      </c>
      <c r="E3445" s="29" t="s">
        <v>176</v>
      </c>
      <c r="F3445" s="28" t="s">
        <v>6100</v>
      </c>
      <c r="G3445" s="28" t="s">
        <v>39</v>
      </c>
      <c r="H3445" s="28" t="s">
        <v>6318</v>
      </c>
      <c r="I3445" s="29" t="s">
        <v>6416</v>
      </c>
      <c r="J3445" s="28" t="s">
        <v>5843</v>
      </c>
      <c r="K3445" s="28" t="s">
        <v>7606</v>
      </c>
      <c r="L3445" s="28" t="s">
        <v>5901</v>
      </c>
      <c r="M3445" s="29"/>
      <c r="N3445" s="30">
        <v>45322</v>
      </c>
      <c r="O3445" s="28" t="s">
        <v>7607</v>
      </c>
      <c r="P3445" s="18" t="s">
        <v>7606</v>
      </c>
      <c r="Q3445" s="18" t="s">
        <v>7531</v>
      </c>
      <c r="R3445" s="18">
        <v>2.9</v>
      </c>
      <c r="T3445" s="18">
        <v>0</v>
      </c>
      <c r="U3445" s="18">
        <v>0</v>
      </c>
    </row>
    <row r="3446" spans="2:21" x14ac:dyDescent="0.4">
      <c r="B3446" s="28" t="s">
        <v>5926</v>
      </c>
      <c r="C3446" s="28" t="s">
        <v>5910</v>
      </c>
      <c r="D3446" s="28" t="s">
        <v>170</v>
      </c>
      <c r="E3446" s="29" t="s">
        <v>172</v>
      </c>
      <c r="F3446" s="28" t="s">
        <v>5991</v>
      </c>
      <c r="G3446" s="28" t="s">
        <v>926</v>
      </c>
      <c r="H3446" s="28" t="s">
        <v>6145</v>
      </c>
      <c r="I3446" s="29" t="s">
        <v>6558</v>
      </c>
      <c r="J3446" s="28" t="s">
        <v>5899</v>
      </c>
      <c r="K3446" s="28" t="s">
        <v>7385</v>
      </c>
      <c r="L3446" s="28" t="s">
        <v>5901</v>
      </c>
      <c r="M3446" s="29"/>
      <c r="N3446" s="30">
        <v>45322</v>
      </c>
      <c r="O3446" s="28" t="s">
        <v>7386</v>
      </c>
      <c r="P3446" s="18" t="s">
        <v>7385</v>
      </c>
      <c r="Q3446" s="18" t="s">
        <v>7333</v>
      </c>
      <c r="R3446" s="18">
        <v>1.4</v>
      </c>
      <c r="T3446" s="18">
        <v>0</v>
      </c>
      <c r="U3446" s="18">
        <v>0</v>
      </c>
    </row>
    <row r="3447" spans="2:21" x14ac:dyDescent="0.4">
      <c r="B3447" s="28" t="s">
        <v>5926</v>
      </c>
      <c r="C3447" s="28" t="s">
        <v>5910</v>
      </c>
      <c r="D3447" s="28" t="s">
        <v>170</v>
      </c>
      <c r="E3447" s="29" t="s">
        <v>172</v>
      </c>
      <c r="F3447" s="28" t="s">
        <v>5991</v>
      </c>
      <c r="G3447" s="28" t="s">
        <v>926</v>
      </c>
      <c r="H3447" s="28" t="s">
        <v>6145</v>
      </c>
      <c r="I3447" s="29" t="s">
        <v>6558</v>
      </c>
      <c r="J3447" s="28" t="s">
        <v>5904</v>
      </c>
      <c r="K3447" s="28" t="s">
        <v>7387</v>
      </c>
      <c r="L3447" s="28" t="s">
        <v>5901</v>
      </c>
      <c r="M3447" s="29"/>
      <c r="N3447" s="30">
        <v>45322</v>
      </c>
      <c r="O3447" s="28" t="s">
        <v>7388</v>
      </c>
      <c r="P3447" s="18" t="s">
        <v>7387</v>
      </c>
      <c r="Q3447" s="18" t="s">
        <v>7333</v>
      </c>
      <c r="R3447" s="18">
        <v>1.4</v>
      </c>
      <c r="T3447" s="18">
        <v>0</v>
      </c>
      <c r="U3447" s="18">
        <v>0</v>
      </c>
    </row>
    <row r="3448" spans="2:21" x14ac:dyDescent="0.4">
      <c r="B3448" s="28" t="s">
        <v>5926</v>
      </c>
      <c r="C3448" s="28" t="s">
        <v>5910</v>
      </c>
      <c r="D3448" s="28" t="s">
        <v>170</v>
      </c>
      <c r="E3448" s="29" t="s">
        <v>172</v>
      </c>
      <c r="F3448" s="28" t="s">
        <v>5991</v>
      </c>
      <c r="G3448" s="28" t="s">
        <v>926</v>
      </c>
      <c r="H3448" s="28" t="s">
        <v>6145</v>
      </c>
      <c r="I3448" s="29" t="s">
        <v>6558</v>
      </c>
      <c r="J3448" s="28" t="s">
        <v>5843</v>
      </c>
      <c r="K3448" s="28" t="s">
        <v>7389</v>
      </c>
      <c r="L3448" s="28" t="s">
        <v>5901</v>
      </c>
      <c r="M3448" s="29"/>
      <c r="N3448" s="30">
        <v>45322</v>
      </c>
      <c r="O3448" s="28" t="s">
        <v>7390</v>
      </c>
      <c r="P3448" s="18" t="s">
        <v>7389</v>
      </c>
      <c r="Q3448" s="18" t="s">
        <v>7333</v>
      </c>
      <c r="R3448" s="18">
        <v>1.4</v>
      </c>
      <c r="T3448" s="18">
        <v>0</v>
      </c>
      <c r="U3448" s="18">
        <v>0</v>
      </c>
    </row>
    <row r="3449" spans="2:21" x14ac:dyDescent="0.4">
      <c r="B3449" s="28" t="s">
        <v>5926</v>
      </c>
      <c r="C3449" s="28" t="s">
        <v>5910</v>
      </c>
      <c r="D3449" s="28" t="s">
        <v>170</v>
      </c>
      <c r="E3449" s="29" t="s">
        <v>172</v>
      </c>
      <c r="F3449" s="28" t="s">
        <v>5991</v>
      </c>
      <c r="G3449" s="28" t="s">
        <v>926</v>
      </c>
      <c r="H3449" s="28" t="s">
        <v>6145</v>
      </c>
      <c r="I3449" s="29" t="s">
        <v>6558</v>
      </c>
      <c r="J3449" s="28" t="s">
        <v>5923</v>
      </c>
      <c r="K3449" s="28" t="s">
        <v>7391</v>
      </c>
      <c r="L3449" s="28" t="s">
        <v>5901</v>
      </c>
      <c r="M3449" s="29"/>
      <c r="N3449" s="30">
        <v>45322</v>
      </c>
      <c r="O3449" s="28" t="s">
        <v>7392</v>
      </c>
      <c r="P3449" s="18" t="s">
        <v>7391</v>
      </c>
      <c r="Q3449" s="18" t="s">
        <v>7333</v>
      </c>
      <c r="R3449" s="18">
        <v>1.4</v>
      </c>
      <c r="T3449" s="18">
        <v>0</v>
      </c>
      <c r="U3449" s="18">
        <v>0</v>
      </c>
    </row>
    <row r="3450" spans="2:21" x14ac:dyDescent="0.4">
      <c r="B3450" s="28" t="s">
        <v>5926</v>
      </c>
      <c r="C3450" s="28" t="s">
        <v>5910</v>
      </c>
      <c r="D3450" s="28" t="s">
        <v>170</v>
      </c>
      <c r="E3450" s="29" t="s">
        <v>172</v>
      </c>
      <c r="F3450" s="28" t="s">
        <v>5991</v>
      </c>
      <c r="G3450" s="28" t="s">
        <v>703</v>
      </c>
      <c r="H3450" s="28" t="s">
        <v>6466</v>
      </c>
      <c r="I3450" s="29" t="s">
        <v>6467</v>
      </c>
      <c r="J3450" s="28" t="s">
        <v>5899</v>
      </c>
      <c r="K3450" s="28" t="s">
        <v>7393</v>
      </c>
      <c r="L3450" s="28" t="s">
        <v>5901</v>
      </c>
      <c r="M3450" s="29"/>
      <c r="N3450" s="30">
        <v>45322</v>
      </c>
      <c r="O3450" s="28" t="s">
        <v>7394</v>
      </c>
      <c r="P3450" s="18" t="s">
        <v>7393</v>
      </c>
      <c r="Q3450" s="18" t="s">
        <v>7333</v>
      </c>
      <c r="R3450" s="18">
        <v>1.7</v>
      </c>
      <c r="T3450" s="18">
        <v>0</v>
      </c>
      <c r="U3450" s="18">
        <v>0</v>
      </c>
    </row>
    <row r="3451" spans="2:21" x14ac:dyDescent="0.4">
      <c r="B3451" s="28" t="s">
        <v>5926</v>
      </c>
      <c r="C3451" s="28" t="s">
        <v>5910</v>
      </c>
      <c r="D3451" s="28" t="s">
        <v>170</v>
      </c>
      <c r="E3451" s="29" t="s">
        <v>172</v>
      </c>
      <c r="F3451" s="28" t="s">
        <v>5991</v>
      </c>
      <c r="G3451" s="28" t="s">
        <v>703</v>
      </c>
      <c r="H3451" s="28" t="s">
        <v>6466</v>
      </c>
      <c r="I3451" s="29" t="s">
        <v>6467</v>
      </c>
      <c r="J3451" s="28" t="s">
        <v>5904</v>
      </c>
      <c r="K3451" s="28" t="s">
        <v>7395</v>
      </c>
      <c r="L3451" s="28" t="s">
        <v>5901</v>
      </c>
      <c r="M3451" s="29"/>
      <c r="N3451" s="30">
        <v>45322</v>
      </c>
      <c r="O3451" s="28" t="s">
        <v>7396</v>
      </c>
      <c r="P3451" s="18" t="s">
        <v>7395</v>
      </c>
      <c r="Q3451" s="18" t="s">
        <v>7333</v>
      </c>
      <c r="R3451" s="18">
        <v>1.7</v>
      </c>
      <c r="T3451" s="18">
        <v>0</v>
      </c>
      <c r="U3451" s="18">
        <v>0</v>
      </c>
    </row>
    <row r="3452" spans="2:21" x14ac:dyDescent="0.4">
      <c r="B3452" s="28" t="s">
        <v>5926</v>
      </c>
      <c r="C3452" s="28" t="s">
        <v>5910</v>
      </c>
      <c r="D3452" s="28" t="s">
        <v>170</v>
      </c>
      <c r="E3452" s="29" t="s">
        <v>172</v>
      </c>
      <c r="F3452" s="28" t="s">
        <v>5991</v>
      </c>
      <c r="G3452" s="28" t="s">
        <v>703</v>
      </c>
      <c r="H3452" s="28" t="s">
        <v>6466</v>
      </c>
      <c r="I3452" s="29" t="s">
        <v>6467</v>
      </c>
      <c r="J3452" s="28" t="s">
        <v>5843</v>
      </c>
      <c r="K3452" s="28" t="s">
        <v>7397</v>
      </c>
      <c r="L3452" s="28" t="s">
        <v>5901</v>
      </c>
      <c r="M3452" s="29"/>
      <c r="N3452" s="30">
        <v>45322</v>
      </c>
      <c r="O3452" s="28" t="s">
        <v>7398</v>
      </c>
      <c r="P3452" s="18" t="s">
        <v>7397</v>
      </c>
      <c r="Q3452" s="18" t="s">
        <v>7333</v>
      </c>
      <c r="R3452" s="18">
        <v>1.7</v>
      </c>
      <c r="T3452" s="18">
        <v>0</v>
      </c>
      <c r="U3452" s="18">
        <v>0</v>
      </c>
    </row>
    <row r="3453" spans="2:21" x14ac:dyDescent="0.4">
      <c r="B3453" s="28" t="s">
        <v>5926</v>
      </c>
      <c r="C3453" s="28" t="s">
        <v>5910</v>
      </c>
      <c r="D3453" s="28" t="s">
        <v>170</v>
      </c>
      <c r="E3453" s="29" t="s">
        <v>172</v>
      </c>
      <c r="F3453" s="28" t="s">
        <v>5991</v>
      </c>
      <c r="G3453" s="28" t="s">
        <v>275</v>
      </c>
      <c r="H3453" s="28" t="s">
        <v>6302</v>
      </c>
      <c r="I3453" s="29" t="s">
        <v>6474</v>
      </c>
      <c r="J3453" s="28" t="s">
        <v>5899</v>
      </c>
      <c r="K3453" s="28" t="s">
        <v>7399</v>
      </c>
      <c r="L3453" s="28" t="s">
        <v>5901</v>
      </c>
      <c r="M3453" s="29"/>
      <c r="N3453" s="30">
        <v>45322</v>
      </c>
      <c r="O3453" s="28" t="s">
        <v>7400</v>
      </c>
      <c r="P3453" s="18" t="s">
        <v>7399</v>
      </c>
      <c r="Q3453" s="18" t="s">
        <v>7333</v>
      </c>
      <c r="R3453" s="18">
        <v>1.8</v>
      </c>
      <c r="T3453" s="18">
        <v>0</v>
      </c>
      <c r="U3453" s="18">
        <v>0</v>
      </c>
    </row>
    <row r="3454" spans="2:21" x14ac:dyDescent="0.4">
      <c r="B3454" s="28" t="s">
        <v>5926</v>
      </c>
      <c r="C3454" s="28" t="s">
        <v>5910</v>
      </c>
      <c r="D3454" s="28" t="s">
        <v>170</v>
      </c>
      <c r="E3454" s="29" t="s">
        <v>172</v>
      </c>
      <c r="F3454" s="28" t="s">
        <v>5991</v>
      </c>
      <c r="G3454" s="28" t="s">
        <v>275</v>
      </c>
      <c r="H3454" s="28" t="s">
        <v>6302</v>
      </c>
      <c r="I3454" s="29" t="s">
        <v>6474</v>
      </c>
      <c r="J3454" s="28" t="s">
        <v>5904</v>
      </c>
      <c r="K3454" s="28" t="s">
        <v>7401</v>
      </c>
      <c r="L3454" s="28" t="s">
        <v>5901</v>
      </c>
      <c r="M3454" s="29"/>
      <c r="N3454" s="30">
        <v>45322</v>
      </c>
      <c r="O3454" s="28" t="s">
        <v>7402</v>
      </c>
      <c r="P3454" s="18" t="s">
        <v>7401</v>
      </c>
      <c r="Q3454" s="18" t="s">
        <v>7333</v>
      </c>
      <c r="R3454" s="18">
        <v>1.8</v>
      </c>
      <c r="T3454" s="18">
        <v>0</v>
      </c>
      <c r="U3454" s="18">
        <v>0</v>
      </c>
    </row>
    <row r="3455" spans="2:21" x14ac:dyDescent="0.4">
      <c r="B3455" s="28" t="s">
        <v>5926</v>
      </c>
      <c r="C3455" s="28" t="s">
        <v>5910</v>
      </c>
      <c r="D3455" s="28" t="s">
        <v>170</v>
      </c>
      <c r="E3455" s="29" t="s">
        <v>172</v>
      </c>
      <c r="F3455" s="28" t="s">
        <v>5991</v>
      </c>
      <c r="G3455" s="28" t="s">
        <v>275</v>
      </c>
      <c r="H3455" s="28" t="s">
        <v>6302</v>
      </c>
      <c r="I3455" s="29" t="s">
        <v>6474</v>
      </c>
      <c r="J3455" s="28" t="s">
        <v>5843</v>
      </c>
      <c r="K3455" s="28" t="s">
        <v>7403</v>
      </c>
      <c r="L3455" s="28" t="s">
        <v>5901</v>
      </c>
      <c r="M3455" s="29"/>
      <c r="N3455" s="30">
        <v>45322</v>
      </c>
      <c r="O3455" s="28" t="s">
        <v>7404</v>
      </c>
      <c r="P3455" s="18" t="s">
        <v>7403</v>
      </c>
      <c r="Q3455" s="18" t="s">
        <v>7333</v>
      </c>
      <c r="R3455" s="18">
        <v>1.8</v>
      </c>
      <c r="T3455" s="18">
        <v>0</v>
      </c>
      <c r="U3455" s="18">
        <v>0</v>
      </c>
    </row>
    <row r="3456" spans="2:21" x14ac:dyDescent="0.4">
      <c r="B3456" s="28" t="s">
        <v>5926</v>
      </c>
      <c r="C3456" s="28" t="s">
        <v>5910</v>
      </c>
      <c r="D3456" s="28" t="s">
        <v>170</v>
      </c>
      <c r="E3456" s="29" t="s">
        <v>172</v>
      </c>
      <c r="F3456" s="28" t="s">
        <v>5991</v>
      </c>
      <c r="G3456" s="28" t="s">
        <v>39</v>
      </c>
      <c r="H3456" s="28" t="s">
        <v>6318</v>
      </c>
      <c r="I3456" s="29" t="s">
        <v>6416</v>
      </c>
      <c r="J3456" s="28" t="s">
        <v>5899</v>
      </c>
      <c r="K3456" s="28" t="s">
        <v>7405</v>
      </c>
      <c r="L3456" s="28" t="s">
        <v>5901</v>
      </c>
      <c r="M3456" s="29"/>
      <c r="N3456" s="30">
        <v>45322</v>
      </c>
      <c r="O3456" s="28" t="s">
        <v>7406</v>
      </c>
      <c r="P3456" s="18" t="s">
        <v>7405</v>
      </c>
      <c r="Q3456" s="18" t="s">
        <v>7333</v>
      </c>
      <c r="R3456" s="18">
        <v>2.9</v>
      </c>
      <c r="T3456" s="18">
        <v>0</v>
      </c>
      <c r="U3456" s="18">
        <v>0</v>
      </c>
    </row>
    <row r="3457" spans="2:21" x14ac:dyDescent="0.4">
      <c r="B3457" s="28" t="s">
        <v>5926</v>
      </c>
      <c r="C3457" s="28" t="s">
        <v>5910</v>
      </c>
      <c r="D3457" s="28" t="s">
        <v>170</v>
      </c>
      <c r="E3457" s="29" t="s">
        <v>172</v>
      </c>
      <c r="F3457" s="28" t="s">
        <v>5991</v>
      </c>
      <c r="G3457" s="28" t="s">
        <v>39</v>
      </c>
      <c r="H3457" s="28" t="s">
        <v>6318</v>
      </c>
      <c r="I3457" s="29" t="s">
        <v>6416</v>
      </c>
      <c r="J3457" s="28" t="s">
        <v>5904</v>
      </c>
      <c r="K3457" s="28" t="s">
        <v>7407</v>
      </c>
      <c r="L3457" s="28" t="s">
        <v>5901</v>
      </c>
      <c r="M3457" s="29"/>
      <c r="N3457" s="30">
        <v>45322</v>
      </c>
      <c r="O3457" s="28" t="s">
        <v>7408</v>
      </c>
      <c r="P3457" s="18" t="s">
        <v>7407</v>
      </c>
      <c r="Q3457" s="18" t="s">
        <v>7333</v>
      </c>
      <c r="R3457" s="18">
        <v>2.9</v>
      </c>
      <c r="T3457" s="18">
        <v>0</v>
      </c>
      <c r="U3457" s="18">
        <v>0</v>
      </c>
    </row>
    <row r="3458" spans="2:21" x14ac:dyDescent="0.4">
      <c r="B3458" s="28" t="s">
        <v>5926</v>
      </c>
      <c r="C3458" s="28" t="s">
        <v>5910</v>
      </c>
      <c r="D3458" s="28" t="s">
        <v>170</v>
      </c>
      <c r="E3458" s="29" t="s">
        <v>172</v>
      </c>
      <c r="F3458" s="28" t="s">
        <v>5991</v>
      </c>
      <c r="G3458" s="28" t="s">
        <v>39</v>
      </c>
      <c r="H3458" s="28" t="s">
        <v>6318</v>
      </c>
      <c r="I3458" s="29" t="s">
        <v>6416</v>
      </c>
      <c r="J3458" s="28" t="s">
        <v>5843</v>
      </c>
      <c r="K3458" s="28" t="s">
        <v>7409</v>
      </c>
      <c r="L3458" s="28" t="s">
        <v>5901</v>
      </c>
      <c r="M3458" s="29"/>
      <c r="N3458" s="30">
        <v>45322</v>
      </c>
      <c r="O3458" s="28" t="s">
        <v>7410</v>
      </c>
      <c r="P3458" s="18" t="s">
        <v>7409</v>
      </c>
      <c r="Q3458" s="18" t="s">
        <v>7333</v>
      </c>
      <c r="R3458" s="18">
        <v>2.9</v>
      </c>
      <c r="T3458" s="18">
        <v>0</v>
      </c>
      <c r="U3458" s="18">
        <v>0</v>
      </c>
    </row>
    <row r="3459" spans="2:21" x14ac:dyDescent="0.4">
      <c r="B3459" s="28" t="s">
        <v>5926</v>
      </c>
      <c r="C3459" s="28" t="s">
        <v>5910</v>
      </c>
      <c r="D3459" s="28" t="s">
        <v>170</v>
      </c>
      <c r="E3459" s="29" t="s">
        <v>156</v>
      </c>
      <c r="F3459" s="28" t="s">
        <v>5991</v>
      </c>
      <c r="G3459" s="28" t="s">
        <v>926</v>
      </c>
      <c r="H3459" s="28" t="s">
        <v>6145</v>
      </c>
      <c r="I3459" s="29" t="s">
        <v>6126</v>
      </c>
      <c r="J3459" s="28" t="s">
        <v>5899</v>
      </c>
      <c r="K3459" s="28" t="s">
        <v>8620</v>
      </c>
      <c r="L3459" s="28" t="s">
        <v>5901</v>
      </c>
      <c r="M3459" s="29"/>
      <c r="N3459" s="30">
        <v>45322</v>
      </c>
      <c r="O3459" s="18" t="s">
        <v>8621</v>
      </c>
      <c r="P3459" s="18" t="s">
        <v>8620</v>
      </c>
      <c r="Q3459" s="18" t="s">
        <v>8595</v>
      </c>
      <c r="R3459" s="18">
        <v>1.2</v>
      </c>
      <c r="T3459" s="18">
        <v>0</v>
      </c>
      <c r="U3459" s="18">
        <v>0</v>
      </c>
    </row>
    <row r="3460" spans="2:21" x14ac:dyDescent="0.4">
      <c r="B3460" s="28" t="s">
        <v>5926</v>
      </c>
      <c r="C3460" s="28" t="s">
        <v>5910</v>
      </c>
      <c r="D3460" s="28" t="s">
        <v>170</v>
      </c>
      <c r="E3460" s="29" t="s">
        <v>156</v>
      </c>
      <c r="F3460" s="28" t="s">
        <v>5991</v>
      </c>
      <c r="G3460" s="28" t="s">
        <v>926</v>
      </c>
      <c r="H3460" s="28" t="s">
        <v>6145</v>
      </c>
      <c r="I3460" s="29" t="s">
        <v>6126</v>
      </c>
      <c r="J3460" s="28" t="s">
        <v>5904</v>
      </c>
      <c r="K3460" s="28" t="s">
        <v>8622</v>
      </c>
      <c r="L3460" s="28" t="s">
        <v>5901</v>
      </c>
      <c r="M3460" s="29"/>
      <c r="N3460" s="30">
        <v>45322</v>
      </c>
      <c r="O3460" s="18" t="s">
        <v>8623</v>
      </c>
      <c r="P3460" s="18" t="s">
        <v>8622</v>
      </c>
      <c r="Q3460" s="18" t="s">
        <v>8595</v>
      </c>
      <c r="R3460" s="18">
        <v>1.2</v>
      </c>
      <c r="T3460" s="18">
        <v>0</v>
      </c>
      <c r="U3460" s="18">
        <v>0</v>
      </c>
    </row>
    <row r="3461" spans="2:21" x14ac:dyDescent="0.4">
      <c r="B3461" s="28" t="s">
        <v>5926</v>
      </c>
      <c r="C3461" s="28" t="s">
        <v>5910</v>
      </c>
      <c r="D3461" s="28" t="s">
        <v>170</v>
      </c>
      <c r="E3461" s="29" t="s">
        <v>156</v>
      </c>
      <c r="F3461" s="28" t="s">
        <v>5991</v>
      </c>
      <c r="G3461" s="28" t="s">
        <v>926</v>
      </c>
      <c r="H3461" s="28" t="s">
        <v>6145</v>
      </c>
      <c r="I3461" s="29" t="s">
        <v>6126</v>
      </c>
      <c r="J3461" s="28" t="s">
        <v>5843</v>
      </c>
      <c r="K3461" s="28" t="s">
        <v>8624</v>
      </c>
      <c r="L3461" s="28" t="s">
        <v>5901</v>
      </c>
      <c r="M3461" s="29"/>
      <c r="N3461" s="30">
        <v>45322</v>
      </c>
      <c r="O3461" s="18" t="s">
        <v>8625</v>
      </c>
      <c r="P3461" s="18" t="s">
        <v>8624</v>
      </c>
      <c r="Q3461" s="18" t="s">
        <v>8595</v>
      </c>
      <c r="R3461" s="18">
        <v>1.2</v>
      </c>
      <c r="T3461" s="18">
        <v>0</v>
      </c>
      <c r="U3461" s="18">
        <v>0</v>
      </c>
    </row>
    <row r="3462" spans="2:21" x14ac:dyDescent="0.4">
      <c r="B3462" s="28" t="s">
        <v>5926</v>
      </c>
      <c r="C3462" s="28" t="s">
        <v>5910</v>
      </c>
      <c r="D3462" s="28" t="s">
        <v>170</v>
      </c>
      <c r="E3462" s="29" t="s">
        <v>156</v>
      </c>
      <c r="F3462" s="28" t="s">
        <v>5991</v>
      </c>
      <c r="G3462" s="28" t="s">
        <v>926</v>
      </c>
      <c r="H3462" s="28" t="s">
        <v>6145</v>
      </c>
      <c r="I3462" s="29" t="s">
        <v>6126</v>
      </c>
      <c r="J3462" s="28" t="s">
        <v>5923</v>
      </c>
      <c r="K3462" s="28" t="s">
        <v>8626</v>
      </c>
      <c r="L3462" s="28" t="s">
        <v>5901</v>
      </c>
      <c r="M3462" s="29"/>
      <c r="N3462" s="30">
        <v>45322</v>
      </c>
      <c r="O3462" s="18" t="s">
        <v>8627</v>
      </c>
      <c r="P3462" s="18" t="s">
        <v>8626</v>
      </c>
      <c r="Q3462" s="18" t="s">
        <v>8595</v>
      </c>
      <c r="R3462" s="18">
        <v>1.2</v>
      </c>
      <c r="T3462" s="18">
        <v>0</v>
      </c>
      <c r="U3462" s="18">
        <v>0</v>
      </c>
    </row>
    <row r="3463" spans="2:21" x14ac:dyDescent="0.4">
      <c r="B3463" s="28" t="s">
        <v>5926</v>
      </c>
      <c r="C3463" s="28" t="s">
        <v>5910</v>
      </c>
      <c r="D3463" s="28" t="s">
        <v>170</v>
      </c>
      <c r="E3463" s="29" t="s">
        <v>156</v>
      </c>
      <c r="F3463" s="28" t="s">
        <v>5991</v>
      </c>
      <c r="G3463" s="28" t="s">
        <v>703</v>
      </c>
      <c r="H3463" s="28" t="s">
        <v>6466</v>
      </c>
      <c r="I3463" s="29" t="s">
        <v>8063</v>
      </c>
      <c r="J3463" s="28" t="s">
        <v>5899</v>
      </c>
      <c r="K3463" s="28" t="s">
        <v>8628</v>
      </c>
      <c r="L3463" s="28" t="s">
        <v>5901</v>
      </c>
      <c r="M3463" s="29"/>
      <c r="N3463" s="30">
        <v>45322</v>
      </c>
      <c r="O3463" s="18" t="s">
        <v>8629</v>
      </c>
      <c r="P3463" s="18" t="s">
        <v>8628</v>
      </c>
      <c r="Q3463" s="18" t="s">
        <v>8595</v>
      </c>
      <c r="R3463" s="18">
        <v>1.6</v>
      </c>
      <c r="T3463" s="18">
        <v>0</v>
      </c>
      <c r="U3463" s="18">
        <v>0</v>
      </c>
    </row>
    <row r="3464" spans="2:21" x14ac:dyDescent="0.4">
      <c r="B3464" s="28" t="s">
        <v>5926</v>
      </c>
      <c r="C3464" s="28" t="s">
        <v>5910</v>
      </c>
      <c r="D3464" s="28" t="s">
        <v>170</v>
      </c>
      <c r="E3464" s="29" t="s">
        <v>156</v>
      </c>
      <c r="F3464" s="28" t="s">
        <v>5991</v>
      </c>
      <c r="G3464" s="28" t="s">
        <v>703</v>
      </c>
      <c r="H3464" s="28" t="s">
        <v>6466</v>
      </c>
      <c r="I3464" s="29" t="s">
        <v>8063</v>
      </c>
      <c r="J3464" s="28" t="s">
        <v>5904</v>
      </c>
      <c r="K3464" s="28" t="s">
        <v>8630</v>
      </c>
      <c r="L3464" s="28" t="s">
        <v>5901</v>
      </c>
      <c r="M3464" s="29"/>
      <c r="N3464" s="30">
        <v>45322</v>
      </c>
      <c r="O3464" s="18" t="s">
        <v>8631</v>
      </c>
      <c r="P3464" s="18" t="s">
        <v>8630</v>
      </c>
      <c r="Q3464" s="18" t="s">
        <v>8595</v>
      </c>
      <c r="R3464" s="18">
        <v>1.6</v>
      </c>
      <c r="T3464" s="18">
        <v>0</v>
      </c>
      <c r="U3464" s="18">
        <v>0</v>
      </c>
    </row>
    <row r="3465" spans="2:21" x14ac:dyDescent="0.4">
      <c r="B3465" s="28" t="s">
        <v>5926</v>
      </c>
      <c r="C3465" s="28" t="s">
        <v>5910</v>
      </c>
      <c r="D3465" s="28" t="s">
        <v>170</v>
      </c>
      <c r="E3465" s="29" t="s">
        <v>156</v>
      </c>
      <c r="F3465" s="28" t="s">
        <v>5991</v>
      </c>
      <c r="G3465" s="28" t="s">
        <v>703</v>
      </c>
      <c r="H3465" s="28" t="s">
        <v>6466</v>
      </c>
      <c r="I3465" s="29" t="s">
        <v>8063</v>
      </c>
      <c r="J3465" s="28" t="s">
        <v>5843</v>
      </c>
      <c r="K3465" s="28" t="s">
        <v>8632</v>
      </c>
      <c r="L3465" s="28" t="s">
        <v>5901</v>
      </c>
      <c r="M3465" s="29"/>
      <c r="N3465" s="30">
        <v>45322</v>
      </c>
      <c r="O3465" s="18" t="s">
        <v>8633</v>
      </c>
      <c r="P3465" s="18" t="s">
        <v>8632</v>
      </c>
      <c r="Q3465" s="18" t="s">
        <v>8595</v>
      </c>
      <c r="R3465" s="18">
        <v>1.6</v>
      </c>
      <c r="T3465" s="18">
        <v>0</v>
      </c>
      <c r="U3465" s="18">
        <v>0</v>
      </c>
    </row>
    <row r="3466" spans="2:21" x14ac:dyDescent="0.4">
      <c r="B3466" s="28" t="s">
        <v>5926</v>
      </c>
      <c r="C3466" s="28" t="s">
        <v>5910</v>
      </c>
      <c r="D3466" s="28" t="s">
        <v>170</v>
      </c>
      <c r="E3466" s="29" t="s">
        <v>156</v>
      </c>
      <c r="F3466" s="28" t="s">
        <v>5991</v>
      </c>
      <c r="G3466" s="28" t="s">
        <v>275</v>
      </c>
      <c r="H3466" s="28" t="s">
        <v>6302</v>
      </c>
      <c r="I3466" s="29" t="s">
        <v>6474</v>
      </c>
      <c r="J3466" s="28" t="s">
        <v>5899</v>
      </c>
      <c r="K3466" s="28" t="s">
        <v>8634</v>
      </c>
      <c r="L3466" s="28" t="s">
        <v>5901</v>
      </c>
      <c r="M3466" s="29"/>
      <c r="N3466" s="30">
        <v>45322</v>
      </c>
      <c r="O3466" s="18" t="s">
        <v>8635</v>
      </c>
      <c r="P3466" s="18" t="s">
        <v>8634</v>
      </c>
      <c r="Q3466" s="18" t="s">
        <v>8595</v>
      </c>
      <c r="R3466" s="18">
        <v>1.8</v>
      </c>
      <c r="T3466" s="18">
        <v>0</v>
      </c>
      <c r="U3466" s="18">
        <v>0</v>
      </c>
    </row>
    <row r="3467" spans="2:21" x14ac:dyDescent="0.4">
      <c r="B3467" s="28" t="s">
        <v>5926</v>
      </c>
      <c r="C3467" s="28" t="s">
        <v>5910</v>
      </c>
      <c r="D3467" s="28" t="s">
        <v>170</v>
      </c>
      <c r="E3467" s="29" t="s">
        <v>156</v>
      </c>
      <c r="F3467" s="28" t="s">
        <v>5991</v>
      </c>
      <c r="G3467" s="28" t="s">
        <v>275</v>
      </c>
      <c r="H3467" s="28" t="s">
        <v>6302</v>
      </c>
      <c r="I3467" s="29" t="s">
        <v>6474</v>
      </c>
      <c r="J3467" s="28" t="s">
        <v>5904</v>
      </c>
      <c r="K3467" s="28" t="s">
        <v>8636</v>
      </c>
      <c r="L3467" s="28" t="s">
        <v>5901</v>
      </c>
      <c r="M3467" s="29"/>
      <c r="N3467" s="30">
        <v>45322</v>
      </c>
      <c r="O3467" s="18" t="s">
        <v>8637</v>
      </c>
      <c r="P3467" s="18" t="s">
        <v>8636</v>
      </c>
      <c r="Q3467" s="18" t="s">
        <v>8595</v>
      </c>
      <c r="R3467" s="18">
        <v>1.8</v>
      </c>
      <c r="T3467" s="18">
        <v>0</v>
      </c>
      <c r="U3467" s="18">
        <v>0</v>
      </c>
    </row>
    <row r="3468" spans="2:21" x14ac:dyDescent="0.4">
      <c r="B3468" s="28" t="s">
        <v>5926</v>
      </c>
      <c r="C3468" s="28" t="s">
        <v>5910</v>
      </c>
      <c r="D3468" s="28" t="s">
        <v>170</v>
      </c>
      <c r="E3468" s="29" t="s">
        <v>156</v>
      </c>
      <c r="F3468" s="28" t="s">
        <v>5991</v>
      </c>
      <c r="G3468" s="28" t="s">
        <v>275</v>
      </c>
      <c r="H3468" s="28" t="s">
        <v>6302</v>
      </c>
      <c r="I3468" s="29" t="s">
        <v>6474</v>
      </c>
      <c r="J3468" s="28" t="s">
        <v>5843</v>
      </c>
      <c r="K3468" s="28" t="s">
        <v>8638</v>
      </c>
      <c r="L3468" s="28" t="s">
        <v>5901</v>
      </c>
      <c r="M3468" s="29"/>
      <c r="N3468" s="30">
        <v>45322</v>
      </c>
      <c r="O3468" s="18" t="s">
        <v>8639</v>
      </c>
      <c r="P3468" s="18" t="s">
        <v>8638</v>
      </c>
      <c r="Q3468" s="18" t="s">
        <v>8595</v>
      </c>
      <c r="R3468" s="18">
        <v>1.8</v>
      </c>
      <c r="T3468" s="18">
        <v>0</v>
      </c>
      <c r="U3468" s="18">
        <v>0</v>
      </c>
    </row>
    <row r="3469" spans="2:21" x14ac:dyDescent="0.4">
      <c r="B3469" s="28" t="s">
        <v>5926</v>
      </c>
      <c r="C3469" s="28" t="s">
        <v>5910</v>
      </c>
      <c r="D3469" s="28" t="s">
        <v>170</v>
      </c>
      <c r="E3469" s="29" t="s">
        <v>156</v>
      </c>
      <c r="F3469" s="28" t="s">
        <v>5991</v>
      </c>
      <c r="G3469" s="28" t="s">
        <v>39</v>
      </c>
      <c r="H3469" s="28" t="s">
        <v>6318</v>
      </c>
      <c r="I3469" s="29" t="s">
        <v>6416</v>
      </c>
      <c r="J3469" s="28" t="s">
        <v>5899</v>
      </c>
      <c r="K3469" s="28" t="s">
        <v>8640</v>
      </c>
      <c r="L3469" s="28" t="s">
        <v>5901</v>
      </c>
      <c r="M3469" s="29"/>
      <c r="N3469" s="30">
        <v>45322</v>
      </c>
      <c r="O3469" s="18" t="s">
        <v>8641</v>
      </c>
      <c r="P3469" s="18" t="s">
        <v>8640</v>
      </c>
      <c r="Q3469" s="18" t="s">
        <v>8595</v>
      </c>
      <c r="R3469" s="18">
        <v>2.9</v>
      </c>
      <c r="T3469" s="18">
        <v>0</v>
      </c>
      <c r="U3469" s="18">
        <v>0</v>
      </c>
    </row>
    <row r="3470" spans="2:21" x14ac:dyDescent="0.4">
      <c r="B3470" s="28" t="s">
        <v>5926</v>
      </c>
      <c r="C3470" s="28" t="s">
        <v>5910</v>
      </c>
      <c r="D3470" s="28" t="s">
        <v>170</v>
      </c>
      <c r="E3470" s="29" t="s">
        <v>156</v>
      </c>
      <c r="F3470" s="28" t="s">
        <v>5991</v>
      </c>
      <c r="G3470" s="28" t="s">
        <v>39</v>
      </c>
      <c r="H3470" s="28" t="s">
        <v>6318</v>
      </c>
      <c r="I3470" s="29" t="s">
        <v>6416</v>
      </c>
      <c r="J3470" s="28" t="s">
        <v>5904</v>
      </c>
      <c r="K3470" s="28" t="s">
        <v>8642</v>
      </c>
      <c r="L3470" s="28" t="s">
        <v>5901</v>
      </c>
      <c r="M3470" s="29"/>
      <c r="N3470" s="30">
        <v>45322</v>
      </c>
      <c r="O3470" s="18" t="s">
        <v>8643</v>
      </c>
      <c r="P3470" s="18" t="s">
        <v>8642</v>
      </c>
      <c r="Q3470" s="18" t="s">
        <v>8595</v>
      </c>
      <c r="R3470" s="18">
        <v>2.9</v>
      </c>
      <c r="T3470" s="18">
        <v>0</v>
      </c>
      <c r="U3470" s="18">
        <v>0</v>
      </c>
    </row>
    <row r="3471" spans="2:21" x14ac:dyDescent="0.4">
      <c r="B3471" s="28" t="s">
        <v>5926</v>
      </c>
      <c r="C3471" s="28" t="s">
        <v>5910</v>
      </c>
      <c r="D3471" s="28" t="s">
        <v>170</v>
      </c>
      <c r="E3471" s="29" t="s">
        <v>156</v>
      </c>
      <c r="F3471" s="28" t="s">
        <v>5991</v>
      </c>
      <c r="G3471" s="28" t="s">
        <v>39</v>
      </c>
      <c r="H3471" s="28" t="s">
        <v>6318</v>
      </c>
      <c r="I3471" s="29" t="s">
        <v>6416</v>
      </c>
      <c r="J3471" s="28" t="s">
        <v>5843</v>
      </c>
      <c r="K3471" s="28" t="s">
        <v>8644</v>
      </c>
      <c r="L3471" s="28" t="s">
        <v>5901</v>
      </c>
      <c r="M3471" s="29"/>
      <c r="N3471" s="30">
        <v>45322</v>
      </c>
      <c r="O3471" s="18" t="s">
        <v>8645</v>
      </c>
      <c r="P3471" s="18" t="s">
        <v>8644</v>
      </c>
      <c r="Q3471" s="18" t="s">
        <v>8595</v>
      </c>
      <c r="R3471" s="18">
        <v>2.9</v>
      </c>
      <c r="T3471" s="18">
        <v>0</v>
      </c>
      <c r="U3471" s="18">
        <v>0</v>
      </c>
    </row>
    <row r="3472" spans="2:21" x14ac:dyDescent="0.4">
      <c r="B3472" s="18" t="s">
        <v>5926</v>
      </c>
      <c r="C3472" s="18" t="s">
        <v>5910</v>
      </c>
      <c r="D3472" s="18" t="s">
        <v>179</v>
      </c>
      <c r="E3472" s="19" t="s">
        <v>295</v>
      </c>
      <c r="F3472" s="18" t="s">
        <v>5935</v>
      </c>
      <c r="G3472" s="18" t="s">
        <v>926</v>
      </c>
      <c r="H3472" s="18" t="s">
        <v>6145</v>
      </c>
      <c r="I3472" s="19" t="s">
        <v>6126</v>
      </c>
      <c r="J3472" s="18" t="s">
        <v>5899</v>
      </c>
      <c r="K3472" s="18" t="s">
        <v>13901</v>
      </c>
      <c r="L3472" s="18" t="s">
        <v>5901</v>
      </c>
      <c r="N3472" s="20">
        <v>45322</v>
      </c>
      <c r="O3472" s="18" t="s">
        <v>13902</v>
      </c>
      <c r="P3472" s="18" t="s">
        <v>13901</v>
      </c>
      <c r="Q3472" s="18" t="s">
        <v>12684</v>
      </c>
      <c r="R3472" s="18">
        <v>1.2</v>
      </c>
      <c r="T3472" s="18">
        <v>0</v>
      </c>
      <c r="U3472" s="18">
        <v>0</v>
      </c>
    </row>
    <row r="3473" spans="2:21" x14ac:dyDescent="0.4">
      <c r="B3473" s="18" t="s">
        <v>5926</v>
      </c>
      <c r="C3473" s="18" t="s">
        <v>5910</v>
      </c>
      <c r="D3473" s="18" t="s">
        <v>179</v>
      </c>
      <c r="E3473" s="19" t="s">
        <v>295</v>
      </c>
      <c r="F3473" s="18" t="s">
        <v>5935</v>
      </c>
      <c r="G3473" s="18" t="s">
        <v>926</v>
      </c>
      <c r="H3473" s="18" t="s">
        <v>6145</v>
      </c>
      <c r="I3473" s="19" t="s">
        <v>6126</v>
      </c>
      <c r="J3473" s="18" t="s">
        <v>5904</v>
      </c>
      <c r="K3473" s="18" t="s">
        <v>13903</v>
      </c>
      <c r="L3473" s="18" t="s">
        <v>5901</v>
      </c>
      <c r="N3473" s="20">
        <v>45322</v>
      </c>
      <c r="O3473" s="18" t="s">
        <v>13904</v>
      </c>
      <c r="P3473" s="18" t="s">
        <v>13903</v>
      </c>
      <c r="Q3473" s="18" t="s">
        <v>12684</v>
      </c>
      <c r="R3473" s="18">
        <v>1.2</v>
      </c>
      <c r="T3473" s="18">
        <v>0</v>
      </c>
      <c r="U3473" s="18">
        <v>0</v>
      </c>
    </row>
    <row r="3474" spans="2:21" x14ac:dyDescent="0.4">
      <c r="B3474" s="18" t="s">
        <v>5926</v>
      </c>
      <c r="C3474" s="18" t="s">
        <v>5910</v>
      </c>
      <c r="D3474" s="18" t="s">
        <v>179</v>
      </c>
      <c r="E3474" s="19" t="s">
        <v>295</v>
      </c>
      <c r="F3474" s="18" t="s">
        <v>5935</v>
      </c>
      <c r="G3474" s="18" t="s">
        <v>926</v>
      </c>
      <c r="H3474" s="18" t="s">
        <v>6145</v>
      </c>
      <c r="I3474" s="19" t="s">
        <v>6126</v>
      </c>
      <c r="J3474" s="18" t="s">
        <v>5843</v>
      </c>
      <c r="K3474" s="18" t="s">
        <v>13905</v>
      </c>
      <c r="L3474" s="18" t="s">
        <v>5901</v>
      </c>
      <c r="N3474" s="20">
        <v>45322</v>
      </c>
      <c r="O3474" s="18" t="s">
        <v>13906</v>
      </c>
      <c r="P3474" s="18" t="s">
        <v>13905</v>
      </c>
      <c r="Q3474" s="18" t="s">
        <v>12684</v>
      </c>
      <c r="R3474" s="18">
        <v>1.2</v>
      </c>
      <c r="T3474" s="18">
        <v>0</v>
      </c>
      <c r="U3474" s="18">
        <v>0</v>
      </c>
    </row>
    <row r="3475" spans="2:21" x14ac:dyDescent="0.4">
      <c r="B3475" s="18" t="s">
        <v>5926</v>
      </c>
      <c r="C3475" s="18" t="s">
        <v>5910</v>
      </c>
      <c r="D3475" s="18" t="s">
        <v>179</v>
      </c>
      <c r="E3475" s="19" t="s">
        <v>295</v>
      </c>
      <c r="F3475" s="18" t="s">
        <v>5935</v>
      </c>
      <c r="G3475" s="18" t="s">
        <v>926</v>
      </c>
      <c r="H3475" s="18" t="s">
        <v>6145</v>
      </c>
      <c r="I3475" s="19" t="s">
        <v>6126</v>
      </c>
      <c r="J3475" s="18" t="s">
        <v>5923</v>
      </c>
      <c r="K3475" s="18" t="s">
        <v>13907</v>
      </c>
      <c r="L3475" s="18" t="s">
        <v>5901</v>
      </c>
      <c r="N3475" s="20">
        <v>45322</v>
      </c>
      <c r="O3475" s="18" t="s">
        <v>13908</v>
      </c>
      <c r="P3475" s="18" t="s">
        <v>13907</v>
      </c>
      <c r="Q3475" s="18" t="s">
        <v>12684</v>
      </c>
      <c r="R3475" s="18">
        <v>1.2</v>
      </c>
      <c r="T3475" s="18">
        <v>0</v>
      </c>
      <c r="U3475" s="18">
        <v>0</v>
      </c>
    </row>
    <row r="3476" spans="2:21" x14ac:dyDescent="0.4">
      <c r="B3476" s="18" t="s">
        <v>5926</v>
      </c>
      <c r="C3476" s="18" t="s">
        <v>5910</v>
      </c>
      <c r="D3476" s="18" t="s">
        <v>179</v>
      </c>
      <c r="E3476" s="19" t="s">
        <v>295</v>
      </c>
      <c r="F3476" s="18" t="s">
        <v>5935</v>
      </c>
      <c r="G3476" s="18" t="s">
        <v>703</v>
      </c>
      <c r="H3476" s="18" t="s">
        <v>6466</v>
      </c>
      <c r="I3476" s="19" t="s">
        <v>6467</v>
      </c>
      <c r="J3476" s="18" t="s">
        <v>5899</v>
      </c>
      <c r="K3476" s="18" t="s">
        <v>13909</v>
      </c>
      <c r="L3476" s="18" t="s">
        <v>5901</v>
      </c>
      <c r="N3476" s="20">
        <v>45322</v>
      </c>
      <c r="O3476" s="18" t="s">
        <v>13910</v>
      </c>
      <c r="P3476" s="18" t="s">
        <v>13909</v>
      </c>
      <c r="Q3476" s="18" t="s">
        <v>12684</v>
      </c>
      <c r="R3476" s="18">
        <v>1.7</v>
      </c>
      <c r="T3476" s="18">
        <v>0</v>
      </c>
      <c r="U3476" s="18">
        <v>0</v>
      </c>
    </row>
    <row r="3477" spans="2:21" x14ac:dyDescent="0.4">
      <c r="B3477" s="18" t="s">
        <v>5926</v>
      </c>
      <c r="C3477" s="18" t="s">
        <v>5910</v>
      </c>
      <c r="D3477" s="18" t="s">
        <v>179</v>
      </c>
      <c r="E3477" s="19" t="s">
        <v>295</v>
      </c>
      <c r="F3477" s="18" t="s">
        <v>5935</v>
      </c>
      <c r="G3477" s="18" t="s">
        <v>703</v>
      </c>
      <c r="H3477" s="18" t="s">
        <v>6466</v>
      </c>
      <c r="I3477" s="19" t="s">
        <v>6467</v>
      </c>
      <c r="J3477" s="18" t="s">
        <v>5904</v>
      </c>
      <c r="K3477" s="18" t="s">
        <v>13911</v>
      </c>
      <c r="L3477" s="18" t="s">
        <v>5901</v>
      </c>
      <c r="N3477" s="20">
        <v>45322</v>
      </c>
      <c r="O3477" s="18" t="s">
        <v>13912</v>
      </c>
      <c r="P3477" s="18" t="s">
        <v>13911</v>
      </c>
      <c r="Q3477" s="18" t="s">
        <v>12684</v>
      </c>
      <c r="R3477" s="18">
        <v>1.7</v>
      </c>
      <c r="T3477" s="18">
        <v>0</v>
      </c>
      <c r="U3477" s="18">
        <v>0</v>
      </c>
    </row>
    <row r="3478" spans="2:21" x14ac:dyDescent="0.4">
      <c r="B3478" s="18" t="s">
        <v>5926</v>
      </c>
      <c r="C3478" s="18" t="s">
        <v>5910</v>
      </c>
      <c r="D3478" s="18" t="s">
        <v>179</v>
      </c>
      <c r="E3478" s="19" t="s">
        <v>295</v>
      </c>
      <c r="F3478" s="18" t="s">
        <v>5935</v>
      </c>
      <c r="G3478" s="18" t="s">
        <v>703</v>
      </c>
      <c r="H3478" s="18" t="s">
        <v>6466</v>
      </c>
      <c r="I3478" s="19" t="s">
        <v>6467</v>
      </c>
      <c r="J3478" s="18" t="s">
        <v>5843</v>
      </c>
      <c r="K3478" s="18" t="s">
        <v>13913</v>
      </c>
      <c r="L3478" s="18" t="s">
        <v>5901</v>
      </c>
      <c r="N3478" s="20">
        <v>45322</v>
      </c>
      <c r="O3478" s="18" t="s">
        <v>13914</v>
      </c>
      <c r="P3478" s="18" t="s">
        <v>13913</v>
      </c>
      <c r="Q3478" s="18" t="s">
        <v>12684</v>
      </c>
      <c r="R3478" s="18">
        <v>1.7</v>
      </c>
      <c r="T3478" s="18">
        <v>0</v>
      </c>
      <c r="U3478" s="18">
        <v>0</v>
      </c>
    </row>
    <row r="3479" spans="2:21" x14ac:dyDescent="0.4">
      <c r="B3479" s="18" t="s">
        <v>5926</v>
      </c>
      <c r="C3479" s="18" t="s">
        <v>5910</v>
      </c>
      <c r="D3479" s="18" t="s">
        <v>179</v>
      </c>
      <c r="E3479" s="19" t="s">
        <v>295</v>
      </c>
      <c r="F3479" s="18" t="s">
        <v>5935</v>
      </c>
      <c r="G3479" s="18" t="s">
        <v>275</v>
      </c>
      <c r="H3479" s="18" t="s">
        <v>6302</v>
      </c>
      <c r="I3479" s="19" t="s">
        <v>6474</v>
      </c>
      <c r="J3479" s="18" t="s">
        <v>5899</v>
      </c>
      <c r="K3479" s="18" t="s">
        <v>13915</v>
      </c>
      <c r="L3479" s="18" t="s">
        <v>5901</v>
      </c>
      <c r="N3479" s="20">
        <v>45322</v>
      </c>
      <c r="O3479" s="18" t="s">
        <v>13916</v>
      </c>
      <c r="P3479" s="18" t="s">
        <v>13915</v>
      </c>
      <c r="Q3479" s="18" t="s">
        <v>12684</v>
      </c>
      <c r="R3479" s="18">
        <v>1.8</v>
      </c>
      <c r="T3479" s="18">
        <v>0</v>
      </c>
      <c r="U3479" s="18">
        <v>0</v>
      </c>
    </row>
    <row r="3480" spans="2:21" x14ac:dyDescent="0.4">
      <c r="B3480" s="18" t="s">
        <v>5926</v>
      </c>
      <c r="C3480" s="18" t="s">
        <v>5910</v>
      </c>
      <c r="D3480" s="18" t="s">
        <v>179</v>
      </c>
      <c r="E3480" s="19" t="s">
        <v>295</v>
      </c>
      <c r="F3480" s="18" t="s">
        <v>5935</v>
      </c>
      <c r="G3480" s="18" t="s">
        <v>275</v>
      </c>
      <c r="H3480" s="18" t="s">
        <v>6302</v>
      </c>
      <c r="I3480" s="19" t="s">
        <v>6474</v>
      </c>
      <c r="J3480" s="18" t="s">
        <v>5904</v>
      </c>
      <c r="K3480" s="18" t="s">
        <v>13917</v>
      </c>
      <c r="L3480" s="18" t="s">
        <v>5901</v>
      </c>
      <c r="N3480" s="20">
        <v>45322</v>
      </c>
      <c r="O3480" s="18" t="s">
        <v>13918</v>
      </c>
      <c r="P3480" s="18" t="s">
        <v>13917</v>
      </c>
      <c r="Q3480" s="18" t="s">
        <v>12684</v>
      </c>
      <c r="R3480" s="18">
        <v>1.8</v>
      </c>
      <c r="T3480" s="18">
        <v>0</v>
      </c>
      <c r="U3480" s="18">
        <v>0</v>
      </c>
    </row>
    <row r="3481" spans="2:21" x14ac:dyDescent="0.4">
      <c r="B3481" s="18" t="s">
        <v>5926</v>
      </c>
      <c r="C3481" s="18" t="s">
        <v>5910</v>
      </c>
      <c r="D3481" s="18" t="s">
        <v>179</v>
      </c>
      <c r="E3481" s="19" t="s">
        <v>295</v>
      </c>
      <c r="F3481" s="18" t="s">
        <v>5935</v>
      </c>
      <c r="G3481" s="18" t="s">
        <v>275</v>
      </c>
      <c r="H3481" s="18" t="s">
        <v>6302</v>
      </c>
      <c r="I3481" s="19" t="s">
        <v>6474</v>
      </c>
      <c r="J3481" s="18" t="s">
        <v>5843</v>
      </c>
      <c r="K3481" s="18" t="s">
        <v>13919</v>
      </c>
      <c r="L3481" s="18" t="s">
        <v>5901</v>
      </c>
      <c r="N3481" s="20">
        <v>45322</v>
      </c>
      <c r="O3481" s="18" t="s">
        <v>13920</v>
      </c>
      <c r="P3481" s="18" t="s">
        <v>13919</v>
      </c>
      <c r="Q3481" s="18" t="s">
        <v>12684</v>
      </c>
      <c r="R3481" s="18">
        <v>1.8</v>
      </c>
      <c r="T3481" s="18">
        <v>0</v>
      </c>
      <c r="U3481" s="18">
        <v>0</v>
      </c>
    </row>
    <row r="3482" spans="2:21" x14ac:dyDescent="0.4">
      <c r="B3482" s="18" t="s">
        <v>5926</v>
      </c>
      <c r="C3482" s="18" t="s">
        <v>5910</v>
      </c>
      <c r="D3482" s="18" t="s">
        <v>179</v>
      </c>
      <c r="E3482" s="19" t="s">
        <v>295</v>
      </c>
      <c r="F3482" s="18" t="s">
        <v>5935</v>
      </c>
      <c r="G3482" s="18" t="s">
        <v>39</v>
      </c>
      <c r="H3482" s="18" t="s">
        <v>6318</v>
      </c>
      <c r="I3482" s="19" t="s">
        <v>6416</v>
      </c>
      <c r="J3482" s="18" t="s">
        <v>5899</v>
      </c>
      <c r="K3482" s="18" t="s">
        <v>13921</v>
      </c>
      <c r="L3482" s="18" t="s">
        <v>5901</v>
      </c>
      <c r="N3482" s="20">
        <v>45322</v>
      </c>
      <c r="O3482" s="18" t="s">
        <v>13922</v>
      </c>
      <c r="P3482" s="18" t="s">
        <v>13921</v>
      </c>
      <c r="Q3482" s="18" t="s">
        <v>12684</v>
      </c>
      <c r="R3482" s="18">
        <v>2.9</v>
      </c>
      <c r="T3482" s="18">
        <v>0</v>
      </c>
      <c r="U3482" s="18">
        <v>0</v>
      </c>
    </row>
    <row r="3483" spans="2:21" x14ac:dyDescent="0.4">
      <c r="B3483" s="18" t="s">
        <v>5926</v>
      </c>
      <c r="C3483" s="18" t="s">
        <v>5910</v>
      </c>
      <c r="D3483" s="18" t="s">
        <v>179</v>
      </c>
      <c r="E3483" s="19" t="s">
        <v>295</v>
      </c>
      <c r="F3483" s="18" t="s">
        <v>5935</v>
      </c>
      <c r="G3483" s="18" t="s">
        <v>39</v>
      </c>
      <c r="H3483" s="18" t="s">
        <v>6318</v>
      </c>
      <c r="I3483" s="19" t="s">
        <v>6416</v>
      </c>
      <c r="J3483" s="18" t="s">
        <v>5904</v>
      </c>
      <c r="K3483" s="18" t="s">
        <v>13923</v>
      </c>
      <c r="L3483" s="18" t="s">
        <v>5901</v>
      </c>
      <c r="N3483" s="20">
        <v>45322</v>
      </c>
      <c r="O3483" s="18" t="s">
        <v>13924</v>
      </c>
      <c r="P3483" s="18" t="s">
        <v>13923</v>
      </c>
      <c r="Q3483" s="18" t="s">
        <v>12684</v>
      </c>
      <c r="R3483" s="18">
        <v>2.9</v>
      </c>
      <c r="T3483" s="18">
        <v>0</v>
      </c>
      <c r="U3483" s="18">
        <v>0</v>
      </c>
    </row>
    <row r="3484" spans="2:21" x14ac:dyDescent="0.4">
      <c r="B3484" s="18" t="s">
        <v>5926</v>
      </c>
      <c r="C3484" s="18" t="s">
        <v>5910</v>
      </c>
      <c r="D3484" s="18" t="s">
        <v>179</v>
      </c>
      <c r="E3484" s="19" t="s">
        <v>295</v>
      </c>
      <c r="F3484" s="18" t="s">
        <v>5935</v>
      </c>
      <c r="G3484" s="18" t="s">
        <v>39</v>
      </c>
      <c r="H3484" s="18" t="s">
        <v>6318</v>
      </c>
      <c r="I3484" s="19" t="s">
        <v>6416</v>
      </c>
      <c r="J3484" s="18" t="s">
        <v>5843</v>
      </c>
      <c r="K3484" s="18" t="s">
        <v>13925</v>
      </c>
      <c r="L3484" s="18" t="s">
        <v>5901</v>
      </c>
      <c r="N3484" s="20">
        <v>45322</v>
      </c>
      <c r="O3484" s="18" t="s">
        <v>13926</v>
      </c>
      <c r="P3484" s="18" t="s">
        <v>13925</v>
      </c>
      <c r="Q3484" s="18" t="s">
        <v>12684</v>
      </c>
      <c r="R3484" s="18">
        <v>2.9</v>
      </c>
      <c r="T3484" s="18">
        <v>0</v>
      </c>
      <c r="U3484" s="18">
        <v>0</v>
      </c>
    </row>
    <row r="3485" spans="2:21" x14ac:dyDescent="0.4">
      <c r="B3485" s="18" t="s">
        <v>5926</v>
      </c>
      <c r="C3485" s="18" t="s">
        <v>5910</v>
      </c>
      <c r="D3485" s="18" t="s">
        <v>179</v>
      </c>
      <c r="E3485" s="19" t="s">
        <v>369</v>
      </c>
      <c r="F3485" s="18" t="s">
        <v>5935</v>
      </c>
      <c r="G3485" s="18" t="s">
        <v>703</v>
      </c>
      <c r="H3485" s="18" t="s">
        <v>6466</v>
      </c>
      <c r="I3485" s="19" t="s">
        <v>6558</v>
      </c>
      <c r="J3485" s="18" t="s">
        <v>5899</v>
      </c>
      <c r="K3485" s="18" t="s">
        <v>13927</v>
      </c>
      <c r="L3485" s="18" t="s">
        <v>5901</v>
      </c>
      <c r="N3485" s="20">
        <v>45322</v>
      </c>
      <c r="O3485" s="18" t="s">
        <v>13928</v>
      </c>
      <c r="P3485" s="18" t="s">
        <v>13927</v>
      </c>
      <c r="Q3485" s="18" t="s">
        <v>12711</v>
      </c>
      <c r="R3485" s="18">
        <v>1.4</v>
      </c>
      <c r="T3485" s="18">
        <v>0</v>
      </c>
      <c r="U3485" s="18">
        <v>0</v>
      </c>
    </row>
    <row r="3486" spans="2:21" x14ac:dyDescent="0.4">
      <c r="B3486" s="18" t="s">
        <v>5926</v>
      </c>
      <c r="C3486" s="18" t="s">
        <v>5910</v>
      </c>
      <c r="D3486" s="18" t="s">
        <v>179</v>
      </c>
      <c r="E3486" s="19" t="s">
        <v>369</v>
      </c>
      <c r="F3486" s="18" t="s">
        <v>5935</v>
      </c>
      <c r="G3486" s="18" t="s">
        <v>703</v>
      </c>
      <c r="H3486" s="18" t="s">
        <v>6466</v>
      </c>
      <c r="I3486" s="19" t="s">
        <v>6558</v>
      </c>
      <c r="J3486" s="18" t="s">
        <v>5904</v>
      </c>
      <c r="K3486" s="18" t="s">
        <v>13929</v>
      </c>
      <c r="L3486" s="18" t="s">
        <v>5901</v>
      </c>
      <c r="N3486" s="20">
        <v>45322</v>
      </c>
      <c r="O3486" s="18" t="s">
        <v>13930</v>
      </c>
      <c r="P3486" s="18" t="s">
        <v>13929</v>
      </c>
      <c r="Q3486" s="18" t="s">
        <v>12711</v>
      </c>
      <c r="R3486" s="18">
        <v>1.4</v>
      </c>
      <c r="T3486" s="18">
        <v>0</v>
      </c>
      <c r="U3486" s="18">
        <v>0</v>
      </c>
    </row>
    <row r="3487" spans="2:21" x14ac:dyDescent="0.4">
      <c r="B3487" s="18" t="s">
        <v>5926</v>
      </c>
      <c r="C3487" s="18" t="s">
        <v>5910</v>
      </c>
      <c r="D3487" s="18" t="s">
        <v>179</v>
      </c>
      <c r="E3487" s="19" t="s">
        <v>369</v>
      </c>
      <c r="F3487" s="18" t="s">
        <v>5935</v>
      </c>
      <c r="G3487" s="18" t="s">
        <v>703</v>
      </c>
      <c r="H3487" s="18" t="s">
        <v>6466</v>
      </c>
      <c r="I3487" s="19" t="s">
        <v>6558</v>
      </c>
      <c r="J3487" s="18" t="s">
        <v>5843</v>
      </c>
      <c r="K3487" s="18" t="s">
        <v>13931</v>
      </c>
      <c r="L3487" s="18" t="s">
        <v>5901</v>
      </c>
      <c r="N3487" s="20">
        <v>45322</v>
      </c>
      <c r="O3487" s="18" t="s">
        <v>13932</v>
      </c>
      <c r="P3487" s="18" t="s">
        <v>13931</v>
      </c>
      <c r="Q3487" s="18" t="s">
        <v>12711</v>
      </c>
      <c r="R3487" s="18">
        <v>1.4</v>
      </c>
      <c r="T3487" s="18">
        <v>0</v>
      </c>
      <c r="U3487" s="18">
        <v>0</v>
      </c>
    </row>
    <row r="3488" spans="2:21" x14ac:dyDescent="0.4">
      <c r="B3488" s="18" t="s">
        <v>5926</v>
      </c>
      <c r="C3488" s="18" t="s">
        <v>5910</v>
      </c>
      <c r="D3488" s="18" t="s">
        <v>179</v>
      </c>
      <c r="E3488" s="19" t="s">
        <v>369</v>
      </c>
      <c r="F3488" s="18" t="s">
        <v>5935</v>
      </c>
      <c r="G3488" s="18" t="s">
        <v>275</v>
      </c>
      <c r="H3488" s="18" t="s">
        <v>6302</v>
      </c>
      <c r="I3488" s="19" t="s">
        <v>6474</v>
      </c>
      <c r="J3488" s="18" t="s">
        <v>5899</v>
      </c>
      <c r="K3488" s="18" t="s">
        <v>13933</v>
      </c>
      <c r="L3488" s="18" t="s">
        <v>5901</v>
      </c>
      <c r="N3488" s="20">
        <v>45322</v>
      </c>
      <c r="O3488" s="18" t="s">
        <v>13934</v>
      </c>
      <c r="P3488" s="18" t="s">
        <v>13933</v>
      </c>
      <c r="Q3488" s="18" t="s">
        <v>12711</v>
      </c>
      <c r="R3488" s="18">
        <v>1.8</v>
      </c>
      <c r="T3488" s="18">
        <v>0</v>
      </c>
      <c r="U3488" s="18">
        <v>0</v>
      </c>
    </row>
    <row r="3489" spans="2:21" x14ac:dyDescent="0.4">
      <c r="B3489" s="18" t="s">
        <v>5926</v>
      </c>
      <c r="C3489" s="18" t="s">
        <v>5910</v>
      </c>
      <c r="D3489" s="18" t="s">
        <v>179</v>
      </c>
      <c r="E3489" s="19" t="s">
        <v>369</v>
      </c>
      <c r="F3489" s="18" t="s">
        <v>5935</v>
      </c>
      <c r="G3489" s="18" t="s">
        <v>275</v>
      </c>
      <c r="H3489" s="18" t="s">
        <v>6302</v>
      </c>
      <c r="I3489" s="19" t="s">
        <v>6474</v>
      </c>
      <c r="J3489" s="18" t="s">
        <v>5904</v>
      </c>
      <c r="K3489" s="18" t="s">
        <v>13935</v>
      </c>
      <c r="L3489" s="18" t="s">
        <v>5901</v>
      </c>
      <c r="N3489" s="20">
        <v>45322</v>
      </c>
      <c r="O3489" s="18" t="s">
        <v>13936</v>
      </c>
      <c r="P3489" s="18" t="s">
        <v>13935</v>
      </c>
      <c r="Q3489" s="18" t="s">
        <v>12711</v>
      </c>
      <c r="R3489" s="18">
        <v>1.8</v>
      </c>
      <c r="T3489" s="18">
        <v>0</v>
      </c>
      <c r="U3489" s="18">
        <v>0</v>
      </c>
    </row>
    <row r="3490" spans="2:21" x14ac:dyDescent="0.4">
      <c r="B3490" s="18" t="s">
        <v>5926</v>
      </c>
      <c r="C3490" s="18" t="s">
        <v>5910</v>
      </c>
      <c r="D3490" s="18" t="s">
        <v>179</v>
      </c>
      <c r="E3490" s="19" t="s">
        <v>369</v>
      </c>
      <c r="F3490" s="18" t="s">
        <v>5935</v>
      </c>
      <c r="G3490" s="18" t="s">
        <v>275</v>
      </c>
      <c r="H3490" s="18" t="s">
        <v>6302</v>
      </c>
      <c r="I3490" s="19" t="s">
        <v>6474</v>
      </c>
      <c r="J3490" s="18" t="s">
        <v>5843</v>
      </c>
      <c r="K3490" s="18" t="s">
        <v>13937</v>
      </c>
      <c r="L3490" s="18" t="s">
        <v>5901</v>
      </c>
      <c r="N3490" s="20">
        <v>45322</v>
      </c>
      <c r="O3490" s="18" t="s">
        <v>13938</v>
      </c>
      <c r="P3490" s="18" t="s">
        <v>13937</v>
      </c>
      <c r="Q3490" s="18" t="s">
        <v>12711</v>
      </c>
      <c r="R3490" s="18">
        <v>1.8</v>
      </c>
      <c r="T3490" s="18">
        <v>0</v>
      </c>
      <c r="U3490" s="18">
        <v>0</v>
      </c>
    </row>
    <row r="3491" spans="2:21" x14ac:dyDescent="0.4">
      <c r="B3491" s="18" t="s">
        <v>5926</v>
      </c>
      <c r="C3491" s="18" t="s">
        <v>5910</v>
      </c>
      <c r="D3491" s="18" t="s">
        <v>179</v>
      </c>
      <c r="E3491" s="19" t="s">
        <v>369</v>
      </c>
      <c r="F3491" s="18" t="s">
        <v>5935</v>
      </c>
      <c r="G3491" s="18" t="s">
        <v>39</v>
      </c>
      <c r="H3491" s="18" t="s">
        <v>6318</v>
      </c>
      <c r="I3491" s="19" t="s">
        <v>6416</v>
      </c>
      <c r="J3491" s="18" t="s">
        <v>5899</v>
      </c>
      <c r="K3491" s="18" t="s">
        <v>13939</v>
      </c>
      <c r="L3491" s="18" t="s">
        <v>5901</v>
      </c>
      <c r="N3491" s="20">
        <v>45322</v>
      </c>
      <c r="O3491" s="18" t="s">
        <v>13940</v>
      </c>
      <c r="P3491" s="18" t="s">
        <v>13939</v>
      </c>
      <c r="Q3491" s="18" t="s">
        <v>12711</v>
      </c>
      <c r="R3491" s="18">
        <v>2.9</v>
      </c>
      <c r="T3491" s="18">
        <v>0</v>
      </c>
      <c r="U3491" s="18">
        <v>0</v>
      </c>
    </row>
    <row r="3492" spans="2:21" x14ac:dyDescent="0.4">
      <c r="B3492" s="18" t="s">
        <v>5926</v>
      </c>
      <c r="C3492" s="18" t="s">
        <v>5910</v>
      </c>
      <c r="D3492" s="18" t="s">
        <v>179</v>
      </c>
      <c r="E3492" s="19" t="s">
        <v>369</v>
      </c>
      <c r="F3492" s="18" t="s">
        <v>5935</v>
      </c>
      <c r="G3492" s="18" t="s">
        <v>39</v>
      </c>
      <c r="H3492" s="18" t="s">
        <v>6318</v>
      </c>
      <c r="I3492" s="19" t="s">
        <v>6416</v>
      </c>
      <c r="J3492" s="18" t="s">
        <v>5904</v>
      </c>
      <c r="K3492" s="18" t="s">
        <v>13941</v>
      </c>
      <c r="L3492" s="18" t="s">
        <v>5901</v>
      </c>
      <c r="N3492" s="20">
        <v>45322</v>
      </c>
      <c r="O3492" s="18" t="s">
        <v>13942</v>
      </c>
      <c r="P3492" s="18" t="s">
        <v>13941</v>
      </c>
      <c r="Q3492" s="18" t="s">
        <v>12711</v>
      </c>
      <c r="R3492" s="18">
        <v>2.9</v>
      </c>
      <c r="T3492" s="18">
        <v>0</v>
      </c>
      <c r="U3492" s="18">
        <v>0</v>
      </c>
    </row>
    <row r="3493" spans="2:21" x14ac:dyDescent="0.4">
      <c r="B3493" s="18" t="s">
        <v>5926</v>
      </c>
      <c r="C3493" s="18" t="s">
        <v>5910</v>
      </c>
      <c r="D3493" s="18" t="s">
        <v>179</v>
      </c>
      <c r="E3493" s="19" t="s">
        <v>369</v>
      </c>
      <c r="F3493" s="18" t="s">
        <v>5935</v>
      </c>
      <c r="G3493" s="18" t="s">
        <v>39</v>
      </c>
      <c r="H3493" s="18" t="s">
        <v>6318</v>
      </c>
      <c r="I3493" s="19" t="s">
        <v>6416</v>
      </c>
      <c r="J3493" s="18" t="s">
        <v>5843</v>
      </c>
      <c r="K3493" s="18" t="s">
        <v>13943</v>
      </c>
      <c r="L3493" s="18" t="s">
        <v>5901</v>
      </c>
      <c r="N3493" s="20">
        <v>45322</v>
      </c>
      <c r="O3493" s="18" t="s">
        <v>13944</v>
      </c>
      <c r="P3493" s="18" t="s">
        <v>13943</v>
      </c>
      <c r="Q3493" s="18" t="s">
        <v>12711</v>
      </c>
      <c r="R3493" s="18">
        <v>2.9</v>
      </c>
      <c r="T3493" s="18">
        <v>0</v>
      </c>
      <c r="U3493" s="18">
        <v>0</v>
      </c>
    </row>
    <row r="3494" spans="2:21" x14ac:dyDescent="0.4">
      <c r="B3494" s="18" t="s">
        <v>5926</v>
      </c>
      <c r="C3494" s="18" t="s">
        <v>5893</v>
      </c>
      <c r="D3494" s="18" t="s">
        <v>6842</v>
      </c>
      <c r="E3494" s="19" t="s">
        <v>205</v>
      </c>
      <c r="F3494" s="18" t="s">
        <v>5935</v>
      </c>
      <c r="G3494" s="18" t="s">
        <v>703</v>
      </c>
      <c r="H3494" s="18" t="s">
        <v>6466</v>
      </c>
      <c r="I3494" s="19" t="s">
        <v>8063</v>
      </c>
      <c r="J3494" s="18" t="s">
        <v>5899</v>
      </c>
      <c r="K3494" s="18" t="s">
        <v>15858</v>
      </c>
      <c r="L3494" s="18" t="s">
        <v>5901</v>
      </c>
      <c r="N3494" s="20">
        <v>45322</v>
      </c>
      <c r="O3494" s="18" t="s">
        <v>15859</v>
      </c>
      <c r="P3494" s="18" t="s">
        <v>15858</v>
      </c>
      <c r="Q3494" s="18" t="s">
        <v>6963</v>
      </c>
      <c r="R3494" s="18">
        <v>1.6</v>
      </c>
      <c r="T3494" s="18">
        <v>0</v>
      </c>
      <c r="U3494" s="18">
        <v>0</v>
      </c>
    </row>
    <row r="3495" spans="2:21" x14ac:dyDescent="0.4">
      <c r="B3495" s="18" t="s">
        <v>5926</v>
      </c>
      <c r="C3495" s="18" t="s">
        <v>5893</v>
      </c>
      <c r="D3495" s="18" t="s">
        <v>6842</v>
      </c>
      <c r="E3495" s="19" t="s">
        <v>205</v>
      </c>
      <c r="F3495" s="18" t="s">
        <v>5935</v>
      </c>
      <c r="G3495" s="18" t="s">
        <v>703</v>
      </c>
      <c r="H3495" s="18" t="s">
        <v>6466</v>
      </c>
      <c r="I3495" s="19" t="s">
        <v>8063</v>
      </c>
      <c r="J3495" s="18" t="s">
        <v>5904</v>
      </c>
      <c r="K3495" s="18" t="s">
        <v>15860</v>
      </c>
      <c r="L3495" s="18" t="s">
        <v>5901</v>
      </c>
      <c r="N3495" s="20">
        <v>45322</v>
      </c>
      <c r="O3495" s="18" t="s">
        <v>15861</v>
      </c>
      <c r="P3495" s="18" t="s">
        <v>15860</v>
      </c>
      <c r="Q3495" s="18" t="s">
        <v>6963</v>
      </c>
      <c r="R3495" s="18">
        <v>1.6</v>
      </c>
      <c r="T3495" s="18">
        <v>0</v>
      </c>
      <c r="U3495" s="18">
        <v>0</v>
      </c>
    </row>
    <row r="3496" spans="2:21" x14ac:dyDescent="0.4">
      <c r="B3496" s="18" t="s">
        <v>5926</v>
      </c>
      <c r="C3496" s="18" t="s">
        <v>5893</v>
      </c>
      <c r="D3496" s="18" t="s">
        <v>6842</v>
      </c>
      <c r="E3496" s="19" t="s">
        <v>205</v>
      </c>
      <c r="F3496" s="18" t="s">
        <v>5935</v>
      </c>
      <c r="G3496" s="18" t="s">
        <v>703</v>
      </c>
      <c r="H3496" s="18" t="s">
        <v>6466</v>
      </c>
      <c r="I3496" s="19" t="s">
        <v>8063</v>
      </c>
      <c r="J3496" s="18" t="s">
        <v>5843</v>
      </c>
      <c r="K3496" s="18" t="s">
        <v>15862</v>
      </c>
      <c r="L3496" s="18" t="s">
        <v>5901</v>
      </c>
      <c r="N3496" s="20">
        <v>45322</v>
      </c>
      <c r="O3496" s="18" t="s">
        <v>15863</v>
      </c>
      <c r="P3496" s="18" t="s">
        <v>15862</v>
      </c>
      <c r="Q3496" s="18" t="s">
        <v>6963</v>
      </c>
      <c r="R3496" s="18">
        <v>1.6</v>
      </c>
      <c r="T3496" s="18">
        <v>0</v>
      </c>
      <c r="U3496" s="18">
        <v>0</v>
      </c>
    </row>
    <row r="3497" spans="2:21" x14ac:dyDescent="0.4">
      <c r="B3497" s="28" t="s">
        <v>5926</v>
      </c>
      <c r="C3497" s="28" t="s">
        <v>5893</v>
      </c>
      <c r="D3497" s="28" t="s">
        <v>6842</v>
      </c>
      <c r="E3497" s="29" t="s">
        <v>205</v>
      </c>
      <c r="F3497" s="28" t="s">
        <v>5935</v>
      </c>
      <c r="G3497" s="28" t="s">
        <v>39</v>
      </c>
      <c r="H3497" s="28" t="s">
        <v>6318</v>
      </c>
      <c r="I3497" s="29" t="s">
        <v>6474</v>
      </c>
      <c r="J3497" s="28" t="s">
        <v>5899</v>
      </c>
      <c r="K3497" s="28" t="s">
        <v>6986</v>
      </c>
      <c r="L3497" s="28" t="s">
        <v>5901</v>
      </c>
      <c r="M3497" s="29"/>
      <c r="N3497" s="30">
        <v>45322</v>
      </c>
      <c r="O3497" s="28" t="s">
        <v>6987</v>
      </c>
      <c r="P3497" s="18" t="s">
        <v>6986</v>
      </c>
      <c r="Q3497" s="18" t="s">
        <v>6963</v>
      </c>
      <c r="R3497" s="18">
        <v>1.8</v>
      </c>
      <c r="T3497" s="18">
        <v>0</v>
      </c>
      <c r="U3497" s="18">
        <v>0</v>
      </c>
    </row>
    <row r="3498" spans="2:21" x14ac:dyDescent="0.4">
      <c r="B3498" s="28" t="s">
        <v>5926</v>
      </c>
      <c r="C3498" s="28" t="s">
        <v>5893</v>
      </c>
      <c r="D3498" s="28" t="s">
        <v>6842</v>
      </c>
      <c r="E3498" s="29" t="s">
        <v>205</v>
      </c>
      <c r="F3498" s="28" t="s">
        <v>5935</v>
      </c>
      <c r="G3498" s="28" t="s">
        <v>39</v>
      </c>
      <c r="H3498" s="28" t="s">
        <v>6318</v>
      </c>
      <c r="I3498" s="29" t="s">
        <v>6474</v>
      </c>
      <c r="J3498" s="28" t="s">
        <v>5904</v>
      </c>
      <c r="K3498" s="28" t="s">
        <v>6988</v>
      </c>
      <c r="L3498" s="28" t="s">
        <v>5901</v>
      </c>
      <c r="M3498" s="29"/>
      <c r="N3498" s="30">
        <v>45322</v>
      </c>
      <c r="O3498" s="28" t="s">
        <v>6989</v>
      </c>
      <c r="P3498" s="18" t="s">
        <v>6988</v>
      </c>
      <c r="Q3498" s="18" t="s">
        <v>6963</v>
      </c>
      <c r="R3498" s="18">
        <v>1.8</v>
      </c>
      <c r="T3498" s="18">
        <v>0</v>
      </c>
      <c r="U3498" s="18">
        <v>0</v>
      </c>
    </row>
    <row r="3499" spans="2:21" x14ac:dyDescent="0.4">
      <c r="B3499" s="28" t="s">
        <v>5926</v>
      </c>
      <c r="C3499" s="28" t="s">
        <v>5893</v>
      </c>
      <c r="D3499" s="28" t="s">
        <v>6842</v>
      </c>
      <c r="E3499" s="29" t="s">
        <v>205</v>
      </c>
      <c r="F3499" s="28" t="s">
        <v>5935</v>
      </c>
      <c r="G3499" s="28" t="s">
        <v>39</v>
      </c>
      <c r="H3499" s="28" t="s">
        <v>6318</v>
      </c>
      <c r="I3499" s="29" t="s">
        <v>6474</v>
      </c>
      <c r="J3499" s="28" t="s">
        <v>5843</v>
      </c>
      <c r="K3499" s="28" t="s">
        <v>6990</v>
      </c>
      <c r="L3499" s="28" t="s">
        <v>5901</v>
      </c>
      <c r="M3499" s="29"/>
      <c r="N3499" s="30">
        <v>45322</v>
      </c>
      <c r="O3499" s="28" t="s">
        <v>6991</v>
      </c>
      <c r="P3499" s="18" t="s">
        <v>6990</v>
      </c>
      <c r="Q3499" s="18" t="s">
        <v>6963</v>
      </c>
      <c r="R3499" s="18">
        <v>1.8</v>
      </c>
      <c r="T3499" s="18">
        <v>0</v>
      </c>
      <c r="U3499" s="18">
        <v>0</v>
      </c>
    </row>
    <row r="3500" spans="2:21" x14ac:dyDescent="0.4">
      <c r="B3500" s="28" t="s">
        <v>5926</v>
      </c>
      <c r="C3500" s="28" t="s">
        <v>5893</v>
      </c>
      <c r="D3500" s="28" t="s">
        <v>6842</v>
      </c>
      <c r="E3500" s="29" t="s">
        <v>205</v>
      </c>
      <c r="F3500" s="28" t="s">
        <v>5935</v>
      </c>
      <c r="G3500" s="28" t="s">
        <v>44</v>
      </c>
      <c r="H3500" s="28" t="s">
        <v>6333</v>
      </c>
      <c r="I3500" s="29" t="s">
        <v>6416</v>
      </c>
      <c r="J3500" s="28" t="s">
        <v>5899</v>
      </c>
      <c r="K3500" s="28" t="s">
        <v>6992</v>
      </c>
      <c r="L3500" s="28" t="s">
        <v>5901</v>
      </c>
      <c r="M3500" s="29"/>
      <c r="N3500" s="30">
        <v>45322</v>
      </c>
      <c r="O3500" s="28" t="s">
        <v>6993</v>
      </c>
      <c r="P3500" s="18" t="s">
        <v>6992</v>
      </c>
      <c r="Q3500" s="18" t="s">
        <v>6963</v>
      </c>
      <c r="R3500" s="18">
        <v>2.9</v>
      </c>
      <c r="T3500" s="18">
        <v>0</v>
      </c>
      <c r="U3500" s="18">
        <v>0</v>
      </c>
    </row>
    <row r="3501" spans="2:21" x14ac:dyDescent="0.4">
      <c r="B3501" s="28" t="s">
        <v>5926</v>
      </c>
      <c r="C3501" s="28" t="s">
        <v>5893</v>
      </c>
      <c r="D3501" s="28" t="s">
        <v>6842</v>
      </c>
      <c r="E3501" s="29" t="s">
        <v>205</v>
      </c>
      <c r="F3501" s="28" t="s">
        <v>5935</v>
      </c>
      <c r="G3501" s="28" t="s">
        <v>44</v>
      </c>
      <c r="H3501" s="28" t="s">
        <v>6333</v>
      </c>
      <c r="I3501" s="29" t="s">
        <v>6416</v>
      </c>
      <c r="J3501" s="28" t="s">
        <v>5904</v>
      </c>
      <c r="K3501" s="28" t="s">
        <v>6994</v>
      </c>
      <c r="L3501" s="28" t="s">
        <v>5901</v>
      </c>
      <c r="M3501" s="29"/>
      <c r="N3501" s="30">
        <v>45322</v>
      </c>
      <c r="O3501" s="28" t="s">
        <v>6995</v>
      </c>
      <c r="P3501" s="18" t="s">
        <v>6994</v>
      </c>
      <c r="Q3501" s="18" t="s">
        <v>6963</v>
      </c>
      <c r="R3501" s="18">
        <v>2.9</v>
      </c>
      <c r="T3501" s="18">
        <v>0</v>
      </c>
      <c r="U3501" s="18">
        <v>0</v>
      </c>
    </row>
    <row r="3502" spans="2:21" x14ac:dyDescent="0.4">
      <c r="B3502" s="28" t="s">
        <v>5926</v>
      </c>
      <c r="C3502" s="28" t="s">
        <v>5893</v>
      </c>
      <c r="D3502" s="28" t="s">
        <v>6842</v>
      </c>
      <c r="E3502" s="29" t="s">
        <v>205</v>
      </c>
      <c r="F3502" s="28" t="s">
        <v>5935</v>
      </c>
      <c r="G3502" s="28" t="s">
        <v>44</v>
      </c>
      <c r="H3502" s="28" t="s">
        <v>6333</v>
      </c>
      <c r="I3502" s="29" t="s">
        <v>6416</v>
      </c>
      <c r="J3502" s="28" t="s">
        <v>5843</v>
      </c>
      <c r="K3502" s="28" t="s">
        <v>6996</v>
      </c>
      <c r="L3502" s="28" t="s">
        <v>5901</v>
      </c>
      <c r="M3502" s="29"/>
      <c r="N3502" s="30">
        <v>45322</v>
      </c>
      <c r="O3502" s="28" t="s">
        <v>6997</v>
      </c>
      <c r="P3502" s="18" t="s">
        <v>6996</v>
      </c>
      <c r="Q3502" s="18" t="s">
        <v>6963</v>
      </c>
      <c r="R3502" s="18">
        <v>2.9</v>
      </c>
      <c r="T3502" s="18">
        <v>0</v>
      </c>
      <c r="U3502" s="18">
        <v>0</v>
      </c>
    </row>
    <row r="3503" spans="2:21" x14ac:dyDescent="0.4">
      <c r="B3503" s="18" t="s">
        <v>5926</v>
      </c>
      <c r="C3503" s="18" t="s">
        <v>5893</v>
      </c>
      <c r="D3503" s="18" t="s">
        <v>6842</v>
      </c>
      <c r="E3503" s="19" t="s">
        <v>455</v>
      </c>
      <c r="F3503" s="18" t="s">
        <v>6047</v>
      </c>
      <c r="G3503" s="18" t="s">
        <v>703</v>
      </c>
      <c r="H3503" s="18" t="s">
        <v>6466</v>
      </c>
      <c r="I3503" s="19" t="s">
        <v>6558</v>
      </c>
      <c r="J3503" s="18" t="s">
        <v>5899</v>
      </c>
      <c r="K3503" s="18" t="s">
        <v>15846</v>
      </c>
      <c r="L3503" s="18" t="s">
        <v>5901</v>
      </c>
      <c r="N3503" s="20">
        <v>45322</v>
      </c>
      <c r="O3503" s="18" t="s">
        <v>15847</v>
      </c>
      <c r="P3503" s="18" t="s">
        <v>15846</v>
      </c>
      <c r="Q3503" s="18" t="s">
        <v>7063</v>
      </c>
      <c r="R3503" s="18">
        <v>1.4</v>
      </c>
      <c r="T3503" s="18">
        <v>0</v>
      </c>
      <c r="U3503" s="18">
        <v>0</v>
      </c>
    </row>
    <row r="3504" spans="2:21" x14ac:dyDescent="0.4">
      <c r="B3504" s="18" t="s">
        <v>5926</v>
      </c>
      <c r="C3504" s="18" t="s">
        <v>5893</v>
      </c>
      <c r="D3504" s="18" t="s">
        <v>6842</v>
      </c>
      <c r="E3504" s="19" t="s">
        <v>455</v>
      </c>
      <c r="F3504" s="18" t="s">
        <v>6047</v>
      </c>
      <c r="G3504" s="18" t="s">
        <v>703</v>
      </c>
      <c r="H3504" s="18" t="s">
        <v>6466</v>
      </c>
      <c r="I3504" s="19" t="s">
        <v>6558</v>
      </c>
      <c r="J3504" s="18" t="s">
        <v>5904</v>
      </c>
      <c r="K3504" s="18" t="s">
        <v>15848</v>
      </c>
      <c r="L3504" s="18" t="s">
        <v>5901</v>
      </c>
      <c r="N3504" s="20">
        <v>45322</v>
      </c>
      <c r="O3504" s="18" t="s">
        <v>15849</v>
      </c>
      <c r="P3504" s="18" t="s">
        <v>15848</v>
      </c>
      <c r="Q3504" s="18" t="s">
        <v>7063</v>
      </c>
      <c r="R3504" s="18">
        <v>1.4</v>
      </c>
      <c r="T3504" s="18">
        <v>0</v>
      </c>
      <c r="U3504" s="18">
        <v>0</v>
      </c>
    </row>
    <row r="3505" spans="2:21" x14ac:dyDescent="0.4">
      <c r="B3505" s="18" t="s">
        <v>5926</v>
      </c>
      <c r="C3505" s="18" t="s">
        <v>5893</v>
      </c>
      <c r="D3505" s="18" t="s">
        <v>6842</v>
      </c>
      <c r="E3505" s="19" t="s">
        <v>455</v>
      </c>
      <c r="F3505" s="18" t="s">
        <v>6047</v>
      </c>
      <c r="G3505" s="18" t="s">
        <v>703</v>
      </c>
      <c r="H3505" s="18" t="s">
        <v>6466</v>
      </c>
      <c r="I3505" s="19" t="s">
        <v>6558</v>
      </c>
      <c r="J3505" s="18" t="s">
        <v>5843</v>
      </c>
      <c r="K3505" s="18" t="s">
        <v>15850</v>
      </c>
      <c r="L3505" s="18" t="s">
        <v>5901</v>
      </c>
      <c r="N3505" s="20">
        <v>45322</v>
      </c>
      <c r="O3505" s="18" t="s">
        <v>15851</v>
      </c>
      <c r="P3505" s="18" t="s">
        <v>15850</v>
      </c>
      <c r="Q3505" s="18" t="s">
        <v>7063</v>
      </c>
      <c r="R3505" s="18">
        <v>1.4</v>
      </c>
      <c r="T3505" s="18">
        <v>0</v>
      </c>
      <c r="U3505" s="18">
        <v>0</v>
      </c>
    </row>
    <row r="3506" spans="2:21" x14ac:dyDescent="0.4">
      <c r="B3506" s="28" t="s">
        <v>5926</v>
      </c>
      <c r="C3506" s="28" t="s">
        <v>5893</v>
      </c>
      <c r="D3506" s="28" t="s">
        <v>6842</v>
      </c>
      <c r="E3506" s="29" t="s">
        <v>455</v>
      </c>
      <c r="F3506" s="28" t="s">
        <v>6047</v>
      </c>
      <c r="G3506" s="28" t="s">
        <v>275</v>
      </c>
      <c r="H3506" s="28" t="s">
        <v>6302</v>
      </c>
      <c r="I3506" s="29" t="s">
        <v>6406</v>
      </c>
      <c r="J3506" s="28" t="s">
        <v>5899</v>
      </c>
      <c r="K3506" s="28" t="s">
        <v>7080</v>
      </c>
      <c r="L3506" s="28" t="s">
        <v>5901</v>
      </c>
      <c r="M3506" s="29"/>
      <c r="N3506" s="30">
        <v>45322</v>
      </c>
      <c r="O3506" s="28" t="s">
        <v>7081</v>
      </c>
      <c r="P3506" s="18" t="s">
        <v>7080</v>
      </c>
      <c r="Q3506" s="18" t="s">
        <v>7063</v>
      </c>
      <c r="R3506" s="18">
        <v>1.5</v>
      </c>
      <c r="T3506" s="18">
        <v>0</v>
      </c>
      <c r="U3506" s="18">
        <v>0</v>
      </c>
    </row>
    <row r="3507" spans="2:21" x14ac:dyDescent="0.4">
      <c r="B3507" s="28" t="s">
        <v>5926</v>
      </c>
      <c r="C3507" s="28" t="s">
        <v>5893</v>
      </c>
      <c r="D3507" s="28" t="s">
        <v>6842</v>
      </c>
      <c r="E3507" s="29" t="s">
        <v>455</v>
      </c>
      <c r="F3507" s="28" t="s">
        <v>6047</v>
      </c>
      <c r="G3507" s="28" t="s">
        <v>275</v>
      </c>
      <c r="H3507" s="28" t="s">
        <v>6302</v>
      </c>
      <c r="I3507" s="29" t="s">
        <v>6406</v>
      </c>
      <c r="J3507" s="28" t="s">
        <v>5904</v>
      </c>
      <c r="K3507" s="28" t="s">
        <v>7082</v>
      </c>
      <c r="L3507" s="28" t="s">
        <v>5901</v>
      </c>
      <c r="M3507" s="29"/>
      <c r="N3507" s="30">
        <v>45322</v>
      </c>
      <c r="O3507" s="28" t="s">
        <v>7083</v>
      </c>
      <c r="P3507" s="18" t="s">
        <v>7082</v>
      </c>
      <c r="Q3507" s="18" t="s">
        <v>7063</v>
      </c>
      <c r="R3507" s="18">
        <v>1.5</v>
      </c>
      <c r="T3507" s="18">
        <v>0</v>
      </c>
      <c r="U3507" s="18">
        <v>0</v>
      </c>
    </row>
    <row r="3508" spans="2:21" x14ac:dyDescent="0.4">
      <c r="B3508" s="28" t="s">
        <v>5926</v>
      </c>
      <c r="C3508" s="28" t="s">
        <v>5893</v>
      </c>
      <c r="D3508" s="28" t="s">
        <v>6842</v>
      </c>
      <c r="E3508" s="29" t="s">
        <v>455</v>
      </c>
      <c r="F3508" s="28" t="s">
        <v>6047</v>
      </c>
      <c r="G3508" s="28" t="s">
        <v>275</v>
      </c>
      <c r="H3508" s="28" t="s">
        <v>6302</v>
      </c>
      <c r="I3508" s="29" t="s">
        <v>6406</v>
      </c>
      <c r="J3508" s="28" t="s">
        <v>5843</v>
      </c>
      <c r="K3508" s="28" t="s">
        <v>7084</v>
      </c>
      <c r="L3508" s="28" t="s">
        <v>5901</v>
      </c>
      <c r="M3508" s="29"/>
      <c r="N3508" s="30">
        <v>45322</v>
      </c>
      <c r="O3508" s="28" t="s">
        <v>7085</v>
      </c>
      <c r="P3508" s="18" t="s">
        <v>7084</v>
      </c>
      <c r="Q3508" s="18" t="s">
        <v>7063</v>
      </c>
      <c r="R3508" s="18">
        <v>1.5</v>
      </c>
      <c r="T3508" s="18">
        <v>0</v>
      </c>
      <c r="U3508" s="18">
        <v>0</v>
      </c>
    </row>
    <row r="3509" spans="2:21" x14ac:dyDescent="0.4">
      <c r="B3509" s="28" t="s">
        <v>5926</v>
      </c>
      <c r="C3509" s="28" t="s">
        <v>5893</v>
      </c>
      <c r="D3509" s="28" t="s">
        <v>6842</v>
      </c>
      <c r="E3509" s="29" t="s">
        <v>455</v>
      </c>
      <c r="F3509" s="28" t="s">
        <v>6047</v>
      </c>
      <c r="G3509" s="28" t="s">
        <v>39</v>
      </c>
      <c r="H3509" s="28" t="s">
        <v>6318</v>
      </c>
      <c r="I3509" s="29" t="s">
        <v>6474</v>
      </c>
      <c r="J3509" s="28" t="s">
        <v>5899</v>
      </c>
      <c r="K3509" s="28" t="s">
        <v>7086</v>
      </c>
      <c r="L3509" s="28" t="s">
        <v>5901</v>
      </c>
      <c r="M3509" s="29"/>
      <c r="N3509" s="30">
        <v>45322</v>
      </c>
      <c r="O3509" s="28" t="s">
        <v>7087</v>
      </c>
      <c r="P3509" s="18" t="s">
        <v>7086</v>
      </c>
      <c r="Q3509" s="18" t="s">
        <v>7063</v>
      </c>
      <c r="R3509" s="18">
        <v>1.8</v>
      </c>
      <c r="T3509" s="18">
        <v>0</v>
      </c>
      <c r="U3509" s="18">
        <v>0</v>
      </c>
    </row>
    <row r="3510" spans="2:21" x14ac:dyDescent="0.4">
      <c r="B3510" s="28" t="s">
        <v>5926</v>
      </c>
      <c r="C3510" s="28" t="s">
        <v>5893</v>
      </c>
      <c r="D3510" s="28" t="s">
        <v>6842</v>
      </c>
      <c r="E3510" s="29" t="s">
        <v>455</v>
      </c>
      <c r="F3510" s="28" t="s">
        <v>6047</v>
      </c>
      <c r="G3510" s="28" t="s">
        <v>39</v>
      </c>
      <c r="H3510" s="28" t="s">
        <v>6318</v>
      </c>
      <c r="I3510" s="29" t="s">
        <v>6474</v>
      </c>
      <c r="J3510" s="28" t="s">
        <v>5904</v>
      </c>
      <c r="K3510" s="28" t="s">
        <v>7088</v>
      </c>
      <c r="L3510" s="28" t="s">
        <v>5901</v>
      </c>
      <c r="M3510" s="29"/>
      <c r="N3510" s="30">
        <v>45322</v>
      </c>
      <c r="O3510" s="28" t="s">
        <v>7089</v>
      </c>
      <c r="P3510" s="18" t="s">
        <v>7088</v>
      </c>
      <c r="Q3510" s="18" t="s">
        <v>7063</v>
      </c>
      <c r="R3510" s="18">
        <v>1.8</v>
      </c>
      <c r="T3510" s="18">
        <v>0</v>
      </c>
      <c r="U3510" s="18">
        <v>0</v>
      </c>
    </row>
    <row r="3511" spans="2:21" x14ac:dyDescent="0.4">
      <c r="B3511" s="28" t="s">
        <v>5926</v>
      </c>
      <c r="C3511" s="28" t="s">
        <v>5893</v>
      </c>
      <c r="D3511" s="28" t="s">
        <v>6842</v>
      </c>
      <c r="E3511" s="29" t="s">
        <v>455</v>
      </c>
      <c r="F3511" s="28" t="s">
        <v>6047</v>
      </c>
      <c r="G3511" s="28" t="s">
        <v>39</v>
      </c>
      <c r="H3511" s="28" t="s">
        <v>6318</v>
      </c>
      <c r="I3511" s="29" t="s">
        <v>6474</v>
      </c>
      <c r="J3511" s="28" t="s">
        <v>5843</v>
      </c>
      <c r="K3511" s="28" t="s">
        <v>7090</v>
      </c>
      <c r="L3511" s="28" t="s">
        <v>5901</v>
      </c>
      <c r="M3511" s="29"/>
      <c r="N3511" s="30">
        <v>45322</v>
      </c>
      <c r="O3511" s="28" t="s">
        <v>7091</v>
      </c>
      <c r="P3511" s="18" t="s">
        <v>7090</v>
      </c>
      <c r="Q3511" s="18" t="s">
        <v>7063</v>
      </c>
      <c r="R3511" s="18">
        <v>1.8</v>
      </c>
      <c r="T3511" s="18">
        <v>0</v>
      </c>
      <c r="U3511" s="18">
        <v>0</v>
      </c>
    </row>
    <row r="3512" spans="2:21" x14ac:dyDescent="0.4">
      <c r="B3512" s="28" t="s">
        <v>5926</v>
      </c>
      <c r="C3512" s="28" t="s">
        <v>5893</v>
      </c>
      <c r="D3512" s="28" t="s">
        <v>6842</v>
      </c>
      <c r="E3512" s="29" t="s">
        <v>455</v>
      </c>
      <c r="F3512" s="28" t="s">
        <v>6047</v>
      </c>
      <c r="G3512" s="28" t="s">
        <v>44</v>
      </c>
      <c r="H3512" s="28" t="s">
        <v>6333</v>
      </c>
      <c r="I3512" s="29" t="s">
        <v>6416</v>
      </c>
      <c r="J3512" s="28" t="s">
        <v>5899</v>
      </c>
      <c r="K3512" s="28" t="s">
        <v>7092</v>
      </c>
      <c r="L3512" s="28" t="s">
        <v>5901</v>
      </c>
      <c r="M3512" s="29"/>
      <c r="N3512" s="30">
        <v>45322</v>
      </c>
      <c r="O3512" s="28" t="s">
        <v>7093</v>
      </c>
      <c r="P3512" s="18" t="s">
        <v>7092</v>
      </c>
      <c r="Q3512" s="18" t="s">
        <v>7063</v>
      </c>
      <c r="R3512" s="18">
        <v>2.9</v>
      </c>
      <c r="T3512" s="18">
        <v>0</v>
      </c>
      <c r="U3512" s="18">
        <v>0</v>
      </c>
    </row>
    <row r="3513" spans="2:21" x14ac:dyDescent="0.4">
      <c r="B3513" s="28" t="s">
        <v>5926</v>
      </c>
      <c r="C3513" s="28" t="s">
        <v>5893</v>
      </c>
      <c r="D3513" s="28" t="s">
        <v>6842</v>
      </c>
      <c r="E3513" s="29" t="s">
        <v>455</v>
      </c>
      <c r="F3513" s="28" t="s">
        <v>6047</v>
      </c>
      <c r="G3513" s="28" t="s">
        <v>44</v>
      </c>
      <c r="H3513" s="28" t="s">
        <v>6333</v>
      </c>
      <c r="I3513" s="29" t="s">
        <v>6416</v>
      </c>
      <c r="J3513" s="28" t="s">
        <v>5904</v>
      </c>
      <c r="K3513" s="28" t="s">
        <v>7094</v>
      </c>
      <c r="L3513" s="28" t="s">
        <v>5901</v>
      </c>
      <c r="M3513" s="29"/>
      <c r="N3513" s="30">
        <v>45322</v>
      </c>
      <c r="O3513" s="28" t="s">
        <v>7095</v>
      </c>
      <c r="P3513" s="18" t="s">
        <v>7094</v>
      </c>
      <c r="Q3513" s="18" t="s">
        <v>7063</v>
      </c>
      <c r="R3513" s="18">
        <v>2.9</v>
      </c>
      <c r="T3513" s="18">
        <v>0</v>
      </c>
      <c r="U3513" s="18">
        <v>0</v>
      </c>
    </row>
    <row r="3514" spans="2:21" x14ac:dyDescent="0.4">
      <c r="B3514" s="28" t="s">
        <v>5926</v>
      </c>
      <c r="C3514" s="28" t="s">
        <v>5893</v>
      </c>
      <c r="D3514" s="28" t="s">
        <v>6842</v>
      </c>
      <c r="E3514" s="29" t="s">
        <v>455</v>
      </c>
      <c r="F3514" s="28" t="s">
        <v>6047</v>
      </c>
      <c r="G3514" s="28" t="s">
        <v>44</v>
      </c>
      <c r="H3514" s="28" t="s">
        <v>6333</v>
      </c>
      <c r="I3514" s="29" t="s">
        <v>6416</v>
      </c>
      <c r="J3514" s="28" t="s">
        <v>5843</v>
      </c>
      <c r="K3514" s="28" t="s">
        <v>7096</v>
      </c>
      <c r="L3514" s="28" t="s">
        <v>5901</v>
      </c>
      <c r="M3514" s="29"/>
      <c r="N3514" s="30">
        <v>45322</v>
      </c>
      <c r="O3514" s="28" t="s">
        <v>7097</v>
      </c>
      <c r="P3514" s="18" t="s">
        <v>7096</v>
      </c>
      <c r="Q3514" s="18" t="s">
        <v>7063</v>
      </c>
      <c r="R3514" s="18">
        <v>2.9</v>
      </c>
      <c r="T3514" s="18">
        <v>0</v>
      </c>
      <c r="U3514" s="18">
        <v>0</v>
      </c>
    </row>
    <row r="3515" spans="2:21" x14ac:dyDescent="0.4">
      <c r="B3515" s="18" t="s">
        <v>5926</v>
      </c>
      <c r="C3515" s="18" t="s">
        <v>5893</v>
      </c>
      <c r="D3515" s="18" t="s">
        <v>6842</v>
      </c>
      <c r="E3515" s="19" t="s">
        <v>208</v>
      </c>
      <c r="F3515" s="18" t="s">
        <v>6100</v>
      </c>
      <c r="G3515" s="18" t="s">
        <v>703</v>
      </c>
      <c r="H3515" s="18" t="s">
        <v>6466</v>
      </c>
      <c r="I3515" s="19" t="s">
        <v>6558</v>
      </c>
      <c r="J3515" s="18" t="s">
        <v>5899</v>
      </c>
      <c r="K3515" s="18" t="s">
        <v>15864</v>
      </c>
      <c r="L3515" s="18" t="s">
        <v>5901</v>
      </c>
      <c r="N3515" s="20">
        <v>45322</v>
      </c>
      <c r="O3515" s="18" t="s">
        <v>15865</v>
      </c>
      <c r="P3515" s="18" t="s">
        <v>15864</v>
      </c>
      <c r="Q3515" s="18" t="s">
        <v>7119</v>
      </c>
      <c r="R3515" s="18">
        <v>1.4</v>
      </c>
      <c r="T3515" s="18">
        <v>0</v>
      </c>
      <c r="U3515" s="18">
        <v>0</v>
      </c>
    </row>
    <row r="3516" spans="2:21" x14ac:dyDescent="0.4">
      <c r="B3516" s="18" t="s">
        <v>5926</v>
      </c>
      <c r="C3516" s="18" t="s">
        <v>5893</v>
      </c>
      <c r="D3516" s="18" t="s">
        <v>6842</v>
      </c>
      <c r="E3516" s="19" t="s">
        <v>208</v>
      </c>
      <c r="F3516" s="18" t="s">
        <v>6100</v>
      </c>
      <c r="G3516" s="18" t="s">
        <v>703</v>
      </c>
      <c r="H3516" s="18" t="s">
        <v>6466</v>
      </c>
      <c r="I3516" s="19" t="s">
        <v>6558</v>
      </c>
      <c r="J3516" s="18" t="s">
        <v>5904</v>
      </c>
      <c r="K3516" s="18" t="s">
        <v>15866</v>
      </c>
      <c r="L3516" s="18" t="s">
        <v>5901</v>
      </c>
      <c r="N3516" s="20">
        <v>45322</v>
      </c>
      <c r="O3516" s="18" t="s">
        <v>15867</v>
      </c>
      <c r="P3516" s="18" t="s">
        <v>15866</v>
      </c>
      <c r="Q3516" s="18" t="s">
        <v>7119</v>
      </c>
      <c r="R3516" s="18">
        <v>1.4</v>
      </c>
      <c r="T3516" s="18">
        <v>0</v>
      </c>
      <c r="U3516" s="18">
        <v>0</v>
      </c>
    </row>
    <row r="3517" spans="2:21" x14ac:dyDescent="0.4">
      <c r="B3517" s="18" t="s">
        <v>5926</v>
      </c>
      <c r="C3517" s="18" t="s">
        <v>5893</v>
      </c>
      <c r="D3517" s="18" t="s">
        <v>6842</v>
      </c>
      <c r="E3517" s="19" t="s">
        <v>208</v>
      </c>
      <c r="F3517" s="18" t="s">
        <v>6100</v>
      </c>
      <c r="G3517" s="18" t="s">
        <v>703</v>
      </c>
      <c r="H3517" s="18" t="s">
        <v>6466</v>
      </c>
      <c r="I3517" s="19" t="s">
        <v>6558</v>
      </c>
      <c r="J3517" s="18" t="s">
        <v>5843</v>
      </c>
      <c r="K3517" s="18" t="s">
        <v>15868</v>
      </c>
      <c r="L3517" s="18" t="s">
        <v>5901</v>
      </c>
      <c r="N3517" s="20">
        <v>45322</v>
      </c>
      <c r="O3517" s="18" t="s">
        <v>15869</v>
      </c>
      <c r="P3517" s="18" t="s">
        <v>15868</v>
      </c>
      <c r="Q3517" s="18" t="s">
        <v>7119</v>
      </c>
      <c r="R3517" s="18">
        <v>1.4</v>
      </c>
      <c r="T3517" s="18">
        <v>0</v>
      </c>
      <c r="U3517" s="18">
        <v>0</v>
      </c>
    </row>
    <row r="3518" spans="2:21" x14ac:dyDescent="0.4">
      <c r="B3518" s="28" t="s">
        <v>5926</v>
      </c>
      <c r="C3518" s="28" t="s">
        <v>5893</v>
      </c>
      <c r="D3518" s="28" t="s">
        <v>6842</v>
      </c>
      <c r="E3518" s="29" t="s">
        <v>208</v>
      </c>
      <c r="F3518" s="28" t="s">
        <v>6100</v>
      </c>
      <c r="G3518" s="28" t="s">
        <v>275</v>
      </c>
      <c r="H3518" s="28" t="s">
        <v>6302</v>
      </c>
      <c r="I3518" s="29" t="s">
        <v>6406</v>
      </c>
      <c r="J3518" s="28" t="s">
        <v>5899</v>
      </c>
      <c r="K3518" s="28" t="s">
        <v>7154</v>
      </c>
      <c r="L3518" s="28" t="s">
        <v>5901</v>
      </c>
      <c r="M3518" s="29"/>
      <c r="N3518" s="30">
        <v>45322</v>
      </c>
      <c r="O3518" s="28" t="s">
        <v>7155</v>
      </c>
      <c r="P3518" s="18" t="s">
        <v>7154</v>
      </c>
      <c r="Q3518" s="18" t="s">
        <v>7119</v>
      </c>
      <c r="R3518" s="18">
        <v>1.5</v>
      </c>
      <c r="T3518" s="18">
        <v>0</v>
      </c>
      <c r="U3518" s="18">
        <v>0</v>
      </c>
    </row>
    <row r="3519" spans="2:21" x14ac:dyDescent="0.4">
      <c r="B3519" s="28" t="s">
        <v>5926</v>
      </c>
      <c r="C3519" s="28" t="s">
        <v>5893</v>
      </c>
      <c r="D3519" s="28" t="s">
        <v>6842</v>
      </c>
      <c r="E3519" s="29" t="s">
        <v>208</v>
      </c>
      <c r="F3519" s="28" t="s">
        <v>6100</v>
      </c>
      <c r="G3519" s="28" t="s">
        <v>275</v>
      </c>
      <c r="H3519" s="28" t="s">
        <v>6302</v>
      </c>
      <c r="I3519" s="29" t="s">
        <v>6406</v>
      </c>
      <c r="J3519" s="28" t="s">
        <v>5904</v>
      </c>
      <c r="K3519" s="28" t="s">
        <v>7156</v>
      </c>
      <c r="L3519" s="28" t="s">
        <v>5901</v>
      </c>
      <c r="M3519" s="29"/>
      <c r="N3519" s="30">
        <v>45322</v>
      </c>
      <c r="O3519" s="28" t="s">
        <v>7157</v>
      </c>
      <c r="P3519" s="18" t="s">
        <v>7156</v>
      </c>
      <c r="Q3519" s="18" t="s">
        <v>7119</v>
      </c>
      <c r="R3519" s="18">
        <v>1.5</v>
      </c>
      <c r="T3519" s="18">
        <v>0</v>
      </c>
      <c r="U3519" s="18">
        <v>0</v>
      </c>
    </row>
    <row r="3520" spans="2:21" x14ac:dyDescent="0.4">
      <c r="B3520" s="28" t="s">
        <v>5926</v>
      </c>
      <c r="C3520" s="28" t="s">
        <v>5893</v>
      </c>
      <c r="D3520" s="28" t="s">
        <v>6842</v>
      </c>
      <c r="E3520" s="29" t="s">
        <v>208</v>
      </c>
      <c r="F3520" s="28" t="s">
        <v>6100</v>
      </c>
      <c r="G3520" s="28" t="s">
        <v>275</v>
      </c>
      <c r="H3520" s="28" t="s">
        <v>6302</v>
      </c>
      <c r="I3520" s="29" t="s">
        <v>6406</v>
      </c>
      <c r="J3520" s="28" t="s">
        <v>5843</v>
      </c>
      <c r="K3520" s="28" t="s">
        <v>7158</v>
      </c>
      <c r="L3520" s="28" t="s">
        <v>5901</v>
      </c>
      <c r="M3520" s="29"/>
      <c r="N3520" s="30">
        <v>45322</v>
      </c>
      <c r="O3520" s="28" t="s">
        <v>7159</v>
      </c>
      <c r="P3520" s="18" t="s">
        <v>7158</v>
      </c>
      <c r="Q3520" s="18" t="s">
        <v>7119</v>
      </c>
      <c r="R3520" s="18">
        <v>1.5</v>
      </c>
      <c r="T3520" s="18">
        <v>0</v>
      </c>
      <c r="U3520" s="18">
        <v>0</v>
      </c>
    </row>
    <row r="3521" spans="2:21" x14ac:dyDescent="0.4">
      <c r="B3521" s="28" t="s">
        <v>5926</v>
      </c>
      <c r="C3521" s="28" t="s">
        <v>5893</v>
      </c>
      <c r="D3521" s="28" t="s">
        <v>6842</v>
      </c>
      <c r="E3521" s="29" t="s">
        <v>208</v>
      </c>
      <c r="F3521" s="28" t="s">
        <v>6100</v>
      </c>
      <c r="G3521" s="28" t="s">
        <v>39</v>
      </c>
      <c r="H3521" s="28" t="s">
        <v>6318</v>
      </c>
      <c r="I3521" s="29" t="s">
        <v>6474</v>
      </c>
      <c r="J3521" s="28" t="s">
        <v>5899</v>
      </c>
      <c r="K3521" s="28" t="s">
        <v>7160</v>
      </c>
      <c r="L3521" s="28" t="s">
        <v>5901</v>
      </c>
      <c r="M3521" s="29"/>
      <c r="N3521" s="30">
        <v>45322</v>
      </c>
      <c r="O3521" s="28" t="s">
        <v>7161</v>
      </c>
      <c r="P3521" s="18" t="s">
        <v>7160</v>
      </c>
      <c r="Q3521" s="18" t="s">
        <v>7119</v>
      </c>
      <c r="R3521" s="18">
        <v>1.8</v>
      </c>
      <c r="T3521" s="18">
        <v>0</v>
      </c>
      <c r="U3521" s="18">
        <v>0</v>
      </c>
    </row>
    <row r="3522" spans="2:21" x14ac:dyDescent="0.4">
      <c r="B3522" s="28" t="s">
        <v>5926</v>
      </c>
      <c r="C3522" s="28" t="s">
        <v>5893</v>
      </c>
      <c r="D3522" s="28" t="s">
        <v>6842</v>
      </c>
      <c r="E3522" s="29" t="s">
        <v>208</v>
      </c>
      <c r="F3522" s="28" t="s">
        <v>6100</v>
      </c>
      <c r="G3522" s="28" t="s">
        <v>39</v>
      </c>
      <c r="H3522" s="28" t="s">
        <v>6318</v>
      </c>
      <c r="I3522" s="29" t="s">
        <v>6474</v>
      </c>
      <c r="J3522" s="28" t="s">
        <v>5904</v>
      </c>
      <c r="K3522" s="28" t="s">
        <v>7162</v>
      </c>
      <c r="L3522" s="28" t="s">
        <v>5901</v>
      </c>
      <c r="M3522" s="29"/>
      <c r="N3522" s="30">
        <v>45322</v>
      </c>
      <c r="O3522" s="28" t="s">
        <v>7163</v>
      </c>
      <c r="P3522" s="18" t="s">
        <v>7162</v>
      </c>
      <c r="Q3522" s="18" t="s">
        <v>7119</v>
      </c>
      <c r="R3522" s="18">
        <v>1.8</v>
      </c>
      <c r="T3522" s="18">
        <v>0</v>
      </c>
      <c r="U3522" s="18">
        <v>0</v>
      </c>
    </row>
    <row r="3523" spans="2:21" x14ac:dyDescent="0.4">
      <c r="B3523" s="28" t="s">
        <v>5926</v>
      </c>
      <c r="C3523" s="28" t="s">
        <v>5893</v>
      </c>
      <c r="D3523" s="28" t="s">
        <v>6842</v>
      </c>
      <c r="E3523" s="29" t="s">
        <v>208</v>
      </c>
      <c r="F3523" s="28" t="s">
        <v>6100</v>
      </c>
      <c r="G3523" s="28" t="s">
        <v>39</v>
      </c>
      <c r="H3523" s="28" t="s">
        <v>6318</v>
      </c>
      <c r="I3523" s="29" t="s">
        <v>6474</v>
      </c>
      <c r="J3523" s="28" t="s">
        <v>5843</v>
      </c>
      <c r="K3523" s="28" t="s">
        <v>7164</v>
      </c>
      <c r="L3523" s="28" t="s">
        <v>5901</v>
      </c>
      <c r="M3523" s="29"/>
      <c r="N3523" s="30">
        <v>45322</v>
      </c>
      <c r="O3523" s="28" t="s">
        <v>7165</v>
      </c>
      <c r="P3523" s="18" t="s">
        <v>7164</v>
      </c>
      <c r="Q3523" s="18" t="s">
        <v>7119</v>
      </c>
      <c r="R3523" s="18">
        <v>1.8</v>
      </c>
      <c r="T3523" s="18">
        <v>0</v>
      </c>
      <c r="U3523" s="18">
        <v>0</v>
      </c>
    </row>
    <row r="3524" spans="2:21" x14ac:dyDescent="0.4">
      <c r="B3524" s="28" t="s">
        <v>5926</v>
      </c>
      <c r="C3524" s="28" t="s">
        <v>5893</v>
      </c>
      <c r="D3524" s="28" t="s">
        <v>6842</v>
      </c>
      <c r="E3524" s="29" t="s">
        <v>208</v>
      </c>
      <c r="F3524" s="28" t="s">
        <v>6100</v>
      </c>
      <c r="G3524" s="28" t="s">
        <v>44</v>
      </c>
      <c r="H3524" s="28" t="s">
        <v>6333</v>
      </c>
      <c r="I3524" s="29" t="s">
        <v>6416</v>
      </c>
      <c r="J3524" s="28" t="s">
        <v>5899</v>
      </c>
      <c r="K3524" s="28" t="s">
        <v>7166</v>
      </c>
      <c r="L3524" s="28" t="s">
        <v>5901</v>
      </c>
      <c r="M3524" s="29"/>
      <c r="N3524" s="30">
        <v>45322</v>
      </c>
      <c r="O3524" s="28" t="s">
        <v>7167</v>
      </c>
      <c r="P3524" s="18" t="s">
        <v>7166</v>
      </c>
      <c r="Q3524" s="18" t="s">
        <v>7119</v>
      </c>
      <c r="R3524" s="18">
        <v>2.9</v>
      </c>
      <c r="T3524" s="18">
        <v>0</v>
      </c>
      <c r="U3524" s="18">
        <v>0</v>
      </c>
    </row>
    <row r="3525" spans="2:21" x14ac:dyDescent="0.4">
      <c r="B3525" s="28" t="s">
        <v>5926</v>
      </c>
      <c r="C3525" s="28" t="s">
        <v>5893</v>
      </c>
      <c r="D3525" s="28" t="s">
        <v>6842</v>
      </c>
      <c r="E3525" s="29" t="s">
        <v>208</v>
      </c>
      <c r="F3525" s="28" t="s">
        <v>6100</v>
      </c>
      <c r="G3525" s="28" t="s">
        <v>44</v>
      </c>
      <c r="H3525" s="28" t="s">
        <v>6333</v>
      </c>
      <c r="I3525" s="29" t="s">
        <v>6416</v>
      </c>
      <c r="J3525" s="28" t="s">
        <v>5904</v>
      </c>
      <c r="K3525" s="28" t="s">
        <v>7168</v>
      </c>
      <c r="L3525" s="28" t="s">
        <v>5901</v>
      </c>
      <c r="M3525" s="29"/>
      <c r="N3525" s="30">
        <v>45322</v>
      </c>
      <c r="O3525" s="28" t="s">
        <v>7169</v>
      </c>
      <c r="P3525" s="18" t="s">
        <v>7168</v>
      </c>
      <c r="Q3525" s="18" t="s">
        <v>7119</v>
      </c>
      <c r="R3525" s="18">
        <v>2.9</v>
      </c>
      <c r="T3525" s="18">
        <v>0</v>
      </c>
      <c r="U3525" s="18">
        <v>0</v>
      </c>
    </row>
    <row r="3526" spans="2:21" x14ac:dyDescent="0.4">
      <c r="B3526" s="28" t="s">
        <v>5926</v>
      </c>
      <c r="C3526" s="28" t="s">
        <v>5893</v>
      </c>
      <c r="D3526" s="28" t="s">
        <v>6842</v>
      </c>
      <c r="E3526" s="29" t="s">
        <v>208</v>
      </c>
      <c r="F3526" s="28" t="s">
        <v>6100</v>
      </c>
      <c r="G3526" s="28" t="s">
        <v>44</v>
      </c>
      <c r="H3526" s="28" t="s">
        <v>6333</v>
      </c>
      <c r="I3526" s="29" t="s">
        <v>6416</v>
      </c>
      <c r="J3526" s="28" t="s">
        <v>5843</v>
      </c>
      <c r="K3526" s="28" t="s">
        <v>7170</v>
      </c>
      <c r="L3526" s="28" t="s">
        <v>5901</v>
      </c>
      <c r="M3526" s="29"/>
      <c r="N3526" s="30">
        <v>45322</v>
      </c>
      <c r="O3526" s="28" t="s">
        <v>7171</v>
      </c>
      <c r="P3526" s="18" t="s">
        <v>7170</v>
      </c>
      <c r="Q3526" s="18" t="s">
        <v>7119</v>
      </c>
      <c r="R3526" s="18">
        <v>2.9</v>
      </c>
      <c r="T3526" s="18">
        <v>0</v>
      </c>
      <c r="U3526" s="18">
        <v>0</v>
      </c>
    </row>
    <row r="3527" spans="2:21" x14ac:dyDescent="0.4">
      <c r="B3527" s="28" t="s">
        <v>5926</v>
      </c>
      <c r="C3527" s="28" t="s">
        <v>5910</v>
      </c>
      <c r="D3527" s="28" t="s">
        <v>6842</v>
      </c>
      <c r="E3527" s="29" t="s">
        <v>201</v>
      </c>
      <c r="F3527" s="28" t="s">
        <v>5896</v>
      </c>
      <c r="G3527" s="28" t="s">
        <v>926</v>
      </c>
      <c r="H3527" s="28" t="s">
        <v>6145</v>
      </c>
      <c r="I3527" s="29" t="s">
        <v>6406</v>
      </c>
      <c r="J3527" s="28" t="s">
        <v>5899</v>
      </c>
      <c r="K3527" s="28" t="s">
        <v>6872</v>
      </c>
      <c r="L3527" s="28" t="s">
        <v>5901</v>
      </c>
      <c r="M3527" s="29"/>
      <c r="N3527" s="30">
        <v>45322</v>
      </c>
      <c r="O3527" s="28" t="s">
        <v>6873</v>
      </c>
      <c r="P3527" s="18" t="s">
        <v>6872</v>
      </c>
      <c r="Q3527" s="18" t="s">
        <v>6852</v>
      </c>
      <c r="R3527" s="18">
        <v>1.5</v>
      </c>
      <c r="T3527" s="18">
        <v>0</v>
      </c>
      <c r="U3527" s="18">
        <v>0</v>
      </c>
    </row>
    <row r="3528" spans="2:21" x14ac:dyDescent="0.4">
      <c r="B3528" s="28" t="s">
        <v>5926</v>
      </c>
      <c r="C3528" s="28" t="s">
        <v>5910</v>
      </c>
      <c r="D3528" s="28" t="s">
        <v>6842</v>
      </c>
      <c r="E3528" s="29" t="s">
        <v>201</v>
      </c>
      <c r="F3528" s="28" t="s">
        <v>5896</v>
      </c>
      <c r="G3528" s="28" t="s">
        <v>926</v>
      </c>
      <c r="H3528" s="28" t="s">
        <v>6145</v>
      </c>
      <c r="I3528" s="29" t="s">
        <v>6406</v>
      </c>
      <c r="J3528" s="28" t="s">
        <v>5904</v>
      </c>
      <c r="K3528" s="28" t="s">
        <v>6874</v>
      </c>
      <c r="L3528" s="28" t="s">
        <v>5901</v>
      </c>
      <c r="M3528" s="29"/>
      <c r="N3528" s="30">
        <v>45322</v>
      </c>
      <c r="O3528" s="28" t="s">
        <v>6875</v>
      </c>
      <c r="P3528" s="18" t="s">
        <v>6874</v>
      </c>
      <c r="Q3528" s="18" t="s">
        <v>6852</v>
      </c>
      <c r="R3528" s="18">
        <v>1.5</v>
      </c>
      <c r="T3528" s="18">
        <v>0</v>
      </c>
      <c r="U3528" s="18">
        <v>0</v>
      </c>
    </row>
    <row r="3529" spans="2:21" x14ac:dyDescent="0.4">
      <c r="B3529" s="28" t="s">
        <v>5926</v>
      </c>
      <c r="C3529" s="28" t="s">
        <v>5910</v>
      </c>
      <c r="D3529" s="28" t="s">
        <v>6842</v>
      </c>
      <c r="E3529" s="29" t="s">
        <v>201</v>
      </c>
      <c r="F3529" s="28" t="s">
        <v>5896</v>
      </c>
      <c r="G3529" s="28" t="s">
        <v>926</v>
      </c>
      <c r="H3529" s="28" t="s">
        <v>6145</v>
      </c>
      <c r="I3529" s="29" t="s">
        <v>6406</v>
      </c>
      <c r="J3529" s="28" t="s">
        <v>5843</v>
      </c>
      <c r="K3529" s="28" t="s">
        <v>6876</v>
      </c>
      <c r="L3529" s="28" t="s">
        <v>5901</v>
      </c>
      <c r="M3529" s="29"/>
      <c r="N3529" s="30">
        <v>45322</v>
      </c>
      <c r="O3529" s="28" t="s">
        <v>6877</v>
      </c>
      <c r="P3529" s="18" t="s">
        <v>6876</v>
      </c>
      <c r="Q3529" s="18" t="s">
        <v>6852</v>
      </c>
      <c r="R3529" s="18">
        <v>1.5</v>
      </c>
      <c r="T3529" s="18">
        <v>0</v>
      </c>
      <c r="U3529" s="18">
        <v>0</v>
      </c>
    </row>
    <row r="3530" spans="2:21" x14ac:dyDescent="0.4">
      <c r="B3530" s="28" t="s">
        <v>5926</v>
      </c>
      <c r="C3530" s="28" t="s">
        <v>5910</v>
      </c>
      <c r="D3530" s="28" t="s">
        <v>6842</v>
      </c>
      <c r="E3530" s="29" t="s">
        <v>201</v>
      </c>
      <c r="F3530" s="28" t="s">
        <v>5896</v>
      </c>
      <c r="G3530" s="28" t="s">
        <v>926</v>
      </c>
      <c r="H3530" s="28" t="s">
        <v>6145</v>
      </c>
      <c r="I3530" s="29" t="s">
        <v>6406</v>
      </c>
      <c r="J3530" s="28" t="s">
        <v>5923</v>
      </c>
      <c r="K3530" s="28" t="s">
        <v>6878</v>
      </c>
      <c r="L3530" s="28" t="s">
        <v>5901</v>
      </c>
      <c r="M3530" s="29"/>
      <c r="N3530" s="30">
        <v>45322</v>
      </c>
      <c r="O3530" s="28" t="s">
        <v>6879</v>
      </c>
      <c r="P3530" s="18" t="s">
        <v>6878</v>
      </c>
      <c r="Q3530" s="18" t="s">
        <v>6852</v>
      </c>
      <c r="R3530" s="18">
        <v>1.5</v>
      </c>
      <c r="T3530" s="18">
        <v>0</v>
      </c>
      <c r="U3530" s="18">
        <v>0</v>
      </c>
    </row>
    <row r="3531" spans="2:21" x14ac:dyDescent="0.4">
      <c r="B3531" s="28" t="s">
        <v>5926</v>
      </c>
      <c r="C3531" s="28" t="s">
        <v>5910</v>
      </c>
      <c r="D3531" s="28" t="s">
        <v>6842</v>
      </c>
      <c r="E3531" s="29" t="s">
        <v>201</v>
      </c>
      <c r="F3531" s="28" t="s">
        <v>5896</v>
      </c>
      <c r="G3531" s="28" t="s">
        <v>275</v>
      </c>
      <c r="H3531" s="28" t="s">
        <v>6302</v>
      </c>
      <c r="I3531" s="29" t="s">
        <v>6859</v>
      </c>
      <c r="J3531" s="28" t="s">
        <v>5899</v>
      </c>
      <c r="K3531" s="28" t="s">
        <v>6880</v>
      </c>
      <c r="L3531" s="28" t="s">
        <v>5901</v>
      </c>
      <c r="M3531" s="29"/>
      <c r="N3531" s="30">
        <v>45322</v>
      </c>
      <c r="O3531" s="28" t="s">
        <v>6881</v>
      </c>
      <c r="P3531" s="18" t="s">
        <v>6880</v>
      </c>
      <c r="Q3531" s="18" t="s">
        <v>6852</v>
      </c>
      <c r="R3531" s="18">
        <v>2.7</v>
      </c>
      <c r="T3531" s="18">
        <v>0</v>
      </c>
      <c r="U3531" s="18">
        <v>0</v>
      </c>
    </row>
    <row r="3532" spans="2:21" x14ac:dyDescent="0.4">
      <c r="B3532" s="28" t="s">
        <v>5926</v>
      </c>
      <c r="C3532" s="28" t="s">
        <v>5910</v>
      </c>
      <c r="D3532" s="28" t="s">
        <v>6842</v>
      </c>
      <c r="E3532" s="29" t="s">
        <v>201</v>
      </c>
      <c r="F3532" s="28" t="s">
        <v>5896</v>
      </c>
      <c r="G3532" s="28" t="s">
        <v>275</v>
      </c>
      <c r="H3532" s="28" t="s">
        <v>6302</v>
      </c>
      <c r="I3532" s="29" t="s">
        <v>6859</v>
      </c>
      <c r="J3532" s="28" t="s">
        <v>5904</v>
      </c>
      <c r="K3532" s="28" t="s">
        <v>6882</v>
      </c>
      <c r="L3532" s="28" t="s">
        <v>5901</v>
      </c>
      <c r="M3532" s="29"/>
      <c r="N3532" s="30">
        <v>45322</v>
      </c>
      <c r="O3532" s="28" t="s">
        <v>6883</v>
      </c>
      <c r="P3532" s="18" t="s">
        <v>6882</v>
      </c>
      <c r="Q3532" s="18" t="s">
        <v>6852</v>
      </c>
      <c r="R3532" s="18">
        <v>2.7</v>
      </c>
      <c r="T3532" s="18">
        <v>0</v>
      </c>
      <c r="U3532" s="18">
        <v>0</v>
      </c>
    </row>
    <row r="3533" spans="2:21" x14ac:dyDescent="0.4">
      <c r="B3533" s="28" t="s">
        <v>5926</v>
      </c>
      <c r="C3533" s="28" t="s">
        <v>5910</v>
      </c>
      <c r="D3533" s="28" t="s">
        <v>6842</v>
      </c>
      <c r="E3533" s="29" t="s">
        <v>201</v>
      </c>
      <c r="F3533" s="28" t="s">
        <v>5896</v>
      </c>
      <c r="G3533" s="28" t="s">
        <v>275</v>
      </c>
      <c r="H3533" s="28" t="s">
        <v>6302</v>
      </c>
      <c r="I3533" s="29" t="s">
        <v>6859</v>
      </c>
      <c r="J3533" s="28" t="s">
        <v>5843</v>
      </c>
      <c r="K3533" s="28" t="s">
        <v>6884</v>
      </c>
      <c r="L3533" s="28" t="s">
        <v>5901</v>
      </c>
      <c r="M3533" s="29"/>
      <c r="N3533" s="30">
        <v>45322</v>
      </c>
      <c r="O3533" s="28" t="s">
        <v>6885</v>
      </c>
      <c r="P3533" s="18" t="s">
        <v>6884</v>
      </c>
      <c r="Q3533" s="18" t="s">
        <v>6852</v>
      </c>
      <c r="R3533" s="18">
        <v>2.7</v>
      </c>
      <c r="T3533" s="18">
        <v>0</v>
      </c>
      <c r="U3533" s="18">
        <v>0</v>
      </c>
    </row>
    <row r="3534" spans="2:21" x14ac:dyDescent="0.4">
      <c r="B3534" s="28" t="s">
        <v>5926</v>
      </c>
      <c r="C3534" s="28" t="s">
        <v>5910</v>
      </c>
      <c r="D3534" s="28" t="s">
        <v>6842</v>
      </c>
      <c r="E3534" s="29" t="s">
        <v>201</v>
      </c>
      <c r="F3534" s="28" t="s">
        <v>5896</v>
      </c>
      <c r="G3534" s="28" t="s">
        <v>39</v>
      </c>
      <c r="H3534" s="28" t="s">
        <v>6318</v>
      </c>
      <c r="I3534" s="29" t="s">
        <v>6416</v>
      </c>
      <c r="J3534" s="28" t="s">
        <v>5899</v>
      </c>
      <c r="K3534" s="28" t="s">
        <v>6886</v>
      </c>
      <c r="L3534" s="28" t="s">
        <v>5901</v>
      </c>
      <c r="M3534" s="29"/>
      <c r="N3534" s="30">
        <v>45322</v>
      </c>
      <c r="O3534" s="28" t="s">
        <v>6887</v>
      </c>
      <c r="P3534" s="18" t="s">
        <v>6886</v>
      </c>
      <c r="Q3534" s="18" t="s">
        <v>6852</v>
      </c>
      <c r="R3534" s="18">
        <v>2.9</v>
      </c>
      <c r="T3534" s="18">
        <v>0</v>
      </c>
      <c r="U3534" s="18">
        <v>0</v>
      </c>
    </row>
    <row r="3535" spans="2:21" x14ac:dyDescent="0.4">
      <c r="B3535" s="28" t="s">
        <v>5926</v>
      </c>
      <c r="C3535" s="28" t="s">
        <v>5910</v>
      </c>
      <c r="D3535" s="28" t="s">
        <v>6842</v>
      </c>
      <c r="E3535" s="29" t="s">
        <v>201</v>
      </c>
      <c r="F3535" s="28" t="s">
        <v>5896</v>
      </c>
      <c r="G3535" s="28" t="s">
        <v>39</v>
      </c>
      <c r="H3535" s="28" t="s">
        <v>6318</v>
      </c>
      <c r="I3535" s="29" t="s">
        <v>6416</v>
      </c>
      <c r="J3535" s="28" t="s">
        <v>5904</v>
      </c>
      <c r="K3535" s="28" t="s">
        <v>6888</v>
      </c>
      <c r="L3535" s="28" t="s">
        <v>5901</v>
      </c>
      <c r="M3535" s="29"/>
      <c r="N3535" s="30">
        <v>45322</v>
      </c>
      <c r="O3535" s="28" t="s">
        <v>6889</v>
      </c>
      <c r="P3535" s="18" t="s">
        <v>6888</v>
      </c>
      <c r="Q3535" s="18" t="s">
        <v>6852</v>
      </c>
      <c r="R3535" s="18">
        <v>2.9</v>
      </c>
      <c r="T3535" s="18">
        <v>0</v>
      </c>
      <c r="U3535" s="18">
        <v>0</v>
      </c>
    </row>
    <row r="3536" spans="2:21" x14ac:dyDescent="0.4">
      <c r="B3536" s="28" t="s">
        <v>5926</v>
      </c>
      <c r="C3536" s="28" t="s">
        <v>5910</v>
      </c>
      <c r="D3536" s="28" t="s">
        <v>6842</v>
      </c>
      <c r="E3536" s="29" t="s">
        <v>201</v>
      </c>
      <c r="F3536" s="28" t="s">
        <v>5896</v>
      </c>
      <c r="G3536" s="28" t="s">
        <v>39</v>
      </c>
      <c r="H3536" s="28" t="s">
        <v>6318</v>
      </c>
      <c r="I3536" s="29" t="s">
        <v>6416</v>
      </c>
      <c r="J3536" s="28" t="s">
        <v>5843</v>
      </c>
      <c r="K3536" s="28" t="s">
        <v>6890</v>
      </c>
      <c r="L3536" s="28" t="s">
        <v>5901</v>
      </c>
      <c r="M3536" s="29"/>
      <c r="N3536" s="30">
        <v>45322</v>
      </c>
      <c r="O3536" s="28" t="s">
        <v>6891</v>
      </c>
      <c r="P3536" s="18" t="s">
        <v>6890</v>
      </c>
      <c r="Q3536" s="18" t="s">
        <v>6852</v>
      </c>
      <c r="R3536" s="18">
        <v>2.9</v>
      </c>
      <c r="T3536" s="18">
        <v>0</v>
      </c>
      <c r="U3536" s="18">
        <v>0</v>
      </c>
    </row>
    <row r="3537" spans="2:21" x14ac:dyDescent="0.4">
      <c r="B3537" s="18" t="s">
        <v>5926</v>
      </c>
      <c r="C3537" s="18" t="s">
        <v>5893</v>
      </c>
      <c r="D3537" s="18" t="s">
        <v>6842</v>
      </c>
      <c r="E3537" s="19" t="s">
        <v>206</v>
      </c>
      <c r="F3537" s="18" t="s">
        <v>5991</v>
      </c>
      <c r="G3537" s="18" t="s">
        <v>703</v>
      </c>
      <c r="H3537" s="18" t="s">
        <v>6466</v>
      </c>
      <c r="I3537" s="19" t="s">
        <v>6558</v>
      </c>
      <c r="J3537" s="18" t="s">
        <v>5899</v>
      </c>
      <c r="K3537" s="18" t="s">
        <v>15852</v>
      </c>
      <c r="L3537" s="18" t="s">
        <v>5901</v>
      </c>
      <c r="N3537" s="20">
        <v>45322</v>
      </c>
      <c r="O3537" s="18" t="s">
        <v>15853</v>
      </c>
      <c r="P3537" s="18" t="s">
        <v>15852</v>
      </c>
      <c r="Q3537" s="18" t="s">
        <v>7013</v>
      </c>
      <c r="R3537" s="18">
        <v>1.4</v>
      </c>
      <c r="T3537" s="18">
        <v>0</v>
      </c>
      <c r="U3537" s="18">
        <v>0</v>
      </c>
    </row>
    <row r="3538" spans="2:21" x14ac:dyDescent="0.4">
      <c r="B3538" s="18" t="s">
        <v>5926</v>
      </c>
      <c r="C3538" s="18" t="s">
        <v>5893</v>
      </c>
      <c r="D3538" s="18" t="s">
        <v>6842</v>
      </c>
      <c r="E3538" s="19" t="s">
        <v>206</v>
      </c>
      <c r="F3538" s="18" t="s">
        <v>5991</v>
      </c>
      <c r="G3538" s="18" t="s">
        <v>703</v>
      </c>
      <c r="H3538" s="18" t="s">
        <v>6466</v>
      </c>
      <c r="I3538" s="19" t="s">
        <v>6558</v>
      </c>
      <c r="J3538" s="18" t="s">
        <v>5904</v>
      </c>
      <c r="K3538" s="18" t="s">
        <v>15854</v>
      </c>
      <c r="L3538" s="18" t="s">
        <v>5901</v>
      </c>
      <c r="N3538" s="20">
        <v>45322</v>
      </c>
      <c r="O3538" s="18" t="s">
        <v>15855</v>
      </c>
      <c r="P3538" s="18" t="s">
        <v>15854</v>
      </c>
      <c r="Q3538" s="18" t="s">
        <v>7013</v>
      </c>
      <c r="R3538" s="18">
        <v>1.4</v>
      </c>
      <c r="T3538" s="18">
        <v>0</v>
      </c>
      <c r="U3538" s="18">
        <v>0</v>
      </c>
    </row>
    <row r="3539" spans="2:21" x14ac:dyDescent="0.4">
      <c r="B3539" s="18" t="s">
        <v>5926</v>
      </c>
      <c r="C3539" s="18" t="s">
        <v>5893</v>
      </c>
      <c r="D3539" s="18" t="s">
        <v>6842</v>
      </c>
      <c r="E3539" s="19" t="s">
        <v>206</v>
      </c>
      <c r="F3539" s="18" t="s">
        <v>5991</v>
      </c>
      <c r="G3539" s="18" t="s">
        <v>703</v>
      </c>
      <c r="H3539" s="18" t="s">
        <v>6466</v>
      </c>
      <c r="I3539" s="19" t="s">
        <v>6558</v>
      </c>
      <c r="J3539" s="18" t="s">
        <v>5843</v>
      </c>
      <c r="K3539" s="18" t="s">
        <v>15856</v>
      </c>
      <c r="L3539" s="18" t="s">
        <v>5901</v>
      </c>
      <c r="N3539" s="20">
        <v>45322</v>
      </c>
      <c r="O3539" s="18" t="s">
        <v>15857</v>
      </c>
      <c r="P3539" s="18" t="s">
        <v>15856</v>
      </c>
      <c r="Q3539" s="18" t="s">
        <v>7013</v>
      </c>
      <c r="R3539" s="18">
        <v>1.4</v>
      </c>
      <c r="T3539" s="18">
        <v>0</v>
      </c>
      <c r="U3539" s="18">
        <v>0</v>
      </c>
    </row>
    <row r="3540" spans="2:21" x14ac:dyDescent="0.4">
      <c r="B3540" s="28" t="s">
        <v>5926</v>
      </c>
      <c r="C3540" s="28" t="s">
        <v>5893</v>
      </c>
      <c r="D3540" s="28" t="s">
        <v>6842</v>
      </c>
      <c r="E3540" s="29" t="s">
        <v>206</v>
      </c>
      <c r="F3540" s="28" t="s">
        <v>5991</v>
      </c>
      <c r="G3540" s="28" t="s">
        <v>275</v>
      </c>
      <c r="H3540" s="28" t="s">
        <v>6302</v>
      </c>
      <c r="I3540" s="29" t="s">
        <v>6406</v>
      </c>
      <c r="J3540" s="28" t="s">
        <v>5899</v>
      </c>
      <c r="K3540" s="28" t="s">
        <v>7030</v>
      </c>
      <c r="L3540" s="28" t="s">
        <v>5901</v>
      </c>
      <c r="M3540" s="29"/>
      <c r="N3540" s="30">
        <v>45322</v>
      </c>
      <c r="O3540" s="28" t="s">
        <v>7031</v>
      </c>
      <c r="P3540" s="18" t="s">
        <v>7030</v>
      </c>
      <c r="Q3540" s="18" t="s">
        <v>7013</v>
      </c>
      <c r="R3540" s="18">
        <v>1.5</v>
      </c>
      <c r="T3540" s="18">
        <v>0</v>
      </c>
      <c r="U3540" s="18">
        <v>0</v>
      </c>
    </row>
    <row r="3541" spans="2:21" x14ac:dyDescent="0.4">
      <c r="B3541" s="28" t="s">
        <v>5926</v>
      </c>
      <c r="C3541" s="28" t="s">
        <v>5893</v>
      </c>
      <c r="D3541" s="28" t="s">
        <v>6842</v>
      </c>
      <c r="E3541" s="29" t="s">
        <v>206</v>
      </c>
      <c r="F3541" s="28" t="s">
        <v>5991</v>
      </c>
      <c r="G3541" s="28" t="s">
        <v>275</v>
      </c>
      <c r="H3541" s="28" t="s">
        <v>6302</v>
      </c>
      <c r="I3541" s="29" t="s">
        <v>6406</v>
      </c>
      <c r="J3541" s="28" t="s">
        <v>5904</v>
      </c>
      <c r="K3541" s="28" t="s">
        <v>7032</v>
      </c>
      <c r="L3541" s="28" t="s">
        <v>5901</v>
      </c>
      <c r="M3541" s="29"/>
      <c r="N3541" s="30">
        <v>45322</v>
      </c>
      <c r="O3541" s="28" t="s">
        <v>7033</v>
      </c>
      <c r="P3541" s="18" t="s">
        <v>7032</v>
      </c>
      <c r="Q3541" s="18" t="s">
        <v>7013</v>
      </c>
      <c r="R3541" s="18">
        <v>1.5</v>
      </c>
      <c r="T3541" s="18">
        <v>0</v>
      </c>
      <c r="U3541" s="18">
        <v>0</v>
      </c>
    </row>
    <row r="3542" spans="2:21" x14ac:dyDescent="0.4">
      <c r="B3542" s="28" t="s">
        <v>5926</v>
      </c>
      <c r="C3542" s="28" t="s">
        <v>5893</v>
      </c>
      <c r="D3542" s="28" t="s">
        <v>6842</v>
      </c>
      <c r="E3542" s="29" t="s">
        <v>206</v>
      </c>
      <c r="F3542" s="28" t="s">
        <v>5991</v>
      </c>
      <c r="G3542" s="28" t="s">
        <v>275</v>
      </c>
      <c r="H3542" s="28" t="s">
        <v>6302</v>
      </c>
      <c r="I3542" s="29" t="s">
        <v>6406</v>
      </c>
      <c r="J3542" s="28" t="s">
        <v>5843</v>
      </c>
      <c r="K3542" s="28" t="s">
        <v>7034</v>
      </c>
      <c r="L3542" s="28" t="s">
        <v>5901</v>
      </c>
      <c r="M3542" s="29"/>
      <c r="N3542" s="30">
        <v>45322</v>
      </c>
      <c r="O3542" s="28" t="s">
        <v>7035</v>
      </c>
      <c r="P3542" s="18" t="s">
        <v>7034</v>
      </c>
      <c r="Q3542" s="18" t="s">
        <v>7013</v>
      </c>
      <c r="R3542" s="18">
        <v>1.5</v>
      </c>
      <c r="T3542" s="18">
        <v>0</v>
      </c>
      <c r="U3542" s="18">
        <v>0</v>
      </c>
    </row>
    <row r="3543" spans="2:21" x14ac:dyDescent="0.4">
      <c r="B3543" s="28" t="s">
        <v>5926</v>
      </c>
      <c r="C3543" s="28" t="s">
        <v>5893</v>
      </c>
      <c r="D3543" s="28" t="s">
        <v>6842</v>
      </c>
      <c r="E3543" s="29" t="s">
        <v>206</v>
      </c>
      <c r="F3543" s="28" t="s">
        <v>5991</v>
      </c>
      <c r="G3543" s="28" t="s">
        <v>39</v>
      </c>
      <c r="H3543" s="28" t="s">
        <v>6318</v>
      </c>
      <c r="I3543" s="29" t="s">
        <v>6474</v>
      </c>
      <c r="J3543" s="28" t="s">
        <v>5899</v>
      </c>
      <c r="K3543" s="28" t="s">
        <v>7036</v>
      </c>
      <c r="L3543" s="28" t="s">
        <v>5901</v>
      </c>
      <c r="M3543" s="29"/>
      <c r="N3543" s="30">
        <v>45322</v>
      </c>
      <c r="O3543" s="28" t="s">
        <v>7037</v>
      </c>
      <c r="P3543" s="18" t="s">
        <v>7036</v>
      </c>
      <c r="Q3543" s="18" t="s">
        <v>7013</v>
      </c>
      <c r="R3543" s="18">
        <v>1.8</v>
      </c>
      <c r="T3543" s="18">
        <v>0</v>
      </c>
      <c r="U3543" s="18">
        <v>0</v>
      </c>
    </row>
    <row r="3544" spans="2:21" x14ac:dyDescent="0.4">
      <c r="B3544" s="28" t="s">
        <v>5926</v>
      </c>
      <c r="C3544" s="28" t="s">
        <v>5893</v>
      </c>
      <c r="D3544" s="28" t="s">
        <v>6842</v>
      </c>
      <c r="E3544" s="29" t="s">
        <v>206</v>
      </c>
      <c r="F3544" s="28" t="s">
        <v>5991</v>
      </c>
      <c r="G3544" s="28" t="s">
        <v>39</v>
      </c>
      <c r="H3544" s="28" t="s">
        <v>6318</v>
      </c>
      <c r="I3544" s="29" t="s">
        <v>6474</v>
      </c>
      <c r="J3544" s="28" t="s">
        <v>5904</v>
      </c>
      <c r="K3544" s="28" t="s">
        <v>7038</v>
      </c>
      <c r="L3544" s="28" t="s">
        <v>5901</v>
      </c>
      <c r="M3544" s="29"/>
      <c r="N3544" s="30">
        <v>45322</v>
      </c>
      <c r="O3544" s="28" t="s">
        <v>7039</v>
      </c>
      <c r="P3544" s="18" t="s">
        <v>7038</v>
      </c>
      <c r="Q3544" s="18" t="s">
        <v>7013</v>
      </c>
      <c r="R3544" s="18">
        <v>1.8</v>
      </c>
      <c r="T3544" s="18">
        <v>0</v>
      </c>
      <c r="U3544" s="18">
        <v>0</v>
      </c>
    </row>
    <row r="3545" spans="2:21" x14ac:dyDescent="0.4">
      <c r="B3545" s="28" t="s">
        <v>5926</v>
      </c>
      <c r="C3545" s="28" t="s">
        <v>5893</v>
      </c>
      <c r="D3545" s="28" t="s">
        <v>6842</v>
      </c>
      <c r="E3545" s="29" t="s">
        <v>206</v>
      </c>
      <c r="F3545" s="28" t="s">
        <v>5991</v>
      </c>
      <c r="G3545" s="28" t="s">
        <v>39</v>
      </c>
      <c r="H3545" s="28" t="s">
        <v>6318</v>
      </c>
      <c r="I3545" s="29" t="s">
        <v>6474</v>
      </c>
      <c r="J3545" s="28" t="s">
        <v>5843</v>
      </c>
      <c r="K3545" s="28" t="s">
        <v>7040</v>
      </c>
      <c r="L3545" s="28" t="s">
        <v>5901</v>
      </c>
      <c r="M3545" s="29"/>
      <c r="N3545" s="30">
        <v>45322</v>
      </c>
      <c r="O3545" s="28" t="s">
        <v>7041</v>
      </c>
      <c r="P3545" s="18" t="s">
        <v>7040</v>
      </c>
      <c r="Q3545" s="18" t="s">
        <v>7013</v>
      </c>
      <c r="R3545" s="18">
        <v>1.8</v>
      </c>
      <c r="T3545" s="18">
        <v>0</v>
      </c>
      <c r="U3545" s="18">
        <v>0</v>
      </c>
    </row>
    <row r="3546" spans="2:21" x14ac:dyDescent="0.4">
      <c r="B3546" s="28" t="s">
        <v>5926</v>
      </c>
      <c r="C3546" s="28" t="s">
        <v>5893</v>
      </c>
      <c r="D3546" s="28" t="s">
        <v>6842</v>
      </c>
      <c r="E3546" s="29" t="s">
        <v>206</v>
      </c>
      <c r="F3546" s="28" t="s">
        <v>5991</v>
      </c>
      <c r="G3546" s="28" t="s">
        <v>44</v>
      </c>
      <c r="H3546" s="28" t="s">
        <v>6333</v>
      </c>
      <c r="I3546" s="29" t="s">
        <v>6416</v>
      </c>
      <c r="J3546" s="28" t="s">
        <v>5899</v>
      </c>
      <c r="K3546" s="28" t="s">
        <v>7042</v>
      </c>
      <c r="L3546" s="28" t="s">
        <v>5901</v>
      </c>
      <c r="M3546" s="29"/>
      <c r="N3546" s="30">
        <v>45322</v>
      </c>
      <c r="O3546" s="28" t="s">
        <v>7043</v>
      </c>
      <c r="P3546" s="18" t="s">
        <v>7042</v>
      </c>
      <c r="Q3546" s="18" t="s">
        <v>7013</v>
      </c>
      <c r="R3546" s="18">
        <v>2.9</v>
      </c>
      <c r="T3546" s="18">
        <v>0</v>
      </c>
      <c r="U3546" s="18">
        <v>0</v>
      </c>
    </row>
    <row r="3547" spans="2:21" x14ac:dyDescent="0.4">
      <c r="B3547" s="28" t="s">
        <v>5926</v>
      </c>
      <c r="C3547" s="28" t="s">
        <v>5893</v>
      </c>
      <c r="D3547" s="28" t="s">
        <v>6842</v>
      </c>
      <c r="E3547" s="29" t="s">
        <v>206</v>
      </c>
      <c r="F3547" s="28" t="s">
        <v>5991</v>
      </c>
      <c r="G3547" s="28" t="s">
        <v>44</v>
      </c>
      <c r="H3547" s="28" t="s">
        <v>6333</v>
      </c>
      <c r="I3547" s="29" t="s">
        <v>6416</v>
      </c>
      <c r="J3547" s="28" t="s">
        <v>5904</v>
      </c>
      <c r="K3547" s="28" t="s">
        <v>7044</v>
      </c>
      <c r="L3547" s="28" t="s">
        <v>5901</v>
      </c>
      <c r="M3547" s="29"/>
      <c r="N3547" s="30">
        <v>45322</v>
      </c>
      <c r="O3547" s="28" t="s">
        <v>7045</v>
      </c>
      <c r="P3547" s="18" t="s">
        <v>7044</v>
      </c>
      <c r="Q3547" s="18" t="s">
        <v>7013</v>
      </c>
      <c r="R3547" s="18">
        <v>2.9</v>
      </c>
      <c r="T3547" s="18">
        <v>0</v>
      </c>
      <c r="U3547" s="18">
        <v>0</v>
      </c>
    </row>
    <row r="3548" spans="2:21" x14ac:dyDescent="0.4">
      <c r="B3548" s="28" t="s">
        <v>5926</v>
      </c>
      <c r="C3548" s="28" t="s">
        <v>5893</v>
      </c>
      <c r="D3548" s="28" t="s">
        <v>6842</v>
      </c>
      <c r="E3548" s="29" t="s">
        <v>206</v>
      </c>
      <c r="F3548" s="28" t="s">
        <v>5991</v>
      </c>
      <c r="G3548" s="28" t="s">
        <v>44</v>
      </c>
      <c r="H3548" s="28" t="s">
        <v>6333</v>
      </c>
      <c r="I3548" s="29" t="s">
        <v>6416</v>
      </c>
      <c r="J3548" s="28" t="s">
        <v>5843</v>
      </c>
      <c r="K3548" s="28" t="s">
        <v>7046</v>
      </c>
      <c r="L3548" s="28" t="s">
        <v>5901</v>
      </c>
      <c r="M3548" s="29"/>
      <c r="N3548" s="30">
        <v>45322</v>
      </c>
      <c r="O3548" s="28" t="s">
        <v>7047</v>
      </c>
      <c r="P3548" s="18" t="s">
        <v>7046</v>
      </c>
      <c r="Q3548" s="18" t="s">
        <v>7013</v>
      </c>
      <c r="R3548" s="18">
        <v>2.9</v>
      </c>
      <c r="T3548" s="18">
        <v>0</v>
      </c>
      <c r="U3548" s="18">
        <v>0</v>
      </c>
    </row>
    <row r="3549" spans="2:21" x14ac:dyDescent="0.4">
      <c r="B3549" s="28" t="s">
        <v>5926</v>
      </c>
      <c r="C3549" s="28" t="s">
        <v>5910</v>
      </c>
      <c r="D3549" s="28" t="s">
        <v>6842</v>
      </c>
      <c r="E3549" s="29" t="s">
        <v>202</v>
      </c>
      <c r="F3549" s="28" t="s">
        <v>5991</v>
      </c>
      <c r="G3549" s="28" t="s">
        <v>703</v>
      </c>
      <c r="H3549" s="28" t="s">
        <v>6466</v>
      </c>
      <c r="I3549" s="29" t="s">
        <v>6558</v>
      </c>
      <c r="J3549" s="28" t="s">
        <v>5899</v>
      </c>
      <c r="K3549" s="28" t="s">
        <v>6924</v>
      </c>
      <c r="L3549" s="28" t="s">
        <v>5901</v>
      </c>
      <c r="M3549" s="29"/>
      <c r="N3549" s="30">
        <v>45322</v>
      </c>
      <c r="O3549" s="28" t="s">
        <v>6925</v>
      </c>
      <c r="P3549" s="18" t="s">
        <v>6924</v>
      </c>
      <c r="Q3549" s="18" t="s">
        <v>6907</v>
      </c>
      <c r="R3549" s="18">
        <v>1.4</v>
      </c>
      <c r="T3549" s="18">
        <v>0</v>
      </c>
      <c r="U3549" s="18">
        <v>0</v>
      </c>
    </row>
    <row r="3550" spans="2:21" x14ac:dyDescent="0.4">
      <c r="B3550" s="28" t="s">
        <v>5926</v>
      </c>
      <c r="C3550" s="28" t="s">
        <v>5910</v>
      </c>
      <c r="D3550" s="28" t="s">
        <v>6842</v>
      </c>
      <c r="E3550" s="29" t="s">
        <v>202</v>
      </c>
      <c r="F3550" s="28" t="s">
        <v>5991</v>
      </c>
      <c r="G3550" s="28" t="s">
        <v>703</v>
      </c>
      <c r="H3550" s="28" t="s">
        <v>6466</v>
      </c>
      <c r="I3550" s="29" t="s">
        <v>6558</v>
      </c>
      <c r="J3550" s="28" t="s">
        <v>5904</v>
      </c>
      <c r="K3550" s="28" t="s">
        <v>6926</v>
      </c>
      <c r="L3550" s="28" t="s">
        <v>5901</v>
      </c>
      <c r="M3550" s="29"/>
      <c r="N3550" s="30">
        <v>45322</v>
      </c>
      <c r="O3550" s="28" t="s">
        <v>6927</v>
      </c>
      <c r="P3550" s="18" t="s">
        <v>6926</v>
      </c>
      <c r="Q3550" s="18" t="s">
        <v>6907</v>
      </c>
      <c r="R3550" s="18">
        <v>1.4</v>
      </c>
      <c r="T3550" s="18">
        <v>0</v>
      </c>
      <c r="U3550" s="18">
        <v>0</v>
      </c>
    </row>
    <row r="3551" spans="2:21" x14ac:dyDescent="0.4">
      <c r="B3551" s="28" t="s">
        <v>5926</v>
      </c>
      <c r="C3551" s="28" t="s">
        <v>5910</v>
      </c>
      <c r="D3551" s="28" t="s">
        <v>6842</v>
      </c>
      <c r="E3551" s="29" t="s">
        <v>202</v>
      </c>
      <c r="F3551" s="28" t="s">
        <v>5991</v>
      </c>
      <c r="G3551" s="28" t="s">
        <v>703</v>
      </c>
      <c r="H3551" s="28" t="s">
        <v>6466</v>
      </c>
      <c r="I3551" s="29" t="s">
        <v>6558</v>
      </c>
      <c r="J3551" s="28" t="s">
        <v>5843</v>
      </c>
      <c r="K3551" s="28" t="s">
        <v>6928</v>
      </c>
      <c r="L3551" s="28" t="s">
        <v>5901</v>
      </c>
      <c r="M3551" s="29"/>
      <c r="N3551" s="30">
        <v>45322</v>
      </c>
      <c r="O3551" s="28" t="s">
        <v>6929</v>
      </c>
      <c r="P3551" s="18" t="s">
        <v>6928</v>
      </c>
      <c r="Q3551" s="18" t="s">
        <v>6907</v>
      </c>
      <c r="R3551" s="18">
        <v>1.4</v>
      </c>
      <c r="T3551" s="18">
        <v>0</v>
      </c>
      <c r="U3551" s="18">
        <v>0</v>
      </c>
    </row>
    <row r="3552" spans="2:21" x14ac:dyDescent="0.4">
      <c r="B3552" s="28" t="s">
        <v>5926</v>
      </c>
      <c r="C3552" s="28" t="s">
        <v>5910</v>
      </c>
      <c r="D3552" s="28" t="s">
        <v>6842</v>
      </c>
      <c r="E3552" s="29" t="s">
        <v>202</v>
      </c>
      <c r="F3552" s="28" t="s">
        <v>5991</v>
      </c>
      <c r="G3552" s="28" t="s">
        <v>275</v>
      </c>
      <c r="H3552" s="28" t="s">
        <v>6302</v>
      </c>
      <c r="I3552" s="29" t="s">
        <v>6474</v>
      </c>
      <c r="J3552" s="28" t="s">
        <v>5899</v>
      </c>
      <c r="K3552" s="28" t="s">
        <v>6930</v>
      </c>
      <c r="L3552" s="28" t="s">
        <v>5901</v>
      </c>
      <c r="M3552" s="29"/>
      <c r="N3552" s="30">
        <v>45322</v>
      </c>
      <c r="O3552" s="28" t="s">
        <v>6931</v>
      </c>
      <c r="P3552" s="18" t="s">
        <v>6930</v>
      </c>
      <c r="Q3552" s="18" t="s">
        <v>6907</v>
      </c>
      <c r="R3552" s="18">
        <v>1.8</v>
      </c>
      <c r="T3552" s="18">
        <v>0</v>
      </c>
      <c r="U3552" s="18">
        <v>0</v>
      </c>
    </row>
    <row r="3553" spans="2:21" x14ac:dyDescent="0.4">
      <c r="B3553" s="28" t="s">
        <v>5926</v>
      </c>
      <c r="C3553" s="28" t="s">
        <v>5910</v>
      </c>
      <c r="D3553" s="28" t="s">
        <v>6842</v>
      </c>
      <c r="E3553" s="29" t="s">
        <v>202</v>
      </c>
      <c r="F3553" s="28" t="s">
        <v>5991</v>
      </c>
      <c r="G3553" s="28" t="s">
        <v>275</v>
      </c>
      <c r="H3553" s="28" t="s">
        <v>6302</v>
      </c>
      <c r="I3553" s="29" t="s">
        <v>6474</v>
      </c>
      <c r="J3553" s="28" t="s">
        <v>5904</v>
      </c>
      <c r="K3553" s="28" t="s">
        <v>6932</v>
      </c>
      <c r="L3553" s="28" t="s">
        <v>5901</v>
      </c>
      <c r="M3553" s="29"/>
      <c r="N3553" s="30">
        <v>45322</v>
      </c>
      <c r="O3553" s="28" t="s">
        <v>6933</v>
      </c>
      <c r="P3553" s="18" t="s">
        <v>6932</v>
      </c>
      <c r="Q3553" s="18" t="s">
        <v>6907</v>
      </c>
      <c r="R3553" s="18">
        <v>1.8</v>
      </c>
      <c r="T3553" s="18">
        <v>0</v>
      </c>
      <c r="U3553" s="18">
        <v>0</v>
      </c>
    </row>
    <row r="3554" spans="2:21" x14ac:dyDescent="0.4">
      <c r="B3554" s="28" t="s">
        <v>5926</v>
      </c>
      <c r="C3554" s="28" t="s">
        <v>5910</v>
      </c>
      <c r="D3554" s="28" t="s">
        <v>6842</v>
      </c>
      <c r="E3554" s="29" t="s">
        <v>202</v>
      </c>
      <c r="F3554" s="28" t="s">
        <v>5991</v>
      </c>
      <c r="G3554" s="28" t="s">
        <v>275</v>
      </c>
      <c r="H3554" s="28" t="s">
        <v>6302</v>
      </c>
      <c r="I3554" s="29" t="s">
        <v>6474</v>
      </c>
      <c r="J3554" s="28" t="s">
        <v>5843</v>
      </c>
      <c r="K3554" s="28" t="s">
        <v>6934</v>
      </c>
      <c r="L3554" s="28" t="s">
        <v>5901</v>
      </c>
      <c r="M3554" s="29"/>
      <c r="N3554" s="30">
        <v>45322</v>
      </c>
      <c r="O3554" s="28" t="s">
        <v>6935</v>
      </c>
      <c r="P3554" s="18" t="s">
        <v>6934</v>
      </c>
      <c r="Q3554" s="18" t="s">
        <v>6907</v>
      </c>
      <c r="R3554" s="18">
        <v>1.8</v>
      </c>
      <c r="T3554" s="18">
        <v>0</v>
      </c>
      <c r="U3554" s="18">
        <v>0</v>
      </c>
    </row>
    <row r="3555" spans="2:21" x14ac:dyDescent="0.4">
      <c r="B3555" s="28" t="s">
        <v>5926</v>
      </c>
      <c r="C3555" s="28" t="s">
        <v>5910</v>
      </c>
      <c r="D3555" s="28" t="s">
        <v>6842</v>
      </c>
      <c r="E3555" s="29" t="s">
        <v>202</v>
      </c>
      <c r="F3555" s="28" t="s">
        <v>5991</v>
      </c>
      <c r="G3555" s="28" t="s">
        <v>39</v>
      </c>
      <c r="H3555" s="28" t="s">
        <v>6318</v>
      </c>
      <c r="I3555" s="29" t="s">
        <v>6416</v>
      </c>
      <c r="J3555" s="28" t="s">
        <v>5899</v>
      </c>
      <c r="K3555" s="28" t="s">
        <v>6936</v>
      </c>
      <c r="L3555" s="28" t="s">
        <v>5901</v>
      </c>
      <c r="M3555" s="29"/>
      <c r="N3555" s="30">
        <v>45322</v>
      </c>
      <c r="O3555" s="28" t="s">
        <v>6937</v>
      </c>
      <c r="P3555" s="18" t="s">
        <v>6936</v>
      </c>
      <c r="Q3555" s="18" t="s">
        <v>6907</v>
      </c>
      <c r="R3555" s="18">
        <v>2.9</v>
      </c>
      <c r="T3555" s="18">
        <v>0</v>
      </c>
      <c r="U3555" s="18">
        <v>0</v>
      </c>
    </row>
    <row r="3556" spans="2:21" x14ac:dyDescent="0.4">
      <c r="B3556" s="28" t="s">
        <v>5926</v>
      </c>
      <c r="C3556" s="28" t="s">
        <v>5910</v>
      </c>
      <c r="D3556" s="28" t="s">
        <v>6842</v>
      </c>
      <c r="E3556" s="29" t="s">
        <v>202</v>
      </c>
      <c r="F3556" s="28" t="s">
        <v>5991</v>
      </c>
      <c r="G3556" s="28" t="s">
        <v>39</v>
      </c>
      <c r="H3556" s="28" t="s">
        <v>6318</v>
      </c>
      <c r="I3556" s="29" t="s">
        <v>6416</v>
      </c>
      <c r="J3556" s="28" t="s">
        <v>5904</v>
      </c>
      <c r="K3556" s="28" t="s">
        <v>6938</v>
      </c>
      <c r="L3556" s="28" t="s">
        <v>5901</v>
      </c>
      <c r="M3556" s="29"/>
      <c r="N3556" s="30">
        <v>45322</v>
      </c>
      <c r="O3556" s="28" t="s">
        <v>6939</v>
      </c>
      <c r="P3556" s="18" t="s">
        <v>6938</v>
      </c>
      <c r="Q3556" s="18" t="s">
        <v>6907</v>
      </c>
      <c r="R3556" s="18">
        <v>2.9</v>
      </c>
      <c r="T3556" s="18">
        <v>0</v>
      </c>
      <c r="U3556" s="18">
        <v>0</v>
      </c>
    </row>
    <row r="3557" spans="2:21" x14ac:dyDescent="0.4">
      <c r="B3557" s="28" t="s">
        <v>5926</v>
      </c>
      <c r="C3557" s="28" t="s">
        <v>5910</v>
      </c>
      <c r="D3557" s="28" t="s">
        <v>6842</v>
      </c>
      <c r="E3557" s="29" t="s">
        <v>202</v>
      </c>
      <c r="F3557" s="28" t="s">
        <v>5991</v>
      </c>
      <c r="G3557" s="28" t="s">
        <v>39</v>
      </c>
      <c r="H3557" s="28" t="s">
        <v>6318</v>
      </c>
      <c r="I3557" s="29" t="s">
        <v>6416</v>
      </c>
      <c r="J3557" s="28" t="s">
        <v>5843</v>
      </c>
      <c r="K3557" s="28" t="s">
        <v>6940</v>
      </c>
      <c r="L3557" s="28" t="s">
        <v>5901</v>
      </c>
      <c r="M3557" s="29"/>
      <c r="N3557" s="30">
        <v>45322</v>
      </c>
      <c r="O3557" s="28" t="s">
        <v>6941</v>
      </c>
      <c r="P3557" s="18" t="s">
        <v>6940</v>
      </c>
      <c r="Q3557" s="18" t="s">
        <v>6907</v>
      </c>
      <c r="R3557" s="18">
        <v>2.9</v>
      </c>
      <c r="T3557" s="18">
        <v>0</v>
      </c>
      <c r="U3557" s="18">
        <v>0</v>
      </c>
    </row>
    <row r="3558" spans="2:21" x14ac:dyDescent="0.4">
      <c r="B3558" s="18" t="s">
        <v>5926</v>
      </c>
      <c r="C3558" s="18" t="s">
        <v>5893</v>
      </c>
      <c r="D3558" s="18" t="s">
        <v>7954</v>
      </c>
      <c r="E3558" s="19" t="s">
        <v>297</v>
      </c>
      <c r="F3558" s="18" t="s">
        <v>5935</v>
      </c>
      <c r="G3558" s="18" t="s">
        <v>703</v>
      </c>
      <c r="H3558" s="18" t="s">
        <v>6466</v>
      </c>
      <c r="I3558" s="19" t="s">
        <v>8063</v>
      </c>
      <c r="J3558" s="18" t="s">
        <v>5899</v>
      </c>
      <c r="K3558" s="18" t="s">
        <v>17451</v>
      </c>
      <c r="L3558" s="18" t="s">
        <v>5901</v>
      </c>
      <c r="N3558" s="20">
        <v>45351</v>
      </c>
      <c r="O3558" s="18" t="s">
        <v>17452</v>
      </c>
      <c r="P3558" s="18" t="s">
        <v>17451</v>
      </c>
      <c r="Q3558" s="18" t="s">
        <v>12730</v>
      </c>
      <c r="R3558" s="18">
        <v>1.6</v>
      </c>
      <c r="T3558" s="18">
        <v>0</v>
      </c>
      <c r="U3558" s="18">
        <v>0</v>
      </c>
    </row>
    <row r="3559" spans="2:21" x14ac:dyDescent="0.4">
      <c r="B3559" s="18" t="s">
        <v>5926</v>
      </c>
      <c r="C3559" s="18" t="s">
        <v>5893</v>
      </c>
      <c r="D3559" s="18" t="s">
        <v>7954</v>
      </c>
      <c r="E3559" s="19" t="s">
        <v>297</v>
      </c>
      <c r="F3559" s="18" t="s">
        <v>5935</v>
      </c>
      <c r="G3559" s="18" t="s">
        <v>703</v>
      </c>
      <c r="H3559" s="18" t="s">
        <v>6466</v>
      </c>
      <c r="I3559" s="19" t="s">
        <v>8063</v>
      </c>
      <c r="J3559" s="18" t="s">
        <v>5904</v>
      </c>
      <c r="K3559" s="18" t="s">
        <v>17453</v>
      </c>
      <c r="L3559" s="18" t="s">
        <v>5901</v>
      </c>
      <c r="N3559" s="20">
        <v>45351</v>
      </c>
      <c r="O3559" s="18" t="s">
        <v>17454</v>
      </c>
      <c r="P3559" s="18" t="s">
        <v>17453</v>
      </c>
      <c r="Q3559" s="18" t="s">
        <v>12730</v>
      </c>
      <c r="R3559" s="18">
        <v>1.6</v>
      </c>
      <c r="T3559" s="18">
        <v>0</v>
      </c>
      <c r="U3559" s="18">
        <v>0</v>
      </c>
    </row>
    <row r="3560" spans="2:21" x14ac:dyDescent="0.4">
      <c r="B3560" s="18" t="s">
        <v>5926</v>
      </c>
      <c r="C3560" s="18" t="s">
        <v>5893</v>
      </c>
      <c r="D3560" s="18" t="s">
        <v>7954</v>
      </c>
      <c r="E3560" s="19" t="s">
        <v>297</v>
      </c>
      <c r="F3560" s="18" t="s">
        <v>5935</v>
      </c>
      <c r="G3560" s="18" t="s">
        <v>703</v>
      </c>
      <c r="H3560" s="18" t="s">
        <v>6466</v>
      </c>
      <c r="I3560" s="19" t="s">
        <v>8063</v>
      </c>
      <c r="J3560" s="18" t="s">
        <v>5843</v>
      </c>
      <c r="K3560" s="18" t="s">
        <v>17455</v>
      </c>
      <c r="L3560" s="18" t="s">
        <v>5901</v>
      </c>
      <c r="N3560" s="20">
        <v>45351</v>
      </c>
      <c r="O3560" s="18" t="s">
        <v>17456</v>
      </c>
      <c r="P3560" s="18" t="s">
        <v>17455</v>
      </c>
      <c r="Q3560" s="18" t="s">
        <v>12730</v>
      </c>
      <c r="R3560" s="18">
        <v>1.6</v>
      </c>
      <c r="T3560" s="18">
        <v>0</v>
      </c>
      <c r="U3560" s="18">
        <v>0</v>
      </c>
    </row>
    <row r="3561" spans="2:21" x14ac:dyDescent="0.4">
      <c r="B3561" s="18" t="s">
        <v>5926</v>
      </c>
      <c r="C3561" s="18" t="s">
        <v>5893</v>
      </c>
      <c r="D3561" s="18" t="s">
        <v>7954</v>
      </c>
      <c r="E3561" s="19" t="s">
        <v>297</v>
      </c>
      <c r="F3561" s="18" t="s">
        <v>5935</v>
      </c>
      <c r="G3561" s="18" t="s">
        <v>39</v>
      </c>
      <c r="H3561" s="18" t="s">
        <v>6318</v>
      </c>
      <c r="I3561" s="19" t="s">
        <v>6474</v>
      </c>
      <c r="J3561" s="18" t="s">
        <v>5899</v>
      </c>
      <c r="K3561" s="18" t="s">
        <v>13945</v>
      </c>
      <c r="L3561" s="18" t="s">
        <v>5901</v>
      </c>
      <c r="N3561" s="20">
        <v>45322</v>
      </c>
      <c r="O3561" s="18" t="s">
        <v>13946</v>
      </c>
      <c r="P3561" s="18" t="s">
        <v>13945</v>
      </c>
      <c r="Q3561" s="18" t="s">
        <v>12730</v>
      </c>
      <c r="R3561" s="18">
        <v>1.8</v>
      </c>
      <c r="T3561" s="18">
        <v>0</v>
      </c>
      <c r="U3561" s="18">
        <v>0</v>
      </c>
    </row>
    <row r="3562" spans="2:21" x14ac:dyDescent="0.4">
      <c r="B3562" s="18" t="s">
        <v>5926</v>
      </c>
      <c r="C3562" s="18" t="s">
        <v>5893</v>
      </c>
      <c r="D3562" s="18" t="s">
        <v>7954</v>
      </c>
      <c r="E3562" s="19" t="s">
        <v>297</v>
      </c>
      <c r="F3562" s="18" t="s">
        <v>5935</v>
      </c>
      <c r="G3562" s="18" t="s">
        <v>39</v>
      </c>
      <c r="H3562" s="18" t="s">
        <v>6318</v>
      </c>
      <c r="I3562" s="19" t="s">
        <v>6474</v>
      </c>
      <c r="J3562" s="18" t="s">
        <v>5904</v>
      </c>
      <c r="K3562" s="18" t="s">
        <v>13947</v>
      </c>
      <c r="L3562" s="18" t="s">
        <v>5901</v>
      </c>
      <c r="N3562" s="20">
        <v>45322</v>
      </c>
      <c r="O3562" s="18" t="s">
        <v>13948</v>
      </c>
      <c r="P3562" s="18" t="s">
        <v>13947</v>
      </c>
      <c r="Q3562" s="18" t="s">
        <v>12730</v>
      </c>
      <c r="R3562" s="18">
        <v>1.8</v>
      </c>
      <c r="T3562" s="18">
        <v>0</v>
      </c>
      <c r="U3562" s="18">
        <v>0</v>
      </c>
    </row>
    <row r="3563" spans="2:21" x14ac:dyDescent="0.4">
      <c r="B3563" s="18" t="s">
        <v>5926</v>
      </c>
      <c r="C3563" s="18" t="s">
        <v>5893</v>
      </c>
      <c r="D3563" s="18" t="s">
        <v>7954</v>
      </c>
      <c r="E3563" s="19" t="s">
        <v>297</v>
      </c>
      <c r="F3563" s="18" t="s">
        <v>5935</v>
      </c>
      <c r="G3563" s="18" t="s">
        <v>39</v>
      </c>
      <c r="H3563" s="18" t="s">
        <v>6318</v>
      </c>
      <c r="I3563" s="19" t="s">
        <v>6474</v>
      </c>
      <c r="J3563" s="18" t="s">
        <v>5843</v>
      </c>
      <c r="K3563" s="18" t="s">
        <v>13949</v>
      </c>
      <c r="L3563" s="18" t="s">
        <v>5901</v>
      </c>
      <c r="N3563" s="20">
        <v>45322</v>
      </c>
      <c r="O3563" s="18" t="s">
        <v>13950</v>
      </c>
      <c r="P3563" s="18" t="s">
        <v>13949</v>
      </c>
      <c r="Q3563" s="18" t="s">
        <v>12730</v>
      </c>
      <c r="R3563" s="18">
        <v>1.8</v>
      </c>
      <c r="T3563" s="18">
        <v>0</v>
      </c>
      <c r="U3563" s="18">
        <v>0</v>
      </c>
    </row>
    <row r="3564" spans="2:21" x14ac:dyDescent="0.4">
      <c r="B3564" s="18" t="s">
        <v>5926</v>
      </c>
      <c r="C3564" s="18" t="s">
        <v>5893</v>
      </c>
      <c r="D3564" s="18" t="s">
        <v>7954</v>
      </c>
      <c r="E3564" s="19" t="s">
        <v>297</v>
      </c>
      <c r="F3564" s="18" t="s">
        <v>5935</v>
      </c>
      <c r="G3564" s="18" t="s">
        <v>44</v>
      </c>
      <c r="H3564" s="18" t="s">
        <v>6333</v>
      </c>
      <c r="I3564" s="19" t="s">
        <v>6416</v>
      </c>
      <c r="J3564" s="18" t="s">
        <v>5899</v>
      </c>
      <c r="K3564" s="18" t="s">
        <v>13951</v>
      </c>
      <c r="L3564" s="18" t="s">
        <v>5901</v>
      </c>
      <c r="N3564" s="20">
        <v>45322</v>
      </c>
      <c r="O3564" s="18" t="s">
        <v>13952</v>
      </c>
      <c r="P3564" s="18" t="s">
        <v>13951</v>
      </c>
      <c r="Q3564" s="18" t="s">
        <v>12730</v>
      </c>
      <c r="R3564" s="18">
        <v>2.9</v>
      </c>
      <c r="T3564" s="18">
        <v>0</v>
      </c>
      <c r="U3564" s="18">
        <v>0</v>
      </c>
    </row>
    <row r="3565" spans="2:21" x14ac:dyDescent="0.4">
      <c r="B3565" s="18" t="s">
        <v>5926</v>
      </c>
      <c r="C3565" s="18" t="s">
        <v>5893</v>
      </c>
      <c r="D3565" s="18" t="s">
        <v>7954</v>
      </c>
      <c r="E3565" s="19" t="s">
        <v>297</v>
      </c>
      <c r="F3565" s="18" t="s">
        <v>5935</v>
      </c>
      <c r="G3565" s="18" t="s">
        <v>44</v>
      </c>
      <c r="H3565" s="18" t="s">
        <v>6333</v>
      </c>
      <c r="I3565" s="19" t="s">
        <v>6416</v>
      </c>
      <c r="J3565" s="18" t="s">
        <v>5904</v>
      </c>
      <c r="K3565" s="18" t="s">
        <v>13953</v>
      </c>
      <c r="L3565" s="18" t="s">
        <v>5901</v>
      </c>
      <c r="N3565" s="20">
        <v>45322</v>
      </c>
      <c r="O3565" s="18" t="s">
        <v>13954</v>
      </c>
      <c r="P3565" s="18" t="s">
        <v>13953</v>
      </c>
      <c r="Q3565" s="18" t="s">
        <v>12730</v>
      </c>
      <c r="R3565" s="18">
        <v>2.9</v>
      </c>
      <c r="T3565" s="18">
        <v>0</v>
      </c>
      <c r="U3565" s="18">
        <v>0</v>
      </c>
    </row>
    <row r="3566" spans="2:21" x14ac:dyDescent="0.4">
      <c r="B3566" s="18" t="s">
        <v>5926</v>
      </c>
      <c r="C3566" s="18" t="s">
        <v>5893</v>
      </c>
      <c r="D3566" s="18" t="s">
        <v>7954</v>
      </c>
      <c r="E3566" s="19" t="s">
        <v>297</v>
      </c>
      <c r="F3566" s="18" t="s">
        <v>5935</v>
      </c>
      <c r="G3566" s="18" t="s">
        <v>44</v>
      </c>
      <c r="H3566" s="18" t="s">
        <v>6333</v>
      </c>
      <c r="I3566" s="19" t="s">
        <v>6416</v>
      </c>
      <c r="J3566" s="18" t="s">
        <v>5843</v>
      </c>
      <c r="K3566" s="18" t="s">
        <v>13955</v>
      </c>
      <c r="L3566" s="18" t="s">
        <v>5901</v>
      </c>
      <c r="N3566" s="20">
        <v>45322</v>
      </c>
      <c r="O3566" s="18" t="s">
        <v>13956</v>
      </c>
      <c r="P3566" s="18" t="s">
        <v>13955</v>
      </c>
      <c r="Q3566" s="18" t="s">
        <v>12730</v>
      </c>
      <c r="R3566" s="18">
        <v>2.9</v>
      </c>
      <c r="T3566" s="18">
        <v>0</v>
      </c>
      <c r="U3566" s="18">
        <v>0</v>
      </c>
    </row>
    <row r="3567" spans="2:21" x14ac:dyDescent="0.4">
      <c r="B3567" s="18" t="s">
        <v>5926</v>
      </c>
      <c r="C3567" s="18" t="s">
        <v>5910</v>
      </c>
      <c r="D3567" s="18" t="s">
        <v>11471</v>
      </c>
      <c r="E3567" s="19" t="s">
        <v>313</v>
      </c>
      <c r="F3567" s="18" t="s">
        <v>5935</v>
      </c>
      <c r="G3567" s="18" t="s">
        <v>703</v>
      </c>
      <c r="H3567" s="18" t="s">
        <v>6466</v>
      </c>
      <c r="I3567" s="19" t="s">
        <v>6558</v>
      </c>
      <c r="J3567" s="18" t="s">
        <v>5899</v>
      </c>
      <c r="K3567" s="18" t="s">
        <v>14301</v>
      </c>
      <c r="L3567" s="18" t="s">
        <v>5901</v>
      </c>
      <c r="N3567" s="20">
        <v>45322</v>
      </c>
      <c r="O3567" s="18" t="s">
        <v>14302</v>
      </c>
      <c r="P3567" s="18" t="s">
        <v>14301</v>
      </c>
      <c r="Q3567" s="18" t="s">
        <v>11474</v>
      </c>
      <c r="R3567" s="18">
        <v>1.4</v>
      </c>
      <c r="T3567" s="18">
        <v>0</v>
      </c>
      <c r="U3567" s="18">
        <v>0</v>
      </c>
    </row>
    <row r="3568" spans="2:21" x14ac:dyDescent="0.4">
      <c r="B3568" s="18" t="s">
        <v>5926</v>
      </c>
      <c r="C3568" s="18" t="s">
        <v>5910</v>
      </c>
      <c r="D3568" s="18" t="s">
        <v>11471</v>
      </c>
      <c r="E3568" s="19" t="s">
        <v>313</v>
      </c>
      <c r="F3568" s="18" t="s">
        <v>5935</v>
      </c>
      <c r="G3568" s="18" t="s">
        <v>703</v>
      </c>
      <c r="H3568" s="18" t="s">
        <v>6466</v>
      </c>
      <c r="I3568" s="19" t="s">
        <v>6558</v>
      </c>
      <c r="J3568" s="18" t="s">
        <v>5904</v>
      </c>
      <c r="K3568" s="18" t="s">
        <v>14299</v>
      </c>
      <c r="L3568" s="18" t="s">
        <v>5901</v>
      </c>
      <c r="N3568" s="20">
        <v>45322</v>
      </c>
      <c r="O3568" s="18" t="s">
        <v>14300</v>
      </c>
      <c r="P3568" s="18" t="s">
        <v>14299</v>
      </c>
      <c r="Q3568" s="18" t="s">
        <v>11474</v>
      </c>
      <c r="R3568" s="18">
        <v>1.4</v>
      </c>
      <c r="T3568" s="18">
        <v>0</v>
      </c>
      <c r="U3568" s="18">
        <v>0</v>
      </c>
    </row>
    <row r="3569" spans="2:21" x14ac:dyDescent="0.4">
      <c r="B3569" s="18" t="s">
        <v>5926</v>
      </c>
      <c r="C3569" s="18" t="s">
        <v>5910</v>
      </c>
      <c r="D3569" s="18" t="s">
        <v>11471</v>
      </c>
      <c r="E3569" s="19" t="s">
        <v>313</v>
      </c>
      <c r="F3569" s="18" t="s">
        <v>5935</v>
      </c>
      <c r="G3569" s="18" t="s">
        <v>703</v>
      </c>
      <c r="H3569" s="18" t="s">
        <v>6466</v>
      </c>
      <c r="I3569" s="19" t="s">
        <v>6558</v>
      </c>
      <c r="J3569" s="18" t="s">
        <v>5843</v>
      </c>
      <c r="K3569" s="18" t="s">
        <v>14297</v>
      </c>
      <c r="L3569" s="18" t="s">
        <v>5901</v>
      </c>
      <c r="N3569" s="20">
        <v>45322</v>
      </c>
      <c r="O3569" s="18" t="s">
        <v>14298</v>
      </c>
      <c r="P3569" s="18" t="s">
        <v>14297</v>
      </c>
      <c r="Q3569" s="18" t="s">
        <v>11474</v>
      </c>
      <c r="R3569" s="18">
        <v>1.4</v>
      </c>
      <c r="T3569" s="18">
        <v>0</v>
      </c>
      <c r="U3569" s="18">
        <v>0</v>
      </c>
    </row>
    <row r="3570" spans="2:21" x14ac:dyDescent="0.4">
      <c r="B3570" s="18" t="s">
        <v>5926</v>
      </c>
      <c r="C3570" s="18" t="s">
        <v>5910</v>
      </c>
      <c r="D3570" s="18" t="s">
        <v>11471</v>
      </c>
      <c r="E3570" s="19" t="s">
        <v>313</v>
      </c>
      <c r="F3570" s="18" t="s">
        <v>5935</v>
      </c>
      <c r="G3570" s="18" t="s">
        <v>703</v>
      </c>
      <c r="H3570" s="18" t="s">
        <v>6466</v>
      </c>
      <c r="I3570" s="19" t="s">
        <v>11480</v>
      </c>
      <c r="J3570" s="18" t="s">
        <v>5899</v>
      </c>
      <c r="K3570" s="18" t="s">
        <v>11867</v>
      </c>
      <c r="L3570" s="18" t="s">
        <v>5901</v>
      </c>
      <c r="N3570" s="20">
        <v>45322</v>
      </c>
      <c r="O3570" s="18" t="s">
        <v>11868</v>
      </c>
      <c r="P3570" s="18" t="s">
        <v>11867</v>
      </c>
      <c r="Q3570" s="18" t="s">
        <v>11474</v>
      </c>
      <c r="T3570" s="18">
        <v>0</v>
      </c>
      <c r="U3570" s="18">
        <v>0</v>
      </c>
    </row>
    <row r="3571" spans="2:21" x14ac:dyDescent="0.4">
      <c r="B3571" s="18" t="s">
        <v>5926</v>
      </c>
      <c r="C3571" s="18" t="s">
        <v>5910</v>
      </c>
      <c r="D3571" s="18" t="s">
        <v>11471</v>
      </c>
      <c r="E3571" s="19" t="s">
        <v>313</v>
      </c>
      <c r="F3571" s="18" t="s">
        <v>5935</v>
      </c>
      <c r="G3571" s="18" t="s">
        <v>703</v>
      </c>
      <c r="H3571" s="18" t="s">
        <v>6466</v>
      </c>
      <c r="I3571" s="19" t="s">
        <v>11480</v>
      </c>
      <c r="J3571" s="18" t="s">
        <v>5904</v>
      </c>
      <c r="K3571" s="18" t="s">
        <v>11869</v>
      </c>
      <c r="L3571" s="18" t="s">
        <v>5901</v>
      </c>
      <c r="N3571" s="20">
        <v>45322</v>
      </c>
      <c r="O3571" s="18" t="s">
        <v>11870</v>
      </c>
      <c r="P3571" s="18" t="s">
        <v>11869</v>
      </c>
      <c r="Q3571" s="18" t="s">
        <v>11474</v>
      </c>
      <c r="T3571" s="18">
        <v>0</v>
      </c>
      <c r="U3571" s="18">
        <v>0</v>
      </c>
    </row>
    <row r="3572" spans="2:21" x14ac:dyDescent="0.4">
      <c r="B3572" s="18" t="s">
        <v>5926</v>
      </c>
      <c r="C3572" s="18" t="s">
        <v>5910</v>
      </c>
      <c r="D3572" s="18" t="s">
        <v>11471</v>
      </c>
      <c r="E3572" s="19" t="s">
        <v>313</v>
      </c>
      <c r="F3572" s="18" t="s">
        <v>5935</v>
      </c>
      <c r="G3572" s="18" t="s">
        <v>703</v>
      </c>
      <c r="H3572" s="18" t="s">
        <v>6466</v>
      </c>
      <c r="I3572" s="19" t="s">
        <v>11480</v>
      </c>
      <c r="J3572" s="18" t="s">
        <v>5843</v>
      </c>
      <c r="K3572" s="18" t="s">
        <v>11871</v>
      </c>
      <c r="L3572" s="18" t="s">
        <v>5901</v>
      </c>
      <c r="N3572" s="20">
        <v>45322</v>
      </c>
      <c r="O3572" s="18" t="s">
        <v>11872</v>
      </c>
      <c r="P3572" s="18" t="s">
        <v>11871</v>
      </c>
      <c r="Q3572" s="18" t="s">
        <v>11474</v>
      </c>
      <c r="T3572" s="18">
        <v>0</v>
      </c>
      <c r="U3572" s="18">
        <v>0</v>
      </c>
    </row>
    <row r="3573" spans="2:21" x14ac:dyDescent="0.4">
      <c r="B3573" s="18" t="s">
        <v>5926</v>
      </c>
      <c r="C3573" s="18" t="s">
        <v>5910</v>
      </c>
      <c r="D3573" s="18" t="s">
        <v>11471</v>
      </c>
      <c r="E3573" s="19" t="s">
        <v>313</v>
      </c>
      <c r="F3573" s="18" t="s">
        <v>5935</v>
      </c>
      <c r="G3573" s="18" t="s">
        <v>275</v>
      </c>
      <c r="H3573" s="18" t="s">
        <v>6302</v>
      </c>
      <c r="I3573" s="19" t="s">
        <v>6474</v>
      </c>
      <c r="J3573" s="18" t="s">
        <v>5899</v>
      </c>
      <c r="K3573" s="18" t="s">
        <v>14307</v>
      </c>
      <c r="L3573" s="18" t="s">
        <v>5901</v>
      </c>
      <c r="N3573" s="20">
        <v>45322</v>
      </c>
      <c r="O3573" s="18" t="s">
        <v>14308</v>
      </c>
      <c r="P3573" s="18" t="s">
        <v>14307</v>
      </c>
      <c r="Q3573" s="18" t="s">
        <v>11474</v>
      </c>
      <c r="R3573" s="18">
        <v>1.8</v>
      </c>
      <c r="T3573" s="18">
        <v>0</v>
      </c>
      <c r="U3573" s="18">
        <v>0</v>
      </c>
    </row>
    <row r="3574" spans="2:21" x14ac:dyDescent="0.4">
      <c r="B3574" s="18" t="s">
        <v>5926</v>
      </c>
      <c r="C3574" s="18" t="s">
        <v>5910</v>
      </c>
      <c r="D3574" s="18" t="s">
        <v>11471</v>
      </c>
      <c r="E3574" s="19" t="s">
        <v>313</v>
      </c>
      <c r="F3574" s="18" t="s">
        <v>5935</v>
      </c>
      <c r="G3574" s="18" t="s">
        <v>275</v>
      </c>
      <c r="H3574" s="18" t="s">
        <v>6302</v>
      </c>
      <c r="I3574" s="19" t="s">
        <v>6474</v>
      </c>
      <c r="J3574" s="18" t="s">
        <v>5904</v>
      </c>
      <c r="K3574" s="18" t="s">
        <v>14305</v>
      </c>
      <c r="L3574" s="18" t="s">
        <v>5901</v>
      </c>
      <c r="N3574" s="20">
        <v>45322</v>
      </c>
      <c r="O3574" s="18" t="s">
        <v>14306</v>
      </c>
      <c r="P3574" s="18" t="s">
        <v>14305</v>
      </c>
      <c r="Q3574" s="18" t="s">
        <v>11474</v>
      </c>
      <c r="R3574" s="18">
        <v>1.8</v>
      </c>
      <c r="T3574" s="18">
        <v>0</v>
      </c>
      <c r="U3574" s="18">
        <v>0</v>
      </c>
    </row>
    <row r="3575" spans="2:21" x14ac:dyDescent="0.4">
      <c r="B3575" s="18" t="s">
        <v>5926</v>
      </c>
      <c r="C3575" s="18" t="s">
        <v>5910</v>
      </c>
      <c r="D3575" s="18" t="s">
        <v>11471</v>
      </c>
      <c r="E3575" s="19" t="s">
        <v>313</v>
      </c>
      <c r="F3575" s="18" t="s">
        <v>5935</v>
      </c>
      <c r="G3575" s="18" t="s">
        <v>275</v>
      </c>
      <c r="H3575" s="18" t="s">
        <v>6302</v>
      </c>
      <c r="I3575" s="19" t="s">
        <v>6474</v>
      </c>
      <c r="J3575" s="18" t="s">
        <v>5843</v>
      </c>
      <c r="K3575" s="18" t="s">
        <v>14303</v>
      </c>
      <c r="L3575" s="18" t="s">
        <v>5901</v>
      </c>
      <c r="N3575" s="20">
        <v>45322</v>
      </c>
      <c r="O3575" s="18" t="s">
        <v>14304</v>
      </c>
      <c r="P3575" s="18" t="s">
        <v>14303</v>
      </c>
      <c r="Q3575" s="18" t="s">
        <v>11474</v>
      </c>
      <c r="R3575" s="18">
        <v>1.8</v>
      </c>
      <c r="T3575" s="18">
        <v>0</v>
      </c>
      <c r="U3575" s="18">
        <v>0</v>
      </c>
    </row>
    <row r="3576" spans="2:21" x14ac:dyDescent="0.4">
      <c r="B3576" s="18" t="s">
        <v>5926</v>
      </c>
      <c r="C3576" s="18" t="s">
        <v>5910</v>
      </c>
      <c r="D3576" s="18" t="s">
        <v>11471</v>
      </c>
      <c r="E3576" s="19" t="s">
        <v>313</v>
      </c>
      <c r="F3576" s="18" t="s">
        <v>5935</v>
      </c>
      <c r="G3576" s="18" t="s">
        <v>275</v>
      </c>
      <c r="H3576" s="18" t="s">
        <v>6302</v>
      </c>
      <c r="I3576" s="19" t="s">
        <v>11488</v>
      </c>
      <c r="J3576" s="18" t="s">
        <v>5899</v>
      </c>
      <c r="K3576" s="18" t="s">
        <v>11873</v>
      </c>
      <c r="L3576" s="18" t="s">
        <v>5901</v>
      </c>
      <c r="N3576" s="20">
        <v>45322</v>
      </c>
      <c r="O3576" s="18" t="s">
        <v>11874</v>
      </c>
      <c r="P3576" s="18" t="s">
        <v>11873</v>
      </c>
      <c r="Q3576" s="18" t="s">
        <v>11474</v>
      </c>
      <c r="T3576" s="18">
        <v>0</v>
      </c>
      <c r="U3576" s="18">
        <v>0</v>
      </c>
    </row>
    <row r="3577" spans="2:21" x14ac:dyDescent="0.4">
      <c r="B3577" s="18" t="s">
        <v>5926</v>
      </c>
      <c r="C3577" s="18" t="s">
        <v>5910</v>
      </c>
      <c r="D3577" s="18" t="s">
        <v>11471</v>
      </c>
      <c r="E3577" s="19" t="s">
        <v>313</v>
      </c>
      <c r="F3577" s="18" t="s">
        <v>5935</v>
      </c>
      <c r="G3577" s="18" t="s">
        <v>275</v>
      </c>
      <c r="H3577" s="18" t="s">
        <v>6302</v>
      </c>
      <c r="I3577" s="19" t="s">
        <v>11488</v>
      </c>
      <c r="J3577" s="18" t="s">
        <v>5904</v>
      </c>
      <c r="K3577" s="18" t="s">
        <v>11875</v>
      </c>
      <c r="L3577" s="18" t="s">
        <v>5901</v>
      </c>
      <c r="N3577" s="20">
        <v>45322</v>
      </c>
      <c r="O3577" s="18" t="s">
        <v>11876</v>
      </c>
      <c r="P3577" s="18" t="s">
        <v>11875</v>
      </c>
      <c r="Q3577" s="18" t="s">
        <v>11474</v>
      </c>
      <c r="T3577" s="18">
        <v>0</v>
      </c>
      <c r="U3577" s="18">
        <v>0</v>
      </c>
    </row>
    <row r="3578" spans="2:21" x14ac:dyDescent="0.4">
      <c r="B3578" s="18" t="s">
        <v>5926</v>
      </c>
      <c r="C3578" s="18" t="s">
        <v>5910</v>
      </c>
      <c r="D3578" s="18" t="s">
        <v>11471</v>
      </c>
      <c r="E3578" s="19" t="s">
        <v>313</v>
      </c>
      <c r="F3578" s="18" t="s">
        <v>5935</v>
      </c>
      <c r="G3578" s="18" t="s">
        <v>275</v>
      </c>
      <c r="H3578" s="18" t="s">
        <v>6302</v>
      </c>
      <c r="I3578" s="19" t="s">
        <v>11488</v>
      </c>
      <c r="J3578" s="18" t="s">
        <v>5843</v>
      </c>
      <c r="K3578" s="18" t="s">
        <v>11877</v>
      </c>
      <c r="L3578" s="18" t="s">
        <v>5901</v>
      </c>
      <c r="N3578" s="20">
        <v>45322</v>
      </c>
      <c r="O3578" s="18" t="s">
        <v>11878</v>
      </c>
      <c r="P3578" s="18" t="s">
        <v>11877</v>
      </c>
      <c r="Q3578" s="18" t="s">
        <v>11474</v>
      </c>
      <c r="T3578" s="18">
        <v>0</v>
      </c>
      <c r="U3578" s="18">
        <v>0</v>
      </c>
    </row>
    <row r="3579" spans="2:21" x14ac:dyDescent="0.4">
      <c r="B3579" s="18" t="s">
        <v>5926</v>
      </c>
      <c r="C3579" s="18" t="s">
        <v>5910</v>
      </c>
      <c r="D3579" s="18" t="s">
        <v>11471</v>
      </c>
      <c r="E3579" s="19" t="s">
        <v>313</v>
      </c>
      <c r="F3579" s="18" t="s">
        <v>5935</v>
      </c>
      <c r="G3579" s="18" t="s">
        <v>275</v>
      </c>
      <c r="H3579" s="18" t="s">
        <v>6302</v>
      </c>
      <c r="I3579" s="19" t="s">
        <v>11770</v>
      </c>
      <c r="J3579" s="18" t="s">
        <v>5899</v>
      </c>
      <c r="K3579" s="18" t="s">
        <v>11879</v>
      </c>
      <c r="L3579" s="18" t="s">
        <v>5901</v>
      </c>
      <c r="N3579" s="20">
        <v>45322</v>
      </c>
      <c r="O3579" s="18" t="s">
        <v>11880</v>
      </c>
      <c r="P3579" s="18" t="s">
        <v>11879</v>
      </c>
      <c r="Q3579" s="18" t="s">
        <v>11474</v>
      </c>
      <c r="T3579" s="18">
        <v>0</v>
      </c>
      <c r="U3579" s="18">
        <v>0</v>
      </c>
    </row>
    <row r="3580" spans="2:21" x14ac:dyDescent="0.4">
      <c r="B3580" s="18" t="s">
        <v>5926</v>
      </c>
      <c r="C3580" s="18" t="s">
        <v>5910</v>
      </c>
      <c r="D3580" s="18" t="s">
        <v>11471</v>
      </c>
      <c r="E3580" s="19" t="s">
        <v>313</v>
      </c>
      <c r="F3580" s="18" t="s">
        <v>5935</v>
      </c>
      <c r="G3580" s="18" t="s">
        <v>275</v>
      </c>
      <c r="H3580" s="18" t="s">
        <v>6302</v>
      </c>
      <c r="I3580" s="19" t="s">
        <v>11770</v>
      </c>
      <c r="J3580" s="18" t="s">
        <v>5904</v>
      </c>
      <c r="K3580" s="18" t="s">
        <v>11881</v>
      </c>
      <c r="L3580" s="18" t="s">
        <v>5901</v>
      </c>
      <c r="N3580" s="20">
        <v>45322</v>
      </c>
      <c r="O3580" s="18" t="s">
        <v>11882</v>
      </c>
      <c r="P3580" s="18" t="s">
        <v>11881</v>
      </c>
      <c r="Q3580" s="18" t="s">
        <v>11474</v>
      </c>
      <c r="T3580" s="18">
        <v>0</v>
      </c>
      <c r="U3580" s="18">
        <v>0</v>
      </c>
    </row>
    <row r="3581" spans="2:21" x14ac:dyDescent="0.4">
      <c r="B3581" s="18" t="s">
        <v>5926</v>
      </c>
      <c r="C3581" s="18" t="s">
        <v>5910</v>
      </c>
      <c r="D3581" s="18" t="s">
        <v>11471</v>
      </c>
      <c r="E3581" s="19" t="s">
        <v>313</v>
      </c>
      <c r="F3581" s="18" t="s">
        <v>5935</v>
      </c>
      <c r="G3581" s="18" t="s">
        <v>275</v>
      </c>
      <c r="H3581" s="18" t="s">
        <v>6302</v>
      </c>
      <c r="I3581" s="19" t="s">
        <v>11770</v>
      </c>
      <c r="J3581" s="18" t="s">
        <v>5843</v>
      </c>
      <c r="K3581" s="18" t="s">
        <v>11883</v>
      </c>
      <c r="L3581" s="18" t="s">
        <v>5901</v>
      </c>
      <c r="N3581" s="20">
        <v>45322</v>
      </c>
      <c r="O3581" s="18" t="s">
        <v>11884</v>
      </c>
      <c r="P3581" s="18" t="s">
        <v>11883</v>
      </c>
      <c r="Q3581" s="18" t="s">
        <v>11474</v>
      </c>
      <c r="T3581" s="18">
        <v>0</v>
      </c>
      <c r="U3581" s="18">
        <v>0</v>
      </c>
    </row>
    <row r="3582" spans="2:21" x14ac:dyDescent="0.4">
      <c r="B3582" s="18" t="s">
        <v>5926</v>
      </c>
      <c r="C3582" s="18" t="s">
        <v>5910</v>
      </c>
      <c r="D3582" s="18" t="s">
        <v>11471</v>
      </c>
      <c r="E3582" s="19" t="s">
        <v>313</v>
      </c>
      <c r="F3582" s="18" t="s">
        <v>5935</v>
      </c>
      <c r="G3582" s="18" t="s">
        <v>39</v>
      </c>
      <c r="H3582" s="18" t="s">
        <v>6318</v>
      </c>
      <c r="I3582" s="19" t="s">
        <v>6416</v>
      </c>
      <c r="J3582" s="18" t="s">
        <v>5899</v>
      </c>
      <c r="K3582" s="18" t="s">
        <v>14313</v>
      </c>
      <c r="L3582" s="18" t="s">
        <v>5901</v>
      </c>
      <c r="N3582" s="20">
        <v>45322</v>
      </c>
      <c r="O3582" s="18" t="s">
        <v>14314</v>
      </c>
      <c r="P3582" s="18" t="s">
        <v>14313</v>
      </c>
      <c r="Q3582" s="18" t="s">
        <v>11474</v>
      </c>
      <c r="R3582" s="18">
        <v>2.9</v>
      </c>
      <c r="T3582" s="18">
        <v>0</v>
      </c>
      <c r="U3582" s="18">
        <v>0</v>
      </c>
    </row>
    <row r="3583" spans="2:21" x14ac:dyDescent="0.4">
      <c r="B3583" s="18" t="s">
        <v>5926</v>
      </c>
      <c r="C3583" s="18" t="s">
        <v>5910</v>
      </c>
      <c r="D3583" s="18" t="s">
        <v>11471</v>
      </c>
      <c r="E3583" s="19" t="s">
        <v>313</v>
      </c>
      <c r="F3583" s="18" t="s">
        <v>5935</v>
      </c>
      <c r="G3583" s="18" t="s">
        <v>39</v>
      </c>
      <c r="H3583" s="18" t="s">
        <v>6318</v>
      </c>
      <c r="I3583" s="19" t="s">
        <v>6416</v>
      </c>
      <c r="J3583" s="18" t="s">
        <v>5904</v>
      </c>
      <c r="K3583" s="18" t="s">
        <v>14311</v>
      </c>
      <c r="L3583" s="18" t="s">
        <v>5901</v>
      </c>
      <c r="N3583" s="20">
        <v>45322</v>
      </c>
      <c r="O3583" s="18" t="s">
        <v>14312</v>
      </c>
      <c r="P3583" s="18" t="s">
        <v>14311</v>
      </c>
      <c r="Q3583" s="18" t="s">
        <v>11474</v>
      </c>
      <c r="R3583" s="18">
        <v>2.9</v>
      </c>
      <c r="T3583" s="18">
        <v>0</v>
      </c>
      <c r="U3583" s="18">
        <v>0</v>
      </c>
    </row>
    <row r="3584" spans="2:21" x14ac:dyDescent="0.4">
      <c r="B3584" s="18" t="s">
        <v>5926</v>
      </c>
      <c r="C3584" s="18" t="s">
        <v>5910</v>
      </c>
      <c r="D3584" s="18" t="s">
        <v>11471</v>
      </c>
      <c r="E3584" s="19" t="s">
        <v>313</v>
      </c>
      <c r="F3584" s="18" t="s">
        <v>5935</v>
      </c>
      <c r="G3584" s="18" t="s">
        <v>39</v>
      </c>
      <c r="H3584" s="18" t="s">
        <v>6318</v>
      </c>
      <c r="I3584" s="19" t="s">
        <v>6416</v>
      </c>
      <c r="J3584" s="18" t="s">
        <v>5843</v>
      </c>
      <c r="K3584" s="18" t="s">
        <v>14309</v>
      </c>
      <c r="L3584" s="18" t="s">
        <v>5901</v>
      </c>
      <c r="N3584" s="20">
        <v>45322</v>
      </c>
      <c r="O3584" s="18" t="s">
        <v>14310</v>
      </c>
      <c r="P3584" s="18" t="s">
        <v>14309</v>
      </c>
      <c r="Q3584" s="18" t="s">
        <v>11474</v>
      </c>
      <c r="R3584" s="18">
        <v>2.9</v>
      </c>
      <c r="T3584" s="18">
        <v>0</v>
      </c>
      <c r="U3584" s="18">
        <v>0</v>
      </c>
    </row>
    <row r="3585" spans="2:21" x14ac:dyDescent="0.4">
      <c r="B3585" s="18" t="s">
        <v>5926</v>
      </c>
      <c r="C3585" s="18" t="s">
        <v>5910</v>
      </c>
      <c r="D3585" s="18" t="s">
        <v>11471</v>
      </c>
      <c r="E3585" s="19" t="s">
        <v>313</v>
      </c>
      <c r="F3585" s="18" t="s">
        <v>11479</v>
      </c>
      <c r="G3585" s="18" t="s">
        <v>703</v>
      </c>
      <c r="H3585" s="18" t="s">
        <v>6466</v>
      </c>
      <c r="I3585" s="19" t="s">
        <v>6558</v>
      </c>
      <c r="J3585" s="18" t="s">
        <v>5899</v>
      </c>
      <c r="K3585" s="18" t="s">
        <v>14319</v>
      </c>
      <c r="L3585" s="18" t="s">
        <v>5901</v>
      </c>
      <c r="N3585" s="20">
        <v>45322</v>
      </c>
      <c r="O3585" s="18" t="s">
        <v>14320</v>
      </c>
      <c r="P3585" s="18" t="s">
        <v>14319</v>
      </c>
      <c r="Q3585" s="18" t="s">
        <v>11483</v>
      </c>
      <c r="R3585" s="18">
        <v>1.4</v>
      </c>
      <c r="T3585" s="18">
        <v>0</v>
      </c>
      <c r="U3585" s="18">
        <v>0</v>
      </c>
    </row>
    <row r="3586" spans="2:21" x14ac:dyDescent="0.4">
      <c r="B3586" s="18" t="s">
        <v>5926</v>
      </c>
      <c r="C3586" s="18" t="s">
        <v>5910</v>
      </c>
      <c r="D3586" s="18" t="s">
        <v>11471</v>
      </c>
      <c r="E3586" s="19" t="s">
        <v>313</v>
      </c>
      <c r="F3586" s="18" t="s">
        <v>11479</v>
      </c>
      <c r="G3586" s="18" t="s">
        <v>703</v>
      </c>
      <c r="H3586" s="18" t="s">
        <v>6466</v>
      </c>
      <c r="I3586" s="19" t="s">
        <v>6558</v>
      </c>
      <c r="J3586" s="18" t="s">
        <v>5904</v>
      </c>
      <c r="K3586" s="18" t="s">
        <v>14317</v>
      </c>
      <c r="L3586" s="18" t="s">
        <v>5901</v>
      </c>
      <c r="N3586" s="20">
        <v>45322</v>
      </c>
      <c r="O3586" s="18" t="s">
        <v>14318</v>
      </c>
      <c r="P3586" s="18" t="s">
        <v>14317</v>
      </c>
      <c r="Q3586" s="18" t="s">
        <v>11483</v>
      </c>
      <c r="R3586" s="18">
        <v>1.4</v>
      </c>
      <c r="T3586" s="18">
        <v>0</v>
      </c>
      <c r="U3586" s="18">
        <v>0</v>
      </c>
    </row>
    <row r="3587" spans="2:21" x14ac:dyDescent="0.4">
      <c r="B3587" s="18" t="s">
        <v>5926</v>
      </c>
      <c r="C3587" s="18" t="s">
        <v>5910</v>
      </c>
      <c r="D3587" s="18" t="s">
        <v>11471</v>
      </c>
      <c r="E3587" s="19" t="s">
        <v>313</v>
      </c>
      <c r="F3587" s="18" t="s">
        <v>11479</v>
      </c>
      <c r="G3587" s="18" t="s">
        <v>703</v>
      </c>
      <c r="H3587" s="18" t="s">
        <v>6466</v>
      </c>
      <c r="I3587" s="19" t="s">
        <v>6558</v>
      </c>
      <c r="J3587" s="18" t="s">
        <v>5843</v>
      </c>
      <c r="K3587" s="18" t="s">
        <v>14315</v>
      </c>
      <c r="L3587" s="18" t="s">
        <v>5901</v>
      </c>
      <c r="N3587" s="20">
        <v>45322</v>
      </c>
      <c r="O3587" s="18" t="s">
        <v>14316</v>
      </c>
      <c r="P3587" s="18" t="s">
        <v>14315</v>
      </c>
      <c r="Q3587" s="18" t="s">
        <v>11483</v>
      </c>
      <c r="R3587" s="18">
        <v>1.4</v>
      </c>
      <c r="T3587" s="18">
        <v>0</v>
      </c>
      <c r="U3587" s="18">
        <v>0</v>
      </c>
    </row>
    <row r="3588" spans="2:21" x14ac:dyDescent="0.4">
      <c r="B3588" s="18" t="s">
        <v>5926</v>
      </c>
      <c r="C3588" s="18" t="s">
        <v>5910</v>
      </c>
      <c r="D3588" s="18" t="s">
        <v>11471</v>
      </c>
      <c r="E3588" s="19" t="s">
        <v>313</v>
      </c>
      <c r="F3588" s="18" t="s">
        <v>11479</v>
      </c>
      <c r="G3588" s="18" t="s">
        <v>703</v>
      </c>
      <c r="H3588" s="18" t="s">
        <v>6466</v>
      </c>
      <c r="I3588" s="19" t="s">
        <v>11480</v>
      </c>
      <c r="J3588" s="18" t="s">
        <v>5899</v>
      </c>
      <c r="K3588" s="18" t="s">
        <v>11885</v>
      </c>
      <c r="L3588" s="18" t="s">
        <v>5901</v>
      </c>
      <c r="N3588" s="20">
        <v>45322</v>
      </c>
      <c r="O3588" s="18" t="s">
        <v>11886</v>
      </c>
      <c r="P3588" s="18" t="s">
        <v>11885</v>
      </c>
      <c r="Q3588" s="18" t="s">
        <v>11483</v>
      </c>
      <c r="T3588" s="18">
        <v>0</v>
      </c>
      <c r="U3588" s="18">
        <v>0</v>
      </c>
    </row>
    <row r="3589" spans="2:21" x14ac:dyDescent="0.4">
      <c r="B3589" s="18" t="s">
        <v>5926</v>
      </c>
      <c r="C3589" s="18" t="s">
        <v>5910</v>
      </c>
      <c r="D3589" s="18" t="s">
        <v>11471</v>
      </c>
      <c r="E3589" s="19" t="s">
        <v>313</v>
      </c>
      <c r="F3589" s="18" t="s">
        <v>11479</v>
      </c>
      <c r="G3589" s="18" t="s">
        <v>703</v>
      </c>
      <c r="H3589" s="18" t="s">
        <v>6466</v>
      </c>
      <c r="I3589" s="19" t="s">
        <v>11480</v>
      </c>
      <c r="J3589" s="18" t="s">
        <v>5904</v>
      </c>
      <c r="K3589" s="18" t="s">
        <v>11887</v>
      </c>
      <c r="L3589" s="18" t="s">
        <v>5901</v>
      </c>
      <c r="N3589" s="20">
        <v>45322</v>
      </c>
      <c r="O3589" s="18" t="s">
        <v>11888</v>
      </c>
      <c r="P3589" s="18" t="s">
        <v>11887</v>
      </c>
      <c r="Q3589" s="18" t="s">
        <v>11483</v>
      </c>
      <c r="T3589" s="18">
        <v>0</v>
      </c>
      <c r="U3589" s="18">
        <v>0</v>
      </c>
    </row>
    <row r="3590" spans="2:21" x14ac:dyDescent="0.4">
      <c r="B3590" s="18" t="s">
        <v>5926</v>
      </c>
      <c r="C3590" s="18" t="s">
        <v>5910</v>
      </c>
      <c r="D3590" s="18" t="s">
        <v>11471</v>
      </c>
      <c r="E3590" s="19" t="s">
        <v>313</v>
      </c>
      <c r="F3590" s="18" t="s">
        <v>11479</v>
      </c>
      <c r="G3590" s="18" t="s">
        <v>703</v>
      </c>
      <c r="H3590" s="18" t="s">
        <v>6466</v>
      </c>
      <c r="I3590" s="19" t="s">
        <v>11480</v>
      </c>
      <c r="J3590" s="18" t="s">
        <v>5843</v>
      </c>
      <c r="K3590" s="18" t="s">
        <v>11889</v>
      </c>
      <c r="L3590" s="18" t="s">
        <v>5901</v>
      </c>
      <c r="N3590" s="20">
        <v>45322</v>
      </c>
      <c r="O3590" s="18" t="s">
        <v>11890</v>
      </c>
      <c r="P3590" s="18" t="s">
        <v>11889</v>
      </c>
      <c r="Q3590" s="18" t="s">
        <v>11483</v>
      </c>
      <c r="T3590" s="18">
        <v>0</v>
      </c>
      <c r="U3590" s="18">
        <v>0</v>
      </c>
    </row>
    <row r="3591" spans="2:21" x14ac:dyDescent="0.4">
      <c r="B3591" s="18" t="s">
        <v>5926</v>
      </c>
      <c r="C3591" s="18" t="s">
        <v>5910</v>
      </c>
      <c r="D3591" s="18" t="s">
        <v>11471</v>
      </c>
      <c r="E3591" s="19" t="s">
        <v>313</v>
      </c>
      <c r="F3591" s="18" t="s">
        <v>11479</v>
      </c>
      <c r="G3591" s="18" t="s">
        <v>275</v>
      </c>
      <c r="H3591" s="18" t="s">
        <v>6302</v>
      </c>
      <c r="I3591" s="19" t="s">
        <v>6474</v>
      </c>
      <c r="J3591" s="18" t="s">
        <v>5899</v>
      </c>
      <c r="K3591" s="18" t="s">
        <v>14325</v>
      </c>
      <c r="L3591" s="18" t="s">
        <v>5901</v>
      </c>
      <c r="N3591" s="20">
        <v>45322</v>
      </c>
      <c r="O3591" s="18" t="s">
        <v>14326</v>
      </c>
      <c r="P3591" s="18" t="s">
        <v>14325</v>
      </c>
      <c r="Q3591" s="18" t="s">
        <v>11483</v>
      </c>
      <c r="R3591" s="18">
        <v>1.8</v>
      </c>
      <c r="T3591" s="18">
        <v>0</v>
      </c>
      <c r="U3591" s="18">
        <v>0</v>
      </c>
    </row>
    <row r="3592" spans="2:21" x14ac:dyDescent="0.4">
      <c r="B3592" s="18" t="s">
        <v>5926</v>
      </c>
      <c r="C3592" s="18" t="s">
        <v>5910</v>
      </c>
      <c r="D3592" s="18" t="s">
        <v>11471</v>
      </c>
      <c r="E3592" s="19" t="s">
        <v>313</v>
      </c>
      <c r="F3592" s="18" t="s">
        <v>11479</v>
      </c>
      <c r="G3592" s="18" t="s">
        <v>275</v>
      </c>
      <c r="H3592" s="18" t="s">
        <v>6302</v>
      </c>
      <c r="I3592" s="19" t="s">
        <v>6474</v>
      </c>
      <c r="J3592" s="18" t="s">
        <v>5904</v>
      </c>
      <c r="K3592" s="18" t="s">
        <v>14323</v>
      </c>
      <c r="L3592" s="18" t="s">
        <v>5901</v>
      </c>
      <c r="N3592" s="20">
        <v>45322</v>
      </c>
      <c r="O3592" s="18" t="s">
        <v>14324</v>
      </c>
      <c r="P3592" s="18" t="s">
        <v>14323</v>
      </c>
      <c r="Q3592" s="18" t="s">
        <v>11483</v>
      </c>
      <c r="R3592" s="18">
        <v>1.8</v>
      </c>
      <c r="T3592" s="18">
        <v>0</v>
      </c>
      <c r="U3592" s="18">
        <v>0</v>
      </c>
    </row>
    <row r="3593" spans="2:21" x14ac:dyDescent="0.4">
      <c r="B3593" s="18" t="s">
        <v>5926</v>
      </c>
      <c r="C3593" s="18" t="s">
        <v>5910</v>
      </c>
      <c r="D3593" s="18" t="s">
        <v>11471</v>
      </c>
      <c r="E3593" s="19" t="s">
        <v>313</v>
      </c>
      <c r="F3593" s="18" t="s">
        <v>11479</v>
      </c>
      <c r="G3593" s="18" t="s">
        <v>275</v>
      </c>
      <c r="H3593" s="18" t="s">
        <v>6302</v>
      </c>
      <c r="I3593" s="19" t="s">
        <v>6474</v>
      </c>
      <c r="J3593" s="18" t="s">
        <v>5843</v>
      </c>
      <c r="K3593" s="18" t="s">
        <v>14321</v>
      </c>
      <c r="L3593" s="18" t="s">
        <v>5901</v>
      </c>
      <c r="N3593" s="20">
        <v>45322</v>
      </c>
      <c r="O3593" s="18" t="s">
        <v>14322</v>
      </c>
      <c r="P3593" s="18" t="s">
        <v>14321</v>
      </c>
      <c r="Q3593" s="18" t="s">
        <v>11483</v>
      </c>
      <c r="R3593" s="18">
        <v>1.8</v>
      </c>
      <c r="T3593" s="18">
        <v>0</v>
      </c>
      <c r="U3593" s="18">
        <v>0</v>
      </c>
    </row>
    <row r="3594" spans="2:21" x14ac:dyDescent="0.4">
      <c r="B3594" s="18" t="s">
        <v>5926</v>
      </c>
      <c r="C3594" s="18" t="s">
        <v>5910</v>
      </c>
      <c r="D3594" s="18" t="s">
        <v>11471</v>
      </c>
      <c r="E3594" s="19" t="s">
        <v>313</v>
      </c>
      <c r="F3594" s="18" t="s">
        <v>11479</v>
      </c>
      <c r="G3594" s="18" t="s">
        <v>275</v>
      </c>
      <c r="H3594" s="18" t="s">
        <v>6302</v>
      </c>
      <c r="I3594" s="19" t="s">
        <v>11488</v>
      </c>
      <c r="J3594" s="18" t="s">
        <v>5899</v>
      </c>
      <c r="K3594" s="18" t="s">
        <v>11891</v>
      </c>
      <c r="L3594" s="18" t="s">
        <v>5901</v>
      </c>
      <c r="N3594" s="20">
        <v>45322</v>
      </c>
      <c r="O3594" s="18" t="s">
        <v>11892</v>
      </c>
      <c r="P3594" s="18" t="s">
        <v>11891</v>
      </c>
      <c r="Q3594" s="18" t="s">
        <v>11483</v>
      </c>
      <c r="T3594" s="18">
        <v>0</v>
      </c>
      <c r="U3594" s="18">
        <v>0</v>
      </c>
    </row>
    <row r="3595" spans="2:21" x14ac:dyDescent="0.4">
      <c r="B3595" s="18" t="s">
        <v>5926</v>
      </c>
      <c r="C3595" s="18" t="s">
        <v>5910</v>
      </c>
      <c r="D3595" s="18" t="s">
        <v>11471</v>
      </c>
      <c r="E3595" s="19" t="s">
        <v>313</v>
      </c>
      <c r="F3595" s="18" t="s">
        <v>11479</v>
      </c>
      <c r="G3595" s="18" t="s">
        <v>275</v>
      </c>
      <c r="H3595" s="18" t="s">
        <v>6302</v>
      </c>
      <c r="I3595" s="19" t="s">
        <v>11488</v>
      </c>
      <c r="J3595" s="18" t="s">
        <v>5904</v>
      </c>
      <c r="K3595" s="18" t="s">
        <v>11893</v>
      </c>
      <c r="L3595" s="18" t="s">
        <v>5901</v>
      </c>
      <c r="N3595" s="20">
        <v>45322</v>
      </c>
      <c r="O3595" s="18" t="s">
        <v>11894</v>
      </c>
      <c r="P3595" s="18" t="s">
        <v>11893</v>
      </c>
      <c r="Q3595" s="18" t="s">
        <v>11483</v>
      </c>
      <c r="T3595" s="18">
        <v>0</v>
      </c>
      <c r="U3595" s="18">
        <v>0</v>
      </c>
    </row>
    <row r="3596" spans="2:21" x14ac:dyDescent="0.4">
      <c r="B3596" s="18" t="s">
        <v>5926</v>
      </c>
      <c r="C3596" s="18" t="s">
        <v>5910</v>
      </c>
      <c r="D3596" s="18" t="s">
        <v>11471</v>
      </c>
      <c r="E3596" s="19" t="s">
        <v>313</v>
      </c>
      <c r="F3596" s="18" t="s">
        <v>11479</v>
      </c>
      <c r="G3596" s="18" t="s">
        <v>275</v>
      </c>
      <c r="H3596" s="18" t="s">
        <v>6302</v>
      </c>
      <c r="I3596" s="19" t="s">
        <v>11488</v>
      </c>
      <c r="J3596" s="18" t="s">
        <v>5843</v>
      </c>
      <c r="K3596" s="18" t="s">
        <v>11895</v>
      </c>
      <c r="L3596" s="18" t="s">
        <v>5901</v>
      </c>
      <c r="N3596" s="20">
        <v>45322</v>
      </c>
      <c r="O3596" s="18" t="s">
        <v>11896</v>
      </c>
      <c r="P3596" s="18" t="s">
        <v>11895</v>
      </c>
      <c r="Q3596" s="18" t="s">
        <v>11483</v>
      </c>
      <c r="T3596" s="18">
        <v>0</v>
      </c>
      <c r="U3596" s="18">
        <v>0</v>
      </c>
    </row>
    <row r="3597" spans="2:21" x14ac:dyDescent="0.4">
      <c r="B3597" s="18" t="s">
        <v>5926</v>
      </c>
      <c r="C3597" s="18" t="s">
        <v>5910</v>
      </c>
      <c r="D3597" s="18" t="s">
        <v>11471</v>
      </c>
      <c r="E3597" s="19" t="s">
        <v>313</v>
      </c>
      <c r="F3597" s="18" t="s">
        <v>11479</v>
      </c>
      <c r="G3597" s="18" t="s">
        <v>275</v>
      </c>
      <c r="H3597" s="18" t="s">
        <v>6302</v>
      </c>
      <c r="I3597" s="19" t="s">
        <v>11770</v>
      </c>
      <c r="J3597" s="18" t="s">
        <v>5899</v>
      </c>
      <c r="K3597" s="18" t="s">
        <v>11897</v>
      </c>
      <c r="L3597" s="18" t="s">
        <v>5901</v>
      </c>
      <c r="N3597" s="20">
        <v>45322</v>
      </c>
      <c r="O3597" s="18" t="s">
        <v>11898</v>
      </c>
      <c r="P3597" s="18" t="s">
        <v>11897</v>
      </c>
      <c r="Q3597" s="18" t="s">
        <v>11483</v>
      </c>
      <c r="T3597" s="18">
        <v>0</v>
      </c>
      <c r="U3597" s="18">
        <v>0</v>
      </c>
    </row>
    <row r="3598" spans="2:21" x14ac:dyDescent="0.4">
      <c r="B3598" s="18" t="s">
        <v>5926</v>
      </c>
      <c r="C3598" s="18" t="s">
        <v>5910</v>
      </c>
      <c r="D3598" s="18" t="s">
        <v>11471</v>
      </c>
      <c r="E3598" s="19" t="s">
        <v>313</v>
      </c>
      <c r="F3598" s="18" t="s">
        <v>11479</v>
      </c>
      <c r="G3598" s="18" t="s">
        <v>275</v>
      </c>
      <c r="H3598" s="18" t="s">
        <v>6302</v>
      </c>
      <c r="I3598" s="19" t="s">
        <v>11770</v>
      </c>
      <c r="J3598" s="18" t="s">
        <v>5904</v>
      </c>
      <c r="K3598" s="18" t="s">
        <v>11899</v>
      </c>
      <c r="L3598" s="18" t="s">
        <v>5901</v>
      </c>
      <c r="N3598" s="20">
        <v>45322</v>
      </c>
      <c r="O3598" s="18" t="s">
        <v>11900</v>
      </c>
      <c r="P3598" s="18" t="s">
        <v>11899</v>
      </c>
      <c r="Q3598" s="18" t="s">
        <v>11483</v>
      </c>
      <c r="T3598" s="18">
        <v>0</v>
      </c>
      <c r="U3598" s="18">
        <v>0</v>
      </c>
    </row>
    <row r="3599" spans="2:21" x14ac:dyDescent="0.4">
      <c r="B3599" s="18" t="s">
        <v>5926</v>
      </c>
      <c r="C3599" s="18" t="s">
        <v>5910</v>
      </c>
      <c r="D3599" s="18" t="s">
        <v>11471</v>
      </c>
      <c r="E3599" s="19" t="s">
        <v>313</v>
      </c>
      <c r="F3599" s="18" t="s">
        <v>11479</v>
      </c>
      <c r="G3599" s="18" t="s">
        <v>275</v>
      </c>
      <c r="H3599" s="18" t="s">
        <v>6302</v>
      </c>
      <c r="I3599" s="19" t="s">
        <v>11770</v>
      </c>
      <c r="J3599" s="18" t="s">
        <v>5843</v>
      </c>
      <c r="K3599" s="18" t="s">
        <v>11901</v>
      </c>
      <c r="L3599" s="18" t="s">
        <v>5901</v>
      </c>
      <c r="N3599" s="20">
        <v>45322</v>
      </c>
      <c r="O3599" s="18" t="s">
        <v>11902</v>
      </c>
      <c r="P3599" s="18" t="s">
        <v>11901</v>
      </c>
      <c r="Q3599" s="18" t="s">
        <v>11483</v>
      </c>
      <c r="T3599" s="18">
        <v>0</v>
      </c>
      <c r="U3599" s="18">
        <v>0</v>
      </c>
    </row>
    <row r="3600" spans="2:21" x14ac:dyDescent="0.4">
      <c r="B3600" s="18" t="s">
        <v>5926</v>
      </c>
      <c r="C3600" s="18" t="s">
        <v>5910</v>
      </c>
      <c r="D3600" s="18" t="s">
        <v>11471</v>
      </c>
      <c r="E3600" s="19" t="s">
        <v>313</v>
      </c>
      <c r="F3600" s="18" t="s">
        <v>11479</v>
      </c>
      <c r="G3600" s="18" t="s">
        <v>39</v>
      </c>
      <c r="H3600" s="18" t="s">
        <v>6318</v>
      </c>
      <c r="I3600" s="19" t="s">
        <v>6416</v>
      </c>
      <c r="J3600" s="18" t="s">
        <v>5899</v>
      </c>
      <c r="K3600" s="18" t="s">
        <v>14331</v>
      </c>
      <c r="L3600" s="18" t="s">
        <v>5901</v>
      </c>
      <c r="N3600" s="20">
        <v>45322</v>
      </c>
      <c r="O3600" s="18" t="s">
        <v>14332</v>
      </c>
      <c r="P3600" s="18" t="s">
        <v>14331</v>
      </c>
      <c r="Q3600" s="18" t="s">
        <v>11483</v>
      </c>
      <c r="R3600" s="18">
        <v>2.9</v>
      </c>
      <c r="T3600" s="18">
        <v>0</v>
      </c>
      <c r="U3600" s="18">
        <v>0</v>
      </c>
    </row>
    <row r="3601" spans="2:21" x14ac:dyDescent="0.4">
      <c r="B3601" s="18" t="s">
        <v>5926</v>
      </c>
      <c r="C3601" s="18" t="s">
        <v>5910</v>
      </c>
      <c r="D3601" s="18" t="s">
        <v>11471</v>
      </c>
      <c r="E3601" s="19" t="s">
        <v>313</v>
      </c>
      <c r="F3601" s="18" t="s">
        <v>11479</v>
      </c>
      <c r="G3601" s="18" t="s">
        <v>39</v>
      </c>
      <c r="H3601" s="18" t="s">
        <v>6318</v>
      </c>
      <c r="I3601" s="19" t="s">
        <v>6416</v>
      </c>
      <c r="J3601" s="18" t="s">
        <v>5904</v>
      </c>
      <c r="K3601" s="18" t="s">
        <v>14329</v>
      </c>
      <c r="L3601" s="18" t="s">
        <v>5901</v>
      </c>
      <c r="N3601" s="20">
        <v>45322</v>
      </c>
      <c r="O3601" s="18" t="s">
        <v>14330</v>
      </c>
      <c r="P3601" s="18" t="s">
        <v>14329</v>
      </c>
      <c r="Q3601" s="18" t="s">
        <v>11483</v>
      </c>
      <c r="R3601" s="18">
        <v>2.9</v>
      </c>
      <c r="T3601" s="18">
        <v>0</v>
      </c>
      <c r="U3601" s="18">
        <v>0</v>
      </c>
    </row>
    <row r="3602" spans="2:21" x14ac:dyDescent="0.4">
      <c r="B3602" s="18" t="s">
        <v>5926</v>
      </c>
      <c r="C3602" s="18" t="s">
        <v>5910</v>
      </c>
      <c r="D3602" s="18" t="s">
        <v>11471</v>
      </c>
      <c r="E3602" s="19" t="s">
        <v>313</v>
      </c>
      <c r="F3602" s="18" t="s">
        <v>11479</v>
      </c>
      <c r="G3602" s="18" t="s">
        <v>39</v>
      </c>
      <c r="H3602" s="18" t="s">
        <v>6318</v>
      </c>
      <c r="I3602" s="19" t="s">
        <v>6416</v>
      </c>
      <c r="J3602" s="18" t="s">
        <v>5843</v>
      </c>
      <c r="K3602" s="18" t="s">
        <v>14327</v>
      </c>
      <c r="L3602" s="18" t="s">
        <v>5901</v>
      </c>
      <c r="N3602" s="20">
        <v>45322</v>
      </c>
      <c r="O3602" s="18" t="s">
        <v>14328</v>
      </c>
      <c r="P3602" s="18" t="s">
        <v>14327</v>
      </c>
      <c r="Q3602" s="18" t="s">
        <v>11483</v>
      </c>
      <c r="R3602" s="18">
        <v>2.9</v>
      </c>
      <c r="T3602" s="18">
        <v>0</v>
      </c>
      <c r="U3602" s="18">
        <v>0</v>
      </c>
    </row>
    <row r="3603" spans="2:21" x14ac:dyDescent="0.4">
      <c r="B3603" s="18" t="s">
        <v>5926</v>
      </c>
      <c r="C3603" s="18" t="s">
        <v>5910</v>
      </c>
      <c r="D3603" s="18" t="s">
        <v>11471</v>
      </c>
      <c r="E3603" s="19" t="s">
        <v>315</v>
      </c>
      <c r="F3603" s="18" t="s">
        <v>5935</v>
      </c>
      <c r="G3603" s="18" t="s">
        <v>703</v>
      </c>
      <c r="H3603" s="18" t="s">
        <v>6466</v>
      </c>
      <c r="I3603" s="19" t="s">
        <v>6558</v>
      </c>
      <c r="J3603" s="18" t="s">
        <v>5899</v>
      </c>
      <c r="K3603" s="18" t="s">
        <v>14337</v>
      </c>
      <c r="L3603" s="18" t="s">
        <v>5901</v>
      </c>
      <c r="N3603" s="20">
        <v>45322</v>
      </c>
      <c r="O3603" s="18" t="s">
        <v>14338</v>
      </c>
      <c r="P3603" s="18" t="s">
        <v>14337</v>
      </c>
      <c r="Q3603" s="18" t="s">
        <v>11524</v>
      </c>
      <c r="R3603" s="18">
        <v>1.4</v>
      </c>
      <c r="T3603" s="18">
        <v>0</v>
      </c>
      <c r="U3603" s="18">
        <v>0</v>
      </c>
    </row>
    <row r="3604" spans="2:21" x14ac:dyDescent="0.4">
      <c r="B3604" s="18" t="s">
        <v>5926</v>
      </c>
      <c r="C3604" s="18" t="s">
        <v>5910</v>
      </c>
      <c r="D3604" s="18" t="s">
        <v>11471</v>
      </c>
      <c r="E3604" s="19" t="s">
        <v>315</v>
      </c>
      <c r="F3604" s="18" t="s">
        <v>5935</v>
      </c>
      <c r="G3604" s="18" t="s">
        <v>703</v>
      </c>
      <c r="H3604" s="18" t="s">
        <v>6466</v>
      </c>
      <c r="I3604" s="19" t="s">
        <v>6558</v>
      </c>
      <c r="J3604" s="18" t="s">
        <v>5904</v>
      </c>
      <c r="K3604" s="18" t="s">
        <v>14335</v>
      </c>
      <c r="L3604" s="18" t="s">
        <v>5901</v>
      </c>
      <c r="N3604" s="20">
        <v>45322</v>
      </c>
      <c r="O3604" s="18" t="s">
        <v>14336</v>
      </c>
      <c r="P3604" s="18" t="s">
        <v>14335</v>
      </c>
      <c r="Q3604" s="18" t="s">
        <v>11524</v>
      </c>
      <c r="R3604" s="18">
        <v>1.4</v>
      </c>
      <c r="T3604" s="18">
        <v>0</v>
      </c>
      <c r="U3604" s="18">
        <v>0</v>
      </c>
    </row>
    <row r="3605" spans="2:21" x14ac:dyDescent="0.4">
      <c r="B3605" s="18" t="s">
        <v>5926</v>
      </c>
      <c r="C3605" s="18" t="s">
        <v>5910</v>
      </c>
      <c r="D3605" s="18" t="s">
        <v>11471</v>
      </c>
      <c r="E3605" s="19" t="s">
        <v>315</v>
      </c>
      <c r="F3605" s="18" t="s">
        <v>5935</v>
      </c>
      <c r="G3605" s="18" t="s">
        <v>703</v>
      </c>
      <c r="H3605" s="18" t="s">
        <v>6466</v>
      </c>
      <c r="I3605" s="19" t="s">
        <v>6558</v>
      </c>
      <c r="J3605" s="18" t="s">
        <v>5843</v>
      </c>
      <c r="K3605" s="18" t="s">
        <v>14333</v>
      </c>
      <c r="L3605" s="18" t="s">
        <v>5901</v>
      </c>
      <c r="N3605" s="20">
        <v>45322</v>
      </c>
      <c r="O3605" s="18" t="s">
        <v>14334</v>
      </c>
      <c r="P3605" s="18" t="s">
        <v>14333</v>
      </c>
      <c r="Q3605" s="18" t="s">
        <v>11524</v>
      </c>
      <c r="R3605" s="18">
        <v>1.4</v>
      </c>
      <c r="T3605" s="18">
        <v>0</v>
      </c>
      <c r="U3605" s="18">
        <v>0</v>
      </c>
    </row>
    <row r="3606" spans="2:21" x14ac:dyDescent="0.4">
      <c r="B3606" s="18" t="s">
        <v>5926</v>
      </c>
      <c r="C3606" s="18" t="s">
        <v>5910</v>
      </c>
      <c r="D3606" s="18" t="s">
        <v>11471</v>
      </c>
      <c r="E3606" s="19" t="s">
        <v>315</v>
      </c>
      <c r="F3606" s="18" t="s">
        <v>5935</v>
      </c>
      <c r="G3606" s="18" t="s">
        <v>703</v>
      </c>
      <c r="H3606" s="18" t="s">
        <v>6466</v>
      </c>
      <c r="I3606" s="19" t="s">
        <v>11480</v>
      </c>
      <c r="J3606" s="18" t="s">
        <v>5899</v>
      </c>
      <c r="K3606" s="18" t="s">
        <v>11903</v>
      </c>
      <c r="L3606" s="18" t="s">
        <v>5901</v>
      </c>
      <c r="N3606" s="20">
        <v>45322</v>
      </c>
      <c r="O3606" s="18" t="s">
        <v>11904</v>
      </c>
      <c r="P3606" s="18" t="s">
        <v>11903</v>
      </c>
      <c r="Q3606" s="18" t="s">
        <v>11524</v>
      </c>
      <c r="T3606" s="18">
        <v>0</v>
      </c>
      <c r="U3606" s="18">
        <v>0</v>
      </c>
    </row>
    <row r="3607" spans="2:21" x14ac:dyDescent="0.4">
      <c r="B3607" s="18" t="s">
        <v>5926</v>
      </c>
      <c r="C3607" s="18" t="s">
        <v>5910</v>
      </c>
      <c r="D3607" s="18" t="s">
        <v>11471</v>
      </c>
      <c r="E3607" s="19" t="s">
        <v>315</v>
      </c>
      <c r="F3607" s="18" t="s">
        <v>5935</v>
      </c>
      <c r="G3607" s="18" t="s">
        <v>703</v>
      </c>
      <c r="H3607" s="18" t="s">
        <v>6466</v>
      </c>
      <c r="I3607" s="19" t="s">
        <v>11480</v>
      </c>
      <c r="J3607" s="18" t="s">
        <v>5904</v>
      </c>
      <c r="K3607" s="18" t="s">
        <v>11905</v>
      </c>
      <c r="L3607" s="18" t="s">
        <v>5901</v>
      </c>
      <c r="N3607" s="20">
        <v>45322</v>
      </c>
      <c r="O3607" s="18" t="s">
        <v>11906</v>
      </c>
      <c r="P3607" s="18" t="s">
        <v>11905</v>
      </c>
      <c r="Q3607" s="18" t="s">
        <v>11524</v>
      </c>
      <c r="T3607" s="18">
        <v>0</v>
      </c>
      <c r="U3607" s="18">
        <v>0</v>
      </c>
    </row>
    <row r="3608" spans="2:21" x14ac:dyDescent="0.4">
      <c r="B3608" s="18" t="s">
        <v>5926</v>
      </c>
      <c r="C3608" s="18" t="s">
        <v>5910</v>
      </c>
      <c r="D3608" s="18" t="s">
        <v>11471</v>
      </c>
      <c r="E3608" s="19" t="s">
        <v>315</v>
      </c>
      <c r="F3608" s="18" t="s">
        <v>5935</v>
      </c>
      <c r="G3608" s="18" t="s">
        <v>703</v>
      </c>
      <c r="H3608" s="18" t="s">
        <v>6466</v>
      </c>
      <c r="I3608" s="19" t="s">
        <v>11480</v>
      </c>
      <c r="J3608" s="18" t="s">
        <v>5843</v>
      </c>
      <c r="K3608" s="18" t="s">
        <v>11907</v>
      </c>
      <c r="L3608" s="18" t="s">
        <v>5901</v>
      </c>
      <c r="N3608" s="20">
        <v>45322</v>
      </c>
      <c r="O3608" s="18" t="s">
        <v>11908</v>
      </c>
      <c r="P3608" s="18" t="s">
        <v>11907</v>
      </c>
      <c r="Q3608" s="18" t="s">
        <v>11524</v>
      </c>
      <c r="T3608" s="18">
        <v>0</v>
      </c>
      <c r="U3608" s="18">
        <v>0</v>
      </c>
    </row>
    <row r="3609" spans="2:21" x14ac:dyDescent="0.4">
      <c r="B3609" s="18" t="s">
        <v>5926</v>
      </c>
      <c r="C3609" s="18" t="s">
        <v>5910</v>
      </c>
      <c r="D3609" s="18" t="s">
        <v>11471</v>
      </c>
      <c r="E3609" s="19" t="s">
        <v>315</v>
      </c>
      <c r="F3609" s="18" t="s">
        <v>5935</v>
      </c>
      <c r="G3609" s="18" t="s">
        <v>275</v>
      </c>
      <c r="H3609" s="18" t="s">
        <v>6302</v>
      </c>
      <c r="I3609" s="19" t="s">
        <v>6474</v>
      </c>
      <c r="J3609" s="18" t="s">
        <v>5899</v>
      </c>
      <c r="K3609" s="18" t="s">
        <v>14343</v>
      </c>
      <c r="L3609" s="18" t="s">
        <v>5901</v>
      </c>
      <c r="N3609" s="20">
        <v>45322</v>
      </c>
      <c r="O3609" s="18" t="s">
        <v>14344</v>
      </c>
      <c r="P3609" s="18" t="s">
        <v>14343</v>
      </c>
      <c r="Q3609" s="18" t="s">
        <v>11524</v>
      </c>
      <c r="R3609" s="18">
        <v>1.8</v>
      </c>
      <c r="T3609" s="18">
        <v>0</v>
      </c>
      <c r="U3609" s="18">
        <v>0</v>
      </c>
    </row>
    <row r="3610" spans="2:21" x14ac:dyDescent="0.4">
      <c r="B3610" s="18" t="s">
        <v>5926</v>
      </c>
      <c r="C3610" s="18" t="s">
        <v>5910</v>
      </c>
      <c r="D3610" s="18" t="s">
        <v>11471</v>
      </c>
      <c r="E3610" s="19" t="s">
        <v>315</v>
      </c>
      <c r="F3610" s="18" t="s">
        <v>5935</v>
      </c>
      <c r="G3610" s="18" t="s">
        <v>275</v>
      </c>
      <c r="H3610" s="18" t="s">
        <v>6302</v>
      </c>
      <c r="I3610" s="19" t="s">
        <v>6474</v>
      </c>
      <c r="J3610" s="18" t="s">
        <v>5904</v>
      </c>
      <c r="K3610" s="18" t="s">
        <v>14341</v>
      </c>
      <c r="L3610" s="18" t="s">
        <v>5901</v>
      </c>
      <c r="N3610" s="20">
        <v>45322</v>
      </c>
      <c r="O3610" s="18" t="s">
        <v>14342</v>
      </c>
      <c r="P3610" s="18" t="s">
        <v>14341</v>
      </c>
      <c r="Q3610" s="18" t="s">
        <v>11524</v>
      </c>
      <c r="R3610" s="18">
        <v>1.8</v>
      </c>
      <c r="T3610" s="18">
        <v>0</v>
      </c>
      <c r="U3610" s="18">
        <v>0</v>
      </c>
    </row>
    <row r="3611" spans="2:21" x14ac:dyDescent="0.4">
      <c r="B3611" s="18" t="s">
        <v>5926</v>
      </c>
      <c r="C3611" s="18" t="s">
        <v>5910</v>
      </c>
      <c r="D3611" s="18" t="s">
        <v>11471</v>
      </c>
      <c r="E3611" s="19" t="s">
        <v>315</v>
      </c>
      <c r="F3611" s="18" t="s">
        <v>5935</v>
      </c>
      <c r="G3611" s="18" t="s">
        <v>275</v>
      </c>
      <c r="H3611" s="18" t="s">
        <v>6302</v>
      </c>
      <c r="I3611" s="19" t="s">
        <v>6474</v>
      </c>
      <c r="J3611" s="18" t="s">
        <v>5843</v>
      </c>
      <c r="K3611" s="18" t="s">
        <v>14339</v>
      </c>
      <c r="L3611" s="18" t="s">
        <v>5901</v>
      </c>
      <c r="N3611" s="20">
        <v>45322</v>
      </c>
      <c r="O3611" s="18" t="s">
        <v>14340</v>
      </c>
      <c r="P3611" s="18" t="s">
        <v>14339</v>
      </c>
      <c r="Q3611" s="18" t="s">
        <v>11524</v>
      </c>
      <c r="R3611" s="18">
        <v>1.8</v>
      </c>
      <c r="T3611" s="18">
        <v>0</v>
      </c>
      <c r="U3611" s="18">
        <v>0</v>
      </c>
    </row>
    <row r="3612" spans="2:21" x14ac:dyDescent="0.4">
      <c r="B3612" s="18" t="s">
        <v>5926</v>
      </c>
      <c r="C3612" s="18" t="s">
        <v>5910</v>
      </c>
      <c r="D3612" s="18" t="s">
        <v>11471</v>
      </c>
      <c r="E3612" s="19" t="s">
        <v>315</v>
      </c>
      <c r="F3612" s="18" t="s">
        <v>5935</v>
      </c>
      <c r="G3612" s="18" t="s">
        <v>275</v>
      </c>
      <c r="H3612" s="18" t="s">
        <v>6302</v>
      </c>
      <c r="I3612" s="19" t="s">
        <v>11488</v>
      </c>
      <c r="J3612" s="18" t="s">
        <v>5899</v>
      </c>
      <c r="K3612" s="18" t="s">
        <v>11909</v>
      </c>
      <c r="L3612" s="18" t="s">
        <v>5901</v>
      </c>
      <c r="N3612" s="20">
        <v>45322</v>
      </c>
      <c r="O3612" s="18" t="s">
        <v>11910</v>
      </c>
      <c r="P3612" s="18" t="s">
        <v>11909</v>
      </c>
      <c r="Q3612" s="18" t="s">
        <v>11524</v>
      </c>
      <c r="T3612" s="18">
        <v>0</v>
      </c>
      <c r="U3612" s="18">
        <v>0</v>
      </c>
    </row>
    <row r="3613" spans="2:21" x14ac:dyDescent="0.4">
      <c r="B3613" s="18" t="s">
        <v>5926</v>
      </c>
      <c r="C3613" s="18" t="s">
        <v>5910</v>
      </c>
      <c r="D3613" s="18" t="s">
        <v>11471</v>
      </c>
      <c r="E3613" s="19" t="s">
        <v>315</v>
      </c>
      <c r="F3613" s="18" t="s">
        <v>5935</v>
      </c>
      <c r="G3613" s="18" t="s">
        <v>275</v>
      </c>
      <c r="H3613" s="18" t="s">
        <v>6302</v>
      </c>
      <c r="I3613" s="19" t="s">
        <v>11488</v>
      </c>
      <c r="J3613" s="18" t="s">
        <v>5904</v>
      </c>
      <c r="K3613" s="18" t="s">
        <v>11911</v>
      </c>
      <c r="L3613" s="18" t="s">
        <v>5901</v>
      </c>
      <c r="N3613" s="20">
        <v>45322</v>
      </c>
      <c r="O3613" s="18" t="s">
        <v>11912</v>
      </c>
      <c r="P3613" s="18" t="s">
        <v>11911</v>
      </c>
      <c r="Q3613" s="18" t="s">
        <v>11524</v>
      </c>
      <c r="T3613" s="18">
        <v>0</v>
      </c>
      <c r="U3613" s="18">
        <v>0</v>
      </c>
    </row>
    <row r="3614" spans="2:21" x14ac:dyDescent="0.4">
      <c r="B3614" s="18" t="s">
        <v>5926</v>
      </c>
      <c r="C3614" s="18" t="s">
        <v>5910</v>
      </c>
      <c r="D3614" s="18" t="s">
        <v>11471</v>
      </c>
      <c r="E3614" s="19" t="s">
        <v>315</v>
      </c>
      <c r="F3614" s="18" t="s">
        <v>5935</v>
      </c>
      <c r="G3614" s="18" t="s">
        <v>275</v>
      </c>
      <c r="H3614" s="18" t="s">
        <v>6302</v>
      </c>
      <c r="I3614" s="19" t="s">
        <v>11488</v>
      </c>
      <c r="J3614" s="18" t="s">
        <v>5843</v>
      </c>
      <c r="K3614" s="18" t="s">
        <v>11913</v>
      </c>
      <c r="L3614" s="18" t="s">
        <v>5901</v>
      </c>
      <c r="N3614" s="20">
        <v>45322</v>
      </c>
      <c r="O3614" s="18" t="s">
        <v>11914</v>
      </c>
      <c r="P3614" s="18" t="s">
        <v>11913</v>
      </c>
      <c r="Q3614" s="18" t="s">
        <v>11524</v>
      </c>
      <c r="T3614" s="18">
        <v>0</v>
      </c>
      <c r="U3614" s="18">
        <v>0</v>
      </c>
    </row>
    <row r="3615" spans="2:21" x14ac:dyDescent="0.4">
      <c r="B3615" s="18" t="s">
        <v>5926</v>
      </c>
      <c r="C3615" s="18" t="s">
        <v>5910</v>
      </c>
      <c r="D3615" s="18" t="s">
        <v>11471</v>
      </c>
      <c r="E3615" s="19" t="s">
        <v>315</v>
      </c>
      <c r="F3615" s="18" t="s">
        <v>5935</v>
      </c>
      <c r="G3615" s="18" t="s">
        <v>275</v>
      </c>
      <c r="H3615" s="18" t="s">
        <v>6302</v>
      </c>
      <c r="I3615" s="19" t="s">
        <v>11770</v>
      </c>
      <c r="J3615" s="18" t="s">
        <v>5899</v>
      </c>
      <c r="K3615" s="18" t="s">
        <v>11915</v>
      </c>
      <c r="L3615" s="18" t="s">
        <v>5901</v>
      </c>
      <c r="N3615" s="20">
        <v>45322</v>
      </c>
      <c r="O3615" s="18" t="s">
        <v>11916</v>
      </c>
      <c r="P3615" s="18" t="s">
        <v>11915</v>
      </c>
      <c r="Q3615" s="18" t="s">
        <v>11524</v>
      </c>
      <c r="T3615" s="18">
        <v>0</v>
      </c>
      <c r="U3615" s="18">
        <v>0</v>
      </c>
    </row>
    <row r="3616" spans="2:21" x14ac:dyDescent="0.4">
      <c r="B3616" s="18" t="s">
        <v>5926</v>
      </c>
      <c r="C3616" s="18" t="s">
        <v>5910</v>
      </c>
      <c r="D3616" s="18" t="s">
        <v>11471</v>
      </c>
      <c r="E3616" s="19" t="s">
        <v>315</v>
      </c>
      <c r="F3616" s="18" t="s">
        <v>5935</v>
      </c>
      <c r="G3616" s="18" t="s">
        <v>275</v>
      </c>
      <c r="H3616" s="18" t="s">
        <v>6302</v>
      </c>
      <c r="I3616" s="19" t="s">
        <v>11770</v>
      </c>
      <c r="J3616" s="18" t="s">
        <v>5904</v>
      </c>
      <c r="K3616" s="18" t="s">
        <v>11917</v>
      </c>
      <c r="L3616" s="18" t="s">
        <v>5901</v>
      </c>
      <c r="N3616" s="20">
        <v>45322</v>
      </c>
      <c r="O3616" s="18" t="s">
        <v>11918</v>
      </c>
      <c r="P3616" s="18" t="s">
        <v>11917</v>
      </c>
      <c r="Q3616" s="18" t="s">
        <v>11524</v>
      </c>
      <c r="T3616" s="18">
        <v>0</v>
      </c>
      <c r="U3616" s="18">
        <v>0</v>
      </c>
    </row>
    <row r="3617" spans="2:21" x14ac:dyDescent="0.4">
      <c r="B3617" s="18" t="s">
        <v>5926</v>
      </c>
      <c r="C3617" s="18" t="s">
        <v>5910</v>
      </c>
      <c r="D3617" s="18" t="s">
        <v>11471</v>
      </c>
      <c r="E3617" s="19" t="s">
        <v>315</v>
      </c>
      <c r="F3617" s="18" t="s">
        <v>5935</v>
      </c>
      <c r="G3617" s="18" t="s">
        <v>275</v>
      </c>
      <c r="H3617" s="18" t="s">
        <v>6302</v>
      </c>
      <c r="I3617" s="19" t="s">
        <v>11770</v>
      </c>
      <c r="J3617" s="18" t="s">
        <v>5843</v>
      </c>
      <c r="K3617" s="18" t="s">
        <v>11919</v>
      </c>
      <c r="L3617" s="18" t="s">
        <v>5901</v>
      </c>
      <c r="N3617" s="20">
        <v>45322</v>
      </c>
      <c r="O3617" s="18" t="s">
        <v>11920</v>
      </c>
      <c r="P3617" s="18" t="s">
        <v>11919</v>
      </c>
      <c r="Q3617" s="18" t="s">
        <v>11524</v>
      </c>
      <c r="T3617" s="18">
        <v>0</v>
      </c>
      <c r="U3617" s="18">
        <v>0</v>
      </c>
    </row>
    <row r="3618" spans="2:21" x14ac:dyDescent="0.4">
      <c r="B3618" s="18" t="s">
        <v>5926</v>
      </c>
      <c r="C3618" s="18" t="s">
        <v>5910</v>
      </c>
      <c r="D3618" s="18" t="s">
        <v>11471</v>
      </c>
      <c r="E3618" s="19" t="s">
        <v>315</v>
      </c>
      <c r="F3618" s="18" t="s">
        <v>5935</v>
      </c>
      <c r="G3618" s="18" t="s">
        <v>39</v>
      </c>
      <c r="H3618" s="18" t="s">
        <v>6318</v>
      </c>
      <c r="I3618" s="19" t="s">
        <v>6416</v>
      </c>
      <c r="J3618" s="18" t="s">
        <v>5899</v>
      </c>
      <c r="K3618" s="18" t="s">
        <v>14349</v>
      </c>
      <c r="L3618" s="18" t="s">
        <v>5901</v>
      </c>
      <c r="N3618" s="20">
        <v>45322</v>
      </c>
      <c r="O3618" s="18" t="s">
        <v>14350</v>
      </c>
      <c r="P3618" s="18" t="s">
        <v>14349</v>
      </c>
      <c r="Q3618" s="18" t="s">
        <v>11524</v>
      </c>
      <c r="R3618" s="18">
        <v>2.9</v>
      </c>
      <c r="T3618" s="18">
        <v>0</v>
      </c>
      <c r="U3618" s="18">
        <v>0</v>
      </c>
    </row>
    <row r="3619" spans="2:21" x14ac:dyDescent="0.4">
      <c r="B3619" s="18" t="s">
        <v>5926</v>
      </c>
      <c r="C3619" s="18" t="s">
        <v>5910</v>
      </c>
      <c r="D3619" s="18" t="s">
        <v>11471</v>
      </c>
      <c r="E3619" s="19" t="s">
        <v>315</v>
      </c>
      <c r="F3619" s="18" t="s">
        <v>5935</v>
      </c>
      <c r="G3619" s="18" t="s">
        <v>39</v>
      </c>
      <c r="H3619" s="18" t="s">
        <v>6318</v>
      </c>
      <c r="I3619" s="19" t="s">
        <v>6416</v>
      </c>
      <c r="J3619" s="18" t="s">
        <v>5904</v>
      </c>
      <c r="K3619" s="18" t="s">
        <v>14347</v>
      </c>
      <c r="L3619" s="18" t="s">
        <v>5901</v>
      </c>
      <c r="N3619" s="20">
        <v>45322</v>
      </c>
      <c r="O3619" s="18" t="s">
        <v>14348</v>
      </c>
      <c r="P3619" s="18" t="s">
        <v>14347</v>
      </c>
      <c r="Q3619" s="18" t="s">
        <v>11524</v>
      </c>
      <c r="R3619" s="18">
        <v>2.9</v>
      </c>
      <c r="T3619" s="18">
        <v>0</v>
      </c>
      <c r="U3619" s="18">
        <v>0</v>
      </c>
    </row>
    <row r="3620" spans="2:21" x14ac:dyDescent="0.4">
      <c r="B3620" s="18" t="s">
        <v>5926</v>
      </c>
      <c r="C3620" s="18" t="s">
        <v>5910</v>
      </c>
      <c r="D3620" s="18" t="s">
        <v>11471</v>
      </c>
      <c r="E3620" s="19" t="s">
        <v>315</v>
      </c>
      <c r="F3620" s="18" t="s">
        <v>5935</v>
      </c>
      <c r="G3620" s="18" t="s">
        <v>39</v>
      </c>
      <c r="H3620" s="18" t="s">
        <v>6318</v>
      </c>
      <c r="I3620" s="19" t="s">
        <v>6416</v>
      </c>
      <c r="J3620" s="18" t="s">
        <v>5843</v>
      </c>
      <c r="K3620" s="18" t="s">
        <v>14345</v>
      </c>
      <c r="L3620" s="18" t="s">
        <v>5901</v>
      </c>
      <c r="N3620" s="20">
        <v>45322</v>
      </c>
      <c r="O3620" s="18" t="s">
        <v>14346</v>
      </c>
      <c r="P3620" s="18" t="s">
        <v>14345</v>
      </c>
      <c r="Q3620" s="18" t="s">
        <v>11524</v>
      </c>
      <c r="R3620" s="18">
        <v>2.9</v>
      </c>
      <c r="T3620" s="18">
        <v>0</v>
      </c>
      <c r="U3620" s="18">
        <v>0</v>
      </c>
    </row>
    <row r="3621" spans="2:21" x14ac:dyDescent="0.4">
      <c r="B3621" s="18" t="s">
        <v>5926</v>
      </c>
      <c r="C3621" s="18" t="s">
        <v>5910</v>
      </c>
      <c r="D3621" s="18" t="s">
        <v>11471</v>
      </c>
      <c r="E3621" s="19" t="s">
        <v>315</v>
      </c>
      <c r="F3621" s="18" t="s">
        <v>11479</v>
      </c>
      <c r="G3621" s="18" t="s">
        <v>703</v>
      </c>
      <c r="H3621" s="18" t="s">
        <v>6466</v>
      </c>
      <c r="I3621" s="19" t="s">
        <v>6558</v>
      </c>
      <c r="J3621" s="18" t="s">
        <v>5899</v>
      </c>
      <c r="K3621" s="18" t="s">
        <v>14355</v>
      </c>
      <c r="L3621" s="18" t="s">
        <v>5901</v>
      </c>
      <c r="N3621" s="20">
        <v>45322</v>
      </c>
      <c r="O3621" s="18" t="s">
        <v>14356</v>
      </c>
      <c r="P3621" s="18" t="s">
        <v>14355</v>
      </c>
      <c r="Q3621" s="18" t="s">
        <v>11531</v>
      </c>
      <c r="R3621" s="18">
        <v>1.4</v>
      </c>
      <c r="T3621" s="18">
        <v>0</v>
      </c>
      <c r="U3621" s="18">
        <v>0</v>
      </c>
    </row>
    <row r="3622" spans="2:21" x14ac:dyDescent="0.4">
      <c r="B3622" s="18" t="s">
        <v>5926</v>
      </c>
      <c r="C3622" s="18" t="s">
        <v>5910</v>
      </c>
      <c r="D3622" s="18" t="s">
        <v>11471</v>
      </c>
      <c r="E3622" s="19" t="s">
        <v>315</v>
      </c>
      <c r="F3622" s="18" t="s">
        <v>11479</v>
      </c>
      <c r="G3622" s="18" t="s">
        <v>703</v>
      </c>
      <c r="H3622" s="18" t="s">
        <v>6466</v>
      </c>
      <c r="I3622" s="19" t="s">
        <v>6558</v>
      </c>
      <c r="J3622" s="18" t="s">
        <v>5904</v>
      </c>
      <c r="K3622" s="18" t="s">
        <v>14353</v>
      </c>
      <c r="L3622" s="18" t="s">
        <v>5901</v>
      </c>
      <c r="N3622" s="20">
        <v>45322</v>
      </c>
      <c r="O3622" s="18" t="s">
        <v>14354</v>
      </c>
      <c r="P3622" s="18" t="s">
        <v>14353</v>
      </c>
      <c r="Q3622" s="18" t="s">
        <v>11531</v>
      </c>
      <c r="R3622" s="18">
        <v>1.4</v>
      </c>
      <c r="T3622" s="18">
        <v>0</v>
      </c>
      <c r="U3622" s="18">
        <v>0</v>
      </c>
    </row>
    <row r="3623" spans="2:21" x14ac:dyDescent="0.4">
      <c r="B3623" s="18" t="s">
        <v>5926</v>
      </c>
      <c r="C3623" s="18" t="s">
        <v>5910</v>
      </c>
      <c r="D3623" s="18" t="s">
        <v>11471</v>
      </c>
      <c r="E3623" s="19" t="s">
        <v>315</v>
      </c>
      <c r="F3623" s="18" t="s">
        <v>11479</v>
      </c>
      <c r="G3623" s="18" t="s">
        <v>703</v>
      </c>
      <c r="H3623" s="18" t="s">
        <v>6466</v>
      </c>
      <c r="I3623" s="19" t="s">
        <v>6558</v>
      </c>
      <c r="J3623" s="18" t="s">
        <v>5843</v>
      </c>
      <c r="K3623" s="18" t="s">
        <v>14351</v>
      </c>
      <c r="L3623" s="18" t="s">
        <v>5901</v>
      </c>
      <c r="N3623" s="20">
        <v>45322</v>
      </c>
      <c r="O3623" s="18" t="s">
        <v>14352</v>
      </c>
      <c r="P3623" s="18" t="s">
        <v>14351</v>
      </c>
      <c r="Q3623" s="18" t="s">
        <v>11531</v>
      </c>
      <c r="R3623" s="18">
        <v>1.4</v>
      </c>
      <c r="T3623" s="18">
        <v>0</v>
      </c>
      <c r="U3623" s="18">
        <v>0</v>
      </c>
    </row>
    <row r="3624" spans="2:21" x14ac:dyDescent="0.4">
      <c r="B3624" s="18" t="s">
        <v>5926</v>
      </c>
      <c r="C3624" s="18" t="s">
        <v>5910</v>
      </c>
      <c r="D3624" s="18" t="s">
        <v>11471</v>
      </c>
      <c r="E3624" s="19" t="s">
        <v>315</v>
      </c>
      <c r="F3624" s="18" t="s">
        <v>11479</v>
      </c>
      <c r="G3624" s="18" t="s">
        <v>703</v>
      </c>
      <c r="H3624" s="18" t="s">
        <v>6466</v>
      </c>
      <c r="I3624" s="19" t="s">
        <v>11480</v>
      </c>
      <c r="J3624" s="18" t="s">
        <v>5899</v>
      </c>
      <c r="K3624" s="18" t="s">
        <v>11921</v>
      </c>
      <c r="L3624" s="18" t="s">
        <v>5901</v>
      </c>
      <c r="N3624" s="20">
        <v>45322</v>
      </c>
      <c r="O3624" s="18" t="s">
        <v>11922</v>
      </c>
      <c r="P3624" s="18" t="s">
        <v>11921</v>
      </c>
      <c r="Q3624" s="18" t="s">
        <v>11531</v>
      </c>
      <c r="T3624" s="18">
        <v>0</v>
      </c>
      <c r="U3624" s="18">
        <v>0</v>
      </c>
    </row>
    <row r="3625" spans="2:21" x14ac:dyDescent="0.4">
      <c r="B3625" s="18" t="s">
        <v>5926</v>
      </c>
      <c r="C3625" s="18" t="s">
        <v>5910</v>
      </c>
      <c r="D3625" s="18" t="s">
        <v>11471</v>
      </c>
      <c r="E3625" s="19" t="s">
        <v>315</v>
      </c>
      <c r="F3625" s="18" t="s">
        <v>11479</v>
      </c>
      <c r="G3625" s="18" t="s">
        <v>703</v>
      </c>
      <c r="H3625" s="18" t="s">
        <v>6466</v>
      </c>
      <c r="I3625" s="19" t="s">
        <v>11480</v>
      </c>
      <c r="J3625" s="18" t="s">
        <v>5904</v>
      </c>
      <c r="K3625" s="18" t="s">
        <v>11923</v>
      </c>
      <c r="L3625" s="18" t="s">
        <v>5901</v>
      </c>
      <c r="N3625" s="20">
        <v>45322</v>
      </c>
      <c r="O3625" s="18" t="s">
        <v>11924</v>
      </c>
      <c r="P3625" s="18" t="s">
        <v>11923</v>
      </c>
      <c r="Q3625" s="18" t="s">
        <v>11531</v>
      </c>
      <c r="T3625" s="18">
        <v>0</v>
      </c>
      <c r="U3625" s="18">
        <v>0</v>
      </c>
    </row>
    <row r="3626" spans="2:21" x14ac:dyDescent="0.4">
      <c r="B3626" s="18" t="s">
        <v>5926</v>
      </c>
      <c r="C3626" s="18" t="s">
        <v>5910</v>
      </c>
      <c r="D3626" s="18" t="s">
        <v>11471</v>
      </c>
      <c r="E3626" s="19" t="s">
        <v>315</v>
      </c>
      <c r="F3626" s="18" t="s">
        <v>11479</v>
      </c>
      <c r="G3626" s="18" t="s">
        <v>703</v>
      </c>
      <c r="H3626" s="18" t="s">
        <v>6466</v>
      </c>
      <c r="I3626" s="19" t="s">
        <v>11480</v>
      </c>
      <c r="J3626" s="18" t="s">
        <v>5843</v>
      </c>
      <c r="K3626" s="18" t="s">
        <v>11925</v>
      </c>
      <c r="L3626" s="18" t="s">
        <v>5901</v>
      </c>
      <c r="N3626" s="20">
        <v>45322</v>
      </c>
      <c r="O3626" s="18" t="s">
        <v>11926</v>
      </c>
      <c r="P3626" s="18" t="s">
        <v>11925</v>
      </c>
      <c r="Q3626" s="18" t="s">
        <v>11531</v>
      </c>
      <c r="T3626" s="18">
        <v>0</v>
      </c>
      <c r="U3626" s="18">
        <v>0</v>
      </c>
    </row>
    <row r="3627" spans="2:21" x14ac:dyDescent="0.4">
      <c r="B3627" s="18" t="s">
        <v>5926</v>
      </c>
      <c r="C3627" s="18" t="s">
        <v>5910</v>
      </c>
      <c r="D3627" s="18" t="s">
        <v>11471</v>
      </c>
      <c r="E3627" s="19" t="s">
        <v>315</v>
      </c>
      <c r="F3627" s="18" t="s">
        <v>11479</v>
      </c>
      <c r="G3627" s="18" t="s">
        <v>275</v>
      </c>
      <c r="H3627" s="18" t="s">
        <v>6302</v>
      </c>
      <c r="I3627" s="19" t="s">
        <v>6474</v>
      </c>
      <c r="J3627" s="18" t="s">
        <v>5899</v>
      </c>
      <c r="K3627" s="18" t="s">
        <v>14361</v>
      </c>
      <c r="L3627" s="18" t="s">
        <v>5901</v>
      </c>
      <c r="N3627" s="20">
        <v>45322</v>
      </c>
      <c r="O3627" s="18" t="s">
        <v>14362</v>
      </c>
      <c r="P3627" s="18" t="s">
        <v>14361</v>
      </c>
      <c r="Q3627" s="18" t="s">
        <v>11531</v>
      </c>
      <c r="R3627" s="18">
        <v>1.8</v>
      </c>
      <c r="T3627" s="18">
        <v>0</v>
      </c>
      <c r="U3627" s="18">
        <v>0</v>
      </c>
    </row>
    <row r="3628" spans="2:21" x14ac:dyDescent="0.4">
      <c r="B3628" s="18" t="s">
        <v>5926</v>
      </c>
      <c r="C3628" s="18" t="s">
        <v>5910</v>
      </c>
      <c r="D3628" s="18" t="s">
        <v>11471</v>
      </c>
      <c r="E3628" s="19" t="s">
        <v>315</v>
      </c>
      <c r="F3628" s="18" t="s">
        <v>11479</v>
      </c>
      <c r="G3628" s="18" t="s">
        <v>275</v>
      </c>
      <c r="H3628" s="18" t="s">
        <v>6302</v>
      </c>
      <c r="I3628" s="19" t="s">
        <v>6474</v>
      </c>
      <c r="J3628" s="18" t="s">
        <v>5904</v>
      </c>
      <c r="K3628" s="18" t="s">
        <v>14359</v>
      </c>
      <c r="L3628" s="18" t="s">
        <v>5901</v>
      </c>
      <c r="N3628" s="20">
        <v>45322</v>
      </c>
      <c r="O3628" s="18" t="s">
        <v>14360</v>
      </c>
      <c r="P3628" s="18" t="s">
        <v>14359</v>
      </c>
      <c r="Q3628" s="18" t="s">
        <v>11531</v>
      </c>
      <c r="R3628" s="18">
        <v>1.8</v>
      </c>
      <c r="T3628" s="18">
        <v>0</v>
      </c>
      <c r="U3628" s="18">
        <v>0</v>
      </c>
    </row>
    <row r="3629" spans="2:21" x14ac:dyDescent="0.4">
      <c r="B3629" s="18" t="s">
        <v>5926</v>
      </c>
      <c r="C3629" s="18" t="s">
        <v>5910</v>
      </c>
      <c r="D3629" s="18" t="s">
        <v>11471</v>
      </c>
      <c r="E3629" s="19" t="s">
        <v>315</v>
      </c>
      <c r="F3629" s="18" t="s">
        <v>11479</v>
      </c>
      <c r="G3629" s="18" t="s">
        <v>275</v>
      </c>
      <c r="H3629" s="18" t="s">
        <v>6302</v>
      </c>
      <c r="I3629" s="19" t="s">
        <v>6474</v>
      </c>
      <c r="J3629" s="18" t="s">
        <v>5843</v>
      </c>
      <c r="K3629" s="18" t="s">
        <v>14357</v>
      </c>
      <c r="L3629" s="18" t="s">
        <v>5901</v>
      </c>
      <c r="N3629" s="20">
        <v>45322</v>
      </c>
      <c r="O3629" s="18" t="s">
        <v>14358</v>
      </c>
      <c r="P3629" s="18" t="s">
        <v>14357</v>
      </c>
      <c r="Q3629" s="18" t="s">
        <v>11531</v>
      </c>
      <c r="R3629" s="18">
        <v>1.8</v>
      </c>
      <c r="T3629" s="18">
        <v>0</v>
      </c>
      <c r="U3629" s="18">
        <v>0</v>
      </c>
    </row>
    <row r="3630" spans="2:21" x14ac:dyDescent="0.4">
      <c r="B3630" s="18" t="s">
        <v>5926</v>
      </c>
      <c r="C3630" s="18" t="s">
        <v>5910</v>
      </c>
      <c r="D3630" s="18" t="s">
        <v>11471</v>
      </c>
      <c r="E3630" s="19" t="s">
        <v>315</v>
      </c>
      <c r="F3630" s="18" t="s">
        <v>11479</v>
      </c>
      <c r="G3630" s="18" t="s">
        <v>275</v>
      </c>
      <c r="H3630" s="18" t="s">
        <v>6302</v>
      </c>
      <c r="I3630" s="19" t="s">
        <v>11488</v>
      </c>
      <c r="J3630" s="18" t="s">
        <v>5899</v>
      </c>
      <c r="K3630" s="18" t="s">
        <v>11927</v>
      </c>
      <c r="L3630" s="18" t="s">
        <v>5901</v>
      </c>
      <c r="N3630" s="20">
        <v>45322</v>
      </c>
      <c r="O3630" s="18" t="s">
        <v>11928</v>
      </c>
      <c r="P3630" s="18" t="s">
        <v>11927</v>
      </c>
      <c r="Q3630" s="18" t="s">
        <v>11531</v>
      </c>
      <c r="T3630" s="18">
        <v>0</v>
      </c>
      <c r="U3630" s="18">
        <v>0</v>
      </c>
    </row>
    <row r="3631" spans="2:21" x14ac:dyDescent="0.4">
      <c r="B3631" s="18" t="s">
        <v>5926</v>
      </c>
      <c r="C3631" s="18" t="s">
        <v>5910</v>
      </c>
      <c r="D3631" s="18" t="s">
        <v>11471</v>
      </c>
      <c r="E3631" s="19" t="s">
        <v>315</v>
      </c>
      <c r="F3631" s="18" t="s">
        <v>11479</v>
      </c>
      <c r="G3631" s="18" t="s">
        <v>275</v>
      </c>
      <c r="H3631" s="18" t="s">
        <v>6302</v>
      </c>
      <c r="I3631" s="19" t="s">
        <v>11488</v>
      </c>
      <c r="J3631" s="18" t="s">
        <v>5904</v>
      </c>
      <c r="K3631" s="18" t="s">
        <v>11929</v>
      </c>
      <c r="L3631" s="18" t="s">
        <v>5901</v>
      </c>
      <c r="N3631" s="20">
        <v>45322</v>
      </c>
      <c r="O3631" s="18" t="s">
        <v>11930</v>
      </c>
      <c r="P3631" s="18" t="s">
        <v>11929</v>
      </c>
      <c r="Q3631" s="18" t="s">
        <v>11531</v>
      </c>
      <c r="T3631" s="18">
        <v>0</v>
      </c>
      <c r="U3631" s="18">
        <v>0</v>
      </c>
    </row>
    <row r="3632" spans="2:21" x14ac:dyDescent="0.4">
      <c r="B3632" s="18" t="s">
        <v>5926</v>
      </c>
      <c r="C3632" s="18" t="s">
        <v>5910</v>
      </c>
      <c r="D3632" s="18" t="s">
        <v>11471</v>
      </c>
      <c r="E3632" s="19" t="s">
        <v>315</v>
      </c>
      <c r="F3632" s="18" t="s">
        <v>11479</v>
      </c>
      <c r="G3632" s="18" t="s">
        <v>275</v>
      </c>
      <c r="H3632" s="18" t="s">
        <v>6302</v>
      </c>
      <c r="I3632" s="19" t="s">
        <v>11488</v>
      </c>
      <c r="J3632" s="18" t="s">
        <v>5843</v>
      </c>
      <c r="K3632" s="18" t="s">
        <v>11931</v>
      </c>
      <c r="L3632" s="18" t="s">
        <v>5901</v>
      </c>
      <c r="N3632" s="20">
        <v>45322</v>
      </c>
      <c r="O3632" s="18" t="s">
        <v>11932</v>
      </c>
      <c r="P3632" s="18" t="s">
        <v>11931</v>
      </c>
      <c r="Q3632" s="18" t="s">
        <v>11531</v>
      </c>
      <c r="T3632" s="18">
        <v>0</v>
      </c>
      <c r="U3632" s="18">
        <v>0</v>
      </c>
    </row>
    <row r="3633" spans="2:21" x14ac:dyDescent="0.4">
      <c r="B3633" s="18" t="s">
        <v>5926</v>
      </c>
      <c r="C3633" s="18" t="s">
        <v>5910</v>
      </c>
      <c r="D3633" s="18" t="s">
        <v>11471</v>
      </c>
      <c r="E3633" s="19" t="s">
        <v>315</v>
      </c>
      <c r="F3633" s="18" t="s">
        <v>11479</v>
      </c>
      <c r="G3633" s="18" t="s">
        <v>275</v>
      </c>
      <c r="H3633" s="18" t="s">
        <v>6302</v>
      </c>
      <c r="I3633" s="19" t="s">
        <v>11770</v>
      </c>
      <c r="J3633" s="18" t="s">
        <v>5899</v>
      </c>
      <c r="K3633" s="18" t="s">
        <v>11933</v>
      </c>
      <c r="L3633" s="18" t="s">
        <v>5901</v>
      </c>
      <c r="N3633" s="20">
        <v>45322</v>
      </c>
      <c r="O3633" s="18" t="s">
        <v>11934</v>
      </c>
      <c r="P3633" s="18" t="s">
        <v>11933</v>
      </c>
      <c r="Q3633" s="18" t="s">
        <v>11531</v>
      </c>
      <c r="T3633" s="18">
        <v>0</v>
      </c>
      <c r="U3633" s="18">
        <v>0</v>
      </c>
    </row>
    <row r="3634" spans="2:21" x14ac:dyDescent="0.4">
      <c r="B3634" s="18" t="s">
        <v>5926</v>
      </c>
      <c r="C3634" s="18" t="s">
        <v>5910</v>
      </c>
      <c r="D3634" s="18" t="s">
        <v>11471</v>
      </c>
      <c r="E3634" s="19" t="s">
        <v>315</v>
      </c>
      <c r="F3634" s="18" t="s">
        <v>11479</v>
      </c>
      <c r="G3634" s="18" t="s">
        <v>275</v>
      </c>
      <c r="H3634" s="18" t="s">
        <v>6302</v>
      </c>
      <c r="I3634" s="19" t="s">
        <v>11770</v>
      </c>
      <c r="J3634" s="18" t="s">
        <v>5904</v>
      </c>
      <c r="K3634" s="18" t="s">
        <v>11935</v>
      </c>
      <c r="L3634" s="18" t="s">
        <v>5901</v>
      </c>
      <c r="N3634" s="20">
        <v>45322</v>
      </c>
      <c r="O3634" s="18" t="s">
        <v>11936</v>
      </c>
      <c r="P3634" s="18" t="s">
        <v>11935</v>
      </c>
      <c r="Q3634" s="18" t="s">
        <v>11531</v>
      </c>
      <c r="T3634" s="18">
        <v>0</v>
      </c>
      <c r="U3634" s="18">
        <v>0</v>
      </c>
    </row>
    <row r="3635" spans="2:21" x14ac:dyDescent="0.4">
      <c r="B3635" s="18" t="s">
        <v>5926</v>
      </c>
      <c r="C3635" s="18" t="s">
        <v>5910</v>
      </c>
      <c r="D3635" s="18" t="s">
        <v>11471</v>
      </c>
      <c r="E3635" s="19" t="s">
        <v>315</v>
      </c>
      <c r="F3635" s="18" t="s">
        <v>11479</v>
      </c>
      <c r="G3635" s="18" t="s">
        <v>275</v>
      </c>
      <c r="H3635" s="18" t="s">
        <v>6302</v>
      </c>
      <c r="I3635" s="19" t="s">
        <v>11770</v>
      </c>
      <c r="J3635" s="18" t="s">
        <v>5843</v>
      </c>
      <c r="K3635" s="18" t="s">
        <v>11937</v>
      </c>
      <c r="L3635" s="18" t="s">
        <v>5901</v>
      </c>
      <c r="N3635" s="20">
        <v>45322</v>
      </c>
      <c r="O3635" s="18" t="s">
        <v>11938</v>
      </c>
      <c r="P3635" s="18" t="s">
        <v>11937</v>
      </c>
      <c r="Q3635" s="18" t="s">
        <v>11531</v>
      </c>
      <c r="T3635" s="18">
        <v>0</v>
      </c>
      <c r="U3635" s="18">
        <v>0</v>
      </c>
    </row>
    <row r="3636" spans="2:21" x14ac:dyDescent="0.4">
      <c r="B3636" s="18" t="s">
        <v>5926</v>
      </c>
      <c r="C3636" s="18" t="s">
        <v>5910</v>
      </c>
      <c r="D3636" s="18" t="s">
        <v>11471</v>
      </c>
      <c r="E3636" s="19" t="s">
        <v>315</v>
      </c>
      <c r="F3636" s="18" t="s">
        <v>11479</v>
      </c>
      <c r="G3636" s="18" t="s">
        <v>39</v>
      </c>
      <c r="H3636" s="18" t="s">
        <v>6318</v>
      </c>
      <c r="I3636" s="19" t="s">
        <v>6416</v>
      </c>
      <c r="J3636" s="18" t="s">
        <v>5899</v>
      </c>
      <c r="K3636" s="18" t="s">
        <v>14367</v>
      </c>
      <c r="L3636" s="18" t="s">
        <v>5901</v>
      </c>
      <c r="N3636" s="20">
        <v>45322</v>
      </c>
      <c r="O3636" s="18" t="s">
        <v>14368</v>
      </c>
      <c r="P3636" s="18" t="s">
        <v>14367</v>
      </c>
      <c r="Q3636" s="18" t="s">
        <v>11531</v>
      </c>
      <c r="R3636" s="18">
        <v>2.9</v>
      </c>
      <c r="T3636" s="18">
        <v>0</v>
      </c>
      <c r="U3636" s="18">
        <v>0</v>
      </c>
    </row>
    <row r="3637" spans="2:21" x14ac:dyDescent="0.4">
      <c r="B3637" s="18" t="s">
        <v>5926</v>
      </c>
      <c r="C3637" s="18" t="s">
        <v>5910</v>
      </c>
      <c r="D3637" s="18" t="s">
        <v>11471</v>
      </c>
      <c r="E3637" s="19" t="s">
        <v>315</v>
      </c>
      <c r="F3637" s="18" t="s">
        <v>11479</v>
      </c>
      <c r="G3637" s="18" t="s">
        <v>39</v>
      </c>
      <c r="H3637" s="18" t="s">
        <v>6318</v>
      </c>
      <c r="I3637" s="19" t="s">
        <v>6416</v>
      </c>
      <c r="J3637" s="18" t="s">
        <v>5904</v>
      </c>
      <c r="K3637" s="18" t="s">
        <v>14365</v>
      </c>
      <c r="L3637" s="18" t="s">
        <v>5901</v>
      </c>
      <c r="N3637" s="20">
        <v>45322</v>
      </c>
      <c r="O3637" s="18" t="s">
        <v>14366</v>
      </c>
      <c r="P3637" s="18" t="s">
        <v>14365</v>
      </c>
      <c r="Q3637" s="18" t="s">
        <v>11531</v>
      </c>
      <c r="R3637" s="18">
        <v>2.9</v>
      </c>
      <c r="T3637" s="18">
        <v>0</v>
      </c>
      <c r="U3637" s="18">
        <v>0</v>
      </c>
    </row>
    <row r="3638" spans="2:21" x14ac:dyDescent="0.4">
      <c r="B3638" s="18" t="s">
        <v>5926</v>
      </c>
      <c r="C3638" s="18" t="s">
        <v>5910</v>
      </c>
      <c r="D3638" s="18" t="s">
        <v>11471</v>
      </c>
      <c r="E3638" s="19" t="s">
        <v>315</v>
      </c>
      <c r="F3638" s="18" t="s">
        <v>11479</v>
      </c>
      <c r="G3638" s="18" t="s">
        <v>39</v>
      </c>
      <c r="H3638" s="18" t="s">
        <v>6318</v>
      </c>
      <c r="I3638" s="19" t="s">
        <v>6416</v>
      </c>
      <c r="J3638" s="18" t="s">
        <v>5843</v>
      </c>
      <c r="K3638" s="18" t="s">
        <v>14363</v>
      </c>
      <c r="L3638" s="18" t="s">
        <v>5901</v>
      </c>
      <c r="N3638" s="20">
        <v>45322</v>
      </c>
      <c r="O3638" s="18" t="s">
        <v>14364</v>
      </c>
      <c r="P3638" s="18" t="s">
        <v>14363</v>
      </c>
      <c r="Q3638" s="18" t="s">
        <v>11531</v>
      </c>
      <c r="R3638" s="18">
        <v>2.9</v>
      </c>
      <c r="T3638" s="18">
        <v>0</v>
      </c>
      <c r="U3638" s="18">
        <v>0</v>
      </c>
    </row>
    <row r="3639" spans="2:21" x14ac:dyDescent="0.4">
      <c r="B3639" s="18" t="s">
        <v>5926</v>
      </c>
      <c r="C3639" s="18" t="s">
        <v>5910</v>
      </c>
      <c r="D3639" s="18" t="s">
        <v>11566</v>
      </c>
      <c r="E3639" s="19" t="s">
        <v>317</v>
      </c>
      <c r="F3639" s="18" t="s">
        <v>5935</v>
      </c>
      <c r="G3639" s="18" t="s">
        <v>703</v>
      </c>
      <c r="H3639" s="18" t="s">
        <v>6466</v>
      </c>
      <c r="I3639" s="19" t="s">
        <v>6558</v>
      </c>
      <c r="J3639" s="18" t="s">
        <v>5899</v>
      </c>
      <c r="K3639" s="18" t="s">
        <v>14373</v>
      </c>
      <c r="L3639" s="18" t="s">
        <v>5901</v>
      </c>
      <c r="N3639" s="20">
        <v>45322</v>
      </c>
      <c r="O3639" s="18" t="s">
        <v>14374</v>
      </c>
      <c r="P3639" s="18" t="s">
        <v>14373</v>
      </c>
      <c r="Q3639" s="18" t="s">
        <v>11569</v>
      </c>
      <c r="R3639" s="18">
        <v>1.4</v>
      </c>
      <c r="T3639" s="18">
        <v>0</v>
      </c>
      <c r="U3639" s="18">
        <v>0</v>
      </c>
    </row>
    <row r="3640" spans="2:21" x14ac:dyDescent="0.4">
      <c r="B3640" s="18" t="s">
        <v>5926</v>
      </c>
      <c r="C3640" s="18" t="s">
        <v>5910</v>
      </c>
      <c r="D3640" s="18" t="s">
        <v>11566</v>
      </c>
      <c r="E3640" s="19" t="s">
        <v>317</v>
      </c>
      <c r="F3640" s="18" t="s">
        <v>5935</v>
      </c>
      <c r="G3640" s="18" t="s">
        <v>703</v>
      </c>
      <c r="H3640" s="18" t="s">
        <v>6466</v>
      </c>
      <c r="I3640" s="19" t="s">
        <v>6558</v>
      </c>
      <c r="J3640" s="18" t="s">
        <v>5904</v>
      </c>
      <c r="K3640" s="18" t="s">
        <v>14371</v>
      </c>
      <c r="L3640" s="18" t="s">
        <v>5901</v>
      </c>
      <c r="N3640" s="20">
        <v>45322</v>
      </c>
      <c r="O3640" s="18" t="s">
        <v>14372</v>
      </c>
      <c r="P3640" s="18" t="s">
        <v>14371</v>
      </c>
      <c r="Q3640" s="18" t="s">
        <v>11569</v>
      </c>
      <c r="R3640" s="18">
        <v>1.4</v>
      </c>
      <c r="T3640" s="18">
        <v>0</v>
      </c>
      <c r="U3640" s="18">
        <v>0</v>
      </c>
    </row>
    <row r="3641" spans="2:21" x14ac:dyDescent="0.4">
      <c r="B3641" s="18" t="s">
        <v>5926</v>
      </c>
      <c r="C3641" s="18" t="s">
        <v>5910</v>
      </c>
      <c r="D3641" s="18" t="s">
        <v>11566</v>
      </c>
      <c r="E3641" s="19" t="s">
        <v>317</v>
      </c>
      <c r="F3641" s="18" t="s">
        <v>5935</v>
      </c>
      <c r="G3641" s="18" t="s">
        <v>703</v>
      </c>
      <c r="H3641" s="18" t="s">
        <v>6466</v>
      </c>
      <c r="I3641" s="19" t="s">
        <v>6558</v>
      </c>
      <c r="J3641" s="18" t="s">
        <v>5843</v>
      </c>
      <c r="K3641" s="18" t="s">
        <v>14369</v>
      </c>
      <c r="L3641" s="18" t="s">
        <v>5901</v>
      </c>
      <c r="N3641" s="20">
        <v>45322</v>
      </c>
      <c r="O3641" s="18" t="s">
        <v>14370</v>
      </c>
      <c r="P3641" s="18" t="s">
        <v>14369</v>
      </c>
      <c r="Q3641" s="18" t="s">
        <v>11569</v>
      </c>
      <c r="R3641" s="18">
        <v>1.4</v>
      </c>
      <c r="T3641" s="18">
        <v>0</v>
      </c>
      <c r="U3641" s="18">
        <v>0</v>
      </c>
    </row>
    <row r="3642" spans="2:21" x14ac:dyDescent="0.4">
      <c r="B3642" s="18" t="s">
        <v>5926</v>
      </c>
      <c r="C3642" s="18" t="s">
        <v>5910</v>
      </c>
      <c r="D3642" s="18" t="s">
        <v>11566</v>
      </c>
      <c r="E3642" s="19" t="s">
        <v>317</v>
      </c>
      <c r="F3642" s="18" t="s">
        <v>5935</v>
      </c>
      <c r="G3642" s="18" t="s">
        <v>703</v>
      </c>
      <c r="H3642" s="18" t="s">
        <v>6466</v>
      </c>
      <c r="I3642" s="19" t="s">
        <v>11480</v>
      </c>
      <c r="J3642" s="18" t="s">
        <v>5899</v>
      </c>
      <c r="K3642" s="18" t="s">
        <v>11939</v>
      </c>
      <c r="L3642" s="18" t="s">
        <v>5901</v>
      </c>
      <c r="N3642" s="20">
        <v>45322</v>
      </c>
      <c r="O3642" s="18" t="s">
        <v>11940</v>
      </c>
      <c r="P3642" s="18" t="s">
        <v>11939</v>
      </c>
      <c r="Q3642" s="18" t="s">
        <v>11569</v>
      </c>
      <c r="T3642" s="18">
        <v>0</v>
      </c>
      <c r="U3642" s="18">
        <v>0</v>
      </c>
    </row>
    <row r="3643" spans="2:21" x14ac:dyDescent="0.4">
      <c r="B3643" s="18" t="s">
        <v>5926</v>
      </c>
      <c r="C3643" s="18" t="s">
        <v>5910</v>
      </c>
      <c r="D3643" s="18" t="s">
        <v>11566</v>
      </c>
      <c r="E3643" s="19" t="s">
        <v>317</v>
      </c>
      <c r="F3643" s="18" t="s">
        <v>5935</v>
      </c>
      <c r="G3643" s="18" t="s">
        <v>703</v>
      </c>
      <c r="H3643" s="18" t="s">
        <v>6466</v>
      </c>
      <c r="I3643" s="19" t="s">
        <v>11480</v>
      </c>
      <c r="J3643" s="18" t="s">
        <v>5904</v>
      </c>
      <c r="K3643" s="18" t="s">
        <v>11941</v>
      </c>
      <c r="L3643" s="18" t="s">
        <v>5901</v>
      </c>
      <c r="N3643" s="20">
        <v>45322</v>
      </c>
      <c r="O3643" s="18" t="s">
        <v>11942</v>
      </c>
      <c r="P3643" s="18" t="s">
        <v>11941</v>
      </c>
      <c r="Q3643" s="18" t="s">
        <v>11569</v>
      </c>
      <c r="T3643" s="18">
        <v>0</v>
      </c>
      <c r="U3643" s="18">
        <v>0</v>
      </c>
    </row>
    <row r="3644" spans="2:21" x14ac:dyDescent="0.4">
      <c r="B3644" s="18" t="s">
        <v>5926</v>
      </c>
      <c r="C3644" s="18" t="s">
        <v>5910</v>
      </c>
      <c r="D3644" s="18" t="s">
        <v>11566</v>
      </c>
      <c r="E3644" s="19" t="s">
        <v>317</v>
      </c>
      <c r="F3644" s="18" t="s">
        <v>5935</v>
      </c>
      <c r="G3644" s="18" t="s">
        <v>703</v>
      </c>
      <c r="H3644" s="18" t="s">
        <v>6466</v>
      </c>
      <c r="I3644" s="19" t="s">
        <v>11480</v>
      </c>
      <c r="J3644" s="18" t="s">
        <v>5843</v>
      </c>
      <c r="K3644" s="18" t="s">
        <v>11943</v>
      </c>
      <c r="L3644" s="18" t="s">
        <v>5901</v>
      </c>
      <c r="N3644" s="20">
        <v>45322</v>
      </c>
      <c r="O3644" s="18" t="s">
        <v>11944</v>
      </c>
      <c r="P3644" s="18" t="s">
        <v>11943</v>
      </c>
      <c r="Q3644" s="18" t="s">
        <v>11569</v>
      </c>
      <c r="T3644" s="18">
        <v>0</v>
      </c>
      <c r="U3644" s="18">
        <v>0</v>
      </c>
    </row>
    <row r="3645" spans="2:21" x14ac:dyDescent="0.4">
      <c r="B3645" s="18" t="s">
        <v>5926</v>
      </c>
      <c r="C3645" s="18" t="s">
        <v>5910</v>
      </c>
      <c r="D3645" s="18" t="s">
        <v>11566</v>
      </c>
      <c r="E3645" s="19" t="s">
        <v>317</v>
      </c>
      <c r="F3645" s="18" t="s">
        <v>5935</v>
      </c>
      <c r="G3645" s="18" t="s">
        <v>275</v>
      </c>
      <c r="H3645" s="18" t="s">
        <v>6302</v>
      </c>
      <c r="I3645" s="19" t="s">
        <v>6474</v>
      </c>
      <c r="J3645" s="18" t="s">
        <v>5899</v>
      </c>
      <c r="K3645" s="18" t="s">
        <v>14379</v>
      </c>
      <c r="L3645" s="18" t="s">
        <v>5901</v>
      </c>
      <c r="N3645" s="20">
        <v>45322</v>
      </c>
      <c r="O3645" s="18" t="s">
        <v>14380</v>
      </c>
      <c r="P3645" s="18" t="s">
        <v>14379</v>
      </c>
      <c r="Q3645" s="18" t="s">
        <v>11569</v>
      </c>
      <c r="R3645" s="18">
        <v>1.8</v>
      </c>
      <c r="T3645" s="18">
        <v>0</v>
      </c>
      <c r="U3645" s="18">
        <v>0</v>
      </c>
    </row>
    <row r="3646" spans="2:21" x14ac:dyDescent="0.4">
      <c r="B3646" s="18" t="s">
        <v>5926</v>
      </c>
      <c r="C3646" s="18" t="s">
        <v>5910</v>
      </c>
      <c r="D3646" s="18" t="s">
        <v>11566</v>
      </c>
      <c r="E3646" s="19" t="s">
        <v>317</v>
      </c>
      <c r="F3646" s="18" t="s">
        <v>5935</v>
      </c>
      <c r="G3646" s="18" t="s">
        <v>275</v>
      </c>
      <c r="H3646" s="18" t="s">
        <v>6302</v>
      </c>
      <c r="I3646" s="19" t="s">
        <v>6474</v>
      </c>
      <c r="J3646" s="18" t="s">
        <v>5904</v>
      </c>
      <c r="K3646" s="18" t="s">
        <v>14377</v>
      </c>
      <c r="L3646" s="18" t="s">
        <v>5901</v>
      </c>
      <c r="N3646" s="20">
        <v>45322</v>
      </c>
      <c r="O3646" s="18" t="s">
        <v>14378</v>
      </c>
      <c r="P3646" s="18" t="s">
        <v>14377</v>
      </c>
      <c r="Q3646" s="18" t="s">
        <v>11569</v>
      </c>
      <c r="R3646" s="18">
        <v>1.8</v>
      </c>
      <c r="T3646" s="18">
        <v>0</v>
      </c>
      <c r="U3646" s="18">
        <v>0</v>
      </c>
    </row>
    <row r="3647" spans="2:21" x14ac:dyDescent="0.4">
      <c r="B3647" s="18" t="s">
        <v>5926</v>
      </c>
      <c r="C3647" s="18" t="s">
        <v>5910</v>
      </c>
      <c r="D3647" s="18" t="s">
        <v>11566</v>
      </c>
      <c r="E3647" s="19" t="s">
        <v>317</v>
      </c>
      <c r="F3647" s="18" t="s">
        <v>5935</v>
      </c>
      <c r="G3647" s="18" t="s">
        <v>275</v>
      </c>
      <c r="H3647" s="18" t="s">
        <v>6302</v>
      </c>
      <c r="I3647" s="19" t="s">
        <v>6474</v>
      </c>
      <c r="J3647" s="18" t="s">
        <v>5843</v>
      </c>
      <c r="K3647" s="18" t="s">
        <v>14375</v>
      </c>
      <c r="L3647" s="18" t="s">
        <v>5901</v>
      </c>
      <c r="N3647" s="20">
        <v>45322</v>
      </c>
      <c r="O3647" s="18" t="s">
        <v>14376</v>
      </c>
      <c r="P3647" s="18" t="s">
        <v>14375</v>
      </c>
      <c r="Q3647" s="18" t="s">
        <v>11569</v>
      </c>
      <c r="R3647" s="18">
        <v>1.8</v>
      </c>
      <c r="T3647" s="18">
        <v>0</v>
      </c>
      <c r="U3647" s="18">
        <v>0</v>
      </c>
    </row>
    <row r="3648" spans="2:21" x14ac:dyDescent="0.4">
      <c r="B3648" s="18" t="s">
        <v>5926</v>
      </c>
      <c r="C3648" s="18" t="s">
        <v>5910</v>
      </c>
      <c r="D3648" s="18" t="s">
        <v>11566</v>
      </c>
      <c r="E3648" s="19" t="s">
        <v>317</v>
      </c>
      <c r="F3648" s="18" t="s">
        <v>5935</v>
      </c>
      <c r="G3648" s="18" t="s">
        <v>275</v>
      </c>
      <c r="H3648" s="18" t="s">
        <v>6302</v>
      </c>
      <c r="I3648" s="19" t="s">
        <v>11488</v>
      </c>
      <c r="J3648" s="18" t="s">
        <v>5899</v>
      </c>
      <c r="K3648" s="18" t="s">
        <v>11945</v>
      </c>
      <c r="L3648" s="18" t="s">
        <v>5901</v>
      </c>
      <c r="N3648" s="20">
        <v>45322</v>
      </c>
      <c r="O3648" s="18" t="s">
        <v>11946</v>
      </c>
      <c r="P3648" s="18" t="s">
        <v>11945</v>
      </c>
      <c r="Q3648" s="18" t="s">
        <v>11569</v>
      </c>
      <c r="T3648" s="18">
        <v>0</v>
      </c>
      <c r="U3648" s="18">
        <v>0</v>
      </c>
    </row>
    <row r="3649" spans="2:21" x14ac:dyDescent="0.4">
      <c r="B3649" s="18" t="s">
        <v>5926</v>
      </c>
      <c r="C3649" s="18" t="s">
        <v>5910</v>
      </c>
      <c r="D3649" s="18" t="s">
        <v>11566</v>
      </c>
      <c r="E3649" s="19" t="s">
        <v>317</v>
      </c>
      <c r="F3649" s="18" t="s">
        <v>5935</v>
      </c>
      <c r="G3649" s="18" t="s">
        <v>275</v>
      </c>
      <c r="H3649" s="18" t="s">
        <v>6302</v>
      </c>
      <c r="I3649" s="19" t="s">
        <v>11488</v>
      </c>
      <c r="J3649" s="18" t="s">
        <v>5904</v>
      </c>
      <c r="K3649" s="18" t="s">
        <v>11947</v>
      </c>
      <c r="L3649" s="18" t="s">
        <v>5901</v>
      </c>
      <c r="N3649" s="20">
        <v>45322</v>
      </c>
      <c r="O3649" s="18" t="s">
        <v>11948</v>
      </c>
      <c r="P3649" s="18" t="s">
        <v>11947</v>
      </c>
      <c r="Q3649" s="18" t="s">
        <v>11569</v>
      </c>
      <c r="T3649" s="18">
        <v>0</v>
      </c>
      <c r="U3649" s="18">
        <v>0</v>
      </c>
    </row>
    <row r="3650" spans="2:21" x14ac:dyDescent="0.4">
      <c r="B3650" s="18" t="s">
        <v>5926</v>
      </c>
      <c r="C3650" s="18" t="s">
        <v>5910</v>
      </c>
      <c r="D3650" s="18" t="s">
        <v>11566</v>
      </c>
      <c r="E3650" s="19" t="s">
        <v>317</v>
      </c>
      <c r="F3650" s="18" t="s">
        <v>5935</v>
      </c>
      <c r="G3650" s="18" t="s">
        <v>275</v>
      </c>
      <c r="H3650" s="18" t="s">
        <v>6302</v>
      </c>
      <c r="I3650" s="19" t="s">
        <v>11488</v>
      </c>
      <c r="J3650" s="18" t="s">
        <v>5843</v>
      </c>
      <c r="K3650" s="18" t="s">
        <v>11949</v>
      </c>
      <c r="L3650" s="18" t="s">
        <v>5901</v>
      </c>
      <c r="N3650" s="20">
        <v>45322</v>
      </c>
      <c r="O3650" s="18" t="s">
        <v>11950</v>
      </c>
      <c r="P3650" s="18" t="s">
        <v>11949</v>
      </c>
      <c r="Q3650" s="18" t="s">
        <v>11569</v>
      </c>
      <c r="T3650" s="18">
        <v>0</v>
      </c>
      <c r="U3650" s="18">
        <v>0</v>
      </c>
    </row>
    <row r="3651" spans="2:21" x14ac:dyDescent="0.4">
      <c r="B3651" s="18" t="s">
        <v>5926</v>
      </c>
      <c r="C3651" s="18" t="s">
        <v>5910</v>
      </c>
      <c r="D3651" s="18" t="s">
        <v>11566</v>
      </c>
      <c r="E3651" s="19" t="s">
        <v>317</v>
      </c>
      <c r="F3651" s="18" t="s">
        <v>5935</v>
      </c>
      <c r="G3651" s="18" t="s">
        <v>275</v>
      </c>
      <c r="H3651" s="18" t="s">
        <v>6302</v>
      </c>
      <c r="I3651" s="19" t="s">
        <v>11770</v>
      </c>
      <c r="J3651" s="18" t="s">
        <v>5899</v>
      </c>
      <c r="K3651" s="18" t="s">
        <v>11951</v>
      </c>
      <c r="L3651" s="18" t="s">
        <v>5901</v>
      </c>
      <c r="N3651" s="20">
        <v>45322</v>
      </c>
      <c r="O3651" s="18" t="s">
        <v>11952</v>
      </c>
      <c r="P3651" s="18" t="s">
        <v>11951</v>
      </c>
      <c r="Q3651" s="18" t="s">
        <v>11569</v>
      </c>
      <c r="T3651" s="18">
        <v>0</v>
      </c>
      <c r="U3651" s="18">
        <v>0</v>
      </c>
    </row>
    <row r="3652" spans="2:21" x14ac:dyDescent="0.4">
      <c r="B3652" s="18" t="s">
        <v>5926</v>
      </c>
      <c r="C3652" s="18" t="s">
        <v>5910</v>
      </c>
      <c r="D3652" s="18" t="s">
        <v>11566</v>
      </c>
      <c r="E3652" s="19" t="s">
        <v>317</v>
      </c>
      <c r="F3652" s="18" t="s">
        <v>5935</v>
      </c>
      <c r="G3652" s="18" t="s">
        <v>275</v>
      </c>
      <c r="H3652" s="18" t="s">
        <v>6302</v>
      </c>
      <c r="I3652" s="19" t="s">
        <v>11770</v>
      </c>
      <c r="J3652" s="18" t="s">
        <v>5904</v>
      </c>
      <c r="K3652" s="18" t="s">
        <v>11953</v>
      </c>
      <c r="L3652" s="18" t="s">
        <v>5901</v>
      </c>
      <c r="N3652" s="20">
        <v>45322</v>
      </c>
      <c r="O3652" s="18" t="s">
        <v>11954</v>
      </c>
      <c r="P3652" s="18" t="s">
        <v>11953</v>
      </c>
      <c r="Q3652" s="18" t="s">
        <v>11569</v>
      </c>
      <c r="T3652" s="18">
        <v>0</v>
      </c>
      <c r="U3652" s="18">
        <v>0</v>
      </c>
    </row>
    <row r="3653" spans="2:21" x14ac:dyDescent="0.4">
      <c r="B3653" s="18" t="s">
        <v>5926</v>
      </c>
      <c r="C3653" s="18" t="s">
        <v>5910</v>
      </c>
      <c r="D3653" s="18" t="s">
        <v>11566</v>
      </c>
      <c r="E3653" s="19" t="s">
        <v>317</v>
      </c>
      <c r="F3653" s="18" t="s">
        <v>5935</v>
      </c>
      <c r="G3653" s="18" t="s">
        <v>275</v>
      </c>
      <c r="H3653" s="18" t="s">
        <v>6302</v>
      </c>
      <c r="I3653" s="19" t="s">
        <v>11770</v>
      </c>
      <c r="J3653" s="18" t="s">
        <v>5843</v>
      </c>
      <c r="K3653" s="18" t="s">
        <v>11955</v>
      </c>
      <c r="L3653" s="18" t="s">
        <v>5901</v>
      </c>
      <c r="N3653" s="20">
        <v>45322</v>
      </c>
      <c r="O3653" s="18" t="s">
        <v>11956</v>
      </c>
      <c r="P3653" s="18" t="s">
        <v>11955</v>
      </c>
      <c r="Q3653" s="18" t="s">
        <v>11569</v>
      </c>
      <c r="T3653" s="18">
        <v>0</v>
      </c>
      <c r="U3653" s="18">
        <v>0</v>
      </c>
    </row>
    <row r="3654" spans="2:21" x14ac:dyDescent="0.4">
      <c r="B3654" s="18" t="s">
        <v>5926</v>
      </c>
      <c r="C3654" s="18" t="s">
        <v>5910</v>
      </c>
      <c r="D3654" s="18" t="s">
        <v>11566</v>
      </c>
      <c r="E3654" s="19" t="s">
        <v>317</v>
      </c>
      <c r="F3654" s="18" t="s">
        <v>5935</v>
      </c>
      <c r="G3654" s="18" t="s">
        <v>39</v>
      </c>
      <c r="H3654" s="18" t="s">
        <v>6318</v>
      </c>
      <c r="I3654" s="19" t="s">
        <v>6416</v>
      </c>
      <c r="J3654" s="18" t="s">
        <v>5899</v>
      </c>
      <c r="K3654" s="18" t="s">
        <v>14385</v>
      </c>
      <c r="L3654" s="18" t="s">
        <v>5901</v>
      </c>
      <c r="N3654" s="20">
        <v>45322</v>
      </c>
      <c r="O3654" s="18" t="s">
        <v>14386</v>
      </c>
      <c r="P3654" s="18" t="s">
        <v>14385</v>
      </c>
      <c r="Q3654" s="18" t="s">
        <v>11569</v>
      </c>
      <c r="R3654" s="18">
        <v>2.9</v>
      </c>
      <c r="T3654" s="18">
        <v>0</v>
      </c>
      <c r="U3654" s="18">
        <v>0</v>
      </c>
    </row>
    <row r="3655" spans="2:21" x14ac:dyDescent="0.4">
      <c r="B3655" s="18" t="s">
        <v>5926</v>
      </c>
      <c r="C3655" s="18" t="s">
        <v>5910</v>
      </c>
      <c r="D3655" s="18" t="s">
        <v>11566</v>
      </c>
      <c r="E3655" s="19" t="s">
        <v>317</v>
      </c>
      <c r="F3655" s="18" t="s">
        <v>5935</v>
      </c>
      <c r="G3655" s="18" t="s">
        <v>39</v>
      </c>
      <c r="H3655" s="18" t="s">
        <v>6318</v>
      </c>
      <c r="I3655" s="19" t="s">
        <v>6416</v>
      </c>
      <c r="J3655" s="18" t="s">
        <v>5904</v>
      </c>
      <c r="K3655" s="18" t="s">
        <v>14383</v>
      </c>
      <c r="L3655" s="18" t="s">
        <v>5901</v>
      </c>
      <c r="N3655" s="20">
        <v>45322</v>
      </c>
      <c r="O3655" s="18" t="s">
        <v>14384</v>
      </c>
      <c r="P3655" s="18" t="s">
        <v>14383</v>
      </c>
      <c r="Q3655" s="18" t="s">
        <v>11569</v>
      </c>
      <c r="R3655" s="18">
        <v>2.9</v>
      </c>
      <c r="T3655" s="18">
        <v>0</v>
      </c>
      <c r="U3655" s="18">
        <v>0</v>
      </c>
    </row>
    <row r="3656" spans="2:21" x14ac:dyDescent="0.4">
      <c r="B3656" s="18" t="s">
        <v>5926</v>
      </c>
      <c r="C3656" s="18" t="s">
        <v>5910</v>
      </c>
      <c r="D3656" s="18" t="s">
        <v>11566</v>
      </c>
      <c r="E3656" s="19" t="s">
        <v>317</v>
      </c>
      <c r="F3656" s="18" t="s">
        <v>5935</v>
      </c>
      <c r="G3656" s="18" t="s">
        <v>39</v>
      </c>
      <c r="H3656" s="18" t="s">
        <v>6318</v>
      </c>
      <c r="I3656" s="19" t="s">
        <v>6416</v>
      </c>
      <c r="J3656" s="18" t="s">
        <v>5843</v>
      </c>
      <c r="K3656" s="18" t="s">
        <v>14381</v>
      </c>
      <c r="L3656" s="18" t="s">
        <v>5901</v>
      </c>
      <c r="N3656" s="20">
        <v>45322</v>
      </c>
      <c r="O3656" s="18" t="s">
        <v>14382</v>
      </c>
      <c r="P3656" s="18" t="s">
        <v>14381</v>
      </c>
      <c r="Q3656" s="18" t="s">
        <v>11569</v>
      </c>
      <c r="R3656" s="18">
        <v>2.9</v>
      </c>
      <c r="T3656" s="18">
        <v>0</v>
      </c>
      <c r="U3656" s="18">
        <v>0</v>
      </c>
    </row>
    <row r="3657" spans="2:21" x14ac:dyDescent="0.4">
      <c r="B3657" s="18" t="s">
        <v>5926</v>
      </c>
      <c r="C3657" s="18" t="s">
        <v>5910</v>
      </c>
      <c r="D3657" s="18" t="s">
        <v>11566</v>
      </c>
      <c r="E3657" s="19" t="s">
        <v>319</v>
      </c>
      <c r="F3657" s="18" t="s">
        <v>5935</v>
      </c>
      <c r="G3657" s="18" t="s">
        <v>703</v>
      </c>
      <c r="H3657" s="18" t="s">
        <v>6466</v>
      </c>
      <c r="I3657" s="19" t="s">
        <v>6558</v>
      </c>
      <c r="J3657" s="18" t="s">
        <v>5899</v>
      </c>
      <c r="K3657" s="18" t="s">
        <v>14391</v>
      </c>
      <c r="L3657" s="18" t="s">
        <v>5901</v>
      </c>
      <c r="N3657" s="20">
        <v>45322</v>
      </c>
      <c r="O3657" s="18" t="s">
        <v>14392</v>
      </c>
      <c r="P3657" s="18" t="s">
        <v>14391</v>
      </c>
      <c r="Q3657" s="18" t="s">
        <v>11612</v>
      </c>
      <c r="R3657" s="18">
        <v>1.4</v>
      </c>
      <c r="T3657" s="18">
        <v>0</v>
      </c>
      <c r="U3657" s="18">
        <v>0</v>
      </c>
    </row>
    <row r="3658" spans="2:21" x14ac:dyDescent="0.4">
      <c r="B3658" s="18" t="s">
        <v>5926</v>
      </c>
      <c r="C3658" s="18" t="s">
        <v>5910</v>
      </c>
      <c r="D3658" s="18" t="s">
        <v>11566</v>
      </c>
      <c r="E3658" s="19" t="s">
        <v>319</v>
      </c>
      <c r="F3658" s="18" t="s">
        <v>5935</v>
      </c>
      <c r="G3658" s="18" t="s">
        <v>703</v>
      </c>
      <c r="H3658" s="18" t="s">
        <v>6466</v>
      </c>
      <c r="I3658" s="19" t="s">
        <v>6558</v>
      </c>
      <c r="J3658" s="18" t="s">
        <v>5904</v>
      </c>
      <c r="K3658" s="18" t="s">
        <v>14389</v>
      </c>
      <c r="L3658" s="18" t="s">
        <v>5901</v>
      </c>
      <c r="N3658" s="20">
        <v>45322</v>
      </c>
      <c r="O3658" s="18" t="s">
        <v>14390</v>
      </c>
      <c r="P3658" s="18" t="s">
        <v>14389</v>
      </c>
      <c r="Q3658" s="18" t="s">
        <v>11612</v>
      </c>
      <c r="R3658" s="18">
        <v>1.4</v>
      </c>
      <c r="T3658" s="18">
        <v>0</v>
      </c>
      <c r="U3658" s="18">
        <v>0</v>
      </c>
    </row>
    <row r="3659" spans="2:21" x14ac:dyDescent="0.4">
      <c r="B3659" s="18" t="s">
        <v>5926</v>
      </c>
      <c r="C3659" s="18" t="s">
        <v>5910</v>
      </c>
      <c r="D3659" s="18" t="s">
        <v>11566</v>
      </c>
      <c r="E3659" s="19" t="s">
        <v>319</v>
      </c>
      <c r="F3659" s="18" t="s">
        <v>5935</v>
      </c>
      <c r="G3659" s="18" t="s">
        <v>703</v>
      </c>
      <c r="H3659" s="18" t="s">
        <v>6466</v>
      </c>
      <c r="I3659" s="19" t="s">
        <v>6558</v>
      </c>
      <c r="J3659" s="18" t="s">
        <v>5843</v>
      </c>
      <c r="K3659" s="18" t="s">
        <v>14387</v>
      </c>
      <c r="L3659" s="18" t="s">
        <v>5901</v>
      </c>
      <c r="N3659" s="20">
        <v>45322</v>
      </c>
      <c r="O3659" s="18" t="s">
        <v>14388</v>
      </c>
      <c r="P3659" s="18" t="s">
        <v>14387</v>
      </c>
      <c r="Q3659" s="18" t="s">
        <v>11612</v>
      </c>
      <c r="R3659" s="18">
        <v>1.4</v>
      </c>
      <c r="T3659" s="18">
        <v>0</v>
      </c>
      <c r="U3659" s="18">
        <v>0</v>
      </c>
    </row>
    <row r="3660" spans="2:21" x14ac:dyDescent="0.4">
      <c r="B3660" s="18" t="s">
        <v>5926</v>
      </c>
      <c r="C3660" s="18" t="s">
        <v>5910</v>
      </c>
      <c r="D3660" s="18" t="s">
        <v>11566</v>
      </c>
      <c r="E3660" s="19" t="s">
        <v>319</v>
      </c>
      <c r="F3660" s="18" t="s">
        <v>5935</v>
      </c>
      <c r="G3660" s="18" t="s">
        <v>703</v>
      </c>
      <c r="H3660" s="18" t="s">
        <v>6466</v>
      </c>
      <c r="I3660" s="19" t="s">
        <v>11480</v>
      </c>
      <c r="J3660" s="18" t="s">
        <v>5899</v>
      </c>
      <c r="K3660" s="18" t="s">
        <v>11957</v>
      </c>
      <c r="L3660" s="18" t="s">
        <v>5901</v>
      </c>
      <c r="N3660" s="20">
        <v>45322</v>
      </c>
      <c r="O3660" s="18" t="s">
        <v>11958</v>
      </c>
      <c r="P3660" s="18" t="s">
        <v>11957</v>
      </c>
      <c r="Q3660" s="18" t="s">
        <v>11612</v>
      </c>
      <c r="T3660" s="18">
        <v>0</v>
      </c>
      <c r="U3660" s="18">
        <v>0</v>
      </c>
    </row>
    <row r="3661" spans="2:21" x14ac:dyDescent="0.4">
      <c r="B3661" s="18" t="s">
        <v>5926</v>
      </c>
      <c r="C3661" s="18" t="s">
        <v>5910</v>
      </c>
      <c r="D3661" s="18" t="s">
        <v>11566</v>
      </c>
      <c r="E3661" s="19" t="s">
        <v>319</v>
      </c>
      <c r="F3661" s="18" t="s">
        <v>5935</v>
      </c>
      <c r="G3661" s="18" t="s">
        <v>703</v>
      </c>
      <c r="H3661" s="18" t="s">
        <v>6466</v>
      </c>
      <c r="I3661" s="19" t="s">
        <v>11480</v>
      </c>
      <c r="J3661" s="18" t="s">
        <v>5904</v>
      </c>
      <c r="K3661" s="18" t="s">
        <v>11959</v>
      </c>
      <c r="L3661" s="18" t="s">
        <v>5901</v>
      </c>
      <c r="N3661" s="20">
        <v>45322</v>
      </c>
      <c r="O3661" s="18" t="s">
        <v>11960</v>
      </c>
      <c r="P3661" s="18" t="s">
        <v>11959</v>
      </c>
      <c r="Q3661" s="18" t="s">
        <v>11612</v>
      </c>
      <c r="T3661" s="18">
        <v>0</v>
      </c>
      <c r="U3661" s="18">
        <v>0</v>
      </c>
    </row>
    <row r="3662" spans="2:21" x14ac:dyDescent="0.4">
      <c r="B3662" s="18" t="s">
        <v>5926</v>
      </c>
      <c r="C3662" s="18" t="s">
        <v>5910</v>
      </c>
      <c r="D3662" s="18" t="s">
        <v>11566</v>
      </c>
      <c r="E3662" s="19" t="s">
        <v>319</v>
      </c>
      <c r="F3662" s="18" t="s">
        <v>5935</v>
      </c>
      <c r="G3662" s="18" t="s">
        <v>703</v>
      </c>
      <c r="H3662" s="18" t="s">
        <v>6466</v>
      </c>
      <c r="I3662" s="19" t="s">
        <v>11480</v>
      </c>
      <c r="J3662" s="18" t="s">
        <v>5843</v>
      </c>
      <c r="K3662" s="18" t="s">
        <v>11961</v>
      </c>
      <c r="L3662" s="18" t="s">
        <v>5901</v>
      </c>
      <c r="N3662" s="20">
        <v>45322</v>
      </c>
      <c r="O3662" s="18" t="s">
        <v>11962</v>
      </c>
      <c r="P3662" s="18" t="s">
        <v>11961</v>
      </c>
      <c r="Q3662" s="18" t="s">
        <v>11612</v>
      </c>
      <c r="T3662" s="18">
        <v>0</v>
      </c>
      <c r="U3662" s="18">
        <v>0</v>
      </c>
    </row>
    <row r="3663" spans="2:21" x14ac:dyDescent="0.4">
      <c r="B3663" s="18" t="s">
        <v>5926</v>
      </c>
      <c r="C3663" s="18" t="s">
        <v>5910</v>
      </c>
      <c r="D3663" s="18" t="s">
        <v>11566</v>
      </c>
      <c r="E3663" s="19" t="s">
        <v>319</v>
      </c>
      <c r="F3663" s="18" t="s">
        <v>5935</v>
      </c>
      <c r="G3663" s="18" t="s">
        <v>275</v>
      </c>
      <c r="H3663" s="18" t="s">
        <v>6302</v>
      </c>
      <c r="I3663" s="19" t="s">
        <v>6474</v>
      </c>
      <c r="J3663" s="18" t="s">
        <v>5899</v>
      </c>
      <c r="K3663" s="18" t="s">
        <v>14397</v>
      </c>
      <c r="L3663" s="18" t="s">
        <v>5901</v>
      </c>
      <c r="N3663" s="20">
        <v>45322</v>
      </c>
      <c r="O3663" s="18" t="s">
        <v>14398</v>
      </c>
      <c r="P3663" s="18" t="s">
        <v>14397</v>
      </c>
      <c r="Q3663" s="18" t="s">
        <v>11612</v>
      </c>
      <c r="R3663" s="18">
        <v>1.8</v>
      </c>
      <c r="T3663" s="18">
        <v>0</v>
      </c>
      <c r="U3663" s="18">
        <v>0</v>
      </c>
    </row>
    <row r="3664" spans="2:21" x14ac:dyDescent="0.4">
      <c r="B3664" s="18" t="s">
        <v>5926</v>
      </c>
      <c r="C3664" s="18" t="s">
        <v>5910</v>
      </c>
      <c r="D3664" s="18" t="s">
        <v>11566</v>
      </c>
      <c r="E3664" s="19" t="s">
        <v>319</v>
      </c>
      <c r="F3664" s="18" t="s">
        <v>5935</v>
      </c>
      <c r="G3664" s="18" t="s">
        <v>275</v>
      </c>
      <c r="H3664" s="18" t="s">
        <v>6302</v>
      </c>
      <c r="I3664" s="19" t="s">
        <v>6474</v>
      </c>
      <c r="J3664" s="18" t="s">
        <v>5904</v>
      </c>
      <c r="K3664" s="18" t="s">
        <v>14395</v>
      </c>
      <c r="L3664" s="18" t="s">
        <v>5901</v>
      </c>
      <c r="N3664" s="20">
        <v>45322</v>
      </c>
      <c r="O3664" s="18" t="s">
        <v>14396</v>
      </c>
      <c r="P3664" s="18" t="s">
        <v>14395</v>
      </c>
      <c r="Q3664" s="18" t="s">
        <v>11612</v>
      </c>
      <c r="R3664" s="18">
        <v>1.8</v>
      </c>
      <c r="T3664" s="18">
        <v>0</v>
      </c>
      <c r="U3664" s="18">
        <v>0</v>
      </c>
    </row>
    <row r="3665" spans="2:21" x14ac:dyDescent="0.4">
      <c r="B3665" s="18" t="s">
        <v>5926</v>
      </c>
      <c r="C3665" s="18" t="s">
        <v>5910</v>
      </c>
      <c r="D3665" s="18" t="s">
        <v>11566</v>
      </c>
      <c r="E3665" s="19" t="s">
        <v>319</v>
      </c>
      <c r="F3665" s="18" t="s">
        <v>5935</v>
      </c>
      <c r="G3665" s="18" t="s">
        <v>275</v>
      </c>
      <c r="H3665" s="18" t="s">
        <v>6302</v>
      </c>
      <c r="I3665" s="19" t="s">
        <v>6474</v>
      </c>
      <c r="J3665" s="18" t="s">
        <v>5843</v>
      </c>
      <c r="K3665" s="18" t="s">
        <v>14393</v>
      </c>
      <c r="L3665" s="18" t="s">
        <v>5901</v>
      </c>
      <c r="N3665" s="20">
        <v>45322</v>
      </c>
      <c r="O3665" s="18" t="s">
        <v>14394</v>
      </c>
      <c r="P3665" s="18" t="s">
        <v>14393</v>
      </c>
      <c r="Q3665" s="18" t="s">
        <v>11612</v>
      </c>
      <c r="R3665" s="18">
        <v>1.8</v>
      </c>
      <c r="T3665" s="18">
        <v>0</v>
      </c>
      <c r="U3665" s="18">
        <v>0</v>
      </c>
    </row>
    <row r="3666" spans="2:21" x14ac:dyDescent="0.4">
      <c r="B3666" s="18" t="s">
        <v>5926</v>
      </c>
      <c r="C3666" s="18" t="s">
        <v>5910</v>
      </c>
      <c r="D3666" s="18" t="s">
        <v>11566</v>
      </c>
      <c r="E3666" s="19" t="s">
        <v>319</v>
      </c>
      <c r="F3666" s="18" t="s">
        <v>5935</v>
      </c>
      <c r="G3666" s="18" t="s">
        <v>275</v>
      </c>
      <c r="H3666" s="18" t="s">
        <v>6302</v>
      </c>
      <c r="I3666" s="19" t="s">
        <v>11488</v>
      </c>
      <c r="J3666" s="18" t="s">
        <v>5899</v>
      </c>
      <c r="K3666" s="18" t="s">
        <v>11963</v>
      </c>
      <c r="L3666" s="18" t="s">
        <v>5901</v>
      </c>
      <c r="N3666" s="20">
        <v>45322</v>
      </c>
      <c r="O3666" s="18" t="s">
        <v>11964</v>
      </c>
      <c r="P3666" s="18" t="s">
        <v>11963</v>
      </c>
      <c r="Q3666" s="18" t="s">
        <v>11612</v>
      </c>
      <c r="T3666" s="18">
        <v>0</v>
      </c>
      <c r="U3666" s="18">
        <v>0</v>
      </c>
    </row>
    <row r="3667" spans="2:21" x14ac:dyDescent="0.4">
      <c r="B3667" s="18" t="s">
        <v>5926</v>
      </c>
      <c r="C3667" s="18" t="s">
        <v>5910</v>
      </c>
      <c r="D3667" s="18" t="s">
        <v>11566</v>
      </c>
      <c r="E3667" s="19" t="s">
        <v>319</v>
      </c>
      <c r="F3667" s="18" t="s">
        <v>5935</v>
      </c>
      <c r="G3667" s="18" t="s">
        <v>275</v>
      </c>
      <c r="H3667" s="18" t="s">
        <v>6302</v>
      </c>
      <c r="I3667" s="19" t="s">
        <v>11488</v>
      </c>
      <c r="J3667" s="18" t="s">
        <v>5904</v>
      </c>
      <c r="K3667" s="18" t="s">
        <v>11965</v>
      </c>
      <c r="L3667" s="18" t="s">
        <v>5901</v>
      </c>
      <c r="N3667" s="20">
        <v>45322</v>
      </c>
      <c r="O3667" s="18" t="s">
        <v>11966</v>
      </c>
      <c r="P3667" s="18" t="s">
        <v>11965</v>
      </c>
      <c r="Q3667" s="18" t="s">
        <v>11612</v>
      </c>
      <c r="T3667" s="18">
        <v>0</v>
      </c>
      <c r="U3667" s="18">
        <v>0</v>
      </c>
    </row>
    <row r="3668" spans="2:21" x14ac:dyDescent="0.4">
      <c r="B3668" s="18" t="s">
        <v>5926</v>
      </c>
      <c r="C3668" s="18" t="s">
        <v>5910</v>
      </c>
      <c r="D3668" s="18" t="s">
        <v>11566</v>
      </c>
      <c r="E3668" s="19" t="s">
        <v>319</v>
      </c>
      <c r="F3668" s="18" t="s">
        <v>5935</v>
      </c>
      <c r="G3668" s="18" t="s">
        <v>275</v>
      </c>
      <c r="H3668" s="18" t="s">
        <v>6302</v>
      </c>
      <c r="I3668" s="19" t="s">
        <v>11488</v>
      </c>
      <c r="J3668" s="18" t="s">
        <v>5843</v>
      </c>
      <c r="K3668" s="18" t="s">
        <v>11967</v>
      </c>
      <c r="L3668" s="18" t="s">
        <v>5901</v>
      </c>
      <c r="N3668" s="20">
        <v>45322</v>
      </c>
      <c r="O3668" s="18" t="s">
        <v>11968</v>
      </c>
      <c r="P3668" s="18" t="s">
        <v>11967</v>
      </c>
      <c r="Q3668" s="18" t="s">
        <v>11612</v>
      </c>
      <c r="T3668" s="18">
        <v>0</v>
      </c>
      <c r="U3668" s="18">
        <v>0</v>
      </c>
    </row>
    <row r="3669" spans="2:21" x14ac:dyDescent="0.4">
      <c r="B3669" s="18" t="s">
        <v>5926</v>
      </c>
      <c r="C3669" s="18" t="s">
        <v>5910</v>
      </c>
      <c r="D3669" s="18" t="s">
        <v>11566</v>
      </c>
      <c r="E3669" s="19" t="s">
        <v>319</v>
      </c>
      <c r="F3669" s="18" t="s">
        <v>5935</v>
      </c>
      <c r="G3669" s="18" t="s">
        <v>275</v>
      </c>
      <c r="H3669" s="18" t="s">
        <v>6302</v>
      </c>
      <c r="I3669" s="19" t="s">
        <v>11770</v>
      </c>
      <c r="J3669" s="18" t="s">
        <v>5899</v>
      </c>
      <c r="K3669" s="18" t="s">
        <v>11969</v>
      </c>
      <c r="L3669" s="18" t="s">
        <v>5901</v>
      </c>
      <c r="N3669" s="20">
        <v>45322</v>
      </c>
      <c r="O3669" s="18" t="s">
        <v>11970</v>
      </c>
      <c r="P3669" s="18" t="s">
        <v>11969</v>
      </c>
      <c r="Q3669" s="18" t="s">
        <v>11612</v>
      </c>
      <c r="T3669" s="18">
        <v>0</v>
      </c>
      <c r="U3669" s="18">
        <v>0</v>
      </c>
    </row>
    <row r="3670" spans="2:21" x14ac:dyDescent="0.4">
      <c r="B3670" s="18" t="s">
        <v>5926</v>
      </c>
      <c r="C3670" s="18" t="s">
        <v>5910</v>
      </c>
      <c r="D3670" s="18" t="s">
        <v>11566</v>
      </c>
      <c r="E3670" s="19" t="s">
        <v>319</v>
      </c>
      <c r="F3670" s="18" t="s">
        <v>5935</v>
      </c>
      <c r="G3670" s="18" t="s">
        <v>275</v>
      </c>
      <c r="H3670" s="18" t="s">
        <v>6302</v>
      </c>
      <c r="I3670" s="19" t="s">
        <v>11770</v>
      </c>
      <c r="J3670" s="18" t="s">
        <v>5904</v>
      </c>
      <c r="K3670" s="18" t="s">
        <v>11971</v>
      </c>
      <c r="L3670" s="18" t="s">
        <v>5901</v>
      </c>
      <c r="N3670" s="20">
        <v>45322</v>
      </c>
      <c r="O3670" s="18" t="s">
        <v>11972</v>
      </c>
      <c r="P3670" s="18" t="s">
        <v>11971</v>
      </c>
      <c r="Q3670" s="18" t="s">
        <v>11612</v>
      </c>
      <c r="T3670" s="18">
        <v>0</v>
      </c>
      <c r="U3670" s="18">
        <v>0</v>
      </c>
    </row>
    <row r="3671" spans="2:21" x14ac:dyDescent="0.4">
      <c r="B3671" s="18" t="s">
        <v>5926</v>
      </c>
      <c r="C3671" s="18" t="s">
        <v>5910</v>
      </c>
      <c r="D3671" s="18" t="s">
        <v>11566</v>
      </c>
      <c r="E3671" s="19" t="s">
        <v>319</v>
      </c>
      <c r="F3671" s="18" t="s">
        <v>5935</v>
      </c>
      <c r="G3671" s="18" t="s">
        <v>275</v>
      </c>
      <c r="H3671" s="18" t="s">
        <v>6302</v>
      </c>
      <c r="I3671" s="19" t="s">
        <v>11770</v>
      </c>
      <c r="J3671" s="18" t="s">
        <v>5843</v>
      </c>
      <c r="K3671" s="18" t="s">
        <v>11973</v>
      </c>
      <c r="L3671" s="18" t="s">
        <v>5901</v>
      </c>
      <c r="N3671" s="20">
        <v>45322</v>
      </c>
      <c r="O3671" s="18" t="s">
        <v>11974</v>
      </c>
      <c r="P3671" s="18" t="s">
        <v>11973</v>
      </c>
      <c r="Q3671" s="18" t="s">
        <v>11612</v>
      </c>
      <c r="T3671" s="18">
        <v>0</v>
      </c>
      <c r="U3671" s="18">
        <v>0</v>
      </c>
    </row>
    <row r="3672" spans="2:21" x14ac:dyDescent="0.4">
      <c r="B3672" s="18" t="s">
        <v>5926</v>
      </c>
      <c r="C3672" s="18" t="s">
        <v>5910</v>
      </c>
      <c r="D3672" s="18" t="s">
        <v>11566</v>
      </c>
      <c r="E3672" s="19" t="s">
        <v>319</v>
      </c>
      <c r="F3672" s="18" t="s">
        <v>5935</v>
      </c>
      <c r="G3672" s="18" t="s">
        <v>39</v>
      </c>
      <c r="H3672" s="18" t="s">
        <v>6318</v>
      </c>
      <c r="I3672" s="19" t="s">
        <v>6416</v>
      </c>
      <c r="J3672" s="18" t="s">
        <v>5899</v>
      </c>
      <c r="K3672" s="18" t="s">
        <v>14403</v>
      </c>
      <c r="L3672" s="18" t="s">
        <v>5901</v>
      </c>
      <c r="N3672" s="20">
        <v>45322</v>
      </c>
      <c r="O3672" s="18" t="s">
        <v>14404</v>
      </c>
      <c r="P3672" s="18" t="s">
        <v>14403</v>
      </c>
      <c r="Q3672" s="18" t="s">
        <v>11612</v>
      </c>
      <c r="R3672" s="18">
        <v>2.9</v>
      </c>
      <c r="T3672" s="18">
        <v>0</v>
      </c>
      <c r="U3672" s="18">
        <v>0</v>
      </c>
    </row>
    <row r="3673" spans="2:21" x14ac:dyDescent="0.4">
      <c r="B3673" s="18" t="s">
        <v>5926</v>
      </c>
      <c r="C3673" s="18" t="s">
        <v>5910</v>
      </c>
      <c r="D3673" s="18" t="s">
        <v>11566</v>
      </c>
      <c r="E3673" s="19" t="s">
        <v>319</v>
      </c>
      <c r="F3673" s="18" t="s">
        <v>5935</v>
      </c>
      <c r="G3673" s="18" t="s">
        <v>39</v>
      </c>
      <c r="H3673" s="18" t="s">
        <v>6318</v>
      </c>
      <c r="I3673" s="19" t="s">
        <v>6416</v>
      </c>
      <c r="J3673" s="18" t="s">
        <v>5904</v>
      </c>
      <c r="K3673" s="18" t="s">
        <v>14401</v>
      </c>
      <c r="L3673" s="18" t="s">
        <v>5901</v>
      </c>
      <c r="N3673" s="20">
        <v>45322</v>
      </c>
      <c r="O3673" s="18" t="s">
        <v>14402</v>
      </c>
      <c r="P3673" s="18" t="s">
        <v>14401</v>
      </c>
      <c r="Q3673" s="18" t="s">
        <v>11612</v>
      </c>
      <c r="R3673" s="18">
        <v>2.9</v>
      </c>
      <c r="T3673" s="18">
        <v>0</v>
      </c>
      <c r="U3673" s="18">
        <v>0</v>
      </c>
    </row>
    <row r="3674" spans="2:21" x14ac:dyDescent="0.4">
      <c r="B3674" s="18" t="s">
        <v>5926</v>
      </c>
      <c r="C3674" s="18" t="s">
        <v>5910</v>
      </c>
      <c r="D3674" s="18" t="s">
        <v>11566</v>
      </c>
      <c r="E3674" s="19" t="s">
        <v>319</v>
      </c>
      <c r="F3674" s="18" t="s">
        <v>5935</v>
      </c>
      <c r="G3674" s="18" t="s">
        <v>39</v>
      </c>
      <c r="H3674" s="18" t="s">
        <v>6318</v>
      </c>
      <c r="I3674" s="19" t="s">
        <v>6416</v>
      </c>
      <c r="J3674" s="18" t="s">
        <v>5843</v>
      </c>
      <c r="K3674" s="18" t="s">
        <v>14399</v>
      </c>
      <c r="L3674" s="18" t="s">
        <v>5901</v>
      </c>
      <c r="N3674" s="20">
        <v>45322</v>
      </c>
      <c r="O3674" s="18" t="s">
        <v>14400</v>
      </c>
      <c r="P3674" s="18" t="s">
        <v>14399</v>
      </c>
      <c r="Q3674" s="18" t="s">
        <v>11612</v>
      </c>
      <c r="R3674" s="18">
        <v>2.9</v>
      </c>
      <c r="T3674" s="18">
        <v>0</v>
      </c>
      <c r="U3674" s="18">
        <v>0</v>
      </c>
    </row>
    <row r="3675" spans="2:21" x14ac:dyDescent="0.4">
      <c r="B3675" s="18" t="s">
        <v>5926</v>
      </c>
      <c r="C3675" s="18" t="s">
        <v>5910</v>
      </c>
      <c r="D3675" s="18" t="s">
        <v>12213</v>
      </c>
      <c r="E3675" s="19" t="s">
        <v>12214</v>
      </c>
      <c r="F3675" s="18" t="s">
        <v>5935</v>
      </c>
      <c r="G3675" s="18" t="s">
        <v>703</v>
      </c>
      <c r="H3675" s="18" t="s">
        <v>6466</v>
      </c>
      <c r="I3675" s="19" t="s">
        <v>6558</v>
      </c>
      <c r="J3675" s="18" t="s">
        <v>5899</v>
      </c>
      <c r="K3675" s="18" t="s">
        <v>13581</v>
      </c>
      <c r="L3675" s="18" t="s">
        <v>5901</v>
      </c>
      <c r="N3675" s="20">
        <v>45322</v>
      </c>
      <c r="O3675" s="18" t="s">
        <v>13582</v>
      </c>
      <c r="P3675" s="18" t="s">
        <v>13581</v>
      </c>
      <c r="Q3675" s="18" t="s">
        <v>12217</v>
      </c>
      <c r="R3675" s="18">
        <v>1.4</v>
      </c>
      <c r="T3675" s="18">
        <v>0</v>
      </c>
      <c r="U3675" s="18">
        <v>0</v>
      </c>
    </row>
    <row r="3676" spans="2:21" x14ac:dyDescent="0.4">
      <c r="B3676" s="18" t="s">
        <v>5926</v>
      </c>
      <c r="C3676" s="18" t="s">
        <v>5910</v>
      </c>
      <c r="D3676" s="18" t="s">
        <v>12213</v>
      </c>
      <c r="E3676" s="19" t="s">
        <v>12214</v>
      </c>
      <c r="F3676" s="18" t="s">
        <v>5935</v>
      </c>
      <c r="G3676" s="18" t="s">
        <v>703</v>
      </c>
      <c r="H3676" s="18" t="s">
        <v>6466</v>
      </c>
      <c r="I3676" s="19" t="s">
        <v>6558</v>
      </c>
      <c r="J3676" s="18" t="s">
        <v>5904</v>
      </c>
      <c r="K3676" s="18" t="s">
        <v>13583</v>
      </c>
      <c r="L3676" s="18" t="s">
        <v>5901</v>
      </c>
      <c r="N3676" s="20">
        <v>45322</v>
      </c>
      <c r="O3676" s="18" t="s">
        <v>13584</v>
      </c>
      <c r="P3676" s="18" t="s">
        <v>13583</v>
      </c>
      <c r="Q3676" s="18" t="s">
        <v>12217</v>
      </c>
      <c r="R3676" s="18">
        <v>1.4</v>
      </c>
      <c r="T3676" s="18">
        <v>0</v>
      </c>
      <c r="U3676" s="18">
        <v>0</v>
      </c>
    </row>
    <row r="3677" spans="2:21" x14ac:dyDescent="0.4">
      <c r="B3677" s="18" t="s">
        <v>5926</v>
      </c>
      <c r="C3677" s="18" t="s">
        <v>5910</v>
      </c>
      <c r="D3677" s="18" t="s">
        <v>12213</v>
      </c>
      <c r="E3677" s="19" t="s">
        <v>12214</v>
      </c>
      <c r="F3677" s="18" t="s">
        <v>5935</v>
      </c>
      <c r="G3677" s="18" t="s">
        <v>703</v>
      </c>
      <c r="H3677" s="18" t="s">
        <v>6466</v>
      </c>
      <c r="I3677" s="19" t="s">
        <v>6558</v>
      </c>
      <c r="J3677" s="18" t="s">
        <v>5843</v>
      </c>
      <c r="K3677" s="18" t="s">
        <v>13585</v>
      </c>
      <c r="L3677" s="18" t="s">
        <v>5901</v>
      </c>
      <c r="N3677" s="20">
        <v>45322</v>
      </c>
      <c r="O3677" s="18" t="s">
        <v>13586</v>
      </c>
      <c r="P3677" s="18" t="s">
        <v>13585</v>
      </c>
      <c r="Q3677" s="18" t="s">
        <v>12217</v>
      </c>
      <c r="R3677" s="18">
        <v>1.4</v>
      </c>
      <c r="T3677" s="18">
        <v>0</v>
      </c>
      <c r="U3677" s="18">
        <v>0</v>
      </c>
    </row>
    <row r="3678" spans="2:21" x14ac:dyDescent="0.4">
      <c r="B3678" s="18" t="s">
        <v>5926</v>
      </c>
      <c r="C3678" s="18" t="s">
        <v>5910</v>
      </c>
      <c r="D3678" s="18" t="s">
        <v>12213</v>
      </c>
      <c r="E3678" s="19" t="s">
        <v>12214</v>
      </c>
      <c r="F3678" s="18" t="s">
        <v>5935</v>
      </c>
      <c r="G3678" s="18" t="s">
        <v>275</v>
      </c>
      <c r="H3678" s="18" t="s">
        <v>6302</v>
      </c>
      <c r="I3678" s="19" t="s">
        <v>6474</v>
      </c>
      <c r="J3678" s="18" t="s">
        <v>5899</v>
      </c>
      <c r="K3678" s="18" t="s">
        <v>13587</v>
      </c>
      <c r="L3678" s="18" t="s">
        <v>5901</v>
      </c>
      <c r="N3678" s="20">
        <v>45322</v>
      </c>
      <c r="O3678" s="18" t="s">
        <v>13588</v>
      </c>
      <c r="P3678" s="18" t="s">
        <v>13587</v>
      </c>
      <c r="Q3678" s="18" t="s">
        <v>12217</v>
      </c>
      <c r="R3678" s="18">
        <v>1.8</v>
      </c>
      <c r="T3678" s="18">
        <v>0</v>
      </c>
      <c r="U3678" s="18">
        <v>0</v>
      </c>
    </row>
    <row r="3679" spans="2:21" x14ac:dyDescent="0.4">
      <c r="B3679" s="18" t="s">
        <v>5926</v>
      </c>
      <c r="C3679" s="18" t="s">
        <v>5910</v>
      </c>
      <c r="D3679" s="18" t="s">
        <v>12213</v>
      </c>
      <c r="E3679" s="19" t="s">
        <v>12214</v>
      </c>
      <c r="F3679" s="18" t="s">
        <v>5935</v>
      </c>
      <c r="G3679" s="18" t="s">
        <v>275</v>
      </c>
      <c r="H3679" s="18" t="s">
        <v>6302</v>
      </c>
      <c r="I3679" s="19" t="s">
        <v>6474</v>
      </c>
      <c r="J3679" s="18" t="s">
        <v>5904</v>
      </c>
      <c r="K3679" s="18" t="s">
        <v>13589</v>
      </c>
      <c r="L3679" s="18" t="s">
        <v>5901</v>
      </c>
      <c r="N3679" s="20">
        <v>45322</v>
      </c>
      <c r="O3679" s="18" t="s">
        <v>13590</v>
      </c>
      <c r="P3679" s="18" t="s">
        <v>13589</v>
      </c>
      <c r="Q3679" s="18" t="s">
        <v>12217</v>
      </c>
      <c r="R3679" s="18">
        <v>1.8</v>
      </c>
      <c r="T3679" s="18">
        <v>0</v>
      </c>
      <c r="U3679" s="18">
        <v>0</v>
      </c>
    </row>
    <row r="3680" spans="2:21" x14ac:dyDescent="0.4">
      <c r="B3680" s="18" t="s">
        <v>5926</v>
      </c>
      <c r="C3680" s="18" t="s">
        <v>5910</v>
      </c>
      <c r="D3680" s="18" t="s">
        <v>12213</v>
      </c>
      <c r="E3680" s="19" t="s">
        <v>12214</v>
      </c>
      <c r="F3680" s="18" t="s">
        <v>5935</v>
      </c>
      <c r="G3680" s="18" t="s">
        <v>275</v>
      </c>
      <c r="H3680" s="18" t="s">
        <v>6302</v>
      </c>
      <c r="I3680" s="19" t="s">
        <v>6474</v>
      </c>
      <c r="J3680" s="18" t="s">
        <v>5843</v>
      </c>
      <c r="K3680" s="18" t="s">
        <v>13591</v>
      </c>
      <c r="L3680" s="18" t="s">
        <v>5901</v>
      </c>
      <c r="N3680" s="20">
        <v>45322</v>
      </c>
      <c r="O3680" s="18" t="s">
        <v>13592</v>
      </c>
      <c r="P3680" s="18" t="s">
        <v>13591</v>
      </c>
      <c r="Q3680" s="18" t="s">
        <v>12217</v>
      </c>
      <c r="R3680" s="18">
        <v>1.8</v>
      </c>
      <c r="T3680" s="18">
        <v>0</v>
      </c>
      <c r="U3680" s="18">
        <v>0</v>
      </c>
    </row>
    <row r="3681" spans="2:21" x14ac:dyDescent="0.4">
      <c r="B3681" s="18" t="s">
        <v>5926</v>
      </c>
      <c r="C3681" s="18" t="s">
        <v>5910</v>
      </c>
      <c r="D3681" s="18" t="s">
        <v>12213</v>
      </c>
      <c r="E3681" s="19" t="s">
        <v>12214</v>
      </c>
      <c r="F3681" s="18" t="s">
        <v>5935</v>
      </c>
      <c r="G3681" s="18" t="s">
        <v>39</v>
      </c>
      <c r="H3681" s="18" t="s">
        <v>6318</v>
      </c>
      <c r="I3681" s="19" t="s">
        <v>6416</v>
      </c>
      <c r="J3681" s="18" t="s">
        <v>5899</v>
      </c>
      <c r="K3681" s="18" t="s">
        <v>13593</v>
      </c>
      <c r="L3681" s="18" t="s">
        <v>5901</v>
      </c>
      <c r="N3681" s="20">
        <v>45322</v>
      </c>
      <c r="O3681" s="18" t="s">
        <v>13594</v>
      </c>
      <c r="P3681" s="18" t="s">
        <v>13593</v>
      </c>
      <c r="Q3681" s="18" t="s">
        <v>12217</v>
      </c>
      <c r="R3681" s="18">
        <v>2.9</v>
      </c>
      <c r="T3681" s="18">
        <v>0</v>
      </c>
      <c r="U3681" s="18">
        <v>0</v>
      </c>
    </row>
    <row r="3682" spans="2:21" x14ac:dyDescent="0.4">
      <c r="B3682" s="18" t="s">
        <v>5926</v>
      </c>
      <c r="C3682" s="18" t="s">
        <v>5910</v>
      </c>
      <c r="D3682" s="18" t="s">
        <v>12213</v>
      </c>
      <c r="E3682" s="19" t="s">
        <v>12214</v>
      </c>
      <c r="F3682" s="18" t="s">
        <v>5935</v>
      </c>
      <c r="G3682" s="18" t="s">
        <v>39</v>
      </c>
      <c r="H3682" s="18" t="s">
        <v>6318</v>
      </c>
      <c r="I3682" s="19" t="s">
        <v>6416</v>
      </c>
      <c r="J3682" s="18" t="s">
        <v>5904</v>
      </c>
      <c r="K3682" s="18" t="s">
        <v>13595</v>
      </c>
      <c r="L3682" s="18" t="s">
        <v>5901</v>
      </c>
      <c r="N3682" s="20">
        <v>45322</v>
      </c>
      <c r="O3682" s="18" t="s">
        <v>13596</v>
      </c>
      <c r="P3682" s="18" t="s">
        <v>13595</v>
      </c>
      <c r="Q3682" s="18" t="s">
        <v>12217</v>
      </c>
      <c r="R3682" s="18">
        <v>2.9</v>
      </c>
      <c r="T3682" s="18">
        <v>0</v>
      </c>
      <c r="U3682" s="18">
        <v>0</v>
      </c>
    </row>
    <row r="3683" spans="2:21" x14ac:dyDescent="0.4">
      <c r="B3683" s="18" t="s">
        <v>5926</v>
      </c>
      <c r="C3683" s="18" t="s">
        <v>5910</v>
      </c>
      <c r="D3683" s="18" t="s">
        <v>12213</v>
      </c>
      <c r="E3683" s="19" t="s">
        <v>12214</v>
      </c>
      <c r="F3683" s="18" t="s">
        <v>5935</v>
      </c>
      <c r="G3683" s="18" t="s">
        <v>39</v>
      </c>
      <c r="H3683" s="18" t="s">
        <v>6318</v>
      </c>
      <c r="I3683" s="19" t="s">
        <v>6416</v>
      </c>
      <c r="J3683" s="18" t="s">
        <v>5843</v>
      </c>
      <c r="K3683" s="18" t="s">
        <v>13597</v>
      </c>
      <c r="L3683" s="18" t="s">
        <v>5901</v>
      </c>
      <c r="N3683" s="20">
        <v>45322</v>
      </c>
      <c r="O3683" s="18" t="s">
        <v>13598</v>
      </c>
      <c r="P3683" s="18" t="s">
        <v>13597</v>
      </c>
      <c r="Q3683" s="18" t="s">
        <v>12217</v>
      </c>
      <c r="R3683" s="18">
        <v>2.9</v>
      </c>
      <c r="T3683" s="18">
        <v>0</v>
      </c>
      <c r="U3683" s="18">
        <v>0</v>
      </c>
    </row>
    <row r="3684" spans="2:21" x14ac:dyDescent="0.4">
      <c r="B3684" s="18" t="s">
        <v>5926</v>
      </c>
      <c r="C3684" s="18" t="s">
        <v>5910</v>
      </c>
      <c r="D3684" s="18" t="s">
        <v>12213</v>
      </c>
      <c r="E3684" s="19" t="s">
        <v>12234</v>
      </c>
      <c r="F3684" s="18" t="s">
        <v>5935</v>
      </c>
      <c r="G3684" s="18" t="s">
        <v>703</v>
      </c>
      <c r="H3684" s="18" t="s">
        <v>6466</v>
      </c>
      <c r="I3684" s="19" t="s">
        <v>6558</v>
      </c>
      <c r="J3684" s="18" t="s">
        <v>5899</v>
      </c>
      <c r="K3684" s="18" t="s">
        <v>13599</v>
      </c>
      <c r="L3684" s="18" t="s">
        <v>5901</v>
      </c>
      <c r="N3684" s="20">
        <v>45322</v>
      </c>
      <c r="O3684" s="18" t="s">
        <v>13600</v>
      </c>
      <c r="P3684" s="18" t="s">
        <v>13599</v>
      </c>
      <c r="Q3684" s="18" t="s">
        <v>12237</v>
      </c>
      <c r="R3684" s="18">
        <v>1.4</v>
      </c>
      <c r="T3684" s="18">
        <v>0</v>
      </c>
      <c r="U3684" s="18">
        <v>0</v>
      </c>
    </row>
    <row r="3685" spans="2:21" x14ac:dyDescent="0.4">
      <c r="B3685" s="18" t="s">
        <v>5926</v>
      </c>
      <c r="C3685" s="18" t="s">
        <v>5910</v>
      </c>
      <c r="D3685" s="18" t="s">
        <v>12213</v>
      </c>
      <c r="E3685" s="19" t="s">
        <v>12234</v>
      </c>
      <c r="F3685" s="18" t="s">
        <v>5935</v>
      </c>
      <c r="G3685" s="18" t="s">
        <v>703</v>
      </c>
      <c r="H3685" s="18" t="s">
        <v>6466</v>
      </c>
      <c r="I3685" s="19" t="s">
        <v>6558</v>
      </c>
      <c r="J3685" s="18" t="s">
        <v>5904</v>
      </c>
      <c r="K3685" s="18" t="s">
        <v>13601</v>
      </c>
      <c r="L3685" s="18" t="s">
        <v>5901</v>
      </c>
      <c r="N3685" s="20">
        <v>45322</v>
      </c>
      <c r="O3685" s="18" t="s">
        <v>13602</v>
      </c>
      <c r="P3685" s="18" t="s">
        <v>13601</v>
      </c>
      <c r="Q3685" s="18" t="s">
        <v>12237</v>
      </c>
      <c r="R3685" s="18">
        <v>1.4</v>
      </c>
      <c r="T3685" s="18">
        <v>0</v>
      </c>
      <c r="U3685" s="18">
        <v>0</v>
      </c>
    </row>
    <row r="3686" spans="2:21" x14ac:dyDescent="0.4">
      <c r="B3686" s="18" t="s">
        <v>5926</v>
      </c>
      <c r="C3686" s="18" t="s">
        <v>5910</v>
      </c>
      <c r="D3686" s="18" t="s">
        <v>12213</v>
      </c>
      <c r="E3686" s="19" t="s">
        <v>12234</v>
      </c>
      <c r="F3686" s="18" t="s">
        <v>5935</v>
      </c>
      <c r="G3686" s="18" t="s">
        <v>703</v>
      </c>
      <c r="H3686" s="18" t="s">
        <v>6466</v>
      </c>
      <c r="I3686" s="19" t="s">
        <v>6558</v>
      </c>
      <c r="J3686" s="18" t="s">
        <v>5843</v>
      </c>
      <c r="K3686" s="18" t="s">
        <v>13603</v>
      </c>
      <c r="L3686" s="18" t="s">
        <v>5901</v>
      </c>
      <c r="N3686" s="20">
        <v>45322</v>
      </c>
      <c r="O3686" s="18" t="s">
        <v>13604</v>
      </c>
      <c r="P3686" s="18" t="s">
        <v>13603</v>
      </c>
      <c r="Q3686" s="18" t="s">
        <v>12237</v>
      </c>
      <c r="R3686" s="18">
        <v>1.4</v>
      </c>
      <c r="T3686" s="18">
        <v>0</v>
      </c>
      <c r="U3686" s="18">
        <v>0</v>
      </c>
    </row>
    <row r="3687" spans="2:21" x14ac:dyDescent="0.4">
      <c r="B3687" s="18" t="s">
        <v>5926</v>
      </c>
      <c r="C3687" s="18" t="s">
        <v>5910</v>
      </c>
      <c r="D3687" s="18" t="s">
        <v>12213</v>
      </c>
      <c r="E3687" s="19" t="s">
        <v>12234</v>
      </c>
      <c r="F3687" s="18" t="s">
        <v>5935</v>
      </c>
      <c r="G3687" s="18" t="s">
        <v>275</v>
      </c>
      <c r="H3687" s="18" t="s">
        <v>6302</v>
      </c>
      <c r="I3687" s="19" t="s">
        <v>6474</v>
      </c>
      <c r="J3687" s="18" t="s">
        <v>5899</v>
      </c>
      <c r="K3687" s="18" t="s">
        <v>13605</v>
      </c>
      <c r="L3687" s="18" t="s">
        <v>5901</v>
      </c>
      <c r="N3687" s="20">
        <v>45322</v>
      </c>
      <c r="O3687" s="18" t="s">
        <v>13606</v>
      </c>
      <c r="P3687" s="18" t="s">
        <v>13605</v>
      </c>
      <c r="Q3687" s="18" t="s">
        <v>12237</v>
      </c>
      <c r="R3687" s="18">
        <v>1.8</v>
      </c>
      <c r="T3687" s="18">
        <v>0</v>
      </c>
      <c r="U3687" s="18">
        <v>0</v>
      </c>
    </row>
    <row r="3688" spans="2:21" x14ac:dyDescent="0.4">
      <c r="B3688" s="18" t="s">
        <v>5926</v>
      </c>
      <c r="C3688" s="18" t="s">
        <v>5910</v>
      </c>
      <c r="D3688" s="18" t="s">
        <v>12213</v>
      </c>
      <c r="E3688" s="19" t="s">
        <v>12234</v>
      </c>
      <c r="F3688" s="18" t="s">
        <v>5935</v>
      </c>
      <c r="G3688" s="18" t="s">
        <v>275</v>
      </c>
      <c r="H3688" s="18" t="s">
        <v>6302</v>
      </c>
      <c r="I3688" s="19" t="s">
        <v>6474</v>
      </c>
      <c r="J3688" s="18" t="s">
        <v>5904</v>
      </c>
      <c r="K3688" s="18" t="s">
        <v>13607</v>
      </c>
      <c r="L3688" s="18" t="s">
        <v>5901</v>
      </c>
      <c r="N3688" s="20">
        <v>45322</v>
      </c>
      <c r="O3688" s="18" t="s">
        <v>13608</v>
      </c>
      <c r="P3688" s="18" t="s">
        <v>13607</v>
      </c>
      <c r="Q3688" s="18" t="s">
        <v>12237</v>
      </c>
      <c r="R3688" s="18">
        <v>1.8</v>
      </c>
      <c r="T3688" s="18">
        <v>0</v>
      </c>
      <c r="U3688" s="18">
        <v>0</v>
      </c>
    </row>
    <row r="3689" spans="2:21" x14ac:dyDescent="0.4">
      <c r="B3689" s="18" t="s">
        <v>5926</v>
      </c>
      <c r="C3689" s="18" t="s">
        <v>5910</v>
      </c>
      <c r="D3689" s="18" t="s">
        <v>12213</v>
      </c>
      <c r="E3689" s="19" t="s">
        <v>12234</v>
      </c>
      <c r="F3689" s="18" t="s">
        <v>5935</v>
      </c>
      <c r="G3689" s="18" t="s">
        <v>275</v>
      </c>
      <c r="H3689" s="18" t="s">
        <v>6302</v>
      </c>
      <c r="I3689" s="19" t="s">
        <v>6474</v>
      </c>
      <c r="J3689" s="18" t="s">
        <v>5843</v>
      </c>
      <c r="K3689" s="18" t="s">
        <v>13609</v>
      </c>
      <c r="L3689" s="18" t="s">
        <v>5901</v>
      </c>
      <c r="N3689" s="20">
        <v>45322</v>
      </c>
      <c r="O3689" s="18" t="s">
        <v>13610</v>
      </c>
      <c r="P3689" s="18" t="s">
        <v>13609</v>
      </c>
      <c r="Q3689" s="18" t="s">
        <v>12237</v>
      </c>
      <c r="R3689" s="18">
        <v>1.8</v>
      </c>
      <c r="T3689" s="18">
        <v>0</v>
      </c>
      <c r="U3689" s="18">
        <v>0</v>
      </c>
    </row>
    <row r="3690" spans="2:21" x14ac:dyDescent="0.4">
      <c r="B3690" s="18" t="s">
        <v>5926</v>
      </c>
      <c r="C3690" s="18" t="s">
        <v>5910</v>
      </c>
      <c r="D3690" s="18" t="s">
        <v>12213</v>
      </c>
      <c r="E3690" s="19" t="s">
        <v>12234</v>
      </c>
      <c r="F3690" s="18" t="s">
        <v>5935</v>
      </c>
      <c r="G3690" s="18" t="s">
        <v>39</v>
      </c>
      <c r="H3690" s="18" t="s">
        <v>6318</v>
      </c>
      <c r="I3690" s="19" t="s">
        <v>6416</v>
      </c>
      <c r="J3690" s="18" t="s">
        <v>5899</v>
      </c>
      <c r="K3690" s="18" t="s">
        <v>13611</v>
      </c>
      <c r="L3690" s="18" t="s">
        <v>5901</v>
      </c>
      <c r="N3690" s="20">
        <v>45322</v>
      </c>
      <c r="O3690" s="18" t="s">
        <v>13612</v>
      </c>
      <c r="P3690" s="18" t="s">
        <v>13611</v>
      </c>
      <c r="Q3690" s="18" t="s">
        <v>12237</v>
      </c>
      <c r="R3690" s="18">
        <v>2.9</v>
      </c>
      <c r="T3690" s="18">
        <v>0</v>
      </c>
      <c r="U3690" s="18">
        <v>0</v>
      </c>
    </row>
    <row r="3691" spans="2:21" x14ac:dyDescent="0.4">
      <c r="B3691" s="18" t="s">
        <v>5926</v>
      </c>
      <c r="C3691" s="18" t="s">
        <v>5910</v>
      </c>
      <c r="D3691" s="18" t="s">
        <v>12213</v>
      </c>
      <c r="E3691" s="19" t="s">
        <v>12234</v>
      </c>
      <c r="F3691" s="18" t="s">
        <v>5935</v>
      </c>
      <c r="G3691" s="18" t="s">
        <v>39</v>
      </c>
      <c r="H3691" s="18" t="s">
        <v>6318</v>
      </c>
      <c r="I3691" s="19" t="s">
        <v>6416</v>
      </c>
      <c r="J3691" s="18" t="s">
        <v>5904</v>
      </c>
      <c r="K3691" s="18" t="s">
        <v>13613</v>
      </c>
      <c r="L3691" s="18" t="s">
        <v>5901</v>
      </c>
      <c r="N3691" s="20">
        <v>45322</v>
      </c>
      <c r="O3691" s="18" t="s">
        <v>13614</v>
      </c>
      <c r="P3691" s="18" t="s">
        <v>13613</v>
      </c>
      <c r="Q3691" s="18" t="s">
        <v>12237</v>
      </c>
      <c r="R3691" s="18">
        <v>2.9</v>
      </c>
      <c r="T3691" s="18">
        <v>0</v>
      </c>
      <c r="U3691" s="18">
        <v>0</v>
      </c>
    </row>
    <row r="3692" spans="2:21" x14ac:dyDescent="0.4">
      <c r="B3692" s="18" t="s">
        <v>5926</v>
      </c>
      <c r="C3692" s="18" t="s">
        <v>5910</v>
      </c>
      <c r="D3692" s="18" t="s">
        <v>12213</v>
      </c>
      <c r="E3692" s="19" t="s">
        <v>12234</v>
      </c>
      <c r="F3692" s="18" t="s">
        <v>5935</v>
      </c>
      <c r="G3692" s="18" t="s">
        <v>39</v>
      </c>
      <c r="H3692" s="18" t="s">
        <v>6318</v>
      </c>
      <c r="I3692" s="19" t="s">
        <v>6416</v>
      </c>
      <c r="J3692" s="18" t="s">
        <v>5843</v>
      </c>
      <c r="K3692" s="18" t="s">
        <v>13615</v>
      </c>
      <c r="L3692" s="18" t="s">
        <v>5901</v>
      </c>
      <c r="N3692" s="20">
        <v>45322</v>
      </c>
      <c r="O3692" s="18" t="s">
        <v>13616</v>
      </c>
      <c r="P3692" s="18" t="s">
        <v>13615</v>
      </c>
      <c r="Q3692" s="18" t="s">
        <v>12237</v>
      </c>
      <c r="R3692" s="18">
        <v>2.9</v>
      </c>
      <c r="T3692" s="18">
        <v>0</v>
      </c>
      <c r="U3692" s="18">
        <v>0</v>
      </c>
    </row>
    <row r="3693" spans="2:21" x14ac:dyDescent="0.4">
      <c r="B3693" s="18" t="s">
        <v>5926</v>
      </c>
      <c r="C3693" s="18" t="s">
        <v>5910</v>
      </c>
      <c r="D3693" s="18" t="s">
        <v>12254</v>
      </c>
      <c r="E3693" s="19" t="s">
        <v>12255</v>
      </c>
      <c r="F3693" s="18" t="s">
        <v>12256</v>
      </c>
      <c r="G3693" s="18" t="s">
        <v>703</v>
      </c>
      <c r="H3693" s="18" t="s">
        <v>6466</v>
      </c>
      <c r="I3693" s="19" t="s">
        <v>6558</v>
      </c>
      <c r="J3693" s="18" t="s">
        <v>5899</v>
      </c>
      <c r="K3693" s="18" t="s">
        <v>13617</v>
      </c>
      <c r="L3693" s="18" t="s">
        <v>5901</v>
      </c>
      <c r="N3693" s="20">
        <v>45322</v>
      </c>
      <c r="O3693" s="18" t="s">
        <v>13618</v>
      </c>
      <c r="P3693" s="18" t="s">
        <v>13617</v>
      </c>
      <c r="Q3693" s="18" t="s">
        <v>12259</v>
      </c>
      <c r="R3693" s="18">
        <v>1.4</v>
      </c>
      <c r="T3693" s="18">
        <v>0</v>
      </c>
      <c r="U3693" s="18">
        <v>0</v>
      </c>
    </row>
    <row r="3694" spans="2:21" x14ac:dyDescent="0.4">
      <c r="B3694" s="18" t="s">
        <v>5926</v>
      </c>
      <c r="C3694" s="18" t="s">
        <v>5910</v>
      </c>
      <c r="D3694" s="18" t="s">
        <v>12254</v>
      </c>
      <c r="E3694" s="19" t="s">
        <v>12255</v>
      </c>
      <c r="F3694" s="18" t="s">
        <v>12256</v>
      </c>
      <c r="G3694" s="18" t="s">
        <v>703</v>
      </c>
      <c r="H3694" s="18" t="s">
        <v>6466</v>
      </c>
      <c r="I3694" s="19" t="s">
        <v>6558</v>
      </c>
      <c r="J3694" s="18" t="s">
        <v>5904</v>
      </c>
      <c r="K3694" s="18" t="s">
        <v>13619</v>
      </c>
      <c r="L3694" s="18" t="s">
        <v>5901</v>
      </c>
      <c r="N3694" s="20">
        <v>45322</v>
      </c>
      <c r="O3694" s="18" t="s">
        <v>13620</v>
      </c>
      <c r="P3694" s="18" t="s">
        <v>13619</v>
      </c>
      <c r="Q3694" s="18" t="s">
        <v>12259</v>
      </c>
      <c r="R3694" s="18">
        <v>1.4</v>
      </c>
      <c r="T3694" s="18">
        <v>0</v>
      </c>
      <c r="U3694" s="18">
        <v>0</v>
      </c>
    </row>
    <row r="3695" spans="2:21" x14ac:dyDescent="0.4">
      <c r="B3695" s="18" t="s">
        <v>5926</v>
      </c>
      <c r="C3695" s="18" t="s">
        <v>5910</v>
      </c>
      <c r="D3695" s="18" t="s">
        <v>12254</v>
      </c>
      <c r="E3695" s="19" t="s">
        <v>12255</v>
      </c>
      <c r="F3695" s="18" t="s">
        <v>12256</v>
      </c>
      <c r="G3695" s="18" t="s">
        <v>703</v>
      </c>
      <c r="H3695" s="18" t="s">
        <v>6466</v>
      </c>
      <c r="I3695" s="19" t="s">
        <v>6558</v>
      </c>
      <c r="J3695" s="18" t="s">
        <v>5843</v>
      </c>
      <c r="K3695" s="18" t="s">
        <v>13621</v>
      </c>
      <c r="L3695" s="18" t="s">
        <v>5901</v>
      </c>
      <c r="N3695" s="20">
        <v>45322</v>
      </c>
      <c r="O3695" s="18" t="s">
        <v>13622</v>
      </c>
      <c r="P3695" s="18" t="s">
        <v>13621</v>
      </c>
      <c r="Q3695" s="18" t="s">
        <v>12259</v>
      </c>
      <c r="R3695" s="18">
        <v>1.4</v>
      </c>
      <c r="T3695" s="18">
        <v>0</v>
      </c>
      <c r="U3695" s="18">
        <v>0</v>
      </c>
    </row>
    <row r="3696" spans="2:21" x14ac:dyDescent="0.4">
      <c r="B3696" s="18" t="s">
        <v>5926</v>
      </c>
      <c r="C3696" s="18" t="s">
        <v>5910</v>
      </c>
      <c r="D3696" s="18" t="s">
        <v>12254</v>
      </c>
      <c r="E3696" s="19" t="s">
        <v>12255</v>
      </c>
      <c r="F3696" s="18" t="s">
        <v>12256</v>
      </c>
      <c r="G3696" s="18" t="s">
        <v>275</v>
      </c>
      <c r="H3696" s="18" t="s">
        <v>6302</v>
      </c>
      <c r="I3696" s="19" t="s">
        <v>6474</v>
      </c>
      <c r="J3696" s="18" t="s">
        <v>5899</v>
      </c>
      <c r="K3696" s="18" t="s">
        <v>13623</v>
      </c>
      <c r="L3696" s="18" t="s">
        <v>5901</v>
      </c>
      <c r="N3696" s="20">
        <v>45322</v>
      </c>
      <c r="O3696" s="18" t="s">
        <v>13624</v>
      </c>
      <c r="P3696" s="18" t="s">
        <v>13623</v>
      </c>
      <c r="Q3696" s="18" t="s">
        <v>12259</v>
      </c>
      <c r="R3696" s="18">
        <v>1.8</v>
      </c>
      <c r="T3696" s="18">
        <v>0</v>
      </c>
      <c r="U3696" s="18">
        <v>0</v>
      </c>
    </row>
    <row r="3697" spans="2:21" x14ac:dyDescent="0.4">
      <c r="B3697" s="18" t="s">
        <v>5926</v>
      </c>
      <c r="C3697" s="18" t="s">
        <v>5910</v>
      </c>
      <c r="D3697" s="18" t="s">
        <v>12254</v>
      </c>
      <c r="E3697" s="19" t="s">
        <v>12255</v>
      </c>
      <c r="F3697" s="18" t="s">
        <v>12256</v>
      </c>
      <c r="G3697" s="18" t="s">
        <v>275</v>
      </c>
      <c r="H3697" s="18" t="s">
        <v>6302</v>
      </c>
      <c r="I3697" s="19" t="s">
        <v>6474</v>
      </c>
      <c r="J3697" s="18" t="s">
        <v>5904</v>
      </c>
      <c r="K3697" s="18" t="s">
        <v>13625</v>
      </c>
      <c r="L3697" s="18" t="s">
        <v>5901</v>
      </c>
      <c r="N3697" s="20">
        <v>45322</v>
      </c>
      <c r="O3697" s="18" t="s">
        <v>13626</v>
      </c>
      <c r="P3697" s="18" t="s">
        <v>13625</v>
      </c>
      <c r="Q3697" s="18" t="s">
        <v>12259</v>
      </c>
      <c r="R3697" s="18">
        <v>1.8</v>
      </c>
      <c r="T3697" s="18">
        <v>0</v>
      </c>
      <c r="U3697" s="18">
        <v>0</v>
      </c>
    </row>
    <row r="3698" spans="2:21" x14ac:dyDescent="0.4">
      <c r="B3698" s="18" t="s">
        <v>5926</v>
      </c>
      <c r="C3698" s="18" t="s">
        <v>5910</v>
      </c>
      <c r="D3698" s="18" t="s">
        <v>12254</v>
      </c>
      <c r="E3698" s="19" t="s">
        <v>12255</v>
      </c>
      <c r="F3698" s="18" t="s">
        <v>12256</v>
      </c>
      <c r="G3698" s="18" t="s">
        <v>275</v>
      </c>
      <c r="H3698" s="18" t="s">
        <v>6302</v>
      </c>
      <c r="I3698" s="19" t="s">
        <v>6474</v>
      </c>
      <c r="J3698" s="18" t="s">
        <v>5843</v>
      </c>
      <c r="K3698" s="18" t="s">
        <v>13627</v>
      </c>
      <c r="L3698" s="18" t="s">
        <v>5901</v>
      </c>
      <c r="N3698" s="20">
        <v>45322</v>
      </c>
      <c r="O3698" s="18" t="s">
        <v>13628</v>
      </c>
      <c r="P3698" s="18" t="s">
        <v>13627</v>
      </c>
      <c r="Q3698" s="18" t="s">
        <v>12259</v>
      </c>
      <c r="R3698" s="18">
        <v>1.8</v>
      </c>
      <c r="T3698" s="18">
        <v>0</v>
      </c>
      <c r="U3698" s="18">
        <v>0</v>
      </c>
    </row>
    <row r="3699" spans="2:21" x14ac:dyDescent="0.4">
      <c r="B3699" s="18" t="s">
        <v>5926</v>
      </c>
      <c r="C3699" s="18" t="s">
        <v>5910</v>
      </c>
      <c r="D3699" s="18" t="s">
        <v>12254</v>
      </c>
      <c r="E3699" s="19" t="s">
        <v>12255</v>
      </c>
      <c r="F3699" s="18" t="s">
        <v>12256</v>
      </c>
      <c r="G3699" s="18" t="s">
        <v>39</v>
      </c>
      <c r="H3699" s="18" t="s">
        <v>6318</v>
      </c>
      <c r="I3699" s="19" t="s">
        <v>6416</v>
      </c>
      <c r="J3699" s="18" t="s">
        <v>5899</v>
      </c>
      <c r="K3699" s="18" t="s">
        <v>13629</v>
      </c>
      <c r="L3699" s="18" t="s">
        <v>5901</v>
      </c>
      <c r="N3699" s="20">
        <v>45322</v>
      </c>
      <c r="O3699" s="18" t="s">
        <v>13630</v>
      </c>
      <c r="P3699" s="18" t="s">
        <v>13629</v>
      </c>
      <c r="Q3699" s="18" t="s">
        <v>12259</v>
      </c>
      <c r="R3699" s="18">
        <v>2.9</v>
      </c>
      <c r="T3699" s="18">
        <v>0</v>
      </c>
      <c r="U3699" s="18">
        <v>0</v>
      </c>
    </row>
    <row r="3700" spans="2:21" x14ac:dyDescent="0.4">
      <c r="B3700" s="18" t="s">
        <v>5926</v>
      </c>
      <c r="C3700" s="18" t="s">
        <v>5910</v>
      </c>
      <c r="D3700" s="18" t="s">
        <v>12254</v>
      </c>
      <c r="E3700" s="19" t="s">
        <v>12255</v>
      </c>
      <c r="F3700" s="18" t="s">
        <v>12256</v>
      </c>
      <c r="G3700" s="18" t="s">
        <v>39</v>
      </c>
      <c r="H3700" s="18" t="s">
        <v>6318</v>
      </c>
      <c r="I3700" s="19" t="s">
        <v>6416</v>
      </c>
      <c r="J3700" s="18" t="s">
        <v>5904</v>
      </c>
      <c r="K3700" s="18" t="s">
        <v>13631</v>
      </c>
      <c r="L3700" s="18" t="s">
        <v>5901</v>
      </c>
      <c r="N3700" s="20">
        <v>45322</v>
      </c>
      <c r="O3700" s="18" t="s">
        <v>13632</v>
      </c>
      <c r="P3700" s="18" t="s">
        <v>13631</v>
      </c>
      <c r="Q3700" s="18" t="s">
        <v>12259</v>
      </c>
      <c r="R3700" s="18">
        <v>2.9</v>
      </c>
      <c r="T3700" s="18">
        <v>0</v>
      </c>
      <c r="U3700" s="18">
        <v>0</v>
      </c>
    </row>
    <row r="3701" spans="2:21" x14ac:dyDescent="0.4">
      <c r="B3701" s="18" t="s">
        <v>5926</v>
      </c>
      <c r="C3701" s="18" t="s">
        <v>5910</v>
      </c>
      <c r="D3701" s="18" t="s">
        <v>12254</v>
      </c>
      <c r="E3701" s="19" t="s">
        <v>12255</v>
      </c>
      <c r="F3701" s="18" t="s">
        <v>12256</v>
      </c>
      <c r="G3701" s="18" t="s">
        <v>39</v>
      </c>
      <c r="H3701" s="18" t="s">
        <v>6318</v>
      </c>
      <c r="I3701" s="19" t="s">
        <v>6416</v>
      </c>
      <c r="J3701" s="18" t="s">
        <v>5843</v>
      </c>
      <c r="K3701" s="18" t="s">
        <v>13633</v>
      </c>
      <c r="L3701" s="18" t="s">
        <v>5901</v>
      </c>
      <c r="N3701" s="20">
        <v>45322</v>
      </c>
      <c r="O3701" s="18" t="s">
        <v>13634</v>
      </c>
      <c r="P3701" s="18" t="s">
        <v>13633</v>
      </c>
      <c r="Q3701" s="18" t="s">
        <v>12259</v>
      </c>
      <c r="R3701" s="18">
        <v>2.9</v>
      </c>
      <c r="T3701" s="18">
        <v>0</v>
      </c>
      <c r="U3701" s="18">
        <v>0</v>
      </c>
    </row>
    <row r="3702" spans="2:21" x14ac:dyDescent="0.4">
      <c r="B3702" s="18" t="s">
        <v>5926</v>
      </c>
      <c r="C3702" s="18" t="s">
        <v>5910</v>
      </c>
      <c r="D3702" s="18" t="s">
        <v>12254</v>
      </c>
      <c r="E3702" s="19" t="s">
        <v>12276</v>
      </c>
      <c r="F3702" s="18" t="s">
        <v>12256</v>
      </c>
      <c r="G3702" s="18" t="s">
        <v>703</v>
      </c>
      <c r="H3702" s="18" t="s">
        <v>6466</v>
      </c>
      <c r="I3702" s="19" t="s">
        <v>6558</v>
      </c>
      <c r="J3702" s="18" t="s">
        <v>5899</v>
      </c>
      <c r="K3702" s="18" t="s">
        <v>13635</v>
      </c>
      <c r="L3702" s="18" t="s">
        <v>5901</v>
      </c>
      <c r="N3702" s="20">
        <v>45322</v>
      </c>
      <c r="O3702" s="18" t="s">
        <v>13636</v>
      </c>
      <c r="P3702" s="18" t="s">
        <v>13635</v>
      </c>
      <c r="Q3702" s="18" t="s">
        <v>12279</v>
      </c>
      <c r="R3702" s="18">
        <v>1.4</v>
      </c>
      <c r="T3702" s="18">
        <v>0</v>
      </c>
      <c r="U3702" s="18">
        <v>0</v>
      </c>
    </row>
    <row r="3703" spans="2:21" x14ac:dyDescent="0.4">
      <c r="B3703" s="18" t="s">
        <v>5926</v>
      </c>
      <c r="C3703" s="18" t="s">
        <v>5910</v>
      </c>
      <c r="D3703" s="18" t="s">
        <v>12254</v>
      </c>
      <c r="E3703" s="19" t="s">
        <v>12276</v>
      </c>
      <c r="F3703" s="18" t="s">
        <v>12256</v>
      </c>
      <c r="G3703" s="18" t="s">
        <v>703</v>
      </c>
      <c r="H3703" s="18" t="s">
        <v>6466</v>
      </c>
      <c r="I3703" s="19" t="s">
        <v>6558</v>
      </c>
      <c r="J3703" s="18" t="s">
        <v>5904</v>
      </c>
      <c r="K3703" s="18" t="s">
        <v>13637</v>
      </c>
      <c r="L3703" s="18" t="s">
        <v>5901</v>
      </c>
      <c r="N3703" s="20">
        <v>45322</v>
      </c>
      <c r="O3703" s="18" t="s">
        <v>13638</v>
      </c>
      <c r="P3703" s="18" t="s">
        <v>13637</v>
      </c>
      <c r="Q3703" s="18" t="s">
        <v>12279</v>
      </c>
      <c r="R3703" s="18">
        <v>1.4</v>
      </c>
      <c r="T3703" s="18">
        <v>0</v>
      </c>
      <c r="U3703" s="18">
        <v>0</v>
      </c>
    </row>
    <row r="3704" spans="2:21" x14ac:dyDescent="0.4">
      <c r="B3704" s="18" t="s">
        <v>5926</v>
      </c>
      <c r="C3704" s="18" t="s">
        <v>5910</v>
      </c>
      <c r="D3704" s="18" t="s">
        <v>12254</v>
      </c>
      <c r="E3704" s="19" t="s">
        <v>12276</v>
      </c>
      <c r="F3704" s="18" t="s">
        <v>12256</v>
      </c>
      <c r="G3704" s="18" t="s">
        <v>703</v>
      </c>
      <c r="H3704" s="18" t="s">
        <v>6466</v>
      </c>
      <c r="I3704" s="19" t="s">
        <v>6558</v>
      </c>
      <c r="J3704" s="18" t="s">
        <v>5843</v>
      </c>
      <c r="K3704" s="18" t="s">
        <v>13639</v>
      </c>
      <c r="L3704" s="18" t="s">
        <v>5901</v>
      </c>
      <c r="N3704" s="20">
        <v>45322</v>
      </c>
      <c r="O3704" s="18" t="s">
        <v>13640</v>
      </c>
      <c r="P3704" s="18" t="s">
        <v>13639</v>
      </c>
      <c r="Q3704" s="18" t="s">
        <v>12279</v>
      </c>
      <c r="R3704" s="18">
        <v>1.4</v>
      </c>
      <c r="T3704" s="18">
        <v>0</v>
      </c>
      <c r="U3704" s="18">
        <v>0</v>
      </c>
    </row>
    <row r="3705" spans="2:21" x14ac:dyDescent="0.4">
      <c r="B3705" s="18" t="s">
        <v>5926</v>
      </c>
      <c r="C3705" s="18" t="s">
        <v>5910</v>
      </c>
      <c r="D3705" s="18" t="s">
        <v>12254</v>
      </c>
      <c r="E3705" s="19" t="s">
        <v>12276</v>
      </c>
      <c r="F3705" s="18" t="s">
        <v>12256</v>
      </c>
      <c r="G3705" s="18" t="s">
        <v>275</v>
      </c>
      <c r="H3705" s="18" t="s">
        <v>6302</v>
      </c>
      <c r="I3705" s="19" t="s">
        <v>6474</v>
      </c>
      <c r="J3705" s="18" t="s">
        <v>5899</v>
      </c>
      <c r="K3705" s="18" t="s">
        <v>13641</v>
      </c>
      <c r="L3705" s="18" t="s">
        <v>5901</v>
      </c>
      <c r="N3705" s="20">
        <v>45322</v>
      </c>
      <c r="O3705" s="18" t="s">
        <v>13642</v>
      </c>
      <c r="P3705" s="18" t="s">
        <v>13641</v>
      </c>
      <c r="Q3705" s="18" t="s">
        <v>12279</v>
      </c>
      <c r="R3705" s="18">
        <v>1.8</v>
      </c>
      <c r="T3705" s="18">
        <v>0</v>
      </c>
      <c r="U3705" s="18">
        <v>0</v>
      </c>
    </row>
    <row r="3706" spans="2:21" x14ac:dyDescent="0.4">
      <c r="B3706" s="18" t="s">
        <v>5926</v>
      </c>
      <c r="C3706" s="18" t="s">
        <v>5910</v>
      </c>
      <c r="D3706" s="18" t="s">
        <v>12254</v>
      </c>
      <c r="E3706" s="19" t="s">
        <v>12276</v>
      </c>
      <c r="F3706" s="18" t="s">
        <v>12256</v>
      </c>
      <c r="G3706" s="18" t="s">
        <v>275</v>
      </c>
      <c r="H3706" s="18" t="s">
        <v>6302</v>
      </c>
      <c r="I3706" s="19" t="s">
        <v>6474</v>
      </c>
      <c r="J3706" s="18" t="s">
        <v>5904</v>
      </c>
      <c r="K3706" s="18" t="s">
        <v>13643</v>
      </c>
      <c r="L3706" s="18" t="s">
        <v>5901</v>
      </c>
      <c r="N3706" s="20">
        <v>45322</v>
      </c>
      <c r="O3706" s="18" t="s">
        <v>13644</v>
      </c>
      <c r="P3706" s="18" t="s">
        <v>13643</v>
      </c>
      <c r="Q3706" s="18" t="s">
        <v>12279</v>
      </c>
      <c r="R3706" s="18">
        <v>1.8</v>
      </c>
      <c r="T3706" s="18">
        <v>0</v>
      </c>
      <c r="U3706" s="18">
        <v>0</v>
      </c>
    </row>
    <row r="3707" spans="2:21" x14ac:dyDescent="0.4">
      <c r="B3707" s="18" t="s">
        <v>5926</v>
      </c>
      <c r="C3707" s="18" t="s">
        <v>5910</v>
      </c>
      <c r="D3707" s="18" t="s">
        <v>12254</v>
      </c>
      <c r="E3707" s="19" t="s">
        <v>12276</v>
      </c>
      <c r="F3707" s="18" t="s">
        <v>12256</v>
      </c>
      <c r="G3707" s="18" t="s">
        <v>275</v>
      </c>
      <c r="H3707" s="18" t="s">
        <v>6302</v>
      </c>
      <c r="I3707" s="19" t="s">
        <v>6474</v>
      </c>
      <c r="J3707" s="18" t="s">
        <v>5843</v>
      </c>
      <c r="K3707" s="18" t="s">
        <v>13645</v>
      </c>
      <c r="L3707" s="18" t="s">
        <v>5901</v>
      </c>
      <c r="N3707" s="20">
        <v>45322</v>
      </c>
      <c r="O3707" s="18" t="s">
        <v>13646</v>
      </c>
      <c r="P3707" s="18" t="s">
        <v>13645</v>
      </c>
      <c r="Q3707" s="18" t="s">
        <v>12279</v>
      </c>
      <c r="R3707" s="18">
        <v>1.8</v>
      </c>
      <c r="T3707" s="18">
        <v>0</v>
      </c>
      <c r="U3707" s="18">
        <v>0</v>
      </c>
    </row>
    <row r="3708" spans="2:21" x14ac:dyDescent="0.4">
      <c r="B3708" s="18" t="s">
        <v>5926</v>
      </c>
      <c r="C3708" s="18" t="s">
        <v>5910</v>
      </c>
      <c r="D3708" s="18" t="s">
        <v>12254</v>
      </c>
      <c r="E3708" s="19" t="s">
        <v>12276</v>
      </c>
      <c r="F3708" s="18" t="s">
        <v>12256</v>
      </c>
      <c r="G3708" s="18" t="s">
        <v>39</v>
      </c>
      <c r="H3708" s="18" t="s">
        <v>6318</v>
      </c>
      <c r="I3708" s="19" t="s">
        <v>6416</v>
      </c>
      <c r="J3708" s="18" t="s">
        <v>5899</v>
      </c>
      <c r="K3708" s="18" t="s">
        <v>13647</v>
      </c>
      <c r="L3708" s="18" t="s">
        <v>5901</v>
      </c>
      <c r="N3708" s="20">
        <v>45322</v>
      </c>
      <c r="O3708" s="18" t="s">
        <v>13648</v>
      </c>
      <c r="P3708" s="18" t="s">
        <v>13647</v>
      </c>
      <c r="Q3708" s="18" t="s">
        <v>12279</v>
      </c>
      <c r="R3708" s="18">
        <v>2.9</v>
      </c>
      <c r="T3708" s="18">
        <v>0</v>
      </c>
      <c r="U3708" s="18">
        <v>0</v>
      </c>
    </row>
    <row r="3709" spans="2:21" x14ac:dyDescent="0.4">
      <c r="B3709" s="18" t="s">
        <v>5926</v>
      </c>
      <c r="C3709" s="18" t="s">
        <v>5910</v>
      </c>
      <c r="D3709" s="18" t="s">
        <v>12254</v>
      </c>
      <c r="E3709" s="19" t="s">
        <v>12276</v>
      </c>
      <c r="F3709" s="18" t="s">
        <v>12256</v>
      </c>
      <c r="G3709" s="18" t="s">
        <v>39</v>
      </c>
      <c r="H3709" s="18" t="s">
        <v>6318</v>
      </c>
      <c r="I3709" s="19" t="s">
        <v>6416</v>
      </c>
      <c r="J3709" s="18" t="s">
        <v>5904</v>
      </c>
      <c r="K3709" s="18" t="s">
        <v>13649</v>
      </c>
      <c r="L3709" s="18" t="s">
        <v>5901</v>
      </c>
      <c r="N3709" s="20">
        <v>45322</v>
      </c>
      <c r="O3709" s="18" t="s">
        <v>13650</v>
      </c>
      <c r="P3709" s="18" t="s">
        <v>13649</v>
      </c>
      <c r="Q3709" s="18" t="s">
        <v>12279</v>
      </c>
      <c r="R3709" s="18">
        <v>2.9</v>
      </c>
      <c r="T3709" s="18">
        <v>0</v>
      </c>
      <c r="U3709" s="18">
        <v>0</v>
      </c>
    </row>
    <row r="3710" spans="2:21" x14ac:dyDescent="0.4">
      <c r="B3710" s="18" t="s">
        <v>5926</v>
      </c>
      <c r="C3710" s="18" t="s">
        <v>5910</v>
      </c>
      <c r="D3710" s="18" t="s">
        <v>12254</v>
      </c>
      <c r="E3710" s="19" t="s">
        <v>12276</v>
      </c>
      <c r="F3710" s="18" t="s">
        <v>12256</v>
      </c>
      <c r="G3710" s="18" t="s">
        <v>39</v>
      </c>
      <c r="H3710" s="18" t="s">
        <v>6318</v>
      </c>
      <c r="I3710" s="19" t="s">
        <v>6416</v>
      </c>
      <c r="J3710" s="18" t="s">
        <v>5843</v>
      </c>
      <c r="K3710" s="18" t="s">
        <v>13651</v>
      </c>
      <c r="L3710" s="18" t="s">
        <v>5901</v>
      </c>
      <c r="N3710" s="20">
        <v>45322</v>
      </c>
      <c r="O3710" s="18" t="s">
        <v>13652</v>
      </c>
      <c r="P3710" s="18" t="s">
        <v>13651</v>
      </c>
      <c r="Q3710" s="18" t="s">
        <v>12279</v>
      </c>
      <c r="R3710" s="18">
        <v>2.9</v>
      </c>
      <c r="T3710" s="18">
        <v>0</v>
      </c>
      <c r="U3710" s="18">
        <v>0</v>
      </c>
    </row>
    <row r="3711" spans="2:21" x14ac:dyDescent="0.4">
      <c r="B3711" s="18" t="s">
        <v>5926</v>
      </c>
      <c r="C3711" s="18" t="s">
        <v>5910</v>
      </c>
      <c r="D3711" s="18" t="s">
        <v>12296</v>
      </c>
      <c r="E3711" s="19" t="s">
        <v>12297</v>
      </c>
      <c r="F3711" s="18" t="s">
        <v>5896</v>
      </c>
      <c r="G3711" s="18" t="s">
        <v>703</v>
      </c>
      <c r="H3711" s="18" t="s">
        <v>6466</v>
      </c>
      <c r="I3711" s="19" t="s">
        <v>6558</v>
      </c>
      <c r="J3711" s="18" t="s">
        <v>5899</v>
      </c>
      <c r="K3711" s="18" t="s">
        <v>13653</v>
      </c>
      <c r="L3711" s="18" t="s">
        <v>5901</v>
      </c>
      <c r="N3711" s="20">
        <v>45322</v>
      </c>
      <c r="O3711" s="18" t="s">
        <v>13654</v>
      </c>
      <c r="P3711" s="18" t="s">
        <v>13653</v>
      </c>
      <c r="Q3711" s="18" t="s">
        <v>12300</v>
      </c>
      <c r="R3711" s="18">
        <v>1.4</v>
      </c>
      <c r="T3711" s="18">
        <v>0</v>
      </c>
      <c r="U3711" s="18">
        <v>0</v>
      </c>
    </row>
    <row r="3712" spans="2:21" x14ac:dyDescent="0.4">
      <c r="B3712" s="18" t="s">
        <v>5926</v>
      </c>
      <c r="C3712" s="18" t="s">
        <v>5910</v>
      </c>
      <c r="D3712" s="18" t="s">
        <v>12296</v>
      </c>
      <c r="E3712" s="19" t="s">
        <v>12297</v>
      </c>
      <c r="F3712" s="18" t="s">
        <v>5896</v>
      </c>
      <c r="G3712" s="18" t="s">
        <v>703</v>
      </c>
      <c r="H3712" s="18" t="s">
        <v>6466</v>
      </c>
      <c r="I3712" s="19" t="s">
        <v>6558</v>
      </c>
      <c r="J3712" s="18" t="s">
        <v>5904</v>
      </c>
      <c r="K3712" s="18" t="s">
        <v>13655</v>
      </c>
      <c r="L3712" s="18" t="s">
        <v>5901</v>
      </c>
      <c r="N3712" s="20">
        <v>45322</v>
      </c>
      <c r="O3712" s="18" t="s">
        <v>13656</v>
      </c>
      <c r="P3712" s="18" t="s">
        <v>13655</v>
      </c>
      <c r="Q3712" s="18" t="s">
        <v>12300</v>
      </c>
      <c r="R3712" s="18">
        <v>1.4</v>
      </c>
      <c r="T3712" s="18">
        <v>0</v>
      </c>
      <c r="U3712" s="18">
        <v>0</v>
      </c>
    </row>
    <row r="3713" spans="2:21" x14ac:dyDescent="0.4">
      <c r="B3713" s="18" t="s">
        <v>5926</v>
      </c>
      <c r="C3713" s="18" t="s">
        <v>5910</v>
      </c>
      <c r="D3713" s="18" t="s">
        <v>12296</v>
      </c>
      <c r="E3713" s="19" t="s">
        <v>12297</v>
      </c>
      <c r="F3713" s="18" t="s">
        <v>5896</v>
      </c>
      <c r="G3713" s="18" t="s">
        <v>703</v>
      </c>
      <c r="H3713" s="18" t="s">
        <v>6466</v>
      </c>
      <c r="I3713" s="19" t="s">
        <v>6558</v>
      </c>
      <c r="J3713" s="18" t="s">
        <v>5843</v>
      </c>
      <c r="K3713" s="18" t="s">
        <v>13657</v>
      </c>
      <c r="L3713" s="18" t="s">
        <v>5901</v>
      </c>
      <c r="N3713" s="20">
        <v>45322</v>
      </c>
      <c r="O3713" s="18" t="s">
        <v>13658</v>
      </c>
      <c r="P3713" s="18" t="s">
        <v>13657</v>
      </c>
      <c r="Q3713" s="18" t="s">
        <v>12300</v>
      </c>
      <c r="R3713" s="18">
        <v>1.4</v>
      </c>
      <c r="T3713" s="18">
        <v>0</v>
      </c>
      <c r="U3713" s="18">
        <v>0</v>
      </c>
    </row>
    <row r="3714" spans="2:21" x14ac:dyDescent="0.4">
      <c r="B3714" s="18" t="s">
        <v>5926</v>
      </c>
      <c r="C3714" s="18" t="s">
        <v>5910</v>
      </c>
      <c r="D3714" s="18" t="s">
        <v>12296</v>
      </c>
      <c r="E3714" s="19" t="s">
        <v>12297</v>
      </c>
      <c r="F3714" s="18" t="s">
        <v>5896</v>
      </c>
      <c r="G3714" s="18" t="s">
        <v>275</v>
      </c>
      <c r="H3714" s="18" t="s">
        <v>6302</v>
      </c>
      <c r="I3714" s="19" t="s">
        <v>6474</v>
      </c>
      <c r="J3714" s="18" t="s">
        <v>5899</v>
      </c>
      <c r="K3714" s="18" t="s">
        <v>13659</v>
      </c>
      <c r="L3714" s="18" t="s">
        <v>5901</v>
      </c>
      <c r="N3714" s="20">
        <v>45322</v>
      </c>
      <c r="O3714" s="18" t="s">
        <v>13660</v>
      </c>
      <c r="P3714" s="18" t="s">
        <v>13659</v>
      </c>
      <c r="Q3714" s="18" t="s">
        <v>12300</v>
      </c>
      <c r="R3714" s="18">
        <v>1.8</v>
      </c>
      <c r="T3714" s="18">
        <v>0</v>
      </c>
      <c r="U3714" s="18">
        <v>0</v>
      </c>
    </row>
    <row r="3715" spans="2:21" x14ac:dyDescent="0.4">
      <c r="B3715" s="18" t="s">
        <v>5926</v>
      </c>
      <c r="C3715" s="18" t="s">
        <v>5910</v>
      </c>
      <c r="D3715" s="18" t="s">
        <v>12296</v>
      </c>
      <c r="E3715" s="19" t="s">
        <v>12297</v>
      </c>
      <c r="F3715" s="18" t="s">
        <v>5896</v>
      </c>
      <c r="G3715" s="18" t="s">
        <v>275</v>
      </c>
      <c r="H3715" s="18" t="s">
        <v>6302</v>
      </c>
      <c r="I3715" s="19" t="s">
        <v>6474</v>
      </c>
      <c r="J3715" s="18" t="s">
        <v>5904</v>
      </c>
      <c r="K3715" s="18" t="s">
        <v>13661</v>
      </c>
      <c r="L3715" s="18" t="s">
        <v>5901</v>
      </c>
      <c r="N3715" s="20">
        <v>45322</v>
      </c>
      <c r="O3715" s="18" t="s">
        <v>13662</v>
      </c>
      <c r="P3715" s="18" t="s">
        <v>13661</v>
      </c>
      <c r="Q3715" s="18" t="s">
        <v>12300</v>
      </c>
      <c r="R3715" s="18">
        <v>1.8</v>
      </c>
      <c r="T3715" s="18">
        <v>0</v>
      </c>
      <c r="U3715" s="18">
        <v>0</v>
      </c>
    </row>
    <row r="3716" spans="2:21" x14ac:dyDescent="0.4">
      <c r="B3716" s="18" t="s">
        <v>5926</v>
      </c>
      <c r="C3716" s="18" t="s">
        <v>5910</v>
      </c>
      <c r="D3716" s="18" t="s">
        <v>12296</v>
      </c>
      <c r="E3716" s="19" t="s">
        <v>12297</v>
      </c>
      <c r="F3716" s="18" t="s">
        <v>5896</v>
      </c>
      <c r="G3716" s="18" t="s">
        <v>275</v>
      </c>
      <c r="H3716" s="18" t="s">
        <v>6302</v>
      </c>
      <c r="I3716" s="19" t="s">
        <v>6474</v>
      </c>
      <c r="J3716" s="18" t="s">
        <v>5843</v>
      </c>
      <c r="K3716" s="18" t="s">
        <v>13663</v>
      </c>
      <c r="L3716" s="18" t="s">
        <v>5901</v>
      </c>
      <c r="N3716" s="20">
        <v>45322</v>
      </c>
      <c r="O3716" s="18" t="s">
        <v>13664</v>
      </c>
      <c r="P3716" s="18" t="s">
        <v>13663</v>
      </c>
      <c r="Q3716" s="18" t="s">
        <v>12300</v>
      </c>
      <c r="R3716" s="18">
        <v>1.8</v>
      </c>
      <c r="T3716" s="18">
        <v>0</v>
      </c>
      <c r="U3716" s="18">
        <v>0</v>
      </c>
    </row>
    <row r="3717" spans="2:21" x14ac:dyDescent="0.4">
      <c r="B3717" s="18" t="s">
        <v>5926</v>
      </c>
      <c r="C3717" s="18" t="s">
        <v>5910</v>
      </c>
      <c r="D3717" s="18" t="s">
        <v>12296</v>
      </c>
      <c r="E3717" s="19" t="s">
        <v>12297</v>
      </c>
      <c r="F3717" s="18" t="s">
        <v>5896</v>
      </c>
      <c r="G3717" s="18" t="s">
        <v>39</v>
      </c>
      <c r="H3717" s="18" t="s">
        <v>6318</v>
      </c>
      <c r="I3717" s="19" t="s">
        <v>6416</v>
      </c>
      <c r="J3717" s="18" t="s">
        <v>5899</v>
      </c>
      <c r="K3717" s="18" t="s">
        <v>13665</v>
      </c>
      <c r="L3717" s="18" t="s">
        <v>5901</v>
      </c>
      <c r="N3717" s="20">
        <v>45322</v>
      </c>
      <c r="O3717" s="18" t="s">
        <v>13666</v>
      </c>
      <c r="P3717" s="18" t="s">
        <v>13665</v>
      </c>
      <c r="Q3717" s="18" t="s">
        <v>12300</v>
      </c>
      <c r="R3717" s="18">
        <v>2.9</v>
      </c>
      <c r="T3717" s="18">
        <v>0</v>
      </c>
      <c r="U3717" s="18">
        <v>0</v>
      </c>
    </row>
    <row r="3718" spans="2:21" x14ac:dyDescent="0.4">
      <c r="B3718" s="18" t="s">
        <v>5926</v>
      </c>
      <c r="C3718" s="18" t="s">
        <v>5910</v>
      </c>
      <c r="D3718" s="18" t="s">
        <v>12296</v>
      </c>
      <c r="E3718" s="19" t="s">
        <v>12297</v>
      </c>
      <c r="F3718" s="18" t="s">
        <v>5896</v>
      </c>
      <c r="G3718" s="18" t="s">
        <v>39</v>
      </c>
      <c r="H3718" s="18" t="s">
        <v>6318</v>
      </c>
      <c r="I3718" s="19" t="s">
        <v>6416</v>
      </c>
      <c r="J3718" s="18" t="s">
        <v>5904</v>
      </c>
      <c r="K3718" s="18" t="s">
        <v>13667</v>
      </c>
      <c r="L3718" s="18" t="s">
        <v>5901</v>
      </c>
      <c r="N3718" s="20">
        <v>45322</v>
      </c>
      <c r="O3718" s="18" t="s">
        <v>13668</v>
      </c>
      <c r="P3718" s="18" t="s">
        <v>13667</v>
      </c>
      <c r="Q3718" s="18" t="s">
        <v>12300</v>
      </c>
      <c r="R3718" s="18">
        <v>2.9</v>
      </c>
      <c r="T3718" s="18">
        <v>0</v>
      </c>
      <c r="U3718" s="18">
        <v>0</v>
      </c>
    </row>
    <row r="3719" spans="2:21" x14ac:dyDescent="0.4">
      <c r="B3719" s="18" t="s">
        <v>5926</v>
      </c>
      <c r="C3719" s="18" t="s">
        <v>5910</v>
      </c>
      <c r="D3719" s="18" t="s">
        <v>12296</v>
      </c>
      <c r="E3719" s="19" t="s">
        <v>12297</v>
      </c>
      <c r="F3719" s="18" t="s">
        <v>5896</v>
      </c>
      <c r="G3719" s="18" t="s">
        <v>39</v>
      </c>
      <c r="H3719" s="18" t="s">
        <v>6318</v>
      </c>
      <c r="I3719" s="19" t="s">
        <v>6416</v>
      </c>
      <c r="J3719" s="18" t="s">
        <v>5843</v>
      </c>
      <c r="K3719" s="18" t="s">
        <v>13669</v>
      </c>
      <c r="L3719" s="18" t="s">
        <v>5901</v>
      </c>
      <c r="N3719" s="20">
        <v>45322</v>
      </c>
      <c r="O3719" s="18" t="s">
        <v>13670</v>
      </c>
      <c r="P3719" s="18" t="s">
        <v>13669</v>
      </c>
      <c r="Q3719" s="18" t="s">
        <v>12300</v>
      </c>
      <c r="R3719" s="18">
        <v>2.9</v>
      </c>
      <c r="T3719" s="18">
        <v>0</v>
      </c>
      <c r="U3719" s="18">
        <v>0</v>
      </c>
    </row>
    <row r="3720" spans="2:21" x14ac:dyDescent="0.4">
      <c r="B3720" s="18" t="s">
        <v>5926</v>
      </c>
      <c r="C3720" s="18" t="s">
        <v>5910</v>
      </c>
      <c r="D3720" s="18" t="s">
        <v>12296</v>
      </c>
      <c r="E3720" s="19" t="s">
        <v>12317</v>
      </c>
      <c r="F3720" s="18" t="s">
        <v>5896</v>
      </c>
      <c r="G3720" s="18" t="s">
        <v>703</v>
      </c>
      <c r="H3720" s="18" t="s">
        <v>6466</v>
      </c>
      <c r="I3720" s="19" t="s">
        <v>6558</v>
      </c>
      <c r="J3720" s="18" t="s">
        <v>5899</v>
      </c>
      <c r="K3720" s="18" t="s">
        <v>13671</v>
      </c>
      <c r="L3720" s="18" t="s">
        <v>5901</v>
      </c>
      <c r="N3720" s="20">
        <v>45322</v>
      </c>
      <c r="O3720" s="18" t="s">
        <v>13672</v>
      </c>
      <c r="P3720" s="18" t="s">
        <v>13671</v>
      </c>
      <c r="Q3720" s="18" t="s">
        <v>12320</v>
      </c>
      <c r="R3720" s="18">
        <v>1.4</v>
      </c>
      <c r="T3720" s="18">
        <v>0</v>
      </c>
      <c r="U3720" s="18">
        <v>0</v>
      </c>
    </row>
    <row r="3721" spans="2:21" x14ac:dyDescent="0.4">
      <c r="B3721" s="18" t="s">
        <v>5926</v>
      </c>
      <c r="C3721" s="18" t="s">
        <v>5910</v>
      </c>
      <c r="D3721" s="18" t="s">
        <v>12296</v>
      </c>
      <c r="E3721" s="19" t="s">
        <v>12317</v>
      </c>
      <c r="F3721" s="18" t="s">
        <v>5896</v>
      </c>
      <c r="G3721" s="18" t="s">
        <v>703</v>
      </c>
      <c r="H3721" s="18" t="s">
        <v>6466</v>
      </c>
      <c r="I3721" s="19" t="s">
        <v>6558</v>
      </c>
      <c r="J3721" s="18" t="s">
        <v>5904</v>
      </c>
      <c r="K3721" s="18" t="s">
        <v>13673</v>
      </c>
      <c r="L3721" s="18" t="s">
        <v>5901</v>
      </c>
      <c r="N3721" s="20">
        <v>45322</v>
      </c>
      <c r="O3721" s="18" t="s">
        <v>13674</v>
      </c>
      <c r="P3721" s="18" t="s">
        <v>13673</v>
      </c>
      <c r="Q3721" s="18" t="s">
        <v>12320</v>
      </c>
      <c r="R3721" s="18">
        <v>1.4</v>
      </c>
      <c r="T3721" s="18">
        <v>0</v>
      </c>
      <c r="U3721" s="18">
        <v>0</v>
      </c>
    </row>
    <row r="3722" spans="2:21" x14ac:dyDescent="0.4">
      <c r="B3722" s="18" t="s">
        <v>5926</v>
      </c>
      <c r="C3722" s="18" t="s">
        <v>5910</v>
      </c>
      <c r="D3722" s="18" t="s">
        <v>12296</v>
      </c>
      <c r="E3722" s="19" t="s">
        <v>12317</v>
      </c>
      <c r="F3722" s="18" t="s">
        <v>5896</v>
      </c>
      <c r="G3722" s="18" t="s">
        <v>703</v>
      </c>
      <c r="H3722" s="18" t="s">
        <v>6466</v>
      </c>
      <c r="I3722" s="19" t="s">
        <v>6558</v>
      </c>
      <c r="J3722" s="18" t="s">
        <v>5843</v>
      </c>
      <c r="K3722" s="18" t="s">
        <v>13675</v>
      </c>
      <c r="L3722" s="18" t="s">
        <v>5901</v>
      </c>
      <c r="N3722" s="20">
        <v>45322</v>
      </c>
      <c r="O3722" s="18" t="s">
        <v>13676</v>
      </c>
      <c r="P3722" s="18" t="s">
        <v>13675</v>
      </c>
      <c r="Q3722" s="18" t="s">
        <v>12320</v>
      </c>
      <c r="R3722" s="18">
        <v>1.4</v>
      </c>
      <c r="T3722" s="18">
        <v>0</v>
      </c>
      <c r="U3722" s="18">
        <v>0</v>
      </c>
    </row>
    <row r="3723" spans="2:21" x14ac:dyDescent="0.4">
      <c r="B3723" s="18" t="s">
        <v>5926</v>
      </c>
      <c r="C3723" s="18" t="s">
        <v>5910</v>
      </c>
      <c r="D3723" s="18" t="s">
        <v>12296</v>
      </c>
      <c r="E3723" s="19" t="s">
        <v>12317</v>
      </c>
      <c r="F3723" s="18" t="s">
        <v>5896</v>
      </c>
      <c r="G3723" s="18" t="s">
        <v>275</v>
      </c>
      <c r="H3723" s="18" t="s">
        <v>6302</v>
      </c>
      <c r="I3723" s="19" t="s">
        <v>6474</v>
      </c>
      <c r="J3723" s="18" t="s">
        <v>5899</v>
      </c>
      <c r="K3723" s="18" t="s">
        <v>13677</v>
      </c>
      <c r="L3723" s="18" t="s">
        <v>5901</v>
      </c>
      <c r="N3723" s="20">
        <v>45322</v>
      </c>
      <c r="O3723" s="18" t="s">
        <v>13678</v>
      </c>
      <c r="P3723" s="18" t="s">
        <v>13677</v>
      </c>
      <c r="Q3723" s="18" t="s">
        <v>12320</v>
      </c>
      <c r="R3723" s="18">
        <v>1.8</v>
      </c>
      <c r="T3723" s="18">
        <v>0</v>
      </c>
      <c r="U3723" s="18">
        <v>0</v>
      </c>
    </row>
    <row r="3724" spans="2:21" x14ac:dyDescent="0.4">
      <c r="B3724" s="18" t="s">
        <v>5926</v>
      </c>
      <c r="C3724" s="18" t="s">
        <v>5910</v>
      </c>
      <c r="D3724" s="18" t="s">
        <v>12296</v>
      </c>
      <c r="E3724" s="19" t="s">
        <v>12317</v>
      </c>
      <c r="F3724" s="18" t="s">
        <v>5896</v>
      </c>
      <c r="G3724" s="18" t="s">
        <v>275</v>
      </c>
      <c r="H3724" s="18" t="s">
        <v>6302</v>
      </c>
      <c r="I3724" s="19" t="s">
        <v>6474</v>
      </c>
      <c r="J3724" s="18" t="s">
        <v>5904</v>
      </c>
      <c r="K3724" s="18" t="s">
        <v>13679</v>
      </c>
      <c r="L3724" s="18" t="s">
        <v>5901</v>
      </c>
      <c r="N3724" s="20">
        <v>45322</v>
      </c>
      <c r="O3724" s="18" t="s">
        <v>13680</v>
      </c>
      <c r="P3724" s="18" t="s">
        <v>13679</v>
      </c>
      <c r="Q3724" s="18" t="s">
        <v>12320</v>
      </c>
      <c r="R3724" s="18">
        <v>1.8</v>
      </c>
      <c r="T3724" s="18">
        <v>0</v>
      </c>
      <c r="U3724" s="18">
        <v>0</v>
      </c>
    </row>
    <row r="3725" spans="2:21" x14ac:dyDescent="0.4">
      <c r="B3725" s="18" t="s">
        <v>5926</v>
      </c>
      <c r="C3725" s="18" t="s">
        <v>5910</v>
      </c>
      <c r="D3725" s="18" t="s">
        <v>12296</v>
      </c>
      <c r="E3725" s="19" t="s">
        <v>12317</v>
      </c>
      <c r="F3725" s="18" t="s">
        <v>5896</v>
      </c>
      <c r="G3725" s="18" t="s">
        <v>275</v>
      </c>
      <c r="H3725" s="18" t="s">
        <v>6302</v>
      </c>
      <c r="I3725" s="19" t="s">
        <v>6474</v>
      </c>
      <c r="J3725" s="18" t="s">
        <v>5843</v>
      </c>
      <c r="K3725" s="18" t="s">
        <v>13681</v>
      </c>
      <c r="L3725" s="18" t="s">
        <v>5901</v>
      </c>
      <c r="N3725" s="20">
        <v>45322</v>
      </c>
      <c r="O3725" s="18" t="s">
        <v>13682</v>
      </c>
      <c r="P3725" s="18" t="s">
        <v>13681</v>
      </c>
      <c r="Q3725" s="18" t="s">
        <v>12320</v>
      </c>
      <c r="R3725" s="18">
        <v>1.8</v>
      </c>
      <c r="T3725" s="18">
        <v>0</v>
      </c>
      <c r="U3725" s="18">
        <v>0</v>
      </c>
    </row>
    <row r="3726" spans="2:21" x14ac:dyDescent="0.4">
      <c r="B3726" s="18" t="s">
        <v>5926</v>
      </c>
      <c r="C3726" s="18" t="s">
        <v>5910</v>
      </c>
      <c r="D3726" s="18" t="s">
        <v>12296</v>
      </c>
      <c r="E3726" s="19" t="s">
        <v>12317</v>
      </c>
      <c r="F3726" s="18" t="s">
        <v>5896</v>
      </c>
      <c r="G3726" s="18" t="s">
        <v>39</v>
      </c>
      <c r="H3726" s="18" t="s">
        <v>6318</v>
      </c>
      <c r="I3726" s="19" t="s">
        <v>6416</v>
      </c>
      <c r="J3726" s="18" t="s">
        <v>5899</v>
      </c>
      <c r="K3726" s="18" t="s">
        <v>13683</v>
      </c>
      <c r="L3726" s="18" t="s">
        <v>5901</v>
      </c>
      <c r="N3726" s="20">
        <v>45322</v>
      </c>
      <c r="O3726" s="18" t="s">
        <v>13684</v>
      </c>
      <c r="P3726" s="18" t="s">
        <v>13683</v>
      </c>
      <c r="Q3726" s="18" t="s">
        <v>12320</v>
      </c>
      <c r="R3726" s="18">
        <v>2.9</v>
      </c>
      <c r="T3726" s="18">
        <v>0</v>
      </c>
      <c r="U3726" s="18">
        <v>0</v>
      </c>
    </row>
    <row r="3727" spans="2:21" x14ac:dyDescent="0.4">
      <c r="B3727" s="18" t="s">
        <v>5926</v>
      </c>
      <c r="C3727" s="18" t="s">
        <v>5910</v>
      </c>
      <c r="D3727" s="18" t="s">
        <v>12296</v>
      </c>
      <c r="E3727" s="19" t="s">
        <v>12317</v>
      </c>
      <c r="F3727" s="18" t="s">
        <v>5896</v>
      </c>
      <c r="G3727" s="18" t="s">
        <v>39</v>
      </c>
      <c r="H3727" s="18" t="s">
        <v>6318</v>
      </c>
      <c r="I3727" s="19" t="s">
        <v>6416</v>
      </c>
      <c r="J3727" s="18" t="s">
        <v>5904</v>
      </c>
      <c r="K3727" s="18" t="s">
        <v>13685</v>
      </c>
      <c r="L3727" s="18" t="s">
        <v>5901</v>
      </c>
      <c r="N3727" s="20">
        <v>45322</v>
      </c>
      <c r="O3727" s="18" t="s">
        <v>13686</v>
      </c>
      <c r="P3727" s="18" t="s">
        <v>13685</v>
      </c>
      <c r="Q3727" s="18" t="s">
        <v>12320</v>
      </c>
      <c r="R3727" s="18">
        <v>2.9</v>
      </c>
      <c r="T3727" s="18">
        <v>0</v>
      </c>
      <c r="U3727" s="18">
        <v>0</v>
      </c>
    </row>
    <row r="3728" spans="2:21" x14ac:dyDescent="0.4">
      <c r="B3728" s="18" t="s">
        <v>5926</v>
      </c>
      <c r="C3728" s="18" t="s">
        <v>5910</v>
      </c>
      <c r="D3728" s="18" t="s">
        <v>12296</v>
      </c>
      <c r="E3728" s="19" t="s">
        <v>12317</v>
      </c>
      <c r="F3728" s="18" t="s">
        <v>5896</v>
      </c>
      <c r="G3728" s="18" t="s">
        <v>39</v>
      </c>
      <c r="H3728" s="18" t="s">
        <v>6318</v>
      </c>
      <c r="I3728" s="19" t="s">
        <v>6416</v>
      </c>
      <c r="J3728" s="18" t="s">
        <v>5843</v>
      </c>
      <c r="K3728" s="18" t="s">
        <v>13687</v>
      </c>
      <c r="L3728" s="18" t="s">
        <v>5901</v>
      </c>
      <c r="N3728" s="20">
        <v>45322</v>
      </c>
      <c r="O3728" s="18" t="s">
        <v>13688</v>
      </c>
      <c r="P3728" s="18" t="s">
        <v>13687</v>
      </c>
      <c r="Q3728" s="18" t="s">
        <v>12320</v>
      </c>
      <c r="R3728" s="18">
        <v>2.9</v>
      </c>
      <c r="T3728" s="18">
        <v>0</v>
      </c>
      <c r="U3728" s="18">
        <v>0</v>
      </c>
    </row>
    <row r="3729" spans="2:21" x14ac:dyDescent="0.4">
      <c r="B3729" s="18" t="s">
        <v>5926</v>
      </c>
      <c r="C3729" s="18" t="s">
        <v>5910</v>
      </c>
      <c r="D3729" s="18" t="s">
        <v>12337</v>
      </c>
      <c r="E3729" s="19" t="s">
        <v>12338</v>
      </c>
      <c r="F3729" s="18" t="s">
        <v>5896</v>
      </c>
      <c r="G3729" s="18" t="s">
        <v>703</v>
      </c>
      <c r="H3729" s="18" t="s">
        <v>6466</v>
      </c>
      <c r="I3729" s="19" t="s">
        <v>6558</v>
      </c>
      <c r="J3729" s="18" t="s">
        <v>5899</v>
      </c>
      <c r="K3729" s="18" t="s">
        <v>13689</v>
      </c>
      <c r="L3729" s="18" t="s">
        <v>5901</v>
      </c>
      <c r="N3729" s="20">
        <v>45322</v>
      </c>
      <c r="O3729" s="18" t="s">
        <v>13690</v>
      </c>
      <c r="P3729" s="18" t="s">
        <v>13689</v>
      </c>
      <c r="Q3729" s="18" t="s">
        <v>12341</v>
      </c>
      <c r="R3729" s="18">
        <v>1.4</v>
      </c>
      <c r="T3729" s="18">
        <v>0</v>
      </c>
      <c r="U3729" s="18">
        <v>0</v>
      </c>
    </row>
    <row r="3730" spans="2:21" x14ac:dyDescent="0.4">
      <c r="B3730" s="18" t="s">
        <v>5926</v>
      </c>
      <c r="C3730" s="18" t="s">
        <v>5910</v>
      </c>
      <c r="D3730" s="18" t="s">
        <v>12337</v>
      </c>
      <c r="E3730" s="19" t="s">
        <v>12338</v>
      </c>
      <c r="F3730" s="18" t="s">
        <v>5896</v>
      </c>
      <c r="G3730" s="18" t="s">
        <v>703</v>
      </c>
      <c r="H3730" s="18" t="s">
        <v>6466</v>
      </c>
      <c r="I3730" s="19" t="s">
        <v>6558</v>
      </c>
      <c r="J3730" s="18" t="s">
        <v>5904</v>
      </c>
      <c r="K3730" s="18" t="s">
        <v>13691</v>
      </c>
      <c r="L3730" s="18" t="s">
        <v>5901</v>
      </c>
      <c r="N3730" s="20">
        <v>45322</v>
      </c>
      <c r="O3730" s="18" t="s">
        <v>13692</v>
      </c>
      <c r="P3730" s="18" t="s">
        <v>13691</v>
      </c>
      <c r="Q3730" s="18" t="s">
        <v>12341</v>
      </c>
      <c r="R3730" s="18">
        <v>1.4</v>
      </c>
      <c r="T3730" s="18">
        <v>0</v>
      </c>
      <c r="U3730" s="18">
        <v>0</v>
      </c>
    </row>
    <row r="3731" spans="2:21" x14ac:dyDescent="0.4">
      <c r="B3731" s="18" t="s">
        <v>5926</v>
      </c>
      <c r="C3731" s="18" t="s">
        <v>5910</v>
      </c>
      <c r="D3731" s="18" t="s">
        <v>12337</v>
      </c>
      <c r="E3731" s="19" t="s">
        <v>12338</v>
      </c>
      <c r="F3731" s="18" t="s">
        <v>5896</v>
      </c>
      <c r="G3731" s="18" t="s">
        <v>703</v>
      </c>
      <c r="H3731" s="18" t="s">
        <v>6466</v>
      </c>
      <c r="I3731" s="19" t="s">
        <v>6558</v>
      </c>
      <c r="J3731" s="18" t="s">
        <v>5843</v>
      </c>
      <c r="K3731" s="18" t="s">
        <v>13693</v>
      </c>
      <c r="L3731" s="18" t="s">
        <v>5901</v>
      </c>
      <c r="N3731" s="20">
        <v>45322</v>
      </c>
      <c r="O3731" s="18" t="s">
        <v>13694</v>
      </c>
      <c r="P3731" s="18" t="s">
        <v>13693</v>
      </c>
      <c r="Q3731" s="18" t="s">
        <v>12341</v>
      </c>
      <c r="R3731" s="18">
        <v>1.4</v>
      </c>
      <c r="T3731" s="18">
        <v>0</v>
      </c>
      <c r="U3731" s="18">
        <v>0</v>
      </c>
    </row>
    <row r="3732" spans="2:21" x14ac:dyDescent="0.4">
      <c r="B3732" s="18" t="s">
        <v>5926</v>
      </c>
      <c r="C3732" s="18" t="s">
        <v>5910</v>
      </c>
      <c r="D3732" s="18" t="s">
        <v>12337</v>
      </c>
      <c r="E3732" s="19" t="s">
        <v>12338</v>
      </c>
      <c r="F3732" s="18" t="s">
        <v>5896</v>
      </c>
      <c r="G3732" s="18" t="s">
        <v>275</v>
      </c>
      <c r="H3732" s="18" t="s">
        <v>6302</v>
      </c>
      <c r="I3732" s="19" t="s">
        <v>6474</v>
      </c>
      <c r="J3732" s="18" t="s">
        <v>5899</v>
      </c>
      <c r="K3732" s="18" t="s">
        <v>13695</v>
      </c>
      <c r="L3732" s="18" t="s">
        <v>5901</v>
      </c>
      <c r="N3732" s="20">
        <v>45322</v>
      </c>
      <c r="O3732" s="18" t="s">
        <v>13696</v>
      </c>
      <c r="P3732" s="18" t="s">
        <v>13695</v>
      </c>
      <c r="Q3732" s="18" t="s">
        <v>12341</v>
      </c>
      <c r="R3732" s="18">
        <v>1.8</v>
      </c>
      <c r="T3732" s="18">
        <v>0</v>
      </c>
      <c r="U3732" s="18">
        <v>0</v>
      </c>
    </row>
    <row r="3733" spans="2:21" x14ac:dyDescent="0.4">
      <c r="B3733" s="18" t="s">
        <v>5926</v>
      </c>
      <c r="C3733" s="18" t="s">
        <v>5910</v>
      </c>
      <c r="D3733" s="18" t="s">
        <v>12337</v>
      </c>
      <c r="E3733" s="19" t="s">
        <v>12338</v>
      </c>
      <c r="F3733" s="18" t="s">
        <v>5896</v>
      </c>
      <c r="G3733" s="18" t="s">
        <v>275</v>
      </c>
      <c r="H3733" s="18" t="s">
        <v>6302</v>
      </c>
      <c r="I3733" s="19" t="s">
        <v>6474</v>
      </c>
      <c r="J3733" s="18" t="s">
        <v>5904</v>
      </c>
      <c r="K3733" s="18" t="s">
        <v>13697</v>
      </c>
      <c r="L3733" s="18" t="s">
        <v>5901</v>
      </c>
      <c r="N3733" s="20">
        <v>45322</v>
      </c>
      <c r="O3733" s="18" t="s">
        <v>13698</v>
      </c>
      <c r="P3733" s="18" t="s">
        <v>13697</v>
      </c>
      <c r="Q3733" s="18" t="s">
        <v>12341</v>
      </c>
      <c r="R3733" s="18">
        <v>1.8</v>
      </c>
      <c r="T3733" s="18">
        <v>0</v>
      </c>
      <c r="U3733" s="18">
        <v>0</v>
      </c>
    </row>
    <row r="3734" spans="2:21" x14ac:dyDescent="0.4">
      <c r="B3734" s="18" t="s">
        <v>5926</v>
      </c>
      <c r="C3734" s="18" t="s">
        <v>5910</v>
      </c>
      <c r="D3734" s="18" t="s">
        <v>12337</v>
      </c>
      <c r="E3734" s="19" t="s">
        <v>12338</v>
      </c>
      <c r="F3734" s="18" t="s">
        <v>5896</v>
      </c>
      <c r="G3734" s="18" t="s">
        <v>275</v>
      </c>
      <c r="H3734" s="18" t="s">
        <v>6302</v>
      </c>
      <c r="I3734" s="19" t="s">
        <v>6474</v>
      </c>
      <c r="J3734" s="18" t="s">
        <v>5843</v>
      </c>
      <c r="K3734" s="18" t="s">
        <v>13699</v>
      </c>
      <c r="L3734" s="18" t="s">
        <v>5901</v>
      </c>
      <c r="N3734" s="20">
        <v>45322</v>
      </c>
      <c r="O3734" s="18" t="s">
        <v>13700</v>
      </c>
      <c r="P3734" s="18" t="s">
        <v>13699</v>
      </c>
      <c r="Q3734" s="18" t="s">
        <v>12341</v>
      </c>
      <c r="R3734" s="18">
        <v>1.8</v>
      </c>
      <c r="T3734" s="18">
        <v>0</v>
      </c>
      <c r="U3734" s="18">
        <v>0</v>
      </c>
    </row>
    <row r="3735" spans="2:21" x14ac:dyDescent="0.4">
      <c r="B3735" s="18" t="s">
        <v>5926</v>
      </c>
      <c r="C3735" s="18" t="s">
        <v>5910</v>
      </c>
      <c r="D3735" s="18" t="s">
        <v>12337</v>
      </c>
      <c r="E3735" s="19" t="s">
        <v>12338</v>
      </c>
      <c r="F3735" s="18" t="s">
        <v>5896</v>
      </c>
      <c r="G3735" s="18" t="s">
        <v>39</v>
      </c>
      <c r="H3735" s="18" t="s">
        <v>6318</v>
      </c>
      <c r="I3735" s="19" t="s">
        <v>6416</v>
      </c>
      <c r="J3735" s="18" t="s">
        <v>5899</v>
      </c>
      <c r="K3735" s="18" t="s">
        <v>13701</v>
      </c>
      <c r="L3735" s="18" t="s">
        <v>5901</v>
      </c>
      <c r="N3735" s="20">
        <v>45322</v>
      </c>
      <c r="O3735" s="18" t="s">
        <v>13702</v>
      </c>
      <c r="P3735" s="18" t="s">
        <v>13701</v>
      </c>
      <c r="Q3735" s="18" t="s">
        <v>12341</v>
      </c>
      <c r="R3735" s="18">
        <v>2.9</v>
      </c>
      <c r="T3735" s="18">
        <v>0</v>
      </c>
      <c r="U3735" s="18">
        <v>0</v>
      </c>
    </row>
    <row r="3736" spans="2:21" x14ac:dyDescent="0.4">
      <c r="B3736" s="18" t="s">
        <v>5926</v>
      </c>
      <c r="C3736" s="18" t="s">
        <v>5910</v>
      </c>
      <c r="D3736" s="18" t="s">
        <v>12337</v>
      </c>
      <c r="E3736" s="19" t="s">
        <v>12338</v>
      </c>
      <c r="F3736" s="18" t="s">
        <v>5896</v>
      </c>
      <c r="G3736" s="18" t="s">
        <v>39</v>
      </c>
      <c r="H3736" s="18" t="s">
        <v>6318</v>
      </c>
      <c r="I3736" s="19" t="s">
        <v>6416</v>
      </c>
      <c r="J3736" s="18" t="s">
        <v>5904</v>
      </c>
      <c r="K3736" s="18" t="s">
        <v>13703</v>
      </c>
      <c r="L3736" s="18" t="s">
        <v>5901</v>
      </c>
      <c r="N3736" s="20">
        <v>45322</v>
      </c>
      <c r="O3736" s="18" t="s">
        <v>13704</v>
      </c>
      <c r="P3736" s="18" t="s">
        <v>13703</v>
      </c>
      <c r="Q3736" s="18" t="s">
        <v>12341</v>
      </c>
      <c r="R3736" s="18">
        <v>2.9</v>
      </c>
      <c r="T3736" s="18">
        <v>0</v>
      </c>
      <c r="U3736" s="18">
        <v>0</v>
      </c>
    </row>
    <row r="3737" spans="2:21" x14ac:dyDescent="0.4">
      <c r="B3737" s="18" t="s">
        <v>5926</v>
      </c>
      <c r="C3737" s="18" t="s">
        <v>5910</v>
      </c>
      <c r="D3737" s="18" t="s">
        <v>12337</v>
      </c>
      <c r="E3737" s="19" t="s">
        <v>12338</v>
      </c>
      <c r="F3737" s="18" t="s">
        <v>5896</v>
      </c>
      <c r="G3737" s="18" t="s">
        <v>39</v>
      </c>
      <c r="H3737" s="18" t="s">
        <v>6318</v>
      </c>
      <c r="I3737" s="19" t="s">
        <v>6416</v>
      </c>
      <c r="J3737" s="18" t="s">
        <v>5843</v>
      </c>
      <c r="K3737" s="18" t="s">
        <v>13705</v>
      </c>
      <c r="L3737" s="18" t="s">
        <v>5901</v>
      </c>
      <c r="N3737" s="20">
        <v>45322</v>
      </c>
      <c r="O3737" s="18" t="s">
        <v>13706</v>
      </c>
      <c r="P3737" s="18" t="s">
        <v>13705</v>
      </c>
      <c r="Q3737" s="18" t="s">
        <v>12341</v>
      </c>
      <c r="R3737" s="18">
        <v>2.9</v>
      </c>
      <c r="T3737" s="18">
        <v>0</v>
      </c>
      <c r="U3737" s="18">
        <v>0</v>
      </c>
    </row>
    <row r="3738" spans="2:21" x14ac:dyDescent="0.4">
      <c r="B3738" s="18" t="s">
        <v>5926</v>
      </c>
      <c r="C3738" s="18" t="s">
        <v>5910</v>
      </c>
      <c r="D3738" s="18" t="s">
        <v>12337</v>
      </c>
      <c r="E3738" s="19" t="s">
        <v>12358</v>
      </c>
      <c r="F3738" s="18" t="s">
        <v>5896</v>
      </c>
      <c r="G3738" s="18" t="s">
        <v>703</v>
      </c>
      <c r="H3738" s="18" t="s">
        <v>6466</v>
      </c>
      <c r="I3738" s="19" t="s">
        <v>6558</v>
      </c>
      <c r="J3738" s="18" t="s">
        <v>5899</v>
      </c>
      <c r="K3738" s="18" t="s">
        <v>13707</v>
      </c>
      <c r="L3738" s="18" t="s">
        <v>5901</v>
      </c>
      <c r="N3738" s="20">
        <v>45322</v>
      </c>
      <c r="O3738" s="18" t="s">
        <v>13708</v>
      </c>
      <c r="P3738" s="18" t="s">
        <v>13707</v>
      </c>
      <c r="Q3738" s="18" t="s">
        <v>12361</v>
      </c>
      <c r="R3738" s="18">
        <v>1.4</v>
      </c>
      <c r="T3738" s="18">
        <v>0</v>
      </c>
      <c r="U3738" s="18">
        <v>0</v>
      </c>
    </row>
    <row r="3739" spans="2:21" x14ac:dyDescent="0.4">
      <c r="B3739" s="18" t="s">
        <v>5926</v>
      </c>
      <c r="C3739" s="18" t="s">
        <v>5910</v>
      </c>
      <c r="D3739" s="18" t="s">
        <v>12337</v>
      </c>
      <c r="E3739" s="19" t="s">
        <v>12358</v>
      </c>
      <c r="F3739" s="18" t="s">
        <v>5896</v>
      </c>
      <c r="G3739" s="18" t="s">
        <v>703</v>
      </c>
      <c r="H3739" s="18" t="s">
        <v>6466</v>
      </c>
      <c r="I3739" s="19" t="s">
        <v>6558</v>
      </c>
      <c r="J3739" s="18" t="s">
        <v>5904</v>
      </c>
      <c r="K3739" s="18" t="s">
        <v>13709</v>
      </c>
      <c r="L3739" s="18" t="s">
        <v>5901</v>
      </c>
      <c r="N3739" s="20">
        <v>45322</v>
      </c>
      <c r="O3739" s="18" t="s">
        <v>13710</v>
      </c>
      <c r="P3739" s="18" t="s">
        <v>13709</v>
      </c>
      <c r="Q3739" s="18" t="s">
        <v>12361</v>
      </c>
      <c r="R3739" s="18">
        <v>1.4</v>
      </c>
      <c r="T3739" s="18">
        <v>0</v>
      </c>
      <c r="U3739" s="18">
        <v>0</v>
      </c>
    </row>
    <row r="3740" spans="2:21" x14ac:dyDescent="0.4">
      <c r="B3740" s="18" t="s">
        <v>5926</v>
      </c>
      <c r="C3740" s="18" t="s">
        <v>5910</v>
      </c>
      <c r="D3740" s="18" t="s">
        <v>12337</v>
      </c>
      <c r="E3740" s="19" t="s">
        <v>12358</v>
      </c>
      <c r="F3740" s="18" t="s">
        <v>5896</v>
      </c>
      <c r="G3740" s="18" t="s">
        <v>703</v>
      </c>
      <c r="H3740" s="18" t="s">
        <v>6466</v>
      </c>
      <c r="I3740" s="19" t="s">
        <v>6558</v>
      </c>
      <c r="J3740" s="18" t="s">
        <v>5843</v>
      </c>
      <c r="K3740" s="18" t="s">
        <v>13711</v>
      </c>
      <c r="L3740" s="18" t="s">
        <v>5901</v>
      </c>
      <c r="N3740" s="20">
        <v>45322</v>
      </c>
      <c r="O3740" s="18" t="s">
        <v>13712</v>
      </c>
      <c r="P3740" s="18" t="s">
        <v>13711</v>
      </c>
      <c r="Q3740" s="18" t="s">
        <v>12361</v>
      </c>
      <c r="R3740" s="18">
        <v>1.4</v>
      </c>
      <c r="T3740" s="18">
        <v>0</v>
      </c>
      <c r="U3740" s="18">
        <v>0</v>
      </c>
    </row>
    <row r="3741" spans="2:21" x14ac:dyDescent="0.4">
      <c r="B3741" s="18" t="s">
        <v>5926</v>
      </c>
      <c r="C3741" s="18" t="s">
        <v>5910</v>
      </c>
      <c r="D3741" s="18" t="s">
        <v>12337</v>
      </c>
      <c r="E3741" s="19" t="s">
        <v>12358</v>
      </c>
      <c r="F3741" s="18" t="s">
        <v>5896</v>
      </c>
      <c r="G3741" s="18" t="s">
        <v>275</v>
      </c>
      <c r="H3741" s="18" t="s">
        <v>6302</v>
      </c>
      <c r="I3741" s="19" t="s">
        <v>6474</v>
      </c>
      <c r="J3741" s="18" t="s">
        <v>5899</v>
      </c>
      <c r="K3741" s="18" t="s">
        <v>13713</v>
      </c>
      <c r="L3741" s="18" t="s">
        <v>5901</v>
      </c>
      <c r="N3741" s="20">
        <v>45322</v>
      </c>
      <c r="O3741" s="18" t="s">
        <v>13714</v>
      </c>
      <c r="P3741" s="18" t="s">
        <v>13713</v>
      </c>
      <c r="Q3741" s="18" t="s">
        <v>12361</v>
      </c>
      <c r="R3741" s="18">
        <v>1.8</v>
      </c>
      <c r="T3741" s="18">
        <v>0</v>
      </c>
      <c r="U3741" s="18">
        <v>0</v>
      </c>
    </row>
    <row r="3742" spans="2:21" x14ac:dyDescent="0.4">
      <c r="B3742" s="18" t="s">
        <v>5926</v>
      </c>
      <c r="C3742" s="18" t="s">
        <v>5910</v>
      </c>
      <c r="D3742" s="18" t="s">
        <v>12337</v>
      </c>
      <c r="E3742" s="19" t="s">
        <v>12358</v>
      </c>
      <c r="F3742" s="18" t="s">
        <v>5896</v>
      </c>
      <c r="G3742" s="18" t="s">
        <v>275</v>
      </c>
      <c r="H3742" s="18" t="s">
        <v>6302</v>
      </c>
      <c r="I3742" s="19" t="s">
        <v>6474</v>
      </c>
      <c r="J3742" s="18" t="s">
        <v>5904</v>
      </c>
      <c r="K3742" s="18" t="s">
        <v>13715</v>
      </c>
      <c r="L3742" s="18" t="s">
        <v>5901</v>
      </c>
      <c r="N3742" s="20">
        <v>45322</v>
      </c>
      <c r="O3742" s="18" t="s">
        <v>13716</v>
      </c>
      <c r="P3742" s="18" t="s">
        <v>13715</v>
      </c>
      <c r="Q3742" s="18" t="s">
        <v>12361</v>
      </c>
      <c r="R3742" s="18">
        <v>1.8</v>
      </c>
      <c r="T3742" s="18">
        <v>0</v>
      </c>
      <c r="U3742" s="18">
        <v>0</v>
      </c>
    </row>
    <row r="3743" spans="2:21" x14ac:dyDescent="0.4">
      <c r="B3743" s="18" t="s">
        <v>5926</v>
      </c>
      <c r="C3743" s="18" t="s">
        <v>5910</v>
      </c>
      <c r="D3743" s="18" t="s">
        <v>12337</v>
      </c>
      <c r="E3743" s="19" t="s">
        <v>12358</v>
      </c>
      <c r="F3743" s="18" t="s">
        <v>5896</v>
      </c>
      <c r="G3743" s="18" t="s">
        <v>275</v>
      </c>
      <c r="H3743" s="18" t="s">
        <v>6302</v>
      </c>
      <c r="I3743" s="19" t="s">
        <v>6474</v>
      </c>
      <c r="J3743" s="18" t="s">
        <v>5843</v>
      </c>
      <c r="K3743" s="18" t="s">
        <v>13717</v>
      </c>
      <c r="L3743" s="18" t="s">
        <v>5901</v>
      </c>
      <c r="N3743" s="20">
        <v>45322</v>
      </c>
      <c r="O3743" s="18" t="s">
        <v>13718</v>
      </c>
      <c r="P3743" s="18" t="s">
        <v>13717</v>
      </c>
      <c r="Q3743" s="18" t="s">
        <v>12361</v>
      </c>
      <c r="R3743" s="18">
        <v>1.8</v>
      </c>
      <c r="T3743" s="18">
        <v>0</v>
      </c>
      <c r="U3743" s="18">
        <v>0</v>
      </c>
    </row>
    <row r="3744" spans="2:21" x14ac:dyDescent="0.4">
      <c r="B3744" s="18" t="s">
        <v>5926</v>
      </c>
      <c r="C3744" s="18" t="s">
        <v>5910</v>
      </c>
      <c r="D3744" s="18" t="s">
        <v>12337</v>
      </c>
      <c r="E3744" s="19" t="s">
        <v>12358</v>
      </c>
      <c r="F3744" s="18" t="s">
        <v>5896</v>
      </c>
      <c r="G3744" s="18" t="s">
        <v>39</v>
      </c>
      <c r="H3744" s="18" t="s">
        <v>6318</v>
      </c>
      <c r="I3744" s="19" t="s">
        <v>6416</v>
      </c>
      <c r="J3744" s="18" t="s">
        <v>5899</v>
      </c>
      <c r="K3744" s="18" t="s">
        <v>13719</v>
      </c>
      <c r="L3744" s="18" t="s">
        <v>5901</v>
      </c>
      <c r="N3744" s="20">
        <v>45322</v>
      </c>
      <c r="O3744" s="18" t="s">
        <v>13720</v>
      </c>
      <c r="P3744" s="18" t="s">
        <v>13719</v>
      </c>
      <c r="Q3744" s="18" t="s">
        <v>12361</v>
      </c>
      <c r="R3744" s="18">
        <v>2.9</v>
      </c>
      <c r="T3744" s="18">
        <v>0</v>
      </c>
      <c r="U3744" s="18">
        <v>0</v>
      </c>
    </row>
    <row r="3745" spans="2:21" x14ac:dyDescent="0.4">
      <c r="B3745" s="18" t="s">
        <v>5926</v>
      </c>
      <c r="C3745" s="18" t="s">
        <v>5910</v>
      </c>
      <c r="D3745" s="18" t="s">
        <v>12337</v>
      </c>
      <c r="E3745" s="19" t="s">
        <v>12358</v>
      </c>
      <c r="F3745" s="18" t="s">
        <v>5896</v>
      </c>
      <c r="G3745" s="18" t="s">
        <v>39</v>
      </c>
      <c r="H3745" s="18" t="s">
        <v>6318</v>
      </c>
      <c r="I3745" s="19" t="s">
        <v>6416</v>
      </c>
      <c r="J3745" s="18" t="s">
        <v>5904</v>
      </c>
      <c r="K3745" s="18" t="s">
        <v>13721</v>
      </c>
      <c r="L3745" s="18" t="s">
        <v>5901</v>
      </c>
      <c r="N3745" s="20">
        <v>45322</v>
      </c>
      <c r="O3745" s="18" t="s">
        <v>13722</v>
      </c>
      <c r="P3745" s="18" t="s">
        <v>13721</v>
      </c>
      <c r="Q3745" s="18" t="s">
        <v>12361</v>
      </c>
      <c r="R3745" s="18">
        <v>2.9</v>
      </c>
      <c r="T3745" s="18">
        <v>0</v>
      </c>
      <c r="U3745" s="18">
        <v>0</v>
      </c>
    </row>
    <row r="3746" spans="2:21" x14ac:dyDescent="0.4">
      <c r="B3746" s="18" t="s">
        <v>5926</v>
      </c>
      <c r="C3746" s="18" t="s">
        <v>5910</v>
      </c>
      <c r="D3746" s="18" t="s">
        <v>12337</v>
      </c>
      <c r="E3746" s="19" t="s">
        <v>12358</v>
      </c>
      <c r="F3746" s="18" t="s">
        <v>5896</v>
      </c>
      <c r="G3746" s="18" t="s">
        <v>39</v>
      </c>
      <c r="H3746" s="18" t="s">
        <v>6318</v>
      </c>
      <c r="I3746" s="19" t="s">
        <v>6416</v>
      </c>
      <c r="J3746" s="18" t="s">
        <v>5843</v>
      </c>
      <c r="K3746" s="18" t="s">
        <v>13723</v>
      </c>
      <c r="L3746" s="18" t="s">
        <v>5901</v>
      </c>
      <c r="N3746" s="20">
        <v>45322</v>
      </c>
      <c r="O3746" s="18" t="s">
        <v>13724</v>
      </c>
      <c r="P3746" s="18" t="s">
        <v>13723</v>
      </c>
      <c r="Q3746" s="18" t="s">
        <v>12361</v>
      </c>
      <c r="R3746" s="18">
        <v>2.9</v>
      </c>
      <c r="T3746" s="18">
        <v>0</v>
      </c>
      <c r="U3746" s="18">
        <v>0</v>
      </c>
    </row>
    <row r="3747" spans="2:21" x14ac:dyDescent="0.4">
      <c r="B3747" s="18" t="s">
        <v>5926</v>
      </c>
      <c r="C3747" s="18" t="s">
        <v>5910</v>
      </c>
      <c r="D3747" s="18" t="s">
        <v>14819</v>
      </c>
      <c r="E3747" s="19" t="s">
        <v>14820</v>
      </c>
      <c r="F3747" s="18" t="s">
        <v>12556</v>
      </c>
      <c r="G3747" s="18" t="s">
        <v>703</v>
      </c>
      <c r="H3747" s="18" t="s">
        <v>6466</v>
      </c>
      <c r="I3747" s="19" t="s">
        <v>6558</v>
      </c>
      <c r="J3747" s="18" t="s">
        <v>5899</v>
      </c>
      <c r="K3747" s="18" t="s">
        <v>14952</v>
      </c>
      <c r="L3747" s="18" t="s">
        <v>5901</v>
      </c>
      <c r="M3747" s="19" t="s">
        <v>14819</v>
      </c>
      <c r="N3747" s="20">
        <v>45322</v>
      </c>
      <c r="O3747" s="18" t="s">
        <v>14953</v>
      </c>
      <c r="P3747" s="18" t="s">
        <v>14952</v>
      </c>
      <c r="Q3747" s="18" t="s">
        <v>14823</v>
      </c>
      <c r="R3747" s="18">
        <v>1.4</v>
      </c>
      <c r="T3747" s="18">
        <v>0</v>
      </c>
      <c r="U3747" s="18">
        <v>0</v>
      </c>
    </row>
    <row r="3748" spans="2:21" x14ac:dyDescent="0.4">
      <c r="B3748" s="18" t="s">
        <v>5926</v>
      </c>
      <c r="C3748" s="18" t="s">
        <v>5910</v>
      </c>
      <c r="D3748" s="18" t="s">
        <v>14819</v>
      </c>
      <c r="E3748" s="19" t="s">
        <v>14820</v>
      </c>
      <c r="F3748" s="18" t="s">
        <v>12556</v>
      </c>
      <c r="G3748" s="18" t="s">
        <v>703</v>
      </c>
      <c r="H3748" s="18" t="s">
        <v>6466</v>
      </c>
      <c r="I3748" s="19" t="s">
        <v>6558</v>
      </c>
      <c r="J3748" s="18" t="s">
        <v>5904</v>
      </c>
      <c r="K3748" s="18" t="s">
        <v>14954</v>
      </c>
      <c r="L3748" s="18" t="s">
        <v>5901</v>
      </c>
      <c r="M3748" s="19" t="s">
        <v>14819</v>
      </c>
      <c r="N3748" s="20">
        <v>45322</v>
      </c>
      <c r="O3748" s="18" t="s">
        <v>14955</v>
      </c>
      <c r="P3748" s="18" t="s">
        <v>14954</v>
      </c>
      <c r="Q3748" s="18" t="s">
        <v>14823</v>
      </c>
      <c r="R3748" s="18">
        <v>1.4</v>
      </c>
      <c r="T3748" s="18">
        <v>0</v>
      </c>
      <c r="U3748" s="18">
        <v>0</v>
      </c>
    </row>
    <row r="3749" spans="2:21" x14ac:dyDescent="0.4">
      <c r="B3749" s="18" t="s">
        <v>5926</v>
      </c>
      <c r="C3749" s="18" t="s">
        <v>5910</v>
      </c>
      <c r="D3749" s="18" t="s">
        <v>14819</v>
      </c>
      <c r="E3749" s="19" t="s">
        <v>14820</v>
      </c>
      <c r="F3749" s="18" t="s">
        <v>12556</v>
      </c>
      <c r="G3749" s="18" t="s">
        <v>703</v>
      </c>
      <c r="H3749" s="18" t="s">
        <v>6466</v>
      </c>
      <c r="I3749" s="19" t="s">
        <v>6558</v>
      </c>
      <c r="J3749" s="18" t="s">
        <v>5843</v>
      </c>
      <c r="K3749" s="18" t="s">
        <v>14956</v>
      </c>
      <c r="L3749" s="18" t="s">
        <v>5901</v>
      </c>
      <c r="M3749" s="19" t="s">
        <v>14819</v>
      </c>
      <c r="N3749" s="20">
        <v>45322</v>
      </c>
      <c r="O3749" s="18" t="s">
        <v>14957</v>
      </c>
      <c r="P3749" s="18" t="s">
        <v>14956</v>
      </c>
      <c r="Q3749" s="18" t="s">
        <v>14823</v>
      </c>
      <c r="R3749" s="18">
        <v>1.4</v>
      </c>
      <c r="T3749" s="18">
        <v>0</v>
      </c>
      <c r="U3749" s="18">
        <v>0</v>
      </c>
    </row>
    <row r="3750" spans="2:21" x14ac:dyDescent="0.4">
      <c r="B3750" s="18" t="s">
        <v>5926</v>
      </c>
      <c r="C3750" s="18" t="s">
        <v>5910</v>
      </c>
      <c r="D3750" s="18" t="s">
        <v>14819</v>
      </c>
      <c r="E3750" s="19" t="s">
        <v>14820</v>
      </c>
      <c r="F3750" s="18" t="s">
        <v>12556</v>
      </c>
      <c r="G3750" s="18" t="s">
        <v>275</v>
      </c>
      <c r="H3750" s="18" t="s">
        <v>6302</v>
      </c>
      <c r="I3750" s="19" t="s">
        <v>6474</v>
      </c>
      <c r="J3750" s="18" t="s">
        <v>5899</v>
      </c>
      <c r="K3750" s="18" t="s">
        <v>14958</v>
      </c>
      <c r="L3750" s="18" t="s">
        <v>5901</v>
      </c>
      <c r="M3750" s="19" t="s">
        <v>14819</v>
      </c>
      <c r="N3750" s="20">
        <v>45322</v>
      </c>
      <c r="O3750" s="18" t="s">
        <v>14959</v>
      </c>
      <c r="P3750" s="18" t="s">
        <v>14958</v>
      </c>
      <c r="Q3750" s="18" t="s">
        <v>14823</v>
      </c>
      <c r="R3750" s="18">
        <v>1.8</v>
      </c>
      <c r="T3750" s="18">
        <v>0</v>
      </c>
      <c r="U3750" s="18">
        <v>0</v>
      </c>
    </row>
    <row r="3751" spans="2:21" x14ac:dyDescent="0.4">
      <c r="B3751" s="18" t="s">
        <v>5926</v>
      </c>
      <c r="C3751" s="18" t="s">
        <v>5910</v>
      </c>
      <c r="D3751" s="18" t="s">
        <v>14819</v>
      </c>
      <c r="E3751" s="19" t="s">
        <v>14820</v>
      </c>
      <c r="F3751" s="18" t="s">
        <v>12556</v>
      </c>
      <c r="G3751" s="18" t="s">
        <v>275</v>
      </c>
      <c r="H3751" s="18" t="s">
        <v>6302</v>
      </c>
      <c r="I3751" s="19" t="s">
        <v>6474</v>
      </c>
      <c r="J3751" s="18" t="s">
        <v>5904</v>
      </c>
      <c r="K3751" s="18" t="s">
        <v>14960</v>
      </c>
      <c r="L3751" s="18" t="s">
        <v>5901</v>
      </c>
      <c r="M3751" s="19" t="s">
        <v>14819</v>
      </c>
      <c r="N3751" s="20">
        <v>45322</v>
      </c>
      <c r="O3751" s="18" t="s">
        <v>14961</v>
      </c>
      <c r="P3751" s="18" t="s">
        <v>14960</v>
      </c>
      <c r="Q3751" s="18" t="s">
        <v>14823</v>
      </c>
      <c r="R3751" s="18">
        <v>1.8</v>
      </c>
      <c r="T3751" s="18">
        <v>0</v>
      </c>
      <c r="U3751" s="18">
        <v>0</v>
      </c>
    </row>
    <row r="3752" spans="2:21" x14ac:dyDescent="0.4">
      <c r="B3752" s="18" t="s">
        <v>5926</v>
      </c>
      <c r="C3752" s="18" t="s">
        <v>5910</v>
      </c>
      <c r="D3752" s="18" t="s">
        <v>14819</v>
      </c>
      <c r="E3752" s="19" t="s">
        <v>14820</v>
      </c>
      <c r="F3752" s="18" t="s">
        <v>12556</v>
      </c>
      <c r="G3752" s="18" t="s">
        <v>275</v>
      </c>
      <c r="H3752" s="18" t="s">
        <v>6302</v>
      </c>
      <c r="I3752" s="19" t="s">
        <v>6474</v>
      </c>
      <c r="J3752" s="18" t="s">
        <v>5843</v>
      </c>
      <c r="K3752" s="18" t="s">
        <v>14962</v>
      </c>
      <c r="L3752" s="18" t="s">
        <v>5901</v>
      </c>
      <c r="M3752" s="19" t="s">
        <v>14819</v>
      </c>
      <c r="N3752" s="20">
        <v>45322</v>
      </c>
      <c r="O3752" s="18" t="s">
        <v>14963</v>
      </c>
      <c r="P3752" s="18" t="s">
        <v>14962</v>
      </c>
      <c r="Q3752" s="18" t="s">
        <v>14823</v>
      </c>
      <c r="R3752" s="18">
        <v>1.8</v>
      </c>
      <c r="T3752" s="18">
        <v>0</v>
      </c>
      <c r="U3752" s="18">
        <v>0</v>
      </c>
    </row>
    <row r="3753" spans="2:21" x14ac:dyDescent="0.4">
      <c r="B3753" s="18" t="s">
        <v>5926</v>
      </c>
      <c r="C3753" s="18" t="s">
        <v>5910</v>
      </c>
      <c r="D3753" s="18" t="s">
        <v>14819</v>
      </c>
      <c r="E3753" s="19" t="s">
        <v>14820</v>
      </c>
      <c r="F3753" s="18" t="s">
        <v>12556</v>
      </c>
      <c r="G3753" s="18" t="s">
        <v>39</v>
      </c>
      <c r="H3753" s="18" t="s">
        <v>6318</v>
      </c>
      <c r="I3753" s="19" t="s">
        <v>6416</v>
      </c>
      <c r="J3753" s="18" t="s">
        <v>5899</v>
      </c>
      <c r="K3753" s="18" t="s">
        <v>14964</v>
      </c>
      <c r="L3753" s="18" t="s">
        <v>5901</v>
      </c>
      <c r="M3753" s="19" t="s">
        <v>14819</v>
      </c>
      <c r="N3753" s="20">
        <v>45322</v>
      </c>
      <c r="O3753" s="18" t="s">
        <v>14965</v>
      </c>
      <c r="P3753" s="18" t="s">
        <v>14964</v>
      </c>
      <c r="Q3753" s="18" t="s">
        <v>14823</v>
      </c>
      <c r="R3753" s="18">
        <v>2.9</v>
      </c>
      <c r="T3753" s="18">
        <v>0</v>
      </c>
      <c r="U3753" s="18">
        <v>0</v>
      </c>
    </row>
    <row r="3754" spans="2:21" x14ac:dyDescent="0.4">
      <c r="B3754" s="18" t="s">
        <v>5926</v>
      </c>
      <c r="C3754" s="18" t="s">
        <v>5910</v>
      </c>
      <c r="D3754" s="18" t="s">
        <v>14819</v>
      </c>
      <c r="E3754" s="19" t="s">
        <v>14820</v>
      </c>
      <c r="F3754" s="18" t="s">
        <v>12556</v>
      </c>
      <c r="G3754" s="18" t="s">
        <v>39</v>
      </c>
      <c r="H3754" s="18" t="s">
        <v>6318</v>
      </c>
      <c r="I3754" s="19" t="s">
        <v>6416</v>
      </c>
      <c r="J3754" s="18" t="s">
        <v>5904</v>
      </c>
      <c r="K3754" s="18" t="s">
        <v>14966</v>
      </c>
      <c r="L3754" s="18" t="s">
        <v>5901</v>
      </c>
      <c r="M3754" s="19" t="s">
        <v>14819</v>
      </c>
      <c r="N3754" s="20">
        <v>45322</v>
      </c>
      <c r="O3754" s="18" t="s">
        <v>14967</v>
      </c>
      <c r="P3754" s="18" t="s">
        <v>14966</v>
      </c>
      <c r="Q3754" s="18" t="s">
        <v>14823</v>
      </c>
      <c r="R3754" s="18">
        <v>2.9</v>
      </c>
      <c r="T3754" s="18">
        <v>0</v>
      </c>
      <c r="U3754" s="18">
        <v>0</v>
      </c>
    </row>
    <row r="3755" spans="2:21" x14ac:dyDescent="0.4">
      <c r="B3755" s="18" t="s">
        <v>5926</v>
      </c>
      <c r="C3755" s="18" t="s">
        <v>5910</v>
      </c>
      <c r="D3755" s="18" t="s">
        <v>14819</v>
      </c>
      <c r="E3755" s="19" t="s">
        <v>14820</v>
      </c>
      <c r="F3755" s="18" t="s">
        <v>12556</v>
      </c>
      <c r="G3755" s="18" t="s">
        <v>39</v>
      </c>
      <c r="H3755" s="18" t="s">
        <v>6318</v>
      </c>
      <c r="I3755" s="19" t="s">
        <v>6416</v>
      </c>
      <c r="J3755" s="18" t="s">
        <v>5843</v>
      </c>
      <c r="K3755" s="18" t="s">
        <v>14968</v>
      </c>
      <c r="L3755" s="18" t="s">
        <v>5901</v>
      </c>
      <c r="M3755" s="19" t="s">
        <v>14819</v>
      </c>
      <c r="N3755" s="20">
        <v>45322</v>
      </c>
      <c r="O3755" s="18" t="s">
        <v>14969</v>
      </c>
      <c r="P3755" s="18" t="s">
        <v>14968</v>
      </c>
      <c r="Q3755" s="18" t="s">
        <v>14823</v>
      </c>
      <c r="R3755" s="18">
        <v>2.9</v>
      </c>
      <c r="T3755" s="18">
        <v>0</v>
      </c>
      <c r="U3755" s="18">
        <v>0</v>
      </c>
    </row>
    <row r="3756" spans="2:21" x14ac:dyDescent="0.4">
      <c r="B3756" s="18" t="s">
        <v>5926</v>
      </c>
      <c r="C3756" s="18" t="s">
        <v>5910</v>
      </c>
      <c r="D3756" s="18" t="s">
        <v>14819</v>
      </c>
      <c r="E3756" s="19" t="s">
        <v>14840</v>
      </c>
      <c r="F3756" s="18" t="s">
        <v>12556</v>
      </c>
      <c r="G3756" s="18" t="s">
        <v>703</v>
      </c>
      <c r="H3756" s="18" t="s">
        <v>6466</v>
      </c>
      <c r="I3756" s="19" t="s">
        <v>6558</v>
      </c>
      <c r="J3756" s="18" t="s">
        <v>5899</v>
      </c>
      <c r="K3756" s="18" t="s">
        <v>14970</v>
      </c>
      <c r="L3756" s="18" t="s">
        <v>5901</v>
      </c>
      <c r="M3756" s="19" t="s">
        <v>14819</v>
      </c>
      <c r="N3756" s="20">
        <v>45322</v>
      </c>
      <c r="O3756" s="18" t="s">
        <v>14971</v>
      </c>
      <c r="P3756" s="18" t="s">
        <v>14970</v>
      </c>
      <c r="Q3756" s="18" t="s">
        <v>14843</v>
      </c>
      <c r="R3756" s="18">
        <v>1.4</v>
      </c>
      <c r="T3756" s="18">
        <v>0</v>
      </c>
      <c r="U3756" s="18">
        <v>0</v>
      </c>
    </row>
    <row r="3757" spans="2:21" x14ac:dyDescent="0.4">
      <c r="B3757" s="18" t="s">
        <v>5926</v>
      </c>
      <c r="C3757" s="18" t="s">
        <v>5910</v>
      </c>
      <c r="D3757" s="18" t="s">
        <v>14819</v>
      </c>
      <c r="E3757" s="19" t="s">
        <v>14840</v>
      </c>
      <c r="F3757" s="18" t="s">
        <v>12556</v>
      </c>
      <c r="G3757" s="18" t="s">
        <v>703</v>
      </c>
      <c r="H3757" s="18" t="s">
        <v>6466</v>
      </c>
      <c r="I3757" s="19" t="s">
        <v>6558</v>
      </c>
      <c r="J3757" s="18" t="s">
        <v>5904</v>
      </c>
      <c r="K3757" s="18" t="s">
        <v>14972</v>
      </c>
      <c r="L3757" s="18" t="s">
        <v>5901</v>
      </c>
      <c r="M3757" s="19" t="s">
        <v>14819</v>
      </c>
      <c r="N3757" s="20">
        <v>45322</v>
      </c>
      <c r="O3757" s="18" t="s">
        <v>14973</v>
      </c>
      <c r="P3757" s="18" t="s">
        <v>14972</v>
      </c>
      <c r="Q3757" s="18" t="s">
        <v>14843</v>
      </c>
      <c r="R3757" s="18">
        <v>1.4</v>
      </c>
      <c r="T3757" s="18">
        <v>0</v>
      </c>
      <c r="U3757" s="18">
        <v>0</v>
      </c>
    </row>
    <row r="3758" spans="2:21" x14ac:dyDescent="0.4">
      <c r="B3758" s="18" t="s">
        <v>5926</v>
      </c>
      <c r="C3758" s="18" t="s">
        <v>5910</v>
      </c>
      <c r="D3758" s="18" t="s">
        <v>14819</v>
      </c>
      <c r="E3758" s="19" t="s">
        <v>14840</v>
      </c>
      <c r="F3758" s="18" t="s">
        <v>12556</v>
      </c>
      <c r="G3758" s="18" t="s">
        <v>703</v>
      </c>
      <c r="H3758" s="18" t="s">
        <v>6466</v>
      </c>
      <c r="I3758" s="19" t="s">
        <v>6558</v>
      </c>
      <c r="J3758" s="18" t="s">
        <v>5843</v>
      </c>
      <c r="K3758" s="18" t="s">
        <v>14974</v>
      </c>
      <c r="L3758" s="18" t="s">
        <v>5901</v>
      </c>
      <c r="M3758" s="19" t="s">
        <v>14819</v>
      </c>
      <c r="N3758" s="20">
        <v>45322</v>
      </c>
      <c r="O3758" s="18" t="s">
        <v>14975</v>
      </c>
      <c r="P3758" s="18" t="s">
        <v>14974</v>
      </c>
      <c r="Q3758" s="18" t="s">
        <v>14843</v>
      </c>
      <c r="R3758" s="18">
        <v>1.4</v>
      </c>
      <c r="T3758" s="18">
        <v>0</v>
      </c>
      <c r="U3758" s="18">
        <v>0</v>
      </c>
    </row>
    <row r="3759" spans="2:21" x14ac:dyDescent="0.4">
      <c r="B3759" s="18" t="s">
        <v>5926</v>
      </c>
      <c r="C3759" s="18" t="s">
        <v>5910</v>
      </c>
      <c r="D3759" s="18" t="s">
        <v>14819</v>
      </c>
      <c r="E3759" s="19" t="s">
        <v>14840</v>
      </c>
      <c r="F3759" s="18" t="s">
        <v>12556</v>
      </c>
      <c r="G3759" s="18" t="s">
        <v>275</v>
      </c>
      <c r="H3759" s="18" t="s">
        <v>6302</v>
      </c>
      <c r="I3759" s="19" t="s">
        <v>6474</v>
      </c>
      <c r="J3759" s="18" t="s">
        <v>5899</v>
      </c>
      <c r="K3759" s="18" t="s">
        <v>14976</v>
      </c>
      <c r="L3759" s="18" t="s">
        <v>5901</v>
      </c>
      <c r="M3759" s="19" t="s">
        <v>14819</v>
      </c>
      <c r="N3759" s="20">
        <v>45322</v>
      </c>
      <c r="O3759" s="18" t="s">
        <v>14977</v>
      </c>
      <c r="P3759" s="18" t="s">
        <v>14976</v>
      </c>
      <c r="Q3759" s="18" t="s">
        <v>14843</v>
      </c>
      <c r="R3759" s="18">
        <v>1.8</v>
      </c>
      <c r="T3759" s="18">
        <v>0</v>
      </c>
      <c r="U3759" s="18">
        <v>0</v>
      </c>
    </row>
    <row r="3760" spans="2:21" x14ac:dyDescent="0.4">
      <c r="B3760" s="18" t="s">
        <v>5926</v>
      </c>
      <c r="C3760" s="18" t="s">
        <v>5910</v>
      </c>
      <c r="D3760" s="18" t="s">
        <v>14819</v>
      </c>
      <c r="E3760" s="19" t="s">
        <v>14840</v>
      </c>
      <c r="F3760" s="18" t="s">
        <v>12556</v>
      </c>
      <c r="G3760" s="18" t="s">
        <v>275</v>
      </c>
      <c r="H3760" s="18" t="s">
        <v>6302</v>
      </c>
      <c r="I3760" s="19" t="s">
        <v>6474</v>
      </c>
      <c r="J3760" s="18" t="s">
        <v>5904</v>
      </c>
      <c r="K3760" s="18" t="s">
        <v>14978</v>
      </c>
      <c r="L3760" s="18" t="s">
        <v>5901</v>
      </c>
      <c r="M3760" s="19" t="s">
        <v>14819</v>
      </c>
      <c r="N3760" s="20">
        <v>45322</v>
      </c>
      <c r="O3760" s="18" t="s">
        <v>14979</v>
      </c>
      <c r="P3760" s="18" t="s">
        <v>14978</v>
      </c>
      <c r="Q3760" s="18" t="s">
        <v>14843</v>
      </c>
      <c r="R3760" s="18">
        <v>1.8</v>
      </c>
      <c r="T3760" s="18">
        <v>0</v>
      </c>
      <c r="U3760" s="18">
        <v>0</v>
      </c>
    </row>
    <row r="3761" spans="2:21" x14ac:dyDescent="0.4">
      <c r="B3761" s="18" t="s">
        <v>5926</v>
      </c>
      <c r="C3761" s="18" t="s">
        <v>5910</v>
      </c>
      <c r="D3761" s="18" t="s">
        <v>14819</v>
      </c>
      <c r="E3761" s="19" t="s">
        <v>14840</v>
      </c>
      <c r="F3761" s="18" t="s">
        <v>12556</v>
      </c>
      <c r="G3761" s="18" t="s">
        <v>275</v>
      </c>
      <c r="H3761" s="18" t="s">
        <v>6302</v>
      </c>
      <c r="I3761" s="19" t="s">
        <v>6474</v>
      </c>
      <c r="J3761" s="18" t="s">
        <v>5843</v>
      </c>
      <c r="K3761" s="18" t="s">
        <v>14980</v>
      </c>
      <c r="L3761" s="18" t="s">
        <v>5901</v>
      </c>
      <c r="M3761" s="19" t="s">
        <v>14819</v>
      </c>
      <c r="N3761" s="20">
        <v>45322</v>
      </c>
      <c r="O3761" s="18" t="s">
        <v>14981</v>
      </c>
      <c r="P3761" s="18" t="s">
        <v>14980</v>
      </c>
      <c r="Q3761" s="18" t="s">
        <v>14843</v>
      </c>
      <c r="R3761" s="18">
        <v>1.8</v>
      </c>
      <c r="T3761" s="18">
        <v>0</v>
      </c>
      <c r="U3761" s="18">
        <v>0</v>
      </c>
    </row>
    <row r="3762" spans="2:21" x14ac:dyDescent="0.4">
      <c r="B3762" s="18" t="s">
        <v>5926</v>
      </c>
      <c r="C3762" s="18" t="s">
        <v>5910</v>
      </c>
      <c r="D3762" s="18" t="s">
        <v>14819</v>
      </c>
      <c r="E3762" s="19" t="s">
        <v>14840</v>
      </c>
      <c r="F3762" s="18" t="s">
        <v>12556</v>
      </c>
      <c r="G3762" s="18" t="s">
        <v>39</v>
      </c>
      <c r="H3762" s="18" t="s">
        <v>6318</v>
      </c>
      <c r="I3762" s="19" t="s">
        <v>6416</v>
      </c>
      <c r="J3762" s="18" t="s">
        <v>5899</v>
      </c>
      <c r="K3762" s="18" t="s">
        <v>14982</v>
      </c>
      <c r="L3762" s="18" t="s">
        <v>5901</v>
      </c>
      <c r="M3762" s="19" t="s">
        <v>14819</v>
      </c>
      <c r="N3762" s="20">
        <v>45322</v>
      </c>
      <c r="O3762" s="18" t="s">
        <v>14983</v>
      </c>
      <c r="P3762" s="18" t="s">
        <v>14982</v>
      </c>
      <c r="Q3762" s="18" t="s">
        <v>14843</v>
      </c>
      <c r="R3762" s="18">
        <v>2.9</v>
      </c>
      <c r="T3762" s="18">
        <v>0</v>
      </c>
      <c r="U3762" s="18">
        <v>0</v>
      </c>
    </row>
    <row r="3763" spans="2:21" x14ac:dyDescent="0.4">
      <c r="B3763" s="18" t="s">
        <v>5926</v>
      </c>
      <c r="C3763" s="18" t="s">
        <v>5910</v>
      </c>
      <c r="D3763" s="18" t="s">
        <v>14819</v>
      </c>
      <c r="E3763" s="19" t="s">
        <v>14840</v>
      </c>
      <c r="F3763" s="18" t="s">
        <v>12556</v>
      </c>
      <c r="G3763" s="18" t="s">
        <v>39</v>
      </c>
      <c r="H3763" s="18" t="s">
        <v>6318</v>
      </c>
      <c r="I3763" s="19" t="s">
        <v>6416</v>
      </c>
      <c r="J3763" s="18" t="s">
        <v>5904</v>
      </c>
      <c r="K3763" s="18" t="s">
        <v>14984</v>
      </c>
      <c r="L3763" s="18" t="s">
        <v>5901</v>
      </c>
      <c r="M3763" s="19" t="s">
        <v>14819</v>
      </c>
      <c r="N3763" s="20">
        <v>45322</v>
      </c>
      <c r="O3763" s="18" t="s">
        <v>14985</v>
      </c>
      <c r="P3763" s="18" t="s">
        <v>14984</v>
      </c>
      <c r="Q3763" s="18" t="s">
        <v>14843</v>
      </c>
      <c r="R3763" s="18">
        <v>2.9</v>
      </c>
      <c r="T3763" s="18">
        <v>0</v>
      </c>
      <c r="U3763" s="18">
        <v>0</v>
      </c>
    </row>
    <row r="3764" spans="2:21" x14ac:dyDescent="0.4">
      <c r="B3764" s="18" t="s">
        <v>5926</v>
      </c>
      <c r="C3764" s="18" t="s">
        <v>5910</v>
      </c>
      <c r="D3764" s="18" t="s">
        <v>14819</v>
      </c>
      <c r="E3764" s="19" t="s">
        <v>14840</v>
      </c>
      <c r="F3764" s="18" t="s">
        <v>12556</v>
      </c>
      <c r="G3764" s="18" t="s">
        <v>39</v>
      </c>
      <c r="H3764" s="18" t="s">
        <v>6318</v>
      </c>
      <c r="I3764" s="19" t="s">
        <v>6416</v>
      </c>
      <c r="J3764" s="18" t="s">
        <v>5843</v>
      </c>
      <c r="K3764" s="18" t="s">
        <v>14986</v>
      </c>
      <c r="L3764" s="18" t="s">
        <v>5901</v>
      </c>
      <c r="M3764" s="19" t="s">
        <v>14819</v>
      </c>
      <c r="N3764" s="20">
        <v>45322</v>
      </c>
      <c r="O3764" s="18" t="s">
        <v>14987</v>
      </c>
      <c r="P3764" s="18" t="s">
        <v>14986</v>
      </c>
      <c r="Q3764" s="18" t="s">
        <v>14843</v>
      </c>
      <c r="R3764" s="18">
        <v>2.9</v>
      </c>
      <c r="T3764" s="18">
        <v>0</v>
      </c>
      <c r="U3764" s="18">
        <v>0</v>
      </c>
    </row>
    <row r="3765" spans="2:21" x14ac:dyDescent="0.4">
      <c r="B3765" s="18" t="s">
        <v>5926</v>
      </c>
      <c r="C3765" s="18" t="s">
        <v>5910</v>
      </c>
      <c r="D3765" s="18" t="s">
        <v>12378</v>
      </c>
      <c r="E3765" s="19" t="s">
        <v>12379</v>
      </c>
      <c r="F3765" s="18" t="s">
        <v>5935</v>
      </c>
      <c r="G3765" s="18" t="s">
        <v>703</v>
      </c>
      <c r="H3765" s="18" t="s">
        <v>6466</v>
      </c>
      <c r="I3765" s="19" t="s">
        <v>6558</v>
      </c>
      <c r="J3765" s="18" t="s">
        <v>5899</v>
      </c>
      <c r="K3765" s="18" t="s">
        <v>13725</v>
      </c>
      <c r="L3765" s="18" t="s">
        <v>5901</v>
      </c>
      <c r="N3765" s="20">
        <v>45322</v>
      </c>
      <c r="O3765" s="18" t="s">
        <v>13726</v>
      </c>
      <c r="P3765" s="18" t="s">
        <v>13725</v>
      </c>
      <c r="Q3765" s="18" t="s">
        <v>12382</v>
      </c>
      <c r="R3765" s="18">
        <v>1.4</v>
      </c>
      <c r="T3765" s="18">
        <v>0</v>
      </c>
      <c r="U3765" s="18">
        <v>0</v>
      </c>
    </row>
    <row r="3766" spans="2:21" x14ac:dyDescent="0.4">
      <c r="B3766" s="18" t="s">
        <v>5926</v>
      </c>
      <c r="C3766" s="18" t="s">
        <v>5910</v>
      </c>
      <c r="D3766" s="18" t="s">
        <v>12378</v>
      </c>
      <c r="E3766" s="19" t="s">
        <v>12379</v>
      </c>
      <c r="F3766" s="18" t="s">
        <v>5935</v>
      </c>
      <c r="G3766" s="18" t="s">
        <v>703</v>
      </c>
      <c r="H3766" s="18" t="s">
        <v>6466</v>
      </c>
      <c r="I3766" s="19" t="s">
        <v>6558</v>
      </c>
      <c r="J3766" s="18" t="s">
        <v>5904</v>
      </c>
      <c r="K3766" s="18" t="s">
        <v>13727</v>
      </c>
      <c r="L3766" s="18" t="s">
        <v>5901</v>
      </c>
      <c r="N3766" s="20">
        <v>45322</v>
      </c>
      <c r="O3766" s="18" t="s">
        <v>13728</v>
      </c>
      <c r="P3766" s="18" t="s">
        <v>13727</v>
      </c>
      <c r="Q3766" s="18" t="s">
        <v>12382</v>
      </c>
      <c r="R3766" s="18">
        <v>1.4</v>
      </c>
      <c r="T3766" s="18">
        <v>0</v>
      </c>
      <c r="U3766" s="18">
        <v>0</v>
      </c>
    </row>
    <row r="3767" spans="2:21" x14ac:dyDescent="0.4">
      <c r="B3767" s="18" t="s">
        <v>5926</v>
      </c>
      <c r="C3767" s="18" t="s">
        <v>5910</v>
      </c>
      <c r="D3767" s="18" t="s">
        <v>12378</v>
      </c>
      <c r="E3767" s="19" t="s">
        <v>12379</v>
      </c>
      <c r="F3767" s="18" t="s">
        <v>5935</v>
      </c>
      <c r="G3767" s="18" t="s">
        <v>703</v>
      </c>
      <c r="H3767" s="18" t="s">
        <v>6466</v>
      </c>
      <c r="I3767" s="19" t="s">
        <v>6558</v>
      </c>
      <c r="J3767" s="18" t="s">
        <v>5843</v>
      </c>
      <c r="K3767" s="18" t="s">
        <v>13729</v>
      </c>
      <c r="L3767" s="18" t="s">
        <v>5901</v>
      </c>
      <c r="N3767" s="20">
        <v>45322</v>
      </c>
      <c r="O3767" s="18" t="s">
        <v>13730</v>
      </c>
      <c r="P3767" s="18" t="s">
        <v>13729</v>
      </c>
      <c r="Q3767" s="18" t="s">
        <v>12382</v>
      </c>
      <c r="R3767" s="18">
        <v>1.4</v>
      </c>
      <c r="T3767" s="18">
        <v>0</v>
      </c>
      <c r="U3767" s="18">
        <v>0</v>
      </c>
    </row>
    <row r="3768" spans="2:21" x14ac:dyDescent="0.4">
      <c r="B3768" s="18" t="s">
        <v>5926</v>
      </c>
      <c r="C3768" s="18" t="s">
        <v>5910</v>
      </c>
      <c r="D3768" s="18" t="s">
        <v>12378</v>
      </c>
      <c r="E3768" s="19" t="s">
        <v>12379</v>
      </c>
      <c r="F3768" s="18" t="s">
        <v>5935</v>
      </c>
      <c r="G3768" s="18" t="s">
        <v>275</v>
      </c>
      <c r="H3768" s="18" t="s">
        <v>6302</v>
      </c>
      <c r="I3768" s="19" t="s">
        <v>6474</v>
      </c>
      <c r="J3768" s="18" t="s">
        <v>5899</v>
      </c>
      <c r="K3768" s="18" t="s">
        <v>13731</v>
      </c>
      <c r="L3768" s="18" t="s">
        <v>5901</v>
      </c>
      <c r="N3768" s="20">
        <v>45322</v>
      </c>
      <c r="O3768" s="18" t="s">
        <v>13732</v>
      </c>
      <c r="P3768" s="18" t="s">
        <v>13731</v>
      </c>
      <c r="Q3768" s="18" t="s">
        <v>12382</v>
      </c>
      <c r="R3768" s="18">
        <v>1.8</v>
      </c>
      <c r="T3768" s="18">
        <v>0</v>
      </c>
      <c r="U3768" s="18">
        <v>0</v>
      </c>
    </row>
    <row r="3769" spans="2:21" x14ac:dyDescent="0.4">
      <c r="B3769" s="18" t="s">
        <v>5926</v>
      </c>
      <c r="C3769" s="18" t="s">
        <v>5910</v>
      </c>
      <c r="D3769" s="18" t="s">
        <v>12378</v>
      </c>
      <c r="E3769" s="19" t="s">
        <v>12379</v>
      </c>
      <c r="F3769" s="18" t="s">
        <v>5935</v>
      </c>
      <c r="G3769" s="18" t="s">
        <v>275</v>
      </c>
      <c r="H3769" s="18" t="s">
        <v>6302</v>
      </c>
      <c r="I3769" s="19" t="s">
        <v>6474</v>
      </c>
      <c r="J3769" s="18" t="s">
        <v>5904</v>
      </c>
      <c r="K3769" s="18" t="s">
        <v>13733</v>
      </c>
      <c r="L3769" s="18" t="s">
        <v>5901</v>
      </c>
      <c r="N3769" s="20">
        <v>45322</v>
      </c>
      <c r="O3769" s="18" t="s">
        <v>13734</v>
      </c>
      <c r="P3769" s="18" t="s">
        <v>13733</v>
      </c>
      <c r="Q3769" s="18" t="s">
        <v>12382</v>
      </c>
      <c r="R3769" s="18">
        <v>1.8</v>
      </c>
      <c r="T3769" s="18">
        <v>0</v>
      </c>
      <c r="U3769" s="18">
        <v>0</v>
      </c>
    </row>
    <row r="3770" spans="2:21" x14ac:dyDescent="0.4">
      <c r="B3770" s="18" t="s">
        <v>5926</v>
      </c>
      <c r="C3770" s="18" t="s">
        <v>5910</v>
      </c>
      <c r="D3770" s="18" t="s">
        <v>12378</v>
      </c>
      <c r="E3770" s="19" t="s">
        <v>12379</v>
      </c>
      <c r="F3770" s="18" t="s">
        <v>5935</v>
      </c>
      <c r="G3770" s="18" t="s">
        <v>275</v>
      </c>
      <c r="H3770" s="18" t="s">
        <v>6302</v>
      </c>
      <c r="I3770" s="19" t="s">
        <v>6474</v>
      </c>
      <c r="J3770" s="18" t="s">
        <v>5843</v>
      </c>
      <c r="K3770" s="18" t="s">
        <v>13735</v>
      </c>
      <c r="L3770" s="18" t="s">
        <v>5901</v>
      </c>
      <c r="N3770" s="20">
        <v>45322</v>
      </c>
      <c r="O3770" s="18" t="s">
        <v>13736</v>
      </c>
      <c r="P3770" s="18" t="s">
        <v>13735</v>
      </c>
      <c r="Q3770" s="18" t="s">
        <v>12382</v>
      </c>
      <c r="R3770" s="18">
        <v>1.8</v>
      </c>
      <c r="T3770" s="18">
        <v>0</v>
      </c>
      <c r="U3770" s="18">
        <v>0</v>
      </c>
    </row>
    <row r="3771" spans="2:21" x14ac:dyDescent="0.4">
      <c r="B3771" s="18" t="s">
        <v>5926</v>
      </c>
      <c r="C3771" s="18" t="s">
        <v>5910</v>
      </c>
      <c r="D3771" s="18" t="s">
        <v>12378</v>
      </c>
      <c r="E3771" s="19" t="s">
        <v>12379</v>
      </c>
      <c r="F3771" s="18" t="s">
        <v>5935</v>
      </c>
      <c r="G3771" s="18" t="s">
        <v>39</v>
      </c>
      <c r="H3771" s="18" t="s">
        <v>6318</v>
      </c>
      <c r="I3771" s="19" t="s">
        <v>6416</v>
      </c>
      <c r="J3771" s="18" t="s">
        <v>5899</v>
      </c>
      <c r="K3771" s="18" t="s">
        <v>13737</v>
      </c>
      <c r="L3771" s="18" t="s">
        <v>5901</v>
      </c>
      <c r="N3771" s="20">
        <v>45322</v>
      </c>
      <c r="O3771" s="18" t="s">
        <v>13738</v>
      </c>
      <c r="P3771" s="18" t="s">
        <v>13737</v>
      </c>
      <c r="Q3771" s="18" t="s">
        <v>12382</v>
      </c>
      <c r="R3771" s="18">
        <v>2.9</v>
      </c>
      <c r="T3771" s="18">
        <v>0</v>
      </c>
      <c r="U3771" s="18">
        <v>0</v>
      </c>
    </row>
    <row r="3772" spans="2:21" x14ac:dyDescent="0.4">
      <c r="B3772" s="18" t="s">
        <v>5926</v>
      </c>
      <c r="C3772" s="18" t="s">
        <v>5910</v>
      </c>
      <c r="D3772" s="18" t="s">
        <v>12378</v>
      </c>
      <c r="E3772" s="19" t="s">
        <v>12379</v>
      </c>
      <c r="F3772" s="18" t="s">
        <v>5935</v>
      </c>
      <c r="G3772" s="18" t="s">
        <v>39</v>
      </c>
      <c r="H3772" s="18" t="s">
        <v>6318</v>
      </c>
      <c r="I3772" s="19" t="s">
        <v>6416</v>
      </c>
      <c r="J3772" s="18" t="s">
        <v>5904</v>
      </c>
      <c r="K3772" s="18" t="s">
        <v>13739</v>
      </c>
      <c r="L3772" s="18" t="s">
        <v>5901</v>
      </c>
      <c r="N3772" s="20">
        <v>45322</v>
      </c>
      <c r="O3772" s="18" t="s">
        <v>13740</v>
      </c>
      <c r="P3772" s="18" t="s">
        <v>13739</v>
      </c>
      <c r="Q3772" s="18" t="s">
        <v>12382</v>
      </c>
      <c r="R3772" s="18">
        <v>2.9</v>
      </c>
      <c r="T3772" s="18">
        <v>0</v>
      </c>
      <c r="U3772" s="18">
        <v>0</v>
      </c>
    </row>
    <row r="3773" spans="2:21" x14ac:dyDescent="0.4">
      <c r="B3773" s="18" t="s">
        <v>5926</v>
      </c>
      <c r="C3773" s="18" t="s">
        <v>5910</v>
      </c>
      <c r="D3773" s="18" t="s">
        <v>12378</v>
      </c>
      <c r="E3773" s="19" t="s">
        <v>12379</v>
      </c>
      <c r="F3773" s="18" t="s">
        <v>5935</v>
      </c>
      <c r="G3773" s="18" t="s">
        <v>39</v>
      </c>
      <c r="H3773" s="18" t="s">
        <v>6318</v>
      </c>
      <c r="I3773" s="19" t="s">
        <v>6416</v>
      </c>
      <c r="J3773" s="18" t="s">
        <v>5843</v>
      </c>
      <c r="K3773" s="18" t="s">
        <v>13741</v>
      </c>
      <c r="L3773" s="18" t="s">
        <v>5901</v>
      </c>
      <c r="N3773" s="20">
        <v>45322</v>
      </c>
      <c r="O3773" s="18" t="s">
        <v>13742</v>
      </c>
      <c r="P3773" s="18" t="s">
        <v>13741</v>
      </c>
      <c r="Q3773" s="18" t="s">
        <v>12382</v>
      </c>
      <c r="R3773" s="18">
        <v>2.9</v>
      </c>
      <c r="T3773" s="18">
        <v>0</v>
      </c>
      <c r="U3773" s="18">
        <v>0</v>
      </c>
    </row>
    <row r="3774" spans="2:21" x14ac:dyDescent="0.4">
      <c r="B3774" s="18" t="s">
        <v>5926</v>
      </c>
      <c r="C3774" s="18" t="s">
        <v>5910</v>
      </c>
      <c r="D3774" s="18" t="s">
        <v>12378</v>
      </c>
      <c r="E3774" s="19" t="s">
        <v>12399</v>
      </c>
      <c r="F3774" s="18" t="s">
        <v>5935</v>
      </c>
      <c r="G3774" s="18" t="s">
        <v>703</v>
      </c>
      <c r="H3774" s="18" t="s">
        <v>6466</v>
      </c>
      <c r="I3774" s="19" t="s">
        <v>6558</v>
      </c>
      <c r="J3774" s="18" t="s">
        <v>5899</v>
      </c>
      <c r="K3774" s="18" t="s">
        <v>13743</v>
      </c>
      <c r="L3774" s="18" t="s">
        <v>5901</v>
      </c>
      <c r="N3774" s="20">
        <v>45322</v>
      </c>
      <c r="O3774" s="18" t="s">
        <v>13744</v>
      </c>
      <c r="P3774" s="18" t="s">
        <v>13743</v>
      </c>
      <c r="Q3774" s="18" t="s">
        <v>12402</v>
      </c>
      <c r="R3774" s="18">
        <v>1.4</v>
      </c>
      <c r="T3774" s="18">
        <v>0</v>
      </c>
      <c r="U3774" s="18">
        <v>0</v>
      </c>
    </row>
    <row r="3775" spans="2:21" x14ac:dyDescent="0.4">
      <c r="B3775" s="18" t="s">
        <v>5926</v>
      </c>
      <c r="C3775" s="18" t="s">
        <v>5910</v>
      </c>
      <c r="D3775" s="18" t="s">
        <v>12378</v>
      </c>
      <c r="E3775" s="19" t="s">
        <v>12399</v>
      </c>
      <c r="F3775" s="18" t="s">
        <v>5935</v>
      </c>
      <c r="G3775" s="18" t="s">
        <v>703</v>
      </c>
      <c r="H3775" s="18" t="s">
        <v>6466</v>
      </c>
      <c r="I3775" s="19" t="s">
        <v>6558</v>
      </c>
      <c r="J3775" s="18" t="s">
        <v>5904</v>
      </c>
      <c r="K3775" s="18" t="s">
        <v>13745</v>
      </c>
      <c r="L3775" s="18" t="s">
        <v>5901</v>
      </c>
      <c r="N3775" s="20">
        <v>45322</v>
      </c>
      <c r="O3775" s="18" t="s">
        <v>13746</v>
      </c>
      <c r="P3775" s="18" t="s">
        <v>13745</v>
      </c>
      <c r="Q3775" s="18" t="s">
        <v>12402</v>
      </c>
      <c r="R3775" s="18">
        <v>1.4</v>
      </c>
      <c r="T3775" s="18">
        <v>0</v>
      </c>
      <c r="U3775" s="18">
        <v>0</v>
      </c>
    </row>
    <row r="3776" spans="2:21" x14ac:dyDescent="0.4">
      <c r="B3776" s="18" t="s">
        <v>5926</v>
      </c>
      <c r="C3776" s="18" t="s">
        <v>5910</v>
      </c>
      <c r="D3776" s="18" t="s">
        <v>12378</v>
      </c>
      <c r="E3776" s="19" t="s">
        <v>12399</v>
      </c>
      <c r="F3776" s="18" t="s">
        <v>5935</v>
      </c>
      <c r="G3776" s="18" t="s">
        <v>703</v>
      </c>
      <c r="H3776" s="18" t="s">
        <v>6466</v>
      </c>
      <c r="I3776" s="19" t="s">
        <v>6558</v>
      </c>
      <c r="J3776" s="18" t="s">
        <v>5843</v>
      </c>
      <c r="K3776" s="18" t="s">
        <v>13747</v>
      </c>
      <c r="L3776" s="18" t="s">
        <v>5901</v>
      </c>
      <c r="N3776" s="20">
        <v>45322</v>
      </c>
      <c r="O3776" s="18" t="s">
        <v>13748</v>
      </c>
      <c r="P3776" s="18" t="s">
        <v>13747</v>
      </c>
      <c r="Q3776" s="18" t="s">
        <v>12402</v>
      </c>
      <c r="R3776" s="18">
        <v>1.4</v>
      </c>
      <c r="T3776" s="18">
        <v>0</v>
      </c>
      <c r="U3776" s="18">
        <v>0</v>
      </c>
    </row>
    <row r="3777" spans="2:21" x14ac:dyDescent="0.4">
      <c r="B3777" s="18" t="s">
        <v>5926</v>
      </c>
      <c r="C3777" s="18" t="s">
        <v>5910</v>
      </c>
      <c r="D3777" s="18" t="s">
        <v>12378</v>
      </c>
      <c r="E3777" s="19" t="s">
        <v>12399</v>
      </c>
      <c r="F3777" s="18" t="s">
        <v>5935</v>
      </c>
      <c r="G3777" s="18" t="s">
        <v>275</v>
      </c>
      <c r="H3777" s="18" t="s">
        <v>6302</v>
      </c>
      <c r="I3777" s="19" t="s">
        <v>6474</v>
      </c>
      <c r="J3777" s="18" t="s">
        <v>5899</v>
      </c>
      <c r="K3777" s="18" t="s">
        <v>13749</v>
      </c>
      <c r="L3777" s="18" t="s">
        <v>5901</v>
      </c>
      <c r="N3777" s="20">
        <v>45322</v>
      </c>
      <c r="O3777" s="18" t="s">
        <v>13750</v>
      </c>
      <c r="P3777" s="18" t="s">
        <v>13749</v>
      </c>
      <c r="Q3777" s="18" t="s">
        <v>12402</v>
      </c>
      <c r="R3777" s="18">
        <v>1.8</v>
      </c>
      <c r="T3777" s="18">
        <v>0</v>
      </c>
      <c r="U3777" s="18">
        <v>0</v>
      </c>
    </row>
    <row r="3778" spans="2:21" x14ac:dyDescent="0.4">
      <c r="B3778" s="18" t="s">
        <v>5926</v>
      </c>
      <c r="C3778" s="18" t="s">
        <v>5910</v>
      </c>
      <c r="D3778" s="18" t="s">
        <v>12378</v>
      </c>
      <c r="E3778" s="19" t="s">
        <v>12399</v>
      </c>
      <c r="F3778" s="18" t="s">
        <v>5935</v>
      </c>
      <c r="G3778" s="18" t="s">
        <v>275</v>
      </c>
      <c r="H3778" s="18" t="s">
        <v>6302</v>
      </c>
      <c r="I3778" s="19" t="s">
        <v>6474</v>
      </c>
      <c r="J3778" s="18" t="s">
        <v>5904</v>
      </c>
      <c r="K3778" s="18" t="s">
        <v>13751</v>
      </c>
      <c r="L3778" s="18" t="s">
        <v>5901</v>
      </c>
      <c r="N3778" s="20">
        <v>45322</v>
      </c>
      <c r="O3778" s="18" t="s">
        <v>13752</v>
      </c>
      <c r="P3778" s="18" t="s">
        <v>13751</v>
      </c>
      <c r="Q3778" s="18" t="s">
        <v>12402</v>
      </c>
      <c r="R3778" s="18">
        <v>1.8</v>
      </c>
      <c r="T3778" s="18">
        <v>0</v>
      </c>
      <c r="U3778" s="18">
        <v>0</v>
      </c>
    </row>
    <row r="3779" spans="2:21" x14ac:dyDescent="0.4">
      <c r="B3779" s="18" t="s">
        <v>5926</v>
      </c>
      <c r="C3779" s="18" t="s">
        <v>5910</v>
      </c>
      <c r="D3779" s="18" t="s">
        <v>12378</v>
      </c>
      <c r="E3779" s="19" t="s">
        <v>12399</v>
      </c>
      <c r="F3779" s="18" t="s">
        <v>5935</v>
      </c>
      <c r="G3779" s="18" t="s">
        <v>275</v>
      </c>
      <c r="H3779" s="18" t="s">
        <v>6302</v>
      </c>
      <c r="I3779" s="19" t="s">
        <v>6474</v>
      </c>
      <c r="J3779" s="18" t="s">
        <v>5843</v>
      </c>
      <c r="K3779" s="18" t="s">
        <v>13753</v>
      </c>
      <c r="L3779" s="18" t="s">
        <v>5901</v>
      </c>
      <c r="N3779" s="20">
        <v>45322</v>
      </c>
      <c r="O3779" s="18" t="s">
        <v>13754</v>
      </c>
      <c r="P3779" s="18" t="s">
        <v>13753</v>
      </c>
      <c r="Q3779" s="18" t="s">
        <v>12402</v>
      </c>
      <c r="R3779" s="18">
        <v>1.8</v>
      </c>
      <c r="T3779" s="18">
        <v>0</v>
      </c>
      <c r="U3779" s="18">
        <v>0</v>
      </c>
    </row>
    <row r="3780" spans="2:21" x14ac:dyDescent="0.4">
      <c r="B3780" s="18" t="s">
        <v>5926</v>
      </c>
      <c r="C3780" s="18" t="s">
        <v>5910</v>
      </c>
      <c r="D3780" s="18" t="s">
        <v>12378</v>
      </c>
      <c r="E3780" s="19" t="s">
        <v>12399</v>
      </c>
      <c r="F3780" s="18" t="s">
        <v>5935</v>
      </c>
      <c r="G3780" s="18" t="s">
        <v>39</v>
      </c>
      <c r="H3780" s="18" t="s">
        <v>6318</v>
      </c>
      <c r="I3780" s="19" t="s">
        <v>6416</v>
      </c>
      <c r="J3780" s="18" t="s">
        <v>5899</v>
      </c>
      <c r="K3780" s="18" t="s">
        <v>13755</v>
      </c>
      <c r="L3780" s="18" t="s">
        <v>5901</v>
      </c>
      <c r="N3780" s="20">
        <v>45322</v>
      </c>
      <c r="O3780" s="18" t="s">
        <v>13756</v>
      </c>
      <c r="P3780" s="18" t="s">
        <v>13755</v>
      </c>
      <c r="Q3780" s="18" t="s">
        <v>12402</v>
      </c>
      <c r="R3780" s="18">
        <v>2.9</v>
      </c>
      <c r="T3780" s="18">
        <v>0</v>
      </c>
      <c r="U3780" s="18">
        <v>0</v>
      </c>
    </row>
    <row r="3781" spans="2:21" x14ac:dyDescent="0.4">
      <c r="B3781" s="18" t="s">
        <v>5926</v>
      </c>
      <c r="C3781" s="18" t="s">
        <v>5910</v>
      </c>
      <c r="D3781" s="18" t="s">
        <v>12378</v>
      </c>
      <c r="E3781" s="19" t="s">
        <v>12399</v>
      </c>
      <c r="F3781" s="18" t="s">
        <v>5935</v>
      </c>
      <c r="G3781" s="18" t="s">
        <v>39</v>
      </c>
      <c r="H3781" s="18" t="s">
        <v>6318</v>
      </c>
      <c r="I3781" s="19" t="s">
        <v>6416</v>
      </c>
      <c r="J3781" s="18" t="s">
        <v>5904</v>
      </c>
      <c r="K3781" s="18" t="s">
        <v>13757</v>
      </c>
      <c r="L3781" s="18" t="s">
        <v>5901</v>
      </c>
      <c r="N3781" s="20">
        <v>45322</v>
      </c>
      <c r="O3781" s="18" t="s">
        <v>13758</v>
      </c>
      <c r="P3781" s="18" t="s">
        <v>13757</v>
      </c>
      <c r="Q3781" s="18" t="s">
        <v>12402</v>
      </c>
      <c r="R3781" s="18">
        <v>2.9</v>
      </c>
      <c r="T3781" s="18">
        <v>0</v>
      </c>
      <c r="U3781" s="18">
        <v>0</v>
      </c>
    </row>
    <row r="3782" spans="2:21" x14ac:dyDescent="0.4">
      <c r="B3782" s="18" t="s">
        <v>5926</v>
      </c>
      <c r="C3782" s="18" t="s">
        <v>5910</v>
      </c>
      <c r="D3782" s="18" t="s">
        <v>12378</v>
      </c>
      <c r="E3782" s="19" t="s">
        <v>12399</v>
      </c>
      <c r="F3782" s="18" t="s">
        <v>5935</v>
      </c>
      <c r="G3782" s="18" t="s">
        <v>39</v>
      </c>
      <c r="H3782" s="18" t="s">
        <v>6318</v>
      </c>
      <c r="I3782" s="19" t="s">
        <v>6416</v>
      </c>
      <c r="J3782" s="18" t="s">
        <v>5843</v>
      </c>
      <c r="K3782" s="18" t="s">
        <v>13759</v>
      </c>
      <c r="L3782" s="18" t="s">
        <v>5901</v>
      </c>
      <c r="N3782" s="20">
        <v>45322</v>
      </c>
      <c r="O3782" s="18" t="s">
        <v>13760</v>
      </c>
      <c r="P3782" s="18" t="s">
        <v>13759</v>
      </c>
      <c r="Q3782" s="18" t="s">
        <v>12402</v>
      </c>
      <c r="R3782" s="18">
        <v>2.9</v>
      </c>
      <c r="T3782" s="18">
        <v>0</v>
      </c>
      <c r="U3782" s="18">
        <v>0</v>
      </c>
    </row>
    <row r="3783" spans="2:21" x14ac:dyDescent="0.4">
      <c r="B3783" s="18" t="s">
        <v>5926</v>
      </c>
      <c r="C3783" s="18" t="s">
        <v>5910</v>
      </c>
      <c r="D3783" s="18" t="s">
        <v>12419</v>
      </c>
      <c r="E3783" s="19" t="s">
        <v>12420</v>
      </c>
      <c r="F3783" s="18" t="s">
        <v>5935</v>
      </c>
      <c r="G3783" s="18" t="s">
        <v>703</v>
      </c>
      <c r="H3783" s="18" t="s">
        <v>6466</v>
      </c>
      <c r="I3783" s="19" t="s">
        <v>6558</v>
      </c>
      <c r="J3783" s="18" t="s">
        <v>5899</v>
      </c>
      <c r="K3783" s="18" t="s">
        <v>13761</v>
      </c>
      <c r="L3783" s="18" t="s">
        <v>5901</v>
      </c>
      <c r="N3783" s="20">
        <v>45322</v>
      </c>
      <c r="O3783" s="18" t="s">
        <v>13762</v>
      </c>
      <c r="P3783" s="18" t="s">
        <v>13761</v>
      </c>
      <c r="Q3783" s="18" t="s">
        <v>12423</v>
      </c>
      <c r="R3783" s="18">
        <v>1.4</v>
      </c>
      <c r="T3783" s="18">
        <v>0</v>
      </c>
      <c r="U3783" s="18">
        <v>0</v>
      </c>
    </row>
    <row r="3784" spans="2:21" x14ac:dyDescent="0.4">
      <c r="B3784" s="18" t="s">
        <v>5926</v>
      </c>
      <c r="C3784" s="18" t="s">
        <v>5910</v>
      </c>
      <c r="D3784" s="18" t="s">
        <v>12419</v>
      </c>
      <c r="E3784" s="19" t="s">
        <v>12420</v>
      </c>
      <c r="F3784" s="18" t="s">
        <v>5935</v>
      </c>
      <c r="G3784" s="18" t="s">
        <v>703</v>
      </c>
      <c r="H3784" s="18" t="s">
        <v>6466</v>
      </c>
      <c r="I3784" s="19" t="s">
        <v>6558</v>
      </c>
      <c r="J3784" s="18" t="s">
        <v>5904</v>
      </c>
      <c r="K3784" s="18" t="s">
        <v>13763</v>
      </c>
      <c r="L3784" s="18" t="s">
        <v>5901</v>
      </c>
      <c r="N3784" s="20">
        <v>45322</v>
      </c>
      <c r="O3784" s="18" t="s">
        <v>13764</v>
      </c>
      <c r="P3784" s="18" t="s">
        <v>13763</v>
      </c>
      <c r="Q3784" s="18" t="s">
        <v>12423</v>
      </c>
      <c r="R3784" s="18">
        <v>1.4</v>
      </c>
      <c r="T3784" s="18">
        <v>0</v>
      </c>
      <c r="U3784" s="18">
        <v>0</v>
      </c>
    </row>
    <row r="3785" spans="2:21" x14ac:dyDescent="0.4">
      <c r="B3785" s="18" t="s">
        <v>5926</v>
      </c>
      <c r="C3785" s="18" t="s">
        <v>5910</v>
      </c>
      <c r="D3785" s="18" t="s">
        <v>12419</v>
      </c>
      <c r="E3785" s="19" t="s">
        <v>12420</v>
      </c>
      <c r="F3785" s="18" t="s">
        <v>5935</v>
      </c>
      <c r="G3785" s="18" t="s">
        <v>703</v>
      </c>
      <c r="H3785" s="18" t="s">
        <v>6466</v>
      </c>
      <c r="I3785" s="19" t="s">
        <v>6558</v>
      </c>
      <c r="J3785" s="18" t="s">
        <v>5843</v>
      </c>
      <c r="K3785" s="18" t="s">
        <v>13765</v>
      </c>
      <c r="L3785" s="18" t="s">
        <v>5901</v>
      </c>
      <c r="N3785" s="20">
        <v>45322</v>
      </c>
      <c r="O3785" s="18" t="s">
        <v>13766</v>
      </c>
      <c r="P3785" s="18" t="s">
        <v>13765</v>
      </c>
      <c r="Q3785" s="18" t="s">
        <v>12423</v>
      </c>
      <c r="R3785" s="18">
        <v>1.4</v>
      </c>
      <c r="T3785" s="18">
        <v>0</v>
      </c>
      <c r="U3785" s="18">
        <v>0</v>
      </c>
    </row>
    <row r="3786" spans="2:21" x14ac:dyDescent="0.4">
      <c r="B3786" s="18" t="s">
        <v>5926</v>
      </c>
      <c r="C3786" s="18" t="s">
        <v>5910</v>
      </c>
      <c r="D3786" s="18" t="s">
        <v>12419</v>
      </c>
      <c r="E3786" s="19" t="s">
        <v>12420</v>
      </c>
      <c r="F3786" s="18" t="s">
        <v>5935</v>
      </c>
      <c r="G3786" s="18" t="s">
        <v>275</v>
      </c>
      <c r="H3786" s="18" t="s">
        <v>6302</v>
      </c>
      <c r="I3786" s="19" t="s">
        <v>6474</v>
      </c>
      <c r="J3786" s="18" t="s">
        <v>5899</v>
      </c>
      <c r="K3786" s="18" t="s">
        <v>13767</v>
      </c>
      <c r="L3786" s="18" t="s">
        <v>5901</v>
      </c>
      <c r="N3786" s="20">
        <v>45322</v>
      </c>
      <c r="O3786" s="18" t="s">
        <v>13768</v>
      </c>
      <c r="P3786" s="18" t="s">
        <v>13767</v>
      </c>
      <c r="Q3786" s="18" t="s">
        <v>12423</v>
      </c>
      <c r="R3786" s="18">
        <v>1.8</v>
      </c>
      <c r="T3786" s="18">
        <v>0</v>
      </c>
      <c r="U3786" s="18">
        <v>0</v>
      </c>
    </row>
    <row r="3787" spans="2:21" x14ac:dyDescent="0.4">
      <c r="B3787" s="18" t="s">
        <v>5926</v>
      </c>
      <c r="C3787" s="18" t="s">
        <v>5910</v>
      </c>
      <c r="D3787" s="18" t="s">
        <v>12419</v>
      </c>
      <c r="E3787" s="19" t="s">
        <v>12420</v>
      </c>
      <c r="F3787" s="18" t="s">
        <v>5935</v>
      </c>
      <c r="G3787" s="18" t="s">
        <v>275</v>
      </c>
      <c r="H3787" s="18" t="s">
        <v>6302</v>
      </c>
      <c r="I3787" s="19" t="s">
        <v>6474</v>
      </c>
      <c r="J3787" s="18" t="s">
        <v>5904</v>
      </c>
      <c r="K3787" s="18" t="s">
        <v>13769</v>
      </c>
      <c r="L3787" s="18" t="s">
        <v>5901</v>
      </c>
      <c r="N3787" s="20">
        <v>45322</v>
      </c>
      <c r="O3787" s="18" t="s">
        <v>13770</v>
      </c>
      <c r="P3787" s="18" t="s">
        <v>13769</v>
      </c>
      <c r="Q3787" s="18" t="s">
        <v>12423</v>
      </c>
      <c r="R3787" s="18">
        <v>1.8</v>
      </c>
      <c r="T3787" s="18">
        <v>0</v>
      </c>
      <c r="U3787" s="18">
        <v>0</v>
      </c>
    </row>
    <row r="3788" spans="2:21" x14ac:dyDescent="0.4">
      <c r="B3788" s="18" t="s">
        <v>5926</v>
      </c>
      <c r="C3788" s="18" t="s">
        <v>5910</v>
      </c>
      <c r="D3788" s="18" t="s">
        <v>12419</v>
      </c>
      <c r="E3788" s="19" t="s">
        <v>12420</v>
      </c>
      <c r="F3788" s="18" t="s">
        <v>5935</v>
      </c>
      <c r="G3788" s="18" t="s">
        <v>275</v>
      </c>
      <c r="H3788" s="18" t="s">
        <v>6302</v>
      </c>
      <c r="I3788" s="19" t="s">
        <v>6474</v>
      </c>
      <c r="J3788" s="18" t="s">
        <v>5843</v>
      </c>
      <c r="K3788" s="18" t="s">
        <v>13771</v>
      </c>
      <c r="L3788" s="18" t="s">
        <v>5901</v>
      </c>
      <c r="N3788" s="20">
        <v>45322</v>
      </c>
      <c r="O3788" s="18" t="s">
        <v>13772</v>
      </c>
      <c r="P3788" s="18" t="s">
        <v>13771</v>
      </c>
      <c r="Q3788" s="18" t="s">
        <v>12423</v>
      </c>
      <c r="R3788" s="18">
        <v>1.8</v>
      </c>
      <c r="T3788" s="18">
        <v>0</v>
      </c>
      <c r="U3788" s="18">
        <v>0</v>
      </c>
    </row>
    <row r="3789" spans="2:21" x14ac:dyDescent="0.4">
      <c r="B3789" s="18" t="s">
        <v>5926</v>
      </c>
      <c r="C3789" s="18" t="s">
        <v>5910</v>
      </c>
      <c r="D3789" s="18" t="s">
        <v>12419</v>
      </c>
      <c r="E3789" s="19" t="s">
        <v>12420</v>
      </c>
      <c r="F3789" s="18" t="s">
        <v>5935</v>
      </c>
      <c r="G3789" s="18" t="s">
        <v>39</v>
      </c>
      <c r="H3789" s="18" t="s">
        <v>6318</v>
      </c>
      <c r="I3789" s="19" t="s">
        <v>6416</v>
      </c>
      <c r="J3789" s="18" t="s">
        <v>5899</v>
      </c>
      <c r="K3789" s="18" t="s">
        <v>13773</v>
      </c>
      <c r="L3789" s="18" t="s">
        <v>5901</v>
      </c>
      <c r="N3789" s="20">
        <v>45322</v>
      </c>
      <c r="O3789" s="18" t="s">
        <v>13774</v>
      </c>
      <c r="P3789" s="18" t="s">
        <v>13773</v>
      </c>
      <c r="Q3789" s="18" t="s">
        <v>12423</v>
      </c>
      <c r="R3789" s="18">
        <v>2.9</v>
      </c>
      <c r="T3789" s="18">
        <v>0</v>
      </c>
      <c r="U3789" s="18">
        <v>0</v>
      </c>
    </row>
    <row r="3790" spans="2:21" x14ac:dyDescent="0.4">
      <c r="B3790" s="18" t="s">
        <v>5926</v>
      </c>
      <c r="C3790" s="18" t="s">
        <v>5910</v>
      </c>
      <c r="D3790" s="18" t="s">
        <v>12419</v>
      </c>
      <c r="E3790" s="19" t="s">
        <v>12420</v>
      </c>
      <c r="F3790" s="18" t="s">
        <v>5935</v>
      </c>
      <c r="G3790" s="18" t="s">
        <v>39</v>
      </c>
      <c r="H3790" s="18" t="s">
        <v>6318</v>
      </c>
      <c r="I3790" s="19" t="s">
        <v>6416</v>
      </c>
      <c r="J3790" s="18" t="s">
        <v>5904</v>
      </c>
      <c r="K3790" s="18" t="s">
        <v>13775</v>
      </c>
      <c r="L3790" s="18" t="s">
        <v>5901</v>
      </c>
      <c r="N3790" s="20">
        <v>45322</v>
      </c>
      <c r="O3790" s="18" t="s">
        <v>13776</v>
      </c>
      <c r="P3790" s="18" t="s">
        <v>13775</v>
      </c>
      <c r="Q3790" s="18" t="s">
        <v>12423</v>
      </c>
      <c r="R3790" s="18">
        <v>2.9</v>
      </c>
      <c r="T3790" s="18">
        <v>0</v>
      </c>
      <c r="U3790" s="18">
        <v>0</v>
      </c>
    </row>
    <row r="3791" spans="2:21" x14ac:dyDescent="0.4">
      <c r="B3791" s="18" t="s">
        <v>5926</v>
      </c>
      <c r="C3791" s="18" t="s">
        <v>5910</v>
      </c>
      <c r="D3791" s="18" t="s">
        <v>12419</v>
      </c>
      <c r="E3791" s="19" t="s">
        <v>12420</v>
      </c>
      <c r="F3791" s="18" t="s">
        <v>5935</v>
      </c>
      <c r="G3791" s="18" t="s">
        <v>39</v>
      </c>
      <c r="H3791" s="18" t="s">
        <v>6318</v>
      </c>
      <c r="I3791" s="19" t="s">
        <v>6416</v>
      </c>
      <c r="J3791" s="18" t="s">
        <v>5843</v>
      </c>
      <c r="K3791" s="18" t="s">
        <v>13777</v>
      </c>
      <c r="L3791" s="18" t="s">
        <v>5901</v>
      </c>
      <c r="N3791" s="20">
        <v>45322</v>
      </c>
      <c r="O3791" s="18" t="s">
        <v>13778</v>
      </c>
      <c r="P3791" s="18" t="s">
        <v>13777</v>
      </c>
      <c r="Q3791" s="18" t="s">
        <v>12423</v>
      </c>
      <c r="R3791" s="18">
        <v>2.9</v>
      </c>
      <c r="T3791" s="18">
        <v>0</v>
      </c>
      <c r="U3791" s="18">
        <v>0</v>
      </c>
    </row>
    <row r="3792" spans="2:21" x14ac:dyDescent="0.4">
      <c r="B3792" s="18" t="s">
        <v>5926</v>
      </c>
      <c r="C3792" s="18" t="s">
        <v>5910</v>
      </c>
      <c r="D3792" s="18" t="s">
        <v>12419</v>
      </c>
      <c r="E3792" s="19" t="s">
        <v>12440</v>
      </c>
      <c r="F3792" s="18" t="s">
        <v>5935</v>
      </c>
      <c r="G3792" s="18" t="s">
        <v>703</v>
      </c>
      <c r="H3792" s="18" t="s">
        <v>6466</v>
      </c>
      <c r="I3792" s="19" t="s">
        <v>6558</v>
      </c>
      <c r="J3792" s="18" t="s">
        <v>5899</v>
      </c>
      <c r="K3792" s="18" t="s">
        <v>13779</v>
      </c>
      <c r="L3792" s="18" t="s">
        <v>5901</v>
      </c>
      <c r="N3792" s="20">
        <v>45322</v>
      </c>
      <c r="O3792" s="18" t="s">
        <v>13780</v>
      </c>
      <c r="P3792" s="18" t="s">
        <v>13779</v>
      </c>
      <c r="Q3792" s="18" t="s">
        <v>12443</v>
      </c>
      <c r="R3792" s="18">
        <v>1.4</v>
      </c>
      <c r="T3792" s="18">
        <v>0</v>
      </c>
      <c r="U3792" s="18">
        <v>0</v>
      </c>
    </row>
    <row r="3793" spans="2:21" x14ac:dyDescent="0.4">
      <c r="B3793" s="18" t="s">
        <v>5926</v>
      </c>
      <c r="C3793" s="18" t="s">
        <v>5910</v>
      </c>
      <c r="D3793" s="18" t="s">
        <v>12419</v>
      </c>
      <c r="E3793" s="19" t="s">
        <v>12440</v>
      </c>
      <c r="F3793" s="18" t="s">
        <v>5935</v>
      </c>
      <c r="G3793" s="18" t="s">
        <v>703</v>
      </c>
      <c r="H3793" s="18" t="s">
        <v>6466</v>
      </c>
      <c r="I3793" s="19" t="s">
        <v>6558</v>
      </c>
      <c r="J3793" s="18" t="s">
        <v>5904</v>
      </c>
      <c r="K3793" s="18" t="s">
        <v>13781</v>
      </c>
      <c r="L3793" s="18" t="s">
        <v>5901</v>
      </c>
      <c r="N3793" s="20">
        <v>45322</v>
      </c>
      <c r="O3793" s="18" t="s">
        <v>13782</v>
      </c>
      <c r="P3793" s="18" t="s">
        <v>13781</v>
      </c>
      <c r="Q3793" s="18" t="s">
        <v>12443</v>
      </c>
      <c r="R3793" s="18">
        <v>1.4</v>
      </c>
      <c r="T3793" s="18">
        <v>0</v>
      </c>
      <c r="U3793" s="18">
        <v>0</v>
      </c>
    </row>
    <row r="3794" spans="2:21" x14ac:dyDescent="0.4">
      <c r="B3794" s="18" t="s">
        <v>5926</v>
      </c>
      <c r="C3794" s="18" t="s">
        <v>5910</v>
      </c>
      <c r="D3794" s="18" t="s">
        <v>12419</v>
      </c>
      <c r="E3794" s="19" t="s">
        <v>12440</v>
      </c>
      <c r="F3794" s="18" t="s">
        <v>5935</v>
      </c>
      <c r="G3794" s="18" t="s">
        <v>703</v>
      </c>
      <c r="H3794" s="18" t="s">
        <v>6466</v>
      </c>
      <c r="I3794" s="19" t="s">
        <v>6558</v>
      </c>
      <c r="J3794" s="18" t="s">
        <v>5843</v>
      </c>
      <c r="K3794" s="18" t="s">
        <v>13783</v>
      </c>
      <c r="L3794" s="18" t="s">
        <v>5901</v>
      </c>
      <c r="N3794" s="20">
        <v>45322</v>
      </c>
      <c r="O3794" s="18" t="s">
        <v>13784</v>
      </c>
      <c r="P3794" s="18" t="s">
        <v>13783</v>
      </c>
      <c r="Q3794" s="18" t="s">
        <v>12443</v>
      </c>
      <c r="R3794" s="18">
        <v>1.4</v>
      </c>
      <c r="T3794" s="18">
        <v>0</v>
      </c>
      <c r="U3794" s="18">
        <v>0</v>
      </c>
    </row>
    <row r="3795" spans="2:21" x14ac:dyDescent="0.4">
      <c r="B3795" s="18" t="s">
        <v>5926</v>
      </c>
      <c r="C3795" s="18" t="s">
        <v>5910</v>
      </c>
      <c r="D3795" s="18" t="s">
        <v>12419</v>
      </c>
      <c r="E3795" s="19" t="s">
        <v>12440</v>
      </c>
      <c r="F3795" s="18" t="s">
        <v>5935</v>
      </c>
      <c r="G3795" s="18" t="s">
        <v>275</v>
      </c>
      <c r="H3795" s="18" t="s">
        <v>6302</v>
      </c>
      <c r="I3795" s="19" t="s">
        <v>6474</v>
      </c>
      <c r="J3795" s="18" t="s">
        <v>5899</v>
      </c>
      <c r="K3795" s="18" t="s">
        <v>13785</v>
      </c>
      <c r="L3795" s="18" t="s">
        <v>5901</v>
      </c>
      <c r="N3795" s="20">
        <v>45322</v>
      </c>
      <c r="O3795" s="18" t="s">
        <v>13786</v>
      </c>
      <c r="P3795" s="18" t="s">
        <v>13785</v>
      </c>
      <c r="Q3795" s="18" t="s">
        <v>12443</v>
      </c>
      <c r="R3795" s="18">
        <v>1.8</v>
      </c>
      <c r="T3795" s="18">
        <v>0</v>
      </c>
      <c r="U3795" s="18">
        <v>0</v>
      </c>
    </row>
    <row r="3796" spans="2:21" x14ac:dyDescent="0.4">
      <c r="B3796" s="18" t="s">
        <v>5926</v>
      </c>
      <c r="C3796" s="18" t="s">
        <v>5910</v>
      </c>
      <c r="D3796" s="18" t="s">
        <v>12419</v>
      </c>
      <c r="E3796" s="19" t="s">
        <v>12440</v>
      </c>
      <c r="F3796" s="18" t="s">
        <v>5935</v>
      </c>
      <c r="G3796" s="18" t="s">
        <v>275</v>
      </c>
      <c r="H3796" s="18" t="s">
        <v>6302</v>
      </c>
      <c r="I3796" s="19" t="s">
        <v>6474</v>
      </c>
      <c r="J3796" s="18" t="s">
        <v>5904</v>
      </c>
      <c r="K3796" s="18" t="s">
        <v>13787</v>
      </c>
      <c r="L3796" s="18" t="s">
        <v>5901</v>
      </c>
      <c r="N3796" s="20">
        <v>45322</v>
      </c>
      <c r="O3796" s="18" t="s">
        <v>13788</v>
      </c>
      <c r="P3796" s="18" t="s">
        <v>13787</v>
      </c>
      <c r="Q3796" s="18" t="s">
        <v>12443</v>
      </c>
      <c r="R3796" s="18">
        <v>1.8</v>
      </c>
      <c r="T3796" s="18">
        <v>0</v>
      </c>
      <c r="U3796" s="18">
        <v>0</v>
      </c>
    </row>
    <row r="3797" spans="2:21" x14ac:dyDescent="0.4">
      <c r="B3797" s="18" t="s">
        <v>5926</v>
      </c>
      <c r="C3797" s="18" t="s">
        <v>5910</v>
      </c>
      <c r="D3797" s="18" t="s">
        <v>12419</v>
      </c>
      <c r="E3797" s="19" t="s">
        <v>12440</v>
      </c>
      <c r="F3797" s="18" t="s">
        <v>5935</v>
      </c>
      <c r="G3797" s="18" t="s">
        <v>275</v>
      </c>
      <c r="H3797" s="18" t="s">
        <v>6302</v>
      </c>
      <c r="I3797" s="19" t="s">
        <v>6474</v>
      </c>
      <c r="J3797" s="18" t="s">
        <v>5843</v>
      </c>
      <c r="K3797" s="18" t="s">
        <v>13789</v>
      </c>
      <c r="L3797" s="18" t="s">
        <v>5901</v>
      </c>
      <c r="N3797" s="20">
        <v>45322</v>
      </c>
      <c r="O3797" s="18" t="s">
        <v>13790</v>
      </c>
      <c r="P3797" s="18" t="s">
        <v>13789</v>
      </c>
      <c r="Q3797" s="18" t="s">
        <v>12443</v>
      </c>
      <c r="R3797" s="18">
        <v>1.8</v>
      </c>
      <c r="T3797" s="18">
        <v>0</v>
      </c>
      <c r="U3797" s="18">
        <v>0</v>
      </c>
    </row>
    <row r="3798" spans="2:21" x14ac:dyDescent="0.4">
      <c r="B3798" s="18" t="s">
        <v>5926</v>
      </c>
      <c r="C3798" s="18" t="s">
        <v>5910</v>
      </c>
      <c r="D3798" s="18" t="s">
        <v>12419</v>
      </c>
      <c r="E3798" s="19" t="s">
        <v>12440</v>
      </c>
      <c r="F3798" s="18" t="s">
        <v>5935</v>
      </c>
      <c r="G3798" s="18" t="s">
        <v>39</v>
      </c>
      <c r="H3798" s="18" t="s">
        <v>6318</v>
      </c>
      <c r="I3798" s="19" t="s">
        <v>6416</v>
      </c>
      <c r="J3798" s="18" t="s">
        <v>5899</v>
      </c>
      <c r="K3798" s="18" t="s">
        <v>13791</v>
      </c>
      <c r="L3798" s="18" t="s">
        <v>5901</v>
      </c>
      <c r="N3798" s="20">
        <v>45322</v>
      </c>
      <c r="O3798" s="18" t="s">
        <v>13792</v>
      </c>
      <c r="P3798" s="18" t="s">
        <v>13791</v>
      </c>
      <c r="Q3798" s="18" t="s">
        <v>12443</v>
      </c>
      <c r="R3798" s="18">
        <v>2.9</v>
      </c>
      <c r="T3798" s="18">
        <v>0</v>
      </c>
      <c r="U3798" s="18">
        <v>0</v>
      </c>
    </row>
    <row r="3799" spans="2:21" x14ac:dyDescent="0.4">
      <c r="B3799" s="18" t="s">
        <v>5926</v>
      </c>
      <c r="C3799" s="18" t="s">
        <v>5910</v>
      </c>
      <c r="D3799" s="18" t="s">
        <v>12419</v>
      </c>
      <c r="E3799" s="19" t="s">
        <v>12440</v>
      </c>
      <c r="F3799" s="18" t="s">
        <v>5935</v>
      </c>
      <c r="G3799" s="18" t="s">
        <v>39</v>
      </c>
      <c r="H3799" s="18" t="s">
        <v>6318</v>
      </c>
      <c r="I3799" s="19" t="s">
        <v>6416</v>
      </c>
      <c r="J3799" s="18" t="s">
        <v>5904</v>
      </c>
      <c r="K3799" s="18" t="s">
        <v>13793</v>
      </c>
      <c r="L3799" s="18" t="s">
        <v>5901</v>
      </c>
      <c r="N3799" s="20">
        <v>45322</v>
      </c>
      <c r="O3799" s="18" t="s">
        <v>13794</v>
      </c>
      <c r="P3799" s="18" t="s">
        <v>13793</v>
      </c>
      <c r="Q3799" s="18" t="s">
        <v>12443</v>
      </c>
      <c r="R3799" s="18">
        <v>2.9</v>
      </c>
      <c r="T3799" s="18">
        <v>0</v>
      </c>
      <c r="U3799" s="18">
        <v>0</v>
      </c>
    </row>
    <row r="3800" spans="2:21" x14ac:dyDescent="0.4">
      <c r="B3800" s="18" t="s">
        <v>5926</v>
      </c>
      <c r="C3800" s="18" t="s">
        <v>5910</v>
      </c>
      <c r="D3800" s="18" t="s">
        <v>12419</v>
      </c>
      <c r="E3800" s="19" t="s">
        <v>12440</v>
      </c>
      <c r="F3800" s="18" t="s">
        <v>5935</v>
      </c>
      <c r="G3800" s="18" t="s">
        <v>39</v>
      </c>
      <c r="H3800" s="18" t="s">
        <v>6318</v>
      </c>
      <c r="I3800" s="19" t="s">
        <v>6416</v>
      </c>
      <c r="J3800" s="18" t="s">
        <v>5843</v>
      </c>
      <c r="K3800" s="18" t="s">
        <v>13795</v>
      </c>
      <c r="L3800" s="18" t="s">
        <v>5901</v>
      </c>
      <c r="N3800" s="20">
        <v>45322</v>
      </c>
      <c r="O3800" s="18" t="s">
        <v>13796</v>
      </c>
      <c r="P3800" s="18" t="s">
        <v>13795</v>
      </c>
      <c r="Q3800" s="18" t="s">
        <v>12443</v>
      </c>
      <c r="R3800" s="18">
        <v>2.9</v>
      </c>
      <c r="T3800" s="18">
        <v>0</v>
      </c>
      <c r="U3800" s="18">
        <v>0</v>
      </c>
    </row>
    <row r="3801" spans="2:21" x14ac:dyDescent="0.4">
      <c r="B3801" s="18" t="s">
        <v>5926</v>
      </c>
      <c r="C3801" s="18" t="s">
        <v>5910</v>
      </c>
      <c r="D3801" s="18" t="s">
        <v>310</v>
      </c>
      <c r="E3801" s="19" t="s">
        <v>310</v>
      </c>
      <c r="F3801" s="18" t="s">
        <v>5935</v>
      </c>
      <c r="G3801" s="18" t="s">
        <v>275</v>
      </c>
      <c r="H3801" s="18" t="s">
        <v>6302</v>
      </c>
      <c r="I3801" s="19" t="s">
        <v>6406</v>
      </c>
      <c r="J3801" s="18" t="s">
        <v>5899</v>
      </c>
      <c r="K3801" s="18" t="s">
        <v>14409</v>
      </c>
      <c r="L3801" s="18" t="s">
        <v>5901</v>
      </c>
      <c r="N3801" s="20">
        <v>45322</v>
      </c>
      <c r="O3801" s="18" t="s">
        <v>14410</v>
      </c>
      <c r="P3801" s="18" t="s">
        <v>14409</v>
      </c>
      <c r="Q3801" s="18" t="s">
        <v>11644</v>
      </c>
      <c r="R3801" s="18">
        <v>1.5</v>
      </c>
      <c r="T3801" s="18">
        <v>0</v>
      </c>
      <c r="U3801" s="18">
        <v>0</v>
      </c>
    </row>
    <row r="3802" spans="2:21" x14ac:dyDescent="0.4">
      <c r="B3802" s="18" t="s">
        <v>5926</v>
      </c>
      <c r="C3802" s="18" t="s">
        <v>5910</v>
      </c>
      <c r="D3802" s="18" t="s">
        <v>310</v>
      </c>
      <c r="E3802" s="19" t="s">
        <v>310</v>
      </c>
      <c r="F3802" s="18" t="s">
        <v>5935</v>
      </c>
      <c r="G3802" s="18" t="s">
        <v>275</v>
      </c>
      <c r="H3802" s="18" t="s">
        <v>6302</v>
      </c>
      <c r="I3802" s="19" t="s">
        <v>6406</v>
      </c>
      <c r="J3802" s="18" t="s">
        <v>5904</v>
      </c>
      <c r="K3802" s="18" t="s">
        <v>14407</v>
      </c>
      <c r="L3802" s="18" t="s">
        <v>5901</v>
      </c>
      <c r="N3802" s="20">
        <v>45322</v>
      </c>
      <c r="O3802" s="18" t="s">
        <v>14408</v>
      </c>
      <c r="P3802" s="18" t="s">
        <v>14407</v>
      </c>
      <c r="Q3802" s="18" t="s">
        <v>11644</v>
      </c>
      <c r="R3802" s="18">
        <v>1.5</v>
      </c>
      <c r="T3802" s="18">
        <v>0</v>
      </c>
      <c r="U3802" s="18">
        <v>0</v>
      </c>
    </row>
    <row r="3803" spans="2:21" x14ac:dyDescent="0.4">
      <c r="B3803" s="18" t="s">
        <v>5926</v>
      </c>
      <c r="C3803" s="18" t="s">
        <v>5910</v>
      </c>
      <c r="D3803" s="18" t="s">
        <v>310</v>
      </c>
      <c r="E3803" s="19" t="s">
        <v>310</v>
      </c>
      <c r="F3803" s="18" t="s">
        <v>5935</v>
      </c>
      <c r="G3803" s="18" t="s">
        <v>275</v>
      </c>
      <c r="H3803" s="18" t="s">
        <v>6302</v>
      </c>
      <c r="I3803" s="19" t="s">
        <v>6406</v>
      </c>
      <c r="J3803" s="18" t="s">
        <v>5843</v>
      </c>
      <c r="K3803" s="18" t="s">
        <v>14405</v>
      </c>
      <c r="L3803" s="18" t="s">
        <v>5901</v>
      </c>
      <c r="N3803" s="20">
        <v>45322</v>
      </c>
      <c r="O3803" s="18" t="s">
        <v>14406</v>
      </c>
      <c r="P3803" s="18" t="s">
        <v>14405</v>
      </c>
      <c r="Q3803" s="18" t="s">
        <v>11644</v>
      </c>
      <c r="R3803" s="18">
        <v>1.5</v>
      </c>
      <c r="T3803" s="18">
        <v>0</v>
      </c>
      <c r="U3803" s="18">
        <v>0</v>
      </c>
    </row>
    <row r="3804" spans="2:21" x14ac:dyDescent="0.4">
      <c r="B3804" s="18" t="s">
        <v>5926</v>
      </c>
      <c r="C3804" s="18" t="s">
        <v>11641</v>
      </c>
      <c r="D3804" s="18" t="s">
        <v>310</v>
      </c>
      <c r="E3804" s="19" t="s">
        <v>310</v>
      </c>
      <c r="F3804" s="18" t="s">
        <v>5935</v>
      </c>
      <c r="G3804" s="18" t="s">
        <v>275</v>
      </c>
      <c r="H3804" s="18" t="s">
        <v>6302</v>
      </c>
      <c r="I3804" s="19" t="s">
        <v>6303</v>
      </c>
      <c r="J3804" s="18" t="s">
        <v>5899</v>
      </c>
      <c r="K3804" s="18" t="s">
        <v>12036</v>
      </c>
      <c r="L3804" s="18" t="s">
        <v>5901</v>
      </c>
      <c r="N3804" s="20">
        <v>45322</v>
      </c>
      <c r="O3804" s="18" t="s">
        <v>12037</v>
      </c>
      <c r="P3804" s="18" t="s">
        <v>12036</v>
      </c>
      <c r="Q3804" s="18" t="s">
        <v>11644</v>
      </c>
      <c r="T3804" s="18">
        <v>0</v>
      </c>
      <c r="U3804" s="18">
        <v>0</v>
      </c>
    </row>
    <row r="3805" spans="2:21" x14ac:dyDescent="0.4">
      <c r="B3805" s="18" t="s">
        <v>5926</v>
      </c>
      <c r="C3805" s="18" t="s">
        <v>11641</v>
      </c>
      <c r="D3805" s="18" t="s">
        <v>310</v>
      </c>
      <c r="E3805" s="19" t="s">
        <v>310</v>
      </c>
      <c r="F3805" s="18" t="s">
        <v>5935</v>
      </c>
      <c r="G3805" s="18" t="s">
        <v>275</v>
      </c>
      <c r="H3805" s="18" t="s">
        <v>6302</v>
      </c>
      <c r="I3805" s="19" t="s">
        <v>6303</v>
      </c>
      <c r="J3805" s="18" t="s">
        <v>5904</v>
      </c>
      <c r="K3805" s="18" t="s">
        <v>12038</v>
      </c>
      <c r="L3805" s="18" t="s">
        <v>5901</v>
      </c>
      <c r="N3805" s="20">
        <v>45322</v>
      </c>
      <c r="O3805" s="18" t="s">
        <v>12039</v>
      </c>
      <c r="P3805" s="18" t="s">
        <v>12038</v>
      </c>
      <c r="Q3805" s="18" t="s">
        <v>11644</v>
      </c>
      <c r="T3805" s="18">
        <v>0</v>
      </c>
      <c r="U3805" s="18">
        <v>0</v>
      </c>
    </row>
    <row r="3806" spans="2:21" x14ac:dyDescent="0.4">
      <c r="B3806" s="18" t="s">
        <v>5926</v>
      </c>
      <c r="C3806" s="18" t="s">
        <v>11641</v>
      </c>
      <c r="D3806" s="18" t="s">
        <v>310</v>
      </c>
      <c r="E3806" s="19" t="s">
        <v>310</v>
      </c>
      <c r="F3806" s="18" t="s">
        <v>5935</v>
      </c>
      <c r="G3806" s="18" t="s">
        <v>275</v>
      </c>
      <c r="H3806" s="18" t="s">
        <v>6302</v>
      </c>
      <c r="I3806" s="19" t="s">
        <v>6303</v>
      </c>
      <c r="J3806" s="18" t="s">
        <v>5843</v>
      </c>
      <c r="K3806" s="18" t="s">
        <v>12040</v>
      </c>
      <c r="L3806" s="18" t="s">
        <v>5901</v>
      </c>
      <c r="N3806" s="20">
        <v>45322</v>
      </c>
      <c r="O3806" s="18" t="s">
        <v>12041</v>
      </c>
      <c r="P3806" s="18" t="s">
        <v>12040</v>
      </c>
      <c r="Q3806" s="18" t="s">
        <v>11644</v>
      </c>
      <c r="T3806" s="18">
        <v>0</v>
      </c>
      <c r="U3806" s="18">
        <v>0</v>
      </c>
    </row>
    <row r="3807" spans="2:21" x14ac:dyDescent="0.4">
      <c r="B3807" s="18" t="s">
        <v>5926</v>
      </c>
      <c r="C3807" s="18" t="s">
        <v>11641</v>
      </c>
      <c r="D3807" s="18" t="s">
        <v>310</v>
      </c>
      <c r="E3807" s="19" t="s">
        <v>310</v>
      </c>
      <c r="F3807" s="18" t="s">
        <v>5935</v>
      </c>
      <c r="G3807" s="18" t="s">
        <v>275</v>
      </c>
      <c r="H3807" s="18" t="s">
        <v>6302</v>
      </c>
      <c r="I3807" s="19" t="s">
        <v>6311</v>
      </c>
      <c r="J3807" s="18" t="s">
        <v>5899</v>
      </c>
      <c r="K3807" s="18" t="s">
        <v>12042</v>
      </c>
      <c r="L3807" s="18" t="s">
        <v>5901</v>
      </c>
      <c r="N3807" s="20">
        <v>45322</v>
      </c>
      <c r="O3807" s="18" t="s">
        <v>12043</v>
      </c>
      <c r="P3807" s="18" t="s">
        <v>12042</v>
      </c>
      <c r="Q3807" s="18" t="s">
        <v>11644</v>
      </c>
      <c r="T3807" s="18">
        <v>0</v>
      </c>
      <c r="U3807" s="18">
        <v>0</v>
      </c>
    </row>
    <row r="3808" spans="2:21" x14ac:dyDescent="0.4">
      <c r="B3808" s="18" t="s">
        <v>5926</v>
      </c>
      <c r="C3808" s="18" t="s">
        <v>11641</v>
      </c>
      <c r="D3808" s="18" t="s">
        <v>310</v>
      </c>
      <c r="E3808" s="19" t="s">
        <v>310</v>
      </c>
      <c r="F3808" s="18" t="s">
        <v>5935</v>
      </c>
      <c r="G3808" s="18" t="s">
        <v>275</v>
      </c>
      <c r="H3808" s="18" t="s">
        <v>6302</v>
      </c>
      <c r="I3808" s="19" t="s">
        <v>6311</v>
      </c>
      <c r="J3808" s="18" t="s">
        <v>5904</v>
      </c>
      <c r="K3808" s="18" t="s">
        <v>12044</v>
      </c>
      <c r="L3808" s="18" t="s">
        <v>5901</v>
      </c>
      <c r="N3808" s="20">
        <v>45322</v>
      </c>
      <c r="O3808" s="18" t="s">
        <v>12045</v>
      </c>
      <c r="P3808" s="18" t="s">
        <v>12044</v>
      </c>
      <c r="Q3808" s="18" t="s">
        <v>11644</v>
      </c>
      <c r="T3808" s="18">
        <v>0</v>
      </c>
      <c r="U3808" s="18">
        <v>0</v>
      </c>
    </row>
    <row r="3809" spans="2:21" x14ac:dyDescent="0.4">
      <c r="B3809" s="18" t="s">
        <v>5926</v>
      </c>
      <c r="C3809" s="18" t="s">
        <v>11641</v>
      </c>
      <c r="D3809" s="18" t="s">
        <v>310</v>
      </c>
      <c r="E3809" s="19" t="s">
        <v>310</v>
      </c>
      <c r="F3809" s="18" t="s">
        <v>5935</v>
      </c>
      <c r="G3809" s="18" t="s">
        <v>275</v>
      </c>
      <c r="H3809" s="18" t="s">
        <v>6302</v>
      </c>
      <c r="I3809" s="19" t="s">
        <v>6311</v>
      </c>
      <c r="J3809" s="18" t="s">
        <v>5843</v>
      </c>
      <c r="K3809" s="18" t="s">
        <v>12046</v>
      </c>
      <c r="L3809" s="18" t="s">
        <v>5901</v>
      </c>
      <c r="N3809" s="20">
        <v>45322</v>
      </c>
      <c r="O3809" s="18" t="s">
        <v>12047</v>
      </c>
      <c r="P3809" s="18" t="s">
        <v>12046</v>
      </c>
      <c r="Q3809" s="18" t="s">
        <v>11644</v>
      </c>
      <c r="T3809" s="18">
        <v>0</v>
      </c>
      <c r="U3809" s="18">
        <v>0</v>
      </c>
    </row>
    <row r="3810" spans="2:21" x14ac:dyDescent="0.4">
      <c r="B3810" s="18" t="s">
        <v>5926</v>
      </c>
      <c r="C3810" s="18" t="s">
        <v>5910</v>
      </c>
      <c r="D3810" s="18" t="s">
        <v>310</v>
      </c>
      <c r="E3810" s="19" t="s">
        <v>310</v>
      </c>
      <c r="F3810" s="18" t="s">
        <v>5935</v>
      </c>
      <c r="G3810" s="18" t="s">
        <v>44</v>
      </c>
      <c r="H3810" s="18" t="s">
        <v>6333</v>
      </c>
      <c r="I3810" s="19" t="s">
        <v>6416</v>
      </c>
      <c r="J3810" s="18" t="s">
        <v>5899</v>
      </c>
      <c r="K3810" s="18" t="s">
        <v>14415</v>
      </c>
      <c r="L3810" s="18" t="s">
        <v>5901</v>
      </c>
      <c r="N3810" s="20">
        <v>45322</v>
      </c>
      <c r="O3810" s="18" t="s">
        <v>14416</v>
      </c>
      <c r="P3810" s="18" t="s">
        <v>14415</v>
      </c>
      <c r="Q3810" s="18" t="s">
        <v>11644</v>
      </c>
      <c r="R3810" s="18">
        <v>2.9</v>
      </c>
      <c r="T3810" s="18">
        <v>0</v>
      </c>
      <c r="U3810" s="18">
        <v>0</v>
      </c>
    </row>
    <row r="3811" spans="2:21" x14ac:dyDescent="0.4">
      <c r="B3811" s="18" t="s">
        <v>5926</v>
      </c>
      <c r="C3811" s="18" t="s">
        <v>5910</v>
      </c>
      <c r="D3811" s="18" t="s">
        <v>310</v>
      </c>
      <c r="E3811" s="19" t="s">
        <v>310</v>
      </c>
      <c r="F3811" s="18" t="s">
        <v>5935</v>
      </c>
      <c r="G3811" s="18" t="s">
        <v>44</v>
      </c>
      <c r="H3811" s="18" t="s">
        <v>6333</v>
      </c>
      <c r="I3811" s="19" t="s">
        <v>6416</v>
      </c>
      <c r="J3811" s="18" t="s">
        <v>5904</v>
      </c>
      <c r="K3811" s="18" t="s">
        <v>14413</v>
      </c>
      <c r="L3811" s="18" t="s">
        <v>5901</v>
      </c>
      <c r="N3811" s="20">
        <v>45322</v>
      </c>
      <c r="O3811" s="18" t="s">
        <v>14414</v>
      </c>
      <c r="P3811" s="18" t="s">
        <v>14413</v>
      </c>
      <c r="Q3811" s="18" t="s">
        <v>11644</v>
      </c>
      <c r="R3811" s="18">
        <v>2.9</v>
      </c>
      <c r="T3811" s="18">
        <v>0</v>
      </c>
      <c r="U3811" s="18">
        <v>0</v>
      </c>
    </row>
    <row r="3812" spans="2:21" x14ac:dyDescent="0.4">
      <c r="B3812" s="18" t="s">
        <v>5926</v>
      </c>
      <c r="C3812" s="18" t="s">
        <v>5910</v>
      </c>
      <c r="D3812" s="18" t="s">
        <v>310</v>
      </c>
      <c r="E3812" s="19" t="s">
        <v>310</v>
      </c>
      <c r="F3812" s="18" t="s">
        <v>5935</v>
      </c>
      <c r="G3812" s="18" t="s">
        <v>44</v>
      </c>
      <c r="H3812" s="18" t="s">
        <v>6333</v>
      </c>
      <c r="I3812" s="19" t="s">
        <v>6416</v>
      </c>
      <c r="J3812" s="18" t="s">
        <v>5843</v>
      </c>
      <c r="K3812" s="18" t="s">
        <v>14411</v>
      </c>
      <c r="L3812" s="18" t="s">
        <v>5901</v>
      </c>
      <c r="N3812" s="20">
        <v>45322</v>
      </c>
      <c r="O3812" s="18" t="s">
        <v>14412</v>
      </c>
      <c r="P3812" s="18" t="s">
        <v>14411</v>
      </c>
      <c r="Q3812" s="18" t="s">
        <v>11644</v>
      </c>
      <c r="R3812" s="18">
        <v>2.9</v>
      </c>
      <c r="T3812" s="18">
        <v>0</v>
      </c>
      <c r="U3812" s="18">
        <v>0</v>
      </c>
    </row>
    <row r="3813" spans="2:21" x14ac:dyDescent="0.4">
      <c r="B3813" s="18" t="s">
        <v>5926</v>
      </c>
      <c r="C3813" s="18" t="s">
        <v>5910</v>
      </c>
      <c r="D3813" s="18" t="s">
        <v>310</v>
      </c>
      <c r="E3813" s="19" t="s">
        <v>310</v>
      </c>
      <c r="F3813" s="18" t="s">
        <v>5896</v>
      </c>
      <c r="G3813" s="18" t="s">
        <v>275</v>
      </c>
      <c r="H3813" s="18" t="s">
        <v>6302</v>
      </c>
      <c r="I3813" s="19" t="s">
        <v>6406</v>
      </c>
      <c r="J3813" s="18" t="s">
        <v>5899</v>
      </c>
      <c r="K3813" s="18" t="s">
        <v>14421</v>
      </c>
      <c r="L3813" s="18" t="s">
        <v>5901</v>
      </c>
      <c r="N3813" s="20">
        <v>45322</v>
      </c>
      <c r="O3813" s="18" t="s">
        <v>14422</v>
      </c>
      <c r="P3813" s="18" t="s">
        <v>14421</v>
      </c>
      <c r="Q3813" s="18" t="s">
        <v>12025</v>
      </c>
      <c r="R3813" s="18">
        <v>1.5</v>
      </c>
      <c r="T3813" s="18">
        <v>0</v>
      </c>
      <c r="U3813" s="18">
        <v>0</v>
      </c>
    </row>
    <row r="3814" spans="2:21" x14ac:dyDescent="0.4">
      <c r="B3814" s="18" t="s">
        <v>5926</v>
      </c>
      <c r="C3814" s="18" t="s">
        <v>5910</v>
      </c>
      <c r="D3814" s="18" t="s">
        <v>310</v>
      </c>
      <c r="E3814" s="19" t="s">
        <v>310</v>
      </c>
      <c r="F3814" s="18" t="s">
        <v>5896</v>
      </c>
      <c r="G3814" s="18" t="s">
        <v>275</v>
      </c>
      <c r="H3814" s="18" t="s">
        <v>6302</v>
      </c>
      <c r="I3814" s="19" t="s">
        <v>6406</v>
      </c>
      <c r="J3814" s="18" t="s">
        <v>5904</v>
      </c>
      <c r="K3814" s="18" t="s">
        <v>14419</v>
      </c>
      <c r="L3814" s="18" t="s">
        <v>5901</v>
      </c>
      <c r="N3814" s="20">
        <v>45322</v>
      </c>
      <c r="O3814" s="18" t="s">
        <v>14420</v>
      </c>
      <c r="P3814" s="18" t="s">
        <v>14419</v>
      </c>
      <c r="Q3814" s="18" t="s">
        <v>12025</v>
      </c>
      <c r="R3814" s="18">
        <v>1.5</v>
      </c>
      <c r="T3814" s="18">
        <v>0</v>
      </c>
      <c r="U3814" s="18">
        <v>0</v>
      </c>
    </row>
    <row r="3815" spans="2:21" x14ac:dyDescent="0.4">
      <c r="B3815" s="18" t="s">
        <v>5926</v>
      </c>
      <c r="C3815" s="18" t="s">
        <v>5910</v>
      </c>
      <c r="D3815" s="18" t="s">
        <v>310</v>
      </c>
      <c r="E3815" s="19" t="s">
        <v>310</v>
      </c>
      <c r="F3815" s="18" t="s">
        <v>5896</v>
      </c>
      <c r="G3815" s="18" t="s">
        <v>275</v>
      </c>
      <c r="H3815" s="18" t="s">
        <v>6302</v>
      </c>
      <c r="I3815" s="19" t="s">
        <v>6406</v>
      </c>
      <c r="J3815" s="18" t="s">
        <v>5843</v>
      </c>
      <c r="K3815" s="18" t="s">
        <v>14417</v>
      </c>
      <c r="L3815" s="18" t="s">
        <v>5901</v>
      </c>
      <c r="N3815" s="20">
        <v>45322</v>
      </c>
      <c r="O3815" s="18" t="s">
        <v>14418</v>
      </c>
      <c r="P3815" s="18" t="s">
        <v>14417</v>
      </c>
      <c r="Q3815" s="18" t="s">
        <v>12025</v>
      </c>
      <c r="R3815" s="18">
        <v>1.5</v>
      </c>
      <c r="T3815" s="18">
        <v>0</v>
      </c>
      <c r="U3815" s="18">
        <v>0</v>
      </c>
    </row>
    <row r="3816" spans="2:21" x14ac:dyDescent="0.4">
      <c r="B3816" s="18" t="s">
        <v>5926</v>
      </c>
      <c r="C3816" s="18" t="s">
        <v>11641</v>
      </c>
      <c r="D3816" s="18" t="s">
        <v>310</v>
      </c>
      <c r="E3816" s="19" t="s">
        <v>310</v>
      </c>
      <c r="F3816" s="18" t="s">
        <v>5896</v>
      </c>
      <c r="G3816" s="18" t="s">
        <v>275</v>
      </c>
      <c r="H3816" s="18" t="s">
        <v>6302</v>
      </c>
      <c r="I3816" s="19" t="s">
        <v>6303</v>
      </c>
      <c r="J3816" s="18" t="s">
        <v>5899</v>
      </c>
      <c r="K3816" s="18" t="s">
        <v>12048</v>
      </c>
      <c r="L3816" s="18" t="s">
        <v>5901</v>
      </c>
      <c r="N3816" s="20">
        <v>45322</v>
      </c>
      <c r="O3816" s="18" t="s">
        <v>12049</v>
      </c>
      <c r="P3816" s="18" t="s">
        <v>12048</v>
      </c>
      <c r="Q3816" s="18" t="s">
        <v>12025</v>
      </c>
      <c r="T3816" s="18">
        <v>0</v>
      </c>
      <c r="U3816" s="18">
        <v>0</v>
      </c>
    </row>
    <row r="3817" spans="2:21" x14ac:dyDescent="0.4">
      <c r="B3817" s="18" t="s">
        <v>5926</v>
      </c>
      <c r="C3817" s="18" t="s">
        <v>11641</v>
      </c>
      <c r="D3817" s="18" t="s">
        <v>310</v>
      </c>
      <c r="E3817" s="19" t="s">
        <v>310</v>
      </c>
      <c r="F3817" s="18" t="s">
        <v>5896</v>
      </c>
      <c r="G3817" s="18" t="s">
        <v>275</v>
      </c>
      <c r="H3817" s="18" t="s">
        <v>6302</v>
      </c>
      <c r="I3817" s="19" t="s">
        <v>6303</v>
      </c>
      <c r="J3817" s="18" t="s">
        <v>5904</v>
      </c>
      <c r="K3817" s="18" t="s">
        <v>12050</v>
      </c>
      <c r="L3817" s="18" t="s">
        <v>5901</v>
      </c>
      <c r="N3817" s="20">
        <v>45322</v>
      </c>
      <c r="O3817" s="18" t="s">
        <v>12051</v>
      </c>
      <c r="P3817" s="18" t="s">
        <v>12050</v>
      </c>
      <c r="Q3817" s="18" t="s">
        <v>12025</v>
      </c>
      <c r="T3817" s="18">
        <v>0</v>
      </c>
      <c r="U3817" s="18">
        <v>0</v>
      </c>
    </row>
    <row r="3818" spans="2:21" x14ac:dyDescent="0.4">
      <c r="B3818" s="18" t="s">
        <v>5926</v>
      </c>
      <c r="C3818" s="18" t="s">
        <v>11641</v>
      </c>
      <c r="D3818" s="18" t="s">
        <v>310</v>
      </c>
      <c r="E3818" s="19" t="s">
        <v>310</v>
      </c>
      <c r="F3818" s="18" t="s">
        <v>5896</v>
      </c>
      <c r="G3818" s="18" t="s">
        <v>275</v>
      </c>
      <c r="H3818" s="18" t="s">
        <v>6302</v>
      </c>
      <c r="I3818" s="19" t="s">
        <v>6303</v>
      </c>
      <c r="J3818" s="18" t="s">
        <v>5843</v>
      </c>
      <c r="K3818" s="18" t="s">
        <v>12052</v>
      </c>
      <c r="L3818" s="18" t="s">
        <v>5901</v>
      </c>
      <c r="N3818" s="20">
        <v>45322</v>
      </c>
      <c r="O3818" s="18" t="s">
        <v>12053</v>
      </c>
      <c r="P3818" s="18" t="s">
        <v>12052</v>
      </c>
      <c r="Q3818" s="18" t="s">
        <v>12025</v>
      </c>
      <c r="T3818" s="18">
        <v>0</v>
      </c>
      <c r="U3818" s="18">
        <v>0</v>
      </c>
    </row>
    <row r="3819" spans="2:21" x14ac:dyDescent="0.4">
      <c r="B3819" s="18" t="s">
        <v>5926</v>
      </c>
      <c r="C3819" s="18" t="s">
        <v>11641</v>
      </c>
      <c r="D3819" s="18" t="s">
        <v>310</v>
      </c>
      <c r="E3819" s="19" t="s">
        <v>310</v>
      </c>
      <c r="F3819" s="18" t="s">
        <v>5896</v>
      </c>
      <c r="G3819" s="18" t="s">
        <v>275</v>
      </c>
      <c r="H3819" s="18" t="s">
        <v>6302</v>
      </c>
      <c r="I3819" s="19" t="s">
        <v>6311</v>
      </c>
      <c r="J3819" s="18" t="s">
        <v>5899</v>
      </c>
      <c r="K3819" s="18" t="s">
        <v>12054</v>
      </c>
      <c r="L3819" s="18" t="s">
        <v>5901</v>
      </c>
      <c r="N3819" s="20">
        <v>45322</v>
      </c>
      <c r="O3819" s="18" t="s">
        <v>12055</v>
      </c>
      <c r="P3819" s="18" t="s">
        <v>12054</v>
      </c>
      <c r="Q3819" s="18" t="s">
        <v>12025</v>
      </c>
      <c r="T3819" s="18">
        <v>0</v>
      </c>
      <c r="U3819" s="18">
        <v>0</v>
      </c>
    </row>
    <row r="3820" spans="2:21" x14ac:dyDescent="0.4">
      <c r="B3820" s="18" t="s">
        <v>5926</v>
      </c>
      <c r="C3820" s="18" t="s">
        <v>11641</v>
      </c>
      <c r="D3820" s="18" t="s">
        <v>310</v>
      </c>
      <c r="E3820" s="19" t="s">
        <v>310</v>
      </c>
      <c r="F3820" s="18" t="s">
        <v>5896</v>
      </c>
      <c r="G3820" s="18" t="s">
        <v>275</v>
      </c>
      <c r="H3820" s="18" t="s">
        <v>6302</v>
      </c>
      <c r="I3820" s="19" t="s">
        <v>6311</v>
      </c>
      <c r="J3820" s="18" t="s">
        <v>5904</v>
      </c>
      <c r="K3820" s="18" t="s">
        <v>12056</v>
      </c>
      <c r="L3820" s="18" t="s">
        <v>5901</v>
      </c>
      <c r="N3820" s="20">
        <v>45322</v>
      </c>
      <c r="O3820" s="18" t="s">
        <v>12057</v>
      </c>
      <c r="P3820" s="18" t="s">
        <v>12056</v>
      </c>
      <c r="Q3820" s="18" t="s">
        <v>12025</v>
      </c>
      <c r="T3820" s="18">
        <v>0</v>
      </c>
      <c r="U3820" s="18">
        <v>0</v>
      </c>
    </row>
    <row r="3821" spans="2:21" x14ac:dyDescent="0.4">
      <c r="B3821" s="18" t="s">
        <v>5926</v>
      </c>
      <c r="C3821" s="18" t="s">
        <v>11641</v>
      </c>
      <c r="D3821" s="18" t="s">
        <v>310</v>
      </c>
      <c r="E3821" s="19" t="s">
        <v>310</v>
      </c>
      <c r="F3821" s="18" t="s">
        <v>5896</v>
      </c>
      <c r="G3821" s="18" t="s">
        <v>275</v>
      </c>
      <c r="H3821" s="18" t="s">
        <v>6302</v>
      </c>
      <c r="I3821" s="19" t="s">
        <v>6311</v>
      </c>
      <c r="J3821" s="18" t="s">
        <v>5843</v>
      </c>
      <c r="K3821" s="18" t="s">
        <v>12058</v>
      </c>
      <c r="L3821" s="18" t="s">
        <v>5901</v>
      </c>
      <c r="N3821" s="20">
        <v>45322</v>
      </c>
      <c r="O3821" s="18" t="s">
        <v>12059</v>
      </c>
      <c r="P3821" s="18" t="s">
        <v>12058</v>
      </c>
      <c r="Q3821" s="18" t="s">
        <v>12025</v>
      </c>
      <c r="T3821" s="18">
        <v>0</v>
      </c>
      <c r="U3821" s="18">
        <v>0</v>
      </c>
    </row>
    <row r="3822" spans="2:21" x14ac:dyDescent="0.4">
      <c r="B3822" s="18" t="s">
        <v>5926</v>
      </c>
      <c r="C3822" s="18" t="s">
        <v>5910</v>
      </c>
      <c r="D3822" s="18" t="s">
        <v>310</v>
      </c>
      <c r="E3822" s="19" t="s">
        <v>310</v>
      </c>
      <c r="F3822" s="18" t="s">
        <v>5896</v>
      </c>
      <c r="G3822" s="18" t="s">
        <v>44</v>
      </c>
      <c r="H3822" s="18" t="s">
        <v>6333</v>
      </c>
      <c r="I3822" s="19" t="s">
        <v>6416</v>
      </c>
      <c r="J3822" s="18" t="s">
        <v>5899</v>
      </c>
      <c r="K3822" s="18" t="s">
        <v>14427</v>
      </c>
      <c r="L3822" s="18" t="s">
        <v>5901</v>
      </c>
      <c r="N3822" s="20">
        <v>45322</v>
      </c>
      <c r="O3822" s="18" t="s">
        <v>14428</v>
      </c>
      <c r="P3822" s="18" t="s">
        <v>14427</v>
      </c>
      <c r="Q3822" s="18" t="s">
        <v>12025</v>
      </c>
      <c r="R3822" s="18">
        <v>2.9</v>
      </c>
      <c r="T3822" s="18">
        <v>0</v>
      </c>
      <c r="U3822" s="18">
        <v>0</v>
      </c>
    </row>
    <row r="3823" spans="2:21" x14ac:dyDescent="0.4">
      <c r="B3823" s="18" t="s">
        <v>5926</v>
      </c>
      <c r="C3823" s="18" t="s">
        <v>5910</v>
      </c>
      <c r="D3823" s="18" t="s">
        <v>310</v>
      </c>
      <c r="E3823" s="19" t="s">
        <v>310</v>
      </c>
      <c r="F3823" s="18" t="s">
        <v>5896</v>
      </c>
      <c r="G3823" s="18" t="s">
        <v>44</v>
      </c>
      <c r="H3823" s="18" t="s">
        <v>6333</v>
      </c>
      <c r="I3823" s="19" t="s">
        <v>6416</v>
      </c>
      <c r="J3823" s="18" t="s">
        <v>5904</v>
      </c>
      <c r="K3823" s="18" t="s">
        <v>14425</v>
      </c>
      <c r="L3823" s="18" t="s">
        <v>5901</v>
      </c>
      <c r="N3823" s="20">
        <v>45322</v>
      </c>
      <c r="O3823" s="18" t="s">
        <v>14426</v>
      </c>
      <c r="P3823" s="18" t="s">
        <v>14425</v>
      </c>
      <c r="Q3823" s="18" t="s">
        <v>12025</v>
      </c>
      <c r="R3823" s="18">
        <v>2.9</v>
      </c>
      <c r="T3823" s="18">
        <v>0</v>
      </c>
      <c r="U3823" s="18">
        <v>0</v>
      </c>
    </row>
    <row r="3824" spans="2:21" x14ac:dyDescent="0.4">
      <c r="B3824" s="18" t="s">
        <v>5926</v>
      </c>
      <c r="C3824" s="18" t="s">
        <v>5910</v>
      </c>
      <c r="D3824" s="18" t="s">
        <v>310</v>
      </c>
      <c r="E3824" s="19" t="s">
        <v>310</v>
      </c>
      <c r="F3824" s="18" t="s">
        <v>5896</v>
      </c>
      <c r="G3824" s="18" t="s">
        <v>44</v>
      </c>
      <c r="H3824" s="18" t="s">
        <v>6333</v>
      </c>
      <c r="I3824" s="19" t="s">
        <v>6416</v>
      </c>
      <c r="J3824" s="18" t="s">
        <v>5843</v>
      </c>
      <c r="K3824" s="18" t="s">
        <v>14423</v>
      </c>
      <c r="L3824" s="18" t="s">
        <v>5901</v>
      </c>
      <c r="N3824" s="20">
        <v>45322</v>
      </c>
      <c r="O3824" s="18" t="s">
        <v>14424</v>
      </c>
      <c r="P3824" s="18" t="s">
        <v>14423</v>
      </c>
      <c r="Q3824" s="18" t="s">
        <v>12025</v>
      </c>
      <c r="R3824" s="18">
        <v>2.9</v>
      </c>
      <c r="T3824" s="18">
        <v>0</v>
      </c>
      <c r="U3824" s="18">
        <v>0</v>
      </c>
    </row>
    <row r="3825" spans="2:21" x14ac:dyDescent="0.4">
      <c r="B3825" s="28" t="s">
        <v>5926</v>
      </c>
      <c r="C3825" s="28" t="s">
        <v>5893</v>
      </c>
      <c r="D3825" s="28" t="s">
        <v>776</v>
      </c>
      <c r="E3825" s="29" t="s">
        <v>776</v>
      </c>
      <c r="F3825" s="28" t="s">
        <v>5935</v>
      </c>
      <c r="G3825" s="28" t="s">
        <v>275</v>
      </c>
      <c r="H3825" s="28" t="s">
        <v>6302</v>
      </c>
      <c r="I3825" s="29" t="s">
        <v>6303</v>
      </c>
      <c r="J3825" s="28" t="s">
        <v>5899</v>
      </c>
      <c r="K3825" s="28" t="s">
        <v>7742</v>
      </c>
      <c r="L3825" s="28" t="s">
        <v>5901</v>
      </c>
      <c r="M3825" s="29"/>
      <c r="N3825" s="30">
        <v>45322</v>
      </c>
      <c r="O3825" s="28" t="s">
        <v>7743</v>
      </c>
      <c r="P3825" s="18" t="s">
        <v>7742</v>
      </c>
      <c r="Q3825" s="18" t="s">
        <v>7701</v>
      </c>
      <c r="T3825" s="18">
        <v>0</v>
      </c>
      <c r="U3825" s="18">
        <v>0</v>
      </c>
    </row>
    <row r="3826" spans="2:21" x14ac:dyDescent="0.4">
      <c r="B3826" s="28" t="s">
        <v>5926</v>
      </c>
      <c r="C3826" s="28" t="s">
        <v>5893</v>
      </c>
      <c r="D3826" s="28" t="s">
        <v>776</v>
      </c>
      <c r="E3826" s="29" t="s">
        <v>776</v>
      </c>
      <c r="F3826" s="28" t="s">
        <v>5935</v>
      </c>
      <c r="G3826" s="28" t="s">
        <v>275</v>
      </c>
      <c r="H3826" s="28" t="s">
        <v>6302</v>
      </c>
      <c r="I3826" s="29" t="s">
        <v>6303</v>
      </c>
      <c r="J3826" s="28" t="s">
        <v>5904</v>
      </c>
      <c r="K3826" s="28" t="s">
        <v>7744</v>
      </c>
      <c r="L3826" s="28" t="s">
        <v>5901</v>
      </c>
      <c r="M3826" s="29"/>
      <c r="N3826" s="30">
        <v>45322</v>
      </c>
      <c r="O3826" s="28" t="s">
        <v>7745</v>
      </c>
      <c r="P3826" s="18" t="s">
        <v>7744</v>
      </c>
      <c r="Q3826" s="18" t="s">
        <v>7701</v>
      </c>
      <c r="T3826" s="18">
        <v>0</v>
      </c>
      <c r="U3826" s="18">
        <v>0</v>
      </c>
    </row>
    <row r="3827" spans="2:21" x14ac:dyDescent="0.4">
      <c r="B3827" s="28" t="s">
        <v>5926</v>
      </c>
      <c r="C3827" s="28" t="s">
        <v>5893</v>
      </c>
      <c r="D3827" s="28" t="s">
        <v>776</v>
      </c>
      <c r="E3827" s="29" t="s">
        <v>776</v>
      </c>
      <c r="F3827" s="28" t="s">
        <v>5935</v>
      </c>
      <c r="G3827" s="28" t="s">
        <v>275</v>
      </c>
      <c r="H3827" s="28" t="s">
        <v>6302</v>
      </c>
      <c r="I3827" s="29" t="s">
        <v>6303</v>
      </c>
      <c r="J3827" s="28" t="s">
        <v>5843</v>
      </c>
      <c r="K3827" s="28" t="s">
        <v>7746</v>
      </c>
      <c r="L3827" s="28" t="s">
        <v>5901</v>
      </c>
      <c r="M3827" s="29"/>
      <c r="N3827" s="30">
        <v>45322</v>
      </c>
      <c r="O3827" s="28" t="s">
        <v>7747</v>
      </c>
      <c r="P3827" s="18" t="s">
        <v>7746</v>
      </c>
      <c r="Q3827" s="18" t="s">
        <v>7701</v>
      </c>
      <c r="T3827" s="18">
        <v>0</v>
      </c>
      <c r="U3827" s="18">
        <v>0</v>
      </c>
    </row>
    <row r="3828" spans="2:21" x14ac:dyDescent="0.4">
      <c r="B3828" s="28" t="s">
        <v>5926</v>
      </c>
      <c r="C3828" s="28" t="s">
        <v>5893</v>
      </c>
      <c r="D3828" s="28" t="s">
        <v>776</v>
      </c>
      <c r="E3828" s="29" t="s">
        <v>776</v>
      </c>
      <c r="F3828" s="28" t="s">
        <v>5935</v>
      </c>
      <c r="G3828" s="28" t="s">
        <v>275</v>
      </c>
      <c r="H3828" s="28" t="s">
        <v>6302</v>
      </c>
      <c r="I3828" s="29" t="s">
        <v>6311</v>
      </c>
      <c r="J3828" s="28" t="s">
        <v>5899</v>
      </c>
      <c r="K3828" s="28" t="s">
        <v>7748</v>
      </c>
      <c r="L3828" s="28" t="s">
        <v>5901</v>
      </c>
      <c r="M3828" s="29"/>
      <c r="N3828" s="30">
        <v>45322</v>
      </c>
      <c r="O3828" s="28" t="s">
        <v>7749</v>
      </c>
      <c r="P3828" s="18" t="s">
        <v>7748</v>
      </c>
      <c r="Q3828" s="18" t="s">
        <v>7701</v>
      </c>
      <c r="T3828" s="18">
        <v>0</v>
      </c>
      <c r="U3828" s="18">
        <v>0</v>
      </c>
    </row>
    <row r="3829" spans="2:21" x14ac:dyDescent="0.4">
      <c r="B3829" s="28" t="s">
        <v>5926</v>
      </c>
      <c r="C3829" s="28" t="s">
        <v>5893</v>
      </c>
      <c r="D3829" s="28" t="s">
        <v>776</v>
      </c>
      <c r="E3829" s="29" t="s">
        <v>776</v>
      </c>
      <c r="F3829" s="28" t="s">
        <v>5935</v>
      </c>
      <c r="G3829" s="28" t="s">
        <v>275</v>
      </c>
      <c r="H3829" s="28" t="s">
        <v>6302</v>
      </c>
      <c r="I3829" s="29" t="s">
        <v>6311</v>
      </c>
      <c r="J3829" s="28" t="s">
        <v>5904</v>
      </c>
      <c r="K3829" s="28" t="s">
        <v>7750</v>
      </c>
      <c r="L3829" s="28" t="s">
        <v>5901</v>
      </c>
      <c r="M3829" s="29"/>
      <c r="N3829" s="30">
        <v>45322</v>
      </c>
      <c r="O3829" s="28" t="s">
        <v>7751</v>
      </c>
      <c r="P3829" s="18" t="s">
        <v>7750</v>
      </c>
      <c r="Q3829" s="18" t="s">
        <v>7701</v>
      </c>
      <c r="T3829" s="18">
        <v>0</v>
      </c>
      <c r="U3829" s="18">
        <v>0</v>
      </c>
    </row>
    <row r="3830" spans="2:21" x14ac:dyDescent="0.4">
      <c r="B3830" s="28" t="s">
        <v>5926</v>
      </c>
      <c r="C3830" s="28" t="s">
        <v>5893</v>
      </c>
      <c r="D3830" s="28" t="s">
        <v>776</v>
      </c>
      <c r="E3830" s="29" t="s">
        <v>776</v>
      </c>
      <c r="F3830" s="28" t="s">
        <v>5935</v>
      </c>
      <c r="G3830" s="28" t="s">
        <v>275</v>
      </c>
      <c r="H3830" s="28" t="s">
        <v>6302</v>
      </c>
      <c r="I3830" s="29" t="s">
        <v>6311</v>
      </c>
      <c r="J3830" s="28" t="s">
        <v>5843</v>
      </c>
      <c r="K3830" s="28" t="s">
        <v>7752</v>
      </c>
      <c r="L3830" s="28" t="s">
        <v>5901</v>
      </c>
      <c r="M3830" s="29"/>
      <c r="N3830" s="30">
        <v>45322</v>
      </c>
      <c r="O3830" s="28" t="s">
        <v>7753</v>
      </c>
      <c r="P3830" s="18" t="s">
        <v>7752</v>
      </c>
      <c r="Q3830" s="18" t="s">
        <v>7701</v>
      </c>
      <c r="T3830" s="18">
        <v>0</v>
      </c>
      <c r="U3830" s="18">
        <v>0</v>
      </c>
    </row>
    <row r="3831" spans="2:21" x14ac:dyDescent="0.4">
      <c r="B3831" s="28" t="s">
        <v>5926</v>
      </c>
      <c r="C3831" s="28" t="s">
        <v>5893</v>
      </c>
      <c r="D3831" s="28" t="s">
        <v>776</v>
      </c>
      <c r="E3831" s="29" t="s">
        <v>776</v>
      </c>
      <c r="F3831" s="28" t="s">
        <v>5935</v>
      </c>
      <c r="G3831" s="28" t="s">
        <v>39</v>
      </c>
      <c r="H3831" s="28" t="s">
        <v>6318</v>
      </c>
      <c r="I3831" s="29" t="s">
        <v>6319</v>
      </c>
      <c r="J3831" s="28" t="s">
        <v>5899</v>
      </c>
      <c r="K3831" s="28" t="s">
        <v>7754</v>
      </c>
      <c r="L3831" s="28" t="s">
        <v>5901</v>
      </c>
      <c r="M3831" s="29"/>
      <c r="N3831" s="30">
        <v>45322</v>
      </c>
      <c r="O3831" s="28" t="s">
        <v>7755</v>
      </c>
      <c r="P3831" s="18" t="s">
        <v>7754</v>
      </c>
      <c r="Q3831" s="18" t="s">
        <v>7701</v>
      </c>
      <c r="T3831" s="18">
        <v>0</v>
      </c>
      <c r="U3831" s="18">
        <v>0</v>
      </c>
    </row>
    <row r="3832" spans="2:21" x14ac:dyDescent="0.4">
      <c r="B3832" s="28" t="s">
        <v>5926</v>
      </c>
      <c r="C3832" s="28" t="s">
        <v>5893</v>
      </c>
      <c r="D3832" s="28" t="s">
        <v>776</v>
      </c>
      <c r="E3832" s="29" t="s">
        <v>776</v>
      </c>
      <c r="F3832" s="28" t="s">
        <v>5935</v>
      </c>
      <c r="G3832" s="28" t="s">
        <v>39</v>
      </c>
      <c r="H3832" s="28" t="s">
        <v>6318</v>
      </c>
      <c r="I3832" s="29" t="s">
        <v>6319</v>
      </c>
      <c r="J3832" s="28" t="s">
        <v>5904</v>
      </c>
      <c r="K3832" s="28" t="s">
        <v>7756</v>
      </c>
      <c r="L3832" s="28" t="s">
        <v>5901</v>
      </c>
      <c r="M3832" s="29"/>
      <c r="N3832" s="30">
        <v>45322</v>
      </c>
      <c r="O3832" s="28" t="s">
        <v>7757</v>
      </c>
      <c r="P3832" s="18" t="s">
        <v>7756</v>
      </c>
      <c r="Q3832" s="18" t="s">
        <v>7701</v>
      </c>
      <c r="T3832" s="18">
        <v>0</v>
      </c>
      <c r="U3832" s="18">
        <v>0</v>
      </c>
    </row>
    <row r="3833" spans="2:21" x14ac:dyDescent="0.4">
      <c r="B3833" s="28" t="s">
        <v>5926</v>
      </c>
      <c r="C3833" s="28" t="s">
        <v>5893</v>
      </c>
      <c r="D3833" s="28" t="s">
        <v>776</v>
      </c>
      <c r="E3833" s="29" t="s">
        <v>776</v>
      </c>
      <c r="F3833" s="28" t="s">
        <v>5935</v>
      </c>
      <c r="G3833" s="28" t="s">
        <v>39</v>
      </c>
      <c r="H3833" s="28" t="s">
        <v>6318</v>
      </c>
      <c r="I3833" s="29" t="s">
        <v>6319</v>
      </c>
      <c r="J3833" s="28" t="s">
        <v>5843</v>
      </c>
      <c r="K3833" s="28" t="s">
        <v>7758</v>
      </c>
      <c r="L3833" s="28" t="s">
        <v>5901</v>
      </c>
      <c r="M3833" s="29"/>
      <c r="N3833" s="30">
        <v>45322</v>
      </c>
      <c r="O3833" s="28" t="s">
        <v>7759</v>
      </c>
      <c r="P3833" s="18" t="s">
        <v>7758</v>
      </c>
      <c r="Q3833" s="18" t="s">
        <v>7701</v>
      </c>
      <c r="T3833" s="18">
        <v>0</v>
      </c>
      <c r="U3833" s="18">
        <v>0</v>
      </c>
    </row>
    <row r="3834" spans="2:21" x14ac:dyDescent="0.4">
      <c r="B3834" s="28" t="s">
        <v>5926</v>
      </c>
      <c r="C3834" s="28" t="s">
        <v>5893</v>
      </c>
      <c r="D3834" s="28" t="s">
        <v>776</v>
      </c>
      <c r="E3834" s="29" t="s">
        <v>776</v>
      </c>
      <c r="F3834" s="28" t="s">
        <v>5935</v>
      </c>
      <c r="G3834" s="28" t="s">
        <v>39</v>
      </c>
      <c r="H3834" s="28" t="s">
        <v>6318</v>
      </c>
      <c r="I3834" s="29" t="s">
        <v>6326</v>
      </c>
      <c r="J3834" s="28" t="s">
        <v>5899</v>
      </c>
      <c r="K3834" s="28" t="s">
        <v>7760</v>
      </c>
      <c r="L3834" s="28" t="s">
        <v>5901</v>
      </c>
      <c r="M3834" s="29"/>
      <c r="N3834" s="30">
        <v>45322</v>
      </c>
      <c r="O3834" s="28" t="s">
        <v>7761</v>
      </c>
      <c r="P3834" s="18" t="s">
        <v>7760</v>
      </c>
      <c r="Q3834" s="18" t="s">
        <v>7701</v>
      </c>
      <c r="T3834" s="18">
        <v>0</v>
      </c>
      <c r="U3834" s="18">
        <v>0</v>
      </c>
    </row>
    <row r="3835" spans="2:21" x14ac:dyDescent="0.4">
      <c r="B3835" s="28" t="s">
        <v>5926</v>
      </c>
      <c r="C3835" s="28" t="s">
        <v>5893</v>
      </c>
      <c r="D3835" s="28" t="s">
        <v>776</v>
      </c>
      <c r="E3835" s="29" t="s">
        <v>776</v>
      </c>
      <c r="F3835" s="28" t="s">
        <v>5935</v>
      </c>
      <c r="G3835" s="28" t="s">
        <v>39</v>
      </c>
      <c r="H3835" s="28" t="s">
        <v>6318</v>
      </c>
      <c r="I3835" s="29" t="s">
        <v>6326</v>
      </c>
      <c r="J3835" s="28" t="s">
        <v>5904</v>
      </c>
      <c r="K3835" s="28" t="s">
        <v>7762</v>
      </c>
      <c r="L3835" s="28" t="s">
        <v>5901</v>
      </c>
      <c r="M3835" s="29"/>
      <c r="N3835" s="30">
        <v>45322</v>
      </c>
      <c r="O3835" s="28" t="s">
        <v>7763</v>
      </c>
      <c r="P3835" s="18" t="s">
        <v>7762</v>
      </c>
      <c r="Q3835" s="18" t="s">
        <v>7701</v>
      </c>
      <c r="T3835" s="18">
        <v>0</v>
      </c>
      <c r="U3835" s="18">
        <v>0</v>
      </c>
    </row>
    <row r="3836" spans="2:21" x14ac:dyDescent="0.4">
      <c r="B3836" s="28" t="s">
        <v>5926</v>
      </c>
      <c r="C3836" s="28" t="s">
        <v>5893</v>
      </c>
      <c r="D3836" s="28" t="s">
        <v>776</v>
      </c>
      <c r="E3836" s="29" t="s">
        <v>776</v>
      </c>
      <c r="F3836" s="28" t="s">
        <v>5935</v>
      </c>
      <c r="G3836" s="28" t="s">
        <v>39</v>
      </c>
      <c r="H3836" s="28" t="s">
        <v>6318</v>
      </c>
      <c r="I3836" s="29" t="s">
        <v>6326</v>
      </c>
      <c r="J3836" s="28" t="s">
        <v>5843</v>
      </c>
      <c r="K3836" s="28" t="s">
        <v>7764</v>
      </c>
      <c r="L3836" s="28" t="s">
        <v>5901</v>
      </c>
      <c r="M3836" s="29"/>
      <c r="N3836" s="30">
        <v>45322</v>
      </c>
      <c r="O3836" s="28" t="s">
        <v>7765</v>
      </c>
      <c r="P3836" s="18" t="s">
        <v>7764</v>
      </c>
      <c r="Q3836" s="18" t="s">
        <v>7701</v>
      </c>
      <c r="T3836" s="18">
        <v>0</v>
      </c>
      <c r="U3836" s="18">
        <v>0</v>
      </c>
    </row>
    <row r="3837" spans="2:21" x14ac:dyDescent="0.4">
      <c r="B3837" s="28" t="s">
        <v>5926</v>
      </c>
      <c r="C3837" s="28" t="s">
        <v>5893</v>
      </c>
      <c r="D3837" s="28" t="s">
        <v>776</v>
      </c>
      <c r="E3837" s="29" t="s">
        <v>776</v>
      </c>
      <c r="F3837" s="28" t="s">
        <v>5935</v>
      </c>
      <c r="G3837" s="28" t="s">
        <v>44</v>
      </c>
      <c r="H3837" s="28" t="s">
        <v>6333</v>
      </c>
      <c r="I3837" s="29" t="s">
        <v>6334</v>
      </c>
      <c r="J3837" s="28" t="s">
        <v>5899</v>
      </c>
      <c r="K3837" s="28" t="s">
        <v>7766</v>
      </c>
      <c r="L3837" s="28" t="s">
        <v>5901</v>
      </c>
      <c r="M3837" s="29"/>
      <c r="N3837" s="30">
        <v>45322</v>
      </c>
      <c r="O3837" s="28" t="s">
        <v>7767</v>
      </c>
      <c r="P3837" s="18" t="s">
        <v>7766</v>
      </c>
      <c r="Q3837" s="18" t="s">
        <v>7701</v>
      </c>
      <c r="T3837" s="18">
        <v>0</v>
      </c>
      <c r="U3837" s="18">
        <v>0</v>
      </c>
    </row>
    <row r="3838" spans="2:21" x14ac:dyDescent="0.4">
      <c r="B3838" s="28" t="s">
        <v>5926</v>
      </c>
      <c r="C3838" s="28" t="s">
        <v>5893</v>
      </c>
      <c r="D3838" s="28" t="s">
        <v>776</v>
      </c>
      <c r="E3838" s="29" t="s">
        <v>776</v>
      </c>
      <c r="F3838" s="28" t="s">
        <v>5935</v>
      </c>
      <c r="G3838" s="28" t="s">
        <v>44</v>
      </c>
      <c r="H3838" s="28" t="s">
        <v>6333</v>
      </c>
      <c r="I3838" s="29" t="s">
        <v>6334</v>
      </c>
      <c r="J3838" s="28" t="s">
        <v>5904</v>
      </c>
      <c r="K3838" s="28" t="s">
        <v>7768</v>
      </c>
      <c r="L3838" s="28" t="s">
        <v>5901</v>
      </c>
      <c r="M3838" s="29"/>
      <c r="N3838" s="30">
        <v>45322</v>
      </c>
      <c r="O3838" s="28" t="s">
        <v>7769</v>
      </c>
      <c r="P3838" s="18" t="s">
        <v>7768</v>
      </c>
      <c r="Q3838" s="18" t="s">
        <v>7701</v>
      </c>
      <c r="T3838" s="18">
        <v>0</v>
      </c>
      <c r="U3838" s="18">
        <v>0</v>
      </c>
    </row>
    <row r="3839" spans="2:21" x14ac:dyDescent="0.4">
      <c r="B3839" s="28" t="s">
        <v>5926</v>
      </c>
      <c r="C3839" s="28" t="s">
        <v>5893</v>
      </c>
      <c r="D3839" s="28" t="s">
        <v>776</v>
      </c>
      <c r="E3839" s="29" t="s">
        <v>776</v>
      </c>
      <c r="F3839" s="28" t="s">
        <v>5935</v>
      </c>
      <c r="G3839" s="28" t="s">
        <v>44</v>
      </c>
      <c r="H3839" s="28" t="s">
        <v>6333</v>
      </c>
      <c r="I3839" s="29" t="s">
        <v>6334</v>
      </c>
      <c r="J3839" s="28" t="s">
        <v>5843</v>
      </c>
      <c r="K3839" s="28" t="s">
        <v>7770</v>
      </c>
      <c r="L3839" s="28" t="s">
        <v>5901</v>
      </c>
      <c r="M3839" s="29"/>
      <c r="N3839" s="30">
        <v>45322</v>
      </c>
      <c r="O3839" s="28" t="s">
        <v>7771</v>
      </c>
      <c r="P3839" s="18" t="s">
        <v>7770</v>
      </c>
      <c r="Q3839" s="18" t="s">
        <v>7701</v>
      </c>
      <c r="T3839" s="18">
        <v>0</v>
      </c>
      <c r="U3839" s="18">
        <v>0</v>
      </c>
    </row>
    <row r="3840" spans="2:21" x14ac:dyDescent="0.4">
      <c r="B3840" s="28" t="s">
        <v>5926</v>
      </c>
      <c r="C3840" s="28" t="s">
        <v>5893</v>
      </c>
      <c r="D3840" s="28" t="s">
        <v>776</v>
      </c>
      <c r="E3840" s="29" t="s">
        <v>776</v>
      </c>
      <c r="F3840" s="28" t="s">
        <v>5935</v>
      </c>
      <c r="G3840" s="28" t="s">
        <v>44</v>
      </c>
      <c r="H3840" s="28" t="s">
        <v>6333</v>
      </c>
      <c r="I3840" s="29" t="s">
        <v>6341</v>
      </c>
      <c r="J3840" s="28" t="s">
        <v>5899</v>
      </c>
      <c r="K3840" s="28" t="s">
        <v>7772</v>
      </c>
      <c r="L3840" s="28" t="s">
        <v>5901</v>
      </c>
      <c r="M3840" s="29"/>
      <c r="N3840" s="30">
        <v>45322</v>
      </c>
      <c r="O3840" s="28" t="s">
        <v>7773</v>
      </c>
      <c r="P3840" s="18" t="s">
        <v>7772</v>
      </c>
      <c r="Q3840" s="18" t="s">
        <v>7701</v>
      </c>
      <c r="T3840" s="18">
        <v>0</v>
      </c>
      <c r="U3840" s="18">
        <v>0</v>
      </c>
    </row>
    <row r="3841" spans="2:21" x14ac:dyDescent="0.4">
      <c r="B3841" s="28" t="s">
        <v>5926</v>
      </c>
      <c r="C3841" s="28" t="s">
        <v>5893</v>
      </c>
      <c r="D3841" s="28" t="s">
        <v>776</v>
      </c>
      <c r="E3841" s="29" t="s">
        <v>776</v>
      </c>
      <c r="F3841" s="28" t="s">
        <v>5935</v>
      </c>
      <c r="G3841" s="28" t="s">
        <v>44</v>
      </c>
      <c r="H3841" s="28" t="s">
        <v>6333</v>
      </c>
      <c r="I3841" s="29" t="s">
        <v>6341</v>
      </c>
      <c r="J3841" s="28" t="s">
        <v>5904</v>
      </c>
      <c r="K3841" s="28" t="s">
        <v>7774</v>
      </c>
      <c r="L3841" s="28" t="s">
        <v>5901</v>
      </c>
      <c r="M3841" s="29"/>
      <c r="N3841" s="30">
        <v>45322</v>
      </c>
      <c r="O3841" s="28" t="s">
        <v>7775</v>
      </c>
      <c r="P3841" s="18" t="s">
        <v>7774</v>
      </c>
      <c r="Q3841" s="18" t="s">
        <v>7701</v>
      </c>
      <c r="T3841" s="18">
        <v>0</v>
      </c>
      <c r="U3841" s="18">
        <v>0</v>
      </c>
    </row>
    <row r="3842" spans="2:21" x14ac:dyDescent="0.4">
      <c r="B3842" s="28" t="s">
        <v>5926</v>
      </c>
      <c r="C3842" s="28" t="s">
        <v>5893</v>
      </c>
      <c r="D3842" s="28" t="s">
        <v>776</v>
      </c>
      <c r="E3842" s="29" t="s">
        <v>776</v>
      </c>
      <c r="F3842" s="28" t="s">
        <v>5935</v>
      </c>
      <c r="G3842" s="28" t="s">
        <v>44</v>
      </c>
      <c r="H3842" s="28" t="s">
        <v>6333</v>
      </c>
      <c r="I3842" s="29" t="s">
        <v>6341</v>
      </c>
      <c r="J3842" s="28" t="s">
        <v>5843</v>
      </c>
      <c r="K3842" s="28" t="s">
        <v>7776</v>
      </c>
      <c r="L3842" s="28" t="s">
        <v>5901</v>
      </c>
      <c r="M3842" s="29"/>
      <c r="N3842" s="30">
        <v>45322</v>
      </c>
      <c r="O3842" s="28" t="s">
        <v>7777</v>
      </c>
      <c r="P3842" s="18" t="s">
        <v>7776</v>
      </c>
      <c r="Q3842" s="18" t="s">
        <v>7701</v>
      </c>
      <c r="T3842" s="18">
        <v>0</v>
      </c>
      <c r="U3842" s="18">
        <v>0</v>
      </c>
    </row>
    <row r="3843" spans="2:21" x14ac:dyDescent="0.4">
      <c r="B3843" s="28" t="s">
        <v>5926</v>
      </c>
      <c r="C3843" s="28" t="s">
        <v>5893</v>
      </c>
      <c r="D3843" s="28" t="s">
        <v>776</v>
      </c>
      <c r="E3843" s="29" t="s">
        <v>776</v>
      </c>
      <c r="F3843" s="28" t="s">
        <v>6047</v>
      </c>
      <c r="G3843" s="28" t="s">
        <v>275</v>
      </c>
      <c r="H3843" s="28" t="s">
        <v>6302</v>
      </c>
      <c r="I3843" s="29" t="s">
        <v>6303</v>
      </c>
      <c r="J3843" s="28" t="s">
        <v>5899</v>
      </c>
      <c r="K3843" s="28" t="s">
        <v>7912</v>
      </c>
      <c r="L3843" s="28" t="s">
        <v>5901</v>
      </c>
      <c r="M3843" s="29"/>
      <c r="N3843" s="30">
        <v>45322</v>
      </c>
      <c r="O3843" s="28" t="s">
        <v>7913</v>
      </c>
      <c r="P3843" s="18" t="s">
        <v>7912</v>
      </c>
      <c r="Q3843" s="18" t="s">
        <v>7871</v>
      </c>
      <c r="T3843" s="18">
        <v>0</v>
      </c>
      <c r="U3843" s="18">
        <v>0</v>
      </c>
    </row>
    <row r="3844" spans="2:21" x14ac:dyDescent="0.4">
      <c r="B3844" s="28" t="s">
        <v>5926</v>
      </c>
      <c r="C3844" s="28" t="s">
        <v>5893</v>
      </c>
      <c r="D3844" s="28" t="s">
        <v>776</v>
      </c>
      <c r="E3844" s="29" t="s">
        <v>776</v>
      </c>
      <c r="F3844" s="28" t="s">
        <v>6047</v>
      </c>
      <c r="G3844" s="28" t="s">
        <v>275</v>
      </c>
      <c r="H3844" s="28" t="s">
        <v>6302</v>
      </c>
      <c r="I3844" s="29" t="s">
        <v>6303</v>
      </c>
      <c r="J3844" s="28" t="s">
        <v>5904</v>
      </c>
      <c r="K3844" s="28" t="s">
        <v>7914</v>
      </c>
      <c r="L3844" s="28" t="s">
        <v>5901</v>
      </c>
      <c r="M3844" s="29"/>
      <c r="N3844" s="30">
        <v>45322</v>
      </c>
      <c r="O3844" s="28" t="s">
        <v>7915</v>
      </c>
      <c r="P3844" s="18" t="s">
        <v>7914</v>
      </c>
      <c r="Q3844" s="18" t="s">
        <v>7871</v>
      </c>
      <c r="T3844" s="18">
        <v>0</v>
      </c>
      <c r="U3844" s="18">
        <v>0</v>
      </c>
    </row>
    <row r="3845" spans="2:21" x14ac:dyDescent="0.4">
      <c r="B3845" s="28" t="s">
        <v>5926</v>
      </c>
      <c r="C3845" s="28" t="s">
        <v>5893</v>
      </c>
      <c r="D3845" s="28" t="s">
        <v>776</v>
      </c>
      <c r="E3845" s="29" t="s">
        <v>776</v>
      </c>
      <c r="F3845" s="28" t="s">
        <v>6047</v>
      </c>
      <c r="G3845" s="28" t="s">
        <v>275</v>
      </c>
      <c r="H3845" s="28" t="s">
        <v>6302</v>
      </c>
      <c r="I3845" s="29" t="s">
        <v>6303</v>
      </c>
      <c r="J3845" s="28" t="s">
        <v>5843</v>
      </c>
      <c r="K3845" s="28" t="s">
        <v>7916</v>
      </c>
      <c r="L3845" s="28" t="s">
        <v>5901</v>
      </c>
      <c r="M3845" s="29"/>
      <c r="N3845" s="30">
        <v>45322</v>
      </c>
      <c r="O3845" s="28" t="s">
        <v>7917</v>
      </c>
      <c r="P3845" s="18" t="s">
        <v>7916</v>
      </c>
      <c r="Q3845" s="18" t="s">
        <v>7871</v>
      </c>
      <c r="T3845" s="18">
        <v>0</v>
      </c>
      <c r="U3845" s="18">
        <v>0</v>
      </c>
    </row>
    <row r="3846" spans="2:21" x14ac:dyDescent="0.4">
      <c r="B3846" s="28" t="s">
        <v>5926</v>
      </c>
      <c r="C3846" s="28" t="s">
        <v>5893</v>
      </c>
      <c r="D3846" s="28" t="s">
        <v>776</v>
      </c>
      <c r="E3846" s="29" t="s">
        <v>776</v>
      </c>
      <c r="F3846" s="28" t="s">
        <v>6047</v>
      </c>
      <c r="G3846" s="28" t="s">
        <v>275</v>
      </c>
      <c r="H3846" s="28" t="s">
        <v>6302</v>
      </c>
      <c r="I3846" s="29" t="s">
        <v>6311</v>
      </c>
      <c r="J3846" s="28" t="s">
        <v>5899</v>
      </c>
      <c r="K3846" s="28" t="s">
        <v>7918</v>
      </c>
      <c r="L3846" s="28" t="s">
        <v>5901</v>
      </c>
      <c r="M3846" s="29"/>
      <c r="N3846" s="30">
        <v>45322</v>
      </c>
      <c r="O3846" s="28" t="s">
        <v>7919</v>
      </c>
      <c r="P3846" s="18" t="s">
        <v>7918</v>
      </c>
      <c r="Q3846" s="18" t="s">
        <v>7871</v>
      </c>
      <c r="T3846" s="18">
        <v>0</v>
      </c>
      <c r="U3846" s="18">
        <v>0</v>
      </c>
    </row>
    <row r="3847" spans="2:21" x14ac:dyDescent="0.4">
      <c r="B3847" s="28" t="s">
        <v>5926</v>
      </c>
      <c r="C3847" s="28" t="s">
        <v>5893</v>
      </c>
      <c r="D3847" s="28" t="s">
        <v>776</v>
      </c>
      <c r="E3847" s="29" t="s">
        <v>776</v>
      </c>
      <c r="F3847" s="28" t="s">
        <v>6047</v>
      </c>
      <c r="G3847" s="28" t="s">
        <v>275</v>
      </c>
      <c r="H3847" s="28" t="s">
        <v>6302</v>
      </c>
      <c r="I3847" s="29" t="s">
        <v>6311</v>
      </c>
      <c r="J3847" s="28" t="s">
        <v>5904</v>
      </c>
      <c r="K3847" s="28" t="s">
        <v>7920</v>
      </c>
      <c r="L3847" s="28" t="s">
        <v>5901</v>
      </c>
      <c r="M3847" s="29"/>
      <c r="N3847" s="30">
        <v>45322</v>
      </c>
      <c r="O3847" s="28" t="s">
        <v>7921</v>
      </c>
      <c r="P3847" s="18" t="s">
        <v>7920</v>
      </c>
      <c r="Q3847" s="18" t="s">
        <v>7871</v>
      </c>
      <c r="T3847" s="18">
        <v>0</v>
      </c>
      <c r="U3847" s="18">
        <v>0</v>
      </c>
    </row>
    <row r="3848" spans="2:21" x14ac:dyDescent="0.4">
      <c r="B3848" s="28" t="s">
        <v>5926</v>
      </c>
      <c r="C3848" s="28" t="s">
        <v>5893</v>
      </c>
      <c r="D3848" s="28" t="s">
        <v>776</v>
      </c>
      <c r="E3848" s="29" t="s">
        <v>776</v>
      </c>
      <c r="F3848" s="28" t="s">
        <v>6047</v>
      </c>
      <c r="G3848" s="28" t="s">
        <v>275</v>
      </c>
      <c r="H3848" s="28" t="s">
        <v>6302</v>
      </c>
      <c r="I3848" s="29" t="s">
        <v>6311</v>
      </c>
      <c r="J3848" s="28" t="s">
        <v>5843</v>
      </c>
      <c r="K3848" s="28" t="s">
        <v>7922</v>
      </c>
      <c r="L3848" s="28" t="s">
        <v>5901</v>
      </c>
      <c r="M3848" s="29"/>
      <c r="N3848" s="30">
        <v>45322</v>
      </c>
      <c r="O3848" s="28" t="s">
        <v>7923</v>
      </c>
      <c r="P3848" s="18" t="s">
        <v>7922</v>
      </c>
      <c r="Q3848" s="18" t="s">
        <v>7871</v>
      </c>
      <c r="T3848" s="18">
        <v>0</v>
      </c>
      <c r="U3848" s="18">
        <v>0</v>
      </c>
    </row>
    <row r="3849" spans="2:21" x14ac:dyDescent="0.4">
      <c r="B3849" s="28" t="s">
        <v>5926</v>
      </c>
      <c r="C3849" s="28" t="s">
        <v>5893</v>
      </c>
      <c r="D3849" s="28" t="s">
        <v>776</v>
      </c>
      <c r="E3849" s="29" t="s">
        <v>776</v>
      </c>
      <c r="F3849" s="28" t="s">
        <v>6047</v>
      </c>
      <c r="G3849" s="28" t="s">
        <v>39</v>
      </c>
      <c r="H3849" s="28" t="s">
        <v>6318</v>
      </c>
      <c r="I3849" s="29" t="s">
        <v>6319</v>
      </c>
      <c r="J3849" s="28" t="s">
        <v>5899</v>
      </c>
      <c r="K3849" s="28" t="s">
        <v>7924</v>
      </c>
      <c r="L3849" s="28" t="s">
        <v>5901</v>
      </c>
      <c r="M3849" s="29"/>
      <c r="N3849" s="30">
        <v>45322</v>
      </c>
      <c r="O3849" s="28" t="s">
        <v>7925</v>
      </c>
      <c r="P3849" s="18" t="s">
        <v>7924</v>
      </c>
      <c r="Q3849" s="18" t="s">
        <v>7871</v>
      </c>
      <c r="T3849" s="18">
        <v>0</v>
      </c>
      <c r="U3849" s="18">
        <v>0</v>
      </c>
    </row>
    <row r="3850" spans="2:21" x14ac:dyDescent="0.4">
      <c r="B3850" s="28" t="s">
        <v>5926</v>
      </c>
      <c r="C3850" s="28" t="s">
        <v>5893</v>
      </c>
      <c r="D3850" s="28" t="s">
        <v>776</v>
      </c>
      <c r="E3850" s="29" t="s">
        <v>776</v>
      </c>
      <c r="F3850" s="28" t="s">
        <v>6047</v>
      </c>
      <c r="G3850" s="28" t="s">
        <v>39</v>
      </c>
      <c r="H3850" s="28" t="s">
        <v>6318</v>
      </c>
      <c r="I3850" s="29" t="s">
        <v>6319</v>
      </c>
      <c r="J3850" s="28" t="s">
        <v>5904</v>
      </c>
      <c r="K3850" s="28" t="s">
        <v>7926</v>
      </c>
      <c r="L3850" s="28" t="s">
        <v>5901</v>
      </c>
      <c r="M3850" s="29"/>
      <c r="N3850" s="30">
        <v>45322</v>
      </c>
      <c r="O3850" s="28" t="s">
        <v>7927</v>
      </c>
      <c r="P3850" s="18" t="s">
        <v>7926</v>
      </c>
      <c r="Q3850" s="18" t="s">
        <v>7871</v>
      </c>
      <c r="T3850" s="18">
        <v>0</v>
      </c>
      <c r="U3850" s="18">
        <v>0</v>
      </c>
    </row>
    <row r="3851" spans="2:21" x14ac:dyDescent="0.4">
      <c r="B3851" s="28" t="s">
        <v>5926</v>
      </c>
      <c r="C3851" s="28" t="s">
        <v>5893</v>
      </c>
      <c r="D3851" s="28" t="s">
        <v>776</v>
      </c>
      <c r="E3851" s="29" t="s">
        <v>776</v>
      </c>
      <c r="F3851" s="28" t="s">
        <v>6047</v>
      </c>
      <c r="G3851" s="28" t="s">
        <v>39</v>
      </c>
      <c r="H3851" s="28" t="s">
        <v>6318</v>
      </c>
      <c r="I3851" s="29" t="s">
        <v>6319</v>
      </c>
      <c r="J3851" s="28" t="s">
        <v>5843</v>
      </c>
      <c r="K3851" s="28" t="s">
        <v>7928</v>
      </c>
      <c r="L3851" s="28" t="s">
        <v>5901</v>
      </c>
      <c r="M3851" s="29"/>
      <c r="N3851" s="30">
        <v>45322</v>
      </c>
      <c r="O3851" s="28" t="s">
        <v>7929</v>
      </c>
      <c r="P3851" s="18" t="s">
        <v>7928</v>
      </c>
      <c r="Q3851" s="18" t="s">
        <v>7871</v>
      </c>
      <c r="T3851" s="18">
        <v>0</v>
      </c>
      <c r="U3851" s="18">
        <v>0</v>
      </c>
    </row>
    <row r="3852" spans="2:21" x14ac:dyDescent="0.4">
      <c r="B3852" s="28" t="s">
        <v>5926</v>
      </c>
      <c r="C3852" s="28" t="s">
        <v>5893</v>
      </c>
      <c r="D3852" s="28" t="s">
        <v>776</v>
      </c>
      <c r="E3852" s="29" t="s">
        <v>776</v>
      </c>
      <c r="F3852" s="28" t="s">
        <v>6047</v>
      </c>
      <c r="G3852" s="28" t="s">
        <v>39</v>
      </c>
      <c r="H3852" s="28" t="s">
        <v>6318</v>
      </c>
      <c r="I3852" s="29" t="s">
        <v>6326</v>
      </c>
      <c r="J3852" s="28" t="s">
        <v>5899</v>
      </c>
      <c r="K3852" s="28" t="s">
        <v>7930</v>
      </c>
      <c r="L3852" s="28" t="s">
        <v>5901</v>
      </c>
      <c r="M3852" s="29"/>
      <c r="N3852" s="30">
        <v>45322</v>
      </c>
      <c r="O3852" s="28" t="s">
        <v>7931</v>
      </c>
      <c r="P3852" s="18" t="s">
        <v>7930</v>
      </c>
      <c r="Q3852" s="18" t="s">
        <v>7871</v>
      </c>
      <c r="T3852" s="18">
        <v>0</v>
      </c>
      <c r="U3852" s="18">
        <v>0</v>
      </c>
    </row>
    <row r="3853" spans="2:21" x14ac:dyDescent="0.4">
      <c r="B3853" s="28" t="s">
        <v>5926</v>
      </c>
      <c r="C3853" s="28" t="s">
        <v>5893</v>
      </c>
      <c r="D3853" s="28" t="s">
        <v>776</v>
      </c>
      <c r="E3853" s="29" t="s">
        <v>776</v>
      </c>
      <c r="F3853" s="28" t="s">
        <v>6047</v>
      </c>
      <c r="G3853" s="28" t="s">
        <v>39</v>
      </c>
      <c r="H3853" s="28" t="s">
        <v>6318</v>
      </c>
      <c r="I3853" s="29" t="s">
        <v>6326</v>
      </c>
      <c r="J3853" s="28" t="s">
        <v>5904</v>
      </c>
      <c r="K3853" s="28" t="s">
        <v>7932</v>
      </c>
      <c r="L3853" s="28" t="s">
        <v>5901</v>
      </c>
      <c r="M3853" s="29"/>
      <c r="N3853" s="30">
        <v>45322</v>
      </c>
      <c r="O3853" s="28" t="s">
        <v>7933</v>
      </c>
      <c r="P3853" s="18" t="s">
        <v>7932</v>
      </c>
      <c r="Q3853" s="18" t="s">
        <v>7871</v>
      </c>
      <c r="T3853" s="18">
        <v>0</v>
      </c>
      <c r="U3853" s="18">
        <v>0</v>
      </c>
    </row>
    <row r="3854" spans="2:21" x14ac:dyDescent="0.4">
      <c r="B3854" s="28" t="s">
        <v>5926</v>
      </c>
      <c r="C3854" s="28" t="s">
        <v>5893</v>
      </c>
      <c r="D3854" s="28" t="s">
        <v>776</v>
      </c>
      <c r="E3854" s="29" t="s">
        <v>776</v>
      </c>
      <c r="F3854" s="28" t="s">
        <v>6047</v>
      </c>
      <c r="G3854" s="28" t="s">
        <v>39</v>
      </c>
      <c r="H3854" s="28" t="s">
        <v>6318</v>
      </c>
      <c r="I3854" s="29" t="s">
        <v>6326</v>
      </c>
      <c r="J3854" s="28" t="s">
        <v>5843</v>
      </c>
      <c r="K3854" s="28" t="s">
        <v>7934</v>
      </c>
      <c r="L3854" s="28" t="s">
        <v>5901</v>
      </c>
      <c r="M3854" s="29"/>
      <c r="N3854" s="30">
        <v>45322</v>
      </c>
      <c r="O3854" s="28" t="s">
        <v>7935</v>
      </c>
      <c r="P3854" s="18" t="s">
        <v>7934</v>
      </c>
      <c r="Q3854" s="18" t="s">
        <v>7871</v>
      </c>
      <c r="T3854" s="18">
        <v>0</v>
      </c>
      <c r="U3854" s="18">
        <v>0</v>
      </c>
    </row>
    <row r="3855" spans="2:21" x14ac:dyDescent="0.4">
      <c r="B3855" s="28" t="s">
        <v>5926</v>
      </c>
      <c r="C3855" s="28" t="s">
        <v>5893</v>
      </c>
      <c r="D3855" s="28" t="s">
        <v>776</v>
      </c>
      <c r="E3855" s="29" t="s">
        <v>776</v>
      </c>
      <c r="F3855" s="28" t="s">
        <v>6047</v>
      </c>
      <c r="G3855" s="28" t="s">
        <v>44</v>
      </c>
      <c r="H3855" s="28" t="s">
        <v>6333</v>
      </c>
      <c r="I3855" s="29" t="s">
        <v>6334</v>
      </c>
      <c r="J3855" s="28" t="s">
        <v>5899</v>
      </c>
      <c r="K3855" s="28" t="s">
        <v>7936</v>
      </c>
      <c r="L3855" s="28" t="s">
        <v>5901</v>
      </c>
      <c r="M3855" s="29"/>
      <c r="N3855" s="30">
        <v>45322</v>
      </c>
      <c r="O3855" s="28" t="s">
        <v>7937</v>
      </c>
      <c r="P3855" s="18" t="s">
        <v>7936</v>
      </c>
      <c r="Q3855" s="18" t="s">
        <v>7871</v>
      </c>
      <c r="T3855" s="18">
        <v>0</v>
      </c>
      <c r="U3855" s="18">
        <v>0</v>
      </c>
    </row>
    <row r="3856" spans="2:21" x14ac:dyDescent="0.4">
      <c r="B3856" s="28" t="s">
        <v>5926</v>
      </c>
      <c r="C3856" s="28" t="s">
        <v>5893</v>
      </c>
      <c r="D3856" s="28" t="s">
        <v>776</v>
      </c>
      <c r="E3856" s="29" t="s">
        <v>776</v>
      </c>
      <c r="F3856" s="28" t="s">
        <v>6047</v>
      </c>
      <c r="G3856" s="28" t="s">
        <v>44</v>
      </c>
      <c r="H3856" s="28" t="s">
        <v>6333</v>
      </c>
      <c r="I3856" s="29" t="s">
        <v>6334</v>
      </c>
      <c r="J3856" s="28" t="s">
        <v>5904</v>
      </c>
      <c r="K3856" s="28" t="s">
        <v>7938</v>
      </c>
      <c r="L3856" s="28" t="s">
        <v>5901</v>
      </c>
      <c r="M3856" s="29"/>
      <c r="N3856" s="30">
        <v>45322</v>
      </c>
      <c r="O3856" s="28" t="s">
        <v>7939</v>
      </c>
      <c r="P3856" s="18" t="s">
        <v>7938</v>
      </c>
      <c r="Q3856" s="18" t="s">
        <v>7871</v>
      </c>
      <c r="T3856" s="18">
        <v>0</v>
      </c>
      <c r="U3856" s="18">
        <v>0</v>
      </c>
    </row>
    <row r="3857" spans="2:21" x14ac:dyDescent="0.4">
      <c r="B3857" s="28" t="s">
        <v>5926</v>
      </c>
      <c r="C3857" s="28" t="s">
        <v>5893</v>
      </c>
      <c r="D3857" s="28" t="s">
        <v>776</v>
      </c>
      <c r="E3857" s="29" t="s">
        <v>776</v>
      </c>
      <c r="F3857" s="28" t="s">
        <v>6047</v>
      </c>
      <c r="G3857" s="28" t="s">
        <v>44</v>
      </c>
      <c r="H3857" s="28" t="s">
        <v>6333</v>
      </c>
      <c r="I3857" s="29" t="s">
        <v>6334</v>
      </c>
      <c r="J3857" s="28" t="s">
        <v>5843</v>
      </c>
      <c r="K3857" s="28" t="s">
        <v>7940</v>
      </c>
      <c r="L3857" s="28" t="s">
        <v>5901</v>
      </c>
      <c r="M3857" s="29"/>
      <c r="N3857" s="30">
        <v>45322</v>
      </c>
      <c r="O3857" s="28" t="s">
        <v>7941</v>
      </c>
      <c r="P3857" s="18" t="s">
        <v>7940</v>
      </c>
      <c r="Q3857" s="18" t="s">
        <v>7871</v>
      </c>
      <c r="T3857" s="18">
        <v>0</v>
      </c>
      <c r="U3857" s="18">
        <v>0</v>
      </c>
    </row>
    <row r="3858" spans="2:21" x14ac:dyDescent="0.4">
      <c r="B3858" s="28" t="s">
        <v>5926</v>
      </c>
      <c r="C3858" s="28" t="s">
        <v>5893</v>
      </c>
      <c r="D3858" s="28" t="s">
        <v>776</v>
      </c>
      <c r="E3858" s="29" t="s">
        <v>776</v>
      </c>
      <c r="F3858" s="28" t="s">
        <v>6047</v>
      </c>
      <c r="G3858" s="28" t="s">
        <v>44</v>
      </c>
      <c r="H3858" s="28" t="s">
        <v>6333</v>
      </c>
      <c r="I3858" s="29" t="s">
        <v>6341</v>
      </c>
      <c r="J3858" s="28" t="s">
        <v>5899</v>
      </c>
      <c r="K3858" s="28" t="s">
        <v>7942</v>
      </c>
      <c r="L3858" s="28" t="s">
        <v>5901</v>
      </c>
      <c r="M3858" s="29"/>
      <c r="N3858" s="30">
        <v>45322</v>
      </c>
      <c r="O3858" s="28" t="s">
        <v>7943</v>
      </c>
      <c r="P3858" s="18" t="s">
        <v>7942</v>
      </c>
      <c r="Q3858" s="18" t="s">
        <v>7871</v>
      </c>
      <c r="T3858" s="18">
        <v>0</v>
      </c>
      <c r="U3858" s="18">
        <v>0</v>
      </c>
    </row>
    <row r="3859" spans="2:21" x14ac:dyDescent="0.4">
      <c r="B3859" s="28" t="s">
        <v>5926</v>
      </c>
      <c r="C3859" s="28" t="s">
        <v>5893</v>
      </c>
      <c r="D3859" s="28" t="s">
        <v>776</v>
      </c>
      <c r="E3859" s="29" t="s">
        <v>776</v>
      </c>
      <c r="F3859" s="28" t="s">
        <v>6047</v>
      </c>
      <c r="G3859" s="28" t="s">
        <v>44</v>
      </c>
      <c r="H3859" s="28" t="s">
        <v>6333</v>
      </c>
      <c r="I3859" s="29" t="s">
        <v>6341</v>
      </c>
      <c r="J3859" s="28" t="s">
        <v>5904</v>
      </c>
      <c r="K3859" s="28" t="s">
        <v>7944</v>
      </c>
      <c r="L3859" s="28" t="s">
        <v>5901</v>
      </c>
      <c r="M3859" s="29"/>
      <c r="N3859" s="30">
        <v>45322</v>
      </c>
      <c r="O3859" s="28" t="s">
        <v>7945</v>
      </c>
      <c r="P3859" s="18" t="s">
        <v>7944</v>
      </c>
      <c r="Q3859" s="18" t="s">
        <v>7871</v>
      </c>
      <c r="T3859" s="18">
        <v>0</v>
      </c>
      <c r="U3859" s="18">
        <v>0</v>
      </c>
    </row>
    <row r="3860" spans="2:21" x14ac:dyDescent="0.4">
      <c r="B3860" s="28" t="s">
        <v>5926</v>
      </c>
      <c r="C3860" s="28" t="s">
        <v>5893</v>
      </c>
      <c r="D3860" s="28" t="s">
        <v>776</v>
      </c>
      <c r="E3860" s="29" t="s">
        <v>776</v>
      </c>
      <c r="F3860" s="28" t="s">
        <v>6047</v>
      </c>
      <c r="G3860" s="28" t="s">
        <v>44</v>
      </c>
      <c r="H3860" s="28" t="s">
        <v>6333</v>
      </c>
      <c r="I3860" s="29" t="s">
        <v>6341</v>
      </c>
      <c r="J3860" s="28" t="s">
        <v>5843</v>
      </c>
      <c r="K3860" s="28" t="s">
        <v>7946</v>
      </c>
      <c r="L3860" s="28" t="s">
        <v>5901</v>
      </c>
      <c r="M3860" s="29"/>
      <c r="N3860" s="30">
        <v>45322</v>
      </c>
      <c r="O3860" s="28" t="s">
        <v>7947</v>
      </c>
      <c r="P3860" s="18" t="s">
        <v>7946</v>
      </c>
      <c r="Q3860" s="18" t="s">
        <v>7871</v>
      </c>
      <c r="T3860" s="18">
        <v>0</v>
      </c>
      <c r="U3860" s="18">
        <v>0</v>
      </c>
    </row>
    <row r="3861" spans="2:21" x14ac:dyDescent="0.4">
      <c r="B3861" s="28" t="s">
        <v>5926</v>
      </c>
      <c r="C3861" s="28" t="s">
        <v>5893</v>
      </c>
      <c r="D3861" s="28" t="s">
        <v>776</v>
      </c>
      <c r="E3861" s="29" t="s">
        <v>776</v>
      </c>
      <c r="F3861" s="28" t="s">
        <v>5896</v>
      </c>
      <c r="G3861" s="28" t="s">
        <v>275</v>
      </c>
      <c r="H3861" s="28" t="s">
        <v>6302</v>
      </c>
      <c r="I3861" s="29" t="s">
        <v>6303</v>
      </c>
      <c r="J3861" s="28" t="s">
        <v>5899</v>
      </c>
      <c r="K3861" s="28" t="s">
        <v>7657</v>
      </c>
      <c r="L3861" s="28" t="s">
        <v>5901</v>
      </c>
      <c r="M3861" s="29"/>
      <c r="N3861" s="30">
        <v>45322</v>
      </c>
      <c r="O3861" s="28" t="s">
        <v>7658</v>
      </c>
      <c r="P3861" s="18" t="s">
        <v>7657</v>
      </c>
      <c r="Q3861" s="18" t="s">
        <v>7616</v>
      </c>
      <c r="T3861" s="18">
        <v>0</v>
      </c>
      <c r="U3861" s="18">
        <v>0</v>
      </c>
    </row>
    <row r="3862" spans="2:21" x14ac:dyDescent="0.4">
      <c r="B3862" s="28" t="s">
        <v>5926</v>
      </c>
      <c r="C3862" s="28" t="s">
        <v>5893</v>
      </c>
      <c r="D3862" s="28" t="s">
        <v>776</v>
      </c>
      <c r="E3862" s="29" t="s">
        <v>776</v>
      </c>
      <c r="F3862" s="28" t="s">
        <v>5896</v>
      </c>
      <c r="G3862" s="28" t="s">
        <v>275</v>
      </c>
      <c r="H3862" s="28" t="s">
        <v>6302</v>
      </c>
      <c r="I3862" s="29" t="s">
        <v>6303</v>
      </c>
      <c r="J3862" s="28" t="s">
        <v>5904</v>
      </c>
      <c r="K3862" s="28" t="s">
        <v>7659</v>
      </c>
      <c r="L3862" s="28" t="s">
        <v>5901</v>
      </c>
      <c r="M3862" s="29"/>
      <c r="N3862" s="30">
        <v>45322</v>
      </c>
      <c r="O3862" s="28" t="s">
        <v>7660</v>
      </c>
      <c r="P3862" s="18" t="s">
        <v>7659</v>
      </c>
      <c r="Q3862" s="18" t="s">
        <v>7616</v>
      </c>
      <c r="T3862" s="18">
        <v>0</v>
      </c>
      <c r="U3862" s="18">
        <v>0</v>
      </c>
    </row>
    <row r="3863" spans="2:21" x14ac:dyDescent="0.4">
      <c r="B3863" s="28" t="s">
        <v>5926</v>
      </c>
      <c r="C3863" s="28" t="s">
        <v>5893</v>
      </c>
      <c r="D3863" s="28" t="s">
        <v>776</v>
      </c>
      <c r="E3863" s="29" t="s">
        <v>776</v>
      </c>
      <c r="F3863" s="28" t="s">
        <v>5896</v>
      </c>
      <c r="G3863" s="28" t="s">
        <v>275</v>
      </c>
      <c r="H3863" s="28" t="s">
        <v>6302</v>
      </c>
      <c r="I3863" s="29" t="s">
        <v>6303</v>
      </c>
      <c r="J3863" s="28" t="s">
        <v>5843</v>
      </c>
      <c r="K3863" s="28" t="s">
        <v>7661</v>
      </c>
      <c r="L3863" s="28" t="s">
        <v>5901</v>
      </c>
      <c r="M3863" s="29"/>
      <c r="N3863" s="30">
        <v>45322</v>
      </c>
      <c r="O3863" s="28" t="s">
        <v>7662</v>
      </c>
      <c r="P3863" s="18" t="s">
        <v>7661</v>
      </c>
      <c r="Q3863" s="18" t="s">
        <v>7616</v>
      </c>
      <c r="T3863" s="18">
        <v>0</v>
      </c>
      <c r="U3863" s="18">
        <v>0</v>
      </c>
    </row>
    <row r="3864" spans="2:21" x14ac:dyDescent="0.4">
      <c r="B3864" s="28" t="s">
        <v>5926</v>
      </c>
      <c r="C3864" s="28" t="s">
        <v>5893</v>
      </c>
      <c r="D3864" s="28" t="s">
        <v>776</v>
      </c>
      <c r="E3864" s="29" t="s">
        <v>776</v>
      </c>
      <c r="F3864" s="28" t="s">
        <v>5896</v>
      </c>
      <c r="G3864" s="28" t="s">
        <v>275</v>
      </c>
      <c r="H3864" s="28" t="s">
        <v>6302</v>
      </c>
      <c r="I3864" s="29" t="s">
        <v>6311</v>
      </c>
      <c r="J3864" s="28" t="s">
        <v>5899</v>
      </c>
      <c r="K3864" s="28" t="s">
        <v>7663</v>
      </c>
      <c r="L3864" s="28" t="s">
        <v>5901</v>
      </c>
      <c r="M3864" s="29"/>
      <c r="N3864" s="30">
        <v>45322</v>
      </c>
      <c r="O3864" s="28" t="s">
        <v>7664</v>
      </c>
      <c r="P3864" s="18" t="s">
        <v>7663</v>
      </c>
      <c r="Q3864" s="18" t="s">
        <v>7616</v>
      </c>
      <c r="T3864" s="18">
        <v>0</v>
      </c>
      <c r="U3864" s="18">
        <v>0</v>
      </c>
    </row>
    <row r="3865" spans="2:21" x14ac:dyDescent="0.4">
      <c r="B3865" s="28" t="s">
        <v>5926</v>
      </c>
      <c r="C3865" s="28" t="s">
        <v>5893</v>
      </c>
      <c r="D3865" s="28" t="s">
        <v>776</v>
      </c>
      <c r="E3865" s="29" t="s">
        <v>776</v>
      </c>
      <c r="F3865" s="28" t="s">
        <v>5896</v>
      </c>
      <c r="G3865" s="28" t="s">
        <v>275</v>
      </c>
      <c r="H3865" s="28" t="s">
        <v>6302</v>
      </c>
      <c r="I3865" s="29" t="s">
        <v>6311</v>
      </c>
      <c r="J3865" s="28" t="s">
        <v>5904</v>
      </c>
      <c r="K3865" s="28" t="s">
        <v>7665</v>
      </c>
      <c r="L3865" s="28" t="s">
        <v>5901</v>
      </c>
      <c r="M3865" s="29"/>
      <c r="N3865" s="30">
        <v>45322</v>
      </c>
      <c r="O3865" s="28" t="s">
        <v>7666</v>
      </c>
      <c r="P3865" s="18" t="s">
        <v>7665</v>
      </c>
      <c r="Q3865" s="18" t="s">
        <v>7616</v>
      </c>
      <c r="T3865" s="18">
        <v>0</v>
      </c>
      <c r="U3865" s="18">
        <v>0</v>
      </c>
    </row>
    <row r="3866" spans="2:21" x14ac:dyDescent="0.4">
      <c r="B3866" s="28" t="s">
        <v>5926</v>
      </c>
      <c r="C3866" s="28" t="s">
        <v>5893</v>
      </c>
      <c r="D3866" s="28" t="s">
        <v>776</v>
      </c>
      <c r="E3866" s="29" t="s">
        <v>776</v>
      </c>
      <c r="F3866" s="28" t="s">
        <v>5896</v>
      </c>
      <c r="G3866" s="28" t="s">
        <v>275</v>
      </c>
      <c r="H3866" s="28" t="s">
        <v>6302</v>
      </c>
      <c r="I3866" s="29" t="s">
        <v>6311</v>
      </c>
      <c r="J3866" s="28" t="s">
        <v>5843</v>
      </c>
      <c r="K3866" s="28" t="s">
        <v>7667</v>
      </c>
      <c r="L3866" s="28" t="s">
        <v>5901</v>
      </c>
      <c r="M3866" s="29"/>
      <c r="N3866" s="30">
        <v>45322</v>
      </c>
      <c r="O3866" s="28" t="s">
        <v>7668</v>
      </c>
      <c r="P3866" s="18" t="s">
        <v>7667</v>
      </c>
      <c r="Q3866" s="18" t="s">
        <v>7616</v>
      </c>
      <c r="T3866" s="18">
        <v>0</v>
      </c>
      <c r="U3866" s="18">
        <v>0</v>
      </c>
    </row>
    <row r="3867" spans="2:21" x14ac:dyDescent="0.4">
      <c r="B3867" s="28" t="s">
        <v>5926</v>
      </c>
      <c r="C3867" s="28" t="s">
        <v>5893</v>
      </c>
      <c r="D3867" s="28" t="s">
        <v>776</v>
      </c>
      <c r="E3867" s="29" t="s">
        <v>776</v>
      </c>
      <c r="F3867" s="28" t="s">
        <v>5896</v>
      </c>
      <c r="G3867" s="28" t="s">
        <v>39</v>
      </c>
      <c r="H3867" s="28" t="s">
        <v>6318</v>
      </c>
      <c r="I3867" s="29" t="s">
        <v>6319</v>
      </c>
      <c r="J3867" s="28" t="s">
        <v>5899</v>
      </c>
      <c r="K3867" s="28" t="s">
        <v>7669</v>
      </c>
      <c r="L3867" s="28" t="s">
        <v>5901</v>
      </c>
      <c r="M3867" s="29"/>
      <c r="N3867" s="30">
        <v>45322</v>
      </c>
      <c r="O3867" s="28" t="s">
        <v>7670</v>
      </c>
      <c r="P3867" s="18" t="s">
        <v>7669</v>
      </c>
      <c r="Q3867" s="18" t="s">
        <v>7616</v>
      </c>
      <c r="T3867" s="18">
        <v>0</v>
      </c>
      <c r="U3867" s="18">
        <v>0</v>
      </c>
    </row>
    <row r="3868" spans="2:21" x14ac:dyDescent="0.4">
      <c r="B3868" s="28" t="s">
        <v>5926</v>
      </c>
      <c r="C3868" s="28" t="s">
        <v>5893</v>
      </c>
      <c r="D3868" s="28" t="s">
        <v>776</v>
      </c>
      <c r="E3868" s="29" t="s">
        <v>776</v>
      </c>
      <c r="F3868" s="28" t="s">
        <v>5896</v>
      </c>
      <c r="G3868" s="28" t="s">
        <v>39</v>
      </c>
      <c r="H3868" s="28" t="s">
        <v>6318</v>
      </c>
      <c r="I3868" s="29" t="s">
        <v>6319</v>
      </c>
      <c r="J3868" s="28" t="s">
        <v>5904</v>
      </c>
      <c r="K3868" s="28" t="s">
        <v>7671</v>
      </c>
      <c r="L3868" s="28" t="s">
        <v>5901</v>
      </c>
      <c r="M3868" s="29"/>
      <c r="N3868" s="30">
        <v>45322</v>
      </c>
      <c r="O3868" s="28" t="s">
        <v>7672</v>
      </c>
      <c r="P3868" s="18" t="s">
        <v>7671</v>
      </c>
      <c r="Q3868" s="18" t="s">
        <v>7616</v>
      </c>
      <c r="T3868" s="18">
        <v>0</v>
      </c>
      <c r="U3868" s="18">
        <v>0</v>
      </c>
    </row>
    <row r="3869" spans="2:21" x14ac:dyDescent="0.4">
      <c r="B3869" s="28" t="s">
        <v>5926</v>
      </c>
      <c r="C3869" s="28" t="s">
        <v>5893</v>
      </c>
      <c r="D3869" s="28" t="s">
        <v>776</v>
      </c>
      <c r="E3869" s="29" t="s">
        <v>776</v>
      </c>
      <c r="F3869" s="28" t="s">
        <v>5896</v>
      </c>
      <c r="G3869" s="28" t="s">
        <v>39</v>
      </c>
      <c r="H3869" s="28" t="s">
        <v>6318</v>
      </c>
      <c r="I3869" s="29" t="s">
        <v>6319</v>
      </c>
      <c r="J3869" s="28" t="s">
        <v>5843</v>
      </c>
      <c r="K3869" s="28" t="s">
        <v>7673</v>
      </c>
      <c r="L3869" s="28" t="s">
        <v>5901</v>
      </c>
      <c r="M3869" s="29"/>
      <c r="N3869" s="30">
        <v>45322</v>
      </c>
      <c r="O3869" s="28" t="s">
        <v>7674</v>
      </c>
      <c r="P3869" s="18" t="s">
        <v>7673</v>
      </c>
      <c r="Q3869" s="18" t="s">
        <v>7616</v>
      </c>
      <c r="T3869" s="18">
        <v>0</v>
      </c>
      <c r="U3869" s="18">
        <v>0</v>
      </c>
    </row>
    <row r="3870" spans="2:21" x14ac:dyDescent="0.4">
      <c r="B3870" s="28" t="s">
        <v>5926</v>
      </c>
      <c r="C3870" s="28" t="s">
        <v>5893</v>
      </c>
      <c r="D3870" s="28" t="s">
        <v>776</v>
      </c>
      <c r="E3870" s="29" t="s">
        <v>776</v>
      </c>
      <c r="F3870" s="28" t="s">
        <v>5896</v>
      </c>
      <c r="G3870" s="28" t="s">
        <v>39</v>
      </c>
      <c r="H3870" s="28" t="s">
        <v>6318</v>
      </c>
      <c r="I3870" s="29" t="s">
        <v>6326</v>
      </c>
      <c r="J3870" s="28" t="s">
        <v>5899</v>
      </c>
      <c r="K3870" s="28" t="s">
        <v>7675</v>
      </c>
      <c r="L3870" s="28" t="s">
        <v>5901</v>
      </c>
      <c r="M3870" s="29"/>
      <c r="N3870" s="30">
        <v>45322</v>
      </c>
      <c r="O3870" s="28" t="s">
        <v>7676</v>
      </c>
      <c r="P3870" s="18" t="s">
        <v>7675</v>
      </c>
      <c r="Q3870" s="18" t="s">
        <v>7616</v>
      </c>
      <c r="T3870" s="18">
        <v>0</v>
      </c>
      <c r="U3870" s="18">
        <v>0</v>
      </c>
    </row>
    <row r="3871" spans="2:21" x14ac:dyDescent="0.4">
      <c r="B3871" s="28" t="s">
        <v>5926</v>
      </c>
      <c r="C3871" s="28" t="s">
        <v>5893</v>
      </c>
      <c r="D3871" s="28" t="s">
        <v>776</v>
      </c>
      <c r="E3871" s="29" t="s">
        <v>776</v>
      </c>
      <c r="F3871" s="28" t="s">
        <v>5896</v>
      </c>
      <c r="G3871" s="28" t="s">
        <v>39</v>
      </c>
      <c r="H3871" s="28" t="s">
        <v>6318</v>
      </c>
      <c r="I3871" s="29" t="s">
        <v>6326</v>
      </c>
      <c r="J3871" s="28" t="s">
        <v>5904</v>
      </c>
      <c r="K3871" s="28" t="s">
        <v>7677</v>
      </c>
      <c r="L3871" s="28" t="s">
        <v>5901</v>
      </c>
      <c r="M3871" s="29"/>
      <c r="N3871" s="30">
        <v>45322</v>
      </c>
      <c r="O3871" s="28" t="s">
        <v>7678</v>
      </c>
      <c r="P3871" s="18" t="s">
        <v>7677</v>
      </c>
      <c r="Q3871" s="18" t="s">
        <v>7616</v>
      </c>
      <c r="T3871" s="18">
        <v>0</v>
      </c>
      <c r="U3871" s="18">
        <v>0</v>
      </c>
    </row>
    <row r="3872" spans="2:21" x14ac:dyDescent="0.4">
      <c r="B3872" s="28" t="s">
        <v>5926</v>
      </c>
      <c r="C3872" s="28" t="s">
        <v>5893</v>
      </c>
      <c r="D3872" s="28" t="s">
        <v>776</v>
      </c>
      <c r="E3872" s="29" t="s">
        <v>776</v>
      </c>
      <c r="F3872" s="28" t="s">
        <v>5896</v>
      </c>
      <c r="G3872" s="28" t="s">
        <v>39</v>
      </c>
      <c r="H3872" s="28" t="s">
        <v>6318</v>
      </c>
      <c r="I3872" s="29" t="s">
        <v>6326</v>
      </c>
      <c r="J3872" s="28" t="s">
        <v>5843</v>
      </c>
      <c r="K3872" s="28" t="s">
        <v>7679</v>
      </c>
      <c r="L3872" s="28" t="s">
        <v>5901</v>
      </c>
      <c r="M3872" s="29"/>
      <c r="N3872" s="30">
        <v>45322</v>
      </c>
      <c r="O3872" s="28" t="s">
        <v>7680</v>
      </c>
      <c r="P3872" s="18" t="s">
        <v>7679</v>
      </c>
      <c r="Q3872" s="18" t="s">
        <v>7616</v>
      </c>
      <c r="T3872" s="18">
        <v>0</v>
      </c>
      <c r="U3872" s="18">
        <v>0</v>
      </c>
    </row>
    <row r="3873" spans="2:21" x14ac:dyDescent="0.4">
      <c r="B3873" s="28" t="s">
        <v>5926</v>
      </c>
      <c r="C3873" s="28" t="s">
        <v>5893</v>
      </c>
      <c r="D3873" s="28" t="s">
        <v>776</v>
      </c>
      <c r="E3873" s="29" t="s">
        <v>776</v>
      </c>
      <c r="F3873" s="28" t="s">
        <v>5896</v>
      </c>
      <c r="G3873" s="28" t="s">
        <v>44</v>
      </c>
      <c r="H3873" s="28" t="s">
        <v>6333</v>
      </c>
      <c r="I3873" s="29" t="s">
        <v>6334</v>
      </c>
      <c r="J3873" s="28" t="s">
        <v>5899</v>
      </c>
      <c r="K3873" s="28" t="s">
        <v>7681</v>
      </c>
      <c r="L3873" s="28" t="s">
        <v>5901</v>
      </c>
      <c r="M3873" s="29"/>
      <c r="N3873" s="30">
        <v>45322</v>
      </c>
      <c r="O3873" s="28" t="s">
        <v>7682</v>
      </c>
      <c r="P3873" s="18" t="s">
        <v>7681</v>
      </c>
      <c r="Q3873" s="18" t="s">
        <v>7616</v>
      </c>
      <c r="T3873" s="18">
        <v>0</v>
      </c>
      <c r="U3873" s="18">
        <v>0</v>
      </c>
    </row>
    <row r="3874" spans="2:21" x14ac:dyDescent="0.4">
      <c r="B3874" s="28" t="s">
        <v>5926</v>
      </c>
      <c r="C3874" s="28" t="s">
        <v>5893</v>
      </c>
      <c r="D3874" s="28" t="s">
        <v>776</v>
      </c>
      <c r="E3874" s="29" t="s">
        <v>776</v>
      </c>
      <c r="F3874" s="28" t="s">
        <v>5896</v>
      </c>
      <c r="G3874" s="28" t="s">
        <v>44</v>
      </c>
      <c r="H3874" s="28" t="s">
        <v>6333</v>
      </c>
      <c r="I3874" s="29" t="s">
        <v>6334</v>
      </c>
      <c r="J3874" s="28" t="s">
        <v>5904</v>
      </c>
      <c r="K3874" s="28" t="s">
        <v>7683</v>
      </c>
      <c r="L3874" s="28" t="s">
        <v>5901</v>
      </c>
      <c r="M3874" s="29"/>
      <c r="N3874" s="30">
        <v>45322</v>
      </c>
      <c r="O3874" s="28" t="s">
        <v>7684</v>
      </c>
      <c r="P3874" s="18" t="s">
        <v>7683</v>
      </c>
      <c r="Q3874" s="18" t="s">
        <v>7616</v>
      </c>
      <c r="T3874" s="18">
        <v>0</v>
      </c>
      <c r="U3874" s="18">
        <v>0</v>
      </c>
    </row>
    <row r="3875" spans="2:21" x14ac:dyDescent="0.4">
      <c r="B3875" s="28" t="s">
        <v>5926</v>
      </c>
      <c r="C3875" s="28" t="s">
        <v>5893</v>
      </c>
      <c r="D3875" s="28" t="s">
        <v>776</v>
      </c>
      <c r="E3875" s="29" t="s">
        <v>776</v>
      </c>
      <c r="F3875" s="28" t="s">
        <v>5896</v>
      </c>
      <c r="G3875" s="28" t="s">
        <v>44</v>
      </c>
      <c r="H3875" s="28" t="s">
        <v>6333</v>
      </c>
      <c r="I3875" s="29" t="s">
        <v>6334</v>
      </c>
      <c r="J3875" s="28" t="s">
        <v>5843</v>
      </c>
      <c r="K3875" s="28" t="s">
        <v>7685</v>
      </c>
      <c r="L3875" s="28" t="s">
        <v>5901</v>
      </c>
      <c r="M3875" s="29"/>
      <c r="N3875" s="30">
        <v>45322</v>
      </c>
      <c r="O3875" s="28" t="s">
        <v>7686</v>
      </c>
      <c r="P3875" s="18" t="s">
        <v>7685</v>
      </c>
      <c r="Q3875" s="18" t="s">
        <v>7616</v>
      </c>
      <c r="T3875" s="18">
        <v>0</v>
      </c>
      <c r="U3875" s="18">
        <v>0</v>
      </c>
    </row>
    <row r="3876" spans="2:21" x14ac:dyDescent="0.4">
      <c r="B3876" s="28" t="s">
        <v>5926</v>
      </c>
      <c r="C3876" s="28" t="s">
        <v>5893</v>
      </c>
      <c r="D3876" s="28" t="s">
        <v>776</v>
      </c>
      <c r="E3876" s="29" t="s">
        <v>776</v>
      </c>
      <c r="F3876" s="28" t="s">
        <v>5896</v>
      </c>
      <c r="G3876" s="28" t="s">
        <v>44</v>
      </c>
      <c r="H3876" s="28" t="s">
        <v>6333</v>
      </c>
      <c r="I3876" s="29" t="s">
        <v>6341</v>
      </c>
      <c r="J3876" s="28" t="s">
        <v>5899</v>
      </c>
      <c r="K3876" s="28" t="s">
        <v>7687</v>
      </c>
      <c r="L3876" s="28" t="s">
        <v>5901</v>
      </c>
      <c r="M3876" s="29"/>
      <c r="N3876" s="30">
        <v>45322</v>
      </c>
      <c r="O3876" s="28" t="s">
        <v>7688</v>
      </c>
      <c r="P3876" s="18" t="s">
        <v>7687</v>
      </c>
      <c r="Q3876" s="18" t="s">
        <v>7616</v>
      </c>
      <c r="T3876" s="18">
        <v>0</v>
      </c>
      <c r="U3876" s="18">
        <v>0</v>
      </c>
    </row>
    <row r="3877" spans="2:21" x14ac:dyDescent="0.4">
      <c r="B3877" s="28" t="s">
        <v>5926</v>
      </c>
      <c r="C3877" s="28" t="s">
        <v>5893</v>
      </c>
      <c r="D3877" s="28" t="s">
        <v>776</v>
      </c>
      <c r="E3877" s="29" t="s">
        <v>776</v>
      </c>
      <c r="F3877" s="28" t="s">
        <v>5896</v>
      </c>
      <c r="G3877" s="28" t="s">
        <v>44</v>
      </c>
      <c r="H3877" s="28" t="s">
        <v>6333</v>
      </c>
      <c r="I3877" s="29" t="s">
        <v>6341</v>
      </c>
      <c r="J3877" s="28" t="s">
        <v>5904</v>
      </c>
      <c r="K3877" s="28" t="s">
        <v>7689</v>
      </c>
      <c r="L3877" s="28" t="s">
        <v>5901</v>
      </c>
      <c r="M3877" s="29"/>
      <c r="N3877" s="30">
        <v>45322</v>
      </c>
      <c r="O3877" s="28" t="s">
        <v>7690</v>
      </c>
      <c r="P3877" s="18" t="s">
        <v>7689</v>
      </c>
      <c r="Q3877" s="18" t="s">
        <v>7616</v>
      </c>
      <c r="T3877" s="18">
        <v>0</v>
      </c>
      <c r="U3877" s="18">
        <v>0</v>
      </c>
    </row>
    <row r="3878" spans="2:21" x14ac:dyDescent="0.4">
      <c r="B3878" s="28" t="s">
        <v>5926</v>
      </c>
      <c r="C3878" s="28" t="s">
        <v>5893</v>
      </c>
      <c r="D3878" s="28" t="s">
        <v>776</v>
      </c>
      <c r="E3878" s="29" t="s">
        <v>776</v>
      </c>
      <c r="F3878" s="28" t="s">
        <v>5896</v>
      </c>
      <c r="G3878" s="28" t="s">
        <v>44</v>
      </c>
      <c r="H3878" s="28" t="s">
        <v>6333</v>
      </c>
      <c r="I3878" s="29" t="s">
        <v>6341</v>
      </c>
      <c r="J3878" s="28" t="s">
        <v>5843</v>
      </c>
      <c r="K3878" s="28" t="s">
        <v>7691</v>
      </c>
      <c r="L3878" s="28" t="s">
        <v>5901</v>
      </c>
      <c r="M3878" s="29"/>
      <c r="N3878" s="30">
        <v>45322</v>
      </c>
      <c r="O3878" s="28" t="s">
        <v>7692</v>
      </c>
      <c r="P3878" s="18" t="s">
        <v>7691</v>
      </c>
      <c r="Q3878" s="18" t="s">
        <v>7616</v>
      </c>
      <c r="T3878" s="18">
        <v>0</v>
      </c>
      <c r="U3878" s="18">
        <v>0</v>
      </c>
    </row>
    <row r="3879" spans="2:21" x14ac:dyDescent="0.4">
      <c r="B3879" s="28" t="s">
        <v>5926</v>
      </c>
      <c r="C3879" s="28" t="s">
        <v>5893</v>
      </c>
      <c r="D3879" s="28" t="s">
        <v>776</v>
      </c>
      <c r="E3879" s="29" t="s">
        <v>776</v>
      </c>
      <c r="F3879" s="28" t="s">
        <v>5991</v>
      </c>
      <c r="G3879" s="28" t="s">
        <v>275</v>
      </c>
      <c r="H3879" s="28" t="s">
        <v>6302</v>
      </c>
      <c r="I3879" s="29" t="s">
        <v>6303</v>
      </c>
      <c r="J3879" s="28" t="s">
        <v>5899</v>
      </c>
      <c r="K3879" s="28" t="s">
        <v>7827</v>
      </c>
      <c r="L3879" s="28" t="s">
        <v>5901</v>
      </c>
      <c r="M3879" s="29"/>
      <c r="N3879" s="30">
        <v>45322</v>
      </c>
      <c r="O3879" s="28" t="s">
        <v>7828</v>
      </c>
      <c r="P3879" s="18" t="s">
        <v>7827</v>
      </c>
      <c r="Q3879" s="18" t="s">
        <v>7786</v>
      </c>
      <c r="T3879" s="18">
        <v>0</v>
      </c>
      <c r="U3879" s="18">
        <v>0</v>
      </c>
    </row>
    <row r="3880" spans="2:21" x14ac:dyDescent="0.4">
      <c r="B3880" s="28" t="s">
        <v>5926</v>
      </c>
      <c r="C3880" s="28" t="s">
        <v>5893</v>
      </c>
      <c r="D3880" s="28" t="s">
        <v>776</v>
      </c>
      <c r="E3880" s="29" t="s">
        <v>776</v>
      </c>
      <c r="F3880" s="28" t="s">
        <v>5991</v>
      </c>
      <c r="G3880" s="28" t="s">
        <v>275</v>
      </c>
      <c r="H3880" s="28" t="s">
        <v>6302</v>
      </c>
      <c r="I3880" s="29" t="s">
        <v>6303</v>
      </c>
      <c r="J3880" s="28" t="s">
        <v>5904</v>
      </c>
      <c r="K3880" s="28" t="s">
        <v>7829</v>
      </c>
      <c r="L3880" s="28" t="s">
        <v>5901</v>
      </c>
      <c r="M3880" s="29"/>
      <c r="N3880" s="30">
        <v>45322</v>
      </c>
      <c r="O3880" s="28" t="s">
        <v>7830</v>
      </c>
      <c r="P3880" s="18" t="s">
        <v>7829</v>
      </c>
      <c r="Q3880" s="18" t="s">
        <v>7786</v>
      </c>
      <c r="T3880" s="18">
        <v>0</v>
      </c>
      <c r="U3880" s="18">
        <v>0</v>
      </c>
    </row>
    <row r="3881" spans="2:21" x14ac:dyDescent="0.4">
      <c r="B3881" s="28" t="s">
        <v>5926</v>
      </c>
      <c r="C3881" s="28" t="s">
        <v>5893</v>
      </c>
      <c r="D3881" s="28" t="s">
        <v>776</v>
      </c>
      <c r="E3881" s="29" t="s">
        <v>776</v>
      </c>
      <c r="F3881" s="28" t="s">
        <v>5991</v>
      </c>
      <c r="G3881" s="28" t="s">
        <v>275</v>
      </c>
      <c r="H3881" s="28" t="s">
        <v>6302</v>
      </c>
      <c r="I3881" s="29" t="s">
        <v>6303</v>
      </c>
      <c r="J3881" s="28" t="s">
        <v>5843</v>
      </c>
      <c r="K3881" s="28" t="s">
        <v>7831</v>
      </c>
      <c r="L3881" s="28" t="s">
        <v>5901</v>
      </c>
      <c r="M3881" s="29"/>
      <c r="N3881" s="30">
        <v>45322</v>
      </c>
      <c r="O3881" s="28" t="s">
        <v>7832</v>
      </c>
      <c r="P3881" s="18" t="s">
        <v>7831</v>
      </c>
      <c r="Q3881" s="18" t="s">
        <v>7786</v>
      </c>
      <c r="T3881" s="18">
        <v>0</v>
      </c>
      <c r="U3881" s="18">
        <v>0</v>
      </c>
    </row>
    <row r="3882" spans="2:21" x14ac:dyDescent="0.4">
      <c r="B3882" s="28" t="s">
        <v>5926</v>
      </c>
      <c r="C3882" s="28" t="s">
        <v>5893</v>
      </c>
      <c r="D3882" s="28" t="s">
        <v>776</v>
      </c>
      <c r="E3882" s="29" t="s">
        <v>776</v>
      </c>
      <c r="F3882" s="28" t="s">
        <v>5991</v>
      </c>
      <c r="G3882" s="28" t="s">
        <v>275</v>
      </c>
      <c r="H3882" s="28" t="s">
        <v>6302</v>
      </c>
      <c r="I3882" s="29" t="s">
        <v>6311</v>
      </c>
      <c r="J3882" s="28" t="s">
        <v>5899</v>
      </c>
      <c r="K3882" s="28" t="s">
        <v>7833</v>
      </c>
      <c r="L3882" s="28" t="s">
        <v>5901</v>
      </c>
      <c r="M3882" s="29"/>
      <c r="N3882" s="30">
        <v>45322</v>
      </c>
      <c r="O3882" s="28" t="s">
        <v>7834</v>
      </c>
      <c r="P3882" s="18" t="s">
        <v>7833</v>
      </c>
      <c r="Q3882" s="18" t="s">
        <v>7786</v>
      </c>
      <c r="T3882" s="18">
        <v>0</v>
      </c>
      <c r="U3882" s="18">
        <v>0</v>
      </c>
    </row>
    <row r="3883" spans="2:21" x14ac:dyDescent="0.4">
      <c r="B3883" s="28" t="s">
        <v>5926</v>
      </c>
      <c r="C3883" s="28" t="s">
        <v>5893</v>
      </c>
      <c r="D3883" s="28" t="s">
        <v>776</v>
      </c>
      <c r="E3883" s="29" t="s">
        <v>776</v>
      </c>
      <c r="F3883" s="28" t="s">
        <v>5991</v>
      </c>
      <c r="G3883" s="28" t="s">
        <v>275</v>
      </c>
      <c r="H3883" s="28" t="s">
        <v>6302</v>
      </c>
      <c r="I3883" s="29" t="s">
        <v>6311</v>
      </c>
      <c r="J3883" s="28" t="s">
        <v>5904</v>
      </c>
      <c r="K3883" s="28" t="s">
        <v>7835</v>
      </c>
      <c r="L3883" s="28" t="s">
        <v>5901</v>
      </c>
      <c r="M3883" s="29"/>
      <c r="N3883" s="30">
        <v>45322</v>
      </c>
      <c r="O3883" s="28" t="s">
        <v>7836</v>
      </c>
      <c r="P3883" s="18" t="s">
        <v>7835</v>
      </c>
      <c r="Q3883" s="18" t="s">
        <v>7786</v>
      </c>
      <c r="T3883" s="18">
        <v>0</v>
      </c>
      <c r="U3883" s="18">
        <v>0</v>
      </c>
    </row>
    <row r="3884" spans="2:21" x14ac:dyDescent="0.4">
      <c r="B3884" s="28" t="s">
        <v>5926</v>
      </c>
      <c r="C3884" s="28" t="s">
        <v>5893</v>
      </c>
      <c r="D3884" s="28" t="s">
        <v>776</v>
      </c>
      <c r="E3884" s="29" t="s">
        <v>776</v>
      </c>
      <c r="F3884" s="28" t="s">
        <v>5991</v>
      </c>
      <c r="G3884" s="28" t="s">
        <v>275</v>
      </c>
      <c r="H3884" s="28" t="s">
        <v>6302</v>
      </c>
      <c r="I3884" s="29" t="s">
        <v>6311</v>
      </c>
      <c r="J3884" s="28" t="s">
        <v>5843</v>
      </c>
      <c r="K3884" s="28" t="s">
        <v>7837</v>
      </c>
      <c r="L3884" s="28" t="s">
        <v>5901</v>
      </c>
      <c r="M3884" s="29"/>
      <c r="N3884" s="30">
        <v>45322</v>
      </c>
      <c r="O3884" s="28" t="s">
        <v>7838</v>
      </c>
      <c r="P3884" s="18" t="s">
        <v>7837</v>
      </c>
      <c r="Q3884" s="18" t="s">
        <v>7786</v>
      </c>
      <c r="T3884" s="18">
        <v>0</v>
      </c>
      <c r="U3884" s="18">
        <v>0</v>
      </c>
    </row>
    <row r="3885" spans="2:21" x14ac:dyDescent="0.4">
      <c r="B3885" s="28" t="s">
        <v>5926</v>
      </c>
      <c r="C3885" s="28" t="s">
        <v>5893</v>
      </c>
      <c r="D3885" s="28" t="s">
        <v>776</v>
      </c>
      <c r="E3885" s="29" t="s">
        <v>776</v>
      </c>
      <c r="F3885" s="28" t="s">
        <v>5991</v>
      </c>
      <c r="G3885" s="28" t="s">
        <v>39</v>
      </c>
      <c r="H3885" s="28" t="s">
        <v>6318</v>
      </c>
      <c r="I3885" s="29" t="s">
        <v>6319</v>
      </c>
      <c r="J3885" s="28" t="s">
        <v>5899</v>
      </c>
      <c r="K3885" s="28" t="s">
        <v>7839</v>
      </c>
      <c r="L3885" s="28" t="s">
        <v>5901</v>
      </c>
      <c r="M3885" s="29"/>
      <c r="N3885" s="30">
        <v>45322</v>
      </c>
      <c r="O3885" s="28" t="s">
        <v>7840</v>
      </c>
      <c r="P3885" s="18" t="s">
        <v>7839</v>
      </c>
      <c r="Q3885" s="18" t="s">
        <v>7786</v>
      </c>
      <c r="T3885" s="18">
        <v>0</v>
      </c>
      <c r="U3885" s="18">
        <v>0</v>
      </c>
    </row>
    <row r="3886" spans="2:21" x14ac:dyDescent="0.4">
      <c r="B3886" s="28" t="s">
        <v>5926</v>
      </c>
      <c r="C3886" s="28" t="s">
        <v>5893</v>
      </c>
      <c r="D3886" s="28" t="s">
        <v>776</v>
      </c>
      <c r="E3886" s="29" t="s">
        <v>776</v>
      </c>
      <c r="F3886" s="28" t="s">
        <v>5991</v>
      </c>
      <c r="G3886" s="28" t="s">
        <v>39</v>
      </c>
      <c r="H3886" s="28" t="s">
        <v>6318</v>
      </c>
      <c r="I3886" s="29" t="s">
        <v>6319</v>
      </c>
      <c r="J3886" s="28" t="s">
        <v>5904</v>
      </c>
      <c r="K3886" s="28" t="s">
        <v>7841</v>
      </c>
      <c r="L3886" s="28" t="s">
        <v>5901</v>
      </c>
      <c r="M3886" s="29"/>
      <c r="N3886" s="30">
        <v>45322</v>
      </c>
      <c r="O3886" s="28" t="s">
        <v>7842</v>
      </c>
      <c r="P3886" s="18" t="s">
        <v>7841</v>
      </c>
      <c r="Q3886" s="18" t="s">
        <v>7786</v>
      </c>
      <c r="T3886" s="18">
        <v>0</v>
      </c>
      <c r="U3886" s="18">
        <v>0</v>
      </c>
    </row>
    <row r="3887" spans="2:21" x14ac:dyDescent="0.4">
      <c r="B3887" s="28" t="s">
        <v>5926</v>
      </c>
      <c r="C3887" s="28" t="s">
        <v>5893</v>
      </c>
      <c r="D3887" s="28" t="s">
        <v>776</v>
      </c>
      <c r="E3887" s="29" t="s">
        <v>776</v>
      </c>
      <c r="F3887" s="28" t="s">
        <v>5991</v>
      </c>
      <c r="G3887" s="28" t="s">
        <v>39</v>
      </c>
      <c r="H3887" s="28" t="s">
        <v>6318</v>
      </c>
      <c r="I3887" s="29" t="s">
        <v>6319</v>
      </c>
      <c r="J3887" s="28" t="s">
        <v>5843</v>
      </c>
      <c r="K3887" s="28" t="s">
        <v>7843</v>
      </c>
      <c r="L3887" s="28" t="s">
        <v>5901</v>
      </c>
      <c r="M3887" s="29"/>
      <c r="N3887" s="30">
        <v>45322</v>
      </c>
      <c r="O3887" s="28" t="s">
        <v>7844</v>
      </c>
      <c r="P3887" s="18" t="s">
        <v>7843</v>
      </c>
      <c r="Q3887" s="18" t="s">
        <v>7786</v>
      </c>
      <c r="T3887" s="18">
        <v>0</v>
      </c>
      <c r="U3887" s="18">
        <v>0</v>
      </c>
    </row>
    <row r="3888" spans="2:21" x14ac:dyDescent="0.4">
      <c r="B3888" s="28" t="s">
        <v>5926</v>
      </c>
      <c r="C3888" s="28" t="s">
        <v>5893</v>
      </c>
      <c r="D3888" s="28" t="s">
        <v>776</v>
      </c>
      <c r="E3888" s="29" t="s">
        <v>776</v>
      </c>
      <c r="F3888" s="28" t="s">
        <v>5991</v>
      </c>
      <c r="G3888" s="28" t="s">
        <v>39</v>
      </c>
      <c r="H3888" s="28" t="s">
        <v>6318</v>
      </c>
      <c r="I3888" s="29" t="s">
        <v>6326</v>
      </c>
      <c r="J3888" s="28" t="s">
        <v>5899</v>
      </c>
      <c r="K3888" s="28" t="s">
        <v>7845</v>
      </c>
      <c r="L3888" s="28" t="s">
        <v>5901</v>
      </c>
      <c r="M3888" s="29"/>
      <c r="N3888" s="30">
        <v>45322</v>
      </c>
      <c r="O3888" s="28" t="s">
        <v>7846</v>
      </c>
      <c r="P3888" s="18" t="s">
        <v>7845</v>
      </c>
      <c r="Q3888" s="18" t="s">
        <v>7786</v>
      </c>
      <c r="T3888" s="18">
        <v>0</v>
      </c>
      <c r="U3888" s="18">
        <v>0</v>
      </c>
    </row>
    <row r="3889" spans="2:21" x14ac:dyDescent="0.4">
      <c r="B3889" s="28" t="s">
        <v>5926</v>
      </c>
      <c r="C3889" s="28" t="s">
        <v>5893</v>
      </c>
      <c r="D3889" s="28" t="s">
        <v>776</v>
      </c>
      <c r="E3889" s="29" t="s">
        <v>776</v>
      </c>
      <c r="F3889" s="28" t="s">
        <v>5991</v>
      </c>
      <c r="G3889" s="28" t="s">
        <v>39</v>
      </c>
      <c r="H3889" s="28" t="s">
        <v>6318</v>
      </c>
      <c r="I3889" s="29" t="s">
        <v>6326</v>
      </c>
      <c r="J3889" s="28" t="s">
        <v>5904</v>
      </c>
      <c r="K3889" s="28" t="s">
        <v>7847</v>
      </c>
      <c r="L3889" s="28" t="s">
        <v>5901</v>
      </c>
      <c r="M3889" s="29"/>
      <c r="N3889" s="30">
        <v>45322</v>
      </c>
      <c r="O3889" s="28" t="s">
        <v>7848</v>
      </c>
      <c r="P3889" s="18" t="s">
        <v>7847</v>
      </c>
      <c r="Q3889" s="18" t="s">
        <v>7786</v>
      </c>
      <c r="T3889" s="18">
        <v>0</v>
      </c>
      <c r="U3889" s="18">
        <v>0</v>
      </c>
    </row>
    <row r="3890" spans="2:21" x14ac:dyDescent="0.4">
      <c r="B3890" s="28" t="s">
        <v>5926</v>
      </c>
      <c r="C3890" s="28" t="s">
        <v>5893</v>
      </c>
      <c r="D3890" s="28" t="s">
        <v>776</v>
      </c>
      <c r="E3890" s="29" t="s">
        <v>776</v>
      </c>
      <c r="F3890" s="28" t="s">
        <v>5991</v>
      </c>
      <c r="G3890" s="28" t="s">
        <v>39</v>
      </c>
      <c r="H3890" s="28" t="s">
        <v>6318</v>
      </c>
      <c r="I3890" s="29" t="s">
        <v>6326</v>
      </c>
      <c r="J3890" s="28" t="s">
        <v>5843</v>
      </c>
      <c r="K3890" s="28" t="s">
        <v>7849</v>
      </c>
      <c r="L3890" s="28" t="s">
        <v>5901</v>
      </c>
      <c r="M3890" s="29"/>
      <c r="N3890" s="30">
        <v>45322</v>
      </c>
      <c r="O3890" s="28" t="s">
        <v>7850</v>
      </c>
      <c r="P3890" s="18" t="s">
        <v>7849</v>
      </c>
      <c r="Q3890" s="18" t="s">
        <v>7786</v>
      </c>
      <c r="T3890" s="18">
        <v>0</v>
      </c>
      <c r="U3890" s="18">
        <v>0</v>
      </c>
    </row>
    <row r="3891" spans="2:21" x14ac:dyDescent="0.4">
      <c r="B3891" s="28" t="s">
        <v>5926</v>
      </c>
      <c r="C3891" s="28" t="s">
        <v>5893</v>
      </c>
      <c r="D3891" s="28" t="s">
        <v>776</v>
      </c>
      <c r="E3891" s="29" t="s">
        <v>776</v>
      </c>
      <c r="F3891" s="28" t="s">
        <v>5991</v>
      </c>
      <c r="G3891" s="28" t="s">
        <v>44</v>
      </c>
      <c r="H3891" s="28" t="s">
        <v>6333</v>
      </c>
      <c r="I3891" s="29" t="s">
        <v>6334</v>
      </c>
      <c r="J3891" s="28" t="s">
        <v>5899</v>
      </c>
      <c r="K3891" s="28" t="s">
        <v>7851</v>
      </c>
      <c r="L3891" s="28" t="s">
        <v>5901</v>
      </c>
      <c r="M3891" s="29"/>
      <c r="N3891" s="30">
        <v>45322</v>
      </c>
      <c r="O3891" s="28" t="s">
        <v>7852</v>
      </c>
      <c r="P3891" s="18" t="s">
        <v>7851</v>
      </c>
      <c r="Q3891" s="18" t="s">
        <v>7786</v>
      </c>
      <c r="T3891" s="18">
        <v>0</v>
      </c>
      <c r="U3891" s="18">
        <v>0</v>
      </c>
    </row>
    <row r="3892" spans="2:21" x14ac:dyDescent="0.4">
      <c r="B3892" s="28" t="s">
        <v>5926</v>
      </c>
      <c r="C3892" s="28" t="s">
        <v>5893</v>
      </c>
      <c r="D3892" s="28" t="s">
        <v>776</v>
      </c>
      <c r="E3892" s="29" t="s">
        <v>776</v>
      </c>
      <c r="F3892" s="28" t="s">
        <v>5991</v>
      </c>
      <c r="G3892" s="28" t="s">
        <v>44</v>
      </c>
      <c r="H3892" s="28" t="s">
        <v>6333</v>
      </c>
      <c r="I3892" s="29" t="s">
        <v>6334</v>
      </c>
      <c r="J3892" s="28" t="s">
        <v>5904</v>
      </c>
      <c r="K3892" s="28" t="s">
        <v>7853</v>
      </c>
      <c r="L3892" s="28" t="s">
        <v>5901</v>
      </c>
      <c r="M3892" s="29"/>
      <c r="N3892" s="30">
        <v>45322</v>
      </c>
      <c r="O3892" s="28" t="s">
        <v>7854</v>
      </c>
      <c r="P3892" s="18" t="s">
        <v>7853</v>
      </c>
      <c r="Q3892" s="18" t="s">
        <v>7786</v>
      </c>
      <c r="T3892" s="18">
        <v>0</v>
      </c>
      <c r="U3892" s="18">
        <v>0</v>
      </c>
    </row>
    <row r="3893" spans="2:21" x14ac:dyDescent="0.4">
      <c r="B3893" s="28" t="s">
        <v>5926</v>
      </c>
      <c r="C3893" s="28" t="s">
        <v>5893</v>
      </c>
      <c r="D3893" s="28" t="s">
        <v>776</v>
      </c>
      <c r="E3893" s="29" t="s">
        <v>776</v>
      </c>
      <c r="F3893" s="28" t="s">
        <v>5991</v>
      </c>
      <c r="G3893" s="28" t="s">
        <v>44</v>
      </c>
      <c r="H3893" s="28" t="s">
        <v>6333</v>
      </c>
      <c r="I3893" s="29" t="s">
        <v>6334</v>
      </c>
      <c r="J3893" s="28" t="s">
        <v>5843</v>
      </c>
      <c r="K3893" s="28" t="s">
        <v>7855</v>
      </c>
      <c r="L3893" s="28" t="s">
        <v>5901</v>
      </c>
      <c r="M3893" s="29"/>
      <c r="N3893" s="30">
        <v>45322</v>
      </c>
      <c r="O3893" s="28" t="s">
        <v>7856</v>
      </c>
      <c r="P3893" s="18" t="s">
        <v>7855</v>
      </c>
      <c r="Q3893" s="18" t="s">
        <v>7786</v>
      </c>
      <c r="T3893" s="18">
        <v>0</v>
      </c>
      <c r="U3893" s="18">
        <v>0</v>
      </c>
    </row>
    <row r="3894" spans="2:21" x14ac:dyDescent="0.4">
      <c r="B3894" s="28" t="s">
        <v>5926</v>
      </c>
      <c r="C3894" s="28" t="s">
        <v>5893</v>
      </c>
      <c r="D3894" s="28" t="s">
        <v>776</v>
      </c>
      <c r="E3894" s="29" t="s">
        <v>776</v>
      </c>
      <c r="F3894" s="28" t="s">
        <v>5991</v>
      </c>
      <c r="G3894" s="28" t="s">
        <v>44</v>
      </c>
      <c r="H3894" s="28" t="s">
        <v>6333</v>
      </c>
      <c r="I3894" s="29" t="s">
        <v>6341</v>
      </c>
      <c r="J3894" s="28" t="s">
        <v>5899</v>
      </c>
      <c r="K3894" s="28" t="s">
        <v>7857</v>
      </c>
      <c r="L3894" s="28" t="s">
        <v>5901</v>
      </c>
      <c r="M3894" s="29"/>
      <c r="N3894" s="30">
        <v>45322</v>
      </c>
      <c r="O3894" s="28" t="s">
        <v>7858</v>
      </c>
      <c r="P3894" s="18" t="s">
        <v>7857</v>
      </c>
      <c r="Q3894" s="18" t="s">
        <v>7786</v>
      </c>
      <c r="T3894" s="18">
        <v>0</v>
      </c>
      <c r="U3894" s="18">
        <v>0</v>
      </c>
    </row>
    <row r="3895" spans="2:21" x14ac:dyDescent="0.4">
      <c r="B3895" s="28" t="s">
        <v>5926</v>
      </c>
      <c r="C3895" s="28" t="s">
        <v>5893</v>
      </c>
      <c r="D3895" s="28" t="s">
        <v>776</v>
      </c>
      <c r="E3895" s="29" t="s">
        <v>776</v>
      </c>
      <c r="F3895" s="28" t="s">
        <v>5991</v>
      </c>
      <c r="G3895" s="28" t="s">
        <v>44</v>
      </c>
      <c r="H3895" s="28" t="s">
        <v>6333</v>
      </c>
      <c r="I3895" s="29" t="s">
        <v>6341</v>
      </c>
      <c r="J3895" s="28" t="s">
        <v>5904</v>
      </c>
      <c r="K3895" s="28" t="s">
        <v>7859</v>
      </c>
      <c r="L3895" s="28" t="s">
        <v>5901</v>
      </c>
      <c r="M3895" s="29"/>
      <c r="N3895" s="30">
        <v>45322</v>
      </c>
      <c r="O3895" s="28" t="s">
        <v>7860</v>
      </c>
      <c r="P3895" s="18" t="s">
        <v>7859</v>
      </c>
      <c r="Q3895" s="18" t="s">
        <v>7786</v>
      </c>
      <c r="T3895" s="18">
        <v>0</v>
      </c>
      <c r="U3895" s="18">
        <v>0</v>
      </c>
    </row>
    <row r="3896" spans="2:21" x14ac:dyDescent="0.4">
      <c r="B3896" s="28" t="s">
        <v>5926</v>
      </c>
      <c r="C3896" s="28" t="s">
        <v>5893</v>
      </c>
      <c r="D3896" s="28" t="s">
        <v>776</v>
      </c>
      <c r="E3896" s="29" t="s">
        <v>776</v>
      </c>
      <c r="F3896" s="28" t="s">
        <v>5991</v>
      </c>
      <c r="G3896" s="28" t="s">
        <v>44</v>
      </c>
      <c r="H3896" s="28" t="s">
        <v>6333</v>
      </c>
      <c r="I3896" s="29" t="s">
        <v>6341</v>
      </c>
      <c r="J3896" s="28" t="s">
        <v>5843</v>
      </c>
      <c r="K3896" s="28" t="s">
        <v>7861</v>
      </c>
      <c r="L3896" s="28" t="s">
        <v>5901</v>
      </c>
      <c r="M3896" s="29"/>
      <c r="N3896" s="30">
        <v>45322</v>
      </c>
      <c r="O3896" s="28" t="s">
        <v>7862</v>
      </c>
      <c r="P3896" s="18" t="s">
        <v>7861</v>
      </c>
      <c r="Q3896" s="18" t="s">
        <v>7786</v>
      </c>
      <c r="T3896" s="18">
        <v>0</v>
      </c>
      <c r="U3896" s="18">
        <v>0</v>
      </c>
    </row>
    <row r="3897" spans="2:21" x14ac:dyDescent="0.4">
      <c r="B3897" s="18" t="s">
        <v>5926</v>
      </c>
      <c r="C3897" s="18" t="s">
        <v>5893</v>
      </c>
      <c r="D3897" s="18" t="s">
        <v>13059</v>
      </c>
      <c r="E3897" s="19" t="s">
        <v>781</v>
      </c>
      <c r="F3897" s="18" t="s">
        <v>5935</v>
      </c>
      <c r="G3897" s="18" t="s">
        <v>275</v>
      </c>
      <c r="H3897" s="18" t="s">
        <v>6302</v>
      </c>
      <c r="I3897" s="19" t="s">
        <v>6303</v>
      </c>
      <c r="J3897" s="18" t="s">
        <v>5899</v>
      </c>
      <c r="K3897" s="18" t="s">
        <v>14249</v>
      </c>
      <c r="L3897" s="18" t="s">
        <v>5901</v>
      </c>
      <c r="N3897" s="20">
        <v>45322</v>
      </c>
      <c r="O3897" s="18" t="s">
        <v>14250</v>
      </c>
      <c r="P3897" s="18" t="s">
        <v>14249</v>
      </c>
      <c r="Q3897" s="18" t="s">
        <v>13062</v>
      </c>
      <c r="T3897" s="18">
        <v>0</v>
      </c>
      <c r="U3897" s="18">
        <v>0</v>
      </c>
    </row>
    <row r="3898" spans="2:21" x14ac:dyDescent="0.4">
      <c r="B3898" s="18" t="s">
        <v>5926</v>
      </c>
      <c r="C3898" s="18" t="s">
        <v>5893</v>
      </c>
      <c r="D3898" s="18" t="s">
        <v>13059</v>
      </c>
      <c r="E3898" s="19" t="s">
        <v>781</v>
      </c>
      <c r="F3898" s="18" t="s">
        <v>5935</v>
      </c>
      <c r="G3898" s="18" t="s">
        <v>275</v>
      </c>
      <c r="H3898" s="18" t="s">
        <v>6302</v>
      </c>
      <c r="I3898" s="19" t="s">
        <v>6303</v>
      </c>
      <c r="J3898" s="18" t="s">
        <v>5904</v>
      </c>
      <c r="K3898" s="18" t="s">
        <v>14251</v>
      </c>
      <c r="L3898" s="18" t="s">
        <v>5901</v>
      </c>
      <c r="N3898" s="20">
        <v>45322</v>
      </c>
      <c r="O3898" s="18" t="s">
        <v>14252</v>
      </c>
      <c r="P3898" s="18" t="s">
        <v>14251</v>
      </c>
      <c r="Q3898" s="18" t="s">
        <v>13062</v>
      </c>
      <c r="T3898" s="18">
        <v>0</v>
      </c>
      <c r="U3898" s="18">
        <v>0</v>
      </c>
    </row>
    <row r="3899" spans="2:21" x14ac:dyDescent="0.4">
      <c r="B3899" s="18" t="s">
        <v>5926</v>
      </c>
      <c r="C3899" s="18" t="s">
        <v>5893</v>
      </c>
      <c r="D3899" s="18" t="s">
        <v>13059</v>
      </c>
      <c r="E3899" s="19" t="s">
        <v>781</v>
      </c>
      <c r="F3899" s="18" t="s">
        <v>5935</v>
      </c>
      <c r="G3899" s="18" t="s">
        <v>275</v>
      </c>
      <c r="H3899" s="18" t="s">
        <v>6302</v>
      </c>
      <c r="I3899" s="19" t="s">
        <v>6303</v>
      </c>
      <c r="J3899" s="18" t="s">
        <v>5843</v>
      </c>
      <c r="K3899" s="18" t="s">
        <v>14253</v>
      </c>
      <c r="L3899" s="18" t="s">
        <v>5901</v>
      </c>
      <c r="N3899" s="20">
        <v>45322</v>
      </c>
      <c r="O3899" s="18" t="s">
        <v>14254</v>
      </c>
      <c r="P3899" s="18" t="s">
        <v>14253</v>
      </c>
      <c r="Q3899" s="18" t="s">
        <v>13062</v>
      </c>
      <c r="T3899" s="18">
        <v>0</v>
      </c>
      <c r="U3899" s="18">
        <v>0</v>
      </c>
    </row>
    <row r="3900" spans="2:21" x14ac:dyDescent="0.4">
      <c r="B3900" s="18" t="s">
        <v>5926</v>
      </c>
      <c r="C3900" s="18" t="s">
        <v>5893</v>
      </c>
      <c r="D3900" s="18" t="s">
        <v>13059</v>
      </c>
      <c r="E3900" s="19" t="s">
        <v>781</v>
      </c>
      <c r="F3900" s="18" t="s">
        <v>5935</v>
      </c>
      <c r="G3900" s="18" t="s">
        <v>275</v>
      </c>
      <c r="H3900" s="18" t="s">
        <v>6302</v>
      </c>
      <c r="I3900" s="19" t="s">
        <v>6311</v>
      </c>
      <c r="J3900" s="18" t="s">
        <v>5899</v>
      </c>
      <c r="K3900" s="18" t="s">
        <v>14261</v>
      </c>
      <c r="L3900" s="18" t="s">
        <v>5901</v>
      </c>
      <c r="N3900" s="20">
        <v>45322</v>
      </c>
      <c r="O3900" s="18" t="s">
        <v>14262</v>
      </c>
      <c r="P3900" s="18" t="s">
        <v>14261</v>
      </c>
      <c r="Q3900" s="18" t="s">
        <v>13062</v>
      </c>
      <c r="T3900" s="18">
        <v>0</v>
      </c>
      <c r="U3900" s="18">
        <v>0</v>
      </c>
    </row>
    <row r="3901" spans="2:21" x14ac:dyDescent="0.4">
      <c r="B3901" s="18" t="s">
        <v>5926</v>
      </c>
      <c r="C3901" s="18" t="s">
        <v>5893</v>
      </c>
      <c r="D3901" s="18" t="s">
        <v>13059</v>
      </c>
      <c r="E3901" s="19" t="s">
        <v>781</v>
      </c>
      <c r="F3901" s="18" t="s">
        <v>5935</v>
      </c>
      <c r="G3901" s="18" t="s">
        <v>275</v>
      </c>
      <c r="H3901" s="18" t="s">
        <v>6302</v>
      </c>
      <c r="I3901" s="19" t="s">
        <v>6311</v>
      </c>
      <c r="J3901" s="18" t="s">
        <v>5904</v>
      </c>
      <c r="K3901" s="18" t="s">
        <v>14263</v>
      </c>
      <c r="L3901" s="18" t="s">
        <v>5901</v>
      </c>
      <c r="N3901" s="20">
        <v>45322</v>
      </c>
      <c r="O3901" s="18" t="s">
        <v>14264</v>
      </c>
      <c r="P3901" s="18" t="s">
        <v>14263</v>
      </c>
      <c r="Q3901" s="18" t="s">
        <v>13062</v>
      </c>
      <c r="T3901" s="18">
        <v>0</v>
      </c>
      <c r="U3901" s="18">
        <v>0</v>
      </c>
    </row>
    <row r="3902" spans="2:21" x14ac:dyDescent="0.4">
      <c r="B3902" s="18" t="s">
        <v>5926</v>
      </c>
      <c r="C3902" s="18" t="s">
        <v>5893</v>
      </c>
      <c r="D3902" s="18" t="s">
        <v>13059</v>
      </c>
      <c r="E3902" s="19" t="s">
        <v>781</v>
      </c>
      <c r="F3902" s="18" t="s">
        <v>5935</v>
      </c>
      <c r="G3902" s="18" t="s">
        <v>275</v>
      </c>
      <c r="H3902" s="18" t="s">
        <v>6302</v>
      </c>
      <c r="I3902" s="19" t="s">
        <v>6311</v>
      </c>
      <c r="J3902" s="18" t="s">
        <v>5843</v>
      </c>
      <c r="K3902" s="18" t="s">
        <v>14265</v>
      </c>
      <c r="L3902" s="18" t="s">
        <v>5901</v>
      </c>
      <c r="N3902" s="20">
        <v>45322</v>
      </c>
      <c r="O3902" s="18" t="s">
        <v>14266</v>
      </c>
      <c r="P3902" s="18" t="s">
        <v>14265</v>
      </c>
      <c r="Q3902" s="18" t="s">
        <v>13062</v>
      </c>
      <c r="T3902" s="18">
        <v>0</v>
      </c>
      <c r="U3902" s="18">
        <v>0</v>
      </c>
    </row>
    <row r="3903" spans="2:21" x14ac:dyDescent="0.4">
      <c r="B3903" s="18" t="s">
        <v>5926</v>
      </c>
      <c r="C3903" s="18" t="s">
        <v>5893</v>
      </c>
      <c r="D3903" s="18" t="s">
        <v>13059</v>
      </c>
      <c r="E3903" s="19" t="s">
        <v>781</v>
      </c>
      <c r="F3903" s="18" t="s">
        <v>5935</v>
      </c>
      <c r="G3903" s="18" t="s">
        <v>39</v>
      </c>
      <c r="H3903" s="18" t="s">
        <v>6318</v>
      </c>
      <c r="I3903" s="19" t="s">
        <v>6319</v>
      </c>
      <c r="J3903" s="18" t="s">
        <v>5899</v>
      </c>
      <c r="K3903" s="18" t="s">
        <v>14255</v>
      </c>
      <c r="L3903" s="18" t="s">
        <v>5901</v>
      </c>
      <c r="N3903" s="20">
        <v>45322</v>
      </c>
      <c r="O3903" s="18" t="s">
        <v>14256</v>
      </c>
      <c r="P3903" s="18" t="s">
        <v>14255</v>
      </c>
      <c r="Q3903" s="18" t="s">
        <v>13062</v>
      </c>
      <c r="T3903" s="18">
        <v>0</v>
      </c>
      <c r="U3903" s="18">
        <v>0</v>
      </c>
    </row>
    <row r="3904" spans="2:21" x14ac:dyDescent="0.4">
      <c r="B3904" s="18" t="s">
        <v>5926</v>
      </c>
      <c r="C3904" s="18" t="s">
        <v>5893</v>
      </c>
      <c r="D3904" s="18" t="s">
        <v>13059</v>
      </c>
      <c r="E3904" s="19" t="s">
        <v>781</v>
      </c>
      <c r="F3904" s="18" t="s">
        <v>5935</v>
      </c>
      <c r="G3904" s="18" t="s">
        <v>39</v>
      </c>
      <c r="H3904" s="18" t="s">
        <v>6318</v>
      </c>
      <c r="I3904" s="19" t="s">
        <v>6319</v>
      </c>
      <c r="J3904" s="18" t="s">
        <v>5904</v>
      </c>
      <c r="K3904" s="18" t="s">
        <v>14257</v>
      </c>
      <c r="L3904" s="18" t="s">
        <v>5901</v>
      </c>
      <c r="N3904" s="20">
        <v>45322</v>
      </c>
      <c r="O3904" s="18" t="s">
        <v>14258</v>
      </c>
      <c r="P3904" s="18" t="s">
        <v>14257</v>
      </c>
      <c r="Q3904" s="18" t="s">
        <v>13062</v>
      </c>
      <c r="T3904" s="18">
        <v>0</v>
      </c>
      <c r="U3904" s="18">
        <v>0</v>
      </c>
    </row>
    <row r="3905" spans="2:21" x14ac:dyDescent="0.4">
      <c r="B3905" s="18" t="s">
        <v>5926</v>
      </c>
      <c r="C3905" s="18" t="s">
        <v>5893</v>
      </c>
      <c r="D3905" s="18" t="s">
        <v>13059</v>
      </c>
      <c r="E3905" s="19" t="s">
        <v>781</v>
      </c>
      <c r="F3905" s="18" t="s">
        <v>5935</v>
      </c>
      <c r="G3905" s="18" t="s">
        <v>39</v>
      </c>
      <c r="H3905" s="18" t="s">
        <v>6318</v>
      </c>
      <c r="I3905" s="19" t="s">
        <v>6319</v>
      </c>
      <c r="J3905" s="18" t="s">
        <v>5843</v>
      </c>
      <c r="K3905" s="18" t="s">
        <v>14259</v>
      </c>
      <c r="L3905" s="18" t="s">
        <v>5901</v>
      </c>
      <c r="N3905" s="20">
        <v>45322</v>
      </c>
      <c r="O3905" s="18" t="s">
        <v>14260</v>
      </c>
      <c r="P3905" s="18" t="s">
        <v>14259</v>
      </c>
      <c r="Q3905" s="18" t="s">
        <v>13062</v>
      </c>
      <c r="T3905" s="18">
        <v>0</v>
      </c>
      <c r="U3905" s="18">
        <v>0</v>
      </c>
    </row>
    <row r="3906" spans="2:21" x14ac:dyDescent="0.4">
      <c r="B3906" s="18" t="s">
        <v>5926</v>
      </c>
      <c r="C3906" s="18" t="s">
        <v>5893</v>
      </c>
      <c r="D3906" s="18" t="s">
        <v>13059</v>
      </c>
      <c r="E3906" s="19" t="s">
        <v>781</v>
      </c>
      <c r="F3906" s="18" t="s">
        <v>5935</v>
      </c>
      <c r="G3906" s="18" t="s">
        <v>39</v>
      </c>
      <c r="H3906" s="18" t="s">
        <v>6318</v>
      </c>
      <c r="I3906" s="19" t="s">
        <v>13040</v>
      </c>
      <c r="J3906" s="18" t="s">
        <v>5899</v>
      </c>
      <c r="K3906" s="18" t="s">
        <v>14267</v>
      </c>
      <c r="L3906" s="18" t="s">
        <v>5901</v>
      </c>
      <c r="N3906" s="20">
        <v>45322</v>
      </c>
      <c r="O3906" s="18" t="s">
        <v>14268</v>
      </c>
      <c r="P3906" s="18" t="s">
        <v>14267</v>
      </c>
      <c r="Q3906" s="18" t="s">
        <v>13062</v>
      </c>
      <c r="T3906" s="18">
        <v>0</v>
      </c>
      <c r="U3906" s="18">
        <v>0</v>
      </c>
    </row>
    <row r="3907" spans="2:21" x14ac:dyDescent="0.4">
      <c r="B3907" s="18" t="s">
        <v>5926</v>
      </c>
      <c r="C3907" s="18" t="s">
        <v>5893</v>
      </c>
      <c r="D3907" s="18" t="s">
        <v>13059</v>
      </c>
      <c r="E3907" s="19" t="s">
        <v>781</v>
      </c>
      <c r="F3907" s="18" t="s">
        <v>5935</v>
      </c>
      <c r="G3907" s="18" t="s">
        <v>39</v>
      </c>
      <c r="H3907" s="18" t="s">
        <v>6318</v>
      </c>
      <c r="I3907" s="19" t="s">
        <v>13040</v>
      </c>
      <c r="J3907" s="18" t="s">
        <v>5904</v>
      </c>
      <c r="K3907" s="18" t="s">
        <v>14269</v>
      </c>
      <c r="L3907" s="18" t="s">
        <v>5901</v>
      </c>
      <c r="N3907" s="20">
        <v>45322</v>
      </c>
      <c r="O3907" s="18" t="s">
        <v>14270</v>
      </c>
      <c r="P3907" s="18" t="s">
        <v>14269</v>
      </c>
      <c r="Q3907" s="18" t="s">
        <v>13062</v>
      </c>
      <c r="T3907" s="18">
        <v>0</v>
      </c>
      <c r="U3907" s="18">
        <v>0</v>
      </c>
    </row>
    <row r="3908" spans="2:21" x14ac:dyDescent="0.4">
      <c r="B3908" s="18" t="s">
        <v>5926</v>
      </c>
      <c r="C3908" s="18" t="s">
        <v>5893</v>
      </c>
      <c r="D3908" s="18" t="s">
        <v>13059</v>
      </c>
      <c r="E3908" s="19" t="s">
        <v>781</v>
      </c>
      <c r="F3908" s="18" t="s">
        <v>5935</v>
      </c>
      <c r="G3908" s="18" t="s">
        <v>39</v>
      </c>
      <c r="H3908" s="18" t="s">
        <v>6318</v>
      </c>
      <c r="I3908" s="19" t="s">
        <v>13040</v>
      </c>
      <c r="J3908" s="18" t="s">
        <v>5843</v>
      </c>
      <c r="K3908" s="18" t="s">
        <v>14271</v>
      </c>
      <c r="L3908" s="18" t="s">
        <v>5901</v>
      </c>
      <c r="N3908" s="20">
        <v>45322</v>
      </c>
      <c r="O3908" s="18" t="s">
        <v>14272</v>
      </c>
      <c r="P3908" s="18" t="s">
        <v>14271</v>
      </c>
      <c r="Q3908" s="18" t="s">
        <v>13062</v>
      </c>
      <c r="T3908" s="18">
        <v>0</v>
      </c>
      <c r="U3908" s="18">
        <v>0</v>
      </c>
    </row>
    <row r="3909" spans="2:21" x14ac:dyDescent="0.4">
      <c r="B3909" s="18" t="s">
        <v>5926</v>
      </c>
      <c r="C3909" s="18" t="s">
        <v>5893</v>
      </c>
      <c r="D3909" s="18" t="s">
        <v>13059</v>
      </c>
      <c r="E3909" s="19" t="s">
        <v>781</v>
      </c>
      <c r="F3909" s="18" t="s">
        <v>5935</v>
      </c>
      <c r="G3909" s="18" t="s">
        <v>44</v>
      </c>
      <c r="H3909" s="18" t="s">
        <v>6333</v>
      </c>
      <c r="I3909" s="19" t="s">
        <v>6334</v>
      </c>
      <c r="J3909" s="18" t="s">
        <v>5899</v>
      </c>
      <c r="K3909" s="18" t="s">
        <v>14273</v>
      </c>
      <c r="L3909" s="18" t="s">
        <v>5901</v>
      </c>
      <c r="N3909" s="20">
        <v>45322</v>
      </c>
      <c r="O3909" s="18" t="s">
        <v>14274</v>
      </c>
      <c r="P3909" s="18" t="s">
        <v>14273</v>
      </c>
      <c r="Q3909" s="18" t="s">
        <v>13062</v>
      </c>
      <c r="T3909" s="18">
        <v>0</v>
      </c>
      <c r="U3909" s="18">
        <v>0</v>
      </c>
    </row>
    <row r="3910" spans="2:21" x14ac:dyDescent="0.4">
      <c r="B3910" s="18" t="s">
        <v>5926</v>
      </c>
      <c r="C3910" s="18" t="s">
        <v>5893</v>
      </c>
      <c r="D3910" s="18" t="s">
        <v>13059</v>
      </c>
      <c r="E3910" s="19" t="s">
        <v>781</v>
      </c>
      <c r="F3910" s="18" t="s">
        <v>5935</v>
      </c>
      <c r="G3910" s="18" t="s">
        <v>44</v>
      </c>
      <c r="H3910" s="18" t="s">
        <v>6333</v>
      </c>
      <c r="I3910" s="19" t="s">
        <v>6334</v>
      </c>
      <c r="J3910" s="18" t="s">
        <v>5904</v>
      </c>
      <c r="K3910" s="18" t="s">
        <v>14275</v>
      </c>
      <c r="L3910" s="18" t="s">
        <v>5901</v>
      </c>
      <c r="N3910" s="20">
        <v>45322</v>
      </c>
      <c r="O3910" s="18" t="s">
        <v>14276</v>
      </c>
      <c r="P3910" s="18" t="s">
        <v>14275</v>
      </c>
      <c r="Q3910" s="18" t="s">
        <v>13062</v>
      </c>
      <c r="T3910" s="18">
        <v>0</v>
      </c>
      <c r="U3910" s="18">
        <v>0</v>
      </c>
    </row>
    <row r="3911" spans="2:21" x14ac:dyDescent="0.4">
      <c r="B3911" s="18" t="s">
        <v>5926</v>
      </c>
      <c r="C3911" s="18" t="s">
        <v>5893</v>
      </c>
      <c r="D3911" s="18" t="s">
        <v>13059</v>
      </c>
      <c r="E3911" s="19" t="s">
        <v>781</v>
      </c>
      <c r="F3911" s="18" t="s">
        <v>5935</v>
      </c>
      <c r="G3911" s="18" t="s">
        <v>44</v>
      </c>
      <c r="H3911" s="18" t="s">
        <v>6333</v>
      </c>
      <c r="I3911" s="19" t="s">
        <v>6334</v>
      </c>
      <c r="J3911" s="18" t="s">
        <v>5843</v>
      </c>
      <c r="K3911" s="18" t="s">
        <v>14277</v>
      </c>
      <c r="L3911" s="18" t="s">
        <v>5901</v>
      </c>
      <c r="N3911" s="20">
        <v>45322</v>
      </c>
      <c r="O3911" s="18" t="s">
        <v>14278</v>
      </c>
      <c r="P3911" s="18" t="s">
        <v>14277</v>
      </c>
      <c r="Q3911" s="18" t="s">
        <v>13062</v>
      </c>
      <c r="T3911" s="18">
        <v>0</v>
      </c>
      <c r="U3911" s="18">
        <v>0</v>
      </c>
    </row>
    <row r="3912" spans="2:21" x14ac:dyDescent="0.4">
      <c r="B3912" s="18" t="s">
        <v>5926</v>
      </c>
      <c r="C3912" s="18" t="s">
        <v>5893</v>
      </c>
      <c r="D3912" s="18" t="s">
        <v>13059</v>
      </c>
      <c r="E3912" s="19" t="s">
        <v>781</v>
      </c>
      <c r="F3912" s="18" t="s">
        <v>5935</v>
      </c>
      <c r="G3912" s="18" t="s">
        <v>44</v>
      </c>
      <c r="H3912" s="18" t="s">
        <v>6333</v>
      </c>
      <c r="I3912" s="19" t="s">
        <v>6341</v>
      </c>
      <c r="J3912" s="18" t="s">
        <v>5899</v>
      </c>
      <c r="K3912" s="18" t="s">
        <v>14279</v>
      </c>
      <c r="L3912" s="18" t="s">
        <v>5901</v>
      </c>
      <c r="N3912" s="20">
        <v>45322</v>
      </c>
      <c r="O3912" s="18" t="s">
        <v>14280</v>
      </c>
      <c r="P3912" s="18" t="s">
        <v>14279</v>
      </c>
      <c r="Q3912" s="18" t="s">
        <v>13062</v>
      </c>
      <c r="T3912" s="18">
        <v>0</v>
      </c>
      <c r="U3912" s="18">
        <v>0</v>
      </c>
    </row>
    <row r="3913" spans="2:21" x14ac:dyDescent="0.4">
      <c r="B3913" s="18" t="s">
        <v>5926</v>
      </c>
      <c r="C3913" s="18" t="s">
        <v>5893</v>
      </c>
      <c r="D3913" s="18" t="s">
        <v>13059</v>
      </c>
      <c r="E3913" s="19" t="s">
        <v>781</v>
      </c>
      <c r="F3913" s="18" t="s">
        <v>5935</v>
      </c>
      <c r="G3913" s="18" t="s">
        <v>44</v>
      </c>
      <c r="H3913" s="18" t="s">
        <v>6333</v>
      </c>
      <c r="I3913" s="19" t="s">
        <v>6341</v>
      </c>
      <c r="J3913" s="18" t="s">
        <v>5904</v>
      </c>
      <c r="K3913" s="18" t="s">
        <v>14281</v>
      </c>
      <c r="L3913" s="18" t="s">
        <v>5901</v>
      </c>
      <c r="N3913" s="20">
        <v>45322</v>
      </c>
      <c r="O3913" s="18" t="s">
        <v>14282</v>
      </c>
      <c r="P3913" s="18" t="s">
        <v>14281</v>
      </c>
      <c r="Q3913" s="18" t="s">
        <v>13062</v>
      </c>
      <c r="T3913" s="18">
        <v>0</v>
      </c>
      <c r="U3913" s="18">
        <v>0</v>
      </c>
    </row>
    <row r="3914" spans="2:21" x14ac:dyDescent="0.4">
      <c r="B3914" s="18" t="s">
        <v>5926</v>
      </c>
      <c r="C3914" s="18" t="s">
        <v>5893</v>
      </c>
      <c r="D3914" s="18" t="s">
        <v>13059</v>
      </c>
      <c r="E3914" s="19" t="s">
        <v>781</v>
      </c>
      <c r="F3914" s="18" t="s">
        <v>5935</v>
      </c>
      <c r="G3914" s="18" t="s">
        <v>44</v>
      </c>
      <c r="H3914" s="18" t="s">
        <v>6333</v>
      </c>
      <c r="I3914" s="19" t="s">
        <v>6341</v>
      </c>
      <c r="J3914" s="18" t="s">
        <v>5843</v>
      </c>
      <c r="K3914" s="18" t="s">
        <v>14283</v>
      </c>
      <c r="L3914" s="18" t="s">
        <v>5901</v>
      </c>
      <c r="N3914" s="20">
        <v>45322</v>
      </c>
      <c r="O3914" s="18" t="s">
        <v>14284</v>
      </c>
      <c r="P3914" s="18" t="s">
        <v>14283</v>
      </c>
      <c r="Q3914" s="18" t="s">
        <v>13062</v>
      </c>
      <c r="T3914" s="18">
        <v>0</v>
      </c>
      <c r="U3914" s="18">
        <v>0</v>
      </c>
    </row>
    <row r="3915" spans="2:21" x14ac:dyDescent="0.4">
      <c r="B3915" s="18" t="s">
        <v>5926</v>
      </c>
      <c r="C3915" s="18" t="s">
        <v>5893</v>
      </c>
      <c r="D3915" s="18" t="s">
        <v>13059</v>
      </c>
      <c r="E3915" s="19" t="s">
        <v>781</v>
      </c>
      <c r="F3915" s="18" t="s">
        <v>5935</v>
      </c>
      <c r="G3915" s="18" t="s">
        <v>522</v>
      </c>
      <c r="H3915" s="18" t="s">
        <v>9525</v>
      </c>
      <c r="I3915" s="19" t="s">
        <v>9526</v>
      </c>
      <c r="J3915" s="18" t="s">
        <v>5899</v>
      </c>
      <c r="K3915" s="18" t="s">
        <v>14291</v>
      </c>
      <c r="L3915" s="18" t="s">
        <v>5901</v>
      </c>
      <c r="N3915" s="20">
        <v>45322</v>
      </c>
      <c r="O3915" s="18" t="s">
        <v>14292</v>
      </c>
      <c r="P3915" s="18" t="s">
        <v>14291</v>
      </c>
      <c r="Q3915" s="18" t="s">
        <v>13062</v>
      </c>
      <c r="T3915" s="18">
        <v>0</v>
      </c>
      <c r="U3915" s="18">
        <v>0</v>
      </c>
    </row>
    <row r="3916" spans="2:21" x14ac:dyDescent="0.4">
      <c r="B3916" s="18" t="s">
        <v>5926</v>
      </c>
      <c r="C3916" s="18" t="s">
        <v>5893</v>
      </c>
      <c r="D3916" s="18" t="s">
        <v>13059</v>
      </c>
      <c r="E3916" s="19" t="s">
        <v>781</v>
      </c>
      <c r="F3916" s="18" t="s">
        <v>5935</v>
      </c>
      <c r="G3916" s="18" t="s">
        <v>522</v>
      </c>
      <c r="H3916" s="18" t="s">
        <v>9525</v>
      </c>
      <c r="I3916" s="19" t="s">
        <v>9526</v>
      </c>
      <c r="J3916" s="18" t="s">
        <v>5904</v>
      </c>
      <c r="K3916" s="18" t="s">
        <v>14293</v>
      </c>
      <c r="L3916" s="18" t="s">
        <v>5901</v>
      </c>
      <c r="N3916" s="20">
        <v>45322</v>
      </c>
      <c r="O3916" s="18" t="s">
        <v>14294</v>
      </c>
      <c r="P3916" s="18" t="s">
        <v>14293</v>
      </c>
      <c r="Q3916" s="18" t="s">
        <v>13062</v>
      </c>
      <c r="T3916" s="18">
        <v>0</v>
      </c>
      <c r="U3916" s="18">
        <v>0</v>
      </c>
    </row>
    <row r="3917" spans="2:21" x14ac:dyDescent="0.4">
      <c r="B3917" s="18" t="s">
        <v>5926</v>
      </c>
      <c r="C3917" s="18" t="s">
        <v>5893</v>
      </c>
      <c r="D3917" s="18" t="s">
        <v>13059</v>
      </c>
      <c r="E3917" s="19" t="s">
        <v>781</v>
      </c>
      <c r="F3917" s="18" t="s">
        <v>5935</v>
      </c>
      <c r="G3917" s="18" t="s">
        <v>522</v>
      </c>
      <c r="H3917" s="18" t="s">
        <v>9525</v>
      </c>
      <c r="I3917" s="19" t="s">
        <v>9526</v>
      </c>
      <c r="J3917" s="18" t="s">
        <v>5843</v>
      </c>
      <c r="K3917" s="18" t="s">
        <v>14295</v>
      </c>
      <c r="L3917" s="18" t="s">
        <v>5901</v>
      </c>
      <c r="N3917" s="20">
        <v>45322</v>
      </c>
      <c r="O3917" s="18" t="s">
        <v>14296</v>
      </c>
      <c r="P3917" s="18" t="s">
        <v>14295</v>
      </c>
      <c r="Q3917" s="18" t="s">
        <v>13062</v>
      </c>
      <c r="T3917" s="18">
        <v>0</v>
      </c>
      <c r="U3917" s="18">
        <v>0</v>
      </c>
    </row>
    <row r="3918" spans="2:21" x14ac:dyDescent="0.4">
      <c r="B3918" s="18" t="s">
        <v>5926</v>
      </c>
      <c r="C3918" s="18" t="s">
        <v>5893</v>
      </c>
      <c r="D3918" s="18" t="s">
        <v>13020</v>
      </c>
      <c r="E3918" s="19" t="s">
        <v>785</v>
      </c>
      <c r="F3918" s="18" t="s">
        <v>5935</v>
      </c>
      <c r="G3918" s="18" t="s">
        <v>275</v>
      </c>
      <c r="H3918" s="18" t="s">
        <v>6302</v>
      </c>
      <c r="I3918" s="19" t="s">
        <v>6303</v>
      </c>
      <c r="J3918" s="18" t="s">
        <v>5899</v>
      </c>
      <c r="K3918" s="18" t="s">
        <v>14213</v>
      </c>
      <c r="L3918" s="18" t="s">
        <v>5901</v>
      </c>
      <c r="N3918" s="20">
        <v>45322</v>
      </c>
      <c r="O3918" s="18" t="s">
        <v>14214</v>
      </c>
      <c r="P3918" s="18" t="s">
        <v>14213</v>
      </c>
      <c r="Q3918" s="18" t="s">
        <v>13023</v>
      </c>
      <c r="T3918" s="18">
        <v>0</v>
      </c>
      <c r="U3918" s="18">
        <v>0</v>
      </c>
    </row>
    <row r="3919" spans="2:21" x14ac:dyDescent="0.4">
      <c r="B3919" s="18" t="s">
        <v>5926</v>
      </c>
      <c r="C3919" s="18" t="s">
        <v>5893</v>
      </c>
      <c r="D3919" s="18" t="s">
        <v>13020</v>
      </c>
      <c r="E3919" s="19" t="s">
        <v>785</v>
      </c>
      <c r="F3919" s="18" t="s">
        <v>5935</v>
      </c>
      <c r="G3919" s="18" t="s">
        <v>275</v>
      </c>
      <c r="H3919" s="18" t="s">
        <v>6302</v>
      </c>
      <c r="I3919" s="19" t="s">
        <v>6303</v>
      </c>
      <c r="J3919" s="18" t="s">
        <v>5904</v>
      </c>
      <c r="K3919" s="18" t="s">
        <v>14215</v>
      </c>
      <c r="L3919" s="18" t="s">
        <v>5901</v>
      </c>
      <c r="N3919" s="20">
        <v>45322</v>
      </c>
      <c r="O3919" s="18" t="s">
        <v>14216</v>
      </c>
      <c r="P3919" s="18" t="s">
        <v>14215</v>
      </c>
      <c r="Q3919" s="18" t="s">
        <v>13023</v>
      </c>
      <c r="T3919" s="18">
        <v>0</v>
      </c>
      <c r="U3919" s="18">
        <v>0</v>
      </c>
    </row>
    <row r="3920" spans="2:21" x14ac:dyDescent="0.4">
      <c r="B3920" s="18" t="s">
        <v>5926</v>
      </c>
      <c r="C3920" s="18" t="s">
        <v>5893</v>
      </c>
      <c r="D3920" s="18" t="s">
        <v>13020</v>
      </c>
      <c r="E3920" s="19" t="s">
        <v>785</v>
      </c>
      <c r="F3920" s="18" t="s">
        <v>5935</v>
      </c>
      <c r="G3920" s="18" t="s">
        <v>275</v>
      </c>
      <c r="H3920" s="18" t="s">
        <v>6302</v>
      </c>
      <c r="I3920" s="19" t="s">
        <v>6303</v>
      </c>
      <c r="J3920" s="18" t="s">
        <v>5843</v>
      </c>
      <c r="K3920" s="18" t="s">
        <v>14217</v>
      </c>
      <c r="L3920" s="18" t="s">
        <v>5901</v>
      </c>
      <c r="N3920" s="20">
        <v>45322</v>
      </c>
      <c r="O3920" s="18" t="s">
        <v>14218</v>
      </c>
      <c r="P3920" s="18" t="s">
        <v>14217</v>
      </c>
      <c r="Q3920" s="18" t="s">
        <v>13023</v>
      </c>
      <c r="T3920" s="18">
        <v>0</v>
      </c>
      <c r="U3920" s="18">
        <v>0</v>
      </c>
    </row>
    <row r="3921" spans="2:21" x14ac:dyDescent="0.4">
      <c r="B3921" s="18" t="s">
        <v>5926</v>
      </c>
      <c r="C3921" s="18" t="s">
        <v>5893</v>
      </c>
      <c r="D3921" s="18" t="s">
        <v>13020</v>
      </c>
      <c r="E3921" s="19" t="s">
        <v>785</v>
      </c>
      <c r="F3921" s="18" t="s">
        <v>5935</v>
      </c>
      <c r="G3921" s="18" t="s">
        <v>275</v>
      </c>
      <c r="H3921" s="18" t="s">
        <v>6302</v>
      </c>
      <c r="I3921" s="19" t="s">
        <v>6311</v>
      </c>
      <c r="J3921" s="18" t="s">
        <v>5899</v>
      </c>
      <c r="K3921" s="18" t="s">
        <v>14225</v>
      </c>
      <c r="L3921" s="18" t="s">
        <v>5901</v>
      </c>
      <c r="N3921" s="20">
        <v>45322</v>
      </c>
      <c r="O3921" s="18" t="s">
        <v>14226</v>
      </c>
      <c r="P3921" s="18" t="s">
        <v>14225</v>
      </c>
      <c r="Q3921" s="18" t="s">
        <v>13023</v>
      </c>
      <c r="T3921" s="18">
        <v>0</v>
      </c>
      <c r="U3921" s="18">
        <v>0</v>
      </c>
    </row>
    <row r="3922" spans="2:21" x14ac:dyDescent="0.4">
      <c r="B3922" s="18" t="s">
        <v>5926</v>
      </c>
      <c r="C3922" s="18" t="s">
        <v>5893</v>
      </c>
      <c r="D3922" s="18" t="s">
        <v>13020</v>
      </c>
      <c r="E3922" s="19" t="s">
        <v>785</v>
      </c>
      <c r="F3922" s="18" t="s">
        <v>5935</v>
      </c>
      <c r="G3922" s="18" t="s">
        <v>275</v>
      </c>
      <c r="H3922" s="18" t="s">
        <v>6302</v>
      </c>
      <c r="I3922" s="19" t="s">
        <v>6311</v>
      </c>
      <c r="J3922" s="18" t="s">
        <v>5904</v>
      </c>
      <c r="K3922" s="18" t="s">
        <v>14227</v>
      </c>
      <c r="L3922" s="18" t="s">
        <v>5901</v>
      </c>
      <c r="N3922" s="20">
        <v>45322</v>
      </c>
      <c r="O3922" s="18" t="s">
        <v>14228</v>
      </c>
      <c r="P3922" s="18" t="s">
        <v>14227</v>
      </c>
      <c r="Q3922" s="18" t="s">
        <v>13023</v>
      </c>
      <c r="T3922" s="18">
        <v>0</v>
      </c>
      <c r="U3922" s="18">
        <v>0</v>
      </c>
    </row>
    <row r="3923" spans="2:21" x14ac:dyDescent="0.4">
      <c r="B3923" s="18" t="s">
        <v>5926</v>
      </c>
      <c r="C3923" s="18" t="s">
        <v>5893</v>
      </c>
      <c r="D3923" s="18" t="s">
        <v>13020</v>
      </c>
      <c r="E3923" s="19" t="s">
        <v>785</v>
      </c>
      <c r="F3923" s="18" t="s">
        <v>5935</v>
      </c>
      <c r="G3923" s="18" t="s">
        <v>275</v>
      </c>
      <c r="H3923" s="18" t="s">
        <v>6302</v>
      </c>
      <c r="I3923" s="19" t="s">
        <v>6311</v>
      </c>
      <c r="J3923" s="18" t="s">
        <v>5843</v>
      </c>
      <c r="K3923" s="18" t="s">
        <v>14229</v>
      </c>
      <c r="L3923" s="18" t="s">
        <v>5901</v>
      </c>
      <c r="N3923" s="20">
        <v>45322</v>
      </c>
      <c r="O3923" s="18" t="s">
        <v>14230</v>
      </c>
      <c r="P3923" s="18" t="s">
        <v>14229</v>
      </c>
      <c r="Q3923" s="18" t="s">
        <v>13023</v>
      </c>
      <c r="T3923" s="18">
        <v>0</v>
      </c>
      <c r="U3923" s="18">
        <v>0</v>
      </c>
    </row>
    <row r="3924" spans="2:21" x14ac:dyDescent="0.4">
      <c r="B3924" s="18" t="s">
        <v>5926</v>
      </c>
      <c r="C3924" s="18" t="s">
        <v>5893</v>
      </c>
      <c r="D3924" s="18" t="s">
        <v>13020</v>
      </c>
      <c r="E3924" s="19" t="s">
        <v>785</v>
      </c>
      <c r="F3924" s="18" t="s">
        <v>5935</v>
      </c>
      <c r="G3924" s="18" t="s">
        <v>39</v>
      </c>
      <c r="H3924" s="18" t="s">
        <v>6318</v>
      </c>
      <c r="I3924" s="19" t="s">
        <v>6319</v>
      </c>
      <c r="J3924" s="18" t="s">
        <v>5899</v>
      </c>
      <c r="K3924" s="18" t="s">
        <v>14219</v>
      </c>
      <c r="L3924" s="18" t="s">
        <v>5901</v>
      </c>
      <c r="N3924" s="20">
        <v>45322</v>
      </c>
      <c r="O3924" s="18" t="s">
        <v>14220</v>
      </c>
      <c r="P3924" s="18" t="s">
        <v>14219</v>
      </c>
      <c r="Q3924" s="18" t="s">
        <v>13023</v>
      </c>
      <c r="T3924" s="18">
        <v>0</v>
      </c>
      <c r="U3924" s="18">
        <v>0</v>
      </c>
    </row>
    <row r="3925" spans="2:21" x14ac:dyDescent="0.4">
      <c r="B3925" s="18" t="s">
        <v>5926</v>
      </c>
      <c r="C3925" s="18" t="s">
        <v>5893</v>
      </c>
      <c r="D3925" s="18" t="s">
        <v>13020</v>
      </c>
      <c r="E3925" s="19" t="s">
        <v>785</v>
      </c>
      <c r="F3925" s="18" t="s">
        <v>5935</v>
      </c>
      <c r="G3925" s="18" t="s">
        <v>39</v>
      </c>
      <c r="H3925" s="18" t="s">
        <v>6318</v>
      </c>
      <c r="I3925" s="19" t="s">
        <v>6319</v>
      </c>
      <c r="J3925" s="18" t="s">
        <v>5904</v>
      </c>
      <c r="K3925" s="18" t="s">
        <v>14221</v>
      </c>
      <c r="L3925" s="18" t="s">
        <v>5901</v>
      </c>
      <c r="N3925" s="20">
        <v>45322</v>
      </c>
      <c r="O3925" s="18" t="s">
        <v>14222</v>
      </c>
      <c r="P3925" s="18" t="s">
        <v>14221</v>
      </c>
      <c r="Q3925" s="18" t="s">
        <v>13023</v>
      </c>
      <c r="T3925" s="18">
        <v>0</v>
      </c>
      <c r="U3925" s="18">
        <v>0</v>
      </c>
    </row>
    <row r="3926" spans="2:21" x14ac:dyDescent="0.4">
      <c r="B3926" s="18" t="s">
        <v>5926</v>
      </c>
      <c r="C3926" s="18" t="s">
        <v>5893</v>
      </c>
      <c r="D3926" s="18" t="s">
        <v>13020</v>
      </c>
      <c r="E3926" s="19" t="s">
        <v>785</v>
      </c>
      <c r="F3926" s="18" t="s">
        <v>5935</v>
      </c>
      <c r="G3926" s="18" t="s">
        <v>39</v>
      </c>
      <c r="H3926" s="18" t="s">
        <v>6318</v>
      </c>
      <c r="I3926" s="19" t="s">
        <v>6319</v>
      </c>
      <c r="J3926" s="18" t="s">
        <v>5843</v>
      </c>
      <c r="K3926" s="18" t="s">
        <v>14223</v>
      </c>
      <c r="L3926" s="18" t="s">
        <v>5901</v>
      </c>
      <c r="N3926" s="20">
        <v>45322</v>
      </c>
      <c r="O3926" s="18" t="s">
        <v>14224</v>
      </c>
      <c r="P3926" s="18" t="s">
        <v>14223</v>
      </c>
      <c r="Q3926" s="18" t="s">
        <v>13023</v>
      </c>
      <c r="T3926" s="18">
        <v>0</v>
      </c>
      <c r="U3926" s="18">
        <v>0</v>
      </c>
    </row>
    <row r="3927" spans="2:21" x14ac:dyDescent="0.4">
      <c r="B3927" s="18" t="s">
        <v>5926</v>
      </c>
      <c r="C3927" s="18" t="s">
        <v>5893</v>
      </c>
      <c r="D3927" s="18" t="s">
        <v>13020</v>
      </c>
      <c r="E3927" s="19" t="s">
        <v>785</v>
      </c>
      <c r="F3927" s="18" t="s">
        <v>5935</v>
      </c>
      <c r="G3927" s="18" t="s">
        <v>39</v>
      </c>
      <c r="H3927" s="18" t="s">
        <v>6318</v>
      </c>
      <c r="I3927" s="19" t="s">
        <v>13040</v>
      </c>
      <c r="J3927" s="18" t="s">
        <v>5899</v>
      </c>
      <c r="K3927" s="18" t="s">
        <v>14231</v>
      </c>
      <c r="L3927" s="18" t="s">
        <v>5901</v>
      </c>
      <c r="N3927" s="20">
        <v>45322</v>
      </c>
      <c r="O3927" s="18" t="s">
        <v>14232</v>
      </c>
      <c r="P3927" s="18" t="s">
        <v>14231</v>
      </c>
      <c r="Q3927" s="18" t="s">
        <v>13023</v>
      </c>
      <c r="T3927" s="18">
        <v>0</v>
      </c>
      <c r="U3927" s="18">
        <v>0</v>
      </c>
    </row>
    <row r="3928" spans="2:21" x14ac:dyDescent="0.4">
      <c r="B3928" s="18" t="s">
        <v>5926</v>
      </c>
      <c r="C3928" s="18" t="s">
        <v>5893</v>
      </c>
      <c r="D3928" s="18" t="s">
        <v>13020</v>
      </c>
      <c r="E3928" s="19" t="s">
        <v>785</v>
      </c>
      <c r="F3928" s="18" t="s">
        <v>5935</v>
      </c>
      <c r="G3928" s="18" t="s">
        <v>39</v>
      </c>
      <c r="H3928" s="18" t="s">
        <v>6318</v>
      </c>
      <c r="I3928" s="19" t="s">
        <v>13040</v>
      </c>
      <c r="J3928" s="18" t="s">
        <v>5904</v>
      </c>
      <c r="K3928" s="18" t="s">
        <v>14233</v>
      </c>
      <c r="L3928" s="18" t="s">
        <v>5901</v>
      </c>
      <c r="N3928" s="20">
        <v>45322</v>
      </c>
      <c r="O3928" s="18" t="s">
        <v>14234</v>
      </c>
      <c r="P3928" s="18" t="s">
        <v>14233</v>
      </c>
      <c r="Q3928" s="18" t="s">
        <v>13023</v>
      </c>
      <c r="T3928" s="18">
        <v>0</v>
      </c>
      <c r="U3928" s="18">
        <v>0</v>
      </c>
    </row>
    <row r="3929" spans="2:21" x14ac:dyDescent="0.4">
      <c r="B3929" s="18" t="s">
        <v>5926</v>
      </c>
      <c r="C3929" s="18" t="s">
        <v>5893</v>
      </c>
      <c r="D3929" s="18" t="s">
        <v>13020</v>
      </c>
      <c r="E3929" s="19" t="s">
        <v>785</v>
      </c>
      <c r="F3929" s="18" t="s">
        <v>5935</v>
      </c>
      <c r="G3929" s="18" t="s">
        <v>39</v>
      </c>
      <c r="H3929" s="18" t="s">
        <v>6318</v>
      </c>
      <c r="I3929" s="19" t="s">
        <v>13040</v>
      </c>
      <c r="J3929" s="18" t="s">
        <v>5843</v>
      </c>
      <c r="K3929" s="18" t="s">
        <v>14235</v>
      </c>
      <c r="L3929" s="18" t="s">
        <v>5901</v>
      </c>
      <c r="N3929" s="20">
        <v>45322</v>
      </c>
      <c r="O3929" s="18" t="s">
        <v>14236</v>
      </c>
      <c r="P3929" s="18" t="s">
        <v>14235</v>
      </c>
      <c r="Q3929" s="18" t="s">
        <v>13023</v>
      </c>
      <c r="T3929" s="18">
        <v>0</v>
      </c>
      <c r="U3929" s="18">
        <v>0</v>
      </c>
    </row>
    <row r="3930" spans="2:21" x14ac:dyDescent="0.4">
      <c r="B3930" s="18" t="s">
        <v>5926</v>
      </c>
      <c r="C3930" s="18" t="s">
        <v>5893</v>
      </c>
      <c r="D3930" s="18" t="s">
        <v>13020</v>
      </c>
      <c r="E3930" s="19" t="s">
        <v>785</v>
      </c>
      <c r="F3930" s="18" t="s">
        <v>5935</v>
      </c>
      <c r="G3930" s="18" t="s">
        <v>44</v>
      </c>
      <c r="H3930" s="18" t="s">
        <v>6333</v>
      </c>
      <c r="I3930" s="19" t="s">
        <v>6334</v>
      </c>
      <c r="J3930" s="18" t="s">
        <v>5899</v>
      </c>
      <c r="K3930" s="18" t="s">
        <v>14237</v>
      </c>
      <c r="L3930" s="18" t="s">
        <v>5901</v>
      </c>
      <c r="N3930" s="20">
        <v>45322</v>
      </c>
      <c r="O3930" s="18" t="s">
        <v>14238</v>
      </c>
      <c r="P3930" s="18" t="s">
        <v>14237</v>
      </c>
      <c r="Q3930" s="18" t="s">
        <v>13023</v>
      </c>
      <c r="T3930" s="18">
        <v>0</v>
      </c>
      <c r="U3930" s="18">
        <v>0</v>
      </c>
    </row>
    <row r="3931" spans="2:21" x14ac:dyDescent="0.4">
      <c r="B3931" s="18" t="s">
        <v>5926</v>
      </c>
      <c r="C3931" s="18" t="s">
        <v>5893</v>
      </c>
      <c r="D3931" s="18" t="s">
        <v>13020</v>
      </c>
      <c r="E3931" s="19" t="s">
        <v>785</v>
      </c>
      <c r="F3931" s="18" t="s">
        <v>5935</v>
      </c>
      <c r="G3931" s="18" t="s">
        <v>44</v>
      </c>
      <c r="H3931" s="18" t="s">
        <v>6333</v>
      </c>
      <c r="I3931" s="19" t="s">
        <v>6334</v>
      </c>
      <c r="J3931" s="18" t="s">
        <v>5904</v>
      </c>
      <c r="K3931" s="18" t="s">
        <v>14239</v>
      </c>
      <c r="L3931" s="18" t="s">
        <v>5901</v>
      </c>
      <c r="N3931" s="20">
        <v>45322</v>
      </c>
      <c r="O3931" s="18" t="s">
        <v>14240</v>
      </c>
      <c r="P3931" s="18" t="s">
        <v>14239</v>
      </c>
      <c r="Q3931" s="18" t="s">
        <v>13023</v>
      </c>
      <c r="T3931" s="18">
        <v>0</v>
      </c>
      <c r="U3931" s="18">
        <v>0</v>
      </c>
    </row>
    <row r="3932" spans="2:21" x14ac:dyDescent="0.4">
      <c r="B3932" s="18" t="s">
        <v>5926</v>
      </c>
      <c r="C3932" s="18" t="s">
        <v>5893</v>
      </c>
      <c r="D3932" s="18" t="s">
        <v>13020</v>
      </c>
      <c r="E3932" s="19" t="s">
        <v>785</v>
      </c>
      <c r="F3932" s="18" t="s">
        <v>5935</v>
      </c>
      <c r="G3932" s="18" t="s">
        <v>44</v>
      </c>
      <c r="H3932" s="18" t="s">
        <v>6333</v>
      </c>
      <c r="I3932" s="19" t="s">
        <v>6334</v>
      </c>
      <c r="J3932" s="18" t="s">
        <v>5843</v>
      </c>
      <c r="K3932" s="18" t="s">
        <v>14241</v>
      </c>
      <c r="L3932" s="18" t="s">
        <v>5901</v>
      </c>
      <c r="N3932" s="20">
        <v>45322</v>
      </c>
      <c r="O3932" s="18" t="s">
        <v>14242</v>
      </c>
      <c r="P3932" s="18" t="s">
        <v>14241</v>
      </c>
      <c r="Q3932" s="18" t="s">
        <v>13023</v>
      </c>
      <c r="T3932" s="18">
        <v>0</v>
      </c>
      <c r="U3932" s="18">
        <v>0</v>
      </c>
    </row>
    <row r="3933" spans="2:21" x14ac:dyDescent="0.4">
      <c r="B3933" s="18" t="s">
        <v>5926</v>
      </c>
      <c r="C3933" s="18" t="s">
        <v>5893</v>
      </c>
      <c r="D3933" s="18" t="s">
        <v>13020</v>
      </c>
      <c r="E3933" s="19" t="s">
        <v>785</v>
      </c>
      <c r="F3933" s="18" t="s">
        <v>5935</v>
      </c>
      <c r="G3933" s="18" t="s">
        <v>44</v>
      </c>
      <c r="H3933" s="18" t="s">
        <v>6333</v>
      </c>
      <c r="I3933" s="19" t="s">
        <v>6341</v>
      </c>
      <c r="J3933" s="18" t="s">
        <v>5899</v>
      </c>
      <c r="K3933" s="18" t="s">
        <v>14243</v>
      </c>
      <c r="L3933" s="18" t="s">
        <v>5901</v>
      </c>
      <c r="N3933" s="20">
        <v>45322</v>
      </c>
      <c r="O3933" s="18" t="s">
        <v>14244</v>
      </c>
      <c r="P3933" s="18" t="s">
        <v>14243</v>
      </c>
      <c r="Q3933" s="18" t="s">
        <v>13023</v>
      </c>
      <c r="T3933" s="18">
        <v>0</v>
      </c>
      <c r="U3933" s="18">
        <v>0</v>
      </c>
    </row>
    <row r="3934" spans="2:21" x14ac:dyDescent="0.4">
      <c r="B3934" s="18" t="s">
        <v>5926</v>
      </c>
      <c r="C3934" s="18" t="s">
        <v>5893</v>
      </c>
      <c r="D3934" s="18" t="s">
        <v>13020</v>
      </c>
      <c r="E3934" s="19" t="s">
        <v>785</v>
      </c>
      <c r="F3934" s="18" t="s">
        <v>5935</v>
      </c>
      <c r="G3934" s="18" t="s">
        <v>44</v>
      </c>
      <c r="H3934" s="18" t="s">
        <v>6333</v>
      </c>
      <c r="I3934" s="19" t="s">
        <v>6341</v>
      </c>
      <c r="J3934" s="18" t="s">
        <v>5904</v>
      </c>
      <c r="K3934" s="18" t="s">
        <v>14245</v>
      </c>
      <c r="L3934" s="18" t="s">
        <v>5901</v>
      </c>
      <c r="N3934" s="20">
        <v>45322</v>
      </c>
      <c r="O3934" s="18" t="s">
        <v>14246</v>
      </c>
      <c r="P3934" s="18" t="s">
        <v>14245</v>
      </c>
      <c r="Q3934" s="18" t="s">
        <v>13023</v>
      </c>
      <c r="T3934" s="18">
        <v>0</v>
      </c>
      <c r="U3934" s="18">
        <v>0</v>
      </c>
    </row>
    <row r="3935" spans="2:21" x14ac:dyDescent="0.4">
      <c r="B3935" s="18" t="s">
        <v>5926</v>
      </c>
      <c r="C3935" s="18" t="s">
        <v>5893</v>
      </c>
      <c r="D3935" s="18" t="s">
        <v>13020</v>
      </c>
      <c r="E3935" s="19" t="s">
        <v>785</v>
      </c>
      <c r="F3935" s="18" t="s">
        <v>5935</v>
      </c>
      <c r="G3935" s="18" t="s">
        <v>44</v>
      </c>
      <c r="H3935" s="18" t="s">
        <v>6333</v>
      </c>
      <c r="I3935" s="19" t="s">
        <v>6341</v>
      </c>
      <c r="J3935" s="18" t="s">
        <v>5843</v>
      </c>
      <c r="K3935" s="18" t="s">
        <v>14247</v>
      </c>
      <c r="L3935" s="18" t="s">
        <v>5901</v>
      </c>
      <c r="N3935" s="20">
        <v>45322</v>
      </c>
      <c r="O3935" s="18" t="s">
        <v>14248</v>
      </c>
      <c r="P3935" s="18" t="s">
        <v>14247</v>
      </c>
      <c r="Q3935" s="18" t="s">
        <v>13023</v>
      </c>
      <c r="T3935" s="18">
        <v>0</v>
      </c>
      <c r="U3935" s="18">
        <v>0</v>
      </c>
    </row>
    <row r="3936" spans="2:21" x14ac:dyDescent="0.4">
      <c r="B3936" s="18" t="s">
        <v>5926</v>
      </c>
      <c r="C3936" s="18" t="s">
        <v>5893</v>
      </c>
      <c r="D3936" s="18" t="s">
        <v>13020</v>
      </c>
      <c r="E3936" s="19" t="s">
        <v>785</v>
      </c>
      <c r="F3936" s="18" t="s">
        <v>5935</v>
      </c>
      <c r="G3936" s="18" t="s">
        <v>522</v>
      </c>
      <c r="H3936" s="18" t="s">
        <v>9525</v>
      </c>
      <c r="I3936" s="19" t="s">
        <v>9526</v>
      </c>
      <c r="J3936" s="18" t="s">
        <v>5899</v>
      </c>
      <c r="K3936" s="18" t="s">
        <v>14285</v>
      </c>
      <c r="L3936" s="18" t="s">
        <v>5901</v>
      </c>
      <c r="N3936" s="20">
        <v>45322</v>
      </c>
      <c r="O3936" s="18" t="s">
        <v>14286</v>
      </c>
      <c r="P3936" s="18" t="s">
        <v>14285</v>
      </c>
      <c r="Q3936" s="18" t="s">
        <v>13023</v>
      </c>
      <c r="T3936" s="18">
        <v>0</v>
      </c>
      <c r="U3936" s="18">
        <v>0</v>
      </c>
    </row>
    <row r="3937" spans="2:21" x14ac:dyDescent="0.4">
      <c r="B3937" s="18" t="s">
        <v>5926</v>
      </c>
      <c r="C3937" s="18" t="s">
        <v>5893</v>
      </c>
      <c r="D3937" s="18" t="s">
        <v>13020</v>
      </c>
      <c r="E3937" s="19" t="s">
        <v>785</v>
      </c>
      <c r="F3937" s="18" t="s">
        <v>5935</v>
      </c>
      <c r="G3937" s="18" t="s">
        <v>522</v>
      </c>
      <c r="H3937" s="18" t="s">
        <v>9525</v>
      </c>
      <c r="I3937" s="19" t="s">
        <v>9526</v>
      </c>
      <c r="J3937" s="18" t="s">
        <v>5904</v>
      </c>
      <c r="K3937" s="18" t="s">
        <v>14287</v>
      </c>
      <c r="L3937" s="18" t="s">
        <v>5901</v>
      </c>
      <c r="N3937" s="20">
        <v>45322</v>
      </c>
      <c r="O3937" s="18" t="s">
        <v>14288</v>
      </c>
      <c r="P3937" s="18" t="s">
        <v>14287</v>
      </c>
      <c r="Q3937" s="18" t="s">
        <v>13023</v>
      </c>
      <c r="T3937" s="18">
        <v>0</v>
      </c>
      <c r="U3937" s="18">
        <v>0</v>
      </c>
    </row>
    <row r="3938" spans="2:21" x14ac:dyDescent="0.4">
      <c r="B3938" s="18" t="s">
        <v>5926</v>
      </c>
      <c r="C3938" s="18" t="s">
        <v>5893</v>
      </c>
      <c r="D3938" s="18" t="s">
        <v>13020</v>
      </c>
      <c r="E3938" s="19" t="s">
        <v>785</v>
      </c>
      <c r="F3938" s="18" t="s">
        <v>5935</v>
      </c>
      <c r="G3938" s="18" t="s">
        <v>522</v>
      </c>
      <c r="H3938" s="18" t="s">
        <v>9525</v>
      </c>
      <c r="I3938" s="19" t="s">
        <v>9526</v>
      </c>
      <c r="J3938" s="18" t="s">
        <v>5843</v>
      </c>
      <c r="K3938" s="18" t="s">
        <v>14289</v>
      </c>
      <c r="L3938" s="18" t="s">
        <v>5901</v>
      </c>
      <c r="N3938" s="20">
        <v>45322</v>
      </c>
      <c r="O3938" s="18" t="s">
        <v>14290</v>
      </c>
      <c r="P3938" s="18" t="s">
        <v>14289</v>
      </c>
      <c r="Q3938" s="18" t="s">
        <v>13023</v>
      </c>
      <c r="T3938" s="18">
        <v>0</v>
      </c>
      <c r="U3938" s="18">
        <v>0</v>
      </c>
    </row>
    <row r="3939" spans="2:21" x14ac:dyDescent="0.4">
      <c r="B3939" s="28" t="s">
        <v>5926</v>
      </c>
      <c r="C3939" s="28" t="s">
        <v>5893</v>
      </c>
      <c r="D3939" s="28" t="s">
        <v>787</v>
      </c>
      <c r="E3939" s="29" t="s">
        <v>787</v>
      </c>
      <c r="F3939" s="28" t="s">
        <v>5935</v>
      </c>
      <c r="G3939" s="28" t="s">
        <v>275</v>
      </c>
      <c r="H3939" s="28" t="s">
        <v>6302</v>
      </c>
      <c r="I3939" s="29" t="s">
        <v>6303</v>
      </c>
      <c r="J3939" s="28" t="s">
        <v>5899</v>
      </c>
      <c r="K3939" s="28" t="s">
        <v>6355</v>
      </c>
      <c r="L3939" s="28" t="s">
        <v>5901</v>
      </c>
      <c r="M3939" s="29"/>
      <c r="N3939" s="30">
        <v>45322</v>
      </c>
      <c r="O3939" s="28" t="s">
        <v>6356</v>
      </c>
      <c r="P3939" s="18" t="s">
        <v>6355</v>
      </c>
      <c r="Q3939" s="18" t="s">
        <v>6306</v>
      </c>
      <c r="T3939" s="18">
        <v>0</v>
      </c>
      <c r="U3939" s="18">
        <v>0</v>
      </c>
    </row>
    <row r="3940" spans="2:21" x14ac:dyDescent="0.4">
      <c r="B3940" s="28" t="s">
        <v>5926</v>
      </c>
      <c r="C3940" s="28" t="s">
        <v>5893</v>
      </c>
      <c r="D3940" s="28" t="s">
        <v>787</v>
      </c>
      <c r="E3940" s="29" t="s">
        <v>787</v>
      </c>
      <c r="F3940" s="28" t="s">
        <v>5935</v>
      </c>
      <c r="G3940" s="28" t="s">
        <v>275</v>
      </c>
      <c r="H3940" s="28" t="s">
        <v>6302</v>
      </c>
      <c r="I3940" s="29" t="s">
        <v>6303</v>
      </c>
      <c r="J3940" s="28" t="s">
        <v>5904</v>
      </c>
      <c r="K3940" s="28" t="s">
        <v>6357</v>
      </c>
      <c r="L3940" s="28" t="s">
        <v>5901</v>
      </c>
      <c r="M3940" s="29"/>
      <c r="N3940" s="30">
        <v>45322</v>
      </c>
      <c r="O3940" s="28" t="s">
        <v>6358</v>
      </c>
      <c r="P3940" s="18" t="s">
        <v>6357</v>
      </c>
      <c r="Q3940" s="18" t="s">
        <v>6306</v>
      </c>
      <c r="T3940" s="18">
        <v>0</v>
      </c>
      <c r="U3940" s="18">
        <v>0</v>
      </c>
    </row>
    <row r="3941" spans="2:21" x14ac:dyDescent="0.4">
      <c r="B3941" s="28" t="s">
        <v>5926</v>
      </c>
      <c r="C3941" s="28" t="s">
        <v>5893</v>
      </c>
      <c r="D3941" s="28" t="s">
        <v>787</v>
      </c>
      <c r="E3941" s="29" t="s">
        <v>787</v>
      </c>
      <c r="F3941" s="28" t="s">
        <v>5935</v>
      </c>
      <c r="G3941" s="28" t="s">
        <v>275</v>
      </c>
      <c r="H3941" s="28" t="s">
        <v>6302</v>
      </c>
      <c r="I3941" s="29" t="s">
        <v>6303</v>
      </c>
      <c r="J3941" s="28" t="s">
        <v>5843</v>
      </c>
      <c r="K3941" s="28" t="s">
        <v>6359</v>
      </c>
      <c r="L3941" s="28" t="s">
        <v>5901</v>
      </c>
      <c r="M3941" s="29"/>
      <c r="N3941" s="30">
        <v>45322</v>
      </c>
      <c r="O3941" s="28" t="s">
        <v>6360</v>
      </c>
      <c r="P3941" s="18" t="s">
        <v>6359</v>
      </c>
      <c r="Q3941" s="18" t="s">
        <v>6306</v>
      </c>
      <c r="T3941" s="18">
        <v>0</v>
      </c>
      <c r="U3941" s="18">
        <v>0</v>
      </c>
    </row>
    <row r="3942" spans="2:21" x14ac:dyDescent="0.4">
      <c r="B3942" s="28" t="s">
        <v>5926</v>
      </c>
      <c r="C3942" s="28" t="s">
        <v>5893</v>
      </c>
      <c r="D3942" s="28" t="s">
        <v>787</v>
      </c>
      <c r="E3942" s="29" t="s">
        <v>787</v>
      </c>
      <c r="F3942" s="28" t="s">
        <v>5935</v>
      </c>
      <c r="G3942" s="28" t="s">
        <v>275</v>
      </c>
      <c r="H3942" s="28" t="s">
        <v>6302</v>
      </c>
      <c r="I3942" s="29" t="s">
        <v>6311</v>
      </c>
      <c r="J3942" s="28" t="s">
        <v>5899</v>
      </c>
      <c r="K3942" s="28" t="s">
        <v>6361</v>
      </c>
      <c r="L3942" s="28" t="s">
        <v>5901</v>
      </c>
      <c r="M3942" s="29"/>
      <c r="N3942" s="30">
        <v>45322</v>
      </c>
      <c r="O3942" s="28" t="s">
        <v>6362</v>
      </c>
      <c r="P3942" s="18" t="s">
        <v>6361</v>
      </c>
      <c r="Q3942" s="18" t="s">
        <v>6306</v>
      </c>
      <c r="T3942" s="18">
        <v>0</v>
      </c>
      <c r="U3942" s="18">
        <v>0</v>
      </c>
    </row>
    <row r="3943" spans="2:21" x14ac:dyDescent="0.4">
      <c r="B3943" s="28" t="s">
        <v>5926</v>
      </c>
      <c r="C3943" s="28" t="s">
        <v>5893</v>
      </c>
      <c r="D3943" s="28" t="s">
        <v>787</v>
      </c>
      <c r="E3943" s="29" t="s">
        <v>787</v>
      </c>
      <c r="F3943" s="28" t="s">
        <v>5935</v>
      </c>
      <c r="G3943" s="28" t="s">
        <v>275</v>
      </c>
      <c r="H3943" s="28" t="s">
        <v>6302</v>
      </c>
      <c r="I3943" s="29" t="s">
        <v>6311</v>
      </c>
      <c r="J3943" s="28" t="s">
        <v>5904</v>
      </c>
      <c r="K3943" s="28" t="s">
        <v>6363</v>
      </c>
      <c r="L3943" s="28" t="s">
        <v>5901</v>
      </c>
      <c r="M3943" s="29"/>
      <c r="N3943" s="30">
        <v>45322</v>
      </c>
      <c r="O3943" s="28" t="s">
        <v>6364</v>
      </c>
      <c r="P3943" s="18" t="s">
        <v>6363</v>
      </c>
      <c r="Q3943" s="18" t="s">
        <v>6306</v>
      </c>
      <c r="T3943" s="18">
        <v>0</v>
      </c>
      <c r="U3943" s="18">
        <v>0</v>
      </c>
    </row>
    <row r="3944" spans="2:21" x14ac:dyDescent="0.4">
      <c r="B3944" s="28" t="s">
        <v>5926</v>
      </c>
      <c r="C3944" s="28" t="s">
        <v>5893</v>
      </c>
      <c r="D3944" s="28" t="s">
        <v>787</v>
      </c>
      <c r="E3944" s="29" t="s">
        <v>787</v>
      </c>
      <c r="F3944" s="28" t="s">
        <v>5935</v>
      </c>
      <c r="G3944" s="28" t="s">
        <v>275</v>
      </c>
      <c r="H3944" s="28" t="s">
        <v>6302</v>
      </c>
      <c r="I3944" s="29" t="s">
        <v>6311</v>
      </c>
      <c r="J3944" s="28" t="s">
        <v>5843</v>
      </c>
      <c r="K3944" s="28" t="s">
        <v>6365</v>
      </c>
      <c r="L3944" s="28" t="s">
        <v>5901</v>
      </c>
      <c r="M3944" s="29"/>
      <c r="N3944" s="30">
        <v>45322</v>
      </c>
      <c r="O3944" s="28" t="s">
        <v>6366</v>
      </c>
      <c r="P3944" s="18" t="s">
        <v>6365</v>
      </c>
      <c r="Q3944" s="18" t="s">
        <v>6306</v>
      </c>
      <c r="T3944" s="18">
        <v>0</v>
      </c>
      <c r="U3944" s="18">
        <v>0</v>
      </c>
    </row>
    <row r="3945" spans="2:21" x14ac:dyDescent="0.4">
      <c r="B3945" s="28" t="s">
        <v>5926</v>
      </c>
      <c r="C3945" s="28" t="s">
        <v>5893</v>
      </c>
      <c r="D3945" s="28" t="s">
        <v>787</v>
      </c>
      <c r="E3945" s="29" t="s">
        <v>787</v>
      </c>
      <c r="F3945" s="28" t="s">
        <v>5935</v>
      </c>
      <c r="G3945" s="28" t="s">
        <v>39</v>
      </c>
      <c r="H3945" s="28" t="s">
        <v>6318</v>
      </c>
      <c r="I3945" s="29" t="s">
        <v>6319</v>
      </c>
      <c r="J3945" s="28" t="s">
        <v>5899</v>
      </c>
      <c r="K3945" s="28" t="s">
        <v>6367</v>
      </c>
      <c r="L3945" s="28" t="s">
        <v>5901</v>
      </c>
      <c r="M3945" s="29"/>
      <c r="N3945" s="30">
        <v>45322</v>
      </c>
      <c r="O3945" s="28" t="s">
        <v>6368</v>
      </c>
      <c r="P3945" s="18" t="s">
        <v>6367</v>
      </c>
      <c r="Q3945" s="18" t="s">
        <v>6306</v>
      </c>
      <c r="T3945" s="18">
        <v>0</v>
      </c>
      <c r="U3945" s="18">
        <v>0</v>
      </c>
    </row>
    <row r="3946" spans="2:21" x14ac:dyDescent="0.4">
      <c r="B3946" s="28" t="s">
        <v>5926</v>
      </c>
      <c r="C3946" s="28" t="s">
        <v>5893</v>
      </c>
      <c r="D3946" s="28" t="s">
        <v>787</v>
      </c>
      <c r="E3946" s="29" t="s">
        <v>787</v>
      </c>
      <c r="F3946" s="28" t="s">
        <v>5935</v>
      </c>
      <c r="G3946" s="28" t="s">
        <v>39</v>
      </c>
      <c r="H3946" s="28" t="s">
        <v>6318</v>
      </c>
      <c r="I3946" s="29" t="s">
        <v>6319</v>
      </c>
      <c r="J3946" s="28" t="s">
        <v>5904</v>
      </c>
      <c r="K3946" s="28" t="s">
        <v>6369</v>
      </c>
      <c r="L3946" s="28" t="s">
        <v>5901</v>
      </c>
      <c r="M3946" s="29"/>
      <c r="N3946" s="30">
        <v>45322</v>
      </c>
      <c r="O3946" s="28" t="s">
        <v>6370</v>
      </c>
      <c r="P3946" s="18" t="s">
        <v>6369</v>
      </c>
      <c r="Q3946" s="18" t="s">
        <v>6306</v>
      </c>
      <c r="T3946" s="18">
        <v>0</v>
      </c>
      <c r="U3946" s="18">
        <v>0</v>
      </c>
    </row>
    <row r="3947" spans="2:21" x14ac:dyDescent="0.4">
      <c r="B3947" s="28" t="s">
        <v>5926</v>
      </c>
      <c r="C3947" s="28" t="s">
        <v>5893</v>
      </c>
      <c r="D3947" s="28" t="s">
        <v>787</v>
      </c>
      <c r="E3947" s="29" t="s">
        <v>787</v>
      </c>
      <c r="F3947" s="28" t="s">
        <v>5935</v>
      </c>
      <c r="G3947" s="28" t="s">
        <v>39</v>
      </c>
      <c r="H3947" s="28" t="s">
        <v>6318</v>
      </c>
      <c r="I3947" s="29" t="s">
        <v>6319</v>
      </c>
      <c r="J3947" s="28" t="s">
        <v>5843</v>
      </c>
      <c r="K3947" s="28" t="s">
        <v>6371</v>
      </c>
      <c r="L3947" s="28" t="s">
        <v>5901</v>
      </c>
      <c r="M3947" s="29"/>
      <c r="N3947" s="30">
        <v>45322</v>
      </c>
      <c r="O3947" s="28" t="s">
        <v>6372</v>
      </c>
      <c r="P3947" s="18" t="s">
        <v>6371</v>
      </c>
      <c r="Q3947" s="18" t="s">
        <v>6306</v>
      </c>
      <c r="T3947" s="18">
        <v>0</v>
      </c>
      <c r="U3947" s="18">
        <v>0</v>
      </c>
    </row>
    <row r="3948" spans="2:21" x14ac:dyDescent="0.4">
      <c r="B3948" s="28" t="s">
        <v>5926</v>
      </c>
      <c r="C3948" s="28" t="s">
        <v>5893</v>
      </c>
      <c r="D3948" s="28" t="s">
        <v>787</v>
      </c>
      <c r="E3948" s="29" t="s">
        <v>787</v>
      </c>
      <c r="F3948" s="28" t="s">
        <v>5935</v>
      </c>
      <c r="G3948" s="28" t="s">
        <v>39</v>
      </c>
      <c r="H3948" s="28" t="s">
        <v>6318</v>
      </c>
      <c r="I3948" s="29" t="s">
        <v>6326</v>
      </c>
      <c r="J3948" s="28" t="s">
        <v>5899</v>
      </c>
      <c r="K3948" s="28" t="s">
        <v>6373</v>
      </c>
      <c r="L3948" s="28" t="s">
        <v>5901</v>
      </c>
      <c r="M3948" s="29"/>
      <c r="N3948" s="30">
        <v>45322</v>
      </c>
      <c r="O3948" s="28" t="s">
        <v>6374</v>
      </c>
      <c r="P3948" s="18" t="s">
        <v>6373</v>
      </c>
      <c r="Q3948" s="18" t="s">
        <v>6306</v>
      </c>
      <c r="T3948" s="18">
        <v>0</v>
      </c>
      <c r="U3948" s="18">
        <v>0</v>
      </c>
    </row>
    <row r="3949" spans="2:21" x14ac:dyDescent="0.4">
      <c r="B3949" s="28" t="s">
        <v>5926</v>
      </c>
      <c r="C3949" s="28" t="s">
        <v>5893</v>
      </c>
      <c r="D3949" s="28" t="s">
        <v>787</v>
      </c>
      <c r="E3949" s="29" t="s">
        <v>787</v>
      </c>
      <c r="F3949" s="28" t="s">
        <v>5935</v>
      </c>
      <c r="G3949" s="28" t="s">
        <v>39</v>
      </c>
      <c r="H3949" s="28" t="s">
        <v>6318</v>
      </c>
      <c r="I3949" s="29" t="s">
        <v>6326</v>
      </c>
      <c r="J3949" s="28" t="s">
        <v>5904</v>
      </c>
      <c r="K3949" s="28" t="s">
        <v>6375</v>
      </c>
      <c r="L3949" s="28" t="s">
        <v>5901</v>
      </c>
      <c r="M3949" s="29"/>
      <c r="N3949" s="30">
        <v>45322</v>
      </c>
      <c r="O3949" s="28" t="s">
        <v>6376</v>
      </c>
      <c r="P3949" s="18" t="s">
        <v>6375</v>
      </c>
      <c r="Q3949" s="18" t="s">
        <v>6306</v>
      </c>
      <c r="T3949" s="18">
        <v>0</v>
      </c>
      <c r="U3949" s="18">
        <v>0</v>
      </c>
    </row>
    <row r="3950" spans="2:21" x14ac:dyDescent="0.4">
      <c r="B3950" s="28" t="s">
        <v>5926</v>
      </c>
      <c r="C3950" s="28" t="s">
        <v>5893</v>
      </c>
      <c r="D3950" s="28" t="s">
        <v>787</v>
      </c>
      <c r="E3950" s="29" t="s">
        <v>787</v>
      </c>
      <c r="F3950" s="28" t="s">
        <v>5935</v>
      </c>
      <c r="G3950" s="28" t="s">
        <v>39</v>
      </c>
      <c r="H3950" s="28" t="s">
        <v>6318</v>
      </c>
      <c r="I3950" s="29" t="s">
        <v>6326</v>
      </c>
      <c r="J3950" s="28" t="s">
        <v>5843</v>
      </c>
      <c r="K3950" s="28" t="s">
        <v>6377</v>
      </c>
      <c r="L3950" s="28" t="s">
        <v>5901</v>
      </c>
      <c r="M3950" s="29"/>
      <c r="N3950" s="30">
        <v>45322</v>
      </c>
      <c r="O3950" s="28" t="s">
        <v>6378</v>
      </c>
      <c r="P3950" s="18" t="s">
        <v>6377</v>
      </c>
      <c r="Q3950" s="18" t="s">
        <v>6306</v>
      </c>
      <c r="T3950" s="18">
        <v>0</v>
      </c>
      <c r="U3950" s="18">
        <v>0</v>
      </c>
    </row>
    <row r="3951" spans="2:21" x14ac:dyDescent="0.4">
      <c r="B3951" s="28" t="s">
        <v>5926</v>
      </c>
      <c r="C3951" s="28" t="s">
        <v>5893</v>
      </c>
      <c r="D3951" s="28" t="s">
        <v>787</v>
      </c>
      <c r="E3951" s="29" t="s">
        <v>787</v>
      </c>
      <c r="F3951" s="28" t="s">
        <v>5935</v>
      </c>
      <c r="G3951" s="28" t="s">
        <v>44</v>
      </c>
      <c r="H3951" s="28" t="s">
        <v>6333</v>
      </c>
      <c r="I3951" s="29" t="s">
        <v>6334</v>
      </c>
      <c r="J3951" s="28" t="s">
        <v>5899</v>
      </c>
      <c r="K3951" s="28" t="s">
        <v>6379</v>
      </c>
      <c r="L3951" s="28" t="s">
        <v>5901</v>
      </c>
      <c r="M3951" s="29"/>
      <c r="N3951" s="30">
        <v>45322</v>
      </c>
      <c r="O3951" s="28" t="s">
        <v>6380</v>
      </c>
      <c r="P3951" s="18" t="s">
        <v>6379</v>
      </c>
      <c r="Q3951" s="18" t="s">
        <v>6306</v>
      </c>
      <c r="T3951" s="18">
        <v>0</v>
      </c>
      <c r="U3951" s="18">
        <v>0</v>
      </c>
    </row>
    <row r="3952" spans="2:21" x14ac:dyDescent="0.4">
      <c r="B3952" s="28" t="s">
        <v>5926</v>
      </c>
      <c r="C3952" s="28" t="s">
        <v>5893</v>
      </c>
      <c r="D3952" s="28" t="s">
        <v>787</v>
      </c>
      <c r="E3952" s="29" t="s">
        <v>787</v>
      </c>
      <c r="F3952" s="28" t="s">
        <v>5935</v>
      </c>
      <c r="G3952" s="28" t="s">
        <v>44</v>
      </c>
      <c r="H3952" s="28" t="s">
        <v>6333</v>
      </c>
      <c r="I3952" s="29" t="s">
        <v>6334</v>
      </c>
      <c r="J3952" s="28" t="s">
        <v>5904</v>
      </c>
      <c r="K3952" s="28" t="s">
        <v>6381</v>
      </c>
      <c r="L3952" s="28" t="s">
        <v>5901</v>
      </c>
      <c r="M3952" s="29"/>
      <c r="N3952" s="30">
        <v>45322</v>
      </c>
      <c r="O3952" s="28" t="s">
        <v>6382</v>
      </c>
      <c r="P3952" s="18" t="s">
        <v>6381</v>
      </c>
      <c r="Q3952" s="18" t="s">
        <v>6306</v>
      </c>
      <c r="T3952" s="18">
        <v>0</v>
      </c>
      <c r="U3952" s="18">
        <v>0</v>
      </c>
    </row>
    <row r="3953" spans="2:21" x14ac:dyDescent="0.4">
      <c r="B3953" s="28" t="s">
        <v>5926</v>
      </c>
      <c r="C3953" s="28" t="s">
        <v>5893</v>
      </c>
      <c r="D3953" s="28" t="s">
        <v>787</v>
      </c>
      <c r="E3953" s="29" t="s">
        <v>787</v>
      </c>
      <c r="F3953" s="28" t="s">
        <v>5935</v>
      </c>
      <c r="G3953" s="28" t="s">
        <v>44</v>
      </c>
      <c r="H3953" s="28" t="s">
        <v>6333</v>
      </c>
      <c r="I3953" s="29" t="s">
        <v>6334</v>
      </c>
      <c r="J3953" s="28" t="s">
        <v>5843</v>
      </c>
      <c r="K3953" s="28" t="s">
        <v>6383</v>
      </c>
      <c r="L3953" s="28" t="s">
        <v>5901</v>
      </c>
      <c r="M3953" s="29"/>
      <c r="N3953" s="30">
        <v>45322</v>
      </c>
      <c r="O3953" s="28" t="s">
        <v>6384</v>
      </c>
      <c r="P3953" s="18" t="s">
        <v>6383</v>
      </c>
      <c r="Q3953" s="18" t="s">
        <v>6306</v>
      </c>
      <c r="T3953" s="18">
        <v>0</v>
      </c>
      <c r="U3953" s="18">
        <v>0</v>
      </c>
    </row>
    <row r="3954" spans="2:21" x14ac:dyDescent="0.4">
      <c r="B3954" s="28" t="s">
        <v>5926</v>
      </c>
      <c r="C3954" s="28" t="s">
        <v>5893</v>
      </c>
      <c r="D3954" s="28" t="s">
        <v>787</v>
      </c>
      <c r="E3954" s="29" t="s">
        <v>787</v>
      </c>
      <c r="F3954" s="28" t="s">
        <v>5935</v>
      </c>
      <c r="G3954" s="28" t="s">
        <v>44</v>
      </c>
      <c r="H3954" s="28" t="s">
        <v>6333</v>
      </c>
      <c r="I3954" s="29" t="s">
        <v>6341</v>
      </c>
      <c r="J3954" s="28" t="s">
        <v>5899</v>
      </c>
      <c r="K3954" s="28" t="s">
        <v>6385</v>
      </c>
      <c r="L3954" s="28" t="s">
        <v>5901</v>
      </c>
      <c r="M3954" s="29"/>
      <c r="N3954" s="30">
        <v>45322</v>
      </c>
      <c r="O3954" s="28" t="s">
        <v>6386</v>
      </c>
      <c r="P3954" s="18" t="s">
        <v>6385</v>
      </c>
      <c r="Q3954" s="18" t="s">
        <v>6306</v>
      </c>
      <c r="T3954" s="18">
        <v>0</v>
      </c>
      <c r="U3954" s="18">
        <v>0</v>
      </c>
    </row>
    <row r="3955" spans="2:21" x14ac:dyDescent="0.4">
      <c r="B3955" s="28" t="s">
        <v>5926</v>
      </c>
      <c r="C3955" s="28" t="s">
        <v>5893</v>
      </c>
      <c r="D3955" s="28" t="s">
        <v>787</v>
      </c>
      <c r="E3955" s="29" t="s">
        <v>787</v>
      </c>
      <c r="F3955" s="28" t="s">
        <v>5935</v>
      </c>
      <c r="G3955" s="28" t="s">
        <v>44</v>
      </c>
      <c r="H3955" s="28" t="s">
        <v>6333</v>
      </c>
      <c r="I3955" s="29" t="s">
        <v>6341</v>
      </c>
      <c r="J3955" s="28" t="s">
        <v>5904</v>
      </c>
      <c r="K3955" s="28" t="s">
        <v>6387</v>
      </c>
      <c r="L3955" s="28" t="s">
        <v>5901</v>
      </c>
      <c r="M3955" s="29"/>
      <c r="N3955" s="30">
        <v>45322</v>
      </c>
      <c r="O3955" s="28" t="s">
        <v>6388</v>
      </c>
      <c r="P3955" s="18" t="s">
        <v>6387</v>
      </c>
      <c r="Q3955" s="18" t="s">
        <v>6306</v>
      </c>
      <c r="T3955" s="18">
        <v>0</v>
      </c>
      <c r="U3955" s="18">
        <v>0</v>
      </c>
    </row>
    <row r="3956" spans="2:21" x14ac:dyDescent="0.4">
      <c r="B3956" s="28" t="s">
        <v>5926</v>
      </c>
      <c r="C3956" s="28" t="s">
        <v>5893</v>
      </c>
      <c r="D3956" s="28" t="s">
        <v>787</v>
      </c>
      <c r="E3956" s="29" t="s">
        <v>787</v>
      </c>
      <c r="F3956" s="28" t="s">
        <v>5935</v>
      </c>
      <c r="G3956" s="28" t="s">
        <v>44</v>
      </c>
      <c r="H3956" s="28" t="s">
        <v>6333</v>
      </c>
      <c r="I3956" s="29" t="s">
        <v>6341</v>
      </c>
      <c r="J3956" s="28" t="s">
        <v>5843</v>
      </c>
      <c r="K3956" s="28" t="s">
        <v>6389</v>
      </c>
      <c r="L3956" s="28" t="s">
        <v>5901</v>
      </c>
      <c r="M3956" s="29"/>
      <c r="N3956" s="30">
        <v>45322</v>
      </c>
      <c r="O3956" s="28" t="s">
        <v>6390</v>
      </c>
      <c r="P3956" s="18" t="s">
        <v>6389</v>
      </c>
      <c r="Q3956" s="18" t="s">
        <v>6306</v>
      </c>
      <c r="T3956" s="18">
        <v>0</v>
      </c>
      <c r="U3956" s="18">
        <v>0</v>
      </c>
    </row>
    <row r="3957" spans="2:21" x14ac:dyDescent="0.4">
      <c r="B3957" s="18" t="s">
        <v>5957</v>
      </c>
      <c r="C3957" s="18" t="s">
        <v>5910</v>
      </c>
      <c r="D3957" s="18" t="s">
        <v>17033</v>
      </c>
      <c r="E3957" s="19" t="s">
        <v>548</v>
      </c>
      <c r="F3957" s="18" t="s">
        <v>5935</v>
      </c>
      <c r="G3957" s="18" t="s">
        <v>29</v>
      </c>
      <c r="H3957" s="18" t="s">
        <v>5936</v>
      </c>
      <c r="I3957" s="19" t="s">
        <v>15465</v>
      </c>
      <c r="J3957" s="18" t="s">
        <v>5899</v>
      </c>
      <c r="K3957" s="18" t="s">
        <v>17107</v>
      </c>
      <c r="L3957" s="18" t="s">
        <v>10232</v>
      </c>
      <c r="N3957" s="20">
        <v>45322</v>
      </c>
      <c r="O3957" s="18" t="s">
        <v>17108</v>
      </c>
      <c r="P3957" s="18" t="s">
        <v>17107</v>
      </c>
      <c r="Q3957" s="18" t="s">
        <v>17066</v>
      </c>
      <c r="R3957" s="18">
        <v>0.85</v>
      </c>
      <c r="T3957" s="18">
        <v>0</v>
      </c>
      <c r="U3957" s="18">
        <v>0</v>
      </c>
    </row>
    <row r="3958" spans="2:21" x14ac:dyDescent="0.4">
      <c r="B3958" s="18" t="s">
        <v>5957</v>
      </c>
      <c r="C3958" s="18" t="s">
        <v>5910</v>
      </c>
      <c r="D3958" s="18" t="s">
        <v>17033</v>
      </c>
      <c r="E3958" s="19" t="s">
        <v>548</v>
      </c>
      <c r="F3958" s="18" t="s">
        <v>5935</v>
      </c>
      <c r="G3958" s="18" t="s">
        <v>29</v>
      </c>
      <c r="H3958" s="18" t="s">
        <v>5936</v>
      </c>
      <c r="I3958" s="19" t="s">
        <v>15465</v>
      </c>
      <c r="J3958" s="18" t="s">
        <v>5904</v>
      </c>
      <c r="K3958" s="18" t="s">
        <v>17109</v>
      </c>
      <c r="L3958" s="18" t="s">
        <v>10232</v>
      </c>
      <c r="N3958" s="20">
        <v>45322</v>
      </c>
      <c r="O3958" s="18" t="s">
        <v>17110</v>
      </c>
      <c r="P3958" s="18" t="s">
        <v>17109</v>
      </c>
      <c r="Q3958" s="18" t="s">
        <v>17066</v>
      </c>
      <c r="R3958" s="18">
        <v>0.85</v>
      </c>
      <c r="T3958" s="18">
        <v>0</v>
      </c>
      <c r="U3958" s="18">
        <v>0</v>
      </c>
    </row>
    <row r="3959" spans="2:21" x14ac:dyDescent="0.4">
      <c r="B3959" s="18" t="s">
        <v>5957</v>
      </c>
      <c r="C3959" s="18" t="s">
        <v>5910</v>
      </c>
      <c r="D3959" s="18" t="s">
        <v>17033</v>
      </c>
      <c r="E3959" s="19" t="s">
        <v>548</v>
      </c>
      <c r="F3959" s="18" t="s">
        <v>5935</v>
      </c>
      <c r="G3959" s="18" t="s">
        <v>29</v>
      </c>
      <c r="H3959" s="18" t="s">
        <v>5936</v>
      </c>
      <c r="I3959" s="19" t="s">
        <v>15465</v>
      </c>
      <c r="J3959" s="18" t="s">
        <v>5843</v>
      </c>
      <c r="K3959" s="18" t="s">
        <v>17111</v>
      </c>
      <c r="L3959" s="18" t="s">
        <v>10232</v>
      </c>
      <c r="N3959" s="20">
        <v>45322</v>
      </c>
      <c r="O3959" s="18" t="s">
        <v>17112</v>
      </c>
      <c r="P3959" s="18" t="s">
        <v>17111</v>
      </c>
      <c r="Q3959" s="18" t="s">
        <v>17066</v>
      </c>
      <c r="R3959" s="18">
        <v>0.85</v>
      </c>
      <c r="T3959" s="18">
        <v>0</v>
      </c>
      <c r="U3959" s="18">
        <v>0</v>
      </c>
    </row>
    <row r="3960" spans="2:21" x14ac:dyDescent="0.4">
      <c r="B3960" s="18" t="s">
        <v>5957</v>
      </c>
      <c r="C3960" s="18" t="s">
        <v>5910</v>
      </c>
      <c r="D3960" s="18" t="s">
        <v>17033</v>
      </c>
      <c r="E3960" s="19" t="s">
        <v>548</v>
      </c>
      <c r="F3960" s="18" t="s">
        <v>5935</v>
      </c>
      <c r="G3960" s="18" t="s">
        <v>29</v>
      </c>
      <c r="H3960" s="18" t="s">
        <v>5936</v>
      </c>
      <c r="I3960" s="19" t="s">
        <v>15465</v>
      </c>
      <c r="J3960" s="18" t="s">
        <v>5923</v>
      </c>
      <c r="K3960" s="18" t="s">
        <v>17113</v>
      </c>
      <c r="L3960" s="18" t="s">
        <v>10232</v>
      </c>
      <c r="N3960" s="20">
        <v>45322</v>
      </c>
      <c r="O3960" s="18" t="s">
        <v>17114</v>
      </c>
      <c r="P3960" s="18" t="s">
        <v>17113</v>
      </c>
      <c r="Q3960" s="18" t="s">
        <v>17066</v>
      </c>
      <c r="R3960" s="18">
        <v>0.85</v>
      </c>
      <c r="T3960" s="18">
        <v>0</v>
      </c>
      <c r="U3960" s="18">
        <v>0</v>
      </c>
    </row>
    <row r="3961" spans="2:21" x14ac:dyDescent="0.4">
      <c r="B3961" s="18" t="s">
        <v>5957</v>
      </c>
      <c r="C3961" s="18" t="s">
        <v>5910</v>
      </c>
      <c r="D3961" s="18" t="s">
        <v>17033</v>
      </c>
      <c r="E3961" s="19" t="s">
        <v>548</v>
      </c>
      <c r="F3961" s="18" t="s">
        <v>5935</v>
      </c>
      <c r="G3961" s="18" t="s">
        <v>522</v>
      </c>
      <c r="H3961" s="18" t="s">
        <v>9525</v>
      </c>
      <c r="I3961" s="19" t="s">
        <v>9526</v>
      </c>
      <c r="J3961" s="18" t="s">
        <v>5899</v>
      </c>
      <c r="K3961" s="18" t="s">
        <v>17115</v>
      </c>
      <c r="L3961" s="18" t="s">
        <v>10232</v>
      </c>
      <c r="N3961" s="20">
        <v>45322</v>
      </c>
      <c r="O3961" s="18" t="s">
        <v>17116</v>
      </c>
      <c r="P3961" s="18" t="s">
        <v>17115</v>
      </c>
      <c r="Q3961" s="18" t="s">
        <v>17066</v>
      </c>
      <c r="T3961" s="18">
        <v>0</v>
      </c>
      <c r="U3961" s="18">
        <v>0</v>
      </c>
    </row>
    <row r="3962" spans="2:21" x14ac:dyDescent="0.4">
      <c r="B3962" s="18" t="s">
        <v>5957</v>
      </c>
      <c r="C3962" s="18" t="s">
        <v>5910</v>
      </c>
      <c r="D3962" s="18" t="s">
        <v>17033</v>
      </c>
      <c r="E3962" s="19" t="s">
        <v>548</v>
      </c>
      <c r="F3962" s="18" t="s">
        <v>5935</v>
      </c>
      <c r="G3962" s="18" t="s">
        <v>522</v>
      </c>
      <c r="H3962" s="18" t="s">
        <v>9525</v>
      </c>
      <c r="I3962" s="19" t="s">
        <v>9526</v>
      </c>
      <c r="J3962" s="18" t="s">
        <v>5904</v>
      </c>
      <c r="K3962" s="18" t="s">
        <v>17117</v>
      </c>
      <c r="L3962" s="18" t="s">
        <v>10232</v>
      </c>
      <c r="N3962" s="20">
        <v>45322</v>
      </c>
      <c r="O3962" s="18" t="s">
        <v>17118</v>
      </c>
      <c r="P3962" s="18" t="s">
        <v>17117</v>
      </c>
      <c r="Q3962" s="18" t="s">
        <v>17066</v>
      </c>
      <c r="T3962" s="18">
        <v>0</v>
      </c>
      <c r="U3962" s="18">
        <v>0</v>
      </c>
    </row>
    <row r="3963" spans="2:21" x14ac:dyDescent="0.4">
      <c r="B3963" s="18" t="s">
        <v>5957</v>
      </c>
      <c r="C3963" s="18" t="s">
        <v>5910</v>
      </c>
      <c r="D3963" s="18" t="s">
        <v>17033</v>
      </c>
      <c r="E3963" s="19" t="s">
        <v>548</v>
      </c>
      <c r="F3963" s="18" t="s">
        <v>5935</v>
      </c>
      <c r="G3963" s="18" t="s">
        <v>522</v>
      </c>
      <c r="H3963" s="18" t="s">
        <v>9525</v>
      </c>
      <c r="I3963" s="19" t="s">
        <v>9526</v>
      </c>
      <c r="J3963" s="18" t="s">
        <v>5843</v>
      </c>
      <c r="K3963" s="18" t="s">
        <v>17119</v>
      </c>
      <c r="L3963" s="18" t="s">
        <v>10232</v>
      </c>
      <c r="N3963" s="20">
        <v>45322</v>
      </c>
      <c r="O3963" s="18" t="s">
        <v>17120</v>
      </c>
      <c r="P3963" s="18" t="s">
        <v>17119</v>
      </c>
      <c r="Q3963" s="18" t="s">
        <v>17066</v>
      </c>
      <c r="T3963" s="18">
        <v>0</v>
      </c>
      <c r="U3963" s="18">
        <v>0</v>
      </c>
    </row>
    <row r="3964" spans="2:21" x14ac:dyDescent="0.4">
      <c r="B3964" s="18" t="s">
        <v>5957</v>
      </c>
      <c r="C3964" s="18" t="s">
        <v>5910</v>
      </c>
      <c r="D3964" s="18" t="s">
        <v>17033</v>
      </c>
      <c r="E3964" s="19" t="s">
        <v>546</v>
      </c>
      <c r="F3964" s="18" t="s">
        <v>5935</v>
      </c>
      <c r="G3964" s="18" t="s">
        <v>29</v>
      </c>
      <c r="H3964" s="18" t="s">
        <v>5936</v>
      </c>
      <c r="I3964" s="19" t="s">
        <v>5915</v>
      </c>
      <c r="J3964" s="18" t="s">
        <v>5899</v>
      </c>
      <c r="K3964" s="18" t="s">
        <v>17093</v>
      </c>
      <c r="L3964" s="18" t="s">
        <v>10232</v>
      </c>
      <c r="N3964" s="20">
        <v>45322</v>
      </c>
      <c r="O3964" s="18" t="s">
        <v>17094</v>
      </c>
      <c r="P3964" s="18" t="s">
        <v>17093</v>
      </c>
      <c r="Q3964" s="18" t="s">
        <v>17051</v>
      </c>
      <c r="R3964" s="18">
        <v>0.92</v>
      </c>
      <c r="T3964" s="18">
        <v>0</v>
      </c>
      <c r="U3964" s="18">
        <v>0</v>
      </c>
    </row>
    <row r="3965" spans="2:21" x14ac:dyDescent="0.4">
      <c r="B3965" s="18" t="s">
        <v>5957</v>
      </c>
      <c r="C3965" s="18" t="s">
        <v>5910</v>
      </c>
      <c r="D3965" s="18" t="s">
        <v>17033</v>
      </c>
      <c r="E3965" s="19" t="s">
        <v>546</v>
      </c>
      <c r="F3965" s="18" t="s">
        <v>5935</v>
      </c>
      <c r="G3965" s="18" t="s">
        <v>29</v>
      </c>
      <c r="H3965" s="18" t="s">
        <v>5936</v>
      </c>
      <c r="I3965" s="19" t="s">
        <v>5915</v>
      </c>
      <c r="J3965" s="18" t="s">
        <v>5904</v>
      </c>
      <c r="K3965" s="18" t="s">
        <v>17095</v>
      </c>
      <c r="L3965" s="18" t="s">
        <v>10232</v>
      </c>
      <c r="N3965" s="20">
        <v>45322</v>
      </c>
      <c r="O3965" s="18" t="s">
        <v>17096</v>
      </c>
      <c r="P3965" s="18" t="s">
        <v>17095</v>
      </c>
      <c r="Q3965" s="18" t="s">
        <v>17051</v>
      </c>
      <c r="R3965" s="18">
        <v>0.92</v>
      </c>
      <c r="T3965" s="18">
        <v>0</v>
      </c>
      <c r="U3965" s="18">
        <v>0</v>
      </c>
    </row>
    <row r="3966" spans="2:21" x14ac:dyDescent="0.4">
      <c r="B3966" s="18" t="s">
        <v>5957</v>
      </c>
      <c r="C3966" s="18" t="s">
        <v>5910</v>
      </c>
      <c r="D3966" s="18" t="s">
        <v>17033</v>
      </c>
      <c r="E3966" s="19" t="s">
        <v>546</v>
      </c>
      <c r="F3966" s="18" t="s">
        <v>5935</v>
      </c>
      <c r="G3966" s="18" t="s">
        <v>29</v>
      </c>
      <c r="H3966" s="18" t="s">
        <v>5936</v>
      </c>
      <c r="I3966" s="19" t="s">
        <v>5915</v>
      </c>
      <c r="J3966" s="18" t="s">
        <v>5843</v>
      </c>
      <c r="K3966" s="18" t="s">
        <v>17097</v>
      </c>
      <c r="L3966" s="18" t="s">
        <v>10232</v>
      </c>
      <c r="N3966" s="20">
        <v>45322</v>
      </c>
      <c r="O3966" s="18" t="s">
        <v>17098</v>
      </c>
      <c r="P3966" s="18" t="s">
        <v>17097</v>
      </c>
      <c r="Q3966" s="18" t="s">
        <v>17051</v>
      </c>
      <c r="R3966" s="18">
        <v>0.92</v>
      </c>
      <c r="T3966" s="18">
        <v>0</v>
      </c>
      <c r="U3966" s="18">
        <v>0</v>
      </c>
    </row>
    <row r="3967" spans="2:21" x14ac:dyDescent="0.4">
      <c r="B3967" s="18" t="s">
        <v>5957</v>
      </c>
      <c r="C3967" s="18" t="s">
        <v>5910</v>
      </c>
      <c r="D3967" s="18" t="s">
        <v>17033</v>
      </c>
      <c r="E3967" s="19" t="s">
        <v>546</v>
      </c>
      <c r="F3967" s="18" t="s">
        <v>5935</v>
      </c>
      <c r="G3967" s="18" t="s">
        <v>29</v>
      </c>
      <c r="H3967" s="18" t="s">
        <v>5936</v>
      </c>
      <c r="I3967" s="19" t="s">
        <v>5915</v>
      </c>
      <c r="J3967" s="18" t="s">
        <v>5923</v>
      </c>
      <c r="K3967" s="18" t="s">
        <v>17099</v>
      </c>
      <c r="L3967" s="18" t="s">
        <v>10232</v>
      </c>
      <c r="N3967" s="20">
        <v>45322</v>
      </c>
      <c r="O3967" s="18" t="s">
        <v>17100</v>
      </c>
      <c r="P3967" s="18" t="s">
        <v>17099</v>
      </c>
      <c r="Q3967" s="18" t="s">
        <v>17051</v>
      </c>
      <c r="R3967" s="18">
        <v>0.92</v>
      </c>
      <c r="T3967" s="18">
        <v>0</v>
      </c>
      <c r="U3967" s="18">
        <v>0</v>
      </c>
    </row>
    <row r="3968" spans="2:21" x14ac:dyDescent="0.4">
      <c r="B3968" s="18" t="s">
        <v>5957</v>
      </c>
      <c r="C3968" s="18" t="s">
        <v>5910</v>
      </c>
      <c r="D3968" s="18" t="s">
        <v>17033</v>
      </c>
      <c r="E3968" s="19" t="s">
        <v>546</v>
      </c>
      <c r="F3968" s="18" t="s">
        <v>5935</v>
      </c>
      <c r="G3968" s="18" t="s">
        <v>522</v>
      </c>
      <c r="H3968" s="18" t="s">
        <v>9525</v>
      </c>
      <c r="I3968" s="19" t="s">
        <v>9526</v>
      </c>
      <c r="J3968" s="18" t="s">
        <v>5899</v>
      </c>
      <c r="K3968" s="18" t="s">
        <v>17101</v>
      </c>
      <c r="L3968" s="18" t="s">
        <v>10232</v>
      </c>
      <c r="N3968" s="20">
        <v>45322</v>
      </c>
      <c r="O3968" s="18" t="s">
        <v>17102</v>
      </c>
      <c r="P3968" s="18" t="s">
        <v>17101</v>
      </c>
      <c r="Q3968" s="18" t="s">
        <v>17051</v>
      </c>
      <c r="T3968" s="18">
        <v>0</v>
      </c>
      <c r="U3968" s="18">
        <v>0</v>
      </c>
    </row>
    <row r="3969" spans="2:21" x14ac:dyDescent="0.4">
      <c r="B3969" s="18" t="s">
        <v>5957</v>
      </c>
      <c r="C3969" s="18" t="s">
        <v>5910</v>
      </c>
      <c r="D3969" s="18" t="s">
        <v>17033</v>
      </c>
      <c r="E3969" s="19" t="s">
        <v>546</v>
      </c>
      <c r="F3969" s="18" t="s">
        <v>5935</v>
      </c>
      <c r="G3969" s="18" t="s">
        <v>522</v>
      </c>
      <c r="H3969" s="18" t="s">
        <v>9525</v>
      </c>
      <c r="I3969" s="19" t="s">
        <v>9526</v>
      </c>
      <c r="J3969" s="18" t="s">
        <v>5904</v>
      </c>
      <c r="K3969" s="18" t="s">
        <v>17103</v>
      </c>
      <c r="L3969" s="18" t="s">
        <v>10232</v>
      </c>
      <c r="N3969" s="20">
        <v>45322</v>
      </c>
      <c r="O3969" s="18" t="s">
        <v>17104</v>
      </c>
      <c r="P3969" s="18" t="s">
        <v>17103</v>
      </c>
      <c r="Q3969" s="18" t="s">
        <v>17051</v>
      </c>
      <c r="T3969" s="18">
        <v>0</v>
      </c>
      <c r="U3969" s="18">
        <v>0</v>
      </c>
    </row>
    <row r="3970" spans="2:21" x14ac:dyDescent="0.4">
      <c r="B3970" s="18" t="s">
        <v>5957</v>
      </c>
      <c r="C3970" s="18" t="s">
        <v>5910</v>
      </c>
      <c r="D3970" s="18" t="s">
        <v>17033</v>
      </c>
      <c r="E3970" s="19" t="s">
        <v>546</v>
      </c>
      <c r="F3970" s="18" t="s">
        <v>5935</v>
      </c>
      <c r="G3970" s="18" t="s">
        <v>522</v>
      </c>
      <c r="H3970" s="18" t="s">
        <v>9525</v>
      </c>
      <c r="I3970" s="19" t="s">
        <v>9526</v>
      </c>
      <c r="J3970" s="18" t="s">
        <v>5843</v>
      </c>
      <c r="K3970" s="18" t="s">
        <v>17105</v>
      </c>
      <c r="L3970" s="18" t="s">
        <v>10232</v>
      </c>
      <c r="N3970" s="20">
        <v>45322</v>
      </c>
      <c r="O3970" s="18" t="s">
        <v>17106</v>
      </c>
      <c r="P3970" s="18" t="s">
        <v>17105</v>
      </c>
      <c r="Q3970" s="18" t="s">
        <v>17051</v>
      </c>
      <c r="T3970" s="18">
        <v>0</v>
      </c>
      <c r="U3970" s="18">
        <v>0</v>
      </c>
    </row>
    <row r="3971" spans="2:21" x14ac:dyDescent="0.4">
      <c r="B3971" s="18" t="s">
        <v>5957</v>
      </c>
      <c r="C3971" s="18" t="s">
        <v>5910</v>
      </c>
      <c r="D3971" s="18" t="s">
        <v>17033</v>
      </c>
      <c r="E3971" s="19" t="s">
        <v>544</v>
      </c>
      <c r="F3971" s="18" t="s">
        <v>5935</v>
      </c>
      <c r="G3971" s="18" t="s">
        <v>926</v>
      </c>
      <c r="H3971" s="18" t="s">
        <v>6145</v>
      </c>
      <c r="I3971" s="19" t="s">
        <v>6126</v>
      </c>
      <c r="J3971" s="18" t="s">
        <v>5899</v>
      </c>
      <c r="K3971" s="18" t="s">
        <v>17079</v>
      </c>
      <c r="L3971" s="18" t="s">
        <v>10232</v>
      </c>
      <c r="N3971" s="20">
        <v>45322</v>
      </c>
      <c r="O3971" s="18" t="s">
        <v>17080</v>
      </c>
      <c r="P3971" s="18" t="s">
        <v>17079</v>
      </c>
      <c r="Q3971" s="18" t="s">
        <v>17036</v>
      </c>
      <c r="R3971" s="18">
        <v>1.2</v>
      </c>
      <c r="T3971" s="18">
        <v>0</v>
      </c>
      <c r="U3971" s="18">
        <v>0</v>
      </c>
    </row>
    <row r="3972" spans="2:21" x14ac:dyDescent="0.4">
      <c r="B3972" s="18" t="s">
        <v>5957</v>
      </c>
      <c r="C3972" s="18" t="s">
        <v>5910</v>
      </c>
      <c r="D3972" s="18" t="s">
        <v>17033</v>
      </c>
      <c r="E3972" s="19" t="s">
        <v>544</v>
      </c>
      <c r="F3972" s="18" t="s">
        <v>5935</v>
      </c>
      <c r="G3972" s="18" t="s">
        <v>926</v>
      </c>
      <c r="H3972" s="18" t="s">
        <v>6145</v>
      </c>
      <c r="I3972" s="19" t="s">
        <v>6126</v>
      </c>
      <c r="J3972" s="18" t="s">
        <v>5904</v>
      </c>
      <c r="K3972" s="18" t="s">
        <v>17081</v>
      </c>
      <c r="L3972" s="18" t="s">
        <v>10232</v>
      </c>
      <c r="N3972" s="20">
        <v>45322</v>
      </c>
      <c r="O3972" s="18" t="s">
        <v>17082</v>
      </c>
      <c r="P3972" s="18" t="s">
        <v>17081</v>
      </c>
      <c r="Q3972" s="18" t="s">
        <v>17036</v>
      </c>
      <c r="R3972" s="18">
        <v>1.2</v>
      </c>
      <c r="T3972" s="18">
        <v>0</v>
      </c>
      <c r="U3972" s="18">
        <v>0</v>
      </c>
    </row>
    <row r="3973" spans="2:21" x14ac:dyDescent="0.4">
      <c r="B3973" s="18" t="s">
        <v>5957</v>
      </c>
      <c r="C3973" s="18" t="s">
        <v>5910</v>
      </c>
      <c r="D3973" s="18" t="s">
        <v>17033</v>
      </c>
      <c r="E3973" s="19" t="s">
        <v>544</v>
      </c>
      <c r="F3973" s="18" t="s">
        <v>5935</v>
      </c>
      <c r="G3973" s="18" t="s">
        <v>926</v>
      </c>
      <c r="H3973" s="18" t="s">
        <v>6145</v>
      </c>
      <c r="I3973" s="19" t="s">
        <v>6126</v>
      </c>
      <c r="J3973" s="18" t="s">
        <v>5843</v>
      </c>
      <c r="K3973" s="18" t="s">
        <v>17083</v>
      </c>
      <c r="L3973" s="18" t="s">
        <v>10232</v>
      </c>
      <c r="N3973" s="20">
        <v>45322</v>
      </c>
      <c r="O3973" s="18" t="s">
        <v>17084</v>
      </c>
      <c r="P3973" s="18" t="s">
        <v>17083</v>
      </c>
      <c r="Q3973" s="18" t="s">
        <v>17036</v>
      </c>
      <c r="R3973" s="18">
        <v>1.2</v>
      </c>
      <c r="T3973" s="18">
        <v>0</v>
      </c>
      <c r="U3973" s="18">
        <v>0</v>
      </c>
    </row>
    <row r="3974" spans="2:21" x14ac:dyDescent="0.4">
      <c r="B3974" s="18" t="s">
        <v>5957</v>
      </c>
      <c r="C3974" s="18" t="s">
        <v>5910</v>
      </c>
      <c r="D3974" s="18" t="s">
        <v>17033</v>
      </c>
      <c r="E3974" s="19" t="s">
        <v>544</v>
      </c>
      <c r="F3974" s="18" t="s">
        <v>5935</v>
      </c>
      <c r="G3974" s="18" t="s">
        <v>926</v>
      </c>
      <c r="H3974" s="18" t="s">
        <v>6145</v>
      </c>
      <c r="I3974" s="19" t="s">
        <v>6126</v>
      </c>
      <c r="J3974" s="18" t="s">
        <v>5923</v>
      </c>
      <c r="K3974" s="18" t="s">
        <v>17085</v>
      </c>
      <c r="L3974" s="18" t="s">
        <v>10232</v>
      </c>
      <c r="N3974" s="20">
        <v>45322</v>
      </c>
      <c r="O3974" s="18" t="s">
        <v>17086</v>
      </c>
      <c r="P3974" s="18" t="s">
        <v>17085</v>
      </c>
      <c r="Q3974" s="18" t="s">
        <v>17036</v>
      </c>
      <c r="R3974" s="18">
        <v>1.2</v>
      </c>
      <c r="T3974" s="18">
        <v>0</v>
      </c>
      <c r="U3974" s="18">
        <v>0</v>
      </c>
    </row>
    <row r="3975" spans="2:21" x14ac:dyDescent="0.4">
      <c r="B3975" s="18" t="s">
        <v>5957</v>
      </c>
      <c r="C3975" s="18" t="s">
        <v>5910</v>
      </c>
      <c r="D3975" s="18" t="s">
        <v>17033</v>
      </c>
      <c r="E3975" s="19" t="s">
        <v>544</v>
      </c>
      <c r="F3975" s="18" t="s">
        <v>5935</v>
      </c>
      <c r="G3975" s="18" t="s">
        <v>522</v>
      </c>
      <c r="H3975" s="18" t="s">
        <v>9525</v>
      </c>
      <c r="I3975" s="19" t="s">
        <v>9526</v>
      </c>
      <c r="J3975" s="18" t="s">
        <v>5899</v>
      </c>
      <c r="K3975" s="18" t="s">
        <v>17087</v>
      </c>
      <c r="L3975" s="18" t="s">
        <v>10232</v>
      </c>
      <c r="N3975" s="20">
        <v>45322</v>
      </c>
      <c r="O3975" s="18" t="s">
        <v>17088</v>
      </c>
      <c r="P3975" s="18" t="s">
        <v>17087</v>
      </c>
      <c r="Q3975" s="18" t="s">
        <v>17036</v>
      </c>
      <c r="T3975" s="18">
        <v>0</v>
      </c>
      <c r="U3975" s="18">
        <v>0</v>
      </c>
    </row>
    <row r="3976" spans="2:21" x14ac:dyDescent="0.4">
      <c r="B3976" s="18" t="s">
        <v>5957</v>
      </c>
      <c r="C3976" s="18" t="s">
        <v>5910</v>
      </c>
      <c r="D3976" s="18" t="s">
        <v>17033</v>
      </c>
      <c r="E3976" s="19" t="s">
        <v>544</v>
      </c>
      <c r="F3976" s="18" t="s">
        <v>5935</v>
      </c>
      <c r="G3976" s="18" t="s">
        <v>522</v>
      </c>
      <c r="H3976" s="18" t="s">
        <v>9525</v>
      </c>
      <c r="I3976" s="19" t="s">
        <v>9526</v>
      </c>
      <c r="J3976" s="18" t="s">
        <v>5904</v>
      </c>
      <c r="K3976" s="18" t="s">
        <v>17089</v>
      </c>
      <c r="L3976" s="18" t="s">
        <v>10232</v>
      </c>
      <c r="N3976" s="20">
        <v>45322</v>
      </c>
      <c r="O3976" s="18" t="s">
        <v>17090</v>
      </c>
      <c r="P3976" s="18" t="s">
        <v>17089</v>
      </c>
      <c r="Q3976" s="18" t="s">
        <v>17036</v>
      </c>
      <c r="T3976" s="18">
        <v>0</v>
      </c>
      <c r="U3976" s="18">
        <v>0</v>
      </c>
    </row>
    <row r="3977" spans="2:21" x14ac:dyDescent="0.4">
      <c r="B3977" s="18" t="s">
        <v>5957</v>
      </c>
      <c r="C3977" s="18" t="s">
        <v>5910</v>
      </c>
      <c r="D3977" s="18" t="s">
        <v>17033</v>
      </c>
      <c r="E3977" s="19" t="s">
        <v>544</v>
      </c>
      <c r="F3977" s="18" t="s">
        <v>5935</v>
      </c>
      <c r="G3977" s="18" t="s">
        <v>522</v>
      </c>
      <c r="H3977" s="18" t="s">
        <v>9525</v>
      </c>
      <c r="I3977" s="19" t="s">
        <v>9526</v>
      </c>
      <c r="J3977" s="18" t="s">
        <v>5843</v>
      </c>
      <c r="K3977" s="18" t="s">
        <v>17091</v>
      </c>
      <c r="L3977" s="18" t="s">
        <v>10232</v>
      </c>
      <c r="N3977" s="20">
        <v>45322</v>
      </c>
      <c r="O3977" s="18" t="s">
        <v>17092</v>
      </c>
      <c r="P3977" s="18" t="s">
        <v>17091</v>
      </c>
      <c r="Q3977" s="18" t="s">
        <v>17036</v>
      </c>
      <c r="T3977" s="18">
        <v>0</v>
      </c>
      <c r="U3977" s="18">
        <v>0</v>
      </c>
    </row>
    <row r="3978" spans="2:21" x14ac:dyDescent="0.4">
      <c r="B3978" s="18" t="s">
        <v>5957</v>
      </c>
      <c r="C3978" s="18" t="s">
        <v>5910</v>
      </c>
      <c r="D3978" s="18" t="s">
        <v>12933</v>
      </c>
      <c r="E3978" s="19" t="s">
        <v>15792</v>
      </c>
      <c r="F3978" s="18" t="s">
        <v>5935</v>
      </c>
      <c r="G3978" s="18" t="s">
        <v>926</v>
      </c>
      <c r="H3978" s="18" t="s">
        <v>6145</v>
      </c>
      <c r="I3978" s="19" t="s">
        <v>6126</v>
      </c>
      <c r="J3978" s="18" t="s">
        <v>5899</v>
      </c>
      <c r="K3978" s="18" t="s">
        <v>15832</v>
      </c>
      <c r="L3978" s="18" t="s">
        <v>10232</v>
      </c>
      <c r="M3978" s="19" t="s">
        <v>10288</v>
      </c>
      <c r="N3978" s="20">
        <v>45322</v>
      </c>
      <c r="O3978" s="18" t="s">
        <v>15833</v>
      </c>
      <c r="P3978" s="18" t="s">
        <v>15832</v>
      </c>
      <c r="Q3978" s="18" t="s">
        <v>15795</v>
      </c>
      <c r="R3978" s="18">
        <v>1.2</v>
      </c>
      <c r="T3978" s="18">
        <v>0</v>
      </c>
      <c r="U3978" s="18">
        <v>0</v>
      </c>
    </row>
    <row r="3979" spans="2:21" x14ac:dyDescent="0.4">
      <c r="B3979" s="18" t="s">
        <v>5957</v>
      </c>
      <c r="C3979" s="18" t="s">
        <v>5910</v>
      </c>
      <c r="D3979" s="18" t="s">
        <v>12933</v>
      </c>
      <c r="E3979" s="19" t="s">
        <v>15792</v>
      </c>
      <c r="F3979" s="18" t="s">
        <v>5935</v>
      </c>
      <c r="G3979" s="18" t="s">
        <v>926</v>
      </c>
      <c r="H3979" s="18" t="s">
        <v>6145</v>
      </c>
      <c r="I3979" s="19" t="s">
        <v>6126</v>
      </c>
      <c r="J3979" s="18" t="s">
        <v>5904</v>
      </c>
      <c r="K3979" s="18" t="s">
        <v>15830</v>
      </c>
      <c r="L3979" s="18" t="s">
        <v>10232</v>
      </c>
      <c r="M3979" s="19" t="s">
        <v>10288</v>
      </c>
      <c r="N3979" s="20">
        <v>45322</v>
      </c>
      <c r="O3979" s="18" t="s">
        <v>15831</v>
      </c>
      <c r="P3979" s="18" t="s">
        <v>15830</v>
      </c>
      <c r="Q3979" s="18" t="s">
        <v>15795</v>
      </c>
      <c r="R3979" s="18">
        <v>1.2</v>
      </c>
      <c r="T3979" s="18">
        <v>0</v>
      </c>
      <c r="U3979" s="18">
        <v>0</v>
      </c>
    </row>
    <row r="3980" spans="2:21" x14ac:dyDescent="0.4">
      <c r="B3980" s="18" t="s">
        <v>5957</v>
      </c>
      <c r="C3980" s="18" t="s">
        <v>5910</v>
      </c>
      <c r="D3980" s="18" t="s">
        <v>12933</v>
      </c>
      <c r="E3980" s="19" t="s">
        <v>15792</v>
      </c>
      <c r="F3980" s="18" t="s">
        <v>5935</v>
      </c>
      <c r="G3980" s="18" t="s">
        <v>926</v>
      </c>
      <c r="H3980" s="18" t="s">
        <v>6145</v>
      </c>
      <c r="I3980" s="19" t="s">
        <v>6126</v>
      </c>
      <c r="J3980" s="18" t="s">
        <v>5843</v>
      </c>
      <c r="K3980" s="18" t="s">
        <v>15828</v>
      </c>
      <c r="L3980" s="18" t="s">
        <v>10232</v>
      </c>
      <c r="M3980" s="19" t="s">
        <v>10288</v>
      </c>
      <c r="N3980" s="20">
        <v>45322</v>
      </c>
      <c r="O3980" s="18" t="s">
        <v>15829</v>
      </c>
      <c r="P3980" s="18" t="s">
        <v>15828</v>
      </c>
      <c r="Q3980" s="18" t="s">
        <v>15795</v>
      </c>
      <c r="R3980" s="18">
        <v>1.2</v>
      </c>
      <c r="T3980" s="18">
        <v>0</v>
      </c>
      <c r="U3980" s="18">
        <v>0</v>
      </c>
    </row>
    <row r="3981" spans="2:21" x14ac:dyDescent="0.4">
      <c r="B3981" s="18" t="s">
        <v>5957</v>
      </c>
      <c r="C3981" s="18" t="s">
        <v>5910</v>
      </c>
      <c r="D3981" s="18" t="s">
        <v>12933</v>
      </c>
      <c r="E3981" s="19" t="s">
        <v>15792</v>
      </c>
      <c r="F3981" s="18" t="s">
        <v>5935</v>
      </c>
      <c r="G3981" s="18" t="s">
        <v>926</v>
      </c>
      <c r="H3981" s="18" t="s">
        <v>6145</v>
      </c>
      <c r="I3981" s="19" t="s">
        <v>6126</v>
      </c>
      <c r="J3981" s="18" t="s">
        <v>5923</v>
      </c>
      <c r="K3981" s="18" t="s">
        <v>15826</v>
      </c>
      <c r="L3981" s="18" t="s">
        <v>10232</v>
      </c>
      <c r="M3981" s="19" t="s">
        <v>10288</v>
      </c>
      <c r="N3981" s="20">
        <v>45322</v>
      </c>
      <c r="O3981" s="18" t="s">
        <v>15827</v>
      </c>
      <c r="P3981" s="18" t="s">
        <v>15826</v>
      </c>
      <c r="Q3981" s="18" t="s">
        <v>15795</v>
      </c>
      <c r="R3981" s="18">
        <v>1.2</v>
      </c>
      <c r="T3981" s="18">
        <v>0</v>
      </c>
      <c r="U3981" s="18">
        <v>0</v>
      </c>
    </row>
    <row r="3982" spans="2:21" x14ac:dyDescent="0.4">
      <c r="B3982" s="18" t="s">
        <v>5957</v>
      </c>
      <c r="C3982" s="18" t="s">
        <v>5910</v>
      </c>
      <c r="D3982" s="18" t="s">
        <v>12933</v>
      </c>
      <c r="E3982" s="19" t="s">
        <v>15792</v>
      </c>
      <c r="F3982" s="18" t="s">
        <v>5935</v>
      </c>
      <c r="G3982" s="18" t="s">
        <v>703</v>
      </c>
      <c r="H3982" s="18" t="s">
        <v>6466</v>
      </c>
      <c r="I3982" s="19" t="s">
        <v>6406</v>
      </c>
      <c r="J3982" s="18" t="s">
        <v>5899</v>
      </c>
      <c r="K3982" s="18" t="s">
        <v>15838</v>
      </c>
      <c r="L3982" s="18" t="s">
        <v>10232</v>
      </c>
      <c r="M3982" s="19" t="s">
        <v>10288</v>
      </c>
      <c r="N3982" s="20">
        <v>45322</v>
      </c>
      <c r="O3982" s="18" t="s">
        <v>15839</v>
      </c>
      <c r="P3982" s="18" t="s">
        <v>15838</v>
      </c>
      <c r="Q3982" s="18" t="s">
        <v>15795</v>
      </c>
      <c r="R3982" s="18">
        <v>1.5</v>
      </c>
      <c r="T3982" s="18">
        <v>0</v>
      </c>
      <c r="U3982" s="18">
        <v>0</v>
      </c>
    </row>
    <row r="3983" spans="2:21" x14ac:dyDescent="0.4">
      <c r="B3983" s="18" t="s">
        <v>5957</v>
      </c>
      <c r="C3983" s="18" t="s">
        <v>5910</v>
      </c>
      <c r="D3983" s="18" t="s">
        <v>12933</v>
      </c>
      <c r="E3983" s="19" t="s">
        <v>15792</v>
      </c>
      <c r="F3983" s="18" t="s">
        <v>5935</v>
      </c>
      <c r="G3983" s="18" t="s">
        <v>703</v>
      </c>
      <c r="H3983" s="18" t="s">
        <v>6466</v>
      </c>
      <c r="I3983" s="19" t="s">
        <v>6406</v>
      </c>
      <c r="J3983" s="18" t="s">
        <v>5904</v>
      </c>
      <c r="K3983" s="18" t="s">
        <v>15836</v>
      </c>
      <c r="L3983" s="18" t="s">
        <v>10232</v>
      </c>
      <c r="M3983" s="19" t="s">
        <v>10288</v>
      </c>
      <c r="N3983" s="20">
        <v>45322</v>
      </c>
      <c r="O3983" s="18" t="s">
        <v>15837</v>
      </c>
      <c r="P3983" s="18" t="s">
        <v>15836</v>
      </c>
      <c r="Q3983" s="18" t="s">
        <v>15795</v>
      </c>
      <c r="R3983" s="18">
        <v>1.5</v>
      </c>
      <c r="T3983" s="18">
        <v>0</v>
      </c>
      <c r="U3983" s="18">
        <v>0</v>
      </c>
    </row>
    <row r="3984" spans="2:21" x14ac:dyDescent="0.4">
      <c r="B3984" s="18" t="s">
        <v>5957</v>
      </c>
      <c r="C3984" s="18" t="s">
        <v>5910</v>
      </c>
      <c r="D3984" s="18" t="s">
        <v>12933</v>
      </c>
      <c r="E3984" s="19" t="s">
        <v>15792</v>
      </c>
      <c r="F3984" s="18" t="s">
        <v>5935</v>
      </c>
      <c r="G3984" s="18" t="s">
        <v>703</v>
      </c>
      <c r="H3984" s="18" t="s">
        <v>6466</v>
      </c>
      <c r="I3984" s="19" t="s">
        <v>6406</v>
      </c>
      <c r="J3984" s="18" t="s">
        <v>5843</v>
      </c>
      <c r="K3984" s="18" t="s">
        <v>15834</v>
      </c>
      <c r="L3984" s="18" t="s">
        <v>10232</v>
      </c>
      <c r="M3984" s="19" t="s">
        <v>10288</v>
      </c>
      <c r="N3984" s="20">
        <v>45322</v>
      </c>
      <c r="O3984" s="18" t="s">
        <v>15835</v>
      </c>
      <c r="P3984" s="18" t="s">
        <v>15834</v>
      </c>
      <c r="Q3984" s="18" t="s">
        <v>15795</v>
      </c>
      <c r="R3984" s="18">
        <v>1.5</v>
      </c>
      <c r="T3984" s="18">
        <v>0</v>
      </c>
      <c r="U3984" s="18">
        <v>0</v>
      </c>
    </row>
    <row r="3985" spans="2:21" x14ac:dyDescent="0.4">
      <c r="B3985" s="18" t="s">
        <v>5957</v>
      </c>
      <c r="C3985" s="18" t="s">
        <v>5910</v>
      </c>
      <c r="D3985" s="18" t="s">
        <v>12933</v>
      </c>
      <c r="E3985" s="19" t="s">
        <v>15792</v>
      </c>
      <c r="F3985" s="18" t="s">
        <v>5935</v>
      </c>
      <c r="G3985" s="18" t="s">
        <v>522</v>
      </c>
      <c r="H3985" s="18" t="s">
        <v>9525</v>
      </c>
      <c r="I3985" s="19" t="s">
        <v>9526</v>
      </c>
      <c r="J3985" s="18" t="s">
        <v>5899</v>
      </c>
      <c r="K3985" s="18" t="s">
        <v>15844</v>
      </c>
      <c r="L3985" s="18" t="s">
        <v>10232</v>
      </c>
      <c r="M3985" s="19" t="s">
        <v>10288</v>
      </c>
      <c r="N3985" s="20">
        <v>45322</v>
      </c>
      <c r="O3985" s="18" t="s">
        <v>15845</v>
      </c>
      <c r="P3985" s="18" t="s">
        <v>15844</v>
      </c>
      <c r="Q3985" s="18" t="s">
        <v>15795</v>
      </c>
      <c r="T3985" s="18">
        <v>0</v>
      </c>
      <c r="U3985" s="18">
        <v>0</v>
      </c>
    </row>
    <row r="3986" spans="2:21" x14ac:dyDescent="0.4">
      <c r="B3986" s="18" t="s">
        <v>5957</v>
      </c>
      <c r="C3986" s="18" t="s">
        <v>5910</v>
      </c>
      <c r="D3986" s="18" t="s">
        <v>12933</v>
      </c>
      <c r="E3986" s="19" t="s">
        <v>15792</v>
      </c>
      <c r="F3986" s="18" t="s">
        <v>5935</v>
      </c>
      <c r="G3986" s="18" t="s">
        <v>522</v>
      </c>
      <c r="H3986" s="18" t="s">
        <v>9525</v>
      </c>
      <c r="I3986" s="19" t="s">
        <v>9526</v>
      </c>
      <c r="J3986" s="18" t="s">
        <v>5904</v>
      </c>
      <c r="K3986" s="18" t="s">
        <v>15842</v>
      </c>
      <c r="L3986" s="18" t="s">
        <v>10232</v>
      </c>
      <c r="M3986" s="19" t="s">
        <v>10288</v>
      </c>
      <c r="N3986" s="20">
        <v>45322</v>
      </c>
      <c r="O3986" s="18" t="s">
        <v>15843</v>
      </c>
      <c r="P3986" s="18" t="s">
        <v>15842</v>
      </c>
      <c r="Q3986" s="18" t="s">
        <v>15795</v>
      </c>
      <c r="T3986" s="18">
        <v>0</v>
      </c>
      <c r="U3986" s="18">
        <v>0</v>
      </c>
    </row>
    <row r="3987" spans="2:21" x14ac:dyDescent="0.4">
      <c r="B3987" s="18" t="s">
        <v>5957</v>
      </c>
      <c r="C3987" s="18" t="s">
        <v>5910</v>
      </c>
      <c r="D3987" s="18" t="s">
        <v>12933</v>
      </c>
      <c r="E3987" s="19" t="s">
        <v>15792</v>
      </c>
      <c r="F3987" s="18" t="s">
        <v>5935</v>
      </c>
      <c r="G3987" s="18" t="s">
        <v>522</v>
      </c>
      <c r="H3987" s="18" t="s">
        <v>9525</v>
      </c>
      <c r="I3987" s="19" t="s">
        <v>9526</v>
      </c>
      <c r="J3987" s="18" t="s">
        <v>5843</v>
      </c>
      <c r="K3987" s="18" t="s">
        <v>15840</v>
      </c>
      <c r="L3987" s="18" t="s">
        <v>10232</v>
      </c>
      <c r="M3987" s="19" t="s">
        <v>10288</v>
      </c>
      <c r="N3987" s="20">
        <v>45322</v>
      </c>
      <c r="O3987" s="18" t="s">
        <v>15841</v>
      </c>
      <c r="P3987" s="18" t="s">
        <v>15840</v>
      </c>
      <c r="Q3987" s="18" t="s">
        <v>15795</v>
      </c>
      <c r="T3987" s="18">
        <v>0</v>
      </c>
      <c r="U3987" s="18">
        <v>0</v>
      </c>
    </row>
    <row r="3988" spans="2:21" x14ac:dyDescent="0.4">
      <c r="B3988" s="18" t="s">
        <v>5957</v>
      </c>
      <c r="C3988" s="18" t="s">
        <v>5910</v>
      </c>
      <c r="D3988" s="18" t="s">
        <v>12933</v>
      </c>
      <c r="E3988" s="19" t="s">
        <v>14860</v>
      </c>
      <c r="F3988" s="18" t="s">
        <v>5935</v>
      </c>
      <c r="G3988" s="18" t="s">
        <v>703</v>
      </c>
      <c r="H3988" s="18" t="s">
        <v>6466</v>
      </c>
      <c r="I3988" s="19" t="s">
        <v>6126</v>
      </c>
      <c r="J3988" s="18" t="s">
        <v>5899</v>
      </c>
      <c r="K3988" s="18" t="s">
        <v>15112</v>
      </c>
      <c r="L3988" s="18" t="s">
        <v>10232</v>
      </c>
      <c r="M3988" s="19" t="s">
        <v>10288</v>
      </c>
      <c r="N3988" s="20">
        <v>45322</v>
      </c>
      <c r="O3988" s="18" t="s">
        <v>15113</v>
      </c>
      <c r="P3988" s="18" t="s">
        <v>15112</v>
      </c>
      <c r="Q3988" s="18" t="s">
        <v>14863</v>
      </c>
      <c r="R3988" s="18">
        <v>1.2</v>
      </c>
      <c r="T3988" s="18">
        <v>0</v>
      </c>
      <c r="U3988" s="18">
        <v>0</v>
      </c>
    </row>
    <row r="3989" spans="2:21" x14ac:dyDescent="0.4">
      <c r="B3989" s="18" t="s">
        <v>5957</v>
      </c>
      <c r="C3989" s="18" t="s">
        <v>5910</v>
      </c>
      <c r="D3989" s="18" t="s">
        <v>12933</v>
      </c>
      <c r="E3989" s="19" t="s">
        <v>14860</v>
      </c>
      <c r="F3989" s="18" t="s">
        <v>5935</v>
      </c>
      <c r="G3989" s="18" t="s">
        <v>703</v>
      </c>
      <c r="H3989" s="18" t="s">
        <v>6466</v>
      </c>
      <c r="I3989" s="19" t="s">
        <v>6126</v>
      </c>
      <c r="J3989" s="18" t="s">
        <v>5904</v>
      </c>
      <c r="K3989" s="18" t="s">
        <v>15110</v>
      </c>
      <c r="L3989" s="18" t="s">
        <v>10232</v>
      </c>
      <c r="M3989" s="19" t="s">
        <v>10288</v>
      </c>
      <c r="N3989" s="20">
        <v>45322</v>
      </c>
      <c r="O3989" s="18" t="s">
        <v>15111</v>
      </c>
      <c r="P3989" s="18" t="s">
        <v>15110</v>
      </c>
      <c r="Q3989" s="18" t="s">
        <v>14863</v>
      </c>
      <c r="R3989" s="18">
        <v>1.2</v>
      </c>
      <c r="T3989" s="18">
        <v>0</v>
      </c>
      <c r="U3989" s="18">
        <v>0</v>
      </c>
    </row>
    <row r="3990" spans="2:21" x14ac:dyDescent="0.4">
      <c r="B3990" s="18" t="s">
        <v>5957</v>
      </c>
      <c r="C3990" s="18" t="s">
        <v>5910</v>
      </c>
      <c r="D3990" s="18" t="s">
        <v>12933</v>
      </c>
      <c r="E3990" s="19" t="s">
        <v>14860</v>
      </c>
      <c r="F3990" s="18" t="s">
        <v>5935</v>
      </c>
      <c r="G3990" s="18" t="s">
        <v>703</v>
      </c>
      <c r="H3990" s="18" t="s">
        <v>6466</v>
      </c>
      <c r="I3990" s="19" t="s">
        <v>6126</v>
      </c>
      <c r="J3990" s="18" t="s">
        <v>5843</v>
      </c>
      <c r="K3990" s="18" t="s">
        <v>15108</v>
      </c>
      <c r="L3990" s="18" t="s">
        <v>10232</v>
      </c>
      <c r="M3990" s="19" t="s">
        <v>10288</v>
      </c>
      <c r="N3990" s="20">
        <v>45322</v>
      </c>
      <c r="O3990" s="18" t="s">
        <v>15109</v>
      </c>
      <c r="P3990" s="18" t="s">
        <v>15108</v>
      </c>
      <c r="Q3990" s="18" t="s">
        <v>14863</v>
      </c>
      <c r="R3990" s="18">
        <v>1.2</v>
      </c>
      <c r="T3990" s="18">
        <v>0</v>
      </c>
      <c r="U3990" s="18">
        <v>0</v>
      </c>
    </row>
    <row r="3991" spans="2:21" x14ac:dyDescent="0.4">
      <c r="B3991" s="18" t="s">
        <v>5957</v>
      </c>
      <c r="C3991" s="18" t="s">
        <v>5910</v>
      </c>
      <c r="D3991" s="18" t="s">
        <v>12933</v>
      </c>
      <c r="E3991" s="19" t="s">
        <v>14860</v>
      </c>
      <c r="F3991" s="18" t="s">
        <v>5935</v>
      </c>
      <c r="G3991" s="18" t="s">
        <v>275</v>
      </c>
      <c r="H3991" s="18" t="s">
        <v>6302</v>
      </c>
      <c r="I3991" s="19" t="s">
        <v>6406</v>
      </c>
      <c r="J3991" s="18" t="s">
        <v>5899</v>
      </c>
      <c r="K3991" s="18" t="s">
        <v>15118</v>
      </c>
      <c r="L3991" s="18" t="s">
        <v>10232</v>
      </c>
      <c r="M3991" s="19" t="s">
        <v>10288</v>
      </c>
      <c r="N3991" s="20">
        <v>45322</v>
      </c>
      <c r="O3991" s="18" t="s">
        <v>15119</v>
      </c>
      <c r="P3991" s="18" t="s">
        <v>15118</v>
      </c>
      <c r="Q3991" s="18" t="s">
        <v>14863</v>
      </c>
      <c r="R3991" s="18">
        <v>1.5</v>
      </c>
      <c r="T3991" s="18">
        <v>0</v>
      </c>
      <c r="U3991" s="18">
        <v>0</v>
      </c>
    </row>
    <row r="3992" spans="2:21" x14ac:dyDescent="0.4">
      <c r="B3992" s="18" t="s">
        <v>5957</v>
      </c>
      <c r="C3992" s="18" t="s">
        <v>5910</v>
      </c>
      <c r="D3992" s="18" t="s">
        <v>12933</v>
      </c>
      <c r="E3992" s="19" t="s">
        <v>14860</v>
      </c>
      <c r="F3992" s="18" t="s">
        <v>5935</v>
      </c>
      <c r="G3992" s="18" t="s">
        <v>275</v>
      </c>
      <c r="H3992" s="18" t="s">
        <v>6302</v>
      </c>
      <c r="I3992" s="19" t="s">
        <v>6406</v>
      </c>
      <c r="J3992" s="18" t="s">
        <v>5904</v>
      </c>
      <c r="K3992" s="18" t="s">
        <v>15116</v>
      </c>
      <c r="L3992" s="18" t="s">
        <v>10232</v>
      </c>
      <c r="M3992" s="19" t="s">
        <v>10288</v>
      </c>
      <c r="N3992" s="20">
        <v>45322</v>
      </c>
      <c r="O3992" s="18" t="s">
        <v>15117</v>
      </c>
      <c r="P3992" s="18" t="s">
        <v>15116</v>
      </c>
      <c r="Q3992" s="18" t="s">
        <v>14863</v>
      </c>
      <c r="R3992" s="18">
        <v>1.5</v>
      </c>
      <c r="T3992" s="18">
        <v>0</v>
      </c>
      <c r="U3992" s="18">
        <v>0</v>
      </c>
    </row>
    <row r="3993" spans="2:21" x14ac:dyDescent="0.4">
      <c r="B3993" s="18" t="s">
        <v>5957</v>
      </c>
      <c r="C3993" s="18" t="s">
        <v>5910</v>
      </c>
      <c r="D3993" s="18" t="s">
        <v>12933</v>
      </c>
      <c r="E3993" s="19" t="s">
        <v>14860</v>
      </c>
      <c r="F3993" s="18" t="s">
        <v>5935</v>
      </c>
      <c r="G3993" s="18" t="s">
        <v>275</v>
      </c>
      <c r="H3993" s="18" t="s">
        <v>6302</v>
      </c>
      <c r="I3993" s="19" t="s">
        <v>6406</v>
      </c>
      <c r="J3993" s="18" t="s">
        <v>5843</v>
      </c>
      <c r="K3993" s="18" t="s">
        <v>15114</v>
      </c>
      <c r="L3993" s="18" t="s">
        <v>10232</v>
      </c>
      <c r="M3993" s="19" t="s">
        <v>10288</v>
      </c>
      <c r="N3993" s="20">
        <v>45322</v>
      </c>
      <c r="O3993" s="18" t="s">
        <v>15115</v>
      </c>
      <c r="P3993" s="18" t="s">
        <v>15114</v>
      </c>
      <c r="Q3993" s="18" t="s">
        <v>14863</v>
      </c>
      <c r="R3993" s="18">
        <v>1.5</v>
      </c>
      <c r="T3993" s="18">
        <v>0</v>
      </c>
      <c r="U3993" s="18">
        <v>0</v>
      </c>
    </row>
    <row r="3994" spans="2:21" x14ac:dyDescent="0.4">
      <c r="B3994" s="18" t="s">
        <v>5957</v>
      </c>
      <c r="C3994" s="18" t="s">
        <v>5910</v>
      </c>
      <c r="D3994" s="18" t="s">
        <v>12933</v>
      </c>
      <c r="E3994" s="19" t="s">
        <v>14860</v>
      </c>
      <c r="F3994" s="18" t="s">
        <v>5935</v>
      </c>
      <c r="G3994" s="18" t="s">
        <v>522</v>
      </c>
      <c r="H3994" s="18" t="s">
        <v>9525</v>
      </c>
      <c r="I3994" s="19" t="s">
        <v>9526</v>
      </c>
      <c r="J3994" s="18" t="s">
        <v>5899</v>
      </c>
      <c r="K3994" s="18" t="s">
        <v>15124</v>
      </c>
      <c r="L3994" s="18" t="s">
        <v>10232</v>
      </c>
      <c r="M3994" s="19" t="s">
        <v>10288</v>
      </c>
      <c r="N3994" s="20">
        <v>45322</v>
      </c>
      <c r="O3994" s="18" t="s">
        <v>15125</v>
      </c>
      <c r="P3994" s="18" t="s">
        <v>15124</v>
      </c>
      <c r="Q3994" s="18" t="s">
        <v>14863</v>
      </c>
      <c r="T3994" s="18">
        <v>0</v>
      </c>
      <c r="U3994" s="18">
        <v>0</v>
      </c>
    </row>
    <row r="3995" spans="2:21" x14ac:dyDescent="0.4">
      <c r="B3995" s="18" t="s">
        <v>5957</v>
      </c>
      <c r="C3995" s="18" t="s">
        <v>5910</v>
      </c>
      <c r="D3995" s="18" t="s">
        <v>12933</v>
      </c>
      <c r="E3995" s="19" t="s">
        <v>14860</v>
      </c>
      <c r="F3995" s="18" t="s">
        <v>5935</v>
      </c>
      <c r="G3995" s="18" t="s">
        <v>522</v>
      </c>
      <c r="H3995" s="18" t="s">
        <v>9525</v>
      </c>
      <c r="I3995" s="19" t="s">
        <v>9526</v>
      </c>
      <c r="J3995" s="18" t="s">
        <v>5904</v>
      </c>
      <c r="K3995" s="18" t="s">
        <v>15122</v>
      </c>
      <c r="L3995" s="18" t="s">
        <v>10232</v>
      </c>
      <c r="M3995" s="19" t="s">
        <v>10288</v>
      </c>
      <c r="N3995" s="20">
        <v>45322</v>
      </c>
      <c r="O3995" s="18" t="s">
        <v>15123</v>
      </c>
      <c r="P3995" s="18" t="s">
        <v>15122</v>
      </c>
      <c r="Q3995" s="18" t="s">
        <v>14863</v>
      </c>
      <c r="T3995" s="18">
        <v>0</v>
      </c>
      <c r="U3995" s="18">
        <v>0</v>
      </c>
    </row>
    <row r="3996" spans="2:21" x14ac:dyDescent="0.4">
      <c r="B3996" s="18" t="s">
        <v>5957</v>
      </c>
      <c r="C3996" s="18" t="s">
        <v>5910</v>
      </c>
      <c r="D3996" s="18" t="s">
        <v>12933</v>
      </c>
      <c r="E3996" s="19" t="s">
        <v>14860</v>
      </c>
      <c r="F3996" s="18" t="s">
        <v>5935</v>
      </c>
      <c r="G3996" s="18" t="s">
        <v>522</v>
      </c>
      <c r="H3996" s="18" t="s">
        <v>9525</v>
      </c>
      <c r="I3996" s="19" t="s">
        <v>9526</v>
      </c>
      <c r="J3996" s="18" t="s">
        <v>5843</v>
      </c>
      <c r="K3996" s="18" t="s">
        <v>15120</v>
      </c>
      <c r="L3996" s="18" t="s">
        <v>10232</v>
      </c>
      <c r="M3996" s="19" t="s">
        <v>10288</v>
      </c>
      <c r="N3996" s="20">
        <v>45322</v>
      </c>
      <c r="O3996" s="18" t="s">
        <v>15121</v>
      </c>
      <c r="P3996" s="18" t="s">
        <v>15120</v>
      </c>
      <c r="Q3996" s="18" t="s">
        <v>14863</v>
      </c>
      <c r="T3996" s="18">
        <v>0</v>
      </c>
      <c r="U3996" s="18">
        <v>0</v>
      </c>
    </row>
    <row r="3997" spans="2:21" x14ac:dyDescent="0.4">
      <c r="B3997" s="18" t="s">
        <v>5957</v>
      </c>
      <c r="C3997" s="18" t="s">
        <v>5910</v>
      </c>
      <c r="D3997" s="18" t="s">
        <v>12933</v>
      </c>
      <c r="E3997" s="19" t="s">
        <v>14880</v>
      </c>
      <c r="F3997" s="18" t="s">
        <v>5935</v>
      </c>
      <c r="G3997" s="18" t="s">
        <v>275</v>
      </c>
      <c r="H3997" s="18" t="s">
        <v>6302</v>
      </c>
      <c r="I3997" s="19" t="s">
        <v>6467</v>
      </c>
      <c r="J3997" s="18" t="s">
        <v>5899</v>
      </c>
      <c r="K3997" s="18" t="s">
        <v>15130</v>
      </c>
      <c r="L3997" s="18" t="s">
        <v>10232</v>
      </c>
      <c r="M3997" s="19" t="s">
        <v>10288</v>
      </c>
      <c r="N3997" s="20">
        <v>45322</v>
      </c>
      <c r="O3997" s="18" t="s">
        <v>15131</v>
      </c>
      <c r="P3997" s="18" t="s">
        <v>15130</v>
      </c>
      <c r="Q3997" s="18" t="s">
        <v>14883</v>
      </c>
      <c r="R3997" s="18">
        <v>1.7</v>
      </c>
      <c r="T3997" s="18">
        <v>0</v>
      </c>
      <c r="U3997" s="18">
        <v>0</v>
      </c>
    </row>
    <row r="3998" spans="2:21" x14ac:dyDescent="0.4">
      <c r="B3998" s="18" t="s">
        <v>5957</v>
      </c>
      <c r="C3998" s="18" t="s">
        <v>5910</v>
      </c>
      <c r="D3998" s="18" t="s">
        <v>12933</v>
      </c>
      <c r="E3998" s="19" t="s">
        <v>14880</v>
      </c>
      <c r="F3998" s="18" t="s">
        <v>5935</v>
      </c>
      <c r="G3998" s="18" t="s">
        <v>275</v>
      </c>
      <c r="H3998" s="18" t="s">
        <v>6302</v>
      </c>
      <c r="I3998" s="19" t="s">
        <v>6467</v>
      </c>
      <c r="J3998" s="18" t="s">
        <v>5904</v>
      </c>
      <c r="K3998" s="18" t="s">
        <v>15128</v>
      </c>
      <c r="L3998" s="18" t="s">
        <v>10232</v>
      </c>
      <c r="M3998" s="19" t="s">
        <v>10288</v>
      </c>
      <c r="N3998" s="20">
        <v>45322</v>
      </c>
      <c r="O3998" s="18" t="s">
        <v>15129</v>
      </c>
      <c r="P3998" s="18" t="s">
        <v>15128</v>
      </c>
      <c r="Q3998" s="18" t="s">
        <v>14883</v>
      </c>
      <c r="R3998" s="18">
        <v>1.7</v>
      </c>
      <c r="T3998" s="18">
        <v>0</v>
      </c>
      <c r="U3998" s="18">
        <v>0</v>
      </c>
    </row>
    <row r="3999" spans="2:21" x14ac:dyDescent="0.4">
      <c r="B3999" s="18" t="s">
        <v>5957</v>
      </c>
      <c r="C3999" s="18" t="s">
        <v>5910</v>
      </c>
      <c r="D3999" s="18" t="s">
        <v>12933</v>
      </c>
      <c r="E3999" s="19" t="s">
        <v>14880</v>
      </c>
      <c r="F3999" s="18" t="s">
        <v>5935</v>
      </c>
      <c r="G3999" s="18" t="s">
        <v>275</v>
      </c>
      <c r="H3999" s="18" t="s">
        <v>6302</v>
      </c>
      <c r="I3999" s="19" t="s">
        <v>6467</v>
      </c>
      <c r="J3999" s="18" t="s">
        <v>5843</v>
      </c>
      <c r="K3999" s="18" t="s">
        <v>15126</v>
      </c>
      <c r="L3999" s="18" t="s">
        <v>10232</v>
      </c>
      <c r="M3999" s="19" t="s">
        <v>10288</v>
      </c>
      <c r="N3999" s="20">
        <v>45322</v>
      </c>
      <c r="O3999" s="18" t="s">
        <v>15127</v>
      </c>
      <c r="P3999" s="18" t="s">
        <v>15126</v>
      </c>
      <c r="Q3999" s="18" t="s">
        <v>14883</v>
      </c>
      <c r="R3999" s="18">
        <v>1.7</v>
      </c>
      <c r="T3999" s="18">
        <v>0</v>
      </c>
      <c r="U3999" s="18">
        <v>0</v>
      </c>
    </row>
    <row r="4000" spans="2:21" x14ac:dyDescent="0.4">
      <c r="B4000" s="18" t="s">
        <v>5957</v>
      </c>
      <c r="C4000" s="18" t="s">
        <v>5910</v>
      </c>
      <c r="D4000" s="18" t="s">
        <v>12933</v>
      </c>
      <c r="E4000" s="19" t="s">
        <v>14880</v>
      </c>
      <c r="F4000" s="18" t="s">
        <v>5935</v>
      </c>
      <c r="G4000" s="18" t="s">
        <v>39</v>
      </c>
      <c r="H4000" s="18" t="s">
        <v>6318</v>
      </c>
      <c r="I4000" s="19" t="s">
        <v>6474</v>
      </c>
      <c r="J4000" s="18" t="s">
        <v>5899</v>
      </c>
      <c r="K4000" s="18" t="s">
        <v>15136</v>
      </c>
      <c r="L4000" s="18" t="s">
        <v>10232</v>
      </c>
      <c r="M4000" s="19" t="s">
        <v>10288</v>
      </c>
      <c r="N4000" s="20">
        <v>45322</v>
      </c>
      <c r="O4000" s="18" t="s">
        <v>15137</v>
      </c>
      <c r="P4000" s="18" t="s">
        <v>15136</v>
      </c>
      <c r="Q4000" s="18" t="s">
        <v>14883</v>
      </c>
      <c r="R4000" s="18">
        <v>1.8</v>
      </c>
      <c r="T4000" s="18">
        <v>0</v>
      </c>
      <c r="U4000" s="18">
        <v>0</v>
      </c>
    </row>
    <row r="4001" spans="2:21" x14ac:dyDescent="0.4">
      <c r="B4001" s="18" t="s">
        <v>5957</v>
      </c>
      <c r="C4001" s="18" t="s">
        <v>5910</v>
      </c>
      <c r="D4001" s="18" t="s">
        <v>12933</v>
      </c>
      <c r="E4001" s="19" t="s">
        <v>14880</v>
      </c>
      <c r="F4001" s="18" t="s">
        <v>5935</v>
      </c>
      <c r="G4001" s="18" t="s">
        <v>39</v>
      </c>
      <c r="H4001" s="18" t="s">
        <v>6318</v>
      </c>
      <c r="I4001" s="19" t="s">
        <v>6474</v>
      </c>
      <c r="J4001" s="18" t="s">
        <v>5904</v>
      </c>
      <c r="K4001" s="18" t="s">
        <v>15134</v>
      </c>
      <c r="L4001" s="18" t="s">
        <v>10232</v>
      </c>
      <c r="M4001" s="19" t="s">
        <v>10288</v>
      </c>
      <c r="N4001" s="20">
        <v>45322</v>
      </c>
      <c r="O4001" s="18" t="s">
        <v>15135</v>
      </c>
      <c r="P4001" s="18" t="s">
        <v>15134</v>
      </c>
      <c r="Q4001" s="18" t="s">
        <v>14883</v>
      </c>
      <c r="R4001" s="18">
        <v>1.8</v>
      </c>
      <c r="T4001" s="18">
        <v>0</v>
      </c>
      <c r="U4001" s="18">
        <v>0</v>
      </c>
    </row>
    <row r="4002" spans="2:21" x14ac:dyDescent="0.4">
      <c r="B4002" s="18" t="s">
        <v>5957</v>
      </c>
      <c r="C4002" s="18" t="s">
        <v>5910</v>
      </c>
      <c r="D4002" s="18" t="s">
        <v>12933</v>
      </c>
      <c r="E4002" s="19" t="s">
        <v>14880</v>
      </c>
      <c r="F4002" s="18" t="s">
        <v>5935</v>
      </c>
      <c r="G4002" s="18" t="s">
        <v>39</v>
      </c>
      <c r="H4002" s="18" t="s">
        <v>6318</v>
      </c>
      <c r="I4002" s="19" t="s">
        <v>6474</v>
      </c>
      <c r="J4002" s="18" t="s">
        <v>5843</v>
      </c>
      <c r="K4002" s="18" t="s">
        <v>15132</v>
      </c>
      <c r="L4002" s="18" t="s">
        <v>10232</v>
      </c>
      <c r="M4002" s="19" t="s">
        <v>10288</v>
      </c>
      <c r="N4002" s="20">
        <v>45322</v>
      </c>
      <c r="O4002" s="18" t="s">
        <v>15133</v>
      </c>
      <c r="P4002" s="18" t="s">
        <v>15132</v>
      </c>
      <c r="Q4002" s="18" t="s">
        <v>14883</v>
      </c>
      <c r="R4002" s="18">
        <v>1.8</v>
      </c>
      <c r="T4002" s="18">
        <v>0</v>
      </c>
      <c r="U4002" s="18">
        <v>0</v>
      </c>
    </row>
    <row r="4003" spans="2:21" x14ac:dyDescent="0.4">
      <c r="B4003" s="18" t="s">
        <v>5957</v>
      </c>
      <c r="C4003" s="18" t="s">
        <v>5910</v>
      </c>
      <c r="D4003" s="18" t="s">
        <v>12933</v>
      </c>
      <c r="E4003" s="19" t="s">
        <v>14880</v>
      </c>
      <c r="F4003" s="18" t="s">
        <v>5935</v>
      </c>
      <c r="G4003" s="18" t="s">
        <v>44</v>
      </c>
      <c r="H4003" s="18" t="s">
        <v>6333</v>
      </c>
      <c r="I4003" s="19" t="s">
        <v>6416</v>
      </c>
      <c r="J4003" s="18" t="s">
        <v>5899</v>
      </c>
      <c r="K4003" s="18" t="s">
        <v>15142</v>
      </c>
      <c r="L4003" s="18" t="s">
        <v>10232</v>
      </c>
      <c r="M4003" s="19" t="s">
        <v>10288</v>
      </c>
      <c r="N4003" s="20">
        <v>45322</v>
      </c>
      <c r="O4003" s="18" t="s">
        <v>15143</v>
      </c>
      <c r="P4003" s="18" t="s">
        <v>15142</v>
      </c>
      <c r="Q4003" s="18" t="s">
        <v>14883</v>
      </c>
      <c r="R4003" s="18">
        <v>2.9</v>
      </c>
      <c r="T4003" s="18">
        <v>0</v>
      </c>
      <c r="U4003" s="18">
        <v>0</v>
      </c>
    </row>
    <row r="4004" spans="2:21" x14ac:dyDescent="0.4">
      <c r="B4004" s="18" t="s">
        <v>5957</v>
      </c>
      <c r="C4004" s="18" t="s">
        <v>5910</v>
      </c>
      <c r="D4004" s="18" t="s">
        <v>12933</v>
      </c>
      <c r="E4004" s="19" t="s">
        <v>14880</v>
      </c>
      <c r="F4004" s="18" t="s">
        <v>5935</v>
      </c>
      <c r="G4004" s="18" t="s">
        <v>44</v>
      </c>
      <c r="H4004" s="18" t="s">
        <v>6333</v>
      </c>
      <c r="I4004" s="19" t="s">
        <v>6416</v>
      </c>
      <c r="J4004" s="18" t="s">
        <v>5904</v>
      </c>
      <c r="K4004" s="18" t="s">
        <v>15140</v>
      </c>
      <c r="L4004" s="18" t="s">
        <v>10232</v>
      </c>
      <c r="M4004" s="19" t="s">
        <v>10288</v>
      </c>
      <c r="N4004" s="20">
        <v>45322</v>
      </c>
      <c r="O4004" s="18" t="s">
        <v>15141</v>
      </c>
      <c r="P4004" s="18" t="s">
        <v>15140</v>
      </c>
      <c r="Q4004" s="18" t="s">
        <v>14883</v>
      </c>
      <c r="R4004" s="18">
        <v>2.9</v>
      </c>
      <c r="T4004" s="18">
        <v>0</v>
      </c>
      <c r="U4004" s="18">
        <v>0</v>
      </c>
    </row>
    <row r="4005" spans="2:21" x14ac:dyDescent="0.4">
      <c r="B4005" s="18" t="s">
        <v>5957</v>
      </c>
      <c r="C4005" s="18" t="s">
        <v>5910</v>
      </c>
      <c r="D4005" s="18" t="s">
        <v>12933</v>
      </c>
      <c r="E4005" s="19" t="s">
        <v>14880</v>
      </c>
      <c r="F4005" s="18" t="s">
        <v>5935</v>
      </c>
      <c r="G4005" s="18" t="s">
        <v>44</v>
      </c>
      <c r="H4005" s="18" t="s">
        <v>6333</v>
      </c>
      <c r="I4005" s="19" t="s">
        <v>6416</v>
      </c>
      <c r="J4005" s="18" t="s">
        <v>5843</v>
      </c>
      <c r="K4005" s="18" t="s">
        <v>15138</v>
      </c>
      <c r="L4005" s="18" t="s">
        <v>10232</v>
      </c>
      <c r="M4005" s="19" t="s">
        <v>10288</v>
      </c>
      <c r="N4005" s="20">
        <v>45322</v>
      </c>
      <c r="O4005" s="18" t="s">
        <v>15139</v>
      </c>
      <c r="P4005" s="18" t="s">
        <v>15138</v>
      </c>
      <c r="Q4005" s="18" t="s">
        <v>14883</v>
      </c>
      <c r="R4005" s="18">
        <v>2.9</v>
      </c>
      <c r="T4005" s="18">
        <v>0</v>
      </c>
      <c r="U4005" s="18">
        <v>0</v>
      </c>
    </row>
    <row r="4006" spans="2:21" x14ac:dyDescent="0.4">
      <c r="B4006" s="18" t="s">
        <v>5957</v>
      </c>
      <c r="C4006" s="18" t="s">
        <v>5910</v>
      </c>
      <c r="D4006" s="18" t="s">
        <v>12933</v>
      </c>
      <c r="E4006" s="19" t="s">
        <v>14880</v>
      </c>
      <c r="F4006" s="18" t="s">
        <v>5935</v>
      </c>
      <c r="G4006" s="18" t="s">
        <v>522</v>
      </c>
      <c r="H4006" s="18" t="s">
        <v>9525</v>
      </c>
      <c r="I4006" s="19" t="s">
        <v>9526</v>
      </c>
      <c r="J4006" s="18" t="s">
        <v>5899</v>
      </c>
      <c r="K4006" s="18" t="s">
        <v>15148</v>
      </c>
      <c r="L4006" s="18" t="s">
        <v>10232</v>
      </c>
      <c r="M4006" s="19" t="s">
        <v>10288</v>
      </c>
      <c r="N4006" s="20">
        <v>45322</v>
      </c>
      <c r="O4006" s="18" t="s">
        <v>15149</v>
      </c>
      <c r="P4006" s="18" t="s">
        <v>15148</v>
      </c>
      <c r="Q4006" s="18" t="s">
        <v>14883</v>
      </c>
      <c r="T4006" s="18">
        <v>0</v>
      </c>
      <c r="U4006" s="18">
        <v>0</v>
      </c>
    </row>
    <row r="4007" spans="2:21" x14ac:dyDescent="0.4">
      <c r="B4007" s="18" t="s">
        <v>5957</v>
      </c>
      <c r="C4007" s="18" t="s">
        <v>5910</v>
      </c>
      <c r="D4007" s="18" t="s">
        <v>12933</v>
      </c>
      <c r="E4007" s="19" t="s">
        <v>14880</v>
      </c>
      <c r="F4007" s="18" t="s">
        <v>5935</v>
      </c>
      <c r="G4007" s="18" t="s">
        <v>522</v>
      </c>
      <c r="H4007" s="18" t="s">
        <v>9525</v>
      </c>
      <c r="I4007" s="19" t="s">
        <v>9526</v>
      </c>
      <c r="J4007" s="18" t="s">
        <v>5904</v>
      </c>
      <c r="K4007" s="18" t="s">
        <v>15146</v>
      </c>
      <c r="L4007" s="18" t="s">
        <v>10232</v>
      </c>
      <c r="M4007" s="19" t="s">
        <v>10288</v>
      </c>
      <c r="N4007" s="20">
        <v>45322</v>
      </c>
      <c r="O4007" s="18" t="s">
        <v>15147</v>
      </c>
      <c r="P4007" s="18" t="s">
        <v>15146</v>
      </c>
      <c r="Q4007" s="18" t="s">
        <v>14883</v>
      </c>
      <c r="T4007" s="18">
        <v>0</v>
      </c>
      <c r="U4007" s="18">
        <v>0</v>
      </c>
    </row>
    <row r="4008" spans="2:21" x14ac:dyDescent="0.4">
      <c r="B4008" s="18" t="s">
        <v>5957</v>
      </c>
      <c r="C4008" s="18" t="s">
        <v>5910</v>
      </c>
      <c r="D4008" s="18" t="s">
        <v>12933</v>
      </c>
      <c r="E4008" s="19" t="s">
        <v>14880</v>
      </c>
      <c r="F4008" s="18" t="s">
        <v>5935</v>
      </c>
      <c r="G4008" s="18" t="s">
        <v>522</v>
      </c>
      <c r="H4008" s="18" t="s">
        <v>9525</v>
      </c>
      <c r="I4008" s="19" t="s">
        <v>9526</v>
      </c>
      <c r="J4008" s="18" t="s">
        <v>5843</v>
      </c>
      <c r="K4008" s="18" t="s">
        <v>15144</v>
      </c>
      <c r="L4008" s="18" t="s">
        <v>10232</v>
      </c>
      <c r="M4008" s="19" t="s">
        <v>10288</v>
      </c>
      <c r="N4008" s="20">
        <v>45322</v>
      </c>
      <c r="O4008" s="18" t="s">
        <v>15145</v>
      </c>
      <c r="P4008" s="18" t="s">
        <v>15144</v>
      </c>
      <c r="Q4008" s="18" t="s">
        <v>14883</v>
      </c>
      <c r="T4008" s="18">
        <v>0</v>
      </c>
      <c r="U4008" s="18">
        <v>0</v>
      </c>
    </row>
    <row r="4009" spans="2:21" x14ac:dyDescent="0.4">
      <c r="B4009" s="18" t="s">
        <v>5957</v>
      </c>
      <c r="C4009" s="18" t="s">
        <v>5910</v>
      </c>
      <c r="D4009" s="18" t="s">
        <v>12933</v>
      </c>
      <c r="E4009" s="19" t="s">
        <v>12934</v>
      </c>
      <c r="F4009" s="18" t="s">
        <v>5935</v>
      </c>
      <c r="G4009" s="18" t="s">
        <v>703</v>
      </c>
      <c r="H4009" s="18" t="s">
        <v>6466</v>
      </c>
      <c r="I4009" s="19" t="s">
        <v>6406</v>
      </c>
      <c r="J4009" s="18" t="s">
        <v>5899</v>
      </c>
      <c r="K4009" s="18" t="s">
        <v>13429</v>
      </c>
      <c r="L4009" s="18" t="s">
        <v>10232</v>
      </c>
      <c r="M4009" s="19" t="s">
        <v>10403</v>
      </c>
      <c r="N4009" s="20">
        <v>45322</v>
      </c>
      <c r="O4009" s="18" t="s">
        <v>13430</v>
      </c>
      <c r="P4009" s="18" t="s">
        <v>13429</v>
      </c>
      <c r="Q4009" s="18" t="s">
        <v>12937</v>
      </c>
      <c r="R4009" s="18">
        <v>1.5</v>
      </c>
      <c r="T4009" s="18">
        <v>0</v>
      </c>
      <c r="U4009" s="18">
        <v>0</v>
      </c>
    </row>
    <row r="4010" spans="2:21" x14ac:dyDescent="0.4">
      <c r="B4010" s="18" t="s">
        <v>5957</v>
      </c>
      <c r="C4010" s="18" t="s">
        <v>5910</v>
      </c>
      <c r="D4010" s="18" t="s">
        <v>12933</v>
      </c>
      <c r="E4010" s="19" t="s">
        <v>12934</v>
      </c>
      <c r="F4010" s="18" t="s">
        <v>5935</v>
      </c>
      <c r="G4010" s="18" t="s">
        <v>703</v>
      </c>
      <c r="H4010" s="18" t="s">
        <v>6466</v>
      </c>
      <c r="I4010" s="19" t="s">
        <v>6406</v>
      </c>
      <c r="J4010" s="18" t="s">
        <v>5904</v>
      </c>
      <c r="K4010" s="18" t="s">
        <v>13427</v>
      </c>
      <c r="L4010" s="18" t="s">
        <v>10232</v>
      </c>
      <c r="M4010" s="19" t="s">
        <v>10403</v>
      </c>
      <c r="N4010" s="20">
        <v>45322</v>
      </c>
      <c r="O4010" s="18" t="s">
        <v>13428</v>
      </c>
      <c r="P4010" s="18" t="s">
        <v>13427</v>
      </c>
      <c r="Q4010" s="18" t="s">
        <v>12937</v>
      </c>
      <c r="R4010" s="18">
        <v>1.5</v>
      </c>
      <c r="T4010" s="18">
        <v>0</v>
      </c>
      <c r="U4010" s="18">
        <v>0</v>
      </c>
    </row>
    <row r="4011" spans="2:21" x14ac:dyDescent="0.4">
      <c r="B4011" s="18" t="s">
        <v>5957</v>
      </c>
      <c r="C4011" s="18" t="s">
        <v>5910</v>
      </c>
      <c r="D4011" s="18" t="s">
        <v>12933</v>
      </c>
      <c r="E4011" s="19" t="s">
        <v>12934</v>
      </c>
      <c r="F4011" s="18" t="s">
        <v>5935</v>
      </c>
      <c r="G4011" s="18" t="s">
        <v>703</v>
      </c>
      <c r="H4011" s="18" t="s">
        <v>6466</v>
      </c>
      <c r="I4011" s="19" t="s">
        <v>6406</v>
      </c>
      <c r="J4011" s="18" t="s">
        <v>5843</v>
      </c>
      <c r="K4011" s="18" t="s">
        <v>13425</v>
      </c>
      <c r="L4011" s="18" t="s">
        <v>10232</v>
      </c>
      <c r="M4011" s="19" t="s">
        <v>10403</v>
      </c>
      <c r="N4011" s="20">
        <v>45322</v>
      </c>
      <c r="O4011" s="18" t="s">
        <v>13426</v>
      </c>
      <c r="P4011" s="18" t="s">
        <v>13425</v>
      </c>
      <c r="Q4011" s="18" t="s">
        <v>12937</v>
      </c>
      <c r="R4011" s="18">
        <v>1.5</v>
      </c>
      <c r="T4011" s="18">
        <v>0</v>
      </c>
      <c r="U4011" s="18">
        <v>0</v>
      </c>
    </row>
    <row r="4012" spans="2:21" x14ac:dyDescent="0.4">
      <c r="B4012" s="18" t="s">
        <v>5957</v>
      </c>
      <c r="C4012" s="18" t="s">
        <v>5910</v>
      </c>
      <c r="D4012" s="18" t="s">
        <v>12933</v>
      </c>
      <c r="E4012" s="19" t="s">
        <v>12934</v>
      </c>
      <c r="F4012" s="18" t="s">
        <v>5935</v>
      </c>
      <c r="G4012" s="18" t="s">
        <v>522</v>
      </c>
      <c r="H4012" s="18" t="s">
        <v>9525</v>
      </c>
      <c r="I4012" s="19" t="s">
        <v>9526</v>
      </c>
      <c r="J4012" s="18" t="s">
        <v>5899</v>
      </c>
      <c r="K4012" s="18" t="s">
        <v>13453</v>
      </c>
      <c r="L4012" s="18" t="s">
        <v>10232</v>
      </c>
      <c r="M4012" s="19" t="s">
        <v>10403</v>
      </c>
      <c r="N4012" s="20">
        <v>45322</v>
      </c>
      <c r="O4012" s="18" t="s">
        <v>13454</v>
      </c>
      <c r="P4012" s="18" t="s">
        <v>13453</v>
      </c>
      <c r="Q4012" s="18" t="s">
        <v>12937</v>
      </c>
      <c r="T4012" s="18">
        <v>0</v>
      </c>
      <c r="U4012" s="18">
        <v>0</v>
      </c>
    </row>
    <row r="4013" spans="2:21" x14ac:dyDescent="0.4">
      <c r="B4013" s="18" t="s">
        <v>5957</v>
      </c>
      <c r="C4013" s="18" t="s">
        <v>5910</v>
      </c>
      <c r="D4013" s="18" t="s">
        <v>12933</v>
      </c>
      <c r="E4013" s="19" t="s">
        <v>12934</v>
      </c>
      <c r="F4013" s="18" t="s">
        <v>5935</v>
      </c>
      <c r="G4013" s="18" t="s">
        <v>522</v>
      </c>
      <c r="H4013" s="18" t="s">
        <v>9525</v>
      </c>
      <c r="I4013" s="19" t="s">
        <v>9526</v>
      </c>
      <c r="J4013" s="18" t="s">
        <v>5904</v>
      </c>
      <c r="K4013" s="18" t="s">
        <v>13451</v>
      </c>
      <c r="L4013" s="18" t="s">
        <v>10232</v>
      </c>
      <c r="M4013" s="19" t="s">
        <v>10403</v>
      </c>
      <c r="N4013" s="20">
        <v>45322</v>
      </c>
      <c r="O4013" s="18" t="s">
        <v>13452</v>
      </c>
      <c r="P4013" s="18" t="s">
        <v>13451</v>
      </c>
      <c r="Q4013" s="18" t="s">
        <v>12937</v>
      </c>
      <c r="T4013" s="18">
        <v>0</v>
      </c>
      <c r="U4013" s="18">
        <v>0</v>
      </c>
    </row>
    <row r="4014" spans="2:21" x14ac:dyDescent="0.4">
      <c r="B4014" s="18" t="s">
        <v>5957</v>
      </c>
      <c r="C4014" s="18" t="s">
        <v>5910</v>
      </c>
      <c r="D4014" s="18" t="s">
        <v>12933</v>
      </c>
      <c r="E4014" s="19" t="s">
        <v>12934</v>
      </c>
      <c r="F4014" s="18" t="s">
        <v>5935</v>
      </c>
      <c r="G4014" s="18" t="s">
        <v>522</v>
      </c>
      <c r="H4014" s="18" t="s">
        <v>9525</v>
      </c>
      <c r="I4014" s="19" t="s">
        <v>9526</v>
      </c>
      <c r="J4014" s="18" t="s">
        <v>5843</v>
      </c>
      <c r="K4014" s="18" t="s">
        <v>13449</v>
      </c>
      <c r="L4014" s="18" t="s">
        <v>10232</v>
      </c>
      <c r="M4014" s="19" t="s">
        <v>10403</v>
      </c>
      <c r="N4014" s="20">
        <v>45322</v>
      </c>
      <c r="O4014" s="18" t="s">
        <v>13450</v>
      </c>
      <c r="P4014" s="18" t="s">
        <v>13449</v>
      </c>
      <c r="Q4014" s="18" t="s">
        <v>12937</v>
      </c>
      <c r="T4014" s="18">
        <v>0</v>
      </c>
      <c r="U4014" s="18">
        <v>0</v>
      </c>
    </row>
    <row r="4015" spans="2:21" x14ac:dyDescent="0.4">
      <c r="B4015" s="18" t="s">
        <v>5957</v>
      </c>
      <c r="C4015" s="18" t="s">
        <v>5910</v>
      </c>
      <c r="D4015" s="18" t="s">
        <v>12933</v>
      </c>
      <c r="E4015" s="19" t="s">
        <v>12934</v>
      </c>
      <c r="F4015" s="18" t="s">
        <v>6100</v>
      </c>
      <c r="G4015" s="18" t="s">
        <v>703</v>
      </c>
      <c r="H4015" s="18" t="s">
        <v>6466</v>
      </c>
      <c r="I4015" s="19" t="s">
        <v>7977</v>
      </c>
      <c r="J4015" s="18" t="s">
        <v>5899</v>
      </c>
      <c r="K4015" s="18" t="s">
        <v>16491</v>
      </c>
      <c r="L4015" s="18" t="s">
        <v>10232</v>
      </c>
      <c r="N4015" s="20">
        <v>45322</v>
      </c>
      <c r="O4015" s="18" t="s">
        <v>16492</v>
      </c>
      <c r="P4015" s="18" t="s">
        <v>16491</v>
      </c>
      <c r="Q4015" s="18" t="s">
        <v>16094</v>
      </c>
      <c r="R4015" s="18">
        <v>1.3</v>
      </c>
      <c r="T4015" s="18">
        <v>0</v>
      </c>
      <c r="U4015" s="18">
        <v>0</v>
      </c>
    </row>
    <row r="4016" spans="2:21" x14ac:dyDescent="0.4">
      <c r="B4016" s="18" t="s">
        <v>5957</v>
      </c>
      <c r="C4016" s="18" t="s">
        <v>5910</v>
      </c>
      <c r="D4016" s="18" t="s">
        <v>12933</v>
      </c>
      <c r="E4016" s="19" t="s">
        <v>12934</v>
      </c>
      <c r="F4016" s="18" t="s">
        <v>6100</v>
      </c>
      <c r="G4016" s="18" t="s">
        <v>703</v>
      </c>
      <c r="H4016" s="18" t="s">
        <v>6466</v>
      </c>
      <c r="I4016" s="19" t="s">
        <v>7977</v>
      </c>
      <c r="J4016" s="18" t="s">
        <v>5904</v>
      </c>
      <c r="K4016" s="18" t="s">
        <v>16493</v>
      </c>
      <c r="L4016" s="18" t="s">
        <v>10232</v>
      </c>
      <c r="N4016" s="20">
        <v>45322</v>
      </c>
      <c r="O4016" s="18" t="s">
        <v>16494</v>
      </c>
      <c r="P4016" s="18" t="s">
        <v>16493</v>
      </c>
      <c r="Q4016" s="18" t="s">
        <v>16094</v>
      </c>
      <c r="R4016" s="18">
        <v>1.3</v>
      </c>
      <c r="T4016" s="18">
        <v>0</v>
      </c>
      <c r="U4016" s="18">
        <v>0</v>
      </c>
    </row>
    <row r="4017" spans="2:21" x14ac:dyDescent="0.4">
      <c r="B4017" s="18" t="s">
        <v>5957</v>
      </c>
      <c r="C4017" s="18" t="s">
        <v>5910</v>
      </c>
      <c r="D4017" s="18" t="s">
        <v>12933</v>
      </c>
      <c r="E4017" s="19" t="s">
        <v>12934</v>
      </c>
      <c r="F4017" s="18" t="s">
        <v>6100</v>
      </c>
      <c r="G4017" s="18" t="s">
        <v>703</v>
      </c>
      <c r="H4017" s="18" t="s">
        <v>6466</v>
      </c>
      <c r="I4017" s="19" t="s">
        <v>7977</v>
      </c>
      <c r="J4017" s="18" t="s">
        <v>5843</v>
      </c>
      <c r="K4017" s="18" t="s">
        <v>16495</v>
      </c>
      <c r="L4017" s="18" t="s">
        <v>10232</v>
      </c>
      <c r="N4017" s="20">
        <v>45322</v>
      </c>
      <c r="O4017" s="18" t="s">
        <v>16496</v>
      </c>
      <c r="P4017" s="18" t="s">
        <v>16495</v>
      </c>
      <c r="Q4017" s="18" t="s">
        <v>16094</v>
      </c>
      <c r="R4017" s="18">
        <v>1.3</v>
      </c>
      <c r="T4017" s="18">
        <v>0</v>
      </c>
      <c r="U4017" s="18">
        <v>0</v>
      </c>
    </row>
    <row r="4018" spans="2:21" x14ac:dyDescent="0.4">
      <c r="B4018" s="18" t="s">
        <v>5957</v>
      </c>
      <c r="C4018" s="18" t="s">
        <v>5910</v>
      </c>
      <c r="D4018" s="18" t="s">
        <v>12933</v>
      </c>
      <c r="E4018" s="19" t="s">
        <v>12934</v>
      </c>
      <c r="F4018" s="18" t="s">
        <v>6100</v>
      </c>
      <c r="G4018" s="18" t="s">
        <v>275</v>
      </c>
      <c r="H4018" s="18" t="s">
        <v>6302</v>
      </c>
      <c r="I4018" s="19" t="s">
        <v>6406</v>
      </c>
      <c r="J4018" s="18" t="s">
        <v>5899</v>
      </c>
      <c r="K4018" s="18" t="s">
        <v>16497</v>
      </c>
      <c r="L4018" s="18" t="s">
        <v>10232</v>
      </c>
      <c r="N4018" s="20">
        <v>45322</v>
      </c>
      <c r="O4018" s="18" t="s">
        <v>16498</v>
      </c>
      <c r="P4018" s="18" t="s">
        <v>16497</v>
      </c>
      <c r="Q4018" s="18" t="s">
        <v>16094</v>
      </c>
      <c r="R4018" s="18">
        <v>1.5</v>
      </c>
      <c r="T4018" s="18">
        <v>0</v>
      </c>
      <c r="U4018" s="18">
        <v>0</v>
      </c>
    </row>
    <row r="4019" spans="2:21" x14ac:dyDescent="0.4">
      <c r="B4019" s="18" t="s">
        <v>5957</v>
      </c>
      <c r="C4019" s="18" t="s">
        <v>5910</v>
      </c>
      <c r="D4019" s="18" t="s">
        <v>12933</v>
      </c>
      <c r="E4019" s="19" t="s">
        <v>12934</v>
      </c>
      <c r="F4019" s="18" t="s">
        <v>6100</v>
      </c>
      <c r="G4019" s="18" t="s">
        <v>275</v>
      </c>
      <c r="H4019" s="18" t="s">
        <v>6302</v>
      </c>
      <c r="I4019" s="19" t="s">
        <v>6406</v>
      </c>
      <c r="J4019" s="18" t="s">
        <v>5904</v>
      </c>
      <c r="K4019" s="18" t="s">
        <v>16499</v>
      </c>
      <c r="L4019" s="18" t="s">
        <v>10232</v>
      </c>
      <c r="N4019" s="20">
        <v>45322</v>
      </c>
      <c r="O4019" s="18" t="s">
        <v>16500</v>
      </c>
      <c r="P4019" s="18" t="s">
        <v>16499</v>
      </c>
      <c r="Q4019" s="18" t="s">
        <v>16094</v>
      </c>
      <c r="R4019" s="18">
        <v>1.5</v>
      </c>
      <c r="T4019" s="18">
        <v>0</v>
      </c>
      <c r="U4019" s="18">
        <v>0</v>
      </c>
    </row>
    <row r="4020" spans="2:21" x14ac:dyDescent="0.4">
      <c r="B4020" s="18" t="s">
        <v>5957</v>
      </c>
      <c r="C4020" s="18" t="s">
        <v>5910</v>
      </c>
      <c r="D4020" s="18" t="s">
        <v>12933</v>
      </c>
      <c r="E4020" s="19" t="s">
        <v>12934</v>
      </c>
      <c r="F4020" s="18" t="s">
        <v>6100</v>
      </c>
      <c r="G4020" s="18" t="s">
        <v>275</v>
      </c>
      <c r="H4020" s="18" t="s">
        <v>6302</v>
      </c>
      <c r="I4020" s="19" t="s">
        <v>6406</v>
      </c>
      <c r="J4020" s="18" t="s">
        <v>5843</v>
      </c>
      <c r="K4020" s="18" t="s">
        <v>16501</v>
      </c>
      <c r="L4020" s="18" t="s">
        <v>10232</v>
      </c>
      <c r="N4020" s="20">
        <v>45322</v>
      </c>
      <c r="O4020" s="18" t="s">
        <v>16502</v>
      </c>
      <c r="P4020" s="18" t="s">
        <v>16501</v>
      </c>
      <c r="Q4020" s="18" t="s">
        <v>16094</v>
      </c>
      <c r="R4020" s="18">
        <v>1.5</v>
      </c>
      <c r="T4020" s="18">
        <v>0</v>
      </c>
      <c r="U4020" s="18">
        <v>0</v>
      </c>
    </row>
    <row r="4021" spans="2:21" x14ac:dyDescent="0.4">
      <c r="B4021" s="18" t="s">
        <v>5957</v>
      </c>
      <c r="C4021" s="18" t="s">
        <v>5910</v>
      </c>
      <c r="D4021" s="18" t="s">
        <v>12933</v>
      </c>
      <c r="E4021" s="19" t="s">
        <v>12934</v>
      </c>
      <c r="F4021" s="18" t="s">
        <v>6100</v>
      </c>
      <c r="G4021" s="18" t="s">
        <v>522</v>
      </c>
      <c r="H4021" s="18" t="s">
        <v>9525</v>
      </c>
      <c r="I4021" s="19" t="s">
        <v>9526</v>
      </c>
      <c r="J4021" s="18" t="s">
        <v>5899</v>
      </c>
      <c r="K4021" s="18" t="s">
        <v>16503</v>
      </c>
      <c r="L4021" s="18" t="s">
        <v>10232</v>
      </c>
      <c r="N4021" s="20">
        <v>45322</v>
      </c>
      <c r="O4021" s="18" t="s">
        <v>16504</v>
      </c>
      <c r="P4021" s="18" t="s">
        <v>16503</v>
      </c>
      <c r="Q4021" s="18" t="s">
        <v>16094</v>
      </c>
      <c r="T4021" s="18">
        <v>0</v>
      </c>
      <c r="U4021" s="18">
        <v>0</v>
      </c>
    </row>
    <row r="4022" spans="2:21" x14ac:dyDescent="0.4">
      <c r="B4022" s="18" t="s">
        <v>5957</v>
      </c>
      <c r="C4022" s="18" t="s">
        <v>5910</v>
      </c>
      <c r="D4022" s="18" t="s">
        <v>12933</v>
      </c>
      <c r="E4022" s="19" t="s">
        <v>12934</v>
      </c>
      <c r="F4022" s="18" t="s">
        <v>6100</v>
      </c>
      <c r="G4022" s="18" t="s">
        <v>522</v>
      </c>
      <c r="H4022" s="18" t="s">
        <v>9525</v>
      </c>
      <c r="I4022" s="19" t="s">
        <v>9526</v>
      </c>
      <c r="J4022" s="18" t="s">
        <v>5904</v>
      </c>
      <c r="K4022" s="18" t="s">
        <v>16505</v>
      </c>
      <c r="L4022" s="18" t="s">
        <v>10232</v>
      </c>
      <c r="N4022" s="20">
        <v>45322</v>
      </c>
      <c r="O4022" s="18" t="s">
        <v>16506</v>
      </c>
      <c r="P4022" s="18" t="s">
        <v>16505</v>
      </c>
      <c r="Q4022" s="18" t="s">
        <v>16094</v>
      </c>
      <c r="T4022" s="18">
        <v>0</v>
      </c>
      <c r="U4022" s="18">
        <v>0</v>
      </c>
    </row>
    <row r="4023" spans="2:21" x14ac:dyDescent="0.4">
      <c r="B4023" s="18" t="s">
        <v>5957</v>
      </c>
      <c r="C4023" s="18" t="s">
        <v>5910</v>
      </c>
      <c r="D4023" s="18" t="s">
        <v>12933</v>
      </c>
      <c r="E4023" s="19" t="s">
        <v>12934</v>
      </c>
      <c r="F4023" s="18" t="s">
        <v>6100</v>
      </c>
      <c r="G4023" s="18" t="s">
        <v>522</v>
      </c>
      <c r="H4023" s="18" t="s">
        <v>9525</v>
      </c>
      <c r="I4023" s="19" t="s">
        <v>9526</v>
      </c>
      <c r="J4023" s="18" t="s">
        <v>5843</v>
      </c>
      <c r="K4023" s="18" t="s">
        <v>16507</v>
      </c>
      <c r="L4023" s="18" t="s">
        <v>10232</v>
      </c>
      <c r="N4023" s="20">
        <v>45322</v>
      </c>
      <c r="O4023" s="18" t="s">
        <v>16508</v>
      </c>
      <c r="P4023" s="18" t="s">
        <v>16507</v>
      </c>
      <c r="Q4023" s="18" t="s">
        <v>16094</v>
      </c>
      <c r="T4023" s="18">
        <v>0</v>
      </c>
      <c r="U4023" s="18">
        <v>0</v>
      </c>
    </row>
    <row r="4024" spans="2:21" x14ac:dyDescent="0.4">
      <c r="B4024" s="18" t="s">
        <v>5957</v>
      </c>
      <c r="C4024" s="18" t="s">
        <v>5910</v>
      </c>
      <c r="D4024" s="18" t="s">
        <v>12933</v>
      </c>
      <c r="E4024" s="19" t="s">
        <v>12942</v>
      </c>
      <c r="F4024" s="18" t="s">
        <v>5935</v>
      </c>
      <c r="G4024" s="18" t="s">
        <v>703</v>
      </c>
      <c r="H4024" s="18" t="s">
        <v>6466</v>
      </c>
      <c r="I4024" s="19" t="s">
        <v>7977</v>
      </c>
      <c r="J4024" s="18" t="s">
        <v>5899</v>
      </c>
      <c r="K4024" s="18" t="s">
        <v>13435</v>
      </c>
      <c r="L4024" s="18" t="s">
        <v>10232</v>
      </c>
      <c r="M4024" s="19" t="s">
        <v>10403</v>
      </c>
      <c r="N4024" s="20">
        <v>45322</v>
      </c>
      <c r="O4024" s="18" t="s">
        <v>13436</v>
      </c>
      <c r="P4024" s="18" t="s">
        <v>13435</v>
      </c>
      <c r="Q4024" s="18" t="s">
        <v>12945</v>
      </c>
      <c r="R4024" s="18">
        <v>1.3</v>
      </c>
      <c r="T4024" s="18">
        <v>0</v>
      </c>
      <c r="U4024" s="18">
        <v>0</v>
      </c>
    </row>
    <row r="4025" spans="2:21" x14ac:dyDescent="0.4">
      <c r="B4025" s="18" t="s">
        <v>5957</v>
      </c>
      <c r="C4025" s="18" t="s">
        <v>5910</v>
      </c>
      <c r="D4025" s="18" t="s">
        <v>12933</v>
      </c>
      <c r="E4025" s="19" t="s">
        <v>12942</v>
      </c>
      <c r="F4025" s="18" t="s">
        <v>5935</v>
      </c>
      <c r="G4025" s="18" t="s">
        <v>703</v>
      </c>
      <c r="H4025" s="18" t="s">
        <v>6466</v>
      </c>
      <c r="I4025" s="19" t="s">
        <v>7977</v>
      </c>
      <c r="J4025" s="18" t="s">
        <v>5904</v>
      </c>
      <c r="K4025" s="18" t="s">
        <v>13433</v>
      </c>
      <c r="L4025" s="18" t="s">
        <v>10232</v>
      </c>
      <c r="M4025" s="19" t="s">
        <v>10403</v>
      </c>
      <c r="N4025" s="20">
        <v>45322</v>
      </c>
      <c r="O4025" s="18" t="s">
        <v>13434</v>
      </c>
      <c r="P4025" s="18" t="s">
        <v>13433</v>
      </c>
      <c r="Q4025" s="18" t="s">
        <v>12945</v>
      </c>
      <c r="R4025" s="18">
        <v>1.3</v>
      </c>
      <c r="T4025" s="18">
        <v>0</v>
      </c>
      <c r="U4025" s="18">
        <v>0</v>
      </c>
    </row>
    <row r="4026" spans="2:21" x14ac:dyDescent="0.4">
      <c r="B4026" s="18" t="s">
        <v>5957</v>
      </c>
      <c r="C4026" s="18" t="s">
        <v>5910</v>
      </c>
      <c r="D4026" s="18" t="s">
        <v>12933</v>
      </c>
      <c r="E4026" s="19" t="s">
        <v>12942</v>
      </c>
      <c r="F4026" s="18" t="s">
        <v>5935</v>
      </c>
      <c r="G4026" s="18" t="s">
        <v>703</v>
      </c>
      <c r="H4026" s="18" t="s">
        <v>6466</v>
      </c>
      <c r="I4026" s="19" t="s">
        <v>7977</v>
      </c>
      <c r="J4026" s="18" t="s">
        <v>5843</v>
      </c>
      <c r="K4026" s="18" t="s">
        <v>13431</v>
      </c>
      <c r="L4026" s="18" t="s">
        <v>10232</v>
      </c>
      <c r="M4026" s="19" t="s">
        <v>10403</v>
      </c>
      <c r="N4026" s="20">
        <v>45322</v>
      </c>
      <c r="O4026" s="18" t="s">
        <v>13432</v>
      </c>
      <c r="P4026" s="18" t="s">
        <v>13431</v>
      </c>
      <c r="Q4026" s="18" t="s">
        <v>12945</v>
      </c>
      <c r="R4026" s="18">
        <v>1.3</v>
      </c>
      <c r="T4026" s="18">
        <v>0</v>
      </c>
      <c r="U4026" s="18">
        <v>0</v>
      </c>
    </row>
    <row r="4027" spans="2:21" x14ac:dyDescent="0.4">
      <c r="B4027" s="18" t="s">
        <v>5957</v>
      </c>
      <c r="C4027" s="18" t="s">
        <v>5910</v>
      </c>
      <c r="D4027" s="18" t="s">
        <v>12933</v>
      </c>
      <c r="E4027" s="19" t="s">
        <v>12942</v>
      </c>
      <c r="F4027" s="18" t="s">
        <v>5935</v>
      </c>
      <c r="G4027" s="18" t="s">
        <v>275</v>
      </c>
      <c r="H4027" s="18" t="s">
        <v>6302</v>
      </c>
      <c r="I4027" s="19" t="s">
        <v>6474</v>
      </c>
      <c r="J4027" s="18" t="s">
        <v>5899</v>
      </c>
      <c r="K4027" s="18" t="s">
        <v>13441</v>
      </c>
      <c r="L4027" s="18" t="s">
        <v>10232</v>
      </c>
      <c r="M4027" s="19" t="s">
        <v>10403</v>
      </c>
      <c r="N4027" s="20">
        <v>45322</v>
      </c>
      <c r="O4027" s="18" t="s">
        <v>13442</v>
      </c>
      <c r="P4027" s="18" t="s">
        <v>13441</v>
      </c>
      <c r="Q4027" s="18" t="s">
        <v>12945</v>
      </c>
      <c r="R4027" s="18">
        <v>1.8</v>
      </c>
      <c r="T4027" s="18">
        <v>0</v>
      </c>
      <c r="U4027" s="18">
        <v>0</v>
      </c>
    </row>
    <row r="4028" spans="2:21" x14ac:dyDescent="0.4">
      <c r="B4028" s="18" t="s">
        <v>5957</v>
      </c>
      <c r="C4028" s="18" t="s">
        <v>5910</v>
      </c>
      <c r="D4028" s="18" t="s">
        <v>12933</v>
      </c>
      <c r="E4028" s="19" t="s">
        <v>12942</v>
      </c>
      <c r="F4028" s="18" t="s">
        <v>5935</v>
      </c>
      <c r="G4028" s="18" t="s">
        <v>275</v>
      </c>
      <c r="H4028" s="18" t="s">
        <v>6302</v>
      </c>
      <c r="I4028" s="19" t="s">
        <v>6474</v>
      </c>
      <c r="J4028" s="18" t="s">
        <v>5904</v>
      </c>
      <c r="K4028" s="18" t="s">
        <v>13439</v>
      </c>
      <c r="L4028" s="18" t="s">
        <v>10232</v>
      </c>
      <c r="M4028" s="19" t="s">
        <v>10403</v>
      </c>
      <c r="N4028" s="20">
        <v>45322</v>
      </c>
      <c r="O4028" s="18" t="s">
        <v>13440</v>
      </c>
      <c r="P4028" s="18" t="s">
        <v>13439</v>
      </c>
      <c r="Q4028" s="18" t="s">
        <v>12945</v>
      </c>
      <c r="R4028" s="18">
        <v>1.8</v>
      </c>
      <c r="T4028" s="18">
        <v>0</v>
      </c>
      <c r="U4028" s="18">
        <v>0</v>
      </c>
    </row>
    <row r="4029" spans="2:21" x14ac:dyDescent="0.4">
      <c r="B4029" s="18" t="s">
        <v>5957</v>
      </c>
      <c r="C4029" s="18" t="s">
        <v>5910</v>
      </c>
      <c r="D4029" s="18" t="s">
        <v>12933</v>
      </c>
      <c r="E4029" s="19" t="s">
        <v>12942</v>
      </c>
      <c r="F4029" s="18" t="s">
        <v>5935</v>
      </c>
      <c r="G4029" s="18" t="s">
        <v>275</v>
      </c>
      <c r="H4029" s="18" t="s">
        <v>6302</v>
      </c>
      <c r="I4029" s="19" t="s">
        <v>6474</v>
      </c>
      <c r="J4029" s="18" t="s">
        <v>5843</v>
      </c>
      <c r="K4029" s="18" t="s">
        <v>13437</v>
      </c>
      <c r="L4029" s="18" t="s">
        <v>10232</v>
      </c>
      <c r="M4029" s="19" t="s">
        <v>10403</v>
      </c>
      <c r="N4029" s="20">
        <v>45322</v>
      </c>
      <c r="O4029" s="18" t="s">
        <v>13438</v>
      </c>
      <c r="P4029" s="18" t="s">
        <v>13437</v>
      </c>
      <c r="Q4029" s="18" t="s">
        <v>12945</v>
      </c>
      <c r="R4029" s="18">
        <v>1.8</v>
      </c>
      <c r="T4029" s="18">
        <v>0</v>
      </c>
      <c r="U4029" s="18">
        <v>0</v>
      </c>
    </row>
    <row r="4030" spans="2:21" x14ac:dyDescent="0.4">
      <c r="B4030" s="18" t="s">
        <v>5957</v>
      </c>
      <c r="C4030" s="18" t="s">
        <v>5910</v>
      </c>
      <c r="D4030" s="18" t="s">
        <v>12933</v>
      </c>
      <c r="E4030" s="19" t="s">
        <v>12942</v>
      </c>
      <c r="F4030" s="18" t="s">
        <v>5935</v>
      </c>
      <c r="G4030" s="18" t="s">
        <v>39</v>
      </c>
      <c r="H4030" s="18" t="s">
        <v>6318</v>
      </c>
      <c r="I4030" s="19" t="s">
        <v>6416</v>
      </c>
      <c r="J4030" s="18" t="s">
        <v>5899</v>
      </c>
      <c r="K4030" s="18" t="s">
        <v>13447</v>
      </c>
      <c r="L4030" s="18" t="s">
        <v>10232</v>
      </c>
      <c r="M4030" s="19" t="s">
        <v>10403</v>
      </c>
      <c r="N4030" s="20">
        <v>45322</v>
      </c>
      <c r="O4030" s="18" t="s">
        <v>13448</v>
      </c>
      <c r="P4030" s="18" t="s">
        <v>13447</v>
      </c>
      <c r="Q4030" s="18" t="s">
        <v>12945</v>
      </c>
      <c r="R4030" s="18">
        <v>2.9</v>
      </c>
      <c r="T4030" s="18">
        <v>0</v>
      </c>
      <c r="U4030" s="18">
        <v>0</v>
      </c>
    </row>
    <row r="4031" spans="2:21" x14ac:dyDescent="0.4">
      <c r="B4031" s="18" t="s">
        <v>5957</v>
      </c>
      <c r="C4031" s="18" t="s">
        <v>5910</v>
      </c>
      <c r="D4031" s="18" t="s">
        <v>12933</v>
      </c>
      <c r="E4031" s="19" t="s">
        <v>12942</v>
      </c>
      <c r="F4031" s="18" t="s">
        <v>5935</v>
      </c>
      <c r="G4031" s="18" t="s">
        <v>39</v>
      </c>
      <c r="H4031" s="18" t="s">
        <v>6318</v>
      </c>
      <c r="I4031" s="19" t="s">
        <v>6416</v>
      </c>
      <c r="J4031" s="18" t="s">
        <v>5904</v>
      </c>
      <c r="K4031" s="18" t="s">
        <v>13445</v>
      </c>
      <c r="L4031" s="18" t="s">
        <v>10232</v>
      </c>
      <c r="M4031" s="19" t="s">
        <v>10403</v>
      </c>
      <c r="N4031" s="20">
        <v>45322</v>
      </c>
      <c r="O4031" s="18" t="s">
        <v>13446</v>
      </c>
      <c r="P4031" s="18" t="s">
        <v>13445</v>
      </c>
      <c r="Q4031" s="18" t="s">
        <v>12945</v>
      </c>
      <c r="R4031" s="18">
        <v>2.9</v>
      </c>
      <c r="T4031" s="18">
        <v>0</v>
      </c>
      <c r="U4031" s="18">
        <v>0</v>
      </c>
    </row>
    <row r="4032" spans="2:21" x14ac:dyDescent="0.4">
      <c r="B4032" s="18" t="s">
        <v>5957</v>
      </c>
      <c r="C4032" s="18" t="s">
        <v>5910</v>
      </c>
      <c r="D4032" s="18" t="s">
        <v>12933</v>
      </c>
      <c r="E4032" s="19" t="s">
        <v>12942</v>
      </c>
      <c r="F4032" s="18" t="s">
        <v>5935</v>
      </c>
      <c r="G4032" s="18" t="s">
        <v>39</v>
      </c>
      <c r="H4032" s="18" t="s">
        <v>6318</v>
      </c>
      <c r="I4032" s="19" t="s">
        <v>6416</v>
      </c>
      <c r="J4032" s="18" t="s">
        <v>5843</v>
      </c>
      <c r="K4032" s="18" t="s">
        <v>13443</v>
      </c>
      <c r="L4032" s="18" t="s">
        <v>10232</v>
      </c>
      <c r="M4032" s="19" t="s">
        <v>10403</v>
      </c>
      <c r="N4032" s="20">
        <v>45322</v>
      </c>
      <c r="O4032" s="18" t="s">
        <v>13444</v>
      </c>
      <c r="P4032" s="18" t="s">
        <v>13443</v>
      </c>
      <c r="Q4032" s="18" t="s">
        <v>12945</v>
      </c>
      <c r="R4032" s="18">
        <v>2.9</v>
      </c>
      <c r="T4032" s="18">
        <v>0</v>
      </c>
      <c r="U4032" s="18">
        <v>0</v>
      </c>
    </row>
    <row r="4033" spans="2:21" x14ac:dyDescent="0.4">
      <c r="B4033" s="18" t="s">
        <v>5957</v>
      </c>
      <c r="C4033" s="18" t="s">
        <v>5910</v>
      </c>
      <c r="D4033" s="18" t="s">
        <v>12933</v>
      </c>
      <c r="E4033" s="19" t="s">
        <v>12942</v>
      </c>
      <c r="F4033" s="18" t="s">
        <v>5935</v>
      </c>
      <c r="G4033" s="18" t="s">
        <v>522</v>
      </c>
      <c r="H4033" s="18" t="s">
        <v>9525</v>
      </c>
      <c r="I4033" s="19" t="s">
        <v>9526</v>
      </c>
      <c r="J4033" s="18" t="s">
        <v>5899</v>
      </c>
      <c r="K4033" s="18" t="s">
        <v>13459</v>
      </c>
      <c r="L4033" s="18" t="s">
        <v>10232</v>
      </c>
      <c r="M4033" s="19" t="s">
        <v>10403</v>
      </c>
      <c r="N4033" s="20">
        <v>45322</v>
      </c>
      <c r="O4033" s="18" t="s">
        <v>13460</v>
      </c>
      <c r="P4033" s="18" t="s">
        <v>13459</v>
      </c>
      <c r="Q4033" s="18" t="s">
        <v>12945</v>
      </c>
      <c r="T4033" s="18">
        <v>0</v>
      </c>
      <c r="U4033" s="18">
        <v>0</v>
      </c>
    </row>
    <row r="4034" spans="2:21" x14ac:dyDescent="0.4">
      <c r="B4034" s="18" t="s">
        <v>5957</v>
      </c>
      <c r="C4034" s="18" t="s">
        <v>5910</v>
      </c>
      <c r="D4034" s="18" t="s">
        <v>12933</v>
      </c>
      <c r="E4034" s="19" t="s">
        <v>12942</v>
      </c>
      <c r="F4034" s="18" t="s">
        <v>5935</v>
      </c>
      <c r="G4034" s="18" t="s">
        <v>522</v>
      </c>
      <c r="H4034" s="18" t="s">
        <v>9525</v>
      </c>
      <c r="I4034" s="19" t="s">
        <v>9526</v>
      </c>
      <c r="J4034" s="18" t="s">
        <v>5904</v>
      </c>
      <c r="K4034" s="18" t="s">
        <v>13457</v>
      </c>
      <c r="L4034" s="18" t="s">
        <v>10232</v>
      </c>
      <c r="M4034" s="19" t="s">
        <v>10403</v>
      </c>
      <c r="N4034" s="20">
        <v>45322</v>
      </c>
      <c r="O4034" s="18" t="s">
        <v>13458</v>
      </c>
      <c r="P4034" s="18" t="s">
        <v>13457</v>
      </c>
      <c r="Q4034" s="18" t="s">
        <v>12945</v>
      </c>
      <c r="T4034" s="18">
        <v>0</v>
      </c>
      <c r="U4034" s="18">
        <v>0</v>
      </c>
    </row>
    <row r="4035" spans="2:21" x14ac:dyDescent="0.4">
      <c r="B4035" s="18" t="s">
        <v>5957</v>
      </c>
      <c r="C4035" s="18" t="s">
        <v>5910</v>
      </c>
      <c r="D4035" s="18" t="s">
        <v>12933</v>
      </c>
      <c r="E4035" s="19" t="s">
        <v>12942</v>
      </c>
      <c r="F4035" s="18" t="s">
        <v>5935</v>
      </c>
      <c r="G4035" s="18" t="s">
        <v>522</v>
      </c>
      <c r="H4035" s="18" t="s">
        <v>9525</v>
      </c>
      <c r="I4035" s="19" t="s">
        <v>9526</v>
      </c>
      <c r="J4035" s="18" t="s">
        <v>5843</v>
      </c>
      <c r="K4035" s="18" t="s">
        <v>13455</v>
      </c>
      <c r="L4035" s="18" t="s">
        <v>10232</v>
      </c>
      <c r="M4035" s="19" t="s">
        <v>10403</v>
      </c>
      <c r="N4035" s="20">
        <v>45322</v>
      </c>
      <c r="O4035" s="18" t="s">
        <v>13456</v>
      </c>
      <c r="P4035" s="18" t="s">
        <v>13455</v>
      </c>
      <c r="Q4035" s="18" t="s">
        <v>12945</v>
      </c>
      <c r="T4035" s="18">
        <v>0</v>
      </c>
      <c r="U4035" s="18">
        <v>0</v>
      </c>
    </row>
    <row r="4036" spans="2:21" x14ac:dyDescent="0.4">
      <c r="B4036" s="18" t="s">
        <v>5957</v>
      </c>
      <c r="C4036" s="18" t="s">
        <v>5910</v>
      </c>
      <c r="D4036" s="18" t="s">
        <v>12933</v>
      </c>
      <c r="E4036" s="19" t="s">
        <v>12942</v>
      </c>
      <c r="F4036" s="18" t="s">
        <v>6100</v>
      </c>
      <c r="G4036" s="18" t="s">
        <v>703</v>
      </c>
      <c r="H4036" s="18" t="s">
        <v>6466</v>
      </c>
      <c r="I4036" s="19" t="s">
        <v>6126</v>
      </c>
      <c r="J4036" s="18" t="s">
        <v>5899</v>
      </c>
      <c r="K4036" s="18" t="s">
        <v>16467</v>
      </c>
      <c r="L4036" s="18" t="s">
        <v>10232</v>
      </c>
      <c r="N4036" s="20">
        <v>45322</v>
      </c>
      <c r="O4036" s="18" t="s">
        <v>16468</v>
      </c>
      <c r="P4036" s="18" t="s">
        <v>16467</v>
      </c>
      <c r="Q4036" s="18" t="s">
        <v>16024</v>
      </c>
      <c r="R4036" s="18">
        <v>1.2</v>
      </c>
      <c r="T4036" s="18">
        <v>0</v>
      </c>
      <c r="U4036" s="18">
        <v>0</v>
      </c>
    </row>
    <row r="4037" spans="2:21" x14ac:dyDescent="0.4">
      <c r="B4037" s="18" t="s">
        <v>5957</v>
      </c>
      <c r="C4037" s="18" t="s">
        <v>5910</v>
      </c>
      <c r="D4037" s="18" t="s">
        <v>12933</v>
      </c>
      <c r="E4037" s="19" t="s">
        <v>12942</v>
      </c>
      <c r="F4037" s="18" t="s">
        <v>6100</v>
      </c>
      <c r="G4037" s="18" t="s">
        <v>703</v>
      </c>
      <c r="H4037" s="18" t="s">
        <v>6466</v>
      </c>
      <c r="I4037" s="19" t="s">
        <v>6126</v>
      </c>
      <c r="J4037" s="18" t="s">
        <v>5904</v>
      </c>
      <c r="K4037" s="18" t="s">
        <v>16469</v>
      </c>
      <c r="L4037" s="18" t="s">
        <v>10232</v>
      </c>
      <c r="N4037" s="20">
        <v>45322</v>
      </c>
      <c r="O4037" s="18" t="s">
        <v>16470</v>
      </c>
      <c r="P4037" s="18" t="s">
        <v>16469</v>
      </c>
      <c r="Q4037" s="18" t="s">
        <v>16024</v>
      </c>
      <c r="R4037" s="18">
        <v>1.2</v>
      </c>
      <c r="T4037" s="18">
        <v>0</v>
      </c>
      <c r="U4037" s="18">
        <v>0</v>
      </c>
    </row>
    <row r="4038" spans="2:21" x14ac:dyDescent="0.4">
      <c r="B4038" s="18" t="s">
        <v>5957</v>
      </c>
      <c r="C4038" s="18" t="s">
        <v>5910</v>
      </c>
      <c r="D4038" s="18" t="s">
        <v>12933</v>
      </c>
      <c r="E4038" s="19" t="s">
        <v>12942</v>
      </c>
      <c r="F4038" s="18" t="s">
        <v>6100</v>
      </c>
      <c r="G4038" s="18" t="s">
        <v>703</v>
      </c>
      <c r="H4038" s="18" t="s">
        <v>6466</v>
      </c>
      <c r="I4038" s="19" t="s">
        <v>6126</v>
      </c>
      <c r="J4038" s="18" t="s">
        <v>5843</v>
      </c>
      <c r="K4038" s="18" t="s">
        <v>16471</v>
      </c>
      <c r="L4038" s="18" t="s">
        <v>10232</v>
      </c>
      <c r="N4038" s="20">
        <v>45322</v>
      </c>
      <c r="O4038" s="18" t="s">
        <v>16472</v>
      </c>
      <c r="P4038" s="18" t="s">
        <v>16471</v>
      </c>
      <c r="Q4038" s="18" t="s">
        <v>16024</v>
      </c>
      <c r="R4038" s="18">
        <v>1.2</v>
      </c>
      <c r="T4038" s="18">
        <v>0</v>
      </c>
      <c r="U4038" s="18">
        <v>0</v>
      </c>
    </row>
    <row r="4039" spans="2:21" x14ac:dyDescent="0.4">
      <c r="B4039" s="18" t="s">
        <v>5957</v>
      </c>
      <c r="C4039" s="18" t="s">
        <v>5910</v>
      </c>
      <c r="D4039" s="18" t="s">
        <v>12933</v>
      </c>
      <c r="E4039" s="19" t="s">
        <v>12942</v>
      </c>
      <c r="F4039" s="18" t="s">
        <v>6100</v>
      </c>
      <c r="G4039" s="18" t="s">
        <v>275</v>
      </c>
      <c r="H4039" s="18" t="s">
        <v>6302</v>
      </c>
      <c r="I4039" s="19" t="s">
        <v>6474</v>
      </c>
      <c r="J4039" s="18" t="s">
        <v>5899</v>
      </c>
      <c r="K4039" s="18" t="s">
        <v>16473</v>
      </c>
      <c r="L4039" s="18" t="s">
        <v>10232</v>
      </c>
      <c r="N4039" s="20">
        <v>45322</v>
      </c>
      <c r="O4039" s="18" t="s">
        <v>16474</v>
      </c>
      <c r="P4039" s="18" t="s">
        <v>16473</v>
      </c>
      <c r="Q4039" s="18" t="s">
        <v>16024</v>
      </c>
      <c r="R4039" s="18">
        <v>1.8</v>
      </c>
      <c r="T4039" s="18">
        <v>0</v>
      </c>
      <c r="U4039" s="18">
        <v>0</v>
      </c>
    </row>
    <row r="4040" spans="2:21" x14ac:dyDescent="0.4">
      <c r="B4040" s="18" t="s">
        <v>5957</v>
      </c>
      <c r="C4040" s="18" t="s">
        <v>5910</v>
      </c>
      <c r="D4040" s="18" t="s">
        <v>12933</v>
      </c>
      <c r="E4040" s="19" t="s">
        <v>12942</v>
      </c>
      <c r="F4040" s="18" t="s">
        <v>6100</v>
      </c>
      <c r="G4040" s="18" t="s">
        <v>275</v>
      </c>
      <c r="H4040" s="18" t="s">
        <v>6302</v>
      </c>
      <c r="I4040" s="19" t="s">
        <v>6474</v>
      </c>
      <c r="J4040" s="18" t="s">
        <v>5904</v>
      </c>
      <c r="K4040" s="18" t="s">
        <v>16475</v>
      </c>
      <c r="L4040" s="18" t="s">
        <v>10232</v>
      </c>
      <c r="N4040" s="20">
        <v>45322</v>
      </c>
      <c r="O4040" s="18" t="s">
        <v>16476</v>
      </c>
      <c r="P4040" s="18" t="s">
        <v>16475</v>
      </c>
      <c r="Q4040" s="18" t="s">
        <v>16024</v>
      </c>
      <c r="R4040" s="18">
        <v>1.8</v>
      </c>
      <c r="T4040" s="18">
        <v>0</v>
      </c>
      <c r="U4040" s="18">
        <v>0</v>
      </c>
    </row>
    <row r="4041" spans="2:21" x14ac:dyDescent="0.4">
      <c r="B4041" s="18" t="s">
        <v>5957</v>
      </c>
      <c r="C4041" s="18" t="s">
        <v>5910</v>
      </c>
      <c r="D4041" s="18" t="s">
        <v>12933</v>
      </c>
      <c r="E4041" s="19" t="s">
        <v>12942</v>
      </c>
      <c r="F4041" s="18" t="s">
        <v>6100</v>
      </c>
      <c r="G4041" s="18" t="s">
        <v>275</v>
      </c>
      <c r="H4041" s="18" t="s">
        <v>6302</v>
      </c>
      <c r="I4041" s="19" t="s">
        <v>6474</v>
      </c>
      <c r="J4041" s="18" t="s">
        <v>5843</v>
      </c>
      <c r="K4041" s="18" t="s">
        <v>16477</v>
      </c>
      <c r="L4041" s="18" t="s">
        <v>10232</v>
      </c>
      <c r="N4041" s="20">
        <v>45322</v>
      </c>
      <c r="O4041" s="18" t="s">
        <v>16478</v>
      </c>
      <c r="P4041" s="18" t="s">
        <v>16477</v>
      </c>
      <c r="Q4041" s="18" t="s">
        <v>16024</v>
      </c>
      <c r="R4041" s="18">
        <v>1.8</v>
      </c>
      <c r="T4041" s="18">
        <v>0</v>
      </c>
      <c r="U4041" s="18">
        <v>0</v>
      </c>
    </row>
    <row r="4042" spans="2:21" x14ac:dyDescent="0.4">
      <c r="B4042" s="18" t="s">
        <v>5957</v>
      </c>
      <c r="C4042" s="18" t="s">
        <v>5910</v>
      </c>
      <c r="D4042" s="18" t="s">
        <v>12933</v>
      </c>
      <c r="E4042" s="19" t="s">
        <v>12942</v>
      </c>
      <c r="F4042" s="18" t="s">
        <v>6100</v>
      </c>
      <c r="G4042" s="18" t="s">
        <v>44</v>
      </c>
      <c r="H4042" s="18" t="s">
        <v>6333</v>
      </c>
      <c r="I4042" s="19" t="s">
        <v>6416</v>
      </c>
      <c r="J4042" s="18" t="s">
        <v>5899</v>
      </c>
      <c r="K4042" s="18" t="s">
        <v>16479</v>
      </c>
      <c r="L4042" s="18" t="s">
        <v>10232</v>
      </c>
      <c r="N4042" s="20">
        <v>45322</v>
      </c>
      <c r="O4042" s="18" t="s">
        <v>16480</v>
      </c>
      <c r="P4042" s="18" t="s">
        <v>16479</v>
      </c>
      <c r="Q4042" s="18" t="s">
        <v>16024</v>
      </c>
      <c r="R4042" s="18">
        <v>2.9</v>
      </c>
      <c r="T4042" s="18">
        <v>0</v>
      </c>
      <c r="U4042" s="18">
        <v>0</v>
      </c>
    </row>
    <row r="4043" spans="2:21" x14ac:dyDescent="0.4">
      <c r="B4043" s="18" t="s">
        <v>5957</v>
      </c>
      <c r="C4043" s="18" t="s">
        <v>5910</v>
      </c>
      <c r="D4043" s="18" t="s">
        <v>12933</v>
      </c>
      <c r="E4043" s="19" t="s">
        <v>12942</v>
      </c>
      <c r="F4043" s="18" t="s">
        <v>6100</v>
      </c>
      <c r="G4043" s="18" t="s">
        <v>44</v>
      </c>
      <c r="H4043" s="18" t="s">
        <v>6333</v>
      </c>
      <c r="I4043" s="19" t="s">
        <v>6416</v>
      </c>
      <c r="J4043" s="18" t="s">
        <v>5904</v>
      </c>
      <c r="K4043" s="18" t="s">
        <v>16481</v>
      </c>
      <c r="L4043" s="18" t="s">
        <v>10232</v>
      </c>
      <c r="N4043" s="20">
        <v>45322</v>
      </c>
      <c r="O4043" s="18" t="s">
        <v>16482</v>
      </c>
      <c r="P4043" s="18" t="s">
        <v>16481</v>
      </c>
      <c r="Q4043" s="18" t="s">
        <v>16024</v>
      </c>
      <c r="R4043" s="18">
        <v>2.9</v>
      </c>
      <c r="T4043" s="18">
        <v>0</v>
      </c>
      <c r="U4043" s="18">
        <v>0</v>
      </c>
    </row>
    <row r="4044" spans="2:21" x14ac:dyDescent="0.4">
      <c r="B4044" s="18" t="s">
        <v>5957</v>
      </c>
      <c r="C4044" s="18" t="s">
        <v>5910</v>
      </c>
      <c r="D4044" s="18" t="s">
        <v>12933</v>
      </c>
      <c r="E4044" s="19" t="s">
        <v>12942</v>
      </c>
      <c r="F4044" s="18" t="s">
        <v>6100</v>
      </c>
      <c r="G4044" s="18" t="s">
        <v>44</v>
      </c>
      <c r="H4044" s="18" t="s">
        <v>6333</v>
      </c>
      <c r="I4044" s="19" t="s">
        <v>6416</v>
      </c>
      <c r="J4044" s="18" t="s">
        <v>5843</v>
      </c>
      <c r="K4044" s="18" t="s">
        <v>16483</v>
      </c>
      <c r="L4044" s="18" t="s">
        <v>10232</v>
      </c>
      <c r="N4044" s="20">
        <v>45322</v>
      </c>
      <c r="O4044" s="18" t="s">
        <v>16484</v>
      </c>
      <c r="P4044" s="18" t="s">
        <v>16483</v>
      </c>
      <c r="Q4044" s="18" t="s">
        <v>16024</v>
      </c>
      <c r="R4044" s="18">
        <v>2.9</v>
      </c>
      <c r="T4044" s="18">
        <v>0</v>
      </c>
      <c r="U4044" s="18">
        <v>0</v>
      </c>
    </row>
    <row r="4045" spans="2:21" x14ac:dyDescent="0.4">
      <c r="B4045" s="18" t="s">
        <v>5957</v>
      </c>
      <c r="C4045" s="18" t="s">
        <v>5910</v>
      </c>
      <c r="D4045" s="18" t="s">
        <v>12933</v>
      </c>
      <c r="E4045" s="19" t="s">
        <v>12942</v>
      </c>
      <c r="F4045" s="18" t="s">
        <v>6100</v>
      </c>
      <c r="G4045" s="18" t="s">
        <v>522</v>
      </c>
      <c r="H4045" s="18" t="s">
        <v>9525</v>
      </c>
      <c r="I4045" s="19" t="s">
        <v>9526</v>
      </c>
      <c r="J4045" s="18" t="s">
        <v>5899</v>
      </c>
      <c r="K4045" s="18" t="s">
        <v>16485</v>
      </c>
      <c r="L4045" s="18" t="s">
        <v>10232</v>
      </c>
      <c r="N4045" s="20">
        <v>45322</v>
      </c>
      <c r="O4045" s="18" t="s">
        <v>16486</v>
      </c>
      <c r="P4045" s="18" t="s">
        <v>16485</v>
      </c>
      <c r="Q4045" s="18" t="s">
        <v>16024</v>
      </c>
      <c r="T4045" s="18">
        <v>0</v>
      </c>
      <c r="U4045" s="18">
        <v>0</v>
      </c>
    </row>
    <row r="4046" spans="2:21" x14ac:dyDescent="0.4">
      <c r="B4046" s="18" t="s">
        <v>5957</v>
      </c>
      <c r="C4046" s="18" t="s">
        <v>5910</v>
      </c>
      <c r="D4046" s="18" t="s">
        <v>12933</v>
      </c>
      <c r="E4046" s="19" t="s">
        <v>12942</v>
      </c>
      <c r="F4046" s="18" t="s">
        <v>6100</v>
      </c>
      <c r="G4046" s="18" t="s">
        <v>522</v>
      </c>
      <c r="H4046" s="18" t="s">
        <v>9525</v>
      </c>
      <c r="I4046" s="19" t="s">
        <v>9526</v>
      </c>
      <c r="J4046" s="18" t="s">
        <v>5904</v>
      </c>
      <c r="K4046" s="18" t="s">
        <v>16487</v>
      </c>
      <c r="L4046" s="18" t="s">
        <v>10232</v>
      </c>
      <c r="N4046" s="20">
        <v>45322</v>
      </c>
      <c r="O4046" s="18" t="s">
        <v>16488</v>
      </c>
      <c r="P4046" s="18" t="s">
        <v>16487</v>
      </c>
      <c r="Q4046" s="18" t="s">
        <v>16024</v>
      </c>
      <c r="T4046" s="18">
        <v>0</v>
      </c>
      <c r="U4046" s="18">
        <v>0</v>
      </c>
    </row>
    <row r="4047" spans="2:21" x14ac:dyDescent="0.4">
      <c r="B4047" s="18" t="s">
        <v>5957</v>
      </c>
      <c r="C4047" s="18" t="s">
        <v>5910</v>
      </c>
      <c r="D4047" s="18" t="s">
        <v>12933</v>
      </c>
      <c r="E4047" s="19" t="s">
        <v>12942</v>
      </c>
      <c r="F4047" s="18" t="s">
        <v>6100</v>
      </c>
      <c r="G4047" s="18" t="s">
        <v>522</v>
      </c>
      <c r="H4047" s="18" t="s">
        <v>9525</v>
      </c>
      <c r="I4047" s="19" t="s">
        <v>9526</v>
      </c>
      <c r="J4047" s="18" t="s">
        <v>5843</v>
      </c>
      <c r="K4047" s="18" t="s">
        <v>16489</v>
      </c>
      <c r="L4047" s="18" t="s">
        <v>10232</v>
      </c>
      <c r="N4047" s="20">
        <v>45322</v>
      </c>
      <c r="O4047" s="18" t="s">
        <v>16490</v>
      </c>
      <c r="P4047" s="18" t="s">
        <v>16489</v>
      </c>
      <c r="Q4047" s="18" t="s">
        <v>16024</v>
      </c>
      <c r="T4047" s="18">
        <v>0</v>
      </c>
      <c r="U4047" s="18">
        <v>0</v>
      </c>
    </row>
    <row r="4048" spans="2:21" x14ac:dyDescent="0.4">
      <c r="B4048" s="18" t="s">
        <v>5957</v>
      </c>
      <c r="C4048" s="18" t="s">
        <v>5910</v>
      </c>
      <c r="D4048" s="18" t="s">
        <v>10854</v>
      </c>
      <c r="E4048" s="19" t="s">
        <v>15464</v>
      </c>
      <c r="F4048" s="18" t="s">
        <v>5935</v>
      </c>
      <c r="G4048" s="18" t="s">
        <v>29</v>
      </c>
      <c r="H4048" s="18" t="s">
        <v>5936</v>
      </c>
      <c r="I4048" s="19" t="s">
        <v>15465</v>
      </c>
      <c r="J4048" s="18" t="s">
        <v>5899</v>
      </c>
      <c r="K4048" s="18" t="s">
        <v>15542</v>
      </c>
      <c r="L4048" s="18" t="s">
        <v>10232</v>
      </c>
      <c r="N4048" s="20">
        <v>45322</v>
      </c>
      <c r="O4048" s="18" t="s">
        <v>15543</v>
      </c>
      <c r="P4048" s="18" t="s">
        <v>15542</v>
      </c>
      <c r="Q4048" s="18" t="s">
        <v>15468</v>
      </c>
      <c r="R4048" s="18">
        <v>0.85</v>
      </c>
      <c r="T4048" s="18">
        <v>0</v>
      </c>
      <c r="U4048" s="18">
        <v>0</v>
      </c>
    </row>
    <row r="4049" spans="2:21" x14ac:dyDescent="0.4">
      <c r="B4049" s="18" t="s">
        <v>5957</v>
      </c>
      <c r="C4049" s="18" t="s">
        <v>5910</v>
      </c>
      <c r="D4049" s="18" t="s">
        <v>10854</v>
      </c>
      <c r="E4049" s="19" t="s">
        <v>15464</v>
      </c>
      <c r="F4049" s="18" t="s">
        <v>5935</v>
      </c>
      <c r="G4049" s="18" t="s">
        <v>29</v>
      </c>
      <c r="H4049" s="18" t="s">
        <v>5936</v>
      </c>
      <c r="I4049" s="19" t="s">
        <v>15465</v>
      </c>
      <c r="J4049" s="18" t="s">
        <v>5904</v>
      </c>
      <c r="K4049" s="18" t="s">
        <v>15540</v>
      </c>
      <c r="L4049" s="18" t="s">
        <v>10232</v>
      </c>
      <c r="N4049" s="20">
        <v>45322</v>
      </c>
      <c r="O4049" s="18" t="s">
        <v>15541</v>
      </c>
      <c r="P4049" s="18" t="s">
        <v>15540</v>
      </c>
      <c r="Q4049" s="18" t="s">
        <v>15468</v>
      </c>
      <c r="R4049" s="18">
        <v>0.85</v>
      </c>
      <c r="T4049" s="18">
        <v>0</v>
      </c>
      <c r="U4049" s="18">
        <v>0</v>
      </c>
    </row>
    <row r="4050" spans="2:21" x14ac:dyDescent="0.4">
      <c r="B4050" s="18" t="s">
        <v>5957</v>
      </c>
      <c r="C4050" s="18" t="s">
        <v>5910</v>
      </c>
      <c r="D4050" s="18" t="s">
        <v>10854</v>
      </c>
      <c r="E4050" s="19" t="s">
        <v>15464</v>
      </c>
      <c r="F4050" s="18" t="s">
        <v>5935</v>
      </c>
      <c r="G4050" s="18" t="s">
        <v>29</v>
      </c>
      <c r="H4050" s="18" t="s">
        <v>5936</v>
      </c>
      <c r="I4050" s="19" t="s">
        <v>15465</v>
      </c>
      <c r="J4050" s="18" t="s">
        <v>5843</v>
      </c>
      <c r="K4050" s="18" t="s">
        <v>15538</v>
      </c>
      <c r="L4050" s="18" t="s">
        <v>10232</v>
      </c>
      <c r="N4050" s="20">
        <v>45322</v>
      </c>
      <c r="O4050" s="18" t="s">
        <v>15539</v>
      </c>
      <c r="P4050" s="18" t="s">
        <v>15538</v>
      </c>
      <c r="Q4050" s="18" t="s">
        <v>15468</v>
      </c>
      <c r="R4050" s="18">
        <v>0.85</v>
      </c>
      <c r="T4050" s="18">
        <v>0</v>
      </c>
      <c r="U4050" s="18">
        <v>0</v>
      </c>
    </row>
    <row r="4051" spans="2:21" x14ac:dyDescent="0.4">
      <c r="B4051" s="18" t="s">
        <v>5957</v>
      </c>
      <c r="C4051" s="18" t="s">
        <v>5910</v>
      </c>
      <c r="D4051" s="18" t="s">
        <v>10854</v>
      </c>
      <c r="E4051" s="19" t="s">
        <v>15464</v>
      </c>
      <c r="F4051" s="18" t="s">
        <v>5935</v>
      </c>
      <c r="G4051" s="18" t="s">
        <v>29</v>
      </c>
      <c r="H4051" s="18" t="s">
        <v>5936</v>
      </c>
      <c r="I4051" s="19" t="s">
        <v>15465</v>
      </c>
      <c r="J4051" s="18" t="s">
        <v>5923</v>
      </c>
      <c r="K4051" s="18" t="s">
        <v>15536</v>
      </c>
      <c r="L4051" s="18" t="s">
        <v>10232</v>
      </c>
      <c r="N4051" s="20">
        <v>45322</v>
      </c>
      <c r="O4051" s="18" t="s">
        <v>15537</v>
      </c>
      <c r="P4051" s="18" t="s">
        <v>15536</v>
      </c>
      <c r="Q4051" s="18" t="s">
        <v>15468</v>
      </c>
      <c r="R4051" s="18">
        <v>0.85</v>
      </c>
      <c r="T4051" s="18">
        <v>0</v>
      </c>
      <c r="U4051" s="18">
        <v>0</v>
      </c>
    </row>
    <row r="4052" spans="2:21" x14ac:dyDescent="0.4">
      <c r="B4052" s="18" t="s">
        <v>5957</v>
      </c>
      <c r="C4052" s="18" t="s">
        <v>5910</v>
      </c>
      <c r="D4052" s="18" t="s">
        <v>10854</v>
      </c>
      <c r="E4052" s="19" t="s">
        <v>15464</v>
      </c>
      <c r="F4052" s="18" t="s">
        <v>5935</v>
      </c>
      <c r="G4052" s="18" t="s">
        <v>522</v>
      </c>
      <c r="H4052" s="18" t="s">
        <v>9525</v>
      </c>
      <c r="I4052" s="19" t="s">
        <v>9526</v>
      </c>
      <c r="J4052" s="18" t="s">
        <v>5899</v>
      </c>
      <c r="K4052" s="18" t="s">
        <v>15628</v>
      </c>
      <c r="L4052" s="18" t="s">
        <v>10232</v>
      </c>
      <c r="N4052" s="20">
        <v>45322</v>
      </c>
      <c r="O4052" s="18" t="s">
        <v>15629</v>
      </c>
      <c r="P4052" s="18" t="s">
        <v>15628</v>
      </c>
      <c r="Q4052" s="18" t="s">
        <v>15468</v>
      </c>
      <c r="T4052" s="18">
        <v>0</v>
      </c>
      <c r="U4052" s="18">
        <v>0</v>
      </c>
    </row>
    <row r="4053" spans="2:21" x14ac:dyDescent="0.4">
      <c r="B4053" s="18" t="s">
        <v>5957</v>
      </c>
      <c r="C4053" s="18" t="s">
        <v>5910</v>
      </c>
      <c r="D4053" s="18" t="s">
        <v>10854</v>
      </c>
      <c r="E4053" s="19" t="s">
        <v>15464</v>
      </c>
      <c r="F4053" s="18" t="s">
        <v>5935</v>
      </c>
      <c r="G4053" s="18" t="s">
        <v>522</v>
      </c>
      <c r="H4053" s="18" t="s">
        <v>9525</v>
      </c>
      <c r="I4053" s="19" t="s">
        <v>9526</v>
      </c>
      <c r="J4053" s="18" t="s">
        <v>5904</v>
      </c>
      <c r="K4053" s="18" t="s">
        <v>15626</v>
      </c>
      <c r="L4053" s="18" t="s">
        <v>10232</v>
      </c>
      <c r="N4053" s="20">
        <v>45322</v>
      </c>
      <c r="O4053" s="18" t="s">
        <v>15627</v>
      </c>
      <c r="P4053" s="18" t="s">
        <v>15626</v>
      </c>
      <c r="Q4053" s="18" t="s">
        <v>15468</v>
      </c>
      <c r="T4053" s="18">
        <v>0</v>
      </c>
      <c r="U4053" s="18">
        <v>0</v>
      </c>
    </row>
    <row r="4054" spans="2:21" x14ac:dyDescent="0.4">
      <c r="B4054" s="18" t="s">
        <v>5957</v>
      </c>
      <c r="C4054" s="18" t="s">
        <v>5910</v>
      </c>
      <c r="D4054" s="18" t="s">
        <v>10854</v>
      </c>
      <c r="E4054" s="19" t="s">
        <v>15464</v>
      </c>
      <c r="F4054" s="18" t="s">
        <v>5935</v>
      </c>
      <c r="G4054" s="18" t="s">
        <v>522</v>
      </c>
      <c r="H4054" s="18" t="s">
        <v>9525</v>
      </c>
      <c r="I4054" s="19" t="s">
        <v>9526</v>
      </c>
      <c r="J4054" s="18" t="s">
        <v>5843</v>
      </c>
      <c r="K4054" s="18" t="s">
        <v>15624</v>
      </c>
      <c r="L4054" s="18" t="s">
        <v>10232</v>
      </c>
      <c r="N4054" s="20">
        <v>45322</v>
      </c>
      <c r="O4054" s="18" t="s">
        <v>15625</v>
      </c>
      <c r="P4054" s="18" t="s">
        <v>15624</v>
      </c>
      <c r="Q4054" s="18" t="s">
        <v>15468</v>
      </c>
      <c r="T4054" s="18">
        <v>0</v>
      </c>
      <c r="U4054" s="18">
        <v>0</v>
      </c>
    </row>
    <row r="4055" spans="2:21" x14ac:dyDescent="0.4">
      <c r="B4055" s="18" t="s">
        <v>5957</v>
      </c>
      <c r="C4055" s="18" t="s">
        <v>5910</v>
      </c>
      <c r="D4055" s="18" t="s">
        <v>10854</v>
      </c>
      <c r="E4055" s="19" t="s">
        <v>10873</v>
      </c>
      <c r="F4055" s="18" t="s">
        <v>5935</v>
      </c>
      <c r="G4055" s="18" t="s">
        <v>29</v>
      </c>
      <c r="H4055" s="18" t="s">
        <v>5936</v>
      </c>
      <c r="I4055" s="19" t="s">
        <v>5915</v>
      </c>
      <c r="J4055" s="18" t="s">
        <v>5899</v>
      </c>
      <c r="K4055" s="18" t="s">
        <v>10950</v>
      </c>
      <c r="L4055" s="18" t="s">
        <v>10232</v>
      </c>
      <c r="N4055" s="20">
        <v>45322</v>
      </c>
      <c r="O4055" s="18" t="s">
        <v>10951</v>
      </c>
      <c r="P4055" s="18" t="s">
        <v>10950</v>
      </c>
      <c r="Q4055" s="18" t="s">
        <v>10876</v>
      </c>
      <c r="R4055" s="18">
        <v>0.92</v>
      </c>
      <c r="T4055" s="18">
        <v>0</v>
      </c>
      <c r="U4055" s="18">
        <v>0</v>
      </c>
    </row>
    <row r="4056" spans="2:21" x14ac:dyDescent="0.4">
      <c r="B4056" s="18" t="s">
        <v>5957</v>
      </c>
      <c r="C4056" s="18" t="s">
        <v>5910</v>
      </c>
      <c r="D4056" s="18" t="s">
        <v>10854</v>
      </c>
      <c r="E4056" s="19" t="s">
        <v>10873</v>
      </c>
      <c r="F4056" s="18" t="s">
        <v>5935</v>
      </c>
      <c r="G4056" s="18" t="s">
        <v>29</v>
      </c>
      <c r="H4056" s="18" t="s">
        <v>5936</v>
      </c>
      <c r="I4056" s="19" t="s">
        <v>5915</v>
      </c>
      <c r="J4056" s="18" t="s">
        <v>5904</v>
      </c>
      <c r="K4056" s="18" t="s">
        <v>10948</v>
      </c>
      <c r="L4056" s="18" t="s">
        <v>10232</v>
      </c>
      <c r="N4056" s="20">
        <v>45322</v>
      </c>
      <c r="O4056" s="18" t="s">
        <v>10949</v>
      </c>
      <c r="P4056" s="18" t="s">
        <v>10948</v>
      </c>
      <c r="Q4056" s="18" t="s">
        <v>10876</v>
      </c>
      <c r="R4056" s="18">
        <v>0.92</v>
      </c>
      <c r="T4056" s="18">
        <v>0</v>
      </c>
      <c r="U4056" s="18">
        <v>0</v>
      </c>
    </row>
    <row r="4057" spans="2:21" x14ac:dyDescent="0.4">
      <c r="B4057" s="18" t="s">
        <v>5957</v>
      </c>
      <c r="C4057" s="18" t="s">
        <v>5910</v>
      </c>
      <c r="D4057" s="18" t="s">
        <v>10854</v>
      </c>
      <c r="E4057" s="19" t="s">
        <v>10873</v>
      </c>
      <c r="F4057" s="18" t="s">
        <v>5935</v>
      </c>
      <c r="G4057" s="18" t="s">
        <v>29</v>
      </c>
      <c r="H4057" s="18" t="s">
        <v>5936</v>
      </c>
      <c r="I4057" s="19" t="s">
        <v>5915</v>
      </c>
      <c r="J4057" s="18" t="s">
        <v>5843</v>
      </c>
      <c r="K4057" s="18" t="s">
        <v>10946</v>
      </c>
      <c r="L4057" s="18" t="s">
        <v>10232</v>
      </c>
      <c r="N4057" s="20">
        <v>45322</v>
      </c>
      <c r="O4057" s="18" t="s">
        <v>10947</v>
      </c>
      <c r="P4057" s="18" t="s">
        <v>10946</v>
      </c>
      <c r="Q4057" s="18" t="s">
        <v>10876</v>
      </c>
      <c r="R4057" s="18">
        <v>0.92</v>
      </c>
      <c r="T4057" s="18">
        <v>0</v>
      </c>
      <c r="U4057" s="18">
        <v>0</v>
      </c>
    </row>
    <row r="4058" spans="2:21" x14ac:dyDescent="0.4">
      <c r="B4058" s="18" t="s">
        <v>5957</v>
      </c>
      <c r="C4058" s="18" t="s">
        <v>5910</v>
      </c>
      <c r="D4058" s="18" t="s">
        <v>10854</v>
      </c>
      <c r="E4058" s="19" t="s">
        <v>10873</v>
      </c>
      <c r="F4058" s="18" t="s">
        <v>5935</v>
      </c>
      <c r="G4058" s="18" t="s">
        <v>29</v>
      </c>
      <c r="H4058" s="18" t="s">
        <v>5936</v>
      </c>
      <c r="I4058" s="19" t="s">
        <v>5915</v>
      </c>
      <c r="J4058" s="18" t="s">
        <v>5923</v>
      </c>
      <c r="K4058" s="18" t="s">
        <v>10944</v>
      </c>
      <c r="L4058" s="18" t="s">
        <v>10232</v>
      </c>
      <c r="N4058" s="20">
        <v>45322</v>
      </c>
      <c r="O4058" s="18" t="s">
        <v>10945</v>
      </c>
      <c r="P4058" s="18" t="s">
        <v>10944</v>
      </c>
      <c r="Q4058" s="18" t="s">
        <v>10876</v>
      </c>
      <c r="R4058" s="18">
        <v>0.92</v>
      </c>
      <c r="T4058" s="18">
        <v>0</v>
      </c>
      <c r="U4058" s="18">
        <v>0</v>
      </c>
    </row>
    <row r="4059" spans="2:21" x14ac:dyDescent="0.4">
      <c r="B4059" s="18" t="s">
        <v>5957</v>
      </c>
      <c r="C4059" s="18" t="s">
        <v>5910</v>
      </c>
      <c r="D4059" s="18" t="s">
        <v>10854</v>
      </c>
      <c r="E4059" s="19" t="s">
        <v>10873</v>
      </c>
      <c r="F4059" s="18" t="s">
        <v>5935</v>
      </c>
      <c r="G4059" s="18" t="s">
        <v>522</v>
      </c>
      <c r="H4059" s="18" t="s">
        <v>9525</v>
      </c>
      <c r="I4059" s="19" t="s">
        <v>9526</v>
      </c>
      <c r="J4059" s="18" t="s">
        <v>5899</v>
      </c>
      <c r="K4059" s="18" t="s">
        <v>11301</v>
      </c>
      <c r="L4059" s="18" t="s">
        <v>10232</v>
      </c>
      <c r="N4059" s="20">
        <v>45322</v>
      </c>
      <c r="O4059" s="18" t="s">
        <v>11302</v>
      </c>
      <c r="P4059" s="18" t="s">
        <v>11301</v>
      </c>
      <c r="Q4059" s="18" t="s">
        <v>10876</v>
      </c>
      <c r="T4059" s="18">
        <v>0</v>
      </c>
      <c r="U4059" s="18">
        <v>0</v>
      </c>
    </row>
    <row r="4060" spans="2:21" x14ac:dyDescent="0.4">
      <c r="B4060" s="18" t="s">
        <v>5957</v>
      </c>
      <c r="C4060" s="18" t="s">
        <v>5910</v>
      </c>
      <c r="D4060" s="18" t="s">
        <v>10854</v>
      </c>
      <c r="E4060" s="19" t="s">
        <v>10873</v>
      </c>
      <c r="F4060" s="18" t="s">
        <v>5935</v>
      </c>
      <c r="G4060" s="18" t="s">
        <v>522</v>
      </c>
      <c r="H4060" s="18" t="s">
        <v>9525</v>
      </c>
      <c r="I4060" s="19" t="s">
        <v>9526</v>
      </c>
      <c r="J4060" s="18" t="s">
        <v>5904</v>
      </c>
      <c r="K4060" s="18" t="s">
        <v>11299</v>
      </c>
      <c r="L4060" s="18" t="s">
        <v>10232</v>
      </c>
      <c r="N4060" s="20">
        <v>45322</v>
      </c>
      <c r="O4060" s="18" t="s">
        <v>11300</v>
      </c>
      <c r="P4060" s="18" t="s">
        <v>11299</v>
      </c>
      <c r="Q4060" s="18" t="s">
        <v>10876</v>
      </c>
      <c r="T4060" s="18">
        <v>0</v>
      </c>
      <c r="U4060" s="18">
        <v>0</v>
      </c>
    </row>
    <row r="4061" spans="2:21" x14ac:dyDescent="0.4">
      <c r="B4061" s="18" t="s">
        <v>5957</v>
      </c>
      <c r="C4061" s="18" t="s">
        <v>5910</v>
      </c>
      <c r="D4061" s="18" t="s">
        <v>10854</v>
      </c>
      <c r="E4061" s="19" t="s">
        <v>10873</v>
      </c>
      <c r="F4061" s="18" t="s">
        <v>5935</v>
      </c>
      <c r="G4061" s="18" t="s">
        <v>522</v>
      </c>
      <c r="H4061" s="18" t="s">
        <v>9525</v>
      </c>
      <c r="I4061" s="19" t="s">
        <v>9526</v>
      </c>
      <c r="J4061" s="18" t="s">
        <v>5843</v>
      </c>
      <c r="K4061" s="18" t="s">
        <v>11297</v>
      </c>
      <c r="L4061" s="18" t="s">
        <v>10232</v>
      </c>
      <c r="N4061" s="20">
        <v>45322</v>
      </c>
      <c r="O4061" s="18" t="s">
        <v>11298</v>
      </c>
      <c r="P4061" s="18" t="s">
        <v>11297</v>
      </c>
      <c r="Q4061" s="18" t="s">
        <v>10876</v>
      </c>
      <c r="T4061" s="18">
        <v>0</v>
      </c>
      <c r="U4061" s="18">
        <v>0</v>
      </c>
    </row>
    <row r="4062" spans="2:21" x14ac:dyDescent="0.4">
      <c r="B4062" s="18" t="s">
        <v>5957</v>
      </c>
      <c r="C4062" s="18" t="s">
        <v>5910</v>
      </c>
      <c r="D4062" s="18" t="s">
        <v>10854</v>
      </c>
      <c r="E4062" s="19" t="s">
        <v>563</v>
      </c>
      <c r="F4062" s="18" t="s">
        <v>6100</v>
      </c>
      <c r="G4062" s="18" t="s">
        <v>29</v>
      </c>
      <c r="H4062" s="18" t="s">
        <v>5936</v>
      </c>
      <c r="I4062" s="19" t="s">
        <v>15465</v>
      </c>
      <c r="J4062" s="18" t="s">
        <v>5899</v>
      </c>
      <c r="K4062" s="18" t="s">
        <v>15550</v>
      </c>
      <c r="L4062" s="18" t="s">
        <v>10232</v>
      </c>
      <c r="N4062" s="20">
        <v>45322</v>
      </c>
      <c r="O4062" s="18" t="s">
        <v>15551</v>
      </c>
      <c r="P4062" s="18" t="s">
        <v>15550</v>
      </c>
      <c r="Q4062" s="18" t="s">
        <v>15493</v>
      </c>
      <c r="R4062" s="18">
        <v>0.85</v>
      </c>
      <c r="T4062" s="18">
        <v>0</v>
      </c>
      <c r="U4062" s="18">
        <v>0</v>
      </c>
    </row>
    <row r="4063" spans="2:21" x14ac:dyDescent="0.4">
      <c r="B4063" s="18" t="s">
        <v>5957</v>
      </c>
      <c r="C4063" s="18" t="s">
        <v>5910</v>
      </c>
      <c r="D4063" s="18" t="s">
        <v>10854</v>
      </c>
      <c r="E4063" s="19" t="s">
        <v>563</v>
      </c>
      <c r="F4063" s="18" t="s">
        <v>6100</v>
      </c>
      <c r="G4063" s="18" t="s">
        <v>29</v>
      </c>
      <c r="H4063" s="18" t="s">
        <v>5936</v>
      </c>
      <c r="I4063" s="19" t="s">
        <v>15465</v>
      </c>
      <c r="J4063" s="18" t="s">
        <v>5904</v>
      </c>
      <c r="K4063" s="18" t="s">
        <v>15548</v>
      </c>
      <c r="L4063" s="18" t="s">
        <v>10232</v>
      </c>
      <c r="N4063" s="20">
        <v>45322</v>
      </c>
      <c r="O4063" s="18" t="s">
        <v>15549</v>
      </c>
      <c r="P4063" s="18" t="s">
        <v>15548</v>
      </c>
      <c r="Q4063" s="18" t="s">
        <v>15493</v>
      </c>
      <c r="R4063" s="18">
        <v>0.85</v>
      </c>
      <c r="T4063" s="18">
        <v>0</v>
      </c>
      <c r="U4063" s="18">
        <v>0</v>
      </c>
    </row>
    <row r="4064" spans="2:21" x14ac:dyDescent="0.4">
      <c r="B4064" s="18" t="s">
        <v>5957</v>
      </c>
      <c r="C4064" s="18" t="s">
        <v>5910</v>
      </c>
      <c r="D4064" s="18" t="s">
        <v>10854</v>
      </c>
      <c r="E4064" s="19" t="s">
        <v>563</v>
      </c>
      <c r="F4064" s="18" t="s">
        <v>6100</v>
      </c>
      <c r="G4064" s="18" t="s">
        <v>29</v>
      </c>
      <c r="H4064" s="18" t="s">
        <v>5936</v>
      </c>
      <c r="I4064" s="19" t="s">
        <v>15465</v>
      </c>
      <c r="J4064" s="18" t="s">
        <v>5843</v>
      </c>
      <c r="K4064" s="18" t="s">
        <v>15546</v>
      </c>
      <c r="L4064" s="18" t="s">
        <v>10232</v>
      </c>
      <c r="N4064" s="20">
        <v>45322</v>
      </c>
      <c r="O4064" s="18" t="s">
        <v>15547</v>
      </c>
      <c r="P4064" s="18" t="s">
        <v>15546</v>
      </c>
      <c r="Q4064" s="18" t="s">
        <v>15493</v>
      </c>
      <c r="R4064" s="18">
        <v>0.85</v>
      </c>
      <c r="T4064" s="18">
        <v>0</v>
      </c>
      <c r="U4064" s="18">
        <v>0</v>
      </c>
    </row>
    <row r="4065" spans="2:21" x14ac:dyDescent="0.4">
      <c r="B4065" s="18" t="s">
        <v>5957</v>
      </c>
      <c r="C4065" s="18" t="s">
        <v>5910</v>
      </c>
      <c r="D4065" s="18" t="s">
        <v>10854</v>
      </c>
      <c r="E4065" s="19" t="s">
        <v>563</v>
      </c>
      <c r="F4065" s="18" t="s">
        <v>6100</v>
      </c>
      <c r="G4065" s="18" t="s">
        <v>29</v>
      </c>
      <c r="H4065" s="18" t="s">
        <v>5936</v>
      </c>
      <c r="I4065" s="19" t="s">
        <v>15465</v>
      </c>
      <c r="J4065" s="18" t="s">
        <v>5923</v>
      </c>
      <c r="K4065" s="18" t="s">
        <v>15544</v>
      </c>
      <c r="L4065" s="18" t="s">
        <v>10232</v>
      </c>
      <c r="N4065" s="20">
        <v>45322</v>
      </c>
      <c r="O4065" s="18" t="s">
        <v>15545</v>
      </c>
      <c r="P4065" s="18" t="s">
        <v>15544</v>
      </c>
      <c r="Q4065" s="18" t="s">
        <v>15493</v>
      </c>
      <c r="R4065" s="18">
        <v>0.85</v>
      </c>
      <c r="T4065" s="18">
        <v>0</v>
      </c>
      <c r="U4065" s="18">
        <v>0</v>
      </c>
    </row>
    <row r="4066" spans="2:21" x14ac:dyDescent="0.4">
      <c r="B4066" s="18" t="s">
        <v>5957</v>
      </c>
      <c r="C4066" s="18" t="s">
        <v>5910</v>
      </c>
      <c r="D4066" s="18" t="s">
        <v>10854</v>
      </c>
      <c r="E4066" s="19" t="s">
        <v>563</v>
      </c>
      <c r="F4066" s="18" t="s">
        <v>6100</v>
      </c>
      <c r="G4066" s="18" t="s">
        <v>522</v>
      </c>
      <c r="H4066" s="18" t="s">
        <v>9525</v>
      </c>
      <c r="I4066" s="19" t="s">
        <v>9526</v>
      </c>
      <c r="J4066" s="18" t="s">
        <v>5899</v>
      </c>
      <c r="K4066" s="18" t="s">
        <v>15634</v>
      </c>
      <c r="L4066" s="18" t="s">
        <v>10232</v>
      </c>
      <c r="N4066" s="20">
        <v>45322</v>
      </c>
      <c r="O4066" s="18" t="s">
        <v>15635</v>
      </c>
      <c r="P4066" s="18" t="s">
        <v>15634</v>
      </c>
      <c r="Q4066" s="18" t="s">
        <v>15493</v>
      </c>
      <c r="T4066" s="18">
        <v>0</v>
      </c>
      <c r="U4066" s="18">
        <v>0</v>
      </c>
    </row>
    <row r="4067" spans="2:21" x14ac:dyDescent="0.4">
      <c r="B4067" s="18" t="s">
        <v>5957</v>
      </c>
      <c r="C4067" s="18" t="s">
        <v>5910</v>
      </c>
      <c r="D4067" s="18" t="s">
        <v>10854</v>
      </c>
      <c r="E4067" s="19" t="s">
        <v>563</v>
      </c>
      <c r="F4067" s="18" t="s">
        <v>6100</v>
      </c>
      <c r="G4067" s="18" t="s">
        <v>522</v>
      </c>
      <c r="H4067" s="18" t="s">
        <v>9525</v>
      </c>
      <c r="I4067" s="19" t="s">
        <v>9526</v>
      </c>
      <c r="J4067" s="18" t="s">
        <v>5904</v>
      </c>
      <c r="K4067" s="18" t="s">
        <v>15632</v>
      </c>
      <c r="L4067" s="18" t="s">
        <v>10232</v>
      </c>
      <c r="N4067" s="20">
        <v>45322</v>
      </c>
      <c r="O4067" s="18" t="s">
        <v>15633</v>
      </c>
      <c r="P4067" s="18" t="s">
        <v>15632</v>
      </c>
      <c r="Q4067" s="18" t="s">
        <v>15493</v>
      </c>
      <c r="T4067" s="18">
        <v>0</v>
      </c>
      <c r="U4067" s="18">
        <v>0</v>
      </c>
    </row>
    <row r="4068" spans="2:21" x14ac:dyDescent="0.4">
      <c r="B4068" s="18" t="s">
        <v>5957</v>
      </c>
      <c r="C4068" s="18" t="s">
        <v>5910</v>
      </c>
      <c r="D4068" s="18" t="s">
        <v>10854</v>
      </c>
      <c r="E4068" s="19" t="s">
        <v>563</v>
      </c>
      <c r="F4068" s="18" t="s">
        <v>6100</v>
      </c>
      <c r="G4068" s="18" t="s">
        <v>522</v>
      </c>
      <c r="H4068" s="18" t="s">
        <v>9525</v>
      </c>
      <c r="I4068" s="19" t="s">
        <v>9526</v>
      </c>
      <c r="J4068" s="18" t="s">
        <v>5843</v>
      </c>
      <c r="K4068" s="18" t="s">
        <v>15630</v>
      </c>
      <c r="L4068" s="18" t="s">
        <v>10232</v>
      </c>
      <c r="N4068" s="20">
        <v>45322</v>
      </c>
      <c r="O4068" s="18" t="s">
        <v>15631</v>
      </c>
      <c r="P4068" s="18" t="s">
        <v>15630</v>
      </c>
      <c r="Q4068" s="18" t="s">
        <v>15493</v>
      </c>
      <c r="T4068" s="18">
        <v>0</v>
      </c>
      <c r="U4068" s="18">
        <v>0</v>
      </c>
    </row>
    <row r="4069" spans="2:21" x14ac:dyDescent="0.4">
      <c r="B4069" s="18" t="s">
        <v>5957</v>
      </c>
      <c r="C4069" s="18" t="s">
        <v>5910</v>
      </c>
      <c r="D4069" s="18" t="s">
        <v>10854</v>
      </c>
      <c r="E4069" s="19" t="s">
        <v>553</v>
      </c>
      <c r="F4069" s="18" t="s">
        <v>6100</v>
      </c>
      <c r="G4069" s="18" t="s">
        <v>29</v>
      </c>
      <c r="H4069" s="18" t="s">
        <v>5936</v>
      </c>
      <c r="I4069" s="19" t="s">
        <v>5915</v>
      </c>
      <c r="J4069" s="18" t="s">
        <v>5899</v>
      </c>
      <c r="K4069" s="18" t="s">
        <v>10958</v>
      </c>
      <c r="L4069" s="18" t="s">
        <v>10232</v>
      </c>
      <c r="N4069" s="20">
        <v>45322</v>
      </c>
      <c r="O4069" s="18" t="s">
        <v>10959</v>
      </c>
      <c r="P4069" s="18" t="s">
        <v>10958</v>
      </c>
      <c r="Q4069" s="18" t="s">
        <v>10901</v>
      </c>
      <c r="R4069" s="18">
        <v>0.92</v>
      </c>
      <c r="T4069" s="18">
        <v>0</v>
      </c>
      <c r="U4069" s="18">
        <v>0</v>
      </c>
    </row>
    <row r="4070" spans="2:21" x14ac:dyDescent="0.4">
      <c r="B4070" s="18" t="s">
        <v>5957</v>
      </c>
      <c r="C4070" s="18" t="s">
        <v>5910</v>
      </c>
      <c r="D4070" s="18" t="s">
        <v>10854</v>
      </c>
      <c r="E4070" s="19" t="s">
        <v>553</v>
      </c>
      <c r="F4070" s="18" t="s">
        <v>6100</v>
      </c>
      <c r="G4070" s="18" t="s">
        <v>29</v>
      </c>
      <c r="H4070" s="18" t="s">
        <v>5936</v>
      </c>
      <c r="I4070" s="19" t="s">
        <v>5915</v>
      </c>
      <c r="J4070" s="18" t="s">
        <v>5904</v>
      </c>
      <c r="K4070" s="18" t="s">
        <v>10956</v>
      </c>
      <c r="L4070" s="18" t="s">
        <v>10232</v>
      </c>
      <c r="N4070" s="20">
        <v>45322</v>
      </c>
      <c r="O4070" s="18" t="s">
        <v>10957</v>
      </c>
      <c r="P4070" s="18" t="s">
        <v>10956</v>
      </c>
      <c r="Q4070" s="18" t="s">
        <v>10901</v>
      </c>
      <c r="R4070" s="18">
        <v>0.92</v>
      </c>
      <c r="T4070" s="18">
        <v>0</v>
      </c>
      <c r="U4070" s="18">
        <v>0</v>
      </c>
    </row>
    <row r="4071" spans="2:21" x14ac:dyDescent="0.4">
      <c r="B4071" s="18" t="s">
        <v>5957</v>
      </c>
      <c r="C4071" s="18" t="s">
        <v>5910</v>
      </c>
      <c r="D4071" s="18" t="s">
        <v>10854</v>
      </c>
      <c r="E4071" s="19" t="s">
        <v>553</v>
      </c>
      <c r="F4071" s="18" t="s">
        <v>6100</v>
      </c>
      <c r="G4071" s="18" t="s">
        <v>29</v>
      </c>
      <c r="H4071" s="18" t="s">
        <v>5936</v>
      </c>
      <c r="I4071" s="19" t="s">
        <v>5915</v>
      </c>
      <c r="J4071" s="18" t="s">
        <v>5843</v>
      </c>
      <c r="K4071" s="18" t="s">
        <v>10954</v>
      </c>
      <c r="L4071" s="18" t="s">
        <v>10232</v>
      </c>
      <c r="N4071" s="20">
        <v>45322</v>
      </c>
      <c r="O4071" s="18" t="s">
        <v>10955</v>
      </c>
      <c r="P4071" s="18" t="s">
        <v>10954</v>
      </c>
      <c r="Q4071" s="18" t="s">
        <v>10901</v>
      </c>
      <c r="R4071" s="18">
        <v>0.92</v>
      </c>
      <c r="T4071" s="18">
        <v>0</v>
      </c>
      <c r="U4071" s="18">
        <v>0</v>
      </c>
    </row>
    <row r="4072" spans="2:21" x14ac:dyDescent="0.4">
      <c r="B4072" s="18" t="s">
        <v>5957</v>
      </c>
      <c r="C4072" s="18" t="s">
        <v>5910</v>
      </c>
      <c r="D4072" s="18" t="s">
        <v>10854</v>
      </c>
      <c r="E4072" s="19" t="s">
        <v>553</v>
      </c>
      <c r="F4072" s="18" t="s">
        <v>6100</v>
      </c>
      <c r="G4072" s="18" t="s">
        <v>29</v>
      </c>
      <c r="H4072" s="18" t="s">
        <v>5936</v>
      </c>
      <c r="I4072" s="19" t="s">
        <v>5915</v>
      </c>
      <c r="J4072" s="18" t="s">
        <v>5923</v>
      </c>
      <c r="K4072" s="18" t="s">
        <v>10952</v>
      </c>
      <c r="L4072" s="18" t="s">
        <v>10232</v>
      </c>
      <c r="N4072" s="20">
        <v>45322</v>
      </c>
      <c r="O4072" s="18" t="s">
        <v>10953</v>
      </c>
      <c r="P4072" s="18" t="s">
        <v>10952</v>
      </c>
      <c r="Q4072" s="18" t="s">
        <v>10901</v>
      </c>
      <c r="R4072" s="18">
        <v>0.92</v>
      </c>
      <c r="T4072" s="18">
        <v>0</v>
      </c>
      <c r="U4072" s="18">
        <v>0</v>
      </c>
    </row>
    <row r="4073" spans="2:21" x14ac:dyDescent="0.4">
      <c r="B4073" s="18" t="s">
        <v>5957</v>
      </c>
      <c r="C4073" s="18" t="s">
        <v>5910</v>
      </c>
      <c r="D4073" s="18" t="s">
        <v>10854</v>
      </c>
      <c r="E4073" s="19" t="s">
        <v>553</v>
      </c>
      <c r="F4073" s="18" t="s">
        <v>6100</v>
      </c>
      <c r="G4073" s="18" t="s">
        <v>522</v>
      </c>
      <c r="H4073" s="18" t="s">
        <v>9525</v>
      </c>
      <c r="I4073" s="19" t="s">
        <v>9526</v>
      </c>
      <c r="J4073" s="18" t="s">
        <v>5899</v>
      </c>
      <c r="K4073" s="18" t="s">
        <v>11307</v>
      </c>
      <c r="L4073" s="18" t="s">
        <v>10232</v>
      </c>
      <c r="N4073" s="20">
        <v>45322</v>
      </c>
      <c r="O4073" s="18" t="s">
        <v>11308</v>
      </c>
      <c r="P4073" s="18" t="s">
        <v>11307</v>
      </c>
      <c r="Q4073" s="18" t="s">
        <v>10901</v>
      </c>
      <c r="T4073" s="18">
        <v>0</v>
      </c>
      <c r="U4073" s="18">
        <v>0</v>
      </c>
    </row>
    <row r="4074" spans="2:21" x14ac:dyDescent="0.4">
      <c r="B4074" s="18" t="s">
        <v>5957</v>
      </c>
      <c r="C4074" s="18" t="s">
        <v>5910</v>
      </c>
      <c r="D4074" s="18" t="s">
        <v>10854</v>
      </c>
      <c r="E4074" s="19" t="s">
        <v>553</v>
      </c>
      <c r="F4074" s="18" t="s">
        <v>6100</v>
      </c>
      <c r="G4074" s="18" t="s">
        <v>522</v>
      </c>
      <c r="H4074" s="18" t="s">
        <v>9525</v>
      </c>
      <c r="I4074" s="19" t="s">
        <v>9526</v>
      </c>
      <c r="J4074" s="18" t="s">
        <v>5904</v>
      </c>
      <c r="K4074" s="18" t="s">
        <v>11305</v>
      </c>
      <c r="L4074" s="18" t="s">
        <v>10232</v>
      </c>
      <c r="N4074" s="20">
        <v>45322</v>
      </c>
      <c r="O4074" s="18" t="s">
        <v>11306</v>
      </c>
      <c r="P4074" s="18" t="s">
        <v>11305</v>
      </c>
      <c r="Q4074" s="18" t="s">
        <v>10901</v>
      </c>
      <c r="T4074" s="18">
        <v>0</v>
      </c>
      <c r="U4074" s="18">
        <v>0</v>
      </c>
    </row>
    <row r="4075" spans="2:21" x14ac:dyDescent="0.4">
      <c r="B4075" s="18" t="s">
        <v>5957</v>
      </c>
      <c r="C4075" s="18" t="s">
        <v>5910</v>
      </c>
      <c r="D4075" s="18" t="s">
        <v>10854</v>
      </c>
      <c r="E4075" s="19" t="s">
        <v>553</v>
      </c>
      <c r="F4075" s="18" t="s">
        <v>6100</v>
      </c>
      <c r="G4075" s="18" t="s">
        <v>522</v>
      </c>
      <c r="H4075" s="18" t="s">
        <v>9525</v>
      </c>
      <c r="I4075" s="19" t="s">
        <v>9526</v>
      </c>
      <c r="J4075" s="18" t="s">
        <v>5843</v>
      </c>
      <c r="K4075" s="18" t="s">
        <v>11303</v>
      </c>
      <c r="L4075" s="18" t="s">
        <v>10232</v>
      </c>
      <c r="N4075" s="20">
        <v>45322</v>
      </c>
      <c r="O4075" s="18" t="s">
        <v>11304</v>
      </c>
      <c r="P4075" s="18" t="s">
        <v>11303</v>
      </c>
      <c r="Q4075" s="18" t="s">
        <v>10901</v>
      </c>
      <c r="T4075" s="18">
        <v>0</v>
      </c>
      <c r="U4075" s="18">
        <v>0</v>
      </c>
    </row>
    <row r="4076" spans="2:21" x14ac:dyDescent="0.4">
      <c r="B4076" s="18" t="s">
        <v>5957</v>
      </c>
      <c r="C4076" s="18" t="s">
        <v>5910</v>
      </c>
      <c r="D4076" s="18" t="s">
        <v>10854</v>
      </c>
      <c r="E4076" s="19" t="s">
        <v>11026</v>
      </c>
      <c r="F4076" s="18" t="s">
        <v>5935</v>
      </c>
      <c r="G4076" s="18" t="s">
        <v>926</v>
      </c>
      <c r="H4076" s="18" t="s">
        <v>6145</v>
      </c>
      <c r="I4076" s="19" t="s">
        <v>6126</v>
      </c>
      <c r="J4076" s="18" t="s">
        <v>5899</v>
      </c>
      <c r="K4076" s="18" t="s">
        <v>11111</v>
      </c>
      <c r="L4076" s="18" t="s">
        <v>10232</v>
      </c>
      <c r="N4076" s="20">
        <v>45322</v>
      </c>
      <c r="O4076" s="18" t="s">
        <v>11112</v>
      </c>
      <c r="P4076" s="18" t="s">
        <v>11111</v>
      </c>
      <c r="Q4076" s="18" t="s">
        <v>11029</v>
      </c>
      <c r="R4076" s="18">
        <v>1.2</v>
      </c>
      <c r="T4076" s="18">
        <v>0</v>
      </c>
      <c r="U4076" s="18">
        <v>0</v>
      </c>
    </row>
    <row r="4077" spans="2:21" x14ac:dyDescent="0.4">
      <c r="B4077" s="18" t="s">
        <v>5957</v>
      </c>
      <c r="C4077" s="18" t="s">
        <v>5910</v>
      </c>
      <c r="D4077" s="18" t="s">
        <v>10854</v>
      </c>
      <c r="E4077" s="19" t="s">
        <v>11026</v>
      </c>
      <c r="F4077" s="18" t="s">
        <v>5935</v>
      </c>
      <c r="G4077" s="18" t="s">
        <v>926</v>
      </c>
      <c r="H4077" s="18" t="s">
        <v>6145</v>
      </c>
      <c r="I4077" s="19" t="s">
        <v>6126</v>
      </c>
      <c r="J4077" s="18" t="s">
        <v>5904</v>
      </c>
      <c r="K4077" s="18" t="s">
        <v>11109</v>
      </c>
      <c r="L4077" s="18" t="s">
        <v>10232</v>
      </c>
      <c r="N4077" s="20">
        <v>45322</v>
      </c>
      <c r="O4077" s="18" t="s">
        <v>11110</v>
      </c>
      <c r="P4077" s="18" t="s">
        <v>11109</v>
      </c>
      <c r="Q4077" s="18" t="s">
        <v>11029</v>
      </c>
      <c r="R4077" s="18">
        <v>1.2</v>
      </c>
      <c r="T4077" s="18">
        <v>0</v>
      </c>
      <c r="U4077" s="18">
        <v>0</v>
      </c>
    </row>
    <row r="4078" spans="2:21" x14ac:dyDescent="0.4">
      <c r="B4078" s="18" t="s">
        <v>5957</v>
      </c>
      <c r="C4078" s="18" t="s">
        <v>5910</v>
      </c>
      <c r="D4078" s="18" t="s">
        <v>10854</v>
      </c>
      <c r="E4078" s="19" t="s">
        <v>11026</v>
      </c>
      <c r="F4078" s="18" t="s">
        <v>5935</v>
      </c>
      <c r="G4078" s="18" t="s">
        <v>926</v>
      </c>
      <c r="H4078" s="18" t="s">
        <v>6145</v>
      </c>
      <c r="I4078" s="19" t="s">
        <v>6126</v>
      </c>
      <c r="J4078" s="18" t="s">
        <v>5843</v>
      </c>
      <c r="K4078" s="18" t="s">
        <v>11107</v>
      </c>
      <c r="L4078" s="18" t="s">
        <v>10232</v>
      </c>
      <c r="N4078" s="20">
        <v>45322</v>
      </c>
      <c r="O4078" s="18" t="s">
        <v>11108</v>
      </c>
      <c r="P4078" s="18" t="s">
        <v>11107</v>
      </c>
      <c r="Q4078" s="18" t="s">
        <v>11029</v>
      </c>
      <c r="R4078" s="18">
        <v>1.2</v>
      </c>
      <c r="T4078" s="18">
        <v>0</v>
      </c>
      <c r="U4078" s="18">
        <v>0</v>
      </c>
    </row>
    <row r="4079" spans="2:21" x14ac:dyDescent="0.4">
      <c r="B4079" s="18" t="s">
        <v>5957</v>
      </c>
      <c r="C4079" s="18" t="s">
        <v>5910</v>
      </c>
      <c r="D4079" s="18" t="s">
        <v>10854</v>
      </c>
      <c r="E4079" s="19" t="s">
        <v>11026</v>
      </c>
      <c r="F4079" s="18" t="s">
        <v>5935</v>
      </c>
      <c r="G4079" s="18" t="s">
        <v>926</v>
      </c>
      <c r="H4079" s="18" t="s">
        <v>6145</v>
      </c>
      <c r="I4079" s="19" t="s">
        <v>6126</v>
      </c>
      <c r="J4079" s="18" t="s">
        <v>5923</v>
      </c>
      <c r="K4079" s="18" t="s">
        <v>11105</v>
      </c>
      <c r="L4079" s="18" t="s">
        <v>10232</v>
      </c>
      <c r="N4079" s="20">
        <v>45322</v>
      </c>
      <c r="O4079" s="18" t="s">
        <v>11106</v>
      </c>
      <c r="P4079" s="18" t="s">
        <v>11105</v>
      </c>
      <c r="Q4079" s="18" t="s">
        <v>11029</v>
      </c>
      <c r="R4079" s="18">
        <v>1.2</v>
      </c>
      <c r="T4079" s="18">
        <v>0</v>
      </c>
      <c r="U4079" s="18">
        <v>0</v>
      </c>
    </row>
    <row r="4080" spans="2:21" x14ac:dyDescent="0.4">
      <c r="B4080" s="18" t="s">
        <v>5957</v>
      </c>
      <c r="C4080" s="18" t="s">
        <v>5910</v>
      </c>
      <c r="D4080" s="18" t="s">
        <v>10854</v>
      </c>
      <c r="E4080" s="19" t="s">
        <v>11026</v>
      </c>
      <c r="F4080" s="18" t="s">
        <v>5935</v>
      </c>
      <c r="G4080" s="18" t="s">
        <v>522</v>
      </c>
      <c r="H4080" s="18" t="s">
        <v>9525</v>
      </c>
      <c r="I4080" s="19" t="s">
        <v>9526</v>
      </c>
      <c r="J4080" s="18" t="s">
        <v>5899</v>
      </c>
      <c r="K4080" s="18" t="s">
        <v>11439</v>
      </c>
      <c r="L4080" s="18" t="s">
        <v>10232</v>
      </c>
      <c r="N4080" s="20">
        <v>45322</v>
      </c>
      <c r="O4080" s="18" t="s">
        <v>11440</v>
      </c>
      <c r="P4080" s="18" t="s">
        <v>11439</v>
      </c>
      <c r="Q4080" s="18" t="s">
        <v>11029</v>
      </c>
      <c r="T4080" s="18">
        <v>0</v>
      </c>
      <c r="U4080" s="18">
        <v>0</v>
      </c>
    </row>
    <row r="4081" spans="2:21" x14ac:dyDescent="0.4">
      <c r="B4081" s="18" t="s">
        <v>5957</v>
      </c>
      <c r="C4081" s="18" t="s">
        <v>5910</v>
      </c>
      <c r="D4081" s="18" t="s">
        <v>10854</v>
      </c>
      <c r="E4081" s="19" t="s">
        <v>11026</v>
      </c>
      <c r="F4081" s="18" t="s">
        <v>5935</v>
      </c>
      <c r="G4081" s="18" t="s">
        <v>522</v>
      </c>
      <c r="H4081" s="18" t="s">
        <v>9525</v>
      </c>
      <c r="I4081" s="19" t="s">
        <v>9526</v>
      </c>
      <c r="J4081" s="18" t="s">
        <v>5904</v>
      </c>
      <c r="K4081" s="18" t="s">
        <v>11437</v>
      </c>
      <c r="L4081" s="18" t="s">
        <v>10232</v>
      </c>
      <c r="N4081" s="20">
        <v>45322</v>
      </c>
      <c r="O4081" s="18" t="s">
        <v>11438</v>
      </c>
      <c r="P4081" s="18" t="s">
        <v>11437</v>
      </c>
      <c r="Q4081" s="18" t="s">
        <v>11029</v>
      </c>
      <c r="T4081" s="18">
        <v>0</v>
      </c>
      <c r="U4081" s="18">
        <v>0</v>
      </c>
    </row>
    <row r="4082" spans="2:21" x14ac:dyDescent="0.4">
      <c r="B4082" s="18" t="s">
        <v>5957</v>
      </c>
      <c r="C4082" s="18" t="s">
        <v>5910</v>
      </c>
      <c r="D4082" s="18" t="s">
        <v>10854</v>
      </c>
      <c r="E4082" s="19" t="s">
        <v>11026</v>
      </c>
      <c r="F4082" s="18" t="s">
        <v>5935</v>
      </c>
      <c r="G4082" s="18" t="s">
        <v>522</v>
      </c>
      <c r="H4082" s="18" t="s">
        <v>9525</v>
      </c>
      <c r="I4082" s="19" t="s">
        <v>9526</v>
      </c>
      <c r="J4082" s="18" t="s">
        <v>5843</v>
      </c>
      <c r="K4082" s="18" t="s">
        <v>11435</v>
      </c>
      <c r="L4082" s="18" t="s">
        <v>10232</v>
      </c>
      <c r="N4082" s="20">
        <v>45322</v>
      </c>
      <c r="O4082" s="18" t="s">
        <v>11436</v>
      </c>
      <c r="P4082" s="18" t="s">
        <v>11435</v>
      </c>
      <c r="Q4082" s="18" t="s">
        <v>11029</v>
      </c>
      <c r="T4082" s="18">
        <v>0</v>
      </c>
      <c r="U4082" s="18">
        <v>0</v>
      </c>
    </row>
    <row r="4083" spans="2:21" x14ac:dyDescent="0.4">
      <c r="B4083" s="18" t="s">
        <v>5957</v>
      </c>
      <c r="C4083" s="18" t="s">
        <v>5910</v>
      </c>
      <c r="D4083" s="18" t="s">
        <v>10854</v>
      </c>
      <c r="E4083" s="19" t="s">
        <v>570</v>
      </c>
      <c r="F4083" s="18" t="s">
        <v>6100</v>
      </c>
      <c r="G4083" s="18" t="s">
        <v>926</v>
      </c>
      <c r="H4083" s="18" t="s">
        <v>6145</v>
      </c>
      <c r="I4083" s="19" t="s">
        <v>6126</v>
      </c>
      <c r="J4083" s="18" t="s">
        <v>5899</v>
      </c>
      <c r="K4083" s="18" t="s">
        <v>11119</v>
      </c>
      <c r="L4083" s="18" t="s">
        <v>10232</v>
      </c>
      <c r="N4083" s="20">
        <v>45322</v>
      </c>
      <c r="O4083" s="18" t="s">
        <v>11120</v>
      </c>
      <c r="P4083" s="18" t="s">
        <v>11119</v>
      </c>
      <c r="Q4083" s="18" t="s">
        <v>11038</v>
      </c>
      <c r="R4083" s="18">
        <v>1.2</v>
      </c>
      <c r="T4083" s="18">
        <v>0</v>
      </c>
      <c r="U4083" s="18">
        <v>0</v>
      </c>
    </row>
    <row r="4084" spans="2:21" x14ac:dyDescent="0.4">
      <c r="B4084" s="18" t="s">
        <v>5957</v>
      </c>
      <c r="C4084" s="18" t="s">
        <v>5910</v>
      </c>
      <c r="D4084" s="18" t="s">
        <v>10854</v>
      </c>
      <c r="E4084" s="19" t="s">
        <v>570</v>
      </c>
      <c r="F4084" s="18" t="s">
        <v>6100</v>
      </c>
      <c r="G4084" s="18" t="s">
        <v>926</v>
      </c>
      <c r="H4084" s="18" t="s">
        <v>6145</v>
      </c>
      <c r="I4084" s="19" t="s">
        <v>6126</v>
      </c>
      <c r="J4084" s="18" t="s">
        <v>5904</v>
      </c>
      <c r="K4084" s="18" t="s">
        <v>11117</v>
      </c>
      <c r="L4084" s="18" t="s">
        <v>10232</v>
      </c>
      <c r="N4084" s="20">
        <v>45322</v>
      </c>
      <c r="O4084" s="18" t="s">
        <v>11118</v>
      </c>
      <c r="P4084" s="18" t="s">
        <v>11117</v>
      </c>
      <c r="Q4084" s="18" t="s">
        <v>11038</v>
      </c>
      <c r="R4084" s="18">
        <v>1.2</v>
      </c>
      <c r="T4084" s="18">
        <v>0</v>
      </c>
      <c r="U4084" s="18">
        <v>0</v>
      </c>
    </row>
    <row r="4085" spans="2:21" x14ac:dyDescent="0.4">
      <c r="B4085" s="18" t="s">
        <v>5957</v>
      </c>
      <c r="C4085" s="18" t="s">
        <v>5910</v>
      </c>
      <c r="D4085" s="18" t="s">
        <v>10854</v>
      </c>
      <c r="E4085" s="19" t="s">
        <v>570</v>
      </c>
      <c r="F4085" s="18" t="s">
        <v>6100</v>
      </c>
      <c r="G4085" s="18" t="s">
        <v>926</v>
      </c>
      <c r="H4085" s="18" t="s">
        <v>6145</v>
      </c>
      <c r="I4085" s="19" t="s">
        <v>6126</v>
      </c>
      <c r="J4085" s="18" t="s">
        <v>5843</v>
      </c>
      <c r="K4085" s="18" t="s">
        <v>11115</v>
      </c>
      <c r="L4085" s="18" t="s">
        <v>10232</v>
      </c>
      <c r="N4085" s="20">
        <v>45322</v>
      </c>
      <c r="O4085" s="18" t="s">
        <v>11116</v>
      </c>
      <c r="P4085" s="18" t="s">
        <v>11115</v>
      </c>
      <c r="Q4085" s="18" t="s">
        <v>11038</v>
      </c>
      <c r="R4085" s="18">
        <v>1.2</v>
      </c>
      <c r="T4085" s="18">
        <v>0</v>
      </c>
      <c r="U4085" s="18">
        <v>0</v>
      </c>
    </row>
    <row r="4086" spans="2:21" x14ac:dyDescent="0.4">
      <c r="B4086" s="18" t="s">
        <v>5957</v>
      </c>
      <c r="C4086" s="18" t="s">
        <v>5910</v>
      </c>
      <c r="D4086" s="18" t="s">
        <v>10854</v>
      </c>
      <c r="E4086" s="19" t="s">
        <v>570</v>
      </c>
      <c r="F4086" s="18" t="s">
        <v>6100</v>
      </c>
      <c r="G4086" s="18" t="s">
        <v>926</v>
      </c>
      <c r="H4086" s="18" t="s">
        <v>6145</v>
      </c>
      <c r="I4086" s="19" t="s">
        <v>6126</v>
      </c>
      <c r="J4086" s="18" t="s">
        <v>5923</v>
      </c>
      <c r="K4086" s="18" t="s">
        <v>11113</v>
      </c>
      <c r="L4086" s="18" t="s">
        <v>10232</v>
      </c>
      <c r="N4086" s="20">
        <v>45322</v>
      </c>
      <c r="O4086" s="18" t="s">
        <v>11114</v>
      </c>
      <c r="P4086" s="18" t="s">
        <v>11113</v>
      </c>
      <c r="Q4086" s="18" t="s">
        <v>11038</v>
      </c>
      <c r="R4086" s="18">
        <v>1.2</v>
      </c>
      <c r="T4086" s="18">
        <v>0</v>
      </c>
      <c r="U4086" s="18">
        <v>0</v>
      </c>
    </row>
    <row r="4087" spans="2:21" x14ac:dyDescent="0.4">
      <c r="B4087" s="18" t="s">
        <v>5957</v>
      </c>
      <c r="C4087" s="18" t="s">
        <v>5910</v>
      </c>
      <c r="D4087" s="18" t="s">
        <v>10854</v>
      </c>
      <c r="E4087" s="19" t="s">
        <v>570</v>
      </c>
      <c r="F4087" s="18" t="s">
        <v>6100</v>
      </c>
      <c r="G4087" s="18" t="s">
        <v>522</v>
      </c>
      <c r="H4087" s="18" t="s">
        <v>9525</v>
      </c>
      <c r="I4087" s="19" t="s">
        <v>9526</v>
      </c>
      <c r="J4087" s="18" t="s">
        <v>5899</v>
      </c>
      <c r="K4087" s="18" t="s">
        <v>11445</v>
      </c>
      <c r="L4087" s="18" t="s">
        <v>10232</v>
      </c>
      <c r="N4087" s="20">
        <v>45322</v>
      </c>
      <c r="O4087" s="18" t="s">
        <v>11446</v>
      </c>
      <c r="P4087" s="18" t="s">
        <v>11445</v>
      </c>
      <c r="Q4087" s="18" t="s">
        <v>11038</v>
      </c>
      <c r="T4087" s="18">
        <v>0</v>
      </c>
      <c r="U4087" s="18">
        <v>0</v>
      </c>
    </row>
    <row r="4088" spans="2:21" x14ac:dyDescent="0.4">
      <c r="B4088" s="18" t="s">
        <v>5957</v>
      </c>
      <c r="C4088" s="18" t="s">
        <v>5910</v>
      </c>
      <c r="D4088" s="18" t="s">
        <v>10854</v>
      </c>
      <c r="E4088" s="19" t="s">
        <v>570</v>
      </c>
      <c r="F4088" s="18" t="s">
        <v>6100</v>
      </c>
      <c r="G4088" s="18" t="s">
        <v>522</v>
      </c>
      <c r="H4088" s="18" t="s">
        <v>9525</v>
      </c>
      <c r="I4088" s="19" t="s">
        <v>9526</v>
      </c>
      <c r="J4088" s="18" t="s">
        <v>5904</v>
      </c>
      <c r="K4088" s="18" t="s">
        <v>11443</v>
      </c>
      <c r="L4088" s="18" t="s">
        <v>10232</v>
      </c>
      <c r="N4088" s="20">
        <v>45322</v>
      </c>
      <c r="O4088" s="18" t="s">
        <v>11444</v>
      </c>
      <c r="P4088" s="18" t="s">
        <v>11443</v>
      </c>
      <c r="Q4088" s="18" t="s">
        <v>11038</v>
      </c>
      <c r="T4088" s="18">
        <v>0</v>
      </c>
      <c r="U4088" s="18">
        <v>0</v>
      </c>
    </row>
    <row r="4089" spans="2:21" x14ac:dyDescent="0.4">
      <c r="B4089" s="18" t="s">
        <v>5957</v>
      </c>
      <c r="C4089" s="18" t="s">
        <v>5910</v>
      </c>
      <c r="D4089" s="18" t="s">
        <v>10854</v>
      </c>
      <c r="E4089" s="19" t="s">
        <v>570</v>
      </c>
      <c r="F4089" s="18" t="s">
        <v>6100</v>
      </c>
      <c r="G4089" s="18" t="s">
        <v>522</v>
      </c>
      <c r="H4089" s="18" t="s">
        <v>9525</v>
      </c>
      <c r="I4089" s="19" t="s">
        <v>9526</v>
      </c>
      <c r="J4089" s="18" t="s">
        <v>5843</v>
      </c>
      <c r="K4089" s="18" t="s">
        <v>11441</v>
      </c>
      <c r="L4089" s="18" t="s">
        <v>10232</v>
      </c>
      <c r="N4089" s="20">
        <v>45322</v>
      </c>
      <c r="O4089" s="18" t="s">
        <v>11442</v>
      </c>
      <c r="P4089" s="18" t="s">
        <v>11441</v>
      </c>
      <c r="Q4089" s="18" t="s">
        <v>11038</v>
      </c>
      <c r="T4089" s="18">
        <v>0</v>
      </c>
      <c r="U4089" s="18">
        <v>0</v>
      </c>
    </row>
    <row r="4090" spans="2:21" x14ac:dyDescent="0.4">
      <c r="B4090" s="18" t="s">
        <v>5957</v>
      </c>
      <c r="C4090" s="18" t="s">
        <v>5910</v>
      </c>
      <c r="D4090" s="18" t="s">
        <v>10361</v>
      </c>
      <c r="E4090" s="19" t="s">
        <v>10362</v>
      </c>
      <c r="F4090" s="18" t="s">
        <v>5935</v>
      </c>
      <c r="G4090" s="18" t="s">
        <v>703</v>
      </c>
      <c r="H4090" s="18" t="s">
        <v>6466</v>
      </c>
      <c r="I4090" s="19" t="s">
        <v>6126</v>
      </c>
      <c r="J4090" s="18" t="s">
        <v>5899</v>
      </c>
      <c r="K4090" s="18" t="s">
        <v>10374</v>
      </c>
      <c r="L4090" s="18" t="s">
        <v>10232</v>
      </c>
      <c r="N4090" s="20">
        <v>45322</v>
      </c>
      <c r="O4090" s="18" t="s">
        <v>10375</v>
      </c>
      <c r="P4090" s="18" t="s">
        <v>10374</v>
      </c>
      <c r="Q4090" s="18" t="s">
        <v>10365</v>
      </c>
      <c r="R4090" s="18">
        <v>1.2</v>
      </c>
      <c r="T4090" s="18">
        <v>0</v>
      </c>
      <c r="U4090" s="18">
        <v>0</v>
      </c>
    </row>
    <row r="4091" spans="2:21" x14ac:dyDescent="0.4">
      <c r="B4091" s="18" t="s">
        <v>5957</v>
      </c>
      <c r="C4091" s="18" t="s">
        <v>5910</v>
      </c>
      <c r="D4091" s="18" t="s">
        <v>10361</v>
      </c>
      <c r="E4091" s="19" t="s">
        <v>10362</v>
      </c>
      <c r="F4091" s="18" t="s">
        <v>5935</v>
      </c>
      <c r="G4091" s="18" t="s">
        <v>703</v>
      </c>
      <c r="H4091" s="18" t="s">
        <v>6466</v>
      </c>
      <c r="I4091" s="19" t="s">
        <v>6126</v>
      </c>
      <c r="J4091" s="18" t="s">
        <v>5904</v>
      </c>
      <c r="K4091" s="18" t="s">
        <v>10372</v>
      </c>
      <c r="L4091" s="18" t="s">
        <v>10232</v>
      </c>
      <c r="N4091" s="20">
        <v>45322</v>
      </c>
      <c r="O4091" s="18" t="s">
        <v>10373</v>
      </c>
      <c r="P4091" s="18" t="s">
        <v>10372</v>
      </c>
      <c r="Q4091" s="18" t="s">
        <v>10365</v>
      </c>
      <c r="R4091" s="18">
        <v>1.2</v>
      </c>
      <c r="T4091" s="18">
        <v>0</v>
      </c>
      <c r="U4091" s="18">
        <v>0</v>
      </c>
    </row>
    <row r="4092" spans="2:21" x14ac:dyDescent="0.4">
      <c r="B4092" s="18" t="s">
        <v>5957</v>
      </c>
      <c r="C4092" s="18" t="s">
        <v>5910</v>
      </c>
      <c r="D4092" s="18" t="s">
        <v>10361</v>
      </c>
      <c r="E4092" s="19" t="s">
        <v>10362</v>
      </c>
      <c r="F4092" s="18" t="s">
        <v>5935</v>
      </c>
      <c r="G4092" s="18" t="s">
        <v>703</v>
      </c>
      <c r="H4092" s="18" t="s">
        <v>6466</v>
      </c>
      <c r="I4092" s="19" t="s">
        <v>6126</v>
      </c>
      <c r="J4092" s="18" t="s">
        <v>5843</v>
      </c>
      <c r="K4092" s="18" t="s">
        <v>10370</v>
      </c>
      <c r="L4092" s="18" t="s">
        <v>10232</v>
      </c>
      <c r="N4092" s="20">
        <v>45322</v>
      </c>
      <c r="O4092" s="18" t="s">
        <v>10371</v>
      </c>
      <c r="P4092" s="18" t="s">
        <v>10370</v>
      </c>
      <c r="Q4092" s="18" t="s">
        <v>10365</v>
      </c>
      <c r="R4092" s="18">
        <v>1.2</v>
      </c>
      <c r="T4092" s="18">
        <v>0</v>
      </c>
      <c r="U4092" s="18">
        <v>0</v>
      </c>
    </row>
    <row r="4093" spans="2:21" x14ac:dyDescent="0.4">
      <c r="B4093" s="18" t="s">
        <v>5957</v>
      </c>
      <c r="C4093" s="18" t="s">
        <v>5910</v>
      </c>
      <c r="D4093" s="18" t="s">
        <v>10361</v>
      </c>
      <c r="E4093" s="19" t="s">
        <v>10362</v>
      </c>
      <c r="F4093" s="18" t="s">
        <v>5935</v>
      </c>
      <c r="G4093" s="18" t="s">
        <v>522</v>
      </c>
      <c r="H4093" s="18" t="s">
        <v>9525</v>
      </c>
      <c r="I4093" s="19" t="s">
        <v>9526</v>
      </c>
      <c r="J4093" s="18" t="s">
        <v>5899</v>
      </c>
      <c r="K4093" s="18" t="s">
        <v>11271</v>
      </c>
      <c r="L4093" s="18" t="s">
        <v>10232</v>
      </c>
      <c r="M4093" s="19" t="s">
        <v>10377</v>
      </c>
      <c r="N4093" s="20">
        <v>45322</v>
      </c>
      <c r="O4093" s="18" t="s">
        <v>11272</v>
      </c>
      <c r="P4093" s="18" t="s">
        <v>11271</v>
      </c>
      <c r="Q4093" s="18" t="s">
        <v>10365</v>
      </c>
      <c r="T4093" s="18">
        <v>0</v>
      </c>
      <c r="U4093" s="18">
        <v>0</v>
      </c>
    </row>
    <row r="4094" spans="2:21" x14ac:dyDescent="0.4">
      <c r="B4094" s="18" t="s">
        <v>5957</v>
      </c>
      <c r="C4094" s="18" t="s">
        <v>5910</v>
      </c>
      <c r="D4094" s="18" t="s">
        <v>10361</v>
      </c>
      <c r="E4094" s="19" t="s">
        <v>10362</v>
      </c>
      <c r="F4094" s="18" t="s">
        <v>5935</v>
      </c>
      <c r="G4094" s="18" t="s">
        <v>522</v>
      </c>
      <c r="H4094" s="18" t="s">
        <v>9525</v>
      </c>
      <c r="I4094" s="19" t="s">
        <v>9526</v>
      </c>
      <c r="J4094" s="18" t="s">
        <v>5904</v>
      </c>
      <c r="K4094" s="18" t="s">
        <v>11269</v>
      </c>
      <c r="L4094" s="18" t="s">
        <v>10232</v>
      </c>
      <c r="M4094" s="19" t="s">
        <v>10377</v>
      </c>
      <c r="N4094" s="20">
        <v>45322</v>
      </c>
      <c r="O4094" s="18" t="s">
        <v>11270</v>
      </c>
      <c r="P4094" s="18" t="s">
        <v>11269</v>
      </c>
      <c r="Q4094" s="18" t="s">
        <v>10365</v>
      </c>
      <c r="T4094" s="18">
        <v>0</v>
      </c>
      <c r="U4094" s="18">
        <v>0</v>
      </c>
    </row>
    <row r="4095" spans="2:21" x14ac:dyDescent="0.4">
      <c r="B4095" s="18" t="s">
        <v>5957</v>
      </c>
      <c r="C4095" s="18" t="s">
        <v>5910</v>
      </c>
      <c r="D4095" s="18" t="s">
        <v>10361</v>
      </c>
      <c r="E4095" s="19" t="s">
        <v>10362</v>
      </c>
      <c r="F4095" s="18" t="s">
        <v>5935</v>
      </c>
      <c r="G4095" s="18" t="s">
        <v>522</v>
      </c>
      <c r="H4095" s="18" t="s">
        <v>9525</v>
      </c>
      <c r="I4095" s="19" t="s">
        <v>9526</v>
      </c>
      <c r="J4095" s="18" t="s">
        <v>5843</v>
      </c>
      <c r="K4095" s="18" t="s">
        <v>11267</v>
      </c>
      <c r="L4095" s="18" t="s">
        <v>10232</v>
      </c>
      <c r="M4095" s="19" t="s">
        <v>10377</v>
      </c>
      <c r="N4095" s="20">
        <v>45322</v>
      </c>
      <c r="O4095" s="18" t="s">
        <v>11268</v>
      </c>
      <c r="P4095" s="18" t="s">
        <v>11267</v>
      </c>
      <c r="Q4095" s="18" t="s">
        <v>10365</v>
      </c>
      <c r="T4095" s="18">
        <v>0</v>
      </c>
      <c r="U4095" s="18">
        <v>0</v>
      </c>
    </row>
    <row r="4096" spans="2:21" x14ac:dyDescent="0.4">
      <c r="B4096" s="18" t="s">
        <v>5957</v>
      </c>
      <c r="C4096" s="18" t="s">
        <v>5910</v>
      </c>
      <c r="D4096" s="18" t="s">
        <v>10361</v>
      </c>
      <c r="E4096" s="19" t="s">
        <v>10679</v>
      </c>
      <c r="F4096" s="18" t="s">
        <v>5935</v>
      </c>
      <c r="G4096" s="18" t="s">
        <v>275</v>
      </c>
      <c r="H4096" s="18" t="s">
        <v>6302</v>
      </c>
      <c r="I4096" s="19" t="s">
        <v>6406</v>
      </c>
      <c r="J4096" s="18" t="s">
        <v>5899</v>
      </c>
      <c r="K4096" s="18" t="s">
        <v>10732</v>
      </c>
      <c r="L4096" s="18" t="s">
        <v>10232</v>
      </c>
      <c r="M4096" s="19" t="s">
        <v>10377</v>
      </c>
      <c r="N4096" s="20">
        <v>45322</v>
      </c>
      <c r="O4096" s="18" t="s">
        <v>10733</v>
      </c>
      <c r="P4096" s="18" t="s">
        <v>10732</v>
      </c>
      <c r="Q4096" s="18" t="s">
        <v>10682</v>
      </c>
      <c r="R4096" s="18">
        <v>1.5</v>
      </c>
      <c r="T4096" s="18">
        <v>0</v>
      </c>
      <c r="U4096" s="18">
        <v>0</v>
      </c>
    </row>
    <row r="4097" spans="2:21" x14ac:dyDescent="0.4">
      <c r="B4097" s="18" t="s">
        <v>5957</v>
      </c>
      <c r="C4097" s="18" t="s">
        <v>5910</v>
      </c>
      <c r="D4097" s="18" t="s">
        <v>10361</v>
      </c>
      <c r="E4097" s="19" t="s">
        <v>10679</v>
      </c>
      <c r="F4097" s="18" t="s">
        <v>5935</v>
      </c>
      <c r="G4097" s="18" t="s">
        <v>275</v>
      </c>
      <c r="H4097" s="18" t="s">
        <v>6302</v>
      </c>
      <c r="I4097" s="19" t="s">
        <v>6406</v>
      </c>
      <c r="J4097" s="18" t="s">
        <v>5904</v>
      </c>
      <c r="K4097" s="18" t="s">
        <v>10730</v>
      </c>
      <c r="L4097" s="18" t="s">
        <v>10232</v>
      </c>
      <c r="M4097" s="19" t="s">
        <v>10377</v>
      </c>
      <c r="N4097" s="20">
        <v>45322</v>
      </c>
      <c r="O4097" s="18" t="s">
        <v>10731</v>
      </c>
      <c r="P4097" s="18" t="s">
        <v>10730</v>
      </c>
      <c r="Q4097" s="18" t="s">
        <v>10682</v>
      </c>
      <c r="R4097" s="18">
        <v>1.5</v>
      </c>
      <c r="T4097" s="18">
        <v>0</v>
      </c>
      <c r="U4097" s="18">
        <v>0</v>
      </c>
    </row>
    <row r="4098" spans="2:21" x14ac:dyDescent="0.4">
      <c r="B4098" s="18" t="s">
        <v>5957</v>
      </c>
      <c r="C4098" s="18" t="s">
        <v>5910</v>
      </c>
      <c r="D4098" s="18" t="s">
        <v>10361</v>
      </c>
      <c r="E4098" s="19" t="s">
        <v>10679</v>
      </c>
      <c r="F4098" s="18" t="s">
        <v>5935</v>
      </c>
      <c r="G4098" s="18" t="s">
        <v>275</v>
      </c>
      <c r="H4098" s="18" t="s">
        <v>6302</v>
      </c>
      <c r="I4098" s="19" t="s">
        <v>6406</v>
      </c>
      <c r="J4098" s="18" t="s">
        <v>5843</v>
      </c>
      <c r="K4098" s="18" t="s">
        <v>10728</v>
      </c>
      <c r="L4098" s="18" t="s">
        <v>10232</v>
      </c>
      <c r="M4098" s="19" t="s">
        <v>10377</v>
      </c>
      <c r="N4098" s="20">
        <v>45322</v>
      </c>
      <c r="O4098" s="18" t="s">
        <v>10729</v>
      </c>
      <c r="P4098" s="18" t="s">
        <v>10728</v>
      </c>
      <c r="Q4098" s="18" t="s">
        <v>10682</v>
      </c>
      <c r="R4098" s="18">
        <v>1.5</v>
      </c>
      <c r="T4098" s="18">
        <v>0</v>
      </c>
      <c r="U4098" s="18">
        <v>0</v>
      </c>
    </row>
    <row r="4099" spans="2:21" x14ac:dyDescent="0.4">
      <c r="B4099" s="18" t="s">
        <v>5957</v>
      </c>
      <c r="C4099" s="18" t="s">
        <v>5910</v>
      </c>
      <c r="D4099" s="18" t="s">
        <v>10361</v>
      </c>
      <c r="E4099" s="19" t="s">
        <v>10679</v>
      </c>
      <c r="F4099" s="18" t="s">
        <v>5935</v>
      </c>
      <c r="G4099" s="18" t="s">
        <v>522</v>
      </c>
      <c r="H4099" s="18" t="s">
        <v>9525</v>
      </c>
      <c r="I4099" s="19" t="s">
        <v>9526</v>
      </c>
      <c r="J4099" s="18" t="s">
        <v>5899</v>
      </c>
      <c r="K4099" s="18" t="s">
        <v>11289</v>
      </c>
      <c r="L4099" s="18" t="s">
        <v>10232</v>
      </c>
      <c r="M4099" s="19" t="s">
        <v>10377</v>
      </c>
      <c r="N4099" s="20">
        <v>45322</v>
      </c>
      <c r="O4099" s="18" t="s">
        <v>11290</v>
      </c>
      <c r="P4099" s="18" t="s">
        <v>11289</v>
      </c>
      <c r="Q4099" s="18" t="s">
        <v>10682</v>
      </c>
      <c r="T4099" s="18">
        <v>0</v>
      </c>
      <c r="U4099" s="18">
        <v>0</v>
      </c>
    </row>
    <row r="4100" spans="2:21" x14ac:dyDescent="0.4">
      <c r="B4100" s="18" t="s">
        <v>5957</v>
      </c>
      <c r="C4100" s="18" t="s">
        <v>5910</v>
      </c>
      <c r="D4100" s="18" t="s">
        <v>10361</v>
      </c>
      <c r="E4100" s="19" t="s">
        <v>10679</v>
      </c>
      <c r="F4100" s="18" t="s">
        <v>5935</v>
      </c>
      <c r="G4100" s="18" t="s">
        <v>522</v>
      </c>
      <c r="H4100" s="18" t="s">
        <v>9525</v>
      </c>
      <c r="I4100" s="19" t="s">
        <v>9526</v>
      </c>
      <c r="J4100" s="18" t="s">
        <v>5904</v>
      </c>
      <c r="K4100" s="18" t="s">
        <v>11287</v>
      </c>
      <c r="L4100" s="18" t="s">
        <v>10232</v>
      </c>
      <c r="M4100" s="19" t="s">
        <v>10377</v>
      </c>
      <c r="N4100" s="20">
        <v>45322</v>
      </c>
      <c r="O4100" s="18" t="s">
        <v>11288</v>
      </c>
      <c r="P4100" s="18" t="s">
        <v>11287</v>
      </c>
      <c r="Q4100" s="18" t="s">
        <v>10682</v>
      </c>
      <c r="T4100" s="18">
        <v>0</v>
      </c>
      <c r="U4100" s="18">
        <v>0</v>
      </c>
    </row>
    <row r="4101" spans="2:21" x14ac:dyDescent="0.4">
      <c r="B4101" s="18" t="s">
        <v>5957</v>
      </c>
      <c r="C4101" s="18" t="s">
        <v>5910</v>
      </c>
      <c r="D4101" s="18" t="s">
        <v>10361</v>
      </c>
      <c r="E4101" s="19" t="s">
        <v>10679</v>
      </c>
      <c r="F4101" s="18" t="s">
        <v>5935</v>
      </c>
      <c r="G4101" s="18" t="s">
        <v>522</v>
      </c>
      <c r="H4101" s="18" t="s">
        <v>9525</v>
      </c>
      <c r="I4101" s="19" t="s">
        <v>9526</v>
      </c>
      <c r="J4101" s="18" t="s">
        <v>5843</v>
      </c>
      <c r="K4101" s="18" t="s">
        <v>11285</v>
      </c>
      <c r="L4101" s="18" t="s">
        <v>10232</v>
      </c>
      <c r="M4101" s="19" t="s">
        <v>10377</v>
      </c>
      <c r="N4101" s="20">
        <v>45322</v>
      </c>
      <c r="O4101" s="18" t="s">
        <v>11286</v>
      </c>
      <c r="P4101" s="18" t="s">
        <v>11285</v>
      </c>
      <c r="Q4101" s="18" t="s">
        <v>10682</v>
      </c>
      <c r="T4101" s="18">
        <v>0</v>
      </c>
      <c r="U4101" s="18">
        <v>0</v>
      </c>
    </row>
    <row r="4102" spans="2:21" x14ac:dyDescent="0.4">
      <c r="B4102" s="18" t="s">
        <v>5957</v>
      </c>
      <c r="C4102" s="18" t="s">
        <v>5910</v>
      </c>
      <c r="D4102" s="18" t="s">
        <v>10361</v>
      </c>
      <c r="E4102" s="19" t="s">
        <v>10687</v>
      </c>
      <c r="F4102" s="18" t="s">
        <v>6100</v>
      </c>
      <c r="G4102" s="18" t="s">
        <v>39</v>
      </c>
      <c r="H4102" s="18" t="s">
        <v>6318</v>
      </c>
      <c r="I4102" s="19" t="s">
        <v>6406</v>
      </c>
      <c r="J4102" s="18" t="s">
        <v>5899</v>
      </c>
      <c r="K4102" s="18" t="s">
        <v>10738</v>
      </c>
      <c r="L4102" s="18" t="s">
        <v>10232</v>
      </c>
      <c r="N4102" s="20">
        <v>45322</v>
      </c>
      <c r="O4102" s="18" t="s">
        <v>10739</v>
      </c>
      <c r="P4102" s="18" t="s">
        <v>10738</v>
      </c>
      <c r="Q4102" s="18" t="s">
        <v>10716</v>
      </c>
      <c r="R4102" s="18">
        <v>1.5</v>
      </c>
      <c r="T4102" s="18">
        <v>0</v>
      </c>
      <c r="U4102" s="18">
        <v>0</v>
      </c>
    </row>
    <row r="4103" spans="2:21" x14ac:dyDescent="0.4">
      <c r="B4103" s="18" t="s">
        <v>5957</v>
      </c>
      <c r="C4103" s="18" t="s">
        <v>5910</v>
      </c>
      <c r="D4103" s="18" t="s">
        <v>10361</v>
      </c>
      <c r="E4103" s="19" t="s">
        <v>10687</v>
      </c>
      <c r="F4103" s="18" t="s">
        <v>6100</v>
      </c>
      <c r="G4103" s="18" t="s">
        <v>39</v>
      </c>
      <c r="H4103" s="18" t="s">
        <v>6318</v>
      </c>
      <c r="I4103" s="19" t="s">
        <v>6406</v>
      </c>
      <c r="J4103" s="18" t="s">
        <v>5904</v>
      </c>
      <c r="K4103" s="18" t="s">
        <v>10736</v>
      </c>
      <c r="L4103" s="18" t="s">
        <v>10232</v>
      </c>
      <c r="N4103" s="20">
        <v>45322</v>
      </c>
      <c r="O4103" s="18" t="s">
        <v>10737</v>
      </c>
      <c r="P4103" s="18" t="s">
        <v>10736</v>
      </c>
      <c r="Q4103" s="18" t="s">
        <v>10716</v>
      </c>
      <c r="R4103" s="18">
        <v>1.5</v>
      </c>
      <c r="T4103" s="18">
        <v>0</v>
      </c>
      <c r="U4103" s="18">
        <v>0</v>
      </c>
    </row>
    <row r="4104" spans="2:21" x14ac:dyDescent="0.4">
      <c r="B4104" s="18" t="s">
        <v>5957</v>
      </c>
      <c r="C4104" s="18" t="s">
        <v>5910</v>
      </c>
      <c r="D4104" s="18" t="s">
        <v>10361</v>
      </c>
      <c r="E4104" s="19" t="s">
        <v>10687</v>
      </c>
      <c r="F4104" s="18" t="s">
        <v>6100</v>
      </c>
      <c r="G4104" s="18" t="s">
        <v>39</v>
      </c>
      <c r="H4104" s="18" t="s">
        <v>6318</v>
      </c>
      <c r="I4104" s="19" t="s">
        <v>6406</v>
      </c>
      <c r="J4104" s="18" t="s">
        <v>5843</v>
      </c>
      <c r="K4104" s="18" t="s">
        <v>10734</v>
      </c>
      <c r="L4104" s="18" t="s">
        <v>10232</v>
      </c>
      <c r="N4104" s="20">
        <v>45322</v>
      </c>
      <c r="O4104" s="18" t="s">
        <v>10735</v>
      </c>
      <c r="P4104" s="18" t="s">
        <v>10734</v>
      </c>
      <c r="Q4104" s="18" t="s">
        <v>10716</v>
      </c>
      <c r="R4104" s="18">
        <v>1.5</v>
      </c>
      <c r="T4104" s="18">
        <v>0</v>
      </c>
      <c r="U4104" s="18">
        <v>0</v>
      </c>
    </row>
    <row r="4105" spans="2:21" x14ac:dyDescent="0.4">
      <c r="B4105" s="18" t="s">
        <v>5957</v>
      </c>
      <c r="C4105" s="18" t="s">
        <v>5910</v>
      </c>
      <c r="D4105" s="18" t="s">
        <v>10361</v>
      </c>
      <c r="E4105" s="19" t="s">
        <v>10687</v>
      </c>
      <c r="F4105" s="18" t="s">
        <v>6100</v>
      </c>
      <c r="G4105" s="18" t="s">
        <v>522</v>
      </c>
      <c r="H4105" s="18" t="s">
        <v>9525</v>
      </c>
      <c r="I4105" s="19" t="s">
        <v>9526</v>
      </c>
      <c r="J4105" s="18" t="s">
        <v>5899</v>
      </c>
      <c r="K4105" s="18" t="s">
        <v>11295</v>
      </c>
      <c r="L4105" s="18" t="s">
        <v>10232</v>
      </c>
      <c r="N4105" s="20">
        <v>45322</v>
      </c>
      <c r="O4105" s="18" t="s">
        <v>11296</v>
      </c>
      <c r="P4105" s="18" t="s">
        <v>11295</v>
      </c>
      <c r="Q4105" s="18" t="s">
        <v>10716</v>
      </c>
      <c r="T4105" s="18">
        <v>0</v>
      </c>
      <c r="U4105" s="18">
        <v>0</v>
      </c>
    </row>
    <row r="4106" spans="2:21" x14ac:dyDescent="0.4">
      <c r="B4106" s="18" t="s">
        <v>5957</v>
      </c>
      <c r="C4106" s="18" t="s">
        <v>5910</v>
      </c>
      <c r="D4106" s="18" t="s">
        <v>10361</v>
      </c>
      <c r="E4106" s="19" t="s">
        <v>10687</v>
      </c>
      <c r="F4106" s="18" t="s">
        <v>6100</v>
      </c>
      <c r="G4106" s="18" t="s">
        <v>522</v>
      </c>
      <c r="H4106" s="18" t="s">
        <v>9525</v>
      </c>
      <c r="I4106" s="19" t="s">
        <v>9526</v>
      </c>
      <c r="J4106" s="18" t="s">
        <v>5904</v>
      </c>
      <c r="K4106" s="18" t="s">
        <v>11293</v>
      </c>
      <c r="L4106" s="18" t="s">
        <v>10232</v>
      </c>
      <c r="N4106" s="20">
        <v>45322</v>
      </c>
      <c r="O4106" s="18" t="s">
        <v>11294</v>
      </c>
      <c r="P4106" s="18" t="s">
        <v>11293</v>
      </c>
      <c r="Q4106" s="18" t="s">
        <v>10716</v>
      </c>
      <c r="T4106" s="18">
        <v>0</v>
      </c>
      <c r="U4106" s="18">
        <v>0</v>
      </c>
    </row>
    <row r="4107" spans="2:21" x14ac:dyDescent="0.4">
      <c r="B4107" s="18" t="s">
        <v>5957</v>
      </c>
      <c r="C4107" s="18" t="s">
        <v>5910</v>
      </c>
      <c r="D4107" s="18" t="s">
        <v>10361</v>
      </c>
      <c r="E4107" s="19" t="s">
        <v>10687</v>
      </c>
      <c r="F4107" s="18" t="s">
        <v>6100</v>
      </c>
      <c r="G4107" s="18" t="s">
        <v>522</v>
      </c>
      <c r="H4107" s="18" t="s">
        <v>9525</v>
      </c>
      <c r="I4107" s="19" t="s">
        <v>9526</v>
      </c>
      <c r="J4107" s="18" t="s">
        <v>5843</v>
      </c>
      <c r="K4107" s="18" t="s">
        <v>11291</v>
      </c>
      <c r="L4107" s="18" t="s">
        <v>10232</v>
      </c>
      <c r="N4107" s="20">
        <v>45322</v>
      </c>
      <c r="O4107" s="18" t="s">
        <v>11292</v>
      </c>
      <c r="P4107" s="18" t="s">
        <v>11291</v>
      </c>
      <c r="Q4107" s="18" t="s">
        <v>10716</v>
      </c>
      <c r="T4107" s="18">
        <v>0</v>
      </c>
      <c r="U4107" s="18">
        <v>0</v>
      </c>
    </row>
    <row r="4108" spans="2:21" x14ac:dyDescent="0.4">
      <c r="B4108" s="18" t="s">
        <v>5957</v>
      </c>
      <c r="C4108" s="18" t="s">
        <v>5910</v>
      </c>
      <c r="D4108" s="18" t="s">
        <v>10361</v>
      </c>
      <c r="E4108" s="19" t="s">
        <v>14932</v>
      </c>
      <c r="F4108" s="18" t="s">
        <v>5935</v>
      </c>
      <c r="G4108" s="18" t="s">
        <v>275</v>
      </c>
      <c r="H4108" s="18" t="s">
        <v>6302</v>
      </c>
      <c r="I4108" s="19" t="s">
        <v>7977</v>
      </c>
      <c r="J4108" s="18" t="s">
        <v>5899</v>
      </c>
      <c r="K4108" s="18" t="s">
        <v>15178</v>
      </c>
      <c r="L4108" s="18" t="s">
        <v>10232</v>
      </c>
      <c r="N4108" s="20">
        <v>45322</v>
      </c>
      <c r="O4108" s="18" t="s">
        <v>15179</v>
      </c>
      <c r="P4108" s="18" t="s">
        <v>15178</v>
      </c>
      <c r="Q4108" s="18" t="s">
        <v>14935</v>
      </c>
      <c r="R4108" s="18">
        <v>1.3</v>
      </c>
      <c r="T4108" s="18">
        <v>0</v>
      </c>
      <c r="U4108" s="18">
        <v>0</v>
      </c>
    </row>
    <row r="4109" spans="2:21" x14ac:dyDescent="0.4">
      <c r="B4109" s="18" t="s">
        <v>5957</v>
      </c>
      <c r="C4109" s="18" t="s">
        <v>5910</v>
      </c>
      <c r="D4109" s="18" t="s">
        <v>10361</v>
      </c>
      <c r="E4109" s="19" t="s">
        <v>14932</v>
      </c>
      <c r="F4109" s="18" t="s">
        <v>5935</v>
      </c>
      <c r="G4109" s="18" t="s">
        <v>275</v>
      </c>
      <c r="H4109" s="18" t="s">
        <v>6302</v>
      </c>
      <c r="I4109" s="19" t="s">
        <v>7977</v>
      </c>
      <c r="J4109" s="18" t="s">
        <v>5904</v>
      </c>
      <c r="K4109" s="18" t="s">
        <v>15176</v>
      </c>
      <c r="L4109" s="18" t="s">
        <v>10232</v>
      </c>
      <c r="N4109" s="20">
        <v>45322</v>
      </c>
      <c r="O4109" s="18" t="s">
        <v>15177</v>
      </c>
      <c r="P4109" s="18" t="s">
        <v>15176</v>
      </c>
      <c r="Q4109" s="18" t="s">
        <v>14935</v>
      </c>
      <c r="R4109" s="18">
        <v>1.3</v>
      </c>
      <c r="T4109" s="18">
        <v>0</v>
      </c>
      <c r="U4109" s="18">
        <v>0</v>
      </c>
    </row>
    <row r="4110" spans="2:21" x14ac:dyDescent="0.4">
      <c r="B4110" s="18" t="s">
        <v>5957</v>
      </c>
      <c r="C4110" s="18" t="s">
        <v>5910</v>
      </c>
      <c r="D4110" s="18" t="s">
        <v>10361</v>
      </c>
      <c r="E4110" s="19" t="s">
        <v>14932</v>
      </c>
      <c r="F4110" s="18" t="s">
        <v>5935</v>
      </c>
      <c r="G4110" s="18" t="s">
        <v>275</v>
      </c>
      <c r="H4110" s="18" t="s">
        <v>6302</v>
      </c>
      <c r="I4110" s="19" t="s">
        <v>7977</v>
      </c>
      <c r="J4110" s="18" t="s">
        <v>5843</v>
      </c>
      <c r="K4110" s="18" t="s">
        <v>15174</v>
      </c>
      <c r="L4110" s="18" t="s">
        <v>10232</v>
      </c>
      <c r="N4110" s="20">
        <v>45322</v>
      </c>
      <c r="O4110" s="18" t="s">
        <v>15175</v>
      </c>
      <c r="P4110" s="18" t="s">
        <v>15174</v>
      </c>
      <c r="Q4110" s="18" t="s">
        <v>14935</v>
      </c>
      <c r="R4110" s="18">
        <v>1.3</v>
      </c>
      <c r="T4110" s="18">
        <v>0</v>
      </c>
      <c r="U4110" s="18">
        <v>0</v>
      </c>
    </row>
    <row r="4111" spans="2:21" x14ac:dyDescent="0.4">
      <c r="B4111" s="18" t="s">
        <v>5957</v>
      </c>
      <c r="C4111" s="18" t="s">
        <v>5910</v>
      </c>
      <c r="D4111" s="18" t="s">
        <v>10361</v>
      </c>
      <c r="E4111" s="19" t="s">
        <v>14932</v>
      </c>
      <c r="F4111" s="18" t="s">
        <v>5935</v>
      </c>
      <c r="G4111" s="18" t="s">
        <v>39</v>
      </c>
      <c r="H4111" s="18" t="s">
        <v>6318</v>
      </c>
      <c r="I4111" s="19" t="s">
        <v>6406</v>
      </c>
      <c r="J4111" s="18" t="s">
        <v>5899</v>
      </c>
      <c r="K4111" s="18" t="s">
        <v>15184</v>
      </c>
      <c r="L4111" s="18" t="s">
        <v>10232</v>
      </c>
      <c r="N4111" s="20">
        <v>45322</v>
      </c>
      <c r="O4111" s="18" t="s">
        <v>15185</v>
      </c>
      <c r="P4111" s="18" t="s">
        <v>15184</v>
      </c>
      <c r="Q4111" s="18" t="s">
        <v>14935</v>
      </c>
      <c r="R4111" s="18">
        <v>1.5</v>
      </c>
      <c r="T4111" s="18">
        <v>0</v>
      </c>
      <c r="U4111" s="18">
        <v>0</v>
      </c>
    </row>
    <row r="4112" spans="2:21" x14ac:dyDescent="0.4">
      <c r="B4112" s="18" t="s">
        <v>5957</v>
      </c>
      <c r="C4112" s="18" t="s">
        <v>5910</v>
      </c>
      <c r="D4112" s="18" t="s">
        <v>10361</v>
      </c>
      <c r="E4112" s="19" t="s">
        <v>14932</v>
      </c>
      <c r="F4112" s="18" t="s">
        <v>5935</v>
      </c>
      <c r="G4112" s="18" t="s">
        <v>39</v>
      </c>
      <c r="H4112" s="18" t="s">
        <v>6318</v>
      </c>
      <c r="I4112" s="19" t="s">
        <v>6406</v>
      </c>
      <c r="J4112" s="18" t="s">
        <v>5904</v>
      </c>
      <c r="K4112" s="18" t="s">
        <v>15182</v>
      </c>
      <c r="L4112" s="18" t="s">
        <v>10232</v>
      </c>
      <c r="N4112" s="20">
        <v>45322</v>
      </c>
      <c r="O4112" s="18" t="s">
        <v>15183</v>
      </c>
      <c r="P4112" s="18" t="s">
        <v>15182</v>
      </c>
      <c r="Q4112" s="18" t="s">
        <v>14935</v>
      </c>
      <c r="R4112" s="18">
        <v>1.5</v>
      </c>
      <c r="T4112" s="18">
        <v>0</v>
      </c>
      <c r="U4112" s="18">
        <v>0</v>
      </c>
    </row>
    <row r="4113" spans="2:21" x14ac:dyDescent="0.4">
      <c r="B4113" s="18" t="s">
        <v>5957</v>
      </c>
      <c r="C4113" s="18" t="s">
        <v>5910</v>
      </c>
      <c r="D4113" s="18" t="s">
        <v>10361</v>
      </c>
      <c r="E4113" s="19" t="s">
        <v>14932</v>
      </c>
      <c r="F4113" s="18" t="s">
        <v>5935</v>
      </c>
      <c r="G4113" s="18" t="s">
        <v>39</v>
      </c>
      <c r="H4113" s="18" t="s">
        <v>6318</v>
      </c>
      <c r="I4113" s="19" t="s">
        <v>6406</v>
      </c>
      <c r="J4113" s="18" t="s">
        <v>5843</v>
      </c>
      <c r="K4113" s="18" t="s">
        <v>15180</v>
      </c>
      <c r="L4113" s="18" t="s">
        <v>10232</v>
      </c>
      <c r="N4113" s="20">
        <v>45322</v>
      </c>
      <c r="O4113" s="18" t="s">
        <v>15181</v>
      </c>
      <c r="P4113" s="18" t="s">
        <v>15180</v>
      </c>
      <c r="Q4113" s="18" t="s">
        <v>14935</v>
      </c>
      <c r="R4113" s="18">
        <v>1.5</v>
      </c>
      <c r="T4113" s="18">
        <v>0</v>
      </c>
      <c r="U4113" s="18">
        <v>0</v>
      </c>
    </row>
    <row r="4114" spans="2:21" x14ac:dyDescent="0.4">
      <c r="B4114" s="18" t="s">
        <v>5957</v>
      </c>
      <c r="C4114" s="18" t="s">
        <v>5910</v>
      </c>
      <c r="D4114" s="18" t="s">
        <v>10361</v>
      </c>
      <c r="E4114" s="19" t="s">
        <v>14932</v>
      </c>
      <c r="F4114" s="18" t="s">
        <v>5935</v>
      </c>
      <c r="G4114" s="18" t="s">
        <v>522</v>
      </c>
      <c r="H4114" s="18" t="s">
        <v>9525</v>
      </c>
      <c r="I4114" s="19" t="s">
        <v>9526</v>
      </c>
      <c r="J4114" s="18" t="s">
        <v>5899</v>
      </c>
      <c r="K4114" s="18" t="s">
        <v>15190</v>
      </c>
      <c r="L4114" s="18" t="s">
        <v>10232</v>
      </c>
      <c r="N4114" s="20">
        <v>45322</v>
      </c>
      <c r="O4114" s="18" t="s">
        <v>15191</v>
      </c>
      <c r="P4114" s="18" t="s">
        <v>15190</v>
      </c>
      <c r="Q4114" s="18" t="s">
        <v>14935</v>
      </c>
      <c r="T4114" s="18">
        <v>0</v>
      </c>
      <c r="U4114" s="18">
        <v>0</v>
      </c>
    </row>
    <row r="4115" spans="2:21" x14ac:dyDescent="0.4">
      <c r="B4115" s="18" t="s">
        <v>5957</v>
      </c>
      <c r="C4115" s="18" t="s">
        <v>5910</v>
      </c>
      <c r="D4115" s="18" t="s">
        <v>10361</v>
      </c>
      <c r="E4115" s="19" t="s">
        <v>14932</v>
      </c>
      <c r="F4115" s="18" t="s">
        <v>5935</v>
      </c>
      <c r="G4115" s="18" t="s">
        <v>522</v>
      </c>
      <c r="H4115" s="18" t="s">
        <v>9525</v>
      </c>
      <c r="I4115" s="19" t="s">
        <v>9526</v>
      </c>
      <c r="J4115" s="18" t="s">
        <v>5904</v>
      </c>
      <c r="K4115" s="18" t="s">
        <v>15188</v>
      </c>
      <c r="L4115" s="18" t="s">
        <v>10232</v>
      </c>
      <c r="N4115" s="20">
        <v>45322</v>
      </c>
      <c r="O4115" s="18" t="s">
        <v>15189</v>
      </c>
      <c r="P4115" s="18" t="s">
        <v>15188</v>
      </c>
      <c r="Q4115" s="18" t="s">
        <v>14935</v>
      </c>
      <c r="T4115" s="18">
        <v>0</v>
      </c>
      <c r="U4115" s="18">
        <v>0</v>
      </c>
    </row>
    <row r="4116" spans="2:21" x14ac:dyDescent="0.4">
      <c r="B4116" s="18" t="s">
        <v>5957</v>
      </c>
      <c r="C4116" s="18" t="s">
        <v>5910</v>
      </c>
      <c r="D4116" s="18" t="s">
        <v>10361</v>
      </c>
      <c r="E4116" s="19" t="s">
        <v>14932</v>
      </c>
      <c r="F4116" s="18" t="s">
        <v>5935</v>
      </c>
      <c r="G4116" s="18" t="s">
        <v>522</v>
      </c>
      <c r="H4116" s="18" t="s">
        <v>9525</v>
      </c>
      <c r="I4116" s="19" t="s">
        <v>9526</v>
      </c>
      <c r="J4116" s="18" t="s">
        <v>5843</v>
      </c>
      <c r="K4116" s="18" t="s">
        <v>15186</v>
      </c>
      <c r="L4116" s="18" t="s">
        <v>10232</v>
      </c>
      <c r="N4116" s="20">
        <v>45322</v>
      </c>
      <c r="O4116" s="18" t="s">
        <v>15187</v>
      </c>
      <c r="P4116" s="18" t="s">
        <v>15186</v>
      </c>
      <c r="Q4116" s="18" t="s">
        <v>14935</v>
      </c>
      <c r="T4116" s="18">
        <v>0</v>
      </c>
      <c r="U4116" s="18">
        <v>0</v>
      </c>
    </row>
    <row r="4117" spans="2:21" x14ac:dyDescent="0.4">
      <c r="B4117" s="18" t="s">
        <v>5957</v>
      </c>
      <c r="C4117" s="18" t="s">
        <v>5910</v>
      </c>
      <c r="D4117" s="18" t="s">
        <v>10361</v>
      </c>
      <c r="E4117" s="19" t="s">
        <v>10401</v>
      </c>
      <c r="F4117" s="18" t="s">
        <v>5935</v>
      </c>
      <c r="G4117" s="18" t="s">
        <v>275</v>
      </c>
      <c r="H4117" s="18" t="s">
        <v>6302</v>
      </c>
      <c r="I4117" s="19" t="s">
        <v>6406</v>
      </c>
      <c r="J4117" s="18" t="s">
        <v>5899</v>
      </c>
      <c r="K4117" s="18" t="s">
        <v>10497</v>
      </c>
      <c r="L4117" s="18" t="s">
        <v>10232</v>
      </c>
      <c r="M4117" s="19" t="s">
        <v>10403</v>
      </c>
      <c r="N4117" s="20">
        <v>45322</v>
      </c>
      <c r="O4117" s="18" t="s">
        <v>10498</v>
      </c>
      <c r="P4117" s="18" t="s">
        <v>10497</v>
      </c>
      <c r="Q4117" s="18" t="s">
        <v>10405</v>
      </c>
      <c r="R4117" s="18">
        <v>1.5</v>
      </c>
      <c r="T4117" s="18">
        <v>0</v>
      </c>
      <c r="U4117" s="18">
        <v>0</v>
      </c>
    </row>
    <row r="4118" spans="2:21" x14ac:dyDescent="0.4">
      <c r="B4118" s="18" t="s">
        <v>5957</v>
      </c>
      <c r="C4118" s="18" t="s">
        <v>5910</v>
      </c>
      <c r="D4118" s="18" t="s">
        <v>10361</v>
      </c>
      <c r="E4118" s="19" t="s">
        <v>10401</v>
      </c>
      <c r="F4118" s="18" t="s">
        <v>5935</v>
      </c>
      <c r="G4118" s="18" t="s">
        <v>275</v>
      </c>
      <c r="H4118" s="18" t="s">
        <v>6302</v>
      </c>
      <c r="I4118" s="19" t="s">
        <v>6406</v>
      </c>
      <c r="J4118" s="18" t="s">
        <v>5904</v>
      </c>
      <c r="K4118" s="18" t="s">
        <v>10495</v>
      </c>
      <c r="L4118" s="18" t="s">
        <v>10232</v>
      </c>
      <c r="M4118" s="19" t="s">
        <v>10403</v>
      </c>
      <c r="N4118" s="20">
        <v>45322</v>
      </c>
      <c r="O4118" s="18" t="s">
        <v>10496</v>
      </c>
      <c r="P4118" s="18" t="s">
        <v>10495</v>
      </c>
      <c r="Q4118" s="18" t="s">
        <v>10405</v>
      </c>
      <c r="R4118" s="18">
        <v>1.5</v>
      </c>
      <c r="T4118" s="18">
        <v>0</v>
      </c>
      <c r="U4118" s="18">
        <v>0</v>
      </c>
    </row>
    <row r="4119" spans="2:21" x14ac:dyDescent="0.4">
      <c r="B4119" s="18" t="s">
        <v>5957</v>
      </c>
      <c r="C4119" s="18" t="s">
        <v>5910</v>
      </c>
      <c r="D4119" s="18" t="s">
        <v>10361</v>
      </c>
      <c r="E4119" s="19" t="s">
        <v>10401</v>
      </c>
      <c r="F4119" s="18" t="s">
        <v>5935</v>
      </c>
      <c r="G4119" s="18" t="s">
        <v>275</v>
      </c>
      <c r="H4119" s="18" t="s">
        <v>6302</v>
      </c>
      <c r="I4119" s="19" t="s">
        <v>6406</v>
      </c>
      <c r="J4119" s="18" t="s">
        <v>5843</v>
      </c>
      <c r="K4119" s="18" t="s">
        <v>10493</v>
      </c>
      <c r="L4119" s="18" t="s">
        <v>10232</v>
      </c>
      <c r="M4119" s="19" t="s">
        <v>10403</v>
      </c>
      <c r="N4119" s="20">
        <v>45322</v>
      </c>
      <c r="O4119" s="18" t="s">
        <v>10494</v>
      </c>
      <c r="P4119" s="18" t="s">
        <v>10493</v>
      </c>
      <c r="Q4119" s="18" t="s">
        <v>10405</v>
      </c>
      <c r="R4119" s="18">
        <v>1.5</v>
      </c>
      <c r="T4119" s="18">
        <v>0</v>
      </c>
      <c r="U4119" s="18">
        <v>0</v>
      </c>
    </row>
    <row r="4120" spans="2:21" x14ac:dyDescent="0.4">
      <c r="B4120" s="18" t="s">
        <v>5957</v>
      </c>
      <c r="C4120" s="18" t="s">
        <v>5910</v>
      </c>
      <c r="D4120" s="18" t="s">
        <v>10361</v>
      </c>
      <c r="E4120" s="19" t="s">
        <v>10401</v>
      </c>
      <c r="F4120" s="18" t="s">
        <v>5935</v>
      </c>
      <c r="G4120" s="18" t="s">
        <v>39</v>
      </c>
      <c r="H4120" s="18" t="s">
        <v>6318</v>
      </c>
      <c r="I4120" s="19" t="s">
        <v>6474</v>
      </c>
      <c r="J4120" s="18" t="s">
        <v>5899</v>
      </c>
      <c r="K4120" s="18" t="s">
        <v>10503</v>
      </c>
      <c r="L4120" s="18" t="s">
        <v>10232</v>
      </c>
      <c r="M4120" s="19" t="s">
        <v>10403</v>
      </c>
      <c r="N4120" s="20">
        <v>45322</v>
      </c>
      <c r="O4120" s="18" t="s">
        <v>10504</v>
      </c>
      <c r="P4120" s="18" t="s">
        <v>10503</v>
      </c>
      <c r="Q4120" s="18" t="s">
        <v>10405</v>
      </c>
      <c r="R4120" s="18">
        <v>1.8</v>
      </c>
      <c r="T4120" s="18">
        <v>0</v>
      </c>
      <c r="U4120" s="18">
        <v>0</v>
      </c>
    </row>
    <row r="4121" spans="2:21" x14ac:dyDescent="0.4">
      <c r="B4121" s="18" t="s">
        <v>5957</v>
      </c>
      <c r="C4121" s="18" t="s">
        <v>5910</v>
      </c>
      <c r="D4121" s="18" t="s">
        <v>10361</v>
      </c>
      <c r="E4121" s="19" t="s">
        <v>10401</v>
      </c>
      <c r="F4121" s="18" t="s">
        <v>5935</v>
      </c>
      <c r="G4121" s="18" t="s">
        <v>39</v>
      </c>
      <c r="H4121" s="18" t="s">
        <v>6318</v>
      </c>
      <c r="I4121" s="19" t="s">
        <v>6474</v>
      </c>
      <c r="J4121" s="18" t="s">
        <v>5904</v>
      </c>
      <c r="K4121" s="18" t="s">
        <v>10501</v>
      </c>
      <c r="L4121" s="18" t="s">
        <v>10232</v>
      </c>
      <c r="M4121" s="19" t="s">
        <v>10403</v>
      </c>
      <c r="N4121" s="20">
        <v>45322</v>
      </c>
      <c r="O4121" s="18" t="s">
        <v>10502</v>
      </c>
      <c r="P4121" s="18" t="s">
        <v>10501</v>
      </c>
      <c r="Q4121" s="18" t="s">
        <v>10405</v>
      </c>
      <c r="R4121" s="18">
        <v>1.8</v>
      </c>
      <c r="T4121" s="18">
        <v>0</v>
      </c>
      <c r="U4121" s="18">
        <v>0</v>
      </c>
    </row>
    <row r="4122" spans="2:21" x14ac:dyDescent="0.4">
      <c r="B4122" s="18" t="s">
        <v>5957</v>
      </c>
      <c r="C4122" s="18" t="s">
        <v>5910</v>
      </c>
      <c r="D4122" s="18" t="s">
        <v>10361</v>
      </c>
      <c r="E4122" s="19" t="s">
        <v>10401</v>
      </c>
      <c r="F4122" s="18" t="s">
        <v>5935</v>
      </c>
      <c r="G4122" s="18" t="s">
        <v>39</v>
      </c>
      <c r="H4122" s="18" t="s">
        <v>6318</v>
      </c>
      <c r="I4122" s="19" t="s">
        <v>6474</v>
      </c>
      <c r="J4122" s="18" t="s">
        <v>5843</v>
      </c>
      <c r="K4122" s="18" t="s">
        <v>10499</v>
      </c>
      <c r="L4122" s="18" t="s">
        <v>10232</v>
      </c>
      <c r="M4122" s="19" t="s">
        <v>10403</v>
      </c>
      <c r="N4122" s="20">
        <v>45322</v>
      </c>
      <c r="O4122" s="18" t="s">
        <v>10500</v>
      </c>
      <c r="P4122" s="18" t="s">
        <v>10499</v>
      </c>
      <c r="Q4122" s="18" t="s">
        <v>10405</v>
      </c>
      <c r="R4122" s="18">
        <v>1.8</v>
      </c>
      <c r="T4122" s="18">
        <v>0</v>
      </c>
      <c r="U4122" s="18">
        <v>0</v>
      </c>
    </row>
    <row r="4123" spans="2:21" x14ac:dyDescent="0.4">
      <c r="B4123" s="18" t="s">
        <v>5957</v>
      </c>
      <c r="C4123" s="18" t="s">
        <v>5910</v>
      </c>
      <c r="D4123" s="18" t="s">
        <v>10361</v>
      </c>
      <c r="E4123" s="19" t="s">
        <v>10401</v>
      </c>
      <c r="F4123" s="18" t="s">
        <v>5935</v>
      </c>
      <c r="G4123" s="18" t="s">
        <v>44</v>
      </c>
      <c r="H4123" s="18" t="s">
        <v>6333</v>
      </c>
      <c r="I4123" s="19" t="s">
        <v>6416</v>
      </c>
      <c r="J4123" s="18" t="s">
        <v>5899</v>
      </c>
      <c r="K4123" s="18" t="s">
        <v>10509</v>
      </c>
      <c r="L4123" s="18" t="s">
        <v>10232</v>
      </c>
      <c r="M4123" s="19" t="s">
        <v>10403</v>
      </c>
      <c r="N4123" s="20">
        <v>45322</v>
      </c>
      <c r="O4123" s="18" t="s">
        <v>10510</v>
      </c>
      <c r="P4123" s="18" t="s">
        <v>10509</v>
      </c>
      <c r="Q4123" s="18" t="s">
        <v>10405</v>
      </c>
      <c r="R4123" s="18">
        <v>2.9</v>
      </c>
      <c r="T4123" s="18">
        <v>0</v>
      </c>
      <c r="U4123" s="18">
        <v>0</v>
      </c>
    </row>
    <row r="4124" spans="2:21" x14ac:dyDescent="0.4">
      <c r="B4124" s="18" t="s">
        <v>5957</v>
      </c>
      <c r="C4124" s="18" t="s">
        <v>5910</v>
      </c>
      <c r="D4124" s="18" t="s">
        <v>10361</v>
      </c>
      <c r="E4124" s="19" t="s">
        <v>10401</v>
      </c>
      <c r="F4124" s="18" t="s">
        <v>5935</v>
      </c>
      <c r="G4124" s="18" t="s">
        <v>44</v>
      </c>
      <c r="H4124" s="18" t="s">
        <v>6333</v>
      </c>
      <c r="I4124" s="19" t="s">
        <v>6416</v>
      </c>
      <c r="J4124" s="18" t="s">
        <v>5904</v>
      </c>
      <c r="K4124" s="18" t="s">
        <v>10507</v>
      </c>
      <c r="L4124" s="18" t="s">
        <v>10232</v>
      </c>
      <c r="M4124" s="19" t="s">
        <v>10403</v>
      </c>
      <c r="N4124" s="20">
        <v>45322</v>
      </c>
      <c r="O4124" s="18" t="s">
        <v>10508</v>
      </c>
      <c r="P4124" s="18" t="s">
        <v>10507</v>
      </c>
      <c r="Q4124" s="18" t="s">
        <v>10405</v>
      </c>
      <c r="R4124" s="18">
        <v>2.9</v>
      </c>
      <c r="T4124" s="18">
        <v>0</v>
      </c>
      <c r="U4124" s="18">
        <v>0</v>
      </c>
    </row>
    <row r="4125" spans="2:21" x14ac:dyDescent="0.4">
      <c r="B4125" s="18" t="s">
        <v>5957</v>
      </c>
      <c r="C4125" s="18" t="s">
        <v>5910</v>
      </c>
      <c r="D4125" s="18" t="s">
        <v>10361</v>
      </c>
      <c r="E4125" s="19" t="s">
        <v>10401</v>
      </c>
      <c r="F4125" s="18" t="s">
        <v>5935</v>
      </c>
      <c r="G4125" s="18" t="s">
        <v>44</v>
      </c>
      <c r="H4125" s="18" t="s">
        <v>6333</v>
      </c>
      <c r="I4125" s="19" t="s">
        <v>6416</v>
      </c>
      <c r="J4125" s="18" t="s">
        <v>5843</v>
      </c>
      <c r="K4125" s="18" t="s">
        <v>10505</v>
      </c>
      <c r="L4125" s="18" t="s">
        <v>10232</v>
      </c>
      <c r="M4125" s="19" t="s">
        <v>10403</v>
      </c>
      <c r="N4125" s="20">
        <v>45322</v>
      </c>
      <c r="O4125" s="18" t="s">
        <v>10506</v>
      </c>
      <c r="P4125" s="18" t="s">
        <v>10505</v>
      </c>
      <c r="Q4125" s="18" t="s">
        <v>10405</v>
      </c>
      <c r="R4125" s="18">
        <v>2.9</v>
      </c>
      <c r="T4125" s="18">
        <v>0</v>
      </c>
      <c r="U4125" s="18">
        <v>0</v>
      </c>
    </row>
    <row r="4126" spans="2:21" x14ac:dyDescent="0.4">
      <c r="B4126" s="18" t="s">
        <v>5957</v>
      </c>
      <c r="C4126" s="18" t="s">
        <v>5910</v>
      </c>
      <c r="D4126" s="18" t="s">
        <v>10361</v>
      </c>
      <c r="E4126" s="19" t="s">
        <v>10401</v>
      </c>
      <c r="F4126" s="18" t="s">
        <v>5935</v>
      </c>
      <c r="G4126" s="18" t="s">
        <v>522</v>
      </c>
      <c r="H4126" s="18" t="s">
        <v>9525</v>
      </c>
      <c r="I4126" s="19" t="s">
        <v>9526</v>
      </c>
      <c r="J4126" s="18" t="s">
        <v>5899</v>
      </c>
      <c r="K4126" s="18" t="s">
        <v>11277</v>
      </c>
      <c r="L4126" s="18" t="s">
        <v>10232</v>
      </c>
      <c r="M4126" s="19" t="s">
        <v>10403</v>
      </c>
      <c r="N4126" s="20">
        <v>45322</v>
      </c>
      <c r="O4126" s="18" t="s">
        <v>11278</v>
      </c>
      <c r="P4126" s="18" t="s">
        <v>11277</v>
      </c>
      <c r="Q4126" s="18" t="s">
        <v>10405</v>
      </c>
      <c r="T4126" s="18">
        <v>0</v>
      </c>
      <c r="U4126" s="18">
        <v>0</v>
      </c>
    </row>
    <row r="4127" spans="2:21" x14ac:dyDescent="0.4">
      <c r="B4127" s="18" t="s">
        <v>5957</v>
      </c>
      <c r="C4127" s="18" t="s">
        <v>5910</v>
      </c>
      <c r="D4127" s="18" t="s">
        <v>10361</v>
      </c>
      <c r="E4127" s="19" t="s">
        <v>10401</v>
      </c>
      <c r="F4127" s="18" t="s">
        <v>5935</v>
      </c>
      <c r="G4127" s="18" t="s">
        <v>522</v>
      </c>
      <c r="H4127" s="18" t="s">
        <v>9525</v>
      </c>
      <c r="I4127" s="19" t="s">
        <v>9526</v>
      </c>
      <c r="J4127" s="18" t="s">
        <v>5904</v>
      </c>
      <c r="K4127" s="18" t="s">
        <v>11275</v>
      </c>
      <c r="L4127" s="18" t="s">
        <v>10232</v>
      </c>
      <c r="M4127" s="19" t="s">
        <v>10403</v>
      </c>
      <c r="N4127" s="20">
        <v>45322</v>
      </c>
      <c r="O4127" s="18" t="s">
        <v>11276</v>
      </c>
      <c r="P4127" s="18" t="s">
        <v>11275</v>
      </c>
      <c r="Q4127" s="18" t="s">
        <v>10405</v>
      </c>
      <c r="T4127" s="18">
        <v>0</v>
      </c>
      <c r="U4127" s="18">
        <v>0</v>
      </c>
    </row>
    <row r="4128" spans="2:21" x14ac:dyDescent="0.4">
      <c r="B4128" s="18" t="s">
        <v>5957</v>
      </c>
      <c r="C4128" s="18" t="s">
        <v>5910</v>
      </c>
      <c r="D4128" s="18" t="s">
        <v>10361</v>
      </c>
      <c r="E4128" s="19" t="s">
        <v>10401</v>
      </c>
      <c r="F4128" s="18" t="s">
        <v>5935</v>
      </c>
      <c r="G4128" s="18" t="s">
        <v>522</v>
      </c>
      <c r="H4128" s="18" t="s">
        <v>9525</v>
      </c>
      <c r="I4128" s="19" t="s">
        <v>9526</v>
      </c>
      <c r="J4128" s="18" t="s">
        <v>5843</v>
      </c>
      <c r="K4128" s="18" t="s">
        <v>11273</v>
      </c>
      <c r="L4128" s="18" t="s">
        <v>10232</v>
      </c>
      <c r="M4128" s="19" t="s">
        <v>10403</v>
      </c>
      <c r="N4128" s="20">
        <v>45322</v>
      </c>
      <c r="O4128" s="18" t="s">
        <v>11274</v>
      </c>
      <c r="P4128" s="18" t="s">
        <v>11273</v>
      </c>
      <c r="Q4128" s="18" t="s">
        <v>10405</v>
      </c>
      <c r="T4128" s="18">
        <v>0</v>
      </c>
      <c r="U4128" s="18">
        <v>0</v>
      </c>
    </row>
    <row r="4129" spans="2:21" x14ac:dyDescent="0.4">
      <c r="B4129" s="18" t="s">
        <v>5957</v>
      </c>
      <c r="C4129" s="18" t="s">
        <v>5910</v>
      </c>
      <c r="D4129" s="18" t="s">
        <v>10361</v>
      </c>
      <c r="E4129" s="19" t="s">
        <v>14906</v>
      </c>
      <c r="F4129" s="18" t="s">
        <v>5935</v>
      </c>
      <c r="G4129" s="18" t="s">
        <v>275</v>
      </c>
      <c r="H4129" s="18" t="s">
        <v>6302</v>
      </c>
      <c r="I4129" s="19" t="s">
        <v>6126</v>
      </c>
      <c r="J4129" s="18" t="s">
        <v>5899</v>
      </c>
      <c r="K4129" s="18" t="s">
        <v>15154</v>
      </c>
      <c r="L4129" s="18" t="s">
        <v>10232</v>
      </c>
      <c r="M4129" s="19" t="s">
        <v>10288</v>
      </c>
      <c r="N4129" s="20">
        <v>45322</v>
      </c>
      <c r="O4129" s="18" t="s">
        <v>15155</v>
      </c>
      <c r="P4129" s="18" t="s">
        <v>15154</v>
      </c>
      <c r="Q4129" s="18" t="s">
        <v>14909</v>
      </c>
      <c r="R4129" s="18">
        <v>1.2</v>
      </c>
      <c r="T4129" s="18">
        <v>0</v>
      </c>
      <c r="U4129" s="18">
        <v>0</v>
      </c>
    </row>
    <row r="4130" spans="2:21" x14ac:dyDescent="0.4">
      <c r="B4130" s="18" t="s">
        <v>5957</v>
      </c>
      <c r="C4130" s="18" t="s">
        <v>5910</v>
      </c>
      <c r="D4130" s="18" t="s">
        <v>10361</v>
      </c>
      <c r="E4130" s="19" t="s">
        <v>14906</v>
      </c>
      <c r="F4130" s="18" t="s">
        <v>5935</v>
      </c>
      <c r="G4130" s="18" t="s">
        <v>275</v>
      </c>
      <c r="H4130" s="18" t="s">
        <v>6302</v>
      </c>
      <c r="I4130" s="19" t="s">
        <v>6126</v>
      </c>
      <c r="J4130" s="18" t="s">
        <v>5904</v>
      </c>
      <c r="K4130" s="18" t="s">
        <v>15152</v>
      </c>
      <c r="L4130" s="18" t="s">
        <v>10232</v>
      </c>
      <c r="M4130" s="19" t="s">
        <v>10288</v>
      </c>
      <c r="N4130" s="20">
        <v>45322</v>
      </c>
      <c r="O4130" s="18" t="s">
        <v>15153</v>
      </c>
      <c r="P4130" s="18" t="s">
        <v>15152</v>
      </c>
      <c r="Q4130" s="18" t="s">
        <v>14909</v>
      </c>
      <c r="R4130" s="18">
        <v>1.2</v>
      </c>
      <c r="T4130" s="18">
        <v>0</v>
      </c>
      <c r="U4130" s="18">
        <v>0</v>
      </c>
    </row>
    <row r="4131" spans="2:21" x14ac:dyDescent="0.4">
      <c r="B4131" s="18" t="s">
        <v>5957</v>
      </c>
      <c r="C4131" s="18" t="s">
        <v>5910</v>
      </c>
      <c r="D4131" s="18" t="s">
        <v>10361</v>
      </c>
      <c r="E4131" s="19" t="s">
        <v>14906</v>
      </c>
      <c r="F4131" s="18" t="s">
        <v>5935</v>
      </c>
      <c r="G4131" s="18" t="s">
        <v>275</v>
      </c>
      <c r="H4131" s="18" t="s">
        <v>6302</v>
      </c>
      <c r="I4131" s="19" t="s">
        <v>6126</v>
      </c>
      <c r="J4131" s="18" t="s">
        <v>5843</v>
      </c>
      <c r="K4131" s="18" t="s">
        <v>15150</v>
      </c>
      <c r="L4131" s="18" t="s">
        <v>10232</v>
      </c>
      <c r="M4131" s="19" t="s">
        <v>10288</v>
      </c>
      <c r="N4131" s="20">
        <v>45322</v>
      </c>
      <c r="O4131" s="18" t="s">
        <v>15151</v>
      </c>
      <c r="P4131" s="18" t="s">
        <v>15150</v>
      </c>
      <c r="Q4131" s="18" t="s">
        <v>14909</v>
      </c>
      <c r="R4131" s="18">
        <v>1.2</v>
      </c>
      <c r="T4131" s="18">
        <v>0</v>
      </c>
      <c r="U4131" s="18">
        <v>0</v>
      </c>
    </row>
    <row r="4132" spans="2:21" x14ac:dyDescent="0.4">
      <c r="B4132" s="18" t="s">
        <v>5957</v>
      </c>
      <c r="C4132" s="18" t="s">
        <v>5910</v>
      </c>
      <c r="D4132" s="18" t="s">
        <v>10361</v>
      </c>
      <c r="E4132" s="19" t="s">
        <v>14906</v>
      </c>
      <c r="F4132" s="18" t="s">
        <v>5935</v>
      </c>
      <c r="G4132" s="18" t="s">
        <v>39</v>
      </c>
      <c r="H4132" s="18" t="s">
        <v>6318</v>
      </c>
      <c r="I4132" s="19" t="s">
        <v>6474</v>
      </c>
      <c r="J4132" s="18" t="s">
        <v>5899</v>
      </c>
      <c r="K4132" s="18" t="s">
        <v>15160</v>
      </c>
      <c r="L4132" s="18" t="s">
        <v>10232</v>
      </c>
      <c r="M4132" s="19" t="s">
        <v>10288</v>
      </c>
      <c r="N4132" s="20">
        <v>45322</v>
      </c>
      <c r="O4132" s="18" t="s">
        <v>15161</v>
      </c>
      <c r="P4132" s="18" t="s">
        <v>15160</v>
      </c>
      <c r="Q4132" s="18" t="s">
        <v>14909</v>
      </c>
      <c r="R4132" s="18">
        <v>1.8</v>
      </c>
      <c r="T4132" s="18">
        <v>0</v>
      </c>
      <c r="U4132" s="18">
        <v>0</v>
      </c>
    </row>
    <row r="4133" spans="2:21" x14ac:dyDescent="0.4">
      <c r="B4133" s="18" t="s">
        <v>5957</v>
      </c>
      <c r="C4133" s="18" t="s">
        <v>5910</v>
      </c>
      <c r="D4133" s="18" t="s">
        <v>10361</v>
      </c>
      <c r="E4133" s="19" t="s">
        <v>14906</v>
      </c>
      <c r="F4133" s="18" t="s">
        <v>5935</v>
      </c>
      <c r="G4133" s="18" t="s">
        <v>39</v>
      </c>
      <c r="H4133" s="18" t="s">
        <v>6318</v>
      </c>
      <c r="I4133" s="19" t="s">
        <v>6474</v>
      </c>
      <c r="J4133" s="18" t="s">
        <v>5904</v>
      </c>
      <c r="K4133" s="18" t="s">
        <v>15158</v>
      </c>
      <c r="L4133" s="18" t="s">
        <v>10232</v>
      </c>
      <c r="M4133" s="19" t="s">
        <v>10288</v>
      </c>
      <c r="N4133" s="20">
        <v>45322</v>
      </c>
      <c r="O4133" s="18" t="s">
        <v>15159</v>
      </c>
      <c r="P4133" s="18" t="s">
        <v>15158</v>
      </c>
      <c r="Q4133" s="18" t="s">
        <v>14909</v>
      </c>
      <c r="R4133" s="18">
        <v>1.8</v>
      </c>
      <c r="T4133" s="18">
        <v>0</v>
      </c>
      <c r="U4133" s="18">
        <v>0</v>
      </c>
    </row>
    <row r="4134" spans="2:21" x14ac:dyDescent="0.4">
      <c r="B4134" s="18" t="s">
        <v>5957</v>
      </c>
      <c r="C4134" s="18" t="s">
        <v>5910</v>
      </c>
      <c r="D4134" s="18" t="s">
        <v>10361</v>
      </c>
      <c r="E4134" s="19" t="s">
        <v>14906</v>
      </c>
      <c r="F4134" s="18" t="s">
        <v>5935</v>
      </c>
      <c r="G4134" s="18" t="s">
        <v>39</v>
      </c>
      <c r="H4134" s="18" t="s">
        <v>6318</v>
      </c>
      <c r="I4134" s="19" t="s">
        <v>6474</v>
      </c>
      <c r="J4134" s="18" t="s">
        <v>5843</v>
      </c>
      <c r="K4134" s="18" t="s">
        <v>15156</v>
      </c>
      <c r="L4134" s="18" t="s">
        <v>10232</v>
      </c>
      <c r="M4134" s="19" t="s">
        <v>10288</v>
      </c>
      <c r="N4134" s="20">
        <v>45322</v>
      </c>
      <c r="O4134" s="18" t="s">
        <v>15157</v>
      </c>
      <c r="P4134" s="18" t="s">
        <v>15156</v>
      </c>
      <c r="Q4134" s="18" t="s">
        <v>14909</v>
      </c>
      <c r="R4134" s="18">
        <v>1.8</v>
      </c>
      <c r="T4134" s="18">
        <v>0</v>
      </c>
      <c r="U4134" s="18">
        <v>0</v>
      </c>
    </row>
    <row r="4135" spans="2:21" x14ac:dyDescent="0.4">
      <c r="B4135" s="18" t="s">
        <v>5957</v>
      </c>
      <c r="C4135" s="18" t="s">
        <v>5910</v>
      </c>
      <c r="D4135" s="18" t="s">
        <v>10361</v>
      </c>
      <c r="E4135" s="19" t="s">
        <v>14906</v>
      </c>
      <c r="F4135" s="18" t="s">
        <v>5935</v>
      </c>
      <c r="G4135" s="18" t="s">
        <v>44</v>
      </c>
      <c r="H4135" s="18" t="s">
        <v>6333</v>
      </c>
      <c r="I4135" s="19" t="s">
        <v>6416</v>
      </c>
      <c r="J4135" s="18" t="s">
        <v>5899</v>
      </c>
      <c r="K4135" s="18" t="s">
        <v>15166</v>
      </c>
      <c r="L4135" s="18" t="s">
        <v>10232</v>
      </c>
      <c r="M4135" s="19" t="s">
        <v>10288</v>
      </c>
      <c r="N4135" s="20">
        <v>45322</v>
      </c>
      <c r="O4135" s="18" t="s">
        <v>15167</v>
      </c>
      <c r="P4135" s="18" t="s">
        <v>15166</v>
      </c>
      <c r="Q4135" s="18" t="s">
        <v>14909</v>
      </c>
      <c r="R4135" s="18">
        <v>2.9</v>
      </c>
      <c r="T4135" s="18">
        <v>0</v>
      </c>
      <c r="U4135" s="18">
        <v>0</v>
      </c>
    </row>
    <row r="4136" spans="2:21" x14ac:dyDescent="0.4">
      <c r="B4136" s="18" t="s">
        <v>5957</v>
      </c>
      <c r="C4136" s="18" t="s">
        <v>5910</v>
      </c>
      <c r="D4136" s="18" t="s">
        <v>10361</v>
      </c>
      <c r="E4136" s="19" t="s">
        <v>14906</v>
      </c>
      <c r="F4136" s="18" t="s">
        <v>5935</v>
      </c>
      <c r="G4136" s="18" t="s">
        <v>44</v>
      </c>
      <c r="H4136" s="18" t="s">
        <v>6333</v>
      </c>
      <c r="I4136" s="19" t="s">
        <v>6416</v>
      </c>
      <c r="J4136" s="18" t="s">
        <v>5904</v>
      </c>
      <c r="K4136" s="18" t="s">
        <v>15164</v>
      </c>
      <c r="L4136" s="18" t="s">
        <v>10232</v>
      </c>
      <c r="M4136" s="19" t="s">
        <v>10288</v>
      </c>
      <c r="N4136" s="20">
        <v>45322</v>
      </c>
      <c r="O4136" s="18" t="s">
        <v>15165</v>
      </c>
      <c r="P4136" s="18" t="s">
        <v>15164</v>
      </c>
      <c r="Q4136" s="18" t="s">
        <v>14909</v>
      </c>
      <c r="R4136" s="18">
        <v>2.9</v>
      </c>
      <c r="T4136" s="18">
        <v>0</v>
      </c>
      <c r="U4136" s="18">
        <v>0</v>
      </c>
    </row>
    <row r="4137" spans="2:21" x14ac:dyDescent="0.4">
      <c r="B4137" s="18" t="s">
        <v>5957</v>
      </c>
      <c r="C4137" s="18" t="s">
        <v>5910</v>
      </c>
      <c r="D4137" s="18" t="s">
        <v>10361</v>
      </c>
      <c r="E4137" s="19" t="s">
        <v>14906</v>
      </c>
      <c r="F4137" s="18" t="s">
        <v>5935</v>
      </c>
      <c r="G4137" s="18" t="s">
        <v>44</v>
      </c>
      <c r="H4137" s="18" t="s">
        <v>6333</v>
      </c>
      <c r="I4137" s="19" t="s">
        <v>6416</v>
      </c>
      <c r="J4137" s="18" t="s">
        <v>5843</v>
      </c>
      <c r="K4137" s="18" t="s">
        <v>15162</v>
      </c>
      <c r="L4137" s="18" t="s">
        <v>10232</v>
      </c>
      <c r="M4137" s="19" t="s">
        <v>10288</v>
      </c>
      <c r="N4137" s="20">
        <v>45322</v>
      </c>
      <c r="O4137" s="18" t="s">
        <v>15163</v>
      </c>
      <c r="P4137" s="18" t="s">
        <v>15162</v>
      </c>
      <c r="Q4137" s="18" t="s">
        <v>14909</v>
      </c>
      <c r="R4137" s="18">
        <v>2.9</v>
      </c>
      <c r="T4137" s="18">
        <v>0</v>
      </c>
      <c r="U4137" s="18">
        <v>0</v>
      </c>
    </row>
    <row r="4138" spans="2:21" x14ac:dyDescent="0.4">
      <c r="B4138" s="18" t="s">
        <v>5957</v>
      </c>
      <c r="C4138" s="18" t="s">
        <v>5910</v>
      </c>
      <c r="D4138" s="18" t="s">
        <v>10361</v>
      </c>
      <c r="E4138" s="19" t="s">
        <v>14906</v>
      </c>
      <c r="F4138" s="18" t="s">
        <v>5935</v>
      </c>
      <c r="G4138" s="18" t="s">
        <v>522</v>
      </c>
      <c r="H4138" s="18" t="s">
        <v>9525</v>
      </c>
      <c r="I4138" s="19" t="s">
        <v>9526</v>
      </c>
      <c r="J4138" s="18" t="s">
        <v>5899</v>
      </c>
      <c r="K4138" s="18" t="s">
        <v>15172</v>
      </c>
      <c r="L4138" s="18" t="s">
        <v>10232</v>
      </c>
      <c r="M4138" s="19" t="s">
        <v>10288</v>
      </c>
      <c r="N4138" s="20">
        <v>45322</v>
      </c>
      <c r="O4138" s="18" t="s">
        <v>15173</v>
      </c>
      <c r="P4138" s="18" t="s">
        <v>15172</v>
      </c>
      <c r="Q4138" s="18" t="s">
        <v>14909</v>
      </c>
      <c r="T4138" s="18">
        <v>0</v>
      </c>
      <c r="U4138" s="18">
        <v>0</v>
      </c>
    </row>
    <row r="4139" spans="2:21" x14ac:dyDescent="0.4">
      <c r="B4139" s="18" t="s">
        <v>5957</v>
      </c>
      <c r="C4139" s="18" t="s">
        <v>5910</v>
      </c>
      <c r="D4139" s="18" t="s">
        <v>10361</v>
      </c>
      <c r="E4139" s="19" t="s">
        <v>14906</v>
      </c>
      <c r="F4139" s="18" t="s">
        <v>5935</v>
      </c>
      <c r="G4139" s="18" t="s">
        <v>522</v>
      </c>
      <c r="H4139" s="18" t="s">
        <v>9525</v>
      </c>
      <c r="I4139" s="19" t="s">
        <v>9526</v>
      </c>
      <c r="J4139" s="18" t="s">
        <v>5904</v>
      </c>
      <c r="K4139" s="18" t="s">
        <v>15170</v>
      </c>
      <c r="L4139" s="18" t="s">
        <v>10232</v>
      </c>
      <c r="M4139" s="19" t="s">
        <v>10288</v>
      </c>
      <c r="N4139" s="20">
        <v>45322</v>
      </c>
      <c r="O4139" s="18" t="s">
        <v>15171</v>
      </c>
      <c r="P4139" s="18" t="s">
        <v>15170</v>
      </c>
      <c r="Q4139" s="18" t="s">
        <v>14909</v>
      </c>
      <c r="T4139" s="18">
        <v>0</v>
      </c>
      <c r="U4139" s="18">
        <v>0</v>
      </c>
    </row>
    <row r="4140" spans="2:21" x14ac:dyDescent="0.4">
      <c r="B4140" s="18" t="s">
        <v>5957</v>
      </c>
      <c r="C4140" s="18" t="s">
        <v>5910</v>
      </c>
      <c r="D4140" s="18" t="s">
        <v>10361</v>
      </c>
      <c r="E4140" s="19" t="s">
        <v>14906</v>
      </c>
      <c r="F4140" s="18" t="s">
        <v>5935</v>
      </c>
      <c r="G4140" s="18" t="s">
        <v>522</v>
      </c>
      <c r="H4140" s="18" t="s">
        <v>9525</v>
      </c>
      <c r="I4140" s="19" t="s">
        <v>9526</v>
      </c>
      <c r="J4140" s="18" t="s">
        <v>5843</v>
      </c>
      <c r="K4140" s="18" t="s">
        <v>15168</v>
      </c>
      <c r="L4140" s="18" t="s">
        <v>10232</v>
      </c>
      <c r="M4140" s="19" t="s">
        <v>10288</v>
      </c>
      <c r="N4140" s="20">
        <v>45322</v>
      </c>
      <c r="O4140" s="18" t="s">
        <v>15169</v>
      </c>
      <c r="P4140" s="18" t="s">
        <v>15168</v>
      </c>
      <c r="Q4140" s="18" t="s">
        <v>14909</v>
      </c>
      <c r="T4140" s="18">
        <v>0</v>
      </c>
      <c r="U4140" s="18">
        <v>0</v>
      </c>
    </row>
    <row r="4141" spans="2:21" x14ac:dyDescent="0.4">
      <c r="B4141" s="18" t="s">
        <v>5957</v>
      </c>
      <c r="C4141" s="18" t="s">
        <v>5910</v>
      </c>
      <c r="D4141" s="18" t="s">
        <v>10361</v>
      </c>
      <c r="E4141" s="19" t="s">
        <v>10422</v>
      </c>
      <c r="F4141" s="18" t="s">
        <v>6100</v>
      </c>
      <c r="G4141" s="18" t="s">
        <v>39</v>
      </c>
      <c r="H4141" s="18" t="s">
        <v>6318</v>
      </c>
      <c r="I4141" s="19" t="s">
        <v>6558</v>
      </c>
      <c r="J4141" s="18" t="s">
        <v>5899</v>
      </c>
      <c r="K4141" s="18" t="s">
        <v>10515</v>
      </c>
      <c r="L4141" s="18" t="s">
        <v>10232</v>
      </c>
      <c r="M4141" s="19" t="s">
        <v>10288</v>
      </c>
      <c r="N4141" s="20">
        <v>45322</v>
      </c>
      <c r="O4141" s="18" t="s">
        <v>10516</v>
      </c>
      <c r="P4141" s="18" t="s">
        <v>10515</v>
      </c>
      <c r="Q4141" s="18" t="s">
        <v>10463</v>
      </c>
      <c r="R4141" s="18">
        <v>1.4</v>
      </c>
      <c r="T4141" s="18">
        <v>0</v>
      </c>
      <c r="U4141" s="18">
        <v>0</v>
      </c>
    </row>
    <row r="4142" spans="2:21" x14ac:dyDescent="0.4">
      <c r="B4142" s="18" t="s">
        <v>5957</v>
      </c>
      <c r="C4142" s="18" t="s">
        <v>5910</v>
      </c>
      <c r="D4142" s="18" t="s">
        <v>10361</v>
      </c>
      <c r="E4142" s="19" t="s">
        <v>10422</v>
      </c>
      <c r="F4142" s="18" t="s">
        <v>6100</v>
      </c>
      <c r="G4142" s="18" t="s">
        <v>39</v>
      </c>
      <c r="H4142" s="18" t="s">
        <v>6318</v>
      </c>
      <c r="I4142" s="19" t="s">
        <v>6558</v>
      </c>
      <c r="J4142" s="18" t="s">
        <v>5904</v>
      </c>
      <c r="K4142" s="18" t="s">
        <v>10513</v>
      </c>
      <c r="L4142" s="18" t="s">
        <v>10232</v>
      </c>
      <c r="M4142" s="19" t="s">
        <v>10288</v>
      </c>
      <c r="N4142" s="20">
        <v>45322</v>
      </c>
      <c r="O4142" s="18" t="s">
        <v>10514</v>
      </c>
      <c r="P4142" s="18" t="s">
        <v>10513</v>
      </c>
      <c r="Q4142" s="18" t="s">
        <v>10463</v>
      </c>
      <c r="R4142" s="18">
        <v>1.4</v>
      </c>
      <c r="T4142" s="18">
        <v>0</v>
      </c>
      <c r="U4142" s="18">
        <v>0</v>
      </c>
    </row>
    <row r="4143" spans="2:21" x14ac:dyDescent="0.4">
      <c r="B4143" s="18" t="s">
        <v>5957</v>
      </c>
      <c r="C4143" s="18" t="s">
        <v>5910</v>
      </c>
      <c r="D4143" s="18" t="s">
        <v>10361</v>
      </c>
      <c r="E4143" s="19" t="s">
        <v>10422</v>
      </c>
      <c r="F4143" s="18" t="s">
        <v>6100</v>
      </c>
      <c r="G4143" s="18" t="s">
        <v>39</v>
      </c>
      <c r="H4143" s="18" t="s">
        <v>6318</v>
      </c>
      <c r="I4143" s="19" t="s">
        <v>6558</v>
      </c>
      <c r="J4143" s="18" t="s">
        <v>5843</v>
      </c>
      <c r="K4143" s="18" t="s">
        <v>10511</v>
      </c>
      <c r="L4143" s="18" t="s">
        <v>10232</v>
      </c>
      <c r="M4143" s="19" t="s">
        <v>10288</v>
      </c>
      <c r="N4143" s="20">
        <v>45322</v>
      </c>
      <c r="O4143" s="18" t="s">
        <v>10512</v>
      </c>
      <c r="P4143" s="18" t="s">
        <v>10511</v>
      </c>
      <c r="Q4143" s="18" t="s">
        <v>10463</v>
      </c>
      <c r="R4143" s="18">
        <v>1.4</v>
      </c>
      <c r="T4143" s="18">
        <v>0</v>
      </c>
      <c r="U4143" s="18">
        <v>0</v>
      </c>
    </row>
    <row r="4144" spans="2:21" x14ac:dyDescent="0.4">
      <c r="B4144" s="18" t="s">
        <v>5957</v>
      </c>
      <c r="C4144" s="18" t="s">
        <v>5910</v>
      </c>
      <c r="D4144" s="18" t="s">
        <v>10361</v>
      </c>
      <c r="E4144" s="19" t="s">
        <v>10422</v>
      </c>
      <c r="F4144" s="18" t="s">
        <v>6100</v>
      </c>
      <c r="G4144" s="18" t="s">
        <v>44</v>
      </c>
      <c r="H4144" s="18" t="s">
        <v>6333</v>
      </c>
      <c r="I4144" s="19" t="s">
        <v>6416</v>
      </c>
      <c r="J4144" s="18" t="s">
        <v>5899</v>
      </c>
      <c r="K4144" s="18" t="s">
        <v>10521</v>
      </c>
      <c r="L4144" s="18" t="s">
        <v>10232</v>
      </c>
      <c r="M4144" s="19" t="s">
        <v>10288</v>
      </c>
      <c r="N4144" s="20">
        <v>45322</v>
      </c>
      <c r="O4144" s="18" t="s">
        <v>10522</v>
      </c>
      <c r="P4144" s="18" t="s">
        <v>10521</v>
      </c>
      <c r="Q4144" s="18" t="s">
        <v>10463</v>
      </c>
      <c r="R4144" s="18">
        <v>2.9</v>
      </c>
      <c r="T4144" s="18">
        <v>0</v>
      </c>
      <c r="U4144" s="18">
        <v>0</v>
      </c>
    </row>
    <row r="4145" spans="2:21" x14ac:dyDescent="0.4">
      <c r="B4145" s="18" t="s">
        <v>5957</v>
      </c>
      <c r="C4145" s="18" t="s">
        <v>5910</v>
      </c>
      <c r="D4145" s="18" t="s">
        <v>10361</v>
      </c>
      <c r="E4145" s="19" t="s">
        <v>10422</v>
      </c>
      <c r="F4145" s="18" t="s">
        <v>6100</v>
      </c>
      <c r="G4145" s="18" t="s">
        <v>44</v>
      </c>
      <c r="H4145" s="18" t="s">
        <v>6333</v>
      </c>
      <c r="I4145" s="19" t="s">
        <v>6416</v>
      </c>
      <c r="J4145" s="18" t="s">
        <v>5904</v>
      </c>
      <c r="K4145" s="18" t="s">
        <v>10519</v>
      </c>
      <c r="L4145" s="18" t="s">
        <v>10232</v>
      </c>
      <c r="M4145" s="19" t="s">
        <v>10288</v>
      </c>
      <c r="N4145" s="20">
        <v>45322</v>
      </c>
      <c r="O4145" s="18" t="s">
        <v>10520</v>
      </c>
      <c r="P4145" s="18" t="s">
        <v>10519</v>
      </c>
      <c r="Q4145" s="18" t="s">
        <v>10463</v>
      </c>
      <c r="R4145" s="18">
        <v>2.9</v>
      </c>
      <c r="T4145" s="18">
        <v>0</v>
      </c>
      <c r="U4145" s="18">
        <v>0</v>
      </c>
    </row>
    <row r="4146" spans="2:21" x14ac:dyDescent="0.4">
      <c r="B4146" s="18" t="s">
        <v>5957</v>
      </c>
      <c r="C4146" s="18" t="s">
        <v>5910</v>
      </c>
      <c r="D4146" s="18" t="s">
        <v>10361</v>
      </c>
      <c r="E4146" s="19" t="s">
        <v>10422</v>
      </c>
      <c r="F4146" s="18" t="s">
        <v>6100</v>
      </c>
      <c r="G4146" s="18" t="s">
        <v>44</v>
      </c>
      <c r="H4146" s="18" t="s">
        <v>6333</v>
      </c>
      <c r="I4146" s="19" t="s">
        <v>6416</v>
      </c>
      <c r="J4146" s="18" t="s">
        <v>5843</v>
      </c>
      <c r="K4146" s="18" t="s">
        <v>10517</v>
      </c>
      <c r="L4146" s="18" t="s">
        <v>10232</v>
      </c>
      <c r="M4146" s="19" t="s">
        <v>10288</v>
      </c>
      <c r="N4146" s="20">
        <v>45322</v>
      </c>
      <c r="O4146" s="18" t="s">
        <v>10518</v>
      </c>
      <c r="P4146" s="18" t="s">
        <v>10517</v>
      </c>
      <c r="Q4146" s="18" t="s">
        <v>10463</v>
      </c>
      <c r="R4146" s="18">
        <v>2.9</v>
      </c>
      <c r="T4146" s="18">
        <v>0</v>
      </c>
      <c r="U4146" s="18">
        <v>0</v>
      </c>
    </row>
    <row r="4147" spans="2:21" x14ac:dyDescent="0.4">
      <c r="B4147" s="18" t="s">
        <v>5957</v>
      </c>
      <c r="C4147" s="18" t="s">
        <v>5910</v>
      </c>
      <c r="D4147" s="18" t="s">
        <v>10361</v>
      </c>
      <c r="E4147" s="19" t="s">
        <v>10422</v>
      </c>
      <c r="F4147" s="18" t="s">
        <v>6100</v>
      </c>
      <c r="G4147" s="18" t="s">
        <v>522</v>
      </c>
      <c r="H4147" s="18" t="s">
        <v>9525</v>
      </c>
      <c r="I4147" s="19" t="s">
        <v>9526</v>
      </c>
      <c r="J4147" s="18" t="s">
        <v>5899</v>
      </c>
      <c r="K4147" s="18" t="s">
        <v>11283</v>
      </c>
      <c r="L4147" s="18" t="s">
        <v>10232</v>
      </c>
      <c r="M4147" s="19" t="s">
        <v>10288</v>
      </c>
      <c r="N4147" s="20">
        <v>45322</v>
      </c>
      <c r="O4147" s="18" t="s">
        <v>11284</v>
      </c>
      <c r="P4147" s="18" t="s">
        <v>11283</v>
      </c>
      <c r="Q4147" s="18" t="s">
        <v>10463</v>
      </c>
      <c r="T4147" s="18">
        <v>0</v>
      </c>
      <c r="U4147" s="18">
        <v>0</v>
      </c>
    </row>
    <row r="4148" spans="2:21" x14ac:dyDescent="0.4">
      <c r="B4148" s="18" t="s">
        <v>5957</v>
      </c>
      <c r="C4148" s="18" t="s">
        <v>5910</v>
      </c>
      <c r="D4148" s="18" t="s">
        <v>10361</v>
      </c>
      <c r="E4148" s="19" t="s">
        <v>10422</v>
      </c>
      <c r="F4148" s="18" t="s">
        <v>6100</v>
      </c>
      <c r="G4148" s="18" t="s">
        <v>522</v>
      </c>
      <c r="H4148" s="18" t="s">
        <v>9525</v>
      </c>
      <c r="I4148" s="19" t="s">
        <v>9526</v>
      </c>
      <c r="J4148" s="18" t="s">
        <v>5904</v>
      </c>
      <c r="K4148" s="18" t="s">
        <v>11281</v>
      </c>
      <c r="L4148" s="18" t="s">
        <v>10232</v>
      </c>
      <c r="M4148" s="19" t="s">
        <v>10288</v>
      </c>
      <c r="N4148" s="20">
        <v>45322</v>
      </c>
      <c r="O4148" s="18" t="s">
        <v>11282</v>
      </c>
      <c r="P4148" s="18" t="s">
        <v>11281</v>
      </c>
      <c r="Q4148" s="18" t="s">
        <v>10463</v>
      </c>
      <c r="T4148" s="18">
        <v>0</v>
      </c>
      <c r="U4148" s="18">
        <v>0</v>
      </c>
    </row>
    <row r="4149" spans="2:21" x14ac:dyDescent="0.4">
      <c r="B4149" s="18" t="s">
        <v>5957</v>
      </c>
      <c r="C4149" s="18" t="s">
        <v>5910</v>
      </c>
      <c r="D4149" s="18" t="s">
        <v>10361</v>
      </c>
      <c r="E4149" s="19" t="s">
        <v>10422</v>
      </c>
      <c r="F4149" s="18" t="s">
        <v>6100</v>
      </c>
      <c r="G4149" s="18" t="s">
        <v>522</v>
      </c>
      <c r="H4149" s="18" t="s">
        <v>9525</v>
      </c>
      <c r="I4149" s="19" t="s">
        <v>9526</v>
      </c>
      <c r="J4149" s="18" t="s">
        <v>5843</v>
      </c>
      <c r="K4149" s="18" t="s">
        <v>11279</v>
      </c>
      <c r="L4149" s="18" t="s">
        <v>10232</v>
      </c>
      <c r="M4149" s="19" t="s">
        <v>10288</v>
      </c>
      <c r="N4149" s="20">
        <v>45322</v>
      </c>
      <c r="O4149" s="18" t="s">
        <v>11280</v>
      </c>
      <c r="P4149" s="18" t="s">
        <v>11279</v>
      </c>
      <c r="Q4149" s="18" t="s">
        <v>10463</v>
      </c>
      <c r="T4149" s="18">
        <v>0</v>
      </c>
      <c r="U4149" s="18">
        <v>0</v>
      </c>
    </row>
    <row r="4150" spans="2:21" x14ac:dyDescent="0.4">
      <c r="B4150" s="18" t="s">
        <v>5957</v>
      </c>
      <c r="C4150" s="18" t="s">
        <v>5910</v>
      </c>
      <c r="D4150" s="18" t="s">
        <v>220</v>
      </c>
      <c r="E4150" s="19" t="s">
        <v>52</v>
      </c>
      <c r="F4150" s="18" t="s">
        <v>5935</v>
      </c>
      <c r="G4150" s="18" t="s">
        <v>703</v>
      </c>
      <c r="H4150" s="18" t="s">
        <v>6466</v>
      </c>
      <c r="I4150" s="19" t="s">
        <v>7977</v>
      </c>
      <c r="J4150" s="18" t="s">
        <v>5899</v>
      </c>
      <c r="K4150" s="18" t="s">
        <v>10249</v>
      </c>
      <c r="L4150" s="18" t="s">
        <v>10232</v>
      </c>
      <c r="N4150" s="20">
        <v>45322</v>
      </c>
      <c r="O4150" s="18" t="s">
        <v>10250</v>
      </c>
      <c r="P4150" s="18" t="s">
        <v>10249</v>
      </c>
      <c r="Q4150" s="18" t="s">
        <v>10234</v>
      </c>
      <c r="R4150" s="18">
        <v>1.3</v>
      </c>
      <c r="T4150" s="18">
        <v>0</v>
      </c>
      <c r="U4150" s="18">
        <v>0</v>
      </c>
    </row>
    <row r="4151" spans="2:21" x14ac:dyDescent="0.4">
      <c r="B4151" s="18" t="s">
        <v>5957</v>
      </c>
      <c r="C4151" s="18" t="s">
        <v>5910</v>
      </c>
      <c r="D4151" s="18" t="s">
        <v>220</v>
      </c>
      <c r="E4151" s="19" t="s">
        <v>52</v>
      </c>
      <c r="F4151" s="18" t="s">
        <v>5935</v>
      </c>
      <c r="G4151" s="18" t="s">
        <v>703</v>
      </c>
      <c r="H4151" s="18" t="s">
        <v>6466</v>
      </c>
      <c r="I4151" s="19" t="s">
        <v>7977</v>
      </c>
      <c r="J4151" s="18" t="s">
        <v>5904</v>
      </c>
      <c r="K4151" s="18" t="s">
        <v>10247</v>
      </c>
      <c r="L4151" s="18" t="s">
        <v>10232</v>
      </c>
      <c r="N4151" s="20">
        <v>45322</v>
      </c>
      <c r="O4151" s="18" t="s">
        <v>10248</v>
      </c>
      <c r="P4151" s="18" t="s">
        <v>10247</v>
      </c>
      <c r="Q4151" s="18" t="s">
        <v>10234</v>
      </c>
      <c r="R4151" s="18">
        <v>1.3</v>
      </c>
      <c r="T4151" s="18">
        <v>0</v>
      </c>
      <c r="U4151" s="18">
        <v>0</v>
      </c>
    </row>
    <row r="4152" spans="2:21" x14ac:dyDescent="0.4">
      <c r="B4152" s="18" t="s">
        <v>5957</v>
      </c>
      <c r="C4152" s="18" t="s">
        <v>5910</v>
      </c>
      <c r="D4152" s="18" t="s">
        <v>220</v>
      </c>
      <c r="E4152" s="19" t="s">
        <v>52</v>
      </c>
      <c r="F4152" s="18" t="s">
        <v>5935</v>
      </c>
      <c r="G4152" s="18" t="s">
        <v>703</v>
      </c>
      <c r="H4152" s="18" t="s">
        <v>6466</v>
      </c>
      <c r="I4152" s="19" t="s">
        <v>7977</v>
      </c>
      <c r="J4152" s="18" t="s">
        <v>5843</v>
      </c>
      <c r="K4152" s="18" t="s">
        <v>10245</v>
      </c>
      <c r="L4152" s="18" t="s">
        <v>10232</v>
      </c>
      <c r="N4152" s="20">
        <v>45322</v>
      </c>
      <c r="O4152" s="18" t="s">
        <v>10246</v>
      </c>
      <c r="P4152" s="18" t="s">
        <v>10245</v>
      </c>
      <c r="Q4152" s="18" t="s">
        <v>10234</v>
      </c>
      <c r="R4152" s="18">
        <v>1.3</v>
      </c>
      <c r="T4152" s="18">
        <v>0</v>
      </c>
      <c r="U4152" s="18">
        <v>0</v>
      </c>
    </row>
    <row r="4153" spans="2:21" x14ac:dyDescent="0.4">
      <c r="B4153" s="18" t="s">
        <v>5957</v>
      </c>
      <c r="C4153" s="18" t="s">
        <v>5910</v>
      </c>
      <c r="D4153" s="18" t="s">
        <v>220</v>
      </c>
      <c r="E4153" s="19" t="s">
        <v>52</v>
      </c>
      <c r="F4153" s="18" t="s">
        <v>5935</v>
      </c>
      <c r="G4153" s="18" t="s">
        <v>275</v>
      </c>
      <c r="H4153" s="18" t="s">
        <v>6302</v>
      </c>
      <c r="I4153" s="19" t="s">
        <v>6406</v>
      </c>
      <c r="J4153" s="18" t="s">
        <v>5899</v>
      </c>
      <c r="K4153" s="18" t="s">
        <v>10255</v>
      </c>
      <c r="L4153" s="18" t="s">
        <v>10232</v>
      </c>
      <c r="N4153" s="20">
        <v>45322</v>
      </c>
      <c r="O4153" s="18" t="s">
        <v>10256</v>
      </c>
      <c r="P4153" s="18" t="s">
        <v>10255</v>
      </c>
      <c r="Q4153" s="18" t="s">
        <v>10234</v>
      </c>
      <c r="R4153" s="18">
        <v>1.5</v>
      </c>
      <c r="T4153" s="18">
        <v>0</v>
      </c>
      <c r="U4153" s="18">
        <v>0</v>
      </c>
    </row>
    <row r="4154" spans="2:21" x14ac:dyDescent="0.4">
      <c r="B4154" s="18" t="s">
        <v>5957</v>
      </c>
      <c r="C4154" s="18" t="s">
        <v>5910</v>
      </c>
      <c r="D4154" s="18" t="s">
        <v>220</v>
      </c>
      <c r="E4154" s="19" t="s">
        <v>52</v>
      </c>
      <c r="F4154" s="18" t="s">
        <v>5935</v>
      </c>
      <c r="G4154" s="18" t="s">
        <v>275</v>
      </c>
      <c r="H4154" s="18" t="s">
        <v>6302</v>
      </c>
      <c r="I4154" s="19" t="s">
        <v>6406</v>
      </c>
      <c r="J4154" s="18" t="s">
        <v>5904</v>
      </c>
      <c r="K4154" s="18" t="s">
        <v>10253</v>
      </c>
      <c r="L4154" s="18" t="s">
        <v>10232</v>
      </c>
      <c r="N4154" s="20">
        <v>45322</v>
      </c>
      <c r="O4154" s="18" t="s">
        <v>10254</v>
      </c>
      <c r="P4154" s="18" t="s">
        <v>10253</v>
      </c>
      <c r="Q4154" s="18" t="s">
        <v>10234</v>
      </c>
      <c r="R4154" s="18">
        <v>1.5</v>
      </c>
      <c r="T4154" s="18">
        <v>0</v>
      </c>
      <c r="U4154" s="18">
        <v>0</v>
      </c>
    </row>
    <row r="4155" spans="2:21" x14ac:dyDescent="0.4">
      <c r="B4155" s="18" t="s">
        <v>5957</v>
      </c>
      <c r="C4155" s="18" t="s">
        <v>5910</v>
      </c>
      <c r="D4155" s="18" t="s">
        <v>220</v>
      </c>
      <c r="E4155" s="19" t="s">
        <v>52</v>
      </c>
      <c r="F4155" s="18" t="s">
        <v>5935</v>
      </c>
      <c r="G4155" s="18" t="s">
        <v>275</v>
      </c>
      <c r="H4155" s="18" t="s">
        <v>6302</v>
      </c>
      <c r="I4155" s="19" t="s">
        <v>6406</v>
      </c>
      <c r="J4155" s="18" t="s">
        <v>5843</v>
      </c>
      <c r="K4155" s="18" t="s">
        <v>10251</v>
      </c>
      <c r="L4155" s="18" t="s">
        <v>10232</v>
      </c>
      <c r="N4155" s="20">
        <v>45322</v>
      </c>
      <c r="O4155" s="18" t="s">
        <v>10252</v>
      </c>
      <c r="P4155" s="18" t="s">
        <v>10251</v>
      </c>
      <c r="Q4155" s="18" t="s">
        <v>10234</v>
      </c>
      <c r="R4155" s="18">
        <v>1.5</v>
      </c>
      <c r="T4155" s="18">
        <v>0</v>
      </c>
      <c r="U4155" s="18">
        <v>0</v>
      </c>
    </row>
    <row r="4156" spans="2:21" x14ac:dyDescent="0.4">
      <c r="B4156" s="18" t="s">
        <v>5957</v>
      </c>
      <c r="C4156" s="18" t="s">
        <v>5910</v>
      </c>
      <c r="D4156" s="18" t="s">
        <v>220</v>
      </c>
      <c r="E4156" s="19" t="s">
        <v>52</v>
      </c>
      <c r="F4156" s="18" t="s">
        <v>5935</v>
      </c>
      <c r="G4156" s="18" t="s">
        <v>522</v>
      </c>
      <c r="H4156" s="18" t="s">
        <v>9525</v>
      </c>
      <c r="I4156" s="19" t="s">
        <v>9526</v>
      </c>
      <c r="J4156" s="18" t="s">
        <v>5899</v>
      </c>
      <c r="K4156" s="18" t="s">
        <v>11259</v>
      </c>
      <c r="L4156" s="18" t="s">
        <v>10232</v>
      </c>
      <c r="N4156" s="20">
        <v>45322</v>
      </c>
      <c r="O4156" s="18" t="s">
        <v>11260</v>
      </c>
      <c r="P4156" s="18" t="s">
        <v>11259</v>
      </c>
      <c r="Q4156" s="18" t="s">
        <v>10234</v>
      </c>
      <c r="T4156" s="18">
        <v>0</v>
      </c>
      <c r="U4156" s="18">
        <v>0</v>
      </c>
    </row>
    <row r="4157" spans="2:21" x14ac:dyDescent="0.4">
      <c r="B4157" s="18" t="s">
        <v>5957</v>
      </c>
      <c r="C4157" s="18" t="s">
        <v>5910</v>
      </c>
      <c r="D4157" s="18" t="s">
        <v>220</v>
      </c>
      <c r="E4157" s="19" t="s">
        <v>52</v>
      </c>
      <c r="F4157" s="18" t="s">
        <v>5935</v>
      </c>
      <c r="G4157" s="18" t="s">
        <v>522</v>
      </c>
      <c r="H4157" s="18" t="s">
        <v>9525</v>
      </c>
      <c r="I4157" s="19" t="s">
        <v>9526</v>
      </c>
      <c r="J4157" s="18" t="s">
        <v>5904</v>
      </c>
      <c r="K4157" s="18" t="s">
        <v>11257</v>
      </c>
      <c r="L4157" s="18" t="s">
        <v>10232</v>
      </c>
      <c r="N4157" s="20">
        <v>45322</v>
      </c>
      <c r="O4157" s="18" t="s">
        <v>11258</v>
      </c>
      <c r="P4157" s="18" t="s">
        <v>11257</v>
      </c>
      <c r="Q4157" s="18" t="s">
        <v>10234</v>
      </c>
      <c r="T4157" s="18">
        <v>0</v>
      </c>
      <c r="U4157" s="18">
        <v>0</v>
      </c>
    </row>
    <row r="4158" spans="2:21" x14ac:dyDescent="0.4">
      <c r="B4158" s="18" t="s">
        <v>5957</v>
      </c>
      <c r="C4158" s="18" t="s">
        <v>5910</v>
      </c>
      <c r="D4158" s="18" t="s">
        <v>220</v>
      </c>
      <c r="E4158" s="19" t="s">
        <v>52</v>
      </c>
      <c r="F4158" s="18" t="s">
        <v>5935</v>
      </c>
      <c r="G4158" s="18" t="s">
        <v>522</v>
      </c>
      <c r="H4158" s="18" t="s">
        <v>9525</v>
      </c>
      <c r="I4158" s="19" t="s">
        <v>9526</v>
      </c>
      <c r="J4158" s="18" t="s">
        <v>5843</v>
      </c>
      <c r="K4158" s="18" t="s">
        <v>11255</v>
      </c>
      <c r="L4158" s="18" t="s">
        <v>10232</v>
      </c>
      <c r="N4158" s="20">
        <v>45322</v>
      </c>
      <c r="O4158" s="18" t="s">
        <v>11256</v>
      </c>
      <c r="P4158" s="18" t="s">
        <v>11255</v>
      </c>
      <c r="Q4158" s="18" t="s">
        <v>10234</v>
      </c>
      <c r="T4158" s="18">
        <v>0</v>
      </c>
      <c r="U4158" s="18">
        <v>0</v>
      </c>
    </row>
    <row r="4159" spans="2:21" x14ac:dyDescent="0.4">
      <c r="B4159" s="18" t="s">
        <v>5957</v>
      </c>
      <c r="C4159" s="18" t="s">
        <v>5910</v>
      </c>
      <c r="D4159" s="18" t="s">
        <v>220</v>
      </c>
      <c r="E4159" s="19" t="s">
        <v>49</v>
      </c>
      <c r="F4159" s="18" t="s">
        <v>5935</v>
      </c>
      <c r="G4159" s="18" t="s">
        <v>703</v>
      </c>
      <c r="H4159" s="18" t="s">
        <v>6466</v>
      </c>
      <c r="I4159" s="19" t="s">
        <v>6126</v>
      </c>
      <c r="J4159" s="18" t="s">
        <v>5899</v>
      </c>
      <c r="K4159" s="18" t="s">
        <v>10311</v>
      </c>
      <c r="L4159" s="18" t="s">
        <v>10232</v>
      </c>
      <c r="M4159" s="19" t="s">
        <v>10288</v>
      </c>
      <c r="N4159" s="20">
        <v>45322</v>
      </c>
      <c r="O4159" s="18" t="s">
        <v>10312</v>
      </c>
      <c r="P4159" s="18" t="s">
        <v>10311</v>
      </c>
      <c r="Q4159" s="18" t="s">
        <v>10290</v>
      </c>
      <c r="R4159" s="18">
        <v>1.2</v>
      </c>
      <c r="T4159" s="18">
        <v>0</v>
      </c>
      <c r="U4159" s="18">
        <v>0</v>
      </c>
    </row>
    <row r="4160" spans="2:21" x14ac:dyDescent="0.4">
      <c r="B4160" s="18" t="s">
        <v>5957</v>
      </c>
      <c r="C4160" s="18" t="s">
        <v>5910</v>
      </c>
      <c r="D4160" s="18" t="s">
        <v>220</v>
      </c>
      <c r="E4160" s="19" t="s">
        <v>49</v>
      </c>
      <c r="F4160" s="18" t="s">
        <v>5935</v>
      </c>
      <c r="G4160" s="18" t="s">
        <v>703</v>
      </c>
      <c r="H4160" s="18" t="s">
        <v>6466</v>
      </c>
      <c r="I4160" s="19" t="s">
        <v>6126</v>
      </c>
      <c r="J4160" s="18" t="s">
        <v>5904</v>
      </c>
      <c r="K4160" s="18" t="s">
        <v>10309</v>
      </c>
      <c r="L4160" s="18" t="s">
        <v>10232</v>
      </c>
      <c r="M4160" s="19" t="s">
        <v>10288</v>
      </c>
      <c r="N4160" s="20">
        <v>45322</v>
      </c>
      <c r="O4160" s="18" t="s">
        <v>10310</v>
      </c>
      <c r="P4160" s="18" t="s">
        <v>10309</v>
      </c>
      <c r="Q4160" s="18" t="s">
        <v>10290</v>
      </c>
      <c r="R4160" s="18">
        <v>1.2</v>
      </c>
      <c r="T4160" s="18">
        <v>0</v>
      </c>
      <c r="U4160" s="18">
        <v>0</v>
      </c>
    </row>
    <row r="4161" spans="2:21" x14ac:dyDescent="0.4">
      <c r="B4161" s="18" t="s">
        <v>5957</v>
      </c>
      <c r="C4161" s="18" t="s">
        <v>5910</v>
      </c>
      <c r="D4161" s="18" t="s">
        <v>220</v>
      </c>
      <c r="E4161" s="19" t="s">
        <v>49</v>
      </c>
      <c r="F4161" s="18" t="s">
        <v>5935</v>
      </c>
      <c r="G4161" s="18" t="s">
        <v>703</v>
      </c>
      <c r="H4161" s="18" t="s">
        <v>6466</v>
      </c>
      <c r="I4161" s="19" t="s">
        <v>6126</v>
      </c>
      <c r="J4161" s="18" t="s">
        <v>5843</v>
      </c>
      <c r="K4161" s="18" t="s">
        <v>10307</v>
      </c>
      <c r="L4161" s="18" t="s">
        <v>10232</v>
      </c>
      <c r="M4161" s="19" t="s">
        <v>10288</v>
      </c>
      <c r="N4161" s="20">
        <v>45322</v>
      </c>
      <c r="O4161" s="18" t="s">
        <v>10308</v>
      </c>
      <c r="P4161" s="18" t="s">
        <v>10307</v>
      </c>
      <c r="Q4161" s="18" t="s">
        <v>10290</v>
      </c>
      <c r="R4161" s="18">
        <v>1.2</v>
      </c>
      <c r="T4161" s="18">
        <v>0</v>
      </c>
      <c r="U4161" s="18">
        <v>0</v>
      </c>
    </row>
    <row r="4162" spans="2:21" x14ac:dyDescent="0.4">
      <c r="B4162" s="18" t="s">
        <v>5957</v>
      </c>
      <c r="C4162" s="18" t="s">
        <v>5910</v>
      </c>
      <c r="D4162" s="18" t="s">
        <v>220</v>
      </c>
      <c r="E4162" s="19" t="s">
        <v>49</v>
      </c>
      <c r="F4162" s="18" t="s">
        <v>5935</v>
      </c>
      <c r="G4162" s="18" t="s">
        <v>275</v>
      </c>
      <c r="H4162" s="18" t="s">
        <v>6302</v>
      </c>
      <c r="I4162" s="19" t="s">
        <v>6474</v>
      </c>
      <c r="J4162" s="18" t="s">
        <v>5899</v>
      </c>
      <c r="K4162" s="18" t="s">
        <v>10317</v>
      </c>
      <c r="L4162" s="18" t="s">
        <v>10232</v>
      </c>
      <c r="M4162" s="19" t="s">
        <v>10288</v>
      </c>
      <c r="N4162" s="20">
        <v>45322</v>
      </c>
      <c r="O4162" s="18" t="s">
        <v>10318</v>
      </c>
      <c r="P4162" s="18" t="s">
        <v>10317</v>
      </c>
      <c r="Q4162" s="18" t="s">
        <v>10290</v>
      </c>
      <c r="R4162" s="18">
        <v>1.8</v>
      </c>
      <c r="T4162" s="18">
        <v>0</v>
      </c>
      <c r="U4162" s="18">
        <v>0</v>
      </c>
    </row>
    <row r="4163" spans="2:21" x14ac:dyDescent="0.4">
      <c r="B4163" s="18" t="s">
        <v>5957</v>
      </c>
      <c r="C4163" s="18" t="s">
        <v>5910</v>
      </c>
      <c r="D4163" s="18" t="s">
        <v>220</v>
      </c>
      <c r="E4163" s="19" t="s">
        <v>49</v>
      </c>
      <c r="F4163" s="18" t="s">
        <v>5935</v>
      </c>
      <c r="G4163" s="18" t="s">
        <v>275</v>
      </c>
      <c r="H4163" s="18" t="s">
        <v>6302</v>
      </c>
      <c r="I4163" s="19" t="s">
        <v>6474</v>
      </c>
      <c r="J4163" s="18" t="s">
        <v>5904</v>
      </c>
      <c r="K4163" s="18" t="s">
        <v>10315</v>
      </c>
      <c r="L4163" s="18" t="s">
        <v>10232</v>
      </c>
      <c r="M4163" s="19" t="s">
        <v>10288</v>
      </c>
      <c r="N4163" s="20">
        <v>45322</v>
      </c>
      <c r="O4163" s="18" t="s">
        <v>10316</v>
      </c>
      <c r="P4163" s="18" t="s">
        <v>10315</v>
      </c>
      <c r="Q4163" s="18" t="s">
        <v>10290</v>
      </c>
      <c r="R4163" s="18">
        <v>1.8</v>
      </c>
      <c r="T4163" s="18">
        <v>0</v>
      </c>
      <c r="U4163" s="18">
        <v>0</v>
      </c>
    </row>
    <row r="4164" spans="2:21" x14ac:dyDescent="0.4">
      <c r="B4164" s="18" t="s">
        <v>5957</v>
      </c>
      <c r="C4164" s="18" t="s">
        <v>5910</v>
      </c>
      <c r="D4164" s="18" t="s">
        <v>220</v>
      </c>
      <c r="E4164" s="19" t="s">
        <v>49</v>
      </c>
      <c r="F4164" s="18" t="s">
        <v>5935</v>
      </c>
      <c r="G4164" s="18" t="s">
        <v>275</v>
      </c>
      <c r="H4164" s="18" t="s">
        <v>6302</v>
      </c>
      <c r="I4164" s="19" t="s">
        <v>6474</v>
      </c>
      <c r="J4164" s="18" t="s">
        <v>5843</v>
      </c>
      <c r="K4164" s="18" t="s">
        <v>10313</v>
      </c>
      <c r="L4164" s="18" t="s">
        <v>10232</v>
      </c>
      <c r="M4164" s="19" t="s">
        <v>10288</v>
      </c>
      <c r="N4164" s="20">
        <v>45322</v>
      </c>
      <c r="O4164" s="18" t="s">
        <v>10314</v>
      </c>
      <c r="P4164" s="18" t="s">
        <v>10313</v>
      </c>
      <c r="Q4164" s="18" t="s">
        <v>10290</v>
      </c>
      <c r="R4164" s="18">
        <v>1.8</v>
      </c>
      <c r="T4164" s="18">
        <v>0</v>
      </c>
      <c r="U4164" s="18">
        <v>0</v>
      </c>
    </row>
    <row r="4165" spans="2:21" x14ac:dyDescent="0.4">
      <c r="B4165" s="18" t="s">
        <v>5957</v>
      </c>
      <c r="C4165" s="18" t="s">
        <v>5910</v>
      </c>
      <c r="D4165" s="18" t="s">
        <v>220</v>
      </c>
      <c r="E4165" s="19" t="s">
        <v>49</v>
      </c>
      <c r="F4165" s="18" t="s">
        <v>5935</v>
      </c>
      <c r="G4165" s="18" t="s">
        <v>44</v>
      </c>
      <c r="H4165" s="18" t="s">
        <v>6333</v>
      </c>
      <c r="I4165" s="19" t="s">
        <v>6416</v>
      </c>
      <c r="J4165" s="18" t="s">
        <v>5899</v>
      </c>
      <c r="K4165" s="18" t="s">
        <v>10323</v>
      </c>
      <c r="L4165" s="18" t="s">
        <v>10232</v>
      </c>
      <c r="M4165" s="19" t="s">
        <v>10288</v>
      </c>
      <c r="N4165" s="20">
        <v>45322</v>
      </c>
      <c r="O4165" s="18" t="s">
        <v>10324</v>
      </c>
      <c r="P4165" s="18" t="s">
        <v>10323</v>
      </c>
      <c r="Q4165" s="18" t="s">
        <v>10290</v>
      </c>
      <c r="R4165" s="18">
        <v>2.9</v>
      </c>
      <c r="T4165" s="18">
        <v>0</v>
      </c>
      <c r="U4165" s="18">
        <v>0</v>
      </c>
    </row>
    <row r="4166" spans="2:21" x14ac:dyDescent="0.4">
      <c r="B4166" s="18" t="s">
        <v>5957</v>
      </c>
      <c r="C4166" s="18" t="s">
        <v>5910</v>
      </c>
      <c r="D4166" s="18" t="s">
        <v>220</v>
      </c>
      <c r="E4166" s="19" t="s">
        <v>49</v>
      </c>
      <c r="F4166" s="18" t="s">
        <v>5935</v>
      </c>
      <c r="G4166" s="18" t="s">
        <v>44</v>
      </c>
      <c r="H4166" s="18" t="s">
        <v>6333</v>
      </c>
      <c r="I4166" s="19" t="s">
        <v>6416</v>
      </c>
      <c r="J4166" s="18" t="s">
        <v>5904</v>
      </c>
      <c r="K4166" s="18" t="s">
        <v>10321</v>
      </c>
      <c r="L4166" s="18" t="s">
        <v>10232</v>
      </c>
      <c r="M4166" s="19" t="s">
        <v>10288</v>
      </c>
      <c r="N4166" s="20">
        <v>45322</v>
      </c>
      <c r="O4166" s="18" t="s">
        <v>10322</v>
      </c>
      <c r="P4166" s="18" t="s">
        <v>10321</v>
      </c>
      <c r="Q4166" s="18" t="s">
        <v>10290</v>
      </c>
      <c r="R4166" s="18">
        <v>2.9</v>
      </c>
      <c r="T4166" s="18">
        <v>0</v>
      </c>
      <c r="U4166" s="18">
        <v>0</v>
      </c>
    </row>
    <row r="4167" spans="2:21" x14ac:dyDescent="0.4">
      <c r="B4167" s="18" t="s">
        <v>5957</v>
      </c>
      <c r="C4167" s="18" t="s">
        <v>5910</v>
      </c>
      <c r="D4167" s="18" t="s">
        <v>220</v>
      </c>
      <c r="E4167" s="19" t="s">
        <v>49</v>
      </c>
      <c r="F4167" s="18" t="s">
        <v>5935</v>
      </c>
      <c r="G4167" s="18" t="s">
        <v>44</v>
      </c>
      <c r="H4167" s="18" t="s">
        <v>6333</v>
      </c>
      <c r="I4167" s="19" t="s">
        <v>6416</v>
      </c>
      <c r="J4167" s="18" t="s">
        <v>5843</v>
      </c>
      <c r="K4167" s="18" t="s">
        <v>10319</v>
      </c>
      <c r="L4167" s="18" t="s">
        <v>10232</v>
      </c>
      <c r="M4167" s="19" t="s">
        <v>10288</v>
      </c>
      <c r="N4167" s="20">
        <v>45322</v>
      </c>
      <c r="O4167" s="18" t="s">
        <v>10320</v>
      </c>
      <c r="P4167" s="18" t="s">
        <v>10319</v>
      </c>
      <c r="Q4167" s="18" t="s">
        <v>10290</v>
      </c>
      <c r="R4167" s="18">
        <v>2.9</v>
      </c>
      <c r="T4167" s="18">
        <v>0</v>
      </c>
      <c r="U4167" s="18">
        <v>0</v>
      </c>
    </row>
    <row r="4168" spans="2:21" x14ac:dyDescent="0.4">
      <c r="B4168" s="18" t="s">
        <v>5957</v>
      </c>
      <c r="C4168" s="18" t="s">
        <v>5910</v>
      </c>
      <c r="D4168" s="18" t="s">
        <v>220</v>
      </c>
      <c r="E4168" s="19" t="s">
        <v>49</v>
      </c>
      <c r="F4168" s="18" t="s">
        <v>5935</v>
      </c>
      <c r="G4168" s="18" t="s">
        <v>522</v>
      </c>
      <c r="H4168" s="18" t="s">
        <v>9525</v>
      </c>
      <c r="I4168" s="19" t="s">
        <v>9526</v>
      </c>
      <c r="J4168" s="18" t="s">
        <v>5899</v>
      </c>
      <c r="K4168" s="18" t="s">
        <v>11265</v>
      </c>
      <c r="L4168" s="18" t="s">
        <v>10232</v>
      </c>
      <c r="M4168" s="19" t="s">
        <v>10288</v>
      </c>
      <c r="N4168" s="20">
        <v>45322</v>
      </c>
      <c r="O4168" s="18" t="s">
        <v>11266</v>
      </c>
      <c r="P4168" s="18" t="s">
        <v>11265</v>
      </c>
      <c r="Q4168" s="18" t="s">
        <v>10290</v>
      </c>
      <c r="T4168" s="18">
        <v>0</v>
      </c>
      <c r="U4168" s="18">
        <v>0</v>
      </c>
    </row>
    <row r="4169" spans="2:21" x14ac:dyDescent="0.4">
      <c r="B4169" s="18" t="s">
        <v>5957</v>
      </c>
      <c r="C4169" s="18" t="s">
        <v>5910</v>
      </c>
      <c r="D4169" s="18" t="s">
        <v>220</v>
      </c>
      <c r="E4169" s="19" t="s">
        <v>49</v>
      </c>
      <c r="F4169" s="18" t="s">
        <v>5935</v>
      </c>
      <c r="G4169" s="18" t="s">
        <v>522</v>
      </c>
      <c r="H4169" s="18" t="s">
        <v>9525</v>
      </c>
      <c r="I4169" s="19" t="s">
        <v>9526</v>
      </c>
      <c r="J4169" s="18" t="s">
        <v>5904</v>
      </c>
      <c r="K4169" s="18" t="s">
        <v>11263</v>
      </c>
      <c r="L4169" s="18" t="s">
        <v>10232</v>
      </c>
      <c r="M4169" s="19" t="s">
        <v>10288</v>
      </c>
      <c r="N4169" s="20">
        <v>45322</v>
      </c>
      <c r="O4169" s="18" t="s">
        <v>11264</v>
      </c>
      <c r="P4169" s="18" t="s">
        <v>11263</v>
      </c>
      <c r="Q4169" s="18" t="s">
        <v>10290</v>
      </c>
      <c r="T4169" s="18">
        <v>0</v>
      </c>
      <c r="U4169" s="18">
        <v>0</v>
      </c>
    </row>
    <row r="4170" spans="2:21" x14ac:dyDescent="0.4">
      <c r="B4170" s="18" t="s">
        <v>5957</v>
      </c>
      <c r="C4170" s="18" t="s">
        <v>5910</v>
      </c>
      <c r="D4170" s="18" t="s">
        <v>220</v>
      </c>
      <c r="E4170" s="19" t="s">
        <v>49</v>
      </c>
      <c r="F4170" s="18" t="s">
        <v>5935</v>
      </c>
      <c r="G4170" s="18" t="s">
        <v>522</v>
      </c>
      <c r="H4170" s="18" t="s">
        <v>9525</v>
      </c>
      <c r="I4170" s="19" t="s">
        <v>9526</v>
      </c>
      <c r="J4170" s="18" t="s">
        <v>5843</v>
      </c>
      <c r="K4170" s="18" t="s">
        <v>11261</v>
      </c>
      <c r="L4170" s="18" t="s">
        <v>10232</v>
      </c>
      <c r="M4170" s="19" t="s">
        <v>10288</v>
      </c>
      <c r="N4170" s="20">
        <v>45322</v>
      </c>
      <c r="O4170" s="18" t="s">
        <v>11262</v>
      </c>
      <c r="P4170" s="18" t="s">
        <v>11261</v>
      </c>
      <c r="Q4170" s="18" t="s">
        <v>10290</v>
      </c>
      <c r="T4170" s="18">
        <v>0</v>
      </c>
      <c r="U4170" s="18">
        <v>0</v>
      </c>
    </row>
    <row r="4171" spans="2:21" x14ac:dyDescent="0.4">
      <c r="B4171" s="18" t="s">
        <v>5957</v>
      </c>
      <c r="C4171" s="18" t="s">
        <v>5910</v>
      </c>
      <c r="D4171" s="18" t="s">
        <v>5911</v>
      </c>
      <c r="E4171" s="19" t="s">
        <v>16651</v>
      </c>
      <c r="F4171" s="18" t="s">
        <v>5935</v>
      </c>
      <c r="G4171" s="18" t="s">
        <v>29</v>
      </c>
      <c r="H4171" s="18" t="s">
        <v>5936</v>
      </c>
      <c r="I4171" s="19" t="s">
        <v>15465</v>
      </c>
      <c r="J4171" s="18" t="s">
        <v>5899</v>
      </c>
      <c r="K4171" s="18" t="s">
        <v>16883</v>
      </c>
      <c r="L4171" s="18" t="s">
        <v>5901</v>
      </c>
      <c r="N4171" s="20">
        <v>45322</v>
      </c>
      <c r="O4171" s="18" t="s">
        <v>16884</v>
      </c>
      <c r="P4171" s="18" t="s">
        <v>16883</v>
      </c>
      <c r="Q4171" s="18" t="s">
        <v>16654</v>
      </c>
      <c r="R4171" s="18">
        <v>0.85</v>
      </c>
      <c r="T4171" s="18">
        <v>0</v>
      </c>
      <c r="U4171" s="18">
        <v>0</v>
      </c>
    </row>
    <row r="4172" spans="2:21" x14ac:dyDescent="0.4">
      <c r="B4172" s="18" t="s">
        <v>5957</v>
      </c>
      <c r="C4172" s="18" t="s">
        <v>5910</v>
      </c>
      <c r="D4172" s="18" t="s">
        <v>5911</v>
      </c>
      <c r="E4172" s="19" t="s">
        <v>16651</v>
      </c>
      <c r="F4172" s="18" t="s">
        <v>5935</v>
      </c>
      <c r="G4172" s="18" t="s">
        <v>29</v>
      </c>
      <c r="H4172" s="18" t="s">
        <v>5936</v>
      </c>
      <c r="I4172" s="19" t="s">
        <v>15465</v>
      </c>
      <c r="J4172" s="18" t="s">
        <v>5904</v>
      </c>
      <c r="K4172" s="18" t="s">
        <v>16885</v>
      </c>
      <c r="L4172" s="18" t="s">
        <v>5901</v>
      </c>
      <c r="N4172" s="20">
        <v>45322</v>
      </c>
      <c r="O4172" s="18" t="s">
        <v>16886</v>
      </c>
      <c r="P4172" s="18" t="s">
        <v>16885</v>
      </c>
      <c r="Q4172" s="18" t="s">
        <v>16654</v>
      </c>
      <c r="R4172" s="18">
        <v>0.85</v>
      </c>
      <c r="T4172" s="18">
        <v>0</v>
      </c>
      <c r="U4172" s="18">
        <v>0</v>
      </c>
    </row>
    <row r="4173" spans="2:21" x14ac:dyDescent="0.4">
      <c r="B4173" s="18" t="s">
        <v>5957</v>
      </c>
      <c r="C4173" s="18" t="s">
        <v>5910</v>
      </c>
      <c r="D4173" s="18" t="s">
        <v>5911</v>
      </c>
      <c r="E4173" s="19" t="s">
        <v>16651</v>
      </c>
      <c r="F4173" s="18" t="s">
        <v>5935</v>
      </c>
      <c r="G4173" s="18" t="s">
        <v>29</v>
      </c>
      <c r="H4173" s="18" t="s">
        <v>5936</v>
      </c>
      <c r="I4173" s="19" t="s">
        <v>15465</v>
      </c>
      <c r="J4173" s="18" t="s">
        <v>5843</v>
      </c>
      <c r="K4173" s="18" t="s">
        <v>16887</v>
      </c>
      <c r="L4173" s="18" t="s">
        <v>5901</v>
      </c>
      <c r="N4173" s="20">
        <v>45322</v>
      </c>
      <c r="O4173" s="18" t="s">
        <v>16888</v>
      </c>
      <c r="P4173" s="18" t="s">
        <v>16887</v>
      </c>
      <c r="Q4173" s="18" t="s">
        <v>16654</v>
      </c>
      <c r="R4173" s="18">
        <v>0.85</v>
      </c>
      <c r="T4173" s="18">
        <v>0</v>
      </c>
      <c r="U4173" s="18">
        <v>0</v>
      </c>
    </row>
    <row r="4174" spans="2:21" x14ac:dyDescent="0.4">
      <c r="B4174" s="18" t="s">
        <v>5957</v>
      </c>
      <c r="C4174" s="18" t="s">
        <v>5910</v>
      </c>
      <c r="D4174" s="18" t="s">
        <v>5911</v>
      </c>
      <c r="E4174" s="19" t="s">
        <v>16651</v>
      </c>
      <c r="F4174" s="18" t="s">
        <v>5935</v>
      </c>
      <c r="G4174" s="18" t="s">
        <v>29</v>
      </c>
      <c r="H4174" s="18" t="s">
        <v>5936</v>
      </c>
      <c r="I4174" s="19" t="s">
        <v>15465</v>
      </c>
      <c r="J4174" s="18" t="s">
        <v>5923</v>
      </c>
      <c r="K4174" s="18" t="s">
        <v>16889</v>
      </c>
      <c r="L4174" s="18" t="s">
        <v>5901</v>
      </c>
      <c r="N4174" s="20">
        <v>45322</v>
      </c>
      <c r="O4174" s="18" t="s">
        <v>16890</v>
      </c>
      <c r="P4174" s="18" t="s">
        <v>16889</v>
      </c>
      <c r="Q4174" s="18" t="s">
        <v>16654</v>
      </c>
      <c r="R4174" s="18">
        <v>0.85</v>
      </c>
      <c r="T4174" s="18">
        <v>0</v>
      </c>
      <c r="U4174" s="18">
        <v>0</v>
      </c>
    </row>
    <row r="4175" spans="2:21" x14ac:dyDescent="0.4">
      <c r="B4175" s="28" t="s">
        <v>5957</v>
      </c>
      <c r="C4175" s="28" t="s">
        <v>5910</v>
      </c>
      <c r="D4175" s="28" t="s">
        <v>5911</v>
      </c>
      <c r="E4175" s="29" t="s">
        <v>5947</v>
      </c>
      <c r="F4175" s="28" t="s">
        <v>5935</v>
      </c>
      <c r="G4175" s="28" t="s">
        <v>29</v>
      </c>
      <c r="H4175" s="28" t="s">
        <v>5936</v>
      </c>
      <c r="I4175" s="29" t="s">
        <v>5915</v>
      </c>
      <c r="J4175" s="28" t="s">
        <v>5899</v>
      </c>
      <c r="K4175" s="28" t="s">
        <v>5966</v>
      </c>
      <c r="L4175" s="28" t="s">
        <v>5901</v>
      </c>
      <c r="M4175" s="29"/>
      <c r="N4175" s="30">
        <v>45322</v>
      </c>
      <c r="O4175" s="28" t="s">
        <v>5967</v>
      </c>
      <c r="P4175" s="18" t="s">
        <v>5966</v>
      </c>
      <c r="Q4175" s="18" t="s">
        <v>5950</v>
      </c>
      <c r="R4175" s="18">
        <v>0.92</v>
      </c>
      <c r="T4175" s="18">
        <v>0</v>
      </c>
      <c r="U4175" s="18">
        <v>0</v>
      </c>
    </row>
    <row r="4176" spans="2:21" x14ac:dyDescent="0.4">
      <c r="B4176" s="28" t="s">
        <v>5957</v>
      </c>
      <c r="C4176" s="28" t="s">
        <v>5910</v>
      </c>
      <c r="D4176" s="28" t="s">
        <v>5911</v>
      </c>
      <c r="E4176" s="29" t="s">
        <v>5947</v>
      </c>
      <c r="F4176" s="28" t="s">
        <v>5935</v>
      </c>
      <c r="G4176" s="28" t="s">
        <v>29</v>
      </c>
      <c r="H4176" s="28" t="s">
        <v>5936</v>
      </c>
      <c r="I4176" s="29" t="s">
        <v>5915</v>
      </c>
      <c r="J4176" s="28" t="s">
        <v>5904</v>
      </c>
      <c r="K4176" s="28" t="s">
        <v>5968</v>
      </c>
      <c r="L4176" s="28" t="s">
        <v>5901</v>
      </c>
      <c r="M4176" s="29"/>
      <c r="N4176" s="30">
        <v>45322</v>
      </c>
      <c r="O4176" s="28" t="s">
        <v>5969</v>
      </c>
      <c r="P4176" s="18" t="s">
        <v>5968</v>
      </c>
      <c r="Q4176" s="18" t="s">
        <v>5950</v>
      </c>
      <c r="R4176" s="18">
        <v>0.92</v>
      </c>
      <c r="T4176" s="18">
        <v>0</v>
      </c>
      <c r="U4176" s="18">
        <v>0</v>
      </c>
    </row>
    <row r="4177" spans="2:21" x14ac:dyDescent="0.4">
      <c r="B4177" s="28" t="s">
        <v>5957</v>
      </c>
      <c r="C4177" s="28" t="s">
        <v>5910</v>
      </c>
      <c r="D4177" s="28" t="s">
        <v>5911</v>
      </c>
      <c r="E4177" s="29" t="s">
        <v>5947</v>
      </c>
      <c r="F4177" s="28" t="s">
        <v>5935</v>
      </c>
      <c r="G4177" s="28" t="s">
        <v>29</v>
      </c>
      <c r="H4177" s="28" t="s">
        <v>5936</v>
      </c>
      <c r="I4177" s="29" t="s">
        <v>5915</v>
      </c>
      <c r="J4177" s="28" t="s">
        <v>5843</v>
      </c>
      <c r="K4177" s="28" t="s">
        <v>5970</v>
      </c>
      <c r="L4177" s="28" t="s">
        <v>5901</v>
      </c>
      <c r="M4177" s="29"/>
      <c r="N4177" s="30">
        <v>45322</v>
      </c>
      <c r="O4177" s="28" t="s">
        <v>5971</v>
      </c>
      <c r="P4177" s="18" t="s">
        <v>5970</v>
      </c>
      <c r="Q4177" s="18" t="s">
        <v>5950</v>
      </c>
      <c r="R4177" s="18">
        <v>0.92</v>
      </c>
      <c r="T4177" s="18">
        <v>0</v>
      </c>
      <c r="U4177" s="18">
        <v>0</v>
      </c>
    </row>
    <row r="4178" spans="2:21" x14ac:dyDescent="0.4">
      <c r="B4178" s="28" t="s">
        <v>5957</v>
      </c>
      <c r="C4178" s="28" t="s">
        <v>5910</v>
      </c>
      <c r="D4178" s="28" t="s">
        <v>5911</v>
      </c>
      <c r="E4178" s="29" t="s">
        <v>5947</v>
      </c>
      <c r="F4178" s="28" t="s">
        <v>5935</v>
      </c>
      <c r="G4178" s="28" t="s">
        <v>29</v>
      </c>
      <c r="H4178" s="28" t="s">
        <v>5936</v>
      </c>
      <c r="I4178" s="29" t="s">
        <v>5915</v>
      </c>
      <c r="J4178" s="28" t="s">
        <v>5923</v>
      </c>
      <c r="K4178" s="28" t="s">
        <v>5972</v>
      </c>
      <c r="L4178" s="28" t="s">
        <v>5901</v>
      </c>
      <c r="M4178" s="29"/>
      <c r="N4178" s="30">
        <v>45322</v>
      </c>
      <c r="O4178" s="28" t="s">
        <v>5973</v>
      </c>
      <c r="P4178" s="18" t="s">
        <v>5972</v>
      </c>
      <c r="Q4178" s="18" t="s">
        <v>5950</v>
      </c>
      <c r="R4178" s="18">
        <v>0.92</v>
      </c>
      <c r="T4178" s="18">
        <v>0</v>
      </c>
      <c r="U4178" s="18">
        <v>0</v>
      </c>
    </row>
    <row r="4179" spans="2:21" x14ac:dyDescent="0.4">
      <c r="B4179" s="18" t="s">
        <v>5957</v>
      </c>
      <c r="C4179" s="18" t="s">
        <v>5910</v>
      </c>
      <c r="D4179" s="18" t="s">
        <v>5911</v>
      </c>
      <c r="E4179" s="19" t="s">
        <v>575</v>
      </c>
      <c r="F4179" s="18" t="s">
        <v>5935</v>
      </c>
      <c r="G4179" s="18" t="s">
        <v>29</v>
      </c>
      <c r="H4179" s="18" t="s">
        <v>5936</v>
      </c>
      <c r="I4179" s="19" t="s">
        <v>16706</v>
      </c>
      <c r="J4179" s="18" t="s">
        <v>5899</v>
      </c>
      <c r="K4179" s="18" t="s">
        <v>16931</v>
      </c>
      <c r="L4179" s="18" t="s">
        <v>5901</v>
      </c>
      <c r="N4179" s="20">
        <v>45322</v>
      </c>
      <c r="O4179" s="18" t="s">
        <v>16932</v>
      </c>
      <c r="P4179" s="18" t="s">
        <v>16931</v>
      </c>
      <c r="Q4179" s="18" t="s">
        <v>16699</v>
      </c>
      <c r="R4179" s="18">
        <v>0.8</v>
      </c>
      <c r="T4179" s="18">
        <v>0</v>
      </c>
      <c r="U4179" s="18">
        <v>0</v>
      </c>
    </row>
    <row r="4180" spans="2:21" x14ac:dyDescent="0.4">
      <c r="B4180" s="18" t="s">
        <v>5957</v>
      </c>
      <c r="C4180" s="18" t="s">
        <v>5910</v>
      </c>
      <c r="D4180" s="18" t="s">
        <v>5911</v>
      </c>
      <c r="E4180" s="19" t="s">
        <v>575</v>
      </c>
      <c r="F4180" s="18" t="s">
        <v>5935</v>
      </c>
      <c r="G4180" s="18" t="s">
        <v>29</v>
      </c>
      <c r="H4180" s="18" t="s">
        <v>5936</v>
      </c>
      <c r="I4180" s="19" t="s">
        <v>16706</v>
      </c>
      <c r="J4180" s="18" t="s">
        <v>5904</v>
      </c>
      <c r="K4180" s="18" t="s">
        <v>16933</v>
      </c>
      <c r="L4180" s="18" t="s">
        <v>5901</v>
      </c>
      <c r="N4180" s="20">
        <v>45322</v>
      </c>
      <c r="O4180" s="18" t="s">
        <v>16934</v>
      </c>
      <c r="P4180" s="18" t="s">
        <v>16933</v>
      </c>
      <c r="Q4180" s="18" t="s">
        <v>16699</v>
      </c>
      <c r="R4180" s="18">
        <v>0.8</v>
      </c>
      <c r="T4180" s="18">
        <v>0</v>
      </c>
      <c r="U4180" s="18">
        <v>0</v>
      </c>
    </row>
    <row r="4181" spans="2:21" x14ac:dyDescent="0.4">
      <c r="B4181" s="18" t="s">
        <v>5957</v>
      </c>
      <c r="C4181" s="18" t="s">
        <v>5910</v>
      </c>
      <c r="D4181" s="18" t="s">
        <v>5911</v>
      </c>
      <c r="E4181" s="19" t="s">
        <v>575</v>
      </c>
      <c r="F4181" s="18" t="s">
        <v>5935</v>
      </c>
      <c r="G4181" s="18" t="s">
        <v>29</v>
      </c>
      <c r="H4181" s="18" t="s">
        <v>5936</v>
      </c>
      <c r="I4181" s="19" t="s">
        <v>16706</v>
      </c>
      <c r="J4181" s="18" t="s">
        <v>5843</v>
      </c>
      <c r="K4181" s="18" t="s">
        <v>16935</v>
      </c>
      <c r="L4181" s="18" t="s">
        <v>5901</v>
      </c>
      <c r="N4181" s="20">
        <v>45322</v>
      </c>
      <c r="O4181" s="18" t="s">
        <v>16936</v>
      </c>
      <c r="P4181" s="18" t="s">
        <v>16935</v>
      </c>
      <c r="Q4181" s="18" t="s">
        <v>16699</v>
      </c>
      <c r="R4181" s="18">
        <v>0.8</v>
      </c>
      <c r="T4181" s="18">
        <v>0</v>
      </c>
      <c r="U4181" s="18">
        <v>0</v>
      </c>
    </row>
    <row r="4182" spans="2:21" x14ac:dyDescent="0.4">
      <c r="B4182" s="18" t="s">
        <v>5957</v>
      </c>
      <c r="C4182" s="18" t="s">
        <v>5910</v>
      </c>
      <c r="D4182" s="18" t="s">
        <v>5911</v>
      </c>
      <c r="E4182" s="19" t="s">
        <v>575</v>
      </c>
      <c r="F4182" s="18" t="s">
        <v>5935</v>
      </c>
      <c r="G4182" s="18" t="s">
        <v>29</v>
      </c>
      <c r="H4182" s="18" t="s">
        <v>5936</v>
      </c>
      <c r="I4182" s="19" t="s">
        <v>16706</v>
      </c>
      <c r="J4182" s="18" t="s">
        <v>5923</v>
      </c>
      <c r="K4182" s="18" t="s">
        <v>16937</v>
      </c>
      <c r="L4182" s="18" t="s">
        <v>5901</v>
      </c>
      <c r="N4182" s="20">
        <v>45322</v>
      </c>
      <c r="O4182" s="18" t="s">
        <v>16938</v>
      </c>
      <c r="P4182" s="18" t="s">
        <v>16937</v>
      </c>
      <c r="Q4182" s="18" t="s">
        <v>16699</v>
      </c>
      <c r="R4182" s="18">
        <v>0.8</v>
      </c>
      <c r="T4182" s="18">
        <v>0</v>
      </c>
      <c r="U4182" s="18">
        <v>0</v>
      </c>
    </row>
    <row r="4183" spans="2:21" x14ac:dyDescent="0.4">
      <c r="B4183" s="18" t="s">
        <v>5957</v>
      </c>
      <c r="C4183" s="18" t="s">
        <v>5910</v>
      </c>
      <c r="D4183" s="18" t="s">
        <v>5911</v>
      </c>
      <c r="E4183" s="19" t="s">
        <v>575</v>
      </c>
      <c r="F4183" s="18" t="s">
        <v>5935</v>
      </c>
      <c r="G4183" s="18" t="s">
        <v>926</v>
      </c>
      <c r="H4183" s="18" t="s">
        <v>6145</v>
      </c>
      <c r="I4183" s="19" t="s">
        <v>15465</v>
      </c>
      <c r="J4183" s="18" t="s">
        <v>5899</v>
      </c>
      <c r="K4183" s="18" t="s">
        <v>16923</v>
      </c>
      <c r="L4183" s="18" t="s">
        <v>5901</v>
      </c>
      <c r="N4183" s="20">
        <v>45322</v>
      </c>
      <c r="O4183" s="18" t="s">
        <v>16924</v>
      </c>
      <c r="P4183" s="18" t="s">
        <v>16923</v>
      </c>
      <c r="Q4183" s="18" t="s">
        <v>16699</v>
      </c>
      <c r="R4183" s="18">
        <v>0.85</v>
      </c>
      <c r="T4183" s="18">
        <v>0</v>
      </c>
      <c r="U4183" s="18">
        <v>0</v>
      </c>
    </row>
    <row r="4184" spans="2:21" x14ac:dyDescent="0.4">
      <c r="B4184" s="18" t="s">
        <v>5957</v>
      </c>
      <c r="C4184" s="18" t="s">
        <v>5910</v>
      </c>
      <c r="D4184" s="18" t="s">
        <v>5911</v>
      </c>
      <c r="E4184" s="19" t="s">
        <v>575</v>
      </c>
      <c r="F4184" s="18" t="s">
        <v>5935</v>
      </c>
      <c r="G4184" s="18" t="s">
        <v>926</v>
      </c>
      <c r="H4184" s="18" t="s">
        <v>6145</v>
      </c>
      <c r="I4184" s="19" t="s">
        <v>15465</v>
      </c>
      <c r="J4184" s="18" t="s">
        <v>5904</v>
      </c>
      <c r="K4184" s="18" t="s">
        <v>16925</v>
      </c>
      <c r="L4184" s="18" t="s">
        <v>5901</v>
      </c>
      <c r="N4184" s="20">
        <v>45322</v>
      </c>
      <c r="O4184" s="18" t="s">
        <v>16926</v>
      </c>
      <c r="P4184" s="18" t="s">
        <v>16925</v>
      </c>
      <c r="Q4184" s="18" t="s">
        <v>16699</v>
      </c>
      <c r="R4184" s="18">
        <v>0.85</v>
      </c>
      <c r="T4184" s="18">
        <v>0</v>
      </c>
      <c r="U4184" s="18">
        <v>0</v>
      </c>
    </row>
    <row r="4185" spans="2:21" x14ac:dyDescent="0.4">
      <c r="B4185" s="18" t="s">
        <v>5957</v>
      </c>
      <c r="C4185" s="18" t="s">
        <v>5910</v>
      </c>
      <c r="D4185" s="18" t="s">
        <v>5911</v>
      </c>
      <c r="E4185" s="19" t="s">
        <v>575</v>
      </c>
      <c r="F4185" s="18" t="s">
        <v>5935</v>
      </c>
      <c r="G4185" s="18" t="s">
        <v>926</v>
      </c>
      <c r="H4185" s="18" t="s">
        <v>6145</v>
      </c>
      <c r="I4185" s="19" t="s">
        <v>15465</v>
      </c>
      <c r="J4185" s="18" t="s">
        <v>5843</v>
      </c>
      <c r="K4185" s="18" t="s">
        <v>16927</v>
      </c>
      <c r="L4185" s="18" t="s">
        <v>5901</v>
      </c>
      <c r="N4185" s="20">
        <v>45322</v>
      </c>
      <c r="O4185" s="18" t="s">
        <v>16928</v>
      </c>
      <c r="P4185" s="18" t="s">
        <v>16927</v>
      </c>
      <c r="Q4185" s="18" t="s">
        <v>16699</v>
      </c>
      <c r="R4185" s="18">
        <v>0.85</v>
      </c>
      <c r="T4185" s="18">
        <v>0</v>
      </c>
      <c r="U4185" s="18">
        <v>0</v>
      </c>
    </row>
    <row r="4186" spans="2:21" x14ac:dyDescent="0.4">
      <c r="B4186" s="18" t="s">
        <v>5957</v>
      </c>
      <c r="C4186" s="18" t="s">
        <v>5910</v>
      </c>
      <c r="D4186" s="18" t="s">
        <v>5911</v>
      </c>
      <c r="E4186" s="19" t="s">
        <v>575</v>
      </c>
      <c r="F4186" s="18" t="s">
        <v>5935</v>
      </c>
      <c r="G4186" s="18" t="s">
        <v>926</v>
      </c>
      <c r="H4186" s="18" t="s">
        <v>6145</v>
      </c>
      <c r="I4186" s="19" t="s">
        <v>15465</v>
      </c>
      <c r="J4186" s="18" t="s">
        <v>5923</v>
      </c>
      <c r="K4186" s="18" t="s">
        <v>16929</v>
      </c>
      <c r="L4186" s="18" t="s">
        <v>5901</v>
      </c>
      <c r="N4186" s="20">
        <v>45322</v>
      </c>
      <c r="O4186" s="18" t="s">
        <v>16930</v>
      </c>
      <c r="P4186" s="18" t="s">
        <v>16929</v>
      </c>
      <c r="Q4186" s="18" t="s">
        <v>16699</v>
      </c>
      <c r="R4186" s="18">
        <v>0.85</v>
      </c>
      <c r="T4186" s="18">
        <v>0</v>
      </c>
      <c r="U4186" s="18">
        <v>0</v>
      </c>
    </row>
    <row r="4187" spans="2:21" x14ac:dyDescent="0.4">
      <c r="B4187" s="28" t="s">
        <v>5957</v>
      </c>
      <c r="C4187" s="28" t="s">
        <v>5910</v>
      </c>
      <c r="D4187" s="28" t="s">
        <v>5911</v>
      </c>
      <c r="E4187" s="29" t="s">
        <v>577</v>
      </c>
      <c r="F4187" s="28" t="s">
        <v>5935</v>
      </c>
      <c r="G4187" s="28" t="s">
        <v>29</v>
      </c>
      <c r="H4187" s="28" t="s">
        <v>5936</v>
      </c>
      <c r="I4187" s="29" t="s">
        <v>5937</v>
      </c>
      <c r="J4187" s="28" t="s">
        <v>5899</v>
      </c>
      <c r="K4187" s="28" t="s">
        <v>5958</v>
      </c>
      <c r="L4187" s="28" t="s">
        <v>5901</v>
      </c>
      <c r="M4187" s="29"/>
      <c r="N4187" s="30">
        <v>45322</v>
      </c>
      <c r="O4187" s="28" t="s">
        <v>5959</v>
      </c>
      <c r="P4187" s="18" t="s">
        <v>5958</v>
      </c>
      <c r="Q4187" s="18" t="s">
        <v>5940</v>
      </c>
      <c r="R4187" s="18">
        <v>0.79</v>
      </c>
      <c r="T4187" s="18">
        <v>0</v>
      </c>
      <c r="U4187" s="18">
        <v>0</v>
      </c>
    </row>
    <row r="4188" spans="2:21" x14ac:dyDescent="0.4">
      <c r="B4188" s="28" t="s">
        <v>5957</v>
      </c>
      <c r="C4188" s="28" t="s">
        <v>5910</v>
      </c>
      <c r="D4188" s="28" t="s">
        <v>5911</v>
      </c>
      <c r="E4188" s="29" t="s">
        <v>577</v>
      </c>
      <c r="F4188" s="28" t="s">
        <v>5935</v>
      </c>
      <c r="G4188" s="28" t="s">
        <v>29</v>
      </c>
      <c r="H4188" s="28" t="s">
        <v>5936</v>
      </c>
      <c r="I4188" s="29" t="s">
        <v>5937</v>
      </c>
      <c r="J4188" s="28" t="s">
        <v>5904</v>
      </c>
      <c r="K4188" s="28" t="s">
        <v>5960</v>
      </c>
      <c r="L4188" s="28" t="s">
        <v>5901</v>
      </c>
      <c r="M4188" s="29"/>
      <c r="N4188" s="30">
        <v>45322</v>
      </c>
      <c r="O4188" s="28" t="s">
        <v>5961</v>
      </c>
      <c r="P4188" s="18" t="s">
        <v>5960</v>
      </c>
      <c r="Q4188" s="18" t="s">
        <v>5940</v>
      </c>
      <c r="R4188" s="18">
        <v>0.79</v>
      </c>
      <c r="T4188" s="18">
        <v>0</v>
      </c>
      <c r="U4188" s="18">
        <v>0</v>
      </c>
    </row>
    <row r="4189" spans="2:21" x14ac:dyDescent="0.4">
      <c r="B4189" s="28" t="s">
        <v>5957</v>
      </c>
      <c r="C4189" s="28" t="s">
        <v>5910</v>
      </c>
      <c r="D4189" s="28" t="s">
        <v>5911</v>
      </c>
      <c r="E4189" s="29" t="s">
        <v>577</v>
      </c>
      <c r="F4189" s="28" t="s">
        <v>5935</v>
      </c>
      <c r="G4189" s="28" t="s">
        <v>29</v>
      </c>
      <c r="H4189" s="28" t="s">
        <v>5936</v>
      </c>
      <c r="I4189" s="29" t="s">
        <v>5937</v>
      </c>
      <c r="J4189" s="28" t="s">
        <v>5843</v>
      </c>
      <c r="K4189" s="28" t="s">
        <v>5962</v>
      </c>
      <c r="L4189" s="28" t="s">
        <v>5901</v>
      </c>
      <c r="M4189" s="29"/>
      <c r="N4189" s="30">
        <v>45322</v>
      </c>
      <c r="O4189" s="28" t="s">
        <v>5963</v>
      </c>
      <c r="P4189" s="18" t="s">
        <v>5962</v>
      </c>
      <c r="Q4189" s="18" t="s">
        <v>5940</v>
      </c>
      <c r="R4189" s="18">
        <v>0.79</v>
      </c>
      <c r="T4189" s="18">
        <v>0</v>
      </c>
      <c r="U4189" s="18">
        <v>0</v>
      </c>
    </row>
    <row r="4190" spans="2:21" x14ac:dyDescent="0.4">
      <c r="B4190" s="28" t="s">
        <v>5957</v>
      </c>
      <c r="C4190" s="28" t="s">
        <v>5910</v>
      </c>
      <c r="D4190" s="28" t="s">
        <v>5911</v>
      </c>
      <c r="E4190" s="29" t="s">
        <v>577</v>
      </c>
      <c r="F4190" s="28" t="s">
        <v>5935</v>
      </c>
      <c r="G4190" s="28" t="s">
        <v>29</v>
      </c>
      <c r="H4190" s="28" t="s">
        <v>5936</v>
      </c>
      <c r="I4190" s="29" t="s">
        <v>5937</v>
      </c>
      <c r="J4190" s="28" t="s">
        <v>5923</v>
      </c>
      <c r="K4190" s="28" t="s">
        <v>5964</v>
      </c>
      <c r="L4190" s="28" t="s">
        <v>5901</v>
      </c>
      <c r="M4190" s="29"/>
      <c r="N4190" s="30">
        <v>45322</v>
      </c>
      <c r="O4190" s="28" t="s">
        <v>5965</v>
      </c>
      <c r="P4190" s="18" t="s">
        <v>5964</v>
      </c>
      <c r="Q4190" s="18" t="s">
        <v>5940</v>
      </c>
      <c r="R4190" s="18">
        <v>0.79</v>
      </c>
      <c r="T4190" s="18">
        <v>0</v>
      </c>
      <c r="U4190" s="18">
        <v>0</v>
      </c>
    </row>
    <row r="4191" spans="2:21" x14ac:dyDescent="0.4">
      <c r="B4191" s="28" t="s">
        <v>5957</v>
      </c>
      <c r="C4191" s="28" t="s">
        <v>5910</v>
      </c>
      <c r="D4191" s="28" t="s">
        <v>5911</v>
      </c>
      <c r="E4191" s="29" t="s">
        <v>577</v>
      </c>
      <c r="F4191" s="28" t="s">
        <v>5935</v>
      </c>
      <c r="G4191" s="28" t="s">
        <v>926</v>
      </c>
      <c r="H4191" s="28" t="s">
        <v>6145</v>
      </c>
      <c r="I4191" s="29" t="s">
        <v>5915</v>
      </c>
      <c r="J4191" s="28" t="s">
        <v>5899</v>
      </c>
      <c r="K4191" s="28" t="s">
        <v>8349</v>
      </c>
      <c r="L4191" s="28" t="s">
        <v>5901</v>
      </c>
      <c r="M4191" s="29"/>
      <c r="N4191" s="30">
        <v>45322</v>
      </c>
      <c r="O4191" s="18" t="s">
        <v>8350</v>
      </c>
      <c r="P4191" s="18" t="s">
        <v>8349</v>
      </c>
      <c r="Q4191" s="18" t="s">
        <v>5940</v>
      </c>
      <c r="R4191" s="18">
        <v>0.92</v>
      </c>
      <c r="T4191" s="18">
        <v>0</v>
      </c>
      <c r="U4191" s="18">
        <v>0</v>
      </c>
    </row>
    <row r="4192" spans="2:21" x14ac:dyDescent="0.4">
      <c r="B4192" s="28" t="s">
        <v>5957</v>
      </c>
      <c r="C4192" s="28" t="s">
        <v>5910</v>
      </c>
      <c r="D4192" s="28" t="s">
        <v>5911</v>
      </c>
      <c r="E4192" s="29" t="s">
        <v>577</v>
      </c>
      <c r="F4192" s="28" t="s">
        <v>5935</v>
      </c>
      <c r="G4192" s="28" t="s">
        <v>926</v>
      </c>
      <c r="H4192" s="28" t="s">
        <v>6145</v>
      </c>
      <c r="I4192" s="29" t="s">
        <v>5915</v>
      </c>
      <c r="J4192" s="28" t="s">
        <v>5904</v>
      </c>
      <c r="K4192" s="28" t="s">
        <v>8351</v>
      </c>
      <c r="L4192" s="28" t="s">
        <v>5901</v>
      </c>
      <c r="M4192" s="29"/>
      <c r="N4192" s="30">
        <v>45322</v>
      </c>
      <c r="O4192" s="18" t="s">
        <v>8352</v>
      </c>
      <c r="P4192" s="18" t="s">
        <v>8351</v>
      </c>
      <c r="Q4192" s="18" t="s">
        <v>5940</v>
      </c>
      <c r="R4192" s="18">
        <v>0.92</v>
      </c>
      <c r="T4192" s="18">
        <v>0</v>
      </c>
      <c r="U4192" s="18">
        <v>0</v>
      </c>
    </row>
    <row r="4193" spans="2:21" x14ac:dyDescent="0.4">
      <c r="B4193" s="28" t="s">
        <v>5957</v>
      </c>
      <c r="C4193" s="28" t="s">
        <v>5910</v>
      </c>
      <c r="D4193" s="28" t="s">
        <v>5911</v>
      </c>
      <c r="E4193" s="29" t="s">
        <v>577</v>
      </c>
      <c r="F4193" s="28" t="s">
        <v>5935</v>
      </c>
      <c r="G4193" s="28" t="s">
        <v>926</v>
      </c>
      <c r="H4193" s="28" t="s">
        <v>6145</v>
      </c>
      <c r="I4193" s="29" t="s">
        <v>5915</v>
      </c>
      <c r="J4193" s="28" t="s">
        <v>5843</v>
      </c>
      <c r="K4193" s="28" t="s">
        <v>8353</v>
      </c>
      <c r="L4193" s="28" t="s">
        <v>5901</v>
      </c>
      <c r="M4193" s="29"/>
      <c r="N4193" s="30">
        <v>45322</v>
      </c>
      <c r="O4193" s="18" t="s">
        <v>8354</v>
      </c>
      <c r="P4193" s="18" t="s">
        <v>8353</v>
      </c>
      <c r="Q4193" s="18" t="s">
        <v>5940</v>
      </c>
      <c r="R4193" s="18">
        <v>0.92</v>
      </c>
      <c r="T4193" s="18">
        <v>0</v>
      </c>
      <c r="U4193" s="18">
        <v>0</v>
      </c>
    </row>
    <row r="4194" spans="2:21" x14ac:dyDescent="0.4">
      <c r="B4194" s="28" t="s">
        <v>5957</v>
      </c>
      <c r="C4194" s="28" t="s">
        <v>5910</v>
      </c>
      <c r="D4194" s="28" t="s">
        <v>5911</v>
      </c>
      <c r="E4194" s="29" t="s">
        <v>577</v>
      </c>
      <c r="F4194" s="28" t="s">
        <v>5935</v>
      </c>
      <c r="G4194" s="28" t="s">
        <v>926</v>
      </c>
      <c r="H4194" s="28" t="s">
        <v>6145</v>
      </c>
      <c r="I4194" s="29" t="s">
        <v>5915</v>
      </c>
      <c r="J4194" s="28" t="s">
        <v>5923</v>
      </c>
      <c r="K4194" s="28" t="s">
        <v>8355</v>
      </c>
      <c r="L4194" s="28" t="s">
        <v>5901</v>
      </c>
      <c r="M4194" s="29"/>
      <c r="N4194" s="30">
        <v>45322</v>
      </c>
      <c r="O4194" s="18" t="s">
        <v>8356</v>
      </c>
      <c r="P4194" s="18" t="s">
        <v>8355</v>
      </c>
      <c r="Q4194" s="18" t="s">
        <v>5940</v>
      </c>
      <c r="R4194" s="18">
        <v>0.92</v>
      </c>
      <c r="T4194" s="18">
        <v>0</v>
      </c>
      <c r="U4194" s="18">
        <v>0</v>
      </c>
    </row>
    <row r="4195" spans="2:21" x14ac:dyDescent="0.4">
      <c r="B4195" s="18" t="s">
        <v>5957</v>
      </c>
      <c r="C4195" s="18" t="s">
        <v>5910</v>
      </c>
      <c r="D4195" s="18" t="s">
        <v>5911</v>
      </c>
      <c r="E4195" s="19" t="s">
        <v>15328</v>
      </c>
      <c r="F4195" s="18" t="s">
        <v>6047</v>
      </c>
      <c r="G4195" s="18" t="s">
        <v>5913</v>
      </c>
      <c r="H4195" s="18" t="s">
        <v>5914</v>
      </c>
      <c r="I4195" s="19" t="s">
        <v>10039</v>
      </c>
      <c r="J4195" s="18" t="s">
        <v>5899</v>
      </c>
      <c r="K4195" s="18" t="s">
        <v>15338</v>
      </c>
      <c r="L4195" s="18" t="s">
        <v>5901</v>
      </c>
      <c r="N4195" s="20">
        <v>45322</v>
      </c>
      <c r="O4195" s="18" t="s">
        <v>15339</v>
      </c>
      <c r="P4195" s="18" t="s">
        <v>15338</v>
      </c>
      <c r="Q4195" s="18" t="s">
        <v>15331</v>
      </c>
      <c r="R4195" s="18">
        <v>0.61</v>
      </c>
      <c r="T4195" s="18">
        <v>0</v>
      </c>
      <c r="U4195" s="18">
        <v>0</v>
      </c>
    </row>
    <row r="4196" spans="2:21" x14ac:dyDescent="0.4">
      <c r="B4196" s="18" t="s">
        <v>5957</v>
      </c>
      <c r="C4196" s="18" t="s">
        <v>5910</v>
      </c>
      <c r="D4196" s="18" t="s">
        <v>5911</v>
      </c>
      <c r="E4196" s="19" t="s">
        <v>15328</v>
      </c>
      <c r="F4196" s="18" t="s">
        <v>6047</v>
      </c>
      <c r="G4196" s="18" t="s">
        <v>5913</v>
      </c>
      <c r="H4196" s="18" t="s">
        <v>5914</v>
      </c>
      <c r="I4196" s="19" t="s">
        <v>10039</v>
      </c>
      <c r="J4196" s="18" t="s">
        <v>5904</v>
      </c>
      <c r="K4196" s="18" t="s">
        <v>15340</v>
      </c>
      <c r="L4196" s="18" t="s">
        <v>5901</v>
      </c>
      <c r="N4196" s="20">
        <v>45322</v>
      </c>
      <c r="O4196" s="18" t="s">
        <v>15341</v>
      </c>
      <c r="P4196" s="18" t="s">
        <v>15340</v>
      </c>
      <c r="Q4196" s="18" t="s">
        <v>15331</v>
      </c>
      <c r="R4196" s="18">
        <v>0.61</v>
      </c>
      <c r="T4196" s="18">
        <v>0</v>
      </c>
      <c r="U4196" s="18">
        <v>0</v>
      </c>
    </row>
    <row r="4197" spans="2:21" x14ac:dyDescent="0.4">
      <c r="B4197" s="18" t="s">
        <v>5957</v>
      </c>
      <c r="C4197" s="18" t="s">
        <v>5910</v>
      </c>
      <c r="D4197" s="18" t="s">
        <v>5911</v>
      </c>
      <c r="E4197" s="19" t="s">
        <v>15328</v>
      </c>
      <c r="F4197" s="18" t="s">
        <v>6047</v>
      </c>
      <c r="G4197" s="18" t="s">
        <v>5913</v>
      </c>
      <c r="H4197" s="18" t="s">
        <v>5914</v>
      </c>
      <c r="I4197" s="19" t="s">
        <v>10039</v>
      </c>
      <c r="J4197" s="18" t="s">
        <v>5843</v>
      </c>
      <c r="K4197" s="18" t="s">
        <v>15342</v>
      </c>
      <c r="L4197" s="18" t="s">
        <v>5901</v>
      </c>
      <c r="N4197" s="20">
        <v>45322</v>
      </c>
      <c r="O4197" s="18" t="s">
        <v>15343</v>
      </c>
      <c r="P4197" s="18" t="s">
        <v>15342</v>
      </c>
      <c r="Q4197" s="18" t="s">
        <v>15331</v>
      </c>
      <c r="R4197" s="18">
        <v>0.61</v>
      </c>
      <c r="T4197" s="18">
        <v>0</v>
      </c>
      <c r="U4197" s="18">
        <v>0</v>
      </c>
    </row>
    <row r="4198" spans="2:21" x14ac:dyDescent="0.4">
      <c r="B4198" s="18" t="s">
        <v>5957</v>
      </c>
      <c r="C4198" s="18" t="s">
        <v>5910</v>
      </c>
      <c r="D4198" s="18" t="s">
        <v>5911</v>
      </c>
      <c r="E4198" s="19" t="s">
        <v>15328</v>
      </c>
      <c r="F4198" s="18" t="s">
        <v>6047</v>
      </c>
      <c r="G4198" s="18" t="s">
        <v>5913</v>
      </c>
      <c r="H4198" s="18" t="s">
        <v>5914</v>
      </c>
      <c r="I4198" s="19" t="s">
        <v>10039</v>
      </c>
      <c r="J4198" s="18" t="s">
        <v>5923</v>
      </c>
      <c r="K4198" s="18" t="s">
        <v>15344</v>
      </c>
      <c r="L4198" s="18" t="s">
        <v>5901</v>
      </c>
      <c r="N4198" s="20">
        <v>45322</v>
      </c>
      <c r="O4198" s="18" t="s">
        <v>15345</v>
      </c>
      <c r="P4198" s="18" t="s">
        <v>15344</v>
      </c>
      <c r="Q4198" s="18" t="s">
        <v>15331</v>
      </c>
      <c r="R4198" s="18">
        <v>0.61</v>
      </c>
      <c r="T4198" s="18">
        <v>0</v>
      </c>
      <c r="U4198" s="18">
        <v>0</v>
      </c>
    </row>
    <row r="4199" spans="2:21" x14ac:dyDescent="0.4">
      <c r="B4199" s="18" t="s">
        <v>5957</v>
      </c>
      <c r="C4199" s="18" t="s">
        <v>5910</v>
      </c>
      <c r="D4199" s="18" t="s">
        <v>5911</v>
      </c>
      <c r="E4199" s="19" t="s">
        <v>15328</v>
      </c>
      <c r="F4199" s="18" t="s">
        <v>6047</v>
      </c>
      <c r="G4199" s="18" t="s">
        <v>29</v>
      </c>
      <c r="H4199" s="18" t="s">
        <v>5936</v>
      </c>
      <c r="I4199" s="19" t="s">
        <v>12172</v>
      </c>
      <c r="J4199" s="18" t="s">
        <v>5899</v>
      </c>
      <c r="K4199" s="18" t="s">
        <v>16899</v>
      </c>
      <c r="L4199" s="18" t="s">
        <v>5901</v>
      </c>
      <c r="N4199" s="20">
        <v>45322</v>
      </c>
      <c r="O4199" s="18" t="s">
        <v>16900</v>
      </c>
      <c r="P4199" s="18" t="s">
        <v>16899</v>
      </c>
      <c r="Q4199" s="18" t="s">
        <v>15331</v>
      </c>
      <c r="R4199" s="18">
        <v>0.86</v>
      </c>
      <c r="T4199" s="18">
        <v>0</v>
      </c>
      <c r="U4199" s="18">
        <v>0</v>
      </c>
    </row>
    <row r="4200" spans="2:21" x14ac:dyDescent="0.4">
      <c r="B4200" s="18" t="s">
        <v>5957</v>
      </c>
      <c r="C4200" s="18" t="s">
        <v>5910</v>
      </c>
      <c r="D4200" s="18" t="s">
        <v>5911</v>
      </c>
      <c r="E4200" s="19" t="s">
        <v>15328</v>
      </c>
      <c r="F4200" s="18" t="s">
        <v>6047</v>
      </c>
      <c r="G4200" s="18" t="s">
        <v>29</v>
      </c>
      <c r="H4200" s="18" t="s">
        <v>5936</v>
      </c>
      <c r="I4200" s="19" t="s">
        <v>12172</v>
      </c>
      <c r="J4200" s="18" t="s">
        <v>5904</v>
      </c>
      <c r="K4200" s="18" t="s">
        <v>16901</v>
      </c>
      <c r="L4200" s="18" t="s">
        <v>5901</v>
      </c>
      <c r="N4200" s="20">
        <v>45322</v>
      </c>
      <c r="O4200" s="18" t="s">
        <v>16902</v>
      </c>
      <c r="P4200" s="18" t="s">
        <v>16901</v>
      </c>
      <c r="Q4200" s="18" t="s">
        <v>15331</v>
      </c>
      <c r="R4200" s="18">
        <v>0.86</v>
      </c>
      <c r="T4200" s="18">
        <v>0</v>
      </c>
      <c r="U4200" s="18">
        <v>0</v>
      </c>
    </row>
    <row r="4201" spans="2:21" x14ac:dyDescent="0.4">
      <c r="B4201" s="18" t="s">
        <v>5957</v>
      </c>
      <c r="C4201" s="18" t="s">
        <v>5910</v>
      </c>
      <c r="D4201" s="18" t="s">
        <v>5911</v>
      </c>
      <c r="E4201" s="19" t="s">
        <v>15328</v>
      </c>
      <c r="F4201" s="18" t="s">
        <v>6047</v>
      </c>
      <c r="G4201" s="18" t="s">
        <v>29</v>
      </c>
      <c r="H4201" s="18" t="s">
        <v>5936</v>
      </c>
      <c r="I4201" s="19" t="s">
        <v>12172</v>
      </c>
      <c r="J4201" s="18" t="s">
        <v>5843</v>
      </c>
      <c r="K4201" s="18" t="s">
        <v>16903</v>
      </c>
      <c r="L4201" s="18" t="s">
        <v>5901</v>
      </c>
      <c r="N4201" s="20">
        <v>45322</v>
      </c>
      <c r="O4201" s="18" t="s">
        <v>16904</v>
      </c>
      <c r="P4201" s="18" t="s">
        <v>16903</v>
      </c>
      <c r="Q4201" s="18" t="s">
        <v>15331</v>
      </c>
      <c r="R4201" s="18">
        <v>0.86</v>
      </c>
      <c r="T4201" s="18">
        <v>0</v>
      </c>
      <c r="U4201" s="18">
        <v>0</v>
      </c>
    </row>
    <row r="4202" spans="2:21" x14ac:dyDescent="0.4">
      <c r="B4202" s="18" t="s">
        <v>5957</v>
      </c>
      <c r="C4202" s="18" t="s">
        <v>5910</v>
      </c>
      <c r="D4202" s="18" t="s">
        <v>5911</v>
      </c>
      <c r="E4202" s="19" t="s">
        <v>15328</v>
      </c>
      <c r="F4202" s="18" t="s">
        <v>6047</v>
      </c>
      <c r="G4202" s="18" t="s">
        <v>29</v>
      </c>
      <c r="H4202" s="18" t="s">
        <v>5936</v>
      </c>
      <c r="I4202" s="19" t="s">
        <v>12172</v>
      </c>
      <c r="J4202" s="18" t="s">
        <v>5923</v>
      </c>
      <c r="K4202" s="18" t="s">
        <v>16905</v>
      </c>
      <c r="L4202" s="18" t="s">
        <v>5901</v>
      </c>
      <c r="N4202" s="20">
        <v>45322</v>
      </c>
      <c r="O4202" s="18" t="s">
        <v>16906</v>
      </c>
      <c r="P4202" s="18" t="s">
        <v>16905</v>
      </c>
      <c r="Q4202" s="18" t="s">
        <v>15331</v>
      </c>
      <c r="R4202" s="18">
        <v>0.86</v>
      </c>
      <c r="T4202" s="18">
        <v>0</v>
      </c>
      <c r="U4202" s="18">
        <v>0</v>
      </c>
    </row>
    <row r="4203" spans="2:21" x14ac:dyDescent="0.4">
      <c r="B4203" s="18" t="s">
        <v>5957</v>
      </c>
      <c r="C4203" s="18" t="s">
        <v>5910</v>
      </c>
      <c r="D4203" s="18" t="s">
        <v>5911</v>
      </c>
      <c r="E4203" s="19" t="s">
        <v>6057</v>
      </c>
      <c r="F4203" s="18" t="s">
        <v>6047</v>
      </c>
      <c r="G4203" s="18" t="s">
        <v>5913</v>
      </c>
      <c r="H4203" s="18" t="s">
        <v>5914</v>
      </c>
      <c r="I4203" s="19" t="s">
        <v>17273</v>
      </c>
      <c r="J4203" s="18" t="s">
        <v>5899</v>
      </c>
      <c r="K4203" s="18" t="s">
        <v>17381</v>
      </c>
      <c r="L4203" s="18" t="s">
        <v>5901</v>
      </c>
      <c r="N4203" s="20">
        <v>45322</v>
      </c>
      <c r="O4203" s="18" t="s">
        <v>17382</v>
      </c>
      <c r="P4203" s="18" t="s">
        <v>17381</v>
      </c>
      <c r="Q4203" s="18" t="s">
        <v>6060</v>
      </c>
      <c r="R4203" s="18">
        <v>0.64</v>
      </c>
      <c r="T4203" s="18">
        <v>0</v>
      </c>
      <c r="U4203" s="18">
        <v>0</v>
      </c>
    </row>
    <row r="4204" spans="2:21" x14ac:dyDescent="0.4">
      <c r="B4204" s="18" t="s">
        <v>5957</v>
      </c>
      <c r="C4204" s="18" t="s">
        <v>5910</v>
      </c>
      <c r="D4204" s="18" t="s">
        <v>5911</v>
      </c>
      <c r="E4204" s="19" t="s">
        <v>6057</v>
      </c>
      <c r="F4204" s="18" t="s">
        <v>6047</v>
      </c>
      <c r="G4204" s="18" t="s">
        <v>5913</v>
      </c>
      <c r="H4204" s="18" t="s">
        <v>5914</v>
      </c>
      <c r="I4204" s="19" t="s">
        <v>17273</v>
      </c>
      <c r="J4204" s="18" t="s">
        <v>5904</v>
      </c>
      <c r="K4204" s="18" t="s">
        <v>17383</v>
      </c>
      <c r="L4204" s="18" t="s">
        <v>5901</v>
      </c>
      <c r="N4204" s="20">
        <v>45322</v>
      </c>
      <c r="O4204" s="18" t="s">
        <v>17384</v>
      </c>
      <c r="P4204" s="18" t="s">
        <v>17383</v>
      </c>
      <c r="Q4204" s="18" t="s">
        <v>6060</v>
      </c>
      <c r="R4204" s="18">
        <v>0.64</v>
      </c>
      <c r="T4204" s="18">
        <v>0</v>
      </c>
      <c r="U4204" s="18">
        <v>0</v>
      </c>
    </row>
    <row r="4205" spans="2:21" x14ac:dyDescent="0.4">
      <c r="B4205" s="18" t="s">
        <v>5957</v>
      </c>
      <c r="C4205" s="18" t="s">
        <v>5910</v>
      </c>
      <c r="D4205" s="18" t="s">
        <v>5911</v>
      </c>
      <c r="E4205" s="19" t="s">
        <v>6057</v>
      </c>
      <c r="F4205" s="18" t="s">
        <v>6047</v>
      </c>
      <c r="G4205" s="18" t="s">
        <v>5913</v>
      </c>
      <c r="H4205" s="18" t="s">
        <v>5914</v>
      </c>
      <c r="I4205" s="19" t="s">
        <v>17273</v>
      </c>
      <c r="J4205" s="18" t="s">
        <v>5843</v>
      </c>
      <c r="K4205" s="18" t="s">
        <v>17385</v>
      </c>
      <c r="L4205" s="18" t="s">
        <v>5901</v>
      </c>
      <c r="N4205" s="20">
        <v>45322</v>
      </c>
      <c r="O4205" s="18" t="s">
        <v>17386</v>
      </c>
      <c r="P4205" s="18" t="s">
        <v>17385</v>
      </c>
      <c r="Q4205" s="18" t="s">
        <v>6060</v>
      </c>
      <c r="R4205" s="18">
        <v>0.64</v>
      </c>
      <c r="T4205" s="18">
        <v>0</v>
      </c>
      <c r="U4205" s="18">
        <v>0</v>
      </c>
    </row>
    <row r="4206" spans="2:21" x14ac:dyDescent="0.4">
      <c r="B4206" s="18" t="s">
        <v>5957</v>
      </c>
      <c r="C4206" s="18" t="s">
        <v>5910</v>
      </c>
      <c r="D4206" s="18" t="s">
        <v>5911</v>
      </c>
      <c r="E4206" s="19" t="s">
        <v>6057</v>
      </c>
      <c r="F4206" s="18" t="s">
        <v>6047</v>
      </c>
      <c r="G4206" s="18" t="s">
        <v>5913</v>
      </c>
      <c r="H4206" s="18" t="s">
        <v>5914</v>
      </c>
      <c r="I4206" s="19" t="s">
        <v>17273</v>
      </c>
      <c r="J4206" s="18" t="s">
        <v>5923</v>
      </c>
      <c r="K4206" s="18" t="s">
        <v>17387</v>
      </c>
      <c r="L4206" s="18" t="s">
        <v>5901</v>
      </c>
      <c r="N4206" s="20">
        <v>45322</v>
      </c>
      <c r="O4206" s="18" t="s">
        <v>17388</v>
      </c>
      <c r="P4206" s="18" t="s">
        <v>17387</v>
      </c>
      <c r="Q4206" s="18" t="s">
        <v>6060</v>
      </c>
      <c r="R4206" s="18">
        <v>0.64</v>
      </c>
      <c r="T4206" s="18">
        <v>0</v>
      </c>
      <c r="U4206" s="18">
        <v>0</v>
      </c>
    </row>
    <row r="4207" spans="2:21" x14ac:dyDescent="0.4">
      <c r="B4207" s="28" t="s">
        <v>5957</v>
      </c>
      <c r="C4207" s="28" t="s">
        <v>5910</v>
      </c>
      <c r="D4207" s="28" t="s">
        <v>5911</v>
      </c>
      <c r="E4207" s="29" t="s">
        <v>6057</v>
      </c>
      <c r="F4207" s="28" t="s">
        <v>6047</v>
      </c>
      <c r="G4207" s="28" t="s">
        <v>29</v>
      </c>
      <c r="H4207" s="28" t="s">
        <v>5936</v>
      </c>
      <c r="I4207" s="29" t="s">
        <v>5915</v>
      </c>
      <c r="J4207" s="28" t="s">
        <v>5899</v>
      </c>
      <c r="K4207" s="28" t="s">
        <v>6075</v>
      </c>
      <c r="L4207" s="28" t="s">
        <v>5901</v>
      </c>
      <c r="M4207" s="29"/>
      <c r="N4207" s="30">
        <v>45322</v>
      </c>
      <c r="O4207" s="28" t="s">
        <v>6076</v>
      </c>
      <c r="P4207" s="18" t="s">
        <v>6075</v>
      </c>
      <c r="Q4207" s="18" t="s">
        <v>6060</v>
      </c>
      <c r="R4207" s="18">
        <v>0.92</v>
      </c>
      <c r="T4207" s="18">
        <v>0</v>
      </c>
      <c r="U4207" s="18">
        <v>0</v>
      </c>
    </row>
    <row r="4208" spans="2:21" x14ac:dyDescent="0.4">
      <c r="B4208" s="28" t="s">
        <v>5957</v>
      </c>
      <c r="C4208" s="28" t="s">
        <v>5910</v>
      </c>
      <c r="D4208" s="28" t="s">
        <v>5911</v>
      </c>
      <c r="E4208" s="29" t="s">
        <v>6057</v>
      </c>
      <c r="F4208" s="28" t="s">
        <v>6047</v>
      </c>
      <c r="G4208" s="28" t="s">
        <v>29</v>
      </c>
      <c r="H4208" s="28" t="s">
        <v>5936</v>
      </c>
      <c r="I4208" s="29" t="s">
        <v>5915</v>
      </c>
      <c r="J4208" s="28" t="s">
        <v>5904</v>
      </c>
      <c r="K4208" s="28" t="s">
        <v>6077</v>
      </c>
      <c r="L4208" s="28" t="s">
        <v>5901</v>
      </c>
      <c r="M4208" s="29"/>
      <c r="N4208" s="30">
        <v>45322</v>
      </c>
      <c r="O4208" s="28" t="s">
        <v>6078</v>
      </c>
      <c r="P4208" s="18" t="s">
        <v>6077</v>
      </c>
      <c r="Q4208" s="18" t="s">
        <v>6060</v>
      </c>
      <c r="R4208" s="18">
        <v>0.92</v>
      </c>
      <c r="T4208" s="18">
        <v>0</v>
      </c>
      <c r="U4208" s="18">
        <v>0</v>
      </c>
    </row>
    <row r="4209" spans="2:21" x14ac:dyDescent="0.4">
      <c r="B4209" s="28" t="s">
        <v>5957</v>
      </c>
      <c r="C4209" s="28" t="s">
        <v>5910</v>
      </c>
      <c r="D4209" s="28" t="s">
        <v>5911</v>
      </c>
      <c r="E4209" s="29" t="s">
        <v>6057</v>
      </c>
      <c r="F4209" s="28" t="s">
        <v>6047</v>
      </c>
      <c r="G4209" s="28" t="s">
        <v>29</v>
      </c>
      <c r="H4209" s="28" t="s">
        <v>5936</v>
      </c>
      <c r="I4209" s="29" t="s">
        <v>5915</v>
      </c>
      <c r="J4209" s="28" t="s">
        <v>5843</v>
      </c>
      <c r="K4209" s="28" t="s">
        <v>6079</v>
      </c>
      <c r="L4209" s="28" t="s">
        <v>5901</v>
      </c>
      <c r="M4209" s="29"/>
      <c r="N4209" s="30">
        <v>45322</v>
      </c>
      <c r="O4209" s="28" t="s">
        <v>6080</v>
      </c>
      <c r="P4209" s="18" t="s">
        <v>6079</v>
      </c>
      <c r="Q4209" s="18" t="s">
        <v>6060</v>
      </c>
      <c r="R4209" s="18">
        <v>0.92</v>
      </c>
      <c r="T4209" s="18">
        <v>0</v>
      </c>
      <c r="U4209" s="18">
        <v>0</v>
      </c>
    </row>
    <row r="4210" spans="2:21" x14ac:dyDescent="0.4">
      <c r="B4210" s="28" t="s">
        <v>5957</v>
      </c>
      <c r="C4210" s="28" t="s">
        <v>5910</v>
      </c>
      <c r="D4210" s="28" t="s">
        <v>5911</v>
      </c>
      <c r="E4210" s="29" t="s">
        <v>6057</v>
      </c>
      <c r="F4210" s="28" t="s">
        <v>6047</v>
      </c>
      <c r="G4210" s="28" t="s">
        <v>29</v>
      </c>
      <c r="H4210" s="28" t="s">
        <v>5936</v>
      </c>
      <c r="I4210" s="29" t="s">
        <v>5915</v>
      </c>
      <c r="J4210" s="28" t="s">
        <v>5923</v>
      </c>
      <c r="K4210" s="28" t="s">
        <v>6081</v>
      </c>
      <c r="L4210" s="28" t="s">
        <v>5901</v>
      </c>
      <c r="M4210" s="29"/>
      <c r="N4210" s="30">
        <v>45322</v>
      </c>
      <c r="O4210" s="28" t="s">
        <v>6082</v>
      </c>
      <c r="P4210" s="18" t="s">
        <v>6081</v>
      </c>
      <c r="Q4210" s="18" t="s">
        <v>6060</v>
      </c>
      <c r="R4210" s="18">
        <v>0.92</v>
      </c>
      <c r="T4210" s="18">
        <v>0</v>
      </c>
      <c r="U4210" s="18">
        <v>0</v>
      </c>
    </row>
    <row r="4211" spans="2:21" x14ac:dyDescent="0.4">
      <c r="B4211" s="18" t="s">
        <v>5957</v>
      </c>
      <c r="C4211" s="18" t="s">
        <v>5910</v>
      </c>
      <c r="D4211" s="18" t="s">
        <v>5911</v>
      </c>
      <c r="E4211" s="19" t="s">
        <v>16733</v>
      </c>
      <c r="F4211" s="18" t="s">
        <v>6047</v>
      </c>
      <c r="G4211" s="18" t="s">
        <v>5913</v>
      </c>
      <c r="H4211" s="18" t="s">
        <v>5914</v>
      </c>
      <c r="I4211" s="19" t="s">
        <v>12077</v>
      </c>
      <c r="J4211" s="18" t="s">
        <v>5899</v>
      </c>
      <c r="K4211" s="18" t="s">
        <v>16955</v>
      </c>
      <c r="L4211" s="18" t="s">
        <v>5901</v>
      </c>
      <c r="N4211" s="20">
        <v>45322</v>
      </c>
      <c r="O4211" s="18" t="s">
        <v>16956</v>
      </c>
      <c r="P4211" s="18" t="s">
        <v>16955</v>
      </c>
      <c r="Q4211" s="18" t="s">
        <v>16736</v>
      </c>
      <c r="R4211" s="18">
        <v>0.73</v>
      </c>
      <c r="T4211" s="18">
        <v>0</v>
      </c>
      <c r="U4211" s="18">
        <v>0</v>
      </c>
    </row>
    <row r="4212" spans="2:21" x14ac:dyDescent="0.4">
      <c r="B4212" s="18" t="s">
        <v>5957</v>
      </c>
      <c r="C4212" s="18" t="s">
        <v>5910</v>
      </c>
      <c r="D4212" s="18" t="s">
        <v>5911</v>
      </c>
      <c r="E4212" s="19" t="s">
        <v>16733</v>
      </c>
      <c r="F4212" s="18" t="s">
        <v>6047</v>
      </c>
      <c r="G4212" s="18" t="s">
        <v>5913</v>
      </c>
      <c r="H4212" s="18" t="s">
        <v>5914</v>
      </c>
      <c r="I4212" s="19" t="s">
        <v>12077</v>
      </c>
      <c r="J4212" s="18" t="s">
        <v>5904</v>
      </c>
      <c r="K4212" s="18" t="s">
        <v>16957</v>
      </c>
      <c r="L4212" s="18" t="s">
        <v>5901</v>
      </c>
      <c r="N4212" s="20">
        <v>45322</v>
      </c>
      <c r="O4212" s="18" t="s">
        <v>16958</v>
      </c>
      <c r="P4212" s="18" t="s">
        <v>16957</v>
      </c>
      <c r="Q4212" s="18" t="s">
        <v>16736</v>
      </c>
      <c r="R4212" s="18">
        <v>0.73</v>
      </c>
      <c r="T4212" s="18">
        <v>0</v>
      </c>
      <c r="U4212" s="18">
        <v>0</v>
      </c>
    </row>
    <row r="4213" spans="2:21" x14ac:dyDescent="0.4">
      <c r="B4213" s="18" t="s">
        <v>5957</v>
      </c>
      <c r="C4213" s="18" t="s">
        <v>5910</v>
      </c>
      <c r="D4213" s="18" t="s">
        <v>5911</v>
      </c>
      <c r="E4213" s="19" t="s">
        <v>16733</v>
      </c>
      <c r="F4213" s="18" t="s">
        <v>6047</v>
      </c>
      <c r="G4213" s="18" t="s">
        <v>5913</v>
      </c>
      <c r="H4213" s="18" t="s">
        <v>5914</v>
      </c>
      <c r="I4213" s="19" t="s">
        <v>12077</v>
      </c>
      <c r="J4213" s="18" t="s">
        <v>5843</v>
      </c>
      <c r="K4213" s="18" t="s">
        <v>16959</v>
      </c>
      <c r="L4213" s="18" t="s">
        <v>5901</v>
      </c>
      <c r="N4213" s="20">
        <v>45322</v>
      </c>
      <c r="O4213" s="18" t="s">
        <v>16960</v>
      </c>
      <c r="P4213" s="18" t="s">
        <v>16959</v>
      </c>
      <c r="Q4213" s="18" t="s">
        <v>16736</v>
      </c>
      <c r="R4213" s="18">
        <v>0.73</v>
      </c>
      <c r="T4213" s="18">
        <v>0</v>
      </c>
      <c r="U4213" s="18">
        <v>0</v>
      </c>
    </row>
    <row r="4214" spans="2:21" x14ac:dyDescent="0.4">
      <c r="B4214" s="18" t="s">
        <v>5957</v>
      </c>
      <c r="C4214" s="18" t="s">
        <v>5910</v>
      </c>
      <c r="D4214" s="18" t="s">
        <v>5911</v>
      </c>
      <c r="E4214" s="19" t="s">
        <v>16733</v>
      </c>
      <c r="F4214" s="18" t="s">
        <v>6047</v>
      </c>
      <c r="G4214" s="18" t="s">
        <v>5913</v>
      </c>
      <c r="H4214" s="18" t="s">
        <v>5914</v>
      </c>
      <c r="I4214" s="19" t="s">
        <v>12077</v>
      </c>
      <c r="J4214" s="18" t="s">
        <v>5923</v>
      </c>
      <c r="K4214" s="18" t="s">
        <v>16961</v>
      </c>
      <c r="L4214" s="18" t="s">
        <v>5901</v>
      </c>
      <c r="N4214" s="20">
        <v>45322</v>
      </c>
      <c r="O4214" s="18" t="s">
        <v>16962</v>
      </c>
      <c r="P4214" s="18" t="s">
        <v>16961</v>
      </c>
      <c r="Q4214" s="18" t="s">
        <v>16736</v>
      </c>
      <c r="R4214" s="18">
        <v>0.73</v>
      </c>
      <c r="T4214" s="18">
        <v>0</v>
      </c>
      <c r="U4214" s="18">
        <v>0</v>
      </c>
    </row>
    <row r="4215" spans="2:21" x14ac:dyDescent="0.4">
      <c r="B4215" s="18" t="s">
        <v>5957</v>
      </c>
      <c r="C4215" s="18" t="s">
        <v>5910</v>
      </c>
      <c r="D4215" s="18" t="s">
        <v>5911</v>
      </c>
      <c r="E4215" s="19" t="s">
        <v>16733</v>
      </c>
      <c r="F4215" s="18" t="s">
        <v>6047</v>
      </c>
      <c r="G4215" s="18" t="s">
        <v>29</v>
      </c>
      <c r="H4215" s="18" t="s">
        <v>5936</v>
      </c>
      <c r="I4215" s="19" t="s">
        <v>12172</v>
      </c>
      <c r="J4215" s="18" t="s">
        <v>5899</v>
      </c>
      <c r="K4215" s="18" t="s">
        <v>16963</v>
      </c>
      <c r="L4215" s="18" t="s">
        <v>5901</v>
      </c>
      <c r="N4215" s="20">
        <v>45322</v>
      </c>
      <c r="O4215" s="18" t="s">
        <v>16964</v>
      </c>
      <c r="P4215" s="18" t="s">
        <v>16963</v>
      </c>
      <c r="Q4215" s="18" t="s">
        <v>16736</v>
      </c>
      <c r="R4215" s="18">
        <v>0.86</v>
      </c>
      <c r="T4215" s="18">
        <v>0</v>
      </c>
      <c r="U4215" s="18">
        <v>0</v>
      </c>
    </row>
    <row r="4216" spans="2:21" x14ac:dyDescent="0.4">
      <c r="B4216" s="18" t="s">
        <v>5957</v>
      </c>
      <c r="C4216" s="18" t="s">
        <v>5910</v>
      </c>
      <c r="D4216" s="18" t="s">
        <v>5911</v>
      </c>
      <c r="E4216" s="19" t="s">
        <v>16733</v>
      </c>
      <c r="F4216" s="18" t="s">
        <v>6047</v>
      </c>
      <c r="G4216" s="18" t="s">
        <v>29</v>
      </c>
      <c r="H4216" s="18" t="s">
        <v>5936</v>
      </c>
      <c r="I4216" s="19" t="s">
        <v>12172</v>
      </c>
      <c r="J4216" s="18" t="s">
        <v>5904</v>
      </c>
      <c r="K4216" s="18" t="s">
        <v>16965</v>
      </c>
      <c r="L4216" s="18" t="s">
        <v>5901</v>
      </c>
      <c r="N4216" s="20">
        <v>45322</v>
      </c>
      <c r="O4216" s="18" t="s">
        <v>16966</v>
      </c>
      <c r="P4216" s="18" t="s">
        <v>16965</v>
      </c>
      <c r="Q4216" s="18" t="s">
        <v>16736</v>
      </c>
      <c r="R4216" s="18">
        <v>0.86</v>
      </c>
      <c r="T4216" s="18">
        <v>0</v>
      </c>
      <c r="U4216" s="18">
        <v>0</v>
      </c>
    </row>
    <row r="4217" spans="2:21" x14ac:dyDescent="0.4">
      <c r="B4217" s="18" t="s">
        <v>5957</v>
      </c>
      <c r="C4217" s="18" t="s">
        <v>5910</v>
      </c>
      <c r="D4217" s="18" t="s">
        <v>5911</v>
      </c>
      <c r="E4217" s="19" t="s">
        <v>16733</v>
      </c>
      <c r="F4217" s="18" t="s">
        <v>6047</v>
      </c>
      <c r="G4217" s="18" t="s">
        <v>29</v>
      </c>
      <c r="H4217" s="18" t="s">
        <v>5936</v>
      </c>
      <c r="I4217" s="19" t="s">
        <v>12172</v>
      </c>
      <c r="J4217" s="18" t="s">
        <v>5843</v>
      </c>
      <c r="K4217" s="18" t="s">
        <v>16967</v>
      </c>
      <c r="L4217" s="18" t="s">
        <v>5901</v>
      </c>
      <c r="N4217" s="20">
        <v>45322</v>
      </c>
      <c r="O4217" s="18" t="s">
        <v>16968</v>
      </c>
      <c r="P4217" s="18" t="s">
        <v>16967</v>
      </c>
      <c r="Q4217" s="18" t="s">
        <v>16736</v>
      </c>
      <c r="R4217" s="18">
        <v>0.86</v>
      </c>
      <c r="T4217" s="18">
        <v>0</v>
      </c>
      <c r="U4217" s="18">
        <v>0</v>
      </c>
    </row>
    <row r="4218" spans="2:21" x14ac:dyDescent="0.4">
      <c r="B4218" s="18" t="s">
        <v>5957</v>
      </c>
      <c r="C4218" s="18" t="s">
        <v>5910</v>
      </c>
      <c r="D4218" s="18" t="s">
        <v>5911</v>
      </c>
      <c r="E4218" s="19" t="s">
        <v>16733</v>
      </c>
      <c r="F4218" s="18" t="s">
        <v>6047</v>
      </c>
      <c r="G4218" s="18" t="s">
        <v>29</v>
      </c>
      <c r="H4218" s="18" t="s">
        <v>5936</v>
      </c>
      <c r="I4218" s="19" t="s">
        <v>12172</v>
      </c>
      <c r="J4218" s="18" t="s">
        <v>5923</v>
      </c>
      <c r="K4218" s="18" t="s">
        <v>16969</v>
      </c>
      <c r="L4218" s="18" t="s">
        <v>5901</v>
      </c>
      <c r="N4218" s="20">
        <v>45322</v>
      </c>
      <c r="O4218" s="18" t="s">
        <v>16970</v>
      </c>
      <c r="P4218" s="18" t="s">
        <v>16969</v>
      </c>
      <c r="Q4218" s="18" t="s">
        <v>16736</v>
      </c>
      <c r="R4218" s="18">
        <v>0.86</v>
      </c>
      <c r="T4218" s="18">
        <v>0</v>
      </c>
      <c r="U4218" s="18">
        <v>0</v>
      </c>
    </row>
    <row r="4219" spans="2:21" x14ac:dyDescent="0.4">
      <c r="B4219" s="28" t="s">
        <v>5957</v>
      </c>
      <c r="C4219" s="28" t="s">
        <v>5910</v>
      </c>
      <c r="D4219" s="28" t="s">
        <v>5911</v>
      </c>
      <c r="E4219" s="29" t="s">
        <v>6046</v>
      </c>
      <c r="F4219" s="28" t="s">
        <v>6047</v>
      </c>
      <c r="G4219" s="28" t="s">
        <v>5913</v>
      </c>
      <c r="H4219" s="28" t="s">
        <v>5914</v>
      </c>
      <c r="I4219" s="29" t="s">
        <v>5992</v>
      </c>
      <c r="J4219" s="28" t="s">
        <v>5899</v>
      </c>
      <c r="K4219" s="28" t="s">
        <v>6067</v>
      </c>
      <c r="L4219" s="28" t="s">
        <v>5901</v>
      </c>
      <c r="M4219" s="29"/>
      <c r="N4219" s="30">
        <v>45322</v>
      </c>
      <c r="O4219" s="28" t="s">
        <v>6068</v>
      </c>
      <c r="P4219" s="18" t="s">
        <v>6067</v>
      </c>
      <c r="Q4219" s="18" t="s">
        <v>6050</v>
      </c>
      <c r="R4219" s="18">
        <v>0.67</v>
      </c>
      <c r="T4219" s="18">
        <v>0</v>
      </c>
      <c r="U4219" s="18">
        <v>0</v>
      </c>
    </row>
    <row r="4220" spans="2:21" x14ac:dyDescent="0.4">
      <c r="B4220" s="28" t="s">
        <v>5957</v>
      </c>
      <c r="C4220" s="28" t="s">
        <v>5910</v>
      </c>
      <c r="D4220" s="28" t="s">
        <v>5911</v>
      </c>
      <c r="E4220" s="29" t="s">
        <v>6046</v>
      </c>
      <c r="F4220" s="28" t="s">
        <v>6047</v>
      </c>
      <c r="G4220" s="28" t="s">
        <v>5913</v>
      </c>
      <c r="H4220" s="28" t="s">
        <v>5914</v>
      </c>
      <c r="I4220" s="29" t="s">
        <v>5992</v>
      </c>
      <c r="J4220" s="28" t="s">
        <v>5904</v>
      </c>
      <c r="K4220" s="28" t="s">
        <v>6069</v>
      </c>
      <c r="L4220" s="28" t="s">
        <v>5901</v>
      </c>
      <c r="M4220" s="29"/>
      <c r="N4220" s="30">
        <v>45322</v>
      </c>
      <c r="O4220" s="28" t="s">
        <v>6070</v>
      </c>
      <c r="P4220" s="18" t="s">
        <v>6069</v>
      </c>
      <c r="Q4220" s="18" t="s">
        <v>6050</v>
      </c>
      <c r="R4220" s="18">
        <v>0.67</v>
      </c>
      <c r="T4220" s="18">
        <v>0</v>
      </c>
      <c r="U4220" s="18">
        <v>0</v>
      </c>
    </row>
    <row r="4221" spans="2:21" x14ac:dyDescent="0.4">
      <c r="B4221" s="28" t="s">
        <v>5957</v>
      </c>
      <c r="C4221" s="28" t="s">
        <v>5910</v>
      </c>
      <c r="D4221" s="28" t="s">
        <v>5911</v>
      </c>
      <c r="E4221" s="29" t="s">
        <v>6046</v>
      </c>
      <c r="F4221" s="28" t="s">
        <v>6047</v>
      </c>
      <c r="G4221" s="28" t="s">
        <v>5913</v>
      </c>
      <c r="H4221" s="28" t="s">
        <v>5914</v>
      </c>
      <c r="I4221" s="29" t="s">
        <v>5992</v>
      </c>
      <c r="J4221" s="28" t="s">
        <v>5843</v>
      </c>
      <c r="K4221" s="28" t="s">
        <v>6071</v>
      </c>
      <c r="L4221" s="28" t="s">
        <v>5901</v>
      </c>
      <c r="M4221" s="29"/>
      <c r="N4221" s="30">
        <v>45322</v>
      </c>
      <c r="O4221" s="28" t="s">
        <v>6072</v>
      </c>
      <c r="P4221" s="18" t="s">
        <v>6071</v>
      </c>
      <c r="Q4221" s="18" t="s">
        <v>6050</v>
      </c>
      <c r="R4221" s="18">
        <v>0.67</v>
      </c>
      <c r="T4221" s="18">
        <v>0</v>
      </c>
      <c r="U4221" s="18">
        <v>0</v>
      </c>
    </row>
    <row r="4222" spans="2:21" x14ac:dyDescent="0.4">
      <c r="B4222" s="28" t="s">
        <v>5957</v>
      </c>
      <c r="C4222" s="28" t="s">
        <v>5910</v>
      </c>
      <c r="D4222" s="28" t="s">
        <v>5911</v>
      </c>
      <c r="E4222" s="29" t="s">
        <v>6046</v>
      </c>
      <c r="F4222" s="28" t="s">
        <v>6047</v>
      </c>
      <c r="G4222" s="28" t="s">
        <v>5913</v>
      </c>
      <c r="H4222" s="28" t="s">
        <v>5914</v>
      </c>
      <c r="I4222" s="29" t="s">
        <v>5992</v>
      </c>
      <c r="J4222" s="28" t="s">
        <v>5923</v>
      </c>
      <c r="K4222" s="28" t="s">
        <v>6073</v>
      </c>
      <c r="L4222" s="28" t="s">
        <v>5901</v>
      </c>
      <c r="M4222" s="29"/>
      <c r="N4222" s="30">
        <v>45322</v>
      </c>
      <c r="O4222" s="28" t="s">
        <v>6074</v>
      </c>
      <c r="P4222" s="18" t="s">
        <v>6073</v>
      </c>
      <c r="Q4222" s="18" t="s">
        <v>6050</v>
      </c>
      <c r="R4222" s="18">
        <v>0.67</v>
      </c>
      <c r="T4222" s="18">
        <v>0</v>
      </c>
      <c r="U4222" s="18">
        <v>0</v>
      </c>
    </row>
    <row r="4223" spans="2:21" x14ac:dyDescent="0.4">
      <c r="B4223" s="28" t="s">
        <v>5957</v>
      </c>
      <c r="C4223" s="28" t="s">
        <v>5910</v>
      </c>
      <c r="D4223" s="28" t="s">
        <v>5911</v>
      </c>
      <c r="E4223" s="29" t="s">
        <v>6046</v>
      </c>
      <c r="F4223" s="28" t="s">
        <v>6047</v>
      </c>
      <c r="G4223" s="28" t="s">
        <v>29</v>
      </c>
      <c r="H4223" s="28" t="s">
        <v>5936</v>
      </c>
      <c r="I4223" s="29" t="s">
        <v>5915</v>
      </c>
      <c r="J4223" s="28" t="s">
        <v>5899</v>
      </c>
      <c r="K4223" s="28" t="s">
        <v>8301</v>
      </c>
      <c r="L4223" s="28" t="s">
        <v>5901</v>
      </c>
      <c r="M4223" s="29"/>
      <c r="N4223" s="30">
        <v>45322</v>
      </c>
      <c r="O4223" s="18" t="s">
        <v>8302</v>
      </c>
      <c r="P4223" s="18" t="s">
        <v>8301</v>
      </c>
      <c r="Q4223" s="18" t="s">
        <v>6050</v>
      </c>
      <c r="R4223" s="18">
        <v>0.92</v>
      </c>
      <c r="T4223" s="18">
        <v>0</v>
      </c>
      <c r="U4223" s="18">
        <v>0</v>
      </c>
    </row>
    <row r="4224" spans="2:21" x14ac:dyDescent="0.4">
      <c r="B4224" s="28" t="s">
        <v>5957</v>
      </c>
      <c r="C4224" s="28" t="s">
        <v>5910</v>
      </c>
      <c r="D4224" s="28" t="s">
        <v>5911</v>
      </c>
      <c r="E4224" s="29" t="s">
        <v>6046</v>
      </c>
      <c r="F4224" s="28" t="s">
        <v>6047</v>
      </c>
      <c r="G4224" s="28" t="s">
        <v>29</v>
      </c>
      <c r="H4224" s="28" t="s">
        <v>5936</v>
      </c>
      <c r="I4224" s="29" t="s">
        <v>5915</v>
      </c>
      <c r="J4224" s="28" t="s">
        <v>5904</v>
      </c>
      <c r="K4224" s="28" t="s">
        <v>8303</v>
      </c>
      <c r="L4224" s="28" t="s">
        <v>5901</v>
      </c>
      <c r="M4224" s="29"/>
      <c r="N4224" s="30">
        <v>45322</v>
      </c>
      <c r="O4224" s="18" t="s">
        <v>8304</v>
      </c>
      <c r="P4224" s="18" t="s">
        <v>8303</v>
      </c>
      <c r="Q4224" s="18" t="s">
        <v>6050</v>
      </c>
      <c r="R4224" s="18">
        <v>0.92</v>
      </c>
      <c r="T4224" s="18">
        <v>0</v>
      </c>
      <c r="U4224" s="18">
        <v>0</v>
      </c>
    </row>
    <row r="4225" spans="2:21" x14ac:dyDescent="0.4">
      <c r="B4225" s="28" t="s">
        <v>5957</v>
      </c>
      <c r="C4225" s="28" t="s">
        <v>5910</v>
      </c>
      <c r="D4225" s="28" t="s">
        <v>5911</v>
      </c>
      <c r="E4225" s="29" t="s">
        <v>6046</v>
      </c>
      <c r="F4225" s="28" t="s">
        <v>6047</v>
      </c>
      <c r="G4225" s="28" t="s">
        <v>29</v>
      </c>
      <c r="H4225" s="28" t="s">
        <v>5936</v>
      </c>
      <c r="I4225" s="29" t="s">
        <v>5915</v>
      </c>
      <c r="J4225" s="28" t="s">
        <v>5843</v>
      </c>
      <c r="K4225" s="28" t="s">
        <v>8305</v>
      </c>
      <c r="L4225" s="28" t="s">
        <v>5901</v>
      </c>
      <c r="M4225" s="29"/>
      <c r="N4225" s="30">
        <v>45322</v>
      </c>
      <c r="O4225" s="18" t="s">
        <v>8306</v>
      </c>
      <c r="P4225" s="18" t="s">
        <v>8305</v>
      </c>
      <c r="Q4225" s="18" t="s">
        <v>6050</v>
      </c>
      <c r="R4225" s="18">
        <v>0.92</v>
      </c>
      <c r="T4225" s="18">
        <v>0</v>
      </c>
      <c r="U4225" s="18">
        <v>0</v>
      </c>
    </row>
    <row r="4226" spans="2:21" x14ac:dyDescent="0.4">
      <c r="B4226" s="28" t="s">
        <v>5957</v>
      </c>
      <c r="C4226" s="28" t="s">
        <v>5910</v>
      </c>
      <c r="D4226" s="28" t="s">
        <v>5911</v>
      </c>
      <c r="E4226" s="29" t="s">
        <v>6046</v>
      </c>
      <c r="F4226" s="28" t="s">
        <v>6047</v>
      </c>
      <c r="G4226" s="28" t="s">
        <v>29</v>
      </c>
      <c r="H4226" s="28" t="s">
        <v>5936</v>
      </c>
      <c r="I4226" s="29" t="s">
        <v>5915</v>
      </c>
      <c r="J4226" s="28" t="s">
        <v>5923</v>
      </c>
      <c r="K4226" s="28" t="s">
        <v>8307</v>
      </c>
      <c r="L4226" s="28" t="s">
        <v>5901</v>
      </c>
      <c r="M4226" s="29"/>
      <c r="N4226" s="30">
        <v>45322</v>
      </c>
      <c r="O4226" s="18" t="s">
        <v>8308</v>
      </c>
      <c r="P4226" s="18" t="s">
        <v>8307</v>
      </c>
      <c r="Q4226" s="18" t="s">
        <v>6050</v>
      </c>
      <c r="R4226" s="18">
        <v>0.92</v>
      </c>
      <c r="T4226" s="18">
        <v>0</v>
      </c>
      <c r="U4226" s="18">
        <v>0</v>
      </c>
    </row>
    <row r="4227" spans="2:21" x14ac:dyDescent="0.4">
      <c r="B4227" s="18" t="s">
        <v>5957</v>
      </c>
      <c r="C4227" s="18" t="s">
        <v>5910</v>
      </c>
      <c r="D4227" s="18" t="s">
        <v>5911</v>
      </c>
      <c r="E4227" s="19" t="s">
        <v>16687</v>
      </c>
      <c r="F4227" s="18" t="s">
        <v>6047</v>
      </c>
      <c r="G4227" s="18" t="s">
        <v>29</v>
      </c>
      <c r="H4227" s="18" t="s">
        <v>5936</v>
      </c>
      <c r="I4227" s="19" t="s">
        <v>12172</v>
      </c>
      <c r="J4227" s="18" t="s">
        <v>5899</v>
      </c>
      <c r="K4227" s="18" t="s">
        <v>16915</v>
      </c>
      <c r="L4227" s="18" t="s">
        <v>5901</v>
      </c>
      <c r="N4227" s="20">
        <v>45322</v>
      </c>
      <c r="O4227" s="18" t="s">
        <v>16916</v>
      </c>
      <c r="P4227" s="18" t="s">
        <v>16915</v>
      </c>
      <c r="Q4227" s="18" t="s">
        <v>16690</v>
      </c>
      <c r="R4227" s="18">
        <v>0.86</v>
      </c>
      <c r="T4227" s="18">
        <v>0</v>
      </c>
      <c r="U4227" s="18">
        <v>0</v>
      </c>
    </row>
    <row r="4228" spans="2:21" x14ac:dyDescent="0.4">
      <c r="B4228" s="18" t="s">
        <v>5957</v>
      </c>
      <c r="C4228" s="18" t="s">
        <v>5910</v>
      </c>
      <c r="D4228" s="18" t="s">
        <v>5911</v>
      </c>
      <c r="E4228" s="19" t="s">
        <v>16687</v>
      </c>
      <c r="F4228" s="18" t="s">
        <v>6047</v>
      </c>
      <c r="G4228" s="18" t="s">
        <v>29</v>
      </c>
      <c r="H4228" s="18" t="s">
        <v>5936</v>
      </c>
      <c r="I4228" s="19" t="s">
        <v>12172</v>
      </c>
      <c r="J4228" s="18" t="s">
        <v>5904</v>
      </c>
      <c r="K4228" s="18" t="s">
        <v>16917</v>
      </c>
      <c r="L4228" s="18" t="s">
        <v>5901</v>
      </c>
      <c r="N4228" s="20">
        <v>45322</v>
      </c>
      <c r="O4228" s="18" t="s">
        <v>16918</v>
      </c>
      <c r="P4228" s="18" t="s">
        <v>16917</v>
      </c>
      <c r="Q4228" s="18" t="s">
        <v>16690</v>
      </c>
      <c r="R4228" s="18">
        <v>0.86</v>
      </c>
      <c r="T4228" s="18">
        <v>0</v>
      </c>
      <c r="U4228" s="18">
        <v>0</v>
      </c>
    </row>
    <row r="4229" spans="2:21" x14ac:dyDescent="0.4">
      <c r="B4229" s="18" t="s">
        <v>5957</v>
      </c>
      <c r="C4229" s="18" t="s">
        <v>5910</v>
      </c>
      <c r="D4229" s="18" t="s">
        <v>5911</v>
      </c>
      <c r="E4229" s="19" t="s">
        <v>16687</v>
      </c>
      <c r="F4229" s="18" t="s">
        <v>6047</v>
      </c>
      <c r="G4229" s="18" t="s">
        <v>29</v>
      </c>
      <c r="H4229" s="18" t="s">
        <v>5936</v>
      </c>
      <c r="I4229" s="19" t="s">
        <v>12172</v>
      </c>
      <c r="J4229" s="18" t="s">
        <v>5843</v>
      </c>
      <c r="K4229" s="18" t="s">
        <v>16919</v>
      </c>
      <c r="L4229" s="18" t="s">
        <v>5901</v>
      </c>
      <c r="N4229" s="20">
        <v>45322</v>
      </c>
      <c r="O4229" s="18" t="s">
        <v>16920</v>
      </c>
      <c r="P4229" s="18" t="s">
        <v>16919</v>
      </c>
      <c r="Q4229" s="18" t="s">
        <v>16690</v>
      </c>
      <c r="R4229" s="18">
        <v>0.86</v>
      </c>
      <c r="T4229" s="18">
        <v>0</v>
      </c>
      <c r="U4229" s="18">
        <v>0</v>
      </c>
    </row>
    <row r="4230" spans="2:21" x14ac:dyDescent="0.4">
      <c r="B4230" s="18" t="s">
        <v>5957</v>
      </c>
      <c r="C4230" s="18" t="s">
        <v>5910</v>
      </c>
      <c r="D4230" s="18" t="s">
        <v>5911</v>
      </c>
      <c r="E4230" s="19" t="s">
        <v>16687</v>
      </c>
      <c r="F4230" s="18" t="s">
        <v>6047</v>
      </c>
      <c r="G4230" s="18" t="s">
        <v>29</v>
      </c>
      <c r="H4230" s="18" t="s">
        <v>5936</v>
      </c>
      <c r="I4230" s="19" t="s">
        <v>12172</v>
      </c>
      <c r="J4230" s="18" t="s">
        <v>5923</v>
      </c>
      <c r="K4230" s="18" t="s">
        <v>16921</v>
      </c>
      <c r="L4230" s="18" t="s">
        <v>5901</v>
      </c>
      <c r="N4230" s="20">
        <v>45322</v>
      </c>
      <c r="O4230" s="18" t="s">
        <v>16922</v>
      </c>
      <c r="P4230" s="18" t="s">
        <v>16921</v>
      </c>
      <c r="Q4230" s="18" t="s">
        <v>16690</v>
      </c>
      <c r="R4230" s="18">
        <v>0.86</v>
      </c>
      <c r="T4230" s="18">
        <v>0</v>
      </c>
      <c r="U4230" s="18">
        <v>0</v>
      </c>
    </row>
    <row r="4231" spans="2:21" x14ac:dyDescent="0.4">
      <c r="B4231" s="28" t="s">
        <v>5957</v>
      </c>
      <c r="C4231" s="28" t="s">
        <v>5910</v>
      </c>
      <c r="D4231" s="28" t="s">
        <v>5911</v>
      </c>
      <c r="E4231" s="29" t="s">
        <v>8365</v>
      </c>
      <c r="F4231" s="28" t="s">
        <v>6047</v>
      </c>
      <c r="G4231" s="28" t="s">
        <v>29</v>
      </c>
      <c r="H4231" s="28" t="s">
        <v>5936</v>
      </c>
      <c r="I4231" s="29" t="s">
        <v>5915</v>
      </c>
      <c r="J4231" s="28" t="s">
        <v>5899</v>
      </c>
      <c r="K4231" s="28" t="s">
        <v>8375</v>
      </c>
      <c r="L4231" s="28" t="s">
        <v>5901</v>
      </c>
      <c r="M4231" s="29"/>
      <c r="N4231" s="30">
        <v>45322</v>
      </c>
      <c r="O4231" s="18" t="s">
        <v>8376</v>
      </c>
      <c r="P4231" s="18" t="s">
        <v>8375</v>
      </c>
      <c r="Q4231" s="18" t="s">
        <v>8368</v>
      </c>
      <c r="R4231" s="18">
        <v>0.92</v>
      </c>
      <c r="T4231" s="18">
        <v>0</v>
      </c>
      <c r="U4231" s="18">
        <v>0</v>
      </c>
    </row>
    <row r="4232" spans="2:21" x14ac:dyDescent="0.4">
      <c r="B4232" s="28" t="s">
        <v>5957</v>
      </c>
      <c r="C4232" s="28" t="s">
        <v>5910</v>
      </c>
      <c r="D4232" s="28" t="s">
        <v>5911</v>
      </c>
      <c r="E4232" s="29" t="s">
        <v>8365</v>
      </c>
      <c r="F4232" s="28" t="s">
        <v>6047</v>
      </c>
      <c r="G4232" s="28" t="s">
        <v>29</v>
      </c>
      <c r="H4232" s="28" t="s">
        <v>5936</v>
      </c>
      <c r="I4232" s="29" t="s">
        <v>5915</v>
      </c>
      <c r="J4232" s="28" t="s">
        <v>5904</v>
      </c>
      <c r="K4232" s="28" t="s">
        <v>8377</v>
      </c>
      <c r="L4232" s="28" t="s">
        <v>5901</v>
      </c>
      <c r="M4232" s="29"/>
      <c r="N4232" s="30">
        <v>45322</v>
      </c>
      <c r="O4232" s="18" t="s">
        <v>8378</v>
      </c>
      <c r="P4232" s="18" t="s">
        <v>8377</v>
      </c>
      <c r="Q4232" s="18" t="s">
        <v>8368</v>
      </c>
      <c r="R4232" s="18">
        <v>0.92</v>
      </c>
      <c r="T4232" s="18">
        <v>0</v>
      </c>
      <c r="U4232" s="18">
        <v>0</v>
      </c>
    </row>
    <row r="4233" spans="2:21" x14ac:dyDescent="0.4">
      <c r="B4233" s="28" t="s">
        <v>5957</v>
      </c>
      <c r="C4233" s="28" t="s">
        <v>5910</v>
      </c>
      <c r="D4233" s="28" t="s">
        <v>5911</v>
      </c>
      <c r="E4233" s="29" t="s">
        <v>8365</v>
      </c>
      <c r="F4233" s="28" t="s">
        <v>6047</v>
      </c>
      <c r="G4233" s="28" t="s">
        <v>29</v>
      </c>
      <c r="H4233" s="28" t="s">
        <v>5936</v>
      </c>
      <c r="I4233" s="29" t="s">
        <v>5915</v>
      </c>
      <c r="J4233" s="28" t="s">
        <v>5843</v>
      </c>
      <c r="K4233" s="28" t="s">
        <v>8379</v>
      </c>
      <c r="L4233" s="28" t="s">
        <v>5901</v>
      </c>
      <c r="M4233" s="29"/>
      <c r="N4233" s="30">
        <v>45322</v>
      </c>
      <c r="O4233" s="18" t="s">
        <v>8380</v>
      </c>
      <c r="P4233" s="18" t="s">
        <v>8379</v>
      </c>
      <c r="Q4233" s="18" t="s">
        <v>8368</v>
      </c>
      <c r="R4233" s="18">
        <v>0.92</v>
      </c>
      <c r="T4233" s="18">
        <v>0</v>
      </c>
      <c r="U4233" s="18">
        <v>0</v>
      </c>
    </row>
    <row r="4234" spans="2:21" x14ac:dyDescent="0.4">
      <c r="B4234" s="28" t="s">
        <v>5957</v>
      </c>
      <c r="C4234" s="28" t="s">
        <v>5910</v>
      </c>
      <c r="D4234" s="28" t="s">
        <v>5911</v>
      </c>
      <c r="E4234" s="29" t="s">
        <v>8365</v>
      </c>
      <c r="F4234" s="28" t="s">
        <v>6047</v>
      </c>
      <c r="G4234" s="28" t="s">
        <v>29</v>
      </c>
      <c r="H4234" s="28" t="s">
        <v>5936</v>
      </c>
      <c r="I4234" s="29" t="s">
        <v>5915</v>
      </c>
      <c r="J4234" s="28" t="s">
        <v>5923</v>
      </c>
      <c r="K4234" s="28" t="s">
        <v>8381</v>
      </c>
      <c r="L4234" s="28" t="s">
        <v>5901</v>
      </c>
      <c r="M4234" s="29"/>
      <c r="N4234" s="30">
        <v>45322</v>
      </c>
      <c r="O4234" s="18" t="s">
        <v>8382</v>
      </c>
      <c r="P4234" s="18" t="s">
        <v>8381</v>
      </c>
      <c r="Q4234" s="18" t="s">
        <v>8368</v>
      </c>
      <c r="R4234" s="18">
        <v>0.92</v>
      </c>
      <c r="T4234" s="18">
        <v>0</v>
      </c>
      <c r="U4234" s="18">
        <v>0</v>
      </c>
    </row>
    <row r="4235" spans="2:21" x14ac:dyDescent="0.4">
      <c r="B4235" s="18" t="s">
        <v>5957</v>
      </c>
      <c r="C4235" s="18" t="s">
        <v>5910</v>
      </c>
      <c r="D4235" s="18" t="s">
        <v>5911</v>
      </c>
      <c r="E4235" s="19" t="s">
        <v>16751</v>
      </c>
      <c r="F4235" s="18" t="s">
        <v>6047</v>
      </c>
      <c r="G4235" s="18" t="s">
        <v>926</v>
      </c>
      <c r="H4235" s="18" t="s">
        <v>6145</v>
      </c>
      <c r="I4235" s="19" t="s">
        <v>12172</v>
      </c>
      <c r="J4235" s="18" t="s">
        <v>5899</v>
      </c>
      <c r="K4235" s="18" t="s">
        <v>16971</v>
      </c>
      <c r="L4235" s="18" t="s">
        <v>5901</v>
      </c>
      <c r="N4235" s="20">
        <v>45322</v>
      </c>
      <c r="O4235" s="18" t="s">
        <v>16972</v>
      </c>
      <c r="P4235" s="18" t="s">
        <v>16971</v>
      </c>
      <c r="Q4235" s="18" t="s">
        <v>16754</v>
      </c>
      <c r="R4235" s="18">
        <v>0.86</v>
      </c>
      <c r="T4235" s="18">
        <v>0</v>
      </c>
      <c r="U4235" s="18">
        <v>0</v>
      </c>
    </row>
    <row r="4236" spans="2:21" x14ac:dyDescent="0.4">
      <c r="B4236" s="18" t="s">
        <v>5957</v>
      </c>
      <c r="C4236" s="18" t="s">
        <v>5910</v>
      </c>
      <c r="D4236" s="18" t="s">
        <v>5911</v>
      </c>
      <c r="E4236" s="19" t="s">
        <v>16751</v>
      </c>
      <c r="F4236" s="18" t="s">
        <v>6047</v>
      </c>
      <c r="G4236" s="18" t="s">
        <v>926</v>
      </c>
      <c r="H4236" s="18" t="s">
        <v>6145</v>
      </c>
      <c r="I4236" s="19" t="s">
        <v>12172</v>
      </c>
      <c r="J4236" s="18" t="s">
        <v>5904</v>
      </c>
      <c r="K4236" s="18" t="s">
        <v>16973</v>
      </c>
      <c r="L4236" s="18" t="s">
        <v>5901</v>
      </c>
      <c r="N4236" s="20">
        <v>45322</v>
      </c>
      <c r="O4236" s="18" t="s">
        <v>16974</v>
      </c>
      <c r="P4236" s="18" t="s">
        <v>16973</v>
      </c>
      <c r="Q4236" s="18" t="s">
        <v>16754</v>
      </c>
      <c r="R4236" s="18">
        <v>0.86</v>
      </c>
      <c r="T4236" s="18">
        <v>0</v>
      </c>
      <c r="U4236" s="18">
        <v>0</v>
      </c>
    </row>
    <row r="4237" spans="2:21" x14ac:dyDescent="0.4">
      <c r="B4237" s="18" t="s">
        <v>5957</v>
      </c>
      <c r="C4237" s="18" t="s">
        <v>5910</v>
      </c>
      <c r="D4237" s="18" t="s">
        <v>5911</v>
      </c>
      <c r="E4237" s="19" t="s">
        <v>16751</v>
      </c>
      <c r="F4237" s="18" t="s">
        <v>6047</v>
      </c>
      <c r="G4237" s="18" t="s">
        <v>926</v>
      </c>
      <c r="H4237" s="18" t="s">
        <v>6145</v>
      </c>
      <c r="I4237" s="19" t="s">
        <v>12172</v>
      </c>
      <c r="J4237" s="18" t="s">
        <v>5843</v>
      </c>
      <c r="K4237" s="18" t="s">
        <v>16975</v>
      </c>
      <c r="L4237" s="18" t="s">
        <v>5901</v>
      </c>
      <c r="N4237" s="20">
        <v>45322</v>
      </c>
      <c r="O4237" s="18" t="s">
        <v>16976</v>
      </c>
      <c r="P4237" s="18" t="s">
        <v>16975</v>
      </c>
      <c r="Q4237" s="18" t="s">
        <v>16754</v>
      </c>
      <c r="R4237" s="18">
        <v>0.86</v>
      </c>
      <c r="T4237" s="18">
        <v>0</v>
      </c>
      <c r="U4237" s="18">
        <v>0</v>
      </c>
    </row>
    <row r="4238" spans="2:21" x14ac:dyDescent="0.4">
      <c r="B4238" s="18" t="s">
        <v>5957</v>
      </c>
      <c r="C4238" s="18" t="s">
        <v>5910</v>
      </c>
      <c r="D4238" s="18" t="s">
        <v>5911</v>
      </c>
      <c r="E4238" s="19" t="s">
        <v>16751</v>
      </c>
      <c r="F4238" s="18" t="s">
        <v>6047</v>
      </c>
      <c r="G4238" s="18" t="s">
        <v>926</v>
      </c>
      <c r="H4238" s="18" t="s">
        <v>6145</v>
      </c>
      <c r="I4238" s="19" t="s">
        <v>12172</v>
      </c>
      <c r="J4238" s="18" t="s">
        <v>5923</v>
      </c>
      <c r="K4238" s="18" t="s">
        <v>16977</v>
      </c>
      <c r="L4238" s="18" t="s">
        <v>5901</v>
      </c>
      <c r="N4238" s="20">
        <v>45322</v>
      </c>
      <c r="O4238" s="18" t="s">
        <v>16978</v>
      </c>
      <c r="P4238" s="18" t="s">
        <v>16977</v>
      </c>
      <c r="Q4238" s="18" t="s">
        <v>16754</v>
      </c>
      <c r="R4238" s="18">
        <v>0.86</v>
      </c>
      <c r="T4238" s="18">
        <v>0</v>
      </c>
      <c r="U4238" s="18">
        <v>0</v>
      </c>
    </row>
    <row r="4239" spans="2:21" x14ac:dyDescent="0.4">
      <c r="B4239" s="28" t="s">
        <v>5957</v>
      </c>
      <c r="C4239" s="28" t="s">
        <v>5910</v>
      </c>
      <c r="D4239" s="28" t="s">
        <v>5911</v>
      </c>
      <c r="E4239" s="29" t="s">
        <v>8391</v>
      </c>
      <c r="F4239" s="28" t="s">
        <v>6047</v>
      </c>
      <c r="G4239" s="28" t="s">
        <v>926</v>
      </c>
      <c r="H4239" s="28" t="s">
        <v>6145</v>
      </c>
      <c r="I4239" s="29" t="s">
        <v>5915</v>
      </c>
      <c r="J4239" s="28" t="s">
        <v>5899</v>
      </c>
      <c r="K4239" s="28" t="s">
        <v>8401</v>
      </c>
      <c r="L4239" s="28" t="s">
        <v>5901</v>
      </c>
      <c r="M4239" s="29"/>
      <c r="N4239" s="30">
        <v>45322</v>
      </c>
      <c r="O4239" s="18" t="s">
        <v>8402</v>
      </c>
      <c r="P4239" s="18" t="s">
        <v>8401</v>
      </c>
      <c r="Q4239" s="18" t="s">
        <v>8394</v>
      </c>
      <c r="R4239" s="18">
        <v>0.92</v>
      </c>
      <c r="T4239" s="18">
        <v>0</v>
      </c>
      <c r="U4239" s="18">
        <v>0</v>
      </c>
    </row>
    <row r="4240" spans="2:21" x14ac:dyDescent="0.4">
      <c r="B4240" s="28" t="s">
        <v>5957</v>
      </c>
      <c r="C4240" s="28" t="s">
        <v>5910</v>
      </c>
      <c r="D4240" s="28" t="s">
        <v>5911</v>
      </c>
      <c r="E4240" s="29" t="s">
        <v>8391</v>
      </c>
      <c r="F4240" s="28" t="s">
        <v>6047</v>
      </c>
      <c r="G4240" s="28" t="s">
        <v>926</v>
      </c>
      <c r="H4240" s="28" t="s">
        <v>6145</v>
      </c>
      <c r="I4240" s="29" t="s">
        <v>5915</v>
      </c>
      <c r="J4240" s="28" t="s">
        <v>5904</v>
      </c>
      <c r="K4240" s="28" t="s">
        <v>8403</v>
      </c>
      <c r="L4240" s="28" t="s">
        <v>5901</v>
      </c>
      <c r="M4240" s="29"/>
      <c r="N4240" s="30">
        <v>45322</v>
      </c>
      <c r="O4240" s="18" t="s">
        <v>8404</v>
      </c>
      <c r="P4240" s="18" t="s">
        <v>8403</v>
      </c>
      <c r="Q4240" s="18" t="s">
        <v>8394</v>
      </c>
      <c r="R4240" s="18">
        <v>0.92</v>
      </c>
      <c r="T4240" s="18">
        <v>0</v>
      </c>
      <c r="U4240" s="18">
        <v>0</v>
      </c>
    </row>
    <row r="4241" spans="2:21" x14ac:dyDescent="0.4">
      <c r="B4241" s="28" t="s">
        <v>5957</v>
      </c>
      <c r="C4241" s="28" t="s">
        <v>5910</v>
      </c>
      <c r="D4241" s="28" t="s">
        <v>5911</v>
      </c>
      <c r="E4241" s="29" t="s">
        <v>8391</v>
      </c>
      <c r="F4241" s="28" t="s">
        <v>6047</v>
      </c>
      <c r="G4241" s="28" t="s">
        <v>926</v>
      </c>
      <c r="H4241" s="28" t="s">
        <v>6145</v>
      </c>
      <c r="I4241" s="29" t="s">
        <v>5915</v>
      </c>
      <c r="J4241" s="28" t="s">
        <v>5843</v>
      </c>
      <c r="K4241" s="28" t="s">
        <v>8405</v>
      </c>
      <c r="L4241" s="28" t="s">
        <v>5901</v>
      </c>
      <c r="M4241" s="29"/>
      <c r="N4241" s="30">
        <v>45322</v>
      </c>
      <c r="O4241" s="18" t="s">
        <v>8406</v>
      </c>
      <c r="P4241" s="18" t="s">
        <v>8405</v>
      </c>
      <c r="Q4241" s="18" t="s">
        <v>8394</v>
      </c>
      <c r="R4241" s="18">
        <v>0.92</v>
      </c>
      <c r="T4241" s="18">
        <v>0</v>
      </c>
      <c r="U4241" s="18">
        <v>0</v>
      </c>
    </row>
    <row r="4242" spans="2:21" x14ac:dyDescent="0.4">
      <c r="B4242" s="28" t="s">
        <v>5957</v>
      </c>
      <c r="C4242" s="28" t="s">
        <v>5910</v>
      </c>
      <c r="D4242" s="28" t="s">
        <v>5911</v>
      </c>
      <c r="E4242" s="29" t="s">
        <v>8391</v>
      </c>
      <c r="F4242" s="28" t="s">
        <v>6047</v>
      </c>
      <c r="G4242" s="28" t="s">
        <v>926</v>
      </c>
      <c r="H4242" s="28" t="s">
        <v>6145</v>
      </c>
      <c r="I4242" s="29" t="s">
        <v>5915</v>
      </c>
      <c r="J4242" s="28" t="s">
        <v>5923</v>
      </c>
      <c r="K4242" s="28" t="s">
        <v>8407</v>
      </c>
      <c r="L4242" s="28" t="s">
        <v>5901</v>
      </c>
      <c r="M4242" s="29"/>
      <c r="N4242" s="30">
        <v>45322</v>
      </c>
      <c r="O4242" s="18" t="s">
        <v>8408</v>
      </c>
      <c r="P4242" s="18" t="s">
        <v>8407</v>
      </c>
      <c r="Q4242" s="18" t="s">
        <v>8394</v>
      </c>
      <c r="R4242" s="18">
        <v>0.92</v>
      </c>
      <c r="T4242" s="18">
        <v>0</v>
      </c>
      <c r="U4242" s="18">
        <v>0</v>
      </c>
    </row>
    <row r="4243" spans="2:21" x14ac:dyDescent="0.4">
      <c r="B4243" s="18" t="s">
        <v>5957</v>
      </c>
      <c r="C4243" s="18" t="s">
        <v>5910</v>
      </c>
      <c r="D4243" s="18" t="s">
        <v>5911</v>
      </c>
      <c r="E4243" s="19" t="s">
        <v>16677</v>
      </c>
      <c r="F4243" s="18" t="s">
        <v>6100</v>
      </c>
      <c r="G4243" s="18" t="s">
        <v>29</v>
      </c>
      <c r="H4243" s="18" t="s">
        <v>5936</v>
      </c>
      <c r="I4243" s="19" t="s">
        <v>12172</v>
      </c>
      <c r="J4243" s="18" t="s">
        <v>5899</v>
      </c>
      <c r="K4243" s="18" t="s">
        <v>16907</v>
      </c>
      <c r="L4243" s="18" t="s">
        <v>5901</v>
      </c>
      <c r="N4243" s="20">
        <v>45322</v>
      </c>
      <c r="O4243" s="18" t="s">
        <v>16908</v>
      </c>
      <c r="P4243" s="18" t="s">
        <v>16907</v>
      </c>
      <c r="Q4243" s="18" t="s">
        <v>16680</v>
      </c>
      <c r="R4243" s="18">
        <v>0.86</v>
      </c>
      <c r="T4243" s="18">
        <v>0</v>
      </c>
      <c r="U4243" s="18">
        <v>0</v>
      </c>
    </row>
    <row r="4244" spans="2:21" x14ac:dyDescent="0.4">
      <c r="B4244" s="18" t="s">
        <v>5957</v>
      </c>
      <c r="C4244" s="18" t="s">
        <v>5910</v>
      </c>
      <c r="D4244" s="18" t="s">
        <v>5911</v>
      </c>
      <c r="E4244" s="19" t="s">
        <v>16677</v>
      </c>
      <c r="F4244" s="18" t="s">
        <v>6100</v>
      </c>
      <c r="G4244" s="18" t="s">
        <v>29</v>
      </c>
      <c r="H4244" s="18" t="s">
        <v>5936</v>
      </c>
      <c r="I4244" s="19" t="s">
        <v>12172</v>
      </c>
      <c r="J4244" s="18" t="s">
        <v>5904</v>
      </c>
      <c r="K4244" s="18" t="s">
        <v>16909</v>
      </c>
      <c r="L4244" s="18" t="s">
        <v>5901</v>
      </c>
      <c r="N4244" s="20">
        <v>45322</v>
      </c>
      <c r="O4244" s="18" t="s">
        <v>16910</v>
      </c>
      <c r="P4244" s="18" t="s">
        <v>16909</v>
      </c>
      <c r="Q4244" s="18" t="s">
        <v>16680</v>
      </c>
      <c r="R4244" s="18">
        <v>0.86</v>
      </c>
      <c r="T4244" s="18">
        <v>0</v>
      </c>
      <c r="U4244" s="18">
        <v>0</v>
      </c>
    </row>
    <row r="4245" spans="2:21" x14ac:dyDescent="0.4">
      <c r="B4245" s="18" t="s">
        <v>5957</v>
      </c>
      <c r="C4245" s="18" t="s">
        <v>5910</v>
      </c>
      <c r="D4245" s="18" t="s">
        <v>5911</v>
      </c>
      <c r="E4245" s="19" t="s">
        <v>16677</v>
      </c>
      <c r="F4245" s="18" t="s">
        <v>6100</v>
      </c>
      <c r="G4245" s="18" t="s">
        <v>29</v>
      </c>
      <c r="H4245" s="18" t="s">
        <v>5936</v>
      </c>
      <c r="I4245" s="19" t="s">
        <v>12172</v>
      </c>
      <c r="J4245" s="18" t="s">
        <v>5843</v>
      </c>
      <c r="K4245" s="18" t="s">
        <v>16911</v>
      </c>
      <c r="L4245" s="18" t="s">
        <v>5901</v>
      </c>
      <c r="N4245" s="20">
        <v>45322</v>
      </c>
      <c r="O4245" s="18" t="s">
        <v>16912</v>
      </c>
      <c r="P4245" s="18" t="s">
        <v>16911</v>
      </c>
      <c r="Q4245" s="18" t="s">
        <v>16680</v>
      </c>
      <c r="R4245" s="18">
        <v>0.86</v>
      </c>
      <c r="T4245" s="18">
        <v>0</v>
      </c>
      <c r="U4245" s="18">
        <v>0</v>
      </c>
    </row>
    <row r="4246" spans="2:21" x14ac:dyDescent="0.4">
      <c r="B4246" s="18" t="s">
        <v>5957</v>
      </c>
      <c r="C4246" s="18" t="s">
        <v>5910</v>
      </c>
      <c r="D4246" s="18" t="s">
        <v>5911</v>
      </c>
      <c r="E4246" s="19" t="s">
        <v>16677</v>
      </c>
      <c r="F4246" s="18" t="s">
        <v>6100</v>
      </c>
      <c r="G4246" s="18" t="s">
        <v>29</v>
      </c>
      <c r="H4246" s="18" t="s">
        <v>5936</v>
      </c>
      <c r="I4246" s="19" t="s">
        <v>12172</v>
      </c>
      <c r="J4246" s="18" t="s">
        <v>5923</v>
      </c>
      <c r="K4246" s="18" t="s">
        <v>16913</v>
      </c>
      <c r="L4246" s="18" t="s">
        <v>5901</v>
      </c>
      <c r="N4246" s="20">
        <v>45322</v>
      </c>
      <c r="O4246" s="18" t="s">
        <v>16914</v>
      </c>
      <c r="P4246" s="18" t="s">
        <v>16913</v>
      </c>
      <c r="Q4246" s="18" t="s">
        <v>16680</v>
      </c>
      <c r="R4246" s="18">
        <v>0.86</v>
      </c>
      <c r="T4246" s="18">
        <v>0</v>
      </c>
      <c r="U4246" s="18">
        <v>0</v>
      </c>
    </row>
    <row r="4247" spans="2:21" x14ac:dyDescent="0.4">
      <c r="B4247" s="28" t="s">
        <v>5957</v>
      </c>
      <c r="C4247" s="28" t="s">
        <v>5910</v>
      </c>
      <c r="D4247" s="28" t="s">
        <v>5911</v>
      </c>
      <c r="E4247" s="29" t="s">
        <v>6099</v>
      </c>
      <c r="F4247" s="28" t="s">
        <v>6100</v>
      </c>
      <c r="G4247" s="28" t="s">
        <v>29</v>
      </c>
      <c r="H4247" s="28" t="s">
        <v>5936</v>
      </c>
      <c r="I4247" s="29" t="s">
        <v>5915</v>
      </c>
      <c r="J4247" s="28" t="s">
        <v>5899</v>
      </c>
      <c r="K4247" s="28" t="s">
        <v>6110</v>
      </c>
      <c r="L4247" s="28" t="s">
        <v>5901</v>
      </c>
      <c r="M4247" s="29"/>
      <c r="N4247" s="30">
        <v>45322</v>
      </c>
      <c r="O4247" s="28" t="s">
        <v>6111</v>
      </c>
      <c r="P4247" s="18" t="s">
        <v>6110</v>
      </c>
      <c r="Q4247" s="18" t="s">
        <v>6103</v>
      </c>
      <c r="R4247" s="18">
        <v>0.92</v>
      </c>
      <c r="T4247" s="18">
        <v>0</v>
      </c>
      <c r="U4247" s="18">
        <v>0</v>
      </c>
    </row>
    <row r="4248" spans="2:21" x14ac:dyDescent="0.4">
      <c r="B4248" s="28" t="s">
        <v>5957</v>
      </c>
      <c r="C4248" s="28" t="s">
        <v>5910</v>
      </c>
      <c r="D4248" s="28" t="s">
        <v>5911</v>
      </c>
      <c r="E4248" s="29" t="s">
        <v>6099</v>
      </c>
      <c r="F4248" s="28" t="s">
        <v>6100</v>
      </c>
      <c r="G4248" s="28" t="s">
        <v>29</v>
      </c>
      <c r="H4248" s="28" t="s">
        <v>5936</v>
      </c>
      <c r="I4248" s="29" t="s">
        <v>5915</v>
      </c>
      <c r="J4248" s="28" t="s">
        <v>5904</v>
      </c>
      <c r="K4248" s="28" t="s">
        <v>6112</v>
      </c>
      <c r="L4248" s="28" t="s">
        <v>5901</v>
      </c>
      <c r="M4248" s="29"/>
      <c r="N4248" s="30">
        <v>45322</v>
      </c>
      <c r="O4248" s="28" t="s">
        <v>6113</v>
      </c>
      <c r="P4248" s="18" t="s">
        <v>6112</v>
      </c>
      <c r="Q4248" s="18" t="s">
        <v>6103</v>
      </c>
      <c r="R4248" s="18">
        <v>0.92</v>
      </c>
      <c r="T4248" s="18">
        <v>0</v>
      </c>
      <c r="U4248" s="18">
        <v>0</v>
      </c>
    </row>
    <row r="4249" spans="2:21" x14ac:dyDescent="0.4">
      <c r="B4249" s="28" t="s">
        <v>5957</v>
      </c>
      <c r="C4249" s="28" t="s">
        <v>5910</v>
      </c>
      <c r="D4249" s="28" t="s">
        <v>5911</v>
      </c>
      <c r="E4249" s="29" t="s">
        <v>6099</v>
      </c>
      <c r="F4249" s="28" t="s">
        <v>6100</v>
      </c>
      <c r="G4249" s="28" t="s">
        <v>29</v>
      </c>
      <c r="H4249" s="28" t="s">
        <v>5936</v>
      </c>
      <c r="I4249" s="29" t="s">
        <v>5915</v>
      </c>
      <c r="J4249" s="28" t="s">
        <v>5843</v>
      </c>
      <c r="K4249" s="28" t="s">
        <v>6114</v>
      </c>
      <c r="L4249" s="28" t="s">
        <v>5901</v>
      </c>
      <c r="M4249" s="29"/>
      <c r="N4249" s="30">
        <v>45322</v>
      </c>
      <c r="O4249" s="28" t="s">
        <v>6115</v>
      </c>
      <c r="P4249" s="18" t="s">
        <v>6114</v>
      </c>
      <c r="Q4249" s="18" t="s">
        <v>6103</v>
      </c>
      <c r="R4249" s="18">
        <v>0.92</v>
      </c>
      <c r="T4249" s="18">
        <v>0</v>
      </c>
      <c r="U4249" s="18">
        <v>0</v>
      </c>
    </row>
    <row r="4250" spans="2:21" x14ac:dyDescent="0.4">
      <c r="B4250" s="28" t="s">
        <v>5957</v>
      </c>
      <c r="C4250" s="28" t="s">
        <v>5910</v>
      </c>
      <c r="D4250" s="28" t="s">
        <v>5911</v>
      </c>
      <c r="E4250" s="29" t="s">
        <v>6099</v>
      </c>
      <c r="F4250" s="28" t="s">
        <v>6100</v>
      </c>
      <c r="G4250" s="28" t="s">
        <v>29</v>
      </c>
      <c r="H4250" s="28" t="s">
        <v>5936</v>
      </c>
      <c r="I4250" s="29" t="s">
        <v>5915</v>
      </c>
      <c r="J4250" s="28" t="s">
        <v>5923</v>
      </c>
      <c r="K4250" s="28" t="s">
        <v>6116</v>
      </c>
      <c r="L4250" s="28" t="s">
        <v>5901</v>
      </c>
      <c r="M4250" s="29"/>
      <c r="N4250" s="30">
        <v>45322</v>
      </c>
      <c r="O4250" s="28" t="s">
        <v>6117</v>
      </c>
      <c r="P4250" s="18" t="s">
        <v>6116</v>
      </c>
      <c r="Q4250" s="18" t="s">
        <v>6103</v>
      </c>
      <c r="R4250" s="18">
        <v>0.92</v>
      </c>
      <c r="T4250" s="18">
        <v>0</v>
      </c>
      <c r="U4250" s="18">
        <v>0</v>
      </c>
    </row>
    <row r="4251" spans="2:21" x14ac:dyDescent="0.4">
      <c r="B4251" s="18" t="s">
        <v>5957</v>
      </c>
      <c r="C4251" s="18" t="s">
        <v>5910</v>
      </c>
      <c r="D4251" s="18" t="s">
        <v>5911</v>
      </c>
      <c r="E4251" s="19" t="s">
        <v>15310</v>
      </c>
      <c r="F4251" s="18" t="s">
        <v>5991</v>
      </c>
      <c r="G4251" s="18" t="s">
        <v>5913</v>
      </c>
      <c r="H4251" s="18" t="s">
        <v>5914</v>
      </c>
      <c r="I4251" s="19" t="s">
        <v>10039</v>
      </c>
      <c r="J4251" s="18" t="s">
        <v>5899</v>
      </c>
      <c r="K4251" s="18" t="s">
        <v>15311</v>
      </c>
      <c r="L4251" s="18" t="s">
        <v>5901</v>
      </c>
      <c r="N4251" s="20">
        <v>45322</v>
      </c>
      <c r="O4251" s="18" t="s">
        <v>15312</v>
      </c>
      <c r="P4251" s="18" t="s">
        <v>15311</v>
      </c>
      <c r="Q4251" s="18" t="s">
        <v>15313</v>
      </c>
      <c r="R4251" s="18">
        <v>0.61</v>
      </c>
      <c r="T4251" s="18">
        <v>0</v>
      </c>
      <c r="U4251" s="18">
        <v>0</v>
      </c>
    </row>
    <row r="4252" spans="2:21" x14ac:dyDescent="0.4">
      <c r="B4252" s="18" t="s">
        <v>5957</v>
      </c>
      <c r="C4252" s="18" t="s">
        <v>5910</v>
      </c>
      <c r="D4252" s="18" t="s">
        <v>5911</v>
      </c>
      <c r="E4252" s="19" t="s">
        <v>15310</v>
      </c>
      <c r="F4252" s="18" t="s">
        <v>5991</v>
      </c>
      <c r="G4252" s="18" t="s">
        <v>5913</v>
      </c>
      <c r="H4252" s="18" t="s">
        <v>5914</v>
      </c>
      <c r="I4252" s="19" t="s">
        <v>10039</v>
      </c>
      <c r="J4252" s="18" t="s">
        <v>5904</v>
      </c>
      <c r="K4252" s="18" t="s">
        <v>15314</v>
      </c>
      <c r="L4252" s="18" t="s">
        <v>5901</v>
      </c>
      <c r="N4252" s="20">
        <v>45322</v>
      </c>
      <c r="O4252" s="18" t="s">
        <v>15315</v>
      </c>
      <c r="P4252" s="18" t="s">
        <v>15314</v>
      </c>
      <c r="Q4252" s="18" t="s">
        <v>15313</v>
      </c>
      <c r="R4252" s="18">
        <v>0.61</v>
      </c>
      <c r="T4252" s="18">
        <v>0</v>
      </c>
      <c r="U4252" s="18">
        <v>0</v>
      </c>
    </row>
    <row r="4253" spans="2:21" x14ac:dyDescent="0.4">
      <c r="B4253" s="18" t="s">
        <v>5957</v>
      </c>
      <c r="C4253" s="18" t="s">
        <v>5910</v>
      </c>
      <c r="D4253" s="18" t="s">
        <v>5911</v>
      </c>
      <c r="E4253" s="19" t="s">
        <v>15310</v>
      </c>
      <c r="F4253" s="18" t="s">
        <v>5991</v>
      </c>
      <c r="G4253" s="18" t="s">
        <v>5913</v>
      </c>
      <c r="H4253" s="18" t="s">
        <v>5914</v>
      </c>
      <c r="I4253" s="19" t="s">
        <v>10039</v>
      </c>
      <c r="J4253" s="18" t="s">
        <v>5843</v>
      </c>
      <c r="K4253" s="18" t="s">
        <v>15316</v>
      </c>
      <c r="L4253" s="18" t="s">
        <v>5901</v>
      </c>
      <c r="N4253" s="20">
        <v>45322</v>
      </c>
      <c r="O4253" s="18" t="s">
        <v>15317</v>
      </c>
      <c r="P4253" s="18" t="s">
        <v>15316</v>
      </c>
      <c r="Q4253" s="18" t="s">
        <v>15313</v>
      </c>
      <c r="R4253" s="18">
        <v>0.61</v>
      </c>
      <c r="T4253" s="18">
        <v>0</v>
      </c>
      <c r="U4253" s="18">
        <v>0</v>
      </c>
    </row>
    <row r="4254" spans="2:21" x14ac:dyDescent="0.4">
      <c r="B4254" s="18" t="s">
        <v>5957</v>
      </c>
      <c r="C4254" s="18" t="s">
        <v>5910</v>
      </c>
      <c r="D4254" s="18" t="s">
        <v>5911</v>
      </c>
      <c r="E4254" s="19" t="s">
        <v>15310</v>
      </c>
      <c r="F4254" s="18" t="s">
        <v>5991</v>
      </c>
      <c r="G4254" s="18" t="s">
        <v>5913</v>
      </c>
      <c r="H4254" s="18" t="s">
        <v>5914</v>
      </c>
      <c r="I4254" s="19" t="s">
        <v>10039</v>
      </c>
      <c r="J4254" s="18" t="s">
        <v>5923</v>
      </c>
      <c r="K4254" s="18" t="s">
        <v>15318</v>
      </c>
      <c r="L4254" s="18" t="s">
        <v>5901</v>
      </c>
      <c r="N4254" s="20">
        <v>45322</v>
      </c>
      <c r="O4254" s="18" t="s">
        <v>15319</v>
      </c>
      <c r="P4254" s="18" t="s">
        <v>15318</v>
      </c>
      <c r="Q4254" s="18" t="s">
        <v>15313</v>
      </c>
      <c r="R4254" s="18">
        <v>0.61</v>
      </c>
      <c r="T4254" s="18">
        <v>0</v>
      </c>
      <c r="U4254" s="18">
        <v>0</v>
      </c>
    </row>
    <row r="4255" spans="2:21" x14ac:dyDescent="0.4">
      <c r="B4255" s="18" t="s">
        <v>5957</v>
      </c>
      <c r="C4255" s="18" t="s">
        <v>5910</v>
      </c>
      <c r="D4255" s="18" t="s">
        <v>5911</v>
      </c>
      <c r="E4255" s="19" t="s">
        <v>15310</v>
      </c>
      <c r="F4255" s="18" t="s">
        <v>5991</v>
      </c>
      <c r="G4255" s="18" t="s">
        <v>29</v>
      </c>
      <c r="H4255" s="18" t="s">
        <v>5936</v>
      </c>
      <c r="I4255" s="19" t="s">
        <v>12172</v>
      </c>
      <c r="J4255" s="18" t="s">
        <v>5899</v>
      </c>
      <c r="K4255" s="18" t="s">
        <v>16891</v>
      </c>
      <c r="L4255" s="18" t="s">
        <v>5901</v>
      </c>
      <c r="N4255" s="20">
        <v>45322</v>
      </c>
      <c r="O4255" s="18" t="s">
        <v>16892</v>
      </c>
      <c r="P4255" s="18" t="s">
        <v>16891</v>
      </c>
      <c r="Q4255" s="18" t="s">
        <v>15313</v>
      </c>
      <c r="R4255" s="18">
        <v>0.86</v>
      </c>
      <c r="T4255" s="18">
        <v>0</v>
      </c>
      <c r="U4255" s="18">
        <v>0</v>
      </c>
    </row>
    <row r="4256" spans="2:21" x14ac:dyDescent="0.4">
      <c r="B4256" s="18" t="s">
        <v>5957</v>
      </c>
      <c r="C4256" s="18" t="s">
        <v>5910</v>
      </c>
      <c r="D4256" s="18" t="s">
        <v>5911</v>
      </c>
      <c r="E4256" s="19" t="s">
        <v>15310</v>
      </c>
      <c r="F4256" s="18" t="s">
        <v>5991</v>
      </c>
      <c r="G4256" s="18" t="s">
        <v>29</v>
      </c>
      <c r="H4256" s="18" t="s">
        <v>5936</v>
      </c>
      <c r="I4256" s="19" t="s">
        <v>12172</v>
      </c>
      <c r="J4256" s="18" t="s">
        <v>5904</v>
      </c>
      <c r="K4256" s="18" t="s">
        <v>16893</v>
      </c>
      <c r="L4256" s="18" t="s">
        <v>5901</v>
      </c>
      <c r="N4256" s="20">
        <v>45322</v>
      </c>
      <c r="O4256" s="18" t="s">
        <v>16894</v>
      </c>
      <c r="P4256" s="18" t="s">
        <v>16893</v>
      </c>
      <c r="Q4256" s="18" t="s">
        <v>15313</v>
      </c>
      <c r="R4256" s="18">
        <v>0.86</v>
      </c>
      <c r="T4256" s="18">
        <v>0</v>
      </c>
      <c r="U4256" s="18">
        <v>0</v>
      </c>
    </row>
    <row r="4257" spans="2:21" x14ac:dyDescent="0.4">
      <c r="B4257" s="18" t="s">
        <v>5957</v>
      </c>
      <c r="C4257" s="18" t="s">
        <v>5910</v>
      </c>
      <c r="D4257" s="18" t="s">
        <v>5911</v>
      </c>
      <c r="E4257" s="19" t="s">
        <v>15310</v>
      </c>
      <c r="F4257" s="18" t="s">
        <v>5991</v>
      </c>
      <c r="G4257" s="18" t="s">
        <v>29</v>
      </c>
      <c r="H4257" s="18" t="s">
        <v>5936</v>
      </c>
      <c r="I4257" s="19" t="s">
        <v>12172</v>
      </c>
      <c r="J4257" s="18" t="s">
        <v>5843</v>
      </c>
      <c r="K4257" s="18" t="s">
        <v>16895</v>
      </c>
      <c r="L4257" s="18" t="s">
        <v>5901</v>
      </c>
      <c r="N4257" s="20">
        <v>45322</v>
      </c>
      <c r="O4257" s="18" t="s">
        <v>16896</v>
      </c>
      <c r="P4257" s="18" t="s">
        <v>16895</v>
      </c>
      <c r="Q4257" s="18" t="s">
        <v>15313</v>
      </c>
      <c r="R4257" s="18">
        <v>0.86</v>
      </c>
      <c r="T4257" s="18">
        <v>0</v>
      </c>
      <c r="U4257" s="18">
        <v>0</v>
      </c>
    </row>
    <row r="4258" spans="2:21" x14ac:dyDescent="0.4">
      <c r="B4258" s="18" t="s">
        <v>5957</v>
      </c>
      <c r="C4258" s="18" t="s">
        <v>5910</v>
      </c>
      <c r="D4258" s="18" t="s">
        <v>5911</v>
      </c>
      <c r="E4258" s="19" t="s">
        <v>15310</v>
      </c>
      <c r="F4258" s="18" t="s">
        <v>5991</v>
      </c>
      <c r="G4258" s="18" t="s">
        <v>29</v>
      </c>
      <c r="H4258" s="18" t="s">
        <v>5936</v>
      </c>
      <c r="I4258" s="19" t="s">
        <v>12172</v>
      </c>
      <c r="J4258" s="18" t="s">
        <v>5923</v>
      </c>
      <c r="K4258" s="18" t="s">
        <v>16897</v>
      </c>
      <c r="L4258" s="18" t="s">
        <v>5901</v>
      </c>
      <c r="N4258" s="20">
        <v>45322</v>
      </c>
      <c r="O4258" s="18" t="s">
        <v>16898</v>
      </c>
      <c r="P4258" s="18" t="s">
        <v>16897</v>
      </c>
      <c r="Q4258" s="18" t="s">
        <v>15313</v>
      </c>
      <c r="R4258" s="18">
        <v>0.86</v>
      </c>
      <c r="T4258" s="18">
        <v>0</v>
      </c>
      <c r="U4258" s="18">
        <v>0</v>
      </c>
    </row>
    <row r="4259" spans="2:21" x14ac:dyDescent="0.4">
      <c r="B4259" s="18" t="s">
        <v>5957</v>
      </c>
      <c r="C4259" s="18" t="s">
        <v>5910</v>
      </c>
      <c r="D4259" s="18" t="s">
        <v>5911</v>
      </c>
      <c r="E4259" s="19" t="s">
        <v>6020</v>
      </c>
      <c r="F4259" s="18" t="s">
        <v>5991</v>
      </c>
      <c r="G4259" s="18" t="s">
        <v>5913</v>
      </c>
      <c r="H4259" s="18" t="s">
        <v>5914</v>
      </c>
      <c r="I4259" s="19" t="s">
        <v>17273</v>
      </c>
      <c r="J4259" s="18" t="s">
        <v>5899</v>
      </c>
      <c r="K4259" s="18" t="s">
        <v>17389</v>
      </c>
      <c r="L4259" s="18" t="s">
        <v>5901</v>
      </c>
      <c r="N4259" s="20">
        <v>45322</v>
      </c>
      <c r="O4259" s="18" t="s">
        <v>17390</v>
      </c>
      <c r="P4259" s="18" t="s">
        <v>17389</v>
      </c>
      <c r="Q4259" s="18" t="s">
        <v>6023</v>
      </c>
      <c r="R4259" s="18">
        <v>0.64</v>
      </c>
      <c r="T4259" s="18">
        <v>0</v>
      </c>
      <c r="U4259" s="18">
        <v>0</v>
      </c>
    </row>
    <row r="4260" spans="2:21" x14ac:dyDescent="0.4">
      <c r="B4260" s="18" t="s">
        <v>5957</v>
      </c>
      <c r="C4260" s="18" t="s">
        <v>5910</v>
      </c>
      <c r="D4260" s="18" t="s">
        <v>5911</v>
      </c>
      <c r="E4260" s="19" t="s">
        <v>6020</v>
      </c>
      <c r="F4260" s="18" t="s">
        <v>5991</v>
      </c>
      <c r="G4260" s="18" t="s">
        <v>5913</v>
      </c>
      <c r="H4260" s="18" t="s">
        <v>5914</v>
      </c>
      <c r="I4260" s="19" t="s">
        <v>17273</v>
      </c>
      <c r="J4260" s="18" t="s">
        <v>5904</v>
      </c>
      <c r="K4260" s="18" t="s">
        <v>17391</v>
      </c>
      <c r="L4260" s="18" t="s">
        <v>5901</v>
      </c>
      <c r="N4260" s="20">
        <v>45322</v>
      </c>
      <c r="O4260" s="18" t="s">
        <v>17392</v>
      </c>
      <c r="P4260" s="18" t="s">
        <v>17391</v>
      </c>
      <c r="Q4260" s="18" t="s">
        <v>6023</v>
      </c>
      <c r="R4260" s="18">
        <v>0.64</v>
      </c>
      <c r="T4260" s="18">
        <v>0</v>
      </c>
      <c r="U4260" s="18">
        <v>0</v>
      </c>
    </row>
    <row r="4261" spans="2:21" x14ac:dyDescent="0.4">
      <c r="B4261" s="18" t="s">
        <v>5957</v>
      </c>
      <c r="C4261" s="18" t="s">
        <v>5910</v>
      </c>
      <c r="D4261" s="18" t="s">
        <v>5911</v>
      </c>
      <c r="E4261" s="19" t="s">
        <v>6020</v>
      </c>
      <c r="F4261" s="18" t="s">
        <v>5991</v>
      </c>
      <c r="G4261" s="18" t="s">
        <v>5913</v>
      </c>
      <c r="H4261" s="18" t="s">
        <v>5914</v>
      </c>
      <c r="I4261" s="19" t="s">
        <v>17273</v>
      </c>
      <c r="J4261" s="18" t="s">
        <v>5843</v>
      </c>
      <c r="K4261" s="18" t="s">
        <v>17393</v>
      </c>
      <c r="L4261" s="18" t="s">
        <v>5901</v>
      </c>
      <c r="N4261" s="20">
        <v>45322</v>
      </c>
      <c r="O4261" s="18" t="s">
        <v>17394</v>
      </c>
      <c r="P4261" s="18" t="s">
        <v>17393</v>
      </c>
      <c r="Q4261" s="18" t="s">
        <v>6023</v>
      </c>
      <c r="R4261" s="18">
        <v>0.64</v>
      </c>
      <c r="T4261" s="18">
        <v>0</v>
      </c>
      <c r="U4261" s="18">
        <v>0</v>
      </c>
    </row>
    <row r="4262" spans="2:21" x14ac:dyDescent="0.4">
      <c r="B4262" s="18" t="s">
        <v>5957</v>
      </c>
      <c r="C4262" s="18" t="s">
        <v>5910</v>
      </c>
      <c r="D4262" s="18" t="s">
        <v>5911</v>
      </c>
      <c r="E4262" s="19" t="s">
        <v>6020</v>
      </c>
      <c r="F4262" s="18" t="s">
        <v>5991</v>
      </c>
      <c r="G4262" s="18" t="s">
        <v>5913</v>
      </c>
      <c r="H4262" s="18" t="s">
        <v>5914</v>
      </c>
      <c r="I4262" s="19" t="s">
        <v>17273</v>
      </c>
      <c r="J4262" s="18" t="s">
        <v>5923</v>
      </c>
      <c r="K4262" s="18" t="s">
        <v>17395</v>
      </c>
      <c r="L4262" s="18" t="s">
        <v>5901</v>
      </c>
      <c r="N4262" s="20">
        <v>45322</v>
      </c>
      <c r="O4262" s="18" t="s">
        <v>17396</v>
      </c>
      <c r="P4262" s="18" t="s">
        <v>17395</v>
      </c>
      <c r="Q4262" s="18" t="s">
        <v>6023</v>
      </c>
      <c r="R4262" s="18">
        <v>0.64</v>
      </c>
      <c r="T4262" s="18">
        <v>0</v>
      </c>
      <c r="U4262" s="18">
        <v>0</v>
      </c>
    </row>
    <row r="4263" spans="2:21" x14ac:dyDescent="0.4">
      <c r="B4263" s="28" t="s">
        <v>5957</v>
      </c>
      <c r="C4263" s="28" t="s">
        <v>5910</v>
      </c>
      <c r="D4263" s="28" t="s">
        <v>5911</v>
      </c>
      <c r="E4263" s="29" t="s">
        <v>6020</v>
      </c>
      <c r="F4263" s="28" t="s">
        <v>5991</v>
      </c>
      <c r="G4263" s="28" t="s">
        <v>29</v>
      </c>
      <c r="H4263" s="28" t="s">
        <v>5936</v>
      </c>
      <c r="I4263" s="29" t="s">
        <v>5915</v>
      </c>
      <c r="J4263" s="28" t="s">
        <v>5899</v>
      </c>
      <c r="K4263" s="28" t="s">
        <v>6021</v>
      </c>
      <c r="L4263" s="28" t="s">
        <v>5901</v>
      </c>
      <c r="M4263" s="29"/>
      <c r="N4263" s="30">
        <v>45322</v>
      </c>
      <c r="O4263" s="28" t="s">
        <v>6022</v>
      </c>
      <c r="P4263" s="18" t="s">
        <v>6021</v>
      </c>
      <c r="Q4263" s="18" t="s">
        <v>6023</v>
      </c>
      <c r="R4263" s="18">
        <v>0.92</v>
      </c>
      <c r="T4263" s="18">
        <v>0</v>
      </c>
      <c r="U4263" s="18">
        <v>0</v>
      </c>
    </row>
    <row r="4264" spans="2:21" x14ac:dyDescent="0.4">
      <c r="B4264" s="28" t="s">
        <v>5957</v>
      </c>
      <c r="C4264" s="28" t="s">
        <v>5910</v>
      </c>
      <c r="D4264" s="28" t="s">
        <v>5911</v>
      </c>
      <c r="E4264" s="29" t="s">
        <v>6020</v>
      </c>
      <c r="F4264" s="28" t="s">
        <v>5991</v>
      </c>
      <c r="G4264" s="28" t="s">
        <v>29</v>
      </c>
      <c r="H4264" s="28" t="s">
        <v>5936</v>
      </c>
      <c r="I4264" s="29" t="s">
        <v>5915</v>
      </c>
      <c r="J4264" s="28" t="s">
        <v>5904</v>
      </c>
      <c r="K4264" s="28" t="s">
        <v>6024</v>
      </c>
      <c r="L4264" s="28" t="s">
        <v>5901</v>
      </c>
      <c r="M4264" s="29"/>
      <c r="N4264" s="30">
        <v>45322</v>
      </c>
      <c r="O4264" s="28" t="s">
        <v>6025</v>
      </c>
      <c r="P4264" s="18" t="s">
        <v>6024</v>
      </c>
      <c r="Q4264" s="18" t="s">
        <v>6023</v>
      </c>
      <c r="R4264" s="18">
        <v>0.92</v>
      </c>
      <c r="T4264" s="18">
        <v>0</v>
      </c>
      <c r="U4264" s="18">
        <v>0</v>
      </c>
    </row>
    <row r="4265" spans="2:21" x14ac:dyDescent="0.4">
      <c r="B4265" s="28" t="s">
        <v>5957</v>
      </c>
      <c r="C4265" s="28" t="s">
        <v>5910</v>
      </c>
      <c r="D4265" s="28" t="s">
        <v>5911</v>
      </c>
      <c r="E4265" s="29" t="s">
        <v>6020</v>
      </c>
      <c r="F4265" s="28" t="s">
        <v>5991</v>
      </c>
      <c r="G4265" s="28" t="s">
        <v>29</v>
      </c>
      <c r="H4265" s="28" t="s">
        <v>5936</v>
      </c>
      <c r="I4265" s="29" t="s">
        <v>5915</v>
      </c>
      <c r="J4265" s="28" t="s">
        <v>5843</v>
      </c>
      <c r="K4265" s="28" t="s">
        <v>6026</v>
      </c>
      <c r="L4265" s="28" t="s">
        <v>5901</v>
      </c>
      <c r="M4265" s="29"/>
      <c r="N4265" s="30">
        <v>45322</v>
      </c>
      <c r="O4265" s="28" t="s">
        <v>6027</v>
      </c>
      <c r="P4265" s="18" t="s">
        <v>6026</v>
      </c>
      <c r="Q4265" s="18" t="s">
        <v>6023</v>
      </c>
      <c r="R4265" s="18">
        <v>0.92</v>
      </c>
      <c r="T4265" s="18">
        <v>0</v>
      </c>
      <c r="U4265" s="18">
        <v>0</v>
      </c>
    </row>
    <row r="4266" spans="2:21" x14ac:dyDescent="0.4">
      <c r="B4266" s="28" t="s">
        <v>5957</v>
      </c>
      <c r="C4266" s="28" t="s">
        <v>5910</v>
      </c>
      <c r="D4266" s="28" t="s">
        <v>5911</v>
      </c>
      <c r="E4266" s="29" t="s">
        <v>6020</v>
      </c>
      <c r="F4266" s="28" t="s">
        <v>5991</v>
      </c>
      <c r="G4266" s="28" t="s">
        <v>29</v>
      </c>
      <c r="H4266" s="28" t="s">
        <v>5936</v>
      </c>
      <c r="I4266" s="29" t="s">
        <v>5915</v>
      </c>
      <c r="J4266" s="28" t="s">
        <v>5923</v>
      </c>
      <c r="K4266" s="28" t="s">
        <v>6028</v>
      </c>
      <c r="L4266" s="28" t="s">
        <v>5901</v>
      </c>
      <c r="M4266" s="29"/>
      <c r="N4266" s="30">
        <v>45322</v>
      </c>
      <c r="O4266" s="28" t="s">
        <v>6029</v>
      </c>
      <c r="P4266" s="18" t="s">
        <v>6028</v>
      </c>
      <c r="Q4266" s="18" t="s">
        <v>6023</v>
      </c>
      <c r="R4266" s="18">
        <v>0.92</v>
      </c>
      <c r="T4266" s="18">
        <v>0</v>
      </c>
      <c r="U4266" s="18">
        <v>0</v>
      </c>
    </row>
    <row r="4267" spans="2:21" x14ac:dyDescent="0.4">
      <c r="B4267" s="18" t="s">
        <v>5957</v>
      </c>
      <c r="C4267" s="18" t="s">
        <v>5910</v>
      </c>
      <c r="D4267" s="18" t="s">
        <v>5911</v>
      </c>
      <c r="E4267" s="19" t="s">
        <v>16715</v>
      </c>
      <c r="F4267" s="18" t="s">
        <v>5991</v>
      </c>
      <c r="G4267" s="18" t="s">
        <v>5913</v>
      </c>
      <c r="H4267" s="18" t="s">
        <v>5914</v>
      </c>
      <c r="I4267" s="19" t="s">
        <v>12077</v>
      </c>
      <c r="J4267" s="18" t="s">
        <v>5899</v>
      </c>
      <c r="K4267" s="18" t="s">
        <v>16939</v>
      </c>
      <c r="L4267" s="18" t="s">
        <v>5901</v>
      </c>
      <c r="N4267" s="20">
        <v>45322</v>
      </c>
      <c r="O4267" s="18" t="s">
        <v>16940</v>
      </c>
      <c r="P4267" s="18" t="s">
        <v>16939</v>
      </c>
      <c r="Q4267" s="18" t="s">
        <v>16718</v>
      </c>
      <c r="R4267" s="18">
        <v>0.73</v>
      </c>
      <c r="T4267" s="18">
        <v>0</v>
      </c>
      <c r="U4267" s="18">
        <v>0</v>
      </c>
    </row>
    <row r="4268" spans="2:21" x14ac:dyDescent="0.4">
      <c r="B4268" s="18" t="s">
        <v>5957</v>
      </c>
      <c r="C4268" s="18" t="s">
        <v>5910</v>
      </c>
      <c r="D4268" s="18" t="s">
        <v>5911</v>
      </c>
      <c r="E4268" s="19" t="s">
        <v>16715</v>
      </c>
      <c r="F4268" s="18" t="s">
        <v>5991</v>
      </c>
      <c r="G4268" s="18" t="s">
        <v>5913</v>
      </c>
      <c r="H4268" s="18" t="s">
        <v>5914</v>
      </c>
      <c r="I4268" s="19" t="s">
        <v>12077</v>
      </c>
      <c r="J4268" s="18" t="s">
        <v>5904</v>
      </c>
      <c r="K4268" s="18" t="s">
        <v>16941</v>
      </c>
      <c r="L4268" s="18" t="s">
        <v>5901</v>
      </c>
      <c r="N4268" s="20">
        <v>45322</v>
      </c>
      <c r="O4268" s="18" t="s">
        <v>16942</v>
      </c>
      <c r="P4268" s="18" t="s">
        <v>16941</v>
      </c>
      <c r="Q4268" s="18" t="s">
        <v>16718</v>
      </c>
      <c r="R4268" s="18">
        <v>0.73</v>
      </c>
      <c r="T4268" s="18">
        <v>0</v>
      </c>
      <c r="U4268" s="18">
        <v>0</v>
      </c>
    </row>
    <row r="4269" spans="2:21" x14ac:dyDescent="0.4">
      <c r="B4269" s="18" t="s">
        <v>5957</v>
      </c>
      <c r="C4269" s="18" t="s">
        <v>5910</v>
      </c>
      <c r="D4269" s="18" t="s">
        <v>5911</v>
      </c>
      <c r="E4269" s="19" t="s">
        <v>16715</v>
      </c>
      <c r="F4269" s="18" t="s">
        <v>5991</v>
      </c>
      <c r="G4269" s="18" t="s">
        <v>5913</v>
      </c>
      <c r="H4269" s="18" t="s">
        <v>5914</v>
      </c>
      <c r="I4269" s="19" t="s">
        <v>12077</v>
      </c>
      <c r="J4269" s="18" t="s">
        <v>5843</v>
      </c>
      <c r="K4269" s="18" t="s">
        <v>16943</v>
      </c>
      <c r="L4269" s="18" t="s">
        <v>5901</v>
      </c>
      <c r="N4269" s="20">
        <v>45322</v>
      </c>
      <c r="O4269" s="18" t="s">
        <v>16944</v>
      </c>
      <c r="P4269" s="18" t="s">
        <v>16943</v>
      </c>
      <c r="Q4269" s="18" t="s">
        <v>16718</v>
      </c>
      <c r="R4269" s="18">
        <v>0.73</v>
      </c>
      <c r="T4269" s="18">
        <v>0</v>
      </c>
      <c r="U4269" s="18">
        <v>0</v>
      </c>
    </row>
    <row r="4270" spans="2:21" x14ac:dyDescent="0.4">
      <c r="B4270" s="18" t="s">
        <v>5957</v>
      </c>
      <c r="C4270" s="18" t="s">
        <v>5910</v>
      </c>
      <c r="D4270" s="18" t="s">
        <v>5911</v>
      </c>
      <c r="E4270" s="19" t="s">
        <v>16715</v>
      </c>
      <c r="F4270" s="18" t="s">
        <v>5991</v>
      </c>
      <c r="G4270" s="18" t="s">
        <v>5913</v>
      </c>
      <c r="H4270" s="18" t="s">
        <v>5914</v>
      </c>
      <c r="I4270" s="19" t="s">
        <v>12077</v>
      </c>
      <c r="J4270" s="18" t="s">
        <v>5923</v>
      </c>
      <c r="K4270" s="18" t="s">
        <v>16945</v>
      </c>
      <c r="L4270" s="18" t="s">
        <v>5901</v>
      </c>
      <c r="N4270" s="20">
        <v>45322</v>
      </c>
      <c r="O4270" s="18" t="s">
        <v>16946</v>
      </c>
      <c r="P4270" s="18" t="s">
        <v>16945</v>
      </c>
      <c r="Q4270" s="18" t="s">
        <v>16718</v>
      </c>
      <c r="R4270" s="18">
        <v>0.73</v>
      </c>
      <c r="T4270" s="18">
        <v>0</v>
      </c>
      <c r="U4270" s="18">
        <v>0</v>
      </c>
    </row>
    <row r="4271" spans="2:21" x14ac:dyDescent="0.4">
      <c r="B4271" s="18" t="s">
        <v>5957</v>
      </c>
      <c r="C4271" s="18" t="s">
        <v>5910</v>
      </c>
      <c r="D4271" s="18" t="s">
        <v>5911</v>
      </c>
      <c r="E4271" s="19" t="s">
        <v>16715</v>
      </c>
      <c r="F4271" s="18" t="s">
        <v>5991</v>
      </c>
      <c r="G4271" s="18" t="s">
        <v>29</v>
      </c>
      <c r="H4271" s="18" t="s">
        <v>5936</v>
      </c>
      <c r="I4271" s="19" t="s">
        <v>12172</v>
      </c>
      <c r="J4271" s="18" t="s">
        <v>5899</v>
      </c>
      <c r="K4271" s="18" t="s">
        <v>16947</v>
      </c>
      <c r="L4271" s="18" t="s">
        <v>5901</v>
      </c>
      <c r="N4271" s="20">
        <v>45322</v>
      </c>
      <c r="O4271" s="18" t="s">
        <v>16948</v>
      </c>
      <c r="P4271" s="18" t="s">
        <v>16947</v>
      </c>
      <c r="Q4271" s="18" t="s">
        <v>16718</v>
      </c>
      <c r="R4271" s="18">
        <v>0.86</v>
      </c>
      <c r="T4271" s="18">
        <v>0</v>
      </c>
      <c r="U4271" s="18">
        <v>0</v>
      </c>
    </row>
    <row r="4272" spans="2:21" x14ac:dyDescent="0.4">
      <c r="B4272" s="18" t="s">
        <v>5957</v>
      </c>
      <c r="C4272" s="18" t="s">
        <v>5910</v>
      </c>
      <c r="D4272" s="18" t="s">
        <v>5911</v>
      </c>
      <c r="E4272" s="19" t="s">
        <v>16715</v>
      </c>
      <c r="F4272" s="18" t="s">
        <v>5991</v>
      </c>
      <c r="G4272" s="18" t="s">
        <v>29</v>
      </c>
      <c r="H4272" s="18" t="s">
        <v>5936</v>
      </c>
      <c r="I4272" s="19" t="s">
        <v>12172</v>
      </c>
      <c r="J4272" s="18" t="s">
        <v>5904</v>
      </c>
      <c r="K4272" s="18" t="s">
        <v>16949</v>
      </c>
      <c r="L4272" s="18" t="s">
        <v>5901</v>
      </c>
      <c r="N4272" s="20">
        <v>45322</v>
      </c>
      <c r="O4272" s="18" t="s">
        <v>16950</v>
      </c>
      <c r="P4272" s="18" t="s">
        <v>16949</v>
      </c>
      <c r="Q4272" s="18" t="s">
        <v>16718</v>
      </c>
      <c r="R4272" s="18">
        <v>0.86</v>
      </c>
      <c r="T4272" s="18">
        <v>0</v>
      </c>
      <c r="U4272" s="18">
        <v>0</v>
      </c>
    </row>
    <row r="4273" spans="2:21" x14ac:dyDescent="0.4">
      <c r="B4273" s="18" t="s">
        <v>5957</v>
      </c>
      <c r="C4273" s="18" t="s">
        <v>5910</v>
      </c>
      <c r="D4273" s="18" t="s">
        <v>5911</v>
      </c>
      <c r="E4273" s="19" t="s">
        <v>16715</v>
      </c>
      <c r="F4273" s="18" t="s">
        <v>5991</v>
      </c>
      <c r="G4273" s="18" t="s">
        <v>29</v>
      </c>
      <c r="H4273" s="18" t="s">
        <v>5936</v>
      </c>
      <c r="I4273" s="19" t="s">
        <v>12172</v>
      </c>
      <c r="J4273" s="18" t="s">
        <v>5843</v>
      </c>
      <c r="K4273" s="18" t="s">
        <v>16951</v>
      </c>
      <c r="L4273" s="18" t="s">
        <v>5901</v>
      </c>
      <c r="N4273" s="20">
        <v>45322</v>
      </c>
      <c r="O4273" s="18" t="s">
        <v>16952</v>
      </c>
      <c r="P4273" s="18" t="s">
        <v>16951</v>
      </c>
      <c r="Q4273" s="18" t="s">
        <v>16718</v>
      </c>
      <c r="R4273" s="18">
        <v>0.86</v>
      </c>
      <c r="T4273" s="18">
        <v>0</v>
      </c>
      <c r="U4273" s="18">
        <v>0</v>
      </c>
    </row>
    <row r="4274" spans="2:21" x14ac:dyDescent="0.4">
      <c r="B4274" s="18" t="s">
        <v>5957</v>
      </c>
      <c r="C4274" s="18" t="s">
        <v>5910</v>
      </c>
      <c r="D4274" s="18" t="s">
        <v>5911</v>
      </c>
      <c r="E4274" s="19" t="s">
        <v>16715</v>
      </c>
      <c r="F4274" s="18" t="s">
        <v>5991</v>
      </c>
      <c r="G4274" s="18" t="s">
        <v>29</v>
      </c>
      <c r="H4274" s="18" t="s">
        <v>5936</v>
      </c>
      <c r="I4274" s="19" t="s">
        <v>12172</v>
      </c>
      <c r="J4274" s="18" t="s">
        <v>5923</v>
      </c>
      <c r="K4274" s="18" t="s">
        <v>16953</v>
      </c>
      <c r="L4274" s="18" t="s">
        <v>5901</v>
      </c>
      <c r="N4274" s="20">
        <v>45322</v>
      </c>
      <c r="O4274" s="18" t="s">
        <v>16954</v>
      </c>
      <c r="P4274" s="18" t="s">
        <v>16953</v>
      </c>
      <c r="Q4274" s="18" t="s">
        <v>16718</v>
      </c>
      <c r="R4274" s="18">
        <v>0.86</v>
      </c>
      <c r="T4274" s="18">
        <v>0</v>
      </c>
      <c r="U4274" s="18">
        <v>0</v>
      </c>
    </row>
    <row r="4275" spans="2:21" x14ac:dyDescent="0.4">
      <c r="B4275" s="28" t="s">
        <v>5957</v>
      </c>
      <c r="C4275" s="28" t="s">
        <v>5910</v>
      </c>
      <c r="D4275" s="28" t="s">
        <v>5911</v>
      </c>
      <c r="E4275" s="29" t="s">
        <v>5990</v>
      </c>
      <c r="F4275" s="28" t="s">
        <v>5991</v>
      </c>
      <c r="G4275" s="28" t="s">
        <v>5913</v>
      </c>
      <c r="H4275" s="28" t="s">
        <v>5914</v>
      </c>
      <c r="I4275" s="29" t="s">
        <v>5992</v>
      </c>
      <c r="J4275" s="28" t="s">
        <v>5899</v>
      </c>
      <c r="K4275" s="28" t="s">
        <v>6012</v>
      </c>
      <c r="L4275" s="28" t="s">
        <v>5901</v>
      </c>
      <c r="M4275" s="29"/>
      <c r="N4275" s="30">
        <v>45322</v>
      </c>
      <c r="O4275" s="28" t="s">
        <v>6013</v>
      </c>
      <c r="P4275" s="18" t="s">
        <v>6012</v>
      </c>
      <c r="Q4275" s="18" t="s">
        <v>5995</v>
      </c>
      <c r="R4275" s="18">
        <v>0.67</v>
      </c>
      <c r="T4275" s="18">
        <v>0</v>
      </c>
      <c r="U4275" s="18">
        <v>0</v>
      </c>
    </row>
    <row r="4276" spans="2:21" x14ac:dyDescent="0.4">
      <c r="B4276" s="28" t="s">
        <v>5957</v>
      </c>
      <c r="C4276" s="28" t="s">
        <v>5910</v>
      </c>
      <c r="D4276" s="28" t="s">
        <v>5911</v>
      </c>
      <c r="E4276" s="29" t="s">
        <v>5990</v>
      </c>
      <c r="F4276" s="28" t="s">
        <v>5991</v>
      </c>
      <c r="G4276" s="28" t="s">
        <v>5913</v>
      </c>
      <c r="H4276" s="28" t="s">
        <v>5914</v>
      </c>
      <c r="I4276" s="29" t="s">
        <v>5992</v>
      </c>
      <c r="J4276" s="28" t="s">
        <v>5904</v>
      </c>
      <c r="K4276" s="28" t="s">
        <v>6014</v>
      </c>
      <c r="L4276" s="28" t="s">
        <v>5901</v>
      </c>
      <c r="M4276" s="29"/>
      <c r="N4276" s="30">
        <v>45322</v>
      </c>
      <c r="O4276" s="28" t="s">
        <v>6015</v>
      </c>
      <c r="P4276" s="18" t="s">
        <v>6014</v>
      </c>
      <c r="Q4276" s="18" t="s">
        <v>5995</v>
      </c>
      <c r="R4276" s="18">
        <v>0.67</v>
      </c>
      <c r="T4276" s="18">
        <v>0</v>
      </c>
      <c r="U4276" s="18">
        <v>0</v>
      </c>
    </row>
    <row r="4277" spans="2:21" x14ac:dyDescent="0.4">
      <c r="B4277" s="28" t="s">
        <v>5957</v>
      </c>
      <c r="C4277" s="28" t="s">
        <v>5910</v>
      </c>
      <c r="D4277" s="28" t="s">
        <v>5911</v>
      </c>
      <c r="E4277" s="29" t="s">
        <v>5990</v>
      </c>
      <c r="F4277" s="28" t="s">
        <v>5991</v>
      </c>
      <c r="G4277" s="28" t="s">
        <v>5913</v>
      </c>
      <c r="H4277" s="28" t="s">
        <v>5914</v>
      </c>
      <c r="I4277" s="29" t="s">
        <v>5992</v>
      </c>
      <c r="J4277" s="28" t="s">
        <v>5843</v>
      </c>
      <c r="K4277" s="28" t="s">
        <v>6016</v>
      </c>
      <c r="L4277" s="28" t="s">
        <v>5901</v>
      </c>
      <c r="M4277" s="29"/>
      <c r="N4277" s="30">
        <v>45322</v>
      </c>
      <c r="O4277" s="28" t="s">
        <v>6017</v>
      </c>
      <c r="P4277" s="18" t="s">
        <v>6016</v>
      </c>
      <c r="Q4277" s="18" t="s">
        <v>5995</v>
      </c>
      <c r="R4277" s="18">
        <v>0.67</v>
      </c>
      <c r="T4277" s="18">
        <v>0</v>
      </c>
      <c r="U4277" s="18">
        <v>0</v>
      </c>
    </row>
    <row r="4278" spans="2:21" x14ac:dyDescent="0.4">
      <c r="B4278" s="28" t="s">
        <v>5957</v>
      </c>
      <c r="C4278" s="28" t="s">
        <v>5910</v>
      </c>
      <c r="D4278" s="28" t="s">
        <v>5911</v>
      </c>
      <c r="E4278" s="29" t="s">
        <v>5990</v>
      </c>
      <c r="F4278" s="28" t="s">
        <v>5991</v>
      </c>
      <c r="G4278" s="28" t="s">
        <v>5913</v>
      </c>
      <c r="H4278" s="28" t="s">
        <v>5914</v>
      </c>
      <c r="I4278" s="29" t="s">
        <v>5992</v>
      </c>
      <c r="J4278" s="28" t="s">
        <v>5923</v>
      </c>
      <c r="K4278" s="28" t="s">
        <v>6018</v>
      </c>
      <c r="L4278" s="28" t="s">
        <v>5901</v>
      </c>
      <c r="M4278" s="29"/>
      <c r="N4278" s="30">
        <v>45322</v>
      </c>
      <c r="O4278" s="28" t="s">
        <v>6019</v>
      </c>
      <c r="P4278" s="18" t="s">
        <v>6018</v>
      </c>
      <c r="Q4278" s="18" t="s">
        <v>5995</v>
      </c>
      <c r="R4278" s="18">
        <v>0.67</v>
      </c>
      <c r="T4278" s="18">
        <v>0</v>
      </c>
      <c r="U4278" s="18">
        <v>0</v>
      </c>
    </row>
    <row r="4279" spans="2:21" x14ac:dyDescent="0.4">
      <c r="B4279" s="28" t="s">
        <v>5957</v>
      </c>
      <c r="C4279" s="28" t="s">
        <v>5910</v>
      </c>
      <c r="D4279" s="28" t="s">
        <v>5911</v>
      </c>
      <c r="E4279" s="29" t="s">
        <v>5990</v>
      </c>
      <c r="F4279" s="28" t="s">
        <v>5991</v>
      </c>
      <c r="G4279" s="28" t="s">
        <v>29</v>
      </c>
      <c r="H4279" s="28" t="s">
        <v>5936</v>
      </c>
      <c r="I4279" s="29" t="s">
        <v>5915</v>
      </c>
      <c r="J4279" s="28" t="s">
        <v>5899</v>
      </c>
      <c r="K4279" s="28" t="s">
        <v>8325</v>
      </c>
      <c r="L4279" s="28" t="s">
        <v>5901</v>
      </c>
      <c r="M4279" s="29"/>
      <c r="N4279" s="30">
        <v>45322</v>
      </c>
      <c r="O4279" s="18" t="s">
        <v>8326</v>
      </c>
      <c r="P4279" s="18" t="s">
        <v>8325</v>
      </c>
      <c r="Q4279" s="18" t="s">
        <v>5995</v>
      </c>
      <c r="R4279" s="18">
        <v>0.92</v>
      </c>
      <c r="T4279" s="18">
        <v>0</v>
      </c>
      <c r="U4279" s="18">
        <v>0</v>
      </c>
    </row>
    <row r="4280" spans="2:21" x14ac:dyDescent="0.4">
      <c r="B4280" s="28" t="s">
        <v>5957</v>
      </c>
      <c r="C4280" s="28" t="s">
        <v>5910</v>
      </c>
      <c r="D4280" s="28" t="s">
        <v>5911</v>
      </c>
      <c r="E4280" s="29" t="s">
        <v>5990</v>
      </c>
      <c r="F4280" s="28" t="s">
        <v>5991</v>
      </c>
      <c r="G4280" s="28" t="s">
        <v>29</v>
      </c>
      <c r="H4280" s="28" t="s">
        <v>5936</v>
      </c>
      <c r="I4280" s="29" t="s">
        <v>5915</v>
      </c>
      <c r="J4280" s="28" t="s">
        <v>5904</v>
      </c>
      <c r="K4280" s="28" t="s">
        <v>8327</v>
      </c>
      <c r="L4280" s="28" t="s">
        <v>5901</v>
      </c>
      <c r="M4280" s="29"/>
      <c r="N4280" s="30">
        <v>45322</v>
      </c>
      <c r="O4280" s="18" t="s">
        <v>8328</v>
      </c>
      <c r="P4280" s="18" t="s">
        <v>8327</v>
      </c>
      <c r="Q4280" s="18" t="s">
        <v>5995</v>
      </c>
      <c r="R4280" s="18">
        <v>0.92</v>
      </c>
      <c r="T4280" s="18">
        <v>0</v>
      </c>
      <c r="U4280" s="18">
        <v>0</v>
      </c>
    </row>
    <row r="4281" spans="2:21" x14ac:dyDescent="0.4">
      <c r="B4281" s="28" t="s">
        <v>5957</v>
      </c>
      <c r="C4281" s="28" t="s">
        <v>5910</v>
      </c>
      <c r="D4281" s="28" t="s">
        <v>5911</v>
      </c>
      <c r="E4281" s="29" t="s">
        <v>5990</v>
      </c>
      <c r="F4281" s="28" t="s">
        <v>5991</v>
      </c>
      <c r="G4281" s="28" t="s">
        <v>29</v>
      </c>
      <c r="H4281" s="28" t="s">
        <v>5936</v>
      </c>
      <c r="I4281" s="29" t="s">
        <v>5915</v>
      </c>
      <c r="J4281" s="28" t="s">
        <v>5843</v>
      </c>
      <c r="K4281" s="28" t="s">
        <v>8329</v>
      </c>
      <c r="L4281" s="28" t="s">
        <v>5901</v>
      </c>
      <c r="M4281" s="29"/>
      <c r="N4281" s="30">
        <v>45322</v>
      </c>
      <c r="O4281" s="18" t="s">
        <v>8330</v>
      </c>
      <c r="P4281" s="18" t="s">
        <v>8329</v>
      </c>
      <c r="Q4281" s="18" t="s">
        <v>5995</v>
      </c>
      <c r="R4281" s="18">
        <v>0.92</v>
      </c>
      <c r="T4281" s="18">
        <v>0</v>
      </c>
      <c r="U4281" s="18">
        <v>0</v>
      </c>
    </row>
    <row r="4282" spans="2:21" x14ac:dyDescent="0.4">
      <c r="B4282" s="28" t="s">
        <v>5957</v>
      </c>
      <c r="C4282" s="28" t="s">
        <v>5910</v>
      </c>
      <c r="D4282" s="28" t="s">
        <v>5911</v>
      </c>
      <c r="E4282" s="29" t="s">
        <v>5990</v>
      </c>
      <c r="F4282" s="28" t="s">
        <v>5991</v>
      </c>
      <c r="G4282" s="28" t="s">
        <v>29</v>
      </c>
      <c r="H4282" s="28" t="s">
        <v>5936</v>
      </c>
      <c r="I4282" s="29" t="s">
        <v>5915</v>
      </c>
      <c r="J4282" s="28" t="s">
        <v>5923</v>
      </c>
      <c r="K4282" s="28" t="s">
        <v>8331</v>
      </c>
      <c r="L4282" s="28" t="s">
        <v>5901</v>
      </c>
      <c r="M4282" s="29"/>
      <c r="N4282" s="30">
        <v>45322</v>
      </c>
      <c r="O4282" s="18" t="s">
        <v>8332</v>
      </c>
      <c r="P4282" s="18" t="s">
        <v>8331</v>
      </c>
      <c r="Q4282" s="18" t="s">
        <v>5995</v>
      </c>
      <c r="R4282" s="18">
        <v>0.92</v>
      </c>
      <c r="T4282" s="18">
        <v>0</v>
      </c>
      <c r="U4282" s="18">
        <v>0</v>
      </c>
    </row>
    <row r="4283" spans="2:21" x14ac:dyDescent="0.4">
      <c r="B4283" s="28" t="s">
        <v>5957</v>
      </c>
      <c r="C4283" s="28" t="s">
        <v>5910</v>
      </c>
      <c r="D4283" s="28" t="s">
        <v>5911</v>
      </c>
      <c r="E4283" s="29" t="s">
        <v>80</v>
      </c>
      <c r="F4283" s="28" t="s">
        <v>5935</v>
      </c>
      <c r="G4283" s="28" t="s">
        <v>926</v>
      </c>
      <c r="H4283" s="28" t="s">
        <v>6145</v>
      </c>
      <c r="I4283" s="29" t="s">
        <v>6126</v>
      </c>
      <c r="J4283" s="28" t="s">
        <v>5899</v>
      </c>
      <c r="K4283" s="28" t="s">
        <v>8476</v>
      </c>
      <c r="L4283" s="28" t="s">
        <v>5901</v>
      </c>
      <c r="M4283" s="29"/>
      <c r="N4283" s="30">
        <v>45322</v>
      </c>
      <c r="O4283" s="18" t="s">
        <v>8477</v>
      </c>
      <c r="P4283" s="18" t="s">
        <v>8476</v>
      </c>
      <c r="Q4283" s="18" t="s">
        <v>8469</v>
      </c>
      <c r="R4283" s="18">
        <v>1.2</v>
      </c>
      <c r="T4283" s="18">
        <v>0</v>
      </c>
      <c r="U4283" s="18">
        <v>0</v>
      </c>
    </row>
    <row r="4284" spans="2:21" x14ac:dyDescent="0.4">
      <c r="B4284" s="28" t="s">
        <v>5957</v>
      </c>
      <c r="C4284" s="28" t="s">
        <v>5910</v>
      </c>
      <c r="D4284" s="28" t="s">
        <v>5911</v>
      </c>
      <c r="E4284" s="29" t="s">
        <v>80</v>
      </c>
      <c r="F4284" s="28" t="s">
        <v>5935</v>
      </c>
      <c r="G4284" s="28" t="s">
        <v>926</v>
      </c>
      <c r="H4284" s="28" t="s">
        <v>6145</v>
      </c>
      <c r="I4284" s="29" t="s">
        <v>6126</v>
      </c>
      <c r="J4284" s="28" t="s">
        <v>5904</v>
      </c>
      <c r="K4284" s="28" t="s">
        <v>8478</v>
      </c>
      <c r="L4284" s="28" t="s">
        <v>5901</v>
      </c>
      <c r="M4284" s="29"/>
      <c r="N4284" s="30">
        <v>45322</v>
      </c>
      <c r="O4284" s="18" t="s">
        <v>8479</v>
      </c>
      <c r="P4284" s="18" t="s">
        <v>8478</v>
      </c>
      <c r="Q4284" s="18" t="s">
        <v>8469</v>
      </c>
      <c r="R4284" s="18">
        <v>1.2</v>
      </c>
      <c r="T4284" s="18">
        <v>0</v>
      </c>
      <c r="U4284" s="18">
        <v>0</v>
      </c>
    </row>
    <row r="4285" spans="2:21" x14ac:dyDescent="0.4">
      <c r="B4285" s="28" t="s">
        <v>5957</v>
      </c>
      <c r="C4285" s="28" t="s">
        <v>5910</v>
      </c>
      <c r="D4285" s="28" t="s">
        <v>5911</v>
      </c>
      <c r="E4285" s="29" t="s">
        <v>80</v>
      </c>
      <c r="F4285" s="28" t="s">
        <v>5935</v>
      </c>
      <c r="G4285" s="28" t="s">
        <v>926</v>
      </c>
      <c r="H4285" s="28" t="s">
        <v>6145</v>
      </c>
      <c r="I4285" s="29" t="s">
        <v>6126</v>
      </c>
      <c r="J4285" s="28" t="s">
        <v>5843</v>
      </c>
      <c r="K4285" s="28" t="s">
        <v>8480</v>
      </c>
      <c r="L4285" s="28" t="s">
        <v>5901</v>
      </c>
      <c r="M4285" s="29"/>
      <c r="N4285" s="30">
        <v>45322</v>
      </c>
      <c r="O4285" s="18" t="s">
        <v>8481</v>
      </c>
      <c r="P4285" s="18" t="s">
        <v>8480</v>
      </c>
      <c r="Q4285" s="18" t="s">
        <v>8469</v>
      </c>
      <c r="R4285" s="18">
        <v>1.2</v>
      </c>
      <c r="T4285" s="18">
        <v>0</v>
      </c>
      <c r="U4285" s="18">
        <v>0</v>
      </c>
    </row>
    <row r="4286" spans="2:21" x14ac:dyDescent="0.4">
      <c r="B4286" s="28" t="s">
        <v>5957</v>
      </c>
      <c r="C4286" s="28" t="s">
        <v>5910</v>
      </c>
      <c r="D4286" s="28" t="s">
        <v>5911</v>
      </c>
      <c r="E4286" s="29" t="s">
        <v>80</v>
      </c>
      <c r="F4286" s="28" t="s">
        <v>5935</v>
      </c>
      <c r="G4286" s="28" t="s">
        <v>926</v>
      </c>
      <c r="H4286" s="28" t="s">
        <v>6145</v>
      </c>
      <c r="I4286" s="29" t="s">
        <v>6126</v>
      </c>
      <c r="J4286" s="28" t="s">
        <v>5923</v>
      </c>
      <c r="K4286" s="28" t="s">
        <v>8482</v>
      </c>
      <c r="L4286" s="28" t="s">
        <v>5901</v>
      </c>
      <c r="M4286" s="29"/>
      <c r="N4286" s="30">
        <v>45322</v>
      </c>
      <c r="O4286" s="18" t="s">
        <v>8483</v>
      </c>
      <c r="P4286" s="18" t="s">
        <v>8482</v>
      </c>
      <c r="Q4286" s="18" t="s">
        <v>8469</v>
      </c>
      <c r="R4286" s="18">
        <v>1.2</v>
      </c>
      <c r="T4286" s="18">
        <v>0</v>
      </c>
      <c r="U4286" s="18">
        <v>0</v>
      </c>
    </row>
    <row r="4287" spans="2:21" x14ac:dyDescent="0.4">
      <c r="B4287" s="28" t="s">
        <v>5957</v>
      </c>
      <c r="C4287" s="28" t="s">
        <v>5910</v>
      </c>
      <c r="D4287" s="28" t="s">
        <v>5911</v>
      </c>
      <c r="E4287" s="29" t="s">
        <v>6144</v>
      </c>
      <c r="F4287" s="28" t="s">
        <v>5935</v>
      </c>
      <c r="G4287" s="28" t="s">
        <v>926</v>
      </c>
      <c r="H4287" s="28" t="s">
        <v>6145</v>
      </c>
      <c r="I4287" s="29" t="s">
        <v>6126</v>
      </c>
      <c r="J4287" s="28" t="s">
        <v>5899</v>
      </c>
      <c r="K4287" s="28" t="s">
        <v>6155</v>
      </c>
      <c r="L4287" s="28" t="s">
        <v>5901</v>
      </c>
      <c r="M4287" s="29"/>
      <c r="N4287" s="30">
        <v>45322</v>
      </c>
      <c r="O4287" s="28" t="s">
        <v>6156</v>
      </c>
      <c r="P4287" s="18" t="s">
        <v>6155</v>
      </c>
      <c r="Q4287" s="18" t="s">
        <v>6148</v>
      </c>
      <c r="R4287" s="18">
        <v>1.2</v>
      </c>
      <c r="T4287" s="18">
        <v>0</v>
      </c>
      <c r="U4287" s="18">
        <v>0</v>
      </c>
    </row>
    <row r="4288" spans="2:21" x14ac:dyDescent="0.4">
      <c r="B4288" s="28" t="s">
        <v>5957</v>
      </c>
      <c r="C4288" s="28" t="s">
        <v>5910</v>
      </c>
      <c r="D4288" s="28" t="s">
        <v>5911</v>
      </c>
      <c r="E4288" s="29" t="s">
        <v>6144</v>
      </c>
      <c r="F4288" s="28" t="s">
        <v>5935</v>
      </c>
      <c r="G4288" s="28" t="s">
        <v>926</v>
      </c>
      <c r="H4288" s="28" t="s">
        <v>6145</v>
      </c>
      <c r="I4288" s="29" t="s">
        <v>6126</v>
      </c>
      <c r="J4288" s="28" t="s">
        <v>5904</v>
      </c>
      <c r="K4288" s="28" t="s">
        <v>6157</v>
      </c>
      <c r="L4288" s="28" t="s">
        <v>5901</v>
      </c>
      <c r="M4288" s="29"/>
      <c r="N4288" s="30">
        <v>45322</v>
      </c>
      <c r="O4288" s="28" t="s">
        <v>6158</v>
      </c>
      <c r="P4288" s="18" t="s">
        <v>6157</v>
      </c>
      <c r="Q4288" s="18" t="s">
        <v>6148</v>
      </c>
      <c r="R4288" s="18">
        <v>1.2</v>
      </c>
      <c r="T4288" s="18">
        <v>0</v>
      </c>
      <c r="U4288" s="18">
        <v>0</v>
      </c>
    </row>
    <row r="4289" spans="2:21" x14ac:dyDescent="0.4">
      <c r="B4289" s="28" t="s">
        <v>5957</v>
      </c>
      <c r="C4289" s="28" t="s">
        <v>5910</v>
      </c>
      <c r="D4289" s="28" t="s">
        <v>5911</v>
      </c>
      <c r="E4289" s="29" t="s">
        <v>6144</v>
      </c>
      <c r="F4289" s="28" t="s">
        <v>5935</v>
      </c>
      <c r="G4289" s="28" t="s">
        <v>926</v>
      </c>
      <c r="H4289" s="28" t="s">
        <v>6145</v>
      </c>
      <c r="I4289" s="29" t="s">
        <v>6126</v>
      </c>
      <c r="J4289" s="28" t="s">
        <v>5843</v>
      </c>
      <c r="K4289" s="28" t="s">
        <v>6159</v>
      </c>
      <c r="L4289" s="28" t="s">
        <v>5901</v>
      </c>
      <c r="M4289" s="29"/>
      <c r="N4289" s="30">
        <v>45322</v>
      </c>
      <c r="O4289" s="28" t="s">
        <v>6160</v>
      </c>
      <c r="P4289" s="18" t="s">
        <v>6159</v>
      </c>
      <c r="Q4289" s="18" t="s">
        <v>6148</v>
      </c>
      <c r="R4289" s="18">
        <v>1.2</v>
      </c>
      <c r="T4289" s="18">
        <v>0</v>
      </c>
      <c r="U4289" s="18">
        <v>0</v>
      </c>
    </row>
    <row r="4290" spans="2:21" x14ac:dyDescent="0.4">
      <c r="B4290" s="28" t="s">
        <v>5957</v>
      </c>
      <c r="C4290" s="28" t="s">
        <v>5910</v>
      </c>
      <c r="D4290" s="28" t="s">
        <v>5911</v>
      </c>
      <c r="E4290" s="29" t="s">
        <v>6144</v>
      </c>
      <c r="F4290" s="28" t="s">
        <v>5935</v>
      </c>
      <c r="G4290" s="28" t="s">
        <v>926</v>
      </c>
      <c r="H4290" s="28" t="s">
        <v>6145</v>
      </c>
      <c r="I4290" s="29" t="s">
        <v>6126</v>
      </c>
      <c r="J4290" s="28" t="s">
        <v>5923</v>
      </c>
      <c r="K4290" s="28" t="s">
        <v>6161</v>
      </c>
      <c r="L4290" s="28" t="s">
        <v>5901</v>
      </c>
      <c r="M4290" s="29"/>
      <c r="N4290" s="30">
        <v>45322</v>
      </c>
      <c r="O4290" s="28" t="s">
        <v>6162</v>
      </c>
      <c r="P4290" s="18" t="s">
        <v>6161</v>
      </c>
      <c r="Q4290" s="18" t="s">
        <v>6148</v>
      </c>
      <c r="R4290" s="18">
        <v>1.2</v>
      </c>
      <c r="T4290" s="18">
        <v>0</v>
      </c>
      <c r="U4290" s="18">
        <v>0</v>
      </c>
    </row>
    <row r="4291" spans="2:21" x14ac:dyDescent="0.4">
      <c r="B4291" s="28" t="s">
        <v>5957</v>
      </c>
      <c r="C4291" s="28" t="s">
        <v>5910</v>
      </c>
      <c r="D4291" s="28" t="s">
        <v>5911</v>
      </c>
      <c r="E4291" s="29" t="s">
        <v>77</v>
      </c>
      <c r="F4291" s="28" t="s">
        <v>6047</v>
      </c>
      <c r="G4291" s="28" t="s">
        <v>29</v>
      </c>
      <c r="H4291" s="28" t="s">
        <v>5936</v>
      </c>
      <c r="I4291" s="29" t="s">
        <v>6126</v>
      </c>
      <c r="J4291" s="28" t="s">
        <v>5899</v>
      </c>
      <c r="K4291" s="28" t="s">
        <v>6206</v>
      </c>
      <c r="L4291" s="28" t="s">
        <v>5901</v>
      </c>
      <c r="M4291" s="29"/>
      <c r="N4291" s="30">
        <v>45322</v>
      </c>
      <c r="O4291" s="28" t="s">
        <v>6207</v>
      </c>
      <c r="P4291" s="18" t="s">
        <v>6206</v>
      </c>
      <c r="Q4291" s="18" t="s">
        <v>6199</v>
      </c>
      <c r="R4291" s="18">
        <v>1.2</v>
      </c>
      <c r="T4291" s="18">
        <v>0</v>
      </c>
      <c r="U4291" s="18">
        <v>0</v>
      </c>
    </row>
    <row r="4292" spans="2:21" x14ac:dyDescent="0.4">
      <c r="B4292" s="28" t="s">
        <v>5957</v>
      </c>
      <c r="C4292" s="28" t="s">
        <v>5910</v>
      </c>
      <c r="D4292" s="28" t="s">
        <v>5911</v>
      </c>
      <c r="E4292" s="29" t="s">
        <v>77</v>
      </c>
      <c r="F4292" s="28" t="s">
        <v>6047</v>
      </c>
      <c r="G4292" s="28" t="s">
        <v>29</v>
      </c>
      <c r="H4292" s="28" t="s">
        <v>5936</v>
      </c>
      <c r="I4292" s="29" t="s">
        <v>6126</v>
      </c>
      <c r="J4292" s="28" t="s">
        <v>5904</v>
      </c>
      <c r="K4292" s="28" t="s">
        <v>6208</v>
      </c>
      <c r="L4292" s="28" t="s">
        <v>5901</v>
      </c>
      <c r="M4292" s="29"/>
      <c r="N4292" s="30">
        <v>45322</v>
      </c>
      <c r="O4292" s="28" t="s">
        <v>6209</v>
      </c>
      <c r="P4292" s="18" t="s">
        <v>6208</v>
      </c>
      <c r="Q4292" s="18" t="s">
        <v>6199</v>
      </c>
      <c r="R4292" s="18">
        <v>1.2</v>
      </c>
      <c r="T4292" s="18">
        <v>0</v>
      </c>
      <c r="U4292" s="18">
        <v>0</v>
      </c>
    </row>
    <row r="4293" spans="2:21" x14ac:dyDescent="0.4">
      <c r="B4293" s="28" t="s">
        <v>5957</v>
      </c>
      <c r="C4293" s="28" t="s">
        <v>5910</v>
      </c>
      <c r="D4293" s="28" t="s">
        <v>5911</v>
      </c>
      <c r="E4293" s="29" t="s">
        <v>77</v>
      </c>
      <c r="F4293" s="28" t="s">
        <v>6047</v>
      </c>
      <c r="G4293" s="28" t="s">
        <v>29</v>
      </c>
      <c r="H4293" s="28" t="s">
        <v>5936</v>
      </c>
      <c r="I4293" s="29" t="s">
        <v>6126</v>
      </c>
      <c r="J4293" s="28" t="s">
        <v>5843</v>
      </c>
      <c r="K4293" s="28" t="s">
        <v>6210</v>
      </c>
      <c r="L4293" s="28" t="s">
        <v>5901</v>
      </c>
      <c r="M4293" s="29"/>
      <c r="N4293" s="30">
        <v>45322</v>
      </c>
      <c r="O4293" s="28" t="s">
        <v>6211</v>
      </c>
      <c r="P4293" s="18" t="s">
        <v>6210</v>
      </c>
      <c r="Q4293" s="18" t="s">
        <v>6199</v>
      </c>
      <c r="R4293" s="18">
        <v>1.2</v>
      </c>
      <c r="T4293" s="18">
        <v>0</v>
      </c>
      <c r="U4293" s="18">
        <v>0</v>
      </c>
    </row>
    <row r="4294" spans="2:21" x14ac:dyDescent="0.4">
      <c r="B4294" s="28" t="s">
        <v>5957</v>
      </c>
      <c r="C4294" s="28" t="s">
        <v>5910</v>
      </c>
      <c r="D4294" s="28" t="s">
        <v>5911</v>
      </c>
      <c r="E4294" s="29" t="s">
        <v>77</v>
      </c>
      <c r="F4294" s="28" t="s">
        <v>6047</v>
      </c>
      <c r="G4294" s="28" t="s">
        <v>29</v>
      </c>
      <c r="H4294" s="28" t="s">
        <v>5936</v>
      </c>
      <c r="I4294" s="29" t="s">
        <v>6126</v>
      </c>
      <c r="J4294" s="28" t="s">
        <v>5923</v>
      </c>
      <c r="K4294" s="28" t="s">
        <v>6212</v>
      </c>
      <c r="L4294" s="28" t="s">
        <v>5901</v>
      </c>
      <c r="M4294" s="29"/>
      <c r="N4294" s="30">
        <v>45322</v>
      </c>
      <c r="O4294" s="28" t="s">
        <v>6213</v>
      </c>
      <c r="P4294" s="18" t="s">
        <v>6212</v>
      </c>
      <c r="Q4294" s="18" t="s">
        <v>6199</v>
      </c>
      <c r="R4294" s="18">
        <v>1.2</v>
      </c>
      <c r="T4294" s="18">
        <v>0</v>
      </c>
      <c r="U4294" s="18">
        <v>0</v>
      </c>
    </row>
    <row r="4295" spans="2:21" x14ac:dyDescent="0.4">
      <c r="B4295" s="28" t="s">
        <v>5957</v>
      </c>
      <c r="C4295" s="28" t="s">
        <v>5910</v>
      </c>
      <c r="D4295" s="28" t="s">
        <v>5911</v>
      </c>
      <c r="E4295" s="29" t="s">
        <v>82</v>
      </c>
      <c r="F4295" s="28" t="s">
        <v>6047</v>
      </c>
      <c r="G4295" s="28" t="s">
        <v>29</v>
      </c>
      <c r="H4295" s="28" t="s">
        <v>5936</v>
      </c>
      <c r="I4295" s="29" t="s">
        <v>6126</v>
      </c>
      <c r="J4295" s="28" t="s">
        <v>5899</v>
      </c>
      <c r="K4295" s="28" t="s">
        <v>8426</v>
      </c>
      <c r="L4295" s="28" t="s">
        <v>5901</v>
      </c>
      <c r="M4295" s="29"/>
      <c r="N4295" s="30">
        <v>45322</v>
      </c>
      <c r="O4295" s="18" t="s">
        <v>8427</v>
      </c>
      <c r="P4295" s="18" t="s">
        <v>8426</v>
      </c>
      <c r="Q4295" s="18" t="s">
        <v>8419</v>
      </c>
      <c r="R4295" s="18">
        <v>1.2</v>
      </c>
      <c r="T4295" s="18">
        <v>0</v>
      </c>
      <c r="U4295" s="18">
        <v>0</v>
      </c>
    </row>
    <row r="4296" spans="2:21" x14ac:dyDescent="0.4">
      <c r="B4296" s="28" t="s">
        <v>5957</v>
      </c>
      <c r="C4296" s="28" t="s">
        <v>5910</v>
      </c>
      <c r="D4296" s="28" t="s">
        <v>5911</v>
      </c>
      <c r="E4296" s="29" t="s">
        <v>82</v>
      </c>
      <c r="F4296" s="28" t="s">
        <v>6047</v>
      </c>
      <c r="G4296" s="28" t="s">
        <v>29</v>
      </c>
      <c r="H4296" s="28" t="s">
        <v>5936</v>
      </c>
      <c r="I4296" s="29" t="s">
        <v>6126</v>
      </c>
      <c r="J4296" s="28" t="s">
        <v>5904</v>
      </c>
      <c r="K4296" s="28" t="s">
        <v>8428</v>
      </c>
      <c r="L4296" s="28" t="s">
        <v>5901</v>
      </c>
      <c r="M4296" s="29"/>
      <c r="N4296" s="30">
        <v>45322</v>
      </c>
      <c r="O4296" s="18" t="s">
        <v>8429</v>
      </c>
      <c r="P4296" s="18" t="s">
        <v>8428</v>
      </c>
      <c r="Q4296" s="18" t="s">
        <v>8419</v>
      </c>
      <c r="R4296" s="18">
        <v>1.2</v>
      </c>
      <c r="T4296" s="18">
        <v>0</v>
      </c>
      <c r="U4296" s="18">
        <v>0</v>
      </c>
    </row>
    <row r="4297" spans="2:21" x14ac:dyDescent="0.4">
      <c r="B4297" s="28" t="s">
        <v>5957</v>
      </c>
      <c r="C4297" s="28" t="s">
        <v>5910</v>
      </c>
      <c r="D4297" s="28" t="s">
        <v>5911</v>
      </c>
      <c r="E4297" s="29" t="s">
        <v>82</v>
      </c>
      <c r="F4297" s="28" t="s">
        <v>6047</v>
      </c>
      <c r="G4297" s="28" t="s">
        <v>29</v>
      </c>
      <c r="H4297" s="28" t="s">
        <v>5936</v>
      </c>
      <c r="I4297" s="29" t="s">
        <v>6126</v>
      </c>
      <c r="J4297" s="28" t="s">
        <v>5843</v>
      </c>
      <c r="K4297" s="28" t="s">
        <v>8430</v>
      </c>
      <c r="L4297" s="28" t="s">
        <v>5901</v>
      </c>
      <c r="M4297" s="29"/>
      <c r="N4297" s="30">
        <v>45322</v>
      </c>
      <c r="O4297" s="18" t="s">
        <v>8431</v>
      </c>
      <c r="P4297" s="18" t="s">
        <v>8430</v>
      </c>
      <c r="Q4297" s="18" t="s">
        <v>8419</v>
      </c>
      <c r="R4297" s="18">
        <v>1.2</v>
      </c>
      <c r="T4297" s="18">
        <v>0</v>
      </c>
      <c r="U4297" s="18">
        <v>0</v>
      </c>
    </row>
    <row r="4298" spans="2:21" x14ac:dyDescent="0.4">
      <c r="B4298" s="28" t="s">
        <v>5957</v>
      </c>
      <c r="C4298" s="28" t="s">
        <v>5910</v>
      </c>
      <c r="D4298" s="28" t="s">
        <v>5911</v>
      </c>
      <c r="E4298" s="29" t="s">
        <v>82</v>
      </c>
      <c r="F4298" s="28" t="s">
        <v>6047</v>
      </c>
      <c r="G4298" s="28" t="s">
        <v>29</v>
      </c>
      <c r="H4298" s="28" t="s">
        <v>5936</v>
      </c>
      <c r="I4298" s="29" t="s">
        <v>6126</v>
      </c>
      <c r="J4298" s="28" t="s">
        <v>5923</v>
      </c>
      <c r="K4298" s="28" t="s">
        <v>8432</v>
      </c>
      <c r="L4298" s="28" t="s">
        <v>5901</v>
      </c>
      <c r="M4298" s="29"/>
      <c r="N4298" s="30">
        <v>45322</v>
      </c>
      <c r="O4298" s="18" t="s">
        <v>8433</v>
      </c>
      <c r="P4298" s="18" t="s">
        <v>8432</v>
      </c>
      <c r="Q4298" s="18" t="s">
        <v>8419</v>
      </c>
      <c r="R4298" s="18">
        <v>1.2</v>
      </c>
      <c r="T4298" s="18">
        <v>0</v>
      </c>
      <c r="U4298" s="18">
        <v>0</v>
      </c>
    </row>
    <row r="4299" spans="2:21" x14ac:dyDescent="0.4">
      <c r="B4299" s="28" t="s">
        <v>5957</v>
      </c>
      <c r="C4299" s="28" t="s">
        <v>5910</v>
      </c>
      <c r="D4299" s="28" t="s">
        <v>5911</v>
      </c>
      <c r="E4299" s="29" t="s">
        <v>84</v>
      </c>
      <c r="F4299" s="28" t="s">
        <v>6047</v>
      </c>
      <c r="G4299" s="28" t="s">
        <v>926</v>
      </c>
      <c r="H4299" s="28" t="s">
        <v>6145</v>
      </c>
      <c r="I4299" s="29" t="s">
        <v>6126</v>
      </c>
      <c r="J4299" s="28" t="s">
        <v>5899</v>
      </c>
      <c r="K4299" s="28" t="s">
        <v>8501</v>
      </c>
      <c r="L4299" s="28" t="s">
        <v>5901</v>
      </c>
      <c r="M4299" s="29"/>
      <c r="N4299" s="30">
        <v>45322</v>
      </c>
      <c r="O4299" s="18" t="s">
        <v>8502</v>
      </c>
      <c r="P4299" s="18" t="s">
        <v>8501</v>
      </c>
      <c r="Q4299" s="18" t="s">
        <v>8494</v>
      </c>
      <c r="R4299" s="18">
        <v>1.2</v>
      </c>
      <c r="T4299" s="18">
        <v>0</v>
      </c>
      <c r="U4299" s="18">
        <v>0</v>
      </c>
    </row>
    <row r="4300" spans="2:21" x14ac:dyDescent="0.4">
      <c r="B4300" s="28" t="s">
        <v>5957</v>
      </c>
      <c r="C4300" s="28" t="s">
        <v>5910</v>
      </c>
      <c r="D4300" s="28" t="s">
        <v>5911</v>
      </c>
      <c r="E4300" s="29" t="s">
        <v>84</v>
      </c>
      <c r="F4300" s="28" t="s">
        <v>6047</v>
      </c>
      <c r="G4300" s="28" t="s">
        <v>926</v>
      </c>
      <c r="H4300" s="28" t="s">
        <v>6145</v>
      </c>
      <c r="I4300" s="29" t="s">
        <v>6126</v>
      </c>
      <c r="J4300" s="28" t="s">
        <v>5904</v>
      </c>
      <c r="K4300" s="28" t="s">
        <v>8503</v>
      </c>
      <c r="L4300" s="28" t="s">
        <v>5901</v>
      </c>
      <c r="M4300" s="29"/>
      <c r="N4300" s="30">
        <v>45322</v>
      </c>
      <c r="O4300" s="18" t="s">
        <v>8504</v>
      </c>
      <c r="P4300" s="18" t="s">
        <v>8503</v>
      </c>
      <c r="Q4300" s="18" t="s">
        <v>8494</v>
      </c>
      <c r="R4300" s="18">
        <v>1.2</v>
      </c>
      <c r="T4300" s="18">
        <v>0</v>
      </c>
      <c r="U4300" s="18">
        <v>0</v>
      </c>
    </row>
    <row r="4301" spans="2:21" x14ac:dyDescent="0.4">
      <c r="B4301" s="28" t="s">
        <v>5957</v>
      </c>
      <c r="C4301" s="28" t="s">
        <v>5910</v>
      </c>
      <c r="D4301" s="28" t="s">
        <v>5911</v>
      </c>
      <c r="E4301" s="29" t="s">
        <v>84</v>
      </c>
      <c r="F4301" s="28" t="s">
        <v>6047</v>
      </c>
      <c r="G4301" s="28" t="s">
        <v>926</v>
      </c>
      <c r="H4301" s="28" t="s">
        <v>6145</v>
      </c>
      <c r="I4301" s="29" t="s">
        <v>6126</v>
      </c>
      <c r="J4301" s="28" t="s">
        <v>5843</v>
      </c>
      <c r="K4301" s="28" t="s">
        <v>8505</v>
      </c>
      <c r="L4301" s="28" t="s">
        <v>5901</v>
      </c>
      <c r="M4301" s="29"/>
      <c r="N4301" s="30">
        <v>45322</v>
      </c>
      <c r="O4301" s="18" t="s">
        <v>8506</v>
      </c>
      <c r="P4301" s="18" t="s">
        <v>8505</v>
      </c>
      <c r="Q4301" s="18" t="s">
        <v>8494</v>
      </c>
      <c r="R4301" s="18">
        <v>1.2</v>
      </c>
      <c r="T4301" s="18">
        <v>0</v>
      </c>
      <c r="U4301" s="18">
        <v>0</v>
      </c>
    </row>
    <row r="4302" spans="2:21" x14ac:dyDescent="0.4">
      <c r="B4302" s="28" t="s">
        <v>5957</v>
      </c>
      <c r="C4302" s="28" t="s">
        <v>5910</v>
      </c>
      <c r="D4302" s="28" t="s">
        <v>5911</v>
      </c>
      <c r="E4302" s="29" t="s">
        <v>84</v>
      </c>
      <c r="F4302" s="28" t="s">
        <v>6047</v>
      </c>
      <c r="G4302" s="28" t="s">
        <v>926</v>
      </c>
      <c r="H4302" s="28" t="s">
        <v>6145</v>
      </c>
      <c r="I4302" s="29" t="s">
        <v>6126</v>
      </c>
      <c r="J4302" s="28" t="s">
        <v>5923</v>
      </c>
      <c r="K4302" s="28" t="s">
        <v>8507</v>
      </c>
      <c r="L4302" s="28" t="s">
        <v>5901</v>
      </c>
      <c r="M4302" s="29"/>
      <c r="N4302" s="30">
        <v>45322</v>
      </c>
      <c r="O4302" s="18" t="s">
        <v>8508</v>
      </c>
      <c r="P4302" s="18" t="s">
        <v>8507</v>
      </c>
      <c r="Q4302" s="18" t="s">
        <v>8494</v>
      </c>
      <c r="R4302" s="18">
        <v>1.2</v>
      </c>
      <c r="T4302" s="18">
        <v>0</v>
      </c>
      <c r="U4302" s="18">
        <v>0</v>
      </c>
    </row>
    <row r="4303" spans="2:21" x14ac:dyDescent="0.4">
      <c r="B4303" s="18" t="s">
        <v>5957</v>
      </c>
      <c r="C4303" s="18" t="s">
        <v>5910</v>
      </c>
      <c r="D4303" s="18" t="s">
        <v>5911</v>
      </c>
      <c r="E4303" s="19" t="s">
        <v>86</v>
      </c>
      <c r="F4303" s="18" t="s">
        <v>6047</v>
      </c>
      <c r="G4303" s="18" t="s">
        <v>926</v>
      </c>
      <c r="H4303" s="18" t="s">
        <v>6145</v>
      </c>
      <c r="I4303" s="19" t="s">
        <v>6126</v>
      </c>
      <c r="J4303" s="18" t="s">
        <v>5899</v>
      </c>
      <c r="K4303" s="18" t="s">
        <v>16459</v>
      </c>
      <c r="L4303" s="18" t="s">
        <v>5901</v>
      </c>
      <c r="N4303" s="20">
        <v>45322</v>
      </c>
      <c r="O4303" s="18" t="s">
        <v>16460</v>
      </c>
      <c r="P4303" s="18" t="s">
        <v>16459</v>
      </c>
      <c r="Q4303" s="18" t="s">
        <v>15934</v>
      </c>
      <c r="R4303" s="18">
        <v>1.2</v>
      </c>
      <c r="T4303" s="18">
        <v>0</v>
      </c>
      <c r="U4303" s="18">
        <v>0</v>
      </c>
    </row>
    <row r="4304" spans="2:21" x14ac:dyDescent="0.4">
      <c r="B4304" s="18" t="s">
        <v>5957</v>
      </c>
      <c r="C4304" s="18" t="s">
        <v>5910</v>
      </c>
      <c r="D4304" s="18" t="s">
        <v>5911</v>
      </c>
      <c r="E4304" s="19" t="s">
        <v>86</v>
      </c>
      <c r="F4304" s="18" t="s">
        <v>6047</v>
      </c>
      <c r="G4304" s="18" t="s">
        <v>926</v>
      </c>
      <c r="H4304" s="18" t="s">
        <v>6145</v>
      </c>
      <c r="I4304" s="19" t="s">
        <v>6126</v>
      </c>
      <c r="J4304" s="18" t="s">
        <v>5904</v>
      </c>
      <c r="K4304" s="18" t="s">
        <v>16461</v>
      </c>
      <c r="L4304" s="18" t="s">
        <v>5901</v>
      </c>
      <c r="N4304" s="20">
        <v>45322</v>
      </c>
      <c r="O4304" s="18" t="s">
        <v>16462</v>
      </c>
      <c r="P4304" s="18" t="s">
        <v>16461</v>
      </c>
      <c r="Q4304" s="18" t="s">
        <v>15934</v>
      </c>
      <c r="R4304" s="18">
        <v>1.2</v>
      </c>
      <c r="T4304" s="18">
        <v>0</v>
      </c>
      <c r="U4304" s="18">
        <v>0</v>
      </c>
    </row>
    <row r="4305" spans="2:21" x14ac:dyDescent="0.4">
      <c r="B4305" s="18" t="s">
        <v>5957</v>
      </c>
      <c r="C4305" s="18" t="s">
        <v>5910</v>
      </c>
      <c r="D4305" s="18" t="s">
        <v>5911</v>
      </c>
      <c r="E4305" s="19" t="s">
        <v>86</v>
      </c>
      <c r="F4305" s="18" t="s">
        <v>6047</v>
      </c>
      <c r="G4305" s="18" t="s">
        <v>926</v>
      </c>
      <c r="H4305" s="18" t="s">
        <v>6145</v>
      </c>
      <c r="I4305" s="19" t="s">
        <v>6126</v>
      </c>
      <c r="J4305" s="18" t="s">
        <v>5843</v>
      </c>
      <c r="K4305" s="18" t="s">
        <v>16463</v>
      </c>
      <c r="L4305" s="18" t="s">
        <v>5901</v>
      </c>
      <c r="N4305" s="20">
        <v>45322</v>
      </c>
      <c r="O4305" s="18" t="s">
        <v>16464</v>
      </c>
      <c r="P4305" s="18" t="s">
        <v>16463</v>
      </c>
      <c r="Q4305" s="18" t="s">
        <v>15934</v>
      </c>
      <c r="R4305" s="18">
        <v>1.2</v>
      </c>
      <c r="T4305" s="18">
        <v>0</v>
      </c>
      <c r="U4305" s="18">
        <v>0</v>
      </c>
    </row>
    <row r="4306" spans="2:21" x14ac:dyDescent="0.4">
      <c r="B4306" s="18" t="s">
        <v>5957</v>
      </c>
      <c r="C4306" s="18" t="s">
        <v>5910</v>
      </c>
      <c r="D4306" s="18" t="s">
        <v>5911</v>
      </c>
      <c r="E4306" s="19" t="s">
        <v>86</v>
      </c>
      <c r="F4306" s="18" t="s">
        <v>6047</v>
      </c>
      <c r="G4306" s="18" t="s">
        <v>926</v>
      </c>
      <c r="H4306" s="18" t="s">
        <v>6145</v>
      </c>
      <c r="I4306" s="19" t="s">
        <v>6126</v>
      </c>
      <c r="J4306" s="18" t="s">
        <v>5923</v>
      </c>
      <c r="K4306" s="18" t="s">
        <v>16465</v>
      </c>
      <c r="L4306" s="18" t="s">
        <v>5901</v>
      </c>
      <c r="N4306" s="20">
        <v>45322</v>
      </c>
      <c r="O4306" s="18" t="s">
        <v>16466</v>
      </c>
      <c r="P4306" s="18" t="s">
        <v>16465</v>
      </c>
      <c r="Q4306" s="18" t="s">
        <v>15934</v>
      </c>
      <c r="R4306" s="18">
        <v>1.2</v>
      </c>
      <c r="T4306" s="18">
        <v>0</v>
      </c>
      <c r="U4306" s="18">
        <v>0</v>
      </c>
    </row>
    <row r="4307" spans="2:21" x14ac:dyDescent="0.4">
      <c r="B4307" s="28" t="s">
        <v>5957</v>
      </c>
      <c r="C4307" s="28" t="s">
        <v>5910</v>
      </c>
      <c r="D4307" s="28" t="s">
        <v>5911</v>
      </c>
      <c r="E4307" s="29" t="s">
        <v>78</v>
      </c>
      <c r="F4307" s="28" t="s">
        <v>6100</v>
      </c>
      <c r="G4307" s="28" t="s">
        <v>926</v>
      </c>
      <c r="H4307" s="28" t="s">
        <v>6145</v>
      </c>
      <c r="I4307" s="29" t="s">
        <v>6126</v>
      </c>
      <c r="J4307" s="28" t="s">
        <v>5899</v>
      </c>
      <c r="K4307" s="28" t="s">
        <v>6231</v>
      </c>
      <c r="L4307" s="28" t="s">
        <v>5901</v>
      </c>
      <c r="M4307" s="29"/>
      <c r="N4307" s="30">
        <v>45322</v>
      </c>
      <c r="O4307" s="28" t="s">
        <v>6232</v>
      </c>
      <c r="P4307" s="18" t="s">
        <v>6231</v>
      </c>
      <c r="Q4307" s="18" t="s">
        <v>6224</v>
      </c>
      <c r="R4307" s="18">
        <v>1.2</v>
      </c>
      <c r="T4307" s="18">
        <v>0</v>
      </c>
      <c r="U4307" s="18">
        <v>0</v>
      </c>
    </row>
    <row r="4308" spans="2:21" x14ac:dyDescent="0.4">
      <c r="B4308" s="28" t="s">
        <v>5957</v>
      </c>
      <c r="C4308" s="28" t="s">
        <v>5910</v>
      </c>
      <c r="D4308" s="28" t="s">
        <v>5911</v>
      </c>
      <c r="E4308" s="29" t="s">
        <v>78</v>
      </c>
      <c r="F4308" s="28" t="s">
        <v>6100</v>
      </c>
      <c r="G4308" s="28" t="s">
        <v>926</v>
      </c>
      <c r="H4308" s="28" t="s">
        <v>6145</v>
      </c>
      <c r="I4308" s="29" t="s">
        <v>6126</v>
      </c>
      <c r="J4308" s="28" t="s">
        <v>5904</v>
      </c>
      <c r="K4308" s="28" t="s">
        <v>6233</v>
      </c>
      <c r="L4308" s="28" t="s">
        <v>5901</v>
      </c>
      <c r="M4308" s="29"/>
      <c r="N4308" s="30">
        <v>45322</v>
      </c>
      <c r="O4308" s="28" t="s">
        <v>6234</v>
      </c>
      <c r="P4308" s="18" t="s">
        <v>6233</v>
      </c>
      <c r="Q4308" s="18" t="s">
        <v>6224</v>
      </c>
      <c r="R4308" s="18">
        <v>1.2</v>
      </c>
      <c r="T4308" s="18">
        <v>0</v>
      </c>
      <c r="U4308" s="18">
        <v>0</v>
      </c>
    </row>
    <row r="4309" spans="2:21" x14ac:dyDescent="0.4">
      <c r="B4309" s="28" t="s">
        <v>5957</v>
      </c>
      <c r="C4309" s="28" t="s">
        <v>5910</v>
      </c>
      <c r="D4309" s="28" t="s">
        <v>5911</v>
      </c>
      <c r="E4309" s="29" t="s">
        <v>78</v>
      </c>
      <c r="F4309" s="28" t="s">
        <v>6100</v>
      </c>
      <c r="G4309" s="28" t="s">
        <v>926</v>
      </c>
      <c r="H4309" s="28" t="s">
        <v>6145</v>
      </c>
      <c r="I4309" s="29" t="s">
        <v>6126</v>
      </c>
      <c r="J4309" s="28" t="s">
        <v>5843</v>
      </c>
      <c r="K4309" s="28" t="s">
        <v>6235</v>
      </c>
      <c r="L4309" s="28" t="s">
        <v>5901</v>
      </c>
      <c r="M4309" s="29"/>
      <c r="N4309" s="30">
        <v>45322</v>
      </c>
      <c r="O4309" s="28" t="s">
        <v>6236</v>
      </c>
      <c r="P4309" s="18" t="s">
        <v>6235</v>
      </c>
      <c r="Q4309" s="18" t="s">
        <v>6224</v>
      </c>
      <c r="R4309" s="18">
        <v>1.2</v>
      </c>
      <c r="T4309" s="18">
        <v>0</v>
      </c>
      <c r="U4309" s="18">
        <v>0</v>
      </c>
    </row>
    <row r="4310" spans="2:21" x14ac:dyDescent="0.4">
      <c r="B4310" s="28" t="s">
        <v>5957</v>
      </c>
      <c r="C4310" s="28" t="s">
        <v>5910</v>
      </c>
      <c r="D4310" s="28" t="s">
        <v>5911</v>
      </c>
      <c r="E4310" s="29" t="s">
        <v>78</v>
      </c>
      <c r="F4310" s="28" t="s">
        <v>6100</v>
      </c>
      <c r="G4310" s="28" t="s">
        <v>926</v>
      </c>
      <c r="H4310" s="28" t="s">
        <v>6145</v>
      </c>
      <c r="I4310" s="29" t="s">
        <v>6126</v>
      </c>
      <c r="J4310" s="28" t="s">
        <v>5923</v>
      </c>
      <c r="K4310" s="28" t="s">
        <v>6237</v>
      </c>
      <c r="L4310" s="28" t="s">
        <v>5901</v>
      </c>
      <c r="M4310" s="29"/>
      <c r="N4310" s="30">
        <v>45322</v>
      </c>
      <c r="O4310" s="28" t="s">
        <v>6238</v>
      </c>
      <c r="P4310" s="18" t="s">
        <v>6237</v>
      </c>
      <c r="Q4310" s="18" t="s">
        <v>6224</v>
      </c>
      <c r="R4310" s="18">
        <v>1.2</v>
      </c>
      <c r="T4310" s="18">
        <v>0</v>
      </c>
      <c r="U4310" s="18">
        <v>0</v>
      </c>
    </row>
    <row r="4311" spans="2:21" x14ac:dyDescent="0.4">
      <c r="B4311" s="28" t="s">
        <v>5957</v>
      </c>
      <c r="C4311" s="28" t="s">
        <v>5910</v>
      </c>
      <c r="D4311" s="28" t="s">
        <v>5911</v>
      </c>
      <c r="E4311" s="29" t="s">
        <v>76</v>
      </c>
      <c r="F4311" s="28" t="s">
        <v>5991</v>
      </c>
      <c r="G4311" s="28" t="s">
        <v>29</v>
      </c>
      <c r="H4311" s="28" t="s">
        <v>5936</v>
      </c>
      <c r="I4311" s="29" t="s">
        <v>6126</v>
      </c>
      <c r="J4311" s="28" t="s">
        <v>5899</v>
      </c>
      <c r="K4311" s="28" t="s">
        <v>6180</v>
      </c>
      <c r="L4311" s="28" t="s">
        <v>5901</v>
      </c>
      <c r="M4311" s="29"/>
      <c r="N4311" s="30">
        <v>45322</v>
      </c>
      <c r="O4311" s="28" t="s">
        <v>6181</v>
      </c>
      <c r="P4311" s="18" t="s">
        <v>6180</v>
      </c>
      <c r="Q4311" s="18" t="s">
        <v>6182</v>
      </c>
      <c r="R4311" s="18">
        <v>1.2</v>
      </c>
      <c r="T4311" s="18">
        <v>0</v>
      </c>
      <c r="U4311" s="18">
        <v>0</v>
      </c>
    </row>
    <row r="4312" spans="2:21" x14ac:dyDescent="0.4">
      <c r="B4312" s="28" t="s">
        <v>5957</v>
      </c>
      <c r="C4312" s="28" t="s">
        <v>5910</v>
      </c>
      <c r="D4312" s="28" t="s">
        <v>5911</v>
      </c>
      <c r="E4312" s="29" t="s">
        <v>76</v>
      </c>
      <c r="F4312" s="28" t="s">
        <v>5991</v>
      </c>
      <c r="G4312" s="28" t="s">
        <v>29</v>
      </c>
      <c r="H4312" s="28" t="s">
        <v>5936</v>
      </c>
      <c r="I4312" s="29" t="s">
        <v>6126</v>
      </c>
      <c r="J4312" s="28" t="s">
        <v>5904</v>
      </c>
      <c r="K4312" s="28" t="s">
        <v>6183</v>
      </c>
      <c r="L4312" s="28" t="s">
        <v>5901</v>
      </c>
      <c r="M4312" s="29"/>
      <c r="N4312" s="30">
        <v>45322</v>
      </c>
      <c r="O4312" s="28" t="s">
        <v>6184</v>
      </c>
      <c r="P4312" s="18" t="s">
        <v>6183</v>
      </c>
      <c r="Q4312" s="18" t="s">
        <v>6182</v>
      </c>
      <c r="R4312" s="18">
        <v>1.2</v>
      </c>
      <c r="T4312" s="18">
        <v>0</v>
      </c>
      <c r="U4312" s="18">
        <v>0</v>
      </c>
    </row>
    <row r="4313" spans="2:21" x14ac:dyDescent="0.4">
      <c r="B4313" s="28" t="s">
        <v>5957</v>
      </c>
      <c r="C4313" s="28" t="s">
        <v>5910</v>
      </c>
      <c r="D4313" s="28" t="s">
        <v>5911</v>
      </c>
      <c r="E4313" s="29" t="s">
        <v>76</v>
      </c>
      <c r="F4313" s="28" t="s">
        <v>5991</v>
      </c>
      <c r="G4313" s="28" t="s">
        <v>29</v>
      </c>
      <c r="H4313" s="28" t="s">
        <v>5936</v>
      </c>
      <c r="I4313" s="29" t="s">
        <v>6126</v>
      </c>
      <c r="J4313" s="28" t="s">
        <v>5843</v>
      </c>
      <c r="K4313" s="28" t="s">
        <v>6185</v>
      </c>
      <c r="L4313" s="28" t="s">
        <v>5901</v>
      </c>
      <c r="M4313" s="29"/>
      <c r="N4313" s="30">
        <v>45322</v>
      </c>
      <c r="O4313" s="28" t="s">
        <v>6186</v>
      </c>
      <c r="P4313" s="18" t="s">
        <v>6185</v>
      </c>
      <c r="Q4313" s="18" t="s">
        <v>6182</v>
      </c>
      <c r="R4313" s="18">
        <v>1.2</v>
      </c>
      <c r="T4313" s="18">
        <v>0</v>
      </c>
      <c r="U4313" s="18">
        <v>0</v>
      </c>
    </row>
    <row r="4314" spans="2:21" x14ac:dyDescent="0.4">
      <c r="B4314" s="28" t="s">
        <v>5957</v>
      </c>
      <c r="C4314" s="28" t="s">
        <v>5910</v>
      </c>
      <c r="D4314" s="28" t="s">
        <v>5911</v>
      </c>
      <c r="E4314" s="29" t="s">
        <v>76</v>
      </c>
      <c r="F4314" s="28" t="s">
        <v>5991</v>
      </c>
      <c r="G4314" s="28" t="s">
        <v>29</v>
      </c>
      <c r="H4314" s="28" t="s">
        <v>5936</v>
      </c>
      <c r="I4314" s="29" t="s">
        <v>6126</v>
      </c>
      <c r="J4314" s="28" t="s">
        <v>5923</v>
      </c>
      <c r="K4314" s="28" t="s">
        <v>6187</v>
      </c>
      <c r="L4314" s="28" t="s">
        <v>5901</v>
      </c>
      <c r="M4314" s="29"/>
      <c r="N4314" s="30">
        <v>45322</v>
      </c>
      <c r="O4314" s="28" t="s">
        <v>6188</v>
      </c>
      <c r="P4314" s="18" t="s">
        <v>6187</v>
      </c>
      <c r="Q4314" s="18" t="s">
        <v>6182</v>
      </c>
      <c r="R4314" s="18">
        <v>1.2</v>
      </c>
      <c r="T4314" s="18">
        <v>0</v>
      </c>
      <c r="U4314" s="18">
        <v>0</v>
      </c>
    </row>
    <row r="4315" spans="2:21" x14ac:dyDescent="0.4">
      <c r="B4315" s="28" t="s">
        <v>5957</v>
      </c>
      <c r="C4315" s="28" t="s">
        <v>5910</v>
      </c>
      <c r="D4315" s="28" t="s">
        <v>5911</v>
      </c>
      <c r="E4315" s="29" t="s">
        <v>81</v>
      </c>
      <c r="F4315" s="28" t="s">
        <v>5991</v>
      </c>
      <c r="G4315" s="28" t="s">
        <v>29</v>
      </c>
      <c r="H4315" s="28" t="s">
        <v>5936</v>
      </c>
      <c r="I4315" s="29" t="s">
        <v>6126</v>
      </c>
      <c r="J4315" s="28" t="s">
        <v>5899</v>
      </c>
      <c r="K4315" s="28" t="s">
        <v>8451</v>
      </c>
      <c r="L4315" s="28" t="s">
        <v>5901</v>
      </c>
      <c r="M4315" s="29"/>
      <c r="N4315" s="30">
        <v>45322</v>
      </c>
      <c r="O4315" s="18" t="s">
        <v>8452</v>
      </c>
      <c r="P4315" s="18" t="s">
        <v>8451</v>
      </c>
      <c r="Q4315" s="18" t="s">
        <v>8444</v>
      </c>
      <c r="R4315" s="18">
        <v>1.2</v>
      </c>
      <c r="T4315" s="18">
        <v>0</v>
      </c>
      <c r="U4315" s="18">
        <v>0</v>
      </c>
    </row>
    <row r="4316" spans="2:21" x14ac:dyDescent="0.4">
      <c r="B4316" s="28" t="s">
        <v>5957</v>
      </c>
      <c r="C4316" s="28" t="s">
        <v>5910</v>
      </c>
      <c r="D4316" s="28" t="s">
        <v>5911</v>
      </c>
      <c r="E4316" s="29" t="s">
        <v>81</v>
      </c>
      <c r="F4316" s="28" t="s">
        <v>5991</v>
      </c>
      <c r="G4316" s="28" t="s">
        <v>29</v>
      </c>
      <c r="H4316" s="28" t="s">
        <v>5936</v>
      </c>
      <c r="I4316" s="29" t="s">
        <v>6126</v>
      </c>
      <c r="J4316" s="28" t="s">
        <v>5904</v>
      </c>
      <c r="K4316" s="28" t="s">
        <v>8453</v>
      </c>
      <c r="L4316" s="28" t="s">
        <v>5901</v>
      </c>
      <c r="M4316" s="29"/>
      <c r="N4316" s="30">
        <v>45322</v>
      </c>
      <c r="O4316" s="18" t="s">
        <v>8454</v>
      </c>
      <c r="P4316" s="18" t="s">
        <v>8453</v>
      </c>
      <c r="Q4316" s="18" t="s">
        <v>8444</v>
      </c>
      <c r="R4316" s="18">
        <v>1.2</v>
      </c>
      <c r="T4316" s="18">
        <v>0</v>
      </c>
      <c r="U4316" s="18">
        <v>0</v>
      </c>
    </row>
    <row r="4317" spans="2:21" x14ac:dyDescent="0.4">
      <c r="B4317" s="28" t="s">
        <v>5957</v>
      </c>
      <c r="C4317" s="28" t="s">
        <v>5910</v>
      </c>
      <c r="D4317" s="28" t="s">
        <v>5911</v>
      </c>
      <c r="E4317" s="29" t="s">
        <v>81</v>
      </c>
      <c r="F4317" s="28" t="s">
        <v>5991</v>
      </c>
      <c r="G4317" s="28" t="s">
        <v>29</v>
      </c>
      <c r="H4317" s="28" t="s">
        <v>5936</v>
      </c>
      <c r="I4317" s="29" t="s">
        <v>6126</v>
      </c>
      <c r="J4317" s="28" t="s">
        <v>5843</v>
      </c>
      <c r="K4317" s="28" t="s">
        <v>8455</v>
      </c>
      <c r="L4317" s="28" t="s">
        <v>5901</v>
      </c>
      <c r="M4317" s="29"/>
      <c r="N4317" s="30">
        <v>45322</v>
      </c>
      <c r="O4317" s="18" t="s">
        <v>8456</v>
      </c>
      <c r="P4317" s="18" t="s">
        <v>8455</v>
      </c>
      <c r="Q4317" s="18" t="s">
        <v>8444</v>
      </c>
      <c r="R4317" s="18">
        <v>1.2</v>
      </c>
      <c r="T4317" s="18">
        <v>0</v>
      </c>
      <c r="U4317" s="18">
        <v>0</v>
      </c>
    </row>
    <row r="4318" spans="2:21" x14ac:dyDescent="0.4">
      <c r="B4318" s="28" t="s">
        <v>5957</v>
      </c>
      <c r="C4318" s="28" t="s">
        <v>5910</v>
      </c>
      <c r="D4318" s="28" t="s">
        <v>5911</v>
      </c>
      <c r="E4318" s="29" t="s">
        <v>81</v>
      </c>
      <c r="F4318" s="28" t="s">
        <v>5991</v>
      </c>
      <c r="G4318" s="28" t="s">
        <v>29</v>
      </c>
      <c r="H4318" s="28" t="s">
        <v>5936</v>
      </c>
      <c r="I4318" s="29" t="s">
        <v>6126</v>
      </c>
      <c r="J4318" s="28" t="s">
        <v>5923</v>
      </c>
      <c r="K4318" s="28" t="s">
        <v>8457</v>
      </c>
      <c r="L4318" s="28" t="s">
        <v>5901</v>
      </c>
      <c r="M4318" s="29"/>
      <c r="N4318" s="30">
        <v>45322</v>
      </c>
      <c r="O4318" s="18" t="s">
        <v>8458</v>
      </c>
      <c r="P4318" s="18" t="s">
        <v>8457</v>
      </c>
      <c r="Q4318" s="18" t="s">
        <v>8444</v>
      </c>
      <c r="R4318" s="18">
        <v>1.2</v>
      </c>
      <c r="T4318" s="18">
        <v>0</v>
      </c>
      <c r="U4318" s="18">
        <v>0</v>
      </c>
    </row>
    <row r="4319" spans="2:21" x14ac:dyDescent="0.4">
      <c r="B4319" s="18" t="s">
        <v>5957</v>
      </c>
      <c r="C4319" s="18" t="s">
        <v>5910</v>
      </c>
      <c r="D4319" s="18" t="s">
        <v>12170</v>
      </c>
      <c r="E4319" s="19" t="s">
        <v>12171</v>
      </c>
      <c r="F4319" s="18" t="s">
        <v>5935</v>
      </c>
      <c r="G4319" s="18" t="s">
        <v>29</v>
      </c>
      <c r="H4319" s="18" t="s">
        <v>5936</v>
      </c>
      <c r="I4319" s="19" t="s">
        <v>12172</v>
      </c>
      <c r="J4319" s="18" t="s">
        <v>5899</v>
      </c>
      <c r="K4319" s="18" t="s">
        <v>13241</v>
      </c>
      <c r="L4319" s="18" t="s">
        <v>5901</v>
      </c>
      <c r="N4319" s="20">
        <v>45322</v>
      </c>
      <c r="O4319" s="18" t="s">
        <v>13242</v>
      </c>
      <c r="P4319" s="18" t="s">
        <v>13241</v>
      </c>
      <c r="Q4319" s="18" t="s">
        <v>12175</v>
      </c>
      <c r="R4319" s="18">
        <v>0.86</v>
      </c>
      <c r="T4319" s="18">
        <v>0</v>
      </c>
      <c r="U4319" s="18">
        <v>0</v>
      </c>
    </row>
    <row r="4320" spans="2:21" x14ac:dyDescent="0.4">
      <c r="B4320" s="18" t="s">
        <v>5957</v>
      </c>
      <c r="C4320" s="18" t="s">
        <v>5910</v>
      </c>
      <c r="D4320" s="18" t="s">
        <v>12170</v>
      </c>
      <c r="E4320" s="19" t="s">
        <v>12171</v>
      </c>
      <c r="F4320" s="18" t="s">
        <v>5935</v>
      </c>
      <c r="G4320" s="18" t="s">
        <v>29</v>
      </c>
      <c r="H4320" s="18" t="s">
        <v>5936</v>
      </c>
      <c r="I4320" s="19" t="s">
        <v>12172</v>
      </c>
      <c r="J4320" s="18" t="s">
        <v>5904</v>
      </c>
      <c r="K4320" s="18" t="s">
        <v>13243</v>
      </c>
      <c r="L4320" s="18" t="s">
        <v>5901</v>
      </c>
      <c r="N4320" s="20">
        <v>45322</v>
      </c>
      <c r="O4320" s="18" t="s">
        <v>13244</v>
      </c>
      <c r="P4320" s="18" t="s">
        <v>13243</v>
      </c>
      <c r="Q4320" s="18" t="s">
        <v>12175</v>
      </c>
      <c r="R4320" s="18">
        <v>0.86</v>
      </c>
      <c r="T4320" s="18">
        <v>0</v>
      </c>
      <c r="U4320" s="18">
        <v>0</v>
      </c>
    </row>
    <row r="4321" spans="2:21" x14ac:dyDescent="0.4">
      <c r="B4321" s="18" t="s">
        <v>5957</v>
      </c>
      <c r="C4321" s="18" t="s">
        <v>5910</v>
      </c>
      <c r="D4321" s="18" t="s">
        <v>12170</v>
      </c>
      <c r="E4321" s="19" t="s">
        <v>12171</v>
      </c>
      <c r="F4321" s="18" t="s">
        <v>5935</v>
      </c>
      <c r="G4321" s="18" t="s">
        <v>29</v>
      </c>
      <c r="H4321" s="18" t="s">
        <v>5936</v>
      </c>
      <c r="I4321" s="19" t="s">
        <v>12172</v>
      </c>
      <c r="J4321" s="18" t="s">
        <v>5843</v>
      </c>
      <c r="K4321" s="18" t="s">
        <v>13245</v>
      </c>
      <c r="L4321" s="18" t="s">
        <v>5901</v>
      </c>
      <c r="N4321" s="20">
        <v>45322</v>
      </c>
      <c r="O4321" s="18" t="s">
        <v>13246</v>
      </c>
      <c r="P4321" s="18" t="s">
        <v>13245</v>
      </c>
      <c r="Q4321" s="18" t="s">
        <v>12175</v>
      </c>
      <c r="R4321" s="18">
        <v>0.86</v>
      </c>
      <c r="T4321" s="18">
        <v>0</v>
      </c>
      <c r="U4321" s="18">
        <v>0</v>
      </c>
    </row>
    <row r="4322" spans="2:21" x14ac:dyDescent="0.4">
      <c r="B4322" s="18" t="s">
        <v>5957</v>
      </c>
      <c r="C4322" s="18" t="s">
        <v>5910</v>
      </c>
      <c r="D4322" s="18" t="s">
        <v>12170</v>
      </c>
      <c r="E4322" s="19" t="s">
        <v>12171</v>
      </c>
      <c r="F4322" s="18" t="s">
        <v>5935</v>
      </c>
      <c r="G4322" s="18" t="s">
        <v>29</v>
      </c>
      <c r="H4322" s="18" t="s">
        <v>5936</v>
      </c>
      <c r="I4322" s="19" t="s">
        <v>12172</v>
      </c>
      <c r="J4322" s="18" t="s">
        <v>5923</v>
      </c>
      <c r="K4322" s="18" t="s">
        <v>13247</v>
      </c>
      <c r="L4322" s="18" t="s">
        <v>5901</v>
      </c>
      <c r="N4322" s="20">
        <v>45322</v>
      </c>
      <c r="O4322" s="18" t="s">
        <v>13248</v>
      </c>
      <c r="P4322" s="18" t="s">
        <v>13247</v>
      </c>
      <c r="Q4322" s="18" t="s">
        <v>12175</v>
      </c>
      <c r="R4322" s="18">
        <v>0.86</v>
      </c>
      <c r="T4322" s="18">
        <v>0</v>
      </c>
      <c r="U4322" s="18">
        <v>0</v>
      </c>
    </row>
    <row r="4323" spans="2:21" x14ac:dyDescent="0.4">
      <c r="B4323" s="18" t="s">
        <v>5957</v>
      </c>
      <c r="C4323" s="18" t="s">
        <v>5910</v>
      </c>
      <c r="D4323" s="18" t="s">
        <v>12170</v>
      </c>
      <c r="E4323" s="19" t="s">
        <v>12182</v>
      </c>
      <c r="F4323" s="18" t="s">
        <v>5935</v>
      </c>
      <c r="G4323" s="18" t="s">
        <v>926</v>
      </c>
      <c r="H4323" s="18" t="s">
        <v>6145</v>
      </c>
      <c r="I4323" s="19" t="s">
        <v>6126</v>
      </c>
      <c r="J4323" s="18" t="s">
        <v>5899</v>
      </c>
      <c r="K4323" s="18" t="s">
        <v>13249</v>
      </c>
      <c r="L4323" s="18" t="s">
        <v>5901</v>
      </c>
      <c r="N4323" s="20">
        <v>45322</v>
      </c>
      <c r="O4323" s="18" t="s">
        <v>13250</v>
      </c>
      <c r="P4323" s="18" t="s">
        <v>13249</v>
      </c>
      <c r="Q4323" s="18" t="s">
        <v>12185</v>
      </c>
      <c r="R4323" s="18">
        <v>1.2</v>
      </c>
      <c r="T4323" s="18">
        <v>0</v>
      </c>
      <c r="U4323" s="18">
        <v>0</v>
      </c>
    </row>
    <row r="4324" spans="2:21" x14ac:dyDescent="0.4">
      <c r="B4324" s="18" t="s">
        <v>5957</v>
      </c>
      <c r="C4324" s="18" t="s">
        <v>5910</v>
      </c>
      <c r="D4324" s="18" t="s">
        <v>12170</v>
      </c>
      <c r="E4324" s="19" t="s">
        <v>12182</v>
      </c>
      <c r="F4324" s="18" t="s">
        <v>5935</v>
      </c>
      <c r="G4324" s="18" t="s">
        <v>926</v>
      </c>
      <c r="H4324" s="18" t="s">
        <v>6145</v>
      </c>
      <c r="I4324" s="19" t="s">
        <v>6126</v>
      </c>
      <c r="J4324" s="18" t="s">
        <v>5904</v>
      </c>
      <c r="K4324" s="18" t="s">
        <v>13251</v>
      </c>
      <c r="L4324" s="18" t="s">
        <v>5901</v>
      </c>
      <c r="N4324" s="20">
        <v>45322</v>
      </c>
      <c r="O4324" s="18" t="s">
        <v>13252</v>
      </c>
      <c r="P4324" s="18" t="s">
        <v>13251</v>
      </c>
      <c r="Q4324" s="18" t="s">
        <v>12185</v>
      </c>
      <c r="R4324" s="18">
        <v>1.2</v>
      </c>
      <c r="T4324" s="18">
        <v>0</v>
      </c>
      <c r="U4324" s="18">
        <v>0</v>
      </c>
    </row>
    <row r="4325" spans="2:21" x14ac:dyDescent="0.4">
      <c r="B4325" s="18" t="s">
        <v>5957</v>
      </c>
      <c r="C4325" s="18" t="s">
        <v>5910</v>
      </c>
      <c r="D4325" s="18" t="s">
        <v>12170</v>
      </c>
      <c r="E4325" s="19" t="s">
        <v>12182</v>
      </c>
      <c r="F4325" s="18" t="s">
        <v>5935</v>
      </c>
      <c r="G4325" s="18" t="s">
        <v>926</v>
      </c>
      <c r="H4325" s="18" t="s">
        <v>6145</v>
      </c>
      <c r="I4325" s="19" t="s">
        <v>6126</v>
      </c>
      <c r="J4325" s="18" t="s">
        <v>5843</v>
      </c>
      <c r="K4325" s="18" t="s">
        <v>13253</v>
      </c>
      <c r="L4325" s="18" t="s">
        <v>5901</v>
      </c>
      <c r="N4325" s="20">
        <v>45322</v>
      </c>
      <c r="O4325" s="18" t="s">
        <v>13254</v>
      </c>
      <c r="P4325" s="18" t="s">
        <v>13253</v>
      </c>
      <c r="Q4325" s="18" t="s">
        <v>12185</v>
      </c>
      <c r="R4325" s="18">
        <v>1.2</v>
      </c>
      <c r="T4325" s="18">
        <v>0</v>
      </c>
      <c r="U4325" s="18">
        <v>0</v>
      </c>
    </row>
    <row r="4326" spans="2:21" x14ac:dyDescent="0.4">
      <c r="B4326" s="18" t="s">
        <v>5957</v>
      </c>
      <c r="C4326" s="18" t="s">
        <v>5910</v>
      </c>
      <c r="D4326" s="18" t="s">
        <v>12170</v>
      </c>
      <c r="E4326" s="19" t="s">
        <v>12182</v>
      </c>
      <c r="F4326" s="18" t="s">
        <v>5935</v>
      </c>
      <c r="G4326" s="18" t="s">
        <v>926</v>
      </c>
      <c r="H4326" s="18" t="s">
        <v>6145</v>
      </c>
      <c r="I4326" s="19" t="s">
        <v>6126</v>
      </c>
      <c r="J4326" s="18" t="s">
        <v>5923</v>
      </c>
      <c r="K4326" s="18" t="s">
        <v>13255</v>
      </c>
      <c r="L4326" s="18" t="s">
        <v>5901</v>
      </c>
      <c r="N4326" s="20">
        <v>45322</v>
      </c>
      <c r="O4326" s="18" t="s">
        <v>13256</v>
      </c>
      <c r="P4326" s="18" t="s">
        <v>13255</v>
      </c>
      <c r="Q4326" s="18" t="s">
        <v>12185</v>
      </c>
      <c r="R4326" s="18">
        <v>1.2</v>
      </c>
      <c r="T4326" s="18">
        <v>0</v>
      </c>
      <c r="U4326" s="18">
        <v>0</v>
      </c>
    </row>
    <row r="4327" spans="2:21" x14ac:dyDescent="0.4">
      <c r="B4327" s="18" t="s">
        <v>5957</v>
      </c>
      <c r="C4327" s="18" t="s">
        <v>5910</v>
      </c>
      <c r="D4327" s="18" t="s">
        <v>12170</v>
      </c>
      <c r="E4327" s="19" t="s">
        <v>12192</v>
      </c>
      <c r="F4327" s="18" t="s">
        <v>5935</v>
      </c>
      <c r="G4327" s="18" t="s">
        <v>926</v>
      </c>
      <c r="H4327" s="18" t="s">
        <v>6145</v>
      </c>
      <c r="I4327" s="19" t="s">
        <v>6126</v>
      </c>
      <c r="J4327" s="18" t="s">
        <v>5899</v>
      </c>
      <c r="K4327" s="18" t="s">
        <v>13257</v>
      </c>
      <c r="L4327" s="18" t="s">
        <v>5901</v>
      </c>
      <c r="N4327" s="20">
        <v>45322</v>
      </c>
      <c r="O4327" s="18" t="s">
        <v>13258</v>
      </c>
      <c r="P4327" s="18" t="s">
        <v>13257</v>
      </c>
      <c r="Q4327" s="18" t="s">
        <v>12195</v>
      </c>
      <c r="R4327" s="18">
        <v>1.2</v>
      </c>
      <c r="T4327" s="18">
        <v>0</v>
      </c>
      <c r="U4327" s="18">
        <v>0</v>
      </c>
    </row>
    <row r="4328" spans="2:21" x14ac:dyDescent="0.4">
      <c r="B4328" s="18" t="s">
        <v>5957</v>
      </c>
      <c r="C4328" s="18" t="s">
        <v>5910</v>
      </c>
      <c r="D4328" s="18" t="s">
        <v>12170</v>
      </c>
      <c r="E4328" s="19" t="s">
        <v>12192</v>
      </c>
      <c r="F4328" s="18" t="s">
        <v>5935</v>
      </c>
      <c r="G4328" s="18" t="s">
        <v>926</v>
      </c>
      <c r="H4328" s="18" t="s">
        <v>6145</v>
      </c>
      <c r="I4328" s="19" t="s">
        <v>6126</v>
      </c>
      <c r="J4328" s="18" t="s">
        <v>5904</v>
      </c>
      <c r="K4328" s="18" t="s">
        <v>13259</v>
      </c>
      <c r="L4328" s="18" t="s">
        <v>5901</v>
      </c>
      <c r="N4328" s="20">
        <v>45322</v>
      </c>
      <c r="O4328" s="18" t="s">
        <v>13260</v>
      </c>
      <c r="P4328" s="18" t="s">
        <v>13259</v>
      </c>
      <c r="Q4328" s="18" t="s">
        <v>12195</v>
      </c>
      <c r="R4328" s="18">
        <v>1.2</v>
      </c>
      <c r="T4328" s="18">
        <v>0</v>
      </c>
      <c r="U4328" s="18">
        <v>0</v>
      </c>
    </row>
    <row r="4329" spans="2:21" x14ac:dyDescent="0.4">
      <c r="B4329" s="18" t="s">
        <v>5957</v>
      </c>
      <c r="C4329" s="18" t="s">
        <v>5910</v>
      </c>
      <c r="D4329" s="18" t="s">
        <v>12170</v>
      </c>
      <c r="E4329" s="19" t="s">
        <v>12192</v>
      </c>
      <c r="F4329" s="18" t="s">
        <v>5935</v>
      </c>
      <c r="G4329" s="18" t="s">
        <v>926</v>
      </c>
      <c r="H4329" s="18" t="s">
        <v>6145</v>
      </c>
      <c r="I4329" s="19" t="s">
        <v>6126</v>
      </c>
      <c r="J4329" s="18" t="s">
        <v>5843</v>
      </c>
      <c r="K4329" s="18" t="s">
        <v>13261</v>
      </c>
      <c r="L4329" s="18" t="s">
        <v>5901</v>
      </c>
      <c r="N4329" s="20">
        <v>45322</v>
      </c>
      <c r="O4329" s="18" t="s">
        <v>13262</v>
      </c>
      <c r="P4329" s="18" t="s">
        <v>13261</v>
      </c>
      <c r="Q4329" s="18" t="s">
        <v>12195</v>
      </c>
      <c r="R4329" s="18">
        <v>1.2</v>
      </c>
      <c r="T4329" s="18">
        <v>0</v>
      </c>
      <c r="U4329" s="18">
        <v>0</v>
      </c>
    </row>
    <row r="4330" spans="2:21" x14ac:dyDescent="0.4">
      <c r="B4330" s="18" t="s">
        <v>5957</v>
      </c>
      <c r="C4330" s="18" t="s">
        <v>5910</v>
      </c>
      <c r="D4330" s="18" t="s">
        <v>12170</v>
      </c>
      <c r="E4330" s="19" t="s">
        <v>12192</v>
      </c>
      <c r="F4330" s="18" t="s">
        <v>5935</v>
      </c>
      <c r="G4330" s="18" t="s">
        <v>926</v>
      </c>
      <c r="H4330" s="18" t="s">
        <v>6145</v>
      </c>
      <c r="I4330" s="19" t="s">
        <v>6126</v>
      </c>
      <c r="J4330" s="18" t="s">
        <v>5923</v>
      </c>
      <c r="K4330" s="18" t="s">
        <v>13263</v>
      </c>
      <c r="L4330" s="18" t="s">
        <v>5901</v>
      </c>
      <c r="N4330" s="20">
        <v>45322</v>
      </c>
      <c r="O4330" s="18" t="s">
        <v>13264</v>
      </c>
      <c r="P4330" s="18" t="s">
        <v>13263</v>
      </c>
      <c r="Q4330" s="18" t="s">
        <v>12195</v>
      </c>
      <c r="R4330" s="18">
        <v>1.2</v>
      </c>
      <c r="T4330" s="18">
        <v>0</v>
      </c>
      <c r="U4330" s="18">
        <v>0</v>
      </c>
    </row>
    <row r="4331" spans="2:21" x14ac:dyDescent="0.4">
      <c r="B4331" s="18" t="s">
        <v>5957</v>
      </c>
      <c r="C4331" s="18" t="s">
        <v>5910</v>
      </c>
      <c r="D4331" s="18" t="s">
        <v>6247</v>
      </c>
      <c r="E4331" s="19" t="s">
        <v>16761</v>
      </c>
      <c r="F4331" s="18" t="s">
        <v>5935</v>
      </c>
      <c r="G4331" s="18" t="s">
        <v>29</v>
      </c>
      <c r="H4331" s="18" t="s">
        <v>5936</v>
      </c>
      <c r="I4331" s="19" t="s">
        <v>15465</v>
      </c>
      <c r="J4331" s="18" t="s">
        <v>5899</v>
      </c>
      <c r="K4331" s="18" t="s">
        <v>16979</v>
      </c>
      <c r="L4331" s="18" t="s">
        <v>5901</v>
      </c>
      <c r="N4331" s="20">
        <v>45322</v>
      </c>
      <c r="O4331" s="18" t="s">
        <v>16980</v>
      </c>
      <c r="P4331" s="18" t="s">
        <v>16979</v>
      </c>
      <c r="Q4331" s="18" t="s">
        <v>16764</v>
      </c>
      <c r="R4331" s="18">
        <v>0.85</v>
      </c>
      <c r="T4331" s="18">
        <v>0</v>
      </c>
      <c r="U4331" s="18">
        <v>0</v>
      </c>
    </row>
    <row r="4332" spans="2:21" x14ac:dyDescent="0.4">
      <c r="B4332" s="18" t="s">
        <v>5957</v>
      </c>
      <c r="C4332" s="18" t="s">
        <v>5910</v>
      </c>
      <c r="D4332" s="18" t="s">
        <v>6247</v>
      </c>
      <c r="E4332" s="19" t="s">
        <v>16761</v>
      </c>
      <c r="F4332" s="18" t="s">
        <v>5935</v>
      </c>
      <c r="G4332" s="18" t="s">
        <v>29</v>
      </c>
      <c r="H4332" s="18" t="s">
        <v>5936</v>
      </c>
      <c r="I4332" s="19" t="s">
        <v>15465</v>
      </c>
      <c r="J4332" s="18" t="s">
        <v>5904</v>
      </c>
      <c r="K4332" s="18" t="s">
        <v>16981</v>
      </c>
      <c r="L4332" s="18" t="s">
        <v>5901</v>
      </c>
      <c r="N4332" s="20">
        <v>45322</v>
      </c>
      <c r="O4332" s="18" t="s">
        <v>16982</v>
      </c>
      <c r="P4332" s="18" t="s">
        <v>16981</v>
      </c>
      <c r="Q4332" s="18" t="s">
        <v>16764</v>
      </c>
      <c r="R4332" s="18">
        <v>0.85</v>
      </c>
      <c r="T4332" s="18">
        <v>0</v>
      </c>
      <c r="U4332" s="18">
        <v>0</v>
      </c>
    </row>
    <row r="4333" spans="2:21" x14ac:dyDescent="0.4">
      <c r="B4333" s="18" t="s">
        <v>5957</v>
      </c>
      <c r="C4333" s="18" t="s">
        <v>5910</v>
      </c>
      <c r="D4333" s="18" t="s">
        <v>6247</v>
      </c>
      <c r="E4333" s="19" t="s">
        <v>16761</v>
      </c>
      <c r="F4333" s="18" t="s">
        <v>5935</v>
      </c>
      <c r="G4333" s="18" t="s">
        <v>29</v>
      </c>
      <c r="H4333" s="18" t="s">
        <v>5936</v>
      </c>
      <c r="I4333" s="19" t="s">
        <v>15465</v>
      </c>
      <c r="J4333" s="18" t="s">
        <v>5843</v>
      </c>
      <c r="K4333" s="18" t="s">
        <v>16983</v>
      </c>
      <c r="L4333" s="18" t="s">
        <v>5901</v>
      </c>
      <c r="N4333" s="20">
        <v>45322</v>
      </c>
      <c r="O4333" s="18" t="s">
        <v>16984</v>
      </c>
      <c r="P4333" s="18" t="s">
        <v>16983</v>
      </c>
      <c r="Q4333" s="18" t="s">
        <v>16764</v>
      </c>
      <c r="R4333" s="18">
        <v>0.85</v>
      </c>
      <c r="T4333" s="18">
        <v>0</v>
      </c>
      <c r="U4333" s="18">
        <v>0</v>
      </c>
    </row>
    <row r="4334" spans="2:21" x14ac:dyDescent="0.4">
      <c r="B4334" s="18" t="s">
        <v>5957</v>
      </c>
      <c r="C4334" s="18" t="s">
        <v>5910</v>
      </c>
      <c r="D4334" s="18" t="s">
        <v>6247</v>
      </c>
      <c r="E4334" s="19" t="s">
        <v>16761</v>
      </c>
      <c r="F4334" s="18" t="s">
        <v>5935</v>
      </c>
      <c r="G4334" s="18" t="s">
        <v>29</v>
      </c>
      <c r="H4334" s="18" t="s">
        <v>5936</v>
      </c>
      <c r="I4334" s="19" t="s">
        <v>15465</v>
      </c>
      <c r="J4334" s="18" t="s">
        <v>5923</v>
      </c>
      <c r="K4334" s="18" t="s">
        <v>16985</v>
      </c>
      <c r="L4334" s="18" t="s">
        <v>5901</v>
      </c>
      <c r="N4334" s="20">
        <v>45322</v>
      </c>
      <c r="O4334" s="18" t="s">
        <v>16986</v>
      </c>
      <c r="P4334" s="18" t="s">
        <v>16985</v>
      </c>
      <c r="Q4334" s="18" t="s">
        <v>16764</v>
      </c>
      <c r="R4334" s="18">
        <v>0.85</v>
      </c>
      <c r="T4334" s="18">
        <v>0</v>
      </c>
      <c r="U4334" s="18">
        <v>0</v>
      </c>
    </row>
    <row r="4335" spans="2:21" x14ac:dyDescent="0.4">
      <c r="B4335" s="18" t="s">
        <v>5957</v>
      </c>
      <c r="C4335" s="18" t="s">
        <v>5910</v>
      </c>
      <c r="D4335" s="18" t="s">
        <v>6247</v>
      </c>
      <c r="E4335" s="19" t="s">
        <v>12565</v>
      </c>
      <c r="F4335" s="18" t="s">
        <v>5935</v>
      </c>
      <c r="G4335" s="18" t="s">
        <v>29</v>
      </c>
      <c r="H4335" s="18" t="s">
        <v>5936</v>
      </c>
      <c r="I4335" s="19" t="s">
        <v>5915</v>
      </c>
      <c r="J4335" s="18" t="s">
        <v>5899</v>
      </c>
      <c r="K4335" s="18" t="s">
        <v>13301</v>
      </c>
      <c r="L4335" s="18" t="s">
        <v>5901</v>
      </c>
      <c r="N4335" s="20">
        <v>45322</v>
      </c>
      <c r="O4335" s="18" t="s">
        <v>13302</v>
      </c>
      <c r="P4335" s="18" t="s">
        <v>13301</v>
      </c>
      <c r="Q4335" s="18" t="s">
        <v>12568</v>
      </c>
      <c r="R4335" s="18">
        <v>0.92</v>
      </c>
      <c r="T4335" s="18">
        <v>0</v>
      </c>
      <c r="U4335" s="18">
        <v>0</v>
      </c>
    </row>
    <row r="4336" spans="2:21" x14ac:dyDescent="0.4">
      <c r="B4336" s="18" t="s">
        <v>5957</v>
      </c>
      <c r="C4336" s="18" t="s">
        <v>5910</v>
      </c>
      <c r="D4336" s="18" t="s">
        <v>6247</v>
      </c>
      <c r="E4336" s="19" t="s">
        <v>12565</v>
      </c>
      <c r="F4336" s="18" t="s">
        <v>5935</v>
      </c>
      <c r="G4336" s="18" t="s">
        <v>29</v>
      </c>
      <c r="H4336" s="18" t="s">
        <v>5936</v>
      </c>
      <c r="I4336" s="19" t="s">
        <v>5915</v>
      </c>
      <c r="J4336" s="18" t="s">
        <v>5904</v>
      </c>
      <c r="K4336" s="18" t="s">
        <v>13303</v>
      </c>
      <c r="L4336" s="18" t="s">
        <v>5901</v>
      </c>
      <c r="N4336" s="20">
        <v>45322</v>
      </c>
      <c r="O4336" s="18" t="s">
        <v>13304</v>
      </c>
      <c r="P4336" s="18" t="s">
        <v>13303</v>
      </c>
      <c r="Q4336" s="18" t="s">
        <v>12568</v>
      </c>
      <c r="R4336" s="18">
        <v>0.92</v>
      </c>
      <c r="T4336" s="18">
        <v>0</v>
      </c>
      <c r="U4336" s="18">
        <v>0</v>
      </c>
    </row>
    <row r="4337" spans="2:21" x14ac:dyDescent="0.4">
      <c r="B4337" s="18" t="s">
        <v>5957</v>
      </c>
      <c r="C4337" s="18" t="s">
        <v>5910</v>
      </c>
      <c r="D4337" s="18" t="s">
        <v>6247</v>
      </c>
      <c r="E4337" s="19" t="s">
        <v>12565</v>
      </c>
      <c r="F4337" s="18" t="s">
        <v>5935</v>
      </c>
      <c r="G4337" s="18" t="s">
        <v>29</v>
      </c>
      <c r="H4337" s="18" t="s">
        <v>5936</v>
      </c>
      <c r="I4337" s="19" t="s">
        <v>5915</v>
      </c>
      <c r="J4337" s="18" t="s">
        <v>5843</v>
      </c>
      <c r="K4337" s="18" t="s">
        <v>13305</v>
      </c>
      <c r="L4337" s="18" t="s">
        <v>5901</v>
      </c>
      <c r="N4337" s="20">
        <v>45322</v>
      </c>
      <c r="O4337" s="18" t="s">
        <v>13306</v>
      </c>
      <c r="P4337" s="18" t="s">
        <v>13305</v>
      </c>
      <c r="Q4337" s="18" t="s">
        <v>12568</v>
      </c>
      <c r="R4337" s="18">
        <v>0.92</v>
      </c>
      <c r="T4337" s="18">
        <v>0</v>
      </c>
      <c r="U4337" s="18">
        <v>0</v>
      </c>
    </row>
    <row r="4338" spans="2:21" x14ac:dyDescent="0.4">
      <c r="B4338" s="18" t="s">
        <v>5957</v>
      </c>
      <c r="C4338" s="18" t="s">
        <v>5910</v>
      </c>
      <c r="D4338" s="18" t="s">
        <v>6247</v>
      </c>
      <c r="E4338" s="19" t="s">
        <v>12565</v>
      </c>
      <c r="F4338" s="18" t="s">
        <v>5935</v>
      </c>
      <c r="G4338" s="18" t="s">
        <v>29</v>
      </c>
      <c r="H4338" s="18" t="s">
        <v>5936</v>
      </c>
      <c r="I4338" s="19" t="s">
        <v>5915</v>
      </c>
      <c r="J4338" s="18" t="s">
        <v>5923</v>
      </c>
      <c r="K4338" s="18" t="s">
        <v>13307</v>
      </c>
      <c r="L4338" s="18" t="s">
        <v>5901</v>
      </c>
      <c r="N4338" s="20">
        <v>45322</v>
      </c>
      <c r="O4338" s="18" t="s">
        <v>13308</v>
      </c>
      <c r="P4338" s="18" t="s">
        <v>13307</v>
      </c>
      <c r="Q4338" s="18" t="s">
        <v>12568</v>
      </c>
      <c r="R4338" s="18">
        <v>0.92</v>
      </c>
      <c r="T4338" s="18">
        <v>0</v>
      </c>
      <c r="U4338" s="18">
        <v>0</v>
      </c>
    </row>
    <row r="4339" spans="2:21" x14ac:dyDescent="0.4">
      <c r="B4339" s="18" t="s">
        <v>5957</v>
      </c>
      <c r="C4339" s="18" t="s">
        <v>5910</v>
      </c>
      <c r="D4339" s="18" t="s">
        <v>6247</v>
      </c>
      <c r="E4339" s="19" t="s">
        <v>345</v>
      </c>
      <c r="F4339" s="18" t="s">
        <v>5935</v>
      </c>
      <c r="G4339" s="18" t="s">
        <v>926</v>
      </c>
      <c r="H4339" s="18" t="s">
        <v>6145</v>
      </c>
      <c r="I4339" s="19" t="s">
        <v>6126</v>
      </c>
      <c r="J4339" s="18" t="s">
        <v>5899</v>
      </c>
      <c r="K4339" s="18" t="s">
        <v>13309</v>
      </c>
      <c r="L4339" s="18" t="s">
        <v>5901</v>
      </c>
      <c r="N4339" s="20">
        <v>45322</v>
      </c>
      <c r="O4339" s="18" t="s">
        <v>13310</v>
      </c>
      <c r="P4339" s="18" t="s">
        <v>13309</v>
      </c>
      <c r="Q4339" s="18" t="s">
        <v>12577</v>
      </c>
      <c r="R4339" s="18">
        <v>1.2</v>
      </c>
      <c r="T4339" s="18">
        <v>0</v>
      </c>
      <c r="U4339" s="18">
        <v>0</v>
      </c>
    </row>
    <row r="4340" spans="2:21" x14ac:dyDescent="0.4">
      <c r="B4340" s="18" t="s">
        <v>5957</v>
      </c>
      <c r="C4340" s="18" t="s">
        <v>5910</v>
      </c>
      <c r="D4340" s="18" t="s">
        <v>6247</v>
      </c>
      <c r="E4340" s="19" t="s">
        <v>345</v>
      </c>
      <c r="F4340" s="18" t="s">
        <v>5935</v>
      </c>
      <c r="G4340" s="18" t="s">
        <v>926</v>
      </c>
      <c r="H4340" s="18" t="s">
        <v>6145</v>
      </c>
      <c r="I4340" s="19" t="s">
        <v>6126</v>
      </c>
      <c r="J4340" s="18" t="s">
        <v>5904</v>
      </c>
      <c r="K4340" s="18" t="s">
        <v>13311</v>
      </c>
      <c r="L4340" s="18" t="s">
        <v>5901</v>
      </c>
      <c r="N4340" s="20">
        <v>45322</v>
      </c>
      <c r="O4340" s="18" t="s">
        <v>13312</v>
      </c>
      <c r="P4340" s="18" t="s">
        <v>13311</v>
      </c>
      <c r="Q4340" s="18" t="s">
        <v>12577</v>
      </c>
      <c r="R4340" s="18">
        <v>1.2</v>
      </c>
      <c r="T4340" s="18">
        <v>0</v>
      </c>
      <c r="U4340" s="18">
        <v>0</v>
      </c>
    </row>
    <row r="4341" spans="2:21" x14ac:dyDescent="0.4">
      <c r="B4341" s="18" t="s">
        <v>5957</v>
      </c>
      <c r="C4341" s="18" t="s">
        <v>5910</v>
      </c>
      <c r="D4341" s="18" t="s">
        <v>6247</v>
      </c>
      <c r="E4341" s="19" t="s">
        <v>345</v>
      </c>
      <c r="F4341" s="18" t="s">
        <v>5935</v>
      </c>
      <c r="G4341" s="18" t="s">
        <v>926</v>
      </c>
      <c r="H4341" s="18" t="s">
        <v>6145</v>
      </c>
      <c r="I4341" s="19" t="s">
        <v>6126</v>
      </c>
      <c r="J4341" s="18" t="s">
        <v>5843</v>
      </c>
      <c r="K4341" s="18" t="s">
        <v>13313</v>
      </c>
      <c r="L4341" s="18" t="s">
        <v>5901</v>
      </c>
      <c r="N4341" s="20">
        <v>45322</v>
      </c>
      <c r="O4341" s="18" t="s">
        <v>13314</v>
      </c>
      <c r="P4341" s="18" t="s">
        <v>13313</v>
      </c>
      <c r="Q4341" s="18" t="s">
        <v>12577</v>
      </c>
      <c r="R4341" s="18">
        <v>1.2</v>
      </c>
      <c r="T4341" s="18">
        <v>0</v>
      </c>
      <c r="U4341" s="18">
        <v>0</v>
      </c>
    </row>
    <row r="4342" spans="2:21" x14ac:dyDescent="0.4">
      <c r="B4342" s="18" t="s">
        <v>5957</v>
      </c>
      <c r="C4342" s="18" t="s">
        <v>5910</v>
      </c>
      <c r="D4342" s="18" t="s">
        <v>6247</v>
      </c>
      <c r="E4342" s="19" t="s">
        <v>345</v>
      </c>
      <c r="F4342" s="18" t="s">
        <v>5935</v>
      </c>
      <c r="G4342" s="18" t="s">
        <v>926</v>
      </c>
      <c r="H4342" s="18" t="s">
        <v>6145</v>
      </c>
      <c r="I4342" s="19" t="s">
        <v>6126</v>
      </c>
      <c r="J4342" s="18" t="s">
        <v>5923</v>
      </c>
      <c r="K4342" s="18" t="s">
        <v>13315</v>
      </c>
      <c r="L4342" s="18" t="s">
        <v>5901</v>
      </c>
      <c r="N4342" s="20">
        <v>45322</v>
      </c>
      <c r="O4342" s="18" t="s">
        <v>13316</v>
      </c>
      <c r="P4342" s="18" t="s">
        <v>13315</v>
      </c>
      <c r="Q4342" s="18" t="s">
        <v>12577</v>
      </c>
      <c r="R4342" s="18">
        <v>1.2</v>
      </c>
      <c r="T4342" s="18">
        <v>0</v>
      </c>
      <c r="U4342" s="18">
        <v>0</v>
      </c>
    </row>
    <row r="4343" spans="2:21" x14ac:dyDescent="0.4">
      <c r="B4343" s="18" t="s">
        <v>5957</v>
      </c>
      <c r="C4343" s="18" t="s">
        <v>5910</v>
      </c>
      <c r="D4343" s="18" t="s">
        <v>12202</v>
      </c>
      <c r="E4343" s="19" t="s">
        <v>12584</v>
      </c>
      <c r="F4343" s="18" t="s">
        <v>5935</v>
      </c>
      <c r="G4343" s="18" t="s">
        <v>29</v>
      </c>
      <c r="H4343" s="18" t="s">
        <v>5936</v>
      </c>
      <c r="I4343" s="19" t="s">
        <v>12172</v>
      </c>
      <c r="J4343" s="18" t="s">
        <v>5899</v>
      </c>
      <c r="K4343" s="18" t="s">
        <v>13317</v>
      </c>
      <c r="L4343" s="18" t="s">
        <v>5901</v>
      </c>
      <c r="N4343" s="20">
        <v>45322</v>
      </c>
      <c r="O4343" s="18" t="s">
        <v>13318</v>
      </c>
      <c r="P4343" s="18" t="s">
        <v>13317</v>
      </c>
      <c r="Q4343" s="18" t="s">
        <v>12587</v>
      </c>
      <c r="R4343" s="18">
        <v>0.86</v>
      </c>
      <c r="T4343" s="18">
        <v>0</v>
      </c>
      <c r="U4343" s="18">
        <v>0</v>
      </c>
    </row>
    <row r="4344" spans="2:21" x14ac:dyDescent="0.4">
      <c r="B4344" s="18" t="s">
        <v>5957</v>
      </c>
      <c r="C4344" s="18" t="s">
        <v>5910</v>
      </c>
      <c r="D4344" s="18" t="s">
        <v>12202</v>
      </c>
      <c r="E4344" s="19" t="s">
        <v>12584</v>
      </c>
      <c r="F4344" s="18" t="s">
        <v>5935</v>
      </c>
      <c r="G4344" s="18" t="s">
        <v>29</v>
      </c>
      <c r="H4344" s="18" t="s">
        <v>5936</v>
      </c>
      <c r="I4344" s="19" t="s">
        <v>12172</v>
      </c>
      <c r="J4344" s="18" t="s">
        <v>5904</v>
      </c>
      <c r="K4344" s="18" t="s">
        <v>13319</v>
      </c>
      <c r="L4344" s="18" t="s">
        <v>5901</v>
      </c>
      <c r="N4344" s="20">
        <v>45322</v>
      </c>
      <c r="O4344" s="18" t="s">
        <v>13320</v>
      </c>
      <c r="P4344" s="18" t="s">
        <v>13319</v>
      </c>
      <c r="Q4344" s="18" t="s">
        <v>12587</v>
      </c>
      <c r="R4344" s="18">
        <v>0.86</v>
      </c>
      <c r="T4344" s="18">
        <v>0</v>
      </c>
      <c r="U4344" s="18">
        <v>0</v>
      </c>
    </row>
    <row r="4345" spans="2:21" x14ac:dyDescent="0.4">
      <c r="B4345" s="18" t="s">
        <v>5957</v>
      </c>
      <c r="C4345" s="18" t="s">
        <v>5910</v>
      </c>
      <c r="D4345" s="18" t="s">
        <v>12202</v>
      </c>
      <c r="E4345" s="19" t="s">
        <v>12584</v>
      </c>
      <c r="F4345" s="18" t="s">
        <v>5935</v>
      </c>
      <c r="G4345" s="18" t="s">
        <v>29</v>
      </c>
      <c r="H4345" s="18" t="s">
        <v>5936</v>
      </c>
      <c r="I4345" s="19" t="s">
        <v>12172</v>
      </c>
      <c r="J4345" s="18" t="s">
        <v>5843</v>
      </c>
      <c r="K4345" s="18" t="s">
        <v>13321</v>
      </c>
      <c r="L4345" s="18" t="s">
        <v>5901</v>
      </c>
      <c r="N4345" s="20">
        <v>45322</v>
      </c>
      <c r="O4345" s="18" t="s">
        <v>13322</v>
      </c>
      <c r="P4345" s="18" t="s">
        <v>13321</v>
      </c>
      <c r="Q4345" s="18" t="s">
        <v>12587</v>
      </c>
      <c r="R4345" s="18">
        <v>0.86</v>
      </c>
      <c r="T4345" s="18">
        <v>0</v>
      </c>
      <c r="U4345" s="18">
        <v>0</v>
      </c>
    </row>
    <row r="4346" spans="2:21" x14ac:dyDescent="0.4">
      <c r="B4346" s="18" t="s">
        <v>5957</v>
      </c>
      <c r="C4346" s="18" t="s">
        <v>5910</v>
      </c>
      <c r="D4346" s="18" t="s">
        <v>12202</v>
      </c>
      <c r="E4346" s="19" t="s">
        <v>12584</v>
      </c>
      <c r="F4346" s="18" t="s">
        <v>5935</v>
      </c>
      <c r="G4346" s="18" t="s">
        <v>29</v>
      </c>
      <c r="H4346" s="18" t="s">
        <v>5936</v>
      </c>
      <c r="I4346" s="19" t="s">
        <v>12172</v>
      </c>
      <c r="J4346" s="18" t="s">
        <v>5923</v>
      </c>
      <c r="K4346" s="18" t="s">
        <v>13323</v>
      </c>
      <c r="L4346" s="18" t="s">
        <v>5901</v>
      </c>
      <c r="N4346" s="20">
        <v>45322</v>
      </c>
      <c r="O4346" s="18" t="s">
        <v>13324</v>
      </c>
      <c r="P4346" s="18" t="s">
        <v>13323</v>
      </c>
      <c r="Q4346" s="18" t="s">
        <v>12587</v>
      </c>
      <c r="R4346" s="18">
        <v>0.86</v>
      </c>
      <c r="T4346" s="18">
        <v>0</v>
      </c>
      <c r="U4346" s="18">
        <v>0</v>
      </c>
    </row>
    <row r="4347" spans="2:21" x14ac:dyDescent="0.4">
      <c r="B4347" s="18" t="s">
        <v>5957</v>
      </c>
      <c r="C4347" s="18" t="s">
        <v>5910</v>
      </c>
      <c r="D4347" s="18" t="s">
        <v>12202</v>
      </c>
      <c r="E4347" s="19" t="s">
        <v>12594</v>
      </c>
      <c r="F4347" s="18" t="s">
        <v>5935</v>
      </c>
      <c r="G4347" s="18" t="s">
        <v>926</v>
      </c>
      <c r="H4347" s="18" t="s">
        <v>6145</v>
      </c>
      <c r="I4347" s="19" t="s">
        <v>6126</v>
      </c>
      <c r="J4347" s="18" t="s">
        <v>5899</v>
      </c>
      <c r="K4347" s="18" t="s">
        <v>13325</v>
      </c>
      <c r="L4347" s="18" t="s">
        <v>5901</v>
      </c>
      <c r="N4347" s="20">
        <v>45322</v>
      </c>
      <c r="O4347" s="18" t="s">
        <v>13326</v>
      </c>
      <c r="P4347" s="18" t="s">
        <v>13325</v>
      </c>
      <c r="Q4347" s="18" t="s">
        <v>12597</v>
      </c>
      <c r="R4347" s="18">
        <v>1.2</v>
      </c>
      <c r="T4347" s="18">
        <v>0</v>
      </c>
      <c r="U4347" s="18">
        <v>0</v>
      </c>
    </row>
    <row r="4348" spans="2:21" x14ac:dyDescent="0.4">
      <c r="B4348" s="18" t="s">
        <v>5957</v>
      </c>
      <c r="C4348" s="18" t="s">
        <v>5910</v>
      </c>
      <c r="D4348" s="18" t="s">
        <v>12202</v>
      </c>
      <c r="E4348" s="19" t="s">
        <v>12594</v>
      </c>
      <c r="F4348" s="18" t="s">
        <v>5935</v>
      </c>
      <c r="G4348" s="18" t="s">
        <v>926</v>
      </c>
      <c r="H4348" s="18" t="s">
        <v>6145</v>
      </c>
      <c r="I4348" s="19" t="s">
        <v>6126</v>
      </c>
      <c r="J4348" s="18" t="s">
        <v>5904</v>
      </c>
      <c r="K4348" s="18" t="s">
        <v>13327</v>
      </c>
      <c r="L4348" s="18" t="s">
        <v>5901</v>
      </c>
      <c r="N4348" s="20">
        <v>45322</v>
      </c>
      <c r="O4348" s="18" t="s">
        <v>13328</v>
      </c>
      <c r="P4348" s="18" t="s">
        <v>13327</v>
      </c>
      <c r="Q4348" s="18" t="s">
        <v>12597</v>
      </c>
      <c r="R4348" s="18">
        <v>1.2</v>
      </c>
      <c r="T4348" s="18">
        <v>0</v>
      </c>
      <c r="U4348" s="18">
        <v>0</v>
      </c>
    </row>
    <row r="4349" spans="2:21" x14ac:dyDescent="0.4">
      <c r="B4349" s="18" t="s">
        <v>5957</v>
      </c>
      <c r="C4349" s="18" t="s">
        <v>5910</v>
      </c>
      <c r="D4349" s="18" t="s">
        <v>12202</v>
      </c>
      <c r="E4349" s="19" t="s">
        <v>12594</v>
      </c>
      <c r="F4349" s="18" t="s">
        <v>5935</v>
      </c>
      <c r="G4349" s="18" t="s">
        <v>926</v>
      </c>
      <c r="H4349" s="18" t="s">
        <v>6145</v>
      </c>
      <c r="I4349" s="19" t="s">
        <v>6126</v>
      </c>
      <c r="J4349" s="18" t="s">
        <v>5843</v>
      </c>
      <c r="K4349" s="18" t="s">
        <v>13329</v>
      </c>
      <c r="L4349" s="18" t="s">
        <v>5901</v>
      </c>
      <c r="N4349" s="20">
        <v>45322</v>
      </c>
      <c r="O4349" s="18" t="s">
        <v>13330</v>
      </c>
      <c r="P4349" s="18" t="s">
        <v>13329</v>
      </c>
      <c r="Q4349" s="18" t="s">
        <v>12597</v>
      </c>
      <c r="R4349" s="18">
        <v>1.2</v>
      </c>
      <c r="T4349" s="18">
        <v>0</v>
      </c>
      <c r="U4349" s="18">
        <v>0</v>
      </c>
    </row>
    <row r="4350" spans="2:21" x14ac:dyDescent="0.4">
      <c r="B4350" s="18" t="s">
        <v>5957</v>
      </c>
      <c r="C4350" s="18" t="s">
        <v>5910</v>
      </c>
      <c r="D4350" s="18" t="s">
        <v>12202</v>
      </c>
      <c r="E4350" s="19" t="s">
        <v>12594</v>
      </c>
      <c r="F4350" s="18" t="s">
        <v>5935</v>
      </c>
      <c r="G4350" s="18" t="s">
        <v>926</v>
      </c>
      <c r="H4350" s="18" t="s">
        <v>6145</v>
      </c>
      <c r="I4350" s="19" t="s">
        <v>6126</v>
      </c>
      <c r="J4350" s="18" t="s">
        <v>5923</v>
      </c>
      <c r="K4350" s="18" t="s">
        <v>13331</v>
      </c>
      <c r="L4350" s="18" t="s">
        <v>5901</v>
      </c>
      <c r="N4350" s="20">
        <v>45322</v>
      </c>
      <c r="O4350" s="18" t="s">
        <v>13332</v>
      </c>
      <c r="P4350" s="18" t="s">
        <v>13331</v>
      </c>
      <c r="Q4350" s="18" t="s">
        <v>12597</v>
      </c>
      <c r="R4350" s="18">
        <v>1.2</v>
      </c>
      <c r="T4350" s="18">
        <v>0</v>
      </c>
      <c r="U4350" s="18">
        <v>0</v>
      </c>
    </row>
    <row r="4351" spans="2:21" x14ac:dyDescent="0.4">
      <c r="B4351" s="18" t="s">
        <v>5957</v>
      </c>
      <c r="C4351" s="18" t="s">
        <v>5910</v>
      </c>
      <c r="D4351" s="18" t="s">
        <v>12202</v>
      </c>
      <c r="E4351" s="19" t="s">
        <v>12604</v>
      </c>
      <c r="F4351" s="18" t="s">
        <v>5935</v>
      </c>
      <c r="G4351" s="18" t="s">
        <v>926</v>
      </c>
      <c r="H4351" s="18" t="s">
        <v>6145</v>
      </c>
      <c r="I4351" s="19" t="s">
        <v>6126</v>
      </c>
      <c r="J4351" s="18" t="s">
        <v>5899</v>
      </c>
      <c r="K4351" s="18" t="s">
        <v>13333</v>
      </c>
      <c r="L4351" s="18" t="s">
        <v>5901</v>
      </c>
      <c r="N4351" s="20">
        <v>45322</v>
      </c>
      <c r="O4351" s="18" t="s">
        <v>13334</v>
      </c>
      <c r="P4351" s="18" t="s">
        <v>13333</v>
      </c>
      <c r="Q4351" s="18" t="s">
        <v>12607</v>
      </c>
      <c r="R4351" s="18">
        <v>1.2</v>
      </c>
      <c r="T4351" s="18">
        <v>0</v>
      </c>
      <c r="U4351" s="18">
        <v>0</v>
      </c>
    </row>
    <row r="4352" spans="2:21" x14ac:dyDescent="0.4">
      <c r="B4352" s="18" t="s">
        <v>5957</v>
      </c>
      <c r="C4352" s="18" t="s">
        <v>5910</v>
      </c>
      <c r="D4352" s="18" t="s">
        <v>12202</v>
      </c>
      <c r="E4352" s="19" t="s">
        <v>12604</v>
      </c>
      <c r="F4352" s="18" t="s">
        <v>5935</v>
      </c>
      <c r="G4352" s="18" t="s">
        <v>926</v>
      </c>
      <c r="H4352" s="18" t="s">
        <v>6145</v>
      </c>
      <c r="I4352" s="19" t="s">
        <v>6126</v>
      </c>
      <c r="J4352" s="18" t="s">
        <v>5904</v>
      </c>
      <c r="K4352" s="18" t="s">
        <v>13335</v>
      </c>
      <c r="L4352" s="18" t="s">
        <v>5901</v>
      </c>
      <c r="N4352" s="20">
        <v>45322</v>
      </c>
      <c r="O4352" s="18" t="s">
        <v>13336</v>
      </c>
      <c r="P4352" s="18" t="s">
        <v>13335</v>
      </c>
      <c r="Q4352" s="18" t="s">
        <v>12607</v>
      </c>
      <c r="R4352" s="18">
        <v>1.2</v>
      </c>
      <c r="T4352" s="18">
        <v>0</v>
      </c>
      <c r="U4352" s="18">
        <v>0</v>
      </c>
    </row>
    <row r="4353" spans="2:21" x14ac:dyDescent="0.4">
      <c r="B4353" s="18" t="s">
        <v>5957</v>
      </c>
      <c r="C4353" s="18" t="s">
        <v>5910</v>
      </c>
      <c r="D4353" s="18" t="s">
        <v>12202</v>
      </c>
      <c r="E4353" s="19" t="s">
        <v>12604</v>
      </c>
      <c r="F4353" s="18" t="s">
        <v>5935</v>
      </c>
      <c r="G4353" s="18" t="s">
        <v>926</v>
      </c>
      <c r="H4353" s="18" t="s">
        <v>6145</v>
      </c>
      <c r="I4353" s="19" t="s">
        <v>6126</v>
      </c>
      <c r="J4353" s="18" t="s">
        <v>5843</v>
      </c>
      <c r="K4353" s="18" t="s">
        <v>13337</v>
      </c>
      <c r="L4353" s="18" t="s">
        <v>5901</v>
      </c>
      <c r="N4353" s="20">
        <v>45322</v>
      </c>
      <c r="O4353" s="18" t="s">
        <v>13338</v>
      </c>
      <c r="P4353" s="18" t="s">
        <v>13337</v>
      </c>
      <c r="Q4353" s="18" t="s">
        <v>12607</v>
      </c>
      <c r="R4353" s="18">
        <v>1.2</v>
      </c>
      <c r="T4353" s="18">
        <v>0</v>
      </c>
      <c r="U4353" s="18">
        <v>0</v>
      </c>
    </row>
    <row r="4354" spans="2:21" x14ac:dyDescent="0.4">
      <c r="B4354" s="18" t="s">
        <v>5957</v>
      </c>
      <c r="C4354" s="18" t="s">
        <v>5910</v>
      </c>
      <c r="D4354" s="18" t="s">
        <v>12202</v>
      </c>
      <c r="E4354" s="19" t="s">
        <v>12604</v>
      </c>
      <c r="F4354" s="18" t="s">
        <v>5935</v>
      </c>
      <c r="G4354" s="18" t="s">
        <v>926</v>
      </c>
      <c r="H4354" s="18" t="s">
        <v>6145</v>
      </c>
      <c r="I4354" s="19" t="s">
        <v>6126</v>
      </c>
      <c r="J4354" s="18" t="s">
        <v>5923</v>
      </c>
      <c r="K4354" s="18" t="s">
        <v>13339</v>
      </c>
      <c r="L4354" s="18" t="s">
        <v>5901</v>
      </c>
      <c r="N4354" s="20">
        <v>45322</v>
      </c>
      <c r="O4354" s="18" t="s">
        <v>13340</v>
      </c>
      <c r="P4354" s="18" t="s">
        <v>13339</v>
      </c>
      <c r="Q4354" s="18" t="s">
        <v>12607</v>
      </c>
      <c r="R4354" s="18">
        <v>1.2</v>
      </c>
      <c r="T4354" s="18">
        <v>0</v>
      </c>
      <c r="U4354" s="18">
        <v>0</v>
      </c>
    </row>
    <row r="4355" spans="2:21" x14ac:dyDescent="0.4">
      <c r="B4355" s="18" t="s">
        <v>5957</v>
      </c>
      <c r="C4355" s="18" t="s">
        <v>5910</v>
      </c>
      <c r="D4355" s="18" t="s">
        <v>6398</v>
      </c>
      <c r="E4355" s="19" t="s">
        <v>102</v>
      </c>
      <c r="F4355" s="18" t="s">
        <v>5935</v>
      </c>
      <c r="G4355" s="18" t="s">
        <v>926</v>
      </c>
      <c r="H4355" s="18" t="s">
        <v>6145</v>
      </c>
      <c r="I4355" s="19" t="s">
        <v>6126</v>
      </c>
      <c r="J4355" s="18" t="s">
        <v>5899</v>
      </c>
      <c r="K4355" s="18" t="s">
        <v>8749</v>
      </c>
      <c r="L4355" s="18" t="s">
        <v>5901</v>
      </c>
      <c r="N4355" s="20">
        <v>45322</v>
      </c>
      <c r="O4355" s="18" t="s">
        <v>8750</v>
      </c>
      <c r="P4355" s="18" t="s">
        <v>8749</v>
      </c>
      <c r="Q4355" s="18" t="s">
        <v>8730</v>
      </c>
      <c r="R4355" s="18">
        <v>1.2</v>
      </c>
      <c r="T4355" s="18">
        <v>0</v>
      </c>
      <c r="U4355" s="18">
        <v>0</v>
      </c>
    </row>
    <row r="4356" spans="2:21" x14ac:dyDescent="0.4">
      <c r="B4356" s="18" t="s">
        <v>5957</v>
      </c>
      <c r="C4356" s="18" t="s">
        <v>5910</v>
      </c>
      <c r="D4356" s="18" t="s">
        <v>6398</v>
      </c>
      <c r="E4356" s="19" t="s">
        <v>102</v>
      </c>
      <c r="F4356" s="18" t="s">
        <v>5935</v>
      </c>
      <c r="G4356" s="18" t="s">
        <v>926</v>
      </c>
      <c r="H4356" s="18" t="s">
        <v>6145</v>
      </c>
      <c r="I4356" s="19" t="s">
        <v>6126</v>
      </c>
      <c r="J4356" s="18" t="s">
        <v>5904</v>
      </c>
      <c r="K4356" s="18" t="s">
        <v>8751</v>
      </c>
      <c r="L4356" s="18" t="s">
        <v>5901</v>
      </c>
      <c r="N4356" s="20">
        <v>45322</v>
      </c>
      <c r="O4356" s="18" t="s">
        <v>8752</v>
      </c>
      <c r="P4356" s="18" t="s">
        <v>8751</v>
      </c>
      <c r="Q4356" s="18" t="s">
        <v>8730</v>
      </c>
      <c r="R4356" s="18">
        <v>1.2</v>
      </c>
      <c r="T4356" s="18">
        <v>0</v>
      </c>
      <c r="U4356" s="18">
        <v>0</v>
      </c>
    </row>
    <row r="4357" spans="2:21" x14ac:dyDescent="0.4">
      <c r="B4357" s="18" t="s">
        <v>5957</v>
      </c>
      <c r="C4357" s="18" t="s">
        <v>5910</v>
      </c>
      <c r="D4357" s="18" t="s">
        <v>6398</v>
      </c>
      <c r="E4357" s="19" t="s">
        <v>102</v>
      </c>
      <c r="F4357" s="18" t="s">
        <v>5935</v>
      </c>
      <c r="G4357" s="18" t="s">
        <v>926</v>
      </c>
      <c r="H4357" s="18" t="s">
        <v>6145</v>
      </c>
      <c r="I4357" s="19" t="s">
        <v>6126</v>
      </c>
      <c r="J4357" s="18" t="s">
        <v>5843</v>
      </c>
      <c r="K4357" s="18" t="s">
        <v>8753</v>
      </c>
      <c r="L4357" s="18" t="s">
        <v>5901</v>
      </c>
      <c r="N4357" s="20">
        <v>45322</v>
      </c>
      <c r="O4357" s="18" t="s">
        <v>8754</v>
      </c>
      <c r="P4357" s="18" t="s">
        <v>8753</v>
      </c>
      <c r="Q4357" s="18" t="s">
        <v>8730</v>
      </c>
      <c r="R4357" s="18">
        <v>1.2</v>
      </c>
      <c r="T4357" s="18">
        <v>0</v>
      </c>
      <c r="U4357" s="18">
        <v>0</v>
      </c>
    </row>
    <row r="4358" spans="2:21" x14ac:dyDescent="0.4">
      <c r="B4358" s="18" t="s">
        <v>5957</v>
      </c>
      <c r="C4358" s="18" t="s">
        <v>5910</v>
      </c>
      <c r="D4358" s="18" t="s">
        <v>6398</v>
      </c>
      <c r="E4358" s="19" t="s">
        <v>102</v>
      </c>
      <c r="F4358" s="18" t="s">
        <v>5935</v>
      </c>
      <c r="G4358" s="18" t="s">
        <v>926</v>
      </c>
      <c r="H4358" s="18" t="s">
        <v>6145</v>
      </c>
      <c r="I4358" s="19" t="s">
        <v>6126</v>
      </c>
      <c r="J4358" s="18" t="s">
        <v>5923</v>
      </c>
      <c r="K4358" s="18" t="s">
        <v>8755</v>
      </c>
      <c r="L4358" s="18" t="s">
        <v>5901</v>
      </c>
      <c r="N4358" s="20">
        <v>45322</v>
      </c>
      <c r="O4358" s="18" t="s">
        <v>8756</v>
      </c>
      <c r="P4358" s="18" t="s">
        <v>8755</v>
      </c>
      <c r="Q4358" s="18" t="s">
        <v>8730</v>
      </c>
      <c r="R4358" s="18">
        <v>1.2</v>
      </c>
      <c r="T4358" s="18">
        <v>0</v>
      </c>
      <c r="U4358" s="18">
        <v>0</v>
      </c>
    </row>
    <row r="4359" spans="2:21" x14ac:dyDescent="0.4">
      <c r="B4359" s="18" t="s">
        <v>5957</v>
      </c>
      <c r="C4359" s="18" t="s">
        <v>5910</v>
      </c>
      <c r="D4359" s="18" t="s">
        <v>6398</v>
      </c>
      <c r="E4359" s="19" t="s">
        <v>102</v>
      </c>
      <c r="F4359" s="18" t="s">
        <v>5935</v>
      </c>
      <c r="G4359" s="18" t="s">
        <v>703</v>
      </c>
      <c r="H4359" s="18" t="s">
        <v>6466</v>
      </c>
      <c r="I4359" s="19" t="s">
        <v>6474</v>
      </c>
      <c r="J4359" s="18" t="s">
        <v>5899</v>
      </c>
      <c r="K4359" s="18" t="s">
        <v>8757</v>
      </c>
      <c r="L4359" s="18" t="s">
        <v>5901</v>
      </c>
      <c r="N4359" s="20">
        <v>45322</v>
      </c>
      <c r="O4359" s="18" t="s">
        <v>8758</v>
      </c>
      <c r="P4359" s="18" t="s">
        <v>8757</v>
      </c>
      <c r="Q4359" s="18" t="s">
        <v>8730</v>
      </c>
      <c r="R4359" s="18">
        <v>1.8</v>
      </c>
      <c r="T4359" s="18">
        <v>0</v>
      </c>
      <c r="U4359" s="18">
        <v>0</v>
      </c>
    </row>
    <row r="4360" spans="2:21" x14ac:dyDescent="0.4">
      <c r="B4360" s="18" t="s">
        <v>5957</v>
      </c>
      <c r="C4360" s="18" t="s">
        <v>5910</v>
      </c>
      <c r="D4360" s="18" t="s">
        <v>6398</v>
      </c>
      <c r="E4360" s="19" t="s">
        <v>102</v>
      </c>
      <c r="F4360" s="18" t="s">
        <v>5935</v>
      </c>
      <c r="G4360" s="18" t="s">
        <v>703</v>
      </c>
      <c r="H4360" s="18" t="s">
        <v>6466</v>
      </c>
      <c r="I4360" s="19" t="s">
        <v>6474</v>
      </c>
      <c r="J4360" s="18" t="s">
        <v>5904</v>
      </c>
      <c r="K4360" s="18" t="s">
        <v>8759</v>
      </c>
      <c r="L4360" s="18" t="s">
        <v>5901</v>
      </c>
      <c r="N4360" s="20">
        <v>45322</v>
      </c>
      <c r="O4360" s="18" t="s">
        <v>8760</v>
      </c>
      <c r="P4360" s="18" t="s">
        <v>8759</v>
      </c>
      <c r="Q4360" s="18" t="s">
        <v>8730</v>
      </c>
      <c r="R4360" s="18">
        <v>1.8</v>
      </c>
      <c r="T4360" s="18">
        <v>0</v>
      </c>
      <c r="U4360" s="18">
        <v>0</v>
      </c>
    </row>
    <row r="4361" spans="2:21" x14ac:dyDescent="0.4">
      <c r="B4361" s="18" t="s">
        <v>5957</v>
      </c>
      <c r="C4361" s="18" t="s">
        <v>5910</v>
      </c>
      <c r="D4361" s="18" t="s">
        <v>6398</v>
      </c>
      <c r="E4361" s="19" t="s">
        <v>102</v>
      </c>
      <c r="F4361" s="18" t="s">
        <v>5935</v>
      </c>
      <c r="G4361" s="18" t="s">
        <v>703</v>
      </c>
      <c r="H4361" s="18" t="s">
        <v>6466</v>
      </c>
      <c r="I4361" s="19" t="s">
        <v>6474</v>
      </c>
      <c r="J4361" s="18" t="s">
        <v>5843</v>
      </c>
      <c r="K4361" s="18" t="s">
        <v>8761</v>
      </c>
      <c r="L4361" s="18" t="s">
        <v>5901</v>
      </c>
      <c r="N4361" s="20">
        <v>45322</v>
      </c>
      <c r="O4361" s="18" t="s">
        <v>8762</v>
      </c>
      <c r="P4361" s="18" t="s">
        <v>8761</v>
      </c>
      <c r="Q4361" s="18" t="s">
        <v>8730</v>
      </c>
      <c r="R4361" s="18">
        <v>1.8</v>
      </c>
      <c r="T4361" s="18">
        <v>0</v>
      </c>
      <c r="U4361" s="18">
        <v>0</v>
      </c>
    </row>
    <row r="4362" spans="2:21" x14ac:dyDescent="0.4">
      <c r="B4362" s="18" t="s">
        <v>5957</v>
      </c>
      <c r="C4362" s="18" t="s">
        <v>5910</v>
      </c>
      <c r="D4362" s="18" t="s">
        <v>6398</v>
      </c>
      <c r="E4362" s="19" t="s">
        <v>102</v>
      </c>
      <c r="F4362" s="18" t="s">
        <v>5935</v>
      </c>
      <c r="G4362" s="18" t="s">
        <v>39</v>
      </c>
      <c r="H4362" s="18" t="s">
        <v>6318</v>
      </c>
      <c r="I4362" s="19" t="s">
        <v>6416</v>
      </c>
      <c r="J4362" s="18" t="s">
        <v>5899</v>
      </c>
      <c r="K4362" s="18" t="s">
        <v>8763</v>
      </c>
      <c r="L4362" s="18" t="s">
        <v>5901</v>
      </c>
      <c r="N4362" s="20">
        <v>45322</v>
      </c>
      <c r="O4362" s="18" t="s">
        <v>8764</v>
      </c>
      <c r="P4362" s="18" t="s">
        <v>8763</v>
      </c>
      <c r="Q4362" s="18" t="s">
        <v>8730</v>
      </c>
      <c r="R4362" s="18">
        <v>2.9</v>
      </c>
      <c r="T4362" s="18">
        <v>0</v>
      </c>
      <c r="U4362" s="18">
        <v>0</v>
      </c>
    </row>
    <row r="4363" spans="2:21" x14ac:dyDescent="0.4">
      <c r="B4363" s="18" t="s">
        <v>5957</v>
      </c>
      <c r="C4363" s="18" t="s">
        <v>5910</v>
      </c>
      <c r="D4363" s="18" t="s">
        <v>6398</v>
      </c>
      <c r="E4363" s="19" t="s">
        <v>102</v>
      </c>
      <c r="F4363" s="18" t="s">
        <v>5935</v>
      </c>
      <c r="G4363" s="18" t="s">
        <v>39</v>
      </c>
      <c r="H4363" s="18" t="s">
        <v>6318</v>
      </c>
      <c r="I4363" s="19" t="s">
        <v>6416</v>
      </c>
      <c r="J4363" s="18" t="s">
        <v>5904</v>
      </c>
      <c r="K4363" s="18" t="s">
        <v>8765</v>
      </c>
      <c r="L4363" s="18" t="s">
        <v>5901</v>
      </c>
      <c r="N4363" s="20">
        <v>45322</v>
      </c>
      <c r="O4363" s="18" t="s">
        <v>8766</v>
      </c>
      <c r="P4363" s="18" t="s">
        <v>8765</v>
      </c>
      <c r="Q4363" s="18" t="s">
        <v>8730</v>
      </c>
      <c r="R4363" s="18">
        <v>2.9</v>
      </c>
      <c r="T4363" s="18">
        <v>0</v>
      </c>
      <c r="U4363" s="18">
        <v>0</v>
      </c>
    </row>
    <row r="4364" spans="2:21" x14ac:dyDescent="0.4">
      <c r="B4364" s="18" t="s">
        <v>5957</v>
      </c>
      <c r="C4364" s="18" t="s">
        <v>5910</v>
      </c>
      <c r="D4364" s="18" t="s">
        <v>6398</v>
      </c>
      <c r="E4364" s="19" t="s">
        <v>102</v>
      </c>
      <c r="F4364" s="18" t="s">
        <v>5935</v>
      </c>
      <c r="G4364" s="18" t="s">
        <v>39</v>
      </c>
      <c r="H4364" s="18" t="s">
        <v>6318</v>
      </c>
      <c r="I4364" s="19" t="s">
        <v>6416</v>
      </c>
      <c r="J4364" s="18" t="s">
        <v>5843</v>
      </c>
      <c r="K4364" s="18" t="s">
        <v>8767</v>
      </c>
      <c r="L4364" s="18" t="s">
        <v>5901</v>
      </c>
      <c r="N4364" s="20">
        <v>45322</v>
      </c>
      <c r="O4364" s="18" t="s">
        <v>8768</v>
      </c>
      <c r="P4364" s="18" t="s">
        <v>8767</v>
      </c>
      <c r="Q4364" s="18" t="s">
        <v>8730</v>
      </c>
      <c r="R4364" s="18">
        <v>2.9</v>
      </c>
      <c r="T4364" s="18">
        <v>0</v>
      </c>
      <c r="U4364" s="18">
        <v>0</v>
      </c>
    </row>
    <row r="4365" spans="2:21" x14ac:dyDescent="0.4">
      <c r="B4365" s="28" t="s">
        <v>5957</v>
      </c>
      <c r="C4365" s="28" t="s">
        <v>5910</v>
      </c>
      <c r="D4365" s="28" t="s">
        <v>6398</v>
      </c>
      <c r="E4365" s="29" t="s">
        <v>119</v>
      </c>
      <c r="F4365" s="28" t="s">
        <v>5935</v>
      </c>
      <c r="G4365" s="28" t="s">
        <v>926</v>
      </c>
      <c r="H4365" s="28" t="s">
        <v>6145</v>
      </c>
      <c r="I4365" s="29" t="s">
        <v>6126</v>
      </c>
      <c r="J4365" s="28" t="s">
        <v>5899</v>
      </c>
      <c r="K4365" s="28" t="s">
        <v>6487</v>
      </c>
      <c r="L4365" s="28" t="s">
        <v>5901</v>
      </c>
      <c r="M4365" s="29"/>
      <c r="N4365" s="30">
        <v>45322</v>
      </c>
      <c r="O4365" s="28" t="s">
        <v>6488</v>
      </c>
      <c r="P4365" s="18" t="s">
        <v>6487</v>
      </c>
      <c r="Q4365" s="18" t="s">
        <v>6459</v>
      </c>
      <c r="R4365" s="18">
        <v>1.2</v>
      </c>
      <c r="T4365" s="18">
        <v>0</v>
      </c>
      <c r="U4365" s="18">
        <v>0</v>
      </c>
    </row>
    <row r="4366" spans="2:21" x14ac:dyDescent="0.4">
      <c r="B4366" s="28" t="s">
        <v>5957</v>
      </c>
      <c r="C4366" s="28" t="s">
        <v>5910</v>
      </c>
      <c r="D4366" s="28" t="s">
        <v>6398</v>
      </c>
      <c r="E4366" s="29" t="s">
        <v>119</v>
      </c>
      <c r="F4366" s="28" t="s">
        <v>5935</v>
      </c>
      <c r="G4366" s="28" t="s">
        <v>926</v>
      </c>
      <c r="H4366" s="28" t="s">
        <v>6145</v>
      </c>
      <c r="I4366" s="29" t="s">
        <v>6126</v>
      </c>
      <c r="J4366" s="28" t="s">
        <v>5904</v>
      </c>
      <c r="K4366" s="28" t="s">
        <v>6489</v>
      </c>
      <c r="L4366" s="28" t="s">
        <v>5901</v>
      </c>
      <c r="M4366" s="29"/>
      <c r="N4366" s="30">
        <v>45322</v>
      </c>
      <c r="O4366" s="28" t="s">
        <v>6490</v>
      </c>
      <c r="P4366" s="18" t="s">
        <v>6489</v>
      </c>
      <c r="Q4366" s="18" t="s">
        <v>6459</v>
      </c>
      <c r="R4366" s="18">
        <v>1.2</v>
      </c>
      <c r="T4366" s="18">
        <v>0</v>
      </c>
      <c r="U4366" s="18">
        <v>0</v>
      </c>
    </row>
    <row r="4367" spans="2:21" x14ac:dyDescent="0.4">
      <c r="B4367" s="28" t="s">
        <v>5957</v>
      </c>
      <c r="C4367" s="28" t="s">
        <v>5910</v>
      </c>
      <c r="D4367" s="28" t="s">
        <v>6398</v>
      </c>
      <c r="E4367" s="29" t="s">
        <v>119</v>
      </c>
      <c r="F4367" s="28" t="s">
        <v>5935</v>
      </c>
      <c r="G4367" s="28" t="s">
        <v>926</v>
      </c>
      <c r="H4367" s="28" t="s">
        <v>6145</v>
      </c>
      <c r="I4367" s="29" t="s">
        <v>6126</v>
      </c>
      <c r="J4367" s="28" t="s">
        <v>5843</v>
      </c>
      <c r="K4367" s="28" t="s">
        <v>6491</v>
      </c>
      <c r="L4367" s="28" t="s">
        <v>5901</v>
      </c>
      <c r="M4367" s="29"/>
      <c r="N4367" s="30">
        <v>45322</v>
      </c>
      <c r="O4367" s="28" t="s">
        <v>6492</v>
      </c>
      <c r="P4367" s="18" t="s">
        <v>6491</v>
      </c>
      <c r="Q4367" s="18" t="s">
        <v>6459</v>
      </c>
      <c r="R4367" s="18">
        <v>1.2</v>
      </c>
      <c r="T4367" s="18">
        <v>0</v>
      </c>
      <c r="U4367" s="18">
        <v>0</v>
      </c>
    </row>
    <row r="4368" spans="2:21" x14ac:dyDescent="0.4">
      <c r="B4368" s="28" t="s">
        <v>5957</v>
      </c>
      <c r="C4368" s="28" t="s">
        <v>5910</v>
      </c>
      <c r="D4368" s="28" t="s">
        <v>6398</v>
      </c>
      <c r="E4368" s="29" t="s">
        <v>119</v>
      </c>
      <c r="F4368" s="28" t="s">
        <v>5935</v>
      </c>
      <c r="G4368" s="28" t="s">
        <v>926</v>
      </c>
      <c r="H4368" s="28" t="s">
        <v>6145</v>
      </c>
      <c r="I4368" s="29" t="s">
        <v>6126</v>
      </c>
      <c r="J4368" s="28" t="s">
        <v>5923</v>
      </c>
      <c r="K4368" s="28" t="s">
        <v>6493</v>
      </c>
      <c r="L4368" s="28" t="s">
        <v>5901</v>
      </c>
      <c r="M4368" s="29"/>
      <c r="N4368" s="30">
        <v>45322</v>
      </c>
      <c r="O4368" s="28" t="s">
        <v>6494</v>
      </c>
      <c r="P4368" s="18" t="s">
        <v>6493</v>
      </c>
      <c r="Q4368" s="18" t="s">
        <v>6459</v>
      </c>
      <c r="R4368" s="18">
        <v>1.2</v>
      </c>
      <c r="T4368" s="18">
        <v>0</v>
      </c>
      <c r="U4368" s="18">
        <v>0</v>
      </c>
    </row>
    <row r="4369" spans="2:21" x14ac:dyDescent="0.4">
      <c r="B4369" s="28" t="s">
        <v>5957</v>
      </c>
      <c r="C4369" s="28" t="s">
        <v>5910</v>
      </c>
      <c r="D4369" s="28" t="s">
        <v>6398</v>
      </c>
      <c r="E4369" s="29" t="s">
        <v>119</v>
      </c>
      <c r="F4369" s="28" t="s">
        <v>5935</v>
      </c>
      <c r="G4369" s="28" t="s">
        <v>703</v>
      </c>
      <c r="H4369" s="28" t="s">
        <v>6466</v>
      </c>
      <c r="I4369" s="29" t="s">
        <v>6467</v>
      </c>
      <c r="J4369" s="28" t="s">
        <v>5899</v>
      </c>
      <c r="K4369" s="28" t="s">
        <v>6495</v>
      </c>
      <c r="L4369" s="28" t="s">
        <v>5901</v>
      </c>
      <c r="M4369" s="29"/>
      <c r="N4369" s="30">
        <v>45322</v>
      </c>
      <c r="O4369" s="28" t="s">
        <v>6496</v>
      </c>
      <c r="P4369" s="18" t="s">
        <v>6495</v>
      </c>
      <c r="Q4369" s="18" t="s">
        <v>6459</v>
      </c>
      <c r="R4369" s="18">
        <v>1.7</v>
      </c>
      <c r="T4369" s="18">
        <v>0</v>
      </c>
      <c r="U4369" s="18">
        <v>0</v>
      </c>
    </row>
    <row r="4370" spans="2:21" x14ac:dyDescent="0.4">
      <c r="B4370" s="28" t="s">
        <v>5957</v>
      </c>
      <c r="C4370" s="28" t="s">
        <v>5910</v>
      </c>
      <c r="D4370" s="28" t="s">
        <v>6398</v>
      </c>
      <c r="E4370" s="29" t="s">
        <v>119</v>
      </c>
      <c r="F4370" s="28" t="s">
        <v>5935</v>
      </c>
      <c r="G4370" s="28" t="s">
        <v>703</v>
      </c>
      <c r="H4370" s="28" t="s">
        <v>6466</v>
      </c>
      <c r="I4370" s="29" t="s">
        <v>6467</v>
      </c>
      <c r="J4370" s="28" t="s">
        <v>5904</v>
      </c>
      <c r="K4370" s="28" t="s">
        <v>6497</v>
      </c>
      <c r="L4370" s="28" t="s">
        <v>5901</v>
      </c>
      <c r="M4370" s="29"/>
      <c r="N4370" s="30">
        <v>45322</v>
      </c>
      <c r="O4370" s="28" t="s">
        <v>6498</v>
      </c>
      <c r="P4370" s="18" t="s">
        <v>6497</v>
      </c>
      <c r="Q4370" s="18" t="s">
        <v>6459</v>
      </c>
      <c r="R4370" s="18">
        <v>1.7</v>
      </c>
      <c r="T4370" s="18">
        <v>0</v>
      </c>
      <c r="U4370" s="18">
        <v>0</v>
      </c>
    </row>
    <row r="4371" spans="2:21" x14ac:dyDescent="0.4">
      <c r="B4371" s="28" t="s">
        <v>5957</v>
      </c>
      <c r="C4371" s="28" t="s">
        <v>5910</v>
      </c>
      <c r="D4371" s="28" t="s">
        <v>6398</v>
      </c>
      <c r="E4371" s="29" t="s">
        <v>119</v>
      </c>
      <c r="F4371" s="28" t="s">
        <v>5935</v>
      </c>
      <c r="G4371" s="28" t="s">
        <v>703</v>
      </c>
      <c r="H4371" s="28" t="s">
        <v>6466</v>
      </c>
      <c r="I4371" s="29" t="s">
        <v>6467</v>
      </c>
      <c r="J4371" s="28" t="s">
        <v>5843</v>
      </c>
      <c r="K4371" s="28" t="s">
        <v>6499</v>
      </c>
      <c r="L4371" s="28" t="s">
        <v>5901</v>
      </c>
      <c r="M4371" s="29"/>
      <c r="N4371" s="30">
        <v>45322</v>
      </c>
      <c r="O4371" s="28" t="s">
        <v>6500</v>
      </c>
      <c r="P4371" s="18" t="s">
        <v>6499</v>
      </c>
      <c r="Q4371" s="18" t="s">
        <v>6459</v>
      </c>
      <c r="R4371" s="18">
        <v>1.7</v>
      </c>
      <c r="T4371" s="18">
        <v>0</v>
      </c>
      <c r="U4371" s="18">
        <v>0</v>
      </c>
    </row>
    <row r="4372" spans="2:21" x14ac:dyDescent="0.4">
      <c r="B4372" s="28" t="s">
        <v>5957</v>
      </c>
      <c r="C4372" s="28" t="s">
        <v>5910</v>
      </c>
      <c r="D4372" s="28" t="s">
        <v>6398</v>
      </c>
      <c r="E4372" s="29" t="s">
        <v>119</v>
      </c>
      <c r="F4372" s="28" t="s">
        <v>5935</v>
      </c>
      <c r="G4372" s="28" t="s">
        <v>275</v>
      </c>
      <c r="H4372" s="28" t="s">
        <v>6302</v>
      </c>
      <c r="I4372" s="29" t="s">
        <v>6474</v>
      </c>
      <c r="J4372" s="28" t="s">
        <v>5899</v>
      </c>
      <c r="K4372" s="28" t="s">
        <v>6501</v>
      </c>
      <c r="L4372" s="28" t="s">
        <v>5901</v>
      </c>
      <c r="M4372" s="29"/>
      <c r="N4372" s="30">
        <v>45322</v>
      </c>
      <c r="O4372" s="28" t="s">
        <v>6502</v>
      </c>
      <c r="P4372" s="18" t="s">
        <v>6501</v>
      </c>
      <c r="Q4372" s="18" t="s">
        <v>6459</v>
      </c>
      <c r="R4372" s="18">
        <v>1.8</v>
      </c>
      <c r="T4372" s="18">
        <v>0</v>
      </c>
      <c r="U4372" s="18">
        <v>0</v>
      </c>
    </row>
    <row r="4373" spans="2:21" x14ac:dyDescent="0.4">
      <c r="B4373" s="28" t="s">
        <v>5957</v>
      </c>
      <c r="C4373" s="28" t="s">
        <v>5910</v>
      </c>
      <c r="D4373" s="28" t="s">
        <v>6398</v>
      </c>
      <c r="E4373" s="29" t="s">
        <v>119</v>
      </c>
      <c r="F4373" s="28" t="s">
        <v>5935</v>
      </c>
      <c r="G4373" s="28" t="s">
        <v>275</v>
      </c>
      <c r="H4373" s="28" t="s">
        <v>6302</v>
      </c>
      <c r="I4373" s="29" t="s">
        <v>6474</v>
      </c>
      <c r="J4373" s="28" t="s">
        <v>5904</v>
      </c>
      <c r="K4373" s="28" t="s">
        <v>6503</v>
      </c>
      <c r="L4373" s="28" t="s">
        <v>5901</v>
      </c>
      <c r="M4373" s="29"/>
      <c r="N4373" s="30">
        <v>45322</v>
      </c>
      <c r="O4373" s="28" t="s">
        <v>6504</v>
      </c>
      <c r="P4373" s="18" t="s">
        <v>6503</v>
      </c>
      <c r="Q4373" s="18" t="s">
        <v>6459</v>
      </c>
      <c r="R4373" s="18">
        <v>1.8</v>
      </c>
      <c r="T4373" s="18">
        <v>0</v>
      </c>
      <c r="U4373" s="18">
        <v>0</v>
      </c>
    </row>
    <row r="4374" spans="2:21" x14ac:dyDescent="0.4">
      <c r="B4374" s="28" t="s">
        <v>5957</v>
      </c>
      <c r="C4374" s="28" t="s">
        <v>5910</v>
      </c>
      <c r="D4374" s="28" t="s">
        <v>6398</v>
      </c>
      <c r="E4374" s="29" t="s">
        <v>119</v>
      </c>
      <c r="F4374" s="28" t="s">
        <v>5935</v>
      </c>
      <c r="G4374" s="28" t="s">
        <v>275</v>
      </c>
      <c r="H4374" s="28" t="s">
        <v>6302</v>
      </c>
      <c r="I4374" s="29" t="s">
        <v>6474</v>
      </c>
      <c r="J4374" s="28" t="s">
        <v>5843</v>
      </c>
      <c r="K4374" s="28" t="s">
        <v>6505</v>
      </c>
      <c r="L4374" s="28" t="s">
        <v>5901</v>
      </c>
      <c r="M4374" s="29"/>
      <c r="N4374" s="30">
        <v>45322</v>
      </c>
      <c r="O4374" s="28" t="s">
        <v>6506</v>
      </c>
      <c r="P4374" s="18" t="s">
        <v>6505</v>
      </c>
      <c r="Q4374" s="18" t="s">
        <v>6459</v>
      </c>
      <c r="R4374" s="18">
        <v>1.8</v>
      </c>
      <c r="T4374" s="18">
        <v>0</v>
      </c>
      <c r="U4374" s="18">
        <v>0</v>
      </c>
    </row>
    <row r="4375" spans="2:21" x14ac:dyDescent="0.4">
      <c r="B4375" s="28" t="s">
        <v>5957</v>
      </c>
      <c r="C4375" s="28" t="s">
        <v>5910</v>
      </c>
      <c r="D4375" s="28" t="s">
        <v>6398</v>
      </c>
      <c r="E4375" s="29" t="s">
        <v>119</v>
      </c>
      <c r="F4375" s="28" t="s">
        <v>5935</v>
      </c>
      <c r="G4375" s="28" t="s">
        <v>39</v>
      </c>
      <c r="H4375" s="28" t="s">
        <v>6318</v>
      </c>
      <c r="I4375" s="29" t="s">
        <v>6416</v>
      </c>
      <c r="J4375" s="28" t="s">
        <v>5899</v>
      </c>
      <c r="K4375" s="28" t="s">
        <v>6507</v>
      </c>
      <c r="L4375" s="28" t="s">
        <v>5901</v>
      </c>
      <c r="M4375" s="29"/>
      <c r="N4375" s="30">
        <v>45322</v>
      </c>
      <c r="O4375" s="28" t="s">
        <v>6508</v>
      </c>
      <c r="P4375" s="18" t="s">
        <v>6507</v>
      </c>
      <c r="Q4375" s="18" t="s">
        <v>6459</v>
      </c>
      <c r="R4375" s="18">
        <v>2.9</v>
      </c>
      <c r="T4375" s="18">
        <v>0</v>
      </c>
      <c r="U4375" s="18">
        <v>0</v>
      </c>
    </row>
    <row r="4376" spans="2:21" x14ac:dyDescent="0.4">
      <c r="B4376" s="28" t="s">
        <v>5957</v>
      </c>
      <c r="C4376" s="28" t="s">
        <v>5910</v>
      </c>
      <c r="D4376" s="28" t="s">
        <v>6398</v>
      </c>
      <c r="E4376" s="29" t="s">
        <v>119</v>
      </c>
      <c r="F4376" s="28" t="s">
        <v>5935</v>
      </c>
      <c r="G4376" s="28" t="s">
        <v>39</v>
      </c>
      <c r="H4376" s="28" t="s">
        <v>6318</v>
      </c>
      <c r="I4376" s="29" t="s">
        <v>6416</v>
      </c>
      <c r="J4376" s="28" t="s">
        <v>5904</v>
      </c>
      <c r="K4376" s="28" t="s">
        <v>6509</v>
      </c>
      <c r="L4376" s="28" t="s">
        <v>5901</v>
      </c>
      <c r="M4376" s="29"/>
      <c r="N4376" s="30">
        <v>45322</v>
      </c>
      <c r="O4376" s="28" t="s">
        <v>6510</v>
      </c>
      <c r="P4376" s="18" t="s">
        <v>6509</v>
      </c>
      <c r="Q4376" s="18" t="s">
        <v>6459</v>
      </c>
      <c r="R4376" s="18">
        <v>2.9</v>
      </c>
      <c r="T4376" s="18">
        <v>0</v>
      </c>
      <c r="U4376" s="18">
        <v>0</v>
      </c>
    </row>
    <row r="4377" spans="2:21" x14ac:dyDescent="0.4">
      <c r="B4377" s="28" t="s">
        <v>5957</v>
      </c>
      <c r="C4377" s="28" t="s">
        <v>5910</v>
      </c>
      <c r="D4377" s="28" t="s">
        <v>6398</v>
      </c>
      <c r="E4377" s="29" t="s">
        <v>119</v>
      </c>
      <c r="F4377" s="28" t="s">
        <v>5935</v>
      </c>
      <c r="G4377" s="28" t="s">
        <v>39</v>
      </c>
      <c r="H4377" s="28" t="s">
        <v>6318</v>
      </c>
      <c r="I4377" s="29" t="s">
        <v>6416</v>
      </c>
      <c r="J4377" s="28" t="s">
        <v>5843</v>
      </c>
      <c r="K4377" s="28" t="s">
        <v>6511</v>
      </c>
      <c r="L4377" s="28" t="s">
        <v>5901</v>
      </c>
      <c r="M4377" s="29"/>
      <c r="N4377" s="30">
        <v>45322</v>
      </c>
      <c r="O4377" s="28" t="s">
        <v>6512</v>
      </c>
      <c r="P4377" s="18" t="s">
        <v>6511</v>
      </c>
      <c r="Q4377" s="18" t="s">
        <v>6459</v>
      </c>
      <c r="R4377" s="18">
        <v>2.9</v>
      </c>
      <c r="T4377" s="18">
        <v>0</v>
      </c>
      <c r="U4377" s="18">
        <v>0</v>
      </c>
    </row>
    <row r="4378" spans="2:21" x14ac:dyDescent="0.4">
      <c r="B4378" s="28" t="s">
        <v>5957</v>
      </c>
      <c r="C4378" s="28" t="s">
        <v>5910</v>
      </c>
      <c r="D4378" s="28" t="s">
        <v>6398</v>
      </c>
      <c r="E4378" s="29" t="s">
        <v>123</v>
      </c>
      <c r="F4378" s="28" t="s">
        <v>6047</v>
      </c>
      <c r="G4378" s="28" t="s">
        <v>926</v>
      </c>
      <c r="H4378" s="28" t="s">
        <v>6145</v>
      </c>
      <c r="I4378" s="29" t="s">
        <v>6558</v>
      </c>
      <c r="J4378" s="28" t="s">
        <v>5899</v>
      </c>
      <c r="K4378" s="28" t="s">
        <v>6685</v>
      </c>
      <c r="L4378" s="28" t="s">
        <v>5901</v>
      </c>
      <c r="M4378" s="29"/>
      <c r="N4378" s="30">
        <v>45322</v>
      </c>
      <c r="O4378" s="28" t="s">
        <v>6686</v>
      </c>
      <c r="P4378" s="18" t="s">
        <v>6685</v>
      </c>
      <c r="Q4378" s="18" t="s">
        <v>6687</v>
      </c>
      <c r="R4378" s="18">
        <v>1.4</v>
      </c>
      <c r="T4378" s="18">
        <v>0</v>
      </c>
      <c r="U4378" s="18">
        <v>0</v>
      </c>
    </row>
    <row r="4379" spans="2:21" x14ac:dyDescent="0.4">
      <c r="B4379" s="28" t="s">
        <v>5957</v>
      </c>
      <c r="C4379" s="28" t="s">
        <v>5910</v>
      </c>
      <c r="D4379" s="28" t="s">
        <v>6398</v>
      </c>
      <c r="E4379" s="29" t="s">
        <v>123</v>
      </c>
      <c r="F4379" s="28" t="s">
        <v>6047</v>
      </c>
      <c r="G4379" s="28" t="s">
        <v>926</v>
      </c>
      <c r="H4379" s="28" t="s">
        <v>6145</v>
      </c>
      <c r="I4379" s="29" t="s">
        <v>6558</v>
      </c>
      <c r="J4379" s="28" t="s">
        <v>5904</v>
      </c>
      <c r="K4379" s="28" t="s">
        <v>6688</v>
      </c>
      <c r="L4379" s="28" t="s">
        <v>5901</v>
      </c>
      <c r="M4379" s="29"/>
      <c r="N4379" s="30">
        <v>45322</v>
      </c>
      <c r="O4379" s="28" t="s">
        <v>6689</v>
      </c>
      <c r="P4379" s="18" t="s">
        <v>6688</v>
      </c>
      <c r="Q4379" s="18" t="s">
        <v>6687</v>
      </c>
      <c r="R4379" s="18">
        <v>1.4</v>
      </c>
      <c r="T4379" s="18">
        <v>0</v>
      </c>
      <c r="U4379" s="18">
        <v>0</v>
      </c>
    </row>
    <row r="4380" spans="2:21" x14ac:dyDescent="0.4">
      <c r="B4380" s="28" t="s">
        <v>5957</v>
      </c>
      <c r="C4380" s="28" t="s">
        <v>5910</v>
      </c>
      <c r="D4380" s="28" t="s">
        <v>6398</v>
      </c>
      <c r="E4380" s="29" t="s">
        <v>123</v>
      </c>
      <c r="F4380" s="28" t="s">
        <v>6047</v>
      </c>
      <c r="G4380" s="28" t="s">
        <v>926</v>
      </c>
      <c r="H4380" s="28" t="s">
        <v>6145</v>
      </c>
      <c r="I4380" s="29" t="s">
        <v>6558</v>
      </c>
      <c r="J4380" s="28" t="s">
        <v>5843</v>
      </c>
      <c r="K4380" s="28" t="s">
        <v>6690</v>
      </c>
      <c r="L4380" s="28" t="s">
        <v>5901</v>
      </c>
      <c r="M4380" s="29"/>
      <c r="N4380" s="30">
        <v>45322</v>
      </c>
      <c r="O4380" s="28" t="s">
        <v>6691</v>
      </c>
      <c r="P4380" s="18" t="s">
        <v>6690</v>
      </c>
      <c r="Q4380" s="18" t="s">
        <v>6687</v>
      </c>
      <c r="R4380" s="18">
        <v>1.4</v>
      </c>
      <c r="T4380" s="18">
        <v>0</v>
      </c>
      <c r="U4380" s="18">
        <v>0</v>
      </c>
    </row>
    <row r="4381" spans="2:21" x14ac:dyDescent="0.4">
      <c r="B4381" s="28" t="s">
        <v>5957</v>
      </c>
      <c r="C4381" s="28" t="s">
        <v>5910</v>
      </c>
      <c r="D4381" s="28" t="s">
        <v>6398</v>
      </c>
      <c r="E4381" s="29" t="s">
        <v>123</v>
      </c>
      <c r="F4381" s="28" t="s">
        <v>6047</v>
      </c>
      <c r="G4381" s="28" t="s">
        <v>926</v>
      </c>
      <c r="H4381" s="28" t="s">
        <v>6145</v>
      </c>
      <c r="I4381" s="29" t="s">
        <v>6558</v>
      </c>
      <c r="J4381" s="28" t="s">
        <v>5923</v>
      </c>
      <c r="K4381" s="28" t="s">
        <v>6692</v>
      </c>
      <c r="L4381" s="28" t="s">
        <v>5901</v>
      </c>
      <c r="M4381" s="29"/>
      <c r="N4381" s="30">
        <v>45322</v>
      </c>
      <c r="O4381" s="28" t="s">
        <v>6693</v>
      </c>
      <c r="P4381" s="18" t="s">
        <v>6692</v>
      </c>
      <c r="Q4381" s="18" t="s">
        <v>6687</v>
      </c>
      <c r="R4381" s="18">
        <v>1.4</v>
      </c>
      <c r="T4381" s="18">
        <v>0</v>
      </c>
      <c r="U4381" s="18">
        <v>0</v>
      </c>
    </row>
    <row r="4382" spans="2:21" x14ac:dyDescent="0.4">
      <c r="B4382" s="28" t="s">
        <v>5957</v>
      </c>
      <c r="C4382" s="28" t="s">
        <v>5910</v>
      </c>
      <c r="D4382" s="28" t="s">
        <v>6398</v>
      </c>
      <c r="E4382" s="29" t="s">
        <v>123</v>
      </c>
      <c r="F4382" s="28" t="s">
        <v>6047</v>
      </c>
      <c r="G4382" s="28" t="s">
        <v>703</v>
      </c>
      <c r="H4382" s="28" t="s">
        <v>6466</v>
      </c>
      <c r="I4382" s="29" t="s">
        <v>6467</v>
      </c>
      <c r="J4382" s="28" t="s">
        <v>5899</v>
      </c>
      <c r="K4382" s="28" t="s">
        <v>6694</v>
      </c>
      <c r="L4382" s="28" t="s">
        <v>5901</v>
      </c>
      <c r="M4382" s="29"/>
      <c r="N4382" s="30">
        <v>45322</v>
      </c>
      <c r="O4382" s="28" t="s">
        <v>6695</v>
      </c>
      <c r="P4382" s="18" t="s">
        <v>6694</v>
      </c>
      <c r="Q4382" s="18" t="s">
        <v>6687</v>
      </c>
      <c r="R4382" s="18">
        <v>1.7</v>
      </c>
      <c r="T4382" s="18">
        <v>0</v>
      </c>
      <c r="U4382" s="18">
        <v>0</v>
      </c>
    </row>
    <row r="4383" spans="2:21" x14ac:dyDescent="0.4">
      <c r="B4383" s="28" t="s">
        <v>5957</v>
      </c>
      <c r="C4383" s="28" t="s">
        <v>5910</v>
      </c>
      <c r="D4383" s="28" t="s">
        <v>6398</v>
      </c>
      <c r="E4383" s="29" t="s">
        <v>123</v>
      </c>
      <c r="F4383" s="28" t="s">
        <v>6047</v>
      </c>
      <c r="G4383" s="28" t="s">
        <v>703</v>
      </c>
      <c r="H4383" s="28" t="s">
        <v>6466</v>
      </c>
      <c r="I4383" s="29" t="s">
        <v>6467</v>
      </c>
      <c r="J4383" s="28" t="s">
        <v>5904</v>
      </c>
      <c r="K4383" s="28" t="s">
        <v>6696</v>
      </c>
      <c r="L4383" s="28" t="s">
        <v>5901</v>
      </c>
      <c r="M4383" s="29"/>
      <c r="N4383" s="30">
        <v>45322</v>
      </c>
      <c r="O4383" s="28" t="s">
        <v>6697</v>
      </c>
      <c r="P4383" s="18" t="s">
        <v>6696</v>
      </c>
      <c r="Q4383" s="18" t="s">
        <v>6687</v>
      </c>
      <c r="R4383" s="18">
        <v>1.7</v>
      </c>
      <c r="T4383" s="18">
        <v>0</v>
      </c>
      <c r="U4383" s="18">
        <v>0</v>
      </c>
    </row>
    <row r="4384" spans="2:21" x14ac:dyDescent="0.4">
      <c r="B4384" s="28" t="s">
        <v>5957</v>
      </c>
      <c r="C4384" s="28" t="s">
        <v>5910</v>
      </c>
      <c r="D4384" s="28" t="s">
        <v>6398</v>
      </c>
      <c r="E4384" s="29" t="s">
        <v>123</v>
      </c>
      <c r="F4384" s="28" t="s">
        <v>6047</v>
      </c>
      <c r="G4384" s="28" t="s">
        <v>703</v>
      </c>
      <c r="H4384" s="28" t="s">
        <v>6466</v>
      </c>
      <c r="I4384" s="29" t="s">
        <v>6467</v>
      </c>
      <c r="J4384" s="28" t="s">
        <v>5843</v>
      </c>
      <c r="K4384" s="28" t="s">
        <v>6698</v>
      </c>
      <c r="L4384" s="28" t="s">
        <v>5901</v>
      </c>
      <c r="M4384" s="29"/>
      <c r="N4384" s="30">
        <v>45322</v>
      </c>
      <c r="O4384" s="28" t="s">
        <v>6699</v>
      </c>
      <c r="P4384" s="18" t="s">
        <v>6698</v>
      </c>
      <c r="Q4384" s="18" t="s">
        <v>6687</v>
      </c>
      <c r="R4384" s="18">
        <v>1.7</v>
      </c>
      <c r="T4384" s="18">
        <v>0</v>
      </c>
      <c r="U4384" s="18">
        <v>0</v>
      </c>
    </row>
    <row r="4385" spans="2:21" x14ac:dyDescent="0.4">
      <c r="B4385" s="28" t="s">
        <v>5957</v>
      </c>
      <c r="C4385" s="28" t="s">
        <v>5910</v>
      </c>
      <c r="D4385" s="28" t="s">
        <v>6398</v>
      </c>
      <c r="E4385" s="29" t="s">
        <v>123</v>
      </c>
      <c r="F4385" s="28" t="s">
        <v>6047</v>
      </c>
      <c r="G4385" s="28" t="s">
        <v>275</v>
      </c>
      <c r="H4385" s="28" t="s">
        <v>6302</v>
      </c>
      <c r="I4385" s="29" t="s">
        <v>6474</v>
      </c>
      <c r="J4385" s="28" t="s">
        <v>5899</v>
      </c>
      <c r="K4385" s="28" t="s">
        <v>6700</v>
      </c>
      <c r="L4385" s="28" t="s">
        <v>5901</v>
      </c>
      <c r="M4385" s="29"/>
      <c r="N4385" s="30">
        <v>45322</v>
      </c>
      <c r="O4385" s="28" t="s">
        <v>6701</v>
      </c>
      <c r="P4385" s="18" t="s">
        <v>6700</v>
      </c>
      <c r="Q4385" s="18" t="s">
        <v>6687</v>
      </c>
      <c r="R4385" s="18">
        <v>1.8</v>
      </c>
      <c r="T4385" s="18">
        <v>0</v>
      </c>
      <c r="U4385" s="18">
        <v>0</v>
      </c>
    </row>
    <row r="4386" spans="2:21" x14ac:dyDescent="0.4">
      <c r="B4386" s="28" t="s">
        <v>5957</v>
      </c>
      <c r="C4386" s="28" t="s">
        <v>5910</v>
      </c>
      <c r="D4386" s="28" t="s">
        <v>6398</v>
      </c>
      <c r="E4386" s="29" t="s">
        <v>123</v>
      </c>
      <c r="F4386" s="28" t="s">
        <v>6047</v>
      </c>
      <c r="G4386" s="28" t="s">
        <v>275</v>
      </c>
      <c r="H4386" s="28" t="s">
        <v>6302</v>
      </c>
      <c r="I4386" s="29" t="s">
        <v>6474</v>
      </c>
      <c r="J4386" s="28" t="s">
        <v>5904</v>
      </c>
      <c r="K4386" s="28" t="s">
        <v>6702</v>
      </c>
      <c r="L4386" s="28" t="s">
        <v>5901</v>
      </c>
      <c r="M4386" s="29"/>
      <c r="N4386" s="30">
        <v>45322</v>
      </c>
      <c r="O4386" s="28" t="s">
        <v>6703</v>
      </c>
      <c r="P4386" s="18" t="s">
        <v>6702</v>
      </c>
      <c r="Q4386" s="18" t="s">
        <v>6687</v>
      </c>
      <c r="R4386" s="18">
        <v>1.8</v>
      </c>
      <c r="T4386" s="18">
        <v>0</v>
      </c>
      <c r="U4386" s="18">
        <v>0</v>
      </c>
    </row>
    <row r="4387" spans="2:21" x14ac:dyDescent="0.4">
      <c r="B4387" s="28" t="s">
        <v>5957</v>
      </c>
      <c r="C4387" s="28" t="s">
        <v>5910</v>
      </c>
      <c r="D4387" s="28" t="s">
        <v>6398</v>
      </c>
      <c r="E4387" s="29" t="s">
        <v>123</v>
      </c>
      <c r="F4387" s="28" t="s">
        <v>6047</v>
      </c>
      <c r="G4387" s="28" t="s">
        <v>275</v>
      </c>
      <c r="H4387" s="28" t="s">
        <v>6302</v>
      </c>
      <c r="I4387" s="29" t="s">
        <v>6474</v>
      </c>
      <c r="J4387" s="28" t="s">
        <v>5843</v>
      </c>
      <c r="K4387" s="28" t="s">
        <v>6704</v>
      </c>
      <c r="L4387" s="28" t="s">
        <v>5901</v>
      </c>
      <c r="M4387" s="29"/>
      <c r="N4387" s="30">
        <v>45322</v>
      </c>
      <c r="O4387" s="28" t="s">
        <v>6705</v>
      </c>
      <c r="P4387" s="18" t="s">
        <v>6704</v>
      </c>
      <c r="Q4387" s="18" t="s">
        <v>6687</v>
      </c>
      <c r="R4387" s="18">
        <v>1.8</v>
      </c>
      <c r="T4387" s="18">
        <v>0</v>
      </c>
      <c r="U4387" s="18">
        <v>0</v>
      </c>
    </row>
    <row r="4388" spans="2:21" x14ac:dyDescent="0.4">
      <c r="B4388" s="28" t="s">
        <v>5957</v>
      </c>
      <c r="C4388" s="28" t="s">
        <v>5910</v>
      </c>
      <c r="D4388" s="28" t="s">
        <v>6398</v>
      </c>
      <c r="E4388" s="29" t="s">
        <v>123</v>
      </c>
      <c r="F4388" s="28" t="s">
        <v>6047</v>
      </c>
      <c r="G4388" s="28" t="s">
        <v>39</v>
      </c>
      <c r="H4388" s="28" t="s">
        <v>6318</v>
      </c>
      <c r="I4388" s="29" t="s">
        <v>6416</v>
      </c>
      <c r="J4388" s="28" t="s">
        <v>5899</v>
      </c>
      <c r="K4388" s="28" t="s">
        <v>6706</v>
      </c>
      <c r="L4388" s="28" t="s">
        <v>5901</v>
      </c>
      <c r="M4388" s="29"/>
      <c r="N4388" s="30">
        <v>45322</v>
      </c>
      <c r="O4388" s="28" t="s">
        <v>6707</v>
      </c>
      <c r="P4388" s="18" t="s">
        <v>6706</v>
      </c>
      <c r="Q4388" s="18" t="s">
        <v>6687</v>
      </c>
      <c r="R4388" s="18">
        <v>2.9</v>
      </c>
      <c r="T4388" s="18">
        <v>0</v>
      </c>
      <c r="U4388" s="18">
        <v>0</v>
      </c>
    </row>
    <row r="4389" spans="2:21" x14ac:dyDescent="0.4">
      <c r="B4389" s="28" t="s">
        <v>5957</v>
      </c>
      <c r="C4389" s="28" t="s">
        <v>5910</v>
      </c>
      <c r="D4389" s="28" t="s">
        <v>6398</v>
      </c>
      <c r="E4389" s="29" t="s">
        <v>123</v>
      </c>
      <c r="F4389" s="28" t="s">
        <v>6047</v>
      </c>
      <c r="G4389" s="28" t="s">
        <v>39</v>
      </c>
      <c r="H4389" s="28" t="s">
        <v>6318</v>
      </c>
      <c r="I4389" s="29" t="s">
        <v>6416</v>
      </c>
      <c r="J4389" s="28" t="s">
        <v>5904</v>
      </c>
      <c r="K4389" s="28" t="s">
        <v>6708</v>
      </c>
      <c r="L4389" s="28" t="s">
        <v>5901</v>
      </c>
      <c r="M4389" s="29"/>
      <c r="N4389" s="30">
        <v>45322</v>
      </c>
      <c r="O4389" s="28" t="s">
        <v>6709</v>
      </c>
      <c r="P4389" s="18" t="s">
        <v>6708</v>
      </c>
      <c r="Q4389" s="18" t="s">
        <v>6687</v>
      </c>
      <c r="R4389" s="18">
        <v>2.9</v>
      </c>
      <c r="T4389" s="18">
        <v>0</v>
      </c>
      <c r="U4389" s="18">
        <v>0</v>
      </c>
    </row>
    <row r="4390" spans="2:21" x14ac:dyDescent="0.4">
      <c r="B4390" s="28" t="s">
        <v>5957</v>
      </c>
      <c r="C4390" s="28" t="s">
        <v>5910</v>
      </c>
      <c r="D4390" s="28" t="s">
        <v>6398</v>
      </c>
      <c r="E4390" s="29" t="s">
        <v>123</v>
      </c>
      <c r="F4390" s="28" t="s">
        <v>6047</v>
      </c>
      <c r="G4390" s="28" t="s">
        <v>39</v>
      </c>
      <c r="H4390" s="28" t="s">
        <v>6318</v>
      </c>
      <c r="I4390" s="29" t="s">
        <v>6416</v>
      </c>
      <c r="J4390" s="28" t="s">
        <v>5843</v>
      </c>
      <c r="K4390" s="28" t="s">
        <v>6710</v>
      </c>
      <c r="L4390" s="28" t="s">
        <v>5901</v>
      </c>
      <c r="M4390" s="29"/>
      <c r="N4390" s="30">
        <v>45322</v>
      </c>
      <c r="O4390" s="28" t="s">
        <v>6711</v>
      </c>
      <c r="P4390" s="18" t="s">
        <v>6710</v>
      </c>
      <c r="Q4390" s="18" t="s">
        <v>6687</v>
      </c>
      <c r="R4390" s="18">
        <v>2.9</v>
      </c>
      <c r="T4390" s="18">
        <v>0</v>
      </c>
      <c r="U4390" s="18">
        <v>0</v>
      </c>
    </row>
    <row r="4391" spans="2:21" x14ac:dyDescent="0.4">
      <c r="B4391" s="18" t="s">
        <v>5957</v>
      </c>
      <c r="C4391" s="18" t="s">
        <v>5910</v>
      </c>
      <c r="D4391" s="18" t="s">
        <v>6398</v>
      </c>
      <c r="E4391" s="19" t="s">
        <v>105</v>
      </c>
      <c r="F4391" s="18" t="s">
        <v>6047</v>
      </c>
      <c r="G4391" s="18" t="s">
        <v>926</v>
      </c>
      <c r="H4391" s="18" t="s">
        <v>6145</v>
      </c>
      <c r="I4391" s="19" t="s">
        <v>6126</v>
      </c>
      <c r="J4391" s="18" t="s">
        <v>5899</v>
      </c>
      <c r="K4391" s="18" t="s">
        <v>17397</v>
      </c>
      <c r="L4391" s="18" t="s">
        <v>5901</v>
      </c>
      <c r="N4391" s="20">
        <v>45322</v>
      </c>
      <c r="O4391" s="18" t="s">
        <v>17398</v>
      </c>
      <c r="P4391" s="18" t="s">
        <v>17397</v>
      </c>
      <c r="Q4391" s="18" t="s">
        <v>17308</v>
      </c>
      <c r="R4391" s="18">
        <v>1.2</v>
      </c>
      <c r="T4391" s="18">
        <v>0</v>
      </c>
      <c r="U4391" s="18">
        <v>0</v>
      </c>
    </row>
    <row r="4392" spans="2:21" x14ac:dyDescent="0.4">
      <c r="B4392" s="18" t="s">
        <v>5957</v>
      </c>
      <c r="C4392" s="18" t="s">
        <v>5910</v>
      </c>
      <c r="D4392" s="18" t="s">
        <v>6398</v>
      </c>
      <c r="E4392" s="19" t="s">
        <v>105</v>
      </c>
      <c r="F4392" s="18" t="s">
        <v>6047</v>
      </c>
      <c r="G4392" s="18" t="s">
        <v>926</v>
      </c>
      <c r="H4392" s="18" t="s">
        <v>6145</v>
      </c>
      <c r="I4392" s="19" t="s">
        <v>6126</v>
      </c>
      <c r="J4392" s="18" t="s">
        <v>5904</v>
      </c>
      <c r="K4392" s="18" t="s">
        <v>17399</v>
      </c>
      <c r="L4392" s="18" t="s">
        <v>5901</v>
      </c>
      <c r="N4392" s="20">
        <v>45322</v>
      </c>
      <c r="O4392" s="18" t="s">
        <v>17400</v>
      </c>
      <c r="P4392" s="18" t="s">
        <v>17399</v>
      </c>
      <c r="Q4392" s="18" t="s">
        <v>17308</v>
      </c>
      <c r="R4392" s="18">
        <v>1.2</v>
      </c>
      <c r="T4392" s="18">
        <v>0</v>
      </c>
      <c r="U4392" s="18">
        <v>0</v>
      </c>
    </row>
    <row r="4393" spans="2:21" x14ac:dyDescent="0.4">
      <c r="B4393" s="18" t="s">
        <v>5957</v>
      </c>
      <c r="C4393" s="18" t="s">
        <v>5910</v>
      </c>
      <c r="D4393" s="18" t="s">
        <v>6398</v>
      </c>
      <c r="E4393" s="19" t="s">
        <v>105</v>
      </c>
      <c r="F4393" s="18" t="s">
        <v>6047</v>
      </c>
      <c r="G4393" s="18" t="s">
        <v>926</v>
      </c>
      <c r="H4393" s="18" t="s">
        <v>6145</v>
      </c>
      <c r="I4393" s="19" t="s">
        <v>6126</v>
      </c>
      <c r="J4393" s="18" t="s">
        <v>5843</v>
      </c>
      <c r="K4393" s="18" t="s">
        <v>17401</v>
      </c>
      <c r="L4393" s="18" t="s">
        <v>5901</v>
      </c>
      <c r="N4393" s="20">
        <v>45322</v>
      </c>
      <c r="O4393" s="18" t="s">
        <v>17402</v>
      </c>
      <c r="P4393" s="18" t="s">
        <v>17401</v>
      </c>
      <c r="Q4393" s="18" t="s">
        <v>17308</v>
      </c>
      <c r="R4393" s="18">
        <v>1.2</v>
      </c>
      <c r="T4393" s="18">
        <v>0</v>
      </c>
      <c r="U4393" s="18">
        <v>0</v>
      </c>
    </row>
    <row r="4394" spans="2:21" x14ac:dyDescent="0.4">
      <c r="B4394" s="18" t="s">
        <v>5957</v>
      </c>
      <c r="C4394" s="18" t="s">
        <v>5910</v>
      </c>
      <c r="D4394" s="18" t="s">
        <v>6398</v>
      </c>
      <c r="E4394" s="19" t="s">
        <v>106</v>
      </c>
      <c r="F4394" s="18" t="s">
        <v>6047</v>
      </c>
      <c r="G4394" s="18" t="s">
        <v>703</v>
      </c>
      <c r="H4394" s="18" t="s">
        <v>6466</v>
      </c>
      <c r="I4394" s="19" t="s">
        <v>8063</v>
      </c>
      <c r="J4394" s="18" t="s">
        <v>5899</v>
      </c>
      <c r="K4394" s="18" t="s">
        <v>8846</v>
      </c>
      <c r="L4394" s="18" t="s">
        <v>5901</v>
      </c>
      <c r="N4394" s="20">
        <v>45322</v>
      </c>
      <c r="O4394" s="18" t="s">
        <v>8847</v>
      </c>
      <c r="P4394" s="18" t="s">
        <v>8846</v>
      </c>
      <c r="Q4394" s="18" t="s">
        <v>8829</v>
      </c>
      <c r="R4394" s="18">
        <v>1.6</v>
      </c>
      <c r="T4394" s="18">
        <v>0</v>
      </c>
      <c r="U4394" s="18">
        <v>0</v>
      </c>
    </row>
    <row r="4395" spans="2:21" x14ac:dyDescent="0.4">
      <c r="B4395" s="18" t="s">
        <v>5957</v>
      </c>
      <c r="C4395" s="18" t="s">
        <v>5910</v>
      </c>
      <c r="D4395" s="18" t="s">
        <v>6398</v>
      </c>
      <c r="E4395" s="19" t="s">
        <v>106</v>
      </c>
      <c r="F4395" s="18" t="s">
        <v>6047</v>
      </c>
      <c r="G4395" s="18" t="s">
        <v>703</v>
      </c>
      <c r="H4395" s="18" t="s">
        <v>6466</v>
      </c>
      <c r="I4395" s="19" t="s">
        <v>8063</v>
      </c>
      <c r="J4395" s="18" t="s">
        <v>5904</v>
      </c>
      <c r="K4395" s="18" t="s">
        <v>8848</v>
      </c>
      <c r="L4395" s="18" t="s">
        <v>5901</v>
      </c>
      <c r="N4395" s="20">
        <v>45322</v>
      </c>
      <c r="O4395" s="18" t="s">
        <v>8849</v>
      </c>
      <c r="P4395" s="18" t="s">
        <v>8848</v>
      </c>
      <c r="Q4395" s="18" t="s">
        <v>8829</v>
      </c>
      <c r="R4395" s="18">
        <v>1.6</v>
      </c>
      <c r="T4395" s="18">
        <v>0</v>
      </c>
      <c r="U4395" s="18">
        <v>0</v>
      </c>
    </row>
    <row r="4396" spans="2:21" x14ac:dyDescent="0.4">
      <c r="B4396" s="18" t="s">
        <v>5957</v>
      </c>
      <c r="C4396" s="18" t="s">
        <v>5910</v>
      </c>
      <c r="D4396" s="18" t="s">
        <v>6398</v>
      </c>
      <c r="E4396" s="19" t="s">
        <v>106</v>
      </c>
      <c r="F4396" s="18" t="s">
        <v>6047</v>
      </c>
      <c r="G4396" s="18" t="s">
        <v>703</v>
      </c>
      <c r="H4396" s="18" t="s">
        <v>6466</v>
      </c>
      <c r="I4396" s="19" t="s">
        <v>8063</v>
      </c>
      <c r="J4396" s="18" t="s">
        <v>5843</v>
      </c>
      <c r="K4396" s="18" t="s">
        <v>8850</v>
      </c>
      <c r="L4396" s="18" t="s">
        <v>5901</v>
      </c>
      <c r="N4396" s="20">
        <v>45322</v>
      </c>
      <c r="O4396" s="18" t="s">
        <v>8851</v>
      </c>
      <c r="P4396" s="18" t="s">
        <v>8850</v>
      </c>
      <c r="Q4396" s="18" t="s">
        <v>8829</v>
      </c>
      <c r="R4396" s="18">
        <v>1.6</v>
      </c>
      <c r="T4396" s="18">
        <v>0</v>
      </c>
      <c r="U4396" s="18">
        <v>0</v>
      </c>
    </row>
    <row r="4397" spans="2:21" x14ac:dyDescent="0.4">
      <c r="B4397" s="18" t="s">
        <v>5957</v>
      </c>
      <c r="C4397" s="18" t="s">
        <v>5910</v>
      </c>
      <c r="D4397" s="18" t="s">
        <v>6398</v>
      </c>
      <c r="E4397" s="19" t="s">
        <v>106</v>
      </c>
      <c r="F4397" s="18" t="s">
        <v>6047</v>
      </c>
      <c r="G4397" s="18" t="s">
        <v>275</v>
      </c>
      <c r="H4397" s="18" t="s">
        <v>6302</v>
      </c>
      <c r="I4397" s="19" t="s">
        <v>6474</v>
      </c>
      <c r="J4397" s="18" t="s">
        <v>5899</v>
      </c>
      <c r="K4397" s="18" t="s">
        <v>8852</v>
      </c>
      <c r="L4397" s="18" t="s">
        <v>5901</v>
      </c>
      <c r="N4397" s="20">
        <v>45322</v>
      </c>
      <c r="O4397" s="18" t="s">
        <v>8853</v>
      </c>
      <c r="P4397" s="18" t="s">
        <v>8852</v>
      </c>
      <c r="Q4397" s="18" t="s">
        <v>8829</v>
      </c>
      <c r="R4397" s="18">
        <v>1.8</v>
      </c>
      <c r="T4397" s="18">
        <v>0</v>
      </c>
      <c r="U4397" s="18">
        <v>0</v>
      </c>
    </row>
    <row r="4398" spans="2:21" x14ac:dyDescent="0.4">
      <c r="B4398" s="18" t="s">
        <v>5957</v>
      </c>
      <c r="C4398" s="18" t="s">
        <v>5910</v>
      </c>
      <c r="D4398" s="18" t="s">
        <v>6398</v>
      </c>
      <c r="E4398" s="19" t="s">
        <v>106</v>
      </c>
      <c r="F4398" s="18" t="s">
        <v>6047</v>
      </c>
      <c r="G4398" s="18" t="s">
        <v>275</v>
      </c>
      <c r="H4398" s="18" t="s">
        <v>6302</v>
      </c>
      <c r="I4398" s="19" t="s">
        <v>6474</v>
      </c>
      <c r="J4398" s="18" t="s">
        <v>5904</v>
      </c>
      <c r="K4398" s="18" t="s">
        <v>8854</v>
      </c>
      <c r="L4398" s="18" t="s">
        <v>5901</v>
      </c>
      <c r="N4398" s="20">
        <v>45322</v>
      </c>
      <c r="O4398" s="18" t="s">
        <v>8855</v>
      </c>
      <c r="P4398" s="18" t="s">
        <v>8854</v>
      </c>
      <c r="Q4398" s="18" t="s">
        <v>8829</v>
      </c>
      <c r="R4398" s="18">
        <v>1.8</v>
      </c>
      <c r="T4398" s="18">
        <v>0</v>
      </c>
      <c r="U4398" s="18">
        <v>0</v>
      </c>
    </row>
    <row r="4399" spans="2:21" x14ac:dyDescent="0.4">
      <c r="B4399" s="18" t="s">
        <v>5957</v>
      </c>
      <c r="C4399" s="18" t="s">
        <v>5910</v>
      </c>
      <c r="D4399" s="18" t="s">
        <v>6398</v>
      </c>
      <c r="E4399" s="19" t="s">
        <v>106</v>
      </c>
      <c r="F4399" s="18" t="s">
        <v>6047</v>
      </c>
      <c r="G4399" s="18" t="s">
        <v>275</v>
      </c>
      <c r="H4399" s="18" t="s">
        <v>6302</v>
      </c>
      <c r="I4399" s="19" t="s">
        <v>6474</v>
      </c>
      <c r="J4399" s="18" t="s">
        <v>5843</v>
      </c>
      <c r="K4399" s="18" t="s">
        <v>8856</v>
      </c>
      <c r="L4399" s="18" t="s">
        <v>5901</v>
      </c>
      <c r="N4399" s="20">
        <v>45322</v>
      </c>
      <c r="O4399" s="18" t="s">
        <v>8857</v>
      </c>
      <c r="P4399" s="18" t="s">
        <v>8856</v>
      </c>
      <c r="Q4399" s="18" t="s">
        <v>8829</v>
      </c>
      <c r="R4399" s="18">
        <v>1.8</v>
      </c>
      <c r="T4399" s="18">
        <v>0</v>
      </c>
      <c r="U4399" s="18">
        <v>0</v>
      </c>
    </row>
    <row r="4400" spans="2:21" x14ac:dyDescent="0.4">
      <c r="B4400" s="18" t="s">
        <v>5957</v>
      </c>
      <c r="C4400" s="18" t="s">
        <v>5910</v>
      </c>
      <c r="D4400" s="18" t="s">
        <v>6398</v>
      </c>
      <c r="E4400" s="19" t="s">
        <v>106</v>
      </c>
      <c r="F4400" s="18" t="s">
        <v>6047</v>
      </c>
      <c r="G4400" s="18" t="s">
        <v>39</v>
      </c>
      <c r="H4400" s="18" t="s">
        <v>6318</v>
      </c>
      <c r="I4400" s="19" t="s">
        <v>6416</v>
      </c>
      <c r="J4400" s="18" t="s">
        <v>5899</v>
      </c>
      <c r="K4400" s="18" t="s">
        <v>8858</v>
      </c>
      <c r="L4400" s="18" t="s">
        <v>5901</v>
      </c>
      <c r="N4400" s="20">
        <v>45322</v>
      </c>
      <c r="O4400" s="18" t="s">
        <v>8859</v>
      </c>
      <c r="P4400" s="18" t="s">
        <v>8858</v>
      </c>
      <c r="Q4400" s="18" t="s">
        <v>8829</v>
      </c>
      <c r="R4400" s="18">
        <v>2.9</v>
      </c>
      <c r="T4400" s="18">
        <v>0</v>
      </c>
      <c r="U4400" s="18">
        <v>0</v>
      </c>
    </row>
    <row r="4401" spans="2:21" x14ac:dyDescent="0.4">
      <c r="B4401" s="18" t="s">
        <v>5957</v>
      </c>
      <c r="C4401" s="18" t="s">
        <v>5910</v>
      </c>
      <c r="D4401" s="18" t="s">
        <v>6398</v>
      </c>
      <c r="E4401" s="19" t="s">
        <v>106</v>
      </c>
      <c r="F4401" s="18" t="s">
        <v>6047</v>
      </c>
      <c r="G4401" s="18" t="s">
        <v>39</v>
      </c>
      <c r="H4401" s="18" t="s">
        <v>6318</v>
      </c>
      <c r="I4401" s="19" t="s">
        <v>6416</v>
      </c>
      <c r="J4401" s="18" t="s">
        <v>5904</v>
      </c>
      <c r="K4401" s="18" t="s">
        <v>8860</v>
      </c>
      <c r="L4401" s="18" t="s">
        <v>5901</v>
      </c>
      <c r="N4401" s="20">
        <v>45322</v>
      </c>
      <c r="O4401" s="18" t="s">
        <v>8861</v>
      </c>
      <c r="P4401" s="18" t="s">
        <v>8860</v>
      </c>
      <c r="Q4401" s="18" t="s">
        <v>8829</v>
      </c>
      <c r="R4401" s="18">
        <v>2.9</v>
      </c>
      <c r="T4401" s="18">
        <v>0</v>
      </c>
      <c r="U4401" s="18">
        <v>0</v>
      </c>
    </row>
    <row r="4402" spans="2:21" x14ac:dyDescent="0.4">
      <c r="B4402" s="18" t="s">
        <v>5957</v>
      </c>
      <c r="C4402" s="18" t="s">
        <v>5910</v>
      </c>
      <c r="D4402" s="18" t="s">
        <v>6398</v>
      </c>
      <c r="E4402" s="19" t="s">
        <v>106</v>
      </c>
      <c r="F4402" s="18" t="s">
        <v>6047</v>
      </c>
      <c r="G4402" s="18" t="s">
        <v>39</v>
      </c>
      <c r="H4402" s="18" t="s">
        <v>6318</v>
      </c>
      <c r="I4402" s="19" t="s">
        <v>6416</v>
      </c>
      <c r="J4402" s="18" t="s">
        <v>5843</v>
      </c>
      <c r="K4402" s="18" t="s">
        <v>8862</v>
      </c>
      <c r="L4402" s="18" t="s">
        <v>5901</v>
      </c>
      <c r="N4402" s="20">
        <v>45322</v>
      </c>
      <c r="O4402" s="18" t="s">
        <v>8863</v>
      </c>
      <c r="P4402" s="18" t="s">
        <v>8862</v>
      </c>
      <c r="Q4402" s="18" t="s">
        <v>8829</v>
      </c>
      <c r="R4402" s="18">
        <v>2.9</v>
      </c>
      <c r="T4402" s="18">
        <v>0</v>
      </c>
      <c r="U4402" s="18">
        <v>0</v>
      </c>
    </row>
    <row r="4403" spans="2:21" x14ac:dyDescent="0.4">
      <c r="B4403" s="18" t="s">
        <v>5957</v>
      </c>
      <c r="C4403" s="18" t="s">
        <v>5910</v>
      </c>
      <c r="D4403" s="18" t="s">
        <v>6398</v>
      </c>
      <c r="E4403" s="19" t="s">
        <v>110</v>
      </c>
      <c r="F4403" s="18" t="s">
        <v>6047</v>
      </c>
      <c r="G4403" s="18" t="s">
        <v>703</v>
      </c>
      <c r="H4403" s="18" t="s">
        <v>6466</v>
      </c>
      <c r="I4403" s="19" t="s">
        <v>6558</v>
      </c>
      <c r="J4403" s="18" t="s">
        <v>5899</v>
      </c>
      <c r="K4403" s="18" t="s">
        <v>9060</v>
      </c>
      <c r="L4403" s="18" t="s">
        <v>5901</v>
      </c>
      <c r="N4403" s="20">
        <v>45322</v>
      </c>
      <c r="O4403" s="18" t="s">
        <v>9061</v>
      </c>
      <c r="P4403" s="18" t="s">
        <v>9060</v>
      </c>
      <c r="Q4403" s="18" t="s">
        <v>9049</v>
      </c>
      <c r="R4403" s="18">
        <v>1.4</v>
      </c>
      <c r="T4403" s="18">
        <v>0</v>
      </c>
      <c r="U4403" s="18">
        <v>0</v>
      </c>
    </row>
    <row r="4404" spans="2:21" x14ac:dyDescent="0.4">
      <c r="B4404" s="18" t="s">
        <v>5957</v>
      </c>
      <c r="C4404" s="18" t="s">
        <v>5910</v>
      </c>
      <c r="D4404" s="18" t="s">
        <v>6398</v>
      </c>
      <c r="E4404" s="19" t="s">
        <v>110</v>
      </c>
      <c r="F4404" s="18" t="s">
        <v>6047</v>
      </c>
      <c r="G4404" s="18" t="s">
        <v>703</v>
      </c>
      <c r="H4404" s="18" t="s">
        <v>6466</v>
      </c>
      <c r="I4404" s="19" t="s">
        <v>6558</v>
      </c>
      <c r="J4404" s="18" t="s">
        <v>5904</v>
      </c>
      <c r="K4404" s="18" t="s">
        <v>9062</v>
      </c>
      <c r="L4404" s="18" t="s">
        <v>5901</v>
      </c>
      <c r="N4404" s="20">
        <v>45322</v>
      </c>
      <c r="O4404" s="18" t="s">
        <v>9063</v>
      </c>
      <c r="P4404" s="18" t="s">
        <v>9062</v>
      </c>
      <c r="Q4404" s="18" t="s">
        <v>9049</v>
      </c>
      <c r="R4404" s="18">
        <v>1.4</v>
      </c>
      <c r="T4404" s="18">
        <v>0</v>
      </c>
      <c r="U4404" s="18">
        <v>0</v>
      </c>
    </row>
    <row r="4405" spans="2:21" x14ac:dyDescent="0.4">
      <c r="B4405" s="18" t="s">
        <v>5957</v>
      </c>
      <c r="C4405" s="18" t="s">
        <v>5910</v>
      </c>
      <c r="D4405" s="18" t="s">
        <v>6398</v>
      </c>
      <c r="E4405" s="19" t="s">
        <v>110</v>
      </c>
      <c r="F4405" s="18" t="s">
        <v>6047</v>
      </c>
      <c r="G4405" s="18" t="s">
        <v>703</v>
      </c>
      <c r="H4405" s="18" t="s">
        <v>6466</v>
      </c>
      <c r="I4405" s="19" t="s">
        <v>6558</v>
      </c>
      <c r="J4405" s="18" t="s">
        <v>5843</v>
      </c>
      <c r="K4405" s="18" t="s">
        <v>9064</v>
      </c>
      <c r="L4405" s="18" t="s">
        <v>5901</v>
      </c>
      <c r="N4405" s="20">
        <v>45322</v>
      </c>
      <c r="O4405" s="18" t="s">
        <v>9065</v>
      </c>
      <c r="P4405" s="18" t="s">
        <v>9064</v>
      </c>
      <c r="Q4405" s="18" t="s">
        <v>9049</v>
      </c>
      <c r="R4405" s="18">
        <v>1.4</v>
      </c>
      <c r="T4405" s="18">
        <v>0</v>
      </c>
      <c r="U4405" s="18">
        <v>0</v>
      </c>
    </row>
    <row r="4406" spans="2:21" x14ac:dyDescent="0.4">
      <c r="B4406" s="18" t="s">
        <v>5957</v>
      </c>
      <c r="C4406" s="18" t="s">
        <v>5910</v>
      </c>
      <c r="D4406" s="18" t="s">
        <v>6398</v>
      </c>
      <c r="E4406" s="19" t="s">
        <v>110</v>
      </c>
      <c r="F4406" s="18" t="s">
        <v>6047</v>
      </c>
      <c r="G4406" s="18" t="s">
        <v>275</v>
      </c>
      <c r="H4406" s="18" t="s">
        <v>6302</v>
      </c>
      <c r="I4406" s="19" t="s">
        <v>6416</v>
      </c>
      <c r="J4406" s="18" t="s">
        <v>5899</v>
      </c>
      <c r="K4406" s="18" t="s">
        <v>9066</v>
      </c>
      <c r="L4406" s="18" t="s">
        <v>5901</v>
      </c>
      <c r="N4406" s="20">
        <v>45322</v>
      </c>
      <c r="O4406" s="18" t="s">
        <v>9067</v>
      </c>
      <c r="P4406" s="18" t="s">
        <v>9066</v>
      </c>
      <c r="Q4406" s="18" t="s">
        <v>9049</v>
      </c>
      <c r="R4406" s="18">
        <v>2.9</v>
      </c>
      <c r="T4406" s="18">
        <v>0</v>
      </c>
      <c r="U4406" s="18">
        <v>0</v>
      </c>
    </row>
    <row r="4407" spans="2:21" x14ac:dyDescent="0.4">
      <c r="B4407" s="18" t="s">
        <v>5957</v>
      </c>
      <c r="C4407" s="18" t="s">
        <v>5910</v>
      </c>
      <c r="D4407" s="18" t="s">
        <v>6398</v>
      </c>
      <c r="E4407" s="19" t="s">
        <v>110</v>
      </c>
      <c r="F4407" s="18" t="s">
        <v>6047</v>
      </c>
      <c r="G4407" s="18" t="s">
        <v>275</v>
      </c>
      <c r="H4407" s="18" t="s">
        <v>6302</v>
      </c>
      <c r="I4407" s="19" t="s">
        <v>6416</v>
      </c>
      <c r="J4407" s="18" t="s">
        <v>5904</v>
      </c>
      <c r="K4407" s="18" t="s">
        <v>9068</v>
      </c>
      <c r="L4407" s="18" t="s">
        <v>5901</v>
      </c>
      <c r="N4407" s="20">
        <v>45322</v>
      </c>
      <c r="O4407" s="18" t="s">
        <v>9069</v>
      </c>
      <c r="P4407" s="18" t="s">
        <v>9068</v>
      </c>
      <c r="Q4407" s="18" t="s">
        <v>9049</v>
      </c>
      <c r="R4407" s="18">
        <v>2.9</v>
      </c>
      <c r="T4407" s="18">
        <v>0</v>
      </c>
      <c r="U4407" s="18">
        <v>0</v>
      </c>
    </row>
    <row r="4408" spans="2:21" x14ac:dyDescent="0.4">
      <c r="B4408" s="18" t="s">
        <v>5957</v>
      </c>
      <c r="C4408" s="18" t="s">
        <v>5910</v>
      </c>
      <c r="D4408" s="18" t="s">
        <v>6398</v>
      </c>
      <c r="E4408" s="19" t="s">
        <v>110</v>
      </c>
      <c r="F4408" s="18" t="s">
        <v>6047</v>
      </c>
      <c r="G4408" s="18" t="s">
        <v>275</v>
      </c>
      <c r="H4408" s="18" t="s">
        <v>6302</v>
      </c>
      <c r="I4408" s="19" t="s">
        <v>6416</v>
      </c>
      <c r="J4408" s="18" t="s">
        <v>5843</v>
      </c>
      <c r="K4408" s="18" t="s">
        <v>9070</v>
      </c>
      <c r="L4408" s="18" t="s">
        <v>5901</v>
      </c>
      <c r="N4408" s="20">
        <v>45322</v>
      </c>
      <c r="O4408" s="18" t="s">
        <v>9071</v>
      </c>
      <c r="P4408" s="18" t="s">
        <v>9070</v>
      </c>
      <c r="Q4408" s="18" t="s">
        <v>9049</v>
      </c>
      <c r="R4408" s="18">
        <v>2.9</v>
      </c>
      <c r="T4408" s="18">
        <v>0</v>
      </c>
      <c r="U4408" s="18">
        <v>0</v>
      </c>
    </row>
    <row r="4409" spans="2:21" x14ac:dyDescent="0.4">
      <c r="B4409" s="18" t="s">
        <v>5957</v>
      </c>
      <c r="C4409" s="18" t="s">
        <v>5910</v>
      </c>
      <c r="D4409" s="18" t="s">
        <v>6398</v>
      </c>
      <c r="E4409" s="19" t="s">
        <v>113</v>
      </c>
      <c r="F4409" s="18" t="s">
        <v>6047</v>
      </c>
      <c r="G4409" s="18" t="s">
        <v>703</v>
      </c>
      <c r="H4409" s="18" t="s">
        <v>6466</v>
      </c>
      <c r="I4409" s="19" t="s">
        <v>6558</v>
      </c>
      <c r="J4409" s="18" t="s">
        <v>5899</v>
      </c>
      <c r="K4409" s="18" t="s">
        <v>8956</v>
      </c>
      <c r="L4409" s="18" t="s">
        <v>5901</v>
      </c>
      <c r="N4409" s="20">
        <v>45322</v>
      </c>
      <c r="O4409" s="18" t="s">
        <v>8957</v>
      </c>
      <c r="P4409" s="18" t="s">
        <v>8956</v>
      </c>
      <c r="Q4409" s="18" t="s">
        <v>8939</v>
      </c>
      <c r="R4409" s="18">
        <v>1.4</v>
      </c>
      <c r="T4409" s="18">
        <v>0</v>
      </c>
      <c r="U4409" s="18">
        <v>0</v>
      </c>
    </row>
    <row r="4410" spans="2:21" x14ac:dyDescent="0.4">
      <c r="B4410" s="18" t="s">
        <v>5957</v>
      </c>
      <c r="C4410" s="18" t="s">
        <v>5910</v>
      </c>
      <c r="D4410" s="18" t="s">
        <v>6398</v>
      </c>
      <c r="E4410" s="19" t="s">
        <v>113</v>
      </c>
      <c r="F4410" s="18" t="s">
        <v>6047</v>
      </c>
      <c r="G4410" s="18" t="s">
        <v>703</v>
      </c>
      <c r="H4410" s="18" t="s">
        <v>6466</v>
      </c>
      <c r="I4410" s="19" t="s">
        <v>6558</v>
      </c>
      <c r="J4410" s="18" t="s">
        <v>5904</v>
      </c>
      <c r="K4410" s="18" t="s">
        <v>8958</v>
      </c>
      <c r="L4410" s="18" t="s">
        <v>5901</v>
      </c>
      <c r="N4410" s="20">
        <v>45322</v>
      </c>
      <c r="O4410" s="18" t="s">
        <v>8959</v>
      </c>
      <c r="P4410" s="18" t="s">
        <v>8958</v>
      </c>
      <c r="Q4410" s="18" t="s">
        <v>8939</v>
      </c>
      <c r="R4410" s="18">
        <v>1.4</v>
      </c>
      <c r="T4410" s="18">
        <v>0</v>
      </c>
      <c r="U4410" s="18">
        <v>0</v>
      </c>
    </row>
    <row r="4411" spans="2:21" x14ac:dyDescent="0.4">
      <c r="B4411" s="18" t="s">
        <v>5957</v>
      </c>
      <c r="C4411" s="18" t="s">
        <v>5910</v>
      </c>
      <c r="D4411" s="18" t="s">
        <v>6398</v>
      </c>
      <c r="E4411" s="19" t="s">
        <v>113</v>
      </c>
      <c r="F4411" s="18" t="s">
        <v>6047</v>
      </c>
      <c r="G4411" s="18" t="s">
        <v>703</v>
      </c>
      <c r="H4411" s="18" t="s">
        <v>6466</v>
      </c>
      <c r="I4411" s="19" t="s">
        <v>6558</v>
      </c>
      <c r="J4411" s="18" t="s">
        <v>5843</v>
      </c>
      <c r="K4411" s="18" t="s">
        <v>8960</v>
      </c>
      <c r="L4411" s="18" t="s">
        <v>5901</v>
      </c>
      <c r="N4411" s="20">
        <v>45322</v>
      </c>
      <c r="O4411" s="18" t="s">
        <v>8961</v>
      </c>
      <c r="P4411" s="18" t="s">
        <v>8960</v>
      </c>
      <c r="Q4411" s="18" t="s">
        <v>8939</v>
      </c>
      <c r="R4411" s="18">
        <v>1.4</v>
      </c>
      <c r="T4411" s="18">
        <v>0</v>
      </c>
      <c r="U4411" s="18">
        <v>0</v>
      </c>
    </row>
    <row r="4412" spans="2:21" x14ac:dyDescent="0.4">
      <c r="B4412" s="18" t="s">
        <v>5957</v>
      </c>
      <c r="C4412" s="18" t="s">
        <v>5910</v>
      </c>
      <c r="D4412" s="18" t="s">
        <v>6398</v>
      </c>
      <c r="E4412" s="19" t="s">
        <v>113</v>
      </c>
      <c r="F4412" s="18" t="s">
        <v>6047</v>
      </c>
      <c r="G4412" s="18" t="s">
        <v>275</v>
      </c>
      <c r="H4412" s="18" t="s">
        <v>6302</v>
      </c>
      <c r="I4412" s="19" t="s">
        <v>6474</v>
      </c>
      <c r="J4412" s="18" t="s">
        <v>5899</v>
      </c>
      <c r="K4412" s="18" t="s">
        <v>8962</v>
      </c>
      <c r="L4412" s="18" t="s">
        <v>5901</v>
      </c>
      <c r="N4412" s="20">
        <v>45322</v>
      </c>
      <c r="O4412" s="18" t="s">
        <v>8963</v>
      </c>
      <c r="P4412" s="18" t="s">
        <v>8962</v>
      </c>
      <c r="Q4412" s="18" t="s">
        <v>8939</v>
      </c>
      <c r="R4412" s="18">
        <v>1.8</v>
      </c>
      <c r="T4412" s="18">
        <v>0</v>
      </c>
      <c r="U4412" s="18">
        <v>0</v>
      </c>
    </row>
    <row r="4413" spans="2:21" x14ac:dyDescent="0.4">
      <c r="B4413" s="18" t="s">
        <v>5957</v>
      </c>
      <c r="C4413" s="18" t="s">
        <v>5910</v>
      </c>
      <c r="D4413" s="18" t="s">
        <v>6398</v>
      </c>
      <c r="E4413" s="19" t="s">
        <v>113</v>
      </c>
      <c r="F4413" s="18" t="s">
        <v>6047</v>
      </c>
      <c r="G4413" s="18" t="s">
        <v>275</v>
      </c>
      <c r="H4413" s="18" t="s">
        <v>6302</v>
      </c>
      <c r="I4413" s="19" t="s">
        <v>6474</v>
      </c>
      <c r="J4413" s="18" t="s">
        <v>5904</v>
      </c>
      <c r="K4413" s="18" t="s">
        <v>8964</v>
      </c>
      <c r="L4413" s="18" t="s">
        <v>5901</v>
      </c>
      <c r="N4413" s="20">
        <v>45322</v>
      </c>
      <c r="O4413" s="18" t="s">
        <v>8965</v>
      </c>
      <c r="P4413" s="18" t="s">
        <v>8964</v>
      </c>
      <c r="Q4413" s="18" t="s">
        <v>8939</v>
      </c>
      <c r="R4413" s="18">
        <v>1.8</v>
      </c>
      <c r="T4413" s="18">
        <v>0</v>
      </c>
      <c r="U4413" s="18">
        <v>0</v>
      </c>
    </row>
    <row r="4414" spans="2:21" x14ac:dyDescent="0.4">
      <c r="B4414" s="18" t="s">
        <v>5957</v>
      </c>
      <c r="C4414" s="18" t="s">
        <v>5910</v>
      </c>
      <c r="D4414" s="18" t="s">
        <v>6398</v>
      </c>
      <c r="E4414" s="19" t="s">
        <v>113</v>
      </c>
      <c r="F4414" s="18" t="s">
        <v>6047</v>
      </c>
      <c r="G4414" s="18" t="s">
        <v>275</v>
      </c>
      <c r="H4414" s="18" t="s">
        <v>6302</v>
      </c>
      <c r="I4414" s="19" t="s">
        <v>6474</v>
      </c>
      <c r="J4414" s="18" t="s">
        <v>5843</v>
      </c>
      <c r="K4414" s="18" t="s">
        <v>8966</v>
      </c>
      <c r="L4414" s="18" t="s">
        <v>5901</v>
      </c>
      <c r="N4414" s="20">
        <v>45322</v>
      </c>
      <c r="O4414" s="18" t="s">
        <v>8967</v>
      </c>
      <c r="P4414" s="18" t="s">
        <v>8966</v>
      </c>
      <c r="Q4414" s="18" t="s">
        <v>8939</v>
      </c>
      <c r="R4414" s="18">
        <v>1.8</v>
      </c>
      <c r="T4414" s="18">
        <v>0</v>
      </c>
      <c r="U4414" s="18">
        <v>0</v>
      </c>
    </row>
    <row r="4415" spans="2:21" x14ac:dyDescent="0.4">
      <c r="B4415" s="18" t="s">
        <v>5957</v>
      </c>
      <c r="C4415" s="18" t="s">
        <v>5910</v>
      </c>
      <c r="D4415" s="18" t="s">
        <v>6398</v>
      </c>
      <c r="E4415" s="19" t="s">
        <v>113</v>
      </c>
      <c r="F4415" s="18" t="s">
        <v>6047</v>
      </c>
      <c r="G4415" s="18" t="s">
        <v>39</v>
      </c>
      <c r="H4415" s="18" t="s">
        <v>6318</v>
      </c>
      <c r="I4415" s="19" t="s">
        <v>6416</v>
      </c>
      <c r="J4415" s="18" t="s">
        <v>5899</v>
      </c>
      <c r="K4415" s="18" t="s">
        <v>8968</v>
      </c>
      <c r="L4415" s="18" t="s">
        <v>5901</v>
      </c>
      <c r="N4415" s="20">
        <v>45322</v>
      </c>
      <c r="O4415" s="18" t="s">
        <v>8969</v>
      </c>
      <c r="P4415" s="18" t="s">
        <v>8968</v>
      </c>
      <c r="Q4415" s="18" t="s">
        <v>8939</v>
      </c>
      <c r="R4415" s="18">
        <v>2.9</v>
      </c>
      <c r="T4415" s="18">
        <v>0</v>
      </c>
      <c r="U4415" s="18">
        <v>0</v>
      </c>
    </row>
    <row r="4416" spans="2:21" x14ac:dyDescent="0.4">
      <c r="B4416" s="18" t="s">
        <v>5957</v>
      </c>
      <c r="C4416" s="18" t="s">
        <v>5910</v>
      </c>
      <c r="D4416" s="18" t="s">
        <v>6398</v>
      </c>
      <c r="E4416" s="19" t="s">
        <v>113</v>
      </c>
      <c r="F4416" s="18" t="s">
        <v>6047</v>
      </c>
      <c r="G4416" s="18" t="s">
        <v>39</v>
      </c>
      <c r="H4416" s="18" t="s">
        <v>6318</v>
      </c>
      <c r="I4416" s="19" t="s">
        <v>6416</v>
      </c>
      <c r="J4416" s="18" t="s">
        <v>5904</v>
      </c>
      <c r="K4416" s="18" t="s">
        <v>8970</v>
      </c>
      <c r="L4416" s="18" t="s">
        <v>5901</v>
      </c>
      <c r="N4416" s="20">
        <v>45322</v>
      </c>
      <c r="O4416" s="18" t="s">
        <v>8971</v>
      </c>
      <c r="P4416" s="18" t="s">
        <v>8970</v>
      </c>
      <c r="Q4416" s="18" t="s">
        <v>8939</v>
      </c>
      <c r="R4416" s="18">
        <v>2.9</v>
      </c>
      <c r="T4416" s="18">
        <v>0</v>
      </c>
      <c r="U4416" s="18">
        <v>0</v>
      </c>
    </row>
    <row r="4417" spans="2:21" x14ac:dyDescent="0.4">
      <c r="B4417" s="18" t="s">
        <v>5957</v>
      </c>
      <c r="C4417" s="18" t="s">
        <v>5910</v>
      </c>
      <c r="D4417" s="18" t="s">
        <v>6398</v>
      </c>
      <c r="E4417" s="19" t="s">
        <v>113</v>
      </c>
      <c r="F4417" s="18" t="s">
        <v>6047</v>
      </c>
      <c r="G4417" s="18" t="s">
        <v>39</v>
      </c>
      <c r="H4417" s="18" t="s">
        <v>6318</v>
      </c>
      <c r="I4417" s="19" t="s">
        <v>6416</v>
      </c>
      <c r="J4417" s="18" t="s">
        <v>5843</v>
      </c>
      <c r="K4417" s="18" t="s">
        <v>8972</v>
      </c>
      <c r="L4417" s="18" t="s">
        <v>5901</v>
      </c>
      <c r="N4417" s="20">
        <v>45322</v>
      </c>
      <c r="O4417" s="18" t="s">
        <v>8973</v>
      </c>
      <c r="P4417" s="18" t="s">
        <v>8972</v>
      </c>
      <c r="Q4417" s="18" t="s">
        <v>8939</v>
      </c>
      <c r="R4417" s="18">
        <v>2.9</v>
      </c>
      <c r="T4417" s="18">
        <v>0</v>
      </c>
      <c r="U4417" s="18">
        <v>0</v>
      </c>
    </row>
    <row r="4418" spans="2:21" x14ac:dyDescent="0.4">
      <c r="B4418" s="28" t="s">
        <v>5957</v>
      </c>
      <c r="C4418" s="28" t="s">
        <v>5910</v>
      </c>
      <c r="D4418" s="28" t="s">
        <v>6398</v>
      </c>
      <c r="E4418" s="29" t="s">
        <v>124</v>
      </c>
      <c r="F4418" s="28" t="s">
        <v>6100</v>
      </c>
      <c r="G4418" s="28" t="s">
        <v>926</v>
      </c>
      <c r="H4418" s="28" t="s">
        <v>6145</v>
      </c>
      <c r="I4418" s="29" t="s">
        <v>6126</v>
      </c>
      <c r="J4418" s="28" t="s">
        <v>5899</v>
      </c>
      <c r="K4418" s="28" t="s">
        <v>6784</v>
      </c>
      <c r="L4418" s="28" t="s">
        <v>5901</v>
      </c>
      <c r="M4418" s="29"/>
      <c r="N4418" s="30">
        <v>45322</v>
      </c>
      <c r="O4418" s="28" t="s">
        <v>6785</v>
      </c>
      <c r="P4418" s="18" t="s">
        <v>6784</v>
      </c>
      <c r="Q4418" s="18" t="s">
        <v>6759</v>
      </c>
      <c r="R4418" s="18">
        <v>1.2</v>
      </c>
      <c r="T4418" s="18">
        <v>0</v>
      </c>
      <c r="U4418" s="18">
        <v>0</v>
      </c>
    </row>
    <row r="4419" spans="2:21" x14ac:dyDescent="0.4">
      <c r="B4419" s="28" t="s">
        <v>5957</v>
      </c>
      <c r="C4419" s="28" t="s">
        <v>5910</v>
      </c>
      <c r="D4419" s="28" t="s">
        <v>6398</v>
      </c>
      <c r="E4419" s="29" t="s">
        <v>124</v>
      </c>
      <c r="F4419" s="28" t="s">
        <v>6100</v>
      </c>
      <c r="G4419" s="28" t="s">
        <v>926</v>
      </c>
      <c r="H4419" s="28" t="s">
        <v>6145</v>
      </c>
      <c r="I4419" s="29" t="s">
        <v>6126</v>
      </c>
      <c r="J4419" s="28" t="s">
        <v>5904</v>
      </c>
      <c r="K4419" s="28" t="s">
        <v>6786</v>
      </c>
      <c r="L4419" s="28" t="s">
        <v>5901</v>
      </c>
      <c r="M4419" s="29"/>
      <c r="N4419" s="30">
        <v>45322</v>
      </c>
      <c r="O4419" s="28" t="s">
        <v>6787</v>
      </c>
      <c r="P4419" s="18" t="s">
        <v>6786</v>
      </c>
      <c r="Q4419" s="18" t="s">
        <v>6759</v>
      </c>
      <c r="R4419" s="18">
        <v>1.2</v>
      </c>
      <c r="T4419" s="18">
        <v>0</v>
      </c>
      <c r="U4419" s="18">
        <v>0</v>
      </c>
    </row>
    <row r="4420" spans="2:21" x14ac:dyDescent="0.4">
      <c r="B4420" s="28" t="s">
        <v>5957</v>
      </c>
      <c r="C4420" s="28" t="s">
        <v>5910</v>
      </c>
      <c r="D4420" s="28" t="s">
        <v>6398</v>
      </c>
      <c r="E4420" s="29" t="s">
        <v>124</v>
      </c>
      <c r="F4420" s="28" t="s">
        <v>6100</v>
      </c>
      <c r="G4420" s="28" t="s">
        <v>926</v>
      </c>
      <c r="H4420" s="28" t="s">
        <v>6145</v>
      </c>
      <c r="I4420" s="29" t="s">
        <v>6126</v>
      </c>
      <c r="J4420" s="28" t="s">
        <v>5843</v>
      </c>
      <c r="K4420" s="28" t="s">
        <v>6788</v>
      </c>
      <c r="L4420" s="28" t="s">
        <v>5901</v>
      </c>
      <c r="M4420" s="29"/>
      <c r="N4420" s="30">
        <v>45322</v>
      </c>
      <c r="O4420" s="28" t="s">
        <v>6789</v>
      </c>
      <c r="P4420" s="18" t="s">
        <v>6788</v>
      </c>
      <c r="Q4420" s="18" t="s">
        <v>6759</v>
      </c>
      <c r="R4420" s="18">
        <v>1.2</v>
      </c>
      <c r="T4420" s="18">
        <v>0</v>
      </c>
      <c r="U4420" s="18">
        <v>0</v>
      </c>
    </row>
    <row r="4421" spans="2:21" x14ac:dyDescent="0.4">
      <c r="B4421" s="28" t="s">
        <v>5957</v>
      </c>
      <c r="C4421" s="28" t="s">
        <v>5910</v>
      </c>
      <c r="D4421" s="28" t="s">
        <v>6398</v>
      </c>
      <c r="E4421" s="29" t="s">
        <v>124</v>
      </c>
      <c r="F4421" s="28" t="s">
        <v>6100</v>
      </c>
      <c r="G4421" s="28" t="s">
        <v>926</v>
      </c>
      <c r="H4421" s="28" t="s">
        <v>6145</v>
      </c>
      <c r="I4421" s="29" t="s">
        <v>6126</v>
      </c>
      <c r="J4421" s="28" t="s">
        <v>5923</v>
      </c>
      <c r="K4421" s="28" t="s">
        <v>6790</v>
      </c>
      <c r="L4421" s="28" t="s">
        <v>5901</v>
      </c>
      <c r="M4421" s="29"/>
      <c r="N4421" s="30">
        <v>45322</v>
      </c>
      <c r="O4421" s="28" t="s">
        <v>6791</v>
      </c>
      <c r="P4421" s="18" t="s">
        <v>6790</v>
      </c>
      <c r="Q4421" s="18" t="s">
        <v>6759</v>
      </c>
      <c r="R4421" s="18">
        <v>1.2</v>
      </c>
      <c r="T4421" s="18">
        <v>0</v>
      </c>
      <c r="U4421" s="18">
        <v>0</v>
      </c>
    </row>
    <row r="4422" spans="2:21" x14ac:dyDescent="0.4">
      <c r="B4422" s="28" t="s">
        <v>5957</v>
      </c>
      <c r="C4422" s="28" t="s">
        <v>5910</v>
      </c>
      <c r="D4422" s="28" t="s">
        <v>6398</v>
      </c>
      <c r="E4422" s="29" t="s">
        <v>124</v>
      </c>
      <c r="F4422" s="28" t="s">
        <v>6100</v>
      </c>
      <c r="G4422" s="28" t="s">
        <v>703</v>
      </c>
      <c r="H4422" s="28" t="s">
        <v>6466</v>
      </c>
      <c r="I4422" s="29" t="s">
        <v>6467</v>
      </c>
      <c r="J4422" s="28" t="s">
        <v>5899</v>
      </c>
      <c r="K4422" s="28" t="s">
        <v>6792</v>
      </c>
      <c r="L4422" s="28" t="s">
        <v>5901</v>
      </c>
      <c r="M4422" s="29"/>
      <c r="N4422" s="30">
        <v>45322</v>
      </c>
      <c r="O4422" s="28" t="s">
        <v>6793</v>
      </c>
      <c r="P4422" s="18" t="s">
        <v>6792</v>
      </c>
      <c r="Q4422" s="18" t="s">
        <v>6759</v>
      </c>
      <c r="R4422" s="18">
        <v>1.7</v>
      </c>
      <c r="T4422" s="18">
        <v>0</v>
      </c>
      <c r="U4422" s="18">
        <v>0</v>
      </c>
    </row>
    <row r="4423" spans="2:21" x14ac:dyDescent="0.4">
      <c r="B4423" s="28" t="s">
        <v>5957</v>
      </c>
      <c r="C4423" s="28" t="s">
        <v>5910</v>
      </c>
      <c r="D4423" s="28" t="s">
        <v>6398</v>
      </c>
      <c r="E4423" s="29" t="s">
        <v>124</v>
      </c>
      <c r="F4423" s="28" t="s">
        <v>6100</v>
      </c>
      <c r="G4423" s="28" t="s">
        <v>703</v>
      </c>
      <c r="H4423" s="28" t="s">
        <v>6466</v>
      </c>
      <c r="I4423" s="29" t="s">
        <v>6467</v>
      </c>
      <c r="J4423" s="28" t="s">
        <v>5904</v>
      </c>
      <c r="K4423" s="28" t="s">
        <v>6794</v>
      </c>
      <c r="L4423" s="28" t="s">
        <v>5901</v>
      </c>
      <c r="M4423" s="29"/>
      <c r="N4423" s="30">
        <v>45322</v>
      </c>
      <c r="O4423" s="28" t="s">
        <v>6795</v>
      </c>
      <c r="P4423" s="18" t="s">
        <v>6794</v>
      </c>
      <c r="Q4423" s="18" t="s">
        <v>6759</v>
      </c>
      <c r="R4423" s="18">
        <v>1.7</v>
      </c>
      <c r="T4423" s="18">
        <v>0</v>
      </c>
      <c r="U4423" s="18">
        <v>0</v>
      </c>
    </row>
    <row r="4424" spans="2:21" x14ac:dyDescent="0.4">
      <c r="B4424" s="28" t="s">
        <v>5957</v>
      </c>
      <c r="C4424" s="28" t="s">
        <v>5910</v>
      </c>
      <c r="D4424" s="28" t="s">
        <v>6398</v>
      </c>
      <c r="E4424" s="29" t="s">
        <v>124</v>
      </c>
      <c r="F4424" s="28" t="s">
        <v>6100</v>
      </c>
      <c r="G4424" s="28" t="s">
        <v>703</v>
      </c>
      <c r="H4424" s="28" t="s">
        <v>6466</v>
      </c>
      <c r="I4424" s="29" t="s">
        <v>6467</v>
      </c>
      <c r="J4424" s="28" t="s">
        <v>5843</v>
      </c>
      <c r="K4424" s="28" t="s">
        <v>6796</v>
      </c>
      <c r="L4424" s="28" t="s">
        <v>5901</v>
      </c>
      <c r="M4424" s="29"/>
      <c r="N4424" s="30">
        <v>45322</v>
      </c>
      <c r="O4424" s="28" t="s">
        <v>6797</v>
      </c>
      <c r="P4424" s="18" t="s">
        <v>6796</v>
      </c>
      <c r="Q4424" s="18" t="s">
        <v>6759</v>
      </c>
      <c r="R4424" s="18">
        <v>1.7</v>
      </c>
      <c r="T4424" s="18">
        <v>0</v>
      </c>
      <c r="U4424" s="18">
        <v>0</v>
      </c>
    </row>
    <row r="4425" spans="2:21" x14ac:dyDescent="0.4">
      <c r="B4425" s="28" t="s">
        <v>5957</v>
      </c>
      <c r="C4425" s="28" t="s">
        <v>5910</v>
      </c>
      <c r="D4425" s="28" t="s">
        <v>6398</v>
      </c>
      <c r="E4425" s="29" t="s">
        <v>124</v>
      </c>
      <c r="F4425" s="28" t="s">
        <v>6100</v>
      </c>
      <c r="G4425" s="28" t="s">
        <v>275</v>
      </c>
      <c r="H4425" s="28" t="s">
        <v>6302</v>
      </c>
      <c r="I4425" s="29" t="s">
        <v>6474</v>
      </c>
      <c r="J4425" s="28" t="s">
        <v>5899</v>
      </c>
      <c r="K4425" s="28" t="s">
        <v>6798</v>
      </c>
      <c r="L4425" s="28" t="s">
        <v>5901</v>
      </c>
      <c r="M4425" s="29"/>
      <c r="N4425" s="30">
        <v>45322</v>
      </c>
      <c r="O4425" s="28" t="s">
        <v>6799</v>
      </c>
      <c r="P4425" s="18" t="s">
        <v>6798</v>
      </c>
      <c r="Q4425" s="18" t="s">
        <v>6759</v>
      </c>
      <c r="R4425" s="18">
        <v>1.8</v>
      </c>
      <c r="T4425" s="18">
        <v>0</v>
      </c>
      <c r="U4425" s="18">
        <v>0</v>
      </c>
    </row>
    <row r="4426" spans="2:21" x14ac:dyDescent="0.4">
      <c r="B4426" s="28" t="s">
        <v>5957</v>
      </c>
      <c r="C4426" s="28" t="s">
        <v>5910</v>
      </c>
      <c r="D4426" s="28" t="s">
        <v>6398</v>
      </c>
      <c r="E4426" s="29" t="s">
        <v>124</v>
      </c>
      <c r="F4426" s="28" t="s">
        <v>6100</v>
      </c>
      <c r="G4426" s="28" t="s">
        <v>275</v>
      </c>
      <c r="H4426" s="28" t="s">
        <v>6302</v>
      </c>
      <c r="I4426" s="29" t="s">
        <v>6474</v>
      </c>
      <c r="J4426" s="28" t="s">
        <v>5904</v>
      </c>
      <c r="K4426" s="28" t="s">
        <v>6800</v>
      </c>
      <c r="L4426" s="28" t="s">
        <v>5901</v>
      </c>
      <c r="M4426" s="29"/>
      <c r="N4426" s="30">
        <v>45322</v>
      </c>
      <c r="O4426" s="28" t="s">
        <v>6801</v>
      </c>
      <c r="P4426" s="18" t="s">
        <v>6800</v>
      </c>
      <c r="Q4426" s="18" t="s">
        <v>6759</v>
      </c>
      <c r="R4426" s="18">
        <v>1.8</v>
      </c>
      <c r="T4426" s="18">
        <v>0</v>
      </c>
      <c r="U4426" s="18">
        <v>0</v>
      </c>
    </row>
    <row r="4427" spans="2:21" x14ac:dyDescent="0.4">
      <c r="B4427" s="28" t="s">
        <v>5957</v>
      </c>
      <c r="C4427" s="28" t="s">
        <v>5910</v>
      </c>
      <c r="D4427" s="28" t="s">
        <v>6398</v>
      </c>
      <c r="E4427" s="29" t="s">
        <v>124</v>
      </c>
      <c r="F4427" s="28" t="s">
        <v>6100</v>
      </c>
      <c r="G4427" s="28" t="s">
        <v>275</v>
      </c>
      <c r="H4427" s="28" t="s">
        <v>6302</v>
      </c>
      <c r="I4427" s="29" t="s">
        <v>6474</v>
      </c>
      <c r="J4427" s="28" t="s">
        <v>5843</v>
      </c>
      <c r="K4427" s="28" t="s">
        <v>6802</v>
      </c>
      <c r="L4427" s="28" t="s">
        <v>5901</v>
      </c>
      <c r="M4427" s="29"/>
      <c r="N4427" s="30">
        <v>45322</v>
      </c>
      <c r="O4427" s="28" t="s">
        <v>6803</v>
      </c>
      <c r="P4427" s="18" t="s">
        <v>6802</v>
      </c>
      <c r="Q4427" s="18" t="s">
        <v>6759</v>
      </c>
      <c r="R4427" s="18">
        <v>1.8</v>
      </c>
      <c r="T4427" s="18">
        <v>0</v>
      </c>
      <c r="U4427" s="18">
        <v>0</v>
      </c>
    </row>
    <row r="4428" spans="2:21" x14ac:dyDescent="0.4">
      <c r="B4428" s="28" t="s">
        <v>5957</v>
      </c>
      <c r="C4428" s="28" t="s">
        <v>5910</v>
      </c>
      <c r="D4428" s="28" t="s">
        <v>6398</v>
      </c>
      <c r="E4428" s="29" t="s">
        <v>124</v>
      </c>
      <c r="F4428" s="28" t="s">
        <v>6100</v>
      </c>
      <c r="G4428" s="28" t="s">
        <v>39</v>
      </c>
      <c r="H4428" s="28" t="s">
        <v>6318</v>
      </c>
      <c r="I4428" s="29" t="s">
        <v>6416</v>
      </c>
      <c r="J4428" s="28" t="s">
        <v>5899</v>
      </c>
      <c r="K4428" s="28" t="s">
        <v>6804</v>
      </c>
      <c r="L4428" s="28" t="s">
        <v>5901</v>
      </c>
      <c r="M4428" s="29"/>
      <c r="N4428" s="30">
        <v>45322</v>
      </c>
      <c r="O4428" s="28" t="s">
        <v>6805</v>
      </c>
      <c r="P4428" s="18" t="s">
        <v>6804</v>
      </c>
      <c r="Q4428" s="18" t="s">
        <v>6759</v>
      </c>
      <c r="R4428" s="18">
        <v>2.9</v>
      </c>
      <c r="T4428" s="18">
        <v>0</v>
      </c>
      <c r="U4428" s="18">
        <v>0</v>
      </c>
    </row>
    <row r="4429" spans="2:21" x14ac:dyDescent="0.4">
      <c r="B4429" s="28" t="s">
        <v>5957</v>
      </c>
      <c r="C4429" s="28" t="s">
        <v>5910</v>
      </c>
      <c r="D4429" s="28" t="s">
        <v>6398</v>
      </c>
      <c r="E4429" s="29" t="s">
        <v>124</v>
      </c>
      <c r="F4429" s="28" t="s">
        <v>6100</v>
      </c>
      <c r="G4429" s="28" t="s">
        <v>39</v>
      </c>
      <c r="H4429" s="28" t="s">
        <v>6318</v>
      </c>
      <c r="I4429" s="29" t="s">
        <v>6416</v>
      </c>
      <c r="J4429" s="28" t="s">
        <v>5904</v>
      </c>
      <c r="K4429" s="28" t="s">
        <v>6806</v>
      </c>
      <c r="L4429" s="28" t="s">
        <v>5901</v>
      </c>
      <c r="M4429" s="29"/>
      <c r="N4429" s="30">
        <v>45322</v>
      </c>
      <c r="O4429" s="28" t="s">
        <v>6807</v>
      </c>
      <c r="P4429" s="18" t="s">
        <v>6806</v>
      </c>
      <c r="Q4429" s="18" t="s">
        <v>6759</v>
      </c>
      <c r="R4429" s="18">
        <v>2.9</v>
      </c>
      <c r="T4429" s="18">
        <v>0</v>
      </c>
      <c r="U4429" s="18">
        <v>0</v>
      </c>
    </row>
    <row r="4430" spans="2:21" x14ac:dyDescent="0.4">
      <c r="B4430" s="28" t="s">
        <v>5957</v>
      </c>
      <c r="C4430" s="28" t="s">
        <v>5910</v>
      </c>
      <c r="D4430" s="28" t="s">
        <v>6398</v>
      </c>
      <c r="E4430" s="29" t="s">
        <v>124</v>
      </c>
      <c r="F4430" s="28" t="s">
        <v>6100</v>
      </c>
      <c r="G4430" s="28" t="s">
        <v>39</v>
      </c>
      <c r="H4430" s="28" t="s">
        <v>6318</v>
      </c>
      <c r="I4430" s="29" t="s">
        <v>6416</v>
      </c>
      <c r="J4430" s="28" t="s">
        <v>5843</v>
      </c>
      <c r="K4430" s="28" t="s">
        <v>6808</v>
      </c>
      <c r="L4430" s="28" t="s">
        <v>5901</v>
      </c>
      <c r="M4430" s="29"/>
      <c r="N4430" s="30">
        <v>45322</v>
      </c>
      <c r="O4430" s="28" t="s">
        <v>6809</v>
      </c>
      <c r="P4430" s="18" t="s">
        <v>6808</v>
      </c>
      <c r="Q4430" s="18" t="s">
        <v>6759</v>
      </c>
      <c r="R4430" s="18">
        <v>2.9</v>
      </c>
      <c r="T4430" s="18">
        <v>0</v>
      </c>
      <c r="U4430" s="18">
        <v>0</v>
      </c>
    </row>
    <row r="4431" spans="2:21" x14ac:dyDescent="0.4">
      <c r="B4431" s="28" t="s">
        <v>5957</v>
      </c>
      <c r="C4431" s="28" t="s">
        <v>5910</v>
      </c>
      <c r="D4431" s="28" t="s">
        <v>6398</v>
      </c>
      <c r="E4431" s="29" t="s">
        <v>121</v>
      </c>
      <c r="F4431" s="28" t="s">
        <v>5991</v>
      </c>
      <c r="G4431" s="28" t="s">
        <v>926</v>
      </c>
      <c r="H4431" s="28" t="s">
        <v>6145</v>
      </c>
      <c r="I4431" s="29" t="s">
        <v>6558</v>
      </c>
      <c r="J4431" s="28" t="s">
        <v>5899</v>
      </c>
      <c r="K4431" s="28" t="s">
        <v>6586</v>
      </c>
      <c r="L4431" s="28" t="s">
        <v>5901</v>
      </c>
      <c r="M4431" s="29"/>
      <c r="N4431" s="30">
        <v>45322</v>
      </c>
      <c r="O4431" s="28" t="s">
        <v>6587</v>
      </c>
      <c r="P4431" s="18" t="s">
        <v>6586</v>
      </c>
      <c r="Q4431" s="18" t="s">
        <v>6588</v>
      </c>
      <c r="R4431" s="18">
        <v>1.4</v>
      </c>
      <c r="T4431" s="18">
        <v>0</v>
      </c>
      <c r="U4431" s="18">
        <v>0</v>
      </c>
    </row>
    <row r="4432" spans="2:21" x14ac:dyDescent="0.4">
      <c r="B4432" s="28" t="s">
        <v>5957</v>
      </c>
      <c r="C4432" s="28" t="s">
        <v>5910</v>
      </c>
      <c r="D4432" s="28" t="s">
        <v>6398</v>
      </c>
      <c r="E4432" s="29" t="s">
        <v>121</v>
      </c>
      <c r="F4432" s="28" t="s">
        <v>5991</v>
      </c>
      <c r="G4432" s="28" t="s">
        <v>926</v>
      </c>
      <c r="H4432" s="28" t="s">
        <v>6145</v>
      </c>
      <c r="I4432" s="29" t="s">
        <v>6558</v>
      </c>
      <c r="J4432" s="28" t="s">
        <v>5904</v>
      </c>
      <c r="K4432" s="28" t="s">
        <v>6589</v>
      </c>
      <c r="L4432" s="28" t="s">
        <v>5901</v>
      </c>
      <c r="M4432" s="29"/>
      <c r="N4432" s="30">
        <v>45322</v>
      </c>
      <c r="O4432" s="28" t="s">
        <v>6590</v>
      </c>
      <c r="P4432" s="18" t="s">
        <v>6589</v>
      </c>
      <c r="Q4432" s="18" t="s">
        <v>6588</v>
      </c>
      <c r="R4432" s="18">
        <v>1.4</v>
      </c>
      <c r="T4432" s="18">
        <v>0</v>
      </c>
      <c r="U4432" s="18">
        <v>0</v>
      </c>
    </row>
    <row r="4433" spans="2:21" x14ac:dyDescent="0.4">
      <c r="B4433" s="28" t="s">
        <v>5957</v>
      </c>
      <c r="C4433" s="28" t="s">
        <v>5910</v>
      </c>
      <c r="D4433" s="28" t="s">
        <v>6398</v>
      </c>
      <c r="E4433" s="29" t="s">
        <v>121</v>
      </c>
      <c r="F4433" s="28" t="s">
        <v>5991</v>
      </c>
      <c r="G4433" s="28" t="s">
        <v>926</v>
      </c>
      <c r="H4433" s="28" t="s">
        <v>6145</v>
      </c>
      <c r="I4433" s="29" t="s">
        <v>6558</v>
      </c>
      <c r="J4433" s="28" t="s">
        <v>5843</v>
      </c>
      <c r="K4433" s="28" t="s">
        <v>6591</v>
      </c>
      <c r="L4433" s="28" t="s">
        <v>5901</v>
      </c>
      <c r="M4433" s="29"/>
      <c r="N4433" s="30">
        <v>45322</v>
      </c>
      <c r="O4433" s="28" t="s">
        <v>6592</v>
      </c>
      <c r="P4433" s="18" t="s">
        <v>6591</v>
      </c>
      <c r="Q4433" s="18" t="s">
        <v>6588</v>
      </c>
      <c r="R4433" s="18">
        <v>1.4</v>
      </c>
      <c r="T4433" s="18">
        <v>0</v>
      </c>
      <c r="U4433" s="18">
        <v>0</v>
      </c>
    </row>
    <row r="4434" spans="2:21" x14ac:dyDescent="0.4">
      <c r="B4434" s="28" t="s">
        <v>5957</v>
      </c>
      <c r="C4434" s="28" t="s">
        <v>5910</v>
      </c>
      <c r="D4434" s="28" t="s">
        <v>6398</v>
      </c>
      <c r="E4434" s="29" t="s">
        <v>121</v>
      </c>
      <c r="F4434" s="28" t="s">
        <v>5991</v>
      </c>
      <c r="G4434" s="28" t="s">
        <v>926</v>
      </c>
      <c r="H4434" s="28" t="s">
        <v>6145</v>
      </c>
      <c r="I4434" s="29" t="s">
        <v>6558</v>
      </c>
      <c r="J4434" s="28" t="s">
        <v>5923</v>
      </c>
      <c r="K4434" s="28" t="s">
        <v>6593</v>
      </c>
      <c r="L4434" s="28" t="s">
        <v>5901</v>
      </c>
      <c r="M4434" s="29"/>
      <c r="N4434" s="30">
        <v>45322</v>
      </c>
      <c r="O4434" s="28" t="s">
        <v>6594</v>
      </c>
      <c r="P4434" s="18" t="s">
        <v>6593</v>
      </c>
      <c r="Q4434" s="18" t="s">
        <v>6588</v>
      </c>
      <c r="R4434" s="18">
        <v>1.4</v>
      </c>
      <c r="T4434" s="18">
        <v>0</v>
      </c>
      <c r="U4434" s="18">
        <v>0</v>
      </c>
    </row>
    <row r="4435" spans="2:21" x14ac:dyDescent="0.4">
      <c r="B4435" s="28" t="s">
        <v>5957</v>
      </c>
      <c r="C4435" s="28" t="s">
        <v>5910</v>
      </c>
      <c r="D4435" s="28" t="s">
        <v>6398</v>
      </c>
      <c r="E4435" s="29" t="s">
        <v>121</v>
      </c>
      <c r="F4435" s="28" t="s">
        <v>5991</v>
      </c>
      <c r="G4435" s="28" t="s">
        <v>703</v>
      </c>
      <c r="H4435" s="28" t="s">
        <v>6466</v>
      </c>
      <c r="I4435" s="29" t="s">
        <v>6467</v>
      </c>
      <c r="J4435" s="28" t="s">
        <v>5899</v>
      </c>
      <c r="K4435" s="28" t="s">
        <v>6595</v>
      </c>
      <c r="L4435" s="28" t="s">
        <v>5901</v>
      </c>
      <c r="M4435" s="29"/>
      <c r="N4435" s="30">
        <v>45322</v>
      </c>
      <c r="O4435" s="28" t="s">
        <v>6596</v>
      </c>
      <c r="P4435" s="18" t="s">
        <v>6595</v>
      </c>
      <c r="Q4435" s="18" t="s">
        <v>6588</v>
      </c>
      <c r="R4435" s="18">
        <v>1.7</v>
      </c>
      <c r="T4435" s="18">
        <v>0</v>
      </c>
      <c r="U4435" s="18">
        <v>0</v>
      </c>
    </row>
    <row r="4436" spans="2:21" x14ac:dyDescent="0.4">
      <c r="B4436" s="28" t="s">
        <v>5957</v>
      </c>
      <c r="C4436" s="28" t="s">
        <v>5910</v>
      </c>
      <c r="D4436" s="28" t="s">
        <v>6398</v>
      </c>
      <c r="E4436" s="29" t="s">
        <v>121</v>
      </c>
      <c r="F4436" s="28" t="s">
        <v>5991</v>
      </c>
      <c r="G4436" s="28" t="s">
        <v>703</v>
      </c>
      <c r="H4436" s="28" t="s">
        <v>6466</v>
      </c>
      <c r="I4436" s="29" t="s">
        <v>6467</v>
      </c>
      <c r="J4436" s="28" t="s">
        <v>5904</v>
      </c>
      <c r="K4436" s="28" t="s">
        <v>6597</v>
      </c>
      <c r="L4436" s="28" t="s">
        <v>5901</v>
      </c>
      <c r="M4436" s="29"/>
      <c r="N4436" s="30">
        <v>45322</v>
      </c>
      <c r="O4436" s="28" t="s">
        <v>6598</v>
      </c>
      <c r="P4436" s="18" t="s">
        <v>6597</v>
      </c>
      <c r="Q4436" s="18" t="s">
        <v>6588</v>
      </c>
      <c r="R4436" s="18">
        <v>1.7</v>
      </c>
      <c r="T4436" s="18">
        <v>0</v>
      </c>
      <c r="U4436" s="18">
        <v>0</v>
      </c>
    </row>
    <row r="4437" spans="2:21" x14ac:dyDescent="0.4">
      <c r="B4437" s="28" t="s">
        <v>5957</v>
      </c>
      <c r="C4437" s="28" t="s">
        <v>5910</v>
      </c>
      <c r="D4437" s="28" t="s">
        <v>6398</v>
      </c>
      <c r="E4437" s="29" t="s">
        <v>121</v>
      </c>
      <c r="F4437" s="28" t="s">
        <v>5991</v>
      </c>
      <c r="G4437" s="28" t="s">
        <v>703</v>
      </c>
      <c r="H4437" s="28" t="s">
        <v>6466</v>
      </c>
      <c r="I4437" s="29" t="s">
        <v>6467</v>
      </c>
      <c r="J4437" s="28" t="s">
        <v>5843</v>
      </c>
      <c r="K4437" s="28" t="s">
        <v>6599</v>
      </c>
      <c r="L4437" s="28" t="s">
        <v>5901</v>
      </c>
      <c r="M4437" s="29"/>
      <c r="N4437" s="30">
        <v>45322</v>
      </c>
      <c r="O4437" s="28" t="s">
        <v>6600</v>
      </c>
      <c r="P4437" s="18" t="s">
        <v>6599</v>
      </c>
      <c r="Q4437" s="18" t="s">
        <v>6588</v>
      </c>
      <c r="R4437" s="18">
        <v>1.7</v>
      </c>
      <c r="T4437" s="18">
        <v>0</v>
      </c>
      <c r="U4437" s="18">
        <v>0</v>
      </c>
    </row>
    <row r="4438" spans="2:21" x14ac:dyDescent="0.4">
      <c r="B4438" s="28" t="s">
        <v>5957</v>
      </c>
      <c r="C4438" s="28" t="s">
        <v>5910</v>
      </c>
      <c r="D4438" s="28" t="s">
        <v>6398</v>
      </c>
      <c r="E4438" s="29" t="s">
        <v>121</v>
      </c>
      <c r="F4438" s="28" t="s">
        <v>5991</v>
      </c>
      <c r="G4438" s="28" t="s">
        <v>275</v>
      </c>
      <c r="H4438" s="28" t="s">
        <v>6302</v>
      </c>
      <c r="I4438" s="29" t="s">
        <v>6474</v>
      </c>
      <c r="J4438" s="28" t="s">
        <v>5899</v>
      </c>
      <c r="K4438" s="28" t="s">
        <v>6601</v>
      </c>
      <c r="L4438" s="28" t="s">
        <v>5901</v>
      </c>
      <c r="M4438" s="29"/>
      <c r="N4438" s="30">
        <v>45322</v>
      </c>
      <c r="O4438" s="28" t="s">
        <v>6602</v>
      </c>
      <c r="P4438" s="18" t="s">
        <v>6601</v>
      </c>
      <c r="Q4438" s="18" t="s">
        <v>6588</v>
      </c>
      <c r="R4438" s="18">
        <v>1.8</v>
      </c>
      <c r="T4438" s="18">
        <v>0</v>
      </c>
      <c r="U4438" s="18">
        <v>0</v>
      </c>
    </row>
    <row r="4439" spans="2:21" x14ac:dyDescent="0.4">
      <c r="B4439" s="28" t="s">
        <v>5957</v>
      </c>
      <c r="C4439" s="28" t="s">
        <v>5910</v>
      </c>
      <c r="D4439" s="28" t="s">
        <v>6398</v>
      </c>
      <c r="E4439" s="29" t="s">
        <v>121</v>
      </c>
      <c r="F4439" s="28" t="s">
        <v>5991</v>
      </c>
      <c r="G4439" s="28" t="s">
        <v>275</v>
      </c>
      <c r="H4439" s="28" t="s">
        <v>6302</v>
      </c>
      <c r="I4439" s="29" t="s">
        <v>6474</v>
      </c>
      <c r="J4439" s="28" t="s">
        <v>5904</v>
      </c>
      <c r="K4439" s="28" t="s">
        <v>6603</v>
      </c>
      <c r="L4439" s="28" t="s">
        <v>5901</v>
      </c>
      <c r="M4439" s="29"/>
      <c r="N4439" s="30">
        <v>45322</v>
      </c>
      <c r="O4439" s="28" t="s">
        <v>6604</v>
      </c>
      <c r="P4439" s="18" t="s">
        <v>6603</v>
      </c>
      <c r="Q4439" s="18" t="s">
        <v>6588</v>
      </c>
      <c r="R4439" s="18">
        <v>1.8</v>
      </c>
      <c r="T4439" s="18">
        <v>0</v>
      </c>
      <c r="U4439" s="18">
        <v>0</v>
      </c>
    </row>
    <row r="4440" spans="2:21" x14ac:dyDescent="0.4">
      <c r="B4440" s="28" t="s">
        <v>5957</v>
      </c>
      <c r="C4440" s="28" t="s">
        <v>5910</v>
      </c>
      <c r="D4440" s="28" t="s">
        <v>6398</v>
      </c>
      <c r="E4440" s="29" t="s">
        <v>121</v>
      </c>
      <c r="F4440" s="28" t="s">
        <v>5991</v>
      </c>
      <c r="G4440" s="28" t="s">
        <v>275</v>
      </c>
      <c r="H4440" s="28" t="s">
        <v>6302</v>
      </c>
      <c r="I4440" s="29" t="s">
        <v>6474</v>
      </c>
      <c r="J4440" s="28" t="s">
        <v>5843</v>
      </c>
      <c r="K4440" s="28" t="s">
        <v>6605</v>
      </c>
      <c r="L4440" s="28" t="s">
        <v>5901</v>
      </c>
      <c r="M4440" s="29"/>
      <c r="N4440" s="30">
        <v>45322</v>
      </c>
      <c r="O4440" s="28" t="s">
        <v>6606</v>
      </c>
      <c r="P4440" s="18" t="s">
        <v>6605</v>
      </c>
      <c r="Q4440" s="18" t="s">
        <v>6588</v>
      </c>
      <c r="R4440" s="18">
        <v>1.8</v>
      </c>
      <c r="T4440" s="18">
        <v>0</v>
      </c>
      <c r="U4440" s="18">
        <v>0</v>
      </c>
    </row>
    <row r="4441" spans="2:21" x14ac:dyDescent="0.4">
      <c r="B4441" s="28" t="s">
        <v>5957</v>
      </c>
      <c r="C4441" s="28" t="s">
        <v>5910</v>
      </c>
      <c r="D4441" s="28" t="s">
        <v>6398</v>
      </c>
      <c r="E4441" s="29" t="s">
        <v>121</v>
      </c>
      <c r="F4441" s="28" t="s">
        <v>5991</v>
      </c>
      <c r="G4441" s="28" t="s">
        <v>39</v>
      </c>
      <c r="H4441" s="28" t="s">
        <v>6318</v>
      </c>
      <c r="I4441" s="29" t="s">
        <v>6416</v>
      </c>
      <c r="J4441" s="28" t="s">
        <v>5899</v>
      </c>
      <c r="K4441" s="28" t="s">
        <v>6607</v>
      </c>
      <c r="L4441" s="28" t="s">
        <v>5901</v>
      </c>
      <c r="M4441" s="29"/>
      <c r="N4441" s="30">
        <v>45322</v>
      </c>
      <c r="O4441" s="28" t="s">
        <v>6608</v>
      </c>
      <c r="P4441" s="18" t="s">
        <v>6607</v>
      </c>
      <c r="Q4441" s="18" t="s">
        <v>6588</v>
      </c>
      <c r="R4441" s="18">
        <v>2.9</v>
      </c>
      <c r="T4441" s="18">
        <v>0</v>
      </c>
      <c r="U4441" s="18">
        <v>0</v>
      </c>
    </row>
    <row r="4442" spans="2:21" x14ac:dyDescent="0.4">
      <c r="B4442" s="28" t="s">
        <v>5957</v>
      </c>
      <c r="C4442" s="28" t="s">
        <v>5910</v>
      </c>
      <c r="D4442" s="28" t="s">
        <v>6398</v>
      </c>
      <c r="E4442" s="29" t="s">
        <v>121</v>
      </c>
      <c r="F4442" s="28" t="s">
        <v>5991</v>
      </c>
      <c r="G4442" s="28" t="s">
        <v>39</v>
      </c>
      <c r="H4442" s="28" t="s">
        <v>6318</v>
      </c>
      <c r="I4442" s="29" t="s">
        <v>6416</v>
      </c>
      <c r="J4442" s="28" t="s">
        <v>5904</v>
      </c>
      <c r="K4442" s="28" t="s">
        <v>6609</v>
      </c>
      <c r="L4442" s="28" t="s">
        <v>5901</v>
      </c>
      <c r="M4442" s="29"/>
      <c r="N4442" s="30">
        <v>45322</v>
      </c>
      <c r="O4442" s="28" t="s">
        <v>6610</v>
      </c>
      <c r="P4442" s="18" t="s">
        <v>6609</v>
      </c>
      <c r="Q4442" s="18" t="s">
        <v>6588</v>
      </c>
      <c r="R4442" s="18">
        <v>2.9</v>
      </c>
      <c r="T4442" s="18">
        <v>0</v>
      </c>
      <c r="U4442" s="18">
        <v>0</v>
      </c>
    </row>
    <row r="4443" spans="2:21" x14ac:dyDescent="0.4">
      <c r="B4443" s="28" t="s">
        <v>5957</v>
      </c>
      <c r="C4443" s="28" t="s">
        <v>5910</v>
      </c>
      <c r="D4443" s="28" t="s">
        <v>6398</v>
      </c>
      <c r="E4443" s="29" t="s">
        <v>121</v>
      </c>
      <c r="F4443" s="28" t="s">
        <v>5991</v>
      </c>
      <c r="G4443" s="28" t="s">
        <v>39</v>
      </c>
      <c r="H4443" s="28" t="s">
        <v>6318</v>
      </c>
      <c r="I4443" s="29" t="s">
        <v>6416</v>
      </c>
      <c r="J4443" s="28" t="s">
        <v>5843</v>
      </c>
      <c r="K4443" s="28" t="s">
        <v>6611</v>
      </c>
      <c r="L4443" s="28" t="s">
        <v>5901</v>
      </c>
      <c r="M4443" s="29"/>
      <c r="N4443" s="30">
        <v>45322</v>
      </c>
      <c r="O4443" s="28" t="s">
        <v>6612</v>
      </c>
      <c r="P4443" s="18" t="s">
        <v>6611</v>
      </c>
      <c r="Q4443" s="18" t="s">
        <v>6588</v>
      </c>
      <c r="R4443" s="18">
        <v>2.9</v>
      </c>
      <c r="T4443" s="18">
        <v>0</v>
      </c>
      <c r="U4443" s="18">
        <v>0</v>
      </c>
    </row>
    <row r="4444" spans="2:21" x14ac:dyDescent="0.4">
      <c r="B4444" s="18" t="s">
        <v>5957</v>
      </c>
      <c r="C4444" s="18" t="s">
        <v>5910</v>
      </c>
      <c r="D4444" s="18" t="s">
        <v>128</v>
      </c>
      <c r="E4444" s="19" t="s">
        <v>363</v>
      </c>
      <c r="F4444" s="18" t="s">
        <v>5935</v>
      </c>
      <c r="G4444" s="18" t="s">
        <v>926</v>
      </c>
      <c r="H4444" s="18" t="s">
        <v>6145</v>
      </c>
      <c r="I4444" s="19" t="s">
        <v>6126</v>
      </c>
      <c r="J4444" s="18" t="s">
        <v>5899</v>
      </c>
      <c r="K4444" s="18" t="s">
        <v>13341</v>
      </c>
      <c r="L4444" s="18" t="s">
        <v>5901</v>
      </c>
      <c r="N4444" s="20">
        <v>45322</v>
      </c>
      <c r="O4444" s="18" t="s">
        <v>13342</v>
      </c>
      <c r="P4444" s="18" t="s">
        <v>13341</v>
      </c>
      <c r="Q4444" s="18" t="s">
        <v>12616</v>
      </c>
      <c r="R4444" s="18">
        <v>1.2</v>
      </c>
      <c r="T4444" s="18">
        <v>0</v>
      </c>
      <c r="U4444" s="18">
        <v>0</v>
      </c>
    </row>
    <row r="4445" spans="2:21" x14ac:dyDescent="0.4">
      <c r="B4445" s="18" t="s">
        <v>5957</v>
      </c>
      <c r="C4445" s="18" t="s">
        <v>5910</v>
      </c>
      <c r="D4445" s="18" t="s">
        <v>128</v>
      </c>
      <c r="E4445" s="19" t="s">
        <v>363</v>
      </c>
      <c r="F4445" s="18" t="s">
        <v>5935</v>
      </c>
      <c r="G4445" s="18" t="s">
        <v>926</v>
      </c>
      <c r="H4445" s="18" t="s">
        <v>6145</v>
      </c>
      <c r="I4445" s="19" t="s">
        <v>6126</v>
      </c>
      <c r="J4445" s="18" t="s">
        <v>5904</v>
      </c>
      <c r="K4445" s="18" t="s">
        <v>13343</v>
      </c>
      <c r="L4445" s="18" t="s">
        <v>5901</v>
      </c>
      <c r="N4445" s="20">
        <v>45322</v>
      </c>
      <c r="O4445" s="18" t="s">
        <v>13344</v>
      </c>
      <c r="P4445" s="18" t="s">
        <v>13343</v>
      </c>
      <c r="Q4445" s="18" t="s">
        <v>12616</v>
      </c>
      <c r="R4445" s="18">
        <v>1.2</v>
      </c>
      <c r="T4445" s="18">
        <v>0</v>
      </c>
      <c r="U4445" s="18">
        <v>0</v>
      </c>
    </row>
    <row r="4446" spans="2:21" x14ac:dyDescent="0.4">
      <c r="B4446" s="18" t="s">
        <v>5957</v>
      </c>
      <c r="C4446" s="18" t="s">
        <v>5910</v>
      </c>
      <c r="D4446" s="18" t="s">
        <v>128</v>
      </c>
      <c r="E4446" s="19" t="s">
        <v>363</v>
      </c>
      <c r="F4446" s="18" t="s">
        <v>5935</v>
      </c>
      <c r="G4446" s="18" t="s">
        <v>926</v>
      </c>
      <c r="H4446" s="18" t="s">
        <v>6145</v>
      </c>
      <c r="I4446" s="19" t="s">
        <v>6126</v>
      </c>
      <c r="J4446" s="18" t="s">
        <v>5843</v>
      </c>
      <c r="K4446" s="18" t="s">
        <v>13345</v>
      </c>
      <c r="L4446" s="18" t="s">
        <v>5901</v>
      </c>
      <c r="N4446" s="20">
        <v>45322</v>
      </c>
      <c r="O4446" s="18" t="s">
        <v>13346</v>
      </c>
      <c r="P4446" s="18" t="s">
        <v>13345</v>
      </c>
      <c r="Q4446" s="18" t="s">
        <v>12616</v>
      </c>
      <c r="R4446" s="18">
        <v>1.2</v>
      </c>
      <c r="T4446" s="18">
        <v>0</v>
      </c>
      <c r="U4446" s="18">
        <v>0</v>
      </c>
    </row>
    <row r="4447" spans="2:21" x14ac:dyDescent="0.4">
      <c r="B4447" s="18" t="s">
        <v>5957</v>
      </c>
      <c r="C4447" s="18" t="s">
        <v>5910</v>
      </c>
      <c r="D4447" s="18" t="s">
        <v>128</v>
      </c>
      <c r="E4447" s="19" t="s">
        <v>363</v>
      </c>
      <c r="F4447" s="18" t="s">
        <v>5935</v>
      </c>
      <c r="G4447" s="18" t="s">
        <v>926</v>
      </c>
      <c r="H4447" s="18" t="s">
        <v>6145</v>
      </c>
      <c r="I4447" s="19" t="s">
        <v>6126</v>
      </c>
      <c r="J4447" s="18" t="s">
        <v>5923</v>
      </c>
      <c r="K4447" s="18" t="s">
        <v>13347</v>
      </c>
      <c r="L4447" s="18" t="s">
        <v>5901</v>
      </c>
      <c r="N4447" s="20">
        <v>45322</v>
      </c>
      <c r="O4447" s="18" t="s">
        <v>13348</v>
      </c>
      <c r="P4447" s="18" t="s">
        <v>13347</v>
      </c>
      <c r="Q4447" s="18" t="s">
        <v>12616</v>
      </c>
      <c r="R4447" s="18">
        <v>1.2</v>
      </c>
      <c r="T4447" s="18">
        <v>0</v>
      </c>
      <c r="U4447" s="18">
        <v>0</v>
      </c>
    </row>
    <row r="4448" spans="2:21" x14ac:dyDescent="0.4">
      <c r="B4448" s="18" t="s">
        <v>5957</v>
      </c>
      <c r="C4448" s="18" t="s">
        <v>5910</v>
      </c>
      <c r="D4448" s="18" t="s">
        <v>128</v>
      </c>
      <c r="E4448" s="19" t="s">
        <v>363</v>
      </c>
      <c r="F4448" s="18" t="s">
        <v>5935</v>
      </c>
      <c r="G4448" s="18" t="s">
        <v>703</v>
      </c>
      <c r="H4448" s="18" t="s">
        <v>6466</v>
      </c>
      <c r="I4448" s="19" t="s">
        <v>12623</v>
      </c>
      <c r="J4448" s="18" t="s">
        <v>5899</v>
      </c>
      <c r="K4448" s="18" t="s">
        <v>13349</v>
      </c>
      <c r="L4448" s="18" t="s">
        <v>5901</v>
      </c>
      <c r="N4448" s="20">
        <v>45322</v>
      </c>
      <c r="O4448" s="18" t="s">
        <v>13350</v>
      </c>
      <c r="P4448" s="18" t="s">
        <v>13349</v>
      </c>
      <c r="Q4448" s="18" t="s">
        <v>12616</v>
      </c>
      <c r="R4448" s="18">
        <v>1.7</v>
      </c>
      <c r="T4448" s="18">
        <v>0</v>
      </c>
      <c r="U4448" s="18">
        <v>0</v>
      </c>
    </row>
    <row r="4449" spans="2:21" x14ac:dyDescent="0.4">
      <c r="B4449" s="18" t="s">
        <v>5957</v>
      </c>
      <c r="C4449" s="18" t="s">
        <v>5910</v>
      </c>
      <c r="D4449" s="18" t="s">
        <v>128</v>
      </c>
      <c r="E4449" s="19" t="s">
        <v>363</v>
      </c>
      <c r="F4449" s="18" t="s">
        <v>5935</v>
      </c>
      <c r="G4449" s="18" t="s">
        <v>703</v>
      </c>
      <c r="H4449" s="18" t="s">
        <v>6466</v>
      </c>
      <c r="I4449" s="19" t="s">
        <v>12623</v>
      </c>
      <c r="J4449" s="18" t="s">
        <v>5904</v>
      </c>
      <c r="K4449" s="18" t="s">
        <v>13351</v>
      </c>
      <c r="L4449" s="18" t="s">
        <v>5901</v>
      </c>
      <c r="N4449" s="20">
        <v>45322</v>
      </c>
      <c r="O4449" s="18" t="s">
        <v>13352</v>
      </c>
      <c r="P4449" s="18" t="s">
        <v>13351</v>
      </c>
      <c r="Q4449" s="18" t="s">
        <v>12616</v>
      </c>
      <c r="R4449" s="18">
        <v>1.7</v>
      </c>
      <c r="T4449" s="18">
        <v>0</v>
      </c>
      <c r="U4449" s="18">
        <v>0</v>
      </c>
    </row>
    <row r="4450" spans="2:21" x14ac:dyDescent="0.4">
      <c r="B4450" s="18" t="s">
        <v>5957</v>
      </c>
      <c r="C4450" s="18" t="s">
        <v>5910</v>
      </c>
      <c r="D4450" s="18" t="s">
        <v>128</v>
      </c>
      <c r="E4450" s="19" t="s">
        <v>363</v>
      </c>
      <c r="F4450" s="18" t="s">
        <v>5935</v>
      </c>
      <c r="G4450" s="18" t="s">
        <v>703</v>
      </c>
      <c r="H4450" s="18" t="s">
        <v>6466</v>
      </c>
      <c r="I4450" s="19" t="s">
        <v>12623</v>
      </c>
      <c r="J4450" s="18" t="s">
        <v>5843</v>
      </c>
      <c r="K4450" s="18" t="s">
        <v>13353</v>
      </c>
      <c r="L4450" s="18" t="s">
        <v>5901</v>
      </c>
      <c r="N4450" s="20">
        <v>45322</v>
      </c>
      <c r="O4450" s="18" t="s">
        <v>13354</v>
      </c>
      <c r="P4450" s="18" t="s">
        <v>13353</v>
      </c>
      <c r="Q4450" s="18" t="s">
        <v>12616</v>
      </c>
      <c r="R4450" s="18">
        <v>1.7</v>
      </c>
      <c r="T4450" s="18">
        <v>0</v>
      </c>
      <c r="U4450" s="18">
        <v>0</v>
      </c>
    </row>
    <row r="4451" spans="2:21" x14ac:dyDescent="0.4">
      <c r="B4451" s="18" t="s">
        <v>5957</v>
      </c>
      <c r="C4451" s="18" t="s">
        <v>5910</v>
      </c>
      <c r="D4451" s="18" t="s">
        <v>128</v>
      </c>
      <c r="E4451" s="19" t="s">
        <v>363</v>
      </c>
      <c r="F4451" s="18" t="s">
        <v>5935</v>
      </c>
      <c r="G4451" s="18" t="s">
        <v>275</v>
      </c>
      <c r="H4451" s="18" t="s">
        <v>6302</v>
      </c>
      <c r="I4451" s="19" t="s">
        <v>6474</v>
      </c>
      <c r="J4451" s="18" t="s">
        <v>5899</v>
      </c>
      <c r="K4451" s="18" t="s">
        <v>17445</v>
      </c>
      <c r="L4451" s="18" t="s">
        <v>5901</v>
      </c>
      <c r="N4451" s="20">
        <v>45351</v>
      </c>
      <c r="O4451" s="18" t="s">
        <v>17446</v>
      </c>
      <c r="P4451" s="18" t="s">
        <v>17445</v>
      </c>
      <c r="Q4451" s="18" t="s">
        <v>12616</v>
      </c>
      <c r="R4451" s="18">
        <v>1.8</v>
      </c>
      <c r="T4451" s="18">
        <v>0</v>
      </c>
      <c r="U4451" s="18">
        <v>0</v>
      </c>
    </row>
    <row r="4452" spans="2:21" x14ac:dyDescent="0.4">
      <c r="B4452" s="18" t="s">
        <v>5957</v>
      </c>
      <c r="C4452" s="18" t="s">
        <v>5910</v>
      </c>
      <c r="D4452" s="18" t="s">
        <v>128</v>
      </c>
      <c r="E4452" s="19" t="s">
        <v>363</v>
      </c>
      <c r="F4452" s="18" t="s">
        <v>5935</v>
      </c>
      <c r="G4452" s="18" t="s">
        <v>275</v>
      </c>
      <c r="H4452" s="18" t="s">
        <v>6302</v>
      </c>
      <c r="I4452" s="19" t="s">
        <v>6474</v>
      </c>
      <c r="J4452" s="18" t="s">
        <v>5904</v>
      </c>
      <c r="K4452" s="18" t="s">
        <v>17447</v>
      </c>
      <c r="L4452" s="18" t="s">
        <v>5901</v>
      </c>
      <c r="N4452" s="20">
        <v>45351</v>
      </c>
      <c r="O4452" s="18" t="s">
        <v>17448</v>
      </c>
      <c r="P4452" s="18" t="s">
        <v>17447</v>
      </c>
      <c r="Q4452" s="18" t="s">
        <v>12616</v>
      </c>
      <c r="R4452" s="18">
        <v>1.8</v>
      </c>
      <c r="T4452" s="18">
        <v>0</v>
      </c>
      <c r="U4452" s="18">
        <v>0</v>
      </c>
    </row>
    <row r="4453" spans="2:21" x14ac:dyDescent="0.4">
      <c r="B4453" s="18" t="s">
        <v>5957</v>
      </c>
      <c r="C4453" s="18" t="s">
        <v>5910</v>
      </c>
      <c r="D4453" s="18" t="s">
        <v>128</v>
      </c>
      <c r="E4453" s="19" t="s">
        <v>363</v>
      </c>
      <c r="F4453" s="18" t="s">
        <v>5935</v>
      </c>
      <c r="G4453" s="18" t="s">
        <v>275</v>
      </c>
      <c r="H4453" s="18" t="s">
        <v>6302</v>
      </c>
      <c r="I4453" s="19" t="s">
        <v>6474</v>
      </c>
      <c r="J4453" s="18" t="s">
        <v>5843</v>
      </c>
      <c r="K4453" s="18" t="s">
        <v>17449</v>
      </c>
      <c r="L4453" s="18" t="s">
        <v>5901</v>
      </c>
      <c r="N4453" s="20">
        <v>45351</v>
      </c>
      <c r="O4453" s="18" t="s">
        <v>17450</v>
      </c>
      <c r="P4453" s="18" t="s">
        <v>17449</v>
      </c>
      <c r="Q4453" s="18" t="s">
        <v>12616</v>
      </c>
      <c r="R4453" s="18">
        <v>1.8</v>
      </c>
      <c r="T4453" s="18">
        <v>0</v>
      </c>
      <c r="U4453" s="18">
        <v>0</v>
      </c>
    </row>
    <row r="4454" spans="2:21" x14ac:dyDescent="0.4">
      <c r="B4454" s="18" t="s">
        <v>5957</v>
      </c>
      <c r="C4454" s="18" t="s">
        <v>5910</v>
      </c>
      <c r="D4454" s="18" t="s">
        <v>128</v>
      </c>
      <c r="E4454" s="19" t="s">
        <v>363</v>
      </c>
      <c r="F4454" s="18" t="s">
        <v>5935</v>
      </c>
      <c r="G4454" s="18" t="s">
        <v>39</v>
      </c>
      <c r="H4454" s="18" t="s">
        <v>6318</v>
      </c>
      <c r="I4454" s="19" t="s">
        <v>6416</v>
      </c>
      <c r="J4454" s="18" t="s">
        <v>5899</v>
      </c>
      <c r="K4454" s="18" t="s">
        <v>13355</v>
      </c>
      <c r="L4454" s="18" t="s">
        <v>5901</v>
      </c>
      <c r="N4454" s="20">
        <v>45322</v>
      </c>
      <c r="O4454" s="18" t="s">
        <v>13356</v>
      </c>
      <c r="P4454" s="18" t="s">
        <v>13355</v>
      </c>
      <c r="Q4454" s="18" t="s">
        <v>12616</v>
      </c>
      <c r="R4454" s="18">
        <v>2.9</v>
      </c>
      <c r="T4454" s="18">
        <v>0</v>
      </c>
      <c r="U4454" s="18">
        <v>0</v>
      </c>
    </row>
    <row r="4455" spans="2:21" x14ac:dyDescent="0.4">
      <c r="B4455" s="18" t="s">
        <v>5957</v>
      </c>
      <c r="C4455" s="18" t="s">
        <v>5910</v>
      </c>
      <c r="D4455" s="18" t="s">
        <v>128</v>
      </c>
      <c r="E4455" s="19" t="s">
        <v>363</v>
      </c>
      <c r="F4455" s="18" t="s">
        <v>5935</v>
      </c>
      <c r="G4455" s="18" t="s">
        <v>39</v>
      </c>
      <c r="H4455" s="18" t="s">
        <v>6318</v>
      </c>
      <c r="I4455" s="19" t="s">
        <v>6416</v>
      </c>
      <c r="J4455" s="18" t="s">
        <v>5904</v>
      </c>
      <c r="K4455" s="18" t="s">
        <v>13357</v>
      </c>
      <c r="L4455" s="18" t="s">
        <v>5901</v>
      </c>
      <c r="N4455" s="20">
        <v>45322</v>
      </c>
      <c r="O4455" s="18" t="s">
        <v>13358</v>
      </c>
      <c r="P4455" s="18" t="s">
        <v>13357</v>
      </c>
      <c r="Q4455" s="18" t="s">
        <v>12616</v>
      </c>
      <c r="R4455" s="18">
        <v>2.9</v>
      </c>
      <c r="T4455" s="18">
        <v>0</v>
      </c>
      <c r="U4455" s="18">
        <v>0</v>
      </c>
    </row>
    <row r="4456" spans="2:21" x14ac:dyDescent="0.4">
      <c r="B4456" s="18" t="s">
        <v>5957</v>
      </c>
      <c r="C4456" s="18" t="s">
        <v>5910</v>
      </c>
      <c r="D4456" s="18" t="s">
        <v>128</v>
      </c>
      <c r="E4456" s="19" t="s">
        <v>363</v>
      </c>
      <c r="F4456" s="18" t="s">
        <v>5935</v>
      </c>
      <c r="G4456" s="18" t="s">
        <v>39</v>
      </c>
      <c r="H4456" s="18" t="s">
        <v>6318</v>
      </c>
      <c r="I4456" s="19" t="s">
        <v>6416</v>
      </c>
      <c r="J4456" s="18" t="s">
        <v>5843</v>
      </c>
      <c r="K4456" s="18" t="s">
        <v>13359</v>
      </c>
      <c r="L4456" s="18" t="s">
        <v>5901</v>
      </c>
      <c r="N4456" s="20">
        <v>45322</v>
      </c>
      <c r="O4456" s="18" t="s">
        <v>13360</v>
      </c>
      <c r="P4456" s="18" t="s">
        <v>13359</v>
      </c>
      <c r="Q4456" s="18" t="s">
        <v>12616</v>
      </c>
      <c r="R4456" s="18">
        <v>2.9</v>
      </c>
      <c r="T4456" s="18">
        <v>0</v>
      </c>
      <c r="U4456" s="18">
        <v>0</v>
      </c>
    </row>
    <row r="4457" spans="2:21" x14ac:dyDescent="0.4">
      <c r="B4457" s="18" t="s">
        <v>5957</v>
      </c>
      <c r="C4457" s="18" t="s">
        <v>5910</v>
      </c>
      <c r="D4457" s="18" t="s">
        <v>128</v>
      </c>
      <c r="E4457" s="19" t="s">
        <v>365</v>
      </c>
      <c r="F4457" s="18" t="s">
        <v>5935</v>
      </c>
      <c r="G4457" s="18" t="s">
        <v>926</v>
      </c>
      <c r="H4457" s="18" t="s">
        <v>6145</v>
      </c>
      <c r="I4457" s="19" t="s">
        <v>6126</v>
      </c>
      <c r="J4457" s="18" t="s">
        <v>5899</v>
      </c>
      <c r="K4457" s="18" t="s">
        <v>13361</v>
      </c>
      <c r="L4457" s="18" t="s">
        <v>5901</v>
      </c>
      <c r="N4457" s="20">
        <v>45322</v>
      </c>
      <c r="O4457" s="18" t="s">
        <v>13362</v>
      </c>
      <c r="P4457" s="18" t="s">
        <v>13361</v>
      </c>
      <c r="Q4457" s="18" t="s">
        <v>12638</v>
      </c>
      <c r="R4457" s="18">
        <v>1.2</v>
      </c>
      <c r="T4457" s="18">
        <v>0</v>
      </c>
      <c r="U4457" s="18">
        <v>0</v>
      </c>
    </row>
    <row r="4458" spans="2:21" x14ac:dyDescent="0.4">
      <c r="B4458" s="18" t="s">
        <v>5957</v>
      </c>
      <c r="C4458" s="18" t="s">
        <v>5910</v>
      </c>
      <c r="D4458" s="18" t="s">
        <v>128</v>
      </c>
      <c r="E4458" s="19" t="s">
        <v>365</v>
      </c>
      <c r="F4458" s="18" t="s">
        <v>5935</v>
      </c>
      <c r="G4458" s="18" t="s">
        <v>926</v>
      </c>
      <c r="H4458" s="18" t="s">
        <v>6145</v>
      </c>
      <c r="I4458" s="19" t="s">
        <v>6126</v>
      </c>
      <c r="J4458" s="18" t="s">
        <v>5904</v>
      </c>
      <c r="K4458" s="18" t="s">
        <v>13363</v>
      </c>
      <c r="L4458" s="18" t="s">
        <v>5901</v>
      </c>
      <c r="N4458" s="20">
        <v>45322</v>
      </c>
      <c r="O4458" s="18" t="s">
        <v>13364</v>
      </c>
      <c r="P4458" s="18" t="s">
        <v>13363</v>
      </c>
      <c r="Q4458" s="18" t="s">
        <v>12638</v>
      </c>
      <c r="R4458" s="18">
        <v>1.2</v>
      </c>
      <c r="T4458" s="18">
        <v>0</v>
      </c>
      <c r="U4458" s="18">
        <v>0</v>
      </c>
    </row>
    <row r="4459" spans="2:21" x14ac:dyDescent="0.4">
      <c r="B4459" s="18" t="s">
        <v>5957</v>
      </c>
      <c r="C4459" s="18" t="s">
        <v>5910</v>
      </c>
      <c r="D4459" s="18" t="s">
        <v>128</v>
      </c>
      <c r="E4459" s="19" t="s">
        <v>365</v>
      </c>
      <c r="F4459" s="18" t="s">
        <v>5935</v>
      </c>
      <c r="G4459" s="18" t="s">
        <v>926</v>
      </c>
      <c r="H4459" s="18" t="s">
        <v>6145</v>
      </c>
      <c r="I4459" s="19" t="s">
        <v>6126</v>
      </c>
      <c r="J4459" s="18" t="s">
        <v>5843</v>
      </c>
      <c r="K4459" s="18" t="s">
        <v>13365</v>
      </c>
      <c r="L4459" s="18" t="s">
        <v>5901</v>
      </c>
      <c r="N4459" s="20">
        <v>45322</v>
      </c>
      <c r="O4459" s="18" t="s">
        <v>13366</v>
      </c>
      <c r="P4459" s="18" t="s">
        <v>13365</v>
      </c>
      <c r="Q4459" s="18" t="s">
        <v>12638</v>
      </c>
      <c r="R4459" s="18">
        <v>1.2</v>
      </c>
      <c r="T4459" s="18">
        <v>0</v>
      </c>
      <c r="U4459" s="18">
        <v>0</v>
      </c>
    </row>
    <row r="4460" spans="2:21" x14ac:dyDescent="0.4">
      <c r="B4460" s="18" t="s">
        <v>5957</v>
      </c>
      <c r="C4460" s="18" t="s">
        <v>5910</v>
      </c>
      <c r="D4460" s="18" t="s">
        <v>128</v>
      </c>
      <c r="E4460" s="19" t="s">
        <v>365</v>
      </c>
      <c r="F4460" s="18" t="s">
        <v>5935</v>
      </c>
      <c r="G4460" s="18" t="s">
        <v>926</v>
      </c>
      <c r="H4460" s="18" t="s">
        <v>6145</v>
      </c>
      <c r="I4460" s="19" t="s">
        <v>6126</v>
      </c>
      <c r="J4460" s="18" t="s">
        <v>5923</v>
      </c>
      <c r="K4460" s="18" t="s">
        <v>13367</v>
      </c>
      <c r="L4460" s="18" t="s">
        <v>5901</v>
      </c>
      <c r="N4460" s="20">
        <v>45322</v>
      </c>
      <c r="O4460" s="18" t="s">
        <v>13368</v>
      </c>
      <c r="P4460" s="18" t="s">
        <v>13367</v>
      </c>
      <c r="Q4460" s="18" t="s">
        <v>12638</v>
      </c>
      <c r="R4460" s="18">
        <v>1.2</v>
      </c>
      <c r="T4460" s="18">
        <v>0</v>
      </c>
      <c r="U4460" s="18">
        <v>0</v>
      </c>
    </row>
    <row r="4461" spans="2:21" x14ac:dyDescent="0.4">
      <c r="B4461" s="18" t="s">
        <v>5957</v>
      </c>
      <c r="C4461" s="18" t="s">
        <v>5910</v>
      </c>
      <c r="D4461" s="18" t="s">
        <v>128</v>
      </c>
      <c r="E4461" s="19" t="s">
        <v>365</v>
      </c>
      <c r="F4461" s="18" t="s">
        <v>5935</v>
      </c>
      <c r="G4461" s="18" t="s">
        <v>703</v>
      </c>
      <c r="H4461" s="18" t="s">
        <v>6466</v>
      </c>
      <c r="I4461" s="19" t="s">
        <v>6467</v>
      </c>
      <c r="J4461" s="18" t="s">
        <v>5899</v>
      </c>
      <c r="K4461" s="18" t="s">
        <v>13369</v>
      </c>
      <c r="L4461" s="18" t="s">
        <v>5901</v>
      </c>
      <c r="N4461" s="20">
        <v>45322</v>
      </c>
      <c r="O4461" s="18" t="s">
        <v>13370</v>
      </c>
      <c r="P4461" s="18" t="s">
        <v>13369</v>
      </c>
      <c r="Q4461" s="18" t="s">
        <v>12638</v>
      </c>
      <c r="R4461" s="18">
        <v>1.7</v>
      </c>
      <c r="T4461" s="18">
        <v>0</v>
      </c>
      <c r="U4461" s="18">
        <v>0</v>
      </c>
    </row>
    <row r="4462" spans="2:21" x14ac:dyDescent="0.4">
      <c r="B4462" s="18" t="s">
        <v>5957</v>
      </c>
      <c r="C4462" s="18" t="s">
        <v>5910</v>
      </c>
      <c r="D4462" s="18" t="s">
        <v>128</v>
      </c>
      <c r="E4462" s="19" t="s">
        <v>365</v>
      </c>
      <c r="F4462" s="18" t="s">
        <v>5935</v>
      </c>
      <c r="G4462" s="18" t="s">
        <v>703</v>
      </c>
      <c r="H4462" s="18" t="s">
        <v>6466</v>
      </c>
      <c r="I4462" s="19" t="s">
        <v>6467</v>
      </c>
      <c r="J4462" s="18" t="s">
        <v>5904</v>
      </c>
      <c r="K4462" s="18" t="s">
        <v>13371</v>
      </c>
      <c r="L4462" s="18" t="s">
        <v>5901</v>
      </c>
      <c r="N4462" s="20">
        <v>45322</v>
      </c>
      <c r="O4462" s="18" t="s">
        <v>13372</v>
      </c>
      <c r="P4462" s="18" t="s">
        <v>13371</v>
      </c>
      <c r="Q4462" s="18" t="s">
        <v>12638</v>
      </c>
      <c r="R4462" s="18">
        <v>1.7</v>
      </c>
      <c r="T4462" s="18">
        <v>0</v>
      </c>
      <c r="U4462" s="18">
        <v>0</v>
      </c>
    </row>
    <row r="4463" spans="2:21" x14ac:dyDescent="0.4">
      <c r="B4463" s="18" t="s">
        <v>5957</v>
      </c>
      <c r="C4463" s="18" t="s">
        <v>5910</v>
      </c>
      <c r="D4463" s="18" t="s">
        <v>128</v>
      </c>
      <c r="E4463" s="19" t="s">
        <v>365</v>
      </c>
      <c r="F4463" s="18" t="s">
        <v>5935</v>
      </c>
      <c r="G4463" s="18" t="s">
        <v>703</v>
      </c>
      <c r="H4463" s="18" t="s">
        <v>6466</v>
      </c>
      <c r="I4463" s="19" t="s">
        <v>6467</v>
      </c>
      <c r="J4463" s="18" t="s">
        <v>5843</v>
      </c>
      <c r="K4463" s="18" t="s">
        <v>13373</v>
      </c>
      <c r="L4463" s="18" t="s">
        <v>5901</v>
      </c>
      <c r="N4463" s="20">
        <v>45322</v>
      </c>
      <c r="O4463" s="18" t="s">
        <v>13374</v>
      </c>
      <c r="P4463" s="18" t="s">
        <v>13373</v>
      </c>
      <c r="Q4463" s="18" t="s">
        <v>12638</v>
      </c>
      <c r="R4463" s="18">
        <v>1.7</v>
      </c>
      <c r="T4463" s="18">
        <v>0</v>
      </c>
      <c r="U4463" s="18">
        <v>0</v>
      </c>
    </row>
    <row r="4464" spans="2:21" x14ac:dyDescent="0.4">
      <c r="B4464" s="18" t="s">
        <v>5957</v>
      </c>
      <c r="C4464" s="18" t="s">
        <v>5910</v>
      </c>
      <c r="D4464" s="18" t="s">
        <v>128</v>
      </c>
      <c r="E4464" s="19" t="s">
        <v>365</v>
      </c>
      <c r="F4464" s="18" t="s">
        <v>5935</v>
      </c>
      <c r="G4464" s="18" t="s">
        <v>275</v>
      </c>
      <c r="H4464" s="18" t="s">
        <v>6302</v>
      </c>
      <c r="I4464" s="19" t="s">
        <v>6474</v>
      </c>
      <c r="J4464" s="18" t="s">
        <v>5899</v>
      </c>
      <c r="K4464" s="18" t="s">
        <v>13375</v>
      </c>
      <c r="L4464" s="18" t="s">
        <v>5901</v>
      </c>
      <c r="N4464" s="20">
        <v>45322</v>
      </c>
      <c r="O4464" s="18" t="s">
        <v>13376</v>
      </c>
      <c r="P4464" s="18" t="s">
        <v>13375</v>
      </c>
      <c r="Q4464" s="18" t="s">
        <v>12638</v>
      </c>
      <c r="R4464" s="18">
        <v>1.8</v>
      </c>
      <c r="T4464" s="18">
        <v>0</v>
      </c>
      <c r="U4464" s="18">
        <v>0</v>
      </c>
    </row>
    <row r="4465" spans="2:21" x14ac:dyDescent="0.4">
      <c r="B4465" s="18" t="s">
        <v>5957</v>
      </c>
      <c r="C4465" s="18" t="s">
        <v>5910</v>
      </c>
      <c r="D4465" s="18" t="s">
        <v>128</v>
      </c>
      <c r="E4465" s="19" t="s">
        <v>365</v>
      </c>
      <c r="F4465" s="18" t="s">
        <v>5935</v>
      </c>
      <c r="G4465" s="18" t="s">
        <v>275</v>
      </c>
      <c r="H4465" s="18" t="s">
        <v>6302</v>
      </c>
      <c r="I4465" s="19" t="s">
        <v>6474</v>
      </c>
      <c r="J4465" s="18" t="s">
        <v>5904</v>
      </c>
      <c r="K4465" s="18" t="s">
        <v>13377</v>
      </c>
      <c r="L4465" s="18" t="s">
        <v>5901</v>
      </c>
      <c r="N4465" s="20">
        <v>45322</v>
      </c>
      <c r="O4465" s="18" t="s">
        <v>13378</v>
      </c>
      <c r="P4465" s="18" t="s">
        <v>13377</v>
      </c>
      <c r="Q4465" s="18" t="s">
        <v>12638</v>
      </c>
      <c r="R4465" s="18">
        <v>1.8</v>
      </c>
      <c r="T4465" s="18">
        <v>0</v>
      </c>
      <c r="U4465" s="18">
        <v>0</v>
      </c>
    </row>
    <row r="4466" spans="2:21" x14ac:dyDescent="0.4">
      <c r="B4466" s="18" t="s">
        <v>5957</v>
      </c>
      <c r="C4466" s="18" t="s">
        <v>5910</v>
      </c>
      <c r="D4466" s="18" t="s">
        <v>128</v>
      </c>
      <c r="E4466" s="19" t="s">
        <v>365</v>
      </c>
      <c r="F4466" s="18" t="s">
        <v>5935</v>
      </c>
      <c r="G4466" s="18" t="s">
        <v>275</v>
      </c>
      <c r="H4466" s="18" t="s">
        <v>6302</v>
      </c>
      <c r="I4466" s="19" t="s">
        <v>6474</v>
      </c>
      <c r="J4466" s="18" t="s">
        <v>5843</v>
      </c>
      <c r="K4466" s="18" t="s">
        <v>13379</v>
      </c>
      <c r="L4466" s="18" t="s">
        <v>5901</v>
      </c>
      <c r="N4466" s="20">
        <v>45322</v>
      </c>
      <c r="O4466" s="18" t="s">
        <v>13380</v>
      </c>
      <c r="P4466" s="18" t="s">
        <v>13379</v>
      </c>
      <c r="Q4466" s="18" t="s">
        <v>12638</v>
      </c>
      <c r="R4466" s="18">
        <v>1.8</v>
      </c>
      <c r="T4466" s="18">
        <v>0</v>
      </c>
      <c r="U4466" s="18">
        <v>0</v>
      </c>
    </row>
    <row r="4467" spans="2:21" x14ac:dyDescent="0.4">
      <c r="B4467" s="18" t="s">
        <v>5957</v>
      </c>
      <c r="C4467" s="18" t="s">
        <v>5910</v>
      </c>
      <c r="D4467" s="18" t="s">
        <v>128</v>
      </c>
      <c r="E4467" s="19" t="s">
        <v>365</v>
      </c>
      <c r="F4467" s="18" t="s">
        <v>5935</v>
      </c>
      <c r="G4467" s="18" t="s">
        <v>39</v>
      </c>
      <c r="H4467" s="18" t="s">
        <v>6318</v>
      </c>
      <c r="I4467" s="19" t="s">
        <v>6416</v>
      </c>
      <c r="J4467" s="18" t="s">
        <v>5899</v>
      </c>
      <c r="K4467" s="18" t="s">
        <v>13381</v>
      </c>
      <c r="L4467" s="18" t="s">
        <v>5901</v>
      </c>
      <c r="N4467" s="20">
        <v>45322</v>
      </c>
      <c r="O4467" s="18" t="s">
        <v>13382</v>
      </c>
      <c r="P4467" s="18" t="s">
        <v>13381</v>
      </c>
      <c r="Q4467" s="18" t="s">
        <v>12638</v>
      </c>
      <c r="R4467" s="18">
        <v>2.9</v>
      </c>
      <c r="T4467" s="18">
        <v>0</v>
      </c>
      <c r="U4467" s="18">
        <v>0</v>
      </c>
    </row>
    <row r="4468" spans="2:21" x14ac:dyDescent="0.4">
      <c r="B4468" s="18" t="s">
        <v>5957</v>
      </c>
      <c r="C4468" s="18" t="s">
        <v>5910</v>
      </c>
      <c r="D4468" s="18" t="s">
        <v>128</v>
      </c>
      <c r="E4468" s="19" t="s">
        <v>365</v>
      </c>
      <c r="F4468" s="18" t="s">
        <v>5935</v>
      </c>
      <c r="G4468" s="18" t="s">
        <v>39</v>
      </c>
      <c r="H4468" s="18" t="s">
        <v>6318</v>
      </c>
      <c r="I4468" s="19" t="s">
        <v>6416</v>
      </c>
      <c r="J4468" s="18" t="s">
        <v>5904</v>
      </c>
      <c r="K4468" s="18" t="s">
        <v>13383</v>
      </c>
      <c r="L4468" s="18" t="s">
        <v>5901</v>
      </c>
      <c r="N4468" s="20">
        <v>45322</v>
      </c>
      <c r="O4468" s="18" t="s">
        <v>13384</v>
      </c>
      <c r="P4468" s="18" t="s">
        <v>13383</v>
      </c>
      <c r="Q4468" s="18" t="s">
        <v>12638</v>
      </c>
      <c r="R4468" s="18">
        <v>2.9</v>
      </c>
      <c r="T4468" s="18">
        <v>0</v>
      </c>
      <c r="U4468" s="18">
        <v>0</v>
      </c>
    </row>
    <row r="4469" spans="2:21" x14ac:dyDescent="0.4">
      <c r="B4469" s="18" t="s">
        <v>5957</v>
      </c>
      <c r="C4469" s="18" t="s">
        <v>5910</v>
      </c>
      <c r="D4469" s="18" t="s">
        <v>128</v>
      </c>
      <c r="E4469" s="19" t="s">
        <v>365</v>
      </c>
      <c r="F4469" s="18" t="s">
        <v>5935</v>
      </c>
      <c r="G4469" s="18" t="s">
        <v>39</v>
      </c>
      <c r="H4469" s="18" t="s">
        <v>6318</v>
      </c>
      <c r="I4469" s="19" t="s">
        <v>6416</v>
      </c>
      <c r="J4469" s="18" t="s">
        <v>5843</v>
      </c>
      <c r="K4469" s="18" t="s">
        <v>13385</v>
      </c>
      <c r="L4469" s="18" t="s">
        <v>5901</v>
      </c>
      <c r="N4469" s="20">
        <v>45322</v>
      </c>
      <c r="O4469" s="18" t="s">
        <v>13386</v>
      </c>
      <c r="P4469" s="18" t="s">
        <v>13385</v>
      </c>
      <c r="Q4469" s="18" t="s">
        <v>12638</v>
      </c>
      <c r="R4469" s="18">
        <v>2.9</v>
      </c>
      <c r="T4469" s="18">
        <v>0</v>
      </c>
      <c r="U4469" s="18">
        <v>0</v>
      </c>
    </row>
    <row r="4470" spans="2:21" x14ac:dyDescent="0.4">
      <c r="B4470" s="28" t="s">
        <v>5957</v>
      </c>
      <c r="C4470" s="28" t="s">
        <v>5910</v>
      </c>
      <c r="D4470" s="28" t="s">
        <v>170</v>
      </c>
      <c r="E4470" s="29" t="s">
        <v>171</v>
      </c>
      <c r="F4470" s="28" t="s">
        <v>5935</v>
      </c>
      <c r="G4470" s="28" t="s">
        <v>926</v>
      </c>
      <c r="H4470" s="28" t="s">
        <v>6145</v>
      </c>
      <c r="I4470" s="29" t="s">
        <v>6126</v>
      </c>
      <c r="J4470" s="28" t="s">
        <v>5899</v>
      </c>
      <c r="K4470" s="28" t="s">
        <v>7260</v>
      </c>
      <c r="L4470" s="28" t="s">
        <v>5901</v>
      </c>
      <c r="M4470" s="29"/>
      <c r="N4470" s="30">
        <v>45322</v>
      </c>
      <c r="O4470" s="28" t="s">
        <v>7261</v>
      </c>
      <c r="P4470" s="18" t="s">
        <v>7260</v>
      </c>
      <c r="Q4470" s="18" t="s">
        <v>7235</v>
      </c>
      <c r="R4470" s="18">
        <v>1.2</v>
      </c>
      <c r="T4470" s="18">
        <v>0</v>
      </c>
      <c r="U4470" s="18">
        <v>0</v>
      </c>
    </row>
    <row r="4471" spans="2:21" x14ac:dyDescent="0.4">
      <c r="B4471" s="28" t="s">
        <v>5957</v>
      </c>
      <c r="C4471" s="28" t="s">
        <v>5910</v>
      </c>
      <c r="D4471" s="28" t="s">
        <v>170</v>
      </c>
      <c r="E4471" s="29" t="s">
        <v>171</v>
      </c>
      <c r="F4471" s="28" t="s">
        <v>5935</v>
      </c>
      <c r="G4471" s="28" t="s">
        <v>926</v>
      </c>
      <c r="H4471" s="28" t="s">
        <v>6145</v>
      </c>
      <c r="I4471" s="29" t="s">
        <v>6126</v>
      </c>
      <c r="J4471" s="28" t="s">
        <v>5904</v>
      </c>
      <c r="K4471" s="28" t="s">
        <v>7262</v>
      </c>
      <c r="L4471" s="28" t="s">
        <v>5901</v>
      </c>
      <c r="M4471" s="29"/>
      <c r="N4471" s="30">
        <v>45322</v>
      </c>
      <c r="O4471" s="28" t="s">
        <v>7263</v>
      </c>
      <c r="P4471" s="18" t="s">
        <v>7262</v>
      </c>
      <c r="Q4471" s="18" t="s">
        <v>7235</v>
      </c>
      <c r="R4471" s="18">
        <v>1.2</v>
      </c>
      <c r="T4471" s="18">
        <v>0</v>
      </c>
      <c r="U4471" s="18">
        <v>0</v>
      </c>
    </row>
    <row r="4472" spans="2:21" x14ac:dyDescent="0.4">
      <c r="B4472" s="28" t="s">
        <v>5957</v>
      </c>
      <c r="C4472" s="28" t="s">
        <v>5910</v>
      </c>
      <c r="D4472" s="28" t="s">
        <v>170</v>
      </c>
      <c r="E4472" s="29" t="s">
        <v>171</v>
      </c>
      <c r="F4472" s="28" t="s">
        <v>5935</v>
      </c>
      <c r="G4472" s="28" t="s">
        <v>926</v>
      </c>
      <c r="H4472" s="28" t="s">
        <v>6145</v>
      </c>
      <c r="I4472" s="29" t="s">
        <v>6126</v>
      </c>
      <c r="J4472" s="28" t="s">
        <v>5843</v>
      </c>
      <c r="K4472" s="28" t="s">
        <v>7264</v>
      </c>
      <c r="L4472" s="28" t="s">
        <v>5901</v>
      </c>
      <c r="M4472" s="29"/>
      <c r="N4472" s="30">
        <v>45322</v>
      </c>
      <c r="O4472" s="28" t="s">
        <v>7265</v>
      </c>
      <c r="P4472" s="18" t="s">
        <v>7264</v>
      </c>
      <c r="Q4472" s="18" t="s">
        <v>7235</v>
      </c>
      <c r="R4472" s="18">
        <v>1.2</v>
      </c>
      <c r="T4472" s="18">
        <v>0</v>
      </c>
      <c r="U4472" s="18">
        <v>0</v>
      </c>
    </row>
    <row r="4473" spans="2:21" x14ac:dyDescent="0.4">
      <c r="B4473" s="28" t="s">
        <v>5957</v>
      </c>
      <c r="C4473" s="28" t="s">
        <v>5910</v>
      </c>
      <c r="D4473" s="28" t="s">
        <v>170</v>
      </c>
      <c r="E4473" s="29" t="s">
        <v>171</v>
      </c>
      <c r="F4473" s="28" t="s">
        <v>5935</v>
      </c>
      <c r="G4473" s="28" t="s">
        <v>926</v>
      </c>
      <c r="H4473" s="28" t="s">
        <v>6145</v>
      </c>
      <c r="I4473" s="29" t="s">
        <v>6126</v>
      </c>
      <c r="J4473" s="28" t="s">
        <v>5923</v>
      </c>
      <c r="K4473" s="28" t="s">
        <v>7266</v>
      </c>
      <c r="L4473" s="28" t="s">
        <v>5901</v>
      </c>
      <c r="M4473" s="29"/>
      <c r="N4473" s="30">
        <v>45322</v>
      </c>
      <c r="O4473" s="28" t="s">
        <v>7267</v>
      </c>
      <c r="P4473" s="18" t="s">
        <v>7266</v>
      </c>
      <c r="Q4473" s="18" t="s">
        <v>7235</v>
      </c>
      <c r="R4473" s="18">
        <v>1.2</v>
      </c>
      <c r="T4473" s="18">
        <v>0</v>
      </c>
      <c r="U4473" s="18">
        <v>0</v>
      </c>
    </row>
    <row r="4474" spans="2:21" x14ac:dyDescent="0.4">
      <c r="B4474" s="28" t="s">
        <v>5957</v>
      </c>
      <c r="C4474" s="28" t="s">
        <v>5910</v>
      </c>
      <c r="D4474" s="28" t="s">
        <v>170</v>
      </c>
      <c r="E4474" s="29" t="s">
        <v>171</v>
      </c>
      <c r="F4474" s="28" t="s">
        <v>5935</v>
      </c>
      <c r="G4474" s="28" t="s">
        <v>703</v>
      </c>
      <c r="H4474" s="28" t="s">
        <v>6466</v>
      </c>
      <c r="I4474" s="29" t="s">
        <v>6467</v>
      </c>
      <c r="J4474" s="28" t="s">
        <v>5899</v>
      </c>
      <c r="K4474" s="28" t="s">
        <v>7268</v>
      </c>
      <c r="L4474" s="28" t="s">
        <v>5901</v>
      </c>
      <c r="M4474" s="29"/>
      <c r="N4474" s="30">
        <v>45322</v>
      </c>
      <c r="O4474" s="28" t="s">
        <v>7269</v>
      </c>
      <c r="P4474" s="18" t="s">
        <v>7268</v>
      </c>
      <c r="Q4474" s="18" t="s">
        <v>7235</v>
      </c>
      <c r="R4474" s="18">
        <v>1.7</v>
      </c>
      <c r="T4474" s="18">
        <v>0</v>
      </c>
      <c r="U4474" s="18">
        <v>0</v>
      </c>
    </row>
    <row r="4475" spans="2:21" x14ac:dyDescent="0.4">
      <c r="B4475" s="28" t="s">
        <v>5957</v>
      </c>
      <c r="C4475" s="28" t="s">
        <v>5910</v>
      </c>
      <c r="D4475" s="28" t="s">
        <v>170</v>
      </c>
      <c r="E4475" s="29" t="s">
        <v>171</v>
      </c>
      <c r="F4475" s="28" t="s">
        <v>5935</v>
      </c>
      <c r="G4475" s="28" t="s">
        <v>703</v>
      </c>
      <c r="H4475" s="28" t="s">
        <v>6466</v>
      </c>
      <c r="I4475" s="29" t="s">
        <v>6467</v>
      </c>
      <c r="J4475" s="28" t="s">
        <v>5904</v>
      </c>
      <c r="K4475" s="28" t="s">
        <v>7270</v>
      </c>
      <c r="L4475" s="28" t="s">
        <v>5901</v>
      </c>
      <c r="M4475" s="29"/>
      <c r="N4475" s="30">
        <v>45322</v>
      </c>
      <c r="O4475" s="28" t="s">
        <v>7271</v>
      </c>
      <c r="P4475" s="18" t="s">
        <v>7270</v>
      </c>
      <c r="Q4475" s="18" t="s">
        <v>7235</v>
      </c>
      <c r="R4475" s="18">
        <v>1.7</v>
      </c>
      <c r="T4475" s="18">
        <v>0</v>
      </c>
      <c r="U4475" s="18">
        <v>0</v>
      </c>
    </row>
    <row r="4476" spans="2:21" x14ac:dyDescent="0.4">
      <c r="B4476" s="28" t="s">
        <v>5957</v>
      </c>
      <c r="C4476" s="28" t="s">
        <v>5910</v>
      </c>
      <c r="D4476" s="28" t="s">
        <v>170</v>
      </c>
      <c r="E4476" s="29" t="s">
        <v>171</v>
      </c>
      <c r="F4476" s="28" t="s">
        <v>5935</v>
      </c>
      <c r="G4476" s="28" t="s">
        <v>703</v>
      </c>
      <c r="H4476" s="28" t="s">
        <v>6466</v>
      </c>
      <c r="I4476" s="29" t="s">
        <v>6467</v>
      </c>
      <c r="J4476" s="28" t="s">
        <v>5843</v>
      </c>
      <c r="K4476" s="28" t="s">
        <v>7272</v>
      </c>
      <c r="L4476" s="28" t="s">
        <v>5901</v>
      </c>
      <c r="M4476" s="29"/>
      <c r="N4476" s="30">
        <v>45322</v>
      </c>
      <c r="O4476" s="28" t="s">
        <v>7273</v>
      </c>
      <c r="P4476" s="18" t="s">
        <v>7272</v>
      </c>
      <c r="Q4476" s="18" t="s">
        <v>7235</v>
      </c>
      <c r="R4476" s="18">
        <v>1.7</v>
      </c>
      <c r="T4476" s="18">
        <v>0</v>
      </c>
      <c r="U4476" s="18">
        <v>0</v>
      </c>
    </row>
    <row r="4477" spans="2:21" x14ac:dyDescent="0.4">
      <c r="B4477" s="28" t="s">
        <v>5957</v>
      </c>
      <c r="C4477" s="28" t="s">
        <v>5910</v>
      </c>
      <c r="D4477" s="28" t="s">
        <v>170</v>
      </c>
      <c r="E4477" s="29" t="s">
        <v>171</v>
      </c>
      <c r="F4477" s="28" t="s">
        <v>5935</v>
      </c>
      <c r="G4477" s="28" t="s">
        <v>275</v>
      </c>
      <c r="H4477" s="28" t="s">
        <v>6302</v>
      </c>
      <c r="I4477" s="29" t="s">
        <v>6474</v>
      </c>
      <c r="J4477" s="28" t="s">
        <v>5899</v>
      </c>
      <c r="K4477" s="28" t="s">
        <v>7274</v>
      </c>
      <c r="L4477" s="28" t="s">
        <v>5901</v>
      </c>
      <c r="M4477" s="29"/>
      <c r="N4477" s="30">
        <v>45322</v>
      </c>
      <c r="O4477" s="28" t="s">
        <v>7275</v>
      </c>
      <c r="P4477" s="18" t="s">
        <v>7274</v>
      </c>
      <c r="Q4477" s="18" t="s">
        <v>7235</v>
      </c>
      <c r="R4477" s="18">
        <v>1.8</v>
      </c>
      <c r="T4477" s="18">
        <v>0</v>
      </c>
      <c r="U4477" s="18">
        <v>0</v>
      </c>
    </row>
    <row r="4478" spans="2:21" x14ac:dyDescent="0.4">
      <c r="B4478" s="28" t="s">
        <v>5957</v>
      </c>
      <c r="C4478" s="28" t="s">
        <v>5910</v>
      </c>
      <c r="D4478" s="28" t="s">
        <v>170</v>
      </c>
      <c r="E4478" s="29" t="s">
        <v>171</v>
      </c>
      <c r="F4478" s="28" t="s">
        <v>5935</v>
      </c>
      <c r="G4478" s="28" t="s">
        <v>275</v>
      </c>
      <c r="H4478" s="28" t="s">
        <v>6302</v>
      </c>
      <c r="I4478" s="29" t="s">
        <v>6474</v>
      </c>
      <c r="J4478" s="28" t="s">
        <v>5904</v>
      </c>
      <c r="K4478" s="28" t="s">
        <v>7276</v>
      </c>
      <c r="L4478" s="28" t="s">
        <v>5901</v>
      </c>
      <c r="M4478" s="29"/>
      <c r="N4478" s="30">
        <v>45322</v>
      </c>
      <c r="O4478" s="28" t="s">
        <v>7277</v>
      </c>
      <c r="P4478" s="18" t="s">
        <v>7276</v>
      </c>
      <c r="Q4478" s="18" t="s">
        <v>7235</v>
      </c>
      <c r="R4478" s="18">
        <v>1.8</v>
      </c>
      <c r="T4478" s="18">
        <v>0</v>
      </c>
      <c r="U4478" s="18">
        <v>0</v>
      </c>
    </row>
    <row r="4479" spans="2:21" x14ac:dyDescent="0.4">
      <c r="B4479" s="28" t="s">
        <v>5957</v>
      </c>
      <c r="C4479" s="28" t="s">
        <v>5910</v>
      </c>
      <c r="D4479" s="28" t="s">
        <v>170</v>
      </c>
      <c r="E4479" s="29" t="s">
        <v>171</v>
      </c>
      <c r="F4479" s="28" t="s">
        <v>5935</v>
      </c>
      <c r="G4479" s="28" t="s">
        <v>275</v>
      </c>
      <c r="H4479" s="28" t="s">
        <v>6302</v>
      </c>
      <c r="I4479" s="29" t="s">
        <v>6474</v>
      </c>
      <c r="J4479" s="28" t="s">
        <v>5843</v>
      </c>
      <c r="K4479" s="28" t="s">
        <v>7278</v>
      </c>
      <c r="L4479" s="28" t="s">
        <v>5901</v>
      </c>
      <c r="M4479" s="29"/>
      <c r="N4479" s="30">
        <v>45322</v>
      </c>
      <c r="O4479" s="28" t="s">
        <v>7279</v>
      </c>
      <c r="P4479" s="18" t="s">
        <v>7278</v>
      </c>
      <c r="Q4479" s="18" t="s">
        <v>7235</v>
      </c>
      <c r="R4479" s="18">
        <v>1.8</v>
      </c>
      <c r="T4479" s="18">
        <v>0</v>
      </c>
      <c r="U4479" s="18">
        <v>0</v>
      </c>
    </row>
    <row r="4480" spans="2:21" x14ac:dyDescent="0.4">
      <c r="B4480" s="28" t="s">
        <v>5957</v>
      </c>
      <c r="C4480" s="28" t="s">
        <v>5910</v>
      </c>
      <c r="D4480" s="28" t="s">
        <v>170</v>
      </c>
      <c r="E4480" s="29" t="s">
        <v>171</v>
      </c>
      <c r="F4480" s="28" t="s">
        <v>5935</v>
      </c>
      <c r="G4480" s="28" t="s">
        <v>39</v>
      </c>
      <c r="H4480" s="28" t="s">
        <v>6318</v>
      </c>
      <c r="I4480" s="29" t="s">
        <v>6416</v>
      </c>
      <c r="J4480" s="28" t="s">
        <v>5899</v>
      </c>
      <c r="K4480" s="28" t="s">
        <v>7280</v>
      </c>
      <c r="L4480" s="28" t="s">
        <v>5901</v>
      </c>
      <c r="M4480" s="29"/>
      <c r="N4480" s="30">
        <v>45322</v>
      </c>
      <c r="O4480" s="28" t="s">
        <v>7281</v>
      </c>
      <c r="P4480" s="18" t="s">
        <v>7280</v>
      </c>
      <c r="Q4480" s="18" t="s">
        <v>7235</v>
      </c>
      <c r="R4480" s="18">
        <v>2.9</v>
      </c>
      <c r="T4480" s="18">
        <v>0</v>
      </c>
      <c r="U4480" s="18">
        <v>0</v>
      </c>
    </row>
    <row r="4481" spans="2:21" x14ac:dyDescent="0.4">
      <c r="B4481" s="28" t="s">
        <v>5957</v>
      </c>
      <c r="C4481" s="28" t="s">
        <v>5910</v>
      </c>
      <c r="D4481" s="28" t="s">
        <v>170</v>
      </c>
      <c r="E4481" s="29" t="s">
        <v>171</v>
      </c>
      <c r="F4481" s="28" t="s">
        <v>5935</v>
      </c>
      <c r="G4481" s="28" t="s">
        <v>39</v>
      </c>
      <c r="H4481" s="28" t="s">
        <v>6318</v>
      </c>
      <c r="I4481" s="29" t="s">
        <v>6416</v>
      </c>
      <c r="J4481" s="28" t="s">
        <v>5904</v>
      </c>
      <c r="K4481" s="28" t="s">
        <v>7282</v>
      </c>
      <c r="L4481" s="28" t="s">
        <v>5901</v>
      </c>
      <c r="M4481" s="29"/>
      <c r="N4481" s="30">
        <v>45322</v>
      </c>
      <c r="O4481" s="28" t="s">
        <v>7283</v>
      </c>
      <c r="P4481" s="18" t="s">
        <v>7282</v>
      </c>
      <c r="Q4481" s="18" t="s">
        <v>7235</v>
      </c>
      <c r="R4481" s="18">
        <v>2.9</v>
      </c>
      <c r="T4481" s="18">
        <v>0</v>
      </c>
      <c r="U4481" s="18">
        <v>0</v>
      </c>
    </row>
    <row r="4482" spans="2:21" x14ac:dyDescent="0.4">
      <c r="B4482" s="28" t="s">
        <v>5957</v>
      </c>
      <c r="C4482" s="28" t="s">
        <v>5910</v>
      </c>
      <c r="D4482" s="28" t="s">
        <v>170</v>
      </c>
      <c r="E4482" s="29" t="s">
        <v>171</v>
      </c>
      <c r="F4482" s="28" t="s">
        <v>5935</v>
      </c>
      <c r="G4482" s="28" t="s">
        <v>39</v>
      </c>
      <c r="H4482" s="28" t="s">
        <v>6318</v>
      </c>
      <c r="I4482" s="29" t="s">
        <v>6416</v>
      </c>
      <c r="J4482" s="28" t="s">
        <v>5843</v>
      </c>
      <c r="K4482" s="28" t="s">
        <v>7284</v>
      </c>
      <c r="L4482" s="28" t="s">
        <v>5901</v>
      </c>
      <c r="M4482" s="29"/>
      <c r="N4482" s="30">
        <v>45322</v>
      </c>
      <c r="O4482" s="28" t="s">
        <v>7285</v>
      </c>
      <c r="P4482" s="18" t="s">
        <v>7284</v>
      </c>
      <c r="Q4482" s="18" t="s">
        <v>7235</v>
      </c>
      <c r="R4482" s="18">
        <v>2.9</v>
      </c>
      <c r="T4482" s="18">
        <v>0</v>
      </c>
      <c r="U4482" s="18">
        <v>0</v>
      </c>
    </row>
    <row r="4483" spans="2:21" x14ac:dyDescent="0.4">
      <c r="B4483" s="28" t="s">
        <v>5957</v>
      </c>
      <c r="C4483" s="28" t="s">
        <v>5910</v>
      </c>
      <c r="D4483" s="28" t="s">
        <v>170</v>
      </c>
      <c r="E4483" s="29" t="s">
        <v>175</v>
      </c>
      <c r="F4483" s="28" t="s">
        <v>6047</v>
      </c>
      <c r="G4483" s="28" t="s">
        <v>926</v>
      </c>
      <c r="H4483" s="28" t="s">
        <v>6145</v>
      </c>
      <c r="I4483" s="29" t="s">
        <v>6558</v>
      </c>
      <c r="J4483" s="28" t="s">
        <v>5899</v>
      </c>
      <c r="K4483" s="28" t="s">
        <v>7457</v>
      </c>
      <c r="L4483" s="28" t="s">
        <v>5901</v>
      </c>
      <c r="M4483" s="29"/>
      <c r="N4483" s="30">
        <v>45322</v>
      </c>
      <c r="O4483" s="28" t="s">
        <v>7458</v>
      </c>
      <c r="P4483" s="18" t="s">
        <v>7457</v>
      </c>
      <c r="Q4483" s="18" t="s">
        <v>7459</v>
      </c>
      <c r="R4483" s="18">
        <v>1.4</v>
      </c>
      <c r="T4483" s="18">
        <v>0</v>
      </c>
      <c r="U4483" s="18">
        <v>0</v>
      </c>
    </row>
    <row r="4484" spans="2:21" x14ac:dyDescent="0.4">
      <c r="B4484" s="28" t="s">
        <v>5957</v>
      </c>
      <c r="C4484" s="28" t="s">
        <v>5910</v>
      </c>
      <c r="D4484" s="28" t="s">
        <v>170</v>
      </c>
      <c r="E4484" s="29" t="s">
        <v>175</v>
      </c>
      <c r="F4484" s="28" t="s">
        <v>6047</v>
      </c>
      <c r="G4484" s="28" t="s">
        <v>926</v>
      </c>
      <c r="H4484" s="28" t="s">
        <v>6145</v>
      </c>
      <c r="I4484" s="29" t="s">
        <v>6558</v>
      </c>
      <c r="J4484" s="28" t="s">
        <v>5904</v>
      </c>
      <c r="K4484" s="28" t="s">
        <v>7460</v>
      </c>
      <c r="L4484" s="28" t="s">
        <v>5901</v>
      </c>
      <c r="M4484" s="29"/>
      <c r="N4484" s="30">
        <v>45322</v>
      </c>
      <c r="O4484" s="28" t="s">
        <v>7461</v>
      </c>
      <c r="P4484" s="18" t="s">
        <v>7460</v>
      </c>
      <c r="Q4484" s="18" t="s">
        <v>7459</v>
      </c>
      <c r="R4484" s="18">
        <v>1.4</v>
      </c>
      <c r="T4484" s="18">
        <v>0</v>
      </c>
      <c r="U4484" s="18">
        <v>0</v>
      </c>
    </row>
    <row r="4485" spans="2:21" x14ac:dyDescent="0.4">
      <c r="B4485" s="28" t="s">
        <v>5957</v>
      </c>
      <c r="C4485" s="28" t="s">
        <v>5910</v>
      </c>
      <c r="D4485" s="28" t="s">
        <v>170</v>
      </c>
      <c r="E4485" s="29" t="s">
        <v>175</v>
      </c>
      <c r="F4485" s="28" t="s">
        <v>6047</v>
      </c>
      <c r="G4485" s="28" t="s">
        <v>926</v>
      </c>
      <c r="H4485" s="28" t="s">
        <v>6145</v>
      </c>
      <c r="I4485" s="29" t="s">
        <v>6558</v>
      </c>
      <c r="J4485" s="28" t="s">
        <v>5843</v>
      </c>
      <c r="K4485" s="28" t="s">
        <v>7462</v>
      </c>
      <c r="L4485" s="28" t="s">
        <v>5901</v>
      </c>
      <c r="M4485" s="29"/>
      <c r="N4485" s="30">
        <v>45322</v>
      </c>
      <c r="O4485" s="28" t="s">
        <v>7463</v>
      </c>
      <c r="P4485" s="18" t="s">
        <v>7462</v>
      </c>
      <c r="Q4485" s="18" t="s">
        <v>7459</v>
      </c>
      <c r="R4485" s="18">
        <v>1.4</v>
      </c>
      <c r="T4485" s="18">
        <v>0</v>
      </c>
      <c r="U4485" s="18">
        <v>0</v>
      </c>
    </row>
    <row r="4486" spans="2:21" x14ac:dyDescent="0.4">
      <c r="B4486" s="28" t="s">
        <v>5957</v>
      </c>
      <c r="C4486" s="28" t="s">
        <v>5910</v>
      </c>
      <c r="D4486" s="28" t="s">
        <v>170</v>
      </c>
      <c r="E4486" s="29" t="s">
        <v>175</v>
      </c>
      <c r="F4486" s="28" t="s">
        <v>6047</v>
      </c>
      <c r="G4486" s="28" t="s">
        <v>926</v>
      </c>
      <c r="H4486" s="28" t="s">
        <v>6145</v>
      </c>
      <c r="I4486" s="29" t="s">
        <v>6558</v>
      </c>
      <c r="J4486" s="28" t="s">
        <v>5923</v>
      </c>
      <c r="K4486" s="28" t="s">
        <v>7464</v>
      </c>
      <c r="L4486" s="28" t="s">
        <v>5901</v>
      </c>
      <c r="M4486" s="29"/>
      <c r="N4486" s="30">
        <v>45322</v>
      </c>
      <c r="O4486" s="28" t="s">
        <v>7465</v>
      </c>
      <c r="P4486" s="18" t="s">
        <v>7464</v>
      </c>
      <c r="Q4486" s="18" t="s">
        <v>7459</v>
      </c>
      <c r="R4486" s="18">
        <v>1.4</v>
      </c>
      <c r="T4486" s="18">
        <v>0</v>
      </c>
      <c r="U4486" s="18">
        <v>0</v>
      </c>
    </row>
    <row r="4487" spans="2:21" x14ac:dyDescent="0.4">
      <c r="B4487" s="28" t="s">
        <v>5957</v>
      </c>
      <c r="C4487" s="28" t="s">
        <v>5910</v>
      </c>
      <c r="D4487" s="28" t="s">
        <v>170</v>
      </c>
      <c r="E4487" s="29" t="s">
        <v>175</v>
      </c>
      <c r="F4487" s="28" t="s">
        <v>6047</v>
      </c>
      <c r="G4487" s="28" t="s">
        <v>703</v>
      </c>
      <c r="H4487" s="28" t="s">
        <v>6466</v>
      </c>
      <c r="I4487" s="29" t="s">
        <v>6467</v>
      </c>
      <c r="J4487" s="28" t="s">
        <v>5899</v>
      </c>
      <c r="K4487" s="28" t="s">
        <v>7466</v>
      </c>
      <c r="L4487" s="28" t="s">
        <v>5901</v>
      </c>
      <c r="M4487" s="29"/>
      <c r="N4487" s="30">
        <v>45322</v>
      </c>
      <c r="O4487" s="28" t="s">
        <v>7467</v>
      </c>
      <c r="P4487" s="18" t="s">
        <v>7466</v>
      </c>
      <c r="Q4487" s="18" t="s">
        <v>7459</v>
      </c>
      <c r="R4487" s="18">
        <v>1.7</v>
      </c>
      <c r="T4487" s="18">
        <v>0</v>
      </c>
      <c r="U4487" s="18">
        <v>0</v>
      </c>
    </row>
    <row r="4488" spans="2:21" x14ac:dyDescent="0.4">
      <c r="B4488" s="28" t="s">
        <v>5957</v>
      </c>
      <c r="C4488" s="28" t="s">
        <v>5910</v>
      </c>
      <c r="D4488" s="28" t="s">
        <v>170</v>
      </c>
      <c r="E4488" s="29" t="s">
        <v>175</v>
      </c>
      <c r="F4488" s="28" t="s">
        <v>6047</v>
      </c>
      <c r="G4488" s="28" t="s">
        <v>703</v>
      </c>
      <c r="H4488" s="28" t="s">
        <v>6466</v>
      </c>
      <c r="I4488" s="29" t="s">
        <v>6467</v>
      </c>
      <c r="J4488" s="28" t="s">
        <v>5904</v>
      </c>
      <c r="K4488" s="28" t="s">
        <v>7468</v>
      </c>
      <c r="L4488" s="28" t="s">
        <v>5901</v>
      </c>
      <c r="M4488" s="29"/>
      <c r="N4488" s="30">
        <v>45322</v>
      </c>
      <c r="O4488" s="28" t="s">
        <v>7469</v>
      </c>
      <c r="P4488" s="18" t="s">
        <v>7468</v>
      </c>
      <c r="Q4488" s="18" t="s">
        <v>7459</v>
      </c>
      <c r="R4488" s="18">
        <v>1.7</v>
      </c>
      <c r="T4488" s="18">
        <v>0</v>
      </c>
      <c r="U4488" s="18">
        <v>0</v>
      </c>
    </row>
    <row r="4489" spans="2:21" x14ac:dyDescent="0.4">
      <c r="B4489" s="28" t="s">
        <v>5957</v>
      </c>
      <c r="C4489" s="28" t="s">
        <v>5910</v>
      </c>
      <c r="D4489" s="28" t="s">
        <v>170</v>
      </c>
      <c r="E4489" s="29" t="s">
        <v>175</v>
      </c>
      <c r="F4489" s="28" t="s">
        <v>6047</v>
      </c>
      <c r="G4489" s="28" t="s">
        <v>703</v>
      </c>
      <c r="H4489" s="28" t="s">
        <v>6466</v>
      </c>
      <c r="I4489" s="29" t="s">
        <v>6467</v>
      </c>
      <c r="J4489" s="28" t="s">
        <v>5843</v>
      </c>
      <c r="K4489" s="28" t="s">
        <v>7470</v>
      </c>
      <c r="L4489" s="28" t="s">
        <v>5901</v>
      </c>
      <c r="M4489" s="29"/>
      <c r="N4489" s="30">
        <v>45322</v>
      </c>
      <c r="O4489" s="28" t="s">
        <v>7471</v>
      </c>
      <c r="P4489" s="18" t="s">
        <v>7470</v>
      </c>
      <c r="Q4489" s="18" t="s">
        <v>7459</v>
      </c>
      <c r="R4489" s="18">
        <v>1.7</v>
      </c>
      <c r="T4489" s="18">
        <v>0</v>
      </c>
      <c r="U4489" s="18">
        <v>0</v>
      </c>
    </row>
    <row r="4490" spans="2:21" x14ac:dyDescent="0.4">
      <c r="B4490" s="28" t="s">
        <v>5957</v>
      </c>
      <c r="C4490" s="28" t="s">
        <v>5910</v>
      </c>
      <c r="D4490" s="28" t="s">
        <v>170</v>
      </c>
      <c r="E4490" s="29" t="s">
        <v>175</v>
      </c>
      <c r="F4490" s="28" t="s">
        <v>6047</v>
      </c>
      <c r="G4490" s="28" t="s">
        <v>275</v>
      </c>
      <c r="H4490" s="28" t="s">
        <v>6302</v>
      </c>
      <c r="I4490" s="29" t="s">
        <v>6474</v>
      </c>
      <c r="J4490" s="28" t="s">
        <v>5899</v>
      </c>
      <c r="K4490" s="28" t="s">
        <v>7472</v>
      </c>
      <c r="L4490" s="28" t="s">
        <v>5901</v>
      </c>
      <c r="M4490" s="29"/>
      <c r="N4490" s="30">
        <v>45322</v>
      </c>
      <c r="O4490" s="28" t="s">
        <v>7473</v>
      </c>
      <c r="P4490" s="18" t="s">
        <v>7472</v>
      </c>
      <c r="Q4490" s="18" t="s">
        <v>7459</v>
      </c>
      <c r="R4490" s="18">
        <v>1.8</v>
      </c>
      <c r="T4490" s="18">
        <v>0</v>
      </c>
      <c r="U4490" s="18">
        <v>0</v>
      </c>
    </row>
    <row r="4491" spans="2:21" x14ac:dyDescent="0.4">
      <c r="B4491" s="28" t="s">
        <v>5957</v>
      </c>
      <c r="C4491" s="28" t="s">
        <v>5910</v>
      </c>
      <c r="D4491" s="28" t="s">
        <v>170</v>
      </c>
      <c r="E4491" s="29" t="s">
        <v>175</v>
      </c>
      <c r="F4491" s="28" t="s">
        <v>6047</v>
      </c>
      <c r="G4491" s="28" t="s">
        <v>275</v>
      </c>
      <c r="H4491" s="28" t="s">
        <v>6302</v>
      </c>
      <c r="I4491" s="29" t="s">
        <v>6474</v>
      </c>
      <c r="J4491" s="28" t="s">
        <v>5904</v>
      </c>
      <c r="K4491" s="28" t="s">
        <v>7474</v>
      </c>
      <c r="L4491" s="28" t="s">
        <v>5901</v>
      </c>
      <c r="M4491" s="29"/>
      <c r="N4491" s="30">
        <v>45322</v>
      </c>
      <c r="O4491" s="28" t="s">
        <v>7475</v>
      </c>
      <c r="P4491" s="18" t="s">
        <v>7474</v>
      </c>
      <c r="Q4491" s="18" t="s">
        <v>7459</v>
      </c>
      <c r="R4491" s="18">
        <v>1.8</v>
      </c>
      <c r="T4491" s="18">
        <v>0</v>
      </c>
      <c r="U4491" s="18">
        <v>0</v>
      </c>
    </row>
    <row r="4492" spans="2:21" x14ac:dyDescent="0.4">
      <c r="B4492" s="28" t="s">
        <v>5957</v>
      </c>
      <c r="C4492" s="28" t="s">
        <v>5910</v>
      </c>
      <c r="D4492" s="28" t="s">
        <v>170</v>
      </c>
      <c r="E4492" s="29" t="s">
        <v>175</v>
      </c>
      <c r="F4492" s="28" t="s">
        <v>6047</v>
      </c>
      <c r="G4492" s="28" t="s">
        <v>275</v>
      </c>
      <c r="H4492" s="28" t="s">
        <v>6302</v>
      </c>
      <c r="I4492" s="29" t="s">
        <v>6474</v>
      </c>
      <c r="J4492" s="28" t="s">
        <v>5843</v>
      </c>
      <c r="K4492" s="28" t="s">
        <v>7476</v>
      </c>
      <c r="L4492" s="28" t="s">
        <v>5901</v>
      </c>
      <c r="M4492" s="29"/>
      <c r="N4492" s="30">
        <v>45322</v>
      </c>
      <c r="O4492" s="28" t="s">
        <v>7477</v>
      </c>
      <c r="P4492" s="18" t="s">
        <v>7476</v>
      </c>
      <c r="Q4492" s="18" t="s">
        <v>7459</v>
      </c>
      <c r="R4492" s="18">
        <v>1.8</v>
      </c>
      <c r="T4492" s="18">
        <v>0</v>
      </c>
      <c r="U4492" s="18">
        <v>0</v>
      </c>
    </row>
    <row r="4493" spans="2:21" x14ac:dyDescent="0.4">
      <c r="B4493" s="28" t="s">
        <v>5957</v>
      </c>
      <c r="C4493" s="28" t="s">
        <v>5910</v>
      </c>
      <c r="D4493" s="28" t="s">
        <v>170</v>
      </c>
      <c r="E4493" s="29" t="s">
        <v>175</v>
      </c>
      <c r="F4493" s="28" t="s">
        <v>6047</v>
      </c>
      <c r="G4493" s="28" t="s">
        <v>39</v>
      </c>
      <c r="H4493" s="28" t="s">
        <v>6318</v>
      </c>
      <c r="I4493" s="29" t="s">
        <v>6416</v>
      </c>
      <c r="J4493" s="28" t="s">
        <v>5899</v>
      </c>
      <c r="K4493" s="28" t="s">
        <v>7478</v>
      </c>
      <c r="L4493" s="28" t="s">
        <v>5901</v>
      </c>
      <c r="M4493" s="29"/>
      <c r="N4493" s="30">
        <v>45322</v>
      </c>
      <c r="O4493" s="28" t="s">
        <v>7479</v>
      </c>
      <c r="P4493" s="18" t="s">
        <v>7478</v>
      </c>
      <c r="Q4493" s="18" t="s">
        <v>7459</v>
      </c>
      <c r="R4493" s="18">
        <v>2.9</v>
      </c>
      <c r="T4493" s="18">
        <v>0</v>
      </c>
      <c r="U4493" s="18">
        <v>0</v>
      </c>
    </row>
    <row r="4494" spans="2:21" x14ac:dyDescent="0.4">
      <c r="B4494" s="28" t="s">
        <v>5957</v>
      </c>
      <c r="C4494" s="28" t="s">
        <v>5910</v>
      </c>
      <c r="D4494" s="28" t="s">
        <v>170</v>
      </c>
      <c r="E4494" s="29" t="s">
        <v>175</v>
      </c>
      <c r="F4494" s="28" t="s">
        <v>6047</v>
      </c>
      <c r="G4494" s="28" t="s">
        <v>39</v>
      </c>
      <c r="H4494" s="28" t="s">
        <v>6318</v>
      </c>
      <c r="I4494" s="29" t="s">
        <v>6416</v>
      </c>
      <c r="J4494" s="28" t="s">
        <v>5904</v>
      </c>
      <c r="K4494" s="28" t="s">
        <v>7480</v>
      </c>
      <c r="L4494" s="28" t="s">
        <v>5901</v>
      </c>
      <c r="M4494" s="29"/>
      <c r="N4494" s="30">
        <v>45322</v>
      </c>
      <c r="O4494" s="28" t="s">
        <v>7481</v>
      </c>
      <c r="P4494" s="18" t="s">
        <v>7480</v>
      </c>
      <c r="Q4494" s="18" t="s">
        <v>7459</v>
      </c>
      <c r="R4494" s="18">
        <v>2.9</v>
      </c>
      <c r="T4494" s="18">
        <v>0</v>
      </c>
      <c r="U4494" s="18">
        <v>0</v>
      </c>
    </row>
    <row r="4495" spans="2:21" x14ac:dyDescent="0.4">
      <c r="B4495" s="28" t="s">
        <v>5957</v>
      </c>
      <c r="C4495" s="28" t="s">
        <v>5910</v>
      </c>
      <c r="D4495" s="28" t="s">
        <v>170</v>
      </c>
      <c r="E4495" s="29" t="s">
        <v>175</v>
      </c>
      <c r="F4495" s="28" t="s">
        <v>6047</v>
      </c>
      <c r="G4495" s="28" t="s">
        <v>39</v>
      </c>
      <c r="H4495" s="28" t="s">
        <v>6318</v>
      </c>
      <c r="I4495" s="29" t="s">
        <v>6416</v>
      </c>
      <c r="J4495" s="28" t="s">
        <v>5843</v>
      </c>
      <c r="K4495" s="28" t="s">
        <v>7482</v>
      </c>
      <c r="L4495" s="28" t="s">
        <v>5901</v>
      </c>
      <c r="M4495" s="29"/>
      <c r="N4495" s="30">
        <v>45322</v>
      </c>
      <c r="O4495" s="28" t="s">
        <v>7483</v>
      </c>
      <c r="P4495" s="18" t="s">
        <v>7482</v>
      </c>
      <c r="Q4495" s="18" t="s">
        <v>7459</v>
      </c>
      <c r="R4495" s="18">
        <v>2.9</v>
      </c>
      <c r="T4495" s="18">
        <v>0</v>
      </c>
      <c r="U4495" s="18">
        <v>0</v>
      </c>
    </row>
    <row r="4496" spans="2:21" x14ac:dyDescent="0.4">
      <c r="B4496" s="18" t="s">
        <v>5957</v>
      </c>
      <c r="C4496" s="18" t="s">
        <v>5910</v>
      </c>
      <c r="D4496" s="18" t="s">
        <v>170</v>
      </c>
      <c r="E4496" s="19" t="s">
        <v>158</v>
      </c>
      <c r="F4496" s="18" t="s">
        <v>6047</v>
      </c>
      <c r="G4496" s="18" t="s">
        <v>926</v>
      </c>
      <c r="H4496" s="18" t="s">
        <v>6145</v>
      </c>
      <c r="I4496" s="19" t="s">
        <v>6126</v>
      </c>
      <c r="J4496" s="18" t="s">
        <v>5899</v>
      </c>
      <c r="K4496" s="18" t="s">
        <v>17403</v>
      </c>
      <c r="L4496" s="18" t="s">
        <v>5901</v>
      </c>
      <c r="N4496" s="20">
        <v>45322</v>
      </c>
      <c r="O4496" s="18" t="s">
        <v>17404</v>
      </c>
      <c r="P4496" s="18" t="s">
        <v>17403</v>
      </c>
      <c r="Q4496" s="18" t="s">
        <v>17315</v>
      </c>
      <c r="R4496" s="18">
        <v>1.2</v>
      </c>
      <c r="T4496" s="18">
        <v>0</v>
      </c>
      <c r="U4496" s="18">
        <v>0</v>
      </c>
    </row>
    <row r="4497" spans="2:21" x14ac:dyDescent="0.4">
      <c r="B4497" s="18" t="s">
        <v>5957</v>
      </c>
      <c r="C4497" s="18" t="s">
        <v>5910</v>
      </c>
      <c r="D4497" s="18" t="s">
        <v>170</v>
      </c>
      <c r="E4497" s="19" t="s">
        <v>158</v>
      </c>
      <c r="F4497" s="18" t="s">
        <v>6047</v>
      </c>
      <c r="G4497" s="18" t="s">
        <v>926</v>
      </c>
      <c r="H4497" s="18" t="s">
        <v>6145</v>
      </c>
      <c r="I4497" s="19" t="s">
        <v>6126</v>
      </c>
      <c r="J4497" s="18" t="s">
        <v>5904</v>
      </c>
      <c r="K4497" s="18" t="s">
        <v>17405</v>
      </c>
      <c r="L4497" s="18" t="s">
        <v>5901</v>
      </c>
      <c r="N4497" s="20">
        <v>45322</v>
      </c>
      <c r="O4497" s="18" t="s">
        <v>17406</v>
      </c>
      <c r="P4497" s="18" t="s">
        <v>17405</v>
      </c>
      <c r="Q4497" s="18" t="s">
        <v>17315</v>
      </c>
      <c r="R4497" s="18">
        <v>1.2</v>
      </c>
      <c r="T4497" s="18">
        <v>0</v>
      </c>
      <c r="U4497" s="18">
        <v>0</v>
      </c>
    </row>
    <row r="4498" spans="2:21" x14ac:dyDescent="0.4">
      <c r="B4498" s="18" t="s">
        <v>5957</v>
      </c>
      <c r="C4498" s="18" t="s">
        <v>5910</v>
      </c>
      <c r="D4498" s="18" t="s">
        <v>170</v>
      </c>
      <c r="E4498" s="19" t="s">
        <v>158</v>
      </c>
      <c r="F4498" s="18" t="s">
        <v>6047</v>
      </c>
      <c r="G4498" s="18" t="s">
        <v>926</v>
      </c>
      <c r="H4498" s="18" t="s">
        <v>6145</v>
      </c>
      <c r="I4498" s="19" t="s">
        <v>6126</v>
      </c>
      <c r="J4498" s="18" t="s">
        <v>5843</v>
      </c>
      <c r="K4498" s="18" t="s">
        <v>17407</v>
      </c>
      <c r="L4498" s="18" t="s">
        <v>5901</v>
      </c>
      <c r="N4498" s="20">
        <v>45322</v>
      </c>
      <c r="O4498" s="18" t="s">
        <v>17408</v>
      </c>
      <c r="P4498" s="18" t="s">
        <v>17407</v>
      </c>
      <c r="Q4498" s="18" t="s">
        <v>17315</v>
      </c>
      <c r="R4498" s="18">
        <v>1.2</v>
      </c>
      <c r="T4498" s="18">
        <v>0</v>
      </c>
      <c r="U4498" s="18">
        <v>0</v>
      </c>
    </row>
    <row r="4499" spans="2:21" x14ac:dyDescent="0.4">
      <c r="B4499" s="18" t="s">
        <v>5957</v>
      </c>
      <c r="C4499" s="18" t="s">
        <v>5910</v>
      </c>
      <c r="D4499" s="18" t="s">
        <v>170</v>
      </c>
      <c r="E4499" s="19" t="s">
        <v>159</v>
      </c>
      <c r="F4499" s="18" t="s">
        <v>6047</v>
      </c>
      <c r="G4499" s="18" t="s">
        <v>703</v>
      </c>
      <c r="H4499" s="18" t="s">
        <v>6466</v>
      </c>
      <c r="I4499" s="19" t="s">
        <v>8063</v>
      </c>
      <c r="J4499" s="18" t="s">
        <v>5899</v>
      </c>
      <c r="K4499" s="18" t="s">
        <v>8901</v>
      </c>
      <c r="L4499" s="18" t="s">
        <v>5901</v>
      </c>
      <c r="N4499" s="20">
        <v>45322</v>
      </c>
      <c r="O4499" s="18" t="s">
        <v>8902</v>
      </c>
      <c r="P4499" s="18" t="s">
        <v>8901</v>
      </c>
      <c r="Q4499" s="18" t="s">
        <v>8884</v>
      </c>
      <c r="R4499" s="18">
        <v>1.6</v>
      </c>
      <c r="T4499" s="18">
        <v>0</v>
      </c>
      <c r="U4499" s="18">
        <v>0</v>
      </c>
    </row>
    <row r="4500" spans="2:21" x14ac:dyDescent="0.4">
      <c r="B4500" s="18" t="s">
        <v>5957</v>
      </c>
      <c r="C4500" s="18" t="s">
        <v>5910</v>
      </c>
      <c r="D4500" s="18" t="s">
        <v>170</v>
      </c>
      <c r="E4500" s="19" t="s">
        <v>159</v>
      </c>
      <c r="F4500" s="18" t="s">
        <v>6047</v>
      </c>
      <c r="G4500" s="18" t="s">
        <v>703</v>
      </c>
      <c r="H4500" s="18" t="s">
        <v>6466</v>
      </c>
      <c r="I4500" s="19" t="s">
        <v>8063</v>
      </c>
      <c r="J4500" s="18" t="s">
        <v>5904</v>
      </c>
      <c r="K4500" s="18" t="s">
        <v>8903</v>
      </c>
      <c r="L4500" s="18" t="s">
        <v>5901</v>
      </c>
      <c r="N4500" s="20">
        <v>45322</v>
      </c>
      <c r="O4500" s="18" t="s">
        <v>8904</v>
      </c>
      <c r="P4500" s="18" t="s">
        <v>8903</v>
      </c>
      <c r="Q4500" s="18" t="s">
        <v>8884</v>
      </c>
      <c r="R4500" s="18">
        <v>1.6</v>
      </c>
      <c r="T4500" s="18">
        <v>0</v>
      </c>
      <c r="U4500" s="18">
        <v>0</v>
      </c>
    </row>
    <row r="4501" spans="2:21" x14ac:dyDescent="0.4">
      <c r="B4501" s="18" t="s">
        <v>5957</v>
      </c>
      <c r="C4501" s="18" t="s">
        <v>5910</v>
      </c>
      <c r="D4501" s="18" t="s">
        <v>170</v>
      </c>
      <c r="E4501" s="19" t="s">
        <v>159</v>
      </c>
      <c r="F4501" s="18" t="s">
        <v>6047</v>
      </c>
      <c r="G4501" s="18" t="s">
        <v>703</v>
      </c>
      <c r="H4501" s="18" t="s">
        <v>6466</v>
      </c>
      <c r="I4501" s="19" t="s">
        <v>8063</v>
      </c>
      <c r="J4501" s="18" t="s">
        <v>5843</v>
      </c>
      <c r="K4501" s="18" t="s">
        <v>8905</v>
      </c>
      <c r="L4501" s="18" t="s">
        <v>5901</v>
      </c>
      <c r="N4501" s="20">
        <v>45322</v>
      </c>
      <c r="O4501" s="18" t="s">
        <v>8906</v>
      </c>
      <c r="P4501" s="18" t="s">
        <v>8905</v>
      </c>
      <c r="Q4501" s="18" t="s">
        <v>8884</v>
      </c>
      <c r="R4501" s="18">
        <v>1.6</v>
      </c>
      <c r="T4501" s="18">
        <v>0</v>
      </c>
      <c r="U4501" s="18">
        <v>0</v>
      </c>
    </row>
    <row r="4502" spans="2:21" x14ac:dyDescent="0.4">
      <c r="B4502" s="18" t="s">
        <v>5957</v>
      </c>
      <c r="C4502" s="18" t="s">
        <v>5910</v>
      </c>
      <c r="D4502" s="18" t="s">
        <v>170</v>
      </c>
      <c r="E4502" s="19" t="s">
        <v>159</v>
      </c>
      <c r="F4502" s="18" t="s">
        <v>6047</v>
      </c>
      <c r="G4502" s="18" t="s">
        <v>275</v>
      </c>
      <c r="H4502" s="18" t="s">
        <v>6302</v>
      </c>
      <c r="I4502" s="19" t="s">
        <v>6474</v>
      </c>
      <c r="J4502" s="18" t="s">
        <v>5899</v>
      </c>
      <c r="K4502" s="18" t="s">
        <v>8907</v>
      </c>
      <c r="L4502" s="18" t="s">
        <v>5901</v>
      </c>
      <c r="N4502" s="20">
        <v>45322</v>
      </c>
      <c r="O4502" s="18" t="s">
        <v>8908</v>
      </c>
      <c r="P4502" s="18" t="s">
        <v>8907</v>
      </c>
      <c r="Q4502" s="18" t="s">
        <v>8884</v>
      </c>
      <c r="R4502" s="18">
        <v>1.8</v>
      </c>
      <c r="T4502" s="18">
        <v>0</v>
      </c>
      <c r="U4502" s="18">
        <v>0</v>
      </c>
    </row>
    <row r="4503" spans="2:21" x14ac:dyDescent="0.4">
      <c r="B4503" s="18" t="s">
        <v>5957</v>
      </c>
      <c r="C4503" s="18" t="s">
        <v>5910</v>
      </c>
      <c r="D4503" s="18" t="s">
        <v>170</v>
      </c>
      <c r="E4503" s="19" t="s">
        <v>159</v>
      </c>
      <c r="F4503" s="18" t="s">
        <v>6047</v>
      </c>
      <c r="G4503" s="18" t="s">
        <v>275</v>
      </c>
      <c r="H4503" s="18" t="s">
        <v>6302</v>
      </c>
      <c r="I4503" s="19" t="s">
        <v>6474</v>
      </c>
      <c r="J4503" s="18" t="s">
        <v>5904</v>
      </c>
      <c r="K4503" s="18" t="s">
        <v>8909</v>
      </c>
      <c r="L4503" s="18" t="s">
        <v>5901</v>
      </c>
      <c r="N4503" s="20">
        <v>45322</v>
      </c>
      <c r="O4503" s="18" t="s">
        <v>8910</v>
      </c>
      <c r="P4503" s="18" t="s">
        <v>8909</v>
      </c>
      <c r="Q4503" s="18" t="s">
        <v>8884</v>
      </c>
      <c r="R4503" s="18">
        <v>1.8</v>
      </c>
      <c r="T4503" s="18">
        <v>0</v>
      </c>
      <c r="U4503" s="18">
        <v>0</v>
      </c>
    </row>
    <row r="4504" spans="2:21" x14ac:dyDescent="0.4">
      <c r="B4504" s="18" t="s">
        <v>5957</v>
      </c>
      <c r="C4504" s="18" t="s">
        <v>5910</v>
      </c>
      <c r="D4504" s="18" t="s">
        <v>170</v>
      </c>
      <c r="E4504" s="19" t="s">
        <v>159</v>
      </c>
      <c r="F4504" s="18" t="s">
        <v>6047</v>
      </c>
      <c r="G4504" s="18" t="s">
        <v>275</v>
      </c>
      <c r="H4504" s="18" t="s">
        <v>6302</v>
      </c>
      <c r="I4504" s="19" t="s">
        <v>6474</v>
      </c>
      <c r="J4504" s="18" t="s">
        <v>5843</v>
      </c>
      <c r="K4504" s="18" t="s">
        <v>8911</v>
      </c>
      <c r="L4504" s="18" t="s">
        <v>5901</v>
      </c>
      <c r="N4504" s="20">
        <v>45322</v>
      </c>
      <c r="O4504" s="18" t="s">
        <v>8912</v>
      </c>
      <c r="P4504" s="18" t="s">
        <v>8911</v>
      </c>
      <c r="Q4504" s="18" t="s">
        <v>8884</v>
      </c>
      <c r="R4504" s="18">
        <v>1.8</v>
      </c>
      <c r="T4504" s="18">
        <v>0</v>
      </c>
      <c r="U4504" s="18">
        <v>0</v>
      </c>
    </row>
    <row r="4505" spans="2:21" x14ac:dyDescent="0.4">
      <c r="B4505" s="18" t="s">
        <v>5957</v>
      </c>
      <c r="C4505" s="18" t="s">
        <v>5910</v>
      </c>
      <c r="D4505" s="18" t="s">
        <v>170</v>
      </c>
      <c r="E4505" s="19" t="s">
        <v>159</v>
      </c>
      <c r="F4505" s="18" t="s">
        <v>6047</v>
      </c>
      <c r="G4505" s="18" t="s">
        <v>39</v>
      </c>
      <c r="H4505" s="18" t="s">
        <v>6318</v>
      </c>
      <c r="I4505" s="19" t="s">
        <v>6416</v>
      </c>
      <c r="J4505" s="18" t="s">
        <v>5899</v>
      </c>
      <c r="K4505" s="18" t="s">
        <v>8913</v>
      </c>
      <c r="L4505" s="18" t="s">
        <v>5901</v>
      </c>
      <c r="N4505" s="20">
        <v>45322</v>
      </c>
      <c r="O4505" s="18" t="s">
        <v>8914</v>
      </c>
      <c r="P4505" s="18" t="s">
        <v>8913</v>
      </c>
      <c r="Q4505" s="18" t="s">
        <v>8884</v>
      </c>
      <c r="R4505" s="18">
        <v>2.9</v>
      </c>
      <c r="T4505" s="18">
        <v>0</v>
      </c>
      <c r="U4505" s="18">
        <v>0</v>
      </c>
    </row>
    <row r="4506" spans="2:21" x14ac:dyDescent="0.4">
      <c r="B4506" s="18" t="s">
        <v>5957</v>
      </c>
      <c r="C4506" s="18" t="s">
        <v>5910</v>
      </c>
      <c r="D4506" s="18" t="s">
        <v>170</v>
      </c>
      <c r="E4506" s="19" t="s">
        <v>159</v>
      </c>
      <c r="F4506" s="18" t="s">
        <v>6047</v>
      </c>
      <c r="G4506" s="18" t="s">
        <v>39</v>
      </c>
      <c r="H4506" s="18" t="s">
        <v>6318</v>
      </c>
      <c r="I4506" s="19" t="s">
        <v>6416</v>
      </c>
      <c r="J4506" s="18" t="s">
        <v>5904</v>
      </c>
      <c r="K4506" s="18" t="s">
        <v>8915</v>
      </c>
      <c r="L4506" s="18" t="s">
        <v>5901</v>
      </c>
      <c r="N4506" s="20">
        <v>45322</v>
      </c>
      <c r="O4506" s="18" t="s">
        <v>8916</v>
      </c>
      <c r="P4506" s="18" t="s">
        <v>8915</v>
      </c>
      <c r="Q4506" s="18" t="s">
        <v>8884</v>
      </c>
      <c r="R4506" s="18">
        <v>2.9</v>
      </c>
      <c r="T4506" s="18">
        <v>0</v>
      </c>
      <c r="U4506" s="18">
        <v>0</v>
      </c>
    </row>
    <row r="4507" spans="2:21" x14ac:dyDescent="0.4">
      <c r="B4507" s="18" t="s">
        <v>5957</v>
      </c>
      <c r="C4507" s="18" t="s">
        <v>5910</v>
      </c>
      <c r="D4507" s="18" t="s">
        <v>170</v>
      </c>
      <c r="E4507" s="19" t="s">
        <v>159</v>
      </c>
      <c r="F4507" s="18" t="s">
        <v>6047</v>
      </c>
      <c r="G4507" s="18" t="s">
        <v>39</v>
      </c>
      <c r="H4507" s="18" t="s">
        <v>6318</v>
      </c>
      <c r="I4507" s="19" t="s">
        <v>6416</v>
      </c>
      <c r="J4507" s="18" t="s">
        <v>5843</v>
      </c>
      <c r="K4507" s="18" t="s">
        <v>8917</v>
      </c>
      <c r="L4507" s="18" t="s">
        <v>5901</v>
      </c>
      <c r="N4507" s="20">
        <v>45322</v>
      </c>
      <c r="O4507" s="18" t="s">
        <v>8918</v>
      </c>
      <c r="P4507" s="18" t="s">
        <v>8917</v>
      </c>
      <c r="Q4507" s="18" t="s">
        <v>8884</v>
      </c>
      <c r="R4507" s="18">
        <v>2.9</v>
      </c>
      <c r="T4507" s="18">
        <v>0</v>
      </c>
      <c r="U4507" s="18">
        <v>0</v>
      </c>
    </row>
    <row r="4508" spans="2:21" x14ac:dyDescent="0.4">
      <c r="B4508" s="18" t="s">
        <v>5957</v>
      </c>
      <c r="C4508" s="18" t="s">
        <v>5910</v>
      </c>
      <c r="D4508" s="18" t="s">
        <v>170</v>
      </c>
      <c r="E4508" s="19" t="s">
        <v>162</v>
      </c>
      <c r="F4508" s="18" t="s">
        <v>6047</v>
      </c>
      <c r="G4508" s="18" t="s">
        <v>703</v>
      </c>
      <c r="H4508" s="18" t="s">
        <v>6466</v>
      </c>
      <c r="I4508" s="19" t="s">
        <v>6558</v>
      </c>
      <c r="J4508" s="18" t="s">
        <v>5899</v>
      </c>
      <c r="K4508" s="18" t="s">
        <v>9097</v>
      </c>
      <c r="L4508" s="18" t="s">
        <v>5901</v>
      </c>
      <c r="N4508" s="20">
        <v>45322</v>
      </c>
      <c r="O4508" s="18" t="s">
        <v>9098</v>
      </c>
      <c r="P4508" s="18" t="s">
        <v>9097</v>
      </c>
      <c r="Q4508" s="18" t="s">
        <v>9086</v>
      </c>
      <c r="R4508" s="18">
        <v>1.4</v>
      </c>
      <c r="T4508" s="18">
        <v>0</v>
      </c>
      <c r="U4508" s="18">
        <v>0</v>
      </c>
    </row>
    <row r="4509" spans="2:21" x14ac:dyDescent="0.4">
      <c r="B4509" s="18" t="s">
        <v>5957</v>
      </c>
      <c r="C4509" s="18" t="s">
        <v>5910</v>
      </c>
      <c r="D4509" s="18" t="s">
        <v>170</v>
      </c>
      <c r="E4509" s="19" t="s">
        <v>162</v>
      </c>
      <c r="F4509" s="18" t="s">
        <v>6047</v>
      </c>
      <c r="G4509" s="18" t="s">
        <v>703</v>
      </c>
      <c r="H4509" s="18" t="s">
        <v>6466</v>
      </c>
      <c r="I4509" s="19" t="s">
        <v>6558</v>
      </c>
      <c r="J4509" s="18" t="s">
        <v>5904</v>
      </c>
      <c r="K4509" s="18" t="s">
        <v>9099</v>
      </c>
      <c r="L4509" s="18" t="s">
        <v>5901</v>
      </c>
      <c r="N4509" s="20">
        <v>45322</v>
      </c>
      <c r="O4509" s="18" t="s">
        <v>9100</v>
      </c>
      <c r="P4509" s="18" t="s">
        <v>9099</v>
      </c>
      <c r="Q4509" s="18" t="s">
        <v>9086</v>
      </c>
      <c r="R4509" s="18">
        <v>1.4</v>
      </c>
      <c r="T4509" s="18">
        <v>0</v>
      </c>
      <c r="U4509" s="18">
        <v>0</v>
      </c>
    </row>
    <row r="4510" spans="2:21" x14ac:dyDescent="0.4">
      <c r="B4510" s="18" t="s">
        <v>5957</v>
      </c>
      <c r="C4510" s="18" t="s">
        <v>5910</v>
      </c>
      <c r="D4510" s="18" t="s">
        <v>170</v>
      </c>
      <c r="E4510" s="19" t="s">
        <v>162</v>
      </c>
      <c r="F4510" s="18" t="s">
        <v>6047</v>
      </c>
      <c r="G4510" s="18" t="s">
        <v>703</v>
      </c>
      <c r="H4510" s="18" t="s">
        <v>6466</v>
      </c>
      <c r="I4510" s="19" t="s">
        <v>6558</v>
      </c>
      <c r="J4510" s="18" t="s">
        <v>5843</v>
      </c>
      <c r="K4510" s="18" t="s">
        <v>9101</v>
      </c>
      <c r="L4510" s="18" t="s">
        <v>5901</v>
      </c>
      <c r="N4510" s="20">
        <v>45322</v>
      </c>
      <c r="O4510" s="18" t="s">
        <v>9102</v>
      </c>
      <c r="P4510" s="18" t="s">
        <v>9101</v>
      </c>
      <c r="Q4510" s="18" t="s">
        <v>9086</v>
      </c>
      <c r="R4510" s="18">
        <v>1.4</v>
      </c>
      <c r="T4510" s="18">
        <v>0</v>
      </c>
      <c r="U4510" s="18">
        <v>0</v>
      </c>
    </row>
    <row r="4511" spans="2:21" x14ac:dyDescent="0.4">
      <c r="B4511" s="18" t="s">
        <v>5957</v>
      </c>
      <c r="C4511" s="18" t="s">
        <v>5910</v>
      </c>
      <c r="D4511" s="18" t="s">
        <v>170</v>
      </c>
      <c r="E4511" s="19" t="s">
        <v>162</v>
      </c>
      <c r="F4511" s="18" t="s">
        <v>6047</v>
      </c>
      <c r="G4511" s="18" t="s">
        <v>275</v>
      </c>
      <c r="H4511" s="18" t="s">
        <v>6302</v>
      </c>
      <c r="I4511" s="19" t="s">
        <v>6416</v>
      </c>
      <c r="J4511" s="18" t="s">
        <v>5899</v>
      </c>
      <c r="K4511" s="18" t="s">
        <v>9103</v>
      </c>
      <c r="L4511" s="18" t="s">
        <v>5901</v>
      </c>
      <c r="N4511" s="20">
        <v>45322</v>
      </c>
      <c r="O4511" s="18" t="s">
        <v>9104</v>
      </c>
      <c r="P4511" s="18" t="s">
        <v>9103</v>
      </c>
      <c r="Q4511" s="18" t="s">
        <v>9086</v>
      </c>
      <c r="R4511" s="18">
        <v>2.9</v>
      </c>
      <c r="T4511" s="18">
        <v>0</v>
      </c>
      <c r="U4511" s="18">
        <v>0</v>
      </c>
    </row>
    <row r="4512" spans="2:21" x14ac:dyDescent="0.4">
      <c r="B4512" s="18" t="s">
        <v>5957</v>
      </c>
      <c r="C4512" s="18" t="s">
        <v>5910</v>
      </c>
      <c r="D4512" s="18" t="s">
        <v>170</v>
      </c>
      <c r="E4512" s="19" t="s">
        <v>162</v>
      </c>
      <c r="F4512" s="18" t="s">
        <v>6047</v>
      </c>
      <c r="G4512" s="18" t="s">
        <v>275</v>
      </c>
      <c r="H4512" s="18" t="s">
        <v>6302</v>
      </c>
      <c r="I4512" s="19" t="s">
        <v>6416</v>
      </c>
      <c r="J4512" s="18" t="s">
        <v>5904</v>
      </c>
      <c r="K4512" s="18" t="s">
        <v>9105</v>
      </c>
      <c r="L4512" s="18" t="s">
        <v>5901</v>
      </c>
      <c r="N4512" s="20">
        <v>45322</v>
      </c>
      <c r="O4512" s="18" t="s">
        <v>9106</v>
      </c>
      <c r="P4512" s="18" t="s">
        <v>9105</v>
      </c>
      <c r="Q4512" s="18" t="s">
        <v>9086</v>
      </c>
      <c r="R4512" s="18">
        <v>2.9</v>
      </c>
      <c r="T4512" s="18">
        <v>0</v>
      </c>
      <c r="U4512" s="18">
        <v>0</v>
      </c>
    </row>
    <row r="4513" spans="2:21" x14ac:dyDescent="0.4">
      <c r="B4513" s="18" t="s">
        <v>5957</v>
      </c>
      <c r="C4513" s="18" t="s">
        <v>5910</v>
      </c>
      <c r="D4513" s="18" t="s">
        <v>170</v>
      </c>
      <c r="E4513" s="19" t="s">
        <v>162</v>
      </c>
      <c r="F4513" s="18" t="s">
        <v>6047</v>
      </c>
      <c r="G4513" s="18" t="s">
        <v>275</v>
      </c>
      <c r="H4513" s="18" t="s">
        <v>6302</v>
      </c>
      <c r="I4513" s="19" t="s">
        <v>6416</v>
      </c>
      <c r="J4513" s="18" t="s">
        <v>5843</v>
      </c>
      <c r="K4513" s="18" t="s">
        <v>9107</v>
      </c>
      <c r="L4513" s="18" t="s">
        <v>5901</v>
      </c>
      <c r="N4513" s="20">
        <v>45322</v>
      </c>
      <c r="O4513" s="18" t="s">
        <v>9108</v>
      </c>
      <c r="P4513" s="18" t="s">
        <v>9107</v>
      </c>
      <c r="Q4513" s="18" t="s">
        <v>9086</v>
      </c>
      <c r="R4513" s="18">
        <v>2.9</v>
      </c>
      <c r="T4513" s="18">
        <v>0</v>
      </c>
      <c r="U4513" s="18">
        <v>0</v>
      </c>
    </row>
    <row r="4514" spans="2:21" x14ac:dyDescent="0.4">
      <c r="B4514" s="18" t="s">
        <v>5957</v>
      </c>
      <c r="C4514" s="18" t="s">
        <v>5910</v>
      </c>
      <c r="D4514" s="18" t="s">
        <v>170</v>
      </c>
      <c r="E4514" s="19" t="s">
        <v>166</v>
      </c>
      <c r="F4514" s="18" t="s">
        <v>6047</v>
      </c>
      <c r="G4514" s="18" t="s">
        <v>703</v>
      </c>
      <c r="H4514" s="18" t="s">
        <v>6466</v>
      </c>
      <c r="I4514" s="19" t="s">
        <v>6558</v>
      </c>
      <c r="J4514" s="18" t="s">
        <v>5899</v>
      </c>
      <c r="K4514" s="18" t="s">
        <v>9011</v>
      </c>
      <c r="L4514" s="18" t="s">
        <v>5901</v>
      </c>
      <c r="N4514" s="20">
        <v>45322</v>
      </c>
      <c r="O4514" s="18" t="s">
        <v>9012</v>
      </c>
      <c r="P4514" s="18" t="s">
        <v>9011</v>
      </c>
      <c r="Q4514" s="18" t="s">
        <v>8994</v>
      </c>
      <c r="R4514" s="18">
        <v>1.4</v>
      </c>
      <c r="T4514" s="18">
        <v>0</v>
      </c>
      <c r="U4514" s="18">
        <v>0</v>
      </c>
    </row>
    <row r="4515" spans="2:21" x14ac:dyDescent="0.4">
      <c r="B4515" s="18" t="s">
        <v>5957</v>
      </c>
      <c r="C4515" s="18" t="s">
        <v>5910</v>
      </c>
      <c r="D4515" s="18" t="s">
        <v>170</v>
      </c>
      <c r="E4515" s="19" t="s">
        <v>166</v>
      </c>
      <c r="F4515" s="18" t="s">
        <v>6047</v>
      </c>
      <c r="G4515" s="18" t="s">
        <v>703</v>
      </c>
      <c r="H4515" s="18" t="s">
        <v>6466</v>
      </c>
      <c r="I4515" s="19" t="s">
        <v>6558</v>
      </c>
      <c r="J4515" s="18" t="s">
        <v>5904</v>
      </c>
      <c r="K4515" s="18" t="s">
        <v>9013</v>
      </c>
      <c r="L4515" s="18" t="s">
        <v>5901</v>
      </c>
      <c r="N4515" s="20">
        <v>45322</v>
      </c>
      <c r="O4515" s="18" t="s">
        <v>9014</v>
      </c>
      <c r="P4515" s="18" t="s">
        <v>9013</v>
      </c>
      <c r="Q4515" s="18" t="s">
        <v>8994</v>
      </c>
      <c r="R4515" s="18">
        <v>1.4</v>
      </c>
      <c r="T4515" s="18">
        <v>0</v>
      </c>
      <c r="U4515" s="18">
        <v>0</v>
      </c>
    </row>
    <row r="4516" spans="2:21" x14ac:dyDescent="0.4">
      <c r="B4516" s="18" t="s">
        <v>5957</v>
      </c>
      <c r="C4516" s="18" t="s">
        <v>5910</v>
      </c>
      <c r="D4516" s="18" t="s">
        <v>170</v>
      </c>
      <c r="E4516" s="19" t="s">
        <v>166</v>
      </c>
      <c r="F4516" s="18" t="s">
        <v>6047</v>
      </c>
      <c r="G4516" s="18" t="s">
        <v>703</v>
      </c>
      <c r="H4516" s="18" t="s">
        <v>6466</v>
      </c>
      <c r="I4516" s="19" t="s">
        <v>6558</v>
      </c>
      <c r="J4516" s="18" t="s">
        <v>5843</v>
      </c>
      <c r="K4516" s="18" t="s">
        <v>9015</v>
      </c>
      <c r="L4516" s="18" t="s">
        <v>5901</v>
      </c>
      <c r="N4516" s="20">
        <v>45322</v>
      </c>
      <c r="O4516" s="18" t="s">
        <v>9016</v>
      </c>
      <c r="P4516" s="18" t="s">
        <v>9015</v>
      </c>
      <c r="Q4516" s="18" t="s">
        <v>8994</v>
      </c>
      <c r="R4516" s="18">
        <v>1.4</v>
      </c>
      <c r="T4516" s="18">
        <v>0</v>
      </c>
      <c r="U4516" s="18">
        <v>0</v>
      </c>
    </row>
    <row r="4517" spans="2:21" x14ac:dyDescent="0.4">
      <c r="B4517" s="18" t="s">
        <v>5957</v>
      </c>
      <c r="C4517" s="18" t="s">
        <v>5910</v>
      </c>
      <c r="D4517" s="18" t="s">
        <v>170</v>
      </c>
      <c r="E4517" s="19" t="s">
        <v>166</v>
      </c>
      <c r="F4517" s="18" t="s">
        <v>6047</v>
      </c>
      <c r="G4517" s="18" t="s">
        <v>275</v>
      </c>
      <c r="H4517" s="18" t="s">
        <v>6302</v>
      </c>
      <c r="I4517" s="19" t="s">
        <v>6474</v>
      </c>
      <c r="J4517" s="18" t="s">
        <v>5899</v>
      </c>
      <c r="K4517" s="18" t="s">
        <v>9017</v>
      </c>
      <c r="L4517" s="18" t="s">
        <v>5901</v>
      </c>
      <c r="N4517" s="20">
        <v>45322</v>
      </c>
      <c r="O4517" s="18" t="s">
        <v>9018</v>
      </c>
      <c r="P4517" s="18" t="s">
        <v>9017</v>
      </c>
      <c r="Q4517" s="18" t="s">
        <v>8994</v>
      </c>
      <c r="R4517" s="18">
        <v>1.8</v>
      </c>
      <c r="T4517" s="18">
        <v>0</v>
      </c>
      <c r="U4517" s="18">
        <v>0</v>
      </c>
    </row>
    <row r="4518" spans="2:21" x14ac:dyDescent="0.4">
      <c r="B4518" s="18" t="s">
        <v>5957</v>
      </c>
      <c r="C4518" s="18" t="s">
        <v>5910</v>
      </c>
      <c r="D4518" s="18" t="s">
        <v>170</v>
      </c>
      <c r="E4518" s="19" t="s">
        <v>166</v>
      </c>
      <c r="F4518" s="18" t="s">
        <v>6047</v>
      </c>
      <c r="G4518" s="18" t="s">
        <v>275</v>
      </c>
      <c r="H4518" s="18" t="s">
        <v>6302</v>
      </c>
      <c r="I4518" s="19" t="s">
        <v>6474</v>
      </c>
      <c r="J4518" s="18" t="s">
        <v>5904</v>
      </c>
      <c r="K4518" s="18" t="s">
        <v>9019</v>
      </c>
      <c r="L4518" s="18" t="s">
        <v>5901</v>
      </c>
      <c r="N4518" s="20">
        <v>45322</v>
      </c>
      <c r="O4518" s="18" t="s">
        <v>9020</v>
      </c>
      <c r="P4518" s="18" t="s">
        <v>9019</v>
      </c>
      <c r="Q4518" s="18" t="s">
        <v>8994</v>
      </c>
      <c r="R4518" s="18">
        <v>1.8</v>
      </c>
      <c r="T4518" s="18">
        <v>0</v>
      </c>
      <c r="U4518" s="18">
        <v>0</v>
      </c>
    </row>
    <row r="4519" spans="2:21" x14ac:dyDescent="0.4">
      <c r="B4519" s="18" t="s">
        <v>5957</v>
      </c>
      <c r="C4519" s="18" t="s">
        <v>5910</v>
      </c>
      <c r="D4519" s="18" t="s">
        <v>170</v>
      </c>
      <c r="E4519" s="19" t="s">
        <v>166</v>
      </c>
      <c r="F4519" s="18" t="s">
        <v>6047</v>
      </c>
      <c r="G4519" s="18" t="s">
        <v>275</v>
      </c>
      <c r="H4519" s="18" t="s">
        <v>6302</v>
      </c>
      <c r="I4519" s="19" t="s">
        <v>6474</v>
      </c>
      <c r="J4519" s="18" t="s">
        <v>5843</v>
      </c>
      <c r="K4519" s="18" t="s">
        <v>9021</v>
      </c>
      <c r="L4519" s="18" t="s">
        <v>5901</v>
      </c>
      <c r="N4519" s="20">
        <v>45322</v>
      </c>
      <c r="O4519" s="18" t="s">
        <v>9022</v>
      </c>
      <c r="P4519" s="18" t="s">
        <v>9021</v>
      </c>
      <c r="Q4519" s="18" t="s">
        <v>8994</v>
      </c>
      <c r="R4519" s="18">
        <v>1.8</v>
      </c>
      <c r="T4519" s="18">
        <v>0</v>
      </c>
      <c r="U4519" s="18">
        <v>0</v>
      </c>
    </row>
    <row r="4520" spans="2:21" x14ac:dyDescent="0.4">
      <c r="B4520" s="18" t="s">
        <v>5957</v>
      </c>
      <c r="C4520" s="18" t="s">
        <v>5910</v>
      </c>
      <c r="D4520" s="18" t="s">
        <v>170</v>
      </c>
      <c r="E4520" s="19" t="s">
        <v>166</v>
      </c>
      <c r="F4520" s="18" t="s">
        <v>6047</v>
      </c>
      <c r="G4520" s="18" t="s">
        <v>39</v>
      </c>
      <c r="H4520" s="18" t="s">
        <v>6318</v>
      </c>
      <c r="I4520" s="19" t="s">
        <v>6416</v>
      </c>
      <c r="J4520" s="18" t="s">
        <v>5899</v>
      </c>
      <c r="K4520" s="18" t="s">
        <v>9023</v>
      </c>
      <c r="L4520" s="18" t="s">
        <v>5901</v>
      </c>
      <c r="N4520" s="20">
        <v>45322</v>
      </c>
      <c r="O4520" s="18" t="s">
        <v>9024</v>
      </c>
      <c r="P4520" s="18" t="s">
        <v>9023</v>
      </c>
      <c r="Q4520" s="18" t="s">
        <v>8994</v>
      </c>
      <c r="R4520" s="18">
        <v>2.9</v>
      </c>
      <c r="T4520" s="18">
        <v>0</v>
      </c>
      <c r="U4520" s="18">
        <v>0</v>
      </c>
    </row>
    <row r="4521" spans="2:21" x14ac:dyDescent="0.4">
      <c r="B4521" s="18" t="s">
        <v>5957</v>
      </c>
      <c r="C4521" s="18" t="s">
        <v>5910</v>
      </c>
      <c r="D4521" s="18" t="s">
        <v>170</v>
      </c>
      <c r="E4521" s="19" t="s">
        <v>166</v>
      </c>
      <c r="F4521" s="18" t="s">
        <v>6047</v>
      </c>
      <c r="G4521" s="18" t="s">
        <v>39</v>
      </c>
      <c r="H4521" s="18" t="s">
        <v>6318</v>
      </c>
      <c r="I4521" s="19" t="s">
        <v>6416</v>
      </c>
      <c r="J4521" s="18" t="s">
        <v>5904</v>
      </c>
      <c r="K4521" s="18" t="s">
        <v>9025</v>
      </c>
      <c r="L4521" s="18" t="s">
        <v>5901</v>
      </c>
      <c r="N4521" s="20">
        <v>45322</v>
      </c>
      <c r="O4521" s="18" t="s">
        <v>9026</v>
      </c>
      <c r="P4521" s="18" t="s">
        <v>9025</v>
      </c>
      <c r="Q4521" s="18" t="s">
        <v>8994</v>
      </c>
      <c r="R4521" s="18">
        <v>2.9</v>
      </c>
      <c r="T4521" s="18">
        <v>0</v>
      </c>
      <c r="U4521" s="18">
        <v>0</v>
      </c>
    </row>
    <row r="4522" spans="2:21" x14ac:dyDescent="0.4">
      <c r="B4522" s="18" t="s">
        <v>5957</v>
      </c>
      <c r="C4522" s="18" t="s">
        <v>5910</v>
      </c>
      <c r="D4522" s="18" t="s">
        <v>170</v>
      </c>
      <c r="E4522" s="19" t="s">
        <v>166</v>
      </c>
      <c r="F4522" s="18" t="s">
        <v>6047</v>
      </c>
      <c r="G4522" s="18" t="s">
        <v>39</v>
      </c>
      <c r="H4522" s="18" t="s">
        <v>6318</v>
      </c>
      <c r="I4522" s="19" t="s">
        <v>6416</v>
      </c>
      <c r="J4522" s="18" t="s">
        <v>5843</v>
      </c>
      <c r="K4522" s="18" t="s">
        <v>9027</v>
      </c>
      <c r="L4522" s="18" t="s">
        <v>5901</v>
      </c>
      <c r="N4522" s="20">
        <v>45322</v>
      </c>
      <c r="O4522" s="18" t="s">
        <v>9028</v>
      </c>
      <c r="P4522" s="18" t="s">
        <v>9027</v>
      </c>
      <c r="Q4522" s="18" t="s">
        <v>8994</v>
      </c>
      <c r="R4522" s="18">
        <v>2.9</v>
      </c>
      <c r="T4522" s="18">
        <v>0</v>
      </c>
      <c r="U4522" s="18">
        <v>0</v>
      </c>
    </row>
    <row r="4523" spans="2:21" x14ac:dyDescent="0.4">
      <c r="B4523" s="28" t="s">
        <v>5957</v>
      </c>
      <c r="C4523" s="28" t="s">
        <v>5910</v>
      </c>
      <c r="D4523" s="28" t="s">
        <v>170</v>
      </c>
      <c r="E4523" s="29" t="s">
        <v>176</v>
      </c>
      <c r="F4523" s="28" t="s">
        <v>6100</v>
      </c>
      <c r="G4523" s="28" t="s">
        <v>926</v>
      </c>
      <c r="H4523" s="28" t="s">
        <v>6145</v>
      </c>
      <c r="I4523" s="29" t="s">
        <v>6126</v>
      </c>
      <c r="J4523" s="28" t="s">
        <v>5899</v>
      </c>
      <c r="K4523" s="28" t="s">
        <v>7556</v>
      </c>
      <c r="L4523" s="28" t="s">
        <v>5901</v>
      </c>
      <c r="M4523" s="29"/>
      <c r="N4523" s="30">
        <v>45322</v>
      </c>
      <c r="O4523" s="28" t="s">
        <v>7557</v>
      </c>
      <c r="P4523" s="18" t="s">
        <v>7556</v>
      </c>
      <c r="Q4523" s="18" t="s">
        <v>7531</v>
      </c>
      <c r="R4523" s="18">
        <v>1.2</v>
      </c>
      <c r="T4523" s="18">
        <v>0</v>
      </c>
      <c r="U4523" s="18">
        <v>0</v>
      </c>
    </row>
    <row r="4524" spans="2:21" x14ac:dyDescent="0.4">
      <c r="B4524" s="28" t="s">
        <v>5957</v>
      </c>
      <c r="C4524" s="28" t="s">
        <v>5910</v>
      </c>
      <c r="D4524" s="28" t="s">
        <v>170</v>
      </c>
      <c r="E4524" s="29" t="s">
        <v>176</v>
      </c>
      <c r="F4524" s="28" t="s">
        <v>6100</v>
      </c>
      <c r="G4524" s="28" t="s">
        <v>926</v>
      </c>
      <c r="H4524" s="28" t="s">
        <v>6145</v>
      </c>
      <c r="I4524" s="29" t="s">
        <v>6126</v>
      </c>
      <c r="J4524" s="28" t="s">
        <v>5904</v>
      </c>
      <c r="K4524" s="28" t="s">
        <v>7558</v>
      </c>
      <c r="L4524" s="28" t="s">
        <v>5901</v>
      </c>
      <c r="M4524" s="29"/>
      <c r="N4524" s="30">
        <v>45322</v>
      </c>
      <c r="O4524" s="28" t="s">
        <v>7559</v>
      </c>
      <c r="P4524" s="18" t="s">
        <v>7558</v>
      </c>
      <c r="Q4524" s="18" t="s">
        <v>7531</v>
      </c>
      <c r="R4524" s="18">
        <v>1.2</v>
      </c>
      <c r="T4524" s="18">
        <v>0</v>
      </c>
      <c r="U4524" s="18">
        <v>0</v>
      </c>
    </row>
    <row r="4525" spans="2:21" x14ac:dyDescent="0.4">
      <c r="B4525" s="28" t="s">
        <v>5957</v>
      </c>
      <c r="C4525" s="28" t="s">
        <v>5910</v>
      </c>
      <c r="D4525" s="28" t="s">
        <v>170</v>
      </c>
      <c r="E4525" s="29" t="s">
        <v>176</v>
      </c>
      <c r="F4525" s="28" t="s">
        <v>6100</v>
      </c>
      <c r="G4525" s="28" t="s">
        <v>926</v>
      </c>
      <c r="H4525" s="28" t="s">
        <v>6145</v>
      </c>
      <c r="I4525" s="29" t="s">
        <v>6126</v>
      </c>
      <c r="J4525" s="28" t="s">
        <v>5843</v>
      </c>
      <c r="K4525" s="28" t="s">
        <v>7560</v>
      </c>
      <c r="L4525" s="28" t="s">
        <v>5901</v>
      </c>
      <c r="M4525" s="29"/>
      <c r="N4525" s="30">
        <v>45322</v>
      </c>
      <c r="O4525" s="28" t="s">
        <v>7561</v>
      </c>
      <c r="P4525" s="18" t="s">
        <v>7560</v>
      </c>
      <c r="Q4525" s="18" t="s">
        <v>7531</v>
      </c>
      <c r="R4525" s="18">
        <v>1.2</v>
      </c>
      <c r="T4525" s="18">
        <v>0</v>
      </c>
      <c r="U4525" s="18">
        <v>0</v>
      </c>
    </row>
    <row r="4526" spans="2:21" x14ac:dyDescent="0.4">
      <c r="B4526" s="28" t="s">
        <v>5957</v>
      </c>
      <c r="C4526" s="28" t="s">
        <v>5910</v>
      </c>
      <c r="D4526" s="28" t="s">
        <v>170</v>
      </c>
      <c r="E4526" s="29" t="s">
        <v>176</v>
      </c>
      <c r="F4526" s="28" t="s">
        <v>6100</v>
      </c>
      <c r="G4526" s="28" t="s">
        <v>926</v>
      </c>
      <c r="H4526" s="28" t="s">
        <v>6145</v>
      </c>
      <c r="I4526" s="29" t="s">
        <v>6126</v>
      </c>
      <c r="J4526" s="28" t="s">
        <v>5923</v>
      </c>
      <c r="K4526" s="28" t="s">
        <v>7562</v>
      </c>
      <c r="L4526" s="28" t="s">
        <v>5901</v>
      </c>
      <c r="M4526" s="29"/>
      <c r="N4526" s="30">
        <v>45322</v>
      </c>
      <c r="O4526" s="28" t="s">
        <v>7563</v>
      </c>
      <c r="P4526" s="18" t="s">
        <v>7562</v>
      </c>
      <c r="Q4526" s="18" t="s">
        <v>7531</v>
      </c>
      <c r="R4526" s="18">
        <v>1.2</v>
      </c>
      <c r="T4526" s="18">
        <v>0</v>
      </c>
      <c r="U4526" s="18">
        <v>0</v>
      </c>
    </row>
    <row r="4527" spans="2:21" x14ac:dyDescent="0.4">
      <c r="B4527" s="28" t="s">
        <v>5957</v>
      </c>
      <c r="C4527" s="28" t="s">
        <v>5910</v>
      </c>
      <c r="D4527" s="28" t="s">
        <v>170</v>
      </c>
      <c r="E4527" s="29" t="s">
        <v>176</v>
      </c>
      <c r="F4527" s="28" t="s">
        <v>6100</v>
      </c>
      <c r="G4527" s="28" t="s">
        <v>703</v>
      </c>
      <c r="H4527" s="28" t="s">
        <v>6466</v>
      </c>
      <c r="I4527" s="29" t="s">
        <v>6467</v>
      </c>
      <c r="J4527" s="28" t="s">
        <v>5899</v>
      </c>
      <c r="K4527" s="28" t="s">
        <v>7564</v>
      </c>
      <c r="L4527" s="28" t="s">
        <v>5901</v>
      </c>
      <c r="M4527" s="29"/>
      <c r="N4527" s="30">
        <v>45322</v>
      </c>
      <c r="O4527" s="28" t="s">
        <v>7565</v>
      </c>
      <c r="P4527" s="18" t="s">
        <v>7564</v>
      </c>
      <c r="Q4527" s="18" t="s">
        <v>7531</v>
      </c>
      <c r="R4527" s="18">
        <v>1.7</v>
      </c>
      <c r="T4527" s="18">
        <v>0</v>
      </c>
      <c r="U4527" s="18">
        <v>0</v>
      </c>
    </row>
    <row r="4528" spans="2:21" x14ac:dyDescent="0.4">
      <c r="B4528" s="28" t="s">
        <v>5957</v>
      </c>
      <c r="C4528" s="28" t="s">
        <v>5910</v>
      </c>
      <c r="D4528" s="28" t="s">
        <v>170</v>
      </c>
      <c r="E4528" s="29" t="s">
        <v>176</v>
      </c>
      <c r="F4528" s="28" t="s">
        <v>6100</v>
      </c>
      <c r="G4528" s="28" t="s">
        <v>703</v>
      </c>
      <c r="H4528" s="28" t="s">
        <v>6466</v>
      </c>
      <c r="I4528" s="29" t="s">
        <v>6467</v>
      </c>
      <c r="J4528" s="28" t="s">
        <v>5904</v>
      </c>
      <c r="K4528" s="28" t="s">
        <v>7566</v>
      </c>
      <c r="L4528" s="28" t="s">
        <v>5901</v>
      </c>
      <c r="M4528" s="29"/>
      <c r="N4528" s="30">
        <v>45322</v>
      </c>
      <c r="O4528" s="28" t="s">
        <v>7567</v>
      </c>
      <c r="P4528" s="18" t="s">
        <v>7566</v>
      </c>
      <c r="Q4528" s="18" t="s">
        <v>7531</v>
      </c>
      <c r="R4528" s="18">
        <v>1.7</v>
      </c>
      <c r="T4528" s="18">
        <v>0</v>
      </c>
      <c r="U4528" s="18">
        <v>0</v>
      </c>
    </row>
    <row r="4529" spans="2:21" x14ac:dyDescent="0.4">
      <c r="B4529" s="28" t="s">
        <v>5957</v>
      </c>
      <c r="C4529" s="28" t="s">
        <v>5910</v>
      </c>
      <c r="D4529" s="28" t="s">
        <v>170</v>
      </c>
      <c r="E4529" s="29" t="s">
        <v>176</v>
      </c>
      <c r="F4529" s="28" t="s">
        <v>6100</v>
      </c>
      <c r="G4529" s="28" t="s">
        <v>703</v>
      </c>
      <c r="H4529" s="28" t="s">
        <v>6466</v>
      </c>
      <c r="I4529" s="29" t="s">
        <v>6467</v>
      </c>
      <c r="J4529" s="28" t="s">
        <v>5843</v>
      </c>
      <c r="K4529" s="28" t="s">
        <v>7568</v>
      </c>
      <c r="L4529" s="28" t="s">
        <v>5901</v>
      </c>
      <c r="M4529" s="29"/>
      <c r="N4529" s="30">
        <v>45322</v>
      </c>
      <c r="O4529" s="28" t="s">
        <v>7569</v>
      </c>
      <c r="P4529" s="18" t="s">
        <v>7568</v>
      </c>
      <c r="Q4529" s="18" t="s">
        <v>7531</v>
      </c>
      <c r="R4529" s="18">
        <v>1.7</v>
      </c>
      <c r="T4529" s="18">
        <v>0</v>
      </c>
      <c r="U4529" s="18">
        <v>0</v>
      </c>
    </row>
    <row r="4530" spans="2:21" x14ac:dyDescent="0.4">
      <c r="B4530" s="28" t="s">
        <v>5957</v>
      </c>
      <c r="C4530" s="28" t="s">
        <v>5910</v>
      </c>
      <c r="D4530" s="28" t="s">
        <v>170</v>
      </c>
      <c r="E4530" s="29" t="s">
        <v>176</v>
      </c>
      <c r="F4530" s="28" t="s">
        <v>6100</v>
      </c>
      <c r="G4530" s="28" t="s">
        <v>275</v>
      </c>
      <c r="H4530" s="28" t="s">
        <v>6302</v>
      </c>
      <c r="I4530" s="29" t="s">
        <v>6474</v>
      </c>
      <c r="J4530" s="28" t="s">
        <v>5899</v>
      </c>
      <c r="K4530" s="28" t="s">
        <v>7570</v>
      </c>
      <c r="L4530" s="28" t="s">
        <v>5901</v>
      </c>
      <c r="M4530" s="29"/>
      <c r="N4530" s="30">
        <v>45322</v>
      </c>
      <c r="O4530" s="28" t="s">
        <v>7571</v>
      </c>
      <c r="P4530" s="18" t="s">
        <v>7570</v>
      </c>
      <c r="Q4530" s="18" t="s">
        <v>7531</v>
      </c>
      <c r="R4530" s="18">
        <v>1.8</v>
      </c>
      <c r="T4530" s="18">
        <v>0</v>
      </c>
      <c r="U4530" s="18">
        <v>0</v>
      </c>
    </row>
    <row r="4531" spans="2:21" x14ac:dyDescent="0.4">
      <c r="B4531" s="28" t="s">
        <v>5957</v>
      </c>
      <c r="C4531" s="28" t="s">
        <v>5910</v>
      </c>
      <c r="D4531" s="28" t="s">
        <v>170</v>
      </c>
      <c r="E4531" s="29" t="s">
        <v>176</v>
      </c>
      <c r="F4531" s="28" t="s">
        <v>6100</v>
      </c>
      <c r="G4531" s="28" t="s">
        <v>275</v>
      </c>
      <c r="H4531" s="28" t="s">
        <v>6302</v>
      </c>
      <c r="I4531" s="29" t="s">
        <v>6474</v>
      </c>
      <c r="J4531" s="28" t="s">
        <v>5904</v>
      </c>
      <c r="K4531" s="28" t="s">
        <v>7572</v>
      </c>
      <c r="L4531" s="28" t="s">
        <v>5901</v>
      </c>
      <c r="M4531" s="29"/>
      <c r="N4531" s="30">
        <v>45322</v>
      </c>
      <c r="O4531" s="28" t="s">
        <v>7573</v>
      </c>
      <c r="P4531" s="18" t="s">
        <v>7572</v>
      </c>
      <c r="Q4531" s="18" t="s">
        <v>7531</v>
      </c>
      <c r="R4531" s="18">
        <v>1.8</v>
      </c>
      <c r="T4531" s="18">
        <v>0</v>
      </c>
      <c r="U4531" s="18">
        <v>0</v>
      </c>
    </row>
    <row r="4532" spans="2:21" x14ac:dyDescent="0.4">
      <c r="B4532" s="28" t="s">
        <v>5957</v>
      </c>
      <c r="C4532" s="28" t="s">
        <v>5910</v>
      </c>
      <c r="D4532" s="28" t="s">
        <v>170</v>
      </c>
      <c r="E4532" s="29" t="s">
        <v>176</v>
      </c>
      <c r="F4532" s="28" t="s">
        <v>6100</v>
      </c>
      <c r="G4532" s="28" t="s">
        <v>275</v>
      </c>
      <c r="H4532" s="28" t="s">
        <v>6302</v>
      </c>
      <c r="I4532" s="29" t="s">
        <v>6474</v>
      </c>
      <c r="J4532" s="28" t="s">
        <v>5843</v>
      </c>
      <c r="K4532" s="28" t="s">
        <v>7574</v>
      </c>
      <c r="L4532" s="28" t="s">
        <v>5901</v>
      </c>
      <c r="M4532" s="29"/>
      <c r="N4532" s="30">
        <v>45322</v>
      </c>
      <c r="O4532" s="28" t="s">
        <v>7575</v>
      </c>
      <c r="P4532" s="18" t="s">
        <v>7574</v>
      </c>
      <c r="Q4532" s="18" t="s">
        <v>7531</v>
      </c>
      <c r="R4532" s="18">
        <v>1.8</v>
      </c>
      <c r="T4532" s="18">
        <v>0</v>
      </c>
      <c r="U4532" s="18">
        <v>0</v>
      </c>
    </row>
    <row r="4533" spans="2:21" x14ac:dyDescent="0.4">
      <c r="B4533" s="28" t="s">
        <v>5957</v>
      </c>
      <c r="C4533" s="28" t="s">
        <v>5910</v>
      </c>
      <c r="D4533" s="28" t="s">
        <v>170</v>
      </c>
      <c r="E4533" s="29" t="s">
        <v>176</v>
      </c>
      <c r="F4533" s="28" t="s">
        <v>6100</v>
      </c>
      <c r="G4533" s="28" t="s">
        <v>39</v>
      </c>
      <c r="H4533" s="28" t="s">
        <v>6318</v>
      </c>
      <c r="I4533" s="29" t="s">
        <v>6416</v>
      </c>
      <c r="J4533" s="28" t="s">
        <v>5899</v>
      </c>
      <c r="K4533" s="28" t="s">
        <v>7576</v>
      </c>
      <c r="L4533" s="28" t="s">
        <v>5901</v>
      </c>
      <c r="M4533" s="29"/>
      <c r="N4533" s="30">
        <v>45322</v>
      </c>
      <c r="O4533" s="28" t="s">
        <v>7577</v>
      </c>
      <c r="P4533" s="18" t="s">
        <v>7576</v>
      </c>
      <c r="Q4533" s="18" t="s">
        <v>7531</v>
      </c>
      <c r="R4533" s="18">
        <v>2.9</v>
      </c>
      <c r="T4533" s="18">
        <v>0</v>
      </c>
      <c r="U4533" s="18">
        <v>0</v>
      </c>
    </row>
    <row r="4534" spans="2:21" x14ac:dyDescent="0.4">
      <c r="B4534" s="28" t="s">
        <v>5957</v>
      </c>
      <c r="C4534" s="28" t="s">
        <v>5910</v>
      </c>
      <c r="D4534" s="28" t="s">
        <v>170</v>
      </c>
      <c r="E4534" s="29" t="s">
        <v>176</v>
      </c>
      <c r="F4534" s="28" t="s">
        <v>6100</v>
      </c>
      <c r="G4534" s="28" t="s">
        <v>39</v>
      </c>
      <c r="H4534" s="28" t="s">
        <v>6318</v>
      </c>
      <c r="I4534" s="29" t="s">
        <v>6416</v>
      </c>
      <c r="J4534" s="28" t="s">
        <v>5904</v>
      </c>
      <c r="K4534" s="28" t="s">
        <v>7578</v>
      </c>
      <c r="L4534" s="28" t="s">
        <v>5901</v>
      </c>
      <c r="M4534" s="29"/>
      <c r="N4534" s="30">
        <v>45322</v>
      </c>
      <c r="O4534" s="28" t="s">
        <v>7579</v>
      </c>
      <c r="P4534" s="18" t="s">
        <v>7578</v>
      </c>
      <c r="Q4534" s="18" t="s">
        <v>7531</v>
      </c>
      <c r="R4534" s="18">
        <v>2.9</v>
      </c>
      <c r="T4534" s="18">
        <v>0</v>
      </c>
      <c r="U4534" s="18">
        <v>0</v>
      </c>
    </row>
    <row r="4535" spans="2:21" x14ac:dyDescent="0.4">
      <c r="B4535" s="28" t="s">
        <v>5957</v>
      </c>
      <c r="C4535" s="28" t="s">
        <v>5910</v>
      </c>
      <c r="D4535" s="28" t="s">
        <v>170</v>
      </c>
      <c r="E4535" s="29" t="s">
        <v>176</v>
      </c>
      <c r="F4535" s="28" t="s">
        <v>6100</v>
      </c>
      <c r="G4535" s="28" t="s">
        <v>39</v>
      </c>
      <c r="H4535" s="28" t="s">
        <v>6318</v>
      </c>
      <c r="I4535" s="29" t="s">
        <v>6416</v>
      </c>
      <c r="J4535" s="28" t="s">
        <v>5843</v>
      </c>
      <c r="K4535" s="28" t="s">
        <v>7580</v>
      </c>
      <c r="L4535" s="28" t="s">
        <v>5901</v>
      </c>
      <c r="M4535" s="29"/>
      <c r="N4535" s="30">
        <v>45322</v>
      </c>
      <c r="O4535" s="28" t="s">
        <v>7581</v>
      </c>
      <c r="P4535" s="18" t="s">
        <v>7580</v>
      </c>
      <c r="Q4535" s="18" t="s">
        <v>7531</v>
      </c>
      <c r="R4535" s="18">
        <v>2.9</v>
      </c>
      <c r="T4535" s="18">
        <v>0</v>
      </c>
      <c r="U4535" s="18">
        <v>0</v>
      </c>
    </row>
    <row r="4536" spans="2:21" x14ac:dyDescent="0.4">
      <c r="B4536" s="28" t="s">
        <v>5957</v>
      </c>
      <c r="C4536" s="28" t="s">
        <v>5910</v>
      </c>
      <c r="D4536" s="28" t="s">
        <v>170</v>
      </c>
      <c r="E4536" s="29" t="s">
        <v>173</v>
      </c>
      <c r="F4536" s="28" t="s">
        <v>5991</v>
      </c>
      <c r="G4536" s="28" t="s">
        <v>926</v>
      </c>
      <c r="H4536" s="28" t="s">
        <v>6145</v>
      </c>
      <c r="I4536" s="29" t="s">
        <v>6558</v>
      </c>
      <c r="J4536" s="28" t="s">
        <v>5899</v>
      </c>
      <c r="K4536" s="28" t="s">
        <v>7358</v>
      </c>
      <c r="L4536" s="28" t="s">
        <v>5901</v>
      </c>
      <c r="M4536" s="29"/>
      <c r="N4536" s="30">
        <v>45322</v>
      </c>
      <c r="O4536" s="28" t="s">
        <v>7359</v>
      </c>
      <c r="P4536" s="18" t="s">
        <v>7358</v>
      </c>
      <c r="Q4536" s="18" t="s">
        <v>7360</v>
      </c>
      <c r="R4536" s="18">
        <v>1.4</v>
      </c>
      <c r="T4536" s="18">
        <v>0</v>
      </c>
      <c r="U4536" s="18">
        <v>0</v>
      </c>
    </row>
    <row r="4537" spans="2:21" x14ac:dyDescent="0.4">
      <c r="B4537" s="28" t="s">
        <v>5957</v>
      </c>
      <c r="C4537" s="28" t="s">
        <v>5910</v>
      </c>
      <c r="D4537" s="28" t="s">
        <v>170</v>
      </c>
      <c r="E4537" s="29" t="s">
        <v>173</v>
      </c>
      <c r="F4537" s="28" t="s">
        <v>5991</v>
      </c>
      <c r="G4537" s="28" t="s">
        <v>926</v>
      </c>
      <c r="H4537" s="28" t="s">
        <v>6145</v>
      </c>
      <c r="I4537" s="29" t="s">
        <v>6558</v>
      </c>
      <c r="J4537" s="28" t="s">
        <v>5904</v>
      </c>
      <c r="K4537" s="28" t="s">
        <v>7361</v>
      </c>
      <c r="L4537" s="28" t="s">
        <v>5901</v>
      </c>
      <c r="M4537" s="29"/>
      <c r="N4537" s="30">
        <v>45322</v>
      </c>
      <c r="O4537" s="28" t="s">
        <v>7362</v>
      </c>
      <c r="P4537" s="18" t="s">
        <v>7361</v>
      </c>
      <c r="Q4537" s="18" t="s">
        <v>7360</v>
      </c>
      <c r="R4537" s="18">
        <v>1.4</v>
      </c>
      <c r="T4537" s="18">
        <v>0</v>
      </c>
      <c r="U4537" s="18">
        <v>0</v>
      </c>
    </row>
    <row r="4538" spans="2:21" x14ac:dyDescent="0.4">
      <c r="B4538" s="28" t="s">
        <v>5957</v>
      </c>
      <c r="C4538" s="28" t="s">
        <v>5910</v>
      </c>
      <c r="D4538" s="28" t="s">
        <v>170</v>
      </c>
      <c r="E4538" s="29" t="s">
        <v>173</v>
      </c>
      <c r="F4538" s="28" t="s">
        <v>5991</v>
      </c>
      <c r="G4538" s="28" t="s">
        <v>926</v>
      </c>
      <c r="H4538" s="28" t="s">
        <v>6145</v>
      </c>
      <c r="I4538" s="29" t="s">
        <v>6558</v>
      </c>
      <c r="J4538" s="28" t="s">
        <v>5843</v>
      </c>
      <c r="K4538" s="28" t="s">
        <v>7363</v>
      </c>
      <c r="L4538" s="28" t="s">
        <v>5901</v>
      </c>
      <c r="M4538" s="29"/>
      <c r="N4538" s="30">
        <v>45322</v>
      </c>
      <c r="O4538" s="28" t="s">
        <v>7364</v>
      </c>
      <c r="P4538" s="18" t="s">
        <v>7363</v>
      </c>
      <c r="Q4538" s="18" t="s">
        <v>7360</v>
      </c>
      <c r="R4538" s="18">
        <v>1.4</v>
      </c>
      <c r="T4538" s="18">
        <v>0</v>
      </c>
      <c r="U4538" s="18">
        <v>0</v>
      </c>
    </row>
    <row r="4539" spans="2:21" x14ac:dyDescent="0.4">
      <c r="B4539" s="28" t="s">
        <v>5957</v>
      </c>
      <c r="C4539" s="28" t="s">
        <v>5910</v>
      </c>
      <c r="D4539" s="28" t="s">
        <v>170</v>
      </c>
      <c r="E4539" s="29" t="s">
        <v>173</v>
      </c>
      <c r="F4539" s="28" t="s">
        <v>5991</v>
      </c>
      <c r="G4539" s="28" t="s">
        <v>926</v>
      </c>
      <c r="H4539" s="28" t="s">
        <v>6145</v>
      </c>
      <c r="I4539" s="29" t="s">
        <v>6558</v>
      </c>
      <c r="J4539" s="28" t="s">
        <v>5923</v>
      </c>
      <c r="K4539" s="28" t="s">
        <v>7365</v>
      </c>
      <c r="L4539" s="28" t="s">
        <v>5901</v>
      </c>
      <c r="M4539" s="29"/>
      <c r="N4539" s="30">
        <v>45322</v>
      </c>
      <c r="O4539" s="28" t="s">
        <v>7366</v>
      </c>
      <c r="P4539" s="18" t="s">
        <v>7365</v>
      </c>
      <c r="Q4539" s="18" t="s">
        <v>7360</v>
      </c>
      <c r="R4539" s="18">
        <v>1.4</v>
      </c>
      <c r="T4539" s="18">
        <v>0</v>
      </c>
      <c r="U4539" s="18">
        <v>0</v>
      </c>
    </row>
    <row r="4540" spans="2:21" x14ac:dyDescent="0.4">
      <c r="B4540" s="28" t="s">
        <v>5957</v>
      </c>
      <c r="C4540" s="28" t="s">
        <v>5910</v>
      </c>
      <c r="D4540" s="28" t="s">
        <v>170</v>
      </c>
      <c r="E4540" s="29" t="s">
        <v>173</v>
      </c>
      <c r="F4540" s="28" t="s">
        <v>5991</v>
      </c>
      <c r="G4540" s="28" t="s">
        <v>703</v>
      </c>
      <c r="H4540" s="28" t="s">
        <v>6466</v>
      </c>
      <c r="I4540" s="29" t="s">
        <v>6467</v>
      </c>
      <c r="J4540" s="28" t="s">
        <v>5899</v>
      </c>
      <c r="K4540" s="28" t="s">
        <v>7367</v>
      </c>
      <c r="L4540" s="28" t="s">
        <v>5901</v>
      </c>
      <c r="M4540" s="29"/>
      <c r="N4540" s="30">
        <v>45322</v>
      </c>
      <c r="O4540" s="28" t="s">
        <v>7368</v>
      </c>
      <c r="P4540" s="18" t="s">
        <v>7367</v>
      </c>
      <c r="Q4540" s="18" t="s">
        <v>7360</v>
      </c>
      <c r="R4540" s="18">
        <v>1.7</v>
      </c>
      <c r="T4540" s="18">
        <v>0</v>
      </c>
      <c r="U4540" s="18">
        <v>0</v>
      </c>
    </row>
    <row r="4541" spans="2:21" x14ac:dyDescent="0.4">
      <c r="B4541" s="28" t="s">
        <v>5957</v>
      </c>
      <c r="C4541" s="28" t="s">
        <v>5910</v>
      </c>
      <c r="D4541" s="28" t="s">
        <v>170</v>
      </c>
      <c r="E4541" s="29" t="s">
        <v>173</v>
      </c>
      <c r="F4541" s="28" t="s">
        <v>5991</v>
      </c>
      <c r="G4541" s="28" t="s">
        <v>703</v>
      </c>
      <c r="H4541" s="28" t="s">
        <v>6466</v>
      </c>
      <c r="I4541" s="29" t="s">
        <v>6467</v>
      </c>
      <c r="J4541" s="28" t="s">
        <v>5904</v>
      </c>
      <c r="K4541" s="28" t="s">
        <v>7369</v>
      </c>
      <c r="L4541" s="28" t="s">
        <v>5901</v>
      </c>
      <c r="M4541" s="29"/>
      <c r="N4541" s="30">
        <v>45322</v>
      </c>
      <c r="O4541" s="28" t="s">
        <v>7370</v>
      </c>
      <c r="P4541" s="18" t="s">
        <v>7369</v>
      </c>
      <c r="Q4541" s="18" t="s">
        <v>7360</v>
      </c>
      <c r="R4541" s="18">
        <v>1.7</v>
      </c>
      <c r="T4541" s="18">
        <v>0</v>
      </c>
      <c r="U4541" s="18">
        <v>0</v>
      </c>
    </row>
    <row r="4542" spans="2:21" x14ac:dyDescent="0.4">
      <c r="B4542" s="28" t="s">
        <v>5957</v>
      </c>
      <c r="C4542" s="28" t="s">
        <v>5910</v>
      </c>
      <c r="D4542" s="28" t="s">
        <v>170</v>
      </c>
      <c r="E4542" s="29" t="s">
        <v>173</v>
      </c>
      <c r="F4542" s="28" t="s">
        <v>5991</v>
      </c>
      <c r="G4542" s="28" t="s">
        <v>703</v>
      </c>
      <c r="H4542" s="28" t="s">
        <v>6466</v>
      </c>
      <c r="I4542" s="29" t="s">
        <v>6467</v>
      </c>
      <c r="J4542" s="28" t="s">
        <v>5843</v>
      </c>
      <c r="K4542" s="28" t="s">
        <v>7371</v>
      </c>
      <c r="L4542" s="28" t="s">
        <v>5901</v>
      </c>
      <c r="M4542" s="29"/>
      <c r="N4542" s="30">
        <v>45322</v>
      </c>
      <c r="O4542" s="28" t="s">
        <v>7372</v>
      </c>
      <c r="P4542" s="18" t="s">
        <v>7371</v>
      </c>
      <c r="Q4542" s="18" t="s">
        <v>7360</v>
      </c>
      <c r="R4542" s="18">
        <v>1.7</v>
      </c>
      <c r="T4542" s="18">
        <v>0</v>
      </c>
      <c r="U4542" s="18">
        <v>0</v>
      </c>
    </row>
    <row r="4543" spans="2:21" x14ac:dyDescent="0.4">
      <c r="B4543" s="28" t="s">
        <v>5957</v>
      </c>
      <c r="C4543" s="28" t="s">
        <v>5910</v>
      </c>
      <c r="D4543" s="28" t="s">
        <v>170</v>
      </c>
      <c r="E4543" s="29" t="s">
        <v>173</v>
      </c>
      <c r="F4543" s="28" t="s">
        <v>5991</v>
      </c>
      <c r="G4543" s="28" t="s">
        <v>275</v>
      </c>
      <c r="H4543" s="28" t="s">
        <v>6302</v>
      </c>
      <c r="I4543" s="29" t="s">
        <v>6474</v>
      </c>
      <c r="J4543" s="28" t="s">
        <v>5899</v>
      </c>
      <c r="K4543" s="28" t="s">
        <v>7373</v>
      </c>
      <c r="L4543" s="28" t="s">
        <v>5901</v>
      </c>
      <c r="M4543" s="29"/>
      <c r="N4543" s="30">
        <v>45322</v>
      </c>
      <c r="O4543" s="28" t="s">
        <v>7374</v>
      </c>
      <c r="P4543" s="18" t="s">
        <v>7373</v>
      </c>
      <c r="Q4543" s="18" t="s">
        <v>7360</v>
      </c>
      <c r="R4543" s="18">
        <v>1.8</v>
      </c>
      <c r="T4543" s="18">
        <v>0</v>
      </c>
      <c r="U4543" s="18">
        <v>0</v>
      </c>
    </row>
    <row r="4544" spans="2:21" x14ac:dyDescent="0.4">
      <c r="B4544" s="28" t="s">
        <v>5957</v>
      </c>
      <c r="C4544" s="28" t="s">
        <v>5910</v>
      </c>
      <c r="D4544" s="28" t="s">
        <v>170</v>
      </c>
      <c r="E4544" s="29" t="s">
        <v>173</v>
      </c>
      <c r="F4544" s="28" t="s">
        <v>5991</v>
      </c>
      <c r="G4544" s="28" t="s">
        <v>275</v>
      </c>
      <c r="H4544" s="28" t="s">
        <v>6302</v>
      </c>
      <c r="I4544" s="29" t="s">
        <v>6474</v>
      </c>
      <c r="J4544" s="28" t="s">
        <v>5904</v>
      </c>
      <c r="K4544" s="28" t="s">
        <v>7375</v>
      </c>
      <c r="L4544" s="28" t="s">
        <v>5901</v>
      </c>
      <c r="M4544" s="29"/>
      <c r="N4544" s="30">
        <v>45322</v>
      </c>
      <c r="O4544" s="28" t="s">
        <v>7376</v>
      </c>
      <c r="P4544" s="18" t="s">
        <v>7375</v>
      </c>
      <c r="Q4544" s="18" t="s">
        <v>7360</v>
      </c>
      <c r="R4544" s="18">
        <v>1.8</v>
      </c>
      <c r="T4544" s="18">
        <v>0</v>
      </c>
      <c r="U4544" s="18">
        <v>0</v>
      </c>
    </row>
    <row r="4545" spans="2:21" x14ac:dyDescent="0.4">
      <c r="B4545" s="28" t="s">
        <v>5957</v>
      </c>
      <c r="C4545" s="28" t="s">
        <v>5910</v>
      </c>
      <c r="D4545" s="28" t="s">
        <v>170</v>
      </c>
      <c r="E4545" s="29" t="s">
        <v>173</v>
      </c>
      <c r="F4545" s="28" t="s">
        <v>5991</v>
      </c>
      <c r="G4545" s="28" t="s">
        <v>275</v>
      </c>
      <c r="H4545" s="28" t="s">
        <v>6302</v>
      </c>
      <c r="I4545" s="29" t="s">
        <v>6474</v>
      </c>
      <c r="J4545" s="28" t="s">
        <v>5843</v>
      </c>
      <c r="K4545" s="28" t="s">
        <v>7377</v>
      </c>
      <c r="L4545" s="28" t="s">
        <v>5901</v>
      </c>
      <c r="M4545" s="29"/>
      <c r="N4545" s="30">
        <v>45322</v>
      </c>
      <c r="O4545" s="28" t="s">
        <v>7378</v>
      </c>
      <c r="P4545" s="18" t="s">
        <v>7377</v>
      </c>
      <c r="Q4545" s="18" t="s">
        <v>7360</v>
      </c>
      <c r="R4545" s="18">
        <v>1.8</v>
      </c>
      <c r="T4545" s="18">
        <v>0</v>
      </c>
      <c r="U4545" s="18">
        <v>0</v>
      </c>
    </row>
    <row r="4546" spans="2:21" x14ac:dyDescent="0.4">
      <c r="B4546" s="28" t="s">
        <v>5957</v>
      </c>
      <c r="C4546" s="28" t="s">
        <v>5910</v>
      </c>
      <c r="D4546" s="28" t="s">
        <v>170</v>
      </c>
      <c r="E4546" s="29" t="s">
        <v>173</v>
      </c>
      <c r="F4546" s="28" t="s">
        <v>5991</v>
      </c>
      <c r="G4546" s="28" t="s">
        <v>39</v>
      </c>
      <c r="H4546" s="28" t="s">
        <v>6318</v>
      </c>
      <c r="I4546" s="29" t="s">
        <v>6416</v>
      </c>
      <c r="J4546" s="28" t="s">
        <v>5899</v>
      </c>
      <c r="K4546" s="28" t="s">
        <v>7379</v>
      </c>
      <c r="L4546" s="28" t="s">
        <v>5901</v>
      </c>
      <c r="M4546" s="29"/>
      <c r="N4546" s="30">
        <v>45322</v>
      </c>
      <c r="O4546" s="28" t="s">
        <v>7380</v>
      </c>
      <c r="P4546" s="18" t="s">
        <v>7379</v>
      </c>
      <c r="Q4546" s="18" t="s">
        <v>7360</v>
      </c>
      <c r="R4546" s="18">
        <v>2.9</v>
      </c>
      <c r="T4546" s="18">
        <v>0</v>
      </c>
      <c r="U4546" s="18">
        <v>0</v>
      </c>
    </row>
    <row r="4547" spans="2:21" x14ac:dyDescent="0.4">
      <c r="B4547" s="28" t="s">
        <v>5957</v>
      </c>
      <c r="C4547" s="28" t="s">
        <v>5910</v>
      </c>
      <c r="D4547" s="28" t="s">
        <v>170</v>
      </c>
      <c r="E4547" s="29" t="s">
        <v>173</v>
      </c>
      <c r="F4547" s="28" t="s">
        <v>5991</v>
      </c>
      <c r="G4547" s="28" t="s">
        <v>39</v>
      </c>
      <c r="H4547" s="28" t="s">
        <v>6318</v>
      </c>
      <c r="I4547" s="29" t="s">
        <v>6416</v>
      </c>
      <c r="J4547" s="28" t="s">
        <v>5904</v>
      </c>
      <c r="K4547" s="28" t="s">
        <v>7381</v>
      </c>
      <c r="L4547" s="28" t="s">
        <v>5901</v>
      </c>
      <c r="M4547" s="29"/>
      <c r="N4547" s="30">
        <v>45322</v>
      </c>
      <c r="O4547" s="28" t="s">
        <v>7382</v>
      </c>
      <c r="P4547" s="18" t="s">
        <v>7381</v>
      </c>
      <c r="Q4547" s="18" t="s">
        <v>7360</v>
      </c>
      <c r="R4547" s="18">
        <v>2.9</v>
      </c>
      <c r="T4547" s="18">
        <v>0</v>
      </c>
      <c r="U4547" s="18">
        <v>0</v>
      </c>
    </row>
    <row r="4548" spans="2:21" x14ac:dyDescent="0.4">
      <c r="B4548" s="28" t="s">
        <v>5957</v>
      </c>
      <c r="C4548" s="28" t="s">
        <v>5910</v>
      </c>
      <c r="D4548" s="28" t="s">
        <v>170</v>
      </c>
      <c r="E4548" s="29" t="s">
        <v>173</v>
      </c>
      <c r="F4548" s="28" t="s">
        <v>5991</v>
      </c>
      <c r="G4548" s="28" t="s">
        <v>39</v>
      </c>
      <c r="H4548" s="28" t="s">
        <v>6318</v>
      </c>
      <c r="I4548" s="29" t="s">
        <v>6416</v>
      </c>
      <c r="J4548" s="28" t="s">
        <v>5843</v>
      </c>
      <c r="K4548" s="28" t="s">
        <v>7383</v>
      </c>
      <c r="L4548" s="28" t="s">
        <v>5901</v>
      </c>
      <c r="M4548" s="29"/>
      <c r="N4548" s="30">
        <v>45322</v>
      </c>
      <c r="O4548" s="28" t="s">
        <v>7384</v>
      </c>
      <c r="P4548" s="18" t="s">
        <v>7383</v>
      </c>
      <c r="Q4548" s="18" t="s">
        <v>7360</v>
      </c>
      <c r="R4548" s="18">
        <v>2.9</v>
      </c>
      <c r="T4548" s="18">
        <v>0</v>
      </c>
      <c r="U4548" s="18">
        <v>0</v>
      </c>
    </row>
    <row r="4549" spans="2:21" x14ac:dyDescent="0.4">
      <c r="B4549" s="18" t="s">
        <v>5957</v>
      </c>
      <c r="C4549" s="18" t="s">
        <v>5910</v>
      </c>
      <c r="D4549" s="18" t="s">
        <v>179</v>
      </c>
      <c r="E4549" s="19" t="s">
        <v>295</v>
      </c>
      <c r="F4549" s="18" t="s">
        <v>5935</v>
      </c>
      <c r="G4549" s="18" t="s">
        <v>926</v>
      </c>
      <c r="H4549" s="18" t="s">
        <v>6145</v>
      </c>
      <c r="I4549" s="19" t="s">
        <v>6126</v>
      </c>
      <c r="J4549" s="18" t="s">
        <v>5899</v>
      </c>
      <c r="K4549" s="18" t="s">
        <v>13387</v>
      </c>
      <c r="L4549" s="18" t="s">
        <v>5901</v>
      </c>
      <c r="N4549" s="20">
        <v>45322</v>
      </c>
      <c r="O4549" s="18" t="s">
        <v>13388</v>
      </c>
      <c r="P4549" s="18" t="s">
        <v>13387</v>
      </c>
      <c r="Q4549" s="18" t="s">
        <v>12684</v>
      </c>
      <c r="R4549" s="18">
        <v>1.2</v>
      </c>
      <c r="T4549" s="18">
        <v>0</v>
      </c>
      <c r="U4549" s="18">
        <v>0</v>
      </c>
    </row>
    <row r="4550" spans="2:21" x14ac:dyDescent="0.4">
      <c r="B4550" s="18" t="s">
        <v>5957</v>
      </c>
      <c r="C4550" s="18" t="s">
        <v>5910</v>
      </c>
      <c r="D4550" s="18" t="s">
        <v>179</v>
      </c>
      <c r="E4550" s="19" t="s">
        <v>295</v>
      </c>
      <c r="F4550" s="18" t="s">
        <v>5935</v>
      </c>
      <c r="G4550" s="18" t="s">
        <v>926</v>
      </c>
      <c r="H4550" s="18" t="s">
        <v>6145</v>
      </c>
      <c r="I4550" s="19" t="s">
        <v>6126</v>
      </c>
      <c r="J4550" s="18" t="s">
        <v>5904</v>
      </c>
      <c r="K4550" s="18" t="s">
        <v>13389</v>
      </c>
      <c r="L4550" s="18" t="s">
        <v>5901</v>
      </c>
      <c r="N4550" s="20">
        <v>45322</v>
      </c>
      <c r="O4550" s="18" t="s">
        <v>13390</v>
      </c>
      <c r="P4550" s="18" t="s">
        <v>13389</v>
      </c>
      <c r="Q4550" s="18" t="s">
        <v>12684</v>
      </c>
      <c r="R4550" s="18">
        <v>1.2</v>
      </c>
      <c r="T4550" s="18">
        <v>0</v>
      </c>
      <c r="U4550" s="18">
        <v>0</v>
      </c>
    </row>
    <row r="4551" spans="2:21" x14ac:dyDescent="0.4">
      <c r="B4551" s="18" t="s">
        <v>5957</v>
      </c>
      <c r="C4551" s="18" t="s">
        <v>5910</v>
      </c>
      <c r="D4551" s="18" t="s">
        <v>179</v>
      </c>
      <c r="E4551" s="19" t="s">
        <v>295</v>
      </c>
      <c r="F4551" s="18" t="s">
        <v>5935</v>
      </c>
      <c r="G4551" s="18" t="s">
        <v>926</v>
      </c>
      <c r="H4551" s="18" t="s">
        <v>6145</v>
      </c>
      <c r="I4551" s="19" t="s">
        <v>6126</v>
      </c>
      <c r="J4551" s="18" t="s">
        <v>5843</v>
      </c>
      <c r="K4551" s="18" t="s">
        <v>13391</v>
      </c>
      <c r="L4551" s="18" t="s">
        <v>5901</v>
      </c>
      <c r="N4551" s="20">
        <v>45322</v>
      </c>
      <c r="O4551" s="18" t="s">
        <v>13392</v>
      </c>
      <c r="P4551" s="18" t="s">
        <v>13391</v>
      </c>
      <c r="Q4551" s="18" t="s">
        <v>12684</v>
      </c>
      <c r="R4551" s="18">
        <v>1.2</v>
      </c>
      <c r="T4551" s="18">
        <v>0</v>
      </c>
      <c r="U4551" s="18">
        <v>0</v>
      </c>
    </row>
    <row r="4552" spans="2:21" x14ac:dyDescent="0.4">
      <c r="B4552" s="18" t="s">
        <v>5957</v>
      </c>
      <c r="C4552" s="18" t="s">
        <v>5910</v>
      </c>
      <c r="D4552" s="18" t="s">
        <v>179</v>
      </c>
      <c r="E4552" s="19" t="s">
        <v>295</v>
      </c>
      <c r="F4552" s="18" t="s">
        <v>5935</v>
      </c>
      <c r="G4552" s="18" t="s">
        <v>926</v>
      </c>
      <c r="H4552" s="18" t="s">
        <v>6145</v>
      </c>
      <c r="I4552" s="19" t="s">
        <v>6126</v>
      </c>
      <c r="J4552" s="18" t="s">
        <v>5923</v>
      </c>
      <c r="K4552" s="18" t="s">
        <v>13393</v>
      </c>
      <c r="L4552" s="18" t="s">
        <v>5901</v>
      </c>
      <c r="N4552" s="20">
        <v>45322</v>
      </c>
      <c r="O4552" s="18" t="s">
        <v>13394</v>
      </c>
      <c r="P4552" s="18" t="s">
        <v>13393</v>
      </c>
      <c r="Q4552" s="18" t="s">
        <v>12684</v>
      </c>
      <c r="R4552" s="18">
        <v>1.2</v>
      </c>
      <c r="T4552" s="18">
        <v>0</v>
      </c>
      <c r="U4552" s="18">
        <v>0</v>
      </c>
    </row>
    <row r="4553" spans="2:21" x14ac:dyDescent="0.4">
      <c r="B4553" s="18" t="s">
        <v>5957</v>
      </c>
      <c r="C4553" s="18" t="s">
        <v>5910</v>
      </c>
      <c r="D4553" s="18" t="s">
        <v>179</v>
      </c>
      <c r="E4553" s="19" t="s">
        <v>295</v>
      </c>
      <c r="F4553" s="18" t="s">
        <v>5935</v>
      </c>
      <c r="G4553" s="18" t="s">
        <v>703</v>
      </c>
      <c r="H4553" s="18" t="s">
        <v>6466</v>
      </c>
      <c r="I4553" s="19" t="s">
        <v>6467</v>
      </c>
      <c r="J4553" s="18" t="s">
        <v>5899</v>
      </c>
      <c r="K4553" s="18" t="s">
        <v>13395</v>
      </c>
      <c r="L4553" s="18" t="s">
        <v>5901</v>
      </c>
      <c r="N4553" s="20">
        <v>45322</v>
      </c>
      <c r="O4553" s="18" t="s">
        <v>13396</v>
      </c>
      <c r="P4553" s="18" t="s">
        <v>13395</v>
      </c>
      <c r="Q4553" s="18" t="s">
        <v>12684</v>
      </c>
      <c r="R4553" s="18">
        <v>1.7</v>
      </c>
      <c r="T4553" s="18">
        <v>0</v>
      </c>
      <c r="U4553" s="18">
        <v>0</v>
      </c>
    </row>
    <row r="4554" spans="2:21" x14ac:dyDescent="0.4">
      <c r="B4554" s="18" t="s">
        <v>5957</v>
      </c>
      <c r="C4554" s="18" t="s">
        <v>5910</v>
      </c>
      <c r="D4554" s="18" t="s">
        <v>179</v>
      </c>
      <c r="E4554" s="19" t="s">
        <v>295</v>
      </c>
      <c r="F4554" s="18" t="s">
        <v>5935</v>
      </c>
      <c r="G4554" s="18" t="s">
        <v>703</v>
      </c>
      <c r="H4554" s="18" t="s">
        <v>6466</v>
      </c>
      <c r="I4554" s="19" t="s">
        <v>6467</v>
      </c>
      <c r="J4554" s="18" t="s">
        <v>5904</v>
      </c>
      <c r="K4554" s="18" t="s">
        <v>13397</v>
      </c>
      <c r="L4554" s="18" t="s">
        <v>5901</v>
      </c>
      <c r="N4554" s="20">
        <v>45322</v>
      </c>
      <c r="O4554" s="18" t="s">
        <v>13398</v>
      </c>
      <c r="P4554" s="18" t="s">
        <v>13397</v>
      </c>
      <c r="Q4554" s="18" t="s">
        <v>12684</v>
      </c>
      <c r="R4554" s="18">
        <v>1.7</v>
      </c>
      <c r="T4554" s="18">
        <v>0</v>
      </c>
      <c r="U4554" s="18">
        <v>0</v>
      </c>
    </row>
    <row r="4555" spans="2:21" x14ac:dyDescent="0.4">
      <c r="B4555" s="18" t="s">
        <v>5957</v>
      </c>
      <c r="C4555" s="18" t="s">
        <v>5910</v>
      </c>
      <c r="D4555" s="18" t="s">
        <v>179</v>
      </c>
      <c r="E4555" s="19" t="s">
        <v>295</v>
      </c>
      <c r="F4555" s="18" t="s">
        <v>5935</v>
      </c>
      <c r="G4555" s="18" t="s">
        <v>703</v>
      </c>
      <c r="H4555" s="18" t="s">
        <v>6466</v>
      </c>
      <c r="I4555" s="19" t="s">
        <v>6467</v>
      </c>
      <c r="J4555" s="18" t="s">
        <v>5843</v>
      </c>
      <c r="K4555" s="18" t="s">
        <v>13399</v>
      </c>
      <c r="L4555" s="18" t="s">
        <v>5901</v>
      </c>
      <c r="N4555" s="20">
        <v>45322</v>
      </c>
      <c r="O4555" s="18" t="s">
        <v>13400</v>
      </c>
      <c r="P4555" s="18" t="s">
        <v>13399</v>
      </c>
      <c r="Q4555" s="18" t="s">
        <v>12684</v>
      </c>
      <c r="R4555" s="18">
        <v>1.7</v>
      </c>
      <c r="T4555" s="18">
        <v>0</v>
      </c>
      <c r="U4555" s="18">
        <v>0</v>
      </c>
    </row>
    <row r="4556" spans="2:21" x14ac:dyDescent="0.4">
      <c r="B4556" s="18" t="s">
        <v>5957</v>
      </c>
      <c r="C4556" s="18" t="s">
        <v>5910</v>
      </c>
      <c r="D4556" s="18" t="s">
        <v>179</v>
      </c>
      <c r="E4556" s="19" t="s">
        <v>295</v>
      </c>
      <c r="F4556" s="18" t="s">
        <v>5935</v>
      </c>
      <c r="G4556" s="18" t="s">
        <v>275</v>
      </c>
      <c r="H4556" s="18" t="s">
        <v>6302</v>
      </c>
      <c r="I4556" s="19" t="s">
        <v>6474</v>
      </c>
      <c r="J4556" s="18" t="s">
        <v>5899</v>
      </c>
      <c r="K4556" s="18" t="s">
        <v>13401</v>
      </c>
      <c r="L4556" s="18" t="s">
        <v>5901</v>
      </c>
      <c r="N4556" s="20">
        <v>45322</v>
      </c>
      <c r="O4556" s="18" t="s">
        <v>13402</v>
      </c>
      <c r="P4556" s="18" t="s">
        <v>13401</v>
      </c>
      <c r="Q4556" s="18" t="s">
        <v>12684</v>
      </c>
      <c r="R4556" s="18">
        <v>1.8</v>
      </c>
      <c r="T4556" s="18">
        <v>0</v>
      </c>
      <c r="U4556" s="18">
        <v>0</v>
      </c>
    </row>
    <row r="4557" spans="2:21" x14ac:dyDescent="0.4">
      <c r="B4557" s="18" t="s">
        <v>5957</v>
      </c>
      <c r="C4557" s="18" t="s">
        <v>5910</v>
      </c>
      <c r="D4557" s="18" t="s">
        <v>179</v>
      </c>
      <c r="E4557" s="19" t="s">
        <v>295</v>
      </c>
      <c r="F4557" s="18" t="s">
        <v>5935</v>
      </c>
      <c r="G4557" s="18" t="s">
        <v>275</v>
      </c>
      <c r="H4557" s="18" t="s">
        <v>6302</v>
      </c>
      <c r="I4557" s="19" t="s">
        <v>6474</v>
      </c>
      <c r="J4557" s="18" t="s">
        <v>5904</v>
      </c>
      <c r="K4557" s="18" t="s">
        <v>13403</v>
      </c>
      <c r="L4557" s="18" t="s">
        <v>5901</v>
      </c>
      <c r="N4557" s="20">
        <v>45322</v>
      </c>
      <c r="O4557" s="18" t="s">
        <v>13404</v>
      </c>
      <c r="P4557" s="18" t="s">
        <v>13403</v>
      </c>
      <c r="Q4557" s="18" t="s">
        <v>12684</v>
      </c>
      <c r="R4557" s="18">
        <v>1.8</v>
      </c>
      <c r="T4557" s="18">
        <v>0</v>
      </c>
      <c r="U4557" s="18">
        <v>0</v>
      </c>
    </row>
    <row r="4558" spans="2:21" x14ac:dyDescent="0.4">
      <c r="B4558" s="18" t="s">
        <v>5957</v>
      </c>
      <c r="C4558" s="18" t="s">
        <v>5910</v>
      </c>
      <c r="D4558" s="18" t="s">
        <v>179</v>
      </c>
      <c r="E4558" s="19" t="s">
        <v>295</v>
      </c>
      <c r="F4558" s="18" t="s">
        <v>5935</v>
      </c>
      <c r="G4558" s="18" t="s">
        <v>275</v>
      </c>
      <c r="H4558" s="18" t="s">
        <v>6302</v>
      </c>
      <c r="I4558" s="19" t="s">
        <v>6474</v>
      </c>
      <c r="J4558" s="18" t="s">
        <v>5843</v>
      </c>
      <c r="K4558" s="18" t="s">
        <v>13405</v>
      </c>
      <c r="L4558" s="18" t="s">
        <v>5901</v>
      </c>
      <c r="N4558" s="20">
        <v>45322</v>
      </c>
      <c r="O4558" s="18" t="s">
        <v>13406</v>
      </c>
      <c r="P4558" s="18" t="s">
        <v>13405</v>
      </c>
      <c r="Q4558" s="18" t="s">
        <v>12684</v>
      </c>
      <c r="R4558" s="18">
        <v>1.8</v>
      </c>
      <c r="T4558" s="18">
        <v>0</v>
      </c>
      <c r="U4558" s="18">
        <v>0</v>
      </c>
    </row>
    <row r="4559" spans="2:21" x14ac:dyDescent="0.4">
      <c r="B4559" s="18" t="s">
        <v>5957</v>
      </c>
      <c r="C4559" s="18" t="s">
        <v>5910</v>
      </c>
      <c r="D4559" s="18" t="s">
        <v>179</v>
      </c>
      <c r="E4559" s="19" t="s">
        <v>295</v>
      </c>
      <c r="F4559" s="18" t="s">
        <v>5935</v>
      </c>
      <c r="G4559" s="18" t="s">
        <v>39</v>
      </c>
      <c r="H4559" s="18" t="s">
        <v>6318</v>
      </c>
      <c r="I4559" s="19" t="s">
        <v>6416</v>
      </c>
      <c r="J4559" s="18" t="s">
        <v>5899</v>
      </c>
      <c r="K4559" s="18" t="s">
        <v>13407</v>
      </c>
      <c r="L4559" s="18" t="s">
        <v>5901</v>
      </c>
      <c r="N4559" s="20">
        <v>45322</v>
      </c>
      <c r="O4559" s="18" t="s">
        <v>13408</v>
      </c>
      <c r="P4559" s="18" t="s">
        <v>13407</v>
      </c>
      <c r="Q4559" s="18" t="s">
        <v>12684</v>
      </c>
      <c r="R4559" s="18">
        <v>2.9</v>
      </c>
      <c r="T4559" s="18">
        <v>0</v>
      </c>
      <c r="U4559" s="18">
        <v>0</v>
      </c>
    </row>
    <row r="4560" spans="2:21" x14ac:dyDescent="0.4">
      <c r="B4560" s="18" t="s">
        <v>5957</v>
      </c>
      <c r="C4560" s="18" t="s">
        <v>5910</v>
      </c>
      <c r="D4560" s="18" t="s">
        <v>179</v>
      </c>
      <c r="E4560" s="19" t="s">
        <v>295</v>
      </c>
      <c r="F4560" s="18" t="s">
        <v>5935</v>
      </c>
      <c r="G4560" s="18" t="s">
        <v>39</v>
      </c>
      <c r="H4560" s="18" t="s">
        <v>6318</v>
      </c>
      <c r="I4560" s="19" t="s">
        <v>6416</v>
      </c>
      <c r="J4560" s="18" t="s">
        <v>5904</v>
      </c>
      <c r="K4560" s="18" t="s">
        <v>13409</v>
      </c>
      <c r="L4560" s="18" t="s">
        <v>5901</v>
      </c>
      <c r="N4560" s="20">
        <v>45322</v>
      </c>
      <c r="O4560" s="18" t="s">
        <v>13410</v>
      </c>
      <c r="P4560" s="18" t="s">
        <v>13409</v>
      </c>
      <c r="Q4560" s="18" t="s">
        <v>12684</v>
      </c>
      <c r="R4560" s="18">
        <v>2.9</v>
      </c>
      <c r="T4560" s="18">
        <v>0</v>
      </c>
      <c r="U4560" s="18">
        <v>0</v>
      </c>
    </row>
    <row r="4561" spans="2:21" x14ac:dyDescent="0.4">
      <c r="B4561" s="18" t="s">
        <v>5957</v>
      </c>
      <c r="C4561" s="18" t="s">
        <v>5910</v>
      </c>
      <c r="D4561" s="18" t="s">
        <v>179</v>
      </c>
      <c r="E4561" s="19" t="s">
        <v>295</v>
      </c>
      <c r="F4561" s="18" t="s">
        <v>5935</v>
      </c>
      <c r="G4561" s="18" t="s">
        <v>39</v>
      </c>
      <c r="H4561" s="18" t="s">
        <v>6318</v>
      </c>
      <c r="I4561" s="19" t="s">
        <v>6416</v>
      </c>
      <c r="J4561" s="18" t="s">
        <v>5843</v>
      </c>
      <c r="K4561" s="18" t="s">
        <v>13411</v>
      </c>
      <c r="L4561" s="18" t="s">
        <v>5901</v>
      </c>
      <c r="N4561" s="20">
        <v>45322</v>
      </c>
      <c r="O4561" s="18" t="s">
        <v>13412</v>
      </c>
      <c r="P4561" s="18" t="s">
        <v>13411</v>
      </c>
      <c r="Q4561" s="18" t="s">
        <v>12684</v>
      </c>
      <c r="R4561" s="18">
        <v>2.9</v>
      </c>
      <c r="T4561" s="18">
        <v>0</v>
      </c>
      <c r="U4561" s="18">
        <v>0</v>
      </c>
    </row>
    <row r="4562" spans="2:21" x14ac:dyDescent="0.4">
      <c r="B4562" s="18" t="s">
        <v>5957</v>
      </c>
      <c r="C4562" s="18" t="s">
        <v>5893</v>
      </c>
      <c r="D4562" s="18" t="s">
        <v>6842</v>
      </c>
      <c r="E4562" s="19" t="s">
        <v>205</v>
      </c>
      <c r="F4562" s="18" t="s">
        <v>5935</v>
      </c>
      <c r="G4562" s="18" t="s">
        <v>703</v>
      </c>
      <c r="H4562" s="18" t="s">
        <v>6466</v>
      </c>
      <c r="I4562" s="19" t="s">
        <v>8063</v>
      </c>
      <c r="J4562" s="18" t="s">
        <v>5899</v>
      </c>
      <c r="K4562" s="18" t="s">
        <v>15814</v>
      </c>
      <c r="L4562" s="18" t="s">
        <v>5901</v>
      </c>
      <c r="N4562" s="20">
        <v>45322</v>
      </c>
      <c r="O4562" s="18" t="s">
        <v>15815</v>
      </c>
      <c r="P4562" s="18" t="s">
        <v>15814</v>
      </c>
      <c r="Q4562" s="18" t="s">
        <v>6963</v>
      </c>
      <c r="R4562" s="18">
        <v>1.6</v>
      </c>
      <c r="T4562" s="18">
        <v>0</v>
      </c>
      <c r="U4562" s="18">
        <v>0</v>
      </c>
    </row>
    <row r="4563" spans="2:21" x14ac:dyDescent="0.4">
      <c r="B4563" s="18" t="s">
        <v>5957</v>
      </c>
      <c r="C4563" s="18" t="s">
        <v>5893</v>
      </c>
      <c r="D4563" s="18" t="s">
        <v>6842</v>
      </c>
      <c r="E4563" s="19" t="s">
        <v>205</v>
      </c>
      <c r="F4563" s="18" t="s">
        <v>5935</v>
      </c>
      <c r="G4563" s="18" t="s">
        <v>703</v>
      </c>
      <c r="H4563" s="18" t="s">
        <v>6466</v>
      </c>
      <c r="I4563" s="19" t="s">
        <v>8063</v>
      </c>
      <c r="J4563" s="18" t="s">
        <v>5904</v>
      </c>
      <c r="K4563" s="18" t="s">
        <v>15816</v>
      </c>
      <c r="L4563" s="18" t="s">
        <v>5901</v>
      </c>
      <c r="N4563" s="20">
        <v>45322</v>
      </c>
      <c r="O4563" s="18" t="s">
        <v>15817</v>
      </c>
      <c r="P4563" s="18" t="s">
        <v>15816</v>
      </c>
      <c r="Q4563" s="18" t="s">
        <v>6963</v>
      </c>
      <c r="R4563" s="18">
        <v>1.6</v>
      </c>
      <c r="T4563" s="18">
        <v>0</v>
      </c>
      <c r="U4563" s="18">
        <v>0</v>
      </c>
    </row>
    <row r="4564" spans="2:21" x14ac:dyDescent="0.4">
      <c r="B4564" s="18" t="s">
        <v>5957</v>
      </c>
      <c r="C4564" s="18" t="s">
        <v>5893</v>
      </c>
      <c r="D4564" s="18" t="s">
        <v>6842</v>
      </c>
      <c r="E4564" s="19" t="s">
        <v>205</v>
      </c>
      <c r="F4564" s="18" t="s">
        <v>5935</v>
      </c>
      <c r="G4564" s="18" t="s">
        <v>703</v>
      </c>
      <c r="H4564" s="18" t="s">
        <v>6466</v>
      </c>
      <c r="I4564" s="19" t="s">
        <v>8063</v>
      </c>
      <c r="J4564" s="18" t="s">
        <v>5843</v>
      </c>
      <c r="K4564" s="18" t="s">
        <v>15818</v>
      </c>
      <c r="L4564" s="18" t="s">
        <v>5901</v>
      </c>
      <c r="N4564" s="20">
        <v>45322</v>
      </c>
      <c r="O4564" s="18" t="s">
        <v>15819</v>
      </c>
      <c r="P4564" s="18" t="s">
        <v>15818</v>
      </c>
      <c r="Q4564" s="18" t="s">
        <v>6963</v>
      </c>
      <c r="R4564" s="18">
        <v>1.6</v>
      </c>
      <c r="T4564" s="18">
        <v>0</v>
      </c>
      <c r="U4564" s="18">
        <v>0</v>
      </c>
    </row>
    <row r="4565" spans="2:21" x14ac:dyDescent="0.4">
      <c r="B4565" s="28" t="s">
        <v>5957</v>
      </c>
      <c r="C4565" s="28" t="s">
        <v>5893</v>
      </c>
      <c r="D4565" s="28" t="s">
        <v>6842</v>
      </c>
      <c r="E4565" s="29" t="s">
        <v>205</v>
      </c>
      <c r="F4565" s="28" t="s">
        <v>5935</v>
      </c>
      <c r="G4565" s="28" t="s">
        <v>39</v>
      </c>
      <c r="H4565" s="28" t="s">
        <v>6318</v>
      </c>
      <c r="I4565" s="29" t="s">
        <v>6474</v>
      </c>
      <c r="J4565" s="28" t="s">
        <v>5899</v>
      </c>
      <c r="K4565" s="28" t="s">
        <v>6974</v>
      </c>
      <c r="L4565" s="28" t="s">
        <v>5901</v>
      </c>
      <c r="M4565" s="29"/>
      <c r="N4565" s="30">
        <v>45322</v>
      </c>
      <c r="O4565" s="28" t="s">
        <v>6975</v>
      </c>
      <c r="P4565" s="18" t="s">
        <v>6974</v>
      </c>
      <c r="Q4565" s="18" t="s">
        <v>6963</v>
      </c>
      <c r="R4565" s="18">
        <v>1.8</v>
      </c>
      <c r="T4565" s="18">
        <v>0</v>
      </c>
      <c r="U4565" s="18">
        <v>0</v>
      </c>
    </row>
    <row r="4566" spans="2:21" x14ac:dyDescent="0.4">
      <c r="B4566" s="28" t="s">
        <v>5957</v>
      </c>
      <c r="C4566" s="28" t="s">
        <v>5893</v>
      </c>
      <c r="D4566" s="28" t="s">
        <v>6842</v>
      </c>
      <c r="E4566" s="29" t="s">
        <v>205</v>
      </c>
      <c r="F4566" s="28" t="s">
        <v>5935</v>
      </c>
      <c r="G4566" s="28" t="s">
        <v>39</v>
      </c>
      <c r="H4566" s="28" t="s">
        <v>6318</v>
      </c>
      <c r="I4566" s="29" t="s">
        <v>6474</v>
      </c>
      <c r="J4566" s="28" t="s">
        <v>5904</v>
      </c>
      <c r="K4566" s="28" t="s">
        <v>6976</v>
      </c>
      <c r="L4566" s="28" t="s">
        <v>5901</v>
      </c>
      <c r="M4566" s="29"/>
      <c r="N4566" s="30">
        <v>45322</v>
      </c>
      <c r="O4566" s="28" t="s">
        <v>6977</v>
      </c>
      <c r="P4566" s="18" t="s">
        <v>6976</v>
      </c>
      <c r="Q4566" s="18" t="s">
        <v>6963</v>
      </c>
      <c r="R4566" s="18">
        <v>1.8</v>
      </c>
      <c r="T4566" s="18">
        <v>0</v>
      </c>
      <c r="U4566" s="18">
        <v>0</v>
      </c>
    </row>
    <row r="4567" spans="2:21" x14ac:dyDescent="0.4">
      <c r="B4567" s="28" t="s">
        <v>5957</v>
      </c>
      <c r="C4567" s="28" t="s">
        <v>5893</v>
      </c>
      <c r="D4567" s="28" t="s">
        <v>6842</v>
      </c>
      <c r="E4567" s="29" t="s">
        <v>205</v>
      </c>
      <c r="F4567" s="28" t="s">
        <v>5935</v>
      </c>
      <c r="G4567" s="28" t="s">
        <v>39</v>
      </c>
      <c r="H4567" s="28" t="s">
        <v>6318</v>
      </c>
      <c r="I4567" s="29" t="s">
        <v>6474</v>
      </c>
      <c r="J4567" s="28" t="s">
        <v>5843</v>
      </c>
      <c r="K4567" s="28" t="s">
        <v>6978</v>
      </c>
      <c r="L4567" s="28" t="s">
        <v>5901</v>
      </c>
      <c r="M4567" s="29"/>
      <c r="N4567" s="30">
        <v>45322</v>
      </c>
      <c r="O4567" s="28" t="s">
        <v>6979</v>
      </c>
      <c r="P4567" s="18" t="s">
        <v>6978</v>
      </c>
      <c r="Q4567" s="18" t="s">
        <v>6963</v>
      </c>
      <c r="R4567" s="18">
        <v>1.8</v>
      </c>
      <c r="T4567" s="18">
        <v>0</v>
      </c>
      <c r="U4567" s="18">
        <v>0</v>
      </c>
    </row>
    <row r="4568" spans="2:21" x14ac:dyDescent="0.4">
      <c r="B4568" s="28" t="s">
        <v>5957</v>
      </c>
      <c r="C4568" s="28" t="s">
        <v>5893</v>
      </c>
      <c r="D4568" s="28" t="s">
        <v>6842</v>
      </c>
      <c r="E4568" s="29" t="s">
        <v>205</v>
      </c>
      <c r="F4568" s="28" t="s">
        <v>5935</v>
      </c>
      <c r="G4568" s="28" t="s">
        <v>44</v>
      </c>
      <c r="H4568" s="28" t="s">
        <v>6333</v>
      </c>
      <c r="I4568" s="29" t="s">
        <v>6416</v>
      </c>
      <c r="J4568" s="28" t="s">
        <v>5899</v>
      </c>
      <c r="K4568" s="28" t="s">
        <v>6980</v>
      </c>
      <c r="L4568" s="28" t="s">
        <v>5901</v>
      </c>
      <c r="M4568" s="29"/>
      <c r="N4568" s="30">
        <v>45322</v>
      </c>
      <c r="O4568" s="28" t="s">
        <v>6981</v>
      </c>
      <c r="P4568" s="18" t="s">
        <v>6980</v>
      </c>
      <c r="Q4568" s="18" t="s">
        <v>6963</v>
      </c>
      <c r="R4568" s="18">
        <v>2.9</v>
      </c>
      <c r="T4568" s="18">
        <v>0</v>
      </c>
      <c r="U4568" s="18">
        <v>0</v>
      </c>
    </row>
    <row r="4569" spans="2:21" x14ac:dyDescent="0.4">
      <c r="B4569" s="28" t="s">
        <v>5957</v>
      </c>
      <c r="C4569" s="28" t="s">
        <v>5893</v>
      </c>
      <c r="D4569" s="28" t="s">
        <v>6842</v>
      </c>
      <c r="E4569" s="29" t="s">
        <v>205</v>
      </c>
      <c r="F4569" s="28" t="s">
        <v>5935</v>
      </c>
      <c r="G4569" s="28" t="s">
        <v>44</v>
      </c>
      <c r="H4569" s="28" t="s">
        <v>6333</v>
      </c>
      <c r="I4569" s="29" t="s">
        <v>6416</v>
      </c>
      <c r="J4569" s="28" t="s">
        <v>5904</v>
      </c>
      <c r="K4569" s="28" t="s">
        <v>6982</v>
      </c>
      <c r="L4569" s="28" t="s">
        <v>5901</v>
      </c>
      <c r="M4569" s="29"/>
      <c r="N4569" s="30">
        <v>45322</v>
      </c>
      <c r="O4569" s="28" t="s">
        <v>6983</v>
      </c>
      <c r="P4569" s="18" t="s">
        <v>6982</v>
      </c>
      <c r="Q4569" s="18" t="s">
        <v>6963</v>
      </c>
      <c r="R4569" s="18">
        <v>2.9</v>
      </c>
      <c r="T4569" s="18">
        <v>0</v>
      </c>
      <c r="U4569" s="18">
        <v>0</v>
      </c>
    </row>
    <row r="4570" spans="2:21" x14ac:dyDescent="0.4">
      <c r="B4570" s="28" t="s">
        <v>5957</v>
      </c>
      <c r="C4570" s="28" t="s">
        <v>5893</v>
      </c>
      <c r="D4570" s="28" t="s">
        <v>6842</v>
      </c>
      <c r="E4570" s="29" t="s">
        <v>205</v>
      </c>
      <c r="F4570" s="28" t="s">
        <v>5935</v>
      </c>
      <c r="G4570" s="28" t="s">
        <v>44</v>
      </c>
      <c r="H4570" s="28" t="s">
        <v>6333</v>
      </c>
      <c r="I4570" s="29" t="s">
        <v>6416</v>
      </c>
      <c r="J4570" s="28" t="s">
        <v>5843</v>
      </c>
      <c r="K4570" s="28" t="s">
        <v>6984</v>
      </c>
      <c r="L4570" s="28" t="s">
        <v>5901</v>
      </c>
      <c r="M4570" s="29"/>
      <c r="N4570" s="30">
        <v>45322</v>
      </c>
      <c r="O4570" s="28" t="s">
        <v>6985</v>
      </c>
      <c r="P4570" s="18" t="s">
        <v>6984</v>
      </c>
      <c r="Q4570" s="18" t="s">
        <v>6963</v>
      </c>
      <c r="R4570" s="18">
        <v>2.9</v>
      </c>
      <c r="T4570" s="18">
        <v>0</v>
      </c>
      <c r="U4570" s="18">
        <v>0</v>
      </c>
    </row>
    <row r="4571" spans="2:21" x14ac:dyDescent="0.4">
      <c r="B4571" s="18" t="s">
        <v>5957</v>
      </c>
      <c r="C4571" s="18" t="s">
        <v>5893</v>
      </c>
      <c r="D4571" s="18" t="s">
        <v>6842</v>
      </c>
      <c r="E4571" s="19" t="s">
        <v>208</v>
      </c>
      <c r="F4571" s="18" t="s">
        <v>6100</v>
      </c>
      <c r="G4571" s="18" t="s">
        <v>703</v>
      </c>
      <c r="H4571" s="18" t="s">
        <v>6466</v>
      </c>
      <c r="I4571" s="19" t="s">
        <v>6558</v>
      </c>
      <c r="J4571" s="18" t="s">
        <v>5899</v>
      </c>
      <c r="K4571" s="18" t="s">
        <v>15820</v>
      </c>
      <c r="L4571" s="18" t="s">
        <v>5901</v>
      </c>
      <c r="N4571" s="20">
        <v>45322</v>
      </c>
      <c r="O4571" s="18" t="s">
        <v>15821</v>
      </c>
      <c r="P4571" s="18" t="s">
        <v>15820</v>
      </c>
      <c r="Q4571" s="18" t="s">
        <v>7119</v>
      </c>
      <c r="R4571" s="18">
        <v>1.4</v>
      </c>
      <c r="T4571" s="18">
        <v>0</v>
      </c>
      <c r="U4571" s="18">
        <v>0</v>
      </c>
    </row>
    <row r="4572" spans="2:21" x14ac:dyDescent="0.4">
      <c r="B4572" s="18" t="s">
        <v>5957</v>
      </c>
      <c r="C4572" s="18" t="s">
        <v>5893</v>
      </c>
      <c r="D4572" s="18" t="s">
        <v>6842</v>
      </c>
      <c r="E4572" s="19" t="s">
        <v>208</v>
      </c>
      <c r="F4572" s="18" t="s">
        <v>6100</v>
      </c>
      <c r="G4572" s="18" t="s">
        <v>703</v>
      </c>
      <c r="H4572" s="18" t="s">
        <v>6466</v>
      </c>
      <c r="I4572" s="19" t="s">
        <v>6558</v>
      </c>
      <c r="J4572" s="18" t="s">
        <v>5904</v>
      </c>
      <c r="K4572" s="18" t="s">
        <v>15822</v>
      </c>
      <c r="L4572" s="18" t="s">
        <v>5901</v>
      </c>
      <c r="N4572" s="20">
        <v>45322</v>
      </c>
      <c r="O4572" s="18" t="s">
        <v>15823</v>
      </c>
      <c r="P4572" s="18" t="s">
        <v>15822</v>
      </c>
      <c r="Q4572" s="18" t="s">
        <v>7119</v>
      </c>
      <c r="R4572" s="18">
        <v>1.4</v>
      </c>
      <c r="T4572" s="18">
        <v>0</v>
      </c>
      <c r="U4572" s="18">
        <v>0</v>
      </c>
    </row>
    <row r="4573" spans="2:21" x14ac:dyDescent="0.4">
      <c r="B4573" s="18" t="s">
        <v>5957</v>
      </c>
      <c r="C4573" s="18" t="s">
        <v>5893</v>
      </c>
      <c r="D4573" s="18" t="s">
        <v>6842</v>
      </c>
      <c r="E4573" s="19" t="s">
        <v>208</v>
      </c>
      <c r="F4573" s="18" t="s">
        <v>6100</v>
      </c>
      <c r="G4573" s="18" t="s">
        <v>703</v>
      </c>
      <c r="H4573" s="18" t="s">
        <v>6466</v>
      </c>
      <c r="I4573" s="19" t="s">
        <v>6558</v>
      </c>
      <c r="J4573" s="18" t="s">
        <v>5843</v>
      </c>
      <c r="K4573" s="18" t="s">
        <v>15824</v>
      </c>
      <c r="L4573" s="18" t="s">
        <v>5901</v>
      </c>
      <c r="N4573" s="20">
        <v>45322</v>
      </c>
      <c r="O4573" s="18" t="s">
        <v>15825</v>
      </c>
      <c r="P4573" s="18" t="s">
        <v>15824</v>
      </c>
      <c r="Q4573" s="18" t="s">
        <v>7119</v>
      </c>
      <c r="R4573" s="18">
        <v>1.4</v>
      </c>
      <c r="T4573" s="18">
        <v>0</v>
      </c>
      <c r="U4573" s="18">
        <v>0</v>
      </c>
    </row>
    <row r="4574" spans="2:21" x14ac:dyDescent="0.4">
      <c r="B4574" s="28" t="s">
        <v>5957</v>
      </c>
      <c r="C4574" s="28" t="s">
        <v>5893</v>
      </c>
      <c r="D4574" s="28" t="s">
        <v>6842</v>
      </c>
      <c r="E4574" s="29" t="s">
        <v>208</v>
      </c>
      <c r="F4574" s="28" t="s">
        <v>6100</v>
      </c>
      <c r="G4574" s="28" t="s">
        <v>275</v>
      </c>
      <c r="H4574" s="28" t="s">
        <v>6302</v>
      </c>
      <c r="I4574" s="29" t="s">
        <v>6406</v>
      </c>
      <c r="J4574" s="28" t="s">
        <v>5899</v>
      </c>
      <c r="K4574" s="28" t="s">
        <v>7136</v>
      </c>
      <c r="L4574" s="28" t="s">
        <v>5901</v>
      </c>
      <c r="M4574" s="29"/>
      <c r="N4574" s="30">
        <v>45322</v>
      </c>
      <c r="O4574" s="28" t="s">
        <v>7137</v>
      </c>
      <c r="P4574" s="18" t="s">
        <v>7136</v>
      </c>
      <c r="Q4574" s="18" t="s">
        <v>7119</v>
      </c>
      <c r="R4574" s="18">
        <v>1.5</v>
      </c>
      <c r="T4574" s="18">
        <v>0</v>
      </c>
      <c r="U4574" s="18">
        <v>0</v>
      </c>
    </row>
    <row r="4575" spans="2:21" x14ac:dyDescent="0.4">
      <c r="B4575" s="28" t="s">
        <v>5957</v>
      </c>
      <c r="C4575" s="28" t="s">
        <v>5893</v>
      </c>
      <c r="D4575" s="28" t="s">
        <v>6842</v>
      </c>
      <c r="E4575" s="29" t="s">
        <v>208</v>
      </c>
      <c r="F4575" s="28" t="s">
        <v>6100</v>
      </c>
      <c r="G4575" s="28" t="s">
        <v>275</v>
      </c>
      <c r="H4575" s="28" t="s">
        <v>6302</v>
      </c>
      <c r="I4575" s="29" t="s">
        <v>6406</v>
      </c>
      <c r="J4575" s="28" t="s">
        <v>5904</v>
      </c>
      <c r="K4575" s="28" t="s">
        <v>7138</v>
      </c>
      <c r="L4575" s="28" t="s">
        <v>5901</v>
      </c>
      <c r="M4575" s="29"/>
      <c r="N4575" s="30">
        <v>45322</v>
      </c>
      <c r="O4575" s="28" t="s">
        <v>7139</v>
      </c>
      <c r="P4575" s="18" t="s">
        <v>7138</v>
      </c>
      <c r="Q4575" s="18" t="s">
        <v>7119</v>
      </c>
      <c r="R4575" s="18">
        <v>1.5</v>
      </c>
      <c r="T4575" s="18">
        <v>0</v>
      </c>
      <c r="U4575" s="18">
        <v>0</v>
      </c>
    </row>
    <row r="4576" spans="2:21" x14ac:dyDescent="0.4">
      <c r="B4576" s="28" t="s">
        <v>5957</v>
      </c>
      <c r="C4576" s="28" t="s">
        <v>5893</v>
      </c>
      <c r="D4576" s="28" t="s">
        <v>6842</v>
      </c>
      <c r="E4576" s="29" t="s">
        <v>208</v>
      </c>
      <c r="F4576" s="28" t="s">
        <v>6100</v>
      </c>
      <c r="G4576" s="28" t="s">
        <v>275</v>
      </c>
      <c r="H4576" s="28" t="s">
        <v>6302</v>
      </c>
      <c r="I4576" s="29" t="s">
        <v>6406</v>
      </c>
      <c r="J4576" s="28" t="s">
        <v>5843</v>
      </c>
      <c r="K4576" s="28" t="s">
        <v>7140</v>
      </c>
      <c r="L4576" s="28" t="s">
        <v>5901</v>
      </c>
      <c r="M4576" s="29"/>
      <c r="N4576" s="30">
        <v>45322</v>
      </c>
      <c r="O4576" s="28" t="s">
        <v>7141</v>
      </c>
      <c r="P4576" s="18" t="s">
        <v>7140</v>
      </c>
      <c r="Q4576" s="18" t="s">
        <v>7119</v>
      </c>
      <c r="R4576" s="18">
        <v>1.5</v>
      </c>
      <c r="T4576" s="18">
        <v>0</v>
      </c>
      <c r="U4576" s="18">
        <v>0</v>
      </c>
    </row>
    <row r="4577" spans="2:21" x14ac:dyDescent="0.4">
      <c r="B4577" s="28" t="s">
        <v>5957</v>
      </c>
      <c r="C4577" s="28" t="s">
        <v>5893</v>
      </c>
      <c r="D4577" s="28" t="s">
        <v>6842</v>
      </c>
      <c r="E4577" s="29" t="s">
        <v>208</v>
      </c>
      <c r="F4577" s="28" t="s">
        <v>6100</v>
      </c>
      <c r="G4577" s="28" t="s">
        <v>39</v>
      </c>
      <c r="H4577" s="28" t="s">
        <v>6318</v>
      </c>
      <c r="I4577" s="29" t="s">
        <v>6474</v>
      </c>
      <c r="J4577" s="28" t="s">
        <v>5899</v>
      </c>
      <c r="K4577" s="28" t="s">
        <v>7142</v>
      </c>
      <c r="L4577" s="28" t="s">
        <v>5901</v>
      </c>
      <c r="M4577" s="29"/>
      <c r="N4577" s="30">
        <v>45322</v>
      </c>
      <c r="O4577" s="28" t="s">
        <v>7143</v>
      </c>
      <c r="P4577" s="18" t="s">
        <v>7142</v>
      </c>
      <c r="Q4577" s="18" t="s">
        <v>7119</v>
      </c>
      <c r="R4577" s="18">
        <v>1.8</v>
      </c>
      <c r="T4577" s="18">
        <v>0</v>
      </c>
      <c r="U4577" s="18">
        <v>0</v>
      </c>
    </row>
    <row r="4578" spans="2:21" x14ac:dyDescent="0.4">
      <c r="B4578" s="28" t="s">
        <v>5957</v>
      </c>
      <c r="C4578" s="28" t="s">
        <v>5893</v>
      </c>
      <c r="D4578" s="28" t="s">
        <v>6842</v>
      </c>
      <c r="E4578" s="29" t="s">
        <v>208</v>
      </c>
      <c r="F4578" s="28" t="s">
        <v>6100</v>
      </c>
      <c r="G4578" s="28" t="s">
        <v>39</v>
      </c>
      <c r="H4578" s="28" t="s">
        <v>6318</v>
      </c>
      <c r="I4578" s="29" t="s">
        <v>6474</v>
      </c>
      <c r="J4578" s="28" t="s">
        <v>5904</v>
      </c>
      <c r="K4578" s="28" t="s">
        <v>7144</v>
      </c>
      <c r="L4578" s="28" t="s">
        <v>5901</v>
      </c>
      <c r="M4578" s="29"/>
      <c r="N4578" s="30">
        <v>45322</v>
      </c>
      <c r="O4578" s="28" t="s">
        <v>7145</v>
      </c>
      <c r="P4578" s="18" t="s">
        <v>7144</v>
      </c>
      <c r="Q4578" s="18" t="s">
        <v>7119</v>
      </c>
      <c r="R4578" s="18">
        <v>1.8</v>
      </c>
      <c r="T4578" s="18">
        <v>0</v>
      </c>
      <c r="U4578" s="18">
        <v>0</v>
      </c>
    </row>
    <row r="4579" spans="2:21" x14ac:dyDescent="0.4">
      <c r="B4579" s="28" t="s">
        <v>5957</v>
      </c>
      <c r="C4579" s="28" t="s">
        <v>5893</v>
      </c>
      <c r="D4579" s="28" t="s">
        <v>6842</v>
      </c>
      <c r="E4579" s="29" t="s">
        <v>208</v>
      </c>
      <c r="F4579" s="28" t="s">
        <v>6100</v>
      </c>
      <c r="G4579" s="28" t="s">
        <v>39</v>
      </c>
      <c r="H4579" s="28" t="s">
        <v>6318</v>
      </c>
      <c r="I4579" s="29" t="s">
        <v>6474</v>
      </c>
      <c r="J4579" s="28" t="s">
        <v>5843</v>
      </c>
      <c r="K4579" s="28" t="s">
        <v>7146</v>
      </c>
      <c r="L4579" s="28" t="s">
        <v>5901</v>
      </c>
      <c r="M4579" s="29"/>
      <c r="N4579" s="30">
        <v>45322</v>
      </c>
      <c r="O4579" s="28" t="s">
        <v>7147</v>
      </c>
      <c r="P4579" s="18" t="s">
        <v>7146</v>
      </c>
      <c r="Q4579" s="18" t="s">
        <v>7119</v>
      </c>
      <c r="R4579" s="18">
        <v>1.8</v>
      </c>
      <c r="T4579" s="18">
        <v>0</v>
      </c>
      <c r="U4579" s="18">
        <v>0</v>
      </c>
    </row>
    <row r="4580" spans="2:21" x14ac:dyDescent="0.4">
      <c r="B4580" s="28" t="s">
        <v>5957</v>
      </c>
      <c r="C4580" s="28" t="s">
        <v>5893</v>
      </c>
      <c r="D4580" s="28" t="s">
        <v>6842</v>
      </c>
      <c r="E4580" s="29" t="s">
        <v>208</v>
      </c>
      <c r="F4580" s="28" t="s">
        <v>6100</v>
      </c>
      <c r="G4580" s="28" t="s">
        <v>44</v>
      </c>
      <c r="H4580" s="28" t="s">
        <v>6333</v>
      </c>
      <c r="I4580" s="29" t="s">
        <v>6416</v>
      </c>
      <c r="J4580" s="28" t="s">
        <v>5899</v>
      </c>
      <c r="K4580" s="28" t="s">
        <v>7148</v>
      </c>
      <c r="L4580" s="28" t="s">
        <v>5901</v>
      </c>
      <c r="M4580" s="29"/>
      <c r="N4580" s="30">
        <v>45322</v>
      </c>
      <c r="O4580" s="28" t="s">
        <v>7149</v>
      </c>
      <c r="P4580" s="18" t="s">
        <v>7148</v>
      </c>
      <c r="Q4580" s="18" t="s">
        <v>7119</v>
      </c>
      <c r="R4580" s="18">
        <v>2.9</v>
      </c>
      <c r="T4580" s="18">
        <v>0</v>
      </c>
      <c r="U4580" s="18">
        <v>0</v>
      </c>
    </row>
    <row r="4581" spans="2:21" x14ac:dyDescent="0.4">
      <c r="B4581" s="28" t="s">
        <v>5957</v>
      </c>
      <c r="C4581" s="28" t="s">
        <v>5893</v>
      </c>
      <c r="D4581" s="28" t="s">
        <v>6842</v>
      </c>
      <c r="E4581" s="29" t="s">
        <v>208</v>
      </c>
      <c r="F4581" s="28" t="s">
        <v>6100</v>
      </c>
      <c r="G4581" s="28" t="s">
        <v>44</v>
      </c>
      <c r="H4581" s="28" t="s">
        <v>6333</v>
      </c>
      <c r="I4581" s="29" t="s">
        <v>6416</v>
      </c>
      <c r="J4581" s="28" t="s">
        <v>5904</v>
      </c>
      <c r="K4581" s="28" t="s">
        <v>7150</v>
      </c>
      <c r="L4581" s="28" t="s">
        <v>5901</v>
      </c>
      <c r="M4581" s="29"/>
      <c r="N4581" s="30">
        <v>45322</v>
      </c>
      <c r="O4581" s="28" t="s">
        <v>7151</v>
      </c>
      <c r="P4581" s="18" t="s">
        <v>7150</v>
      </c>
      <c r="Q4581" s="18" t="s">
        <v>7119</v>
      </c>
      <c r="R4581" s="18">
        <v>2.9</v>
      </c>
      <c r="T4581" s="18">
        <v>0</v>
      </c>
      <c r="U4581" s="18">
        <v>0</v>
      </c>
    </row>
    <row r="4582" spans="2:21" x14ac:dyDescent="0.4">
      <c r="B4582" s="28" t="s">
        <v>5957</v>
      </c>
      <c r="C4582" s="28" t="s">
        <v>5893</v>
      </c>
      <c r="D4582" s="28" t="s">
        <v>6842</v>
      </c>
      <c r="E4582" s="29" t="s">
        <v>208</v>
      </c>
      <c r="F4582" s="28" t="s">
        <v>6100</v>
      </c>
      <c r="G4582" s="28" t="s">
        <v>44</v>
      </c>
      <c r="H4582" s="28" t="s">
        <v>6333</v>
      </c>
      <c r="I4582" s="29" t="s">
        <v>6416</v>
      </c>
      <c r="J4582" s="28" t="s">
        <v>5843</v>
      </c>
      <c r="K4582" s="28" t="s">
        <v>7152</v>
      </c>
      <c r="L4582" s="28" t="s">
        <v>5901</v>
      </c>
      <c r="M4582" s="29"/>
      <c r="N4582" s="30">
        <v>45322</v>
      </c>
      <c r="O4582" s="28" t="s">
        <v>7153</v>
      </c>
      <c r="P4582" s="18" t="s">
        <v>7152</v>
      </c>
      <c r="Q4582" s="18" t="s">
        <v>7119</v>
      </c>
      <c r="R4582" s="18">
        <v>2.9</v>
      </c>
      <c r="T4582" s="18">
        <v>0</v>
      </c>
      <c r="U4582" s="18">
        <v>0</v>
      </c>
    </row>
    <row r="4583" spans="2:21" x14ac:dyDescent="0.4">
      <c r="B4583" s="18" t="s">
        <v>5957</v>
      </c>
      <c r="C4583" s="18" t="s">
        <v>5893</v>
      </c>
      <c r="D4583" s="18" t="s">
        <v>7954</v>
      </c>
      <c r="E4583" s="19" t="s">
        <v>297</v>
      </c>
      <c r="F4583" s="18" t="s">
        <v>5935</v>
      </c>
      <c r="G4583" s="18" t="s">
        <v>703</v>
      </c>
      <c r="H4583" s="18" t="s">
        <v>6466</v>
      </c>
      <c r="I4583" s="19" t="s">
        <v>8063</v>
      </c>
      <c r="J4583" s="18" t="s">
        <v>5899</v>
      </c>
      <c r="K4583" s="18" t="s">
        <v>17439</v>
      </c>
      <c r="L4583" s="18" t="s">
        <v>5901</v>
      </c>
      <c r="N4583" s="20">
        <v>45351</v>
      </c>
      <c r="O4583" s="18" t="s">
        <v>17440</v>
      </c>
      <c r="P4583" s="18" t="s">
        <v>17439</v>
      </c>
      <c r="Q4583" s="18" t="s">
        <v>12730</v>
      </c>
      <c r="R4583" s="18">
        <v>1.6</v>
      </c>
      <c r="T4583" s="18">
        <v>0</v>
      </c>
      <c r="U4583" s="18">
        <v>0</v>
      </c>
    </row>
    <row r="4584" spans="2:21" x14ac:dyDescent="0.4">
      <c r="B4584" s="18" t="s">
        <v>5957</v>
      </c>
      <c r="C4584" s="18" t="s">
        <v>5893</v>
      </c>
      <c r="D4584" s="18" t="s">
        <v>7954</v>
      </c>
      <c r="E4584" s="19" t="s">
        <v>297</v>
      </c>
      <c r="F4584" s="18" t="s">
        <v>5935</v>
      </c>
      <c r="G4584" s="18" t="s">
        <v>703</v>
      </c>
      <c r="H4584" s="18" t="s">
        <v>6466</v>
      </c>
      <c r="I4584" s="19" t="s">
        <v>8063</v>
      </c>
      <c r="J4584" s="18" t="s">
        <v>5904</v>
      </c>
      <c r="K4584" s="18" t="s">
        <v>17441</v>
      </c>
      <c r="L4584" s="18" t="s">
        <v>5901</v>
      </c>
      <c r="N4584" s="20">
        <v>45351</v>
      </c>
      <c r="O4584" s="18" t="s">
        <v>17442</v>
      </c>
      <c r="P4584" s="18" t="s">
        <v>17441</v>
      </c>
      <c r="Q4584" s="18" t="s">
        <v>12730</v>
      </c>
      <c r="R4584" s="18">
        <v>1.6</v>
      </c>
      <c r="T4584" s="18">
        <v>0</v>
      </c>
      <c r="U4584" s="18">
        <v>0</v>
      </c>
    </row>
    <row r="4585" spans="2:21" x14ac:dyDescent="0.4">
      <c r="B4585" s="18" t="s">
        <v>5957</v>
      </c>
      <c r="C4585" s="18" t="s">
        <v>5893</v>
      </c>
      <c r="D4585" s="18" t="s">
        <v>7954</v>
      </c>
      <c r="E4585" s="19" t="s">
        <v>297</v>
      </c>
      <c r="F4585" s="18" t="s">
        <v>5935</v>
      </c>
      <c r="G4585" s="18" t="s">
        <v>703</v>
      </c>
      <c r="H4585" s="18" t="s">
        <v>6466</v>
      </c>
      <c r="I4585" s="19" t="s">
        <v>8063</v>
      </c>
      <c r="J4585" s="18" t="s">
        <v>5843</v>
      </c>
      <c r="K4585" s="18" t="s">
        <v>17443</v>
      </c>
      <c r="L4585" s="18" t="s">
        <v>5901</v>
      </c>
      <c r="N4585" s="20">
        <v>45351</v>
      </c>
      <c r="O4585" s="18" t="s">
        <v>17444</v>
      </c>
      <c r="P4585" s="18" t="s">
        <v>17443</v>
      </c>
      <c r="Q4585" s="18" t="s">
        <v>12730</v>
      </c>
      <c r="R4585" s="18">
        <v>1.6</v>
      </c>
      <c r="T4585" s="18">
        <v>0</v>
      </c>
      <c r="U4585" s="18">
        <v>0</v>
      </c>
    </row>
    <row r="4586" spans="2:21" x14ac:dyDescent="0.4">
      <c r="B4586" s="18" t="s">
        <v>5957</v>
      </c>
      <c r="C4586" s="18" t="s">
        <v>5893</v>
      </c>
      <c r="D4586" s="18" t="s">
        <v>7954</v>
      </c>
      <c r="E4586" s="19" t="s">
        <v>297</v>
      </c>
      <c r="F4586" s="18" t="s">
        <v>5935</v>
      </c>
      <c r="G4586" s="18" t="s">
        <v>39</v>
      </c>
      <c r="H4586" s="18" t="s">
        <v>6318</v>
      </c>
      <c r="I4586" s="19" t="s">
        <v>6474</v>
      </c>
      <c r="J4586" s="18" t="s">
        <v>5899</v>
      </c>
      <c r="K4586" s="18" t="s">
        <v>13413</v>
      </c>
      <c r="L4586" s="18" t="s">
        <v>5901</v>
      </c>
      <c r="N4586" s="20">
        <v>45322</v>
      </c>
      <c r="O4586" s="18" t="s">
        <v>13414</v>
      </c>
      <c r="P4586" s="18" t="s">
        <v>13413</v>
      </c>
      <c r="Q4586" s="18" t="s">
        <v>12730</v>
      </c>
      <c r="R4586" s="18">
        <v>1.8</v>
      </c>
      <c r="T4586" s="18">
        <v>0</v>
      </c>
      <c r="U4586" s="18">
        <v>0</v>
      </c>
    </row>
    <row r="4587" spans="2:21" x14ac:dyDescent="0.4">
      <c r="B4587" s="18" t="s">
        <v>5957</v>
      </c>
      <c r="C4587" s="18" t="s">
        <v>5893</v>
      </c>
      <c r="D4587" s="18" t="s">
        <v>7954</v>
      </c>
      <c r="E4587" s="19" t="s">
        <v>297</v>
      </c>
      <c r="F4587" s="18" t="s">
        <v>5935</v>
      </c>
      <c r="G4587" s="18" t="s">
        <v>39</v>
      </c>
      <c r="H4587" s="18" t="s">
        <v>6318</v>
      </c>
      <c r="I4587" s="19" t="s">
        <v>6474</v>
      </c>
      <c r="J4587" s="18" t="s">
        <v>5904</v>
      </c>
      <c r="K4587" s="18" t="s">
        <v>13415</v>
      </c>
      <c r="L4587" s="18" t="s">
        <v>5901</v>
      </c>
      <c r="N4587" s="20">
        <v>45322</v>
      </c>
      <c r="O4587" s="18" t="s">
        <v>13416</v>
      </c>
      <c r="P4587" s="18" t="s">
        <v>13415</v>
      </c>
      <c r="Q4587" s="18" t="s">
        <v>12730</v>
      </c>
      <c r="R4587" s="18">
        <v>1.8</v>
      </c>
      <c r="T4587" s="18">
        <v>0</v>
      </c>
      <c r="U4587" s="18">
        <v>0</v>
      </c>
    </row>
    <row r="4588" spans="2:21" x14ac:dyDescent="0.4">
      <c r="B4588" s="18" t="s">
        <v>5957</v>
      </c>
      <c r="C4588" s="18" t="s">
        <v>5893</v>
      </c>
      <c r="D4588" s="18" t="s">
        <v>7954</v>
      </c>
      <c r="E4588" s="19" t="s">
        <v>297</v>
      </c>
      <c r="F4588" s="18" t="s">
        <v>5935</v>
      </c>
      <c r="G4588" s="18" t="s">
        <v>39</v>
      </c>
      <c r="H4588" s="18" t="s">
        <v>6318</v>
      </c>
      <c r="I4588" s="19" t="s">
        <v>6474</v>
      </c>
      <c r="J4588" s="18" t="s">
        <v>5843</v>
      </c>
      <c r="K4588" s="18" t="s">
        <v>13417</v>
      </c>
      <c r="L4588" s="18" t="s">
        <v>5901</v>
      </c>
      <c r="N4588" s="20">
        <v>45322</v>
      </c>
      <c r="O4588" s="18" t="s">
        <v>13418</v>
      </c>
      <c r="P4588" s="18" t="s">
        <v>13417</v>
      </c>
      <c r="Q4588" s="18" t="s">
        <v>12730</v>
      </c>
      <c r="R4588" s="18">
        <v>1.8</v>
      </c>
      <c r="T4588" s="18">
        <v>0</v>
      </c>
      <c r="U4588" s="18">
        <v>0</v>
      </c>
    </row>
    <row r="4589" spans="2:21" x14ac:dyDescent="0.4">
      <c r="B4589" s="18" t="s">
        <v>5957</v>
      </c>
      <c r="C4589" s="18" t="s">
        <v>5893</v>
      </c>
      <c r="D4589" s="18" t="s">
        <v>7954</v>
      </c>
      <c r="E4589" s="19" t="s">
        <v>297</v>
      </c>
      <c r="F4589" s="18" t="s">
        <v>5935</v>
      </c>
      <c r="G4589" s="18" t="s">
        <v>44</v>
      </c>
      <c r="H4589" s="18" t="s">
        <v>6333</v>
      </c>
      <c r="I4589" s="19" t="s">
        <v>6416</v>
      </c>
      <c r="J4589" s="18" t="s">
        <v>5899</v>
      </c>
      <c r="K4589" s="18" t="s">
        <v>13419</v>
      </c>
      <c r="L4589" s="18" t="s">
        <v>5901</v>
      </c>
      <c r="N4589" s="20">
        <v>45322</v>
      </c>
      <c r="O4589" s="18" t="s">
        <v>13420</v>
      </c>
      <c r="P4589" s="18" t="s">
        <v>13419</v>
      </c>
      <c r="Q4589" s="18" t="s">
        <v>12730</v>
      </c>
      <c r="R4589" s="18">
        <v>2.9</v>
      </c>
      <c r="T4589" s="18">
        <v>0</v>
      </c>
      <c r="U4589" s="18">
        <v>0</v>
      </c>
    </row>
    <row r="4590" spans="2:21" x14ac:dyDescent="0.4">
      <c r="B4590" s="18" t="s">
        <v>5957</v>
      </c>
      <c r="C4590" s="18" t="s">
        <v>5893</v>
      </c>
      <c r="D4590" s="18" t="s">
        <v>7954</v>
      </c>
      <c r="E4590" s="19" t="s">
        <v>297</v>
      </c>
      <c r="F4590" s="18" t="s">
        <v>5935</v>
      </c>
      <c r="G4590" s="18" t="s">
        <v>44</v>
      </c>
      <c r="H4590" s="18" t="s">
        <v>6333</v>
      </c>
      <c r="I4590" s="19" t="s">
        <v>6416</v>
      </c>
      <c r="J4590" s="18" t="s">
        <v>5904</v>
      </c>
      <c r="K4590" s="18" t="s">
        <v>13421</v>
      </c>
      <c r="L4590" s="18" t="s">
        <v>5901</v>
      </c>
      <c r="N4590" s="20">
        <v>45322</v>
      </c>
      <c r="O4590" s="18" t="s">
        <v>13422</v>
      </c>
      <c r="P4590" s="18" t="s">
        <v>13421</v>
      </c>
      <c r="Q4590" s="18" t="s">
        <v>12730</v>
      </c>
      <c r="R4590" s="18">
        <v>2.9</v>
      </c>
      <c r="T4590" s="18">
        <v>0</v>
      </c>
      <c r="U4590" s="18">
        <v>0</v>
      </c>
    </row>
    <row r="4591" spans="2:21" x14ac:dyDescent="0.4">
      <c r="B4591" s="18" t="s">
        <v>5957</v>
      </c>
      <c r="C4591" s="18" t="s">
        <v>5893</v>
      </c>
      <c r="D4591" s="18" t="s">
        <v>7954</v>
      </c>
      <c r="E4591" s="19" t="s">
        <v>297</v>
      </c>
      <c r="F4591" s="18" t="s">
        <v>5935</v>
      </c>
      <c r="G4591" s="18" t="s">
        <v>44</v>
      </c>
      <c r="H4591" s="18" t="s">
        <v>6333</v>
      </c>
      <c r="I4591" s="19" t="s">
        <v>6416</v>
      </c>
      <c r="J4591" s="18" t="s">
        <v>5843</v>
      </c>
      <c r="K4591" s="18" t="s">
        <v>13423</v>
      </c>
      <c r="L4591" s="18" t="s">
        <v>5901</v>
      </c>
      <c r="N4591" s="20">
        <v>45322</v>
      </c>
      <c r="O4591" s="18" t="s">
        <v>13424</v>
      </c>
      <c r="P4591" s="18" t="s">
        <v>13423</v>
      </c>
      <c r="Q4591" s="18" t="s">
        <v>12730</v>
      </c>
      <c r="R4591" s="18">
        <v>2.9</v>
      </c>
      <c r="T4591" s="18">
        <v>0</v>
      </c>
      <c r="U4591" s="18">
        <v>0</v>
      </c>
    </row>
    <row r="4592" spans="2:21" x14ac:dyDescent="0.4">
      <c r="B4592" s="18" t="s">
        <v>5957</v>
      </c>
      <c r="C4592" s="18" t="s">
        <v>5910</v>
      </c>
      <c r="D4592" s="18" t="s">
        <v>11471</v>
      </c>
      <c r="E4592" s="19" t="s">
        <v>313</v>
      </c>
      <c r="F4592" s="18" t="s">
        <v>11479</v>
      </c>
      <c r="G4592" s="18" t="s">
        <v>703</v>
      </c>
      <c r="H4592" s="18" t="s">
        <v>6466</v>
      </c>
      <c r="I4592" s="19" t="s">
        <v>6558</v>
      </c>
      <c r="J4592" s="18" t="s">
        <v>5899</v>
      </c>
      <c r="K4592" s="18" t="s">
        <v>13465</v>
      </c>
      <c r="L4592" s="18" t="s">
        <v>5901</v>
      </c>
      <c r="N4592" s="20">
        <v>45322</v>
      </c>
      <c r="O4592" s="18" t="s">
        <v>13466</v>
      </c>
      <c r="P4592" s="18" t="s">
        <v>13465</v>
      </c>
      <c r="Q4592" s="18" t="s">
        <v>11483</v>
      </c>
      <c r="R4592" s="18">
        <v>1.4</v>
      </c>
      <c r="T4592" s="18">
        <v>0</v>
      </c>
      <c r="U4592" s="18">
        <v>0</v>
      </c>
    </row>
    <row r="4593" spans="2:21" x14ac:dyDescent="0.4">
      <c r="B4593" s="18" t="s">
        <v>5957</v>
      </c>
      <c r="C4593" s="18" t="s">
        <v>5910</v>
      </c>
      <c r="D4593" s="18" t="s">
        <v>11471</v>
      </c>
      <c r="E4593" s="19" t="s">
        <v>313</v>
      </c>
      <c r="F4593" s="18" t="s">
        <v>11479</v>
      </c>
      <c r="G4593" s="18" t="s">
        <v>703</v>
      </c>
      <c r="H4593" s="18" t="s">
        <v>6466</v>
      </c>
      <c r="I4593" s="19" t="s">
        <v>6558</v>
      </c>
      <c r="J4593" s="18" t="s">
        <v>5904</v>
      </c>
      <c r="K4593" s="18" t="s">
        <v>13463</v>
      </c>
      <c r="L4593" s="18" t="s">
        <v>5901</v>
      </c>
      <c r="N4593" s="20">
        <v>45322</v>
      </c>
      <c r="O4593" s="18" t="s">
        <v>13464</v>
      </c>
      <c r="P4593" s="18" t="s">
        <v>13463</v>
      </c>
      <c r="Q4593" s="18" t="s">
        <v>11483</v>
      </c>
      <c r="R4593" s="18">
        <v>1.4</v>
      </c>
      <c r="T4593" s="18">
        <v>0</v>
      </c>
      <c r="U4593" s="18">
        <v>0</v>
      </c>
    </row>
    <row r="4594" spans="2:21" x14ac:dyDescent="0.4">
      <c r="B4594" s="18" t="s">
        <v>5957</v>
      </c>
      <c r="C4594" s="18" t="s">
        <v>5910</v>
      </c>
      <c r="D4594" s="18" t="s">
        <v>11471</v>
      </c>
      <c r="E4594" s="19" t="s">
        <v>313</v>
      </c>
      <c r="F4594" s="18" t="s">
        <v>11479</v>
      </c>
      <c r="G4594" s="18" t="s">
        <v>703</v>
      </c>
      <c r="H4594" s="18" t="s">
        <v>6466</v>
      </c>
      <c r="I4594" s="19" t="s">
        <v>6558</v>
      </c>
      <c r="J4594" s="18" t="s">
        <v>5843</v>
      </c>
      <c r="K4594" s="18" t="s">
        <v>13461</v>
      </c>
      <c r="L4594" s="18" t="s">
        <v>5901</v>
      </c>
      <c r="N4594" s="20">
        <v>45322</v>
      </c>
      <c r="O4594" s="18" t="s">
        <v>13462</v>
      </c>
      <c r="P4594" s="18" t="s">
        <v>13461</v>
      </c>
      <c r="Q4594" s="18" t="s">
        <v>11483</v>
      </c>
      <c r="R4594" s="18">
        <v>1.4</v>
      </c>
      <c r="T4594" s="18">
        <v>0</v>
      </c>
      <c r="U4594" s="18">
        <v>0</v>
      </c>
    </row>
    <row r="4595" spans="2:21" x14ac:dyDescent="0.4">
      <c r="B4595" s="18" t="s">
        <v>5957</v>
      </c>
      <c r="C4595" s="18" t="s">
        <v>5910</v>
      </c>
      <c r="D4595" s="18" t="s">
        <v>11471</v>
      </c>
      <c r="E4595" s="19" t="s">
        <v>313</v>
      </c>
      <c r="F4595" s="18" t="s">
        <v>11479</v>
      </c>
      <c r="G4595" s="18" t="s">
        <v>703</v>
      </c>
      <c r="H4595" s="18" t="s">
        <v>6466</v>
      </c>
      <c r="I4595" s="19" t="s">
        <v>11480</v>
      </c>
      <c r="J4595" s="18" t="s">
        <v>5899</v>
      </c>
      <c r="K4595" s="18" t="s">
        <v>11481</v>
      </c>
      <c r="L4595" s="18" t="s">
        <v>5901</v>
      </c>
      <c r="N4595" s="20">
        <v>45322</v>
      </c>
      <c r="O4595" s="18" t="s">
        <v>11482</v>
      </c>
      <c r="P4595" s="18" t="s">
        <v>11481</v>
      </c>
      <c r="Q4595" s="18" t="s">
        <v>11483</v>
      </c>
      <c r="T4595" s="18">
        <v>0</v>
      </c>
      <c r="U4595" s="18">
        <v>0</v>
      </c>
    </row>
    <row r="4596" spans="2:21" x14ac:dyDescent="0.4">
      <c r="B4596" s="18" t="s">
        <v>5957</v>
      </c>
      <c r="C4596" s="18" t="s">
        <v>5910</v>
      </c>
      <c r="D4596" s="18" t="s">
        <v>11471</v>
      </c>
      <c r="E4596" s="19" t="s">
        <v>313</v>
      </c>
      <c r="F4596" s="18" t="s">
        <v>11479</v>
      </c>
      <c r="G4596" s="18" t="s">
        <v>703</v>
      </c>
      <c r="H4596" s="18" t="s">
        <v>6466</v>
      </c>
      <c r="I4596" s="19" t="s">
        <v>11480</v>
      </c>
      <c r="J4596" s="18" t="s">
        <v>5904</v>
      </c>
      <c r="K4596" s="18" t="s">
        <v>11484</v>
      </c>
      <c r="L4596" s="18" t="s">
        <v>5901</v>
      </c>
      <c r="N4596" s="20">
        <v>45322</v>
      </c>
      <c r="O4596" s="18" t="s">
        <v>11485</v>
      </c>
      <c r="P4596" s="18" t="s">
        <v>11484</v>
      </c>
      <c r="Q4596" s="18" t="s">
        <v>11483</v>
      </c>
      <c r="T4596" s="18">
        <v>0</v>
      </c>
      <c r="U4596" s="18">
        <v>0</v>
      </c>
    </row>
    <row r="4597" spans="2:21" x14ac:dyDescent="0.4">
      <c r="B4597" s="18" t="s">
        <v>5957</v>
      </c>
      <c r="C4597" s="18" t="s">
        <v>5910</v>
      </c>
      <c r="D4597" s="18" t="s">
        <v>11471</v>
      </c>
      <c r="E4597" s="19" t="s">
        <v>313</v>
      </c>
      <c r="F4597" s="18" t="s">
        <v>11479</v>
      </c>
      <c r="G4597" s="18" t="s">
        <v>703</v>
      </c>
      <c r="H4597" s="18" t="s">
        <v>6466</v>
      </c>
      <c r="I4597" s="19" t="s">
        <v>11480</v>
      </c>
      <c r="J4597" s="18" t="s">
        <v>5843</v>
      </c>
      <c r="K4597" s="18" t="s">
        <v>11486</v>
      </c>
      <c r="L4597" s="18" t="s">
        <v>5901</v>
      </c>
      <c r="N4597" s="20">
        <v>45322</v>
      </c>
      <c r="O4597" s="18" t="s">
        <v>11487</v>
      </c>
      <c r="P4597" s="18" t="s">
        <v>11486</v>
      </c>
      <c r="Q4597" s="18" t="s">
        <v>11483</v>
      </c>
      <c r="T4597" s="18">
        <v>0</v>
      </c>
      <c r="U4597" s="18">
        <v>0</v>
      </c>
    </row>
    <row r="4598" spans="2:21" x14ac:dyDescent="0.4">
      <c r="B4598" s="18" t="s">
        <v>5957</v>
      </c>
      <c r="C4598" s="18" t="s">
        <v>5910</v>
      </c>
      <c r="D4598" s="18" t="s">
        <v>11471</v>
      </c>
      <c r="E4598" s="19" t="s">
        <v>313</v>
      </c>
      <c r="F4598" s="18" t="s">
        <v>11479</v>
      </c>
      <c r="G4598" s="18" t="s">
        <v>275</v>
      </c>
      <c r="H4598" s="18" t="s">
        <v>6302</v>
      </c>
      <c r="I4598" s="19" t="s">
        <v>6474</v>
      </c>
      <c r="J4598" s="18" t="s">
        <v>5899</v>
      </c>
      <c r="K4598" s="18" t="s">
        <v>13471</v>
      </c>
      <c r="L4598" s="18" t="s">
        <v>5901</v>
      </c>
      <c r="N4598" s="20">
        <v>45322</v>
      </c>
      <c r="O4598" s="18" t="s">
        <v>13472</v>
      </c>
      <c r="P4598" s="18" t="s">
        <v>13471</v>
      </c>
      <c r="Q4598" s="18" t="s">
        <v>11483</v>
      </c>
      <c r="R4598" s="18">
        <v>1.8</v>
      </c>
      <c r="T4598" s="18">
        <v>0</v>
      </c>
      <c r="U4598" s="18">
        <v>0</v>
      </c>
    </row>
    <row r="4599" spans="2:21" x14ac:dyDescent="0.4">
      <c r="B4599" s="18" t="s">
        <v>5957</v>
      </c>
      <c r="C4599" s="18" t="s">
        <v>5910</v>
      </c>
      <c r="D4599" s="18" t="s">
        <v>11471</v>
      </c>
      <c r="E4599" s="19" t="s">
        <v>313</v>
      </c>
      <c r="F4599" s="18" t="s">
        <v>11479</v>
      </c>
      <c r="G4599" s="18" t="s">
        <v>275</v>
      </c>
      <c r="H4599" s="18" t="s">
        <v>6302</v>
      </c>
      <c r="I4599" s="19" t="s">
        <v>6474</v>
      </c>
      <c r="J4599" s="18" t="s">
        <v>5904</v>
      </c>
      <c r="K4599" s="18" t="s">
        <v>13469</v>
      </c>
      <c r="L4599" s="18" t="s">
        <v>5901</v>
      </c>
      <c r="N4599" s="20">
        <v>45322</v>
      </c>
      <c r="O4599" s="18" t="s">
        <v>13470</v>
      </c>
      <c r="P4599" s="18" t="s">
        <v>13469</v>
      </c>
      <c r="Q4599" s="18" t="s">
        <v>11483</v>
      </c>
      <c r="R4599" s="18">
        <v>1.8</v>
      </c>
      <c r="T4599" s="18">
        <v>0</v>
      </c>
      <c r="U4599" s="18">
        <v>0</v>
      </c>
    </row>
    <row r="4600" spans="2:21" x14ac:dyDescent="0.4">
      <c r="B4600" s="18" t="s">
        <v>5957</v>
      </c>
      <c r="C4600" s="18" t="s">
        <v>5910</v>
      </c>
      <c r="D4600" s="18" t="s">
        <v>11471</v>
      </c>
      <c r="E4600" s="19" t="s">
        <v>313</v>
      </c>
      <c r="F4600" s="18" t="s">
        <v>11479</v>
      </c>
      <c r="G4600" s="18" t="s">
        <v>275</v>
      </c>
      <c r="H4600" s="18" t="s">
        <v>6302</v>
      </c>
      <c r="I4600" s="19" t="s">
        <v>6474</v>
      </c>
      <c r="J4600" s="18" t="s">
        <v>5843</v>
      </c>
      <c r="K4600" s="18" t="s">
        <v>13467</v>
      </c>
      <c r="L4600" s="18" t="s">
        <v>5901</v>
      </c>
      <c r="N4600" s="20">
        <v>45322</v>
      </c>
      <c r="O4600" s="18" t="s">
        <v>13468</v>
      </c>
      <c r="P4600" s="18" t="s">
        <v>13467</v>
      </c>
      <c r="Q4600" s="18" t="s">
        <v>11483</v>
      </c>
      <c r="R4600" s="18">
        <v>1.8</v>
      </c>
      <c r="T4600" s="18">
        <v>0</v>
      </c>
      <c r="U4600" s="18">
        <v>0</v>
      </c>
    </row>
    <row r="4601" spans="2:21" x14ac:dyDescent="0.4">
      <c r="B4601" s="18" t="s">
        <v>5957</v>
      </c>
      <c r="C4601" s="18" t="s">
        <v>5910</v>
      </c>
      <c r="D4601" s="18" t="s">
        <v>11471</v>
      </c>
      <c r="E4601" s="19" t="s">
        <v>313</v>
      </c>
      <c r="F4601" s="18" t="s">
        <v>11479</v>
      </c>
      <c r="G4601" s="18" t="s">
        <v>275</v>
      </c>
      <c r="H4601" s="18" t="s">
        <v>6302</v>
      </c>
      <c r="I4601" s="19" t="s">
        <v>11488</v>
      </c>
      <c r="J4601" s="18" t="s">
        <v>5899</v>
      </c>
      <c r="K4601" s="18" t="s">
        <v>11489</v>
      </c>
      <c r="L4601" s="18" t="s">
        <v>5901</v>
      </c>
      <c r="N4601" s="20">
        <v>45322</v>
      </c>
      <c r="O4601" s="18" t="s">
        <v>11490</v>
      </c>
      <c r="P4601" s="18" t="s">
        <v>11489</v>
      </c>
      <c r="Q4601" s="18" t="s">
        <v>11483</v>
      </c>
      <c r="T4601" s="18">
        <v>0</v>
      </c>
      <c r="U4601" s="18">
        <v>0</v>
      </c>
    </row>
    <row r="4602" spans="2:21" x14ac:dyDescent="0.4">
      <c r="B4602" s="18" t="s">
        <v>5957</v>
      </c>
      <c r="C4602" s="18" t="s">
        <v>5910</v>
      </c>
      <c r="D4602" s="18" t="s">
        <v>11471</v>
      </c>
      <c r="E4602" s="19" t="s">
        <v>313</v>
      </c>
      <c r="F4602" s="18" t="s">
        <v>11479</v>
      </c>
      <c r="G4602" s="18" t="s">
        <v>275</v>
      </c>
      <c r="H4602" s="18" t="s">
        <v>6302</v>
      </c>
      <c r="I4602" s="19" t="s">
        <v>11488</v>
      </c>
      <c r="J4602" s="18" t="s">
        <v>5904</v>
      </c>
      <c r="K4602" s="18" t="s">
        <v>11491</v>
      </c>
      <c r="L4602" s="18" t="s">
        <v>5901</v>
      </c>
      <c r="N4602" s="20">
        <v>45322</v>
      </c>
      <c r="O4602" s="18" t="s">
        <v>11492</v>
      </c>
      <c r="P4602" s="18" t="s">
        <v>11491</v>
      </c>
      <c r="Q4602" s="18" t="s">
        <v>11483</v>
      </c>
      <c r="T4602" s="18">
        <v>0</v>
      </c>
      <c r="U4602" s="18">
        <v>0</v>
      </c>
    </row>
    <row r="4603" spans="2:21" x14ac:dyDescent="0.4">
      <c r="B4603" s="18" t="s">
        <v>5957</v>
      </c>
      <c r="C4603" s="18" t="s">
        <v>5910</v>
      </c>
      <c r="D4603" s="18" t="s">
        <v>11471</v>
      </c>
      <c r="E4603" s="19" t="s">
        <v>313</v>
      </c>
      <c r="F4603" s="18" t="s">
        <v>11479</v>
      </c>
      <c r="G4603" s="18" t="s">
        <v>275</v>
      </c>
      <c r="H4603" s="18" t="s">
        <v>6302</v>
      </c>
      <c r="I4603" s="19" t="s">
        <v>11488</v>
      </c>
      <c r="J4603" s="18" t="s">
        <v>5843</v>
      </c>
      <c r="K4603" s="18" t="s">
        <v>11493</v>
      </c>
      <c r="L4603" s="18" t="s">
        <v>5901</v>
      </c>
      <c r="N4603" s="20">
        <v>45322</v>
      </c>
      <c r="O4603" s="18" t="s">
        <v>11494</v>
      </c>
      <c r="P4603" s="18" t="s">
        <v>11493</v>
      </c>
      <c r="Q4603" s="18" t="s">
        <v>11483</v>
      </c>
      <c r="T4603" s="18">
        <v>0</v>
      </c>
      <c r="U4603" s="18">
        <v>0</v>
      </c>
    </row>
    <row r="4604" spans="2:21" x14ac:dyDescent="0.4">
      <c r="B4604" s="18" t="s">
        <v>5957</v>
      </c>
      <c r="C4604" s="18" t="s">
        <v>5910</v>
      </c>
      <c r="D4604" s="18" t="s">
        <v>11471</v>
      </c>
      <c r="E4604" s="19" t="s">
        <v>313</v>
      </c>
      <c r="F4604" s="18" t="s">
        <v>11479</v>
      </c>
      <c r="G4604" s="18" t="s">
        <v>39</v>
      </c>
      <c r="H4604" s="18" t="s">
        <v>6318</v>
      </c>
      <c r="I4604" s="19" t="s">
        <v>6416</v>
      </c>
      <c r="J4604" s="18" t="s">
        <v>5899</v>
      </c>
      <c r="K4604" s="18" t="s">
        <v>13477</v>
      </c>
      <c r="L4604" s="18" t="s">
        <v>5901</v>
      </c>
      <c r="N4604" s="20">
        <v>45322</v>
      </c>
      <c r="O4604" s="18" t="s">
        <v>13478</v>
      </c>
      <c r="P4604" s="18" t="s">
        <v>13477</v>
      </c>
      <c r="Q4604" s="18" t="s">
        <v>11483</v>
      </c>
      <c r="R4604" s="18">
        <v>2.9</v>
      </c>
      <c r="T4604" s="18">
        <v>0</v>
      </c>
      <c r="U4604" s="18">
        <v>0</v>
      </c>
    </row>
    <row r="4605" spans="2:21" x14ac:dyDescent="0.4">
      <c r="B4605" s="18" t="s">
        <v>5957</v>
      </c>
      <c r="C4605" s="18" t="s">
        <v>5910</v>
      </c>
      <c r="D4605" s="18" t="s">
        <v>11471</v>
      </c>
      <c r="E4605" s="19" t="s">
        <v>313</v>
      </c>
      <c r="F4605" s="18" t="s">
        <v>11479</v>
      </c>
      <c r="G4605" s="18" t="s">
        <v>39</v>
      </c>
      <c r="H4605" s="18" t="s">
        <v>6318</v>
      </c>
      <c r="I4605" s="19" t="s">
        <v>6416</v>
      </c>
      <c r="J4605" s="18" t="s">
        <v>5904</v>
      </c>
      <c r="K4605" s="18" t="s">
        <v>13475</v>
      </c>
      <c r="L4605" s="18" t="s">
        <v>5901</v>
      </c>
      <c r="N4605" s="20">
        <v>45322</v>
      </c>
      <c r="O4605" s="18" t="s">
        <v>13476</v>
      </c>
      <c r="P4605" s="18" t="s">
        <v>13475</v>
      </c>
      <c r="Q4605" s="18" t="s">
        <v>11483</v>
      </c>
      <c r="R4605" s="18">
        <v>2.9</v>
      </c>
      <c r="T4605" s="18">
        <v>0</v>
      </c>
      <c r="U4605" s="18">
        <v>0</v>
      </c>
    </row>
    <row r="4606" spans="2:21" x14ac:dyDescent="0.4">
      <c r="B4606" s="18" t="s">
        <v>5957</v>
      </c>
      <c r="C4606" s="18" t="s">
        <v>5910</v>
      </c>
      <c r="D4606" s="18" t="s">
        <v>11471</v>
      </c>
      <c r="E4606" s="19" t="s">
        <v>313</v>
      </c>
      <c r="F4606" s="18" t="s">
        <v>11479</v>
      </c>
      <c r="G4606" s="18" t="s">
        <v>39</v>
      </c>
      <c r="H4606" s="18" t="s">
        <v>6318</v>
      </c>
      <c r="I4606" s="19" t="s">
        <v>6416</v>
      </c>
      <c r="J4606" s="18" t="s">
        <v>5843</v>
      </c>
      <c r="K4606" s="18" t="s">
        <v>13473</v>
      </c>
      <c r="L4606" s="18" t="s">
        <v>5901</v>
      </c>
      <c r="N4606" s="20">
        <v>45322</v>
      </c>
      <c r="O4606" s="18" t="s">
        <v>13474</v>
      </c>
      <c r="P4606" s="18" t="s">
        <v>13473</v>
      </c>
      <c r="Q4606" s="18" t="s">
        <v>11483</v>
      </c>
      <c r="R4606" s="18">
        <v>2.9</v>
      </c>
      <c r="T4606" s="18">
        <v>0</v>
      </c>
      <c r="U4606" s="18">
        <v>0</v>
      </c>
    </row>
    <row r="4607" spans="2:21" x14ac:dyDescent="0.4">
      <c r="B4607" s="18" t="s">
        <v>5957</v>
      </c>
      <c r="C4607" s="18" t="s">
        <v>5910</v>
      </c>
      <c r="D4607" s="18" t="s">
        <v>11471</v>
      </c>
      <c r="E4607" s="19" t="s">
        <v>313</v>
      </c>
      <c r="F4607" s="18" t="s">
        <v>11479</v>
      </c>
      <c r="G4607" s="18" t="s">
        <v>39</v>
      </c>
      <c r="H4607" s="18" t="s">
        <v>6318</v>
      </c>
      <c r="I4607" s="19" t="s">
        <v>11495</v>
      </c>
      <c r="J4607" s="18" t="s">
        <v>5899</v>
      </c>
      <c r="K4607" s="18" t="s">
        <v>11496</v>
      </c>
      <c r="L4607" s="18" t="s">
        <v>5901</v>
      </c>
      <c r="N4607" s="20">
        <v>45322</v>
      </c>
      <c r="O4607" s="18" t="s">
        <v>11497</v>
      </c>
      <c r="P4607" s="18" t="s">
        <v>11496</v>
      </c>
      <c r="Q4607" s="18" t="s">
        <v>11483</v>
      </c>
      <c r="T4607" s="18">
        <v>0</v>
      </c>
      <c r="U4607" s="18">
        <v>0</v>
      </c>
    </row>
    <row r="4608" spans="2:21" x14ac:dyDescent="0.4">
      <c r="B4608" s="18" t="s">
        <v>5957</v>
      </c>
      <c r="C4608" s="18" t="s">
        <v>5910</v>
      </c>
      <c r="D4608" s="18" t="s">
        <v>11471</v>
      </c>
      <c r="E4608" s="19" t="s">
        <v>313</v>
      </c>
      <c r="F4608" s="18" t="s">
        <v>11479</v>
      </c>
      <c r="G4608" s="18" t="s">
        <v>39</v>
      </c>
      <c r="H4608" s="18" t="s">
        <v>6318</v>
      </c>
      <c r="I4608" s="19" t="s">
        <v>11495</v>
      </c>
      <c r="J4608" s="18" t="s">
        <v>5904</v>
      </c>
      <c r="K4608" s="18" t="s">
        <v>11498</v>
      </c>
      <c r="L4608" s="18" t="s">
        <v>5901</v>
      </c>
      <c r="N4608" s="20">
        <v>45322</v>
      </c>
      <c r="O4608" s="18" t="s">
        <v>11499</v>
      </c>
      <c r="P4608" s="18" t="s">
        <v>11498</v>
      </c>
      <c r="Q4608" s="18" t="s">
        <v>11483</v>
      </c>
      <c r="T4608" s="18">
        <v>0</v>
      </c>
      <c r="U4608" s="18">
        <v>0</v>
      </c>
    </row>
    <row r="4609" spans="2:21" x14ac:dyDescent="0.4">
      <c r="B4609" s="18" t="s">
        <v>5957</v>
      </c>
      <c r="C4609" s="18" t="s">
        <v>5910</v>
      </c>
      <c r="D4609" s="18" t="s">
        <v>11471</v>
      </c>
      <c r="E4609" s="19" t="s">
        <v>313</v>
      </c>
      <c r="F4609" s="18" t="s">
        <v>11479</v>
      </c>
      <c r="G4609" s="18" t="s">
        <v>39</v>
      </c>
      <c r="H4609" s="18" t="s">
        <v>6318</v>
      </c>
      <c r="I4609" s="19" t="s">
        <v>11495</v>
      </c>
      <c r="J4609" s="18" t="s">
        <v>5843</v>
      </c>
      <c r="K4609" s="18" t="s">
        <v>11500</v>
      </c>
      <c r="L4609" s="18" t="s">
        <v>5901</v>
      </c>
      <c r="N4609" s="20">
        <v>45322</v>
      </c>
      <c r="O4609" s="18" t="s">
        <v>11501</v>
      </c>
      <c r="P4609" s="18" t="s">
        <v>11500</v>
      </c>
      <c r="Q4609" s="18" t="s">
        <v>11483</v>
      </c>
      <c r="T4609" s="18">
        <v>0</v>
      </c>
      <c r="U4609" s="18">
        <v>0</v>
      </c>
    </row>
    <row r="4610" spans="2:21" x14ac:dyDescent="0.4">
      <c r="B4610" s="18" t="s">
        <v>5957</v>
      </c>
      <c r="C4610" s="18" t="s">
        <v>5910</v>
      </c>
      <c r="D4610" s="18" t="s">
        <v>11471</v>
      </c>
      <c r="E4610" s="19" t="s">
        <v>313</v>
      </c>
      <c r="F4610" s="18" t="s">
        <v>11479</v>
      </c>
      <c r="G4610" s="18" t="s">
        <v>39</v>
      </c>
      <c r="H4610" s="18" t="s">
        <v>6318</v>
      </c>
      <c r="I4610" s="19" t="s">
        <v>11502</v>
      </c>
      <c r="J4610" s="18" t="s">
        <v>5899</v>
      </c>
      <c r="K4610" s="18" t="s">
        <v>11503</v>
      </c>
      <c r="L4610" s="18" t="s">
        <v>5901</v>
      </c>
      <c r="N4610" s="20">
        <v>45322</v>
      </c>
      <c r="O4610" s="18" t="s">
        <v>11504</v>
      </c>
      <c r="P4610" s="18" t="s">
        <v>11503</v>
      </c>
      <c r="Q4610" s="18" t="s">
        <v>11483</v>
      </c>
      <c r="T4610" s="18">
        <v>0</v>
      </c>
      <c r="U4610" s="18">
        <v>0</v>
      </c>
    </row>
    <row r="4611" spans="2:21" x14ac:dyDescent="0.4">
      <c r="B4611" s="18" t="s">
        <v>5957</v>
      </c>
      <c r="C4611" s="18" t="s">
        <v>5910</v>
      </c>
      <c r="D4611" s="18" t="s">
        <v>11471</v>
      </c>
      <c r="E4611" s="19" t="s">
        <v>313</v>
      </c>
      <c r="F4611" s="18" t="s">
        <v>11479</v>
      </c>
      <c r="G4611" s="18" t="s">
        <v>39</v>
      </c>
      <c r="H4611" s="18" t="s">
        <v>6318</v>
      </c>
      <c r="I4611" s="19" t="s">
        <v>11502</v>
      </c>
      <c r="J4611" s="18" t="s">
        <v>5904</v>
      </c>
      <c r="K4611" s="18" t="s">
        <v>11505</v>
      </c>
      <c r="L4611" s="18" t="s">
        <v>5901</v>
      </c>
      <c r="N4611" s="20">
        <v>45322</v>
      </c>
      <c r="O4611" s="18" t="s">
        <v>11506</v>
      </c>
      <c r="P4611" s="18" t="s">
        <v>11505</v>
      </c>
      <c r="Q4611" s="18" t="s">
        <v>11483</v>
      </c>
      <c r="T4611" s="18">
        <v>0</v>
      </c>
      <c r="U4611" s="18">
        <v>0</v>
      </c>
    </row>
    <row r="4612" spans="2:21" x14ac:dyDescent="0.4">
      <c r="B4612" s="18" t="s">
        <v>5957</v>
      </c>
      <c r="C4612" s="18" t="s">
        <v>5910</v>
      </c>
      <c r="D4612" s="18" t="s">
        <v>11471</v>
      </c>
      <c r="E4612" s="19" t="s">
        <v>313</v>
      </c>
      <c r="F4612" s="18" t="s">
        <v>11479</v>
      </c>
      <c r="G4612" s="18" t="s">
        <v>39</v>
      </c>
      <c r="H4612" s="18" t="s">
        <v>6318</v>
      </c>
      <c r="I4612" s="19" t="s">
        <v>11502</v>
      </c>
      <c r="J4612" s="18" t="s">
        <v>5843</v>
      </c>
      <c r="K4612" s="18" t="s">
        <v>11507</v>
      </c>
      <c r="L4612" s="18" t="s">
        <v>5901</v>
      </c>
      <c r="N4612" s="20">
        <v>45322</v>
      </c>
      <c r="O4612" s="18" t="s">
        <v>11508</v>
      </c>
      <c r="P4612" s="18" t="s">
        <v>11507</v>
      </c>
      <c r="Q4612" s="18" t="s">
        <v>11483</v>
      </c>
      <c r="T4612" s="18">
        <v>0</v>
      </c>
      <c r="U4612" s="18">
        <v>0</v>
      </c>
    </row>
    <row r="4613" spans="2:21" x14ac:dyDescent="0.4">
      <c r="B4613" s="18" t="s">
        <v>5957</v>
      </c>
      <c r="C4613" s="18" t="s">
        <v>5910</v>
      </c>
      <c r="D4613" s="18" t="s">
        <v>11471</v>
      </c>
      <c r="E4613" s="19" t="s">
        <v>313</v>
      </c>
      <c r="F4613" s="18" t="s">
        <v>11479</v>
      </c>
      <c r="G4613" s="18" t="s">
        <v>44</v>
      </c>
      <c r="H4613" s="18" t="s">
        <v>6333</v>
      </c>
      <c r="I4613" s="19" t="s">
        <v>11509</v>
      </c>
      <c r="J4613" s="18" t="s">
        <v>5899</v>
      </c>
      <c r="K4613" s="18" t="s">
        <v>11510</v>
      </c>
      <c r="L4613" s="18" t="s">
        <v>5901</v>
      </c>
      <c r="N4613" s="20">
        <v>45322</v>
      </c>
      <c r="O4613" s="18" t="s">
        <v>11511</v>
      </c>
      <c r="P4613" s="18" t="s">
        <v>11510</v>
      </c>
      <c r="Q4613" s="18" t="s">
        <v>11483</v>
      </c>
      <c r="T4613" s="18">
        <v>0</v>
      </c>
      <c r="U4613" s="18">
        <v>0</v>
      </c>
    </row>
    <row r="4614" spans="2:21" x14ac:dyDescent="0.4">
      <c r="B4614" s="18" t="s">
        <v>5957</v>
      </c>
      <c r="C4614" s="18" t="s">
        <v>5910</v>
      </c>
      <c r="D4614" s="18" t="s">
        <v>11471</v>
      </c>
      <c r="E4614" s="19" t="s">
        <v>313</v>
      </c>
      <c r="F4614" s="18" t="s">
        <v>11479</v>
      </c>
      <c r="G4614" s="18" t="s">
        <v>44</v>
      </c>
      <c r="H4614" s="18" t="s">
        <v>6333</v>
      </c>
      <c r="I4614" s="19" t="s">
        <v>11509</v>
      </c>
      <c r="J4614" s="18" t="s">
        <v>5904</v>
      </c>
      <c r="K4614" s="18" t="s">
        <v>11512</v>
      </c>
      <c r="L4614" s="18" t="s">
        <v>5901</v>
      </c>
      <c r="N4614" s="20">
        <v>45322</v>
      </c>
      <c r="O4614" s="18" t="s">
        <v>11513</v>
      </c>
      <c r="P4614" s="18" t="s">
        <v>11512</v>
      </c>
      <c r="Q4614" s="18" t="s">
        <v>11483</v>
      </c>
      <c r="T4614" s="18">
        <v>0</v>
      </c>
      <c r="U4614" s="18">
        <v>0</v>
      </c>
    </row>
    <row r="4615" spans="2:21" x14ac:dyDescent="0.4">
      <c r="B4615" s="18" t="s">
        <v>5957</v>
      </c>
      <c r="C4615" s="18" t="s">
        <v>5910</v>
      </c>
      <c r="D4615" s="18" t="s">
        <v>11471</v>
      </c>
      <c r="E4615" s="19" t="s">
        <v>313</v>
      </c>
      <c r="F4615" s="18" t="s">
        <v>11479</v>
      </c>
      <c r="G4615" s="18" t="s">
        <v>44</v>
      </c>
      <c r="H4615" s="18" t="s">
        <v>6333</v>
      </c>
      <c r="I4615" s="19" t="s">
        <v>11509</v>
      </c>
      <c r="J4615" s="18" t="s">
        <v>5843</v>
      </c>
      <c r="K4615" s="18" t="s">
        <v>11514</v>
      </c>
      <c r="L4615" s="18" t="s">
        <v>5901</v>
      </c>
      <c r="N4615" s="20">
        <v>45322</v>
      </c>
      <c r="O4615" s="18" t="s">
        <v>11515</v>
      </c>
      <c r="P4615" s="18" t="s">
        <v>11514</v>
      </c>
      <c r="Q4615" s="18" t="s">
        <v>11483</v>
      </c>
      <c r="T4615" s="18">
        <v>0</v>
      </c>
      <c r="U4615" s="18">
        <v>0</v>
      </c>
    </row>
    <row r="4616" spans="2:21" x14ac:dyDescent="0.4">
      <c r="B4616" s="18" t="s">
        <v>5957</v>
      </c>
      <c r="C4616" s="18" t="s">
        <v>5910</v>
      </c>
      <c r="D4616" s="18" t="s">
        <v>11471</v>
      </c>
      <c r="E4616" s="19" t="s">
        <v>315</v>
      </c>
      <c r="F4616" s="18" t="s">
        <v>11479</v>
      </c>
      <c r="G4616" s="18" t="s">
        <v>703</v>
      </c>
      <c r="H4616" s="18" t="s">
        <v>6466</v>
      </c>
      <c r="I4616" s="19" t="s">
        <v>6558</v>
      </c>
      <c r="J4616" s="18" t="s">
        <v>5899</v>
      </c>
      <c r="K4616" s="18" t="s">
        <v>13483</v>
      </c>
      <c r="L4616" s="18" t="s">
        <v>5901</v>
      </c>
      <c r="N4616" s="20">
        <v>45322</v>
      </c>
      <c r="O4616" s="18" t="s">
        <v>13484</v>
      </c>
      <c r="P4616" s="18" t="s">
        <v>13483</v>
      </c>
      <c r="Q4616" s="18" t="s">
        <v>11531</v>
      </c>
      <c r="R4616" s="18">
        <v>1.4</v>
      </c>
      <c r="T4616" s="18">
        <v>0</v>
      </c>
      <c r="U4616" s="18">
        <v>0</v>
      </c>
    </row>
    <row r="4617" spans="2:21" x14ac:dyDescent="0.4">
      <c r="B4617" s="18" t="s">
        <v>5957</v>
      </c>
      <c r="C4617" s="18" t="s">
        <v>5910</v>
      </c>
      <c r="D4617" s="18" t="s">
        <v>11471</v>
      </c>
      <c r="E4617" s="19" t="s">
        <v>315</v>
      </c>
      <c r="F4617" s="18" t="s">
        <v>11479</v>
      </c>
      <c r="G4617" s="18" t="s">
        <v>703</v>
      </c>
      <c r="H4617" s="18" t="s">
        <v>6466</v>
      </c>
      <c r="I4617" s="19" t="s">
        <v>6558</v>
      </c>
      <c r="J4617" s="18" t="s">
        <v>5904</v>
      </c>
      <c r="K4617" s="18" t="s">
        <v>13481</v>
      </c>
      <c r="L4617" s="18" t="s">
        <v>5901</v>
      </c>
      <c r="N4617" s="20">
        <v>45322</v>
      </c>
      <c r="O4617" s="18" t="s">
        <v>13482</v>
      </c>
      <c r="P4617" s="18" t="s">
        <v>13481</v>
      </c>
      <c r="Q4617" s="18" t="s">
        <v>11531</v>
      </c>
      <c r="R4617" s="18">
        <v>1.4</v>
      </c>
      <c r="T4617" s="18">
        <v>0</v>
      </c>
      <c r="U4617" s="18">
        <v>0</v>
      </c>
    </row>
    <row r="4618" spans="2:21" x14ac:dyDescent="0.4">
      <c r="B4618" s="18" t="s">
        <v>5957</v>
      </c>
      <c r="C4618" s="18" t="s">
        <v>5910</v>
      </c>
      <c r="D4618" s="18" t="s">
        <v>11471</v>
      </c>
      <c r="E4618" s="19" t="s">
        <v>315</v>
      </c>
      <c r="F4618" s="18" t="s">
        <v>11479</v>
      </c>
      <c r="G4618" s="18" t="s">
        <v>703</v>
      </c>
      <c r="H4618" s="18" t="s">
        <v>6466</v>
      </c>
      <c r="I4618" s="19" t="s">
        <v>6558</v>
      </c>
      <c r="J4618" s="18" t="s">
        <v>5843</v>
      </c>
      <c r="K4618" s="18" t="s">
        <v>13479</v>
      </c>
      <c r="L4618" s="18" t="s">
        <v>5901</v>
      </c>
      <c r="N4618" s="20">
        <v>45322</v>
      </c>
      <c r="O4618" s="18" t="s">
        <v>13480</v>
      </c>
      <c r="P4618" s="18" t="s">
        <v>13479</v>
      </c>
      <c r="Q4618" s="18" t="s">
        <v>11531</v>
      </c>
      <c r="R4618" s="18">
        <v>1.4</v>
      </c>
      <c r="T4618" s="18">
        <v>0</v>
      </c>
      <c r="U4618" s="18">
        <v>0</v>
      </c>
    </row>
    <row r="4619" spans="2:21" x14ac:dyDescent="0.4">
      <c r="B4619" s="18" t="s">
        <v>5957</v>
      </c>
      <c r="C4619" s="18" t="s">
        <v>5910</v>
      </c>
      <c r="D4619" s="18" t="s">
        <v>11471</v>
      </c>
      <c r="E4619" s="19" t="s">
        <v>315</v>
      </c>
      <c r="F4619" s="18" t="s">
        <v>11479</v>
      </c>
      <c r="G4619" s="18" t="s">
        <v>703</v>
      </c>
      <c r="H4619" s="18" t="s">
        <v>6466</v>
      </c>
      <c r="I4619" s="19" t="s">
        <v>11480</v>
      </c>
      <c r="J4619" s="18" t="s">
        <v>5899</v>
      </c>
      <c r="K4619" s="18" t="s">
        <v>11529</v>
      </c>
      <c r="L4619" s="18" t="s">
        <v>5901</v>
      </c>
      <c r="N4619" s="20">
        <v>45322</v>
      </c>
      <c r="O4619" s="18" t="s">
        <v>11530</v>
      </c>
      <c r="P4619" s="18" t="s">
        <v>11529</v>
      </c>
      <c r="Q4619" s="18" t="s">
        <v>11531</v>
      </c>
      <c r="T4619" s="18">
        <v>0</v>
      </c>
      <c r="U4619" s="18">
        <v>0</v>
      </c>
    </row>
    <row r="4620" spans="2:21" x14ac:dyDescent="0.4">
      <c r="B4620" s="18" t="s">
        <v>5957</v>
      </c>
      <c r="C4620" s="18" t="s">
        <v>5910</v>
      </c>
      <c r="D4620" s="18" t="s">
        <v>11471</v>
      </c>
      <c r="E4620" s="19" t="s">
        <v>315</v>
      </c>
      <c r="F4620" s="18" t="s">
        <v>11479</v>
      </c>
      <c r="G4620" s="18" t="s">
        <v>703</v>
      </c>
      <c r="H4620" s="18" t="s">
        <v>6466</v>
      </c>
      <c r="I4620" s="19" t="s">
        <v>11480</v>
      </c>
      <c r="J4620" s="18" t="s">
        <v>5904</v>
      </c>
      <c r="K4620" s="18" t="s">
        <v>11532</v>
      </c>
      <c r="L4620" s="18" t="s">
        <v>5901</v>
      </c>
      <c r="N4620" s="20">
        <v>45322</v>
      </c>
      <c r="O4620" s="18" t="s">
        <v>11533</v>
      </c>
      <c r="P4620" s="18" t="s">
        <v>11532</v>
      </c>
      <c r="Q4620" s="18" t="s">
        <v>11531</v>
      </c>
      <c r="T4620" s="18">
        <v>0</v>
      </c>
      <c r="U4620" s="18">
        <v>0</v>
      </c>
    </row>
    <row r="4621" spans="2:21" x14ac:dyDescent="0.4">
      <c r="B4621" s="18" t="s">
        <v>5957</v>
      </c>
      <c r="C4621" s="18" t="s">
        <v>5910</v>
      </c>
      <c r="D4621" s="18" t="s">
        <v>11471</v>
      </c>
      <c r="E4621" s="19" t="s">
        <v>315</v>
      </c>
      <c r="F4621" s="18" t="s">
        <v>11479</v>
      </c>
      <c r="G4621" s="18" t="s">
        <v>703</v>
      </c>
      <c r="H4621" s="18" t="s">
        <v>6466</v>
      </c>
      <c r="I4621" s="19" t="s">
        <v>11480</v>
      </c>
      <c r="J4621" s="18" t="s">
        <v>5843</v>
      </c>
      <c r="K4621" s="18" t="s">
        <v>11534</v>
      </c>
      <c r="L4621" s="18" t="s">
        <v>5901</v>
      </c>
      <c r="N4621" s="20">
        <v>45322</v>
      </c>
      <c r="O4621" s="18" t="s">
        <v>11535</v>
      </c>
      <c r="P4621" s="18" t="s">
        <v>11534</v>
      </c>
      <c r="Q4621" s="18" t="s">
        <v>11531</v>
      </c>
      <c r="T4621" s="18">
        <v>0</v>
      </c>
      <c r="U4621" s="18">
        <v>0</v>
      </c>
    </row>
    <row r="4622" spans="2:21" x14ac:dyDescent="0.4">
      <c r="B4622" s="18" t="s">
        <v>5957</v>
      </c>
      <c r="C4622" s="18" t="s">
        <v>5910</v>
      </c>
      <c r="D4622" s="18" t="s">
        <v>11471</v>
      </c>
      <c r="E4622" s="19" t="s">
        <v>315</v>
      </c>
      <c r="F4622" s="18" t="s">
        <v>11479</v>
      </c>
      <c r="G4622" s="18" t="s">
        <v>275</v>
      </c>
      <c r="H4622" s="18" t="s">
        <v>6302</v>
      </c>
      <c r="I4622" s="19" t="s">
        <v>6474</v>
      </c>
      <c r="J4622" s="18" t="s">
        <v>5899</v>
      </c>
      <c r="K4622" s="18" t="s">
        <v>13489</v>
      </c>
      <c r="L4622" s="18" t="s">
        <v>5901</v>
      </c>
      <c r="N4622" s="20">
        <v>45322</v>
      </c>
      <c r="O4622" s="18" t="s">
        <v>13490</v>
      </c>
      <c r="P4622" s="18" t="s">
        <v>13489</v>
      </c>
      <c r="Q4622" s="18" t="s">
        <v>11531</v>
      </c>
      <c r="R4622" s="18">
        <v>1.8</v>
      </c>
      <c r="T4622" s="18">
        <v>0</v>
      </c>
      <c r="U4622" s="18">
        <v>0</v>
      </c>
    </row>
    <row r="4623" spans="2:21" x14ac:dyDescent="0.4">
      <c r="B4623" s="18" t="s">
        <v>5957</v>
      </c>
      <c r="C4623" s="18" t="s">
        <v>5910</v>
      </c>
      <c r="D4623" s="18" t="s">
        <v>11471</v>
      </c>
      <c r="E4623" s="19" t="s">
        <v>315</v>
      </c>
      <c r="F4623" s="18" t="s">
        <v>11479</v>
      </c>
      <c r="G4623" s="18" t="s">
        <v>275</v>
      </c>
      <c r="H4623" s="18" t="s">
        <v>6302</v>
      </c>
      <c r="I4623" s="19" t="s">
        <v>6474</v>
      </c>
      <c r="J4623" s="18" t="s">
        <v>5904</v>
      </c>
      <c r="K4623" s="18" t="s">
        <v>13487</v>
      </c>
      <c r="L4623" s="18" t="s">
        <v>5901</v>
      </c>
      <c r="N4623" s="20">
        <v>45322</v>
      </c>
      <c r="O4623" s="18" t="s">
        <v>13488</v>
      </c>
      <c r="P4623" s="18" t="s">
        <v>13487</v>
      </c>
      <c r="Q4623" s="18" t="s">
        <v>11531</v>
      </c>
      <c r="R4623" s="18">
        <v>1.8</v>
      </c>
      <c r="T4623" s="18">
        <v>0</v>
      </c>
      <c r="U4623" s="18">
        <v>0</v>
      </c>
    </row>
    <row r="4624" spans="2:21" x14ac:dyDescent="0.4">
      <c r="B4624" s="18" t="s">
        <v>5957</v>
      </c>
      <c r="C4624" s="18" t="s">
        <v>5910</v>
      </c>
      <c r="D4624" s="18" t="s">
        <v>11471</v>
      </c>
      <c r="E4624" s="19" t="s">
        <v>315</v>
      </c>
      <c r="F4624" s="18" t="s">
        <v>11479</v>
      </c>
      <c r="G4624" s="18" t="s">
        <v>275</v>
      </c>
      <c r="H4624" s="18" t="s">
        <v>6302</v>
      </c>
      <c r="I4624" s="19" t="s">
        <v>6474</v>
      </c>
      <c r="J4624" s="18" t="s">
        <v>5843</v>
      </c>
      <c r="K4624" s="18" t="s">
        <v>13485</v>
      </c>
      <c r="L4624" s="18" t="s">
        <v>5901</v>
      </c>
      <c r="N4624" s="20">
        <v>45322</v>
      </c>
      <c r="O4624" s="18" t="s">
        <v>13486</v>
      </c>
      <c r="P4624" s="18" t="s">
        <v>13485</v>
      </c>
      <c r="Q4624" s="18" t="s">
        <v>11531</v>
      </c>
      <c r="R4624" s="18">
        <v>1.8</v>
      </c>
      <c r="T4624" s="18">
        <v>0</v>
      </c>
      <c r="U4624" s="18">
        <v>0</v>
      </c>
    </row>
    <row r="4625" spans="2:21" x14ac:dyDescent="0.4">
      <c r="B4625" s="18" t="s">
        <v>5957</v>
      </c>
      <c r="C4625" s="18" t="s">
        <v>5910</v>
      </c>
      <c r="D4625" s="18" t="s">
        <v>11471</v>
      </c>
      <c r="E4625" s="19" t="s">
        <v>315</v>
      </c>
      <c r="F4625" s="18" t="s">
        <v>11479</v>
      </c>
      <c r="G4625" s="18" t="s">
        <v>275</v>
      </c>
      <c r="H4625" s="18" t="s">
        <v>6302</v>
      </c>
      <c r="I4625" s="19" t="s">
        <v>11488</v>
      </c>
      <c r="J4625" s="18" t="s">
        <v>5899</v>
      </c>
      <c r="K4625" s="18" t="s">
        <v>11536</v>
      </c>
      <c r="L4625" s="18" t="s">
        <v>5901</v>
      </c>
      <c r="N4625" s="20">
        <v>45322</v>
      </c>
      <c r="O4625" s="18" t="s">
        <v>11537</v>
      </c>
      <c r="P4625" s="18" t="s">
        <v>11536</v>
      </c>
      <c r="Q4625" s="18" t="s">
        <v>11531</v>
      </c>
      <c r="T4625" s="18">
        <v>0</v>
      </c>
      <c r="U4625" s="18">
        <v>0</v>
      </c>
    </row>
    <row r="4626" spans="2:21" x14ac:dyDescent="0.4">
      <c r="B4626" s="18" t="s">
        <v>5957</v>
      </c>
      <c r="C4626" s="18" t="s">
        <v>5910</v>
      </c>
      <c r="D4626" s="18" t="s">
        <v>11471</v>
      </c>
      <c r="E4626" s="19" t="s">
        <v>315</v>
      </c>
      <c r="F4626" s="18" t="s">
        <v>11479</v>
      </c>
      <c r="G4626" s="18" t="s">
        <v>275</v>
      </c>
      <c r="H4626" s="18" t="s">
        <v>6302</v>
      </c>
      <c r="I4626" s="19" t="s">
        <v>11488</v>
      </c>
      <c r="J4626" s="18" t="s">
        <v>5904</v>
      </c>
      <c r="K4626" s="18" t="s">
        <v>11538</v>
      </c>
      <c r="L4626" s="18" t="s">
        <v>5901</v>
      </c>
      <c r="N4626" s="20">
        <v>45322</v>
      </c>
      <c r="O4626" s="18" t="s">
        <v>11539</v>
      </c>
      <c r="P4626" s="18" t="s">
        <v>11538</v>
      </c>
      <c r="Q4626" s="18" t="s">
        <v>11531</v>
      </c>
      <c r="T4626" s="18">
        <v>0</v>
      </c>
      <c r="U4626" s="18">
        <v>0</v>
      </c>
    </row>
    <row r="4627" spans="2:21" x14ac:dyDescent="0.4">
      <c r="B4627" s="18" t="s">
        <v>5957</v>
      </c>
      <c r="C4627" s="18" t="s">
        <v>5910</v>
      </c>
      <c r="D4627" s="18" t="s">
        <v>11471</v>
      </c>
      <c r="E4627" s="19" t="s">
        <v>315</v>
      </c>
      <c r="F4627" s="18" t="s">
        <v>11479</v>
      </c>
      <c r="G4627" s="18" t="s">
        <v>275</v>
      </c>
      <c r="H4627" s="18" t="s">
        <v>6302</v>
      </c>
      <c r="I4627" s="19" t="s">
        <v>11488</v>
      </c>
      <c r="J4627" s="18" t="s">
        <v>5843</v>
      </c>
      <c r="K4627" s="18" t="s">
        <v>11540</v>
      </c>
      <c r="L4627" s="18" t="s">
        <v>5901</v>
      </c>
      <c r="N4627" s="20">
        <v>45322</v>
      </c>
      <c r="O4627" s="18" t="s">
        <v>11541</v>
      </c>
      <c r="P4627" s="18" t="s">
        <v>11540</v>
      </c>
      <c r="Q4627" s="18" t="s">
        <v>11531</v>
      </c>
      <c r="T4627" s="18">
        <v>0</v>
      </c>
      <c r="U4627" s="18">
        <v>0</v>
      </c>
    </row>
    <row r="4628" spans="2:21" x14ac:dyDescent="0.4">
      <c r="B4628" s="18" t="s">
        <v>5957</v>
      </c>
      <c r="C4628" s="18" t="s">
        <v>5910</v>
      </c>
      <c r="D4628" s="18" t="s">
        <v>11471</v>
      </c>
      <c r="E4628" s="19" t="s">
        <v>315</v>
      </c>
      <c r="F4628" s="18" t="s">
        <v>11479</v>
      </c>
      <c r="G4628" s="18" t="s">
        <v>39</v>
      </c>
      <c r="H4628" s="18" t="s">
        <v>6318</v>
      </c>
      <c r="I4628" s="19" t="s">
        <v>6416</v>
      </c>
      <c r="J4628" s="18" t="s">
        <v>5899</v>
      </c>
      <c r="K4628" s="18" t="s">
        <v>13495</v>
      </c>
      <c r="L4628" s="18" t="s">
        <v>5901</v>
      </c>
      <c r="N4628" s="20">
        <v>45322</v>
      </c>
      <c r="O4628" s="18" t="s">
        <v>13496</v>
      </c>
      <c r="P4628" s="18" t="s">
        <v>13495</v>
      </c>
      <c r="Q4628" s="18" t="s">
        <v>11531</v>
      </c>
      <c r="R4628" s="18">
        <v>2.9</v>
      </c>
      <c r="T4628" s="18">
        <v>0</v>
      </c>
      <c r="U4628" s="18">
        <v>0</v>
      </c>
    </row>
    <row r="4629" spans="2:21" x14ac:dyDescent="0.4">
      <c r="B4629" s="18" t="s">
        <v>5957</v>
      </c>
      <c r="C4629" s="18" t="s">
        <v>5910</v>
      </c>
      <c r="D4629" s="18" t="s">
        <v>11471</v>
      </c>
      <c r="E4629" s="19" t="s">
        <v>315</v>
      </c>
      <c r="F4629" s="18" t="s">
        <v>11479</v>
      </c>
      <c r="G4629" s="18" t="s">
        <v>39</v>
      </c>
      <c r="H4629" s="18" t="s">
        <v>6318</v>
      </c>
      <c r="I4629" s="19" t="s">
        <v>6416</v>
      </c>
      <c r="J4629" s="18" t="s">
        <v>5904</v>
      </c>
      <c r="K4629" s="18" t="s">
        <v>13493</v>
      </c>
      <c r="L4629" s="18" t="s">
        <v>5901</v>
      </c>
      <c r="N4629" s="20">
        <v>45322</v>
      </c>
      <c r="O4629" s="18" t="s">
        <v>13494</v>
      </c>
      <c r="P4629" s="18" t="s">
        <v>13493</v>
      </c>
      <c r="Q4629" s="18" t="s">
        <v>11531</v>
      </c>
      <c r="R4629" s="18">
        <v>2.9</v>
      </c>
      <c r="T4629" s="18">
        <v>0</v>
      </c>
      <c r="U4629" s="18">
        <v>0</v>
      </c>
    </row>
    <row r="4630" spans="2:21" x14ac:dyDescent="0.4">
      <c r="B4630" s="18" t="s">
        <v>5957</v>
      </c>
      <c r="C4630" s="18" t="s">
        <v>5910</v>
      </c>
      <c r="D4630" s="18" t="s">
        <v>11471</v>
      </c>
      <c r="E4630" s="19" t="s">
        <v>315</v>
      </c>
      <c r="F4630" s="18" t="s">
        <v>11479</v>
      </c>
      <c r="G4630" s="18" t="s">
        <v>39</v>
      </c>
      <c r="H4630" s="18" t="s">
        <v>6318</v>
      </c>
      <c r="I4630" s="19" t="s">
        <v>6416</v>
      </c>
      <c r="J4630" s="18" t="s">
        <v>5843</v>
      </c>
      <c r="K4630" s="18" t="s">
        <v>13491</v>
      </c>
      <c r="L4630" s="18" t="s">
        <v>5901</v>
      </c>
      <c r="N4630" s="20">
        <v>45322</v>
      </c>
      <c r="O4630" s="18" t="s">
        <v>13492</v>
      </c>
      <c r="P4630" s="18" t="s">
        <v>13491</v>
      </c>
      <c r="Q4630" s="18" t="s">
        <v>11531</v>
      </c>
      <c r="R4630" s="18">
        <v>2.9</v>
      </c>
      <c r="T4630" s="18">
        <v>0</v>
      </c>
      <c r="U4630" s="18">
        <v>0</v>
      </c>
    </row>
    <row r="4631" spans="2:21" x14ac:dyDescent="0.4">
      <c r="B4631" s="18" t="s">
        <v>5957</v>
      </c>
      <c r="C4631" s="18" t="s">
        <v>5910</v>
      </c>
      <c r="D4631" s="18" t="s">
        <v>11471</v>
      </c>
      <c r="E4631" s="19" t="s">
        <v>315</v>
      </c>
      <c r="F4631" s="18" t="s">
        <v>11479</v>
      </c>
      <c r="G4631" s="18" t="s">
        <v>39</v>
      </c>
      <c r="H4631" s="18" t="s">
        <v>6318</v>
      </c>
      <c r="I4631" s="19" t="s">
        <v>11495</v>
      </c>
      <c r="J4631" s="18" t="s">
        <v>5899</v>
      </c>
      <c r="K4631" s="18" t="s">
        <v>11542</v>
      </c>
      <c r="L4631" s="18" t="s">
        <v>5901</v>
      </c>
      <c r="N4631" s="20">
        <v>45322</v>
      </c>
      <c r="O4631" s="18" t="s">
        <v>11543</v>
      </c>
      <c r="P4631" s="18" t="s">
        <v>11542</v>
      </c>
      <c r="Q4631" s="18" t="s">
        <v>11531</v>
      </c>
      <c r="T4631" s="18">
        <v>0</v>
      </c>
      <c r="U4631" s="18">
        <v>0</v>
      </c>
    </row>
    <row r="4632" spans="2:21" x14ac:dyDescent="0.4">
      <c r="B4632" s="18" t="s">
        <v>5957</v>
      </c>
      <c r="C4632" s="18" t="s">
        <v>5910</v>
      </c>
      <c r="D4632" s="18" t="s">
        <v>11471</v>
      </c>
      <c r="E4632" s="19" t="s">
        <v>315</v>
      </c>
      <c r="F4632" s="18" t="s">
        <v>11479</v>
      </c>
      <c r="G4632" s="18" t="s">
        <v>39</v>
      </c>
      <c r="H4632" s="18" t="s">
        <v>6318</v>
      </c>
      <c r="I4632" s="19" t="s">
        <v>11495</v>
      </c>
      <c r="J4632" s="18" t="s">
        <v>5904</v>
      </c>
      <c r="K4632" s="18" t="s">
        <v>11544</v>
      </c>
      <c r="L4632" s="18" t="s">
        <v>5901</v>
      </c>
      <c r="N4632" s="20">
        <v>45322</v>
      </c>
      <c r="O4632" s="18" t="s">
        <v>11545</v>
      </c>
      <c r="P4632" s="18" t="s">
        <v>11544</v>
      </c>
      <c r="Q4632" s="18" t="s">
        <v>11531</v>
      </c>
      <c r="T4632" s="18">
        <v>0</v>
      </c>
      <c r="U4632" s="18">
        <v>0</v>
      </c>
    </row>
    <row r="4633" spans="2:21" x14ac:dyDescent="0.4">
      <c r="B4633" s="18" t="s">
        <v>5957</v>
      </c>
      <c r="C4633" s="18" t="s">
        <v>5910</v>
      </c>
      <c r="D4633" s="18" t="s">
        <v>11471</v>
      </c>
      <c r="E4633" s="19" t="s">
        <v>315</v>
      </c>
      <c r="F4633" s="18" t="s">
        <v>11479</v>
      </c>
      <c r="G4633" s="18" t="s">
        <v>39</v>
      </c>
      <c r="H4633" s="18" t="s">
        <v>6318</v>
      </c>
      <c r="I4633" s="19" t="s">
        <v>11495</v>
      </c>
      <c r="J4633" s="18" t="s">
        <v>5843</v>
      </c>
      <c r="K4633" s="18" t="s">
        <v>11546</v>
      </c>
      <c r="L4633" s="18" t="s">
        <v>5901</v>
      </c>
      <c r="N4633" s="20">
        <v>45322</v>
      </c>
      <c r="O4633" s="18" t="s">
        <v>11547</v>
      </c>
      <c r="P4633" s="18" t="s">
        <v>11546</v>
      </c>
      <c r="Q4633" s="18" t="s">
        <v>11531</v>
      </c>
      <c r="T4633" s="18">
        <v>0</v>
      </c>
      <c r="U4633" s="18">
        <v>0</v>
      </c>
    </row>
    <row r="4634" spans="2:21" x14ac:dyDescent="0.4">
      <c r="B4634" s="18" t="s">
        <v>5957</v>
      </c>
      <c r="C4634" s="18" t="s">
        <v>5910</v>
      </c>
      <c r="D4634" s="18" t="s">
        <v>11471</v>
      </c>
      <c r="E4634" s="19" t="s">
        <v>315</v>
      </c>
      <c r="F4634" s="18" t="s">
        <v>11479</v>
      </c>
      <c r="G4634" s="18" t="s">
        <v>39</v>
      </c>
      <c r="H4634" s="18" t="s">
        <v>6318</v>
      </c>
      <c r="I4634" s="19" t="s">
        <v>11502</v>
      </c>
      <c r="J4634" s="18" t="s">
        <v>5899</v>
      </c>
      <c r="K4634" s="18" t="s">
        <v>11548</v>
      </c>
      <c r="L4634" s="18" t="s">
        <v>5901</v>
      </c>
      <c r="N4634" s="20">
        <v>45322</v>
      </c>
      <c r="O4634" s="18" t="s">
        <v>11549</v>
      </c>
      <c r="P4634" s="18" t="s">
        <v>11548</v>
      </c>
      <c r="Q4634" s="18" t="s">
        <v>11531</v>
      </c>
      <c r="T4634" s="18">
        <v>0</v>
      </c>
      <c r="U4634" s="18">
        <v>0</v>
      </c>
    </row>
    <row r="4635" spans="2:21" x14ac:dyDescent="0.4">
      <c r="B4635" s="18" t="s">
        <v>5957</v>
      </c>
      <c r="C4635" s="18" t="s">
        <v>5910</v>
      </c>
      <c r="D4635" s="18" t="s">
        <v>11471</v>
      </c>
      <c r="E4635" s="19" t="s">
        <v>315</v>
      </c>
      <c r="F4635" s="18" t="s">
        <v>11479</v>
      </c>
      <c r="G4635" s="18" t="s">
        <v>39</v>
      </c>
      <c r="H4635" s="18" t="s">
        <v>6318</v>
      </c>
      <c r="I4635" s="19" t="s">
        <v>11502</v>
      </c>
      <c r="J4635" s="18" t="s">
        <v>5904</v>
      </c>
      <c r="K4635" s="18" t="s">
        <v>11550</v>
      </c>
      <c r="L4635" s="18" t="s">
        <v>5901</v>
      </c>
      <c r="N4635" s="20">
        <v>45322</v>
      </c>
      <c r="O4635" s="18" t="s">
        <v>11551</v>
      </c>
      <c r="P4635" s="18" t="s">
        <v>11550</v>
      </c>
      <c r="Q4635" s="18" t="s">
        <v>11531</v>
      </c>
      <c r="T4635" s="18">
        <v>0</v>
      </c>
      <c r="U4635" s="18">
        <v>0</v>
      </c>
    </row>
    <row r="4636" spans="2:21" x14ac:dyDescent="0.4">
      <c r="B4636" s="18" t="s">
        <v>5957</v>
      </c>
      <c r="C4636" s="18" t="s">
        <v>5910</v>
      </c>
      <c r="D4636" s="18" t="s">
        <v>11471</v>
      </c>
      <c r="E4636" s="19" t="s">
        <v>315</v>
      </c>
      <c r="F4636" s="18" t="s">
        <v>11479</v>
      </c>
      <c r="G4636" s="18" t="s">
        <v>39</v>
      </c>
      <c r="H4636" s="18" t="s">
        <v>6318</v>
      </c>
      <c r="I4636" s="19" t="s">
        <v>11502</v>
      </c>
      <c r="J4636" s="18" t="s">
        <v>5843</v>
      </c>
      <c r="K4636" s="18" t="s">
        <v>11552</v>
      </c>
      <c r="L4636" s="18" t="s">
        <v>5901</v>
      </c>
      <c r="N4636" s="20">
        <v>45322</v>
      </c>
      <c r="O4636" s="18" t="s">
        <v>11553</v>
      </c>
      <c r="P4636" s="18" t="s">
        <v>11552</v>
      </c>
      <c r="Q4636" s="18" t="s">
        <v>11531</v>
      </c>
      <c r="T4636" s="18">
        <v>0</v>
      </c>
      <c r="U4636" s="18">
        <v>0</v>
      </c>
    </row>
    <row r="4637" spans="2:21" x14ac:dyDescent="0.4">
      <c r="B4637" s="18" t="s">
        <v>5957</v>
      </c>
      <c r="C4637" s="18" t="s">
        <v>5910</v>
      </c>
      <c r="D4637" s="18" t="s">
        <v>11471</v>
      </c>
      <c r="E4637" s="19" t="s">
        <v>315</v>
      </c>
      <c r="F4637" s="18" t="s">
        <v>11479</v>
      </c>
      <c r="G4637" s="18" t="s">
        <v>44</v>
      </c>
      <c r="H4637" s="18" t="s">
        <v>6333</v>
      </c>
      <c r="I4637" s="19" t="s">
        <v>11509</v>
      </c>
      <c r="J4637" s="18" t="s">
        <v>5899</v>
      </c>
      <c r="K4637" s="18" t="s">
        <v>11554</v>
      </c>
      <c r="L4637" s="18" t="s">
        <v>5901</v>
      </c>
      <c r="N4637" s="20">
        <v>45322</v>
      </c>
      <c r="O4637" s="18" t="s">
        <v>11555</v>
      </c>
      <c r="P4637" s="18" t="s">
        <v>11554</v>
      </c>
      <c r="Q4637" s="18" t="s">
        <v>11531</v>
      </c>
      <c r="T4637" s="18">
        <v>0</v>
      </c>
      <c r="U4637" s="18">
        <v>0</v>
      </c>
    </row>
    <row r="4638" spans="2:21" x14ac:dyDescent="0.4">
      <c r="B4638" s="18" t="s">
        <v>5957</v>
      </c>
      <c r="C4638" s="18" t="s">
        <v>5910</v>
      </c>
      <c r="D4638" s="18" t="s">
        <v>11471</v>
      </c>
      <c r="E4638" s="19" t="s">
        <v>315</v>
      </c>
      <c r="F4638" s="18" t="s">
        <v>11479</v>
      </c>
      <c r="G4638" s="18" t="s">
        <v>44</v>
      </c>
      <c r="H4638" s="18" t="s">
        <v>6333</v>
      </c>
      <c r="I4638" s="19" t="s">
        <v>11509</v>
      </c>
      <c r="J4638" s="18" t="s">
        <v>5904</v>
      </c>
      <c r="K4638" s="18" t="s">
        <v>11556</v>
      </c>
      <c r="L4638" s="18" t="s">
        <v>5901</v>
      </c>
      <c r="N4638" s="20">
        <v>45322</v>
      </c>
      <c r="O4638" s="18" t="s">
        <v>11557</v>
      </c>
      <c r="P4638" s="18" t="s">
        <v>11556</v>
      </c>
      <c r="Q4638" s="18" t="s">
        <v>11531</v>
      </c>
      <c r="T4638" s="18">
        <v>0</v>
      </c>
      <c r="U4638" s="18">
        <v>0</v>
      </c>
    </row>
    <row r="4639" spans="2:21" x14ac:dyDescent="0.4">
      <c r="B4639" s="18" t="s">
        <v>5957</v>
      </c>
      <c r="C4639" s="18" t="s">
        <v>5910</v>
      </c>
      <c r="D4639" s="18" t="s">
        <v>11471</v>
      </c>
      <c r="E4639" s="19" t="s">
        <v>315</v>
      </c>
      <c r="F4639" s="18" t="s">
        <v>11479</v>
      </c>
      <c r="G4639" s="18" t="s">
        <v>44</v>
      </c>
      <c r="H4639" s="18" t="s">
        <v>6333</v>
      </c>
      <c r="I4639" s="19" t="s">
        <v>11509</v>
      </c>
      <c r="J4639" s="18" t="s">
        <v>5843</v>
      </c>
      <c r="K4639" s="18" t="s">
        <v>11558</v>
      </c>
      <c r="L4639" s="18" t="s">
        <v>5901</v>
      </c>
      <c r="N4639" s="20">
        <v>45322</v>
      </c>
      <c r="O4639" s="18" t="s">
        <v>11559</v>
      </c>
      <c r="P4639" s="18" t="s">
        <v>11558</v>
      </c>
      <c r="Q4639" s="18" t="s">
        <v>11531</v>
      </c>
      <c r="T4639" s="18">
        <v>0</v>
      </c>
      <c r="U4639" s="18">
        <v>0</v>
      </c>
    </row>
    <row r="4640" spans="2:21" x14ac:dyDescent="0.4">
      <c r="B4640" s="18" t="s">
        <v>5957</v>
      </c>
      <c r="C4640" s="18" t="s">
        <v>5910</v>
      </c>
      <c r="D4640" s="18" t="s">
        <v>11566</v>
      </c>
      <c r="E4640" s="19" t="s">
        <v>317</v>
      </c>
      <c r="F4640" s="18" t="s">
        <v>5935</v>
      </c>
      <c r="G4640" s="18" t="s">
        <v>703</v>
      </c>
      <c r="H4640" s="18" t="s">
        <v>6466</v>
      </c>
      <c r="I4640" s="19" t="s">
        <v>6558</v>
      </c>
      <c r="J4640" s="18" t="s">
        <v>5899</v>
      </c>
      <c r="K4640" s="18" t="s">
        <v>13501</v>
      </c>
      <c r="L4640" s="18" t="s">
        <v>5901</v>
      </c>
      <c r="N4640" s="20">
        <v>45322</v>
      </c>
      <c r="O4640" s="18" t="s">
        <v>13502</v>
      </c>
      <c r="P4640" s="18" t="s">
        <v>13501</v>
      </c>
      <c r="Q4640" s="18" t="s">
        <v>11569</v>
      </c>
      <c r="R4640" s="18">
        <v>1.4</v>
      </c>
      <c r="T4640" s="18">
        <v>0</v>
      </c>
      <c r="U4640" s="18">
        <v>0</v>
      </c>
    </row>
    <row r="4641" spans="2:21" x14ac:dyDescent="0.4">
      <c r="B4641" s="18" t="s">
        <v>5957</v>
      </c>
      <c r="C4641" s="18" t="s">
        <v>5910</v>
      </c>
      <c r="D4641" s="18" t="s">
        <v>11566</v>
      </c>
      <c r="E4641" s="19" t="s">
        <v>317</v>
      </c>
      <c r="F4641" s="18" t="s">
        <v>5935</v>
      </c>
      <c r="G4641" s="18" t="s">
        <v>703</v>
      </c>
      <c r="H4641" s="18" t="s">
        <v>6466</v>
      </c>
      <c r="I4641" s="19" t="s">
        <v>6558</v>
      </c>
      <c r="J4641" s="18" t="s">
        <v>5904</v>
      </c>
      <c r="K4641" s="18" t="s">
        <v>13499</v>
      </c>
      <c r="L4641" s="18" t="s">
        <v>5901</v>
      </c>
      <c r="N4641" s="20">
        <v>45322</v>
      </c>
      <c r="O4641" s="18" t="s">
        <v>13500</v>
      </c>
      <c r="P4641" s="18" t="s">
        <v>13499</v>
      </c>
      <c r="Q4641" s="18" t="s">
        <v>11569</v>
      </c>
      <c r="R4641" s="18">
        <v>1.4</v>
      </c>
      <c r="T4641" s="18">
        <v>0</v>
      </c>
      <c r="U4641" s="18">
        <v>0</v>
      </c>
    </row>
    <row r="4642" spans="2:21" x14ac:dyDescent="0.4">
      <c r="B4642" s="18" t="s">
        <v>5957</v>
      </c>
      <c r="C4642" s="18" t="s">
        <v>5910</v>
      </c>
      <c r="D4642" s="18" t="s">
        <v>11566</v>
      </c>
      <c r="E4642" s="19" t="s">
        <v>317</v>
      </c>
      <c r="F4642" s="18" t="s">
        <v>5935</v>
      </c>
      <c r="G4642" s="18" t="s">
        <v>703</v>
      </c>
      <c r="H4642" s="18" t="s">
        <v>6466</v>
      </c>
      <c r="I4642" s="19" t="s">
        <v>6558</v>
      </c>
      <c r="J4642" s="18" t="s">
        <v>5843</v>
      </c>
      <c r="K4642" s="18" t="s">
        <v>13497</v>
      </c>
      <c r="L4642" s="18" t="s">
        <v>5901</v>
      </c>
      <c r="N4642" s="20">
        <v>45322</v>
      </c>
      <c r="O4642" s="18" t="s">
        <v>13498</v>
      </c>
      <c r="P4642" s="18" t="s">
        <v>13497</v>
      </c>
      <c r="Q4642" s="18" t="s">
        <v>11569</v>
      </c>
      <c r="R4642" s="18">
        <v>1.4</v>
      </c>
      <c r="T4642" s="18">
        <v>0</v>
      </c>
      <c r="U4642" s="18">
        <v>0</v>
      </c>
    </row>
    <row r="4643" spans="2:21" x14ac:dyDescent="0.4">
      <c r="B4643" s="18" t="s">
        <v>5957</v>
      </c>
      <c r="C4643" s="18" t="s">
        <v>5910</v>
      </c>
      <c r="D4643" s="18" t="s">
        <v>11566</v>
      </c>
      <c r="E4643" s="19" t="s">
        <v>317</v>
      </c>
      <c r="F4643" s="18" t="s">
        <v>5935</v>
      </c>
      <c r="G4643" s="18" t="s">
        <v>703</v>
      </c>
      <c r="H4643" s="18" t="s">
        <v>6466</v>
      </c>
      <c r="I4643" s="19" t="s">
        <v>11480</v>
      </c>
      <c r="J4643" s="18" t="s">
        <v>5899</v>
      </c>
      <c r="K4643" s="18" t="s">
        <v>11567</v>
      </c>
      <c r="L4643" s="18" t="s">
        <v>5901</v>
      </c>
      <c r="N4643" s="20">
        <v>45322</v>
      </c>
      <c r="O4643" s="18" t="s">
        <v>11568</v>
      </c>
      <c r="P4643" s="18" t="s">
        <v>11567</v>
      </c>
      <c r="Q4643" s="18" t="s">
        <v>11569</v>
      </c>
      <c r="T4643" s="18">
        <v>0</v>
      </c>
      <c r="U4643" s="18">
        <v>0</v>
      </c>
    </row>
    <row r="4644" spans="2:21" x14ac:dyDescent="0.4">
      <c r="B4644" s="18" t="s">
        <v>5957</v>
      </c>
      <c r="C4644" s="18" t="s">
        <v>5910</v>
      </c>
      <c r="D4644" s="18" t="s">
        <v>11566</v>
      </c>
      <c r="E4644" s="19" t="s">
        <v>317</v>
      </c>
      <c r="F4644" s="18" t="s">
        <v>5935</v>
      </c>
      <c r="G4644" s="18" t="s">
        <v>703</v>
      </c>
      <c r="H4644" s="18" t="s">
        <v>6466</v>
      </c>
      <c r="I4644" s="19" t="s">
        <v>11480</v>
      </c>
      <c r="J4644" s="18" t="s">
        <v>5904</v>
      </c>
      <c r="K4644" s="18" t="s">
        <v>11570</v>
      </c>
      <c r="L4644" s="18" t="s">
        <v>5901</v>
      </c>
      <c r="N4644" s="20">
        <v>45322</v>
      </c>
      <c r="O4644" s="18" t="s">
        <v>11571</v>
      </c>
      <c r="P4644" s="18" t="s">
        <v>11570</v>
      </c>
      <c r="Q4644" s="18" t="s">
        <v>11569</v>
      </c>
      <c r="T4644" s="18">
        <v>0</v>
      </c>
      <c r="U4644" s="18">
        <v>0</v>
      </c>
    </row>
    <row r="4645" spans="2:21" x14ac:dyDescent="0.4">
      <c r="B4645" s="18" t="s">
        <v>5957</v>
      </c>
      <c r="C4645" s="18" t="s">
        <v>5910</v>
      </c>
      <c r="D4645" s="18" t="s">
        <v>11566</v>
      </c>
      <c r="E4645" s="19" t="s">
        <v>317</v>
      </c>
      <c r="F4645" s="18" t="s">
        <v>5935</v>
      </c>
      <c r="G4645" s="18" t="s">
        <v>703</v>
      </c>
      <c r="H4645" s="18" t="s">
        <v>6466</v>
      </c>
      <c r="I4645" s="19" t="s">
        <v>11480</v>
      </c>
      <c r="J4645" s="18" t="s">
        <v>5843</v>
      </c>
      <c r="K4645" s="18" t="s">
        <v>11572</v>
      </c>
      <c r="L4645" s="18" t="s">
        <v>5901</v>
      </c>
      <c r="N4645" s="20">
        <v>45322</v>
      </c>
      <c r="O4645" s="18" t="s">
        <v>11573</v>
      </c>
      <c r="P4645" s="18" t="s">
        <v>11572</v>
      </c>
      <c r="Q4645" s="18" t="s">
        <v>11569</v>
      </c>
      <c r="T4645" s="18">
        <v>0</v>
      </c>
      <c r="U4645" s="18">
        <v>0</v>
      </c>
    </row>
    <row r="4646" spans="2:21" x14ac:dyDescent="0.4">
      <c r="B4646" s="18" t="s">
        <v>5957</v>
      </c>
      <c r="C4646" s="18" t="s">
        <v>5910</v>
      </c>
      <c r="D4646" s="18" t="s">
        <v>11566</v>
      </c>
      <c r="E4646" s="19" t="s">
        <v>317</v>
      </c>
      <c r="F4646" s="18" t="s">
        <v>5935</v>
      </c>
      <c r="G4646" s="18" t="s">
        <v>275</v>
      </c>
      <c r="H4646" s="18" t="s">
        <v>6302</v>
      </c>
      <c r="I4646" s="19" t="s">
        <v>6474</v>
      </c>
      <c r="J4646" s="18" t="s">
        <v>5899</v>
      </c>
      <c r="K4646" s="18" t="s">
        <v>13507</v>
      </c>
      <c r="L4646" s="18" t="s">
        <v>5901</v>
      </c>
      <c r="N4646" s="20">
        <v>45322</v>
      </c>
      <c r="O4646" s="18" t="s">
        <v>13508</v>
      </c>
      <c r="P4646" s="18" t="s">
        <v>13507</v>
      </c>
      <c r="Q4646" s="18" t="s">
        <v>11569</v>
      </c>
      <c r="R4646" s="18">
        <v>1.8</v>
      </c>
      <c r="T4646" s="18">
        <v>0</v>
      </c>
      <c r="U4646" s="18">
        <v>0</v>
      </c>
    </row>
    <row r="4647" spans="2:21" x14ac:dyDescent="0.4">
      <c r="B4647" s="18" t="s">
        <v>5957</v>
      </c>
      <c r="C4647" s="18" t="s">
        <v>5910</v>
      </c>
      <c r="D4647" s="18" t="s">
        <v>11566</v>
      </c>
      <c r="E4647" s="19" t="s">
        <v>317</v>
      </c>
      <c r="F4647" s="18" t="s">
        <v>5935</v>
      </c>
      <c r="G4647" s="18" t="s">
        <v>275</v>
      </c>
      <c r="H4647" s="18" t="s">
        <v>6302</v>
      </c>
      <c r="I4647" s="19" t="s">
        <v>6474</v>
      </c>
      <c r="J4647" s="18" t="s">
        <v>5904</v>
      </c>
      <c r="K4647" s="18" t="s">
        <v>13505</v>
      </c>
      <c r="L4647" s="18" t="s">
        <v>5901</v>
      </c>
      <c r="N4647" s="20">
        <v>45322</v>
      </c>
      <c r="O4647" s="18" t="s">
        <v>13506</v>
      </c>
      <c r="P4647" s="18" t="s">
        <v>13505</v>
      </c>
      <c r="Q4647" s="18" t="s">
        <v>11569</v>
      </c>
      <c r="R4647" s="18">
        <v>1.8</v>
      </c>
      <c r="T4647" s="18">
        <v>0</v>
      </c>
      <c r="U4647" s="18">
        <v>0</v>
      </c>
    </row>
    <row r="4648" spans="2:21" x14ac:dyDescent="0.4">
      <c r="B4648" s="18" t="s">
        <v>5957</v>
      </c>
      <c r="C4648" s="18" t="s">
        <v>5910</v>
      </c>
      <c r="D4648" s="18" t="s">
        <v>11566</v>
      </c>
      <c r="E4648" s="19" t="s">
        <v>317</v>
      </c>
      <c r="F4648" s="18" t="s">
        <v>5935</v>
      </c>
      <c r="G4648" s="18" t="s">
        <v>275</v>
      </c>
      <c r="H4648" s="18" t="s">
        <v>6302</v>
      </c>
      <c r="I4648" s="19" t="s">
        <v>6474</v>
      </c>
      <c r="J4648" s="18" t="s">
        <v>5843</v>
      </c>
      <c r="K4648" s="18" t="s">
        <v>13503</v>
      </c>
      <c r="L4648" s="18" t="s">
        <v>5901</v>
      </c>
      <c r="N4648" s="20">
        <v>45322</v>
      </c>
      <c r="O4648" s="18" t="s">
        <v>13504</v>
      </c>
      <c r="P4648" s="18" t="s">
        <v>13503</v>
      </c>
      <c r="Q4648" s="18" t="s">
        <v>11569</v>
      </c>
      <c r="R4648" s="18">
        <v>1.8</v>
      </c>
      <c r="T4648" s="18">
        <v>0</v>
      </c>
      <c r="U4648" s="18">
        <v>0</v>
      </c>
    </row>
    <row r="4649" spans="2:21" x14ac:dyDescent="0.4">
      <c r="B4649" s="18" t="s">
        <v>5957</v>
      </c>
      <c r="C4649" s="18" t="s">
        <v>5910</v>
      </c>
      <c r="D4649" s="18" t="s">
        <v>11566</v>
      </c>
      <c r="E4649" s="19" t="s">
        <v>317</v>
      </c>
      <c r="F4649" s="18" t="s">
        <v>5935</v>
      </c>
      <c r="G4649" s="18" t="s">
        <v>275</v>
      </c>
      <c r="H4649" s="18" t="s">
        <v>6302</v>
      </c>
      <c r="I4649" s="19" t="s">
        <v>11488</v>
      </c>
      <c r="J4649" s="18" t="s">
        <v>5899</v>
      </c>
      <c r="K4649" s="18" t="s">
        <v>11574</v>
      </c>
      <c r="L4649" s="18" t="s">
        <v>5901</v>
      </c>
      <c r="N4649" s="20">
        <v>45322</v>
      </c>
      <c r="O4649" s="18" t="s">
        <v>11575</v>
      </c>
      <c r="P4649" s="18" t="s">
        <v>11574</v>
      </c>
      <c r="Q4649" s="18" t="s">
        <v>11569</v>
      </c>
      <c r="T4649" s="18">
        <v>0</v>
      </c>
      <c r="U4649" s="18">
        <v>0</v>
      </c>
    </row>
    <row r="4650" spans="2:21" x14ac:dyDescent="0.4">
      <c r="B4650" s="18" t="s">
        <v>5957</v>
      </c>
      <c r="C4650" s="18" t="s">
        <v>5910</v>
      </c>
      <c r="D4650" s="18" t="s">
        <v>11566</v>
      </c>
      <c r="E4650" s="19" t="s">
        <v>317</v>
      </c>
      <c r="F4650" s="18" t="s">
        <v>5935</v>
      </c>
      <c r="G4650" s="18" t="s">
        <v>275</v>
      </c>
      <c r="H4650" s="18" t="s">
        <v>6302</v>
      </c>
      <c r="I4650" s="19" t="s">
        <v>11488</v>
      </c>
      <c r="J4650" s="18" t="s">
        <v>5904</v>
      </c>
      <c r="K4650" s="18" t="s">
        <v>11576</v>
      </c>
      <c r="L4650" s="18" t="s">
        <v>5901</v>
      </c>
      <c r="N4650" s="20">
        <v>45322</v>
      </c>
      <c r="O4650" s="18" t="s">
        <v>11577</v>
      </c>
      <c r="P4650" s="18" t="s">
        <v>11576</v>
      </c>
      <c r="Q4650" s="18" t="s">
        <v>11569</v>
      </c>
      <c r="T4650" s="18">
        <v>0</v>
      </c>
      <c r="U4650" s="18">
        <v>0</v>
      </c>
    </row>
    <row r="4651" spans="2:21" x14ac:dyDescent="0.4">
      <c r="B4651" s="18" t="s">
        <v>5957</v>
      </c>
      <c r="C4651" s="18" t="s">
        <v>5910</v>
      </c>
      <c r="D4651" s="18" t="s">
        <v>11566</v>
      </c>
      <c r="E4651" s="19" t="s">
        <v>317</v>
      </c>
      <c r="F4651" s="18" t="s">
        <v>5935</v>
      </c>
      <c r="G4651" s="18" t="s">
        <v>275</v>
      </c>
      <c r="H4651" s="18" t="s">
        <v>6302</v>
      </c>
      <c r="I4651" s="19" t="s">
        <v>11488</v>
      </c>
      <c r="J4651" s="18" t="s">
        <v>5843</v>
      </c>
      <c r="K4651" s="18" t="s">
        <v>11578</v>
      </c>
      <c r="L4651" s="18" t="s">
        <v>5901</v>
      </c>
      <c r="N4651" s="20">
        <v>45322</v>
      </c>
      <c r="O4651" s="18" t="s">
        <v>11579</v>
      </c>
      <c r="P4651" s="18" t="s">
        <v>11578</v>
      </c>
      <c r="Q4651" s="18" t="s">
        <v>11569</v>
      </c>
      <c r="T4651" s="18">
        <v>0</v>
      </c>
      <c r="U4651" s="18">
        <v>0</v>
      </c>
    </row>
    <row r="4652" spans="2:21" x14ac:dyDescent="0.4">
      <c r="B4652" s="18" t="s">
        <v>5957</v>
      </c>
      <c r="C4652" s="18" t="s">
        <v>5910</v>
      </c>
      <c r="D4652" s="18" t="s">
        <v>11566</v>
      </c>
      <c r="E4652" s="19" t="s">
        <v>317</v>
      </c>
      <c r="F4652" s="18" t="s">
        <v>5935</v>
      </c>
      <c r="G4652" s="18" t="s">
        <v>39</v>
      </c>
      <c r="H4652" s="18" t="s">
        <v>6318</v>
      </c>
      <c r="I4652" s="19" t="s">
        <v>6416</v>
      </c>
      <c r="J4652" s="18" t="s">
        <v>5899</v>
      </c>
      <c r="K4652" s="18" t="s">
        <v>13513</v>
      </c>
      <c r="L4652" s="18" t="s">
        <v>5901</v>
      </c>
      <c r="N4652" s="20">
        <v>45322</v>
      </c>
      <c r="O4652" s="18" t="s">
        <v>13514</v>
      </c>
      <c r="P4652" s="18" t="s">
        <v>13513</v>
      </c>
      <c r="Q4652" s="18" t="s">
        <v>11569</v>
      </c>
      <c r="R4652" s="18">
        <v>2.9</v>
      </c>
      <c r="T4652" s="18">
        <v>0</v>
      </c>
      <c r="U4652" s="18">
        <v>0</v>
      </c>
    </row>
    <row r="4653" spans="2:21" x14ac:dyDescent="0.4">
      <c r="B4653" s="18" t="s">
        <v>5957</v>
      </c>
      <c r="C4653" s="18" t="s">
        <v>5910</v>
      </c>
      <c r="D4653" s="18" t="s">
        <v>11566</v>
      </c>
      <c r="E4653" s="19" t="s">
        <v>317</v>
      </c>
      <c r="F4653" s="18" t="s">
        <v>5935</v>
      </c>
      <c r="G4653" s="18" t="s">
        <v>39</v>
      </c>
      <c r="H4653" s="18" t="s">
        <v>6318</v>
      </c>
      <c r="I4653" s="19" t="s">
        <v>6416</v>
      </c>
      <c r="J4653" s="18" t="s">
        <v>5904</v>
      </c>
      <c r="K4653" s="18" t="s">
        <v>13511</v>
      </c>
      <c r="L4653" s="18" t="s">
        <v>5901</v>
      </c>
      <c r="N4653" s="20">
        <v>45322</v>
      </c>
      <c r="O4653" s="18" t="s">
        <v>13512</v>
      </c>
      <c r="P4653" s="18" t="s">
        <v>13511</v>
      </c>
      <c r="Q4653" s="18" t="s">
        <v>11569</v>
      </c>
      <c r="R4653" s="18">
        <v>2.9</v>
      </c>
      <c r="T4653" s="18">
        <v>0</v>
      </c>
      <c r="U4653" s="18">
        <v>0</v>
      </c>
    </row>
    <row r="4654" spans="2:21" x14ac:dyDescent="0.4">
      <c r="B4654" s="18" t="s">
        <v>5957</v>
      </c>
      <c r="C4654" s="18" t="s">
        <v>5910</v>
      </c>
      <c r="D4654" s="18" t="s">
        <v>11566</v>
      </c>
      <c r="E4654" s="19" t="s">
        <v>317</v>
      </c>
      <c r="F4654" s="18" t="s">
        <v>5935</v>
      </c>
      <c r="G4654" s="18" t="s">
        <v>39</v>
      </c>
      <c r="H4654" s="18" t="s">
        <v>6318</v>
      </c>
      <c r="I4654" s="19" t="s">
        <v>6416</v>
      </c>
      <c r="J4654" s="18" t="s">
        <v>5843</v>
      </c>
      <c r="K4654" s="18" t="s">
        <v>13509</v>
      </c>
      <c r="L4654" s="18" t="s">
        <v>5901</v>
      </c>
      <c r="N4654" s="20">
        <v>45322</v>
      </c>
      <c r="O4654" s="18" t="s">
        <v>13510</v>
      </c>
      <c r="P4654" s="18" t="s">
        <v>13509</v>
      </c>
      <c r="Q4654" s="18" t="s">
        <v>11569</v>
      </c>
      <c r="R4654" s="18">
        <v>2.9</v>
      </c>
      <c r="T4654" s="18">
        <v>0</v>
      </c>
      <c r="U4654" s="18">
        <v>0</v>
      </c>
    </row>
    <row r="4655" spans="2:21" x14ac:dyDescent="0.4">
      <c r="B4655" s="18" t="s">
        <v>5957</v>
      </c>
      <c r="C4655" s="18" t="s">
        <v>5910</v>
      </c>
      <c r="D4655" s="18" t="s">
        <v>11566</v>
      </c>
      <c r="E4655" s="19" t="s">
        <v>317</v>
      </c>
      <c r="F4655" s="18" t="s">
        <v>5935</v>
      </c>
      <c r="G4655" s="18" t="s">
        <v>39</v>
      </c>
      <c r="H4655" s="18" t="s">
        <v>6318</v>
      </c>
      <c r="I4655" s="19" t="s">
        <v>11495</v>
      </c>
      <c r="J4655" s="18" t="s">
        <v>5899</v>
      </c>
      <c r="K4655" s="18" t="s">
        <v>11580</v>
      </c>
      <c r="L4655" s="18" t="s">
        <v>5901</v>
      </c>
      <c r="N4655" s="20">
        <v>45322</v>
      </c>
      <c r="O4655" s="18" t="s">
        <v>11581</v>
      </c>
      <c r="P4655" s="18" t="s">
        <v>11580</v>
      </c>
      <c r="Q4655" s="18" t="s">
        <v>11569</v>
      </c>
      <c r="T4655" s="18">
        <v>0</v>
      </c>
      <c r="U4655" s="18">
        <v>0</v>
      </c>
    </row>
    <row r="4656" spans="2:21" x14ac:dyDescent="0.4">
      <c r="B4656" s="18" t="s">
        <v>5957</v>
      </c>
      <c r="C4656" s="18" t="s">
        <v>5910</v>
      </c>
      <c r="D4656" s="18" t="s">
        <v>11566</v>
      </c>
      <c r="E4656" s="19" t="s">
        <v>317</v>
      </c>
      <c r="F4656" s="18" t="s">
        <v>5935</v>
      </c>
      <c r="G4656" s="18" t="s">
        <v>39</v>
      </c>
      <c r="H4656" s="18" t="s">
        <v>6318</v>
      </c>
      <c r="I4656" s="19" t="s">
        <v>11495</v>
      </c>
      <c r="J4656" s="18" t="s">
        <v>5904</v>
      </c>
      <c r="K4656" s="18" t="s">
        <v>11582</v>
      </c>
      <c r="L4656" s="18" t="s">
        <v>5901</v>
      </c>
      <c r="N4656" s="20">
        <v>45322</v>
      </c>
      <c r="O4656" s="18" t="s">
        <v>11583</v>
      </c>
      <c r="P4656" s="18" t="s">
        <v>11582</v>
      </c>
      <c r="Q4656" s="18" t="s">
        <v>11569</v>
      </c>
      <c r="T4656" s="18">
        <v>0</v>
      </c>
      <c r="U4656" s="18">
        <v>0</v>
      </c>
    </row>
    <row r="4657" spans="2:21" x14ac:dyDescent="0.4">
      <c r="B4657" s="18" t="s">
        <v>5957</v>
      </c>
      <c r="C4657" s="18" t="s">
        <v>5910</v>
      </c>
      <c r="D4657" s="18" t="s">
        <v>11566</v>
      </c>
      <c r="E4657" s="19" t="s">
        <v>317</v>
      </c>
      <c r="F4657" s="18" t="s">
        <v>5935</v>
      </c>
      <c r="G4657" s="18" t="s">
        <v>39</v>
      </c>
      <c r="H4657" s="18" t="s">
        <v>6318</v>
      </c>
      <c r="I4657" s="19" t="s">
        <v>11495</v>
      </c>
      <c r="J4657" s="18" t="s">
        <v>5843</v>
      </c>
      <c r="K4657" s="18" t="s">
        <v>11584</v>
      </c>
      <c r="L4657" s="18" t="s">
        <v>5901</v>
      </c>
      <c r="N4657" s="20">
        <v>45322</v>
      </c>
      <c r="O4657" s="18" t="s">
        <v>11585</v>
      </c>
      <c r="P4657" s="18" t="s">
        <v>11584</v>
      </c>
      <c r="Q4657" s="18" t="s">
        <v>11569</v>
      </c>
      <c r="T4657" s="18">
        <v>0</v>
      </c>
      <c r="U4657" s="18">
        <v>0</v>
      </c>
    </row>
    <row r="4658" spans="2:21" x14ac:dyDescent="0.4">
      <c r="B4658" s="18" t="s">
        <v>5957</v>
      </c>
      <c r="C4658" s="18" t="s">
        <v>5910</v>
      </c>
      <c r="D4658" s="18" t="s">
        <v>11566</v>
      </c>
      <c r="E4658" s="19" t="s">
        <v>317</v>
      </c>
      <c r="F4658" s="18" t="s">
        <v>5935</v>
      </c>
      <c r="G4658" s="18" t="s">
        <v>39</v>
      </c>
      <c r="H4658" s="18" t="s">
        <v>6318</v>
      </c>
      <c r="I4658" s="19" t="s">
        <v>11502</v>
      </c>
      <c r="J4658" s="18" t="s">
        <v>5899</v>
      </c>
      <c r="K4658" s="18" t="s">
        <v>11586</v>
      </c>
      <c r="L4658" s="18" t="s">
        <v>5901</v>
      </c>
      <c r="N4658" s="20">
        <v>45322</v>
      </c>
      <c r="O4658" s="18" t="s">
        <v>11587</v>
      </c>
      <c r="P4658" s="18" t="s">
        <v>11586</v>
      </c>
      <c r="Q4658" s="18" t="s">
        <v>11569</v>
      </c>
      <c r="T4658" s="18">
        <v>0</v>
      </c>
      <c r="U4658" s="18">
        <v>0</v>
      </c>
    </row>
    <row r="4659" spans="2:21" x14ac:dyDescent="0.4">
      <c r="B4659" s="18" t="s">
        <v>5957</v>
      </c>
      <c r="C4659" s="18" t="s">
        <v>5910</v>
      </c>
      <c r="D4659" s="18" t="s">
        <v>11566</v>
      </c>
      <c r="E4659" s="19" t="s">
        <v>317</v>
      </c>
      <c r="F4659" s="18" t="s">
        <v>5935</v>
      </c>
      <c r="G4659" s="18" t="s">
        <v>39</v>
      </c>
      <c r="H4659" s="18" t="s">
        <v>6318</v>
      </c>
      <c r="I4659" s="19" t="s">
        <v>11502</v>
      </c>
      <c r="J4659" s="18" t="s">
        <v>5904</v>
      </c>
      <c r="K4659" s="18" t="s">
        <v>11588</v>
      </c>
      <c r="L4659" s="18" t="s">
        <v>5901</v>
      </c>
      <c r="N4659" s="20">
        <v>45322</v>
      </c>
      <c r="O4659" s="18" t="s">
        <v>11589</v>
      </c>
      <c r="P4659" s="18" t="s">
        <v>11588</v>
      </c>
      <c r="Q4659" s="18" t="s">
        <v>11569</v>
      </c>
      <c r="T4659" s="18">
        <v>0</v>
      </c>
      <c r="U4659" s="18">
        <v>0</v>
      </c>
    </row>
    <row r="4660" spans="2:21" x14ac:dyDescent="0.4">
      <c r="B4660" s="18" t="s">
        <v>5957</v>
      </c>
      <c r="C4660" s="18" t="s">
        <v>5910</v>
      </c>
      <c r="D4660" s="18" t="s">
        <v>11566</v>
      </c>
      <c r="E4660" s="19" t="s">
        <v>317</v>
      </c>
      <c r="F4660" s="18" t="s">
        <v>5935</v>
      </c>
      <c r="G4660" s="18" t="s">
        <v>39</v>
      </c>
      <c r="H4660" s="18" t="s">
        <v>6318</v>
      </c>
      <c r="I4660" s="19" t="s">
        <v>11502</v>
      </c>
      <c r="J4660" s="18" t="s">
        <v>5843</v>
      </c>
      <c r="K4660" s="18" t="s">
        <v>11590</v>
      </c>
      <c r="L4660" s="18" t="s">
        <v>5901</v>
      </c>
      <c r="N4660" s="20">
        <v>45322</v>
      </c>
      <c r="O4660" s="18" t="s">
        <v>11591</v>
      </c>
      <c r="P4660" s="18" t="s">
        <v>11590</v>
      </c>
      <c r="Q4660" s="18" t="s">
        <v>11569</v>
      </c>
      <c r="T4660" s="18">
        <v>0</v>
      </c>
      <c r="U4660" s="18">
        <v>0</v>
      </c>
    </row>
    <row r="4661" spans="2:21" x14ac:dyDescent="0.4">
      <c r="B4661" s="18" t="s">
        <v>5957</v>
      </c>
      <c r="C4661" s="18" t="s">
        <v>5910</v>
      </c>
      <c r="D4661" s="18" t="s">
        <v>11566</v>
      </c>
      <c r="E4661" s="19" t="s">
        <v>317</v>
      </c>
      <c r="F4661" s="18" t="s">
        <v>5935</v>
      </c>
      <c r="G4661" s="18" t="s">
        <v>44</v>
      </c>
      <c r="H4661" s="18" t="s">
        <v>6333</v>
      </c>
      <c r="I4661" s="19" t="s">
        <v>11509</v>
      </c>
      <c r="J4661" s="18" t="s">
        <v>5899</v>
      </c>
      <c r="K4661" s="18" t="s">
        <v>11592</v>
      </c>
      <c r="L4661" s="18" t="s">
        <v>5901</v>
      </c>
      <c r="N4661" s="20">
        <v>45322</v>
      </c>
      <c r="O4661" s="18" t="s">
        <v>11593</v>
      </c>
      <c r="P4661" s="18" t="s">
        <v>11592</v>
      </c>
      <c r="Q4661" s="18" t="s">
        <v>11569</v>
      </c>
      <c r="T4661" s="18">
        <v>0</v>
      </c>
      <c r="U4661" s="18">
        <v>0</v>
      </c>
    </row>
    <row r="4662" spans="2:21" x14ac:dyDescent="0.4">
      <c r="B4662" s="18" t="s">
        <v>5957</v>
      </c>
      <c r="C4662" s="18" t="s">
        <v>5910</v>
      </c>
      <c r="D4662" s="18" t="s">
        <v>11566</v>
      </c>
      <c r="E4662" s="19" t="s">
        <v>317</v>
      </c>
      <c r="F4662" s="18" t="s">
        <v>5935</v>
      </c>
      <c r="G4662" s="18" t="s">
        <v>44</v>
      </c>
      <c r="H4662" s="18" t="s">
        <v>6333</v>
      </c>
      <c r="I4662" s="19" t="s">
        <v>11509</v>
      </c>
      <c r="J4662" s="18" t="s">
        <v>5904</v>
      </c>
      <c r="K4662" s="18" t="s">
        <v>11594</v>
      </c>
      <c r="L4662" s="18" t="s">
        <v>5901</v>
      </c>
      <c r="N4662" s="20">
        <v>45322</v>
      </c>
      <c r="O4662" s="18" t="s">
        <v>11595</v>
      </c>
      <c r="P4662" s="18" t="s">
        <v>11594</v>
      </c>
      <c r="Q4662" s="18" t="s">
        <v>11569</v>
      </c>
      <c r="T4662" s="18">
        <v>0</v>
      </c>
      <c r="U4662" s="18">
        <v>0</v>
      </c>
    </row>
    <row r="4663" spans="2:21" x14ac:dyDescent="0.4">
      <c r="B4663" s="18" t="s">
        <v>5957</v>
      </c>
      <c r="C4663" s="18" t="s">
        <v>5910</v>
      </c>
      <c r="D4663" s="18" t="s">
        <v>11566</v>
      </c>
      <c r="E4663" s="19" t="s">
        <v>317</v>
      </c>
      <c r="F4663" s="18" t="s">
        <v>5935</v>
      </c>
      <c r="G4663" s="18" t="s">
        <v>44</v>
      </c>
      <c r="H4663" s="18" t="s">
        <v>6333</v>
      </c>
      <c r="I4663" s="19" t="s">
        <v>11509</v>
      </c>
      <c r="J4663" s="18" t="s">
        <v>5843</v>
      </c>
      <c r="K4663" s="18" t="s">
        <v>11596</v>
      </c>
      <c r="L4663" s="18" t="s">
        <v>5901</v>
      </c>
      <c r="N4663" s="20">
        <v>45322</v>
      </c>
      <c r="O4663" s="18" t="s">
        <v>11597</v>
      </c>
      <c r="P4663" s="18" t="s">
        <v>11596</v>
      </c>
      <c r="Q4663" s="18" t="s">
        <v>11569</v>
      </c>
      <c r="T4663" s="18">
        <v>0</v>
      </c>
      <c r="U4663" s="18">
        <v>0</v>
      </c>
    </row>
    <row r="4664" spans="2:21" x14ac:dyDescent="0.4">
      <c r="B4664" s="18" t="s">
        <v>5957</v>
      </c>
      <c r="C4664" s="18" t="s">
        <v>5910</v>
      </c>
      <c r="D4664" s="18" t="s">
        <v>11566</v>
      </c>
      <c r="E4664" s="19" t="s">
        <v>319</v>
      </c>
      <c r="F4664" s="18" t="s">
        <v>5935</v>
      </c>
      <c r="G4664" s="18" t="s">
        <v>703</v>
      </c>
      <c r="H4664" s="18" t="s">
        <v>6466</v>
      </c>
      <c r="I4664" s="19" t="s">
        <v>6558</v>
      </c>
      <c r="J4664" s="18" t="s">
        <v>5899</v>
      </c>
      <c r="K4664" s="18" t="s">
        <v>13519</v>
      </c>
      <c r="L4664" s="18" t="s">
        <v>5901</v>
      </c>
      <c r="N4664" s="20">
        <v>45322</v>
      </c>
      <c r="O4664" s="18" t="s">
        <v>13520</v>
      </c>
      <c r="P4664" s="18" t="s">
        <v>13519</v>
      </c>
      <c r="Q4664" s="18" t="s">
        <v>11612</v>
      </c>
      <c r="R4664" s="18">
        <v>1.4</v>
      </c>
      <c r="T4664" s="18">
        <v>0</v>
      </c>
      <c r="U4664" s="18">
        <v>0</v>
      </c>
    </row>
    <row r="4665" spans="2:21" x14ac:dyDescent="0.4">
      <c r="B4665" s="18" t="s">
        <v>5957</v>
      </c>
      <c r="C4665" s="18" t="s">
        <v>5910</v>
      </c>
      <c r="D4665" s="18" t="s">
        <v>11566</v>
      </c>
      <c r="E4665" s="19" t="s">
        <v>319</v>
      </c>
      <c r="F4665" s="18" t="s">
        <v>5935</v>
      </c>
      <c r="G4665" s="18" t="s">
        <v>703</v>
      </c>
      <c r="H4665" s="18" t="s">
        <v>6466</v>
      </c>
      <c r="I4665" s="19" t="s">
        <v>6558</v>
      </c>
      <c r="J4665" s="18" t="s">
        <v>5904</v>
      </c>
      <c r="K4665" s="18" t="s">
        <v>13517</v>
      </c>
      <c r="L4665" s="18" t="s">
        <v>5901</v>
      </c>
      <c r="N4665" s="20">
        <v>45322</v>
      </c>
      <c r="O4665" s="18" t="s">
        <v>13518</v>
      </c>
      <c r="P4665" s="18" t="s">
        <v>13517</v>
      </c>
      <c r="Q4665" s="18" t="s">
        <v>11612</v>
      </c>
      <c r="R4665" s="18">
        <v>1.4</v>
      </c>
      <c r="T4665" s="18">
        <v>0</v>
      </c>
      <c r="U4665" s="18">
        <v>0</v>
      </c>
    </row>
    <row r="4666" spans="2:21" x14ac:dyDescent="0.4">
      <c r="B4666" s="18" t="s">
        <v>5957</v>
      </c>
      <c r="C4666" s="18" t="s">
        <v>5910</v>
      </c>
      <c r="D4666" s="18" t="s">
        <v>11566</v>
      </c>
      <c r="E4666" s="19" t="s">
        <v>319</v>
      </c>
      <c r="F4666" s="18" t="s">
        <v>5935</v>
      </c>
      <c r="G4666" s="18" t="s">
        <v>703</v>
      </c>
      <c r="H4666" s="18" t="s">
        <v>6466</v>
      </c>
      <c r="I4666" s="19" t="s">
        <v>6558</v>
      </c>
      <c r="J4666" s="18" t="s">
        <v>5843</v>
      </c>
      <c r="K4666" s="18" t="s">
        <v>13515</v>
      </c>
      <c r="L4666" s="18" t="s">
        <v>5901</v>
      </c>
      <c r="N4666" s="20">
        <v>45322</v>
      </c>
      <c r="O4666" s="18" t="s">
        <v>13516</v>
      </c>
      <c r="P4666" s="18" t="s">
        <v>13515</v>
      </c>
      <c r="Q4666" s="18" t="s">
        <v>11612</v>
      </c>
      <c r="R4666" s="18">
        <v>1.4</v>
      </c>
      <c r="T4666" s="18">
        <v>0</v>
      </c>
      <c r="U4666" s="18">
        <v>0</v>
      </c>
    </row>
    <row r="4667" spans="2:21" x14ac:dyDescent="0.4">
      <c r="B4667" s="18" t="s">
        <v>5957</v>
      </c>
      <c r="C4667" s="18" t="s">
        <v>5910</v>
      </c>
      <c r="D4667" s="18" t="s">
        <v>11566</v>
      </c>
      <c r="E4667" s="19" t="s">
        <v>319</v>
      </c>
      <c r="F4667" s="18" t="s">
        <v>5935</v>
      </c>
      <c r="G4667" s="18" t="s">
        <v>703</v>
      </c>
      <c r="H4667" s="18" t="s">
        <v>6466</v>
      </c>
      <c r="I4667" s="19" t="s">
        <v>11480</v>
      </c>
      <c r="J4667" s="18" t="s">
        <v>5899</v>
      </c>
      <c r="K4667" s="18" t="s">
        <v>11610</v>
      </c>
      <c r="L4667" s="18" t="s">
        <v>5901</v>
      </c>
      <c r="N4667" s="20">
        <v>45322</v>
      </c>
      <c r="O4667" s="18" t="s">
        <v>11611</v>
      </c>
      <c r="P4667" s="18" t="s">
        <v>11610</v>
      </c>
      <c r="Q4667" s="18" t="s">
        <v>11612</v>
      </c>
      <c r="T4667" s="18">
        <v>0</v>
      </c>
      <c r="U4667" s="18">
        <v>0</v>
      </c>
    </row>
    <row r="4668" spans="2:21" x14ac:dyDescent="0.4">
      <c r="B4668" s="18" t="s">
        <v>5957</v>
      </c>
      <c r="C4668" s="18" t="s">
        <v>5910</v>
      </c>
      <c r="D4668" s="18" t="s">
        <v>11566</v>
      </c>
      <c r="E4668" s="19" t="s">
        <v>319</v>
      </c>
      <c r="F4668" s="18" t="s">
        <v>5935</v>
      </c>
      <c r="G4668" s="18" t="s">
        <v>703</v>
      </c>
      <c r="H4668" s="18" t="s">
        <v>6466</v>
      </c>
      <c r="I4668" s="19" t="s">
        <v>11480</v>
      </c>
      <c r="J4668" s="18" t="s">
        <v>5904</v>
      </c>
      <c r="K4668" s="18" t="s">
        <v>11613</v>
      </c>
      <c r="L4668" s="18" t="s">
        <v>5901</v>
      </c>
      <c r="N4668" s="20">
        <v>45322</v>
      </c>
      <c r="O4668" s="18" t="s">
        <v>11614</v>
      </c>
      <c r="P4668" s="18" t="s">
        <v>11613</v>
      </c>
      <c r="Q4668" s="18" t="s">
        <v>11612</v>
      </c>
      <c r="T4668" s="18">
        <v>0</v>
      </c>
      <c r="U4668" s="18">
        <v>0</v>
      </c>
    </row>
    <row r="4669" spans="2:21" x14ac:dyDescent="0.4">
      <c r="B4669" s="18" t="s">
        <v>5957</v>
      </c>
      <c r="C4669" s="18" t="s">
        <v>5910</v>
      </c>
      <c r="D4669" s="18" t="s">
        <v>11566</v>
      </c>
      <c r="E4669" s="19" t="s">
        <v>319</v>
      </c>
      <c r="F4669" s="18" t="s">
        <v>5935</v>
      </c>
      <c r="G4669" s="18" t="s">
        <v>703</v>
      </c>
      <c r="H4669" s="18" t="s">
        <v>6466</v>
      </c>
      <c r="I4669" s="19" t="s">
        <v>11480</v>
      </c>
      <c r="J4669" s="18" t="s">
        <v>5843</v>
      </c>
      <c r="K4669" s="18" t="s">
        <v>11615</v>
      </c>
      <c r="L4669" s="18" t="s">
        <v>5901</v>
      </c>
      <c r="N4669" s="20">
        <v>45322</v>
      </c>
      <c r="O4669" s="18" t="s">
        <v>11616</v>
      </c>
      <c r="P4669" s="18" t="s">
        <v>11615</v>
      </c>
      <c r="Q4669" s="18" t="s">
        <v>11612</v>
      </c>
      <c r="T4669" s="18">
        <v>0</v>
      </c>
      <c r="U4669" s="18">
        <v>0</v>
      </c>
    </row>
    <row r="4670" spans="2:21" x14ac:dyDescent="0.4">
      <c r="B4670" s="18" t="s">
        <v>5957</v>
      </c>
      <c r="C4670" s="18" t="s">
        <v>5910</v>
      </c>
      <c r="D4670" s="18" t="s">
        <v>11566</v>
      </c>
      <c r="E4670" s="19" t="s">
        <v>319</v>
      </c>
      <c r="F4670" s="18" t="s">
        <v>5935</v>
      </c>
      <c r="G4670" s="18" t="s">
        <v>275</v>
      </c>
      <c r="H4670" s="18" t="s">
        <v>6302</v>
      </c>
      <c r="I4670" s="19" t="s">
        <v>6474</v>
      </c>
      <c r="J4670" s="18" t="s">
        <v>5899</v>
      </c>
      <c r="K4670" s="18" t="s">
        <v>13525</v>
      </c>
      <c r="L4670" s="18" t="s">
        <v>5901</v>
      </c>
      <c r="N4670" s="20">
        <v>45322</v>
      </c>
      <c r="O4670" s="18" t="s">
        <v>13526</v>
      </c>
      <c r="P4670" s="18" t="s">
        <v>13525</v>
      </c>
      <c r="Q4670" s="18" t="s">
        <v>11612</v>
      </c>
      <c r="R4670" s="18">
        <v>1.8</v>
      </c>
      <c r="T4670" s="18">
        <v>0</v>
      </c>
      <c r="U4670" s="18">
        <v>0</v>
      </c>
    </row>
    <row r="4671" spans="2:21" x14ac:dyDescent="0.4">
      <c r="B4671" s="18" t="s">
        <v>5957</v>
      </c>
      <c r="C4671" s="18" t="s">
        <v>5910</v>
      </c>
      <c r="D4671" s="18" t="s">
        <v>11566</v>
      </c>
      <c r="E4671" s="19" t="s">
        <v>319</v>
      </c>
      <c r="F4671" s="18" t="s">
        <v>5935</v>
      </c>
      <c r="G4671" s="18" t="s">
        <v>275</v>
      </c>
      <c r="H4671" s="18" t="s">
        <v>6302</v>
      </c>
      <c r="I4671" s="19" t="s">
        <v>6474</v>
      </c>
      <c r="J4671" s="18" t="s">
        <v>5904</v>
      </c>
      <c r="K4671" s="18" t="s">
        <v>13523</v>
      </c>
      <c r="L4671" s="18" t="s">
        <v>5901</v>
      </c>
      <c r="N4671" s="20">
        <v>45322</v>
      </c>
      <c r="O4671" s="18" t="s">
        <v>13524</v>
      </c>
      <c r="P4671" s="18" t="s">
        <v>13523</v>
      </c>
      <c r="Q4671" s="18" t="s">
        <v>11612</v>
      </c>
      <c r="R4671" s="18">
        <v>1.8</v>
      </c>
      <c r="T4671" s="18">
        <v>0</v>
      </c>
      <c r="U4671" s="18">
        <v>0</v>
      </c>
    </row>
    <row r="4672" spans="2:21" x14ac:dyDescent="0.4">
      <c r="B4672" s="18" t="s">
        <v>5957</v>
      </c>
      <c r="C4672" s="18" t="s">
        <v>5910</v>
      </c>
      <c r="D4672" s="18" t="s">
        <v>11566</v>
      </c>
      <c r="E4672" s="19" t="s">
        <v>319</v>
      </c>
      <c r="F4672" s="18" t="s">
        <v>5935</v>
      </c>
      <c r="G4672" s="18" t="s">
        <v>275</v>
      </c>
      <c r="H4672" s="18" t="s">
        <v>6302</v>
      </c>
      <c r="I4672" s="19" t="s">
        <v>6474</v>
      </c>
      <c r="J4672" s="18" t="s">
        <v>5843</v>
      </c>
      <c r="K4672" s="18" t="s">
        <v>13521</v>
      </c>
      <c r="L4672" s="18" t="s">
        <v>5901</v>
      </c>
      <c r="N4672" s="20">
        <v>45322</v>
      </c>
      <c r="O4672" s="18" t="s">
        <v>13522</v>
      </c>
      <c r="P4672" s="18" t="s">
        <v>13521</v>
      </c>
      <c r="Q4672" s="18" t="s">
        <v>11612</v>
      </c>
      <c r="R4672" s="18">
        <v>1.8</v>
      </c>
      <c r="T4672" s="18">
        <v>0</v>
      </c>
      <c r="U4672" s="18">
        <v>0</v>
      </c>
    </row>
    <row r="4673" spans="2:21" x14ac:dyDescent="0.4">
      <c r="B4673" s="18" t="s">
        <v>5957</v>
      </c>
      <c r="C4673" s="18" t="s">
        <v>5910</v>
      </c>
      <c r="D4673" s="18" t="s">
        <v>11566</v>
      </c>
      <c r="E4673" s="19" t="s">
        <v>319</v>
      </c>
      <c r="F4673" s="18" t="s">
        <v>5935</v>
      </c>
      <c r="G4673" s="18" t="s">
        <v>275</v>
      </c>
      <c r="H4673" s="18" t="s">
        <v>6302</v>
      </c>
      <c r="I4673" s="19" t="s">
        <v>11488</v>
      </c>
      <c r="J4673" s="18" t="s">
        <v>5899</v>
      </c>
      <c r="K4673" s="18" t="s">
        <v>11617</v>
      </c>
      <c r="L4673" s="18" t="s">
        <v>5901</v>
      </c>
      <c r="N4673" s="20">
        <v>45322</v>
      </c>
      <c r="O4673" s="18" t="s">
        <v>11618</v>
      </c>
      <c r="P4673" s="18" t="s">
        <v>11617</v>
      </c>
      <c r="Q4673" s="18" t="s">
        <v>11612</v>
      </c>
      <c r="T4673" s="18">
        <v>0</v>
      </c>
      <c r="U4673" s="18">
        <v>0</v>
      </c>
    </row>
    <row r="4674" spans="2:21" x14ac:dyDescent="0.4">
      <c r="B4674" s="18" t="s">
        <v>5957</v>
      </c>
      <c r="C4674" s="18" t="s">
        <v>5910</v>
      </c>
      <c r="D4674" s="18" t="s">
        <v>11566</v>
      </c>
      <c r="E4674" s="19" t="s">
        <v>319</v>
      </c>
      <c r="F4674" s="18" t="s">
        <v>5935</v>
      </c>
      <c r="G4674" s="18" t="s">
        <v>275</v>
      </c>
      <c r="H4674" s="18" t="s">
        <v>6302</v>
      </c>
      <c r="I4674" s="19" t="s">
        <v>11488</v>
      </c>
      <c r="J4674" s="18" t="s">
        <v>5904</v>
      </c>
      <c r="K4674" s="18" t="s">
        <v>11619</v>
      </c>
      <c r="L4674" s="18" t="s">
        <v>5901</v>
      </c>
      <c r="N4674" s="20">
        <v>45322</v>
      </c>
      <c r="O4674" s="18" t="s">
        <v>11620</v>
      </c>
      <c r="P4674" s="18" t="s">
        <v>11619</v>
      </c>
      <c r="Q4674" s="18" t="s">
        <v>11612</v>
      </c>
      <c r="T4674" s="18">
        <v>0</v>
      </c>
      <c r="U4674" s="18">
        <v>0</v>
      </c>
    </row>
    <row r="4675" spans="2:21" x14ac:dyDescent="0.4">
      <c r="B4675" s="18" t="s">
        <v>5957</v>
      </c>
      <c r="C4675" s="18" t="s">
        <v>5910</v>
      </c>
      <c r="D4675" s="18" t="s">
        <v>11566</v>
      </c>
      <c r="E4675" s="19" t="s">
        <v>319</v>
      </c>
      <c r="F4675" s="18" t="s">
        <v>5935</v>
      </c>
      <c r="G4675" s="18" t="s">
        <v>275</v>
      </c>
      <c r="H4675" s="18" t="s">
        <v>6302</v>
      </c>
      <c r="I4675" s="19" t="s">
        <v>11488</v>
      </c>
      <c r="J4675" s="18" t="s">
        <v>5843</v>
      </c>
      <c r="K4675" s="18" t="s">
        <v>11621</v>
      </c>
      <c r="L4675" s="18" t="s">
        <v>5901</v>
      </c>
      <c r="N4675" s="20">
        <v>45322</v>
      </c>
      <c r="O4675" s="18" t="s">
        <v>11622</v>
      </c>
      <c r="P4675" s="18" t="s">
        <v>11621</v>
      </c>
      <c r="Q4675" s="18" t="s">
        <v>11612</v>
      </c>
      <c r="T4675" s="18">
        <v>0</v>
      </c>
      <c r="U4675" s="18">
        <v>0</v>
      </c>
    </row>
    <row r="4676" spans="2:21" x14ac:dyDescent="0.4">
      <c r="B4676" s="18" t="s">
        <v>5957</v>
      </c>
      <c r="C4676" s="18" t="s">
        <v>5910</v>
      </c>
      <c r="D4676" s="18" t="s">
        <v>11566</v>
      </c>
      <c r="E4676" s="19" t="s">
        <v>319</v>
      </c>
      <c r="F4676" s="18" t="s">
        <v>5935</v>
      </c>
      <c r="G4676" s="18" t="s">
        <v>39</v>
      </c>
      <c r="H4676" s="18" t="s">
        <v>6318</v>
      </c>
      <c r="I4676" s="19" t="s">
        <v>6416</v>
      </c>
      <c r="J4676" s="18" t="s">
        <v>5899</v>
      </c>
      <c r="K4676" s="18" t="s">
        <v>13531</v>
      </c>
      <c r="L4676" s="18" t="s">
        <v>5901</v>
      </c>
      <c r="N4676" s="20">
        <v>45322</v>
      </c>
      <c r="O4676" s="18" t="s">
        <v>13532</v>
      </c>
      <c r="P4676" s="18" t="s">
        <v>13531</v>
      </c>
      <c r="Q4676" s="18" t="s">
        <v>11612</v>
      </c>
      <c r="R4676" s="18">
        <v>2.9</v>
      </c>
      <c r="T4676" s="18">
        <v>0</v>
      </c>
      <c r="U4676" s="18">
        <v>0</v>
      </c>
    </row>
    <row r="4677" spans="2:21" x14ac:dyDescent="0.4">
      <c r="B4677" s="18" t="s">
        <v>5957</v>
      </c>
      <c r="C4677" s="18" t="s">
        <v>5910</v>
      </c>
      <c r="D4677" s="18" t="s">
        <v>11566</v>
      </c>
      <c r="E4677" s="19" t="s">
        <v>319</v>
      </c>
      <c r="F4677" s="18" t="s">
        <v>5935</v>
      </c>
      <c r="G4677" s="18" t="s">
        <v>39</v>
      </c>
      <c r="H4677" s="18" t="s">
        <v>6318</v>
      </c>
      <c r="I4677" s="19" t="s">
        <v>6416</v>
      </c>
      <c r="J4677" s="18" t="s">
        <v>5904</v>
      </c>
      <c r="K4677" s="18" t="s">
        <v>13529</v>
      </c>
      <c r="L4677" s="18" t="s">
        <v>5901</v>
      </c>
      <c r="N4677" s="20">
        <v>45322</v>
      </c>
      <c r="O4677" s="18" t="s">
        <v>13530</v>
      </c>
      <c r="P4677" s="18" t="s">
        <v>13529</v>
      </c>
      <c r="Q4677" s="18" t="s">
        <v>11612</v>
      </c>
      <c r="R4677" s="18">
        <v>2.9</v>
      </c>
      <c r="T4677" s="18">
        <v>0</v>
      </c>
      <c r="U4677" s="18">
        <v>0</v>
      </c>
    </row>
    <row r="4678" spans="2:21" x14ac:dyDescent="0.4">
      <c r="B4678" s="18" t="s">
        <v>5957</v>
      </c>
      <c r="C4678" s="18" t="s">
        <v>5910</v>
      </c>
      <c r="D4678" s="18" t="s">
        <v>11566</v>
      </c>
      <c r="E4678" s="19" t="s">
        <v>319</v>
      </c>
      <c r="F4678" s="18" t="s">
        <v>5935</v>
      </c>
      <c r="G4678" s="18" t="s">
        <v>39</v>
      </c>
      <c r="H4678" s="18" t="s">
        <v>6318</v>
      </c>
      <c r="I4678" s="19" t="s">
        <v>6416</v>
      </c>
      <c r="J4678" s="18" t="s">
        <v>5843</v>
      </c>
      <c r="K4678" s="18" t="s">
        <v>13527</v>
      </c>
      <c r="L4678" s="18" t="s">
        <v>5901</v>
      </c>
      <c r="N4678" s="20">
        <v>45322</v>
      </c>
      <c r="O4678" s="18" t="s">
        <v>13528</v>
      </c>
      <c r="P4678" s="18" t="s">
        <v>13527</v>
      </c>
      <c r="Q4678" s="18" t="s">
        <v>11612</v>
      </c>
      <c r="R4678" s="18">
        <v>2.9</v>
      </c>
      <c r="T4678" s="18">
        <v>0</v>
      </c>
      <c r="U4678" s="18">
        <v>0</v>
      </c>
    </row>
    <row r="4679" spans="2:21" x14ac:dyDescent="0.4">
      <c r="B4679" s="18" t="s">
        <v>5957</v>
      </c>
      <c r="C4679" s="18" t="s">
        <v>5910</v>
      </c>
      <c r="D4679" s="18" t="s">
        <v>11566</v>
      </c>
      <c r="E4679" s="19" t="s">
        <v>319</v>
      </c>
      <c r="F4679" s="18" t="s">
        <v>5935</v>
      </c>
      <c r="G4679" s="18" t="s">
        <v>39</v>
      </c>
      <c r="H4679" s="18" t="s">
        <v>6318</v>
      </c>
      <c r="I4679" s="19" t="s">
        <v>11495</v>
      </c>
      <c r="J4679" s="18" t="s">
        <v>5899</v>
      </c>
      <c r="K4679" s="18" t="s">
        <v>11623</v>
      </c>
      <c r="L4679" s="18" t="s">
        <v>5901</v>
      </c>
      <c r="N4679" s="20">
        <v>45322</v>
      </c>
      <c r="O4679" s="18" t="s">
        <v>11624</v>
      </c>
      <c r="P4679" s="18" t="s">
        <v>11623</v>
      </c>
      <c r="Q4679" s="18" t="s">
        <v>11612</v>
      </c>
      <c r="T4679" s="18">
        <v>0</v>
      </c>
      <c r="U4679" s="18">
        <v>0</v>
      </c>
    </row>
    <row r="4680" spans="2:21" x14ac:dyDescent="0.4">
      <c r="B4680" s="18" t="s">
        <v>5957</v>
      </c>
      <c r="C4680" s="18" t="s">
        <v>5910</v>
      </c>
      <c r="D4680" s="18" t="s">
        <v>11566</v>
      </c>
      <c r="E4680" s="19" t="s">
        <v>319</v>
      </c>
      <c r="F4680" s="18" t="s">
        <v>5935</v>
      </c>
      <c r="G4680" s="18" t="s">
        <v>39</v>
      </c>
      <c r="H4680" s="18" t="s">
        <v>6318</v>
      </c>
      <c r="I4680" s="19" t="s">
        <v>11495</v>
      </c>
      <c r="J4680" s="18" t="s">
        <v>5904</v>
      </c>
      <c r="K4680" s="18" t="s">
        <v>11625</v>
      </c>
      <c r="L4680" s="18" t="s">
        <v>5901</v>
      </c>
      <c r="N4680" s="20">
        <v>45322</v>
      </c>
      <c r="O4680" s="18" t="s">
        <v>11626</v>
      </c>
      <c r="P4680" s="18" t="s">
        <v>11625</v>
      </c>
      <c r="Q4680" s="18" t="s">
        <v>11612</v>
      </c>
      <c r="T4680" s="18">
        <v>0</v>
      </c>
      <c r="U4680" s="18">
        <v>0</v>
      </c>
    </row>
    <row r="4681" spans="2:21" x14ac:dyDescent="0.4">
      <c r="B4681" s="18" t="s">
        <v>5957</v>
      </c>
      <c r="C4681" s="18" t="s">
        <v>5910</v>
      </c>
      <c r="D4681" s="18" t="s">
        <v>11566</v>
      </c>
      <c r="E4681" s="19" t="s">
        <v>319</v>
      </c>
      <c r="F4681" s="18" t="s">
        <v>5935</v>
      </c>
      <c r="G4681" s="18" t="s">
        <v>39</v>
      </c>
      <c r="H4681" s="18" t="s">
        <v>6318</v>
      </c>
      <c r="I4681" s="19" t="s">
        <v>11495</v>
      </c>
      <c r="J4681" s="18" t="s">
        <v>5843</v>
      </c>
      <c r="K4681" s="18" t="s">
        <v>11627</v>
      </c>
      <c r="L4681" s="18" t="s">
        <v>5901</v>
      </c>
      <c r="N4681" s="20">
        <v>45322</v>
      </c>
      <c r="O4681" s="18" t="s">
        <v>11628</v>
      </c>
      <c r="P4681" s="18" t="s">
        <v>11627</v>
      </c>
      <c r="Q4681" s="18" t="s">
        <v>11612</v>
      </c>
      <c r="T4681" s="18">
        <v>0</v>
      </c>
      <c r="U4681" s="18">
        <v>0</v>
      </c>
    </row>
    <row r="4682" spans="2:21" x14ac:dyDescent="0.4">
      <c r="B4682" s="18" t="s">
        <v>5957</v>
      </c>
      <c r="C4682" s="18" t="s">
        <v>5910</v>
      </c>
      <c r="D4682" s="18" t="s">
        <v>11566</v>
      </c>
      <c r="E4682" s="19" t="s">
        <v>319</v>
      </c>
      <c r="F4682" s="18" t="s">
        <v>5935</v>
      </c>
      <c r="G4682" s="18" t="s">
        <v>39</v>
      </c>
      <c r="H4682" s="18" t="s">
        <v>6318</v>
      </c>
      <c r="I4682" s="19" t="s">
        <v>11502</v>
      </c>
      <c r="J4682" s="18" t="s">
        <v>5899</v>
      </c>
      <c r="K4682" s="18" t="s">
        <v>11629</v>
      </c>
      <c r="L4682" s="18" t="s">
        <v>5901</v>
      </c>
      <c r="N4682" s="20">
        <v>45322</v>
      </c>
      <c r="O4682" s="18" t="s">
        <v>11630</v>
      </c>
      <c r="P4682" s="18" t="s">
        <v>11629</v>
      </c>
      <c r="Q4682" s="18" t="s">
        <v>11612</v>
      </c>
      <c r="T4682" s="18">
        <v>0</v>
      </c>
      <c r="U4682" s="18">
        <v>0</v>
      </c>
    </row>
    <row r="4683" spans="2:21" x14ac:dyDescent="0.4">
      <c r="B4683" s="18" t="s">
        <v>5957</v>
      </c>
      <c r="C4683" s="18" t="s">
        <v>5910</v>
      </c>
      <c r="D4683" s="18" t="s">
        <v>11566</v>
      </c>
      <c r="E4683" s="19" t="s">
        <v>319</v>
      </c>
      <c r="F4683" s="18" t="s">
        <v>5935</v>
      </c>
      <c r="G4683" s="18" t="s">
        <v>39</v>
      </c>
      <c r="H4683" s="18" t="s">
        <v>6318</v>
      </c>
      <c r="I4683" s="19" t="s">
        <v>11502</v>
      </c>
      <c r="J4683" s="18" t="s">
        <v>5904</v>
      </c>
      <c r="K4683" s="18" t="s">
        <v>11631</v>
      </c>
      <c r="L4683" s="18" t="s">
        <v>5901</v>
      </c>
      <c r="N4683" s="20">
        <v>45322</v>
      </c>
      <c r="O4683" s="18" t="s">
        <v>11632</v>
      </c>
      <c r="P4683" s="18" t="s">
        <v>11631</v>
      </c>
      <c r="Q4683" s="18" t="s">
        <v>11612</v>
      </c>
      <c r="T4683" s="18">
        <v>0</v>
      </c>
      <c r="U4683" s="18">
        <v>0</v>
      </c>
    </row>
    <row r="4684" spans="2:21" x14ac:dyDescent="0.4">
      <c r="B4684" s="18" t="s">
        <v>5957</v>
      </c>
      <c r="C4684" s="18" t="s">
        <v>5910</v>
      </c>
      <c r="D4684" s="18" t="s">
        <v>11566</v>
      </c>
      <c r="E4684" s="19" t="s">
        <v>319</v>
      </c>
      <c r="F4684" s="18" t="s">
        <v>5935</v>
      </c>
      <c r="G4684" s="18" t="s">
        <v>39</v>
      </c>
      <c r="H4684" s="18" t="s">
        <v>6318</v>
      </c>
      <c r="I4684" s="19" t="s">
        <v>11502</v>
      </c>
      <c r="J4684" s="18" t="s">
        <v>5843</v>
      </c>
      <c r="K4684" s="18" t="s">
        <v>11633</v>
      </c>
      <c r="L4684" s="18" t="s">
        <v>5901</v>
      </c>
      <c r="N4684" s="20">
        <v>45322</v>
      </c>
      <c r="O4684" s="18" t="s">
        <v>11634</v>
      </c>
      <c r="P4684" s="18" t="s">
        <v>11633</v>
      </c>
      <c r="Q4684" s="18" t="s">
        <v>11612</v>
      </c>
      <c r="T4684" s="18">
        <v>0</v>
      </c>
      <c r="U4684" s="18">
        <v>0</v>
      </c>
    </row>
    <row r="4685" spans="2:21" x14ac:dyDescent="0.4">
      <c r="B4685" s="18" t="s">
        <v>5957</v>
      </c>
      <c r="C4685" s="18" t="s">
        <v>5910</v>
      </c>
      <c r="D4685" s="18" t="s">
        <v>11566</v>
      </c>
      <c r="E4685" s="19" t="s">
        <v>319</v>
      </c>
      <c r="F4685" s="18" t="s">
        <v>5935</v>
      </c>
      <c r="G4685" s="18" t="s">
        <v>44</v>
      </c>
      <c r="H4685" s="18" t="s">
        <v>6333</v>
      </c>
      <c r="I4685" s="19" t="s">
        <v>11509</v>
      </c>
      <c r="J4685" s="18" t="s">
        <v>5899</v>
      </c>
      <c r="K4685" s="18" t="s">
        <v>11635</v>
      </c>
      <c r="L4685" s="18" t="s">
        <v>5901</v>
      </c>
      <c r="N4685" s="20">
        <v>45322</v>
      </c>
      <c r="O4685" s="18" t="s">
        <v>11636</v>
      </c>
      <c r="P4685" s="18" t="s">
        <v>11635</v>
      </c>
      <c r="Q4685" s="18" t="s">
        <v>11612</v>
      </c>
      <c r="T4685" s="18">
        <v>0</v>
      </c>
      <c r="U4685" s="18">
        <v>0</v>
      </c>
    </row>
    <row r="4686" spans="2:21" x14ac:dyDescent="0.4">
      <c r="B4686" s="18" t="s">
        <v>5957</v>
      </c>
      <c r="C4686" s="18" t="s">
        <v>5910</v>
      </c>
      <c r="D4686" s="18" t="s">
        <v>11566</v>
      </c>
      <c r="E4686" s="19" t="s">
        <v>319</v>
      </c>
      <c r="F4686" s="18" t="s">
        <v>5935</v>
      </c>
      <c r="G4686" s="18" t="s">
        <v>44</v>
      </c>
      <c r="H4686" s="18" t="s">
        <v>6333</v>
      </c>
      <c r="I4686" s="19" t="s">
        <v>11509</v>
      </c>
      <c r="J4686" s="18" t="s">
        <v>5904</v>
      </c>
      <c r="K4686" s="18" t="s">
        <v>11637</v>
      </c>
      <c r="L4686" s="18" t="s">
        <v>5901</v>
      </c>
      <c r="N4686" s="20">
        <v>45322</v>
      </c>
      <c r="O4686" s="18" t="s">
        <v>11638</v>
      </c>
      <c r="P4686" s="18" t="s">
        <v>11637</v>
      </c>
      <c r="Q4686" s="18" t="s">
        <v>11612</v>
      </c>
      <c r="T4686" s="18">
        <v>0</v>
      </c>
      <c r="U4686" s="18">
        <v>0</v>
      </c>
    </row>
    <row r="4687" spans="2:21" x14ac:dyDescent="0.4">
      <c r="B4687" s="18" t="s">
        <v>5957</v>
      </c>
      <c r="C4687" s="18" t="s">
        <v>5910</v>
      </c>
      <c r="D4687" s="18" t="s">
        <v>11566</v>
      </c>
      <c r="E4687" s="19" t="s">
        <v>319</v>
      </c>
      <c r="F4687" s="18" t="s">
        <v>5935</v>
      </c>
      <c r="G4687" s="18" t="s">
        <v>44</v>
      </c>
      <c r="H4687" s="18" t="s">
        <v>6333</v>
      </c>
      <c r="I4687" s="19" t="s">
        <v>11509</v>
      </c>
      <c r="J4687" s="18" t="s">
        <v>5843</v>
      </c>
      <c r="K4687" s="18" t="s">
        <v>11639</v>
      </c>
      <c r="L4687" s="18" t="s">
        <v>5901</v>
      </c>
      <c r="N4687" s="20">
        <v>45322</v>
      </c>
      <c r="O4687" s="18" t="s">
        <v>11640</v>
      </c>
      <c r="P4687" s="18" t="s">
        <v>11639</v>
      </c>
      <c r="Q4687" s="18" t="s">
        <v>11612</v>
      </c>
      <c r="T4687" s="18">
        <v>0</v>
      </c>
      <c r="U4687" s="18">
        <v>0</v>
      </c>
    </row>
    <row r="4688" spans="2:21" x14ac:dyDescent="0.4">
      <c r="B4688" s="18" t="s">
        <v>5957</v>
      </c>
      <c r="C4688" s="18" t="s">
        <v>5910</v>
      </c>
      <c r="D4688" s="18" t="s">
        <v>12213</v>
      </c>
      <c r="E4688" s="19" t="s">
        <v>12214</v>
      </c>
      <c r="F4688" s="18" t="s">
        <v>5935</v>
      </c>
      <c r="G4688" s="18" t="s">
        <v>703</v>
      </c>
      <c r="H4688" s="18" t="s">
        <v>6466</v>
      </c>
      <c r="I4688" s="19" t="s">
        <v>6558</v>
      </c>
      <c r="J4688" s="18" t="s">
        <v>5899</v>
      </c>
      <c r="K4688" s="18" t="s">
        <v>13265</v>
      </c>
      <c r="L4688" s="18" t="s">
        <v>5901</v>
      </c>
      <c r="N4688" s="20">
        <v>45322</v>
      </c>
      <c r="O4688" s="18" t="s">
        <v>13266</v>
      </c>
      <c r="P4688" s="18" t="s">
        <v>13265</v>
      </c>
      <c r="Q4688" s="18" t="s">
        <v>12217</v>
      </c>
      <c r="R4688" s="18">
        <v>1.4</v>
      </c>
      <c r="T4688" s="18">
        <v>0</v>
      </c>
      <c r="U4688" s="18">
        <v>0</v>
      </c>
    </row>
    <row r="4689" spans="2:21" x14ac:dyDescent="0.4">
      <c r="B4689" s="18" t="s">
        <v>5957</v>
      </c>
      <c r="C4689" s="18" t="s">
        <v>5910</v>
      </c>
      <c r="D4689" s="18" t="s">
        <v>12213</v>
      </c>
      <c r="E4689" s="19" t="s">
        <v>12214</v>
      </c>
      <c r="F4689" s="18" t="s">
        <v>5935</v>
      </c>
      <c r="G4689" s="18" t="s">
        <v>703</v>
      </c>
      <c r="H4689" s="18" t="s">
        <v>6466</v>
      </c>
      <c r="I4689" s="19" t="s">
        <v>6558</v>
      </c>
      <c r="J4689" s="18" t="s">
        <v>5904</v>
      </c>
      <c r="K4689" s="18" t="s">
        <v>13267</v>
      </c>
      <c r="L4689" s="18" t="s">
        <v>5901</v>
      </c>
      <c r="N4689" s="20">
        <v>45322</v>
      </c>
      <c r="O4689" s="18" t="s">
        <v>13268</v>
      </c>
      <c r="P4689" s="18" t="s">
        <v>13267</v>
      </c>
      <c r="Q4689" s="18" t="s">
        <v>12217</v>
      </c>
      <c r="R4689" s="18">
        <v>1.4</v>
      </c>
      <c r="T4689" s="18">
        <v>0</v>
      </c>
      <c r="U4689" s="18">
        <v>0</v>
      </c>
    </row>
    <row r="4690" spans="2:21" x14ac:dyDescent="0.4">
      <c r="B4690" s="18" t="s">
        <v>5957</v>
      </c>
      <c r="C4690" s="18" t="s">
        <v>5910</v>
      </c>
      <c r="D4690" s="18" t="s">
        <v>12213</v>
      </c>
      <c r="E4690" s="19" t="s">
        <v>12214</v>
      </c>
      <c r="F4690" s="18" t="s">
        <v>5935</v>
      </c>
      <c r="G4690" s="18" t="s">
        <v>703</v>
      </c>
      <c r="H4690" s="18" t="s">
        <v>6466</v>
      </c>
      <c r="I4690" s="19" t="s">
        <v>6558</v>
      </c>
      <c r="J4690" s="18" t="s">
        <v>5843</v>
      </c>
      <c r="K4690" s="18" t="s">
        <v>13269</v>
      </c>
      <c r="L4690" s="18" t="s">
        <v>5901</v>
      </c>
      <c r="N4690" s="20">
        <v>45322</v>
      </c>
      <c r="O4690" s="18" t="s">
        <v>13270</v>
      </c>
      <c r="P4690" s="18" t="s">
        <v>13269</v>
      </c>
      <c r="Q4690" s="18" t="s">
        <v>12217</v>
      </c>
      <c r="R4690" s="18">
        <v>1.4</v>
      </c>
      <c r="T4690" s="18">
        <v>0</v>
      </c>
      <c r="U4690" s="18">
        <v>0</v>
      </c>
    </row>
    <row r="4691" spans="2:21" x14ac:dyDescent="0.4">
      <c r="B4691" s="18" t="s">
        <v>5957</v>
      </c>
      <c r="C4691" s="18" t="s">
        <v>5910</v>
      </c>
      <c r="D4691" s="18" t="s">
        <v>12213</v>
      </c>
      <c r="E4691" s="19" t="s">
        <v>12214</v>
      </c>
      <c r="F4691" s="18" t="s">
        <v>5935</v>
      </c>
      <c r="G4691" s="18" t="s">
        <v>275</v>
      </c>
      <c r="H4691" s="18" t="s">
        <v>6302</v>
      </c>
      <c r="I4691" s="19" t="s">
        <v>6474</v>
      </c>
      <c r="J4691" s="18" t="s">
        <v>5899</v>
      </c>
      <c r="K4691" s="18" t="s">
        <v>13271</v>
      </c>
      <c r="L4691" s="18" t="s">
        <v>5901</v>
      </c>
      <c r="N4691" s="20">
        <v>45322</v>
      </c>
      <c r="O4691" s="18" t="s">
        <v>13272</v>
      </c>
      <c r="P4691" s="18" t="s">
        <v>13271</v>
      </c>
      <c r="Q4691" s="18" t="s">
        <v>12217</v>
      </c>
      <c r="R4691" s="18">
        <v>1.8</v>
      </c>
      <c r="T4691" s="18">
        <v>0</v>
      </c>
      <c r="U4691" s="18">
        <v>0</v>
      </c>
    </row>
    <row r="4692" spans="2:21" x14ac:dyDescent="0.4">
      <c r="B4692" s="18" t="s">
        <v>5957</v>
      </c>
      <c r="C4692" s="18" t="s">
        <v>5910</v>
      </c>
      <c r="D4692" s="18" t="s">
        <v>12213</v>
      </c>
      <c r="E4692" s="19" t="s">
        <v>12214</v>
      </c>
      <c r="F4692" s="18" t="s">
        <v>5935</v>
      </c>
      <c r="G4692" s="18" t="s">
        <v>275</v>
      </c>
      <c r="H4692" s="18" t="s">
        <v>6302</v>
      </c>
      <c r="I4692" s="19" t="s">
        <v>6474</v>
      </c>
      <c r="J4692" s="18" t="s">
        <v>5904</v>
      </c>
      <c r="K4692" s="18" t="s">
        <v>13273</v>
      </c>
      <c r="L4692" s="18" t="s">
        <v>5901</v>
      </c>
      <c r="N4692" s="20">
        <v>45322</v>
      </c>
      <c r="O4692" s="18" t="s">
        <v>13274</v>
      </c>
      <c r="P4692" s="18" t="s">
        <v>13273</v>
      </c>
      <c r="Q4692" s="18" t="s">
        <v>12217</v>
      </c>
      <c r="R4692" s="18">
        <v>1.8</v>
      </c>
      <c r="T4692" s="18">
        <v>0</v>
      </c>
      <c r="U4692" s="18">
        <v>0</v>
      </c>
    </row>
    <row r="4693" spans="2:21" x14ac:dyDescent="0.4">
      <c r="B4693" s="18" t="s">
        <v>5957</v>
      </c>
      <c r="C4693" s="18" t="s">
        <v>5910</v>
      </c>
      <c r="D4693" s="18" t="s">
        <v>12213</v>
      </c>
      <c r="E4693" s="19" t="s">
        <v>12214</v>
      </c>
      <c r="F4693" s="18" t="s">
        <v>5935</v>
      </c>
      <c r="G4693" s="18" t="s">
        <v>275</v>
      </c>
      <c r="H4693" s="18" t="s">
        <v>6302</v>
      </c>
      <c r="I4693" s="19" t="s">
        <v>6474</v>
      </c>
      <c r="J4693" s="18" t="s">
        <v>5843</v>
      </c>
      <c r="K4693" s="18" t="s">
        <v>13275</v>
      </c>
      <c r="L4693" s="18" t="s">
        <v>5901</v>
      </c>
      <c r="N4693" s="20">
        <v>45322</v>
      </c>
      <c r="O4693" s="18" t="s">
        <v>13276</v>
      </c>
      <c r="P4693" s="18" t="s">
        <v>13275</v>
      </c>
      <c r="Q4693" s="18" t="s">
        <v>12217</v>
      </c>
      <c r="R4693" s="18">
        <v>1.8</v>
      </c>
      <c r="T4693" s="18">
        <v>0</v>
      </c>
      <c r="U4693" s="18">
        <v>0</v>
      </c>
    </row>
    <row r="4694" spans="2:21" x14ac:dyDescent="0.4">
      <c r="B4694" s="18" t="s">
        <v>5957</v>
      </c>
      <c r="C4694" s="18" t="s">
        <v>5910</v>
      </c>
      <c r="D4694" s="18" t="s">
        <v>12213</v>
      </c>
      <c r="E4694" s="19" t="s">
        <v>12214</v>
      </c>
      <c r="F4694" s="18" t="s">
        <v>5935</v>
      </c>
      <c r="G4694" s="18" t="s">
        <v>39</v>
      </c>
      <c r="H4694" s="18" t="s">
        <v>6318</v>
      </c>
      <c r="I4694" s="19" t="s">
        <v>6416</v>
      </c>
      <c r="J4694" s="18" t="s">
        <v>5899</v>
      </c>
      <c r="K4694" s="18" t="s">
        <v>13277</v>
      </c>
      <c r="L4694" s="18" t="s">
        <v>5901</v>
      </c>
      <c r="N4694" s="20">
        <v>45322</v>
      </c>
      <c r="O4694" s="18" t="s">
        <v>13278</v>
      </c>
      <c r="P4694" s="18" t="s">
        <v>13277</v>
      </c>
      <c r="Q4694" s="18" t="s">
        <v>12217</v>
      </c>
      <c r="R4694" s="18">
        <v>2.9</v>
      </c>
      <c r="T4694" s="18">
        <v>0</v>
      </c>
      <c r="U4694" s="18">
        <v>0</v>
      </c>
    </row>
    <row r="4695" spans="2:21" x14ac:dyDescent="0.4">
      <c r="B4695" s="18" t="s">
        <v>5957</v>
      </c>
      <c r="C4695" s="18" t="s">
        <v>5910</v>
      </c>
      <c r="D4695" s="18" t="s">
        <v>12213</v>
      </c>
      <c r="E4695" s="19" t="s">
        <v>12214</v>
      </c>
      <c r="F4695" s="18" t="s">
        <v>5935</v>
      </c>
      <c r="G4695" s="18" t="s">
        <v>39</v>
      </c>
      <c r="H4695" s="18" t="s">
        <v>6318</v>
      </c>
      <c r="I4695" s="19" t="s">
        <v>6416</v>
      </c>
      <c r="J4695" s="18" t="s">
        <v>5904</v>
      </c>
      <c r="K4695" s="18" t="s">
        <v>13279</v>
      </c>
      <c r="L4695" s="18" t="s">
        <v>5901</v>
      </c>
      <c r="N4695" s="20">
        <v>45322</v>
      </c>
      <c r="O4695" s="18" t="s">
        <v>13280</v>
      </c>
      <c r="P4695" s="18" t="s">
        <v>13279</v>
      </c>
      <c r="Q4695" s="18" t="s">
        <v>12217</v>
      </c>
      <c r="R4695" s="18">
        <v>2.9</v>
      </c>
      <c r="T4695" s="18">
        <v>0</v>
      </c>
      <c r="U4695" s="18">
        <v>0</v>
      </c>
    </row>
    <row r="4696" spans="2:21" x14ac:dyDescent="0.4">
      <c r="B4696" s="18" t="s">
        <v>5957</v>
      </c>
      <c r="C4696" s="18" t="s">
        <v>5910</v>
      </c>
      <c r="D4696" s="18" t="s">
        <v>12213</v>
      </c>
      <c r="E4696" s="19" t="s">
        <v>12214</v>
      </c>
      <c r="F4696" s="18" t="s">
        <v>5935</v>
      </c>
      <c r="G4696" s="18" t="s">
        <v>39</v>
      </c>
      <c r="H4696" s="18" t="s">
        <v>6318</v>
      </c>
      <c r="I4696" s="19" t="s">
        <v>6416</v>
      </c>
      <c r="J4696" s="18" t="s">
        <v>5843</v>
      </c>
      <c r="K4696" s="18" t="s">
        <v>13281</v>
      </c>
      <c r="L4696" s="18" t="s">
        <v>5901</v>
      </c>
      <c r="N4696" s="20">
        <v>45322</v>
      </c>
      <c r="O4696" s="18" t="s">
        <v>13282</v>
      </c>
      <c r="P4696" s="18" t="s">
        <v>13281</v>
      </c>
      <c r="Q4696" s="18" t="s">
        <v>12217</v>
      </c>
      <c r="R4696" s="18">
        <v>2.9</v>
      </c>
      <c r="T4696" s="18">
        <v>0</v>
      </c>
      <c r="U4696" s="18">
        <v>0</v>
      </c>
    </row>
    <row r="4697" spans="2:21" x14ac:dyDescent="0.4">
      <c r="B4697" s="18" t="s">
        <v>5957</v>
      </c>
      <c r="C4697" s="18" t="s">
        <v>5910</v>
      </c>
      <c r="D4697" s="18" t="s">
        <v>12213</v>
      </c>
      <c r="E4697" s="19" t="s">
        <v>12234</v>
      </c>
      <c r="F4697" s="18" t="s">
        <v>5935</v>
      </c>
      <c r="G4697" s="18" t="s">
        <v>703</v>
      </c>
      <c r="H4697" s="18" t="s">
        <v>6466</v>
      </c>
      <c r="I4697" s="19" t="s">
        <v>6558</v>
      </c>
      <c r="J4697" s="18" t="s">
        <v>5899</v>
      </c>
      <c r="K4697" s="18" t="s">
        <v>13283</v>
      </c>
      <c r="L4697" s="18" t="s">
        <v>5901</v>
      </c>
      <c r="N4697" s="20">
        <v>45322</v>
      </c>
      <c r="O4697" s="18" t="s">
        <v>13284</v>
      </c>
      <c r="P4697" s="18" t="s">
        <v>13283</v>
      </c>
      <c r="Q4697" s="18" t="s">
        <v>12237</v>
      </c>
      <c r="R4697" s="18">
        <v>1.4</v>
      </c>
      <c r="T4697" s="18">
        <v>0</v>
      </c>
      <c r="U4697" s="18">
        <v>0</v>
      </c>
    </row>
    <row r="4698" spans="2:21" x14ac:dyDescent="0.4">
      <c r="B4698" s="18" t="s">
        <v>5957</v>
      </c>
      <c r="C4698" s="18" t="s">
        <v>5910</v>
      </c>
      <c r="D4698" s="18" t="s">
        <v>12213</v>
      </c>
      <c r="E4698" s="19" t="s">
        <v>12234</v>
      </c>
      <c r="F4698" s="18" t="s">
        <v>5935</v>
      </c>
      <c r="G4698" s="18" t="s">
        <v>703</v>
      </c>
      <c r="H4698" s="18" t="s">
        <v>6466</v>
      </c>
      <c r="I4698" s="19" t="s">
        <v>6558</v>
      </c>
      <c r="J4698" s="18" t="s">
        <v>5904</v>
      </c>
      <c r="K4698" s="18" t="s">
        <v>13285</v>
      </c>
      <c r="L4698" s="18" t="s">
        <v>5901</v>
      </c>
      <c r="N4698" s="20">
        <v>45322</v>
      </c>
      <c r="O4698" s="18" t="s">
        <v>13286</v>
      </c>
      <c r="P4698" s="18" t="s">
        <v>13285</v>
      </c>
      <c r="Q4698" s="18" t="s">
        <v>12237</v>
      </c>
      <c r="R4698" s="18">
        <v>1.4</v>
      </c>
      <c r="T4698" s="18">
        <v>0</v>
      </c>
      <c r="U4698" s="18">
        <v>0</v>
      </c>
    </row>
    <row r="4699" spans="2:21" x14ac:dyDescent="0.4">
      <c r="B4699" s="18" t="s">
        <v>5957</v>
      </c>
      <c r="C4699" s="18" t="s">
        <v>5910</v>
      </c>
      <c r="D4699" s="18" t="s">
        <v>12213</v>
      </c>
      <c r="E4699" s="19" t="s">
        <v>12234</v>
      </c>
      <c r="F4699" s="18" t="s">
        <v>5935</v>
      </c>
      <c r="G4699" s="18" t="s">
        <v>703</v>
      </c>
      <c r="H4699" s="18" t="s">
        <v>6466</v>
      </c>
      <c r="I4699" s="19" t="s">
        <v>6558</v>
      </c>
      <c r="J4699" s="18" t="s">
        <v>5843</v>
      </c>
      <c r="K4699" s="18" t="s">
        <v>13287</v>
      </c>
      <c r="L4699" s="18" t="s">
        <v>5901</v>
      </c>
      <c r="N4699" s="20">
        <v>45322</v>
      </c>
      <c r="O4699" s="18" t="s">
        <v>13288</v>
      </c>
      <c r="P4699" s="18" t="s">
        <v>13287</v>
      </c>
      <c r="Q4699" s="18" t="s">
        <v>12237</v>
      </c>
      <c r="R4699" s="18">
        <v>1.4</v>
      </c>
      <c r="T4699" s="18">
        <v>0</v>
      </c>
      <c r="U4699" s="18">
        <v>0</v>
      </c>
    </row>
    <row r="4700" spans="2:21" x14ac:dyDescent="0.4">
      <c r="B4700" s="18" t="s">
        <v>5957</v>
      </c>
      <c r="C4700" s="18" t="s">
        <v>5910</v>
      </c>
      <c r="D4700" s="18" t="s">
        <v>12213</v>
      </c>
      <c r="E4700" s="19" t="s">
        <v>12234</v>
      </c>
      <c r="F4700" s="18" t="s">
        <v>5935</v>
      </c>
      <c r="G4700" s="18" t="s">
        <v>275</v>
      </c>
      <c r="H4700" s="18" t="s">
        <v>6302</v>
      </c>
      <c r="I4700" s="19" t="s">
        <v>6474</v>
      </c>
      <c r="J4700" s="18" t="s">
        <v>5899</v>
      </c>
      <c r="K4700" s="18" t="s">
        <v>13289</v>
      </c>
      <c r="L4700" s="18" t="s">
        <v>5901</v>
      </c>
      <c r="N4700" s="20">
        <v>45322</v>
      </c>
      <c r="O4700" s="18" t="s">
        <v>13290</v>
      </c>
      <c r="P4700" s="18" t="s">
        <v>13289</v>
      </c>
      <c r="Q4700" s="18" t="s">
        <v>12237</v>
      </c>
      <c r="R4700" s="18">
        <v>1.8</v>
      </c>
      <c r="T4700" s="18">
        <v>0</v>
      </c>
      <c r="U4700" s="18">
        <v>0</v>
      </c>
    </row>
    <row r="4701" spans="2:21" x14ac:dyDescent="0.4">
      <c r="B4701" s="18" t="s">
        <v>5957</v>
      </c>
      <c r="C4701" s="18" t="s">
        <v>5910</v>
      </c>
      <c r="D4701" s="18" t="s">
        <v>12213</v>
      </c>
      <c r="E4701" s="19" t="s">
        <v>12234</v>
      </c>
      <c r="F4701" s="18" t="s">
        <v>5935</v>
      </c>
      <c r="G4701" s="18" t="s">
        <v>275</v>
      </c>
      <c r="H4701" s="18" t="s">
        <v>6302</v>
      </c>
      <c r="I4701" s="19" t="s">
        <v>6474</v>
      </c>
      <c r="J4701" s="18" t="s">
        <v>5904</v>
      </c>
      <c r="K4701" s="18" t="s">
        <v>13291</v>
      </c>
      <c r="L4701" s="18" t="s">
        <v>5901</v>
      </c>
      <c r="N4701" s="20">
        <v>45322</v>
      </c>
      <c r="O4701" s="18" t="s">
        <v>13292</v>
      </c>
      <c r="P4701" s="18" t="s">
        <v>13291</v>
      </c>
      <c r="Q4701" s="18" t="s">
        <v>12237</v>
      </c>
      <c r="R4701" s="18">
        <v>1.8</v>
      </c>
      <c r="T4701" s="18">
        <v>0</v>
      </c>
      <c r="U4701" s="18">
        <v>0</v>
      </c>
    </row>
    <row r="4702" spans="2:21" x14ac:dyDescent="0.4">
      <c r="B4702" s="18" t="s">
        <v>5957</v>
      </c>
      <c r="C4702" s="18" t="s">
        <v>5910</v>
      </c>
      <c r="D4702" s="18" t="s">
        <v>12213</v>
      </c>
      <c r="E4702" s="19" t="s">
        <v>12234</v>
      </c>
      <c r="F4702" s="18" t="s">
        <v>5935</v>
      </c>
      <c r="G4702" s="18" t="s">
        <v>275</v>
      </c>
      <c r="H4702" s="18" t="s">
        <v>6302</v>
      </c>
      <c r="I4702" s="19" t="s">
        <v>6474</v>
      </c>
      <c r="J4702" s="18" t="s">
        <v>5843</v>
      </c>
      <c r="K4702" s="18" t="s">
        <v>13293</v>
      </c>
      <c r="L4702" s="18" t="s">
        <v>5901</v>
      </c>
      <c r="N4702" s="20">
        <v>45322</v>
      </c>
      <c r="O4702" s="18" t="s">
        <v>13294</v>
      </c>
      <c r="P4702" s="18" t="s">
        <v>13293</v>
      </c>
      <c r="Q4702" s="18" t="s">
        <v>12237</v>
      </c>
      <c r="R4702" s="18">
        <v>1.8</v>
      </c>
      <c r="T4702" s="18">
        <v>0</v>
      </c>
      <c r="U4702" s="18">
        <v>0</v>
      </c>
    </row>
    <row r="4703" spans="2:21" x14ac:dyDescent="0.4">
      <c r="B4703" s="18" t="s">
        <v>5957</v>
      </c>
      <c r="C4703" s="18" t="s">
        <v>5910</v>
      </c>
      <c r="D4703" s="18" t="s">
        <v>12213</v>
      </c>
      <c r="E4703" s="19" t="s">
        <v>12234</v>
      </c>
      <c r="F4703" s="18" t="s">
        <v>5935</v>
      </c>
      <c r="G4703" s="18" t="s">
        <v>39</v>
      </c>
      <c r="H4703" s="18" t="s">
        <v>6318</v>
      </c>
      <c r="I4703" s="19" t="s">
        <v>6416</v>
      </c>
      <c r="J4703" s="18" t="s">
        <v>5899</v>
      </c>
      <c r="K4703" s="18" t="s">
        <v>13295</v>
      </c>
      <c r="L4703" s="18" t="s">
        <v>5901</v>
      </c>
      <c r="N4703" s="20">
        <v>45322</v>
      </c>
      <c r="O4703" s="18" t="s">
        <v>13296</v>
      </c>
      <c r="P4703" s="18" t="s">
        <v>13295</v>
      </c>
      <c r="Q4703" s="18" t="s">
        <v>12237</v>
      </c>
      <c r="R4703" s="18">
        <v>2.9</v>
      </c>
      <c r="T4703" s="18">
        <v>0</v>
      </c>
      <c r="U4703" s="18">
        <v>0</v>
      </c>
    </row>
    <row r="4704" spans="2:21" x14ac:dyDescent="0.4">
      <c r="B4704" s="18" t="s">
        <v>5957</v>
      </c>
      <c r="C4704" s="18" t="s">
        <v>5910</v>
      </c>
      <c r="D4704" s="18" t="s">
        <v>12213</v>
      </c>
      <c r="E4704" s="19" t="s">
        <v>12234</v>
      </c>
      <c r="F4704" s="18" t="s">
        <v>5935</v>
      </c>
      <c r="G4704" s="18" t="s">
        <v>39</v>
      </c>
      <c r="H4704" s="18" t="s">
        <v>6318</v>
      </c>
      <c r="I4704" s="19" t="s">
        <v>6416</v>
      </c>
      <c r="J4704" s="18" t="s">
        <v>5904</v>
      </c>
      <c r="K4704" s="18" t="s">
        <v>13297</v>
      </c>
      <c r="L4704" s="18" t="s">
        <v>5901</v>
      </c>
      <c r="N4704" s="20">
        <v>45322</v>
      </c>
      <c r="O4704" s="18" t="s">
        <v>13298</v>
      </c>
      <c r="P4704" s="18" t="s">
        <v>13297</v>
      </c>
      <c r="Q4704" s="18" t="s">
        <v>12237</v>
      </c>
      <c r="R4704" s="18">
        <v>2.9</v>
      </c>
      <c r="T4704" s="18">
        <v>0</v>
      </c>
      <c r="U4704" s="18">
        <v>0</v>
      </c>
    </row>
    <row r="4705" spans="2:21" x14ac:dyDescent="0.4">
      <c r="B4705" s="18" t="s">
        <v>5957</v>
      </c>
      <c r="C4705" s="18" t="s">
        <v>5910</v>
      </c>
      <c r="D4705" s="18" t="s">
        <v>12213</v>
      </c>
      <c r="E4705" s="19" t="s">
        <v>12234</v>
      </c>
      <c r="F4705" s="18" t="s">
        <v>5935</v>
      </c>
      <c r="G4705" s="18" t="s">
        <v>39</v>
      </c>
      <c r="H4705" s="18" t="s">
        <v>6318</v>
      </c>
      <c r="I4705" s="19" t="s">
        <v>6416</v>
      </c>
      <c r="J4705" s="18" t="s">
        <v>5843</v>
      </c>
      <c r="K4705" s="18" t="s">
        <v>13299</v>
      </c>
      <c r="L4705" s="18" t="s">
        <v>5901</v>
      </c>
      <c r="N4705" s="20">
        <v>45322</v>
      </c>
      <c r="O4705" s="18" t="s">
        <v>13300</v>
      </c>
      <c r="P4705" s="18" t="s">
        <v>13299</v>
      </c>
      <c r="Q4705" s="18" t="s">
        <v>12237</v>
      </c>
      <c r="R4705" s="18">
        <v>2.9</v>
      </c>
      <c r="T4705" s="18">
        <v>0</v>
      </c>
      <c r="U4705" s="18">
        <v>0</v>
      </c>
    </row>
    <row r="4706" spans="2:21" x14ac:dyDescent="0.4">
      <c r="B4706" s="18" t="s">
        <v>5957</v>
      </c>
      <c r="C4706" s="18" t="s">
        <v>5910</v>
      </c>
      <c r="D4706" s="18" t="s">
        <v>14819</v>
      </c>
      <c r="E4706" s="19" t="s">
        <v>14820</v>
      </c>
      <c r="F4706" s="18" t="s">
        <v>12556</v>
      </c>
      <c r="G4706" s="18" t="s">
        <v>703</v>
      </c>
      <c r="H4706" s="18" t="s">
        <v>6466</v>
      </c>
      <c r="I4706" s="19" t="s">
        <v>6558</v>
      </c>
      <c r="J4706" s="18" t="s">
        <v>5899</v>
      </c>
      <c r="K4706" s="18" t="s">
        <v>15072</v>
      </c>
      <c r="L4706" s="18" t="s">
        <v>5901</v>
      </c>
      <c r="M4706" s="19" t="s">
        <v>14819</v>
      </c>
      <c r="N4706" s="20">
        <v>45322</v>
      </c>
      <c r="O4706" s="18" t="s">
        <v>15073</v>
      </c>
      <c r="P4706" s="18" t="s">
        <v>15072</v>
      </c>
      <c r="Q4706" s="18" t="s">
        <v>14823</v>
      </c>
      <c r="R4706" s="18">
        <v>1.4</v>
      </c>
      <c r="T4706" s="18">
        <v>0</v>
      </c>
      <c r="U4706" s="18">
        <v>0</v>
      </c>
    </row>
    <row r="4707" spans="2:21" x14ac:dyDescent="0.4">
      <c r="B4707" s="18" t="s">
        <v>5957</v>
      </c>
      <c r="C4707" s="18" t="s">
        <v>5910</v>
      </c>
      <c r="D4707" s="18" t="s">
        <v>14819</v>
      </c>
      <c r="E4707" s="19" t="s">
        <v>14820</v>
      </c>
      <c r="F4707" s="18" t="s">
        <v>12556</v>
      </c>
      <c r="G4707" s="18" t="s">
        <v>703</v>
      </c>
      <c r="H4707" s="18" t="s">
        <v>6466</v>
      </c>
      <c r="I4707" s="19" t="s">
        <v>6558</v>
      </c>
      <c r="J4707" s="18" t="s">
        <v>5904</v>
      </c>
      <c r="K4707" s="18" t="s">
        <v>15074</v>
      </c>
      <c r="L4707" s="18" t="s">
        <v>5901</v>
      </c>
      <c r="M4707" s="19" t="s">
        <v>14819</v>
      </c>
      <c r="N4707" s="20">
        <v>45322</v>
      </c>
      <c r="O4707" s="18" t="s">
        <v>15075</v>
      </c>
      <c r="P4707" s="18" t="s">
        <v>15074</v>
      </c>
      <c r="Q4707" s="18" t="s">
        <v>14823</v>
      </c>
      <c r="R4707" s="18">
        <v>1.4</v>
      </c>
      <c r="T4707" s="18">
        <v>0</v>
      </c>
      <c r="U4707" s="18">
        <v>0</v>
      </c>
    </row>
    <row r="4708" spans="2:21" x14ac:dyDescent="0.4">
      <c r="B4708" s="18" t="s">
        <v>5957</v>
      </c>
      <c r="C4708" s="18" t="s">
        <v>5910</v>
      </c>
      <c r="D4708" s="18" t="s">
        <v>14819</v>
      </c>
      <c r="E4708" s="19" t="s">
        <v>14820</v>
      </c>
      <c r="F4708" s="18" t="s">
        <v>12556</v>
      </c>
      <c r="G4708" s="18" t="s">
        <v>703</v>
      </c>
      <c r="H4708" s="18" t="s">
        <v>6466</v>
      </c>
      <c r="I4708" s="19" t="s">
        <v>6558</v>
      </c>
      <c r="J4708" s="18" t="s">
        <v>5843</v>
      </c>
      <c r="K4708" s="18" t="s">
        <v>15076</v>
      </c>
      <c r="L4708" s="18" t="s">
        <v>5901</v>
      </c>
      <c r="M4708" s="19" t="s">
        <v>14819</v>
      </c>
      <c r="N4708" s="20">
        <v>45322</v>
      </c>
      <c r="O4708" s="18" t="s">
        <v>15077</v>
      </c>
      <c r="P4708" s="18" t="s">
        <v>15076</v>
      </c>
      <c r="Q4708" s="18" t="s">
        <v>14823</v>
      </c>
      <c r="R4708" s="18">
        <v>1.4</v>
      </c>
      <c r="T4708" s="18">
        <v>0</v>
      </c>
      <c r="U4708" s="18">
        <v>0</v>
      </c>
    </row>
    <row r="4709" spans="2:21" x14ac:dyDescent="0.4">
      <c r="B4709" s="18" t="s">
        <v>5957</v>
      </c>
      <c r="C4709" s="18" t="s">
        <v>5910</v>
      </c>
      <c r="D4709" s="18" t="s">
        <v>14819</v>
      </c>
      <c r="E4709" s="19" t="s">
        <v>14820</v>
      </c>
      <c r="F4709" s="18" t="s">
        <v>12556</v>
      </c>
      <c r="G4709" s="18" t="s">
        <v>275</v>
      </c>
      <c r="H4709" s="18" t="s">
        <v>6302</v>
      </c>
      <c r="I4709" s="19" t="s">
        <v>6474</v>
      </c>
      <c r="J4709" s="18" t="s">
        <v>5899</v>
      </c>
      <c r="K4709" s="18" t="s">
        <v>15078</v>
      </c>
      <c r="L4709" s="18" t="s">
        <v>5901</v>
      </c>
      <c r="M4709" s="19" t="s">
        <v>14819</v>
      </c>
      <c r="N4709" s="20">
        <v>45322</v>
      </c>
      <c r="O4709" s="18" t="s">
        <v>15079</v>
      </c>
      <c r="P4709" s="18" t="s">
        <v>15078</v>
      </c>
      <c r="Q4709" s="18" t="s">
        <v>14823</v>
      </c>
      <c r="R4709" s="18">
        <v>1.8</v>
      </c>
      <c r="T4709" s="18">
        <v>0</v>
      </c>
      <c r="U4709" s="18">
        <v>0</v>
      </c>
    </row>
    <row r="4710" spans="2:21" x14ac:dyDescent="0.4">
      <c r="B4710" s="18" t="s">
        <v>5957</v>
      </c>
      <c r="C4710" s="18" t="s">
        <v>5910</v>
      </c>
      <c r="D4710" s="18" t="s">
        <v>14819</v>
      </c>
      <c r="E4710" s="19" t="s">
        <v>14820</v>
      </c>
      <c r="F4710" s="18" t="s">
        <v>12556</v>
      </c>
      <c r="G4710" s="18" t="s">
        <v>275</v>
      </c>
      <c r="H4710" s="18" t="s">
        <v>6302</v>
      </c>
      <c r="I4710" s="19" t="s">
        <v>6474</v>
      </c>
      <c r="J4710" s="18" t="s">
        <v>5904</v>
      </c>
      <c r="K4710" s="18" t="s">
        <v>15080</v>
      </c>
      <c r="L4710" s="18" t="s">
        <v>5901</v>
      </c>
      <c r="M4710" s="19" t="s">
        <v>14819</v>
      </c>
      <c r="N4710" s="20">
        <v>45322</v>
      </c>
      <c r="O4710" s="18" t="s">
        <v>15081</v>
      </c>
      <c r="P4710" s="18" t="s">
        <v>15080</v>
      </c>
      <c r="Q4710" s="18" t="s">
        <v>14823</v>
      </c>
      <c r="R4710" s="18">
        <v>1.8</v>
      </c>
      <c r="T4710" s="18">
        <v>0</v>
      </c>
      <c r="U4710" s="18">
        <v>0</v>
      </c>
    </row>
    <row r="4711" spans="2:21" x14ac:dyDescent="0.4">
      <c r="B4711" s="18" t="s">
        <v>5957</v>
      </c>
      <c r="C4711" s="18" t="s">
        <v>5910</v>
      </c>
      <c r="D4711" s="18" t="s">
        <v>14819</v>
      </c>
      <c r="E4711" s="19" t="s">
        <v>14820</v>
      </c>
      <c r="F4711" s="18" t="s">
        <v>12556</v>
      </c>
      <c r="G4711" s="18" t="s">
        <v>275</v>
      </c>
      <c r="H4711" s="18" t="s">
        <v>6302</v>
      </c>
      <c r="I4711" s="19" t="s">
        <v>6474</v>
      </c>
      <c r="J4711" s="18" t="s">
        <v>5843</v>
      </c>
      <c r="K4711" s="18" t="s">
        <v>15082</v>
      </c>
      <c r="L4711" s="18" t="s">
        <v>5901</v>
      </c>
      <c r="M4711" s="19" t="s">
        <v>14819</v>
      </c>
      <c r="N4711" s="20">
        <v>45322</v>
      </c>
      <c r="O4711" s="18" t="s">
        <v>15083</v>
      </c>
      <c r="P4711" s="18" t="s">
        <v>15082</v>
      </c>
      <c r="Q4711" s="18" t="s">
        <v>14823</v>
      </c>
      <c r="R4711" s="18">
        <v>1.8</v>
      </c>
      <c r="T4711" s="18">
        <v>0</v>
      </c>
      <c r="U4711" s="18">
        <v>0</v>
      </c>
    </row>
    <row r="4712" spans="2:21" x14ac:dyDescent="0.4">
      <c r="B4712" s="18" t="s">
        <v>5957</v>
      </c>
      <c r="C4712" s="18" t="s">
        <v>5910</v>
      </c>
      <c r="D4712" s="18" t="s">
        <v>14819</v>
      </c>
      <c r="E4712" s="19" t="s">
        <v>14820</v>
      </c>
      <c r="F4712" s="18" t="s">
        <v>12556</v>
      </c>
      <c r="G4712" s="18" t="s">
        <v>39</v>
      </c>
      <c r="H4712" s="18" t="s">
        <v>6318</v>
      </c>
      <c r="I4712" s="19" t="s">
        <v>6416</v>
      </c>
      <c r="J4712" s="18" t="s">
        <v>5899</v>
      </c>
      <c r="K4712" s="18" t="s">
        <v>15084</v>
      </c>
      <c r="L4712" s="18" t="s">
        <v>5901</v>
      </c>
      <c r="M4712" s="19" t="s">
        <v>14819</v>
      </c>
      <c r="N4712" s="20">
        <v>45322</v>
      </c>
      <c r="O4712" s="18" t="s">
        <v>15085</v>
      </c>
      <c r="P4712" s="18" t="s">
        <v>15084</v>
      </c>
      <c r="Q4712" s="18" t="s">
        <v>14823</v>
      </c>
      <c r="R4712" s="18">
        <v>2.9</v>
      </c>
      <c r="T4712" s="18">
        <v>0</v>
      </c>
      <c r="U4712" s="18">
        <v>0</v>
      </c>
    </row>
    <row r="4713" spans="2:21" x14ac:dyDescent="0.4">
      <c r="B4713" s="18" t="s">
        <v>5957</v>
      </c>
      <c r="C4713" s="18" t="s">
        <v>5910</v>
      </c>
      <c r="D4713" s="18" t="s">
        <v>14819</v>
      </c>
      <c r="E4713" s="19" t="s">
        <v>14820</v>
      </c>
      <c r="F4713" s="18" t="s">
        <v>12556</v>
      </c>
      <c r="G4713" s="18" t="s">
        <v>39</v>
      </c>
      <c r="H4713" s="18" t="s">
        <v>6318</v>
      </c>
      <c r="I4713" s="19" t="s">
        <v>6416</v>
      </c>
      <c r="J4713" s="18" t="s">
        <v>5904</v>
      </c>
      <c r="K4713" s="18" t="s">
        <v>15086</v>
      </c>
      <c r="L4713" s="18" t="s">
        <v>5901</v>
      </c>
      <c r="M4713" s="19" t="s">
        <v>14819</v>
      </c>
      <c r="N4713" s="20">
        <v>45322</v>
      </c>
      <c r="O4713" s="18" t="s">
        <v>15087</v>
      </c>
      <c r="P4713" s="18" t="s">
        <v>15086</v>
      </c>
      <c r="Q4713" s="18" t="s">
        <v>14823</v>
      </c>
      <c r="R4713" s="18">
        <v>2.9</v>
      </c>
      <c r="T4713" s="18">
        <v>0</v>
      </c>
      <c r="U4713" s="18">
        <v>0</v>
      </c>
    </row>
    <row r="4714" spans="2:21" x14ac:dyDescent="0.4">
      <c r="B4714" s="18" t="s">
        <v>5957</v>
      </c>
      <c r="C4714" s="18" t="s">
        <v>5910</v>
      </c>
      <c r="D4714" s="18" t="s">
        <v>14819</v>
      </c>
      <c r="E4714" s="19" t="s">
        <v>14820</v>
      </c>
      <c r="F4714" s="18" t="s">
        <v>12556</v>
      </c>
      <c r="G4714" s="18" t="s">
        <v>39</v>
      </c>
      <c r="H4714" s="18" t="s">
        <v>6318</v>
      </c>
      <c r="I4714" s="19" t="s">
        <v>6416</v>
      </c>
      <c r="J4714" s="18" t="s">
        <v>5843</v>
      </c>
      <c r="K4714" s="18" t="s">
        <v>15088</v>
      </c>
      <c r="L4714" s="18" t="s">
        <v>5901</v>
      </c>
      <c r="M4714" s="19" t="s">
        <v>14819</v>
      </c>
      <c r="N4714" s="20">
        <v>45322</v>
      </c>
      <c r="O4714" s="18" t="s">
        <v>15089</v>
      </c>
      <c r="P4714" s="18" t="s">
        <v>15088</v>
      </c>
      <c r="Q4714" s="18" t="s">
        <v>14823</v>
      </c>
      <c r="R4714" s="18">
        <v>2.9</v>
      </c>
      <c r="T4714" s="18">
        <v>0</v>
      </c>
      <c r="U4714" s="18">
        <v>0</v>
      </c>
    </row>
    <row r="4715" spans="2:21" x14ac:dyDescent="0.4">
      <c r="B4715" s="18" t="s">
        <v>5957</v>
      </c>
      <c r="C4715" s="18" t="s">
        <v>5910</v>
      </c>
      <c r="D4715" s="18" t="s">
        <v>14819</v>
      </c>
      <c r="E4715" s="19" t="s">
        <v>14840</v>
      </c>
      <c r="F4715" s="18" t="s">
        <v>12556</v>
      </c>
      <c r="G4715" s="18" t="s">
        <v>703</v>
      </c>
      <c r="H4715" s="18" t="s">
        <v>6466</v>
      </c>
      <c r="I4715" s="19" t="s">
        <v>6558</v>
      </c>
      <c r="J4715" s="18" t="s">
        <v>5899</v>
      </c>
      <c r="K4715" s="18" t="s">
        <v>15090</v>
      </c>
      <c r="L4715" s="18" t="s">
        <v>5901</v>
      </c>
      <c r="M4715" s="19" t="s">
        <v>14819</v>
      </c>
      <c r="N4715" s="20">
        <v>45322</v>
      </c>
      <c r="O4715" s="18" t="s">
        <v>15091</v>
      </c>
      <c r="P4715" s="18" t="s">
        <v>15090</v>
      </c>
      <c r="Q4715" s="18" t="s">
        <v>14843</v>
      </c>
      <c r="R4715" s="18">
        <v>1.4</v>
      </c>
      <c r="T4715" s="18">
        <v>0</v>
      </c>
      <c r="U4715" s="18">
        <v>0</v>
      </c>
    </row>
    <row r="4716" spans="2:21" x14ac:dyDescent="0.4">
      <c r="B4716" s="18" t="s">
        <v>5957</v>
      </c>
      <c r="C4716" s="18" t="s">
        <v>5910</v>
      </c>
      <c r="D4716" s="18" t="s">
        <v>14819</v>
      </c>
      <c r="E4716" s="19" t="s">
        <v>14840</v>
      </c>
      <c r="F4716" s="18" t="s">
        <v>12556</v>
      </c>
      <c r="G4716" s="18" t="s">
        <v>703</v>
      </c>
      <c r="H4716" s="18" t="s">
        <v>6466</v>
      </c>
      <c r="I4716" s="19" t="s">
        <v>6558</v>
      </c>
      <c r="J4716" s="18" t="s">
        <v>5904</v>
      </c>
      <c r="K4716" s="18" t="s">
        <v>15092</v>
      </c>
      <c r="L4716" s="18" t="s">
        <v>5901</v>
      </c>
      <c r="M4716" s="19" t="s">
        <v>14819</v>
      </c>
      <c r="N4716" s="20">
        <v>45322</v>
      </c>
      <c r="O4716" s="18" t="s">
        <v>15093</v>
      </c>
      <c r="P4716" s="18" t="s">
        <v>15092</v>
      </c>
      <c r="Q4716" s="18" t="s">
        <v>14843</v>
      </c>
      <c r="R4716" s="18">
        <v>1.4</v>
      </c>
      <c r="T4716" s="18">
        <v>0</v>
      </c>
      <c r="U4716" s="18">
        <v>0</v>
      </c>
    </row>
    <row r="4717" spans="2:21" x14ac:dyDescent="0.4">
      <c r="B4717" s="18" t="s">
        <v>5957</v>
      </c>
      <c r="C4717" s="18" t="s">
        <v>5910</v>
      </c>
      <c r="D4717" s="18" t="s">
        <v>14819</v>
      </c>
      <c r="E4717" s="19" t="s">
        <v>14840</v>
      </c>
      <c r="F4717" s="18" t="s">
        <v>12556</v>
      </c>
      <c r="G4717" s="18" t="s">
        <v>703</v>
      </c>
      <c r="H4717" s="18" t="s">
        <v>6466</v>
      </c>
      <c r="I4717" s="19" t="s">
        <v>6558</v>
      </c>
      <c r="J4717" s="18" t="s">
        <v>5843</v>
      </c>
      <c r="K4717" s="18" t="s">
        <v>15094</v>
      </c>
      <c r="L4717" s="18" t="s">
        <v>5901</v>
      </c>
      <c r="M4717" s="19" t="s">
        <v>14819</v>
      </c>
      <c r="N4717" s="20">
        <v>45322</v>
      </c>
      <c r="O4717" s="18" t="s">
        <v>15095</v>
      </c>
      <c r="P4717" s="18" t="s">
        <v>15094</v>
      </c>
      <c r="Q4717" s="18" t="s">
        <v>14843</v>
      </c>
      <c r="R4717" s="18">
        <v>1.4</v>
      </c>
      <c r="T4717" s="18">
        <v>0</v>
      </c>
      <c r="U4717" s="18">
        <v>0</v>
      </c>
    </row>
    <row r="4718" spans="2:21" x14ac:dyDescent="0.4">
      <c r="B4718" s="18" t="s">
        <v>5957</v>
      </c>
      <c r="C4718" s="18" t="s">
        <v>5910</v>
      </c>
      <c r="D4718" s="18" t="s">
        <v>14819</v>
      </c>
      <c r="E4718" s="19" t="s">
        <v>14840</v>
      </c>
      <c r="F4718" s="18" t="s">
        <v>12556</v>
      </c>
      <c r="G4718" s="18" t="s">
        <v>275</v>
      </c>
      <c r="H4718" s="18" t="s">
        <v>6302</v>
      </c>
      <c r="I4718" s="19" t="s">
        <v>6474</v>
      </c>
      <c r="J4718" s="18" t="s">
        <v>5899</v>
      </c>
      <c r="K4718" s="18" t="s">
        <v>15096</v>
      </c>
      <c r="L4718" s="18" t="s">
        <v>5901</v>
      </c>
      <c r="M4718" s="19" t="s">
        <v>14819</v>
      </c>
      <c r="N4718" s="20">
        <v>45322</v>
      </c>
      <c r="O4718" s="18" t="s">
        <v>15097</v>
      </c>
      <c r="P4718" s="18" t="s">
        <v>15096</v>
      </c>
      <c r="Q4718" s="18" t="s">
        <v>14843</v>
      </c>
      <c r="R4718" s="18">
        <v>1.8</v>
      </c>
      <c r="T4718" s="18">
        <v>0</v>
      </c>
      <c r="U4718" s="18">
        <v>0</v>
      </c>
    </row>
    <row r="4719" spans="2:21" x14ac:dyDescent="0.4">
      <c r="B4719" s="18" t="s">
        <v>5957</v>
      </c>
      <c r="C4719" s="18" t="s">
        <v>5910</v>
      </c>
      <c r="D4719" s="18" t="s">
        <v>14819</v>
      </c>
      <c r="E4719" s="19" t="s">
        <v>14840</v>
      </c>
      <c r="F4719" s="18" t="s">
        <v>12556</v>
      </c>
      <c r="G4719" s="18" t="s">
        <v>275</v>
      </c>
      <c r="H4719" s="18" t="s">
        <v>6302</v>
      </c>
      <c r="I4719" s="19" t="s">
        <v>6474</v>
      </c>
      <c r="J4719" s="18" t="s">
        <v>5904</v>
      </c>
      <c r="K4719" s="18" t="s">
        <v>15098</v>
      </c>
      <c r="L4719" s="18" t="s">
        <v>5901</v>
      </c>
      <c r="M4719" s="19" t="s">
        <v>14819</v>
      </c>
      <c r="N4719" s="20">
        <v>45322</v>
      </c>
      <c r="O4719" s="18" t="s">
        <v>15099</v>
      </c>
      <c r="P4719" s="18" t="s">
        <v>15098</v>
      </c>
      <c r="Q4719" s="18" t="s">
        <v>14843</v>
      </c>
      <c r="R4719" s="18">
        <v>1.8</v>
      </c>
      <c r="T4719" s="18">
        <v>0</v>
      </c>
      <c r="U4719" s="18">
        <v>0</v>
      </c>
    </row>
    <row r="4720" spans="2:21" x14ac:dyDescent="0.4">
      <c r="B4720" s="18" t="s">
        <v>5957</v>
      </c>
      <c r="C4720" s="18" t="s">
        <v>5910</v>
      </c>
      <c r="D4720" s="18" t="s">
        <v>14819</v>
      </c>
      <c r="E4720" s="19" t="s">
        <v>14840</v>
      </c>
      <c r="F4720" s="18" t="s">
        <v>12556</v>
      </c>
      <c r="G4720" s="18" t="s">
        <v>275</v>
      </c>
      <c r="H4720" s="18" t="s">
        <v>6302</v>
      </c>
      <c r="I4720" s="19" t="s">
        <v>6474</v>
      </c>
      <c r="J4720" s="18" t="s">
        <v>5843</v>
      </c>
      <c r="K4720" s="18" t="s">
        <v>15100</v>
      </c>
      <c r="L4720" s="18" t="s">
        <v>5901</v>
      </c>
      <c r="M4720" s="19" t="s">
        <v>14819</v>
      </c>
      <c r="N4720" s="20">
        <v>45322</v>
      </c>
      <c r="O4720" s="18" t="s">
        <v>15101</v>
      </c>
      <c r="P4720" s="18" t="s">
        <v>15100</v>
      </c>
      <c r="Q4720" s="18" t="s">
        <v>14843</v>
      </c>
      <c r="R4720" s="18">
        <v>1.8</v>
      </c>
      <c r="T4720" s="18">
        <v>0</v>
      </c>
      <c r="U4720" s="18">
        <v>0</v>
      </c>
    </row>
    <row r="4721" spans="2:21" x14ac:dyDescent="0.4">
      <c r="B4721" s="18" t="s">
        <v>5957</v>
      </c>
      <c r="C4721" s="18" t="s">
        <v>5910</v>
      </c>
      <c r="D4721" s="18" t="s">
        <v>14819</v>
      </c>
      <c r="E4721" s="19" t="s">
        <v>14840</v>
      </c>
      <c r="F4721" s="18" t="s">
        <v>12556</v>
      </c>
      <c r="G4721" s="18" t="s">
        <v>39</v>
      </c>
      <c r="H4721" s="18" t="s">
        <v>6318</v>
      </c>
      <c r="I4721" s="19" t="s">
        <v>6416</v>
      </c>
      <c r="J4721" s="18" t="s">
        <v>5899</v>
      </c>
      <c r="K4721" s="18" t="s">
        <v>15102</v>
      </c>
      <c r="L4721" s="18" t="s">
        <v>5901</v>
      </c>
      <c r="M4721" s="19" t="s">
        <v>14819</v>
      </c>
      <c r="N4721" s="20">
        <v>45322</v>
      </c>
      <c r="O4721" s="18" t="s">
        <v>15103</v>
      </c>
      <c r="P4721" s="18" t="s">
        <v>15102</v>
      </c>
      <c r="Q4721" s="18" t="s">
        <v>14843</v>
      </c>
      <c r="R4721" s="18">
        <v>2.9</v>
      </c>
      <c r="T4721" s="18">
        <v>0</v>
      </c>
      <c r="U4721" s="18">
        <v>0</v>
      </c>
    </row>
    <row r="4722" spans="2:21" x14ac:dyDescent="0.4">
      <c r="B4722" s="18" t="s">
        <v>5957</v>
      </c>
      <c r="C4722" s="18" t="s">
        <v>5910</v>
      </c>
      <c r="D4722" s="18" t="s">
        <v>14819</v>
      </c>
      <c r="E4722" s="19" t="s">
        <v>14840</v>
      </c>
      <c r="F4722" s="18" t="s">
        <v>12556</v>
      </c>
      <c r="G4722" s="18" t="s">
        <v>39</v>
      </c>
      <c r="H4722" s="18" t="s">
        <v>6318</v>
      </c>
      <c r="I4722" s="19" t="s">
        <v>6416</v>
      </c>
      <c r="J4722" s="18" t="s">
        <v>5904</v>
      </c>
      <c r="K4722" s="18" t="s">
        <v>15104</v>
      </c>
      <c r="L4722" s="18" t="s">
        <v>5901</v>
      </c>
      <c r="M4722" s="19" t="s">
        <v>14819</v>
      </c>
      <c r="N4722" s="20">
        <v>45322</v>
      </c>
      <c r="O4722" s="18" t="s">
        <v>15105</v>
      </c>
      <c r="P4722" s="18" t="s">
        <v>15104</v>
      </c>
      <c r="Q4722" s="18" t="s">
        <v>14843</v>
      </c>
      <c r="R4722" s="18">
        <v>2.9</v>
      </c>
      <c r="T4722" s="18">
        <v>0</v>
      </c>
      <c r="U4722" s="18">
        <v>0</v>
      </c>
    </row>
    <row r="4723" spans="2:21" x14ac:dyDescent="0.4">
      <c r="B4723" s="18" t="s">
        <v>5957</v>
      </c>
      <c r="C4723" s="18" t="s">
        <v>5910</v>
      </c>
      <c r="D4723" s="18" t="s">
        <v>14819</v>
      </c>
      <c r="E4723" s="19" t="s">
        <v>14840</v>
      </c>
      <c r="F4723" s="18" t="s">
        <v>12556</v>
      </c>
      <c r="G4723" s="18" t="s">
        <v>39</v>
      </c>
      <c r="H4723" s="18" t="s">
        <v>6318</v>
      </c>
      <c r="I4723" s="19" t="s">
        <v>6416</v>
      </c>
      <c r="J4723" s="18" t="s">
        <v>5843</v>
      </c>
      <c r="K4723" s="18" t="s">
        <v>15106</v>
      </c>
      <c r="L4723" s="18" t="s">
        <v>5901</v>
      </c>
      <c r="M4723" s="19" t="s">
        <v>14819</v>
      </c>
      <c r="N4723" s="20">
        <v>45322</v>
      </c>
      <c r="O4723" s="18" t="s">
        <v>15107</v>
      </c>
      <c r="P4723" s="18" t="s">
        <v>15106</v>
      </c>
      <c r="Q4723" s="18" t="s">
        <v>14843</v>
      </c>
      <c r="R4723" s="18">
        <v>2.9</v>
      </c>
      <c r="T4723" s="18">
        <v>0</v>
      </c>
      <c r="U4723" s="18">
        <v>0</v>
      </c>
    </row>
    <row r="4724" spans="2:21" x14ac:dyDescent="0.4">
      <c r="B4724" s="18" t="s">
        <v>5957</v>
      </c>
      <c r="C4724" s="18" t="s">
        <v>5910</v>
      </c>
      <c r="D4724" s="18" t="s">
        <v>310</v>
      </c>
      <c r="E4724" s="19" t="s">
        <v>310</v>
      </c>
      <c r="F4724" s="18" t="s">
        <v>5935</v>
      </c>
      <c r="G4724" s="18" t="s">
        <v>275</v>
      </c>
      <c r="H4724" s="18" t="s">
        <v>6302</v>
      </c>
      <c r="I4724" s="19" t="s">
        <v>6406</v>
      </c>
      <c r="J4724" s="18" t="s">
        <v>5899</v>
      </c>
      <c r="K4724" s="18" t="s">
        <v>13537</v>
      </c>
      <c r="L4724" s="18" t="s">
        <v>5901</v>
      </c>
      <c r="N4724" s="20">
        <v>45322</v>
      </c>
      <c r="O4724" s="18" t="s">
        <v>13538</v>
      </c>
      <c r="P4724" s="18" t="s">
        <v>13537</v>
      </c>
      <c r="Q4724" s="18" t="s">
        <v>11644</v>
      </c>
      <c r="R4724" s="18">
        <v>1.5</v>
      </c>
      <c r="T4724" s="18">
        <v>0</v>
      </c>
      <c r="U4724" s="18">
        <v>0</v>
      </c>
    </row>
    <row r="4725" spans="2:21" x14ac:dyDescent="0.4">
      <c r="B4725" s="18" t="s">
        <v>5957</v>
      </c>
      <c r="C4725" s="18" t="s">
        <v>5910</v>
      </c>
      <c r="D4725" s="18" t="s">
        <v>310</v>
      </c>
      <c r="E4725" s="19" t="s">
        <v>310</v>
      </c>
      <c r="F4725" s="18" t="s">
        <v>5935</v>
      </c>
      <c r="G4725" s="18" t="s">
        <v>275</v>
      </c>
      <c r="H4725" s="18" t="s">
        <v>6302</v>
      </c>
      <c r="I4725" s="19" t="s">
        <v>6406</v>
      </c>
      <c r="J4725" s="18" t="s">
        <v>5904</v>
      </c>
      <c r="K4725" s="18" t="s">
        <v>13535</v>
      </c>
      <c r="L4725" s="18" t="s">
        <v>5901</v>
      </c>
      <c r="N4725" s="20">
        <v>45322</v>
      </c>
      <c r="O4725" s="18" t="s">
        <v>13536</v>
      </c>
      <c r="P4725" s="18" t="s">
        <v>13535</v>
      </c>
      <c r="Q4725" s="18" t="s">
        <v>11644</v>
      </c>
      <c r="R4725" s="18">
        <v>1.5</v>
      </c>
      <c r="T4725" s="18">
        <v>0</v>
      </c>
      <c r="U4725" s="18">
        <v>0</v>
      </c>
    </row>
    <row r="4726" spans="2:21" x14ac:dyDescent="0.4">
      <c r="B4726" s="18" t="s">
        <v>5957</v>
      </c>
      <c r="C4726" s="18" t="s">
        <v>5910</v>
      </c>
      <c r="D4726" s="18" t="s">
        <v>310</v>
      </c>
      <c r="E4726" s="19" t="s">
        <v>310</v>
      </c>
      <c r="F4726" s="18" t="s">
        <v>5935</v>
      </c>
      <c r="G4726" s="18" t="s">
        <v>275</v>
      </c>
      <c r="H4726" s="18" t="s">
        <v>6302</v>
      </c>
      <c r="I4726" s="19" t="s">
        <v>6406</v>
      </c>
      <c r="J4726" s="18" t="s">
        <v>5843</v>
      </c>
      <c r="K4726" s="18" t="s">
        <v>13533</v>
      </c>
      <c r="L4726" s="18" t="s">
        <v>5901</v>
      </c>
      <c r="N4726" s="20">
        <v>45322</v>
      </c>
      <c r="O4726" s="18" t="s">
        <v>13534</v>
      </c>
      <c r="P4726" s="18" t="s">
        <v>13533</v>
      </c>
      <c r="Q4726" s="18" t="s">
        <v>11644</v>
      </c>
      <c r="R4726" s="18">
        <v>1.5</v>
      </c>
      <c r="T4726" s="18">
        <v>0</v>
      </c>
      <c r="U4726" s="18">
        <v>0</v>
      </c>
    </row>
    <row r="4727" spans="2:21" x14ac:dyDescent="0.4">
      <c r="B4727" s="18" t="s">
        <v>5957</v>
      </c>
      <c r="C4727" s="18" t="s">
        <v>11641</v>
      </c>
      <c r="D4727" s="18" t="s">
        <v>310</v>
      </c>
      <c r="E4727" s="19" t="s">
        <v>310</v>
      </c>
      <c r="F4727" s="18" t="s">
        <v>5935</v>
      </c>
      <c r="G4727" s="18" t="s">
        <v>39</v>
      </c>
      <c r="H4727" s="18" t="s">
        <v>6318</v>
      </c>
      <c r="I4727" s="19" t="s">
        <v>6319</v>
      </c>
      <c r="J4727" s="18" t="s">
        <v>5899</v>
      </c>
      <c r="K4727" s="18" t="s">
        <v>11642</v>
      </c>
      <c r="L4727" s="18" t="s">
        <v>5901</v>
      </c>
      <c r="N4727" s="20">
        <v>45322</v>
      </c>
      <c r="O4727" s="18" t="s">
        <v>11643</v>
      </c>
      <c r="P4727" s="18" t="s">
        <v>11642</v>
      </c>
      <c r="Q4727" s="18" t="s">
        <v>11644</v>
      </c>
      <c r="T4727" s="18">
        <v>0</v>
      </c>
      <c r="U4727" s="18">
        <v>0</v>
      </c>
    </row>
    <row r="4728" spans="2:21" x14ac:dyDescent="0.4">
      <c r="B4728" s="18" t="s">
        <v>5957</v>
      </c>
      <c r="C4728" s="18" t="s">
        <v>11641</v>
      </c>
      <c r="D4728" s="18" t="s">
        <v>310</v>
      </c>
      <c r="E4728" s="19" t="s">
        <v>310</v>
      </c>
      <c r="F4728" s="18" t="s">
        <v>5935</v>
      </c>
      <c r="G4728" s="18" t="s">
        <v>39</v>
      </c>
      <c r="H4728" s="18" t="s">
        <v>6318</v>
      </c>
      <c r="I4728" s="19" t="s">
        <v>6319</v>
      </c>
      <c r="J4728" s="18" t="s">
        <v>5904</v>
      </c>
      <c r="K4728" s="18" t="s">
        <v>11645</v>
      </c>
      <c r="L4728" s="18" t="s">
        <v>5901</v>
      </c>
      <c r="N4728" s="20">
        <v>45322</v>
      </c>
      <c r="O4728" s="18" t="s">
        <v>11646</v>
      </c>
      <c r="P4728" s="18" t="s">
        <v>11645</v>
      </c>
      <c r="Q4728" s="18" t="s">
        <v>11644</v>
      </c>
      <c r="T4728" s="18">
        <v>0</v>
      </c>
      <c r="U4728" s="18">
        <v>0</v>
      </c>
    </row>
    <row r="4729" spans="2:21" x14ac:dyDescent="0.4">
      <c r="B4729" s="18" t="s">
        <v>5957</v>
      </c>
      <c r="C4729" s="18" t="s">
        <v>11641</v>
      </c>
      <c r="D4729" s="18" t="s">
        <v>310</v>
      </c>
      <c r="E4729" s="19" t="s">
        <v>310</v>
      </c>
      <c r="F4729" s="18" t="s">
        <v>5935</v>
      </c>
      <c r="G4729" s="18" t="s">
        <v>39</v>
      </c>
      <c r="H4729" s="18" t="s">
        <v>6318</v>
      </c>
      <c r="I4729" s="19" t="s">
        <v>6319</v>
      </c>
      <c r="J4729" s="18" t="s">
        <v>5843</v>
      </c>
      <c r="K4729" s="18" t="s">
        <v>11647</v>
      </c>
      <c r="L4729" s="18" t="s">
        <v>5901</v>
      </c>
      <c r="N4729" s="20">
        <v>45322</v>
      </c>
      <c r="O4729" s="18" t="s">
        <v>11648</v>
      </c>
      <c r="P4729" s="18" t="s">
        <v>11647</v>
      </c>
      <c r="Q4729" s="18" t="s">
        <v>11644</v>
      </c>
      <c r="T4729" s="18">
        <v>0</v>
      </c>
      <c r="U4729" s="18">
        <v>0</v>
      </c>
    </row>
    <row r="4730" spans="2:21" x14ac:dyDescent="0.4">
      <c r="B4730" s="18" t="s">
        <v>5957</v>
      </c>
      <c r="C4730" s="18" t="s">
        <v>11641</v>
      </c>
      <c r="D4730" s="18" t="s">
        <v>310</v>
      </c>
      <c r="E4730" s="19" t="s">
        <v>310</v>
      </c>
      <c r="F4730" s="18" t="s">
        <v>5935</v>
      </c>
      <c r="G4730" s="18" t="s">
        <v>39</v>
      </c>
      <c r="H4730" s="18" t="s">
        <v>6318</v>
      </c>
      <c r="I4730" s="19" t="s">
        <v>6326</v>
      </c>
      <c r="J4730" s="18" t="s">
        <v>5899</v>
      </c>
      <c r="K4730" s="18" t="s">
        <v>11649</v>
      </c>
      <c r="L4730" s="18" t="s">
        <v>5901</v>
      </c>
      <c r="N4730" s="20">
        <v>45322</v>
      </c>
      <c r="O4730" s="18" t="s">
        <v>11650</v>
      </c>
      <c r="P4730" s="18" t="s">
        <v>11649</v>
      </c>
      <c r="Q4730" s="18" t="s">
        <v>11644</v>
      </c>
      <c r="T4730" s="18">
        <v>0</v>
      </c>
      <c r="U4730" s="18">
        <v>0</v>
      </c>
    </row>
    <row r="4731" spans="2:21" x14ac:dyDescent="0.4">
      <c r="B4731" s="18" t="s">
        <v>5957</v>
      </c>
      <c r="C4731" s="18" t="s">
        <v>11641</v>
      </c>
      <c r="D4731" s="18" t="s">
        <v>310</v>
      </c>
      <c r="E4731" s="19" t="s">
        <v>310</v>
      </c>
      <c r="F4731" s="18" t="s">
        <v>5935</v>
      </c>
      <c r="G4731" s="18" t="s">
        <v>39</v>
      </c>
      <c r="H4731" s="18" t="s">
        <v>6318</v>
      </c>
      <c r="I4731" s="19" t="s">
        <v>6326</v>
      </c>
      <c r="J4731" s="18" t="s">
        <v>5904</v>
      </c>
      <c r="K4731" s="18" t="s">
        <v>11651</v>
      </c>
      <c r="L4731" s="18" t="s">
        <v>5901</v>
      </c>
      <c r="N4731" s="20">
        <v>45322</v>
      </c>
      <c r="O4731" s="18" t="s">
        <v>11652</v>
      </c>
      <c r="P4731" s="18" t="s">
        <v>11651</v>
      </c>
      <c r="Q4731" s="18" t="s">
        <v>11644</v>
      </c>
      <c r="T4731" s="18">
        <v>0</v>
      </c>
      <c r="U4731" s="18">
        <v>0</v>
      </c>
    </row>
    <row r="4732" spans="2:21" x14ac:dyDescent="0.4">
      <c r="B4732" s="18" t="s">
        <v>5957</v>
      </c>
      <c r="C4732" s="18" t="s">
        <v>11641</v>
      </c>
      <c r="D4732" s="18" t="s">
        <v>310</v>
      </c>
      <c r="E4732" s="19" t="s">
        <v>310</v>
      </c>
      <c r="F4732" s="18" t="s">
        <v>5935</v>
      </c>
      <c r="G4732" s="18" t="s">
        <v>39</v>
      </c>
      <c r="H4732" s="18" t="s">
        <v>6318</v>
      </c>
      <c r="I4732" s="19" t="s">
        <v>6326</v>
      </c>
      <c r="J4732" s="18" t="s">
        <v>5843</v>
      </c>
      <c r="K4732" s="18" t="s">
        <v>11653</v>
      </c>
      <c r="L4732" s="18" t="s">
        <v>5901</v>
      </c>
      <c r="N4732" s="20">
        <v>45322</v>
      </c>
      <c r="O4732" s="18" t="s">
        <v>11654</v>
      </c>
      <c r="P4732" s="18" t="s">
        <v>11653</v>
      </c>
      <c r="Q4732" s="18" t="s">
        <v>11644</v>
      </c>
      <c r="T4732" s="18">
        <v>0</v>
      </c>
      <c r="U4732" s="18">
        <v>0</v>
      </c>
    </row>
    <row r="4733" spans="2:21" x14ac:dyDescent="0.4">
      <c r="B4733" s="18" t="s">
        <v>5957</v>
      </c>
      <c r="C4733" s="18" t="s">
        <v>5910</v>
      </c>
      <c r="D4733" s="18" t="s">
        <v>310</v>
      </c>
      <c r="E4733" s="19" t="s">
        <v>310</v>
      </c>
      <c r="F4733" s="18" t="s">
        <v>5935</v>
      </c>
      <c r="G4733" s="18" t="s">
        <v>44</v>
      </c>
      <c r="H4733" s="18" t="s">
        <v>6333</v>
      </c>
      <c r="I4733" s="19" t="s">
        <v>6416</v>
      </c>
      <c r="J4733" s="18" t="s">
        <v>5899</v>
      </c>
      <c r="K4733" s="18" t="s">
        <v>13543</v>
      </c>
      <c r="L4733" s="18" t="s">
        <v>5901</v>
      </c>
      <c r="N4733" s="20">
        <v>45322</v>
      </c>
      <c r="O4733" s="18" t="s">
        <v>13544</v>
      </c>
      <c r="P4733" s="18" t="s">
        <v>13543</v>
      </c>
      <c r="Q4733" s="18" t="s">
        <v>11644</v>
      </c>
      <c r="R4733" s="18">
        <v>2.9</v>
      </c>
      <c r="T4733" s="18">
        <v>0</v>
      </c>
      <c r="U4733" s="18">
        <v>0</v>
      </c>
    </row>
    <row r="4734" spans="2:21" x14ac:dyDescent="0.4">
      <c r="B4734" s="18" t="s">
        <v>5957</v>
      </c>
      <c r="C4734" s="18" t="s">
        <v>5910</v>
      </c>
      <c r="D4734" s="18" t="s">
        <v>310</v>
      </c>
      <c r="E4734" s="19" t="s">
        <v>310</v>
      </c>
      <c r="F4734" s="18" t="s">
        <v>5935</v>
      </c>
      <c r="G4734" s="18" t="s">
        <v>44</v>
      </c>
      <c r="H4734" s="18" t="s">
        <v>6333</v>
      </c>
      <c r="I4734" s="19" t="s">
        <v>6416</v>
      </c>
      <c r="J4734" s="18" t="s">
        <v>5904</v>
      </c>
      <c r="K4734" s="18" t="s">
        <v>13541</v>
      </c>
      <c r="L4734" s="18" t="s">
        <v>5901</v>
      </c>
      <c r="N4734" s="20">
        <v>45322</v>
      </c>
      <c r="O4734" s="18" t="s">
        <v>13542</v>
      </c>
      <c r="P4734" s="18" t="s">
        <v>13541</v>
      </c>
      <c r="Q4734" s="18" t="s">
        <v>11644</v>
      </c>
      <c r="R4734" s="18">
        <v>2.9</v>
      </c>
      <c r="T4734" s="18">
        <v>0</v>
      </c>
      <c r="U4734" s="18">
        <v>0</v>
      </c>
    </row>
    <row r="4735" spans="2:21" x14ac:dyDescent="0.4">
      <c r="B4735" s="18" t="s">
        <v>5957</v>
      </c>
      <c r="C4735" s="18" t="s">
        <v>5910</v>
      </c>
      <c r="D4735" s="18" t="s">
        <v>310</v>
      </c>
      <c r="E4735" s="19" t="s">
        <v>310</v>
      </c>
      <c r="F4735" s="18" t="s">
        <v>5935</v>
      </c>
      <c r="G4735" s="18" t="s">
        <v>44</v>
      </c>
      <c r="H4735" s="18" t="s">
        <v>6333</v>
      </c>
      <c r="I4735" s="19" t="s">
        <v>6416</v>
      </c>
      <c r="J4735" s="18" t="s">
        <v>5843</v>
      </c>
      <c r="K4735" s="18" t="s">
        <v>13539</v>
      </c>
      <c r="L4735" s="18" t="s">
        <v>5901</v>
      </c>
      <c r="N4735" s="20">
        <v>45322</v>
      </c>
      <c r="O4735" s="18" t="s">
        <v>13540</v>
      </c>
      <c r="P4735" s="18" t="s">
        <v>13539</v>
      </c>
      <c r="Q4735" s="18" t="s">
        <v>11644</v>
      </c>
      <c r="R4735" s="18">
        <v>2.9</v>
      </c>
      <c r="T4735" s="18">
        <v>0</v>
      </c>
      <c r="U4735" s="18">
        <v>0</v>
      </c>
    </row>
    <row r="4736" spans="2:21" x14ac:dyDescent="0.4">
      <c r="B4736" s="18" t="s">
        <v>5957</v>
      </c>
      <c r="C4736" s="18" t="s">
        <v>11641</v>
      </c>
      <c r="D4736" s="18" t="s">
        <v>310</v>
      </c>
      <c r="E4736" s="19" t="s">
        <v>310</v>
      </c>
      <c r="F4736" s="18" t="s">
        <v>5935</v>
      </c>
      <c r="G4736" s="18" t="s">
        <v>44</v>
      </c>
      <c r="H4736" s="18" t="s">
        <v>6333</v>
      </c>
      <c r="I4736" s="19" t="s">
        <v>6334</v>
      </c>
      <c r="J4736" s="18" t="s">
        <v>5899</v>
      </c>
      <c r="K4736" s="18" t="s">
        <v>11655</v>
      </c>
      <c r="L4736" s="18" t="s">
        <v>5901</v>
      </c>
      <c r="N4736" s="20">
        <v>45322</v>
      </c>
      <c r="O4736" s="18" t="s">
        <v>11656</v>
      </c>
      <c r="P4736" s="18" t="s">
        <v>11655</v>
      </c>
      <c r="Q4736" s="18" t="s">
        <v>11644</v>
      </c>
      <c r="T4736" s="18">
        <v>0</v>
      </c>
      <c r="U4736" s="18">
        <v>0</v>
      </c>
    </row>
    <row r="4737" spans="2:21" x14ac:dyDescent="0.4">
      <c r="B4737" s="18" t="s">
        <v>5957</v>
      </c>
      <c r="C4737" s="18" t="s">
        <v>11641</v>
      </c>
      <c r="D4737" s="18" t="s">
        <v>310</v>
      </c>
      <c r="E4737" s="19" t="s">
        <v>310</v>
      </c>
      <c r="F4737" s="18" t="s">
        <v>5935</v>
      </c>
      <c r="G4737" s="18" t="s">
        <v>44</v>
      </c>
      <c r="H4737" s="18" t="s">
        <v>6333</v>
      </c>
      <c r="I4737" s="19" t="s">
        <v>6334</v>
      </c>
      <c r="J4737" s="18" t="s">
        <v>5904</v>
      </c>
      <c r="K4737" s="18" t="s">
        <v>11657</v>
      </c>
      <c r="L4737" s="18" t="s">
        <v>5901</v>
      </c>
      <c r="N4737" s="20">
        <v>45322</v>
      </c>
      <c r="O4737" s="18" t="s">
        <v>11658</v>
      </c>
      <c r="P4737" s="18" t="s">
        <v>11657</v>
      </c>
      <c r="Q4737" s="18" t="s">
        <v>11644</v>
      </c>
      <c r="T4737" s="18">
        <v>0</v>
      </c>
      <c r="U4737" s="18">
        <v>0</v>
      </c>
    </row>
    <row r="4738" spans="2:21" x14ac:dyDescent="0.4">
      <c r="B4738" s="18" t="s">
        <v>5957</v>
      </c>
      <c r="C4738" s="18" t="s">
        <v>11641</v>
      </c>
      <c r="D4738" s="18" t="s">
        <v>310</v>
      </c>
      <c r="E4738" s="19" t="s">
        <v>310</v>
      </c>
      <c r="F4738" s="18" t="s">
        <v>5935</v>
      </c>
      <c r="G4738" s="18" t="s">
        <v>44</v>
      </c>
      <c r="H4738" s="18" t="s">
        <v>6333</v>
      </c>
      <c r="I4738" s="19" t="s">
        <v>6334</v>
      </c>
      <c r="J4738" s="18" t="s">
        <v>5843</v>
      </c>
      <c r="K4738" s="18" t="s">
        <v>11659</v>
      </c>
      <c r="L4738" s="18" t="s">
        <v>5901</v>
      </c>
      <c r="N4738" s="20">
        <v>45322</v>
      </c>
      <c r="O4738" s="18" t="s">
        <v>11660</v>
      </c>
      <c r="P4738" s="18" t="s">
        <v>11659</v>
      </c>
      <c r="Q4738" s="18" t="s">
        <v>11644</v>
      </c>
      <c r="T4738" s="18">
        <v>0</v>
      </c>
      <c r="U4738" s="18">
        <v>0</v>
      </c>
    </row>
    <row r="4739" spans="2:21" x14ac:dyDescent="0.4">
      <c r="B4739" s="18" t="s">
        <v>5957</v>
      </c>
      <c r="C4739" s="18" t="s">
        <v>11641</v>
      </c>
      <c r="D4739" s="18" t="s">
        <v>310</v>
      </c>
      <c r="E4739" s="19" t="s">
        <v>310</v>
      </c>
      <c r="F4739" s="18" t="s">
        <v>5935</v>
      </c>
      <c r="G4739" s="18" t="s">
        <v>44</v>
      </c>
      <c r="H4739" s="18" t="s">
        <v>6333</v>
      </c>
      <c r="I4739" s="19" t="s">
        <v>6341</v>
      </c>
      <c r="J4739" s="18" t="s">
        <v>5899</v>
      </c>
      <c r="K4739" s="18" t="s">
        <v>11661</v>
      </c>
      <c r="L4739" s="18" t="s">
        <v>5901</v>
      </c>
      <c r="N4739" s="20">
        <v>45322</v>
      </c>
      <c r="O4739" s="18" t="s">
        <v>11662</v>
      </c>
      <c r="P4739" s="18" t="s">
        <v>11661</v>
      </c>
      <c r="Q4739" s="18" t="s">
        <v>11644</v>
      </c>
      <c r="T4739" s="18">
        <v>0</v>
      </c>
      <c r="U4739" s="18">
        <v>0</v>
      </c>
    </row>
    <row r="4740" spans="2:21" x14ac:dyDescent="0.4">
      <c r="B4740" s="18" t="s">
        <v>5957</v>
      </c>
      <c r="C4740" s="18" t="s">
        <v>11641</v>
      </c>
      <c r="D4740" s="18" t="s">
        <v>310</v>
      </c>
      <c r="E4740" s="19" t="s">
        <v>310</v>
      </c>
      <c r="F4740" s="18" t="s">
        <v>5935</v>
      </c>
      <c r="G4740" s="18" t="s">
        <v>44</v>
      </c>
      <c r="H4740" s="18" t="s">
        <v>6333</v>
      </c>
      <c r="I4740" s="19" t="s">
        <v>6341</v>
      </c>
      <c r="J4740" s="18" t="s">
        <v>5904</v>
      </c>
      <c r="K4740" s="18" t="s">
        <v>11663</v>
      </c>
      <c r="L4740" s="18" t="s">
        <v>5901</v>
      </c>
      <c r="N4740" s="20">
        <v>45322</v>
      </c>
      <c r="O4740" s="18" t="s">
        <v>11664</v>
      </c>
      <c r="P4740" s="18" t="s">
        <v>11663</v>
      </c>
      <c r="Q4740" s="18" t="s">
        <v>11644</v>
      </c>
      <c r="T4740" s="18">
        <v>0</v>
      </c>
      <c r="U4740" s="18">
        <v>0</v>
      </c>
    </row>
    <row r="4741" spans="2:21" x14ac:dyDescent="0.4">
      <c r="B4741" s="18" t="s">
        <v>5957</v>
      </c>
      <c r="C4741" s="18" t="s">
        <v>11641</v>
      </c>
      <c r="D4741" s="18" t="s">
        <v>310</v>
      </c>
      <c r="E4741" s="19" t="s">
        <v>310</v>
      </c>
      <c r="F4741" s="18" t="s">
        <v>5935</v>
      </c>
      <c r="G4741" s="18" t="s">
        <v>44</v>
      </c>
      <c r="H4741" s="18" t="s">
        <v>6333</v>
      </c>
      <c r="I4741" s="19" t="s">
        <v>6341</v>
      </c>
      <c r="J4741" s="18" t="s">
        <v>5843</v>
      </c>
      <c r="K4741" s="18" t="s">
        <v>11665</v>
      </c>
      <c r="L4741" s="18" t="s">
        <v>5901</v>
      </c>
      <c r="N4741" s="20">
        <v>45322</v>
      </c>
      <c r="O4741" s="18" t="s">
        <v>11666</v>
      </c>
      <c r="P4741" s="18" t="s">
        <v>11665</v>
      </c>
      <c r="Q4741" s="18" t="s">
        <v>11644</v>
      </c>
      <c r="T4741" s="18">
        <v>0</v>
      </c>
      <c r="U4741" s="18">
        <v>0</v>
      </c>
    </row>
    <row r="4742" spans="2:21" x14ac:dyDescent="0.4">
      <c r="B4742" s="18" t="s">
        <v>5957</v>
      </c>
      <c r="C4742" s="18" t="s">
        <v>5910</v>
      </c>
      <c r="D4742" s="18" t="s">
        <v>310</v>
      </c>
      <c r="E4742" s="19" t="s">
        <v>310</v>
      </c>
      <c r="F4742" s="18" t="s">
        <v>5896</v>
      </c>
      <c r="G4742" s="18" t="s">
        <v>275</v>
      </c>
      <c r="H4742" s="18" t="s">
        <v>6302</v>
      </c>
      <c r="I4742" s="19" t="s">
        <v>6406</v>
      </c>
      <c r="J4742" s="18" t="s">
        <v>5899</v>
      </c>
      <c r="K4742" s="18" t="s">
        <v>13549</v>
      </c>
      <c r="L4742" s="18" t="s">
        <v>5901</v>
      </c>
      <c r="N4742" s="20">
        <v>45322</v>
      </c>
      <c r="O4742" s="18" t="s">
        <v>13550</v>
      </c>
      <c r="P4742" s="18" t="s">
        <v>13549</v>
      </c>
      <c r="Q4742" s="18" t="s">
        <v>12025</v>
      </c>
      <c r="R4742" s="18">
        <v>1.5</v>
      </c>
      <c r="T4742" s="18">
        <v>0</v>
      </c>
      <c r="U4742" s="18">
        <v>0</v>
      </c>
    </row>
    <row r="4743" spans="2:21" x14ac:dyDescent="0.4">
      <c r="B4743" s="18" t="s">
        <v>5957</v>
      </c>
      <c r="C4743" s="18" t="s">
        <v>5910</v>
      </c>
      <c r="D4743" s="18" t="s">
        <v>310</v>
      </c>
      <c r="E4743" s="19" t="s">
        <v>310</v>
      </c>
      <c r="F4743" s="18" t="s">
        <v>5896</v>
      </c>
      <c r="G4743" s="18" t="s">
        <v>275</v>
      </c>
      <c r="H4743" s="18" t="s">
        <v>6302</v>
      </c>
      <c r="I4743" s="19" t="s">
        <v>6406</v>
      </c>
      <c r="J4743" s="18" t="s">
        <v>5904</v>
      </c>
      <c r="K4743" s="18" t="s">
        <v>13547</v>
      </c>
      <c r="L4743" s="18" t="s">
        <v>5901</v>
      </c>
      <c r="N4743" s="20">
        <v>45322</v>
      </c>
      <c r="O4743" s="18" t="s">
        <v>13548</v>
      </c>
      <c r="P4743" s="18" t="s">
        <v>13547</v>
      </c>
      <c r="Q4743" s="18" t="s">
        <v>12025</v>
      </c>
      <c r="R4743" s="18">
        <v>1.5</v>
      </c>
      <c r="T4743" s="18">
        <v>0</v>
      </c>
      <c r="U4743" s="18">
        <v>0</v>
      </c>
    </row>
    <row r="4744" spans="2:21" x14ac:dyDescent="0.4">
      <c r="B4744" s="18" t="s">
        <v>5957</v>
      </c>
      <c r="C4744" s="18" t="s">
        <v>5910</v>
      </c>
      <c r="D4744" s="18" t="s">
        <v>310</v>
      </c>
      <c r="E4744" s="19" t="s">
        <v>310</v>
      </c>
      <c r="F4744" s="18" t="s">
        <v>5896</v>
      </c>
      <c r="G4744" s="18" t="s">
        <v>275</v>
      </c>
      <c r="H4744" s="18" t="s">
        <v>6302</v>
      </c>
      <c r="I4744" s="19" t="s">
        <v>6406</v>
      </c>
      <c r="J4744" s="18" t="s">
        <v>5843</v>
      </c>
      <c r="K4744" s="18" t="s">
        <v>13545</v>
      </c>
      <c r="L4744" s="18" t="s">
        <v>5901</v>
      </c>
      <c r="N4744" s="20">
        <v>45322</v>
      </c>
      <c r="O4744" s="18" t="s">
        <v>13546</v>
      </c>
      <c r="P4744" s="18" t="s">
        <v>13545</v>
      </c>
      <c r="Q4744" s="18" t="s">
        <v>12025</v>
      </c>
      <c r="R4744" s="18">
        <v>1.5</v>
      </c>
      <c r="T4744" s="18">
        <v>0</v>
      </c>
      <c r="U4744" s="18">
        <v>0</v>
      </c>
    </row>
    <row r="4745" spans="2:21" x14ac:dyDescent="0.4">
      <c r="B4745" s="18" t="s">
        <v>5957</v>
      </c>
      <c r="C4745" s="18" t="s">
        <v>5910</v>
      </c>
      <c r="D4745" s="18" t="s">
        <v>310</v>
      </c>
      <c r="E4745" s="19" t="s">
        <v>310</v>
      </c>
      <c r="F4745" s="18" t="s">
        <v>5896</v>
      </c>
      <c r="G4745" s="18" t="s">
        <v>44</v>
      </c>
      <c r="H4745" s="18" t="s">
        <v>6333</v>
      </c>
      <c r="I4745" s="19" t="s">
        <v>6416</v>
      </c>
      <c r="J4745" s="18" t="s">
        <v>5899</v>
      </c>
      <c r="K4745" s="18" t="s">
        <v>13555</v>
      </c>
      <c r="L4745" s="18" t="s">
        <v>5901</v>
      </c>
      <c r="N4745" s="20">
        <v>45322</v>
      </c>
      <c r="O4745" s="18" t="s">
        <v>13556</v>
      </c>
      <c r="P4745" s="18" t="s">
        <v>13555</v>
      </c>
      <c r="Q4745" s="18" t="s">
        <v>12025</v>
      </c>
      <c r="R4745" s="18">
        <v>2.9</v>
      </c>
      <c r="T4745" s="18">
        <v>0</v>
      </c>
      <c r="U4745" s="18">
        <v>0</v>
      </c>
    </row>
    <row r="4746" spans="2:21" x14ac:dyDescent="0.4">
      <c r="B4746" s="18" t="s">
        <v>5957</v>
      </c>
      <c r="C4746" s="18" t="s">
        <v>5910</v>
      </c>
      <c r="D4746" s="18" t="s">
        <v>310</v>
      </c>
      <c r="E4746" s="19" t="s">
        <v>310</v>
      </c>
      <c r="F4746" s="18" t="s">
        <v>5896</v>
      </c>
      <c r="G4746" s="18" t="s">
        <v>44</v>
      </c>
      <c r="H4746" s="18" t="s">
        <v>6333</v>
      </c>
      <c r="I4746" s="19" t="s">
        <v>6416</v>
      </c>
      <c r="J4746" s="18" t="s">
        <v>5904</v>
      </c>
      <c r="K4746" s="18" t="s">
        <v>13553</v>
      </c>
      <c r="L4746" s="18" t="s">
        <v>5901</v>
      </c>
      <c r="N4746" s="20">
        <v>45322</v>
      </c>
      <c r="O4746" s="18" t="s">
        <v>13554</v>
      </c>
      <c r="P4746" s="18" t="s">
        <v>13553</v>
      </c>
      <c r="Q4746" s="18" t="s">
        <v>12025</v>
      </c>
      <c r="R4746" s="18">
        <v>2.9</v>
      </c>
      <c r="T4746" s="18">
        <v>0</v>
      </c>
      <c r="U4746" s="18">
        <v>0</v>
      </c>
    </row>
    <row r="4747" spans="2:21" x14ac:dyDescent="0.4">
      <c r="B4747" s="18" t="s">
        <v>5957</v>
      </c>
      <c r="C4747" s="18" t="s">
        <v>5910</v>
      </c>
      <c r="D4747" s="18" t="s">
        <v>310</v>
      </c>
      <c r="E4747" s="19" t="s">
        <v>310</v>
      </c>
      <c r="F4747" s="18" t="s">
        <v>5896</v>
      </c>
      <c r="G4747" s="18" t="s">
        <v>44</v>
      </c>
      <c r="H4747" s="18" t="s">
        <v>6333</v>
      </c>
      <c r="I4747" s="19" t="s">
        <v>6416</v>
      </c>
      <c r="J4747" s="18" t="s">
        <v>5843</v>
      </c>
      <c r="K4747" s="18" t="s">
        <v>13551</v>
      </c>
      <c r="L4747" s="18" t="s">
        <v>5901</v>
      </c>
      <c r="N4747" s="20">
        <v>45322</v>
      </c>
      <c r="O4747" s="18" t="s">
        <v>13552</v>
      </c>
      <c r="P4747" s="18" t="s">
        <v>13551</v>
      </c>
      <c r="Q4747" s="18" t="s">
        <v>12025</v>
      </c>
      <c r="R4747" s="18">
        <v>2.9</v>
      </c>
      <c r="T4747" s="18">
        <v>0</v>
      </c>
      <c r="U4747" s="18">
        <v>0</v>
      </c>
    </row>
    <row r="4748" spans="2:21" x14ac:dyDescent="0.4">
      <c r="B4748" s="18" t="s">
        <v>5866</v>
      </c>
      <c r="C4748" s="18" t="s">
        <v>5910</v>
      </c>
      <c r="D4748" s="18" t="s">
        <v>17033</v>
      </c>
      <c r="E4748" s="19" t="s">
        <v>548</v>
      </c>
      <c r="F4748" s="18" t="s">
        <v>5935</v>
      </c>
      <c r="G4748" s="18" t="s">
        <v>5897</v>
      </c>
      <c r="H4748" s="18" t="s">
        <v>5897</v>
      </c>
      <c r="I4748" s="19" t="s">
        <v>6348</v>
      </c>
      <c r="J4748" s="18" t="s">
        <v>5899</v>
      </c>
      <c r="K4748" s="18" t="s">
        <v>17249</v>
      </c>
      <c r="L4748" s="18" t="s">
        <v>10232</v>
      </c>
      <c r="N4748" s="20">
        <v>45322</v>
      </c>
      <c r="O4748" s="18" t="s">
        <v>17250</v>
      </c>
      <c r="P4748" s="18" t="s">
        <v>17249</v>
      </c>
      <c r="Q4748" s="18" t="s">
        <v>17066</v>
      </c>
      <c r="T4748" s="18">
        <v>0</v>
      </c>
      <c r="U4748" s="18">
        <v>0</v>
      </c>
    </row>
    <row r="4749" spans="2:21" x14ac:dyDescent="0.4">
      <c r="B4749" s="18" t="s">
        <v>5866</v>
      </c>
      <c r="C4749" s="18" t="s">
        <v>5910</v>
      </c>
      <c r="D4749" s="18" t="s">
        <v>17033</v>
      </c>
      <c r="E4749" s="19" t="s">
        <v>548</v>
      </c>
      <c r="F4749" s="18" t="s">
        <v>5935</v>
      </c>
      <c r="G4749" s="18" t="s">
        <v>5897</v>
      </c>
      <c r="H4749" s="18" t="s">
        <v>5897</v>
      </c>
      <c r="I4749" s="19" t="s">
        <v>6348</v>
      </c>
      <c r="J4749" s="18" t="s">
        <v>5904</v>
      </c>
      <c r="K4749" s="18" t="s">
        <v>17251</v>
      </c>
      <c r="L4749" s="18" t="s">
        <v>10232</v>
      </c>
      <c r="N4749" s="20">
        <v>45322</v>
      </c>
      <c r="O4749" s="18" t="s">
        <v>17252</v>
      </c>
      <c r="P4749" s="18" t="s">
        <v>17251</v>
      </c>
      <c r="Q4749" s="18" t="s">
        <v>17066</v>
      </c>
      <c r="T4749" s="18">
        <v>0</v>
      </c>
      <c r="U4749" s="18">
        <v>0</v>
      </c>
    </row>
    <row r="4750" spans="2:21" x14ac:dyDescent="0.4">
      <c r="B4750" s="18" t="s">
        <v>5866</v>
      </c>
      <c r="C4750" s="18" t="s">
        <v>5910</v>
      </c>
      <c r="D4750" s="18" t="s">
        <v>17033</v>
      </c>
      <c r="E4750" s="19" t="s">
        <v>548</v>
      </c>
      <c r="F4750" s="18" t="s">
        <v>5935</v>
      </c>
      <c r="G4750" s="18" t="s">
        <v>5897</v>
      </c>
      <c r="H4750" s="18" t="s">
        <v>5897</v>
      </c>
      <c r="I4750" s="19" t="s">
        <v>6348</v>
      </c>
      <c r="J4750" s="18" t="s">
        <v>5843</v>
      </c>
      <c r="K4750" s="18" t="s">
        <v>17253</v>
      </c>
      <c r="L4750" s="18" t="s">
        <v>10232</v>
      </c>
      <c r="N4750" s="20">
        <v>45322</v>
      </c>
      <c r="O4750" s="18" t="s">
        <v>17254</v>
      </c>
      <c r="P4750" s="18" t="s">
        <v>17253</v>
      </c>
      <c r="Q4750" s="18" t="s">
        <v>17066</v>
      </c>
      <c r="T4750" s="18">
        <v>0</v>
      </c>
      <c r="U4750" s="18">
        <v>0</v>
      </c>
    </row>
    <row r="4751" spans="2:21" x14ac:dyDescent="0.4">
      <c r="B4751" s="18" t="s">
        <v>5866</v>
      </c>
      <c r="C4751" s="18" t="s">
        <v>5910</v>
      </c>
      <c r="D4751" s="18" t="s">
        <v>17033</v>
      </c>
      <c r="E4751" s="19" t="s">
        <v>546</v>
      </c>
      <c r="F4751" s="18" t="s">
        <v>5935</v>
      </c>
      <c r="G4751" s="18" t="s">
        <v>5897</v>
      </c>
      <c r="H4751" s="18" t="s">
        <v>5897</v>
      </c>
      <c r="I4751" s="19" t="s">
        <v>6348</v>
      </c>
      <c r="J4751" s="18" t="s">
        <v>5899</v>
      </c>
      <c r="K4751" s="18" t="s">
        <v>17243</v>
      </c>
      <c r="L4751" s="18" t="s">
        <v>10232</v>
      </c>
      <c r="N4751" s="20">
        <v>45322</v>
      </c>
      <c r="O4751" s="18" t="s">
        <v>17244</v>
      </c>
      <c r="P4751" s="18" t="s">
        <v>17243</v>
      </c>
      <c r="Q4751" s="18" t="s">
        <v>17051</v>
      </c>
      <c r="T4751" s="18">
        <v>0</v>
      </c>
      <c r="U4751" s="18">
        <v>0</v>
      </c>
    </row>
    <row r="4752" spans="2:21" x14ac:dyDescent="0.4">
      <c r="B4752" s="18" t="s">
        <v>5866</v>
      </c>
      <c r="C4752" s="18" t="s">
        <v>5910</v>
      </c>
      <c r="D4752" s="18" t="s">
        <v>17033</v>
      </c>
      <c r="E4752" s="19" t="s">
        <v>546</v>
      </c>
      <c r="F4752" s="18" t="s">
        <v>5935</v>
      </c>
      <c r="G4752" s="18" t="s">
        <v>5897</v>
      </c>
      <c r="H4752" s="18" t="s">
        <v>5897</v>
      </c>
      <c r="I4752" s="19" t="s">
        <v>6348</v>
      </c>
      <c r="J4752" s="18" t="s">
        <v>5904</v>
      </c>
      <c r="K4752" s="18" t="s">
        <v>17245</v>
      </c>
      <c r="L4752" s="18" t="s">
        <v>10232</v>
      </c>
      <c r="N4752" s="20">
        <v>45322</v>
      </c>
      <c r="O4752" s="18" t="s">
        <v>17246</v>
      </c>
      <c r="P4752" s="18" t="s">
        <v>17245</v>
      </c>
      <c r="Q4752" s="18" t="s">
        <v>17051</v>
      </c>
      <c r="T4752" s="18">
        <v>0</v>
      </c>
      <c r="U4752" s="18">
        <v>0</v>
      </c>
    </row>
    <row r="4753" spans="2:21" x14ac:dyDescent="0.4">
      <c r="B4753" s="18" t="s">
        <v>5866</v>
      </c>
      <c r="C4753" s="18" t="s">
        <v>5910</v>
      </c>
      <c r="D4753" s="18" t="s">
        <v>17033</v>
      </c>
      <c r="E4753" s="19" t="s">
        <v>546</v>
      </c>
      <c r="F4753" s="18" t="s">
        <v>5935</v>
      </c>
      <c r="G4753" s="18" t="s">
        <v>5897</v>
      </c>
      <c r="H4753" s="18" t="s">
        <v>5897</v>
      </c>
      <c r="I4753" s="19" t="s">
        <v>6348</v>
      </c>
      <c r="J4753" s="18" t="s">
        <v>5843</v>
      </c>
      <c r="K4753" s="18" t="s">
        <v>17247</v>
      </c>
      <c r="L4753" s="18" t="s">
        <v>10232</v>
      </c>
      <c r="N4753" s="20">
        <v>45322</v>
      </c>
      <c r="O4753" s="18" t="s">
        <v>17248</v>
      </c>
      <c r="P4753" s="18" t="s">
        <v>17247</v>
      </c>
      <c r="Q4753" s="18" t="s">
        <v>17051</v>
      </c>
      <c r="T4753" s="18">
        <v>0</v>
      </c>
      <c r="U4753" s="18">
        <v>0</v>
      </c>
    </row>
    <row r="4754" spans="2:21" x14ac:dyDescent="0.4">
      <c r="B4754" s="18" t="s">
        <v>5866</v>
      </c>
      <c r="C4754" s="18" t="s">
        <v>5910</v>
      </c>
      <c r="D4754" s="18" t="s">
        <v>17033</v>
      </c>
      <c r="E4754" s="19" t="s">
        <v>544</v>
      </c>
      <c r="F4754" s="18" t="s">
        <v>5935</v>
      </c>
      <c r="G4754" s="18" t="s">
        <v>5897</v>
      </c>
      <c r="H4754" s="18" t="s">
        <v>5897</v>
      </c>
      <c r="I4754" s="19" t="s">
        <v>6348</v>
      </c>
      <c r="J4754" s="18" t="s">
        <v>5899</v>
      </c>
      <c r="K4754" s="18" t="s">
        <v>17237</v>
      </c>
      <c r="L4754" s="18" t="s">
        <v>10232</v>
      </c>
      <c r="N4754" s="20">
        <v>45322</v>
      </c>
      <c r="O4754" s="18" t="s">
        <v>17238</v>
      </c>
      <c r="P4754" s="18" t="s">
        <v>17237</v>
      </c>
      <c r="Q4754" s="18" t="s">
        <v>17036</v>
      </c>
      <c r="T4754" s="18">
        <v>0</v>
      </c>
      <c r="U4754" s="18">
        <v>0</v>
      </c>
    </row>
    <row r="4755" spans="2:21" x14ac:dyDescent="0.4">
      <c r="B4755" s="18" t="s">
        <v>5866</v>
      </c>
      <c r="C4755" s="18" t="s">
        <v>5910</v>
      </c>
      <c r="D4755" s="18" t="s">
        <v>17033</v>
      </c>
      <c r="E4755" s="19" t="s">
        <v>544</v>
      </c>
      <c r="F4755" s="18" t="s">
        <v>5935</v>
      </c>
      <c r="G4755" s="18" t="s">
        <v>5897</v>
      </c>
      <c r="H4755" s="18" t="s">
        <v>5897</v>
      </c>
      <c r="I4755" s="19" t="s">
        <v>6348</v>
      </c>
      <c r="J4755" s="18" t="s">
        <v>5904</v>
      </c>
      <c r="K4755" s="18" t="s">
        <v>17239</v>
      </c>
      <c r="L4755" s="18" t="s">
        <v>10232</v>
      </c>
      <c r="N4755" s="20">
        <v>45322</v>
      </c>
      <c r="O4755" s="18" t="s">
        <v>17240</v>
      </c>
      <c r="P4755" s="18" t="s">
        <v>17239</v>
      </c>
      <c r="Q4755" s="18" t="s">
        <v>17036</v>
      </c>
      <c r="T4755" s="18">
        <v>0</v>
      </c>
      <c r="U4755" s="18">
        <v>0</v>
      </c>
    </row>
    <row r="4756" spans="2:21" x14ac:dyDescent="0.4">
      <c r="B4756" s="18" t="s">
        <v>5866</v>
      </c>
      <c r="C4756" s="18" t="s">
        <v>5910</v>
      </c>
      <c r="D4756" s="18" t="s">
        <v>17033</v>
      </c>
      <c r="E4756" s="19" t="s">
        <v>544</v>
      </c>
      <c r="F4756" s="18" t="s">
        <v>5935</v>
      </c>
      <c r="G4756" s="18" t="s">
        <v>5897</v>
      </c>
      <c r="H4756" s="18" t="s">
        <v>5897</v>
      </c>
      <c r="I4756" s="19" t="s">
        <v>6348</v>
      </c>
      <c r="J4756" s="18" t="s">
        <v>5843</v>
      </c>
      <c r="K4756" s="18" t="s">
        <v>17241</v>
      </c>
      <c r="L4756" s="18" t="s">
        <v>10232</v>
      </c>
      <c r="N4756" s="20">
        <v>45322</v>
      </c>
      <c r="O4756" s="18" t="s">
        <v>17242</v>
      </c>
      <c r="P4756" s="18" t="s">
        <v>17241</v>
      </c>
      <c r="Q4756" s="18" t="s">
        <v>17036</v>
      </c>
      <c r="T4756" s="18">
        <v>0</v>
      </c>
      <c r="U4756" s="18">
        <v>0</v>
      </c>
    </row>
    <row r="4757" spans="2:21" x14ac:dyDescent="0.4">
      <c r="B4757" s="18" t="s">
        <v>5866</v>
      </c>
      <c r="C4757" s="18" t="s">
        <v>5910</v>
      </c>
      <c r="D4757" s="18" t="s">
        <v>12933</v>
      </c>
      <c r="E4757" s="19" t="s">
        <v>15792</v>
      </c>
      <c r="F4757" s="18" t="s">
        <v>5935</v>
      </c>
      <c r="G4757" s="18" t="s">
        <v>5897</v>
      </c>
      <c r="H4757" s="18" t="s">
        <v>5897</v>
      </c>
      <c r="I4757" s="19" t="s">
        <v>6348</v>
      </c>
      <c r="J4757" s="18" t="s">
        <v>5899</v>
      </c>
      <c r="K4757" s="18" t="s">
        <v>15924</v>
      </c>
      <c r="L4757" s="18" t="s">
        <v>10232</v>
      </c>
      <c r="N4757" s="20">
        <v>45322</v>
      </c>
      <c r="O4757" s="18" t="s">
        <v>15925</v>
      </c>
      <c r="P4757" s="18" t="s">
        <v>15924</v>
      </c>
      <c r="Q4757" s="18" t="s">
        <v>15795</v>
      </c>
      <c r="T4757" s="18">
        <v>0</v>
      </c>
      <c r="U4757" s="18">
        <v>0</v>
      </c>
    </row>
    <row r="4758" spans="2:21" x14ac:dyDescent="0.4">
      <c r="B4758" s="18" t="s">
        <v>5866</v>
      </c>
      <c r="C4758" s="18" t="s">
        <v>5910</v>
      </c>
      <c r="D4758" s="18" t="s">
        <v>12933</v>
      </c>
      <c r="E4758" s="19" t="s">
        <v>15792</v>
      </c>
      <c r="F4758" s="18" t="s">
        <v>5935</v>
      </c>
      <c r="G4758" s="18" t="s">
        <v>5897</v>
      </c>
      <c r="H4758" s="18" t="s">
        <v>5897</v>
      </c>
      <c r="I4758" s="19" t="s">
        <v>6348</v>
      </c>
      <c r="J4758" s="18" t="s">
        <v>5904</v>
      </c>
      <c r="K4758" s="18" t="s">
        <v>15922</v>
      </c>
      <c r="L4758" s="18" t="s">
        <v>10232</v>
      </c>
      <c r="N4758" s="20">
        <v>45322</v>
      </c>
      <c r="O4758" s="18" t="s">
        <v>15923</v>
      </c>
      <c r="P4758" s="18" t="s">
        <v>15922</v>
      </c>
      <c r="Q4758" s="18" t="s">
        <v>15795</v>
      </c>
      <c r="T4758" s="18">
        <v>0</v>
      </c>
      <c r="U4758" s="18">
        <v>0</v>
      </c>
    </row>
    <row r="4759" spans="2:21" x14ac:dyDescent="0.4">
      <c r="B4759" s="18" t="s">
        <v>5866</v>
      </c>
      <c r="C4759" s="18" t="s">
        <v>5910</v>
      </c>
      <c r="D4759" s="18" t="s">
        <v>12933</v>
      </c>
      <c r="E4759" s="19" t="s">
        <v>15792</v>
      </c>
      <c r="F4759" s="18" t="s">
        <v>5935</v>
      </c>
      <c r="G4759" s="18" t="s">
        <v>5897</v>
      </c>
      <c r="H4759" s="18" t="s">
        <v>5897</v>
      </c>
      <c r="I4759" s="19" t="s">
        <v>6348</v>
      </c>
      <c r="J4759" s="18" t="s">
        <v>5843</v>
      </c>
      <c r="K4759" s="18" t="s">
        <v>15920</v>
      </c>
      <c r="L4759" s="18" t="s">
        <v>10232</v>
      </c>
      <c r="N4759" s="20">
        <v>45322</v>
      </c>
      <c r="O4759" s="18" t="s">
        <v>15921</v>
      </c>
      <c r="P4759" s="18" t="s">
        <v>15920</v>
      </c>
      <c r="Q4759" s="18" t="s">
        <v>15795</v>
      </c>
      <c r="T4759" s="18">
        <v>0</v>
      </c>
      <c r="U4759" s="18">
        <v>0</v>
      </c>
    </row>
    <row r="4760" spans="2:21" x14ac:dyDescent="0.4">
      <c r="B4760" s="18" t="s">
        <v>5866</v>
      </c>
      <c r="C4760" s="18" t="s">
        <v>5910</v>
      </c>
      <c r="D4760" s="18" t="s">
        <v>12933</v>
      </c>
      <c r="E4760" s="19" t="s">
        <v>14860</v>
      </c>
      <c r="F4760" s="18" t="s">
        <v>5935</v>
      </c>
      <c r="G4760" s="18" t="s">
        <v>5897</v>
      </c>
      <c r="H4760" s="18" t="s">
        <v>5897</v>
      </c>
      <c r="I4760" s="19" t="s">
        <v>6348</v>
      </c>
      <c r="J4760" s="18" t="s">
        <v>5899</v>
      </c>
      <c r="K4760" s="18" t="s">
        <v>15244</v>
      </c>
      <c r="L4760" s="18" t="s">
        <v>10232</v>
      </c>
      <c r="N4760" s="20">
        <v>45322</v>
      </c>
      <c r="O4760" s="18" t="s">
        <v>15245</v>
      </c>
      <c r="P4760" s="18" t="s">
        <v>15244</v>
      </c>
      <c r="Q4760" s="18" t="s">
        <v>14863</v>
      </c>
      <c r="T4760" s="18">
        <v>0</v>
      </c>
      <c r="U4760" s="18">
        <v>0</v>
      </c>
    </row>
    <row r="4761" spans="2:21" x14ac:dyDescent="0.4">
      <c r="B4761" s="18" t="s">
        <v>5866</v>
      </c>
      <c r="C4761" s="18" t="s">
        <v>5910</v>
      </c>
      <c r="D4761" s="18" t="s">
        <v>12933</v>
      </c>
      <c r="E4761" s="19" t="s">
        <v>14860</v>
      </c>
      <c r="F4761" s="18" t="s">
        <v>5935</v>
      </c>
      <c r="G4761" s="18" t="s">
        <v>5897</v>
      </c>
      <c r="H4761" s="18" t="s">
        <v>5897</v>
      </c>
      <c r="I4761" s="19" t="s">
        <v>6348</v>
      </c>
      <c r="J4761" s="18" t="s">
        <v>5904</v>
      </c>
      <c r="K4761" s="18" t="s">
        <v>15242</v>
      </c>
      <c r="L4761" s="18" t="s">
        <v>10232</v>
      </c>
      <c r="N4761" s="20">
        <v>45322</v>
      </c>
      <c r="O4761" s="18" t="s">
        <v>15243</v>
      </c>
      <c r="P4761" s="18" t="s">
        <v>15242</v>
      </c>
      <c r="Q4761" s="18" t="s">
        <v>14863</v>
      </c>
      <c r="T4761" s="18">
        <v>0</v>
      </c>
      <c r="U4761" s="18">
        <v>0</v>
      </c>
    </row>
    <row r="4762" spans="2:21" x14ac:dyDescent="0.4">
      <c r="B4762" s="18" t="s">
        <v>5866</v>
      </c>
      <c r="C4762" s="18" t="s">
        <v>5910</v>
      </c>
      <c r="D4762" s="18" t="s">
        <v>12933</v>
      </c>
      <c r="E4762" s="19" t="s">
        <v>14860</v>
      </c>
      <c r="F4762" s="18" t="s">
        <v>5935</v>
      </c>
      <c r="G4762" s="18" t="s">
        <v>5897</v>
      </c>
      <c r="H4762" s="18" t="s">
        <v>5897</v>
      </c>
      <c r="I4762" s="19" t="s">
        <v>6348</v>
      </c>
      <c r="J4762" s="18" t="s">
        <v>5843</v>
      </c>
      <c r="K4762" s="18" t="s">
        <v>15240</v>
      </c>
      <c r="L4762" s="18" t="s">
        <v>10232</v>
      </c>
      <c r="N4762" s="20">
        <v>45322</v>
      </c>
      <c r="O4762" s="18" t="s">
        <v>15241</v>
      </c>
      <c r="P4762" s="18" t="s">
        <v>15240</v>
      </c>
      <c r="Q4762" s="18" t="s">
        <v>14863</v>
      </c>
      <c r="T4762" s="18">
        <v>0</v>
      </c>
      <c r="U4762" s="18">
        <v>0</v>
      </c>
    </row>
    <row r="4763" spans="2:21" x14ac:dyDescent="0.4">
      <c r="B4763" s="18" t="s">
        <v>5866</v>
      </c>
      <c r="C4763" s="18" t="s">
        <v>5910</v>
      </c>
      <c r="D4763" s="18" t="s">
        <v>12933</v>
      </c>
      <c r="E4763" s="19" t="s">
        <v>14880</v>
      </c>
      <c r="F4763" s="18" t="s">
        <v>5935</v>
      </c>
      <c r="G4763" s="18" t="s">
        <v>5897</v>
      </c>
      <c r="H4763" s="18" t="s">
        <v>5897</v>
      </c>
      <c r="I4763" s="19" t="s">
        <v>6348</v>
      </c>
      <c r="J4763" s="18" t="s">
        <v>5899</v>
      </c>
      <c r="K4763" s="18" t="s">
        <v>15250</v>
      </c>
      <c r="L4763" s="18" t="s">
        <v>10232</v>
      </c>
      <c r="N4763" s="20">
        <v>45322</v>
      </c>
      <c r="O4763" s="18" t="s">
        <v>15251</v>
      </c>
      <c r="P4763" s="18" t="s">
        <v>15250</v>
      </c>
      <c r="Q4763" s="18" t="s">
        <v>14883</v>
      </c>
      <c r="T4763" s="18">
        <v>0</v>
      </c>
      <c r="U4763" s="18">
        <v>0</v>
      </c>
    </row>
    <row r="4764" spans="2:21" x14ac:dyDescent="0.4">
      <c r="B4764" s="18" t="s">
        <v>5866</v>
      </c>
      <c r="C4764" s="18" t="s">
        <v>5910</v>
      </c>
      <c r="D4764" s="18" t="s">
        <v>12933</v>
      </c>
      <c r="E4764" s="19" t="s">
        <v>14880</v>
      </c>
      <c r="F4764" s="18" t="s">
        <v>5935</v>
      </c>
      <c r="G4764" s="18" t="s">
        <v>5897</v>
      </c>
      <c r="H4764" s="18" t="s">
        <v>5897</v>
      </c>
      <c r="I4764" s="19" t="s">
        <v>6348</v>
      </c>
      <c r="J4764" s="18" t="s">
        <v>5904</v>
      </c>
      <c r="K4764" s="18" t="s">
        <v>15248</v>
      </c>
      <c r="L4764" s="18" t="s">
        <v>10232</v>
      </c>
      <c r="N4764" s="20">
        <v>45322</v>
      </c>
      <c r="O4764" s="18" t="s">
        <v>15249</v>
      </c>
      <c r="P4764" s="18" t="s">
        <v>15248</v>
      </c>
      <c r="Q4764" s="18" t="s">
        <v>14883</v>
      </c>
      <c r="T4764" s="18">
        <v>0</v>
      </c>
      <c r="U4764" s="18">
        <v>0</v>
      </c>
    </row>
    <row r="4765" spans="2:21" x14ac:dyDescent="0.4">
      <c r="B4765" s="18" t="s">
        <v>5866</v>
      </c>
      <c r="C4765" s="18" t="s">
        <v>5910</v>
      </c>
      <c r="D4765" s="18" t="s">
        <v>12933</v>
      </c>
      <c r="E4765" s="19" t="s">
        <v>14880</v>
      </c>
      <c r="F4765" s="18" t="s">
        <v>5935</v>
      </c>
      <c r="G4765" s="18" t="s">
        <v>5897</v>
      </c>
      <c r="H4765" s="18" t="s">
        <v>5897</v>
      </c>
      <c r="I4765" s="19" t="s">
        <v>6348</v>
      </c>
      <c r="J4765" s="18" t="s">
        <v>5843</v>
      </c>
      <c r="K4765" s="18" t="s">
        <v>15246</v>
      </c>
      <c r="L4765" s="18" t="s">
        <v>10232</v>
      </c>
      <c r="N4765" s="20">
        <v>45322</v>
      </c>
      <c r="O4765" s="18" t="s">
        <v>15247</v>
      </c>
      <c r="P4765" s="18" t="s">
        <v>15246</v>
      </c>
      <c r="Q4765" s="18" t="s">
        <v>14883</v>
      </c>
      <c r="T4765" s="18">
        <v>0</v>
      </c>
      <c r="U4765" s="18">
        <v>0</v>
      </c>
    </row>
    <row r="4766" spans="2:21" x14ac:dyDescent="0.4">
      <c r="B4766" s="18" t="s">
        <v>5866</v>
      </c>
      <c r="C4766" s="18" t="s">
        <v>5910</v>
      </c>
      <c r="D4766" s="18" t="s">
        <v>12933</v>
      </c>
      <c r="E4766" s="19" t="s">
        <v>16068</v>
      </c>
      <c r="F4766" s="18" t="s">
        <v>5896</v>
      </c>
      <c r="G4766" s="18" t="s">
        <v>5897</v>
      </c>
      <c r="H4766" s="18" t="s">
        <v>5897</v>
      </c>
      <c r="I4766" s="19" t="s">
        <v>6348</v>
      </c>
      <c r="J4766" s="18" t="s">
        <v>5899</v>
      </c>
      <c r="K4766" s="18" t="s">
        <v>16587</v>
      </c>
      <c r="L4766" s="18" t="s">
        <v>10232</v>
      </c>
      <c r="N4766" s="20">
        <v>45322</v>
      </c>
      <c r="O4766" s="18" t="s">
        <v>16588</v>
      </c>
      <c r="P4766" s="18" t="s">
        <v>16587</v>
      </c>
      <c r="Q4766" s="18" t="s">
        <v>16071</v>
      </c>
      <c r="T4766" s="18">
        <v>0</v>
      </c>
      <c r="U4766" s="18">
        <v>0</v>
      </c>
    </row>
    <row r="4767" spans="2:21" x14ac:dyDescent="0.4">
      <c r="B4767" s="18" t="s">
        <v>5866</v>
      </c>
      <c r="C4767" s="18" t="s">
        <v>5910</v>
      </c>
      <c r="D4767" s="18" t="s">
        <v>12933</v>
      </c>
      <c r="E4767" s="19" t="s">
        <v>16068</v>
      </c>
      <c r="F4767" s="18" t="s">
        <v>5896</v>
      </c>
      <c r="G4767" s="18" t="s">
        <v>5897</v>
      </c>
      <c r="H4767" s="18" t="s">
        <v>5897</v>
      </c>
      <c r="I4767" s="19" t="s">
        <v>6348</v>
      </c>
      <c r="J4767" s="18" t="s">
        <v>5904</v>
      </c>
      <c r="K4767" s="18" t="s">
        <v>16589</v>
      </c>
      <c r="L4767" s="18" t="s">
        <v>10232</v>
      </c>
      <c r="N4767" s="20">
        <v>45322</v>
      </c>
      <c r="O4767" s="18" t="s">
        <v>16590</v>
      </c>
      <c r="P4767" s="18" t="s">
        <v>16589</v>
      </c>
      <c r="Q4767" s="18" t="s">
        <v>16071</v>
      </c>
      <c r="T4767" s="18">
        <v>0</v>
      </c>
      <c r="U4767" s="18">
        <v>0</v>
      </c>
    </row>
    <row r="4768" spans="2:21" x14ac:dyDescent="0.4">
      <c r="B4768" s="18" t="s">
        <v>5866</v>
      </c>
      <c r="C4768" s="18" t="s">
        <v>5910</v>
      </c>
      <c r="D4768" s="18" t="s">
        <v>12933</v>
      </c>
      <c r="E4768" s="19" t="s">
        <v>16068</v>
      </c>
      <c r="F4768" s="18" t="s">
        <v>5896</v>
      </c>
      <c r="G4768" s="18" t="s">
        <v>5897</v>
      </c>
      <c r="H4768" s="18" t="s">
        <v>5897</v>
      </c>
      <c r="I4768" s="19" t="s">
        <v>6348</v>
      </c>
      <c r="J4768" s="18" t="s">
        <v>5843</v>
      </c>
      <c r="K4768" s="18" t="s">
        <v>16591</v>
      </c>
      <c r="L4768" s="18" t="s">
        <v>10232</v>
      </c>
      <c r="N4768" s="20">
        <v>45322</v>
      </c>
      <c r="O4768" s="18" t="s">
        <v>16592</v>
      </c>
      <c r="P4768" s="18" t="s">
        <v>16591</v>
      </c>
      <c r="Q4768" s="18" t="s">
        <v>16071</v>
      </c>
      <c r="T4768" s="18">
        <v>0</v>
      </c>
      <c r="U4768" s="18">
        <v>0</v>
      </c>
    </row>
    <row r="4769" spans="2:21" x14ac:dyDescent="0.4">
      <c r="B4769" s="18" t="s">
        <v>5866</v>
      </c>
      <c r="C4769" s="18" t="s">
        <v>5910</v>
      </c>
      <c r="D4769" s="18" t="s">
        <v>12933</v>
      </c>
      <c r="E4769" s="19" t="s">
        <v>15994</v>
      </c>
      <c r="F4769" s="18" t="s">
        <v>5896</v>
      </c>
      <c r="G4769" s="18" t="s">
        <v>5897</v>
      </c>
      <c r="H4769" s="18" t="s">
        <v>5897</v>
      </c>
      <c r="I4769" s="19" t="s">
        <v>6348</v>
      </c>
      <c r="J4769" s="18" t="s">
        <v>5899</v>
      </c>
      <c r="K4769" s="18" t="s">
        <v>16569</v>
      </c>
      <c r="L4769" s="18" t="s">
        <v>10232</v>
      </c>
      <c r="N4769" s="20">
        <v>45322</v>
      </c>
      <c r="O4769" s="18" t="s">
        <v>16570</v>
      </c>
      <c r="P4769" s="18" t="s">
        <v>16569</v>
      </c>
      <c r="Q4769" s="18" t="s">
        <v>15997</v>
      </c>
      <c r="T4769" s="18">
        <v>0</v>
      </c>
      <c r="U4769" s="18">
        <v>0</v>
      </c>
    </row>
    <row r="4770" spans="2:21" x14ac:dyDescent="0.4">
      <c r="B4770" s="18" t="s">
        <v>5866</v>
      </c>
      <c r="C4770" s="18" t="s">
        <v>5910</v>
      </c>
      <c r="D4770" s="18" t="s">
        <v>12933</v>
      </c>
      <c r="E4770" s="19" t="s">
        <v>15994</v>
      </c>
      <c r="F4770" s="18" t="s">
        <v>5896</v>
      </c>
      <c r="G4770" s="18" t="s">
        <v>5897</v>
      </c>
      <c r="H4770" s="18" t="s">
        <v>5897</v>
      </c>
      <c r="I4770" s="19" t="s">
        <v>6348</v>
      </c>
      <c r="J4770" s="18" t="s">
        <v>5904</v>
      </c>
      <c r="K4770" s="18" t="s">
        <v>16571</v>
      </c>
      <c r="L4770" s="18" t="s">
        <v>10232</v>
      </c>
      <c r="N4770" s="20">
        <v>45322</v>
      </c>
      <c r="O4770" s="18" t="s">
        <v>16572</v>
      </c>
      <c r="P4770" s="18" t="s">
        <v>16571</v>
      </c>
      <c r="Q4770" s="18" t="s">
        <v>15997</v>
      </c>
      <c r="T4770" s="18">
        <v>0</v>
      </c>
      <c r="U4770" s="18">
        <v>0</v>
      </c>
    </row>
    <row r="4771" spans="2:21" x14ac:dyDescent="0.4">
      <c r="B4771" s="18" t="s">
        <v>5866</v>
      </c>
      <c r="C4771" s="18" t="s">
        <v>5910</v>
      </c>
      <c r="D4771" s="18" t="s">
        <v>12933</v>
      </c>
      <c r="E4771" s="19" t="s">
        <v>15994</v>
      </c>
      <c r="F4771" s="18" t="s">
        <v>5896</v>
      </c>
      <c r="G4771" s="18" t="s">
        <v>5897</v>
      </c>
      <c r="H4771" s="18" t="s">
        <v>5897</v>
      </c>
      <c r="I4771" s="19" t="s">
        <v>6348</v>
      </c>
      <c r="J4771" s="18" t="s">
        <v>5843</v>
      </c>
      <c r="K4771" s="18" t="s">
        <v>16573</v>
      </c>
      <c r="L4771" s="18" t="s">
        <v>10232</v>
      </c>
      <c r="N4771" s="20">
        <v>45322</v>
      </c>
      <c r="O4771" s="18" t="s">
        <v>16574</v>
      </c>
      <c r="P4771" s="18" t="s">
        <v>16573</v>
      </c>
      <c r="Q4771" s="18" t="s">
        <v>15997</v>
      </c>
      <c r="T4771" s="18">
        <v>0</v>
      </c>
      <c r="U4771" s="18">
        <v>0</v>
      </c>
    </row>
    <row r="4772" spans="2:21" x14ac:dyDescent="0.4">
      <c r="B4772" s="18" t="s">
        <v>5866</v>
      </c>
      <c r="C4772" s="18" t="s">
        <v>5910</v>
      </c>
      <c r="D4772" s="18" t="s">
        <v>12933</v>
      </c>
      <c r="E4772" s="19" t="s">
        <v>16111</v>
      </c>
      <c r="F4772" s="18" t="s">
        <v>5896</v>
      </c>
      <c r="G4772" s="18" t="s">
        <v>5897</v>
      </c>
      <c r="H4772" s="18" t="s">
        <v>5897</v>
      </c>
      <c r="I4772" s="19" t="s">
        <v>6348</v>
      </c>
      <c r="J4772" s="18" t="s">
        <v>5899</v>
      </c>
      <c r="K4772" s="18" t="s">
        <v>16599</v>
      </c>
      <c r="L4772" s="18" t="s">
        <v>10232</v>
      </c>
      <c r="N4772" s="20">
        <v>45322</v>
      </c>
      <c r="O4772" s="18" t="s">
        <v>16600</v>
      </c>
      <c r="P4772" s="18" t="s">
        <v>16599</v>
      </c>
      <c r="Q4772" s="18" t="s">
        <v>16114</v>
      </c>
      <c r="T4772" s="18">
        <v>0</v>
      </c>
      <c r="U4772" s="18">
        <v>0</v>
      </c>
    </row>
    <row r="4773" spans="2:21" x14ac:dyDescent="0.4">
      <c r="B4773" s="18" t="s">
        <v>5866</v>
      </c>
      <c r="C4773" s="18" t="s">
        <v>5910</v>
      </c>
      <c r="D4773" s="18" t="s">
        <v>12933</v>
      </c>
      <c r="E4773" s="19" t="s">
        <v>16111</v>
      </c>
      <c r="F4773" s="18" t="s">
        <v>5896</v>
      </c>
      <c r="G4773" s="18" t="s">
        <v>5897</v>
      </c>
      <c r="H4773" s="18" t="s">
        <v>5897</v>
      </c>
      <c r="I4773" s="19" t="s">
        <v>6348</v>
      </c>
      <c r="J4773" s="18" t="s">
        <v>5904</v>
      </c>
      <c r="K4773" s="18" t="s">
        <v>16601</v>
      </c>
      <c r="L4773" s="18" t="s">
        <v>10232</v>
      </c>
      <c r="N4773" s="20">
        <v>45322</v>
      </c>
      <c r="O4773" s="18" t="s">
        <v>16602</v>
      </c>
      <c r="P4773" s="18" t="s">
        <v>16601</v>
      </c>
      <c r="Q4773" s="18" t="s">
        <v>16114</v>
      </c>
      <c r="T4773" s="18">
        <v>0</v>
      </c>
      <c r="U4773" s="18">
        <v>0</v>
      </c>
    </row>
    <row r="4774" spans="2:21" x14ac:dyDescent="0.4">
      <c r="B4774" s="18" t="s">
        <v>5866</v>
      </c>
      <c r="C4774" s="18" t="s">
        <v>5910</v>
      </c>
      <c r="D4774" s="18" t="s">
        <v>12933</v>
      </c>
      <c r="E4774" s="19" t="s">
        <v>16111</v>
      </c>
      <c r="F4774" s="18" t="s">
        <v>5896</v>
      </c>
      <c r="G4774" s="18" t="s">
        <v>5897</v>
      </c>
      <c r="H4774" s="18" t="s">
        <v>5897</v>
      </c>
      <c r="I4774" s="19" t="s">
        <v>6348</v>
      </c>
      <c r="J4774" s="18" t="s">
        <v>5843</v>
      </c>
      <c r="K4774" s="18" t="s">
        <v>16603</v>
      </c>
      <c r="L4774" s="18" t="s">
        <v>10232</v>
      </c>
      <c r="N4774" s="20">
        <v>45322</v>
      </c>
      <c r="O4774" s="18" t="s">
        <v>16604</v>
      </c>
      <c r="P4774" s="18" t="s">
        <v>16603</v>
      </c>
      <c r="Q4774" s="18" t="s">
        <v>16114</v>
      </c>
      <c r="T4774" s="18">
        <v>0</v>
      </c>
      <c r="U4774" s="18">
        <v>0</v>
      </c>
    </row>
    <row r="4775" spans="2:21" x14ac:dyDescent="0.4">
      <c r="B4775" s="18" t="s">
        <v>5866</v>
      </c>
      <c r="C4775" s="18" t="s">
        <v>5910</v>
      </c>
      <c r="D4775" s="18" t="s">
        <v>12933</v>
      </c>
      <c r="E4775" s="19" t="s">
        <v>15941</v>
      </c>
      <c r="F4775" s="18" t="s">
        <v>5896</v>
      </c>
      <c r="G4775" s="18" t="s">
        <v>5897</v>
      </c>
      <c r="H4775" s="18" t="s">
        <v>5897</v>
      </c>
      <c r="I4775" s="19" t="s">
        <v>6348</v>
      </c>
      <c r="J4775" s="18" t="s">
        <v>5899</v>
      </c>
      <c r="K4775" s="18" t="s">
        <v>16557</v>
      </c>
      <c r="L4775" s="18" t="s">
        <v>10232</v>
      </c>
      <c r="N4775" s="20">
        <v>45322</v>
      </c>
      <c r="O4775" s="18" t="s">
        <v>16558</v>
      </c>
      <c r="P4775" s="18" t="s">
        <v>16557</v>
      </c>
      <c r="Q4775" s="18" t="s">
        <v>15944</v>
      </c>
      <c r="T4775" s="18">
        <v>0</v>
      </c>
      <c r="U4775" s="18">
        <v>0</v>
      </c>
    </row>
    <row r="4776" spans="2:21" x14ac:dyDescent="0.4">
      <c r="B4776" s="18" t="s">
        <v>5866</v>
      </c>
      <c r="C4776" s="18" t="s">
        <v>5910</v>
      </c>
      <c r="D4776" s="18" t="s">
        <v>12933</v>
      </c>
      <c r="E4776" s="19" t="s">
        <v>15941</v>
      </c>
      <c r="F4776" s="18" t="s">
        <v>5896</v>
      </c>
      <c r="G4776" s="18" t="s">
        <v>5897</v>
      </c>
      <c r="H4776" s="18" t="s">
        <v>5897</v>
      </c>
      <c r="I4776" s="19" t="s">
        <v>6348</v>
      </c>
      <c r="J4776" s="18" t="s">
        <v>5904</v>
      </c>
      <c r="K4776" s="18" t="s">
        <v>16559</v>
      </c>
      <c r="L4776" s="18" t="s">
        <v>10232</v>
      </c>
      <c r="N4776" s="20">
        <v>45322</v>
      </c>
      <c r="O4776" s="18" t="s">
        <v>16560</v>
      </c>
      <c r="P4776" s="18" t="s">
        <v>16559</v>
      </c>
      <c r="Q4776" s="18" t="s">
        <v>15944</v>
      </c>
      <c r="T4776" s="18">
        <v>0</v>
      </c>
      <c r="U4776" s="18">
        <v>0</v>
      </c>
    </row>
    <row r="4777" spans="2:21" x14ac:dyDescent="0.4">
      <c r="B4777" s="18" t="s">
        <v>5866</v>
      </c>
      <c r="C4777" s="18" t="s">
        <v>5910</v>
      </c>
      <c r="D4777" s="18" t="s">
        <v>12933</v>
      </c>
      <c r="E4777" s="19" t="s">
        <v>15941</v>
      </c>
      <c r="F4777" s="18" t="s">
        <v>5896</v>
      </c>
      <c r="G4777" s="18" t="s">
        <v>5897</v>
      </c>
      <c r="H4777" s="18" t="s">
        <v>5897</v>
      </c>
      <c r="I4777" s="19" t="s">
        <v>6348</v>
      </c>
      <c r="J4777" s="18" t="s">
        <v>5843</v>
      </c>
      <c r="K4777" s="18" t="s">
        <v>16561</v>
      </c>
      <c r="L4777" s="18" t="s">
        <v>10232</v>
      </c>
      <c r="N4777" s="20">
        <v>45322</v>
      </c>
      <c r="O4777" s="18" t="s">
        <v>16562</v>
      </c>
      <c r="P4777" s="18" t="s">
        <v>16561</v>
      </c>
      <c r="Q4777" s="18" t="s">
        <v>15944</v>
      </c>
      <c r="T4777" s="18">
        <v>0</v>
      </c>
      <c r="U4777" s="18">
        <v>0</v>
      </c>
    </row>
    <row r="4778" spans="2:21" x14ac:dyDescent="0.4">
      <c r="B4778" s="18" t="s">
        <v>5866</v>
      </c>
      <c r="C4778" s="18" t="s">
        <v>5910</v>
      </c>
      <c r="D4778" s="18" t="s">
        <v>12933</v>
      </c>
      <c r="E4778" s="19" t="s">
        <v>12934</v>
      </c>
      <c r="F4778" s="18" t="s">
        <v>5935</v>
      </c>
      <c r="G4778" s="18" t="s">
        <v>5897</v>
      </c>
      <c r="H4778" s="18" t="s">
        <v>5897</v>
      </c>
      <c r="I4778" s="19" t="s">
        <v>6348</v>
      </c>
      <c r="J4778" s="18" t="s">
        <v>5899</v>
      </c>
      <c r="K4778" s="18" t="s">
        <v>14637</v>
      </c>
      <c r="L4778" s="18" t="s">
        <v>10232</v>
      </c>
      <c r="N4778" s="20">
        <v>45322</v>
      </c>
      <c r="O4778" s="18" t="s">
        <v>14638</v>
      </c>
      <c r="P4778" s="18" t="s">
        <v>14637</v>
      </c>
      <c r="Q4778" s="18" t="s">
        <v>12937</v>
      </c>
      <c r="T4778" s="18">
        <v>0</v>
      </c>
      <c r="U4778" s="18">
        <v>0</v>
      </c>
    </row>
    <row r="4779" spans="2:21" x14ac:dyDescent="0.4">
      <c r="B4779" s="18" t="s">
        <v>5866</v>
      </c>
      <c r="C4779" s="18" t="s">
        <v>5910</v>
      </c>
      <c r="D4779" s="18" t="s">
        <v>12933</v>
      </c>
      <c r="E4779" s="19" t="s">
        <v>12934</v>
      </c>
      <c r="F4779" s="18" t="s">
        <v>5935</v>
      </c>
      <c r="G4779" s="18" t="s">
        <v>5897</v>
      </c>
      <c r="H4779" s="18" t="s">
        <v>5897</v>
      </c>
      <c r="I4779" s="19" t="s">
        <v>6348</v>
      </c>
      <c r="J4779" s="18" t="s">
        <v>5904</v>
      </c>
      <c r="K4779" s="18" t="s">
        <v>14635</v>
      </c>
      <c r="L4779" s="18" t="s">
        <v>10232</v>
      </c>
      <c r="N4779" s="20">
        <v>45322</v>
      </c>
      <c r="O4779" s="18" t="s">
        <v>14636</v>
      </c>
      <c r="P4779" s="18" t="s">
        <v>14635</v>
      </c>
      <c r="Q4779" s="18" t="s">
        <v>12937</v>
      </c>
      <c r="T4779" s="18">
        <v>0</v>
      </c>
      <c r="U4779" s="18">
        <v>0</v>
      </c>
    </row>
    <row r="4780" spans="2:21" x14ac:dyDescent="0.4">
      <c r="B4780" s="18" t="s">
        <v>5866</v>
      </c>
      <c r="C4780" s="18" t="s">
        <v>5910</v>
      </c>
      <c r="D4780" s="18" t="s">
        <v>12933</v>
      </c>
      <c r="E4780" s="19" t="s">
        <v>12934</v>
      </c>
      <c r="F4780" s="18" t="s">
        <v>5935</v>
      </c>
      <c r="G4780" s="18" t="s">
        <v>5897</v>
      </c>
      <c r="H4780" s="18" t="s">
        <v>5897</v>
      </c>
      <c r="I4780" s="19" t="s">
        <v>6348</v>
      </c>
      <c r="J4780" s="18" t="s">
        <v>5843</v>
      </c>
      <c r="K4780" s="18" t="s">
        <v>14633</v>
      </c>
      <c r="L4780" s="18" t="s">
        <v>10232</v>
      </c>
      <c r="N4780" s="20">
        <v>45322</v>
      </c>
      <c r="O4780" s="18" t="s">
        <v>14634</v>
      </c>
      <c r="P4780" s="18" t="s">
        <v>14633</v>
      </c>
      <c r="Q4780" s="18" t="s">
        <v>12937</v>
      </c>
      <c r="T4780" s="18">
        <v>0</v>
      </c>
      <c r="U4780" s="18">
        <v>0</v>
      </c>
    </row>
    <row r="4781" spans="2:21" x14ac:dyDescent="0.4">
      <c r="B4781" s="18" t="s">
        <v>5866</v>
      </c>
      <c r="C4781" s="18" t="s">
        <v>5910</v>
      </c>
      <c r="D4781" s="18" t="s">
        <v>12933</v>
      </c>
      <c r="E4781" s="19" t="s">
        <v>12934</v>
      </c>
      <c r="F4781" s="18" t="s">
        <v>6047</v>
      </c>
      <c r="G4781" s="18" t="s">
        <v>5897</v>
      </c>
      <c r="H4781" s="18" t="s">
        <v>5897</v>
      </c>
      <c r="I4781" s="19" t="s">
        <v>6348</v>
      </c>
      <c r="J4781" s="18" t="s">
        <v>5899</v>
      </c>
      <c r="K4781" s="18" t="s">
        <v>14649</v>
      </c>
      <c r="L4781" s="18" t="s">
        <v>10232</v>
      </c>
      <c r="N4781" s="20">
        <v>45322</v>
      </c>
      <c r="O4781" s="18" t="s">
        <v>14650</v>
      </c>
      <c r="P4781" s="18" t="s">
        <v>14649</v>
      </c>
      <c r="Q4781" s="18" t="s">
        <v>12964</v>
      </c>
      <c r="T4781" s="18">
        <v>0</v>
      </c>
      <c r="U4781" s="18">
        <v>0</v>
      </c>
    </row>
    <row r="4782" spans="2:21" x14ac:dyDescent="0.4">
      <c r="B4782" s="18" t="s">
        <v>5866</v>
      </c>
      <c r="C4782" s="18" t="s">
        <v>5910</v>
      </c>
      <c r="D4782" s="18" t="s">
        <v>12933</v>
      </c>
      <c r="E4782" s="19" t="s">
        <v>12934</v>
      </c>
      <c r="F4782" s="18" t="s">
        <v>6047</v>
      </c>
      <c r="G4782" s="18" t="s">
        <v>5897</v>
      </c>
      <c r="H4782" s="18" t="s">
        <v>5897</v>
      </c>
      <c r="I4782" s="19" t="s">
        <v>6348</v>
      </c>
      <c r="J4782" s="18" t="s">
        <v>5904</v>
      </c>
      <c r="K4782" s="18" t="s">
        <v>14647</v>
      </c>
      <c r="L4782" s="18" t="s">
        <v>10232</v>
      </c>
      <c r="N4782" s="20">
        <v>45322</v>
      </c>
      <c r="O4782" s="18" t="s">
        <v>14648</v>
      </c>
      <c r="P4782" s="18" t="s">
        <v>14647</v>
      </c>
      <c r="Q4782" s="18" t="s">
        <v>12964</v>
      </c>
      <c r="T4782" s="18">
        <v>0</v>
      </c>
      <c r="U4782" s="18">
        <v>0</v>
      </c>
    </row>
    <row r="4783" spans="2:21" x14ac:dyDescent="0.4">
      <c r="B4783" s="18" t="s">
        <v>5866</v>
      </c>
      <c r="C4783" s="18" t="s">
        <v>5910</v>
      </c>
      <c r="D4783" s="18" t="s">
        <v>12933</v>
      </c>
      <c r="E4783" s="19" t="s">
        <v>12934</v>
      </c>
      <c r="F4783" s="18" t="s">
        <v>6047</v>
      </c>
      <c r="G4783" s="18" t="s">
        <v>5897</v>
      </c>
      <c r="H4783" s="18" t="s">
        <v>5897</v>
      </c>
      <c r="I4783" s="19" t="s">
        <v>6348</v>
      </c>
      <c r="J4783" s="18" t="s">
        <v>5843</v>
      </c>
      <c r="K4783" s="18" t="s">
        <v>14645</v>
      </c>
      <c r="L4783" s="18" t="s">
        <v>10232</v>
      </c>
      <c r="N4783" s="20">
        <v>45322</v>
      </c>
      <c r="O4783" s="18" t="s">
        <v>14646</v>
      </c>
      <c r="P4783" s="18" t="s">
        <v>14645</v>
      </c>
      <c r="Q4783" s="18" t="s">
        <v>12964</v>
      </c>
      <c r="T4783" s="18">
        <v>0</v>
      </c>
      <c r="U4783" s="18">
        <v>0</v>
      </c>
    </row>
    <row r="4784" spans="2:21" x14ac:dyDescent="0.4">
      <c r="B4784" s="18" t="s">
        <v>5866</v>
      </c>
      <c r="C4784" s="18" t="s">
        <v>5910</v>
      </c>
      <c r="D4784" s="18" t="s">
        <v>12933</v>
      </c>
      <c r="E4784" s="19" t="s">
        <v>12934</v>
      </c>
      <c r="F4784" s="18" t="s">
        <v>6100</v>
      </c>
      <c r="G4784" s="18" t="s">
        <v>5897</v>
      </c>
      <c r="H4784" s="18" t="s">
        <v>5897</v>
      </c>
      <c r="I4784" s="19" t="s">
        <v>6348</v>
      </c>
      <c r="J4784" s="18" t="s">
        <v>5899</v>
      </c>
      <c r="K4784" s="18" t="s">
        <v>16593</v>
      </c>
      <c r="L4784" s="18" t="s">
        <v>10232</v>
      </c>
      <c r="N4784" s="20">
        <v>45322</v>
      </c>
      <c r="O4784" s="18" t="s">
        <v>16594</v>
      </c>
      <c r="P4784" s="18" t="s">
        <v>16593</v>
      </c>
      <c r="Q4784" s="18" t="s">
        <v>16094</v>
      </c>
      <c r="T4784" s="18">
        <v>0</v>
      </c>
      <c r="U4784" s="18">
        <v>0</v>
      </c>
    </row>
    <row r="4785" spans="2:21" x14ac:dyDescent="0.4">
      <c r="B4785" s="18" t="s">
        <v>5866</v>
      </c>
      <c r="C4785" s="18" t="s">
        <v>5910</v>
      </c>
      <c r="D4785" s="18" t="s">
        <v>12933</v>
      </c>
      <c r="E4785" s="19" t="s">
        <v>12934</v>
      </c>
      <c r="F4785" s="18" t="s">
        <v>6100</v>
      </c>
      <c r="G4785" s="18" t="s">
        <v>5897</v>
      </c>
      <c r="H4785" s="18" t="s">
        <v>5897</v>
      </c>
      <c r="I4785" s="19" t="s">
        <v>6348</v>
      </c>
      <c r="J4785" s="18" t="s">
        <v>5904</v>
      </c>
      <c r="K4785" s="18" t="s">
        <v>16595</v>
      </c>
      <c r="L4785" s="18" t="s">
        <v>10232</v>
      </c>
      <c r="N4785" s="20">
        <v>45322</v>
      </c>
      <c r="O4785" s="18" t="s">
        <v>16596</v>
      </c>
      <c r="P4785" s="18" t="s">
        <v>16595</v>
      </c>
      <c r="Q4785" s="18" t="s">
        <v>16094</v>
      </c>
      <c r="T4785" s="18">
        <v>0</v>
      </c>
      <c r="U4785" s="18">
        <v>0</v>
      </c>
    </row>
    <row r="4786" spans="2:21" x14ac:dyDescent="0.4">
      <c r="B4786" s="18" t="s">
        <v>5866</v>
      </c>
      <c r="C4786" s="18" t="s">
        <v>5910</v>
      </c>
      <c r="D4786" s="18" t="s">
        <v>12933</v>
      </c>
      <c r="E4786" s="19" t="s">
        <v>12934</v>
      </c>
      <c r="F4786" s="18" t="s">
        <v>6100</v>
      </c>
      <c r="G4786" s="18" t="s">
        <v>5897</v>
      </c>
      <c r="H4786" s="18" t="s">
        <v>5897</v>
      </c>
      <c r="I4786" s="19" t="s">
        <v>6348</v>
      </c>
      <c r="J4786" s="18" t="s">
        <v>5843</v>
      </c>
      <c r="K4786" s="18" t="s">
        <v>16597</v>
      </c>
      <c r="L4786" s="18" t="s">
        <v>10232</v>
      </c>
      <c r="N4786" s="20">
        <v>45322</v>
      </c>
      <c r="O4786" s="18" t="s">
        <v>16598</v>
      </c>
      <c r="P4786" s="18" t="s">
        <v>16597</v>
      </c>
      <c r="Q4786" s="18" t="s">
        <v>16094</v>
      </c>
      <c r="T4786" s="18">
        <v>0</v>
      </c>
      <c r="U4786" s="18">
        <v>0</v>
      </c>
    </row>
    <row r="4787" spans="2:21" x14ac:dyDescent="0.4">
      <c r="B4787" s="18" t="s">
        <v>5866</v>
      </c>
      <c r="C4787" s="18" t="s">
        <v>5910</v>
      </c>
      <c r="D4787" s="18" t="s">
        <v>12933</v>
      </c>
      <c r="E4787" s="19" t="s">
        <v>12934</v>
      </c>
      <c r="F4787" s="18" t="s">
        <v>5991</v>
      </c>
      <c r="G4787" s="18" t="s">
        <v>5897</v>
      </c>
      <c r="H4787" s="18" t="s">
        <v>5897</v>
      </c>
      <c r="I4787" s="19" t="s">
        <v>6348</v>
      </c>
      <c r="J4787" s="18" t="s">
        <v>5899</v>
      </c>
      <c r="K4787" s="18" t="s">
        <v>16581</v>
      </c>
      <c r="L4787" s="18" t="s">
        <v>10232</v>
      </c>
      <c r="N4787" s="20">
        <v>45322</v>
      </c>
      <c r="O4787" s="18" t="s">
        <v>16582</v>
      </c>
      <c r="P4787" s="18" t="s">
        <v>16581</v>
      </c>
      <c r="Q4787" s="18" t="s">
        <v>16049</v>
      </c>
      <c r="T4787" s="18">
        <v>0</v>
      </c>
      <c r="U4787" s="18">
        <v>0</v>
      </c>
    </row>
    <row r="4788" spans="2:21" x14ac:dyDescent="0.4">
      <c r="B4788" s="18" t="s">
        <v>5866</v>
      </c>
      <c r="C4788" s="18" t="s">
        <v>5910</v>
      </c>
      <c r="D4788" s="18" t="s">
        <v>12933</v>
      </c>
      <c r="E4788" s="19" t="s">
        <v>12934</v>
      </c>
      <c r="F4788" s="18" t="s">
        <v>5991</v>
      </c>
      <c r="G4788" s="18" t="s">
        <v>5897</v>
      </c>
      <c r="H4788" s="18" t="s">
        <v>5897</v>
      </c>
      <c r="I4788" s="19" t="s">
        <v>6348</v>
      </c>
      <c r="J4788" s="18" t="s">
        <v>5904</v>
      </c>
      <c r="K4788" s="18" t="s">
        <v>16583</v>
      </c>
      <c r="L4788" s="18" t="s">
        <v>10232</v>
      </c>
      <c r="N4788" s="20">
        <v>45322</v>
      </c>
      <c r="O4788" s="18" t="s">
        <v>16584</v>
      </c>
      <c r="P4788" s="18" t="s">
        <v>16583</v>
      </c>
      <c r="Q4788" s="18" t="s">
        <v>16049</v>
      </c>
      <c r="T4788" s="18">
        <v>0</v>
      </c>
      <c r="U4788" s="18">
        <v>0</v>
      </c>
    </row>
    <row r="4789" spans="2:21" x14ac:dyDescent="0.4">
      <c r="B4789" s="18" t="s">
        <v>5866</v>
      </c>
      <c r="C4789" s="18" t="s">
        <v>5910</v>
      </c>
      <c r="D4789" s="18" t="s">
        <v>12933</v>
      </c>
      <c r="E4789" s="19" t="s">
        <v>12934</v>
      </c>
      <c r="F4789" s="18" t="s">
        <v>5991</v>
      </c>
      <c r="G4789" s="18" t="s">
        <v>5897</v>
      </c>
      <c r="H4789" s="18" t="s">
        <v>5897</v>
      </c>
      <c r="I4789" s="19" t="s">
        <v>6348</v>
      </c>
      <c r="J4789" s="18" t="s">
        <v>5843</v>
      </c>
      <c r="K4789" s="18" t="s">
        <v>16585</v>
      </c>
      <c r="L4789" s="18" t="s">
        <v>10232</v>
      </c>
      <c r="N4789" s="20">
        <v>45322</v>
      </c>
      <c r="O4789" s="18" t="s">
        <v>16586</v>
      </c>
      <c r="P4789" s="18" t="s">
        <v>16585</v>
      </c>
      <c r="Q4789" s="18" t="s">
        <v>16049</v>
      </c>
      <c r="T4789" s="18">
        <v>0</v>
      </c>
      <c r="U4789" s="18">
        <v>0</v>
      </c>
    </row>
    <row r="4790" spans="2:21" x14ac:dyDescent="0.4">
      <c r="B4790" s="18" t="s">
        <v>5866</v>
      </c>
      <c r="C4790" s="18" t="s">
        <v>5910</v>
      </c>
      <c r="D4790" s="18" t="s">
        <v>12933</v>
      </c>
      <c r="E4790" s="19" t="s">
        <v>12942</v>
      </c>
      <c r="F4790" s="18" t="s">
        <v>5935</v>
      </c>
      <c r="G4790" s="18" t="s">
        <v>5897</v>
      </c>
      <c r="H4790" s="18" t="s">
        <v>5897</v>
      </c>
      <c r="I4790" s="19" t="s">
        <v>6348</v>
      </c>
      <c r="J4790" s="18" t="s">
        <v>5899</v>
      </c>
      <c r="K4790" s="18" t="s">
        <v>14643</v>
      </c>
      <c r="L4790" s="18" t="s">
        <v>10232</v>
      </c>
      <c r="N4790" s="20">
        <v>45322</v>
      </c>
      <c r="O4790" s="18" t="s">
        <v>14644</v>
      </c>
      <c r="P4790" s="18" t="s">
        <v>14643</v>
      </c>
      <c r="Q4790" s="18" t="s">
        <v>12945</v>
      </c>
      <c r="T4790" s="18">
        <v>0</v>
      </c>
      <c r="U4790" s="18">
        <v>0</v>
      </c>
    </row>
    <row r="4791" spans="2:21" x14ac:dyDescent="0.4">
      <c r="B4791" s="18" t="s">
        <v>5866</v>
      </c>
      <c r="C4791" s="18" t="s">
        <v>5910</v>
      </c>
      <c r="D4791" s="18" t="s">
        <v>12933</v>
      </c>
      <c r="E4791" s="19" t="s">
        <v>12942</v>
      </c>
      <c r="F4791" s="18" t="s">
        <v>5935</v>
      </c>
      <c r="G4791" s="18" t="s">
        <v>5897</v>
      </c>
      <c r="H4791" s="18" t="s">
        <v>5897</v>
      </c>
      <c r="I4791" s="19" t="s">
        <v>6348</v>
      </c>
      <c r="J4791" s="18" t="s">
        <v>5904</v>
      </c>
      <c r="K4791" s="18" t="s">
        <v>14641</v>
      </c>
      <c r="L4791" s="18" t="s">
        <v>10232</v>
      </c>
      <c r="N4791" s="20">
        <v>45322</v>
      </c>
      <c r="O4791" s="18" t="s">
        <v>14642</v>
      </c>
      <c r="P4791" s="18" t="s">
        <v>14641</v>
      </c>
      <c r="Q4791" s="18" t="s">
        <v>12945</v>
      </c>
      <c r="T4791" s="18">
        <v>0</v>
      </c>
      <c r="U4791" s="18">
        <v>0</v>
      </c>
    </row>
    <row r="4792" spans="2:21" x14ac:dyDescent="0.4">
      <c r="B4792" s="18" t="s">
        <v>5866</v>
      </c>
      <c r="C4792" s="18" t="s">
        <v>5910</v>
      </c>
      <c r="D4792" s="18" t="s">
        <v>12933</v>
      </c>
      <c r="E4792" s="19" t="s">
        <v>12942</v>
      </c>
      <c r="F4792" s="18" t="s">
        <v>5935</v>
      </c>
      <c r="G4792" s="18" t="s">
        <v>5897</v>
      </c>
      <c r="H4792" s="18" t="s">
        <v>5897</v>
      </c>
      <c r="I4792" s="19" t="s">
        <v>6348</v>
      </c>
      <c r="J4792" s="18" t="s">
        <v>5843</v>
      </c>
      <c r="K4792" s="18" t="s">
        <v>14639</v>
      </c>
      <c r="L4792" s="18" t="s">
        <v>10232</v>
      </c>
      <c r="N4792" s="20">
        <v>45322</v>
      </c>
      <c r="O4792" s="18" t="s">
        <v>14640</v>
      </c>
      <c r="P4792" s="18" t="s">
        <v>14639</v>
      </c>
      <c r="Q4792" s="18" t="s">
        <v>12945</v>
      </c>
      <c r="T4792" s="18">
        <v>0</v>
      </c>
      <c r="U4792" s="18">
        <v>0</v>
      </c>
    </row>
    <row r="4793" spans="2:21" x14ac:dyDescent="0.4">
      <c r="B4793" s="18" t="s">
        <v>5866</v>
      </c>
      <c r="C4793" s="18" t="s">
        <v>5910</v>
      </c>
      <c r="D4793" s="18" t="s">
        <v>12933</v>
      </c>
      <c r="E4793" s="19" t="s">
        <v>12942</v>
      </c>
      <c r="F4793" s="18" t="s">
        <v>6047</v>
      </c>
      <c r="G4793" s="18" t="s">
        <v>5897</v>
      </c>
      <c r="H4793" s="18" t="s">
        <v>5897</v>
      </c>
      <c r="I4793" s="19" t="s">
        <v>6348</v>
      </c>
      <c r="J4793" s="18" t="s">
        <v>5899</v>
      </c>
      <c r="K4793" s="18" t="s">
        <v>14655</v>
      </c>
      <c r="L4793" s="18" t="s">
        <v>10232</v>
      </c>
      <c r="N4793" s="20">
        <v>45322</v>
      </c>
      <c r="O4793" s="18" t="s">
        <v>14656</v>
      </c>
      <c r="P4793" s="18" t="s">
        <v>14655</v>
      </c>
      <c r="Q4793" s="18" t="s">
        <v>12979</v>
      </c>
      <c r="T4793" s="18">
        <v>0</v>
      </c>
      <c r="U4793" s="18">
        <v>0</v>
      </c>
    </row>
    <row r="4794" spans="2:21" x14ac:dyDescent="0.4">
      <c r="B4794" s="18" t="s">
        <v>5866</v>
      </c>
      <c r="C4794" s="18" t="s">
        <v>5910</v>
      </c>
      <c r="D4794" s="18" t="s">
        <v>12933</v>
      </c>
      <c r="E4794" s="19" t="s">
        <v>12942</v>
      </c>
      <c r="F4794" s="18" t="s">
        <v>6047</v>
      </c>
      <c r="G4794" s="18" t="s">
        <v>5897</v>
      </c>
      <c r="H4794" s="18" t="s">
        <v>5897</v>
      </c>
      <c r="I4794" s="19" t="s">
        <v>6348</v>
      </c>
      <c r="J4794" s="18" t="s">
        <v>5904</v>
      </c>
      <c r="K4794" s="18" t="s">
        <v>14653</v>
      </c>
      <c r="L4794" s="18" t="s">
        <v>10232</v>
      </c>
      <c r="N4794" s="20">
        <v>45322</v>
      </c>
      <c r="O4794" s="18" t="s">
        <v>14654</v>
      </c>
      <c r="P4794" s="18" t="s">
        <v>14653</v>
      </c>
      <c r="Q4794" s="18" t="s">
        <v>12979</v>
      </c>
      <c r="T4794" s="18">
        <v>0</v>
      </c>
      <c r="U4794" s="18">
        <v>0</v>
      </c>
    </row>
    <row r="4795" spans="2:21" x14ac:dyDescent="0.4">
      <c r="B4795" s="18" t="s">
        <v>5866</v>
      </c>
      <c r="C4795" s="18" t="s">
        <v>5910</v>
      </c>
      <c r="D4795" s="18" t="s">
        <v>12933</v>
      </c>
      <c r="E4795" s="19" t="s">
        <v>12942</v>
      </c>
      <c r="F4795" s="18" t="s">
        <v>6047</v>
      </c>
      <c r="G4795" s="18" t="s">
        <v>5897</v>
      </c>
      <c r="H4795" s="18" t="s">
        <v>5897</v>
      </c>
      <c r="I4795" s="19" t="s">
        <v>6348</v>
      </c>
      <c r="J4795" s="18" t="s">
        <v>5843</v>
      </c>
      <c r="K4795" s="18" t="s">
        <v>14651</v>
      </c>
      <c r="L4795" s="18" t="s">
        <v>10232</v>
      </c>
      <c r="N4795" s="20">
        <v>45322</v>
      </c>
      <c r="O4795" s="18" t="s">
        <v>14652</v>
      </c>
      <c r="P4795" s="18" t="s">
        <v>14651</v>
      </c>
      <c r="Q4795" s="18" t="s">
        <v>12979</v>
      </c>
      <c r="T4795" s="18">
        <v>0</v>
      </c>
      <c r="U4795" s="18">
        <v>0</v>
      </c>
    </row>
    <row r="4796" spans="2:21" x14ac:dyDescent="0.4">
      <c r="B4796" s="18" t="s">
        <v>5866</v>
      </c>
      <c r="C4796" s="18" t="s">
        <v>5910</v>
      </c>
      <c r="D4796" s="18" t="s">
        <v>12933</v>
      </c>
      <c r="E4796" s="19" t="s">
        <v>12942</v>
      </c>
      <c r="F4796" s="18" t="s">
        <v>6100</v>
      </c>
      <c r="G4796" s="18" t="s">
        <v>5897</v>
      </c>
      <c r="H4796" s="18" t="s">
        <v>5897</v>
      </c>
      <c r="I4796" s="19" t="s">
        <v>6348</v>
      </c>
      <c r="J4796" s="18" t="s">
        <v>5899</v>
      </c>
      <c r="K4796" s="18" t="s">
        <v>16575</v>
      </c>
      <c r="L4796" s="18" t="s">
        <v>10232</v>
      </c>
      <c r="N4796" s="20">
        <v>45322</v>
      </c>
      <c r="O4796" s="18" t="s">
        <v>16576</v>
      </c>
      <c r="P4796" s="18" t="s">
        <v>16575</v>
      </c>
      <c r="Q4796" s="18" t="s">
        <v>16024</v>
      </c>
      <c r="T4796" s="18">
        <v>0</v>
      </c>
      <c r="U4796" s="18">
        <v>0</v>
      </c>
    </row>
    <row r="4797" spans="2:21" x14ac:dyDescent="0.4">
      <c r="B4797" s="18" t="s">
        <v>5866</v>
      </c>
      <c r="C4797" s="18" t="s">
        <v>5910</v>
      </c>
      <c r="D4797" s="18" t="s">
        <v>12933</v>
      </c>
      <c r="E4797" s="19" t="s">
        <v>12942</v>
      </c>
      <c r="F4797" s="18" t="s">
        <v>6100</v>
      </c>
      <c r="G4797" s="18" t="s">
        <v>5897</v>
      </c>
      <c r="H4797" s="18" t="s">
        <v>5897</v>
      </c>
      <c r="I4797" s="19" t="s">
        <v>6348</v>
      </c>
      <c r="J4797" s="18" t="s">
        <v>5904</v>
      </c>
      <c r="K4797" s="18" t="s">
        <v>16577</v>
      </c>
      <c r="L4797" s="18" t="s">
        <v>10232</v>
      </c>
      <c r="N4797" s="20">
        <v>45322</v>
      </c>
      <c r="O4797" s="18" t="s">
        <v>16578</v>
      </c>
      <c r="P4797" s="18" t="s">
        <v>16577</v>
      </c>
      <c r="Q4797" s="18" t="s">
        <v>16024</v>
      </c>
      <c r="T4797" s="18">
        <v>0</v>
      </c>
      <c r="U4797" s="18">
        <v>0</v>
      </c>
    </row>
    <row r="4798" spans="2:21" x14ac:dyDescent="0.4">
      <c r="B4798" s="18" t="s">
        <v>5866</v>
      </c>
      <c r="C4798" s="18" t="s">
        <v>5910</v>
      </c>
      <c r="D4798" s="18" t="s">
        <v>12933</v>
      </c>
      <c r="E4798" s="19" t="s">
        <v>12942</v>
      </c>
      <c r="F4798" s="18" t="s">
        <v>6100</v>
      </c>
      <c r="G4798" s="18" t="s">
        <v>5897</v>
      </c>
      <c r="H4798" s="18" t="s">
        <v>5897</v>
      </c>
      <c r="I4798" s="19" t="s">
        <v>6348</v>
      </c>
      <c r="J4798" s="18" t="s">
        <v>5843</v>
      </c>
      <c r="K4798" s="18" t="s">
        <v>16579</v>
      </c>
      <c r="L4798" s="18" t="s">
        <v>10232</v>
      </c>
      <c r="N4798" s="20">
        <v>45322</v>
      </c>
      <c r="O4798" s="18" t="s">
        <v>16580</v>
      </c>
      <c r="P4798" s="18" t="s">
        <v>16579</v>
      </c>
      <c r="Q4798" s="18" t="s">
        <v>16024</v>
      </c>
      <c r="T4798" s="18">
        <v>0</v>
      </c>
      <c r="U4798" s="18">
        <v>0</v>
      </c>
    </row>
    <row r="4799" spans="2:21" x14ac:dyDescent="0.4">
      <c r="B4799" s="18" t="s">
        <v>5866</v>
      </c>
      <c r="C4799" s="18" t="s">
        <v>5910</v>
      </c>
      <c r="D4799" s="18" t="s">
        <v>12933</v>
      </c>
      <c r="E4799" s="19" t="s">
        <v>12942</v>
      </c>
      <c r="F4799" s="18" t="s">
        <v>5991</v>
      </c>
      <c r="G4799" s="18" t="s">
        <v>5897</v>
      </c>
      <c r="H4799" s="18" t="s">
        <v>5897</v>
      </c>
      <c r="I4799" s="19" t="s">
        <v>6348</v>
      </c>
      <c r="J4799" s="18" t="s">
        <v>5899</v>
      </c>
      <c r="K4799" s="18" t="s">
        <v>16563</v>
      </c>
      <c r="L4799" s="18" t="s">
        <v>10232</v>
      </c>
      <c r="N4799" s="20">
        <v>45322</v>
      </c>
      <c r="O4799" s="18" t="s">
        <v>16564</v>
      </c>
      <c r="P4799" s="18" t="s">
        <v>16563</v>
      </c>
      <c r="Q4799" s="18" t="s">
        <v>15971</v>
      </c>
      <c r="T4799" s="18">
        <v>0</v>
      </c>
      <c r="U4799" s="18">
        <v>0</v>
      </c>
    </row>
    <row r="4800" spans="2:21" x14ac:dyDescent="0.4">
      <c r="B4800" s="18" t="s">
        <v>5866</v>
      </c>
      <c r="C4800" s="18" t="s">
        <v>5910</v>
      </c>
      <c r="D4800" s="18" t="s">
        <v>12933</v>
      </c>
      <c r="E4800" s="19" t="s">
        <v>12942</v>
      </c>
      <c r="F4800" s="18" t="s">
        <v>5991</v>
      </c>
      <c r="G4800" s="18" t="s">
        <v>5897</v>
      </c>
      <c r="H4800" s="18" t="s">
        <v>5897</v>
      </c>
      <c r="I4800" s="19" t="s">
        <v>6348</v>
      </c>
      <c r="J4800" s="18" t="s">
        <v>5904</v>
      </c>
      <c r="K4800" s="18" t="s">
        <v>16565</v>
      </c>
      <c r="L4800" s="18" t="s">
        <v>10232</v>
      </c>
      <c r="N4800" s="20">
        <v>45322</v>
      </c>
      <c r="O4800" s="18" t="s">
        <v>16566</v>
      </c>
      <c r="P4800" s="18" t="s">
        <v>16565</v>
      </c>
      <c r="Q4800" s="18" t="s">
        <v>15971</v>
      </c>
      <c r="T4800" s="18">
        <v>0</v>
      </c>
      <c r="U4800" s="18">
        <v>0</v>
      </c>
    </row>
    <row r="4801" spans="2:21" x14ac:dyDescent="0.4">
      <c r="B4801" s="18" t="s">
        <v>5866</v>
      </c>
      <c r="C4801" s="18" t="s">
        <v>5910</v>
      </c>
      <c r="D4801" s="18" t="s">
        <v>12933</v>
      </c>
      <c r="E4801" s="19" t="s">
        <v>12942</v>
      </c>
      <c r="F4801" s="18" t="s">
        <v>5991</v>
      </c>
      <c r="G4801" s="18" t="s">
        <v>5897</v>
      </c>
      <c r="H4801" s="18" t="s">
        <v>5897</v>
      </c>
      <c r="I4801" s="19" t="s">
        <v>6348</v>
      </c>
      <c r="J4801" s="18" t="s">
        <v>5843</v>
      </c>
      <c r="K4801" s="18" t="s">
        <v>16567</v>
      </c>
      <c r="L4801" s="18" t="s">
        <v>10232</v>
      </c>
      <c r="N4801" s="20">
        <v>45322</v>
      </c>
      <c r="O4801" s="18" t="s">
        <v>16568</v>
      </c>
      <c r="P4801" s="18" t="s">
        <v>16567</v>
      </c>
      <c r="Q4801" s="18" t="s">
        <v>15971</v>
      </c>
      <c r="T4801" s="18">
        <v>0</v>
      </c>
      <c r="U4801" s="18">
        <v>0</v>
      </c>
    </row>
    <row r="4802" spans="2:21" x14ac:dyDescent="0.4">
      <c r="B4802" s="18" t="s">
        <v>5866</v>
      </c>
      <c r="C4802" s="18" t="s">
        <v>5910</v>
      </c>
      <c r="D4802" s="18" t="s">
        <v>10854</v>
      </c>
      <c r="E4802" s="19" t="s">
        <v>15464</v>
      </c>
      <c r="F4802" s="18" t="s">
        <v>5935</v>
      </c>
      <c r="G4802" s="18" t="s">
        <v>5897</v>
      </c>
      <c r="H4802" s="18" t="s">
        <v>5897</v>
      </c>
      <c r="I4802" s="19" t="s">
        <v>6348</v>
      </c>
      <c r="J4802" s="18" t="s">
        <v>5899</v>
      </c>
      <c r="K4802" s="18" t="s">
        <v>15528</v>
      </c>
      <c r="L4802" s="18" t="s">
        <v>10232</v>
      </c>
      <c r="N4802" s="20">
        <v>45322</v>
      </c>
      <c r="O4802" s="18" t="s">
        <v>15529</v>
      </c>
      <c r="P4802" s="18" t="s">
        <v>15528</v>
      </c>
      <c r="Q4802" s="18" t="s">
        <v>15468</v>
      </c>
      <c r="T4802" s="18">
        <v>0</v>
      </c>
      <c r="U4802" s="18">
        <v>0</v>
      </c>
    </row>
    <row r="4803" spans="2:21" x14ac:dyDescent="0.4">
      <c r="B4803" s="18" t="s">
        <v>5866</v>
      </c>
      <c r="C4803" s="18" t="s">
        <v>5910</v>
      </c>
      <c r="D4803" s="18" t="s">
        <v>10854</v>
      </c>
      <c r="E4803" s="19" t="s">
        <v>15464</v>
      </c>
      <c r="F4803" s="18" t="s">
        <v>5935</v>
      </c>
      <c r="G4803" s="18" t="s">
        <v>5897</v>
      </c>
      <c r="H4803" s="18" t="s">
        <v>5897</v>
      </c>
      <c r="I4803" s="19" t="s">
        <v>6348</v>
      </c>
      <c r="J4803" s="18" t="s">
        <v>5904</v>
      </c>
      <c r="K4803" s="18" t="s">
        <v>15526</v>
      </c>
      <c r="L4803" s="18" t="s">
        <v>10232</v>
      </c>
      <c r="N4803" s="20">
        <v>45322</v>
      </c>
      <c r="O4803" s="18" t="s">
        <v>15527</v>
      </c>
      <c r="P4803" s="18" t="s">
        <v>15526</v>
      </c>
      <c r="Q4803" s="18" t="s">
        <v>15468</v>
      </c>
      <c r="T4803" s="18">
        <v>0</v>
      </c>
      <c r="U4803" s="18">
        <v>0</v>
      </c>
    </row>
    <row r="4804" spans="2:21" x14ac:dyDescent="0.4">
      <c r="B4804" s="18" t="s">
        <v>5866</v>
      </c>
      <c r="C4804" s="18" t="s">
        <v>5910</v>
      </c>
      <c r="D4804" s="18" t="s">
        <v>10854</v>
      </c>
      <c r="E4804" s="19" t="s">
        <v>15464</v>
      </c>
      <c r="F4804" s="18" t="s">
        <v>5935</v>
      </c>
      <c r="G4804" s="18" t="s">
        <v>5897</v>
      </c>
      <c r="H4804" s="18" t="s">
        <v>5897</v>
      </c>
      <c r="I4804" s="19" t="s">
        <v>6348</v>
      </c>
      <c r="J4804" s="18" t="s">
        <v>5843</v>
      </c>
      <c r="K4804" s="18" t="s">
        <v>15524</v>
      </c>
      <c r="L4804" s="18" t="s">
        <v>10232</v>
      </c>
      <c r="N4804" s="20">
        <v>45322</v>
      </c>
      <c r="O4804" s="18" t="s">
        <v>15525</v>
      </c>
      <c r="P4804" s="18" t="s">
        <v>15524</v>
      </c>
      <c r="Q4804" s="18" t="s">
        <v>15468</v>
      </c>
      <c r="T4804" s="18">
        <v>0</v>
      </c>
      <c r="U4804" s="18">
        <v>0</v>
      </c>
    </row>
    <row r="4805" spans="2:21" x14ac:dyDescent="0.4">
      <c r="B4805" s="18" t="s">
        <v>5866</v>
      </c>
      <c r="C4805" s="18" t="s">
        <v>5910</v>
      </c>
      <c r="D4805" s="18" t="s">
        <v>10854</v>
      </c>
      <c r="E4805" s="19" t="s">
        <v>10873</v>
      </c>
      <c r="F4805" s="18" t="s">
        <v>5935</v>
      </c>
      <c r="G4805" s="18" t="s">
        <v>5897</v>
      </c>
      <c r="H4805" s="18" t="s">
        <v>5897</v>
      </c>
      <c r="I4805" s="19" t="s">
        <v>6348</v>
      </c>
      <c r="J4805" s="18" t="s">
        <v>5899</v>
      </c>
      <c r="K4805" s="18" t="s">
        <v>10936</v>
      </c>
      <c r="L4805" s="18" t="s">
        <v>10232</v>
      </c>
      <c r="N4805" s="20">
        <v>45322</v>
      </c>
      <c r="O4805" s="18" t="s">
        <v>10937</v>
      </c>
      <c r="P4805" s="18" t="s">
        <v>10936</v>
      </c>
      <c r="Q4805" s="18" t="s">
        <v>10876</v>
      </c>
      <c r="T4805" s="18">
        <v>0</v>
      </c>
      <c r="U4805" s="18">
        <v>0</v>
      </c>
    </row>
    <row r="4806" spans="2:21" x14ac:dyDescent="0.4">
      <c r="B4806" s="18" t="s">
        <v>5866</v>
      </c>
      <c r="C4806" s="18" t="s">
        <v>5910</v>
      </c>
      <c r="D4806" s="18" t="s">
        <v>10854</v>
      </c>
      <c r="E4806" s="19" t="s">
        <v>10873</v>
      </c>
      <c r="F4806" s="18" t="s">
        <v>5935</v>
      </c>
      <c r="G4806" s="18" t="s">
        <v>5897</v>
      </c>
      <c r="H4806" s="18" t="s">
        <v>5897</v>
      </c>
      <c r="I4806" s="19" t="s">
        <v>6348</v>
      </c>
      <c r="J4806" s="18" t="s">
        <v>5904</v>
      </c>
      <c r="K4806" s="18" t="s">
        <v>10934</v>
      </c>
      <c r="L4806" s="18" t="s">
        <v>10232</v>
      </c>
      <c r="N4806" s="20">
        <v>45322</v>
      </c>
      <c r="O4806" s="18" t="s">
        <v>10935</v>
      </c>
      <c r="P4806" s="18" t="s">
        <v>10934</v>
      </c>
      <c r="Q4806" s="18" t="s">
        <v>10876</v>
      </c>
      <c r="T4806" s="18">
        <v>0</v>
      </c>
      <c r="U4806" s="18">
        <v>0</v>
      </c>
    </row>
    <row r="4807" spans="2:21" x14ac:dyDescent="0.4">
      <c r="B4807" s="18" t="s">
        <v>5866</v>
      </c>
      <c r="C4807" s="18" t="s">
        <v>5910</v>
      </c>
      <c r="D4807" s="18" t="s">
        <v>10854</v>
      </c>
      <c r="E4807" s="19" t="s">
        <v>10873</v>
      </c>
      <c r="F4807" s="18" t="s">
        <v>5935</v>
      </c>
      <c r="G4807" s="18" t="s">
        <v>5897</v>
      </c>
      <c r="H4807" s="18" t="s">
        <v>5897</v>
      </c>
      <c r="I4807" s="19" t="s">
        <v>6348</v>
      </c>
      <c r="J4807" s="18" t="s">
        <v>5843</v>
      </c>
      <c r="K4807" s="18" t="s">
        <v>10932</v>
      </c>
      <c r="L4807" s="18" t="s">
        <v>10232</v>
      </c>
      <c r="N4807" s="20">
        <v>45322</v>
      </c>
      <c r="O4807" s="18" t="s">
        <v>10933</v>
      </c>
      <c r="P4807" s="18" t="s">
        <v>10932</v>
      </c>
      <c r="Q4807" s="18" t="s">
        <v>10876</v>
      </c>
      <c r="T4807" s="18">
        <v>0</v>
      </c>
      <c r="U4807" s="18">
        <v>0</v>
      </c>
    </row>
    <row r="4808" spans="2:21" x14ac:dyDescent="0.4">
      <c r="B4808" s="18" t="s">
        <v>5866</v>
      </c>
      <c r="C4808" s="18" t="s">
        <v>5910</v>
      </c>
      <c r="D4808" s="18" t="s">
        <v>10854</v>
      </c>
      <c r="E4808" s="19" t="s">
        <v>559</v>
      </c>
      <c r="F4808" s="18" t="s">
        <v>6047</v>
      </c>
      <c r="G4808" s="18" t="s">
        <v>5897</v>
      </c>
      <c r="H4808" s="18" t="s">
        <v>5897</v>
      </c>
      <c r="I4808" s="19" t="s">
        <v>6348</v>
      </c>
      <c r="J4808" s="18" t="s">
        <v>5899</v>
      </c>
      <c r="K4808" s="18" t="s">
        <v>16605</v>
      </c>
      <c r="L4808" s="18" t="s">
        <v>10232</v>
      </c>
      <c r="N4808" s="20">
        <v>45322</v>
      </c>
      <c r="O4808" s="18" t="s">
        <v>16606</v>
      </c>
      <c r="P4808" s="18" t="s">
        <v>16605</v>
      </c>
      <c r="Q4808" s="18" t="s">
        <v>16130</v>
      </c>
      <c r="T4808" s="18">
        <v>0</v>
      </c>
      <c r="U4808" s="18">
        <v>0</v>
      </c>
    </row>
    <row r="4809" spans="2:21" x14ac:dyDescent="0.4">
      <c r="B4809" s="18" t="s">
        <v>5866</v>
      </c>
      <c r="C4809" s="18" t="s">
        <v>5910</v>
      </c>
      <c r="D4809" s="18" t="s">
        <v>10854</v>
      </c>
      <c r="E4809" s="19" t="s">
        <v>559</v>
      </c>
      <c r="F4809" s="18" t="s">
        <v>6047</v>
      </c>
      <c r="G4809" s="18" t="s">
        <v>5897</v>
      </c>
      <c r="H4809" s="18" t="s">
        <v>5897</v>
      </c>
      <c r="I4809" s="19" t="s">
        <v>6348</v>
      </c>
      <c r="J4809" s="18" t="s">
        <v>5904</v>
      </c>
      <c r="K4809" s="18" t="s">
        <v>16613</v>
      </c>
      <c r="L4809" s="18" t="s">
        <v>10232</v>
      </c>
      <c r="N4809" s="20">
        <v>45322</v>
      </c>
      <c r="O4809" s="18" t="s">
        <v>16614</v>
      </c>
      <c r="P4809" s="18" t="s">
        <v>16613</v>
      </c>
      <c r="Q4809" s="18" t="s">
        <v>16130</v>
      </c>
      <c r="T4809" s="18">
        <v>0</v>
      </c>
      <c r="U4809" s="18">
        <v>0</v>
      </c>
    </row>
    <row r="4810" spans="2:21" x14ac:dyDescent="0.4">
      <c r="B4810" s="18" t="s">
        <v>5866</v>
      </c>
      <c r="C4810" s="18" t="s">
        <v>5910</v>
      </c>
      <c r="D4810" s="18" t="s">
        <v>10854</v>
      </c>
      <c r="E4810" s="19" t="s">
        <v>559</v>
      </c>
      <c r="F4810" s="18" t="s">
        <v>6047</v>
      </c>
      <c r="G4810" s="18" t="s">
        <v>5897</v>
      </c>
      <c r="H4810" s="18" t="s">
        <v>5897</v>
      </c>
      <c r="I4810" s="19" t="s">
        <v>6348</v>
      </c>
      <c r="J4810" s="18" t="s">
        <v>5843</v>
      </c>
      <c r="K4810" s="18" t="s">
        <v>16609</v>
      </c>
      <c r="L4810" s="18" t="s">
        <v>10232</v>
      </c>
      <c r="N4810" s="20">
        <v>45322</v>
      </c>
      <c r="O4810" s="18" t="s">
        <v>16610</v>
      </c>
      <c r="P4810" s="18" t="s">
        <v>16609</v>
      </c>
      <c r="Q4810" s="18" t="s">
        <v>16130</v>
      </c>
      <c r="T4810" s="18">
        <v>0</v>
      </c>
      <c r="U4810" s="18">
        <v>0</v>
      </c>
    </row>
    <row r="4811" spans="2:21" x14ac:dyDescent="0.4">
      <c r="B4811" s="18" t="s">
        <v>5866</v>
      </c>
      <c r="C4811" s="18" t="s">
        <v>5910</v>
      </c>
      <c r="D4811" s="18" t="s">
        <v>10854</v>
      </c>
      <c r="E4811" s="19" t="s">
        <v>16174</v>
      </c>
      <c r="F4811" s="18" t="s">
        <v>6047</v>
      </c>
      <c r="G4811" s="18" t="s">
        <v>5897</v>
      </c>
      <c r="H4811" s="18" t="s">
        <v>5897</v>
      </c>
      <c r="I4811" s="19" t="s">
        <v>6348</v>
      </c>
      <c r="J4811" s="18" t="s">
        <v>5899</v>
      </c>
      <c r="K4811" s="18" t="s">
        <v>16617</v>
      </c>
      <c r="L4811" s="18" t="s">
        <v>10232</v>
      </c>
      <c r="N4811" s="20">
        <v>45322</v>
      </c>
      <c r="O4811" s="18" t="s">
        <v>16618</v>
      </c>
      <c r="P4811" s="18" t="s">
        <v>16617</v>
      </c>
      <c r="Q4811" s="18" t="s">
        <v>16177</v>
      </c>
      <c r="T4811" s="18">
        <v>0</v>
      </c>
      <c r="U4811" s="18">
        <v>0</v>
      </c>
    </row>
    <row r="4812" spans="2:21" x14ac:dyDescent="0.4">
      <c r="B4812" s="18" t="s">
        <v>5866</v>
      </c>
      <c r="C4812" s="18" t="s">
        <v>5910</v>
      </c>
      <c r="D4812" s="18" t="s">
        <v>10854</v>
      </c>
      <c r="E4812" s="19" t="s">
        <v>16174</v>
      </c>
      <c r="F4812" s="18" t="s">
        <v>6047</v>
      </c>
      <c r="G4812" s="18" t="s">
        <v>5897</v>
      </c>
      <c r="H4812" s="18" t="s">
        <v>5897</v>
      </c>
      <c r="I4812" s="19" t="s">
        <v>6348</v>
      </c>
      <c r="J4812" s="18" t="s">
        <v>5904</v>
      </c>
      <c r="K4812" s="18" t="s">
        <v>16625</v>
      </c>
      <c r="L4812" s="18" t="s">
        <v>10232</v>
      </c>
      <c r="N4812" s="20">
        <v>45322</v>
      </c>
      <c r="O4812" s="18" t="s">
        <v>16626</v>
      </c>
      <c r="P4812" s="18" t="s">
        <v>16625</v>
      </c>
      <c r="Q4812" s="18" t="s">
        <v>16177</v>
      </c>
      <c r="T4812" s="18">
        <v>0</v>
      </c>
      <c r="U4812" s="18">
        <v>0</v>
      </c>
    </row>
    <row r="4813" spans="2:21" x14ac:dyDescent="0.4">
      <c r="B4813" s="18" t="s">
        <v>5866</v>
      </c>
      <c r="C4813" s="18" t="s">
        <v>5910</v>
      </c>
      <c r="D4813" s="18" t="s">
        <v>10854</v>
      </c>
      <c r="E4813" s="19" t="s">
        <v>16174</v>
      </c>
      <c r="F4813" s="18" t="s">
        <v>6047</v>
      </c>
      <c r="G4813" s="18" t="s">
        <v>5897</v>
      </c>
      <c r="H4813" s="18" t="s">
        <v>5897</v>
      </c>
      <c r="I4813" s="19" t="s">
        <v>6348</v>
      </c>
      <c r="J4813" s="18" t="s">
        <v>5843</v>
      </c>
      <c r="K4813" s="18" t="s">
        <v>16621</v>
      </c>
      <c r="L4813" s="18" t="s">
        <v>10232</v>
      </c>
      <c r="N4813" s="20">
        <v>45322</v>
      </c>
      <c r="O4813" s="18" t="s">
        <v>16622</v>
      </c>
      <c r="P4813" s="18" t="s">
        <v>16621</v>
      </c>
      <c r="Q4813" s="18" t="s">
        <v>16177</v>
      </c>
      <c r="T4813" s="18">
        <v>0</v>
      </c>
      <c r="U4813" s="18">
        <v>0</v>
      </c>
    </row>
    <row r="4814" spans="2:21" x14ac:dyDescent="0.4">
      <c r="B4814" s="18" t="s">
        <v>5866</v>
      </c>
      <c r="C4814" s="18" t="s">
        <v>5910</v>
      </c>
      <c r="D4814" s="18" t="s">
        <v>10854</v>
      </c>
      <c r="E4814" s="19" t="s">
        <v>560</v>
      </c>
      <c r="F4814" s="18" t="s">
        <v>6047</v>
      </c>
      <c r="G4814" s="18" t="s">
        <v>5897</v>
      </c>
      <c r="H4814" s="18" t="s">
        <v>5897</v>
      </c>
      <c r="I4814" s="19" t="s">
        <v>6348</v>
      </c>
      <c r="J4814" s="18" t="s">
        <v>5899</v>
      </c>
      <c r="K4814" s="18" t="s">
        <v>15516</v>
      </c>
      <c r="L4814" s="18" t="s">
        <v>10232</v>
      </c>
      <c r="N4814" s="20">
        <v>45322</v>
      </c>
      <c r="O4814" s="18" t="s">
        <v>15517</v>
      </c>
      <c r="P4814" s="18" t="s">
        <v>15516</v>
      </c>
      <c r="Q4814" s="18" t="s">
        <v>15448</v>
      </c>
      <c r="T4814" s="18">
        <v>0</v>
      </c>
      <c r="U4814" s="18">
        <v>0</v>
      </c>
    </row>
    <row r="4815" spans="2:21" x14ac:dyDescent="0.4">
      <c r="B4815" s="18" t="s">
        <v>5866</v>
      </c>
      <c r="C4815" s="18" t="s">
        <v>5910</v>
      </c>
      <c r="D4815" s="18" t="s">
        <v>10854</v>
      </c>
      <c r="E4815" s="19" t="s">
        <v>560</v>
      </c>
      <c r="F4815" s="18" t="s">
        <v>6047</v>
      </c>
      <c r="G4815" s="18" t="s">
        <v>5897</v>
      </c>
      <c r="H4815" s="18" t="s">
        <v>5897</v>
      </c>
      <c r="I4815" s="19" t="s">
        <v>6348</v>
      </c>
      <c r="J4815" s="18" t="s">
        <v>5904</v>
      </c>
      <c r="K4815" s="18" t="s">
        <v>15514</v>
      </c>
      <c r="L4815" s="18" t="s">
        <v>10232</v>
      </c>
      <c r="N4815" s="20">
        <v>45322</v>
      </c>
      <c r="O4815" s="18" t="s">
        <v>15515</v>
      </c>
      <c r="P4815" s="18" t="s">
        <v>15514</v>
      </c>
      <c r="Q4815" s="18" t="s">
        <v>15448</v>
      </c>
      <c r="T4815" s="18">
        <v>0</v>
      </c>
      <c r="U4815" s="18">
        <v>0</v>
      </c>
    </row>
    <row r="4816" spans="2:21" x14ac:dyDescent="0.4">
      <c r="B4816" s="18" t="s">
        <v>5866</v>
      </c>
      <c r="C4816" s="18" t="s">
        <v>5910</v>
      </c>
      <c r="D4816" s="18" t="s">
        <v>10854</v>
      </c>
      <c r="E4816" s="19" t="s">
        <v>560</v>
      </c>
      <c r="F4816" s="18" t="s">
        <v>6047</v>
      </c>
      <c r="G4816" s="18" t="s">
        <v>5897</v>
      </c>
      <c r="H4816" s="18" t="s">
        <v>5897</v>
      </c>
      <c r="I4816" s="19" t="s">
        <v>6348</v>
      </c>
      <c r="J4816" s="18" t="s">
        <v>5843</v>
      </c>
      <c r="K4816" s="18" t="s">
        <v>15512</v>
      </c>
      <c r="L4816" s="18" t="s">
        <v>10232</v>
      </c>
      <c r="N4816" s="20">
        <v>45322</v>
      </c>
      <c r="O4816" s="18" t="s">
        <v>15513</v>
      </c>
      <c r="P4816" s="18" t="s">
        <v>15512</v>
      </c>
      <c r="Q4816" s="18" t="s">
        <v>15448</v>
      </c>
      <c r="T4816" s="18">
        <v>0</v>
      </c>
      <c r="U4816" s="18">
        <v>0</v>
      </c>
    </row>
    <row r="4817" spans="2:21" x14ac:dyDescent="0.4">
      <c r="B4817" s="18" t="s">
        <v>5866</v>
      </c>
      <c r="C4817" s="18" t="s">
        <v>5910</v>
      </c>
      <c r="D4817" s="18" t="s">
        <v>10854</v>
      </c>
      <c r="E4817" s="19" t="s">
        <v>550</v>
      </c>
      <c r="F4817" s="18" t="s">
        <v>6047</v>
      </c>
      <c r="G4817" s="18" t="s">
        <v>5897</v>
      </c>
      <c r="H4817" s="18" t="s">
        <v>5897</v>
      </c>
      <c r="I4817" s="19" t="s">
        <v>6348</v>
      </c>
      <c r="J4817" s="18" t="s">
        <v>5899</v>
      </c>
      <c r="K4817" s="18" t="s">
        <v>10924</v>
      </c>
      <c r="L4817" s="18" t="s">
        <v>10232</v>
      </c>
      <c r="N4817" s="20">
        <v>45322</v>
      </c>
      <c r="O4817" s="18" t="s">
        <v>10925</v>
      </c>
      <c r="P4817" s="18" t="s">
        <v>10924</v>
      </c>
      <c r="Q4817" s="18" t="s">
        <v>10857</v>
      </c>
      <c r="T4817" s="18">
        <v>0</v>
      </c>
      <c r="U4817" s="18">
        <v>0</v>
      </c>
    </row>
    <row r="4818" spans="2:21" x14ac:dyDescent="0.4">
      <c r="B4818" s="18" t="s">
        <v>5866</v>
      </c>
      <c r="C4818" s="18" t="s">
        <v>5910</v>
      </c>
      <c r="D4818" s="18" t="s">
        <v>10854</v>
      </c>
      <c r="E4818" s="19" t="s">
        <v>550</v>
      </c>
      <c r="F4818" s="18" t="s">
        <v>6047</v>
      </c>
      <c r="G4818" s="18" t="s">
        <v>5897</v>
      </c>
      <c r="H4818" s="18" t="s">
        <v>5897</v>
      </c>
      <c r="I4818" s="19" t="s">
        <v>6348</v>
      </c>
      <c r="J4818" s="18" t="s">
        <v>5904</v>
      </c>
      <c r="K4818" s="18" t="s">
        <v>10922</v>
      </c>
      <c r="L4818" s="18" t="s">
        <v>10232</v>
      </c>
      <c r="N4818" s="20">
        <v>45322</v>
      </c>
      <c r="O4818" s="18" t="s">
        <v>10923</v>
      </c>
      <c r="P4818" s="18" t="s">
        <v>10922</v>
      </c>
      <c r="Q4818" s="18" t="s">
        <v>10857</v>
      </c>
      <c r="T4818" s="18">
        <v>0</v>
      </c>
      <c r="U4818" s="18">
        <v>0</v>
      </c>
    </row>
    <row r="4819" spans="2:21" x14ac:dyDescent="0.4">
      <c r="B4819" s="18" t="s">
        <v>5866</v>
      </c>
      <c r="C4819" s="18" t="s">
        <v>5910</v>
      </c>
      <c r="D4819" s="18" t="s">
        <v>10854</v>
      </c>
      <c r="E4819" s="19" t="s">
        <v>550</v>
      </c>
      <c r="F4819" s="18" t="s">
        <v>6047</v>
      </c>
      <c r="G4819" s="18" t="s">
        <v>5897</v>
      </c>
      <c r="H4819" s="18" t="s">
        <v>5897</v>
      </c>
      <c r="I4819" s="19" t="s">
        <v>6348</v>
      </c>
      <c r="J4819" s="18" t="s">
        <v>5843</v>
      </c>
      <c r="K4819" s="18" t="s">
        <v>10920</v>
      </c>
      <c r="L4819" s="18" t="s">
        <v>10232</v>
      </c>
      <c r="N4819" s="20">
        <v>45322</v>
      </c>
      <c r="O4819" s="18" t="s">
        <v>10921</v>
      </c>
      <c r="P4819" s="18" t="s">
        <v>10920</v>
      </c>
      <c r="Q4819" s="18" t="s">
        <v>10857</v>
      </c>
      <c r="T4819" s="18">
        <v>0</v>
      </c>
      <c r="U4819" s="18">
        <v>0</v>
      </c>
    </row>
    <row r="4820" spans="2:21" x14ac:dyDescent="0.4">
      <c r="B4820" s="18" t="s">
        <v>5866</v>
      </c>
      <c r="C4820" s="18" t="s">
        <v>5910</v>
      </c>
      <c r="D4820" s="18" t="s">
        <v>10854</v>
      </c>
      <c r="E4820" s="19" t="s">
        <v>561</v>
      </c>
      <c r="F4820" s="18" t="s">
        <v>5896</v>
      </c>
      <c r="G4820" s="18" t="s">
        <v>5897</v>
      </c>
      <c r="H4820" s="18" t="s">
        <v>5897</v>
      </c>
      <c r="I4820" s="19" t="s">
        <v>6348</v>
      </c>
      <c r="J4820" s="18" t="s">
        <v>5899</v>
      </c>
      <c r="K4820" s="18" t="s">
        <v>15522</v>
      </c>
      <c r="L4820" s="18" t="s">
        <v>10232</v>
      </c>
      <c r="N4820" s="20">
        <v>45322</v>
      </c>
      <c r="O4820" s="18" t="s">
        <v>15523</v>
      </c>
      <c r="P4820" s="18" t="s">
        <v>15522</v>
      </c>
      <c r="Q4820" s="18" t="s">
        <v>15457</v>
      </c>
      <c r="T4820" s="18">
        <v>0</v>
      </c>
      <c r="U4820" s="18">
        <v>0</v>
      </c>
    </row>
    <row r="4821" spans="2:21" x14ac:dyDescent="0.4">
      <c r="B4821" s="18" t="s">
        <v>5866</v>
      </c>
      <c r="C4821" s="18" t="s">
        <v>5910</v>
      </c>
      <c r="D4821" s="18" t="s">
        <v>10854</v>
      </c>
      <c r="E4821" s="19" t="s">
        <v>561</v>
      </c>
      <c r="F4821" s="18" t="s">
        <v>5896</v>
      </c>
      <c r="G4821" s="18" t="s">
        <v>5897</v>
      </c>
      <c r="H4821" s="18" t="s">
        <v>5897</v>
      </c>
      <c r="I4821" s="19" t="s">
        <v>6348</v>
      </c>
      <c r="J4821" s="18" t="s">
        <v>5904</v>
      </c>
      <c r="K4821" s="18" t="s">
        <v>15520</v>
      </c>
      <c r="L4821" s="18" t="s">
        <v>10232</v>
      </c>
      <c r="N4821" s="20">
        <v>45322</v>
      </c>
      <c r="O4821" s="18" t="s">
        <v>15521</v>
      </c>
      <c r="P4821" s="18" t="s">
        <v>15520</v>
      </c>
      <c r="Q4821" s="18" t="s">
        <v>15457</v>
      </c>
      <c r="T4821" s="18">
        <v>0</v>
      </c>
      <c r="U4821" s="18">
        <v>0</v>
      </c>
    </row>
    <row r="4822" spans="2:21" x14ac:dyDescent="0.4">
      <c r="B4822" s="18" t="s">
        <v>5866</v>
      </c>
      <c r="C4822" s="18" t="s">
        <v>5910</v>
      </c>
      <c r="D4822" s="18" t="s">
        <v>10854</v>
      </c>
      <c r="E4822" s="19" t="s">
        <v>561</v>
      </c>
      <c r="F4822" s="18" t="s">
        <v>5896</v>
      </c>
      <c r="G4822" s="18" t="s">
        <v>5897</v>
      </c>
      <c r="H4822" s="18" t="s">
        <v>5897</v>
      </c>
      <c r="I4822" s="19" t="s">
        <v>6348</v>
      </c>
      <c r="J4822" s="18" t="s">
        <v>5843</v>
      </c>
      <c r="K4822" s="18" t="s">
        <v>15518</v>
      </c>
      <c r="L4822" s="18" t="s">
        <v>10232</v>
      </c>
      <c r="N4822" s="20">
        <v>45322</v>
      </c>
      <c r="O4822" s="18" t="s">
        <v>15519</v>
      </c>
      <c r="P4822" s="18" t="s">
        <v>15518</v>
      </c>
      <c r="Q4822" s="18" t="s">
        <v>15457</v>
      </c>
      <c r="T4822" s="18">
        <v>0</v>
      </c>
      <c r="U4822" s="18">
        <v>0</v>
      </c>
    </row>
    <row r="4823" spans="2:21" x14ac:dyDescent="0.4">
      <c r="B4823" s="18" t="s">
        <v>5866</v>
      </c>
      <c r="C4823" s="18" t="s">
        <v>5910</v>
      </c>
      <c r="D4823" s="18" t="s">
        <v>10854</v>
      </c>
      <c r="E4823" s="19" t="s">
        <v>551</v>
      </c>
      <c r="F4823" s="18" t="s">
        <v>5896</v>
      </c>
      <c r="G4823" s="18" t="s">
        <v>5897</v>
      </c>
      <c r="H4823" s="18" t="s">
        <v>5897</v>
      </c>
      <c r="I4823" s="19" t="s">
        <v>6348</v>
      </c>
      <c r="J4823" s="18" t="s">
        <v>5899</v>
      </c>
      <c r="K4823" s="18" t="s">
        <v>10930</v>
      </c>
      <c r="L4823" s="18" t="s">
        <v>10232</v>
      </c>
      <c r="N4823" s="20">
        <v>45322</v>
      </c>
      <c r="O4823" s="18" t="s">
        <v>10931</v>
      </c>
      <c r="P4823" s="18" t="s">
        <v>10930</v>
      </c>
      <c r="Q4823" s="18" t="s">
        <v>10866</v>
      </c>
      <c r="T4823" s="18">
        <v>0</v>
      </c>
      <c r="U4823" s="18">
        <v>0</v>
      </c>
    </row>
    <row r="4824" spans="2:21" x14ac:dyDescent="0.4">
      <c r="B4824" s="18" t="s">
        <v>5866</v>
      </c>
      <c r="C4824" s="18" t="s">
        <v>5910</v>
      </c>
      <c r="D4824" s="18" t="s">
        <v>10854</v>
      </c>
      <c r="E4824" s="19" t="s">
        <v>551</v>
      </c>
      <c r="F4824" s="18" t="s">
        <v>5896</v>
      </c>
      <c r="G4824" s="18" t="s">
        <v>5897</v>
      </c>
      <c r="H4824" s="18" t="s">
        <v>5897</v>
      </c>
      <c r="I4824" s="19" t="s">
        <v>6348</v>
      </c>
      <c r="J4824" s="18" t="s">
        <v>5904</v>
      </c>
      <c r="K4824" s="18" t="s">
        <v>10928</v>
      </c>
      <c r="L4824" s="18" t="s">
        <v>10232</v>
      </c>
      <c r="N4824" s="20">
        <v>45322</v>
      </c>
      <c r="O4824" s="18" t="s">
        <v>10929</v>
      </c>
      <c r="P4824" s="18" t="s">
        <v>10928</v>
      </c>
      <c r="Q4824" s="18" t="s">
        <v>10866</v>
      </c>
      <c r="T4824" s="18">
        <v>0</v>
      </c>
      <c r="U4824" s="18">
        <v>0</v>
      </c>
    </row>
    <row r="4825" spans="2:21" x14ac:dyDescent="0.4">
      <c r="B4825" s="18" t="s">
        <v>5866</v>
      </c>
      <c r="C4825" s="18" t="s">
        <v>5910</v>
      </c>
      <c r="D4825" s="18" t="s">
        <v>10854</v>
      </c>
      <c r="E4825" s="19" t="s">
        <v>551</v>
      </c>
      <c r="F4825" s="18" t="s">
        <v>5896</v>
      </c>
      <c r="G4825" s="18" t="s">
        <v>5897</v>
      </c>
      <c r="H4825" s="18" t="s">
        <v>5897</v>
      </c>
      <c r="I4825" s="19" t="s">
        <v>6348</v>
      </c>
      <c r="J4825" s="18" t="s">
        <v>5843</v>
      </c>
      <c r="K4825" s="18" t="s">
        <v>10926</v>
      </c>
      <c r="L4825" s="18" t="s">
        <v>10232</v>
      </c>
      <c r="N4825" s="20">
        <v>45322</v>
      </c>
      <c r="O4825" s="18" t="s">
        <v>10927</v>
      </c>
      <c r="P4825" s="18" t="s">
        <v>10926</v>
      </c>
      <c r="Q4825" s="18" t="s">
        <v>10866</v>
      </c>
      <c r="T4825" s="18">
        <v>0</v>
      </c>
      <c r="U4825" s="18">
        <v>0</v>
      </c>
    </row>
    <row r="4826" spans="2:21" x14ac:dyDescent="0.4">
      <c r="B4826" s="18" t="s">
        <v>5866</v>
      </c>
      <c r="C4826" s="18" t="s">
        <v>5910</v>
      </c>
      <c r="D4826" s="18" t="s">
        <v>10854</v>
      </c>
      <c r="E4826" s="19" t="s">
        <v>563</v>
      </c>
      <c r="F4826" s="18" t="s">
        <v>6100</v>
      </c>
      <c r="G4826" s="18" t="s">
        <v>5897</v>
      </c>
      <c r="H4826" s="18" t="s">
        <v>5897</v>
      </c>
      <c r="I4826" s="19" t="s">
        <v>6348</v>
      </c>
      <c r="J4826" s="18" t="s">
        <v>5899</v>
      </c>
      <c r="K4826" s="18" t="s">
        <v>15534</v>
      </c>
      <c r="L4826" s="18" t="s">
        <v>10232</v>
      </c>
      <c r="N4826" s="20">
        <v>45322</v>
      </c>
      <c r="O4826" s="18" t="s">
        <v>15535</v>
      </c>
      <c r="P4826" s="18" t="s">
        <v>15534</v>
      </c>
      <c r="Q4826" s="18" t="s">
        <v>15493</v>
      </c>
      <c r="T4826" s="18">
        <v>0</v>
      </c>
      <c r="U4826" s="18">
        <v>0</v>
      </c>
    </row>
    <row r="4827" spans="2:21" x14ac:dyDescent="0.4">
      <c r="B4827" s="18" t="s">
        <v>5866</v>
      </c>
      <c r="C4827" s="18" t="s">
        <v>5910</v>
      </c>
      <c r="D4827" s="18" t="s">
        <v>10854</v>
      </c>
      <c r="E4827" s="19" t="s">
        <v>563</v>
      </c>
      <c r="F4827" s="18" t="s">
        <v>6100</v>
      </c>
      <c r="G4827" s="18" t="s">
        <v>5897</v>
      </c>
      <c r="H4827" s="18" t="s">
        <v>5897</v>
      </c>
      <c r="I4827" s="19" t="s">
        <v>6348</v>
      </c>
      <c r="J4827" s="18" t="s">
        <v>5904</v>
      </c>
      <c r="K4827" s="18" t="s">
        <v>15532</v>
      </c>
      <c r="L4827" s="18" t="s">
        <v>10232</v>
      </c>
      <c r="N4827" s="20">
        <v>45322</v>
      </c>
      <c r="O4827" s="18" t="s">
        <v>15533</v>
      </c>
      <c r="P4827" s="18" t="s">
        <v>15532</v>
      </c>
      <c r="Q4827" s="18" t="s">
        <v>15493</v>
      </c>
      <c r="T4827" s="18">
        <v>0</v>
      </c>
      <c r="U4827" s="18">
        <v>0</v>
      </c>
    </row>
    <row r="4828" spans="2:21" x14ac:dyDescent="0.4">
      <c r="B4828" s="18" t="s">
        <v>5866</v>
      </c>
      <c r="C4828" s="18" t="s">
        <v>5910</v>
      </c>
      <c r="D4828" s="18" t="s">
        <v>10854</v>
      </c>
      <c r="E4828" s="19" t="s">
        <v>563</v>
      </c>
      <c r="F4828" s="18" t="s">
        <v>6100</v>
      </c>
      <c r="G4828" s="18" t="s">
        <v>5897</v>
      </c>
      <c r="H4828" s="18" t="s">
        <v>5897</v>
      </c>
      <c r="I4828" s="19" t="s">
        <v>6348</v>
      </c>
      <c r="J4828" s="18" t="s">
        <v>5843</v>
      </c>
      <c r="K4828" s="18" t="s">
        <v>15530</v>
      </c>
      <c r="L4828" s="18" t="s">
        <v>10232</v>
      </c>
      <c r="N4828" s="20">
        <v>45322</v>
      </c>
      <c r="O4828" s="18" t="s">
        <v>15531</v>
      </c>
      <c r="P4828" s="18" t="s">
        <v>15530</v>
      </c>
      <c r="Q4828" s="18" t="s">
        <v>15493</v>
      </c>
      <c r="T4828" s="18">
        <v>0</v>
      </c>
      <c r="U4828" s="18">
        <v>0</v>
      </c>
    </row>
    <row r="4829" spans="2:21" x14ac:dyDescent="0.4">
      <c r="B4829" s="18" t="s">
        <v>5866</v>
      </c>
      <c r="C4829" s="18" t="s">
        <v>5910</v>
      </c>
      <c r="D4829" s="18" t="s">
        <v>10854</v>
      </c>
      <c r="E4829" s="19" t="s">
        <v>553</v>
      </c>
      <c r="F4829" s="18" t="s">
        <v>6100</v>
      </c>
      <c r="G4829" s="18" t="s">
        <v>5897</v>
      </c>
      <c r="H4829" s="18" t="s">
        <v>5897</v>
      </c>
      <c r="I4829" s="19" t="s">
        <v>6348</v>
      </c>
      <c r="J4829" s="18" t="s">
        <v>5899</v>
      </c>
      <c r="K4829" s="18" t="s">
        <v>10942</v>
      </c>
      <c r="L4829" s="18" t="s">
        <v>10232</v>
      </c>
      <c r="N4829" s="20">
        <v>45322</v>
      </c>
      <c r="O4829" s="18" t="s">
        <v>10943</v>
      </c>
      <c r="P4829" s="18" t="s">
        <v>10942</v>
      </c>
      <c r="Q4829" s="18" t="s">
        <v>10901</v>
      </c>
      <c r="T4829" s="18">
        <v>0</v>
      </c>
      <c r="U4829" s="18">
        <v>0</v>
      </c>
    </row>
    <row r="4830" spans="2:21" x14ac:dyDescent="0.4">
      <c r="B4830" s="18" t="s">
        <v>5866</v>
      </c>
      <c r="C4830" s="18" t="s">
        <v>5910</v>
      </c>
      <c r="D4830" s="18" t="s">
        <v>10854</v>
      </c>
      <c r="E4830" s="19" t="s">
        <v>553</v>
      </c>
      <c r="F4830" s="18" t="s">
        <v>6100</v>
      </c>
      <c r="G4830" s="18" t="s">
        <v>5897</v>
      </c>
      <c r="H4830" s="18" t="s">
        <v>5897</v>
      </c>
      <c r="I4830" s="19" t="s">
        <v>6348</v>
      </c>
      <c r="J4830" s="18" t="s">
        <v>5904</v>
      </c>
      <c r="K4830" s="18" t="s">
        <v>10940</v>
      </c>
      <c r="L4830" s="18" t="s">
        <v>10232</v>
      </c>
      <c r="N4830" s="20">
        <v>45322</v>
      </c>
      <c r="O4830" s="18" t="s">
        <v>10941</v>
      </c>
      <c r="P4830" s="18" t="s">
        <v>10940</v>
      </c>
      <c r="Q4830" s="18" t="s">
        <v>10901</v>
      </c>
      <c r="T4830" s="18">
        <v>0</v>
      </c>
      <c r="U4830" s="18">
        <v>0</v>
      </c>
    </row>
    <row r="4831" spans="2:21" x14ac:dyDescent="0.4">
      <c r="B4831" s="18" t="s">
        <v>5866</v>
      </c>
      <c r="C4831" s="18" t="s">
        <v>5910</v>
      </c>
      <c r="D4831" s="18" t="s">
        <v>10854</v>
      </c>
      <c r="E4831" s="19" t="s">
        <v>553</v>
      </c>
      <c r="F4831" s="18" t="s">
        <v>6100</v>
      </c>
      <c r="G4831" s="18" t="s">
        <v>5897</v>
      </c>
      <c r="H4831" s="18" t="s">
        <v>5897</v>
      </c>
      <c r="I4831" s="19" t="s">
        <v>6348</v>
      </c>
      <c r="J4831" s="18" t="s">
        <v>5843</v>
      </c>
      <c r="K4831" s="18" t="s">
        <v>10938</v>
      </c>
      <c r="L4831" s="18" t="s">
        <v>10232</v>
      </c>
      <c r="N4831" s="20">
        <v>45322</v>
      </c>
      <c r="O4831" s="18" t="s">
        <v>10939</v>
      </c>
      <c r="P4831" s="18" t="s">
        <v>10938</v>
      </c>
      <c r="Q4831" s="18" t="s">
        <v>10901</v>
      </c>
      <c r="T4831" s="18">
        <v>0</v>
      </c>
      <c r="U4831" s="18">
        <v>0</v>
      </c>
    </row>
    <row r="4832" spans="2:21" x14ac:dyDescent="0.4">
      <c r="B4832" s="18" t="s">
        <v>5866</v>
      </c>
      <c r="C4832" s="18" t="s">
        <v>5910</v>
      </c>
      <c r="D4832" s="18" t="s">
        <v>10854</v>
      </c>
      <c r="E4832" s="19" t="s">
        <v>557</v>
      </c>
      <c r="F4832" s="18" t="s">
        <v>5991</v>
      </c>
      <c r="G4832" s="18" t="s">
        <v>5897</v>
      </c>
      <c r="H4832" s="18" t="s">
        <v>5897</v>
      </c>
      <c r="I4832" s="19" t="s">
        <v>6348</v>
      </c>
      <c r="J4832" s="18" t="s">
        <v>5899</v>
      </c>
      <c r="K4832" s="18" t="s">
        <v>15681</v>
      </c>
      <c r="L4832" s="18" t="s">
        <v>10232</v>
      </c>
      <c r="N4832" s="20">
        <v>45322</v>
      </c>
      <c r="O4832" s="18" t="s">
        <v>15682</v>
      </c>
      <c r="P4832" s="18" t="s">
        <v>15681</v>
      </c>
      <c r="Q4832" s="18" t="s">
        <v>15662</v>
      </c>
      <c r="T4832" s="18">
        <v>0</v>
      </c>
      <c r="U4832" s="18">
        <v>0</v>
      </c>
    </row>
    <row r="4833" spans="2:21" x14ac:dyDescent="0.4">
      <c r="B4833" s="18" t="s">
        <v>5866</v>
      </c>
      <c r="C4833" s="18" t="s">
        <v>5910</v>
      </c>
      <c r="D4833" s="18" t="s">
        <v>10854</v>
      </c>
      <c r="E4833" s="19" t="s">
        <v>557</v>
      </c>
      <c r="F4833" s="18" t="s">
        <v>5991</v>
      </c>
      <c r="G4833" s="18" t="s">
        <v>5897</v>
      </c>
      <c r="H4833" s="18" t="s">
        <v>5897</v>
      </c>
      <c r="I4833" s="19" t="s">
        <v>6348</v>
      </c>
      <c r="J4833" s="18" t="s">
        <v>5904</v>
      </c>
      <c r="K4833" s="18" t="s">
        <v>15679</v>
      </c>
      <c r="L4833" s="18" t="s">
        <v>10232</v>
      </c>
      <c r="N4833" s="20">
        <v>45322</v>
      </c>
      <c r="O4833" s="18" t="s">
        <v>15680</v>
      </c>
      <c r="P4833" s="18" t="s">
        <v>15679</v>
      </c>
      <c r="Q4833" s="18" t="s">
        <v>15662</v>
      </c>
      <c r="T4833" s="18">
        <v>0</v>
      </c>
      <c r="U4833" s="18">
        <v>0</v>
      </c>
    </row>
    <row r="4834" spans="2:21" x14ac:dyDescent="0.4">
      <c r="B4834" s="18" t="s">
        <v>5866</v>
      </c>
      <c r="C4834" s="18" t="s">
        <v>5910</v>
      </c>
      <c r="D4834" s="18" t="s">
        <v>10854</v>
      </c>
      <c r="E4834" s="19" t="s">
        <v>557</v>
      </c>
      <c r="F4834" s="18" t="s">
        <v>5991</v>
      </c>
      <c r="G4834" s="18" t="s">
        <v>5897</v>
      </c>
      <c r="H4834" s="18" t="s">
        <v>5897</v>
      </c>
      <c r="I4834" s="19" t="s">
        <v>6348</v>
      </c>
      <c r="J4834" s="18" t="s">
        <v>5843</v>
      </c>
      <c r="K4834" s="18" t="s">
        <v>15677</v>
      </c>
      <c r="L4834" s="18" t="s">
        <v>10232</v>
      </c>
      <c r="N4834" s="20">
        <v>45322</v>
      </c>
      <c r="O4834" s="18" t="s">
        <v>15678</v>
      </c>
      <c r="P4834" s="18" t="s">
        <v>15677</v>
      </c>
      <c r="Q4834" s="18" t="s">
        <v>15662</v>
      </c>
      <c r="T4834" s="18">
        <v>0</v>
      </c>
      <c r="U4834" s="18">
        <v>0</v>
      </c>
    </row>
    <row r="4835" spans="2:21" x14ac:dyDescent="0.4">
      <c r="B4835" s="18" t="s">
        <v>5866</v>
      </c>
      <c r="C4835" s="18" t="s">
        <v>5910</v>
      </c>
      <c r="D4835" s="18" t="s">
        <v>10854</v>
      </c>
      <c r="E4835" s="19" t="s">
        <v>554</v>
      </c>
      <c r="F4835" s="18" t="s">
        <v>5991</v>
      </c>
      <c r="G4835" s="18" t="s">
        <v>5897</v>
      </c>
      <c r="H4835" s="18" t="s">
        <v>5897</v>
      </c>
      <c r="I4835" s="19" t="s">
        <v>6348</v>
      </c>
      <c r="J4835" s="18" t="s">
        <v>5899</v>
      </c>
      <c r="K4835" s="18" t="s">
        <v>15375</v>
      </c>
      <c r="L4835" s="18" t="s">
        <v>10232</v>
      </c>
      <c r="N4835" s="20">
        <v>45322</v>
      </c>
      <c r="O4835" s="18" t="s">
        <v>15376</v>
      </c>
      <c r="P4835" s="18" t="s">
        <v>15375</v>
      </c>
      <c r="Q4835" s="18" t="s">
        <v>15356</v>
      </c>
      <c r="T4835" s="18">
        <v>0</v>
      </c>
      <c r="U4835" s="18">
        <v>0</v>
      </c>
    </row>
    <row r="4836" spans="2:21" x14ac:dyDescent="0.4">
      <c r="B4836" s="18" t="s">
        <v>5866</v>
      </c>
      <c r="C4836" s="18" t="s">
        <v>5910</v>
      </c>
      <c r="D4836" s="18" t="s">
        <v>10854</v>
      </c>
      <c r="E4836" s="19" t="s">
        <v>554</v>
      </c>
      <c r="F4836" s="18" t="s">
        <v>5991</v>
      </c>
      <c r="G4836" s="18" t="s">
        <v>5897</v>
      </c>
      <c r="H4836" s="18" t="s">
        <v>5897</v>
      </c>
      <c r="I4836" s="19" t="s">
        <v>6348</v>
      </c>
      <c r="J4836" s="18" t="s">
        <v>5904</v>
      </c>
      <c r="K4836" s="18" t="s">
        <v>15373</v>
      </c>
      <c r="L4836" s="18" t="s">
        <v>10232</v>
      </c>
      <c r="N4836" s="20">
        <v>45322</v>
      </c>
      <c r="O4836" s="18" t="s">
        <v>15374</v>
      </c>
      <c r="P4836" s="18" t="s">
        <v>15373</v>
      </c>
      <c r="Q4836" s="18" t="s">
        <v>15356</v>
      </c>
      <c r="T4836" s="18">
        <v>0</v>
      </c>
      <c r="U4836" s="18">
        <v>0</v>
      </c>
    </row>
    <row r="4837" spans="2:21" x14ac:dyDescent="0.4">
      <c r="B4837" s="18" t="s">
        <v>5866</v>
      </c>
      <c r="C4837" s="18" t="s">
        <v>5910</v>
      </c>
      <c r="D4837" s="18" t="s">
        <v>10854</v>
      </c>
      <c r="E4837" s="19" t="s">
        <v>554</v>
      </c>
      <c r="F4837" s="18" t="s">
        <v>5991</v>
      </c>
      <c r="G4837" s="18" t="s">
        <v>5897</v>
      </c>
      <c r="H4837" s="18" t="s">
        <v>5897</v>
      </c>
      <c r="I4837" s="19" t="s">
        <v>6348</v>
      </c>
      <c r="J4837" s="18" t="s">
        <v>5843</v>
      </c>
      <c r="K4837" s="18" t="s">
        <v>15371</v>
      </c>
      <c r="L4837" s="18" t="s">
        <v>10232</v>
      </c>
      <c r="N4837" s="20">
        <v>45322</v>
      </c>
      <c r="O4837" s="18" t="s">
        <v>15372</v>
      </c>
      <c r="P4837" s="18" t="s">
        <v>15371</v>
      </c>
      <c r="Q4837" s="18" t="s">
        <v>15356</v>
      </c>
      <c r="T4837" s="18">
        <v>0</v>
      </c>
      <c r="U4837" s="18">
        <v>0</v>
      </c>
    </row>
    <row r="4838" spans="2:21" x14ac:dyDescent="0.4">
      <c r="B4838" s="18" t="s">
        <v>5866</v>
      </c>
      <c r="C4838" s="18" t="s">
        <v>5910</v>
      </c>
      <c r="D4838" s="18" t="s">
        <v>10854</v>
      </c>
      <c r="E4838" s="19" t="s">
        <v>556</v>
      </c>
      <c r="F4838" s="18" t="s">
        <v>5991</v>
      </c>
      <c r="G4838" s="18" t="s">
        <v>5897</v>
      </c>
      <c r="H4838" s="18" t="s">
        <v>5897</v>
      </c>
      <c r="I4838" s="19" t="s">
        <v>6348</v>
      </c>
      <c r="J4838" s="18" t="s">
        <v>5899</v>
      </c>
      <c r="K4838" s="18" t="s">
        <v>16607</v>
      </c>
      <c r="L4838" s="18" t="s">
        <v>10232</v>
      </c>
      <c r="N4838" s="20">
        <v>45322</v>
      </c>
      <c r="O4838" s="18" t="s">
        <v>16608</v>
      </c>
      <c r="P4838" s="18" t="s">
        <v>16607</v>
      </c>
      <c r="Q4838" s="18" t="s">
        <v>16137</v>
      </c>
      <c r="T4838" s="18">
        <v>0</v>
      </c>
      <c r="U4838" s="18">
        <v>0</v>
      </c>
    </row>
    <row r="4839" spans="2:21" x14ac:dyDescent="0.4">
      <c r="B4839" s="18" t="s">
        <v>5866</v>
      </c>
      <c r="C4839" s="18" t="s">
        <v>5910</v>
      </c>
      <c r="D4839" s="18" t="s">
        <v>10854</v>
      </c>
      <c r="E4839" s="19" t="s">
        <v>556</v>
      </c>
      <c r="F4839" s="18" t="s">
        <v>5991</v>
      </c>
      <c r="G4839" s="18" t="s">
        <v>5897</v>
      </c>
      <c r="H4839" s="18" t="s">
        <v>5897</v>
      </c>
      <c r="I4839" s="19" t="s">
        <v>6348</v>
      </c>
      <c r="J4839" s="18" t="s">
        <v>5904</v>
      </c>
      <c r="K4839" s="18" t="s">
        <v>16615</v>
      </c>
      <c r="L4839" s="18" t="s">
        <v>10232</v>
      </c>
      <c r="N4839" s="20">
        <v>45322</v>
      </c>
      <c r="O4839" s="18" t="s">
        <v>16616</v>
      </c>
      <c r="P4839" s="18" t="s">
        <v>16615</v>
      </c>
      <c r="Q4839" s="18" t="s">
        <v>16137</v>
      </c>
      <c r="T4839" s="18">
        <v>0</v>
      </c>
      <c r="U4839" s="18">
        <v>0</v>
      </c>
    </row>
    <row r="4840" spans="2:21" x14ac:dyDescent="0.4">
      <c r="B4840" s="18" t="s">
        <v>5866</v>
      </c>
      <c r="C4840" s="18" t="s">
        <v>5910</v>
      </c>
      <c r="D4840" s="18" t="s">
        <v>10854</v>
      </c>
      <c r="E4840" s="19" t="s">
        <v>556</v>
      </c>
      <c r="F4840" s="18" t="s">
        <v>5991</v>
      </c>
      <c r="G4840" s="18" t="s">
        <v>5897</v>
      </c>
      <c r="H4840" s="18" t="s">
        <v>5897</v>
      </c>
      <c r="I4840" s="19" t="s">
        <v>6348</v>
      </c>
      <c r="J4840" s="18" t="s">
        <v>5843</v>
      </c>
      <c r="K4840" s="18" t="s">
        <v>16611</v>
      </c>
      <c r="L4840" s="18" t="s">
        <v>10232</v>
      </c>
      <c r="N4840" s="20">
        <v>45322</v>
      </c>
      <c r="O4840" s="18" t="s">
        <v>16612</v>
      </c>
      <c r="P4840" s="18" t="s">
        <v>16611</v>
      </c>
      <c r="Q4840" s="18" t="s">
        <v>16137</v>
      </c>
      <c r="T4840" s="18">
        <v>0</v>
      </c>
      <c r="U4840" s="18">
        <v>0</v>
      </c>
    </row>
    <row r="4841" spans="2:21" x14ac:dyDescent="0.4">
      <c r="B4841" s="18" t="s">
        <v>5866</v>
      </c>
      <c r="C4841" s="18" t="s">
        <v>5910</v>
      </c>
      <c r="D4841" s="18" t="s">
        <v>10854</v>
      </c>
      <c r="E4841" s="19" t="s">
        <v>555</v>
      </c>
      <c r="F4841" s="18" t="s">
        <v>5991</v>
      </c>
      <c r="G4841" s="18" t="s">
        <v>5897</v>
      </c>
      <c r="H4841" s="18" t="s">
        <v>5897</v>
      </c>
      <c r="I4841" s="19" t="s">
        <v>6348</v>
      </c>
      <c r="J4841" s="18" t="s">
        <v>5899</v>
      </c>
      <c r="K4841" s="18" t="s">
        <v>16619</v>
      </c>
      <c r="L4841" s="18" t="s">
        <v>10232</v>
      </c>
      <c r="N4841" s="20">
        <v>45322</v>
      </c>
      <c r="O4841" s="18" t="s">
        <v>16620</v>
      </c>
      <c r="P4841" s="18" t="s">
        <v>16619</v>
      </c>
      <c r="Q4841" s="18" t="s">
        <v>16182</v>
      </c>
      <c r="T4841" s="18">
        <v>0</v>
      </c>
      <c r="U4841" s="18">
        <v>0</v>
      </c>
    </row>
    <row r="4842" spans="2:21" x14ac:dyDescent="0.4">
      <c r="B4842" s="18" t="s">
        <v>5866</v>
      </c>
      <c r="C4842" s="18" t="s">
        <v>5910</v>
      </c>
      <c r="D4842" s="18" t="s">
        <v>10854</v>
      </c>
      <c r="E4842" s="19" t="s">
        <v>555</v>
      </c>
      <c r="F4842" s="18" t="s">
        <v>5991</v>
      </c>
      <c r="G4842" s="18" t="s">
        <v>5897</v>
      </c>
      <c r="H4842" s="18" t="s">
        <v>5897</v>
      </c>
      <c r="I4842" s="19" t="s">
        <v>6348</v>
      </c>
      <c r="J4842" s="18" t="s">
        <v>5904</v>
      </c>
      <c r="K4842" s="18" t="s">
        <v>16627</v>
      </c>
      <c r="L4842" s="18" t="s">
        <v>10232</v>
      </c>
      <c r="N4842" s="20">
        <v>45322</v>
      </c>
      <c r="O4842" s="18" t="s">
        <v>16628</v>
      </c>
      <c r="P4842" s="18" t="s">
        <v>16627</v>
      </c>
      <c r="Q4842" s="18" t="s">
        <v>16182</v>
      </c>
      <c r="T4842" s="18">
        <v>0</v>
      </c>
      <c r="U4842" s="18">
        <v>0</v>
      </c>
    </row>
    <row r="4843" spans="2:21" x14ac:dyDescent="0.4">
      <c r="B4843" s="18" t="s">
        <v>5866</v>
      </c>
      <c r="C4843" s="18" t="s">
        <v>5910</v>
      </c>
      <c r="D4843" s="18" t="s">
        <v>10854</v>
      </c>
      <c r="E4843" s="19" t="s">
        <v>555</v>
      </c>
      <c r="F4843" s="18" t="s">
        <v>5991</v>
      </c>
      <c r="G4843" s="18" t="s">
        <v>5897</v>
      </c>
      <c r="H4843" s="18" t="s">
        <v>5897</v>
      </c>
      <c r="I4843" s="19" t="s">
        <v>6348</v>
      </c>
      <c r="J4843" s="18" t="s">
        <v>5843</v>
      </c>
      <c r="K4843" s="18" t="s">
        <v>16623</v>
      </c>
      <c r="L4843" s="18" t="s">
        <v>10232</v>
      </c>
      <c r="N4843" s="20">
        <v>45322</v>
      </c>
      <c r="O4843" s="18" t="s">
        <v>16624</v>
      </c>
      <c r="P4843" s="18" t="s">
        <v>16623</v>
      </c>
      <c r="Q4843" s="18" t="s">
        <v>16182</v>
      </c>
      <c r="T4843" s="18">
        <v>0</v>
      </c>
      <c r="U4843" s="18">
        <v>0</v>
      </c>
    </row>
    <row r="4844" spans="2:21" x14ac:dyDescent="0.4">
      <c r="B4844" s="18" t="s">
        <v>5866</v>
      </c>
      <c r="C4844" s="18" t="s">
        <v>5910</v>
      </c>
      <c r="D4844" s="18" t="s">
        <v>10854</v>
      </c>
      <c r="E4844" s="19" t="s">
        <v>11026</v>
      </c>
      <c r="F4844" s="18" t="s">
        <v>5935</v>
      </c>
      <c r="G4844" s="18" t="s">
        <v>5897</v>
      </c>
      <c r="H4844" s="18" t="s">
        <v>5897</v>
      </c>
      <c r="I4844" s="19" t="s">
        <v>6348</v>
      </c>
      <c r="J4844" s="18" t="s">
        <v>5899</v>
      </c>
      <c r="K4844" s="18" t="s">
        <v>11097</v>
      </c>
      <c r="L4844" s="18" t="s">
        <v>10232</v>
      </c>
      <c r="N4844" s="20">
        <v>45322</v>
      </c>
      <c r="O4844" s="18" t="s">
        <v>11098</v>
      </c>
      <c r="P4844" s="18" t="s">
        <v>11097</v>
      </c>
      <c r="Q4844" s="18" t="s">
        <v>11029</v>
      </c>
      <c r="T4844" s="18">
        <v>0</v>
      </c>
      <c r="U4844" s="18">
        <v>0</v>
      </c>
    </row>
    <row r="4845" spans="2:21" x14ac:dyDescent="0.4">
      <c r="B4845" s="18" t="s">
        <v>5866</v>
      </c>
      <c r="C4845" s="18" t="s">
        <v>5910</v>
      </c>
      <c r="D4845" s="18" t="s">
        <v>10854</v>
      </c>
      <c r="E4845" s="19" t="s">
        <v>11026</v>
      </c>
      <c r="F4845" s="18" t="s">
        <v>5935</v>
      </c>
      <c r="G4845" s="18" t="s">
        <v>5897</v>
      </c>
      <c r="H4845" s="18" t="s">
        <v>5897</v>
      </c>
      <c r="I4845" s="19" t="s">
        <v>6348</v>
      </c>
      <c r="J4845" s="18" t="s">
        <v>5904</v>
      </c>
      <c r="K4845" s="18" t="s">
        <v>11095</v>
      </c>
      <c r="L4845" s="18" t="s">
        <v>10232</v>
      </c>
      <c r="N4845" s="20">
        <v>45322</v>
      </c>
      <c r="O4845" s="18" t="s">
        <v>11096</v>
      </c>
      <c r="P4845" s="18" t="s">
        <v>11095</v>
      </c>
      <c r="Q4845" s="18" t="s">
        <v>11029</v>
      </c>
      <c r="T4845" s="18">
        <v>0</v>
      </c>
      <c r="U4845" s="18">
        <v>0</v>
      </c>
    </row>
    <row r="4846" spans="2:21" x14ac:dyDescent="0.4">
      <c r="B4846" s="18" t="s">
        <v>5866</v>
      </c>
      <c r="C4846" s="18" t="s">
        <v>5910</v>
      </c>
      <c r="D4846" s="18" t="s">
        <v>10854</v>
      </c>
      <c r="E4846" s="19" t="s">
        <v>11026</v>
      </c>
      <c r="F4846" s="18" t="s">
        <v>5935</v>
      </c>
      <c r="G4846" s="18" t="s">
        <v>5897</v>
      </c>
      <c r="H4846" s="18" t="s">
        <v>5897</v>
      </c>
      <c r="I4846" s="19" t="s">
        <v>6348</v>
      </c>
      <c r="J4846" s="18" t="s">
        <v>5843</v>
      </c>
      <c r="K4846" s="18" t="s">
        <v>11093</v>
      </c>
      <c r="L4846" s="18" t="s">
        <v>10232</v>
      </c>
      <c r="N4846" s="20">
        <v>45322</v>
      </c>
      <c r="O4846" s="18" t="s">
        <v>11094</v>
      </c>
      <c r="P4846" s="18" t="s">
        <v>11093</v>
      </c>
      <c r="Q4846" s="18" t="s">
        <v>11029</v>
      </c>
      <c r="T4846" s="18">
        <v>0</v>
      </c>
      <c r="U4846" s="18">
        <v>0</v>
      </c>
    </row>
    <row r="4847" spans="2:21" x14ac:dyDescent="0.4">
      <c r="B4847" s="18" t="s">
        <v>5866</v>
      </c>
      <c r="C4847" s="18" t="s">
        <v>5910</v>
      </c>
      <c r="D4847" s="18" t="s">
        <v>10854</v>
      </c>
      <c r="E4847" s="19" t="s">
        <v>566</v>
      </c>
      <c r="F4847" s="18" t="s">
        <v>6047</v>
      </c>
      <c r="G4847" s="18" t="s">
        <v>5897</v>
      </c>
      <c r="H4847" s="18" t="s">
        <v>5897</v>
      </c>
      <c r="I4847" s="19" t="s">
        <v>6348</v>
      </c>
      <c r="J4847" s="18" t="s">
        <v>5899</v>
      </c>
      <c r="K4847" s="18" t="s">
        <v>17231</v>
      </c>
      <c r="L4847" s="18" t="s">
        <v>10232</v>
      </c>
      <c r="N4847" s="20">
        <v>45322</v>
      </c>
      <c r="O4847" s="18" t="s">
        <v>17232</v>
      </c>
      <c r="P4847" s="18" t="s">
        <v>17231</v>
      </c>
      <c r="Q4847" s="18" t="s">
        <v>17012</v>
      </c>
      <c r="T4847" s="18">
        <v>0</v>
      </c>
      <c r="U4847" s="18">
        <v>0</v>
      </c>
    </row>
    <row r="4848" spans="2:21" x14ac:dyDescent="0.4">
      <c r="B4848" s="18" t="s">
        <v>5866</v>
      </c>
      <c r="C4848" s="18" t="s">
        <v>5910</v>
      </c>
      <c r="D4848" s="18" t="s">
        <v>10854</v>
      </c>
      <c r="E4848" s="19" t="s">
        <v>566</v>
      </c>
      <c r="F4848" s="18" t="s">
        <v>6047</v>
      </c>
      <c r="G4848" s="18" t="s">
        <v>5897</v>
      </c>
      <c r="H4848" s="18" t="s">
        <v>5897</v>
      </c>
      <c r="I4848" s="19" t="s">
        <v>6348</v>
      </c>
      <c r="J4848" s="18" t="s">
        <v>5904</v>
      </c>
      <c r="K4848" s="18" t="s">
        <v>17233</v>
      </c>
      <c r="L4848" s="18" t="s">
        <v>10232</v>
      </c>
      <c r="N4848" s="20">
        <v>45322</v>
      </c>
      <c r="O4848" s="18" t="s">
        <v>17234</v>
      </c>
      <c r="P4848" s="18" t="s">
        <v>17233</v>
      </c>
      <c r="Q4848" s="18" t="s">
        <v>17012</v>
      </c>
      <c r="T4848" s="18">
        <v>0</v>
      </c>
      <c r="U4848" s="18">
        <v>0</v>
      </c>
    </row>
    <row r="4849" spans="2:21" x14ac:dyDescent="0.4">
      <c r="B4849" s="18" t="s">
        <v>5866</v>
      </c>
      <c r="C4849" s="18" t="s">
        <v>5910</v>
      </c>
      <c r="D4849" s="18" t="s">
        <v>10854</v>
      </c>
      <c r="E4849" s="19" t="s">
        <v>566</v>
      </c>
      <c r="F4849" s="18" t="s">
        <v>6047</v>
      </c>
      <c r="G4849" s="18" t="s">
        <v>5897</v>
      </c>
      <c r="H4849" s="18" t="s">
        <v>5897</v>
      </c>
      <c r="I4849" s="19" t="s">
        <v>6348</v>
      </c>
      <c r="J4849" s="18" t="s">
        <v>5843</v>
      </c>
      <c r="K4849" s="18" t="s">
        <v>17235</v>
      </c>
      <c r="L4849" s="18" t="s">
        <v>10232</v>
      </c>
      <c r="N4849" s="20">
        <v>45322</v>
      </c>
      <c r="O4849" s="18" t="s">
        <v>17236</v>
      </c>
      <c r="P4849" s="18" t="s">
        <v>17235</v>
      </c>
      <c r="Q4849" s="18" t="s">
        <v>17012</v>
      </c>
      <c r="T4849" s="18">
        <v>0</v>
      </c>
      <c r="U4849" s="18">
        <v>0</v>
      </c>
    </row>
    <row r="4850" spans="2:21" x14ac:dyDescent="0.4">
      <c r="B4850" s="18" t="s">
        <v>5866</v>
      </c>
      <c r="C4850" s="18" t="s">
        <v>5910</v>
      </c>
      <c r="D4850" s="18" t="s">
        <v>10854</v>
      </c>
      <c r="E4850" s="19" t="s">
        <v>564</v>
      </c>
      <c r="F4850" s="18" t="s">
        <v>6047</v>
      </c>
      <c r="G4850" s="18" t="s">
        <v>5897</v>
      </c>
      <c r="H4850" s="18" t="s">
        <v>5897</v>
      </c>
      <c r="I4850" s="19" t="s">
        <v>6348</v>
      </c>
      <c r="J4850" s="18" t="s">
        <v>5899</v>
      </c>
      <c r="K4850" s="18" t="s">
        <v>11085</v>
      </c>
      <c r="L4850" s="18" t="s">
        <v>10232</v>
      </c>
      <c r="N4850" s="20">
        <v>45322</v>
      </c>
      <c r="O4850" s="18" t="s">
        <v>11086</v>
      </c>
      <c r="P4850" s="18" t="s">
        <v>11085</v>
      </c>
      <c r="Q4850" s="18" t="s">
        <v>11010</v>
      </c>
      <c r="T4850" s="18">
        <v>0</v>
      </c>
      <c r="U4850" s="18">
        <v>0</v>
      </c>
    </row>
    <row r="4851" spans="2:21" x14ac:dyDescent="0.4">
      <c r="B4851" s="18" t="s">
        <v>5866</v>
      </c>
      <c r="C4851" s="18" t="s">
        <v>5910</v>
      </c>
      <c r="D4851" s="18" t="s">
        <v>10854</v>
      </c>
      <c r="E4851" s="19" t="s">
        <v>564</v>
      </c>
      <c r="F4851" s="18" t="s">
        <v>6047</v>
      </c>
      <c r="G4851" s="18" t="s">
        <v>5897</v>
      </c>
      <c r="H4851" s="18" t="s">
        <v>5897</v>
      </c>
      <c r="I4851" s="19" t="s">
        <v>6348</v>
      </c>
      <c r="J4851" s="18" t="s">
        <v>5904</v>
      </c>
      <c r="K4851" s="18" t="s">
        <v>11083</v>
      </c>
      <c r="L4851" s="18" t="s">
        <v>10232</v>
      </c>
      <c r="N4851" s="20">
        <v>45322</v>
      </c>
      <c r="O4851" s="18" t="s">
        <v>11084</v>
      </c>
      <c r="P4851" s="18" t="s">
        <v>11083</v>
      </c>
      <c r="Q4851" s="18" t="s">
        <v>11010</v>
      </c>
      <c r="T4851" s="18">
        <v>0</v>
      </c>
      <c r="U4851" s="18">
        <v>0</v>
      </c>
    </row>
    <row r="4852" spans="2:21" x14ac:dyDescent="0.4">
      <c r="B4852" s="18" t="s">
        <v>5866</v>
      </c>
      <c r="C4852" s="18" t="s">
        <v>5910</v>
      </c>
      <c r="D4852" s="18" t="s">
        <v>10854</v>
      </c>
      <c r="E4852" s="19" t="s">
        <v>564</v>
      </c>
      <c r="F4852" s="18" t="s">
        <v>6047</v>
      </c>
      <c r="G4852" s="18" t="s">
        <v>5897</v>
      </c>
      <c r="H4852" s="18" t="s">
        <v>5897</v>
      </c>
      <c r="I4852" s="19" t="s">
        <v>6348</v>
      </c>
      <c r="J4852" s="18" t="s">
        <v>5843</v>
      </c>
      <c r="K4852" s="18" t="s">
        <v>11081</v>
      </c>
      <c r="L4852" s="18" t="s">
        <v>10232</v>
      </c>
      <c r="N4852" s="20">
        <v>45322</v>
      </c>
      <c r="O4852" s="18" t="s">
        <v>11082</v>
      </c>
      <c r="P4852" s="18" t="s">
        <v>11081</v>
      </c>
      <c r="Q4852" s="18" t="s">
        <v>11010</v>
      </c>
      <c r="T4852" s="18">
        <v>0</v>
      </c>
      <c r="U4852" s="18">
        <v>0</v>
      </c>
    </row>
    <row r="4853" spans="2:21" x14ac:dyDescent="0.4">
      <c r="B4853" s="18" t="s">
        <v>5866</v>
      </c>
      <c r="C4853" s="18" t="s">
        <v>5910</v>
      </c>
      <c r="D4853" s="18" t="s">
        <v>10854</v>
      </c>
      <c r="E4853" s="19" t="s">
        <v>568</v>
      </c>
      <c r="F4853" s="18" t="s">
        <v>5896</v>
      </c>
      <c r="G4853" s="18" t="s">
        <v>5897</v>
      </c>
      <c r="H4853" s="18" t="s">
        <v>5897</v>
      </c>
      <c r="I4853" s="19" t="s">
        <v>6348</v>
      </c>
      <c r="J4853" s="18" t="s">
        <v>5899</v>
      </c>
      <c r="K4853" s="18" t="s">
        <v>11091</v>
      </c>
      <c r="L4853" s="18" t="s">
        <v>10232</v>
      </c>
      <c r="N4853" s="20">
        <v>45322</v>
      </c>
      <c r="O4853" s="18" t="s">
        <v>11092</v>
      </c>
      <c r="P4853" s="18" t="s">
        <v>11091</v>
      </c>
      <c r="Q4853" s="18" t="s">
        <v>11019</v>
      </c>
      <c r="T4853" s="18">
        <v>0</v>
      </c>
      <c r="U4853" s="18">
        <v>0</v>
      </c>
    </row>
    <row r="4854" spans="2:21" x14ac:dyDescent="0.4">
      <c r="B4854" s="18" t="s">
        <v>5866</v>
      </c>
      <c r="C4854" s="18" t="s">
        <v>5910</v>
      </c>
      <c r="D4854" s="18" t="s">
        <v>10854</v>
      </c>
      <c r="E4854" s="19" t="s">
        <v>568</v>
      </c>
      <c r="F4854" s="18" t="s">
        <v>5896</v>
      </c>
      <c r="G4854" s="18" t="s">
        <v>5897</v>
      </c>
      <c r="H4854" s="18" t="s">
        <v>5897</v>
      </c>
      <c r="I4854" s="19" t="s">
        <v>6348</v>
      </c>
      <c r="J4854" s="18" t="s">
        <v>5904</v>
      </c>
      <c r="K4854" s="18" t="s">
        <v>11089</v>
      </c>
      <c r="L4854" s="18" t="s">
        <v>10232</v>
      </c>
      <c r="N4854" s="20">
        <v>45322</v>
      </c>
      <c r="O4854" s="18" t="s">
        <v>11090</v>
      </c>
      <c r="P4854" s="18" t="s">
        <v>11089</v>
      </c>
      <c r="Q4854" s="18" t="s">
        <v>11019</v>
      </c>
      <c r="T4854" s="18">
        <v>0</v>
      </c>
      <c r="U4854" s="18">
        <v>0</v>
      </c>
    </row>
    <row r="4855" spans="2:21" x14ac:dyDescent="0.4">
      <c r="B4855" s="18" t="s">
        <v>5866</v>
      </c>
      <c r="C4855" s="18" t="s">
        <v>5910</v>
      </c>
      <c r="D4855" s="18" t="s">
        <v>10854</v>
      </c>
      <c r="E4855" s="19" t="s">
        <v>568</v>
      </c>
      <c r="F4855" s="18" t="s">
        <v>5896</v>
      </c>
      <c r="G4855" s="18" t="s">
        <v>5897</v>
      </c>
      <c r="H4855" s="18" t="s">
        <v>5897</v>
      </c>
      <c r="I4855" s="19" t="s">
        <v>6348</v>
      </c>
      <c r="J4855" s="18" t="s">
        <v>5843</v>
      </c>
      <c r="K4855" s="18" t="s">
        <v>11087</v>
      </c>
      <c r="L4855" s="18" t="s">
        <v>10232</v>
      </c>
      <c r="N4855" s="20">
        <v>45322</v>
      </c>
      <c r="O4855" s="18" t="s">
        <v>11088</v>
      </c>
      <c r="P4855" s="18" t="s">
        <v>11087</v>
      </c>
      <c r="Q4855" s="18" t="s">
        <v>11019</v>
      </c>
      <c r="T4855" s="18">
        <v>0</v>
      </c>
      <c r="U4855" s="18">
        <v>0</v>
      </c>
    </row>
    <row r="4856" spans="2:21" x14ac:dyDescent="0.4">
      <c r="B4856" s="18" t="s">
        <v>5866</v>
      </c>
      <c r="C4856" s="18" t="s">
        <v>5910</v>
      </c>
      <c r="D4856" s="18" t="s">
        <v>10854</v>
      </c>
      <c r="E4856" s="19" t="s">
        <v>570</v>
      </c>
      <c r="F4856" s="18" t="s">
        <v>6100</v>
      </c>
      <c r="G4856" s="18" t="s">
        <v>5897</v>
      </c>
      <c r="H4856" s="18" t="s">
        <v>5897</v>
      </c>
      <c r="I4856" s="19" t="s">
        <v>6348</v>
      </c>
      <c r="J4856" s="18" t="s">
        <v>5899</v>
      </c>
      <c r="K4856" s="18" t="s">
        <v>11103</v>
      </c>
      <c r="L4856" s="18" t="s">
        <v>10232</v>
      </c>
      <c r="N4856" s="20">
        <v>45322</v>
      </c>
      <c r="O4856" s="18" t="s">
        <v>11104</v>
      </c>
      <c r="P4856" s="18" t="s">
        <v>11103</v>
      </c>
      <c r="Q4856" s="18" t="s">
        <v>11038</v>
      </c>
      <c r="T4856" s="18">
        <v>0</v>
      </c>
      <c r="U4856" s="18">
        <v>0</v>
      </c>
    </row>
    <row r="4857" spans="2:21" x14ac:dyDescent="0.4">
      <c r="B4857" s="18" t="s">
        <v>5866</v>
      </c>
      <c r="C4857" s="18" t="s">
        <v>5910</v>
      </c>
      <c r="D4857" s="18" t="s">
        <v>10854</v>
      </c>
      <c r="E4857" s="19" t="s">
        <v>570</v>
      </c>
      <c r="F4857" s="18" t="s">
        <v>6100</v>
      </c>
      <c r="G4857" s="18" t="s">
        <v>5897</v>
      </c>
      <c r="H4857" s="18" t="s">
        <v>5897</v>
      </c>
      <c r="I4857" s="19" t="s">
        <v>6348</v>
      </c>
      <c r="J4857" s="18" t="s">
        <v>5904</v>
      </c>
      <c r="K4857" s="18" t="s">
        <v>11101</v>
      </c>
      <c r="L4857" s="18" t="s">
        <v>10232</v>
      </c>
      <c r="N4857" s="20">
        <v>45322</v>
      </c>
      <c r="O4857" s="18" t="s">
        <v>11102</v>
      </c>
      <c r="P4857" s="18" t="s">
        <v>11101</v>
      </c>
      <c r="Q4857" s="18" t="s">
        <v>11038</v>
      </c>
      <c r="T4857" s="18">
        <v>0</v>
      </c>
      <c r="U4857" s="18">
        <v>0</v>
      </c>
    </row>
    <row r="4858" spans="2:21" x14ac:dyDescent="0.4">
      <c r="B4858" s="18" t="s">
        <v>5866</v>
      </c>
      <c r="C4858" s="18" t="s">
        <v>5910</v>
      </c>
      <c r="D4858" s="18" t="s">
        <v>10854</v>
      </c>
      <c r="E4858" s="19" t="s">
        <v>570</v>
      </c>
      <c r="F4858" s="18" t="s">
        <v>6100</v>
      </c>
      <c r="G4858" s="18" t="s">
        <v>5897</v>
      </c>
      <c r="H4858" s="18" t="s">
        <v>5897</v>
      </c>
      <c r="I4858" s="19" t="s">
        <v>6348</v>
      </c>
      <c r="J4858" s="18" t="s">
        <v>5843</v>
      </c>
      <c r="K4858" s="18" t="s">
        <v>11099</v>
      </c>
      <c r="L4858" s="18" t="s">
        <v>10232</v>
      </c>
      <c r="N4858" s="20">
        <v>45322</v>
      </c>
      <c r="O4858" s="18" t="s">
        <v>11100</v>
      </c>
      <c r="P4858" s="18" t="s">
        <v>11099</v>
      </c>
      <c r="Q4858" s="18" t="s">
        <v>11038</v>
      </c>
      <c r="T4858" s="18">
        <v>0</v>
      </c>
      <c r="U4858" s="18">
        <v>0</v>
      </c>
    </row>
    <row r="4859" spans="2:21" x14ac:dyDescent="0.4">
      <c r="B4859" s="18" t="s">
        <v>5866</v>
      </c>
      <c r="C4859" s="18" t="s">
        <v>5910</v>
      </c>
      <c r="D4859" s="18" t="s">
        <v>10854</v>
      </c>
      <c r="E4859" s="19" t="s">
        <v>574</v>
      </c>
      <c r="F4859" s="18" t="s">
        <v>5991</v>
      </c>
      <c r="G4859" s="18" t="s">
        <v>5897</v>
      </c>
      <c r="H4859" s="18" t="s">
        <v>5897</v>
      </c>
      <c r="I4859" s="19" t="s">
        <v>6348</v>
      </c>
      <c r="J4859" s="18" t="s">
        <v>5899</v>
      </c>
      <c r="K4859" s="18" t="s">
        <v>17225</v>
      </c>
      <c r="L4859" s="18" t="s">
        <v>10232</v>
      </c>
      <c r="N4859" s="20">
        <v>45322</v>
      </c>
      <c r="O4859" s="18" t="s">
        <v>17226</v>
      </c>
      <c r="P4859" s="18" t="s">
        <v>17225</v>
      </c>
      <c r="Q4859" s="18" t="s">
        <v>16989</v>
      </c>
      <c r="T4859" s="18">
        <v>0</v>
      </c>
      <c r="U4859" s="18">
        <v>0</v>
      </c>
    </row>
    <row r="4860" spans="2:21" x14ac:dyDescent="0.4">
      <c r="B4860" s="18" t="s">
        <v>5866</v>
      </c>
      <c r="C4860" s="18" t="s">
        <v>5910</v>
      </c>
      <c r="D4860" s="18" t="s">
        <v>10854</v>
      </c>
      <c r="E4860" s="19" t="s">
        <v>574</v>
      </c>
      <c r="F4860" s="18" t="s">
        <v>5991</v>
      </c>
      <c r="G4860" s="18" t="s">
        <v>5897</v>
      </c>
      <c r="H4860" s="18" t="s">
        <v>5897</v>
      </c>
      <c r="I4860" s="19" t="s">
        <v>6348</v>
      </c>
      <c r="J4860" s="18" t="s">
        <v>5904</v>
      </c>
      <c r="K4860" s="18" t="s">
        <v>17227</v>
      </c>
      <c r="L4860" s="18" t="s">
        <v>10232</v>
      </c>
      <c r="N4860" s="20">
        <v>45322</v>
      </c>
      <c r="O4860" s="18" t="s">
        <v>17228</v>
      </c>
      <c r="P4860" s="18" t="s">
        <v>17227</v>
      </c>
      <c r="Q4860" s="18" t="s">
        <v>16989</v>
      </c>
      <c r="T4860" s="18">
        <v>0</v>
      </c>
      <c r="U4860" s="18">
        <v>0</v>
      </c>
    </row>
    <row r="4861" spans="2:21" x14ac:dyDescent="0.4">
      <c r="B4861" s="18" t="s">
        <v>5866</v>
      </c>
      <c r="C4861" s="18" t="s">
        <v>5910</v>
      </c>
      <c r="D4861" s="18" t="s">
        <v>10854</v>
      </c>
      <c r="E4861" s="19" t="s">
        <v>574</v>
      </c>
      <c r="F4861" s="18" t="s">
        <v>5991</v>
      </c>
      <c r="G4861" s="18" t="s">
        <v>5897</v>
      </c>
      <c r="H4861" s="18" t="s">
        <v>5897</v>
      </c>
      <c r="I4861" s="19" t="s">
        <v>6348</v>
      </c>
      <c r="J4861" s="18" t="s">
        <v>5843</v>
      </c>
      <c r="K4861" s="18" t="s">
        <v>17229</v>
      </c>
      <c r="L4861" s="18" t="s">
        <v>10232</v>
      </c>
      <c r="N4861" s="20">
        <v>45322</v>
      </c>
      <c r="O4861" s="18" t="s">
        <v>17230</v>
      </c>
      <c r="P4861" s="18" t="s">
        <v>17229</v>
      </c>
      <c r="Q4861" s="18" t="s">
        <v>16989</v>
      </c>
      <c r="T4861" s="18">
        <v>0</v>
      </c>
      <c r="U4861" s="18">
        <v>0</v>
      </c>
    </row>
    <row r="4862" spans="2:21" x14ac:dyDescent="0.4">
      <c r="B4862" s="18" t="s">
        <v>5866</v>
      </c>
      <c r="C4862" s="18" t="s">
        <v>5910</v>
      </c>
      <c r="D4862" s="18" t="s">
        <v>10854</v>
      </c>
      <c r="E4862" s="19" t="s">
        <v>571</v>
      </c>
      <c r="F4862" s="18" t="s">
        <v>5991</v>
      </c>
      <c r="G4862" s="18" t="s">
        <v>5897</v>
      </c>
      <c r="H4862" s="18" t="s">
        <v>5897</v>
      </c>
      <c r="I4862" s="19" t="s">
        <v>6348</v>
      </c>
      <c r="J4862" s="18" t="s">
        <v>5899</v>
      </c>
      <c r="K4862" s="18" t="s">
        <v>15424</v>
      </c>
      <c r="L4862" s="18" t="s">
        <v>10232</v>
      </c>
      <c r="N4862" s="20">
        <v>45322</v>
      </c>
      <c r="O4862" s="18" t="s">
        <v>15425</v>
      </c>
      <c r="P4862" s="18" t="s">
        <v>15424</v>
      </c>
      <c r="Q4862" s="18" t="s">
        <v>15407</v>
      </c>
      <c r="T4862" s="18">
        <v>0</v>
      </c>
      <c r="U4862" s="18">
        <v>0</v>
      </c>
    </row>
    <row r="4863" spans="2:21" x14ac:dyDescent="0.4">
      <c r="B4863" s="18" t="s">
        <v>5866</v>
      </c>
      <c r="C4863" s="18" t="s">
        <v>5910</v>
      </c>
      <c r="D4863" s="18" t="s">
        <v>10854</v>
      </c>
      <c r="E4863" s="19" t="s">
        <v>571</v>
      </c>
      <c r="F4863" s="18" t="s">
        <v>5991</v>
      </c>
      <c r="G4863" s="18" t="s">
        <v>5897</v>
      </c>
      <c r="H4863" s="18" t="s">
        <v>5897</v>
      </c>
      <c r="I4863" s="19" t="s">
        <v>6348</v>
      </c>
      <c r="J4863" s="18" t="s">
        <v>5904</v>
      </c>
      <c r="K4863" s="18" t="s">
        <v>15422</v>
      </c>
      <c r="L4863" s="18" t="s">
        <v>10232</v>
      </c>
      <c r="N4863" s="20">
        <v>45322</v>
      </c>
      <c r="O4863" s="18" t="s">
        <v>15423</v>
      </c>
      <c r="P4863" s="18" t="s">
        <v>15422</v>
      </c>
      <c r="Q4863" s="18" t="s">
        <v>15407</v>
      </c>
      <c r="T4863" s="18">
        <v>0</v>
      </c>
      <c r="U4863" s="18">
        <v>0</v>
      </c>
    </row>
    <row r="4864" spans="2:21" x14ac:dyDescent="0.4">
      <c r="B4864" s="18" t="s">
        <v>5866</v>
      </c>
      <c r="C4864" s="18" t="s">
        <v>5910</v>
      </c>
      <c r="D4864" s="18" t="s">
        <v>10854</v>
      </c>
      <c r="E4864" s="19" t="s">
        <v>571</v>
      </c>
      <c r="F4864" s="18" t="s">
        <v>5991</v>
      </c>
      <c r="G4864" s="18" t="s">
        <v>5897</v>
      </c>
      <c r="H4864" s="18" t="s">
        <v>5897</v>
      </c>
      <c r="I4864" s="19" t="s">
        <v>6348</v>
      </c>
      <c r="J4864" s="18" t="s">
        <v>5843</v>
      </c>
      <c r="K4864" s="18" t="s">
        <v>15420</v>
      </c>
      <c r="L4864" s="18" t="s">
        <v>10232</v>
      </c>
      <c r="N4864" s="20">
        <v>45322</v>
      </c>
      <c r="O4864" s="18" t="s">
        <v>15421</v>
      </c>
      <c r="P4864" s="18" t="s">
        <v>15420</v>
      </c>
      <c r="Q4864" s="18" t="s">
        <v>15407</v>
      </c>
      <c r="T4864" s="18">
        <v>0</v>
      </c>
      <c r="U4864" s="18">
        <v>0</v>
      </c>
    </row>
    <row r="4865" spans="2:21" x14ac:dyDescent="0.4">
      <c r="B4865" s="18" t="s">
        <v>5866</v>
      </c>
      <c r="C4865" s="18" t="s">
        <v>5910</v>
      </c>
      <c r="D4865" s="18" t="s">
        <v>10361</v>
      </c>
      <c r="E4865" s="19" t="s">
        <v>10362</v>
      </c>
      <c r="F4865" s="18" t="s">
        <v>5935</v>
      </c>
      <c r="G4865" s="18" t="s">
        <v>5897</v>
      </c>
      <c r="H4865" s="18" t="s">
        <v>5897</v>
      </c>
      <c r="I4865" s="19" t="s">
        <v>6348</v>
      </c>
      <c r="J4865" s="18" t="s">
        <v>5899</v>
      </c>
      <c r="K4865" s="18" t="s">
        <v>10393</v>
      </c>
      <c r="L4865" s="18" t="s">
        <v>10232</v>
      </c>
      <c r="N4865" s="20">
        <v>45322</v>
      </c>
      <c r="O4865" s="18" t="s">
        <v>10394</v>
      </c>
      <c r="P4865" s="18" t="s">
        <v>10393</v>
      </c>
      <c r="Q4865" s="18" t="s">
        <v>10365</v>
      </c>
      <c r="T4865" s="18">
        <v>0</v>
      </c>
      <c r="U4865" s="18">
        <v>0</v>
      </c>
    </row>
    <row r="4866" spans="2:21" x14ac:dyDescent="0.4">
      <c r="B4866" s="18" t="s">
        <v>5866</v>
      </c>
      <c r="C4866" s="18" t="s">
        <v>5910</v>
      </c>
      <c r="D4866" s="18" t="s">
        <v>10361</v>
      </c>
      <c r="E4866" s="19" t="s">
        <v>10362</v>
      </c>
      <c r="F4866" s="18" t="s">
        <v>5935</v>
      </c>
      <c r="G4866" s="18" t="s">
        <v>5897</v>
      </c>
      <c r="H4866" s="18" t="s">
        <v>5897</v>
      </c>
      <c r="I4866" s="19" t="s">
        <v>6348</v>
      </c>
      <c r="J4866" s="18" t="s">
        <v>5904</v>
      </c>
      <c r="K4866" s="18" t="s">
        <v>10391</v>
      </c>
      <c r="L4866" s="18" t="s">
        <v>10232</v>
      </c>
      <c r="N4866" s="20">
        <v>45322</v>
      </c>
      <c r="O4866" s="18" t="s">
        <v>10392</v>
      </c>
      <c r="P4866" s="18" t="s">
        <v>10391</v>
      </c>
      <c r="Q4866" s="18" t="s">
        <v>10365</v>
      </c>
      <c r="T4866" s="18">
        <v>0</v>
      </c>
      <c r="U4866" s="18">
        <v>0</v>
      </c>
    </row>
    <row r="4867" spans="2:21" x14ac:dyDescent="0.4">
      <c r="B4867" s="18" t="s">
        <v>5866</v>
      </c>
      <c r="C4867" s="18" t="s">
        <v>5910</v>
      </c>
      <c r="D4867" s="18" t="s">
        <v>10361</v>
      </c>
      <c r="E4867" s="19" t="s">
        <v>10362</v>
      </c>
      <c r="F4867" s="18" t="s">
        <v>5935</v>
      </c>
      <c r="G4867" s="18" t="s">
        <v>5897</v>
      </c>
      <c r="H4867" s="18" t="s">
        <v>5897</v>
      </c>
      <c r="I4867" s="19" t="s">
        <v>6348</v>
      </c>
      <c r="J4867" s="18" t="s">
        <v>5843</v>
      </c>
      <c r="K4867" s="18" t="s">
        <v>10389</v>
      </c>
      <c r="L4867" s="18" t="s">
        <v>10232</v>
      </c>
      <c r="N4867" s="20">
        <v>45322</v>
      </c>
      <c r="O4867" s="18" t="s">
        <v>10390</v>
      </c>
      <c r="P4867" s="18" t="s">
        <v>10389</v>
      </c>
      <c r="Q4867" s="18" t="s">
        <v>10365</v>
      </c>
      <c r="T4867" s="18">
        <v>0</v>
      </c>
      <c r="U4867" s="18">
        <v>0</v>
      </c>
    </row>
    <row r="4868" spans="2:21" x14ac:dyDescent="0.4">
      <c r="B4868" s="18" t="s">
        <v>5866</v>
      </c>
      <c r="C4868" s="18" t="s">
        <v>5910</v>
      </c>
      <c r="D4868" s="18" t="s">
        <v>10361</v>
      </c>
      <c r="E4868" s="19" t="s">
        <v>10679</v>
      </c>
      <c r="F4868" s="18" t="s">
        <v>5935</v>
      </c>
      <c r="G4868" s="18" t="s">
        <v>5897</v>
      </c>
      <c r="H4868" s="18" t="s">
        <v>5897</v>
      </c>
      <c r="I4868" s="19" t="s">
        <v>6348</v>
      </c>
      <c r="J4868" s="18" t="s">
        <v>5899</v>
      </c>
      <c r="K4868" s="18" t="s">
        <v>10828</v>
      </c>
      <c r="L4868" s="18" t="s">
        <v>10232</v>
      </c>
      <c r="N4868" s="20">
        <v>45322</v>
      </c>
      <c r="O4868" s="18" t="s">
        <v>10829</v>
      </c>
      <c r="P4868" s="18" t="s">
        <v>10828</v>
      </c>
      <c r="Q4868" s="18" t="s">
        <v>10682</v>
      </c>
      <c r="T4868" s="18">
        <v>0</v>
      </c>
      <c r="U4868" s="18">
        <v>0</v>
      </c>
    </row>
    <row r="4869" spans="2:21" x14ac:dyDescent="0.4">
      <c r="B4869" s="18" t="s">
        <v>5866</v>
      </c>
      <c r="C4869" s="18" t="s">
        <v>5910</v>
      </c>
      <c r="D4869" s="18" t="s">
        <v>10361</v>
      </c>
      <c r="E4869" s="19" t="s">
        <v>10679</v>
      </c>
      <c r="F4869" s="18" t="s">
        <v>5935</v>
      </c>
      <c r="G4869" s="18" t="s">
        <v>5897</v>
      </c>
      <c r="H4869" s="18" t="s">
        <v>5897</v>
      </c>
      <c r="I4869" s="19" t="s">
        <v>6348</v>
      </c>
      <c r="J4869" s="18" t="s">
        <v>5904</v>
      </c>
      <c r="K4869" s="18" t="s">
        <v>10826</v>
      </c>
      <c r="L4869" s="18" t="s">
        <v>10232</v>
      </c>
      <c r="N4869" s="20">
        <v>45322</v>
      </c>
      <c r="O4869" s="18" t="s">
        <v>10827</v>
      </c>
      <c r="P4869" s="18" t="s">
        <v>10826</v>
      </c>
      <c r="Q4869" s="18" t="s">
        <v>10682</v>
      </c>
      <c r="T4869" s="18">
        <v>0</v>
      </c>
      <c r="U4869" s="18">
        <v>0</v>
      </c>
    </row>
    <row r="4870" spans="2:21" x14ac:dyDescent="0.4">
      <c r="B4870" s="18" t="s">
        <v>5866</v>
      </c>
      <c r="C4870" s="18" t="s">
        <v>5910</v>
      </c>
      <c r="D4870" s="18" t="s">
        <v>10361</v>
      </c>
      <c r="E4870" s="19" t="s">
        <v>10679</v>
      </c>
      <c r="F4870" s="18" t="s">
        <v>5935</v>
      </c>
      <c r="G4870" s="18" t="s">
        <v>5897</v>
      </c>
      <c r="H4870" s="18" t="s">
        <v>5897</v>
      </c>
      <c r="I4870" s="19" t="s">
        <v>6348</v>
      </c>
      <c r="J4870" s="18" t="s">
        <v>5843</v>
      </c>
      <c r="K4870" s="18" t="s">
        <v>10824</v>
      </c>
      <c r="L4870" s="18" t="s">
        <v>10232</v>
      </c>
      <c r="N4870" s="20">
        <v>45322</v>
      </c>
      <c r="O4870" s="18" t="s">
        <v>10825</v>
      </c>
      <c r="P4870" s="18" t="s">
        <v>10824</v>
      </c>
      <c r="Q4870" s="18" t="s">
        <v>10682</v>
      </c>
      <c r="T4870" s="18">
        <v>0</v>
      </c>
      <c r="U4870" s="18">
        <v>0</v>
      </c>
    </row>
    <row r="4871" spans="2:21" x14ac:dyDescent="0.4">
      <c r="B4871" s="18" t="s">
        <v>5866</v>
      </c>
      <c r="C4871" s="18" t="s">
        <v>5910</v>
      </c>
      <c r="D4871" s="18" t="s">
        <v>10361</v>
      </c>
      <c r="E4871" s="19" t="s">
        <v>10687</v>
      </c>
      <c r="F4871" s="18" t="s">
        <v>6047</v>
      </c>
      <c r="G4871" s="18" t="s">
        <v>5897</v>
      </c>
      <c r="H4871" s="18" t="s">
        <v>5897</v>
      </c>
      <c r="I4871" s="19" t="s">
        <v>6348</v>
      </c>
      <c r="J4871" s="18" t="s">
        <v>5899</v>
      </c>
      <c r="K4871" s="18" t="s">
        <v>10834</v>
      </c>
      <c r="L4871" s="18" t="s">
        <v>10232</v>
      </c>
      <c r="N4871" s="20">
        <v>45322</v>
      </c>
      <c r="O4871" s="18" t="s">
        <v>10835</v>
      </c>
      <c r="P4871" s="18" t="s">
        <v>10834</v>
      </c>
      <c r="Q4871" s="18" t="s">
        <v>10690</v>
      </c>
      <c r="T4871" s="18">
        <v>0</v>
      </c>
      <c r="U4871" s="18">
        <v>0</v>
      </c>
    </row>
    <row r="4872" spans="2:21" x14ac:dyDescent="0.4">
      <c r="B4872" s="18" t="s">
        <v>5866</v>
      </c>
      <c r="C4872" s="18" t="s">
        <v>5910</v>
      </c>
      <c r="D4872" s="18" t="s">
        <v>10361</v>
      </c>
      <c r="E4872" s="19" t="s">
        <v>10687</v>
      </c>
      <c r="F4872" s="18" t="s">
        <v>6047</v>
      </c>
      <c r="G4872" s="18" t="s">
        <v>5897</v>
      </c>
      <c r="H4872" s="18" t="s">
        <v>5897</v>
      </c>
      <c r="I4872" s="19" t="s">
        <v>6348</v>
      </c>
      <c r="J4872" s="18" t="s">
        <v>5904</v>
      </c>
      <c r="K4872" s="18" t="s">
        <v>10832</v>
      </c>
      <c r="L4872" s="18" t="s">
        <v>10232</v>
      </c>
      <c r="N4872" s="20">
        <v>45322</v>
      </c>
      <c r="O4872" s="18" t="s">
        <v>10833</v>
      </c>
      <c r="P4872" s="18" t="s">
        <v>10832</v>
      </c>
      <c r="Q4872" s="18" t="s">
        <v>10690</v>
      </c>
      <c r="T4872" s="18">
        <v>0</v>
      </c>
      <c r="U4872" s="18">
        <v>0</v>
      </c>
    </row>
    <row r="4873" spans="2:21" x14ac:dyDescent="0.4">
      <c r="B4873" s="18" t="s">
        <v>5866</v>
      </c>
      <c r="C4873" s="18" t="s">
        <v>5910</v>
      </c>
      <c r="D4873" s="18" t="s">
        <v>10361</v>
      </c>
      <c r="E4873" s="19" t="s">
        <v>10687</v>
      </c>
      <c r="F4873" s="18" t="s">
        <v>6047</v>
      </c>
      <c r="G4873" s="18" t="s">
        <v>5897</v>
      </c>
      <c r="H4873" s="18" t="s">
        <v>5897</v>
      </c>
      <c r="I4873" s="19" t="s">
        <v>6348</v>
      </c>
      <c r="J4873" s="18" t="s">
        <v>5843</v>
      </c>
      <c r="K4873" s="18" t="s">
        <v>10830</v>
      </c>
      <c r="L4873" s="18" t="s">
        <v>10232</v>
      </c>
      <c r="N4873" s="20">
        <v>45322</v>
      </c>
      <c r="O4873" s="18" t="s">
        <v>10831</v>
      </c>
      <c r="P4873" s="18" t="s">
        <v>10830</v>
      </c>
      <c r="Q4873" s="18" t="s">
        <v>10690</v>
      </c>
      <c r="T4873" s="18">
        <v>0</v>
      </c>
      <c r="U4873" s="18">
        <v>0</v>
      </c>
    </row>
    <row r="4874" spans="2:21" x14ac:dyDescent="0.4">
      <c r="B4874" s="18" t="s">
        <v>5866</v>
      </c>
      <c r="C4874" s="18" t="s">
        <v>5910</v>
      </c>
      <c r="D4874" s="18" t="s">
        <v>10361</v>
      </c>
      <c r="E4874" s="19" t="s">
        <v>10687</v>
      </c>
      <c r="F4874" s="18" t="s">
        <v>5896</v>
      </c>
      <c r="G4874" s="18" t="s">
        <v>5897</v>
      </c>
      <c r="H4874" s="18" t="s">
        <v>5897</v>
      </c>
      <c r="I4874" s="19" t="s">
        <v>6348</v>
      </c>
      <c r="J4874" s="18" t="s">
        <v>5899</v>
      </c>
      <c r="K4874" s="18" t="s">
        <v>10852</v>
      </c>
      <c r="L4874" s="18" t="s">
        <v>10232</v>
      </c>
      <c r="N4874" s="20">
        <v>45322</v>
      </c>
      <c r="O4874" s="18" t="s">
        <v>10853</v>
      </c>
      <c r="P4874" s="18" t="s">
        <v>10852</v>
      </c>
      <c r="Q4874" s="18" t="s">
        <v>10723</v>
      </c>
      <c r="T4874" s="18">
        <v>0</v>
      </c>
      <c r="U4874" s="18">
        <v>0</v>
      </c>
    </row>
    <row r="4875" spans="2:21" x14ac:dyDescent="0.4">
      <c r="B4875" s="18" t="s">
        <v>5866</v>
      </c>
      <c r="C4875" s="18" t="s">
        <v>5910</v>
      </c>
      <c r="D4875" s="18" t="s">
        <v>10361</v>
      </c>
      <c r="E4875" s="19" t="s">
        <v>10687</v>
      </c>
      <c r="F4875" s="18" t="s">
        <v>5896</v>
      </c>
      <c r="G4875" s="18" t="s">
        <v>5897</v>
      </c>
      <c r="H4875" s="18" t="s">
        <v>5897</v>
      </c>
      <c r="I4875" s="19" t="s">
        <v>6348</v>
      </c>
      <c r="J4875" s="18" t="s">
        <v>5904</v>
      </c>
      <c r="K4875" s="18" t="s">
        <v>10850</v>
      </c>
      <c r="L4875" s="18" t="s">
        <v>10232</v>
      </c>
      <c r="N4875" s="20">
        <v>45322</v>
      </c>
      <c r="O4875" s="18" t="s">
        <v>10851</v>
      </c>
      <c r="P4875" s="18" t="s">
        <v>10850</v>
      </c>
      <c r="Q4875" s="18" t="s">
        <v>10723</v>
      </c>
      <c r="T4875" s="18">
        <v>0</v>
      </c>
      <c r="U4875" s="18">
        <v>0</v>
      </c>
    </row>
    <row r="4876" spans="2:21" x14ac:dyDescent="0.4">
      <c r="B4876" s="18" t="s">
        <v>5866</v>
      </c>
      <c r="C4876" s="18" t="s">
        <v>5910</v>
      </c>
      <c r="D4876" s="18" t="s">
        <v>10361</v>
      </c>
      <c r="E4876" s="19" t="s">
        <v>10687</v>
      </c>
      <c r="F4876" s="18" t="s">
        <v>5896</v>
      </c>
      <c r="G4876" s="18" t="s">
        <v>5897</v>
      </c>
      <c r="H4876" s="18" t="s">
        <v>5897</v>
      </c>
      <c r="I4876" s="19" t="s">
        <v>6348</v>
      </c>
      <c r="J4876" s="18" t="s">
        <v>5843</v>
      </c>
      <c r="K4876" s="18" t="s">
        <v>10848</v>
      </c>
      <c r="L4876" s="18" t="s">
        <v>10232</v>
      </c>
      <c r="N4876" s="20">
        <v>45322</v>
      </c>
      <c r="O4876" s="18" t="s">
        <v>10849</v>
      </c>
      <c r="P4876" s="18" t="s">
        <v>10848</v>
      </c>
      <c r="Q4876" s="18" t="s">
        <v>10723</v>
      </c>
      <c r="T4876" s="18">
        <v>0</v>
      </c>
      <c r="U4876" s="18">
        <v>0</v>
      </c>
    </row>
    <row r="4877" spans="2:21" x14ac:dyDescent="0.4">
      <c r="B4877" s="18" t="s">
        <v>5866</v>
      </c>
      <c r="C4877" s="18" t="s">
        <v>5910</v>
      </c>
      <c r="D4877" s="18" t="s">
        <v>10361</v>
      </c>
      <c r="E4877" s="19" t="s">
        <v>10687</v>
      </c>
      <c r="F4877" s="18" t="s">
        <v>6100</v>
      </c>
      <c r="G4877" s="18" t="s">
        <v>5897</v>
      </c>
      <c r="H4877" s="18" t="s">
        <v>5897</v>
      </c>
      <c r="I4877" s="19" t="s">
        <v>6348</v>
      </c>
      <c r="J4877" s="18" t="s">
        <v>5899</v>
      </c>
      <c r="K4877" s="18" t="s">
        <v>10846</v>
      </c>
      <c r="L4877" s="18" t="s">
        <v>10232</v>
      </c>
      <c r="N4877" s="20">
        <v>45322</v>
      </c>
      <c r="O4877" s="18" t="s">
        <v>10847</v>
      </c>
      <c r="P4877" s="18" t="s">
        <v>10846</v>
      </c>
      <c r="Q4877" s="18" t="s">
        <v>10716</v>
      </c>
      <c r="T4877" s="18">
        <v>0</v>
      </c>
      <c r="U4877" s="18">
        <v>0</v>
      </c>
    </row>
    <row r="4878" spans="2:21" x14ac:dyDescent="0.4">
      <c r="B4878" s="18" t="s">
        <v>5866</v>
      </c>
      <c r="C4878" s="18" t="s">
        <v>5910</v>
      </c>
      <c r="D4878" s="18" t="s">
        <v>10361</v>
      </c>
      <c r="E4878" s="19" t="s">
        <v>10687</v>
      </c>
      <c r="F4878" s="18" t="s">
        <v>6100</v>
      </c>
      <c r="G4878" s="18" t="s">
        <v>5897</v>
      </c>
      <c r="H4878" s="18" t="s">
        <v>5897</v>
      </c>
      <c r="I4878" s="19" t="s">
        <v>6348</v>
      </c>
      <c r="J4878" s="18" t="s">
        <v>5904</v>
      </c>
      <c r="K4878" s="18" t="s">
        <v>10844</v>
      </c>
      <c r="L4878" s="18" t="s">
        <v>10232</v>
      </c>
      <c r="N4878" s="20">
        <v>45322</v>
      </c>
      <c r="O4878" s="18" t="s">
        <v>10845</v>
      </c>
      <c r="P4878" s="18" t="s">
        <v>10844</v>
      </c>
      <c r="Q4878" s="18" t="s">
        <v>10716</v>
      </c>
      <c r="T4878" s="18">
        <v>0</v>
      </c>
      <c r="U4878" s="18">
        <v>0</v>
      </c>
    </row>
    <row r="4879" spans="2:21" x14ac:dyDescent="0.4">
      <c r="B4879" s="18" t="s">
        <v>5866</v>
      </c>
      <c r="C4879" s="18" t="s">
        <v>5910</v>
      </c>
      <c r="D4879" s="18" t="s">
        <v>10361</v>
      </c>
      <c r="E4879" s="19" t="s">
        <v>10687</v>
      </c>
      <c r="F4879" s="18" t="s">
        <v>6100</v>
      </c>
      <c r="G4879" s="18" t="s">
        <v>5897</v>
      </c>
      <c r="H4879" s="18" t="s">
        <v>5897</v>
      </c>
      <c r="I4879" s="19" t="s">
        <v>6348</v>
      </c>
      <c r="J4879" s="18" t="s">
        <v>5843</v>
      </c>
      <c r="K4879" s="18" t="s">
        <v>10842</v>
      </c>
      <c r="L4879" s="18" t="s">
        <v>10232</v>
      </c>
      <c r="N4879" s="20">
        <v>45322</v>
      </c>
      <c r="O4879" s="18" t="s">
        <v>10843</v>
      </c>
      <c r="P4879" s="18" t="s">
        <v>10842</v>
      </c>
      <c r="Q4879" s="18" t="s">
        <v>10716</v>
      </c>
      <c r="T4879" s="18">
        <v>0</v>
      </c>
      <c r="U4879" s="18">
        <v>0</v>
      </c>
    </row>
    <row r="4880" spans="2:21" x14ac:dyDescent="0.4">
      <c r="B4880" s="18" t="s">
        <v>5866</v>
      </c>
      <c r="C4880" s="18" t="s">
        <v>5910</v>
      </c>
      <c r="D4880" s="18" t="s">
        <v>10361</v>
      </c>
      <c r="E4880" s="19" t="s">
        <v>10687</v>
      </c>
      <c r="F4880" s="18" t="s">
        <v>5991</v>
      </c>
      <c r="G4880" s="18" t="s">
        <v>5897</v>
      </c>
      <c r="H4880" s="18" t="s">
        <v>5897</v>
      </c>
      <c r="I4880" s="19" t="s">
        <v>6348</v>
      </c>
      <c r="J4880" s="18" t="s">
        <v>5899</v>
      </c>
      <c r="K4880" s="18" t="s">
        <v>10840</v>
      </c>
      <c r="L4880" s="18" t="s">
        <v>10232</v>
      </c>
      <c r="N4880" s="20">
        <v>45322</v>
      </c>
      <c r="O4880" s="18" t="s">
        <v>10841</v>
      </c>
      <c r="P4880" s="18" t="s">
        <v>10840</v>
      </c>
      <c r="Q4880" s="18" t="s">
        <v>10703</v>
      </c>
      <c r="T4880" s="18">
        <v>0</v>
      </c>
      <c r="U4880" s="18">
        <v>0</v>
      </c>
    </row>
    <row r="4881" spans="2:21" x14ac:dyDescent="0.4">
      <c r="B4881" s="18" t="s">
        <v>5866</v>
      </c>
      <c r="C4881" s="18" t="s">
        <v>5910</v>
      </c>
      <c r="D4881" s="18" t="s">
        <v>10361</v>
      </c>
      <c r="E4881" s="19" t="s">
        <v>10687</v>
      </c>
      <c r="F4881" s="18" t="s">
        <v>5991</v>
      </c>
      <c r="G4881" s="18" t="s">
        <v>5897</v>
      </c>
      <c r="H4881" s="18" t="s">
        <v>5897</v>
      </c>
      <c r="I4881" s="19" t="s">
        <v>6348</v>
      </c>
      <c r="J4881" s="18" t="s">
        <v>5904</v>
      </c>
      <c r="K4881" s="18" t="s">
        <v>10838</v>
      </c>
      <c r="L4881" s="18" t="s">
        <v>10232</v>
      </c>
      <c r="N4881" s="20">
        <v>45322</v>
      </c>
      <c r="O4881" s="18" t="s">
        <v>10839</v>
      </c>
      <c r="P4881" s="18" t="s">
        <v>10838</v>
      </c>
      <c r="Q4881" s="18" t="s">
        <v>10703</v>
      </c>
      <c r="T4881" s="18">
        <v>0</v>
      </c>
      <c r="U4881" s="18">
        <v>0</v>
      </c>
    </row>
    <row r="4882" spans="2:21" x14ac:dyDescent="0.4">
      <c r="B4882" s="18" t="s">
        <v>5866</v>
      </c>
      <c r="C4882" s="18" t="s">
        <v>5910</v>
      </c>
      <c r="D4882" s="18" t="s">
        <v>10361</v>
      </c>
      <c r="E4882" s="19" t="s">
        <v>10687</v>
      </c>
      <c r="F4882" s="18" t="s">
        <v>5991</v>
      </c>
      <c r="G4882" s="18" t="s">
        <v>5897</v>
      </c>
      <c r="H4882" s="18" t="s">
        <v>5897</v>
      </c>
      <c r="I4882" s="19" t="s">
        <v>6348</v>
      </c>
      <c r="J4882" s="18" t="s">
        <v>5843</v>
      </c>
      <c r="K4882" s="18" t="s">
        <v>10836</v>
      </c>
      <c r="L4882" s="18" t="s">
        <v>10232</v>
      </c>
      <c r="N4882" s="20">
        <v>45322</v>
      </c>
      <c r="O4882" s="18" t="s">
        <v>10837</v>
      </c>
      <c r="P4882" s="18" t="s">
        <v>10836</v>
      </c>
      <c r="Q4882" s="18" t="s">
        <v>10703</v>
      </c>
      <c r="T4882" s="18">
        <v>0</v>
      </c>
      <c r="U4882" s="18">
        <v>0</v>
      </c>
    </row>
    <row r="4883" spans="2:21" x14ac:dyDescent="0.4">
      <c r="B4883" s="18" t="s">
        <v>5866</v>
      </c>
      <c r="C4883" s="18" t="s">
        <v>5910</v>
      </c>
      <c r="D4883" s="18" t="s">
        <v>10361</v>
      </c>
      <c r="E4883" s="19" t="s">
        <v>14932</v>
      </c>
      <c r="F4883" s="18" t="s">
        <v>5935</v>
      </c>
      <c r="G4883" s="18" t="s">
        <v>5897</v>
      </c>
      <c r="H4883" s="18" t="s">
        <v>5897</v>
      </c>
      <c r="I4883" s="19" t="s">
        <v>6348</v>
      </c>
      <c r="J4883" s="18" t="s">
        <v>5899</v>
      </c>
      <c r="K4883" s="18" t="s">
        <v>15262</v>
      </c>
      <c r="L4883" s="18" t="s">
        <v>10232</v>
      </c>
      <c r="N4883" s="20">
        <v>45322</v>
      </c>
      <c r="O4883" s="18" t="s">
        <v>15263</v>
      </c>
      <c r="P4883" s="18" t="s">
        <v>15262</v>
      </c>
      <c r="Q4883" s="18" t="s">
        <v>14935</v>
      </c>
      <c r="T4883" s="18">
        <v>0</v>
      </c>
      <c r="U4883" s="18">
        <v>0</v>
      </c>
    </row>
    <row r="4884" spans="2:21" x14ac:dyDescent="0.4">
      <c r="B4884" s="18" t="s">
        <v>5866</v>
      </c>
      <c r="C4884" s="18" t="s">
        <v>5910</v>
      </c>
      <c r="D4884" s="18" t="s">
        <v>10361</v>
      </c>
      <c r="E4884" s="19" t="s">
        <v>14932</v>
      </c>
      <c r="F4884" s="18" t="s">
        <v>5935</v>
      </c>
      <c r="G4884" s="18" t="s">
        <v>5897</v>
      </c>
      <c r="H4884" s="18" t="s">
        <v>5897</v>
      </c>
      <c r="I4884" s="19" t="s">
        <v>6348</v>
      </c>
      <c r="J4884" s="18" t="s">
        <v>5904</v>
      </c>
      <c r="K4884" s="18" t="s">
        <v>15260</v>
      </c>
      <c r="L4884" s="18" t="s">
        <v>10232</v>
      </c>
      <c r="N4884" s="20">
        <v>45322</v>
      </c>
      <c r="O4884" s="18" t="s">
        <v>15261</v>
      </c>
      <c r="P4884" s="18" t="s">
        <v>15260</v>
      </c>
      <c r="Q4884" s="18" t="s">
        <v>14935</v>
      </c>
      <c r="T4884" s="18">
        <v>0</v>
      </c>
      <c r="U4884" s="18">
        <v>0</v>
      </c>
    </row>
    <row r="4885" spans="2:21" x14ac:dyDescent="0.4">
      <c r="B4885" s="18" t="s">
        <v>5866</v>
      </c>
      <c r="C4885" s="18" t="s">
        <v>5910</v>
      </c>
      <c r="D4885" s="18" t="s">
        <v>10361</v>
      </c>
      <c r="E4885" s="19" t="s">
        <v>14932</v>
      </c>
      <c r="F4885" s="18" t="s">
        <v>5935</v>
      </c>
      <c r="G4885" s="18" t="s">
        <v>5897</v>
      </c>
      <c r="H4885" s="18" t="s">
        <v>5897</v>
      </c>
      <c r="I4885" s="19" t="s">
        <v>6348</v>
      </c>
      <c r="J4885" s="18" t="s">
        <v>5843</v>
      </c>
      <c r="K4885" s="18" t="s">
        <v>15258</v>
      </c>
      <c r="L4885" s="18" t="s">
        <v>10232</v>
      </c>
      <c r="N4885" s="20">
        <v>45322</v>
      </c>
      <c r="O4885" s="18" t="s">
        <v>15259</v>
      </c>
      <c r="P4885" s="18" t="s">
        <v>15258</v>
      </c>
      <c r="Q4885" s="18" t="s">
        <v>14935</v>
      </c>
      <c r="T4885" s="18">
        <v>0</v>
      </c>
      <c r="U4885" s="18">
        <v>0</v>
      </c>
    </row>
    <row r="4886" spans="2:21" x14ac:dyDescent="0.4">
      <c r="B4886" s="18" t="s">
        <v>5866</v>
      </c>
      <c r="C4886" s="18" t="s">
        <v>5910</v>
      </c>
      <c r="D4886" s="18" t="s">
        <v>10361</v>
      </c>
      <c r="E4886" s="19" t="s">
        <v>10401</v>
      </c>
      <c r="F4886" s="18" t="s">
        <v>5935</v>
      </c>
      <c r="G4886" s="18" t="s">
        <v>5897</v>
      </c>
      <c r="H4886" s="18" t="s">
        <v>5897</v>
      </c>
      <c r="I4886" s="19" t="s">
        <v>6348</v>
      </c>
      <c r="J4886" s="18" t="s">
        <v>5899</v>
      </c>
      <c r="K4886" s="18" t="s">
        <v>10653</v>
      </c>
      <c r="L4886" s="18" t="s">
        <v>10232</v>
      </c>
      <c r="N4886" s="20">
        <v>45322</v>
      </c>
      <c r="O4886" s="18" t="s">
        <v>10654</v>
      </c>
      <c r="P4886" s="18" t="s">
        <v>10653</v>
      </c>
      <c r="Q4886" s="18" t="s">
        <v>10405</v>
      </c>
      <c r="T4886" s="18">
        <v>0</v>
      </c>
      <c r="U4886" s="18">
        <v>0</v>
      </c>
    </row>
    <row r="4887" spans="2:21" x14ac:dyDescent="0.4">
      <c r="B4887" s="18" t="s">
        <v>5866</v>
      </c>
      <c r="C4887" s="18" t="s">
        <v>5910</v>
      </c>
      <c r="D4887" s="18" t="s">
        <v>10361</v>
      </c>
      <c r="E4887" s="19" t="s">
        <v>10401</v>
      </c>
      <c r="F4887" s="18" t="s">
        <v>5935</v>
      </c>
      <c r="G4887" s="18" t="s">
        <v>5897</v>
      </c>
      <c r="H4887" s="18" t="s">
        <v>5897</v>
      </c>
      <c r="I4887" s="19" t="s">
        <v>6348</v>
      </c>
      <c r="J4887" s="18" t="s">
        <v>5904</v>
      </c>
      <c r="K4887" s="18" t="s">
        <v>10651</v>
      </c>
      <c r="L4887" s="18" t="s">
        <v>10232</v>
      </c>
      <c r="N4887" s="20">
        <v>45322</v>
      </c>
      <c r="O4887" s="18" t="s">
        <v>10652</v>
      </c>
      <c r="P4887" s="18" t="s">
        <v>10651</v>
      </c>
      <c r="Q4887" s="18" t="s">
        <v>10405</v>
      </c>
      <c r="T4887" s="18">
        <v>0</v>
      </c>
      <c r="U4887" s="18">
        <v>0</v>
      </c>
    </row>
    <row r="4888" spans="2:21" x14ac:dyDescent="0.4">
      <c r="B4888" s="18" t="s">
        <v>5866</v>
      </c>
      <c r="C4888" s="18" t="s">
        <v>5910</v>
      </c>
      <c r="D4888" s="18" t="s">
        <v>10361</v>
      </c>
      <c r="E4888" s="19" t="s">
        <v>10401</v>
      </c>
      <c r="F4888" s="18" t="s">
        <v>5935</v>
      </c>
      <c r="G4888" s="18" t="s">
        <v>5897</v>
      </c>
      <c r="H4888" s="18" t="s">
        <v>5897</v>
      </c>
      <c r="I4888" s="19" t="s">
        <v>6348</v>
      </c>
      <c r="J4888" s="18" t="s">
        <v>5843</v>
      </c>
      <c r="K4888" s="18" t="s">
        <v>10649</v>
      </c>
      <c r="L4888" s="18" t="s">
        <v>10232</v>
      </c>
      <c r="N4888" s="20">
        <v>45322</v>
      </c>
      <c r="O4888" s="18" t="s">
        <v>10650</v>
      </c>
      <c r="P4888" s="18" t="s">
        <v>10649</v>
      </c>
      <c r="Q4888" s="18" t="s">
        <v>10405</v>
      </c>
      <c r="T4888" s="18">
        <v>0</v>
      </c>
      <c r="U4888" s="18">
        <v>0</v>
      </c>
    </row>
    <row r="4889" spans="2:21" x14ac:dyDescent="0.4">
      <c r="B4889" s="18" t="s">
        <v>5866</v>
      </c>
      <c r="C4889" s="18" t="s">
        <v>5910</v>
      </c>
      <c r="D4889" s="18" t="s">
        <v>10361</v>
      </c>
      <c r="E4889" s="19" t="s">
        <v>14906</v>
      </c>
      <c r="F4889" s="18" t="s">
        <v>5935</v>
      </c>
      <c r="G4889" s="18" t="s">
        <v>5897</v>
      </c>
      <c r="H4889" s="18" t="s">
        <v>5897</v>
      </c>
      <c r="I4889" s="19" t="s">
        <v>6348</v>
      </c>
      <c r="J4889" s="18" t="s">
        <v>5899</v>
      </c>
      <c r="K4889" s="18" t="s">
        <v>15256</v>
      </c>
      <c r="L4889" s="18" t="s">
        <v>10232</v>
      </c>
      <c r="N4889" s="20">
        <v>45322</v>
      </c>
      <c r="O4889" s="18" t="s">
        <v>15257</v>
      </c>
      <c r="P4889" s="18" t="s">
        <v>15256</v>
      </c>
      <c r="Q4889" s="18" t="s">
        <v>14909</v>
      </c>
      <c r="T4889" s="18">
        <v>0</v>
      </c>
      <c r="U4889" s="18">
        <v>0</v>
      </c>
    </row>
    <row r="4890" spans="2:21" x14ac:dyDescent="0.4">
      <c r="B4890" s="18" t="s">
        <v>5866</v>
      </c>
      <c r="C4890" s="18" t="s">
        <v>5910</v>
      </c>
      <c r="D4890" s="18" t="s">
        <v>10361</v>
      </c>
      <c r="E4890" s="19" t="s">
        <v>14906</v>
      </c>
      <c r="F4890" s="18" t="s">
        <v>5935</v>
      </c>
      <c r="G4890" s="18" t="s">
        <v>5897</v>
      </c>
      <c r="H4890" s="18" t="s">
        <v>5897</v>
      </c>
      <c r="I4890" s="19" t="s">
        <v>6348</v>
      </c>
      <c r="J4890" s="18" t="s">
        <v>5904</v>
      </c>
      <c r="K4890" s="18" t="s">
        <v>15254</v>
      </c>
      <c r="L4890" s="18" t="s">
        <v>10232</v>
      </c>
      <c r="N4890" s="20">
        <v>45322</v>
      </c>
      <c r="O4890" s="18" t="s">
        <v>15255</v>
      </c>
      <c r="P4890" s="18" t="s">
        <v>15254</v>
      </c>
      <c r="Q4890" s="18" t="s">
        <v>14909</v>
      </c>
      <c r="T4890" s="18">
        <v>0</v>
      </c>
      <c r="U4890" s="18">
        <v>0</v>
      </c>
    </row>
    <row r="4891" spans="2:21" x14ac:dyDescent="0.4">
      <c r="B4891" s="18" t="s">
        <v>5866</v>
      </c>
      <c r="C4891" s="18" t="s">
        <v>5910</v>
      </c>
      <c r="D4891" s="18" t="s">
        <v>10361</v>
      </c>
      <c r="E4891" s="19" t="s">
        <v>14906</v>
      </c>
      <c r="F4891" s="18" t="s">
        <v>5935</v>
      </c>
      <c r="G4891" s="18" t="s">
        <v>5897</v>
      </c>
      <c r="H4891" s="18" t="s">
        <v>5897</v>
      </c>
      <c r="I4891" s="19" t="s">
        <v>6348</v>
      </c>
      <c r="J4891" s="18" t="s">
        <v>5843</v>
      </c>
      <c r="K4891" s="18" t="s">
        <v>15252</v>
      </c>
      <c r="L4891" s="18" t="s">
        <v>10232</v>
      </c>
      <c r="N4891" s="20">
        <v>45322</v>
      </c>
      <c r="O4891" s="18" t="s">
        <v>15253</v>
      </c>
      <c r="P4891" s="18" t="s">
        <v>15252</v>
      </c>
      <c r="Q4891" s="18" t="s">
        <v>14909</v>
      </c>
      <c r="T4891" s="18">
        <v>0</v>
      </c>
      <c r="U4891" s="18">
        <v>0</v>
      </c>
    </row>
    <row r="4892" spans="2:21" x14ac:dyDescent="0.4">
      <c r="B4892" s="18" t="s">
        <v>5866</v>
      </c>
      <c r="C4892" s="18" t="s">
        <v>5910</v>
      </c>
      <c r="D4892" s="18" t="s">
        <v>10361</v>
      </c>
      <c r="E4892" s="19" t="s">
        <v>10422</v>
      </c>
      <c r="F4892" s="18" t="s">
        <v>6047</v>
      </c>
      <c r="G4892" s="18" t="s">
        <v>5897</v>
      </c>
      <c r="H4892" s="18" t="s">
        <v>5897</v>
      </c>
      <c r="I4892" s="19" t="s">
        <v>6348</v>
      </c>
      <c r="J4892" s="18" t="s">
        <v>5899</v>
      </c>
      <c r="K4892" s="18" t="s">
        <v>10659</v>
      </c>
      <c r="L4892" s="18" t="s">
        <v>10232</v>
      </c>
      <c r="N4892" s="20">
        <v>45322</v>
      </c>
      <c r="O4892" s="18" t="s">
        <v>10660</v>
      </c>
      <c r="P4892" s="18" t="s">
        <v>10659</v>
      </c>
      <c r="Q4892" s="18" t="s">
        <v>10425</v>
      </c>
      <c r="T4892" s="18">
        <v>0</v>
      </c>
      <c r="U4892" s="18">
        <v>0</v>
      </c>
    </row>
    <row r="4893" spans="2:21" x14ac:dyDescent="0.4">
      <c r="B4893" s="18" t="s">
        <v>5866</v>
      </c>
      <c r="C4893" s="18" t="s">
        <v>5910</v>
      </c>
      <c r="D4893" s="18" t="s">
        <v>10361</v>
      </c>
      <c r="E4893" s="19" t="s">
        <v>10422</v>
      </c>
      <c r="F4893" s="18" t="s">
        <v>6047</v>
      </c>
      <c r="G4893" s="18" t="s">
        <v>5897</v>
      </c>
      <c r="H4893" s="18" t="s">
        <v>5897</v>
      </c>
      <c r="I4893" s="19" t="s">
        <v>6348</v>
      </c>
      <c r="J4893" s="18" t="s">
        <v>5904</v>
      </c>
      <c r="K4893" s="18" t="s">
        <v>10657</v>
      </c>
      <c r="L4893" s="18" t="s">
        <v>10232</v>
      </c>
      <c r="N4893" s="20">
        <v>45322</v>
      </c>
      <c r="O4893" s="18" t="s">
        <v>10658</v>
      </c>
      <c r="P4893" s="18" t="s">
        <v>10657</v>
      </c>
      <c r="Q4893" s="18" t="s">
        <v>10425</v>
      </c>
      <c r="T4893" s="18">
        <v>0</v>
      </c>
      <c r="U4893" s="18">
        <v>0</v>
      </c>
    </row>
    <row r="4894" spans="2:21" x14ac:dyDescent="0.4">
      <c r="B4894" s="18" t="s">
        <v>5866</v>
      </c>
      <c r="C4894" s="18" t="s">
        <v>5910</v>
      </c>
      <c r="D4894" s="18" t="s">
        <v>10361</v>
      </c>
      <c r="E4894" s="19" t="s">
        <v>10422</v>
      </c>
      <c r="F4894" s="18" t="s">
        <v>6047</v>
      </c>
      <c r="G4894" s="18" t="s">
        <v>5897</v>
      </c>
      <c r="H4894" s="18" t="s">
        <v>5897</v>
      </c>
      <c r="I4894" s="19" t="s">
        <v>6348</v>
      </c>
      <c r="J4894" s="18" t="s">
        <v>5843</v>
      </c>
      <c r="K4894" s="18" t="s">
        <v>10655</v>
      </c>
      <c r="L4894" s="18" t="s">
        <v>10232</v>
      </c>
      <c r="N4894" s="20">
        <v>45322</v>
      </c>
      <c r="O4894" s="18" t="s">
        <v>10656</v>
      </c>
      <c r="P4894" s="18" t="s">
        <v>10655</v>
      </c>
      <c r="Q4894" s="18" t="s">
        <v>10425</v>
      </c>
      <c r="T4894" s="18">
        <v>0</v>
      </c>
      <c r="U4894" s="18">
        <v>0</v>
      </c>
    </row>
    <row r="4895" spans="2:21" x14ac:dyDescent="0.4">
      <c r="B4895" s="18" t="s">
        <v>5866</v>
      </c>
      <c r="C4895" s="18" t="s">
        <v>5910</v>
      </c>
      <c r="D4895" s="18" t="s">
        <v>10361</v>
      </c>
      <c r="E4895" s="19" t="s">
        <v>10422</v>
      </c>
      <c r="F4895" s="18" t="s">
        <v>5896</v>
      </c>
      <c r="G4895" s="18" t="s">
        <v>5897</v>
      </c>
      <c r="H4895" s="18" t="s">
        <v>5897</v>
      </c>
      <c r="I4895" s="19" t="s">
        <v>6348</v>
      </c>
      <c r="J4895" s="18" t="s">
        <v>5899</v>
      </c>
      <c r="K4895" s="18" t="s">
        <v>10677</v>
      </c>
      <c r="L4895" s="18" t="s">
        <v>10232</v>
      </c>
      <c r="N4895" s="20">
        <v>45322</v>
      </c>
      <c r="O4895" s="18" t="s">
        <v>10678</v>
      </c>
      <c r="P4895" s="18" t="s">
        <v>10677</v>
      </c>
      <c r="Q4895" s="18" t="s">
        <v>10476</v>
      </c>
      <c r="T4895" s="18">
        <v>0</v>
      </c>
      <c r="U4895" s="18">
        <v>0</v>
      </c>
    </row>
    <row r="4896" spans="2:21" x14ac:dyDescent="0.4">
      <c r="B4896" s="18" t="s">
        <v>5866</v>
      </c>
      <c r="C4896" s="18" t="s">
        <v>5910</v>
      </c>
      <c r="D4896" s="18" t="s">
        <v>10361</v>
      </c>
      <c r="E4896" s="19" t="s">
        <v>10422</v>
      </c>
      <c r="F4896" s="18" t="s">
        <v>5896</v>
      </c>
      <c r="G4896" s="18" t="s">
        <v>5897</v>
      </c>
      <c r="H4896" s="18" t="s">
        <v>5897</v>
      </c>
      <c r="I4896" s="19" t="s">
        <v>6348</v>
      </c>
      <c r="J4896" s="18" t="s">
        <v>5904</v>
      </c>
      <c r="K4896" s="18" t="s">
        <v>10675</v>
      </c>
      <c r="L4896" s="18" t="s">
        <v>10232</v>
      </c>
      <c r="N4896" s="20">
        <v>45322</v>
      </c>
      <c r="O4896" s="18" t="s">
        <v>10676</v>
      </c>
      <c r="P4896" s="18" t="s">
        <v>10675</v>
      </c>
      <c r="Q4896" s="18" t="s">
        <v>10476</v>
      </c>
      <c r="T4896" s="18">
        <v>0</v>
      </c>
      <c r="U4896" s="18">
        <v>0</v>
      </c>
    </row>
    <row r="4897" spans="2:21" x14ac:dyDescent="0.4">
      <c r="B4897" s="18" t="s">
        <v>5866</v>
      </c>
      <c r="C4897" s="18" t="s">
        <v>5910</v>
      </c>
      <c r="D4897" s="18" t="s">
        <v>10361</v>
      </c>
      <c r="E4897" s="19" t="s">
        <v>10422</v>
      </c>
      <c r="F4897" s="18" t="s">
        <v>5896</v>
      </c>
      <c r="G4897" s="18" t="s">
        <v>5897</v>
      </c>
      <c r="H4897" s="18" t="s">
        <v>5897</v>
      </c>
      <c r="I4897" s="19" t="s">
        <v>6348</v>
      </c>
      <c r="J4897" s="18" t="s">
        <v>5843</v>
      </c>
      <c r="K4897" s="18" t="s">
        <v>10673</v>
      </c>
      <c r="L4897" s="18" t="s">
        <v>10232</v>
      </c>
      <c r="N4897" s="20">
        <v>45322</v>
      </c>
      <c r="O4897" s="18" t="s">
        <v>10674</v>
      </c>
      <c r="P4897" s="18" t="s">
        <v>10673</v>
      </c>
      <c r="Q4897" s="18" t="s">
        <v>10476</v>
      </c>
      <c r="T4897" s="18">
        <v>0</v>
      </c>
      <c r="U4897" s="18">
        <v>0</v>
      </c>
    </row>
    <row r="4898" spans="2:21" x14ac:dyDescent="0.4">
      <c r="B4898" s="18" t="s">
        <v>5866</v>
      </c>
      <c r="C4898" s="18" t="s">
        <v>5910</v>
      </c>
      <c r="D4898" s="18" t="s">
        <v>10361</v>
      </c>
      <c r="E4898" s="19" t="s">
        <v>10422</v>
      </c>
      <c r="F4898" s="18" t="s">
        <v>6100</v>
      </c>
      <c r="G4898" s="18" t="s">
        <v>5897</v>
      </c>
      <c r="H4898" s="18" t="s">
        <v>5897</v>
      </c>
      <c r="I4898" s="19" t="s">
        <v>6348</v>
      </c>
      <c r="J4898" s="18" t="s">
        <v>5899</v>
      </c>
      <c r="K4898" s="18" t="s">
        <v>10671</v>
      </c>
      <c r="L4898" s="18" t="s">
        <v>10232</v>
      </c>
      <c r="N4898" s="20">
        <v>45322</v>
      </c>
      <c r="O4898" s="18" t="s">
        <v>10672</v>
      </c>
      <c r="P4898" s="18" t="s">
        <v>10671</v>
      </c>
      <c r="Q4898" s="18" t="s">
        <v>10463</v>
      </c>
      <c r="T4898" s="18">
        <v>0</v>
      </c>
      <c r="U4898" s="18">
        <v>0</v>
      </c>
    </row>
    <row r="4899" spans="2:21" x14ac:dyDescent="0.4">
      <c r="B4899" s="18" t="s">
        <v>5866</v>
      </c>
      <c r="C4899" s="18" t="s">
        <v>5910</v>
      </c>
      <c r="D4899" s="18" t="s">
        <v>10361</v>
      </c>
      <c r="E4899" s="19" t="s">
        <v>10422</v>
      </c>
      <c r="F4899" s="18" t="s">
        <v>6100</v>
      </c>
      <c r="G4899" s="18" t="s">
        <v>5897</v>
      </c>
      <c r="H4899" s="18" t="s">
        <v>5897</v>
      </c>
      <c r="I4899" s="19" t="s">
        <v>6348</v>
      </c>
      <c r="J4899" s="18" t="s">
        <v>5904</v>
      </c>
      <c r="K4899" s="18" t="s">
        <v>10669</v>
      </c>
      <c r="L4899" s="18" t="s">
        <v>10232</v>
      </c>
      <c r="N4899" s="20">
        <v>45322</v>
      </c>
      <c r="O4899" s="18" t="s">
        <v>10670</v>
      </c>
      <c r="P4899" s="18" t="s">
        <v>10669</v>
      </c>
      <c r="Q4899" s="18" t="s">
        <v>10463</v>
      </c>
      <c r="T4899" s="18">
        <v>0</v>
      </c>
      <c r="U4899" s="18">
        <v>0</v>
      </c>
    </row>
    <row r="4900" spans="2:21" x14ac:dyDescent="0.4">
      <c r="B4900" s="18" t="s">
        <v>5866</v>
      </c>
      <c r="C4900" s="18" t="s">
        <v>5910</v>
      </c>
      <c r="D4900" s="18" t="s">
        <v>10361</v>
      </c>
      <c r="E4900" s="19" t="s">
        <v>10422</v>
      </c>
      <c r="F4900" s="18" t="s">
        <v>6100</v>
      </c>
      <c r="G4900" s="18" t="s">
        <v>5897</v>
      </c>
      <c r="H4900" s="18" t="s">
        <v>5897</v>
      </c>
      <c r="I4900" s="19" t="s">
        <v>6348</v>
      </c>
      <c r="J4900" s="18" t="s">
        <v>5843</v>
      </c>
      <c r="K4900" s="18" t="s">
        <v>10667</v>
      </c>
      <c r="L4900" s="18" t="s">
        <v>10232</v>
      </c>
      <c r="N4900" s="20">
        <v>45322</v>
      </c>
      <c r="O4900" s="18" t="s">
        <v>10668</v>
      </c>
      <c r="P4900" s="18" t="s">
        <v>10667</v>
      </c>
      <c r="Q4900" s="18" t="s">
        <v>10463</v>
      </c>
      <c r="T4900" s="18">
        <v>0</v>
      </c>
      <c r="U4900" s="18">
        <v>0</v>
      </c>
    </row>
    <row r="4901" spans="2:21" x14ac:dyDescent="0.4">
      <c r="B4901" s="18" t="s">
        <v>5866</v>
      </c>
      <c r="C4901" s="18" t="s">
        <v>5910</v>
      </c>
      <c r="D4901" s="18" t="s">
        <v>10361</v>
      </c>
      <c r="E4901" s="19" t="s">
        <v>10422</v>
      </c>
      <c r="F4901" s="18" t="s">
        <v>5991</v>
      </c>
      <c r="G4901" s="18" t="s">
        <v>5897</v>
      </c>
      <c r="H4901" s="18" t="s">
        <v>5897</v>
      </c>
      <c r="I4901" s="19" t="s">
        <v>6348</v>
      </c>
      <c r="J4901" s="18" t="s">
        <v>5899</v>
      </c>
      <c r="K4901" s="18" t="s">
        <v>10665</v>
      </c>
      <c r="L4901" s="18" t="s">
        <v>10232</v>
      </c>
      <c r="N4901" s="20">
        <v>45322</v>
      </c>
      <c r="O4901" s="18" t="s">
        <v>10666</v>
      </c>
      <c r="P4901" s="18" t="s">
        <v>10665</v>
      </c>
      <c r="Q4901" s="18" t="s">
        <v>10444</v>
      </c>
      <c r="T4901" s="18">
        <v>0</v>
      </c>
      <c r="U4901" s="18">
        <v>0</v>
      </c>
    </row>
    <row r="4902" spans="2:21" x14ac:dyDescent="0.4">
      <c r="B4902" s="18" t="s">
        <v>5866</v>
      </c>
      <c r="C4902" s="18" t="s">
        <v>5910</v>
      </c>
      <c r="D4902" s="18" t="s">
        <v>10361</v>
      </c>
      <c r="E4902" s="19" t="s">
        <v>10422</v>
      </c>
      <c r="F4902" s="18" t="s">
        <v>5991</v>
      </c>
      <c r="G4902" s="18" t="s">
        <v>5897</v>
      </c>
      <c r="H4902" s="18" t="s">
        <v>5897</v>
      </c>
      <c r="I4902" s="19" t="s">
        <v>6348</v>
      </c>
      <c r="J4902" s="18" t="s">
        <v>5904</v>
      </c>
      <c r="K4902" s="18" t="s">
        <v>10663</v>
      </c>
      <c r="L4902" s="18" t="s">
        <v>10232</v>
      </c>
      <c r="N4902" s="20">
        <v>45322</v>
      </c>
      <c r="O4902" s="18" t="s">
        <v>10664</v>
      </c>
      <c r="P4902" s="18" t="s">
        <v>10663</v>
      </c>
      <c r="Q4902" s="18" t="s">
        <v>10444</v>
      </c>
      <c r="T4902" s="18">
        <v>0</v>
      </c>
      <c r="U4902" s="18">
        <v>0</v>
      </c>
    </row>
    <row r="4903" spans="2:21" x14ac:dyDescent="0.4">
      <c r="B4903" s="18" t="s">
        <v>5866</v>
      </c>
      <c r="C4903" s="18" t="s">
        <v>5910</v>
      </c>
      <c r="D4903" s="18" t="s">
        <v>10361</v>
      </c>
      <c r="E4903" s="19" t="s">
        <v>10422</v>
      </c>
      <c r="F4903" s="18" t="s">
        <v>5991</v>
      </c>
      <c r="G4903" s="18" t="s">
        <v>5897</v>
      </c>
      <c r="H4903" s="18" t="s">
        <v>5897</v>
      </c>
      <c r="I4903" s="19" t="s">
        <v>6348</v>
      </c>
      <c r="J4903" s="18" t="s">
        <v>5843</v>
      </c>
      <c r="K4903" s="18" t="s">
        <v>10661</v>
      </c>
      <c r="L4903" s="18" t="s">
        <v>10232</v>
      </c>
      <c r="N4903" s="20">
        <v>45322</v>
      </c>
      <c r="O4903" s="18" t="s">
        <v>10662</v>
      </c>
      <c r="P4903" s="18" t="s">
        <v>10661</v>
      </c>
      <c r="Q4903" s="18" t="s">
        <v>10444</v>
      </c>
      <c r="T4903" s="18">
        <v>0</v>
      </c>
      <c r="U4903" s="18">
        <v>0</v>
      </c>
    </row>
    <row r="4904" spans="2:21" x14ac:dyDescent="0.4">
      <c r="B4904" s="18" t="s">
        <v>5866</v>
      </c>
      <c r="C4904" s="18" t="s">
        <v>5910</v>
      </c>
      <c r="D4904" s="18" t="s">
        <v>220</v>
      </c>
      <c r="E4904" s="19" t="s">
        <v>52</v>
      </c>
      <c r="F4904" s="18" t="s">
        <v>5935</v>
      </c>
      <c r="G4904" s="18" t="s">
        <v>5897</v>
      </c>
      <c r="H4904" s="18" t="s">
        <v>5897</v>
      </c>
      <c r="I4904" s="19" t="s">
        <v>6348</v>
      </c>
      <c r="J4904" s="18" t="s">
        <v>5899</v>
      </c>
      <c r="K4904" s="18" t="s">
        <v>10285</v>
      </c>
      <c r="L4904" s="18" t="s">
        <v>10232</v>
      </c>
      <c r="N4904" s="20">
        <v>45322</v>
      </c>
      <c r="O4904" s="18" t="s">
        <v>10286</v>
      </c>
      <c r="P4904" s="18" t="s">
        <v>10285</v>
      </c>
      <c r="Q4904" s="18" t="s">
        <v>10234</v>
      </c>
      <c r="T4904" s="18">
        <v>0</v>
      </c>
      <c r="U4904" s="18">
        <v>0</v>
      </c>
    </row>
    <row r="4905" spans="2:21" x14ac:dyDescent="0.4">
      <c r="B4905" s="18" t="s">
        <v>5866</v>
      </c>
      <c r="C4905" s="18" t="s">
        <v>5910</v>
      </c>
      <c r="D4905" s="18" t="s">
        <v>220</v>
      </c>
      <c r="E4905" s="19" t="s">
        <v>52</v>
      </c>
      <c r="F4905" s="18" t="s">
        <v>5935</v>
      </c>
      <c r="G4905" s="18" t="s">
        <v>5897</v>
      </c>
      <c r="H4905" s="18" t="s">
        <v>5897</v>
      </c>
      <c r="I4905" s="19" t="s">
        <v>6348</v>
      </c>
      <c r="J4905" s="18" t="s">
        <v>5904</v>
      </c>
      <c r="K4905" s="18" t="s">
        <v>10283</v>
      </c>
      <c r="L4905" s="18" t="s">
        <v>10232</v>
      </c>
      <c r="N4905" s="20">
        <v>45322</v>
      </c>
      <c r="O4905" s="18" t="s">
        <v>10284</v>
      </c>
      <c r="P4905" s="18" t="s">
        <v>10283</v>
      </c>
      <c r="Q4905" s="18" t="s">
        <v>10234</v>
      </c>
      <c r="T4905" s="18">
        <v>0</v>
      </c>
      <c r="U4905" s="18">
        <v>0</v>
      </c>
    </row>
    <row r="4906" spans="2:21" x14ac:dyDescent="0.4">
      <c r="B4906" s="18" t="s">
        <v>5866</v>
      </c>
      <c r="C4906" s="18" t="s">
        <v>5910</v>
      </c>
      <c r="D4906" s="18" t="s">
        <v>220</v>
      </c>
      <c r="E4906" s="19" t="s">
        <v>52</v>
      </c>
      <c r="F4906" s="18" t="s">
        <v>5935</v>
      </c>
      <c r="G4906" s="18" t="s">
        <v>5897</v>
      </c>
      <c r="H4906" s="18" t="s">
        <v>5897</v>
      </c>
      <c r="I4906" s="19" t="s">
        <v>6348</v>
      </c>
      <c r="J4906" s="18" t="s">
        <v>5843</v>
      </c>
      <c r="K4906" s="18" t="s">
        <v>10281</v>
      </c>
      <c r="L4906" s="18" t="s">
        <v>10232</v>
      </c>
      <c r="N4906" s="20">
        <v>45322</v>
      </c>
      <c r="O4906" s="18" t="s">
        <v>10282</v>
      </c>
      <c r="P4906" s="18" t="s">
        <v>10281</v>
      </c>
      <c r="Q4906" s="18" t="s">
        <v>10234</v>
      </c>
      <c r="T4906" s="18">
        <v>0</v>
      </c>
      <c r="U4906" s="18">
        <v>0</v>
      </c>
    </row>
    <row r="4907" spans="2:21" x14ac:dyDescent="0.4">
      <c r="B4907" s="18" t="s">
        <v>5866</v>
      </c>
      <c r="C4907" s="18" t="s">
        <v>5910</v>
      </c>
      <c r="D4907" s="18" t="s">
        <v>220</v>
      </c>
      <c r="E4907" s="19" t="s">
        <v>49</v>
      </c>
      <c r="F4907" s="18" t="s">
        <v>5935</v>
      </c>
      <c r="G4907" s="18" t="s">
        <v>5897</v>
      </c>
      <c r="H4907" s="18" t="s">
        <v>5897</v>
      </c>
      <c r="I4907" s="19" t="s">
        <v>6348</v>
      </c>
      <c r="J4907" s="18" t="s">
        <v>5899</v>
      </c>
      <c r="K4907" s="18" t="s">
        <v>10359</v>
      </c>
      <c r="L4907" s="18" t="s">
        <v>10232</v>
      </c>
      <c r="N4907" s="20">
        <v>45322</v>
      </c>
      <c r="O4907" s="18" t="s">
        <v>10360</v>
      </c>
      <c r="P4907" s="18" t="s">
        <v>10359</v>
      </c>
      <c r="Q4907" s="18" t="s">
        <v>10290</v>
      </c>
      <c r="T4907" s="18">
        <v>0</v>
      </c>
      <c r="U4907" s="18">
        <v>0</v>
      </c>
    </row>
    <row r="4908" spans="2:21" x14ac:dyDescent="0.4">
      <c r="B4908" s="18" t="s">
        <v>5866</v>
      </c>
      <c r="C4908" s="18" t="s">
        <v>5910</v>
      </c>
      <c r="D4908" s="18" t="s">
        <v>220</v>
      </c>
      <c r="E4908" s="19" t="s">
        <v>49</v>
      </c>
      <c r="F4908" s="18" t="s">
        <v>5935</v>
      </c>
      <c r="G4908" s="18" t="s">
        <v>5897</v>
      </c>
      <c r="H4908" s="18" t="s">
        <v>5897</v>
      </c>
      <c r="I4908" s="19" t="s">
        <v>6348</v>
      </c>
      <c r="J4908" s="18" t="s">
        <v>5904</v>
      </c>
      <c r="K4908" s="18" t="s">
        <v>10357</v>
      </c>
      <c r="L4908" s="18" t="s">
        <v>10232</v>
      </c>
      <c r="N4908" s="20">
        <v>45322</v>
      </c>
      <c r="O4908" s="18" t="s">
        <v>10358</v>
      </c>
      <c r="P4908" s="18" t="s">
        <v>10357</v>
      </c>
      <c r="Q4908" s="18" t="s">
        <v>10290</v>
      </c>
      <c r="T4908" s="18">
        <v>0</v>
      </c>
      <c r="U4908" s="18">
        <v>0</v>
      </c>
    </row>
    <row r="4909" spans="2:21" x14ac:dyDescent="0.4">
      <c r="B4909" s="18" t="s">
        <v>5866</v>
      </c>
      <c r="C4909" s="18" t="s">
        <v>5910</v>
      </c>
      <c r="D4909" s="18" t="s">
        <v>220</v>
      </c>
      <c r="E4909" s="19" t="s">
        <v>49</v>
      </c>
      <c r="F4909" s="18" t="s">
        <v>5935</v>
      </c>
      <c r="G4909" s="18" t="s">
        <v>5897</v>
      </c>
      <c r="H4909" s="18" t="s">
        <v>5897</v>
      </c>
      <c r="I4909" s="19" t="s">
        <v>6348</v>
      </c>
      <c r="J4909" s="18" t="s">
        <v>5843</v>
      </c>
      <c r="K4909" s="18" t="s">
        <v>10355</v>
      </c>
      <c r="L4909" s="18" t="s">
        <v>10232</v>
      </c>
      <c r="N4909" s="20">
        <v>45322</v>
      </c>
      <c r="O4909" s="18" t="s">
        <v>10356</v>
      </c>
      <c r="P4909" s="18" t="s">
        <v>10355</v>
      </c>
      <c r="Q4909" s="18" t="s">
        <v>10290</v>
      </c>
      <c r="T4909" s="18">
        <v>0</v>
      </c>
      <c r="U4909" s="18">
        <v>0</v>
      </c>
    </row>
    <row r="4910" spans="2:21" x14ac:dyDescent="0.4">
      <c r="B4910" s="18" t="s">
        <v>5866</v>
      </c>
      <c r="C4910" s="18" t="s">
        <v>9451</v>
      </c>
      <c r="D4910" s="18" t="s">
        <v>12741</v>
      </c>
      <c r="E4910" s="19" t="s">
        <v>567</v>
      </c>
      <c r="F4910" s="18" t="s">
        <v>5935</v>
      </c>
      <c r="G4910" s="18" t="s">
        <v>5897</v>
      </c>
      <c r="H4910" s="18" t="s">
        <v>5897</v>
      </c>
      <c r="I4910" s="19" t="s">
        <v>6348</v>
      </c>
      <c r="J4910" s="18" t="s">
        <v>5899</v>
      </c>
      <c r="K4910" s="18" t="s">
        <v>14609</v>
      </c>
      <c r="L4910" s="18" t="s">
        <v>10232</v>
      </c>
      <c r="N4910" s="20">
        <v>45322</v>
      </c>
      <c r="O4910" s="18" t="s">
        <v>14610</v>
      </c>
      <c r="P4910" s="18" t="s">
        <v>14609</v>
      </c>
      <c r="Q4910" s="18" t="s">
        <v>12854</v>
      </c>
      <c r="T4910" s="18">
        <v>0</v>
      </c>
      <c r="U4910" s="18">
        <v>0</v>
      </c>
    </row>
    <row r="4911" spans="2:21" x14ac:dyDescent="0.4">
      <c r="B4911" s="18" t="s">
        <v>5866</v>
      </c>
      <c r="C4911" s="18" t="s">
        <v>9451</v>
      </c>
      <c r="D4911" s="18" t="s">
        <v>12741</v>
      </c>
      <c r="E4911" s="19" t="s">
        <v>567</v>
      </c>
      <c r="F4911" s="18" t="s">
        <v>5935</v>
      </c>
      <c r="G4911" s="18" t="s">
        <v>5897</v>
      </c>
      <c r="H4911" s="18" t="s">
        <v>5897</v>
      </c>
      <c r="I4911" s="19" t="s">
        <v>6348</v>
      </c>
      <c r="J4911" s="18" t="s">
        <v>5904</v>
      </c>
      <c r="K4911" s="18" t="s">
        <v>14611</v>
      </c>
      <c r="L4911" s="18" t="s">
        <v>10232</v>
      </c>
      <c r="N4911" s="20">
        <v>45322</v>
      </c>
      <c r="O4911" s="18" t="s">
        <v>14612</v>
      </c>
      <c r="P4911" s="18" t="s">
        <v>14611</v>
      </c>
      <c r="Q4911" s="18" t="s">
        <v>12854</v>
      </c>
      <c r="T4911" s="18">
        <v>0</v>
      </c>
      <c r="U4911" s="18">
        <v>0</v>
      </c>
    </row>
    <row r="4912" spans="2:21" x14ac:dyDescent="0.4">
      <c r="B4912" s="18" t="s">
        <v>5866</v>
      </c>
      <c r="C4912" s="18" t="s">
        <v>9451</v>
      </c>
      <c r="D4912" s="18" t="s">
        <v>12741</v>
      </c>
      <c r="E4912" s="19" t="s">
        <v>567</v>
      </c>
      <c r="F4912" s="18" t="s">
        <v>5935</v>
      </c>
      <c r="G4912" s="18" t="s">
        <v>5897</v>
      </c>
      <c r="H4912" s="18" t="s">
        <v>5897</v>
      </c>
      <c r="I4912" s="19" t="s">
        <v>6348</v>
      </c>
      <c r="J4912" s="18" t="s">
        <v>5843</v>
      </c>
      <c r="K4912" s="18" t="s">
        <v>14613</v>
      </c>
      <c r="L4912" s="18" t="s">
        <v>10232</v>
      </c>
      <c r="N4912" s="20">
        <v>45322</v>
      </c>
      <c r="O4912" s="18" t="s">
        <v>14614</v>
      </c>
      <c r="P4912" s="18" t="s">
        <v>14613</v>
      </c>
      <c r="Q4912" s="18" t="s">
        <v>12854</v>
      </c>
      <c r="T4912" s="18">
        <v>0</v>
      </c>
      <c r="U4912" s="18">
        <v>0</v>
      </c>
    </row>
    <row r="4913" spans="2:21" x14ac:dyDescent="0.4">
      <c r="B4913" s="18" t="s">
        <v>5866</v>
      </c>
      <c r="C4913" s="18" t="s">
        <v>9451</v>
      </c>
      <c r="D4913" s="18" t="s">
        <v>12741</v>
      </c>
      <c r="E4913" s="19" t="s">
        <v>567</v>
      </c>
      <c r="F4913" s="18" t="s">
        <v>6047</v>
      </c>
      <c r="G4913" s="18" t="s">
        <v>5897</v>
      </c>
      <c r="H4913" s="18" t="s">
        <v>5897</v>
      </c>
      <c r="I4913" s="19" t="s">
        <v>6348</v>
      </c>
      <c r="J4913" s="18" t="s">
        <v>5899</v>
      </c>
      <c r="K4913" s="18" t="s">
        <v>14615</v>
      </c>
      <c r="L4913" s="18" t="s">
        <v>10232</v>
      </c>
      <c r="N4913" s="20">
        <v>45322</v>
      </c>
      <c r="O4913" s="18" t="s">
        <v>14616</v>
      </c>
      <c r="P4913" s="18" t="s">
        <v>14615</v>
      </c>
      <c r="Q4913" s="18" t="s">
        <v>12874</v>
      </c>
      <c r="T4913" s="18">
        <v>0</v>
      </c>
      <c r="U4913" s="18">
        <v>0</v>
      </c>
    </row>
    <row r="4914" spans="2:21" x14ac:dyDescent="0.4">
      <c r="B4914" s="18" t="s">
        <v>5866</v>
      </c>
      <c r="C4914" s="18" t="s">
        <v>9451</v>
      </c>
      <c r="D4914" s="18" t="s">
        <v>12741</v>
      </c>
      <c r="E4914" s="19" t="s">
        <v>567</v>
      </c>
      <c r="F4914" s="18" t="s">
        <v>6047</v>
      </c>
      <c r="G4914" s="18" t="s">
        <v>5897</v>
      </c>
      <c r="H4914" s="18" t="s">
        <v>5897</v>
      </c>
      <c r="I4914" s="19" t="s">
        <v>6348</v>
      </c>
      <c r="J4914" s="18" t="s">
        <v>5904</v>
      </c>
      <c r="K4914" s="18" t="s">
        <v>14617</v>
      </c>
      <c r="L4914" s="18" t="s">
        <v>10232</v>
      </c>
      <c r="N4914" s="20">
        <v>45322</v>
      </c>
      <c r="O4914" s="18" t="s">
        <v>14618</v>
      </c>
      <c r="P4914" s="18" t="s">
        <v>14617</v>
      </c>
      <c r="Q4914" s="18" t="s">
        <v>12874</v>
      </c>
      <c r="T4914" s="18">
        <v>0</v>
      </c>
      <c r="U4914" s="18">
        <v>0</v>
      </c>
    </row>
    <row r="4915" spans="2:21" x14ac:dyDescent="0.4">
      <c r="B4915" s="18" t="s">
        <v>5866</v>
      </c>
      <c r="C4915" s="18" t="s">
        <v>9451</v>
      </c>
      <c r="D4915" s="18" t="s">
        <v>12741</v>
      </c>
      <c r="E4915" s="19" t="s">
        <v>567</v>
      </c>
      <c r="F4915" s="18" t="s">
        <v>6047</v>
      </c>
      <c r="G4915" s="18" t="s">
        <v>5897</v>
      </c>
      <c r="H4915" s="18" t="s">
        <v>5897</v>
      </c>
      <c r="I4915" s="19" t="s">
        <v>6348</v>
      </c>
      <c r="J4915" s="18" t="s">
        <v>5843</v>
      </c>
      <c r="K4915" s="18" t="s">
        <v>14619</v>
      </c>
      <c r="L4915" s="18" t="s">
        <v>10232</v>
      </c>
      <c r="N4915" s="20">
        <v>45322</v>
      </c>
      <c r="O4915" s="18" t="s">
        <v>14620</v>
      </c>
      <c r="P4915" s="18" t="s">
        <v>14619</v>
      </c>
      <c r="Q4915" s="18" t="s">
        <v>12874</v>
      </c>
      <c r="T4915" s="18">
        <v>0</v>
      </c>
      <c r="U4915" s="18">
        <v>0</v>
      </c>
    </row>
    <row r="4916" spans="2:21" x14ac:dyDescent="0.4">
      <c r="B4916" s="18" t="s">
        <v>5866</v>
      </c>
      <c r="C4916" s="18" t="s">
        <v>9451</v>
      </c>
      <c r="D4916" s="18" t="s">
        <v>12741</v>
      </c>
      <c r="E4916" s="19" t="s">
        <v>567</v>
      </c>
      <c r="F4916" s="18" t="s">
        <v>5896</v>
      </c>
      <c r="G4916" s="18" t="s">
        <v>5897</v>
      </c>
      <c r="H4916" s="18" t="s">
        <v>5897</v>
      </c>
      <c r="I4916" s="19" t="s">
        <v>6348</v>
      </c>
      <c r="J4916" s="18" t="s">
        <v>5899</v>
      </c>
      <c r="K4916" s="18" t="s">
        <v>14621</v>
      </c>
      <c r="L4916" s="18" t="s">
        <v>10232</v>
      </c>
      <c r="N4916" s="20">
        <v>45322</v>
      </c>
      <c r="O4916" s="18" t="s">
        <v>14622</v>
      </c>
      <c r="P4916" s="18" t="s">
        <v>14621</v>
      </c>
      <c r="Q4916" s="18" t="s">
        <v>12893</v>
      </c>
      <c r="T4916" s="18">
        <v>0</v>
      </c>
      <c r="U4916" s="18">
        <v>0</v>
      </c>
    </row>
    <row r="4917" spans="2:21" x14ac:dyDescent="0.4">
      <c r="B4917" s="18" t="s">
        <v>5866</v>
      </c>
      <c r="C4917" s="18" t="s">
        <v>9451</v>
      </c>
      <c r="D4917" s="18" t="s">
        <v>12741</v>
      </c>
      <c r="E4917" s="19" t="s">
        <v>567</v>
      </c>
      <c r="F4917" s="18" t="s">
        <v>5896</v>
      </c>
      <c r="G4917" s="18" t="s">
        <v>5897</v>
      </c>
      <c r="H4917" s="18" t="s">
        <v>5897</v>
      </c>
      <c r="I4917" s="19" t="s">
        <v>6348</v>
      </c>
      <c r="J4917" s="18" t="s">
        <v>5904</v>
      </c>
      <c r="K4917" s="18" t="s">
        <v>14623</v>
      </c>
      <c r="L4917" s="18" t="s">
        <v>10232</v>
      </c>
      <c r="N4917" s="20">
        <v>45322</v>
      </c>
      <c r="O4917" s="18" t="s">
        <v>14624</v>
      </c>
      <c r="P4917" s="18" t="s">
        <v>14623</v>
      </c>
      <c r="Q4917" s="18" t="s">
        <v>12893</v>
      </c>
      <c r="T4917" s="18">
        <v>0</v>
      </c>
      <c r="U4917" s="18">
        <v>0</v>
      </c>
    </row>
    <row r="4918" spans="2:21" x14ac:dyDescent="0.4">
      <c r="B4918" s="18" t="s">
        <v>5866</v>
      </c>
      <c r="C4918" s="18" t="s">
        <v>9451</v>
      </c>
      <c r="D4918" s="18" t="s">
        <v>12741</v>
      </c>
      <c r="E4918" s="19" t="s">
        <v>567</v>
      </c>
      <c r="F4918" s="18" t="s">
        <v>5896</v>
      </c>
      <c r="G4918" s="18" t="s">
        <v>5897</v>
      </c>
      <c r="H4918" s="18" t="s">
        <v>5897</v>
      </c>
      <c r="I4918" s="19" t="s">
        <v>6348</v>
      </c>
      <c r="J4918" s="18" t="s">
        <v>5843</v>
      </c>
      <c r="K4918" s="18" t="s">
        <v>14625</v>
      </c>
      <c r="L4918" s="18" t="s">
        <v>10232</v>
      </c>
      <c r="N4918" s="20">
        <v>45322</v>
      </c>
      <c r="O4918" s="18" t="s">
        <v>14626</v>
      </c>
      <c r="P4918" s="18" t="s">
        <v>14625</v>
      </c>
      <c r="Q4918" s="18" t="s">
        <v>12893</v>
      </c>
      <c r="T4918" s="18">
        <v>0</v>
      </c>
      <c r="U4918" s="18">
        <v>0</v>
      </c>
    </row>
    <row r="4919" spans="2:21" x14ac:dyDescent="0.4">
      <c r="B4919" s="18" t="s">
        <v>5866</v>
      </c>
      <c r="C4919" s="18" t="s">
        <v>9451</v>
      </c>
      <c r="D4919" s="18" t="s">
        <v>12741</v>
      </c>
      <c r="E4919" s="19" t="s">
        <v>567</v>
      </c>
      <c r="F4919" s="18" t="s">
        <v>5991</v>
      </c>
      <c r="G4919" s="18" t="s">
        <v>5897</v>
      </c>
      <c r="H4919" s="18" t="s">
        <v>5897</v>
      </c>
      <c r="I4919" s="19" t="s">
        <v>6348</v>
      </c>
      <c r="J4919" s="18" t="s">
        <v>5899</v>
      </c>
      <c r="K4919" s="18" t="s">
        <v>14627</v>
      </c>
      <c r="L4919" s="18" t="s">
        <v>10232</v>
      </c>
      <c r="N4919" s="20">
        <v>45322</v>
      </c>
      <c r="O4919" s="18" t="s">
        <v>14628</v>
      </c>
      <c r="P4919" s="18" t="s">
        <v>14627</v>
      </c>
      <c r="Q4919" s="18" t="s">
        <v>12916</v>
      </c>
      <c r="T4919" s="18">
        <v>0</v>
      </c>
      <c r="U4919" s="18">
        <v>0</v>
      </c>
    </row>
    <row r="4920" spans="2:21" x14ac:dyDescent="0.4">
      <c r="B4920" s="18" t="s">
        <v>5866</v>
      </c>
      <c r="C4920" s="18" t="s">
        <v>9451</v>
      </c>
      <c r="D4920" s="18" t="s">
        <v>12741</v>
      </c>
      <c r="E4920" s="19" t="s">
        <v>567</v>
      </c>
      <c r="F4920" s="18" t="s">
        <v>5991</v>
      </c>
      <c r="G4920" s="18" t="s">
        <v>5897</v>
      </c>
      <c r="H4920" s="18" t="s">
        <v>5897</v>
      </c>
      <c r="I4920" s="19" t="s">
        <v>6348</v>
      </c>
      <c r="J4920" s="18" t="s">
        <v>5904</v>
      </c>
      <c r="K4920" s="18" t="s">
        <v>14629</v>
      </c>
      <c r="L4920" s="18" t="s">
        <v>10232</v>
      </c>
      <c r="N4920" s="20">
        <v>45322</v>
      </c>
      <c r="O4920" s="18" t="s">
        <v>14630</v>
      </c>
      <c r="P4920" s="18" t="s">
        <v>14629</v>
      </c>
      <c r="Q4920" s="18" t="s">
        <v>12916</v>
      </c>
      <c r="T4920" s="18">
        <v>0</v>
      </c>
      <c r="U4920" s="18">
        <v>0</v>
      </c>
    </row>
    <row r="4921" spans="2:21" x14ac:dyDescent="0.4">
      <c r="B4921" s="18" t="s">
        <v>5866</v>
      </c>
      <c r="C4921" s="18" t="s">
        <v>9451</v>
      </c>
      <c r="D4921" s="18" t="s">
        <v>12741</v>
      </c>
      <c r="E4921" s="19" t="s">
        <v>567</v>
      </c>
      <c r="F4921" s="18" t="s">
        <v>5991</v>
      </c>
      <c r="G4921" s="18" t="s">
        <v>5897</v>
      </c>
      <c r="H4921" s="18" t="s">
        <v>5897</v>
      </c>
      <c r="I4921" s="19" t="s">
        <v>6348</v>
      </c>
      <c r="J4921" s="18" t="s">
        <v>5843</v>
      </c>
      <c r="K4921" s="18" t="s">
        <v>14631</v>
      </c>
      <c r="L4921" s="18" t="s">
        <v>10232</v>
      </c>
      <c r="N4921" s="20">
        <v>45322</v>
      </c>
      <c r="O4921" s="18" t="s">
        <v>14632</v>
      </c>
      <c r="P4921" s="18" t="s">
        <v>14631</v>
      </c>
      <c r="Q4921" s="18" t="s">
        <v>12916</v>
      </c>
      <c r="T4921" s="18">
        <v>0</v>
      </c>
      <c r="U4921" s="18">
        <v>0</v>
      </c>
    </row>
    <row r="4922" spans="2:21" x14ac:dyDescent="0.4">
      <c r="B4922" s="18" t="s">
        <v>5866</v>
      </c>
      <c r="C4922" s="18" t="s">
        <v>9451</v>
      </c>
      <c r="D4922" s="18" t="s">
        <v>12741</v>
      </c>
      <c r="E4922" s="19" t="s">
        <v>12742</v>
      </c>
      <c r="F4922" s="18" t="s">
        <v>5935</v>
      </c>
      <c r="G4922" s="18" t="s">
        <v>5897</v>
      </c>
      <c r="H4922" s="18" t="s">
        <v>5897</v>
      </c>
      <c r="I4922" s="19" t="s">
        <v>6348</v>
      </c>
      <c r="J4922" s="18" t="s">
        <v>5899</v>
      </c>
      <c r="K4922" s="18" t="s">
        <v>14585</v>
      </c>
      <c r="L4922" s="18" t="s">
        <v>10232</v>
      </c>
      <c r="N4922" s="20">
        <v>45322</v>
      </c>
      <c r="O4922" s="18" t="s">
        <v>14586</v>
      </c>
      <c r="P4922" s="18" t="s">
        <v>14585</v>
      </c>
      <c r="Q4922" s="18" t="s">
        <v>12745</v>
      </c>
      <c r="T4922" s="18">
        <v>0</v>
      </c>
      <c r="U4922" s="18">
        <v>0</v>
      </c>
    </row>
    <row r="4923" spans="2:21" x14ac:dyDescent="0.4">
      <c r="B4923" s="18" t="s">
        <v>5866</v>
      </c>
      <c r="C4923" s="18" t="s">
        <v>9451</v>
      </c>
      <c r="D4923" s="18" t="s">
        <v>12741</v>
      </c>
      <c r="E4923" s="19" t="s">
        <v>12742</v>
      </c>
      <c r="F4923" s="18" t="s">
        <v>5935</v>
      </c>
      <c r="G4923" s="18" t="s">
        <v>5897</v>
      </c>
      <c r="H4923" s="18" t="s">
        <v>5897</v>
      </c>
      <c r="I4923" s="19" t="s">
        <v>6348</v>
      </c>
      <c r="J4923" s="18" t="s">
        <v>5904</v>
      </c>
      <c r="K4923" s="18" t="s">
        <v>14587</v>
      </c>
      <c r="L4923" s="18" t="s">
        <v>10232</v>
      </c>
      <c r="N4923" s="20">
        <v>45322</v>
      </c>
      <c r="O4923" s="18" t="s">
        <v>14588</v>
      </c>
      <c r="P4923" s="18" t="s">
        <v>14587</v>
      </c>
      <c r="Q4923" s="18" t="s">
        <v>12745</v>
      </c>
      <c r="T4923" s="18">
        <v>0</v>
      </c>
      <c r="U4923" s="18">
        <v>0</v>
      </c>
    </row>
    <row r="4924" spans="2:21" x14ac:dyDescent="0.4">
      <c r="B4924" s="18" t="s">
        <v>5866</v>
      </c>
      <c r="C4924" s="18" t="s">
        <v>9451</v>
      </c>
      <c r="D4924" s="18" t="s">
        <v>12741</v>
      </c>
      <c r="E4924" s="19" t="s">
        <v>12742</v>
      </c>
      <c r="F4924" s="18" t="s">
        <v>5935</v>
      </c>
      <c r="G4924" s="18" t="s">
        <v>5897</v>
      </c>
      <c r="H4924" s="18" t="s">
        <v>5897</v>
      </c>
      <c r="I4924" s="19" t="s">
        <v>6348</v>
      </c>
      <c r="J4924" s="18" t="s">
        <v>5843</v>
      </c>
      <c r="K4924" s="18" t="s">
        <v>14589</v>
      </c>
      <c r="L4924" s="18" t="s">
        <v>10232</v>
      </c>
      <c r="N4924" s="20">
        <v>45322</v>
      </c>
      <c r="O4924" s="18" t="s">
        <v>14590</v>
      </c>
      <c r="P4924" s="18" t="s">
        <v>14589</v>
      </c>
      <c r="Q4924" s="18" t="s">
        <v>12745</v>
      </c>
      <c r="T4924" s="18">
        <v>0</v>
      </c>
      <c r="U4924" s="18">
        <v>0</v>
      </c>
    </row>
    <row r="4925" spans="2:21" x14ac:dyDescent="0.4">
      <c r="B4925" s="18" t="s">
        <v>5866</v>
      </c>
      <c r="C4925" s="18" t="s">
        <v>9451</v>
      </c>
      <c r="D4925" s="18" t="s">
        <v>12741</v>
      </c>
      <c r="E4925" s="19" t="s">
        <v>12742</v>
      </c>
      <c r="F4925" s="18" t="s">
        <v>6047</v>
      </c>
      <c r="G4925" s="18" t="s">
        <v>5897</v>
      </c>
      <c r="H4925" s="18" t="s">
        <v>5897</v>
      </c>
      <c r="I4925" s="19" t="s">
        <v>6348</v>
      </c>
      <c r="J4925" s="18" t="s">
        <v>5899</v>
      </c>
      <c r="K4925" s="18" t="s">
        <v>14591</v>
      </c>
      <c r="L4925" s="18" t="s">
        <v>10232</v>
      </c>
      <c r="N4925" s="20">
        <v>45322</v>
      </c>
      <c r="O4925" s="18" t="s">
        <v>14592</v>
      </c>
      <c r="P4925" s="18" t="s">
        <v>14591</v>
      </c>
      <c r="Q4925" s="18" t="s">
        <v>12778</v>
      </c>
      <c r="T4925" s="18">
        <v>0</v>
      </c>
      <c r="U4925" s="18">
        <v>0</v>
      </c>
    </row>
    <row r="4926" spans="2:21" x14ac:dyDescent="0.4">
      <c r="B4926" s="18" t="s">
        <v>5866</v>
      </c>
      <c r="C4926" s="18" t="s">
        <v>9451</v>
      </c>
      <c r="D4926" s="18" t="s">
        <v>12741</v>
      </c>
      <c r="E4926" s="19" t="s">
        <v>12742</v>
      </c>
      <c r="F4926" s="18" t="s">
        <v>6047</v>
      </c>
      <c r="G4926" s="18" t="s">
        <v>5897</v>
      </c>
      <c r="H4926" s="18" t="s">
        <v>5897</v>
      </c>
      <c r="I4926" s="19" t="s">
        <v>6348</v>
      </c>
      <c r="J4926" s="18" t="s">
        <v>5904</v>
      </c>
      <c r="K4926" s="18" t="s">
        <v>14593</v>
      </c>
      <c r="L4926" s="18" t="s">
        <v>10232</v>
      </c>
      <c r="N4926" s="20">
        <v>45322</v>
      </c>
      <c r="O4926" s="18" t="s">
        <v>14594</v>
      </c>
      <c r="P4926" s="18" t="s">
        <v>14593</v>
      </c>
      <c r="Q4926" s="18" t="s">
        <v>12778</v>
      </c>
      <c r="T4926" s="18">
        <v>0</v>
      </c>
      <c r="U4926" s="18">
        <v>0</v>
      </c>
    </row>
    <row r="4927" spans="2:21" x14ac:dyDescent="0.4">
      <c r="B4927" s="18" t="s">
        <v>5866</v>
      </c>
      <c r="C4927" s="18" t="s">
        <v>9451</v>
      </c>
      <c r="D4927" s="18" t="s">
        <v>12741</v>
      </c>
      <c r="E4927" s="19" t="s">
        <v>12742</v>
      </c>
      <c r="F4927" s="18" t="s">
        <v>6047</v>
      </c>
      <c r="G4927" s="18" t="s">
        <v>5897</v>
      </c>
      <c r="H4927" s="18" t="s">
        <v>5897</v>
      </c>
      <c r="I4927" s="19" t="s">
        <v>6348</v>
      </c>
      <c r="J4927" s="18" t="s">
        <v>5843</v>
      </c>
      <c r="K4927" s="18" t="s">
        <v>14595</v>
      </c>
      <c r="L4927" s="18" t="s">
        <v>10232</v>
      </c>
      <c r="N4927" s="20">
        <v>45322</v>
      </c>
      <c r="O4927" s="18" t="s">
        <v>14596</v>
      </c>
      <c r="P4927" s="18" t="s">
        <v>14595</v>
      </c>
      <c r="Q4927" s="18" t="s">
        <v>12778</v>
      </c>
      <c r="T4927" s="18">
        <v>0</v>
      </c>
      <c r="U4927" s="18">
        <v>0</v>
      </c>
    </row>
    <row r="4928" spans="2:21" x14ac:dyDescent="0.4">
      <c r="B4928" s="18" t="s">
        <v>5866</v>
      </c>
      <c r="C4928" s="18" t="s">
        <v>9451</v>
      </c>
      <c r="D4928" s="18" t="s">
        <v>12741</v>
      </c>
      <c r="E4928" s="19" t="s">
        <v>12742</v>
      </c>
      <c r="F4928" s="18" t="s">
        <v>5896</v>
      </c>
      <c r="G4928" s="18" t="s">
        <v>5897</v>
      </c>
      <c r="H4928" s="18" t="s">
        <v>5897</v>
      </c>
      <c r="I4928" s="19" t="s">
        <v>6348</v>
      </c>
      <c r="J4928" s="18" t="s">
        <v>5899</v>
      </c>
      <c r="K4928" s="18" t="s">
        <v>14597</v>
      </c>
      <c r="L4928" s="18" t="s">
        <v>10232</v>
      </c>
      <c r="N4928" s="20">
        <v>45322</v>
      </c>
      <c r="O4928" s="18" t="s">
        <v>14598</v>
      </c>
      <c r="P4928" s="18" t="s">
        <v>14597</v>
      </c>
      <c r="Q4928" s="18" t="s">
        <v>12806</v>
      </c>
      <c r="T4928" s="18">
        <v>0</v>
      </c>
      <c r="U4928" s="18">
        <v>0</v>
      </c>
    </row>
    <row r="4929" spans="2:21" x14ac:dyDescent="0.4">
      <c r="B4929" s="18" t="s">
        <v>5866</v>
      </c>
      <c r="C4929" s="18" t="s">
        <v>9451</v>
      </c>
      <c r="D4929" s="18" t="s">
        <v>12741</v>
      </c>
      <c r="E4929" s="19" t="s">
        <v>12742</v>
      </c>
      <c r="F4929" s="18" t="s">
        <v>5896</v>
      </c>
      <c r="G4929" s="18" t="s">
        <v>5897</v>
      </c>
      <c r="H4929" s="18" t="s">
        <v>5897</v>
      </c>
      <c r="I4929" s="19" t="s">
        <v>6348</v>
      </c>
      <c r="J4929" s="18" t="s">
        <v>5904</v>
      </c>
      <c r="K4929" s="18" t="s">
        <v>14599</v>
      </c>
      <c r="L4929" s="18" t="s">
        <v>10232</v>
      </c>
      <c r="N4929" s="20">
        <v>45322</v>
      </c>
      <c r="O4929" s="18" t="s">
        <v>14600</v>
      </c>
      <c r="P4929" s="18" t="s">
        <v>14599</v>
      </c>
      <c r="Q4929" s="18" t="s">
        <v>12806</v>
      </c>
      <c r="T4929" s="18">
        <v>0</v>
      </c>
      <c r="U4929" s="18">
        <v>0</v>
      </c>
    </row>
    <row r="4930" spans="2:21" x14ac:dyDescent="0.4">
      <c r="B4930" s="18" t="s">
        <v>5866</v>
      </c>
      <c r="C4930" s="18" t="s">
        <v>9451</v>
      </c>
      <c r="D4930" s="18" t="s">
        <v>12741</v>
      </c>
      <c r="E4930" s="19" t="s">
        <v>12742</v>
      </c>
      <c r="F4930" s="18" t="s">
        <v>5896</v>
      </c>
      <c r="G4930" s="18" t="s">
        <v>5897</v>
      </c>
      <c r="H4930" s="18" t="s">
        <v>5897</v>
      </c>
      <c r="I4930" s="19" t="s">
        <v>6348</v>
      </c>
      <c r="J4930" s="18" t="s">
        <v>5843</v>
      </c>
      <c r="K4930" s="18" t="s">
        <v>14601</v>
      </c>
      <c r="L4930" s="18" t="s">
        <v>10232</v>
      </c>
      <c r="N4930" s="20">
        <v>45322</v>
      </c>
      <c r="O4930" s="18" t="s">
        <v>14602</v>
      </c>
      <c r="P4930" s="18" t="s">
        <v>14601</v>
      </c>
      <c r="Q4930" s="18" t="s">
        <v>12806</v>
      </c>
      <c r="T4930" s="18">
        <v>0</v>
      </c>
      <c r="U4930" s="18">
        <v>0</v>
      </c>
    </row>
    <row r="4931" spans="2:21" x14ac:dyDescent="0.4">
      <c r="B4931" s="18" t="s">
        <v>5866</v>
      </c>
      <c r="C4931" s="18" t="s">
        <v>9451</v>
      </c>
      <c r="D4931" s="18" t="s">
        <v>12741</v>
      </c>
      <c r="E4931" s="19" t="s">
        <v>12742</v>
      </c>
      <c r="F4931" s="18" t="s">
        <v>5991</v>
      </c>
      <c r="G4931" s="18" t="s">
        <v>5897</v>
      </c>
      <c r="H4931" s="18" t="s">
        <v>5897</v>
      </c>
      <c r="I4931" s="19" t="s">
        <v>6348</v>
      </c>
      <c r="J4931" s="18" t="s">
        <v>5899</v>
      </c>
      <c r="K4931" s="18" t="s">
        <v>14603</v>
      </c>
      <c r="L4931" s="18" t="s">
        <v>10232</v>
      </c>
      <c r="N4931" s="20">
        <v>45322</v>
      </c>
      <c r="O4931" s="18" t="s">
        <v>14604</v>
      </c>
      <c r="P4931" s="18" t="s">
        <v>14603</v>
      </c>
      <c r="Q4931" s="18" t="s">
        <v>12834</v>
      </c>
      <c r="T4931" s="18">
        <v>0</v>
      </c>
      <c r="U4931" s="18">
        <v>0</v>
      </c>
    </row>
    <row r="4932" spans="2:21" x14ac:dyDescent="0.4">
      <c r="B4932" s="18" t="s">
        <v>5866</v>
      </c>
      <c r="C4932" s="18" t="s">
        <v>9451</v>
      </c>
      <c r="D4932" s="18" t="s">
        <v>12741</v>
      </c>
      <c r="E4932" s="19" t="s">
        <v>12742</v>
      </c>
      <c r="F4932" s="18" t="s">
        <v>5991</v>
      </c>
      <c r="G4932" s="18" t="s">
        <v>5897</v>
      </c>
      <c r="H4932" s="18" t="s">
        <v>5897</v>
      </c>
      <c r="I4932" s="19" t="s">
        <v>6348</v>
      </c>
      <c r="J4932" s="18" t="s">
        <v>5904</v>
      </c>
      <c r="K4932" s="18" t="s">
        <v>14605</v>
      </c>
      <c r="L4932" s="18" t="s">
        <v>10232</v>
      </c>
      <c r="N4932" s="20">
        <v>45322</v>
      </c>
      <c r="O4932" s="18" t="s">
        <v>14606</v>
      </c>
      <c r="P4932" s="18" t="s">
        <v>14605</v>
      </c>
      <c r="Q4932" s="18" t="s">
        <v>12834</v>
      </c>
      <c r="T4932" s="18">
        <v>0</v>
      </c>
      <c r="U4932" s="18">
        <v>0</v>
      </c>
    </row>
    <row r="4933" spans="2:21" x14ac:dyDescent="0.4">
      <c r="B4933" s="18" t="s">
        <v>5866</v>
      </c>
      <c r="C4933" s="18" t="s">
        <v>9451</v>
      </c>
      <c r="D4933" s="18" t="s">
        <v>12741</v>
      </c>
      <c r="E4933" s="19" t="s">
        <v>12742</v>
      </c>
      <c r="F4933" s="18" t="s">
        <v>5991</v>
      </c>
      <c r="G4933" s="18" t="s">
        <v>5897</v>
      </c>
      <c r="H4933" s="18" t="s">
        <v>5897</v>
      </c>
      <c r="I4933" s="19" t="s">
        <v>6348</v>
      </c>
      <c r="J4933" s="18" t="s">
        <v>5843</v>
      </c>
      <c r="K4933" s="18" t="s">
        <v>14607</v>
      </c>
      <c r="L4933" s="18" t="s">
        <v>10232</v>
      </c>
      <c r="N4933" s="20">
        <v>45322</v>
      </c>
      <c r="O4933" s="18" t="s">
        <v>14608</v>
      </c>
      <c r="P4933" s="18" t="s">
        <v>14607</v>
      </c>
      <c r="Q4933" s="18" t="s">
        <v>12834</v>
      </c>
      <c r="T4933" s="18">
        <v>0</v>
      </c>
      <c r="U4933" s="18">
        <v>0</v>
      </c>
    </row>
    <row r="4934" spans="2:21" x14ac:dyDescent="0.4">
      <c r="B4934" s="18" t="s">
        <v>5866</v>
      </c>
      <c r="C4934" s="18" t="s">
        <v>9451</v>
      </c>
      <c r="D4934" s="18" t="s">
        <v>9452</v>
      </c>
      <c r="E4934" s="19" t="s">
        <v>274</v>
      </c>
      <c r="F4934" s="18" t="s">
        <v>5935</v>
      </c>
      <c r="G4934" s="18" t="s">
        <v>5897</v>
      </c>
      <c r="H4934" s="18" t="s">
        <v>5897</v>
      </c>
      <c r="I4934" s="19" t="s">
        <v>6348</v>
      </c>
      <c r="J4934" s="18" t="s">
        <v>5899</v>
      </c>
      <c r="K4934" s="18" t="s">
        <v>10177</v>
      </c>
      <c r="L4934" s="18" t="s">
        <v>5901</v>
      </c>
      <c r="N4934" s="20">
        <v>45322</v>
      </c>
      <c r="O4934" s="18" t="s">
        <v>10178</v>
      </c>
      <c r="P4934" s="18" t="s">
        <v>10177</v>
      </c>
      <c r="Q4934" s="18" t="s">
        <v>9743</v>
      </c>
      <c r="T4934" s="18">
        <v>0</v>
      </c>
      <c r="U4934" s="18">
        <v>0</v>
      </c>
    </row>
    <row r="4935" spans="2:21" x14ac:dyDescent="0.4">
      <c r="B4935" s="18" t="s">
        <v>5866</v>
      </c>
      <c r="C4935" s="18" t="s">
        <v>9451</v>
      </c>
      <c r="D4935" s="18" t="s">
        <v>9452</v>
      </c>
      <c r="E4935" s="19" t="s">
        <v>274</v>
      </c>
      <c r="F4935" s="18" t="s">
        <v>5935</v>
      </c>
      <c r="G4935" s="18" t="s">
        <v>5897</v>
      </c>
      <c r="H4935" s="18" t="s">
        <v>5897</v>
      </c>
      <c r="I4935" s="19" t="s">
        <v>6348</v>
      </c>
      <c r="J4935" s="18" t="s">
        <v>5904</v>
      </c>
      <c r="K4935" s="18" t="s">
        <v>10179</v>
      </c>
      <c r="L4935" s="18" t="s">
        <v>5901</v>
      </c>
      <c r="N4935" s="20">
        <v>45322</v>
      </c>
      <c r="O4935" s="18" t="s">
        <v>10180</v>
      </c>
      <c r="P4935" s="18" t="s">
        <v>10179</v>
      </c>
      <c r="Q4935" s="18" t="s">
        <v>9743</v>
      </c>
      <c r="T4935" s="18">
        <v>0</v>
      </c>
      <c r="U4935" s="18">
        <v>0</v>
      </c>
    </row>
    <row r="4936" spans="2:21" x14ac:dyDescent="0.4">
      <c r="B4936" s="18" t="s">
        <v>5866</v>
      </c>
      <c r="C4936" s="18" t="s">
        <v>9451</v>
      </c>
      <c r="D4936" s="18" t="s">
        <v>9452</v>
      </c>
      <c r="E4936" s="19" t="s">
        <v>274</v>
      </c>
      <c r="F4936" s="18" t="s">
        <v>5935</v>
      </c>
      <c r="G4936" s="18" t="s">
        <v>5897</v>
      </c>
      <c r="H4936" s="18" t="s">
        <v>5897</v>
      </c>
      <c r="I4936" s="19" t="s">
        <v>6348</v>
      </c>
      <c r="J4936" s="18" t="s">
        <v>5843</v>
      </c>
      <c r="K4936" s="18" t="s">
        <v>10181</v>
      </c>
      <c r="L4936" s="18" t="s">
        <v>5901</v>
      </c>
      <c r="N4936" s="20">
        <v>45322</v>
      </c>
      <c r="O4936" s="18" t="s">
        <v>10182</v>
      </c>
      <c r="P4936" s="18" t="s">
        <v>10181</v>
      </c>
      <c r="Q4936" s="18" t="s">
        <v>9743</v>
      </c>
      <c r="T4936" s="18">
        <v>0</v>
      </c>
      <c r="U4936" s="18">
        <v>0</v>
      </c>
    </row>
    <row r="4937" spans="2:21" x14ac:dyDescent="0.4">
      <c r="B4937" s="18" t="s">
        <v>5866</v>
      </c>
      <c r="C4937" s="18" t="s">
        <v>9451</v>
      </c>
      <c r="D4937" s="18" t="s">
        <v>9452</v>
      </c>
      <c r="E4937" s="19" t="s">
        <v>274</v>
      </c>
      <c r="F4937" s="18" t="s">
        <v>6047</v>
      </c>
      <c r="G4937" s="18" t="s">
        <v>5897</v>
      </c>
      <c r="H4937" s="18" t="s">
        <v>5897</v>
      </c>
      <c r="I4937" s="19" t="s">
        <v>6348</v>
      </c>
      <c r="J4937" s="18" t="s">
        <v>5899</v>
      </c>
      <c r="K4937" s="18" t="s">
        <v>10183</v>
      </c>
      <c r="L4937" s="18" t="s">
        <v>5901</v>
      </c>
      <c r="N4937" s="20">
        <v>45322</v>
      </c>
      <c r="O4937" s="18" t="s">
        <v>10184</v>
      </c>
      <c r="P4937" s="18" t="s">
        <v>10183</v>
      </c>
      <c r="Q4937" s="18" t="s">
        <v>9768</v>
      </c>
      <c r="T4937" s="18">
        <v>0</v>
      </c>
      <c r="U4937" s="18">
        <v>0</v>
      </c>
    </row>
    <row r="4938" spans="2:21" x14ac:dyDescent="0.4">
      <c r="B4938" s="18" t="s">
        <v>5866</v>
      </c>
      <c r="C4938" s="18" t="s">
        <v>9451</v>
      </c>
      <c r="D4938" s="18" t="s">
        <v>9452</v>
      </c>
      <c r="E4938" s="19" t="s">
        <v>274</v>
      </c>
      <c r="F4938" s="18" t="s">
        <v>6047</v>
      </c>
      <c r="G4938" s="18" t="s">
        <v>5897</v>
      </c>
      <c r="H4938" s="18" t="s">
        <v>5897</v>
      </c>
      <c r="I4938" s="19" t="s">
        <v>6348</v>
      </c>
      <c r="J4938" s="18" t="s">
        <v>5904</v>
      </c>
      <c r="K4938" s="18" t="s">
        <v>10185</v>
      </c>
      <c r="L4938" s="18" t="s">
        <v>5901</v>
      </c>
      <c r="N4938" s="20">
        <v>45322</v>
      </c>
      <c r="O4938" s="18" t="s">
        <v>10186</v>
      </c>
      <c r="P4938" s="18" t="s">
        <v>10185</v>
      </c>
      <c r="Q4938" s="18" t="s">
        <v>9768</v>
      </c>
      <c r="T4938" s="18">
        <v>0</v>
      </c>
      <c r="U4938" s="18">
        <v>0</v>
      </c>
    </row>
    <row r="4939" spans="2:21" x14ac:dyDescent="0.4">
      <c r="B4939" s="18" t="s">
        <v>5866</v>
      </c>
      <c r="C4939" s="18" t="s">
        <v>9451</v>
      </c>
      <c r="D4939" s="18" t="s">
        <v>9452</v>
      </c>
      <c r="E4939" s="19" t="s">
        <v>274</v>
      </c>
      <c r="F4939" s="18" t="s">
        <v>6047</v>
      </c>
      <c r="G4939" s="18" t="s">
        <v>5897</v>
      </c>
      <c r="H4939" s="18" t="s">
        <v>5897</v>
      </c>
      <c r="I4939" s="19" t="s">
        <v>6348</v>
      </c>
      <c r="J4939" s="18" t="s">
        <v>5843</v>
      </c>
      <c r="K4939" s="18" t="s">
        <v>10187</v>
      </c>
      <c r="L4939" s="18" t="s">
        <v>5901</v>
      </c>
      <c r="N4939" s="20">
        <v>45322</v>
      </c>
      <c r="O4939" s="18" t="s">
        <v>10188</v>
      </c>
      <c r="P4939" s="18" t="s">
        <v>10187</v>
      </c>
      <c r="Q4939" s="18" t="s">
        <v>9768</v>
      </c>
      <c r="T4939" s="18">
        <v>0</v>
      </c>
      <c r="U4939" s="18">
        <v>0</v>
      </c>
    </row>
    <row r="4940" spans="2:21" x14ac:dyDescent="0.4">
      <c r="B4940" s="18" t="s">
        <v>5866</v>
      </c>
      <c r="C4940" s="18" t="s">
        <v>9451</v>
      </c>
      <c r="D4940" s="18" t="s">
        <v>9452</v>
      </c>
      <c r="E4940" s="19" t="s">
        <v>274</v>
      </c>
      <c r="F4940" s="18" t="s">
        <v>5896</v>
      </c>
      <c r="G4940" s="18" t="s">
        <v>5897</v>
      </c>
      <c r="H4940" s="18" t="s">
        <v>5897</v>
      </c>
      <c r="I4940" s="19" t="s">
        <v>6348</v>
      </c>
      <c r="J4940" s="18" t="s">
        <v>5899</v>
      </c>
      <c r="K4940" s="18" t="s">
        <v>10189</v>
      </c>
      <c r="L4940" s="18" t="s">
        <v>5901</v>
      </c>
      <c r="N4940" s="20">
        <v>45322</v>
      </c>
      <c r="O4940" s="18" t="s">
        <v>10190</v>
      </c>
      <c r="P4940" s="18" t="s">
        <v>10189</v>
      </c>
      <c r="Q4940" s="18" t="s">
        <v>9793</v>
      </c>
      <c r="T4940" s="18">
        <v>0</v>
      </c>
      <c r="U4940" s="18">
        <v>0</v>
      </c>
    </row>
    <row r="4941" spans="2:21" x14ac:dyDescent="0.4">
      <c r="B4941" s="18" t="s">
        <v>5866</v>
      </c>
      <c r="C4941" s="18" t="s">
        <v>9451</v>
      </c>
      <c r="D4941" s="18" t="s">
        <v>9452</v>
      </c>
      <c r="E4941" s="19" t="s">
        <v>274</v>
      </c>
      <c r="F4941" s="18" t="s">
        <v>5896</v>
      </c>
      <c r="G4941" s="18" t="s">
        <v>5897</v>
      </c>
      <c r="H4941" s="18" t="s">
        <v>5897</v>
      </c>
      <c r="I4941" s="19" t="s">
        <v>6348</v>
      </c>
      <c r="J4941" s="18" t="s">
        <v>5904</v>
      </c>
      <c r="K4941" s="18" t="s">
        <v>10191</v>
      </c>
      <c r="L4941" s="18" t="s">
        <v>5901</v>
      </c>
      <c r="N4941" s="20">
        <v>45322</v>
      </c>
      <c r="O4941" s="18" t="s">
        <v>10192</v>
      </c>
      <c r="P4941" s="18" t="s">
        <v>10191</v>
      </c>
      <c r="Q4941" s="18" t="s">
        <v>9793</v>
      </c>
      <c r="T4941" s="18">
        <v>0</v>
      </c>
      <c r="U4941" s="18">
        <v>0</v>
      </c>
    </row>
    <row r="4942" spans="2:21" x14ac:dyDescent="0.4">
      <c r="B4942" s="18" t="s">
        <v>5866</v>
      </c>
      <c r="C4942" s="18" t="s">
        <v>9451</v>
      </c>
      <c r="D4942" s="18" t="s">
        <v>9452</v>
      </c>
      <c r="E4942" s="19" t="s">
        <v>274</v>
      </c>
      <c r="F4942" s="18" t="s">
        <v>5896</v>
      </c>
      <c r="G4942" s="18" t="s">
        <v>5897</v>
      </c>
      <c r="H4942" s="18" t="s">
        <v>5897</v>
      </c>
      <c r="I4942" s="19" t="s">
        <v>6348</v>
      </c>
      <c r="J4942" s="18" t="s">
        <v>5843</v>
      </c>
      <c r="K4942" s="18" t="s">
        <v>10193</v>
      </c>
      <c r="L4942" s="18" t="s">
        <v>5901</v>
      </c>
      <c r="N4942" s="20">
        <v>45322</v>
      </c>
      <c r="O4942" s="18" t="s">
        <v>10194</v>
      </c>
      <c r="P4942" s="18" t="s">
        <v>10193</v>
      </c>
      <c r="Q4942" s="18" t="s">
        <v>9793</v>
      </c>
      <c r="T4942" s="18">
        <v>0</v>
      </c>
      <c r="U4942" s="18">
        <v>0</v>
      </c>
    </row>
    <row r="4943" spans="2:21" x14ac:dyDescent="0.4">
      <c r="B4943" s="18" t="s">
        <v>5866</v>
      </c>
      <c r="C4943" s="18" t="s">
        <v>9451</v>
      </c>
      <c r="D4943" s="18" t="s">
        <v>9452</v>
      </c>
      <c r="E4943" s="19" t="s">
        <v>274</v>
      </c>
      <c r="F4943" s="18" t="s">
        <v>6100</v>
      </c>
      <c r="G4943" s="18" t="s">
        <v>5897</v>
      </c>
      <c r="H4943" s="18" t="s">
        <v>5897</v>
      </c>
      <c r="I4943" s="19" t="s">
        <v>6348</v>
      </c>
      <c r="J4943" s="18" t="s">
        <v>5899</v>
      </c>
      <c r="K4943" s="18" t="s">
        <v>10195</v>
      </c>
      <c r="L4943" s="18" t="s">
        <v>5901</v>
      </c>
      <c r="N4943" s="20">
        <v>45322</v>
      </c>
      <c r="O4943" s="18" t="s">
        <v>10196</v>
      </c>
      <c r="P4943" s="18" t="s">
        <v>10195</v>
      </c>
      <c r="Q4943" s="18" t="s">
        <v>9822</v>
      </c>
      <c r="T4943" s="18">
        <v>0</v>
      </c>
      <c r="U4943" s="18">
        <v>0</v>
      </c>
    </row>
    <row r="4944" spans="2:21" x14ac:dyDescent="0.4">
      <c r="B4944" s="18" t="s">
        <v>5866</v>
      </c>
      <c r="C4944" s="18" t="s">
        <v>9451</v>
      </c>
      <c r="D4944" s="18" t="s">
        <v>9452</v>
      </c>
      <c r="E4944" s="19" t="s">
        <v>274</v>
      </c>
      <c r="F4944" s="18" t="s">
        <v>6100</v>
      </c>
      <c r="G4944" s="18" t="s">
        <v>5897</v>
      </c>
      <c r="H4944" s="18" t="s">
        <v>5897</v>
      </c>
      <c r="I4944" s="19" t="s">
        <v>6348</v>
      </c>
      <c r="J4944" s="18" t="s">
        <v>5904</v>
      </c>
      <c r="K4944" s="18" t="s">
        <v>10197</v>
      </c>
      <c r="L4944" s="18" t="s">
        <v>5901</v>
      </c>
      <c r="N4944" s="20">
        <v>45322</v>
      </c>
      <c r="O4944" s="18" t="s">
        <v>10198</v>
      </c>
      <c r="P4944" s="18" t="s">
        <v>10197</v>
      </c>
      <c r="Q4944" s="18" t="s">
        <v>9822</v>
      </c>
      <c r="T4944" s="18">
        <v>0</v>
      </c>
      <c r="U4944" s="18">
        <v>0</v>
      </c>
    </row>
    <row r="4945" spans="2:21" x14ac:dyDescent="0.4">
      <c r="B4945" s="18" t="s">
        <v>5866</v>
      </c>
      <c r="C4945" s="18" t="s">
        <v>9451</v>
      </c>
      <c r="D4945" s="18" t="s">
        <v>9452</v>
      </c>
      <c r="E4945" s="19" t="s">
        <v>274</v>
      </c>
      <c r="F4945" s="18" t="s">
        <v>6100</v>
      </c>
      <c r="G4945" s="18" t="s">
        <v>5897</v>
      </c>
      <c r="H4945" s="18" t="s">
        <v>5897</v>
      </c>
      <c r="I4945" s="19" t="s">
        <v>6348</v>
      </c>
      <c r="J4945" s="18" t="s">
        <v>5843</v>
      </c>
      <c r="K4945" s="18" t="s">
        <v>10199</v>
      </c>
      <c r="L4945" s="18" t="s">
        <v>5901</v>
      </c>
      <c r="N4945" s="20">
        <v>45322</v>
      </c>
      <c r="O4945" s="18" t="s">
        <v>10200</v>
      </c>
      <c r="P4945" s="18" t="s">
        <v>10199</v>
      </c>
      <c r="Q4945" s="18" t="s">
        <v>9822</v>
      </c>
      <c r="T4945" s="18">
        <v>0</v>
      </c>
      <c r="U4945" s="18">
        <v>0</v>
      </c>
    </row>
    <row r="4946" spans="2:21" x14ac:dyDescent="0.4">
      <c r="B4946" s="18" t="s">
        <v>5866</v>
      </c>
      <c r="C4946" s="18" t="s">
        <v>9451</v>
      </c>
      <c r="D4946" s="18" t="s">
        <v>9452</v>
      </c>
      <c r="E4946" s="19" t="s">
        <v>274</v>
      </c>
      <c r="F4946" s="18" t="s">
        <v>5991</v>
      </c>
      <c r="G4946" s="18" t="s">
        <v>5897</v>
      </c>
      <c r="H4946" s="18" t="s">
        <v>5897</v>
      </c>
      <c r="I4946" s="19" t="s">
        <v>6348</v>
      </c>
      <c r="J4946" s="18" t="s">
        <v>5899</v>
      </c>
      <c r="K4946" s="18" t="s">
        <v>10201</v>
      </c>
      <c r="L4946" s="18" t="s">
        <v>5901</v>
      </c>
      <c r="N4946" s="20">
        <v>45322</v>
      </c>
      <c r="O4946" s="18" t="s">
        <v>10202</v>
      </c>
      <c r="P4946" s="18" t="s">
        <v>10201</v>
      </c>
      <c r="Q4946" s="18" t="s">
        <v>9847</v>
      </c>
      <c r="T4946" s="18">
        <v>0</v>
      </c>
      <c r="U4946" s="18">
        <v>0</v>
      </c>
    </row>
    <row r="4947" spans="2:21" x14ac:dyDescent="0.4">
      <c r="B4947" s="18" t="s">
        <v>5866</v>
      </c>
      <c r="C4947" s="18" t="s">
        <v>9451</v>
      </c>
      <c r="D4947" s="18" t="s">
        <v>9452</v>
      </c>
      <c r="E4947" s="19" t="s">
        <v>274</v>
      </c>
      <c r="F4947" s="18" t="s">
        <v>5991</v>
      </c>
      <c r="G4947" s="18" t="s">
        <v>5897</v>
      </c>
      <c r="H4947" s="18" t="s">
        <v>5897</v>
      </c>
      <c r="I4947" s="19" t="s">
        <v>6348</v>
      </c>
      <c r="J4947" s="18" t="s">
        <v>5904</v>
      </c>
      <c r="K4947" s="18" t="s">
        <v>10203</v>
      </c>
      <c r="L4947" s="18" t="s">
        <v>5901</v>
      </c>
      <c r="N4947" s="20">
        <v>45322</v>
      </c>
      <c r="O4947" s="18" t="s">
        <v>10204</v>
      </c>
      <c r="P4947" s="18" t="s">
        <v>10203</v>
      </c>
      <c r="Q4947" s="18" t="s">
        <v>9847</v>
      </c>
      <c r="T4947" s="18">
        <v>0</v>
      </c>
      <c r="U4947" s="18">
        <v>0</v>
      </c>
    </row>
    <row r="4948" spans="2:21" x14ac:dyDescent="0.4">
      <c r="B4948" s="18" t="s">
        <v>5866</v>
      </c>
      <c r="C4948" s="18" t="s">
        <v>9451</v>
      </c>
      <c r="D4948" s="18" t="s">
        <v>9452</v>
      </c>
      <c r="E4948" s="19" t="s">
        <v>274</v>
      </c>
      <c r="F4948" s="18" t="s">
        <v>5991</v>
      </c>
      <c r="G4948" s="18" t="s">
        <v>5897</v>
      </c>
      <c r="H4948" s="18" t="s">
        <v>5897</v>
      </c>
      <c r="I4948" s="19" t="s">
        <v>6348</v>
      </c>
      <c r="J4948" s="18" t="s">
        <v>5843</v>
      </c>
      <c r="K4948" s="18" t="s">
        <v>10205</v>
      </c>
      <c r="L4948" s="18" t="s">
        <v>5901</v>
      </c>
      <c r="N4948" s="20">
        <v>45322</v>
      </c>
      <c r="O4948" s="18" t="s">
        <v>10206</v>
      </c>
      <c r="P4948" s="18" t="s">
        <v>10205</v>
      </c>
      <c r="Q4948" s="18" t="s">
        <v>9847</v>
      </c>
      <c r="T4948" s="18">
        <v>0</v>
      </c>
      <c r="U4948" s="18">
        <v>0</v>
      </c>
    </row>
    <row r="4949" spans="2:21" x14ac:dyDescent="0.4">
      <c r="B4949" s="18" t="s">
        <v>5866</v>
      </c>
      <c r="C4949" s="18" t="s">
        <v>9451</v>
      </c>
      <c r="D4949" s="18" t="s">
        <v>9452</v>
      </c>
      <c r="E4949" s="19" t="s">
        <v>274</v>
      </c>
      <c r="F4949" s="18" t="s">
        <v>9488</v>
      </c>
      <c r="G4949" s="18" t="s">
        <v>5897</v>
      </c>
      <c r="H4949" s="18" t="s">
        <v>5897</v>
      </c>
      <c r="I4949" s="19" t="s">
        <v>6348</v>
      </c>
      <c r="J4949" s="18" t="s">
        <v>5899</v>
      </c>
      <c r="K4949" s="18" t="s">
        <v>10207</v>
      </c>
      <c r="L4949" s="18" t="s">
        <v>5901</v>
      </c>
      <c r="N4949" s="20">
        <v>45322</v>
      </c>
      <c r="O4949" s="18" t="s">
        <v>10208</v>
      </c>
      <c r="P4949" s="18" t="s">
        <v>10207</v>
      </c>
      <c r="Q4949" s="18" t="s">
        <v>9872</v>
      </c>
      <c r="T4949" s="18">
        <v>0</v>
      </c>
      <c r="U4949" s="18">
        <v>0</v>
      </c>
    </row>
    <row r="4950" spans="2:21" x14ac:dyDescent="0.4">
      <c r="B4950" s="18" t="s">
        <v>5866</v>
      </c>
      <c r="C4950" s="18" t="s">
        <v>9451</v>
      </c>
      <c r="D4950" s="18" t="s">
        <v>9452</v>
      </c>
      <c r="E4950" s="19" t="s">
        <v>274</v>
      </c>
      <c r="F4950" s="18" t="s">
        <v>9488</v>
      </c>
      <c r="G4950" s="18" t="s">
        <v>5897</v>
      </c>
      <c r="H4950" s="18" t="s">
        <v>5897</v>
      </c>
      <c r="I4950" s="19" t="s">
        <v>6348</v>
      </c>
      <c r="J4950" s="18" t="s">
        <v>5904</v>
      </c>
      <c r="K4950" s="18" t="s">
        <v>10209</v>
      </c>
      <c r="L4950" s="18" t="s">
        <v>5901</v>
      </c>
      <c r="N4950" s="20">
        <v>45322</v>
      </c>
      <c r="O4950" s="18" t="s">
        <v>10210</v>
      </c>
      <c r="P4950" s="18" t="s">
        <v>10209</v>
      </c>
      <c r="Q4950" s="18" t="s">
        <v>9872</v>
      </c>
      <c r="T4950" s="18">
        <v>0</v>
      </c>
      <c r="U4950" s="18">
        <v>0</v>
      </c>
    </row>
    <row r="4951" spans="2:21" x14ac:dyDescent="0.4">
      <c r="B4951" s="18" t="s">
        <v>5866</v>
      </c>
      <c r="C4951" s="18" t="s">
        <v>9451</v>
      </c>
      <c r="D4951" s="18" t="s">
        <v>9452</v>
      </c>
      <c r="E4951" s="19" t="s">
        <v>274</v>
      </c>
      <c r="F4951" s="18" t="s">
        <v>9488</v>
      </c>
      <c r="G4951" s="18" t="s">
        <v>5897</v>
      </c>
      <c r="H4951" s="18" t="s">
        <v>5897</v>
      </c>
      <c r="I4951" s="19" t="s">
        <v>6348</v>
      </c>
      <c r="J4951" s="18" t="s">
        <v>5843</v>
      </c>
      <c r="K4951" s="18" t="s">
        <v>10211</v>
      </c>
      <c r="L4951" s="18" t="s">
        <v>5901</v>
      </c>
      <c r="N4951" s="20">
        <v>45322</v>
      </c>
      <c r="O4951" s="18" t="s">
        <v>10212</v>
      </c>
      <c r="P4951" s="18" t="s">
        <v>10211</v>
      </c>
      <c r="Q4951" s="18" t="s">
        <v>9872</v>
      </c>
      <c r="T4951" s="18">
        <v>0</v>
      </c>
      <c r="U4951" s="18">
        <v>0</v>
      </c>
    </row>
    <row r="4952" spans="2:21" x14ac:dyDescent="0.4">
      <c r="B4952" s="18" t="s">
        <v>5866</v>
      </c>
      <c r="C4952" s="18" t="s">
        <v>9451</v>
      </c>
      <c r="D4952" s="18" t="s">
        <v>9452</v>
      </c>
      <c r="E4952" s="19" t="s">
        <v>572</v>
      </c>
      <c r="F4952" s="18" t="s">
        <v>5935</v>
      </c>
      <c r="G4952" s="18" t="s">
        <v>5897</v>
      </c>
      <c r="H4952" s="18" t="s">
        <v>5897</v>
      </c>
      <c r="I4952" s="19" t="s">
        <v>6348</v>
      </c>
      <c r="J4952" s="18" t="s">
        <v>5899</v>
      </c>
      <c r="K4952" s="18" t="s">
        <v>10141</v>
      </c>
      <c r="L4952" s="18" t="s">
        <v>5901</v>
      </c>
      <c r="N4952" s="20">
        <v>45322</v>
      </c>
      <c r="O4952" s="18" t="s">
        <v>10142</v>
      </c>
      <c r="P4952" s="18" t="s">
        <v>10141</v>
      </c>
      <c r="Q4952" s="18" t="s">
        <v>9455</v>
      </c>
      <c r="T4952" s="18">
        <v>0</v>
      </c>
      <c r="U4952" s="18">
        <v>0</v>
      </c>
    </row>
    <row r="4953" spans="2:21" x14ac:dyDescent="0.4">
      <c r="B4953" s="18" t="s">
        <v>5866</v>
      </c>
      <c r="C4953" s="18" t="s">
        <v>9451</v>
      </c>
      <c r="D4953" s="18" t="s">
        <v>9452</v>
      </c>
      <c r="E4953" s="19" t="s">
        <v>572</v>
      </c>
      <c r="F4953" s="18" t="s">
        <v>5935</v>
      </c>
      <c r="G4953" s="18" t="s">
        <v>5897</v>
      </c>
      <c r="H4953" s="18" t="s">
        <v>5897</v>
      </c>
      <c r="I4953" s="19" t="s">
        <v>6348</v>
      </c>
      <c r="J4953" s="18" t="s">
        <v>5904</v>
      </c>
      <c r="K4953" s="18" t="s">
        <v>10143</v>
      </c>
      <c r="L4953" s="18" t="s">
        <v>5901</v>
      </c>
      <c r="N4953" s="20">
        <v>45322</v>
      </c>
      <c r="O4953" s="18" t="s">
        <v>10144</v>
      </c>
      <c r="P4953" s="18" t="s">
        <v>10143</v>
      </c>
      <c r="Q4953" s="18" t="s">
        <v>9455</v>
      </c>
      <c r="T4953" s="18">
        <v>0</v>
      </c>
      <c r="U4953" s="18">
        <v>0</v>
      </c>
    </row>
    <row r="4954" spans="2:21" x14ac:dyDescent="0.4">
      <c r="B4954" s="18" t="s">
        <v>5866</v>
      </c>
      <c r="C4954" s="18" t="s">
        <v>9451</v>
      </c>
      <c r="D4954" s="18" t="s">
        <v>9452</v>
      </c>
      <c r="E4954" s="19" t="s">
        <v>572</v>
      </c>
      <c r="F4954" s="18" t="s">
        <v>5935</v>
      </c>
      <c r="G4954" s="18" t="s">
        <v>5897</v>
      </c>
      <c r="H4954" s="18" t="s">
        <v>5897</v>
      </c>
      <c r="I4954" s="19" t="s">
        <v>6348</v>
      </c>
      <c r="J4954" s="18" t="s">
        <v>5843</v>
      </c>
      <c r="K4954" s="18" t="s">
        <v>10145</v>
      </c>
      <c r="L4954" s="18" t="s">
        <v>5901</v>
      </c>
      <c r="N4954" s="20">
        <v>45322</v>
      </c>
      <c r="O4954" s="18" t="s">
        <v>10146</v>
      </c>
      <c r="P4954" s="18" t="s">
        <v>10145</v>
      </c>
      <c r="Q4954" s="18" t="s">
        <v>9455</v>
      </c>
      <c r="T4954" s="18">
        <v>0</v>
      </c>
      <c r="U4954" s="18">
        <v>0</v>
      </c>
    </row>
    <row r="4955" spans="2:21" x14ac:dyDescent="0.4">
      <c r="B4955" s="18" t="s">
        <v>5866</v>
      </c>
      <c r="C4955" s="18" t="s">
        <v>9451</v>
      </c>
      <c r="D4955" s="18" t="s">
        <v>9452</v>
      </c>
      <c r="E4955" s="19" t="s">
        <v>572</v>
      </c>
      <c r="F4955" s="18" t="s">
        <v>6047</v>
      </c>
      <c r="G4955" s="18" t="s">
        <v>5897</v>
      </c>
      <c r="H4955" s="18" t="s">
        <v>5897</v>
      </c>
      <c r="I4955" s="19" t="s">
        <v>6348</v>
      </c>
      <c r="J4955" s="18" t="s">
        <v>5899</v>
      </c>
      <c r="K4955" s="18" t="s">
        <v>10147</v>
      </c>
      <c r="L4955" s="18" t="s">
        <v>5901</v>
      </c>
      <c r="N4955" s="20">
        <v>45322</v>
      </c>
      <c r="O4955" s="18" t="s">
        <v>10148</v>
      </c>
      <c r="P4955" s="18" t="s">
        <v>10147</v>
      </c>
      <c r="Q4955" s="18" t="s">
        <v>9462</v>
      </c>
      <c r="T4955" s="18">
        <v>0</v>
      </c>
      <c r="U4955" s="18">
        <v>0</v>
      </c>
    </row>
    <row r="4956" spans="2:21" x14ac:dyDescent="0.4">
      <c r="B4956" s="18" t="s">
        <v>5866</v>
      </c>
      <c r="C4956" s="18" t="s">
        <v>9451</v>
      </c>
      <c r="D4956" s="18" t="s">
        <v>9452</v>
      </c>
      <c r="E4956" s="19" t="s">
        <v>572</v>
      </c>
      <c r="F4956" s="18" t="s">
        <v>6047</v>
      </c>
      <c r="G4956" s="18" t="s">
        <v>5897</v>
      </c>
      <c r="H4956" s="18" t="s">
        <v>5897</v>
      </c>
      <c r="I4956" s="19" t="s">
        <v>6348</v>
      </c>
      <c r="J4956" s="18" t="s">
        <v>5904</v>
      </c>
      <c r="K4956" s="18" t="s">
        <v>10149</v>
      </c>
      <c r="L4956" s="18" t="s">
        <v>5901</v>
      </c>
      <c r="N4956" s="20">
        <v>45322</v>
      </c>
      <c r="O4956" s="18" t="s">
        <v>10150</v>
      </c>
      <c r="P4956" s="18" t="s">
        <v>10149</v>
      </c>
      <c r="Q4956" s="18" t="s">
        <v>9462</v>
      </c>
      <c r="T4956" s="18">
        <v>0</v>
      </c>
      <c r="U4956" s="18">
        <v>0</v>
      </c>
    </row>
    <row r="4957" spans="2:21" x14ac:dyDescent="0.4">
      <c r="B4957" s="18" t="s">
        <v>5866</v>
      </c>
      <c r="C4957" s="18" t="s">
        <v>9451</v>
      </c>
      <c r="D4957" s="18" t="s">
        <v>9452</v>
      </c>
      <c r="E4957" s="19" t="s">
        <v>572</v>
      </c>
      <c r="F4957" s="18" t="s">
        <v>6047</v>
      </c>
      <c r="G4957" s="18" t="s">
        <v>5897</v>
      </c>
      <c r="H4957" s="18" t="s">
        <v>5897</v>
      </c>
      <c r="I4957" s="19" t="s">
        <v>6348</v>
      </c>
      <c r="J4957" s="18" t="s">
        <v>5843</v>
      </c>
      <c r="K4957" s="18" t="s">
        <v>10151</v>
      </c>
      <c r="L4957" s="18" t="s">
        <v>5901</v>
      </c>
      <c r="N4957" s="20">
        <v>45322</v>
      </c>
      <c r="O4957" s="18" t="s">
        <v>10152</v>
      </c>
      <c r="P4957" s="18" t="s">
        <v>10151</v>
      </c>
      <c r="Q4957" s="18" t="s">
        <v>9462</v>
      </c>
      <c r="T4957" s="18">
        <v>0</v>
      </c>
      <c r="U4957" s="18">
        <v>0</v>
      </c>
    </row>
    <row r="4958" spans="2:21" x14ac:dyDescent="0.4">
      <c r="B4958" s="18" t="s">
        <v>5866</v>
      </c>
      <c r="C4958" s="18" t="s">
        <v>9451</v>
      </c>
      <c r="D4958" s="18" t="s">
        <v>9452</v>
      </c>
      <c r="E4958" s="19" t="s">
        <v>572</v>
      </c>
      <c r="F4958" s="18" t="s">
        <v>5896</v>
      </c>
      <c r="G4958" s="18" t="s">
        <v>5897</v>
      </c>
      <c r="H4958" s="18" t="s">
        <v>5897</v>
      </c>
      <c r="I4958" s="19" t="s">
        <v>6348</v>
      </c>
      <c r="J4958" s="18" t="s">
        <v>5899</v>
      </c>
      <c r="K4958" s="18" t="s">
        <v>10153</v>
      </c>
      <c r="L4958" s="18" t="s">
        <v>5901</v>
      </c>
      <c r="N4958" s="20">
        <v>45322</v>
      </c>
      <c r="O4958" s="18" t="s">
        <v>10154</v>
      </c>
      <c r="P4958" s="18" t="s">
        <v>10153</v>
      </c>
      <c r="Q4958" s="18" t="s">
        <v>9469</v>
      </c>
      <c r="T4958" s="18">
        <v>0</v>
      </c>
      <c r="U4958" s="18">
        <v>0</v>
      </c>
    </row>
    <row r="4959" spans="2:21" x14ac:dyDescent="0.4">
      <c r="B4959" s="18" t="s">
        <v>5866</v>
      </c>
      <c r="C4959" s="18" t="s">
        <v>9451</v>
      </c>
      <c r="D4959" s="18" t="s">
        <v>9452</v>
      </c>
      <c r="E4959" s="19" t="s">
        <v>572</v>
      </c>
      <c r="F4959" s="18" t="s">
        <v>5896</v>
      </c>
      <c r="G4959" s="18" t="s">
        <v>5897</v>
      </c>
      <c r="H4959" s="18" t="s">
        <v>5897</v>
      </c>
      <c r="I4959" s="19" t="s">
        <v>6348</v>
      </c>
      <c r="J4959" s="18" t="s">
        <v>5904</v>
      </c>
      <c r="K4959" s="18" t="s">
        <v>10155</v>
      </c>
      <c r="L4959" s="18" t="s">
        <v>5901</v>
      </c>
      <c r="N4959" s="20">
        <v>45322</v>
      </c>
      <c r="O4959" s="18" t="s">
        <v>10156</v>
      </c>
      <c r="P4959" s="18" t="s">
        <v>10155</v>
      </c>
      <c r="Q4959" s="18" t="s">
        <v>9469</v>
      </c>
      <c r="T4959" s="18">
        <v>0</v>
      </c>
      <c r="U4959" s="18">
        <v>0</v>
      </c>
    </row>
    <row r="4960" spans="2:21" x14ac:dyDescent="0.4">
      <c r="B4960" s="18" t="s">
        <v>5866</v>
      </c>
      <c r="C4960" s="18" t="s">
        <v>9451</v>
      </c>
      <c r="D4960" s="18" t="s">
        <v>9452</v>
      </c>
      <c r="E4960" s="19" t="s">
        <v>572</v>
      </c>
      <c r="F4960" s="18" t="s">
        <v>5896</v>
      </c>
      <c r="G4960" s="18" t="s">
        <v>5897</v>
      </c>
      <c r="H4960" s="18" t="s">
        <v>5897</v>
      </c>
      <c r="I4960" s="19" t="s">
        <v>6348</v>
      </c>
      <c r="J4960" s="18" t="s">
        <v>5843</v>
      </c>
      <c r="K4960" s="18" t="s">
        <v>10157</v>
      </c>
      <c r="L4960" s="18" t="s">
        <v>5901</v>
      </c>
      <c r="N4960" s="20">
        <v>45322</v>
      </c>
      <c r="O4960" s="18" t="s">
        <v>10158</v>
      </c>
      <c r="P4960" s="18" t="s">
        <v>10157</v>
      </c>
      <c r="Q4960" s="18" t="s">
        <v>9469</v>
      </c>
      <c r="T4960" s="18">
        <v>0</v>
      </c>
      <c r="U4960" s="18">
        <v>0</v>
      </c>
    </row>
    <row r="4961" spans="2:21" x14ac:dyDescent="0.4">
      <c r="B4961" s="18" t="s">
        <v>5866</v>
      </c>
      <c r="C4961" s="18" t="s">
        <v>9451</v>
      </c>
      <c r="D4961" s="18" t="s">
        <v>9452</v>
      </c>
      <c r="E4961" s="19" t="s">
        <v>572</v>
      </c>
      <c r="F4961" s="18" t="s">
        <v>6100</v>
      </c>
      <c r="G4961" s="18" t="s">
        <v>5897</v>
      </c>
      <c r="H4961" s="18" t="s">
        <v>5897</v>
      </c>
      <c r="I4961" s="19" t="s">
        <v>6348</v>
      </c>
      <c r="J4961" s="18" t="s">
        <v>5899</v>
      </c>
      <c r="K4961" s="18" t="s">
        <v>10159</v>
      </c>
      <c r="L4961" s="18" t="s">
        <v>5901</v>
      </c>
      <c r="N4961" s="20">
        <v>45322</v>
      </c>
      <c r="O4961" s="18" t="s">
        <v>10160</v>
      </c>
      <c r="P4961" s="18" t="s">
        <v>10159</v>
      </c>
      <c r="Q4961" s="18" t="s">
        <v>9476</v>
      </c>
      <c r="T4961" s="18">
        <v>0</v>
      </c>
      <c r="U4961" s="18">
        <v>0</v>
      </c>
    </row>
    <row r="4962" spans="2:21" x14ac:dyDescent="0.4">
      <c r="B4962" s="18" t="s">
        <v>5866</v>
      </c>
      <c r="C4962" s="18" t="s">
        <v>9451</v>
      </c>
      <c r="D4962" s="18" t="s">
        <v>9452</v>
      </c>
      <c r="E4962" s="19" t="s">
        <v>572</v>
      </c>
      <c r="F4962" s="18" t="s">
        <v>6100</v>
      </c>
      <c r="G4962" s="18" t="s">
        <v>5897</v>
      </c>
      <c r="H4962" s="18" t="s">
        <v>5897</v>
      </c>
      <c r="I4962" s="19" t="s">
        <v>6348</v>
      </c>
      <c r="J4962" s="18" t="s">
        <v>5904</v>
      </c>
      <c r="K4962" s="18" t="s">
        <v>10161</v>
      </c>
      <c r="L4962" s="18" t="s">
        <v>5901</v>
      </c>
      <c r="N4962" s="20">
        <v>45322</v>
      </c>
      <c r="O4962" s="18" t="s">
        <v>10162</v>
      </c>
      <c r="P4962" s="18" t="s">
        <v>10161</v>
      </c>
      <c r="Q4962" s="18" t="s">
        <v>9476</v>
      </c>
      <c r="T4962" s="18">
        <v>0</v>
      </c>
      <c r="U4962" s="18">
        <v>0</v>
      </c>
    </row>
    <row r="4963" spans="2:21" x14ac:dyDescent="0.4">
      <c r="B4963" s="18" t="s">
        <v>5866</v>
      </c>
      <c r="C4963" s="18" t="s">
        <v>9451</v>
      </c>
      <c r="D4963" s="18" t="s">
        <v>9452</v>
      </c>
      <c r="E4963" s="19" t="s">
        <v>572</v>
      </c>
      <c r="F4963" s="18" t="s">
        <v>6100</v>
      </c>
      <c r="G4963" s="18" t="s">
        <v>5897</v>
      </c>
      <c r="H4963" s="18" t="s">
        <v>5897</v>
      </c>
      <c r="I4963" s="19" t="s">
        <v>6348</v>
      </c>
      <c r="J4963" s="18" t="s">
        <v>5843</v>
      </c>
      <c r="K4963" s="18" t="s">
        <v>10163</v>
      </c>
      <c r="L4963" s="18" t="s">
        <v>5901</v>
      </c>
      <c r="N4963" s="20">
        <v>45322</v>
      </c>
      <c r="O4963" s="18" t="s">
        <v>10164</v>
      </c>
      <c r="P4963" s="18" t="s">
        <v>10163</v>
      </c>
      <c r="Q4963" s="18" t="s">
        <v>9476</v>
      </c>
      <c r="T4963" s="18">
        <v>0</v>
      </c>
      <c r="U4963" s="18">
        <v>0</v>
      </c>
    </row>
    <row r="4964" spans="2:21" x14ac:dyDescent="0.4">
      <c r="B4964" s="18" t="s">
        <v>5866</v>
      </c>
      <c r="C4964" s="18" t="s">
        <v>9451</v>
      </c>
      <c r="D4964" s="18" t="s">
        <v>9452</v>
      </c>
      <c r="E4964" s="19" t="s">
        <v>572</v>
      </c>
      <c r="F4964" s="18" t="s">
        <v>5991</v>
      </c>
      <c r="G4964" s="18" t="s">
        <v>5897</v>
      </c>
      <c r="H4964" s="18" t="s">
        <v>5897</v>
      </c>
      <c r="I4964" s="19" t="s">
        <v>6348</v>
      </c>
      <c r="J4964" s="18" t="s">
        <v>5899</v>
      </c>
      <c r="K4964" s="18" t="s">
        <v>10165</v>
      </c>
      <c r="L4964" s="18" t="s">
        <v>5901</v>
      </c>
      <c r="N4964" s="20">
        <v>45322</v>
      </c>
      <c r="O4964" s="18" t="s">
        <v>10166</v>
      </c>
      <c r="P4964" s="18" t="s">
        <v>10165</v>
      </c>
      <c r="Q4964" s="18" t="s">
        <v>9483</v>
      </c>
      <c r="T4964" s="18">
        <v>0</v>
      </c>
      <c r="U4964" s="18">
        <v>0</v>
      </c>
    </row>
    <row r="4965" spans="2:21" x14ac:dyDescent="0.4">
      <c r="B4965" s="18" t="s">
        <v>5866</v>
      </c>
      <c r="C4965" s="18" t="s">
        <v>9451</v>
      </c>
      <c r="D4965" s="18" t="s">
        <v>9452</v>
      </c>
      <c r="E4965" s="19" t="s">
        <v>572</v>
      </c>
      <c r="F4965" s="18" t="s">
        <v>5991</v>
      </c>
      <c r="G4965" s="18" t="s">
        <v>5897</v>
      </c>
      <c r="H4965" s="18" t="s">
        <v>5897</v>
      </c>
      <c r="I4965" s="19" t="s">
        <v>6348</v>
      </c>
      <c r="J4965" s="18" t="s">
        <v>5904</v>
      </c>
      <c r="K4965" s="18" t="s">
        <v>10167</v>
      </c>
      <c r="L4965" s="18" t="s">
        <v>5901</v>
      </c>
      <c r="N4965" s="20">
        <v>45322</v>
      </c>
      <c r="O4965" s="18" t="s">
        <v>10168</v>
      </c>
      <c r="P4965" s="18" t="s">
        <v>10167</v>
      </c>
      <c r="Q4965" s="18" t="s">
        <v>9483</v>
      </c>
      <c r="T4965" s="18">
        <v>0</v>
      </c>
      <c r="U4965" s="18">
        <v>0</v>
      </c>
    </row>
    <row r="4966" spans="2:21" x14ac:dyDescent="0.4">
      <c r="B4966" s="18" t="s">
        <v>5866</v>
      </c>
      <c r="C4966" s="18" t="s">
        <v>9451</v>
      </c>
      <c r="D4966" s="18" t="s">
        <v>9452</v>
      </c>
      <c r="E4966" s="19" t="s">
        <v>572</v>
      </c>
      <c r="F4966" s="18" t="s">
        <v>5991</v>
      </c>
      <c r="G4966" s="18" t="s">
        <v>5897</v>
      </c>
      <c r="H4966" s="18" t="s">
        <v>5897</v>
      </c>
      <c r="I4966" s="19" t="s">
        <v>6348</v>
      </c>
      <c r="J4966" s="18" t="s">
        <v>5843</v>
      </c>
      <c r="K4966" s="18" t="s">
        <v>10169</v>
      </c>
      <c r="L4966" s="18" t="s">
        <v>5901</v>
      </c>
      <c r="N4966" s="20">
        <v>45322</v>
      </c>
      <c r="O4966" s="18" t="s">
        <v>10170</v>
      </c>
      <c r="P4966" s="18" t="s">
        <v>10169</v>
      </c>
      <c r="Q4966" s="18" t="s">
        <v>9483</v>
      </c>
      <c r="T4966" s="18">
        <v>0</v>
      </c>
      <c r="U4966" s="18">
        <v>0</v>
      </c>
    </row>
    <row r="4967" spans="2:21" x14ac:dyDescent="0.4">
      <c r="B4967" s="18" t="s">
        <v>5866</v>
      </c>
      <c r="C4967" s="18" t="s">
        <v>9451</v>
      </c>
      <c r="D4967" s="18" t="s">
        <v>9452</v>
      </c>
      <c r="E4967" s="19" t="s">
        <v>572</v>
      </c>
      <c r="F4967" s="18" t="s">
        <v>9488</v>
      </c>
      <c r="G4967" s="18" t="s">
        <v>5897</v>
      </c>
      <c r="H4967" s="18" t="s">
        <v>5897</v>
      </c>
      <c r="I4967" s="19" t="s">
        <v>6348</v>
      </c>
      <c r="J4967" s="18" t="s">
        <v>5899</v>
      </c>
      <c r="K4967" s="18" t="s">
        <v>10171</v>
      </c>
      <c r="L4967" s="18" t="s">
        <v>5901</v>
      </c>
      <c r="N4967" s="20">
        <v>45322</v>
      </c>
      <c r="O4967" s="18" t="s">
        <v>10172</v>
      </c>
      <c r="P4967" s="18" t="s">
        <v>10171</v>
      </c>
      <c r="Q4967" s="18" t="s">
        <v>9491</v>
      </c>
      <c r="T4967" s="18">
        <v>0</v>
      </c>
      <c r="U4967" s="18">
        <v>0</v>
      </c>
    </row>
    <row r="4968" spans="2:21" x14ac:dyDescent="0.4">
      <c r="B4968" s="18" t="s">
        <v>5866</v>
      </c>
      <c r="C4968" s="18" t="s">
        <v>9451</v>
      </c>
      <c r="D4968" s="18" t="s">
        <v>9452</v>
      </c>
      <c r="E4968" s="19" t="s">
        <v>572</v>
      </c>
      <c r="F4968" s="18" t="s">
        <v>9488</v>
      </c>
      <c r="G4968" s="18" t="s">
        <v>5897</v>
      </c>
      <c r="H4968" s="18" t="s">
        <v>5897</v>
      </c>
      <c r="I4968" s="19" t="s">
        <v>6348</v>
      </c>
      <c r="J4968" s="18" t="s">
        <v>5904</v>
      </c>
      <c r="K4968" s="18" t="s">
        <v>10173</v>
      </c>
      <c r="L4968" s="18" t="s">
        <v>5901</v>
      </c>
      <c r="N4968" s="20">
        <v>45322</v>
      </c>
      <c r="O4968" s="18" t="s">
        <v>10174</v>
      </c>
      <c r="P4968" s="18" t="s">
        <v>10173</v>
      </c>
      <c r="Q4968" s="18" t="s">
        <v>9491</v>
      </c>
      <c r="T4968" s="18">
        <v>0</v>
      </c>
      <c r="U4968" s="18">
        <v>0</v>
      </c>
    </row>
    <row r="4969" spans="2:21" x14ac:dyDescent="0.4">
      <c r="B4969" s="18" t="s">
        <v>5866</v>
      </c>
      <c r="C4969" s="18" t="s">
        <v>9451</v>
      </c>
      <c r="D4969" s="18" t="s">
        <v>9452</v>
      </c>
      <c r="E4969" s="19" t="s">
        <v>572</v>
      </c>
      <c r="F4969" s="18" t="s">
        <v>9488</v>
      </c>
      <c r="G4969" s="18" t="s">
        <v>5897</v>
      </c>
      <c r="H4969" s="18" t="s">
        <v>5897</v>
      </c>
      <c r="I4969" s="19" t="s">
        <v>6348</v>
      </c>
      <c r="J4969" s="18" t="s">
        <v>5843</v>
      </c>
      <c r="K4969" s="18" t="s">
        <v>10175</v>
      </c>
      <c r="L4969" s="18" t="s">
        <v>5901</v>
      </c>
      <c r="N4969" s="20">
        <v>45322</v>
      </c>
      <c r="O4969" s="18" t="s">
        <v>10176</v>
      </c>
      <c r="P4969" s="18" t="s">
        <v>10175</v>
      </c>
      <c r="Q4969" s="18" t="s">
        <v>9491</v>
      </c>
      <c r="T4969" s="18">
        <v>0</v>
      </c>
      <c r="U4969" s="18">
        <v>0</v>
      </c>
    </row>
    <row r="4970" spans="2:21" x14ac:dyDescent="0.4">
      <c r="B4970" s="18" t="s">
        <v>5866</v>
      </c>
      <c r="C4970" s="18" t="s">
        <v>5910</v>
      </c>
      <c r="D4970" s="18" t="s">
        <v>308</v>
      </c>
      <c r="E4970" s="19" t="s">
        <v>308</v>
      </c>
      <c r="F4970" s="18" t="s">
        <v>6047</v>
      </c>
      <c r="G4970" s="18" t="s">
        <v>5897</v>
      </c>
      <c r="H4970" s="18" t="s">
        <v>5897</v>
      </c>
      <c r="I4970" s="19" t="s">
        <v>6348</v>
      </c>
      <c r="J4970" s="18" t="s">
        <v>5899</v>
      </c>
      <c r="K4970" s="18" t="s">
        <v>10213</v>
      </c>
      <c r="L4970" s="18" t="s">
        <v>5901</v>
      </c>
      <c r="N4970" s="20">
        <v>45322</v>
      </c>
      <c r="O4970" s="18" t="s">
        <v>10214</v>
      </c>
      <c r="P4970" s="18" t="s">
        <v>10213</v>
      </c>
      <c r="Q4970" s="18" t="s">
        <v>9898</v>
      </c>
      <c r="T4970" s="18">
        <v>0</v>
      </c>
      <c r="U4970" s="18">
        <v>0</v>
      </c>
    </row>
    <row r="4971" spans="2:21" x14ac:dyDescent="0.4">
      <c r="B4971" s="18" t="s">
        <v>5866</v>
      </c>
      <c r="C4971" s="18" t="s">
        <v>5910</v>
      </c>
      <c r="D4971" s="18" t="s">
        <v>308</v>
      </c>
      <c r="E4971" s="19" t="s">
        <v>308</v>
      </c>
      <c r="F4971" s="18" t="s">
        <v>6047</v>
      </c>
      <c r="G4971" s="18" t="s">
        <v>5897</v>
      </c>
      <c r="H4971" s="18" t="s">
        <v>5897</v>
      </c>
      <c r="I4971" s="19" t="s">
        <v>6348</v>
      </c>
      <c r="J4971" s="18" t="s">
        <v>5904</v>
      </c>
      <c r="K4971" s="18" t="s">
        <v>10215</v>
      </c>
      <c r="L4971" s="18" t="s">
        <v>5901</v>
      </c>
      <c r="N4971" s="20">
        <v>45322</v>
      </c>
      <c r="O4971" s="18" t="s">
        <v>10216</v>
      </c>
      <c r="P4971" s="18" t="s">
        <v>10215</v>
      </c>
      <c r="Q4971" s="18" t="s">
        <v>9898</v>
      </c>
      <c r="T4971" s="18">
        <v>0</v>
      </c>
      <c r="U4971" s="18">
        <v>0</v>
      </c>
    </row>
    <row r="4972" spans="2:21" x14ac:dyDescent="0.4">
      <c r="B4972" s="18" t="s">
        <v>5866</v>
      </c>
      <c r="C4972" s="18" t="s">
        <v>5910</v>
      </c>
      <c r="D4972" s="18" t="s">
        <v>308</v>
      </c>
      <c r="E4972" s="19" t="s">
        <v>308</v>
      </c>
      <c r="F4972" s="18" t="s">
        <v>6047</v>
      </c>
      <c r="G4972" s="18" t="s">
        <v>5897</v>
      </c>
      <c r="H4972" s="18" t="s">
        <v>5897</v>
      </c>
      <c r="I4972" s="19" t="s">
        <v>6348</v>
      </c>
      <c r="J4972" s="18" t="s">
        <v>5843</v>
      </c>
      <c r="K4972" s="18" t="s">
        <v>10217</v>
      </c>
      <c r="L4972" s="18" t="s">
        <v>5901</v>
      </c>
      <c r="N4972" s="20">
        <v>45322</v>
      </c>
      <c r="O4972" s="18" t="s">
        <v>10218</v>
      </c>
      <c r="P4972" s="18" t="s">
        <v>10217</v>
      </c>
      <c r="Q4972" s="18" t="s">
        <v>9898</v>
      </c>
      <c r="T4972" s="18">
        <v>0</v>
      </c>
      <c r="U4972" s="18">
        <v>0</v>
      </c>
    </row>
    <row r="4973" spans="2:21" x14ac:dyDescent="0.4">
      <c r="B4973" s="18" t="s">
        <v>5866</v>
      </c>
      <c r="C4973" s="18" t="s">
        <v>5910</v>
      </c>
      <c r="D4973" s="18" t="s">
        <v>308</v>
      </c>
      <c r="E4973" s="19" t="s">
        <v>308</v>
      </c>
      <c r="F4973" s="18" t="s">
        <v>5896</v>
      </c>
      <c r="G4973" s="18" t="s">
        <v>5897</v>
      </c>
      <c r="H4973" s="18" t="s">
        <v>5897</v>
      </c>
      <c r="I4973" s="19" t="s">
        <v>6348</v>
      </c>
      <c r="J4973" s="18" t="s">
        <v>5899</v>
      </c>
      <c r="K4973" s="18" t="s">
        <v>10219</v>
      </c>
      <c r="L4973" s="18" t="s">
        <v>5901</v>
      </c>
      <c r="N4973" s="20">
        <v>45322</v>
      </c>
      <c r="O4973" s="18" t="s">
        <v>10220</v>
      </c>
      <c r="P4973" s="18" t="s">
        <v>10219</v>
      </c>
      <c r="Q4973" s="18" t="s">
        <v>9923</v>
      </c>
      <c r="T4973" s="18">
        <v>0</v>
      </c>
      <c r="U4973" s="18">
        <v>0</v>
      </c>
    </row>
    <row r="4974" spans="2:21" x14ac:dyDescent="0.4">
      <c r="B4974" s="18" t="s">
        <v>5866</v>
      </c>
      <c r="C4974" s="18" t="s">
        <v>5910</v>
      </c>
      <c r="D4974" s="18" t="s">
        <v>308</v>
      </c>
      <c r="E4974" s="19" t="s">
        <v>308</v>
      </c>
      <c r="F4974" s="18" t="s">
        <v>5896</v>
      </c>
      <c r="G4974" s="18" t="s">
        <v>5897</v>
      </c>
      <c r="H4974" s="18" t="s">
        <v>5897</v>
      </c>
      <c r="I4974" s="19" t="s">
        <v>6348</v>
      </c>
      <c r="J4974" s="18" t="s">
        <v>5904</v>
      </c>
      <c r="K4974" s="18" t="s">
        <v>10221</v>
      </c>
      <c r="L4974" s="18" t="s">
        <v>5901</v>
      </c>
      <c r="N4974" s="20">
        <v>45322</v>
      </c>
      <c r="O4974" s="18" t="s">
        <v>10222</v>
      </c>
      <c r="P4974" s="18" t="s">
        <v>10221</v>
      </c>
      <c r="Q4974" s="18" t="s">
        <v>9923</v>
      </c>
      <c r="T4974" s="18">
        <v>0</v>
      </c>
      <c r="U4974" s="18">
        <v>0</v>
      </c>
    </row>
    <row r="4975" spans="2:21" x14ac:dyDescent="0.4">
      <c r="B4975" s="18" t="s">
        <v>5866</v>
      </c>
      <c r="C4975" s="18" t="s">
        <v>5910</v>
      </c>
      <c r="D4975" s="18" t="s">
        <v>308</v>
      </c>
      <c r="E4975" s="19" t="s">
        <v>308</v>
      </c>
      <c r="F4975" s="18" t="s">
        <v>5896</v>
      </c>
      <c r="G4975" s="18" t="s">
        <v>5897</v>
      </c>
      <c r="H4975" s="18" t="s">
        <v>5897</v>
      </c>
      <c r="I4975" s="19" t="s">
        <v>6348</v>
      </c>
      <c r="J4975" s="18" t="s">
        <v>5843</v>
      </c>
      <c r="K4975" s="18" t="s">
        <v>10223</v>
      </c>
      <c r="L4975" s="18" t="s">
        <v>5901</v>
      </c>
      <c r="N4975" s="20">
        <v>45322</v>
      </c>
      <c r="O4975" s="18" t="s">
        <v>10224</v>
      </c>
      <c r="P4975" s="18" t="s">
        <v>10223</v>
      </c>
      <c r="Q4975" s="18" t="s">
        <v>9923</v>
      </c>
      <c r="T4975" s="18">
        <v>0</v>
      </c>
      <c r="U4975" s="18">
        <v>0</v>
      </c>
    </row>
    <row r="4976" spans="2:21" x14ac:dyDescent="0.4">
      <c r="B4976" s="18" t="s">
        <v>5866</v>
      </c>
      <c r="C4976" s="18" t="s">
        <v>5910</v>
      </c>
      <c r="D4976" s="18" t="s">
        <v>308</v>
      </c>
      <c r="E4976" s="19" t="s">
        <v>308</v>
      </c>
      <c r="F4976" s="18" t="s">
        <v>5991</v>
      </c>
      <c r="G4976" s="18" t="s">
        <v>5897</v>
      </c>
      <c r="H4976" s="18" t="s">
        <v>5897</v>
      </c>
      <c r="I4976" s="19" t="s">
        <v>6348</v>
      </c>
      <c r="J4976" s="18" t="s">
        <v>5899</v>
      </c>
      <c r="K4976" s="18" t="s">
        <v>10225</v>
      </c>
      <c r="L4976" s="18" t="s">
        <v>5901</v>
      </c>
      <c r="N4976" s="20">
        <v>45322</v>
      </c>
      <c r="O4976" s="18" t="s">
        <v>10226</v>
      </c>
      <c r="P4976" s="18" t="s">
        <v>10225</v>
      </c>
      <c r="Q4976" s="18" t="s">
        <v>9952</v>
      </c>
      <c r="T4976" s="18">
        <v>0</v>
      </c>
      <c r="U4976" s="18">
        <v>0</v>
      </c>
    </row>
    <row r="4977" spans="2:21" x14ac:dyDescent="0.4">
      <c r="B4977" s="18" t="s">
        <v>5866</v>
      </c>
      <c r="C4977" s="18" t="s">
        <v>5910</v>
      </c>
      <c r="D4977" s="18" t="s">
        <v>308</v>
      </c>
      <c r="E4977" s="19" t="s">
        <v>308</v>
      </c>
      <c r="F4977" s="18" t="s">
        <v>5991</v>
      </c>
      <c r="G4977" s="18" t="s">
        <v>5897</v>
      </c>
      <c r="H4977" s="18" t="s">
        <v>5897</v>
      </c>
      <c r="I4977" s="19" t="s">
        <v>6348</v>
      </c>
      <c r="J4977" s="18" t="s">
        <v>5904</v>
      </c>
      <c r="K4977" s="18" t="s">
        <v>10227</v>
      </c>
      <c r="L4977" s="18" t="s">
        <v>5901</v>
      </c>
      <c r="N4977" s="20">
        <v>45322</v>
      </c>
      <c r="O4977" s="18" t="s">
        <v>10228</v>
      </c>
      <c r="P4977" s="18" t="s">
        <v>10227</v>
      </c>
      <c r="Q4977" s="18" t="s">
        <v>9952</v>
      </c>
      <c r="T4977" s="18">
        <v>0</v>
      </c>
      <c r="U4977" s="18">
        <v>0</v>
      </c>
    </row>
    <row r="4978" spans="2:21" x14ac:dyDescent="0.4">
      <c r="B4978" s="18" t="s">
        <v>5866</v>
      </c>
      <c r="C4978" s="18" t="s">
        <v>5910</v>
      </c>
      <c r="D4978" s="18" t="s">
        <v>308</v>
      </c>
      <c r="E4978" s="19" t="s">
        <v>308</v>
      </c>
      <c r="F4978" s="18" t="s">
        <v>5991</v>
      </c>
      <c r="G4978" s="18" t="s">
        <v>5897</v>
      </c>
      <c r="H4978" s="18" t="s">
        <v>5897</v>
      </c>
      <c r="I4978" s="19" t="s">
        <v>6348</v>
      </c>
      <c r="J4978" s="18" t="s">
        <v>5843</v>
      </c>
      <c r="K4978" s="18" t="s">
        <v>10229</v>
      </c>
      <c r="L4978" s="18" t="s">
        <v>5901</v>
      </c>
      <c r="N4978" s="20">
        <v>45322</v>
      </c>
      <c r="O4978" s="18" t="s">
        <v>10230</v>
      </c>
      <c r="P4978" s="18" t="s">
        <v>10229</v>
      </c>
      <c r="Q4978" s="18" t="s">
        <v>9952</v>
      </c>
      <c r="T4978" s="18">
        <v>0</v>
      </c>
      <c r="U4978" s="18">
        <v>0</v>
      </c>
    </row>
    <row r="4979" spans="2:21" x14ac:dyDescent="0.4">
      <c r="B4979" s="18" t="s">
        <v>5866</v>
      </c>
      <c r="C4979" s="18" t="s">
        <v>5910</v>
      </c>
      <c r="D4979" s="18" t="s">
        <v>11679</v>
      </c>
      <c r="E4979" s="19" t="s">
        <v>279</v>
      </c>
      <c r="F4979" s="18" t="s">
        <v>5935</v>
      </c>
      <c r="G4979" s="18" t="s">
        <v>5897</v>
      </c>
      <c r="H4979" s="18" t="s">
        <v>5897</v>
      </c>
      <c r="I4979" s="19" t="s">
        <v>6348</v>
      </c>
      <c r="J4979" s="18" t="s">
        <v>5899</v>
      </c>
      <c r="K4979" s="18" t="s">
        <v>11746</v>
      </c>
      <c r="L4979" s="18" t="s">
        <v>5901</v>
      </c>
      <c r="N4979" s="20">
        <v>45322</v>
      </c>
      <c r="O4979" s="18" t="s">
        <v>11747</v>
      </c>
      <c r="P4979" s="18" t="s">
        <v>11746</v>
      </c>
      <c r="Q4979" s="18" t="s">
        <v>11683</v>
      </c>
      <c r="T4979" s="18">
        <v>0</v>
      </c>
      <c r="U4979" s="18">
        <v>0</v>
      </c>
    </row>
    <row r="4980" spans="2:21" x14ac:dyDescent="0.4">
      <c r="B4980" s="18" t="s">
        <v>5866</v>
      </c>
      <c r="C4980" s="18" t="s">
        <v>5910</v>
      </c>
      <c r="D4980" s="18" t="s">
        <v>11679</v>
      </c>
      <c r="E4980" s="19" t="s">
        <v>279</v>
      </c>
      <c r="F4980" s="18" t="s">
        <v>5935</v>
      </c>
      <c r="G4980" s="18" t="s">
        <v>5897</v>
      </c>
      <c r="H4980" s="18" t="s">
        <v>5897</v>
      </c>
      <c r="I4980" s="19" t="s">
        <v>6348</v>
      </c>
      <c r="J4980" s="18" t="s">
        <v>5904</v>
      </c>
      <c r="K4980" s="18" t="s">
        <v>11748</v>
      </c>
      <c r="L4980" s="18" t="s">
        <v>5901</v>
      </c>
      <c r="N4980" s="20">
        <v>45322</v>
      </c>
      <c r="O4980" s="18" t="s">
        <v>11749</v>
      </c>
      <c r="P4980" s="18" t="s">
        <v>11748</v>
      </c>
      <c r="Q4980" s="18" t="s">
        <v>11683</v>
      </c>
      <c r="T4980" s="18">
        <v>0</v>
      </c>
      <c r="U4980" s="18">
        <v>0</v>
      </c>
    </row>
    <row r="4981" spans="2:21" x14ac:dyDescent="0.4">
      <c r="B4981" s="18" t="s">
        <v>5866</v>
      </c>
      <c r="C4981" s="18" t="s">
        <v>5910</v>
      </c>
      <c r="D4981" s="18" t="s">
        <v>11679</v>
      </c>
      <c r="E4981" s="19" t="s">
        <v>279</v>
      </c>
      <c r="F4981" s="18" t="s">
        <v>5935</v>
      </c>
      <c r="G4981" s="18" t="s">
        <v>5897</v>
      </c>
      <c r="H4981" s="18" t="s">
        <v>5897</v>
      </c>
      <c r="I4981" s="19" t="s">
        <v>6348</v>
      </c>
      <c r="J4981" s="18" t="s">
        <v>5843</v>
      </c>
      <c r="K4981" s="18" t="s">
        <v>11750</v>
      </c>
      <c r="L4981" s="18" t="s">
        <v>5901</v>
      </c>
      <c r="N4981" s="20">
        <v>45322</v>
      </c>
      <c r="O4981" s="18" t="s">
        <v>11751</v>
      </c>
      <c r="P4981" s="18" t="s">
        <v>11750</v>
      </c>
      <c r="Q4981" s="18" t="s">
        <v>11683</v>
      </c>
      <c r="T4981" s="18">
        <v>0</v>
      </c>
      <c r="U4981" s="18">
        <v>0</v>
      </c>
    </row>
    <row r="4982" spans="2:21" x14ac:dyDescent="0.4">
      <c r="B4982" s="18" t="s">
        <v>5866</v>
      </c>
      <c r="C4982" s="18" t="s">
        <v>5910</v>
      </c>
      <c r="D4982" s="18" t="s">
        <v>11679</v>
      </c>
      <c r="E4982" s="19" t="s">
        <v>281</v>
      </c>
      <c r="F4982" s="18" t="s">
        <v>5935</v>
      </c>
      <c r="G4982" s="18" t="s">
        <v>5897</v>
      </c>
      <c r="H4982" s="18" t="s">
        <v>5897</v>
      </c>
      <c r="I4982" s="19" t="s">
        <v>6348</v>
      </c>
      <c r="J4982" s="18" t="s">
        <v>5899</v>
      </c>
      <c r="K4982" s="18" t="s">
        <v>11752</v>
      </c>
      <c r="L4982" s="18" t="s">
        <v>5901</v>
      </c>
      <c r="N4982" s="20">
        <v>45322</v>
      </c>
      <c r="O4982" s="18" t="s">
        <v>11753</v>
      </c>
      <c r="P4982" s="18" t="s">
        <v>11752</v>
      </c>
      <c r="Q4982" s="18" t="s">
        <v>11711</v>
      </c>
      <c r="T4982" s="18">
        <v>0</v>
      </c>
      <c r="U4982" s="18">
        <v>0</v>
      </c>
    </row>
    <row r="4983" spans="2:21" x14ac:dyDescent="0.4">
      <c r="B4983" s="18" t="s">
        <v>5866</v>
      </c>
      <c r="C4983" s="18" t="s">
        <v>5910</v>
      </c>
      <c r="D4983" s="18" t="s">
        <v>11679</v>
      </c>
      <c r="E4983" s="19" t="s">
        <v>281</v>
      </c>
      <c r="F4983" s="18" t="s">
        <v>5935</v>
      </c>
      <c r="G4983" s="18" t="s">
        <v>5897</v>
      </c>
      <c r="H4983" s="18" t="s">
        <v>5897</v>
      </c>
      <c r="I4983" s="19" t="s">
        <v>6348</v>
      </c>
      <c r="J4983" s="18" t="s">
        <v>5904</v>
      </c>
      <c r="K4983" s="18" t="s">
        <v>11754</v>
      </c>
      <c r="L4983" s="18" t="s">
        <v>5901</v>
      </c>
      <c r="N4983" s="20">
        <v>45322</v>
      </c>
      <c r="O4983" s="18" t="s">
        <v>11755</v>
      </c>
      <c r="P4983" s="18" t="s">
        <v>11754</v>
      </c>
      <c r="Q4983" s="18" t="s">
        <v>11711</v>
      </c>
      <c r="T4983" s="18">
        <v>0</v>
      </c>
      <c r="U4983" s="18">
        <v>0</v>
      </c>
    </row>
    <row r="4984" spans="2:21" x14ac:dyDescent="0.4">
      <c r="B4984" s="18" t="s">
        <v>5866</v>
      </c>
      <c r="C4984" s="18" t="s">
        <v>5910</v>
      </c>
      <c r="D4984" s="18" t="s">
        <v>11679</v>
      </c>
      <c r="E4984" s="19" t="s">
        <v>281</v>
      </c>
      <c r="F4984" s="18" t="s">
        <v>5935</v>
      </c>
      <c r="G4984" s="18" t="s">
        <v>5897</v>
      </c>
      <c r="H4984" s="18" t="s">
        <v>5897</v>
      </c>
      <c r="I4984" s="19" t="s">
        <v>6348</v>
      </c>
      <c r="J4984" s="18" t="s">
        <v>5843</v>
      </c>
      <c r="K4984" s="18" t="s">
        <v>11756</v>
      </c>
      <c r="L4984" s="18" t="s">
        <v>5901</v>
      </c>
      <c r="N4984" s="20">
        <v>45322</v>
      </c>
      <c r="O4984" s="18" t="s">
        <v>11757</v>
      </c>
      <c r="P4984" s="18" t="s">
        <v>11756</v>
      </c>
      <c r="Q4984" s="18" t="s">
        <v>11711</v>
      </c>
      <c r="T4984" s="18">
        <v>0</v>
      </c>
      <c r="U4984" s="18">
        <v>0</v>
      </c>
    </row>
    <row r="4985" spans="2:21" x14ac:dyDescent="0.4">
      <c r="B4985" s="28" t="s">
        <v>5866</v>
      </c>
      <c r="C4985" s="28" t="s">
        <v>5910</v>
      </c>
      <c r="D4985" s="28" t="s">
        <v>6398</v>
      </c>
      <c r="E4985" s="29" t="s">
        <v>118</v>
      </c>
      <c r="F4985" s="28" t="s">
        <v>5935</v>
      </c>
      <c r="G4985" s="28" t="s">
        <v>5897</v>
      </c>
      <c r="H4985" s="28" t="s">
        <v>5897</v>
      </c>
      <c r="I4985" s="29" t="s">
        <v>6348</v>
      </c>
      <c r="J4985" s="28" t="s">
        <v>5899</v>
      </c>
      <c r="K4985" s="28" t="s">
        <v>6451</v>
      </c>
      <c r="L4985" s="28" t="s">
        <v>5901</v>
      </c>
      <c r="M4985" s="29"/>
      <c r="N4985" s="30">
        <v>45322</v>
      </c>
      <c r="O4985" s="28" t="s">
        <v>6452</v>
      </c>
      <c r="P4985" s="18" t="s">
        <v>6451</v>
      </c>
      <c r="Q4985" s="18" t="s">
        <v>6446</v>
      </c>
      <c r="T4985" s="18">
        <v>0</v>
      </c>
      <c r="U4985" s="18">
        <v>0</v>
      </c>
    </row>
    <row r="4986" spans="2:21" x14ac:dyDescent="0.4">
      <c r="B4986" s="28" t="s">
        <v>5866</v>
      </c>
      <c r="C4986" s="28" t="s">
        <v>5910</v>
      </c>
      <c r="D4986" s="28" t="s">
        <v>6398</v>
      </c>
      <c r="E4986" s="29" t="s">
        <v>118</v>
      </c>
      <c r="F4986" s="28" t="s">
        <v>5935</v>
      </c>
      <c r="G4986" s="28" t="s">
        <v>5897</v>
      </c>
      <c r="H4986" s="28" t="s">
        <v>5897</v>
      </c>
      <c r="I4986" s="29" t="s">
        <v>6348</v>
      </c>
      <c r="J4986" s="28" t="s">
        <v>5904</v>
      </c>
      <c r="K4986" s="28" t="s">
        <v>6453</v>
      </c>
      <c r="L4986" s="28" t="s">
        <v>5901</v>
      </c>
      <c r="M4986" s="29"/>
      <c r="N4986" s="30">
        <v>45322</v>
      </c>
      <c r="O4986" s="28" t="s">
        <v>6454</v>
      </c>
      <c r="P4986" s="18" t="s">
        <v>6453</v>
      </c>
      <c r="Q4986" s="18" t="s">
        <v>6446</v>
      </c>
      <c r="T4986" s="18">
        <v>0</v>
      </c>
      <c r="U4986" s="18">
        <v>0</v>
      </c>
    </row>
    <row r="4987" spans="2:21" x14ac:dyDescent="0.4">
      <c r="B4987" s="28" t="s">
        <v>5866</v>
      </c>
      <c r="C4987" s="28" t="s">
        <v>5910</v>
      </c>
      <c r="D4987" s="28" t="s">
        <v>6398</v>
      </c>
      <c r="E4987" s="29" t="s">
        <v>118</v>
      </c>
      <c r="F4987" s="28" t="s">
        <v>5935</v>
      </c>
      <c r="G4987" s="28" t="s">
        <v>5897</v>
      </c>
      <c r="H4987" s="28" t="s">
        <v>5897</v>
      </c>
      <c r="I4987" s="29" t="s">
        <v>6348</v>
      </c>
      <c r="J4987" s="28" t="s">
        <v>5843</v>
      </c>
      <c r="K4987" s="28" t="s">
        <v>6455</v>
      </c>
      <c r="L4987" s="28" t="s">
        <v>5901</v>
      </c>
      <c r="M4987" s="29"/>
      <c r="N4987" s="30">
        <v>45322</v>
      </c>
      <c r="O4987" s="28" t="s">
        <v>6456</v>
      </c>
      <c r="P4987" s="18" t="s">
        <v>6455</v>
      </c>
      <c r="Q4987" s="18" t="s">
        <v>6446</v>
      </c>
      <c r="T4987" s="18">
        <v>0</v>
      </c>
      <c r="U4987" s="18">
        <v>0</v>
      </c>
    </row>
    <row r="4988" spans="2:21" x14ac:dyDescent="0.4">
      <c r="B4988" s="28" t="s">
        <v>5866</v>
      </c>
      <c r="C4988" s="28" t="s">
        <v>5910</v>
      </c>
      <c r="D4988" s="28" t="s">
        <v>6398</v>
      </c>
      <c r="E4988" s="29" t="s">
        <v>118</v>
      </c>
      <c r="F4988" s="28" t="s">
        <v>6047</v>
      </c>
      <c r="G4988" s="28" t="s">
        <v>5897</v>
      </c>
      <c r="H4988" s="28" t="s">
        <v>5897</v>
      </c>
      <c r="I4988" s="29" t="s">
        <v>6348</v>
      </c>
      <c r="J4988" s="28" t="s">
        <v>5899</v>
      </c>
      <c r="K4988" s="28" t="s">
        <v>6652</v>
      </c>
      <c r="L4988" s="28" t="s">
        <v>5901</v>
      </c>
      <c r="M4988" s="29"/>
      <c r="N4988" s="30">
        <v>45322</v>
      </c>
      <c r="O4988" s="28" t="s">
        <v>6653</v>
      </c>
      <c r="P4988" s="18" t="s">
        <v>6652</v>
      </c>
      <c r="Q4988" s="18" t="s">
        <v>6647</v>
      </c>
      <c r="T4988" s="18">
        <v>0</v>
      </c>
      <c r="U4988" s="18">
        <v>0</v>
      </c>
    </row>
    <row r="4989" spans="2:21" x14ac:dyDescent="0.4">
      <c r="B4989" s="28" t="s">
        <v>5866</v>
      </c>
      <c r="C4989" s="28" t="s">
        <v>5910</v>
      </c>
      <c r="D4989" s="28" t="s">
        <v>6398</v>
      </c>
      <c r="E4989" s="29" t="s">
        <v>118</v>
      </c>
      <c r="F4989" s="28" t="s">
        <v>6047</v>
      </c>
      <c r="G4989" s="28" t="s">
        <v>5897</v>
      </c>
      <c r="H4989" s="28" t="s">
        <v>5897</v>
      </c>
      <c r="I4989" s="29" t="s">
        <v>6348</v>
      </c>
      <c r="J4989" s="28" t="s">
        <v>5904</v>
      </c>
      <c r="K4989" s="28" t="s">
        <v>6654</v>
      </c>
      <c r="L4989" s="28" t="s">
        <v>5901</v>
      </c>
      <c r="M4989" s="29"/>
      <c r="N4989" s="30">
        <v>45322</v>
      </c>
      <c r="O4989" s="28" t="s">
        <v>6655</v>
      </c>
      <c r="P4989" s="18" t="s">
        <v>6654</v>
      </c>
      <c r="Q4989" s="18" t="s">
        <v>6647</v>
      </c>
      <c r="T4989" s="18">
        <v>0</v>
      </c>
      <c r="U4989" s="18">
        <v>0</v>
      </c>
    </row>
    <row r="4990" spans="2:21" x14ac:dyDescent="0.4">
      <c r="B4990" s="28" t="s">
        <v>5866</v>
      </c>
      <c r="C4990" s="28" t="s">
        <v>5910</v>
      </c>
      <c r="D4990" s="28" t="s">
        <v>6398</v>
      </c>
      <c r="E4990" s="29" t="s">
        <v>118</v>
      </c>
      <c r="F4990" s="28" t="s">
        <v>6047</v>
      </c>
      <c r="G4990" s="28" t="s">
        <v>5897</v>
      </c>
      <c r="H4990" s="28" t="s">
        <v>5897</v>
      </c>
      <c r="I4990" s="29" t="s">
        <v>6348</v>
      </c>
      <c r="J4990" s="28" t="s">
        <v>5843</v>
      </c>
      <c r="K4990" s="28" t="s">
        <v>6656</v>
      </c>
      <c r="L4990" s="28" t="s">
        <v>5901</v>
      </c>
      <c r="M4990" s="29"/>
      <c r="N4990" s="30">
        <v>45322</v>
      </c>
      <c r="O4990" s="28" t="s">
        <v>6657</v>
      </c>
      <c r="P4990" s="18" t="s">
        <v>6656</v>
      </c>
      <c r="Q4990" s="18" t="s">
        <v>6647</v>
      </c>
      <c r="T4990" s="18">
        <v>0</v>
      </c>
      <c r="U4990" s="18">
        <v>0</v>
      </c>
    </row>
    <row r="4991" spans="2:21" x14ac:dyDescent="0.4">
      <c r="B4991" s="28" t="s">
        <v>5866</v>
      </c>
      <c r="C4991" s="28" t="s">
        <v>5910</v>
      </c>
      <c r="D4991" s="28" t="s">
        <v>6398</v>
      </c>
      <c r="E4991" s="29" t="s">
        <v>118</v>
      </c>
      <c r="F4991" s="28" t="s">
        <v>5896</v>
      </c>
      <c r="G4991" s="28" t="s">
        <v>5897</v>
      </c>
      <c r="H4991" s="28" t="s">
        <v>5897</v>
      </c>
      <c r="I4991" s="29" t="s">
        <v>6348</v>
      </c>
      <c r="J4991" s="28" t="s">
        <v>5899</v>
      </c>
      <c r="K4991" s="28" t="s">
        <v>6399</v>
      </c>
      <c r="L4991" s="28" t="s">
        <v>5901</v>
      </c>
      <c r="M4991" s="29"/>
      <c r="N4991" s="30">
        <v>45322</v>
      </c>
      <c r="O4991" s="28" t="s">
        <v>6400</v>
      </c>
      <c r="P4991" s="18" t="s">
        <v>6399</v>
      </c>
      <c r="Q4991" s="18" t="s">
        <v>6401</v>
      </c>
      <c r="T4991" s="18">
        <v>0</v>
      </c>
      <c r="U4991" s="18">
        <v>0</v>
      </c>
    </row>
    <row r="4992" spans="2:21" x14ac:dyDescent="0.4">
      <c r="B4992" s="28" t="s">
        <v>5866</v>
      </c>
      <c r="C4992" s="28" t="s">
        <v>5910</v>
      </c>
      <c r="D4992" s="28" t="s">
        <v>6398</v>
      </c>
      <c r="E4992" s="29" t="s">
        <v>118</v>
      </c>
      <c r="F4992" s="28" t="s">
        <v>5896</v>
      </c>
      <c r="G4992" s="28" t="s">
        <v>5897</v>
      </c>
      <c r="H4992" s="28" t="s">
        <v>5897</v>
      </c>
      <c r="I4992" s="29" t="s">
        <v>6348</v>
      </c>
      <c r="J4992" s="28" t="s">
        <v>5904</v>
      </c>
      <c r="K4992" s="28" t="s">
        <v>6402</v>
      </c>
      <c r="L4992" s="28" t="s">
        <v>5901</v>
      </c>
      <c r="M4992" s="29"/>
      <c r="N4992" s="30">
        <v>45322</v>
      </c>
      <c r="O4992" s="28" t="s">
        <v>6403</v>
      </c>
      <c r="P4992" s="18" t="s">
        <v>6402</v>
      </c>
      <c r="Q4992" s="18" t="s">
        <v>6401</v>
      </c>
      <c r="T4992" s="18">
        <v>0</v>
      </c>
      <c r="U4992" s="18">
        <v>0</v>
      </c>
    </row>
    <row r="4993" spans="2:21" x14ac:dyDescent="0.4">
      <c r="B4993" s="28" t="s">
        <v>5866</v>
      </c>
      <c r="C4993" s="28" t="s">
        <v>5910</v>
      </c>
      <c r="D4993" s="28" t="s">
        <v>6398</v>
      </c>
      <c r="E4993" s="29" t="s">
        <v>118</v>
      </c>
      <c r="F4993" s="28" t="s">
        <v>5896</v>
      </c>
      <c r="G4993" s="28" t="s">
        <v>5897</v>
      </c>
      <c r="H4993" s="28" t="s">
        <v>5897</v>
      </c>
      <c r="I4993" s="29" t="s">
        <v>6348</v>
      </c>
      <c r="J4993" s="28" t="s">
        <v>5843</v>
      </c>
      <c r="K4993" s="28" t="s">
        <v>6404</v>
      </c>
      <c r="L4993" s="28" t="s">
        <v>5901</v>
      </c>
      <c r="M4993" s="29"/>
      <c r="N4993" s="30">
        <v>45322</v>
      </c>
      <c r="O4993" s="28" t="s">
        <v>6405</v>
      </c>
      <c r="P4993" s="18" t="s">
        <v>6404</v>
      </c>
      <c r="Q4993" s="18" t="s">
        <v>6401</v>
      </c>
      <c r="T4993" s="18">
        <v>0</v>
      </c>
      <c r="U4993" s="18">
        <v>0</v>
      </c>
    </row>
    <row r="4994" spans="2:21" x14ac:dyDescent="0.4">
      <c r="B4994" s="28" t="s">
        <v>5866</v>
      </c>
      <c r="C4994" s="28" t="s">
        <v>5910</v>
      </c>
      <c r="D4994" s="28" t="s">
        <v>6398</v>
      </c>
      <c r="E4994" s="29" t="s">
        <v>118</v>
      </c>
      <c r="F4994" s="28" t="s">
        <v>6100</v>
      </c>
      <c r="G4994" s="28" t="s">
        <v>5897</v>
      </c>
      <c r="H4994" s="28" t="s">
        <v>5897</v>
      </c>
      <c r="I4994" s="29" t="s">
        <v>6348</v>
      </c>
      <c r="J4994" s="28" t="s">
        <v>5899</v>
      </c>
      <c r="K4994" s="28" t="s">
        <v>6751</v>
      </c>
      <c r="L4994" s="28" t="s">
        <v>5901</v>
      </c>
      <c r="M4994" s="29"/>
      <c r="N4994" s="30">
        <v>45322</v>
      </c>
      <c r="O4994" s="28" t="s">
        <v>6752</v>
      </c>
      <c r="P4994" s="18" t="s">
        <v>6751</v>
      </c>
      <c r="Q4994" s="18" t="s">
        <v>6746</v>
      </c>
      <c r="T4994" s="18">
        <v>0</v>
      </c>
      <c r="U4994" s="18">
        <v>0</v>
      </c>
    </row>
    <row r="4995" spans="2:21" x14ac:dyDescent="0.4">
      <c r="B4995" s="28" t="s">
        <v>5866</v>
      </c>
      <c r="C4995" s="28" t="s">
        <v>5910</v>
      </c>
      <c r="D4995" s="28" t="s">
        <v>6398</v>
      </c>
      <c r="E4995" s="29" t="s">
        <v>118</v>
      </c>
      <c r="F4995" s="28" t="s">
        <v>6100</v>
      </c>
      <c r="G4995" s="28" t="s">
        <v>5897</v>
      </c>
      <c r="H4995" s="28" t="s">
        <v>5897</v>
      </c>
      <c r="I4995" s="29" t="s">
        <v>6348</v>
      </c>
      <c r="J4995" s="28" t="s">
        <v>5904</v>
      </c>
      <c r="K4995" s="28" t="s">
        <v>6753</v>
      </c>
      <c r="L4995" s="28" t="s">
        <v>5901</v>
      </c>
      <c r="M4995" s="29"/>
      <c r="N4995" s="30">
        <v>45322</v>
      </c>
      <c r="O4995" s="28" t="s">
        <v>6754</v>
      </c>
      <c r="P4995" s="18" t="s">
        <v>6753</v>
      </c>
      <c r="Q4995" s="18" t="s">
        <v>6746</v>
      </c>
      <c r="T4995" s="18">
        <v>0</v>
      </c>
      <c r="U4995" s="18">
        <v>0</v>
      </c>
    </row>
    <row r="4996" spans="2:21" x14ac:dyDescent="0.4">
      <c r="B4996" s="28" t="s">
        <v>5866</v>
      </c>
      <c r="C4996" s="28" t="s">
        <v>5910</v>
      </c>
      <c r="D4996" s="28" t="s">
        <v>6398</v>
      </c>
      <c r="E4996" s="29" t="s">
        <v>118</v>
      </c>
      <c r="F4996" s="28" t="s">
        <v>6100</v>
      </c>
      <c r="G4996" s="28" t="s">
        <v>5897</v>
      </c>
      <c r="H4996" s="28" t="s">
        <v>5897</v>
      </c>
      <c r="I4996" s="29" t="s">
        <v>6348</v>
      </c>
      <c r="J4996" s="28" t="s">
        <v>5843</v>
      </c>
      <c r="K4996" s="28" t="s">
        <v>6755</v>
      </c>
      <c r="L4996" s="28" t="s">
        <v>5901</v>
      </c>
      <c r="M4996" s="29"/>
      <c r="N4996" s="30">
        <v>45322</v>
      </c>
      <c r="O4996" s="28" t="s">
        <v>6756</v>
      </c>
      <c r="P4996" s="18" t="s">
        <v>6755</v>
      </c>
      <c r="Q4996" s="18" t="s">
        <v>6746</v>
      </c>
      <c r="T4996" s="18">
        <v>0</v>
      </c>
      <c r="U4996" s="18">
        <v>0</v>
      </c>
    </row>
    <row r="4997" spans="2:21" x14ac:dyDescent="0.4">
      <c r="B4997" s="28" t="s">
        <v>5866</v>
      </c>
      <c r="C4997" s="28" t="s">
        <v>5910</v>
      </c>
      <c r="D4997" s="28" t="s">
        <v>6398</v>
      </c>
      <c r="E4997" s="29" t="s">
        <v>118</v>
      </c>
      <c r="F4997" s="28" t="s">
        <v>5991</v>
      </c>
      <c r="G4997" s="28" t="s">
        <v>5897</v>
      </c>
      <c r="H4997" s="28" t="s">
        <v>5897</v>
      </c>
      <c r="I4997" s="29" t="s">
        <v>6348</v>
      </c>
      <c r="J4997" s="28" t="s">
        <v>5899</v>
      </c>
      <c r="K4997" s="28" t="s">
        <v>6552</v>
      </c>
      <c r="L4997" s="28" t="s">
        <v>5901</v>
      </c>
      <c r="M4997" s="29"/>
      <c r="N4997" s="30">
        <v>45322</v>
      </c>
      <c r="O4997" s="28" t="s">
        <v>6553</v>
      </c>
      <c r="P4997" s="18" t="s">
        <v>6552</v>
      </c>
      <c r="Q4997" s="18" t="s">
        <v>6547</v>
      </c>
      <c r="T4997" s="18">
        <v>0</v>
      </c>
      <c r="U4997" s="18">
        <v>0</v>
      </c>
    </row>
    <row r="4998" spans="2:21" x14ac:dyDescent="0.4">
      <c r="B4998" s="28" t="s">
        <v>5866</v>
      </c>
      <c r="C4998" s="28" t="s">
        <v>5910</v>
      </c>
      <c r="D4998" s="28" t="s">
        <v>6398</v>
      </c>
      <c r="E4998" s="29" t="s">
        <v>118</v>
      </c>
      <c r="F4998" s="28" t="s">
        <v>5991</v>
      </c>
      <c r="G4998" s="28" t="s">
        <v>5897</v>
      </c>
      <c r="H4998" s="28" t="s">
        <v>5897</v>
      </c>
      <c r="I4998" s="29" t="s">
        <v>6348</v>
      </c>
      <c r="J4998" s="28" t="s">
        <v>5904</v>
      </c>
      <c r="K4998" s="28" t="s">
        <v>6554</v>
      </c>
      <c r="L4998" s="28" t="s">
        <v>5901</v>
      </c>
      <c r="M4998" s="29"/>
      <c r="N4998" s="30">
        <v>45322</v>
      </c>
      <c r="O4998" s="28" t="s">
        <v>6555</v>
      </c>
      <c r="P4998" s="18" t="s">
        <v>6554</v>
      </c>
      <c r="Q4998" s="18" t="s">
        <v>6547</v>
      </c>
      <c r="T4998" s="18">
        <v>0</v>
      </c>
      <c r="U4998" s="18">
        <v>0</v>
      </c>
    </row>
    <row r="4999" spans="2:21" x14ac:dyDescent="0.4">
      <c r="B4999" s="28" t="s">
        <v>5866</v>
      </c>
      <c r="C4999" s="28" t="s">
        <v>5910</v>
      </c>
      <c r="D4999" s="28" t="s">
        <v>6398</v>
      </c>
      <c r="E4999" s="29" t="s">
        <v>118</v>
      </c>
      <c r="F4999" s="28" t="s">
        <v>5991</v>
      </c>
      <c r="G4999" s="28" t="s">
        <v>5897</v>
      </c>
      <c r="H4999" s="28" t="s">
        <v>5897</v>
      </c>
      <c r="I4999" s="29" t="s">
        <v>6348</v>
      </c>
      <c r="J4999" s="28" t="s">
        <v>5843</v>
      </c>
      <c r="K4999" s="28" t="s">
        <v>6556</v>
      </c>
      <c r="L4999" s="28" t="s">
        <v>5901</v>
      </c>
      <c r="M4999" s="29"/>
      <c r="N4999" s="30">
        <v>45322</v>
      </c>
      <c r="O4999" s="28" t="s">
        <v>6557</v>
      </c>
      <c r="P4999" s="18" t="s">
        <v>6556</v>
      </c>
      <c r="Q4999" s="18" t="s">
        <v>6547</v>
      </c>
      <c r="T4999" s="18">
        <v>0</v>
      </c>
      <c r="U4999" s="18">
        <v>0</v>
      </c>
    </row>
    <row r="5000" spans="2:21" x14ac:dyDescent="0.4">
      <c r="B5000" s="18" t="s">
        <v>5866</v>
      </c>
      <c r="C5000" s="18" t="s">
        <v>5910</v>
      </c>
      <c r="D5000" s="18" t="s">
        <v>128</v>
      </c>
      <c r="E5000" s="19" t="s">
        <v>363</v>
      </c>
      <c r="F5000" s="18" t="s">
        <v>5935</v>
      </c>
      <c r="G5000" s="18" t="s">
        <v>5897</v>
      </c>
      <c r="H5000" s="18" t="s">
        <v>5897</v>
      </c>
      <c r="I5000" s="19" t="s">
        <v>6348</v>
      </c>
      <c r="J5000" s="18" t="s">
        <v>5899</v>
      </c>
      <c r="K5000" s="18" t="s">
        <v>14549</v>
      </c>
      <c r="L5000" s="18" t="s">
        <v>5901</v>
      </c>
      <c r="N5000" s="20">
        <v>45322</v>
      </c>
      <c r="O5000" s="18" t="s">
        <v>14550</v>
      </c>
      <c r="P5000" s="18" t="s">
        <v>14549</v>
      </c>
      <c r="Q5000" s="18" t="s">
        <v>12616</v>
      </c>
      <c r="T5000" s="18">
        <v>0</v>
      </c>
      <c r="U5000" s="18">
        <v>0</v>
      </c>
    </row>
    <row r="5001" spans="2:21" x14ac:dyDescent="0.4">
      <c r="B5001" s="18" t="s">
        <v>5866</v>
      </c>
      <c r="C5001" s="18" t="s">
        <v>5910</v>
      </c>
      <c r="D5001" s="18" t="s">
        <v>128</v>
      </c>
      <c r="E5001" s="19" t="s">
        <v>363</v>
      </c>
      <c r="F5001" s="18" t="s">
        <v>5935</v>
      </c>
      <c r="G5001" s="18" t="s">
        <v>5897</v>
      </c>
      <c r="H5001" s="18" t="s">
        <v>5897</v>
      </c>
      <c r="I5001" s="19" t="s">
        <v>6348</v>
      </c>
      <c r="J5001" s="18" t="s">
        <v>5904</v>
      </c>
      <c r="K5001" s="18" t="s">
        <v>14551</v>
      </c>
      <c r="L5001" s="18" t="s">
        <v>5901</v>
      </c>
      <c r="N5001" s="20">
        <v>45322</v>
      </c>
      <c r="O5001" s="18" t="s">
        <v>14552</v>
      </c>
      <c r="P5001" s="18" t="s">
        <v>14551</v>
      </c>
      <c r="Q5001" s="18" t="s">
        <v>12616</v>
      </c>
      <c r="T5001" s="18">
        <v>0</v>
      </c>
      <c r="U5001" s="18">
        <v>0</v>
      </c>
    </row>
    <row r="5002" spans="2:21" x14ac:dyDescent="0.4">
      <c r="B5002" s="18" t="s">
        <v>5866</v>
      </c>
      <c r="C5002" s="18" t="s">
        <v>5910</v>
      </c>
      <c r="D5002" s="18" t="s">
        <v>128</v>
      </c>
      <c r="E5002" s="19" t="s">
        <v>363</v>
      </c>
      <c r="F5002" s="18" t="s">
        <v>5935</v>
      </c>
      <c r="G5002" s="18" t="s">
        <v>5897</v>
      </c>
      <c r="H5002" s="18" t="s">
        <v>5897</v>
      </c>
      <c r="I5002" s="19" t="s">
        <v>6348</v>
      </c>
      <c r="J5002" s="18" t="s">
        <v>5843</v>
      </c>
      <c r="K5002" s="18" t="s">
        <v>14553</v>
      </c>
      <c r="L5002" s="18" t="s">
        <v>5901</v>
      </c>
      <c r="N5002" s="20">
        <v>45322</v>
      </c>
      <c r="O5002" s="18" t="s">
        <v>14554</v>
      </c>
      <c r="P5002" s="18" t="s">
        <v>14553</v>
      </c>
      <c r="Q5002" s="18" t="s">
        <v>12616</v>
      </c>
      <c r="T5002" s="18">
        <v>0</v>
      </c>
      <c r="U5002" s="18">
        <v>0</v>
      </c>
    </row>
    <row r="5003" spans="2:21" x14ac:dyDescent="0.4">
      <c r="B5003" s="18" t="s">
        <v>5866</v>
      </c>
      <c r="C5003" s="18" t="s">
        <v>5910</v>
      </c>
      <c r="D5003" s="18" t="s">
        <v>128</v>
      </c>
      <c r="E5003" s="19" t="s">
        <v>365</v>
      </c>
      <c r="F5003" s="18" t="s">
        <v>5935</v>
      </c>
      <c r="G5003" s="18" t="s">
        <v>5897</v>
      </c>
      <c r="H5003" s="18" t="s">
        <v>5897</v>
      </c>
      <c r="I5003" s="19" t="s">
        <v>6348</v>
      </c>
      <c r="J5003" s="18" t="s">
        <v>5899</v>
      </c>
      <c r="K5003" s="18" t="s">
        <v>14555</v>
      </c>
      <c r="L5003" s="18" t="s">
        <v>5901</v>
      </c>
      <c r="N5003" s="20">
        <v>45322</v>
      </c>
      <c r="O5003" s="18" t="s">
        <v>14556</v>
      </c>
      <c r="P5003" s="18" t="s">
        <v>14555</v>
      </c>
      <c r="Q5003" s="18" t="s">
        <v>12638</v>
      </c>
      <c r="T5003" s="18">
        <v>0</v>
      </c>
      <c r="U5003" s="18">
        <v>0</v>
      </c>
    </row>
    <row r="5004" spans="2:21" x14ac:dyDescent="0.4">
      <c r="B5004" s="18" t="s">
        <v>5866</v>
      </c>
      <c r="C5004" s="18" t="s">
        <v>5910</v>
      </c>
      <c r="D5004" s="18" t="s">
        <v>128</v>
      </c>
      <c r="E5004" s="19" t="s">
        <v>365</v>
      </c>
      <c r="F5004" s="18" t="s">
        <v>5935</v>
      </c>
      <c r="G5004" s="18" t="s">
        <v>5897</v>
      </c>
      <c r="H5004" s="18" t="s">
        <v>5897</v>
      </c>
      <c r="I5004" s="19" t="s">
        <v>6348</v>
      </c>
      <c r="J5004" s="18" t="s">
        <v>5904</v>
      </c>
      <c r="K5004" s="18" t="s">
        <v>14557</v>
      </c>
      <c r="L5004" s="18" t="s">
        <v>5901</v>
      </c>
      <c r="N5004" s="20">
        <v>45322</v>
      </c>
      <c r="O5004" s="18" t="s">
        <v>14558</v>
      </c>
      <c r="P5004" s="18" t="s">
        <v>14557</v>
      </c>
      <c r="Q5004" s="18" t="s">
        <v>12638</v>
      </c>
      <c r="T5004" s="18">
        <v>0</v>
      </c>
      <c r="U5004" s="18">
        <v>0</v>
      </c>
    </row>
    <row r="5005" spans="2:21" x14ac:dyDescent="0.4">
      <c r="B5005" s="18" t="s">
        <v>5866</v>
      </c>
      <c r="C5005" s="18" t="s">
        <v>5910</v>
      </c>
      <c r="D5005" s="18" t="s">
        <v>128</v>
      </c>
      <c r="E5005" s="19" t="s">
        <v>365</v>
      </c>
      <c r="F5005" s="18" t="s">
        <v>5935</v>
      </c>
      <c r="G5005" s="18" t="s">
        <v>5897</v>
      </c>
      <c r="H5005" s="18" t="s">
        <v>5897</v>
      </c>
      <c r="I5005" s="19" t="s">
        <v>6348</v>
      </c>
      <c r="J5005" s="18" t="s">
        <v>5843</v>
      </c>
      <c r="K5005" s="18" t="s">
        <v>14559</v>
      </c>
      <c r="L5005" s="18" t="s">
        <v>5901</v>
      </c>
      <c r="N5005" s="20">
        <v>45322</v>
      </c>
      <c r="O5005" s="18" t="s">
        <v>14560</v>
      </c>
      <c r="P5005" s="18" t="s">
        <v>14559</v>
      </c>
      <c r="Q5005" s="18" t="s">
        <v>12638</v>
      </c>
      <c r="T5005" s="18">
        <v>0</v>
      </c>
      <c r="U5005" s="18">
        <v>0</v>
      </c>
    </row>
    <row r="5006" spans="2:21" x14ac:dyDescent="0.4">
      <c r="B5006" s="18" t="s">
        <v>5866</v>
      </c>
      <c r="C5006" s="18" t="s">
        <v>5910</v>
      </c>
      <c r="D5006" s="18" t="s">
        <v>128</v>
      </c>
      <c r="E5006" s="19" t="s">
        <v>367</v>
      </c>
      <c r="F5006" s="18" t="s">
        <v>5935</v>
      </c>
      <c r="G5006" s="18" t="s">
        <v>5897</v>
      </c>
      <c r="H5006" s="18" t="s">
        <v>5897</v>
      </c>
      <c r="I5006" s="19" t="s">
        <v>6348</v>
      </c>
      <c r="J5006" s="18" t="s">
        <v>5899</v>
      </c>
      <c r="K5006" s="18" t="s">
        <v>14561</v>
      </c>
      <c r="L5006" s="18" t="s">
        <v>5901</v>
      </c>
      <c r="N5006" s="20">
        <v>45322</v>
      </c>
      <c r="O5006" s="18" t="s">
        <v>14562</v>
      </c>
      <c r="P5006" s="18" t="s">
        <v>14561</v>
      </c>
      <c r="Q5006" s="18" t="s">
        <v>12665</v>
      </c>
      <c r="T5006" s="18">
        <v>0</v>
      </c>
      <c r="U5006" s="18">
        <v>0</v>
      </c>
    </row>
    <row r="5007" spans="2:21" x14ac:dyDescent="0.4">
      <c r="B5007" s="18" t="s">
        <v>5866</v>
      </c>
      <c r="C5007" s="18" t="s">
        <v>5910</v>
      </c>
      <c r="D5007" s="18" t="s">
        <v>128</v>
      </c>
      <c r="E5007" s="19" t="s">
        <v>367</v>
      </c>
      <c r="F5007" s="18" t="s">
        <v>5935</v>
      </c>
      <c r="G5007" s="18" t="s">
        <v>5897</v>
      </c>
      <c r="H5007" s="18" t="s">
        <v>5897</v>
      </c>
      <c r="I5007" s="19" t="s">
        <v>6348</v>
      </c>
      <c r="J5007" s="18" t="s">
        <v>5904</v>
      </c>
      <c r="K5007" s="18" t="s">
        <v>14563</v>
      </c>
      <c r="L5007" s="18" t="s">
        <v>5901</v>
      </c>
      <c r="N5007" s="20">
        <v>45322</v>
      </c>
      <c r="O5007" s="18" t="s">
        <v>14564</v>
      </c>
      <c r="P5007" s="18" t="s">
        <v>14563</v>
      </c>
      <c r="Q5007" s="18" t="s">
        <v>12665</v>
      </c>
      <c r="T5007" s="18">
        <v>0</v>
      </c>
      <c r="U5007" s="18">
        <v>0</v>
      </c>
    </row>
    <row r="5008" spans="2:21" x14ac:dyDescent="0.4">
      <c r="B5008" s="18" t="s">
        <v>5866</v>
      </c>
      <c r="C5008" s="18" t="s">
        <v>5910</v>
      </c>
      <c r="D5008" s="18" t="s">
        <v>128</v>
      </c>
      <c r="E5008" s="19" t="s">
        <v>367</v>
      </c>
      <c r="F5008" s="18" t="s">
        <v>5935</v>
      </c>
      <c r="G5008" s="18" t="s">
        <v>5897</v>
      </c>
      <c r="H5008" s="18" t="s">
        <v>5897</v>
      </c>
      <c r="I5008" s="19" t="s">
        <v>6348</v>
      </c>
      <c r="J5008" s="18" t="s">
        <v>5843</v>
      </c>
      <c r="K5008" s="18" t="s">
        <v>14565</v>
      </c>
      <c r="L5008" s="18" t="s">
        <v>5901</v>
      </c>
      <c r="N5008" s="20">
        <v>45322</v>
      </c>
      <c r="O5008" s="18" t="s">
        <v>14566</v>
      </c>
      <c r="P5008" s="18" t="s">
        <v>14565</v>
      </c>
      <c r="Q5008" s="18" t="s">
        <v>12665</v>
      </c>
      <c r="T5008" s="18">
        <v>0</v>
      </c>
      <c r="U5008" s="18">
        <v>0</v>
      </c>
    </row>
    <row r="5009" spans="2:21" x14ac:dyDescent="0.4">
      <c r="B5009" s="28" t="s">
        <v>5866</v>
      </c>
      <c r="C5009" s="28" t="s">
        <v>5910</v>
      </c>
      <c r="D5009" s="28" t="s">
        <v>170</v>
      </c>
      <c r="E5009" s="29" t="s">
        <v>170</v>
      </c>
      <c r="F5009" s="28" t="s">
        <v>5935</v>
      </c>
      <c r="G5009" s="28" t="s">
        <v>5897</v>
      </c>
      <c r="H5009" s="28" t="s">
        <v>5897</v>
      </c>
      <c r="I5009" s="29" t="s">
        <v>6348</v>
      </c>
      <c r="J5009" s="28" t="s">
        <v>5899</v>
      </c>
      <c r="K5009" s="28" t="s">
        <v>7227</v>
      </c>
      <c r="L5009" s="28" t="s">
        <v>5901</v>
      </c>
      <c r="M5009" s="29"/>
      <c r="N5009" s="30">
        <v>45322</v>
      </c>
      <c r="O5009" s="28" t="s">
        <v>7228</v>
      </c>
      <c r="P5009" s="18" t="s">
        <v>7227</v>
      </c>
      <c r="Q5009" s="18" t="s">
        <v>7222</v>
      </c>
      <c r="T5009" s="18">
        <v>0</v>
      </c>
      <c r="U5009" s="18">
        <v>0</v>
      </c>
    </row>
    <row r="5010" spans="2:21" x14ac:dyDescent="0.4">
      <c r="B5010" s="28" t="s">
        <v>5866</v>
      </c>
      <c r="C5010" s="28" t="s">
        <v>5910</v>
      </c>
      <c r="D5010" s="28" t="s">
        <v>170</v>
      </c>
      <c r="E5010" s="29" t="s">
        <v>170</v>
      </c>
      <c r="F5010" s="28" t="s">
        <v>5935</v>
      </c>
      <c r="G5010" s="28" t="s">
        <v>5897</v>
      </c>
      <c r="H5010" s="28" t="s">
        <v>5897</v>
      </c>
      <c r="I5010" s="29" t="s">
        <v>6348</v>
      </c>
      <c r="J5010" s="28" t="s">
        <v>5904</v>
      </c>
      <c r="K5010" s="28" t="s">
        <v>7229</v>
      </c>
      <c r="L5010" s="28" t="s">
        <v>5901</v>
      </c>
      <c r="M5010" s="29"/>
      <c r="N5010" s="30">
        <v>45322</v>
      </c>
      <c r="O5010" s="28" t="s">
        <v>7230</v>
      </c>
      <c r="P5010" s="18" t="s">
        <v>7229</v>
      </c>
      <c r="Q5010" s="18" t="s">
        <v>7222</v>
      </c>
      <c r="T5010" s="18">
        <v>0</v>
      </c>
      <c r="U5010" s="18">
        <v>0</v>
      </c>
    </row>
    <row r="5011" spans="2:21" x14ac:dyDescent="0.4">
      <c r="B5011" s="28" t="s">
        <v>5866</v>
      </c>
      <c r="C5011" s="28" t="s">
        <v>5910</v>
      </c>
      <c r="D5011" s="28" t="s">
        <v>170</v>
      </c>
      <c r="E5011" s="29" t="s">
        <v>170</v>
      </c>
      <c r="F5011" s="28" t="s">
        <v>5935</v>
      </c>
      <c r="G5011" s="28" t="s">
        <v>5897</v>
      </c>
      <c r="H5011" s="28" t="s">
        <v>5897</v>
      </c>
      <c r="I5011" s="29" t="s">
        <v>6348</v>
      </c>
      <c r="J5011" s="28" t="s">
        <v>5843</v>
      </c>
      <c r="K5011" s="28" t="s">
        <v>7231</v>
      </c>
      <c r="L5011" s="28" t="s">
        <v>5901</v>
      </c>
      <c r="M5011" s="29"/>
      <c r="N5011" s="30">
        <v>45322</v>
      </c>
      <c r="O5011" s="28" t="s">
        <v>7232</v>
      </c>
      <c r="P5011" s="18" t="s">
        <v>7231</v>
      </c>
      <c r="Q5011" s="18" t="s">
        <v>7222</v>
      </c>
      <c r="T5011" s="18">
        <v>0</v>
      </c>
      <c r="U5011" s="18">
        <v>0</v>
      </c>
    </row>
    <row r="5012" spans="2:21" x14ac:dyDescent="0.4">
      <c r="B5012" s="28" t="s">
        <v>5866</v>
      </c>
      <c r="C5012" s="28" t="s">
        <v>5910</v>
      </c>
      <c r="D5012" s="28" t="s">
        <v>170</v>
      </c>
      <c r="E5012" s="29" t="s">
        <v>170</v>
      </c>
      <c r="F5012" s="28" t="s">
        <v>6047</v>
      </c>
      <c r="G5012" s="28" t="s">
        <v>5897</v>
      </c>
      <c r="H5012" s="28" t="s">
        <v>5897</v>
      </c>
      <c r="I5012" s="29" t="s">
        <v>6348</v>
      </c>
      <c r="J5012" s="28" t="s">
        <v>5899</v>
      </c>
      <c r="K5012" s="28" t="s">
        <v>7424</v>
      </c>
      <c r="L5012" s="28" t="s">
        <v>5901</v>
      </c>
      <c r="M5012" s="29"/>
      <c r="N5012" s="30">
        <v>45322</v>
      </c>
      <c r="O5012" s="28" t="s">
        <v>7425</v>
      </c>
      <c r="P5012" s="18" t="s">
        <v>7424</v>
      </c>
      <c r="Q5012" s="18" t="s">
        <v>7419</v>
      </c>
      <c r="T5012" s="18">
        <v>0</v>
      </c>
      <c r="U5012" s="18">
        <v>0</v>
      </c>
    </row>
    <row r="5013" spans="2:21" x14ac:dyDescent="0.4">
      <c r="B5013" s="28" t="s">
        <v>5866</v>
      </c>
      <c r="C5013" s="28" t="s">
        <v>5910</v>
      </c>
      <c r="D5013" s="28" t="s">
        <v>170</v>
      </c>
      <c r="E5013" s="29" t="s">
        <v>170</v>
      </c>
      <c r="F5013" s="28" t="s">
        <v>6047</v>
      </c>
      <c r="G5013" s="28" t="s">
        <v>5897</v>
      </c>
      <c r="H5013" s="28" t="s">
        <v>5897</v>
      </c>
      <c r="I5013" s="29" t="s">
        <v>6348</v>
      </c>
      <c r="J5013" s="28" t="s">
        <v>5904</v>
      </c>
      <c r="K5013" s="28" t="s">
        <v>7426</v>
      </c>
      <c r="L5013" s="28" t="s">
        <v>5901</v>
      </c>
      <c r="M5013" s="29"/>
      <c r="N5013" s="30">
        <v>45322</v>
      </c>
      <c r="O5013" s="28" t="s">
        <v>7427</v>
      </c>
      <c r="P5013" s="18" t="s">
        <v>7426</v>
      </c>
      <c r="Q5013" s="18" t="s">
        <v>7419</v>
      </c>
      <c r="T5013" s="18">
        <v>0</v>
      </c>
      <c r="U5013" s="18">
        <v>0</v>
      </c>
    </row>
    <row r="5014" spans="2:21" x14ac:dyDescent="0.4">
      <c r="B5014" s="28" t="s">
        <v>5866</v>
      </c>
      <c r="C5014" s="28" t="s">
        <v>5910</v>
      </c>
      <c r="D5014" s="28" t="s">
        <v>170</v>
      </c>
      <c r="E5014" s="29" t="s">
        <v>170</v>
      </c>
      <c r="F5014" s="28" t="s">
        <v>6047</v>
      </c>
      <c r="G5014" s="28" t="s">
        <v>5897</v>
      </c>
      <c r="H5014" s="28" t="s">
        <v>5897</v>
      </c>
      <c r="I5014" s="29" t="s">
        <v>6348</v>
      </c>
      <c r="J5014" s="28" t="s">
        <v>5843</v>
      </c>
      <c r="K5014" s="28" t="s">
        <v>7428</v>
      </c>
      <c r="L5014" s="28" t="s">
        <v>5901</v>
      </c>
      <c r="M5014" s="29"/>
      <c r="N5014" s="30">
        <v>45322</v>
      </c>
      <c r="O5014" s="28" t="s">
        <v>7429</v>
      </c>
      <c r="P5014" s="18" t="s">
        <v>7428</v>
      </c>
      <c r="Q5014" s="18" t="s">
        <v>7419</v>
      </c>
      <c r="T5014" s="18">
        <v>0</v>
      </c>
      <c r="U5014" s="18">
        <v>0</v>
      </c>
    </row>
    <row r="5015" spans="2:21" x14ac:dyDescent="0.4">
      <c r="B5015" s="28" t="s">
        <v>5866</v>
      </c>
      <c r="C5015" s="28" t="s">
        <v>5910</v>
      </c>
      <c r="D5015" s="28" t="s">
        <v>170</v>
      </c>
      <c r="E5015" s="29" t="s">
        <v>170</v>
      </c>
      <c r="F5015" s="28" t="s">
        <v>5896</v>
      </c>
      <c r="G5015" s="28" t="s">
        <v>5897</v>
      </c>
      <c r="H5015" s="28" t="s">
        <v>5897</v>
      </c>
      <c r="I5015" s="29" t="s">
        <v>6348</v>
      </c>
      <c r="J5015" s="28" t="s">
        <v>5899</v>
      </c>
      <c r="K5015" s="28" t="s">
        <v>7178</v>
      </c>
      <c r="L5015" s="28" t="s">
        <v>5901</v>
      </c>
      <c r="M5015" s="29"/>
      <c r="N5015" s="30">
        <v>45322</v>
      </c>
      <c r="O5015" s="28" t="s">
        <v>7179</v>
      </c>
      <c r="P5015" s="18" t="s">
        <v>7178</v>
      </c>
      <c r="Q5015" s="18" t="s">
        <v>7180</v>
      </c>
      <c r="T5015" s="18">
        <v>0</v>
      </c>
      <c r="U5015" s="18">
        <v>0</v>
      </c>
    </row>
    <row r="5016" spans="2:21" x14ac:dyDescent="0.4">
      <c r="B5016" s="28" t="s">
        <v>5866</v>
      </c>
      <c r="C5016" s="28" t="s">
        <v>5910</v>
      </c>
      <c r="D5016" s="28" t="s">
        <v>170</v>
      </c>
      <c r="E5016" s="29" t="s">
        <v>170</v>
      </c>
      <c r="F5016" s="28" t="s">
        <v>5896</v>
      </c>
      <c r="G5016" s="28" t="s">
        <v>5897</v>
      </c>
      <c r="H5016" s="28" t="s">
        <v>5897</v>
      </c>
      <c r="I5016" s="29" t="s">
        <v>6348</v>
      </c>
      <c r="J5016" s="28" t="s">
        <v>5904</v>
      </c>
      <c r="K5016" s="28" t="s">
        <v>7181</v>
      </c>
      <c r="L5016" s="28" t="s">
        <v>5901</v>
      </c>
      <c r="M5016" s="29"/>
      <c r="N5016" s="30">
        <v>45322</v>
      </c>
      <c r="O5016" s="28" t="s">
        <v>7182</v>
      </c>
      <c r="P5016" s="18" t="s">
        <v>7181</v>
      </c>
      <c r="Q5016" s="18" t="s">
        <v>7180</v>
      </c>
      <c r="T5016" s="18">
        <v>0</v>
      </c>
      <c r="U5016" s="18">
        <v>0</v>
      </c>
    </row>
    <row r="5017" spans="2:21" x14ac:dyDescent="0.4">
      <c r="B5017" s="28" t="s">
        <v>5866</v>
      </c>
      <c r="C5017" s="28" t="s">
        <v>5910</v>
      </c>
      <c r="D5017" s="28" t="s">
        <v>170</v>
      </c>
      <c r="E5017" s="29" t="s">
        <v>170</v>
      </c>
      <c r="F5017" s="28" t="s">
        <v>5896</v>
      </c>
      <c r="G5017" s="28" t="s">
        <v>5897</v>
      </c>
      <c r="H5017" s="28" t="s">
        <v>5897</v>
      </c>
      <c r="I5017" s="29" t="s">
        <v>6348</v>
      </c>
      <c r="J5017" s="28" t="s">
        <v>5843</v>
      </c>
      <c r="K5017" s="28" t="s">
        <v>7183</v>
      </c>
      <c r="L5017" s="28" t="s">
        <v>5901</v>
      </c>
      <c r="M5017" s="29"/>
      <c r="N5017" s="30">
        <v>45322</v>
      </c>
      <c r="O5017" s="28" t="s">
        <v>7184</v>
      </c>
      <c r="P5017" s="18" t="s">
        <v>7183</v>
      </c>
      <c r="Q5017" s="18" t="s">
        <v>7180</v>
      </c>
      <c r="T5017" s="18">
        <v>0</v>
      </c>
      <c r="U5017" s="18">
        <v>0</v>
      </c>
    </row>
    <row r="5018" spans="2:21" x14ac:dyDescent="0.4">
      <c r="B5018" s="28" t="s">
        <v>5866</v>
      </c>
      <c r="C5018" s="28" t="s">
        <v>5910</v>
      </c>
      <c r="D5018" s="28" t="s">
        <v>170</v>
      </c>
      <c r="E5018" s="29" t="s">
        <v>170</v>
      </c>
      <c r="F5018" s="28" t="s">
        <v>6100</v>
      </c>
      <c r="G5018" s="28" t="s">
        <v>5897</v>
      </c>
      <c r="H5018" s="28" t="s">
        <v>5897</v>
      </c>
      <c r="I5018" s="29" t="s">
        <v>6348</v>
      </c>
      <c r="J5018" s="28" t="s">
        <v>5899</v>
      </c>
      <c r="K5018" s="28" t="s">
        <v>7523</v>
      </c>
      <c r="L5018" s="28" t="s">
        <v>5901</v>
      </c>
      <c r="M5018" s="29"/>
      <c r="N5018" s="30">
        <v>45322</v>
      </c>
      <c r="O5018" s="28" t="s">
        <v>7524</v>
      </c>
      <c r="P5018" s="18" t="s">
        <v>7523</v>
      </c>
      <c r="Q5018" s="18" t="s">
        <v>7518</v>
      </c>
      <c r="T5018" s="18">
        <v>0</v>
      </c>
      <c r="U5018" s="18">
        <v>0</v>
      </c>
    </row>
    <row r="5019" spans="2:21" x14ac:dyDescent="0.4">
      <c r="B5019" s="28" t="s">
        <v>5866</v>
      </c>
      <c r="C5019" s="28" t="s">
        <v>5910</v>
      </c>
      <c r="D5019" s="28" t="s">
        <v>170</v>
      </c>
      <c r="E5019" s="29" t="s">
        <v>170</v>
      </c>
      <c r="F5019" s="28" t="s">
        <v>6100</v>
      </c>
      <c r="G5019" s="28" t="s">
        <v>5897</v>
      </c>
      <c r="H5019" s="28" t="s">
        <v>5897</v>
      </c>
      <c r="I5019" s="29" t="s">
        <v>6348</v>
      </c>
      <c r="J5019" s="28" t="s">
        <v>5904</v>
      </c>
      <c r="K5019" s="28" t="s">
        <v>7525</v>
      </c>
      <c r="L5019" s="28" t="s">
        <v>5901</v>
      </c>
      <c r="M5019" s="29"/>
      <c r="N5019" s="30">
        <v>45322</v>
      </c>
      <c r="O5019" s="28" t="s">
        <v>7526</v>
      </c>
      <c r="P5019" s="18" t="s">
        <v>7525</v>
      </c>
      <c r="Q5019" s="18" t="s">
        <v>7518</v>
      </c>
      <c r="T5019" s="18">
        <v>0</v>
      </c>
      <c r="U5019" s="18">
        <v>0</v>
      </c>
    </row>
    <row r="5020" spans="2:21" x14ac:dyDescent="0.4">
      <c r="B5020" s="28" t="s">
        <v>5866</v>
      </c>
      <c r="C5020" s="28" t="s">
        <v>5910</v>
      </c>
      <c r="D5020" s="28" t="s">
        <v>170</v>
      </c>
      <c r="E5020" s="29" t="s">
        <v>170</v>
      </c>
      <c r="F5020" s="28" t="s">
        <v>6100</v>
      </c>
      <c r="G5020" s="28" t="s">
        <v>5897</v>
      </c>
      <c r="H5020" s="28" t="s">
        <v>5897</v>
      </c>
      <c r="I5020" s="29" t="s">
        <v>6348</v>
      </c>
      <c r="J5020" s="28" t="s">
        <v>5843</v>
      </c>
      <c r="K5020" s="28" t="s">
        <v>7527</v>
      </c>
      <c r="L5020" s="28" t="s">
        <v>5901</v>
      </c>
      <c r="M5020" s="29"/>
      <c r="N5020" s="30">
        <v>45322</v>
      </c>
      <c r="O5020" s="28" t="s">
        <v>7528</v>
      </c>
      <c r="P5020" s="18" t="s">
        <v>7527</v>
      </c>
      <c r="Q5020" s="18" t="s">
        <v>7518</v>
      </c>
      <c r="T5020" s="18">
        <v>0</v>
      </c>
      <c r="U5020" s="18">
        <v>0</v>
      </c>
    </row>
    <row r="5021" spans="2:21" x14ac:dyDescent="0.4">
      <c r="B5021" s="28" t="s">
        <v>5866</v>
      </c>
      <c r="C5021" s="28" t="s">
        <v>5910</v>
      </c>
      <c r="D5021" s="28" t="s">
        <v>170</v>
      </c>
      <c r="E5021" s="29" t="s">
        <v>170</v>
      </c>
      <c r="F5021" s="28" t="s">
        <v>5991</v>
      </c>
      <c r="G5021" s="28" t="s">
        <v>5897</v>
      </c>
      <c r="H5021" s="28" t="s">
        <v>5897</v>
      </c>
      <c r="I5021" s="29" t="s">
        <v>6348</v>
      </c>
      <c r="J5021" s="28" t="s">
        <v>5899</v>
      </c>
      <c r="K5021" s="28" t="s">
        <v>7325</v>
      </c>
      <c r="L5021" s="28" t="s">
        <v>5901</v>
      </c>
      <c r="M5021" s="29"/>
      <c r="N5021" s="30">
        <v>45322</v>
      </c>
      <c r="O5021" s="28" t="s">
        <v>7326</v>
      </c>
      <c r="P5021" s="18" t="s">
        <v>7325</v>
      </c>
      <c r="Q5021" s="18" t="s">
        <v>7320</v>
      </c>
      <c r="T5021" s="18">
        <v>0</v>
      </c>
      <c r="U5021" s="18">
        <v>0</v>
      </c>
    </row>
    <row r="5022" spans="2:21" x14ac:dyDescent="0.4">
      <c r="B5022" s="28" t="s">
        <v>5866</v>
      </c>
      <c r="C5022" s="28" t="s">
        <v>5910</v>
      </c>
      <c r="D5022" s="28" t="s">
        <v>170</v>
      </c>
      <c r="E5022" s="29" t="s">
        <v>170</v>
      </c>
      <c r="F5022" s="28" t="s">
        <v>5991</v>
      </c>
      <c r="G5022" s="28" t="s">
        <v>5897</v>
      </c>
      <c r="H5022" s="28" t="s">
        <v>5897</v>
      </c>
      <c r="I5022" s="29" t="s">
        <v>6348</v>
      </c>
      <c r="J5022" s="28" t="s">
        <v>5904</v>
      </c>
      <c r="K5022" s="28" t="s">
        <v>7327</v>
      </c>
      <c r="L5022" s="28" t="s">
        <v>5901</v>
      </c>
      <c r="M5022" s="29"/>
      <c r="N5022" s="30">
        <v>45322</v>
      </c>
      <c r="O5022" s="28" t="s">
        <v>7328</v>
      </c>
      <c r="P5022" s="18" t="s">
        <v>7327</v>
      </c>
      <c r="Q5022" s="18" t="s">
        <v>7320</v>
      </c>
      <c r="T5022" s="18">
        <v>0</v>
      </c>
      <c r="U5022" s="18">
        <v>0</v>
      </c>
    </row>
    <row r="5023" spans="2:21" x14ac:dyDescent="0.4">
      <c r="B5023" s="28" t="s">
        <v>5866</v>
      </c>
      <c r="C5023" s="28" t="s">
        <v>5910</v>
      </c>
      <c r="D5023" s="28" t="s">
        <v>170</v>
      </c>
      <c r="E5023" s="29" t="s">
        <v>170</v>
      </c>
      <c r="F5023" s="28" t="s">
        <v>5991</v>
      </c>
      <c r="G5023" s="28" t="s">
        <v>5897</v>
      </c>
      <c r="H5023" s="28" t="s">
        <v>5897</v>
      </c>
      <c r="I5023" s="29" t="s">
        <v>6348</v>
      </c>
      <c r="J5023" s="28" t="s">
        <v>5843</v>
      </c>
      <c r="K5023" s="28" t="s">
        <v>7329</v>
      </c>
      <c r="L5023" s="28" t="s">
        <v>5901</v>
      </c>
      <c r="M5023" s="29"/>
      <c r="N5023" s="30">
        <v>45322</v>
      </c>
      <c r="O5023" s="28" t="s">
        <v>7330</v>
      </c>
      <c r="P5023" s="18" t="s">
        <v>7329</v>
      </c>
      <c r="Q5023" s="18" t="s">
        <v>7320</v>
      </c>
      <c r="T5023" s="18">
        <v>0</v>
      </c>
      <c r="U5023" s="18">
        <v>0</v>
      </c>
    </row>
    <row r="5024" spans="2:21" x14ac:dyDescent="0.4">
      <c r="B5024" s="18" t="s">
        <v>5866</v>
      </c>
      <c r="C5024" s="18" t="s">
        <v>5910</v>
      </c>
      <c r="D5024" s="18" t="s">
        <v>179</v>
      </c>
      <c r="E5024" s="19" t="s">
        <v>295</v>
      </c>
      <c r="F5024" s="18" t="s">
        <v>5935</v>
      </c>
      <c r="G5024" s="18" t="s">
        <v>5897</v>
      </c>
      <c r="H5024" s="18" t="s">
        <v>5897</v>
      </c>
      <c r="I5024" s="19" t="s">
        <v>6348</v>
      </c>
      <c r="J5024" s="18" t="s">
        <v>5899</v>
      </c>
      <c r="K5024" s="18" t="s">
        <v>14567</v>
      </c>
      <c r="L5024" s="18" t="s">
        <v>5901</v>
      </c>
      <c r="N5024" s="20">
        <v>45322</v>
      </c>
      <c r="O5024" s="18" t="s">
        <v>14568</v>
      </c>
      <c r="P5024" s="18" t="s">
        <v>14567</v>
      </c>
      <c r="Q5024" s="18" t="s">
        <v>12684</v>
      </c>
      <c r="T5024" s="18">
        <v>0</v>
      </c>
      <c r="U5024" s="18">
        <v>0</v>
      </c>
    </row>
    <row r="5025" spans="2:21" x14ac:dyDescent="0.4">
      <c r="B5025" s="18" t="s">
        <v>5866</v>
      </c>
      <c r="C5025" s="18" t="s">
        <v>5910</v>
      </c>
      <c r="D5025" s="18" t="s">
        <v>179</v>
      </c>
      <c r="E5025" s="19" t="s">
        <v>295</v>
      </c>
      <c r="F5025" s="18" t="s">
        <v>5935</v>
      </c>
      <c r="G5025" s="18" t="s">
        <v>5897</v>
      </c>
      <c r="H5025" s="18" t="s">
        <v>5897</v>
      </c>
      <c r="I5025" s="19" t="s">
        <v>6348</v>
      </c>
      <c r="J5025" s="18" t="s">
        <v>5904</v>
      </c>
      <c r="K5025" s="18" t="s">
        <v>14569</v>
      </c>
      <c r="L5025" s="18" t="s">
        <v>5901</v>
      </c>
      <c r="N5025" s="20">
        <v>45322</v>
      </c>
      <c r="O5025" s="18" t="s">
        <v>14570</v>
      </c>
      <c r="P5025" s="18" t="s">
        <v>14569</v>
      </c>
      <c r="Q5025" s="18" t="s">
        <v>12684</v>
      </c>
      <c r="T5025" s="18">
        <v>0</v>
      </c>
      <c r="U5025" s="18">
        <v>0</v>
      </c>
    </row>
    <row r="5026" spans="2:21" x14ac:dyDescent="0.4">
      <c r="B5026" s="18" t="s">
        <v>5866</v>
      </c>
      <c r="C5026" s="18" t="s">
        <v>5910</v>
      </c>
      <c r="D5026" s="18" t="s">
        <v>179</v>
      </c>
      <c r="E5026" s="19" t="s">
        <v>295</v>
      </c>
      <c r="F5026" s="18" t="s">
        <v>5935</v>
      </c>
      <c r="G5026" s="18" t="s">
        <v>5897</v>
      </c>
      <c r="H5026" s="18" t="s">
        <v>5897</v>
      </c>
      <c r="I5026" s="19" t="s">
        <v>6348</v>
      </c>
      <c r="J5026" s="18" t="s">
        <v>5843</v>
      </c>
      <c r="K5026" s="18" t="s">
        <v>14571</v>
      </c>
      <c r="L5026" s="18" t="s">
        <v>5901</v>
      </c>
      <c r="N5026" s="20">
        <v>45322</v>
      </c>
      <c r="O5026" s="18" t="s">
        <v>14572</v>
      </c>
      <c r="P5026" s="18" t="s">
        <v>14571</v>
      </c>
      <c r="Q5026" s="18" t="s">
        <v>12684</v>
      </c>
      <c r="T5026" s="18">
        <v>0</v>
      </c>
      <c r="U5026" s="18">
        <v>0</v>
      </c>
    </row>
    <row r="5027" spans="2:21" x14ac:dyDescent="0.4">
      <c r="B5027" s="18" t="s">
        <v>5866</v>
      </c>
      <c r="C5027" s="18" t="s">
        <v>5910</v>
      </c>
      <c r="D5027" s="18" t="s">
        <v>179</v>
      </c>
      <c r="E5027" s="19" t="s">
        <v>369</v>
      </c>
      <c r="F5027" s="18" t="s">
        <v>5935</v>
      </c>
      <c r="G5027" s="18" t="s">
        <v>5897</v>
      </c>
      <c r="H5027" s="18" t="s">
        <v>5897</v>
      </c>
      <c r="I5027" s="19" t="s">
        <v>6348</v>
      </c>
      <c r="J5027" s="18" t="s">
        <v>5899</v>
      </c>
      <c r="K5027" s="18" t="s">
        <v>14573</v>
      </c>
      <c r="L5027" s="18" t="s">
        <v>5901</v>
      </c>
      <c r="N5027" s="20">
        <v>45322</v>
      </c>
      <c r="O5027" s="18" t="s">
        <v>14574</v>
      </c>
      <c r="P5027" s="18" t="s">
        <v>14573</v>
      </c>
      <c r="Q5027" s="18" t="s">
        <v>12711</v>
      </c>
      <c r="T5027" s="18">
        <v>0</v>
      </c>
      <c r="U5027" s="18">
        <v>0</v>
      </c>
    </row>
    <row r="5028" spans="2:21" x14ac:dyDescent="0.4">
      <c r="B5028" s="18" t="s">
        <v>5866</v>
      </c>
      <c r="C5028" s="18" t="s">
        <v>5910</v>
      </c>
      <c r="D5028" s="18" t="s">
        <v>179</v>
      </c>
      <c r="E5028" s="19" t="s">
        <v>369</v>
      </c>
      <c r="F5028" s="18" t="s">
        <v>5935</v>
      </c>
      <c r="G5028" s="18" t="s">
        <v>5897</v>
      </c>
      <c r="H5028" s="18" t="s">
        <v>5897</v>
      </c>
      <c r="I5028" s="19" t="s">
        <v>6348</v>
      </c>
      <c r="J5028" s="18" t="s">
        <v>5904</v>
      </c>
      <c r="K5028" s="18" t="s">
        <v>14575</v>
      </c>
      <c r="L5028" s="18" t="s">
        <v>5901</v>
      </c>
      <c r="N5028" s="20">
        <v>45322</v>
      </c>
      <c r="O5028" s="18" t="s">
        <v>14576</v>
      </c>
      <c r="P5028" s="18" t="s">
        <v>14575</v>
      </c>
      <c r="Q5028" s="18" t="s">
        <v>12711</v>
      </c>
      <c r="T5028" s="18">
        <v>0</v>
      </c>
      <c r="U5028" s="18">
        <v>0</v>
      </c>
    </row>
    <row r="5029" spans="2:21" x14ac:dyDescent="0.4">
      <c r="B5029" s="18" t="s">
        <v>5866</v>
      </c>
      <c r="C5029" s="18" t="s">
        <v>5910</v>
      </c>
      <c r="D5029" s="18" t="s">
        <v>179</v>
      </c>
      <c r="E5029" s="19" t="s">
        <v>369</v>
      </c>
      <c r="F5029" s="18" t="s">
        <v>5935</v>
      </c>
      <c r="G5029" s="18" t="s">
        <v>5897</v>
      </c>
      <c r="H5029" s="18" t="s">
        <v>5897</v>
      </c>
      <c r="I5029" s="19" t="s">
        <v>6348</v>
      </c>
      <c r="J5029" s="18" t="s">
        <v>5843</v>
      </c>
      <c r="K5029" s="18" t="s">
        <v>14577</v>
      </c>
      <c r="L5029" s="18" t="s">
        <v>5901</v>
      </c>
      <c r="N5029" s="20">
        <v>45322</v>
      </c>
      <c r="O5029" s="18" t="s">
        <v>14578</v>
      </c>
      <c r="P5029" s="18" t="s">
        <v>14577</v>
      </c>
      <c r="Q5029" s="18" t="s">
        <v>12711</v>
      </c>
      <c r="T5029" s="18">
        <v>0</v>
      </c>
      <c r="U5029" s="18">
        <v>0</v>
      </c>
    </row>
    <row r="5030" spans="2:21" x14ac:dyDescent="0.4">
      <c r="B5030" s="28" t="s">
        <v>5866</v>
      </c>
      <c r="C5030" s="28" t="s">
        <v>5910</v>
      </c>
      <c r="D5030" s="28" t="s">
        <v>6842</v>
      </c>
      <c r="E5030" s="29" t="s">
        <v>200</v>
      </c>
      <c r="F5030" s="28" t="s">
        <v>5896</v>
      </c>
      <c r="G5030" s="28" t="s">
        <v>5897</v>
      </c>
      <c r="H5030" s="28" t="s">
        <v>5897</v>
      </c>
      <c r="I5030" s="29" t="s">
        <v>6348</v>
      </c>
      <c r="J5030" s="28" t="s">
        <v>5899</v>
      </c>
      <c r="K5030" s="28" t="s">
        <v>6843</v>
      </c>
      <c r="L5030" s="28" t="s">
        <v>5901</v>
      </c>
      <c r="M5030" s="29"/>
      <c r="N5030" s="30">
        <v>45322</v>
      </c>
      <c r="O5030" s="28" t="s">
        <v>6844</v>
      </c>
      <c r="P5030" s="18" t="s">
        <v>6843</v>
      </c>
      <c r="Q5030" s="18" t="s">
        <v>6845</v>
      </c>
      <c r="T5030" s="18">
        <v>0</v>
      </c>
      <c r="U5030" s="18">
        <v>0</v>
      </c>
    </row>
    <row r="5031" spans="2:21" x14ac:dyDescent="0.4">
      <c r="B5031" s="28" t="s">
        <v>5866</v>
      </c>
      <c r="C5031" s="28" t="s">
        <v>5910</v>
      </c>
      <c r="D5031" s="28" t="s">
        <v>6842</v>
      </c>
      <c r="E5031" s="29" t="s">
        <v>200</v>
      </c>
      <c r="F5031" s="28" t="s">
        <v>5896</v>
      </c>
      <c r="G5031" s="28" t="s">
        <v>5897</v>
      </c>
      <c r="H5031" s="28" t="s">
        <v>5897</v>
      </c>
      <c r="I5031" s="29" t="s">
        <v>6348</v>
      </c>
      <c r="J5031" s="28" t="s">
        <v>5904</v>
      </c>
      <c r="K5031" s="28" t="s">
        <v>6846</v>
      </c>
      <c r="L5031" s="28" t="s">
        <v>5901</v>
      </c>
      <c r="M5031" s="29"/>
      <c r="N5031" s="30">
        <v>45322</v>
      </c>
      <c r="O5031" s="28" t="s">
        <v>6847</v>
      </c>
      <c r="P5031" s="18" t="s">
        <v>6846</v>
      </c>
      <c r="Q5031" s="18" t="s">
        <v>6845</v>
      </c>
      <c r="T5031" s="18">
        <v>0</v>
      </c>
      <c r="U5031" s="18">
        <v>0</v>
      </c>
    </row>
    <row r="5032" spans="2:21" x14ac:dyDescent="0.4">
      <c r="B5032" s="28" t="s">
        <v>5866</v>
      </c>
      <c r="C5032" s="28" t="s">
        <v>5910</v>
      </c>
      <c r="D5032" s="28" t="s">
        <v>6842</v>
      </c>
      <c r="E5032" s="29" t="s">
        <v>200</v>
      </c>
      <c r="F5032" s="28" t="s">
        <v>5896</v>
      </c>
      <c r="G5032" s="28" t="s">
        <v>5897</v>
      </c>
      <c r="H5032" s="28" t="s">
        <v>5897</v>
      </c>
      <c r="I5032" s="29" t="s">
        <v>6348</v>
      </c>
      <c r="J5032" s="28" t="s">
        <v>5843</v>
      </c>
      <c r="K5032" s="28" t="s">
        <v>6848</v>
      </c>
      <c r="L5032" s="28" t="s">
        <v>5901</v>
      </c>
      <c r="M5032" s="29"/>
      <c r="N5032" s="30">
        <v>45322</v>
      </c>
      <c r="O5032" s="28" t="s">
        <v>6849</v>
      </c>
      <c r="P5032" s="18" t="s">
        <v>6848</v>
      </c>
      <c r="Q5032" s="18" t="s">
        <v>6845</v>
      </c>
      <c r="T5032" s="18">
        <v>0</v>
      </c>
      <c r="U5032" s="18">
        <v>0</v>
      </c>
    </row>
    <row r="5033" spans="2:21" x14ac:dyDescent="0.4">
      <c r="B5033" s="28" t="s">
        <v>5866</v>
      </c>
      <c r="C5033" s="28" t="s">
        <v>5910</v>
      </c>
      <c r="D5033" s="28" t="s">
        <v>6842</v>
      </c>
      <c r="E5033" s="29" t="s">
        <v>200</v>
      </c>
      <c r="F5033" s="28" t="s">
        <v>5991</v>
      </c>
      <c r="G5033" s="28" t="s">
        <v>5897</v>
      </c>
      <c r="H5033" s="28" t="s">
        <v>5897</v>
      </c>
      <c r="I5033" s="29" t="s">
        <v>6348</v>
      </c>
      <c r="J5033" s="28" t="s">
        <v>5899</v>
      </c>
      <c r="K5033" s="28" t="s">
        <v>6898</v>
      </c>
      <c r="L5033" s="28" t="s">
        <v>5901</v>
      </c>
      <c r="M5033" s="29"/>
      <c r="N5033" s="30">
        <v>45322</v>
      </c>
      <c r="O5033" s="28" t="s">
        <v>6899</v>
      </c>
      <c r="P5033" s="18" t="s">
        <v>6898</v>
      </c>
      <c r="Q5033" s="18" t="s">
        <v>6900</v>
      </c>
      <c r="T5033" s="18">
        <v>0</v>
      </c>
      <c r="U5033" s="18">
        <v>0</v>
      </c>
    </row>
    <row r="5034" spans="2:21" x14ac:dyDescent="0.4">
      <c r="B5034" s="28" t="s">
        <v>5866</v>
      </c>
      <c r="C5034" s="28" t="s">
        <v>5910</v>
      </c>
      <c r="D5034" s="28" t="s">
        <v>6842</v>
      </c>
      <c r="E5034" s="29" t="s">
        <v>200</v>
      </c>
      <c r="F5034" s="28" t="s">
        <v>5991</v>
      </c>
      <c r="G5034" s="28" t="s">
        <v>5897</v>
      </c>
      <c r="H5034" s="28" t="s">
        <v>5897</v>
      </c>
      <c r="I5034" s="29" t="s">
        <v>6348</v>
      </c>
      <c r="J5034" s="28" t="s">
        <v>5904</v>
      </c>
      <c r="K5034" s="28" t="s">
        <v>6901</v>
      </c>
      <c r="L5034" s="28" t="s">
        <v>5901</v>
      </c>
      <c r="M5034" s="29"/>
      <c r="N5034" s="30">
        <v>45322</v>
      </c>
      <c r="O5034" s="28" t="s">
        <v>6902</v>
      </c>
      <c r="P5034" s="18" t="s">
        <v>6901</v>
      </c>
      <c r="Q5034" s="18" t="s">
        <v>6900</v>
      </c>
      <c r="T5034" s="18">
        <v>0</v>
      </c>
      <c r="U5034" s="18">
        <v>0</v>
      </c>
    </row>
    <row r="5035" spans="2:21" x14ac:dyDescent="0.4">
      <c r="B5035" s="28" t="s">
        <v>5866</v>
      </c>
      <c r="C5035" s="28" t="s">
        <v>5910</v>
      </c>
      <c r="D5035" s="28" t="s">
        <v>6842</v>
      </c>
      <c r="E5035" s="29" t="s">
        <v>200</v>
      </c>
      <c r="F5035" s="28" t="s">
        <v>5991</v>
      </c>
      <c r="G5035" s="28" t="s">
        <v>5897</v>
      </c>
      <c r="H5035" s="28" t="s">
        <v>5897</v>
      </c>
      <c r="I5035" s="29" t="s">
        <v>6348</v>
      </c>
      <c r="J5035" s="28" t="s">
        <v>5843</v>
      </c>
      <c r="K5035" s="28" t="s">
        <v>6903</v>
      </c>
      <c r="L5035" s="28" t="s">
        <v>5901</v>
      </c>
      <c r="M5035" s="29"/>
      <c r="N5035" s="30">
        <v>45322</v>
      </c>
      <c r="O5035" s="28" t="s">
        <v>6904</v>
      </c>
      <c r="P5035" s="18" t="s">
        <v>6903</v>
      </c>
      <c r="Q5035" s="18" t="s">
        <v>6900</v>
      </c>
      <c r="T5035" s="18">
        <v>0</v>
      </c>
      <c r="U5035" s="18">
        <v>0</v>
      </c>
    </row>
    <row r="5036" spans="2:21" x14ac:dyDescent="0.4">
      <c r="B5036" s="28" t="s">
        <v>5866</v>
      </c>
      <c r="C5036" s="28" t="s">
        <v>5893</v>
      </c>
      <c r="D5036" s="28" t="s">
        <v>6842</v>
      </c>
      <c r="E5036" s="29" t="s">
        <v>204</v>
      </c>
      <c r="F5036" s="28" t="s">
        <v>5935</v>
      </c>
      <c r="G5036" s="28" t="s">
        <v>5897</v>
      </c>
      <c r="H5036" s="28" t="s">
        <v>5897</v>
      </c>
      <c r="I5036" s="29" t="s">
        <v>6348</v>
      </c>
      <c r="J5036" s="28" t="s">
        <v>5899</v>
      </c>
      <c r="K5036" s="28" t="s">
        <v>6955</v>
      </c>
      <c r="L5036" s="28" t="s">
        <v>5901</v>
      </c>
      <c r="M5036" s="29"/>
      <c r="N5036" s="30">
        <v>45322</v>
      </c>
      <c r="O5036" s="28" t="s">
        <v>6956</v>
      </c>
      <c r="P5036" s="18" t="s">
        <v>6955</v>
      </c>
      <c r="Q5036" s="18" t="s">
        <v>6950</v>
      </c>
      <c r="T5036" s="18">
        <v>0</v>
      </c>
      <c r="U5036" s="18">
        <v>0</v>
      </c>
    </row>
    <row r="5037" spans="2:21" x14ac:dyDescent="0.4">
      <c r="B5037" s="28" t="s">
        <v>5866</v>
      </c>
      <c r="C5037" s="28" t="s">
        <v>5893</v>
      </c>
      <c r="D5037" s="28" t="s">
        <v>6842</v>
      </c>
      <c r="E5037" s="29" t="s">
        <v>204</v>
      </c>
      <c r="F5037" s="28" t="s">
        <v>5935</v>
      </c>
      <c r="G5037" s="28" t="s">
        <v>5897</v>
      </c>
      <c r="H5037" s="28" t="s">
        <v>5897</v>
      </c>
      <c r="I5037" s="29" t="s">
        <v>6348</v>
      </c>
      <c r="J5037" s="28" t="s">
        <v>5904</v>
      </c>
      <c r="K5037" s="28" t="s">
        <v>6957</v>
      </c>
      <c r="L5037" s="28" t="s">
        <v>5901</v>
      </c>
      <c r="M5037" s="29"/>
      <c r="N5037" s="30">
        <v>45322</v>
      </c>
      <c r="O5037" s="28" t="s">
        <v>6958</v>
      </c>
      <c r="P5037" s="18" t="s">
        <v>6957</v>
      </c>
      <c r="Q5037" s="18" t="s">
        <v>6950</v>
      </c>
      <c r="T5037" s="18">
        <v>0</v>
      </c>
      <c r="U5037" s="18">
        <v>0</v>
      </c>
    </row>
    <row r="5038" spans="2:21" x14ac:dyDescent="0.4">
      <c r="B5038" s="28" t="s">
        <v>5866</v>
      </c>
      <c r="C5038" s="28" t="s">
        <v>5893</v>
      </c>
      <c r="D5038" s="28" t="s">
        <v>6842</v>
      </c>
      <c r="E5038" s="29" t="s">
        <v>204</v>
      </c>
      <c r="F5038" s="28" t="s">
        <v>5935</v>
      </c>
      <c r="G5038" s="28" t="s">
        <v>5897</v>
      </c>
      <c r="H5038" s="28" t="s">
        <v>5897</v>
      </c>
      <c r="I5038" s="29" t="s">
        <v>6348</v>
      </c>
      <c r="J5038" s="28" t="s">
        <v>5843</v>
      </c>
      <c r="K5038" s="28" t="s">
        <v>6959</v>
      </c>
      <c r="L5038" s="28" t="s">
        <v>5901</v>
      </c>
      <c r="M5038" s="29"/>
      <c r="N5038" s="30">
        <v>45322</v>
      </c>
      <c r="O5038" s="28" t="s">
        <v>6960</v>
      </c>
      <c r="P5038" s="18" t="s">
        <v>6959</v>
      </c>
      <c r="Q5038" s="18" t="s">
        <v>6950</v>
      </c>
      <c r="T5038" s="18">
        <v>0</v>
      </c>
      <c r="U5038" s="18">
        <v>0</v>
      </c>
    </row>
    <row r="5039" spans="2:21" x14ac:dyDescent="0.4">
      <c r="B5039" s="28" t="s">
        <v>5866</v>
      </c>
      <c r="C5039" s="28" t="s">
        <v>5893</v>
      </c>
      <c r="D5039" s="28" t="s">
        <v>6842</v>
      </c>
      <c r="E5039" s="29" t="s">
        <v>204</v>
      </c>
      <c r="F5039" s="28" t="s">
        <v>6047</v>
      </c>
      <c r="G5039" s="28" t="s">
        <v>5897</v>
      </c>
      <c r="H5039" s="28" t="s">
        <v>5897</v>
      </c>
      <c r="I5039" s="29" t="s">
        <v>6348</v>
      </c>
      <c r="J5039" s="28" t="s">
        <v>5899</v>
      </c>
      <c r="K5039" s="28" t="s">
        <v>7054</v>
      </c>
      <c r="L5039" s="28" t="s">
        <v>5901</v>
      </c>
      <c r="M5039" s="29"/>
      <c r="N5039" s="30">
        <v>45322</v>
      </c>
      <c r="O5039" s="28" t="s">
        <v>7055</v>
      </c>
      <c r="P5039" s="18" t="s">
        <v>7054</v>
      </c>
      <c r="Q5039" s="18" t="s">
        <v>7056</v>
      </c>
      <c r="T5039" s="18">
        <v>0</v>
      </c>
      <c r="U5039" s="18">
        <v>0</v>
      </c>
    </row>
    <row r="5040" spans="2:21" x14ac:dyDescent="0.4">
      <c r="B5040" s="28" t="s">
        <v>5866</v>
      </c>
      <c r="C5040" s="28" t="s">
        <v>5893</v>
      </c>
      <c r="D5040" s="28" t="s">
        <v>6842</v>
      </c>
      <c r="E5040" s="29" t="s">
        <v>204</v>
      </c>
      <c r="F5040" s="28" t="s">
        <v>6047</v>
      </c>
      <c r="G5040" s="28" t="s">
        <v>5897</v>
      </c>
      <c r="H5040" s="28" t="s">
        <v>5897</v>
      </c>
      <c r="I5040" s="29" t="s">
        <v>6348</v>
      </c>
      <c r="J5040" s="28" t="s">
        <v>5904</v>
      </c>
      <c r="K5040" s="28" t="s">
        <v>7057</v>
      </c>
      <c r="L5040" s="28" t="s">
        <v>5901</v>
      </c>
      <c r="M5040" s="29"/>
      <c r="N5040" s="30">
        <v>45322</v>
      </c>
      <c r="O5040" s="28" t="s">
        <v>7058</v>
      </c>
      <c r="P5040" s="18" t="s">
        <v>7057</v>
      </c>
      <c r="Q5040" s="18" t="s">
        <v>7056</v>
      </c>
      <c r="T5040" s="18">
        <v>0</v>
      </c>
      <c r="U5040" s="18">
        <v>0</v>
      </c>
    </row>
    <row r="5041" spans="2:21" x14ac:dyDescent="0.4">
      <c r="B5041" s="28" t="s">
        <v>5866</v>
      </c>
      <c r="C5041" s="28" t="s">
        <v>5893</v>
      </c>
      <c r="D5041" s="28" t="s">
        <v>6842</v>
      </c>
      <c r="E5041" s="29" t="s">
        <v>204</v>
      </c>
      <c r="F5041" s="28" t="s">
        <v>6047</v>
      </c>
      <c r="G5041" s="28" t="s">
        <v>5897</v>
      </c>
      <c r="H5041" s="28" t="s">
        <v>5897</v>
      </c>
      <c r="I5041" s="29" t="s">
        <v>6348</v>
      </c>
      <c r="J5041" s="28" t="s">
        <v>5843</v>
      </c>
      <c r="K5041" s="28" t="s">
        <v>7059</v>
      </c>
      <c r="L5041" s="28" t="s">
        <v>5901</v>
      </c>
      <c r="M5041" s="29"/>
      <c r="N5041" s="30">
        <v>45322</v>
      </c>
      <c r="O5041" s="28" t="s">
        <v>7060</v>
      </c>
      <c r="P5041" s="18" t="s">
        <v>7059</v>
      </c>
      <c r="Q5041" s="18" t="s">
        <v>7056</v>
      </c>
      <c r="T5041" s="18">
        <v>0</v>
      </c>
      <c r="U5041" s="18">
        <v>0</v>
      </c>
    </row>
    <row r="5042" spans="2:21" x14ac:dyDescent="0.4">
      <c r="B5042" s="28" t="s">
        <v>5866</v>
      </c>
      <c r="C5042" s="28" t="s">
        <v>5893</v>
      </c>
      <c r="D5042" s="28" t="s">
        <v>6842</v>
      </c>
      <c r="E5042" s="29" t="s">
        <v>204</v>
      </c>
      <c r="F5042" s="28" t="s">
        <v>6100</v>
      </c>
      <c r="G5042" s="28" t="s">
        <v>5897</v>
      </c>
      <c r="H5042" s="28" t="s">
        <v>5897</v>
      </c>
      <c r="I5042" s="29" t="s">
        <v>6348</v>
      </c>
      <c r="J5042" s="28" t="s">
        <v>5899</v>
      </c>
      <c r="K5042" s="28" t="s">
        <v>7111</v>
      </c>
      <c r="L5042" s="28" t="s">
        <v>5901</v>
      </c>
      <c r="M5042" s="29"/>
      <c r="N5042" s="30">
        <v>45322</v>
      </c>
      <c r="O5042" s="28" t="s">
        <v>7112</v>
      </c>
      <c r="P5042" s="18" t="s">
        <v>7111</v>
      </c>
      <c r="Q5042" s="18" t="s">
        <v>7106</v>
      </c>
      <c r="T5042" s="18">
        <v>0</v>
      </c>
      <c r="U5042" s="18">
        <v>0</v>
      </c>
    </row>
    <row r="5043" spans="2:21" x14ac:dyDescent="0.4">
      <c r="B5043" s="28" t="s">
        <v>5866</v>
      </c>
      <c r="C5043" s="28" t="s">
        <v>5893</v>
      </c>
      <c r="D5043" s="28" t="s">
        <v>6842</v>
      </c>
      <c r="E5043" s="29" t="s">
        <v>204</v>
      </c>
      <c r="F5043" s="28" t="s">
        <v>6100</v>
      </c>
      <c r="G5043" s="28" t="s">
        <v>5897</v>
      </c>
      <c r="H5043" s="28" t="s">
        <v>5897</v>
      </c>
      <c r="I5043" s="29" t="s">
        <v>6348</v>
      </c>
      <c r="J5043" s="28" t="s">
        <v>5904</v>
      </c>
      <c r="K5043" s="28" t="s">
        <v>7113</v>
      </c>
      <c r="L5043" s="28" t="s">
        <v>5901</v>
      </c>
      <c r="M5043" s="29"/>
      <c r="N5043" s="30">
        <v>45322</v>
      </c>
      <c r="O5043" s="28" t="s">
        <v>7114</v>
      </c>
      <c r="P5043" s="18" t="s">
        <v>7113</v>
      </c>
      <c r="Q5043" s="18" t="s">
        <v>7106</v>
      </c>
      <c r="T5043" s="18">
        <v>0</v>
      </c>
      <c r="U5043" s="18">
        <v>0</v>
      </c>
    </row>
    <row r="5044" spans="2:21" x14ac:dyDescent="0.4">
      <c r="B5044" s="28" t="s">
        <v>5866</v>
      </c>
      <c r="C5044" s="28" t="s">
        <v>5893</v>
      </c>
      <c r="D5044" s="28" t="s">
        <v>6842</v>
      </c>
      <c r="E5044" s="29" t="s">
        <v>204</v>
      </c>
      <c r="F5044" s="28" t="s">
        <v>6100</v>
      </c>
      <c r="G5044" s="28" t="s">
        <v>5897</v>
      </c>
      <c r="H5044" s="28" t="s">
        <v>5897</v>
      </c>
      <c r="I5044" s="29" t="s">
        <v>6348</v>
      </c>
      <c r="J5044" s="28" t="s">
        <v>5843</v>
      </c>
      <c r="K5044" s="28" t="s">
        <v>7115</v>
      </c>
      <c r="L5044" s="28" t="s">
        <v>5901</v>
      </c>
      <c r="M5044" s="29"/>
      <c r="N5044" s="30">
        <v>45322</v>
      </c>
      <c r="O5044" s="28" t="s">
        <v>7116</v>
      </c>
      <c r="P5044" s="18" t="s">
        <v>7115</v>
      </c>
      <c r="Q5044" s="18" t="s">
        <v>7106</v>
      </c>
      <c r="T5044" s="18">
        <v>0</v>
      </c>
      <c r="U5044" s="18">
        <v>0</v>
      </c>
    </row>
    <row r="5045" spans="2:21" x14ac:dyDescent="0.4">
      <c r="B5045" s="28" t="s">
        <v>5866</v>
      </c>
      <c r="C5045" s="28" t="s">
        <v>5893</v>
      </c>
      <c r="D5045" s="28" t="s">
        <v>6842</v>
      </c>
      <c r="E5045" s="29" t="s">
        <v>204</v>
      </c>
      <c r="F5045" s="28" t="s">
        <v>5991</v>
      </c>
      <c r="G5045" s="28" t="s">
        <v>5897</v>
      </c>
      <c r="H5045" s="28" t="s">
        <v>5897</v>
      </c>
      <c r="I5045" s="29" t="s">
        <v>6348</v>
      </c>
      <c r="J5045" s="28" t="s">
        <v>5899</v>
      </c>
      <c r="K5045" s="28" t="s">
        <v>7004</v>
      </c>
      <c r="L5045" s="28" t="s">
        <v>5901</v>
      </c>
      <c r="M5045" s="29"/>
      <c r="N5045" s="30">
        <v>45322</v>
      </c>
      <c r="O5045" s="28" t="s">
        <v>7005</v>
      </c>
      <c r="P5045" s="18" t="s">
        <v>7004</v>
      </c>
      <c r="Q5045" s="18" t="s">
        <v>7006</v>
      </c>
      <c r="T5045" s="18">
        <v>0</v>
      </c>
      <c r="U5045" s="18">
        <v>0</v>
      </c>
    </row>
    <row r="5046" spans="2:21" x14ac:dyDescent="0.4">
      <c r="B5046" s="28" t="s">
        <v>5866</v>
      </c>
      <c r="C5046" s="28" t="s">
        <v>5893</v>
      </c>
      <c r="D5046" s="28" t="s">
        <v>6842</v>
      </c>
      <c r="E5046" s="29" t="s">
        <v>204</v>
      </c>
      <c r="F5046" s="28" t="s">
        <v>5991</v>
      </c>
      <c r="G5046" s="28" t="s">
        <v>5897</v>
      </c>
      <c r="H5046" s="28" t="s">
        <v>5897</v>
      </c>
      <c r="I5046" s="29" t="s">
        <v>6348</v>
      </c>
      <c r="J5046" s="28" t="s">
        <v>5904</v>
      </c>
      <c r="K5046" s="28" t="s">
        <v>7007</v>
      </c>
      <c r="L5046" s="28" t="s">
        <v>5901</v>
      </c>
      <c r="M5046" s="29"/>
      <c r="N5046" s="30">
        <v>45322</v>
      </c>
      <c r="O5046" s="28" t="s">
        <v>7008</v>
      </c>
      <c r="P5046" s="18" t="s">
        <v>7007</v>
      </c>
      <c r="Q5046" s="18" t="s">
        <v>7006</v>
      </c>
      <c r="T5046" s="18">
        <v>0</v>
      </c>
      <c r="U5046" s="18">
        <v>0</v>
      </c>
    </row>
    <row r="5047" spans="2:21" x14ac:dyDescent="0.4">
      <c r="B5047" s="28" t="s">
        <v>5866</v>
      </c>
      <c r="C5047" s="28" t="s">
        <v>5893</v>
      </c>
      <c r="D5047" s="28" t="s">
        <v>6842</v>
      </c>
      <c r="E5047" s="29" t="s">
        <v>204</v>
      </c>
      <c r="F5047" s="28" t="s">
        <v>5991</v>
      </c>
      <c r="G5047" s="28" t="s">
        <v>5897</v>
      </c>
      <c r="H5047" s="28" t="s">
        <v>5897</v>
      </c>
      <c r="I5047" s="29" t="s">
        <v>6348</v>
      </c>
      <c r="J5047" s="28" t="s">
        <v>5843</v>
      </c>
      <c r="K5047" s="28" t="s">
        <v>7009</v>
      </c>
      <c r="L5047" s="28" t="s">
        <v>5901</v>
      </c>
      <c r="M5047" s="29"/>
      <c r="N5047" s="30">
        <v>45322</v>
      </c>
      <c r="O5047" s="28" t="s">
        <v>7010</v>
      </c>
      <c r="P5047" s="18" t="s">
        <v>7009</v>
      </c>
      <c r="Q5047" s="18" t="s">
        <v>7006</v>
      </c>
      <c r="T5047" s="18">
        <v>0</v>
      </c>
      <c r="U5047" s="18">
        <v>0</v>
      </c>
    </row>
    <row r="5048" spans="2:21" x14ac:dyDescent="0.4">
      <c r="B5048" s="18" t="s">
        <v>5866</v>
      </c>
      <c r="C5048" s="18" t="s">
        <v>5893</v>
      </c>
      <c r="D5048" s="18" t="s">
        <v>7954</v>
      </c>
      <c r="E5048" s="19" t="s">
        <v>297</v>
      </c>
      <c r="F5048" s="18" t="s">
        <v>5935</v>
      </c>
      <c r="G5048" s="18" t="s">
        <v>5897</v>
      </c>
      <c r="H5048" s="18" t="s">
        <v>5897</v>
      </c>
      <c r="I5048" s="19" t="s">
        <v>6348</v>
      </c>
      <c r="J5048" s="18" t="s">
        <v>5899</v>
      </c>
      <c r="K5048" s="18" t="s">
        <v>14579</v>
      </c>
      <c r="L5048" s="18" t="s">
        <v>5901</v>
      </c>
      <c r="N5048" s="20">
        <v>45322</v>
      </c>
      <c r="O5048" s="18" t="s">
        <v>14580</v>
      </c>
      <c r="P5048" s="18" t="s">
        <v>14579</v>
      </c>
      <c r="Q5048" s="18" t="s">
        <v>12730</v>
      </c>
      <c r="T5048" s="18">
        <v>0</v>
      </c>
      <c r="U5048" s="18">
        <v>0</v>
      </c>
    </row>
    <row r="5049" spans="2:21" x14ac:dyDescent="0.4">
      <c r="B5049" s="18" t="s">
        <v>5866</v>
      </c>
      <c r="C5049" s="18" t="s">
        <v>5893</v>
      </c>
      <c r="D5049" s="18" t="s">
        <v>7954</v>
      </c>
      <c r="E5049" s="19" t="s">
        <v>297</v>
      </c>
      <c r="F5049" s="18" t="s">
        <v>5935</v>
      </c>
      <c r="G5049" s="18" t="s">
        <v>5897</v>
      </c>
      <c r="H5049" s="18" t="s">
        <v>5897</v>
      </c>
      <c r="I5049" s="19" t="s">
        <v>6348</v>
      </c>
      <c r="J5049" s="18" t="s">
        <v>5904</v>
      </c>
      <c r="K5049" s="18" t="s">
        <v>14581</v>
      </c>
      <c r="L5049" s="18" t="s">
        <v>5901</v>
      </c>
      <c r="N5049" s="20">
        <v>45322</v>
      </c>
      <c r="O5049" s="18" t="s">
        <v>14582</v>
      </c>
      <c r="P5049" s="18" t="s">
        <v>14581</v>
      </c>
      <c r="Q5049" s="18" t="s">
        <v>12730</v>
      </c>
      <c r="T5049" s="18">
        <v>0</v>
      </c>
      <c r="U5049" s="18">
        <v>0</v>
      </c>
    </row>
    <row r="5050" spans="2:21" x14ac:dyDescent="0.4">
      <c r="B5050" s="18" t="s">
        <v>5866</v>
      </c>
      <c r="C5050" s="18" t="s">
        <v>5893</v>
      </c>
      <c r="D5050" s="18" t="s">
        <v>7954</v>
      </c>
      <c r="E5050" s="19" t="s">
        <v>297</v>
      </c>
      <c r="F5050" s="18" t="s">
        <v>5935</v>
      </c>
      <c r="G5050" s="18" t="s">
        <v>5897</v>
      </c>
      <c r="H5050" s="18" t="s">
        <v>5897</v>
      </c>
      <c r="I5050" s="19" t="s">
        <v>6348</v>
      </c>
      <c r="J5050" s="18" t="s">
        <v>5843</v>
      </c>
      <c r="K5050" s="18" t="s">
        <v>14583</v>
      </c>
      <c r="L5050" s="18" t="s">
        <v>5901</v>
      </c>
      <c r="N5050" s="20">
        <v>45322</v>
      </c>
      <c r="O5050" s="18" t="s">
        <v>14584</v>
      </c>
      <c r="P5050" s="18" t="s">
        <v>14583</v>
      </c>
      <c r="Q5050" s="18" t="s">
        <v>12730</v>
      </c>
      <c r="T5050" s="18">
        <v>0</v>
      </c>
      <c r="U5050" s="18">
        <v>0</v>
      </c>
    </row>
    <row r="5051" spans="2:21" x14ac:dyDescent="0.4">
      <c r="B5051" s="18" t="s">
        <v>5866</v>
      </c>
      <c r="C5051" s="18" t="s">
        <v>5910</v>
      </c>
      <c r="D5051" s="18" t="s">
        <v>11471</v>
      </c>
      <c r="E5051" s="19" t="s">
        <v>313</v>
      </c>
      <c r="F5051" s="18" t="s">
        <v>5935</v>
      </c>
      <c r="G5051" s="18" t="s">
        <v>5897</v>
      </c>
      <c r="H5051" s="18" t="s">
        <v>5897</v>
      </c>
      <c r="I5051" s="19" t="s">
        <v>6348</v>
      </c>
      <c r="J5051" s="18" t="s">
        <v>5899</v>
      </c>
      <c r="K5051" s="18" t="s">
        <v>11975</v>
      </c>
      <c r="L5051" s="18" t="s">
        <v>5901</v>
      </c>
      <c r="N5051" s="20">
        <v>45322</v>
      </c>
      <c r="O5051" s="18" t="s">
        <v>11976</v>
      </c>
      <c r="P5051" s="18" t="s">
        <v>11975</v>
      </c>
      <c r="Q5051" s="18" t="s">
        <v>11474</v>
      </c>
      <c r="T5051" s="18">
        <v>0</v>
      </c>
      <c r="U5051" s="18">
        <v>0</v>
      </c>
    </row>
    <row r="5052" spans="2:21" x14ac:dyDescent="0.4">
      <c r="B5052" s="18" t="s">
        <v>5866</v>
      </c>
      <c r="C5052" s="18" t="s">
        <v>5910</v>
      </c>
      <c r="D5052" s="18" t="s">
        <v>11471</v>
      </c>
      <c r="E5052" s="19" t="s">
        <v>313</v>
      </c>
      <c r="F5052" s="18" t="s">
        <v>5935</v>
      </c>
      <c r="G5052" s="18" t="s">
        <v>5897</v>
      </c>
      <c r="H5052" s="18" t="s">
        <v>5897</v>
      </c>
      <c r="I5052" s="19" t="s">
        <v>6348</v>
      </c>
      <c r="J5052" s="18" t="s">
        <v>5904</v>
      </c>
      <c r="K5052" s="18" t="s">
        <v>11977</v>
      </c>
      <c r="L5052" s="18" t="s">
        <v>5901</v>
      </c>
      <c r="N5052" s="20">
        <v>45322</v>
      </c>
      <c r="O5052" s="18" t="s">
        <v>11978</v>
      </c>
      <c r="P5052" s="18" t="s">
        <v>11977</v>
      </c>
      <c r="Q5052" s="18" t="s">
        <v>11474</v>
      </c>
      <c r="T5052" s="18">
        <v>0</v>
      </c>
      <c r="U5052" s="18">
        <v>0</v>
      </c>
    </row>
    <row r="5053" spans="2:21" x14ac:dyDescent="0.4">
      <c r="B5053" s="18" t="s">
        <v>5866</v>
      </c>
      <c r="C5053" s="18" t="s">
        <v>5910</v>
      </c>
      <c r="D5053" s="18" t="s">
        <v>11471</v>
      </c>
      <c r="E5053" s="19" t="s">
        <v>313</v>
      </c>
      <c r="F5053" s="18" t="s">
        <v>5935</v>
      </c>
      <c r="G5053" s="18" t="s">
        <v>5897</v>
      </c>
      <c r="H5053" s="18" t="s">
        <v>5897</v>
      </c>
      <c r="I5053" s="19" t="s">
        <v>6348</v>
      </c>
      <c r="J5053" s="18" t="s">
        <v>5843</v>
      </c>
      <c r="K5053" s="18" t="s">
        <v>11979</v>
      </c>
      <c r="L5053" s="18" t="s">
        <v>5901</v>
      </c>
      <c r="N5053" s="20">
        <v>45322</v>
      </c>
      <c r="O5053" s="18" t="s">
        <v>11980</v>
      </c>
      <c r="P5053" s="18" t="s">
        <v>11979</v>
      </c>
      <c r="Q5053" s="18" t="s">
        <v>11474</v>
      </c>
      <c r="T5053" s="18">
        <v>0</v>
      </c>
      <c r="U5053" s="18">
        <v>0</v>
      </c>
    </row>
    <row r="5054" spans="2:21" x14ac:dyDescent="0.4">
      <c r="B5054" s="18" t="s">
        <v>5866</v>
      </c>
      <c r="C5054" s="18" t="s">
        <v>5910</v>
      </c>
      <c r="D5054" s="18" t="s">
        <v>11471</v>
      </c>
      <c r="E5054" s="19" t="s">
        <v>313</v>
      </c>
      <c r="F5054" s="18" t="s">
        <v>11479</v>
      </c>
      <c r="G5054" s="18" t="s">
        <v>5897</v>
      </c>
      <c r="H5054" s="18" t="s">
        <v>5897</v>
      </c>
      <c r="I5054" s="19" t="s">
        <v>6348</v>
      </c>
      <c r="J5054" s="18" t="s">
        <v>5899</v>
      </c>
      <c r="K5054" s="18" t="s">
        <v>11981</v>
      </c>
      <c r="L5054" s="18" t="s">
        <v>5901</v>
      </c>
      <c r="N5054" s="20">
        <v>45322</v>
      </c>
      <c r="O5054" s="18" t="s">
        <v>11982</v>
      </c>
      <c r="P5054" s="18" t="s">
        <v>11981</v>
      </c>
      <c r="Q5054" s="18" t="s">
        <v>11483</v>
      </c>
      <c r="T5054" s="18">
        <v>0</v>
      </c>
      <c r="U5054" s="18">
        <v>0</v>
      </c>
    </row>
    <row r="5055" spans="2:21" x14ac:dyDescent="0.4">
      <c r="B5055" s="18" t="s">
        <v>5866</v>
      </c>
      <c r="C5055" s="18" t="s">
        <v>5910</v>
      </c>
      <c r="D5055" s="18" t="s">
        <v>11471</v>
      </c>
      <c r="E5055" s="19" t="s">
        <v>313</v>
      </c>
      <c r="F5055" s="18" t="s">
        <v>11479</v>
      </c>
      <c r="G5055" s="18" t="s">
        <v>5897</v>
      </c>
      <c r="H5055" s="18" t="s">
        <v>5897</v>
      </c>
      <c r="I5055" s="19" t="s">
        <v>6348</v>
      </c>
      <c r="J5055" s="18" t="s">
        <v>5904</v>
      </c>
      <c r="K5055" s="18" t="s">
        <v>11983</v>
      </c>
      <c r="L5055" s="18" t="s">
        <v>5901</v>
      </c>
      <c r="N5055" s="20">
        <v>45322</v>
      </c>
      <c r="O5055" s="18" t="s">
        <v>11984</v>
      </c>
      <c r="P5055" s="18" t="s">
        <v>11983</v>
      </c>
      <c r="Q5055" s="18" t="s">
        <v>11483</v>
      </c>
      <c r="T5055" s="18">
        <v>0</v>
      </c>
      <c r="U5055" s="18">
        <v>0</v>
      </c>
    </row>
    <row r="5056" spans="2:21" x14ac:dyDescent="0.4">
      <c r="B5056" s="18" t="s">
        <v>5866</v>
      </c>
      <c r="C5056" s="18" t="s">
        <v>5910</v>
      </c>
      <c r="D5056" s="18" t="s">
        <v>11471</v>
      </c>
      <c r="E5056" s="19" t="s">
        <v>313</v>
      </c>
      <c r="F5056" s="18" t="s">
        <v>11479</v>
      </c>
      <c r="G5056" s="18" t="s">
        <v>5897</v>
      </c>
      <c r="H5056" s="18" t="s">
        <v>5897</v>
      </c>
      <c r="I5056" s="19" t="s">
        <v>6348</v>
      </c>
      <c r="J5056" s="18" t="s">
        <v>5843</v>
      </c>
      <c r="K5056" s="18" t="s">
        <v>11985</v>
      </c>
      <c r="L5056" s="18" t="s">
        <v>5901</v>
      </c>
      <c r="N5056" s="20">
        <v>45322</v>
      </c>
      <c r="O5056" s="18" t="s">
        <v>11986</v>
      </c>
      <c r="P5056" s="18" t="s">
        <v>11985</v>
      </c>
      <c r="Q5056" s="18" t="s">
        <v>11483</v>
      </c>
      <c r="T5056" s="18">
        <v>0</v>
      </c>
      <c r="U5056" s="18">
        <v>0</v>
      </c>
    </row>
    <row r="5057" spans="2:21" x14ac:dyDescent="0.4">
      <c r="B5057" s="18" t="s">
        <v>5866</v>
      </c>
      <c r="C5057" s="18" t="s">
        <v>5910</v>
      </c>
      <c r="D5057" s="18" t="s">
        <v>11471</v>
      </c>
      <c r="E5057" s="19" t="s">
        <v>315</v>
      </c>
      <c r="F5057" s="18" t="s">
        <v>5935</v>
      </c>
      <c r="G5057" s="18" t="s">
        <v>5897</v>
      </c>
      <c r="H5057" s="18" t="s">
        <v>5897</v>
      </c>
      <c r="I5057" s="19" t="s">
        <v>6348</v>
      </c>
      <c r="J5057" s="18" t="s">
        <v>5899</v>
      </c>
      <c r="K5057" s="18" t="s">
        <v>11987</v>
      </c>
      <c r="L5057" s="18" t="s">
        <v>5901</v>
      </c>
      <c r="N5057" s="20">
        <v>45322</v>
      </c>
      <c r="O5057" s="18" t="s">
        <v>11988</v>
      </c>
      <c r="P5057" s="18" t="s">
        <v>11987</v>
      </c>
      <c r="Q5057" s="18" t="s">
        <v>11524</v>
      </c>
      <c r="T5057" s="18">
        <v>0</v>
      </c>
      <c r="U5057" s="18">
        <v>0</v>
      </c>
    </row>
    <row r="5058" spans="2:21" x14ac:dyDescent="0.4">
      <c r="B5058" s="18" t="s">
        <v>5866</v>
      </c>
      <c r="C5058" s="18" t="s">
        <v>5910</v>
      </c>
      <c r="D5058" s="18" t="s">
        <v>11471</v>
      </c>
      <c r="E5058" s="19" t="s">
        <v>315</v>
      </c>
      <c r="F5058" s="18" t="s">
        <v>5935</v>
      </c>
      <c r="G5058" s="18" t="s">
        <v>5897</v>
      </c>
      <c r="H5058" s="18" t="s">
        <v>5897</v>
      </c>
      <c r="I5058" s="19" t="s">
        <v>6348</v>
      </c>
      <c r="J5058" s="18" t="s">
        <v>5904</v>
      </c>
      <c r="K5058" s="18" t="s">
        <v>11989</v>
      </c>
      <c r="L5058" s="18" t="s">
        <v>5901</v>
      </c>
      <c r="N5058" s="20">
        <v>45322</v>
      </c>
      <c r="O5058" s="18" t="s">
        <v>11990</v>
      </c>
      <c r="P5058" s="18" t="s">
        <v>11989</v>
      </c>
      <c r="Q5058" s="18" t="s">
        <v>11524</v>
      </c>
      <c r="T5058" s="18">
        <v>0</v>
      </c>
      <c r="U5058" s="18">
        <v>0</v>
      </c>
    </row>
    <row r="5059" spans="2:21" x14ac:dyDescent="0.4">
      <c r="B5059" s="18" t="s">
        <v>5866</v>
      </c>
      <c r="C5059" s="18" t="s">
        <v>5910</v>
      </c>
      <c r="D5059" s="18" t="s">
        <v>11471</v>
      </c>
      <c r="E5059" s="19" t="s">
        <v>315</v>
      </c>
      <c r="F5059" s="18" t="s">
        <v>5935</v>
      </c>
      <c r="G5059" s="18" t="s">
        <v>5897</v>
      </c>
      <c r="H5059" s="18" t="s">
        <v>5897</v>
      </c>
      <c r="I5059" s="19" t="s">
        <v>6348</v>
      </c>
      <c r="J5059" s="18" t="s">
        <v>5843</v>
      </c>
      <c r="K5059" s="18" t="s">
        <v>11991</v>
      </c>
      <c r="L5059" s="18" t="s">
        <v>5901</v>
      </c>
      <c r="N5059" s="20">
        <v>45322</v>
      </c>
      <c r="O5059" s="18" t="s">
        <v>11992</v>
      </c>
      <c r="P5059" s="18" t="s">
        <v>11991</v>
      </c>
      <c r="Q5059" s="18" t="s">
        <v>11524</v>
      </c>
      <c r="T5059" s="18">
        <v>0</v>
      </c>
      <c r="U5059" s="18">
        <v>0</v>
      </c>
    </row>
    <row r="5060" spans="2:21" x14ac:dyDescent="0.4">
      <c r="B5060" s="18" t="s">
        <v>5866</v>
      </c>
      <c r="C5060" s="18" t="s">
        <v>5910</v>
      </c>
      <c r="D5060" s="18" t="s">
        <v>11471</v>
      </c>
      <c r="E5060" s="19" t="s">
        <v>315</v>
      </c>
      <c r="F5060" s="18" t="s">
        <v>11479</v>
      </c>
      <c r="G5060" s="18" t="s">
        <v>5897</v>
      </c>
      <c r="H5060" s="18" t="s">
        <v>5897</v>
      </c>
      <c r="I5060" s="19" t="s">
        <v>6348</v>
      </c>
      <c r="J5060" s="18" t="s">
        <v>5899</v>
      </c>
      <c r="K5060" s="18" t="s">
        <v>11993</v>
      </c>
      <c r="L5060" s="18" t="s">
        <v>5901</v>
      </c>
      <c r="N5060" s="20">
        <v>45322</v>
      </c>
      <c r="O5060" s="18" t="s">
        <v>11994</v>
      </c>
      <c r="P5060" s="18" t="s">
        <v>11993</v>
      </c>
      <c r="Q5060" s="18" t="s">
        <v>11531</v>
      </c>
      <c r="T5060" s="18">
        <v>0</v>
      </c>
      <c r="U5060" s="18">
        <v>0</v>
      </c>
    </row>
    <row r="5061" spans="2:21" x14ac:dyDescent="0.4">
      <c r="B5061" s="18" t="s">
        <v>5866</v>
      </c>
      <c r="C5061" s="18" t="s">
        <v>5910</v>
      </c>
      <c r="D5061" s="18" t="s">
        <v>11471</v>
      </c>
      <c r="E5061" s="19" t="s">
        <v>315</v>
      </c>
      <c r="F5061" s="18" t="s">
        <v>11479</v>
      </c>
      <c r="G5061" s="18" t="s">
        <v>5897</v>
      </c>
      <c r="H5061" s="18" t="s">
        <v>5897</v>
      </c>
      <c r="I5061" s="19" t="s">
        <v>6348</v>
      </c>
      <c r="J5061" s="18" t="s">
        <v>5904</v>
      </c>
      <c r="K5061" s="18" t="s">
        <v>11995</v>
      </c>
      <c r="L5061" s="18" t="s">
        <v>5901</v>
      </c>
      <c r="N5061" s="20">
        <v>45322</v>
      </c>
      <c r="O5061" s="18" t="s">
        <v>11996</v>
      </c>
      <c r="P5061" s="18" t="s">
        <v>11995</v>
      </c>
      <c r="Q5061" s="18" t="s">
        <v>11531</v>
      </c>
      <c r="T5061" s="18">
        <v>0</v>
      </c>
      <c r="U5061" s="18">
        <v>0</v>
      </c>
    </row>
    <row r="5062" spans="2:21" x14ac:dyDescent="0.4">
      <c r="B5062" s="18" t="s">
        <v>5866</v>
      </c>
      <c r="C5062" s="18" t="s">
        <v>5910</v>
      </c>
      <c r="D5062" s="18" t="s">
        <v>11471</v>
      </c>
      <c r="E5062" s="19" t="s">
        <v>315</v>
      </c>
      <c r="F5062" s="18" t="s">
        <v>11479</v>
      </c>
      <c r="G5062" s="18" t="s">
        <v>5897</v>
      </c>
      <c r="H5062" s="18" t="s">
        <v>5897</v>
      </c>
      <c r="I5062" s="19" t="s">
        <v>6348</v>
      </c>
      <c r="J5062" s="18" t="s">
        <v>5843</v>
      </c>
      <c r="K5062" s="18" t="s">
        <v>11997</v>
      </c>
      <c r="L5062" s="18" t="s">
        <v>5901</v>
      </c>
      <c r="N5062" s="20">
        <v>45322</v>
      </c>
      <c r="O5062" s="18" t="s">
        <v>11998</v>
      </c>
      <c r="P5062" s="18" t="s">
        <v>11997</v>
      </c>
      <c r="Q5062" s="18" t="s">
        <v>11531</v>
      </c>
      <c r="T5062" s="18">
        <v>0</v>
      </c>
      <c r="U5062" s="18">
        <v>0</v>
      </c>
    </row>
    <row r="5063" spans="2:21" x14ac:dyDescent="0.4">
      <c r="B5063" s="18" t="s">
        <v>5866</v>
      </c>
      <c r="C5063" s="18" t="s">
        <v>5910</v>
      </c>
      <c r="D5063" s="18" t="s">
        <v>11566</v>
      </c>
      <c r="E5063" s="19" t="s">
        <v>317</v>
      </c>
      <c r="F5063" s="18" t="s">
        <v>5935</v>
      </c>
      <c r="G5063" s="18" t="s">
        <v>5897</v>
      </c>
      <c r="H5063" s="18" t="s">
        <v>5897</v>
      </c>
      <c r="I5063" s="19" t="s">
        <v>6348</v>
      </c>
      <c r="J5063" s="18" t="s">
        <v>5899</v>
      </c>
      <c r="K5063" s="18" t="s">
        <v>11999</v>
      </c>
      <c r="L5063" s="18" t="s">
        <v>5901</v>
      </c>
      <c r="N5063" s="20">
        <v>45322</v>
      </c>
      <c r="O5063" s="18" t="s">
        <v>12000</v>
      </c>
      <c r="P5063" s="18" t="s">
        <v>11999</v>
      </c>
      <c r="Q5063" s="18" t="s">
        <v>11569</v>
      </c>
      <c r="T5063" s="18">
        <v>0</v>
      </c>
      <c r="U5063" s="18">
        <v>0</v>
      </c>
    </row>
    <row r="5064" spans="2:21" x14ac:dyDescent="0.4">
      <c r="B5064" s="18" t="s">
        <v>5866</v>
      </c>
      <c r="C5064" s="18" t="s">
        <v>5910</v>
      </c>
      <c r="D5064" s="18" t="s">
        <v>11566</v>
      </c>
      <c r="E5064" s="19" t="s">
        <v>317</v>
      </c>
      <c r="F5064" s="18" t="s">
        <v>5935</v>
      </c>
      <c r="G5064" s="18" t="s">
        <v>5897</v>
      </c>
      <c r="H5064" s="18" t="s">
        <v>5897</v>
      </c>
      <c r="I5064" s="19" t="s">
        <v>6348</v>
      </c>
      <c r="J5064" s="18" t="s">
        <v>5904</v>
      </c>
      <c r="K5064" s="18" t="s">
        <v>12001</v>
      </c>
      <c r="L5064" s="18" t="s">
        <v>5901</v>
      </c>
      <c r="N5064" s="20">
        <v>45322</v>
      </c>
      <c r="O5064" s="18" t="s">
        <v>12002</v>
      </c>
      <c r="P5064" s="18" t="s">
        <v>12001</v>
      </c>
      <c r="Q5064" s="18" t="s">
        <v>11569</v>
      </c>
      <c r="T5064" s="18">
        <v>0</v>
      </c>
      <c r="U5064" s="18">
        <v>0</v>
      </c>
    </row>
    <row r="5065" spans="2:21" x14ac:dyDescent="0.4">
      <c r="B5065" s="18" t="s">
        <v>5866</v>
      </c>
      <c r="C5065" s="18" t="s">
        <v>5910</v>
      </c>
      <c r="D5065" s="18" t="s">
        <v>11566</v>
      </c>
      <c r="E5065" s="19" t="s">
        <v>317</v>
      </c>
      <c r="F5065" s="18" t="s">
        <v>5935</v>
      </c>
      <c r="G5065" s="18" t="s">
        <v>5897</v>
      </c>
      <c r="H5065" s="18" t="s">
        <v>5897</v>
      </c>
      <c r="I5065" s="19" t="s">
        <v>6348</v>
      </c>
      <c r="J5065" s="18" t="s">
        <v>5843</v>
      </c>
      <c r="K5065" s="18" t="s">
        <v>12003</v>
      </c>
      <c r="L5065" s="18" t="s">
        <v>5901</v>
      </c>
      <c r="N5065" s="20">
        <v>45322</v>
      </c>
      <c r="O5065" s="18" t="s">
        <v>12004</v>
      </c>
      <c r="P5065" s="18" t="s">
        <v>12003</v>
      </c>
      <c r="Q5065" s="18" t="s">
        <v>11569</v>
      </c>
      <c r="T5065" s="18">
        <v>0</v>
      </c>
      <c r="U5065" s="18">
        <v>0</v>
      </c>
    </row>
    <row r="5066" spans="2:21" x14ac:dyDescent="0.4">
      <c r="B5066" s="18" t="s">
        <v>5866</v>
      </c>
      <c r="C5066" s="18" t="s">
        <v>5910</v>
      </c>
      <c r="D5066" s="18" t="s">
        <v>11566</v>
      </c>
      <c r="E5066" s="19" t="s">
        <v>319</v>
      </c>
      <c r="F5066" s="18" t="s">
        <v>5935</v>
      </c>
      <c r="G5066" s="18" t="s">
        <v>5897</v>
      </c>
      <c r="H5066" s="18" t="s">
        <v>5897</v>
      </c>
      <c r="I5066" s="19" t="s">
        <v>6348</v>
      </c>
      <c r="J5066" s="18" t="s">
        <v>5899</v>
      </c>
      <c r="K5066" s="18" t="s">
        <v>12005</v>
      </c>
      <c r="L5066" s="18" t="s">
        <v>5901</v>
      </c>
      <c r="N5066" s="20">
        <v>45322</v>
      </c>
      <c r="O5066" s="18" t="s">
        <v>12006</v>
      </c>
      <c r="P5066" s="18" t="s">
        <v>12005</v>
      </c>
      <c r="Q5066" s="18" t="s">
        <v>11612</v>
      </c>
      <c r="T5066" s="18">
        <v>0</v>
      </c>
      <c r="U5066" s="18">
        <v>0</v>
      </c>
    </row>
    <row r="5067" spans="2:21" x14ac:dyDescent="0.4">
      <c r="B5067" s="18" t="s">
        <v>5866</v>
      </c>
      <c r="C5067" s="18" t="s">
        <v>5910</v>
      </c>
      <c r="D5067" s="18" t="s">
        <v>11566</v>
      </c>
      <c r="E5067" s="19" t="s">
        <v>319</v>
      </c>
      <c r="F5067" s="18" t="s">
        <v>5935</v>
      </c>
      <c r="G5067" s="18" t="s">
        <v>5897</v>
      </c>
      <c r="H5067" s="18" t="s">
        <v>5897</v>
      </c>
      <c r="I5067" s="19" t="s">
        <v>6348</v>
      </c>
      <c r="J5067" s="18" t="s">
        <v>5904</v>
      </c>
      <c r="K5067" s="18" t="s">
        <v>12007</v>
      </c>
      <c r="L5067" s="18" t="s">
        <v>5901</v>
      </c>
      <c r="N5067" s="20">
        <v>45322</v>
      </c>
      <c r="O5067" s="18" t="s">
        <v>12008</v>
      </c>
      <c r="P5067" s="18" t="s">
        <v>12007</v>
      </c>
      <c r="Q5067" s="18" t="s">
        <v>11612</v>
      </c>
      <c r="T5067" s="18">
        <v>0</v>
      </c>
      <c r="U5067" s="18">
        <v>0</v>
      </c>
    </row>
    <row r="5068" spans="2:21" x14ac:dyDescent="0.4">
      <c r="B5068" s="18" t="s">
        <v>5866</v>
      </c>
      <c r="C5068" s="18" t="s">
        <v>5910</v>
      </c>
      <c r="D5068" s="18" t="s">
        <v>11566</v>
      </c>
      <c r="E5068" s="19" t="s">
        <v>319</v>
      </c>
      <c r="F5068" s="18" t="s">
        <v>5935</v>
      </c>
      <c r="G5068" s="18" t="s">
        <v>5897</v>
      </c>
      <c r="H5068" s="18" t="s">
        <v>5897</v>
      </c>
      <c r="I5068" s="19" t="s">
        <v>6348</v>
      </c>
      <c r="J5068" s="18" t="s">
        <v>5843</v>
      </c>
      <c r="K5068" s="18" t="s">
        <v>12009</v>
      </c>
      <c r="L5068" s="18" t="s">
        <v>5901</v>
      </c>
      <c r="N5068" s="20">
        <v>45322</v>
      </c>
      <c r="O5068" s="18" t="s">
        <v>12010</v>
      </c>
      <c r="P5068" s="18" t="s">
        <v>12009</v>
      </c>
      <c r="Q5068" s="18" t="s">
        <v>11612</v>
      </c>
      <c r="T5068" s="18">
        <v>0</v>
      </c>
      <c r="U5068" s="18">
        <v>0</v>
      </c>
    </row>
    <row r="5069" spans="2:21" x14ac:dyDescent="0.4">
      <c r="B5069" s="18" t="s">
        <v>5866</v>
      </c>
      <c r="C5069" s="18" t="s">
        <v>5910</v>
      </c>
      <c r="D5069" s="18" t="s">
        <v>12213</v>
      </c>
      <c r="E5069" s="19" t="s">
        <v>12214</v>
      </c>
      <c r="F5069" s="18" t="s">
        <v>5935</v>
      </c>
      <c r="G5069" s="18" t="s">
        <v>5897</v>
      </c>
      <c r="H5069" s="18" t="s">
        <v>5897</v>
      </c>
      <c r="I5069" s="19" t="s">
        <v>6348</v>
      </c>
      <c r="J5069" s="18" t="s">
        <v>5899</v>
      </c>
      <c r="K5069" s="18" t="s">
        <v>14477</v>
      </c>
      <c r="L5069" s="18" t="s">
        <v>5901</v>
      </c>
      <c r="N5069" s="20">
        <v>45322</v>
      </c>
      <c r="O5069" s="18" t="s">
        <v>14478</v>
      </c>
      <c r="P5069" s="18" t="s">
        <v>14477</v>
      </c>
      <c r="Q5069" s="18" t="s">
        <v>12217</v>
      </c>
      <c r="T5069" s="18">
        <v>0</v>
      </c>
      <c r="U5069" s="18">
        <v>0</v>
      </c>
    </row>
    <row r="5070" spans="2:21" x14ac:dyDescent="0.4">
      <c r="B5070" s="18" t="s">
        <v>5866</v>
      </c>
      <c r="C5070" s="18" t="s">
        <v>5910</v>
      </c>
      <c r="D5070" s="18" t="s">
        <v>12213</v>
      </c>
      <c r="E5070" s="19" t="s">
        <v>12214</v>
      </c>
      <c r="F5070" s="18" t="s">
        <v>5935</v>
      </c>
      <c r="G5070" s="18" t="s">
        <v>5897</v>
      </c>
      <c r="H5070" s="18" t="s">
        <v>5897</v>
      </c>
      <c r="I5070" s="19" t="s">
        <v>6348</v>
      </c>
      <c r="J5070" s="18" t="s">
        <v>5904</v>
      </c>
      <c r="K5070" s="18" t="s">
        <v>14479</v>
      </c>
      <c r="L5070" s="18" t="s">
        <v>5901</v>
      </c>
      <c r="N5070" s="20">
        <v>45322</v>
      </c>
      <c r="O5070" s="18" t="s">
        <v>14480</v>
      </c>
      <c r="P5070" s="18" t="s">
        <v>14479</v>
      </c>
      <c r="Q5070" s="18" t="s">
        <v>12217</v>
      </c>
      <c r="T5070" s="18">
        <v>0</v>
      </c>
      <c r="U5070" s="18">
        <v>0</v>
      </c>
    </row>
    <row r="5071" spans="2:21" x14ac:dyDescent="0.4">
      <c r="B5071" s="18" t="s">
        <v>5866</v>
      </c>
      <c r="C5071" s="18" t="s">
        <v>5910</v>
      </c>
      <c r="D5071" s="18" t="s">
        <v>12213</v>
      </c>
      <c r="E5071" s="19" t="s">
        <v>12214</v>
      </c>
      <c r="F5071" s="18" t="s">
        <v>5935</v>
      </c>
      <c r="G5071" s="18" t="s">
        <v>5897</v>
      </c>
      <c r="H5071" s="18" t="s">
        <v>5897</v>
      </c>
      <c r="I5071" s="19" t="s">
        <v>6348</v>
      </c>
      <c r="J5071" s="18" t="s">
        <v>5843</v>
      </c>
      <c r="K5071" s="18" t="s">
        <v>14481</v>
      </c>
      <c r="L5071" s="18" t="s">
        <v>5901</v>
      </c>
      <c r="N5071" s="20">
        <v>45322</v>
      </c>
      <c r="O5071" s="18" t="s">
        <v>14482</v>
      </c>
      <c r="P5071" s="18" t="s">
        <v>14481</v>
      </c>
      <c r="Q5071" s="18" t="s">
        <v>12217</v>
      </c>
      <c r="T5071" s="18">
        <v>0</v>
      </c>
      <c r="U5071" s="18">
        <v>0</v>
      </c>
    </row>
    <row r="5072" spans="2:21" x14ac:dyDescent="0.4">
      <c r="B5072" s="18" t="s">
        <v>5866</v>
      </c>
      <c r="C5072" s="18" t="s">
        <v>5910</v>
      </c>
      <c r="D5072" s="18" t="s">
        <v>12213</v>
      </c>
      <c r="E5072" s="19" t="s">
        <v>12234</v>
      </c>
      <c r="F5072" s="18" t="s">
        <v>5935</v>
      </c>
      <c r="G5072" s="18" t="s">
        <v>5897</v>
      </c>
      <c r="H5072" s="18" t="s">
        <v>5897</v>
      </c>
      <c r="I5072" s="19" t="s">
        <v>6348</v>
      </c>
      <c r="J5072" s="18" t="s">
        <v>5899</v>
      </c>
      <c r="K5072" s="18" t="s">
        <v>14483</v>
      </c>
      <c r="L5072" s="18" t="s">
        <v>5901</v>
      </c>
      <c r="N5072" s="20">
        <v>45322</v>
      </c>
      <c r="O5072" s="18" t="s">
        <v>14484</v>
      </c>
      <c r="P5072" s="18" t="s">
        <v>14483</v>
      </c>
      <c r="Q5072" s="18" t="s">
        <v>12237</v>
      </c>
      <c r="T5072" s="18">
        <v>0</v>
      </c>
      <c r="U5072" s="18">
        <v>0</v>
      </c>
    </row>
    <row r="5073" spans="2:21" x14ac:dyDescent="0.4">
      <c r="B5073" s="18" t="s">
        <v>5866</v>
      </c>
      <c r="C5073" s="18" t="s">
        <v>5910</v>
      </c>
      <c r="D5073" s="18" t="s">
        <v>12213</v>
      </c>
      <c r="E5073" s="19" t="s">
        <v>12234</v>
      </c>
      <c r="F5073" s="18" t="s">
        <v>5935</v>
      </c>
      <c r="G5073" s="18" t="s">
        <v>5897</v>
      </c>
      <c r="H5073" s="18" t="s">
        <v>5897</v>
      </c>
      <c r="I5073" s="19" t="s">
        <v>6348</v>
      </c>
      <c r="J5073" s="18" t="s">
        <v>5904</v>
      </c>
      <c r="K5073" s="18" t="s">
        <v>14485</v>
      </c>
      <c r="L5073" s="18" t="s">
        <v>5901</v>
      </c>
      <c r="N5073" s="20">
        <v>45322</v>
      </c>
      <c r="O5073" s="18" t="s">
        <v>14486</v>
      </c>
      <c r="P5073" s="18" t="s">
        <v>14485</v>
      </c>
      <c r="Q5073" s="18" t="s">
        <v>12237</v>
      </c>
      <c r="T5073" s="18">
        <v>0</v>
      </c>
      <c r="U5073" s="18">
        <v>0</v>
      </c>
    </row>
    <row r="5074" spans="2:21" x14ac:dyDescent="0.4">
      <c r="B5074" s="18" t="s">
        <v>5866</v>
      </c>
      <c r="C5074" s="18" t="s">
        <v>5910</v>
      </c>
      <c r="D5074" s="18" t="s">
        <v>12213</v>
      </c>
      <c r="E5074" s="19" t="s">
        <v>12234</v>
      </c>
      <c r="F5074" s="18" t="s">
        <v>5935</v>
      </c>
      <c r="G5074" s="18" t="s">
        <v>5897</v>
      </c>
      <c r="H5074" s="18" t="s">
        <v>5897</v>
      </c>
      <c r="I5074" s="19" t="s">
        <v>6348</v>
      </c>
      <c r="J5074" s="18" t="s">
        <v>5843</v>
      </c>
      <c r="K5074" s="18" t="s">
        <v>14487</v>
      </c>
      <c r="L5074" s="18" t="s">
        <v>5901</v>
      </c>
      <c r="N5074" s="20">
        <v>45322</v>
      </c>
      <c r="O5074" s="18" t="s">
        <v>14488</v>
      </c>
      <c r="P5074" s="18" t="s">
        <v>14487</v>
      </c>
      <c r="Q5074" s="18" t="s">
        <v>12237</v>
      </c>
      <c r="T5074" s="18">
        <v>0</v>
      </c>
      <c r="U5074" s="18">
        <v>0</v>
      </c>
    </row>
    <row r="5075" spans="2:21" x14ac:dyDescent="0.4">
      <c r="B5075" s="18" t="s">
        <v>5866</v>
      </c>
      <c r="C5075" s="18" t="s">
        <v>5910</v>
      </c>
      <c r="D5075" s="18" t="s">
        <v>12254</v>
      </c>
      <c r="E5075" s="19" t="s">
        <v>12255</v>
      </c>
      <c r="F5075" s="18" t="s">
        <v>12256</v>
      </c>
      <c r="G5075" s="18" t="s">
        <v>5897</v>
      </c>
      <c r="H5075" s="18" t="s">
        <v>5897</v>
      </c>
      <c r="I5075" s="19" t="s">
        <v>6348</v>
      </c>
      <c r="J5075" s="18" t="s">
        <v>5899</v>
      </c>
      <c r="K5075" s="18" t="s">
        <v>14489</v>
      </c>
      <c r="L5075" s="18" t="s">
        <v>5901</v>
      </c>
      <c r="N5075" s="20">
        <v>45322</v>
      </c>
      <c r="O5075" s="18" t="s">
        <v>14490</v>
      </c>
      <c r="P5075" s="18" t="s">
        <v>14489</v>
      </c>
      <c r="Q5075" s="18" t="s">
        <v>12259</v>
      </c>
      <c r="T5075" s="18">
        <v>0</v>
      </c>
      <c r="U5075" s="18">
        <v>0</v>
      </c>
    </row>
    <row r="5076" spans="2:21" x14ac:dyDescent="0.4">
      <c r="B5076" s="18" t="s">
        <v>5866</v>
      </c>
      <c r="C5076" s="18" t="s">
        <v>5910</v>
      </c>
      <c r="D5076" s="18" t="s">
        <v>12254</v>
      </c>
      <c r="E5076" s="19" t="s">
        <v>12255</v>
      </c>
      <c r="F5076" s="18" t="s">
        <v>12256</v>
      </c>
      <c r="G5076" s="18" t="s">
        <v>5897</v>
      </c>
      <c r="H5076" s="18" t="s">
        <v>5897</v>
      </c>
      <c r="I5076" s="19" t="s">
        <v>6348</v>
      </c>
      <c r="J5076" s="18" t="s">
        <v>5904</v>
      </c>
      <c r="K5076" s="18" t="s">
        <v>14491</v>
      </c>
      <c r="L5076" s="18" t="s">
        <v>5901</v>
      </c>
      <c r="N5076" s="20">
        <v>45322</v>
      </c>
      <c r="O5076" s="18" t="s">
        <v>14492</v>
      </c>
      <c r="P5076" s="18" t="s">
        <v>14491</v>
      </c>
      <c r="Q5076" s="18" t="s">
        <v>12259</v>
      </c>
      <c r="T5076" s="18">
        <v>0</v>
      </c>
      <c r="U5076" s="18">
        <v>0</v>
      </c>
    </row>
    <row r="5077" spans="2:21" x14ac:dyDescent="0.4">
      <c r="B5077" s="18" t="s">
        <v>5866</v>
      </c>
      <c r="C5077" s="18" t="s">
        <v>5910</v>
      </c>
      <c r="D5077" s="18" t="s">
        <v>12254</v>
      </c>
      <c r="E5077" s="19" t="s">
        <v>12255</v>
      </c>
      <c r="F5077" s="18" t="s">
        <v>12256</v>
      </c>
      <c r="G5077" s="18" t="s">
        <v>5897</v>
      </c>
      <c r="H5077" s="18" t="s">
        <v>5897</v>
      </c>
      <c r="I5077" s="19" t="s">
        <v>6348</v>
      </c>
      <c r="J5077" s="18" t="s">
        <v>5843</v>
      </c>
      <c r="K5077" s="18" t="s">
        <v>14493</v>
      </c>
      <c r="L5077" s="18" t="s">
        <v>5901</v>
      </c>
      <c r="N5077" s="20">
        <v>45322</v>
      </c>
      <c r="O5077" s="18" t="s">
        <v>14494</v>
      </c>
      <c r="P5077" s="18" t="s">
        <v>14493</v>
      </c>
      <c r="Q5077" s="18" t="s">
        <v>12259</v>
      </c>
      <c r="T5077" s="18">
        <v>0</v>
      </c>
      <c r="U5077" s="18">
        <v>0</v>
      </c>
    </row>
    <row r="5078" spans="2:21" x14ac:dyDescent="0.4">
      <c r="B5078" s="18" t="s">
        <v>5866</v>
      </c>
      <c r="C5078" s="18" t="s">
        <v>5910</v>
      </c>
      <c r="D5078" s="18" t="s">
        <v>12254</v>
      </c>
      <c r="E5078" s="19" t="s">
        <v>12276</v>
      </c>
      <c r="F5078" s="18" t="s">
        <v>12256</v>
      </c>
      <c r="G5078" s="18" t="s">
        <v>5897</v>
      </c>
      <c r="H5078" s="18" t="s">
        <v>5897</v>
      </c>
      <c r="I5078" s="19" t="s">
        <v>6348</v>
      </c>
      <c r="J5078" s="18" t="s">
        <v>5899</v>
      </c>
      <c r="K5078" s="18" t="s">
        <v>14495</v>
      </c>
      <c r="L5078" s="18" t="s">
        <v>5901</v>
      </c>
      <c r="N5078" s="20">
        <v>45322</v>
      </c>
      <c r="O5078" s="18" t="s">
        <v>14496</v>
      </c>
      <c r="P5078" s="18" t="s">
        <v>14495</v>
      </c>
      <c r="Q5078" s="18" t="s">
        <v>12279</v>
      </c>
      <c r="T5078" s="18">
        <v>0</v>
      </c>
      <c r="U5078" s="18">
        <v>0</v>
      </c>
    </row>
    <row r="5079" spans="2:21" x14ac:dyDescent="0.4">
      <c r="B5079" s="18" t="s">
        <v>5866</v>
      </c>
      <c r="C5079" s="18" t="s">
        <v>5910</v>
      </c>
      <c r="D5079" s="18" t="s">
        <v>12254</v>
      </c>
      <c r="E5079" s="19" t="s">
        <v>12276</v>
      </c>
      <c r="F5079" s="18" t="s">
        <v>12256</v>
      </c>
      <c r="G5079" s="18" t="s">
        <v>5897</v>
      </c>
      <c r="H5079" s="18" t="s">
        <v>5897</v>
      </c>
      <c r="I5079" s="19" t="s">
        <v>6348</v>
      </c>
      <c r="J5079" s="18" t="s">
        <v>5904</v>
      </c>
      <c r="K5079" s="18" t="s">
        <v>14497</v>
      </c>
      <c r="L5079" s="18" t="s">
        <v>5901</v>
      </c>
      <c r="N5079" s="20">
        <v>45322</v>
      </c>
      <c r="O5079" s="18" t="s">
        <v>14498</v>
      </c>
      <c r="P5079" s="18" t="s">
        <v>14497</v>
      </c>
      <c r="Q5079" s="18" t="s">
        <v>12279</v>
      </c>
      <c r="T5079" s="18">
        <v>0</v>
      </c>
      <c r="U5079" s="18">
        <v>0</v>
      </c>
    </row>
    <row r="5080" spans="2:21" x14ac:dyDescent="0.4">
      <c r="B5080" s="18" t="s">
        <v>5866</v>
      </c>
      <c r="C5080" s="18" t="s">
        <v>5910</v>
      </c>
      <c r="D5080" s="18" t="s">
        <v>12254</v>
      </c>
      <c r="E5080" s="19" t="s">
        <v>12276</v>
      </c>
      <c r="F5080" s="18" t="s">
        <v>12256</v>
      </c>
      <c r="G5080" s="18" t="s">
        <v>5897</v>
      </c>
      <c r="H5080" s="18" t="s">
        <v>5897</v>
      </c>
      <c r="I5080" s="19" t="s">
        <v>6348</v>
      </c>
      <c r="J5080" s="18" t="s">
        <v>5843</v>
      </c>
      <c r="K5080" s="18" t="s">
        <v>14499</v>
      </c>
      <c r="L5080" s="18" t="s">
        <v>5901</v>
      </c>
      <c r="N5080" s="20">
        <v>45322</v>
      </c>
      <c r="O5080" s="18" t="s">
        <v>14500</v>
      </c>
      <c r="P5080" s="18" t="s">
        <v>14499</v>
      </c>
      <c r="Q5080" s="18" t="s">
        <v>12279</v>
      </c>
      <c r="T5080" s="18">
        <v>0</v>
      </c>
      <c r="U5080" s="18">
        <v>0</v>
      </c>
    </row>
    <row r="5081" spans="2:21" x14ac:dyDescent="0.4">
      <c r="B5081" s="18" t="s">
        <v>5866</v>
      </c>
      <c r="C5081" s="18" t="s">
        <v>5910</v>
      </c>
      <c r="D5081" s="18" t="s">
        <v>12296</v>
      </c>
      <c r="E5081" s="19" t="s">
        <v>12297</v>
      </c>
      <c r="F5081" s="18" t="s">
        <v>5896</v>
      </c>
      <c r="G5081" s="18" t="s">
        <v>5897</v>
      </c>
      <c r="H5081" s="18" t="s">
        <v>5897</v>
      </c>
      <c r="I5081" s="19" t="s">
        <v>6348</v>
      </c>
      <c r="J5081" s="18" t="s">
        <v>5899</v>
      </c>
      <c r="K5081" s="18" t="s">
        <v>14501</v>
      </c>
      <c r="L5081" s="18" t="s">
        <v>5901</v>
      </c>
      <c r="N5081" s="20">
        <v>45322</v>
      </c>
      <c r="O5081" s="18" t="s">
        <v>14502</v>
      </c>
      <c r="P5081" s="18" t="s">
        <v>14501</v>
      </c>
      <c r="Q5081" s="18" t="s">
        <v>12300</v>
      </c>
      <c r="T5081" s="18">
        <v>0</v>
      </c>
      <c r="U5081" s="18">
        <v>0</v>
      </c>
    </row>
    <row r="5082" spans="2:21" x14ac:dyDescent="0.4">
      <c r="B5082" s="18" t="s">
        <v>5866</v>
      </c>
      <c r="C5082" s="18" t="s">
        <v>5910</v>
      </c>
      <c r="D5082" s="18" t="s">
        <v>12296</v>
      </c>
      <c r="E5082" s="19" t="s">
        <v>12297</v>
      </c>
      <c r="F5082" s="18" t="s">
        <v>5896</v>
      </c>
      <c r="G5082" s="18" t="s">
        <v>5897</v>
      </c>
      <c r="H5082" s="18" t="s">
        <v>5897</v>
      </c>
      <c r="I5082" s="19" t="s">
        <v>6348</v>
      </c>
      <c r="J5082" s="18" t="s">
        <v>5904</v>
      </c>
      <c r="K5082" s="18" t="s">
        <v>14503</v>
      </c>
      <c r="L5082" s="18" t="s">
        <v>5901</v>
      </c>
      <c r="N5082" s="20">
        <v>45322</v>
      </c>
      <c r="O5082" s="18" t="s">
        <v>14504</v>
      </c>
      <c r="P5082" s="18" t="s">
        <v>14503</v>
      </c>
      <c r="Q5082" s="18" t="s">
        <v>12300</v>
      </c>
      <c r="T5082" s="18">
        <v>0</v>
      </c>
      <c r="U5082" s="18">
        <v>0</v>
      </c>
    </row>
    <row r="5083" spans="2:21" x14ac:dyDescent="0.4">
      <c r="B5083" s="18" t="s">
        <v>5866</v>
      </c>
      <c r="C5083" s="18" t="s">
        <v>5910</v>
      </c>
      <c r="D5083" s="18" t="s">
        <v>12296</v>
      </c>
      <c r="E5083" s="19" t="s">
        <v>12297</v>
      </c>
      <c r="F5083" s="18" t="s">
        <v>5896</v>
      </c>
      <c r="G5083" s="18" t="s">
        <v>5897</v>
      </c>
      <c r="H5083" s="18" t="s">
        <v>5897</v>
      </c>
      <c r="I5083" s="19" t="s">
        <v>6348</v>
      </c>
      <c r="J5083" s="18" t="s">
        <v>5843</v>
      </c>
      <c r="K5083" s="18" t="s">
        <v>14505</v>
      </c>
      <c r="L5083" s="18" t="s">
        <v>5901</v>
      </c>
      <c r="N5083" s="20">
        <v>45322</v>
      </c>
      <c r="O5083" s="18" t="s">
        <v>14506</v>
      </c>
      <c r="P5083" s="18" t="s">
        <v>14505</v>
      </c>
      <c r="Q5083" s="18" t="s">
        <v>12300</v>
      </c>
      <c r="T5083" s="18">
        <v>0</v>
      </c>
      <c r="U5083" s="18">
        <v>0</v>
      </c>
    </row>
    <row r="5084" spans="2:21" x14ac:dyDescent="0.4">
      <c r="B5084" s="18" t="s">
        <v>5866</v>
      </c>
      <c r="C5084" s="18" t="s">
        <v>5910</v>
      </c>
      <c r="D5084" s="18" t="s">
        <v>12296</v>
      </c>
      <c r="E5084" s="19" t="s">
        <v>12317</v>
      </c>
      <c r="F5084" s="18" t="s">
        <v>5896</v>
      </c>
      <c r="G5084" s="18" t="s">
        <v>5897</v>
      </c>
      <c r="H5084" s="18" t="s">
        <v>5897</v>
      </c>
      <c r="I5084" s="19" t="s">
        <v>6348</v>
      </c>
      <c r="J5084" s="18" t="s">
        <v>5899</v>
      </c>
      <c r="K5084" s="18" t="s">
        <v>14507</v>
      </c>
      <c r="L5084" s="18" t="s">
        <v>5901</v>
      </c>
      <c r="N5084" s="20">
        <v>45322</v>
      </c>
      <c r="O5084" s="18" t="s">
        <v>14508</v>
      </c>
      <c r="P5084" s="18" t="s">
        <v>14507</v>
      </c>
      <c r="Q5084" s="18" t="s">
        <v>12320</v>
      </c>
      <c r="T5084" s="18">
        <v>0</v>
      </c>
      <c r="U5084" s="18">
        <v>0</v>
      </c>
    </row>
    <row r="5085" spans="2:21" x14ac:dyDescent="0.4">
      <c r="B5085" s="18" t="s">
        <v>5866</v>
      </c>
      <c r="C5085" s="18" t="s">
        <v>5910</v>
      </c>
      <c r="D5085" s="18" t="s">
        <v>12296</v>
      </c>
      <c r="E5085" s="19" t="s">
        <v>12317</v>
      </c>
      <c r="F5085" s="18" t="s">
        <v>5896</v>
      </c>
      <c r="G5085" s="18" t="s">
        <v>5897</v>
      </c>
      <c r="H5085" s="18" t="s">
        <v>5897</v>
      </c>
      <c r="I5085" s="19" t="s">
        <v>6348</v>
      </c>
      <c r="J5085" s="18" t="s">
        <v>5904</v>
      </c>
      <c r="K5085" s="18" t="s">
        <v>14509</v>
      </c>
      <c r="L5085" s="18" t="s">
        <v>5901</v>
      </c>
      <c r="N5085" s="20">
        <v>45322</v>
      </c>
      <c r="O5085" s="18" t="s">
        <v>14510</v>
      </c>
      <c r="P5085" s="18" t="s">
        <v>14509</v>
      </c>
      <c r="Q5085" s="18" t="s">
        <v>12320</v>
      </c>
      <c r="T5085" s="18">
        <v>0</v>
      </c>
      <c r="U5085" s="18">
        <v>0</v>
      </c>
    </row>
    <row r="5086" spans="2:21" x14ac:dyDescent="0.4">
      <c r="B5086" s="18" t="s">
        <v>5866</v>
      </c>
      <c r="C5086" s="18" t="s">
        <v>5910</v>
      </c>
      <c r="D5086" s="18" t="s">
        <v>12296</v>
      </c>
      <c r="E5086" s="19" t="s">
        <v>12317</v>
      </c>
      <c r="F5086" s="18" t="s">
        <v>5896</v>
      </c>
      <c r="G5086" s="18" t="s">
        <v>5897</v>
      </c>
      <c r="H5086" s="18" t="s">
        <v>5897</v>
      </c>
      <c r="I5086" s="19" t="s">
        <v>6348</v>
      </c>
      <c r="J5086" s="18" t="s">
        <v>5843</v>
      </c>
      <c r="K5086" s="18" t="s">
        <v>14511</v>
      </c>
      <c r="L5086" s="18" t="s">
        <v>5901</v>
      </c>
      <c r="N5086" s="20">
        <v>45322</v>
      </c>
      <c r="O5086" s="18" t="s">
        <v>14512</v>
      </c>
      <c r="P5086" s="18" t="s">
        <v>14511</v>
      </c>
      <c r="Q5086" s="18" t="s">
        <v>12320</v>
      </c>
      <c r="T5086" s="18">
        <v>0</v>
      </c>
      <c r="U5086" s="18">
        <v>0</v>
      </c>
    </row>
    <row r="5087" spans="2:21" x14ac:dyDescent="0.4">
      <c r="B5087" s="18" t="s">
        <v>5866</v>
      </c>
      <c r="C5087" s="18" t="s">
        <v>5910</v>
      </c>
      <c r="D5087" s="18" t="s">
        <v>12337</v>
      </c>
      <c r="E5087" s="19" t="s">
        <v>12338</v>
      </c>
      <c r="F5087" s="18" t="s">
        <v>5896</v>
      </c>
      <c r="G5087" s="18" t="s">
        <v>5897</v>
      </c>
      <c r="H5087" s="18" t="s">
        <v>5897</v>
      </c>
      <c r="I5087" s="19" t="s">
        <v>6348</v>
      </c>
      <c r="J5087" s="18" t="s">
        <v>5899</v>
      </c>
      <c r="K5087" s="18" t="s">
        <v>14513</v>
      </c>
      <c r="L5087" s="18" t="s">
        <v>5901</v>
      </c>
      <c r="N5087" s="20">
        <v>45322</v>
      </c>
      <c r="O5087" s="18" t="s">
        <v>14514</v>
      </c>
      <c r="P5087" s="18" t="s">
        <v>14513</v>
      </c>
      <c r="Q5087" s="18" t="s">
        <v>12341</v>
      </c>
      <c r="T5087" s="18">
        <v>0</v>
      </c>
      <c r="U5087" s="18">
        <v>0</v>
      </c>
    </row>
    <row r="5088" spans="2:21" x14ac:dyDescent="0.4">
      <c r="B5088" s="18" t="s">
        <v>5866</v>
      </c>
      <c r="C5088" s="18" t="s">
        <v>5910</v>
      </c>
      <c r="D5088" s="18" t="s">
        <v>12337</v>
      </c>
      <c r="E5088" s="19" t="s">
        <v>12338</v>
      </c>
      <c r="F5088" s="18" t="s">
        <v>5896</v>
      </c>
      <c r="G5088" s="18" t="s">
        <v>5897</v>
      </c>
      <c r="H5088" s="18" t="s">
        <v>5897</v>
      </c>
      <c r="I5088" s="19" t="s">
        <v>6348</v>
      </c>
      <c r="J5088" s="18" t="s">
        <v>5904</v>
      </c>
      <c r="K5088" s="18" t="s">
        <v>14515</v>
      </c>
      <c r="L5088" s="18" t="s">
        <v>5901</v>
      </c>
      <c r="N5088" s="20">
        <v>45322</v>
      </c>
      <c r="O5088" s="18" t="s">
        <v>14516</v>
      </c>
      <c r="P5088" s="18" t="s">
        <v>14515</v>
      </c>
      <c r="Q5088" s="18" t="s">
        <v>12341</v>
      </c>
      <c r="T5088" s="18">
        <v>0</v>
      </c>
      <c r="U5088" s="18">
        <v>0</v>
      </c>
    </row>
    <row r="5089" spans="2:21" x14ac:dyDescent="0.4">
      <c r="B5089" s="18" t="s">
        <v>5866</v>
      </c>
      <c r="C5089" s="18" t="s">
        <v>5910</v>
      </c>
      <c r="D5089" s="18" t="s">
        <v>12337</v>
      </c>
      <c r="E5089" s="19" t="s">
        <v>12338</v>
      </c>
      <c r="F5089" s="18" t="s">
        <v>5896</v>
      </c>
      <c r="G5089" s="18" t="s">
        <v>5897</v>
      </c>
      <c r="H5089" s="18" t="s">
        <v>5897</v>
      </c>
      <c r="I5089" s="19" t="s">
        <v>6348</v>
      </c>
      <c r="J5089" s="18" t="s">
        <v>5843</v>
      </c>
      <c r="K5089" s="18" t="s">
        <v>14517</v>
      </c>
      <c r="L5089" s="18" t="s">
        <v>5901</v>
      </c>
      <c r="N5089" s="20">
        <v>45322</v>
      </c>
      <c r="O5089" s="18" t="s">
        <v>14518</v>
      </c>
      <c r="P5089" s="18" t="s">
        <v>14517</v>
      </c>
      <c r="Q5089" s="18" t="s">
        <v>12341</v>
      </c>
      <c r="T5089" s="18">
        <v>0</v>
      </c>
      <c r="U5089" s="18">
        <v>0</v>
      </c>
    </row>
    <row r="5090" spans="2:21" x14ac:dyDescent="0.4">
      <c r="B5090" s="18" t="s">
        <v>5866</v>
      </c>
      <c r="C5090" s="18" t="s">
        <v>5910</v>
      </c>
      <c r="D5090" s="18" t="s">
        <v>12337</v>
      </c>
      <c r="E5090" s="19" t="s">
        <v>12358</v>
      </c>
      <c r="F5090" s="18" t="s">
        <v>5896</v>
      </c>
      <c r="G5090" s="18" t="s">
        <v>5897</v>
      </c>
      <c r="H5090" s="18" t="s">
        <v>5897</v>
      </c>
      <c r="I5090" s="19" t="s">
        <v>6348</v>
      </c>
      <c r="J5090" s="18" t="s">
        <v>5899</v>
      </c>
      <c r="K5090" s="18" t="s">
        <v>14519</v>
      </c>
      <c r="L5090" s="18" t="s">
        <v>5901</v>
      </c>
      <c r="N5090" s="20">
        <v>45322</v>
      </c>
      <c r="O5090" s="18" t="s">
        <v>14520</v>
      </c>
      <c r="P5090" s="18" t="s">
        <v>14519</v>
      </c>
      <c r="Q5090" s="18" t="s">
        <v>12361</v>
      </c>
      <c r="T5090" s="18">
        <v>0</v>
      </c>
      <c r="U5090" s="18">
        <v>0</v>
      </c>
    </row>
    <row r="5091" spans="2:21" x14ac:dyDescent="0.4">
      <c r="B5091" s="18" t="s">
        <v>5866</v>
      </c>
      <c r="C5091" s="18" t="s">
        <v>5910</v>
      </c>
      <c r="D5091" s="18" t="s">
        <v>12337</v>
      </c>
      <c r="E5091" s="19" t="s">
        <v>12358</v>
      </c>
      <c r="F5091" s="18" t="s">
        <v>5896</v>
      </c>
      <c r="G5091" s="18" t="s">
        <v>5897</v>
      </c>
      <c r="H5091" s="18" t="s">
        <v>5897</v>
      </c>
      <c r="I5091" s="19" t="s">
        <v>6348</v>
      </c>
      <c r="J5091" s="18" t="s">
        <v>5904</v>
      </c>
      <c r="K5091" s="18" t="s">
        <v>14521</v>
      </c>
      <c r="L5091" s="18" t="s">
        <v>5901</v>
      </c>
      <c r="N5091" s="20">
        <v>45322</v>
      </c>
      <c r="O5091" s="18" t="s">
        <v>14522</v>
      </c>
      <c r="P5091" s="18" t="s">
        <v>14521</v>
      </c>
      <c r="Q5091" s="18" t="s">
        <v>12361</v>
      </c>
      <c r="T5091" s="18">
        <v>0</v>
      </c>
      <c r="U5091" s="18">
        <v>0</v>
      </c>
    </row>
    <row r="5092" spans="2:21" x14ac:dyDescent="0.4">
      <c r="B5092" s="18" t="s">
        <v>5866</v>
      </c>
      <c r="C5092" s="18" t="s">
        <v>5910</v>
      </c>
      <c r="D5092" s="18" t="s">
        <v>12337</v>
      </c>
      <c r="E5092" s="19" t="s">
        <v>12358</v>
      </c>
      <c r="F5092" s="18" t="s">
        <v>5896</v>
      </c>
      <c r="G5092" s="18" t="s">
        <v>5897</v>
      </c>
      <c r="H5092" s="18" t="s">
        <v>5897</v>
      </c>
      <c r="I5092" s="19" t="s">
        <v>6348</v>
      </c>
      <c r="J5092" s="18" t="s">
        <v>5843</v>
      </c>
      <c r="K5092" s="18" t="s">
        <v>14523</v>
      </c>
      <c r="L5092" s="18" t="s">
        <v>5901</v>
      </c>
      <c r="N5092" s="20">
        <v>45322</v>
      </c>
      <c r="O5092" s="18" t="s">
        <v>14524</v>
      </c>
      <c r="P5092" s="18" t="s">
        <v>14523</v>
      </c>
      <c r="Q5092" s="18" t="s">
        <v>12361</v>
      </c>
      <c r="T5092" s="18">
        <v>0</v>
      </c>
      <c r="U5092" s="18">
        <v>0</v>
      </c>
    </row>
    <row r="5093" spans="2:21" x14ac:dyDescent="0.4">
      <c r="B5093" s="18" t="s">
        <v>5866</v>
      </c>
      <c r="C5093" s="18" t="s">
        <v>5910</v>
      </c>
      <c r="D5093" s="18" t="s">
        <v>14819</v>
      </c>
      <c r="E5093" s="19" t="s">
        <v>14820</v>
      </c>
      <c r="F5093" s="18" t="s">
        <v>12556</v>
      </c>
      <c r="G5093" s="18" t="s">
        <v>5897</v>
      </c>
      <c r="H5093" s="18" t="s">
        <v>5897</v>
      </c>
      <c r="I5093" s="19" t="s">
        <v>6348</v>
      </c>
      <c r="J5093" s="18" t="s">
        <v>5899</v>
      </c>
      <c r="K5093" s="18" t="s">
        <v>15228</v>
      </c>
      <c r="L5093" s="18" t="s">
        <v>5901</v>
      </c>
      <c r="M5093" s="19" t="s">
        <v>14819</v>
      </c>
      <c r="N5093" s="20">
        <v>45322</v>
      </c>
      <c r="O5093" s="18" t="s">
        <v>15229</v>
      </c>
      <c r="P5093" s="18" t="s">
        <v>15228</v>
      </c>
      <c r="Q5093" s="18" t="s">
        <v>14823</v>
      </c>
      <c r="T5093" s="18">
        <v>0</v>
      </c>
      <c r="U5093" s="18">
        <v>0</v>
      </c>
    </row>
    <row r="5094" spans="2:21" x14ac:dyDescent="0.4">
      <c r="B5094" s="18" t="s">
        <v>5866</v>
      </c>
      <c r="C5094" s="18" t="s">
        <v>5910</v>
      </c>
      <c r="D5094" s="18" t="s">
        <v>14819</v>
      </c>
      <c r="E5094" s="19" t="s">
        <v>14820</v>
      </c>
      <c r="F5094" s="18" t="s">
        <v>12556</v>
      </c>
      <c r="G5094" s="18" t="s">
        <v>5897</v>
      </c>
      <c r="H5094" s="18" t="s">
        <v>5897</v>
      </c>
      <c r="I5094" s="19" t="s">
        <v>6348</v>
      </c>
      <c r="J5094" s="18" t="s">
        <v>5904</v>
      </c>
      <c r="K5094" s="18" t="s">
        <v>15230</v>
      </c>
      <c r="L5094" s="18" t="s">
        <v>5901</v>
      </c>
      <c r="M5094" s="19" t="s">
        <v>14819</v>
      </c>
      <c r="N5094" s="20">
        <v>45322</v>
      </c>
      <c r="O5094" s="18" t="s">
        <v>15231</v>
      </c>
      <c r="P5094" s="18" t="s">
        <v>15230</v>
      </c>
      <c r="Q5094" s="18" t="s">
        <v>14823</v>
      </c>
      <c r="T5094" s="18">
        <v>0</v>
      </c>
      <c r="U5094" s="18">
        <v>0</v>
      </c>
    </row>
    <row r="5095" spans="2:21" x14ac:dyDescent="0.4">
      <c r="B5095" s="18" t="s">
        <v>5866</v>
      </c>
      <c r="C5095" s="18" t="s">
        <v>5910</v>
      </c>
      <c r="D5095" s="18" t="s">
        <v>14819</v>
      </c>
      <c r="E5095" s="19" t="s">
        <v>14820</v>
      </c>
      <c r="F5095" s="18" t="s">
        <v>12556</v>
      </c>
      <c r="G5095" s="18" t="s">
        <v>5897</v>
      </c>
      <c r="H5095" s="18" t="s">
        <v>5897</v>
      </c>
      <c r="I5095" s="19" t="s">
        <v>6348</v>
      </c>
      <c r="J5095" s="18" t="s">
        <v>5843</v>
      </c>
      <c r="K5095" s="18" t="s">
        <v>15232</v>
      </c>
      <c r="L5095" s="18" t="s">
        <v>5901</v>
      </c>
      <c r="M5095" s="19" t="s">
        <v>14819</v>
      </c>
      <c r="N5095" s="20">
        <v>45322</v>
      </c>
      <c r="O5095" s="18" t="s">
        <v>15233</v>
      </c>
      <c r="P5095" s="18" t="s">
        <v>15232</v>
      </c>
      <c r="Q5095" s="18" t="s">
        <v>14823</v>
      </c>
      <c r="T5095" s="18">
        <v>0</v>
      </c>
      <c r="U5095" s="18">
        <v>0</v>
      </c>
    </row>
    <row r="5096" spans="2:21" x14ac:dyDescent="0.4">
      <c r="B5096" s="18" t="s">
        <v>5866</v>
      </c>
      <c r="C5096" s="18" t="s">
        <v>5910</v>
      </c>
      <c r="D5096" s="18" t="s">
        <v>14819</v>
      </c>
      <c r="E5096" s="19" t="s">
        <v>14840</v>
      </c>
      <c r="F5096" s="18" t="s">
        <v>12556</v>
      </c>
      <c r="G5096" s="18" t="s">
        <v>5897</v>
      </c>
      <c r="H5096" s="18" t="s">
        <v>5897</v>
      </c>
      <c r="I5096" s="19" t="s">
        <v>6348</v>
      </c>
      <c r="J5096" s="18" t="s">
        <v>5899</v>
      </c>
      <c r="K5096" s="18" t="s">
        <v>15234</v>
      </c>
      <c r="L5096" s="18" t="s">
        <v>5901</v>
      </c>
      <c r="M5096" s="19" t="s">
        <v>14819</v>
      </c>
      <c r="N5096" s="20">
        <v>45322</v>
      </c>
      <c r="O5096" s="18" t="s">
        <v>15235</v>
      </c>
      <c r="P5096" s="18" t="s">
        <v>15234</v>
      </c>
      <c r="Q5096" s="18" t="s">
        <v>14843</v>
      </c>
      <c r="T5096" s="18">
        <v>0</v>
      </c>
      <c r="U5096" s="18">
        <v>0</v>
      </c>
    </row>
    <row r="5097" spans="2:21" x14ac:dyDescent="0.4">
      <c r="B5097" s="18" t="s">
        <v>5866</v>
      </c>
      <c r="C5097" s="18" t="s">
        <v>5910</v>
      </c>
      <c r="D5097" s="18" t="s">
        <v>14819</v>
      </c>
      <c r="E5097" s="19" t="s">
        <v>14840</v>
      </c>
      <c r="F5097" s="18" t="s">
        <v>12556</v>
      </c>
      <c r="G5097" s="18" t="s">
        <v>5897</v>
      </c>
      <c r="H5097" s="18" t="s">
        <v>5897</v>
      </c>
      <c r="I5097" s="19" t="s">
        <v>6348</v>
      </c>
      <c r="J5097" s="18" t="s">
        <v>5904</v>
      </c>
      <c r="K5097" s="18" t="s">
        <v>15236</v>
      </c>
      <c r="L5097" s="18" t="s">
        <v>5901</v>
      </c>
      <c r="M5097" s="19" t="s">
        <v>14819</v>
      </c>
      <c r="N5097" s="20">
        <v>45322</v>
      </c>
      <c r="O5097" s="18" t="s">
        <v>15237</v>
      </c>
      <c r="P5097" s="18" t="s">
        <v>15236</v>
      </c>
      <c r="Q5097" s="18" t="s">
        <v>14843</v>
      </c>
      <c r="T5097" s="18">
        <v>0</v>
      </c>
      <c r="U5097" s="18">
        <v>0</v>
      </c>
    </row>
    <row r="5098" spans="2:21" x14ac:dyDescent="0.4">
      <c r="B5098" s="18" t="s">
        <v>5866</v>
      </c>
      <c r="C5098" s="18" t="s">
        <v>5910</v>
      </c>
      <c r="D5098" s="18" t="s">
        <v>14819</v>
      </c>
      <c r="E5098" s="19" t="s">
        <v>14840</v>
      </c>
      <c r="F5098" s="18" t="s">
        <v>12556</v>
      </c>
      <c r="G5098" s="18" t="s">
        <v>5897</v>
      </c>
      <c r="H5098" s="18" t="s">
        <v>5897</v>
      </c>
      <c r="I5098" s="19" t="s">
        <v>6348</v>
      </c>
      <c r="J5098" s="18" t="s">
        <v>5843</v>
      </c>
      <c r="K5098" s="18" t="s">
        <v>15238</v>
      </c>
      <c r="L5098" s="18" t="s">
        <v>5901</v>
      </c>
      <c r="M5098" s="19" t="s">
        <v>14819</v>
      </c>
      <c r="N5098" s="20">
        <v>45322</v>
      </c>
      <c r="O5098" s="18" t="s">
        <v>15239</v>
      </c>
      <c r="P5098" s="18" t="s">
        <v>15238</v>
      </c>
      <c r="Q5098" s="18" t="s">
        <v>14843</v>
      </c>
      <c r="T5098" s="18">
        <v>0</v>
      </c>
      <c r="U5098" s="18">
        <v>0</v>
      </c>
    </row>
    <row r="5099" spans="2:21" x14ac:dyDescent="0.4">
      <c r="B5099" s="18" t="s">
        <v>5866</v>
      </c>
      <c r="C5099" s="18" t="s">
        <v>5910</v>
      </c>
      <c r="D5099" s="18" t="s">
        <v>12378</v>
      </c>
      <c r="E5099" s="19" t="s">
        <v>12379</v>
      </c>
      <c r="F5099" s="18" t="s">
        <v>5935</v>
      </c>
      <c r="G5099" s="18" t="s">
        <v>5897</v>
      </c>
      <c r="H5099" s="18" t="s">
        <v>5897</v>
      </c>
      <c r="I5099" s="19" t="s">
        <v>6348</v>
      </c>
      <c r="J5099" s="18" t="s">
        <v>5899</v>
      </c>
      <c r="K5099" s="18" t="s">
        <v>14525</v>
      </c>
      <c r="L5099" s="18" t="s">
        <v>5901</v>
      </c>
      <c r="N5099" s="20">
        <v>45322</v>
      </c>
      <c r="O5099" s="18" t="s">
        <v>14526</v>
      </c>
      <c r="P5099" s="18" t="s">
        <v>14525</v>
      </c>
      <c r="Q5099" s="18" t="s">
        <v>12382</v>
      </c>
      <c r="T5099" s="18">
        <v>0</v>
      </c>
      <c r="U5099" s="18">
        <v>0</v>
      </c>
    </row>
    <row r="5100" spans="2:21" x14ac:dyDescent="0.4">
      <c r="B5100" s="18" t="s">
        <v>5866</v>
      </c>
      <c r="C5100" s="18" t="s">
        <v>5910</v>
      </c>
      <c r="D5100" s="18" t="s">
        <v>12378</v>
      </c>
      <c r="E5100" s="19" t="s">
        <v>12379</v>
      </c>
      <c r="F5100" s="18" t="s">
        <v>5935</v>
      </c>
      <c r="G5100" s="18" t="s">
        <v>5897</v>
      </c>
      <c r="H5100" s="18" t="s">
        <v>5897</v>
      </c>
      <c r="I5100" s="19" t="s">
        <v>6348</v>
      </c>
      <c r="J5100" s="18" t="s">
        <v>5904</v>
      </c>
      <c r="K5100" s="18" t="s">
        <v>14527</v>
      </c>
      <c r="L5100" s="18" t="s">
        <v>5901</v>
      </c>
      <c r="N5100" s="20">
        <v>45322</v>
      </c>
      <c r="O5100" s="18" t="s">
        <v>14528</v>
      </c>
      <c r="P5100" s="18" t="s">
        <v>14527</v>
      </c>
      <c r="Q5100" s="18" t="s">
        <v>12382</v>
      </c>
      <c r="T5100" s="18">
        <v>0</v>
      </c>
      <c r="U5100" s="18">
        <v>0</v>
      </c>
    </row>
    <row r="5101" spans="2:21" x14ac:dyDescent="0.4">
      <c r="B5101" s="18" t="s">
        <v>5866</v>
      </c>
      <c r="C5101" s="18" t="s">
        <v>5910</v>
      </c>
      <c r="D5101" s="18" t="s">
        <v>12378</v>
      </c>
      <c r="E5101" s="19" t="s">
        <v>12379</v>
      </c>
      <c r="F5101" s="18" t="s">
        <v>5935</v>
      </c>
      <c r="G5101" s="18" t="s">
        <v>5897</v>
      </c>
      <c r="H5101" s="18" t="s">
        <v>5897</v>
      </c>
      <c r="I5101" s="19" t="s">
        <v>6348</v>
      </c>
      <c r="J5101" s="18" t="s">
        <v>5843</v>
      </c>
      <c r="K5101" s="18" t="s">
        <v>14529</v>
      </c>
      <c r="L5101" s="18" t="s">
        <v>5901</v>
      </c>
      <c r="N5101" s="20">
        <v>45322</v>
      </c>
      <c r="O5101" s="18" t="s">
        <v>14530</v>
      </c>
      <c r="P5101" s="18" t="s">
        <v>14529</v>
      </c>
      <c r="Q5101" s="18" t="s">
        <v>12382</v>
      </c>
      <c r="T5101" s="18">
        <v>0</v>
      </c>
      <c r="U5101" s="18">
        <v>0</v>
      </c>
    </row>
    <row r="5102" spans="2:21" x14ac:dyDescent="0.4">
      <c r="B5102" s="18" t="s">
        <v>5866</v>
      </c>
      <c r="C5102" s="18" t="s">
        <v>5910</v>
      </c>
      <c r="D5102" s="18" t="s">
        <v>12378</v>
      </c>
      <c r="E5102" s="19" t="s">
        <v>12399</v>
      </c>
      <c r="F5102" s="18" t="s">
        <v>5935</v>
      </c>
      <c r="G5102" s="18" t="s">
        <v>5897</v>
      </c>
      <c r="H5102" s="18" t="s">
        <v>5897</v>
      </c>
      <c r="I5102" s="19" t="s">
        <v>6348</v>
      </c>
      <c r="J5102" s="18" t="s">
        <v>5899</v>
      </c>
      <c r="K5102" s="18" t="s">
        <v>14531</v>
      </c>
      <c r="L5102" s="18" t="s">
        <v>5901</v>
      </c>
      <c r="N5102" s="20">
        <v>45322</v>
      </c>
      <c r="O5102" s="18" t="s">
        <v>14532</v>
      </c>
      <c r="P5102" s="18" t="s">
        <v>14531</v>
      </c>
      <c r="Q5102" s="18" t="s">
        <v>12402</v>
      </c>
      <c r="T5102" s="18">
        <v>0</v>
      </c>
      <c r="U5102" s="18">
        <v>0</v>
      </c>
    </row>
    <row r="5103" spans="2:21" x14ac:dyDescent="0.4">
      <c r="B5103" s="18" t="s">
        <v>5866</v>
      </c>
      <c r="C5103" s="18" t="s">
        <v>5910</v>
      </c>
      <c r="D5103" s="18" t="s">
        <v>12378</v>
      </c>
      <c r="E5103" s="19" t="s">
        <v>12399</v>
      </c>
      <c r="F5103" s="18" t="s">
        <v>5935</v>
      </c>
      <c r="G5103" s="18" t="s">
        <v>5897</v>
      </c>
      <c r="H5103" s="18" t="s">
        <v>5897</v>
      </c>
      <c r="I5103" s="19" t="s">
        <v>6348</v>
      </c>
      <c r="J5103" s="18" t="s">
        <v>5904</v>
      </c>
      <c r="K5103" s="18" t="s">
        <v>14533</v>
      </c>
      <c r="L5103" s="18" t="s">
        <v>5901</v>
      </c>
      <c r="N5103" s="20">
        <v>45322</v>
      </c>
      <c r="O5103" s="18" t="s">
        <v>14534</v>
      </c>
      <c r="P5103" s="18" t="s">
        <v>14533</v>
      </c>
      <c r="Q5103" s="18" t="s">
        <v>12402</v>
      </c>
      <c r="T5103" s="18">
        <v>0</v>
      </c>
      <c r="U5103" s="18">
        <v>0</v>
      </c>
    </row>
    <row r="5104" spans="2:21" x14ac:dyDescent="0.4">
      <c r="B5104" s="18" t="s">
        <v>5866</v>
      </c>
      <c r="C5104" s="18" t="s">
        <v>5910</v>
      </c>
      <c r="D5104" s="18" t="s">
        <v>12378</v>
      </c>
      <c r="E5104" s="19" t="s">
        <v>12399</v>
      </c>
      <c r="F5104" s="18" t="s">
        <v>5935</v>
      </c>
      <c r="G5104" s="18" t="s">
        <v>5897</v>
      </c>
      <c r="H5104" s="18" t="s">
        <v>5897</v>
      </c>
      <c r="I5104" s="19" t="s">
        <v>6348</v>
      </c>
      <c r="J5104" s="18" t="s">
        <v>5843</v>
      </c>
      <c r="K5104" s="18" t="s">
        <v>14535</v>
      </c>
      <c r="L5104" s="18" t="s">
        <v>5901</v>
      </c>
      <c r="N5104" s="20">
        <v>45322</v>
      </c>
      <c r="O5104" s="18" t="s">
        <v>14536</v>
      </c>
      <c r="P5104" s="18" t="s">
        <v>14535</v>
      </c>
      <c r="Q5104" s="18" t="s">
        <v>12402</v>
      </c>
      <c r="T5104" s="18">
        <v>0</v>
      </c>
      <c r="U5104" s="18">
        <v>0</v>
      </c>
    </row>
    <row r="5105" spans="2:21" x14ac:dyDescent="0.4">
      <c r="B5105" s="18" t="s">
        <v>5866</v>
      </c>
      <c r="C5105" s="18" t="s">
        <v>5910</v>
      </c>
      <c r="D5105" s="18" t="s">
        <v>12419</v>
      </c>
      <c r="E5105" s="19" t="s">
        <v>12420</v>
      </c>
      <c r="F5105" s="18" t="s">
        <v>5935</v>
      </c>
      <c r="G5105" s="18" t="s">
        <v>5897</v>
      </c>
      <c r="H5105" s="18" t="s">
        <v>5897</v>
      </c>
      <c r="I5105" s="19" t="s">
        <v>6348</v>
      </c>
      <c r="J5105" s="18" t="s">
        <v>5899</v>
      </c>
      <c r="K5105" s="18" t="s">
        <v>14537</v>
      </c>
      <c r="L5105" s="18" t="s">
        <v>5901</v>
      </c>
      <c r="N5105" s="20">
        <v>45322</v>
      </c>
      <c r="O5105" s="18" t="s">
        <v>14538</v>
      </c>
      <c r="P5105" s="18" t="s">
        <v>14537</v>
      </c>
      <c r="Q5105" s="18" t="s">
        <v>12423</v>
      </c>
      <c r="T5105" s="18">
        <v>0</v>
      </c>
      <c r="U5105" s="18">
        <v>0</v>
      </c>
    </row>
    <row r="5106" spans="2:21" x14ac:dyDescent="0.4">
      <c r="B5106" s="18" t="s">
        <v>5866</v>
      </c>
      <c r="C5106" s="18" t="s">
        <v>5910</v>
      </c>
      <c r="D5106" s="18" t="s">
        <v>12419</v>
      </c>
      <c r="E5106" s="19" t="s">
        <v>12420</v>
      </c>
      <c r="F5106" s="18" t="s">
        <v>5935</v>
      </c>
      <c r="G5106" s="18" t="s">
        <v>5897</v>
      </c>
      <c r="H5106" s="18" t="s">
        <v>5897</v>
      </c>
      <c r="I5106" s="19" t="s">
        <v>6348</v>
      </c>
      <c r="J5106" s="18" t="s">
        <v>5904</v>
      </c>
      <c r="K5106" s="18" t="s">
        <v>14539</v>
      </c>
      <c r="L5106" s="18" t="s">
        <v>5901</v>
      </c>
      <c r="N5106" s="20">
        <v>45322</v>
      </c>
      <c r="O5106" s="18" t="s">
        <v>14540</v>
      </c>
      <c r="P5106" s="18" t="s">
        <v>14539</v>
      </c>
      <c r="Q5106" s="18" t="s">
        <v>12423</v>
      </c>
      <c r="T5106" s="18">
        <v>0</v>
      </c>
      <c r="U5106" s="18">
        <v>0</v>
      </c>
    </row>
    <row r="5107" spans="2:21" x14ac:dyDescent="0.4">
      <c r="B5107" s="18" t="s">
        <v>5866</v>
      </c>
      <c r="C5107" s="18" t="s">
        <v>5910</v>
      </c>
      <c r="D5107" s="18" t="s">
        <v>12419</v>
      </c>
      <c r="E5107" s="19" t="s">
        <v>12420</v>
      </c>
      <c r="F5107" s="18" t="s">
        <v>5935</v>
      </c>
      <c r="G5107" s="18" t="s">
        <v>5897</v>
      </c>
      <c r="H5107" s="18" t="s">
        <v>5897</v>
      </c>
      <c r="I5107" s="19" t="s">
        <v>6348</v>
      </c>
      <c r="J5107" s="18" t="s">
        <v>5843</v>
      </c>
      <c r="K5107" s="18" t="s">
        <v>14541</v>
      </c>
      <c r="L5107" s="18" t="s">
        <v>5901</v>
      </c>
      <c r="N5107" s="20">
        <v>45322</v>
      </c>
      <c r="O5107" s="18" t="s">
        <v>14542</v>
      </c>
      <c r="P5107" s="18" t="s">
        <v>14541</v>
      </c>
      <c r="Q5107" s="18" t="s">
        <v>12423</v>
      </c>
      <c r="T5107" s="18">
        <v>0</v>
      </c>
      <c r="U5107" s="18">
        <v>0</v>
      </c>
    </row>
    <row r="5108" spans="2:21" x14ac:dyDescent="0.4">
      <c r="B5108" s="18" t="s">
        <v>5866</v>
      </c>
      <c r="C5108" s="18" t="s">
        <v>5910</v>
      </c>
      <c r="D5108" s="18" t="s">
        <v>12419</v>
      </c>
      <c r="E5108" s="19" t="s">
        <v>12440</v>
      </c>
      <c r="F5108" s="18" t="s">
        <v>5935</v>
      </c>
      <c r="G5108" s="18" t="s">
        <v>5897</v>
      </c>
      <c r="H5108" s="18" t="s">
        <v>5897</v>
      </c>
      <c r="I5108" s="19" t="s">
        <v>6348</v>
      </c>
      <c r="J5108" s="18" t="s">
        <v>5899</v>
      </c>
      <c r="K5108" s="18" t="s">
        <v>14543</v>
      </c>
      <c r="L5108" s="18" t="s">
        <v>5901</v>
      </c>
      <c r="N5108" s="20">
        <v>45322</v>
      </c>
      <c r="O5108" s="18" t="s">
        <v>14544</v>
      </c>
      <c r="P5108" s="18" t="s">
        <v>14543</v>
      </c>
      <c r="Q5108" s="18" t="s">
        <v>12443</v>
      </c>
      <c r="T5108" s="18">
        <v>0</v>
      </c>
      <c r="U5108" s="18">
        <v>0</v>
      </c>
    </row>
    <row r="5109" spans="2:21" x14ac:dyDescent="0.4">
      <c r="B5109" s="18" t="s">
        <v>5866</v>
      </c>
      <c r="C5109" s="18" t="s">
        <v>5910</v>
      </c>
      <c r="D5109" s="18" t="s">
        <v>12419</v>
      </c>
      <c r="E5109" s="19" t="s">
        <v>12440</v>
      </c>
      <c r="F5109" s="18" t="s">
        <v>5935</v>
      </c>
      <c r="G5109" s="18" t="s">
        <v>5897</v>
      </c>
      <c r="H5109" s="18" t="s">
        <v>5897</v>
      </c>
      <c r="I5109" s="19" t="s">
        <v>6348</v>
      </c>
      <c r="J5109" s="18" t="s">
        <v>5904</v>
      </c>
      <c r="K5109" s="18" t="s">
        <v>14545</v>
      </c>
      <c r="L5109" s="18" t="s">
        <v>5901</v>
      </c>
      <c r="N5109" s="20">
        <v>45322</v>
      </c>
      <c r="O5109" s="18" t="s">
        <v>14546</v>
      </c>
      <c r="P5109" s="18" t="s">
        <v>14545</v>
      </c>
      <c r="Q5109" s="18" t="s">
        <v>12443</v>
      </c>
      <c r="T5109" s="18">
        <v>0</v>
      </c>
      <c r="U5109" s="18">
        <v>0</v>
      </c>
    </row>
    <row r="5110" spans="2:21" x14ac:dyDescent="0.4">
      <c r="B5110" s="18" t="s">
        <v>5866</v>
      </c>
      <c r="C5110" s="18" t="s">
        <v>5910</v>
      </c>
      <c r="D5110" s="18" t="s">
        <v>12419</v>
      </c>
      <c r="E5110" s="19" t="s">
        <v>12440</v>
      </c>
      <c r="F5110" s="18" t="s">
        <v>5935</v>
      </c>
      <c r="G5110" s="18" t="s">
        <v>5897</v>
      </c>
      <c r="H5110" s="18" t="s">
        <v>5897</v>
      </c>
      <c r="I5110" s="19" t="s">
        <v>6348</v>
      </c>
      <c r="J5110" s="18" t="s">
        <v>5843</v>
      </c>
      <c r="K5110" s="18" t="s">
        <v>14547</v>
      </c>
      <c r="L5110" s="18" t="s">
        <v>5901</v>
      </c>
      <c r="N5110" s="20">
        <v>45322</v>
      </c>
      <c r="O5110" s="18" t="s">
        <v>14548</v>
      </c>
      <c r="P5110" s="18" t="s">
        <v>14547</v>
      </c>
      <c r="Q5110" s="18" t="s">
        <v>12443</v>
      </c>
      <c r="T5110" s="18">
        <v>0</v>
      </c>
      <c r="U5110" s="18">
        <v>0</v>
      </c>
    </row>
    <row r="5111" spans="2:21" x14ac:dyDescent="0.4">
      <c r="B5111" s="18" t="s">
        <v>5866</v>
      </c>
      <c r="C5111" s="18" t="s">
        <v>11641</v>
      </c>
      <c r="D5111" s="18" t="s">
        <v>310</v>
      </c>
      <c r="E5111" s="19" t="s">
        <v>310</v>
      </c>
      <c r="F5111" s="18" t="s">
        <v>5935</v>
      </c>
      <c r="G5111" s="18" t="s">
        <v>5897</v>
      </c>
      <c r="H5111" s="18" t="s">
        <v>5897</v>
      </c>
      <c r="I5111" s="19" t="s">
        <v>6348</v>
      </c>
      <c r="J5111" s="18" t="s">
        <v>5899</v>
      </c>
      <c r="K5111" s="18" t="s">
        <v>12060</v>
      </c>
      <c r="L5111" s="18" t="s">
        <v>5901</v>
      </c>
      <c r="N5111" s="20">
        <v>45322</v>
      </c>
      <c r="O5111" s="18" t="s">
        <v>12061</v>
      </c>
      <c r="P5111" s="18" t="s">
        <v>12060</v>
      </c>
      <c r="Q5111" s="18" t="s">
        <v>11644</v>
      </c>
      <c r="T5111" s="18">
        <v>0</v>
      </c>
      <c r="U5111" s="18">
        <v>0</v>
      </c>
    </row>
    <row r="5112" spans="2:21" x14ac:dyDescent="0.4">
      <c r="B5112" s="18" t="s">
        <v>5866</v>
      </c>
      <c r="C5112" s="18" t="s">
        <v>11641</v>
      </c>
      <c r="D5112" s="18" t="s">
        <v>310</v>
      </c>
      <c r="E5112" s="19" t="s">
        <v>310</v>
      </c>
      <c r="F5112" s="18" t="s">
        <v>5935</v>
      </c>
      <c r="G5112" s="18" t="s">
        <v>5897</v>
      </c>
      <c r="H5112" s="18" t="s">
        <v>5897</v>
      </c>
      <c r="I5112" s="19" t="s">
        <v>6348</v>
      </c>
      <c r="J5112" s="18" t="s">
        <v>5904</v>
      </c>
      <c r="K5112" s="18" t="s">
        <v>12062</v>
      </c>
      <c r="L5112" s="18" t="s">
        <v>5901</v>
      </c>
      <c r="N5112" s="20">
        <v>45322</v>
      </c>
      <c r="O5112" s="18" t="s">
        <v>12063</v>
      </c>
      <c r="P5112" s="18" t="s">
        <v>12062</v>
      </c>
      <c r="Q5112" s="18" t="s">
        <v>11644</v>
      </c>
      <c r="T5112" s="18">
        <v>0</v>
      </c>
      <c r="U5112" s="18">
        <v>0</v>
      </c>
    </row>
    <row r="5113" spans="2:21" x14ac:dyDescent="0.4">
      <c r="B5113" s="18" t="s">
        <v>5866</v>
      </c>
      <c r="C5113" s="18" t="s">
        <v>11641</v>
      </c>
      <c r="D5113" s="18" t="s">
        <v>310</v>
      </c>
      <c r="E5113" s="19" t="s">
        <v>310</v>
      </c>
      <c r="F5113" s="18" t="s">
        <v>5935</v>
      </c>
      <c r="G5113" s="18" t="s">
        <v>5897</v>
      </c>
      <c r="H5113" s="18" t="s">
        <v>5897</v>
      </c>
      <c r="I5113" s="19" t="s">
        <v>6348</v>
      </c>
      <c r="J5113" s="18" t="s">
        <v>5843</v>
      </c>
      <c r="K5113" s="18" t="s">
        <v>12064</v>
      </c>
      <c r="L5113" s="18" t="s">
        <v>5901</v>
      </c>
      <c r="N5113" s="20">
        <v>45322</v>
      </c>
      <c r="O5113" s="18" t="s">
        <v>12065</v>
      </c>
      <c r="P5113" s="18" t="s">
        <v>12064</v>
      </c>
      <c r="Q5113" s="18" t="s">
        <v>11644</v>
      </c>
      <c r="T5113" s="18">
        <v>0</v>
      </c>
      <c r="U5113" s="18">
        <v>0</v>
      </c>
    </row>
    <row r="5114" spans="2:21" x14ac:dyDescent="0.4">
      <c r="B5114" s="18" t="s">
        <v>5866</v>
      </c>
      <c r="C5114" s="18" t="s">
        <v>11641</v>
      </c>
      <c r="D5114" s="18" t="s">
        <v>310</v>
      </c>
      <c r="E5114" s="19" t="s">
        <v>310</v>
      </c>
      <c r="F5114" s="18" t="s">
        <v>5896</v>
      </c>
      <c r="G5114" s="18" t="s">
        <v>5897</v>
      </c>
      <c r="H5114" s="18" t="s">
        <v>5897</v>
      </c>
      <c r="I5114" s="19" t="s">
        <v>6348</v>
      </c>
      <c r="J5114" s="18" t="s">
        <v>5899</v>
      </c>
      <c r="K5114" s="18" t="s">
        <v>12066</v>
      </c>
      <c r="L5114" s="18" t="s">
        <v>5901</v>
      </c>
      <c r="N5114" s="20">
        <v>45322</v>
      </c>
      <c r="O5114" s="18" t="s">
        <v>12067</v>
      </c>
      <c r="P5114" s="18" t="s">
        <v>12066</v>
      </c>
      <c r="Q5114" s="18" t="s">
        <v>12025</v>
      </c>
      <c r="T5114" s="18">
        <v>0</v>
      </c>
      <c r="U5114" s="18">
        <v>0</v>
      </c>
    </row>
    <row r="5115" spans="2:21" x14ac:dyDescent="0.4">
      <c r="B5115" s="18" t="s">
        <v>5866</v>
      </c>
      <c r="C5115" s="18" t="s">
        <v>11641</v>
      </c>
      <c r="D5115" s="18" t="s">
        <v>310</v>
      </c>
      <c r="E5115" s="19" t="s">
        <v>310</v>
      </c>
      <c r="F5115" s="18" t="s">
        <v>5896</v>
      </c>
      <c r="G5115" s="18" t="s">
        <v>5897</v>
      </c>
      <c r="H5115" s="18" t="s">
        <v>5897</v>
      </c>
      <c r="I5115" s="19" t="s">
        <v>6348</v>
      </c>
      <c r="J5115" s="18" t="s">
        <v>5904</v>
      </c>
      <c r="K5115" s="18" t="s">
        <v>12068</v>
      </c>
      <c r="L5115" s="18" t="s">
        <v>5901</v>
      </c>
      <c r="N5115" s="20">
        <v>45322</v>
      </c>
      <c r="O5115" s="18" t="s">
        <v>12069</v>
      </c>
      <c r="P5115" s="18" t="s">
        <v>12068</v>
      </c>
      <c r="Q5115" s="18" t="s">
        <v>12025</v>
      </c>
      <c r="T5115" s="18">
        <v>0</v>
      </c>
      <c r="U5115" s="18">
        <v>0</v>
      </c>
    </row>
    <row r="5116" spans="2:21" x14ac:dyDescent="0.4">
      <c r="B5116" s="18" t="s">
        <v>5866</v>
      </c>
      <c r="C5116" s="18" t="s">
        <v>11641</v>
      </c>
      <c r="D5116" s="18" t="s">
        <v>310</v>
      </c>
      <c r="E5116" s="19" t="s">
        <v>310</v>
      </c>
      <c r="F5116" s="18" t="s">
        <v>5896</v>
      </c>
      <c r="G5116" s="18" t="s">
        <v>5897</v>
      </c>
      <c r="H5116" s="18" t="s">
        <v>5897</v>
      </c>
      <c r="I5116" s="19" t="s">
        <v>6348</v>
      </c>
      <c r="J5116" s="18" t="s">
        <v>5843</v>
      </c>
      <c r="K5116" s="18" t="s">
        <v>12070</v>
      </c>
      <c r="L5116" s="18" t="s">
        <v>5901</v>
      </c>
      <c r="N5116" s="20">
        <v>45322</v>
      </c>
      <c r="O5116" s="18" t="s">
        <v>12071</v>
      </c>
      <c r="P5116" s="18" t="s">
        <v>12070</v>
      </c>
      <c r="Q5116" s="18" t="s">
        <v>12025</v>
      </c>
      <c r="T5116" s="18">
        <v>0</v>
      </c>
      <c r="U5116" s="18">
        <v>0</v>
      </c>
    </row>
    <row r="5117" spans="2:21" x14ac:dyDescent="0.4">
      <c r="B5117" s="28" t="s">
        <v>5866</v>
      </c>
      <c r="C5117" s="28" t="s">
        <v>5893</v>
      </c>
      <c r="D5117" s="28" t="s">
        <v>776</v>
      </c>
      <c r="E5117" s="29" t="s">
        <v>776</v>
      </c>
      <c r="F5117" s="28" t="s">
        <v>5935</v>
      </c>
      <c r="G5117" s="28" t="s">
        <v>5897</v>
      </c>
      <c r="H5117" s="28" t="s">
        <v>5897</v>
      </c>
      <c r="I5117" s="29" t="s">
        <v>6348</v>
      </c>
      <c r="J5117" s="28" t="s">
        <v>5899</v>
      </c>
      <c r="K5117" s="28" t="s">
        <v>7736</v>
      </c>
      <c r="L5117" s="28" t="s">
        <v>5901</v>
      </c>
      <c r="M5117" s="29"/>
      <c r="N5117" s="30">
        <v>45322</v>
      </c>
      <c r="O5117" s="28" t="s">
        <v>7737</v>
      </c>
      <c r="P5117" s="18" t="s">
        <v>7736</v>
      </c>
      <c r="Q5117" s="18" t="s">
        <v>7701</v>
      </c>
      <c r="T5117" s="18">
        <v>0</v>
      </c>
      <c r="U5117" s="18">
        <v>0</v>
      </c>
    </row>
    <row r="5118" spans="2:21" x14ac:dyDescent="0.4">
      <c r="B5118" s="28" t="s">
        <v>5866</v>
      </c>
      <c r="C5118" s="28" t="s">
        <v>5893</v>
      </c>
      <c r="D5118" s="28" t="s">
        <v>776</v>
      </c>
      <c r="E5118" s="29" t="s">
        <v>776</v>
      </c>
      <c r="F5118" s="28" t="s">
        <v>5935</v>
      </c>
      <c r="G5118" s="28" t="s">
        <v>5897</v>
      </c>
      <c r="H5118" s="28" t="s">
        <v>5897</v>
      </c>
      <c r="I5118" s="29" t="s">
        <v>6348</v>
      </c>
      <c r="J5118" s="28" t="s">
        <v>5904</v>
      </c>
      <c r="K5118" s="28" t="s">
        <v>7738</v>
      </c>
      <c r="L5118" s="28" t="s">
        <v>5901</v>
      </c>
      <c r="M5118" s="29"/>
      <c r="N5118" s="30">
        <v>45322</v>
      </c>
      <c r="O5118" s="28" t="s">
        <v>7739</v>
      </c>
      <c r="P5118" s="18" t="s">
        <v>7738</v>
      </c>
      <c r="Q5118" s="18" t="s">
        <v>7701</v>
      </c>
      <c r="T5118" s="18">
        <v>0</v>
      </c>
      <c r="U5118" s="18">
        <v>0</v>
      </c>
    </row>
    <row r="5119" spans="2:21" x14ac:dyDescent="0.4">
      <c r="B5119" s="28" t="s">
        <v>5866</v>
      </c>
      <c r="C5119" s="28" t="s">
        <v>5893</v>
      </c>
      <c r="D5119" s="28" t="s">
        <v>776</v>
      </c>
      <c r="E5119" s="29" t="s">
        <v>776</v>
      </c>
      <c r="F5119" s="28" t="s">
        <v>5935</v>
      </c>
      <c r="G5119" s="28" t="s">
        <v>5897</v>
      </c>
      <c r="H5119" s="28" t="s">
        <v>5897</v>
      </c>
      <c r="I5119" s="29" t="s">
        <v>6348</v>
      </c>
      <c r="J5119" s="28" t="s">
        <v>5843</v>
      </c>
      <c r="K5119" s="28" t="s">
        <v>7740</v>
      </c>
      <c r="L5119" s="28" t="s">
        <v>5901</v>
      </c>
      <c r="M5119" s="29"/>
      <c r="N5119" s="30">
        <v>45322</v>
      </c>
      <c r="O5119" s="28" t="s">
        <v>7741</v>
      </c>
      <c r="P5119" s="18" t="s">
        <v>7740</v>
      </c>
      <c r="Q5119" s="18" t="s">
        <v>7701</v>
      </c>
      <c r="T5119" s="18">
        <v>0</v>
      </c>
      <c r="U5119" s="18">
        <v>0</v>
      </c>
    </row>
    <row r="5120" spans="2:21" x14ac:dyDescent="0.4">
      <c r="B5120" s="28" t="s">
        <v>5866</v>
      </c>
      <c r="C5120" s="28" t="s">
        <v>5893</v>
      </c>
      <c r="D5120" s="28" t="s">
        <v>776</v>
      </c>
      <c r="E5120" s="29" t="s">
        <v>776</v>
      </c>
      <c r="F5120" s="28" t="s">
        <v>6047</v>
      </c>
      <c r="G5120" s="28" t="s">
        <v>5897</v>
      </c>
      <c r="H5120" s="28" t="s">
        <v>5897</v>
      </c>
      <c r="I5120" s="29" t="s">
        <v>6348</v>
      </c>
      <c r="J5120" s="28" t="s">
        <v>5899</v>
      </c>
      <c r="K5120" s="28" t="s">
        <v>7906</v>
      </c>
      <c r="L5120" s="28" t="s">
        <v>5901</v>
      </c>
      <c r="M5120" s="29"/>
      <c r="N5120" s="30">
        <v>45322</v>
      </c>
      <c r="O5120" s="28" t="s">
        <v>7907</v>
      </c>
      <c r="P5120" s="18" t="s">
        <v>7906</v>
      </c>
      <c r="Q5120" s="18" t="s">
        <v>7871</v>
      </c>
      <c r="T5120" s="18">
        <v>0</v>
      </c>
      <c r="U5120" s="18">
        <v>0</v>
      </c>
    </row>
    <row r="5121" spans="2:21" x14ac:dyDescent="0.4">
      <c r="B5121" s="28" t="s">
        <v>5866</v>
      </c>
      <c r="C5121" s="28" t="s">
        <v>5893</v>
      </c>
      <c r="D5121" s="28" t="s">
        <v>776</v>
      </c>
      <c r="E5121" s="29" t="s">
        <v>776</v>
      </c>
      <c r="F5121" s="28" t="s">
        <v>6047</v>
      </c>
      <c r="G5121" s="28" t="s">
        <v>5897</v>
      </c>
      <c r="H5121" s="28" t="s">
        <v>5897</v>
      </c>
      <c r="I5121" s="29" t="s">
        <v>6348</v>
      </c>
      <c r="J5121" s="28" t="s">
        <v>5904</v>
      </c>
      <c r="K5121" s="28" t="s">
        <v>7908</v>
      </c>
      <c r="L5121" s="28" t="s">
        <v>5901</v>
      </c>
      <c r="M5121" s="29"/>
      <c r="N5121" s="30">
        <v>45322</v>
      </c>
      <c r="O5121" s="28" t="s">
        <v>7909</v>
      </c>
      <c r="P5121" s="18" t="s">
        <v>7908</v>
      </c>
      <c r="Q5121" s="18" t="s">
        <v>7871</v>
      </c>
      <c r="T5121" s="18">
        <v>0</v>
      </c>
      <c r="U5121" s="18">
        <v>0</v>
      </c>
    </row>
    <row r="5122" spans="2:21" x14ac:dyDescent="0.4">
      <c r="B5122" s="28" t="s">
        <v>5866</v>
      </c>
      <c r="C5122" s="28" t="s">
        <v>5893</v>
      </c>
      <c r="D5122" s="28" t="s">
        <v>776</v>
      </c>
      <c r="E5122" s="29" t="s">
        <v>776</v>
      </c>
      <c r="F5122" s="28" t="s">
        <v>6047</v>
      </c>
      <c r="G5122" s="28" t="s">
        <v>5897</v>
      </c>
      <c r="H5122" s="28" t="s">
        <v>5897</v>
      </c>
      <c r="I5122" s="29" t="s">
        <v>6348</v>
      </c>
      <c r="J5122" s="28" t="s">
        <v>5843</v>
      </c>
      <c r="K5122" s="28" t="s">
        <v>7910</v>
      </c>
      <c r="L5122" s="28" t="s">
        <v>5901</v>
      </c>
      <c r="M5122" s="29"/>
      <c r="N5122" s="30">
        <v>45322</v>
      </c>
      <c r="O5122" s="28" t="s">
        <v>7911</v>
      </c>
      <c r="P5122" s="18" t="s">
        <v>7910</v>
      </c>
      <c r="Q5122" s="18" t="s">
        <v>7871</v>
      </c>
      <c r="T5122" s="18">
        <v>0</v>
      </c>
      <c r="U5122" s="18">
        <v>0</v>
      </c>
    </row>
    <row r="5123" spans="2:21" x14ac:dyDescent="0.4">
      <c r="B5123" s="28" t="s">
        <v>5866</v>
      </c>
      <c r="C5123" s="28" t="s">
        <v>5893</v>
      </c>
      <c r="D5123" s="28" t="s">
        <v>776</v>
      </c>
      <c r="E5123" s="29" t="s">
        <v>776</v>
      </c>
      <c r="F5123" s="28" t="s">
        <v>5896</v>
      </c>
      <c r="G5123" s="28" t="s">
        <v>5897</v>
      </c>
      <c r="H5123" s="28" t="s">
        <v>5897</v>
      </c>
      <c r="I5123" s="29" t="s">
        <v>6348</v>
      </c>
      <c r="J5123" s="28" t="s">
        <v>5899</v>
      </c>
      <c r="K5123" s="28" t="s">
        <v>7651</v>
      </c>
      <c r="L5123" s="28" t="s">
        <v>5901</v>
      </c>
      <c r="M5123" s="29"/>
      <c r="N5123" s="30">
        <v>45322</v>
      </c>
      <c r="O5123" s="28" t="s">
        <v>7652</v>
      </c>
      <c r="P5123" s="18" t="s">
        <v>7651</v>
      </c>
      <c r="Q5123" s="18" t="s">
        <v>7616</v>
      </c>
      <c r="T5123" s="18">
        <v>0</v>
      </c>
      <c r="U5123" s="18">
        <v>0</v>
      </c>
    </row>
    <row r="5124" spans="2:21" x14ac:dyDescent="0.4">
      <c r="B5124" s="28" t="s">
        <v>5866</v>
      </c>
      <c r="C5124" s="28" t="s">
        <v>5893</v>
      </c>
      <c r="D5124" s="28" t="s">
        <v>776</v>
      </c>
      <c r="E5124" s="29" t="s">
        <v>776</v>
      </c>
      <c r="F5124" s="28" t="s">
        <v>5896</v>
      </c>
      <c r="G5124" s="28" t="s">
        <v>5897</v>
      </c>
      <c r="H5124" s="28" t="s">
        <v>5897</v>
      </c>
      <c r="I5124" s="29" t="s">
        <v>6348</v>
      </c>
      <c r="J5124" s="28" t="s">
        <v>5904</v>
      </c>
      <c r="K5124" s="28" t="s">
        <v>7653</v>
      </c>
      <c r="L5124" s="28" t="s">
        <v>5901</v>
      </c>
      <c r="M5124" s="29"/>
      <c r="N5124" s="30">
        <v>45322</v>
      </c>
      <c r="O5124" s="28" t="s">
        <v>7654</v>
      </c>
      <c r="P5124" s="18" t="s">
        <v>7653</v>
      </c>
      <c r="Q5124" s="18" t="s">
        <v>7616</v>
      </c>
      <c r="T5124" s="18">
        <v>0</v>
      </c>
      <c r="U5124" s="18">
        <v>0</v>
      </c>
    </row>
    <row r="5125" spans="2:21" x14ac:dyDescent="0.4">
      <c r="B5125" s="28" t="s">
        <v>5866</v>
      </c>
      <c r="C5125" s="28" t="s">
        <v>5893</v>
      </c>
      <c r="D5125" s="28" t="s">
        <v>776</v>
      </c>
      <c r="E5125" s="29" t="s">
        <v>776</v>
      </c>
      <c r="F5125" s="28" t="s">
        <v>5896</v>
      </c>
      <c r="G5125" s="28" t="s">
        <v>5897</v>
      </c>
      <c r="H5125" s="28" t="s">
        <v>5897</v>
      </c>
      <c r="I5125" s="29" t="s">
        <v>6348</v>
      </c>
      <c r="J5125" s="28" t="s">
        <v>5843</v>
      </c>
      <c r="K5125" s="28" t="s">
        <v>7655</v>
      </c>
      <c r="L5125" s="28" t="s">
        <v>5901</v>
      </c>
      <c r="M5125" s="29"/>
      <c r="N5125" s="30">
        <v>45322</v>
      </c>
      <c r="O5125" s="28" t="s">
        <v>7656</v>
      </c>
      <c r="P5125" s="18" t="s">
        <v>7655</v>
      </c>
      <c r="Q5125" s="18" t="s">
        <v>7616</v>
      </c>
      <c r="T5125" s="18">
        <v>0</v>
      </c>
      <c r="U5125" s="18">
        <v>0</v>
      </c>
    </row>
    <row r="5126" spans="2:21" x14ac:dyDescent="0.4">
      <c r="B5126" s="28" t="s">
        <v>5866</v>
      </c>
      <c r="C5126" s="28" t="s">
        <v>5893</v>
      </c>
      <c r="D5126" s="28" t="s">
        <v>776</v>
      </c>
      <c r="E5126" s="29" t="s">
        <v>776</v>
      </c>
      <c r="F5126" s="28" t="s">
        <v>5991</v>
      </c>
      <c r="G5126" s="28" t="s">
        <v>5897</v>
      </c>
      <c r="H5126" s="28" t="s">
        <v>5897</v>
      </c>
      <c r="I5126" s="29" t="s">
        <v>6348</v>
      </c>
      <c r="J5126" s="28" t="s">
        <v>5899</v>
      </c>
      <c r="K5126" s="28" t="s">
        <v>7821</v>
      </c>
      <c r="L5126" s="28" t="s">
        <v>5901</v>
      </c>
      <c r="M5126" s="29"/>
      <c r="N5126" s="30">
        <v>45322</v>
      </c>
      <c r="O5126" s="28" t="s">
        <v>7822</v>
      </c>
      <c r="P5126" s="18" t="s">
        <v>7821</v>
      </c>
      <c r="Q5126" s="18" t="s">
        <v>7786</v>
      </c>
      <c r="T5126" s="18">
        <v>0</v>
      </c>
      <c r="U5126" s="18">
        <v>0</v>
      </c>
    </row>
    <row r="5127" spans="2:21" x14ac:dyDescent="0.4">
      <c r="B5127" s="28" t="s">
        <v>5866</v>
      </c>
      <c r="C5127" s="28" t="s">
        <v>5893</v>
      </c>
      <c r="D5127" s="28" t="s">
        <v>776</v>
      </c>
      <c r="E5127" s="29" t="s">
        <v>776</v>
      </c>
      <c r="F5127" s="28" t="s">
        <v>5991</v>
      </c>
      <c r="G5127" s="28" t="s">
        <v>5897</v>
      </c>
      <c r="H5127" s="28" t="s">
        <v>5897</v>
      </c>
      <c r="I5127" s="29" t="s">
        <v>6348</v>
      </c>
      <c r="J5127" s="28" t="s">
        <v>5904</v>
      </c>
      <c r="K5127" s="28" t="s">
        <v>7823</v>
      </c>
      <c r="L5127" s="28" t="s">
        <v>5901</v>
      </c>
      <c r="M5127" s="29"/>
      <c r="N5127" s="30">
        <v>45322</v>
      </c>
      <c r="O5127" s="28" t="s">
        <v>7824</v>
      </c>
      <c r="P5127" s="18" t="s">
        <v>7823</v>
      </c>
      <c r="Q5127" s="18" t="s">
        <v>7786</v>
      </c>
      <c r="T5127" s="18">
        <v>0</v>
      </c>
      <c r="U5127" s="18">
        <v>0</v>
      </c>
    </row>
    <row r="5128" spans="2:21" x14ac:dyDescent="0.4">
      <c r="B5128" s="28" t="s">
        <v>5866</v>
      </c>
      <c r="C5128" s="28" t="s">
        <v>5893</v>
      </c>
      <c r="D5128" s="28" t="s">
        <v>776</v>
      </c>
      <c r="E5128" s="29" t="s">
        <v>776</v>
      </c>
      <c r="F5128" s="28" t="s">
        <v>5991</v>
      </c>
      <c r="G5128" s="28" t="s">
        <v>5897</v>
      </c>
      <c r="H5128" s="28" t="s">
        <v>5897</v>
      </c>
      <c r="I5128" s="29" t="s">
        <v>6348</v>
      </c>
      <c r="J5128" s="28" t="s">
        <v>5843</v>
      </c>
      <c r="K5128" s="28" t="s">
        <v>7825</v>
      </c>
      <c r="L5128" s="28" t="s">
        <v>5901</v>
      </c>
      <c r="M5128" s="29"/>
      <c r="N5128" s="30">
        <v>45322</v>
      </c>
      <c r="O5128" s="28" t="s">
        <v>7826</v>
      </c>
      <c r="P5128" s="18" t="s">
        <v>7825</v>
      </c>
      <c r="Q5128" s="18" t="s">
        <v>7786</v>
      </c>
      <c r="T5128" s="18">
        <v>0</v>
      </c>
      <c r="U5128" s="18">
        <v>0</v>
      </c>
    </row>
    <row r="5129" spans="2:21" x14ac:dyDescent="0.4">
      <c r="B5129" s="18" t="s">
        <v>5866</v>
      </c>
      <c r="C5129" s="18" t="s">
        <v>5893</v>
      </c>
      <c r="D5129" s="18" t="s">
        <v>13059</v>
      </c>
      <c r="E5129" s="19" t="s">
        <v>781</v>
      </c>
      <c r="F5129" s="18" t="s">
        <v>5935</v>
      </c>
      <c r="G5129" s="18" t="s">
        <v>5897</v>
      </c>
      <c r="H5129" s="18" t="s">
        <v>5897</v>
      </c>
      <c r="I5129" s="19" t="s">
        <v>6348</v>
      </c>
      <c r="J5129" s="18" t="s">
        <v>5899</v>
      </c>
      <c r="K5129" s="18" t="s">
        <v>14663</v>
      </c>
      <c r="L5129" s="18" t="s">
        <v>5901</v>
      </c>
      <c r="N5129" s="20">
        <v>45322</v>
      </c>
      <c r="O5129" s="18" t="s">
        <v>14664</v>
      </c>
      <c r="P5129" s="18" t="s">
        <v>14663</v>
      </c>
      <c r="Q5129" s="18" t="s">
        <v>13062</v>
      </c>
      <c r="T5129" s="18">
        <v>0</v>
      </c>
      <c r="U5129" s="18">
        <v>0</v>
      </c>
    </row>
    <row r="5130" spans="2:21" x14ac:dyDescent="0.4">
      <c r="B5130" s="18" t="s">
        <v>5866</v>
      </c>
      <c r="C5130" s="18" t="s">
        <v>5893</v>
      </c>
      <c r="D5130" s="18" t="s">
        <v>13059</v>
      </c>
      <c r="E5130" s="19" t="s">
        <v>781</v>
      </c>
      <c r="F5130" s="18" t="s">
        <v>5935</v>
      </c>
      <c r="G5130" s="18" t="s">
        <v>5897</v>
      </c>
      <c r="H5130" s="18" t="s">
        <v>5897</v>
      </c>
      <c r="I5130" s="19" t="s">
        <v>6348</v>
      </c>
      <c r="J5130" s="18" t="s">
        <v>5904</v>
      </c>
      <c r="K5130" s="18" t="s">
        <v>14665</v>
      </c>
      <c r="L5130" s="18" t="s">
        <v>5901</v>
      </c>
      <c r="N5130" s="20">
        <v>45322</v>
      </c>
      <c r="O5130" s="18" t="s">
        <v>14666</v>
      </c>
      <c r="P5130" s="18" t="s">
        <v>14665</v>
      </c>
      <c r="Q5130" s="18" t="s">
        <v>13062</v>
      </c>
      <c r="T5130" s="18">
        <v>0</v>
      </c>
      <c r="U5130" s="18">
        <v>0</v>
      </c>
    </row>
    <row r="5131" spans="2:21" x14ac:dyDescent="0.4">
      <c r="B5131" s="18" t="s">
        <v>5866</v>
      </c>
      <c r="C5131" s="18" t="s">
        <v>5893</v>
      </c>
      <c r="D5131" s="18" t="s">
        <v>13059</v>
      </c>
      <c r="E5131" s="19" t="s">
        <v>781</v>
      </c>
      <c r="F5131" s="18" t="s">
        <v>5935</v>
      </c>
      <c r="G5131" s="18" t="s">
        <v>5897</v>
      </c>
      <c r="H5131" s="18" t="s">
        <v>5897</v>
      </c>
      <c r="I5131" s="19" t="s">
        <v>6348</v>
      </c>
      <c r="J5131" s="18" t="s">
        <v>5843</v>
      </c>
      <c r="K5131" s="18" t="s">
        <v>14667</v>
      </c>
      <c r="L5131" s="18" t="s">
        <v>5901</v>
      </c>
      <c r="N5131" s="20">
        <v>45322</v>
      </c>
      <c r="O5131" s="18" t="s">
        <v>14668</v>
      </c>
      <c r="P5131" s="18" t="s">
        <v>14667</v>
      </c>
      <c r="Q5131" s="18" t="s">
        <v>13062</v>
      </c>
      <c r="T5131" s="18">
        <v>0</v>
      </c>
      <c r="U5131" s="18">
        <v>0</v>
      </c>
    </row>
    <row r="5132" spans="2:21" x14ac:dyDescent="0.4">
      <c r="B5132" s="18" t="s">
        <v>5866</v>
      </c>
      <c r="C5132" s="18" t="s">
        <v>5893</v>
      </c>
      <c r="D5132" s="18" t="s">
        <v>13020</v>
      </c>
      <c r="E5132" s="19" t="s">
        <v>785</v>
      </c>
      <c r="F5132" s="18" t="s">
        <v>5935</v>
      </c>
      <c r="G5132" s="18" t="s">
        <v>5897</v>
      </c>
      <c r="H5132" s="18" t="s">
        <v>5897</v>
      </c>
      <c r="I5132" s="19" t="s">
        <v>6348</v>
      </c>
      <c r="J5132" s="18" t="s">
        <v>5899</v>
      </c>
      <c r="K5132" s="18" t="s">
        <v>14657</v>
      </c>
      <c r="L5132" s="18" t="s">
        <v>5901</v>
      </c>
      <c r="N5132" s="20">
        <v>45322</v>
      </c>
      <c r="O5132" s="18" t="s">
        <v>14658</v>
      </c>
      <c r="P5132" s="18" t="s">
        <v>14657</v>
      </c>
      <c r="Q5132" s="18" t="s">
        <v>13023</v>
      </c>
      <c r="T5132" s="18">
        <v>0</v>
      </c>
      <c r="U5132" s="18">
        <v>0</v>
      </c>
    </row>
    <row r="5133" spans="2:21" x14ac:dyDescent="0.4">
      <c r="B5133" s="18" t="s">
        <v>5866</v>
      </c>
      <c r="C5133" s="18" t="s">
        <v>5893</v>
      </c>
      <c r="D5133" s="18" t="s">
        <v>13020</v>
      </c>
      <c r="E5133" s="19" t="s">
        <v>785</v>
      </c>
      <c r="F5133" s="18" t="s">
        <v>5935</v>
      </c>
      <c r="G5133" s="18" t="s">
        <v>5897</v>
      </c>
      <c r="H5133" s="18" t="s">
        <v>5897</v>
      </c>
      <c r="I5133" s="19" t="s">
        <v>6348</v>
      </c>
      <c r="J5133" s="18" t="s">
        <v>5904</v>
      </c>
      <c r="K5133" s="18" t="s">
        <v>14659</v>
      </c>
      <c r="L5133" s="18" t="s">
        <v>5901</v>
      </c>
      <c r="N5133" s="20">
        <v>45322</v>
      </c>
      <c r="O5133" s="18" t="s">
        <v>14660</v>
      </c>
      <c r="P5133" s="18" t="s">
        <v>14659</v>
      </c>
      <c r="Q5133" s="18" t="s">
        <v>13023</v>
      </c>
      <c r="T5133" s="18">
        <v>0</v>
      </c>
      <c r="U5133" s="18">
        <v>0</v>
      </c>
    </row>
    <row r="5134" spans="2:21" x14ac:dyDescent="0.4">
      <c r="B5134" s="18" t="s">
        <v>5866</v>
      </c>
      <c r="C5134" s="18" t="s">
        <v>5893</v>
      </c>
      <c r="D5134" s="18" t="s">
        <v>13020</v>
      </c>
      <c r="E5134" s="19" t="s">
        <v>785</v>
      </c>
      <c r="F5134" s="18" t="s">
        <v>5935</v>
      </c>
      <c r="G5134" s="18" t="s">
        <v>5897</v>
      </c>
      <c r="H5134" s="18" t="s">
        <v>5897</v>
      </c>
      <c r="I5134" s="19" t="s">
        <v>6348</v>
      </c>
      <c r="J5134" s="18" t="s">
        <v>5843</v>
      </c>
      <c r="K5134" s="18" t="s">
        <v>14661</v>
      </c>
      <c r="L5134" s="18" t="s">
        <v>5901</v>
      </c>
      <c r="N5134" s="20">
        <v>45322</v>
      </c>
      <c r="O5134" s="18" t="s">
        <v>14662</v>
      </c>
      <c r="P5134" s="18" t="s">
        <v>14661</v>
      </c>
      <c r="Q5134" s="18" t="s">
        <v>13023</v>
      </c>
      <c r="T5134" s="18">
        <v>0</v>
      </c>
      <c r="U5134" s="18">
        <v>0</v>
      </c>
    </row>
    <row r="5135" spans="2:21" x14ac:dyDescent="0.4">
      <c r="B5135" s="28" t="s">
        <v>5866</v>
      </c>
      <c r="C5135" s="28" t="s">
        <v>5893</v>
      </c>
      <c r="D5135" s="28" t="s">
        <v>787</v>
      </c>
      <c r="E5135" s="29" t="s">
        <v>787</v>
      </c>
      <c r="F5135" s="28" t="s">
        <v>5935</v>
      </c>
      <c r="G5135" s="28" t="s">
        <v>5897</v>
      </c>
      <c r="H5135" s="28" t="s">
        <v>5897</v>
      </c>
      <c r="I5135" s="29" t="s">
        <v>6348</v>
      </c>
      <c r="J5135" s="28" t="s">
        <v>5899</v>
      </c>
      <c r="K5135" s="28" t="s">
        <v>6349</v>
      </c>
      <c r="L5135" s="28" t="s">
        <v>5901</v>
      </c>
      <c r="M5135" s="29"/>
      <c r="N5135" s="30">
        <v>45322</v>
      </c>
      <c r="O5135" s="28" t="s">
        <v>6350</v>
      </c>
      <c r="P5135" s="18" t="s">
        <v>6349</v>
      </c>
      <c r="Q5135" s="18" t="s">
        <v>6306</v>
      </c>
      <c r="T5135" s="18">
        <v>0</v>
      </c>
      <c r="U5135" s="18">
        <v>0</v>
      </c>
    </row>
    <row r="5136" spans="2:21" x14ac:dyDescent="0.4">
      <c r="B5136" s="28" t="s">
        <v>5866</v>
      </c>
      <c r="C5136" s="28" t="s">
        <v>5893</v>
      </c>
      <c r="D5136" s="28" t="s">
        <v>787</v>
      </c>
      <c r="E5136" s="29" t="s">
        <v>787</v>
      </c>
      <c r="F5136" s="28" t="s">
        <v>5935</v>
      </c>
      <c r="G5136" s="28" t="s">
        <v>5897</v>
      </c>
      <c r="H5136" s="28" t="s">
        <v>5897</v>
      </c>
      <c r="I5136" s="29" t="s">
        <v>6348</v>
      </c>
      <c r="J5136" s="28" t="s">
        <v>5904</v>
      </c>
      <c r="K5136" s="28" t="s">
        <v>6351</v>
      </c>
      <c r="L5136" s="28" t="s">
        <v>5901</v>
      </c>
      <c r="M5136" s="29"/>
      <c r="N5136" s="30">
        <v>45322</v>
      </c>
      <c r="O5136" s="28" t="s">
        <v>6352</v>
      </c>
      <c r="P5136" s="18" t="s">
        <v>6351</v>
      </c>
      <c r="Q5136" s="18" t="s">
        <v>6306</v>
      </c>
      <c r="T5136" s="18">
        <v>0</v>
      </c>
      <c r="U5136" s="18">
        <v>0</v>
      </c>
    </row>
    <row r="5137" spans="2:21" x14ac:dyDescent="0.4">
      <c r="B5137" s="28" t="s">
        <v>5866</v>
      </c>
      <c r="C5137" s="28" t="s">
        <v>5893</v>
      </c>
      <c r="D5137" s="28" t="s">
        <v>787</v>
      </c>
      <c r="E5137" s="29" t="s">
        <v>787</v>
      </c>
      <c r="F5137" s="28" t="s">
        <v>5935</v>
      </c>
      <c r="G5137" s="28" t="s">
        <v>5897</v>
      </c>
      <c r="H5137" s="28" t="s">
        <v>5897</v>
      </c>
      <c r="I5137" s="29" t="s">
        <v>6348</v>
      </c>
      <c r="J5137" s="28" t="s">
        <v>5843</v>
      </c>
      <c r="K5137" s="28" t="s">
        <v>6353</v>
      </c>
      <c r="L5137" s="28" t="s">
        <v>5901</v>
      </c>
      <c r="M5137" s="29"/>
      <c r="N5137" s="30">
        <v>45322</v>
      </c>
      <c r="O5137" s="28" t="s">
        <v>6354</v>
      </c>
      <c r="P5137" s="18" t="s">
        <v>6353</v>
      </c>
      <c r="Q5137" s="18" t="s">
        <v>6306</v>
      </c>
      <c r="T5137" s="18">
        <v>0</v>
      </c>
      <c r="U5137" s="18">
        <v>0</v>
      </c>
    </row>
    <row r="5138" spans="2:21" x14ac:dyDescent="0.4">
      <c r="B5138" s="18" t="s">
        <v>5864</v>
      </c>
      <c r="C5138" s="18" t="s">
        <v>5910</v>
      </c>
      <c r="D5138" s="18" t="s">
        <v>17033</v>
      </c>
      <c r="E5138" s="19" t="s">
        <v>548</v>
      </c>
      <c r="F5138" s="18" t="s">
        <v>5935</v>
      </c>
      <c r="G5138" s="18" t="s">
        <v>5897</v>
      </c>
      <c r="H5138" s="18" t="s">
        <v>5897</v>
      </c>
      <c r="I5138" s="19" t="s">
        <v>6443</v>
      </c>
      <c r="J5138" s="18" t="s">
        <v>5899</v>
      </c>
      <c r="K5138" s="18" t="s">
        <v>17267</v>
      </c>
      <c r="L5138" s="18" t="s">
        <v>10232</v>
      </c>
      <c r="N5138" s="20">
        <v>45322</v>
      </c>
      <c r="O5138" s="18" t="s">
        <v>17268</v>
      </c>
      <c r="P5138" s="18" t="s">
        <v>17267</v>
      </c>
      <c r="Q5138" s="18" t="s">
        <v>17066</v>
      </c>
      <c r="T5138" s="18">
        <v>0</v>
      </c>
      <c r="U5138" s="18">
        <v>0</v>
      </c>
    </row>
    <row r="5139" spans="2:21" x14ac:dyDescent="0.4">
      <c r="B5139" s="18" t="s">
        <v>5864</v>
      </c>
      <c r="C5139" s="18" t="s">
        <v>5910</v>
      </c>
      <c r="D5139" s="18" t="s">
        <v>17033</v>
      </c>
      <c r="E5139" s="19" t="s">
        <v>548</v>
      </c>
      <c r="F5139" s="18" t="s">
        <v>5935</v>
      </c>
      <c r="G5139" s="18" t="s">
        <v>5897</v>
      </c>
      <c r="H5139" s="18" t="s">
        <v>5897</v>
      </c>
      <c r="I5139" s="19" t="s">
        <v>6443</v>
      </c>
      <c r="J5139" s="18" t="s">
        <v>5904</v>
      </c>
      <c r="K5139" s="18" t="s">
        <v>17269</v>
      </c>
      <c r="L5139" s="18" t="s">
        <v>10232</v>
      </c>
      <c r="N5139" s="20">
        <v>45322</v>
      </c>
      <c r="O5139" s="18" t="s">
        <v>17270</v>
      </c>
      <c r="P5139" s="18" t="s">
        <v>17269</v>
      </c>
      <c r="Q5139" s="18" t="s">
        <v>17066</v>
      </c>
      <c r="T5139" s="18">
        <v>0</v>
      </c>
      <c r="U5139" s="18">
        <v>0</v>
      </c>
    </row>
    <row r="5140" spans="2:21" x14ac:dyDescent="0.4">
      <c r="B5140" s="18" t="s">
        <v>5864</v>
      </c>
      <c r="C5140" s="18" t="s">
        <v>5910</v>
      </c>
      <c r="D5140" s="18" t="s">
        <v>17033</v>
      </c>
      <c r="E5140" s="19" t="s">
        <v>548</v>
      </c>
      <c r="F5140" s="18" t="s">
        <v>5935</v>
      </c>
      <c r="G5140" s="18" t="s">
        <v>5897</v>
      </c>
      <c r="H5140" s="18" t="s">
        <v>5897</v>
      </c>
      <c r="I5140" s="19" t="s">
        <v>6443</v>
      </c>
      <c r="J5140" s="18" t="s">
        <v>5843</v>
      </c>
      <c r="K5140" s="18" t="s">
        <v>17271</v>
      </c>
      <c r="L5140" s="18" t="s">
        <v>10232</v>
      </c>
      <c r="N5140" s="20">
        <v>45322</v>
      </c>
      <c r="O5140" s="18" t="s">
        <v>17272</v>
      </c>
      <c r="P5140" s="18" t="s">
        <v>17271</v>
      </c>
      <c r="Q5140" s="18" t="s">
        <v>17066</v>
      </c>
      <c r="T5140" s="18">
        <v>0</v>
      </c>
      <c r="U5140" s="18">
        <v>0</v>
      </c>
    </row>
    <row r="5141" spans="2:21" x14ac:dyDescent="0.4">
      <c r="B5141" s="18" t="s">
        <v>5864</v>
      </c>
      <c r="C5141" s="18" t="s">
        <v>5910</v>
      </c>
      <c r="D5141" s="18" t="s">
        <v>17033</v>
      </c>
      <c r="E5141" s="19" t="s">
        <v>546</v>
      </c>
      <c r="F5141" s="18" t="s">
        <v>5935</v>
      </c>
      <c r="G5141" s="18" t="s">
        <v>5897</v>
      </c>
      <c r="H5141" s="18" t="s">
        <v>5897</v>
      </c>
      <c r="I5141" s="19" t="s">
        <v>6443</v>
      </c>
      <c r="J5141" s="18" t="s">
        <v>5899</v>
      </c>
      <c r="K5141" s="18" t="s">
        <v>17261</v>
      </c>
      <c r="L5141" s="18" t="s">
        <v>10232</v>
      </c>
      <c r="N5141" s="20">
        <v>45322</v>
      </c>
      <c r="O5141" s="18" t="s">
        <v>17262</v>
      </c>
      <c r="P5141" s="18" t="s">
        <v>17261</v>
      </c>
      <c r="Q5141" s="18" t="s">
        <v>17051</v>
      </c>
      <c r="T5141" s="18">
        <v>0</v>
      </c>
      <c r="U5141" s="18">
        <v>0</v>
      </c>
    </row>
    <row r="5142" spans="2:21" x14ac:dyDescent="0.4">
      <c r="B5142" s="18" t="s">
        <v>5864</v>
      </c>
      <c r="C5142" s="18" t="s">
        <v>5910</v>
      </c>
      <c r="D5142" s="18" t="s">
        <v>17033</v>
      </c>
      <c r="E5142" s="19" t="s">
        <v>546</v>
      </c>
      <c r="F5142" s="18" t="s">
        <v>5935</v>
      </c>
      <c r="G5142" s="18" t="s">
        <v>5897</v>
      </c>
      <c r="H5142" s="18" t="s">
        <v>5897</v>
      </c>
      <c r="I5142" s="19" t="s">
        <v>6443</v>
      </c>
      <c r="J5142" s="18" t="s">
        <v>5904</v>
      </c>
      <c r="K5142" s="18" t="s">
        <v>17263</v>
      </c>
      <c r="L5142" s="18" t="s">
        <v>10232</v>
      </c>
      <c r="N5142" s="20">
        <v>45322</v>
      </c>
      <c r="O5142" s="18" t="s">
        <v>17264</v>
      </c>
      <c r="P5142" s="18" t="s">
        <v>17263</v>
      </c>
      <c r="Q5142" s="18" t="s">
        <v>17051</v>
      </c>
      <c r="T5142" s="18">
        <v>0</v>
      </c>
      <c r="U5142" s="18">
        <v>0</v>
      </c>
    </row>
    <row r="5143" spans="2:21" x14ac:dyDescent="0.4">
      <c r="B5143" s="18" t="s">
        <v>5864</v>
      </c>
      <c r="C5143" s="18" t="s">
        <v>5910</v>
      </c>
      <c r="D5143" s="18" t="s">
        <v>17033</v>
      </c>
      <c r="E5143" s="19" t="s">
        <v>546</v>
      </c>
      <c r="F5143" s="18" t="s">
        <v>5935</v>
      </c>
      <c r="G5143" s="18" t="s">
        <v>5897</v>
      </c>
      <c r="H5143" s="18" t="s">
        <v>5897</v>
      </c>
      <c r="I5143" s="19" t="s">
        <v>6443</v>
      </c>
      <c r="J5143" s="18" t="s">
        <v>5843</v>
      </c>
      <c r="K5143" s="18" t="s">
        <v>17265</v>
      </c>
      <c r="L5143" s="18" t="s">
        <v>10232</v>
      </c>
      <c r="N5143" s="20">
        <v>45322</v>
      </c>
      <c r="O5143" s="18" t="s">
        <v>17266</v>
      </c>
      <c r="P5143" s="18" t="s">
        <v>17265</v>
      </c>
      <c r="Q5143" s="18" t="s">
        <v>17051</v>
      </c>
      <c r="T5143" s="18">
        <v>0</v>
      </c>
      <c r="U5143" s="18">
        <v>0</v>
      </c>
    </row>
    <row r="5144" spans="2:21" x14ac:dyDescent="0.4">
      <c r="B5144" s="18" t="s">
        <v>5864</v>
      </c>
      <c r="C5144" s="18" t="s">
        <v>5910</v>
      </c>
      <c r="D5144" s="18" t="s">
        <v>17033</v>
      </c>
      <c r="E5144" s="19" t="s">
        <v>544</v>
      </c>
      <c r="F5144" s="18" t="s">
        <v>5935</v>
      </c>
      <c r="G5144" s="18" t="s">
        <v>5897</v>
      </c>
      <c r="H5144" s="18" t="s">
        <v>5897</v>
      </c>
      <c r="I5144" s="19" t="s">
        <v>6443</v>
      </c>
      <c r="J5144" s="18" t="s">
        <v>5899</v>
      </c>
      <c r="K5144" s="18" t="s">
        <v>17255</v>
      </c>
      <c r="L5144" s="18" t="s">
        <v>10232</v>
      </c>
      <c r="N5144" s="20">
        <v>45322</v>
      </c>
      <c r="O5144" s="18" t="s">
        <v>17256</v>
      </c>
      <c r="P5144" s="18" t="s">
        <v>17255</v>
      </c>
      <c r="Q5144" s="18" t="s">
        <v>17036</v>
      </c>
      <c r="T5144" s="18">
        <v>0</v>
      </c>
      <c r="U5144" s="18">
        <v>0</v>
      </c>
    </row>
    <row r="5145" spans="2:21" x14ac:dyDescent="0.4">
      <c r="B5145" s="18" t="s">
        <v>5864</v>
      </c>
      <c r="C5145" s="18" t="s">
        <v>5910</v>
      </c>
      <c r="D5145" s="18" t="s">
        <v>17033</v>
      </c>
      <c r="E5145" s="19" t="s">
        <v>544</v>
      </c>
      <c r="F5145" s="18" t="s">
        <v>5935</v>
      </c>
      <c r="G5145" s="18" t="s">
        <v>5897</v>
      </c>
      <c r="H5145" s="18" t="s">
        <v>5897</v>
      </c>
      <c r="I5145" s="19" t="s">
        <v>6443</v>
      </c>
      <c r="J5145" s="18" t="s">
        <v>5904</v>
      </c>
      <c r="K5145" s="18" t="s">
        <v>17257</v>
      </c>
      <c r="L5145" s="18" t="s">
        <v>10232</v>
      </c>
      <c r="N5145" s="20">
        <v>45322</v>
      </c>
      <c r="O5145" s="18" t="s">
        <v>17258</v>
      </c>
      <c r="P5145" s="18" t="s">
        <v>17257</v>
      </c>
      <c r="Q5145" s="18" t="s">
        <v>17036</v>
      </c>
      <c r="T5145" s="18">
        <v>0</v>
      </c>
      <c r="U5145" s="18">
        <v>0</v>
      </c>
    </row>
    <row r="5146" spans="2:21" x14ac:dyDescent="0.4">
      <c r="B5146" s="18" t="s">
        <v>5864</v>
      </c>
      <c r="C5146" s="18" t="s">
        <v>5910</v>
      </c>
      <c r="D5146" s="18" t="s">
        <v>17033</v>
      </c>
      <c r="E5146" s="19" t="s">
        <v>544</v>
      </c>
      <c r="F5146" s="18" t="s">
        <v>5935</v>
      </c>
      <c r="G5146" s="18" t="s">
        <v>5897</v>
      </c>
      <c r="H5146" s="18" t="s">
        <v>5897</v>
      </c>
      <c r="I5146" s="19" t="s">
        <v>6443</v>
      </c>
      <c r="J5146" s="18" t="s">
        <v>5843</v>
      </c>
      <c r="K5146" s="18" t="s">
        <v>17259</v>
      </c>
      <c r="L5146" s="18" t="s">
        <v>10232</v>
      </c>
      <c r="N5146" s="20">
        <v>45322</v>
      </c>
      <c r="O5146" s="18" t="s">
        <v>17260</v>
      </c>
      <c r="P5146" s="18" t="s">
        <v>17259</v>
      </c>
      <c r="Q5146" s="18" t="s">
        <v>17036</v>
      </c>
      <c r="T5146" s="18">
        <v>0</v>
      </c>
      <c r="U5146" s="18">
        <v>0</v>
      </c>
    </row>
    <row r="5147" spans="2:21" x14ac:dyDescent="0.4">
      <c r="B5147" s="18" t="s">
        <v>5864</v>
      </c>
      <c r="C5147" s="18" t="s">
        <v>5910</v>
      </c>
      <c r="D5147" s="18" t="s">
        <v>12933</v>
      </c>
      <c r="E5147" s="19" t="s">
        <v>15792</v>
      </c>
      <c r="F5147" s="18" t="s">
        <v>5935</v>
      </c>
      <c r="G5147" s="18" t="s">
        <v>5897</v>
      </c>
      <c r="H5147" s="18" t="s">
        <v>5897</v>
      </c>
      <c r="I5147" s="19" t="s">
        <v>6443</v>
      </c>
      <c r="J5147" s="18" t="s">
        <v>5899</v>
      </c>
      <c r="K5147" s="18" t="s">
        <v>15930</v>
      </c>
      <c r="L5147" s="18" t="s">
        <v>10232</v>
      </c>
      <c r="N5147" s="20">
        <v>45322</v>
      </c>
      <c r="O5147" s="18" t="s">
        <v>15931</v>
      </c>
      <c r="P5147" s="18" t="s">
        <v>15930</v>
      </c>
      <c r="Q5147" s="18" t="s">
        <v>15795</v>
      </c>
      <c r="T5147" s="18">
        <v>0</v>
      </c>
      <c r="U5147" s="18">
        <v>0</v>
      </c>
    </row>
    <row r="5148" spans="2:21" x14ac:dyDescent="0.4">
      <c r="B5148" s="18" t="s">
        <v>5864</v>
      </c>
      <c r="C5148" s="18" t="s">
        <v>5910</v>
      </c>
      <c r="D5148" s="18" t="s">
        <v>12933</v>
      </c>
      <c r="E5148" s="19" t="s">
        <v>15792</v>
      </c>
      <c r="F5148" s="18" t="s">
        <v>5935</v>
      </c>
      <c r="G5148" s="18" t="s">
        <v>5897</v>
      </c>
      <c r="H5148" s="18" t="s">
        <v>5897</v>
      </c>
      <c r="I5148" s="19" t="s">
        <v>6443</v>
      </c>
      <c r="J5148" s="18" t="s">
        <v>5904</v>
      </c>
      <c r="K5148" s="18" t="s">
        <v>15928</v>
      </c>
      <c r="L5148" s="18" t="s">
        <v>10232</v>
      </c>
      <c r="N5148" s="20">
        <v>45322</v>
      </c>
      <c r="O5148" s="18" t="s">
        <v>15929</v>
      </c>
      <c r="P5148" s="18" t="s">
        <v>15928</v>
      </c>
      <c r="Q5148" s="18" t="s">
        <v>15795</v>
      </c>
      <c r="T5148" s="18">
        <v>0</v>
      </c>
      <c r="U5148" s="18">
        <v>0</v>
      </c>
    </row>
    <row r="5149" spans="2:21" x14ac:dyDescent="0.4">
      <c r="B5149" s="18" t="s">
        <v>5864</v>
      </c>
      <c r="C5149" s="18" t="s">
        <v>5910</v>
      </c>
      <c r="D5149" s="18" t="s">
        <v>12933</v>
      </c>
      <c r="E5149" s="19" t="s">
        <v>15792</v>
      </c>
      <c r="F5149" s="18" t="s">
        <v>5935</v>
      </c>
      <c r="G5149" s="18" t="s">
        <v>5897</v>
      </c>
      <c r="H5149" s="18" t="s">
        <v>5897</v>
      </c>
      <c r="I5149" s="19" t="s">
        <v>6443</v>
      </c>
      <c r="J5149" s="18" t="s">
        <v>5843</v>
      </c>
      <c r="K5149" s="18" t="s">
        <v>15926</v>
      </c>
      <c r="L5149" s="18" t="s">
        <v>10232</v>
      </c>
      <c r="N5149" s="20">
        <v>45322</v>
      </c>
      <c r="O5149" s="18" t="s">
        <v>15927</v>
      </c>
      <c r="P5149" s="18" t="s">
        <v>15926</v>
      </c>
      <c r="Q5149" s="18" t="s">
        <v>15795</v>
      </c>
      <c r="T5149" s="18">
        <v>0</v>
      </c>
      <c r="U5149" s="18">
        <v>0</v>
      </c>
    </row>
    <row r="5150" spans="2:21" x14ac:dyDescent="0.4">
      <c r="B5150" s="18" t="s">
        <v>5864</v>
      </c>
      <c r="C5150" s="18" t="s">
        <v>5910</v>
      </c>
      <c r="D5150" s="18" t="s">
        <v>12933</v>
      </c>
      <c r="E5150" s="19" t="s">
        <v>14860</v>
      </c>
      <c r="F5150" s="18" t="s">
        <v>5935</v>
      </c>
      <c r="G5150" s="18" t="s">
        <v>5897</v>
      </c>
      <c r="H5150" s="18" t="s">
        <v>5897</v>
      </c>
      <c r="I5150" s="19" t="s">
        <v>6443</v>
      </c>
      <c r="J5150" s="18" t="s">
        <v>5899</v>
      </c>
      <c r="K5150" s="18" t="s">
        <v>15280</v>
      </c>
      <c r="L5150" s="18" t="s">
        <v>10232</v>
      </c>
      <c r="N5150" s="20">
        <v>45322</v>
      </c>
      <c r="O5150" s="18" t="s">
        <v>15281</v>
      </c>
      <c r="P5150" s="18" t="s">
        <v>15280</v>
      </c>
      <c r="Q5150" s="18" t="s">
        <v>14863</v>
      </c>
      <c r="T5150" s="18">
        <v>0</v>
      </c>
      <c r="U5150" s="18">
        <v>0</v>
      </c>
    </row>
    <row r="5151" spans="2:21" x14ac:dyDescent="0.4">
      <c r="B5151" s="18" t="s">
        <v>5864</v>
      </c>
      <c r="C5151" s="18" t="s">
        <v>5910</v>
      </c>
      <c r="D5151" s="18" t="s">
        <v>12933</v>
      </c>
      <c r="E5151" s="19" t="s">
        <v>14860</v>
      </c>
      <c r="F5151" s="18" t="s">
        <v>5935</v>
      </c>
      <c r="G5151" s="18" t="s">
        <v>5897</v>
      </c>
      <c r="H5151" s="18" t="s">
        <v>5897</v>
      </c>
      <c r="I5151" s="19" t="s">
        <v>6443</v>
      </c>
      <c r="J5151" s="18" t="s">
        <v>5904</v>
      </c>
      <c r="K5151" s="18" t="s">
        <v>15278</v>
      </c>
      <c r="L5151" s="18" t="s">
        <v>10232</v>
      </c>
      <c r="N5151" s="20">
        <v>45322</v>
      </c>
      <c r="O5151" s="18" t="s">
        <v>15279</v>
      </c>
      <c r="P5151" s="18" t="s">
        <v>15278</v>
      </c>
      <c r="Q5151" s="18" t="s">
        <v>14863</v>
      </c>
      <c r="T5151" s="18">
        <v>0</v>
      </c>
      <c r="U5151" s="18">
        <v>0</v>
      </c>
    </row>
    <row r="5152" spans="2:21" x14ac:dyDescent="0.4">
      <c r="B5152" s="18" t="s">
        <v>5864</v>
      </c>
      <c r="C5152" s="18" t="s">
        <v>5910</v>
      </c>
      <c r="D5152" s="18" t="s">
        <v>12933</v>
      </c>
      <c r="E5152" s="19" t="s">
        <v>14860</v>
      </c>
      <c r="F5152" s="18" t="s">
        <v>5935</v>
      </c>
      <c r="G5152" s="18" t="s">
        <v>5897</v>
      </c>
      <c r="H5152" s="18" t="s">
        <v>5897</v>
      </c>
      <c r="I5152" s="19" t="s">
        <v>6443</v>
      </c>
      <c r="J5152" s="18" t="s">
        <v>5843</v>
      </c>
      <c r="K5152" s="18" t="s">
        <v>15276</v>
      </c>
      <c r="L5152" s="18" t="s">
        <v>10232</v>
      </c>
      <c r="N5152" s="20">
        <v>45322</v>
      </c>
      <c r="O5152" s="18" t="s">
        <v>15277</v>
      </c>
      <c r="P5152" s="18" t="s">
        <v>15276</v>
      </c>
      <c r="Q5152" s="18" t="s">
        <v>14863</v>
      </c>
      <c r="T5152" s="18">
        <v>0</v>
      </c>
      <c r="U5152" s="18">
        <v>0</v>
      </c>
    </row>
    <row r="5153" spans="2:21" x14ac:dyDescent="0.4">
      <c r="B5153" s="18" t="s">
        <v>5864</v>
      </c>
      <c r="C5153" s="18" t="s">
        <v>5910</v>
      </c>
      <c r="D5153" s="18" t="s">
        <v>12933</v>
      </c>
      <c r="E5153" s="19" t="s">
        <v>14880</v>
      </c>
      <c r="F5153" s="18" t="s">
        <v>5935</v>
      </c>
      <c r="G5153" s="18" t="s">
        <v>5897</v>
      </c>
      <c r="H5153" s="18" t="s">
        <v>5897</v>
      </c>
      <c r="I5153" s="19" t="s">
        <v>6443</v>
      </c>
      <c r="J5153" s="18" t="s">
        <v>5899</v>
      </c>
      <c r="K5153" s="18" t="s">
        <v>15286</v>
      </c>
      <c r="L5153" s="18" t="s">
        <v>10232</v>
      </c>
      <c r="N5153" s="20">
        <v>45322</v>
      </c>
      <c r="O5153" s="18" t="s">
        <v>15287</v>
      </c>
      <c r="P5153" s="18" t="s">
        <v>15286</v>
      </c>
      <c r="Q5153" s="18" t="s">
        <v>14883</v>
      </c>
      <c r="T5153" s="18">
        <v>0</v>
      </c>
      <c r="U5153" s="18">
        <v>0</v>
      </c>
    </row>
    <row r="5154" spans="2:21" x14ac:dyDescent="0.4">
      <c r="B5154" s="18" t="s">
        <v>5864</v>
      </c>
      <c r="C5154" s="18" t="s">
        <v>5910</v>
      </c>
      <c r="D5154" s="18" t="s">
        <v>12933</v>
      </c>
      <c r="E5154" s="19" t="s">
        <v>14880</v>
      </c>
      <c r="F5154" s="18" t="s">
        <v>5935</v>
      </c>
      <c r="G5154" s="18" t="s">
        <v>5897</v>
      </c>
      <c r="H5154" s="18" t="s">
        <v>5897</v>
      </c>
      <c r="I5154" s="19" t="s">
        <v>6443</v>
      </c>
      <c r="J5154" s="18" t="s">
        <v>5904</v>
      </c>
      <c r="K5154" s="18" t="s">
        <v>15284</v>
      </c>
      <c r="L5154" s="18" t="s">
        <v>10232</v>
      </c>
      <c r="N5154" s="20">
        <v>45322</v>
      </c>
      <c r="O5154" s="18" t="s">
        <v>15285</v>
      </c>
      <c r="P5154" s="18" t="s">
        <v>15284</v>
      </c>
      <c r="Q5154" s="18" t="s">
        <v>14883</v>
      </c>
      <c r="T5154" s="18">
        <v>0</v>
      </c>
      <c r="U5154" s="18">
        <v>0</v>
      </c>
    </row>
    <row r="5155" spans="2:21" x14ac:dyDescent="0.4">
      <c r="B5155" s="18" t="s">
        <v>5864</v>
      </c>
      <c r="C5155" s="18" t="s">
        <v>5910</v>
      </c>
      <c r="D5155" s="18" t="s">
        <v>12933</v>
      </c>
      <c r="E5155" s="19" t="s">
        <v>14880</v>
      </c>
      <c r="F5155" s="18" t="s">
        <v>5935</v>
      </c>
      <c r="G5155" s="18" t="s">
        <v>5897</v>
      </c>
      <c r="H5155" s="18" t="s">
        <v>5897</v>
      </c>
      <c r="I5155" s="19" t="s">
        <v>6443</v>
      </c>
      <c r="J5155" s="18" t="s">
        <v>5843</v>
      </c>
      <c r="K5155" s="18" t="s">
        <v>15282</v>
      </c>
      <c r="L5155" s="18" t="s">
        <v>10232</v>
      </c>
      <c r="N5155" s="20">
        <v>45322</v>
      </c>
      <c r="O5155" s="18" t="s">
        <v>15283</v>
      </c>
      <c r="P5155" s="18" t="s">
        <v>15282</v>
      </c>
      <c r="Q5155" s="18" t="s">
        <v>14883</v>
      </c>
      <c r="T5155" s="18">
        <v>0</v>
      </c>
      <c r="U5155" s="18">
        <v>0</v>
      </c>
    </row>
    <row r="5156" spans="2:21" x14ac:dyDescent="0.4">
      <c r="B5156" s="18" t="s">
        <v>5864</v>
      </c>
      <c r="C5156" s="18" t="s">
        <v>5910</v>
      </c>
      <c r="D5156" s="18" t="s">
        <v>12933</v>
      </c>
      <c r="E5156" s="19" t="s">
        <v>12934</v>
      </c>
      <c r="F5156" s="18" t="s">
        <v>5935</v>
      </c>
      <c r="G5156" s="18" t="s">
        <v>5897</v>
      </c>
      <c r="H5156" s="18" t="s">
        <v>5897</v>
      </c>
      <c r="I5156" s="19" t="s">
        <v>6443</v>
      </c>
      <c r="J5156" s="18" t="s">
        <v>5899</v>
      </c>
      <c r="K5156" s="18" t="s">
        <v>14469</v>
      </c>
      <c r="L5156" s="18" t="s">
        <v>10232</v>
      </c>
      <c r="N5156" s="20">
        <v>45322</v>
      </c>
      <c r="O5156" s="18" t="s">
        <v>14470</v>
      </c>
      <c r="P5156" s="18" t="s">
        <v>14469</v>
      </c>
      <c r="Q5156" s="18" t="s">
        <v>12937</v>
      </c>
      <c r="T5156" s="18">
        <v>0</v>
      </c>
      <c r="U5156" s="18">
        <v>0</v>
      </c>
    </row>
    <row r="5157" spans="2:21" x14ac:dyDescent="0.4">
      <c r="B5157" s="18" t="s">
        <v>5864</v>
      </c>
      <c r="C5157" s="18" t="s">
        <v>5910</v>
      </c>
      <c r="D5157" s="18" t="s">
        <v>12933</v>
      </c>
      <c r="E5157" s="19" t="s">
        <v>12934</v>
      </c>
      <c r="F5157" s="18" t="s">
        <v>5935</v>
      </c>
      <c r="G5157" s="18" t="s">
        <v>5897</v>
      </c>
      <c r="H5157" s="18" t="s">
        <v>5897</v>
      </c>
      <c r="I5157" s="19" t="s">
        <v>6443</v>
      </c>
      <c r="J5157" s="18" t="s">
        <v>5904</v>
      </c>
      <c r="K5157" s="18" t="s">
        <v>14467</v>
      </c>
      <c r="L5157" s="18" t="s">
        <v>10232</v>
      </c>
      <c r="N5157" s="20">
        <v>45322</v>
      </c>
      <c r="O5157" s="18" t="s">
        <v>14468</v>
      </c>
      <c r="P5157" s="18" t="s">
        <v>14467</v>
      </c>
      <c r="Q5157" s="18" t="s">
        <v>12937</v>
      </c>
      <c r="T5157" s="18">
        <v>0</v>
      </c>
      <c r="U5157" s="18">
        <v>0</v>
      </c>
    </row>
    <row r="5158" spans="2:21" x14ac:dyDescent="0.4">
      <c r="B5158" s="18" t="s">
        <v>5864</v>
      </c>
      <c r="C5158" s="18" t="s">
        <v>5910</v>
      </c>
      <c r="D5158" s="18" t="s">
        <v>12933</v>
      </c>
      <c r="E5158" s="19" t="s">
        <v>12934</v>
      </c>
      <c r="F5158" s="18" t="s">
        <v>5935</v>
      </c>
      <c r="G5158" s="18" t="s">
        <v>5897</v>
      </c>
      <c r="H5158" s="18" t="s">
        <v>5897</v>
      </c>
      <c r="I5158" s="19" t="s">
        <v>6443</v>
      </c>
      <c r="J5158" s="18" t="s">
        <v>5843</v>
      </c>
      <c r="K5158" s="18" t="s">
        <v>14465</v>
      </c>
      <c r="L5158" s="18" t="s">
        <v>10232</v>
      </c>
      <c r="N5158" s="20">
        <v>45322</v>
      </c>
      <c r="O5158" s="18" t="s">
        <v>14466</v>
      </c>
      <c r="P5158" s="18" t="s">
        <v>14465</v>
      </c>
      <c r="Q5158" s="18" t="s">
        <v>12937</v>
      </c>
      <c r="T5158" s="18">
        <v>0</v>
      </c>
      <c r="U5158" s="18">
        <v>0</v>
      </c>
    </row>
    <row r="5159" spans="2:21" x14ac:dyDescent="0.4">
      <c r="B5159" s="18" t="s">
        <v>5864</v>
      </c>
      <c r="C5159" s="18" t="s">
        <v>5910</v>
      </c>
      <c r="D5159" s="18" t="s">
        <v>12933</v>
      </c>
      <c r="E5159" s="19" t="s">
        <v>12934</v>
      </c>
      <c r="F5159" s="18" t="s">
        <v>6100</v>
      </c>
      <c r="G5159" s="18" t="s">
        <v>5897</v>
      </c>
      <c r="H5159" s="18" t="s">
        <v>5897</v>
      </c>
      <c r="I5159" s="19" t="s">
        <v>6443</v>
      </c>
      <c r="J5159" s="18" t="s">
        <v>5899</v>
      </c>
      <c r="K5159" s="18" t="s">
        <v>16635</v>
      </c>
      <c r="L5159" s="18" t="s">
        <v>10232</v>
      </c>
      <c r="N5159" s="20">
        <v>45322</v>
      </c>
      <c r="O5159" s="18" t="s">
        <v>16636</v>
      </c>
      <c r="P5159" s="18" t="s">
        <v>16635</v>
      </c>
      <c r="Q5159" s="18" t="s">
        <v>16094</v>
      </c>
      <c r="T5159" s="18">
        <v>0</v>
      </c>
      <c r="U5159" s="18">
        <v>0</v>
      </c>
    </row>
    <row r="5160" spans="2:21" x14ac:dyDescent="0.4">
      <c r="B5160" s="18" t="s">
        <v>5864</v>
      </c>
      <c r="C5160" s="18" t="s">
        <v>5910</v>
      </c>
      <c r="D5160" s="18" t="s">
        <v>12933</v>
      </c>
      <c r="E5160" s="19" t="s">
        <v>12934</v>
      </c>
      <c r="F5160" s="18" t="s">
        <v>6100</v>
      </c>
      <c r="G5160" s="18" t="s">
        <v>5897</v>
      </c>
      <c r="H5160" s="18" t="s">
        <v>5897</v>
      </c>
      <c r="I5160" s="19" t="s">
        <v>6443</v>
      </c>
      <c r="J5160" s="18" t="s">
        <v>5904</v>
      </c>
      <c r="K5160" s="18" t="s">
        <v>16637</v>
      </c>
      <c r="L5160" s="18" t="s">
        <v>10232</v>
      </c>
      <c r="N5160" s="20">
        <v>45322</v>
      </c>
      <c r="O5160" s="18" t="s">
        <v>16638</v>
      </c>
      <c r="P5160" s="18" t="s">
        <v>16637</v>
      </c>
      <c r="Q5160" s="18" t="s">
        <v>16094</v>
      </c>
      <c r="T5160" s="18">
        <v>0</v>
      </c>
      <c r="U5160" s="18">
        <v>0</v>
      </c>
    </row>
    <row r="5161" spans="2:21" x14ac:dyDescent="0.4">
      <c r="B5161" s="18" t="s">
        <v>5864</v>
      </c>
      <c r="C5161" s="18" t="s">
        <v>5910</v>
      </c>
      <c r="D5161" s="18" t="s">
        <v>12933</v>
      </c>
      <c r="E5161" s="19" t="s">
        <v>12934</v>
      </c>
      <c r="F5161" s="18" t="s">
        <v>6100</v>
      </c>
      <c r="G5161" s="18" t="s">
        <v>5897</v>
      </c>
      <c r="H5161" s="18" t="s">
        <v>5897</v>
      </c>
      <c r="I5161" s="19" t="s">
        <v>6443</v>
      </c>
      <c r="J5161" s="18" t="s">
        <v>5843</v>
      </c>
      <c r="K5161" s="18" t="s">
        <v>16639</v>
      </c>
      <c r="L5161" s="18" t="s">
        <v>10232</v>
      </c>
      <c r="N5161" s="20">
        <v>45322</v>
      </c>
      <c r="O5161" s="18" t="s">
        <v>16640</v>
      </c>
      <c r="P5161" s="18" t="s">
        <v>16639</v>
      </c>
      <c r="Q5161" s="18" t="s">
        <v>16094</v>
      </c>
      <c r="T5161" s="18">
        <v>0</v>
      </c>
      <c r="U5161" s="18">
        <v>0</v>
      </c>
    </row>
    <row r="5162" spans="2:21" x14ac:dyDescent="0.4">
      <c r="B5162" s="18" t="s">
        <v>5864</v>
      </c>
      <c r="C5162" s="18" t="s">
        <v>5910</v>
      </c>
      <c r="D5162" s="18" t="s">
        <v>12933</v>
      </c>
      <c r="E5162" s="19" t="s">
        <v>12942</v>
      </c>
      <c r="F5162" s="18" t="s">
        <v>5935</v>
      </c>
      <c r="G5162" s="18" t="s">
        <v>5897</v>
      </c>
      <c r="H5162" s="18" t="s">
        <v>5897</v>
      </c>
      <c r="I5162" s="19" t="s">
        <v>6443</v>
      </c>
      <c r="J5162" s="18" t="s">
        <v>5899</v>
      </c>
      <c r="K5162" s="18" t="s">
        <v>14475</v>
      </c>
      <c r="L5162" s="18" t="s">
        <v>10232</v>
      </c>
      <c r="N5162" s="20">
        <v>45322</v>
      </c>
      <c r="O5162" s="18" t="s">
        <v>14476</v>
      </c>
      <c r="P5162" s="18" t="s">
        <v>14475</v>
      </c>
      <c r="Q5162" s="18" t="s">
        <v>12945</v>
      </c>
      <c r="T5162" s="18">
        <v>0</v>
      </c>
      <c r="U5162" s="18">
        <v>0</v>
      </c>
    </row>
    <row r="5163" spans="2:21" x14ac:dyDescent="0.4">
      <c r="B5163" s="18" t="s">
        <v>5864</v>
      </c>
      <c r="C5163" s="18" t="s">
        <v>5910</v>
      </c>
      <c r="D5163" s="18" t="s">
        <v>12933</v>
      </c>
      <c r="E5163" s="19" t="s">
        <v>12942</v>
      </c>
      <c r="F5163" s="18" t="s">
        <v>5935</v>
      </c>
      <c r="G5163" s="18" t="s">
        <v>5897</v>
      </c>
      <c r="H5163" s="18" t="s">
        <v>5897</v>
      </c>
      <c r="I5163" s="19" t="s">
        <v>6443</v>
      </c>
      <c r="J5163" s="18" t="s">
        <v>5904</v>
      </c>
      <c r="K5163" s="18" t="s">
        <v>14473</v>
      </c>
      <c r="L5163" s="18" t="s">
        <v>10232</v>
      </c>
      <c r="N5163" s="20">
        <v>45322</v>
      </c>
      <c r="O5163" s="18" t="s">
        <v>14474</v>
      </c>
      <c r="P5163" s="18" t="s">
        <v>14473</v>
      </c>
      <c r="Q5163" s="18" t="s">
        <v>12945</v>
      </c>
      <c r="T5163" s="18">
        <v>0</v>
      </c>
      <c r="U5163" s="18">
        <v>0</v>
      </c>
    </row>
    <row r="5164" spans="2:21" x14ac:dyDescent="0.4">
      <c r="B5164" s="18" t="s">
        <v>5864</v>
      </c>
      <c r="C5164" s="18" t="s">
        <v>5910</v>
      </c>
      <c r="D5164" s="18" t="s">
        <v>12933</v>
      </c>
      <c r="E5164" s="19" t="s">
        <v>12942</v>
      </c>
      <c r="F5164" s="18" t="s">
        <v>5935</v>
      </c>
      <c r="G5164" s="18" t="s">
        <v>5897</v>
      </c>
      <c r="H5164" s="18" t="s">
        <v>5897</v>
      </c>
      <c r="I5164" s="19" t="s">
        <v>6443</v>
      </c>
      <c r="J5164" s="18" t="s">
        <v>5843</v>
      </c>
      <c r="K5164" s="18" t="s">
        <v>14471</v>
      </c>
      <c r="L5164" s="18" t="s">
        <v>10232</v>
      </c>
      <c r="N5164" s="20">
        <v>45322</v>
      </c>
      <c r="O5164" s="18" t="s">
        <v>14472</v>
      </c>
      <c r="P5164" s="18" t="s">
        <v>14471</v>
      </c>
      <c r="Q5164" s="18" t="s">
        <v>12945</v>
      </c>
      <c r="T5164" s="18">
        <v>0</v>
      </c>
      <c r="U5164" s="18">
        <v>0</v>
      </c>
    </row>
    <row r="5165" spans="2:21" x14ac:dyDescent="0.4">
      <c r="B5165" s="18" t="s">
        <v>5864</v>
      </c>
      <c r="C5165" s="18" t="s">
        <v>5910</v>
      </c>
      <c r="D5165" s="18" t="s">
        <v>12933</v>
      </c>
      <c r="E5165" s="19" t="s">
        <v>12942</v>
      </c>
      <c r="F5165" s="18" t="s">
        <v>6100</v>
      </c>
      <c r="G5165" s="18" t="s">
        <v>5897</v>
      </c>
      <c r="H5165" s="18" t="s">
        <v>5897</v>
      </c>
      <c r="I5165" s="19" t="s">
        <v>6443</v>
      </c>
      <c r="J5165" s="18" t="s">
        <v>5899</v>
      </c>
      <c r="K5165" s="18" t="s">
        <v>16629</v>
      </c>
      <c r="L5165" s="18" t="s">
        <v>10232</v>
      </c>
      <c r="N5165" s="20">
        <v>45322</v>
      </c>
      <c r="O5165" s="18" t="s">
        <v>16630</v>
      </c>
      <c r="P5165" s="18" t="s">
        <v>16629</v>
      </c>
      <c r="Q5165" s="18" t="s">
        <v>16024</v>
      </c>
      <c r="T5165" s="18">
        <v>0</v>
      </c>
      <c r="U5165" s="18">
        <v>0</v>
      </c>
    </row>
    <row r="5166" spans="2:21" x14ac:dyDescent="0.4">
      <c r="B5166" s="18" t="s">
        <v>5864</v>
      </c>
      <c r="C5166" s="18" t="s">
        <v>5910</v>
      </c>
      <c r="D5166" s="18" t="s">
        <v>12933</v>
      </c>
      <c r="E5166" s="19" t="s">
        <v>12942</v>
      </c>
      <c r="F5166" s="18" t="s">
        <v>6100</v>
      </c>
      <c r="G5166" s="18" t="s">
        <v>5897</v>
      </c>
      <c r="H5166" s="18" t="s">
        <v>5897</v>
      </c>
      <c r="I5166" s="19" t="s">
        <v>6443</v>
      </c>
      <c r="J5166" s="18" t="s">
        <v>5904</v>
      </c>
      <c r="K5166" s="18" t="s">
        <v>16631</v>
      </c>
      <c r="L5166" s="18" t="s">
        <v>10232</v>
      </c>
      <c r="N5166" s="20">
        <v>45322</v>
      </c>
      <c r="O5166" s="18" t="s">
        <v>16632</v>
      </c>
      <c r="P5166" s="18" t="s">
        <v>16631</v>
      </c>
      <c r="Q5166" s="18" t="s">
        <v>16024</v>
      </c>
      <c r="T5166" s="18">
        <v>0</v>
      </c>
      <c r="U5166" s="18">
        <v>0</v>
      </c>
    </row>
    <row r="5167" spans="2:21" x14ac:dyDescent="0.4">
      <c r="B5167" s="18" t="s">
        <v>5864</v>
      </c>
      <c r="C5167" s="18" t="s">
        <v>5910</v>
      </c>
      <c r="D5167" s="18" t="s">
        <v>12933</v>
      </c>
      <c r="E5167" s="19" t="s">
        <v>12942</v>
      </c>
      <c r="F5167" s="18" t="s">
        <v>6100</v>
      </c>
      <c r="G5167" s="18" t="s">
        <v>5897</v>
      </c>
      <c r="H5167" s="18" t="s">
        <v>5897</v>
      </c>
      <c r="I5167" s="19" t="s">
        <v>6443</v>
      </c>
      <c r="J5167" s="18" t="s">
        <v>5843</v>
      </c>
      <c r="K5167" s="18" t="s">
        <v>16633</v>
      </c>
      <c r="L5167" s="18" t="s">
        <v>10232</v>
      </c>
      <c r="N5167" s="20">
        <v>45322</v>
      </c>
      <c r="O5167" s="18" t="s">
        <v>16634</v>
      </c>
      <c r="P5167" s="18" t="s">
        <v>16633</v>
      </c>
      <c r="Q5167" s="18" t="s">
        <v>16024</v>
      </c>
      <c r="T5167" s="18">
        <v>0</v>
      </c>
      <c r="U5167" s="18">
        <v>0</v>
      </c>
    </row>
    <row r="5168" spans="2:21" x14ac:dyDescent="0.4">
      <c r="B5168" s="18" t="s">
        <v>5864</v>
      </c>
      <c r="C5168" s="18" t="s">
        <v>5910</v>
      </c>
      <c r="D5168" s="18" t="s">
        <v>10854</v>
      </c>
      <c r="E5168" s="19" t="s">
        <v>15464</v>
      </c>
      <c r="F5168" s="18" t="s">
        <v>5935</v>
      </c>
      <c r="G5168" s="18" t="s">
        <v>5897</v>
      </c>
      <c r="H5168" s="18" t="s">
        <v>5897</v>
      </c>
      <c r="I5168" s="19" t="s">
        <v>6443</v>
      </c>
      <c r="J5168" s="18" t="s">
        <v>5899</v>
      </c>
      <c r="K5168" s="18" t="s">
        <v>15504</v>
      </c>
      <c r="L5168" s="18" t="s">
        <v>10232</v>
      </c>
      <c r="N5168" s="20">
        <v>45322</v>
      </c>
      <c r="O5168" s="18" t="s">
        <v>15505</v>
      </c>
      <c r="P5168" s="18" t="s">
        <v>15504</v>
      </c>
      <c r="Q5168" s="18" t="s">
        <v>15468</v>
      </c>
      <c r="T5168" s="18">
        <v>0</v>
      </c>
      <c r="U5168" s="18">
        <v>0</v>
      </c>
    </row>
    <row r="5169" spans="2:21" x14ac:dyDescent="0.4">
      <c r="B5169" s="18" t="s">
        <v>5864</v>
      </c>
      <c r="C5169" s="18" t="s">
        <v>5910</v>
      </c>
      <c r="D5169" s="18" t="s">
        <v>10854</v>
      </c>
      <c r="E5169" s="19" t="s">
        <v>15464</v>
      </c>
      <c r="F5169" s="18" t="s">
        <v>5935</v>
      </c>
      <c r="G5169" s="18" t="s">
        <v>5897</v>
      </c>
      <c r="H5169" s="18" t="s">
        <v>5897</v>
      </c>
      <c r="I5169" s="19" t="s">
        <v>6443</v>
      </c>
      <c r="J5169" s="18" t="s">
        <v>5904</v>
      </c>
      <c r="K5169" s="18" t="s">
        <v>15502</v>
      </c>
      <c r="L5169" s="18" t="s">
        <v>10232</v>
      </c>
      <c r="N5169" s="20">
        <v>45322</v>
      </c>
      <c r="O5169" s="18" t="s">
        <v>15503</v>
      </c>
      <c r="P5169" s="18" t="s">
        <v>15502</v>
      </c>
      <c r="Q5169" s="18" t="s">
        <v>15468</v>
      </c>
      <c r="T5169" s="18">
        <v>0</v>
      </c>
      <c r="U5169" s="18">
        <v>0</v>
      </c>
    </row>
    <row r="5170" spans="2:21" x14ac:dyDescent="0.4">
      <c r="B5170" s="18" t="s">
        <v>5864</v>
      </c>
      <c r="C5170" s="18" t="s">
        <v>5910</v>
      </c>
      <c r="D5170" s="18" t="s">
        <v>10854</v>
      </c>
      <c r="E5170" s="19" t="s">
        <v>15464</v>
      </c>
      <c r="F5170" s="18" t="s">
        <v>5935</v>
      </c>
      <c r="G5170" s="18" t="s">
        <v>5897</v>
      </c>
      <c r="H5170" s="18" t="s">
        <v>5897</v>
      </c>
      <c r="I5170" s="19" t="s">
        <v>6443</v>
      </c>
      <c r="J5170" s="18" t="s">
        <v>5843</v>
      </c>
      <c r="K5170" s="18" t="s">
        <v>15500</v>
      </c>
      <c r="L5170" s="18" t="s">
        <v>10232</v>
      </c>
      <c r="N5170" s="20">
        <v>45322</v>
      </c>
      <c r="O5170" s="18" t="s">
        <v>15501</v>
      </c>
      <c r="P5170" s="18" t="s">
        <v>15500</v>
      </c>
      <c r="Q5170" s="18" t="s">
        <v>15468</v>
      </c>
      <c r="T5170" s="18">
        <v>0</v>
      </c>
      <c r="U5170" s="18">
        <v>0</v>
      </c>
    </row>
    <row r="5171" spans="2:21" x14ac:dyDescent="0.4">
      <c r="B5171" s="18" t="s">
        <v>5864</v>
      </c>
      <c r="C5171" s="18" t="s">
        <v>5910</v>
      </c>
      <c r="D5171" s="18" t="s">
        <v>10854</v>
      </c>
      <c r="E5171" s="19" t="s">
        <v>10873</v>
      </c>
      <c r="F5171" s="18" t="s">
        <v>5935</v>
      </c>
      <c r="G5171" s="18" t="s">
        <v>5897</v>
      </c>
      <c r="H5171" s="18" t="s">
        <v>5897</v>
      </c>
      <c r="I5171" s="19" t="s">
        <v>6443</v>
      </c>
      <c r="J5171" s="18" t="s">
        <v>5899</v>
      </c>
      <c r="K5171" s="18" t="s">
        <v>10912</v>
      </c>
      <c r="L5171" s="18" t="s">
        <v>10232</v>
      </c>
      <c r="N5171" s="20">
        <v>45322</v>
      </c>
      <c r="O5171" s="18" t="s">
        <v>10913</v>
      </c>
      <c r="P5171" s="18" t="s">
        <v>10912</v>
      </c>
      <c r="Q5171" s="18" t="s">
        <v>10876</v>
      </c>
      <c r="T5171" s="18">
        <v>0</v>
      </c>
      <c r="U5171" s="18">
        <v>0</v>
      </c>
    </row>
    <row r="5172" spans="2:21" x14ac:dyDescent="0.4">
      <c r="B5172" s="18" t="s">
        <v>5864</v>
      </c>
      <c r="C5172" s="18" t="s">
        <v>5910</v>
      </c>
      <c r="D5172" s="18" t="s">
        <v>10854</v>
      </c>
      <c r="E5172" s="19" t="s">
        <v>10873</v>
      </c>
      <c r="F5172" s="18" t="s">
        <v>5935</v>
      </c>
      <c r="G5172" s="18" t="s">
        <v>5897</v>
      </c>
      <c r="H5172" s="18" t="s">
        <v>5897</v>
      </c>
      <c r="I5172" s="19" t="s">
        <v>6443</v>
      </c>
      <c r="J5172" s="18" t="s">
        <v>5904</v>
      </c>
      <c r="K5172" s="18" t="s">
        <v>10910</v>
      </c>
      <c r="L5172" s="18" t="s">
        <v>10232</v>
      </c>
      <c r="N5172" s="20">
        <v>45322</v>
      </c>
      <c r="O5172" s="18" t="s">
        <v>10911</v>
      </c>
      <c r="P5172" s="18" t="s">
        <v>10910</v>
      </c>
      <c r="Q5172" s="18" t="s">
        <v>10876</v>
      </c>
      <c r="T5172" s="18">
        <v>0</v>
      </c>
      <c r="U5172" s="18">
        <v>0</v>
      </c>
    </row>
    <row r="5173" spans="2:21" x14ac:dyDescent="0.4">
      <c r="B5173" s="18" t="s">
        <v>5864</v>
      </c>
      <c r="C5173" s="18" t="s">
        <v>5910</v>
      </c>
      <c r="D5173" s="18" t="s">
        <v>10854</v>
      </c>
      <c r="E5173" s="19" t="s">
        <v>10873</v>
      </c>
      <c r="F5173" s="18" t="s">
        <v>5935</v>
      </c>
      <c r="G5173" s="18" t="s">
        <v>5897</v>
      </c>
      <c r="H5173" s="18" t="s">
        <v>5897</v>
      </c>
      <c r="I5173" s="19" t="s">
        <v>6443</v>
      </c>
      <c r="J5173" s="18" t="s">
        <v>5843</v>
      </c>
      <c r="K5173" s="18" t="s">
        <v>10908</v>
      </c>
      <c r="L5173" s="18" t="s">
        <v>10232</v>
      </c>
      <c r="N5173" s="20">
        <v>45322</v>
      </c>
      <c r="O5173" s="18" t="s">
        <v>10909</v>
      </c>
      <c r="P5173" s="18" t="s">
        <v>10908</v>
      </c>
      <c r="Q5173" s="18" t="s">
        <v>10876</v>
      </c>
      <c r="T5173" s="18">
        <v>0</v>
      </c>
      <c r="U5173" s="18">
        <v>0</v>
      </c>
    </row>
    <row r="5174" spans="2:21" x14ac:dyDescent="0.4">
      <c r="B5174" s="18" t="s">
        <v>5864</v>
      </c>
      <c r="C5174" s="18" t="s">
        <v>5910</v>
      </c>
      <c r="D5174" s="18" t="s">
        <v>10854</v>
      </c>
      <c r="E5174" s="19" t="s">
        <v>563</v>
      </c>
      <c r="F5174" s="18" t="s">
        <v>6100</v>
      </c>
      <c r="G5174" s="18" t="s">
        <v>5897</v>
      </c>
      <c r="H5174" s="18" t="s">
        <v>5897</v>
      </c>
      <c r="I5174" s="19" t="s">
        <v>6443</v>
      </c>
      <c r="J5174" s="18" t="s">
        <v>5899</v>
      </c>
      <c r="K5174" s="18" t="s">
        <v>15510</v>
      </c>
      <c r="L5174" s="18" t="s">
        <v>10232</v>
      </c>
      <c r="N5174" s="20">
        <v>45322</v>
      </c>
      <c r="O5174" s="18" t="s">
        <v>15511</v>
      </c>
      <c r="P5174" s="18" t="s">
        <v>15510</v>
      </c>
      <c r="Q5174" s="18" t="s">
        <v>15493</v>
      </c>
      <c r="T5174" s="18">
        <v>0</v>
      </c>
      <c r="U5174" s="18">
        <v>0</v>
      </c>
    </row>
    <row r="5175" spans="2:21" x14ac:dyDescent="0.4">
      <c r="B5175" s="18" t="s">
        <v>5864</v>
      </c>
      <c r="C5175" s="18" t="s">
        <v>5910</v>
      </c>
      <c r="D5175" s="18" t="s">
        <v>10854</v>
      </c>
      <c r="E5175" s="19" t="s">
        <v>563</v>
      </c>
      <c r="F5175" s="18" t="s">
        <v>6100</v>
      </c>
      <c r="G5175" s="18" t="s">
        <v>5897</v>
      </c>
      <c r="H5175" s="18" t="s">
        <v>5897</v>
      </c>
      <c r="I5175" s="19" t="s">
        <v>6443</v>
      </c>
      <c r="J5175" s="18" t="s">
        <v>5904</v>
      </c>
      <c r="K5175" s="18" t="s">
        <v>15508</v>
      </c>
      <c r="L5175" s="18" t="s">
        <v>10232</v>
      </c>
      <c r="N5175" s="20">
        <v>45322</v>
      </c>
      <c r="O5175" s="18" t="s">
        <v>15509</v>
      </c>
      <c r="P5175" s="18" t="s">
        <v>15508</v>
      </c>
      <c r="Q5175" s="18" t="s">
        <v>15493</v>
      </c>
      <c r="T5175" s="18">
        <v>0</v>
      </c>
      <c r="U5175" s="18">
        <v>0</v>
      </c>
    </row>
    <row r="5176" spans="2:21" x14ac:dyDescent="0.4">
      <c r="B5176" s="18" t="s">
        <v>5864</v>
      </c>
      <c r="C5176" s="18" t="s">
        <v>5910</v>
      </c>
      <c r="D5176" s="18" t="s">
        <v>10854</v>
      </c>
      <c r="E5176" s="19" t="s">
        <v>563</v>
      </c>
      <c r="F5176" s="18" t="s">
        <v>6100</v>
      </c>
      <c r="G5176" s="18" t="s">
        <v>5897</v>
      </c>
      <c r="H5176" s="18" t="s">
        <v>5897</v>
      </c>
      <c r="I5176" s="19" t="s">
        <v>6443</v>
      </c>
      <c r="J5176" s="18" t="s">
        <v>5843</v>
      </c>
      <c r="K5176" s="18" t="s">
        <v>15506</v>
      </c>
      <c r="L5176" s="18" t="s">
        <v>10232</v>
      </c>
      <c r="N5176" s="20">
        <v>45322</v>
      </c>
      <c r="O5176" s="18" t="s">
        <v>15507</v>
      </c>
      <c r="P5176" s="18" t="s">
        <v>15506</v>
      </c>
      <c r="Q5176" s="18" t="s">
        <v>15493</v>
      </c>
      <c r="T5176" s="18">
        <v>0</v>
      </c>
      <c r="U5176" s="18">
        <v>0</v>
      </c>
    </row>
    <row r="5177" spans="2:21" x14ac:dyDescent="0.4">
      <c r="B5177" s="18" t="s">
        <v>5864</v>
      </c>
      <c r="C5177" s="18" t="s">
        <v>5910</v>
      </c>
      <c r="D5177" s="18" t="s">
        <v>10854</v>
      </c>
      <c r="E5177" s="19" t="s">
        <v>553</v>
      </c>
      <c r="F5177" s="18" t="s">
        <v>6100</v>
      </c>
      <c r="G5177" s="18" t="s">
        <v>5897</v>
      </c>
      <c r="H5177" s="18" t="s">
        <v>5897</v>
      </c>
      <c r="I5177" s="19" t="s">
        <v>6443</v>
      </c>
      <c r="J5177" s="18" t="s">
        <v>5899</v>
      </c>
      <c r="K5177" s="18" t="s">
        <v>10918</v>
      </c>
      <c r="L5177" s="18" t="s">
        <v>10232</v>
      </c>
      <c r="N5177" s="20">
        <v>45322</v>
      </c>
      <c r="O5177" s="18" t="s">
        <v>10919</v>
      </c>
      <c r="P5177" s="18" t="s">
        <v>10918</v>
      </c>
      <c r="Q5177" s="18" t="s">
        <v>10901</v>
      </c>
      <c r="T5177" s="18">
        <v>0</v>
      </c>
      <c r="U5177" s="18">
        <v>0</v>
      </c>
    </row>
    <row r="5178" spans="2:21" x14ac:dyDescent="0.4">
      <c r="B5178" s="18" t="s">
        <v>5864</v>
      </c>
      <c r="C5178" s="18" t="s">
        <v>5910</v>
      </c>
      <c r="D5178" s="18" t="s">
        <v>10854</v>
      </c>
      <c r="E5178" s="19" t="s">
        <v>553</v>
      </c>
      <c r="F5178" s="18" t="s">
        <v>6100</v>
      </c>
      <c r="G5178" s="18" t="s">
        <v>5897</v>
      </c>
      <c r="H5178" s="18" t="s">
        <v>5897</v>
      </c>
      <c r="I5178" s="19" t="s">
        <v>6443</v>
      </c>
      <c r="J5178" s="18" t="s">
        <v>5904</v>
      </c>
      <c r="K5178" s="18" t="s">
        <v>10916</v>
      </c>
      <c r="L5178" s="18" t="s">
        <v>10232</v>
      </c>
      <c r="N5178" s="20">
        <v>45322</v>
      </c>
      <c r="O5178" s="18" t="s">
        <v>10917</v>
      </c>
      <c r="P5178" s="18" t="s">
        <v>10916</v>
      </c>
      <c r="Q5178" s="18" t="s">
        <v>10901</v>
      </c>
      <c r="T5178" s="18">
        <v>0</v>
      </c>
      <c r="U5178" s="18">
        <v>0</v>
      </c>
    </row>
    <row r="5179" spans="2:21" x14ac:dyDescent="0.4">
      <c r="B5179" s="18" t="s">
        <v>5864</v>
      </c>
      <c r="C5179" s="18" t="s">
        <v>5910</v>
      </c>
      <c r="D5179" s="18" t="s">
        <v>10854</v>
      </c>
      <c r="E5179" s="19" t="s">
        <v>553</v>
      </c>
      <c r="F5179" s="18" t="s">
        <v>6100</v>
      </c>
      <c r="G5179" s="18" t="s">
        <v>5897</v>
      </c>
      <c r="H5179" s="18" t="s">
        <v>5897</v>
      </c>
      <c r="I5179" s="19" t="s">
        <v>6443</v>
      </c>
      <c r="J5179" s="18" t="s">
        <v>5843</v>
      </c>
      <c r="K5179" s="18" t="s">
        <v>10914</v>
      </c>
      <c r="L5179" s="18" t="s">
        <v>10232</v>
      </c>
      <c r="N5179" s="20">
        <v>45322</v>
      </c>
      <c r="O5179" s="18" t="s">
        <v>10915</v>
      </c>
      <c r="P5179" s="18" t="s">
        <v>10914</v>
      </c>
      <c r="Q5179" s="18" t="s">
        <v>10901</v>
      </c>
      <c r="T5179" s="18">
        <v>0</v>
      </c>
      <c r="U5179" s="18">
        <v>0</v>
      </c>
    </row>
    <row r="5180" spans="2:21" x14ac:dyDescent="0.4">
      <c r="B5180" s="18" t="s">
        <v>5864</v>
      </c>
      <c r="C5180" s="18" t="s">
        <v>5910</v>
      </c>
      <c r="D5180" s="18" t="s">
        <v>10854</v>
      </c>
      <c r="E5180" s="19" t="s">
        <v>11026</v>
      </c>
      <c r="F5180" s="18" t="s">
        <v>5935</v>
      </c>
      <c r="G5180" s="18" t="s">
        <v>5897</v>
      </c>
      <c r="H5180" s="18" t="s">
        <v>5897</v>
      </c>
      <c r="I5180" s="19" t="s">
        <v>6443</v>
      </c>
      <c r="J5180" s="18" t="s">
        <v>5899</v>
      </c>
      <c r="K5180" s="18" t="s">
        <v>11073</v>
      </c>
      <c r="L5180" s="18" t="s">
        <v>10232</v>
      </c>
      <c r="N5180" s="20">
        <v>45322</v>
      </c>
      <c r="O5180" s="18" t="s">
        <v>11074</v>
      </c>
      <c r="P5180" s="18" t="s">
        <v>11073</v>
      </c>
      <c r="Q5180" s="18" t="s">
        <v>11029</v>
      </c>
      <c r="T5180" s="18">
        <v>0</v>
      </c>
      <c r="U5180" s="18">
        <v>0</v>
      </c>
    </row>
    <row r="5181" spans="2:21" x14ac:dyDescent="0.4">
      <c r="B5181" s="18" t="s">
        <v>5864</v>
      </c>
      <c r="C5181" s="18" t="s">
        <v>5910</v>
      </c>
      <c r="D5181" s="18" t="s">
        <v>10854</v>
      </c>
      <c r="E5181" s="19" t="s">
        <v>11026</v>
      </c>
      <c r="F5181" s="18" t="s">
        <v>5935</v>
      </c>
      <c r="G5181" s="18" t="s">
        <v>5897</v>
      </c>
      <c r="H5181" s="18" t="s">
        <v>5897</v>
      </c>
      <c r="I5181" s="19" t="s">
        <v>6443</v>
      </c>
      <c r="J5181" s="18" t="s">
        <v>5904</v>
      </c>
      <c r="K5181" s="18" t="s">
        <v>11071</v>
      </c>
      <c r="L5181" s="18" t="s">
        <v>10232</v>
      </c>
      <c r="N5181" s="20">
        <v>45322</v>
      </c>
      <c r="O5181" s="18" t="s">
        <v>11072</v>
      </c>
      <c r="P5181" s="18" t="s">
        <v>11071</v>
      </c>
      <c r="Q5181" s="18" t="s">
        <v>11029</v>
      </c>
      <c r="T5181" s="18">
        <v>0</v>
      </c>
      <c r="U5181" s="18">
        <v>0</v>
      </c>
    </row>
    <row r="5182" spans="2:21" x14ac:dyDescent="0.4">
      <c r="B5182" s="18" t="s">
        <v>5864</v>
      </c>
      <c r="C5182" s="18" t="s">
        <v>5910</v>
      </c>
      <c r="D5182" s="18" t="s">
        <v>10854</v>
      </c>
      <c r="E5182" s="19" t="s">
        <v>11026</v>
      </c>
      <c r="F5182" s="18" t="s">
        <v>5935</v>
      </c>
      <c r="G5182" s="18" t="s">
        <v>5897</v>
      </c>
      <c r="H5182" s="18" t="s">
        <v>5897</v>
      </c>
      <c r="I5182" s="19" t="s">
        <v>6443</v>
      </c>
      <c r="J5182" s="18" t="s">
        <v>5843</v>
      </c>
      <c r="K5182" s="18" t="s">
        <v>11069</v>
      </c>
      <c r="L5182" s="18" t="s">
        <v>10232</v>
      </c>
      <c r="N5182" s="20">
        <v>45322</v>
      </c>
      <c r="O5182" s="18" t="s">
        <v>11070</v>
      </c>
      <c r="P5182" s="18" t="s">
        <v>11069</v>
      </c>
      <c r="Q5182" s="18" t="s">
        <v>11029</v>
      </c>
      <c r="T5182" s="18">
        <v>0</v>
      </c>
      <c r="U5182" s="18">
        <v>0</v>
      </c>
    </row>
    <row r="5183" spans="2:21" x14ac:dyDescent="0.4">
      <c r="B5183" s="18" t="s">
        <v>5864</v>
      </c>
      <c r="C5183" s="18" t="s">
        <v>5910</v>
      </c>
      <c r="D5183" s="18" t="s">
        <v>10854</v>
      </c>
      <c r="E5183" s="19" t="s">
        <v>570</v>
      </c>
      <c r="F5183" s="18" t="s">
        <v>6100</v>
      </c>
      <c r="G5183" s="18" t="s">
        <v>5897</v>
      </c>
      <c r="H5183" s="18" t="s">
        <v>5897</v>
      </c>
      <c r="I5183" s="19" t="s">
        <v>6443</v>
      </c>
      <c r="J5183" s="18" t="s">
        <v>5899</v>
      </c>
      <c r="K5183" s="18" t="s">
        <v>11079</v>
      </c>
      <c r="L5183" s="18" t="s">
        <v>10232</v>
      </c>
      <c r="N5183" s="20">
        <v>45322</v>
      </c>
      <c r="O5183" s="18" t="s">
        <v>11080</v>
      </c>
      <c r="P5183" s="18" t="s">
        <v>11079</v>
      </c>
      <c r="Q5183" s="18" t="s">
        <v>11038</v>
      </c>
      <c r="T5183" s="18">
        <v>0</v>
      </c>
      <c r="U5183" s="18">
        <v>0</v>
      </c>
    </row>
    <row r="5184" spans="2:21" x14ac:dyDescent="0.4">
      <c r="B5184" s="18" t="s">
        <v>5864</v>
      </c>
      <c r="C5184" s="18" t="s">
        <v>5910</v>
      </c>
      <c r="D5184" s="18" t="s">
        <v>10854</v>
      </c>
      <c r="E5184" s="19" t="s">
        <v>570</v>
      </c>
      <c r="F5184" s="18" t="s">
        <v>6100</v>
      </c>
      <c r="G5184" s="18" t="s">
        <v>5897</v>
      </c>
      <c r="H5184" s="18" t="s">
        <v>5897</v>
      </c>
      <c r="I5184" s="19" t="s">
        <v>6443</v>
      </c>
      <c r="J5184" s="18" t="s">
        <v>5904</v>
      </c>
      <c r="K5184" s="18" t="s">
        <v>11077</v>
      </c>
      <c r="L5184" s="18" t="s">
        <v>10232</v>
      </c>
      <c r="N5184" s="20">
        <v>45322</v>
      </c>
      <c r="O5184" s="18" t="s">
        <v>11078</v>
      </c>
      <c r="P5184" s="18" t="s">
        <v>11077</v>
      </c>
      <c r="Q5184" s="18" t="s">
        <v>11038</v>
      </c>
      <c r="T5184" s="18">
        <v>0</v>
      </c>
      <c r="U5184" s="18">
        <v>0</v>
      </c>
    </row>
    <row r="5185" spans="2:21" x14ac:dyDescent="0.4">
      <c r="B5185" s="18" t="s">
        <v>5864</v>
      </c>
      <c r="C5185" s="18" t="s">
        <v>5910</v>
      </c>
      <c r="D5185" s="18" t="s">
        <v>10854</v>
      </c>
      <c r="E5185" s="19" t="s">
        <v>570</v>
      </c>
      <c r="F5185" s="18" t="s">
        <v>6100</v>
      </c>
      <c r="G5185" s="18" t="s">
        <v>5897</v>
      </c>
      <c r="H5185" s="18" t="s">
        <v>5897</v>
      </c>
      <c r="I5185" s="19" t="s">
        <v>6443</v>
      </c>
      <c r="J5185" s="18" t="s">
        <v>5843</v>
      </c>
      <c r="K5185" s="18" t="s">
        <v>11075</v>
      </c>
      <c r="L5185" s="18" t="s">
        <v>10232</v>
      </c>
      <c r="N5185" s="20">
        <v>45322</v>
      </c>
      <c r="O5185" s="18" t="s">
        <v>11076</v>
      </c>
      <c r="P5185" s="18" t="s">
        <v>11075</v>
      </c>
      <c r="Q5185" s="18" t="s">
        <v>11038</v>
      </c>
      <c r="T5185" s="18">
        <v>0</v>
      </c>
      <c r="U5185" s="18">
        <v>0</v>
      </c>
    </row>
    <row r="5186" spans="2:21" x14ac:dyDescent="0.4">
      <c r="B5186" s="18" t="s">
        <v>5864</v>
      </c>
      <c r="C5186" s="18" t="s">
        <v>5910</v>
      </c>
      <c r="D5186" s="18" t="s">
        <v>10361</v>
      </c>
      <c r="E5186" s="19" t="s">
        <v>10362</v>
      </c>
      <c r="F5186" s="18" t="s">
        <v>5935</v>
      </c>
      <c r="G5186" s="18" t="s">
        <v>5897</v>
      </c>
      <c r="H5186" s="18" t="s">
        <v>5897</v>
      </c>
      <c r="I5186" s="19" t="s">
        <v>6443</v>
      </c>
      <c r="J5186" s="18" t="s">
        <v>5899</v>
      </c>
      <c r="K5186" s="18" t="s">
        <v>10387</v>
      </c>
      <c r="L5186" s="18" t="s">
        <v>10232</v>
      </c>
      <c r="N5186" s="20">
        <v>45322</v>
      </c>
      <c r="O5186" s="18" t="s">
        <v>10388</v>
      </c>
      <c r="P5186" s="18" t="s">
        <v>10387</v>
      </c>
      <c r="Q5186" s="18" t="s">
        <v>10365</v>
      </c>
      <c r="T5186" s="18">
        <v>0</v>
      </c>
      <c r="U5186" s="18">
        <v>0</v>
      </c>
    </row>
    <row r="5187" spans="2:21" x14ac:dyDescent="0.4">
      <c r="B5187" s="18" t="s">
        <v>5864</v>
      </c>
      <c r="C5187" s="18" t="s">
        <v>5910</v>
      </c>
      <c r="D5187" s="18" t="s">
        <v>10361</v>
      </c>
      <c r="E5187" s="19" t="s">
        <v>10362</v>
      </c>
      <c r="F5187" s="18" t="s">
        <v>5935</v>
      </c>
      <c r="G5187" s="18" t="s">
        <v>5897</v>
      </c>
      <c r="H5187" s="18" t="s">
        <v>5897</v>
      </c>
      <c r="I5187" s="19" t="s">
        <v>6443</v>
      </c>
      <c r="J5187" s="18" t="s">
        <v>5904</v>
      </c>
      <c r="K5187" s="18" t="s">
        <v>10385</v>
      </c>
      <c r="L5187" s="18" t="s">
        <v>10232</v>
      </c>
      <c r="N5187" s="20">
        <v>45322</v>
      </c>
      <c r="O5187" s="18" t="s">
        <v>10386</v>
      </c>
      <c r="P5187" s="18" t="s">
        <v>10385</v>
      </c>
      <c r="Q5187" s="18" t="s">
        <v>10365</v>
      </c>
      <c r="T5187" s="18">
        <v>0</v>
      </c>
      <c r="U5187" s="18">
        <v>0</v>
      </c>
    </row>
    <row r="5188" spans="2:21" x14ac:dyDescent="0.4">
      <c r="B5188" s="18" t="s">
        <v>5864</v>
      </c>
      <c r="C5188" s="18" t="s">
        <v>5910</v>
      </c>
      <c r="D5188" s="18" t="s">
        <v>10361</v>
      </c>
      <c r="E5188" s="19" t="s">
        <v>10362</v>
      </c>
      <c r="F5188" s="18" t="s">
        <v>5935</v>
      </c>
      <c r="G5188" s="18" t="s">
        <v>5897</v>
      </c>
      <c r="H5188" s="18" t="s">
        <v>5897</v>
      </c>
      <c r="I5188" s="19" t="s">
        <v>6443</v>
      </c>
      <c r="J5188" s="18" t="s">
        <v>5843</v>
      </c>
      <c r="K5188" s="18" t="s">
        <v>10383</v>
      </c>
      <c r="L5188" s="18" t="s">
        <v>10232</v>
      </c>
      <c r="N5188" s="20">
        <v>45322</v>
      </c>
      <c r="O5188" s="18" t="s">
        <v>10384</v>
      </c>
      <c r="P5188" s="18" t="s">
        <v>10383</v>
      </c>
      <c r="Q5188" s="18" t="s">
        <v>10365</v>
      </c>
      <c r="T5188" s="18">
        <v>0</v>
      </c>
      <c r="U5188" s="18">
        <v>0</v>
      </c>
    </row>
    <row r="5189" spans="2:21" x14ac:dyDescent="0.4">
      <c r="B5189" s="18" t="s">
        <v>5864</v>
      </c>
      <c r="C5189" s="18" t="s">
        <v>5910</v>
      </c>
      <c r="D5189" s="18" t="s">
        <v>10361</v>
      </c>
      <c r="E5189" s="19" t="s">
        <v>10679</v>
      </c>
      <c r="F5189" s="18" t="s">
        <v>5935</v>
      </c>
      <c r="G5189" s="18" t="s">
        <v>5897</v>
      </c>
      <c r="H5189" s="18" t="s">
        <v>5897</v>
      </c>
      <c r="I5189" s="19" t="s">
        <v>6443</v>
      </c>
      <c r="J5189" s="18" t="s">
        <v>5899</v>
      </c>
      <c r="K5189" s="18" t="s">
        <v>10786</v>
      </c>
      <c r="L5189" s="18" t="s">
        <v>10232</v>
      </c>
      <c r="N5189" s="20">
        <v>45322</v>
      </c>
      <c r="O5189" s="18" t="s">
        <v>10787</v>
      </c>
      <c r="P5189" s="18" t="s">
        <v>10786</v>
      </c>
      <c r="Q5189" s="18" t="s">
        <v>10682</v>
      </c>
      <c r="T5189" s="18">
        <v>0</v>
      </c>
      <c r="U5189" s="18">
        <v>0</v>
      </c>
    </row>
    <row r="5190" spans="2:21" x14ac:dyDescent="0.4">
      <c r="B5190" s="18" t="s">
        <v>5864</v>
      </c>
      <c r="C5190" s="18" t="s">
        <v>5910</v>
      </c>
      <c r="D5190" s="18" t="s">
        <v>10361</v>
      </c>
      <c r="E5190" s="19" t="s">
        <v>10679</v>
      </c>
      <c r="F5190" s="18" t="s">
        <v>5935</v>
      </c>
      <c r="G5190" s="18" t="s">
        <v>5897</v>
      </c>
      <c r="H5190" s="18" t="s">
        <v>5897</v>
      </c>
      <c r="I5190" s="19" t="s">
        <v>6443</v>
      </c>
      <c r="J5190" s="18" t="s">
        <v>5904</v>
      </c>
      <c r="K5190" s="18" t="s">
        <v>10784</v>
      </c>
      <c r="L5190" s="18" t="s">
        <v>10232</v>
      </c>
      <c r="N5190" s="20">
        <v>45322</v>
      </c>
      <c r="O5190" s="18" t="s">
        <v>10785</v>
      </c>
      <c r="P5190" s="18" t="s">
        <v>10784</v>
      </c>
      <c r="Q5190" s="18" t="s">
        <v>10682</v>
      </c>
      <c r="T5190" s="18">
        <v>0</v>
      </c>
      <c r="U5190" s="18">
        <v>0</v>
      </c>
    </row>
    <row r="5191" spans="2:21" x14ac:dyDescent="0.4">
      <c r="B5191" s="18" t="s">
        <v>5864</v>
      </c>
      <c r="C5191" s="18" t="s">
        <v>5910</v>
      </c>
      <c r="D5191" s="18" t="s">
        <v>10361</v>
      </c>
      <c r="E5191" s="19" t="s">
        <v>10679</v>
      </c>
      <c r="F5191" s="18" t="s">
        <v>5935</v>
      </c>
      <c r="G5191" s="18" t="s">
        <v>5897</v>
      </c>
      <c r="H5191" s="18" t="s">
        <v>5897</v>
      </c>
      <c r="I5191" s="19" t="s">
        <v>6443</v>
      </c>
      <c r="J5191" s="18" t="s">
        <v>5843</v>
      </c>
      <c r="K5191" s="18" t="s">
        <v>10782</v>
      </c>
      <c r="L5191" s="18" t="s">
        <v>10232</v>
      </c>
      <c r="N5191" s="20">
        <v>45322</v>
      </c>
      <c r="O5191" s="18" t="s">
        <v>10783</v>
      </c>
      <c r="P5191" s="18" t="s">
        <v>10782</v>
      </c>
      <c r="Q5191" s="18" t="s">
        <v>10682</v>
      </c>
      <c r="T5191" s="18">
        <v>0</v>
      </c>
      <c r="U5191" s="18">
        <v>0</v>
      </c>
    </row>
    <row r="5192" spans="2:21" x14ac:dyDescent="0.4">
      <c r="B5192" s="18" t="s">
        <v>5864</v>
      </c>
      <c r="C5192" s="18" t="s">
        <v>5910</v>
      </c>
      <c r="D5192" s="18" t="s">
        <v>10361</v>
      </c>
      <c r="E5192" s="19" t="s">
        <v>10687</v>
      </c>
      <c r="F5192" s="18" t="s">
        <v>6100</v>
      </c>
      <c r="G5192" s="18" t="s">
        <v>5897</v>
      </c>
      <c r="H5192" s="18" t="s">
        <v>5897</v>
      </c>
      <c r="I5192" s="19" t="s">
        <v>6443</v>
      </c>
      <c r="J5192" s="18" t="s">
        <v>5899</v>
      </c>
      <c r="K5192" s="18" t="s">
        <v>10792</v>
      </c>
      <c r="L5192" s="18" t="s">
        <v>10232</v>
      </c>
      <c r="N5192" s="20">
        <v>45322</v>
      </c>
      <c r="O5192" s="18" t="s">
        <v>10793</v>
      </c>
      <c r="P5192" s="18" t="s">
        <v>10792</v>
      </c>
      <c r="Q5192" s="18" t="s">
        <v>10716</v>
      </c>
      <c r="T5192" s="18">
        <v>0</v>
      </c>
      <c r="U5192" s="18">
        <v>0</v>
      </c>
    </row>
    <row r="5193" spans="2:21" x14ac:dyDescent="0.4">
      <c r="B5193" s="18" t="s">
        <v>5864</v>
      </c>
      <c r="C5193" s="18" t="s">
        <v>5910</v>
      </c>
      <c r="D5193" s="18" t="s">
        <v>10361</v>
      </c>
      <c r="E5193" s="19" t="s">
        <v>10687</v>
      </c>
      <c r="F5193" s="18" t="s">
        <v>6100</v>
      </c>
      <c r="G5193" s="18" t="s">
        <v>5897</v>
      </c>
      <c r="H5193" s="18" t="s">
        <v>5897</v>
      </c>
      <c r="I5193" s="19" t="s">
        <v>6443</v>
      </c>
      <c r="J5193" s="18" t="s">
        <v>5904</v>
      </c>
      <c r="K5193" s="18" t="s">
        <v>10790</v>
      </c>
      <c r="L5193" s="18" t="s">
        <v>10232</v>
      </c>
      <c r="N5193" s="20">
        <v>45322</v>
      </c>
      <c r="O5193" s="18" t="s">
        <v>10791</v>
      </c>
      <c r="P5193" s="18" t="s">
        <v>10790</v>
      </c>
      <c r="Q5193" s="18" t="s">
        <v>10716</v>
      </c>
      <c r="T5193" s="18">
        <v>0</v>
      </c>
      <c r="U5193" s="18">
        <v>0</v>
      </c>
    </row>
    <row r="5194" spans="2:21" x14ac:dyDescent="0.4">
      <c r="B5194" s="18" t="s">
        <v>5864</v>
      </c>
      <c r="C5194" s="18" t="s">
        <v>5910</v>
      </c>
      <c r="D5194" s="18" t="s">
        <v>10361</v>
      </c>
      <c r="E5194" s="19" t="s">
        <v>10687</v>
      </c>
      <c r="F5194" s="18" t="s">
        <v>6100</v>
      </c>
      <c r="G5194" s="18" t="s">
        <v>5897</v>
      </c>
      <c r="H5194" s="18" t="s">
        <v>5897</v>
      </c>
      <c r="I5194" s="19" t="s">
        <v>6443</v>
      </c>
      <c r="J5194" s="18" t="s">
        <v>5843</v>
      </c>
      <c r="K5194" s="18" t="s">
        <v>10788</v>
      </c>
      <c r="L5194" s="18" t="s">
        <v>10232</v>
      </c>
      <c r="N5194" s="20">
        <v>45322</v>
      </c>
      <c r="O5194" s="18" t="s">
        <v>10789</v>
      </c>
      <c r="P5194" s="18" t="s">
        <v>10788</v>
      </c>
      <c r="Q5194" s="18" t="s">
        <v>10716</v>
      </c>
      <c r="T5194" s="18">
        <v>0</v>
      </c>
      <c r="U5194" s="18">
        <v>0</v>
      </c>
    </row>
    <row r="5195" spans="2:21" x14ac:dyDescent="0.4">
      <c r="B5195" s="18" t="s">
        <v>5864</v>
      </c>
      <c r="C5195" s="18" t="s">
        <v>5910</v>
      </c>
      <c r="D5195" s="18" t="s">
        <v>10361</v>
      </c>
      <c r="E5195" s="19" t="s">
        <v>14932</v>
      </c>
      <c r="F5195" s="18" t="s">
        <v>5935</v>
      </c>
      <c r="G5195" s="18" t="s">
        <v>5897</v>
      </c>
      <c r="H5195" s="18" t="s">
        <v>5897</v>
      </c>
      <c r="I5195" s="19" t="s">
        <v>6443</v>
      </c>
      <c r="J5195" s="18" t="s">
        <v>5899</v>
      </c>
      <c r="K5195" s="18" t="s">
        <v>15298</v>
      </c>
      <c r="L5195" s="18" t="s">
        <v>10232</v>
      </c>
      <c r="N5195" s="20">
        <v>45322</v>
      </c>
      <c r="O5195" s="18" t="s">
        <v>15299</v>
      </c>
      <c r="P5195" s="18" t="s">
        <v>15298</v>
      </c>
      <c r="Q5195" s="18" t="s">
        <v>14935</v>
      </c>
      <c r="T5195" s="18">
        <v>0</v>
      </c>
      <c r="U5195" s="18">
        <v>0</v>
      </c>
    </row>
    <row r="5196" spans="2:21" x14ac:dyDescent="0.4">
      <c r="B5196" s="18" t="s">
        <v>5864</v>
      </c>
      <c r="C5196" s="18" t="s">
        <v>5910</v>
      </c>
      <c r="D5196" s="18" t="s">
        <v>10361</v>
      </c>
      <c r="E5196" s="19" t="s">
        <v>14932</v>
      </c>
      <c r="F5196" s="18" t="s">
        <v>5935</v>
      </c>
      <c r="G5196" s="18" t="s">
        <v>5897</v>
      </c>
      <c r="H5196" s="18" t="s">
        <v>5897</v>
      </c>
      <c r="I5196" s="19" t="s">
        <v>6443</v>
      </c>
      <c r="J5196" s="18" t="s">
        <v>5904</v>
      </c>
      <c r="K5196" s="18" t="s">
        <v>15296</v>
      </c>
      <c r="L5196" s="18" t="s">
        <v>10232</v>
      </c>
      <c r="N5196" s="20">
        <v>45322</v>
      </c>
      <c r="O5196" s="18" t="s">
        <v>15297</v>
      </c>
      <c r="P5196" s="18" t="s">
        <v>15296</v>
      </c>
      <c r="Q5196" s="18" t="s">
        <v>14935</v>
      </c>
      <c r="T5196" s="18">
        <v>0</v>
      </c>
      <c r="U5196" s="18">
        <v>0</v>
      </c>
    </row>
    <row r="5197" spans="2:21" x14ac:dyDescent="0.4">
      <c r="B5197" s="18" t="s">
        <v>5864</v>
      </c>
      <c r="C5197" s="18" t="s">
        <v>5910</v>
      </c>
      <c r="D5197" s="18" t="s">
        <v>10361</v>
      </c>
      <c r="E5197" s="19" t="s">
        <v>14932</v>
      </c>
      <c r="F5197" s="18" t="s">
        <v>5935</v>
      </c>
      <c r="G5197" s="18" t="s">
        <v>5897</v>
      </c>
      <c r="H5197" s="18" t="s">
        <v>5897</v>
      </c>
      <c r="I5197" s="19" t="s">
        <v>6443</v>
      </c>
      <c r="J5197" s="18" t="s">
        <v>5843</v>
      </c>
      <c r="K5197" s="18" t="s">
        <v>15294</v>
      </c>
      <c r="L5197" s="18" t="s">
        <v>10232</v>
      </c>
      <c r="N5197" s="20">
        <v>45322</v>
      </c>
      <c r="O5197" s="18" t="s">
        <v>15295</v>
      </c>
      <c r="P5197" s="18" t="s">
        <v>15294</v>
      </c>
      <c r="Q5197" s="18" t="s">
        <v>14935</v>
      </c>
      <c r="T5197" s="18">
        <v>0</v>
      </c>
      <c r="U5197" s="18">
        <v>0</v>
      </c>
    </row>
    <row r="5198" spans="2:21" x14ac:dyDescent="0.4">
      <c r="B5198" s="18" t="s">
        <v>5864</v>
      </c>
      <c r="C5198" s="18" t="s">
        <v>5910</v>
      </c>
      <c r="D5198" s="18" t="s">
        <v>10361</v>
      </c>
      <c r="E5198" s="19" t="s">
        <v>10401</v>
      </c>
      <c r="F5198" s="18" t="s">
        <v>5935</v>
      </c>
      <c r="G5198" s="18" t="s">
        <v>5897</v>
      </c>
      <c r="H5198" s="18" t="s">
        <v>5897</v>
      </c>
      <c r="I5198" s="19" t="s">
        <v>6443</v>
      </c>
      <c r="J5198" s="18" t="s">
        <v>5899</v>
      </c>
      <c r="K5198" s="18" t="s">
        <v>10611</v>
      </c>
      <c r="L5198" s="18" t="s">
        <v>10232</v>
      </c>
      <c r="N5198" s="20">
        <v>45322</v>
      </c>
      <c r="O5198" s="18" t="s">
        <v>10612</v>
      </c>
      <c r="P5198" s="18" t="s">
        <v>10611</v>
      </c>
      <c r="Q5198" s="18" t="s">
        <v>10405</v>
      </c>
      <c r="T5198" s="18">
        <v>0</v>
      </c>
      <c r="U5198" s="18">
        <v>0</v>
      </c>
    </row>
    <row r="5199" spans="2:21" x14ac:dyDescent="0.4">
      <c r="B5199" s="18" t="s">
        <v>5864</v>
      </c>
      <c r="C5199" s="18" t="s">
        <v>5910</v>
      </c>
      <c r="D5199" s="18" t="s">
        <v>10361</v>
      </c>
      <c r="E5199" s="19" t="s">
        <v>10401</v>
      </c>
      <c r="F5199" s="18" t="s">
        <v>5935</v>
      </c>
      <c r="G5199" s="18" t="s">
        <v>5897</v>
      </c>
      <c r="H5199" s="18" t="s">
        <v>5897</v>
      </c>
      <c r="I5199" s="19" t="s">
        <v>6443</v>
      </c>
      <c r="J5199" s="18" t="s">
        <v>5904</v>
      </c>
      <c r="K5199" s="18" t="s">
        <v>10609</v>
      </c>
      <c r="L5199" s="18" t="s">
        <v>10232</v>
      </c>
      <c r="N5199" s="20">
        <v>45322</v>
      </c>
      <c r="O5199" s="18" t="s">
        <v>10610</v>
      </c>
      <c r="P5199" s="18" t="s">
        <v>10609</v>
      </c>
      <c r="Q5199" s="18" t="s">
        <v>10405</v>
      </c>
      <c r="T5199" s="18">
        <v>0</v>
      </c>
      <c r="U5199" s="18">
        <v>0</v>
      </c>
    </row>
    <row r="5200" spans="2:21" x14ac:dyDescent="0.4">
      <c r="B5200" s="18" t="s">
        <v>5864</v>
      </c>
      <c r="C5200" s="18" t="s">
        <v>5910</v>
      </c>
      <c r="D5200" s="18" t="s">
        <v>10361</v>
      </c>
      <c r="E5200" s="19" t="s">
        <v>10401</v>
      </c>
      <c r="F5200" s="18" t="s">
        <v>5935</v>
      </c>
      <c r="G5200" s="18" t="s">
        <v>5897</v>
      </c>
      <c r="H5200" s="18" t="s">
        <v>5897</v>
      </c>
      <c r="I5200" s="19" t="s">
        <v>6443</v>
      </c>
      <c r="J5200" s="18" t="s">
        <v>5843</v>
      </c>
      <c r="K5200" s="18" t="s">
        <v>10607</v>
      </c>
      <c r="L5200" s="18" t="s">
        <v>10232</v>
      </c>
      <c r="N5200" s="20">
        <v>45322</v>
      </c>
      <c r="O5200" s="18" t="s">
        <v>10608</v>
      </c>
      <c r="P5200" s="18" t="s">
        <v>10607</v>
      </c>
      <c r="Q5200" s="18" t="s">
        <v>10405</v>
      </c>
      <c r="T5200" s="18">
        <v>0</v>
      </c>
      <c r="U5200" s="18">
        <v>0</v>
      </c>
    </row>
    <row r="5201" spans="2:21" x14ac:dyDescent="0.4">
      <c r="B5201" s="18" t="s">
        <v>5864</v>
      </c>
      <c r="C5201" s="18" t="s">
        <v>5910</v>
      </c>
      <c r="D5201" s="18" t="s">
        <v>10361</v>
      </c>
      <c r="E5201" s="19" t="s">
        <v>14906</v>
      </c>
      <c r="F5201" s="18" t="s">
        <v>5935</v>
      </c>
      <c r="G5201" s="18" t="s">
        <v>5897</v>
      </c>
      <c r="H5201" s="18" t="s">
        <v>5897</v>
      </c>
      <c r="I5201" s="19" t="s">
        <v>6443</v>
      </c>
      <c r="J5201" s="18" t="s">
        <v>5899</v>
      </c>
      <c r="K5201" s="18" t="s">
        <v>15292</v>
      </c>
      <c r="L5201" s="18" t="s">
        <v>10232</v>
      </c>
      <c r="N5201" s="20">
        <v>45322</v>
      </c>
      <c r="O5201" s="18" t="s">
        <v>15293</v>
      </c>
      <c r="P5201" s="18" t="s">
        <v>15292</v>
      </c>
      <c r="Q5201" s="18" t="s">
        <v>14909</v>
      </c>
      <c r="T5201" s="18">
        <v>0</v>
      </c>
      <c r="U5201" s="18">
        <v>0</v>
      </c>
    </row>
    <row r="5202" spans="2:21" x14ac:dyDescent="0.4">
      <c r="B5202" s="18" t="s">
        <v>5864</v>
      </c>
      <c r="C5202" s="18" t="s">
        <v>5910</v>
      </c>
      <c r="D5202" s="18" t="s">
        <v>10361</v>
      </c>
      <c r="E5202" s="19" t="s">
        <v>14906</v>
      </c>
      <c r="F5202" s="18" t="s">
        <v>5935</v>
      </c>
      <c r="G5202" s="18" t="s">
        <v>5897</v>
      </c>
      <c r="H5202" s="18" t="s">
        <v>5897</v>
      </c>
      <c r="I5202" s="19" t="s">
        <v>6443</v>
      </c>
      <c r="J5202" s="18" t="s">
        <v>5904</v>
      </c>
      <c r="K5202" s="18" t="s">
        <v>15290</v>
      </c>
      <c r="L5202" s="18" t="s">
        <v>10232</v>
      </c>
      <c r="N5202" s="20">
        <v>45322</v>
      </c>
      <c r="O5202" s="18" t="s">
        <v>15291</v>
      </c>
      <c r="P5202" s="18" t="s">
        <v>15290</v>
      </c>
      <c r="Q5202" s="18" t="s">
        <v>14909</v>
      </c>
      <c r="T5202" s="18">
        <v>0</v>
      </c>
      <c r="U5202" s="18">
        <v>0</v>
      </c>
    </row>
    <row r="5203" spans="2:21" x14ac:dyDescent="0.4">
      <c r="B5203" s="18" t="s">
        <v>5864</v>
      </c>
      <c r="C5203" s="18" t="s">
        <v>5910</v>
      </c>
      <c r="D5203" s="18" t="s">
        <v>10361</v>
      </c>
      <c r="E5203" s="19" t="s">
        <v>14906</v>
      </c>
      <c r="F5203" s="18" t="s">
        <v>5935</v>
      </c>
      <c r="G5203" s="18" t="s">
        <v>5897</v>
      </c>
      <c r="H5203" s="18" t="s">
        <v>5897</v>
      </c>
      <c r="I5203" s="19" t="s">
        <v>6443</v>
      </c>
      <c r="J5203" s="18" t="s">
        <v>5843</v>
      </c>
      <c r="K5203" s="18" t="s">
        <v>15288</v>
      </c>
      <c r="L5203" s="18" t="s">
        <v>10232</v>
      </c>
      <c r="N5203" s="20">
        <v>45322</v>
      </c>
      <c r="O5203" s="18" t="s">
        <v>15289</v>
      </c>
      <c r="P5203" s="18" t="s">
        <v>15288</v>
      </c>
      <c r="Q5203" s="18" t="s">
        <v>14909</v>
      </c>
      <c r="T5203" s="18">
        <v>0</v>
      </c>
      <c r="U5203" s="18">
        <v>0</v>
      </c>
    </row>
    <row r="5204" spans="2:21" x14ac:dyDescent="0.4">
      <c r="B5204" s="18" t="s">
        <v>5864</v>
      </c>
      <c r="C5204" s="18" t="s">
        <v>5910</v>
      </c>
      <c r="D5204" s="18" t="s">
        <v>10361</v>
      </c>
      <c r="E5204" s="19" t="s">
        <v>10422</v>
      </c>
      <c r="F5204" s="18" t="s">
        <v>6100</v>
      </c>
      <c r="G5204" s="18" t="s">
        <v>5897</v>
      </c>
      <c r="H5204" s="18" t="s">
        <v>5897</v>
      </c>
      <c r="I5204" s="19" t="s">
        <v>6443</v>
      </c>
      <c r="J5204" s="18" t="s">
        <v>5899</v>
      </c>
      <c r="K5204" s="18" t="s">
        <v>10617</v>
      </c>
      <c r="L5204" s="18" t="s">
        <v>10232</v>
      </c>
      <c r="N5204" s="20">
        <v>45322</v>
      </c>
      <c r="O5204" s="18" t="s">
        <v>10618</v>
      </c>
      <c r="P5204" s="18" t="s">
        <v>10617</v>
      </c>
      <c r="Q5204" s="18" t="s">
        <v>10463</v>
      </c>
      <c r="T5204" s="18">
        <v>0</v>
      </c>
      <c r="U5204" s="18">
        <v>0</v>
      </c>
    </row>
    <row r="5205" spans="2:21" x14ac:dyDescent="0.4">
      <c r="B5205" s="18" t="s">
        <v>5864</v>
      </c>
      <c r="C5205" s="18" t="s">
        <v>5910</v>
      </c>
      <c r="D5205" s="18" t="s">
        <v>10361</v>
      </c>
      <c r="E5205" s="19" t="s">
        <v>10422</v>
      </c>
      <c r="F5205" s="18" t="s">
        <v>6100</v>
      </c>
      <c r="G5205" s="18" t="s">
        <v>5897</v>
      </c>
      <c r="H5205" s="18" t="s">
        <v>5897</v>
      </c>
      <c r="I5205" s="19" t="s">
        <v>6443</v>
      </c>
      <c r="J5205" s="18" t="s">
        <v>5904</v>
      </c>
      <c r="K5205" s="18" t="s">
        <v>10615</v>
      </c>
      <c r="L5205" s="18" t="s">
        <v>10232</v>
      </c>
      <c r="N5205" s="20">
        <v>45322</v>
      </c>
      <c r="O5205" s="18" t="s">
        <v>10616</v>
      </c>
      <c r="P5205" s="18" t="s">
        <v>10615</v>
      </c>
      <c r="Q5205" s="18" t="s">
        <v>10463</v>
      </c>
      <c r="T5205" s="18">
        <v>0</v>
      </c>
      <c r="U5205" s="18">
        <v>0</v>
      </c>
    </row>
    <row r="5206" spans="2:21" x14ac:dyDescent="0.4">
      <c r="B5206" s="18" t="s">
        <v>5864</v>
      </c>
      <c r="C5206" s="18" t="s">
        <v>5910</v>
      </c>
      <c r="D5206" s="18" t="s">
        <v>10361</v>
      </c>
      <c r="E5206" s="19" t="s">
        <v>10422</v>
      </c>
      <c r="F5206" s="18" t="s">
        <v>6100</v>
      </c>
      <c r="G5206" s="18" t="s">
        <v>5897</v>
      </c>
      <c r="H5206" s="18" t="s">
        <v>5897</v>
      </c>
      <c r="I5206" s="19" t="s">
        <v>6443</v>
      </c>
      <c r="J5206" s="18" t="s">
        <v>5843</v>
      </c>
      <c r="K5206" s="18" t="s">
        <v>10613</v>
      </c>
      <c r="L5206" s="18" t="s">
        <v>10232</v>
      </c>
      <c r="N5206" s="20">
        <v>45322</v>
      </c>
      <c r="O5206" s="18" t="s">
        <v>10614</v>
      </c>
      <c r="P5206" s="18" t="s">
        <v>10613</v>
      </c>
      <c r="Q5206" s="18" t="s">
        <v>10463</v>
      </c>
      <c r="T5206" s="18">
        <v>0</v>
      </c>
      <c r="U5206" s="18">
        <v>0</v>
      </c>
    </row>
    <row r="5207" spans="2:21" x14ac:dyDescent="0.4">
      <c r="B5207" s="18" t="s">
        <v>5864</v>
      </c>
      <c r="C5207" s="18" t="s">
        <v>5910</v>
      </c>
      <c r="D5207" s="18" t="s">
        <v>220</v>
      </c>
      <c r="E5207" s="19" t="s">
        <v>52</v>
      </c>
      <c r="F5207" s="18" t="s">
        <v>5935</v>
      </c>
      <c r="G5207" s="18" t="s">
        <v>5897</v>
      </c>
      <c r="H5207" s="18" t="s">
        <v>5897</v>
      </c>
      <c r="I5207" s="19" t="s">
        <v>6443</v>
      </c>
      <c r="J5207" s="18" t="s">
        <v>5899</v>
      </c>
      <c r="K5207" s="18" t="s">
        <v>10279</v>
      </c>
      <c r="L5207" s="18" t="s">
        <v>10232</v>
      </c>
      <c r="N5207" s="20">
        <v>45322</v>
      </c>
      <c r="O5207" s="18" t="s">
        <v>10280</v>
      </c>
      <c r="P5207" s="18" t="s">
        <v>10279</v>
      </c>
      <c r="Q5207" s="18" t="s">
        <v>10234</v>
      </c>
      <c r="T5207" s="18">
        <v>0</v>
      </c>
      <c r="U5207" s="18">
        <v>0</v>
      </c>
    </row>
    <row r="5208" spans="2:21" x14ac:dyDescent="0.4">
      <c r="B5208" s="18" t="s">
        <v>5864</v>
      </c>
      <c r="C5208" s="18" t="s">
        <v>5910</v>
      </c>
      <c r="D5208" s="18" t="s">
        <v>220</v>
      </c>
      <c r="E5208" s="19" t="s">
        <v>52</v>
      </c>
      <c r="F5208" s="18" t="s">
        <v>5935</v>
      </c>
      <c r="G5208" s="18" t="s">
        <v>5897</v>
      </c>
      <c r="H5208" s="18" t="s">
        <v>5897</v>
      </c>
      <c r="I5208" s="19" t="s">
        <v>6443</v>
      </c>
      <c r="J5208" s="18" t="s">
        <v>5904</v>
      </c>
      <c r="K5208" s="18" t="s">
        <v>10277</v>
      </c>
      <c r="L5208" s="18" t="s">
        <v>10232</v>
      </c>
      <c r="N5208" s="20">
        <v>45322</v>
      </c>
      <c r="O5208" s="18" t="s">
        <v>10278</v>
      </c>
      <c r="P5208" s="18" t="s">
        <v>10277</v>
      </c>
      <c r="Q5208" s="18" t="s">
        <v>10234</v>
      </c>
      <c r="T5208" s="18">
        <v>0</v>
      </c>
      <c r="U5208" s="18">
        <v>0</v>
      </c>
    </row>
    <row r="5209" spans="2:21" x14ac:dyDescent="0.4">
      <c r="B5209" s="18" t="s">
        <v>5864</v>
      </c>
      <c r="C5209" s="18" t="s">
        <v>5910</v>
      </c>
      <c r="D5209" s="18" t="s">
        <v>220</v>
      </c>
      <c r="E5209" s="19" t="s">
        <v>52</v>
      </c>
      <c r="F5209" s="18" t="s">
        <v>5935</v>
      </c>
      <c r="G5209" s="18" t="s">
        <v>5897</v>
      </c>
      <c r="H5209" s="18" t="s">
        <v>5897</v>
      </c>
      <c r="I5209" s="19" t="s">
        <v>6443</v>
      </c>
      <c r="J5209" s="18" t="s">
        <v>5843</v>
      </c>
      <c r="K5209" s="18" t="s">
        <v>10275</v>
      </c>
      <c r="L5209" s="18" t="s">
        <v>10232</v>
      </c>
      <c r="N5209" s="20">
        <v>45322</v>
      </c>
      <c r="O5209" s="18" t="s">
        <v>10276</v>
      </c>
      <c r="P5209" s="18" t="s">
        <v>10275</v>
      </c>
      <c r="Q5209" s="18" t="s">
        <v>10234</v>
      </c>
      <c r="T5209" s="18">
        <v>0</v>
      </c>
      <c r="U5209" s="18">
        <v>0</v>
      </c>
    </row>
    <row r="5210" spans="2:21" x14ac:dyDescent="0.4">
      <c r="B5210" s="18" t="s">
        <v>5864</v>
      </c>
      <c r="C5210" s="18" t="s">
        <v>5910</v>
      </c>
      <c r="D5210" s="18" t="s">
        <v>220</v>
      </c>
      <c r="E5210" s="19" t="s">
        <v>49</v>
      </c>
      <c r="F5210" s="18" t="s">
        <v>5935</v>
      </c>
      <c r="G5210" s="18" t="s">
        <v>5897</v>
      </c>
      <c r="H5210" s="18" t="s">
        <v>5897</v>
      </c>
      <c r="I5210" s="19" t="s">
        <v>6443</v>
      </c>
      <c r="J5210" s="18" t="s">
        <v>5899</v>
      </c>
      <c r="K5210" s="18" t="s">
        <v>10347</v>
      </c>
      <c r="L5210" s="18" t="s">
        <v>10232</v>
      </c>
      <c r="N5210" s="20">
        <v>45322</v>
      </c>
      <c r="O5210" s="18" t="s">
        <v>10348</v>
      </c>
      <c r="P5210" s="18" t="s">
        <v>10347</v>
      </c>
      <c r="Q5210" s="18" t="s">
        <v>10290</v>
      </c>
      <c r="T5210" s="18">
        <v>0</v>
      </c>
      <c r="U5210" s="18">
        <v>0</v>
      </c>
    </row>
    <row r="5211" spans="2:21" x14ac:dyDescent="0.4">
      <c r="B5211" s="18" t="s">
        <v>5864</v>
      </c>
      <c r="C5211" s="18" t="s">
        <v>5910</v>
      </c>
      <c r="D5211" s="18" t="s">
        <v>220</v>
      </c>
      <c r="E5211" s="19" t="s">
        <v>49</v>
      </c>
      <c r="F5211" s="18" t="s">
        <v>5935</v>
      </c>
      <c r="G5211" s="18" t="s">
        <v>5897</v>
      </c>
      <c r="H5211" s="18" t="s">
        <v>5897</v>
      </c>
      <c r="I5211" s="19" t="s">
        <v>6443</v>
      </c>
      <c r="J5211" s="18" t="s">
        <v>5904</v>
      </c>
      <c r="K5211" s="18" t="s">
        <v>10345</v>
      </c>
      <c r="L5211" s="18" t="s">
        <v>10232</v>
      </c>
      <c r="N5211" s="20">
        <v>45322</v>
      </c>
      <c r="O5211" s="18" t="s">
        <v>10346</v>
      </c>
      <c r="P5211" s="18" t="s">
        <v>10345</v>
      </c>
      <c r="Q5211" s="18" t="s">
        <v>10290</v>
      </c>
      <c r="T5211" s="18">
        <v>0</v>
      </c>
      <c r="U5211" s="18">
        <v>0</v>
      </c>
    </row>
    <row r="5212" spans="2:21" x14ac:dyDescent="0.4">
      <c r="B5212" s="18" t="s">
        <v>5864</v>
      </c>
      <c r="C5212" s="18" t="s">
        <v>5910</v>
      </c>
      <c r="D5212" s="18" t="s">
        <v>220</v>
      </c>
      <c r="E5212" s="19" t="s">
        <v>49</v>
      </c>
      <c r="F5212" s="18" t="s">
        <v>5935</v>
      </c>
      <c r="G5212" s="18" t="s">
        <v>5897</v>
      </c>
      <c r="H5212" s="18" t="s">
        <v>5897</v>
      </c>
      <c r="I5212" s="19" t="s">
        <v>6443</v>
      </c>
      <c r="J5212" s="18" t="s">
        <v>5843</v>
      </c>
      <c r="K5212" s="18" t="s">
        <v>10343</v>
      </c>
      <c r="L5212" s="18" t="s">
        <v>10232</v>
      </c>
      <c r="N5212" s="20">
        <v>45322</v>
      </c>
      <c r="O5212" s="18" t="s">
        <v>10344</v>
      </c>
      <c r="P5212" s="18" t="s">
        <v>10343</v>
      </c>
      <c r="Q5212" s="18" t="s">
        <v>10290</v>
      </c>
      <c r="T5212" s="18">
        <v>0</v>
      </c>
      <c r="U5212" s="18">
        <v>0</v>
      </c>
    </row>
    <row r="5213" spans="2:21" x14ac:dyDescent="0.4">
      <c r="B5213" s="28" t="s">
        <v>5864</v>
      </c>
      <c r="C5213" s="28" t="s">
        <v>5910</v>
      </c>
      <c r="D5213" s="28" t="s">
        <v>6398</v>
      </c>
      <c r="E5213" s="29" t="s">
        <v>118</v>
      </c>
      <c r="F5213" s="28" t="s">
        <v>5935</v>
      </c>
      <c r="G5213" s="28" t="s">
        <v>5897</v>
      </c>
      <c r="H5213" s="28" t="s">
        <v>5897</v>
      </c>
      <c r="I5213" s="29" t="s">
        <v>6443</v>
      </c>
      <c r="J5213" s="28" t="s">
        <v>5899</v>
      </c>
      <c r="K5213" s="28" t="s">
        <v>6444</v>
      </c>
      <c r="L5213" s="28" t="s">
        <v>5901</v>
      </c>
      <c r="M5213" s="29"/>
      <c r="N5213" s="30">
        <v>45322</v>
      </c>
      <c r="O5213" s="28" t="s">
        <v>6445</v>
      </c>
      <c r="P5213" s="18" t="s">
        <v>6444</v>
      </c>
      <c r="Q5213" s="18" t="s">
        <v>6446</v>
      </c>
      <c r="T5213" s="18">
        <v>0</v>
      </c>
      <c r="U5213" s="18">
        <v>0</v>
      </c>
    </row>
    <row r="5214" spans="2:21" x14ac:dyDescent="0.4">
      <c r="B5214" s="28" t="s">
        <v>5864</v>
      </c>
      <c r="C5214" s="28" t="s">
        <v>5910</v>
      </c>
      <c r="D5214" s="28" t="s">
        <v>6398</v>
      </c>
      <c r="E5214" s="29" t="s">
        <v>118</v>
      </c>
      <c r="F5214" s="28" t="s">
        <v>5935</v>
      </c>
      <c r="G5214" s="28" t="s">
        <v>5897</v>
      </c>
      <c r="H5214" s="28" t="s">
        <v>5897</v>
      </c>
      <c r="I5214" s="29" t="s">
        <v>6443</v>
      </c>
      <c r="J5214" s="28" t="s">
        <v>5904</v>
      </c>
      <c r="K5214" s="28" t="s">
        <v>6447</v>
      </c>
      <c r="L5214" s="28" t="s">
        <v>5901</v>
      </c>
      <c r="M5214" s="29"/>
      <c r="N5214" s="30">
        <v>45322</v>
      </c>
      <c r="O5214" s="28" t="s">
        <v>6448</v>
      </c>
      <c r="P5214" s="18" t="s">
        <v>6447</v>
      </c>
      <c r="Q5214" s="18" t="s">
        <v>6446</v>
      </c>
      <c r="T5214" s="18">
        <v>0</v>
      </c>
      <c r="U5214" s="18">
        <v>0</v>
      </c>
    </row>
    <row r="5215" spans="2:21" x14ac:dyDescent="0.4">
      <c r="B5215" s="28" t="s">
        <v>5864</v>
      </c>
      <c r="C5215" s="28" t="s">
        <v>5910</v>
      </c>
      <c r="D5215" s="28" t="s">
        <v>6398</v>
      </c>
      <c r="E5215" s="29" t="s">
        <v>118</v>
      </c>
      <c r="F5215" s="28" t="s">
        <v>5935</v>
      </c>
      <c r="G5215" s="28" t="s">
        <v>5897</v>
      </c>
      <c r="H5215" s="28" t="s">
        <v>5897</v>
      </c>
      <c r="I5215" s="29" t="s">
        <v>6443</v>
      </c>
      <c r="J5215" s="28" t="s">
        <v>5843</v>
      </c>
      <c r="K5215" s="28" t="s">
        <v>6449</v>
      </c>
      <c r="L5215" s="28" t="s">
        <v>5901</v>
      </c>
      <c r="M5215" s="29"/>
      <c r="N5215" s="30">
        <v>45322</v>
      </c>
      <c r="O5215" s="28" t="s">
        <v>6450</v>
      </c>
      <c r="P5215" s="18" t="s">
        <v>6449</v>
      </c>
      <c r="Q5215" s="18" t="s">
        <v>6446</v>
      </c>
      <c r="T5215" s="18">
        <v>0</v>
      </c>
      <c r="U5215" s="18">
        <v>0</v>
      </c>
    </row>
    <row r="5216" spans="2:21" x14ac:dyDescent="0.4">
      <c r="B5216" s="28" t="s">
        <v>5864</v>
      </c>
      <c r="C5216" s="28" t="s">
        <v>5910</v>
      </c>
      <c r="D5216" s="28" t="s">
        <v>6398</v>
      </c>
      <c r="E5216" s="29" t="s">
        <v>118</v>
      </c>
      <c r="F5216" s="28" t="s">
        <v>6047</v>
      </c>
      <c r="G5216" s="28" t="s">
        <v>5897</v>
      </c>
      <c r="H5216" s="28" t="s">
        <v>5897</v>
      </c>
      <c r="I5216" s="29" t="s">
        <v>6443</v>
      </c>
      <c r="J5216" s="28" t="s">
        <v>5899</v>
      </c>
      <c r="K5216" s="28" t="s">
        <v>6645</v>
      </c>
      <c r="L5216" s="28" t="s">
        <v>5901</v>
      </c>
      <c r="M5216" s="29"/>
      <c r="N5216" s="30">
        <v>45322</v>
      </c>
      <c r="O5216" s="28" t="s">
        <v>6646</v>
      </c>
      <c r="P5216" s="18" t="s">
        <v>6645</v>
      </c>
      <c r="Q5216" s="18" t="s">
        <v>6647</v>
      </c>
      <c r="T5216" s="18">
        <v>0</v>
      </c>
      <c r="U5216" s="18">
        <v>0</v>
      </c>
    </row>
    <row r="5217" spans="2:21" x14ac:dyDescent="0.4">
      <c r="B5217" s="28" t="s">
        <v>5864</v>
      </c>
      <c r="C5217" s="28" t="s">
        <v>5910</v>
      </c>
      <c r="D5217" s="28" t="s">
        <v>6398</v>
      </c>
      <c r="E5217" s="29" t="s">
        <v>118</v>
      </c>
      <c r="F5217" s="28" t="s">
        <v>6047</v>
      </c>
      <c r="G5217" s="28" t="s">
        <v>5897</v>
      </c>
      <c r="H5217" s="28" t="s">
        <v>5897</v>
      </c>
      <c r="I5217" s="29" t="s">
        <v>6443</v>
      </c>
      <c r="J5217" s="28" t="s">
        <v>5904</v>
      </c>
      <c r="K5217" s="28" t="s">
        <v>6648</v>
      </c>
      <c r="L5217" s="28" t="s">
        <v>5901</v>
      </c>
      <c r="M5217" s="29"/>
      <c r="N5217" s="30">
        <v>45322</v>
      </c>
      <c r="O5217" s="28" t="s">
        <v>6649</v>
      </c>
      <c r="P5217" s="18" t="s">
        <v>6648</v>
      </c>
      <c r="Q5217" s="18" t="s">
        <v>6647</v>
      </c>
      <c r="T5217" s="18">
        <v>0</v>
      </c>
      <c r="U5217" s="18">
        <v>0</v>
      </c>
    </row>
    <row r="5218" spans="2:21" x14ac:dyDescent="0.4">
      <c r="B5218" s="28" t="s">
        <v>5864</v>
      </c>
      <c r="C5218" s="28" t="s">
        <v>5910</v>
      </c>
      <c r="D5218" s="28" t="s">
        <v>6398</v>
      </c>
      <c r="E5218" s="29" t="s">
        <v>118</v>
      </c>
      <c r="F5218" s="28" t="s">
        <v>6047</v>
      </c>
      <c r="G5218" s="28" t="s">
        <v>5897</v>
      </c>
      <c r="H5218" s="28" t="s">
        <v>5897</v>
      </c>
      <c r="I5218" s="29" t="s">
        <v>6443</v>
      </c>
      <c r="J5218" s="28" t="s">
        <v>5843</v>
      </c>
      <c r="K5218" s="28" t="s">
        <v>6650</v>
      </c>
      <c r="L5218" s="28" t="s">
        <v>5901</v>
      </c>
      <c r="M5218" s="29"/>
      <c r="N5218" s="30">
        <v>45322</v>
      </c>
      <c r="O5218" s="28" t="s">
        <v>6651</v>
      </c>
      <c r="P5218" s="18" t="s">
        <v>6650</v>
      </c>
      <c r="Q5218" s="18" t="s">
        <v>6647</v>
      </c>
      <c r="T5218" s="18">
        <v>0</v>
      </c>
      <c r="U5218" s="18">
        <v>0</v>
      </c>
    </row>
    <row r="5219" spans="2:21" x14ac:dyDescent="0.4">
      <c r="B5219" s="28" t="s">
        <v>5864</v>
      </c>
      <c r="C5219" s="28" t="s">
        <v>5910</v>
      </c>
      <c r="D5219" s="28" t="s">
        <v>6398</v>
      </c>
      <c r="E5219" s="29" t="s">
        <v>118</v>
      </c>
      <c r="F5219" s="28" t="s">
        <v>6100</v>
      </c>
      <c r="G5219" s="28" t="s">
        <v>5897</v>
      </c>
      <c r="H5219" s="28" t="s">
        <v>5897</v>
      </c>
      <c r="I5219" s="29" t="s">
        <v>6443</v>
      </c>
      <c r="J5219" s="28" t="s">
        <v>5899</v>
      </c>
      <c r="K5219" s="28" t="s">
        <v>6744</v>
      </c>
      <c r="L5219" s="28" t="s">
        <v>5901</v>
      </c>
      <c r="M5219" s="29"/>
      <c r="N5219" s="30">
        <v>45322</v>
      </c>
      <c r="O5219" s="28" t="s">
        <v>6745</v>
      </c>
      <c r="P5219" s="18" t="s">
        <v>6744</v>
      </c>
      <c r="Q5219" s="18" t="s">
        <v>6746</v>
      </c>
      <c r="T5219" s="18">
        <v>0</v>
      </c>
      <c r="U5219" s="18">
        <v>0</v>
      </c>
    </row>
    <row r="5220" spans="2:21" x14ac:dyDescent="0.4">
      <c r="B5220" s="28" t="s">
        <v>5864</v>
      </c>
      <c r="C5220" s="28" t="s">
        <v>5910</v>
      </c>
      <c r="D5220" s="28" t="s">
        <v>6398</v>
      </c>
      <c r="E5220" s="29" t="s">
        <v>118</v>
      </c>
      <c r="F5220" s="28" t="s">
        <v>6100</v>
      </c>
      <c r="G5220" s="28" t="s">
        <v>5897</v>
      </c>
      <c r="H5220" s="28" t="s">
        <v>5897</v>
      </c>
      <c r="I5220" s="29" t="s">
        <v>6443</v>
      </c>
      <c r="J5220" s="28" t="s">
        <v>5904</v>
      </c>
      <c r="K5220" s="28" t="s">
        <v>6747</v>
      </c>
      <c r="L5220" s="28" t="s">
        <v>5901</v>
      </c>
      <c r="M5220" s="29"/>
      <c r="N5220" s="30">
        <v>45322</v>
      </c>
      <c r="O5220" s="28" t="s">
        <v>6748</v>
      </c>
      <c r="P5220" s="18" t="s">
        <v>6747</v>
      </c>
      <c r="Q5220" s="18" t="s">
        <v>6746</v>
      </c>
      <c r="T5220" s="18">
        <v>0</v>
      </c>
      <c r="U5220" s="18">
        <v>0</v>
      </c>
    </row>
    <row r="5221" spans="2:21" x14ac:dyDescent="0.4">
      <c r="B5221" s="28" t="s">
        <v>5864</v>
      </c>
      <c r="C5221" s="28" t="s">
        <v>5910</v>
      </c>
      <c r="D5221" s="28" t="s">
        <v>6398</v>
      </c>
      <c r="E5221" s="29" t="s">
        <v>118</v>
      </c>
      <c r="F5221" s="28" t="s">
        <v>6100</v>
      </c>
      <c r="G5221" s="28" t="s">
        <v>5897</v>
      </c>
      <c r="H5221" s="28" t="s">
        <v>5897</v>
      </c>
      <c r="I5221" s="29" t="s">
        <v>6443</v>
      </c>
      <c r="J5221" s="28" t="s">
        <v>5843</v>
      </c>
      <c r="K5221" s="28" t="s">
        <v>6749</v>
      </c>
      <c r="L5221" s="28" t="s">
        <v>5901</v>
      </c>
      <c r="M5221" s="29"/>
      <c r="N5221" s="30">
        <v>45322</v>
      </c>
      <c r="O5221" s="28" t="s">
        <v>6750</v>
      </c>
      <c r="P5221" s="18" t="s">
        <v>6749</v>
      </c>
      <c r="Q5221" s="18" t="s">
        <v>6746</v>
      </c>
      <c r="T5221" s="18">
        <v>0</v>
      </c>
      <c r="U5221" s="18">
        <v>0</v>
      </c>
    </row>
    <row r="5222" spans="2:21" x14ac:dyDescent="0.4">
      <c r="B5222" s="28" t="s">
        <v>5864</v>
      </c>
      <c r="C5222" s="28" t="s">
        <v>5910</v>
      </c>
      <c r="D5222" s="28" t="s">
        <v>6398</v>
      </c>
      <c r="E5222" s="29" t="s">
        <v>118</v>
      </c>
      <c r="F5222" s="28" t="s">
        <v>5991</v>
      </c>
      <c r="G5222" s="28" t="s">
        <v>5897</v>
      </c>
      <c r="H5222" s="28" t="s">
        <v>5897</v>
      </c>
      <c r="I5222" s="29" t="s">
        <v>6443</v>
      </c>
      <c r="J5222" s="28" t="s">
        <v>5899</v>
      </c>
      <c r="K5222" s="28" t="s">
        <v>6545</v>
      </c>
      <c r="L5222" s="28" t="s">
        <v>5901</v>
      </c>
      <c r="M5222" s="29"/>
      <c r="N5222" s="30">
        <v>45322</v>
      </c>
      <c r="O5222" s="28" t="s">
        <v>6546</v>
      </c>
      <c r="P5222" s="18" t="s">
        <v>6545</v>
      </c>
      <c r="Q5222" s="18" t="s">
        <v>6547</v>
      </c>
      <c r="T5222" s="18">
        <v>0</v>
      </c>
      <c r="U5222" s="18">
        <v>0</v>
      </c>
    </row>
    <row r="5223" spans="2:21" x14ac:dyDescent="0.4">
      <c r="B5223" s="28" t="s">
        <v>5864</v>
      </c>
      <c r="C5223" s="28" t="s">
        <v>5910</v>
      </c>
      <c r="D5223" s="28" t="s">
        <v>6398</v>
      </c>
      <c r="E5223" s="29" t="s">
        <v>118</v>
      </c>
      <c r="F5223" s="28" t="s">
        <v>5991</v>
      </c>
      <c r="G5223" s="28" t="s">
        <v>5897</v>
      </c>
      <c r="H5223" s="28" t="s">
        <v>5897</v>
      </c>
      <c r="I5223" s="29" t="s">
        <v>6443</v>
      </c>
      <c r="J5223" s="28" t="s">
        <v>5904</v>
      </c>
      <c r="K5223" s="28" t="s">
        <v>6548</v>
      </c>
      <c r="L5223" s="28" t="s">
        <v>5901</v>
      </c>
      <c r="M5223" s="29"/>
      <c r="N5223" s="30">
        <v>45322</v>
      </c>
      <c r="O5223" s="28" t="s">
        <v>6549</v>
      </c>
      <c r="P5223" s="18" t="s">
        <v>6548</v>
      </c>
      <c r="Q5223" s="18" t="s">
        <v>6547</v>
      </c>
      <c r="T5223" s="18">
        <v>0</v>
      </c>
      <c r="U5223" s="18">
        <v>0</v>
      </c>
    </row>
    <row r="5224" spans="2:21" x14ac:dyDescent="0.4">
      <c r="B5224" s="28" t="s">
        <v>5864</v>
      </c>
      <c r="C5224" s="28" t="s">
        <v>5910</v>
      </c>
      <c r="D5224" s="28" t="s">
        <v>6398</v>
      </c>
      <c r="E5224" s="29" t="s">
        <v>118</v>
      </c>
      <c r="F5224" s="28" t="s">
        <v>5991</v>
      </c>
      <c r="G5224" s="28" t="s">
        <v>5897</v>
      </c>
      <c r="H5224" s="28" t="s">
        <v>5897</v>
      </c>
      <c r="I5224" s="29" t="s">
        <v>6443</v>
      </c>
      <c r="J5224" s="28" t="s">
        <v>5843</v>
      </c>
      <c r="K5224" s="28" t="s">
        <v>6550</v>
      </c>
      <c r="L5224" s="28" t="s">
        <v>5901</v>
      </c>
      <c r="M5224" s="29"/>
      <c r="N5224" s="30">
        <v>45322</v>
      </c>
      <c r="O5224" s="28" t="s">
        <v>6551</v>
      </c>
      <c r="P5224" s="18" t="s">
        <v>6550</v>
      </c>
      <c r="Q5224" s="18" t="s">
        <v>6547</v>
      </c>
      <c r="T5224" s="18">
        <v>0</v>
      </c>
      <c r="U5224" s="18">
        <v>0</v>
      </c>
    </row>
    <row r="5225" spans="2:21" x14ac:dyDescent="0.4">
      <c r="B5225" s="18" t="s">
        <v>5864</v>
      </c>
      <c r="C5225" s="18" t="s">
        <v>5910</v>
      </c>
      <c r="D5225" s="18" t="s">
        <v>128</v>
      </c>
      <c r="E5225" s="19" t="s">
        <v>363</v>
      </c>
      <c r="F5225" s="18" t="s">
        <v>5935</v>
      </c>
      <c r="G5225" s="18" t="s">
        <v>5897</v>
      </c>
      <c r="H5225" s="18" t="s">
        <v>5897</v>
      </c>
      <c r="I5225" s="19" t="s">
        <v>6443</v>
      </c>
      <c r="J5225" s="18" t="s">
        <v>5899</v>
      </c>
      <c r="K5225" s="18" t="s">
        <v>14441</v>
      </c>
      <c r="L5225" s="18" t="s">
        <v>5901</v>
      </c>
      <c r="N5225" s="20">
        <v>45322</v>
      </c>
      <c r="O5225" s="18" t="s">
        <v>14442</v>
      </c>
      <c r="P5225" s="18" t="s">
        <v>14441</v>
      </c>
      <c r="Q5225" s="18" t="s">
        <v>12616</v>
      </c>
      <c r="T5225" s="18">
        <v>0</v>
      </c>
      <c r="U5225" s="18">
        <v>0</v>
      </c>
    </row>
    <row r="5226" spans="2:21" x14ac:dyDescent="0.4">
      <c r="B5226" s="18" t="s">
        <v>5864</v>
      </c>
      <c r="C5226" s="18" t="s">
        <v>5910</v>
      </c>
      <c r="D5226" s="18" t="s">
        <v>128</v>
      </c>
      <c r="E5226" s="19" t="s">
        <v>363</v>
      </c>
      <c r="F5226" s="18" t="s">
        <v>5935</v>
      </c>
      <c r="G5226" s="18" t="s">
        <v>5897</v>
      </c>
      <c r="H5226" s="18" t="s">
        <v>5897</v>
      </c>
      <c r="I5226" s="19" t="s">
        <v>6443</v>
      </c>
      <c r="J5226" s="18" t="s">
        <v>5904</v>
      </c>
      <c r="K5226" s="18" t="s">
        <v>14443</v>
      </c>
      <c r="L5226" s="18" t="s">
        <v>5901</v>
      </c>
      <c r="N5226" s="20">
        <v>45322</v>
      </c>
      <c r="O5226" s="18" t="s">
        <v>14444</v>
      </c>
      <c r="P5226" s="18" t="s">
        <v>14443</v>
      </c>
      <c r="Q5226" s="18" t="s">
        <v>12616</v>
      </c>
      <c r="T5226" s="18">
        <v>0</v>
      </c>
      <c r="U5226" s="18">
        <v>0</v>
      </c>
    </row>
    <row r="5227" spans="2:21" x14ac:dyDescent="0.4">
      <c r="B5227" s="18" t="s">
        <v>5864</v>
      </c>
      <c r="C5227" s="18" t="s">
        <v>5910</v>
      </c>
      <c r="D5227" s="18" t="s">
        <v>128</v>
      </c>
      <c r="E5227" s="19" t="s">
        <v>363</v>
      </c>
      <c r="F5227" s="18" t="s">
        <v>5935</v>
      </c>
      <c r="G5227" s="18" t="s">
        <v>5897</v>
      </c>
      <c r="H5227" s="18" t="s">
        <v>5897</v>
      </c>
      <c r="I5227" s="19" t="s">
        <v>6443</v>
      </c>
      <c r="J5227" s="18" t="s">
        <v>5843</v>
      </c>
      <c r="K5227" s="18" t="s">
        <v>14445</v>
      </c>
      <c r="L5227" s="18" t="s">
        <v>5901</v>
      </c>
      <c r="N5227" s="20">
        <v>45322</v>
      </c>
      <c r="O5227" s="18" t="s">
        <v>14446</v>
      </c>
      <c r="P5227" s="18" t="s">
        <v>14445</v>
      </c>
      <c r="Q5227" s="18" t="s">
        <v>12616</v>
      </c>
      <c r="T5227" s="18">
        <v>0</v>
      </c>
      <c r="U5227" s="18">
        <v>0</v>
      </c>
    </row>
    <row r="5228" spans="2:21" x14ac:dyDescent="0.4">
      <c r="B5228" s="18" t="s">
        <v>5864</v>
      </c>
      <c r="C5228" s="18" t="s">
        <v>5910</v>
      </c>
      <c r="D5228" s="18" t="s">
        <v>128</v>
      </c>
      <c r="E5228" s="19" t="s">
        <v>365</v>
      </c>
      <c r="F5228" s="18" t="s">
        <v>5935</v>
      </c>
      <c r="G5228" s="18" t="s">
        <v>5897</v>
      </c>
      <c r="H5228" s="18" t="s">
        <v>5897</v>
      </c>
      <c r="I5228" s="19" t="s">
        <v>6443</v>
      </c>
      <c r="J5228" s="18" t="s">
        <v>5899</v>
      </c>
      <c r="K5228" s="18" t="s">
        <v>14447</v>
      </c>
      <c r="L5228" s="18" t="s">
        <v>5901</v>
      </c>
      <c r="N5228" s="20">
        <v>45322</v>
      </c>
      <c r="O5228" s="18" t="s">
        <v>14448</v>
      </c>
      <c r="P5228" s="18" t="s">
        <v>14447</v>
      </c>
      <c r="Q5228" s="18" t="s">
        <v>12638</v>
      </c>
      <c r="T5228" s="18">
        <v>0</v>
      </c>
      <c r="U5228" s="18">
        <v>0</v>
      </c>
    </row>
    <row r="5229" spans="2:21" x14ac:dyDescent="0.4">
      <c r="B5229" s="18" t="s">
        <v>5864</v>
      </c>
      <c r="C5229" s="18" t="s">
        <v>5910</v>
      </c>
      <c r="D5229" s="18" t="s">
        <v>128</v>
      </c>
      <c r="E5229" s="19" t="s">
        <v>365</v>
      </c>
      <c r="F5229" s="18" t="s">
        <v>5935</v>
      </c>
      <c r="G5229" s="18" t="s">
        <v>5897</v>
      </c>
      <c r="H5229" s="18" t="s">
        <v>5897</v>
      </c>
      <c r="I5229" s="19" t="s">
        <v>6443</v>
      </c>
      <c r="J5229" s="18" t="s">
        <v>5904</v>
      </c>
      <c r="K5229" s="18" t="s">
        <v>14449</v>
      </c>
      <c r="L5229" s="18" t="s">
        <v>5901</v>
      </c>
      <c r="N5229" s="20">
        <v>45322</v>
      </c>
      <c r="O5229" s="18" t="s">
        <v>14450</v>
      </c>
      <c r="P5229" s="18" t="s">
        <v>14449</v>
      </c>
      <c r="Q5229" s="18" t="s">
        <v>12638</v>
      </c>
      <c r="T5229" s="18">
        <v>0</v>
      </c>
      <c r="U5229" s="18">
        <v>0</v>
      </c>
    </row>
    <row r="5230" spans="2:21" x14ac:dyDescent="0.4">
      <c r="B5230" s="18" t="s">
        <v>5864</v>
      </c>
      <c r="C5230" s="18" t="s">
        <v>5910</v>
      </c>
      <c r="D5230" s="18" t="s">
        <v>128</v>
      </c>
      <c r="E5230" s="19" t="s">
        <v>365</v>
      </c>
      <c r="F5230" s="18" t="s">
        <v>5935</v>
      </c>
      <c r="G5230" s="18" t="s">
        <v>5897</v>
      </c>
      <c r="H5230" s="18" t="s">
        <v>5897</v>
      </c>
      <c r="I5230" s="19" t="s">
        <v>6443</v>
      </c>
      <c r="J5230" s="18" t="s">
        <v>5843</v>
      </c>
      <c r="K5230" s="18" t="s">
        <v>14451</v>
      </c>
      <c r="L5230" s="18" t="s">
        <v>5901</v>
      </c>
      <c r="N5230" s="20">
        <v>45322</v>
      </c>
      <c r="O5230" s="18" t="s">
        <v>14452</v>
      </c>
      <c r="P5230" s="18" t="s">
        <v>14451</v>
      </c>
      <c r="Q5230" s="18" t="s">
        <v>12638</v>
      </c>
      <c r="T5230" s="18">
        <v>0</v>
      </c>
      <c r="U5230" s="18">
        <v>0</v>
      </c>
    </row>
    <row r="5231" spans="2:21" x14ac:dyDescent="0.4">
      <c r="B5231" s="28" t="s">
        <v>5864</v>
      </c>
      <c r="C5231" s="28" t="s">
        <v>5910</v>
      </c>
      <c r="D5231" s="28" t="s">
        <v>170</v>
      </c>
      <c r="E5231" s="29" t="s">
        <v>170</v>
      </c>
      <c r="F5231" s="28" t="s">
        <v>5935</v>
      </c>
      <c r="G5231" s="28" t="s">
        <v>5897</v>
      </c>
      <c r="H5231" s="28" t="s">
        <v>5897</v>
      </c>
      <c r="I5231" s="29" t="s">
        <v>6443</v>
      </c>
      <c r="J5231" s="28" t="s">
        <v>5899</v>
      </c>
      <c r="K5231" s="28" t="s">
        <v>7220</v>
      </c>
      <c r="L5231" s="28" t="s">
        <v>5901</v>
      </c>
      <c r="M5231" s="29"/>
      <c r="N5231" s="30">
        <v>45322</v>
      </c>
      <c r="O5231" s="28" t="s">
        <v>7221</v>
      </c>
      <c r="P5231" s="18" t="s">
        <v>7220</v>
      </c>
      <c r="Q5231" s="18" t="s">
        <v>7222</v>
      </c>
      <c r="T5231" s="18">
        <v>0</v>
      </c>
      <c r="U5231" s="18">
        <v>0</v>
      </c>
    </row>
    <row r="5232" spans="2:21" x14ac:dyDescent="0.4">
      <c r="B5232" s="28" t="s">
        <v>5864</v>
      </c>
      <c r="C5232" s="28" t="s">
        <v>5910</v>
      </c>
      <c r="D5232" s="28" t="s">
        <v>170</v>
      </c>
      <c r="E5232" s="29" t="s">
        <v>170</v>
      </c>
      <c r="F5232" s="28" t="s">
        <v>5935</v>
      </c>
      <c r="G5232" s="28" t="s">
        <v>5897</v>
      </c>
      <c r="H5232" s="28" t="s">
        <v>5897</v>
      </c>
      <c r="I5232" s="29" t="s">
        <v>6443</v>
      </c>
      <c r="J5232" s="28" t="s">
        <v>5904</v>
      </c>
      <c r="K5232" s="28" t="s">
        <v>7223</v>
      </c>
      <c r="L5232" s="28" t="s">
        <v>5901</v>
      </c>
      <c r="M5232" s="29"/>
      <c r="N5232" s="30">
        <v>45322</v>
      </c>
      <c r="O5232" s="28" t="s">
        <v>7224</v>
      </c>
      <c r="P5232" s="18" t="s">
        <v>7223</v>
      </c>
      <c r="Q5232" s="18" t="s">
        <v>7222</v>
      </c>
      <c r="T5232" s="18">
        <v>0</v>
      </c>
      <c r="U5232" s="18">
        <v>0</v>
      </c>
    </row>
    <row r="5233" spans="2:21" x14ac:dyDescent="0.4">
      <c r="B5233" s="28" t="s">
        <v>5864</v>
      </c>
      <c r="C5233" s="28" t="s">
        <v>5910</v>
      </c>
      <c r="D5233" s="28" t="s">
        <v>170</v>
      </c>
      <c r="E5233" s="29" t="s">
        <v>170</v>
      </c>
      <c r="F5233" s="28" t="s">
        <v>5935</v>
      </c>
      <c r="G5233" s="28" t="s">
        <v>5897</v>
      </c>
      <c r="H5233" s="28" t="s">
        <v>5897</v>
      </c>
      <c r="I5233" s="29" t="s">
        <v>6443</v>
      </c>
      <c r="J5233" s="28" t="s">
        <v>5843</v>
      </c>
      <c r="K5233" s="28" t="s">
        <v>7225</v>
      </c>
      <c r="L5233" s="28" t="s">
        <v>5901</v>
      </c>
      <c r="M5233" s="29"/>
      <c r="N5233" s="30">
        <v>45322</v>
      </c>
      <c r="O5233" s="28" t="s">
        <v>7226</v>
      </c>
      <c r="P5233" s="18" t="s">
        <v>7225</v>
      </c>
      <c r="Q5233" s="18" t="s">
        <v>7222</v>
      </c>
      <c r="T5233" s="18">
        <v>0</v>
      </c>
      <c r="U5233" s="18">
        <v>0</v>
      </c>
    </row>
    <row r="5234" spans="2:21" x14ac:dyDescent="0.4">
      <c r="B5234" s="28" t="s">
        <v>5864</v>
      </c>
      <c r="C5234" s="28" t="s">
        <v>5910</v>
      </c>
      <c r="D5234" s="28" t="s">
        <v>170</v>
      </c>
      <c r="E5234" s="29" t="s">
        <v>170</v>
      </c>
      <c r="F5234" s="28" t="s">
        <v>6047</v>
      </c>
      <c r="G5234" s="28" t="s">
        <v>5897</v>
      </c>
      <c r="H5234" s="28" t="s">
        <v>5897</v>
      </c>
      <c r="I5234" s="29" t="s">
        <v>6443</v>
      </c>
      <c r="J5234" s="28" t="s">
        <v>5899</v>
      </c>
      <c r="K5234" s="28" t="s">
        <v>7417</v>
      </c>
      <c r="L5234" s="28" t="s">
        <v>5901</v>
      </c>
      <c r="M5234" s="29"/>
      <c r="N5234" s="30">
        <v>45322</v>
      </c>
      <c r="O5234" s="28" t="s">
        <v>7418</v>
      </c>
      <c r="P5234" s="18" t="s">
        <v>7417</v>
      </c>
      <c r="Q5234" s="18" t="s">
        <v>7419</v>
      </c>
      <c r="T5234" s="18">
        <v>0</v>
      </c>
      <c r="U5234" s="18">
        <v>0</v>
      </c>
    </row>
    <row r="5235" spans="2:21" x14ac:dyDescent="0.4">
      <c r="B5235" s="28" t="s">
        <v>5864</v>
      </c>
      <c r="C5235" s="28" t="s">
        <v>5910</v>
      </c>
      <c r="D5235" s="28" t="s">
        <v>170</v>
      </c>
      <c r="E5235" s="29" t="s">
        <v>170</v>
      </c>
      <c r="F5235" s="28" t="s">
        <v>6047</v>
      </c>
      <c r="G5235" s="28" t="s">
        <v>5897</v>
      </c>
      <c r="H5235" s="28" t="s">
        <v>5897</v>
      </c>
      <c r="I5235" s="29" t="s">
        <v>6443</v>
      </c>
      <c r="J5235" s="28" t="s">
        <v>5904</v>
      </c>
      <c r="K5235" s="28" t="s">
        <v>7420</v>
      </c>
      <c r="L5235" s="28" t="s">
        <v>5901</v>
      </c>
      <c r="M5235" s="29"/>
      <c r="N5235" s="30">
        <v>45322</v>
      </c>
      <c r="O5235" s="28" t="s">
        <v>7421</v>
      </c>
      <c r="P5235" s="18" t="s">
        <v>7420</v>
      </c>
      <c r="Q5235" s="18" t="s">
        <v>7419</v>
      </c>
      <c r="T5235" s="18">
        <v>0</v>
      </c>
      <c r="U5235" s="18">
        <v>0</v>
      </c>
    </row>
    <row r="5236" spans="2:21" x14ac:dyDescent="0.4">
      <c r="B5236" s="28" t="s">
        <v>5864</v>
      </c>
      <c r="C5236" s="28" t="s">
        <v>5910</v>
      </c>
      <c r="D5236" s="28" t="s">
        <v>170</v>
      </c>
      <c r="E5236" s="29" t="s">
        <v>170</v>
      </c>
      <c r="F5236" s="28" t="s">
        <v>6047</v>
      </c>
      <c r="G5236" s="28" t="s">
        <v>5897</v>
      </c>
      <c r="H5236" s="28" t="s">
        <v>5897</v>
      </c>
      <c r="I5236" s="29" t="s">
        <v>6443</v>
      </c>
      <c r="J5236" s="28" t="s">
        <v>5843</v>
      </c>
      <c r="K5236" s="28" t="s">
        <v>7422</v>
      </c>
      <c r="L5236" s="28" t="s">
        <v>5901</v>
      </c>
      <c r="M5236" s="29"/>
      <c r="N5236" s="30">
        <v>45322</v>
      </c>
      <c r="O5236" s="28" t="s">
        <v>7423</v>
      </c>
      <c r="P5236" s="18" t="s">
        <v>7422</v>
      </c>
      <c r="Q5236" s="18" t="s">
        <v>7419</v>
      </c>
      <c r="T5236" s="18">
        <v>0</v>
      </c>
      <c r="U5236" s="18">
        <v>0</v>
      </c>
    </row>
    <row r="5237" spans="2:21" x14ac:dyDescent="0.4">
      <c r="B5237" s="28" t="s">
        <v>5864</v>
      </c>
      <c r="C5237" s="28" t="s">
        <v>5910</v>
      </c>
      <c r="D5237" s="28" t="s">
        <v>170</v>
      </c>
      <c r="E5237" s="29" t="s">
        <v>170</v>
      </c>
      <c r="F5237" s="28" t="s">
        <v>6100</v>
      </c>
      <c r="G5237" s="28" t="s">
        <v>5897</v>
      </c>
      <c r="H5237" s="28" t="s">
        <v>5897</v>
      </c>
      <c r="I5237" s="29" t="s">
        <v>6443</v>
      </c>
      <c r="J5237" s="28" t="s">
        <v>5899</v>
      </c>
      <c r="K5237" s="28" t="s">
        <v>7516</v>
      </c>
      <c r="L5237" s="28" t="s">
        <v>5901</v>
      </c>
      <c r="M5237" s="29"/>
      <c r="N5237" s="30">
        <v>45322</v>
      </c>
      <c r="O5237" s="28" t="s">
        <v>7517</v>
      </c>
      <c r="P5237" s="18" t="s">
        <v>7516</v>
      </c>
      <c r="Q5237" s="18" t="s">
        <v>7518</v>
      </c>
      <c r="T5237" s="18">
        <v>0</v>
      </c>
      <c r="U5237" s="18">
        <v>0</v>
      </c>
    </row>
    <row r="5238" spans="2:21" x14ac:dyDescent="0.4">
      <c r="B5238" s="28" t="s">
        <v>5864</v>
      </c>
      <c r="C5238" s="28" t="s">
        <v>5910</v>
      </c>
      <c r="D5238" s="28" t="s">
        <v>170</v>
      </c>
      <c r="E5238" s="29" t="s">
        <v>170</v>
      </c>
      <c r="F5238" s="28" t="s">
        <v>6100</v>
      </c>
      <c r="G5238" s="28" t="s">
        <v>5897</v>
      </c>
      <c r="H5238" s="28" t="s">
        <v>5897</v>
      </c>
      <c r="I5238" s="29" t="s">
        <v>6443</v>
      </c>
      <c r="J5238" s="28" t="s">
        <v>5904</v>
      </c>
      <c r="K5238" s="28" t="s">
        <v>7519</v>
      </c>
      <c r="L5238" s="28" t="s">
        <v>5901</v>
      </c>
      <c r="M5238" s="29"/>
      <c r="N5238" s="30">
        <v>45322</v>
      </c>
      <c r="O5238" s="28" t="s">
        <v>7520</v>
      </c>
      <c r="P5238" s="18" t="s">
        <v>7519</v>
      </c>
      <c r="Q5238" s="18" t="s">
        <v>7518</v>
      </c>
      <c r="T5238" s="18">
        <v>0</v>
      </c>
      <c r="U5238" s="18">
        <v>0</v>
      </c>
    </row>
    <row r="5239" spans="2:21" x14ac:dyDescent="0.4">
      <c r="B5239" s="28" t="s">
        <v>5864</v>
      </c>
      <c r="C5239" s="28" t="s">
        <v>5910</v>
      </c>
      <c r="D5239" s="28" t="s">
        <v>170</v>
      </c>
      <c r="E5239" s="29" t="s">
        <v>170</v>
      </c>
      <c r="F5239" s="28" t="s">
        <v>6100</v>
      </c>
      <c r="G5239" s="28" t="s">
        <v>5897</v>
      </c>
      <c r="H5239" s="28" t="s">
        <v>5897</v>
      </c>
      <c r="I5239" s="29" t="s">
        <v>6443</v>
      </c>
      <c r="J5239" s="28" t="s">
        <v>5843</v>
      </c>
      <c r="K5239" s="28" t="s">
        <v>7521</v>
      </c>
      <c r="L5239" s="28" t="s">
        <v>5901</v>
      </c>
      <c r="M5239" s="29"/>
      <c r="N5239" s="30">
        <v>45322</v>
      </c>
      <c r="O5239" s="28" t="s">
        <v>7522</v>
      </c>
      <c r="P5239" s="18" t="s">
        <v>7521</v>
      </c>
      <c r="Q5239" s="18" t="s">
        <v>7518</v>
      </c>
      <c r="T5239" s="18">
        <v>0</v>
      </c>
      <c r="U5239" s="18">
        <v>0</v>
      </c>
    </row>
    <row r="5240" spans="2:21" x14ac:dyDescent="0.4">
      <c r="B5240" s="28" t="s">
        <v>5864</v>
      </c>
      <c r="C5240" s="28" t="s">
        <v>5910</v>
      </c>
      <c r="D5240" s="28" t="s">
        <v>170</v>
      </c>
      <c r="E5240" s="29" t="s">
        <v>170</v>
      </c>
      <c r="F5240" s="28" t="s">
        <v>5991</v>
      </c>
      <c r="G5240" s="28" t="s">
        <v>5897</v>
      </c>
      <c r="H5240" s="28" t="s">
        <v>5897</v>
      </c>
      <c r="I5240" s="29" t="s">
        <v>6443</v>
      </c>
      <c r="J5240" s="28" t="s">
        <v>5899</v>
      </c>
      <c r="K5240" s="28" t="s">
        <v>7318</v>
      </c>
      <c r="L5240" s="28" t="s">
        <v>5901</v>
      </c>
      <c r="M5240" s="29"/>
      <c r="N5240" s="30">
        <v>45322</v>
      </c>
      <c r="O5240" s="28" t="s">
        <v>7319</v>
      </c>
      <c r="P5240" s="18" t="s">
        <v>7318</v>
      </c>
      <c r="Q5240" s="18" t="s">
        <v>7320</v>
      </c>
      <c r="T5240" s="18">
        <v>0</v>
      </c>
      <c r="U5240" s="18">
        <v>0</v>
      </c>
    </row>
    <row r="5241" spans="2:21" x14ac:dyDescent="0.4">
      <c r="B5241" s="28" t="s">
        <v>5864</v>
      </c>
      <c r="C5241" s="28" t="s">
        <v>5910</v>
      </c>
      <c r="D5241" s="28" t="s">
        <v>170</v>
      </c>
      <c r="E5241" s="29" t="s">
        <v>170</v>
      </c>
      <c r="F5241" s="28" t="s">
        <v>5991</v>
      </c>
      <c r="G5241" s="28" t="s">
        <v>5897</v>
      </c>
      <c r="H5241" s="28" t="s">
        <v>5897</v>
      </c>
      <c r="I5241" s="29" t="s">
        <v>6443</v>
      </c>
      <c r="J5241" s="28" t="s">
        <v>5904</v>
      </c>
      <c r="K5241" s="28" t="s">
        <v>7321</v>
      </c>
      <c r="L5241" s="28" t="s">
        <v>5901</v>
      </c>
      <c r="M5241" s="29"/>
      <c r="N5241" s="30">
        <v>45322</v>
      </c>
      <c r="O5241" s="28" t="s">
        <v>7322</v>
      </c>
      <c r="P5241" s="18" t="s">
        <v>7321</v>
      </c>
      <c r="Q5241" s="18" t="s">
        <v>7320</v>
      </c>
      <c r="T5241" s="18">
        <v>0</v>
      </c>
      <c r="U5241" s="18">
        <v>0</v>
      </c>
    </row>
    <row r="5242" spans="2:21" x14ac:dyDescent="0.4">
      <c r="B5242" s="28" t="s">
        <v>5864</v>
      </c>
      <c r="C5242" s="28" t="s">
        <v>5910</v>
      </c>
      <c r="D5242" s="28" t="s">
        <v>170</v>
      </c>
      <c r="E5242" s="29" t="s">
        <v>170</v>
      </c>
      <c r="F5242" s="28" t="s">
        <v>5991</v>
      </c>
      <c r="G5242" s="28" t="s">
        <v>5897</v>
      </c>
      <c r="H5242" s="28" t="s">
        <v>5897</v>
      </c>
      <c r="I5242" s="29" t="s">
        <v>6443</v>
      </c>
      <c r="J5242" s="28" t="s">
        <v>5843</v>
      </c>
      <c r="K5242" s="28" t="s">
        <v>7323</v>
      </c>
      <c r="L5242" s="28" t="s">
        <v>5901</v>
      </c>
      <c r="M5242" s="29"/>
      <c r="N5242" s="30">
        <v>45322</v>
      </c>
      <c r="O5242" s="28" t="s">
        <v>7324</v>
      </c>
      <c r="P5242" s="18" t="s">
        <v>7323</v>
      </c>
      <c r="Q5242" s="18" t="s">
        <v>7320</v>
      </c>
      <c r="T5242" s="18">
        <v>0</v>
      </c>
      <c r="U5242" s="18">
        <v>0</v>
      </c>
    </row>
    <row r="5243" spans="2:21" x14ac:dyDescent="0.4">
      <c r="B5243" s="18" t="s">
        <v>5864</v>
      </c>
      <c r="C5243" s="18" t="s">
        <v>5910</v>
      </c>
      <c r="D5243" s="18" t="s">
        <v>179</v>
      </c>
      <c r="E5243" s="19" t="s">
        <v>295</v>
      </c>
      <c r="F5243" s="18" t="s">
        <v>5935</v>
      </c>
      <c r="G5243" s="18" t="s">
        <v>5897</v>
      </c>
      <c r="H5243" s="18" t="s">
        <v>5897</v>
      </c>
      <c r="I5243" s="19" t="s">
        <v>6443</v>
      </c>
      <c r="J5243" s="18" t="s">
        <v>5899</v>
      </c>
      <c r="K5243" s="18" t="s">
        <v>14453</v>
      </c>
      <c r="L5243" s="18" t="s">
        <v>5901</v>
      </c>
      <c r="N5243" s="20">
        <v>45322</v>
      </c>
      <c r="O5243" s="18" t="s">
        <v>14454</v>
      </c>
      <c r="P5243" s="18" t="s">
        <v>14453</v>
      </c>
      <c r="Q5243" s="18" t="s">
        <v>12684</v>
      </c>
      <c r="T5243" s="18">
        <v>0</v>
      </c>
      <c r="U5243" s="18">
        <v>0</v>
      </c>
    </row>
    <row r="5244" spans="2:21" x14ac:dyDescent="0.4">
      <c r="B5244" s="18" t="s">
        <v>5864</v>
      </c>
      <c r="C5244" s="18" t="s">
        <v>5910</v>
      </c>
      <c r="D5244" s="18" t="s">
        <v>179</v>
      </c>
      <c r="E5244" s="19" t="s">
        <v>295</v>
      </c>
      <c r="F5244" s="18" t="s">
        <v>5935</v>
      </c>
      <c r="G5244" s="18" t="s">
        <v>5897</v>
      </c>
      <c r="H5244" s="18" t="s">
        <v>5897</v>
      </c>
      <c r="I5244" s="19" t="s">
        <v>6443</v>
      </c>
      <c r="J5244" s="18" t="s">
        <v>5904</v>
      </c>
      <c r="K5244" s="18" t="s">
        <v>14455</v>
      </c>
      <c r="L5244" s="18" t="s">
        <v>5901</v>
      </c>
      <c r="N5244" s="20">
        <v>45322</v>
      </c>
      <c r="O5244" s="18" t="s">
        <v>14456</v>
      </c>
      <c r="P5244" s="18" t="s">
        <v>14455</v>
      </c>
      <c r="Q5244" s="18" t="s">
        <v>12684</v>
      </c>
      <c r="T5244" s="18">
        <v>0</v>
      </c>
      <c r="U5244" s="18">
        <v>0</v>
      </c>
    </row>
    <row r="5245" spans="2:21" x14ac:dyDescent="0.4">
      <c r="B5245" s="18" t="s">
        <v>5864</v>
      </c>
      <c r="C5245" s="18" t="s">
        <v>5910</v>
      </c>
      <c r="D5245" s="18" t="s">
        <v>179</v>
      </c>
      <c r="E5245" s="19" t="s">
        <v>295</v>
      </c>
      <c r="F5245" s="18" t="s">
        <v>5935</v>
      </c>
      <c r="G5245" s="18" t="s">
        <v>5897</v>
      </c>
      <c r="H5245" s="18" t="s">
        <v>5897</v>
      </c>
      <c r="I5245" s="19" t="s">
        <v>6443</v>
      </c>
      <c r="J5245" s="18" t="s">
        <v>5843</v>
      </c>
      <c r="K5245" s="18" t="s">
        <v>14457</v>
      </c>
      <c r="L5245" s="18" t="s">
        <v>5901</v>
      </c>
      <c r="N5245" s="20">
        <v>45322</v>
      </c>
      <c r="O5245" s="18" t="s">
        <v>14458</v>
      </c>
      <c r="P5245" s="18" t="s">
        <v>14457</v>
      </c>
      <c r="Q5245" s="18" t="s">
        <v>12684</v>
      </c>
      <c r="T5245" s="18">
        <v>0</v>
      </c>
      <c r="U5245" s="18">
        <v>0</v>
      </c>
    </row>
    <row r="5246" spans="2:21" x14ac:dyDescent="0.4">
      <c r="B5246" s="28" t="s">
        <v>5864</v>
      </c>
      <c r="C5246" s="28" t="s">
        <v>5893</v>
      </c>
      <c r="D5246" s="28" t="s">
        <v>6842</v>
      </c>
      <c r="E5246" s="29" t="s">
        <v>204</v>
      </c>
      <c r="F5246" s="28" t="s">
        <v>5935</v>
      </c>
      <c r="G5246" s="28" t="s">
        <v>5897</v>
      </c>
      <c r="H5246" s="28" t="s">
        <v>5897</v>
      </c>
      <c r="I5246" s="29" t="s">
        <v>6443</v>
      </c>
      <c r="J5246" s="28" t="s">
        <v>5899</v>
      </c>
      <c r="K5246" s="28" t="s">
        <v>6948</v>
      </c>
      <c r="L5246" s="28" t="s">
        <v>5901</v>
      </c>
      <c r="M5246" s="29"/>
      <c r="N5246" s="30">
        <v>45322</v>
      </c>
      <c r="O5246" s="28" t="s">
        <v>6949</v>
      </c>
      <c r="P5246" s="18" t="s">
        <v>6948</v>
      </c>
      <c r="Q5246" s="18" t="s">
        <v>6950</v>
      </c>
      <c r="T5246" s="18">
        <v>0</v>
      </c>
      <c r="U5246" s="18">
        <v>0</v>
      </c>
    </row>
    <row r="5247" spans="2:21" x14ac:dyDescent="0.4">
      <c r="B5247" s="28" t="s">
        <v>5864</v>
      </c>
      <c r="C5247" s="28" t="s">
        <v>5893</v>
      </c>
      <c r="D5247" s="28" t="s">
        <v>6842</v>
      </c>
      <c r="E5247" s="29" t="s">
        <v>204</v>
      </c>
      <c r="F5247" s="28" t="s">
        <v>5935</v>
      </c>
      <c r="G5247" s="28" t="s">
        <v>5897</v>
      </c>
      <c r="H5247" s="28" t="s">
        <v>5897</v>
      </c>
      <c r="I5247" s="29" t="s">
        <v>6443</v>
      </c>
      <c r="J5247" s="28" t="s">
        <v>5904</v>
      </c>
      <c r="K5247" s="28" t="s">
        <v>6951</v>
      </c>
      <c r="L5247" s="28" t="s">
        <v>5901</v>
      </c>
      <c r="M5247" s="29"/>
      <c r="N5247" s="30">
        <v>45322</v>
      </c>
      <c r="O5247" s="28" t="s">
        <v>6952</v>
      </c>
      <c r="P5247" s="18" t="s">
        <v>6951</v>
      </c>
      <c r="Q5247" s="18" t="s">
        <v>6950</v>
      </c>
      <c r="T5247" s="18">
        <v>0</v>
      </c>
      <c r="U5247" s="18">
        <v>0</v>
      </c>
    </row>
    <row r="5248" spans="2:21" x14ac:dyDescent="0.4">
      <c r="B5248" s="28" t="s">
        <v>5864</v>
      </c>
      <c r="C5248" s="28" t="s">
        <v>5893</v>
      </c>
      <c r="D5248" s="28" t="s">
        <v>6842</v>
      </c>
      <c r="E5248" s="29" t="s">
        <v>204</v>
      </c>
      <c r="F5248" s="28" t="s">
        <v>5935</v>
      </c>
      <c r="G5248" s="28" t="s">
        <v>5897</v>
      </c>
      <c r="H5248" s="28" t="s">
        <v>5897</v>
      </c>
      <c r="I5248" s="29" t="s">
        <v>6443</v>
      </c>
      <c r="J5248" s="28" t="s">
        <v>5843</v>
      </c>
      <c r="K5248" s="28" t="s">
        <v>6953</v>
      </c>
      <c r="L5248" s="28" t="s">
        <v>5901</v>
      </c>
      <c r="M5248" s="29"/>
      <c r="N5248" s="30">
        <v>45322</v>
      </c>
      <c r="O5248" s="28" t="s">
        <v>6954</v>
      </c>
      <c r="P5248" s="18" t="s">
        <v>6953</v>
      </c>
      <c r="Q5248" s="18" t="s">
        <v>6950</v>
      </c>
      <c r="T5248" s="18">
        <v>0</v>
      </c>
      <c r="U5248" s="18">
        <v>0</v>
      </c>
    </row>
    <row r="5249" spans="2:21" x14ac:dyDescent="0.4">
      <c r="B5249" s="28" t="s">
        <v>5864</v>
      </c>
      <c r="C5249" s="28" t="s">
        <v>5893</v>
      </c>
      <c r="D5249" s="28" t="s">
        <v>6842</v>
      </c>
      <c r="E5249" s="29" t="s">
        <v>204</v>
      </c>
      <c r="F5249" s="28" t="s">
        <v>6100</v>
      </c>
      <c r="G5249" s="28" t="s">
        <v>5897</v>
      </c>
      <c r="H5249" s="28" t="s">
        <v>5897</v>
      </c>
      <c r="I5249" s="29" t="s">
        <v>6443</v>
      </c>
      <c r="J5249" s="28" t="s">
        <v>5899</v>
      </c>
      <c r="K5249" s="28" t="s">
        <v>7104</v>
      </c>
      <c r="L5249" s="28" t="s">
        <v>5901</v>
      </c>
      <c r="M5249" s="29"/>
      <c r="N5249" s="30">
        <v>45322</v>
      </c>
      <c r="O5249" s="28" t="s">
        <v>7105</v>
      </c>
      <c r="P5249" s="18" t="s">
        <v>7104</v>
      </c>
      <c r="Q5249" s="18" t="s">
        <v>7106</v>
      </c>
      <c r="T5249" s="18">
        <v>0</v>
      </c>
      <c r="U5249" s="18">
        <v>0</v>
      </c>
    </row>
    <row r="5250" spans="2:21" x14ac:dyDescent="0.4">
      <c r="B5250" s="28" t="s">
        <v>5864</v>
      </c>
      <c r="C5250" s="28" t="s">
        <v>5893</v>
      </c>
      <c r="D5250" s="28" t="s">
        <v>6842</v>
      </c>
      <c r="E5250" s="29" t="s">
        <v>204</v>
      </c>
      <c r="F5250" s="28" t="s">
        <v>6100</v>
      </c>
      <c r="G5250" s="28" t="s">
        <v>5897</v>
      </c>
      <c r="H5250" s="28" t="s">
        <v>5897</v>
      </c>
      <c r="I5250" s="29" t="s">
        <v>6443</v>
      </c>
      <c r="J5250" s="28" t="s">
        <v>5904</v>
      </c>
      <c r="K5250" s="28" t="s">
        <v>7107</v>
      </c>
      <c r="L5250" s="28" t="s">
        <v>5901</v>
      </c>
      <c r="M5250" s="29"/>
      <c r="N5250" s="30">
        <v>45322</v>
      </c>
      <c r="O5250" s="28" t="s">
        <v>7108</v>
      </c>
      <c r="P5250" s="18" t="s">
        <v>7107</v>
      </c>
      <c r="Q5250" s="18" t="s">
        <v>7106</v>
      </c>
      <c r="T5250" s="18">
        <v>0</v>
      </c>
      <c r="U5250" s="18">
        <v>0</v>
      </c>
    </row>
    <row r="5251" spans="2:21" x14ac:dyDescent="0.4">
      <c r="B5251" s="28" t="s">
        <v>5864</v>
      </c>
      <c r="C5251" s="28" t="s">
        <v>5893</v>
      </c>
      <c r="D5251" s="28" t="s">
        <v>6842</v>
      </c>
      <c r="E5251" s="29" t="s">
        <v>204</v>
      </c>
      <c r="F5251" s="28" t="s">
        <v>6100</v>
      </c>
      <c r="G5251" s="28" t="s">
        <v>5897</v>
      </c>
      <c r="H5251" s="28" t="s">
        <v>5897</v>
      </c>
      <c r="I5251" s="29" t="s">
        <v>6443</v>
      </c>
      <c r="J5251" s="28" t="s">
        <v>5843</v>
      </c>
      <c r="K5251" s="28" t="s">
        <v>7109</v>
      </c>
      <c r="L5251" s="28" t="s">
        <v>5901</v>
      </c>
      <c r="M5251" s="29"/>
      <c r="N5251" s="30">
        <v>45322</v>
      </c>
      <c r="O5251" s="28" t="s">
        <v>7110</v>
      </c>
      <c r="P5251" s="18" t="s">
        <v>7109</v>
      </c>
      <c r="Q5251" s="18" t="s">
        <v>7106</v>
      </c>
      <c r="T5251" s="18">
        <v>0</v>
      </c>
      <c r="U5251" s="18">
        <v>0</v>
      </c>
    </row>
    <row r="5252" spans="2:21" x14ac:dyDescent="0.4">
      <c r="B5252" s="18" t="s">
        <v>5864</v>
      </c>
      <c r="C5252" s="18" t="s">
        <v>5893</v>
      </c>
      <c r="D5252" s="18" t="s">
        <v>7954</v>
      </c>
      <c r="E5252" s="19" t="s">
        <v>297</v>
      </c>
      <c r="F5252" s="18" t="s">
        <v>5935</v>
      </c>
      <c r="G5252" s="18" t="s">
        <v>5897</v>
      </c>
      <c r="H5252" s="18" t="s">
        <v>5897</v>
      </c>
      <c r="I5252" s="19" t="s">
        <v>6443</v>
      </c>
      <c r="J5252" s="18" t="s">
        <v>5899</v>
      </c>
      <c r="K5252" s="18" t="s">
        <v>14459</v>
      </c>
      <c r="L5252" s="18" t="s">
        <v>5901</v>
      </c>
      <c r="N5252" s="20">
        <v>45322</v>
      </c>
      <c r="O5252" s="18" t="s">
        <v>14460</v>
      </c>
      <c r="P5252" s="18" t="s">
        <v>14459</v>
      </c>
      <c r="Q5252" s="18" t="s">
        <v>12730</v>
      </c>
      <c r="T5252" s="18">
        <v>0</v>
      </c>
      <c r="U5252" s="18">
        <v>0</v>
      </c>
    </row>
    <row r="5253" spans="2:21" x14ac:dyDescent="0.4">
      <c r="B5253" s="18" t="s">
        <v>5864</v>
      </c>
      <c r="C5253" s="18" t="s">
        <v>5893</v>
      </c>
      <c r="D5253" s="18" t="s">
        <v>7954</v>
      </c>
      <c r="E5253" s="19" t="s">
        <v>297</v>
      </c>
      <c r="F5253" s="18" t="s">
        <v>5935</v>
      </c>
      <c r="G5253" s="18" t="s">
        <v>5897</v>
      </c>
      <c r="H5253" s="18" t="s">
        <v>5897</v>
      </c>
      <c r="I5253" s="19" t="s">
        <v>6443</v>
      </c>
      <c r="J5253" s="18" t="s">
        <v>5904</v>
      </c>
      <c r="K5253" s="18" t="s">
        <v>14461</v>
      </c>
      <c r="L5253" s="18" t="s">
        <v>5901</v>
      </c>
      <c r="N5253" s="20">
        <v>45322</v>
      </c>
      <c r="O5253" s="18" t="s">
        <v>14462</v>
      </c>
      <c r="P5253" s="18" t="s">
        <v>14461</v>
      </c>
      <c r="Q5253" s="18" t="s">
        <v>12730</v>
      </c>
      <c r="T5253" s="18">
        <v>0</v>
      </c>
      <c r="U5253" s="18">
        <v>0</v>
      </c>
    </row>
    <row r="5254" spans="2:21" x14ac:dyDescent="0.4">
      <c r="B5254" s="18" t="s">
        <v>5864</v>
      </c>
      <c r="C5254" s="18" t="s">
        <v>5893</v>
      </c>
      <c r="D5254" s="18" t="s">
        <v>7954</v>
      </c>
      <c r="E5254" s="19" t="s">
        <v>297</v>
      </c>
      <c r="F5254" s="18" t="s">
        <v>5935</v>
      </c>
      <c r="G5254" s="18" t="s">
        <v>5897</v>
      </c>
      <c r="H5254" s="18" t="s">
        <v>5897</v>
      </c>
      <c r="I5254" s="19" t="s">
        <v>6443</v>
      </c>
      <c r="J5254" s="18" t="s">
        <v>5843</v>
      </c>
      <c r="K5254" s="18" t="s">
        <v>14463</v>
      </c>
      <c r="L5254" s="18" t="s">
        <v>5901</v>
      </c>
      <c r="N5254" s="20">
        <v>45322</v>
      </c>
      <c r="O5254" s="18" t="s">
        <v>14464</v>
      </c>
      <c r="P5254" s="18" t="s">
        <v>14463</v>
      </c>
      <c r="Q5254" s="18" t="s">
        <v>12730</v>
      </c>
      <c r="T5254" s="18">
        <v>0</v>
      </c>
      <c r="U5254" s="18">
        <v>0</v>
      </c>
    </row>
    <row r="5255" spans="2:21" x14ac:dyDescent="0.4">
      <c r="B5255" s="18" t="s">
        <v>5864</v>
      </c>
      <c r="C5255" s="18" t="s">
        <v>5910</v>
      </c>
      <c r="D5255" s="18" t="s">
        <v>11471</v>
      </c>
      <c r="E5255" s="19" t="s">
        <v>313</v>
      </c>
      <c r="F5255" s="18" t="s">
        <v>11479</v>
      </c>
      <c r="G5255" s="18" t="s">
        <v>5897</v>
      </c>
      <c r="H5255" s="18" t="s">
        <v>5897</v>
      </c>
      <c r="I5255" s="19" t="s">
        <v>6443</v>
      </c>
      <c r="J5255" s="18" t="s">
        <v>5899</v>
      </c>
      <c r="K5255" s="18" t="s">
        <v>11516</v>
      </c>
      <c r="L5255" s="18" t="s">
        <v>5901</v>
      </c>
      <c r="N5255" s="20">
        <v>45322</v>
      </c>
      <c r="O5255" s="18" t="s">
        <v>11517</v>
      </c>
      <c r="P5255" s="18" t="s">
        <v>11516</v>
      </c>
      <c r="Q5255" s="18" t="s">
        <v>11483</v>
      </c>
      <c r="T5255" s="18">
        <v>0</v>
      </c>
      <c r="U5255" s="18">
        <v>0</v>
      </c>
    </row>
    <row r="5256" spans="2:21" x14ac:dyDescent="0.4">
      <c r="B5256" s="18" t="s">
        <v>5864</v>
      </c>
      <c r="C5256" s="18" t="s">
        <v>5910</v>
      </c>
      <c r="D5256" s="18" t="s">
        <v>11471</v>
      </c>
      <c r="E5256" s="19" t="s">
        <v>313</v>
      </c>
      <c r="F5256" s="18" t="s">
        <v>11479</v>
      </c>
      <c r="G5256" s="18" t="s">
        <v>5897</v>
      </c>
      <c r="H5256" s="18" t="s">
        <v>5897</v>
      </c>
      <c r="I5256" s="19" t="s">
        <v>6443</v>
      </c>
      <c r="J5256" s="18" t="s">
        <v>5904</v>
      </c>
      <c r="K5256" s="18" t="s">
        <v>11518</v>
      </c>
      <c r="L5256" s="18" t="s">
        <v>5901</v>
      </c>
      <c r="N5256" s="20">
        <v>45322</v>
      </c>
      <c r="O5256" s="18" t="s">
        <v>11519</v>
      </c>
      <c r="P5256" s="18" t="s">
        <v>11518</v>
      </c>
      <c r="Q5256" s="18" t="s">
        <v>11483</v>
      </c>
      <c r="T5256" s="18">
        <v>0</v>
      </c>
      <c r="U5256" s="18">
        <v>0</v>
      </c>
    </row>
    <row r="5257" spans="2:21" x14ac:dyDescent="0.4">
      <c r="B5257" s="18" t="s">
        <v>5864</v>
      </c>
      <c r="C5257" s="18" t="s">
        <v>5910</v>
      </c>
      <c r="D5257" s="18" t="s">
        <v>11471</v>
      </c>
      <c r="E5257" s="19" t="s">
        <v>313</v>
      </c>
      <c r="F5257" s="18" t="s">
        <v>11479</v>
      </c>
      <c r="G5257" s="18" t="s">
        <v>5897</v>
      </c>
      <c r="H5257" s="18" t="s">
        <v>5897</v>
      </c>
      <c r="I5257" s="19" t="s">
        <v>6443</v>
      </c>
      <c r="J5257" s="18" t="s">
        <v>5843</v>
      </c>
      <c r="K5257" s="18" t="s">
        <v>11520</v>
      </c>
      <c r="L5257" s="18" t="s">
        <v>5901</v>
      </c>
      <c r="N5257" s="20">
        <v>45322</v>
      </c>
      <c r="O5257" s="18" t="s">
        <v>11521</v>
      </c>
      <c r="P5257" s="18" t="s">
        <v>11520</v>
      </c>
      <c r="Q5257" s="18" t="s">
        <v>11483</v>
      </c>
      <c r="T5257" s="18">
        <v>0</v>
      </c>
      <c r="U5257" s="18">
        <v>0</v>
      </c>
    </row>
    <row r="5258" spans="2:21" x14ac:dyDescent="0.4">
      <c r="B5258" s="18" t="s">
        <v>5864</v>
      </c>
      <c r="C5258" s="18" t="s">
        <v>5910</v>
      </c>
      <c r="D5258" s="18" t="s">
        <v>11471</v>
      </c>
      <c r="E5258" s="19" t="s">
        <v>315</v>
      </c>
      <c r="F5258" s="18" t="s">
        <v>11479</v>
      </c>
      <c r="G5258" s="18" t="s">
        <v>5897</v>
      </c>
      <c r="H5258" s="18" t="s">
        <v>5897</v>
      </c>
      <c r="I5258" s="19" t="s">
        <v>6443</v>
      </c>
      <c r="J5258" s="18" t="s">
        <v>5899</v>
      </c>
      <c r="K5258" s="18" t="s">
        <v>11560</v>
      </c>
      <c r="L5258" s="18" t="s">
        <v>5901</v>
      </c>
      <c r="N5258" s="20">
        <v>45322</v>
      </c>
      <c r="O5258" s="18" t="s">
        <v>11561</v>
      </c>
      <c r="P5258" s="18" t="s">
        <v>11560</v>
      </c>
      <c r="Q5258" s="18" t="s">
        <v>11531</v>
      </c>
      <c r="T5258" s="18">
        <v>0</v>
      </c>
      <c r="U5258" s="18">
        <v>0</v>
      </c>
    </row>
    <row r="5259" spans="2:21" x14ac:dyDescent="0.4">
      <c r="B5259" s="18" t="s">
        <v>5864</v>
      </c>
      <c r="C5259" s="18" t="s">
        <v>5910</v>
      </c>
      <c r="D5259" s="18" t="s">
        <v>11471</v>
      </c>
      <c r="E5259" s="19" t="s">
        <v>315</v>
      </c>
      <c r="F5259" s="18" t="s">
        <v>11479</v>
      </c>
      <c r="G5259" s="18" t="s">
        <v>5897</v>
      </c>
      <c r="H5259" s="18" t="s">
        <v>5897</v>
      </c>
      <c r="I5259" s="19" t="s">
        <v>6443</v>
      </c>
      <c r="J5259" s="18" t="s">
        <v>5904</v>
      </c>
      <c r="K5259" s="18" t="s">
        <v>11562</v>
      </c>
      <c r="L5259" s="18" t="s">
        <v>5901</v>
      </c>
      <c r="N5259" s="20">
        <v>45322</v>
      </c>
      <c r="O5259" s="18" t="s">
        <v>11563</v>
      </c>
      <c r="P5259" s="18" t="s">
        <v>11562</v>
      </c>
      <c r="Q5259" s="18" t="s">
        <v>11531</v>
      </c>
      <c r="T5259" s="18">
        <v>0</v>
      </c>
      <c r="U5259" s="18">
        <v>0</v>
      </c>
    </row>
    <row r="5260" spans="2:21" x14ac:dyDescent="0.4">
      <c r="B5260" s="18" t="s">
        <v>5864</v>
      </c>
      <c r="C5260" s="18" t="s">
        <v>5910</v>
      </c>
      <c r="D5260" s="18" t="s">
        <v>11471</v>
      </c>
      <c r="E5260" s="19" t="s">
        <v>315</v>
      </c>
      <c r="F5260" s="18" t="s">
        <v>11479</v>
      </c>
      <c r="G5260" s="18" t="s">
        <v>5897</v>
      </c>
      <c r="H5260" s="18" t="s">
        <v>5897</v>
      </c>
      <c r="I5260" s="19" t="s">
        <v>6443</v>
      </c>
      <c r="J5260" s="18" t="s">
        <v>5843</v>
      </c>
      <c r="K5260" s="18" t="s">
        <v>11564</v>
      </c>
      <c r="L5260" s="18" t="s">
        <v>5901</v>
      </c>
      <c r="N5260" s="20">
        <v>45322</v>
      </c>
      <c r="O5260" s="18" t="s">
        <v>11565</v>
      </c>
      <c r="P5260" s="18" t="s">
        <v>11564</v>
      </c>
      <c r="Q5260" s="18" t="s">
        <v>11531</v>
      </c>
      <c r="T5260" s="18">
        <v>0</v>
      </c>
      <c r="U5260" s="18">
        <v>0</v>
      </c>
    </row>
    <row r="5261" spans="2:21" x14ac:dyDescent="0.4">
      <c r="B5261" s="18" t="s">
        <v>5864</v>
      </c>
      <c r="C5261" s="18" t="s">
        <v>5910</v>
      </c>
      <c r="D5261" s="18" t="s">
        <v>11566</v>
      </c>
      <c r="E5261" s="19" t="s">
        <v>317</v>
      </c>
      <c r="F5261" s="18" t="s">
        <v>5935</v>
      </c>
      <c r="G5261" s="18" t="s">
        <v>5897</v>
      </c>
      <c r="H5261" s="18" t="s">
        <v>5897</v>
      </c>
      <c r="I5261" s="19" t="s">
        <v>6443</v>
      </c>
      <c r="J5261" s="18" t="s">
        <v>5899</v>
      </c>
      <c r="K5261" s="18" t="s">
        <v>11598</v>
      </c>
      <c r="L5261" s="18" t="s">
        <v>5901</v>
      </c>
      <c r="N5261" s="20">
        <v>45322</v>
      </c>
      <c r="O5261" s="18" t="s">
        <v>11599</v>
      </c>
      <c r="P5261" s="18" t="s">
        <v>11598</v>
      </c>
      <c r="Q5261" s="18" t="s">
        <v>11569</v>
      </c>
      <c r="T5261" s="18">
        <v>0</v>
      </c>
      <c r="U5261" s="18">
        <v>0</v>
      </c>
    </row>
    <row r="5262" spans="2:21" x14ac:dyDescent="0.4">
      <c r="B5262" s="18" t="s">
        <v>5864</v>
      </c>
      <c r="C5262" s="18" t="s">
        <v>5910</v>
      </c>
      <c r="D5262" s="18" t="s">
        <v>11566</v>
      </c>
      <c r="E5262" s="19" t="s">
        <v>317</v>
      </c>
      <c r="F5262" s="18" t="s">
        <v>5935</v>
      </c>
      <c r="G5262" s="18" t="s">
        <v>5897</v>
      </c>
      <c r="H5262" s="18" t="s">
        <v>5897</v>
      </c>
      <c r="I5262" s="19" t="s">
        <v>6443</v>
      </c>
      <c r="J5262" s="18" t="s">
        <v>5904</v>
      </c>
      <c r="K5262" s="18" t="s">
        <v>11600</v>
      </c>
      <c r="L5262" s="18" t="s">
        <v>5901</v>
      </c>
      <c r="N5262" s="20">
        <v>45322</v>
      </c>
      <c r="O5262" s="18" t="s">
        <v>11601</v>
      </c>
      <c r="P5262" s="18" t="s">
        <v>11600</v>
      </c>
      <c r="Q5262" s="18" t="s">
        <v>11569</v>
      </c>
      <c r="T5262" s="18">
        <v>0</v>
      </c>
      <c r="U5262" s="18">
        <v>0</v>
      </c>
    </row>
    <row r="5263" spans="2:21" x14ac:dyDescent="0.4">
      <c r="B5263" s="18" t="s">
        <v>5864</v>
      </c>
      <c r="C5263" s="18" t="s">
        <v>5910</v>
      </c>
      <c r="D5263" s="18" t="s">
        <v>11566</v>
      </c>
      <c r="E5263" s="19" t="s">
        <v>317</v>
      </c>
      <c r="F5263" s="18" t="s">
        <v>5935</v>
      </c>
      <c r="G5263" s="18" t="s">
        <v>5897</v>
      </c>
      <c r="H5263" s="18" t="s">
        <v>5897</v>
      </c>
      <c r="I5263" s="19" t="s">
        <v>6443</v>
      </c>
      <c r="J5263" s="18" t="s">
        <v>5843</v>
      </c>
      <c r="K5263" s="18" t="s">
        <v>11602</v>
      </c>
      <c r="L5263" s="18" t="s">
        <v>5901</v>
      </c>
      <c r="N5263" s="20">
        <v>45322</v>
      </c>
      <c r="O5263" s="18" t="s">
        <v>11603</v>
      </c>
      <c r="P5263" s="18" t="s">
        <v>11602</v>
      </c>
      <c r="Q5263" s="18" t="s">
        <v>11569</v>
      </c>
      <c r="T5263" s="18">
        <v>0</v>
      </c>
      <c r="U5263" s="18">
        <v>0</v>
      </c>
    </row>
    <row r="5264" spans="2:21" x14ac:dyDescent="0.4">
      <c r="B5264" s="18" t="s">
        <v>5864</v>
      </c>
      <c r="C5264" s="18" t="s">
        <v>5910</v>
      </c>
      <c r="D5264" s="18" t="s">
        <v>11566</v>
      </c>
      <c r="E5264" s="19" t="s">
        <v>319</v>
      </c>
      <c r="F5264" s="18" t="s">
        <v>5935</v>
      </c>
      <c r="G5264" s="18" t="s">
        <v>5897</v>
      </c>
      <c r="H5264" s="18" t="s">
        <v>5897</v>
      </c>
      <c r="I5264" s="19" t="s">
        <v>6443</v>
      </c>
      <c r="J5264" s="18" t="s">
        <v>5899</v>
      </c>
      <c r="K5264" s="18" t="s">
        <v>12129</v>
      </c>
      <c r="L5264" s="18" t="s">
        <v>5901</v>
      </c>
      <c r="N5264" s="20">
        <v>45322</v>
      </c>
      <c r="O5264" s="18" t="s">
        <v>12130</v>
      </c>
      <c r="P5264" s="18" t="s">
        <v>12129</v>
      </c>
      <c r="Q5264" s="18" t="s">
        <v>11612</v>
      </c>
      <c r="T5264" s="18">
        <v>0</v>
      </c>
      <c r="U5264" s="18">
        <v>0</v>
      </c>
    </row>
    <row r="5265" spans="2:21" x14ac:dyDescent="0.4">
      <c r="B5265" s="18" t="s">
        <v>5864</v>
      </c>
      <c r="C5265" s="18" t="s">
        <v>5910</v>
      </c>
      <c r="D5265" s="18" t="s">
        <v>11566</v>
      </c>
      <c r="E5265" s="19" t="s">
        <v>319</v>
      </c>
      <c r="F5265" s="18" t="s">
        <v>5935</v>
      </c>
      <c r="G5265" s="18" t="s">
        <v>5897</v>
      </c>
      <c r="H5265" s="18" t="s">
        <v>5897</v>
      </c>
      <c r="I5265" s="19" t="s">
        <v>6443</v>
      </c>
      <c r="J5265" s="18" t="s">
        <v>5904</v>
      </c>
      <c r="K5265" s="18" t="s">
        <v>12127</v>
      </c>
      <c r="L5265" s="18" t="s">
        <v>5901</v>
      </c>
      <c r="N5265" s="20">
        <v>45322</v>
      </c>
      <c r="O5265" s="18" t="s">
        <v>12128</v>
      </c>
      <c r="P5265" s="18" t="s">
        <v>12127</v>
      </c>
      <c r="Q5265" s="18" t="s">
        <v>11612</v>
      </c>
      <c r="T5265" s="18">
        <v>0</v>
      </c>
      <c r="U5265" s="18">
        <v>0</v>
      </c>
    </row>
    <row r="5266" spans="2:21" x14ac:dyDescent="0.4">
      <c r="B5266" s="18" t="s">
        <v>5864</v>
      </c>
      <c r="C5266" s="18" t="s">
        <v>5910</v>
      </c>
      <c r="D5266" s="18" t="s">
        <v>11566</v>
      </c>
      <c r="E5266" s="19" t="s">
        <v>319</v>
      </c>
      <c r="F5266" s="18" t="s">
        <v>5935</v>
      </c>
      <c r="G5266" s="18" t="s">
        <v>5897</v>
      </c>
      <c r="H5266" s="18" t="s">
        <v>5897</v>
      </c>
      <c r="I5266" s="19" t="s">
        <v>6443</v>
      </c>
      <c r="J5266" s="18" t="s">
        <v>5843</v>
      </c>
      <c r="K5266" s="18" t="s">
        <v>12125</v>
      </c>
      <c r="L5266" s="18" t="s">
        <v>5901</v>
      </c>
      <c r="N5266" s="20">
        <v>45322</v>
      </c>
      <c r="O5266" s="18" t="s">
        <v>12126</v>
      </c>
      <c r="P5266" s="18" t="s">
        <v>12125</v>
      </c>
      <c r="Q5266" s="18" t="s">
        <v>11612</v>
      </c>
      <c r="T5266" s="18">
        <v>0</v>
      </c>
      <c r="U5266" s="18">
        <v>0</v>
      </c>
    </row>
    <row r="5267" spans="2:21" x14ac:dyDescent="0.4">
      <c r="B5267" s="18" t="s">
        <v>5864</v>
      </c>
      <c r="C5267" s="18" t="s">
        <v>5910</v>
      </c>
      <c r="D5267" s="18" t="s">
        <v>12213</v>
      </c>
      <c r="E5267" s="19" t="s">
        <v>12214</v>
      </c>
      <c r="F5267" s="18" t="s">
        <v>5935</v>
      </c>
      <c r="G5267" s="18" t="s">
        <v>5897</v>
      </c>
      <c r="H5267" s="18" t="s">
        <v>5897</v>
      </c>
      <c r="I5267" s="19" t="s">
        <v>6443</v>
      </c>
      <c r="J5267" s="18" t="s">
        <v>5899</v>
      </c>
      <c r="K5267" s="18" t="s">
        <v>14429</v>
      </c>
      <c r="L5267" s="18" t="s">
        <v>5901</v>
      </c>
      <c r="N5267" s="20">
        <v>45322</v>
      </c>
      <c r="O5267" s="18" t="s">
        <v>14430</v>
      </c>
      <c r="P5267" s="18" t="s">
        <v>14429</v>
      </c>
      <c r="Q5267" s="18" t="s">
        <v>12217</v>
      </c>
      <c r="T5267" s="18">
        <v>0</v>
      </c>
      <c r="U5267" s="18">
        <v>0</v>
      </c>
    </row>
    <row r="5268" spans="2:21" x14ac:dyDescent="0.4">
      <c r="B5268" s="18" t="s">
        <v>5864</v>
      </c>
      <c r="C5268" s="18" t="s">
        <v>5910</v>
      </c>
      <c r="D5268" s="18" t="s">
        <v>12213</v>
      </c>
      <c r="E5268" s="19" t="s">
        <v>12214</v>
      </c>
      <c r="F5268" s="18" t="s">
        <v>5935</v>
      </c>
      <c r="G5268" s="18" t="s">
        <v>5897</v>
      </c>
      <c r="H5268" s="18" t="s">
        <v>5897</v>
      </c>
      <c r="I5268" s="19" t="s">
        <v>6443</v>
      </c>
      <c r="J5268" s="18" t="s">
        <v>5904</v>
      </c>
      <c r="K5268" s="18" t="s">
        <v>14431</v>
      </c>
      <c r="L5268" s="18" t="s">
        <v>5901</v>
      </c>
      <c r="N5268" s="20">
        <v>45322</v>
      </c>
      <c r="O5268" s="18" t="s">
        <v>14432</v>
      </c>
      <c r="P5268" s="18" t="s">
        <v>14431</v>
      </c>
      <c r="Q5268" s="18" t="s">
        <v>12217</v>
      </c>
      <c r="T5268" s="18">
        <v>0</v>
      </c>
      <c r="U5268" s="18">
        <v>0</v>
      </c>
    </row>
    <row r="5269" spans="2:21" x14ac:dyDescent="0.4">
      <c r="B5269" s="18" t="s">
        <v>5864</v>
      </c>
      <c r="C5269" s="18" t="s">
        <v>5910</v>
      </c>
      <c r="D5269" s="18" t="s">
        <v>12213</v>
      </c>
      <c r="E5269" s="19" t="s">
        <v>12214</v>
      </c>
      <c r="F5269" s="18" t="s">
        <v>5935</v>
      </c>
      <c r="G5269" s="18" t="s">
        <v>5897</v>
      </c>
      <c r="H5269" s="18" t="s">
        <v>5897</v>
      </c>
      <c r="I5269" s="19" t="s">
        <v>6443</v>
      </c>
      <c r="J5269" s="18" t="s">
        <v>5843</v>
      </c>
      <c r="K5269" s="18" t="s">
        <v>14433</v>
      </c>
      <c r="L5269" s="18" t="s">
        <v>5901</v>
      </c>
      <c r="N5269" s="20">
        <v>45322</v>
      </c>
      <c r="O5269" s="18" t="s">
        <v>14434</v>
      </c>
      <c r="P5269" s="18" t="s">
        <v>14433</v>
      </c>
      <c r="Q5269" s="18" t="s">
        <v>12217</v>
      </c>
      <c r="T5269" s="18">
        <v>0</v>
      </c>
      <c r="U5269" s="18">
        <v>0</v>
      </c>
    </row>
    <row r="5270" spans="2:21" x14ac:dyDescent="0.4">
      <c r="B5270" s="18" t="s">
        <v>5864</v>
      </c>
      <c r="C5270" s="18" t="s">
        <v>5910</v>
      </c>
      <c r="D5270" s="18" t="s">
        <v>12213</v>
      </c>
      <c r="E5270" s="19" t="s">
        <v>12234</v>
      </c>
      <c r="F5270" s="18" t="s">
        <v>5935</v>
      </c>
      <c r="G5270" s="18" t="s">
        <v>5897</v>
      </c>
      <c r="H5270" s="18" t="s">
        <v>5897</v>
      </c>
      <c r="I5270" s="19" t="s">
        <v>6443</v>
      </c>
      <c r="J5270" s="18" t="s">
        <v>5899</v>
      </c>
      <c r="K5270" s="18" t="s">
        <v>14435</v>
      </c>
      <c r="L5270" s="18" t="s">
        <v>5901</v>
      </c>
      <c r="N5270" s="20">
        <v>45322</v>
      </c>
      <c r="O5270" s="18" t="s">
        <v>14436</v>
      </c>
      <c r="P5270" s="18" t="s">
        <v>14435</v>
      </c>
      <c r="Q5270" s="18" t="s">
        <v>12237</v>
      </c>
      <c r="T5270" s="18">
        <v>0</v>
      </c>
      <c r="U5270" s="18">
        <v>0</v>
      </c>
    </row>
    <row r="5271" spans="2:21" x14ac:dyDescent="0.4">
      <c r="B5271" s="18" t="s">
        <v>5864</v>
      </c>
      <c r="C5271" s="18" t="s">
        <v>5910</v>
      </c>
      <c r="D5271" s="18" t="s">
        <v>12213</v>
      </c>
      <c r="E5271" s="19" t="s">
        <v>12234</v>
      </c>
      <c r="F5271" s="18" t="s">
        <v>5935</v>
      </c>
      <c r="G5271" s="18" t="s">
        <v>5897</v>
      </c>
      <c r="H5271" s="18" t="s">
        <v>5897</v>
      </c>
      <c r="I5271" s="19" t="s">
        <v>6443</v>
      </c>
      <c r="J5271" s="18" t="s">
        <v>5904</v>
      </c>
      <c r="K5271" s="18" t="s">
        <v>14437</v>
      </c>
      <c r="L5271" s="18" t="s">
        <v>5901</v>
      </c>
      <c r="N5271" s="20">
        <v>45322</v>
      </c>
      <c r="O5271" s="18" t="s">
        <v>14438</v>
      </c>
      <c r="P5271" s="18" t="s">
        <v>14437</v>
      </c>
      <c r="Q5271" s="18" t="s">
        <v>12237</v>
      </c>
      <c r="T5271" s="18">
        <v>0</v>
      </c>
      <c r="U5271" s="18">
        <v>0</v>
      </c>
    </row>
    <row r="5272" spans="2:21" x14ac:dyDescent="0.4">
      <c r="B5272" s="18" t="s">
        <v>5864</v>
      </c>
      <c r="C5272" s="18" t="s">
        <v>5910</v>
      </c>
      <c r="D5272" s="18" t="s">
        <v>12213</v>
      </c>
      <c r="E5272" s="19" t="s">
        <v>12234</v>
      </c>
      <c r="F5272" s="18" t="s">
        <v>5935</v>
      </c>
      <c r="G5272" s="18" t="s">
        <v>5897</v>
      </c>
      <c r="H5272" s="18" t="s">
        <v>5897</v>
      </c>
      <c r="I5272" s="19" t="s">
        <v>6443</v>
      </c>
      <c r="J5272" s="18" t="s">
        <v>5843</v>
      </c>
      <c r="K5272" s="18" t="s">
        <v>14439</v>
      </c>
      <c r="L5272" s="18" t="s">
        <v>5901</v>
      </c>
      <c r="N5272" s="20">
        <v>45322</v>
      </c>
      <c r="O5272" s="18" t="s">
        <v>14440</v>
      </c>
      <c r="P5272" s="18" t="s">
        <v>14439</v>
      </c>
      <c r="Q5272" s="18" t="s">
        <v>12237</v>
      </c>
      <c r="T5272" s="18">
        <v>0</v>
      </c>
      <c r="U5272" s="18">
        <v>0</v>
      </c>
    </row>
    <row r="5273" spans="2:21" x14ac:dyDescent="0.4">
      <c r="B5273" s="18" t="s">
        <v>5864</v>
      </c>
      <c r="C5273" s="18" t="s">
        <v>5910</v>
      </c>
      <c r="D5273" s="18" t="s">
        <v>14819</v>
      </c>
      <c r="E5273" s="19" t="s">
        <v>14820</v>
      </c>
      <c r="F5273" s="18" t="s">
        <v>12556</v>
      </c>
      <c r="G5273" s="18" t="s">
        <v>5897</v>
      </c>
      <c r="H5273" s="18" t="s">
        <v>5897</v>
      </c>
      <c r="I5273" s="19" t="s">
        <v>6443</v>
      </c>
      <c r="J5273" s="18" t="s">
        <v>5899</v>
      </c>
      <c r="K5273" s="18" t="s">
        <v>15264</v>
      </c>
      <c r="L5273" s="18" t="s">
        <v>5901</v>
      </c>
      <c r="M5273" s="19" t="s">
        <v>14819</v>
      </c>
      <c r="N5273" s="20">
        <v>45322</v>
      </c>
      <c r="O5273" s="18" t="s">
        <v>15265</v>
      </c>
      <c r="P5273" s="18" t="s">
        <v>15264</v>
      </c>
      <c r="Q5273" s="18" t="s">
        <v>14823</v>
      </c>
      <c r="T5273" s="18">
        <v>0</v>
      </c>
      <c r="U5273" s="18">
        <v>0</v>
      </c>
    </row>
    <row r="5274" spans="2:21" x14ac:dyDescent="0.4">
      <c r="B5274" s="18" t="s">
        <v>5864</v>
      </c>
      <c r="C5274" s="18" t="s">
        <v>5910</v>
      </c>
      <c r="D5274" s="18" t="s">
        <v>14819</v>
      </c>
      <c r="E5274" s="19" t="s">
        <v>14820</v>
      </c>
      <c r="F5274" s="18" t="s">
        <v>12556</v>
      </c>
      <c r="G5274" s="18" t="s">
        <v>5897</v>
      </c>
      <c r="H5274" s="18" t="s">
        <v>5897</v>
      </c>
      <c r="I5274" s="19" t="s">
        <v>6443</v>
      </c>
      <c r="J5274" s="18" t="s">
        <v>5904</v>
      </c>
      <c r="K5274" s="18" t="s">
        <v>15266</v>
      </c>
      <c r="L5274" s="18" t="s">
        <v>5901</v>
      </c>
      <c r="M5274" s="19" t="s">
        <v>14819</v>
      </c>
      <c r="N5274" s="20">
        <v>45322</v>
      </c>
      <c r="O5274" s="18" t="s">
        <v>15267</v>
      </c>
      <c r="P5274" s="18" t="s">
        <v>15266</v>
      </c>
      <c r="Q5274" s="18" t="s">
        <v>14823</v>
      </c>
      <c r="T5274" s="18">
        <v>0</v>
      </c>
      <c r="U5274" s="18">
        <v>0</v>
      </c>
    </row>
    <row r="5275" spans="2:21" x14ac:dyDescent="0.4">
      <c r="B5275" s="18" t="s">
        <v>5864</v>
      </c>
      <c r="C5275" s="18" t="s">
        <v>5910</v>
      </c>
      <c r="D5275" s="18" t="s">
        <v>14819</v>
      </c>
      <c r="E5275" s="19" t="s">
        <v>14820</v>
      </c>
      <c r="F5275" s="18" t="s">
        <v>12556</v>
      </c>
      <c r="G5275" s="18" t="s">
        <v>5897</v>
      </c>
      <c r="H5275" s="18" t="s">
        <v>5897</v>
      </c>
      <c r="I5275" s="19" t="s">
        <v>6443</v>
      </c>
      <c r="J5275" s="18" t="s">
        <v>5843</v>
      </c>
      <c r="K5275" s="18" t="s">
        <v>15268</v>
      </c>
      <c r="L5275" s="18" t="s">
        <v>5901</v>
      </c>
      <c r="M5275" s="19" t="s">
        <v>14819</v>
      </c>
      <c r="N5275" s="20">
        <v>45322</v>
      </c>
      <c r="O5275" s="18" t="s">
        <v>15269</v>
      </c>
      <c r="P5275" s="18" t="s">
        <v>15268</v>
      </c>
      <c r="Q5275" s="18" t="s">
        <v>14823</v>
      </c>
      <c r="T5275" s="18">
        <v>0</v>
      </c>
      <c r="U5275" s="18">
        <v>0</v>
      </c>
    </row>
    <row r="5276" spans="2:21" x14ac:dyDescent="0.4">
      <c r="B5276" s="18" t="s">
        <v>5864</v>
      </c>
      <c r="C5276" s="18" t="s">
        <v>5910</v>
      </c>
      <c r="D5276" s="18" t="s">
        <v>14819</v>
      </c>
      <c r="E5276" s="19" t="s">
        <v>14840</v>
      </c>
      <c r="F5276" s="18" t="s">
        <v>12556</v>
      </c>
      <c r="G5276" s="18" t="s">
        <v>5897</v>
      </c>
      <c r="H5276" s="18" t="s">
        <v>5897</v>
      </c>
      <c r="I5276" s="19" t="s">
        <v>6443</v>
      </c>
      <c r="J5276" s="18" t="s">
        <v>5899</v>
      </c>
      <c r="K5276" s="18" t="s">
        <v>15270</v>
      </c>
      <c r="L5276" s="18" t="s">
        <v>5901</v>
      </c>
      <c r="M5276" s="19" t="s">
        <v>14819</v>
      </c>
      <c r="N5276" s="20">
        <v>45322</v>
      </c>
      <c r="O5276" s="18" t="s">
        <v>15271</v>
      </c>
      <c r="P5276" s="18" t="s">
        <v>15270</v>
      </c>
      <c r="Q5276" s="18" t="s">
        <v>14843</v>
      </c>
      <c r="T5276" s="18">
        <v>0</v>
      </c>
      <c r="U5276" s="18">
        <v>0</v>
      </c>
    </row>
    <row r="5277" spans="2:21" x14ac:dyDescent="0.4">
      <c r="B5277" s="18" t="s">
        <v>5864</v>
      </c>
      <c r="C5277" s="18" t="s">
        <v>5910</v>
      </c>
      <c r="D5277" s="18" t="s">
        <v>14819</v>
      </c>
      <c r="E5277" s="19" t="s">
        <v>14840</v>
      </c>
      <c r="F5277" s="18" t="s">
        <v>12556</v>
      </c>
      <c r="G5277" s="18" t="s">
        <v>5897</v>
      </c>
      <c r="H5277" s="18" t="s">
        <v>5897</v>
      </c>
      <c r="I5277" s="19" t="s">
        <v>6443</v>
      </c>
      <c r="J5277" s="18" t="s">
        <v>5904</v>
      </c>
      <c r="K5277" s="18" t="s">
        <v>15272</v>
      </c>
      <c r="L5277" s="18" t="s">
        <v>5901</v>
      </c>
      <c r="M5277" s="19" t="s">
        <v>14819</v>
      </c>
      <c r="N5277" s="20">
        <v>45322</v>
      </c>
      <c r="O5277" s="18" t="s">
        <v>15273</v>
      </c>
      <c r="P5277" s="18" t="s">
        <v>15272</v>
      </c>
      <c r="Q5277" s="18" t="s">
        <v>14843</v>
      </c>
      <c r="T5277" s="18">
        <v>0</v>
      </c>
      <c r="U5277" s="18">
        <v>0</v>
      </c>
    </row>
    <row r="5278" spans="2:21" x14ac:dyDescent="0.4">
      <c r="B5278" s="18" t="s">
        <v>5864</v>
      </c>
      <c r="C5278" s="18" t="s">
        <v>5910</v>
      </c>
      <c r="D5278" s="18" t="s">
        <v>14819</v>
      </c>
      <c r="E5278" s="19" t="s">
        <v>14840</v>
      </c>
      <c r="F5278" s="18" t="s">
        <v>12556</v>
      </c>
      <c r="G5278" s="18" t="s">
        <v>5897</v>
      </c>
      <c r="H5278" s="18" t="s">
        <v>5897</v>
      </c>
      <c r="I5278" s="19" t="s">
        <v>6443</v>
      </c>
      <c r="J5278" s="18" t="s">
        <v>5843</v>
      </c>
      <c r="K5278" s="18" t="s">
        <v>15274</v>
      </c>
      <c r="L5278" s="18" t="s">
        <v>5901</v>
      </c>
      <c r="M5278" s="19" t="s">
        <v>14819</v>
      </c>
      <c r="N5278" s="20">
        <v>45322</v>
      </c>
      <c r="O5278" s="18" t="s">
        <v>15275</v>
      </c>
      <c r="P5278" s="18" t="s">
        <v>15274</v>
      </c>
      <c r="Q5278" s="18" t="s">
        <v>14843</v>
      </c>
      <c r="T5278" s="18">
        <v>0</v>
      </c>
      <c r="U5278" s="18">
        <v>0</v>
      </c>
    </row>
    <row r="5279" spans="2:21" x14ac:dyDescent="0.4">
      <c r="B5279" s="18" t="s">
        <v>5864</v>
      </c>
      <c r="C5279" s="18" t="s">
        <v>11641</v>
      </c>
      <c r="D5279" s="18" t="s">
        <v>310</v>
      </c>
      <c r="E5279" s="19" t="s">
        <v>310</v>
      </c>
      <c r="F5279" s="18" t="s">
        <v>5935</v>
      </c>
      <c r="G5279" s="18" t="s">
        <v>5897</v>
      </c>
      <c r="H5279" s="18" t="s">
        <v>5897</v>
      </c>
      <c r="I5279" s="19" t="s">
        <v>6443</v>
      </c>
      <c r="J5279" s="18" t="s">
        <v>5899</v>
      </c>
      <c r="K5279" s="18" t="s">
        <v>11667</v>
      </c>
      <c r="L5279" s="18" t="s">
        <v>5901</v>
      </c>
      <c r="N5279" s="20">
        <v>45322</v>
      </c>
      <c r="O5279" s="18" t="s">
        <v>11668</v>
      </c>
      <c r="P5279" s="18" t="s">
        <v>11667</v>
      </c>
      <c r="Q5279" s="18" t="s">
        <v>11644</v>
      </c>
      <c r="T5279" s="18">
        <v>0</v>
      </c>
      <c r="U5279" s="18">
        <v>0</v>
      </c>
    </row>
    <row r="5280" spans="2:21" x14ac:dyDescent="0.4">
      <c r="B5280" s="18" t="s">
        <v>5864</v>
      </c>
      <c r="C5280" s="18" t="s">
        <v>11641</v>
      </c>
      <c r="D5280" s="18" t="s">
        <v>310</v>
      </c>
      <c r="E5280" s="19" t="s">
        <v>310</v>
      </c>
      <c r="F5280" s="18" t="s">
        <v>5935</v>
      </c>
      <c r="G5280" s="18" t="s">
        <v>5897</v>
      </c>
      <c r="H5280" s="18" t="s">
        <v>5897</v>
      </c>
      <c r="I5280" s="19" t="s">
        <v>6443</v>
      </c>
      <c r="J5280" s="18" t="s">
        <v>5904</v>
      </c>
      <c r="K5280" s="18" t="s">
        <v>11669</v>
      </c>
      <c r="L5280" s="18" t="s">
        <v>5901</v>
      </c>
      <c r="N5280" s="20">
        <v>45322</v>
      </c>
      <c r="O5280" s="18" t="s">
        <v>11670</v>
      </c>
      <c r="P5280" s="18" t="s">
        <v>11669</v>
      </c>
      <c r="Q5280" s="18" t="s">
        <v>11644</v>
      </c>
      <c r="T5280" s="18">
        <v>0</v>
      </c>
      <c r="U5280" s="18">
        <v>0</v>
      </c>
    </row>
    <row r="5281" spans="2:21" x14ac:dyDescent="0.4">
      <c r="B5281" s="18" t="s">
        <v>5864</v>
      </c>
      <c r="C5281" s="18" t="s">
        <v>11641</v>
      </c>
      <c r="D5281" s="18" t="s">
        <v>310</v>
      </c>
      <c r="E5281" s="19" t="s">
        <v>310</v>
      </c>
      <c r="F5281" s="18" t="s">
        <v>5935</v>
      </c>
      <c r="G5281" s="18" t="s">
        <v>5897</v>
      </c>
      <c r="H5281" s="18" t="s">
        <v>5897</v>
      </c>
      <c r="I5281" s="19" t="s">
        <v>6443</v>
      </c>
      <c r="J5281" s="18" t="s">
        <v>5843</v>
      </c>
      <c r="K5281" s="18" t="s">
        <v>11671</v>
      </c>
      <c r="L5281" s="18" t="s">
        <v>5901</v>
      </c>
      <c r="N5281" s="20">
        <v>45322</v>
      </c>
      <c r="O5281" s="18" t="s">
        <v>11672</v>
      </c>
      <c r="P5281" s="18" t="s">
        <v>11671</v>
      </c>
      <c r="Q5281" s="18" t="s">
        <v>11644</v>
      </c>
      <c r="T5281" s="18">
        <v>0</v>
      </c>
      <c r="U5281" s="18">
        <v>0</v>
      </c>
    </row>
    <row r="5282" spans="2:21" ht="31.5" x14ac:dyDescent="0.4">
      <c r="B5282" s="18" t="s">
        <v>5865</v>
      </c>
      <c r="C5282" s="18" t="s">
        <v>5910</v>
      </c>
      <c r="D5282" s="18" t="s">
        <v>17033</v>
      </c>
      <c r="E5282" s="19" t="s">
        <v>544</v>
      </c>
      <c r="F5282" s="18" t="s">
        <v>5935</v>
      </c>
      <c r="G5282" s="18" t="s">
        <v>5897</v>
      </c>
      <c r="H5282" s="18" t="s">
        <v>5897</v>
      </c>
      <c r="I5282" s="161" t="s">
        <v>5898</v>
      </c>
      <c r="J5282" s="18" t="s">
        <v>5899</v>
      </c>
      <c r="K5282" s="18" t="s">
        <v>17219</v>
      </c>
      <c r="L5282" s="18" t="s">
        <v>10232</v>
      </c>
      <c r="N5282" s="20">
        <v>45322</v>
      </c>
      <c r="O5282" s="18" t="s">
        <v>17220</v>
      </c>
      <c r="P5282" s="18" t="s">
        <v>17219</v>
      </c>
      <c r="Q5282" s="18" t="s">
        <v>17036</v>
      </c>
      <c r="T5282" s="18">
        <v>0</v>
      </c>
      <c r="U5282" s="18">
        <v>0</v>
      </c>
    </row>
    <row r="5283" spans="2:21" ht="31.5" x14ac:dyDescent="0.4">
      <c r="B5283" s="18" t="s">
        <v>5865</v>
      </c>
      <c r="C5283" s="18" t="s">
        <v>5910</v>
      </c>
      <c r="D5283" s="18" t="s">
        <v>17033</v>
      </c>
      <c r="E5283" s="19" t="s">
        <v>544</v>
      </c>
      <c r="F5283" s="18" t="s">
        <v>5935</v>
      </c>
      <c r="G5283" s="18" t="s">
        <v>5897</v>
      </c>
      <c r="H5283" s="18" t="s">
        <v>5897</v>
      </c>
      <c r="I5283" s="161" t="s">
        <v>5898</v>
      </c>
      <c r="J5283" s="18" t="s">
        <v>5904</v>
      </c>
      <c r="K5283" s="18" t="s">
        <v>17221</v>
      </c>
      <c r="L5283" s="18" t="s">
        <v>10232</v>
      </c>
      <c r="N5283" s="20">
        <v>45322</v>
      </c>
      <c r="O5283" s="18" t="s">
        <v>17222</v>
      </c>
      <c r="P5283" s="18" t="s">
        <v>17221</v>
      </c>
      <c r="Q5283" s="18" t="s">
        <v>17036</v>
      </c>
      <c r="T5283" s="18">
        <v>0</v>
      </c>
      <c r="U5283" s="18">
        <v>0</v>
      </c>
    </row>
    <row r="5284" spans="2:21" ht="31.5" x14ac:dyDescent="0.4">
      <c r="B5284" s="18" t="s">
        <v>5865</v>
      </c>
      <c r="C5284" s="18" t="s">
        <v>5910</v>
      </c>
      <c r="D5284" s="18" t="s">
        <v>17033</v>
      </c>
      <c r="E5284" s="19" t="s">
        <v>544</v>
      </c>
      <c r="F5284" s="18" t="s">
        <v>5935</v>
      </c>
      <c r="G5284" s="18" t="s">
        <v>5897</v>
      </c>
      <c r="H5284" s="18" t="s">
        <v>5897</v>
      </c>
      <c r="I5284" s="161" t="s">
        <v>5898</v>
      </c>
      <c r="J5284" s="18" t="s">
        <v>5843</v>
      </c>
      <c r="K5284" s="18" t="s">
        <v>17223</v>
      </c>
      <c r="L5284" s="18" t="s">
        <v>10232</v>
      </c>
      <c r="N5284" s="20">
        <v>45322</v>
      </c>
      <c r="O5284" s="18" t="s">
        <v>17224</v>
      </c>
      <c r="P5284" s="18" t="s">
        <v>17223</v>
      </c>
      <c r="Q5284" s="18" t="s">
        <v>17036</v>
      </c>
      <c r="T5284" s="18">
        <v>0</v>
      </c>
      <c r="U5284" s="18">
        <v>0</v>
      </c>
    </row>
    <row r="5285" spans="2:21" ht="31.5" x14ac:dyDescent="0.4">
      <c r="B5285" s="18" t="s">
        <v>5865</v>
      </c>
      <c r="C5285" s="18" t="s">
        <v>5910</v>
      </c>
      <c r="D5285" s="18" t="s">
        <v>12933</v>
      </c>
      <c r="E5285" s="19" t="s">
        <v>15792</v>
      </c>
      <c r="F5285" s="18" t="s">
        <v>5935</v>
      </c>
      <c r="G5285" s="18" t="s">
        <v>5897</v>
      </c>
      <c r="H5285" s="18" t="s">
        <v>5897</v>
      </c>
      <c r="I5285" s="161" t="s">
        <v>5898</v>
      </c>
      <c r="J5285" s="18" t="s">
        <v>5899</v>
      </c>
      <c r="K5285" s="18" t="s">
        <v>15918</v>
      </c>
      <c r="L5285" s="18" t="s">
        <v>10232</v>
      </c>
      <c r="N5285" s="20">
        <v>45322</v>
      </c>
      <c r="O5285" s="18" t="s">
        <v>15919</v>
      </c>
      <c r="P5285" s="18" t="s">
        <v>15918</v>
      </c>
      <c r="Q5285" s="18" t="s">
        <v>15795</v>
      </c>
      <c r="T5285" s="18">
        <v>0</v>
      </c>
      <c r="U5285" s="18">
        <v>0</v>
      </c>
    </row>
    <row r="5286" spans="2:21" ht="31.5" x14ac:dyDescent="0.4">
      <c r="B5286" s="18" t="s">
        <v>5865</v>
      </c>
      <c r="C5286" s="18" t="s">
        <v>5910</v>
      </c>
      <c r="D5286" s="18" t="s">
        <v>12933</v>
      </c>
      <c r="E5286" s="19" t="s">
        <v>15792</v>
      </c>
      <c r="F5286" s="18" t="s">
        <v>5935</v>
      </c>
      <c r="G5286" s="18" t="s">
        <v>5897</v>
      </c>
      <c r="H5286" s="18" t="s">
        <v>5897</v>
      </c>
      <c r="I5286" s="161" t="s">
        <v>5898</v>
      </c>
      <c r="J5286" s="18" t="s">
        <v>5904</v>
      </c>
      <c r="K5286" s="18" t="s">
        <v>15916</v>
      </c>
      <c r="L5286" s="18" t="s">
        <v>10232</v>
      </c>
      <c r="N5286" s="20">
        <v>45322</v>
      </c>
      <c r="O5286" s="18" t="s">
        <v>15917</v>
      </c>
      <c r="P5286" s="18" t="s">
        <v>15916</v>
      </c>
      <c r="Q5286" s="18" t="s">
        <v>15795</v>
      </c>
      <c r="T5286" s="18">
        <v>0</v>
      </c>
      <c r="U5286" s="18">
        <v>0</v>
      </c>
    </row>
    <row r="5287" spans="2:21" ht="31.5" x14ac:dyDescent="0.4">
      <c r="B5287" s="18" t="s">
        <v>5865</v>
      </c>
      <c r="C5287" s="18" t="s">
        <v>5910</v>
      </c>
      <c r="D5287" s="18" t="s">
        <v>12933</v>
      </c>
      <c r="E5287" s="19" t="s">
        <v>15792</v>
      </c>
      <c r="F5287" s="18" t="s">
        <v>5935</v>
      </c>
      <c r="G5287" s="18" t="s">
        <v>5897</v>
      </c>
      <c r="H5287" s="18" t="s">
        <v>5897</v>
      </c>
      <c r="I5287" s="161" t="s">
        <v>5898</v>
      </c>
      <c r="J5287" s="18" t="s">
        <v>5843</v>
      </c>
      <c r="K5287" s="18" t="s">
        <v>15914</v>
      </c>
      <c r="L5287" s="18" t="s">
        <v>10232</v>
      </c>
      <c r="N5287" s="20">
        <v>45322</v>
      </c>
      <c r="O5287" s="18" t="s">
        <v>15915</v>
      </c>
      <c r="P5287" s="18" t="s">
        <v>15914</v>
      </c>
      <c r="Q5287" s="18" t="s">
        <v>15795</v>
      </c>
      <c r="T5287" s="18">
        <v>0</v>
      </c>
      <c r="U5287" s="18">
        <v>0</v>
      </c>
    </row>
    <row r="5288" spans="2:21" ht="31.5" x14ac:dyDescent="0.4">
      <c r="B5288" s="18" t="s">
        <v>5865</v>
      </c>
      <c r="C5288" s="18" t="s">
        <v>5910</v>
      </c>
      <c r="D5288" s="18" t="s">
        <v>12933</v>
      </c>
      <c r="E5288" s="19" t="s">
        <v>14860</v>
      </c>
      <c r="F5288" s="18" t="s">
        <v>5935</v>
      </c>
      <c r="G5288" s="18" t="s">
        <v>5897</v>
      </c>
      <c r="H5288" s="18" t="s">
        <v>5897</v>
      </c>
      <c r="I5288" s="161" t="s">
        <v>5898</v>
      </c>
      <c r="J5288" s="18" t="s">
        <v>5899</v>
      </c>
      <c r="K5288" s="18" t="s">
        <v>15208</v>
      </c>
      <c r="L5288" s="18" t="s">
        <v>10232</v>
      </c>
      <c r="N5288" s="20">
        <v>45322</v>
      </c>
      <c r="O5288" s="18" t="s">
        <v>15209</v>
      </c>
      <c r="P5288" s="18" t="s">
        <v>15208</v>
      </c>
      <c r="Q5288" s="18" t="s">
        <v>14863</v>
      </c>
      <c r="T5288" s="18">
        <v>0</v>
      </c>
      <c r="U5288" s="18">
        <v>0</v>
      </c>
    </row>
    <row r="5289" spans="2:21" ht="31.5" x14ac:dyDescent="0.4">
      <c r="B5289" s="18" t="s">
        <v>5865</v>
      </c>
      <c r="C5289" s="18" t="s">
        <v>5910</v>
      </c>
      <c r="D5289" s="18" t="s">
        <v>12933</v>
      </c>
      <c r="E5289" s="19" t="s">
        <v>14860</v>
      </c>
      <c r="F5289" s="18" t="s">
        <v>5935</v>
      </c>
      <c r="G5289" s="18" t="s">
        <v>5897</v>
      </c>
      <c r="H5289" s="18" t="s">
        <v>5897</v>
      </c>
      <c r="I5289" s="161" t="s">
        <v>5898</v>
      </c>
      <c r="J5289" s="18" t="s">
        <v>5904</v>
      </c>
      <c r="K5289" s="18" t="s">
        <v>15206</v>
      </c>
      <c r="L5289" s="18" t="s">
        <v>10232</v>
      </c>
      <c r="N5289" s="20">
        <v>45322</v>
      </c>
      <c r="O5289" s="18" t="s">
        <v>15207</v>
      </c>
      <c r="P5289" s="18" t="s">
        <v>15206</v>
      </c>
      <c r="Q5289" s="18" t="s">
        <v>14863</v>
      </c>
      <c r="T5289" s="18">
        <v>0</v>
      </c>
      <c r="U5289" s="18">
        <v>0</v>
      </c>
    </row>
    <row r="5290" spans="2:21" ht="31.5" x14ac:dyDescent="0.4">
      <c r="B5290" s="18" t="s">
        <v>5865</v>
      </c>
      <c r="C5290" s="18" t="s">
        <v>5910</v>
      </c>
      <c r="D5290" s="18" t="s">
        <v>12933</v>
      </c>
      <c r="E5290" s="19" t="s">
        <v>14860</v>
      </c>
      <c r="F5290" s="18" t="s">
        <v>5935</v>
      </c>
      <c r="G5290" s="18" t="s">
        <v>5897</v>
      </c>
      <c r="H5290" s="18" t="s">
        <v>5897</v>
      </c>
      <c r="I5290" s="161" t="s">
        <v>5898</v>
      </c>
      <c r="J5290" s="18" t="s">
        <v>5843</v>
      </c>
      <c r="K5290" s="18" t="s">
        <v>15204</v>
      </c>
      <c r="L5290" s="18" t="s">
        <v>10232</v>
      </c>
      <c r="N5290" s="20">
        <v>45322</v>
      </c>
      <c r="O5290" s="18" t="s">
        <v>15205</v>
      </c>
      <c r="P5290" s="18" t="s">
        <v>15204</v>
      </c>
      <c r="Q5290" s="18" t="s">
        <v>14863</v>
      </c>
      <c r="T5290" s="18">
        <v>0</v>
      </c>
      <c r="U5290" s="18">
        <v>0</v>
      </c>
    </row>
    <row r="5291" spans="2:21" ht="31.5" x14ac:dyDescent="0.4">
      <c r="B5291" s="18" t="s">
        <v>5865</v>
      </c>
      <c r="C5291" s="18" t="s">
        <v>5910</v>
      </c>
      <c r="D5291" s="18" t="s">
        <v>12933</v>
      </c>
      <c r="E5291" s="19" t="s">
        <v>14880</v>
      </c>
      <c r="F5291" s="18" t="s">
        <v>5935</v>
      </c>
      <c r="G5291" s="18" t="s">
        <v>5897</v>
      </c>
      <c r="H5291" s="18" t="s">
        <v>5897</v>
      </c>
      <c r="I5291" s="161" t="s">
        <v>5898</v>
      </c>
      <c r="J5291" s="18" t="s">
        <v>5899</v>
      </c>
      <c r="K5291" s="18" t="s">
        <v>15214</v>
      </c>
      <c r="L5291" s="18" t="s">
        <v>10232</v>
      </c>
      <c r="N5291" s="20">
        <v>45322</v>
      </c>
      <c r="O5291" s="18" t="s">
        <v>15215</v>
      </c>
      <c r="P5291" s="18" t="s">
        <v>15214</v>
      </c>
      <c r="Q5291" s="18" t="s">
        <v>14883</v>
      </c>
      <c r="T5291" s="18">
        <v>0</v>
      </c>
      <c r="U5291" s="18">
        <v>0</v>
      </c>
    </row>
    <row r="5292" spans="2:21" ht="31.5" x14ac:dyDescent="0.4">
      <c r="B5292" s="18" t="s">
        <v>5865</v>
      </c>
      <c r="C5292" s="18" t="s">
        <v>5910</v>
      </c>
      <c r="D5292" s="18" t="s">
        <v>12933</v>
      </c>
      <c r="E5292" s="19" t="s">
        <v>14880</v>
      </c>
      <c r="F5292" s="18" t="s">
        <v>5935</v>
      </c>
      <c r="G5292" s="18" t="s">
        <v>5897</v>
      </c>
      <c r="H5292" s="18" t="s">
        <v>5897</v>
      </c>
      <c r="I5292" s="161" t="s">
        <v>5898</v>
      </c>
      <c r="J5292" s="18" t="s">
        <v>5904</v>
      </c>
      <c r="K5292" s="18" t="s">
        <v>15212</v>
      </c>
      <c r="L5292" s="18" t="s">
        <v>10232</v>
      </c>
      <c r="N5292" s="20">
        <v>45322</v>
      </c>
      <c r="O5292" s="18" t="s">
        <v>15213</v>
      </c>
      <c r="P5292" s="18" t="s">
        <v>15212</v>
      </c>
      <c r="Q5292" s="18" t="s">
        <v>14883</v>
      </c>
      <c r="T5292" s="18">
        <v>0</v>
      </c>
      <c r="U5292" s="18">
        <v>0</v>
      </c>
    </row>
    <row r="5293" spans="2:21" ht="31.5" x14ac:dyDescent="0.4">
      <c r="B5293" s="18" t="s">
        <v>5865</v>
      </c>
      <c r="C5293" s="18" t="s">
        <v>5910</v>
      </c>
      <c r="D5293" s="18" t="s">
        <v>12933</v>
      </c>
      <c r="E5293" s="19" t="s">
        <v>14880</v>
      </c>
      <c r="F5293" s="18" t="s">
        <v>5935</v>
      </c>
      <c r="G5293" s="18" t="s">
        <v>5897</v>
      </c>
      <c r="H5293" s="18" t="s">
        <v>5897</v>
      </c>
      <c r="I5293" s="161" t="s">
        <v>5898</v>
      </c>
      <c r="J5293" s="18" t="s">
        <v>5843</v>
      </c>
      <c r="K5293" s="18" t="s">
        <v>15210</v>
      </c>
      <c r="L5293" s="18" t="s">
        <v>10232</v>
      </c>
      <c r="N5293" s="20">
        <v>45322</v>
      </c>
      <c r="O5293" s="18" t="s">
        <v>15211</v>
      </c>
      <c r="P5293" s="18" t="s">
        <v>15210</v>
      </c>
      <c r="Q5293" s="18" t="s">
        <v>14883</v>
      </c>
      <c r="T5293" s="18">
        <v>0</v>
      </c>
      <c r="U5293" s="18">
        <v>0</v>
      </c>
    </row>
    <row r="5294" spans="2:21" ht="31.5" x14ac:dyDescent="0.4">
      <c r="B5294" s="18" t="s">
        <v>5865</v>
      </c>
      <c r="C5294" s="18" t="s">
        <v>5910</v>
      </c>
      <c r="D5294" s="18" t="s">
        <v>12933</v>
      </c>
      <c r="E5294" s="19" t="s">
        <v>16068</v>
      </c>
      <c r="F5294" s="18" t="s">
        <v>5896</v>
      </c>
      <c r="G5294" s="18" t="s">
        <v>5897</v>
      </c>
      <c r="H5294" s="18" t="s">
        <v>5897</v>
      </c>
      <c r="I5294" s="161" t="s">
        <v>5898</v>
      </c>
      <c r="J5294" s="18" t="s">
        <v>5899</v>
      </c>
      <c r="K5294" s="18" t="s">
        <v>16539</v>
      </c>
      <c r="L5294" s="18" t="s">
        <v>10232</v>
      </c>
      <c r="N5294" s="20">
        <v>45322</v>
      </c>
      <c r="O5294" s="18" t="s">
        <v>16540</v>
      </c>
      <c r="P5294" s="18" t="s">
        <v>16539</v>
      </c>
      <c r="Q5294" s="18" t="s">
        <v>16071</v>
      </c>
      <c r="T5294" s="18">
        <v>0</v>
      </c>
      <c r="U5294" s="18">
        <v>0</v>
      </c>
    </row>
    <row r="5295" spans="2:21" ht="31.5" x14ac:dyDescent="0.4">
      <c r="B5295" s="18" t="s">
        <v>5865</v>
      </c>
      <c r="C5295" s="18" t="s">
        <v>5910</v>
      </c>
      <c r="D5295" s="18" t="s">
        <v>12933</v>
      </c>
      <c r="E5295" s="19" t="s">
        <v>16068</v>
      </c>
      <c r="F5295" s="18" t="s">
        <v>5896</v>
      </c>
      <c r="G5295" s="18" t="s">
        <v>5897</v>
      </c>
      <c r="H5295" s="18" t="s">
        <v>5897</v>
      </c>
      <c r="I5295" s="161" t="s">
        <v>5898</v>
      </c>
      <c r="J5295" s="18" t="s">
        <v>5904</v>
      </c>
      <c r="K5295" s="18" t="s">
        <v>16541</v>
      </c>
      <c r="L5295" s="18" t="s">
        <v>10232</v>
      </c>
      <c r="N5295" s="20">
        <v>45322</v>
      </c>
      <c r="O5295" s="18" t="s">
        <v>16542</v>
      </c>
      <c r="P5295" s="18" t="s">
        <v>16541</v>
      </c>
      <c r="Q5295" s="18" t="s">
        <v>16071</v>
      </c>
      <c r="T5295" s="18">
        <v>0</v>
      </c>
      <c r="U5295" s="18">
        <v>0</v>
      </c>
    </row>
    <row r="5296" spans="2:21" ht="31.5" x14ac:dyDescent="0.4">
      <c r="B5296" s="18" t="s">
        <v>5865</v>
      </c>
      <c r="C5296" s="18" t="s">
        <v>5910</v>
      </c>
      <c r="D5296" s="18" t="s">
        <v>12933</v>
      </c>
      <c r="E5296" s="19" t="s">
        <v>16068</v>
      </c>
      <c r="F5296" s="18" t="s">
        <v>5896</v>
      </c>
      <c r="G5296" s="18" t="s">
        <v>5897</v>
      </c>
      <c r="H5296" s="18" t="s">
        <v>5897</v>
      </c>
      <c r="I5296" s="161" t="s">
        <v>5898</v>
      </c>
      <c r="J5296" s="18" t="s">
        <v>5843</v>
      </c>
      <c r="K5296" s="18" t="s">
        <v>16543</v>
      </c>
      <c r="L5296" s="18" t="s">
        <v>10232</v>
      </c>
      <c r="N5296" s="20">
        <v>45322</v>
      </c>
      <c r="O5296" s="18" t="s">
        <v>16544</v>
      </c>
      <c r="P5296" s="18" t="s">
        <v>16543</v>
      </c>
      <c r="Q5296" s="18" t="s">
        <v>16071</v>
      </c>
      <c r="T5296" s="18">
        <v>0</v>
      </c>
      <c r="U5296" s="18">
        <v>0</v>
      </c>
    </row>
    <row r="5297" spans="2:21" ht="31.5" x14ac:dyDescent="0.4">
      <c r="B5297" s="18" t="s">
        <v>5865</v>
      </c>
      <c r="C5297" s="18" t="s">
        <v>5910</v>
      </c>
      <c r="D5297" s="18" t="s">
        <v>12933</v>
      </c>
      <c r="E5297" s="19" t="s">
        <v>15994</v>
      </c>
      <c r="F5297" s="18" t="s">
        <v>5896</v>
      </c>
      <c r="G5297" s="18" t="s">
        <v>5897</v>
      </c>
      <c r="H5297" s="18" t="s">
        <v>5897</v>
      </c>
      <c r="I5297" s="161" t="s">
        <v>5898</v>
      </c>
      <c r="J5297" s="18" t="s">
        <v>5899</v>
      </c>
      <c r="K5297" s="18" t="s">
        <v>16521</v>
      </c>
      <c r="L5297" s="18" t="s">
        <v>10232</v>
      </c>
      <c r="N5297" s="20">
        <v>45322</v>
      </c>
      <c r="O5297" s="18" t="s">
        <v>16522</v>
      </c>
      <c r="P5297" s="18" t="s">
        <v>16521</v>
      </c>
      <c r="Q5297" s="18" t="s">
        <v>15997</v>
      </c>
      <c r="T5297" s="18">
        <v>0</v>
      </c>
      <c r="U5297" s="18">
        <v>0</v>
      </c>
    </row>
    <row r="5298" spans="2:21" ht="31.5" x14ac:dyDescent="0.4">
      <c r="B5298" s="18" t="s">
        <v>5865</v>
      </c>
      <c r="C5298" s="18" t="s">
        <v>5910</v>
      </c>
      <c r="D5298" s="18" t="s">
        <v>12933</v>
      </c>
      <c r="E5298" s="19" t="s">
        <v>15994</v>
      </c>
      <c r="F5298" s="18" t="s">
        <v>5896</v>
      </c>
      <c r="G5298" s="18" t="s">
        <v>5897</v>
      </c>
      <c r="H5298" s="18" t="s">
        <v>5897</v>
      </c>
      <c r="I5298" s="161" t="s">
        <v>5898</v>
      </c>
      <c r="J5298" s="18" t="s">
        <v>5904</v>
      </c>
      <c r="K5298" s="18" t="s">
        <v>16523</v>
      </c>
      <c r="L5298" s="18" t="s">
        <v>10232</v>
      </c>
      <c r="N5298" s="20">
        <v>45322</v>
      </c>
      <c r="O5298" s="18" t="s">
        <v>16524</v>
      </c>
      <c r="P5298" s="18" t="s">
        <v>16523</v>
      </c>
      <c r="Q5298" s="18" t="s">
        <v>15997</v>
      </c>
      <c r="T5298" s="18">
        <v>0</v>
      </c>
      <c r="U5298" s="18">
        <v>0</v>
      </c>
    </row>
    <row r="5299" spans="2:21" ht="31.5" x14ac:dyDescent="0.4">
      <c r="B5299" s="18" t="s">
        <v>5865</v>
      </c>
      <c r="C5299" s="18" t="s">
        <v>5910</v>
      </c>
      <c r="D5299" s="18" t="s">
        <v>12933</v>
      </c>
      <c r="E5299" s="19" t="s">
        <v>15994</v>
      </c>
      <c r="F5299" s="18" t="s">
        <v>5896</v>
      </c>
      <c r="G5299" s="18" t="s">
        <v>5897</v>
      </c>
      <c r="H5299" s="18" t="s">
        <v>5897</v>
      </c>
      <c r="I5299" s="161" t="s">
        <v>5898</v>
      </c>
      <c r="J5299" s="18" t="s">
        <v>5843</v>
      </c>
      <c r="K5299" s="18" t="s">
        <v>16525</v>
      </c>
      <c r="L5299" s="18" t="s">
        <v>10232</v>
      </c>
      <c r="N5299" s="20">
        <v>45322</v>
      </c>
      <c r="O5299" s="18" t="s">
        <v>16526</v>
      </c>
      <c r="P5299" s="18" t="s">
        <v>16525</v>
      </c>
      <c r="Q5299" s="18" t="s">
        <v>15997</v>
      </c>
      <c r="T5299" s="18">
        <v>0</v>
      </c>
      <c r="U5299" s="18">
        <v>0</v>
      </c>
    </row>
    <row r="5300" spans="2:21" ht="31.5" x14ac:dyDescent="0.4">
      <c r="B5300" s="18" t="s">
        <v>5865</v>
      </c>
      <c r="C5300" s="18" t="s">
        <v>5910</v>
      </c>
      <c r="D5300" s="18" t="s">
        <v>12933</v>
      </c>
      <c r="E5300" s="19" t="s">
        <v>16111</v>
      </c>
      <c r="F5300" s="18" t="s">
        <v>5896</v>
      </c>
      <c r="G5300" s="18" t="s">
        <v>5897</v>
      </c>
      <c r="H5300" s="18" t="s">
        <v>5897</v>
      </c>
      <c r="I5300" s="161" t="s">
        <v>5898</v>
      </c>
      <c r="J5300" s="18" t="s">
        <v>5899</v>
      </c>
      <c r="K5300" s="18" t="s">
        <v>16551</v>
      </c>
      <c r="L5300" s="18" t="s">
        <v>10232</v>
      </c>
      <c r="N5300" s="20">
        <v>45322</v>
      </c>
      <c r="O5300" s="18" t="s">
        <v>16552</v>
      </c>
      <c r="P5300" s="18" t="s">
        <v>16551</v>
      </c>
      <c r="Q5300" s="18" t="s">
        <v>16114</v>
      </c>
      <c r="T5300" s="18">
        <v>0</v>
      </c>
      <c r="U5300" s="18">
        <v>0</v>
      </c>
    </row>
    <row r="5301" spans="2:21" ht="31.5" x14ac:dyDescent="0.4">
      <c r="B5301" s="18" t="s">
        <v>5865</v>
      </c>
      <c r="C5301" s="18" t="s">
        <v>5910</v>
      </c>
      <c r="D5301" s="18" t="s">
        <v>12933</v>
      </c>
      <c r="E5301" s="19" t="s">
        <v>16111</v>
      </c>
      <c r="F5301" s="18" t="s">
        <v>5896</v>
      </c>
      <c r="G5301" s="18" t="s">
        <v>5897</v>
      </c>
      <c r="H5301" s="18" t="s">
        <v>5897</v>
      </c>
      <c r="I5301" s="161" t="s">
        <v>5898</v>
      </c>
      <c r="J5301" s="18" t="s">
        <v>5904</v>
      </c>
      <c r="K5301" s="18" t="s">
        <v>16553</v>
      </c>
      <c r="L5301" s="18" t="s">
        <v>10232</v>
      </c>
      <c r="N5301" s="20">
        <v>45322</v>
      </c>
      <c r="O5301" s="18" t="s">
        <v>16554</v>
      </c>
      <c r="P5301" s="18" t="s">
        <v>16553</v>
      </c>
      <c r="Q5301" s="18" t="s">
        <v>16114</v>
      </c>
      <c r="T5301" s="18">
        <v>0</v>
      </c>
      <c r="U5301" s="18">
        <v>0</v>
      </c>
    </row>
    <row r="5302" spans="2:21" ht="31.5" x14ac:dyDescent="0.4">
      <c r="B5302" s="18" t="s">
        <v>5865</v>
      </c>
      <c r="C5302" s="18" t="s">
        <v>5910</v>
      </c>
      <c r="D5302" s="18" t="s">
        <v>12933</v>
      </c>
      <c r="E5302" s="19" t="s">
        <v>16111</v>
      </c>
      <c r="F5302" s="18" t="s">
        <v>5896</v>
      </c>
      <c r="G5302" s="18" t="s">
        <v>5897</v>
      </c>
      <c r="H5302" s="18" t="s">
        <v>5897</v>
      </c>
      <c r="I5302" s="161" t="s">
        <v>5898</v>
      </c>
      <c r="J5302" s="18" t="s">
        <v>5843</v>
      </c>
      <c r="K5302" s="18" t="s">
        <v>16555</v>
      </c>
      <c r="L5302" s="18" t="s">
        <v>10232</v>
      </c>
      <c r="N5302" s="20">
        <v>45322</v>
      </c>
      <c r="O5302" s="18" t="s">
        <v>16556</v>
      </c>
      <c r="P5302" s="18" t="s">
        <v>16555</v>
      </c>
      <c r="Q5302" s="18" t="s">
        <v>16114</v>
      </c>
      <c r="T5302" s="18">
        <v>0</v>
      </c>
      <c r="U5302" s="18">
        <v>0</v>
      </c>
    </row>
    <row r="5303" spans="2:21" ht="31.5" x14ac:dyDescent="0.4">
      <c r="B5303" s="18" t="s">
        <v>5865</v>
      </c>
      <c r="C5303" s="18" t="s">
        <v>5910</v>
      </c>
      <c r="D5303" s="18" t="s">
        <v>12933</v>
      </c>
      <c r="E5303" s="19" t="s">
        <v>15941</v>
      </c>
      <c r="F5303" s="18" t="s">
        <v>5896</v>
      </c>
      <c r="G5303" s="18" t="s">
        <v>5897</v>
      </c>
      <c r="H5303" s="18" t="s">
        <v>5897</v>
      </c>
      <c r="I5303" s="161" t="s">
        <v>5898</v>
      </c>
      <c r="J5303" s="18" t="s">
        <v>5899</v>
      </c>
      <c r="K5303" s="18" t="s">
        <v>16509</v>
      </c>
      <c r="L5303" s="18" t="s">
        <v>10232</v>
      </c>
      <c r="N5303" s="20">
        <v>45322</v>
      </c>
      <c r="O5303" s="18" t="s">
        <v>16510</v>
      </c>
      <c r="P5303" s="18" t="s">
        <v>16509</v>
      </c>
      <c r="Q5303" s="18" t="s">
        <v>15944</v>
      </c>
      <c r="T5303" s="18">
        <v>0</v>
      </c>
      <c r="U5303" s="18">
        <v>0</v>
      </c>
    </row>
    <row r="5304" spans="2:21" ht="31.5" x14ac:dyDescent="0.4">
      <c r="B5304" s="18" t="s">
        <v>5865</v>
      </c>
      <c r="C5304" s="18" t="s">
        <v>5910</v>
      </c>
      <c r="D5304" s="18" t="s">
        <v>12933</v>
      </c>
      <c r="E5304" s="19" t="s">
        <v>15941</v>
      </c>
      <c r="F5304" s="18" t="s">
        <v>5896</v>
      </c>
      <c r="G5304" s="18" t="s">
        <v>5897</v>
      </c>
      <c r="H5304" s="18" t="s">
        <v>5897</v>
      </c>
      <c r="I5304" s="161" t="s">
        <v>5898</v>
      </c>
      <c r="J5304" s="18" t="s">
        <v>5904</v>
      </c>
      <c r="K5304" s="18" t="s">
        <v>16511</v>
      </c>
      <c r="L5304" s="18" t="s">
        <v>10232</v>
      </c>
      <c r="N5304" s="20">
        <v>45322</v>
      </c>
      <c r="O5304" s="18" t="s">
        <v>16512</v>
      </c>
      <c r="P5304" s="18" t="s">
        <v>16511</v>
      </c>
      <c r="Q5304" s="18" t="s">
        <v>15944</v>
      </c>
      <c r="T5304" s="18">
        <v>0</v>
      </c>
      <c r="U5304" s="18">
        <v>0</v>
      </c>
    </row>
    <row r="5305" spans="2:21" ht="31.5" x14ac:dyDescent="0.4">
      <c r="B5305" s="18" t="s">
        <v>5865</v>
      </c>
      <c r="C5305" s="18" t="s">
        <v>5910</v>
      </c>
      <c r="D5305" s="18" t="s">
        <v>12933</v>
      </c>
      <c r="E5305" s="19" t="s">
        <v>15941</v>
      </c>
      <c r="F5305" s="18" t="s">
        <v>5896</v>
      </c>
      <c r="G5305" s="18" t="s">
        <v>5897</v>
      </c>
      <c r="H5305" s="18" t="s">
        <v>5897</v>
      </c>
      <c r="I5305" s="161" t="s">
        <v>5898</v>
      </c>
      <c r="J5305" s="18" t="s">
        <v>5843</v>
      </c>
      <c r="K5305" s="18" t="s">
        <v>16513</v>
      </c>
      <c r="L5305" s="18" t="s">
        <v>10232</v>
      </c>
      <c r="N5305" s="20">
        <v>45322</v>
      </c>
      <c r="O5305" s="18" t="s">
        <v>16514</v>
      </c>
      <c r="P5305" s="18" t="s">
        <v>16513</v>
      </c>
      <c r="Q5305" s="18" t="s">
        <v>15944</v>
      </c>
      <c r="T5305" s="18">
        <v>0</v>
      </c>
      <c r="U5305" s="18">
        <v>0</v>
      </c>
    </row>
    <row r="5306" spans="2:21" ht="31.5" x14ac:dyDescent="0.4">
      <c r="B5306" s="18" t="s">
        <v>5865</v>
      </c>
      <c r="C5306" s="18" t="s">
        <v>5910</v>
      </c>
      <c r="D5306" s="18" t="s">
        <v>12933</v>
      </c>
      <c r="E5306" s="19" t="s">
        <v>12934</v>
      </c>
      <c r="F5306" s="18" t="s">
        <v>5935</v>
      </c>
      <c r="G5306" s="18" t="s">
        <v>5897</v>
      </c>
      <c r="H5306" s="18" t="s">
        <v>5897</v>
      </c>
      <c r="I5306" s="161" t="s">
        <v>5898</v>
      </c>
      <c r="J5306" s="18" t="s">
        <v>5899</v>
      </c>
      <c r="K5306" s="18" t="s">
        <v>14787</v>
      </c>
      <c r="L5306" s="18" t="s">
        <v>10232</v>
      </c>
      <c r="N5306" s="20">
        <v>45322</v>
      </c>
      <c r="O5306" s="18" t="s">
        <v>14788</v>
      </c>
      <c r="P5306" s="18" t="s">
        <v>14787</v>
      </c>
      <c r="Q5306" s="18" t="s">
        <v>12937</v>
      </c>
      <c r="T5306" s="18">
        <v>0</v>
      </c>
      <c r="U5306" s="18">
        <v>0</v>
      </c>
    </row>
    <row r="5307" spans="2:21" ht="31.5" x14ac:dyDescent="0.4">
      <c r="B5307" s="18" t="s">
        <v>5865</v>
      </c>
      <c r="C5307" s="18" t="s">
        <v>5910</v>
      </c>
      <c r="D5307" s="18" t="s">
        <v>12933</v>
      </c>
      <c r="E5307" s="19" t="s">
        <v>12934</v>
      </c>
      <c r="F5307" s="18" t="s">
        <v>5935</v>
      </c>
      <c r="G5307" s="18" t="s">
        <v>5897</v>
      </c>
      <c r="H5307" s="18" t="s">
        <v>5897</v>
      </c>
      <c r="I5307" s="161" t="s">
        <v>5898</v>
      </c>
      <c r="J5307" s="18" t="s">
        <v>5904</v>
      </c>
      <c r="K5307" s="18" t="s">
        <v>14785</v>
      </c>
      <c r="L5307" s="18" t="s">
        <v>10232</v>
      </c>
      <c r="N5307" s="20">
        <v>45322</v>
      </c>
      <c r="O5307" s="18" t="s">
        <v>14786</v>
      </c>
      <c r="P5307" s="18" t="s">
        <v>14785</v>
      </c>
      <c r="Q5307" s="18" t="s">
        <v>12937</v>
      </c>
      <c r="T5307" s="18">
        <v>0</v>
      </c>
      <c r="U5307" s="18">
        <v>0</v>
      </c>
    </row>
    <row r="5308" spans="2:21" ht="31.5" x14ac:dyDescent="0.4">
      <c r="B5308" s="18" t="s">
        <v>5865</v>
      </c>
      <c r="C5308" s="18" t="s">
        <v>5910</v>
      </c>
      <c r="D5308" s="18" t="s">
        <v>12933</v>
      </c>
      <c r="E5308" s="19" t="s">
        <v>12934</v>
      </c>
      <c r="F5308" s="18" t="s">
        <v>5935</v>
      </c>
      <c r="G5308" s="18" t="s">
        <v>5897</v>
      </c>
      <c r="H5308" s="18" t="s">
        <v>5897</v>
      </c>
      <c r="I5308" s="161" t="s">
        <v>5898</v>
      </c>
      <c r="J5308" s="18" t="s">
        <v>5843</v>
      </c>
      <c r="K5308" s="18" t="s">
        <v>14783</v>
      </c>
      <c r="L5308" s="18" t="s">
        <v>10232</v>
      </c>
      <c r="N5308" s="20">
        <v>45322</v>
      </c>
      <c r="O5308" s="18" t="s">
        <v>14784</v>
      </c>
      <c r="P5308" s="18" t="s">
        <v>14783</v>
      </c>
      <c r="Q5308" s="18" t="s">
        <v>12937</v>
      </c>
      <c r="T5308" s="18">
        <v>0</v>
      </c>
      <c r="U5308" s="18">
        <v>0</v>
      </c>
    </row>
    <row r="5309" spans="2:21" ht="31.5" x14ac:dyDescent="0.4">
      <c r="B5309" s="18" t="s">
        <v>5865</v>
      </c>
      <c r="C5309" s="18" t="s">
        <v>5910</v>
      </c>
      <c r="D5309" s="18" t="s">
        <v>12933</v>
      </c>
      <c r="E5309" s="19" t="s">
        <v>12934</v>
      </c>
      <c r="F5309" s="18" t="s">
        <v>6047</v>
      </c>
      <c r="G5309" s="18" t="s">
        <v>5897</v>
      </c>
      <c r="H5309" s="18" t="s">
        <v>5897</v>
      </c>
      <c r="I5309" s="161" t="s">
        <v>5898</v>
      </c>
      <c r="J5309" s="18" t="s">
        <v>5899</v>
      </c>
      <c r="K5309" s="18" t="s">
        <v>14799</v>
      </c>
      <c r="L5309" s="18" t="s">
        <v>10232</v>
      </c>
      <c r="N5309" s="20">
        <v>45322</v>
      </c>
      <c r="O5309" s="18" t="s">
        <v>14800</v>
      </c>
      <c r="P5309" s="18" t="s">
        <v>14799</v>
      </c>
      <c r="Q5309" s="18" t="s">
        <v>12964</v>
      </c>
      <c r="T5309" s="18">
        <v>0</v>
      </c>
      <c r="U5309" s="18">
        <v>0</v>
      </c>
    </row>
    <row r="5310" spans="2:21" ht="31.5" x14ac:dyDescent="0.4">
      <c r="B5310" s="18" t="s">
        <v>5865</v>
      </c>
      <c r="C5310" s="18" t="s">
        <v>5910</v>
      </c>
      <c r="D5310" s="18" t="s">
        <v>12933</v>
      </c>
      <c r="E5310" s="19" t="s">
        <v>12934</v>
      </c>
      <c r="F5310" s="18" t="s">
        <v>6047</v>
      </c>
      <c r="G5310" s="18" t="s">
        <v>5897</v>
      </c>
      <c r="H5310" s="18" t="s">
        <v>5897</v>
      </c>
      <c r="I5310" s="161" t="s">
        <v>5898</v>
      </c>
      <c r="J5310" s="18" t="s">
        <v>5904</v>
      </c>
      <c r="K5310" s="18" t="s">
        <v>14797</v>
      </c>
      <c r="L5310" s="18" t="s">
        <v>10232</v>
      </c>
      <c r="N5310" s="20">
        <v>45322</v>
      </c>
      <c r="O5310" s="18" t="s">
        <v>14798</v>
      </c>
      <c r="P5310" s="18" t="s">
        <v>14797</v>
      </c>
      <c r="Q5310" s="18" t="s">
        <v>12964</v>
      </c>
      <c r="T5310" s="18">
        <v>0</v>
      </c>
      <c r="U5310" s="18">
        <v>0</v>
      </c>
    </row>
    <row r="5311" spans="2:21" ht="31.5" x14ac:dyDescent="0.4">
      <c r="B5311" s="18" t="s">
        <v>5865</v>
      </c>
      <c r="C5311" s="18" t="s">
        <v>5910</v>
      </c>
      <c r="D5311" s="18" t="s">
        <v>12933</v>
      </c>
      <c r="E5311" s="19" t="s">
        <v>12934</v>
      </c>
      <c r="F5311" s="18" t="s">
        <v>6047</v>
      </c>
      <c r="G5311" s="18" t="s">
        <v>5897</v>
      </c>
      <c r="H5311" s="18" t="s">
        <v>5897</v>
      </c>
      <c r="I5311" s="161" t="s">
        <v>5898</v>
      </c>
      <c r="J5311" s="18" t="s">
        <v>5843</v>
      </c>
      <c r="K5311" s="18" t="s">
        <v>14795</v>
      </c>
      <c r="L5311" s="18" t="s">
        <v>10232</v>
      </c>
      <c r="N5311" s="20">
        <v>45322</v>
      </c>
      <c r="O5311" s="18" t="s">
        <v>14796</v>
      </c>
      <c r="P5311" s="18" t="s">
        <v>14795</v>
      </c>
      <c r="Q5311" s="18" t="s">
        <v>12964</v>
      </c>
      <c r="T5311" s="18">
        <v>0</v>
      </c>
      <c r="U5311" s="18">
        <v>0</v>
      </c>
    </row>
    <row r="5312" spans="2:21" ht="31.5" x14ac:dyDescent="0.4">
      <c r="B5312" s="18" t="s">
        <v>5865</v>
      </c>
      <c r="C5312" s="18" t="s">
        <v>5910</v>
      </c>
      <c r="D5312" s="18" t="s">
        <v>12933</v>
      </c>
      <c r="E5312" s="19" t="s">
        <v>12934</v>
      </c>
      <c r="F5312" s="18" t="s">
        <v>6100</v>
      </c>
      <c r="G5312" s="18" t="s">
        <v>5897</v>
      </c>
      <c r="H5312" s="18" t="s">
        <v>5897</v>
      </c>
      <c r="I5312" s="161" t="s">
        <v>5898</v>
      </c>
      <c r="J5312" s="18" t="s">
        <v>5899</v>
      </c>
      <c r="K5312" s="18" t="s">
        <v>16545</v>
      </c>
      <c r="L5312" s="18" t="s">
        <v>10232</v>
      </c>
      <c r="N5312" s="20">
        <v>45322</v>
      </c>
      <c r="O5312" s="18" t="s">
        <v>16546</v>
      </c>
      <c r="P5312" s="18" t="s">
        <v>16545</v>
      </c>
      <c r="Q5312" s="18" t="s">
        <v>16094</v>
      </c>
      <c r="T5312" s="18">
        <v>0</v>
      </c>
      <c r="U5312" s="18">
        <v>0</v>
      </c>
    </row>
    <row r="5313" spans="2:21" ht="31.5" x14ac:dyDescent="0.4">
      <c r="B5313" s="18" t="s">
        <v>5865</v>
      </c>
      <c r="C5313" s="18" t="s">
        <v>5910</v>
      </c>
      <c r="D5313" s="18" t="s">
        <v>12933</v>
      </c>
      <c r="E5313" s="19" t="s">
        <v>12934</v>
      </c>
      <c r="F5313" s="18" t="s">
        <v>6100</v>
      </c>
      <c r="G5313" s="18" t="s">
        <v>5897</v>
      </c>
      <c r="H5313" s="18" t="s">
        <v>5897</v>
      </c>
      <c r="I5313" s="161" t="s">
        <v>5898</v>
      </c>
      <c r="J5313" s="18" t="s">
        <v>5904</v>
      </c>
      <c r="K5313" s="18" t="s">
        <v>16547</v>
      </c>
      <c r="L5313" s="18" t="s">
        <v>10232</v>
      </c>
      <c r="N5313" s="20">
        <v>45322</v>
      </c>
      <c r="O5313" s="18" t="s">
        <v>16548</v>
      </c>
      <c r="P5313" s="18" t="s">
        <v>16547</v>
      </c>
      <c r="Q5313" s="18" t="s">
        <v>16094</v>
      </c>
      <c r="T5313" s="18">
        <v>0</v>
      </c>
      <c r="U5313" s="18">
        <v>0</v>
      </c>
    </row>
    <row r="5314" spans="2:21" ht="31.5" x14ac:dyDescent="0.4">
      <c r="B5314" s="18" t="s">
        <v>5865</v>
      </c>
      <c r="C5314" s="18" t="s">
        <v>5910</v>
      </c>
      <c r="D5314" s="18" t="s">
        <v>12933</v>
      </c>
      <c r="E5314" s="19" t="s">
        <v>12934</v>
      </c>
      <c r="F5314" s="18" t="s">
        <v>6100</v>
      </c>
      <c r="G5314" s="18" t="s">
        <v>5897</v>
      </c>
      <c r="H5314" s="18" t="s">
        <v>5897</v>
      </c>
      <c r="I5314" s="161" t="s">
        <v>5898</v>
      </c>
      <c r="J5314" s="18" t="s">
        <v>5843</v>
      </c>
      <c r="K5314" s="18" t="s">
        <v>16549</v>
      </c>
      <c r="L5314" s="18" t="s">
        <v>10232</v>
      </c>
      <c r="N5314" s="20">
        <v>45322</v>
      </c>
      <c r="O5314" s="18" t="s">
        <v>16550</v>
      </c>
      <c r="P5314" s="18" t="s">
        <v>16549</v>
      </c>
      <c r="Q5314" s="18" t="s">
        <v>16094</v>
      </c>
      <c r="T5314" s="18">
        <v>0</v>
      </c>
      <c r="U5314" s="18">
        <v>0</v>
      </c>
    </row>
    <row r="5315" spans="2:21" ht="31.5" x14ac:dyDescent="0.4">
      <c r="B5315" s="18" t="s">
        <v>5865</v>
      </c>
      <c r="C5315" s="18" t="s">
        <v>5910</v>
      </c>
      <c r="D5315" s="18" t="s">
        <v>12933</v>
      </c>
      <c r="E5315" s="19" t="s">
        <v>12934</v>
      </c>
      <c r="F5315" s="18" t="s">
        <v>5991</v>
      </c>
      <c r="G5315" s="18" t="s">
        <v>5897</v>
      </c>
      <c r="H5315" s="18" t="s">
        <v>5897</v>
      </c>
      <c r="I5315" s="161" t="s">
        <v>5898</v>
      </c>
      <c r="J5315" s="18" t="s">
        <v>5899</v>
      </c>
      <c r="K5315" s="18" t="s">
        <v>16533</v>
      </c>
      <c r="L5315" s="18" t="s">
        <v>10232</v>
      </c>
      <c r="N5315" s="20">
        <v>45322</v>
      </c>
      <c r="O5315" s="18" t="s">
        <v>16534</v>
      </c>
      <c r="P5315" s="18" t="s">
        <v>16533</v>
      </c>
      <c r="Q5315" s="18" t="s">
        <v>16049</v>
      </c>
      <c r="T5315" s="18">
        <v>0</v>
      </c>
      <c r="U5315" s="18">
        <v>0</v>
      </c>
    </row>
    <row r="5316" spans="2:21" ht="31.5" x14ac:dyDescent="0.4">
      <c r="B5316" s="18" t="s">
        <v>5865</v>
      </c>
      <c r="C5316" s="18" t="s">
        <v>5910</v>
      </c>
      <c r="D5316" s="18" t="s">
        <v>12933</v>
      </c>
      <c r="E5316" s="19" t="s">
        <v>12934</v>
      </c>
      <c r="F5316" s="18" t="s">
        <v>5991</v>
      </c>
      <c r="G5316" s="18" t="s">
        <v>5897</v>
      </c>
      <c r="H5316" s="18" t="s">
        <v>5897</v>
      </c>
      <c r="I5316" s="161" t="s">
        <v>5898</v>
      </c>
      <c r="J5316" s="18" t="s">
        <v>5904</v>
      </c>
      <c r="K5316" s="18" t="s">
        <v>16535</v>
      </c>
      <c r="L5316" s="18" t="s">
        <v>10232</v>
      </c>
      <c r="N5316" s="20">
        <v>45322</v>
      </c>
      <c r="O5316" s="18" t="s">
        <v>16536</v>
      </c>
      <c r="P5316" s="18" t="s">
        <v>16535</v>
      </c>
      <c r="Q5316" s="18" t="s">
        <v>16049</v>
      </c>
      <c r="T5316" s="18">
        <v>0</v>
      </c>
      <c r="U5316" s="18">
        <v>0</v>
      </c>
    </row>
    <row r="5317" spans="2:21" ht="31.5" x14ac:dyDescent="0.4">
      <c r="B5317" s="18" t="s">
        <v>5865</v>
      </c>
      <c r="C5317" s="18" t="s">
        <v>5910</v>
      </c>
      <c r="D5317" s="18" t="s">
        <v>12933</v>
      </c>
      <c r="E5317" s="19" t="s">
        <v>12934</v>
      </c>
      <c r="F5317" s="18" t="s">
        <v>5991</v>
      </c>
      <c r="G5317" s="18" t="s">
        <v>5897</v>
      </c>
      <c r="H5317" s="18" t="s">
        <v>5897</v>
      </c>
      <c r="I5317" s="161" t="s">
        <v>5898</v>
      </c>
      <c r="J5317" s="18" t="s">
        <v>5843</v>
      </c>
      <c r="K5317" s="18" t="s">
        <v>16537</v>
      </c>
      <c r="L5317" s="18" t="s">
        <v>10232</v>
      </c>
      <c r="N5317" s="20">
        <v>45322</v>
      </c>
      <c r="O5317" s="18" t="s">
        <v>16538</v>
      </c>
      <c r="P5317" s="18" t="s">
        <v>16537</v>
      </c>
      <c r="Q5317" s="18" t="s">
        <v>16049</v>
      </c>
      <c r="T5317" s="18">
        <v>0</v>
      </c>
      <c r="U5317" s="18">
        <v>0</v>
      </c>
    </row>
    <row r="5318" spans="2:21" ht="31.5" x14ac:dyDescent="0.4">
      <c r="B5318" s="18" t="s">
        <v>5865</v>
      </c>
      <c r="C5318" s="18" t="s">
        <v>5910</v>
      </c>
      <c r="D5318" s="18" t="s">
        <v>12933</v>
      </c>
      <c r="E5318" s="19" t="s">
        <v>12942</v>
      </c>
      <c r="F5318" s="18" t="s">
        <v>5935</v>
      </c>
      <c r="G5318" s="18" t="s">
        <v>5897</v>
      </c>
      <c r="H5318" s="18" t="s">
        <v>5897</v>
      </c>
      <c r="I5318" s="161" t="s">
        <v>5898</v>
      </c>
      <c r="J5318" s="18" t="s">
        <v>5899</v>
      </c>
      <c r="K5318" s="18" t="s">
        <v>14793</v>
      </c>
      <c r="L5318" s="18" t="s">
        <v>10232</v>
      </c>
      <c r="N5318" s="20">
        <v>45322</v>
      </c>
      <c r="O5318" s="18" t="s">
        <v>14794</v>
      </c>
      <c r="P5318" s="18" t="s">
        <v>14793</v>
      </c>
      <c r="Q5318" s="18" t="s">
        <v>12945</v>
      </c>
      <c r="T5318" s="18">
        <v>0</v>
      </c>
      <c r="U5318" s="18">
        <v>0</v>
      </c>
    </row>
    <row r="5319" spans="2:21" ht="31.5" x14ac:dyDescent="0.4">
      <c r="B5319" s="18" t="s">
        <v>5865</v>
      </c>
      <c r="C5319" s="18" t="s">
        <v>5910</v>
      </c>
      <c r="D5319" s="18" t="s">
        <v>12933</v>
      </c>
      <c r="E5319" s="19" t="s">
        <v>12942</v>
      </c>
      <c r="F5319" s="18" t="s">
        <v>5935</v>
      </c>
      <c r="G5319" s="18" t="s">
        <v>5897</v>
      </c>
      <c r="H5319" s="18" t="s">
        <v>5897</v>
      </c>
      <c r="I5319" s="161" t="s">
        <v>5898</v>
      </c>
      <c r="J5319" s="18" t="s">
        <v>5904</v>
      </c>
      <c r="K5319" s="18" t="s">
        <v>14791</v>
      </c>
      <c r="L5319" s="18" t="s">
        <v>10232</v>
      </c>
      <c r="N5319" s="20">
        <v>45322</v>
      </c>
      <c r="O5319" s="18" t="s">
        <v>14792</v>
      </c>
      <c r="P5319" s="18" t="s">
        <v>14791</v>
      </c>
      <c r="Q5319" s="18" t="s">
        <v>12945</v>
      </c>
      <c r="T5319" s="18">
        <v>0</v>
      </c>
      <c r="U5319" s="18">
        <v>0</v>
      </c>
    </row>
    <row r="5320" spans="2:21" ht="31.5" x14ac:dyDescent="0.4">
      <c r="B5320" s="18" t="s">
        <v>5865</v>
      </c>
      <c r="C5320" s="18" t="s">
        <v>5910</v>
      </c>
      <c r="D5320" s="18" t="s">
        <v>12933</v>
      </c>
      <c r="E5320" s="19" t="s">
        <v>12942</v>
      </c>
      <c r="F5320" s="18" t="s">
        <v>5935</v>
      </c>
      <c r="G5320" s="18" t="s">
        <v>5897</v>
      </c>
      <c r="H5320" s="18" t="s">
        <v>5897</v>
      </c>
      <c r="I5320" s="161" t="s">
        <v>5898</v>
      </c>
      <c r="J5320" s="18" t="s">
        <v>5843</v>
      </c>
      <c r="K5320" s="18" t="s">
        <v>14789</v>
      </c>
      <c r="L5320" s="18" t="s">
        <v>10232</v>
      </c>
      <c r="N5320" s="20">
        <v>45322</v>
      </c>
      <c r="O5320" s="18" t="s">
        <v>14790</v>
      </c>
      <c r="P5320" s="18" t="s">
        <v>14789</v>
      </c>
      <c r="Q5320" s="18" t="s">
        <v>12945</v>
      </c>
      <c r="T5320" s="18">
        <v>0</v>
      </c>
      <c r="U5320" s="18">
        <v>0</v>
      </c>
    </row>
    <row r="5321" spans="2:21" ht="31.5" x14ac:dyDescent="0.4">
      <c r="B5321" s="18" t="s">
        <v>5865</v>
      </c>
      <c r="C5321" s="18" t="s">
        <v>5910</v>
      </c>
      <c r="D5321" s="18" t="s">
        <v>12933</v>
      </c>
      <c r="E5321" s="19" t="s">
        <v>12942</v>
      </c>
      <c r="F5321" s="18" t="s">
        <v>6047</v>
      </c>
      <c r="G5321" s="18" t="s">
        <v>5897</v>
      </c>
      <c r="H5321" s="18" t="s">
        <v>5897</v>
      </c>
      <c r="I5321" s="161" t="s">
        <v>5898</v>
      </c>
      <c r="J5321" s="18" t="s">
        <v>5899</v>
      </c>
      <c r="K5321" s="18" t="s">
        <v>14805</v>
      </c>
      <c r="L5321" s="18" t="s">
        <v>10232</v>
      </c>
      <c r="N5321" s="20">
        <v>45322</v>
      </c>
      <c r="O5321" s="18" t="s">
        <v>14806</v>
      </c>
      <c r="P5321" s="18" t="s">
        <v>14805</v>
      </c>
      <c r="Q5321" s="18" t="s">
        <v>12979</v>
      </c>
      <c r="T5321" s="18">
        <v>0</v>
      </c>
      <c r="U5321" s="18">
        <v>0</v>
      </c>
    </row>
    <row r="5322" spans="2:21" ht="31.5" x14ac:dyDescent="0.4">
      <c r="B5322" s="18" t="s">
        <v>5865</v>
      </c>
      <c r="C5322" s="18" t="s">
        <v>5910</v>
      </c>
      <c r="D5322" s="18" t="s">
        <v>12933</v>
      </c>
      <c r="E5322" s="19" t="s">
        <v>12942</v>
      </c>
      <c r="F5322" s="18" t="s">
        <v>6047</v>
      </c>
      <c r="G5322" s="18" t="s">
        <v>5897</v>
      </c>
      <c r="H5322" s="18" t="s">
        <v>5897</v>
      </c>
      <c r="I5322" s="161" t="s">
        <v>5898</v>
      </c>
      <c r="J5322" s="18" t="s">
        <v>5904</v>
      </c>
      <c r="K5322" s="18" t="s">
        <v>14803</v>
      </c>
      <c r="L5322" s="18" t="s">
        <v>10232</v>
      </c>
      <c r="N5322" s="20">
        <v>45322</v>
      </c>
      <c r="O5322" s="18" t="s">
        <v>14804</v>
      </c>
      <c r="P5322" s="18" t="s">
        <v>14803</v>
      </c>
      <c r="Q5322" s="18" t="s">
        <v>12979</v>
      </c>
      <c r="T5322" s="18">
        <v>0</v>
      </c>
      <c r="U5322" s="18">
        <v>0</v>
      </c>
    </row>
    <row r="5323" spans="2:21" ht="31.5" x14ac:dyDescent="0.4">
      <c r="B5323" s="18" t="s">
        <v>5865</v>
      </c>
      <c r="C5323" s="18" t="s">
        <v>5910</v>
      </c>
      <c r="D5323" s="18" t="s">
        <v>12933</v>
      </c>
      <c r="E5323" s="19" t="s">
        <v>12942</v>
      </c>
      <c r="F5323" s="18" t="s">
        <v>6047</v>
      </c>
      <c r="G5323" s="18" t="s">
        <v>5897</v>
      </c>
      <c r="H5323" s="18" t="s">
        <v>5897</v>
      </c>
      <c r="I5323" s="161" t="s">
        <v>5898</v>
      </c>
      <c r="J5323" s="18" t="s">
        <v>5843</v>
      </c>
      <c r="K5323" s="18" t="s">
        <v>14801</v>
      </c>
      <c r="L5323" s="18" t="s">
        <v>10232</v>
      </c>
      <c r="N5323" s="20">
        <v>45322</v>
      </c>
      <c r="O5323" s="18" t="s">
        <v>14802</v>
      </c>
      <c r="P5323" s="18" t="s">
        <v>14801</v>
      </c>
      <c r="Q5323" s="18" t="s">
        <v>12979</v>
      </c>
      <c r="T5323" s="18">
        <v>0</v>
      </c>
      <c r="U5323" s="18">
        <v>0</v>
      </c>
    </row>
    <row r="5324" spans="2:21" ht="31.5" x14ac:dyDescent="0.4">
      <c r="B5324" s="18" t="s">
        <v>5865</v>
      </c>
      <c r="C5324" s="18" t="s">
        <v>5910</v>
      </c>
      <c r="D5324" s="18" t="s">
        <v>12933</v>
      </c>
      <c r="E5324" s="19" t="s">
        <v>12942</v>
      </c>
      <c r="F5324" s="18" t="s">
        <v>6100</v>
      </c>
      <c r="G5324" s="18" t="s">
        <v>5897</v>
      </c>
      <c r="H5324" s="18" t="s">
        <v>5897</v>
      </c>
      <c r="I5324" s="161" t="s">
        <v>5898</v>
      </c>
      <c r="J5324" s="18" t="s">
        <v>5899</v>
      </c>
      <c r="K5324" s="18" t="s">
        <v>16527</v>
      </c>
      <c r="L5324" s="18" t="s">
        <v>10232</v>
      </c>
      <c r="N5324" s="20">
        <v>45322</v>
      </c>
      <c r="O5324" s="18" t="s">
        <v>16528</v>
      </c>
      <c r="P5324" s="18" t="s">
        <v>16527</v>
      </c>
      <c r="Q5324" s="18" t="s">
        <v>16024</v>
      </c>
      <c r="T5324" s="18">
        <v>0</v>
      </c>
      <c r="U5324" s="18">
        <v>0</v>
      </c>
    </row>
    <row r="5325" spans="2:21" ht="31.5" x14ac:dyDescent="0.4">
      <c r="B5325" s="18" t="s">
        <v>5865</v>
      </c>
      <c r="C5325" s="18" t="s">
        <v>5910</v>
      </c>
      <c r="D5325" s="18" t="s">
        <v>12933</v>
      </c>
      <c r="E5325" s="19" t="s">
        <v>12942</v>
      </c>
      <c r="F5325" s="18" t="s">
        <v>6100</v>
      </c>
      <c r="G5325" s="18" t="s">
        <v>5897</v>
      </c>
      <c r="H5325" s="18" t="s">
        <v>5897</v>
      </c>
      <c r="I5325" s="161" t="s">
        <v>5898</v>
      </c>
      <c r="J5325" s="18" t="s">
        <v>5904</v>
      </c>
      <c r="K5325" s="18" t="s">
        <v>16529</v>
      </c>
      <c r="L5325" s="18" t="s">
        <v>10232</v>
      </c>
      <c r="N5325" s="20">
        <v>45322</v>
      </c>
      <c r="O5325" s="18" t="s">
        <v>16530</v>
      </c>
      <c r="P5325" s="18" t="s">
        <v>16529</v>
      </c>
      <c r="Q5325" s="18" t="s">
        <v>16024</v>
      </c>
      <c r="T5325" s="18">
        <v>0</v>
      </c>
      <c r="U5325" s="18">
        <v>0</v>
      </c>
    </row>
    <row r="5326" spans="2:21" ht="31.5" x14ac:dyDescent="0.4">
      <c r="B5326" s="18" t="s">
        <v>5865</v>
      </c>
      <c r="C5326" s="18" t="s">
        <v>5910</v>
      </c>
      <c r="D5326" s="18" t="s">
        <v>12933</v>
      </c>
      <c r="E5326" s="19" t="s">
        <v>12942</v>
      </c>
      <c r="F5326" s="18" t="s">
        <v>6100</v>
      </c>
      <c r="G5326" s="18" t="s">
        <v>5897</v>
      </c>
      <c r="H5326" s="18" t="s">
        <v>5897</v>
      </c>
      <c r="I5326" s="161" t="s">
        <v>5898</v>
      </c>
      <c r="J5326" s="18" t="s">
        <v>5843</v>
      </c>
      <c r="K5326" s="18" t="s">
        <v>16531</v>
      </c>
      <c r="L5326" s="18" t="s">
        <v>10232</v>
      </c>
      <c r="N5326" s="20">
        <v>45322</v>
      </c>
      <c r="O5326" s="18" t="s">
        <v>16532</v>
      </c>
      <c r="P5326" s="18" t="s">
        <v>16531</v>
      </c>
      <c r="Q5326" s="18" t="s">
        <v>16024</v>
      </c>
      <c r="T5326" s="18">
        <v>0</v>
      </c>
      <c r="U5326" s="18">
        <v>0</v>
      </c>
    </row>
    <row r="5327" spans="2:21" ht="31.5" x14ac:dyDescent="0.4">
      <c r="B5327" s="18" t="s">
        <v>5865</v>
      </c>
      <c r="C5327" s="18" t="s">
        <v>5910</v>
      </c>
      <c r="D5327" s="18" t="s">
        <v>12933</v>
      </c>
      <c r="E5327" s="19" t="s">
        <v>12942</v>
      </c>
      <c r="F5327" s="18" t="s">
        <v>5991</v>
      </c>
      <c r="G5327" s="18" t="s">
        <v>5897</v>
      </c>
      <c r="H5327" s="18" t="s">
        <v>5897</v>
      </c>
      <c r="I5327" s="161" t="s">
        <v>5898</v>
      </c>
      <c r="J5327" s="18" t="s">
        <v>5899</v>
      </c>
      <c r="K5327" s="18" t="s">
        <v>16515</v>
      </c>
      <c r="L5327" s="18" t="s">
        <v>10232</v>
      </c>
      <c r="N5327" s="20">
        <v>45322</v>
      </c>
      <c r="O5327" s="18" t="s">
        <v>16516</v>
      </c>
      <c r="P5327" s="18" t="s">
        <v>16515</v>
      </c>
      <c r="Q5327" s="18" t="s">
        <v>15971</v>
      </c>
      <c r="T5327" s="18">
        <v>0</v>
      </c>
      <c r="U5327" s="18">
        <v>0</v>
      </c>
    </row>
    <row r="5328" spans="2:21" ht="31.5" x14ac:dyDescent="0.4">
      <c r="B5328" s="18" t="s">
        <v>5865</v>
      </c>
      <c r="C5328" s="18" t="s">
        <v>5910</v>
      </c>
      <c r="D5328" s="18" t="s">
        <v>12933</v>
      </c>
      <c r="E5328" s="19" t="s">
        <v>12942</v>
      </c>
      <c r="F5328" s="18" t="s">
        <v>5991</v>
      </c>
      <c r="G5328" s="18" t="s">
        <v>5897</v>
      </c>
      <c r="H5328" s="18" t="s">
        <v>5897</v>
      </c>
      <c r="I5328" s="161" t="s">
        <v>5898</v>
      </c>
      <c r="J5328" s="18" t="s">
        <v>5904</v>
      </c>
      <c r="K5328" s="18" t="s">
        <v>16517</v>
      </c>
      <c r="L5328" s="18" t="s">
        <v>10232</v>
      </c>
      <c r="N5328" s="20">
        <v>45322</v>
      </c>
      <c r="O5328" s="18" t="s">
        <v>16518</v>
      </c>
      <c r="P5328" s="18" t="s">
        <v>16517</v>
      </c>
      <c r="Q5328" s="18" t="s">
        <v>15971</v>
      </c>
      <c r="T5328" s="18">
        <v>0</v>
      </c>
      <c r="U5328" s="18">
        <v>0</v>
      </c>
    </row>
    <row r="5329" spans="2:21" ht="31.5" x14ac:dyDescent="0.4">
      <c r="B5329" s="18" t="s">
        <v>5865</v>
      </c>
      <c r="C5329" s="18" t="s">
        <v>5910</v>
      </c>
      <c r="D5329" s="18" t="s">
        <v>12933</v>
      </c>
      <c r="E5329" s="19" t="s">
        <v>12942</v>
      </c>
      <c r="F5329" s="18" t="s">
        <v>5991</v>
      </c>
      <c r="G5329" s="18" t="s">
        <v>5897</v>
      </c>
      <c r="H5329" s="18" t="s">
        <v>5897</v>
      </c>
      <c r="I5329" s="161" t="s">
        <v>5898</v>
      </c>
      <c r="J5329" s="18" t="s">
        <v>5843</v>
      </c>
      <c r="K5329" s="18" t="s">
        <v>16519</v>
      </c>
      <c r="L5329" s="18" t="s">
        <v>10232</v>
      </c>
      <c r="N5329" s="20">
        <v>45322</v>
      </c>
      <c r="O5329" s="18" t="s">
        <v>16520</v>
      </c>
      <c r="P5329" s="18" t="s">
        <v>16519</v>
      </c>
      <c r="Q5329" s="18" t="s">
        <v>15971</v>
      </c>
      <c r="T5329" s="18">
        <v>0</v>
      </c>
      <c r="U5329" s="18">
        <v>0</v>
      </c>
    </row>
    <row r="5330" spans="2:21" ht="31.5" x14ac:dyDescent="0.4">
      <c r="B5330" s="18" t="s">
        <v>5865</v>
      </c>
      <c r="C5330" s="18" t="s">
        <v>5910</v>
      </c>
      <c r="D5330" s="18" t="s">
        <v>10854</v>
      </c>
      <c r="E5330" s="19" t="s">
        <v>11026</v>
      </c>
      <c r="F5330" s="18" t="s">
        <v>5935</v>
      </c>
      <c r="G5330" s="18" t="s">
        <v>5897</v>
      </c>
      <c r="H5330" s="18" t="s">
        <v>5897</v>
      </c>
      <c r="I5330" s="161" t="s">
        <v>5898</v>
      </c>
      <c r="J5330" s="18" t="s">
        <v>5899</v>
      </c>
      <c r="K5330" s="18" t="s">
        <v>11061</v>
      </c>
      <c r="L5330" s="18" t="s">
        <v>10232</v>
      </c>
      <c r="N5330" s="20">
        <v>45322</v>
      </c>
      <c r="O5330" s="18" t="s">
        <v>11062</v>
      </c>
      <c r="P5330" s="18" t="s">
        <v>11061</v>
      </c>
      <c r="Q5330" s="18" t="s">
        <v>11029</v>
      </c>
      <c r="T5330" s="18">
        <v>0</v>
      </c>
      <c r="U5330" s="18">
        <v>0</v>
      </c>
    </row>
    <row r="5331" spans="2:21" ht="31.5" x14ac:dyDescent="0.4">
      <c r="B5331" s="18" t="s">
        <v>5865</v>
      </c>
      <c r="C5331" s="18" t="s">
        <v>5910</v>
      </c>
      <c r="D5331" s="18" t="s">
        <v>10854</v>
      </c>
      <c r="E5331" s="19" t="s">
        <v>11026</v>
      </c>
      <c r="F5331" s="18" t="s">
        <v>5935</v>
      </c>
      <c r="G5331" s="18" t="s">
        <v>5897</v>
      </c>
      <c r="H5331" s="18" t="s">
        <v>5897</v>
      </c>
      <c r="I5331" s="161" t="s">
        <v>5898</v>
      </c>
      <c r="J5331" s="18" t="s">
        <v>5904</v>
      </c>
      <c r="K5331" s="18" t="s">
        <v>11059</v>
      </c>
      <c r="L5331" s="18" t="s">
        <v>10232</v>
      </c>
      <c r="N5331" s="20">
        <v>45322</v>
      </c>
      <c r="O5331" s="18" t="s">
        <v>11060</v>
      </c>
      <c r="P5331" s="18" t="s">
        <v>11059</v>
      </c>
      <c r="Q5331" s="18" t="s">
        <v>11029</v>
      </c>
      <c r="T5331" s="18">
        <v>0</v>
      </c>
      <c r="U5331" s="18">
        <v>0</v>
      </c>
    </row>
    <row r="5332" spans="2:21" ht="31.5" x14ac:dyDescent="0.4">
      <c r="B5332" s="18" t="s">
        <v>5865</v>
      </c>
      <c r="C5332" s="18" t="s">
        <v>5910</v>
      </c>
      <c r="D5332" s="18" t="s">
        <v>10854</v>
      </c>
      <c r="E5332" s="19" t="s">
        <v>11026</v>
      </c>
      <c r="F5332" s="18" t="s">
        <v>5935</v>
      </c>
      <c r="G5332" s="18" t="s">
        <v>5897</v>
      </c>
      <c r="H5332" s="18" t="s">
        <v>5897</v>
      </c>
      <c r="I5332" s="161" t="s">
        <v>5898</v>
      </c>
      <c r="J5332" s="18" t="s">
        <v>5843</v>
      </c>
      <c r="K5332" s="18" t="s">
        <v>11057</v>
      </c>
      <c r="L5332" s="18" t="s">
        <v>10232</v>
      </c>
      <c r="N5332" s="20">
        <v>45322</v>
      </c>
      <c r="O5332" s="18" t="s">
        <v>11058</v>
      </c>
      <c r="P5332" s="18" t="s">
        <v>11057</v>
      </c>
      <c r="Q5332" s="18" t="s">
        <v>11029</v>
      </c>
      <c r="T5332" s="18">
        <v>0</v>
      </c>
      <c r="U5332" s="18">
        <v>0</v>
      </c>
    </row>
    <row r="5333" spans="2:21" ht="31.5" x14ac:dyDescent="0.4">
      <c r="B5333" s="18" t="s">
        <v>5865</v>
      </c>
      <c r="C5333" s="18" t="s">
        <v>5910</v>
      </c>
      <c r="D5333" s="18" t="s">
        <v>10854</v>
      </c>
      <c r="E5333" s="19" t="s">
        <v>566</v>
      </c>
      <c r="F5333" s="18" t="s">
        <v>6047</v>
      </c>
      <c r="G5333" s="18" t="s">
        <v>5897</v>
      </c>
      <c r="H5333" s="18" t="s">
        <v>5897</v>
      </c>
      <c r="I5333" s="161" t="s">
        <v>5898</v>
      </c>
      <c r="J5333" s="18" t="s">
        <v>5899</v>
      </c>
      <c r="K5333" s="18" t="s">
        <v>17213</v>
      </c>
      <c r="L5333" s="18" t="s">
        <v>10232</v>
      </c>
      <c r="N5333" s="20">
        <v>45322</v>
      </c>
      <c r="O5333" s="18" t="s">
        <v>17214</v>
      </c>
      <c r="P5333" s="18" t="s">
        <v>17213</v>
      </c>
      <c r="Q5333" s="18" t="s">
        <v>17012</v>
      </c>
      <c r="T5333" s="18">
        <v>0</v>
      </c>
      <c r="U5333" s="18">
        <v>0</v>
      </c>
    </row>
    <row r="5334" spans="2:21" ht="31.5" x14ac:dyDescent="0.4">
      <c r="B5334" s="18" t="s">
        <v>5865</v>
      </c>
      <c r="C5334" s="18" t="s">
        <v>5910</v>
      </c>
      <c r="D5334" s="18" t="s">
        <v>10854</v>
      </c>
      <c r="E5334" s="19" t="s">
        <v>566</v>
      </c>
      <c r="F5334" s="18" t="s">
        <v>6047</v>
      </c>
      <c r="G5334" s="18" t="s">
        <v>5897</v>
      </c>
      <c r="H5334" s="18" t="s">
        <v>5897</v>
      </c>
      <c r="I5334" s="161" t="s">
        <v>5898</v>
      </c>
      <c r="J5334" s="18" t="s">
        <v>5904</v>
      </c>
      <c r="K5334" s="18" t="s">
        <v>17215</v>
      </c>
      <c r="L5334" s="18" t="s">
        <v>10232</v>
      </c>
      <c r="N5334" s="20">
        <v>45322</v>
      </c>
      <c r="O5334" s="18" t="s">
        <v>17216</v>
      </c>
      <c r="P5334" s="18" t="s">
        <v>17215</v>
      </c>
      <c r="Q5334" s="18" t="s">
        <v>17012</v>
      </c>
      <c r="T5334" s="18">
        <v>0</v>
      </c>
      <c r="U5334" s="18">
        <v>0</v>
      </c>
    </row>
    <row r="5335" spans="2:21" ht="31.5" x14ac:dyDescent="0.4">
      <c r="B5335" s="18" t="s">
        <v>5865</v>
      </c>
      <c r="C5335" s="18" t="s">
        <v>5910</v>
      </c>
      <c r="D5335" s="18" t="s">
        <v>10854</v>
      </c>
      <c r="E5335" s="19" t="s">
        <v>566</v>
      </c>
      <c r="F5335" s="18" t="s">
        <v>6047</v>
      </c>
      <c r="G5335" s="18" t="s">
        <v>5897</v>
      </c>
      <c r="H5335" s="18" t="s">
        <v>5897</v>
      </c>
      <c r="I5335" s="161" t="s">
        <v>5898</v>
      </c>
      <c r="J5335" s="18" t="s">
        <v>5843</v>
      </c>
      <c r="K5335" s="18" t="s">
        <v>17217</v>
      </c>
      <c r="L5335" s="18" t="s">
        <v>10232</v>
      </c>
      <c r="N5335" s="20">
        <v>45322</v>
      </c>
      <c r="O5335" s="18" t="s">
        <v>17218</v>
      </c>
      <c r="P5335" s="18" t="s">
        <v>17217</v>
      </c>
      <c r="Q5335" s="18" t="s">
        <v>17012</v>
      </c>
      <c r="T5335" s="18">
        <v>0</v>
      </c>
      <c r="U5335" s="18">
        <v>0</v>
      </c>
    </row>
    <row r="5336" spans="2:21" ht="31.5" x14ac:dyDescent="0.4">
      <c r="B5336" s="18" t="s">
        <v>5865</v>
      </c>
      <c r="C5336" s="18" t="s">
        <v>5910</v>
      </c>
      <c r="D5336" s="18" t="s">
        <v>10854</v>
      </c>
      <c r="E5336" s="19" t="s">
        <v>564</v>
      </c>
      <c r="F5336" s="18" t="s">
        <v>6047</v>
      </c>
      <c r="G5336" s="18" t="s">
        <v>5897</v>
      </c>
      <c r="H5336" s="18" t="s">
        <v>5897</v>
      </c>
      <c r="I5336" s="161" t="s">
        <v>5898</v>
      </c>
      <c r="J5336" s="18" t="s">
        <v>5899</v>
      </c>
      <c r="K5336" s="18" t="s">
        <v>11049</v>
      </c>
      <c r="L5336" s="18" t="s">
        <v>10232</v>
      </c>
      <c r="N5336" s="20">
        <v>45322</v>
      </c>
      <c r="O5336" s="18" t="s">
        <v>11050</v>
      </c>
      <c r="P5336" s="18" t="s">
        <v>11049</v>
      </c>
      <c r="Q5336" s="18" t="s">
        <v>11010</v>
      </c>
      <c r="T5336" s="18">
        <v>0</v>
      </c>
      <c r="U5336" s="18">
        <v>0</v>
      </c>
    </row>
    <row r="5337" spans="2:21" ht="31.5" x14ac:dyDescent="0.4">
      <c r="B5337" s="18" t="s">
        <v>5865</v>
      </c>
      <c r="C5337" s="18" t="s">
        <v>5910</v>
      </c>
      <c r="D5337" s="18" t="s">
        <v>10854</v>
      </c>
      <c r="E5337" s="19" t="s">
        <v>564</v>
      </c>
      <c r="F5337" s="18" t="s">
        <v>6047</v>
      </c>
      <c r="G5337" s="18" t="s">
        <v>5897</v>
      </c>
      <c r="H5337" s="18" t="s">
        <v>5897</v>
      </c>
      <c r="I5337" s="161" t="s">
        <v>5898</v>
      </c>
      <c r="J5337" s="18" t="s">
        <v>5904</v>
      </c>
      <c r="K5337" s="18" t="s">
        <v>11047</v>
      </c>
      <c r="L5337" s="18" t="s">
        <v>10232</v>
      </c>
      <c r="N5337" s="20">
        <v>45322</v>
      </c>
      <c r="O5337" s="18" t="s">
        <v>11048</v>
      </c>
      <c r="P5337" s="18" t="s">
        <v>11047</v>
      </c>
      <c r="Q5337" s="18" t="s">
        <v>11010</v>
      </c>
      <c r="T5337" s="18">
        <v>0</v>
      </c>
      <c r="U5337" s="18">
        <v>0</v>
      </c>
    </row>
    <row r="5338" spans="2:21" ht="31.5" x14ac:dyDescent="0.4">
      <c r="B5338" s="18" t="s">
        <v>5865</v>
      </c>
      <c r="C5338" s="18" t="s">
        <v>5910</v>
      </c>
      <c r="D5338" s="18" t="s">
        <v>10854</v>
      </c>
      <c r="E5338" s="19" t="s">
        <v>564</v>
      </c>
      <c r="F5338" s="18" t="s">
        <v>6047</v>
      </c>
      <c r="G5338" s="18" t="s">
        <v>5897</v>
      </c>
      <c r="H5338" s="18" t="s">
        <v>5897</v>
      </c>
      <c r="I5338" s="161" t="s">
        <v>5898</v>
      </c>
      <c r="J5338" s="18" t="s">
        <v>5843</v>
      </c>
      <c r="K5338" s="18" t="s">
        <v>11045</v>
      </c>
      <c r="L5338" s="18" t="s">
        <v>10232</v>
      </c>
      <c r="N5338" s="20">
        <v>45322</v>
      </c>
      <c r="O5338" s="18" t="s">
        <v>11046</v>
      </c>
      <c r="P5338" s="18" t="s">
        <v>11045</v>
      </c>
      <c r="Q5338" s="18" t="s">
        <v>11010</v>
      </c>
      <c r="T5338" s="18">
        <v>0</v>
      </c>
      <c r="U5338" s="18">
        <v>0</v>
      </c>
    </row>
    <row r="5339" spans="2:21" ht="31.5" x14ac:dyDescent="0.4">
      <c r="B5339" s="18" t="s">
        <v>5865</v>
      </c>
      <c r="C5339" s="18" t="s">
        <v>5910</v>
      </c>
      <c r="D5339" s="18" t="s">
        <v>10854</v>
      </c>
      <c r="E5339" s="19" t="s">
        <v>568</v>
      </c>
      <c r="F5339" s="18" t="s">
        <v>5896</v>
      </c>
      <c r="G5339" s="18" t="s">
        <v>5897</v>
      </c>
      <c r="H5339" s="18" t="s">
        <v>5897</v>
      </c>
      <c r="I5339" s="161" t="s">
        <v>5898</v>
      </c>
      <c r="J5339" s="18" t="s">
        <v>5899</v>
      </c>
      <c r="K5339" s="18" t="s">
        <v>11055</v>
      </c>
      <c r="L5339" s="18" t="s">
        <v>10232</v>
      </c>
      <c r="N5339" s="20">
        <v>45322</v>
      </c>
      <c r="O5339" s="18" t="s">
        <v>11056</v>
      </c>
      <c r="P5339" s="18" t="s">
        <v>11055</v>
      </c>
      <c r="Q5339" s="18" t="s">
        <v>11019</v>
      </c>
      <c r="T5339" s="18">
        <v>0</v>
      </c>
      <c r="U5339" s="18">
        <v>0</v>
      </c>
    </row>
    <row r="5340" spans="2:21" ht="31.5" x14ac:dyDescent="0.4">
      <c r="B5340" s="18" t="s">
        <v>5865</v>
      </c>
      <c r="C5340" s="18" t="s">
        <v>5910</v>
      </c>
      <c r="D5340" s="18" t="s">
        <v>10854</v>
      </c>
      <c r="E5340" s="19" t="s">
        <v>568</v>
      </c>
      <c r="F5340" s="18" t="s">
        <v>5896</v>
      </c>
      <c r="G5340" s="18" t="s">
        <v>5897</v>
      </c>
      <c r="H5340" s="18" t="s">
        <v>5897</v>
      </c>
      <c r="I5340" s="161" t="s">
        <v>5898</v>
      </c>
      <c r="J5340" s="18" t="s">
        <v>5904</v>
      </c>
      <c r="K5340" s="18" t="s">
        <v>11053</v>
      </c>
      <c r="L5340" s="18" t="s">
        <v>10232</v>
      </c>
      <c r="N5340" s="20">
        <v>45322</v>
      </c>
      <c r="O5340" s="18" t="s">
        <v>11054</v>
      </c>
      <c r="P5340" s="18" t="s">
        <v>11053</v>
      </c>
      <c r="Q5340" s="18" t="s">
        <v>11019</v>
      </c>
      <c r="T5340" s="18">
        <v>0</v>
      </c>
      <c r="U5340" s="18">
        <v>0</v>
      </c>
    </row>
    <row r="5341" spans="2:21" ht="31.5" x14ac:dyDescent="0.4">
      <c r="B5341" s="18" t="s">
        <v>5865</v>
      </c>
      <c r="C5341" s="18" t="s">
        <v>5910</v>
      </c>
      <c r="D5341" s="18" t="s">
        <v>10854</v>
      </c>
      <c r="E5341" s="19" t="s">
        <v>568</v>
      </c>
      <c r="F5341" s="18" t="s">
        <v>5896</v>
      </c>
      <c r="G5341" s="18" t="s">
        <v>5897</v>
      </c>
      <c r="H5341" s="18" t="s">
        <v>5897</v>
      </c>
      <c r="I5341" s="161" t="s">
        <v>5898</v>
      </c>
      <c r="J5341" s="18" t="s">
        <v>5843</v>
      </c>
      <c r="K5341" s="18" t="s">
        <v>11051</v>
      </c>
      <c r="L5341" s="18" t="s">
        <v>10232</v>
      </c>
      <c r="N5341" s="20">
        <v>45322</v>
      </c>
      <c r="O5341" s="18" t="s">
        <v>11052</v>
      </c>
      <c r="P5341" s="18" t="s">
        <v>11051</v>
      </c>
      <c r="Q5341" s="18" t="s">
        <v>11019</v>
      </c>
      <c r="T5341" s="18">
        <v>0</v>
      </c>
      <c r="U5341" s="18">
        <v>0</v>
      </c>
    </row>
    <row r="5342" spans="2:21" ht="31.5" x14ac:dyDescent="0.4">
      <c r="B5342" s="18" t="s">
        <v>5865</v>
      </c>
      <c r="C5342" s="18" t="s">
        <v>5910</v>
      </c>
      <c r="D5342" s="18" t="s">
        <v>10854</v>
      </c>
      <c r="E5342" s="19" t="s">
        <v>570</v>
      </c>
      <c r="F5342" s="18" t="s">
        <v>6100</v>
      </c>
      <c r="G5342" s="18" t="s">
        <v>5897</v>
      </c>
      <c r="H5342" s="18" t="s">
        <v>5897</v>
      </c>
      <c r="I5342" s="161" t="s">
        <v>5898</v>
      </c>
      <c r="J5342" s="18" t="s">
        <v>5899</v>
      </c>
      <c r="K5342" s="18" t="s">
        <v>11067</v>
      </c>
      <c r="L5342" s="18" t="s">
        <v>10232</v>
      </c>
      <c r="N5342" s="20">
        <v>45322</v>
      </c>
      <c r="O5342" s="18" t="s">
        <v>11068</v>
      </c>
      <c r="P5342" s="18" t="s">
        <v>11067</v>
      </c>
      <c r="Q5342" s="18" t="s">
        <v>11038</v>
      </c>
      <c r="T5342" s="18">
        <v>0</v>
      </c>
      <c r="U5342" s="18">
        <v>0</v>
      </c>
    </row>
    <row r="5343" spans="2:21" ht="31.5" x14ac:dyDescent="0.4">
      <c r="B5343" s="18" t="s">
        <v>5865</v>
      </c>
      <c r="C5343" s="18" t="s">
        <v>5910</v>
      </c>
      <c r="D5343" s="18" t="s">
        <v>10854</v>
      </c>
      <c r="E5343" s="19" t="s">
        <v>570</v>
      </c>
      <c r="F5343" s="18" t="s">
        <v>6100</v>
      </c>
      <c r="G5343" s="18" t="s">
        <v>5897</v>
      </c>
      <c r="H5343" s="18" t="s">
        <v>5897</v>
      </c>
      <c r="I5343" s="161" t="s">
        <v>5898</v>
      </c>
      <c r="J5343" s="18" t="s">
        <v>5904</v>
      </c>
      <c r="K5343" s="18" t="s">
        <v>11065</v>
      </c>
      <c r="L5343" s="18" t="s">
        <v>10232</v>
      </c>
      <c r="N5343" s="20">
        <v>45322</v>
      </c>
      <c r="O5343" s="18" t="s">
        <v>11066</v>
      </c>
      <c r="P5343" s="18" t="s">
        <v>11065</v>
      </c>
      <c r="Q5343" s="18" t="s">
        <v>11038</v>
      </c>
      <c r="T5343" s="18">
        <v>0</v>
      </c>
      <c r="U5343" s="18">
        <v>0</v>
      </c>
    </row>
    <row r="5344" spans="2:21" ht="31.5" x14ac:dyDescent="0.4">
      <c r="B5344" s="18" t="s">
        <v>5865</v>
      </c>
      <c r="C5344" s="18" t="s">
        <v>5910</v>
      </c>
      <c r="D5344" s="18" t="s">
        <v>10854</v>
      </c>
      <c r="E5344" s="19" t="s">
        <v>570</v>
      </c>
      <c r="F5344" s="18" t="s">
        <v>6100</v>
      </c>
      <c r="G5344" s="18" t="s">
        <v>5897</v>
      </c>
      <c r="H5344" s="18" t="s">
        <v>5897</v>
      </c>
      <c r="I5344" s="161" t="s">
        <v>5898</v>
      </c>
      <c r="J5344" s="18" t="s">
        <v>5843</v>
      </c>
      <c r="K5344" s="18" t="s">
        <v>11063</v>
      </c>
      <c r="L5344" s="18" t="s">
        <v>10232</v>
      </c>
      <c r="N5344" s="20">
        <v>45322</v>
      </c>
      <c r="O5344" s="18" t="s">
        <v>11064</v>
      </c>
      <c r="P5344" s="18" t="s">
        <v>11063</v>
      </c>
      <c r="Q5344" s="18" t="s">
        <v>11038</v>
      </c>
      <c r="T5344" s="18">
        <v>0</v>
      </c>
      <c r="U5344" s="18">
        <v>0</v>
      </c>
    </row>
    <row r="5345" spans="2:21" ht="31.5" x14ac:dyDescent="0.4">
      <c r="B5345" s="18" t="s">
        <v>5865</v>
      </c>
      <c r="C5345" s="18" t="s">
        <v>5910</v>
      </c>
      <c r="D5345" s="18" t="s">
        <v>10854</v>
      </c>
      <c r="E5345" s="19" t="s">
        <v>574</v>
      </c>
      <c r="F5345" s="18" t="s">
        <v>5991</v>
      </c>
      <c r="G5345" s="18" t="s">
        <v>5897</v>
      </c>
      <c r="H5345" s="18" t="s">
        <v>5897</v>
      </c>
      <c r="I5345" s="161" t="s">
        <v>5898</v>
      </c>
      <c r="J5345" s="18" t="s">
        <v>5899</v>
      </c>
      <c r="K5345" s="18" t="s">
        <v>17207</v>
      </c>
      <c r="L5345" s="18" t="s">
        <v>10232</v>
      </c>
      <c r="N5345" s="20">
        <v>45322</v>
      </c>
      <c r="O5345" s="18" t="s">
        <v>17208</v>
      </c>
      <c r="P5345" s="18" t="s">
        <v>17207</v>
      </c>
      <c r="Q5345" s="18" t="s">
        <v>16989</v>
      </c>
      <c r="T5345" s="18">
        <v>0</v>
      </c>
      <c r="U5345" s="18">
        <v>0</v>
      </c>
    </row>
    <row r="5346" spans="2:21" ht="31.5" x14ac:dyDescent="0.4">
      <c r="B5346" s="18" t="s">
        <v>5865</v>
      </c>
      <c r="C5346" s="18" t="s">
        <v>5910</v>
      </c>
      <c r="D5346" s="18" t="s">
        <v>10854</v>
      </c>
      <c r="E5346" s="19" t="s">
        <v>574</v>
      </c>
      <c r="F5346" s="18" t="s">
        <v>5991</v>
      </c>
      <c r="G5346" s="18" t="s">
        <v>5897</v>
      </c>
      <c r="H5346" s="18" t="s">
        <v>5897</v>
      </c>
      <c r="I5346" s="161" t="s">
        <v>5898</v>
      </c>
      <c r="J5346" s="18" t="s">
        <v>5904</v>
      </c>
      <c r="K5346" s="18" t="s">
        <v>17209</v>
      </c>
      <c r="L5346" s="18" t="s">
        <v>10232</v>
      </c>
      <c r="N5346" s="20">
        <v>45322</v>
      </c>
      <c r="O5346" s="18" t="s">
        <v>17210</v>
      </c>
      <c r="P5346" s="18" t="s">
        <v>17209</v>
      </c>
      <c r="Q5346" s="18" t="s">
        <v>16989</v>
      </c>
      <c r="T5346" s="18">
        <v>0</v>
      </c>
      <c r="U5346" s="18">
        <v>0</v>
      </c>
    </row>
    <row r="5347" spans="2:21" ht="31.5" x14ac:dyDescent="0.4">
      <c r="B5347" s="18" t="s">
        <v>5865</v>
      </c>
      <c r="C5347" s="18" t="s">
        <v>5910</v>
      </c>
      <c r="D5347" s="18" t="s">
        <v>10854</v>
      </c>
      <c r="E5347" s="19" t="s">
        <v>574</v>
      </c>
      <c r="F5347" s="18" t="s">
        <v>5991</v>
      </c>
      <c r="G5347" s="18" t="s">
        <v>5897</v>
      </c>
      <c r="H5347" s="18" t="s">
        <v>5897</v>
      </c>
      <c r="I5347" s="161" t="s">
        <v>5898</v>
      </c>
      <c r="J5347" s="18" t="s">
        <v>5843</v>
      </c>
      <c r="K5347" s="18" t="s">
        <v>17211</v>
      </c>
      <c r="L5347" s="18" t="s">
        <v>10232</v>
      </c>
      <c r="N5347" s="20">
        <v>45322</v>
      </c>
      <c r="O5347" s="18" t="s">
        <v>17212</v>
      </c>
      <c r="P5347" s="18" t="s">
        <v>17211</v>
      </c>
      <c r="Q5347" s="18" t="s">
        <v>16989</v>
      </c>
      <c r="T5347" s="18">
        <v>0</v>
      </c>
      <c r="U5347" s="18">
        <v>0</v>
      </c>
    </row>
    <row r="5348" spans="2:21" ht="31.5" x14ac:dyDescent="0.4">
      <c r="B5348" s="18" t="s">
        <v>5865</v>
      </c>
      <c r="C5348" s="18" t="s">
        <v>5910</v>
      </c>
      <c r="D5348" s="18" t="s">
        <v>10854</v>
      </c>
      <c r="E5348" s="19" t="s">
        <v>571</v>
      </c>
      <c r="F5348" s="18" t="s">
        <v>5991</v>
      </c>
      <c r="G5348" s="18" t="s">
        <v>5897</v>
      </c>
      <c r="H5348" s="18" t="s">
        <v>5897</v>
      </c>
      <c r="I5348" s="161" t="s">
        <v>5898</v>
      </c>
      <c r="J5348" s="18" t="s">
        <v>5899</v>
      </c>
      <c r="K5348" s="18" t="s">
        <v>15418</v>
      </c>
      <c r="L5348" s="18" t="s">
        <v>10232</v>
      </c>
      <c r="N5348" s="20">
        <v>45322</v>
      </c>
      <c r="O5348" s="18" t="s">
        <v>15419</v>
      </c>
      <c r="P5348" s="18" t="s">
        <v>15418</v>
      </c>
      <c r="Q5348" s="18" t="s">
        <v>15407</v>
      </c>
      <c r="T5348" s="18">
        <v>0</v>
      </c>
      <c r="U5348" s="18">
        <v>0</v>
      </c>
    </row>
    <row r="5349" spans="2:21" ht="31.5" x14ac:dyDescent="0.4">
      <c r="B5349" s="18" t="s">
        <v>5865</v>
      </c>
      <c r="C5349" s="18" t="s">
        <v>5910</v>
      </c>
      <c r="D5349" s="18" t="s">
        <v>10854</v>
      </c>
      <c r="E5349" s="19" t="s">
        <v>571</v>
      </c>
      <c r="F5349" s="18" t="s">
        <v>5991</v>
      </c>
      <c r="G5349" s="18" t="s">
        <v>5897</v>
      </c>
      <c r="H5349" s="18" t="s">
        <v>5897</v>
      </c>
      <c r="I5349" s="161" t="s">
        <v>5898</v>
      </c>
      <c r="J5349" s="18" t="s">
        <v>5904</v>
      </c>
      <c r="K5349" s="18" t="s">
        <v>15416</v>
      </c>
      <c r="L5349" s="18" t="s">
        <v>10232</v>
      </c>
      <c r="N5349" s="20">
        <v>45322</v>
      </c>
      <c r="O5349" s="18" t="s">
        <v>15417</v>
      </c>
      <c r="P5349" s="18" t="s">
        <v>15416</v>
      </c>
      <c r="Q5349" s="18" t="s">
        <v>15407</v>
      </c>
      <c r="T5349" s="18">
        <v>0</v>
      </c>
      <c r="U5349" s="18">
        <v>0</v>
      </c>
    </row>
    <row r="5350" spans="2:21" ht="31.5" x14ac:dyDescent="0.4">
      <c r="B5350" s="18" t="s">
        <v>5865</v>
      </c>
      <c r="C5350" s="18" t="s">
        <v>5910</v>
      </c>
      <c r="D5350" s="18" t="s">
        <v>10854</v>
      </c>
      <c r="E5350" s="19" t="s">
        <v>571</v>
      </c>
      <c r="F5350" s="18" t="s">
        <v>5991</v>
      </c>
      <c r="G5350" s="18" t="s">
        <v>5897</v>
      </c>
      <c r="H5350" s="18" t="s">
        <v>5897</v>
      </c>
      <c r="I5350" s="161" t="s">
        <v>5898</v>
      </c>
      <c r="J5350" s="18" t="s">
        <v>5843</v>
      </c>
      <c r="K5350" s="18" t="s">
        <v>15414</v>
      </c>
      <c r="L5350" s="18" t="s">
        <v>10232</v>
      </c>
      <c r="N5350" s="20">
        <v>45322</v>
      </c>
      <c r="O5350" s="18" t="s">
        <v>15415</v>
      </c>
      <c r="P5350" s="18" t="s">
        <v>15414</v>
      </c>
      <c r="Q5350" s="18" t="s">
        <v>15407</v>
      </c>
      <c r="T5350" s="18">
        <v>0</v>
      </c>
      <c r="U5350" s="18">
        <v>0</v>
      </c>
    </row>
    <row r="5351" spans="2:21" ht="31.5" x14ac:dyDescent="0.4">
      <c r="B5351" s="18" t="s">
        <v>5865</v>
      </c>
      <c r="C5351" s="18" t="s">
        <v>5910</v>
      </c>
      <c r="D5351" s="18" t="s">
        <v>10361</v>
      </c>
      <c r="E5351" s="19" t="s">
        <v>10362</v>
      </c>
      <c r="F5351" s="18" t="s">
        <v>5935</v>
      </c>
      <c r="G5351" s="18" t="s">
        <v>5897</v>
      </c>
      <c r="H5351" s="18" t="s">
        <v>5897</v>
      </c>
      <c r="I5351" s="161" t="s">
        <v>5898</v>
      </c>
      <c r="J5351" s="18" t="s">
        <v>5899</v>
      </c>
      <c r="K5351" s="18" t="s">
        <v>10399</v>
      </c>
      <c r="L5351" s="18" t="s">
        <v>10232</v>
      </c>
      <c r="N5351" s="20">
        <v>45322</v>
      </c>
      <c r="O5351" s="18" t="s">
        <v>10400</v>
      </c>
      <c r="P5351" s="18" t="s">
        <v>10399</v>
      </c>
      <c r="Q5351" s="18" t="s">
        <v>10365</v>
      </c>
      <c r="T5351" s="18">
        <v>0</v>
      </c>
      <c r="U5351" s="18">
        <v>0</v>
      </c>
    </row>
    <row r="5352" spans="2:21" ht="31.5" x14ac:dyDescent="0.4">
      <c r="B5352" s="18" t="s">
        <v>5865</v>
      </c>
      <c r="C5352" s="18" t="s">
        <v>5910</v>
      </c>
      <c r="D5352" s="18" t="s">
        <v>10361</v>
      </c>
      <c r="E5352" s="19" t="s">
        <v>10362</v>
      </c>
      <c r="F5352" s="18" t="s">
        <v>5935</v>
      </c>
      <c r="G5352" s="18" t="s">
        <v>5897</v>
      </c>
      <c r="H5352" s="18" t="s">
        <v>5897</v>
      </c>
      <c r="I5352" s="161" t="s">
        <v>5898</v>
      </c>
      <c r="J5352" s="18" t="s">
        <v>5904</v>
      </c>
      <c r="K5352" s="18" t="s">
        <v>10397</v>
      </c>
      <c r="L5352" s="18" t="s">
        <v>10232</v>
      </c>
      <c r="N5352" s="20">
        <v>45322</v>
      </c>
      <c r="O5352" s="18" t="s">
        <v>10398</v>
      </c>
      <c r="P5352" s="18" t="s">
        <v>10397</v>
      </c>
      <c r="Q5352" s="18" t="s">
        <v>10365</v>
      </c>
      <c r="T5352" s="18">
        <v>0</v>
      </c>
      <c r="U5352" s="18">
        <v>0</v>
      </c>
    </row>
    <row r="5353" spans="2:21" ht="31.5" x14ac:dyDescent="0.4">
      <c r="B5353" s="18" t="s">
        <v>5865</v>
      </c>
      <c r="C5353" s="18" t="s">
        <v>5910</v>
      </c>
      <c r="D5353" s="18" t="s">
        <v>10361</v>
      </c>
      <c r="E5353" s="19" t="s">
        <v>10362</v>
      </c>
      <c r="F5353" s="18" t="s">
        <v>5935</v>
      </c>
      <c r="G5353" s="18" t="s">
        <v>5897</v>
      </c>
      <c r="H5353" s="18" t="s">
        <v>5897</v>
      </c>
      <c r="I5353" s="161" t="s">
        <v>5898</v>
      </c>
      <c r="J5353" s="18" t="s">
        <v>5843</v>
      </c>
      <c r="K5353" s="18" t="s">
        <v>10395</v>
      </c>
      <c r="L5353" s="18" t="s">
        <v>10232</v>
      </c>
      <c r="N5353" s="20">
        <v>45322</v>
      </c>
      <c r="O5353" s="18" t="s">
        <v>10396</v>
      </c>
      <c r="P5353" s="18" t="s">
        <v>10395</v>
      </c>
      <c r="Q5353" s="18" t="s">
        <v>10365</v>
      </c>
      <c r="T5353" s="18">
        <v>0</v>
      </c>
      <c r="U5353" s="18">
        <v>0</v>
      </c>
    </row>
    <row r="5354" spans="2:21" ht="31.5" x14ac:dyDescent="0.4">
      <c r="B5354" s="18" t="s">
        <v>5865</v>
      </c>
      <c r="C5354" s="18" t="s">
        <v>5910</v>
      </c>
      <c r="D5354" s="18" t="s">
        <v>10361</v>
      </c>
      <c r="E5354" s="19" t="s">
        <v>10679</v>
      </c>
      <c r="F5354" s="18" t="s">
        <v>5935</v>
      </c>
      <c r="G5354" s="18" t="s">
        <v>5897</v>
      </c>
      <c r="H5354" s="18" t="s">
        <v>5897</v>
      </c>
      <c r="I5354" s="161" t="s">
        <v>5898</v>
      </c>
      <c r="J5354" s="18" t="s">
        <v>5899</v>
      </c>
      <c r="K5354" s="18" t="s">
        <v>10798</v>
      </c>
      <c r="L5354" s="18" t="s">
        <v>10232</v>
      </c>
      <c r="N5354" s="20">
        <v>45322</v>
      </c>
      <c r="O5354" s="18" t="s">
        <v>10799</v>
      </c>
      <c r="P5354" s="18" t="s">
        <v>10798</v>
      </c>
      <c r="Q5354" s="18" t="s">
        <v>10682</v>
      </c>
      <c r="T5354" s="18">
        <v>0</v>
      </c>
      <c r="U5354" s="18">
        <v>0</v>
      </c>
    </row>
    <row r="5355" spans="2:21" ht="31.5" x14ac:dyDescent="0.4">
      <c r="B5355" s="18" t="s">
        <v>5865</v>
      </c>
      <c r="C5355" s="18" t="s">
        <v>5910</v>
      </c>
      <c r="D5355" s="18" t="s">
        <v>10361</v>
      </c>
      <c r="E5355" s="19" t="s">
        <v>10679</v>
      </c>
      <c r="F5355" s="18" t="s">
        <v>5935</v>
      </c>
      <c r="G5355" s="18" t="s">
        <v>5897</v>
      </c>
      <c r="H5355" s="18" t="s">
        <v>5897</v>
      </c>
      <c r="I5355" s="161" t="s">
        <v>5898</v>
      </c>
      <c r="J5355" s="18" t="s">
        <v>5904</v>
      </c>
      <c r="K5355" s="18" t="s">
        <v>10796</v>
      </c>
      <c r="L5355" s="18" t="s">
        <v>10232</v>
      </c>
      <c r="N5355" s="20">
        <v>45322</v>
      </c>
      <c r="O5355" s="18" t="s">
        <v>10797</v>
      </c>
      <c r="P5355" s="18" t="s">
        <v>10796</v>
      </c>
      <c r="Q5355" s="18" t="s">
        <v>10682</v>
      </c>
      <c r="T5355" s="18">
        <v>0</v>
      </c>
      <c r="U5355" s="18">
        <v>0</v>
      </c>
    </row>
    <row r="5356" spans="2:21" ht="31.5" x14ac:dyDescent="0.4">
      <c r="B5356" s="18" t="s">
        <v>5865</v>
      </c>
      <c r="C5356" s="18" t="s">
        <v>5910</v>
      </c>
      <c r="D5356" s="18" t="s">
        <v>10361</v>
      </c>
      <c r="E5356" s="19" t="s">
        <v>10679</v>
      </c>
      <c r="F5356" s="18" t="s">
        <v>5935</v>
      </c>
      <c r="G5356" s="18" t="s">
        <v>5897</v>
      </c>
      <c r="H5356" s="18" t="s">
        <v>5897</v>
      </c>
      <c r="I5356" s="161" t="s">
        <v>5898</v>
      </c>
      <c r="J5356" s="18" t="s">
        <v>5843</v>
      </c>
      <c r="K5356" s="18" t="s">
        <v>10794</v>
      </c>
      <c r="L5356" s="18" t="s">
        <v>10232</v>
      </c>
      <c r="N5356" s="20">
        <v>45322</v>
      </c>
      <c r="O5356" s="18" t="s">
        <v>10795</v>
      </c>
      <c r="P5356" s="18" t="s">
        <v>10794</v>
      </c>
      <c r="Q5356" s="18" t="s">
        <v>10682</v>
      </c>
      <c r="T5356" s="18">
        <v>0</v>
      </c>
      <c r="U5356" s="18">
        <v>0</v>
      </c>
    </row>
    <row r="5357" spans="2:21" ht="31.5" x14ac:dyDescent="0.4">
      <c r="B5357" s="18" t="s">
        <v>5865</v>
      </c>
      <c r="C5357" s="18" t="s">
        <v>5910</v>
      </c>
      <c r="D5357" s="18" t="s">
        <v>10361</v>
      </c>
      <c r="E5357" s="19" t="s">
        <v>10687</v>
      </c>
      <c r="F5357" s="18" t="s">
        <v>6047</v>
      </c>
      <c r="G5357" s="18" t="s">
        <v>5897</v>
      </c>
      <c r="H5357" s="18" t="s">
        <v>5897</v>
      </c>
      <c r="I5357" s="161" t="s">
        <v>5898</v>
      </c>
      <c r="J5357" s="18" t="s">
        <v>5899</v>
      </c>
      <c r="K5357" s="18" t="s">
        <v>10804</v>
      </c>
      <c r="L5357" s="18" t="s">
        <v>10232</v>
      </c>
      <c r="N5357" s="20">
        <v>45322</v>
      </c>
      <c r="O5357" s="18" t="s">
        <v>10805</v>
      </c>
      <c r="P5357" s="18" t="s">
        <v>10804</v>
      </c>
      <c r="Q5357" s="18" t="s">
        <v>10690</v>
      </c>
      <c r="T5357" s="18">
        <v>0</v>
      </c>
      <c r="U5357" s="18">
        <v>0</v>
      </c>
    </row>
    <row r="5358" spans="2:21" ht="31.5" x14ac:dyDescent="0.4">
      <c r="B5358" s="18" t="s">
        <v>5865</v>
      </c>
      <c r="C5358" s="18" t="s">
        <v>5910</v>
      </c>
      <c r="D5358" s="18" t="s">
        <v>10361</v>
      </c>
      <c r="E5358" s="19" t="s">
        <v>10687</v>
      </c>
      <c r="F5358" s="18" t="s">
        <v>6047</v>
      </c>
      <c r="G5358" s="18" t="s">
        <v>5897</v>
      </c>
      <c r="H5358" s="18" t="s">
        <v>5897</v>
      </c>
      <c r="I5358" s="161" t="s">
        <v>5898</v>
      </c>
      <c r="J5358" s="18" t="s">
        <v>5904</v>
      </c>
      <c r="K5358" s="18" t="s">
        <v>10802</v>
      </c>
      <c r="L5358" s="18" t="s">
        <v>10232</v>
      </c>
      <c r="N5358" s="20">
        <v>45322</v>
      </c>
      <c r="O5358" s="18" t="s">
        <v>10803</v>
      </c>
      <c r="P5358" s="18" t="s">
        <v>10802</v>
      </c>
      <c r="Q5358" s="18" t="s">
        <v>10690</v>
      </c>
      <c r="T5358" s="18">
        <v>0</v>
      </c>
      <c r="U5358" s="18">
        <v>0</v>
      </c>
    </row>
    <row r="5359" spans="2:21" ht="31.5" x14ac:dyDescent="0.4">
      <c r="B5359" s="18" t="s">
        <v>5865</v>
      </c>
      <c r="C5359" s="18" t="s">
        <v>5910</v>
      </c>
      <c r="D5359" s="18" t="s">
        <v>10361</v>
      </c>
      <c r="E5359" s="19" t="s">
        <v>10687</v>
      </c>
      <c r="F5359" s="18" t="s">
        <v>6047</v>
      </c>
      <c r="G5359" s="18" t="s">
        <v>5897</v>
      </c>
      <c r="H5359" s="18" t="s">
        <v>5897</v>
      </c>
      <c r="I5359" s="161" t="s">
        <v>5898</v>
      </c>
      <c r="J5359" s="18" t="s">
        <v>5843</v>
      </c>
      <c r="K5359" s="18" t="s">
        <v>10800</v>
      </c>
      <c r="L5359" s="18" t="s">
        <v>10232</v>
      </c>
      <c r="N5359" s="20">
        <v>45322</v>
      </c>
      <c r="O5359" s="18" t="s">
        <v>10801</v>
      </c>
      <c r="P5359" s="18" t="s">
        <v>10800</v>
      </c>
      <c r="Q5359" s="18" t="s">
        <v>10690</v>
      </c>
      <c r="T5359" s="18">
        <v>0</v>
      </c>
      <c r="U5359" s="18">
        <v>0</v>
      </c>
    </row>
    <row r="5360" spans="2:21" ht="31.5" x14ac:dyDescent="0.4">
      <c r="B5360" s="18" t="s">
        <v>5865</v>
      </c>
      <c r="C5360" s="18" t="s">
        <v>5910</v>
      </c>
      <c r="D5360" s="18" t="s">
        <v>10361</v>
      </c>
      <c r="E5360" s="19" t="s">
        <v>10687</v>
      </c>
      <c r="F5360" s="18" t="s">
        <v>5896</v>
      </c>
      <c r="G5360" s="18" t="s">
        <v>5897</v>
      </c>
      <c r="H5360" s="18" t="s">
        <v>5897</v>
      </c>
      <c r="I5360" s="161" t="s">
        <v>5898</v>
      </c>
      <c r="J5360" s="18" t="s">
        <v>5899</v>
      </c>
      <c r="K5360" s="18" t="s">
        <v>10822</v>
      </c>
      <c r="L5360" s="18" t="s">
        <v>10232</v>
      </c>
      <c r="N5360" s="20">
        <v>45322</v>
      </c>
      <c r="O5360" s="18" t="s">
        <v>10823</v>
      </c>
      <c r="P5360" s="18" t="s">
        <v>10822</v>
      </c>
      <c r="Q5360" s="18" t="s">
        <v>10723</v>
      </c>
      <c r="T5360" s="18">
        <v>0</v>
      </c>
      <c r="U5360" s="18">
        <v>0</v>
      </c>
    </row>
    <row r="5361" spans="2:21" ht="31.5" x14ac:dyDescent="0.4">
      <c r="B5361" s="18" t="s">
        <v>5865</v>
      </c>
      <c r="C5361" s="18" t="s">
        <v>5910</v>
      </c>
      <c r="D5361" s="18" t="s">
        <v>10361</v>
      </c>
      <c r="E5361" s="19" t="s">
        <v>10687</v>
      </c>
      <c r="F5361" s="18" t="s">
        <v>5896</v>
      </c>
      <c r="G5361" s="18" t="s">
        <v>5897</v>
      </c>
      <c r="H5361" s="18" t="s">
        <v>5897</v>
      </c>
      <c r="I5361" s="161" t="s">
        <v>5898</v>
      </c>
      <c r="J5361" s="18" t="s">
        <v>5904</v>
      </c>
      <c r="K5361" s="18" t="s">
        <v>10820</v>
      </c>
      <c r="L5361" s="18" t="s">
        <v>10232</v>
      </c>
      <c r="N5361" s="20">
        <v>45322</v>
      </c>
      <c r="O5361" s="18" t="s">
        <v>10821</v>
      </c>
      <c r="P5361" s="18" t="s">
        <v>10820</v>
      </c>
      <c r="Q5361" s="18" t="s">
        <v>10723</v>
      </c>
      <c r="T5361" s="18">
        <v>0</v>
      </c>
      <c r="U5361" s="18">
        <v>0</v>
      </c>
    </row>
    <row r="5362" spans="2:21" ht="31.5" x14ac:dyDescent="0.4">
      <c r="B5362" s="18" t="s">
        <v>5865</v>
      </c>
      <c r="C5362" s="18" t="s">
        <v>5910</v>
      </c>
      <c r="D5362" s="18" t="s">
        <v>10361</v>
      </c>
      <c r="E5362" s="19" t="s">
        <v>10687</v>
      </c>
      <c r="F5362" s="18" t="s">
        <v>5896</v>
      </c>
      <c r="G5362" s="18" t="s">
        <v>5897</v>
      </c>
      <c r="H5362" s="18" t="s">
        <v>5897</v>
      </c>
      <c r="I5362" s="161" t="s">
        <v>5898</v>
      </c>
      <c r="J5362" s="18" t="s">
        <v>5843</v>
      </c>
      <c r="K5362" s="18" t="s">
        <v>10818</v>
      </c>
      <c r="L5362" s="18" t="s">
        <v>10232</v>
      </c>
      <c r="N5362" s="20">
        <v>45322</v>
      </c>
      <c r="O5362" s="18" t="s">
        <v>10819</v>
      </c>
      <c r="P5362" s="18" t="s">
        <v>10818</v>
      </c>
      <c r="Q5362" s="18" t="s">
        <v>10723</v>
      </c>
      <c r="T5362" s="18">
        <v>0</v>
      </c>
      <c r="U5362" s="18">
        <v>0</v>
      </c>
    </row>
    <row r="5363" spans="2:21" ht="31.5" x14ac:dyDescent="0.4">
      <c r="B5363" s="18" t="s">
        <v>5865</v>
      </c>
      <c r="C5363" s="18" t="s">
        <v>5910</v>
      </c>
      <c r="D5363" s="18" t="s">
        <v>10361</v>
      </c>
      <c r="E5363" s="19" t="s">
        <v>10687</v>
      </c>
      <c r="F5363" s="18" t="s">
        <v>6100</v>
      </c>
      <c r="G5363" s="18" t="s">
        <v>5897</v>
      </c>
      <c r="H5363" s="18" t="s">
        <v>5897</v>
      </c>
      <c r="I5363" s="161" t="s">
        <v>5898</v>
      </c>
      <c r="J5363" s="18" t="s">
        <v>5899</v>
      </c>
      <c r="K5363" s="18" t="s">
        <v>10816</v>
      </c>
      <c r="L5363" s="18" t="s">
        <v>10232</v>
      </c>
      <c r="N5363" s="20">
        <v>45322</v>
      </c>
      <c r="O5363" s="18" t="s">
        <v>10817</v>
      </c>
      <c r="P5363" s="18" t="s">
        <v>10816</v>
      </c>
      <c r="Q5363" s="18" t="s">
        <v>10716</v>
      </c>
      <c r="T5363" s="18">
        <v>0</v>
      </c>
      <c r="U5363" s="18">
        <v>0</v>
      </c>
    </row>
    <row r="5364" spans="2:21" ht="31.5" x14ac:dyDescent="0.4">
      <c r="B5364" s="18" t="s">
        <v>5865</v>
      </c>
      <c r="C5364" s="18" t="s">
        <v>5910</v>
      </c>
      <c r="D5364" s="18" t="s">
        <v>10361</v>
      </c>
      <c r="E5364" s="19" t="s">
        <v>10687</v>
      </c>
      <c r="F5364" s="18" t="s">
        <v>6100</v>
      </c>
      <c r="G5364" s="18" t="s">
        <v>5897</v>
      </c>
      <c r="H5364" s="18" t="s">
        <v>5897</v>
      </c>
      <c r="I5364" s="161" t="s">
        <v>5898</v>
      </c>
      <c r="J5364" s="18" t="s">
        <v>5904</v>
      </c>
      <c r="K5364" s="18" t="s">
        <v>10814</v>
      </c>
      <c r="L5364" s="18" t="s">
        <v>10232</v>
      </c>
      <c r="N5364" s="20">
        <v>45322</v>
      </c>
      <c r="O5364" s="18" t="s">
        <v>10815</v>
      </c>
      <c r="P5364" s="18" t="s">
        <v>10814</v>
      </c>
      <c r="Q5364" s="18" t="s">
        <v>10716</v>
      </c>
      <c r="T5364" s="18">
        <v>0</v>
      </c>
      <c r="U5364" s="18">
        <v>0</v>
      </c>
    </row>
    <row r="5365" spans="2:21" ht="31.5" x14ac:dyDescent="0.4">
      <c r="B5365" s="18" t="s">
        <v>5865</v>
      </c>
      <c r="C5365" s="18" t="s">
        <v>5910</v>
      </c>
      <c r="D5365" s="18" t="s">
        <v>10361</v>
      </c>
      <c r="E5365" s="19" t="s">
        <v>10687</v>
      </c>
      <c r="F5365" s="18" t="s">
        <v>6100</v>
      </c>
      <c r="G5365" s="18" t="s">
        <v>5897</v>
      </c>
      <c r="H5365" s="18" t="s">
        <v>5897</v>
      </c>
      <c r="I5365" s="161" t="s">
        <v>5898</v>
      </c>
      <c r="J5365" s="18" t="s">
        <v>5843</v>
      </c>
      <c r="K5365" s="18" t="s">
        <v>10812</v>
      </c>
      <c r="L5365" s="18" t="s">
        <v>10232</v>
      </c>
      <c r="N5365" s="20">
        <v>45322</v>
      </c>
      <c r="O5365" s="18" t="s">
        <v>10813</v>
      </c>
      <c r="P5365" s="18" t="s">
        <v>10812</v>
      </c>
      <c r="Q5365" s="18" t="s">
        <v>10716</v>
      </c>
      <c r="T5365" s="18">
        <v>0</v>
      </c>
      <c r="U5365" s="18">
        <v>0</v>
      </c>
    </row>
    <row r="5366" spans="2:21" ht="31.5" x14ac:dyDescent="0.4">
      <c r="B5366" s="18" t="s">
        <v>5865</v>
      </c>
      <c r="C5366" s="18" t="s">
        <v>5910</v>
      </c>
      <c r="D5366" s="18" t="s">
        <v>10361</v>
      </c>
      <c r="E5366" s="19" t="s">
        <v>10687</v>
      </c>
      <c r="F5366" s="18" t="s">
        <v>5991</v>
      </c>
      <c r="G5366" s="18" t="s">
        <v>5897</v>
      </c>
      <c r="H5366" s="18" t="s">
        <v>5897</v>
      </c>
      <c r="I5366" s="161" t="s">
        <v>5898</v>
      </c>
      <c r="J5366" s="18" t="s">
        <v>5899</v>
      </c>
      <c r="K5366" s="18" t="s">
        <v>10810</v>
      </c>
      <c r="L5366" s="18" t="s">
        <v>10232</v>
      </c>
      <c r="N5366" s="20">
        <v>45322</v>
      </c>
      <c r="O5366" s="18" t="s">
        <v>10811</v>
      </c>
      <c r="P5366" s="18" t="s">
        <v>10810</v>
      </c>
      <c r="Q5366" s="18" t="s">
        <v>10703</v>
      </c>
      <c r="T5366" s="18">
        <v>0</v>
      </c>
      <c r="U5366" s="18">
        <v>0</v>
      </c>
    </row>
    <row r="5367" spans="2:21" ht="31.5" x14ac:dyDescent="0.4">
      <c r="B5367" s="18" t="s">
        <v>5865</v>
      </c>
      <c r="C5367" s="18" t="s">
        <v>5910</v>
      </c>
      <c r="D5367" s="18" t="s">
        <v>10361</v>
      </c>
      <c r="E5367" s="19" t="s">
        <v>10687</v>
      </c>
      <c r="F5367" s="18" t="s">
        <v>5991</v>
      </c>
      <c r="G5367" s="18" t="s">
        <v>5897</v>
      </c>
      <c r="H5367" s="18" t="s">
        <v>5897</v>
      </c>
      <c r="I5367" s="161" t="s">
        <v>5898</v>
      </c>
      <c r="J5367" s="18" t="s">
        <v>5904</v>
      </c>
      <c r="K5367" s="18" t="s">
        <v>10808</v>
      </c>
      <c r="L5367" s="18" t="s">
        <v>10232</v>
      </c>
      <c r="N5367" s="20">
        <v>45322</v>
      </c>
      <c r="O5367" s="18" t="s">
        <v>10809</v>
      </c>
      <c r="P5367" s="18" t="s">
        <v>10808</v>
      </c>
      <c r="Q5367" s="18" t="s">
        <v>10703</v>
      </c>
      <c r="T5367" s="18">
        <v>0</v>
      </c>
      <c r="U5367" s="18">
        <v>0</v>
      </c>
    </row>
    <row r="5368" spans="2:21" ht="31.5" x14ac:dyDescent="0.4">
      <c r="B5368" s="18" t="s">
        <v>5865</v>
      </c>
      <c r="C5368" s="18" t="s">
        <v>5910</v>
      </c>
      <c r="D5368" s="18" t="s">
        <v>10361</v>
      </c>
      <c r="E5368" s="19" t="s">
        <v>10687</v>
      </c>
      <c r="F5368" s="18" t="s">
        <v>5991</v>
      </c>
      <c r="G5368" s="18" t="s">
        <v>5897</v>
      </c>
      <c r="H5368" s="18" t="s">
        <v>5897</v>
      </c>
      <c r="I5368" s="161" t="s">
        <v>5898</v>
      </c>
      <c r="J5368" s="18" t="s">
        <v>5843</v>
      </c>
      <c r="K5368" s="18" t="s">
        <v>10806</v>
      </c>
      <c r="L5368" s="18" t="s">
        <v>10232</v>
      </c>
      <c r="N5368" s="20">
        <v>45322</v>
      </c>
      <c r="O5368" s="18" t="s">
        <v>10807</v>
      </c>
      <c r="P5368" s="18" t="s">
        <v>10806</v>
      </c>
      <c r="Q5368" s="18" t="s">
        <v>10703</v>
      </c>
      <c r="T5368" s="18">
        <v>0</v>
      </c>
      <c r="U5368" s="18">
        <v>0</v>
      </c>
    </row>
    <row r="5369" spans="2:21" ht="31.5" x14ac:dyDescent="0.4">
      <c r="B5369" s="18" t="s">
        <v>5865</v>
      </c>
      <c r="C5369" s="18" t="s">
        <v>5910</v>
      </c>
      <c r="D5369" s="18" t="s">
        <v>10361</v>
      </c>
      <c r="E5369" s="19" t="s">
        <v>14932</v>
      </c>
      <c r="F5369" s="18" t="s">
        <v>5935</v>
      </c>
      <c r="G5369" s="18" t="s">
        <v>5897</v>
      </c>
      <c r="H5369" s="18" t="s">
        <v>5897</v>
      </c>
      <c r="I5369" s="161" t="s">
        <v>5898</v>
      </c>
      <c r="J5369" s="18" t="s">
        <v>5899</v>
      </c>
      <c r="K5369" s="18" t="s">
        <v>15226</v>
      </c>
      <c r="L5369" s="18" t="s">
        <v>10232</v>
      </c>
      <c r="N5369" s="20">
        <v>45322</v>
      </c>
      <c r="O5369" s="18" t="s">
        <v>15227</v>
      </c>
      <c r="P5369" s="18" t="s">
        <v>15226</v>
      </c>
      <c r="Q5369" s="18" t="s">
        <v>14935</v>
      </c>
      <c r="T5369" s="18">
        <v>0</v>
      </c>
      <c r="U5369" s="18">
        <v>0</v>
      </c>
    </row>
    <row r="5370" spans="2:21" ht="31.5" x14ac:dyDescent="0.4">
      <c r="B5370" s="18" t="s">
        <v>5865</v>
      </c>
      <c r="C5370" s="18" t="s">
        <v>5910</v>
      </c>
      <c r="D5370" s="18" t="s">
        <v>10361</v>
      </c>
      <c r="E5370" s="19" t="s">
        <v>14932</v>
      </c>
      <c r="F5370" s="18" t="s">
        <v>5935</v>
      </c>
      <c r="G5370" s="18" t="s">
        <v>5897</v>
      </c>
      <c r="H5370" s="18" t="s">
        <v>5897</v>
      </c>
      <c r="I5370" s="161" t="s">
        <v>5898</v>
      </c>
      <c r="J5370" s="18" t="s">
        <v>5904</v>
      </c>
      <c r="K5370" s="18" t="s">
        <v>15224</v>
      </c>
      <c r="L5370" s="18" t="s">
        <v>10232</v>
      </c>
      <c r="N5370" s="20">
        <v>45322</v>
      </c>
      <c r="O5370" s="18" t="s">
        <v>15225</v>
      </c>
      <c r="P5370" s="18" t="s">
        <v>15224</v>
      </c>
      <c r="Q5370" s="18" t="s">
        <v>14935</v>
      </c>
      <c r="T5370" s="18">
        <v>0</v>
      </c>
      <c r="U5370" s="18">
        <v>0</v>
      </c>
    </row>
    <row r="5371" spans="2:21" ht="31.5" x14ac:dyDescent="0.4">
      <c r="B5371" s="18" t="s">
        <v>5865</v>
      </c>
      <c r="C5371" s="18" t="s">
        <v>5910</v>
      </c>
      <c r="D5371" s="18" t="s">
        <v>10361</v>
      </c>
      <c r="E5371" s="19" t="s">
        <v>14932</v>
      </c>
      <c r="F5371" s="18" t="s">
        <v>5935</v>
      </c>
      <c r="G5371" s="18" t="s">
        <v>5897</v>
      </c>
      <c r="H5371" s="18" t="s">
        <v>5897</v>
      </c>
      <c r="I5371" s="161" t="s">
        <v>5898</v>
      </c>
      <c r="J5371" s="18" t="s">
        <v>5843</v>
      </c>
      <c r="K5371" s="18" t="s">
        <v>15222</v>
      </c>
      <c r="L5371" s="18" t="s">
        <v>10232</v>
      </c>
      <c r="N5371" s="20">
        <v>45322</v>
      </c>
      <c r="O5371" s="18" t="s">
        <v>15223</v>
      </c>
      <c r="P5371" s="18" t="s">
        <v>15222</v>
      </c>
      <c r="Q5371" s="18" t="s">
        <v>14935</v>
      </c>
      <c r="T5371" s="18">
        <v>0</v>
      </c>
      <c r="U5371" s="18">
        <v>0</v>
      </c>
    </row>
    <row r="5372" spans="2:21" ht="31.5" x14ac:dyDescent="0.4">
      <c r="B5372" s="18" t="s">
        <v>5865</v>
      </c>
      <c r="C5372" s="18" t="s">
        <v>5910</v>
      </c>
      <c r="D5372" s="18" t="s">
        <v>10361</v>
      </c>
      <c r="E5372" s="19" t="s">
        <v>10401</v>
      </c>
      <c r="F5372" s="18" t="s">
        <v>5935</v>
      </c>
      <c r="G5372" s="18" t="s">
        <v>5897</v>
      </c>
      <c r="H5372" s="18" t="s">
        <v>5897</v>
      </c>
      <c r="I5372" s="161" t="s">
        <v>5898</v>
      </c>
      <c r="J5372" s="18" t="s">
        <v>5899</v>
      </c>
      <c r="K5372" s="18" t="s">
        <v>10623</v>
      </c>
      <c r="L5372" s="18" t="s">
        <v>10232</v>
      </c>
      <c r="N5372" s="20">
        <v>45322</v>
      </c>
      <c r="O5372" s="18" t="s">
        <v>10624</v>
      </c>
      <c r="P5372" s="18" t="s">
        <v>10623</v>
      </c>
      <c r="Q5372" s="18" t="s">
        <v>10405</v>
      </c>
      <c r="T5372" s="18">
        <v>0</v>
      </c>
      <c r="U5372" s="18">
        <v>0</v>
      </c>
    </row>
    <row r="5373" spans="2:21" ht="31.5" x14ac:dyDescent="0.4">
      <c r="B5373" s="18" t="s">
        <v>5865</v>
      </c>
      <c r="C5373" s="18" t="s">
        <v>5910</v>
      </c>
      <c r="D5373" s="18" t="s">
        <v>10361</v>
      </c>
      <c r="E5373" s="19" t="s">
        <v>10401</v>
      </c>
      <c r="F5373" s="18" t="s">
        <v>5935</v>
      </c>
      <c r="G5373" s="18" t="s">
        <v>5897</v>
      </c>
      <c r="H5373" s="18" t="s">
        <v>5897</v>
      </c>
      <c r="I5373" s="161" t="s">
        <v>5898</v>
      </c>
      <c r="J5373" s="18" t="s">
        <v>5904</v>
      </c>
      <c r="K5373" s="18" t="s">
        <v>10621</v>
      </c>
      <c r="L5373" s="18" t="s">
        <v>10232</v>
      </c>
      <c r="N5373" s="20">
        <v>45322</v>
      </c>
      <c r="O5373" s="18" t="s">
        <v>10622</v>
      </c>
      <c r="P5373" s="18" t="s">
        <v>10621</v>
      </c>
      <c r="Q5373" s="18" t="s">
        <v>10405</v>
      </c>
      <c r="T5373" s="18">
        <v>0</v>
      </c>
      <c r="U5373" s="18">
        <v>0</v>
      </c>
    </row>
    <row r="5374" spans="2:21" ht="31.5" x14ac:dyDescent="0.4">
      <c r="B5374" s="18" t="s">
        <v>5865</v>
      </c>
      <c r="C5374" s="18" t="s">
        <v>5910</v>
      </c>
      <c r="D5374" s="18" t="s">
        <v>10361</v>
      </c>
      <c r="E5374" s="19" t="s">
        <v>10401</v>
      </c>
      <c r="F5374" s="18" t="s">
        <v>5935</v>
      </c>
      <c r="G5374" s="18" t="s">
        <v>5897</v>
      </c>
      <c r="H5374" s="18" t="s">
        <v>5897</v>
      </c>
      <c r="I5374" s="161" t="s">
        <v>5898</v>
      </c>
      <c r="J5374" s="18" t="s">
        <v>5843</v>
      </c>
      <c r="K5374" s="18" t="s">
        <v>10619</v>
      </c>
      <c r="L5374" s="18" t="s">
        <v>10232</v>
      </c>
      <c r="N5374" s="20">
        <v>45322</v>
      </c>
      <c r="O5374" s="18" t="s">
        <v>10620</v>
      </c>
      <c r="P5374" s="18" t="s">
        <v>10619</v>
      </c>
      <c r="Q5374" s="18" t="s">
        <v>10405</v>
      </c>
      <c r="T5374" s="18">
        <v>0</v>
      </c>
      <c r="U5374" s="18">
        <v>0</v>
      </c>
    </row>
    <row r="5375" spans="2:21" ht="31.5" x14ac:dyDescent="0.4">
      <c r="B5375" s="18" t="s">
        <v>5865</v>
      </c>
      <c r="C5375" s="18" t="s">
        <v>5910</v>
      </c>
      <c r="D5375" s="18" t="s">
        <v>10361</v>
      </c>
      <c r="E5375" s="19" t="s">
        <v>14906</v>
      </c>
      <c r="F5375" s="18" t="s">
        <v>5935</v>
      </c>
      <c r="G5375" s="18" t="s">
        <v>5897</v>
      </c>
      <c r="H5375" s="18" t="s">
        <v>5897</v>
      </c>
      <c r="I5375" s="161" t="s">
        <v>5898</v>
      </c>
      <c r="J5375" s="18" t="s">
        <v>5899</v>
      </c>
      <c r="K5375" s="18" t="s">
        <v>15220</v>
      </c>
      <c r="L5375" s="18" t="s">
        <v>10232</v>
      </c>
      <c r="N5375" s="20">
        <v>45322</v>
      </c>
      <c r="O5375" s="18" t="s">
        <v>15221</v>
      </c>
      <c r="P5375" s="18" t="s">
        <v>15220</v>
      </c>
      <c r="Q5375" s="18" t="s">
        <v>14909</v>
      </c>
      <c r="T5375" s="18">
        <v>0</v>
      </c>
      <c r="U5375" s="18">
        <v>0</v>
      </c>
    </row>
    <row r="5376" spans="2:21" ht="31.5" x14ac:dyDescent="0.4">
      <c r="B5376" s="18" t="s">
        <v>5865</v>
      </c>
      <c r="C5376" s="18" t="s">
        <v>5910</v>
      </c>
      <c r="D5376" s="18" t="s">
        <v>10361</v>
      </c>
      <c r="E5376" s="19" t="s">
        <v>14906</v>
      </c>
      <c r="F5376" s="18" t="s">
        <v>5935</v>
      </c>
      <c r="G5376" s="18" t="s">
        <v>5897</v>
      </c>
      <c r="H5376" s="18" t="s">
        <v>5897</v>
      </c>
      <c r="I5376" s="161" t="s">
        <v>5898</v>
      </c>
      <c r="J5376" s="18" t="s">
        <v>5904</v>
      </c>
      <c r="K5376" s="18" t="s">
        <v>15218</v>
      </c>
      <c r="L5376" s="18" t="s">
        <v>10232</v>
      </c>
      <c r="N5376" s="20">
        <v>45322</v>
      </c>
      <c r="O5376" s="18" t="s">
        <v>15219</v>
      </c>
      <c r="P5376" s="18" t="s">
        <v>15218</v>
      </c>
      <c r="Q5376" s="18" t="s">
        <v>14909</v>
      </c>
      <c r="T5376" s="18">
        <v>0</v>
      </c>
      <c r="U5376" s="18">
        <v>0</v>
      </c>
    </row>
    <row r="5377" spans="2:21" ht="31.5" x14ac:dyDescent="0.4">
      <c r="B5377" s="18" t="s">
        <v>5865</v>
      </c>
      <c r="C5377" s="18" t="s">
        <v>5910</v>
      </c>
      <c r="D5377" s="18" t="s">
        <v>10361</v>
      </c>
      <c r="E5377" s="19" t="s">
        <v>14906</v>
      </c>
      <c r="F5377" s="18" t="s">
        <v>5935</v>
      </c>
      <c r="G5377" s="18" t="s">
        <v>5897</v>
      </c>
      <c r="H5377" s="18" t="s">
        <v>5897</v>
      </c>
      <c r="I5377" s="161" t="s">
        <v>5898</v>
      </c>
      <c r="J5377" s="18" t="s">
        <v>5843</v>
      </c>
      <c r="K5377" s="18" t="s">
        <v>15216</v>
      </c>
      <c r="L5377" s="18" t="s">
        <v>10232</v>
      </c>
      <c r="N5377" s="20">
        <v>45322</v>
      </c>
      <c r="O5377" s="18" t="s">
        <v>15217</v>
      </c>
      <c r="P5377" s="18" t="s">
        <v>15216</v>
      </c>
      <c r="Q5377" s="18" t="s">
        <v>14909</v>
      </c>
      <c r="T5377" s="18">
        <v>0</v>
      </c>
      <c r="U5377" s="18">
        <v>0</v>
      </c>
    </row>
    <row r="5378" spans="2:21" ht="31.5" x14ac:dyDescent="0.4">
      <c r="B5378" s="18" t="s">
        <v>5865</v>
      </c>
      <c r="C5378" s="18" t="s">
        <v>5910</v>
      </c>
      <c r="D5378" s="18" t="s">
        <v>10361</v>
      </c>
      <c r="E5378" s="19" t="s">
        <v>10422</v>
      </c>
      <c r="F5378" s="18" t="s">
        <v>6047</v>
      </c>
      <c r="G5378" s="18" t="s">
        <v>5897</v>
      </c>
      <c r="H5378" s="18" t="s">
        <v>5897</v>
      </c>
      <c r="I5378" s="161" t="s">
        <v>5898</v>
      </c>
      <c r="J5378" s="18" t="s">
        <v>5899</v>
      </c>
      <c r="K5378" s="18" t="s">
        <v>10629</v>
      </c>
      <c r="L5378" s="18" t="s">
        <v>10232</v>
      </c>
      <c r="N5378" s="20">
        <v>45322</v>
      </c>
      <c r="O5378" s="18" t="s">
        <v>10630</v>
      </c>
      <c r="P5378" s="18" t="s">
        <v>10629</v>
      </c>
      <c r="Q5378" s="18" t="s">
        <v>10425</v>
      </c>
      <c r="T5378" s="18">
        <v>0</v>
      </c>
      <c r="U5378" s="18">
        <v>0</v>
      </c>
    </row>
    <row r="5379" spans="2:21" ht="31.5" x14ac:dyDescent="0.4">
      <c r="B5379" s="18" t="s">
        <v>5865</v>
      </c>
      <c r="C5379" s="18" t="s">
        <v>5910</v>
      </c>
      <c r="D5379" s="18" t="s">
        <v>10361</v>
      </c>
      <c r="E5379" s="19" t="s">
        <v>10422</v>
      </c>
      <c r="F5379" s="18" t="s">
        <v>6047</v>
      </c>
      <c r="G5379" s="18" t="s">
        <v>5897</v>
      </c>
      <c r="H5379" s="18" t="s">
        <v>5897</v>
      </c>
      <c r="I5379" s="161" t="s">
        <v>5898</v>
      </c>
      <c r="J5379" s="18" t="s">
        <v>5904</v>
      </c>
      <c r="K5379" s="18" t="s">
        <v>10627</v>
      </c>
      <c r="L5379" s="18" t="s">
        <v>10232</v>
      </c>
      <c r="N5379" s="20">
        <v>45322</v>
      </c>
      <c r="O5379" s="18" t="s">
        <v>10628</v>
      </c>
      <c r="P5379" s="18" t="s">
        <v>10627</v>
      </c>
      <c r="Q5379" s="18" t="s">
        <v>10425</v>
      </c>
      <c r="T5379" s="18">
        <v>0</v>
      </c>
      <c r="U5379" s="18">
        <v>0</v>
      </c>
    </row>
    <row r="5380" spans="2:21" ht="31.5" x14ac:dyDescent="0.4">
      <c r="B5380" s="18" t="s">
        <v>5865</v>
      </c>
      <c r="C5380" s="18" t="s">
        <v>5910</v>
      </c>
      <c r="D5380" s="18" t="s">
        <v>10361</v>
      </c>
      <c r="E5380" s="19" t="s">
        <v>10422</v>
      </c>
      <c r="F5380" s="18" t="s">
        <v>6047</v>
      </c>
      <c r="G5380" s="18" t="s">
        <v>5897</v>
      </c>
      <c r="H5380" s="18" t="s">
        <v>5897</v>
      </c>
      <c r="I5380" s="161" t="s">
        <v>5898</v>
      </c>
      <c r="J5380" s="18" t="s">
        <v>5843</v>
      </c>
      <c r="K5380" s="18" t="s">
        <v>10625</v>
      </c>
      <c r="L5380" s="18" t="s">
        <v>10232</v>
      </c>
      <c r="N5380" s="20">
        <v>45322</v>
      </c>
      <c r="O5380" s="18" t="s">
        <v>10626</v>
      </c>
      <c r="P5380" s="18" t="s">
        <v>10625</v>
      </c>
      <c r="Q5380" s="18" t="s">
        <v>10425</v>
      </c>
      <c r="T5380" s="18">
        <v>0</v>
      </c>
      <c r="U5380" s="18">
        <v>0</v>
      </c>
    </row>
    <row r="5381" spans="2:21" ht="31.5" x14ac:dyDescent="0.4">
      <c r="B5381" s="18" t="s">
        <v>5865</v>
      </c>
      <c r="C5381" s="18" t="s">
        <v>5910</v>
      </c>
      <c r="D5381" s="18" t="s">
        <v>10361</v>
      </c>
      <c r="E5381" s="19" t="s">
        <v>10422</v>
      </c>
      <c r="F5381" s="18" t="s">
        <v>5896</v>
      </c>
      <c r="G5381" s="18" t="s">
        <v>5897</v>
      </c>
      <c r="H5381" s="18" t="s">
        <v>5897</v>
      </c>
      <c r="I5381" s="161" t="s">
        <v>5898</v>
      </c>
      <c r="J5381" s="18" t="s">
        <v>5899</v>
      </c>
      <c r="K5381" s="18" t="s">
        <v>10647</v>
      </c>
      <c r="L5381" s="18" t="s">
        <v>10232</v>
      </c>
      <c r="N5381" s="20">
        <v>45322</v>
      </c>
      <c r="O5381" s="18" t="s">
        <v>10648</v>
      </c>
      <c r="P5381" s="18" t="s">
        <v>10647</v>
      </c>
      <c r="Q5381" s="18" t="s">
        <v>10476</v>
      </c>
      <c r="T5381" s="18">
        <v>0</v>
      </c>
      <c r="U5381" s="18">
        <v>0</v>
      </c>
    </row>
    <row r="5382" spans="2:21" ht="31.5" x14ac:dyDescent="0.4">
      <c r="B5382" s="18" t="s">
        <v>5865</v>
      </c>
      <c r="C5382" s="18" t="s">
        <v>5910</v>
      </c>
      <c r="D5382" s="18" t="s">
        <v>10361</v>
      </c>
      <c r="E5382" s="19" t="s">
        <v>10422</v>
      </c>
      <c r="F5382" s="18" t="s">
        <v>5896</v>
      </c>
      <c r="G5382" s="18" t="s">
        <v>5897</v>
      </c>
      <c r="H5382" s="18" t="s">
        <v>5897</v>
      </c>
      <c r="I5382" s="161" t="s">
        <v>5898</v>
      </c>
      <c r="J5382" s="18" t="s">
        <v>5904</v>
      </c>
      <c r="K5382" s="18" t="s">
        <v>10645</v>
      </c>
      <c r="L5382" s="18" t="s">
        <v>10232</v>
      </c>
      <c r="N5382" s="20">
        <v>45322</v>
      </c>
      <c r="O5382" s="18" t="s">
        <v>10646</v>
      </c>
      <c r="P5382" s="18" t="s">
        <v>10645</v>
      </c>
      <c r="Q5382" s="18" t="s">
        <v>10476</v>
      </c>
      <c r="T5382" s="18">
        <v>0</v>
      </c>
      <c r="U5382" s="18">
        <v>0</v>
      </c>
    </row>
    <row r="5383" spans="2:21" ht="31.5" x14ac:dyDescent="0.4">
      <c r="B5383" s="18" t="s">
        <v>5865</v>
      </c>
      <c r="C5383" s="18" t="s">
        <v>5910</v>
      </c>
      <c r="D5383" s="18" t="s">
        <v>10361</v>
      </c>
      <c r="E5383" s="19" t="s">
        <v>10422</v>
      </c>
      <c r="F5383" s="18" t="s">
        <v>5896</v>
      </c>
      <c r="G5383" s="18" t="s">
        <v>5897</v>
      </c>
      <c r="H5383" s="18" t="s">
        <v>5897</v>
      </c>
      <c r="I5383" s="161" t="s">
        <v>5898</v>
      </c>
      <c r="J5383" s="18" t="s">
        <v>5843</v>
      </c>
      <c r="K5383" s="18" t="s">
        <v>10643</v>
      </c>
      <c r="L5383" s="18" t="s">
        <v>10232</v>
      </c>
      <c r="N5383" s="20">
        <v>45322</v>
      </c>
      <c r="O5383" s="18" t="s">
        <v>10644</v>
      </c>
      <c r="P5383" s="18" t="s">
        <v>10643</v>
      </c>
      <c r="Q5383" s="18" t="s">
        <v>10476</v>
      </c>
      <c r="T5383" s="18">
        <v>0</v>
      </c>
      <c r="U5383" s="18">
        <v>0</v>
      </c>
    </row>
    <row r="5384" spans="2:21" ht="31.5" x14ac:dyDescent="0.4">
      <c r="B5384" s="18" t="s">
        <v>5865</v>
      </c>
      <c r="C5384" s="18" t="s">
        <v>5910</v>
      </c>
      <c r="D5384" s="18" t="s">
        <v>10361</v>
      </c>
      <c r="E5384" s="19" t="s">
        <v>10422</v>
      </c>
      <c r="F5384" s="18" t="s">
        <v>6100</v>
      </c>
      <c r="G5384" s="18" t="s">
        <v>5897</v>
      </c>
      <c r="H5384" s="18" t="s">
        <v>5897</v>
      </c>
      <c r="I5384" s="161" t="s">
        <v>5898</v>
      </c>
      <c r="J5384" s="18" t="s">
        <v>5899</v>
      </c>
      <c r="K5384" s="18" t="s">
        <v>10641</v>
      </c>
      <c r="L5384" s="18" t="s">
        <v>10232</v>
      </c>
      <c r="N5384" s="20">
        <v>45322</v>
      </c>
      <c r="O5384" s="18" t="s">
        <v>10642</v>
      </c>
      <c r="P5384" s="18" t="s">
        <v>10641</v>
      </c>
      <c r="Q5384" s="18" t="s">
        <v>10463</v>
      </c>
      <c r="T5384" s="18">
        <v>0</v>
      </c>
      <c r="U5384" s="18">
        <v>0</v>
      </c>
    </row>
    <row r="5385" spans="2:21" ht="31.5" x14ac:dyDescent="0.4">
      <c r="B5385" s="18" t="s">
        <v>5865</v>
      </c>
      <c r="C5385" s="18" t="s">
        <v>5910</v>
      </c>
      <c r="D5385" s="18" t="s">
        <v>10361</v>
      </c>
      <c r="E5385" s="19" t="s">
        <v>10422</v>
      </c>
      <c r="F5385" s="18" t="s">
        <v>6100</v>
      </c>
      <c r="G5385" s="18" t="s">
        <v>5897</v>
      </c>
      <c r="H5385" s="18" t="s">
        <v>5897</v>
      </c>
      <c r="I5385" s="161" t="s">
        <v>5898</v>
      </c>
      <c r="J5385" s="18" t="s">
        <v>5904</v>
      </c>
      <c r="K5385" s="18" t="s">
        <v>10639</v>
      </c>
      <c r="L5385" s="18" t="s">
        <v>10232</v>
      </c>
      <c r="N5385" s="20">
        <v>45322</v>
      </c>
      <c r="O5385" s="18" t="s">
        <v>10640</v>
      </c>
      <c r="P5385" s="18" t="s">
        <v>10639</v>
      </c>
      <c r="Q5385" s="18" t="s">
        <v>10463</v>
      </c>
      <c r="T5385" s="18">
        <v>0</v>
      </c>
      <c r="U5385" s="18">
        <v>0</v>
      </c>
    </row>
    <row r="5386" spans="2:21" ht="31.5" x14ac:dyDescent="0.4">
      <c r="B5386" s="18" t="s">
        <v>5865</v>
      </c>
      <c r="C5386" s="18" t="s">
        <v>5910</v>
      </c>
      <c r="D5386" s="18" t="s">
        <v>10361</v>
      </c>
      <c r="E5386" s="19" t="s">
        <v>10422</v>
      </c>
      <c r="F5386" s="18" t="s">
        <v>6100</v>
      </c>
      <c r="G5386" s="18" t="s">
        <v>5897</v>
      </c>
      <c r="H5386" s="18" t="s">
        <v>5897</v>
      </c>
      <c r="I5386" s="161" t="s">
        <v>5898</v>
      </c>
      <c r="J5386" s="18" t="s">
        <v>5843</v>
      </c>
      <c r="K5386" s="18" t="s">
        <v>10637</v>
      </c>
      <c r="L5386" s="18" t="s">
        <v>10232</v>
      </c>
      <c r="N5386" s="20">
        <v>45322</v>
      </c>
      <c r="O5386" s="18" t="s">
        <v>10638</v>
      </c>
      <c r="P5386" s="18" t="s">
        <v>10637</v>
      </c>
      <c r="Q5386" s="18" t="s">
        <v>10463</v>
      </c>
      <c r="T5386" s="18">
        <v>0</v>
      </c>
      <c r="U5386" s="18">
        <v>0</v>
      </c>
    </row>
    <row r="5387" spans="2:21" ht="31.5" x14ac:dyDescent="0.4">
      <c r="B5387" s="18" t="s">
        <v>5865</v>
      </c>
      <c r="C5387" s="18" t="s">
        <v>5910</v>
      </c>
      <c r="D5387" s="18" t="s">
        <v>10361</v>
      </c>
      <c r="E5387" s="19" t="s">
        <v>10422</v>
      </c>
      <c r="F5387" s="18" t="s">
        <v>5991</v>
      </c>
      <c r="G5387" s="18" t="s">
        <v>5897</v>
      </c>
      <c r="H5387" s="18" t="s">
        <v>5897</v>
      </c>
      <c r="I5387" s="161" t="s">
        <v>5898</v>
      </c>
      <c r="J5387" s="18" t="s">
        <v>5899</v>
      </c>
      <c r="K5387" s="18" t="s">
        <v>10635</v>
      </c>
      <c r="L5387" s="18" t="s">
        <v>10232</v>
      </c>
      <c r="N5387" s="20">
        <v>45322</v>
      </c>
      <c r="O5387" s="18" t="s">
        <v>10636</v>
      </c>
      <c r="P5387" s="18" t="s">
        <v>10635</v>
      </c>
      <c r="Q5387" s="18" t="s">
        <v>10444</v>
      </c>
      <c r="T5387" s="18">
        <v>0</v>
      </c>
      <c r="U5387" s="18">
        <v>0</v>
      </c>
    </row>
    <row r="5388" spans="2:21" ht="31.5" x14ac:dyDescent="0.4">
      <c r="B5388" s="18" t="s">
        <v>5865</v>
      </c>
      <c r="C5388" s="18" t="s">
        <v>5910</v>
      </c>
      <c r="D5388" s="18" t="s">
        <v>10361</v>
      </c>
      <c r="E5388" s="19" t="s">
        <v>10422</v>
      </c>
      <c r="F5388" s="18" t="s">
        <v>5991</v>
      </c>
      <c r="G5388" s="18" t="s">
        <v>5897</v>
      </c>
      <c r="H5388" s="18" t="s">
        <v>5897</v>
      </c>
      <c r="I5388" s="161" t="s">
        <v>5898</v>
      </c>
      <c r="J5388" s="18" t="s">
        <v>5904</v>
      </c>
      <c r="K5388" s="18" t="s">
        <v>10633</v>
      </c>
      <c r="L5388" s="18" t="s">
        <v>10232</v>
      </c>
      <c r="N5388" s="20">
        <v>45322</v>
      </c>
      <c r="O5388" s="18" t="s">
        <v>10634</v>
      </c>
      <c r="P5388" s="18" t="s">
        <v>10633</v>
      </c>
      <c r="Q5388" s="18" t="s">
        <v>10444</v>
      </c>
      <c r="T5388" s="18">
        <v>0</v>
      </c>
      <c r="U5388" s="18">
        <v>0</v>
      </c>
    </row>
    <row r="5389" spans="2:21" ht="31.5" x14ac:dyDescent="0.4">
      <c r="B5389" s="18" t="s">
        <v>5865</v>
      </c>
      <c r="C5389" s="18" t="s">
        <v>5910</v>
      </c>
      <c r="D5389" s="18" t="s">
        <v>10361</v>
      </c>
      <c r="E5389" s="19" t="s">
        <v>10422</v>
      </c>
      <c r="F5389" s="18" t="s">
        <v>5991</v>
      </c>
      <c r="G5389" s="18" t="s">
        <v>5897</v>
      </c>
      <c r="H5389" s="18" t="s">
        <v>5897</v>
      </c>
      <c r="I5389" s="161" t="s">
        <v>5898</v>
      </c>
      <c r="J5389" s="18" t="s">
        <v>5843</v>
      </c>
      <c r="K5389" s="18" t="s">
        <v>10631</v>
      </c>
      <c r="L5389" s="18" t="s">
        <v>10232</v>
      </c>
      <c r="N5389" s="20">
        <v>45322</v>
      </c>
      <c r="O5389" s="18" t="s">
        <v>10632</v>
      </c>
      <c r="P5389" s="18" t="s">
        <v>10631</v>
      </c>
      <c r="Q5389" s="18" t="s">
        <v>10444</v>
      </c>
      <c r="T5389" s="18">
        <v>0</v>
      </c>
      <c r="U5389" s="18">
        <v>0</v>
      </c>
    </row>
    <row r="5390" spans="2:21" ht="31.5" x14ac:dyDescent="0.4">
      <c r="B5390" s="18" t="s">
        <v>5865</v>
      </c>
      <c r="C5390" s="18" t="s">
        <v>5910</v>
      </c>
      <c r="D5390" s="18" t="s">
        <v>220</v>
      </c>
      <c r="E5390" s="19" t="s">
        <v>52</v>
      </c>
      <c r="F5390" s="18" t="s">
        <v>5935</v>
      </c>
      <c r="G5390" s="18" t="s">
        <v>5897</v>
      </c>
      <c r="H5390" s="18" t="s">
        <v>5897</v>
      </c>
      <c r="I5390" s="161" t="s">
        <v>5898</v>
      </c>
      <c r="J5390" s="18" t="s">
        <v>5899</v>
      </c>
      <c r="K5390" s="18" t="s">
        <v>10273</v>
      </c>
      <c r="L5390" s="18" t="s">
        <v>10232</v>
      </c>
      <c r="N5390" s="20">
        <v>45322</v>
      </c>
      <c r="O5390" s="18" t="s">
        <v>10274</v>
      </c>
      <c r="P5390" s="18" t="s">
        <v>10273</v>
      </c>
      <c r="Q5390" s="18" t="s">
        <v>10234</v>
      </c>
      <c r="T5390" s="18">
        <v>0</v>
      </c>
      <c r="U5390" s="18">
        <v>0</v>
      </c>
    </row>
    <row r="5391" spans="2:21" ht="31.5" x14ac:dyDescent="0.4">
      <c r="B5391" s="18" t="s">
        <v>5865</v>
      </c>
      <c r="C5391" s="18" t="s">
        <v>5910</v>
      </c>
      <c r="D5391" s="18" t="s">
        <v>220</v>
      </c>
      <c r="E5391" s="19" t="s">
        <v>52</v>
      </c>
      <c r="F5391" s="18" t="s">
        <v>5935</v>
      </c>
      <c r="G5391" s="18" t="s">
        <v>5897</v>
      </c>
      <c r="H5391" s="18" t="s">
        <v>5897</v>
      </c>
      <c r="I5391" s="161" t="s">
        <v>5898</v>
      </c>
      <c r="J5391" s="18" t="s">
        <v>5904</v>
      </c>
      <c r="K5391" s="18" t="s">
        <v>10271</v>
      </c>
      <c r="L5391" s="18" t="s">
        <v>10232</v>
      </c>
      <c r="N5391" s="20">
        <v>45322</v>
      </c>
      <c r="O5391" s="18" t="s">
        <v>10272</v>
      </c>
      <c r="P5391" s="18" t="s">
        <v>10271</v>
      </c>
      <c r="Q5391" s="18" t="s">
        <v>10234</v>
      </c>
      <c r="T5391" s="18">
        <v>0</v>
      </c>
      <c r="U5391" s="18">
        <v>0</v>
      </c>
    </row>
    <row r="5392" spans="2:21" ht="31.5" x14ac:dyDescent="0.4">
      <c r="B5392" s="18" t="s">
        <v>5865</v>
      </c>
      <c r="C5392" s="18" t="s">
        <v>5910</v>
      </c>
      <c r="D5392" s="18" t="s">
        <v>220</v>
      </c>
      <c r="E5392" s="19" t="s">
        <v>52</v>
      </c>
      <c r="F5392" s="18" t="s">
        <v>5935</v>
      </c>
      <c r="G5392" s="18" t="s">
        <v>5897</v>
      </c>
      <c r="H5392" s="18" t="s">
        <v>5897</v>
      </c>
      <c r="I5392" s="161" t="s">
        <v>5898</v>
      </c>
      <c r="J5392" s="18" t="s">
        <v>5843</v>
      </c>
      <c r="K5392" s="18" t="s">
        <v>10269</v>
      </c>
      <c r="L5392" s="18" t="s">
        <v>10232</v>
      </c>
      <c r="N5392" s="20">
        <v>45322</v>
      </c>
      <c r="O5392" s="18" t="s">
        <v>10270</v>
      </c>
      <c r="P5392" s="18" t="s">
        <v>10269</v>
      </c>
      <c r="Q5392" s="18" t="s">
        <v>10234</v>
      </c>
      <c r="T5392" s="18">
        <v>0</v>
      </c>
      <c r="U5392" s="18">
        <v>0</v>
      </c>
    </row>
    <row r="5393" spans="2:21" ht="31.5" x14ac:dyDescent="0.4">
      <c r="B5393" s="18" t="s">
        <v>5865</v>
      </c>
      <c r="C5393" s="18" t="s">
        <v>5910</v>
      </c>
      <c r="D5393" s="18" t="s">
        <v>220</v>
      </c>
      <c r="E5393" s="19" t="s">
        <v>49</v>
      </c>
      <c r="F5393" s="18" t="s">
        <v>5935</v>
      </c>
      <c r="G5393" s="18" t="s">
        <v>5897</v>
      </c>
      <c r="H5393" s="18" t="s">
        <v>5897</v>
      </c>
      <c r="I5393" s="161" t="s">
        <v>5898</v>
      </c>
      <c r="J5393" s="18" t="s">
        <v>5899</v>
      </c>
      <c r="K5393" s="18" t="s">
        <v>10353</v>
      </c>
      <c r="L5393" s="18" t="s">
        <v>10232</v>
      </c>
      <c r="N5393" s="20">
        <v>45322</v>
      </c>
      <c r="O5393" s="18" t="s">
        <v>10354</v>
      </c>
      <c r="P5393" s="18" t="s">
        <v>10353</v>
      </c>
      <c r="Q5393" s="18" t="s">
        <v>10290</v>
      </c>
      <c r="T5393" s="18">
        <v>0</v>
      </c>
      <c r="U5393" s="18">
        <v>0</v>
      </c>
    </row>
    <row r="5394" spans="2:21" ht="31.5" x14ac:dyDescent="0.4">
      <c r="B5394" s="18" t="s">
        <v>5865</v>
      </c>
      <c r="C5394" s="18" t="s">
        <v>5910</v>
      </c>
      <c r="D5394" s="18" t="s">
        <v>220</v>
      </c>
      <c r="E5394" s="19" t="s">
        <v>49</v>
      </c>
      <c r="F5394" s="18" t="s">
        <v>5935</v>
      </c>
      <c r="G5394" s="18" t="s">
        <v>5897</v>
      </c>
      <c r="H5394" s="18" t="s">
        <v>5897</v>
      </c>
      <c r="I5394" s="161" t="s">
        <v>5898</v>
      </c>
      <c r="J5394" s="18" t="s">
        <v>5904</v>
      </c>
      <c r="K5394" s="18" t="s">
        <v>10351</v>
      </c>
      <c r="L5394" s="18" t="s">
        <v>10232</v>
      </c>
      <c r="N5394" s="20">
        <v>45322</v>
      </c>
      <c r="O5394" s="18" t="s">
        <v>10352</v>
      </c>
      <c r="P5394" s="18" t="s">
        <v>10351</v>
      </c>
      <c r="Q5394" s="18" t="s">
        <v>10290</v>
      </c>
      <c r="T5394" s="18">
        <v>0</v>
      </c>
      <c r="U5394" s="18">
        <v>0</v>
      </c>
    </row>
    <row r="5395" spans="2:21" ht="31.5" x14ac:dyDescent="0.4">
      <c r="B5395" s="18" t="s">
        <v>5865</v>
      </c>
      <c r="C5395" s="18" t="s">
        <v>5910</v>
      </c>
      <c r="D5395" s="18" t="s">
        <v>220</v>
      </c>
      <c r="E5395" s="19" t="s">
        <v>49</v>
      </c>
      <c r="F5395" s="18" t="s">
        <v>5935</v>
      </c>
      <c r="G5395" s="18" t="s">
        <v>5897</v>
      </c>
      <c r="H5395" s="18" t="s">
        <v>5897</v>
      </c>
      <c r="I5395" s="161" t="s">
        <v>5898</v>
      </c>
      <c r="J5395" s="18" t="s">
        <v>5843</v>
      </c>
      <c r="K5395" s="18" t="s">
        <v>10349</v>
      </c>
      <c r="L5395" s="18" t="s">
        <v>10232</v>
      </c>
      <c r="N5395" s="20">
        <v>45322</v>
      </c>
      <c r="O5395" s="18" t="s">
        <v>10350</v>
      </c>
      <c r="P5395" s="18" t="s">
        <v>10349</v>
      </c>
      <c r="Q5395" s="18" t="s">
        <v>10290</v>
      </c>
      <c r="T5395" s="18">
        <v>0</v>
      </c>
      <c r="U5395" s="18">
        <v>0</v>
      </c>
    </row>
    <row r="5396" spans="2:21" ht="31.5" x14ac:dyDescent="0.4">
      <c r="B5396" s="18" t="s">
        <v>5865</v>
      </c>
      <c r="C5396" s="18" t="s">
        <v>9451</v>
      </c>
      <c r="D5396" s="18" t="s">
        <v>12741</v>
      </c>
      <c r="E5396" s="19" t="s">
        <v>12742</v>
      </c>
      <c r="F5396" s="18" t="s">
        <v>5935</v>
      </c>
      <c r="G5396" s="18" t="s">
        <v>5897</v>
      </c>
      <c r="H5396" s="18" t="s">
        <v>5897</v>
      </c>
      <c r="I5396" s="161" t="s">
        <v>5898</v>
      </c>
      <c r="J5396" s="18" t="s">
        <v>5899</v>
      </c>
      <c r="K5396" s="18" t="s">
        <v>14759</v>
      </c>
      <c r="L5396" s="18" t="s">
        <v>10232</v>
      </c>
      <c r="N5396" s="20">
        <v>45322</v>
      </c>
      <c r="O5396" s="18" t="s">
        <v>14760</v>
      </c>
      <c r="P5396" s="18" t="s">
        <v>14759</v>
      </c>
      <c r="Q5396" s="18" t="s">
        <v>12745</v>
      </c>
      <c r="T5396" s="18">
        <v>0</v>
      </c>
      <c r="U5396" s="18">
        <v>0</v>
      </c>
    </row>
    <row r="5397" spans="2:21" ht="31.5" x14ac:dyDescent="0.4">
      <c r="B5397" s="18" t="s">
        <v>5865</v>
      </c>
      <c r="C5397" s="18" t="s">
        <v>9451</v>
      </c>
      <c r="D5397" s="18" t="s">
        <v>12741</v>
      </c>
      <c r="E5397" s="19" t="s">
        <v>12742</v>
      </c>
      <c r="F5397" s="18" t="s">
        <v>5935</v>
      </c>
      <c r="G5397" s="18" t="s">
        <v>5897</v>
      </c>
      <c r="H5397" s="18" t="s">
        <v>5897</v>
      </c>
      <c r="I5397" s="161" t="s">
        <v>5898</v>
      </c>
      <c r="J5397" s="18" t="s">
        <v>5904</v>
      </c>
      <c r="K5397" s="18" t="s">
        <v>14761</v>
      </c>
      <c r="L5397" s="18" t="s">
        <v>10232</v>
      </c>
      <c r="N5397" s="20">
        <v>45322</v>
      </c>
      <c r="O5397" s="18" t="s">
        <v>14762</v>
      </c>
      <c r="P5397" s="18" t="s">
        <v>14761</v>
      </c>
      <c r="Q5397" s="18" t="s">
        <v>12745</v>
      </c>
      <c r="T5397" s="18">
        <v>0</v>
      </c>
      <c r="U5397" s="18">
        <v>0</v>
      </c>
    </row>
    <row r="5398" spans="2:21" ht="31.5" x14ac:dyDescent="0.4">
      <c r="B5398" s="18" t="s">
        <v>5865</v>
      </c>
      <c r="C5398" s="18" t="s">
        <v>9451</v>
      </c>
      <c r="D5398" s="18" t="s">
        <v>12741</v>
      </c>
      <c r="E5398" s="19" t="s">
        <v>12742</v>
      </c>
      <c r="F5398" s="18" t="s">
        <v>5935</v>
      </c>
      <c r="G5398" s="18" t="s">
        <v>5897</v>
      </c>
      <c r="H5398" s="18" t="s">
        <v>5897</v>
      </c>
      <c r="I5398" s="161" t="s">
        <v>5898</v>
      </c>
      <c r="J5398" s="18" t="s">
        <v>5843</v>
      </c>
      <c r="K5398" s="18" t="s">
        <v>14763</v>
      </c>
      <c r="L5398" s="18" t="s">
        <v>10232</v>
      </c>
      <c r="N5398" s="20">
        <v>45322</v>
      </c>
      <c r="O5398" s="18" t="s">
        <v>14764</v>
      </c>
      <c r="P5398" s="18" t="s">
        <v>14763</v>
      </c>
      <c r="Q5398" s="18" t="s">
        <v>12745</v>
      </c>
      <c r="T5398" s="18">
        <v>0</v>
      </c>
      <c r="U5398" s="18">
        <v>0</v>
      </c>
    </row>
    <row r="5399" spans="2:21" ht="31.5" x14ac:dyDescent="0.4">
      <c r="B5399" s="18" t="s">
        <v>5865</v>
      </c>
      <c r="C5399" s="18" t="s">
        <v>9451</v>
      </c>
      <c r="D5399" s="18" t="s">
        <v>12741</v>
      </c>
      <c r="E5399" s="19" t="s">
        <v>12742</v>
      </c>
      <c r="F5399" s="18" t="s">
        <v>6047</v>
      </c>
      <c r="G5399" s="18" t="s">
        <v>5897</v>
      </c>
      <c r="H5399" s="18" t="s">
        <v>5897</v>
      </c>
      <c r="I5399" s="161" t="s">
        <v>5898</v>
      </c>
      <c r="J5399" s="18" t="s">
        <v>5899</v>
      </c>
      <c r="K5399" s="18" t="s">
        <v>14765</v>
      </c>
      <c r="L5399" s="18" t="s">
        <v>10232</v>
      </c>
      <c r="N5399" s="20">
        <v>45322</v>
      </c>
      <c r="O5399" s="18" t="s">
        <v>14766</v>
      </c>
      <c r="P5399" s="18" t="s">
        <v>14765</v>
      </c>
      <c r="Q5399" s="18" t="s">
        <v>12778</v>
      </c>
      <c r="T5399" s="18">
        <v>0</v>
      </c>
      <c r="U5399" s="18">
        <v>0</v>
      </c>
    </row>
    <row r="5400" spans="2:21" ht="31.5" x14ac:dyDescent="0.4">
      <c r="B5400" s="18" t="s">
        <v>5865</v>
      </c>
      <c r="C5400" s="18" t="s">
        <v>9451</v>
      </c>
      <c r="D5400" s="18" t="s">
        <v>12741</v>
      </c>
      <c r="E5400" s="19" t="s">
        <v>12742</v>
      </c>
      <c r="F5400" s="18" t="s">
        <v>6047</v>
      </c>
      <c r="G5400" s="18" t="s">
        <v>5897</v>
      </c>
      <c r="H5400" s="18" t="s">
        <v>5897</v>
      </c>
      <c r="I5400" s="161" t="s">
        <v>5898</v>
      </c>
      <c r="J5400" s="18" t="s">
        <v>5904</v>
      </c>
      <c r="K5400" s="18" t="s">
        <v>14767</v>
      </c>
      <c r="L5400" s="18" t="s">
        <v>10232</v>
      </c>
      <c r="N5400" s="20">
        <v>45322</v>
      </c>
      <c r="O5400" s="18" t="s">
        <v>14768</v>
      </c>
      <c r="P5400" s="18" t="s">
        <v>14767</v>
      </c>
      <c r="Q5400" s="18" t="s">
        <v>12778</v>
      </c>
      <c r="T5400" s="18">
        <v>0</v>
      </c>
      <c r="U5400" s="18">
        <v>0</v>
      </c>
    </row>
    <row r="5401" spans="2:21" ht="31.5" x14ac:dyDescent="0.4">
      <c r="B5401" s="18" t="s">
        <v>5865</v>
      </c>
      <c r="C5401" s="18" t="s">
        <v>9451</v>
      </c>
      <c r="D5401" s="18" t="s">
        <v>12741</v>
      </c>
      <c r="E5401" s="19" t="s">
        <v>12742</v>
      </c>
      <c r="F5401" s="18" t="s">
        <v>6047</v>
      </c>
      <c r="G5401" s="18" t="s">
        <v>5897</v>
      </c>
      <c r="H5401" s="18" t="s">
        <v>5897</v>
      </c>
      <c r="I5401" s="161" t="s">
        <v>5898</v>
      </c>
      <c r="J5401" s="18" t="s">
        <v>5843</v>
      </c>
      <c r="K5401" s="18" t="s">
        <v>14769</v>
      </c>
      <c r="L5401" s="18" t="s">
        <v>10232</v>
      </c>
      <c r="N5401" s="20">
        <v>45322</v>
      </c>
      <c r="O5401" s="18" t="s">
        <v>14770</v>
      </c>
      <c r="P5401" s="18" t="s">
        <v>14769</v>
      </c>
      <c r="Q5401" s="18" t="s">
        <v>12778</v>
      </c>
      <c r="T5401" s="18">
        <v>0</v>
      </c>
      <c r="U5401" s="18">
        <v>0</v>
      </c>
    </row>
    <row r="5402" spans="2:21" ht="31.5" x14ac:dyDescent="0.4">
      <c r="B5402" s="18" t="s">
        <v>5865</v>
      </c>
      <c r="C5402" s="18" t="s">
        <v>9451</v>
      </c>
      <c r="D5402" s="18" t="s">
        <v>12741</v>
      </c>
      <c r="E5402" s="19" t="s">
        <v>12742</v>
      </c>
      <c r="F5402" s="18" t="s">
        <v>5896</v>
      </c>
      <c r="G5402" s="18" t="s">
        <v>5897</v>
      </c>
      <c r="H5402" s="18" t="s">
        <v>5897</v>
      </c>
      <c r="I5402" s="161" t="s">
        <v>5898</v>
      </c>
      <c r="J5402" s="18" t="s">
        <v>5899</v>
      </c>
      <c r="K5402" s="18" t="s">
        <v>14771</v>
      </c>
      <c r="L5402" s="18" t="s">
        <v>10232</v>
      </c>
      <c r="N5402" s="20">
        <v>45322</v>
      </c>
      <c r="O5402" s="18" t="s">
        <v>14772</v>
      </c>
      <c r="P5402" s="18" t="s">
        <v>14771</v>
      </c>
      <c r="Q5402" s="18" t="s">
        <v>12806</v>
      </c>
      <c r="T5402" s="18">
        <v>0</v>
      </c>
      <c r="U5402" s="18">
        <v>0</v>
      </c>
    </row>
    <row r="5403" spans="2:21" ht="31.5" x14ac:dyDescent="0.4">
      <c r="B5403" s="18" t="s">
        <v>5865</v>
      </c>
      <c r="C5403" s="18" t="s">
        <v>9451</v>
      </c>
      <c r="D5403" s="18" t="s">
        <v>12741</v>
      </c>
      <c r="E5403" s="19" t="s">
        <v>12742</v>
      </c>
      <c r="F5403" s="18" t="s">
        <v>5896</v>
      </c>
      <c r="G5403" s="18" t="s">
        <v>5897</v>
      </c>
      <c r="H5403" s="18" t="s">
        <v>5897</v>
      </c>
      <c r="I5403" s="161" t="s">
        <v>5898</v>
      </c>
      <c r="J5403" s="18" t="s">
        <v>5904</v>
      </c>
      <c r="K5403" s="18" t="s">
        <v>14773</v>
      </c>
      <c r="L5403" s="18" t="s">
        <v>10232</v>
      </c>
      <c r="N5403" s="20">
        <v>45322</v>
      </c>
      <c r="O5403" s="18" t="s">
        <v>14774</v>
      </c>
      <c r="P5403" s="18" t="s">
        <v>14773</v>
      </c>
      <c r="Q5403" s="18" t="s">
        <v>12806</v>
      </c>
      <c r="T5403" s="18">
        <v>0</v>
      </c>
      <c r="U5403" s="18">
        <v>0</v>
      </c>
    </row>
    <row r="5404" spans="2:21" ht="31.5" x14ac:dyDescent="0.4">
      <c r="B5404" s="18" t="s">
        <v>5865</v>
      </c>
      <c r="C5404" s="18" t="s">
        <v>9451</v>
      </c>
      <c r="D5404" s="18" t="s">
        <v>12741</v>
      </c>
      <c r="E5404" s="19" t="s">
        <v>12742</v>
      </c>
      <c r="F5404" s="18" t="s">
        <v>5896</v>
      </c>
      <c r="G5404" s="18" t="s">
        <v>5897</v>
      </c>
      <c r="H5404" s="18" t="s">
        <v>5897</v>
      </c>
      <c r="I5404" s="161" t="s">
        <v>5898</v>
      </c>
      <c r="J5404" s="18" t="s">
        <v>5843</v>
      </c>
      <c r="K5404" s="18" t="s">
        <v>14775</v>
      </c>
      <c r="L5404" s="18" t="s">
        <v>10232</v>
      </c>
      <c r="N5404" s="20">
        <v>45322</v>
      </c>
      <c r="O5404" s="18" t="s">
        <v>14776</v>
      </c>
      <c r="P5404" s="18" t="s">
        <v>14775</v>
      </c>
      <c r="Q5404" s="18" t="s">
        <v>12806</v>
      </c>
      <c r="T5404" s="18">
        <v>0</v>
      </c>
      <c r="U5404" s="18">
        <v>0</v>
      </c>
    </row>
    <row r="5405" spans="2:21" ht="31.5" x14ac:dyDescent="0.4">
      <c r="B5405" s="18" t="s">
        <v>5865</v>
      </c>
      <c r="C5405" s="18" t="s">
        <v>9451</v>
      </c>
      <c r="D5405" s="18" t="s">
        <v>12741</v>
      </c>
      <c r="E5405" s="19" t="s">
        <v>12742</v>
      </c>
      <c r="F5405" s="18" t="s">
        <v>5991</v>
      </c>
      <c r="G5405" s="18" t="s">
        <v>5897</v>
      </c>
      <c r="H5405" s="18" t="s">
        <v>5897</v>
      </c>
      <c r="I5405" s="161" t="s">
        <v>5898</v>
      </c>
      <c r="J5405" s="18" t="s">
        <v>5899</v>
      </c>
      <c r="K5405" s="18" t="s">
        <v>14777</v>
      </c>
      <c r="L5405" s="18" t="s">
        <v>10232</v>
      </c>
      <c r="N5405" s="20">
        <v>45322</v>
      </c>
      <c r="O5405" s="18" t="s">
        <v>14778</v>
      </c>
      <c r="P5405" s="18" t="s">
        <v>14777</v>
      </c>
      <c r="Q5405" s="18" t="s">
        <v>12834</v>
      </c>
      <c r="T5405" s="18">
        <v>0</v>
      </c>
      <c r="U5405" s="18">
        <v>0</v>
      </c>
    </row>
    <row r="5406" spans="2:21" ht="31.5" x14ac:dyDescent="0.4">
      <c r="B5406" s="18" t="s">
        <v>5865</v>
      </c>
      <c r="C5406" s="18" t="s">
        <v>9451</v>
      </c>
      <c r="D5406" s="18" t="s">
        <v>12741</v>
      </c>
      <c r="E5406" s="19" t="s">
        <v>12742</v>
      </c>
      <c r="F5406" s="18" t="s">
        <v>5991</v>
      </c>
      <c r="G5406" s="18" t="s">
        <v>5897</v>
      </c>
      <c r="H5406" s="18" t="s">
        <v>5897</v>
      </c>
      <c r="I5406" s="161" t="s">
        <v>5898</v>
      </c>
      <c r="J5406" s="18" t="s">
        <v>5904</v>
      </c>
      <c r="K5406" s="18" t="s">
        <v>14779</v>
      </c>
      <c r="L5406" s="18" t="s">
        <v>10232</v>
      </c>
      <c r="N5406" s="20">
        <v>45322</v>
      </c>
      <c r="O5406" s="18" t="s">
        <v>14780</v>
      </c>
      <c r="P5406" s="18" t="s">
        <v>14779</v>
      </c>
      <c r="Q5406" s="18" t="s">
        <v>12834</v>
      </c>
      <c r="T5406" s="18">
        <v>0</v>
      </c>
      <c r="U5406" s="18">
        <v>0</v>
      </c>
    </row>
    <row r="5407" spans="2:21" ht="31.5" x14ac:dyDescent="0.4">
      <c r="B5407" s="18" t="s">
        <v>5865</v>
      </c>
      <c r="C5407" s="18" t="s">
        <v>9451</v>
      </c>
      <c r="D5407" s="18" t="s">
        <v>12741</v>
      </c>
      <c r="E5407" s="19" t="s">
        <v>12742</v>
      </c>
      <c r="F5407" s="18" t="s">
        <v>5991</v>
      </c>
      <c r="G5407" s="18" t="s">
        <v>5897</v>
      </c>
      <c r="H5407" s="18" t="s">
        <v>5897</v>
      </c>
      <c r="I5407" s="161" t="s">
        <v>5898</v>
      </c>
      <c r="J5407" s="18" t="s">
        <v>5843</v>
      </c>
      <c r="K5407" s="18" t="s">
        <v>14781</v>
      </c>
      <c r="L5407" s="18" t="s">
        <v>10232</v>
      </c>
      <c r="N5407" s="20">
        <v>45322</v>
      </c>
      <c r="O5407" s="18" t="s">
        <v>14782</v>
      </c>
      <c r="P5407" s="18" t="s">
        <v>14781</v>
      </c>
      <c r="Q5407" s="18" t="s">
        <v>12834</v>
      </c>
      <c r="T5407" s="18">
        <v>0</v>
      </c>
      <c r="U5407" s="18">
        <v>0</v>
      </c>
    </row>
    <row r="5408" spans="2:21" ht="31.5" x14ac:dyDescent="0.4">
      <c r="B5408" s="18" t="s">
        <v>5865</v>
      </c>
      <c r="C5408" s="18" t="s">
        <v>9451</v>
      </c>
      <c r="D5408" s="18" t="s">
        <v>9452</v>
      </c>
      <c r="E5408" s="19" t="s">
        <v>572</v>
      </c>
      <c r="F5408" s="18" t="s">
        <v>5935</v>
      </c>
      <c r="G5408" s="18" t="s">
        <v>5897</v>
      </c>
      <c r="H5408" s="18" t="s">
        <v>5897</v>
      </c>
      <c r="I5408" s="161" t="s">
        <v>5898</v>
      </c>
      <c r="J5408" s="18" t="s">
        <v>5899</v>
      </c>
      <c r="K5408" s="18" t="s">
        <v>9453</v>
      </c>
      <c r="L5408" s="18" t="s">
        <v>5901</v>
      </c>
      <c r="N5408" s="20">
        <v>45322</v>
      </c>
      <c r="O5408" s="18" t="s">
        <v>9454</v>
      </c>
      <c r="P5408" s="18" t="s">
        <v>9453</v>
      </c>
      <c r="Q5408" s="18" t="s">
        <v>9455</v>
      </c>
      <c r="T5408" s="18">
        <v>0</v>
      </c>
      <c r="U5408" s="18">
        <v>0</v>
      </c>
    </row>
    <row r="5409" spans="2:21" ht="31.5" x14ac:dyDescent="0.4">
      <c r="B5409" s="18" t="s">
        <v>5865</v>
      </c>
      <c r="C5409" s="18" t="s">
        <v>9451</v>
      </c>
      <c r="D5409" s="18" t="s">
        <v>9452</v>
      </c>
      <c r="E5409" s="19" t="s">
        <v>572</v>
      </c>
      <c r="F5409" s="18" t="s">
        <v>5935</v>
      </c>
      <c r="G5409" s="18" t="s">
        <v>5897</v>
      </c>
      <c r="H5409" s="18" t="s">
        <v>5897</v>
      </c>
      <c r="I5409" s="161" t="s">
        <v>5898</v>
      </c>
      <c r="J5409" s="18" t="s">
        <v>5904</v>
      </c>
      <c r="K5409" s="18" t="s">
        <v>9456</v>
      </c>
      <c r="L5409" s="18" t="s">
        <v>5901</v>
      </c>
      <c r="N5409" s="20">
        <v>45322</v>
      </c>
      <c r="O5409" s="18" t="s">
        <v>9457</v>
      </c>
      <c r="P5409" s="18" t="s">
        <v>9456</v>
      </c>
      <c r="Q5409" s="18" t="s">
        <v>9455</v>
      </c>
      <c r="T5409" s="18">
        <v>0</v>
      </c>
      <c r="U5409" s="18">
        <v>0</v>
      </c>
    </row>
    <row r="5410" spans="2:21" ht="31.5" x14ac:dyDescent="0.4">
      <c r="B5410" s="18" t="s">
        <v>5865</v>
      </c>
      <c r="C5410" s="18" t="s">
        <v>9451</v>
      </c>
      <c r="D5410" s="18" t="s">
        <v>9452</v>
      </c>
      <c r="E5410" s="19" t="s">
        <v>572</v>
      </c>
      <c r="F5410" s="18" t="s">
        <v>5935</v>
      </c>
      <c r="G5410" s="18" t="s">
        <v>5897</v>
      </c>
      <c r="H5410" s="18" t="s">
        <v>5897</v>
      </c>
      <c r="I5410" s="161" t="s">
        <v>5898</v>
      </c>
      <c r="J5410" s="18" t="s">
        <v>5843</v>
      </c>
      <c r="K5410" s="18" t="s">
        <v>9458</v>
      </c>
      <c r="L5410" s="18" t="s">
        <v>5901</v>
      </c>
      <c r="N5410" s="20">
        <v>45322</v>
      </c>
      <c r="O5410" s="18" t="s">
        <v>9459</v>
      </c>
      <c r="P5410" s="18" t="s">
        <v>9458</v>
      </c>
      <c r="Q5410" s="18" t="s">
        <v>9455</v>
      </c>
      <c r="T5410" s="18">
        <v>0</v>
      </c>
      <c r="U5410" s="18">
        <v>0</v>
      </c>
    </row>
    <row r="5411" spans="2:21" ht="31.5" x14ac:dyDescent="0.4">
      <c r="B5411" s="18" t="s">
        <v>5865</v>
      </c>
      <c r="C5411" s="18" t="s">
        <v>9451</v>
      </c>
      <c r="D5411" s="18" t="s">
        <v>9452</v>
      </c>
      <c r="E5411" s="19" t="s">
        <v>572</v>
      </c>
      <c r="F5411" s="18" t="s">
        <v>6047</v>
      </c>
      <c r="G5411" s="18" t="s">
        <v>5897</v>
      </c>
      <c r="H5411" s="18" t="s">
        <v>5897</v>
      </c>
      <c r="I5411" s="161" t="s">
        <v>5898</v>
      </c>
      <c r="J5411" s="18" t="s">
        <v>5899</v>
      </c>
      <c r="K5411" s="18" t="s">
        <v>9460</v>
      </c>
      <c r="L5411" s="18" t="s">
        <v>5901</v>
      </c>
      <c r="N5411" s="20">
        <v>45322</v>
      </c>
      <c r="O5411" s="18" t="s">
        <v>9461</v>
      </c>
      <c r="P5411" s="18" t="s">
        <v>9460</v>
      </c>
      <c r="Q5411" s="18" t="s">
        <v>9462</v>
      </c>
      <c r="T5411" s="18">
        <v>0</v>
      </c>
      <c r="U5411" s="18">
        <v>0</v>
      </c>
    </row>
    <row r="5412" spans="2:21" ht="31.5" x14ac:dyDescent="0.4">
      <c r="B5412" s="18" t="s">
        <v>5865</v>
      </c>
      <c r="C5412" s="18" t="s">
        <v>9451</v>
      </c>
      <c r="D5412" s="18" t="s">
        <v>9452</v>
      </c>
      <c r="E5412" s="19" t="s">
        <v>572</v>
      </c>
      <c r="F5412" s="18" t="s">
        <v>6047</v>
      </c>
      <c r="G5412" s="18" t="s">
        <v>5897</v>
      </c>
      <c r="H5412" s="18" t="s">
        <v>5897</v>
      </c>
      <c r="I5412" s="161" t="s">
        <v>5898</v>
      </c>
      <c r="J5412" s="18" t="s">
        <v>5904</v>
      </c>
      <c r="K5412" s="18" t="s">
        <v>9463</v>
      </c>
      <c r="L5412" s="18" t="s">
        <v>5901</v>
      </c>
      <c r="N5412" s="20">
        <v>45322</v>
      </c>
      <c r="O5412" s="18" t="s">
        <v>9464</v>
      </c>
      <c r="P5412" s="18" t="s">
        <v>9463</v>
      </c>
      <c r="Q5412" s="18" t="s">
        <v>9462</v>
      </c>
      <c r="T5412" s="18">
        <v>0</v>
      </c>
      <c r="U5412" s="18">
        <v>0</v>
      </c>
    </row>
    <row r="5413" spans="2:21" ht="31.5" x14ac:dyDescent="0.4">
      <c r="B5413" s="18" t="s">
        <v>5865</v>
      </c>
      <c r="C5413" s="18" t="s">
        <v>9451</v>
      </c>
      <c r="D5413" s="18" t="s">
        <v>9452</v>
      </c>
      <c r="E5413" s="19" t="s">
        <v>572</v>
      </c>
      <c r="F5413" s="18" t="s">
        <v>6047</v>
      </c>
      <c r="G5413" s="18" t="s">
        <v>5897</v>
      </c>
      <c r="H5413" s="18" t="s">
        <v>5897</v>
      </c>
      <c r="I5413" s="161" t="s">
        <v>5898</v>
      </c>
      <c r="J5413" s="18" t="s">
        <v>5843</v>
      </c>
      <c r="K5413" s="18" t="s">
        <v>9465</v>
      </c>
      <c r="L5413" s="18" t="s">
        <v>5901</v>
      </c>
      <c r="N5413" s="20">
        <v>45322</v>
      </c>
      <c r="O5413" s="18" t="s">
        <v>9466</v>
      </c>
      <c r="P5413" s="18" t="s">
        <v>9465</v>
      </c>
      <c r="Q5413" s="18" t="s">
        <v>9462</v>
      </c>
      <c r="T5413" s="18">
        <v>0</v>
      </c>
      <c r="U5413" s="18">
        <v>0</v>
      </c>
    </row>
    <row r="5414" spans="2:21" ht="31.5" x14ac:dyDescent="0.4">
      <c r="B5414" s="18" t="s">
        <v>5865</v>
      </c>
      <c r="C5414" s="18" t="s">
        <v>9451</v>
      </c>
      <c r="D5414" s="18" t="s">
        <v>9452</v>
      </c>
      <c r="E5414" s="19" t="s">
        <v>572</v>
      </c>
      <c r="F5414" s="18" t="s">
        <v>5896</v>
      </c>
      <c r="G5414" s="18" t="s">
        <v>5897</v>
      </c>
      <c r="H5414" s="18" t="s">
        <v>5897</v>
      </c>
      <c r="I5414" s="161" t="s">
        <v>5898</v>
      </c>
      <c r="J5414" s="18" t="s">
        <v>5899</v>
      </c>
      <c r="K5414" s="18" t="s">
        <v>9467</v>
      </c>
      <c r="L5414" s="18" t="s">
        <v>5901</v>
      </c>
      <c r="N5414" s="20">
        <v>45322</v>
      </c>
      <c r="O5414" s="18" t="s">
        <v>9468</v>
      </c>
      <c r="P5414" s="18" t="s">
        <v>9467</v>
      </c>
      <c r="Q5414" s="18" t="s">
        <v>9469</v>
      </c>
      <c r="T5414" s="18">
        <v>0</v>
      </c>
      <c r="U5414" s="18">
        <v>0</v>
      </c>
    </row>
    <row r="5415" spans="2:21" ht="31.5" x14ac:dyDescent="0.4">
      <c r="B5415" s="18" t="s">
        <v>5865</v>
      </c>
      <c r="C5415" s="18" t="s">
        <v>9451</v>
      </c>
      <c r="D5415" s="18" t="s">
        <v>9452</v>
      </c>
      <c r="E5415" s="19" t="s">
        <v>572</v>
      </c>
      <c r="F5415" s="18" t="s">
        <v>5896</v>
      </c>
      <c r="G5415" s="18" t="s">
        <v>5897</v>
      </c>
      <c r="H5415" s="18" t="s">
        <v>5897</v>
      </c>
      <c r="I5415" s="161" t="s">
        <v>5898</v>
      </c>
      <c r="J5415" s="18" t="s">
        <v>5904</v>
      </c>
      <c r="K5415" s="18" t="s">
        <v>9470</v>
      </c>
      <c r="L5415" s="18" t="s">
        <v>5901</v>
      </c>
      <c r="N5415" s="20">
        <v>45322</v>
      </c>
      <c r="O5415" s="18" t="s">
        <v>9471</v>
      </c>
      <c r="P5415" s="18" t="s">
        <v>9470</v>
      </c>
      <c r="Q5415" s="18" t="s">
        <v>9469</v>
      </c>
      <c r="T5415" s="18">
        <v>0</v>
      </c>
      <c r="U5415" s="18">
        <v>0</v>
      </c>
    </row>
    <row r="5416" spans="2:21" ht="31.5" x14ac:dyDescent="0.4">
      <c r="B5416" s="18" t="s">
        <v>5865</v>
      </c>
      <c r="C5416" s="18" t="s">
        <v>9451</v>
      </c>
      <c r="D5416" s="18" t="s">
        <v>9452</v>
      </c>
      <c r="E5416" s="19" t="s">
        <v>572</v>
      </c>
      <c r="F5416" s="18" t="s">
        <v>5896</v>
      </c>
      <c r="G5416" s="18" t="s">
        <v>5897</v>
      </c>
      <c r="H5416" s="18" t="s">
        <v>5897</v>
      </c>
      <c r="I5416" s="161" t="s">
        <v>5898</v>
      </c>
      <c r="J5416" s="18" t="s">
        <v>5843</v>
      </c>
      <c r="K5416" s="18" t="s">
        <v>9472</v>
      </c>
      <c r="L5416" s="18" t="s">
        <v>5901</v>
      </c>
      <c r="N5416" s="20">
        <v>45322</v>
      </c>
      <c r="O5416" s="18" t="s">
        <v>9473</v>
      </c>
      <c r="P5416" s="18" t="s">
        <v>9472</v>
      </c>
      <c r="Q5416" s="18" t="s">
        <v>9469</v>
      </c>
      <c r="T5416" s="18">
        <v>0</v>
      </c>
      <c r="U5416" s="18">
        <v>0</v>
      </c>
    </row>
    <row r="5417" spans="2:21" ht="31.5" x14ac:dyDescent="0.4">
      <c r="B5417" s="18" t="s">
        <v>5865</v>
      </c>
      <c r="C5417" s="18" t="s">
        <v>9451</v>
      </c>
      <c r="D5417" s="18" t="s">
        <v>9452</v>
      </c>
      <c r="E5417" s="19" t="s">
        <v>572</v>
      </c>
      <c r="F5417" s="18" t="s">
        <v>6100</v>
      </c>
      <c r="G5417" s="18" t="s">
        <v>5897</v>
      </c>
      <c r="H5417" s="18" t="s">
        <v>5897</v>
      </c>
      <c r="I5417" s="161" t="s">
        <v>5898</v>
      </c>
      <c r="J5417" s="18" t="s">
        <v>5899</v>
      </c>
      <c r="K5417" s="18" t="s">
        <v>9474</v>
      </c>
      <c r="L5417" s="18" t="s">
        <v>5901</v>
      </c>
      <c r="N5417" s="20">
        <v>45322</v>
      </c>
      <c r="O5417" s="18" t="s">
        <v>9475</v>
      </c>
      <c r="P5417" s="18" t="s">
        <v>9474</v>
      </c>
      <c r="Q5417" s="18" t="s">
        <v>9476</v>
      </c>
      <c r="T5417" s="18">
        <v>0</v>
      </c>
      <c r="U5417" s="18">
        <v>0</v>
      </c>
    </row>
    <row r="5418" spans="2:21" ht="31.5" x14ac:dyDescent="0.4">
      <c r="B5418" s="18" t="s">
        <v>5865</v>
      </c>
      <c r="C5418" s="18" t="s">
        <v>9451</v>
      </c>
      <c r="D5418" s="18" t="s">
        <v>9452</v>
      </c>
      <c r="E5418" s="19" t="s">
        <v>572</v>
      </c>
      <c r="F5418" s="18" t="s">
        <v>6100</v>
      </c>
      <c r="G5418" s="18" t="s">
        <v>5897</v>
      </c>
      <c r="H5418" s="18" t="s">
        <v>5897</v>
      </c>
      <c r="I5418" s="161" t="s">
        <v>5898</v>
      </c>
      <c r="J5418" s="18" t="s">
        <v>5904</v>
      </c>
      <c r="K5418" s="18" t="s">
        <v>9477</v>
      </c>
      <c r="L5418" s="18" t="s">
        <v>5901</v>
      </c>
      <c r="N5418" s="20">
        <v>45322</v>
      </c>
      <c r="O5418" s="18" t="s">
        <v>9478</v>
      </c>
      <c r="P5418" s="18" t="s">
        <v>9477</v>
      </c>
      <c r="Q5418" s="18" t="s">
        <v>9476</v>
      </c>
      <c r="T5418" s="18">
        <v>0</v>
      </c>
      <c r="U5418" s="18">
        <v>0</v>
      </c>
    </row>
    <row r="5419" spans="2:21" ht="31.5" x14ac:dyDescent="0.4">
      <c r="B5419" s="18" t="s">
        <v>5865</v>
      </c>
      <c r="C5419" s="18" t="s">
        <v>9451</v>
      </c>
      <c r="D5419" s="18" t="s">
        <v>9452</v>
      </c>
      <c r="E5419" s="19" t="s">
        <v>572</v>
      </c>
      <c r="F5419" s="18" t="s">
        <v>6100</v>
      </c>
      <c r="G5419" s="18" t="s">
        <v>5897</v>
      </c>
      <c r="H5419" s="18" t="s">
        <v>5897</v>
      </c>
      <c r="I5419" s="161" t="s">
        <v>5898</v>
      </c>
      <c r="J5419" s="18" t="s">
        <v>5843</v>
      </c>
      <c r="K5419" s="18" t="s">
        <v>9479</v>
      </c>
      <c r="L5419" s="18" t="s">
        <v>5901</v>
      </c>
      <c r="N5419" s="20">
        <v>45322</v>
      </c>
      <c r="O5419" s="18" t="s">
        <v>9480</v>
      </c>
      <c r="P5419" s="18" t="s">
        <v>9479</v>
      </c>
      <c r="Q5419" s="18" t="s">
        <v>9476</v>
      </c>
      <c r="T5419" s="18">
        <v>0</v>
      </c>
      <c r="U5419" s="18">
        <v>0</v>
      </c>
    </row>
    <row r="5420" spans="2:21" ht="31.5" x14ac:dyDescent="0.4">
      <c r="B5420" s="18" t="s">
        <v>5865</v>
      </c>
      <c r="C5420" s="18" t="s">
        <v>9451</v>
      </c>
      <c r="D5420" s="18" t="s">
        <v>9452</v>
      </c>
      <c r="E5420" s="19" t="s">
        <v>572</v>
      </c>
      <c r="F5420" s="18" t="s">
        <v>5991</v>
      </c>
      <c r="G5420" s="18" t="s">
        <v>5897</v>
      </c>
      <c r="H5420" s="18" t="s">
        <v>5897</v>
      </c>
      <c r="I5420" s="161" t="s">
        <v>5898</v>
      </c>
      <c r="J5420" s="18" t="s">
        <v>5899</v>
      </c>
      <c r="K5420" s="18" t="s">
        <v>9481</v>
      </c>
      <c r="L5420" s="18" t="s">
        <v>5901</v>
      </c>
      <c r="N5420" s="20">
        <v>45322</v>
      </c>
      <c r="O5420" s="18" t="s">
        <v>9482</v>
      </c>
      <c r="P5420" s="18" t="s">
        <v>9481</v>
      </c>
      <c r="Q5420" s="18" t="s">
        <v>9483</v>
      </c>
      <c r="T5420" s="18">
        <v>0</v>
      </c>
      <c r="U5420" s="18">
        <v>0</v>
      </c>
    </row>
    <row r="5421" spans="2:21" ht="31.5" x14ac:dyDescent="0.4">
      <c r="B5421" s="18" t="s">
        <v>5865</v>
      </c>
      <c r="C5421" s="18" t="s">
        <v>9451</v>
      </c>
      <c r="D5421" s="18" t="s">
        <v>9452</v>
      </c>
      <c r="E5421" s="19" t="s">
        <v>572</v>
      </c>
      <c r="F5421" s="18" t="s">
        <v>5991</v>
      </c>
      <c r="G5421" s="18" t="s">
        <v>5897</v>
      </c>
      <c r="H5421" s="18" t="s">
        <v>5897</v>
      </c>
      <c r="I5421" s="161" t="s">
        <v>5898</v>
      </c>
      <c r="J5421" s="18" t="s">
        <v>5904</v>
      </c>
      <c r="K5421" s="18" t="s">
        <v>9484</v>
      </c>
      <c r="L5421" s="18" t="s">
        <v>5901</v>
      </c>
      <c r="N5421" s="20">
        <v>45322</v>
      </c>
      <c r="O5421" s="18" t="s">
        <v>9485</v>
      </c>
      <c r="P5421" s="18" t="s">
        <v>9484</v>
      </c>
      <c r="Q5421" s="18" t="s">
        <v>9483</v>
      </c>
      <c r="T5421" s="18">
        <v>0</v>
      </c>
      <c r="U5421" s="18">
        <v>0</v>
      </c>
    </row>
    <row r="5422" spans="2:21" ht="31.5" x14ac:dyDescent="0.4">
      <c r="B5422" s="18" t="s">
        <v>5865</v>
      </c>
      <c r="C5422" s="18" t="s">
        <v>9451</v>
      </c>
      <c r="D5422" s="18" t="s">
        <v>9452</v>
      </c>
      <c r="E5422" s="19" t="s">
        <v>572</v>
      </c>
      <c r="F5422" s="18" t="s">
        <v>5991</v>
      </c>
      <c r="G5422" s="18" t="s">
        <v>5897</v>
      </c>
      <c r="H5422" s="18" t="s">
        <v>5897</v>
      </c>
      <c r="I5422" s="161" t="s">
        <v>5898</v>
      </c>
      <c r="J5422" s="18" t="s">
        <v>5843</v>
      </c>
      <c r="K5422" s="18" t="s">
        <v>9486</v>
      </c>
      <c r="L5422" s="18" t="s">
        <v>5901</v>
      </c>
      <c r="N5422" s="20">
        <v>45322</v>
      </c>
      <c r="O5422" s="18" t="s">
        <v>9487</v>
      </c>
      <c r="P5422" s="18" t="s">
        <v>9486</v>
      </c>
      <c r="Q5422" s="18" t="s">
        <v>9483</v>
      </c>
      <c r="T5422" s="18">
        <v>0</v>
      </c>
      <c r="U5422" s="18">
        <v>0</v>
      </c>
    </row>
    <row r="5423" spans="2:21" ht="31.5" x14ac:dyDescent="0.4">
      <c r="B5423" s="18" t="s">
        <v>5865</v>
      </c>
      <c r="C5423" s="18" t="s">
        <v>9451</v>
      </c>
      <c r="D5423" s="18" t="s">
        <v>9452</v>
      </c>
      <c r="E5423" s="19" t="s">
        <v>572</v>
      </c>
      <c r="F5423" s="18" t="s">
        <v>9488</v>
      </c>
      <c r="G5423" s="18" t="s">
        <v>5897</v>
      </c>
      <c r="H5423" s="18" t="s">
        <v>5897</v>
      </c>
      <c r="I5423" s="161" t="s">
        <v>5898</v>
      </c>
      <c r="J5423" s="18" t="s">
        <v>5899</v>
      </c>
      <c r="K5423" s="18" t="s">
        <v>9489</v>
      </c>
      <c r="L5423" s="18" t="s">
        <v>5901</v>
      </c>
      <c r="N5423" s="20">
        <v>45322</v>
      </c>
      <c r="O5423" s="18" t="s">
        <v>9490</v>
      </c>
      <c r="P5423" s="18" t="s">
        <v>9489</v>
      </c>
      <c r="Q5423" s="18" t="s">
        <v>9491</v>
      </c>
      <c r="T5423" s="18">
        <v>0</v>
      </c>
      <c r="U5423" s="18">
        <v>0</v>
      </c>
    </row>
    <row r="5424" spans="2:21" ht="31.5" x14ac:dyDescent="0.4">
      <c r="B5424" s="18" t="s">
        <v>5865</v>
      </c>
      <c r="C5424" s="18" t="s">
        <v>9451</v>
      </c>
      <c r="D5424" s="18" t="s">
        <v>9452</v>
      </c>
      <c r="E5424" s="19" t="s">
        <v>572</v>
      </c>
      <c r="F5424" s="18" t="s">
        <v>9488</v>
      </c>
      <c r="G5424" s="18" t="s">
        <v>5897</v>
      </c>
      <c r="H5424" s="18" t="s">
        <v>5897</v>
      </c>
      <c r="I5424" s="161" t="s">
        <v>5898</v>
      </c>
      <c r="J5424" s="18" t="s">
        <v>5904</v>
      </c>
      <c r="K5424" s="18" t="s">
        <v>9492</v>
      </c>
      <c r="L5424" s="18" t="s">
        <v>5901</v>
      </c>
      <c r="N5424" s="20">
        <v>45322</v>
      </c>
      <c r="O5424" s="18" t="s">
        <v>9493</v>
      </c>
      <c r="P5424" s="18" t="s">
        <v>9492</v>
      </c>
      <c r="Q5424" s="18" t="s">
        <v>9491</v>
      </c>
      <c r="T5424" s="18">
        <v>0</v>
      </c>
      <c r="U5424" s="18">
        <v>0</v>
      </c>
    </row>
    <row r="5425" spans="2:21" ht="31.5" x14ac:dyDescent="0.4">
      <c r="B5425" s="18" t="s">
        <v>5865</v>
      </c>
      <c r="C5425" s="18" t="s">
        <v>9451</v>
      </c>
      <c r="D5425" s="18" t="s">
        <v>9452</v>
      </c>
      <c r="E5425" s="19" t="s">
        <v>572</v>
      </c>
      <c r="F5425" s="18" t="s">
        <v>9488</v>
      </c>
      <c r="G5425" s="18" t="s">
        <v>5897</v>
      </c>
      <c r="H5425" s="18" t="s">
        <v>5897</v>
      </c>
      <c r="I5425" s="161" t="s">
        <v>5898</v>
      </c>
      <c r="J5425" s="18" t="s">
        <v>5843</v>
      </c>
      <c r="K5425" s="18" t="s">
        <v>9494</v>
      </c>
      <c r="L5425" s="18" t="s">
        <v>5901</v>
      </c>
      <c r="N5425" s="20">
        <v>45322</v>
      </c>
      <c r="O5425" s="18" t="s">
        <v>9495</v>
      </c>
      <c r="P5425" s="18" t="s">
        <v>9494</v>
      </c>
      <c r="Q5425" s="18" t="s">
        <v>9491</v>
      </c>
      <c r="T5425" s="18">
        <v>0</v>
      </c>
      <c r="U5425" s="18">
        <v>0</v>
      </c>
    </row>
    <row r="5426" spans="2:21" ht="31.5" x14ac:dyDescent="0.4">
      <c r="B5426" s="28" t="s">
        <v>5865</v>
      </c>
      <c r="C5426" s="28" t="s">
        <v>5910</v>
      </c>
      <c r="D5426" s="28" t="s">
        <v>6398</v>
      </c>
      <c r="E5426" s="29" t="s">
        <v>118</v>
      </c>
      <c r="F5426" s="28" t="s">
        <v>5935</v>
      </c>
      <c r="G5426" s="28" t="s">
        <v>5897</v>
      </c>
      <c r="H5426" s="28" t="s">
        <v>5897</v>
      </c>
      <c r="I5426" s="160" t="s">
        <v>5898</v>
      </c>
      <c r="J5426" s="28" t="s">
        <v>5899</v>
      </c>
      <c r="K5426" s="28" t="s">
        <v>6539</v>
      </c>
      <c r="L5426" s="28" t="s">
        <v>5901</v>
      </c>
      <c r="M5426" s="29"/>
      <c r="N5426" s="30">
        <v>45322</v>
      </c>
      <c r="O5426" s="28" t="s">
        <v>6540</v>
      </c>
      <c r="P5426" s="18" t="s">
        <v>6539</v>
      </c>
      <c r="Q5426" s="18" t="s">
        <v>6446</v>
      </c>
      <c r="T5426" s="18">
        <v>0</v>
      </c>
      <c r="U5426" s="18">
        <v>0</v>
      </c>
    </row>
    <row r="5427" spans="2:21" ht="31.5" x14ac:dyDescent="0.4">
      <c r="B5427" s="28" t="s">
        <v>5865</v>
      </c>
      <c r="C5427" s="28" t="s">
        <v>5910</v>
      </c>
      <c r="D5427" s="28" t="s">
        <v>6398</v>
      </c>
      <c r="E5427" s="29" t="s">
        <v>118</v>
      </c>
      <c r="F5427" s="28" t="s">
        <v>5935</v>
      </c>
      <c r="G5427" s="28" t="s">
        <v>5897</v>
      </c>
      <c r="H5427" s="28" t="s">
        <v>5897</v>
      </c>
      <c r="I5427" s="160" t="s">
        <v>5898</v>
      </c>
      <c r="J5427" s="28" t="s">
        <v>5904</v>
      </c>
      <c r="K5427" s="28" t="s">
        <v>6541</v>
      </c>
      <c r="L5427" s="28" t="s">
        <v>5901</v>
      </c>
      <c r="M5427" s="29"/>
      <c r="N5427" s="30">
        <v>45322</v>
      </c>
      <c r="O5427" s="28" t="s">
        <v>6542</v>
      </c>
      <c r="P5427" s="18" t="s">
        <v>6541</v>
      </c>
      <c r="Q5427" s="18" t="s">
        <v>6446</v>
      </c>
      <c r="T5427" s="18">
        <v>0</v>
      </c>
      <c r="U5427" s="18">
        <v>0</v>
      </c>
    </row>
    <row r="5428" spans="2:21" ht="31.5" x14ac:dyDescent="0.4">
      <c r="B5428" s="28" t="s">
        <v>5865</v>
      </c>
      <c r="C5428" s="28" t="s">
        <v>5910</v>
      </c>
      <c r="D5428" s="28" t="s">
        <v>6398</v>
      </c>
      <c r="E5428" s="29" t="s">
        <v>118</v>
      </c>
      <c r="F5428" s="28" t="s">
        <v>5935</v>
      </c>
      <c r="G5428" s="28" t="s">
        <v>5897</v>
      </c>
      <c r="H5428" s="28" t="s">
        <v>5897</v>
      </c>
      <c r="I5428" s="160" t="s">
        <v>5898</v>
      </c>
      <c r="J5428" s="28" t="s">
        <v>5843</v>
      </c>
      <c r="K5428" s="28" t="s">
        <v>6543</v>
      </c>
      <c r="L5428" s="28" t="s">
        <v>5901</v>
      </c>
      <c r="M5428" s="29"/>
      <c r="N5428" s="30">
        <v>45322</v>
      </c>
      <c r="O5428" s="28" t="s">
        <v>6544</v>
      </c>
      <c r="P5428" s="18" t="s">
        <v>6543</v>
      </c>
      <c r="Q5428" s="18" t="s">
        <v>6446</v>
      </c>
      <c r="T5428" s="18">
        <v>0</v>
      </c>
      <c r="U5428" s="18">
        <v>0</v>
      </c>
    </row>
    <row r="5429" spans="2:21" ht="31.5" x14ac:dyDescent="0.4">
      <c r="B5429" s="28" t="s">
        <v>5865</v>
      </c>
      <c r="C5429" s="28" t="s">
        <v>5910</v>
      </c>
      <c r="D5429" s="28" t="s">
        <v>6398</v>
      </c>
      <c r="E5429" s="29" t="s">
        <v>118</v>
      </c>
      <c r="F5429" s="28" t="s">
        <v>6047</v>
      </c>
      <c r="G5429" s="28" t="s">
        <v>5897</v>
      </c>
      <c r="H5429" s="28" t="s">
        <v>5897</v>
      </c>
      <c r="I5429" s="160" t="s">
        <v>5898</v>
      </c>
      <c r="J5429" s="28" t="s">
        <v>5899</v>
      </c>
      <c r="K5429" s="28" t="s">
        <v>6738</v>
      </c>
      <c r="L5429" s="28" t="s">
        <v>5901</v>
      </c>
      <c r="M5429" s="29"/>
      <c r="N5429" s="30">
        <v>45322</v>
      </c>
      <c r="O5429" s="28" t="s">
        <v>6739</v>
      </c>
      <c r="P5429" s="18" t="s">
        <v>6738</v>
      </c>
      <c r="Q5429" s="18" t="s">
        <v>6647</v>
      </c>
      <c r="T5429" s="18">
        <v>0</v>
      </c>
      <c r="U5429" s="18">
        <v>0</v>
      </c>
    </row>
    <row r="5430" spans="2:21" ht="31.5" x14ac:dyDescent="0.4">
      <c r="B5430" s="28" t="s">
        <v>5865</v>
      </c>
      <c r="C5430" s="28" t="s">
        <v>5910</v>
      </c>
      <c r="D5430" s="28" t="s">
        <v>6398</v>
      </c>
      <c r="E5430" s="29" t="s">
        <v>118</v>
      </c>
      <c r="F5430" s="28" t="s">
        <v>6047</v>
      </c>
      <c r="G5430" s="28" t="s">
        <v>5897</v>
      </c>
      <c r="H5430" s="28" t="s">
        <v>5897</v>
      </c>
      <c r="I5430" s="160" t="s">
        <v>5898</v>
      </c>
      <c r="J5430" s="28" t="s">
        <v>5904</v>
      </c>
      <c r="K5430" s="28" t="s">
        <v>6740</v>
      </c>
      <c r="L5430" s="28" t="s">
        <v>5901</v>
      </c>
      <c r="M5430" s="29"/>
      <c r="N5430" s="30">
        <v>45322</v>
      </c>
      <c r="O5430" s="28" t="s">
        <v>6741</v>
      </c>
      <c r="P5430" s="18" t="s">
        <v>6740</v>
      </c>
      <c r="Q5430" s="18" t="s">
        <v>6647</v>
      </c>
      <c r="T5430" s="18">
        <v>0</v>
      </c>
      <c r="U5430" s="18">
        <v>0</v>
      </c>
    </row>
    <row r="5431" spans="2:21" ht="31.5" x14ac:dyDescent="0.4">
      <c r="B5431" s="28" t="s">
        <v>5865</v>
      </c>
      <c r="C5431" s="28" t="s">
        <v>5910</v>
      </c>
      <c r="D5431" s="28" t="s">
        <v>6398</v>
      </c>
      <c r="E5431" s="29" t="s">
        <v>118</v>
      </c>
      <c r="F5431" s="28" t="s">
        <v>6047</v>
      </c>
      <c r="G5431" s="28" t="s">
        <v>5897</v>
      </c>
      <c r="H5431" s="28" t="s">
        <v>5897</v>
      </c>
      <c r="I5431" s="160" t="s">
        <v>5898</v>
      </c>
      <c r="J5431" s="28" t="s">
        <v>5843</v>
      </c>
      <c r="K5431" s="28" t="s">
        <v>6742</v>
      </c>
      <c r="L5431" s="28" t="s">
        <v>5901</v>
      </c>
      <c r="M5431" s="29"/>
      <c r="N5431" s="30">
        <v>45322</v>
      </c>
      <c r="O5431" s="28" t="s">
        <v>6743</v>
      </c>
      <c r="P5431" s="18" t="s">
        <v>6742</v>
      </c>
      <c r="Q5431" s="18" t="s">
        <v>6647</v>
      </c>
      <c r="T5431" s="18">
        <v>0</v>
      </c>
      <c r="U5431" s="18">
        <v>0</v>
      </c>
    </row>
    <row r="5432" spans="2:21" ht="31.5" x14ac:dyDescent="0.4">
      <c r="B5432" s="28" t="s">
        <v>5865</v>
      </c>
      <c r="C5432" s="28" t="s">
        <v>5910</v>
      </c>
      <c r="D5432" s="28" t="s">
        <v>6398</v>
      </c>
      <c r="E5432" s="29" t="s">
        <v>118</v>
      </c>
      <c r="F5432" s="28" t="s">
        <v>5896</v>
      </c>
      <c r="G5432" s="28" t="s">
        <v>5897</v>
      </c>
      <c r="H5432" s="28" t="s">
        <v>5897</v>
      </c>
      <c r="I5432" s="160" t="s">
        <v>5898</v>
      </c>
      <c r="J5432" s="28" t="s">
        <v>5899</v>
      </c>
      <c r="K5432" s="28" t="s">
        <v>6437</v>
      </c>
      <c r="L5432" s="28" t="s">
        <v>5901</v>
      </c>
      <c r="M5432" s="29"/>
      <c r="N5432" s="30">
        <v>45322</v>
      </c>
      <c r="O5432" s="28" t="s">
        <v>6438</v>
      </c>
      <c r="P5432" s="18" t="s">
        <v>6437</v>
      </c>
      <c r="Q5432" s="18" t="s">
        <v>6401</v>
      </c>
      <c r="T5432" s="18">
        <v>0</v>
      </c>
      <c r="U5432" s="18">
        <v>0</v>
      </c>
    </row>
    <row r="5433" spans="2:21" ht="31.5" x14ac:dyDescent="0.4">
      <c r="B5433" s="28" t="s">
        <v>5865</v>
      </c>
      <c r="C5433" s="28" t="s">
        <v>5910</v>
      </c>
      <c r="D5433" s="28" t="s">
        <v>6398</v>
      </c>
      <c r="E5433" s="29" t="s">
        <v>118</v>
      </c>
      <c r="F5433" s="28" t="s">
        <v>5896</v>
      </c>
      <c r="G5433" s="28" t="s">
        <v>5897</v>
      </c>
      <c r="H5433" s="28" t="s">
        <v>5897</v>
      </c>
      <c r="I5433" s="160" t="s">
        <v>5898</v>
      </c>
      <c r="J5433" s="28" t="s">
        <v>5904</v>
      </c>
      <c r="K5433" s="28" t="s">
        <v>6439</v>
      </c>
      <c r="L5433" s="28" t="s">
        <v>5901</v>
      </c>
      <c r="M5433" s="29"/>
      <c r="N5433" s="30">
        <v>45322</v>
      </c>
      <c r="O5433" s="28" t="s">
        <v>6440</v>
      </c>
      <c r="P5433" s="18" t="s">
        <v>6439</v>
      </c>
      <c r="Q5433" s="18" t="s">
        <v>6401</v>
      </c>
      <c r="T5433" s="18">
        <v>0</v>
      </c>
      <c r="U5433" s="18">
        <v>0</v>
      </c>
    </row>
    <row r="5434" spans="2:21" ht="31.5" x14ac:dyDescent="0.4">
      <c r="B5434" s="28" t="s">
        <v>5865</v>
      </c>
      <c r="C5434" s="28" t="s">
        <v>5910</v>
      </c>
      <c r="D5434" s="28" t="s">
        <v>6398</v>
      </c>
      <c r="E5434" s="29" t="s">
        <v>118</v>
      </c>
      <c r="F5434" s="28" t="s">
        <v>5896</v>
      </c>
      <c r="G5434" s="28" t="s">
        <v>5897</v>
      </c>
      <c r="H5434" s="28" t="s">
        <v>5897</v>
      </c>
      <c r="I5434" s="160" t="s">
        <v>5898</v>
      </c>
      <c r="J5434" s="28" t="s">
        <v>5843</v>
      </c>
      <c r="K5434" s="28" t="s">
        <v>6441</v>
      </c>
      <c r="L5434" s="28" t="s">
        <v>5901</v>
      </c>
      <c r="M5434" s="29"/>
      <c r="N5434" s="30">
        <v>45322</v>
      </c>
      <c r="O5434" s="28" t="s">
        <v>6442</v>
      </c>
      <c r="P5434" s="18" t="s">
        <v>6441</v>
      </c>
      <c r="Q5434" s="18" t="s">
        <v>6401</v>
      </c>
      <c r="T5434" s="18">
        <v>0</v>
      </c>
      <c r="U5434" s="18">
        <v>0</v>
      </c>
    </row>
    <row r="5435" spans="2:21" ht="31.5" x14ac:dyDescent="0.4">
      <c r="B5435" s="28" t="s">
        <v>5865</v>
      </c>
      <c r="C5435" s="28" t="s">
        <v>5910</v>
      </c>
      <c r="D5435" s="28" t="s">
        <v>6398</v>
      </c>
      <c r="E5435" s="29" t="s">
        <v>118</v>
      </c>
      <c r="F5435" s="28" t="s">
        <v>6100</v>
      </c>
      <c r="G5435" s="28" t="s">
        <v>5897</v>
      </c>
      <c r="H5435" s="28" t="s">
        <v>5897</v>
      </c>
      <c r="I5435" s="160" t="s">
        <v>5898</v>
      </c>
      <c r="J5435" s="28" t="s">
        <v>5899</v>
      </c>
      <c r="K5435" s="28" t="s">
        <v>6836</v>
      </c>
      <c r="L5435" s="28" t="s">
        <v>5901</v>
      </c>
      <c r="M5435" s="29"/>
      <c r="N5435" s="30">
        <v>45322</v>
      </c>
      <c r="O5435" s="28" t="s">
        <v>6837</v>
      </c>
      <c r="P5435" s="18" t="s">
        <v>6836</v>
      </c>
      <c r="Q5435" s="18" t="s">
        <v>6746</v>
      </c>
      <c r="T5435" s="18">
        <v>0</v>
      </c>
      <c r="U5435" s="18">
        <v>0</v>
      </c>
    </row>
    <row r="5436" spans="2:21" ht="31.5" x14ac:dyDescent="0.4">
      <c r="B5436" s="28" t="s">
        <v>5865</v>
      </c>
      <c r="C5436" s="28" t="s">
        <v>5910</v>
      </c>
      <c r="D5436" s="28" t="s">
        <v>6398</v>
      </c>
      <c r="E5436" s="29" t="s">
        <v>118</v>
      </c>
      <c r="F5436" s="28" t="s">
        <v>6100</v>
      </c>
      <c r="G5436" s="28" t="s">
        <v>5897</v>
      </c>
      <c r="H5436" s="28" t="s">
        <v>5897</v>
      </c>
      <c r="I5436" s="160" t="s">
        <v>5898</v>
      </c>
      <c r="J5436" s="28" t="s">
        <v>5904</v>
      </c>
      <c r="K5436" s="28" t="s">
        <v>6838</v>
      </c>
      <c r="L5436" s="28" t="s">
        <v>5901</v>
      </c>
      <c r="M5436" s="29"/>
      <c r="N5436" s="30">
        <v>45322</v>
      </c>
      <c r="O5436" s="28" t="s">
        <v>6839</v>
      </c>
      <c r="P5436" s="18" t="s">
        <v>6838</v>
      </c>
      <c r="Q5436" s="18" t="s">
        <v>6746</v>
      </c>
      <c r="T5436" s="18">
        <v>0</v>
      </c>
      <c r="U5436" s="18">
        <v>0</v>
      </c>
    </row>
    <row r="5437" spans="2:21" ht="31.5" x14ac:dyDescent="0.4">
      <c r="B5437" s="28" t="s">
        <v>5865</v>
      </c>
      <c r="C5437" s="28" t="s">
        <v>5910</v>
      </c>
      <c r="D5437" s="28" t="s">
        <v>6398</v>
      </c>
      <c r="E5437" s="29" t="s">
        <v>118</v>
      </c>
      <c r="F5437" s="28" t="s">
        <v>6100</v>
      </c>
      <c r="G5437" s="28" t="s">
        <v>5897</v>
      </c>
      <c r="H5437" s="28" t="s">
        <v>5897</v>
      </c>
      <c r="I5437" s="160" t="s">
        <v>5898</v>
      </c>
      <c r="J5437" s="28" t="s">
        <v>5843</v>
      </c>
      <c r="K5437" s="28" t="s">
        <v>6840</v>
      </c>
      <c r="L5437" s="28" t="s">
        <v>5901</v>
      </c>
      <c r="M5437" s="29"/>
      <c r="N5437" s="30">
        <v>45322</v>
      </c>
      <c r="O5437" s="28" t="s">
        <v>6841</v>
      </c>
      <c r="P5437" s="18" t="s">
        <v>6840</v>
      </c>
      <c r="Q5437" s="18" t="s">
        <v>6746</v>
      </c>
      <c r="T5437" s="18">
        <v>0</v>
      </c>
      <c r="U5437" s="18">
        <v>0</v>
      </c>
    </row>
    <row r="5438" spans="2:21" ht="31.5" x14ac:dyDescent="0.4">
      <c r="B5438" s="28" t="s">
        <v>5865</v>
      </c>
      <c r="C5438" s="28" t="s">
        <v>5910</v>
      </c>
      <c r="D5438" s="28" t="s">
        <v>6398</v>
      </c>
      <c r="E5438" s="29" t="s">
        <v>118</v>
      </c>
      <c r="F5438" s="28" t="s">
        <v>5991</v>
      </c>
      <c r="G5438" s="28" t="s">
        <v>5897</v>
      </c>
      <c r="H5438" s="28" t="s">
        <v>5897</v>
      </c>
      <c r="I5438" s="160" t="s">
        <v>5898</v>
      </c>
      <c r="J5438" s="28" t="s">
        <v>5899</v>
      </c>
      <c r="K5438" s="28" t="s">
        <v>6639</v>
      </c>
      <c r="L5438" s="28" t="s">
        <v>5901</v>
      </c>
      <c r="M5438" s="29"/>
      <c r="N5438" s="30">
        <v>45322</v>
      </c>
      <c r="O5438" s="28" t="s">
        <v>6640</v>
      </c>
      <c r="P5438" s="18" t="s">
        <v>6639</v>
      </c>
      <c r="Q5438" s="18" t="s">
        <v>6547</v>
      </c>
      <c r="T5438" s="18">
        <v>0</v>
      </c>
      <c r="U5438" s="18">
        <v>0</v>
      </c>
    </row>
    <row r="5439" spans="2:21" ht="31.5" x14ac:dyDescent="0.4">
      <c r="B5439" s="28" t="s">
        <v>5865</v>
      </c>
      <c r="C5439" s="28" t="s">
        <v>5910</v>
      </c>
      <c r="D5439" s="28" t="s">
        <v>6398</v>
      </c>
      <c r="E5439" s="29" t="s">
        <v>118</v>
      </c>
      <c r="F5439" s="28" t="s">
        <v>5991</v>
      </c>
      <c r="G5439" s="28" t="s">
        <v>5897</v>
      </c>
      <c r="H5439" s="28" t="s">
        <v>5897</v>
      </c>
      <c r="I5439" s="160" t="s">
        <v>5898</v>
      </c>
      <c r="J5439" s="28" t="s">
        <v>5904</v>
      </c>
      <c r="K5439" s="28" t="s">
        <v>6641</v>
      </c>
      <c r="L5439" s="28" t="s">
        <v>5901</v>
      </c>
      <c r="M5439" s="29"/>
      <c r="N5439" s="30">
        <v>45322</v>
      </c>
      <c r="O5439" s="28" t="s">
        <v>6642</v>
      </c>
      <c r="P5439" s="18" t="s">
        <v>6641</v>
      </c>
      <c r="Q5439" s="18" t="s">
        <v>6547</v>
      </c>
      <c r="T5439" s="18">
        <v>0</v>
      </c>
      <c r="U5439" s="18">
        <v>0</v>
      </c>
    </row>
    <row r="5440" spans="2:21" ht="31.5" x14ac:dyDescent="0.4">
      <c r="B5440" s="28" t="s">
        <v>5865</v>
      </c>
      <c r="C5440" s="28" t="s">
        <v>5910</v>
      </c>
      <c r="D5440" s="28" t="s">
        <v>6398</v>
      </c>
      <c r="E5440" s="29" t="s">
        <v>118</v>
      </c>
      <c r="F5440" s="28" t="s">
        <v>5991</v>
      </c>
      <c r="G5440" s="28" t="s">
        <v>5897</v>
      </c>
      <c r="H5440" s="28" t="s">
        <v>5897</v>
      </c>
      <c r="I5440" s="160" t="s">
        <v>5898</v>
      </c>
      <c r="J5440" s="28" t="s">
        <v>5843</v>
      </c>
      <c r="K5440" s="28" t="s">
        <v>6643</v>
      </c>
      <c r="L5440" s="28" t="s">
        <v>5901</v>
      </c>
      <c r="M5440" s="29"/>
      <c r="N5440" s="30">
        <v>45322</v>
      </c>
      <c r="O5440" s="28" t="s">
        <v>6644</v>
      </c>
      <c r="P5440" s="18" t="s">
        <v>6643</v>
      </c>
      <c r="Q5440" s="18" t="s">
        <v>6547</v>
      </c>
      <c r="T5440" s="18">
        <v>0</v>
      </c>
      <c r="U5440" s="18">
        <v>0</v>
      </c>
    </row>
    <row r="5441" spans="2:21" ht="31.5" x14ac:dyDescent="0.4">
      <c r="B5441" s="28" t="s">
        <v>5865</v>
      </c>
      <c r="C5441" s="28" t="s">
        <v>5910</v>
      </c>
      <c r="D5441" s="28" t="s">
        <v>128</v>
      </c>
      <c r="E5441" s="29" t="s">
        <v>128</v>
      </c>
      <c r="F5441" s="28" t="s">
        <v>5935</v>
      </c>
      <c r="G5441" s="28" t="s">
        <v>5897</v>
      </c>
      <c r="H5441" s="28" t="s">
        <v>5897</v>
      </c>
      <c r="I5441" s="160" t="s">
        <v>5898</v>
      </c>
      <c r="J5441" s="28" t="s">
        <v>5899</v>
      </c>
      <c r="K5441" s="28" t="s">
        <v>8090</v>
      </c>
      <c r="L5441" s="28" t="s">
        <v>5901</v>
      </c>
      <c r="M5441" s="29"/>
      <c r="N5441" s="30">
        <v>45322</v>
      </c>
      <c r="O5441" s="28" t="s">
        <v>8091</v>
      </c>
      <c r="P5441" s="18" t="s">
        <v>8090</v>
      </c>
      <c r="Q5441" s="18" t="s">
        <v>8092</v>
      </c>
      <c r="T5441" s="18">
        <v>0</v>
      </c>
      <c r="U5441" s="18">
        <v>0</v>
      </c>
    </row>
    <row r="5442" spans="2:21" ht="31.5" x14ac:dyDescent="0.4">
      <c r="B5442" s="28" t="s">
        <v>5865</v>
      </c>
      <c r="C5442" s="28" t="s">
        <v>5910</v>
      </c>
      <c r="D5442" s="28" t="s">
        <v>128</v>
      </c>
      <c r="E5442" s="29" t="s">
        <v>128</v>
      </c>
      <c r="F5442" s="28" t="s">
        <v>5935</v>
      </c>
      <c r="G5442" s="28" t="s">
        <v>5897</v>
      </c>
      <c r="H5442" s="28" t="s">
        <v>5897</v>
      </c>
      <c r="I5442" s="160" t="s">
        <v>5898</v>
      </c>
      <c r="J5442" s="28" t="s">
        <v>5904</v>
      </c>
      <c r="K5442" s="28" t="s">
        <v>8093</v>
      </c>
      <c r="L5442" s="28" t="s">
        <v>5901</v>
      </c>
      <c r="M5442" s="29"/>
      <c r="N5442" s="30">
        <v>45322</v>
      </c>
      <c r="O5442" s="28" t="s">
        <v>8094</v>
      </c>
      <c r="P5442" s="18" t="s">
        <v>8093</v>
      </c>
      <c r="Q5442" s="18" t="s">
        <v>8092</v>
      </c>
      <c r="T5442" s="18">
        <v>0</v>
      </c>
      <c r="U5442" s="18">
        <v>0</v>
      </c>
    </row>
    <row r="5443" spans="2:21" ht="31.5" x14ac:dyDescent="0.4">
      <c r="B5443" s="28" t="s">
        <v>5865</v>
      </c>
      <c r="C5443" s="28" t="s">
        <v>5910</v>
      </c>
      <c r="D5443" s="28" t="s">
        <v>128</v>
      </c>
      <c r="E5443" s="29" t="s">
        <v>128</v>
      </c>
      <c r="F5443" s="28" t="s">
        <v>5935</v>
      </c>
      <c r="G5443" s="28" t="s">
        <v>5897</v>
      </c>
      <c r="H5443" s="28" t="s">
        <v>5897</v>
      </c>
      <c r="I5443" s="160" t="s">
        <v>5898</v>
      </c>
      <c r="J5443" s="28" t="s">
        <v>5843</v>
      </c>
      <c r="K5443" s="28" t="s">
        <v>8095</v>
      </c>
      <c r="L5443" s="28" t="s">
        <v>5901</v>
      </c>
      <c r="M5443" s="29"/>
      <c r="N5443" s="30">
        <v>45322</v>
      </c>
      <c r="O5443" s="28" t="s">
        <v>8096</v>
      </c>
      <c r="P5443" s="18" t="s">
        <v>8095</v>
      </c>
      <c r="Q5443" s="18" t="s">
        <v>8092</v>
      </c>
      <c r="T5443" s="18">
        <v>0</v>
      </c>
      <c r="U5443" s="18">
        <v>0</v>
      </c>
    </row>
    <row r="5444" spans="2:21" ht="31.5" x14ac:dyDescent="0.4">
      <c r="B5444" s="28" t="s">
        <v>5865</v>
      </c>
      <c r="C5444" s="28" t="s">
        <v>5910</v>
      </c>
      <c r="D5444" s="28" t="s">
        <v>128</v>
      </c>
      <c r="E5444" s="29" t="s">
        <v>128</v>
      </c>
      <c r="F5444" s="28" t="s">
        <v>6047</v>
      </c>
      <c r="G5444" s="28" t="s">
        <v>5897</v>
      </c>
      <c r="H5444" s="28" t="s">
        <v>5897</v>
      </c>
      <c r="I5444" s="160" t="s">
        <v>5898</v>
      </c>
      <c r="J5444" s="28" t="s">
        <v>5899</v>
      </c>
      <c r="K5444" s="28" t="s">
        <v>8146</v>
      </c>
      <c r="L5444" s="28" t="s">
        <v>5901</v>
      </c>
      <c r="M5444" s="29"/>
      <c r="N5444" s="30">
        <v>45322</v>
      </c>
      <c r="O5444" s="28" t="s">
        <v>8147</v>
      </c>
      <c r="P5444" s="18" t="s">
        <v>8146</v>
      </c>
      <c r="Q5444" s="18" t="s">
        <v>8148</v>
      </c>
      <c r="T5444" s="18">
        <v>0</v>
      </c>
      <c r="U5444" s="18">
        <v>0</v>
      </c>
    </row>
    <row r="5445" spans="2:21" ht="31.5" x14ac:dyDescent="0.4">
      <c r="B5445" s="28" t="s">
        <v>5865</v>
      </c>
      <c r="C5445" s="28" t="s">
        <v>5910</v>
      </c>
      <c r="D5445" s="28" t="s">
        <v>128</v>
      </c>
      <c r="E5445" s="29" t="s">
        <v>128</v>
      </c>
      <c r="F5445" s="28" t="s">
        <v>6047</v>
      </c>
      <c r="G5445" s="28" t="s">
        <v>5897</v>
      </c>
      <c r="H5445" s="28" t="s">
        <v>5897</v>
      </c>
      <c r="I5445" s="160" t="s">
        <v>5898</v>
      </c>
      <c r="J5445" s="28" t="s">
        <v>5904</v>
      </c>
      <c r="K5445" s="28" t="s">
        <v>8149</v>
      </c>
      <c r="L5445" s="28" t="s">
        <v>5901</v>
      </c>
      <c r="M5445" s="29"/>
      <c r="N5445" s="30">
        <v>45322</v>
      </c>
      <c r="O5445" s="28" t="s">
        <v>8150</v>
      </c>
      <c r="P5445" s="18" t="s">
        <v>8149</v>
      </c>
      <c r="Q5445" s="18" t="s">
        <v>8148</v>
      </c>
      <c r="T5445" s="18">
        <v>0</v>
      </c>
      <c r="U5445" s="18">
        <v>0</v>
      </c>
    </row>
    <row r="5446" spans="2:21" ht="31.5" x14ac:dyDescent="0.4">
      <c r="B5446" s="28" t="s">
        <v>5865</v>
      </c>
      <c r="C5446" s="28" t="s">
        <v>5910</v>
      </c>
      <c r="D5446" s="28" t="s">
        <v>128</v>
      </c>
      <c r="E5446" s="29" t="s">
        <v>128</v>
      </c>
      <c r="F5446" s="28" t="s">
        <v>6047</v>
      </c>
      <c r="G5446" s="28" t="s">
        <v>5897</v>
      </c>
      <c r="H5446" s="28" t="s">
        <v>5897</v>
      </c>
      <c r="I5446" s="160" t="s">
        <v>5898</v>
      </c>
      <c r="J5446" s="28" t="s">
        <v>5843</v>
      </c>
      <c r="K5446" s="28" t="s">
        <v>8151</v>
      </c>
      <c r="L5446" s="28" t="s">
        <v>5901</v>
      </c>
      <c r="M5446" s="29"/>
      <c r="N5446" s="30">
        <v>45322</v>
      </c>
      <c r="O5446" s="28" t="s">
        <v>8152</v>
      </c>
      <c r="P5446" s="18" t="s">
        <v>8151</v>
      </c>
      <c r="Q5446" s="18" t="s">
        <v>8148</v>
      </c>
      <c r="T5446" s="18">
        <v>0</v>
      </c>
      <c r="U5446" s="18">
        <v>0</v>
      </c>
    </row>
    <row r="5447" spans="2:21" ht="31.5" x14ac:dyDescent="0.4">
      <c r="B5447" s="28" t="s">
        <v>5865</v>
      </c>
      <c r="C5447" s="28" t="s">
        <v>5910</v>
      </c>
      <c r="D5447" s="28" t="s">
        <v>128</v>
      </c>
      <c r="E5447" s="29" t="s">
        <v>128</v>
      </c>
      <c r="F5447" s="28" t="s">
        <v>5896</v>
      </c>
      <c r="G5447" s="28" t="s">
        <v>5897</v>
      </c>
      <c r="H5447" s="28" t="s">
        <v>5897</v>
      </c>
      <c r="I5447" s="160" t="s">
        <v>5898</v>
      </c>
      <c r="J5447" s="28" t="s">
        <v>5899</v>
      </c>
      <c r="K5447" s="28" t="s">
        <v>8070</v>
      </c>
      <c r="L5447" s="28" t="s">
        <v>5901</v>
      </c>
      <c r="M5447" s="29"/>
      <c r="N5447" s="30">
        <v>45322</v>
      </c>
      <c r="O5447" s="28" t="s">
        <v>8071</v>
      </c>
      <c r="P5447" s="18" t="s">
        <v>8070</v>
      </c>
      <c r="Q5447" s="18" t="s">
        <v>8072</v>
      </c>
      <c r="T5447" s="18">
        <v>0</v>
      </c>
      <c r="U5447" s="18">
        <v>0</v>
      </c>
    </row>
    <row r="5448" spans="2:21" ht="31.5" x14ac:dyDescent="0.4">
      <c r="B5448" s="28" t="s">
        <v>5865</v>
      </c>
      <c r="C5448" s="28" t="s">
        <v>5910</v>
      </c>
      <c r="D5448" s="28" t="s">
        <v>128</v>
      </c>
      <c r="E5448" s="29" t="s">
        <v>128</v>
      </c>
      <c r="F5448" s="28" t="s">
        <v>5896</v>
      </c>
      <c r="G5448" s="28" t="s">
        <v>5897</v>
      </c>
      <c r="H5448" s="28" t="s">
        <v>5897</v>
      </c>
      <c r="I5448" s="160" t="s">
        <v>5898</v>
      </c>
      <c r="J5448" s="28" t="s">
        <v>5904</v>
      </c>
      <c r="K5448" s="28" t="s">
        <v>8073</v>
      </c>
      <c r="L5448" s="28" t="s">
        <v>5901</v>
      </c>
      <c r="M5448" s="29"/>
      <c r="N5448" s="30">
        <v>45322</v>
      </c>
      <c r="O5448" s="28" t="s">
        <v>8074</v>
      </c>
      <c r="P5448" s="18" t="s">
        <v>8073</v>
      </c>
      <c r="Q5448" s="18" t="s">
        <v>8072</v>
      </c>
      <c r="T5448" s="18">
        <v>0</v>
      </c>
      <c r="U5448" s="18">
        <v>0</v>
      </c>
    </row>
    <row r="5449" spans="2:21" ht="31.5" x14ac:dyDescent="0.4">
      <c r="B5449" s="28" t="s">
        <v>5865</v>
      </c>
      <c r="C5449" s="28" t="s">
        <v>5910</v>
      </c>
      <c r="D5449" s="28" t="s">
        <v>128</v>
      </c>
      <c r="E5449" s="29" t="s">
        <v>128</v>
      </c>
      <c r="F5449" s="28" t="s">
        <v>5896</v>
      </c>
      <c r="G5449" s="28" t="s">
        <v>5897</v>
      </c>
      <c r="H5449" s="28" t="s">
        <v>5897</v>
      </c>
      <c r="I5449" s="160" t="s">
        <v>5898</v>
      </c>
      <c r="J5449" s="28" t="s">
        <v>5843</v>
      </c>
      <c r="K5449" s="28" t="s">
        <v>8075</v>
      </c>
      <c r="L5449" s="28" t="s">
        <v>5901</v>
      </c>
      <c r="M5449" s="29"/>
      <c r="N5449" s="30">
        <v>45322</v>
      </c>
      <c r="O5449" s="28" t="s">
        <v>8076</v>
      </c>
      <c r="P5449" s="18" t="s">
        <v>8075</v>
      </c>
      <c r="Q5449" s="18" t="s">
        <v>8072</v>
      </c>
      <c r="T5449" s="18">
        <v>0</v>
      </c>
      <c r="U5449" s="18">
        <v>0</v>
      </c>
    </row>
    <row r="5450" spans="2:21" ht="31.5" x14ac:dyDescent="0.4">
      <c r="B5450" s="28" t="s">
        <v>5865</v>
      </c>
      <c r="C5450" s="28" t="s">
        <v>5910</v>
      </c>
      <c r="D5450" s="28" t="s">
        <v>128</v>
      </c>
      <c r="E5450" s="29" t="s">
        <v>128</v>
      </c>
      <c r="F5450" s="28" t="s">
        <v>6100</v>
      </c>
      <c r="G5450" s="28" t="s">
        <v>5897</v>
      </c>
      <c r="H5450" s="28" t="s">
        <v>5897</v>
      </c>
      <c r="I5450" s="160" t="s">
        <v>5898</v>
      </c>
      <c r="J5450" s="28" t="s">
        <v>5899</v>
      </c>
      <c r="K5450" s="28" t="s">
        <v>8167</v>
      </c>
      <c r="L5450" s="28" t="s">
        <v>5901</v>
      </c>
      <c r="M5450" s="29"/>
      <c r="N5450" s="30">
        <v>45322</v>
      </c>
      <c r="O5450" s="28" t="s">
        <v>8168</v>
      </c>
      <c r="P5450" s="18" t="s">
        <v>8167</v>
      </c>
      <c r="Q5450" s="18" t="s">
        <v>8169</v>
      </c>
      <c r="T5450" s="18">
        <v>0</v>
      </c>
      <c r="U5450" s="18">
        <v>0</v>
      </c>
    </row>
    <row r="5451" spans="2:21" ht="31.5" x14ac:dyDescent="0.4">
      <c r="B5451" s="28" t="s">
        <v>5865</v>
      </c>
      <c r="C5451" s="28" t="s">
        <v>5910</v>
      </c>
      <c r="D5451" s="28" t="s">
        <v>128</v>
      </c>
      <c r="E5451" s="29" t="s">
        <v>128</v>
      </c>
      <c r="F5451" s="28" t="s">
        <v>6100</v>
      </c>
      <c r="G5451" s="28" t="s">
        <v>5897</v>
      </c>
      <c r="H5451" s="28" t="s">
        <v>5897</v>
      </c>
      <c r="I5451" s="160" t="s">
        <v>5898</v>
      </c>
      <c r="J5451" s="28" t="s">
        <v>5904</v>
      </c>
      <c r="K5451" s="28" t="s">
        <v>8170</v>
      </c>
      <c r="L5451" s="28" t="s">
        <v>5901</v>
      </c>
      <c r="M5451" s="29"/>
      <c r="N5451" s="30">
        <v>45322</v>
      </c>
      <c r="O5451" s="28" t="s">
        <v>8171</v>
      </c>
      <c r="P5451" s="18" t="s">
        <v>8170</v>
      </c>
      <c r="Q5451" s="18" t="s">
        <v>8169</v>
      </c>
      <c r="T5451" s="18">
        <v>0</v>
      </c>
      <c r="U5451" s="18">
        <v>0</v>
      </c>
    </row>
    <row r="5452" spans="2:21" ht="31.5" x14ac:dyDescent="0.4">
      <c r="B5452" s="28" t="s">
        <v>5865</v>
      </c>
      <c r="C5452" s="28" t="s">
        <v>5910</v>
      </c>
      <c r="D5452" s="28" t="s">
        <v>128</v>
      </c>
      <c r="E5452" s="29" t="s">
        <v>128</v>
      </c>
      <c r="F5452" s="28" t="s">
        <v>6100</v>
      </c>
      <c r="G5452" s="28" t="s">
        <v>5897</v>
      </c>
      <c r="H5452" s="28" t="s">
        <v>5897</v>
      </c>
      <c r="I5452" s="160" t="s">
        <v>5898</v>
      </c>
      <c r="J5452" s="28" t="s">
        <v>5843</v>
      </c>
      <c r="K5452" s="28" t="s">
        <v>8172</v>
      </c>
      <c r="L5452" s="28" t="s">
        <v>5901</v>
      </c>
      <c r="M5452" s="29"/>
      <c r="N5452" s="30">
        <v>45322</v>
      </c>
      <c r="O5452" s="28" t="s">
        <v>8173</v>
      </c>
      <c r="P5452" s="18" t="s">
        <v>8172</v>
      </c>
      <c r="Q5452" s="18" t="s">
        <v>8169</v>
      </c>
      <c r="T5452" s="18">
        <v>0</v>
      </c>
      <c r="U5452" s="18">
        <v>0</v>
      </c>
    </row>
    <row r="5453" spans="2:21" ht="31.5" x14ac:dyDescent="0.4">
      <c r="B5453" s="28" t="s">
        <v>5865</v>
      </c>
      <c r="C5453" s="28" t="s">
        <v>5910</v>
      </c>
      <c r="D5453" s="28" t="s">
        <v>128</v>
      </c>
      <c r="E5453" s="29" t="s">
        <v>128</v>
      </c>
      <c r="F5453" s="28" t="s">
        <v>5991</v>
      </c>
      <c r="G5453" s="28" t="s">
        <v>5897</v>
      </c>
      <c r="H5453" s="28" t="s">
        <v>5897</v>
      </c>
      <c r="I5453" s="160" t="s">
        <v>5898</v>
      </c>
      <c r="J5453" s="28" t="s">
        <v>5899</v>
      </c>
      <c r="K5453" s="28" t="s">
        <v>8118</v>
      </c>
      <c r="L5453" s="28" t="s">
        <v>5901</v>
      </c>
      <c r="M5453" s="29"/>
      <c r="N5453" s="30">
        <v>45322</v>
      </c>
      <c r="O5453" s="28" t="s">
        <v>8119</v>
      </c>
      <c r="P5453" s="18" t="s">
        <v>8118</v>
      </c>
      <c r="Q5453" s="18" t="s">
        <v>8120</v>
      </c>
      <c r="T5453" s="18">
        <v>0</v>
      </c>
      <c r="U5453" s="18">
        <v>0</v>
      </c>
    </row>
    <row r="5454" spans="2:21" ht="31.5" x14ac:dyDescent="0.4">
      <c r="B5454" s="28" t="s">
        <v>5865</v>
      </c>
      <c r="C5454" s="28" t="s">
        <v>5910</v>
      </c>
      <c r="D5454" s="28" t="s">
        <v>128</v>
      </c>
      <c r="E5454" s="29" t="s">
        <v>128</v>
      </c>
      <c r="F5454" s="28" t="s">
        <v>5991</v>
      </c>
      <c r="G5454" s="28" t="s">
        <v>5897</v>
      </c>
      <c r="H5454" s="28" t="s">
        <v>5897</v>
      </c>
      <c r="I5454" s="160" t="s">
        <v>5898</v>
      </c>
      <c r="J5454" s="28" t="s">
        <v>5904</v>
      </c>
      <c r="K5454" s="28" t="s">
        <v>8121</v>
      </c>
      <c r="L5454" s="28" t="s">
        <v>5901</v>
      </c>
      <c r="M5454" s="29"/>
      <c r="N5454" s="30">
        <v>45322</v>
      </c>
      <c r="O5454" s="28" t="s">
        <v>8122</v>
      </c>
      <c r="P5454" s="18" t="s">
        <v>8121</v>
      </c>
      <c r="Q5454" s="18" t="s">
        <v>8120</v>
      </c>
      <c r="T5454" s="18">
        <v>0</v>
      </c>
      <c r="U5454" s="18">
        <v>0</v>
      </c>
    </row>
    <row r="5455" spans="2:21" ht="31.5" x14ac:dyDescent="0.4">
      <c r="B5455" s="28" t="s">
        <v>5865</v>
      </c>
      <c r="C5455" s="28" t="s">
        <v>5910</v>
      </c>
      <c r="D5455" s="28" t="s">
        <v>128</v>
      </c>
      <c r="E5455" s="29" t="s">
        <v>128</v>
      </c>
      <c r="F5455" s="28" t="s">
        <v>5991</v>
      </c>
      <c r="G5455" s="28" t="s">
        <v>5897</v>
      </c>
      <c r="H5455" s="28" t="s">
        <v>5897</v>
      </c>
      <c r="I5455" s="160" t="s">
        <v>5898</v>
      </c>
      <c r="J5455" s="28" t="s">
        <v>5843</v>
      </c>
      <c r="K5455" s="28" t="s">
        <v>8123</v>
      </c>
      <c r="L5455" s="28" t="s">
        <v>5901</v>
      </c>
      <c r="M5455" s="29"/>
      <c r="N5455" s="30">
        <v>45322</v>
      </c>
      <c r="O5455" s="28" t="s">
        <v>8124</v>
      </c>
      <c r="P5455" s="18" t="s">
        <v>8123</v>
      </c>
      <c r="Q5455" s="18" t="s">
        <v>8120</v>
      </c>
      <c r="T5455" s="18">
        <v>0</v>
      </c>
      <c r="U5455" s="18">
        <v>0</v>
      </c>
    </row>
    <row r="5456" spans="2:21" ht="31.5" x14ac:dyDescent="0.4">
      <c r="B5456" s="28" t="s">
        <v>5865</v>
      </c>
      <c r="C5456" s="28" t="s">
        <v>5910</v>
      </c>
      <c r="D5456" s="28" t="s">
        <v>170</v>
      </c>
      <c r="E5456" s="29" t="s">
        <v>170</v>
      </c>
      <c r="F5456" s="28" t="s">
        <v>5935</v>
      </c>
      <c r="G5456" s="28" t="s">
        <v>5897</v>
      </c>
      <c r="H5456" s="28" t="s">
        <v>5897</v>
      </c>
      <c r="I5456" s="160" t="s">
        <v>5898</v>
      </c>
      <c r="J5456" s="28" t="s">
        <v>5899</v>
      </c>
      <c r="K5456" s="28" t="s">
        <v>7312</v>
      </c>
      <c r="L5456" s="28" t="s">
        <v>5901</v>
      </c>
      <c r="M5456" s="29"/>
      <c r="N5456" s="30">
        <v>45322</v>
      </c>
      <c r="O5456" s="28" t="s">
        <v>7313</v>
      </c>
      <c r="P5456" s="18" t="s">
        <v>7312</v>
      </c>
      <c r="Q5456" s="18" t="s">
        <v>7222</v>
      </c>
      <c r="T5456" s="18">
        <v>0</v>
      </c>
      <c r="U5456" s="18">
        <v>0</v>
      </c>
    </row>
    <row r="5457" spans="2:21" ht="31.5" x14ac:dyDescent="0.4">
      <c r="B5457" s="28" t="s">
        <v>5865</v>
      </c>
      <c r="C5457" s="28" t="s">
        <v>5910</v>
      </c>
      <c r="D5457" s="28" t="s">
        <v>170</v>
      </c>
      <c r="E5457" s="29" t="s">
        <v>170</v>
      </c>
      <c r="F5457" s="28" t="s">
        <v>5935</v>
      </c>
      <c r="G5457" s="28" t="s">
        <v>5897</v>
      </c>
      <c r="H5457" s="28" t="s">
        <v>5897</v>
      </c>
      <c r="I5457" s="160" t="s">
        <v>5898</v>
      </c>
      <c r="J5457" s="28" t="s">
        <v>5904</v>
      </c>
      <c r="K5457" s="28" t="s">
        <v>7314</v>
      </c>
      <c r="L5457" s="28" t="s">
        <v>5901</v>
      </c>
      <c r="M5457" s="29"/>
      <c r="N5457" s="30">
        <v>45322</v>
      </c>
      <c r="O5457" s="28" t="s">
        <v>7315</v>
      </c>
      <c r="P5457" s="18" t="s">
        <v>7314</v>
      </c>
      <c r="Q5457" s="18" t="s">
        <v>7222</v>
      </c>
      <c r="T5457" s="18">
        <v>0</v>
      </c>
      <c r="U5457" s="18">
        <v>0</v>
      </c>
    </row>
    <row r="5458" spans="2:21" ht="31.5" x14ac:dyDescent="0.4">
      <c r="B5458" s="28" t="s">
        <v>5865</v>
      </c>
      <c r="C5458" s="28" t="s">
        <v>5910</v>
      </c>
      <c r="D5458" s="28" t="s">
        <v>170</v>
      </c>
      <c r="E5458" s="29" t="s">
        <v>170</v>
      </c>
      <c r="F5458" s="28" t="s">
        <v>5935</v>
      </c>
      <c r="G5458" s="28" t="s">
        <v>5897</v>
      </c>
      <c r="H5458" s="28" t="s">
        <v>5897</v>
      </c>
      <c r="I5458" s="160" t="s">
        <v>5898</v>
      </c>
      <c r="J5458" s="28" t="s">
        <v>5843</v>
      </c>
      <c r="K5458" s="28" t="s">
        <v>7316</v>
      </c>
      <c r="L5458" s="28" t="s">
        <v>5901</v>
      </c>
      <c r="M5458" s="29"/>
      <c r="N5458" s="30">
        <v>45322</v>
      </c>
      <c r="O5458" s="28" t="s">
        <v>7317</v>
      </c>
      <c r="P5458" s="18" t="s">
        <v>7316</v>
      </c>
      <c r="Q5458" s="18" t="s">
        <v>7222</v>
      </c>
      <c r="T5458" s="18">
        <v>0</v>
      </c>
      <c r="U5458" s="18">
        <v>0</v>
      </c>
    </row>
    <row r="5459" spans="2:21" ht="31.5" x14ac:dyDescent="0.4">
      <c r="B5459" s="28" t="s">
        <v>5865</v>
      </c>
      <c r="C5459" s="28" t="s">
        <v>5910</v>
      </c>
      <c r="D5459" s="28" t="s">
        <v>170</v>
      </c>
      <c r="E5459" s="29" t="s">
        <v>170</v>
      </c>
      <c r="F5459" s="28" t="s">
        <v>6047</v>
      </c>
      <c r="G5459" s="28" t="s">
        <v>5897</v>
      </c>
      <c r="H5459" s="28" t="s">
        <v>5897</v>
      </c>
      <c r="I5459" s="160" t="s">
        <v>5898</v>
      </c>
      <c r="J5459" s="28" t="s">
        <v>5899</v>
      </c>
      <c r="K5459" s="28" t="s">
        <v>7510</v>
      </c>
      <c r="L5459" s="28" t="s">
        <v>5901</v>
      </c>
      <c r="M5459" s="29"/>
      <c r="N5459" s="30">
        <v>45322</v>
      </c>
      <c r="O5459" s="28" t="s">
        <v>7511</v>
      </c>
      <c r="P5459" s="18" t="s">
        <v>7510</v>
      </c>
      <c r="Q5459" s="18" t="s">
        <v>7419</v>
      </c>
      <c r="T5459" s="18">
        <v>0</v>
      </c>
      <c r="U5459" s="18">
        <v>0</v>
      </c>
    </row>
    <row r="5460" spans="2:21" ht="31.5" x14ac:dyDescent="0.4">
      <c r="B5460" s="28" t="s">
        <v>5865</v>
      </c>
      <c r="C5460" s="28" t="s">
        <v>5910</v>
      </c>
      <c r="D5460" s="28" t="s">
        <v>170</v>
      </c>
      <c r="E5460" s="29" t="s">
        <v>170</v>
      </c>
      <c r="F5460" s="28" t="s">
        <v>6047</v>
      </c>
      <c r="G5460" s="28" t="s">
        <v>5897</v>
      </c>
      <c r="H5460" s="28" t="s">
        <v>5897</v>
      </c>
      <c r="I5460" s="160" t="s">
        <v>5898</v>
      </c>
      <c r="J5460" s="28" t="s">
        <v>5904</v>
      </c>
      <c r="K5460" s="28" t="s">
        <v>7512</v>
      </c>
      <c r="L5460" s="28" t="s">
        <v>5901</v>
      </c>
      <c r="M5460" s="29"/>
      <c r="N5460" s="30">
        <v>45322</v>
      </c>
      <c r="O5460" s="28" t="s">
        <v>7513</v>
      </c>
      <c r="P5460" s="18" t="s">
        <v>7512</v>
      </c>
      <c r="Q5460" s="18" t="s">
        <v>7419</v>
      </c>
      <c r="T5460" s="18">
        <v>0</v>
      </c>
      <c r="U5460" s="18">
        <v>0</v>
      </c>
    </row>
    <row r="5461" spans="2:21" ht="31.5" x14ac:dyDescent="0.4">
      <c r="B5461" s="28" t="s">
        <v>5865</v>
      </c>
      <c r="C5461" s="28" t="s">
        <v>5910</v>
      </c>
      <c r="D5461" s="28" t="s">
        <v>170</v>
      </c>
      <c r="E5461" s="29" t="s">
        <v>170</v>
      </c>
      <c r="F5461" s="28" t="s">
        <v>6047</v>
      </c>
      <c r="G5461" s="28" t="s">
        <v>5897</v>
      </c>
      <c r="H5461" s="28" t="s">
        <v>5897</v>
      </c>
      <c r="I5461" s="160" t="s">
        <v>5898</v>
      </c>
      <c r="J5461" s="28" t="s">
        <v>5843</v>
      </c>
      <c r="K5461" s="28" t="s">
        <v>7514</v>
      </c>
      <c r="L5461" s="28" t="s">
        <v>5901</v>
      </c>
      <c r="M5461" s="29"/>
      <c r="N5461" s="30">
        <v>45322</v>
      </c>
      <c r="O5461" s="28" t="s">
        <v>7515</v>
      </c>
      <c r="P5461" s="18" t="s">
        <v>7514</v>
      </c>
      <c r="Q5461" s="18" t="s">
        <v>7419</v>
      </c>
      <c r="T5461" s="18">
        <v>0</v>
      </c>
      <c r="U5461" s="18">
        <v>0</v>
      </c>
    </row>
    <row r="5462" spans="2:21" ht="31.5" x14ac:dyDescent="0.4">
      <c r="B5462" s="28" t="s">
        <v>5865</v>
      </c>
      <c r="C5462" s="28" t="s">
        <v>5910</v>
      </c>
      <c r="D5462" s="28" t="s">
        <v>170</v>
      </c>
      <c r="E5462" s="29" t="s">
        <v>170</v>
      </c>
      <c r="F5462" s="28" t="s">
        <v>5896</v>
      </c>
      <c r="G5462" s="28" t="s">
        <v>5897</v>
      </c>
      <c r="H5462" s="28" t="s">
        <v>5897</v>
      </c>
      <c r="I5462" s="160" t="s">
        <v>5898</v>
      </c>
      <c r="J5462" s="28" t="s">
        <v>5899</v>
      </c>
      <c r="K5462" s="28" t="s">
        <v>7214</v>
      </c>
      <c r="L5462" s="28" t="s">
        <v>5901</v>
      </c>
      <c r="M5462" s="29"/>
      <c r="N5462" s="30">
        <v>45322</v>
      </c>
      <c r="O5462" s="28" t="s">
        <v>7215</v>
      </c>
      <c r="P5462" s="18" t="s">
        <v>7214</v>
      </c>
      <c r="Q5462" s="18" t="s">
        <v>7180</v>
      </c>
      <c r="T5462" s="18">
        <v>0</v>
      </c>
      <c r="U5462" s="18">
        <v>0</v>
      </c>
    </row>
    <row r="5463" spans="2:21" ht="31.5" x14ac:dyDescent="0.4">
      <c r="B5463" s="28" t="s">
        <v>5865</v>
      </c>
      <c r="C5463" s="28" t="s">
        <v>5910</v>
      </c>
      <c r="D5463" s="28" t="s">
        <v>170</v>
      </c>
      <c r="E5463" s="29" t="s">
        <v>170</v>
      </c>
      <c r="F5463" s="28" t="s">
        <v>5896</v>
      </c>
      <c r="G5463" s="28" t="s">
        <v>5897</v>
      </c>
      <c r="H5463" s="28" t="s">
        <v>5897</v>
      </c>
      <c r="I5463" s="160" t="s">
        <v>5898</v>
      </c>
      <c r="J5463" s="28" t="s">
        <v>5904</v>
      </c>
      <c r="K5463" s="28" t="s">
        <v>7216</v>
      </c>
      <c r="L5463" s="28" t="s">
        <v>5901</v>
      </c>
      <c r="M5463" s="29"/>
      <c r="N5463" s="30">
        <v>45322</v>
      </c>
      <c r="O5463" s="28" t="s">
        <v>7217</v>
      </c>
      <c r="P5463" s="18" t="s">
        <v>7216</v>
      </c>
      <c r="Q5463" s="18" t="s">
        <v>7180</v>
      </c>
      <c r="T5463" s="18">
        <v>0</v>
      </c>
      <c r="U5463" s="18">
        <v>0</v>
      </c>
    </row>
    <row r="5464" spans="2:21" ht="31.5" x14ac:dyDescent="0.4">
      <c r="B5464" s="28" t="s">
        <v>5865</v>
      </c>
      <c r="C5464" s="28" t="s">
        <v>5910</v>
      </c>
      <c r="D5464" s="28" t="s">
        <v>170</v>
      </c>
      <c r="E5464" s="29" t="s">
        <v>170</v>
      </c>
      <c r="F5464" s="28" t="s">
        <v>5896</v>
      </c>
      <c r="G5464" s="28" t="s">
        <v>5897</v>
      </c>
      <c r="H5464" s="28" t="s">
        <v>5897</v>
      </c>
      <c r="I5464" s="160" t="s">
        <v>5898</v>
      </c>
      <c r="J5464" s="28" t="s">
        <v>5843</v>
      </c>
      <c r="K5464" s="28" t="s">
        <v>7218</v>
      </c>
      <c r="L5464" s="28" t="s">
        <v>5901</v>
      </c>
      <c r="M5464" s="29"/>
      <c r="N5464" s="30">
        <v>45322</v>
      </c>
      <c r="O5464" s="28" t="s">
        <v>7219</v>
      </c>
      <c r="P5464" s="18" t="s">
        <v>7218</v>
      </c>
      <c r="Q5464" s="18" t="s">
        <v>7180</v>
      </c>
      <c r="T5464" s="18">
        <v>0</v>
      </c>
      <c r="U5464" s="18">
        <v>0</v>
      </c>
    </row>
    <row r="5465" spans="2:21" ht="31.5" x14ac:dyDescent="0.4">
      <c r="B5465" s="28" t="s">
        <v>5865</v>
      </c>
      <c r="C5465" s="28" t="s">
        <v>5910</v>
      </c>
      <c r="D5465" s="28" t="s">
        <v>170</v>
      </c>
      <c r="E5465" s="29" t="s">
        <v>170</v>
      </c>
      <c r="F5465" s="28" t="s">
        <v>6100</v>
      </c>
      <c r="G5465" s="28" t="s">
        <v>5897</v>
      </c>
      <c r="H5465" s="28" t="s">
        <v>5897</v>
      </c>
      <c r="I5465" s="160" t="s">
        <v>5898</v>
      </c>
      <c r="J5465" s="28" t="s">
        <v>5899</v>
      </c>
      <c r="K5465" s="28" t="s">
        <v>7608</v>
      </c>
      <c r="L5465" s="28" t="s">
        <v>5901</v>
      </c>
      <c r="M5465" s="29"/>
      <c r="N5465" s="30">
        <v>45322</v>
      </c>
      <c r="O5465" s="28" t="s">
        <v>7609</v>
      </c>
      <c r="P5465" s="18" t="s">
        <v>7608</v>
      </c>
      <c r="Q5465" s="18" t="s">
        <v>7518</v>
      </c>
      <c r="T5465" s="18">
        <v>0</v>
      </c>
      <c r="U5465" s="18">
        <v>0</v>
      </c>
    </row>
    <row r="5466" spans="2:21" ht="31.5" x14ac:dyDescent="0.4">
      <c r="B5466" s="28" t="s">
        <v>5865</v>
      </c>
      <c r="C5466" s="28" t="s">
        <v>5910</v>
      </c>
      <c r="D5466" s="28" t="s">
        <v>170</v>
      </c>
      <c r="E5466" s="29" t="s">
        <v>170</v>
      </c>
      <c r="F5466" s="28" t="s">
        <v>6100</v>
      </c>
      <c r="G5466" s="28" t="s">
        <v>5897</v>
      </c>
      <c r="H5466" s="28" t="s">
        <v>5897</v>
      </c>
      <c r="I5466" s="160" t="s">
        <v>5898</v>
      </c>
      <c r="J5466" s="28" t="s">
        <v>5904</v>
      </c>
      <c r="K5466" s="28" t="s">
        <v>7610</v>
      </c>
      <c r="L5466" s="28" t="s">
        <v>5901</v>
      </c>
      <c r="M5466" s="29"/>
      <c r="N5466" s="30">
        <v>45322</v>
      </c>
      <c r="O5466" s="28" t="s">
        <v>7611</v>
      </c>
      <c r="P5466" s="18" t="s">
        <v>7610</v>
      </c>
      <c r="Q5466" s="18" t="s">
        <v>7518</v>
      </c>
      <c r="T5466" s="18">
        <v>0</v>
      </c>
      <c r="U5466" s="18">
        <v>0</v>
      </c>
    </row>
    <row r="5467" spans="2:21" ht="31.5" x14ac:dyDescent="0.4">
      <c r="B5467" s="28" t="s">
        <v>5865</v>
      </c>
      <c r="C5467" s="28" t="s">
        <v>5910</v>
      </c>
      <c r="D5467" s="28" t="s">
        <v>170</v>
      </c>
      <c r="E5467" s="29" t="s">
        <v>170</v>
      </c>
      <c r="F5467" s="28" t="s">
        <v>6100</v>
      </c>
      <c r="G5467" s="28" t="s">
        <v>5897</v>
      </c>
      <c r="H5467" s="28" t="s">
        <v>5897</v>
      </c>
      <c r="I5467" s="160" t="s">
        <v>5898</v>
      </c>
      <c r="J5467" s="28" t="s">
        <v>5843</v>
      </c>
      <c r="K5467" s="28" t="s">
        <v>7612</v>
      </c>
      <c r="L5467" s="28" t="s">
        <v>5901</v>
      </c>
      <c r="M5467" s="29"/>
      <c r="N5467" s="30">
        <v>45322</v>
      </c>
      <c r="O5467" s="28" t="s">
        <v>7613</v>
      </c>
      <c r="P5467" s="18" t="s">
        <v>7612</v>
      </c>
      <c r="Q5467" s="18" t="s">
        <v>7518</v>
      </c>
      <c r="T5467" s="18">
        <v>0</v>
      </c>
      <c r="U5467" s="18">
        <v>0</v>
      </c>
    </row>
    <row r="5468" spans="2:21" ht="31.5" x14ac:dyDescent="0.4">
      <c r="B5468" s="28" t="s">
        <v>5865</v>
      </c>
      <c r="C5468" s="28" t="s">
        <v>5910</v>
      </c>
      <c r="D5468" s="28" t="s">
        <v>170</v>
      </c>
      <c r="E5468" s="29" t="s">
        <v>170</v>
      </c>
      <c r="F5468" s="28" t="s">
        <v>5991</v>
      </c>
      <c r="G5468" s="28" t="s">
        <v>5897</v>
      </c>
      <c r="H5468" s="28" t="s">
        <v>5897</v>
      </c>
      <c r="I5468" s="160" t="s">
        <v>5898</v>
      </c>
      <c r="J5468" s="28" t="s">
        <v>5899</v>
      </c>
      <c r="K5468" s="28" t="s">
        <v>7411</v>
      </c>
      <c r="L5468" s="28" t="s">
        <v>5901</v>
      </c>
      <c r="M5468" s="29"/>
      <c r="N5468" s="30">
        <v>45322</v>
      </c>
      <c r="O5468" s="28" t="s">
        <v>7412</v>
      </c>
      <c r="P5468" s="18" t="s">
        <v>7411</v>
      </c>
      <c r="Q5468" s="18" t="s">
        <v>7320</v>
      </c>
      <c r="T5468" s="18">
        <v>0</v>
      </c>
      <c r="U5468" s="18">
        <v>0</v>
      </c>
    </row>
    <row r="5469" spans="2:21" ht="31.5" x14ac:dyDescent="0.4">
      <c r="B5469" s="28" t="s">
        <v>5865</v>
      </c>
      <c r="C5469" s="28" t="s">
        <v>5910</v>
      </c>
      <c r="D5469" s="28" t="s">
        <v>170</v>
      </c>
      <c r="E5469" s="29" t="s">
        <v>170</v>
      </c>
      <c r="F5469" s="28" t="s">
        <v>5991</v>
      </c>
      <c r="G5469" s="28" t="s">
        <v>5897</v>
      </c>
      <c r="H5469" s="28" t="s">
        <v>5897</v>
      </c>
      <c r="I5469" s="160" t="s">
        <v>5898</v>
      </c>
      <c r="J5469" s="28" t="s">
        <v>5904</v>
      </c>
      <c r="K5469" s="28" t="s">
        <v>7413</v>
      </c>
      <c r="L5469" s="28" t="s">
        <v>5901</v>
      </c>
      <c r="M5469" s="29"/>
      <c r="N5469" s="30">
        <v>45322</v>
      </c>
      <c r="O5469" s="28" t="s">
        <v>7414</v>
      </c>
      <c r="P5469" s="18" t="s">
        <v>7413</v>
      </c>
      <c r="Q5469" s="18" t="s">
        <v>7320</v>
      </c>
      <c r="T5469" s="18">
        <v>0</v>
      </c>
      <c r="U5469" s="18">
        <v>0</v>
      </c>
    </row>
    <row r="5470" spans="2:21" ht="31.5" x14ac:dyDescent="0.4">
      <c r="B5470" s="28" t="s">
        <v>5865</v>
      </c>
      <c r="C5470" s="28" t="s">
        <v>5910</v>
      </c>
      <c r="D5470" s="28" t="s">
        <v>170</v>
      </c>
      <c r="E5470" s="29" t="s">
        <v>170</v>
      </c>
      <c r="F5470" s="28" t="s">
        <v>5991</v>
      </c>
      <c r="G5470" s="28" t="s">
        <v>5897</v>
      </c>
      <c r="H5470" s="28" t="s">
        <v>5897</v>
      </c>
      <c r="I5470" s="160" t="s">
        <v>5898</v>
      </c>
      <c r="J5470" s="28" t="s">
        <v>5843</v>
      </c>
      <c r="K5470" s="28" t="s">
        <v>7415</v>
      </c>
      <c r="L5470" s="28" t="s">
        <v>5901</v>
      </c>
      <c r="M5470" s="29"/>
      <c r="N5470" s="30">
        <v>45322</v>
      </c>
      <c r="O5470" s="28" t="s">
        <v>7416</v>
      </c>
      <c r="P5470" s="18" t="s">
        <v>7415</v>
      </c>
      <c r="Q5470" s="18" t="s">
        <v>7320</v>
      </c>
      <c r="T5470" s="18">
        <v>0</v>
      </c>
      <c r="U5470" s="18">
        <v>0</v>
      </c>
    </row>
    <row r="5471" spans="2:21" ht="31.5" x14ac:dyDescent="0.4">
      <c r="B5471" s="28" t="s">
        <v>5865</v>
      </c>
      <c r="C5471" s="28" t="s">
        <v>5910</v>
      </c>
      <c r="D5471" s="28" t="s">
        <v>179</v>
      </c>
      <c r="E5471" s="29" t="s">
        <v>179</v>
      </c>
      <c r="F5471" s="28" t="s">
        <v>5935</v>
      </c>
      <c r="G5471" s="28" t="s">
        <v>5897</v>
      </c>
      <c r="H5471" s="28" t="s">
        <v>5897</v>
      </c>
      <c r="I5471" s="160" t="s">
        <v>5898</v>
      </c>
      <c r="J5471" s="28" t="s">
        <v>5899</v>
      </c>
      <c r="K5471" s="28" t="s">
        <v>8209</v>
      </c>
      <c r="L5471" s="28" t="s">
        <v>5901</v>
      </c>
      <c r="M5471" s="29"/>
      <c r="N5471" s="30">
        <v>45322</v>
      </c>
      <c r="O5471" s="28" t="s">
        <v>8210</v>
      </c>
      <c r="P5471" s="18" t="s">
        <v>8209</v>
      </c>
      <c r="Q5471" s="18" t="s">
        <v>8211</v>
      </c>
      <c r="T5471" s="18">
        <v>0</v>
      </c>
      <c r="U5471" s="18">
        <v>0</v>
      </c>
    </row>
    <row r="5472" spans="2:21" ht="31.5" x14ac:dyDescent="0.4">
      <c r="B5472" s="28" t="s">
        <v>5865</v>
      </c>
      <c r="C5472" s="28" t="s">
        <v>5910</v>
      </c>
      <c r="D5472" s="28" t="s">
        <v>179</v>
      </c>
      <c r="E5472" s="29" t="s">
        <v>179</v>
      </c>
      <c r="F5472" s="28" t="s">
        <v>5935</v>
      </c>
      <c r="G5472" s="28" t="s">
        <v>5897</v>
      </c>
      <c r="H5472" s="28" t="s">
        <v>5897</v>
      </c>
      <c r="I5472" s="160" t="s">
        <v>5898</v>
      </c>
      <c r="J5472" s="28" t="s">
        <v>5904</v>
      </c>
      <c r="K5472" s="28" t="s">
        <v>8212</v>
      </c>
      <c r="L5472" s="28" t="s">
        <v>5901</v>
      </c>
      <c r="M5472" s="29"/>
      <c r="N5472" s="30">
        <v>45322</v>
      </c>
      <c r="O5472" s="28" t="s">
        <v>8213</v>
      </c>
      <c r="P5472" s="18" t="s">
        <v>8212</v>
      </c>
      <c r="Q5472" s="18" t="s">
        <v>8211</v>
      </c>
      <c r="T5472" s="18">
        <v>0</v>
      </c>
      <c r="U5472" s="18">
        <v>0</v>
      </c>
    </row>
    <row r="5473" spans="2:21" ht="31.5" x14ac:dyDescent="0.4">
      <c r="B5473" s="28" t="s">
        <v>5865</v>
      </c>
      <c r="C5473" s="28" t="s">
        <v>5910</v>
      </c>
      <c r="D5473" s="28" t="s">
        <v>179</v>
      </c>
      <c r="E5473" s="29" t="s">
        <v>179</v>
      </c>
      <c r="F5473" s="28" t="s">
        <v>5935</v>
      </c>
      <c r="G5473" s="28" t="s">
        <v>5897</v>
      </c>
      <c r="H5473" s="28" t="s">
        <v>5897</v>
      </c>
      <c r="I5473" s="160" t="s">
        <v>5898</v>
      </c>
      <c r="J5473" s="28" t="s">
        <v>5843</v>
      </c>
      <c r="K5473" s="28" t="s">
        <v>8214</v>
      </c>
      <c r="L5473" s="28" t="s">
        <v>5901</v>
      </c>
      <c r="M5473" s="29"/>
      <c r="N5473" s="30">
        <v>45322</v>
      </c>
      <c r="O5473" s="28" t="s">
        <v>8215</v>
      </c>
      <c r="P5473" s="18" t="s">
        <v>8214</v>
      </c>
      <c r="Q5473" s="18" t="s">
        <v>8211</v>
      </c>
      <c r="T5473" s="18">
        <v>0</v>
      </c>
      <c r="U5473" s="18">
        <v>0</v>
      </c>
    </row>
    <row r="5474" spans="2:21" ht="31.5" x14ac:dyDescent="0.4">
      <c r="B5474" s="28" t="s">
        <v>5865</v>
      </c>
      <c r="C5474" s="28" t="s">
        <v>5910</v>
      </c>
      <c r="D5474" s="28" t="s">
        <v>179</v>
      </c>
      <c r="E5474" s="29" t="s">
        <v>179</v>
      </c>
      <c r="F5474" s="28" t="s">
        <v>6047</v>
      </c>
      <c r="G5474" s="28" t="s">
        <v>5897</v>
      </c>
      <c r="H5474" s="28" t="s">
        <v>5897</v>
      </c>
      <c r="I5474" s="160" t="s">
        <v>5898</v>
      </c>
      <c r="J5474" s="28" t="s">
        <v>5899</v>
      </c>
      <c r="K5474" s="28" t="s">
        <v>8266</v>
      </c>
      <c r="L5474" s="28" t="s">
        <v>5901</v>
      </c>
      <c r="M5474" s="29"/>
      <c r="N5474" s="30">
        <v>45322</v>
      </c>
      <c r="O5474" s="18" t="s">
        <v>8267</v>
      </c>
      <c r="P5474" s="18" t="s">
        <v>8266</v>
      </c>
      <c r="Q5474" s="18" t="s">
        <v>8268</v>
      </c>
      <c r="T5474" s="18">
        <v>0</v>
      </c>
      <c r="U5474" s="18">
        <v>0</v>
      </c>
    </row>
    <row r="5475" spans="2:21" ht="31.5" x14ac:dyDescent="0.4">
      <c r="B5475" s="28" t="s">
        <v>5865</v>
      </c>
      <c r="C5475" s="28" t="s">
        <v>5910</v>
      </c>
      <c r="D5475" s="28" t="s">
        <v>179</v>
      </c>
      <c r="E5475" s="29" t="s">
        <v>179</v>
      </c>
      <c r="F5475" s="28" t="s">
        <v>6047</v>
      </c>
      <c r="G5475" s="28" t="s">
        <v>5897</v>
      </c>
      <c r="H5475" s="28" t="s">
        <v>5897</v>
      </c>
      <c r="I5475" s="160" t="s">
        <v>5898</v>
      </c>
      <c r="J5475" s="28" t="s">
        <v>5904</v>
      </c>
      <c r="K5475" s="28" t="s">
        <v>8269</v>
      </c>
      <c r="L5475" s="28" t="s">
        <v>5901</v>
      </c>
      <c r="M5475" s="29"/>
      <c r="N5475" s="30">
        <v>45322</v>
      </c>
      <c r="O5475" s="18" t="s">
        <v>8270</v>
      </c>
      <c r="P5475" s="18" t="s">
        <v>8269</v>
      </c>
      <c r="Q5475" s="18" t="s">
        <v>8268</v>
      </c>
      <c r="T5475" s="18">
        <v>0</v>
      </c>
      <c r="U5475" s="18">
        <v>0</v>
      </c>
    </row>
    <row r="5476" spans="2:21" ht="31.5" x14ac:dyDescent="0.4">
      <c r="B5476" s="28" t="s">
        <v>5865</v>
      </c>
      <c r="C5476" s="28" t="s">
        <v>5910</v>
      </c>
      <c r="D5476" s="28" t="s">
        <v>179</v>
      </c>
      <c r="E5476" s="29" t="s">
        <v>179</v>
      </c>
      <c r="F5476" s="28" t="s">
        <v>6047</v>
      </c>
      <c r="G5476" s="28" t="s">
        <v>5897</v>
      </c>
      <c r="H5476" s="28" t="s">
        <v>5897</v>
      </c>
      <c r="I5476" s="160" t="s">
        <v>5898</v>
      </c>
      <c r="J5476" s="28" t="s">
        <v>5843</v>
      </c>
      <c r="K5476" s="28" t="s">
        <v>8271</v>
      </c>
      <c r="L5476" s="28" t="s">
        <v>5901</v>
      </c>
      <c r="M5476" s="29"/>
      <c r="N5476" s="30">
        <v>45322</v>
      </c>
      <c r="O5476" s="18" t="s">
        <v>8272</v>
      </c>
      <c r="P5476" s="18" t="s">
        <v>8271</v>
      </c>
      <c r="Q5476" s="18" t="s">
        <v>8268</v>
      </c>
      <c r="T5476" s="18">
        <v>0</v>
      </c>
      <c r="U5476" s="18">
        <v>0</v>
      </c>
    </row>
    <row r="5477" spans="2:21" ht="31.5" x14ac:dyDescent="0.4">
      <c r="B5477" s="28" t="s">
        <v>5865</v>
      </c>
      <c r="C5477" s="28" t="s">
        <v>5910</v>
      </c>
      <c r="D5477" s="28" t="s">
        <v>179</v>
      </c>
      <c r="E5477" s="29" t="s">
        <v>179</v>
      </c>
      <c r="F5477" s="28" t="s">
        <v>5896</v>
      </c>
      <c r="G5477" s="28" t="s">
        <v>5897</v>
      </c>
      <c r="H5477" s="28" t="s">
        <v>5897</v>
      </c>
      <c r="I5477" s="160" t="s">
        <v>5898</v>
      </c>
      <c r="J5477" s="28" t="s">
        <v>5899</v>
      </c>
      <c r="K5477" s="28" t="s">
        <v>8189</v>
      </c>
      <c r="L5477" s="28" t="s">
        <v>5901</v>
      </c>
      <c r="M5477" s="29"/>
      <c r="N5477" s="30">
        <v>45322</v>
      </c>
      <c r="O5477" s="28" t="s">
        <v>8190</v>
      </c>
      <c r="P5477" s="18" t="s">
        <v>8189</v>
      </c>
      <c r="Q5477" s="18" t="s">
        <v>8191</v>
      </c>
      <c r="T5477" s="18">
        <v>0</v>
      </c>
      <c r="U5477" s="18">
        <v>0</v>
      </c>
    </row>
    <row r="5478" spans="2:21" ht="31.5" x14ac:dyDescent="0.4">
      <c r="B5478" s="28" t="s">
        <v>5865</v>
      </c>
      <c r="C5478" s="28" t="s">
        <v>5910</v>
      </c>
      <c r="D5478" s="28" t="s">
        <v>179</v>
      </c>
      <c r="E5478" s="29" t="s">
        <v>179</v>
      </c>
      <c r="F5478" s="28" t="s">
        <v>5896</v>
      </c>
      <c r="G5478" s="28" t="s">
        <v>5897</v>
      </c>
      <c r="H5478" s="28" t="s">
        <v>5897</v>
      </c>
      <c r="I5478" s="160" t="s">
        <v>5898</v>
      </c>
      <c r="J5478" s="28" t="s">
        <v>5904</v>
      </c>
      <c r="K5478" s="28" t="s">
        <v>8192</v>
      </c>
      <c r="L5478" s="28" t="s">
        <v>5901</v>
      </c>
      <c r="M5478" s="29"/>
      <c r="N5478" s="30">
        <v>45322</v>
      </c>
      <c r="O5478" s="28" t="s">
        <v>8193</v>
      </c>
      <c r="P5478" s="18" t="s">
        <v>8192</v>
      </c>
      <c r="Q5478" s="18" t="s">
        <v>8191</v>
      </c>
      <c r="T5478" s="18">
        <v>0</v>
      </c>
      <c r="U5478" s="18">
        <v>0</v>
      </c>
    </row>
    <row r="5479" spans="2:21" ht="31.5" x14ac:dyDescent="0.4">
      <c r="B5479" s="28" t="s">
        <v>5865</v>
      </c>
      <c r="C5479" s="28" t="s">
        <v>5910</v>
      </c>
      <c r="D5479" s="28" t="s">
        <v>179</v>
      </c>
      <c r="E5479" s="29" t="s">
        <v>179</v>
      </c>
      <c r="F5479" s="28" t="s">
        <v>5896</v>
      </c>
      <c r="G5479" s="28" t="s">
        <v>5897</v>
      </c>
      <c r="H5479" s="28" t="s">
        <v>5897</v>
      </c>
      <c r="I5479" s="160" t="s">
        <v>5898</v>
      </c>
      <c r="J5479" s="28" t="s">
        <v>5843</v>
      </c>
      <c r="K5479" s="28" t="s">
        <v>8194</v>
      </c>
      <c r="L5479" s="28" t="s">
        <v>5901</v>
      </c>
      <c r="M5479" s="29"/>
      <c r="N5479" s="30">
        <v>45322</v>
      </c>
      <c r="O5479" s="28" t="s">
        <v>8195</v>
      </c>
      <c r="P5479" s="18" t="s">
        <v>8194</v>
      </c>
      <c r="Q5479" s="18" t="s">
        <v>8191</v>
      </c>
      <c r="T5479" s="18">
        <v>0</v>
      </c>
      <c r="U5479" s="18">
        <v>0</v>
      </c>
    </row>
    <row r="5480" spans="2:21" ht="31.5" x14ac:dyDescent="0.4">
      <c r="B5480" s="28" t="s">
        <v>5865</v>
      </c>
      <c r="C5480" s="28" t="s">
        <v>5910</v>
      </c>
      <c r="D5480" s="28" t="s">
        <v>179</v>
      </c>
      <c r="E5480" s="29" t="s">
        <v>179</v>
      </c>
      <c r="F5480" s="28" t="s">
        <v>6100</v>
      </c>
      <c r="G5480" s="28" t="s">
        <v>5897</v>
      </c>
      <c r="H5480" s="28" t="s">
        <v>5897</v>
      </c>
      <c r="I5480" s="160" t="s">
        <v>5898</v>
      </c>
      <c r="J5480" s="28" t="s">
        <v>5899</v>
      </c>
      <c r="K5480" s="28" t="s">
        <v>8286</v>
      </c>
      <c r="L5480" s="28" t="s">
        <v>5901</v>
      </c>
      <c r="M5480" s="29"/>
      <c r="N5480" s="30">
        <v>45322</v>
      </c>
      <c r="O5480" s="18" t="s">
        <v>8287</v>
      </c>
      <c r="P5480" s="18" t="s">
        <v>8286</v>
      </c>
      <c r="Q5480" s="18" t="s">
        <v>8288</v>
      </c>
      <c r="T5480" s="18">
        <v>0</v>
      </c>
      <c r="U5480" s="18">
        <v>0</v>
      </c>
    </row>
    <row r="5481" spans="2:21" ht="31.5" x14ac:dyDescent="0.4">
      <c r="B5481" s="28" t="s">
        <v>5865</v>
      </c>
      <c r="C5481" s="28" t="s">
        <v>5910</v>
      </c>
      <c r="D5481" s="28" t="s">
        <v>179</v>
      </c>
      <c r="E5481" s="29" t="s">
        <v>179</v>
      </c>
      <c r="F5481" s="28" t="s">
        <v>6100</v>
      </c>
      <c r="G5481" s="28" t="s">
        <v>5897</v>
      </c>
      <c r="H5481" s="28" t="s">
        <v>5897</v>
      </c>
      <c r="I5481" s="160" t="s">
        <v>5898</v>
      </c>
      <c r="J5481" s="28" t="s">
        <v>5904</v>
      </c>
      <c r="K5481" s="28" t="s">
        <v>8289</v>
      </c>
      <c r="L5481" s="28" t="s">
        <v>5901</v>
      </c>
      <c r="M5481" s="29"/>
      <c r="N5481" s="30">
        <v>45322</v>
      </c>
      <c r="O5481" s="18" t="s">
        <v>8290</v>
      </c>
      <c r="P5481" s="18" t="s">
        <v>8289</v>
      </c>
      <c r="Q5481" s="18" t="s">
        <v>8288</v>
      </c>
      <c r="T5481" s="18">
        <v>0</v>
      </c>
      <c r="U5481" s="18">
        <v>0</v>
      </c>
    </row>
    <row r="5482" spans="2:21" ht="31.5" x14ac:dyDescent="0.4">
      <c r="B5482" s="28" t="s">
        <v>5865</v>
      </c>
      <c r="C5482" s="28" t="s">
        <v>5910</v>
      </c>
      <c r="D5482" s="28" t="s">
        <v>179</v>
      </c>
      <c r="E5482" s="29" t="s">
        <v>179</v>
      </c>
      <c r="F5482" s="28" t="s">
        <v>6100</v>
      </c>
      <c r="G5482" s="28" t="s">
        <v>5897</v>
      </c>
      <c r="H5482" s="28" t="s">
        <v>5897</v>
      </c>
      <c r="I5482" s="160" t="s">
        <v>5898</v>
      </c>
      <c r="J5482" s="28" t="s">
        <v>5843</v>
      </c>
      <c r="K5482" s="28" t="s">
        <v>8291</v>
      </c>
      <c r="L5482" s="28" t="s">
        <v>5901</v>
      </c>
      <c r="M5482" s="29"/>
      <c r="N5482" s="30">
        <v>45322</v>
      </c>
      <c r="O5482" s="18" t="s">
        <v>8292</v>
      </c>
      <c r="P5482" s="18" t="s">
        <v>8291</v>
      </c>
      <c r="Q5482" s="18" t="s">
        <v>8288</v>
      </c>
      <c r="T5482" s="18">
        <v>0</v>
      </c>
      <c r="U5482" s="18">
        <v>0</v>
      </c>
    </row>
    <row r="5483" spans="2:21" ht="31.5" x14ac:dyDescent="0.4">
      <c r="B5483" s="28" t="s">
        <v>5865</v>
      </c>
      <c r="C5483" s="28" t="s">
        <v>5910</v>
      </c>
      <c r="D5483" s="28" t="s">
        <v>179</v>
      </c>
      <c r="E5483" s="29" t="s">
        <v>179</v>
      </c>
      <c r="F5483" s="28" t="s">
        <v>5991</v>
      </c>
      <c r="G5483" s="28" t="s">
        <v>5897</v>
      </c>
      <c r="H5483" s="28" t="s">
        <v>5897</v>
      </c>
      <c r="I5483" s="160" t="s">
        <v>5898</v>
      </c>
      <c r="J5483" s="28" t="s">
        <v>5899</v>
      </c>
      <c r="K5483" s="28" t="s">
        <v>8238</v>
      </c>
      <c r="L5483" s="28" t="s">
        <v>5901</v>
      </c>
      <c r="M5483" s="29"/>
      <c r="N5483" s="30">
        <v>45322</v>
      </c>
      <c r="O5483" s="18" t="s">
        <v>8239</v>
      </c>
      <c r="P5483" s="18" t="s">
        <v>8238</v>
      </c>
      <c r="Q5483" s="18" t="s">
        <v>8240</v>
      </c>
      <c r="T5483" s="18">
        <v>0</v>
      </c>
      <c r="U5483" s="18">
        <v>0</v>
      </c>
    </row>
    <row r="5484" spans="2:21" ht="31.5" x14ac:dyDescent="0.4">
      <c r="B5484" s="28" t="s">
        <v>5865</v>
      </c>
      <c r="C5484" s="28" t="s">
        <v>5910</v>
      </c>
      <c r="D5484" s="28" t="s">
        <v>179</v>
      </c>
      <c r="E5484" s="29" t="s">
        <v>179</v>
      </c>
      <c r="F5484" s="28" t="s">
        <v>5991</v>
      </c>
      <c r="G5484" s="28" t="s">
        <v>5897</v>
      </c>
      <c r="H5484" s="28" t="s">
        <v>5897</v>
      </c>
      <c r="I5484" s="160" t="s">
        <v>5898</v>
      </c>
      <c r="J5484" s="28" t="s">
        <v>5904</v>
      </c>
      <c r="K5484" s="28" t="s">
        <v>8241</v>
      </c>
      <c r="L5484" s="28" t="s">
        <v>5901</v>
      </c>
      <c r="M5484" s="29"/>
      <c r="N5484" s="30">
        <v>45322</v>
      </c>
      <c r="O5484" s="18" t="s">
        <v>8242</v>
      </c>
      <c r="P5484" s="18" t="s">
        <v>8241</v>
      </c>
      <c r="Q5484" s="18" t="s">
        <v>8240</v>
      </c>
      <c r="T5484" s="18">
        <v>0</v>
      </c>
      <c r="U5484" s="18">
        <v>0</v>
      </c>
    </row>
    <row r="5485" spans="2:21" ht="31.5" x14ac:dyDescent="0.4">
      <c r="B5485" s="28" t="s">
        <v>5865</v>
      </c>
      <c r="C5485" s="28" t="s">
        <v>5910</v>
      </c>
      <c r="D5485" s="28" t="s">
        <v>179</v>
      </c>
      <c r="E5485" s="29" t="s">
        <v>179</v>
      </c>
      <c r="F5485" s="28" t="s">
        <v>5991</v>
      </c>
      <c r="G5485" s="28" t="s">
        <v>5897</v>
      </c>
      <c r="H5485" s="28" t="s">
        <v>5897</v>
      </c>
      <c r="I5485" s="160" t="s">
        <v>5898</v>
      </c>
      <c r="J5485" s="28" t="s">
        <v>5843</v>
      </c>
      <c r="K5485" s="28" t="s">
        <v>8243</v>
      </c>
      <c r="L5485" s="28" t="s">
        <v>5901</v>
      </c>
      <c r="M5485" s="29"/>
      <c r="N5485" s="30">
        <v>45322</v>
      </c>
      <c r="O5485" s="18" t="s">
        <v>8244</v>
      </c>
      <c r="P5485" s="18" t="s">
        <v>8243</v>
      </c>
      <c r="Q5485" s="18" t="s">
        <v>8240</v>
      </c>
      <c r="T5485" s="18">
        <v>0</v>
      </c>
      <c r="U5485" s="18">
        <v>0</v>
      </c>
    </row>
    <row r="5486" spans="2:21" ht="31.5" x14ac:dyDescent="0.4">
      <c r="B5486" s="28" t="s">
        <v>5865</v>
      </c>
      <c r="C5486" s="28" t="s">
        <v>5910</v>
      </c>
      <c r="D5486" s="28" t="s">
        <v>6842</v>
      </c>
      <c r="E5486" s="29" t="s">
        <v>200</v>
      </c>
      <c r="F5486" s="28" t="s">
        <v>5896</v>
      </c>
      <c r="G5486" s="28" t="s">
        <v>5897</v>
      </c>
      <c r="H5486" s="28" t="s">
        <v>5897</v>
      </c>
      <c r="I5486" s="160" t="s">
        <v>5898</v>
      </c>
      <c r="J5486" s="28" t="s">
        <v>5899</v>
      </c>
      <c r="K5486" s="28" t="s">
        <v>6892</v>
      </c>
      <c r="L5486" s="28" t="s">
        <v>5901</v>
      </c>
      <c r="M5486" s="29"/>
      <c r="N5486" s="30">
        <v>45322</v>
      </c>
      <c r="O5486" s="28" t="s">
        <v>6893</v>
      </c>
      <c r="P5486" s="18" t="s">
        <v>6892</v>
      </c>
      <c r="Q5486" s="18" t="s">
        <v>6845</v>
      </c>
      <c r="T5486" s="18">
        <v>0</v>
      </c>
      <c r="U5486" s="18">
        <v>0</v>
      </c>
    </row>
    <row r="5487" spans="2:21" ht="31.5" x14ac:dyDescent="0.4">
      <c r="B5487" s="28" t="s">
        <v>5865</v>
      </c>
      <c r="C5487" s="28" t="s">
        <v>5910</v>
      </c>
      <c r="D5487" s="28" t="s">
        <v>6842</v>
      </c>
      <c r="E5487" s="29" t="s">
        <v>200</v>
      </c>
      <c r="F5487" s="28" t="s">
        <v>5896</v>
      </c>
      <c r="G5487" s="28" t="s">
        <v>5897</v>
      </c>
      <c r="H5487" s="28" t="s">
        <v>5897</v>
      </c>
      <c r="I5487" s="160" t="s">
        <v>5898</v>
      </c>
      <c r="J5487" s="28" t="s">
        <v>5904</v>
      </c>
      <c r="K5487" s="28" t="s">
        <v>6894</v>
      </c>
      <c r="L5487" s="28" t="s">
        <v>5901</v>
      </c>
      <c r="M5487" s="29"/>
      <c r="N5487" s="30">
        <v>45322</v>
      </c>
      <c r="O5487" s="28" t="s">
        <v>6895</v>
      </c>
      <c r="P5487" s="18" t="s">
        <v>6894</v>
      </c>
      <c r="Q5487" s="18" t="s">
        <v>6845</v>
      </c>
      <c r="T5487" s="18">
        <v>0</v>
      </c>
      <c r="U5487" s="18">
        <v>0</v>
      </c>
    </row>
    <row r="5488" spans="2:21" ht="31.5" x14ac:dyDescent="0.4">
      <c r="B5488" s="28" t="s">
        <v>5865</v>
      </c>
      <c r="C5488" s="28" t="s">
        <v>5910</v>
      </c>
      <c r="D5488" s="28" t="s">
        <v>6842</v>
      </c>
      <c r="E5488" s="29" t="s">
        <v>200</v>
      </c>
      <c r="F5488" s="28" t="s">
        <v>5896</v>
      </c>
      <c r="G5488" s="28" t="s">
        <v>5897</v>
      </c>
      <c r="H5488" s="28" t="s">
        <v>5897</v>
      </c>
      <c r="I5488" s="160" t="s">
        <v>5898</v>
      </c>
      <c r="J5488" s="28" t="s">
        <v>5843</v>
      </c>
      <c r="K5488" s="28" t="s">
        <v>6896</v>
      </c>
      <c r="L5488" s="28" t="s">
        <v>5901</v>
      </c>
      <c r="M5488" s="29"/>
      <c r="N5488" s="30">
        <v>45322</v>
      </c>
      <c r="O5488" s="28" t="s">
        <v>6897</v>
      </c>
      <c r="P5488" s="18" t="s">
        <v>6896</v>
      </c>
      <c r="Q5488" s="18" t="s">
        <v>6845</v>
      </c>
      <c r="T5488" s="18">
        <v>0</v>
      </c>
      <c r="U5488" s="18">
        <v>0</v>
      </c>
    </row>
    <row r="5489" spans="2:21" ht="31.5" x14ac:dyDescent="0.4">
      <c r="B5489" s="28" t="s">
        <v>5865</v>
      </c>
      <c r="C5489" s="28" t="s">
        <v>5910</v>
      </c>
      <c r="D5489" s="28" t="s">
        <v>6842</v>
      </c>
      <c r="E5489" s="29" t="s">
        <v>200</v>
      </c>
      <c r="F5489" s="28" t="s">
        <v>5991</v>
      </c>
      <c r="G5489" s="28" t="s">
        <v>5897</v>
      </c>
      <c r="H5489" s="28" t="s">
        <v>5897</v>
      </c>
      <c r="I5489" s="160" t="s">
        <v>5898</v>
      </c>
      <c r="J5489" s="28" t="s">
        <v>5899</v>
      </c>
      <c r="K5489" s="28" t="s">
        <v>6942</v>
      </c>
      <c r="L5489" s="28" t="s">
        <v>5901</v>
      </c>
      <c r="M5489" s="29"/>
      <c r="N5489" s="30">
        <v>45322</v>
      </c>
      <c r="O5489" s="28" t="s">
        <v>6943</v>
      </c>
      <c r="P5489" s="18" t="s">
        <v>6942</v>
      </c>
      <c r="Q5489" s="18" t="s">
        <v>6900</v>
      </c>
      <c r="T5489" s="18">
        <v>0</v>
      </c>
      <c r="U5489" s="18">
        <v>0</v>
      </c>
    </row>
    <row r="5490" spans="2:21" ht="31.5" x14ac:dyDescent="0.4">
      <c r="B5490" s="28" t="s">
        <v>5865</v>
      </c>
      <c r="C5490" s="28" t="s">
        <v>5910</v>
      </c>
      <c r="D5490" s="28" t="s">
        <v>6842</v>
      </c>
      <c r="E5490" s="29" t="s">
        <v>200</v>
      </c>
      <c r="F5490" s="28" t="s">
        <v>5991</v>
      </c>
      <c r="G5490" s="28" t="s">
        <v>5897</v>
      </c>
      <c r="H5490" s="28" t="s">
        <v>5897</v>
      </c>
      <c r="I5490" s="160" t="s">
        <v>5898</v>
      </c>
      <c r="J5490" s="28" t="s">
        <v>5904</v>
      </c>
      <c r="K5490" s="28" t="s">
        <v>6944</v>
      </c>
      <c r="L5490" s="28" t="s">
        <v>5901</v>
      </c>
      <c r="M5490" s="29"/>
      <c r="N5490" s="30">
        <v>45322</v>
      </c>
      <c r="O5490" s="28" t="s">
        <v>6945</v>
      </c>
      <c r="P5490" s="18" t="s">
        <v>6944</v>
      </c>
      <c r="Q5490" s="18" t="s">
        <v>6900</v>
      </c>
      <c r="T5490" s="18">
        <v>0</v>
      </c>
      <c r="U5490" s="18">
        <v>0</v>
      </c>
    </row>
    <row r="5491" spans="2:21" ht="31.5" x14ac:dyDescent="0.4">
      <c r="B5491" s="28" t="s">
        <v>5865</v>
      </c>
      <c r="C5491" s="28" t="s">
        <v>5910</v>
      </c>
      <c r="D5491" s="28" t="s">
        <v>6842</v>
      </c>
      <c r="E5491" s="29" t="s">
        <v>200</v>
      </c>
      <c r="F5491" s="28" t="s">
        <v>5991</v>
      </c>
      <c r="G5491" s="28" t="s">
        <v>5897</v>
      </c>
      <c r="H5491" s="28" t="s">
        <v>5897</v>
      </c>
      <c r="I5491" s="160" t="s">
        <v>5898</v>
      </c>
      <c r="J5491" s="28" t="s">
        <v>5843</v>
      </c>
      <c r="K5491" s="28" t="s">
        <v>6946</v>
      </c>
      <c r="L5491" s="28" t="s">
        <v>5901</v>
      </c>
      <c r="M5491" s="29"/>
      <c r="N5491" s="30">
        <v>45322</v>
      </c>
      <c r="O5491" s="28" t="s">
        <v>6947</v>
      </c>
      <c r="P5491" s="18" t="s">
        <v>6946</v>
      </c>
      <c r="Q5491" s="18" t="s">
        <v>6900</v>
      </c>
      <c r="T5491" s="18">
        <v>0</v>
      </c>
      <c r="U5491" s="18">
        <v>0</v>
      </c>
    </row>
    <row r="5492" spans="2:21" ht="47.25" x14ac:dyDescent="0.4">
      <c r="B5492" s="28" t="s">
        <v>5865</v>
      </c>
      <c r="C5492" s="28" t="s">
        <v>5893</v>
      </c>
      <c r="D5492" s="28" t="s">
        <v>6842</v>
      </c>
      <c r="E5492" s="29" t="s">
        <v>204</v>
      </c>
      <c r="F5492" s="28" t="s">
        <v>5935</v>
      </c>
      <c r="G5492" s="28" t="s">
        <v>5897</v>
      </c>
      <c r="H5492" s="28" t="s">
        <v>5897</v>
      </c>
      <c r="I5492" s="160" t="s">
        <v>6391</v>
      </c>
      <c r="J5492" s="28" t="s">
        <v>5899</v>
      </c>
      <c r="K5492" s="28" t="s">
        <v>6998</v>
      </c>
      <c r="L5492" s="28" t="s">
        <v>5901</v>
      </c>
      <c r="M5492" s="29"/>
      <c r="N5492" s="30">
        <v>45322</v>
      </c>
      <c r="O5492" s="28" t="s">
        <v>6999</v>
      </c>
      <c r="P5492" s="18" t="s">
        <v>6998</v>
      </c>
      <c r="Q5492" s="18" t="s">
        <v>6950</v>
      </c>
      <c r="T5492" s="18">
        <v>0</v>
      </c>
      <c r="U5492" s="18">
        <v>0</v>
      </c>
    </row>
    <row r="5493" spans="2:21" ht="47.25" x14ac:dyDescent="0.4">
      <c r="B5493" s="28" t="s">
        <v>5865</v>
      </c>
      <c r="C5493" s="28" t="s">
        <v>5893</v>
      </c>
      <c r="D5493" s="28" t="s">
        <v>6842</v>
      </c>
      <c r="E5493" s="29" t="s">
        <v>204</v>
      </c>
      <c r="F5493" s="28" t="s">
        <v>5935</v>
      </c>
      <c r="G5493" s="28" t="s">
        <v>5897</v>
      </c>
      <c r="H5493" s="28" t="s">
        <v>5897</v>
      </c>
      <c r="I5493" s="160" t="s">
        <v>6391</v>
      </c>
      <c r="J5493" s="28" t="s">
        <v>5904</v>
      </c>
      <c r="K5493" s="28" t="s">
        <v>7000</v>
      </c>
      <c r="L5493" s="28" t="s">
        <v>5901</v>
      </c>
      <c r="M5493" s="29"/>
      <c r="N5493" s="30">
        <v>45322</v>
      </c>
      <c r="O5493" s="28" t="s">
        <v>7001</v>
      </c>
      <c r="P5493" s="18" t="s">
        <v>7000</v>
      </c>
      <c r="Q5493" s="18" t="s">
        <v>6950</v>
      </c>
      <c r="T5493" s="18">
        <v>0</v>
      </c>
      <c r="U5493" s="18">
        <v>0</v>
      </c>
    </row>
    <row r="5494" spans="2:21" ht="47.25" x14ac:dyDescent="0.4">
      <c r="B5494" s="28" t="s">
        <v>5865</v>
      </c>
      <c r="C5494" s="28" t="s">
        <v>5893</v>
      </c>
      <c r="D5494" s="28" t="s">
        <v>6842</v>
      </c>
      <c r="E5494" s="29" t="s">
        <v>204</v>
      </c>
      <c r="F5494" s="28" t="s">
        <v>5935</v>
      </c>
      <c r="G5494" s="28" t="s">
        <v>5897</v>
      </c>
      <c r="H5494" s="28" t="s">
        <v>5897</v>
      </c>
      <c r="I5494" s="160" t="s">
        <v>6391</v>
      </c>
      <c r="J5494" s="28" t="s">
        <v>5843</v>
      </c>
      <c r="K5494" s="28" t="s">
        <v>7002</v>
      </c>
      <c r="L5494" s="28" t="s">
        <v>5901</v>
      </c>
      <c r="M5494" s="29"/>
      <c r="N5494" s="30">
        <v>45322</v>
      </c>
      <c r="O5494" s="28" t="s">
        <v>7003</v>
      </c>
      <c r="P5494" s="18" t="s">
        <v>7002</v>
      </c>
      <c r="Q5494" s="18" t="s">
        <v>6950</v>
      </c>
      <c r="T5494" s="18">
        <v>0</v>
      </c>
      <c r="U5494" s="18">
        <v>0</v>
      </c>
    </row>
    <row r="5495" spans="2:21" ht="31.5" x14ac:dyDescent="0.4">
      <c r="B5495" s="28" t="s">
        <v>5865</v>
      </c>
      <c r="C5495" s="28" t="s">
        <v>5893</v>
      </c>
      <c r="D5495" s="28" t="s">
        <v>6842</v>
      </c>
      <c r="E5495" s="29" t="s">
        <v>204</v>
      </c>
      <c r="F5495" s="28" t="s">
        <v>6047</v>
      </c>
      <c r="G5495" s="28" t="s">
        <v>5897</v>
      </c>
      <c r="H5495" s="28" t="s">
        <v>5897</v>
      </c>
      <c r="I5495" s="160" t="s">
        <v>5898</v>
      </c>
      <c r="J5495" s="28" t="s">
        <v>5899</v>
      </c>
      <c r="K5495" s="28" t="s">
        <v>7098</v>
      </c>
      <c r="L5495" s="28" t="s">
        <v>5901</v>
      </c>
      <c r="M5495" s="29"/>
      <c r="N5495" s="30">
        <v>45322</v>
      </c>
      <c r="O5495" s="28" t="s">
        <v>7099</v>
      </c>
      <c r="P5495" s="18" t="s">
        <v>7098</v>
      </c>
      <c r="Q5495" s="18" t="s">
        <v>7056</v>
      </c>
      <c r="T5495" s="18">
        <v>0</v>
      </c>
      <c r="U5495" s="18">
        <v>0</v>
      </c>
    </row>
    <row r="5496" spans="2:21" ht="31.5" x14ac:dyDescent="0.4">
      <c r="B5496" s="28" t="s">
        <v>5865</v>
      </c>
      <c r="C5496" s="28" t="s">
        <v>5893</v>
      </c>
      <c r="D5496" s="28" t="s">
        <v>6842</v>
      </c>
      <c r="E5496" s="29" t="s">
        <v>204</v>
      </c>
      <c r="F5496" s="28" t="s">
        <v>6047</v>
      </c>
      <c r="G5496" s="28" t="s">
        <v>5897</v>
      </c>
      <c r="H5496" s="28" t="s">
        <v>5897</v>
      </c>
      <c r="I5496" s="160" t="s">
        <v>5898</v>
      </c>
      <c r="J5496" s="28" t="s">
        <v>5904</v>
      </c>
      <c r="K5496" s="28" t="s">
        <v>7100</v>
      </c>
      <c r="L5496" s="28" t="s">
        <v>5901</v>
      </c>
      <c r="M5496" s="29"/>
      <c r="N5496" s="30">
        <v>45322</v>
      </c>
      <c r="O5496" s="28" t="s">
        <v>7101</v>
      </c>
      <c r="P5496" s="18" t="s">
        <v>7100</v>
      </c>
      <c r="Q5496" s="18" t="s">
        <v>7056</v>
      </c>
      <c r="T5496" s="18">
        <v>0</v>
      </c>
      <c r="U5496" s="18">
        <v>0</v>
      </c>
    </row>
    <row r="5497" spans="2:21" ht="31.5" x14ac:dyDescent="0.4">
      <c r="B5497" s="28" t="s">
        <v>5865</v>
      </c>
      <c r="C5497" s="28" t="s">
        <v>5893</v>
      </c>
      <c r="D5497" s="28" t="s">
        <v>6842</v>
      </c>
      <c r="E5497" s="29" t="s">
        <v>204</v>
      </c>
      <c r="F5497" s="28" t="s">
        <v>6047</v>
      </c>
      <c r="G5497" s="28" t="s">
        <v>5897</v>
      </c>
      <c r="H5497" s="28" t="s">
        <v>5897</v>
      </c>
      <c r="I5497" s="160" t="s">
        <v>5898</v>
      </c>
      <c r="J5497" s="28" t="s">
        <v>5843</v>
      </c>
      <c r="K5497" s="28" t="s">
        <v>7102</v>
      </c>
      <c r="L5497" s="28" t="s">
        <v>5901</v>
      </c>
      <c r="M5497" s="29"/>
      <c r="N5497" s="30">
        <v>45322</v>
      </c>
      <c r="O5497" s="28" t="s">
        <v>7103</v>
      </c>
      <c r="P5497" s="18" t="s">
        <v>7102</v>
      </c>
      <c r="Q5497" s="18" t="s">
        <v>7056</v>
      </c>
      <c r="T5497" s="18">
        <v>0</v>
      </c>
      <c r="U5497" s="18">
        <v>0</v>
      </c>
    </row>
    <row r="5498" spans="2:21" ht="47.25" x14ac:dyDescent="0.4">
      <c r="B5498" s="28" t="s">
        <v>5865</v>
      </c>
      <c r="C5498" s="28" t="s">
        <v>5893</v>
      </c>
      <c r="D5498" s="28" t="s">
        <v>6842</v>
      </c>
      <c r="E5498" s="29" t="s">
        <v>204</v>
      </c>
      <c r="F5498" s="28" t="s">
        <v>6100</v>
      </c>
      <c r="G5498" s="28" t="s">
        <v>5897</v>
      </c>
      <c r="H5498" s="28" t="s">
        <v>5897</v>
      </c>
      <c r="I5498" s="160" t="s">
        <v>6391</v>
      </c>
      <c r="J5498" s="28" t="s">
        <v>5899</v>
      </c>
      <c r="K5498" s="28" t="s">
        <v>7172</v>
      </c>
      <c r="L5498" s="28" t="s">
        <v>5901</v>
      </c>
      <c r="M5498" s="29"/>
      <c r="N5498" s="30">
        <v>45322</v>
      </c>
      <c r="O5498" s="28" t="s">
        <v>7173</v>
      </c>
      <c r="P5498" s="18" t="s">
        <v>7172</v>
      </c>
      <c r="Q5498" s="18" t="s">
        <v>7106</v>
      </c>
      <c r="T5498" s="18">
        <v>0</v>
      </c>
      <c r="U5498" s="18">
        <v>0</v>
      </c>
    </row>
    <row r="5499" spans="2:21" ht="47.25" x14ac:dyDescent="0.4">
      <c r="B5499" s="28" t="s">
        <v>5865</v>
      </c>
      <c r="C5499" s="28" t="s">
        <v>5893</v>
      </c>
      <c r="D5499" s="28" t="s">
        <v>6842</v>
      </c>
      <c r="E5499" s="29" t="s">
        <v>204</v>
      </c>
      <c r="F5499" s="28" t="s">
        <v>6100</v>
      </c>
      <c r="G5499" s="28" t="s">
        <v>5897</v>
      </c>
      <c r="H5499" s="28" t="s">
        <v>5897</v>
      </c>
      <c r="I5499" s="160" t="s">
        <v>6391</v>
      </c>
      <c r="J5499" s="28" t="s">
        <v>5904</v>
      </c>
      <c r="K5499" s="28" t="s">
        <v>7174</v>
      </c>
      <c r="L5499" s="28" t="s">
        <v>5901</v>
      </c>
      <c r="M5499" s="29"/>
      <c r="N5499" s="30">
        <v>45322</v>
      </c>
      <c r="O5499" s="28" t="s">
        <v>7175</v>
      </c>
      <c r="P5499" s="18" t="s">
        <v>7174</v>
      </c>
      <c r="Q5499" s="18" t="s">
        <v>7106</v>
      </c>
      <c r="T5499" s="18">
        <v>0</v>
      </c>
      <c r="U5499" s="18">
        <v>0</v>
      </c>
    </row>
    <row r="5500" spans="2:21" ht="47.25" x14ac:dyDescent="0.4">
      <c r="B5500" s="28" t="s">
        <v>5865</v>
      </c>
      <c r="C5500" s="28" t="s">
        <v>5893</v>
      </c>
      <c r="D5500" s="28" t="s">
        <v>6842</v>
      </c>
      <c r="E5500" s="29" t="s">
        <v>204</v>
      </c>
      <c r="F5500" s="28" t="s">
        <v>6100</v>
      </c>
      <c r="G5500" s="28" t="s">
        <v>5897</v>
      </c>
      <c r="H5500" s="28" t="s">
        <v>5897</v>
      </c>
      <c r="I5500" s="160" t="s">
        <v>6391</v>
      </c>
      <c r="J5500" s="28" t="s">
        <v>5843</v>
      </c>
      <c r="K5500" s="28" t="s">
        <v>7176</v>
      </c>
      <c r="L5500" s="28" t="s">
        <v>5901</v>
      </c>
      <c r="M5500" s="29"/>
      <c r="N5500" s="30">
        <v>45322</v>
      </c>
      <c r="O5500" s="28" t="s">
        <v>7177</v>
      </c>
      <c r="P5500" s="18" t="s">
        <v>7176</v>
      </c>
      <c r="Q5500" s="18" t="s">
        <v>7106</v>
      </c>
      <c r="T5500" s="18">
        <v>0</v>
      </c>
      <c r="U5500" s="18">
        <v>0</v>
      </c>
    </row>
    <row r="5501" spans="2:21" ht="47.25" x14ac:dyDescent="0.4">
      <c r="B5501" s="28" t="s">
        <v>5865</v>
      </c>
      <c r="C5501" s="28" t="s">
        <v>5893</v>
      </c>
      <c r="D5501" s="28" t="s">
        <v>6842</v>
      </c>
      <c r="E5501" s="29" t="s">
        <v>204</v>
      </c>
      <c r="F5501" s="28" t="s">
        <v>5991</v>
      </c>
      <c r="G5501" s="28" t="s">
        <v>5897</v>
      </c>
      <c r="H5501" s="28" t="s">
        <v>5897</v>
      </c>
      <c r="I5501" s="160" t="s">
        <v>6391</v>
      </c>
      <c r="J5501" s="28" t="s">
        <v>5899</v>
      </c>
      <c r="K5501" s="28" t="s">
        <v>7048</v>
      </c>
      <c r="L5501" s="28" t="s">
        <v>5901</v>
      </c>
      <c r="M5501" s="29"/>
      <c r="N5501" s="30">
        <v>45322</v>
      </c>
      <c r="O5501" s="28" t="s">
        <v>7049</v>
      </c>
      <c r="P5501" s="18" t="s">
        <v>7048</v>
      </c>
      <c r="Q5501" s="18" t="s">
        <v>7006</v>
      </c>
      <c r="T5501" s="18">
        <v>0</v>
      </c>
      <c r="U5501" s="18">
        <v>0</v>
      </c>
    </row>
    <row r="5502" spans="2:21" ht="47.25" x14ac:dyDescent="0.4">
      <c r="B5502" s="28" t="s">
        <v>5865</v>
      </c>
      <c r="C5502" s="28" t="s">
        <v>5893</v>
      </c>
      <c r="D5502" s="28" t="s">
        <v>6842</v>
      </c>
      <c r="E5502" s="29" t="s">
        <v>204</v>
      </c>
      <c r="F5502" s="28" t="s">
        <v>5991</v>
      </c>
      <c r="G5502" s="28" t="s">
        <v>5897</v>
      </c>
      <c r="H5502" s="28" t="s">
        <v>5897</v>
      </c>
      <c r="I5502" s="160" t="s">
        <v>6391</v>
      </c>
      <c r="J5502" s="28" t="s">
        <v>5904</v>
      </c>
      <c r="K5502" s="28" t="s">
        <v>7050</v>
      </c>
      <c r="L5502" s="28" t="s">
        <v>5901</v>
      </c>
      <c r="M5502" s="29"/>
      <c r="N5502" s="30">
        <v>45322</v>
      </c>
      <c r="O5502" s="28" t="s">
        <v>7051</v>
      </c>
      <c r="P5502" s="18" t="s">
        <v>7050</v>
      </c>
      <c r="Q5502" s="18" t="s">
        <v>7006</v>
      </c>
      <c r="T5502" s="18">
        <v>0</v>
      </c>
      <c r="U5502" s="18">
        <v>0</v>
      </c>
    </row>
    <row r="5503" spans="2:21" ht="47.25" x14ac:dyDescent="0.4">
      <c r="B5503" s="28" t="s">
        <v>5865</v>
      </c>
      <c r="C5503" s="28" t="s">
        <v>5893</v>
      </c>
      <c r="D5503" s="28" t="s">
        <v>6842</v>
      </c>
      <c r="E5503" s="29" t="s">
        <v>204</v>
      </c>
      <c r="F5503" s="28" t="s">
        <v>5991</v>
      </c>
      <c r="G5503" s="28" t="s">
        <v>5897</v>
      </c>
      <c r="H5503" s="28" t="s">
        <v>5897</v>
      </c>
      <c r="I5503" s="160" t="s">
        <v>6391</v>
      </c>
      <c r="J5503" s="28" t="s">
        <v>5843</v>
      </c>
      <c r="K5503" s="28" t="s">
        <v>7052</v>
      </c>
      <c r="L5503" s="28" t="s">
        <v>5901</v>
      </c>
      <c r="M5503" s="29"/>
      <c r="N5503" s="30">
        <v>45322</v>
      </c>
      <c r="O5503" s="28" t="s">
        <v>7053</v>
      </c>
      <c r="P5503" s="18" t="s">
        <v>7052</v>
      </c>
      <c r="Q5503" s="18" t="s">
        <v>7006</v>
      </c>
      <c r="T5503" s="18">
        <v>0</v>
      </c>
      <c r="U5503" s="18">
        <v>0</v>
      </c>
    </row>
    <row r="5504" spans="2:21" ht="31.5" x14ac:dyDescent="0.4">
      <c r="B5504" s="28" t="s">
        <v>5865</v>
      </c>
      <c r="C5504" s="28" t="s">
        <v>5910</v>
      </c>
      <c r="D5504" s="28" t="s">
        <v>7954</v>
      </c>
      <c r="E5504" s="29" t="s">
        <v>211</v>
      </c>
      <c r="F5504" s="28" t="s">
        <v>5896</v>
      </c>
      <c r="G5504" s="28" t="s">
        <v>5897</v>
      </c>
      <c r="H5504" s="28" t="s">
        <v>5897</v>
      </c>
      <c r="I5504" s="160" t="s">
        <v>5898</v>
      </c>
      <c r="J5504" s="28" t="s">
        <v>5899</v>
      </c>
      <c r="K5504" s="28" t="s">
        <v>7970</v>
      </c>
      <c r="L5504" s="28" t="s">
        <v>5901</v>
      </c>
      <c r="M5504" s="29"/>
      <c r="N5504" s="30">
        <v>45322</v>
      </c>
      <c r="O5504" s="28" t="s">
        <v>7971</v>
      </c>
      <c r="P5504" s="18" t="s">
        <v>7970</v>
      </c>
      <c r="Q5504" s="18" t="s">
        <v>7972</v>
      </c>
      <c r="T5504" s="18">
        <v>0</v>
      </c>
      <c r="U5504" s="18">
        <v>0</v>
      </c>
    </row>
    <row r="5505" spans="2:21" ht="31.5" x14ac:dyDescent="0.4">
      <c r="B5505" s="28" t="s">
        <v>5865</v>
      </c>
      <c r="C5505" s="28" t="s">
        <v>5910</v>
      </c>
      <c r="D5505" s="28" t="s">
        <v>7954</v>
      </c>
      <c r="E5505" s="29" t="s">
        <v>211</v>
      </c>
      <c r="F5505" s="28" t="s">
        <v>5896</v>
      </c>
      <c r="G5505" s="28" t="s">
        <v>5897</v>
      </c>
      <c r="H5505" s="28" t="s">
        <v>5897</v>
      </c>
      <c r="I5505" s="160" t="s">
        <v>5898</v>
      </c>
      <c r="J5505" s="28" t="s">
        <v>5904</v>
      </c>
      <c r="K5505" s="28" t="s">
        <v>7973</v>
      </c>
      <c r="L5505" s="28" t="s">
        <v>5901</v>
      </c>
      <c r="M5505" s="29"/>
      <c r="N5505" s="30">
        <v>45322</v>
      </c>
      <c r="O5505" s="28" t="s">
        <v>7974</v>
      </c>
      <c r="P5505" s="18" t="s">
        <v>7973</v>
      </c>
      <c r="Q5505" s="18" t="s">
        <v>7972</v>
      </c>
      <c r="T5505" s="18">
        <v>0</v>
      </c>
      <c r="U5505" s="18">
        <v>0</v>
      </c>
    </row>
    <row r="5506" spans="2:21" ht="31.5" x14ac:dyDescent="0.4">
      <c r="B5506" s="28" t="s">
        <v>5865</v>
      </c>
      <c r="C5506" s="28" t="s">
        <v>5910</v>
      </c>
      <c r="D5506" s="28" t="s">
        <v>7954</v>
      </c>
      <c r="E5506" s="29" t="s">
        <v>211</v>
      </c>
      <c r="F5506" s="28" t="s">
        <v>5896</v>
      </c>
      <c r="G5506" s="28" t="s">
        <v>5897</v>
      </c>
      <c r="H5506" s="28" t="s">
        <v>5897</v>
      </c>
      <c r="I5506" s="160" t="s">
        <v>5898</v>
      </c>
      <c r="J5506" s="28" t="s">
        <v>5843</v>
      </c>
      <c r="K5506" s="28" t="s">
        <v>7975</v>
      </c>
      <c r="L5506" s="28" t="s">
        <v>5901</v>
      </c>
      <c r="M5506" s="29"/>
      <c r="N5506" s="30">
        <v>45322</v>
      </c>
      <c r="O5506" s="28" t="s">
        <v>7976</v>
      </c>
      <c r="P5506" s="18" t="s">
        <v>7975</v>
      </c>
      <c r="Q5506" s="18" t="s">
        <v>7972</v>
      </c>
      <c r="T5506" s="18">
        <v>0</v>
      </c>
      <c r="U5506" s="18">
        <v>0</v>
      </c>
    </row>
    <row r="5507" spans="2:21" ht="31.5" x14ac:dyDescent="0.4">
      <c r="B5507" s="28" t="s">
        <v>5865</v>
      </c>
      <c r="C5507" s="28" t="s">
        <v>5910</v>
      </c>
      <c r="D5507" s="28" t="s">
        <v>7954</v>
      </c>
      <c r="E5507" s="29" t="s">
        <v>211</v>
      </c>
      <c r="F5507" s="28" t="s">
        <v>5991</v>
      </c>
      <c r="G5507" s="28" t="s">
        <v>5897</v>
      </c>
      <c r="H5507" s="28" t="s">
        <v>5897</v>
      </c>
      <c r="I5507" s="160" t="s">
        <v>5898</v>
      </c>
      <c r="J5507" s="28" t="s">
        <v>5899</v>
      </c>
      <c r="K5507" s="28" t="s">
        <v>7991</v>
      </c>
      <c r="L5507" s="28" t="s">
        <v>5901</v>
      </c>
      <c r="M5507" s="29"/>
      <c r="N5507" s="30">
        <v>45322</v>
      </c>
      <c r="O5507" s="28" t="s">
        <v>7992</v>
      </c>
      <c r="P5507" s="18" t="s">
        <v>7991</v>
      </c>
      <c r="Q5507" s="18" t="s">
        <v>7993</v>
      </c>
      <c r="T5507" s="18">
        <v>0</v>
      </c>
      <c r="U5507" s="18">
        <v>0</v>
      </c>
    </row>
    <row r="5508" spans="2:21" ht="31.5" x14ac:dyDescent="0.4">
      <c r="B5508" s="28" t="s">
        <v>5865</v>
      </c>
      <c r="C5508" s="28" t="s">
        <v>5910</v>
      </c>
      <c r="D5508" s="28" t="s">
        <v>7954</v>
      </c>
      <c r="E5508" s="29" t="s">
        <v>211</v>
      </c>
      <c r="F5508" s="28" t="s">
        <v>5991</v>
      </c>
      <c r="G5508" s="28" t="s">
        <v>5897</v>
      </c>
      <c r="H5508" s="28" t="s">
        <v>5897</v>
      </c>
      <c r="I5508" s="160" t="s">
        <v>5898</v>
      </c>
      <c r="J5508" s="28" t="s">
        <v>5904</v>
      </c>
      <c r="K5508" s="28" t="s">
        <v>7994</v>
      </c>
      <c r="L5508" s="28" t="s">
        <v>5901</v>
      </c>
      <c r="M5508" s="29"/>
      <c r="N5508" s="30">
        <v>45322</v>
      </c>
      <c r="O5508" s="28" t="s">
        <v>7995</v>
      </c>
      <c r="P5508" s="18" t="s">
        <v>7994</v>
      </c>
      <c r="Q5508" s="18" t="s">
        <v>7993</v>
      </c>
      <c r="T5508" s="18">
        <v>0</v>
      </c>
      <c r="U5508" s="18">
        <v>0</v>
      </c>
    </row>
    <row r="5509" spans="2:21" ht="31.5" x14ac:dyDescent="0.4">
      <c r="B5509" s="28" t="s">
        <v>5865</v>
      </c>
      <c r="C5509" s="28" t="s">
        <v>5910</v>
      </c>
      <c r="D5509" s="28" t="s">
        <v>7954</v>
      </c>
      <c r="E5509" s="29" t="s">
        <v>211</v>
      </c>
      <c r="F5509" s="28" t="s">
        <v>5991</v>
      </c>
      <c r="G5509" s="28" t="s">
        <v>5897</v>
      </c>
      <c r="H5509" s="28" t="s">
        <v>5897</v>
      </c>
      <c r="I5509" s="160" t="s">
        <v>5898</v>
      </c>
      <c r="J5509" s="28" t="s">
        <v>5843</v>
      </c>
      <c r="K5509" s="28" t="s">
        <v>7996</v>
      </c>
      <c r="L5509" s="28" t="s">
        <v>5901</v>
      </c>
      <c r="M5509" s="29"/>
      <c r="N5509" s="30">
        <v>45322</v>
      </c>
      <c r="O5509" s="28" t="s">
        <v>7997</v>
      </c>
      <c r="P5509" s="18" t="s">
        <v>7996</v>
      </c>
      <c r="Q5509" s="18" t="s">
        <v>7993</v>
      </c>
      <c r="T5509" s="18">
        <v>0</v>
      </c>
      <c r="U5509" s="18">
        <v>0</v>
      </c>
    </row>
    <row r="5510" spans="2:21" ht="47.25" x14ac:dyDescent="0.4">
      <c r="B5510" s="28" t="s">
        <v>5865</v>
      </c>
      <c r="C5510" s="28" t="s">
        <v>5893</v>
      </c>
      <c r="D5510" s="28" t="s">
        <v>7954</v>
      </c>
      <c r="E5510" s="29" t="s">
        <v>215</v>
      </c>
      <c r="F5510" s="28" t="s">
        <v>5935</v>
      </c>
      <c r="G5510" s="28" t="s">
        <v>5897</v>
      </c>
      <c r="H5510" s="28" t="s">
        <v>5897</v>
      </c>
      <c r="I5510" s="160" t="s">
        <v>6391</v>
      </c>
      <c r="J5510" s="28" t="s">
        <v>5899</v>
      </c>
      <c r="K5510" s="28" t="s">
        <v>8005</v>
      </c>
      <c r="L5510" s="28" t="s">
        <v>5901</v>
      </c>
      <c r="M5510" s="29"/>
      <c r="N5510" s="30">
        <v>45322</v>
      </c>
      <c r="O5510" s="28" t="s">
        <v>8006</v>
      </c>
      <c r="P5510" s="18" t="s">
        <v>8005</v>
      </c>
      <c r="Q5510" s="18" t="s">
        <v>8007</v>
      </c>
      <c r="T5510" s="18">
        <v>0</v>
      </c>
      <c r="U5510" s="18">
        <v>0</v>
      </c>
    </row>
    <row r="5511" spans="2:21" ht="47.25" x14ac:dyDescent="0.4">
      <c r="B5511" s="28" t="s">
        <v>5865</v>
      </c>
      <c r="C5511" s="28" t="s">
        <v>5893</v>
      </c>
      <c r="D5511" s="28" t="s">
        <v>7954</v>
      </c>
      <c r="E5511" s="29" t="s">
        <v>215</v>
      </c>
      <c r="F5511" s="28" t="s">
        <v>5935</v>
      </c>
      <c r="G5511" s="28" t="s">
        <v>5897</v>
      </c>
      <c r="H5511" s="28" t="s">
        <v>5897</v>
      </c>
      <c r="I5511" s="160" t="s">
        <v>6391</v>
      </c>
      <c r="J5511" s="28" t="s">
        <v>5904</v>
      </c>
      <c r="K5511" s="28" t="s">
        <v>8008</v>
      </c>
      <c r="L5511" s="28" t="s">
        <v>5901</v>
      </c>
      <c r="M5511" s="29"/>
      <c r="N5511" s="30">
        <v>45322</v>
      </c>
      <c r="O5511" s="28" t="s">
        <v>8009</v>
      </c>
      <c r="P5511" s="18" t="s">
        <v>8008</v>
      </c>
      <c r="Q5511" s="18" t="s">
        <v>8007</v>
      </c>
      <c r="T5511" s="18">
        <v>0</v>
      </c>
      <c r="U5511" s="18">
        <v>0</v>
      </c>
    </row>
    <row r="5512" spans="2:21" ht="47.25" x14ac:dyDescent="0.4">
      <c r="B5512" s="28" t="s">
        <v>5865</v>
      </c>
      <c r="C5512" s="28" t="s">
        <v>5893</v>
      </c>
      <c r="D5512" s="28" t="s">
        <v>7954</v>
      </c>
      <c r="E5512" s="29" t="s">
        <v>215</v>
      </c>
      <c r="F5512" s="28" t="s">
        <v>5935</v>
      </c>
      <c r="G5512" s="28" t="s">
        <v>5897</v>
      </c>
      <c r="H5512" s="28" t="s">
        <v>5897</v>
      </c>
      <c r="I5512" s="160" t="s">
        <v>6391</v>
      </c>
      <c r="J5512" s="28" t="s">
        <v>5843</v>
      </c>
      <c r="K5512" s="28" t="s">
        <v>8010</v>
      </c>
      <c r="L5512" s="28" t="s">
        <v>5901</v>
      </c>
      <c r="M5512" s="29"/>
      <c r="N5512" s="30">
        <v>45322</v>
      </c>
      <c r="O5512" s="28" t="s">
        <v>8011</v>
      </c>
      <c r="P5512" s="18" t="s">
        <v>8010</v>
      </c>
      <c r="Q5512" s="18" t="s">
        <v>8007</v>
      </c>
      <c r="T5512" s="18">
        <v>0</v>
      </c>
      <c r="U5512" s="18">
        <v>0</v>
      </c>
    </row>
    <row r="5513" spans="2:21" ht="31.5" x14ac:dyDescent="0.4">
      <c r="B5513" s="28" t="s">
        <v>5865</v>
      </c>
      <c r="C5513" s="28" t="s">
        <v>5893</v>
      </c>
      <c r="D5513" s="28" t="s">
        <v>7954</v>
      </c>
      <c r="E5513" s="29" t="s">
        <v>215</v>
      </c>
      <c r="F5513" s="28" t="s">
        <v>6047</v>
      </c>
      <c r="G5513" s="28" t="s">
        <v>5897</v>
      </c>
      <c r="H5513" s="28" t="s">
        <v>5897</v>
      </c>
      <c r="I5513" s="160" t="s">
        <v>5898</v>
      </c>
      <c r="J5513" s="28" t="s">
        <v>5899</v>
      </c>
      <c r="K5513" s="28" t="s">
        <v>8033</v>
      </c>
      <c r="L5513" s="28" t="s">
        <v>5901</v>
      </c>
      <c r="M5513" s="29"/>
      <c r="N5513" s="30">
        <v>45322</v>
      </c>
      <c r="O5513" s="28" t="s">
        <v>8034</v>
      </c>
      <c r="P5513" s="18" t="s">
        <v>8033</v>
      </c>
      <c r="Q5513" s="18" t="s">
        <v>8035</v>
      </c>
      <c r="T5513" s="18">
        <v>0</v>
      </c>
      <c r="U5513" s="18">
        <v>0</v>
      </c>
    </row>
    <row r="5514" spans="2:21" ht="31.5" x14ac:dyDescent="0.4">
      <c r="B5514" s="28" t="s">
        <v>5865</v>
      </c>
      <c r="C5514" s="28" t="s">
        <v>5893</v>
      </c>
      <c r="D5514" s="28" t="s">
        <v>7954</v>
      </c>
      <c r="E5514" s="29" t="s">
        <v>215</v>
      </c>
      <c r="F5514" s="28" t="s">
        <v>6047</v>
      </c>
      <c r="G5514" s="28" t="s">
        <v>5897</v>
      </c>
      <c r="H5514" s="28" t="s">
        <v>5897</v>
      </c>
      <c r="I5514" s="160" t="s">
        <v>5898</v>
      </c>
      <c r="J5514" s="28" t="s">
        <v>5904</v>
      </c>
      <c r="K5514" s="28" t="s">
        <v>8036</v>
      </c>
      <c r="L5514" s="28" t="s">
        <v>5901</v>
      </c>
      <c r="M5514" s="29"/>
      <c r="N5514" s="30">
        <v>45322</v>
      </c>
      <c r="O5514" s="28" t="s">
        <v>8037</v>
      </c>
      <c r="P5514" s="18" t="s">
        <v>8036</v>
      </c>
      <c r="Q5514" s="18" t="s">
        <v>8035</v>
      </c>
      <c r="T5514" s="18">
        <v>0</v>
      </c>
      <c r="U5514" s="18">
        <v>0</v>
      </c>
    </row>
    <row r="5515" spans="2:21" ht="31.5" x14ac:dyDescent="0.4">
      <c r="B5515" s="28" t="s">
        <v>5865</v>
      </c>
      <c r="C5515" s="28" t="s">
        <v>5893</v>
      </c>
      <c r="D5515" s="28" t="s">
        <v>7954</v>
      </c>
      <c r="E5515" s="29" t="s">
        <v>215</v>
      </c>
      <c r="F5515" s="28" t="s">
        <v>6047</v>
      </c>
      <c r="G5515" s="28" t="s">
        <v>5897</v>
      </c>
      <c r="H5515" s="28" t="s">
        <v>5897</v>
      </c>
      <c r="I5515" s="160" t="s">
        <v>5898</v>
      </c>
      <c r="J5515" s="28" t="s">
        <v>5843</v>
      </c>
      <c r="K5515" s="28" t="s">
        <v>8038</v>
      </c>
      <c r="L5515" s="28" t="s">
        <v>5901</v>
      </c>
      <c r="M5515" s="29"/>
      <c r="N5515" s="30">
        <v>45322</v>
      </c>
      <c r="O5515" s="28" t="s">
        <v>8039</v>
      </c>
      <c r="P5515" s="18" t="s">
        <v>8038</v>
      </c>
      <c r="Q5515" s="18" t="s">
        <v>8035</v>
      </c>
      <c r="T5515" s="18">
        <v>0</v>
      </c>
      <c r="U5515" s="18">
        <v>0</v>
      </c>
    </row>
    <row r="5516" spans="2:21" ht="47.25" x14ac:dyDescent="0.4">
      <c r="B5516" s="28" t="s">
        <v>5865</v>
      </c>
      <c r="C5516" s="28" t="s">
        <v>5893</v>
      </c>
      <c r="D5516" s="28" t="s">
        <v>7954</v>
      </c>
      <c r="E5516" s="29" t="s">
        <v>215</v>
      </c>
      <c r="F5516" s="28" t="s">
        <v>6100</v>
      </c>
      <c r="G5516" s="28" t="s">
        <v>5897</v>
      </c>
      <c r="H5516" s="28" t="s">
        <v>5897</v>
      </c>
      <c r="I5516" s="160" t="s">
        <v>6391</v>
      </c>
      <c r="J5516" s="28" t="s">
        <v>5899</v>
      </c>
      <c r="K5516" s="28" t="s">
        <v>8047</v>
      </c>
      <c r="L5516" s="28" t="s">
        <v>5901</v>
      </c>
      <c r="M5516" s="29"/>
      <c r="N5516" s="30">
        <v>45322</v>
      </c>
      <c r="O5516" s="28" t="s">
        <v>8048</v>
      </c>
      <c r="P5516" s="18" t="s">
        <v>8047</v>
      </c>
      <c r="Q5516" s="18" t="s">
        <v>8049</v>
      </c>
      <c r="T5516" s="18">
        <v>0</v>
      </c>
      <c r="U5516" s="18">
        <v>0</v>
      </c>
    </row>
    <row r="5517" spans="2:21" ht="47.25" x14ac:dyDescent="0.4">
      <c r="B5517" s="28" t="s">
        <v>5865</v>
      </c>
      <c r="C5517" s="28" t="s">
        <v>5893</v>
      </c>
      <c r="D5517" s="28" t="s">
        <v>7954</v>
      </c>
      <c r="E5517" s="29" t="s">
        <v>215</v>
      </c>
      <c r="F5517" s="28" t="s">
        <v>6100</v>
      </c>
      <c r="G5517" s="28" t="s">
        <v>5897</v>
      </c>
      <c r="H5517" s="28" t="s">
        <v>5897</v>
      </c>
      <c r="I5517" s="160" t="s">
        <v>6391</v>
      </c>
      <c r="J5517" s="28" t="s">
        <v>5904</v>
      </c>
      <c r="K5517" s="28" t="s">
        <v>8050</v>
      </c>
      <c r="L5517" s="28" t="s">
        <v>5901</v>
      </c>
      <c r="M5517" s="29"/>
      <c r="N5517" s="30">
        <v>45322</v>
      </c>
      <c r="O5517" s="28" t="s">
        <v>8051</v>
      </c>
      <c r="P5517" s="18" t="s">
        <v>8050</v>
      </c>
      <c r="Q5517" s="18" t="s">
        <v>8049</v>
      </c>
      <c r="T5517" s="18">
        <v>0</v>
      </c>
      <c r="U5517" s="18">
        <v>0</v>
      </c>
    </row>
    <row r="5518" spans="2:21" ht="47.25" x14ac:dyDescent="0.4">
      <c r="B5518" s="28" t="s">
        <v>5865</v>
      </c>
      <c r="C5518" s="28" t="s">
        <v>5893</v>
      </c>
      <c r="D5518" s="28" t="s">
        <v>7954</v>
      </c>
      <c r="E5518" s="29" t="s">
        <v>215</v>
      </c>
      <c r="F5518" s="28" t="s">
        <v>6100</v>
      </c>
      <c r="G5518" s="28" t="s">
        <v>5897</v>
      </c>
      <c r="H5518" s="28" t="s">
        <v>5897</v>
      </c>
      <c r="I5518" s="160" t="s">
        <v>6391</v>
      </c>
      <c r="J5518" s="28" t="s">
        <v>5843</v>
      </c>
      <c r="K5518" s="28" t="s">
        <v>8052</v>
      </c>
      <c r="L5518" s="28" t="s">
        <v>5901</v>
      </c>
      <c r="M5518" s="29"/>
      <c r="N5518" s="30">
        <v>45322</v>
      </c>
      <c r="O5518" s="28" t="s">
        <v>8053</v>
      </c>
      <c r="P5518" s="18" t="s">
        <v>8052</v>
      </c>
      <c r="Q5518" s="18" t="s">
        <v>8049</v>
      </c>
      <c r="T5518" s="18">
        <v>0</v>
      </c>
      <c r="U5518" s="18">
        <v>0</v>
      </c>
    </row>
    <row r="5519" spans="2:21" ht="47.25" x14ac:dyDescent="0.4">
      <c r="B5519" s="28" t="s">
        <v>5865</v>
      </c>
      <c r="C5519" s="28" t="s">
        <v>5893</v>
      </c>
      <c r="D5519" s="28" t="s">
        <v>7954</v>
      </c>
      <c r="E5519" s="29" t="s">
        <v>215</v>
      </c>
      <c r="F5519" s="28" t="s">
        <v>5991</v>
      </c>
      <c r="G5519" s="28" t="s">
        <v>5897</v>
      </c>
      <c r="H5519" s="28" t="s">
        <v>5897</v>
      </c>
      <c r="I5519" s="160" t="s">
        <v>6391</v>
      </c>
      <c r="J5519" s="28" t="s">
        <v>5899</v>
      </c>
      <c r="K5519" s="28" t="s">
        <v>8019</v>
      </c>
      <c r="L5519" s="28" t="s">
        <v>5901</v>
      </c>
      <c r="M5519" s="29"/>
      <c r="N5519" s="30">
        <v>45322</v>
      </c>
      <c r="O5519" s="28" t="s">
        <v>8020</v>
      </c>
      <c r="P5519" s="18" t="s">
        <v>8019</v>
      </c>
      <c r="Q5519" s="18" t="s">
        <v>8021</v>
      </c>
      <c r="T5519" s="18">
        <v>0</v>
      </c>
      <c r="U5519" s="18">
        <v>0</v>
      </c>
    </row>
    <row r="5520" spans="2:21" ht="47.25" x14ac:dyDescent="0.4">
      <c r="B5520" s="28" t="s">
        <v>5865</v>
      </c>
      <c r="C5520" s="28" t="s">
        <v>5893</v>
      </c>
      <c r="D5520" s="28" t="s">
        <v>7954</v>
      </c>
      <c r="E5520" s="29" t="s">
        <v>215</v>
      </c>
      <c r="F5520" s="28" t="s">
        <v>5991</v>
      </c>
      <c r="G5520" s="28" t="s">
        <v>5897</v>
      </c>
      <c r="H5520" s="28" t="s">
        <v>5897</v>
      </c>
      <c r="I5520" s="160" t="s">
        <v>6391</v>
      </c>
      <c r="J5520" s="28" t="s">
        <v>5904</v>
      </c>
      <c r="K5520" s="28" t="s">
        <v>8022</v>
      </c>
      <c r="L5520" s="28" t="s">
        <v>5901</v>
      </c>
      <c r="M5520" s="29"/>
      <c r="N5520" s="30">
        <v>45322</v>
      </c>
      <c r="O5520" s="28" t="s">
        <v>8023</v>
      </c>
      <c r="P5520" s="18" t="s">
        <v>8022</v>
      </c>
      <c r="Q5520" s="18" t="s">
        <v>8021</v>
      </c>
      <c r="T5520" s="18">
        <v>0</v>
      </c>
      <c r="U5520" s="18">
        <v>0</v>
      </c>
    </row>
    <row r="5521" spans="2:21" ht="47.25" x14ac:dyDescent="0.4">
      <c r="B5521" s="28" t="s">
        <v>5865</v>
      </c>
      <c r="C5521" s="28" t="s">
        <v>5893</v>
      </c>
      <c r="D5521" s="28" t="s">
        <v>7954</v>
      </c>
      <c r="E5521" s="29" t="s">
        <v>215</v>
      </c>
      <c r="F5521" s="28" t="s">
        <v>5991</v>
      </c>
      <c r="G5521" s="28" t="s">
        <v>5897</v>
      </c>
      <c r="H5521" s="28" t="s">
        <v>5897</v>
      </c>
      <c r="I5521" s="160" t="s">
        <v>6391</v>
      </c>
      <c r="J5521" s="28" t="s">
        <v>5843</v>
      </c>
      <c r="K5521" s="28" t="s">
        <v>8024</v>
      </c>
      <c r="L5521" s="28" t="s">
        <v>5901</v>
      </c>
      <c r="M5521" s="29"/>
      <c r="N5521" s="30">
        <v>45322</v>
      </c>
      <c r="O5521" s="28" t="s">
        <v>8025</v>
      </c>
      <c r="P5521" s="18" t="s">
        <v>8024</v>
      </c>
      <c r="Q5521" s="18" t="s">
        <v>8021</v>
      </c>
      <c r="T5521" s="18">
        <v>0</v>
      </c>
      <c r="U5521" s="18">
        <v>0</v>
      </c>
    </row>
    <row r="5522" spans="2:21" ht="31.5" x14ac:dyDescent="0.4">
      <c r="B5522" s="18" t="s">
        <v>5865</v>
      </c>
      <c r="C5522" s="18" t="s">
        <v>5910</v>
      </c>
      <c r="D5522" s="18" t="s">
        <v>11471</v>
      </c>
      <c r="E5522" s="19" t="s">
        <v>313</v>
      </c>
      <c r="F5522" s="18" t="s">
        <v>5935</v>
      </c>
      <c r="G5522" s="18" t="s">
        <v>5897</v>
      </c>
      <c r="H5522" s="18" t="s">
        <v>5897</v>
      </c>
      <c r="I5522" s="161" t="s">
        <v>5898</v>
      </c>
      <c r="J5522" s="18" t="s">
        <v>5899</v>
      </c>
      <c r="K5522" s="18" t="s">
        <v>11472</v>
      </c>
      <c r="L5522" s="18" t="s">
        <v>5901</v>
      </c>
      <c r="N5522" s="20">
        <v>45322</v>
      </c>
      <c r="O5522" s="18" t="s">
        <v>11473</v>
      </c>
      <c r="P5522" s="18" t="s">
        <v>11472</v>
      </c>
      <c r="Q5522" s="18" t="s">
        <v>11474</v>
      </c>
      <c r="T5522" s="18">
        <v>0</v>
      </c>
      <c r="U5522" s="18">
        <v>0</v>
      </c>
    </row>
    <row r="5523" spans="2:21" ht="31.5" x14ac:dyDescent="0.4">
      <c r="B5523" s="18" t="s">
        <v>5865</v>
      </c>
      <c r="C5523" s="18" t="s">
        <v>5910</v>
      </c>
      <c r="D5523" s="18" t="s">
        <v>11471</v>
      </c>
      <c r="E5523" s="19" t="s">
        <v>313</v>
      </c>
      <c r="F5523" s="18" t="s">
        <v>5935</v>
      </c>
      <c r="G5523" s="18" t="s">
        <v>5897</v>
      </c>
      <c r="H5523" s="18" t="s">
        <v>5897</v>
      </c>
      <c r="I5523" s="161" t="s">
        <v>5898</v>
      </c>
      <c r="J5523" s="18" t="s">
        <v>5904</v>
      </c>
      <c r="K5523" s="18" t="s">
        <v>11475</v>
      </c>
      <c r="L5523" s="18" t="s">
        <v>5901</v>
      </c>
      <c r="N5523" s="20">
        <v>45322</v>
      </c>
      <c r="O5523" s="18" t="s">
        <v>11476</v>
      </c>
      <c r="P5523" s="18" t="s">
        <v>11475</v>
      </c>
      <c r="Q5523" s="18" t="s">
        <v>11474</v>
      </c>
      <c r="T5523" s="18">
        <v>0</v>
      </c>
      <c r="U5523" s="18">
        <v>0</v>
      </c>
    </row>
    <row r="5524" spans="2:21" ht="31.5" x14ac:dyDescent="0.4">
      <c r="B5524" s="18" t="s">
        <v>5865</v>
      </c>
      <c r="C5524" s="18" t="s">
        <v>5910</v>
      </c>
      <c r="D5524" s="18" t="s">
        <v>11471</v>
      </c>
      <c r="E5524" s="19" t="s">
        <v>313</v>
      </c>
      <c r="F5524" s="18" t="s">
        <v>5935</v>
      </c>
      <c r="G5524" s="18" t="s">
        <v>5897</v>
      </c>
      <c r="H5524" s="18" t="s">
        <v>5897</v>
      </c>
      <c r="I5524" s="161" t="s">
        <v>5898</v>
      </c>
      <c r="J5524" s="18" t="s">
        <v>5843</v>
      </c>
      <c r="K5524" s="18" t="s">
        <v>11477</v>
      </c>
      <c r="L5524" s="18" t="s">
        <v>5901</v>
      </c>
      <c r="N5524" s="20">
        <v>45322</v>
      </c>
      <c r="O5524" s="18" t="s">
        <v>11478</v>
      </c>
      <c r="P5524" s="18" t="s">
        <v>11477</v>
      </c>
      <c r="Q5524" s="18" t="s">
        <v>11474</v>
      </c>
      <c r="T5524" s="18">
        <v>0</v>
      </c>
      <c r="U5524" s="18">
        <v>0</v>
      </c>
    </row>
    <row r="5525" spans="2:21" ht="31.5" x14ac:dyDescent="0.4">
      <c r="B5525" s="18" t="s">
        <v>5865</v>
      </c>
      <c r="C5525" s="18" t="s">
        <v>5910</v>
      </c>
      <c r="D5525" s="18" t="s">
        <v>11471</v>
      </c>
      <c r="E5525" s="19" t="s">
        <v>315</v>
      </c>
      <c r="F5525" s="18" t="s">
        <v>5935</v>
      </c>
      <c r="G5525" s="18" t="s">
        <v>5897</v>
      </c>
      <c r="H5525" s="18" t="s">
        <v>5897</v>
      </c>
      <c r="I5525" s="161" t="s">
        <v>5898</v>
      </c>
      <c r="J5525" s="18" t="s">
        <v>5899</v>
      </c>
      <c r="K5525" s="18" t="s">
        <v>11522</v>
      </c>
      <c r="L5525" s="18" t="s">
        <v>5901</v>
      </c>
      <c r="N5525" s="20">
        <v>45322</v>
      </c>
      <c r="O5525" s="18" t="s">
        <v>11523</v>
      </c>
      <c r="P5525" s="18" t="s">
        <v>11522</v>
      </c>
      <c r="Q5525" s="18" t="s">
        <v>11524</v>
      </c>
      <c r="T5525" s="18">
        <v>0</v>
      </c>
      <c r="U5525" s="18">
        <v>0</v>
      </c>
    </row>
    <row r="5526" spans="2:21" ht="31.5" x14ac:dyDescent="0.4">
      <c r="B5526" s="18" t="s">
        <v>5865</v>
      </c>
      <c r="C5526" s="18" t="s">
        <v>5910</v>
      </c>
      <c r="D5526" s="18" t="s">
        <v>11471</v>
      </c>
      <c r="E5526" s="19" t="s">
        <v>315</v>
      </c>
      <c r="F5526" s="18" t="s">
        <v>5935</v>
      </c>
      <c r="G5526" s="18" t="s">
        <v>5897</v>
      </c>
      <c r="H5526" s="18" t="s">
        <v>5897</v>
      </c>
      <c r="I5526" s="161" t="s">
        <v>5898</v>
      </c>
      <c r="J5526" s="18" t="s">
        <v>5904</v>
      </c>
      <c r="K5526" s="18" t="s">
        <v>11525</v>
      </c>
      <c r="L5526" s="18" t="s">
        <v>5901</v>
      </c>
      <c r="N5526" s="20">
        <v>45322</v>
      </c>
      <c r="O5526" s="18" t="s">
        <v>11526</v>
      </c>
      <c r="P5526" s="18" t="s">
        <v>11525</v>
      </c>
      <c r="Q5526" s="18" t="s">
        <v>11524</v>
      </c>
      <c r="T5526" s="18">
        <v>0</v>
      </c>
      <c r="U5526" s="18">
        <v>0</v>
      </c>
    </row>
    <row r="5527" spans="2:21" ht="31.5" x14ac:dyDescent="0.4">
      <c r="B5527" s="18" t="s">
        <v>5865</v>
      </c>
      <c r="C5527" s="18" t="s">
        <v>5910</v>
      </c>
      <c r="D5527" s="18" t="s">
        <v>11471</v>
      </c>
      <c r="E5527" s="19" t="s">
        <v>315</v>
      </c>
      <c r="F5527" s="18" t="s">
        <v>5935</v>
      </c>
      <c r="G5527" s="18" t="s">
        <v>5897</v>
      </c>
      <c r="H5527" s="18" t="s">
        <v>5897</v>
      </c>
      <c r="I5527" s="161" t="s">
        <v>5898</v>
      </c>
      <c r="J5527" s="18" t="s">
        <v>5843</v>
      </c>
      <c r="K5527" s="18" t="s">
        <v>11527</v>
      </c>
      <c r="L5527" s="18" t="s">
        <v>5901</v>
      </c>
      <c r="N5527" s="20">
        <v>45322</v>
      </c>
      <c r="O5527" s="18" t="s">
        <v>11528</v>
      </c>
      <c r="P5527" s="18" t="s">
        <v>11527</v>
      </c>
      <c r="Q5527" s="18" t="s">
        <v>11524</v>
      </c>
      <c r="T5527" s="18">
        <v>0</v>
      </c>
      <c r="U5527" s="18">
        <v>0</v>
      </c>
    </row>
    <row r="5528" spans="2:21" ht="31.5" x14ac:dyDescent="0.4">
      <c r="B5528" s="18" t="s">
        <v>5865</v>
      </c>
      <c r="C5528" s="18" t="s">
        <v>5910</v>
      </c>
      <c r="D5528" s="18" t="s">
        <v>11566</v>
      </c>
      <c r="E5528" s="19" t="s">
        <v>317</v>
      </c>
      <c r="F5528" s="18" t="s">
        <v>5935</v>
      </c>
      <c r="G5528" s="18" t="s">
        <v>5897</v>
      </c>
      <c r="H5528" s="18" t="s">
        <v>5897</v>
      </c>
      <c r="I5528" s="161" t="s">
        <v>5898</v>
      </c>
      <c r="J5528" s="18" t="s">
        <v>5899</v>
      </c>
      <c r="K5528" s="18" t="s">
        <v>11604</v>
      </c>
      <c r="L5528" s="18" t="s">
        <v>5901</v>
      </c>
      <c r="N5528" s="20">
        <v>45322</v>
      </c>
      <c r="O5528" s="18" t="s">
        <v>11605</v>
      </c>
      <c r="P5528" s="18" t="s">
        <v>11604</v>
      </c>
      <c r="Q5528" s="18" t="s">
        <v>11569</v>
      </c>
      <c r="T5528" s="18">
        <v>0</v>
      </c>
      <c r="U5528" s="18">
        <v>0</v>
      </c>
    </row>
    <row r="5529" spans="2:21" ht="31.5" x14ac:dyDescent="0.4">
      <c r="B5529" s="18" t="s">
        <v>5865</v>
      </c>
      <c r="C5529" s="18" t="s">
        <v>5910</v>
      </c>
      <c r="D5529" s="18" t="s">
        <v>11566</v>
      </c>
      <c r="E5529" s="19" t="s">
        <v>317</v>
      </c>
      <c r="F5529" s="18" t="s">
        <v>5935</v>
      </c>
      <c r="G5529" s="18" t="s">
        <v>5897</v>
      </c>
      <c r="H5529" s="18" t="s">
        <v>5897</v>
      </c>
      <c r="I5529" s="161" t="s">
        <v>5898</v>
      </c>
      <c r="J5529" s="18" t="s">
        <v>5904</v>
      </c>
      <c r="K5529" s="18" t="s">
        <v>11606</v>
      </c>
      <c r="L5529" s="18" t="s">
        <v>5901</v>
      </c>
      <c r="N5529" s="20">
        <v>45322</v>
      </c>
      <c r="O5529" s="18" t="s">
        <v>11607</v>
      </c>
      <c r="P5529" s="18" t="s">
        <v>11606</v>
      </c>
      <c r="Q5529" s="18" t="s">
        <v>11569</v>
      </c>
      <c r="T5529" s="18">
        <v>0</v>
      </c>
      <c r="U5529" s="18">
        <v>0</v>
      </c>
    </row>
    <row r="5530" spans="2:21" ht="31.5" x14ac:dyDescent="0.4">
      <c r="B5530" s="18" t="s">
        <v>5865</v>
      </c>
      <c r="C5530" s="18" t="s">
        <v>5910</v>
      </c>
      <c r="D5530" s="18" t="s">
        <v>11566</v>
      </c>
      <c r="E5530" s="19" t="s">
        <v>317</v>
      </c>
      <c r="F5530" s="18" t="s">
        <v>5935</v>
      </c>
      <c r="G5530" s="18" t="s">
        <v>5897</v>
      </c>
      <c r="H5530" s="18" t="s">
        <v>5897</v>
      </c>
      <c r="I5530" s="161" t="s">
        <v>5898</v>
      </c>
      <c r="J5530" s="18" t="s">
        <v>5843</v>
      </c>
      <c r="K5530" s="18" t="s">
        <v>11608</v>
      </c>
      <c r="L5530" s="18" t="s">
        <v>5901</v>
      </c>
      <c r="N5530" s="20">
        <v>45322</v>
      </c>
      <c r="O5530" s="18" t="s">
        <v>11609</v>
      </c>
      <c r="P5530" s="18" t="s">
        <v>11608</v>
      </c>
      <c r="Q5530" s="18" t="s">
        <v>11569</v>
      </c>
      <c r="T5530" s="18">
        <v>0</v>
      </c>
      <c r="U5530" s="18">
        <v>0</v>
      </c>
    </row>
    <row r="5531" spans="2:21" ht="31.5" x14ac:dyDescent="0.4">
      <c r="B5531" s="18" t="s">
        <v>5865</v>
      </c>
      <c r="C5531" s="18" t="s">
        <v>5910</v>
      </c>
      <c r="D5531" s="18" t="s">
        <v>12213</v>
      </c>
      <c r="E5531" s="19" t="s">
        <v>12214</v>
      </c>
      <c r="F5531" s="18" t="s">
        <v>5935</v>
      </c>
      <c r="G5531" s="18" t="s">
        <v>5897</v>
      </c>
      <c r="H5531" s="18" t="s">
        <v>5897</v>
      </c>
      <c r="I5531" s="161" t="s">
        <v>5898</v>
      </c>
      <c r="J5531" s="18" t="s">
        <v>5899</v>
      </c>
      <c r="K5531" s="18" t="s">
        <v>14669</v>
      </c>
      <c r="L5531" s="18" t="s">
        <v>5901</v>
      </c>
      <c r="N5531" s="20">
        <v>45322</v>
      </c>
      <c r="O5531" s="18" t="s">
        <v>14670</v>
      </c>
      <c r="P5531" s="18" t="s">
        <v>14669</v>
      </c>
      <c r="Q5531" s="18" t="s">
        <v>12217</v>
      </c>
      <c r="T5531" s="18">
        <v>0</v>
      </c>
      <c r="U5531" s="18">
        <v>0</v>
      </c>
    </row>
    <row r="5532" spans="2:21" ht="31.5" x14ac:dyDescent="0.4">
      <c r="B5532" s="18" t="s">
        <v>5865</v>
      </c>
      <c r="C5532" s="18" t="s">
        <v>5910</v>
      </c>
      <c r="D5532" s="18" t="s">
        <v>12213</v>
      </c>
      <c r="E5532" s="19" t="s">
        <v>12214</v>
      </c>
      <c r="F5532" s="18" t="s">
        <v>5935</v>
      </c>
      <c r="G5532" s="18" t="s">
        <v>5897</v>
      </c>
      <c r="H5532" s="18" t="s">
        <v>5897</v>
      </c>
      <c r="I5532" s="161" t="s">
        <v>5898</v>
      </c>
      <c r="J5532" s="18" t="s">
        <v>5904</v>
      </c>
      <c r="K5532" s="18" t="s">
        <v>14671</v>
      </c>
      <c r="L5532" s="18" t="s">
        <v>5901</v>
      </c>
      <c r="N5532" s="20">
        <v>45322</v>
      </c>
      <c r="O5532" s="18" t="s">
        <v>14672</v>
      </c>
      <c r="P5532" s="18" t="s">
        <v>14671</v>
      </c>
      <c r="Q5532" s="18" t="s">
        <v>12217</v>
      </c>
      <c r="T5532" s="18">
        <v>0</v>
      </c>
      <c r="U5532" s="18">
        <v>0</v>
      </c>
    </row>
    <row r="5533" spans="2:21" ht="31.5" x14ac:dyDescent="0.4">
      <c r="B5533" s="18" t="s">
        <v>5865</v>
      </c>
      <c r="C5533" s="18" t="s">
        <v>5910</v>
      </c>
      <c r="D5533" s="18" t="s">
        <v>12213</v>
      </c>
      <c r="E5533" s="19" t="s">
        <v>12214</v>
      </c>
      <c r="F5533" s="18" t="s">
        <v>5935</v>
      </c>
      <c r="G5533" s="18" t="s">
        <v>5897</v>
      </c>
      <c r="H5533" s="18" t="s">
        <v>5897</v>
      </c>
      <c r="I5533" s="161" t="s">
        <v>5898</v>
      </c>
      <c r="J5533" s="18" t="s">
        <v>5843</v>
      </c>
      <c r="K5533" s="18" t="s">
        <v>14673</v>
      </c>
      <c r="L5533" s="18" t="s">
        <v>5901</v>
      </c>
      <c r="N5533" s="20">
        <v>45322</v>
      </c>
      <c r="O5533" s="18" t="s">
        <v>14674</v>
      </c>
      <c r="P5533" s="18" t="s">
        <v>14673</v>
      </c>
      <c r="Q5533" s="18" t="s">
        <v>12217</v>
      </c>
      <c r="T5533" s="18">
        <v>0</v>
      </c>
      <c r="U5533" s="18">
        <v>0</v>
      </c>
    </row>
    <row r="5534" spans="2:21" ht="31.5" x14ac:dyDescent="0.4">
      <c r="B5534" s="18" t="s">
        <v>5865</v>
      </c>
      <c r="C5534" s="18" t="s">
        <v>5910</v>
      </c>
      <c r="D5534" s="18" t="s">
        <v>12213</v>
      </c>
      <c r="E5534" s="19" t="s">
        <v>12234</v>
      </c>
      <c r="F5534" s="18" t="s">
        <v>5935</v>
      </c>
      <c r="G5534" s="18" t="s">
        <v>5897</v>
      </c>
      <c r="H5534" s="18" t="s">
        <v>5897</v>
      </c>
      <c r="I5534" s="161" t="s">
        <v>5898</v>
      </c>
      <c r="J5534" s="18" t="s">
        <v>5899</v>
      </c>
      <c r="K5534" s="18" t="s">
        <v>14675</v>
      </c>
      <c r="L5534" s="18" t="s">
        <v>5901</v>
      </c>
      <c r="N5534" s="20">
        <v>45322</v>
      </c>
      <c r="O5534" s="18" t="s">
        <v>14676</v>
      </c>
      <c r="P5534" s="18" t="s">
        <v>14675</v>
      </c>
      <c r="Q5534" s="18" t="s">
        <v>12237</v>
      </c>
      <c r="T5534" s="18">
        <v>0</v>
      </c>
      <c r="U5534" s="18">
        <v>0</v>
      </c>
    </row>
    <row r="5535" spans="2:21" ht="31.5" x14ac:dyDescent="0.4">
      <c r="B5535" s="18" t="s">
        <v>5865</v>
      </c>
      <c r="C5535" s="18" t="s">
        <v>5910</v>
      </c>
      <c r="D5535" s="18" t="s">
        <v>12213</v>
      </c>
      <c r="E5535" s="19" t="s">
        <v>12234</v>
      </c>
      <c r="F5535" s="18" t="s">
        <v>5935</v>
      </c>
      <c r="G5535" s="18" t="s">
        <v>5897</v>
      </c>
      <c r="H5535" s="18" t="s">
        <v>5897</v>
      </c>
      <c r="I5535" s="161" t="s">
        <v>5898</v>
      </c>
      <c r="J5535" s="18" t="s">
        <v>5904</v>
      </c>
      <c r="K5535" s="18" t="s">
        <v>14677</v>
      </c>
      <c r="L5535" s="18" t="s">
        <v>5901</v>
      </c>
      <c r="N5535" s="20">
        <v>45322</v>
      </c>
      <c r="O5535" s="18" t="s">
        <v>14678</v>
      </c>
      <c r="P5535" s="18" t="s">
        <v>14677</v>
      </c>
      <c r="Q5535" s="18" t="s">
        <v>12237</v>
      </c>
      <c r="T5535" s="18">
        <v>0</v>
      </c>
      <c r="U5535" s="18">
        <v>0</v>
      </c>
    </row>
    <row r="5536" spans="2:21" ht="31.5" x14ac:dyDescent="0.4">
      <c r="B5536" s="18" t="s">
        <v>5865</v>
      </c>
      <c r="C5536" s="18" t="s">
        <v>5910</v>
      </c>
      <c r="D5536" s="18" t="s">
        <v>12213</v>
      </c>
      <c r="E5536" s="19" t="s">
        <v>12234</v>
      </c>
      <c r="F5536" s="18" t="s">
        <v>5935</v>
      </c>
      <c r="G5536" s="18" t="s">
        <v>5897</v>
      </c>
      <c r="H5536" s="18" t="s">
        <v>5897</v>
      </c>
      <c r="I5536" s="161" t="s">
        <v>5898</v>
      </c>
      <c r="J5536" s="18" t="s">
        <v>5843</v>
      </c>
      <c r="K5536" s="18" t="s">
        <v>14679</v>
      </c>
      <c r="L5536" s="18" t="s">
        <v>5901</v>
      </c>
      <c r="N5536" s="20">
        <v>45322</v>
      </c>
      <c r="O5536" s="18" t="s">
        <v>14680</v>
      </c>
      <c r="P5536" s="18" t="s">
        <v>14679</v>
      </c>
      <c r="Q5536" s="18" t="s">
        <v>12237</v>
      </c>
      <c r="T5536" s="18">
        <v>0</v>
      </c>
      <c r="U5536" s="18">
        <v>0</v>
      </c>
    </row>
    <row r="5537" spans="2:21" ht="31.5" x14ac:dyDescent="0.4">
      <c r="B5537" s="18" t="s">
        <v>5865</v>
      </c>
      <c r="C5537" s="18" t="s">
        <v>5910</v>
      </c>
      <c r="D5537" s="18" t="s">
        <v>12254</v>
      </c>
      <c r="E5537" s="19" t="s">
        <v>12255</v>
      </c>
      <c r="F5537" s="18" t="s">
        <v>12256</v>
      </c>
      <c r="G5537" s="18" t="s">
        <v>5897</v>
      </c>
      <c r="H5537" s="18" t="s">
        <v>5897</v>
      </c>
      <c r="I5537" s="161" t="s">
        <v>5898</v>
      </c>
      <c r="J5537" s="18" t="s">
        <v>5899</v>
      </c>
      <c r="K5537" s="18" t="s">
        <v>14681</v>
      </c>
      <c r="L5537" s="18" t="s">
        <v>5901</v>
      </c>
      <c r="N5537" s="20">
        <v>45322</v>
      </c>
      <c r="O5537" s="18" t="s">
        <v>14682</v>
      </c>
      <c r="P5537" s="18" t="s">
        <v>14681</v>
      </c>
      <c r="Q5537" s="18" t="s">
        <v>12259</v>
      </c>
      <c r="T5537" s="18">
        <v>0</v>
      </c>
      <c r="U5537" s="18">
        <v>0</v>
      </c>
    </row>
    <row r="5538" spans="2:21" ht="31.5" x14ac:dyDescent="0.4">
      <c r="B5538" s="18" t="s">
        <v>5865</v>
      </c>
      <c r="C5538" s="18" t="s">
        <v>5910</v>
      </c>
      <c r="D5538" s="18" t="s">
        <v>12254</v>
      </c>
      <c r="E5538" s="19" t="s">
        <v>12255</v>
      </c>
      <c r="F5538" s="18" t="s">
        <v>12256</v>
      </c>
      <c r="G5538" s="18" t="s">
        <v>5897</v>
      </c>
      <c r="H5538" s="18" t="s">
        <v>5897</v>
      </c>
      <c r="I5538" s="161" t="s">
        <v>5898</v>
      </c>
      <c r="J5538" s="18" t="s">
        <v>5904</v>
      </c>
      <c r="K5538" s="18" t="s">
        <v>14683</v>
      </c>
      <c r="L5538" s="18" t="s">
        <v>5901</v>
      </c>
      <c r="N5538" s="20">
        <v>45322</v>
      </c>
      <c r="O5538" s="18" t="s">
        <v>14684</v>
      </c>
      <c r="P5538" s="18" t="s">
        <v>14683</v>
      </c>
      <c r="Q5538" s="18" t="s">
        <v>12259</v>
      </c>
      <c r="T5538" s="18">
        <v>0</v>
      </c>
      <c r="U5538" s="18">
        <v>0</v>
      </c>
    </row>
    <row r="5539" spans="2:21" ht="31.5" x14ac:dyDescent="0.4">
      <c r="B5539" s="18" t="s">
        <v>5865</v>
      </c>
      <c r="C5539" s="18" t="s">
        <v>5910</v>
      </c>
      <c r="D5539" s="18" t="s">
        <v>12254</v>
      </c>
      <c r="E5539" s="19" t="s">
        <v>12255</v>
      </c>
      <c r="F5539" s="18" t="s">
        <v>12256</v>
      </c>
      <c r="G5539" s="18" t="s">
        <v>5897</v>
      </c>
      <c r="H5539" s="18" t="s">
        <v>5897</v>
      </c>
      <c r="I5539" s="161" t="s">
        <v>5898</v>
      </c>
      <c r="J5539" s="18" t="s">
        <v>5843</v>
      </c>
      <c r="K5539" s="18" t="s">
        <v>14685</v>
      </c>
      <c r="L5539" s="18" t="s">
        <v>5901</v>
      </c>
      <c r="N5539" s="20">
        <v>45322</v>
      </c>
      <c r="O5539" s="18" t="s">
        <v>14686</v>
      </c>
      <c r="P5539" s="18" t="s">
        <v>14685</v>
      </c>
      <c r="Q5539" s="18" t="s">
        <v>12259</v>
      </c>
      <c r="T5539" s="18">
        <v>0</v>
      </c>
      <c r="U5539" s="18">
        <v>0</v>
      </c>
    </row>
    <row r="5540" spans="2:21" ht="31.5" x14ac:dyDescent="0.4">
      <c r="B5540" s="18" t="s">
        <v>5865</v>
      </c>
      <c r="C5540" s="18" t="s">
        <v>5910</v>
      </c>
      <c r="D5540" s="18" t="s">
        <v>12254</v>
      </c>
      <c r="E5540" s="19" t="s">
        <v>12276</v>
      </c>
      <c r="F5540" s="18" t="s">
        <v>12256</v>
      </c>
      <c r="G5540" s="18" t="s">
        <v>5897</v>
      </c>
      <c r="H5540" s="18" t="s">
        <v>5897</v>
      </c>
      <c r="I5540" s="161" t="s">
        <v>5898</v>
      </c>
      <c r="J5540" s="18" t="s">
        <v>5899</v>
      </c>
      <c r="K5540" s="18" t="s">
        <v>14687</v>
      </c>
      <c r="L5540" s="18" t="s">
        <v>5901</v>
      </c>
      <c r="N5540" s="20">
        <v>45322</v>
      </c>
      <c r="O5540" s="18" t="s">
        <v>14688</v>
      </c>
      <c r="P5540" s="18" t="s">
        <v>14687</v>
      </c>
      <c r="Q5540" s="18" t="s">
        <v>12279</v>
      </c>
      <c r="T5540" s="18">
        <v>0</v>
      </c>
      <c r="U5540" s="18">
        <v>0</v>
      </c>
    </row>
    <row r="5541" spans="2:21" ht="31.5" x14ac:dyDescent="0.4">
      <c r="B5541" s="18" t="s">
        <v>5865</v>
      </c>
      <c r="C5541" s="18" t="s">
        <v>5910</v>
      </c>
      <c r="D5541" s="18" t="s">
        <v>12254</v>
      </c>
      <c r="E5541" s="19" t="s">
        <v>12276</v>
      </c>
      <c r="F5541" s="18" t="s">
        <v>12256</v>
      </c>
      <c r="G5541" s="18" t="s">
        <v>5897</v>
      </c>
      <c r="H5541" s="18" t="s">
        <v>5897</v>
      </c>
      <c r="I5541" s="161" t="s">
        <v>5898</v>
      </c>
      <c r="J5541" s="18" t="s">
        <v>5904</v>
      </c>
      <c r="K5541" s="18" t="s">
        <v>14689</v>
      </c>
      <c r="L5541" s="18" t="s">
        <v>5901</v>
      </c>
      <c r="N5541" s="20">
        <v>45322</v>
      </c>
      <c r="O5541" s="18" t="s">
        <v>14690</v>
      </c>
      <c r="P5541" s="18" t="s">
        <v>14689</v>
      </c>
      <c r="Q5541" s="18" t="s">
        <v>12279</v>
      </c>
      <c r="T5541" s="18">
        <v>0</v>
      </c>
      <c r="U5541" s="18">
        <v>0</v>
      </c>
    </row>
    <row r="5542" spans="2:21" ht="31.5" x14ac:dyDescent="0.4">
      <c r="B5542" s="18" t="s">
        <v>5865</v>
      </c>
      <c r="C5542" s="18" t="s">
        <v>5910</v>
      </c>
      <c r="D5542" s="18" t="s">
        <v>12254</v>
      </c>
      <c r="E5542" s="19" t="s">
        <v>12276</v>
      </c>
      <c r="F5542" s="18" t="s">
        <v>12256</v>
      </c>
      <c r="G5542" s="18" t="s">
        <v>5897</v>
      </c>
      <c r="H5542" s="18" t="s">
        <v>5897</v>
      </c>
      <c r="I5542" s="161" t="s">
        <v>5898</v>
      </c>
      <c r="J5542" s="18" t="s">
        <v>5843</v>
      </c>
      <c r="K5542" s="18" t="s">
        <v>14691</v>
      </c>
      <c r="L5542" s="18" t="s">
        <v>5901</v>
      </c>
      <c r="N5542" s="20">
        <v>45322</v>
      </c>
      <c r="O5542" s="18" t="s">
        <v>14692</v>
      </c>
      <c r="P5542" s="18" t="s">
        <v>14691</v>
      </c>
      <c r="Q5542" s="18" t="s">
        <v>12279</v>
      </c>
      <c r="T5542" s="18">
        <v>0</v>
      </c>
      <c r="U5542" s="18">
        <v>0</v>
      </c>
    </row>
    <row r="5543" spans="2:21" ht="31.5" x14ac:dyDescent="0.4">
      <c r="B5543" s="18" t="s">
        <v>5865</v>
      </c>
      <c r="C5543" s="18" t="s">
        <v>5910</v>
      </c>
      <c r="D5543" s="18" t="s">
        <v>12296</v>
      </c>
      <c r="E5543" s="19" t="s">
        <v>12297</v>
      </c>
      <c r="F5543" s="18" t="s">
        <v>5896</v>
      </c>
      <c r="G5543" s="18" t="s">
        <v>5897</v>
      </c>
      <c r="H5543" s="18" t="s">
        <v>5897</v>
      </c>
      <c r="I5543" s="161" t="s">
        <v>5898</v>
      </c>
      <c r="J5543" s="18" t="s">
        <v>5899</v>
      </c>
      <c r="K5543" s="18" t="s">
        <v>14693</v>
      </c>
      <c r="L5543" s="18" t="s">
        <v>5901</v>
      </c>
      <c r="N5543" s="20">
        <v>45322</v>
      </c>
      <c r="O5543" s="18" t="s">
        <v>14694</v>
      </c>
      <c r="P5543" s="18" t="s">
        <v>14693</v>
      </c>
      <c r="Q5543" s="18" t="s">
        <v>12300</v>
      </c>
      <c r="T5543" s="18">
        <v>0</v>
      </c>
      <c r="U5543" s="18">
        <v>0</v>
      </c>
    </row>
    <row r="5544" spans="2:21" ht="31.5" x14ac:dyDescent="0.4">
      <c r="B5544" s="18" t="s">
        <v>5865</v>
      </c>
      <c r="C5544" s="18" t="s">
        <v>5910</v>
      </c>
      <c r="D5544" s="18" t="s">
        <v>12296</v>
      </c>
      <c r="E5544" s="19" t="s">
        <v>12297</v>
      </c>
      <c r="F5544" s="18" t="s">
        <v>5896</v>
      </c>
      <c r="G5544" s="18" t="s">
        <v>5897</v>
      </c>
      <c r="H5544" s="18" t="s">
        <v>5897</v>
      </c>
      <c r="I5544" s="161" t="s">
        <v>5898</v>
      </c>
      <c r="J5544" s="18" t="s">
        <v>5904</v>
      </c>
      <c r="K5544" s="18" t="s">
        <v>14695</v>
      </c>
      <c r="L5544" s="18" t="s">
        <v>5901</v>
      </c>
      <c r="N5544" s="20">
        <v>45322</v>
      </c>
      <c r="O5544" s="18" t="s">
        <v>14696</v>
      </c>
      <c r="P5544" s="18" t="s">
        <v>14695</v>
      </c>
      <c r="Q5544" s="18" t="s">
        <v>12300</v>
      </c>
      <c r="T5544" s="18">
        <v>0</v>
      </c>
      <c r="U5544" s="18">
        <v>0</v>
      </c>
    </row>
    <row r="5545" spans="2:21" ht="31.5" x14ac:dyDescent="0.4">
      <c r="B5545" s="18" t="s">
        <v>5865</v>
      </c>
      <c r="C5545" s="18" t="s">
        <v>5910</v>
      </c>
      <c r="D5545" s="18" t="s">
        <v>12296</v>
      </c>
      <c r="E5545" s="19" t="s">
        <v>12297</v>
      </c>
      <c r="F5545" s="18" t="s">
        <v>5896</v>
      </c>
      <c r="G5545" s="18" t="s">
        <v>5897</v>
      </c>
      <c r="H5545" s="18" t="s">
        <v>5897</v>
      </c>
      <c r="I5545" s="161" t="s">
        <v>5898</v>
      </c>
      <c r="J5545" s="18" t="s">
        <v>5843</v>
      </c>
      <c r="K5545" s="18" t="s">
        <v>14697</v>
      </c>
      <c r="L5545" s="18" t="s">
        <v>5901</v>
      </c>
      <c r="N5545" s="20">
        <v>45322</v>
      </c>
      <c r="O5545" s="18" t="s">
        <v>14698</v>
      </c>
      <c r="P5545" s="18" t="s">
        <v>14697</v>
      </c>
      <c r="Q5545" s="18" t="s">
        <v>12300</v>
      </c>
      <c r="T5545" s="18">
        <v>0</v>
      </c>
      <c r="U5545" s="18">
        <v>0</v>
      </c>
    </row>
    <row r="5546" spans="2:21" ht="31.5" x14ac:dyDescent="0.4">
      <c r="B5546" s="18" t="s">
        <v>5865</v>
      </c>
      <c r="C5546" s="18" t="s">
        <v>5910</v>
      </c>
      <c r="D5546" s="18" t="s">
        <v>12296</v>
      </c>
      <c r="E5546" s="19" t="s">
        <v>12317</v>
      </c>
      <c r="F5546" s="18" t="s">
        <v>5896</v>
      </c>
      <c r="G5546" s="18" t="s">
        <v>5897</v>
      </c>
      <c r="H5546" s="18" t="s">
        <v>5897</v>
      </c>
      <c r="I5546" s="161" t="s">
        <v>5898</v>
      </c>
      <c r="J5546" s="18" t="s">
        <v>5899</v>
      </c>
      <c r="K5546" s="18" t="s">
        <v>14699</v>
      </c>
      <c r="L5546" s="18" t="s">
        <v>5901</v>
      </c>
      <c r="N5546" s="20">
        <v>45322</v>
      </c>
      <c r="O5546" s="18" t="s">
        <v>14700</v>
      </c>
      <c r="P5546" s="18" t="s">
        <v>14699</v>
      </c>
      <c r="Q5546" s="18" t="s">
        <v>12320</v>
      </c>
      <c r="T5546" s="18">
        <v>0</v>
      </c>
      <c r="U5546" s="18">
        <v>0</v>
      </c>
    </row>
    <row r="5547" spans="2:21" ht="31.5" x14ac:dyDescent="0.4">
      <c r="B5547" s="18" t="s">
        <v>5865</v>
      </c>
      <c r="C5547" s="18" t="s">
        <v>5910</v>
      </c>
      <c r="D5547" s="18" t="s">
        <v>12296</v>
      </c>
      <c r="E5547" s="19" t="s">
        <v>12317</v>
      </c>
      <c r="F5547" s="18" t="s">
        <v>5896</v>
      </c>
      <c r="G5547" s="18" t="s">
        <v>5897</v>
      </c>
      <c r="H5547" s="18" t="s">
        <v>5897</v>
      </c>
      <c r="I5547" s="161" t="s">
        <v>5898</v>
      </c>
      <c r="J5547" s="18" t="s">
        <v>5904</v>
      </c>
      <c r="K5547" s="18" t="s">
        <v>14701</v>
      </c>
      <c r="L5547" s="18" t="s">
        <v>5901</v>
      </c>
      <c r="N5547" s="20">
        <v>45322</v>
      </c>
      <c r="O5547" s="18" t="s">
        <v>14702</v>
      </c>
      <c r="P5547" s="18" t="s">
        <v>14701</v>
      </c>
      <c r="Q5547" s="18" t="s">
        <v>12320</v>
      </c>
      <c r="T5547" s="18">
        <v>0</v>
      </c>
      <c r="U5547" s="18">
        <v>0</v>
      </c>
    </row>
    <row r="5548" spans="2:21" ht="31.5" x14ac:dyDescent="0.4">
      <c r="B5548" s="18" t="s">
        <v>5865</v>
      </c>
      <c r="C5548" s="18" t="s">
        <v>5910</v>
      </c>
      <c r="D5548" s="18" t="s">
        <v>12296</v>
      </c>
      <c r="E5548" s="19" t="s">
        <v>12317</v>
      </c>
      <c r="F5548" s="18" t="s">
        <v>5896</v>
      </c>
      <c r="G5548" s="18" t="s">
        <v>5897</v>
      </c>
      <c r="H5548" s="18" t="s">
        <v>5897</v>
      </c>
      <c r="I5548" s="161" t="s">
        <v>5898</v>
      </c>
      <c r="J5548" s="18" t="s">
        <v>5843</v>
      </c>
      <c r="K5548" s="18" t="s">
        <v>14703</v>
      </c>
      <c r="L5548" s="18" t="s">
        <v>5901</v>
      </c>
      <c r="N5548" s="20">
        <v>45322</v>
      </c>
      <c r="O5548" s="18" t="s">
        <v>14704</v>
      </c>
      <c r="P5548" s="18" t="s">
        <v>14703</v>
      </c>
      <c r="Q5548" s="18" t="s">
        <v>12320</v>
      </c>
      <c r="T5548" s="18">
        <v>0</v>
      </c>
      <c r="U5548" s="18">
        <v>0</v>
      </c>
    </row>
    <row r="5549" spans="2:21" ht="31.5" x14ac:dyDescent="0.4">
      <c r="B5549" s="18" t="s">
        <v>5865</v>
      </c>
      <c r="C5549" s="18" t="s">
        <v>5910</v>
      </c>
      <c r="D5549" s="18" t="s">
        <v>12337</v>
      </c>
      <c r="E5549" s="19" t="s">
        <v>12338</v>
      </c>
      <c r="F5549" s="18" t="s">
        <v>5896</v>
      </c>
      <c r="G5549" s="18" t="s">
        <v>5897</v>
      </c>
      <c r="H5549" s="18" t="s">
        <v>5897</v>
      </c>
      <c r="I5549" s="161" t="s">
        <v>5898</v>
      </c>
      <c r="J5549" s="18" t="s">
        <v>5899</v>
      </c>
      <c r="K5549" s="18" t="s">
        <v>14705</v>
      </c>
      <c r="L5549" s="18" t="s">
        <v>5901</v>
      </c>
      <c r="N5549" s="20">
        <v>45322</v>
      </c>
      <c r="O5549" s="18" t="s">
        <v>14706</v>
      </c>
      <c r="P5549" s="18" t="s">
        <v>14705</v>
      </c>
      <c r="Q5549" s="18" t="s">
        <v>12341</v>
      </c>
      <c r="T5549" s="18">
        <v>0</v>
      </c>
      <c r="U5549" s="18">
        <v>0</v>
      </c>
    </row>
    <row r="5550" spans="2:21" ht="31.5" x14ac:dyDescent="0.4">
      <c r="B5550" s="18" t="s">
        <v>5865</v>
      </c>
      <c r="C5550" s="18" t="s">
        <v>5910</v>
      </c>
      <c r="D5550" s="18" t="s">
        <v>12337</v>
      </c>
      <c r="E5550" s="19" t="s">
        <v>12338</v>
      </c>
      <c r="F5550" s="18" t="s">
        <v>5896</v>
      </c>
      <c r="G5550" s="18" t="s">
        <v>5897</v>
      </c>
      <c r="H5550" s="18" t="s">
        <v>5897</v>
      </c>
      <c r="I5550" s="161" t="s">
        <v>5898</v>
      </c>
      <c r="J5550" s="18" t="s">
        <v>5904</v>
      </c>
      <c r="K5550" s="18" t="s">
        <v>14707</v>
      </c>
      <c r="L5550" s="18" t="s">
        <v>5901</v>
      </c>
      <c r="N5550" s="20">
        <v>45322</v>
      </c>
      <c r="O5550" s="18" t="s">
        <v>14708</v>
      </c>
      <c r="P5550" s="18" t="s">
        <v>14707</v>
      </c>
      <c r="Q5550" s="18" t="s">
        <v>12341</v>
      </c>
      <c r="T5550" s="18">
        <v>0</v>
      </c>
      <c r="U5550" s="18">
        <v>0</v>
      </c>
    </row>
    <row r="5551" spans="2:21" ht="31.5" x14ac:dyDescent="0.4">
      <c r="B5551" s="18" t="s">
        <v>5865</v>
      </c>
      <c r="C5551" s="18" t="s">
        <v>5910</v>
      </c>
      <c r="D5551" s="18" t="s">
        <v>12337</v>
      </c>
      <c r="E5551" s="19" t="s">
        <v>12338</v>
      </c>
      <c r="F5551" s="18" t="s">
        <v>5896</v>
      </c>
      <c r="G5551" s="18" t="s">
        <v>5897</v>
      </c>
      <c r="H5551" s="18" t="s">
        <v>5897</v>
      </c>
      <c r="I5551" s="161" t="s">
        <v>5898</v>
      </c>
      <c r="J5551" s="18" t="s">
        <v>5843</v>
      </c>
      <c r="K5551" s="18" t="s">
        <v>14709</v>
      </c>
      <c r="L5551" s="18" t="s">
        <v>5901</v>
      </c>
      <c r="N5551" s="20">
        <v>45322</v>
      </c>
      <c r="O5551" s="18" t="s">
        <v>14710</v>
      </c>
      <c r="P5551" s="18" t="s">
        <v>14709</v>
      </c>
      <c r="Q5551" s="18" t="s">
        <v>12341</v>
      </c>
      <c r="T5551" s="18">
        <v>0</v>
      </c>
      <c r="U5551" s="18">
        <v>0</v>
      </c>
    </row>
    <row r="5552" spans="2:21" ht="31.5" x14ac:dyDescent="0.4">
      <c r="B5552" s="18" t="s">
        <v>5865</v>
      </c>
      <c r="C5552" s="18" t="s">
        <v>5910</v>
      </c>
      <c r="D5552" s="18" t="s">
        <v>12337</v>
      </c>
      <c r="E5552" s="19" t="s">
        <v>12358</v>
      </c>
      <c r="F5552" s="18" t="s">
        <v>5896</v>
      </c>
      <c r="G5552" s="18" t="s">
        <v>5897</v>
      </c>
      <c r="H5552" s="18" t="s">
        <v>5897</v>
      </c>
      <c r="I5552" s="161" t="s">
        <v>5898</v>
      </c>
      <c r="J5552" s="18" t="s">
        <v>5899</v>
      </c>
      <c r="K5552" s="18" t="s">
        <v>14711</v>
      </c>
      <c r="L5552" s="18" t="s">
        <v>5901</v>
      </c>
      <c r="N5552" s="20">
        <v>45322</v>
      </c>
      <c r="O5552" s="18" t="s">
        <v>14712</v>
      </c>
      <c r="P5552" s="18" t="s">
        <v>14711</v>
      </c>
      <c r="Q5552" s="18" t="s">
        <v>12361</v>
      </c>
      <c r="T5552" s="18">
        <v>0</v>
      </c>
      <c r="U5552" s="18">
        <v>0</v>
      </c>
    </row>
    <row r="5553" spans="2:21" ht="31.5" x14ac:dyDescent="0.4">
      <c r="B5553" s="18" t="s">
        <v>5865</v>
      </c>
      <c r="C5553" s="18" t="s">
        <v>5910</v>
      </c>
      <c r="D5553" s="18" t="s">
        <v>12337</v>
      </c>
      <c r="E5553" s="19" t="s">
        <v>12358</v>
      </c>
      <c r="F5553" s="18" t="s">
        <v>5896</v>
      </c>
      <c r="G5553" s="18" t="s">
        <v>5897</v>
      </c>
      <c r="H5553" s="18" t="s">
        <v>5897</v>
      </c>
      <c r="I5553" s="161" t="s">
        <v>5898</v>
      </c>
      <c r="J5553" s="18" t="s">
        <v>5904</v>
      </c>
      <c r="K5553" s="18" t="s">
        <v>14713</v>
      </c>
      <c r="L5553" s="18" t="s">
        <v>5901</v>
      </c>
      <c r="N5553" s="20">
        <v>45322</v>
      </c>
      <c r="O5553" s="18" t="s">
        <v>14714</v>
      </c>
      <c r="P5553" s="18" t="s">
        <v>14713</v>
      </c>
      <c r="Q5553" s="18" t="s">
        <v>12361</v>
      </c>
      <c r="T5553" s="18">
        <v>0</v>
      </c>
      <c r="U5553" s="18">
        <v>0</v>
      </c>
    </row>
    <row r="5554" spans="2:21" ht="31.5" x14ac:dyDescent="0.4">
      <c r="B5554" s="18" t="s">
        <v>5865</v>
      </c>
      <c r="C5554" s="18" t="s">
        <v>5910</v>
      </c>
      <c r="D5554" s="18" t="s">
        <v>12337</v>
      </c>
      <c r="E5554" s="19" t="s">
        <v>12358</v>
      </c>
      <c r="F5554" s="18" t="s">
        <v>5896</v>
      </c>
      <c r="G5554" s="18" t="s">
        <v>5897</v>
      </c>
      <c r="H5554" s="18" t="s">
        <v>5897</v>
      </c>
      <c r="I5554" s="161" t="s">
        <v>5898</v>
      </c>
      <c r="J5554" s="18" t="s">
        <v>5843</v>
      </c>
      <c r="K5554" s="18" t="s">
        <v>14715</v>
      </c>
      <c r="L5554" s="18" t="s">
        <v>5901</v>
      </c>
      <c r="N5554" s="20">
        <v>45322</v>
      </c>
      <c r="O5554" s="18" t="s">
        <v>14716</v>
      </c>
      <c r="P5554" s="18" t="s">
        <v>14715</v>
      </c>
      <c r="Q5554" s="18" t="s">
        <v>12361</v>
      </c>
      <c r="T5554" s="18">
        <v>0</v>
      </c>
      <c r="U5554" s="18">
        <v>0</v>
      </c>
    </row>
    <row r="5555" spans="2:21" ht="31.5" x14ac:dyDescent="0.4">
      <c r="B5555" s="18" t="s">
        <v>5865</v>
      </c>
      <c r="C5555" s="18" t="s">
        <v>5910</v>
      </c>
      <c r="D5555" s="18" t="s">
        <v>14819</v>
      </c>
      <c r="E5555" s="19" t="s">
        <v>14820</v>
      </c>
      <c r="F5555" s="18" t="s">
        <v>12556</v>
      </c>
      <c r="G5555" s="18" t="s">
        <v>5897</v>
      </c>
      <c r="H5555" s="18" t="s">
        <v>5897</v>
      </c>
      <c r="I5555" s="161" t="s">
        <v>5898</v>
      </c>
      <c r="J5555" s="18" t="s">
        <v>5899</v>
      </c>
      <c r="K5555" s="18" t="s">
        <v>15192</v>
      </c>
      <c r="L5555" s="18" t="s">
        <v>5901</v>
      </c>
      <c r="M5555" s="19" t="s">
        <v>14819</v>
      </c>
      <c r="N5555" s="20">
        <v>45322</v>
      </c>
      <c r="O5555" s="18" t="s">
        <v>15193</v>
      </c>
      <c r="P5555" s="18" t="s">
        <v>15192</v>
      </c>
      <c r="Q5555" s="18" t="s">
        <v>14823</v>
      </c>
      <c r="T5555" s="18">
        <v>0</v>
      </c>
      <c r="U5555" s="18">
        <v>0</v>
      </c>
    </row>
    <row r="5556" spans="2:21" ht="31.5" x14ac:dyDescent="0.4">
      <c r="B5556" s="18" t="s">
        <v>5865</v>
      </c>
      <c r="C5556" s="18" t="s">
        <v>5910</v>
      </c>
      <c r="D5556" s="18" t="s">
        <v>14819</v>
      </c>
      <c r="E5556" s="19" t="s">
        <v>14820</v>
      </c>
      <c r="F5556" s="18" t="s">
        <v>12556</v>
      </c>
      <c r="G5556" s="18" t="s">
        <v>5897</v>
      </c>
      <c r="H5556" s="18" t="s">
        <v>5897</v>
      </c>
      <c r="I5556" s="161" t="s">
        <v>5898</v>
      </c>
      <c r="J5556" s="18" t="s">
        <v>5904</v>
      </c>
      <c r="K5556" s="18" t="s">
        <v>15194</v>
      </c>
      <c r="L5556" s="18" t="s">
        <v>5901</v>
      </c>
      <c r="M5556" s="19" t="s">
        <v>14819</v>
      </c>
      <c r="N5556" s="20">
        <v>45322</v>
      </c>
      <c r="O5556" s="18" t="s">
        <v>15195</v>
      </c>
      <c r="P5556" s="18" t="s">
        <v>15194</v>
      </c>
      <c r="Q5556" s="18" t="s">
        <v>14823</v>
      </c>
      <c r="T5556" s="18">
        <v>0</v>
      </c>
      <c r="U5556" s="18">
        <v>0</v>
      </c>
    </row>
    <row r="5557" spans="2:21" ht="31.5" x14ac:dyDescent="0.4">
      <c r="B5557" s="18" t="s">
        <v>5865</v>
      </c>
      <c r="C5557" s="18" t="s">
        <v>5910</v>
      </c>
      <c r="D5557" s="18" t="s">
        <v>14819</v>
      </c>
      <c r="E5557" s="19" t="s">
        <v>14820</v>
      </c>
      <c r="F5557" s="18" t="s">
        <v>12556</v>
      </c>
      <c r="G5557" s="18" t="s">
        <v>5897</v>
      </c>
      <c r="H5557" s="18" t="s">
        <v>5897</v>
      </c>
      <c r="I5557" s="161" t="s">
        <v>5898</v>
      </c>
      <c r="J5557" s="18" t="s">
        <v>5843</v>
      </c>
      <c r="K5557" s="18" t="s">
        <v>15196</v>
      </c>
      <c r="L5557" s="18" t="s">
        <v>5901</v>
      </c>
      <c r="M5557" s="19" t="s">
        <v>14819</v>
      </c>
      <c r="N5557" s="20">
        <v>45322</v>
      </c>
      <c r="O5557" s="18" t="s">
        <v>15197</v>
      </c>
      <c r="P5557" s="18" t="s">
        <v>15196</v>
      </c>
      <c r="Q5557" s="18" t="s">
        <v>14823</v>
      </c>
      <c r="T5557" s="18">
        <v>0</v>
      </c>
      <c r="U5557" s="18">
        <v>0</v>
      </c>
    </row>
    <row r="5558" spans="2:21" ht="31.5" x14ac:dyDescent="0.4">
      <c r="B5558" s="18" t="s">
        <v>5865</v>
      </c>
      <c r="C5558" s="18" t="s">
        <v>5910</v>
      </c>
      <c r="D5558" s="18" t="s">
        <v>14819</v>
      </c>
      <c r="E5558" s="19" t="s">
        <v>14840</v>
      </c>
      <c r="F5558" s="18" t="s">
        <v>12556</v>
      </c>
      <c r="G5558" s="18" t="s">
        <v>5897</v>
      </c>
      <c r="H5558" s="18" t="s">
        <v>5897</v>
      </c>
      <c r="I5558" s="161" t="s">
        <v>5898</v>
      </c>
      <c r="J5558" s="18" t="s">
        <v>5899</v>
      </c>
      <c r="K5558" s="18" t="s">
        <v>15198</v>
      </c>
      <c r="L5558" s="18" t="s">
        <v>5901</v>
      </c>
      <c r="M5558" s="19" t="s">
        <v>14819</v>
      </c>
      <c r="N5558" s="20">
        <v>45322</v>
      </c>
      <c r="O5558" s="18" t="s">
        <v>15199</v>
      </c>
      <c r="P5558" s="18" t="s">
        <v>15198</v>
      </c>
      <c r="Q5558" s="18" t="s">
        <v>14843</v>
      </c>
      <c r="T5558" s="18">
        <v>0</v>
      </c>
      <c r="U5558" s="18">
        <v>0</v>
      </c>
    </row>
    <row r="5559" spans="2:21" ht="31.5" x14ac:dyDescent="0.4">
      <c r="B5559" s="18" t="s">
        <v>5865</v>
      </c>
      <c r="C5559" s="18" t="s">
        <v>5910</v>
      </c>
      <c r="D5559" s="18" t="s">
        <v>14819</v>
      </c>
      <c r="E5559" s="19" t="s">
        <v>14840</v>
      </c>
      <c r="F5559" s="18" t="s">
        <v>12556</v>
      </c>
      <c r="G5559" s="18" t="s">
        <v>5897</v>
      </c>
      <c r="H5559" s="18" t="s">
        <v>5897</v>
      </c>
      <c r="I5559" s="161" t="s">
        <v>5898</v>
      </c>
      <c r="J5559" s="18" t="s">
        <v>5904</v>
      </c>
      <c r="K5559" s="18" t="s">
        <v>15200</v>
      </c>
      <c r="L5559" s="18" t="s">
        <v>5901</v>
      </c>
      <c r="M5559" s="19" t="s">
        <v>14819</v>
      </c>
      <c r="N5559" s="20">
        <v>45322</v>
      </c>
      <c r="O5559" s="18" t="s">
        <v>15201</v>
      </c>
      <c r="P5559" s="18" t="s">
        <v>15200</v>
      </c>
      <c r="Q5559" s="18" t="s">
        <v>14843</v>
      </c>
      <c r="T5559" s="18">
        <v>0</v>
      </c>
      <c r="U5559" s="18">
        <v>0</v>
      </c>
    </row>
    <row r="5560" spans="2:21" ht="31.5" x14ac:dyDescent="0.4">
      <c r="B5560" s="18" t="s">
        <v>5865</v>
      </c>
      <c r="C5560" s="18" t="s">
        <v>5910</v>
      </c>
      <c r="D5560" s="18" t="s">
        <v>14819</v>
      </c>
      <c r="E5560" s="19" t="s">
        <v>14840</v>
      </c>
      <c r="F5560" s="18" t="s">
        <v>12556</v>
      </c>
      <c r="G5560" s="18" t="s">
        <v>5897</v>
      </c>
      <c r="H5560" s="18" t="s">
        <v>5897</v>
      </c>
      <c r="I5560" s="161" t="s">
        <v>5898</v>
      </c>
      <c r="J5560" s="18" t="s">
        <v>5843</v>
      </c>
      <c r="K5560" s="18" t="s">
        <v>15202</v>
      </c>
      <c r="L5560" s="18" t="s">
        <v>5901</v>
      </c>
      <c r="M5560" s="19" t="s">
        <v>14819</v>
      </c>
      <c r="N5560" s="20">
        <v>45322</v>
      </c>
      <c r="O5560" s="18" t="s">
        <v>15203</v>
      </c>
      <c r="P5560" s="18" t="s">
        <v>15202</v>
      </c>
      <c r="Q5560" s="18" t="s">
        <v>14843</v>
      </c>
      <c r="T5560" s="18">
        <v>0</v>
      </c>
      <c r="U5560" s="18">
        <v>0</v>
      </c>
    </row>
    <row r="5561" spans="2:21" ht="31.5" x14ac:dyDescent="0.4">
      <c r="B5561" s="18" t="s">
        <v>5865</v>
      </c>
      <c r="C5561" s="18" t="s">
        <v>5910</v>
      </c>
      <c r="D5561" s="18" t="s">
        <v>12378</v>
      </c>
      <c r="E5561" s="19" t="s">
        <v>12379</v>
      </c>
      <c r="F5561" s="18" t="s">
        <v>5935</v>
      </c>
      <c r="G5561" s="18" t="s">
        <v>5897</v>
      </c>
      <c r="H5561" s="18" t="s">
        <v>5897</v>
      </c>
      <c r="I5561" s="161" t="s">
        <v>5898</v>
      </c>
      <c r="J5561" s="18" t="s">
        <v>5899</v>
      </c>
      <c r="K5561" s="18" t="s">
        <v>14717</v>
      </c>
      <c r="L5561" s="18" t="s">
        <v>5901</v>
      </c>
      <c r="N5561" s="20">
        <v>45322</v>
      </c>
      <c r="O5561" s="18" t="s">
        <v>14718</v>
      </c>
      <c r="P5561" s="18" t="s">
        <v>14717</v>
      </c>
      <c r="Q5561" s="18" t="s">
        <v>12382</v>
      </c>
      <c r="T5561" s="18">
        <v>0</v>
      </c>
      <c r="U5561" s="18">
        <v>0</v>
      </c>
    </row>
    <row r="5562" spans="2:21" ht="31.5" x14ac:dyDescent="0.4">
      <c r="B5562" s="18" t="s">
        <v>5865</v>
      </c>
      <c r="C5562" s="18" t="s">
        <v>5910</v>
      </c>
      <c r="D5562" s="18" t="s">
        <v>12378</v>
      </c>
      <c r="E5562" s="19" t="s">
        <v>12379</v>
      </c>
      <c r="F5562" s="18" t="s">
        <v>5935</v>
      </c>
      <c r="G5562" s="18" t="s">
        <v>5897</v>
      </c>
      <c r="H5562" s="18" t="s">
        <v>5897</v>
      </c>
      <c r="I5562" s="161" t="s">
        <v>5898</v>
      </c>
      <c r="J5562" s="18" t="s">
        <v>5904</v>
      </c>
      <c r="K5562" s="18" t="s">
        <v>14719</v>
      </c>
      <c r="L5562" s="18" t="s">
        <v>5901</v>
      </c>
      <c r="N5562" s="20">
        <v>45322</v>
      </c>
      <c r="O5562" s="18" t="s">
        <v>14720</v>
      </c>
      <c r="P5562" s="18" t="s">
        <v>14719</v>
      </c>
      <c r="Q5562" s="18" t="s">
        <v>12382</v>
      </c>
      <c r="T5562" s="18">
        <v>0</v>
      </c>
      <c r="U5562" s="18">
        <v>0</v>
      </c>
    </row>
    <row r="5563" spans="2:21" ht="31.5" x14ac:dyDescent="0.4">
      <c r="B5563" s="18" t="s">
        <v>5865</v>
      </c>
      <c r="C5563" s="18" t="s">
        <v>5910</v>
      </c>
      <c r="D5563" s="18" t="s">
        <v>12378</v>
      </c>
      <c r="E5563" s="19" t="s">
        <v>12379</v>
      </c>
      <c r="F5563" s="18" t="s">
        <v>5935</v>
      </c>
      <c r="G5563" s="18" t="s">
        <v>5897</v>
      </c>
      <c r="H5563" s="18" t="s">
        <v>5897</v>
      </c>
      <c r="I5563" s="161" t="s">
        <v>5898</v>
      </c>
      <c r="J5563" s="18" t="s">
        <v>5843</v>
      </c>
      <c r="K5563" s="18" t="s">
        <v>14721</v>
      </c>
      <c r="L5563" s="18" t="s">
        <v>5901</v>
      </c>
      <c r="N5563" s="20">
        <v>45322</v>
      </c>
      <c r="O5563" s="18" t="s">
        <v>14722</v>
      </c>
      <c r="P5563" s="18" t="s">
        <v>14721</v>
      </c>
      <c r="Q5563" s="18" t="s">
        <v>12382</v>
      </c>
      <c r="T5563" s="18">
        <v>0</v>
      </c>
      <c r="U5563" s="18">
        <v>0</v>
      </c>
    </row>
    <row r="5564" spans="2:21" ht="31.5" x14ac:dyDescent="0.4">
      <c r="B5564" s="18" t="s">
        <v>5865</v>
      </c>
      <c r="C5564" s="18" t="s">
        <v>5910</v>
      </c>
      <c r="D5564" s="18" t="s">
        <v>12378</v>
      </c>
      <c r="E5564" s="19" t="s">
        <v>12399</v>
      </c>
      <c r="F5564" s="18" t="s">
        <v>5935</v>
      </c>
      <c r="G5564" s="18" t="s">
        <v>5897</v>
      </c>
      <c r="H5564" s="18" t="s">
        <v>5897</v>
      </c>
      <c r="I5564" s="161" t="s">
        <v>5898</v>
      </c>
      <c r="J5564" s="18" t="s">
        <v>5899</v>
      </c>
      <c r="K5564" s="18" t="s">
        <v>14723</v>
      </c>
      <c r="L5564" s="18" t="s">
        <v>5901</v>
      </c>
      <c r="N5564" s="20">
        <v>45322</v>
      </c>
      <c r="O5564" s="18" t="s">
        <v>14724</v>
      </c>
      <c r="P5564" s="18" t="s">
        <v>14723</v>
      </c>
      <c r="Q5564" s="18" t="s">
        <v>12402</v>
      </c>
      <c r="T5564" s="18">
        <v>0</v>
      </c>
      <c r="U5564" s="18">
        <v>0</v>
      </c>
    </row>
    <row r="5565" spans="2:21" ht="31.5" x14ac:dyDescent="0.4">
      <c r="B5565" s="18" t="s">
        <v>5865</v>
      </c>
      <c r="C5565" s="18" t="s">
        <v>5910</v>
      </c>
      <c r="D5565" s="18" t="s">
        <v>12378</v>
      </c>
      <c r="E5565" s="19" t="s">
        <v>12399</v>
      </c>
      <c r="F5565" s="18" t="s">
        <v>5935</v>
      </c>
      <c r="G5565" s="18" t="s">
        <v>5897</v>
      </c>
      <c r="H5565" s="18" t="s">
        <v>5897</v>
      </c>
      <c r="I5565" s="161" t="s">
        <v>5898</v>
      </c>
      <c r="J5565" s="18" t="s">
        <v>5904</v>
      </c>
      <c r="K5565" s="18" t="s">
        <v>14725</v>
      </c>
      <c r="L5565" s="18" t="s">
        <v>5901</v>
      </c>
      <c r="N5565" s="20">
        <v>45322</v>
      </c>
      <c r="O5565" s="18" t="s">
        <v>14726</v>
      </c>
      <c r="P5565" s="18" t="s">
        <v>14725</v>
      </c>
      <c r="Q5565" s="18" t="s">
        <v>12402</v>
      </c>
      <c r="T5565" s="18">
        <v>0</v>
      </c>
      <c r="U5565" s="18">
        <v>0</v>
      </c>
    </row>
    <row r="5566" spans="2:21" ht="31.5" x14ac:dyDescent="0.4">
      <c r="B5566" s="18" t="s">
        <v>5865</v>
      </c>
      <c r="C5566" s="18" t="s">
        <v>5910</v>
      </c>
      <c r="D5566" s="18" t="s">
        <v>12378</v>
      </c>
      <c r="E5566" s="19" t="s">
        <v>12399</v>
      </c>
      <c r="F5566" s="18" t="s">
        <v>5935</v>
      </c>
      <c r="G5566" s="18" t="s">
        <v>5897</v>
      </c>
      <c r="H5566" s="18" t="s">
        <v>5897</v>
      </c>
      <c r="I5566" s="161" t="s">
        <v>5898</v>
      </c>
      <c r="J5566" s="18" t="s">
        <v>5843</v>
      </c>
      <c r="K5566" s="18" t="s">
        <v>14727</v>
      </c>
      <c r="L5566" s="18" t="s">
        <v>5901</v>
      </c>
      <c r="N5566" s="20">
        <v>45322</v>
      </c>
      <c r="O5566" s="18" t="s">
        <v>14728</v>
      </c>
      <c r="P5566" s="18" t="s">
        <v>14727</v>
      </c>
      <c r="Q5566" s="18" t="s">
        <v>12402</v>
      </c>
      <c r="T5566" s="18">
        <v>0</v>
      </c>
      <c r="U5566" s="18">
        <v>0</v>
      </c>
    </row>
    <row r="5567" spans="2:21" ht="31.5" x14ac:dyDescent="0.4">
      <c r="B5567" s="18" t="s">
        <v>5865</v>
      </c>
      <c r="C5567" s="18" t="s">
        <v>5910</v>
      </c>
      <c r="D5567" s="18" t="s">
        <v>12419</v>
      </c>
      <c r="E5567" s="19" t="s">
        <v>12420</v>
      </c>
      <c r="F5567" s="18" t="s">
        <v>5935</v>
      </c>
      <c r="G5567" s="18" t="s">
        <v>5897</v>
      </c>
      <c r="H5567" s="18" t="s">
        <v>5897</v>
      </c>
      <c r="I5567" s="161" t="s">
        <v>5898</v>
      </c>
      <c r="J5567" s="18" t="s">
        <v>5899</v>
      </c>
      <c r="K5567" s="18" t="s">
        <v>14729</v>
      </c>
      <c r="L5567" s="18" t="s">
        <v>5901</v>
      </c>
      <c r="N5567" s="20">
        <v>45322</v>
      </c>
      <c r="O5567" s="18" t="s">
        <v>14730</v>
      </c>
      <c r="P5567" s="18" t="s">
        <v>14729</v>
      </c>
      <c r="Q5567" s="18" t="s">
        <v>12423</v>
      </c>
      <c r="T5567" s="18">
        <v>0</v>
      </c>
      <c r="U5567" s="18">
        <v>0</v>
      </c>
    </row>
    <row r="5568" spans="2:21" ht="31.5" x14ac:dyDescent="0.4">
      <c r="B5568" s="18" t="s">
        <v>5865</v>
      </c>
      <c r="C5568" s="18" t="s">
        <v>5910</v>
      </c>
      <c r="D5568" s="18" t="s">
        <v>12419</v>
      </c>
      <c r="E5568" s="19" t="s">
        <v>12420</v>
      </c>
      <c r="F5568" s="18" t="s">
        <v>5935</v>
      </c>
      <c r="G5568" s="18" t="s">
        <v>5897</v>
      </c>
      <c r="H5568" s="18" t="s">
        <v>5897</v>
      </c>
      <c r="I5568" s="161" t="s">
        <v>5898</v>
      </c>
      <c r="J5568" s="18" t="s">
        <v>5904</v>
      </c>
      <c r="K5568" s="18" t="s">
        <v>14731</v>
      </c>
      <c r="L5568" s="18" t="s">
        <v>5901</v>
      </c>
      <c r="N5568" s="20">
        <v>45322</v>
      </c>
      <c r="O5568" s="18" t="s">
        <v>14732</v>
      </c>
      <c r="P5568" s="18" t="s">
        <v>14731</v>
      </c>
      <c r="Q5568" s="18" t="s">
        <v>12423</v>
      </c>
      <c r="T5568" s="18">
        <v>0</v>
      </c>
      <c r="U5568" s="18">
        <v>0</v>
      </c>
    </row>
    <row r="5569" spans="2:21" ht="31.5" x14ac:dyDescent="0.4">
      <c r="B5569" s="18" t="s">
        <v>5865</v>
      </c>
      <c r="C5569" s="18" t="s">
        <v>5910</v>
      </c>
      <c r="D5569" s="18" t="s">
        <v>12419</v>
      </c>
      <c r="E5569" s="19" t="s">
        <v>12420</v>
      </c>
      <c r="F5569" s="18" t="s">
        <v>5935</v>
      </c>
      <c r="G5569" s="18" t="s">
        <v>5897</v>
      </c>
      <c r="H5569" s="18" t="s">
        <v>5897</v>
      </c>
      <c r="I5569" s="161" t="s">
        <v>5898</v>
      </c>
      <c r="J5569" s="18" t="s">
        <v>5843</v>
      </c>
      <c r="K5569" s="18" t="s">
        <v>14733</v>
      </c>
      <c r="L5569" s="18" t="s">
        <v>5901</v>
      </c>
      <c r="N5569" s="20">
        <v>45322</v>
      </c>
      <c r="O5569" s="18" t="s">
        <v>14734</v>
      </c>
      <c r="P5569" s="18" t="s">
        <v>14733</v>
      </c>
      <c r="Q5569" s="18" t="s">
        <v>12423</v>
      </c>
      <c r="T5569" s="18">
        <v>0</v>
      </c>
      <c r="U5569" s="18">
        <v>0</v>
      </c>
    </row>
    <row r="5570" spans="2:21" ht="31.5" x14ac:dyDescent="0.4">
      <c r="B5570" s="18" t="s">
        <v>5865</v>
      </c>
      <c r="C5570" s="18" t="s">
        <v>5910</v>
      </c>
      <c r="D5570" s="18" t="s">
        <v>12419</v>
      </c>
      <c r="E5570" s="19" t="s">
        <v>12440</v>
      </c>
      <c r="F5570" s="18" t="s">
        <v>5935</v>
      </c>
      <c r="G5570" s="18" t="s">
        <v>5897</v>
      </c>
      <c r="H5570" s="18" t="s">
        <v>5897</v>
      </c>
      <c r="I5570" s="161" t="s">
        <v>5898</v>
      </c>
      <c r="J5570" s="18" t="s">
        <v>5899</v>
      </c>
      <c r="K5570" s="18" t="s">
        <v>14735</v>
      </c>
      <c r="L5570" s="18" t="s">
        <v>5901</v>
      </c>
      <c r="N5570" s="20">
        <v>45322</v>
      </c>
      <c r="O5570" s="18" t="s">
        <v>14736</v>
      </c>
      <c r="P5570" s="18" t="s">
        <v>14735</v>
      </c>
      <c r="Q5570" s="18" t="s">
        <v>12443</v>
      </c>
      <c r="T5570" s="18">
        <v>0</v>
      </c>
      <c r="U5570" s="18">
        <v>0</v>
      </c>
    </row>
    <row r="5571" spans="2:21" ht="31.5" x14ac:dyDescent="0.4">
      <c r="B5571" s="18" t="s">
        <v>5865</v>
      </c>
      <c r="C5571" s="18" t="s">
        <v>5910</v>
      </c>
      <c r="D5571" s="18" t="s">
        <v>12419</v>
      </c>
      <c r="E5571" s="19" t="s">
        <v>12440</v>
      </c>
      <c r="F5571" s="18" t="s">
        <v>5935</v>
      </c>
      <c r="G5571" s="18" t="s">
        <v>5897</v>
      </c>
      <c r="H5571" s="18" t="s">
        <v>5897</v>
      </c>
      <c r="I5571" s="161" t="s">
        <v>5898</v>
      </c>
      <c r="J5571" s="18" t="s">
        <v>5904</v>
      </c>
      <c r="K5571" s="18" t="s">
        <v>14737</v>
      </c>
      <c r="L5571" s="18" t="s">
        <v>5901</v>
      </c>
      <c r="N5571" s="20">
        <v>45322</v>
      </c>
      <c r="O5571" s="18" t="s">
        <v>14738</v>
      </c>
      <c r="P5571" s="18" t="s">
        <v>14737</v>
      </c>
      <c r="Q5571" s="18" t="s">
        <v>12443</v>
      </c>
      <c r="T5571" s="18">
        <v>0</v>
      </c>
      <c r="U5571" s="18">
        <v>0</v>
      </c>
    </row>
    <row r="5572" spans="2:21" ht="31.5" x14ac:dyDescent="0.4">
      <c r="B5572" s="18" t="s">
        <v>5865</v>
      </c>
      <c r="C5572" s="18" t="s">
        <v>5910</v>
      </c>
      <c r="D5572" s="18" t="s">
        <v>12419</v>
      </c>
      <c r="E5572" s="19" t="s">
        <v>12440</v>
      </c>
      <c r="F5572" s="18" t="s">
        <v>5935</v>
      </c>
      <c r="G5572" s="18" t="s">
        <v>5897</v>
      </c>
      <c r="H5572" s="18" t="s">
        <v>5897</v>
      </c>
      <c r="I5572" s="161" t="s">
        <v>5898</v>
      </c>
      <c r="J5572" s="18" t="s">
        <v>5843</v>
      </c>
      <c r="K5572" s="18" t="s">
        <v>14739</v>
      </c>
      <c r="L5572" s="18" t="s">
        <v>5901</v>
      </c>
      <c r="N5572" s="20">
        <v>45322</v>
      </c>
      <c r="O5572" s="18" t="s">
        <v>14740</v>
      </c>
      <c r="P5572" s="18" t="s">
        <v>14739</v>
      </c>
      <c r="Q5572" s="18" t="s">
        <v>12443</v>
      </c>
      <c r="T5572" s="18">
        <v>0</v>
      </c>
      <c r="U5572" s="18">
        <v>0</v>
      </c>
    </row>
    <row r="5573" spans="2:21" ht="47.25" x14ac:dyDescent="0.4">
      <c r="B5573" s="18" t="s">
        <v>5865</v>
      </c>
      <c r="C5573" s="18" t="s">
        <v>5893</v>
      </c>
      <c r="D5573" s="18" t="s">
        <v>12419</v>
      </c>
      <c r="E5573" s="19" t="s">
        <v>12460</v>
      </c>
      <c r="F5573" s="18" t="s">
        <v>5935</v>
      </c>
      <c r="G5573" s="18" t="s">
        <v>5897</v>
      </c>
      <c r="H5573" s="18" t="s">
        <v>5897</v>
      </c>
      <c r="I5573" s="161" t="s">
        <v>6391</v>
      </c>
      <c r="J5573" s="18" t="s">
        <v>5899</v>
      </c>
      <c r="K5573" s="18" t="s">
        <v>14741</v>
      </c>
      <c r="L5573" s="18" t="s">
        <v>5901</v>
      </c>
      <c r="N5573" s="20">
        <v>45322</v>
      </c>
      <c r="O5573" s="18" t="s">
        <v>14742</v>
      </c>
      <c r="P5573" s="18" t="s">
        <v>14741</v>
      </c>
      <c r="Q5573" s="18" t="s">
        <v>12463</v>
      </c>
      <c r="T5573" s="18">
        <v>0</v>
      </c>
      <c r="U5573" s="18">
        <v>0</v>
      </c>
    </row>
    <row r="5574" spans="2:21" ht="47.25" x14ac:dyDescent="0.4">
      <c r="B5574" s="18" t="s">
        <v>5865</v>
      </c>
      <c r="C5574" s="18" t="s">
        <v>5893</v>
      </c>
      <c r="D5574" s="18" t="s">
        <v>12419</v>
      </c>
      <c r="E5574" s="19" t="s">
        <v>12460</v>
      </c>
      <c r="F5574" s="18" t="s">
        <v>5935</v>
      </c>
      <c r="G5574" s="18" t="s">
        <v>5897</v>
      </c>
      <c r="H5574" s="18" t="s">
        <v>5897</v>
      </c>
      <c r="I5574" s="161" t="s">
        <v>6391</v>
      </c>
      <c r="J5574" s="18" t="s">
        <v>5904</v>
      </c>
      <c r="K5574" s="18" t="s">
        <v>14743</v>
      </c>
      <c r="L5574" s="18" t="s">
        <v>5901</v>
      </c>
      <c r="N5574" s="20">
        <v>45322</v>
      </c>
      <c r="O5574" s="18" t="s">
        <v>14744</v>
      </c>
      <c r="P5574" s="18" t="s">
        <v>14743</v>
      </c>
      <c r="Q5574" s="18" t="s">
        <v>12463</v>
      </c>
      <c r="T5574" s="18">
        <v>0</v>
      </c>
      <c r="U5574" s="18">
        <v>0</v>
      </c>
    </row>
    <row r="5575" spans="2:21" ht="47.25" x14ac:dyDescent="0.4">
      <c r="B5575" s="18" t="s">
        <v>5865</v>
      </c>
      <c r="C5575" s="18" t="s">
        <v>5893</v>
      </c>
      <c r="D5575" s="18" t="s">
        <v>12419</v>
      </c>
      <c r="E5575" s="19" t="s">
        <v>12460</v>
      </c>
      <c r="F5575" s="18" t="s">
        <v>5935</v>
      </c>
      <c r="G5575" s="18" t="s">
        <v>5897</v>
      </c>
      <c r="H5575" s="18" t="s">
        <v>5897</v>
      </c>
      <c r="I5575" s="161" t="s">
        <v>6391</v>
      </c>
      <c r="J5575" s="18" t="s">
        <v>5843</v>
      </c>
      <c r="K5575" s="18" t="s">
        <v>14745</v>
      </c>
      <c r="L5575" s="18" t="s">
        <v>5901</v>
      </c>
      <c r="N5575" s="20">
        <v>45322</v>
      </c>
      <c r="O5575" s="18" t="s">
        <v>14746</v>
      </c>
      <c r="P5575" s="18" t="s">
        <v>14745</v>
      </c>
      <c r="Q5575" s="18" t="s">
        <v>12463</v>
      </c>
      <c r="T5575" s="18">
        <v>0</v>
      </c>
      <c r="U5575" s="18">
        <v>0</v>
      </c>
    </row>
    <row r="5576" spans="2:21" ht="47.25" x14ac:dyDescent="0.4">
      <c r="B5576" s="18" t="s">
        <v>5865</v>
      </c>
      <c r="C5576" s="18" t="s">
        <v>5910</v>
      </c>
      <c r="D5576" s="18" t="s">
        <v>12528</v>
      </c>
      <c r="E5576" s="19" t="s">
        <v>12529</v>
      </c>
      <c r="F5576" s="18" t="s">
        <v>5935</v>
      </c>
      <c r="G5576" s="18" t="s">
        <v>5897</v>
      </c>
      <c r="H5576" s="18" t="s">
        <v>5897</v>
      </c>
      <c r="I5576" s="161" t="s">
        <v>6391</v>
      </c>
      <c r="J5576" s="18" t="s">
        <v>5899</v>
      </c>
      <c r="K5576" s="18" t="s">
        <v>14747</v>
      </c>
      <c r="L5576" s="18" t="s">
        <v>5901</v>
      </c>
      <c r="N5576" s="20">
        <v>45322</v>
      </c>
      <c r="O5576" s="18" t="s">
        <v>14748</v>
      </c>
      <c r="P5576" s="18" t="s">
        <v>14747</v>
      </c>
      <c r="Q5576" s="18" t="s">
        <v>12532</v>
      </c>
      <c r="T5576" s="18">
        <v>0</v>
      </c>
      <c r="U5576" s="18">
        <v>0</v>
      </c>
    </row>
    <row r="5577" spans="2:21" ht="47.25" x14ac:dyDescent="0.4">
      <c r="B5577" s="18" t="s">
        <v>5865</v>
      </c>
      <c r="C5577" s="18" t="s">
        <v>5910</v>
      </c>
      <c r="D5577" s="18" t="s">
        <v>12528</v>
      </c>
      <c r="E5577" s="19" t="s">
        <v>12529</v>
      </c>
      <c r="F5577" s="18" t="s">
        <v>5935</v>
      </c>
      <c r="G5577" s="18" t="s">
        <v>5897</v>
      </c>
      <c r="H5577" s="18" t="s">
        <v>5897</v>
      </c>
      <c r="I5577" s="161" t="s">
        <v>6391</v>
      </c>
      <c r="J5577" s="18" t="s">
        <v>5904</v>
      </c>
      <c r="K5577" s="18" t="s">
        <v>14749</v>
      </c>
      <c r="L5577" s="18" t="s">
        <v>5901</v>
      </c>
      <c r="N5577" s="20">
        <v>45322</v>
      </c>
      <c r="O5577" s="18" t="s">
        <v>14750</v>
      </c>
      <c r="P5577" s="18" t="s">
        <v>14749</v>
      </c>
      <c r="Q5577" s="18" t="s">
        <v>12532</v>
      </c>
      <c r="T5577" s="18">
        <v>0</v>
      </c>
      <c r="U5577" s="18">
        <v>0</v>
      </c>
    </row>
    <row r="5578" spans="2:21" ht="47.25" x14ac:dyDescent="0.4">
      <c r="B5578" s="18" t="s">
        <v>5865</v>
      </c>
      <c r="C5578" s="18" t="s">
        <v>5910</v>
      </c>
      <c r="D5578" s="18" t="s">
        <v>12528</v>
      </c>
      <c r="E5578" s="19" t="s">
        <v>12529</v>
      </c>
      <c r="F5578" s="18" t="s">
        <v>5935</v>
      </c>
      <c r="G5578" s="18" t="s">
        <v>5897</v>
      </c>
      <c r="H5578" s="18" t="s">
        <v>5897</v>
      </c>
      <c r="I5578" s="161" t="s">
        <v>6391</v>
      </c>
      <c r="J5578" s="18" t="s">
        <v>5843</v>
      </c>
      <c r="K5578" s="18" t="s">
        <v>14751</v>
      </c>
      <c r="L5578" s="18" t="s">
        <v>5901</v>
      </c>
      <c r="N5578" s="20">
        <v>45322</v>
      </c>
      <c r="O5578" s="18" t="s">
        <v>14752</v>
      </c>
      <c r="P5578" s="18" t="s">
        <v>14751</v>
      </c>
      <c r="Q5578" s="18" t="s">
        <v>12532</v>
      </c>
      <c r="T5578" s="18">
        <v>0</v>
      </c>
      <c r="U5578" s="18">
        <v>0</v>
      </c>
    </row>
    <row r="5579" spans="2:21" ht="47.25" x14ac:dyDescent="0.4">
      <c r="B5579" s="18" t="s">
        <v>5865</v>
      </c>
      <c r="C5579" s="18" t="s">
        <v>5910</v>
      </c>
      <c r="D5579" s="18" t="s">
        <v>12528</v>
      </c>
      <c r="E5579" s="19" t="s">
        <v>414</v>
      </c>
      <c r="F5579" s="18" t="s">
        <v>5935</v>
      </c>
      <c r="G5579" s="18" t="s">
        <v>5897</v>
      </c>
      <c r="H5579" s="18" t="s">
        <v>5897</v>
      </c>
      <c r="I5579" s="161" t="s">
        <v>6391</v>
      </c>
      <c r="J5579" s="18" t="s">
        <v>5899</v>
      </c>
      <c r="K5579" s="18" t="s">
        <v>14753</v>
      </c>
      <c r="L5579" s="18" t="s">
        <v>5901</v>
      </c>
      <c r="N5579" s="20">
        <v>45322</v>
      </c>
      <c r="O5579" s="18" t="s">
        <v>14754</v>
      </c>
      <c r="P5579" s="18" t="s">
        <v>14753</v>
      </c>
      <c r="Q5579" s="18" t="s">
        <v>12545</v>
      </c>
      <c r="T5579" s="18">
        <v>0</v>
      </c>
      <c r="U5579" s="18">
        <v>0</v>
      </c>
    </row>
    <row r="5580" spans="2:21" ht="47.25" x14ac:dyDescent="0.4">
      <c r="B5580" s="18" t="s">
        <v>5865</v>
      </c>
      <c r="C5580" s="18" t="s">
        <v>5910</v>
      </c>
      <c r="D5580" s="18" t="s">
        <v>12528</v>
      </c>
      <c r="E5580" s="19" t="s">
        <v>414</v>
      </c>
      <c r="F5580" s="18" t="s">
        <v>5935</v>
      </c>
      <c r="G5580" s="18" t="s">
        <v>5897</v>
      </c>
      <c r="H5580" s="18" t="s">
        <v>5897</v>
      </c>
      <c r="I5580" s="161" t="s">
        <v>6391</v>
      </c>
      <c r="J5580" s="18" t="s">
        <v>5904</v>
      </c>
      <c r="K5580" s="18" t="s">
        <v>14755</v>
      </c>
      <c r="L5580" s="18" t="s">
        <v>5901</v>
      </c>
      <c r="N5580" s="20">
        <v>45322</v>
      </c>
      <c r="O5580" s="18" t="s">
        <v>14756</v>
      </c>
      <c r="P5580" s="18" t="s">
        <v>14755</v>
      </c>
      <c r="Q5580" s="18" t="s">
        <v>12545</v>
      </c>
      <c r="T5580" s="18">
        <v>0</v>
      </c>
      <c r="U5580" s="18">
        <v>0</v>
      </c>
    </row>
    <row r="5581" spans="2:21" ht="47.25" x14ac:dyDescent="0.4">
      <c r="B5581" s="18" t="s">
        <v>5865</v>
      </c>
      <c r="C5581" s="18" t="s">
        <v>5910</v>
      </c>
      <c r="D5581" s="18" t="s">
        <v>12528</v>
      </c>
      <c r="E5581" s="19" t="s">
        <v>414</v>
      </c>
      <c r="F5581" s="18" t="s">
        <v>5935</v>
      </c>
      <c r="G5581" s="18" t="s">
        <v>5897</v>
      </c>
      <c r="H5581" s="18" t="s">
        <v>5897</v>
      </c>
      <c r="I5581" s="161" t="s">
        <v>6391</v>
      </c>
      <c r="J5581" s="18" t="s">
        <v>5843</v>
      </c>
      <c r="K5581" s="18" t="s">
        <v>14757</v>
      </c>
      <c r="L5581" s="18" t="s">
        <v>5901</v>
      </c>
      <c r="N5581" s="20">
        <v>45322</v>
      </c>
      <c r="O5581" s="18" t="s">
        <v>14758</v>
      </c>
      <c r="P5581" s="18" t="s">
        <v>14757</v>
      </c>
      <c r="Q5581" s="18" t="s">
        <v>12545</v>
      </c>
      <c r="T5581" s="18">
        <v>0</v>
      </c>
      <c r="U5581" s="18">
        <v>0</v>
      </c>
    </row>
    <row r="5582" spans="2:21" ht="31.5" x14ac:dyDescent="0.4">
      <c r="B5582" s="18" t="s">
        <v>5865</v>
      </c>
      <c r="C5582" s="18" t="s">
        <v>11641</v>
      </c>
      <c r="D5582" s="18" t="s">
        <v>310</v>
      </c>
      <c r="E5582" s="19" t="s">
        <v>310</v>
      </c>
      <c r="F5582" s="18" t="s">
        <v>5935</v>
      </c>
      <c r="G5582" s="18" t="s">
        <v>5897</v>
      </c>
      <c r="H5582" s="18" t="s">
        <v>5897</v>
      </c>
      <c r="I5582" s="161" t="s">
        <v>5898</v>
      </c>
      <c r="J5582" s="18" t="s">
        <v>5899</v>
      </c>
      <c r="K5582" s="18" t="s">
        <v>11673</v>
      </c>
      <c r="L5582" s="18" t="s">
        <v>5901</v>
      </c>
      <c r="N5582" s="20">
        <v>45322</v>
      </c>
      <c r="O5582" s="18" t="s">
        <v>11674</v>
      </c>
      <c r="P5582" s="18" t="s">
        <v>11673</v>
      </c>
      <c r="Q5582" s="18" t="s">
        <v>11644</v>
      </c>
      <c r="T5582" s="18">
        <v>0</v>
      </c>
      <c r="U5582" s="18">
        <v>0</v>
      </c>
    </row>
    <row r="5583" spans="2:21" ht="31.5" x14ac:dyDescent="0.4">
      <c r="B5583" s="18" t="s">
        <v>5865</v>
      </c>
      <c r="C5583" s="18" t="s">
        <v>11641</v>
      </c>
      <c r="D5583" s="18" t="s">
        <v>310</v>
      </c>
      <c r="E5583" s="19" t="s">
        <v>310</v>
      </c>
      <c r="F5583" s="18" t="s">
        <v>5935</v>
      </c>
      <c r="G5583" s="18" t="s">
        <v>5897</v>
      </c>
      <c r="H5583" s="18" t="s">
        <v>5897</v>
      </c>
      <c r="I5583" s="161" t="s">
        <v>5898</v>
      </c>
      <c r="J5583" s="18" t="s">
        <v>5904</v>
      </c>
      <c r="K5583" s="18" t="s">
        <v>11675</v>
      </c>
      <c r="L5583" s="18" t="s">
        <v>5901</v>
      </c>
      <c r="N5583" s="20">
        <v>45322</v>
      </c>
      <c r="O5583" s="18" t="s">
        <v>11676</v>
      </c>
      <c r="P5583" s="18" t="s">
        <v>11675</v>
      </c>
      <c r="Q5583" s="18" t="s">
        <v>11644</v>
      </c>
      <c r="T5583" s="18">
        <v>0</v>
      </c>
      <c r="U5583" s="18">
        <v>0</v>
      </c>
    </row>
    <row r="5584" spans="2:21" ht="31.5" x14ac:dyDescent="0.4">
      <c r="B5584" s="18" t="s">
        <v>5865</v>
      </c>
      <c r="C5584" s="18" t="s">
        <v>11641</v>
      </c>
      <c r="D5584" s="18" t="s">
        <v>310</v>
      </c>
      <c r="E5584" s="19" t="s">
        <v>310</v>
      </c>
      <c r="F5584" s="18" t="s">
        <v>5935</v>
      </c>
      <c r="G5584" s="18" t="s">
        <v>5897</v>
      </c>
      <c r="H5584" s="18" t="s">
        <v>5897</v>
      </c>
      <c r="I5584" s="161" t="s">
        <v>5898</v>
      </c>
      <c r="J5584" s="18" t="s">
        <v>5843</v>
      </c>
      <c r="K5584" s="18" t="s">
        <v>11677</v>
      </c>
      <c r="L5584" s="18" t="s">
        <v>5901</v>
      </c>
      <c r="N5584" s="20">
        <v>45322</v>
      </c>
      <c r="O5584" s="18" t="s">
        <v>11678</v>
      </c>
      <c r="P5584" s="18" t="s">
        <v>11677</v>
      </c>
      <c r="Q5584" s="18" t="s">
        <v>11644</v>
      </c>
      <c r="T5584" s="18">
        <v>0</v>
      </c>
      <c r="U5584" s="18">
        <v>0</v>
      </c>
    </row>
    <row r="5585" spans="2:21" ht="47.25" x14ac:dyDescent="0.4">
      <c r="B5585" s="28" t="s">
        <v>5865</v>
      </c>
      <c r="C5585" s="28" t="s">
        <v>5893</v>
      </c>
      <c r="D5585" s="28" t="s">
        <v>776</v>
      </c>
      <c r="E5585" s="29" t="s">
        <v>776</v>
      </c>
      <c r="F5585" s="28" t="s">
        <v>5935</v>
      </c>
      <c r="G5585" s="28" t="s">
        <v>5897</v>
      </c>
      <c r="H5585" s="28" t="s">
        <v>5897</v>
      </c>
      <c r="I5585" s="160" t="s">
        <v>6391</v>
      </c>
      <c r="J5585" s="28" t="s">
        <v>5899</v>
      </c>
      <c r="K5585" s="28" t="s">
        <v>7778</v>
      </c>
      <c r="L5585" s="28" t="s">
        <v>5901</v>
      </c>
      <c r="M5585" s="29"/>
      <c r="N5585" s="30">
        <v>45322</v>
      </c>
      <c r="O5585" s="28" t="s">
        <v>7779</v>
      </c>
      <c r="P5585" s="18" t="s">
        <v>7778</v>
      </c>
      <c r="Q5585" s="18" t="s">
        <v>7701</v>
      </c>
      <c r="T5585" s="18">
        <v>0</v>
      </c>
      <c r="U5585" s="18">
        <v>0</v>
      </c>
    </row>
    <row r="5586" spans="2:21" ht="47.25" x14ac:dyDescent="0.4">
      <c r="B5586" s="28" t="s">
        <v>5865</v>
      </c>
      <c r="C5586" s="28" t="s">
        <v>5893</v>
      </c>
      <c r="D5586" s="28" t="s">
        <v>776</v>
      </c>
      <c r="E5586" s="29" t="s">
        <v>776</v>
      </c>
      <c r="F5586" s="28" t="s">
        <v>5935</v>
      </c>
      <c r="G5586" s="28" t="s">
        <v>5897</v>
      </c>
      <c r="H5586" s="28" t="s">
        <v>5897</v>
      </c>
      <c r="I5586" s="160" t="s">
        <v>6391</v>
      </c>
      <c r="J5586" s="28" t="s">
        <v>5904</v>
      </c>
      <c r="K5586" s="28" t="s">
        <v>7780</v>
      </c>
      <c r="L5586" s="28" t="s">
        <v>5901</v>
      </c>
      <c r="M5586" s="29"/>
      <c r="N5586" s="30">
        <v>45322</v>
      </c>
      <c r="O5586" s="28" t="s">
        <v>7781</v>
      </c>
      <c r="P5586" s="18" t="s">
        <v>7780</v>
      </c>
      <c r="Q5586" s="18" t="s">
        <v>7701</v>
      </c>
      <c r="T5586" s="18">
        <v>0</v>
      </c>
      <c r="U5586" s="18">
        <v>0</v>
      </c>
    </row>
    <row r="5587" spans="2:21" ht="47.25" x14ac:dyDescent="0.4">
      <c r="B5587" s="28" t="s">
        <v>5865</v>
      </c>
      <c r="C5587" s="28" t="s">
        <v>5893</v>
      </c>
      <c r="D5587" s="28" t="s">
        <v>776</v>
      </c>
      <c r="E5587" s="29" t="s">
        <v>776</v>
      </c>
      <c r="F5587" s="28" t="s">
        <v>5935</v>
      </c>
      <c r="G5587" s="28" t="s">
        <v>5897</v>
      </c>
      <c r="H5587" s="28" t="s">
        <v>5897</v>
      </c>
      <c r="I5587" s="160" t="s">
        <v>6391</v>
      </c>
      <c r="J5587" s="28" t="s">
        <v>5843</v>
      </c>
      <c r="K5587" s="28" t="s">
        <v>7782</v>
      </c>
      <c r="L5587" s="28" t="s">
        <v>5901</v>
      </c>
      <c r="M5587" s="29"/>
      <c r="N5587" s="30">
        <v>45322</v>
      </c>
      <c r="O5587" s="28" t="s">
        <v>7783</v>
      </c>
      <c r="P5587" s="18" t="s">
        <v>7782</v>
      </c>
      <c r="Q5587" s="18" t="s">
        <v>7701</v>
      </c>
      <c r="T5587" s="18">
        <v>0</v>
      </c>
      <c r="U5587" s="18">
        <v>0</v>
      </c>
    </row>
    <row r="5588" spans="2:21" ht="31.5" x14ac:dyDescent="0.4">
      <c r="B5588" s="28" t="s">
        <v>5865</v>
      </c>
      <c r="C5588" s="28" t="s">
        <v>5893</v>
      </c>
      <c r="D5588" s="28" t="s">
        <v>776</v>
      </c>
      <c r="E5588" s="29" t="s">
        <v>776</v>
      </c>
      <c r="F5588" s="28" t="s">
        <v>6047</v>
      </c>
      <c r="G5588" s="28" t="s">
        <v>5897</v>
      </c>
      <c r="H5588" s="28" t="s">
        <v>5897</v>
      </c>
      <c r="I5588" s="160" t="s">
        <v>5898</v>
      </c>
      <c r="J5588" s="28" t="s">
        <v>5899</v>
      </c>
      <c r="K5588" s="28" t="s">
        <v>7948</v>
      </c>
      <c r="L5588" s="28" t="s">
        <v>5901</v>
      </c>
      <c r="M5588" s="29"/>
      <c r="N5588" s="30">
        <v>45322</v>
      </c>
      <c r="O5588" s="28" t="s">
        <v>7949</v>
      </c>
      <c r="P5588" s="18" t="s">
        <v>7948</v>
      </c>
      <c r="Q5588" s="18" t="s">
        <v>7871</v>
      </c>
      <c r="T5588" s="18">
        <v>0</v>
      </c>
      <c r="U5588" s="18">
        <v>0</v>
      </c>
    </row>
    <row r="5589" spans="2:21" ht="31.5" x14ac:dyDescent="0.4">
      <c r="B5589" s="28" t="s">
        <v>5865</v>
      </c>
      <c r="C5589" s="28" t="s">
        <v>5893</v>
      </c>
      <c r="D5589" s="28" t="s">
        <v>776</v>
      </c>
      <c r="E5589" s="29" t="s">
        <v>776</v>
      </c>
      <c r="F5589" s="28" t="s">
        <v>6047</v>
      </c>
      <c r="G5589" s="28" t="s">
        <v>5897</v>
      </c>
      <c r="H5589" s="28" t="s">
        <v>5897</v>
      </c>
      <c r="I5589" s="160" t="s">
        <v>5898</v>
      </c>
      <c r="J5589" s="28" t="s">
        <v>5904</v>
      </c>
      <c r="K5589" s="28" t="s">
        <v>7950</v>
      </c>
      <c r="L5589" s="28" t="s">
        <v>5901</v>
      </c>
      <c r="M5589" s="29"/>
      <c r="N5589" s="30">
        <v>45322</v>
      </c>
      <c r="O5589" s="28" t="s">
        <v>7951</v>
      </c>
      <c r="P5589" s="18" t="s">
        <v>7950</v>
      </c>
      <c r="Q5589" s="18" t="s">
        <v>7871</v>
      </c>
      <c r="T5589" s="18">
        <v>0</v>
      </c>
      <c r="U5589" s="18">
        <v>0</v>
      </c>
    </row>
    <row r="5590" spans="2:21" ht="31.5" x14ac:dyDescent="0.4">
      <c r="B5590" s="28" t="s">
        <v>5865</v>
      </c>
      <c r="C5590" s="28" t="s">
        <v>5893</v>
      </c>
      <c r="D5590" s="28" t="s">
        <v>776</v>
      </c>
      <c r="E5590" s="29" t="s">
        <v>776</v>
      </c>
      <c r="F5590" s="28" t="s">
        <v>6047</v>
      </c>
      <c r="G5590" s="28" t="s">
        <v>5897</v>
      </c>
      <c r="H5590" s="28" t="s">
        <v>5897</v>
      </c>
      <c r="I5590" s="160" t="s">
        <v>5898</v>
      </c>
      <c r="J5590" s="28" t="s">
        <v>5843</v>
      </c>
      <c r="K5590" s="28" t="s">
        <v>7952</v>
      </c>
      <c r="L5590" s="28" t="s">
        <v>5901</v>
      </c>
      <c r="M5590" s="29"/>
      <c r="N5590" s="30">
        <v>45322</v>
      </c>
      <c r="O5590" s="28" t="s">
        <v>7953</v>
      </c>
      <c r="P5590" s="18" t="s">
        <v>7952</v>
      </c>
      <c r="Q5590" s="18" t="s">
        <v>7871</v>
      </c>
      <c r="T5590" s="18">
        <v>0</v>
      </c>
      <c r="U5590" s="18">
        <v>0</v>
      </c>
    </row>
    <row r="5591" spans="2:21" ht="47.25" x14ac:dyDescent="0.4">
      <c r="B5591" s="28" t="s">
        <v>5865</v>
      </c>
      <c r="C5591" s="28" t="s">
        <v>5893</v>
      </c>
      <c r="D5591" s="28" t="s">
        <v>776</v>
      </c>
      <c r="E5591" s="29" t="s">
        <v>776</v>
      </c>
      <c r="F5591" s="28" t="s">
        <v>5896</v>
      </c>
      <c r="G5591" s="28" t="s">
        <v>5897</v>
      </c>
      <c r="H5591" s="28" t="s">
        <v>5897</v>
      </c>
      <c r="I5591" s="160" t="s">
        <v>6391</v>
      </c>
      <c r="J5591" s="28" t="s">
        <v>5899</v>
      </c>
      <c r="K5591" s="28" t="s">
        <v>7693</v>
      </c>
      <c r="L5591" s="28" t="s">
        <v>5901</v>
      </c>
      <c r="M5591" s="29"/>
      <c r="N5591" s="30">
        <v>45322</v>
      </c>
      <c r="O5591" s="28" t="s">
        <v>7694</v>
      </c>
      <c r="P5591" s="18" t="s">
        <v>7693</v>
      </c>
      <c r="Q5591" s="18" t="s">
        <v>7616</v>
      </c>
      <c r="T5591" s="18">
        <v>0</v>
      </c>
      <c r="U5591" s="18">
        <v>0</v>
      </c>
    </row>
    <row r="5592" spans="2:21" ht="47.25" x14ac:dyDescent="0.4">
      <c r="B5592" s="28" t="s">
        <v>5865</v>
      </c>
      <c r="C5592" s="28" t="s">
        <v>5893</v>
      </c>
      <c r="D5592" s="28" t="s">
        <v>776</v>
      </c>
      <c r="E5592" s="29" t="s">
        <v>776</v>
      </c>
      <c r="F5592" s="28" t="s">
        <v>5896</v>
      </c>
      <c r="G5592" s="28" t="s">
        <v>5897</v>
      </c>
      <c r="H5592" s="28" t="s">
        <v>5897</v>
      </c>
      <c r="I5592" s="160" t="s">
        <v>6391</v>
      </c>
      <c r="J5592" s="28" t="s">
        <v>5904</v>
      </c>
      <c r="K5592" s="28" t="s">
        <v>7695</v>
      </c>
      <c r="L5592" s="28" t="s">
        <v>5901</v>
      </c>
      <c r="M5592" s="29"/>
      <c r="N5592" s="30">
        <v>45322</v>
      </c>
      <c r="O5592" s="28" t="s">
        <v>7696</v>
      </c>
      <c r="P5592" s="18" t="s">
        <v>7695</v>
      </c>
      <c r="Q5592" s="18" t="s">
        <v>7616</v>
      </c>
      <c r="T5592" s="18">
        <v>0</v>
      </c>
      <c r="U5592" s="18">
        <v>0</v>
      </c>
    </row>
    <row r="5593" spans="2:21" ht="47.25" x14ac:dyDescent="0.4">
      <c r="B5593" s="28" t="s">
        <v>5865</v>
      </c>
      <c r="C5593" s="28" t="s">
        <v>5893</v>
      </c>
      <c r="D5593" s="28" t="s">
        <v>776</v>
      </c>
      <c r="E5593" s="29" t="s">
        <v>776</v>
      </c>
      <c r="F5593" s="28" t="s">
        <v>5896</v>
      </c>
      <c r="G5593" s="28" t="s">
        <v>5897</v>
      </c>
      <c r="H5593" s="28" t="s">
        <v>5897</v>
      </c>
      <c r="I5593" s="160" t="s">
        <v>6391</v>
      </c>
      <c r="J5593" s="28" t="s">
        <v>5843</v>
      </c>
      <c r="K5593" s="28" t="s">
        <v>7697</v>
      </c>
      <c r="L5593" s="28" t="s">
        <v>5901</v>
      </c>
      <c r="M5593" s="29"/>
      <c r="N5593" s="30">
        <v>45322</v>
      </c>
      <c r="O5593" s="28" t="s">
        <v>7698</v>
      </c>
      <c r="P5593" s="18" t="s">
        <v>7697</v>
      </c>
      <c r="Q5593" s="18" t="s">
        <v>7616</v>
      </c>
      <c r="T5593" s="18">
        <v>0</v>
      </c>
      <c r="U5593" s="18">
        <v>0</v>
      </c>
    </row>
    <row r="5594" spans="2:21" ht="47.25" x14ac:dyDescent="0.4">
      <c r="B5594" s="28" t="s">
        <v>5865</v>
      </c>
      <c r="C5594" s="28" t="s">
        <v>5893</v>
      </c>
      <c r="D5594" s="28" t="s">
        <v>776</v>
      </c>
      <c r="E5594" s="29" t="s">
        <v>776</v>
      </c>
      <c r="F5594" s="28" t="s">
        <v>5991</v>
      </c>
      <c r="G5594" s="28" t="s">
        <v>5897</v>
      </c>
      <c r="H5594" s="28" t="s">
        <v>5897</v>
      </c>
      <c r="I5594" s="160" t="s">
        <v>6391</v>
      </c>
      <c r="J5594" s="28" t="s">
        <v>5899</v>
      </c>
      <c r="K5594" s="28" t="s">
        <v>7863</v>
      </c>
      <c r="L5594" s="28" t="s">
        <v>5901</v>
      </c>
      <c r="M5594" s="29"/>
      <c r="N5594" s="30">
        <v>45322</v>
      </c>
      <c r="O5594" s="28" t="s">
        <v>7864</v>
      </c>
      <c r="P5594" s="18" t="s">
        <v>7863</v>
      </c>
      <c r="Q5594" s="18" t="s">
        <v>7786</v>
      </c>
      <c r="T5594" s="18">
        <v>0</v>
      </c>
      <c r="U5594" s="18">
        <v>0</v>
      </c>
    </row>
    <row r="5595" spans="2:21" ht="47.25" x14ac:dyDescent="0.4">
      <c r="B5595" s="28" t="s">
        <v>5865</v>
      </c>
      <c r="C5595" s="28" t="s">
        <v>5893</v>
      </c>
      <c r="D5595" s="28" t="s">
        <v>776</v>
      </c>
      <c r="E5595" s="29" t="s">
        <v>776</v>
      </c>
      <c r="F5595" s="28" t="s">
        <v>5991</v>
      </c>
      <c r="G5595" s="28" t="s">
        <v>5897</v>
      </c>
      <c r="H5595" s="28" t="s">
        <v>5897</v>
      </c>
      <c r="I5595" s="160" t="s">
        <v>6391</v>
      </c>
      <c r="J5595" s="28" t="s">
        <v>5904</v>
      </c>
      <c r="K5595" s="28" t="s">
        <v>7865</v>
      </c>
      <c r="L5595" s="28" t="s">
        <v>5901</v>
      </c>
      <c r="M5595" s="29"/>
      <c r="N5595" s="30">
        <v>45322</v>
      </c>
      <c r="O5595" s="28" t="s">
        <v>7866</v>
      </c>
      <c r="P5595" s="18" t="s">
        <v>7865</v>
      </c>
      <c r="Q5595" s="18" t="s">
        <v>7786</v>
      </c>
      <c r="T5595" s="18">
        <v>0</v>
      </c>
      <c r="U5595" s="18">
        <v>0</v>
      </c>
    </row>
    <row r="5596" spans="2:21" ht="47.25" x14ac:dyDescent="0.4">
      <c r="B5596" s="28" t="s">
        <v>5865</v>
      </c>
      <c r="C5596" s="28" t="s">
        <v>5893</v>
      </c>
      <c r="D5596" s="28" t="s">
        <v>776</v>
      </c>
      <c r="E5596" s="29" t="s">
        <v>776</v>
      </c>
      <c r="F5596" s="28" t="s">
        <v>5991</v>
      </c>
      <c r="G5596" s="28" t="s">
        <v>5897</v>
      </c>
      <c r="H5596" s="28" t="s">
        <v>5897</v>
      </c>
      <c r="I5596" s="160" t="s">
        <v>6391</v>
      </c>
      <c r="J5596" s="28" t="s">
        <v>5843</v>
      </c>
      <c r="K5596" s="28" t="s">
        <v>7867</v>
      </c>
      <c r="L5596" s="28" t="s">
        <v>5901</v>
      </c>
      <c r="M5596" s="29"/>
      <c r="N5596" s="30">
        <v>45322</v>
      </c>
      <c r="O5596" s="28" t="s">
        <v>7868</v>
      </c>
      <c r="P5596" s="18" t="s">
        <v>7867</v>
      </c>
      <c r="Q5596" s="18" t="s">
        <v>7786</v>
      </c>
      <c r="T5596" s="18">
        <v>0</v>
      </c>
      <c r="U5596" s="18">
        <v>0</v>
      </c>
    </row>
    <row r="5597" spans="2:21" ht="47.25" x14ac:dyDescent="0.4">
      <c r="B5597" s="18" t="s">
        <v>5865</v>
      </c>
      <c r="C5597" s="18" t="s">
        <v>5893</v>
      </c>
      <c r="D5597" s="18" t="s">
        <v>13059</v>
      </c>
      <c r="E5597" s="19" t="s">
        <v>781</v>
      </c>
      <c r="F5597" s="18" t="s">
        <v>5935</v>
      </c>
      <c r="G5597" s="18" t="s">
        <v>5897</v>
      </c>
      <c r="H5597" s="18" t="s">
        <v>5897</v>
      </c>
      <c r="I5597" s="161" t="s">
        <v>6391</v>
      </c>
      <c r="J5597" s="18" t="s">
        <v>5899</v>
      </c>
      <c r="K5597" s="18" t="s">
        <v>14813</v>
      </c>
      <c r="L5597" s="18" t="s">
        <v>5901</v>
      </c>
      <c r="N5597" s="20">
        <v>45322</v>
      </c>
      <c r="O5597" s="18" t="s">
        <v>14814</v>
      </c>
      <c r="P5597" s="18" t="s">
        <v>14813</v>
      </c>
      <c r="Q5597" s="18" t="s">
        <v>13062</v>
      </c>
      <c r="T5597" s="18">
        <v>0</v>
      </c>
      <c r="U5597" s="18">
        <v>0</v>
      </c>
    </row>
    <row r="5598" spans="2:21" ht="47.25" x14ac:dyDescent="0.4">
      <c r="B5598" s="18" t="s">
        <v>5865</v>
      </c>
      <c r="C5598" s="18" t="s">
        <v>5893</v>
      </c>
      <c r="D5598" s="18" t="s">
        <v>13059</v>
      </c>
      <c r="E5598" s="19" t="s">
        <v>781</v>
      </c>
      <c r="F5598" s="18" t="s">
        <v>5935</v>
      </c>
      <c r="G5598" s="18" t="s">
        <v>5897</v>
      </c>
      <c r="H5598" s="18" t="s">
        <v>5897</v>
      </c>
      <c r="I5598" s="161" t="s">
        <v>6391</v>
      </c>
      <c r="J5598" s="18" t="s">
        <v>5904</v>
      </c>
      <c r="K5598" s="18" t="s">
        <v>14815</v>
      </c>
      <c r="L5598" s="18" t="s">
        <v>5901</v>
      </c>
      <c r="N5598" s="20">
        <v>45322</v>
      </c>
      <c r="O5598" s="18" t="s">
        <v>14816</v>
      </c>
      <c r="P5598" s="18" t="s">
        <v>14815</v>
      </c>
      <c r="Q5598" s="18" t="s">
        <v>13062</v>
      </c>
      <c r="T5598" s="18">
        <v>0</v>
      </c>
      <c r="U5598" s="18">
        <v>0</v>
      </c>
    </row>
    <row r="5599" spans="2:21" ht="47.25" x14ac:dyDescent="0.4">
      <c r="B5599" s="18" t="s">
        <v>5865</v>
      </c>
      <c r="C5599" s="18" t="s">
        <v>5893</v>
      </c>
      <c r="D5599" s="18" t="s">
        <v>13059</v>
      </c>
      <c r="E5599" s="19" t="s">
        <v>781</v>
      </c>
      <c r="F5599" s="18" t="s">
        <v>5935</v>
      </c>
      <c r="G5599" s="18" t="s">
        <v>5897</v>
      </c>
      <c r="H5599" s="18" t="s">
        <v>5897</v>
      </c>
      <c r="I5599" s="161" t="s">
        <v>6391</v>
      </c>
      <c r="J5599" s="18" t="s">
        <v>5843</v>
      </c>
      <c r="K5599" s="18" t="s">
        <v>14817</v>
      </c>
      <c r="L5599" s="18" t="s">
        <v>5901</v>
      </c>
      <c r="N5599" s="20">
        <v>45322</v>
      </c>
      <c r="O5599" s="18" t="s">
        <v>14818</v>
      </c>
      <c r="P5599" s="18" t="s">
        <v>14817</v>
      </c>
      <c r="Q5599" s="18" t="s">
        <v>13062</v>
      </c>
      <c r="T5599" s="18">
        <v>0</v>
      </c>
      <c r="U5599" s="18">
        <v>0</v>
      </c>
    </row>
    <row r="5600" spans="2:21" ht="47.25" x14ac:dyDescent="0.4">
      <c r="B5600" s="18" t="s">
        <v>5865</v>
      </c>
      <c r="C5600" s="18" t="s">
        <v>5893</v>
      </c>
      <c r="D5600" s="18" t="s">
        <v>13020</v>
      </c>
      <c r="E5600" s="19" t="s">
        <v>785</v>
      </c>
      <c r="F5600" s="18" t="s">
        <v>5935</v>
      </c>
      <c r="G5600" s="18" t="s">
        <v>5897</v>
      </c>
      <c r="H5600" s="18" t="s">
        <v>5897</v>
      </c>
      <c r="I5600" s="161" t="s">
        <v>6391</v>
      </c>
      <c r="J5600" s="18" t="s">
        <v>5899</v>
      </c>
      <c r="K5600" s="18" t="s">
        <v>14807</v>
      </c>
      <c r="L5600" s="18" t="s">
        <v>5901</v>
      </c>
      <c r="N5600" s="20">
        <v>45322</v>
      </c>
      <c r="O5600" s="18" t="s">
        <v>14808</v>
      </c>
      <c r="P5600" s="18" t="s">
        <v>14807</v>
      </c>
      <c r="Q5600" s="18" t="s">
        <v>13023</v>
      </c>
      <c r="T5600" s="18">
        <v>0</v>
      </c>
      <c r="U5600" s="18">
        <v>0</v>
      </c>
    </row>
    <row r="5601" spans="2:24" ht="47.25" x14ac:dyDescent="0.4">
      <c r="B5601" s="18" t="s">
        <v>5865</v>
      </c>
      <c r="C5601" s="18" t="s">
        <v>5893</v>
      </c>
      <c r="D5601" s="18" t="s">
        <v>13020</v>
      </c>
      <c r="E5601" s="19" t="s">
        <v>785</v>
      </c>
      <c r="F5601" s="18" t="s">
        <v>5935</v>
      </c>
      <c r="G5601" s="18" t="s">
        <v>5897</v>
      </c>
      <c r="H5601" s="18" t="s">
        <v>5897</v>
      </c>
      <c r="I5601" s="161" t="s">
        <v>6391</v>
      </c>
      <c r="J5601" s="18" t="s">
        <v>5904</v>
      </c>
      <c r="K5601" s="18" t="s">
        <v>14809</v>
      </c>
      <c r="L5601" s="18" t="s">
        <v>5901</v>
      </c>
      <c r="N5601" s="20">
        <v>45322</v>
      </c>
      <c r="O5601" s="18" t="s">
        <v>14810</v>
      </c>
      <c r="P5601" s="18" t="s">
        <v>14809</v>
      </c>
      <c r="Q5601" s="18" t="s">
        <v>13023</v>
      </c>
      <c r="T5601" s="18">
        <v>0</v>
      </c>
      <c r="U5601" s="18">
        <v>0</v>
      </c>
    </row>
    <row r="5602" spans="2:24" ht="47.25" x14ac:dyDescent="0.4">
      <c r="B5602" s="18" t="s">
        <v>5865</v>
      </c>
      <c r="C5602" s="18" t="s">
        <v>5893</v>
      </c>
      <c r="D5602" s="18" t="s">
        <v>13020</v>
      </c>
      <c r="E5602" s="19" t="s">
        <v>785</v>
      </c>
      <c r="F5602" s="18" t="s">
        <v>5935</v>
      </c>
      <c r="G5602" s="18" t="s">
        <v>5897</v>
      </c>
      <c r="H5602" s="18" t="s">
        <v>5897</v>
      </c>
      <c r="I5602" s="161" t="s">
        <v>6391</v>
      </c>
      <c r="J5602" s="18" t="s">
        <v>5843</v>
      </c>
      <c r="K5602" s="18" t="s">
        <v>14811</v>
      </c>
      <c r="L5602" s="18" t="s">
        <v>5901</v>
      </c>
      <c r="N5602" s="20">
        <v>45322</v>
      </c>
      <c r="O5602" s="18" t="s">
        <v>14812</v>
      </c>
      <c r="P5602" s="18" t="s">
        <v>14811</v>
      </c>
      <c r="Q5602" s="18" t="s">
        <v>13023</v>
      </c>
      <c r="T5602" s="18">
        <v>0</v>
      </c>
      <c r="U5602" s="18">
        <v>0</v>
      </c>
    </row>
    <row r="5603" spans="2:24" ht="47.25" x14ac:dyDescent="0.4">
      <c r="B5603" s="28" t="s">
        <v>5865</v>
      </c>
      <c r="C5603" s="28" t="s">
        <v>5893</v>
      </c>
      <c r="D5603" s="28" t="s">
        <v>787</v>
      </c>
      <c r="E5603" s="29" t="s">
        <v>787</v>
      </c>
      <c r="F5603" s="28" t="s">
        <v>5935</v>
      </c>
      <c r="G5603" s="28" t="s">
        <v>5897</v>
      </c>
      <c r="H5603" s="28" t="s">
        <v>5897</v>
      </c>
      <c r="I5603" s="160" t="s">
        <v>6391</v>
      </c>
      <c r="J5603" s="28" t="s">
        <v>5899</v>
      </c>
      <c r="K5603" s="28" t="s">
        <v>6392</v>
      </c>
      <c r="L5603" s="28" t="s">
        <v>5901</v>
      </c>
      <c r="M5603" s="29"/>
      <c r="N5603" s="30">
        <v>45322</v>
      </c>
      <c r="O5603" s="28" t="s">
        <v>6393</v>
      </c>
      <c r="P5603" s="18" t="s">
        <v>6392</v>
      </c>
      <c r="Q5603" s="18" t="s">
        <v>6306</v>
      </c>
      <c r="T5603" s="18">
        <v>0</v>
      </c>
      <c r="U5603" s="18">
        <v>0</v>
      </c>
    </row>
    <row r="5604" spans="2:24" ht="47.25" x14ac:dyDescent="0.4">
      <c r="B5604" s="28" t="s">
        <v>5865</v>
      </c>
      <c r="C5604" s="28" t="s">
        <v>5893</v>
      </c>
      <c r="D5604" s="28" t="s">
        <v>787</v>
      </c>
      <c r="E5604" s="29" t="s">
        <v>787</v>
      </c>
      <c r="F5604" s="28" t="s">
        <v>5935</v>
      </c>
      <c r="G5604" s="28" t="s">
        <v>5897</v>
      </c>
      <c r="H5604" s="28" t="s">
        <v>5897</v>
      </c>
      <c r="I5604" s="160" t="s">
        <v>6391</v>
      </c>
      <c r="J5604" s="28" t="s">
        <v>5904</v>
      </c>
      <c r="K5604" s="28" t="s">
        <v>6394</v>
      </c>
      <c r="L5604" s="28" t="s">
        <v>5901</v>
      </c>
      <c r="M5604" s="29"/>
      <c r="N5604" s="30">
        <v>45322</v>
      </c>
      <c r="O5604" s="28" t="s">
        <v>6395</v>
      </c>
      <c r="P5604" s="18" t="s">
        <v>6394</v>
      </c>
      <c r="Q5604" s="18" t="s">
        <v>6306</v>
      </c>
      <c r="T5604" s="18">
        <v>0</v>
      </c>
      <c r="U5604" s="18">
        <v>0</v>
      </c>
    </row>
    <row r="5605" spans="2:24" ht="47.25" x14ac:dyDescent="0.4">
      <c r="B5605" s="28" t="s">
        <v>5865</v>
      </c>
      <c r="C5605" s="28" t="s">
        <v>5893</v>
      </c>
      <c r="D5605" s="28" t="s">
        <v>787</v>
      </c>
      <c r="E5605" s="29" t="s">
        <v>787</v>
      </c>
      <c r="F5605" s="28" t="s">
        <v>5935</v>
      </c>
      <c r="G5605" s="28" t="s">
        <v>5897</v>
      </c>
      <c r="H5605" s="28" t="s">
        <v>5897</v>
      </c>
      <c r="I5605" s="160" t="s">
        <v>6391</v>
      </c>
      <c r="J5605" s="28" t="s">
        <v>5843</v>
      </c>
      <c r="K5605" s="28" t="s">
        <v>6396</v>
      </c>
      <c r="L5605" s="28" t="s">
        <v>5901</v>
      </c>
      <c r="M5605" s="29"/>
      <c r="N5605" s="30">
        <v>45322</v>
      </c>
      <c r="O5605" s="28" t="s">
        <v>6397</v>
      </c>
      <c r="P5605" s="18" t="s">
        <v>6396</v>
      </c>
      <c r="Q5605" s="18" t="s">
        <v>6306</v>
      </c>
      <c r="T5605" s="18">
        <v>0</v>
      </c>
      <c r="U5605" s="18">
        <v>0</v>
      </c>
    </row>
    <row r="5606" spans="2:24" ht="31.5" x14ac:dyDescent="0.4">
      <c r="B5606" s="28" t="s">
        <v>5865</v>
      </c>
      <c r="C5606" s="28" t="s">
        <v>5893</v>
      </c>
      <c r="D5606" s="28" t="s">
        <v>5894</v>
      </c>
      <c r="E5606" s="29" t="s">
        <v>5895</v>
      </c>
      <c r="F5606" s="28" t="s">
        <v>5896</v>
      </c>
      <c r="G5606" s="28" t="s">
        <v>5897</v>
      </c>
      <c r="H5606" s="28" t="s">
        <v>5897</v>
      </c>
      <c r="I5606" s="160" t="s">
        <v>5898</v>
      </c>
      <c r="J5606" s="28" t="s">
        <v>5899</v>
      </c>
      <c r="K5606" s="28" t="s">
        <v>5900</v>
      </c>
      <c r="L5606" s="28" t="s">
        <v>5901</v>
      </c>
      <c r="M5606" s="29"/>
      <c r="N5606" s="30">
        <v>45322</v>
      </c>
      <c r="O5606" s="28" t="s">
        <v>5902</v>
      </c>
      <c r="P5606" s="28" t="s">
        <v>5900</v>
      </c>
      <c r="Q5606" s="28" t="s">
        <v>5903</v>
      </c>
      <c r="R5606" s="28"/>
      <c r="S5606" s="28"/>
      <c r="T5606" s="28">
        <v>0</v>
      </c>
      <c r="U5606" s="28">
        <v>0</v>
      </c>
      <c r="V5606" s="28"/>
      <c r="W5606" s="28"/>
      <c r="X5606" s="28"/>
    </row>
    <row r="5607" spans="2:24" ht="31.5" x14ac:dyDescent="0.4">
      <c r="B5607" s="28" t="s">
        <v>5865</v>
      </c>
      <c r="C5607" s="28" t="s">
        <v>5893</v>
      </c>
      <c r="D5607" s="28" t="s">
        <v>5894</v>
      </c>
      <c r="E5607" s="29" t="s">
        <v>5895</v>
      </c>
      <c r="F5607" s="28" t="s">
        <v>5896</v>
      </c>
      <c r="G5607" s="28" t="s">
        <v>5897</v>
      </c>
      <c r="H5607" s="28" t="s">
        <v>5897</v>
      </c>
      <c r="I5607" s="160" t="s">
        <v>5898</v>
      </c>
      <c r="J5607" s="28" t="s">
        <v>5904</v>
      </c>
      <c r="K5607" s="28" t="s">
        <v>5905</v>
      </c>
      <c r="L5607" s="28" t="s">
        <v>5901</v>
      </c>
      <c r="M5607" s="29"/>
      <c r="N5607" s="30">
        <v>45322</v>
      </c>
      <c r="O5607" s="28" t="s">
        <v>5906</v>
      </c>
      <c r="P5607" s="28" t="s">
        <v>5905</v>
      </c>
      <c r="Q5607" s="28" t="s">
        <v>5903</v>
      </c>
      <c r="R5607" s="28"/>
      <c r="S5607" s="28"/>
      <c r="T5607" s="28">
        <v>0</v>
      </c>
      <c r="U5607" s="28">
        <v>0</v>
      </c>
      <c r="V5607" s="28"/>
      <c r="W5607" s="28"/>
      <c r="X5607" s="28"/>
    </row>
    <row r="5608" spans="2:24" ht="31.5" x14ac:dyDescent="0.4">
      <c r="B5608" s="28" t="s">
        <v>5865</v>
      </c>
      <c r="C5608" s="28" t="s">
        <v>5893</v>
      </c>
      <c r="D5608" s="28" t="s">
        <v>5894</v>
      </c>
      <c r="E5608" s="29" t="s">
        <v>5895</v>
      </c>
      <c r="F5608" s="28" t="s">
        <v>5896</v>
      </c>
      <c r="G5608" s="28" t="s">
        <v>5897</v>
      </c>
      <c r="H5608" s="28" t="s">
        <v>5897</v>
      </c>
      <c r="I5608" s="160" t="s">
        <v>5898</v>
      </c>
      <c r="J5608" s="28" t="s">
        <v>5843</v>
      </c>
      <c r="K5608" s="28" t="s">
        <v>5907</v>
      </c>
      <c r="L5608" s="28" t="s">
        <v>5901</v>
      </c>
      <c r="M5608" s="29"/>
      <c r="N5608" s="30">
        <v>45322</v>
      </c>
      <c r="O5608" s="28" t="s">
        <v>5908</v>
      </c>
      <c r="P5608" s="28" t="s">
        <v>5907</v>
      </c>
      <c r="Q5608" s="28" t="s">
        <v>5903</v>
      </c>
      <c r="R5608" s="28"/>
      <c r="S5608" s="28"/>
      <c r="T5608" s="28">
        <v>0</v>
      </c>
      <c r="U5608" s="28">
        <v>0</v>
      </c>
      <c r="V5608" s="28"/>
      <c r="W5608" s="28"/>
      <c r="X5608" s="28"/>
    </row>
    <row r="5609" spans="2:24" ht="31.5" x14ac:dyDescent="0.4">
      <c r="B5609" s="18" t="s">
        <v>5865</v>
      </c>
      <c r="C5609" s="18" t="s">
        <v>5910</v>
      </c>
      <c r="D5609" s="18" t="s">
        <v>12131</v>
      </c>
      <c r="E5609" s="19" t="s">
        <v>12132</v>
      </c>
      <c r="F5609" s="18" t="s">
        <v>6047</v>
      </c>
      <c r="G5609" s="18" t="s">
        <v>5897</v>
      </c>
      <c r="H5609" s="18" t="s">
        <v>5897</v>
      </c>
      <c r="I5609" s="161" t="s">
        <v>5898</v>
      </c>
      <c r="J5609" s="18" t="s">
        <v>5899</v>
      </c>
      <c r="K5609" s="18" t="s">
        <v>12133</v>
      </c>
      <c r="L5609" s="18" t="s">
        <v>10232</v>
      </c>
      <c r="N5609" s="20">
        <v>45322</v>
      </c>
      <c r="O5609" s="18" t="s">
        <v>12134</v>
      </c>
      <c r="P5609" s="18" t="s">
        <v>12133</v>
      </c>
      <c r="Q5609" s="18" t="s">
        <v>12135</v>
      </c>
      <c r="T5609" s="18">
        <v>0</v>
      </c>
      <c r="U5609" s="18">
        <v>0</v>
      </c>
    </row>
    <row r="5610" spans="2:24" ht="31.5" x14ac:dyDescent="0.4">
      <c r="B5610" s="18" t="s">
        <v>5865</v>
      </c>
      <c r="C5610" s="18" t="s">
        <v>5910</v>
      </c>
      <c r="D5610" s="18" t="s">
        <v>12131</v>
      </c>
      <c r="E5610" s="19" t="s">
        <v>12132</v>
      </c>
      <c r="F5610" s="18" t="s">
        <v>6047</v>
      </c>
      <c r="G5610" s="18" t="s">
        <v>5897</v>
      </c>
      <c r="H5610" s="18" t="s">
        <v>5897</v>
      </c>
      <c r="I5610" s="161" t="s">
        <v>5898</v>
      </c>
      <c r="J5610" s="18" t="s">
        <v>5904</v>
      </c>
      <c r="K5610" s="18" t="s">
        <v>12136</v>
      </c>
      <c r="L5610" s="18" t="s">
        <v>10232</v>
      </c>
      <c r="N5610" s="20">
        <v>45322</v>
      </c>
      <c r="O5610" s="18" t="s">
        <v>12137</v>
      </c>
      <c r="P5610" s="18" t="s">
        <v>12136</v>
      </c>
      <c r="Q5610" s="18" t="s">
        <v>12135</v>
      </c>
      <c r="T5610" s="18">
        <v>0</v>
      </c>
      <c r="U5610" s="18">
        <v>0</v>
      </c>
    </row>
    <row r="5611" spans="2:24" ht="31.5" x14ac:dyDescent="0.4">
      <c r="B5611" s="18" t="s">
        <v>5865</v>
      </c>
      <c r="C5611" s="18" t="s">
        <v>5910</v>
      </c>
      <c r="D5611" s="18" t="s">
        <v>12131</v>
      </c>
      <c r="E5611" s="19" t="s">
        <v>12132</v>
      </c>
      <c r="F5611" s="18" t="s">
        <v>6047</v>
      </c>
      <c r="G5611" s="18" t="s">
        <v>5897</v>
      </c>
      <c r="H5611" s="18" t="s">
        <v>5897</v>
      </c>
      <c r="I5611" s="161" t="s">
        <v>5898</v>
      </c>
      <c r="J5611" s="18" t="s">
        <v>5843</v>
      </c>
      <c r="K5611" s="18" t="s">
        <v>12138</v>
      </c>
      <c r="L5611" s="18" t="s">
        <v>10232</v>
      </c>
      <c r="N5611" s="20">
        <v>45322</v>
      </c>
      <c r="O5611" s="18" t="s">
        <v>12139</v>
      </c>
      <c r="P5611" s="18" t="s">
        <v>12138</v>
      </c>
      <c r="Q5611" s="18" t="s">
        <v>12135</v>
      </c>
      <c r="T5611" s="18">
        <v>0</v>
      </c>
      <c r="U5611" s="18">
        <v>0</v>
      </c>
    </row>
  </sheetData>
  <sheetProtection algorithmName="SHA-512" hashValue="CURFHHlqiI2ChiSo4SKMFP2Mmo8Wp5H508k6wBr+EiebRbzK1JT9nU+dM1Q4d4n4qB7sSbUXVBciocqVIpia7g==" saltValue="/F2u9/PDe7HYTNBOF8dtIQ==" spinCount="100000" sheet="1" objects="1" scenarios="1" autoFilter="0"/>
  <autoFilter ref="B6:T5611" xr:uid="{8B242A32-F987-4610-B873-00E96A55B7E7}"/>
  <sortState xmlns:xlrd2="http://schemas.microsoft.com/office/spreadsheetml/2017/richdata2" ref="B7:X5611">
    <sortCondition ref="B7" customList="断熱等,断熱等+防災,断熱等+防犯,防災,防犯,防音"/>
    <sortCondition ref="V7"/>
    <sortCondition ref="W7"/>
    <sortCondition ref="X7"/>
    <sortCondition ref="J7" customList="大（L）,中（M）,小（S）,極小（X）"/>
  </sortState>
  <mergeCells count="14">
    <mergeCell ref="B5:B6"/>
    <mergeCell ref="C5:C6"/>
    <mergeCell ref="D5:D6"/>
    <mergeCell ref="E5:E6"/>
    <mergeCell ref="F5:F6"/>
    <mergeCell ref="K5:K6"/>
    <mergeCell ref="L5:L6"/>
    <mergeCell ref="M5:M6"/>
    <mergeCell ref="N5:N6"/>
    <mergeCell ref="J2:K2"/>
    <mergeCell ref="F3:N3"/>
    <mergeCell ref="G5:H5"/>
    <mergeCell ref="I5:I6"/>
    <mergeCell ref="J5:J6"/>
  </mergeCells>
  <phoneticPr fontId="4"/>
  <conditionalFormatting sqref="B1:N1 B2:J2 L2:N2 B3:N1048576">
    <cfRule type="expression" dxfId="13" priority="1">
      <formula>$K1&lt;&gt;""</formula>
    </cfRule>
  </conditionalFormatting>
  <hyperlinks>
    <hyperlink ref="J2:K2" location="ガラス一覧!A1" display="対応するガラスを調べる" xr:uid="{4D248FC5-84AE-4DA2-A04F-0808E62D73AA}"/>
  </hyperlinks>
  <printOptions horizontalCentered="1"/>
  <pageMargins left="0.23622047244094491" right="0.23622047244094491" top="0.74803149606299213" bottom="0.74803149606299213" header="0.31496062992125984" footer="0.31496062992125984"/>
  <pageSetup paperSize="9" scale="10" orientation="portrait" r:id="rId1"/>
  <colBreaks count="1" manualBreakCount="1">
    <brk id="14" min="1" max="1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3A299-6BCF-4EB4-80E1-F0221F9B13F0}">
  <sheetPr codeName="Sheet1">
    <pageSetUpPr fitToPage="1"/>
  </sheetPr>
  <dimension ref="A2:AI46"/>
  <sheetViews>
    <sheetView showGridLines="0" topLeftCell="H1" zoomScale="70" zoomScaleNormal="70" workbookViewId="0">
      <pane ySplit="11" topLeftCell="A12" activePane="bottomLeft" state="frozen"/>
      <selection activeCell="G1" sqref="G1"/>
      <selection pane="bottomLeft" activeCell="I2" sqref="I2"/>
    </sheetView>
  </sheetViews>
  <sheetFormatPr defaultColWidth="8.625" defaultRowHeight="18" customHeight="1" x14ac:dyDescent="0.4"/>
  <cols>
    <col min="1" max="7" width="8.625" style="31" hidden="1" customWidth="1"/>
    <col min="8" max="8" width="4.625" style="31" customWidth="1"/>
    <col min="9" max="9" width="17.125" style="33" customWidth="1"/>
    <col min="10" max="10" width="25.625" style="33" customWidth="1"/>
    <col min="11" max="11" width="60.625" style="31" customWidth="1"/>
    <col min="12" max="12" width="17.125" style="33" customWidth="1"/>
    <col min="13" max="13" width="35.375" style="31" customWidth="1"/>
    <col min="14" max="16" width="16.625" style="33" customWidth="1"/>
    <col min="17" max="17" width="18.375" style="33" customWidth="1"/>
    <col min="18" max="18" width="17.125" style="33" customWidth="1"/>
    <col min="19" max="19" width="18.375" style="33" hidden="1" customWidth="1"/>
    <col min="20" max="20" width="18.375" style="33" customWidth="1"/>
    <col min="21" max="21" width="18.375" style="33" hidden="1" customWidth="1"/>
    <col min="22" max="22" width="18.375" style="37" customWidth="1"/>
    <col min="23" max="23" width="18.375" style="37" hidden="1" customWidth="1"/>
    <col min="24" max="24" width="18.375" style="33" customWidth="1"/>
    <col min="25" max="26" width="18.375" style="33" hidden="1" customWidth="1"/>
    <col min="27" max="27" width="18.375" style="37" customWidth="1"/>
    <col min="28" max="28" width="18.375" style="37" hidden="1" customWidth="1"/>
    <col min="29" max="29" width="18.375" style="33" customWidth="1"/>
    <col min="30" max="30" width="18.375" style="33" hidden="1" customWidth="1"/>
    <col min="31" max="31" width="18.375" style="37" customWidth="1"/>
    <col min="32" max="32" width="18.375" style="39" hidden="1" customWidth="1"/>
    <col min="33" max="34" width="18.375" style="33" hidden="1" customWidth="1"/>
    <col min="35" max="16384" width="8.625" style="31"/>
  </cols>
  <sheetData>
    <row r="2" spans="1:35" ht="24" x14ac:dyDescent="0.4">
      <c r="I2" s="32" t="s">
        <v>5889</v>
      </c>
      <c r="J2" s="32"/>
      <c r="O2" s="34" t="s">
        <v>626</v>
      </c>
      <c r="P2" s="35" t="s">
        <v>627</v>
      </c>
      <c r="Q2" s="34" t="s">
        <v>628</v>
      </c>
      <c r="R2" s="36" t="s">
        <v>627</v>
      </c>
      <c r="S2" s="37"/>
      <c r="X2" s="38"/>
      <c r="AE2" s="31"/>
      <c r="AG2" s="38"/>
    </row>
    <row r="3" spans="1:35" ht="18" customHeight="1" x14ac:dyDescent="0.4">
      <c r="I3" s="32"/>
      <c r="J3" s="32"/>
      <c r="X3" s="40"/>
      <c r="AE3" s="39"/>
      <c r="AG3" s="40"/>
    </row>
    <row r="4" spans="1:35" ht="18" hidden="1" customHeight="1" x14ac:dyDescent="0.4">
      <c r="I4" s="32"/>
      <c r="J4" s="32"/>
      <c r="X4" s="41"/>
      <c r="AG4" s="41"/>
    </row>
    <row r="5" spans="1:35" ht="18" hidden="1" customHeight="1" x14ac:dyDescent="0.4">
      <c r="I5" s="32"/>
      <c r="J5" s="32"/>
      <c r="X5" s="41"/>
      <c r="AG5" s="41"/>
    </row>
    <row r="6" spans="1:35" ht="18" hidden="1" customHeight="1" x14ac:dyDescent="0.4">
      <c r="I6" s="32"/>
      <c r="J6" s="32"/>
      <c r="X6" s="41"/>
      <c r="AG6" s="41"/>
    </row>
    <row r="7" spans="1:35" ht="18" customHeight="1" x14ac:dyDescent="0.4">
      <c r="I7" s="42" t="s">
        <v>629</v>
      </c>
      <c r="J7" s="42"/>
      <c r="K7" s="43"/>
      <c r="L7" s="44" t="s">
        <v>630</v>
      </c>
      <c r="M7" s="44" t="s">
        <v>631</v>
      </c>
      <c r="N7" s="190" t="s">
        <v>632</v>
      </c>
      <c r="O7" s="190"/>
      <c r="P7" s="190"/>
      <c r="R7" s="43"/>
      <c r="X7" s="40"/>
      <c r="AE7" s="39" t="s">
        <v>633</v>
      </c>
      <c r="AG7" s="40"/>
    </row>
    <row r="8" spans="1:35" s="45" customFormat="1" ht="18" customHeight="1" x14ac:dyDescent="0.4">
      <c r="I8" s="171" t="s">
        <v>634</v>
      </c>
      <c r="J8" s="171" t="s">
        <v>635</v>
      </c>
      <c r="K8" s="171" t="s">
        <v>636</v>
      </c>
      <c r="L8" s="171" t="s">
        <v>637</v>
      </c>
      <c r="M8" s="171" t="s">
        <v>638</v>
      </c>
      <c r="N8" s="191" t="s">
        <v>639</v>
      </c>
      <c r="O8" s="192"/>
      <c r="P8" s="171" t="s">
        <v>640</v>
      </c>
      <c r="Q8" s="171" t="s">
        <v>641</v>
      </c>
      <c r="R8" s="171" t="s">
        <v>642</v>
      </c>
      <c r="S8" s="172" t="s">
        <v>643</v>
      </c>
      <c r="T8" s="175" t="s">
        <v>644</v>
      </c>
      <c r="U8" s="176"/>
      <c r="V8" s="176"/>
      <c r="W8" s="177"/>
      <c r="X8" s="181" t="s">
        <v>645</v>
      </c>
      <c r="Y8" s="182"/>
      <c r="Z8" s="182"/>
      <c r="AA8" s="182"/>
      <c r="AB8" s="182"/>
      <c r="AC8" s="182"/>
      <c r="AD8" s="182"/>
      <c r="AE8" s="182"/>
      <c r="AF8" s="182"/>
      <c r="AG8" s="183" t="s">
        <v>646</v>
      </c>
      <c r="AH8" s="184"/>
      <c r="AI8" s="46"/>
    </row>
    <row r="9" spans="1:35" s="45" customFormat="1" ht="18" customHeight="1" x14ac:dyDescent="0.4">
      <c r="I9" s="171"/>
      <c r="J9" s="171"/>
      <c r="K9" s="171"/>
      <c r="L9" s="171"/>
      <c r="M9" s="171"/>
      <c r="N9" s="193"/>
      <c r="O9" s="194"/>
      <c r="P9" s="171"/>
      <c r="Q9" s="171"/>
      <c r="R9" s="171"/>
      <c r="S9" s="173"/>
      <c r="T9" s="178"/>
      <c r="U9" s="179"/>
      <c r="V9" s="179"/>
      <c r="W9" s="180"/>
      <c r="X9" s="181" t="s">
        <v>647</v>
      </c>
      <c r="Y9" s="182"/>
      <c r="Z9" s="182"/>
      <c r="AA9" s="182"/>
      <c r="AB9" s="189"/>
      <c r="AC9" s="181" t="s">
        <v>648</v>
      </c>
      <c r="AD9" s="182"/>
      <c r="AE9" s="182"/>
      <c r="AF9" s="182"/>
      <c r="AG9" s="185"/>
      <c r="AH9" s="186"/>
      <c r="AI9" s="46"/>
    </row>
    <row r="10" spans="1:35" s="45" customFormat="1" ht="18" customHeight="1" x14ac:dyDescent="0.4">
      <c r="I10" s="171"/>
      <c r="J10" s="171"/>
      <c r="K10" s="171"/>
      <c r="L10" s="171"/>
      <c r="M10" s="171"/>
      <c r="N10" s="47" t="s">
        <v>649</v>
      </c>
      <c r="O10" s="47" t="s">
        <v>650</v>
      </c>
      <c r="P10" s="171"/>
      <c r="Q10" s="171"/>
      <c r="R10" s="171"/>
      <c r="S10" s="174"/>
      <c r="T10" s="48" t="s">
        <v>651</v>
      </c>
      <c r="U10" s="48" t="s">
        <v>652</v>
      </c>
      <c r="V10" s="49" t="s">
        <v>653</v>
      </c>
      <c r="W10" s="49" t="s">
        <v>654</v>
      </c>
      <c r="X10" s="50" t="s">
        <v>651</v>
      </c>
      <c r="Y10" s="50" t="s">
        <v>655</v>
      </c>
      <c r="Z10" s="50" t="s">
        <v>652</v>
      </c>
      <c r="AA10" s="51" t="s">
        <v>653</v>
      </c>
      <c r="AB10" s="51" t="s">
        <v>654</v>
      </c>
      <c r="AC10" s="50" t="s">
        <v>656</v>
      </c>
      <c r="AD10" s="50" t="s">
        <v>652</v>
      </c>
      <c r="AE10" s="51" t="s">
        <v>653</v>
      </c>
      <c r="AF10" s="52" t="s">
        <v>654</v>
      </c>
      <c r="AG10" s="187"/>
      <c r="AH10" s="188"/>
      <c r="AI10" s="46"/>
    </row>
    <row r="11" spans="1:35" ht="18" customHeight="1" thickBot="1" x14ac:dyDescent="0.45">
      <c r="I11" s="53" t="s">
        <v>657</v>
      </c>
      <c r="J11" s="53" t="s">
        <v>657</v>
      </c>
      <c r="K11" s="53" t="s">
        <v>657</v>
      </c>
      <c r="L11" s="53" t="s">
        <v>657</v>
      </c>
      <c r="M11" s="53" t="s">
        <v>657</v>
      </c>
      <c r="N11" s="53" t="s">
        <v>658</v>
      </c>
      <c r="O11" s="53" t="s">
        <v>658</v>
      </c>
      <c r="P11" s="54" t="s">
        <v>659</v>
      </c>
      <c r="Q11" s="54" t="s">
        <v>659</v>
      </c>
      <c r="R11" s="54" t="s">
        <v>659</v>
      </c>
      <c r="S11" s="55" t="s">
        <v>658</v>
      </c>
      <c r="T11" s="56" t="s">
        <v>659</v>
      </c>
      <c r="U11" s="56" t="s">
        <v>659</v>
      </c>
      <c r="V11" s="56" t="s">
        <v>659</v>
      </c>
      <c r="W11" s="56" t="s">
        <v>659</v>
      </c>
      <c r="X11" s="57" t="s">
        <v>659</v>
      </c>
      <c r="Y11" s="57" t="s">
        <v>659</v>
      </c>
      <c r="Z11" s="57" t="s">
        <v>659</v>
      </c>
      <c r="AA11" s="57" t="s">
        <v>659</v>
      </c>
      <c r="AB11" s="57" t="s">
        <v>659</v>
      </c>
      <c r="AC11" s="57" t="s">
        <v>659</v>
      </c>
      <c r="AD11" s="57" t="s">
        <v>659</v>
      </c>
      <c r="AE11" s="57" t="s">
        <v>659</v>
      </c>
      <c r="AF11" s="58" t="s">
        <v>659</v>
      </c>
      <c r="AG11" s="59" t="s">
        <v>659</v>
      </c>
      <c r="AH11" s="59" t="s">
        <v>659</v>
      </c>
      <c r="AI11" s="60"/>
    </row>
    <row r="12" spans="1:35" ht="18" customHeight="1" thickTop="1" x14ac:dyDescent="0.4">
      <c r="A12" s="31" t="str">
        <f>IF(I12&lt;&gt;"",SUBSTITUTE(SUBSTITUTE(SUBSTITUTE(SUBSTITUTE(SUBSTITUTE(SUBSTITUTE(SUBSTITUTE(SUBSTITUTE(SUBSTITUTE(SUBSTITUTE(SUBSTITUTE(SUBSTITUTE(SUBSTITUTE(SUBSTITUTE(SUBSTITUTE(SUBSTITUTE(SUBSTITUTE(SUBSTITUTE(SUBSTITUTE(SUBSTITUTE(SUBSTITUTE(SUBSTITUTE(SUBSTITUTE(SUBSTITUTE(SUBSTITUTE(SUBSTITUTE(I12,"(","_"),")","_"),"（","_"),"）","_"),"-","_"),"―","_"),"－","_"),"・","_"),"／","_"),"/","_")," ","_"),"　","_"),"+","_"),"＋","_"),"A4","A4サッシ"),"Ａ４","A4サッシ"),"Ａ4","A4サッシ"),"A４","A4サッシ"),"~","_"),"～","_"),",","_"),"、","_"),"［","_"),"］","_"),"：","_"),":","_"),"")</f>
        <v/>
      </c>
      <c r="B12" s="31" t="str">
        <f>IF(OR(J12&lt;&gt;"",COUNTIF($I$2,"*非木造*")&gt;0,COUNTIF($I$2,"*特定客先*")&gt;0),SUBSTITUTE(SUBSTITUTE(SUBSTITUTE(SUBSTITUTE(SUBSTITUTE(SUBSTITUTE(SUBSTITUTE(SUBSTITUTE(SUBSTITUTE(SUBSTITUTE(SUBSTITUTE(SUBSTITUTE(SUBSTITUTE(SUBSTITUTE(SUBSTITUTE(SUBSTITUTE(SUBSTITUTE(SUBSTITUTE(SUBSTITUTE(SUBSTITUTE(SUBSTITUTE(SUBSTITUTE(SUBSTITUTE(SUBSTITUTE(SUBSTITUTE(SUBSTITUTE(I12&amp;J12,"(","_"),")","_"),"（","_"),"）","_"),"-","_"),"―","_"),"－","_"),"・","_"),"／","_"),"/","_")," ","_"),"　","_"),"+","_"),"＋","_"),"A4","A4サッシ"),"Ａ４","A4サッシ"),"Ａ4","A4サッシ"),"A４","A4サッシ"),"~","_"),"～","_"),",","_"),"、","_"),"［","_"),"］","_"),"：","_"),":","_"),"")</f>
        <v/>
      </c>
      <c r="C12" s="31" t="str">
        <f>IF(K12&lt;&gt;"",SUBSTITUTE(SUBSTITUTE(SUBSTITUTE(SUBSTITUTE(SUBSTITUTE(SUBSTITUTE(SUBSTITUTE(SUBSTITUTE(SUBSTITUTE(SUBSTITUTE(SUBSTITUTE(SUBSTITUTE(SUBSTITUTE(SUBSTITUTE(SUBSTITUTE(SUBSTITUTE(SUBSTITUTE(SUBSTITUTE(SUBSTITUTE(SUBSTITUTE(SUBSTITUTE(SUBSTITUTE(SUBSTITUTE(SUBSTITUTE(SUBSTITUTE(SUBSTITUTE(I12&amp;J12&amp;K12,"(","_"),")","_"),"（","_"),"）","_"),"-","_"),"―","_"),"－","_"),"・","_"),"／","_"),"/","_")," ","_"),"　","_"),"+","_"),"＋","_"),"A4","A4サッシ"),"Ａ４","A4サッシ"),"Ａ4","A4サッシ"),"A４","A4サッシ"),"~","_"),"～","_"),",","_"),"、","_"),"［","_"),"］","_"),"：","_"),":","_"),"")</f>
        <v/>
      </c>
      <c r="D12" s="31" t="str">
        <f>IF(L12&lt;&gt;"",SUBSTITUTE(SUBSTITUTE(SUBSTITUTE(SUBSTITUTE(SUBSTITUTE(SUBSTITUTE(SUBSTITUTE(SUBSTITUTE(SUBSTITUTE(SUBSTITUTE(SUBSTITUTE(SUBSTITUTE(SUBSTITUTE(SUBSTITUTE(SUBSTITUTE(SUBSTITUTE(SUBSTITUTE(SUBSTITUTE(SUBSTITUTE(SUBSTITUTE(SUBSTITUTE(SUBSTITUTE(SUBSTITUTE(SUBSTITUTE(SUBSTITUTE(SUBSTITUTE(I12&amp;J12&amp;K12&amp;L12,"(","_"),")","_"),"（","_"),"）","_"),"-","_"),"―","_"),"－","_"),"・","_"),"／","_"),"/","_")," ","_"),"　","_"),"+","_"),"＋","_"),"A4","A4サッシ"),"Ａ４","A4サッシ"),"Ａ4","A4サッシ"),"A４","A4サッシ"),"~","_"),"～","_"),",","_"),"、","_"),"［","_"),"］","_"),"：","_"),":","_"),"")</f>
        <v/>
      </c>
      <c r="E12" s="31" t="str">
        <f>IF(R12&lt;&gt;"",SUBSTITUTE(SUBSTITUTE(SUBSTITUTE(SUBSTITUTE(SUBSTITUTE(SUBSTITUTE(SUBSTITUTE(SUBSTITUTE(SUBSTITUTE(SUBSTITUTE(SUBSTITUTE(SUBSTITUTE(SUBSTITUTE(SUBSTITUTE(SUBSTITUTE(SUBSTITUTE(SUBSTITUTE(SUBSTITUTE(SUBSTITUTE(SUBSTITUTE(SUBSTITUTE(SUBSTITUTE(SUBSTITUTE(SUBSTITUTE(SUBSTITUTE(SUBSTITUTE(I12&amp;J12&amp;K12&amp;L12&amp;R12,"(","_"),")","_"),"（","_"),"）","_"),"-","_"),"―","_"),"－","_"),"・","_"),"／","_"),"/","_")," ","_"),"　","_"),"+","_"),"＋","_"),"A4","A4サッシ"),"Ａ４","A4サッシ"),"Ａ4","A4サッシ"),"A４","A4サッシ"),"~","_"),"～","_"),",","_"),"、","_"),"［","_"),"］","_"),"：","_"),":","_"),"")</f>
        <v/>
      </c>
      <c r="F12" s="31">
        <f>IFERROR(VLOOKUP(K12&amp;L12,LIXIL対象製品リスト!Q:U,4,FALSE),0)</f>
        <v>0</v>
      </c>
      <c r="G12" s="31">
        <f>IFERROR(VLOOKUP(K12&amp;L12,LIXIL対象製品リスト!Q:U,5,FALSE),0)</f>
        <v>0</v>
      </c>
      <c r="I12" s="61"/>
      <c r="J12" s="62"/>
      <c r="K12" s="62"/>
      <c r="L12" s="61"/>
      <c r="M12" s="63"/>
      <c r="N12" s="61"/>
      <c r="O12" s="61"/>
      <c r="P12" s="64" t="str">
        <f>IF(OR(N12="",O12=""),"",IF((N12+F12)*(O12+G12)/10^6&gt;=サイズ!$D$9,"大（L）",IF((N12+F12)*(O12+G12)/10^6&gt;=サイズ!$D$8,"中（M）",IF((N12+F12)*(O12+G12)/10^6&gt;=サイズ!$D$7,"小（S）",IF((N12+F12)*(O12+G12)/10^6&gt;=サイズ!$D$6,"極小（X）","対象外")))))</f>
        <v/>
      </c>
      <c r="Q12" s="65" t="str">
        <f>IFERROR(IF(OR(I12="",K12="",L12="",M12="",N12="",O12=""),"",VLOOKUP(SUBSTITUTE(I12&amp;K12&amp;L12&amp;M12&amp;P12,CHAR(10),""),LIXIL対象製品リスト!O:P,2,FALSE)),"対象の型番はありません")</f>
        <v/>
      </c>
      <c r="R12" s="64" t="str">
        <f>IF(Q12="","",IF(LEFT(Q12,2)="対象","－",IF(LEFT(I12,2)="断熱",MID(Q12,10,1),"－")))</f>
        <v/>
      </c>
      <c r="S12" s="61"/>
      <c r="T12" s="66" t="str">
        <f>IF(R12&lt;&gt;"",IF(R12="P","SS",IF(OR(R12="S",R12="A"),R12,IF(AND(R12="B",IFERROR(VLOOKUP(Q12,LIXIL対象製品リスト!K:AB,9,FALSE),"")="○"),IF(OR($R$2="",$R$2="選択してください"),"建て方を選択してください",IF($R$2="共同住宅（4階建以上）",R12,"対象外")),"対象外"))),"")</f>
        <v/>
      </c>
      <c r="U12" s="66" t="str">
        <f>"窓リノベ24"&amp;"外窓"&amp;IFERROR(LEFT(VLOOKUP(Q12,LIXIL対象製品リスト!K:AB,2,FALSE),3),"はつり")&amp;T12&amp;P12</f>
        <v>窓リノベ24外窓はつり</v>
      </c>
      <c r="V12" s="67" t="str">
        <f>IF(R12&lt;&gt;"",IFERROR(IF($R$2="共同住宅（4階建以上）",VLOOKUP(U12,補助額!A:H,8,FALSE),VLOOKUP(U12,補助額!A:H,7,FALSE)),"－"),"")</f>
        <v/>
      </c>
      <c r="W12" s="68" t="str">
        <f t="shared" ref="W12:W41" si="0">IF(AND(S12&lt;&gt;"",V12&lt;&gt;""),V12*S12,"")</f>
        <v/>
      </c>
      <c r="X12" s="69" t="str">
        <f>IF(R12="","",IF(OR($P$2="選択してください",$P$2=""),"地域を選択してください",IF(OR($R$2="選択してください",$R$2=""),"建て方を選択してください",IFERROR(VLOOKUP(Y12,こどもエコグレード!A:E,5,FALSE),"対象外"))))</f>
        <v/>
      </c>
      <c r="Y12" s="69" t="str">
        <f>R12&amp;IF($R$2="戸建住宅","戸建住宅","共同住宅")&amp;補助額を調べる!$P$2</f>
        <v>共同住宅選択してください</v>
      </c>
      <c r="Z12" s="69" t="str">
        <f>"子育てエコ"&amp;"外窓"&amp;X12&amp;P12</f>
        <v>子育てエコ外窓</v>
      </c>
      <c r="AA12" s="70" t="str">
        <f>IF(R12&lt;&gt;"",IFERROR(IF($R$2="共同住宅（4階建以上）",VLOOKUP(Z12,補助額!A:H,8,FALSE),VLOOKUP(Z12,補助額!A:H,7,FALSE)),"－"),"")</f>
        <v/>
      </c>
      <c r="AB12" s="70" t="str">
        <f t="shared" ref="AB12:AB41" si="1">IF(AND(S12&lt;&gt;"",AA12&lt;&gt;""),AA12*S12,"")</f>
        <v/>
      </c>
      <c r="AC12" s="69" t="str">
        <f>IF(R12="","",IF(RIGHT(I12,2)="防音","防音",IF(RIGHT(I12,2)="防犯","防犯",IF(RIGHT(I12,2)="防災","防災","対象外"))))</f>
        <v/>
      </c>
      <c r="AD12" s="69" t="str">
        <f>"子育てエコ"&amp;"外窓"&amp;AC12&amp;P12</f>
        <v>子育てエコ外窓</v>
      </c>
      <c r="AE12" s="70" t="str">
        <f>IF(R12&lt;&gt;"",IFERROR(IF($R$2="共同住宅（4階建以上）",VLOOKUP(AD12,補助額!A:H,8,FALSE),VLOOKUP(AD12,補助額!A:H,7,FALSE)),"－"),"")</f>
        <v/>
      </c>
      <c r="AF12" s="70" t="str">
        <f t="shared" ref="AF12:AF41" si="2">IF(AND(S12&lt;&gt;"",AE12&lt;&gt;""),AE12*S12,"")</f>
        <v/>
      </c>
      <c r="AG12" s="71" t="str">
        <f>IF(R12="","",IF(OR($P$2="選択してください",$P$2=""),"地域を選択してください",IF(OR($R$2="選択してください",$R$2=""),"建て方を選択してください",IFERROR(VLOOKUP(AH12,こどもエコグレード!A:F,6,FALSE),"対象外"))))</f>
        <v/>
      </c>
      <c r="AH12" s="72" t="str">
        <f>R12&amp;IF($R$2="戸建住宅","戸建住宅","共同住宅")&amp;補助額を調べる!$P$2</f>
        <v>共同住宅選択してください</v>
      </c>
      <c r="AI12" s="60"/>
    </row>
    <row r="13" spans="1:35" ht="18" customHeight="1" x14ac:dyDescent="0.4">
      <c r="A13" s="31" t="str">
        <f t="shared" ref="A13:A41" si="3">IF(I13&lt;&gt;"",SUBSTITUTE(SUBSTITUTE(SUBSTITUTE(SUBSTITUTE(SUBSTITUTE(SUBSTITUTE(SUBSTITUTE(SUBSTITUTE(SUBSTITUTE(SUBSTITUTE(SUBSTITUTE(SUBSTITUTE(SUBSTITUTE(SUBSTITUTE(SUBSTITUTE(SUBSTITUTE(SUBSTITUTE(SUBSTITUTE(SUBSTITUTE(SUBSTITUTE(SUBSTITUTE(SUBSTITUTE(SUBSTITUTE(SUBSTITUTE(SUBSTITUTE(SUBSTITUTE(I13,"(","_"),")","_"),"（","_"),"）","_"),"-","_"),"―","_"),"－","_"),"・","_"),"／","_"),"/","_")," ","_"),"　","_"),"+","_"),"＋","_"),"A4","A4サッシ"),"Ａ４","A4サッシ"),"Ａ4","A4サッシ"),"A４","A4サッシ"),"~","_"),"～","_"),",","_"),"、","_"),"［","_"),"］","_"),"：","_"),":","_"),"")</f>
        <v/>
      </c>
      <c r="B13" s="31" t="str">
        <f t="shared" ref="B13:B41" si="4">IF(OR(J13&lt;&gt;"",COUNTIF($I$2,"*非木造*")&gt;0,COUNTIF($I$2,"*特定客先*")&gt;0),SUBSTITUTE(SUBSTITUTE(SUBSTITUTE(SUBSTITUTE(SUBSTITUTE(SUBSTITUTE(SUBSTITUTE(SUBSTITUTE(SUBSTITUTE(SUBSTITUTE(SUBSTITUTE(SUBSTITUTE(SUBSTITUTE(SUBSTITUTE(SUBSTITUTE(SUBSTITUTE(SUBSTITUTE(SUBSTITUTE(SUBSTITUTE(SUBSTITUTE(SUBSTITUTE(SUBSTITUTE(SUBSTITUTE(SUBSTITUTE(SUBSTITUTE(SUBSTITUTE(I13&amp;J13,"(","_"),")","_"),"（","_"),"）","_"),"-","_"),"―","_"),"－","_"),"・","_"),"／","_"),"/","_")," ","_"),"　","_"),"+","_"),"＋","_"),"A4","A4サッシ"),"Ａ４","A4サッシ"),"Ａ4","A4サッシ"),"A４","A4サッシ"),"~","_"),"～","_"),",","_"),"、","_"),"［","_"),"］","_"),"：","_"),":","_"),"")</f>
        <v/>
      </c>
      <c r="C13" s="31" t="str">
        <f t="shared" ref="C13:C41" si="5">IF(K13&lt;&gt;"",SUBSTITUTE(SUBSTITUTE(SUBSTITUTE(SUBSTITUTE(SUBSTITUTE(SUBSTITUTE(SUBSTITUTE(SUBSTITUTE(SUBSTITUTE(SUBSTITUTE(SUBSTITUTE(SUBSTITUTE(SUBSTITUTE(SUBSTITUTE(SUBSTITUTE(SUBSTITUTE(SUBSTITUTE(SUBSTITUTE(SUBSTITUTE(SUBSTITUTE(SUBSTITUTE(SUBSTITUTE(SUBSTITUTE(SUBSTITUTE(SUBSTITUTE(SUBSTITUTE(I13&amp;J13&amp;K13,"(","_"),")","_"),"（","_"),"）","_"),"-","_"),"―","_"),"－","_"),"・","_"),"／","_"),"/","_")," ","_"),"　","_"),"+","_"),"＋","_"),"A4","A4サッシ"),"Ａ４","A4サッシ"),"Ａ4","A4サッシ"),"A４","A4サッシ"),"~","_"),"～","_"),",","_"),"、","_"),"［","_"),"］","_"),"：","_"),":","_"),"")</f>
        <v/>
      </c>
      <c r="D13" s="31" t="str">
        <f t="shared" ref="D13:D41" si="6">IF(L13&lt;&gt;"",SUBSTITUTE(SUBSTITUTE(SUBSTITUTE(SUBSTITUTE(SUBSTITUTE(SUBSTITUTE(SUBSTITUTE(SUBSTITUTE(SUBSTITUTE(SUBSTITUTE(SUBSTITUTE(SUBSTITUTE(SUBSTITUTE(SUBSTITUTE(SUBSTITUTE(SUBSTITUTE(SUBSTITUTE(SUBSTITUTE(SUBSTITUTE(SUBSTITUTE(SUBSTITUTE(SUBSTITUTE(SUBSTITUTE(SUBSTITUTE(SUBSTITUTE(SUBSTITUTE(I13&amp;J13&amp;K13&amp;L13,"(","_"),")","_"),"（","_"),"）","_"),"-","_"),"―","_"),"－","_"),"・","_"),"／","_"),"/","_")," ","_"),"　","_"),"+","_"),"＋","_"),"A4","A4サッシ"),"Ａ４","A4サッシ"),"Ａ4","A4サッシ"),"A４","A4サッシ"),"~","_"),"～","_"),",","_"),"、","_"),"［","_"),"］","_"),"：","_"),":","_"),"")</f>
        <v/>
      </c>
      <c r="E13" s="31" t="str">
        <f>IF(R13&lt;&gt;"",SUBSTITUTE(SUBSTITUTE(SUBSTITUTE(SUBSTITUTE(SUBSTITUTE(SUBSTITUTE(SUBSTITUTE(SUBSTITUTE(SUBSTITUTE(SUBSTITUTE(SUBSTITUTE(SUBSTITUTE(SUBSTITUTE(SUBSTITUTE(SUBSTITUTE(SUBSTITUTE(SUBSTITUTE(SUBSTITUTE(SUBSTITUTE(SUBSTITUTE(SUBSTITUTE(SUBSTITUTE(SUBSTITUTE(SUBSTITUTE(SUBSTITUTE(SUBSTITUTE(I13&amp;J13&amp;K13&amp;L13&amp;R13,"(","_"),")","_"),"（","_"),"）","_"),"-","_"),"―","_"),"－","_"),"・","_"),"／","_"),"/","_")," ","_"),"　","_"),"+","_"),"＋","_"),"A4","A4サッシ"),"Ａ４","A4サッシ"),"Ａ4","A4サッシ"),"A４","A4サッシ"),"~","_"),"～","_"),",","_"),"、","_"),"［","_"),"］","_"),"：","_"),":","_"),"")</f>
        <v/>
      </c>
      <c r="F13" s="31">
        <f>IFERROR(VLOOKUP(K13&amp;L13,LIXIL対象製品リスト!Q:U,4,FALSE),0)</f>
        <v>0</v>
      </c>
      <c r="G13" s="31">
        <f>IFERROR(VLOOKUP(K13&amp;L13,LIXIL対象製品リスト!Q:U,5,FALSE),0)</f>
        <v>0</v>
      </c>
      <c r="I13" s="61"/>
      <c r="J13" s="62"/>
      <c r="K13" s="62"/>
      <c r="L13" s="61"/>
      <c r="M13" s="63"/>
      <c r="N13" s="61"/>
      <c r="O13" s="61"/>
      <c r="P13" s="64" t="str">
        <f>IF(OR(N13="",O13=""),"",IF((N13+F13)*(O13+G13)/10^6&gt;=サイズ!$D$9,"大（L）",IF((N13+F13)*(O13+G13)/10^6&gt;=サイズ!$D$8,"中（M）",IF((N13+F13)*(O13+G13)/10^6&gt;=サイズ!$D$7,"小（S）",IF((N13+F13)*(O13+G13)/10^6&gt;=サイズ!$D$6,"極小（X）","対象外")))))</f>
        <v/>
      </c>
      <c r="Q13" s="65" t="str">
        <f>IFERROR(IF(OR(I13="",K13="",L13="",M13="",N13="",O13=""),"",VLOOKUP(SUBSTITUTE(I13&amp;K13&amp;L13&amp;M13&amp;P13,CHAR(10),""),LIXIL対象製品リスト!O:P,2,FALSE)),"対象の型番はありません")</f>
        <v/>
      </c>
      <c r="R13" s="64" t="str">
        <f t="shared" ref="R13:R41" si="7">IF(Q13="","",IF(LEFT(Q13,2)="対象","－",IF(LEFT(I13,2)="断熱",MID(Q13,10,1),"－")))</f>
        <v/>
      </c>
      <c r="S13" s="73"/>
      <c r="T13" s="66" t="str">
        <f>IF(R13&lt;&gt;"",IF(R13="P","SS",IF(OR(R13="S",R13="A"),R13,IF(AND(R13="B",IFERROR(VLOOKUP(Q13,LIXIL対象製品リスト!K:AB,9,FALSE),"")="○"),IF(OR($R$2="",$R$2="選択してください"),"建て方を選択してください",IF($R$2="共同住宅（4階建以上）",R13,"対象外")),"対象外"))),"")</f>
        <v/>
      </c>
      <c r="U13" s="66" t="str">
        <f>"窓リノベ24"&amp;"外窓"&amp;IFERROR(LEFT(VLOOKUP(Q13,LIXIL対象製品リスト!K:AB,2,FALSE),3),"はつり")&amp;T13&amp;P13</f>
        <v>窓リノベ24外窓はつり</v>
      </c>
      <c r="V13" s="67" t="str">
        <f>IF(R13&lt;&gt;"",IFERROR(IF($R$2="共同住宅（4階建以上）",VLOOKUP(U13,補助額!A:H,8,FALSE),VLOOKUP(U13,補助額!A:H,7,FALSE)),"－"),"")</f>
        <v/>
      </c>
      <c r="W13" s="74" t="str">
        <f t="shared" si="0"/>
        <v/>
      </c>
      <c r="X13" s="69" t="str">
        <f>IF(R13="","",IF(OR($P$2="選択してください",$P$2=""),"地域を選択してください",IF(OR($R$2="選択してください",$R$2=""),"建て方を選択してください",IFERROR(VLOOKUP(Y13,こどもエコグレード!A:E,5,FALSE),"対象外"))))</f>
        <v/>
      </c>
      <c r="Y13" s="69" t="str">
        <f>R13&amp;IF($R$2="戸建住宅","戸建住宅","共同住宅")&amp;補助額を調べる!$P$2</f>
        <v>共同住宅選択してください</v>
      </c>
      <c r="Z13" s="69" t="str">
        <f t="shared" ref="Z13:Z41" si="8">"子育てエコ"&amp;"外窓"&amp;X13&amp;P13</f>
        <v>子育てエコ外窓</v>
      </c>
      <c r="AA13" s="70" t="str">
        <f>IF(R13&lt;&gt;"",IFERROR(IF($R$2="共同住宅（4階建以上）",VLOOKUP(Z13,補助額!A:H,8,FALSE),VLOOKUP(Z13,補助額!A:H,7,FALSE)),"－"),"")</f>
        <v/>
      </c>
      <c r="AB13" s="70" t="str">
        <f t="shared" si="1"/>
        <v/>
      </c>
      <c r="AC13" s="69" t="str">
        <f t="shared" ref="AC13:AC41" si="9">IF(R13="","",IF(RIGHT(I13,2)="防音","防音",IF(RIGHT(I13,2)="防犯","防犯",IF(RIGHT(I13,2)="防災","防災","対象外"))))</f>
        <v/>
      </c>
      <c r="AD13" s="69" t="str">
        <f t="shared" ref="AD13:AD41" si="10">"子育てエコ"&amp;"外窓"&amp;AC13&amp;P13</f>
        <v>子育てエコ外窓</v>
      </c>
      <c r="AE13" s="70" t="str">
        <f>IF(R13&lt;&gt;"",IFERROR(IF($R$2="共同住宅（4階建以上）",VLOOKUP(AD13,補助額!A:H,8,FALSE),VLOOKUP(AD13,補助額!A:H,7,FALSE)),"－"),"")</f>
        <v/>
      </c>
      <c r="AF13" s="70" t="str">
        <f t="shared" si="2"/>
        <v/>
      </c>
      <c r="AG13" s="71" t="str">
        <f>IF(R13="","",IF(OR($P$2="選択してください",$P$2=""),"地域を選択してください",IF(OR($R$2="選択してください",$R$2=""),"建て方を選択してください",IFERROR(VLOOKUP(AH13,こどもエコグレード!A:F,6,FALSE),"対象外"))))</f>
        <v/>
      </c>
      <c r="AH13" s="72" t="str">
        <f>R13&amp;IF($R$2="戸建住宅","戸建住宅","共同住宅")&amp;補助額を調べる!$P$2</f>
        <v>共同住宅選択してください</v>
      </c>
      <c r="AI13" s="60"/>
    </row>
    <row r="14" spans="1:35" ht="18" customHeight="1" x14ac:dyDescent="0.4">
      <c r="A14" s="31" t="str">
        <f t="shared" si="3"/>
        <v/>
      </c>
      <c r="B14" s="31" t="str">
        <f t="shared" si="4"/>
        <v/>
      </c>
      <c r="C14" s="31" t="str">
        <f t="shared" si="5"/>
        <v/>
      </c>
      <c r="D14" s="31" t="str">
        <f t="shared" si="6"/>
        <v/>
      </c>
      <c r="E14" s="31" t="str">
        <f t="shared" ref="E14:E41" si="11">IF(R14&lt;&gt;"",SUBSTITUTE(SUBSTITUTE(SUBSTITUTE(SUBSTITUTE(SUBSTITUTE(SUBSTITUTE(SUBSTITUTE(SUBSTITUTE(SUBSTITUTE(SUBSTITUTE(SUBSTITUTE(SUBSTITUTE(SUBSTITUTE(SUBSTITUTE(SUBSTITUTE(SUBSTITUTE(SUBSTITUTE(SUBSTITUTE(SUBSTITUTE(SUBSTITUTE(SUBSTITUTE(SUBSTITUTE(SUBSTITUTE(SUBSTITUTE(SUBSTITUTE(SUBSTITUTE(I14&amp;J14&amp;K14&amp;L14&amp;R14,"(","_"),")","_"),"（","_"),"）","_"),"-","_"),"―","_"),"－","_"),"・","_"),"／","_"),"/","_")," ","_"),"　","_"),"+","_"),"＋","_"),"A4","A4サッシ"),"Ａ４","A4サッシ"),"Ａ4","A4サッシ"),"A４","A4サッシ"),"~","_"),"～","_"),",","_"),"、","_"),"［","_"),"］","_"),"：","_"),":","_"),"")</f>
        <v/>
      </c>
      <c r="F14" s="31">
        <f>IFERROR(VLOOKUP(K14&amp;L14,LIXIL対象製品リスト!Q:U,4,FALSE),0)</f>
        <v>0</v>
      </c>
      <c r="G14" s="31">
        <f>IFERROR(VLOOKUP(K14&amp;L14,LIXIL対象製品リスト!Q:U,5,FALSE),0)</f>
        <v>0</v>
      </c>
      <c r="I14" s="61"/>
      <c r="J14" s="62"/>
      <c r="K14" s="62"/>
      <c r="L14" s="61"/>
      <c r="M14" s="63"/>
      <c r="N14" s="61"/>
      <c r="O14" s="61"/>
      <c r="P14" s="64" t="str">
        <f>IF(OR(N14="",O14=""),"",IF((N14+F14)*(O14+G14)/10^6&gt;=サイズ!$D$9,"大（L）",IF((N14+F14)*(O14+G14)/10^6&gt;=サイズ!$D$8,"中（M）",IF((N14+F14)*(O14+G14)/10^6&gt;=サイズ!$D$7,"小（S）",IF((N14+F14)*(O14+G14)/10^6&gt;=サイズ!$D$6,"極小（X）","対象外")))))</f>
        <v/>
      </c>
      <c r="Q14" s="65" t="str">
        <f>IFERROR(IF(OR(I14="",K14="",L14="",M14="",N14="",O14=""),"",VLOOKUP(SUBSTITUTE(I14&amp;K14&amp;L14&amp;M14&amp;P14,CHAR(10),""),LIXIL対象製品リスト!O:P,2,FALSE)),"対象の型番はありません")</f>
        <v/>
      </c>
      <c r="R14" s="64" t="str">
        <f t="shared" si="7"/>
        <v/>
      </c>
      <c r="S14" s="73"/>
      <c r="T14" s="66" t="str">
        <f>IF(R14&lt;&gt;"",IF(R14="P","SS",IF(OR(R14="S",R14="A"),R14,IF(AND(R14="B",IFERROR(VLOOKUP(Q14,LIXIL対象製品リスト!K:AB,9,FALSE),"")="○"),IF(OR($R$2="",$R$2="選択してください"),"建て方を選択してください",IF($R$2="共同住宅（4階建以上）",R14,"対象外")),"対象外"))),"")</f>
        <v/>
      </c>
      <c r="U14" s="66" t="str">
        <f>"窓リノベ24"&amp;"外窓"&amp;IFERROR(LEFT(VLOOKUP(Q14,LIXIL対象製品リスト!K:AB,2,FALSE),3),"はつり")&amp;T14&amp;P14</f>
        <v>窓リノベ24外窓はつり</v>
      </c>
      <c r="V14" s="67" t="str">
        <f>IF(R14&lt;&gt;"",IFERROR(IF($R$2="共同住宅（4階建以上）",VLOOKUP(U14,補助額!A:H,8,FALSE),VLOOKUP(U14,補助額!A:H,7,FALSE)),"－"),"")</f>
        <v/>
      </c>
      <c r="W14" s="74" t="str">
        <f t="shared" si="0"/>
        <v/>
      </c>
      <c r="X14" s="69" t="str">
        <f>IF(R14="","",IF(OR($P$2="選択してください",$P$2=""),"地域を選択してください",IF(OR($R$2="選択してください",$R$2=""),"建て方を選択してください",IFERROR(VLOOKUP(Y14,こどもエコグレード!A:E,5,FALSE),"対象外"))))</f>
        <v/>
      </c>
      <c r="Y14" s="69" t="str">
        <f>R14&amp;IF($R$2="戸建住宅","戸建住宅","共同住宅")&amp;補助額を調べる!$P$2</f>
        <v>共同住宅選択してください</v>
      </c>
      <c r="Z14" s="69" t="str">
        <f t="shared" si="8"/>
        <v>子育てエコ外窓</v>
      </c>
      <c r="AA14" s="70" t="str">
        <f>IF(R14&lt;&gt;"",IFERROR(IF($R$2="共同住宅（4階建以上）",VLOOKUP(Z14,補助額!A:H,8,FALSE),VLOOKUP(Z14,補助額!A:H,7,FALSE)),"－"),"")</f>
        <v/>
      </c>
      <c r="AB14" s="70" t="str">
        <f t="shared" si="1"/>
        <v/>
      </c>
      <c r="AC14" s="69" t="str">
        <f t="shared" si="9"/>
        <v/>
      </c>
      <c r="AD14" s="69" t="str">
        <f t="shared" si="10"/>
        <v>子育てエコ外窓</v>
      </c>
      <c r="AE14" s="70" t="str">
        <f>IF(R14&lt;&gt;"",IFERROR(IF($R$2="共同住宅（4階建以上）",VLOOKUP(AD14,補助額!A:H,8,FALSE),VLOOKUP(AD14,補助額!A:H,7,FALSE)),"－"),"")</f>
        <v/>
      </c>
      <c r="AF14" s="70" t="str">
        <f t="shared" si="2"/>
        <v/>
      </c>
      <c r="AG14" s="71" t="str">
        <f>IF(R14="","",IF(OR($P$2="選択してください",$P$2=""),"地域を選択してください",IF(OR($R$2="選択してください",$R$2=""),"建て方を選択してください",IFERROR(VLOOKUP(AH14,こどもエコグレード!A:F,6,FALSE),"対象外"))))</f>
        <v/>
      </c>
      <c r="AH14" s="72" t="str">
        <f>R14&amp;IF($R$2="戸建住宅","戸建住宅","共同住宅")&amp;補助額を調べる!$P$2</f>
        <v>共同住宅選択してください</v>
      </c>
      <c r="AI14" s="60"/>
    </row>
    <row r="15" spans="1:35" ht="18" customHeight="1" x14ac:dyDescent="0.4">
      <c r="A15" s="31" t="str">
        <f t="shared" si="3"/>
        <v/>
      </c>
      <c r="B15" s="31" t="str">
        <f t="shared" si="4"/>
        <v/>
      </c>
      <c r="C15" s="31" t="str">
        <f t="shared" si="5"/>
        <v/>
      </c>
      <c r="D15" s="31" t="str">
        <f t="shared" si="6"/>
        <v/>
      </c>
      <c r="E15" s="31" t="str">
        <f t="shared" si="11"/>
        <v/>
      </c>
      <c r="F15" s="31">
        <f>IFERROR(VLOOKUP(K15&amp;L15,LIXIL対象製品リスト!Q:U,4,FALSE),0)</f>
        <v>0</v>
      </c>
      <c r="G15" s="31">
        <f>IFERROR(VLOOKUP(K15&amp;L15,LIXIL対象製品リスト!Q:U,5,FALSE),0)</f>
        <v>0</v>
      </c>
      <c r="I15" s="61"/>
      <c r="J15" s="62"/>
      <c r="K15" s="62"/>
      <c r="L15" s="61"/>
      <c r="M15" s="63"/>
      <c r="N15" s="61"/>
      <c r="O15" s="61"/>
      <c r="P15" s="64" t="str">
        <f>IF(OR(N15="",O15=""),"",IF((N15+F15)*(O15+G15)/10^6&gt;=サイズ!$D$9,"大（L）",IF((N15+F15)*(O15+G15)/10^6&gt;=サイズ!$D$8,"中（M）",IF((N15+F15)*(O15+G15)/10^6&gt;=サイズ!$D$7,"小（S）",IF((N15+F15)*(O15+G15)/10^6&gt;=サイズ!$D$6,"極小（X）","対象外")))))</f>
        <v/>
      </c>
      <c r="Q15" s="65" t="str">
        <f>IFERROR(IF(OR(I15="",K15="",L15="",M15="",N15="",O15=""),"",VLOOKUP(SUBSTITUTE(I15&amp;K15&amp;L15&amp;M15&amp;P15,CHAR(10),""),LIXIL対象製品リスト!O:P,2,FALSE)),"対象の型番はありません")</f>
        <v/>
      </c>
      <c r="R15" s="64" t="str">
        <f t="shared" si="7"/>
        <v/>
      </c>
      <c r="S15" s="73"/>
      <c r="T15" s="66" t="str">
        <f>IF(R15&lt;&gt;"",IF(R15="P","SS",IF(OR(R15="S",R15="A"),R15,IF(AND(R15="B",IFERROR(VLOOKUP(Q15,LIXIL対象製品リスト!K:AB,9,FALSE),"")="○"),IF(OR($R$2="",$R$2="選択してください"),"建て方を選択してください",IF($R$2="共同住宅（4階建以上）",R15,"対象外")),"対象外"))),"")</f>
        <v/>
      </c>
      <c r="U15" s="66" t="str">
        <f>"窓リノベ24"&amp;"外窓"&amp;IFERROR(LEFT(VLOOKUP(Q15,LIXIL対象製品リスト!K:AB,2,FALSE),3),"はつり")&amp;T15&amp;P15</f>
        <v>窓リノベ24外窓はつり</v>
      </c>
      <c r="V15" s="67" t="str">
        <f>IF(R15&lt;&gt;"",IFERROR(IF($R$2="共同住宅（4階建以上）",VLOOKUP(U15,補助額!A:H,8,FALSE),VLOOKUP(U15,補助額!A:H,7,FALSE)),"－"),"")</f>
        <v/>
      </c>
      <c r="W15" s="74" t="str">
        <f t="shared" si="0"/>
        <v/>
      </c>
      <c r="X15" s="69" t="str">
        <f>IF(R15="","",IF(OR($P$2="選択してください",$P$2=""),"地域を選択してください",IF(OR($R$2="選択してください",$R$2=""),"建て方を選択してください",IFERROR(VLOOKUP(Y15,こどもエコグレード!A:E,5,FALSE),"対象外"))))</f>
        <v/>
      </c>
      <c r="Y15" s="69" t="str">
        <f>R15&amp;IF($R$2="戸建住宅","戸建住宅","共同住宅")&amp;補助額を調べる!$P$2</f>
        <v>共同住宅選択してください</v>
      </c>
      <c r="Z15" s="69" t="str">
        <f t="shared" si="8"/>
        <v>子育てエコ外窓</v>
      </c>
      <c r="AA15" s="70" t="str">
        <f>IF(R15&lt;&gt;"",IFERROR(IF($R$2="共同住宅（4階建以上）",VLOOKUP(Z15,補助額!A:H,8,FALSE),VLOOKUP(Z15,補助額!A:H,7,FALSE)),"－"),"")</f>
        <v/>
      </c>
      <c r="AB15" s="70" t="str">
        <f t="shared" si="1"/>
        <v/>
      </c>
      <c r="AC15" s="69" t="str">
        <f t="shared" si="9"/>
        <v/>
      </c>
      <c r="AD15" s="69" t="str">
        <f t="shared" si="10"/>
        <v>子育てエコ外窓</v>
      </c>
      <c r="AE15" s="70" t="str">
        <f>IF(R15&lt;&gt;"",IFERROR(IF($R$2="共同住宅（4階建以上）",VLOOKUP(AD15,補助額!A:H,8,FALSE),VLOOKUP(AD15,補助額!A:H,7,FALSE)),"－"),"")</f>
        <v/>
      </c>
      <c r="AF15" s="70" t="str">
        <f t="shared" si="2"/>
        <v/>
      </c>
      <c r="AG15" s="71" t="str">
        <f>IF(R15="","",IF(OR($P$2="選択してください",$P$2=""),"地域を選択してください",IF(OR($R$2="選択してください",$R$2=""),"建て方を選択してください",IFERROR(VLOOKUP(AH15,こどもエコグレード!A:F,6,FALSE),"対象外"))))</f>
        <v/>
      </c>
      <c r="AH15" s="72" t="str">
        <f>R15&amp;IF($R$2="戸建住宅","戸建住宅","共同住宅")&amp;補助額を調べる!$P$2</f>
        <v>共同住宅選択してください</v>
      </c>
      <c r="AI15" s="60"/>
    </row>
    <row r="16" spans="1:35" ht="18" customHeight="1" x14ac:dyDescent="0.4">
      <c r="A16" s="31" t="str">
        <f t="shared" si="3"/>
        <v/>
      </c>
      <c r="B16" s="31" t="str">
        <f t="shared" si="4"/>
        <v/>
      </c>
      <c r="C16" s="31" t="str">
        <f t="shared" si="5"/>
        <v/>
      </c>
      <c r="D16" s="31" t="str">
        <f t="shared" si="6"/>
        <v/>
      </c>
      <c r="E16" s="31" t="str">
        <f t="shared" si="11"/>
        <v/>
      </c>
      <c r="F16" s="31">
        <f>IFERROR(VLOOKUP(K16&amp;L16,LIXIL対象製品リスト!Q:U,4,FALSE),0)</f>
        <v>0</v>
      </c>
      <c r="G16" s="31">
        <f>IFERROR(VLOOKUP(K16&amp;L16,LIXIL対象製品リスト!Q:U,5,FALSE),0)</f>
        <v>0</v>
      </c>
      <c r="I16" s="61"/>
      <c r="J16" s="62"/>
      <c r="K16" s="62"/>
      <c r="L16" s="61"/>
      <c r="M16" s="63"/>
      <c r="N16" s="61"/>
      <c r="O16" s="61"/>
      <c r="P16" s="64" t="str">
        <f>IF(OR(N16="",O16=""),"",IF((N16+F16)*(O16+G16)/10^6&gt;=サイズ!$D$9,"大（L）",IF((N16+F16)*(O16+G16)/10^6&gt;=サイズ!$D$8,"中（M）",IF((N16+F16)*(O16+G16)/10^6&gt;=サイズ!$D$7,"小（S）",IF((N16+F16)*(O16+G16)/10^6&gt;=サイズ!$D$6,"極小（X）","対象外")))))</f>
        <v/>
      </c>
      <c r="Q16" s="65" t="str">
        <f>IFERROR(IF(OR(I16="",K16="",L16="",M16="",N16="",O16=""),"",VLOOKUP(SUBSTITUTE(I16&amp;K16&amp;L16&amp;M16&amp;P16,CHAR(10),""),LIXIL対象製品リスト!O:P,2,FALSE)),"対象の型番はありません")</f>
        <v/>
      </c>
      <c r="R16" s="64" t="str">
        <f t="shared" si="7"/>
        <v/>
      </c>
      <c r="S16" s="73"/>
      <c r="T16" s="66" t="str">
        <f>IF(R16&lt;&gt;"",IF(R16="P","SS",IF(OR(R16="S",R16="A"),R16,IF(AND(R16="B",IFERROR(VLOOKUP(Q16,LIXIL対象製品リスト!K:AB,9,FALSE),"")="○"),IF(OR($R$2="",$R$2="選択してください"),"建て方を選択してください",IF($R$2="共同住宅（4階建以上）",R16,"対象外")),"対象外"))),"")</f>
        <v/>
      </c>
      <c r="U16" s="66" t="str">
        <f>"窓リノベ24"&amp;"外窓"&amp;IFERROR(LEFT(VLOOKUP(Q16,LIXIL対象製品リスト!K:AB,2,FALSE),3),"はつり")&amp;T16&amp;P16</f>
        <v>窓リノベ24外窓はつり</v>
      </c>
      <c r="V16" s="67" t="str">
        <f>IF(R16&lt;&gt;"",IFERROR(IF($R$2="共同住宅（4階建以上）",VLOOKUP(U16,補助額!A:H,8,FALSE),VLOOKUP(U16,補助額!A:H,7,FALSE)),"－"),"")</f>
        <v/>
      </c>
      <c r="W16" s="74" t="str">
        <f t="shared" si="0"/>
        <v/>
      </c>
      <c r="X16" s="69" t="str">
        <f>IF(R16="","",IF(OR($P$2="選択してください",$P$2=""),"地域を選択してください",IF(OR($R$2="選択してください",$R$2=""),"建て方を選択してください",IFERROR(VLOOKUP(Y16,こどもエコグレード!A:E,5,FALSE),"対象外"))))</f>
        <v/>
      </c>
      <c r="Y16" s="69" t="str">
        <f>R16&amp;IF($R$2="戸建住宅","戸建住宅","共同住宅")&amp;補助額を調べる!$P$2</f>
        <v>共同住宅選択してください</v>
      </c>
      <c r="Z16" s="69" t="str">
        <f t="shared" si="8"/>
        <v>子育てエコ外窓</v>
      </c>
      <c r="AA16" s="70" t="str">
        <f>IF(R16&lt;&gt;"",IFERROR(IF($R$2="共同住宅（4階建以上）",VLOOKUP(Z16,補助額!A:H,8,FALSE),VLOOKUP(Z16,補助額!A:H,7,FALSE)),"－"),"")</f>
        <v/>
      </c>
      <c r="AB16" s="70" t="str">
        <f t="shared" si="1"/>
        <v/>
      </c>
      <c r="AC16" s="69" t="str">
        <f t="shared" si="9"/>
        <v/>
      </c>
      <c r="AD16" s="69" t="str">
        <f t="shared" si="10"/>
        <v>子育てエコ外窓</v>
      </c>
      <c r="AE16" s="70" t="str">
        <f>IF(R16&lt;&gt;"",IFERROR(IF($R$2="共同住宅（4階建以上）",VLOOKUP(AD16,補助額!A:H,8,FALSE),VLOOKUP(AD16,補助額!A:H,7,FALSE)),"－"),"")</f>
        <v/>
      </c>
      <c r="AF16" s="70" t="str">
        <f t="shared" si="2"/>
        <v/>
      </c>
      <c r="AG16" s="71" t="str">
        <f>IF(R16="","",IF(OR($P$2="選択してください",$P$2=""),"地域を選択してください",IF(OR($R$2="選択してください",$R$2=""),"建て方を選択してください",IFERROR(VLOOKUP(AH16,こどもエコグレード!A:F,6,FALSE),"対象外"))))</f>
        <v/>
      </c>
      <c r="AH16" s="72" t="str">
        <f>R16&amp;IF($R$2="戸建住宅","戸建住宅","共同住宅")&amp;補助額を調べる!$P$2</f>
        <v>共同住宅選択してください</v>
      </c>
      <c r="AI16" s="60"/>
    </row>
    <row r="17" spans="1:35" ht="18" customHeight="1" x14ac:dyDescent="0.4">
      <c r="A17" s="31" t="str">
        <f t="shared" si="3"/>
        <v/>
      </c>
      <c r="B17" s="31" t="str">
        <f t="shared" si="4"/>
        <v/>
      </c>
      <c r="C17" s="31" t="str">
        <f t="shared" si="5"/>
        <v/>
      </c>
      <c r="D17" s="31" t="str">
        <f t="shared" si="6"/>
        <v/>
      </c>
      <c r="E17" s="31" t="str">
        <f t="shared" si="11"/>
        <v/>
      </c>
      <c r="F17" s="31">
        <f>IFERROR(VLOOKUP(K17&amp;L17,LIXIL対象製品リスト!Q:U,4,FALSE),0)</f>
        <v>0</v>
      </c>
      <c r="G17" s="31">
        <f>IFERROR(VLOOKUP(K17&amp;L17,LIXIL対象製品リスト!Q:U,5,FALSE),0)</f>
        <v>0</v>
      </c>
      <c r="I17" s="61"/>
      <c r="J17" s="62"/>
      <c r="K17" s="62"/>
      <c r="L17" s="61"/>
      <c r="M17" s="63"/>
      <c r="N17" s="61"/>
      <c r="O17" s="61"/>
      <c r="P17" s="64" t="str">
        <f>IF(OR(N17="",O17=""),"",IF((N17+F17)*(O17+G17)/10^6&gt;=サイズ!$D$9,"大（L）",IF((N17+F17)*(O17+G17)/10^6&gt;=サイズ!$D$8,"中（M）",IF((N17+F17)*(O17+G17)/10^6&gt;=サイズ!$D$7,"小（S）",IF((N17+F17)*(O17+G17)/10^6&gt;=サイズ!$D$6,"極小（X）","対象外")))))</f>
        <v/>
      </c>
      <c r="Q17" s="65" t="str">
        <f>IFERROR(IF(OR(I17="",K17="",L17="",M17="",N17="",O17=""),"",VLOOKUP(SUBSTITUTE(I17&amp;K17&amp;L17&amp;M17&amp;P17,CHAR(10),""),LIXIL対象製品リスト!O:P,2,FALSE)),"対象の型番はありません")</f>
        <v/>
      </c>
      <c r="R17" s="64" t="str">
        <f t="shared" si="7"/>
        <v/>
      </c>
      <c r="S17" s="73"/>
      <c r="T17" s="66" t="str">
        <f>IF(R17&lt;&gt;"",IF(R17="P","SS",IF(OR(R17="S",R17="A"),R17,IF(AND(R17="B",IFERROR(VLOOKUP(Q17,LIXIL対象製品リスト!K:AB,9,FALSE),"")="○"),IF(OR($R$2="",$R$2="選択してください"),"建て方を選択してください",IF($R$2="共同住宅（4階建以上）",R17,"対象外")),"対象外"))),"")</f>
        <v/>
      </c>
      <c r="U17" s="66" t="str">
        <f>"窓リノベ24"&amp;"外窓"&amp;IFERROR(LEFT(VLOOKUP(Q17,LIXIL対象製品リスト!K:AB,2,FALSE),3),"はつり")&amp;T17&amp;P17</f>
        <v>窓リノベ24外窓はつり</v>
      </c>
      <c r="V17" s="67" t="str">
        <f>IF(R17&lt;&gt;"",IFERROR(IF($R$2="共同住宅（4階建以上）",VLOOKUP(U17,補助額!A:H,8,FALSE),VLOOKUP(U17,補助額!A:H,7,FALSE)),"－"),"")</f>
        <v/>
      </c>
      <c r="W17" s="74" t="str">
        <f t="shared" si="0"/>
        <v/>
      </c>
      <c r="X17" s="69" t="str">
        <f>IF(R17="","",IF(OR($P$2="選択してください",$P$2=""),"地域を選択してください",IF(OR($R$2="選択してください",$R$2=""),"建て方を選択してください",IFERROR(VLOOKUP(Y17,こどもエコグレード!A:E,5,FALSE),"対象外"))))</f>
        <v/>
      </c>
      <c r="Y17" s="69" t="str">
        <f>R17&amp;IF($R$2="戸建住宅","戸建住宅","共同住宅")&amp;補助額を調べる!$P$2</f>
        <v>共同住宅選択してください</v>
      </c>
      <c r="Z17" s="69" t="str">
        <f t="shared" si="8"/>
        <v>子育てエコ外窓</v>
      </c>
      <c r="AA17" s="70" t="str">
        <f>IF(R17&lt;&gt;"",IFERROR(IF($R$2="共同住宅（4階建以上）",VLOOKUP(Z17,補助額!A:H,8,FALSE),VLOOKUP(Z17,補助額!A:H,7,FALSE)),"－"),"")</f>
        <v/>
      </c>
      <c r="AB17" s="70" t="str">
        <f t="shared" si="1"/>
        <v/>
      </c>
      <c r="AC17" s="69" t="str">
        <f t="shared" si="9"/>
        <v/>
      </c>
      <c r="AD17" s="69" t="str">
        <f t="shared" si="10"/>
        <v>子育てエコ外窓</v>
      </c>
      <c r="AE17" s="70" t="str">
        <f>IF(R17&lt;&gt;"",IFERROR(IF($R$2="共同住宅（4階建以上）",VLOOKUP(AD17,補助額!A:H,8,FALSE),VLOOKUP(AD17,補助額!A:H,7,FALSE)),"－"),"")</f>
        <v/>
      </c>
      <c r="AF17" s="70" t="str">
        <f t="shared" si="2"/>
        <v/>
      </c>
      <c r="AG17" s="71" t="str">
        <f>IF(R17="","",IF(OR($P$2="選択してください",$P$2=""),"地域を選択してください",IF(OR($R$2="選択してください",$R$2=""),"建て方を選択してください",IFERROR(VLOOKUP(AH17,こどもエコグレード!A:F,6,FALSE),"対象外"))))</f>
        <v/>
      </c>
      <c r="AH17" s="72" t="str">
        <f>R17&amp;IF($R$2="戸建住宅","戸建住宅","共同住宅")&amp;補助額を調べる!$P$2</f>
        <v>共同住宅選択してください</v>
      </c>
      <c r="AI17" s="60"/>
    </row>
    <row r="18" spans="1:35" ht="18" customHeight="1" x14ac:dyDescent="0.4">
      <c r="A18" s="31" t="str">
        <f t="shared" si="3"/>
        <v/>
      </c>
      <c r="B18" s="31" t="str">
        <f t="shared" si="4"/>
        <v/>
      </c>
      <c r="C18" s="31" t="str">
        <f t="shared" si="5"/>
        <v/>
      </c>
      <c r="D18" s="31" t="str">
        <f t="shared" si="6"/>
        <v/>
      </c>
      <c r="E18" s="31" t="str">
        <f t="shared" si="11"/>
        <v/>
      </c>
      <c r="F18" s="31">
        <f>IFERROR(VLOOKUP(K18&amp;L18,LIXIL対象製品リスト!Q:U,4,FALSE),0)</f>
        <v>0</v>
      </c>
      <c r="G18" s="31">
        <f>IFERROR(VLOOKUP(K18&amp;L18,LIXIL対象製品リスト!Q:U,5,FALSE),0)</f>
        <v>0</v>
      </c>
      <c r="I18" s="61"/>
      <c r="J18" s="62"/>
      <c r="K18" s="62"/>
      <c r="L18" s="61"/>
      <c r="M18" s="63"/>
      <c r="N18" s="61"/>
      <c r="O18" s="61"/>
      <c r="P18" s="64" t="str">
        <f>IF(OR(N18="",O18=""),"",IF((N18+F18)*(O18+G18)/10^6&gt;=サイズ!$D$9,"大（L）",IF((N18+F18)*(O18+G18)/10^6&gt;=サイズ!$D$8,"中（M）",IF((N18+F18)*(O18+G18)/10^6&gt;=サイズ!$D$7,"小（S）",IF((N18+F18)*(O18+G18)/10^6&gt;=サイズ!$D$6,"極小（X）","対象外")))))</f>
        <v/>
      </c>
      <c r="Q18" s="65" t="str">
        <f>IFERROR(IF(OR(I18="",K18="",L18="",M18="",N18="",O18=""),"",VLOOKUP(SUBSTITUTE(I18&amp;K18&amp;L18&amp;M18&amp;P18,CHAR(10),""),LIXIL対象製品リスト!O:P,2,FALSE)),"対象の型番はありません")</f>
        <v/>
      </c>
      <c r="R18" s="64" t="str">
        <f t="shared" si="7"/>
        <v/>
      </c>
      <c r="S18" s="73"/>
      <c r="T18" s="66" t="str">
        <f>IF(R18&lt;&gt;"",IF(R18="P","SS",IF(OR(R18="S",R18="A"),R18,IF(AND(R18="B",IFERROR(VLOOKUP(Q18,LIXIL対象製品リスト!K:AB,9,FALSE),"")="○"),IF(OR($R$2="",$R$2="選択してください"),"建て方を選択してください",IF($R$2="共同住宅（4階建以上）",R18,"対象外")),"対象外"))),"")</f>
        <v/>
      </c>
      <c r="U18" s="66" t="str">
        <f>"窓リノベ24"&amp;"外窓"&amp;IFERROR(LEFT(VLOOKUP(Q18,LIXIL対象製品リスト!K:AB,2,FALSE),3),"はつり")&amp;T18&amp;P18</f>
        <v>窓リノベ24外窓はつり</v>
      </c>
      <c r="V18" s="67" t="str">
        <f>IF(R18&lt;&gt;"",IFERROR(IF($R$2="共同住宅（4階建以上）",VLOOKUP(U18,補助額!A:H,8,FALSE),VLOOKUP(U18,補助額!A:H,7,FALSE)),"－"),"")</f>
        <v/>
      </c>
      <c r="W18" s="74" t="str">
        <f t="shared" si="0"/>
        <v/>
      </c>
      <c r="X18" s="69" t="str">
        <f>IF(R18="","",IF(OR($P$2="選択してください",$P$2=""),"地域を選択してください",IF(OR($R$2="選択してください",$R$2=""),"建て方を選択してください",IFERROR(VLOOKUP(Y18,こどもエコグレード!A:E,5,FALSE),"対象外"))))</f>
        <v/>
      </c>
      <c r="Y18" s="69" t="str">
        <f>R18&amp;IF($R$2="戸建住宅","戸建住宅","共同住宅")&amp;補助額を調べる!$P$2</f>
        <v>共同住宅選択してください</v>
      </c>
      <c r="Z18" s="69" t="str">
        <f t="shared" si="8"/>
        <v>子育てエコ外窓</v>
      </c>
      <c r="AA18" s="70" t="str">
        <f>IF(R18&lt;&gt;"",IFERROR(IF($R$2="共同住宅（4階建以上）",VLOOKUP(Z18,補助額!A:H,8,FALSE),VLOOKUP(Z18,補助額!A:H,7,FALSE)),"－"),"")</f>
        <v/>
      </c>
      <c r="AB18" s="70" t="str">
        <f t="shared" si="1"/>
        <v/>
      </c>
      <c r="AC18" s="69" t="str">
        <f t="shared" si="9"/>
        <v/>
      </c>
      <c r="AD18" s="69" t="str">
        <f t="shared" si="10"/>
        <v>子育てエコ外窓</v>
      </c>
      <c r="AE18" s="70" t="str">
        <f>IF(R18&lt;&gt;"",IFERROR(IF($R$2="共同住宅（4階建以上）",VLOOKUP(AD18,補助額!A:H,8,FALSE),VLOOKUP(AD18,補助額!A:H,7,FALSE)),"－"),"")</f>
        <v/>
      </c>
      <c r="AF18" s="70" t="str">
        <f t="shared" si="2"/>
        <v/>
      </c>
      <c r="AG18" s="71" t="str">
        <f>IF(R18="","",IF(OR($P$2="選択してください",$P$2=""),"地域を選択してください",IF(OR($R$2="選択してください",$R$2=""),"建て方を選択してください",IFERROR(VLOOKUP(AH18,こどもエコグレード!A:F,6,FALSE),"対象外"))))</f>
        <v/>
      </c>
      <c r="AH18" s="72" t="str">
        <f>R18&amp;IF($R$2="戸建住宅","戸建住宅","共同住宅")&amp;補助額を調べる!$P$2</f>
        <v>共同住宅選択してください</v>
      </c>
      <c r="AI18" s="60"/>
    </row>
    <row r="19" spans="1:35" ht="18" customHeight="1" x14ac:dyDescent="0.4">
      <c r="A19" s="31" t="str">
        <f t="shared" si="3"/>
        <v/>
      </c>
      <c r="B19" s="31" t="str">
        <f t="shared" si="4"/>
        <v/>
      </c>
      <c r="C19" s="31" t="str">
        <f t="shared" si="5"/>
        <v/>
      </c>
      <c r="D19" s="31" t="str">
        <f t="shared" si="6"/>
        <v/>
      </c>
      <c r="E19" s="31" t="str">
        <f t="shared" si="11"/>
        <v/>
      </c>
      <c r="F19" s="31">
        <f>IFERROR(VLOOKUP(K19&amp;L19,LIXIL対象製品リスト!Q:U,4,FALSE),0)</f>
        <v>0</v>
      </c>
      <c r="G19" s="31">
        <f>IFERROR(VLOOKUP(K19&amp;L19,LIXIL対象製品リスト!Q:U,5,FALSE),0)</f>
        <v>0</v>
      </c>
      <c r="I19" s="61"/>
      <c r="J19" s="62"/>
      <c r="K19" s="62"/>
      <c r="L19" s="61"/>
      <c r="M19" s="63"/>
      <c r="N19" s="61"/>
      <c r="O19" s="61"/>
      <c r="P19" s="64" t="str">
        <f>IF(OR(N19="",O19=""),"",IF((N19+F19)*(O19+G19)/10^6&gt;=サイズ!$D$9,"大（L）",IF((N19+F19)*(O19+G19)/10^6&gt;=サイズ!$D$8,"中（M）",IF((N19+F19)*(O19+G19)/10^6&gt;=サイズ!$D$7,"小（S）",IF((N19+F19)*(O19+G19)/10^6&gt;=サイズ!$D$6,"極小（X）","対象外")))))</f>
        <v/>
      </c>
      <c r="Q19" s="65" t="str">
        <f>IFERROR(IF(OR(I19="",K19="",L19="",M19="",N19="",O19=""),"",VLOOKUP(SUBSTITUTE(I19&amp;K19&amp;L19&amp;M19&amp;P19,CHAR(10),""),LIXIL対象製品リスト!O:P,2,FALSE)),"対象の型番はありません")</f>
        <v/>
      </c>
      <c r="R19" s="64" t="str">
        <f t="shared" si="7"/>
        <v/>
      </c>
      <c r="S19" s="73"/>
      <c r="T19" s="66" t="str">
        <f>IF(R19&lt;&gt;"",IF(R19="P","SS",IF(OR(R19="S",R19="A"),R19,IF(AND(R19="B",IFERROR(VLOOKUP(Q19,LIXIL対象製品リスト!K:AB,9,FALSE),"")="○"),IF(OR($R$2="",$R$2="選択してください"),"建て方を選択してください",IF($R$2="共同住宅（4階建以上）",R19,"対象外")),"対象外"))),"")</f>
        <v/>
      </c>
      <c r="U19" s="66" t="str">
        <f>"窓リノベ24"&amp;"外窓"&amp;IFERROR(LEFT(VLOOKUP(Q19,LIXIL対象製品リスト!K:AB,2,FALSE),3),"はつり")&amp;T19&amp;P19</f>
        <v>窓リノベ24外窓はつり</v>
      </c>
      <c r="V19" s="67" t="str">
        <f>IF(R19&lt;&gt;"",IFERROR(IF($R$2="共同住宅（4階建以上）",VLOOKUP(U19,補助額!A:H,8,FALSE),VLOOKUP(U19,補助額!A:H,7,FALSE)),"－"),"")</f>
        <v/>
      </c>
      <c r="W19" s="74" t="str">
        <f t="shared" si="0"/>
        <v/>
      </c>
      <c r="X19" s="69" t="str">
        <f>IF(R19="","",IF(OR($P$2="選択してください",$P$2=""),"地域を選択してください",IF(OR($R$2="選択してください",$R$2=""),"建て方を選択してください",IFERROR(VLOOKUP(Y19,こどもエコグレード!A:E,5,FALSE),"対象外"))))</f>
        <v/>
      </c>
      <c r="Y19" s="69" t="str">
        <f>R19&amp;IF($R$2="戸建住宅","戸建住宅","共同住宅")&amp;補助額を調べる!$P$2</f>
        <v>共同住宅選択してください</v>
      </c>
      <c r="Z19" s="69" t="str">
        <f t="shared" si="8"/>
        <v>子育てエコ外窓</v>
      </c>
      <c r="AA19" s="70" t="str">
        <f>IF(R19&lt;&gt;"",IFERROR(IF($R$2="共同住宅（4階建以上）",VLOOKUP(Z19,補助額!A:H,8,FALSE),VLOOKUP(Z19,補助額!A:H,7,FALSE)),"－"),"")</f>
        <v/>
      </c>
      <c r="AB19" s="70" t="str">
        <f t="shared" si="1"/>
        <v/>
      </c>
      <c r="AC19" s="69" t="str">
        <f t="shared" si="9"/>
        <v/>
      </c>
      <c r="AD19" s="69" t="str">
        <f t="shared" si="10"/>
        <v>子育てエコ外窓</v>
      </c>
      <c r="AE19" s="70" t="str">
        <f>IF(R19&lt;&gt;"",IFERROR(IF($R$2="共同住宅（4階建以上）",VLOOKUP(AD19,補助額!A:H,8,FALSE),VLOOKUP(AD19,補助額!A:H,7,FALSE)),"－"),"")</f>
        <v/>
      </c>
      <c r="AF19" s="70" t="str">
        <f t="shared" si="2"/>
        <v/>
      </c>
      <c r="AG19" s="71" t="str">
        <f>IF(R19="","",IF(OR($P$2="選択してください",$P$2=""),"地域を選択してください",IF(OR($R$2="選択してください",$R$2=""),"建て方を選択してください",IFERROR(VLOOKUP(AH19,こどもエコグレード!A:F,6,FALSE),"対象外"))))</f>
        <v/>
      </c>
      <c r="AH19" s="72" t="str">
        <f>R19&amp;IF($R$2="戸建住宅","戸建住宅","共同住宅")&amp;補助額を調べる!$P$2</f>
        <v>共同住宅選択してください</v>
      </c>
      <c r="AI19" s="60"/>
    </row>
    <row r="20" spans="1:35" ht="18" customHeight="1" x14ac:dyDescent="0.4">
      <c r="A20" s="31" t="str">
        <f t="shared" si="3"/>
        <v/>
      </c>
      <c r="B20" s="31" t="str">
        <f t="shared" si="4"/>
        <v/>
      </c>
      <c r="C20" s="31" t="str">
        <f t="shared" si="5"/>
        <v/>
      </c>
      <c r="D20" s="31" t="str">
        <f t="shared" si="6"/>
        <v/>
      </c>
      <c r="E20" s="31" t="str">
        <f t="shared" si="11"/>
        <v/>
      </c>
      <c r="F20" s="31">
        <f>IFERROR(VLOOKUP(K20&amp;L20,LIXIL対象製品リスト!Q:U,4,FALSE),0)</f>
        <v>0</v>
      </c>
      <c r="G20" s="31">
        <f>IFERROR(VLOOKUP(K20&amp;L20,LIXIL対象製品リスト!Q:U,5,FALSE),0)</f>
        <v>0</v>
      </c>
      <c r="I20" s="61"/>
      <c r="J20" s="62"/>
      <c r="K20" s="62"/>
      <c r="L20" s="61"/>
      <c r="M20" s="63"/>
      <c r="N20" s="61"/>
      <c r="O20" s="61"/>
      <c r="P20" s="64" t="str">
        <f>IF(OR(N20="",O20=""),"",IF((N20+F20)*(O20+G20)/10^6&gt;=サイズ!$D$9,"大（L）",IF((N20+F20)*(O20+G20)/10^6&gt;=サイズ!$D$8,"中（M）",IF((N20+F20)*(O20+G20)/10^6&gt;=サイズ!$D$7,"小（S）",IF((N20+F20)*(O20+G20)/10^6&gt;=サイズ!$D$6,"極小（X）","対象外")))))</f>
        <v/>
      </c>
      <c r="Q20" s="65" t="str">
        <f>IFERROR(IF(OR(I20="",K20="",L20="",M20="",N20="",O20=""),"",VLOOKUP(SUBSTITUTE(I20&amp;K20&amp;L20&amp;M20&amp;P20,CHAR(10),""),LIXIL対象製品リスト!O:P,2,FALSE)),"対象の型番はありません")</f>
        <v/>
      </c>
      <c r="R20" s="64" t="str">
        <f t="shared" si="7"/>
        <v/>
      </c>
      <c r="S20" s="73"/>
      <c r="T20" s="66" t="str">
        <f>IF(R20&lt;&gt;"",IF(R20="P","SS",IF(OR(R20="S",R20="A"),R20,IF(AND(R20="B",IFERROR(VLOOKUP(Q20,LIXIL対象製品リスト!K:AB,9,FALSE),"")="○"),IF(OR($R$2="",$R$2="選択してください"),"建て方を選択してください",IF($R$2="共同住宅（4階建以上）",R20,"対象外")),"対象外"))),"")</f>
        <v/>
      </c>
      <c r="U20" s="66" t="str">
        <f>"窓リノベ24"&amp;"外窓"&amp;IFERROR(LEFT(VLOOKUP(Q20,LIXIL対象製品リスト!K:AB,2,FALSE),3),"はつり")&amp;T20&amp;P20</f>
        <v>窓リノベ24外窓はつり</v>
      </c>
      <c r="V20" s="67" t="str">
        <f>IF(R20&lt;&gt;"",IFERROR(IF($R$2="共同住宅（4階建以上）",VLOOKUP(U20,補助額!A:H,8,FALSE),VLOOKUP(U20,補助額!A:H,7,FALSE)),"－"),"")</f>
        <v/>
      </c>
      <c r="W20" s="74" t="str">
        <f t="shared" si="0"/>
        <v/>
      </c>
      <c r="X20" s="69" t="str">
        <f>IF(R20="","",IF(OR($P$2="選択してください",$P$2=""),"地域を選択してください",IF(OR($R$2="選択してください",$R$2=""),"建て方を選択してください",IFERROR(VLOOKUP(Y20,こどもエコグレード!A:E,5,FALSE),"対象外"))))</f>
        <v/>
      </c>
      <c r="Y20" s="69" t="str">
        <f>R20&amp;IF($R$2="戸建住宅","戸建住宅","共同住宅")&amp;補助額を調べる!$P$2</f>
        <v>共同住宅選択してください</v>
      </c>
      <c r="Z20" s="69" t="str">
        <f t="shared" si="8"/>
        <v>子育てエコ外窓</v>
      </c>
      <c r="AA20" s="70" t="str">
        <f>IF(R20&lt;&gt;"",IFERROR(IF($R$2="共同住宅（4階建以上）",VLOOKUP(Z20,補助額!A:H,8,FALSE),VLOOKUP(Z20,補助額!A:H,7,FALSE)),"－"),"")</f>
        <v/>
      </c>
      <c r="AB20" s="70" t="str">
        <f t="shared" si="1"/>
        <v/>
      </c>
      <c r="AC20" s="69" t="str">
        <f t="shared" si="9"/>
        <v/>
      </c>
      <c r="AD20" s="69" t="str">
        <f t="shared" si="10"/>
        <v>子育てエコ外窓</v>
      </c>
      <c r="AE20" s="70" t="str">
        <f>IF(R20&lt;&gt;"",IFERROR(IF($R$2="共同住宅（4階建以上）",VLOOKUP(AD20,補助額!A:H,8,FALSE),VLOOKUP(AD20,補助額!A:H,7,FALSE)),"－"),"")</f>
        <v/>
      </c>
      <c r="AF20" s="70" t="str">
        <f t="shared" si="2"/>
        <v/>
      </c>
      <c r="AG20" s="71" t="str">
        <f>IF(R20="","",IF(OR($P$2="選択してください",$P$2=""),"地域を選択してください",IF(OR($R$2="選択してください",$R$2=""),"建て方を選択してください",IFERROR(VLOOKUP(AH20,こどもエコグレード!A:F,6,FALSE),"対象外"))))</f>
        <v/>
      </c>
      <c r="AH20" s="72" t="str">
        <f>R20&amp;IF($R$2="戸建住宅","戸建住宅","共同住宅")&amp;補助額を調べる!$P$2</f>
        <v>共同住宅選択してください</v>
      </c>
      <c r="AI20" s="60"/>
    </row>
    <row r="21" spans="1:35" ht="18" customHeight="1" x14ac:dyDescent="0.4">
      <c r="A21" s="31" t="str">
        <f t="shared" si="3"/>
        <v/>
      </c>
      <c r="B21" s="31" t="str">
        <f t="shared" si="4"/>
        <v/>
      </c>
      <c r="C21" s="31" t="str">
        <f t="shared" si="5"/>
        <v/>
      </c>
      <c r="D21" s="31" t="str">
        <f t="shared" si="6"/>
        <v/>
      </c>
      <c r="E21" s="31" t="str">
        <f t="shared" si="11"/>
        <v/>
      </c>
      <c r="F21" s="31">
        <f>IFERROR(VLOOKUP(K21&amp;L21,LIXIL対象製品リスト!Q:U,4,FALSE),0)</f>
        <v>0</v>
      </c>
      <c r="G21" s="31">
        <f>IFERROR(VLOOKUP(K21&amp;L21,LIXIL対象製品リスト!Q:U,5,FALSE),0)</f>
        <v>0</v>
      </c>
      <c r="I21" s="61"/>
      <c r="J21" s="62"/>
      <c r="K21" s="62"/>
      <c r="L21" s="61"/>
      <c r="M21" s="63"/>
      <c r="N21" s="61"/>
      <c r="O21" s="61"/>
      <c r="P21" s="64" t="str">
        <f>IF(OR(N21="",O21=""),"",IF((N21+F21)*(O21+G21)/10^6&gt;=サイズ!$D$9,"大（L）",IF((N21+F21)*(O21+G21)/10^6&gt;=サイズ!$D$8,"中（M）",IF((N21+F21)*(O21+G21)/10^6&gt;=サイズ!$D$7,"小（S）",IF((N21+F21)*(O21+G21)/10^6&gt;=サイズ!$D$6,"極小（X）","対象外")))))</f>
        <v/>
      </c>
      <c r="Q21" s="65" t="str">
        <f>IFERROR(IF(OR(I21="",K21="",L21="",M21="",N21="",O21=""),"",VLOOKUP(SUBSTITUTE(I21&amp;K21&amp;L21&amp;M21&amp;P21,CHAR(10),""),LIXIL対象製品リスト!O:P,2,FALSE)),"対象の型番はありません")</f>
        <v/>
      </c>
      <c r="R21" s="64" t="str">
        <f t="shared" si="7"/>
        <v/>
      </c>
      <c r="S21" s="73"/>
      <c r="T21" s="66" t="str">
        <f>IF(R21&lt;&gt;"",IF(R21="P","SS",IF(OR(R21="S",R21="A"),R21,IF(AND(R21="B",IFERROR(VLOOKUP(Q21,LIXIL対象製品リスト!K:AB,9,FALSE),"")="○"),IF(OR($R$2="",$R$2="選択してください"),"建て方を選択してください",IF($R$2="共同住宅（4階建以上）",R21,"対象外")),"対象外"))),"")</f>
        <v/>
      </c>
      <c r="U21" s="66" t="str">
        <f>"窓リノベ24"&amp;"外窓"&amp;IFERROR(LEFT(VLOOKUP(Q21,LIXIL対象製品リスト!K:AB,2,FALSE),3),"はつり")&amp;T21&amp;P21</f>
        <v>窓リノベ24外窓はつり</v>
      </c>
      <c r="V21" s="67" t="str">
        <f>IF(R21&lt;&gt;"",IFERROR(IF($R$2="共同住宅（4階建以上）",VLOOKUP(U21,補助額!A:H,8,FALSE),VLOOKUP(U21,補助額!A:H,7,FALSE)),"－"),"")</f>
        <v/>
      </c>
      <c r="W21" s="74" t="str">
        <f t="shared" si="0"/>
        <v/>
      </c>
      <c r="X21" s="69" t="str">
        <f>IF(R21="","",IF(OR($P$2="選択してください",$P$2=""),"地域を選択してください",IF(OR($R$2="選択してください",$R$2=""),"建て方を選択してください",IFERROR(VLOOKUP(Y21,こどもエコグレード!A:E,5,FALSE),"対象外"))))</f>
        <v/>
      </c>
      <c r="Y21" s="69" t="str">
        <f>R21&amp;IF($R$2="戸建住宅","戸建住宅","共同住宅")&amp;補助額を調べる!$P$2</f>
        <v>共同住宅選択してください</v>
      </c>
      <c r="Z21" s="69" t="str">
        <f t="shared" si="8"/>
        <v>子育てエコ外窓</v>
      </c>
      <c r="AA21" s="70" t="str">
        <f>IF(R21&lt;&gt;"",IFERROR(IF($R$2="共同住宅（4階建以上）",VLOOKUP(Z21,補助額!A:H,8,FALSE),VLOOKUP(Z21,補助額!A:H,7,FALSE)),"－"),"")</f>
        <v/>
      </c>
      <c r="AB21" s="70" t="str">
        <f t="shared" si="1"/>
        <v/>
      </c>
      <c r="AC21" s="69" t="str">
        <f t="shared" si="9"/>
        <v/>
      </c>
      <c r="AD21" s="69" t="str">
        <f t="shared" si="10"/>
        <v>子育てエコ外窓</v>
      </c>
      <c r="AE21" s="70" t="str">
        <f>IF(R21&lt;&gt;"",IFERROR(IF($R$2="共同住宅（4階建以上）",VLOOKUP(AD21,補助額!A:H,8,FALSE),VLOOKUP(AD21,補助額!A:H,7,FALSE)),"－"),"")</f>
        <v/>
      </c>
      <c r="AF21" s="70" t="str">
        <f t="shared" si="2"/>
        <v/>
      </c>
      <c r="AG21" s="71" t="str">
        <f>IF(R21="","",IF(OR($P$2="選択してください",$P$2=""),"地域を選択してください",IF(OR($R$2="選択してください",$R$2=""),"建て方を選択してください",IFERROR(VLOOKUP(AH21,こどもエコグレード!A:F,6,FALSE),"対象外"))))</f>
        <v/>
      </c>
      <c r="AH21" s="72" t="str">
        <f>R21&amp;IF($R$2="戸建住宅","戸建住宅","共同住宅")&amp;補助額を調べる!$P$2</f>
        <v>共同住宅選択してください</v>
      </c>
      <c r="AI21" s="60"/>
    </row>
    <row r="22" spans="1:35" ht="18" customHeight="1" x14ac:dyDescent="0.4">
      <c r="A22" s="31" t="str">
        <f t="shared" si="3"/>
        <v/>
      </c>
      <c r="B22" s="31" t="str">
        <f t="shared" si="4"/>
        <v/>
      </c>
      <c r="C22" s="31" t="str">
        <f t="shared" si="5"/>
        <v/>
      </c>
      <c r="D22" s="31" t="str">
        <f t="shared" si="6"/>
        <v/>
      </c>
      <c r="E22" s="31" t="str">
        <f t="shared" si="11"/>
        <v/>
      </c>
      <c r="F22" s="31">
        <f>IFERROR(VLOOKUP(K22&amp;L22,LIXIL対象製品リスト!Q:U,4,FALSE),0)</f>
        <v>0</v>
      </c>
      <c r="G22" s="31">
        <f>IFERROR(VLOOKUP(K22&amp;L22,LIXIL対象製品リスト!Q:U,5,FALSE),0)</f>
        <v>0</v>
      </c>
      <c r="I22" s="61"/>
      <c r="J22" s="62"/>
      <c r="K22" s="62"/>
      <c r="L22" s="61"/>
      <c r="M22" s="63"/>
      <c r="N22" s="61"/>
      <c r="O22" s="61"/>
      <c r="P22" s="64" t="str">
        <f>IF(OR(N22="",O22=""),"",IF((N22+F22)*(O22+G22)/10^6&gt;=サイズ!$D$9,"大（L）",IF((N22+F22)*(O22+G22)/10^6&gt;=サイズ!$D$8,"中（M）",IF((N22+F22)*(O22+G22)/10^6&gt;=サイズ!$D$7,"小（S）",IF((N22+F22)*(O22+G22)/10^6&gt;=サイズ!$D$6,"極小（X）","対象外")))))</f>
        <v/>
      </c>
      <c r="Q22" s="65" t="str">
        <f>IFERROR(IF(OR(I22="",K22="",L22="",M22="",N22="",O22=""),"",VLOOKUP(SUBSTITUTE(I22&amp;K22&amp;L22&amp;M22&amp;P22,CHAR(10),""),LIXIL対象製品リスト!O:P,2,FALSE)),"対象の型番はありません")</f>
        <v/>
      </c>
      <c r="R22" s="64" t="str">
        <f t="shared" si="7"/>
        <v/>
      </c>
      <c r="S22" s="73"/>
      <c r="T22" s="66" t="str">
        <f>IF(R22&lt;&gt;"",IF(R22="P","SS",IF(OR(R22="S",R22="A"),R22,IF(AND(R22="B",IFERROR(VLOOKUP(Q22,LIXIL対象製品リスト!K:AB,9,FALSE),"")="○"),IF(OR($R$2="",$R$2="選択してください"),"建て方を選択してください",IF($R$2="共同住宅（4階建以上）",R22,"対象外")),"対象外"))),"")</f>
        <v/>
      </c>
      <c r="U22" s="66" t="str">
        <f>"窓リノベ24"&amp;"外窓"&amp;IFERROR(LEFT(VLOOKUP(Q22,LIXIL対象製品リスト!K:AB,2,FALSE),3),"はつり")&amp;T22&amp;P22</f>
        <v>窓リノベ24外窓はつり</v>
      </c>
      <c r="V22" s="67" t="str">
        <f>IF(R22&lt;&gt;"",IFERROR(IF($R$2="共同住宅（4階建以上）",VLOOKUP(U22,補助額!A:H,8,FALSE),VLOOKUP(U22,補助額!A:H,7,FALSE)),"－"),"")</f>
        <v/>
      </c>
      <c r="W22" s="74" t="str">
        <f t="shared" si="0"/>
        <v/>
      </c>
      <c r="X22" s="69" t="str">
        <f>IF(R22="","",IF(OR($P$2="選択してください",$P$2=""),"地域を選択してください",IF(OR($R$2="選択してください",$R$2=""),"建て方を選択してください",IFERROR(VLOOKUP(Y22,こどもエコグレード!A:E,5,FALSE),"対象外"))))</f>
        <v/>
      </c>
      <c r="Y22" s="69" t="str">
        <f>R22&amp;IF($R$2="戸建住宅","戸建住宅","共同住宅")&amp;補助額を調べる!$P$2</f>
        <v>共同住宅選択してください</v>
      </c>
      <c r="Z22" s="69" t="str">
        <f t="shared" si="8"/>
        <v>子育てエコ外窓</v>
      </c>
      <c r="AA22" s="70" t="str">
        <f>IF(R22&lt;&gt;"",IFERROR(IF($R$2="共同住宅（4階建以上）",VLOOKUP(Z22,補助額!A:H,8,FALSE),VLOOKUP(Z22,補助額!A:H,7,FALSE)),"－"),"")</f>
        <v/>
      </c>
      <c r="AB22" s="70" t="str">
        <f t="shared" si="1"/>
        <v/>
      </c>
      <c r="AC22" s="69" t="str">
        <f t="shared" si="9"/>
        <v/>
      </c>
      <c r="AD22" s="69" t="str">
        <f t="shared" si="10"/>
        <v>子育てエコ外窓</v>
      </c>
      <c r="AE22" s="70" t="str">
        <f>IF(R22&lt;&gt;"",IFERROR(IF($R$2="共同住宅（4階建以上）",VLOOKUP(AD22,補助額!A:H,8,FALSE),VLOOKUP(AD22,補助額!A:H,7,FALSE)),"－"),"")</f>
        <v/>
      </c>
      <c r="AF22" s="70" t="str">
        <f t="shared" si="2"/>
        <v/>
      </c>
      <c r="AG22" s="71" t="str">
        <f>IF(R22="","",IF(OR($P$2="選択してください",$P$2=""),"地域を選択してください",IF(OR($R$2="選択してください",$R$2=""),"建て方を選択してください",IFERROR(VLOOKUP(AH22,こどもエコグレード!A:F,6,FALSE),"対象外"))))</f>
        <v/>
      </c>
      <c r="AH22" s="72" t="str">
        <f>R22&amp;IF($R$2="戸建住宅","戸建住宅","共同住宅")&amp;補助額を調べる!$P$2</f>
        <v>共同住宅選択してください</v>
      </c>
      <c r="AI22" s="60"/>
    </row>
    <row r="23" spans="1:35" ht="18" customHeight="1" x14ac:dyDescent="0.4">
      <c r="A23" s="31" t="str">
        <f t="shared" si="3"/>
        <v/>
      </c>
      <c r="B23" s="31" t="str">
        <f t="shared" si="4"/>
        <v/>
      </c>
      <c r="C23" s="31" t="str">
        <f t="shared" si="5"/>
        <v/>
      </c>
      <c r="D23" s="31" t="str">
        <f t="shared" si="6"/>
        <v/>
      </c>
      <c r="E23" s="31" t="str">
        <f t="shared" si="11"/>
        <v/>
      </c>
      <c r="F23" s="31">
        <f>IFERROR(VLOOKUP(K23&amp;L23,LIXIL対象製品リスト!Q:U,4,FALSE),0)</f>
        <v>0</v>
      </c>
      <c r="G23" s="31">
        <f>IFERROR(VLOOKUP(K23&amp;L23,LIXIL対象製品リスト!Q:U,5,FALSE),0)</f>
        <v>0</v>
      </c>
      <c r="I23" s="61"/>
      <c r="J23" s="62"/>
      <c r="K23" s="62"/>
      <c r="L23" s="61"/>
      <c r="M23" s="63"/>
      <c r="N23" s="61"/>
      <c r="O23" s="61"/>
      <c r="P23" s="64" t="str">
        <f>IF(OR(N23="",O23=""),"",IF((N23+F23)*(O23+G23)/10^6&gt;=サイズ!$D$9,"大（L）",IF((N23+F23)*(O23+G23)/10^6&gt;=サイズ!$D$8,"中（M）",IF((N23+F23)*(O23+G23)/10^6&gt;=サイズ!$D$7,"小（S）",IF((N23+F23)*(O23+G23)/10^6&gt;=サイズ!$D$6,"極小（X）","対象外")))))</f>
        <v/>
      </c>
      <c r="Q23" s="65" t="str">
        <f>IFERROR(IF(OR(I23="",K23="",L23="",M23="",N23="",O23=""),"",VLOOKUP(SUBSTITUTE(I23&amp;K23&amp;L23&amp;M23&amp;P23,CHAR(10),""),LIXIL対象製品リスト!O:P,2,FALSE)),"対象の型番はありません")</f>
        <v/>
      </c>
      <c r="R23" s="64" t="str">
        <f t="shared" si="7"/>
        <v/>
      </c>
      <c r="S23" s="73"/>
      <c r="T23" s="66" t="str">
        <f>IF(R23&lt;&gt;"",IF(R23="P","SS",IF(OR(R23="S",R23="A"),R23,IF(AND(R23="B",IFERROR(VLOOKUP(Q23,LIXIL対象製品リスト!K:AB,9,FALSE),"")="○"),IF(OR($R$2="",$R$2="選択してください"),"建て方を選択してください",IF($R$2="共同住宅（4階建以上）",R23,"対象外")),"対象外"))),"")</f>
        <v/>
      </c>
      <c r="U23" s="66" t="str">
        <f>"窓リノベ24"&amp;"外窓"&amp;IFERROR(LEFT(VLOOKUP(Q23,LIXIL対象製品リスト!K:AB,2,FALSE),3),"はつり")&amp;T23&amp;P23</f>
        <v>窓リノベ24外窓はつり</v>
      </c>
      <c r="V23" s="67" t="str">
        <f>IF(R23&lt;&gt;"",IFERROR(IF($R$2="共同住宅（4階建以上）",VLOOKUP(U23,補助額!A:H,8,FALSE),VLOOKUP(U23,補助額!A:H,7,FALSE)),"－"),"")</f>
        <v/>
      </c>
      <c r="W23" s="74" t="str">
        <f t="shared" si="0"/>
        <v/>
      </c>
      <c r="X23" s="69" t="str">
        <f>IF(R23="","",IF(OR($P$2="選択してください",$P$2=""),"地域を選択してください",IF(OR($R$2="選択してください",$R$2=""),"建て方を選択してください",IFERROR(VLOOKUP(Y23,こどもエコグレード!A:E,5,FALSE),"対象外"))))</f>
        <v/>
      </c>
      <c r="Y23" s="69" t="str">
        <f>R23&amp;IF($R$2="戸建住宅","戸建住宅","共同住宅")&amp;補助額を調べる!$P$2</f>
        <v>共同住宅選択してください</v>
      </c>
      <c r="Z23" s="69" t="str">
        <f t="shared" si="8"/>
        <v>子育てエコ外窓</v>
      </c>
      <c r="AA23" s="70" t="str">
        <f>IF(R23&lt;&gt;"",IFERROR(IF($R$2="共同住宅（4階建以上）",VLOOKUP(Z23,補助額!A:H,8,FALSE),VLOOKUP(Z23,補助額!A:H,7,FALSE)),"－"),"")</f>
        <v/>
      </c>
      <c r="AB23" s="70" t="str">
        <f t="shared" si="1"/>
        <v/>
      </c>
      <c r="AC23" s="69" t="str">
        <f t="shared" si="9"/>
        <v/>
      </c>
      <c r="AD23" s="69" t="str">
        <f t="shared" si="10"/>
        <v>子育てエコ外窓</v>
      </c>
      <c r="AE23" s="70" t="str">
        <f>IF(R23&lt;&gt;"",IFERROR(IF($R$2="共同住宅（4階建以上）",VLOOKUP(AD23,補助額!A:H,8,FALSE),VLOOKUP(AD23,補助額!A:H,7,FALSE)),"－"),"")</f>
        <v/>
      </c>
      <c r="AF23" s="70" t="str">
        <f t="shared" si="2"/>
        <v/>
      </c>
      <c r="AG23" s="71" t="str">
        <f>IF(R23="","",IF(OR($P$2="選択してください",$P$2=""),"地域を選択してください",IF(OR($R$2="選択してください",$R$2=""),"建て方を選択してください",IFERROR(VLOOKUP(AH23,こどもエコグレード!A:F,6,FALSE),"対象外"))))</f>
        <v/>
      </c>
      <c r="AH23" s="72" t="str">
        <f>R23&amp;IF($R$2="戸建住宅","戸建住宅","共同住宅")&amp;補助額を調べる!$P$2</f>
        <v>共同住宅選択してください</v>
      </c>
      <c r="AI23" s="60"/>
    </row>
    <row r="24" spans="1:35" ht="18" customHeight="1" x14ac:dyDescent="0.4">
      <c r="A24" s="31" t="str">
        <f t="shared" si="3"/>
        <v/>
      </c>
      <c r="B24" s="31" t="str">
        <f t="shared" si="4"/>
        <v/>
      </c>
      <c r="C24" s="31" t="str">
        <f t="shared" si="5"/>
        <v/>
      </c>
      <c r="D24" s="31" t="str">
        <f t="shared" si="6"/>
        <v/>
      </c>
      <c r="E24" s="31" t="str">
        <f t="shared" si="11"/>
        <v/>
      </c>
      <c r="F24" s="31">
        <f>IFERROR(VLOOKUP(K24&amp;L24,LIXIL対象製品リスト!Q:U,4,FALSE),0)</f>
        <v>0</v>
      </c>
      <c r="G24" s="31">
        <f>IFERROR(VLOOKUP(K24&amp;L24,LIXIL対象製品リスト!Q:U,5,FALSE),0)</f>
        <v>0</v>
      </c>
      <c r="I24" s="61"/>
      <c r="J24" s="62"/>
      <c r="K24" s="62"/>
      <c r="L24" s="61"/>
      <c r="M24" s="63"/>
      <c r="N24" s="61"/>
      <c r="O24" s="61"/>
      <c r="P24" s="64" t="str">
        <f>IF(OR(N24="",O24=""),"",IF((N24+F24)*(O24+G24)/10^6&gt;=サイズ!$D$9,"大（L）",IF((N24+F24)*(O24+G24)/10^6&gt;=サイズ!$D$8,"中（M）",IF((N24+F24)*(O24+G24)/10^6&gt;=サイズ!$D$7,"小（S）",IF((N24+F24)*(O24+G24)/10^6&gt;=サイズ!$D$6,"極小（X）","対象外")))))</f>
        <v/>
      </c>
      <c r="Q24" s="65" t="str">
        <f>IFERROR(IF(OR(I24="",K24="",L24="",M24="",N24="",O24=""),"",VLOOKUP(SUBSTITUTE(I24&amp;K24&amp;L24&amp;M24&amp;P24,CHAR(10),""),LIXIL対象製品リスト!O:P,2,FALSE)),"対象の型番はありません")</f>
        <v/>
      </c>
      <c r="R24" s="64" t="str">
        <f t="shared" si="7"/>
        <v/>
      </c>
      <c r="S24" s="73"/>
      <c r="T24" s="66" t="str">
        <f>IF(R24&lt;&gt;"",IF(R24="P","SS",IF(OR(R24="S",R24="A"),R24,IF(AND(R24="B",IFERROR(VLOOKUP(Q24,LIXIL対象製品リスト!K:AB,9,FALSE),"")="○"),IF(OR($R$2="",$R$2="選択してください"),"建て方を選択してください",IF($R$2="共同住宅（4階建以上）",R24,"対象外")),"対象外"))),"")</f>
        <v/>
      </c>
      <c r="U24" s="66" t="str">
        <f>"窓リノベ24"&amp;"外窓"&amp;IFERROR(LEFT(VLOOKUP(Q24,LIXIL対象製品リスト!K:AB,2,FALSE),3),"はつり")&amp;T24&amp;P24</f>
        <v>窓リノベ24外窓はつり</v>
      </c>
      <c r="V24" s="67" t="str">
        <f>IF(R24&lt;&gt;"",IFERROR(IF($R$2="共同住宅（4階建以上）",VLOOKUP(U24,補助額!A:H,8,FALSE),VLOOKUP(U24,補助額!A:H,7,FALSE)),"－"),"")</f>
        <v/>
      </c>
      <c r="W24" s="74" t="str">
        <f t="shared" si="0"/>
        <v/>
      </c>
      <c r="X24" s="69" t="str">
        <f>IF(R24="","",IF(OR($P$2="選択してください",$P$2=""),"地域を選択してください",IF(OR($R$2="選択してください",$R$2=""),"建て方を選択してください",IFERROR(VLOOKUP(Y24,こどもエコグレード!A:E,5,FALSE),"対象外"))))</f>
        <v/>
      </c>
      <c r="Y24" s="69" t="str">
        <f>R24&amp;IF($R$2="戸建住宅","戸建住宅","共同住宅")&amp;補助額を調べる!$P$2</f>
        <v>共同住宅選択してください</v>
      </c>
      <c r="Z24" s="69" t="str">
        <f t="shared" si="8"/>
        <v>子育てエコ外窓</v>
      </c>
      <c r="AA24" s="70" t="str">
        <f>IF(R24&lt;&gt;"",IFERROR(IF($R$2="共同住宅（4階建以上）",VLOOKUP(Z24,補助額!A:H,8,FALSE),VLOOKUP(Z24,補助額!A:H,7,FALSE)),"－"),"")</f>
        <v/>
      </c>
      <c r="AB24" s="70" t="str">
        <f t="shared" si="1"/>
        <v/>
      </c>
      <c r="AC24" s="69" t="str">
        <f t="shared" si="9"/>
        <v/>
      </c>
      <c r="AD24" s="69" t="str">
        <f t="shared" si="10"/>
        <v>子育てエコ外窓</v>
      </c>
      <c r="AE24" s="70" t="str">
        <f>IF(R24&lt;&gt;"",IFERROR(IF($R$2="共同住宅（4階建以上）",VLOOKUP(AD24,補助額!A:H,8,FALSE),VLOOKUP(AD24,補助額!A:H,7,FALSE)),"－"),"")</f>
        <v/>
      </c>
      <c r="AF24" s="70" t="str">
        <f t="shared" si="2"/>
        <v/>
      </c>
      <c r="AG24" s="71" t="str">
        <f>IF(R24="","",IF(OR($P$2="選択してください",$P$2=""),"地域を選択してください",IF(OR($R$2="選択してください",$R$2=""),"建て方を選択してください",IFERROR(VLOOKUP(AH24,こどもエコグレード!A:F,6,FALSE),"対象外"))))</f>
        <v/>
      </c>
      <c r="AH24" s="72" t="str">
        <f>R24&amp;IF($R$2="戸建住宅","戸建住宅","共同住宅")&amp;補助額を調べる!$P$2</f>
        <v>共同住宅選択してください</v>
      </c>
      <c r="AI24" s="60"/>
    </row>
    <row r="25" spans="1:35" ht="18" customHeight="1" x14ac:dyDescent="0.4">
      <c r="A25" s="31" t="str">
        <f t="shared" si="3"/>
        <v/>
      </c>
      <c r="B25" s="31" t="str">
        <f t="shared" si="4"/>
        <v/>
      </c>
      <c r="C25" s="31" t="str">
        <f t="shared" si="5"/>
        <v/>
      </c>
      <c r="D25" s="31" t="str">
        <f t="shared" si="6"/>
        <v/>
      </c>
      <c r="E25" s="31" t="str">
        <f t="shared" si="11"/>
        <v/>
      </c>
      <c r="F25" s="31">
        <f>IFERROR(VLOOKUP(K25&amp;L25,LIXIL対象製品リスト!Q:U,4,FALSE),0)</f>
        <v>0</v>
      </c>
      <c r="G25" s="31">
        <f>IFERROR(VLOOKUP(K25&amp;L25,LIXIL対象製品リスト!Q:U,5,FALSE),0)</f>
        <v>0</v>
      </c>
      <c r="I25" s="61"/>
      <c r="J25" s="62"/>
      <c r="K25" s="62"/>
      <c r="L25" s="61"/>
      <c r="M25" s="63"/>
      <c r="N25" s="61"/>
      <c r="O25" s="61"/>
      <c r="P25" s="64" t="str">
        <f>IF(OR(N25="",O25=""),"",IF((N25+F25)*(O25+G25)/10^6&gt;=サイズ!$D$9,"大（L）",IF((N25+F25)*(O25+G25)/10^6&gt;=サイズ!$D$8,"中（M）",IF((N25+F25)*(O25+G25)/10^6&gt;=サイズ!$D$7,"小（S）",IF((N25+F25)*(O25+G25)/10^6&gt;=サイズ!$D$6,"極小（X）","対象外")))))</f>
        <v/>
      </c>
      <c r="Q25" s="65" t="str">
        <f>IFERROR(IF(OR(I25="",K25="",L25="",M25="",N25="",O25=""),"",VLOOKUP(SUBSTITUTE(I25&amp;K25&amp;L25&amp;M25&amp;P25,CHAR(10),""),LIXIL対象製品リスト!O:P,2,FALSE)),"対象の型番はありません")</f>
        <v/>
      </c>
      <c r="R25" s="64" t="str">
        <f t="shared" si="7"/>
        <v/>
      </c>
      <c r="S25" s="73"/>
      <c r="T25" s="66" t="str">
        <f>IF(R25&lt;&gt;"",IF(R25="P","SS",IF(OR(R25="S",R25="A"),R25,IF(AND(R25="B",IFERROR(VLOOKUP(Q25,LIXIL対象製品リスト!K:AB,9,FALSE),"")="○"),IF(OR($R$2="",$R$2="選択してください"),"建て方を選択してください",IF($R$2="共同住宅（4階建以上）",R25,"対象外")),"対象外"))),"")</f>
        <v/>
      </c>
      <c r="U25" s="66" t="str">
        <f>"窓リノベ24"&amp;"外窓"&amp;IFERROR(LEFT(VLOOKUP(Q25,LIXIL対象製品リスト!K:AB,2,FALSE),3),"はつり")&amp;T25&amp;P25</f>
        <v>窓リノベ24外窓はつり</v>
      </c>
      <c r="V25" s="67" t="str">
        <f>IF(R25&lt;&gt;"",IFERROR(IF($R$2="共同住宅（4階建以上）",VLOOKUP(U25,補助額!A:H,8,FALSE),VLOOKUP(U25,補助額!A:H,7,FALSE)),"－"),"")</f>
        <v/>
      </c>
      <c r="W25" s="74" t="str">
        <f t="shared" si="0"/>
        <v/>
      </c>
      <c r="X25" s="69" t="str">
        <f>IF(R25="","",IF(OR($P$2="選択してください",$P$2=""),"地域を選択してください",IF(OR($R$2="選択してください",$R$2=""),"建て方を選択してください",IFERROR(VLOOKUP(Y25,こどもエコグレード!A:E,5,FALSE),"対象外"))))</f>
        <v/>
      </c>
      <c r="Y25" s="69" t="str">
        <f>R25&amp;IF($R$2="戸建住宅","戸建住宅","共同住宅")&amp;補助額を調べる!$P$2</f>
        <v>共同住宅選択してください</v>
      </c>
      <c r="Z25" s="69" t="str">
        <f t="shared" si="8"/>
        <v>子育てエコ外窓</v>
      </c>
      <c r="AA25" s="70" t="str">
        <f>IF(R25&lt;&gt;"",IFERROR(IF($R$2="共同住宅（4階建以上）",VLOOKUP(Z25,補助額!A:H,8,FALSE),VLOOKUP(Z25,補助額!A:H,7,FALSE)),"－"),"")</f>
        <v/>
      </c>
      <c r="AB25" s="70" t="str">
        <f t="shared" si="1"/>
        <v/>
      </c>
      <c r="AC25" s="69" t="str">
        <f t="shared" si="9"/>
        <v/>
      </c>
      <c r="AD25" s="69" t="str">
        <f t="shared" si="10"/>
        <v>子育てエコ外窓</v>
      </c>
      <c r="AE25" s="70" t="str">
        <f>IF(R25&lt;&gt;"",IFERROR(IF($R$2="共同住宅（4階建以上）",VLOOKUP(AD25,補助額!A:H,8,FALSE),VLOOKUP(AD25,補助額!A:H,7,FALSE)),"－"),"")</f>
        <v/>
      </c>
      <c r="AF25" s="70" t="str">
        <f t="shared" si="2"/>
        <v/>
      </c>
      <c r="AG25" s="71" t="str">
        <f>IF(R25="","",IF(OR($P$2="選択してください",$P$2=""),"地域を選択してください",IF(OR($R$2="選択してください",$R$2=""),"建て方を選択してください",IFERROR(VLOOKUP(AH25,こどもエコグレード!A:F,6,FALSE),"対象外"))))</f>
        <v/>
      </c>
      <c r="AH25" s="72" t="str">
        <f>R25&amp;IF($R$2="戸建住宅","戸建住宅","共同住宅")&amp;補助額を調べる!$P$2</f>
        <v>共同住宅選択してください</v>
      </c>
      <c r="AI25" s="60"/>
    </row>
    <row r="26" spans="1:35" ht="18" customHeight="1" x14ac:dyDescent="0.4">
      <c r="A26" s="31" t="str">
        <f t="shared" si="3"/>
        <v/>
      </c>
      <c r="B26" s="31" t="str">
        <f t="shared" si="4"/>
        <v/>
      </c>
      <c r="C26" s="31" t="str">
        <f t="shared" si="5"/>
        <v/>
      </c>
      <c r="D26" s="31" t="str">
        <f t="shared" si="6"/>
        <v/>
      </c>
      <c r="E26" s="31" t="str">
        <f t="shared" si="11"/>
        <v/>
      </c>
      <c r="F26" s="31">
        <f>IFERROR(VLOOKUP(K26&amp;L26,LIXIL対象製品リスト!Q:U,4,FALSE),0)</f>
        <v>0</v>
      </c>
      <c r="G26" s="31">
        <f>IFERROR(VLOOKUP(K26&amp;L26,LIXIL対象製品リスト!Q:U,5,FALSE),0)</f>
        <v>0</v>
      </c>
      <c r="I26" s="61"/>
      <c r="J26" s="62"/>
      <c r="K26" s="62"/>
      <c r="L26" s="61"/>
      <c r="M26" s="63"/>
      <c r="N26" s="61"/>
      <c r="O26" s="61"/>
      <c r="P26" s="64" t="str">
        <f>IF(OR(N26="",O26=""),"",IF((N26+F26)*(O26+G26)/10^6&gt;=サイズ!$D$9,"大（L）",IF((N26+F26)*(O26+G26)/10^6&gt;=サイズ!$D$8,"中（M）",IF((N26+F26)*(O26+G26)/10^6&gt;=サイズ!$D$7,"小（S）",IF((N26+F26)*(O26+G26)/10^6&gt;=サイズ!$D$6,"極小（X）","対象外")))))</f>
        <v/>
      </c>
      <c r="Q26" s="65" t="str">
        <f>IFERROR(IF(OR(I26="",K26="",L26="",M26="",N26="",O26=""),"",VLOOKUP(SUBSTITUTE(I26&amp;K26&amp;L26&amp;M26&amp;P26,CHAR(10),""),LIXIL対象製品リスト!O:P,2,FALSE)),"対象の型番はありません")</f>
        <v/>
      </c>
      <c r="R26" s="64" t="str">
        <f t="shared" si="7"/>
        <v/>
      </c>
      <c r="S26" s="73"/>
      <c r="T26" s="66" t="str">
        <f>IF(R26&lt;&gt;"",IF(R26="P","SS",IF(OR(R26="S",R26="A"),R26,IF(AND(R26="B",IFERROR(VLOOKUP(Q26,LIXIL対象製品リスト!K:AB,9,FALSE),"")="○"),IF(OR($R$2="",$R$2="選択してください"),"建て方を選択してください",IF($R$2="共同住宅（4階建以上）",R26,"対象外")),"対象外"))),"")</f>
        <v/>
      </c>
      <c r="U26" s="66" t="str">
        <f>"窓リノベ24"&amp;"外窓"&amp;IFERROR(LEFT(VLOOKUP(Q26,LIXIL対象製品リスト!K:AB,2,FALSE),3),"はつり")&amp;T26&amp;P26</f>
        <v>窓リノベ24外窓はつり</v>
      </c>
      <c r="V26" s="67" t="str">
        <f>IF(R26&lt;&gt;"",IFERROR(IF($R$2="共同住宅（4階建以上）",VLOOKUP(U26,補助額!A:H,8,FALSE),VLOOKUP(U26,補助額!A:H,7,FALSE)),"－"),"")</f>
        <v/>
      </c>
      <c r="W26" s="74" t="str">
        <f t="shared" si="0"/>
        <v/>
      </c>
      <c r="X26" s="69" t="str">
        <f>IF(R26="","",IF(OR($P$2="選択してください",$P$2=""),"地域を選択してください",IF(OR($R$2="選択してください",$R$2=""),"建て方を選択してください",IFERROR(VLOOKUP(Y26,こどもエコグレード!A:E,5,FALSE),"対象外"))))</f>
        <v/>
      </c>
      <c r="Y26" s="69" t="str">
        <f>R26&amp;IF($R$2="戸建住宅","戸建住宅","共同住宅")&amp;補助額を調べる!$P$2</f>
        <v>共同住宅選択してください</v>
      </c>
      <c r="Z26" s="69" t="str">
        <f t="shared" si="8"/>
        <v>子育てエコ外窓</v>
      </c>
      <c r="AA26" s="70" t="str">
        <f>IF(R26&lt;&gt;"",IFERROR(IF($R$2="共同住宅（4階建以上）",VLOOKUP(Z26,補助額!A:H,8,FALSE),VLOOKUP(Z26,補助額!A:H,7,FALSE)),"－"),"")</f>
        <v/>
      </c>
      <c r="AB26" s="70" t="str">
        <f t="shared" si="1"/>
        <v/>
      </c>
      <c r="AC26" s="69" t="str">
        <f t="shared" si="9"/>
        <v/>
      </c>
      <c r="AD26" s="69" t="str">
        <f t="shared" si="10"/>
        <v>子育てエコ外窓</v>
      </c>
      <c r="AE26" s="70" t="str">
        <f>IF(R26&lt;&gt;"",IFERROR(IF($R$2="共同住宅（4階建以上）",VLOOKUP(AD26,補助額!A:H,8,FALSE),VLOOKUP(AD26,補助額!A:H,7,FALSE)),"－"),"")</f>
        <v/>
      </c>
      <c r="AF26" s="70" t="str">
        <f t="shared" si="2"/>
        <v/>
      </c>
      <c r="AG26" s="71" t="str">
        <f>IF(R26="","",IF(OR($P$2="選択してください",$P$2=""),"地域を選択してください",IF(OR($R$2="選択してください",$R$2=""),"建て方を選択してください",IFERROR(VLOOKUP(AH26,こどもエコグレード!A:F,6,FALSE),"対象外"))))</f>
        <v/>
      </c>
      <c r="AH26" s="72" t="str">
        <f>R26&amp;IF($R$2="戸建住宅","戸建住宅","共同住宅")&amp;補助額を調べる!$P$2</f>
        <v>共同住宅選択してください</v>
      </c>
      <c r="AI26" s="60"/>
    </row>
    <row r="27" spans="1:35" ht="18" customHeight="1" x14ac:dyDescent="0.4">
      <c r="A27" s="31" t="str">
        <f t="shared" si="3"/>
        <v/>
      </c>
      <c r="B27" s="31" t="str">
        <f t="shared" si="4"/>
        <v/>
      </c>
      <c r="C27" s="31" t="str">
        <f t="shared" si="5"/>
        <v/>
      </c>
      <c r="D27" s="31" t="str">
        <f t="shared" si="6"/>
        <v/>
      </c>
      <c r="E27" s="31" t="str">
        <f t="shared" si="11"/>
        <v/>
      </c>
      <c r="F27" s="31">
        <f>IFERROR(VLOOKUP(K27&amp;L27,LIXIL対象製品リスト!Q:U,4,FALSE),0)</f>
        <v>0</v>
      </c>
      <c r="G27" s="31">
        <f>IFERROR(VLOOKUP(K27&amp;L27,LIXIL対象製品リスト!Q:U,5,FALSE),0)</f>
        <v>0</v>
      </c>
      <c r="I27" s="61"/>
      <c r="J27" s="62"/>
      <c r="K27" s="62"/>
      <c r="L27" s="61"/>
      <c r="M27" s="63"/>
      <c r="N27" s="61"/>
      <c r="O27" s="61"/>
      <c r="P27" s="64" t="str">
        <f>IF(OR(N27="",O27=""),"",IF((N27+F27)*(O27+G27)/10^6&gt;=サイズ!$D$9,"大（L）",IF((N27+F27)*(O27+G27)/10^6&gt;=サイズ!$D$8,"中（M）",IF((N27+F27)*(O27+G27)/10^6&gt;=サイズ!$D$7,"小（S）",IF((N27+F27)*(O27+G27)/10^6&gt;=サイズ!$D$6,"極小（X）","対象外")))))</f>
        <v/>
      </c>
      <c r="Q27" s="65" t="str">
        <f>IFERROR(IF(OR(I27="",K27="",L27="",M27="",N27="",O27=""),"",VLOOKUP(SUBSTITUTE(I27&amp;K27&amp;L27&amp;M27&amp;P27,CHAR(10),""),LIXIL対象製品リスト!O:P,2,FALSE)),"対象の型番はありません")</f>
        <v/>
      </c>
      <c r="R27" s="64" t="str">
        <f t="shared" si="7"/>
        <v/>
      </c>
      <c r="S27" s="73"/>
      <c r="T27" s="66" t="str">
        <f>IF(R27&lt;&gt;"",IF(R27="P","SS",IF(OR(R27="S",R27="A"),R27,IF(AND(R27="B",IFERROR(VLOOKUP(Q27,LIXIL対象製品リスト!K:AB,9,FALSE),"")="○"),IF(OR($R$2="",$R$2="選択してください"),"建て方を選択してください",IF($R$2="共同住宅（4階建以上）",R27,"対象外")),"対象外"))),"")</f>
        <v/>
      </c>
      <c r="U27" s="66" t="str">
        <f>"窓リノベ24"&amp;"外窓"&amp;IFERROR(LEFT(VLOOKUP(Q27,LIXIL対象製品リスト!K:AB,2,FALSE),3),"はつり")&amp;T27&amp;P27</f>
        <v>窓リノベ24外窓はつり</v>
      </c>
      <c r="V27" s="67" t="str">
        <f>IF(R27&lt;&gt;"",IFERROR(IF($R$2="共同住宅（4階建以上）",VLOOKUP(U27,補助額!A:H,8,FALSE),VLOOKUP(U27,補助額!A:H,7,FALSE)),"－"),"")</f>
        <v/>
      </c>
      <c r="W27" s="74" t="str">
        <f t="shared" si="0"/>
        <v/>
      </c>
      <c r="X27" s="69" t="str">
        <f>IF(R27="","",IF(OR($P$2="選択してください",$P$2=""),"地域を選択してください",IF(OR($R$2="選択してください",$R$2=""),"建て方を選択してください",IFERROR(VLOOKUP(Y27,こどもエコグレード!A:E,5,FALSE),"対象外"))))</f>
        <v/>
      </c>
      <c r="Y27" s="69" t="str">
        <f>R27&amp;IF($R$2="戸建住宅","戸建住宅","共同住宅")&amp;補助額を調べる!$P$2</f>
        <v>共同住宅選択してください</v>
      </c>
      <c r="Z27" s="69" t="str">
        <f t="shared" si="8"/>
        <v>子育てエコ外窓</v>
      </c>
      <c r="AA27" s="70" t="str">
        <f>IF(R27&lt;&gt;"",IFERROR(IF($R$2="共同住宅（4階建以上）",VLOOKUP(Z27,補助額!A:H,8,FALSE),VLOOKUP(Z27,補助額!A:H,7,FALSE)),"－"),"")</f>
        <v/>
      </c>
      <c r="AB27" s="70" t="str">
        <f t="shared" si="1"/>
        <v/>
      </c>
      <c r="AC27" s="69" t="str">
        <f t="shared" si="9"/>
        <v/>
      </c>
      <c r="AD27" s="69" t="str">
        <f t="shared" si="10"/>
        <v>子育てエコ外窓</v>
      </c>
      <c r="AE27" s="70" t="str">
        <f>IF(R27&lt;&gt;"",IFERROR(IF($R$2="共同住宅（4階建以上）",VLOOKUP(AD27,補助額!A:H,8,FALSE),VLOOKUP(AD27,補助額!A:H,7,FALSE)),"－"),"")</f>
        <v/>
      </c>
      <c r="AF27" s="70" t="str">
        <f t="shared" si="2"/>
        <v/>
      </c>
      <c r="AG27" s="71" t="str">
        <f>IF(R27="","",IF(OR($P$2="選択してください",$P$2=""),"地域を選択してください",IF(OR($R$2="選択してください",$R$2=""),"建て方を選択してください",IFERROR(VLOOKUP(AH27,こどもエコグレード!A:F,6,FALSE),"対象外"))))</f>
        <v/>
      </c>
      <c r="AH27" s="72" t="str">
        <f>R27&amp;IF($R$2="戸建住宅","戸建住宅","共同住宅")&amp;補助額を調べる!$P$2</f>
        <v>共同住宅選択してください</v>
      </c>
      <c r="AI27" s="60"/>
    </row>
    <row r="28" spans="1:35" ht="18" customHeight="1" x14ac:dyDescent="0.4">
      <c r="A28" s="31" t="str">
        <f t="shared" si="3"/>
        <v/>
      </c>
      <c r="B28" s="31" t="str">
        <f t="shared" si="4"/>
        <v/>
      </c>
      <c r="C28" s="31" t="str">
        <f t="shared" si="5"/>
        <v/>
      </c>
      <c r="D28" s="31" t="str">
        <f t="shared" si="6"/>
        <v/>
      </c>
      <c r="E28" s="31" t="str">
        <f t="shared" si="11"/>
        <v/>
      </c>
      <c r="F28" s="31">
        <f>IFERROR(VLOOKUP(K28&amp;L28,LIXIL対象製品リスト!Q:U,4,FALSE),0)</f>
        <v>0</v>
      </c>
      <c r="G28" s="31">
        <f>IFERROR(VLOOKUP(K28&amp;L28,LIXIL対象製品リスト!Q:U,5,FALSE),0)</f>
        <v>0</v>
      </c>
      <c r="I28" s="61"/>
      <c r="J28" s="62"/>
      <c r="K28" s="62"/>
      <c r="L28" s="61"/>
      <c r="M28" s="63"/>
      <c r="N28" s="61"/>
      <c r="O28" s="61"/>
      <c r="P28" s="64" t="str">
        <f>IF(OR(N28="",O28=""),"",IF((N28+F28)*(O28+G28)/10^6&gt;=サイズ!$D$9,"大（L）",IF((N28+F28)*(O28+G28)/10^6&gt;=サイズ!$D$8,"中（M）",IF((N28+F28)*(O28+G28)/10^6&gt;=サイズ!$D$7,"小（S）",IF((N28+F28)*(O28+G28)/10^6&gt;=サイズ!$D$6,"極小（X）","対象外")))))</f>
        <v/>
      </c>
      <c r="Q28" s="65" t="str">
        <f>IFERROR(IF(OR(I28="",K28="",L28="",M28="",N28="",O28=""),"",VLOOKUP(SUBSTITUTE(I28&amp;K28&amp;L28&amp;M28&amp;P28,CHAR(10),""),LIXIL対象製品リスト!O:P,2,FALSE)),"対象の型番はありません")</f>
        <v/>
      </c>
      <c r="R28" s="64" t="str">
        <f t="shared" si="7"/>
        <v/>
      </c>
      <c r="S28" s="73"/>
      <c r="T28" s="66" t="str">
        <f>IF(R28&lt;&gt;"",IF(R28="P","SS",IF(OR(R28="S",R28="A"),R28,IF(AND(R28="B",IFERROR(VLOOKUP(Q28,LIXIL対象製品リスト!K:AB,9,FALSE),"")="○"),IF(OR($R$2="",$R$2="選択してください"),"建て方を選択してください",IF($R$2="共同住宅（4階建以上）",R28,"対象外")),"対象外"))),"")</f>
        <v/>
      </c>
      <c r="U28" s="66" t="str">
        <f>"窓リノベ24"&amp;"外窓"&amp;IFERROR(LEFT(VLOOKUP(Q28,LIXIL対象製品リスト!K:AB,2,FALSE),3),"はつり")&amp;T28&amp;P28</f>
        <v>窓リノベ24外窓はつり</v>
      </c>
      <c r="V28" s="67" t="str">
        <f>IF(R28&lt;&gt;"",IFERROR(IF($R$2="共同住宅（4階建以上）",VLOOKUP(U28,補助額!A:H,8,FALSE),VLOOKUP(U28,補助額!A:H,7,FALSE)),"－"),"")</f>
        <v/>
      </c>
      <c r="W28" s="74" t="str">
        <f t="shared" si="0"/>
        <v/>
      </c>
      <c r="X28" s="69" t="str">
        <f>IF(R28="","",IF(OR($P$2="選択してください",$P$2=""),"地域を選択してください",IF(OR($R$2="選択してください",$R$2=""),"建て方を選択してください",IFERROR(VLOOKUP(Y28,こどもエコグレード!A:E,5,FALSE),"対象外"))))</f>
        <v/>
      </c>
      <c r="Y28" s="69" t="str">
        <f>R28&amp;IF($R$2="戸建住宅","戸建住宅","共同住宅")&amp;補助額を調べる!$P$2</f>
        <v>共同住宅選択してください</v>
      </c>
      <c r="Z28" s="69" t="str">
        <f t="shared" si="8"/>
        <v>子育てエコ外窓</v>
      </c>
      <c r="AA28" s="70" t="str">
        <f>IF(R28&lt;&gt;"",IFERROR(IF($R$2="共同住宅（4階建以上）",VLOOKUP(Z28,補助額!A:H,8,FALSE),VLOOKUP(Z28,補助額!A:H,7,FALSE)),"－"),"")</f>
        <v/>
      </c>
      <c r="AB28" s="70" t="str">
        <f t="shared" si="1"/>
        <v/>
      </c>
      <c r="AC28" s="69" t="str">
        <f t="shared" si="9"/>
        <v/>
      </c>
      <c r="AD28" s="69" t="str">
        <f t="shared" si="10"/>
        <v>子育てエコ外窓</v>
      </c>
      <c r="AE28" s="70" t="str">
        <f>IF(R28&lt;&gt;"",IFERROR(IF($R$2="共同住宅（4階建以上）",VLOOKUP(AD28,補助額!A:H,8,FALSE),VLOOKUP(AD28,補助額!A:H,7,FALSE)),"－"),"")</f>
        <v/>
      </c>
      <c r="AF28" s="70" t="str">
        <f t="shared" si="2"/>
        <v/>
      </c>
      <c r="AG28" s="71" t="str">
        <f>IF(R28="","",IF(OR($P$2="選択してください",$P$2=""),"地域を選択してください",IF(OR($R$2="選択してください",$R$2=""),"建て方を選択してください",IFERROR(VLOOKUP(AH28,こどもエコグレード!A:F,6,FALSE),"対象外"))))</f>
        <v/>
      </c>
      <c r="AH28" s="72" t="str">
        <f>R28&amp;IF($R$2="戸建住宅","戸建住宅","共同住宅")&amp;補助額を調べる!$P$2</f>
        <v>共同住宅選択してください</v>
      </c>
      <c r="AI28" s="60"/>
    </row>
    <row r="29" spans="1:35" ht="18" customHeight="1" x14ac:dyDescent="0.4">
      <c r="A29" s="31" t="str">
        <f t="shared" si="3"/>
        <v/>
      </c>
      <c r="B29" s="31" t="str">
        <f t="shared" si="4"/>
        <v/>
      </c>
      <c r="C29" s="31" t="str">
        <f t="shared" si="5"/>
        <v/>
      </c>
      <c r="D29" s="31" t="str">
        <f t="shared" si="6"/>
        <v/>
      </c>
      <c r="E29" s="31" t="str">
        <f t="shared" si="11"/>
        <v/>
      </c>
      <c r="F29" s="31">
        <f>IFERROR(VLOOKUP(K29&amp;L29,LIXIL対象製品リスト!Q:U,4,FALSE),0)</f>
        <v>0</v>
      </c>
      <c r="G29" s="31">
        <f>IFERROR(VLOOKUP(K29&amp;L29,LIXIL対象製品リスト!Q:U,5,FALSE),0)</f>
        <v>0</v>
      </c>
      <c r="I29" s="61"/>
      <c r="J29" s="62"/>
      <c r="K29" s="62"/>
      <c r="L29" s="61"/>
      <c r="M29" s="63"/>
      <c r="N29" s="61"/>
      <c r="O29" s="61"/>
      <c r="P29" s="64" t="str">
        <f>IF(OR(N29="",O29=""),"",IF((N29+F29)*(O29+G29)/10^6&gt;=サイズ!$D$9,"大（L）",IF((N29+F29)*(O29+G29)/10^6&gt;=サイズ!$D$8,"中（M）",IF((N29+F29)*(O29+G29)/10^6&gt;=サイズ!$D$7,"小（S）",IF((N29+F29)*(O29+G29)/10^6&gt;=サイズ!$D$6,"極小（X）","対象外")))))</f>
        <v/>
      </c>
      <c r="Q29" s="65" t="str">
        <f>IFERROR(IF(OR(I29="",K29="",L29="",M29="",N29="",O29=""),"",VLOOKUP(SUBSTITUTE(I29&amp;K29&amp;L29&amp;M29&amp;P29,CHAR(10),""),LIXIL対象製品リスト!O:P,2,FALSE)),"対象の型番はありません")</f>
        <v/>
      </c>
      <c r="R29" s="64" t="str">
        <f t="shared" si="7"/>
        <v/>
      </c>
      <c r="S29" s="73"/>
      <c r="T29" s="66" t="str">
        <f>IF(R29&lt;&gt;"",IF(R29="P","SS",IF(OR(R29="S",R29="A"),R29,IF(AND(R29="B",IFERROR(VLOOKUP(Q29,LIXIL対象製品リスト!K:AB,9,FALSE),"")="○"),IF(OR($R$2="",$R$2="選択してください"),"建て方を選択してください",IF($R$2="共同住宅（4階建以上）",R29,"対象外")),"対象外"))),"")</f>
        <v/>
      </c>
      <c r="U29" s="66" t="str">
        <f>"窓リノベ24"&amp;"外窓"&amp;IFERROR(LEFT(VLOOKUP(Q29,LIXIL対象製品リスト!K:AB,2,FALSE),3),"はつり")&amp;T29&amp;P29</f>
        <v>窓リノベ24外窓はつり</v>
      </c>
      <c r="V29" s="67" t="str">
        <f>IF(R29&lt;&gt;"",IFERROR(IF($R$2="共同住宅（4階建以上）",VLOOKUP(U29,補助額!A:H,8,FALSE),VLOOKUP(U29,補助額!A:H,7,FALSE)),"－"),"")</f>
        <v/>
      </c>
      <c r="W29" s="74" t="str">
        <f t="shared" si="0"/>
        <v/>
      </c>
      <c r="X29" s="69" t="str">
        <f>IF(R29="","",IF(OR($P$2="選択してください",$P$2=""),"地域を選択してください",IF(OR($R$2="選択してください",$R$2=""),"建て方を選択してください",IFERROR(VLOOKUP(Y29,こどもエコグレード!A:E,5,FALSE),"対象外"))))</f>
        <v/>
      </c>
      <c r="Y29" s="69" t="str">
        <f>R29&amp;IF($R$2="戸建住宅","戸建住宅","共同住宅")&amp;補助額を調べる!$P$2</f>
        <v>共同住宅選択してください</v>
      </c>
      <c r="Z29" s="69" t="str">
        <f t="shared" si="8"/>
        <v>子育てエコ外窓</v>
      </c>
      <c r="AA29" s="70" t="str">
        <f>IF(R29&lt;&gt;"",IFERROR(IF($R$2="共同住宅（4階建以上）",VLOOKUP(Z29,補助額!A:H,8,FALSE),VLOOKUP(Z29,補助額!A:H,7,FALSE)),"－"),"")</f>
        <v/>
      </c>
      <c r="AB29" s="70" t="str">
        <f t="shared" si="1"/>
        <v/>
      </c>
      <c r="AC29" s="69" t="str">
        <f t="shared" si="9"/>
        <v/>
      </c>
      <c r="AD29" s="69" t="str">
        <f t="shared" si="10"/>
        <v>子育てエコ外窓</v>
      </c>
      <c r="AE29" s="70" t="str">
        <f>IF(R29&lt;&gt;"",IFERROR(IF($R$2="共同住宅（4階建以上）",VLOOKUP(AD29,補助額!A:H,8,FALSE),VLOOKUP(AD29,補助額!A:H,7,FALSE)),"－"),"")</f>
        <v/>
      </c>
      <c r="AF29" s="70" t="str">
        <f t="shared" si="2"/>
        <v/>
      </c>
      <c r="AG29" s="71" t="str">
        <f>IF(R29="","",IF(OR($P$2="選択してください",$P$2=""),"地域を選択してください",IF(OR($R$2="選択してください",$R$2=""),"建て方を選択してください",IFERROR(VLOOKUP(AH29,こどもエコグレード!A:F,6,FALSE),"対象外"))))</f>
        <v/>
      </c>
      <c r="AH29" s="72" t="str">
        <f>R29&amp;IF($R$2="戸建住宅","戸建住宅","共同住宅")&amp;補助額を調べる!$P$2</f>
        <v>共同住宅選択してください</v>
      </c>
      <c r="AI29" s="60"/>
    </row>
    <row r="30" spans="1:35" ht="18" customHeight="1" x14ac:dyDescent="0.4">
      <c r="A30" s="31" t="str">
        <f t="shared" si="3"/>
        <v/>
      </c>
      <c r="B30" s="31" t="str">
        <f t="shared" si="4"/>
        <v/>
      </c>
      <c r="C30" s="31" t="str">
        <f t="shared" si="5"/>
        <v/>
      </c>
      <c r="D30" s="31" t="str">
        <f t="shared" si="6"/>
        <v/>
      </c>
      <c r="E30" s="31" t="str">
        <f t="shared" si="11"/>
        <v/>
      </c>
      <c r="F30" s="31">
        <f>IFERROR(VLOOKUP(K30&amp;L30,LIXIL対象製品リスト!Q:U,4,FALSE),0)</f>
        <v>0</v>
      </c>
      <c r="G30" s="31">
        <f>IFERROR(VLOOKUP(K30&amp;L30,LIXIL対象製品リスト!Q:U,5,FALSE),0)</f>
        <v>0</v>
      </c>
      <c r="I30" s="61"/>
      <c r="J30" s="62"/>
      <c r="K30" s="62"/>
      <c r="L30" s="61"/>
      <c r="M30" s="63"/>
      <c r="N30" s="61"/>
      <c r="O30" s="61"/>
      <c r="P30" s="64" t="str">
        <f>IF(OR(N30="",O30=""),"",IF((N30+F30)*(O30+G30)/10^6&gt;=サイズ!$D$9,"大（L）",IF((N30+F30)*(O30+G30)/10^6&gt;=サイズ!$D$8,"中（M）",IF((N30+F30)*(O30+G30)/10^6&gt;=サイズ!$D$7,"小（S）",IF((N30+F30)*(O30+G30)/10^6&gt;=サイズ!$D$6,"極小（X）","対象外")))))</f>
        <v/>
      </c>
      <c r="Q30" s="65" t="str">
        <f>IFERROR(IF(OR(I30="",K30="",L30="",M30="",N30="",O30=""),"",VLOOKUP(SUBSTITUTE(I30&amp;K30&amp;L30&amp;M30&amp;P30,CHAR(10),""),LIXIL対象製品リスト!O:P,2,FALSE)),"対象の型番はありません")</f>
        <v/>
      </c>
      <c r="R30" s="64" t="str">
        <f t="shared" si="7"/>
        <v/>
      </c>
      <c r="S30" s="73"/>
      <c r="T30" s="66" t="str">
        <f>IF(R30&lt;&gt;"",IF(R30="P","SS",IF(OR(R30="S",R30="A"),R30,IF(AND(R30="B",IFERROR(VLOOKUP(Q30,LIXIL対象製品リスト!K:AB,9,FALSE),"")="○"),IF(OR($R$2="",$R$2="選択してください"),"建て方を選択してください",IF($R$2="共同住宅（4階建以上）",R30,"対象外")),"対象外"))),"")</f>
        <v/>
      </c>
      <c r="U30" s="66" t="str">
        <f>"窓リノベ24"&amp;"外窓"&amp;IFERROR(LEFT(VLOOKUP(Q30,LIXIL対象製品リスト!K:AB,2,FALSE),3),"はつり")&amp;T30&amp;P30</f>
        <v>窓リノベ24外窓はつり</v>
      </c>
      <c r="V30" s="67" t="str">
        <f>IF(R30&lt;&gt;"",IFERROR(IF($R$2="共同住宅（4階建以上）",VLOOKUP(U30,補助額!A:H,8,FALSE),VLOOKUP(U30,補助額!A:H,7,FALSE)),"－"),"")</f>
        <v/>
      </c>
      <c r="W30" s="74" t="str">
        <f t="shared" si="0"/>
        <v/>
      </c>
      <c r="X30" s="69" t="str">
        <f>IF(R30="","",IF(OR($P$2="選択してください",$P$2=""),"地域を選択してください",IF(OR($R$2="選択してください",$R$2=""),"建て方を選択してください",IFERROR(VLOOKUP(Y30,こどもエコグレード!A:E,5,FALSE),"対象外"))))</f>
        <v/>
      </c>
      <c r="Y30" s="69" t="str">
        <f>R30&amp;IF($R$2="戸建住宅","戸建住宅","共同住宅")&amp;補助額を調べる!$P$2</f>
        <v>共同住宅選択してください</v>
      </c>
      <c r="Z30" s="69" t="str">
        <f t="shared" si="8"/>
        <v>子育てエコ外窓</v>
      </c>
      <c r="AA30" s="70" t="str">
        <f>IF(R30&lt;&gt;"",IFERROR(IF($R$2="共同住宅（4階建以上）",VLOOKUP(Z30,補助額!A:H,8,FALSE),VLOOKUP(Z30,補助額!A:H,7,FALSE)),"－"),"")</f>
        <v/>
      </c>
      <c r="AB30" s="70" t="str">
        <f t="shared" si="1"/>
        <v/>
      </c>
      <c r="AC30" s="69" t="str">
        <f t="shared" si="9"/>
        <v/>
      </c>
      <c r="AD30" s="69" t="str">
        <f t="shared" si="10"/>
        <v>子育てエコ外窓</v>
      </c>
      <c r="AE30" s="70" t="str">
        <f>IF(R30&lt;&gt;"",IFERROR(IF($R$2="共同住宅（4階建以上）",VLOOKUP(AD30,補助額!A:H,8,FALSE),VLOOKUP(AD30,補助額!A:H,7,FALSE)),"－"),"")</f>
        <v/>
      </c>
      <c r="AF30" s="70" t="str">
        <f t="shared" si="2"/>
        <v/>
      </c>
      <c r="AG30" s="71" t="str">
        <f>IF(R30="","",IF(OR($P$2="選択してください",$P$2=""),"地域を選択してください",IF(OR($R$2="選択してください",$R$2=""),"建て方を選択してください",IFERROR(VLOOKUP(AH30,こどもエコグレード!A:F,6,FALSE),"対象外"))))</f>
        <v/>
      </c>
      <c r="AH30" s="72" t="str">
        <f>R30&amp;IF($R$2="戸建住宅","戸建住宅","共同住宅")&amp;補助額を調べる!$P$2</f>
        <v>共同住宅選択してください</v>
      </c>
      <c r="AI30" s="60"/>
    </row>
    <row r="31" spans="1:35" ht="18" customHeight="1" x14ac:dyDescent="0.4">
      <c r="A31" s="31" t="str">
        <f t="shared" si="3"/>
        <v/>
      </c>
      <c r="B31" s="31" t="str">
        <f t="shared" si="4"/>
        <v/>
      </c>
      <c r="C31" s="31" t="str">
        <f t="shared" si="5"/>
        <v/>
      </c>
      <c r="D31" s="31" t="str">
        <f t="shared" si="6"/>
        <v/>
      </c>
      <c r="E31" s="31" t="str">
        <f t="shared" si="11"/>
        <v/>
      </c>
      <c r="F31" s="31">
        <f>IFERROR(VLOOKUP(K31&amp;L31,LIXIL対象製品リスト!Q:U,4,FALSE),0)</f>
        <v>0</v>
      </c>
      <c r="G31" s="31">
        <f>IFERROR(VLOOKUP(K31&amp;L31,LIXIL対象製品リスト!Q:U,5,FALSE),0)</f>
        <v>0</v>
      </c>
      <c r="I31" s="61"/>
      <c r="J31" s="62"/>
      <c r="K31" s="62"/>
      <c r="L31" s="61"/>
      <c r="M31" s="63"/>
      <c r="N31" s="61"/>
      <c r="O31" s="61"/>
      <c r="P31" s="64" t="str">
        <f>IF(OR(N31="",O31=""),"",IF((N31+F31)*(O31+G31)/10^6&gt;=サイズ!$D$9,"大（L）",IF((N31+F31)*(O31+G31)/10^6&gt;=サイズ!$D$8,"中（M）",IF((N31+F31)*(O31+G31)/10^6&gt;=サイズ!$D$7,"小（S）",IF((N31+F31)*(O31+G31)/10^6&gt;=サイズ!$D$6,"極小（X）","対象外")))))</f>
        <v/>
      </c>
      <c r="Q31" s="65" t="str">
        <f>IFERROR(IF(OR(I31="",K31="",L31="",M31="",N31="",O31=""),"",VLOOKUP(SUBSTITUTE(I31&amp;K31&amp;L31&amp;M31&amp;P31,CHAR(10),""),LIXIL対象製品リスト!O:P,2,FALSE)),"対象の型番はありません")</f>
        <v/>
      </c>
      <c r="R31" s="64" t="str">
        <f t="shared" si="7"/>
        <v/>
      </c>
      <c r="S31" s="73"/>
      <c r="T31" s="66" t="str">
        <f>IF(R31&lt;&gt;"",IF(R31="P","SS",IF(OR(R31="S",R31="A"),R31,IF(AND(R31="B",IFERROR(VLOOKUP(Q31,LIXIL対象製品リスト!K:AB,9,FALSE),"")="○"),IF(OR($R$2="",$R$2="選択してください"),"建て方を選択してください",IF($R$2="共同住宅（4階建以上）",R31,"対象外")),"対象外"))),"")</f>
        <v/>
      </c>
      <c r="U31" s="66" t="str">
        <f>"窓リノベ24"&amp;"外窓"&amp;IFERROR(LEFT(VLOOKUP(Q31,LIXIL対象製品リスト!K:AB,2,FALSE),3),"はつり")&amp;T31&amp;P31</f>
        <v>窓リノベ24外窓はつり</v>
      </c>
      <c r="V31" s="67" t="str">
        <f>IF(R31&lt;&gt;"",IFERROR(IF($R$2="共同住宅（4階建以上）",VLOOKUP(U31,補助額!A:H,8,FALSE),VLOOKUP(U31,補助額!A:H,7,FALSE)),"－"),"")</f>
        <v/>
      </c>
      <c r="W31" s="74" t="str">
        <f t="shared" si="0"/>
        <v/>
      </c>
      <c r="X31" s="69" t="str">
        <f>IF(R31="","",IF(OR($P$2="選択してください",$P$2=""),"地域を選択してください",IF(OR($R$2="選択してください",$R$2=""),"建て方を選択してください",IFERROR(VLOOKUP(Y31,こどもエコグレード!A:E,5,FALSE),"対象外"))))</f>
        <v/>
      </c>
      <c r="Y31" s="69" t="str">
        <f>R31&amp;IF($R$2="戸建住宅","戸建住宅","共同住宅")&amp;補助額を調べる!$P$2</f>
        <v>共同住宅選択してください</v>
      </c>
      <c r="Z31" s="69" t="str">
        <f t="shared" si="8"/>
        <v>子育てエコ外窓</v>
      </c>
      <c r="AA31" s="70" t="str">
        <f>IF(R31&lt;&gt;"",IFERROR(IF($R$2="共同住宅（4階建以上）",VLOOKUP(Z31,補助額!A:H,8,FALSE),VLOOKUP(Z31,補助額!A:H,7,FALSE)),"－"),"")</f>
        <v/>
      </c>
      <c r="AB31" s="70" t="str">
        <f t="shared" si="1"/>
        <v/>
      </c>
      <c r="AC31" s="69" t="str">
        <f t="shared" si="9"/>
        <v/>
      </c>
      <c r="AD31" s="69" t="str">
        <f t="shared" si="10"/>
        <v>子育てエコ外窓</v>
      </c>
      <c r="AE31" s="70" t="str">
        <f>IF(R31&lt;&gt;"",IFERROR(IF($R$2="共同住宅（4階建以上）",VLOOKUP(AD31,補助額!A:H,8,FALSE),VLOOKUP(AD31,補助額!A:H,7,FALSE)),"－"),"")</f>
        <v/>
      </c>
      <c r="AF31" s="70" t="str">
        <f t="shared" si="2"/>
        <v/>
      </c>
      <c r="AG31" s="71" t="str">
        <f>IF(R31="","",IF(OR($P$2="選択してください",$P$2=""),"地域を選択してください",IF(OR($R$2="選択してください",$R$2=""),"建て方を選択してください",IFERROR(VLOOKUP(AH31,こどもエコグレード!A:F,6,FALSE),"対象外"))))</f>
        <v/>
      </c>
      <c r="AH31" s="72" t="str">
        <f>R31&amp;IF($R$2="戸建住宅","戸建住宅","共同住宅")&amp;補助額を調べる!$P$2</f>
        <v>共同住宅選択してください</v>
      </c>
      <c r="AI31" s="60"/>
    </row>
    <row r="32" spans="1:35" ht="18" customHeight="1" x14ac:dyDescent="0.4">
      <c r="A32" s="31" t="str">
        <f t="shared" si="3"/>
        <v/>
      </c>
      <c r="B32" s="31" t="str">
        <f t="shared" si="4"/>
        <v/>
      </c>
      <c r="C32" s="31" t="str">
        <f t="shared" si="5"/>
        <v/>
      </c>
      <c r="D32" s="31" t="str">
        <f t="shared" si="6"/>
        <v/>
      </c>
      <c r="E32" s="31" t="str">
        <f t="shared" si="11"/>
        <v/>
      </c>
      <c r="F32" s="31">
        <f>IFERROR(VLOOKUP(K32&amp;L32,LIXIL対象製品リスト!Q:U,4,FALSE),0)</f>
        <v>0</v>
      </c>
      <c r="G32" s="31">
        <f>IFERROR(VLOOKUP(K32&amp;L32,LIXIL対象製品リスト!Q:U,5,FALSE),0)</f>
        <v>0</v>
      </c>
      <c r="I32" s="61"/>
      <c r="J32" s="62"/>
      <c r="K32" s="62"/>
      <c r="L32" s="61"/>
      <c r="M32" s="63"/>
      <c r="N32" s="61"/>
      <c r="O32" s="61"/>
      <c r="P32" s="64" t="str">
        <f>IF(OR(N32="",O32=""),"",IF((N32+F32)*(O32+G32)/10^6&gt;=サイズ!$D$9,"大（L）",IF((N32+F32)*(O32+G32)/10^6&gt;=サイズ!$D$8,"中（M）",IF((N32+F32)*(O32+G32)/10^6&gt;=サイズ!$D$7,"小（S）",IF((N32+F32)*(O32+G32)/10^6&gt;=サイズ!$D$6,"極小（X）","対象外")))))</f>
        <v/>
      </c>
      <c r="Q32" s="65" t="str">
        <f>IFERROR(IF(OR(I32="",K32="",L32="",M32="",N32="",O32=""),"",VLOOKUP(SUBSTITUTE(I32&amp;K32&amp;L32&amp;M32&amp;P32,CHAR(10),""),LIXIL対象製品リスト!O:P,2,FALSE)),"対象の型番はありません")</f>
        <v/>
      </c>
      <c r="R32" s="64" t="str">
        <f t="shared" si="7"/>
        <v/>
      </c>
      <c r="S32" s="73"/>
      <c r="T32" s="66" t="str">
        <f>IF(R32&lt;&gt;"",IF(R32="P","SS",IF(OR(R32="S",R32="A"),R32,IF(AND(R32="B",IFERROR(VLOOKUP(Q32,LIXIL対象製品リスト!K:AB,9,FALSE),"")="○"),IF(OR($R$2="",$R$2="選択してください"),"建て方を選択してください",IF($R$2="共同住宅（4階建以上）",R32,"対象外")),"対象外"))),"")</f>
        <v/>
      </c>
      <c r="U32" s="66" t="str">
        <f>"窓リノベ24"&amp;"外窓"&amp;IFERROR(LEFT(VLOOKUP(Q32,LIXIL対象製品リスト!K:AB,2,FALSE),3),"はつり")&amp;T32&amp;P32</f>
        <v>窓リノベ24外窓はつり</v>
      </c>
      <c r="V32" s="67" t="str">
        <f>IF(R32&lt;&gt;"",IFERROR(IF($R$2="共同住宅（4階建以上）",VLOOKUP(U32,補助額!A:H,8,FALSE),VLOOKUP(U32,補助額!A:H,7,FALSE)),"－"),"")</f>
        <v/>
      </c>
      <c r="W32" s="74" t="str">
        <f t="shared" si="0"/>
        <v/>
      </c>
      <c r="X32" s="69" t="str">
        <f>IF(R32="","",IF(OR($P$2="選択してください",$P$2=""),"地域を選択してください",IF(OR($R$2="選択してください",$R$2=""),"建て方を選択してください",IFERROR(VLOOKUP(Y32,こどもエコグレード!A:E,5,FALSE),"対象外"))))</f>
        <v/>
      </c>
      <c r="Y32" s="69" t="str">
        <f>R32&amp;IF($R$2="戸建住宅","戸建住宅","共同住宅")&amp;補助額を調べる!$P$2</f>
        <v>共同住宅選択してください</v>
      </c>
      <c r="Z32" s="69" t="str">
        <f t="shared" si="8"/>
        <v>子育てエコ外窓</v>
      </c>
      <c r="AA32" s="70" t="str">
        <f>IF(R32&lt;&gt;"",IFERROR(IF($R$2="共同住宅（4階建以上）",VLOOKUP(Z32,補助額!A:H,8,FALSE),VLOOKUP(Z32,補助額!A:H,7,FALSE)),"－"),"")</f>
        <v/>
      </c>
      <c r="AB32" s="70" t="str">
        <f t="shared" si="1"/>
        <v/>
      </c>
      <c r="AC32" s="69" t="str">
        <f t="shared" si="9"/>
        <v/>
      </c>
      <c r="AD32" s="69" t="str">
        <f t="shared" si="10"/>
        <v>子育てエコ外窓</v>
      </c>
      <c r="AE32" s="70" t="str">
        <f>IF(R32&lt;&gt;"",IFERROR(IF($R$2="共同住宅（4階建以上）",VLOOKUP(AD32,補助額!A:H,8,FALSE),VLOOKUP(AD32,補助額!A:H,7,FALSE)),"－"),"")</f>
        <v/>
      </c>
      <c r="AF32" s="70" t="str">
        <f t="shared" si="2"/>
        <v/>
      </c>
      <c r="AG32" s="71" t="str">
        <f>IF(R32="","",IF(OR($P$2="選択してください",$P$2=""),"地域を選択してください",IF(OR($R$2="選択してください",$R$2=""),"建て方を選択してください",IFERROR(VLOOKUP(AH32,こどもエコグレード!A:F,6,FALSE),"対象外"))))</f>
        <v/>
      </c>
      <c r="AH32" s="72" t="str">
        <f>R32&amp;IF($R$2="戸建住宅","戸建住宅","共同住宅")&amp;補助額を調べる!$P$2</f>
        <v>共同住宅選択してください</v>
      </c>
      <c r="AI32" s="60"/>
    </row>
    <row r="33" spans="1:35" ht="18" customHeight="1" x14ac:dyDescent="0.4">
      <c r="A33" s="31" t="str">
        <f t="shared" si="3"/>
        <v/>
      </c>
      <c r="B33" s="31" t="str">
        <f t="shared" si="4"/>
        <v/>
      </c>
      <c r="C33" s="31" t="str">
        <f t="shared" si="5"/>
        <v/>
      </c>
      <c r="D33" s="31" t="str">
        <f t="shared" si="6"/>
        <v/>
      </c>
      <c r="E33" s="31" t="str">
        <f t="shared" si="11"/>
        <v/>
      </c>
      <c r="F33" s="31">
        <f>IFERROR(VLOOKUP(K33&amp;L33,LIXIL対象製品リスト!Q:U,4,FALSE),0)</f>
        <v>0</v>
      </c>
      <c r="G33" s="31">
        <f>IFERROR(VLOOKUP(K33&amp;L33,LIXIL対象製品リスト!Q:U,5,FALSE),0)</f>
        <v>0</v>
      </c>
      <c r="I33" s="61"/>
      <c r="J33" s="62"/>
      <c r="K33" s="62"/>
      <c r="L33" s="61"/>
      <c r="M33" s="63"/>
      <c r="N33" s="61"/>
      <c r="O33" s="61"/>
      <c r="P33" s="64" t="str">
        <f>IF(OR(N33="",O33=""),"",IF((N33+F33)*(O33+G33)/10^6&gt;=サイズ!$D$9,"大（L）",IF((N33+F33)*(O33+G33)/10^6&gt;=サイズ!$D$8,"中（M）",IF((N33+F33)*(O33+G33)/10^6&gt;=サイズ!$D$7,"小（S）",IF((N33+F33)*(O33+G33)/10^6&gt;=サイズ!$D$6,"極小（X）","対象外")))))</f>
        <v/>
      </c>
      <c r="Q33" s="65" t="str">
        <f>IFERROR(IF(OR(I33="",K33="",L33="",M33="",N33="",O33=""),"",VLOOKUP(SUBSTITUTE(I33&amp;K33&amp;L33&amp;M33&amp;P33,CHAR(10),""),LIXIL対象製品リスト!O:P,2,FALSE)),"対象の型番はありません")</f>
        <v/>
      </c>
      <c r="R33" s="64" t="str">
        <f t="shared" si="7"/>
        <v/>
      </c>
      <c r="S33" s="73"/>
      <c r="T33" s="66" t="str">
        <f>IF(R33&lt;&gt;"",IF(R33="P","SS",IF(OR(R33="S",R33="A"),R33,IF(AND(R33="B",IFERROR(VLOOKUP(Q33,LIXIL対象製品リスト!K:AB,9,FALSE),"")="○"),IF(OR($R$2="",$R$2="選択してください"),"建て方を選択してください",IF($R$2="共同住宅（4階建以上）",R33,"対象外")),"対象外"))),"")</f>
        <v/>
      </c>
      <c r="U33" s="66" t="str">
        <f>"窓リノベ24"&amp;"外窓"&amp;IFERROR(LEFT(VLOOKUP(Q33,LIXIL対象製品リスト!K:AB,2,FALSE),3),"はつり")&amp;T33&amp;P33</f>
        <v>窓リノベ24外窓はつり</v>
      </c>
      <c r="V33" s="67" t="str">
        <f>IF(R33&lt;&gt;"",IFERROR(IF($R$2="共同住宅（4階建以上）",VLOOKUP(U33,補助額!A:H,8,FALSE),VLOOKUP(U33,補助額!A:H,7,FALSE)),"－"),"")</f>
        <v/>
      </c>
      <c r="W33" s="74" t="str">
        <f t="shared" si="0"/>
        <v/>
      </c>
      <c r="X33" s="69" t="str">
        <f>IF(R33="","",IF(OR($P$2="選択してください",$P$2=""),"地域を選択してください",IF(OR($R$2="選択してください",$R$2=""),"建て方を選択してください",IFERROR(VLOOKUP(Y33,こどもエコグレード!A:E,5,FALSE),"対象外"))))</f>
        <v/>
      </c>
      <c r="Y33" s="69" t="str">
        <f>R33&amp;IF($R$2="戸建住宅","戸建住宅","共同住宅")&amp;補助額を調べる!$P$2</f>
        <v>共同住宅選択してください</v>
      </c>
      <c r="Z33" s="69" t="str">
        <f t="shared" si="8"/>
        <v>子育てエコ外窓</v>
      </c>
      <c r="AA33" s="70" t="str">
        <f>IF(R33&lt;&gt;"",IFERROR(IF($R$2="共同住宅（4階建以上）",VLOOKUP(Z33,補助額!A:H,8,FALSE),VLOOKUP(Z33,補助額!A:H,7,FALSE)),"－"),"")</f>
        <v/>
      </c>
      <c r="AB33" s="70" t="str">
        <f t="shared" si="1"/>
        <v/>
      </c>
      <c r="AC33" s="69" t="str">
        <f t="shared" si="9"/>
        <v/>
      </c>
      <c r="AD33" s="69" t="str">
        <f t="shared" si="10"/>
        <v>子育てエコ外窓</v>
      </c>
      <c r="AE33" s="70" t="str">
        <f>IF(R33&lt;&gt;"",IFERROR(IF($R$2="共同住宅（4階建以上）",VLOOKUP(AD33,補助額!A:H,8,FALSE),VLOOKUP(AD33,補助額!A:H,7,FALSE)),"－"),"")</f>
        <v/>
      </c>
      <c r="AF33" s="70" t="str">
        <f t="shared" si="2"/>
        <v/>
      </c>
      <c r="AG33" s="71" t="str">
        <f>IF(R33="","",IF(OR($P$2="選択してください",$P$2=""),"地域を選択してください",IF(OR($R$2="選択してください",$R$2=""),"建て方を選択してください",IFERROR(VLOOKUP(AH33,こどもエコグレード!A:F,6,FALSE),"対象外"))))</f>
        <v/>
      </c>
      <c r="AH33" s="72" t="str">
        <f>R33&amp;IF($R$2="戸建住宅","戸建住宅","共同住宅")&amp;補助額を調べる!$P$2</f>
        <v>共同住宅選択してください</v>
      </c>
      <c r="AI33" s="60"/>
    </row>
    <row r="34" spans="1:35" ht="18" customHeight="1" x14ac:dyDescent="0.4">
      <c r="A34" s="31" t="str">
        <f t="shared" si="3"/>
        <v/>
      </c>
      <c r="B34" s="31" t="str">
        <f t="shared" si="4"/>
        <v/>
      </c>
      <c r="C34" s="31" t="str">
        <f t="shared" si="5"/>
        <v/>
      </c>
      <c r="D34" s="31" t="str">
        <f t="shared" si="6"/>
        <v/>
      </c>
      <c r="E34" s="31" t="str">
        <f t="shared" si="11"/>
        <v/>
      </c>
      <c r="F34" s="31">
        <f>IFERROR(VLOOKUP(K34&amp;L34,LIXIL対象製品リスト!Q:U,4,FALSE),0)</f>
        <v>0</v>
      </c>
      <c r="G34" s="31">
        <f>IFERROR(VLOOKUP(K34&amp;L34,LIXIL対象製品リスト!Q:U,5,FALSE),0)</f>
        <v>0</v>
      </c>
      <c r="I34" s="61"/>
      <c r="J34" s="62"/>
      <c r="K34" s="62"/>
      <c r="L34" s="61"/>
      <c r="M34" s="63"/>
      <c r="N34" s="61"/>
      <c r="O34" s="61"/>
      <c r="P34" s="64" t="str">
        <f>IF(OR(N34="",O34=""),"",IF((N34+F34)*(O34+G34)/10^6&gt;=サイズ!$D$9,"大（L）",IF((N34+F34)*(O34+G34)/10^6&gt;=サイズ!$D$8,"中（M）",IF((N34+F34)*(O34+G34)/10^6&gt;=サイズ!$D$7,"小（S）",IF((N34+F34)*(O34+G34)/10^6&gt;=サイズ!$D$6,"極小（X）","対象外")))))</f>
        <v/>
      </c>
      <c r="Q34" s="65" t="str">
        <f>IFERROR(IF(OR(I34="",K34="",L34="",M34="",N34="",O34=""),"",VLOOKUP(SUBSTITUTE(I34&amp;K34&amp;L34&amp;M34&amp;P34,CHAR(10),""),LIXIL対象製品リスト!O:P,2,FALSE)),"対象の型番はありません")</f>
        <v/>
      </c>
      <c r="R34" s="64" t="str">
        <f t="shared" si="7"/>
        <v/>
      </c>
      <c r="S34" s="73"/>
      <c r="T34" s="66" t="str">
        <f>IF(R34&lt;&gt;"",IF(R34="P","SS",IF(OR(R34="S",R34="A"),R34,IF(AND(R34="B",IFERROR(VLOOKUP(Q34,LIXIL対象製品リスト!K:AB,9,FALSE),"")="○"),IF(OR($R$2="",$R$2="選択してください"),"建て方を選択してください",IF($R$2="共同住宅（4階建以上）",R34,"対象外")),"対象外"))),"")</f>
        <v/>
      </c>
      <c r="U34" s="66" t="str">
        <f>"窓リノベ24"&amp;"外窓"&amp;IFERROR(LEFT(VLOOKUP(Q34,LIXIL対象製品リスト!K:AB,2,FALSE),3),"はつり")&amp;T34&amp;P34</f>
        <v>窓リノベ24外窓はつり</v>
      </c>
      <c r="V34" s="67" t="str">
        <f>IF(R34&lt;&gt;"",IFERROR(IF($R$2="共同住宅（4階建以上）",VLOOKUP(U34,補助額!A:H,8,FALSE),VLOOKUP(U34,補助額!A:H,7,FALSE)),"－"),"")</f>
        <v/>
      </c>
      <c r="W34" s="74" t="str">
        <f t="shared" si="0"/>
        <v/>
      </c>
      <c r="X34" s="69" t="str">
        <f>IF(R34="","",IF(OR($P$2="選択してください",$P$2=""),"地域を選択してください",IF(OR($R$2="選択してください",$R$2=""),"建て方を選択してください",IFERROR(VLOOKUP(Y34,こどもエコグレード!A:E,5,FALSE),"対象外"))))</f>
        <v/>
      </c>
      <c r="Y34" s="69" t="str">
        <f>R34&amp;IF($R$2="戸建住宅","戸建住宅","共同住宅")&amp;補助額を調べる!$P$2</f>
        <v>共同住宅選択してください</v>
      </c>
      <c r="Z34" s="69" t="str">
        <f t="shared" si="8"/>
        <v>子育てエコ外窓</v>
      </c>
      <c r="AA34" s="70" t="str">
        <f>IF(R34&lt;&gt;"",IFERROR(IF($R$2="共同住宅（4階建以上）",VLOOKUP(Z34,補助額!A:H,8,FALSE),VLOOKUP(Z34,補助額!A:H,7,FALSE)),"－"),"")</f>
        <v/>
      </c>
      <c r="AB34" s="70" t="str">
        <f t="shared" si="1"/>
        <v/>
      </c>
      <c r="AC34" s="69" t="str">
        <f t="shared" si="9"/>
        <v/>
      </c>
      <c r="AD34" s="69" t="str">
        <f t="shared" si="10"/>
        <v>子育てエコ外窓</v>
      </c>
      <c r="AE34" s="70" t="str">
        <f>IF(R34&lt;&gt;"",IFERROR(IF($R$2="共同住宅（4階建以上）",VLOOKUP(AD34,補助額!A:H,8,FALSE),VLOOKUP(AD34,補助額!A:H,7,FALSE)),"－"),"")</f>
        <v/>
      </c>
      <c r="AF34" s="70" t="str">
        <f t="shared" si="2"/>
        <v/>
      </c>
      <c r="AG34" s="71" t="str">
        <f>IF(R34="","",IF(OR($P$2="選択してください",$P$2=""),"地域を選択してください",IF(OR($R$2="選択してください",$R$2=""),"建て方を選択してください",IFERROR(VLOOKUP(AH34,こどもエコグレード!A:F,6,FALSE),"対象外"))))</f>
        <v/>
      </c>
      <c r="AH34" s="72" t="str">
        <f>R34&amp;IF($R$2="戸建住宅","戸建住宅","共同住宅")&amp;補助額を調べる!$P$2</f>
        <v>共同住宅選択してください</v>
      </c>
      <c r="AI34" s="60"/>
    </row>
    <row r="35" spans="1:35" ht="18" customHeight="1" x14ac:dyDescent="0.4">
      <c r="A35" s="31" t="str">
        <f t="shared" si="3"/>
        <v/>
      </c>
      <c r="B35" s="31" t="str">
        <f t="shared" si="4"/>
        <v/>
      </c>
      <c r="C35" s="31" t="str">
        <f t="shared" si="5"/>
        <v/>
      </c>
      <c r="D35" s="31" t="str">
        <f t="shared" si="6"/>
        <v/>
      </c>
      <c r="E35" s="31" t="str">
        <f t="shared" si="11"/>
        <v/>
      </c>
      <c r="F35" s="31">
        <f>IFERROR(VLOOKUP(K35&amp;L35,LIXIL対象製品リスト!Q:U,4,FALSE),0)</f>
        <v>0</v>
      </c>
      <c r="G35" s="31">
        <f>IFERROR(VLOOKUP(K35&amp;L35,LIXIL対象製品リスト!Q:U,5,FALSE),0)</f>
        <v>0</v>
      </c>
      <c r="I35" s="61"/>
      <c r="J35" s="62"/>
      <c r="K35" s="62"/>
      <c r="L35" s="61"/>
      <c r="M35" s="63"/>
      <c r="N35" s="61"/>
      <c r="O35" s="61"/>
      <c r="P35" s="64" t="str">
        <f>IF(OR(N35="",O35=""),"",IF((N35+F35)*(O35+G35)/10^6&gt;=サイズ!$D$9,"大（L）",IF((N35+F35)*(O35+G35)/10^6&gt;=サイズ!$D$8,"中（M）",IF((N35+F35)*(O35+G35)/10^6&gt;=サイズ!$D$7,"小（S）",IF((N35+F35)*(O35+G35)/10^6&gt;=サイズ!$D$6,"極小（X）","対象外")))))</f>
        <v/>
      </c>
      <c r="Q35" s="65" t="str">
        <f>IFERROR(IF(OR(I35="",K35="",L35="",M35="",N35="",O35=""),"",VLOOKUP(SUBSTITUTE(I35&amp;K35&amp;L35&amp;M35&amp;P35,CHAR(10),""),LIXIL対象製品リスト!O:P,2,FALSE)),"対象の型番はありません")</f>
        <v/>
      </c>
      <c r="R35" s="64" t="str">
        <f t="shared" si="7"/>
        <v/>
      </c>
      <c r="S35" s="73"/>
      <c r="T35" s="66" t="str">
        <f>IF(R35&lt;&gt;"",IF(R35="P","SS",IF(OR(R35="S",R35="A"),R35,IF(AND(R35="B",IFERROR(VLOOKUP(Q35,LIXIL対象製品リスト!K:AB,9,FALSE),"")="○"),IF(OR($R$2="",$R$2="選択してください"),"建て方を選択してください",IF($R$2="共同住宅（4階建以上）",R35,"対象外")),"対象外"))),"")</f>
        <v/>
      </c>
      <c r="U35" s="66" t="str">
        <f>"窓リノベ24"&amp;"外窓"&amp;IFERROR(LEFT(VLOOKUP(Q35,LIXIL対象製品リスト!K:AB,2,FALSE),3),"はつり")&amp;T35&amp;P35</f>
        <v>窓リノベ24外窓はつり</v>
      </c>
      <c r="V35" s="67" t="str">
        <f>IF(R35&lt;&gt;"",IFERROR(IF($R$2="共同住宅（4階建以上）",VLOOKUP(U35,補助額!A:H,8,FALSE),VLOOKUP(U35,補助額!A:H,7,FALSE)),"－"),"")</f>
        <v/>
      </c>
      <c r="W35" s="74" t="str">
        <f t="shared" si="0"/>
        <v/>
      </c>
      <c r="X35" s="69" t="str">
        <f>IF(R35="","",IF(OR($P$2="選択してください",$P$2=""),"地域を選択してください",IF(OR($R$2="選択してください",$R$2=""),"建て方を選択してください",IFERROR(VLOOKUP(Y35,こどもエコグレード!A:E,5,FALSE),"対象外"))))</f>
        <v/>
      </c>
      <c r="Y35" s="69" t="str">
        <f>R35&amp;IF($R$2="戸建住宅","戸建住宅","共同住宅")&amp;補助額を調べる!$P$2</f>
        <v>共同住宅選択してください</v>
      </c>
      <c r="Z35" s="69" t="str">
        <f t="shared" si="8"/>
        <v>子育てエコ外窓</v>
      </c>
      <c r="AA35" s="70" t="str">
        <f>IF(R35&lt;&gt;"",IFERROR(IF($R$2="共同住宅（4階建以上）",VLOOKUP(Z35,補助額!A:H,8,FALSE),VLOOKUP(Z35,補助額!A:H,7,FALSE)),"－"),"")</f>
        <v/>
      </c>
      <c r="AB35" s="70" t="str">
        <f t="shared" si="1"/>
        <v/>
      </c>
      <c r="AC35" s="69" t="str">
        <f t="shared" si="9"/>
        <v/>
      </c>
      <c r="AD35" s="69" t="str">
        <f t="shared" si="10"/>
        <v>子育てエコ外窓</v>
      </c>
      <c r="AE35" s="70" t="str">
        <f>IF(R35&lt;&gt;"",IFERROR(IF($R$2="共同住宅（4階建以上）",VLOOKUP(AD35,補助額!A:H,8,FALSE),VLOOKUP(AD35,補助額!A:H,7,FALSE)),"－"),"")</f>
        <v/>
      </c>
      <c r="AF35" s="70" t="str">
        <f t="shared" si="2"/>
        <v/>
      </c>
      <c r="AG35" s="71" t="str">
        <f>IF(R35="","",IF(OR($P$2="選択してください",$P$2=""),"地域を選択してください",IF(OR($R$2="選択してください",$R$2=""),"建て方を選択してください",IFERROR(VLOOKUP(AH35,こどもエコグレード!A:F,6,FALSE),"対象外"))))</f>
        <v/>
      </c>
      <c r="AH35" s="72" t="str">
        <f>R35&amp;IF($R$2="戸建住宅","戸建住宅","共同住宅")&amp;補助額を調べる!$P$2</f>
        <v>共同住宅選択してください</v>
      </c>
      <c r="AI35" s="60"/>
    </row>
    <row r="36" spans="1:35" ht="18" customHeight="1" x14ac:dyDescent="0.4">
      <c r="A36" s="31" t="str">
        <f t="shared" si="3"/>
        <v/>
      </c>
      <c r="B36" s="31" t="str">
        <f t="shared" si="4"/>
        <v/>
      </c>
      <c r="C36" s="31" t="str">
        <f t="shared" si="5"/>
        <v/>
      </c>
      <c r="D36" s="31" t="str">
        <f t="shared" si="6"/>
        <v/>
      </c>
      <c r="E36" s="31" t="str">
        <f t="shared" si="11"/>
        <v/>
      </c>
      <c r="F36" s="31">
        <f>IFERROR(VLOOKUP(K36&amp;L36,LIXIL対象製品リスト!Q:U,4,FALSE),0)</f>
        <v>0</v>
      </c>
      <c r="G36" s="31">
        <f>IFERROR(VLOOKUP(K36&amp;L36,LIXIL対象製品リスト!Q:U,5,FALSE),0)</f>
        <v>0</v>
      </c>
      <c r="I36" s="61"/>
      <c r="J36" s="62"/>
      <c r="K36" s="62"/>
      <c r="L36" s="61"/>
      <c r="M36" s="63"/>
      <c r="N36" s="61"/>
      <c r="O36" s="61"/>
      <c r="P36" s="64" t="str">
        <f>IF(OR(N36="",O36=""),"",IF((N36+F36)*(O36+G36)/10^6&gt;=サイズ!$D$9,"大（L）",IF((N36+F36)*(O36+G36)/10^6&gt;=サイズ!$D$8,"中（M）",IF((N36+F36)*(O36+G36)/10^6&gt;=サイズ!$D$7,"小（S）",IF((N36+F36)*(O36+G36)/10^6&gt;=サイズ!$D$6,"極小（X）","対象外")))))</f>
        <v/>
      </c>
      <c r="Q36" s="65" t="str">
        <f>IFERROR(IF(OR(I36="",K36="",L36="",M36="",N36="",O36=""),"",VLOOKUP(SUBSTITUTE(I36&amp;K36&amp;L36&amp;M36&amp;P36,CHAR(10),""),LIXIL対象製品リスト!O:P,2,FALSE)),"対象の型番はありません")</f>
        <v/>
      </c>
      <c r="R36" s="64" t="str">
        <f t="shared" si="7"/>
        <v/>
      </c>
      <c r="S36" s="73"/>
      <c r="T36" s="66" t="str">
        <f>IF(R36&lt;&gt;"",IF(R36="P","SS",IF(OR(R36="S",R36="A"),R36,IF(AND(R36="B",IFERROR(VLOOKUP(Q36,LIXIL対象製品リスト!K:AB,9,FALSE),"")="○"),IF(OR($R$2="",$R$2="選択してください"),"建て方を選択してください",IF($R$2="共同住宅（4階建以上）",R36,"対象外")),"対象外"))),"")</f>
        <v/>
      </c>
      <c r="U36" s="66" t="str">
        <f>"窓リノベ24"&amp;"外窓"&amp;IFERROR(LEFT(VLOOKUP(Q36,LIXIL対象製品リスト!K:AB,2,FALSE),3),"はつり")&amp;T36&amp;P36</f>
        <v>窓リノベ24外窓はつり</v>
      </c>
      <c r="V36" s="67" t="str">
        <f>IF(R36&lt;&gt;"",IFERROR(IF($R$2="共同住宅（4階建以上）",VLOOKUP(U36,補助額!A:H,8,FALSE),VLOOKUP(U36,補助額!A:H,7,FALSE)),"－"),"")</f>
        <v/>
      </c>
      <c r="W36" s="74" t="str">
        <f t="shared" si="0"/>
        <v/>
      </c>
      <c r="X36" s="69" t="str">
        <f>IF(R36="","",IF(OR($P$2="選択してください",$P$2=""),"地域を選択してください",IF(OR($R$2="選択してください",$R$2=""),"建て方を選択してください",IFERROR(VLOOKUP(Y36,こどもエコグレード!A:E,5,FALSE),"対象外"))))</f>
        <v/>
      </c>
      <c r="Y36" s="69" t="str">
        <f>R36&amp;IF($R$2="戸建住宅","戸建住宅","共同住宅")&amp;補助額を調べる!$P$2</f>
        <v>共同住宅選択してください</v>
      </c>
      <c r="Z36" s="69" t="str">
        <f t="shared" si="8"/>
        <v>子育てエコ外窓</v>
      </c>
      <c r="AA36" s="70" t="str">
        <f>IF(R36&lt;&gt;"",IFERROR(IF($R$2="共同住宅（4階建以上）",VLOOKUP(Z36,補助額!A:H,8,FALSE),VLOOKUP(Z36,補助額!A:H,7,FALSE)),"－"),"")</f>
        <v/>
      </c>
      <c r="AB36" s="70" t="str">
        <f t="shared" si="1"/>
        <v/>
      </c>
      <c r="AC36" s="69" t="str">
        <f t="shared" si="9"/>
        <v/>
      </c>
      <c r="AD36" s="69" t="str">
        <f t="shared" si="10"/>
        <v>子育てエコ外窓</v>
      </c>
      <c r="AE36" s="70" t="str">
        <f>IF(R36&lt;&gt;"",IFERROR(IF($R$2="共同住宅（4階建以上）",VLOOKUP(AD36,補助額!A:H,8,FALSE),VLOOKUP(AD36,補助額!A:H,7,FALSE)),"－"),"")</f>
        <v/>
      </c>
      <c r="AF36" s="70" t="str">
        <f t="shared" si="2"/>
        <v/>
      </c>
      <c r="AG36" s="71" t="str">
        <f>IF(R36="","",IF(OR($P$2="選択してください",$P$2=""),"地域を選択してください",IF(OR($R$2="選択してください",$R$2=""),"建て方を選択してください",IFERROR(VLOOKUP(AH36,こどもエコグレード!A:F,6,FALSE),"対象外"))))</f>
        <v/>
      </c>
      <c r="AH36" s="72" t="str">
        <f>R36&amp;IF($R$2="戸建住宅","戸建住宅","共同住宅")&amp;補助額を調べる!$P$2</f>
        <v>共同住宅選択してください</v>
      </c>
      <c r="AI36" s="60"/>
    </row>
    <row r="37" spans="1:35" ht="18" customHeight="1" x14ac:dyDescent="0.4">
      <c r="A37" s="31" t="str">
        <f t="shared" si="3"/>
        <v/>
      </c>
      <c r="B37" s="31" t="str">
        <f t="shared" si="4"/>
        <v/>
      </c>
      <c r="C37" s="31" t="str">
        <f t="shared" si="5"/>
        <v/>
      </c>
      <c r="D37" s="31" t="str">
        <f t="shared" si="6"/>
        <v/>
      </c>
      <c r="E37" s="31" t="str">
        <f t="shared" si="11"/>
        <v/>
      </c>
      <c r="F37" s="31">
        <f>IFERROR(VLOOKUP(K37&amp;L37,LIXIL対象製品リスト!Q:U,4,FALSE),0)</f>
        <v>0</v>
      </c>
      <c r="G37" s="31">
        <f>IFERROR(VLOOKUP(K37&amp;L37,LIXIL対象製品リスト!Q:U,5,FALSE),0)</f>
        <v>0</v>
      </c>
      <c r="I37" s="61"/>
      <c r="J37" s="62"/>
      <c r="K37" s="62"/>
      <c r="L37" s="61"/>
      <c r="M37" s="63"/>
      <c r="N37" s="61"/>
      <c r="O37" s="61"/>
      <c r="P37" s="64" t="str">
        <f>IF(OR(N37="",O37=""),"",IF((N37+F37)*(O37+G37)/10^6&gt;=サイズ!$D$9,"大（L）",IF((N37+F37)*(O37+G37)/10^6&gt;=サイズ!$D$8,"中（M）",IF((N37+F37)*(O37+G37)/10^6&gt;=サイズ!$D$7,"小（S）",IF((N37+F37)*(O37+G37)/10^6&gt;=サイズ!$D$6,"極小（X）","対象外")))))</f>
        <v/>
      </c>
      <c r="Q37" s="65" t="str">
        <f>IFERROR(IF(OR(I37="",K37="",L37="",M37="",N37="",O37=""),"",VLOOKUP(SUBSTITUTE(I37&amp;K37&amp;L37&amp;M37&amp;P37,CHAR(10),""),LIXIL対象製品リスト!O:P,2,FALSE)),"対象の型番はありません")</f>
        <v/>
      </c>
      <c r="R37" s="64" t="str">
        <f t="shared" si="7"/>
        <v/>
      </c>
      <c r="S37" s="73"/>
      <c r="T37" s="66" t="str">
        <f>IF(R37&lt;&gt;"",IF(R37="P","SS",IF(OR(R37="S",R37="A"),R37,IF(AND(R37="B",IFERROR(VLOOKUP(Q37,LIXIL対象製品リスト!K:AB,9,FALSE),"")="○"),IF(OR($R$2="",$R$2="選択してください"),"建て方を選択してください",IF($R$2="共同住宅（4階建以上）",R37,"対象外")),"対象外"))),"")</f>
        <v/>
      </c>
      <c r="U37" s="66" t="str">
        <f>"窓リノベ24"&amp;"外窓"&amp;IFERROR(LEFT(VLOOKUP(Q37,LIXIL対象製品リスト!K:AB,2,FALSE),3),"はつり")&amp;T37&amp;P37</f>
        <v>窓リノベ24外窓はつり</v>
      </c>
      <c r="V37" s="67" t="str">
        <f>IF(R37&lt;&gt;"",IFERROR(IF($R$2="共同住宅（4階建以上）",VLOOKUP(U37,補助額!A:H,8,FALSE),VLOOKUP(U37,補助額!A:H,7,FALSE)),"－"),"")</f>
        <v/>
      </c>
      <c r="W37" s="74" t="str">
        <f t="shared" si="0"/>
        <v/>
      </c>
      <c r="X37" s="69" t="str">
        <f>IF(R37="","",IF(OR($P$2="選択してください",$P$2=""),"地域を選択してください",IF(OR($R$2="選択してください",$R$2=""),"建て方を選択してください",IFERROR(VLOOKUP(Y37,こどもエコグレード!A:E,5,FALSE),"対象外"))))</f>
        <v/>
      </c>
      <c r="Y37" s="69" t="str">
        <f>R37&amp;IF($R$2="戸建住宅","戸建住宅","共同住宅")&amp;補助額を調べる!$P$2</f>
        <v>共同住宅選択してください</v>
      </c>
      <c r="Z37" s="69" t="str">
        <f t="shared" si="8"/>
        <v>子育てエコ外窓</v>
      </c>
      <c r="AA37" s="70" t="str">
        <f>IF(R37&lt;&gt;"",IFERROR(IF($R$2="共同住宅（4階建以上）",VLOOKUP(Z37,補助額!A:H,8,FALSE),VLOOKUP(Z37,補助額!A:H,7,FALSE)),"－"),"")</f>
        <v/>
      </c>
      <c r="AB37" s="70" t="str">
        <f t="shared" si="1"/>
        <v/>
      </c>
      <c r="AC37" s="69" t="str">
        <f t="shared" si="9"/>
        <v/>
      </c>
      <c r="AD37" s="69" t="str">
        <f t="shared" si="10"/>
        <v>子育てエコ外窓</v>
      </c>
      <c r="AE37" s="70" t="str">
        <f>IF(R37&lt;&gt;"",IFERROR(IF($R$2="共同住宅（4階建以上）",VLOOKUP(AD37,補助額!A:H,8,FALSE),VLOOKUP(AD37,補助額!A:H,7,FALSE)),"－"),"")</f>
        <v/>
      </c>
      <c r="AF37" s="70" t="str">
        <f t="shared" si="2"/>
        <v/>
      </c>
      <c r="AG37" s="71" t="str">
        <f>IF(R37="","",IF(OR($P$2="選択してください",$P$2=""),"地域を選択してください",IF(OR($R$2="選択してください",$R$2=""),"建て方を選択してください",IFERROR(VLOOKUP(AH37,こどもエコグレード!A:F,6,FALSE),"対象外"))))</f>
        <v/>
      </c>
      <c r="AH37" s="72" t="str">
        <f>R37&amp;IF($R$2="戸建住宅","戸建住宅","共同住宅")&amp;補助額を調べる!$P$2</f>
        <v>共同住宅選択してください</v>
      </c>
      <c r="AI37" s="60"/>
    </row>
    <row r="38" spans="1:35" ht="18" customHeight="1" x14ac:dyDescent="0.4">
      <c r="A38" s="31" t="str">
        <f t="shared" si="3"/>
        <v/>
      </c>
      <c r="B38" s="31" t="str">
        <f t="shared" si="4"/>
        <v/>
      </c>
      <c r="C38" s="31" t="str">
        <f t="shared" si="5"/>
        <v/>
      </c>
      <c r="D38" s="31" t="str">
        <f t="shared" si="6"/>
        <v/>
      </c>
      <c r="E38" s="31" t="str">
        <f t="shared" si="11"/>
        <v/>
      </c>
      <c r="F38" s="31">
        <f>IFERROR(VLOOKUP(K38&amp;L38,LIXIL対象製品リスト!Q:U,4,FALSE),0)</f>
        <v>0</v>
      </c>
      <c r="G38" s="31">
        <f>IFERROR(VLOOKUP(K38&amp;L38,LIXIL対象製品リスト!Q:U,5,FALSE),0)</f>
        <v>0</v>
      </c>
      <c r="I38" s="61"/>
      <c r="J38" s="62"/>
      <c r="K38" s="62"/>
      <c r="L38" s="61"/>
      <c r="M38" s="63"/>
      <c r="N38" s="61"/>
      <c r="O38" s="61"/>
      <c r="P38" s="64" t="str">
        <f>IF(OR(N38="",O38=""),"",IF((N38+F38)*(O38+G38)/10^6&gt;=サイズ!$D$9,"大（L）",IF((N38+F38)*(O38+G38)/10^6&gt;=サイズ!$D$8,"中（M）",IF((N38+F38)*(O38+G38)/10^6&gt;=サイズ!$D$7,"小（S）",IF((N38+F38)*(O38+G38)/10^6&gt;=サイズ!$D$6,"極小（X）","対象外")))))</f>
        <v/>
      </c>
      <c r="Q38" s="65" t="str">
        <f>IFERROR(IF(OR(I38="",K38="",L38="",M38="",N38="",O38=""),"",VLOOKUP(SUBSTITUTE(I38&amp;K38&amp;L38&amp;M38&amp;P38,CHAR(10),""),LIXIL対象製品リスト!O:P,2,FALSE)),"対象の型番はありません")</f>
        <v/>
      </c>
      <c r="R38" s="64" t="str">
        <f t="shared" si="7"/>
        <v/>
      </c>
      <c r="S38" s="73"/>
      <c r="T38" s="66" t="str">
        <f>IF(R38&lt;&gt;"",IF(R38="P","SS",IF(OR(R38="S",R38="A"),R38,IF(AND(R38="B",IFERROR(VLOOKUP(Q38,LIXIL対象製品リスト!K:AB,9,FALSE),"")="○"),IF(OR($R$2="",$R$2="選択してください"),"建て方を選択してください",IF($R$2="共同住宅（4階建以上）",R38,"対象外")),"対象外"))),"")</f>
        <v/>
      </c>
      <c r="U38" s="66" t="str">
        <f>"窓リノベ24"&amp;"外窓"&amp;IFERROR(LEFT(VLOOKUP(Q38,LIXIL対象製品リスト!K:AB,2,FALSE),3),"はつり")&amp;T38&amp;P38</f>
        <v>窓リノベ24外窓はつり</v>
      </c>
      <c r="V38" s="67" t="str">
        <f>IF(R38&lt;&gt;"",IFERROR(IF($R$2="共同住宅（4階建以上）",VLOOKUP(U38,補助額!A:H,8,FALSE),VLOOKUP(U38,補助額!A:H,7,FALSE)),"－"),"")</f>
        <v/>
      </c>
      <c r="W38" s="74" t="str">
        <f t="shared" si="0"/>
        <v/>
      </c>
      <c r="X38" s="69" t="str">
        <f>IF(R38="","",IF(OR($P$2="選択してください",$P$2=""),"地域を選択してください",IF(OR($R$2="選択してください",$R$2=""),"建て方を選択してください",IFERROR(VLOOKUP(Y38,こどもエコグレード!A:E,5,FALSE),"対象外"))))</f>
        <v/>
      </c>
      <c r="Y38" s="69" t="str">
        <f>R38&amp;IF($R$2="戸建住宅","戸建住宅","共同住宅")&amp;補助額を調べる!$P$2</f>
        <v>共同住宅選択してください</v>
      </c>
      <c r="Z38" s="69" t="str">
        <f t="shared" si="8"/>
        <v>子育てエコ外窓</v>
      </c>
      <c r="AA38" s="70" t="str">
        <f>IF(R38&lt;&gt;"",IFERROR(IF($R$2="共同住宅（4階建以上）",VLOOKUP(Z38,補助額!A:H,8,FALSE),VLOOKUP(Z38,補助額!A:H,7,FALSE)),"－"),"")</f>
        <v/>
      </c>
      <c r="AB38" s="70" t="str">
        <f t="shared" si="1"/>
        <v/>
      </c>
      <c r="AC38" s="69" t="str">
        <f t="shared" si="9"/>
        <v/>
      </c>
      <c r="AD38" s="69" t="str">
        <f t="shared" si="10"/>
        <v>子育てエコ外窓</v>
      </c>
      <c r="AE38" s="70" t="str">
        <f>IF(R38&lt;&gt;"",IFERROR(IF($R$2="共同住宅（4階建以上）",VLOOKUP(AD38,補助額!A:H,8,FALSE),VLOOKUP(AD38,補助額!A:H,7,FALSE)),"－"),"")</f>
        <v/>
      </c>
      <c r="AF38" s="70" t="str">
        <f t="shared" si="2"/>
        <v/>
      </c>
      <c r="AG38" s="71" t="str">
        <f>IF(R38="","",IF(OR($P$2="選択してください",$P$2=""),"地域を選択してください",IF(OR($R$2="選択してください",$R$2=""),"建て方を選択してください",IFERROR(VLOOKUP(AH38,こどもエコグレード!A:F,6,FALSE),"対象外"))))</f>
        <v/>
      </c>
      <c r="AH38" s="72" t="str">
        <f>R38&amp;IF($R$2="戸建住宅","戸建住宅","共同住宅")&amp;補助額を調べる!$P$2</f>
        <v>共同住宅選択してください</v>
      </c>
      <c r="AI38" s="60"/>
    </row>
    <row r="39" spans="1:35" ht="18" customHeight="1" x14ac:dyDescent="0.4">
      <c r="A39" s="31" t="str">
        <f t="shared" si="3"/>
        <v/>
      </c>
      <c r="B39" s="31" t="str">
        <f t="shared" si="4"/>
        <v/>
      </c>
      <c r="C39" s="31" t="str">
        <f t="shared" si="5"/>
        <v/>
      </c>
      <c r="D39" s="31" t="str">
        <f t="shared" si="6"/>
        <v/>
      </c>
      <c r="E39" s="31" t="str">
        <f t="shared" si="11"/>
        <v/>
      </c>
      <c r="F39" s="31">
        <f>IFERROR(VLOOKUP(K39&amp;L39,LIXIL対象製品リスト!Q:U,4,FALSE),0)</f>
        <v>0</v>
      </c>
      <c r="G39" s="31">
        <f>IFERROR(VLOOKUP(K39&amp;L39,LIXIL対象製品リスト!Q:U,5,FALSE),0)</f>
        <v>0</v>
      </c>
      <c r="I39" s="61"/>
      <c r="J39" s="62"/>
      <c r="K39" s="62"/>
      <c r="L39" s="61"/>
      <c r="M39" s="63"/>
      <c r="N39" s="61"/>
      <c r="O39" s="61"/>
      <c r="P39" s="64" t="str">
        <f>IF(OR(N39="",O39=""),"",IF((N39+F39)*(O39+G39)/10^6&gt;=サイズ!$D$9,"大（L）",IF((N39+F39)*(O39+G39)/10^6&gt;=サイズ!$D$8,"中（M）",IF((N39+F39)*(O39+G39)/10^6&gt;=サイズ!$D$7,"小（S）",IF((N39+F39)*(O39+G39)/10^6&gt;=サイズ!$D$6,"極小（X）","対象外")))))</f>
        <v/>
      </c>
      <c r="Q39" s="65" t="str">
        <f>IFERROR(IF(OR(I39="",K39="",L39="",M39="",N39="",O39=""),"",VLOOKUP(SUBSTITUTE(I39&amp;K39&amp;L39&amp;M39&amp;P39,CHAR(10),""),LIXIL対象製品リスト!O:P,2,FALSE)),"対象の型番はありません")</f>
        <v/>
      </c>
      <c r="R39" s="64" t="str">
        <f t="shared" si="7"/>
        <v/>
      </c>
      <c r="S39" s="73"/>
      <c r="T39" s="66" t="str">
        <f>IF(R39&lt;&gt;"",IF(R39="P","SS",IF(OR(R39="S",R39="A"),R39,IF(AND(R39="B",IFERROR(VLOOKUP(Q39,LIXIL対象製品リスト!K:AB,9,FALSE),"")="○"),IF(OR($R$2="",$R$2="選択してください"),"建て方を選択してください",IF($R$2="共同住宅（4階建以上）",R39,"対象外")),"対象外"))),"")</f>
        <v/>
      </c>
      <c r="U39" s="66" t="str">
        <f>"窓リノベ24"&amp;"外窓"&amp;IFERROR(LEFT(VLOOKUP(Q39,LIXIL対象製品リスト!K:AB,2,FALSE),3),"はつり")&amp;T39&amp;P39</f>
        <v>窓リノベ24外窓はつり</v>
      </c>
      <c r="V39" s="67" t="str">
        <f>IF(R39&lt;&gt;"",IFERROR(IF($R$2="共同住宅（4階建以上）",VLOOKUP(U39,補助額!A:H,8,FALSE),VLOOKUP(U39,補助額!A:H,7,FALSE)),"－"),"")</f>
        <v/>
      </c>
      <c r="W39" s="74" t="str">
        <f t="shared" si="0"/>
        <v/>
      </c>
      <c r="X39" s="69" t="str">
        <f>IF(R39="","",IF(OR($P$2="選択してください",$P$2=""),"地域を選択してください",IF(OR($R$2="選択してください",$R$2=""),"建て方を選択してください",IFERROR(VLOOKUP(Y39,こどもエコグレード!A:E,5,FALSE),"対象外"))))</f>
        <v/>
      </c>
      <c r="Y39" s="69" t="str">
        <f>R39&amp;IF($R$2="戸建住宅","戸建住宅","共同住宅")&amp;補助額を調べる!$P$2</f>
        <v>共同住宅選択してください</v>
      </c>
      <c r="Z39" s="69" t="str">
        <f t="shared" si="8"/>
        <v>子育てエコ外窓</v>
      </c>
      <c r="AA39" s="70" t="str">
        <f>IF(R39&lt;&gt;"",IFERROR(IF($R$2="共同住宅（4階建以上）",VLOOKUP(Z39,補助額!A:H,8,FALSE),VLOOKUP(Z39,補助額!A:H,7,FALSE)),"－"),"")</f>
        <v/>
      </c>
      <c r="AB39" s="70" t="str">
        <f t="shared" si="1"/>
        <v/>
      </c>
      <c r="AC39" s="69" t="str">
        <f t="shared" si="9"/>
        <v/>
      </c>
      <c r="AD39" s="69" t="str">
        <f t="shared" si="10"/>
        <v>子育てエコ外窓</v>
      </c>
      <c r="AE39" s="70" t="str">
        <f>IF(R39&lt;&gt;"",IFERROR(IF($R$2="共同住宅（4階建以上）",VLOOKUP(AD39,補助額!A:H,8,FALSE),VLOOKUP(AD39,補助額!A:H,7,FALSE)),"－"),"")</f>
        <v/>
      </c>
      <c r="AF39" s="70" t="str">
        <f t="shared" si="2"/>
        <v/>
      </c>
      <c r="AG39" s="71" t="str">
        <f>IF(R39="","",IF(OR($P$2="選択してください",$P$2=""),"地域を選択してください",IF(OR($R$2="選択してください",$R$2=""),"建て方を選択してください",IFERROR(VLOOKUP(AH39,こどもエコグレード!A:F,6,FALSE),"対象外"))))</f>
        <v/>
      </c>
      <c r="AH39" s="72" t="str">
        <f>R39&amp;IF($R$2="戸建住宅","戸建住宅","共同住宅")&amp;補助額を調べる!$P$2</f>
        <v>共同住宅選択してください</v>
      </c>
      <c r="AI39" s="60"/>
    </row>
    <row r="40" spans="1:35" ht="18" customHeight="1" x14ac:dyDescent="0.4">
      <c r="A40" s="31" t="str">
        <f t="shared" si="3"/>
        <v/>
      </c>
      <c r="B40" s="31" t="str">
        <f t="shared" si="4"/>
        <v/>
      </c>
      <c r="C40" s="31" t="str">
        <f t="shared" si="5"/>
        <v/>
      </c>
      <c r="D40" s="31" t="str">
        <f t="shared" si="6"/>
        <v/>
      </c>
      <c r="E40" s="31" t="str">
        <f t="shared" si="11"/>
        <v/>
      </c>
      <c r="F40" s="31">
        <f>IFERROR(VLOOKUP(K40&amp;L40,LIXIL対象製品リスト!Q:U,4,FALSE),0)</f>
        <v>0</v>
      </c>
      <c r="G40" s="31">
        <f>IFERROR(VLOOKUP(K40&amp;L40,LIXIL対象製品リスト!Q:U,5,FALSE),0)</f>
        <v>0</v>
      </c>
      <c r="I40" s="61"/>
      <c r="J40" s="62"/>
      <c r="K40" s="62"/>
      <c r="L40" s="61"/>
      <c r="M40" s="63"/>
      <c r="N40" s="61"/>
      <c r="O40" s="61"/>
      <c r="P40" s="64" t="str">
        <f>IF(OR(N40="",O40=""),"",IF((N40+F40)*(O40+G40)/10^6&gt;=サイズ!$D$9,"大（L）",IF((N40+F40)*(O40+G40)/10^6&gt;=サイズ!$D$8,"中（M）",IF((N40+F40)*(O40+G40)/10^6&gt;=サイズ!$D$7,"小（S）",IF((N40+F40)*(O40+G40)/10^6&gt;=サイズ!$D$6,"極小（X）","対象外")))))</f>
        <v/>
      </c>
      <c r="Q40" s="65" t="str">
        <f>IFERROR(IF(OR(I40="",K40="",L40="",M40="",N40="",O40=""),"",VLOOKUP(SUBSTITUTE(I40&amp;K40&amp;L40&amp;M40&amp;P40,CHAR(10),""),LIXIL対象製品リスト!O:P,2,FALSE)),"対象の型番はありません")</f>
        <v/>
      </c>
      <c r="R40" s="64" t="str">
        <f t="shared" si="7"/>
        <v/>
      </c>
      <c r="S40" s="73"/>
      <c r="T40" s="66" t="str">
        <f>IF(R40&lt;&gt;"",IF(R40="P","SS",IF(OR(R40="S",R40="A"),R40,IF(AND(R40="B",IFERROR(VLOOKUP(Q40,LIXIL対象製品リスト!K:AB,9,FALSE),"")="○"),IF(OR($R$2="",$R$2="選択してください"),"建て方を選択してください",IF($R$2="共同住宅（4階建以上）",R40,"対象外")),"対象外"))),"")</f>
        <v/>
      </c>
      <c r="U40" s="66" t="str">
        <f>"窓リノベ24"&amp;"外窓"&amp;IFERROR(LEFT(VLOOKUP(Q40,LIXIL対象製品リスト!K:AB,2,FALSE),3),"はつり")&amp;T40&amp;P40</f>
        <v>窓リノベ24外窓はつり</v>
      </c>
      <c r="V40" s="67" t="str">
        <f>IF(R40&lt;&gt;"",IFERROR(IF($R$2="共同住宅（4階建以上）",VLOOKUP(U40,補助額!A:H,8,FALSE),VLOOKUP(U40,補助額!A:H,7,FALSE)),"－"),"")</f>
        <v/>
      </c>
      <c r="W40" s="74" t="str">
        <f t="shared" si="0"/>
        <v/>
      </c>
      <c r="X40" s="69" t="str">
        <f>IF(R40="","",IF(OR($P$2="選択してください",$P$2=""),"地域を選択してください",IF(OR($R$2="選択してください",$R$2=""),"建て方を選択してください",IFERROR(VLOOKUP(Y40,こどもエコグレード!A:E,5,FALSE),"対象外"))))</f>
        <v/>
      </c>
      <c r="Y40" s="69" t="str">
        <f>R40&amp;IF($R$2="戸建住宅","戸建住宅","共同住宅")&amp;補助額を調べる!$P$2</f>
        <v>共同住宅選択してください</v>
      </c>
      <c r="Z40" s="69" t="str">
        <f t="shared" si="8"/>
        <v>子育てエコ外窓</v>
      </c>
      <c r="AA40" s="70" t="str">
        <f>IF(R40&lt;&gt;"",IFERROR(IF($R$2="共同住宅（4階建以上）",VLOOKUP(Z40,補助額!A:H,8,FALSE),VLOOKUP(Z40,補助額!A:H,7,FALSE)),"－"),"")</f>
        <v/>
      </c>
      <c r="AB40" s="70" t="str">
        <f t="shared" si="1"/>
        <v/>
      </c>
      <c r="AC40" s="69" t="str">
        <f t="shared" si="9"/>
        <v/>
      </c>
      <c r="AD40" s="69" t="str">
        <f t="shared" si="10"/>
        <v>子育てエコ外窓</v>
      </c>
      <c r="AE40" s="70" t="str">
        <f>IF(R40&lt;&gt;"",IFERROR(IF($R$2="共同住宅（4階建以上）",VLOOKUP(AD40,補助額!A:H,8,FALSE),VLOOKUP(AD40,補助額!A:H,7,FALSE)),"－"),"")</f>
        <v/>
      </c>
      <c r="AF40" s="70" t="str">
        <f t="shared" si="2"/>
        <v/>
      </c>
      <c r="AG40" s="71" t="str">
        <f>IF(R40="","",IF(OR($P$2="選択してください",$P$2=""),"地域を選択してください",IF(OR($R$2="選択してください",$R$2=""),"建て方を選択してください",IFERROR(VLOOKUP(AH40,こどもエコグレード!A:F,6,FALSE),"対象外"))))</f>
        <v/>
      </c>
      <c r="AH40" s="72" t="str">
        <f>R40&amp;IF($R$2="戸建住宅","戸建住宅","共同住宅")&amp;補助額を調べる!$P$2</f>
        <v>共同住宅選択してください</v>
      </c>
      <c r="AI40" s="60"/>
    </row>
    <row r="41" spans="1:35" ht="18" customHeight="1" x14ac:dyDescent="0.4">
      <c r="A41" s="31" t="str">
        <f t="shared" si="3"/>
        <v/>
      </c>
      <c r="B41" s="31" t="str">
        <f t="shared" si="4"/>
        <v/>
      </c>
      <c r="C41" s="31" t="str">
        <f t="shared" si="5"/>
        <v/>
      </c>
      <c r="D41" s="31" t="str">
        <f t="shared" si="6"/>
        <v/>
      </c>
      <c r="E41" s="31" t="str">
        <f t="shared" si="11"/>
        <v/>
      </c>
      <c r="F41" s="31">
        <f>IFERROR(VLOOKUP(K41&amp;L41,LIXIL対象製品リスト!Q:U,4,FALSE),0)</f>
        <v>0</v>
      </c>
      <c r="G41" s="31">
        <f>IFERROR(VLOOKUP(K41&amp;L41,LIXIL対象製品リスト!Q:U,5,FALSE),0)</f>
        <v>0</v>
      </c>
      <c r="I41" s="61"/>
      <c r="J41" s="62"/>
      <c r="K41" s="62"/>
      <c r="L41" s="61"/>
      <c r="M41" s="63"/>
      <c r="N41" s="61"/>
      <c r="O41" s="61"/>
      <c r="P41" s="64" t="str">
        <f>IF(OR(N41="",O41=""),"",IF((N41+F41)*(O41+G41)/10^6&gt;=サイズ!$D$9,"大（L）",IF((N41+F41)*(O41+G41)/10^6&gt;=サイズ!$D$8,"中（M）",IF((N41+F41)*(O41+G41)/10^6&gt;=サイズ!$D$7,"小（S）",IF((N41+F41)*(O41+G41)/10^6&gt;=サイズ!$D$6,"極小（X）","対象外")))))</f>
        <v/>
      </c>
      <c r="Q41" s="65" t="str">
        <f>IFERROR(IF(OR(I41="",K41="",L41="",M41="",N41="",O41=""),"",VLOOKUP(SUBSTITUTE(I41&amp;K41&amp;L41&amp;M41&amp;P41,CHAR(10),""),LIXIL対象製品リスト!O:P,2,FALSE)),"対象の型番はありません")</f>
        <v/>
      </c>
      <c r="R41" s="64" t="str">
        <f t="shared" si="7"/>
        <v/>
      </c>
      <c r="S41" s="73"/>
      <c r="T41" s="66" t="str">
        <f>IF(R41&lt;&gt;"",IF(R41="P","SS",IF(OR(R41="S",R41="A"),R41,IF(AND(R41="B",IFERROR(VLOOKUP(Q41,LIXIL対象製品リスト!K:AB,9,FALSE),"")="○"),IF(OR($R$2="",$R$2="選択してください"),"建て方を選択してください",IF($R$2="共同住宅（4階建以上）",R41,"対象外")),"対象外"))),"")</f>
        <v/>
      </c>
      <c r="U41" s="66" t="str">
        <f>"窓リノベ24"&amp;"外窓"&amp;IFERROR(LEFT(VLOOKUP(Q41,LIXIL対象製品リスト!K:AB,2,FALSE),3),"はつり")&amp;T41&amp;P41</f>
        <v>窓リノベ24外窓はつり</v>
      </c>
      <c r="V41" s="67" t="str">
        <f>IF(R41&lt;&gt;"",IFERROR(IF($R$2="共同住宅（4階建以上）",VLOOKUP(U41,補助額!A:H,8,FALSE),VLOOKUP(U41,補助額!A:H,7,FALSE)),"－"),"")</f>
        <v/>
      </c>
      <c r="W41" s="74" t="str">
        <f t="shared" si="0"/>
        <v/>
      </c>
      <c r="X41" s="69" t="str">
        <f>IF(R41="","",IF(OR($P$2="選択してください",$P$2=""),"地域を選択してください",IF(OR($R$2="選択してください",$R$2=""),"建て方を選択してください",IFERROR(VLOOKUP(Y41,こどもエコグレード!A:E,5,FALSE),"対象外"))))</f>
        <v/>
      </c>
      <c r="Y41" s="69" t="str">
        <f>R41&amp;IF($R$2="戸建住宅","戸建住宅","共同住宅")&amp;補助額を調べる!$P$2</f>
        <v>共同住宅選択してください</v>
      </c>
      <c r="Z41" s="69" t="str">
        <f t="shared" si="8"/>
        <v>子育てエコ外窓</v>
      </c>
      <c r="AA41" s="70" t="str">
        <f>IF(R41&lt;&gt;"",IFERROR(IF($R$2="共同住宅（4階建以上）",VLOOKUP(Z41,補助額!A:H,8,FALSE),VLOOKUP(Z41,補助額!A:H,7,FALSE)),"－"),"")</f>
        <v/>
      </c>
      <c r="AB41" s="70" t="str">
        <f t="shared" si="1"/>
        <v/>
      </c>
      <c r="AC41" s="69" t="str">
        <f t="shared" si="9"/>
        <v/>
      </c>
      <c r="AD41" s="69" t="str">
        <f t="shared" si="10"/>
        <v>子育てエコ外窓</v>
      </c>
      <c r="AE41" s="70" t="str">
        <f>IF(R41&lt;&gt;"",IFERROR(IF($R$2="共同住宅（4階建以上）",VLOOKUP(AD41,補助額!A:H,8,FALSE),VLOOKUP(AD41,補助額!A:H,7,FALSE)),"－"),"")</f>
        <v/>
      </c>
      <c r="AF41" s="70" t="str">
        <f t="shared" si="2"/>
        <v/>
      </c>
      <c r="AG41" s="71" t="str">
        <f>IF(R41="","",IF(OR($P$2="選択してください",$P$2=""),"地域を選択してください",IF(OR($R$2="選択してください",$R$2=""),"建て方を選択してください",IFERROR(VLOOKUP(AH41,こどもエコグレード!A:F,6,FALSE),"対象外"))))</f>
        <v/>
      </c>
      <c r="AH41" s="72" t="str">
        <f>R41&amp;IF($R$2="戸建住宅","戸建住宅","共同住宅")&amp;補助額を調べる!$P$2</f>
        <v>共同住宅選択してください</v>
      </c>
      <c r="AI41" s="60"/>
    </row>
    <row r="42" spans="1:35" ht="18" customHeight="1" x14ac:dyDescent="0.4">
      <c r="S42" s="33" t="s">
        <v>660</v>
      </c>
      <c r="T42" s="75"/>
      <c r="AE42" s="39"/>
    </row>
    <row r="43" spans="1:35" ht="18" customHeight="1" x14ac:dyDescent="0.4">
      <c r="T43" s="75"/>
    </row>
    <row r="44" spans="1:35" ht="18" customHeight="1" x14ac:dyDescent="0.4">
      <c r="T44" s="37"/>
    </row>
    <row r="45" spans="1:35" ht="18" customHeight="1" x14ac:dyDescent="0.4">
      <c r="T45" s="37"/>
    </row>
    <row r="46" spans="1:35" ht="18" customHeight="1" x14ac:dyDescent="0.4">
      <c r="T46" s="39"/>
    </row>
  </sheetData>
  <sheetProtection algorithmName="SHA-512" hashValue="+IS6qxCCc1XvDeYtVD2lGqTsWRwkYGIEcToEAsNH/sJRYzifT0cEBRcV4tnfX/qTrsDedv2tmmwzyQnUQ6YpsA==" saltValue="5Cb5tQUgYSRgSv3B7mZgXw==" spinCount="100000" sheet="1" objects="1" scenarios="1" autoFilter="0"/>
  <mergeCells count="16">
    <mergeCell ref="AG8:AH10"/>
    <mergeCell ref="X9:AB9"/>
    <mergeCell ref="AC9:AF9"/>
    <mergeCell ref="N7:P7"/>
    <mergeCell ref="I8:I10"/>
    <mergeCell ref="J8:J10"/>
    <mergeCell ref="K8:K10"/>
    <mergeCell ref="L8:L10"/>
    <mergeCell ref="M8:M10"/>
    <mergeCell ref="N8:O9"/>
    <mergeCell ref="P8:P10"/>
    <mergeCell ref="Q8:Q10"/>
    <mergeCell ref="R8:R10"/>
    <mergeCell ref="S8:S10"/>
    <mergeCell ref="T8:W9"/>
    <mergeCell ref="X8:AF8"/>
  </mergeCells>
  <phoneticPr fontId="4"/>
  <conditionalFormatting sqref="P2 R2">
    <cfRule type="expression" dxfId="12" priority="1">
      <formula>P2="選択してください"</formula>
    </cfRule>
  </conditionalFormatting>
  <dataValidations count="6">
    <dataValidation type="list" allowBlank="1" showInputMessage="1" showErrorMessage="1" sqref="J12:M41" xr:uid="{A00A26B8-6B0E-4923-BE76-793019C6C159}">
      <formula1>INDIRECT(A12)</formula1>
    </dataValidation>
    <dataValidation type="list" allowBlank="1" showInputMessage="1" showErrorMessage="1" sqref="R2" xr:uid="{BA813EF1-565B-4993-93E7-878A3ED4B49D}">
      <formula1>"選択してください,戸建住宅,共同住宅（3階建以下）,共同住宅（4階建以上）"</formula1>
    </dataValidation>
    <dataValidation type="decimal" allowBlank="1" showInputMessage="1" showErrorMessage="1" sqref="N12:O41" xr:uid="{BDCE7602-35FB-45EC-B9F7-D570D7A1E228}">
      <formula1>0</formula1>
      <formula2>100000</formula2>
    </dataValidation>
    <dataValidation type="whole" allowBlank="1" showInputMessage="1" showErrorMessage="1" sqref="S12:S41" xr:uid="{86A4799F-F9B7-4DEF-9C5D-FC01DE956323}">
      <formula1>0</formula1>
      <formula2>100000</formula2>
    </dataValidation>
    <dataValidation type="list" allowBlank="1" showInputMessage="1" showErrorMessage="1" sqref="P2" xr:uid="{3988D5AF-AFF4-4D7E-B695-9F1CB27FCA89}">
      <formula1>"選択してください,1～2地域,3地域,4地域,5～7地域,8地域"</formula1>
    </dataValidation>
    <dataValidation type="list" allowBlank="1" showInputMessage="1" showErrorMessage="1" sqref="I12:I41" xr:uid="{E87DCF71-172A-4760-98AF-AAA437244454}">
      <formula1>製品名一覧</formula1>
    </dataValidation>
  </dataValidations>
  <hyperlinks>
    <hyperlink ref="L7" location="開閉形式記号!A1" display="開閉形式について" xr:uid="{DE8A3BA1-4D04-4B27-9464-F518FA701237}"/>
    <hyperlink ref="N7:P7" location="異形窓サイズ!A1" display="異形窓（台形FIX・サークルFIX）のサイズを確認する" xr:uid="{6FCF1CBF-3E82-4A4A-BCB0-48DB796E5BDC}"/>
    <hyperlink ref="M7" location="ガラス一覧!A1" display="ガラス中央部の熱貫流率を調べる" xr:uid="{127D4FE3-65AD-45AF-8CC9-D558140CB87F}"/>
  </hyperlinks>
  <pageMargins left="0.70866141732283472" right="0.70866141732283472" top="0.74803149606299213" bottom="0.74803149606299213" header="0.31496062992125984" footer="0.31496062992125984"/>
  <pageSetup paperSize="9" scale="2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0A7E-6887-4BA9-892D-AE2EBA07C53C}">
  <sheetPr codeName="Sheet38">
    <pageSetUpPr fitToPage="1"/>
  </sheetPr>
  <dimension ref="B1:X4985"/>
  <sheetViews>
    <sheetView showGridLines="0" zoomScale="70" zoomScaleNormal="70" workbookViewId="0">
      <pane ySplit="15" topLeftCell="A16" activePane="bottomLeft" state="frozen"/>
      <selection pane="bottomLeft" activeCell="B2" sqref="B2"/>
    </sheetView>
  </sheetViews>
  <sheetFormatPr defaultColWidth="8.625" defaultRowHeight="15.75" x14ac:dyDescent="0.4"/>
  <cols>
    <col min="1" max="1" width="4.625" style="78" customWidth="1"/>
    <col min="2" max="3" width="15.625" style="77" customWidth="1"/>
    <col min="4" max="4" width="18.125" style="77" bestFit="1" customWidth="1"/>
    <col min="5" max="5" width="13.625" style="78" customWidth="1"/>
    <col min="6" max="6" width="20.625" style="78" customWidth="1"/>
    <col min="7" max="7" width="17.625" style="78" customWidth="1"/>
    <col min="8" max="8" width="20.625" style="78" customWidth="1"/>
    <col min="9" max="9" width="10.625" style="78" customWidth="1"/>
    <col min="10" max="10" width="20.625" style="78" customWidth="1"/>
    <col min="11" max="11" width="10.625" style="78" customWidth="1"/>
    <col min="12" max="12" width="20.625" style="78" customWidth="1"/>
    <col min="13" max="13" width="10.625" style="78" customWidth="1"/>
    <col min="14" max="15" width="13.625" style="78" customWidth="1"/>
    <col min="16" max="16" width="38.625" style="78" customWidth="1"/>
    <col min="17" max="19" width="12.625" style="78" hidden="1" customWidth="1"/>
    <col min="20" max="20" width="8.625" style="78" hidden="1" customWidth="1"/>
    <col min="21" max="21" width="12.75" style="78" hidden="1" customWidth="1"/>
    <col min="22" max="22" width="13" style="78" hidden="1" customWidth="1"/>
    <col min="23" max="24" width="8.625" style="78" hidden="1" customWidth="1"/>
    <col min="25" max="25" width="10.5" style="78" customWidth="1"/>
    <col min="26" max="26" width="10.75" style="78" bestFit="1" customWidth="1"/>
    <col min="27" max="16384" width="8.625" style="78"/>
  </cols>
  <sheetData>
    <row r="1" spans="2:22" ht="18" customHeight="1" x14ac:dyDescent="0.4">
      <c r="B1" s="76"/>
    </row>
    <row r="2" spans="2:22" ht="24" x14ac:dyDescent="0.4">
      <c r="B2" s="79" t="s">
        <v>661</v>
      </c>
      <c r="D2" s="80"/>
      <c r="G2" s="81" t="s">
        <v>662</v>
      </c>
      <c r="H2" s="206" t="s">
        <v>663</v>
      </c>
      <c r="I2" s="206"/>
      <c r="J2" s="206"/>
      <c r="K2" s="82" t="s">
        <v>664</v>
      </c>
      <c r="L2" s="83"/>
      <c r="O2" s="207" t="s">
        <v>665</v>
      </c>
      <c r="P2" s="207"/>
    </row>
    <row r="3" spans="2:22" ht="24" x14ac:dyDescent="0.4">
      <c r="B3" s="79"/>
      <c r="D3" s="80"/>
      <c r="G3" s="82"/>
      <c r="H3" s="206" t="s">
        <v>666</v>
      </c>
      <c r="I3" s="206"/>
      <c r="J3" s="206"/>
      <c r="K3" s="83"/>
      <c r="L3" s="83"/>
      <c r="M3" s="83"/>
      <c r="O3" s="207"/>
      <c r="P3" s="207"/>
    </row>
    <row r="4" spans="2:22" ht="18" customHeight="1" x14ac:dyDescent="0.4">
      <c r="B4" s="79"/>
      <c r="D4" s="80"/>
    </row>
    <row r="5" spans="2:22" s="87" customFormat="1" ht="12" customHeight="1" x14ac:dyDescent="0.4">
      <c r="B5" s="84"/>
      <c r="C5" s="85"/>
      <c r="D5" s="86"/>
    </row>
    <row r="6" spans="2:22" s="90" customFormat="1" ht="24" customHeight="1" x14ac:dyDescent="0.4">
      <c r="B6" s="88" t="s">
        <v>667</v>
      </c>
      <c r="C6" s="89"/>
      <c r="D6" s="89"/>
      <c r="G6" s="88" t="s">
        <v>668</v>
      </c>
    </row>
    <row r="7" spans="2:22" s="90" customFormat="1" ht="24" customHeight="1" x14ac:dyDescent="0.4">
      <c r="B7" s="208" t="s">
        <v>669</v>
      </c>
      <c r="C7" s="208"/>
      <c r="D7" s="208"/>
      <c r="E7" s="208"/>
      <c r="F7" s="208"/>
      <c r="G7" s="90" t="s">
        <v>670</v>
      </c>
    </row>
    <row r="8" spans="2:22" s="90" customFormat="1" ht="12" customHeight="1" x14ac:dyDescent="0.4">
      <c r="C8" s="89"/>
      <c r="D8" s="89"/>
    </row>
    <row r="9" spans="2:22" s="90" customFormat="1" ht="24" customHeight="1" x14ac:dyDescent="0.4">
      <c r="B9" s="91" t="s">
        <v>671</v>
      </c>
      <c r="C9" s="209"/>
      <c r="D9" s="210"/>
      <c r="E9" s="211"/>
      <c r="G9" s="91" t="s">
        <v>641</v>
      </c>
      <c r="H9" s="92"/>
      <c r="I9" s="80" t="s">
        <v>672</v>
      </c>
    </row>
    <row r="10" spans="2:22" s="90" customFormat="1" ht="24" customHeight="1" x14ac:dyDescent="0.4">
      <c r="B10" s="91" t="s">
        <v>673</v>
      </c>
      <c r="C10" s="209"/>
      <c r="D10" s="210"/>
      <c r="E10" s="211"/>
    </row>
    <row r="11" spans="2:22" s="90" customFormat="1" ht="24" customHeight="1" x14ac:dyDescent="0.4">
      <c r="B11" s="91" t="s">
        <v>637</v>
      </c>
      <c r="C11" s="197"/>
      <c r="D11" s="198"/>
      <c r="E11" s="199"/>
      <c r="G11" s="93"/>
      <c r="I11" s="82"/>
    </row>
    <row r="12" spans="2:22" s="90" customFormat="1" ht="24" customHeight="1" x14ac:dyDescent="0.4">
      <c r="C12" s="89"/>
      <c r="D12" s="89"/>
      <c r="G12" s="94" t="str">
        <f>IF(AND(C10&lt;&gt;"",C11&lt;&gt;""),IF(COUNTIF(U40:U50,C10)&gt;0,VLOOKUP(C10,U40:V50,2,FALSE),IF(COUNTIFS(B16:B5002,"&lt;&gt;"&amp;"－",B16:B5002,"&lt;&gt;"&amp;"",B16:B5002,"&lt;&gt;"&amp;"非対応")=0,"申し訳ありませんがこの製品と開閉形式に対応するガラス情報は表示できません。","")),"")</f>
        <v/>
      </c>
      <c r="P12" s="95" t="s">
        <v>674</v>
      </c>
    </row>
    <row r="13" spans="2:22" s="90" customFormat="1" ht="36" customHeight="1" x14ac:dyDescent="0.4">
      <c r="B13" s="200" t="s">
        <v>675</v>
      </c>
      <c r="C13" s="200"/>
      <c r="D13" s="96" t="s">
        <v>676</v>
      </c>
      <c r="E13" s="201" t="s">
        <v>677</v>
      </c>
      <c r="F13" s="201"/>
      <c r="G13" s="201"/>
      <c r="H13" s="201"/>
      <c r="I13" s="201"/>
      <c r="J13" s="201"/>
      <c r="K13" s="201"/>
      <c r="L13" s="201"/>
      <c r="M13" s="201"/>
      <c r="N13" s="201"/>
      <c r="O13" s="201"/>
      <c r="P13" s="201"/>
      <c r="Q13" s="97"/>
      <c r="R13" s="97"/>
    </row>
    <row r="14" spans="2:22" ht="36" customHeight="1" x14ac:dyDescent="0.4">
      <c r="B14" s="98" t="s">
        <v>678</v>
      </c>
      <c r="C14" s="98" t="s">
        <v>679</v>
      </c>
      <c r="D14" s="98" t="s">
        <v>680</v>
      </c>
      <c r="E14" s="99" t="s">
        <v>681</v>
      </c>
      <c r="F14" s="99" t="s">
        <v>682</v>
      </c>
      <c r="G14" s="99" t="s">
        <v>683</v>
      </c>
      <c r="H14" s="99" t="s">
        <v>684</v>
      </c>
      <c r="I14" s="99" t="s">
        <v>685</v>
      </c>
      <c r="J14" s="99" t="s">
        <v>686</v>
      </c>
      <c r="K14" s="99" t="s">
        <v>687</v>
      </c>
      <c r="L14" s="99" t="s">
        <v>688</v>
      </c>
      <c r="M14" s="99" t="s">
        <v>689</v>
      </c>
      <c r="N14" s="100" t="s">
        <v>690</v>
      </c>
      <c r="O14" s="101" t="s">
        <v>691</v>
      </c>
      <c r="P14" s="99" t="s">
        <v>692</v>
      </c>
      <c r="Q14" s="99" t="s">
        <v>693</v>
      </c>
      <c r="R14" s="99" t="s">
        <v>694</v>
      </c>
    </row>
    <row r="15" spans="2:22" ht="15.95" customHeight="1" x14ac:dyDescent="0.4">
      <c r="B15" s="102"/>
      <c r="C15" s="102"/>
      <c r="D15" s="102"/>
      <c r="E15" s="103"/>
      <c r="F15" s="103"/>
      <c r="G15" s="103"/>
      <c r="H15" s="103"/>
      <c r="I15" s="103"/>
      <c r="J15" s="103"/>
      <c r="K15" s="103"/>
      <c r="L15" s="103"/>
      <c r="M15" s="103"/>
      <c r="N15" s="103"/>
      <c r="O15" s="104"/>
      <c r="P15" s="103"/>
      <c r="Q15" s="103"/>
      <c r="R15" s="103"/>
    </row>
    <row r="16" spans="2:22" ht="20.100000000000001" customHeight="1" x14ac:dyDescent="0.4">
      <c r="B16" s="105" t="str">
        <f t="shared" ref="B16:B79" si="0">IF(OR($C$10="",$C$11=""),"",IFERROR(IF(AND($U$22&lt;&gt;R16,$V$22&lt;&gt;R16),"－",IF(AND(COUNTIF($C$10,"*樹脂スペーサー*")&gt;0,OR(M16="空気",F16="一般",F16="一般ＰＧ")),"－",IF(AND($W$25&gt;0,$W$25&gt;=O16),$U$25,IF(AND($W$26&gt;0,$W$26&gt;=O16),$U$26,IF(AND($W$27&gt;0,$W$27&gt;=O16),$U$27,IF(AND($W$28&gt;0,$W$28&gt;=O16),$U$28,IF(AND($W$29&gt;0,$W$29&gt;=O16),$U$29,IF(AND($W$30&gt;0,$W$30&gt;=O16),$U$30,IF(AND($W$31&gt;0,$W$31&gt;=O16),$U$31,"－"))))))))),"－"))</f>
        <v/>
      </c>
      <c r="C16" s="105" t="str">
        <f t="shared" ref="C16:C79" si="1">IF(B16="","",IF(B16&lt;&gt;"－",VLOOKUP(B16,$U$25:$V$31,2,FALSE),"－"))</f>
        <v/>
      </c>
      <c r="D16" s="105" t="str">
        <f t="shared" ref="D16:D79" si="2">IF($H$9="","",IF($V$38&lt;&gt;"断熱等","－",IF(AND(COUNTIF($V$34,"*樹脂スペーサー*")&gt;0,OR(M16="空気",F16="一般",F16="一般ＰＧ")),"－",IF(AND($V$35&lt;&gt;R16,$W$35&lt;&gt;R16),"－",IF(MID($H$9,10,1)="Z",IF(N16&lt;=0.65,"○","－"),IF($V$36&gt;=O16,"○","－"))))))</f>
        <v/>
      </c>
      <c r="E16" s="106" t="s">
        <v>695</v>
      </c>
      <c r="F16" s="106" t="s">
        <v>696</v>
      </c>
      <c r="G16" s="106" t="s">
        <v>697</v>
      </c>
      <c r="H16" s="106" t="s">
        <v>698</v>
      </c>
      <c r="I16" s="106">
        <v>12</v>
      </c>
      <c r="J16" s="106" t="s">
        <v>699</v>
      </c>
      <c r="K16" s="106">
        <v>12</v>
      </c>
      <c r="L16" s="106" t="s">
        <v>698</v>
      </c>
      <c r="M16" s="106" t="s">
        <v>700</v>
      </c>
      <c r="N16" s="106">
        <v>0.32</v>
      </c>
      <c r="O16" s="106">
        <v>0.5</v>
      </c>
      <c r="P16" s="106" t="s">
        <v>701</v>
      </c>
      <c r="Q16" s="107" t="s">
        <v>702</v>
      </c>
      <c r="R16" s="107" t="s">
        <v>703</v>
      </c>
      <c r="U16" s="97" t="s">
        <v>704</v>
      </c>
      <c r="V16" s="97" t="s">
        <v>705</v>
      </c>
    </row>
    <row r="17" spans="2:23" ht="20.100000000000001" customHeight="1" x14ac:dyDescent="0.4">
      <c r="B17" s="105" t="str">
        <f t="shared" si="0"/>
        <v/>
      </c>
      <c r="C17" s="105" t="str">
        <f t="shared" si="1"/>
        <v/>
      </c>
      <c r="D17" s="105" t="str">
        <f t="shared" si="2"/>
        <v/>
      </c>
      <c r="E17" s="106" t="s">
        <v>695</v>
      </c>
      <c r="F17" s="106" t="s">
        <v>696</v>
      </c>
      <c r="G17" s="106" t="s">
        <v>697</v>
      </c>
      <c r="H17" s="106" t="s">
        <v>706</v>
      </c>
      <c r="I17" s="106">
        <v>12</v>
      </c>
      <c r="J17" s="106" t="s">
        <v>707</v>
      </c>
      <c r="K17" s="106">
        <v>12</v>
      </c>
      <c r="L17" s="106" t="s">
        <v>706</v>
      </c>
      <c r="M17" s="106" t="s">
        <v>700</v>
      </c>
      <c r="N17" s="106">
        <v>0.32</v>
      </c>
      <c r="O17" s="106">
        <v>0.5</v>
      </c>
      <c r="P17" s="106" t="s">
        <v>701</v>
      </c>
      <c r="Q17" s="107" t="s">
        <v>708</v>
      </c>
      <c r="R17" s="107" t="s">
        <v>703</v>
      </c>
      <c r="U17" s="97" t="s">
        <v>709</v>
      </c>
      <c r="V17" s="97" t="str">
        <f>IF(C9&lt;&gt;"",SUBSTITUTE(SUBSTITUTE(SUBSTITUTE(SUBSTITUTE(SUBSTITUTE(SUBSTITUTE(SUBSTITUTE(SUBSTITUTE(SUBSTITUTE(SUBSTITUTE(SUBSTITUTE(SUBSTITUTE(SUBSTITUTE(SUBSTITUTE(SUBSTITUTE(SUBSTITUTE(SUBSTITUTE(SUBSTITUTE(SUBSTITUTE(SUBSTITUTE(SUBSTITUTE(SUBSTITUTE(SUBSTITUTE(SUBSTITUTE(SUBSTITUTE(SUBSTITUTE(V16&amp;C9,"(","_"),")","_"),"（","_"),"）","_"),"-","_"),"―","_"),"－","_"),"・","_"),"／","_"),"/","_")," ","_"),"　","_"),"+","_"),"＋","_"),"A4","A4サッシ"),"Ａ４","A4サッシ"),"Ａ4","A4サッシ"),"A４","A4サッシ"),":","_"),"：","_"),"~","_"),"～","_"),",","_"),"、","_"),"［","_"),"］","_"),"")</f>
        <v/>
      </c>
    </row>
    <row r="18" spans="2:23" ht="20.100000000000001" customHeight="1" x14ac:dyDescent="0.4">
      <c r="B18" s="105" t="str">
        <f t="shared" si="0"/>
        <v/>
      </c>
      <c r="C18" s="105" t="str">
        <f t="shared" si="1"/>
        <v/>
      </c>
      <c r="D18" s="105" t="str">
        <f t="shared" si="2"/>
        <v/>
      </c>
      <c r="E18" s="106" t="s">
        <v>695</v>
      </c>
      <c r="F18" s="106" t="s">
        <v>696</v>
      </c>
      <c r="G18" s="106" t="s">
        <v>710</v>
      </c>
      <c r="H18" s="106" t="s">
        <v>706</v>
      </c>
      <c r="I18" s="106">
        <v>11</v>
      </c>
      <c r="J18" s="106" t="s">
        <v>711</v>
      </c>
      <c r="K18" s="106">
        <v>12</v>
      </c>
      <c r="L18" s="106" t="s">
        <v>706</v>
      </c>
      <c r="M18" s="106" t="s">
        <v>700</v>
      </c>
      <c r="N18" s="106">
        <v>0.32</v>
      </c>
      <c r="O18" s="106">
        <v>0.5</v>
      </c>
      <c r="P18" s="106" t="s">
        <v>701</v>
      </c>
      <c r="Q18" s="107" t="s">
        <v>712</v>
      </c>
      <c r="R18" s="107" t="s">
        <v>703</v>
      </c>
      <c r="U18" s="107" t="s">
        <v>713</v>
      </c>
      <c r="V18" s="97" t="str">
        <f>IF(C10&lt;&gt;"",SUBSTITUTE(SUBSTITUTE(SUBSTITUTE(SUBSTITUTE(SUBSTITUTE(SUBSTITUTE(SUBSTITUTE(SUBSTITUTE(SUBSTITUTE(SUBSTITUTE(SUBSTITUTE(SUBSTITUTE(SUBSTITUTE(SUBSTITUTE(SUBSTITUTE(SUBSTITUTE(SUBSTITUTE(SUBSTITUTE(SUBSTITUTE(SUBSTITUTE(SUBSTITUTE(SUBSTITUTE(SUBSTITUTE(SUBSTITUTE(SUBSTITUTE(SUBSTITUTE(V16&amp;C9&amp;C10,"(","_"),")","_"),"（","_"),"）","_"),"-","_"),"―","_"),"－","_"),"・","_"),"／","_"),"/","_")," ","_"),"　","_"),"+","_"),"＋","_"),"A4","A4サッシ"),"Ａ４","A4サッシ"),"Ａ4","A4サッシ"),"A４","A4サッシ"),":","_"),"：","_"),"~","_"),"～","_"),",","_"),"、","_"),"［","_"),"］","_"),"")</f>
        <v/>
      </c>
    </row>
    <row r="19" spans="2:23" ht="20.100000000000001" customHeight="1" x14ac:dyDescent="0.4">
      <c r="B19" s="105" t="str">
        <f t="shared" si="0"/>
        <v/>
      </c>
      <c r="C19" s="105" t="str">
        <f t="shared" si="1"/>
        <v/>
      </c>
      <c r="D19" s="105" t="str">
        <f t="shared" si="2"/>
        <v/>
      </c>
      <c r="E19" s="106" t="s">
        <v>695</v>
      </c>
      <c r="F19" s="106" t="s">
        <v>696</v>
      </c>
      <c r="G19" s="106" t="s">
        <v>697</v>
      </c>
      <c r="H19" s="106" t="s">
        <v>698</v>
      </c>
      <c r="I19" s="106">
        <v>11</v>
      </c>
      <c r="J19" s="106" t="s">
        <v>699</v>
      </c>
      <c r="K19" s="106">
        <v>12</v>
      </c>
      <c r="L19" s="106" t="s">
        <v>698</v>
      </c>
      <c r="M19" s="106" t="s">
        <v>700</v>
      </c>
      <c r="N19" s="106">
        <v>0.32</v>
      </c>
      <c r="O19" s="106">
        <v>0.5</v>
      </c>
      <c r="P19" s="106" t="s">
        <v>714</v>
      </c>
      <c r="Q19" s="107" t="s">
        <v>715</v>
      </c>
      <c r="R19" s="107" t="s">
        <v>13</v>
      </c>
      <c r="U19" s="107" t="s">
        <v>6</v>
      </c>
      <c r="V19" s="97" t="str">
        <f>C10&amp;C11</f>
        <v/>
      </c>
    </row>
    <row r="20" spans="2:23" ht="20.100000000000001" customHeight="1" x14ac:dyDescent="0.4">
      <c r="B20" s="105" t="str">
        <f t="shared" si="0"/>
        <v/>
      </c>
      <c r="C20" s="105" t="str">
        <f t="shared" si="1"/>
        <v/>
      </c>
      <c r="D20" s="105" t="str">
        <f t="shared" si="2"/>
        <v/>
      </c>
      <c r="E20" s="106" t="s">
        <v>695</v>
      </c>
      <c r="F20" s="106" t="s">
        <v>696</v>
      </c>
      <c r="G20" s="106" t="s">
        <v>697</v>
      </c>
      <c r="H20" s="106" t="s">
        <v>706</v>
      </c>
      <c r="I20" s="106">
        <v>13</v>
      </c>
      <c r="J20" s="106" t="s">
        <v>699</v>
      </c>
      <c r="K20" s="106">
        <v>13</v>
      </c>
      <c r="L20" s="106" t="s">
        <v>706</v>
      </c>
      <c r="M20" s="106" t="s">
        <v>700</v>
      </c>
      <c r="N20" s="106">
        <v>0.32</v>
      </c>
      <c r="O20" s="106">
        <v>0.51</v>
      </c>
      <c r="P20" s="106" t="s">
        <v>701</v>
      </c>
      <c r="Q20" s="107" t="s">
        <v>716</v>
      </c>
      <c r="R20" s="107" t="s">
        <v>703</v>
      </c>
    </row>
    <row r="21" spans="2:23" ht="20.100000000000001" customHeight="1" x14ac:dyDescent="0.4">
      <c r="B21" s="105" t="str">
        <f t="shared" si="0"/>
        <v/>
      </c>
      <c r="C21" s="105" t="str">
        <f t="shared" si="1"/>
        <v/>
      </c>
      <c r="D21" s="105" t="str">
        <f t="shared" si="2"/>
        <v/>
      </c>
      <c r="E21" s="106" t="s">
        <v>695</v>
      </c>
      <c r="F21" s="106" t="s">
        <v>696</v>
      </c>
      <c r="G21" s="106" t="s">
        <v>697</v>
      </c>
      <c r="H21" s="106" t="s">
        <v>717</v>
      </c>
      <c r="I21" s="106">
        <v>11</v>
      </c>
      <c r="J21" s="106" t="s">
        <v>699</v>
      </c>
      <c r="K21" s="106">
        <v>11</v>
      </c>
      <c r="L21" s="106" t="s">
        <v>717</v>
      </c>
      <c r="M21" s="106" t="s">
        <v>700</v>
      </c>
      <c r="N21" s="106">
        <v>0.32</v>
      </c>
      <c r="O21" s="106">
        <v>0.51</v>
      </c>
      <c r="P21" s="106" t="s">
        <v>701</v>
      </c>
      <c r="Q21" s="107" t="s">
        <v>718</v>
      </c>
      <c r="R21" s="107" t="s">
        <v>703</v>
      </c>
      <c r="U21" s="78" t="s">
        <v>719</v>
      </c>
    </row>
    <row r="22" spans="2:23" ht="20.100000000000001" customHeight="1" x14ac:dyDescent="0.4">
      <c r="B22" s="105" t="str">
        <f t="shared" si="0"/>
        <v/>
      </c>
      <c r="C22" s="105" t="str">
        <f t="shared" si="1"/>
        <v/>
      </c>
      <c r="D22" s="105" t="str">
        <f t="shared" si="2"/>
        <v/>
      </c>
      <c r="E22" s="106" t="s">
        <v>695</v>
      </c>
      <c r="F22" s="106" t="s">
        <v>696</v>
      </c>
      <c r="G22" s="106" t="s">
        <v>697</v>
      </c>
      <c r="H22" s="106" t="s">
        <v>698</v>
      </c>
      <c r="I22" s="106">
        <v>11</v>
      </c>
      <c r="J22" s="106" t="s">
        <v>707</v>
      </c>
      <c r="K22" s="106">
        <v>11</v>
      </c>
      <c r="L22" s="106" t="s">
        <v>698</v>
      </c>
      <c r="M22" s="106" t="s">
        <v>700</v>
      </c>
      <c r="N22" s="106">
        <v>0.32</v>
      </c>
      <c r="O22" s="106">
        <v>0.51</v>
      </c>
      <c r="P22" s="106" t="s">
        <v>701</v>
      </c>
      <c r="Q22" s="107" t="s">
        <v>720</v>
      </c>
      <c r="R22" s="107" t="s">
        <v>703</v>
      </c>
      <c r="U22" s="107" t="e">
        <f>VLOOKUP(V19,ガラスパターン!G:I,2,FALSE)</f>
        <v>#N/A</v>
      </c>
      <c r="V22" s="107" t="e">
        <f>VLOOKUP(V19,ガラスパターン!G:I,3,FALSE)</f>
        <v>#N/A</v>
      </c>
    </row>
    <row r="23" spans="2:23" ht="20.100000000000001" customHeight="1" x14ac:dyDescent="0.4">
      <c r="B23" s="105" t="str">
        <f t="shared" si="0"/>
        <v/>
      </c>
      <c r="C23" s="105" t="str">
        <f t="shared" si="1"/>
        <v/>
      </c>
      <c r="D23" s="105" t="str">
        <f t="shared" si="2"/>
        <v/>
      </c>
      <c r="E23" s="106" t="s">
        <v>695</v>
      </c>
      <c r="F23" s="106" t="s">
        <v>696</v>
      </c>
      <c r="G23" s="106" t="s">
        <v>721</v>
      </c>
      <c r="H23" s="106" t="s">
        <v>706</v>
      </c>
      <c r="I23" s="106">
        <v>11</v>
      </c>
      <c r="J23" s="106" t="s">
        <v>722</v>
      </c>
      <c r="K23" s="106">
        <v>11</v>
      </c>
      <c r="L23" s="106" t="s">
        <v>706</v>
      </c>
      <c r="M23" s="106" t="s">
        <v>700</v>
      </c>
      <c r="N23" s="106">
        <v>0.32</v>
      </c>
      <c r="O23" s="106">
        <v>0.51</v>
      </c>
      <c r="P23" s="106" t="s">
        <v>714</v>
      </c>
      <c r="Q23" s="107" t="s">
        <v>723</v>
      </c>
      <c r="R23" s="107" t="s">
        <v>703</v>
      </c>
    </row>
    <row r="24" spans="2:23" ht="20.100000000000001" customHeight="1" x14ac:dyDescent="0.4">
      <c r="B24" s="105" t="str">
        <f t="shared" si="0"/>
        <v/>
      </c>
      <c r="C24" s="105" t="str">
        <f t="shared" si="1"/>
        <v/>
      </c>
      <c r="D24" s="105" t="str">
        <f t="shared" si="2"/>
        <v/>
      </c>
      <c r="E24" s="106" t="s">
        <v>695</v>
      </c>
      <c r="F24" s="106" t="s">
        <v>696</v>
      </c>
      <c r="G24" s="106" t="s">
        <v>697</v>
      </c>
      <c r="H24" s="106" t="s">
        <v>706</v>
      </c>
      <c r="I24" s="106">
        <v>12</v>
      </c>
      <c r="J24" s="106" t="s">
        <v>699</v>
      </c>
      <c r="K24" s="106">
        <v>13</v>
      </c>
      <c r="L24" s="106" t="s">
        <v>706</v>
      </c>
      <c r="M24" s="106" t="s">
        <v>700</v>
      </c>
      <c r="N24" s="106">
        <v>0.32</v>
      </c>
      <c r="O24" s="106">
        <v>0.51</v>
      </c>
      <c r="P24" s="106" t="s">
        <v>714</v>
      </c>
      <c r="Q24" s="107" t="s">
        <v>724</v>
      </c>
      <c r="R24" s="107" t="s">
        <v>13</v>
      </c>
      <c r="U24" s="78" t="s">
        <v>634</v>
      </c>
    </row>
    <row r="25" spans="2:23" ht="20.100000000000001" customHeight="1" x14ac:dyDescent="0.4">
      <c r="B25" s="105" t="str">
        <f t="shared" si="0"/>
        <v/>
      </c>
      <c r="C25" s="105" t="str">
        <f t="shared" si="1"/>
        <v/>
      </c>
      <c r="D25" s="105" t="str">
        <f t="shared" si="2"/>
        <v/>
      </c>
      <c r="E25" s="106" t="s">
        <v>695</v>
      </c>
      <c r="F25" s="106" t="s">
        <v>696</v>
      </c>
      <c r="G25" s="106" t="s">
        <v>710</v>
      </c>
      <c r="H25" s="106" t="s">
        <v>706</v>
      </c>
      <c r="I25" s="106">
        <v>11</v>
      </c>
      <c r="J25" s="106" t="s">
        <v>711</v>
      </c>
      <c r="K25" s="106">
        <v>11</v>
      </c>
      <c r="L25" s="106" t="s">
        <v>706</v>
      </c>
      <c r="M25" s="106" t="s">
        <v>700</v>
      </c>
      <c r="N25" s="106">
        <v>0.32</v>
      </c>
      <c r="O25" s="106">
        <v>0.51</v>
      </c>
      <c r="P25" s="106" t="s">
        <v>714</v>
      </c>
      <c r="Q25" s="107" t="s">
        <v>725</v>
      </c>
      <c r="R25" s="107" t="s">
        <v>13</v>
      </c>
      <c r="U25" s="107" t="s">
        <v>726</v>
      </c>
      <c r="V25" s="107" t="s">
        <v>727</v>
      </c>
      <c r="W25" s="107">
        <f>_xlfn.MINIFS(LIXIL対象製品リスト!R:R,LIXIL対象製品リスト!E:E,$C$10,LIXIL対象製品リスト!F:F,$C$11,LIXIL対象製品リスト!G:G,U25)</f>
        <v>0</v>
      </c>
    </row>
    <row r="26" spans="2:23" ht="20.100000000000001" customHeight="1" x14ac:dyDescent="0.4">
      <c r="B26" s="105" t="str">
        <f t="shared" si="0"/>
        <v/>
      </c>
      <c r="C26" s="105" t="str">
        <f t="shared" si="1"/>
        <v/>
      </c>
      <c r="D26" s="105" t="str">
        <f t="shared" si="2"/>
        <v/>
      </c>
      <c r="E26" s="106" t="s">
        <v>695</v>
      </c>
      <c r="F26" s="106" t="s">
        <v>728</v>
      </c>
      <c r="G26" s="106" t="s">
        <v>697</v>
      </c>
      <c r="H26" s="106" t="s">
        <v>729</v>
      </c>
      <c r="I26" s="106">
        <v>13</v>
      </c>
      <c r="J26" s="106" t="s">
        <v>699</v>
      </c>
      <c r="K26" s="106">
        <v>13</v>
      </c>
      <c r="L26" s="106" t="s">
        <v>706</v>
      </c>
      <c r="M26" s="106" t="s">
        <v>700</v>
      </c>
      <c r="N26" s="106">
        <v>0.4</v>
      </c>
      <c r="O26" s="106">
        <v>0.52</v>
      </c>
      <c r="P26" s="106" t="s">
        <v>714</v>
      </c>
      <c r="Q26" s="107" t="s">
        <v>730</v>
      </c>
      <c r="R26" s="107" t="s">
        <v>703</v>
      </c>
      <c r="U26" s="107" t="s">
        <v>731</v>
      </c>
      <c r="V26" s="107" t="s">
        <v>732</v>
      </c>
      <c r="W26" s="107">
        <f>_xlfn.MINIFS(LIXIL対象製品リスト!R:R,LIXIL対象製品リスト!E:E,$C$10,LIXIL対象製品リスト!F:F,$C$11,LIXIL対象製品リスト!G:G,U26)</f>
        <v>0</v>
      </c>
    </row>
    <row r="27" spans="2:23" ht="20.100000000000001" customHeight="1" x14ac:dyDescent="0.4">
      <c r="B27" s="105" t="str">
        <f t="shared" si="0"/>
        <v/>
      </c>
      <c r="C27" s="105" t="str">
        <f t="shared" si="1"/>
        <v/>
      </c>
      <c r="D27" s="105" t="str">
        <f t="shared" si="2"/>
        <v/>
      </c>
      <c r="E27" s="106" t="s">
        <v>695</v>
      </c>
      <c r="F27" s="106" t="s">
        <v>728</v>
      </c>
      <c r="G27" s="106" t="s">
        <v>697</v>
      </c>
      <c r="H27" s="106" t="s">
        <v>733</v>
      </c>
      <c r="I27" s="106">
        <v>12</v>
      </c>
      <c r="J27" s="106" t="s">
        <v>699</v>
      </c>
      <c r="K27" s="106">
        <v>12</v>
      </c>
      <c r="L27" s="106" t="s">
        <v>698</v>
      </c>
      <c r="M27" s="106" t="s">
        <v>700</v>
      </c>
      <c r="N27" s="106">
        <v>0.39</v>
      </c>
      <c r="O27" s="106">
        <v>0.52</v>
      </c>
      <c r="P27" s="106" t="s">
        <v>714</v>
      </c>
      <c r="Q27" s="107" t="s">
        <v>734</v>
      </c>
      <c r="R27" s="107" t="s">
        <v>703</v>
      </c>
      <c r="U27" s="107" t="s">
        <v>735</v>
      </c>
      <c r="V27" s="107" t="s">
        <v>736</v>
      </c>
      <c r="W27" s="107">
        <f>_xlfn.MINIFS(LIXIL対象製品リスト!R:R,LIXIL対象製品リスト!E:E,$C$10,LIXIL対象製品リスト!F:F,$C$11,LIXIL対象製品リスト!G:G,U27)</f>
        <v>0</v>
      </c>
    </row>
    <row r="28" spans="2:23" ht="20.100000000000001" customHeight="1" x14ac:dyDescent="0.4">
      <c r="B28" s="105" t="str">
        <f t="shared" si="0"/>
        <v/>
      </c>
      <c r="C28" s="105" t="str">
        <f t="shared" si="1"/>
        <v/>
      </c>
      <c r="D28" s="105" t="str">
        <f t="shared" si="2"/>
        <v/>
      </c>
      <c r="E28" s="106" t="s">
        <v>695</v>
      </c>
      <c r="F28" s="106" t="s">
        <v>728</v>
      </c>
      <c r="G28" s="106" t="s">
        <v>710</v>
      </c>
      <c r="H28" s="106" t="s">
        <v>729</v>
      </c>
      <c r="I28" s="106">
        <v>11</v>
      </c>
      <c r="J28" s="106" t="s">
        <v>711</v>
      </c>
      <c r="K28" s="106">
        <v>12</v>
      </c>
      <c r="L28" s="106" t="s">
        <v>706</v>
      </c>
      <c r="M28" s="106" t="s">
        <v>700</v>
      </c>
      <c r="N28" s="106">
        <v>0.4</v>
      </c>
      <c r="O28" s="106">
        <v>0.52</v>
      </c>
      <c r="P28" s="106" t="s">
        <v>714</v>
      </c>
      <c r="Q28" s="107" t="s">
        <v>737</v>
      </c>
      <c r="R28" s="107" t="s">
        <v>703</v>
      </c>
      <c r="U28" s="107" t="s">
        <v>738</v>
      </c>
      <c r="V28" s="107" t="s">
        <v>739</v>
      </c>
      <c r="W28" s="107">
        <f>_xlfn.MINIFS(LIXIL対象製品リスト!R:R,LIXIL対象製品リスト!E:E,$C$10,LIXIL対象製品リスト!F:F,$C$11,LIXIL対象製品リスト!G:G,U28)</f>
        <v>0</v>
      </c>
    </row>
    <row r="29" spans="2:23" ht="20.100000000000001" customHeight="1" x14ac:dyDescent="0.4">
      <c r="B29" s="105" t="str">
        <f t="shared" si="0"/>
        <v/>
      </c>
      <c r="C29" s="105" t="str">
        <f t="shared" si="1"/>
        <v/>
      </c>
      <c r="D29" s="105" t="str">
        <f t="shared" si="2"/>
        <v/>
      </c>
      <c r="E29" s="106" t="s">
        <v>695</v>
      </c>
      <c r="F29" s="106" t="s">
        <v>740</v>
      </c>
      <c r="G29" s="106" t="s">
        <v>710</v>
      </c>
      <c r="H29" s="106" t="s">
        <v>706</v>
      </c>
      <c r="I29" s="106">
        <v>12</v>
      </c>
      <c r="J29" s="106" t="s">
        <v>711</v>
      </c>
      <c r="K29" s="106">
        <v>13</v>
      </c>
      <c r="L29" s="106" t="s">
        <v>741</v>
      </c>
      <c r="M29" s="106" t="s">
        <v>700</v>
      </c>
      <c r="N29" s="106">
        <v>0.34</v>
      </c>
      <c r="O29" s="106">
        <v>0.52</v>
      </c>
      <c r="P29" s="106" t="s">
        <v>714</v>
      </c>
      <c r="Q29" s="107" t="s">
        <v>742</v>
      </c>
      <c r="R29" s="107" t="s">
        <v>703</v>
      </c>
      <c r="U29" s="107" t="s">
        <v>743</v>
      </c>
      <c r="V29" s="107" t="s">
        <v>744</v>
      </c>
      <c r="W29" s="107">
        <f>_xlfn.MINIFS(LIXIL対象製品リスト!R:R,LIXIL対象製品リスト!E:E,$C$10,LIXIL対象製品リスト!F:F,$C$11,LIXIL対象製品リスト!G:G,U29)</f>
        <v>0</v>
      </c>
    </row>
    <row r="30" spans="2:23" ht="20.100000000000001" customHeight="1" x14ac:dyDescent="0.4">
      <c r="B30" s="105" t="str">
        <f t="shared" si="0"/>
        <v/>
      </c>
      <c r="C30" s="105" t="str">
        <f t="shared" si="1"/>
        <v/>
      </c>
      <c r="D30" s="105" t="str">
        <f t="shared" si="2"/>
        <v/>
      </c>
      <c r="E30" s="106" t="s">
        <v>695</v>
      </c>
      <c r="F30" s="106" t="s">
        <v>740</v>
      </c>
      <c r="G30" s="106" t="s">
        <v>710</v>
      </c>
      <c r="H30" s="106" t="s">
        <v>698</v>
      </c>
      <c r="I30" s="106">
        <v>12</v>
      </c>
      <c r="J30" s="106" t="s">
        <v>711</v>
      </c>
      <c r="K30" s="106">
        <v>12</v>
      </c>
      <c r="L30" s="106" t="s">
        <v>741</v>
      </c>
      <c r="M30" s="106" t="s">
        <v>700</v>
      </c>
      <c r="N30" s="106">
        <v>0.34</v>
      </c>
      <c r="O30" s="106">
        <v>0.52</v>
      </c>
      <c r="P30" s="106" t="s">
        <v>714</v>
      </c>
      <c r="Q30" s="107" t="s">
        <v>745</v>
      </c>
      <c r="R30" s="107" t="s">
        <v>703</v>
      </c>
      <c r="U30" s="107" t="s">
        <v>59</v>
      </c>
      <c r="V30" s="107" t="s">
        <v>746</v>
      </c>
      <c r="W30" s="107">
        <f>_xlfn.MINIFS(LIXIL対象製品リスト!R:R,LIXIL対象製品リスト!E:E,$C$10,LIXIL対象製品リスト!F:F,$C$11,LIXIL対象製品リスト!G:G,U30)</f>
        <v>0</v>
      </c>
    </row>
    <row r="31" spans="2:23" ht="20.100000000000001" customHeight="1" x14ac:dyDescent="0.4">
      <c r="B31" s="105" t="str">
        <f t="shared" si="0"/>
        <v/>
      </c>
      <c r="C31" s="105" t="str">
        <f t="shared" si="1"/>
        <v/>
      </c>
      <c r="D31" s="105" t="str">
        <f t="shared" si="2"/>
        <v/>
      </c>
      <c r="E31" s="106" t="s">
        <v>695</v>
      </c>
      <c r="F31" s="106" t="s">
        <v>740</v>
      </c>
      <c r="G31" s="106" t="s">
        <v>710</v>
      </c>
      <c r="H31" s="106" t="s">
        <v>717</v>
      </c>
      <c r="I31" s="106">
        <v>11</v>
      </c>
      <c r="J31" s="106" t="s">
        <v>711</v>
      </c>
      <c r="K31" s="106">
        <v>12</v>
      </c>
      <c r="L31" s="106" t="s">
        <v>741</v>
      </c>
      <c r="M31" s="106" t="s">
        <v>700</v>
      </c>
      <c r="N31" s="106">
        <v>0.33</v>
      </c>
      <c r="O31" s="106">
        <v>0.52</v>
      </c>
      <c r="P31" s="106" t="s">
        <v>714</v>
      </c>
      <c r="Q31" s="107" t="s">
        <v>747</v>
      </c>
      <c r="R31" s="107" t="s">
        <v>703</v>
      </c>
      <c r="U31" s="107" t="s">
        <v>524</v>
      </c>
      <c r="V31" s="107" t="s">
        <v>748</v>
      </c>
      <c r="W31" s="107">
        <f>_xlfn.MINIFS(LIXIL対象製品リスト!R:R,LIXIL対象製品リスト!E:E,$C$10,LIXIL対象製品リスト!F:F,$C$11,LIXIL対象製品リスト!G:G,U31)</f>
        <v>0</v>
      </c>
    </row>
    <row r="32" spans="2:23" ht="20.100000000000001" customHeight="1" x14ac:dyDescent="0.4">
      <c r="B32" s="105" t="str">
        <f t="shared" si="0"/>
        <v/>
      </c>
      <c r="C32" s="105" t="str">
        <f t="shared" si="1"/>
        <v/>
      </c>
      <c r="D32" s="105" t="str">
        <f t="shared" si="2"/>
        <v/>
      </c>
      <c r="E32" s="106" t="s">
        <v>695</v>
      </c>
      <c r="F32" s="106" t="s">
        <v>740</v>
      </c>
      <c r="G32" s="106" t="s">
        <v>721</v>
      </c>
      <c r="H32" s="106" t="s">
        <v>706</v>
      </c>
      <c r="I32" s="106">
        <v>12</v>
      </c>
      <c r="J32" s="106" t="s">
        <v>722</v>
      </c>
      <c r="K32" s="106">
        <v>12</v>
      </c>
      <c r="L32" s="106" t="s">
        <v>741</v>
      </c>
      <c r="M32" s="106" t="s">
        <v>700</v>
      </c>
      <c r="N32" s="106">
        <v>0.34</v>
      </c>
      <c r="O32" s="106">
        <v>0.52</v>
      </c>
      <c r="P32" s="106" t="s">
        <v>714</v>
      </c>
      <c r="Q32" s="107" t="s">
        <v>749</v>
      </c>
      <c r="R32" s="107" t="s">
        <v>703</v>
      </c>
    </row>
    <row r="33" spans="2:23" ht="20.100000000000001" customHeight="1" x14ac:dyDescent="0.4">
      <c r="B33" s="105" t="str">
        <f t="shared" si="0"/>
        <v/>
      </c>
      <c r="C33" s="105" t="str">
        <f t="shared" si="1"/>
        <v/>
      </c>
      <c r="D33" s="105" t="str">
        <f t="shared" si="2"/>
        <v/>
      </c>
      <c r="E33" s="106" t="s">
        <v>695</v>
      </c>
      <c r="F33" s="106" t="s">
        <v>740</v>
      </c>
      <c r="G33" s="106" t="s">
        <v>721</v>
      </c>
      <c r="H33" s="106" t="s">
        <v>698</v>
      </c>
      <c r="I33" s="106">
        <v>11</v>
      </c>
      <c r="J33" s="106" t="s">
        <v>722</v>
      </c>
      <c r="K33" s="106">
        <v>12</v>
      </c>
      <c r="L33" s="106" t="s">
        <v>741</v>
      </c>
      <c r="M33" s="106" t="s">
        <v>700</v>
      </c>
      <c r="N33" s="106">
        <v>0.33</v>
      </c>
      <c r="O33" s="106">
        <v>0.52</v>
      </c>
      <c r="P33" s="106" t="s">
        <v>714</v>
      </c>
      <c r="Q33" s="107" t="s">
        <v>750</v>
      </c>
      <c r="R33" s="107" t="s">
        <v>703</v>
      </c>
      <c r="U33" s="78" t="s">
        <v>751</v>
      </c>
    </row>
    <row r="34" spans="2:23" ht="20.100000000000001" customHeight="1" x14ac:dyDescent="0.4">
      <c r="B34" s="105" t="str">
        <f t="shared" si="0"/>
        <v/>
      </c>
      <c r="C34" s="105" t="str">
        <f t="shared" si="1"/>
        <v/>
      </c>
      <c r="D34" s="105" t="str">
        <f t="shared" si="2"/>
        <v/>
      </c>
      <c r="E34" s="106" t="s">
        <v>695</v>
      </c>
      <c r="F34" s="106" t="s">
        <v>740</v>
      </c>
      <c r="G34" s="106" t="s">
        <v>752</v>
      </c>
      <c r="H34" s="106" t="s">
        <v>706</v>
      </c>
      <c r="I34" s="106">
        <v>13</v>
      </c>
      <c r="J34" s="106" t="s">
        <v>699</v>
      </c>
      <c r="K34" s="106">
        <v>13</v>
      </c>
      <c r="L34" s="106" t="s">
        <v>753</v>
      </c>
      <c r="M34" s="106" t="s">
        <v>700</v>
      </c>
      <c r="N34" s="106">
        <v>0.34</v>
      </c>
      <c r="O34" s="106">
        <v>0.52</v>
      </c>
      <c r="P34" s="106" t="s">
        <v>714</v>
      </c>
      <c r="Q34" s="107" t="s">
        <v>754</v>
      </c>
      <c r="R34" s="107" t="s">
        <v>703</v>
      </c>
      <c r="U34" s="108" t="s">
        <v>6</v>
      </c>
      <c r="V34" s="202" t="e">
        <f>VLOOKUP(H9,LIXIL対象製品リスト!K:W,7,FALSE)</f>
        <v>#N/A</v>
      </c>
      <c r="W34" s="203"/>
    </row>
    <row r="35" spans="2:23" ht="20.100000000000001" customHeight="1" x14ac:dyDescent="0.4">
      <c r="B35" s="105" t="str">
        <f t="shared" si="0"/>
        <v/>
      </c>
      <c r="C35" s="105" t="str">
        <f t="shared" si="1"/>
        <v/>
      </c>
      <c r="D35" s="105" t="str">
        <f t="shared" si="2"/>
        <v/>
      </c>
      <c r="E35" s="106" t="s">
        <v>695</v>
      </c>
      <c r="F35" s="106" t="s">
        <v>740</v>
      </c>
      <c r="G35" s="106" t="s">
        <v>752</v>
      </c>
      <c r="H35" s="106" t="s">
        <v>698</v>
      </c>
      <c r="I35" s="106">
        <v>12</v>
      </c>
      <c r="J35" s="106" t="s">
        <v>699</v>
      </c>
      <c r="K35" s="106">
        <v>13</v>
      </c>
      <c r="L35" s="106" t="s">
        <v>753</v>
      </c>
      <c r="M35" s="106" t="s">
        <v>700</v>
      </c>
      <c r="N35" s="106">
        <v>0.34</v>
      </c>
      <c r="O35" s="106">
        <v>0.52</v>
      </c>
      <c r="P35" s="106" t="s">
        <v>714</v>
      </c>
      <c r="Q35" s="107" t="s">
        <v>755</v>
      </c>
      <c r="R35" s="107" t="s">
        <v>703</v>
      </c>
      <c r="U35" s="108" t="s">
        <v>719</v>
      </c>
      <c r="V35" s="109" t="str">
        <f>IFERROR(VLOOKUP(V34,ガラスパターン!G:I,2,FALSE),"")</f>
        <v/>
      </c>
      <c r="W35" s="109" t="str">
        <f>IFERROR(VLOOKUP(V34,ガラスパターン!G:I,3,FALSE),"")</f>
        <v/>
      </c>
    </row>
    <row r="36" spans="2:23" ht="20.100000000000001" customHeight="1" x14ac:dyDescent="0.4">
      <c r="B36" s="105" t="str">
        <f t="shared" si="0"/>
        <v/>
      </c>
      <c r="C36" s="105" t="str">
        <f t="shared" si="1"/>
        <v/>
      </c>
      <c r="D36" s="105" t="str">
        <f t="shared" si="2"/>
        <v/>
      </c>
      <c r="E36" s="106" t="s">
        <v>695</v>
      </c>
      <c r="F36" s="106" t="s">
        <v>740</v>
      </c>
      <c r="G36" s="106" t="s">
        <v>752</v>
      </c>
      <c r="H36" s="106" t="s">
        <v>717</v>
      </c>
      <c r="I36" s="106">
        <v>12</v>
      </c>
      <c r="J36" s="106" t="s">
        <v>699</v>
      </c>
      <c r="K36" s="106">
        <v>12</v>
      </c>
      <c r="L36" s="106" t="s">
        <v>753</v>
      </c>
      <c r="M36" s="106" t="s">
        <v>700</v>
      </c>
      <c r="N36" s="106">
        <v>0.34</v>
      </c>
      <c r="O36" s="106">
        <v>0.52</v>
      </c>
      <c r="P36" s="106" t="s">
        <v>714</v>
      </c>
      <c r="Q36" s="107" t="s">
        <v>756</v>
      </c>
      <c r="R36" s="107" t="s">
        <v>703</v>
      </c>
      <c r="U36" s="109" t="s">
        <v>757</v>
      </c>
      <c r="V36" s="204" t="e">
        <f>VLOOKUP(H9,LIXIL対象製品リスト!K:W,8,FALSE)</f>
        <v>#N/A</v>
      </c>
      <c r="W36" s="204"/>
    </row>
    <row r="37" spans="2:23" ht="20.100000000000001" customHeight="1" x14ac:dyDescent="0.4">
      <c r="B37" s="105" t="str">
        <f t="shared" si="0"/>
        <v/>
      </c>
      <c r="C37" s="105" t="str">
        <f t="shared" si="1"/>
        <v/>
      </c>
      <c r="D37" s="105" t="str">
        <f t="shared" si="2"/>
        <v/>
      </c>
      <c r="E37" s="106" t="s">
        <v>695</v>
      </c>
      <c r="F37" s="106" t="s">
        <v>740</v>
      </c>
      <c r="G37" s="106" t="s">
        <v>758</v>
      </c>
      <c r="H37" s="106" t="s">
        <v>706</v>
      </c>
      <c r="I37" s="106">
        <v>11</v>
      </c>
      <c r="J37" s="106" t="s">
        <v>711</v>
      </c>
      <c r="K37" s="106">
        <v>12</v>
      </c>
      <c r="L37" s="106" t="s">
        <v>753</v>
      </c>
      <c r="M37" s="106" t="s">
        <v>700</v>
      </c>
      <c r="N37" s="106">
        <v>0.34</v>
      </c>
      <c r="O37" s="106">
        <v>0.52</v>
      </c>
      <c r="P37" s="106" t="s">
        <v>714</v>
      </c>
      <c r="Q37" s="107" t="s">
        <v>759</v>
      </c>
      <c r="R37" s="107" t="s">
        <v>703</v>
      </c>
      <c r="U37" s="107" t="s">
        <v>760</v>
      </c>
      <c r="V37" s="205" t="e">
        <f>MATCH(H9,LIXIL対象製品リスト!K:K,0)</f>
        <v>#N/A</v>
      </c>
      <c r="W37" s="205"/>
    </row>
    <row r="38" spans="2:23" ht="20.100000000000001" customHeight="1" x14ac:dyDescent="0.4">
      <c r="B38" s="105" t="str">
        <f t="shared" si="0"/>
        <v/>
      </c>
      <c r="C38" s="105" t="str">
        <f t="shared" si="1"/>
        <v/>
      </c>
      <c r="D38" s="105" t="str">
        <f t="shared" si="2"/>
        <v/>
      </c>
      <c r="E38" s="106" t="s">
        <v>695</v>
      </c>
      <c r="F38" s="106" t="s">
        <v>728</v>
      </c>
      <c r="G38" s="106" t="s">
        <v>697</v>
      </c>
      <c r="H38" s="106" t="s">
        <v>729</v>
      </c>
      <c r="I38" s="106">
        <v>12</v>
      </c>
      <c r="J38" s="106" t="s">
        <v>699</v>
      </c>
      <c r="K38" s="106">
        <v>13</v>
      </c>
      <c r="L38" s="106" t="s">
        <v>706</v>
      </c>
      <c r="M38" s="106" t="s">
        <v>700</v>
      </c>
      <c r="N38" s="106">
        <v>0.4</v>
      </c>
      <c r="O38" s="106">
        <v>0.52</v>
      </c>
      <c r="P38" s="106" t="s">
        <v>714</v>
      </c>
      <c r="Q38" s="107" t="s">
        <v>761</v>
      </c>
      <c r="R38" s="107" t="s">
        <v>13</v>
      </c>
      <c r="U38" s="107" t="s">
        <v>634</v>
      </c>
      <c r="V38" s="195" t="e">
        <f>INDEX(LIXIL対象製品リスト!B:B,V37,1)</f>
        <v>#N/A</v>
      </c>
      <c r="W38" s="196"/>
    </row>
    <row r="39" spans="2:23" ht="20.100000000000001" customHeight="1" x14ac:dyDescent="0.4">
      <c r="B39" s="105" t="str">
        <f t="shared" si="0"/>
        <v/>
      </c>
      <c r="C39" s="105" t="str">
        <f t="shared" si="1"/>
        <v/>
      </c>
      <c r="D39" s="105" t="str">
        <f t="shared" si="2"/>
        <v/>
      </c>
      <c r="E39" s="106" t="s">
        <v>695</v>
      </c>
      <c r="F39" s="106" t="s">
        <v>728</v>
      </c>
      <c r="G39" s="106" t="s">
        <v>697</v>
      </c>
      <c r="H39" s="106" t="s">
        <v>733</v>
      </c>
      <c r="I39" s="106">
        <v>11</v>
      </c>
      <c r="J39" s="106" t="s">
        <v>699</v>
      </c>
      <c r="K39" s="106">
        <v>12</v>
      </c>
      <c r="L39" s="106" t="s">
        <v>698</v>
      </c>
      <c r="M39" s="106" t="s">
        <v>700</v>
      </c>
      <c r="N39" s="106">
        <v>0.39</v>
      </c>
      <c r="O39" s="106">
        <v>0.52</v>
      </c>
      <c r="P39" s="106" t="s">
        <v>714</v>
      </c>
      <c r="Q39" s="107" t="s">
        <v>762</v>
      </c>
      <c r="R39" s="107" t="s">
        <v>13</v>
      </c>
    </row>
    <row r="40" spans="2:23" ht="20.100000000000001" customHeight="1" x14ac:dyDescent="0.4">
      <c r="B40" s="105" t="str">
        <f t="shared" si="0"/>
        <v/>
      </c>
      <c r="C40" s="105" t="str">
        <f t="shared" si="1"/>
        <v/>
      </c>
      <c r="D40" s="105" t="str">
        <f t="shared" si="2"/>
        <v/>
      </c>
      <c r="E40" s="106" t="s">
        <v>695</v>
      </c>
      <c r="F40" s="106" t="s">
        <v>696</v>
      </c>
      <c r="G40" s="106" t="s">
        <v>710</v>
      </c>
      <c r="H40" s="106" t="s">
        <v>698</v>
      </c>
      <c r="I40" s="106">
        <v>10</v>
      </c>
      <c r="J40" s="106" t="s">
        <v>711</v>
      </c>
      <c r="K40" s="106">
        <v>11</v>
      </c>
      <c r="L40" s="106" t="s">
        <v>698</v>
      </c>
      <c r="M40" s="106" t="s">
        <v>700</v>
      </c>
      <c r="N40" s="106">
        <v>0.32</v>
      </c>
      <c r="O40" s="106">
        <v>0.53</v>
      </c>
      <c r="P40" s="106" t="s">
        <v>701</v>
      </c>
      <c r="Q40" s="107" t="s">
        <v>763</v>
      </c>
      <c r="R40" s="107" t="s">
        <v>703</v>
      </c>
      <c r="U40" s="78" t="s">
        <v>279</v>
      </c>
      <c r="V40" s="78" t="s">
        <v>764</v>
      </c>
    </row>
    <row r="41" spans="2:23" ht="20.100000000000001" customHeight="1" x14ac:dyDescent="0.4">
      <c r="B41" s="105" t="str">
        <f t="shared" si="0"/>
        <v/>
      </c>
      <c r="C41" s="105" t="str">
        <f t="shared" si="1"/>
        <v/>
      </c>
      <c r="D41" s="105" t="str">
        <f t="shared" si="2"/>
        <v/>
      </c>
      <c r="E41" s="106" t="s">
        <v>695</v>
      </c>
      <c r="F41" s="106" t="s">
        <v>728</v>
      </c>
      <c r="G41" s="106" t="s">
        <v>697</v>
      </c>
      <c r="H41" s="106" t="s">
        <v>765</v>
      </c>
      <c r="I41" s="106">
        <v>11</v>
      </c>
      <c r="J41" s="106" t="s">
        <v>699</v>
      </c>
      <c r="K41" s="106">
        <v>11</v>
      </c>
      <c r="L41" s="106" t="s">
        <v>717</v>
      </c>
      <c r="M41" s="106" t="s">
        <v>700</v>
      </c>
      <c r="N41" s="106">
        <v>0.39</v>
      </c>
      <c r="O41" s="106">
        <v>0.53</v>
      </c>
      <c r="P41" s="106" t="s">
        <v>714</v>
      </c>
      <c r="Q41" s="107" t="s">
        <v>766</v>
      </c>
      <c r="R41" s="107" t="s">
        <v>703</v>
      </c>
      <c r="U41" s="78" t="s">
        <v>281</v>
      </c>
      <c r="V41" s="78" t="s">
        <v>767</v>
      </c>
    </row>
    <row r="42" spans="2:23" ht="20.100000000000001" customHeight="1" x14ac:dyDescent="0.4">
      <c r="B42" s="105" t="str">
        <f t="shared" si="0"/>
        <v/>
      </c>
      <c r="C42" s="105" t="str">
        <f t="shared" si="1"/>
        <v/>
      </c>
      <c r="D42" s="105" t="str">
        <f t="shared" si="2"/>
        <v/>
      </c>
      <c r="E42" s="106" t="s">
        <v>695</v>
      </c>
      <c r="F42" s="106" t="s">
        <v>728</v>
      </c>
      <c r="G42" s="106" t="s">
        <v>721</v>
      </c>
      <c r="H42" s="106" t="s">
        <v>729</v>
      </c>
      <c r="I42" s="106">
        <v>11</v>
      </c>
      <c r="J42" s="106" t="s">
        <v>722</v>
      </c>
      <c r="K42" s="106">
        <v>11</v>
      </c>
      <c r="L42" s="106" t="s">
        <v>706</v>
      </c>
      <c r="M42" s="106" t="s">
        <v>700</v>
      </c>
      <c r="N42" s="106">
        <v>0.4</v>
      </c>
      <c r="O42" s="106">
        <v>0.53</v>
      </c>
      <c r="P42" s="106" t="s">
        <v>714</v>
      </c>
      <c r="Q42" s="107" t="s">
        <v>768</v>
      </c>
      <c r="R42" s="107" t="s">
        <v>703</v>
      </c>
      <c r="U42" s="78" t="s">
        <v>313</v>
      </c>
      <c r="V42" s="78" t="s">
        <v>767</v>
      </c>
    </row>
    <row r="43" spans="2:23" ht="20.100000000000001" customHeight="1" x14ac:dyDescent="0.4">
      <c r="B43" s="105" t="str">
        <f t="shared" si="0"/>
        <v/>
      </c>
      <c r="C43" s="105" t="str">
        <f t="shared" si="1"/>
        <v/>
      </c>
      <c r="D43" s="105" t="str">
        <f t="shared" si="2"/>
        <v/>
      </c>
      <c r="E43" s="106" t="s">
        <v>695</v>
      </c>
      <c r="F43" s="106" t="s">
        <v>740</v>
      </c>
      <c r="G43" s="106" t="s">
        <v>697</v>
      </c>
      <c r="H43" s="106" t="s">
        <v>706</v>
      </c>
      <c r="I43" s="106">
        <v>14</v>
      </c>
      <c r="J43" s="106" t="s">
        <v>699</v>
      </c>
      <c r="K43" s="106">
        <v>14</v>
      </c>
      <c r="L43" s="106" t="s">
        <v>741</v>
      </c>
      <c r="M43" s="106" t="s">
        <v>700</v>
      </c>
      <c r="N43" s="106">
        <v>0.34</v>
      </c>
      <c r="O43" s="106">
        <v>0.53</v>
      </c>
      <c r="P43" s="106" t="s">
        <v>714</v>
      </c>
      <c r="Q43" s="107" t="s">
        <v>769</v>
      </c>
      <c r="R43" s="107" t="s">
        <v>703</v>
      </c>
      <c r="U43" s="78" t="s">
        <v>315</v>
      </c>
      <c r="V43" s="78" t="s">
        <v>767</v>
      </c>
    </row>
    <row r="44" spans="2:23" ht="20.100000000000001" customHeight="1" x14ac:dyDescent="0.4">
      <c r="B44" s="105" t="str">
        <f t="shared" si="0"/>
        <v/>
      </c>
      <c r="C44" s="105" t="str">
        <f t="shared" si="1"/>
        <v/>
      </c>
      <c r="D44" s="105" t="str">
        <f t="shared" si="2"/>
        <v/>
      </c>
      <c r="E44" s="106" t="s">
        <v>695</v>
      </c>
      <c r="F44" s="106" t="s">
        <v>740</v>
      </c>
      <c r="G44" s="106" t="s">
        <v>697</v>
      </c>
      <c r="H44" s="106" t="s">
        <v>698</v>
      </c>
      <c r="I44" s="106">
        <v>13</v>
      </c>
      <c r="J44" s="106" t="s">
        <v>699</v>
      </c>
      <c r="K44" s="106">
        <v>14</v>
      </c>
      <c r="L44" s="106" t="s">
        <v>741</v>
      </c>
      <c r="M44" s="106" t="s">
        <v>700</v>
      </c>
      <c r="N44" s="106">
        <v>0.34</v>
      </c>
      <c r="O44" s="106">
        <v>0.53</v>
      </c>
      <c r="P44" s="106" t="s">
        <v>714</v>
      </c>
      <c r="Q44" s="107" t="s">
        <v>770</v>
      </c>
      <c r="R44" s="107" t="s">
        <v>703</v>
      </c>
      <c r="U44" s="78" t="s">
        <v>317</v>
      </c>
      <c r="V44" s="78" t="s">
        <v>767</v>
      </c>
    </row>
    <row r="45" spans="2:23" ht="20.100000000000001" customHeight="1" x14ac:dyDescent="0.4">
      <c r="B45" s="105" t="str">
        <f t="shared" si="0"/>
        <v/>
      </c>
      <c r="C45" s="105" t="str">
        <f t="shared" si="1"/>
        <v/>
      </c>
      <c r="D45" s="105" t="str">
        <f t="shared" si="2"/>
        <v/>
      </c>
      <c r="E45" s="106" t="s">
        <v>695</v>
      </c>
      <c r="F45" s="106" t="s">
        <v>740</v>
      </c>
      <c r="G45" s="106" t="s">
        <v>697</v>
      </c>
      <c r="H45" s="106" t="s">
        <v>717</v>
      </c>
      <c r="I45" s="106">
        <v>13</v>
      </c>
      <c r="J45" s="106" t="s">
        <v>699</v>
      </c>
      <c r="K45" s="106">
        <v>13</v>
      </c>
      <c r="L45" s="106" t="s">
        <v>741</v>
      </c>
      <c r="M45" s="106" t="s">
        <v>700</v>
      </c>
      <c r="N45" s="106">
        <v>0.34</v>
      </c>
      <c r="O45" s="106">
        <v>0.53</v>
      </c>
      <c r="P45" s="106" t="s">
        <v>714</v>
      </c>
      <c r="Q45" s="107" t="s">
        <v>771</v>
      </c>
      <c r="R45" s="107" t="s">
        <v>703</v>
      </c>
      <c r="U45" s="78" t="s">
        <v>319</v>
      </c>
      <c r="V45" s="78" t="s">
        <v>767</v>
      </c>
    </row>
    <row r="46" spans="2:23" ht="20.100000000000001" customHeight="1" x14ac:dyDescent="0.4">
      <c r="B46" s="105" t="str">
        <f t="shared" si="0"/>
        <v/>
      </c>
      <c r="C46" s="105" t="str">
        <f t="shared" si="1"/>
        <v/>
      </c>
      <c r="D46" s="105" t="str">
        <f t="shared" si="2"/>
        <v/>
      </c>
      <c r="E46" s="106" t="s">
        <v>695</v>
      </c>
      <c r="F46" s="106" t="s">
        <v>740</v>
      </c>
      <c r="G46" s="106" t="s">
        <v>721</v>
      </c>
      <c r="H46" s="106" t="s">
        <v>717</v>
      </c>
      <c r="I46" s="106">
        <v>11</v>
      </c>
      <c r="J46" s="106" t="s">
        <v>722</v>
      </c>
      <c r="K46" s="106">
        <v>11</v>
      </c>
      <c r="L46" s="106" t="s">
        <v>741</v>
      </c>
      <c r="M46" s="106" t="s">
        <v>700</v>
      </c>
      <c r="N46" s="106">
        <v>0.33</v>
      </c>
      <c r="O46" s="106">
        <v>0.53</v>
      </c>
      <c r="P46" s="106" t="s">
        <v>714</v>
      </c>
      <c r="Q46" s="107" t="s">
        <v>772</v>
      </c>
      <c r="R46" s="107" t="s">
        <v>703</v>
      </c>
      <c r="U46" s="78" t="s">
        <v>310</v>
      </c>
      <c r="V46" s="78" t="s">
        <v>767</v>
      </c>
    </row>
    <row r="47" spans="2:23" ht="20.100000000000001" customHeight="1" x14ac:dyDescent="0.4">
      <c r="B47" s="105" t="str">
        <f t="shared" si="0"/>
        <v/>
      </c>
      <c r="C47" s="105" t="str">
        <f t="shared" si="1"/>
        <v/>
      </c>
      <c r="D47" s="105" t="str">
        <f t="shared" si="2"/>
        <v/>
      </c>
      <c r="E47" s="106" t="s">
        <v>695</v>
      </c>
      <c r="F47" s="106" t="s">
        <v>740</v>
      </c>
      <c r="G47" s="106" t="s">
        <v>773</v>
      </c>
      <c r="H47" s="106" t="s">
        <v>706</v>
      </c>
      <c r="I47" s="106">
        <v>11</v>
      </c>
      <c r="J47" s="106" t="s">
        <v>774</v>
      </c>
      <c r="K47" s="106">
        <v>11</v>
      </c>
      <c r="L47" s="106" t="s">
        <v>741</v>
      </c>
      <c r="M47" s="106" t="s">
        <v>700</v>
      </c>
      <c r="N47" s="106">
        <v>0.33</v>
      </c>
      <c r="O47" s="106">
        <v>0.53</v>
      </c>
      <c r="P47" s="106" t="s">
        <v>714</v>
      </c>
      <c r="Q47" s="107" t="s">
        <v>775</v>
      </c>
      <c r="R47" s="107" t="s">
        <v>703</v>
      </c>
      <c r="U47" s="78" t="s">
        <v>776</v>
      </c>
      <c r="V47" s="78" t="s">
        <v>777</v>
      </c>
    </row>
    <row r="48" spans="2:23" ht="20.100000000000001" customHeight="1" x14ac:dyDescent="0.4">
      <c r="B48" s="105" t="str">
        <f t="shared" si="0"/>
        <v/>
      </c>
      <c r="C48" s="105" t="str">
        <f t="shared" si="1"/>
        <v/>
      </c>
      <c r="D48" s="105" t="str">
        <f t="shared" si="2"/>
        <v/>
      </c>
      <c r="E48" s="106" t="s">
        <v>695</v>
      </c>
      <c r="F48" s="106" t="s">
        <v>740</v>
      </c>
      <c r="G48" s="106" t="s">
        <v>778</v>
      </c>
      <c r="H48" s="106" t="s">
        <v>706</v>
      </c>
      <c r="I48" s="106">
        <v>11</v>
      </c>
      <c r="J48" s="106" t="s">
        <v>779</v>
      </c>
      <c r="K48" s="106">
        <v>11</v>
      </c>
      <c r="L48" s="106" t="s">
        <v>741</v>
      </c>
      <c r="M48" s="106" t="s">
        <v>700</v>
      </c>
      <c r="N48" s="106">
        <v>0.33</v>
      </c>
      <c r="O48" s="106">
        <v>0.53</v>
      </c>
      <c r="P48" s="106" t="s">
        <v>714</v>
      </c>
      <c r="Q48" s="107" t="s">
        <v>780</v>
      </c>
      <c r="R48" s="107" t="s">
        <v>703</v>
      </c>
      <c r="U48" s="78" t="s">
        <v>781</v>
      </c>
      <c r="V48" s="78" t="s">
        <v>777</v>
      </c>
    </row>
    <row r="49" spans="2:22" ht="20.100000000000001" customHeight="1" x14ac:dyDescent="0.4">
      <c r="B49" s="105" t="str">
        <f t="shared" si="0"/>
        <v/>
      </c>
      <c r="C49" s="105" t="str">
        <f t="shared" si="1"/>
        <v/>
      </c>
      <c r="D49" s="105" t="str">
        <f t="shared" si="2"/>
        <v/>
      </c>
      <c r="E49" s="106" t="s">
        <v>695</v>
      </c>
      <c r="F49" s="106" t="s">
        <v>740</v>
      </c>
      <c r="G49" s="106" t="s">
        <v>782</v>
      </c>
      <c r="H49" s="106" t="s">
        <v>706</v>
      </c>
      <c r="I49" s="106">
        <v>11</v>
      </c>
      <c r="J49" s="106" t="s">
        <v>783</v>
      </c>
      <c r="K49" s="106">
        <v>11</v>
      </c>
      <c r="L49" s="106" t="s">
        <v>741</v>
      </c>
      <c r="M49" s="106" t="s">
        <v>700</v>
      </c>
      <c r="N49" s="106">
        <v>0.28000000000000003</v>
      </c>
      <c r="O49" s="106">
        <v>0.53</v>
      </c>
      <c r="P49" s="106" t="s">
        <v>714</v>
      </c>
      <c r="Q49" s="107" t="s">
        <v>784</v>
      </c>
      <c r="R49" s="107" t="s">
        <v>703</v>
      </c>
      <c r="U49" s="78" t="s">
        <v>785</v>
      </c>
      <c r="V49" s="78" t="s">
        <v>777</v>
      </c>
    </row>
    <row r="50" spans="2:22" ht="20.100000000000001" customHeight="1" x14ac:dyDescent="0.4">
      <c r="B50" s="105" t="str">
        <f t="shared" si="0"/>
        <v/>
      </c>
      <c r="C50" s="105" t="str">
        <f t="shared" si="1"/>
        <v/>
      </c>
      <c r="D50" s="105" t="str">
        <f t="shared" si="2"/>
        <v/>
      </c>
      <c r="E50" s="106" t="s">
        <v>695</v>
      </c>
      <c r="F50" s="106" t="s">
        <v>740</v>
      </c>
      <c r="G50" s="106" t="s">
        <v>758</v>
      </c>
      <c r="H50" s="106" t="s">
        <v>698</v>
      </c>
      <c r="I50" s="106">
        <v>11</v>
      </c>
      <c r="J50" s="106" t="s">
        <v>711</v>
      </c>
      <c r="K50" s="106">
        <v>11</v>
      </c>
      <c r="L50" s="106" t="s">
        <v>753</v>
      </c>
      <c r="M50" s="106" t="s">
        <v>700</v>
      </c>
      <c r="N50" s="106">
        <v>0.34</v>
      </c>
      <c r="O50" s="106">
        <v>0.53</v>
      </c>
      <c r="P50" s="106" t="s">
        <v>714</v>
      </c>
      <c r="Q50" s="107" t="s">
        <v>786</v>
      </c>
      <c r="R50" s="107" t="s">
        <v>703</v>
      </c>
      <c r="U50" s="78" t="s">
        <v>787</v>
      </c>
      <c r="V50" s="78" t="s">
        <v>777</v>
      </c>
    </row>
    <row r="51" spans="2:22" ht="20.100000000000001" customHeight="1" x14ac:dyDescent="0.4">
      <c r="B51" s="105" t="str">
        <f t="shared" si="0"/>
        <v/>
      </c>
      <c r="C51" s="105" t="str">
        <f t="shared" si="1"/>
        <v/>
      </c>
      <c r="D51" s="105" t="str">
        <f t="shared" si="2"/>
        <v/>
      </c>
      <c r="E51" s="106" t="s">
        <v>695</v>
      </c>
      <c r="F51" s="106" t="s">
        <v>740</v>
      </c>
      <c r="G51" s="106" t="s">
        <v>788</v>
      </c>
      <c r="H51" s="106" t="s">
        <v>706</v>
      </c>
      <c r="I51" s="106">
        <v>11</v>
      </c>
      <c r="J51" s="106" t="s">
        <v>722</v>
      </c>
      <c r="K51" s="106">
        <v>11</v>
      </c>
      <c r="L51" s="106" t="s">
        <v>753</v>
      </c>
      <c r="M51" s="106" t="s">
        <v>700</v>
      </c>
      <c r="N51" s="106">
        <v>0.34</v>
      </c>
      <c r="O51" s="106">
        <v>0.53</v>
      </c>
      <c r="P51" s="106" t="s">
        <v>714</v>
      </c>
      <c r="Q51" s="107" t="s">
        <v>789</v>
      </c>
      <c r="R51" s="107" t="s">
        <v>703</v>
      </c>
    </row>
    <row r="52" spans="2:22" ht="20.100000000000001" customHeight="1" x14ac:dyDescent="0.4">
      <c r="B52" s="105" t="str">
        <f t="shared" si="0"/>
        <v/>
      </c>
      <c r="C52" s="105" t="str">
        <f t="shared" si="1"/>
        <v/>
      </c>
      <c r="D52" s="105" t="str">
        <f t="shared" si="2"/>
        <v/>
      </c>
      <c r="E52" s="106" t="s">
        <v>695</v>
      </c>
      <c r="F52" s="106" t="s">
        <v>740</v>
      </c>
      <c r="G52" s="106" t="s">
        <v>697</v>
      </c>
      <c r="H52" s="106" t="s">
        <v>706</v>
      </c>
      <c r="I52" s="106">
        <v>11</v>
      </c>
      <c r="J52" s="106" t="s">
        <v>699</v>
      </c>
      <c r="K52" s="106">
        <v>11</v>
      </c>
      <c r="L52" s="106" t="s">
        <v>741</v>
      </c>
      <c r="M52" s="106" t="s">
        <v>700</v>
      </c>
      <c r="N52" s="106">
        <v>0.34</v>
      </c>
      <c r="O52" s="106">
        <v>0.53</v>
      </c>
      <c r="P52" s="106" t="s">
        <v>714</v>
      </c>
      <c r="Q52" s="107" t="s">
        <v>790</v>
      </c>
      <c r="R52" s="107" t="s">
        <v>275</v>
      </c>
    </row>
    <row r="53" spans="2:22" ht="20.100000000000001" customHeight="1" x14ac:dyDescent="0.4">
      <c r="B53" s="105" t="str">
        <f t="shared" si="0"/>
        <v/>
      </c>
      <c r="C53" s="105" t="str">
        <f t="shared" si="1"/>
        <v/>
      </c>
      <c r="D53" s="105" t="str">
        <f t="shared" si="2"/>
        <v/>
      </c>
      <c r="E53" s="106" t="s">
        <v>695</v>
      </c>
      <c r="F53" s="106" t="s">
        <v>696</v>
      </c>
      <c r="G53" s="106" t="s">
        <v>697</v>
      </c>
      <c r="H53" s="106" t="s">
        <v>717</v>
      </c>
      <c r="I53" s="106">
        <v>10</v>
      </c>
      <c r="J53" s="106" t="s">
        <v>699</v>
      </c>
      <c r="K53" s="106">
        <v>11</v>
      </c>
      <c r="L53" s="106" t="s">
        <v>717</v>
      </c>
      <c r="M53" s="106" t="s">
        <v>700</v>
      </c>
      <c r="N53" s="106">
        <v>0.32</v>
      </c>
      <c r="O53" s="106">
        <v>0.53</v>
      </c>
      <c r="P53" s="106" t="s">
        <v>714</v>
      </c>
      <c r="Q53" s="107" t="s">
        <v>791</v>
      </c>
      <c r="R53" s="107" t="s">
        <v>13</v>
      </c>
    </row>
    <row r="54" spans="2:22" ht="20.100000000000001" customHeight="1" x14ac:dyDescent="0.4">
      <c r="B54" s="105" t="str">
        <f t="shared" si="0"/>
        <v/>
      </c>
      <c r="C54" s="105" t="str">
        <f t="shared" si="1"/>
        <v/>
      </c>
      <c r="D54" s="105" t="str">
        <f t="shared" si="2"/>
        <v/>
      </c>
      <c r="E54" s="106" t="s">
        <v>695</v>
      </c>
      <c r="F54" s="106" t="s">
        <v>696</v>
      </c>
      <c r="G54" s="106" t="s">
        <v>721</v>
      </c>
      <c r="H54" s="106" t="s">
        <v>706</v>
      </c>
      <c r="I54" s="106">
        <v>10</v>
      </c>
      <c r="J54" s="106" t="s">
        <v>722</v>
      </c>
      <c r="K54" s="106">
        <v>11</v>
      </c>
      <c r="L54" s="106" t="s">
        <v>706</v>
      </c>
      <c r="M54" s="106" t="s">
        <v>700</v>
      </c>
      <c r="N54" s="106">
        <v>0.32</v>
      </c>
      <c r="O54" s="106">
        <v>0.53</v>
      </c>
      <c r="P54" s="106" t="s">
        <v>714</v>
      </c>
      <c r="Q54" s="107" t="s">
        <v>792</v>
      </c>
      <c r="R54" s="107" t="s">
        <v>13</v>
      </c>
    </row>
    <row r="55" spans="2:22" ht="20.100000000000001" customHeight="1" x14ac:dyDescent="0.4">
      <c r="B55" s="105" t="str">
        <f t="shared" si="0"/>
        <v/>
      </c>
      <c r="C55" s="105" t="str">
        <f t="shared" si="1"/>
        <v/>
      </c>
      <c r="D55" s="105" t="str">
        <f t="shared" si="2"/>
        <v/>
      </c>
      <c r="E55" s="106" t="s">
        <v>695</v>
      </c>
      <c r="F55" s="106" t="s">
        <v>728</v>
      </c>
      <c r="G55" s="106" t="s">
        <v>710</v>
      </c>
      <c r="H55" s="106" t="s">
        <v>729</v>
      </c>
      <c r="I55" s="106">
        <v>11</v>
      </c>
      <c r="J55" s="106" t="s">
        <v>711</v>
      </c>
      <c r="K55" s="106">
        <v>11</v>
      </c>
      <c r="L55" s="106" t="s">
        <v>706</v>
      </c>
      <c r="M55" s="106" t="s">
        <v>700</v>
      </c>
      <c r="N55" s="106">
        <v>0.4</v>
      </c>
      <c r="O55" s="106">
        <v>0.53</v>
      </c>
      <c r="P55" s="106" t="s">
        <v>714</v>
      </c>
      <c r="Q55" s="107" t="s">
        <v>793</v>
      </c>
      <c r="R55" s="107" t="s">
        <v>13</v>
      </c>
    </row>
    <row r="56" spans="2:22" ht="20.100000000000001" customHeight="1" x14ac:dyDescent="0.4">
      <c r="B56" s="105" t="str">
        <f t="shared" si="0"/>
        <v/>
      </c>
      <c r="C56" s="105" t="str">
        <f t="shared" si="1"/>
        <v/>
      </c>
      <c r="D56" s="105" t="str">
        <f t="shared" si="2"/>
        <v/>
      </c>
      <c r="E56" s="106" t="s">
        <v>695</v>
      </c>
      <c r="F56" s="106" t="s">
        <v>794</v>
      </c>
      <c r="G56" s="106" t="s">
        <v>697</v>
      </c>
      <c r="H56" s="106" t="s">
        <v>729</v>
      </c>
      <c r="I56" s="106">
        <v>13</v>
      </c>
      <c r="J56" s="106" t="s">
        <v>699</v>
      </c>
      <c r="K56" s="106">
        <v>13</v>
      </c>
      <c r="L56" s="106" t="s">
        <v>729</v>
      </c>
      <c r="M56" s="106" t="s">
        <v>700</v>
      </c>
      <c r="N56" s="106">
        <v>0.46</v>
      </c>
      <c r="O56" s="106">
        <v>0.54</v>
      </c>
      <c r="P56" s="106" t="s">
        <v>701</v>
      </c>
      <c r="Q56" s="107" t="s">
        <v>795</v>
      </c>
      <c r="R56" s="107" t="s">
        <v>703</v>
      </c>
    </row>
    <row r="57" spans="2:22" ht="20.100000000000001" customHeight="1" x14ac:dyDescent="0.4">
      <c r="B57" s="105" t="str">
        <f t="shared" si="0"/>
        <v/>
      </c>
      <c r="C57" s="105" t="str">
        <f t="shared" si="1"/>
        <v/>
      </c>
      <c r="D57" s="105" t="str">
        <f t="shared" si="2"/>
        <v/>
      </c>
      <c r="E57" s="106" t="s">
        <v>695</v>
      </c>
      <c r="F57" s="106" t="s">
        <v>794</v>
      </c>
      <c r="G57" s="106" t="s">
        <v>697</v>
      </c>
      <c r="H57" s="106" t="s">
        <v>733</v>
      </c>
      <c r="I57" s="106">
        <v>12</v>
      </c>
      <c r="J57" s="106" t="s">
        <v>699</v>
      </c>
      <c r="K57" s="106">
        <v>12</v>
      </c>
      <c r="L57" s="106" t="s">
        <v>733</v>
      </c>
      <c r="M57" s="106" t="s">
        <v>700</v>
      </c>
      <c r="N57" s="106">
        <v>0.45</v>
      </c>
      <c r="O57" s="106">
        <v>0.54</v>
      </c>
      <c r="P57" s="106" t="s">
        <v>701</v>
      </c>
      <c r="Q57" s="107" t="s">
        <v>796</v>
      </c>
      <c r="R57" s="107" t="s">
        <v>703</v>
      </c>
    </row>
    <row r="58" spans="2:22" ht="20.100000000000001" customHeight="1" x14ac:dyDescent="0.4">
      <c r="B58" s="105" t="str">
        <f t="shared" si="0"/>
        <v/>
      </c>
      <c r="C58" s="105" t="str">
        <f t="shared" si="1"/>
        <v/>
      </c>
      <c r="D58" s="105" t="str">
        <f t="shared" si="2"/>
        <v/>
      </c>
      <c r="E58" s="106" t="s">
        <v>695</v>
      </c>
      <c r="F58" s="106" t="s">
        <v>794</v>
      </c>
      <c r="G58" s="106" t="s">
        <v>710</v>
      </c>
      <c r="H58" s="106" t="s">
        <v>729</v>
      </c>
      <c r="I58" s="106">
        <v>11</v>
      </c>
      <c r="J58" s="106" t="s">
        <v>711</v>
      </c>
      <c r="K58" s="106">
        <v>12</v>
      </c>
      <c r="L58" s="106" t="s">
        <v>729</v>
      </c>
      <c r="M58" s="106" t="s">
        <v>700</v>
      </c>
      <c r="N58" s="106">
        <v>0.45</v>
      </c>
      <c r="O58" s="106">
        <v>0.54</v>
      </c>
      <c r="P58" s="106" t="s">
        <v>701</v>
      </c>
      <c r="Q58" s="107" t="s">
        <v>797</v>
      </c>
      <c r="R58" s="107" t="s">
        <v>703</v>
      </c>
    </row>
    <row r="59" spans="2:22" ht="20.100000000000001" customHeight="1" x14ac:dyDescent="0.4">
      <c r="B59" s="105" t="str">
        <f t="shared" si="0"/>
        <v/>
      </c>
      <c r="C59" s="105" t="str">
        <f t="shared" si="1"/>
        <v/>
      </c>
      <c r="D59" s="105" t="str">
        <f t="shared" si="2"/>
        <v/>
      </c>
      <c r="E59" s="106" t="s">
        <v>695</v>
      </c>
      <c r="F59" s="106" t="s">
        <v>798</v>
      </c>
      <c r="G59" s="106" t="s">
        <v>697</v>
      </c>
      <c r="H59" s="106" t="s">
        <v>729</v>
      </c>
      <c r="I59" s="106">
        <v>13</v>
      </c>
      <c r="J59" s="106" t="s">
        <v>699</v>
      </c>
      <c r="K59" s="106">
        <v>13</v>
      </c>
      <c r="L59" s="106" t="s">
        <v>799</v>
      </c>
      <c r="M59" s="106" t="s">
        <v>700</v>
      </c>
      <c r="N59" s="106">
        <v>0.37</v>
      </c>
      <c r="O59" s="106">
        <v>0.54</v>
      </c>
      <c r="P59" s="106" t="s">
        <v>800</v>
      </c>
      <c r="Q59" s="107" t="s">
        <v>801</v>
      </c>
      <c r="R59" s="107" t="s">
        <v>703</v>
      </c>
    </row>
    <row r="60" spans="2:22" ht="20.100000000000001" customHeight="1" x14ac:dyDescent="0.4">
      <c r="B60" s="105" t="str">
        <f t="shared" si="0"/>
        <v/>
      </c>
      <c r="C60" s="105" t="str">
        <f t="shared" si="1"/>
        <v/>
      </c>
      <c r="D60" s="105" t="str">
        <f t="shared" si="2"/>
        <v/>
      </c>
      <c r="E60" s="106" t="s">
        <v>695</v>
      </c>
      <c r="F60" s="106" t="s">
        <v>798</v>
      </c>
      <c r="G60" s="106" t="s">
        <v>697</v>
      </c>
      <c r="H60" s="106" t="s">
        <v>733</v>
      </c>
      <c r="I60" s="106">
        <v>12</v>
      </c>
      <c r="J60" s="106" t="s">
        <v>699</v>
      </c>
      <c r="K60" s="106">
        <v>12</v>
      </c>
      <c r="L60" s="106" t="s">
        <v>802</v>
      </c>
      <c r="M60" s="106" t="s">
        <v>700</v>
      </c>
      <c r="N60" s="106">
        <v>0.36</v>
      </c>
      <c r="O60" s="106">
        <v>0.54</v>
      </c>
      <c r="P60" s="106" t="s">
        <v>800</v>
      </c>
      <c r="Q60" s="107" t="s">
        <v>803</v>
      </c>
      <c r="R60" s="107" t="s">
        <v>703</v>
      </c>
    </row>
    <row r="61" spans="2:22" ht="20.100000000000001" customHeight="1" x14ac:dyDescent="0.4">
      <c r="B61" s="105" t="str">
        <f t="shared" si="0"/>
        <v/>
      </c>
      <c r="C61" s="105" t="str">
        <f t="shared" si="1"/>
        <v/>
      </c>
      <c r="D61" s="105" t="str">
        <f t="shared" si="2"/>
        <v/>
      </c>
      <c r="E61" s="106" t="s">
        <v>695</v>
      </c>
      <c r="F61" s="106" t="s">
        <v>798</v>
      </c>
      <c r="G61" s="106" t="s">
        <v>710</v>
      </c>
      <c r="H61" s="106" t="s">
        <v>729</v>
      </c>
      <c r="I61" s="106">
        <v>11</v>
      </c>
      <c r="J61" s="106" t="s">
        <v>711</v>
      </c>
      <c r="K61" s="106">
        <v>12</v>
      </c>
      <c r="L61" s="106" t="s">
        <v>799</v>
      </c>
      <c r="M61" s="106" t="s">
        <v>700</v>
      </c>
      <c r="N61" s="106">
        <v>0.37</v>
      </c>
      <c r="O61" s="106">
        <v>0.54</v>
      </c>
      <c r="P61" s="106" t="s">
        <v>800</v>
      </c>
      <c r="Q61" s="107" t="s">
        <v>804</v>
      </c>
      <c r="R61" s="107" t="s">
        <v>703</v>
      </c>
    </row>
    <row r="62" spans="2:22" ht="20.100000000000001" customHeight="1" x14ac:dyDescent="0.4">
      <c r="B62" s="105" t="str">
        <f t="shared" si="0"/>
        <v/>
      </c>
      <c r="C62" s="105" t="str">
        <f t="shared" si="1"/>
        <v/>
      </c>
      <c r="D62" s="105" t="str">
        <f t="shared" si="2"/>
        <v/>
      </c>
      <c r="E62" s="106" t="s">
        <v>695</v>
      </c>
      <c r="F62" s="106" t="s">
        <v>805</v>
      </c>
      <c r="G62" s="106" t="s">
        <v>697</v>
      </c>
      <c r="H62" s="106" t="s">
        <v>733</v>
      </c>
      <c r="I62" s="106">
        <v>13</v>
      </c>
      <c r="J62" s="106" t="s">
        <v>699</v>
      </c>
      <c r="K62" s="106">
        <v>14</v>
      </c>
      <c r="L62" s="106" t="s">
        <v>741</v>
      </c>
      <c r="M62" s="106" t="s">
        <v>700</v>
      </c>
      <c r="N62" s="106">
        <v>0.45</v>
      </c>
      <c r="O62" s="106">
        <v>0.54</v>
      </c>
      <c r="P62" s="106" t="s">
        <v>714</v>
      </c>
      <c r="Q62" s="107" t="s">
        <v>806</v>
      </c>
      <c r="R62" s="107" t="s">
        <v>703</v>
      </c>
    </row>
    <row r="63" spans="2:22" ht="20.100000000000001" customHeight="1" x14ac:dyDescent="0.4">
      <c r="B63" s="105" t="str">
        <f t="shared" si="0"/>
        <v/>
      </c>
      <c r="C63" s="105" t="str">
        <f t="shared" si="1"/>
        <v/>
      </c>
      <c r="D63" s="105" t="str">
        <f t="shared" si="2"/>
        <v/>
      </c>
      <c r="E63" s="106" t="s">
        <v>695</v>
      </c>
      <c r="F63" s="106" t="s">
        <v>805</v>
      </c>
      <c r="G63" s="106" t="s">
        <v>697</v>
      </c>
      <c r="H63" s="106" t="s">
        <v>765</v>
      </c>
      <c r="I63" s="106">
        <v>13</v>
      </c>
      <c r="J63" s="106" t="s">
        <v>699</v>
      </c>
      <c r="K63" s="106">
        <v>13</v>
      </c>
      <c r="L63" s="106" t="s">
        <v>741</v>
      </c>
      <c r="M63" s="106" t="s">
        <v>700</v>
      </c>
      <c r="N63" s="106">
        <v>0.45</v>
      </c>
      <c r="O63" s="106">
        <v>0.54</v>
      </c>
      <c r="P63" s="106" t="s">
        <v>714</v>
      </c>
      <c r="Q63" s="107" t="s">
        <v>807</v>
      </c>
      <c r="R63" s="107" t="s">
        <v>703</v>
      </c>
    </row>
    <row r="64" spans="2:22" ht="20.100000000000001" customHeight="1" x14ac:dyDescent="0.4">
      <c r="B64" s="105" t="str">
        <f t="shared" si="0"/>
        <v/>
      </c>
      <c r="C64" s="105" t="str">
        <f t="shared" si="1"/>
        <v/>
      </c>
      <c r="D64" s="105" t="str">
        <f t="shared" si="2"/>
        <v/>
      </c>
      <c r="E64" s="106" t="s">
        <v>695</v>
      </c>
      <c r="F64" s="106" t="s">
        <v>805</v>
      </c>
      <c r="G64" s="106" t="s">
        <v>710</v>
      </c>
      <c r="H64" s="106" t="s">
        <v>729</v>
      </c>
      <c r="I64" s="106">
        <v>12</v>
      </c>
      <c r="J64" s="106" t="s">
        <v>711</v>
      </c>
      <c r="K64" s="106">
        <v>13</v>
      </c>
      <c r="L64" s="106" t="s">
        <v>741</v>
      </c>
      <c r="M64" s="106" t="s">
        <v>700</v>
      </c>
      <c r="N64" s="106">
        <v>0.45</v>
      </c>
      <c r="O64" s="106">
        <v>0.54</v>
      </c>
      <c r="P64" s="106" t="s">
        <v>714</v>
      </c>
      <c r="Q64" s="107" t="s">
        <v>808</v>
      </c>
      <c r="R64" s="107" t="s">
        <v>703</v>
      </c>
    </row>
    <row r="65" spans="2:18" ht="20.100000000000001" customHeight="1" x14ac:dyDescent="0.4">
      <c r="B65" s="105" t="str">
        <f t="shared" si="0"/>
        <v/>
      </c>
      <c r="C65" s="105" t="str">
        <f t="shared" si="1"/>
        <v/>
      </c>
      <c r="D65" s="105" t="str">
        <f t="shared" si="2"/>
        <v/>
      </c>
      <c r="E65" s="106" t="s">
        <v>695</v>
      </c>
      <c r="F65" s="106" t="s">
        <v>805</v>
      </c>
      <c r="G65" s="106" t="s">
        <v>710</v>
      </c>
      <c r="H65" s="106" t="s">
        <v>733</v>
      </c>
      <c r="I65" s="106">
        <v>12</v>
      </c>
      <c r="J65" s="106" t="s">
        <v>711</v>
      </c>
      <c r="K65" s="106">
        <v>12</v>
      </c>
      <c r="L65" s="106" t="s">
        <v>741</v>
      </c>
      <c r="M65" s="106" t="s">
        <v>700</v>
      </c>
      <c r="N65" s="106">
        <v>0.45</v>
      </c>
      <c r="O65" s="106">
        <v>0.54</v>
      </c>
      <c r="P65" s="106" t="s">
        <v>714</v>
      </c>
      <c r="Q65" s="107" t="s">
        <v>809</v>
      </c>
      <c r="R65" s="107" t="s">
        <v>703</v>
      </c>
    </row>
    <row r="66" spans="2:18" ht="20.100000000000001" customHeight="1" x14ac:dyDescent="0.4">
      <c r="B66" s="105" t="str">
        <f t="shared" si="0"/>
        <v/>
      </c>
      <c r="C66" s="105" t="str">
        <f t="shared" si="1"/>
        <v/>
      </c>
      <c r="D66" s="105" t="str">
        <f t="shared" si="2"/>
        <v/>
      </c>
      <c r="E66" s="106" t="s">
        <v>695</v>
      </c>
      <c r="F66" s="106" t="s">
        <v>805</v>
      </c>
      <c r="G66" s="106" t="s">
        <v>710</v>
      </c>
      <c r="H66" s="106" t="s">
        <v>765</v>
      </c>
      <c r="I66" s="106">
        <v>11</v>
      </c>
      <c r="J66" s="106" t="s">
        <v>711</v>
      </c>
      <c r="K66" s="106">
        <v>12</v>
      </c>
      <c r="L66" s="106" t="s">
        <v>741</v>
      </c>
      <c r="M66" s="106" t="s">
        <v>700</v>
      </c>
      <c r="N66" s="106">
        <v>0.44</v>
      </c>
      <c r="O66" s="106">
        <v>0.54</v>
      </c>
      <c r="P66" s="106" t="s">
        <v>714</v>
      </c>
      <c r="Q66" s="107" t="s">
        <v>810</v>
      </c>
      <c r="R66" s="107" t="s">
        <v>703</v>
      </c>
    </row>
    <row r="67" spans="2:18" ht="20.100000000000001" customHeight="1" x14ac:dyDescent="0.4">
      <c r="B67" s="105" t="str">
        <f t="shared" si="0"/>
        <v/>
      </c>
      <c r="C67" s="105" t="str">
        <f t="shared" si="1"/>
        <v/>
      </c>
      <c r="D67" s="105" t="str">
        <f t="shared" si="2"/>
        <v/>
      </c>
      <c r="E67" s="106" t="s">
        <v>695</v>
      </c>
      <c r="F67" s="106" t="s">
        <v>805</v>
      </c>
      <c r="G67" s="106" t="s">
        <v>721</v>
      </c>
      <c r="H67" s="106" t="s">
        <v>729</v>
      </c>
      <c r="I67" s="106">
        <v>12</v>
      </c>
      <c r="J67" s="106" t="s">
        <v>722</v>
      </c>
      <c r="K67" s="106">
        <v>12</v>
      </c>
      <c r="L67" s="106" t="s">
        <v>741</v>
      </c>
      <c r="M67" s="106" t="s">
        <v>700</v>
      </c>
      <c r="N67" s="106">
        <v>0.45</v>
      </c>
      <c r="O67" s="106">
        <v>0.54</v>
      </c>
      <c r="P67" s="106" t="s">
        <v>714</v>
      </c>
      <c r="Q67" s="107" t="s">
        <v>811</v>
      </c>
      <c r="R67" s="107" t="s">
        <v>703</v>
      </c>
    </row>
    <row r="68" spans="2:18" ht="20.100000000000001" customHeight="1" x14ac:dyDescent="0.4">
      <c r="B68" s="105" t="str">
        <f t="shared" si="0"/>
        <v/>
      </c>
      <c r="C68" s="105" t="str">
        <f t="shared" si="1"/>
        <v/>
      </c>
      <c r="D68" s="105" t="str">
        <f t="shared" si="2"/>
        <v/>
      </c>
      <c r="E68" s="106" t="s">
        <v>695</v>
      </c>
      <c r="F68" s="106" t="s">
        <v>805</v>
      </c>
      <c r="G68" s="106" t="s">
        <v>721</v>
      </c>
      <c r="H68" s="106" t="s">
        <v>733</v>
      </c>
      <c r="I68" s="106">
        <v>11</v>
      </c>
      <c r="J68" s="106" t="s">
        <v>722</v>
      </c>
      <c r="K68" s="106">
        <v>12</v>
      </c>
      <c r="L68" s="106" t="s">
        <v>741</v>
      </c>
      <c r="M68" s="106" t="s">
        <v>700</v>
      </c>
      <c r="N68" s="106">
        <v>0.45</v>
      </c>
      <c r="O68" s="106">
        <v>0.54</v>
      </c>
      <c r="P68" s="106" t="s">
        <v>714</v>
      </c>
      <c r="Q68" s="107" t="s">
        <v>812</v>
      </c>
      <c r="R68" s="107" t="s">
        <v>703</v>
      </c>
    </row>
    <row r="69" spans="2:18" ht="20.100000000000001" customHeight="1" x14ac:dyDescent="0.4">
      <c r="B69" s="105" t="str">
        <f t="shared" si="0"/>
        <v/>
      </c>
      <c r="C69" s="105" t="str">
        <f t="shared" si="1"/>
        <v/>
      </c>
      <c r="D69" s="105" t="str">
        <f t="shared" si="2"/>
        <v/>
      </c>
      <c r="E69" s="106" t="s">
        <v>695</v>
      </c>
      <c r="F69" s="106" t="s">
        <v>805</v>
      </c>
      <c r="G69" s="106" t="s">
        <v>752</v>
      </c>
      <c r="H69" s="106" t="s">
        <v>729</v>
      </c>
      <c r="I69" s="106">
        <v>13</v>
      </c>
      <c r="J69" s="106" t="s">
        <v>699</v>
      </c>
      <c r="K69" s="106">
        <v>13</v>
      </c>
      <c r="L69" s="106" t="s">
        <v>753</v>
      </c>
      <c r="M69" s="106" t="s">
        <v>700</v>
      </c>
      <c r="N69" s="106">
        <v>0.46</v>
      </c>
      <c r="O69" s="106">
        <v>0.54</v>
      </c>
      <c r="P69" s="106" t="s">
        <v>714</v>
      </c>
      <c r="Q69" s="107" t="s">
        <v>813</v>
      </c>
      <c r="R69" s="107" t="s">
        <v>703</v>
      </c>
    </row>
    <row r="70" spans="2:18" ht="20.100000000000001" customHeight="1" x14ac:dyDescent="0.4">
      <c r="B70" s="105" t="str">
        <f t="shared" si="0"/>
        <v/>
      </c>
      <c r="C70" s="105" t="str">
        <f t="shared" si="1"/>
        <v/>
      </c>
      <c r="D70" s="105" t="str">
        <f t="shared" si="2"/>
        <v/>
      </c>
      <c r="E70" s="106" t="s">
        <v>695</v>
      </c>
      <c r="F70" s="106" t="s">
        <v>805</v>
      </c>
      <c r="G70" s="106" t="s">
        <v>752</v>
      </c>
      <c r="H70" s="106" t="s">
        <v>733</v>
      </c>
      <c r="I70" s="106">
        <v>12</v>
      </c>
      <c r="J70" s="106" t="s">
        <v>699</v>
      </c>
      <c r="K70" s="106">
        <v>13</v>
      </c>
      <c r="L70" s="106" t="s">
        <v>753</v>
      </c>
      <c r="M70" s="106" t="s">
        <v>700</v>
      </c>
      <c r="N70" s="106">
        <v>0.45</v>
      </c>
      <c r="O70" s="106">
        <v>0.54</v>
      </c>
      <c r="P70" s="106" t="s">
        <v>714</v>
      </c>
      <c r="Q70" s="107" t="s">
        <v>814</v>
      </c>
      <c r="R70" s="107" t="s">
        <v>703</v>
      </c>
    </row>
    <row r="71" spans="2:18" ht="20.100000000000001" customHeight="1" x14ac:dyDescent="0.4">
      <c r="B71" s="105" t="str">
        <f t="shared" si="0"/>
        <v/>
      </c>
      <c r="C71" s="105" t="str">
        <f t="shared" si="1"/>
        <v/>
      </c>
      <c r="D71" s="105" t="str">
        <f t="shared" si="2"/>
        <v/>
      </c>
      <c r="E71" s="106" t="s">
        <v>695</v>
      </c>
      <c r="F71" s="106" t="s">
        <v>805</v>
      </c>
      <c r="G71" s="106" t="s">
        <v>752</v>
      </c>
      <c r="H71" s="106" t="s">
        <v>765</v>
      </c>
      <c r="I71" s="106">
        <v>12</v>
      </c>
      <c r="J71" s="106" t="s">
        <v>699</v>
      </c>
      <c r="K71" s="106">
        <v>12</v>
      </c>
      <c r="L71" s="106" t="s">
        <v>753</v>
      </c>
      <c r="M71" s="106" t="s">
        <v>700</v>
      </c>
      <c r="N71" s="106">
        <v>0.45</v>
      </c>
      <c r="O71" s="106">
        <v>0.54</v>
      </c>
      <c r="P71" s="106" t="s">
        <v>714</v>
      </c>
      <c r="Q71" s="107" t="s">
        <v>815</v>
      </c>
      <c r="R71" s="107" t="s">
        <v>703</v>
      </c>
    </row>
    <row r="72" spans="2:18" ht="20.100000000000001" customHeight="1" x14ac:dyDescent="0.4">
      <c r="B72" s="105" t="str">
        <f t="shared" si="0"/>
        <v/>
      </c>
      <c r="C72" s="105" t="str">
        <f t="shared" si="1"/>
        <v/>
      </c>
      <c r="D72" s="105" t="str">
        <f t="shared" si="2"/>
        <v/>
      </c>
      <c r="E72" s="106" t="s">
        <v>695</v>
      </c>
      <c r="F72" s="106" t="s">
        <v>805</v>
      </c>
      <c r="G72" s="106" t="s">
        <v>758</v>
      </c>
      <c r="H72" s="106" t="s">
        <v>729</v>
      </c>
      <c r="I72" s="106">
        <v>11</v>
      </c>
      <c r="J72" s="106" t="s">
        <v>711</v>
      </c>
      <c r="K72" s="106">
        <v>12</v>
      </c>
      <c r="L72" s="106" t="s">
        <v>753</v>
      </c>
      <c r="M72" s="106" t="s">
        <v>700</v>
      </c>
      <c r="N72" s="106">
        <v>0.45</v>
      </c>
      <c r="O72" s="106">
        <v>0.54</v>
      </c>
      <c r="P72" s="106" t="s">
        <v>714</v>
      </c>
      <c r="Q72" s="107" t="s">
        <v>816</v>
      </c>
      <c r="R72" s="107" t="s">
        <v>703</v>
      </c>
    </row>
    <row r="73" spans="2:18" ht="20.100000000000001" customHeight="1" x14ac:dyDescent="0.4">
      <c r="B73" s="105" t="str">
        <f t="shared" si="0"/>
        <v/>
      </c>
      <c r="C73" s="105" t="str">
        <f t="shared" si="1"/>
        <v/>
      </c>
      <c r="D73" s="105" t="str">
        <f t="shared" si="2"/>
        <v/>
      </c>
      <c r="E73" s="106" t="s">
        <v>695</v>
      </c>
      <c r="F73" s="106" t="s">
        <v>817</v>
      </c>
      <c r="G73" s="106" t="s">
        <v>697</v>
      </c>
      <c r="H73" s="106" t="s">
        <v>802</v>
      </c>
      <c r="I73" s="106">
        <v>13</v>
      </c>
      <c r="J73" s="106" t="s">
        <v>699</v>
      </c>
      <c r="K73" s="106">
        <v>14</v>
      </c>
      <c r="L73" s="106" t="s">
        <v>741</v>
      </c>
      <c r="M73" s="106" t="s">
        <v>700</v>
      </c>
      <c r="N73" s="106">
        <v>0.32</v>
      </c>
      <c r="O73" s="106">
        <v>0.54</v>
      </c>
      <c r="P73" s="106" t="s">
        <v>714</v>
      </c>
      <c r="Q73" s="107" t="s">
        <v>818</v>
      </c>
      <c r="R73" s="107" t="s">
        <v>703</v>
      </c>
    </row>
    <row r="74" spans="2:18" ht="20.100000000000001" customHeight="1" x14ac:dyDescent="0.4">
      <c r="B74" s="105" t="str">
        <f t="shared" si="0"/>
        <v/>
      </c>
      <c r="C74" s="105" t="str">
        <f t="shared" si="1"/>
        <v/>
      </c>
      <c r="D74" s="105" t="str">
        <f t="shared" si="2"/>
        <v/>
      </c>
      <c r="E74" s="106" t="s">
        <v>695</v>
      </c>
      <c r="F74" s="106" t="s">
        <v>817</v>
      </c>
      <c r="G74" s="106" t="s">
        <v>697</v>
      </c>
      <c r="H74" s="106" t="s">
        <v>819</v>
      </c>
      <c r="I74" s="106">
        <v>13</v>
      </c>
      <c r="J74" s="106" t="s">
        <v>699</v>
      </c>
      <c r="K74" s="106">
        <v>13</v>
      </c>
      <c r="L74" s="106" t="s">
        <v>741</v>
      </c>
      <c r="M74" s="106" t="s">
        <v>700</v>
      </c>
      <c r="N74" s="106">
        <v>0.32</v>
      </c>
      <c r="O74" s="106">
        <v>0.54</v>
      </c>
      <c r="P74" s="106" t="s">
        <v>714</v>
      </c>
      <c r="Q74" s="107" t="s">
        <v>820</v>
      </c>
      <c r="R74" s="107" t="s">
        <v>703</v>
      </c>
    </row>
    <row r="75" spans="2:18" ht="20.100000000000001" customHeight="1" x14ac:dyDescent="0.4">
      <c r="B75" s="105" t="str">
        <f t="shared" si="0"/>
        <v/>
      </c>
      <c r="C75" s="105" t="str">
        <f t="shared" si="1"/>
        <v/>
      </c>
      <c r="D75" s="105" t="str">
        <f t="shared" si="2"/>
        <v/>
      </c>
      <c r="E75" s="106" t="s">
        <v>695</v>
      </c>
      <c r="F75" s="106" t="s">
        <v>817</v>
      </c>
      <c r="G75" s="106" t="s">
        <v>710</v>
      </c>
      <c r="H75" s="106" t="s">
        <v>799</v>
      </c>
      <c r="I75" s="106">
        <v>12</v>
      </c>
      <c r="J75" s="106" t="s">
        <v>711</v>
      </c>
      <c r="K75" s="106">
        <v>13</v>
      </c>
      <c r="L75" s="106" t="s">
        <v>741</v>
      </c>
      <c r="M75" s="106" t="s">
        <v>700</v>
      </c>
      <c r="N75" s="106">
        <v>0.32</v>
      </c>
      <c r="O75" s="106">
        <v>0.54</v>
      </c>
      <c r="P75" s="106" t="s">
        <v>714</v>
      </c>
      <c r="Q75" s="107" t="s">
        <v>821</v>
      </c>
      <c r="R75" s="107" t="s">
        <v>703</v>
      </c>
    </row>
    <row r="76" spans="2:18" ht="20.100000000000001" customHeight="1" x14ac:dyDescent="0.4">
      <c r="B76" s="105" t="str">
        <f t="shared" si="0"/>
        <v/>
      </c>
      <c r="C76" s="105" t="str">
        <f t="shared" si="1"/>
        <v/>
      </c>
      <c r="D76" s="105" t="str">
        <f t="shared" si="2"/>
        <v/>
      </c>
      <c r="E76" s="106" t="s">
        <v>695</v>
      </c>
      <c r="F76" s="106" t="s">
        <v>817</v>
      </c>
      <c r="G76" s="106" t="s">
        <v>710</v>
      </c>
      <c r="H76" s="106" t="s">
        <v>802</v>
      </c>
      <c r="I76" s="106">
        <v>12</v>
      </c>
      <c r="J76" s="106" t="s">
        <v>711</v>
      </c>
      <c r="K76" s="106">
        <v>12</v>
      </c>
      <c r="L76" s="106" t="s">
        <v>741</v>
      </c>
      <c r="M76" s="106" t="s">
        <v>700</v>
      </c>
      <c r="N76" s="106">
        <v>0.32</v>
      </c>
      <c r="O76" s="106">
        <v>0.54</v>
      </c>
      <c r="P76" s="106" t="s">
        <v>714</v>
      </c>
      <c r="Q76" s="107" t="s">
        <v>822</v>
      </c>
      <c r="R76" s="107" t="s">
        <v>703</v>
      </c>
    </row>
    <row r="77" spans="2:18" ht="20.100000000000001" customHeight="1" x14ac:dyDescent="0.4">
      <c r="B77" s="105" t="str">
        <f t="shared" si="0"/>
        <v/>
      </c>
      <c r="C77" s="105" t="str">
        <f t="shared" si="1"/>
        <v/>
      </c>
      <c r="D77" s="105" t="str">
        <f t="shared" si="2"/>
        <v/>
      </c>
      <c r="E77" s="106" t="s">
        <v>695</v>
      </c>
      <c r="F77" s="106" t="s">
        <v>817</v>
      </c>
      <c r="G77" s="106" t="s">
        <v>710</v>
      </c>
      <c r="H77" s="106" t="s">
        <v>819</v>
      </c>
      <c r="I77" s="106">
        <v>11</v>
      </c>
      <c r="J77" s="106" t="s">
        <v>711</v>
      </c>
      <c r="K77" s="106">
        <v>12</v>
      </c>
      <c r="L77" s="106" t="s">
        <v>741</v>
      </c>
      <c r="M77" s="106" t="s">
        <v>700</v>
      </c>
      <c r="N77" s="106">
        <v>0.32</v>
      </c>
      <c r="O77" s="106">
        <v>0.54</v>
      </c>
      <c r="P77" s="106" t="s">
        <v>714</v>
      </c>
      <c r="Q77" s="107" t="s">
        <v>823</v>
      </c>
      <c r="R77" s="107" t="s">
        <v>703</v>
      </c>
    </row>
    <row r="78" spans="2:18" ht="20.100000000000001" customHeight="1" x14ac:dyDescent="0.4">
      <c r="B78" s="105" t="str">
        <f t="shared" si="0"/>
        <v/>
      </c>
      <c r="C78" s="105" t="str">
        <f t="shared" si="1"/>
        <v/>
      </c>
      <c r="D78" s="105" t="str">
        <f t="shared" si="2"/>
        <v/>
      </c>
      <c r="E78" s="106" t="s">
        <v>695</v>
      </c>
      <c r="F78" s="106" t="s">
        <v>817</v>
      </c>
      <c r="G78" s="106" t="s">
        <v>721</v>
      </c>
      <c r="H78" s="106" t="s">
        <v>799</v>
      </c>
      <c r="I78" s="106">
        <v>12</v>
      </c>
      <c r="J78" s="106" t="s">
        <v>722</v>
      </c>
      <c r="K78" s="106">
        <v>12</v>
      </c>
      <c r="L78" s="106" t="s">
        <v>741</v>
      </c>
      <c r="M78" s="106" t="s">
        <v>700</v>
      </c>
      <c r="N78" s="106">
        <v>0.32</v>
      </c>
      <c r="O78" s="106">
        <v>0.54</v>
      </c>
      <c r="P78" s="106" t="s">
        <v>714</v>
      </c>
      <c r="Q78" s="107" t="s">
        <v>824</v>
      </c>
      <c r="R78" s="107" t="s">
        <v>703</v>
      </c>
    </row>
    <row r="79" spans="2:18" ht="20.100000000000001" customHeight="1" x14ac:dyDescent="0.4">
      <c r="B79" s="105" t="str">
        <f t="shared" si="0"/>
        <v/>
      </c>
      <c r="C79" s="105" t="str">
        <f t="shared" si="1"/>
        <v/>
      </c>
      <c r="D79" s="105" t="str">
        <f t="shared" si="2"/>
        <v/>
      </c>
      <c r="E79" s="106" t="s">
        <v>695</v>
      </c>
      <c r="F79" s="106" t="s">
        <v>817</v>
      </c>
      <c r="G79" s="106" t="s">
        <v>721</v>
      </c>
      <c r="H79" s="106" t="s">
        <v>802</v>
      </c>
      <c r="I79" s="106">
        <v>11</v>
      </c>
      <c r="J79" s="106" t="s">
        <v>722</v>
      </c>
      <c r="K79" s="106">
        <v>12</v>
      </c>
      <c r="L79" s="106" t="s">
        <v>741</v>
      </c>
      <c r="M79" s="106" t="s">
        <v>700</v>
      </c>
      <c r="N79" s="106">
        <v>0.32</v>
      </c>
      <c r="O79" s="106">
        <v>0.54</v>
      </c>
      <c r="P79" s="106" t="s">
        <v>714</v>
      </c>
      <c r="Q79" s="107" t="s">
        <v>825</v>
      </c>
      <c r="R79" s="107" t="s">
        <v>703</v>
      </c>
    </row>
    <row r="80" spans="2:18" ht="20.100000000000001" customHeight="1" x14ac:dyDescent="0.4">
      <c r="B80" s="105" t="str">
        <f t="shared" ref="B80:B143" si="3">IF(OR($C$10="",$C$11=""),"",IFERROR(IF(AND($U$22&lt;&gt;R80,$V$22&lt;&gt;R80),"－",IF(AND(COUNTIF($C$10,"*樹脂スペーサー*")&gt;0,OR(M80="空気",F80="一般",F80="一般ＰＧ")),"－",IF(AND($W$25&gt;0,$W$25&gt;=O80),$U$25,IF(AND($W$26&gt;0,$W$26&gt;=O80),$U$26,IF(AND($W$27&gt;0,$W$27&gt;=O80),$U$27,IF(AND($W$28&gt;0,$W$28&gt;=O80),$U$28,IF(AND($W$29&gt;0,$W$29&gt;=O80),$U$29,IF(AND($W$30&gt;0,$W$30&gt;=O80),$U$30,IF(AND($W$31&gt;0,$W$31&gt;=O80),$U$31,"－"))))))))),"－"))</f>
        <v/>
      </c>
      <c r="C80" s="105" t="str">
        <f t="shared" ref="C80:C143" si="4">IF(B80="","",IF(B80&lt;&gt;"－",VLOOKUP(B80,$U$25:$V$31,2,FALSE),"－"))</f>
        <v/>
      </c>
      <c r="D80" s="105" t="str">
        <f t="shared" ref="D80:D143" si="5">IF($H$9="","",IF($V$38&lt;&gt;"断熱等","－",IF(AND(COUNTIF($V$34,"*樹脂スペーサー*")&gt;0,OR(M80="空気",F80="一般",F80="一般ＰＧ")),"－",IF(AND($V$35&lt;&gt;R80,$W$35&lt;&gt;R80),"－",IF(MID($H$9,10,1)="Z",IF(N80&lt;=0.65,"○","－"),IF($V$36&gt;=O80,"○","－"))))))</f>
        <v/>
      </c>
      <c r="E80" s="106" t="s">
        <v>695</v>
      </c>
      <c r="F80" s="106" t="s">
        <v>817</v>
      </c>
      <c r="G80" s="106" t="s">
        <v>752</v>
      </c>
      <c r="H80" s="106" t="s">
        <v>799</v>
      </c>
      <c r="I80" s="106">
        <v>13</v>
      </c>
      <c r="J80" s="106" t="s">
        <v>699</v>
      </c>
      <c r="K80" s="106">
        <v>13</v>
      </c>
      <c r="L80" s="106" t="s">
        <v>753</v>
      </c>
      <c r="M80" s="106" t="s">
        <v>700</v>
      </c>
      <c r="N80" s="106">
        <v>0.33</v>
      </c>
      <c r="O80" s="106">
        <v>0.54</v>
      </c>
      <c r="P80" s="106" t="s">
        <v>714</v>
      </c>
      <c r="Q80" s="107" t="s">
        <v>826</v>
      </c>
      <c r="R80" s="107" t="s">
        <v>703</v>
      </c>
    </row>
    <row r="81" spans="2:18" ht="20.100000000000001" customHeight="1" x14ac:dyDescent="0.4">
      <c r="B81" s="105" t="str">
        <f t="shared" si="3"/>
        <v/>
      </c>
      <c r="C81" s="105" t="str">
        <f t="shared" si="4"/>
        <v/>
      </c>
      <c r="D81" s="105" t="str">
        <f t="shared" si="5"/>
        <v/>
      </c>
      <c r="E81" s="106" t="s">
        <v>695</v>
      </c>
      <c r="F81" s="106" t="s">
        <v>817</v>
      </c>
      <c r="G81" s="106" t="s">
        <v>752</v>
      </c>
      <c r="H81" s="106" t="s">
        <v>802</v>
      </c>
      <c r="I81" s="106">
        <v>12</v>
      </c>
      <c r="J81" s="106" t="s">
        <v>699</v>
      </c>
      <c r="K81" s="106">
        <v>13</v>
      </c>
      <c r="L81" s="106" t="s">
        <v>753</v>
      </c>
      <c r="M81" s="106" t="s">
        <v>700</v>
      </c>
      <c r="N81" s="106">
        <v>0.32</v>
      </c>
      <c r="O81" s="106">
        <v>0.54</v>
      </c>
      <c r="P81" s="106" t="s">
        <v>714</v>
      </c>
      <c r="Q81" s="107" t="s">
        <v>827</v>
      </c>
      <c r="R81" s="107" t="s">
        <v>703</v>
      </c>
    </row>
    <row r="82" spans="2:18" ht="20.100000000000001" customHeight="1" x14ac:dyDescent="0.4">
      <c r="B82" s="105" t="str">
        <f t="shared" si="3"/>
        <v/>
      </c>
      <c r="C82" s="105" t="str">
        <f t="shared" si="4"/>
        <v/>
      </c>
      <c r="D82" s="105" t="str">
        <f t="shared" si="5"/>
        <v/>
      </c>
      <c r="E82" s="106" t="s">
        <v>695</v>
      </c>
      <c r="F82" s="106" t="s">
        <v>817</v>
      </c>
      <c r="G82" s="106" t="s">
        <v>752</v>
      </c>
      <c r="H82" s="106" t="s">
        <v>819</v>
      </c>
      <c r="I82" s="106">
        <v>12</v>
      </c>
      <c r="J82" s="106" t="s">
        <v>699</v>
      </c>
      <c r="K82" s="106">
        <v>12</v>
      </c>
      <c r="L82" s="106" t="s">
        <v>753</v>
      </c>
      <c r="M82" s="106" t="s">
        <v>700</v>
      </c>
      <c r="N82" s="106">
        <v>0.32</v>
      </c>
      <c r="O82" s="106">
        <v>0.54</v>
      </c>
      <c r="P82" s="106" t="s">
        <v>714</v>
      </c>
      <c r="Q82" s="107" t="s">
        <v>828</v>
      </c>
      <c r="R82" s="107" t="s">
        <v>703</v>
      </c>
    </row>
    <row r="83" spans="2:18" ht="20.100000000000001" customHeight="1" x14ac:dyDescent="0.4">
      <c r="B83" s="105" t="str">
        <f t="shared" si="3"/>
        <v/>
      </c>
      <c r="C83" s="105" t="str">
        <f t="shared" si="4"/>
        <v/>
      </c>
      <c r="D83" s="105" t="str">
        <f t="shared" si="5"/>
        <v/>
      </c>
      <c r="E83" s="106" t="s">
        <v>695</v>
      </c>
      <c r="F83" s="106" t="s">
        <v>817</v>
      </c>
      <c r="G83" s="106" t="s">
        <v>758</v>
      </c>
      <c r="H83" s="106" t="s">
        <v>799</v>
      </c>
      <c r="I83" s="106">
        <v>11</v>
      </c>
      <c r="J83" s="106" t="s">
        <v>711</v>
      </c>
      <c r="K83" s="106">
        <v>12</v>
      </c>
      <c r="L83" s="106" t="s">
        <v>753</v>
      </c>
      <c r="M83" s="106" t="s">
        <v>700</v>
      </c>
      <c r="N83" s="106">
        <v>0.32</v>
      </c>
      <c r="O83" s="106">
        <v>0.54</v>
      </c>
      <c r="P83" s="106" t="s">
        <v>714</v>
      </c>
      <c r="Q83" s="107" t="s">
        <v>829</v>
      </c>
      <c r="R83" s="107" t="s">
        <v>703</v>
      </c>
    </row>
    <row r="84" spans="2:18" ht="20.100000000000001" customHeight="1" x14ac:dyDescent="0.4">
      <c r="B84" s="105" t="str">
        <f t="shared" si="3"/>
        <v/>
      </c>
      <c r="C84" s="105" t="str">
        <f t="shared" si="4"/>
        <v/>
      </c>
      <c r="D84" s="105" t="str">
        <f t="shared" si="5"/>
        <v/>
      </c>
      <c r="E84" s="106" t="s">
        <v>695</v>
      </c>
      <c r="F84" s="106" t="s">
        <v>794</v>
      </c>
      <c r="G84" s="106" t="s">
        <v>697</v>
      </c>
      <c r="H84" s="106" t="s">
        <v>729</v>
      </c>
      <c r="I84" s="106">
        <v>12</v>
      </c>
      <c r="J84" s="106" t="s">
        <v>699</v>
      </c>
      <c r="K84" s="106">
        <v>13</v>
      </c>
      <c r="L84" s="106" t="s">
        <v>729</v>
      </c>
      <c r="M84" s="106" t="s">
        <v>700</v>
      </c>
      <c r="N84" s="106">
        <v>0.46</v>
      </c>
      <c r="O84" s="106">
        <v>0.54</v>
      </c>
      <c r="P84" s="106" t="s">
        <v>714</v>
      </c>
      <c r="Q84" s="107" t="s">
        <v>830</v>
      </c>
      <c r="R84" s="107" t="s">
        <v>13</v>
      </c>
    </row>
    <row r="85" spans="2:18" ht="20.100000000000001" customHeight="1" x14ac:dyDescent="0.4">
      <c r="B85" s="105" t="str">
        <f t="shared" si="3"/>
        <v/>
      </c>
      <c r="C85" s="105" t="str">
        <f t="shared" si="4"/>
        <v/>
      </c>
      <c r="D85" s="105" t="str">
        <f t="shared" si="5"/>
        <v/>
      </c>
      <c r="E85" s="106" t="s">
        <v>695</v>
      </c>
      <c r="F85" s="106" t="s">
        <v>794</v>
      </c>
      <c r="G85" s="106" t="s">
        <v>697</v>
      </c>
      <c r="H85" s="106" t="s">
        <v>733</v>
      </c>
      <c r="I85" s="106">
        <v>11</v>
      </c>
      <c r="J85" s="106" t="s">
        <v>699</v>
      </c>
      <c r="K85" s="106">
        <v>12</v>
      </c>
      <c r="L85" s="106" t="s">
        <v>733</v>
      </c>
      <c r="M85" s="106" t="s">
        <v>700</v>
      </c>
      <c r="N85" s="106">
        <v>0.45</v>
      </c>
      <c r="O85" s="106">
        <v>0.54</v>
      </c>
      <c r="P85" s="106" t="s">
        <v>714</v>
      </c>
      <c r="Q85" s="107" t="s">
        <v>831</v>
      </c>
      <c r="R85" s="107" t="s">
        <v>13</v>
      </c>
    </row>
    <row r="86" spans="2:18" ht="20.100000000000001" customHeight="1" x14ac:dyDescent="0.4">
      <c r="B86" s="105" t="str">
        <f t="shared" si="3"/>
        <v/>
      </c>
      <c r="C86" s="105" t="str">
        <f t="shared" si="4"/>
        <v/>
      </c>
      <c r="D86" s="105" t="str">
        <f t="shared" si="5"/>
        <v/>
      </c>
      <c r="E86" s="106" t="s">
        <v>695</v>
      </c>
      <c r="F86" s="106" t="s">
        <v>696</v>
      </c>
      <c r="G86" s="106" t="s">
        <v>697</v>
      </c>
      <c r="H86" s="106" t="s">
        <v>706</v>
      </c>
      <c r="I86" s="106">
        <v>10</v>
      </c>
      <c r="J86" s="106" t="s">
        <v>699</v>
      </c>
      <c r="K86" s="106">
        <v>10</v>
      </c>
      <c r="L86" s="106" t="s">
        <v>706</v>
      </c>
      <c r="M86" s="106" t="s">
        <v>700</v>
      </c>
      <c r="N86" s="106">
        <v>0.32</v>
      </c>
      <c r="O86" s="106">
        <v>0.55000000000000004</v>
      </c>
      <c r="P86" s="106" t="s">
        <v>714</v>
      </c>
      <c r="Q86" s="107" t="s">
        <v>832</v>
      </c>
      <c r="R86" s="107" t="s">
        <v>44</v>
      </c>
    </row>
    <row r="87" spans="2:18" ht="20.100000000000001" customHeight="1" x14ac:dyDescent="0.4">
      <c r="B87" s="105" t="str">
        <f t="shared" si="3"/>
        <v/>
      </c>
      <c r="C87" s="105" t="str">
        <f t="shared" si="4"/>
        <v/>
      </c>
      <c r="D87" s="105" t="str">
        <f t="shared" si="5"/>
        <v/>
      </c>
      <c r="E87" s="106" t="s">
        <v>695</v>
      </c>
      <c r="F87" s="106" t="s">
        <v>740</v>
      </c>
      <c r="G87" s="106" t="s">
        <v>697</v>
      </c>
      <c r="H87" s="106" t="s">
        <v>706</v>
      </c>
      <c r="I87" s="106">
        <v>10</v>
      </c>
      <c r="J87" s="106" t="s">
        <v>699</v>
      </c>
      <c r="K87" s="106">
        <v>11</v>
      </c>
      <c r="L87" s="106" t="s">
        <v>741</v>
      </c>
      <c r="M87" s="106" t="s">
        <v>700</v>
      </c>
      <c r="N87" s="106">
        <v>0.34</v>
      </c>
      <c r="O87" s="106">
        <v>0.55000000000000004</v>
      </c>
      <c r="P87" s="106" t="s">
        <v>714</v>
      </c>
      <c r="Q87" s="107" t="s">
        <v>833</v>
      </c>
      <c r="R87" s="107" t="s">
        <v>44</v>
      </c>
    </row>
    <row r="88" spans="2:18" ht="20.100000000000001" customHeight="1" x14ac:dyDescent="0.4">
      <c r="B88" s="105" t="str">
        <f t="shared" si="3"/>
        <v/>
      </c>
      <c r="C88" s="105" t="str">
        <f t="shared" si="4"/>
        <v/>
      </c>
      <c r="D88" s="105" t="str">
        <f t="shared" si="5"/>
        <v/>
      </c>
      <c r="E88" s="106" t="s">
        <v>695</v>
      </c>
      <c r="F88" s="106" t="s">
        <v>794</v>
      </c>
      <c r="G88" s="106" t="s">
        <v>697</v>
      </c>
      <c r="H88" s="106" t="s">
        <v>765</v>
      </c>
      <c r="I88" s="106">
        <v>11</v>
      </c>
      <c r="J88" s="106" t="s">
        <v>699</v>
      </c>
      <c r="K88" s="106">
        <v>11</v>
      </c>
      <c r="L88" s="106" t="s">
        <v>765</v>
      </c>
      <c r="M88" s="106" t="s">
        <v>700</v>
      </c>
      <c r="N88" s="106">
        <v>0.45</v>
      </c>
      <c r="O88" s="106">
        <v>0.55000000000000004</v>
      </c>
      <c r="P88" s="106" t="s">
        <v>701</v>
      </c>
      <c r="Q88" s="107" t="s">
        <v>834</v>
      </c>
      <c r="R88" s="107" t="s">
        <v>703</v>
      </c>
    </row>
    <row r="89" spans="2:18" ht="20.100000000000001" customHeight="1" x14ac:dyDescent="0.4">
      <c r="B89" s="105" t="str">
        <f t="shared" si="3"/>
        <v/>
      </c>
      <c r="C89" s="105" t="str">
        <f t="shared" si="4"/>
        <v/>
      </c>
      <c r="D89" s="105" t="str">
        <f t="shared" si="5"/>
        <v/>
      </c>
      <c r="E89" s="106" t="s">
        <v>695</v>
      </c>
      <c r="F89" s="106" t="s">
        <v>794</v>
      </c>
      <c r="G89" s="106" t="s">
        <v>721</v>
      </c>
      <c r="H89" s="106" t="s">
        <v>729</v>
      </c>
      <c r="I89" s="106">
        <v>11</v>
      </c>
      <c r="J89" s="106" t="s">
        <v>722</v>
      </c>
      <c r="K89" s="106">
        <v>11</v>
      </c>
      <c r="L89" s="106" t="s">
        <v>729</v>
      </c>
      <c r="M89" s="106" t="s">
        <v>700</v>
      </c>
      <c r="N89" s="106">
        <v>0.45</v>
      </c>
      <c r="O89" s="106">
        <v>0.55000000000000004</v>
      </c>
      <c r="P89" s="106" t="s">
        <v>714</v>
      </c>
      <c r="Q89" s="107" t="s">
        <v>835</v>
      </c>
      <c r="R89" s="107" t="s">
        <v>703</v>
      </c>
    </row>
    <row r="90" spans="2:18" ht="20.100000000000001" customHeight="1" x14ac:dyDescent="0.4">
      <c r="B90" s="105" t="str">
        <f t="shared" si="3"/>
        <v/>
      </c>
      <c r="C90" s="105" t="str">
        <f t="shared" si="4"/>
        <v/>
      </c>
      <c r="D90" s="105" t="str">
        <f t="shared" si="5"/>
        <v/>
      </c>
      <c r="E90" s="106" t="s">
        <v>695</v>
      </c>
      <c r="F90" s="106" t="s">
        <v>696</v>
      </c>
      <c r="G90" s="106" t="s">
        <v>697</v>
      </c>
      <c r="H90" s="106" t="s">
        <v>717</v>
      </c>
      <c r="I90" s="106">
        <v>10</v>
      </c>
      <c r="J90" s="106" t="s">
        <v>707</v>
      </c>
      <c r="K90" s="106">
        <v>10</v>
      </c>
      <c r="L90" s="106" t="s">
        <v>717</v>
      </c>
      <c r="M90" s="106" t="s">
        <v>700</v>
      </c>
      <c r="N90" s="106">
        <v>0.32</v>
      </c>
      <c r="O90" s="106">
        <v>0.55000000000000004</v>
      </c>
      <c r="P90" s="106" t="s">
        <v>701</v>
      </c>
      <c r="Q90" s="107" t="s">
        <v>836</v>
      </c>
      <c r="R90" s="107" t="s">
        <v>703</v>
      </c>
    </row>
    <row r="91" spans="2:18" ht="20.100000000000001" customHeight="1" x14ac:dyDescent="0.4">
      <c r="B91" s="105" t="str">
        <f t="shared" si="3"/>
        <v/>
      </c>
      <c r="C91" s="105" t="str">
        <f t="shared" si="4"/>
        <v/>
      </c>
      <c r="D91" s="105" t="str">
        <f t="shared" si="5"/>
        <v/>
      </c>
      <c r="E91" s="106" t="s">
        <v>695</v>
      </c>
      <c r="F91" s="106" t="s">
        <v>696</v>
      </c>
      <c r="G91" s="106" t="s">
        <v>721</v>
      </c>
      <c r="H91" s="106" t="s">
        <v>698</v>
      </c>
      <c r="I91" s="106">
        <v>10</v>
      </c>
      <c r="J91" s="106" t="s">
        <v>722</v>
      </c>
      <c r="K91" s="106">
        <v>10</v>
      </c>
      <c r="L91" s="106" t="s">
        <v>698</v>
      </c>
      <c r="M91" s="106" t="s">
        <v>700</v>
      </c>
      <c r="N91" s="106">
        <v>0.32</v>
      </c>
      <c r="O91" s="106">
        <v>0.55000000000000004</v>
      </c>
      <c r="P91" s="106" t="s">
        <v>714</v>
      </c>
      <c r="Q91" s="107" t="s">
        <v>837</v>
      </c>
      <c r="R91" s="107" t="s">
        <v>703</v>
      </c>
    </row>
    <row r="92" spans="2:18" ht="20.100000000000001" customHeight="1" x14ac:dyDescent="0.4">
      <c r="B92" s="105" t="str">
        <f t="shared" si="3"/>
        <v/>
      </c>
      <c r="C92" s="105" t="str">
        <f t="shared" si="4"/>
        <v/>
      </c>
      <c r="D92" s="105" t="str">
        <f t="shared" si="5"/>
        <v/>
      </c>
      <c r="E92" s="106" t="s">
        <v>695</v>
      </c>
      <c r="F92" s="106" t="s">
        <v>696</v>
      </c>
      <c r="G92" s="106" t="s">
        <v>773</v>
      </c>
      <c r="H92" s="106" t="s">
        <v>706</v>
      </c>
      <c r="I92" s="106">
        <v>10</v>
      </c>
      <c r="J92" s="106" t="s">
        <v>774</v>
      </c>
      <c r="K92" s="106">
        <v>10</v>
      </c>
      <c r="L92" s="106" t="s">
        <v>706</v>
      </c>
      <c r="M92" s="106" t="s">
        <v>700</v>
      </c>
      <c r="N92" s="106">
        <v>0.32</v>
      </c>
      <c r="O92" s="106">
        <v>0.55000000000000004</v>
      </c>
      <c r="P92" s="106" t="s">
        <v>714</v>
      </c>
      <c r="Q92" s="107" t="s">
        <v>838</v>
      </c>
      <c r="R92" s="107" t="s">
        <v>703</v>
      </c>
    </row>
    <row r="93" spans="2:18" ht="20.100000000000001" customHeight="1" x14ac:dyDescent="0.4">
      <c r="B93" s="105" t="str">
        <f t="shared" si="3"/>
        <v/>
      </c>
      <c r="C93" s="105" t="str">
        <f t="shared" si="4"/>
        <v/>
      </c>
      <c r="D93" s="105" t="str">
        <f t="shared" si="5"/>
        <v/>
      </c>
      <c r="E93" s="106" t="s">
        <v>695</v>
      </c>
      <c r="F93" s="106" t="s">
        <v>696</v>
      </c>
      <c r="G93" s="106" t="s">
        <v>778</v>
      </c>
      <c r="H93" s="106" t="s">
        <v>706</v>
      </c>
      <c r="I93" s="106">
        <v>10</v>
      </c>
      <c r="J93" s="106" t="s">
        <v>779</v>
      </c>
      <c r="K93" s="106">
        <v>10</v>
      </c>
      <c r="L93" s="106" t="s">
        <v>706</v>
      </c>
      <c r="M93" s="106" t="s">
        <v>700</v>
      </c>
      <c r="N93" s="106">
        <v>0.32</v>
      </c>
      <c r="O93" s="106">
        <v>0.55000000000000004</v>
      </c>
      <c r="P93" s="106" t="s">
        <v>714</v>
      </c>
      <c r="Q93" s="107" t="s">
        <v>839</v>
      </c>
      <c r="R93" s="107" t="s">
        <v>703</v>
      </c>
    </row>
    <row r="94" spans="2:18" ht="20.100000000000001" customHeight="1" x14ac:dyDescent="0.4">
      <c r="B94" s="105" t="str">
        <f t="shared" si="3"/>
        <v/>
      </c>
      <c r="C94" s="105" t="str">
        <f t="shared" si="4"/>
        <v/>
      </c>
      <c r="D94" s="105" t="str">
        <f t="shared" si="5"/>
        <v/>
      </c>
      <c r="E94" s="106" t="s">
        <v>695</v>
      </c>
      <c r="F94" s="106" t="s">
        <v>696</v>
      </c>
      <c r="G94" s="106" t="s">
        <v>782</v>
      </c>
      <c r="H94" s="106" t="s">
        <v>706</v>
      </c>
      <c r="I94" s="106">
        <v>10</v>
      </c>
      <c r="J94" s="106" t="s">
        <v>783</v>
      </c>
      <c r="K94" s="106">
        <v>10</v>
      </c>
      <c r="L94" s="106" t="s">
        <v>706</v>
      </c>
      <c r="M94" s="106" t="s">
        <v>700</v>
      </c>
      <c r="N94" s="106">
        <v>0.27</v>
      </c>
      <c r="O94" s="106">
        <v>0.55000000000000004</v>
      </c>
      <c r="P94" s="106" t="s">
        <v>714</v>
      </c>
      <c r="Q94" s="107" t="s">
        <v>840</v>
      </c>
      <c r="R94" s="107" t="s">
        <v>703</v>
      </c>
    </row>
    <row r="95" spans="2:18" ht="20.100000000000001" customHeight="1" x14ac:dyDescent="0.4">
      <c r="B95" s="105" t="str">
        <f t="shared" si="3"/>
        <v/>
      </c>
      <c r="C95" s="105" t="str">
        <f t="shared" si="4"/>
        <v/>
      </c>
      <c r="D95" s="105" t="str">
        <f t="shared" si="5"/>
        <v/>
      </c>
      <c r="E95" s="106" t="s">
        <v>695</v>
      </c>
      <c r="F95" s="106" t="s">
        <v>728</v>
      </c>
      <c r="G95" s="106" t="s">
        <v>710</v>
      </c>
      <c r="H95" s="106" t="s">
        <v>733</v>
      </c>
      <c r="I95" s="106">
        <v>10</v>
      </c>
      <c r="J95" s="106" t="s">
        <v>711</v>
      </c>
      <c r="K95" s="106">
        <v>11</v>
      </c>
      <c r="L95" s="106" t="s">
        <v>698</v>
      </c>
      <c r="M95" s="106" t="s">
        <v>700</v>
      </c>
      <c r="N95" s="106">
        <v>0.4</v>
      </c>
      <c r="O95" s="106">
        <v>0.55000000000000004</v>
      </c>
      <c r="P95" s="106" t="s">
        <v>714</v>
      </c>
      <c r="Q95" s="107" t="s">
        <v>841</v>
      </c>
      <c r="R95" s="107" t="s">
        <v>703</v>
      </c>
    </row>
    <row r="96" spans="2:18" ht="20.100000000000001" customHeight="1" x14ac:dyDescent="0.4">
      <c r="B96" s="105" t="str">
        <f t="shared" si="3"/>
        <v/>
      </c>
      <c r="C96" s="105" t="str">
        <f t="shared" si="4"/>
        <v/>
      </c>
      <c r="D96" s="105" t="str">
        <f t="shared" si="5"/>
        <v/>
      </c>
      <c r="E96" s="106" t="s">
        <v>695</v>
      </c>
      <c r="F96" s="106" t="s">
        <v>798</v>
      </c>
      <c r="G96" s="106" t="s">
        <v>697</v>
      </c>
      <c r="H96" s="106" t="s">
        <v>765</v>
      </c>
      <c r="I96" s="106">
        <v>11</v>
      </c>
      <c r="J96" s="106" t="s">
        <v>699</v>
      </c>
      <c r="K96" s="106">
        <v>11</v>
      </c>
      <c r="L96" s="106" t="s">
        <v>819</v>
      </c>
      <c r="M96" s="106" t="s">
        <v>700</v>
      </c>
      <c r="N96" s="106">
        <v>0.36</v>
      </c>
      <c r="O96" s="106">
        <v>0.55000000000000004</v>
      </c>
      <c r="P96" s="106" t="s">
        <v>800</v>
      </c>
      <c r="Q96" s="107" t="s">
        <v>842</v>
      </c>
      <c r="R96" s="107" t="s">
        <v>703</v>
      </c>
    </row>
    <row r="97" spans="2:18" ht="20.100000000000001" customHeight="1" x14ac:dyDescent="0.4">
      <c r="B97" s="105" t="str">
        <f t="shared" si="3"/>
        <v/>
      </c>
      <c r="C97" s="105" t="str">
        <f t="shared" si="4"/>
        <v/>
      </c>
      <c r="D97" s="105" t="str">
        <f t="shared" si="5"/>
        <v/>
      </c>
      <c r="E97" s="106" t="s">
        <v>695</v>
      </c>
      <c r="F97" s="106" t="s">
        <v>798</v>
      </c>
      <c r="G97" s="106" t="s">
        <v>721</v>
      </c>
      <c r="H97" s="106" t="s">
        <v>729</v>
      </c>
      <c r="I97" s="106">
        <v>11</v>
      </c>
      <c r="J97" s="106" t="s">
        <v>722</v>
      </c>
      <c r="K97" s="106">
        <v>11</v>
      </c>
      <c r="L97" s="106" t="s">
        <v>799</v>
      </c>
      <c r="M97" s="106" t="s">
        <v>700</v>
      </c>
      <c r="N97" s="106">
        <v>0.37</v>
      </c>
      <c r="O97" s="106">
        <v>0.55000000000000004</v>
      </c>
      <c r="P97" s="106" t="s">
        <v>714</v>
      </c>
      <c r="Q97" s="107" t="s">
        <v>843</v>
      </c>
      <c r="R97" s="107" t="s">
        <v>703</v>
      </c>
    </row>
    <row r="98" spans="2:18" ht="20.100000000000001" customHeight="1" x14ac:dyDescent="0.4">
      <c r="B98" s="105" t="str">
        <f t="shared" si="3"/>
        <v/>
      </c>
      <c r="C98" s="105" t="str">
        <f t="shared" si="4"/>
        <v/>
      </c>
      <c r="D98" s="105" t="str">
        <f t="shared" si="5"/>
        <v/>
      </c>
      <c r="E98" s="106" t="s">
        <v>695</v>
      </c>
      <c r="F98" s="106" t="s">
        <v>805</v>
      </c>
      <c r="G98" s="106" t="s">
        <v>697</v>
      </c>
      <c r="H98" s="106" t="s">
        <v>729</v>
      </c>
      <c r="I98" s="106">
        <v>14</v>
      </c>
      <c r="J98" s="106" t="s">
        <v>699</v>
      </c>
      <c r="K98" s="106">
        <v>14</v>
      </c>
      <c r="L98" s="106" t="s">
        <v>741</v>
      </c>
      <c r="M98" s="106" t="s">
        <v>700</v>
      </c>
      <c r="N98" s="106">
        <v>0.46</v>
      </c>
      <c r="O98" s="106">
        <v>0.55000000000000004</v>
      </c>
      <c r="P98" s="106" t="s">
        <v>714</v>
      </c>
      <c r="Q98" s="107" t="s">
        <v>844</v>
      </c>
      <c r="R98" s="107" t="s">
        <v>703</v>
      </c>
    </row>
    <row r="99" spans="2:18" ht="20.100000000000001" customHeight="1" x14ac:dyDescent="0.4">
      <c r="B99" s="105" t="str">
        <f t="shared" si="3"/>
        <v/>
      </c>
      <c r="C99" s="105" t="str">
        <f t="shared" si="4"/>
        <v/>
      </c>
      <c r="D99" s="105" t="str">
        <f t="shared" si="5"/>
        <v/>
      </c>
      <c r="E99" s="106" t="s">
        <v>695</v>
      </c>
      <c r="F99" s="106" t="s">
        <v>805</v>
      </c>
      <c r="G99" s="106" t="s">
        <v>721</v>
      </c>
      <c r="H99" s="106" t="s">
        <v>765</v>
      </c>
      <c r="I99" s="106">
        <v>11</v>
      </c>
      <c r="J99" s="106" t="s">
        <v>722</v>
      </c>
      <c r="K99" s="106">
        <v>11</v>
      </c>
      <c r="L99" s="106" t="s">
        <v>741</v>
      </c>
      <c r="M99" s="106" t="s">
        <v>700</v>
      </c>
      <c r="N99" s="106">
        <v>0.44</v>
      </c>
      <c r="O99" s="106">
        <v>0.55000000000000004</v>
      </c>
      <c r="P99" s="106" t="s">
        <v>714</v>
      </c>
      <c r="Q99" s="107" t="s">
        <v>845</v>
      </c>
      <c r="R99" s="107" t="s">
        <v>703</v>
      </c>
    </row>
    <row r="100" spans="2:18" ht="20.100000000000001" customHeight="1" x14ac:dyDescent="0.4">
      <c r="B100" s="105" t="str">
        <f t="shared" si="3"/>
        <v/>
      </c>
      <c r="C100" s="105" t="str">
        <f t="shared" si="4"/>
        <v/>
      </c>
      <c r="D100" s="105" t="str">
        <f t="shared" si="5"/>
        <v/>
      </c>
      <c r="E100" s="106" t="s">
        <v>695</v>
      </c>
      <c r="F100" s="106" t="s">
        <v>805</v>
      </c>
      <c r="G100" s="106" t="s">
        <v>773</v>
      </c>
      <c r="H100" s="106" t="s">
        <v>729</v>
      </c>
      <c r="I100" s="106">
        <v>11</v>
      </c>
      <c r="J100" s="106" t="s">
        <v>774</v>
      </c>
      <c r="K100" s="106">
        <v>11</v>
      </c>
      <c r="L100" s="106" t="s">
        <v>741</v>
      </c>
      <c r="M100" s="106" t="s">
        <v>700</v>
      </c>
      <c r="N100" s="106">
        <v>0.45</v>
      </c>
      <c r="O100" s="106">
        <v>0.55000000000000004</v>
      </c>
      <c r="P100" s="106" t="s">
        <v>714</v>
      </c>
      <c r="Q100" s="107" t="s">
        <v>846</v>
      </c>
      <c r="R100" s="107" t="s">
        <v>703</v>
      </c>
    </row>
    <row r="101" spans="2:18" ht="20.100000000000001" customHeight="1" x14ac:dyDescent="0.4">
      <c r="B101" s="105" t="str">
        <f t="shared" si="3"/>
        <v/>
      </c>
      <c r="C101" s="105" t="str">
        <f t="shared" si="4"/>
        <v/>
      </c>
      <c r="D101" s="105" t="str">
        <f t="shared" si="5"/>
        <v/>
      </c>
      <c r="E101" s="106" t="s">
        <v>695</v>
      </c>
      <c r="F101" s="106" t="s">
        <v>805</v>
      </c>
      <c r="G101" s="106" t="s">
        <v>778</v>
      </c>
      <c r="H101" s="106" t="s">
        <v>729</v>
      </c>
      <c r="I101" s="106">
        <v>11</v>
      </c>
      <c r="J101" s="106" t="s">
        <v>779</v>
      </c>
      <c r="K101" s="106">
        <v>11</v>
      </c>
      <c r="L101" s="106" t="s">
        <v>741</v>
      </c>
      <c r="M101" s="106" t="s">
        <v>700</v>
      </c>
      <c r="N101" s="106">
        <v>0.45</v>
      </c>
      <c r="O101" s="106">
        <v>0.55000000000000004</v>
      </c>
      <c r="P101" s="106" t="s">
        <v>714</v>
      </c>
      <c r="Q101" s="107" t="s">
        <v>847</v>
      </c>
      <c r="R101" s="107" t="s">
        <v>703</v>
      </c>
    </row>
    <row r="102" spans="2:18" ht="20.100000000000001" customHeight="1" x14ac:dyDescent="0.4">
      <c r="B102" s="105" t="str">
        <f t="shared" si="3"/>
        <v/>
      </c>
      <c r="C102" s="105" t="str">
        <f t="shared" si="4"/>
        <v/>
      </c>
      <c r="D102" s="105" t="str">
        <f t="shared" si="5"/>
        <v/>
      </c>
      <c r="E102" s="106" t="s">
        <v>695</v>
      </c>
      <c r="F102" s="106" t="s">
        <v>805</v>
      </c>
      <c r="G102" s="106" t="s">
        <v>782</v>
      </c>
      <c r="H102" s="106" t="s">
        <v>729</v>
      </c>
      <c r="I102" s="106">
        <v>11</v>
      </c>
      <c r="J102" s="106" t="s">
        <v>783</v>
      </c>
      <c r="K102" s="106">
        <v>11</v>
      </c>
      <c r="L102" s="106" t="s">
        <v>741</v>
      </c>
      <c r="M102" s="106" t="s">
        <v>700</v>
      </c>
      <c r="N102" s="106">
        <v>0.38</v>
      </c>
      <c r="O102" s="106">
        <v>0.55000000000000004</v>
      </c>
      <c r="P102" s="106" t="s">
        <v>714</v>
      </c>
      <c r="Q102" s="107" t="s">
        <v>848</v>
      </c>
      <c r="R102" s="107" t="s">
        <v>703</v>
      </c>
    </row>
    <row r="103" spans="2:18" ht="20.100000000000001" customHeight="1" x14ac:dyDescent="0.4">
      <c r="B103" s="105" t="str">
        <f t="shared" si="3"/>
        <v/>
      </c>
      <c r="C103" s="105" t="str">
        <f t="shared" si="4"/>
        <v/>
      </c>
      <c r="D103" s="105" t="str">
        <f t="shared" si="5"/>
        <v/>
      </c>
      <c r="E103" s="106" t="s">
        <v>695</v>
      </c>
      <c r="F103" s="106" t="s">
        <v>805</v>
      </c>
      <c r="G103" s="106" t="s">
        <v>758</v>
      </c>
      <c r="H103" s="106" t="s">
        <v>733</v>
      </c>
      <c r="I103" s="106">
        <v>11</v>
      </c>
      <c r="J103" s="106" t="s">
        <v>711</v>
      </c>
      <c r="K103" s="106">
        <v>11</v>
      </c>
      <c r="L103" s="106" t="s">
        <v>753</v>
      </c>
      <c r="M103" s="106" t="s">
        <v>700</v>
      </c>
      <c r="N103" s="106">
        <v>0.45</v>
      </c>
      <c r="O103" s="106">
        <v>0.55000000000000004</v>
      </c>
      <c r="P103" s="106" t="s">
        <v>714</v>
      </c>
      <c r="Q103" s="107" t="s">
        <v>849</v>
      </c>
      <c r="R103" s="107" t="s">
        <v>703</v>
      </c>
    </row>
    <row r="104" spans="2:18" ht="20.100000000000001" customHeight="1" x14ac:dyDescent="0.4">
      <c r="B104" s="105" t="str">
        <f t="shared" si="3"/>
        <v/>
      </c>
      <c r="C104" s="105" t="str">
        <f t="shared" si="4"/>
        <v/>
      </c>
      <c r="D104" s="105" t="str">
        <f t="shared" si="5"/>
        <v/>
      </c>
      <c r="E104" s="106" t="s">
        <v>695</v>
      </c>
      <c r="F104" s="106" t="s">
        <v>805</v>
      </c>
      <c r="G104" s="106" t="s">
        <v>788</v>
      </c>
      <c r="H104" s="106" t="s">
        <v>729</v>
      </c>
      <c r="I104" s="106">
        <v>11</v>
      </c>
      <c r="J104" s="106" t="s">
        <v>722</v>
      </c>
      <c r="K104" s="106">
        <v>11</v>
      </c>
      <c r="L104" s="106" t="s">
        <v>753</v>
      </c>
      <c r="M104" s="106" t="s">
        <v>700</v>
      </c>
      <c r="N104" s="106">
        <v>0.45</v>
      </c>
      <c r="O104" s="106">
        <v>0.55000000000000004</v>
      </c>
      <c r="P104" s="106" t="s">
        <v>714</v>
      </c>
      <c r="Q104" s="107" t="s">
        <v>850</v>
      </c>
      <c r="R104" s="107" t="s">
        <v>703</v>
      </c>
    </row>
    <row r="105" spans="2:18" ht="20.100000000000001" customHeight="1" x14ac:dyDescent="0.4">
      <c r="B105" s="105" t="str">
        <f t="shared" si="3"/>
        <v/>
      </c>
      <c r="C105" s="105" t="str">
        <f t="shared" si="4"/>
        <v/>
      </c>
      <c r="D105" s="105" t="str">
        <f t="shared" si="5"/>
        <v/>
      </c>
      <c r="E105" s="106" t="s">
        <v>695</v>
      </c>
      <c r="F105" s="106" t="s">
        <v>740</v>
      </c>
      <c r="G105" s="106" t="s">
        <v>773</v>
      </c>
      <c r="H105" s="106" t="s">
        <v>698</v>
      </c>
      <c r="I105" s="106">
        <v>10</v>
      </c>
      <c r="J105" s="106" t="s">
        <v>774</v>
      </c>
      <c r="K105" s="106">
        <v>11</v>
      </c>
      <c r="L105" s="106" t="s">
        <v>741</v>
      </c>
      <c r="M105" s="106" t="s">
        <v>700</v>
      </c>
      <c r="N105" s="106">
        <v>0.33</v>
      </c>
      <c r="O105" s="106">
        <v>0.55000000000000004</v>
      </c>
      <c r="P105" s="106" t="s">
        <v>714</v>
      </c>
      <c r="Q105" s="107" t="s">
        <v>851</v>
      </c>
      <c r="R105" s="107" t="s">
        <v>703</v>
      </c>
    </row>
    <row r="106" spans="2:18" ht="20.100000000000001" customHeight="1" x14ac:dyDescent="0.4">
      <c r="B106" s="105" t="str">
        <f t="shared" si="3"/>
        <v/>
      </c>
      <c r="C106" s="105" t="str">
        <f t="shared" si="4"/>
        <v/>
      </c>
      <c r="D106" s="105" t="str">
        <f t="shared" si="5"/>
        <v/>
      </c>
      <c r="E106" s="106" t="s">
        <v>695</v>
      </c>
      <c r="F106" s="106" t="s">
        <v>740</v>
      </c>
      <c r="G106" s="106" t="s">
        <v>778</v>
      </c>
      <c r="H106" s="106" t="s">
        <v>698</v>
      </c>
      <c r="I106" s="106">
        <v>10</v>
      </c>
      <c r="J106" s="106" t="s">
        <v>779</v>
      </c>
      <c r="K106" s="106">
        <v>11</v>
      </c>
      <c r="L106" s="106" t="s">
        <v>741</v>
      </c>
      <c r="M106" s="106" t="s">
        <v>700</v>
      </c>
      <c r="N106" s="106">
        <v>0.33</v>
      </c>
      <c r="O106" s="106">
        <v>0.55000000000000004</v>
      </c>
      <c r="P106" s="106" t="s">
        <v>714</v>
      </c>
      <c r="Q106" s="107" t="s">
        <v>852</v>
      </c>
      <c r="R106" s="107" t="s">
        <v>703</v>
      </c>
    </row>
    <row r="107" spans="2:18" ht="20.100000000000001" customHeight="1" x14ac:dyDescent="0.4">
      <c r="B107" s="105" t="str">
        <f t="shared" si="3"/>
        <v/>
      </c>
      <c r="C107" s="105" t="str">
        <f t="shared" si="4"/>
        <v/>
      </c>
      <c r="D107" s="105" t="str">
        <f t="shared" si="5"/>
        <v/>
      </c>
      <c r="E107" s="106" t="s">
        <v>695</v>
      </c>
      <c r="F107" s="106" t="s">
        <v>740</v>
      </c>
      <c r="G107" s="106" t="s">
        <v>782</v>
      </c>
      <c r="H107" s="106" t="s">
        <v>698</v>
      </c>
      <c r="I107" s="106">
        <v>10</v>
      </c>
      <c r="J107" s="106" t="s">
        <v>783</v>
      </c>
      <c r="K107" s="106">
        <v>11</v>
      </c>
      <c r="L107" s="106" t="s">
        <v>741</v>
      </c>
      <c r="M107" s="106" t="s">
        <v>700</v>
      </c>
      <c r="N107" s="106">
        <v>0.28000000000000003</v>
      </c>
      <c r="O107" s="106">
        <v>0.55000000000000004</v>
      </c>
      <c r="P107" s="106" t="s">
        <v>714</v>
      </c>
      <c r="Q107" s="107" t="s">
        <v>853</v>
      </c>
      <c r="R107" s="107" t="s">
        <v>703</v>
      </c>
    </row>
    <row r="108" spans="2:18" ht="20.100000000000001" customHeight="1" x14ac:dyDescent="0.4">
      <c r="B108" s="105" t="str">
        <f t="shared" si="3"/>
        <v/>
      </c>
      <c r="C108" s="105" t="str">
        <f t="shared" si="4"/>
        <v/>
      </c>
      <c r="D108" s="105" t="str">
        <f t="shared" si="5"/>
        <v/>
      </c>
      <c r="E108" s="106" t="s">
        <v>695</v>
      </c>
      <c r="F108" s="106" t="s">
        <v>740</v>
      </c>
      <c r="G108" s="106" t="s">
        <v>758</v>
      </c>
      <c r="H108" s="106" t="s">
        <v>717</v>
      </c>
      <c r="I108" s="106">
        <v>10</v>
      </c>
      <c r="J108" s="106" t="s">
        <v>711</v>
      </c>
      <c r="K108" s="106">
        <v>11</v>
      </c>
      <c r="L108" s="106" t="s">
        <v>753</v>
      </c>
      <c r="M108" s="106" t="s">
        <v>700</v>
      </c>
      <c r="N108" s="106">
        <v>0.33</v>
      </c>
      <c r="O108" s="106">
        <v>0.55000000000000004</v>
      </c>
      <c r="P108" s="106" t="s">
        <v>714</v>
      </c>
      <c r="Q108" s="107" t="s">
        <v>854</v>
      </c>
      <c r="R108" s="107" t="s">
        <v>703</v>
      </c>
    </row>
    <row r="109" spans="2:18" ht="20.100000000000001" customHeight="1" x14ac:dyDescent="0.4">
      <c r="B109" s="105" t="str">
        <f t="shared" si="3"/>
        <v/>
      </c>
      <c r="C109" s="105" t="str">
        <f t="shared" si="4"/>
        <v/>
      </c>
      <c r="D109" s="105" t="str">
        <f t="shared" si="5"/>
        <v/>
      </c>
      <c r="E109" s="106" t="s">
        <v>695</v>
      </c>
      <c r="F109" s="106" t="s">
        <v>740</v>
      </c>
      <c r="G109" s="106" t="s">
        <v>788</v>
      </c>
      <c r="H109" s="106" t="s">
        <v>698</v>
      </c>
      <c r="I109" s="106">
        <v>10</v>
      </c>
      <c r="J109" s="106" t="s">
        <v>722</v>
      </c>
      <c r="K109" s="106">
        <v>11</v>
      </c>
      <c r="L109" s="106" t="s">
        <v>753</v>
      </c>
      <c r="M109" s="106" t="s">
        <v>700</v>
      </c>
      <c r="N109" s="106">
        <v>0.33</v>
      </c>
      <c r="O109" s="106">
        <v>0.55000000000000004</v>
      </c>
      <c r="P109" s="106" t="s">
        <v>714</v>
      </c>
      <c r="Q109" s="107" t="s">
        <v>855</v>
      </c>
      <c r="R109" s="107" t="s">
        <v>703</v>
      </c>
    </row>
    <row r="110" spans="2:18" ht="20.100000000000001" customHeight="1" x14ac:dyDescent="0.4">
      <c r="B110" s="105" t="str">
        <f t="shared" si="3"/>
        <v/>
      </c>
      <c r="C110" s="105" t="str">
        <f t="shared" si="4"/>
        <v/>
      </c>
      <c r="D110" s="105" t="str">
        <f t="shared" si="5"/>
        <v/>
      </c>
      <c r="E110" s="106" t="s">
        <v>695</v>
      </c>
      <c r="F110" s="106" t="s">
        <v>817</v>
      </c>
      <c r="G110" s="106" t="s">
        <v>697</v>
      </c>
      <c r="H110" s="106" t="s">
        <v>799</v>
      </c>
      <c r="I110" s="106">
        <v>14</v>
      </c>
      <c r="J110" s="106" t="s">
        <v>699</v>
      </c>
      <c r="K110" s="106">
        <v>14</v>
      </c>
      <c r="L110" s="106" t="s">
        <v>741</v>
      </c>
      <c r="M110" s="106" t="s">
        <v>700</v>
      </c>
      <c r="N110" s="106">
        <v>0.33</v>
      </c>
      <c r="O110" s="106">
        <v>0.55000000000000004</v>
      </c>
      <c r="P110" s="106" t="s">
        <v>714</v>
      </c>
      <c r="Q110" s="107" t="s">
        <v>856</v>
      </c>
      <c r="R110" s="107" t="s">
        <v>703</v>
      </c>
    </row>
    <row r="111" spans="2:18" ht="20.100000000000001" customHeight="1" x14ac:dyDescent="0.4">
      <c r="B111" s="105" t="str">
        <f t="shared" si="3"/>
        <v/>
      </c>
      <c r="C111" s="105" t="str">
        <f t="shared" si="4"/>
        <v/>
      </c>
      <c r="D111" s="105" t="str">
        <f t="shared" si="5"/>
        <v/>
      </c>
      <c r="E111" s="106" t="s">
        <v>695</v>
      </c>
      <c r="F111" s="106" t="s">
        <v>817</v>
      </c>
      <c r="G111" s="106" t="s">
        <v>721</v>
      </c>
      <c r="H111" s="106" t="s">
        <v>819</v>
      </c>
      <c r="I111" s="106">
        <v>11</v>
      </c>
      <c r="J111" s="106" t="s">
        <v>722</v>
      </c>
      <c r="K111" s="106">
        <v>11</v>
      </c>
      <c r="L111" s="106" t="s">
        <v>741</v>
      </c>
      <c r="M111" s="106" t="s">
        <v>700</v>
      </c>
      <c r="N111" s="106">
        <v>0.31</v>
      </c>
      <c r="O111" s="106">
        <v>0.55000000000000004</v>
      </c>
      <c r="P111" s="106" t="s">
        <v>714</v>
      </c>
      <c r="Q111" s="107" t="s">
        <v>857</v>
      </c>
      <c r="R111" s="107" t="s">
        <v>703</v>
      </c>
    </row>
    <row r="112" spans="2:18" ht="20.100000000000001" customHeight="1" x14ac:dyDescent="0.4">
      <c r="B112" s="105" t="str">
        <f t="shared" si="3"/>
        <v/>
      </c>
      <c r="C112" s="105" t="str">
        <f t="shared" si="4"/>
        <v/>
      </c>
      <c r="D112" s="105" t="str">
        <f t="shared" si="5"/>
        <v/>
      </c>
      <c r="E112" s="106" t="s">
        <v>695</v>
      </c>
      <c r="F112" s="106" t="s">
        <v>817</v>
      </c>
      <c r="G112" s="106" t="s">
        <v>773</v>
      </c>
      <c r="H112" s="106" t="s">
        <v>799</v>
      </c>
      <c r="I112" s="106">
        <v>11</v>
      </c>
      <c r="J112" s="106" t="s">
        <v>774</v>
      </c>
      <c r="K112" s="106">
        <v>11</v>
      </c>
      <c r="L112" s="106" t="s">
        <v>741</v>
      </c>
      <c r="M112" s="106" t="s">
        <v>700</v>
      </c>
      <c r="N112" s="106">
        <v>0.31</v>
      </c>
      <c r="O112" s="106">
        <v>0.55000000000000004</v>
      </c>
      <c r="P112" s="106" t="s">
        <v>714</v>
      </c>
      <c r="Q112" s="107" t="s">
        <v>858</v>
      </c>
      <c r="R112" s="107" t="s">
        <v>703</v>
      </c>
    </row>
    <row r="113" spans="2:18" ht="20.100000000000001" customHeight="1" x14ac:dyDescent="0.4">
      <c r="B113" s="105" t="str">
        <f t="shared" si="3"/>
        <v/>
      </c>
      <c r="C113" s="105" t="str">
        <f t="shared" si="4"/>
        <v/>
      </c>
      <c r="D113" s="105" t="str">
        <f t="shared" si="5"/>
        <v/>
      </c>
      <c r="E113" s="106" t="s">
        <v>695</v>
      </c>
      <c r="F113" s="106" t="s">
        <v>817</v>
      </c>
      <c r="G113" s="106" t="s">
        <v>778</v>
      </c>
      <c r="H113" s="106" t="s">
        <v>799</v>
      </c>
      <c r="I113" s="106">
        <v>11</v>
      </c>
      <c r="J113" s="106" t="s">
        <v>779</v>
      </c>
      <c r="K113" s="106">
        <v>11</v>
      </c>
      <c r="L113" s="106" t="s">
        <v>741</v>
      </c>
      <c r="M113" s="106" t="s">
        <v>700</v>
      </c>
      <c r="N113" s="106">
        <v>0.31</v>
      </c>
      <c r="O113" s="106">
        <v>0.55000000000000004</v>
      </c>
      <c r="P113" s="106" t="s">
        <v>714</v>
      </c>
      <c r="Q113" s="107" t="s">
        <v>859</v>
      </c>
      <c r="R113" s="107" t="s">
        <v>703</v>
      </c>
    </row>
    <row r="114" spans="2:18" ht="20.100000000000001" customHeight="1" x14ac:dyDescent="0.4">
      <c r="B114" s="105" t="str">
        <f t="shared" si="3"/>
        <v/>
      </c>
      <c r="C114" s="105" t="str">
        <f t="shared" si="4"/>
        <v/>
      </c>
      <c r="D114" s="105" t="str">
        <f t="shared" si="5"/>
        <v/>
      </c>
      <c r="E114" s="106" t="s">
        <v>695</v>
      </c>
      <c r="F114" s="106" t="s">
        <v>817</v>
      </c>
      <c r="G114" s="106" t="s">
        <v>782</v>
      </c>
      <c r="H114" s="106" t="s">
        <v>799</v>
      </c>
      <c r="I114" s="106">
        <v>11</v>
      </c>
      <c r="J114" s="106" t="s">
        <v>783</v>
      </c>
      <c r="K114" s="106">
        <v>11</v>
      </c>
      <c r="L114" s="106" t="s">
        <v>741</v>
      </c>
      <c r="M114" s="106" t="s">
        <v>700</v>
      </c>
      <c r="N114" s="106">
        <v>0.27</v>
      </c>
      <c r="O114" s="106">
        <v>0.55000000000000004</v>
      </c>
      <c r="P114" s="106" t="s">
        <v>714</v>
      </c>
      <c r="Q114" s="107" t="s">
        <v>860</v>
      </c>
      <c r="R114" s="107" t="s">
        <v>703</v>
      </c>
    </row>
    <row r="115" spans="2:18" ht="20.100000000000001" customHeight="1" x14ac:dyDescent="0.4">
      <c r="B115" s="105" t="str">
        <f t="shared" si="3"/>
        <v/>
      </c>
      <c r="C115" s="105" t="str">
        <f t="shared" si="4"/>
        <v/>
      </c>
      <c r="D115" s="105" t="str">
        <f t="shared" si="5"/>
        <v/>
      </c>
      <c r="E115" s="106" t="s">
        <v>695</v>
      </c>
      <c r="F115" s="106" t="s">
        <v>817</v>
      </c>
      <c r="G115" s="106" t="s">
        <v>758</v>
      </c>
      <c r="H115" s="106" t="s">
        <v>802</v>
      </c>
      <c r="I115" s="106">
        <v>11</v>
      </c>
      <c r="J115" s="106" t="s">
        <v>711</v>
      </c>
      <c r="K115" s="106">
        <v>11</v>
      </c>
      <c r="L115" s="106" t="s">
        <v>753</v>
      </c>
      <c r="M115" s="106" t="s">
        <v>700</v>
      </c>
      <c r="N115" s="106">
        <v>0.32</v>
      </c>
      <c r="O115" s="106">
        <v>0.55000000000000004</v>
      </c>
      <c r="P115" s="106" t="s">
        <v>714</v>
      </c>
      <c r="Q115" s="107" t="s">
        <v>861</v>
      </c>
      <c r="R115" s="107" t="s">
        <v>703</v>
      </c>
    </row>
    <row r="116" spans="2:18" ht="20.100000000000001" customHeight="1" x14ac:dyDescent="0.4">
      <c r="B116" s="105" t="str">
        <f t="shared" si="3"/>
        <v/>
      </c>
      <c r="C116" s="105" t="str">
        <f t="shared" si="4"/>
        <v/>
      </c>
      <c r="D116" s="105" t="str">
        <f t="shared" si="5"/>
        <v/>
      </c>
      <c r="E116" s="106" t="s">
        <v>695</v>
      </c>
      <c r="F116" s="106" t="s">
        <v>817</v>
      </c>
      <c r="G116" s="106" t="s">
        <v>788</v>
      </c>
      <c r="H116" s="106" t="s">
        <v>799</v>
      </c>
      <c r="I116" s="106">
        <v>11</v>
      </c>
      <c r="J116" s="106" t="s">
        <v>722</v>
      </c>
      <c r="K116" s="106">
        <v>11</v>
      </c>
      <c r="L116" s="106" t="s">
        <v>753</v>
      </c>
      <c r="M116" s="106" t="s">
        <v>700</v>
      </c>
      <c r="N116" s="106">
        <v>0.32</v>
      </c>
      <c r="O116" s="106">
        <v>0.55000000000000004</v>
      </c>
      <c r="P116" s="106" t="s">
        <v>714</v>
      </c>
      <c r="Q116" s="107" t="s">
        <v>862</v>
      </c>
      <c r="R116" s="107" t="s">
        <v>703</v>
      </c>
    </row>
    <row r="117" spans="2:18" ht="20.100000000000001" customHeight="1" x14ac:dyDescent="0.4">
      <c r="B117" s="105" t="str">
        <f t="shared" si="3"/>
        <v/>
      </c>
      <c r="C117" s="105" t="str">
        <f t="shared" si="4"/>
        <v/>
      </c>
      <c r="D117" s="105" t="str">
        <f t="shared" si="5"/>
        <v/>
      </c>
      <c r="E117" s="106" t="s">
        <v>695</v>
      </c>
      <c r="F117" s="106" t="s">
        <v>696</v>
      </c>
      <c r="G117" s="106" t="s">
        <v>697</v>
      </c>
      <c r="H117" s="106" t="s">
        <v>706</v>
      </c>
      <c r="I117" s="106">
        <v>10</v>
      </c>
      <c r="J117" s="106" t="s">
        <v>699</v>
      </c>
      <c r="K117" s="106">
        <v>10</v>
      </c>
      <c r="L117" s="106" t="s">
        <v>706</v>
      </c>
      <c r="M117" s="106" t="s">
        <v>700</v>
      </c>
      <c r="N117" s="106">
        <v>0.32</v>
      </c>
      <c r="O117" s="106">
        <v>0.55000000000000004</v>
      </c>
      <c r="P117" s="106" t="s">
        <v>701</v>
      </c>
      <c r="Q117" s="107" t="s">
        <v>863</v>
      </c>
      <c r="R117" s="107" t="s">
        <v>275</v>
      </c>
    </row>
    <row r="118" spans="2:18" ht="20.100000000000001" customHeight="1" x14ac:dyDescent="0.4">
      <c r="B118" s="105" t="str">
        <f t="shared" si="3"/>
        <v/>
      </c>
      <c r="C118" s="105" t="str">
        <f t="shared" si="4"/>
        <v/>
      </c>
      <c r="D118" s="105" t="str">
        <f t="shared" si="5"/>
        <v/>
      </c>
      <c r="E118" s="106" t="s">
        <v>695</v>
      </c>
      <c r="F118" s="106" t="s">
        <v>805</v>
      </c>
      <c r="G118" s="106" t="s">
        <v>697</v>
      </c>
      <c r="H118" s="106" t="s">
        <v>729</v>
      </c>
      <c r="I118" s="106">
        <v>11</v>
      </c>
      <c r="J118" s="106" t="s">
        <v>699</v>
      </c>
      <c r="K118" s="106">
        <v>11</v>
      </c>
      <c r="L118" s="106" t="s">
        <v>741</v>
      </c>
      <c r="M118" s="106" t="s">
        <v>700</v>
      </c>
      <c r="N118" s="106">
        <v>0.46</v>
      </c>
      <c r="O118" s="106">
        <v>0.55000000000000004</v>
      </c>
      <c r="P118" s="106" t="s">
        <v>714</v>
      </c>
      <c r="Q118" s="107" t="s">
        <v>864</v>
      </c>
      <c r="R118" s="107" t="s">
        <v>275</v>
      </c>
    </row>
    <row r="119" spans="2:18" ht="20.100000000000001" customHeight="1" x14ac:dyDescent="0.4">
      <c r="B119" s="105" t="str">
        <f t="shared" si="3"/>
        <v/>
      </c>
      <c r="C119" s="105" t="str">
        <f t="shared" si="4"/>
        <v/>
      </c>
      <c r="D119" s="105" t="str">
        <f t="shared" si="5"/>
        <v/>
      </c>
      <c r="E119" s="106" t="s">
        <v>695</v>
      </c>
      <c r="F119" s="106" t="s">
        <v>740</v>
      </c>
      <c r="G119" s="106" t="s">
        <v>697</v>
      </c>
      <c r="H119" s="106" t="s">
        <v>698</v>
      </c>
      <c r="I119" s="106">
        <v>10</v>
      </c>
      <c r="J119" s="106" t="s">
        <v>699</v>
      </c>
      <c r="K119" s="106">
        <v>11</v>
      </c>
      <c r="L119" s="106" t="s">
        <v>741</v>
      </c>
      <c r="M119" s="106" t="s">
        <v>700</v>
      </c>
      <c r="N119" s="106">
        <v>0.34</v>
      </c>
      <c r="O119" s="106">
        <v>0.55000000000000004</v>
      </c>
      <c r="P119" s="106" t="s">
        <v>714</v>
      </c>
      <c r="Q119" s="107" t="s">
        <v>865</v>
      </c>
      <c r="R119" s="107" t="s">
        <v>275</v>
      </c>
    </row>
    <row r="120" spans="2:18" ht="20.100000000000001" customHeight="1" x14ac:dyDescent="0.4">
      <c r="B120" s="105" t="str">
        <f t="shared" si="3"/>
        <v/>
      </c>
      <c r="C120" s="105" t="str">
        <f t="shared" si="4"/>
        <v/>
      </c>
      <c r="D120" s="105" t="str">
        <f t="shared" si="5"/>
        <v/>
      </c>
      <c r="E120" s="106" t="s">
        <v>695</v>
      </c>
      <c r="F120" s="106" t="s">
        <v>817</v>
      </c>
      <c r="G120" s="106" t="s">
        <v>697</v>
      </c>
      <c r="H120" s="106" t="s">
        <v>799</v>
      </c>
      <c r="I120" s="106">
        <v>11</v>
      </c>
      <c r="J120" s="106" t="s">
        <v>699</v>
      </c>
      <c r="K120" s="106">
        <v>11</v>
      </c>
      <c r="L120" s="106" t="s">
        <v>741</v>
      </c>
      <c r="M120" s="106" t="s">
        <v>700</v>
      </c>
      <c r="N120" s="106">
        <v>0.33</v>
      </c>
      <c r="O120" s="106">
        <v>0.55000000000000004</v>
      </c>
      <c r="P120" s="106" t="s">
        <v>714</v>
      </c>
      <c r="Q120" s="107" t="s">
        <v>866</v>
      </c>
      <c r="R120" s="107" t="s">
        <v>275</v>
      </c>
    </row>
    <row r="121" spans="2:18" ht="20.100000000000001" customHeight="1" x14ac:dyDescent="0.4">
      <c r="B121" s="105" t="str">
        <f t="shared" si="3"/>
        <v/>
      </c>
      <c r="C121" s="105" t="str">
        <f t="shared" si="4"/>
        <v/>
      </c>
      <c r="D121" s="105" t="str">
        <f t="shared" si="5"/>
        <v/>
      </c>
      <c r="E121" s="106" t="s">
        <v>695</v>
      </c>
      <c r="F121" s="106" t="s">
        <v>794</v>
      </c>
      <c r="G121" s="106" t="s">
        <v>710</v>
      </c>
      <c r="H121" s="106" t="s">
        <v>729</v>
      </c>
      <c r="I121" s="106">
        <v>11</v>
      </c>
      <c r="J121" s="106" t="s">
        <v>711</v>
      </c>
      <c r="K121" s="106">
        <v>11</v>
      </c>
      <c r="L121" s="106" t="s">
        <v>729</v>
      </c>
      <c r="M121" s="106" t="s">
        <v>700</v>
      </c>
      <c r="N121" s="106">
        <v>0.45</v>
      </c>
      <c r="O121" s="106">
        <v>0.55000000000000004</v>
      </c>
      <c r="P121" s="106" t="s">
        <v>714</v>
      </c>
      <c r="Q121" s="107" t="s">
        <v>867</v>
      </c>
      <c r="R121" s="107" t="s">
        <v>13</v>
      </c>
    </row>
    <row r="122" spans="2:18" ht="20.100000000000001" customHeight="1" x14ac:dyDescent="0.4">
      <c r="B122" s="105" t="str">
        <f t="shared" si="3"/>
        <v/>
      </c>
      <c r="C122" s="105" t="str">
        <f t="shared" si="4"/>
        <v/>
      </c>
      <c r="D122" s="105" t="str">
        <f t="shared" si="5"/>
        <v/>
      </c>
      <c r="E122" s="106" t="s">
        <v>695</v>
      </c>
      <c r="F122" s="106" t="s">
        <v>696</v>
      </c>
      <c r="G122" s="106" t="s">
        <v>710</v>
      </c>
      <c r="H122" s="106" t="s">
        <v>698</v>
      </c>
      <c r="I122" s="106">
        <v>10</v>
      </c>
      <c r="J122" s="106" t="s">
        <v>711</v>
      </c>
      <c r="K122" s="106">
        <v>10</v>
      </c>
      <c r="L122" s="106" t="s">
        <v>698</v>
      </c>
      <c r="M122" s="106" t="s">
        <v>700</v>
      </c>
      <c r="N122" s="106">
        <v>0.32</v>
      </c>
      <c r="O122" s="106">
        <v>0.55000000000000004</v>
      </c>
      <c r="P122" s="106" t="s">
        <v>714</v>
      </c>
      <c r="Q122" s="107" t="s">
        <v>868</v>
      </c>
      <c r="R122" s="107" t="s">
        <v>13</v>
      </c>
    </row>
    <row r="123" spans="2:18" ht="20.100000000000001" customHeight="1" x14ac:dyDescent="0.4">
      <c r="B123" s="105" t="str">
        <f t="shared" si="3"/>
        <v/>
      </c>
      <c r="C123" s="105" t="str">
        <f t="shared" si="4"/>
        <v/>
      </c>
      <c r="D123" s="105" t="str">
        <f t="shared" si="5"/>
        <v/>
      </c>
      <c r="E123" s="106" t="s">
        <v>695</v>
      </c>
      <c r="F123" s="106" t="s">
        <v>728</v>
      </c>
      <c r="G123" s="106" t="s">
        <v>697</v>
      </c>
      <c r="H123" s="106" t="s">
        <v>765</v>
      </c>
      <c r="I123" s="106">
        <v>10</v>
      </c>
      <c r="J123" s="106" t="s">
        <v>699</v>
      </c>
      <c r="K123" s="106">
        <v>11</v>
      </c>
      <c r="L123" s="106" t="s">
        <v>717</v>
      </c>
      <c r="M123" s="106" t="s">
        <v>700</v>
      </c>
      <c r="N123" s="106">
        <v>0.39</v>
      </c>
      <c r="O123" s="106">
        <v>0.55000000000000004</v>
      </c>
      <c r="P123" s="106" t="s">
        <v>714</v>
      </c>
      <c r="Q123" s="107" t="s">
        <v>869</v>
      </c>
      <c r="R123" s="107" t="s">
        <v>13</v>
      </c>
    </row>
    <row r="124" spans="2:18" ht="20.100000000000001" customHeight="1" x14ac:dyDescent="0.4">
      <c r="B124" s="105" t="str">
        <f t="shared" si="3"/>
        <v/>
      </c>
      <c r="C124" s="105" t="str">
        <f t="shared" si="4"/>
        <v/>
      </c>
      <c r="D124" s="105" t="str">
        <f t="shared" si="5"/>
        <v/>
      </c>
      <c r="E124" s="106" t="s">
        <v>695</v>
      </c>
      <c r="F124" s="106" t="s">
        <v>728</v>
      </c>
      <c r="G124" s="106" t="s">
        <v>721</v>
      </c>
      <c r="H124" s="106" t="s">
        <v>729</v>
      </c>
      <c r="I124" s="106">
        <v>10</v>
      </c>
      <c r="J124" s="106" t="s">
        <v>722</v>
      </c>
      <c r="K124" s="106">
        <v>11</v>
      </c>
      <c r="L124" s="106" t="s">
        <v>706</v>
      </c>
      <c r="M124" s="106" t="s">
        <v>700</v>
      </c>
      <c r="N124" s="106">
        <v>0.4</v>
      </c>
      <c r="O124" s="106">
        <v>0.55000000000000004</v>
      </c>
      <c r="P124" s="106" t="s">
        <v>714</v>
      </c>
      <c r="Q124" s="107" t="s">
        <v>870</v>
      </c>
      <c r="R124" s="107" t="s">
        <v>13</v>
      </c>
    </row>
    <row r="125" spans="2:18" ht="20.100000000000001" customHeight="1" x14ac:dyDescent="0.4">
      <c r="B125" s="105" t="str">
        <f t="shared" si="3"/>
        <v/>
      </c>
      <c r="C125" s="105" t="str">
        <f t="shared" si="4"/>
        <v/>
      </c>
      <c r="D125" s="105" t="str">
        <f t="shared" si="5"/>
        <v/>
      </c>
      <c r="E125" s="106" t="s">
        <v>695</v>
      </c>
      <c r="F125" s="106" t="s">
        <v>805</v>
      </c>
      <c r="G125" s="106" t="s">
        <v>773</v>
      </c>
      <c r="H125" s="106" t="s">
        <v>733</v>
      </c>
      <c r="I125" s="106">
        <v>10</v>
      </c>
      <c r="J125" s="106" t="s">
        <v>774</v>
      </c>
      <c r="K125" s="106">
        <v>11</v>
      </c>
      <c r="L125" s="106" t="s">
        <v>741</v>
      </c>
      <c r="M125" s="106" t="s">
        <v>700</v>
      </c>
      <c r="N125" s="106">
        <v>0.44</v>
      </c>
      <c r="O125" s="106">
        <v>0.56000000000000005</v>
      </c>
      <c r="P125" s="106" t="s">
        <v>714</v>
      </c>
      <c r="Q125" s="107" t="s">
        <v>871</v>
      </c>
      <c r="R125" s="107" t="s">
        <v>703</v>
      </c>
    </row>
    <row r="126" spans="2:18" ht="20.100000000000001" customHeight="1" x14ac:dyDescent="0.4">
      <c r="B126" s="105" t="str">
        <f t="shared" si="3"/>
        <v/>
      </c>
      <c r="C126" s="105" t="str">
        <f t="shared" si="4"/>
        <v/>
      </c>
      <c r="D126" s="105" t="str">
        <f t="shared" si="5"/>
        <v/>
      </c>
      <c r="E126" s="106" t="s">
        <v>695</v>
      </c>
      <c r="F126" s="106" t="s">
        <v>805</v>
      </c>
      <c r="G126" s="106" t="s">
        <v>778</v>
      </c>
      <c r="H126" s="106" t="s">
        <v>733</v>
      </c>
      <c r="I126" s="106">
        <v>10</v>
      </c>
      <c r="J126" s="106" t="s">
        <v>779</v>
      </c>
      <c r="K126" s="106">
        <v>11</v>
      </c>
      <c r="L126" s="106" t="s">
        <v>741</v>
      </c>
      <c r="M126" s="106" t="s">
        <v>700</v>
      </c>
      <c r="N126" s="106">
        <v>0.44</v>
      </c>
      <c r="O126" s="106">
        <v>0.56000000000000005</v>
      </c>
      <c r="P126" s="106" t="s">
        <v>714</v>
      </c>
      <c r="Q126" s="107" t="s">
        <v>872</v>
      </c>
      <c r="R126" s="107" t="s">
        <v>703</v>
      </c>
    </row>
    <row r="127" spans="2:18" ht="20.100000000000001" customHeight="1" x14ac:dyDescent="0.4">
      <c r="B127" s="105" t="str">
        <f t="shared" si="3"/>
        <v/>
      </c>
      <c r="C127" s="105" t="str">
        <f t="shared" si="4"/>
        <v/>
      </c>
      <c r="D127" s="105" t="str">
        <f t="shared" si="5"/>
        <v/>
      </c>
      <c r="E127" s="106" t="s">
        <v>695</v>
      </c>
      <c r="F127" s="106" t="s">
        <v>805</v>
      </c>
      <c r="G127" s="106" t="s">
        <v>782</v>
      </c>
      <c r="H127" s="106" t="s">
        <v>733</v>
      </c>
      <c r="I127" s="106">
        <v>10</v>
      </c>
      <c r="J127" s="106" t="s">
        <v>783</v>
      </c>
      <c r="K127" s="106">
        <v>11</v>
      </c>
      <c r="L127" s="106" t="s">
        <v>741</v>
      </c>
      <c r="M127" s="106" t="s">
        <v>700</v>
      </c>
      <c r="N127" s="106">
        <v>0.38</v>
      </c>
      <c r="O127" s="106">
        <v>0.56000000000000005</v>
      </c>
      <c r="P127" s="106" t="s">
        <v>714</v>
      </c>
      <c r="Q127" s="107" t="s">
        <v>873</v>
      </c>
      <c r="R127" s="107" t="s">
        <v>703</v>
      </c>
    </row>
    <row r="128" spans="2:18" ht="20.100000000000001" customHeight="1" x14ac:dyDescent="0.4">
      <c r="B128" s="105" t="str">
        <f t="shared" si="3"/>
        <v/>
      </c>
      <c r="C128" s="105" t="str">
        <f t="shared" si="4"/>
        <v/>
      </c>
      <c r="D128" s="105" t="str">
        <f t="shared" si="5"/>
        <v/>
      </c>
      <c r="E128" s="106" t="s">
        <v>695</v>
      </c>
      <c r="F128" s="106" t="s">
        <v>805</v>
      </c>
      <c r="G128" s="106" t="s">
        <v>758</v>
      </c>
      <c r="H128" s="106" t="s">
        <v>765</v>
      </c>
      <c r="I128" s="106">
        <v>10</v>
      </c>
      <c r="J128" s="106" t="s">
        <v>711</v>
      </c>
      <c r="K128" s="106">
        <v>11</v>
      </c>
      <c r="L128" s="106" t="s">
        <v>753</v>
      </c>
      <c r="M128" s="106" t="s">
        <v>700</v>
      </c>
      <c r="N128" s="106">
        <v>0.44</v>
      </c>
      <c r="O128" s="106">
        <v>0.56000000000000005</v>
      </c>
      <c r="P128" s="106" t="s">
        <v>714</v>
      </c>
      <c r="Q128" s="107" t="s">
        <v>874</v>
      </c>
      <c r="R128" s="107" t="s">
        <v>703</v>
      </c>
    </row>
    <row r="129" spans="2:18" ht="20.100000000000001" customHeight="1" x14ac:dyDescent="0.4">
      <c r="B129" s="105" t="str">
        <f t="shared" si="3"/>
        <v/>
      </c>
      <c r="C129" s="105" t="str">
        <f t="shared" si="4"/>
        <v/>
      </c>
      <c r="D129" s="105" t="str">
        <f t="shared" si="5"/>
        <v/>
      </c>
      <c r="E129" s="106" t="s">
        <v>695</v>
      </c>
      <c r="F129" s="106" t="s">
        <v>805</v>
      </c>
      <c r="G129" s="106" t="s">
        <v>788</v>
      </c>
      <c r="H129" s="106" t="s">
        <v>733</v>
      </c>
      <c r="I129" s="106">
        <v>10</v>
      </c>
      <c r="J129" s="106" t="s">
        <v>722</v>
      </c>
      <c r="K129" s="106">
        <v>11</v>
      </c>
      <c r="L129" s="106" t="s">
        <v>753</v>
      </c>
      <c r="M129" s="106" t="s">
        <v>700</v>
      </c>
      <c r="N129" s="106">
        <v>0.44</v>
      </c>
      <c r="O129" s="106">
        <v>0.56000000000000005</v>
      </c>
      <c r="P129" s="106" t="s">
        <v>714</v>
      </c>
      <c r="Q129" s="107" t="s">
        <v>875</v>
      </c>
      <c r="R129" s="107" t="s">
        <v>703</v>
      </c>
    </row>
    <row r="130" spans="2:18" ht="20.100000000000001" customHeight="1" x14ac:dyDescent="0.4">
      <c r="B130" s="105" t="str">
        <f t="shared" si="3"/>
        <v/>
      </c>
      <c r="C130" s="105" t="str">
        <f t="shared" si="4"/>
        <v/>
      </c>
      <c r="D130" s="105" t="str">
        <f t="shared" si="5"/>
        <v/>
      </c>
      <c r="E130" s="106" t="s">
        <v>695</v>
      </c>
      <c r="F130" s="106" t="s">
        <v>728</v>
      </c>
      <c r="G130" s="106" t="s">
        <v>697</v>
      </c>
      <c r="H130" s="106" t="s">
        <v>729</v>
      </c>
      <c r="I130" s="106">
        <v>10</v>
      </c>
      <c r="J130" s="106" t="s">
        <v>699</v>
      </c>
      <c r="K130" s="106">
        <v>10</v>
      </c>
      <c r="L130" s="106" t="s">
        <v>706</v>
      </c>
      <c r="M130" s="106" t="s">
        <v>700</v>
      </c>
      <c r="N130" s="106">
        <v>0.4</v>
      </c>
      <c r="O130" s="106">
        <v>0.56999999999999995</v>
      </c>
      <c r="P130" s="106" t="s">
        <v>714</v>
      </c>
      <c r="Q130" s="107" t="s">
        <v>876</v>
      </c>
      <c r="R130" s="107" t="s">
        <v>44</v>
      </c>
    </row>
    <row r="131" spans="2:18" ht="20.100000000000001" customHeight="1" x14ac:dyDescent="0.4">
      <c r="B131" s="105" t="str">
        <f t="shared" si="3"/>
        <v/>
      </c>
      <c r="C131" s="105" t="str">
        <f t="shared" si="4"/>
        <v/>
      </c>
      <c r="D131" s="105" t="str">
        <f t="shared" si="5"/>
        <v/>
      </c>
      <c r="E131" s="106" t="s">
        <v>695</v>
      </c>
      <c r="F131" s="106" t="s">
        <v>805</v>
      </c>
      <c r="G131" s="106" t="s">
        <v>697</v>
      </c>
      <c r="H131" s="106" t="s">
        <v>729</v>
      </c>
      <c r="I131" s="106">
        <v>10</v>
      </c>
      <c r="J131" s="106" t="s">
        <v>699</v>
      </c>
      <c r="K131" s="106">
        <v>11</v>
      </c>
      <c r="L131" s="106" t="s">
        <v>741</v>
      </c>
      <c r="M131" s="106" t="s">
        <v>700</v>
      </c>
      <c r="N131" s="106">
        <v>0.46</v>
      </c>
      <c r="O131" s="106">
        <v>0.56999999999999995</v>
      </c>
      <c r="P131" s="106" t="s">
        <v>714</v>
      </c>
      <c r="Q131" s="107" t="s">
        <v>877</v>
      </c>
      <c r="R131" s="107" t="s">
        <v>44</v>
      </c>
    </row>
    <row r="132" spans="2:18" ht="20.100000000000001" customHeight="1" x14ac:dyDescent="0.4">
      <c r="B132" s="105" t="str">
        <f t="shared" si="3"/>
        <v/>
      </c>
      <c r="C132" s="105" t="str">
        <f t="shared" si="4"/>
        <v/>
      </c>
      <c r="D132" s="105" t="str">
        <f t="shared" si="5"/>
        <v/>
      </c>
      <c r="E132" s="106" t="s">
        <v>695</v>
      </c>
      <c r="F132" s="106" t="s">
        <v>740</v>
      </c>
      <c r="G132" s="106" t="s">
        <v>697</v>
      </c>
      <c r="H132" s="106" t="s">
        <v>698</v>
      </c>
      <c r="I132" s="106">
        <v>10</v>
      </c>
      <c r="J132" s="106" t="s">
        <v>699</v>
      </c>
      <c r="K132" s="106">
        <v>10</v>
      </c>
      <c r="L132" s="106" t="s">
        <v>741</v>
      </c>
      <c r="M132" s="106" t="s">
        <v>700</v>
      </c>
      <c r="N132" s="106">
        <v>0.34</v>
      </c>
      <c r="O132" s="106">
        <v>0.56999999999999995</v>
      </c>
      <c r="P132" s="106" t="s">
        <v>714</v>
      </c>
      <c r="Q132" s="107" t="s">
        <v>878</v>
      </c>
      <c r="R132" s="107" t="s">
        <v>44</v>
      </c>
    </row>
    <row r="133" spans="2:18" ht="20.100000000000001" customHeight="1" x14ac:dyDescent="0.4">
      <c r="B133" s="105" t="str">
        <f t="shared" si="3"/>
        <v/>
      </c>
      <c r="C133" s="105" t="str">
        <f t="shared" si="4"/>
        <v/>
      </c>
      <c r="D133" s="105" t="str">
        <f t="shared" si="5"/>
        <v/>
      </c>
      <c r="E133" s="106" t="s">
        <v>695</v>
      </c>
      <c r="F133" s="106" t="s">
        <v>817</v>
      </c>
      <c r="G133" s="106" t="s">
        <v>697</v>
      </c>
      <c r="H133" s="106" t="s">
        <v>799</v>
      </c>
      <c r="I133" s="106">
        <v>10</v>
      </c>
      <c r="J133" s="106" t="s">
        <v>699</v>
      </c>
      <c r="K133" s="106">
        <v>11</v>
      </c>
      <c r="L133" s="106" t="s">
        <v>741</v>
      </c>
      <c r="M133" s="106" t="s">
        <v>700</v>
      </c>
      <c r="N133" s="106">
        <v>0.33</v>
      </c>
      <c r="O133" s="106">
        <v>0.56999999999999995</v>
      </c>
      <c r="P133" s="106" t="s">
        <v>714</v>
      </c>
      <c r="Q133" s="107" t="s">
        <v>879</v>
      </c>
      <c r="R133" s="107" t="s">
        <v>44</v>
      </c>
    </row>
    <row r="134" spans="2:18" ht="20.100000000000001" customHeight="1" x14ac:dyDescent="0.4">
      <c r="B134" s="105" t="str">
        <f t="shared" si="3"/>
        <v/>
      </c>
      <c r="C134" s="105" t="str">
        <f t="shared" si="4"/>
        <v/>
      </c>
      <c r="D134" s="105" t="str">
        <f t="shared" si="5"/>
        <v/>
      </c>
      <c r="E134" s="106" t="s">
        <v>695</v>
      </c>
      <c r="F134" s="106" t="s">
        <v>794</v>
      </c>
      <c r="G134" s="106" t="s">
        <v>710</v>
      </c>
      <c r="H134" s="106" t="s">
        <v>733</v>
      </c>
      <c r="I134" s="106">
        <v>10</v>
      </c>
      <c r="J134" s="106" t="s">
        <v>711</v>
      </c>
      <c r="K134" s="106">
        <v>11</v>
      </c>
      <c r="L134" s="106" t="s">
        <v>733</v>
      </c>
      <c r="M134" s="106" t="s">
        <v>700</v>
      </c>
      <c r="N134" s="106">
        <v>0.45</v>
      </c>
      <c r="O134" s="106">
        <v>0.56999999999999995</v>
      </c>
      <c r="P134" s="106" t="s">
        <v>701</v>
      </c>
      <c r="Q134" s="107" t="s">
        <v>880</v>
      </c>
      <c r="R134" s="107" t="s">
        <v>703</v>
      </c>
    </row>
    <row r="135" spans="2:18" ht="20.100000000000001" customHeight="1" x14ac:dyDescent="0.4">
      <c r="B135" s="105" t="str">
        <f t="shared" si="3"/>
        <v/>
      </c>
      <c r="C135" s="105" t="str">
        <f t="shared" si="4"/>
        <v/>
      </c>
      <c r="D135" s="105" t="str">
        <f t="shared" si="5"/>
        <v/>
      </c>
      <c r="E135" s="106" t="s">
        <v>695</v>
      </c>
      <c r="F135" s="106" t="s">
        <v>728</v>
      </c>
      <c r="G135" s="106" t="s">
        <v>721</v>
      </c>
      <c r="H135" s="106" t="s">
        <v>733</v>
      </c>
      <c r="I135" s="106">
        <v>10</v>
      </c>
      <c r="J135" s="106" t="s">
        <v>722</v>
      </c>
      <c r="K135" s="106">
        <v>10</v>
      </c>
      <c r="L135" s="106" t="s">
        <v>698</v>
      </c>
      <c r="M135" s="106" t="s">
        <v>700</v>
      </c>
      <c r="N135" s="106">
        <v>0.4</v>
      </c>
      <c r="O135" s="106">
        <v>0.56999999999999995</v>
      </c>
      <c r="P135" s="106" t="s">
        <v>714</v>
      </c>
      <c r="Q135" s="107" t="s">
        <v>881</v>
      </c>
      <c r="R135" s="107" t="s">
        <v>703</v>
      </c>
    </row>
    <row r="136" spans="2:18" ht="20.100000000000001" customHeight="1" x14ac:dyDescent="0.4">
      <c r="B136" s="105" t="str">
        <f t="shared" si="3"/>
        <v/>
      </c>
      <c r="C136" s="105" t="str">
        <f t="shared" si="4"/>
        <v/>
      </c>
      <c r="D136" s="105" t="str">
        <f t="shared" si="5"/>
        <v/>
      </c>
      <c r="E136" s="106" t="s">
        <v>695</v>
      </c>
      <c r="F136" s="106" t="s">
        <v>728</v>
      </c>
      <c r="G136" s="106" t="s">
        <v>773</v>
      </c>
      <c r="H136" s="106" t="s">
        <v>729</v>
      </c>
      <c r="I136" s="106">
        <v>10</v>
      </c>
      <c r="J136" s="106" t="s">
        <v>774</v>
      </c>
      <c r="K136" s="106">
        <v>10</v>
      </c>
      <c r="L136" s="106" t="s">
        <v>706</v>
      </c>
      <c r="M136" s="106" t="s">
        <v>700</v>
      </c>
      <c r="N136" s="106">
        <v>0.4</v>
      </c>
      <c r="O136" s="106">
        <v>0.56999999999999995</v>
      </c>
      <c r="P136" s="106" t="s">
        <v>714</v>
      </c>
      <c r="Q136" s="107" t="s">
        <v>882</v>
      </c>
      <c r="R136" s="107" t="s">
        <v>703</v>
      </c>
    </row>
    <row r="137" spans="2:18" ht="20.100000000000001" customHeight="1" x14ac:dyDescent="0.4">
      <c r="B137" s="105" t="str">
        <f t="shared" si="3"/>
        <v/>
      </c>
      <c r="C137" s="105" t="str">
        <f t="shared" si="4"/>
        <v/>
      </c>
      <c r="D137" s="105" t="str">
        <f t="shared" si="5"/>
        <v/>
      </c>
      <c r="E137" s="106" t="s">
        <v>695</v>
      </c>
      <c r="F137" s="106" t="s">
        <v>728</v>
      </c>
      <c r="G137" s="106" t="s">
        <v>778</v>
      </c>
      <c r="H137" s="106" t="s">
        <v>729</v>
      </c>
      <c r="I137" s="106">
        <v>10</v>
      </c>
      <c r="J137" s="106" t="s">
        <v>779</v>
      </c>
      <c r="K137" s="106">
        <v>10</v>
      </c>
      <c r="L137" s="106" t="s">
        <v>706</v>
      </c>
      <c r="M137" s="106" t="s">
        <v>700</v>
      </c>
      <c r="N137" s="106">
        <v>0.4</v>
      </c>
      <c r="O137" s="106">
        <v>0.56999999999999995</v>
      </c>
      <c r="P137" s="106" t="s">
        <v>714</v>
      </c>
      <c r="Q137" s="107" t="s">
        <v>883</v>
      </c>
      <c r="R137" s="107" t="s">
        <v>703</v>
      </c>
    </row>
    <row r="138" spans="2:18" ht="20.100000000000001" customHeight="1" x14ac:dyDescent="0.4">
      <c r="B138" s="105" t="str">
        <f t="shared" si="3"/>
        <v/>
      </c>
      <c r="C138" s="105" t="str">
        <f t="shared" si="4"/>
        <v/>
      </c>
      <c r="D138" s="105" t="str">
        <f t="shared" si="5"/>
        <v/>
      </c>
      <c r="E138" s="106" t="s">
        <v>695</v>
      </c>
      <c r="F138" s="106" t="s">
        <v>728</v>
      </c>
      <c r="G138" s="106" t="s">
        <v>782</v>
      </c>
      <c r="H138" s="106" t="s">
        <v>729</v>
      </c>
      <c r="I138" s="106">
        <v>10</v>
      </c>
      <c r="J138" s="106" t="s">
        <v>783</v>
      </c>
      <c r="K138" s="106">
        <v>10</v>
      </c>
      <c r="L138" s="106" t="s">
        <v>706</v>
      </c>
      <c r="M138" s="106" t="s">
        <v>700</v>
      </c>
      <c r="N138" s="106">
        <v>0.35</v>
      </c>
      <c r="O138" s="106">
        <v>0.56999999999999995</v>
      </c>
      <c r="P138" s="106" t="s">
        <v>714</v>
      </c>
      <c r="Q138" s="107" t="s">
        <v>884</v>
      </c>
      <c r="R138" s="107" t="s">
        <v>703</v>
      </c>
    </row>
    <row r="139" spans="2:18" ht="20.100000000000001" customHeight="1" x14ac:dyDescent="0.4">
      <c r="B139" s="105" t="str">
        <f t="shared" si="3"/>
        <v/>
      </c>
      <c r="C139" s="105" t="str">
        <f t="shared" si="4"/>
        <v/>
      </c>
      <c r="D139" s="105" t="str">
        <f t="shared" si="5"/>
        <v/>
      </c>
      <c r="E139" s="106" t="s">
        <v>695</v>
      </c>
      <c r="F139" s="106" t="s">
        <v>798</v>
      </c>
      <c r="G139" s="106" t="s">
        <v>710</v>
      </c>
      <c r="H139" s="106" t="s">
        <v>733</v>
      </c>
      <c r="I139" s="106">
        <v>10</v>
      </c>
      <c r="J139" s="106" t="s">
        <v>711</v>
      </c>
      <c r="K139" s="106">
        <v>11</v>
      </c>
      <c r="L139" s="106" t="s">
        <v>802</v>
      </c>
      <c r="M139" s="106" t="s">
        <v>700</v>
      </c>
      <c r="N139" s="106">
        <v>0.36</v>
      </c>
      <c r="O139" s="106">
        <v>0.56999999999999995</v>
      </c>
      <c r="P139" s="106" t="s">
        <v>800</v>
      </c>
      <c r="Q139" s="107" t="s">
        <v>885</v>
      </c>
      <c r="R139" s="107" t="s">
        <v>703</v>
      </c>
    </row>
    <row r="140" spans="2:18" ht="20.100000000000001" customHeight="1" x14ac:dyDescent="0.4">
      <c r="B140" s="105" t="str">
        <f t="shared" si="3"/>
        <v/>
      </c>
      <c r="C140" s="105" t="str">
        <f t="shared" si="4"/>
        <v/>
      </c>
      <c r="D140" s="105" t="str">
        <f t="shared" si="5"/>
        <v/>
      </c>
      <c r="E140" s="106" t="s">
        <v>695</v>
      </c>
      <c r="F140" s="106" t="s">
        <v>740</v>
      </c>
      <c r="G140" s="106" t="s">
        <v>773</v>
      </c>
      <c r="H140" s="106" t="s">
        <v>717</v>
      </c>
      <c r="I140" s="106">
        <v>10</v>
      </c>
      <c r="J140" s="106" t="s">
        <v>774</v>
      </c>
      <c r="K140" s="106">
        <v>10</v>
      </c>
      <c r="L140" s="106" t="s">
        <v>741</v>
      </c>
      <c r="M140" s="106" t="s">
        <v>700</v>
      </c>
      <c r="N140" s="106">
        <v>0.33</v>
      </c>
      <c r="O140" s="106">
        <v>0.56999999999999995</v>
      </c>
      <c r="P140" s="106" t="s">
        <v>714</v>
      </c>
      <c r="Q140" s="107" t="s">
        <v>886</v>
      </c>
      <c r="R140" s="107" t="s">
        <v>703</v>
      </c>
    </row>
    <row r="141" spans="2:18" ht="20.100000000000001" customHeight="1" x14ac:dyDescent="0.4">
      <c r="B141" s="105" t="str">
        <f t="shared" si="3"/>
        <v/>
      </c>
      <c r="C141" s="105" t="str">
        <f t="shared" si="4"/>
        <v/>
      </c>
      <c r="D141" s="105" t="str">
        <f t="shared" si="5"/>
        <v/>
      </c>
      <c r="E141" s="106" t="s">
        <v>695</v>
      </c>
      <c r="F141" s="106" t="s">
        <v>740</v>
      </c>
      <c r="G141" s="106" t="s">
        <v>778</v>
      </c>
      <c r="H141" s="106" t="s">
        <v>717</v>
      </c>
      <c r="I141" s="106">
        <v>10</v>
      </c>
      <c r="J141" s="106" t="s">
        <v>779</v>
      </c>
      <c r="K141" s="106">
        <v>10</v>
      </c>
      <c r="L141" s="106" t="s">
        <v>741</v>
      </c>
      <c r="M141" s="106" t="s">
        <v>700</v>
      </c>
      <c r="N141" s="106">
        <v>0.33</v>
      </c>
      <c r="O141" s="106">
        <v>0.56999999999999995</v>
      </c>
      <c r="P141" s="106" t="s">
        <v>714</v>
      </c>
      <c r="Q141" s="107" t="s">
        <v>887</v>
      </c>
      <c r="R141" s="107" t="s">
        <v>703</v>
      </c>
    </row>
    <row r="142" spans="2:18" ht="20.100000000000001" customHeight="1" x14ac:dyDescent="0.4">
      <c r="B142" s="105" t="str">
        <f t="shared" si="3"/>
        <v/>
      </c>
      <c r="C142" s="105" t="str">
        <f t="shared" si="4"/>
        <v/>
      </c>
      <c r="D142" s="105" t="str">
        <f t="shared" si="5"/>
        <v/>
      </c>
      <c r="E142" s="106" t="s">
        <v>695</v>
      </c>
      <c r="F142" s="106" t="s">
        <v>740</v>
      </c>
      <c r="G142" s="106" t="s">
        <v>782</v>
      </c>
      <c r="H142" s="106" t="s">
        <v>717</v>
      </c>
      <c r="I142" s="106">
        <v>10</v>
      </c>
      <c r="J142" s="106" t="s">
        <v>783</v>
      </c>
      <c r="K142" s="106">
        <v>10</v>
      </c>
      <c r="L142" s="106" t="s">
        <v>741</v>
      </c>
      <c r="M142" s="106" t="s">
        <v>700</v>
      </c>
      <c r="N142" s="106">
        <v>0.28000000000000003</v>
      </c>
      <c r="O142" s="106">
        <v>0.56999999999999995</v>
      </c>
      <c r="P142" s="106" t="s">
        <v>714</v>
      </c>
      <c r="Q142" s="107" t="s">
        <v>888</v>
      </c>
      <c r="R142" s="107" t="s">
        <v>703</v>
      </c>
    </row>
    <row r="143" spans="2:18" ht="20.100000000000001" customHeight="1" x14ac:dyDescent="0.4">
      <c r="B143" s="105" t="str">
        <f t="shared" si="3"/>
        <v/>
      </c>
      <c r="C143" s="105" t="str">
        <f t="shared" si="4"/>
        <v/>
      </c>
      <c r="D143" s="105" t="str">
        <f t="shared" si="5"/>
        <v/>
      </c>
      <c r="E143" s="106" t="s">
        <v>695</v>
      </c>
      <c r="F143" s="106" t="s">
        <v>740</v>
      </c>
      <c r="G143" s="106" t="s">
        <v>788</v>
      </c>
      <c r="H143" s="106" t="s">
        <v>717</v>
      </c>
      <c r="I143" s="106">
        <v>10</v>
      </c>
      <c r="J143" s="106" t="s">
        <v>722</v>
      </c>
      <c r="K143" s="106">
        <v>10</v>
      </c>
      <c r="L143" s="106" t="s">
        <v>753</v>
      </c>
      <c r="M143" s="106" t="s">
        <v>700</v>
      </c>
      <c r="N143" s="106">
        <v>0.33</v>
      </c>
      <c r="O143" s="106">
        <v>0.56999999999999995</v>
      </c>
      <c r="P143" s="106" t="s">
        <v>714</v>
      </c>
      <c r="Q143" s="107" t="s">
        <v>889</v>
      </c>
      <c r="R143" s="107" t="s">
        <v>703</v>
      </c>
    </row>
    <row r="144" spans="2:18" ht="20.100000000000001" customHeight="1" x14ac:dyDescent="0.4">
      <c r="B144" s="105" t="str">
        <f t="shared" ref="B144:B207" si="6">IF(OR($C$10="",$C$11=""),"",IFERROR(IF(AND($U$22&lt;&gt;R144,$V$22&lt;&gt;R144),"－",IF(AND(COUNTIF($C$10,"*樹脂スペーサー*")&gt;0,OR(M144="空気",F144="一般",F144="一般ＰＧ")),"－",IF(AND($W$25&gt;0,$W$25&gt;=O144),$U$25,IF(AND($W$26&gt;0,$W$26&gt;=O144),$U$26,IF(AND($W$27&gt;0,$W$27&gt;=O144),$U$27,IF(AND($W$28&gt;0,$W$28&gt;=O144),$U$28,IF(AND($W$29&gt;0,$W$29&gt;=O144),$U$29,IF(AND($W$30&gt;0,$W$30&gt;=O144),$U$30,IF(AND($W$31&gt;0,$W$31&gt;=O144),$U$31,"－"))))))))),"－"))</f>
        <v/>
      </c>
      <c r="C144" s="105" t="str">
        <f t="shared" ref="C144:C207" si="7">IF(B144="","",IF(B144&lt;&gt;"－",VLOOKUP(B144,$U$25:$V$31,2,FALSE),"－"))</f>
        <v/>
      </c>
      <c r="D144" s="105" t="str">
        <f t="shared" ref="D144:D207" si="8">IF($H$9="","",IF($V$38&lt;&gt;"断熱等","－",IF(AND(COUNTIF($V$34,"*樹脂スペーサー*")&gt;0,OR(M144="空気",F144="一般",F144="一般ＰＧ")),"－",IF(AND($V$35&lt;&gt;R144,$W$35&lt;&gt;R144),"－",IF(MID($H$9,10,1)="Z",IF(N144&lt;=0.65,"○","－"),IF($V$36&gt;=O144,"○","－"))))))</f>
        <v/>
      </c>
      <c r="E144" s="106" t="s">
        <v>695</v>
      </c>
      <c r="F144" s="106" t="s">
        <v>817</v>
      </c>
      <c r="G144" s="106" t="s">
        <v>773</v>
      </c>
      <c r="H144" s="106" t="s">
        <v>802</v>
      </c>
      <c r="I144" s="106">
        <v>10</v>
      </c>
      <c r="J144" s="106" t="s">
        <v>774</v>
      </c>
      <c r="K144" s="106">
        <v>11</v>
      </c>
      <c r="L144" s="106" t="s">
        <v>741</v>
      </c>
      <c r="M144" s="106" t="s">
        <v>700</v>
      </c>
      <c r="N144" s="106">
        <v>0.31</v>
      </c>
      <c r="O144" s="106">
        <v>0.56999999999999995</v>
      </c>
      <c r="P144" s="106" t="s">
        <v>714</v>
      </c>
      <c r="Q144" s="107" t="s">
        <v>890</v>
      </c>
      <c r="R144" s="107" t="s">
        <v>703</v>
      </c>
    </row>
    <row r="145" spans="2:18" ht="20.100000000000001" customHeight="1" x14ac:dyDescent="0.4">
      <c r="B145" s="105" t="str">
        <f t="shared" si="6"/>
        <v/>
      </c>
      <c r="C145" s="105" t="str">
        <f t="shared" si="7"/>
        <v/>
      </c>
      <c r="D145" s="105" t="str">
        <f t="shared" si="8"/>
        <v/>
      </c>
      <c r="E145" s="106" t="s">
        <v>695</v>
      </c>
      <c r="F145" s="106" t="s">
        <v>817</v>
      </c>
      <c r="G145" s="106" t="s">
        <v>778</v>
      </c>
      <c r="H145" s="106" t="s">
        <v>802</v>
      </c>
      <c r="I145" s="106">
        <v>10</v>
      </c>
      <c r="J145" s="106" t="s">
        <v>779</v>
      </c>
      <c r="K145" s="106">
        <v>11</v>
      </c>
      <c r="L145" s="106" t="s">
        <v>741</v>
      </c>
      <c r="M145" s="106" t="s">
        <v>700</v>
      </c>
      <c r="N145" s="106">
        <v>0.31</v>
      </c>
      <c r="O145" s="106">
        <v>0.56999999999999995</v>
      </c>
      <c r="P145" s="106" t="s">
        <v>714</v>
      </c>
      <c r="Q145" s="107" t="s">
        <v>891</v>
      </c>
      <c r="R145" s="107" t="s">
        <v>703</v>
      </c>
    </row>
    <row r="146" spans="2:18" ht="20.100000000000001" customHeight="1" x14ac:dyDescent="0.4">
      <c r="B146" s="105" t="str">
        <f t="shared" si="6"/>
        <v/>
      </c>
      <c r="C146" s="105" t="str">
        <f t="shared" si="7"/>
        <v/>
      </c>
      <c r="D146" s="105" t="str">
        <f t="shared" si="8"/>
        <v/>
      </c>
      <c r="E146" s="106" t="s">
        <v>695</v>
      </c>
      <c r="F146" s="106" t="s">
        <v>817</v>
      </c>
      <c r="G146" s="106" t="s">
        <v>782</v>
      </c>
      <c r="H146" s="106" t="s">
        <v>802</v>
      </c>
      <c r="I146" s="106">
        <v>10</v>
      </c>
      <c r="J146" s="106" t="s">
        <v>783</v>
      </c>
      <c r="K146" s="106">
        <v>11</v>
      </c>
      <c r="L146" s="106" t="s">
        <v>741</v>
      </c>
      <c r="M146" s="106" t="s">
        <v>700</v>
      </c>
      <c r="N146" s="106">
        <v>0.26</v>
      </c>
      <c r="O146" s="106">
        <v>0.56999999999999995</v>
      </c>
      <c r="P146" s="106" t="s">
        <v>714</v>
      </c>
      <c r="Q146" s="107" t="s">
        <v>892</v>
      </c>
      <c r="R146" s="107" t="s">
        <v>703</v>
      </c>
    </row>
    <row r="147" spans="2:18" ht="20.100000000000001" customHeight="1" x14ac:dyDescent="0.4">
      <c r="B147" s="105" t="str">
        <f t="shared" si="6"/>
        <v/>
      </c>
      <c r="C147" s="105" t="str">
        <f t="shared" si="7"/>
        <v/>
      </c>
      <c r="D147" s="105" t="str">
        <f t="shared" si="8"/>
        <v/>
      </c>
      <c r="E147" s="106" t="s">
        <v>695</v>
      </c>
      <c r="F147" s="106" t="s">
        <v>817</v>
      </c>
      <c r="G147" s="106" t="s">
        <v>758</v>
      </c>
      <c r="H147" s="106" t="s">
        <v>819</v>
      </c>
      <c r="I147" s="106">
        <v>10</v>
      </c>
      <c r="J147" s="106" t="s">
        <v>711</v>
      </c>
      <c r="K147" s="106">
        <v>11</v>
      </c>
      <c r="L147" s="106" t="s">
        <v>753</v>
      </c>
      <c r="M147" s="106" t="s">
        <v>700</v>
      </c>
      <c r="N147" s="106">
        <v>0.32</v>
      </c>
      <c r="O147" s="106">
        <v>0.56999999999999995</v>
      </c>
      <c r="P147" s="106" t="s">
        <v>714</v>
      </c>
      <c r="Q147" s="107" t="s">
        <v>893</v>
      </c>
      <c r="R147" s="107" t="s">
        <v>703</v>
      </c>
    </row>
    <row r="148" spans="2:18" ht="20.100000000000001" customHeight="1" x14ac:dyDescent="0.4">
      <c r="B148" s="105" t="str">
        <f t="shared" si="6"/>
        <v/>
      </c>
      <c r="C148" s="105" t="str">
        <f t="shared" si="7"/>
        <v/>
      </c>
      <c r="D148" s="105" t="str">
        <f t="shared" si="8"/>
        <v/>
      </c>
      <c r="E148" s="106" t="s">
        <v>695</v>
      </c>
      <c r="F148" s="106" t="s">
        <v>817</v>
      </c>
      <c r="G148" s="106" t="s">
        <v>788</v>
      </c>
      <c r="H148" s="106" t="s">
        <v>802</v>
      </c>
      <c r="I148" s="106">
        <v>10</v>
      </c>
      <c r="J148" s="106" t="s">
        <v>722</v>
      </c>
      <c r="K148" s="106">
        <v>11</v>
      </c>
      <c r="L148" s="106" t="s">
        <v>753</v>
      </c>
      <c r="M148" s="106" t="s">
        <v>700</v>
      </c>
      <c r="N148" s="106">
        <v>0.32</v>
      </c>
      <c r="O148" s="106">
        <v>0.56999999999999995</v>
      </c>
      <c r="P148" s="106" t="s">
        <v>714</v>
      </c>
      <c r="Q148" s="107" t="s">
        <v>894</v>
      </c>
      <c r="R148" s="107" t="s">
        <v>703</v>
      </c>
    </row>
    <row r="149" spans="2:18" ht="20.100000000000001" customHeight="1" x14ac:dyDescent="0.4">
      <c r="B149" s="105" t="str">
        <f t="shared" si="6"/>
        <v/>
      </c>
      <c r="C149" s="105" t="str">
        <f t="shared" si="7"/>
        <v/>
      </c>
      <c r="D149" s="105" t="str">
        <f t="shared" si="8"/>
        <v/>
      </c>
      <c r="E149" s="106" t="s">
        <v>695</v>
      </c>
      <c r="F149" s="106" t="s">
        <v>728</v>
      </c>
      <c r="G149" s="106" t="s">
        <v>697</v>
      </c>
      <c r="H149" s="106" t="s">
        <v>729</v>
      </c>
      <c r="I149" s="106">
        <v>10</v>
      </c>
      <c r="J149" s="106" t="s">
        <v>699</v>
      </c>
      <c r="K149" s="106">
        <v>10</v>
      </c>
      <c r="L149" s="106" t="s">
        <v>706</v>
      </c>
      <c r="M149" s="106" t="s">
        <v>700</v>
      </c>
      <c r="N149" s="106">
        <v>0.4</v>
      </c>
      <c r="O149" s="106">
        <v>0.56999999999999995</v>
      </c>
      <c r="P149" s="106" t="s">
        <v>714</v>
      </c>
      <c r="Q149" s="107" t="s">
        <v>895</v>
      </c>
      <c r="R149" s="107" t="s">
        <v>275</v>
      </c>
    </row>
    <row r="150" spans="2:18" ht="20.100000000000001" customHeight="1" x14ac:dyDescent="0.4">
      <c r="B150" s="105" t="str">
        <f t="shared" si="6"/>
        <v/>
      </c>
      <c r="C150" s="105" t="str">
        <f t="shared" si="7"/>
        <v/>
      </c>
      <c r="D150" s="105" t="str">
        <f t="shared" si="8"/>
        <v/>
      </c>
      <c r="E150" s="106" t="s">
        <v>695</v>
      </c>
      <c r="F150" s="106" t="s">
        <v>805</v>
      </c>
      <c r="G150" s="106" t="s">
        <v>697</v>
      </c>
      <c r="H150" s="106" t="s">
        <v>733</v>
      </c>
      <c r="I150" s="106">
        <v>10</v>
      </c>
      <c r="J150" s="106" t="s">
        <v>699</v>
      </c>
      <c r="K150" s="106">
        <v>11</v>
      </c>
      <c r="L150" s="106" t="s">
        <v>741</v>
      </c>
      <c r="M150" s="106" t="s">
        <v>700</v>
      </c>
      <c r="N150" s="106">
        <v>0.45</v>
      </c>
      <c r="O150" s="106">
        <v>0.56999999999999995</v>
      </c>
      <c r="P150" s="106" t="s">
        <v>714</v>
      </c>
      <c r="Q150" s="107" t="s">
        <v>896</v>
      </c>
      <c r="R150" s="107" t="s">
        <v>275</v>
      </c>
    </row>
    <row r="151" spans="2:18" ht="20.100000000000001" customHeight="1" x14ac:dyDescent="0.4">
      <c r="B151" s="105" t="str">
        <f t="shared" si="6"/>
        <v/>
      </c>
      <c r="C151" s="105" t="str">
        <f t="shared" si="7"/>
        <v/>
      </c>
      <c r="D151" s="105" t="str">
        <f t="shared" si="8"/>
        <v/>
      </c>
      <c r="E151" s="106" t="s">
        <v>695</v>
      </c>
      <c r="F151" s="106" t="s">
        <v>740</v>
      </c>
      <c r="G151" s="106" t="s">
        <v>697</v>
      </c>
      <c r="H151" s="106" t="s">
        <v>717</v>
      </c>
      <c r="I151" s="106">
        <v>10</v>
      </c>
      <c r="J151" s="106" t="s">
        <v>699</v>
      </c>
      <c r="K151" s="106">
        <v>10</v>
      </c>
      <c r="L151" s="106" t="s">
        <v>741</v>
      </c>
      <c r="M151" s="106" t="s">
        <v>700</v>
      </c>
      <c r="N151" s="106">
        <v>0.34</v>
      </c>
      <c r="O151" s="106">
        <v>0.56999999999999995</v>
      </c>
      <c r="P151" s="106" t="s">
        <v>714</v>
      </c>
      <c r="Q151" s="107" t="s">
        <v>897</v>
      </c>
      <c r="R151" s="107" t="s">
        <v>275</v>
      </c>
    </row>
    <row r="152" spans="2:18" ht="20.100000000000001" customHeight="1" x14ac:dyDescent="0.4">
      <c r="B152" s="105" t="str">
        <f t="shared" si="6"/>
        <v/>
      </c>
      <c r="C152" s="105" t="str">
        <f t="shared" si="7"/>
        <v/>
      </c>
      <c r="D152" s="105" t="str">
        <f t="shared" si="8"/>
        <v/>
      </c>
      <c r="E152" s="106" t="s">
        <v>695</v>
      </c>
      <c r="F152" s="106" t="s">
        <v>740</v>
      </c>
      <c r="G152" s="106" t="s">
        <v>752</v>
      </c>
      <c r="H152" s="106" t="s">
        <v>706</v>
      </c>
      <c r="I152" s="106">
        <v>10</v>
      </c>
      <c r="J152" s="106" t="s">
        <v>699</v>
      </c>
      <c r="K152" s="106">
        <v>10</v>
      </c>
      <c r="L152" s="106" t="s">
        <v>753</v>
      </c>
      <c r="M152" s="106" t="s">
        <v>700</v>
      </c>
      <c r="N152" s="106">
        <v>0.34</v>
      </c>
      <c r="O152" s="106">
        <v>0.56999999999999995</v>
      </c>
      <c r="P152" s="106" t="s">
        <v>714</v>
      </c>
      <c r="Q152" s="107" t="s">
        <v>898</v>
      </c>
      <c r="R152" s="107" t="s">
        <v>275</v>
      </c>
    </row>
    <row r="153" spans="2:18" ht="20.100000000000001" customHeight="1" x14ac:dyDescent="0.4">
      <c r="B153" s="105" t="str">
        <f t="shared" si="6"/>
        <v/>
      </c>
      <c r="C153" s="105" t="str">
        <f t="shared" si="7"/>
        <v/>
      </c>
      <c r="D153" s="105" t="str">
        <f t="shared" si="8"/>
        <v/>
      </c>
      <c r="E153" s="106" t="s">
        <v>695</v>
      </c>
      <c r="F153" s="106" t="s">
        <v>817</v>
      </c>
      <c r="G153" s="106" t="s">
        <v>697</v>
      </c>
      <c r="H153" s="106" t="s">
        <v>802</v>
      </c>
      <c r="I153" s="106">
        <v>10</v>
      </c>
      <c r="J153" s="106" t="s">
        <v>699</v>
      </c>
      <c r="K153" s="106">
        <v>11</v>
      </c>
      <c r="L153" s="106" t="s">
        <v>741</v>
      </c>
      <c r="M153" s="106" t="s">
        <v>700</v>
      </c>
      <c r="N153" s="106">
        <v>0.32</v>
      </c>
      <c r="O153" s="106">
        <v>0.56999999999999995</v>
      </c>
      <c r="P153" s="106" t="s">
        <v>714</v>
      </c>
      <c r="Q153" s="107" t="s">
        <v>899</v>
      </c>
      <c r="R153" s="107" t="s">
        <v>275</v>
      </c>
    </row>
    <row r="154" spans="2:18" ht="20.100000000000001" customHeight="1" x14ac:dyDescent="0.4">
      <c r="B154" s="105" t="str">
        <f t="shared" si="6"/>
        <v/>
      </c>
      <c r="C154" s="105" t="str">
        <f t="shared" si="7"/>
        <v/>
      </c>
      <c r="D154" s="105" t="str">
        <f t="shared" si="8"/>
        <v/>
      </c>
      <c r="E154" s="106" t="s">
        <v>695</v>
      </c>
      <c r="F154" s="106" t="s">
        <v>794</v>
      </c>
      <c r="G154" s="106" t="s">
        <v>697</v>
      </c>
      <c r="H154" s="106" t="s">
        <v>765</v>
      </c>
      <c r="I154" s="106">
        <v>10</v>
      </c>
      <c r="J154" s="106" t="s">
        <v>699</v>
      </c>
      <c r="K154" s="106">
        <v>11</v>
      </c>
      <c r="L154" s="106" t="s">
        <v>765</v>
      </c>
      <c r="M154" s="106" t="s">
        <v>700</v>
      </c>
      <c r="N154" s="106">
        <v>0.45</v>
      </c>
      <c r="O154" s="106">
        <v>0.56999999999999995</v>
      </c>
      <c r="P154" s="106" t="s">
        <v>714</v>
      </c>
      <c r="Q154" s="107" t="s">
        <v>900</v>
      </c>
      <c r="R154" s="107" t="s">
        <v>13</v>
      </c>
    </row>
    <row r="155" spans="2:18" ht="20.100000000000001" customHeight="1" x14ac:dyDescent="0.4">
      <c r="B155" s="105" t="str">
        <f t="shared" si="6"/>
        <v/>
      </c>
      <c r="C155" s="105" t="str">
        <f t="shared" si="7"/>
        <v/>
      </c>
      <c r="D155" s="105" t="str">
        <f t="shared" si="8"/>
        <v/>
      </c>
      <c r="E155" s="106" t="s">
        <v>695</v>
      </c>
      <c r="F155" s="106" t="s">
        <v>794</v>
      </c>
      <c r="G155" s="106" t="s">
        <v>721</v>
      </c>
      <c r="H155" s="106" t="s">
        <v>729</v>
      </c>
      <c r="I155" s="106">
        <v>10</v>
      </c>
      <c r="J155" s="106" t="s">
        <v>722</v>
      </c>
      <c r="K155" s="106">
        <v>11</v>
      </c>
      <c r="L155" s="106" t="s">
        <v>729</v>
      </c>
      <c r="M155" s="106" t="s">
        <v>700</v>
      </c>
      <c r="N155" s="106">
        <v>0.45</v>
      </c>
      <c r="O155" s="106">
        <v>0.56999999999999995</v>
      </c>
      <c r="P155" s="106" t="s">
        <v>714</v>
      </c>
      <c r="Q155" s="107" t="s">
        <v>901</v>
      </c>
      <c r="R155" s="107" t="s">
        <v>13</v>
      </c>
    </row>
    <row r="156" spans="2:18" ht="20.100000000000001" customHeight="1" x14ac:dyDescent="0.4">
      <c r="B156" s="105" t="str">
        <f t="shared" si="6"/>
        <v/>
      </c>
      <c r="C156" s="105" t="str">
        <f t="shared" si="7"/>
        <v/>
      </c>
      <c r="D156" s="105" t="str">
        <f t="shared" si="8"/>
        <v/>
      </c>
      <c r="E156" s="106" t="s">
        <v>695</v>
      </c>
      <c r="F156" s="106" t="s">
        <v>696</v>
      </c>
      <c r="G156" s="106" t="s">
        <v>773</v>
      </c>
      <c r="H156" s="106" t="s">
        <v>706</v>
      </c>
      <c r="I156" s="106">
        <v>9</v>
      </c>
      <c r="J156" s="106" t="s">
        <v>774</v>
      </c>
      <c r="K156" s="106">
        <v>10</v>
      </c>
      <c r="L156" s="106" t="s">
        <v>706</v>
      </c>
      <c r="M156" s="106" t="s">
        <v>700</v>
      </c>
      <c r="N156" s="106">
        <v>0.32</v>
      </c>
      <c r="O156" s="106">
        <v>0.56999999999999995</v>
      </c>
      <c r="P156" s="106" t="s">
        <v>714</v>
      </c>
      <c r="Q156" s="107" t="s">
        <v>902</v>
      </c>
      <c r="R156" s="107" t="s">
        <v>13</v>
      </c>
    </row>
    <row r="157" spans="2:18" ht="20.100000000000001" customHeight="1" x14ac:dyDescent="0.4">
      <c r="B157" s="105" t="str">
        <f t="shared" si="6"/>
        <v/>
      </c>
      <c r="C157" s="105" t="str">
        <f t="shared" si="7"/>
        <v/>
      </c>
      <c r="D157" s="105" t="str">
        <f t="shared" si="8"/>
        <v/>
      </c>
      <c r="E157" s="106" t="s">
        <v>695</v>
      </c>
      <c r="F157" s="106" t="s">
        <v>696</v>
      </c>
      <c r="G157" s="106" t="s">
        <v>778</v>
      </c>
      <c r="H157" s="106" t="s">
        <v>706</v>
      </c>
      <c r="I157" s="106">
        <v>9</v>
      </c>
      <c r="J157" s="106" t="s">
        <v>779</v>
      </c>
      <c r="K157" s="106">
        <v>10</v>
      </c>
      <c r="L157" s="106" t="s">
        <v>706</v>
      </c>
      <c r="M157" s="106" t="s">
        <v>700</v>
      </c>
      <c r="N157" s="106">
        <v>0.32</v>
      </c>
      <c r="O157" s="106">
        <v>0.56999999999999995</v>
      </c>
      <c r="P157" s="106" t="s">
        <v>714</v>
      </c>
      <c r="Q157" s="107" t="s">
        <v>903</v>
      </c>
      <c r="R157" s="107" t="s">
        <v>13</v>
      </c>
    </row>
    <row r="158" spans="2:18" ht="20.100000000000001" customHeight="1" x14ac:dyDescent="0.4">
      <c r="B158" s="105" t="str">
        <f t="shared" si="6"/>
        <v/>
      </c>
      <c r="C158" s="105" t="str">
        <f t="shared" si="7"/>
        <v/>
      </c>
      <c r="D158" s="105" t="str">
        <f t="shared" si="8"/>
        <v/>
      </c>
      <c r="E158" s="106" t="s">
        <v>695</v>
      </c>
      <c r="F158" s="106" t="s">
        <v>696</v>
      </c>
      <c r="G158" s="106" t="s">
        <v>782</v>
      </c>
      <c r="H158" s="106" t="s">
        <v>706</v>
      </c>
      <c r="I158" s="106">
        <v>9</v>
      </c>
      <c r="J158" s="106" t="s">
        <v>783</v>
      </c>
      <c r="K158" s="106">
        <v>10</v>
      </c>
      <c r="L158" s="106" t="s">
        <v>706</v>
      </c>
      <c r="M158" s="106" t="s">
        <v>700</v>
      </c>
      <c r="N158" s="106">
        <v>0.27</v>
      </c>
      <c r="O158" s="106">
        <v>0.56999999999999995</v>
      </c>
      <c r="P158" s="106" t="s">
        <v>714</v>
      </c>
      <c r="Q158" s="107" t="s">
        <v>904</v>
      </c>
      <c r="R158" s="107" t="s">
        <v>13</v>
      </c>
    </row>
    <row r="159" spans="2:18" ht="20.100000000000001" customHeight="1" x14ac:dyDescent="0.4">
      <c r="B159" s="105" t="str">
        <f t="shared" si="6"/>
        <v/>
      </c>
      <c r="C159" s="105" t="str">
        <f t="shared" si="7"/>
        <v/>
      </c>
      <c r="D159" s="105" t="str">
        <f t="shared" si="8"/>
        <v/>
      </c>
      <c r="E159" s="106" t="s">
        <v>695</v>
      </c>
      <c r="F159" s="106" t="s">
        <v>728</v>
      </c>
      <c r="G159" s="106" t="s">
        <v>710</v>
      </c>
      <c r="H159" s="106" t="s">
        <v>733</v>
      </c>
      <c r="I159" s="106">
        <v>10</v>
      </c>
      <c r="J159" s="106" t="s">
        <v>711</v>
      </c>
      <c r="K159" s="106">
        <v>10</v>
      </c>
      <c r="L159" s="106" t="s">
        <v>698</v>
      </c>
      <c r="M159" s="106" t="s">
        <v>700</v>
      </c>
      <c r="N159" s="106">
        <v>0.4</v>
      </c>
      <c r="O159" s="106">
        <v>0.56999999999999995</v>
      </c>
      <c r="P159" s="106" t="s">
        <v>714</v>
      </c>
      <c r="Q159" s="107" t="s">
        <v>905</v>
      </c>
      <c r="R159" s="107" t="s">
        <v>13</v>
      </c>
    </row>
    <row r="160" spans="2:18" ht="20.100000000000001" customHeight="1" x14ac:dyDescent="0.4">
      <c r="B160" s="105" t="str">
        <f t="shared" si="6"/>
        <v/>
      </c>
      <c r="C160" s="105" t="str">
        <f t="shared" si="7"/>
        <v/>
      </c>
      <c r="D160" s="105" t="str">
        <f t="shared" si="8"/>
        <v/>
      </c>
      <c r="E160" s="106" t="s">
        <v>695</v>
      </c>
      <c r="F160" s="106" t="s">
        <v>794</v>
      </c>
      <c r="G160" s="106" t="s">
        <v>773</v>
      </c>
      <c r="H160" s="106" t="s">
        <v>729</v>
      </c>
      <c r="I160" s="106">
        <v>10</v>
      </c>
      <c r="J160" s="106" t="s">
        <v>774</v>
      </c>
      <c r="K160" s="106">
        <v>10</v>
      </c>
      <c r="L160" s="106" t="s">
        <v>729</v>
      </c>
      <c r="M160" s="106" t="s">
        <v>700</v>
      </c>
      <c r="N160" s="106">
        <v>0.45</v>
      </c>
      <c r="O160" s="106">
        <v>0.57999999999999996</v>
      </c>
      <c r="P160" s="106" t="s">
        <v>714</v>
      </c>
      <c r="Q160" s="107" t="s">
        <v>906</v>
      </c>
      <c r="R160" s="107" t="s">
        <v>703</v>
      </c>
    </row>
    <row r="161" spans="2:18" ht="20.100000000000001" customHeight="1" x14ac:dyDescent="0.4">
      <c r="B161" s="105" t="str">
        <f t="shared" si="6"/>
        <v/>
      </c>
      <c r="C161" s="105" t="str">
        <f t="shared" si="7"/>
        <v/>
      </c>
      <c r="D161" s="105" t="str">
        <f t="shared" si="8"/>
        <v/>
      </c>
      <c r="E161" s="106" t="s">
        <v>695</v>
      </c>
      <c r="F161" s="106" t="s">
        <v>794</v>
      </c>
      <c r="G161" s="106" t="s">
        <v>778</v>
      </c>
      <c r="H161" s="106" t="s">
        <v>729</v>
      </c>
      <c r="I161" s="106">
        <v>10</v>
      </c>
      <c r="J161" s="106" t="s">
        <v>779</v>
      </c>
      <c r="K161" s="106">
        <v>10</v>
      </c>
      <c r="L161" s="106" t="s">
        <v>729</v>
      </c>
      <c r="M161" s="106" t="s">
        <v>700</v>
      </c>
      <c r="N161" s="106">
        <v>0.45</v>
      </c>
      <c r="O161" s="106">
        <v>0.57999999999999996</v>
      </c>
      <c r="P161" s="106" t="s">
        <v>714</v>
      </c>
      <c r="Q161" s="107" t="s">
        <v>907</v>
      </c>
      <c r="R161" s="107" t="s">
        <v>703</v>
      </c>
    </row>
    <row r="162" spans="2:18" ht="20.100000000000001" customHeight="1" x14ac:dyDescent="0.4">
      <c r="B162" s="105" t="str">
        <f t="shared" si="6"/>
        <v/>
      </c>
      <c r="C162" s="105" t="str">
        <f t="shared" si="7"/>
        <v/>
      </c>
      <c r="D162" s="105" t="str">
        <f t="shared" si="8"/>
        <v/>
      </c>
      <c r="E162" s="106" t="s">
        <v>695</v>
      </c>
      <c r="F162" s="106" t="s">
        <v>794</v>
      </c>
      <c r="G162" s="106" t="s">
        <v>782</v>
      </c>
      <c r="H162" s="106" t="s">
        <v>729</v>
      </c>
      <c r="I162" s="106">
        <v>10</v>
      </c>
      <c r="J162" s="106" t="s">
        <v>783</v>
      </c>
      <c r="K162" s="106">
        <v>10</v>
      </c>
      <c r="L162" s="106" t="s">
        <v>729</v>
      </c>
      <c r="M162" s="106" t="s">
        <v>700</v>
      </c>
      <c r="N162" s="106">
        <v>0.38</v>
      </c>
      <c r="O162" s="106">
        <v>0.57999999999999996</v>
      </c>
      <c r="P162" s="106" t="s">
        <v>714</v>
      </c>
      <c r="Q162" s="107" t="s">
        <v>908</v>
      </c>
      <c r="R162" s="107" t="s">
        <v>703</v>
      </c>
    </row>
    <row r="163" spans="2:18" ht="20.100000000000001" customHeight="1" x14ac:dyDescent="0.4">
      <c r="B163" s="105" t="str">
        <f t="shared" si="6"/>
        <v/>
      </c>
      <c r="C163" s="105" t="str">
        <f t="shared" si="7"/>
        <v/>
      </c>
      <c r="D163" s="105" t="str">
        <f t="shared" si="8"/>
        <v/>
      </c>
      <c r="E163" s="106" t="s">
        <v>695</v>
      </c>
      <c r="F163" s="106" t="s">
        <v>696</v>
      </c>
      <c r="G163" s="106" t="s">
        <v>710</v>
      </c>
      <c r="H163" s="106" t="s">
        <v>717</v>
      </c>
      <c r="I163" s="106">
        <v>9</v>
      </c>
      <c r="J163" s="106" t="s">
        <v>711</v>
      </c>
      <c r="K163" s="106">
        <v>10</v>
      </c>
      <c r="L163" s="106" t="s">
        <v>717</v>
      </c>
      <c r="M163" s="106" t="s">
        <v>700</v>
      </c>
      <c r="N163" s="106">
        <v>0.32</v>
      </c>
      <c r="O163" s="106">
        <v>0.57999999999999996</v>
      </c>
      <c r="P163" s="106" t="s">
        <v>701</v>
      </c>
      <c r="Q163" s="107" t="s">
        <v>909</v>
      </c>
      <c r="R163" s="107" t="s">
        <v>703</v>
      </c>
    </row>
    <row r="164" spans="2:18" ht="20.100000000000001" customHeight="1" x14ac:dyDescent="0.4">
      <c r="B164" s="105" t="str">
        <f t="shared" si="6"/>
        <v/>
      </c>
      <c r="C164" s="105" t="str">
        <f t="shared" si="7"/>
        <v/>
      </c>
      <c r="D164" s="105" t="str">
        <f t="shared" si="8"/>
        <v/>
      </c>
      <c r="E164" s="106" t="s">
        <v>695</v>
      </c>
      <c r="F164" s="106" t="s">
        <v>798</v>
      </c>
      <c r="G164" s="106" t="s">
        <v>778</v>
      </c>
      <c r="H164" s="106" t="s">
        <v>729</v>
      </c>
      <c r="I164" s="106">
        <v>10</v>
      </c>
      <c r="J164" s="106" t="s">
        <v>779</v>
      </c>
      <c r="K164" s="106">
        <v>10</v>
      </c>
      <c r="L164" s="106" t="s">
        <v>799</v>
      </c>
      <c r="M164" s="106" t="s">
        <v>700</v>
      </c>
      <c r="N164" s="106">
        <v>0.36</v>
      </c>
      <c r="O164" s="106">
        <v>0.57999999999999996</v>
      </c>
      <c r="P164" s="106" t="s">
        <v>714</v>
      </c>
      <c r="Q164" s="107" t="s">
        <v>910</v>
      </c>
      <c r="R164" s="107" t="s">
        <v>703</v>
      </c>
    </row>
    <row r="165" spans="2:18" ht="20.100000000000001" customHeight="1" x14ac:dyDescent="0.4">
      <c r="B165" s="105" t="str">
        <f t="shared" si="6"/>
        <v/>
      </c>
      <c r="C165" s="105" t="str">
        <f t="shared" si="7"/>
        <v/>
      </c>
      <c r="D165" s="105" t="str">
        <f t="shared" si="8"/>
        <v/>
      </c>
      <c r="E165" s="106" t="s">
        <v>695</v>
      </c>
      <c r="F165" s="106" t="s">
        <v>805</v>
      </c>
      <c r="G165" s="106" t="s">
        <v>773</v>
      </c>
      <c r="H165" s="106" t="s">
        <v>765</v>
      </c>
      <c r="I165" s="106">
        <v>10</v>
      </c>
      <c r="J165" s="106" t="s">
        <v>774</v>
      </c>
      <c r="K165" s="106">
        <v>10</v>
      </c>
      <c r="L165" s="106" t="s">
        <v>741</v>
      </c>
      <c r="M165" s="106" t="s">
        <v>700</v>
      </c>
      <c r="N165" s="106">
        <v>0.43</v>
      </c>
      <c r="O165" s="106">
        <v>0.57999999999999996</v>
      </c>
      <c r="P165" s="106" t="s">
        <v>714</v>
      </c>
      <c r="Q165" s="107" t="s">
        <v>911</v>
      </c>
      <c r="R165" s="107" t="s">
        <v>703</v>
      </c>
    </row>
    <row r="166" spans="2:18" ht="20.100000000000001" customHeight="1" x14ac:dyDescent="0.4">
      <c r="B166" s="105" t="str">
        <f t="shared" si="6"/>
        <v/>
      </c>
      <c r="C166" s="105" t="str">
        <f t="shared" si="7"/>
        <v/>
      </c>
      <c r="D166" s="105" t="str">
        <f t="shared" si="8"/>
        <v/>
      </c>
      <c r="E166" s="106" t="s">
        <v>695</v>
      </c>
      <c r="F166" s="106" t="s">
        <v>805</v>
      </c>
      <c r="G166" s="106" t="s">
        <v>778</v>
      </c>
      <c r="H166" s="106" t="s">
        <v>765</v>
      </c>
      <c r="I166" s="106">
        <v>10</v>
      </c>
      <c r="J166" s="106" t="s">
        <v>779</v>
      </c>
      <c r="K166" s="106">
        <v>10</v>
      </c>
      <c r="L166" s="106" t="s">
        <v>741</v>
      </c>
      <c r="M166" s="106" t="s">
        <v>700</v>
      </c>
      <c r="N166" s="106">
        <v>0.43</v>
      </c>
      <c r="O166" s="106">
        <v>0.57999999999999996</v>
      </c>
      <c r="P166" s="106" t="s">
        <v>714</v>
      </c>
      <c r="Q166" s="107" t="s">
        <v>912</v>
      </c>
      <c r="R166" s="107" t="s">
        <v>703</v>
      </c>
    </row>
    <row r="167" spans="2:18" ht="20.100000000000001" customHeight="1" x14ac:dyDescent="0.4">
      <c r="B167" s="105" t="str">
        <f t="shared" si="6"/>
        <v/>
      </c>
      <c r="C167" s="105" t="str">
        <f t="shared" si="7"/>
        <v/>
      </c>
      <c r="D167" s="105" t="str">
        <f t="shared" si="8"/>
        <v/>
      </c>
      <c r="E167" s="106" t="s">
        <v>695</v>
      </c>
      <c r="F167" s="106" t="s">
        <v>805</v>
      </c>
      <c r="G167" s="106" t="s">
        <v>782</v>
      </c>
      <c r="H167" s="106" t="s">
        <v>765</v>
      </c>
      <c r="I167" s="106">
        <v>10</v>
      </c>
      <c r="J167" s="106" t="s">
        <v>783</v>
      </c>
      <c r="K167" s="106">
        <v>10</v>
      </c>
      <c r="L167" s="106" t="s">
        <v>741</v>
      </c>
      <c r="M167" s="106" t="s">
        <v>700</v>
      </c>
      <c r="N167" s="106">
        <v>0.37</v>
      </c>
      <c r="O167" s="106">
        <v>0.57999999999999996</v>
      </c>
      <c r="P167" s="106" t="s">
        <v>714</v>
      </c>
      <c r="Q167" s="107" t="s">
        <v>913</v>
      </c>
      <c r="R167" s="107" t="s">
        <v>703</v>
      </c>
    </row>
    <row r="168" spans="2:18" ht="20.100000000000001" customHeight="1" x14ac:dyDescent="0.4">
      <c r="B168" s="105" t="str">
        <f t="shared" si="6"/>
        <v/>
      </c>
      <c r="C168" s="105" t="str">
        <f t="shared" si="7"/>
        <v/>
      </c>
      <c r="D168" s="105" t="str">
        <f t="shared" si="8"/>
        <v/>
      </c>
      <c r="E168" s="106" t="s">
        <v>695</v>
      </c>
      <c r="F168" s="106" t="s">
        <v>805</v>
      </c>
      <c r="G168" s="106" t="s">
        <v>788</v>
      </c>
      <c r="H168" s="106" t="s">
        <v>765</v>
      </c>
      <c r="I168" s="106">
        <v>10</v>
      </c>
      <c r="J168" s="106" t="s">
        <v>722</v>
      </c>
      <c r="K168" s="106">
        <v>10</v>
      </c>
      <c r="L168" s="106" t="s">
        <v>753</v>
      </c>
      <c r="M168" s="106" t="s">
        <v>700</v>
      </c>
      <c r="N168" s="106">
        <v>0.44</v>
      </c>
      <c r="O168" s="106">
        <v>0.57999999999999996</v>
      </c>
      <c r="P168" s="106" t="s">
        <v>714</v>
      </c>
      <c r="Q168" s="107" t="s">
        <v>914</v>
      </c>
      <c r="R168" s="107" t="s">
        <v>703</v>
      </c>
    </row>
    <row r="169" spans="2:18" ht="20.100000000000001" customHeight="1" x14ac:dyDescent="0.4">
      <c r="B169" s="105" t="str">
        <f t="shared" si="6"/>
        <v/>
      </c>
      <c r="C169" s="105" t="str">
        <f t="shared" si="7"/>
        <v/>
      </c>
      <c r="D169" s="105" t="str">
        <f t="shared" si="8"/>
        <v/>
      </c>
      <c r="E169" s="106" t="s">
        <v>695</v>
      </c>
      <c r="F169" s="106" t="s">
        <v>817</v>
      </c>
      <c r="G169" s="106" t="s">
        <v>778</v>
      </c>
      <c r="H169" s="106" t="s">
        <v>819</v>
      </c>
      <c r="I169" s="106">
        <v>10</v>
      </c>
      <c r="J169" s="106" t="s">
        <v>779</v>
      </c>
      <c r="K169" s="106">
        <v>10</v>
      </c>
      <c r="L169" s="106" t="s">
        <v>741</v>
      </c>
      <c r="M169" s="106" t="s">
        <v>700</v>
      </c>
      <c r="N169" s="106">
        <v>0.31</v>
      </c>
      <c r="O169" s="106">
        <v>0.57999999999999996</v>
      </c>
      <c r="P169" s="106" t="s">
        <v>714</v>
      </c>
      <c r="Q169" s="107" t="s">
        <v>915</v>
      </c>
      <c r="R169" s="107" t="s">
        <v>703</v>
      </c>
    </row>
    <row r="170" spans="2:18" ht="20.100000000000001" customHeight="1" x14ac:dyDescent="0.4">
      <c r="B170" s="105" t="str">
        <f t="shared" si="6"/>
        <v/>
      </c>
      <c r="C170" s="105" t="str">
        <f t="shared" si="7"/>
        <v/>
      </c>
      <c r="D170" s="105" t="str">
        <f t="shared" si="8"/>
        <v/>
      </c>
      <c r="E170" s="106" t="s">
        <v>695</v>
      </c>
      <c r="F170" s="106" t="s">
        <v>696</v>
      </c>
      <c r="G170" s="106" t="s">
        <v>721</v>
      </c>
      <c r="H170" s="106" t="s">
        <v>698</v>
      </c>
      <c r="I170" s="106">
        <v>9</v>
      </c>
      <c r="J170" s="106" t="s">
        <v>722</v>
      </c>
      <c r="K170" s="106">
        <v>10</v>
      </c>
      <c r="L170" s="106" t="s">
        <v>698</v>
      </c>
      <c r="M170" s="106" t="s">
        <v>700</v>
      </c>
      <c r="N170" s="106">
        <v>0.32</v>
      </c>
      <c r="O170" s="106">
        <v>0.57999999999999996</v>
      </c>
      <c r="P170" s="106" t="s">
        <v>714</v>
      </c>
      <c r="Q170" s="107" t="s">
        <v>916</v>
      </c>
      <c r="R170" s="107" t="s">
        <v>13</v>
      </c>
    </row>
    <row r="171" spans="2:18" ht="20.100000000000001" customHeight="1" x14ac:dyDescent="0.4">
      <c r="B171" s="105" t="str">
        <f t="shared" si="6"/>
        <v/>
      </c>
      <c r="C171" s="105" t="str">
        <f t="shared" si="7"/>
        <v/>
      </c>
      <c r="D171" s="105" t="str">
        <f t="shared" si="8"/>
        <v/>
      </c>
      <c r="E171" s="106" t="s">
        <v>695</v>
      </c>
      <c r="F171" s="106" t="s">
        <v>794</v>
      </c>
      <c r="G171" s="106" t="s">
        <v>697</v>
      </c>
      <c r="H171" s="106" t="s">
        <v>729</v>
      </c>
      <c r="I171" s="106">
        <v>10</v>
      </c>
      <c r="J171" s="106" t="s">
        <v>699</v>
      </c>
      <c r="K171" s="106">
        <v>10</v>
      </c>
      <c r="L171" s="106" t="s">
        <v>729</v>
      </c>
      <c r="M171" s="106" t="s">
        <v>700</v>
      </c>
      <c r="N171" s="106">
        <v>0.46</v>
      </c>
      <c r="O171" s="106">
        <v>0.59</v>
      </c>
      <c r="P171" s="106" t="s">
        <v>714</v>
      </c>
      <c r="Q171" s="107" t="s">
        <v>917</v>
      </c>
      <c r="R171" s="107" t="s">
        <v>44</v>
      </c>
    </row>
    <row r="172" spans="2:18" ht="20.100000000000001" customHeight="1" x14ac:dyDescent="0.4">
      <c r="B172" s="105" t="str">
        <f t="shared" si="6"/>
        <v/>
      </c>
      <c r="C172" s="105" t="str">
        <f t="shared" si="7"/>
        <v/>
      </c>
      <c r="D172" s="105" t="str">
        <f t="shared" si="8"/>
        <v/>
      </c>
      <c r="E172" s="106" t="s">
        <v>695</v>
      </c>
      <c r="F172" s="106" t="s">
        <v>798</v>
      </c>
      <c r="G172" s="106" t="s">
        <v>697</v>
      </c>
      <c r="H172" s="106" t="s">
        <v>729</v>
      </c>
      <c r="I172" s="106">
        <v>10</v>
      </c>
      <c r="J172" s="106" t="s">
        <v>699</v>
      </c>
      <c r="K172" s="106">
        <v>10</v>
      </c>
      <c r="L172" s="106" t="s">
        <v>799</v>
      </c>
      <c r="M172" s="106" t="s">
        <v>700</v>
      </c>
      <c r="N172" s="106">
        <v>0.37</v>
      </c>
      <c r="O172" s="106">
        <v>0.59</v>
      </c>
      <c r="P172" s="106" t="s">
        <v>714</v>
      </c>
      <c r="Q172" s="107" t="s">
        <v>918</v>
      </c>
      <c r="R172" s="107" t="s">
        <v>44</v>
      </c>
    </row>
    <row r="173" spans="2:18" ht="20.100000000000001" customHeight="1" x14ac:dyDescent="0.4">
      <c r="B173" s="105" t="str">
        <f t="shared" si="6"/>
        <v/>
      </c>
      <c r="C173" s="105" t="str">
        <f t="shared" si="7"/>
        <v/>
      </c>
      <c r="D173" s="105" t="str">
        <f t="shared" si="8"/>
        <v/>
      </c>
      <c r="E173" s="106" t="s">
        <v>695</v>
      </c>
      <c r="F173" s="106" t="s">
        <v>805</v>
      </c>
      <c r="G173" s="106" t="s">
        <v>697</v>
      </c>
      <c r="H173" s="106" t="s">
        <v>733</v>
      </c>
      <c r="I173" s="106">
        <v>10</v>
      </c>
      <c r="J173" s="106" t="s">
        <v>699</v>
      </c>
      <c r="K173" s="106">
        <v>10</v>
      </c>
      <c r="L173" s="106" t="s">
        <v>741</v>
      </c>
      <c r="M173" s="106" t="s">
        <v>700</v>
      </c>
      <c r="N173" s="106">
        <v>0.45</v>
      </c>
      <c r="O173" s="106">
        <v>0.59</v>
      </c>
      <c r="P173" s="106" t="s">
        <v>714</v>
      </c>
      <c r="Q173" s="107" t="s">
        <v>919</v>
      </c>
      <c r="R173" s="107" t="s">
        <v>44</v>
      </c>
    </row>
    <row r="174" spans="2:18" ht="20.100000000000001" customHeight="1" x14ac:dyDescent="0.4">
      <c r="B174" s="105" t="str">
        <f t="shared" si="6"/>
        <v/>
      </c>
      <c r="C174" s="105" t="str">
        <f t="shared" si="7"/>
        <v/>
      </c>
      <c r="D174" s="105" t="str">
        <f t="shared" si="8"/>
        <v/>
      </c>
      <c r="E174" s="106" t="s">
        <v>695</v>
      </c>
      <c r="F174" s="106" t="s">
        <v>740</v>
      </c>
      <c r="G174" s="106" t="s">
        <v>697</v>
      </c>
      <c r="H174" s="106" t="s">
        <v>717</v>
      </c>
      <c r="I174" s="106">
        <v>9</v>
      </c>
      <c r="J174" s="106" t="s">
        <v>699</v>
      </c>
      <c r="K174" s="106">
        <v>10</v>
      </c>
      <c r="L174" s="106" t="s">
        <v>741</v>
      </c>
      <c r="M174" s="106" t="s">
        <v>700</v>
      </c>
      <c r="N174" s="106">
        <v>0.34</v>
      </c>
      <c r="O174" s="106">
        <v>0.59</v>
      </c>
      <c r="P174" s="106" t="s">
        <v>714</v>
      </c>
      <c r="Q174" s="107" t="s">
        <v>920</v>
      </c>
      <c r="R174" s="107" t="s">
        <v>44</v>
      </c>
    </row>
    <row r="175" spans="2:18" ht="20.100000000000001" customHeight="1" x14ac:dyDescent="0.4">
      <c r="B175" s="105" t="str">
        <f t="shared" si="6"/>
        <v/>
      </c>
      <c r="C175" s="105" t="str">
        <f t="shared" si="7"/>
        <v/>
      </c>
      <c r="D175" s="105" t="str">
        <f t="shared" si="8"/>
        <v/>
      </c>
      <c r="E175" s="106" t="s">
        <v>695</v>
      </c>
      <c r="F175" s="106" t="s">
        <v>740</v>
      </c>
      <c r="G175" s="106" t="s">
        <v>710</v>
      </c>
      <c r="H175" s="106" t="s">
        <v>706</v>
      </c>
      <c r="I175" s="106">
        <v>9</v>
      </c>
      <c r="J175" s="106" t="s">
        <v>711</v>
      </c>
      <c r="K175" s="106">
        <v>10</v>
      </c>
      <c r="L175" s="106" t="s">
        <v>741</v>
      </c>
      <c r="M175" s="106" t="s">
        <v>700</v>
      </c>
      <c r="N175" s="106">
        <v>0.34</v>
      </c>
      <c r="O175" s="106">
        <v>0.59</v>
      </c>
      <c r="P175" s="106" t="s">
        <v>714</v>
      </c>
      <c r="Q175" s="107" t="s">
        <v>921</v>
      </c>
      <c r="R175" s="107" t="s">
        <v>44</v>
      </c>
    </row>
    <row r="176" spans="2:18" ht="20.100000000000001" customHeight="1" x14ac:dyDescent="0.4">
      <c r="B176" s="105" t="str">
        <f t="shared" si="6"/>
        <v/>
      </c>
      <c r="C176" s="105" t="str">
        <f t="shared" si="7"/>
        <v/>
      </c>
      <c r="D176" s="105" t="str">
        <f t="shared" si="8"/>
        <v/>
      </c>
      <c r="E176" s="106" t="s">
        <v>695</v>
      </c>
      <c r="F176" s="106" t="s">
        <v>740</v>
      </c>
      <c r="G176" s="106" t="s">
        <v>752</v>
      </c>
      <c r="H176" s="106" t="s">
        <v>706</v>
      </c>
      <c r="I176" s="106">
        <v>9</v>
      </c>
      <c r="J176" s="106" t="s">
        <v>699</v>
      </c>
      <c r="K176" s="106">
        <v>10</v>
      </c>
      <c r="L176" s="106" t="s">
        <v>753</v>
      </c>
      <c r="M176" s="106" t="s">
        <v>700</v>
      </c>
      <c r="N176" s="106">
        <v>0.34</v>
      </c>
      <c r="O176" s="106">
        <v>0.59</v>
      </c>
      <c r="P176" s="106" t="s">
        <v>714</v>
      </c>
      <c r="Q176" s="107" t="s">
        <v>922</v>
      </c>
      <c r="R176" s="107" t="s">
        <v>44</v>
      </c>
    </row>
    <row r="177" spans="2:18" ht="20.100000000000001" customHeight="1" x14ac:dyDescent="0.4">
      <c r="B177" s="105" t="str">
        <f t="shared" si="6"/>
        <v/>
      </c>
      <c r="C177" s="105" t="str">
        <f t="shared" si="7"/>
        <v/>
      </c>
      <c r="D177" s="105" t="str">
        <f t="shared" si="8"/>
        <v/>
      </c>
      <c r="E177" s="106" t="s">
        <v>695</v>
      </c>
      <c r="F177" s="106" t="s">
        <v>817</v>
      </c>
      <c r="G177" s="106" t="s">
        <v>697</v>
      </c>
      <c r="H177" s="106" t="s">
        <v>802</v>
      </c>
      <c r="I177" s="106">
        <v>10</v>
      </c>
      <c r="J177" s="106" t="s">
        <v>699</v>
      </c>
      <c r="K177" s="106">
        <v>10</v>
      </c>
      <c r="L177" s="106" t="s">
        <v>741</v>
      </c>
      <c r="M177" s="106" t="s">
        <v>700</v>
      </c>
      <c r="N177" s="106">
        <v>0.32</v>
      </c>
      <c r="O177" s="106">
        <v>0.59</v>
      </c>
      <c r="P177" s="106" t="s">
        <v>714</v>
      </c>
      <c r="Q177" s="107" t="s">
        <v>923</v>
      </c>
      <c r="R177" s="107" t="s">
        <v>44</v>
      </c>
    </row>
    <row r="178" spans="2:18" ht="20.100000000000001" customHeight="1" x14ac:dyDescent="0.4">
      <c r="B178" s="105" t="str">
        <f t="shared" si="6"/>
        <v/>
      </c>
      <c r="C178" s="105" t="str">
        <f t="shared" si="7"/>
        <v/>
      </c>
      <c r="D178" s="105" t="str">
        <f t="shared" si="8"/>
        <v/>
      </c>
      <c r="E178" s="106" t="s">
        <v>695</v>
      </c>
      <c r="F178" s="106" t="s">
        <v>740</v>
      </c>
      <c r="G178" s="106" t="s">
        <v>697</v>
      </c>
      <c r="H178" s="106" t="s">
        <v>706</v>
      </c>
      <c r="I178" s="106">
        <v>16</v>
      </c>
      <c r="J178" s="106" t="s">
        <v>699</v>
      </c>
      <c r="K178" s="106">
        <v>16</v>
      </c>
      <c r="L178" s="106" t="s">
        <v>741</v>
      </c>
      <c r="M178" s="106" t="s">
        <v>924</v>
      </c>
      <c r="N178" s="106">
        <v>0.34</v>
      </c>
      <c r="O178" s="106">
        <v>0.59</v>
      </c>
      <c r="P178" s="106" t="s">
        <v>714</v>
      </c>
      <c r="Q178" s="107" t="s">
        <v>925</v>
      </c>
      <c r="R178" s="107" t="s">
        <v>926</v>
      </c>
    </row>
    <row r="179" spans="2:18" ht="20.100000000000001" customHeight="1" x14ac:dyDescent="0.4">
      <c r="B179" s="105" t="str">
        <f t="shared" si="6"/>
        <v/>
      </c>
      <c r="C179" s="105" t="str">
        <f t="shared" si="7"/>
        <v/>
      </c>
      <c r="D179" s="105" t="str">
        <f t="shared" si="8"/>
        <v/>
      </c>
      <c r="E179" s="106" t="s">
        <v>695</v>
      </c>
      <c r="F179" s="106" t="s">
        <v>794</v>
      </c>
      <c r="G179" s="106" t="s">
        <v>721</v>
      </c>
      <c r="H179" s="106" t="s">
        <v>733</v>
      </c>
      <c r="I179" s="106">
        <v>10</v>
      </c>
      <c r="J179" s="106" t="s">
        <v>722</v>
      </c>
      <c r="K179" s="106">
        <v>10</v>
      </c>
      <c r="L179" s="106" t="s">
        <v>733</v>
      </c>
      <c r="M179" s="106" t="s">
        <v>700</v>
      </c>
      <c r="N179" s="106">
        <v>0.45</v>
      </c>
      <c r="O179" s="106">
        <v>0.59</v>
      </c>
      <c r="P179" s="106" t="s">
        <v>714</v>
      </c>
      <c r="Q179" s="107" t="s">
        <v>927</v>
      </c>
      <c r="R179" s="107" t="s">
        <v>703</v>
      </c>
    </row>
    <row r="180" spans="2:18" ht="20.100000000000001" customHeight="1" x14ac:dyDescent="0.4">
      <c r="B180" s="105" t="str">
        <f t="shared" si="6"/>
        <v/>
      </c>
      <c r="C180" s="105" t="str">
        <f t="shared" si="7"/>
        <v/>
      </c>
      <c r="D180" s="105" t="str">
        <f t="shared" si="8"/>
        <v/>
      </c>
      <c r="E180" s="106" t="s">
        <v>695</v>
      </c>
      <c r="F180" s="106" t="s">
        <v>728</v>
      </c>
      <c r="G180" s="106" t="s">
        <v>710</v>
      </c>
      <c r="H180" s="106" t="s">
        <v>765</v>
      </c>
      <c r="I180" s="106">
        <v>9</v>
      </c>
      <c r="J180" s="106" t="s">
        <v>711</v>
      </c>
      <c r="K180" s="106">
        <v>10</v>
      </c>
      <c r="L180" s="106" t="s">
        <v>717</v>
      </c>
      <c r="M180" s="106" t="s">
        <v>700</v>
      </c>
      <c r="N180" s="106">
        <v>0.39</v>
      </c>
      <c r="O180" s="106">
        <v>0.59</v>
      </c>
      <c r="P180" s="106" t="s">
        <v>714</v>
      </c>
      <c r="Q180" s="107" t="s">
        <v>928</v>
      </c>
      <c r="R180" s="107" t="s">
        <v>703</v>
      </c>
    </row>
    <row r="181" spans="2:18" ht="20.100000000000001" customHeight="1" x14ac:dyDescent="0.4">
      <c r="B181" s="105" t="str">
        <f t="shared" si="6"/>
        <v/>
      </c>
      <c r="C181" s="105" t="str">
        <f t="shared" si="7"/>
        <v/>
      </c>
      <c r="D181" s="105" t="str">
        <f t="shared" si="8"/>
        <v/>
      </c>
      <c r="E181" s="106" t="s">
        <v>695</v>
      </c>
      <c r="F181" s="106" t="s">
        <v>798</v>
      </c>
      <c r="G181" s="106" t="s">
        <v>721</v>
      </c>
      <c r="H181" s="106" t="s">
        <v>733</v>
      </c>
      <c r="I181" s="106">
        <v>10</v>
      </c>
      <c r="J181" s="106" t="s">
        <v>722</v>
      </c>
      <c r="K181" s="106">
        <v>10</v>
      </c>
      <c r="L181" s="106" t="s">
        <v>802</v>
      </c>
      <c r="M181" s="106" t="s">
        <v>700</v>
      </c>
      <c r="N181" s="106">
        <v>0.37</v>
      </c>
      <c r="O181" s="106">
        <v>0.59</v>
      </c>
      <c r="P181" s="106" t="s">
        <v>714</v>
      </c>
      <c r="Q181" s="107" t="s">
        <v>929</v>
      </c>
      <c r="R181" s="107" t="s">
        <v>703</v>
      </c>
    </row>
    <row r="182" spans="2:18" ht="20.100000000000001" customHeight="1" x14ac:dyDescent="0.4">
      <c r="B182" s="105" t="str">
        <f t="shared" si="6"/>
        <v/>
      </c>
      <c r="C182" s="105" t="str">
        <f t="shared" si="7"/>
        <v/>
      </c>
      <c r="D182" s="105" t="str">
        <f t="shared" si="8"/>
        <v/>
      </c>
      <c r="E182" s="106" t="s">
        <v>695</v>
      </c>
      <c r="F182" s="106" t="s">
        <v>798</v>
      </c>
      <c r="G182" s="106" t="s">
        <v>773</v>
      </c>
      <c r="H182" s="106" t="s">
        <v>729</v>
      </c>
      <c r="I182" s="106">
        <v>10</v>
      </c>
      <c r="J182" s="106" t="s">
        <v>774</v>
      </c>
      <c r="K182" s="106">
        <v>10</v>
      </c>
      <c r="L182" s="106" t="s">
        <v>799</v>
      </c>
      <c r="M182" s="106" t="s">
        <v>700</v>
      </c>
      <c r="N182" s="106">
        <v>0.36</v>
      </c>
      <c r="O182" s="106">
        <v>0.59</v>
      </c>
      <c r="P182" s="106" t="s">
        <v>714</v>
      </c>
      <c r="Q182" s="107" t="s">
        <v>930</v>
      </c>
      <c r="R182" s="107" t="s">
        <v>703</v>
      </c>
    </row>
    <row r="183" spans="2:18" ht="20.100000000000001" customHeight="1" x14ac:dyDescent="0.4">
      <c r="B183" s="105" t="str">
        <f t="shared" si="6"/>
        <v/>
      </c>
      <c r="C183" s="105" t="str">
        <f t="shared" si="7"/>
        <v/>
      </c>
      <c r="D183" s="105" t="str">
        <f t="shared" si="8"/>
        <v/>
      </c>
      <c r="E183" s="106" t="s">
        <v>695</v>
      </c>
      <c r="F183" s="106" t="s">
        <v>798</v>
      </c>
      <c r="G183" s="106" t="s">
        <v>782</v>
      </c>
      <c r="H183" s="106" t="s">
        <v>729</v>
      </c>
      <c r="I183" s="106">
        <v>10</v>
      </c>
      <c r="J183" s="106" t="s">
        <v>783</v>
      </c>
      <c r="K183" s="106">
        <v>10</v>
      </c>
      <c r="L183" s="106" t="s">
        <v>799</v>
      </c>
      <c r="M183" s="106" t="s">
        <v>700</v>
      </c>
      <c r="N183" s="106">
        <v>0.33</v>
      </c>
      <c r="O183" s="106">
        <v>0.59</v>
      </c>
      <c r="P183" s="106" t="s">
        <v>714</v>
      </c>
      <c r="Q183" s="107" t="s">
        <v>931</v>
      </c>
      <c r="R183" s="107" t="s">
        <v>703</v>
      </c>
    </row>
    <row r="184" spans="2:18" ht="20.100000000000001" customHeight="1" x14ac:dyDescent="0.4">
      <c r="B184" s="105" t="str">
        <f t="shared" si="6"/>
        <v/>
      </c>
      <c r="C184" s="105" t="str">
        <f t="shared" si="7"/>
        <v/>
      </c>
      <c r="D184" s="105" t="str">
        <f t="shared" si="8"/>
        <v/>
      </c>
      <c r="E184" s="106" t="s">
        <v>695</v>
      </c>
      <c r="F184" s="106" t="s">
        <v>817</v>
      </c>
      <c r="G184" s="106" t="s">
        <v>773</v>
      </c>
      <c r="H184" s="106" t="s">
        <v>819</v>
      </c>
      <c r="I184" s="106">
        <v>10</v>
      </c>
      <c r="J184" s="106" t="s">
        <v>774</v>
      </c>
      <c r="K184" s="106">
        <v>10</v>
      </c>
      <c r="L184" s="106" t="s">
        <v>741</v>
      </c>
      <c r="M184" s="106" t="s">
        <v>700</v>
      </c>
      <c r="N184" s="106">
        <v>0.31</v>
      </c>
      <c r="O184" s="106">
        <v>0.59</v>
      </c>
      <c r="P184" s="106" t="s">
        <v>714</v>
      </c>
      <c r="Q184" s="107" t="s">
        <v>932</v>
      </c>
      <c r="R184" s="107" t="s">
        <v>703</v>
      </c>
    </row>
    <row r="185" spans="2:18" ht="20.100000000000001" customHeight="1" x14ac:dyDescent="0.4">
      <c r="B185" s="105" t="str">
        <f t="shared" si="6"/>
        <v/>
      </c>
      <c r="C185" s="105" t="str">
        <f t="shared" si="7"/>
        <v/>
      </c>
      <c r="D185" s="105" t="str">
        <f t="shared" si="8"/>
        <v/>
      </c>
      <c r="E185" s="106" t="s">
        <v>695</v>
      </c>
      <c r="F185" s="106" t="s">
        <v>817</v>
      </c>
      <c r="G185" s="106" t="s">
        <v>782</v>
      </c>
      <c r="H185" s="106" t="s">
        <v>819</v>
      </c>
      <c r="I185" s="106">
        <v>10</v>
      </c>
      <c r="J185" s="106" t="s">
        <v>783</v>
      </c>
      <c r="K185" s="106">
        <v>10</v>
      </c>
      <c r="L185" s="106" t="s">
        <v>741</v>
      </c>
      <c r="M185" s="106" t="s">
        <v>700</v>
      </c>
      <c r="N185" s="106">
        <v>0.26</v>
      </c>
      <c r="O185" s="106">
        <v>0.59</v>
      </c>
      <c r="P185" s="106" t="s">
        <v>714</v>
      </c>
      <c r="Q185" s="107" t="s">
        <v>933</v>
      </c>
      <c r="R185" s="107" t="s">
        <v>703</v>
      </c>
    </row>
    <row r="186" spans="2:18" ht="20.100000000000001" customHeight="1" x14ac:dyDescent="0.4">
      <c r="B186" s="105" t="str">
        <f t="shared" si="6"/>
        <v/>
      </c>
      <c r="C186" s="105" t="str">
        <f t="shared" si="7"/>
        <v/>
      </c>
      <c r="D186" s="105" t="str">
        <f t="shared" si="8"/>
        <v/>
      </c>
      <c r="E186" s="106" t="s">
        <v>695</v>
      </c>
      <c r="F186" s="106" t="s">
        <v>817</v>
      </c>
      <c r="G186" s="106" t="s">
        <v>788</v>
      </c>
      <c r="H186" s="106" t="s">
        <v>819</v>
      </c>
      <c r="I186" s="106">
        <v>10</v>
      </c>
      <c r="J186" s="106" t="s">
        <v>722</v>
      </c>
      <c r="K186" s="106">
        <v>10</v>
      </c>
      <c r="L186" s="106" t="s">
        <v>753</v>
      </c>
      <c r="M186" s="106" t="s">
        <v>700</v>
      </c>
      <c r="N186" s="106">
        <v>0.31</v>
      </c>
      <c r="O186" s="106">
        <v>0.59</v>
      </c>
      <c r="P186" s="106" t="s">
        <v>714</v>
      </c>
      <c r="Q186" s="107" t="s">
        <v>934</v>
      </c>
      <c r="R186" s="107" t="s">
        <v>703</v>
      </c>
    </row>
    <row r="187" spans="2:18" ht="20.100000000000001" customHeight="1" x14ac:dyDescent="0.4">
      <c r="B187" s="105" t="str">
        <f t="shared" si="6"/>
        <v/>
      </c>
      <c r="C187" s="105" t="str">
        <f t="shared" si="7"/>
        <v/>
      </c>
      <c r="D187" s="105" t="str">
        <f t="shared" si="8"/>
        <v/>
      </c>
      <c r="E187" s="106" t="s">
        <v>695</v>
      </c>
      <c r="F187" s="106" t="s">
        <v>794</v>
      </c>
      <c r="G187" s="106" t="s">
        <v>697</v>
      </c>
      <c r="H187" s="106" t="s">
        <v>729</v>
      </c>
      <c r="I187" s="106">
        <v>10</v>
      </c>
      <c r="J187" s="106" t="s">
        <v>699</v>
      </c>
      <c r="K187" s="106">
        <v>10</v>
      </c>
      <c r="L187" s="106" t="s">
        <v>729</v>
      </c>
      <c r="M187" s="106" t="s">
        <v>700</v>
      </c>
      <c r="N187" s="106">
        <v>0.46</v>
      </c>
      <c r="O187" s="106">
        <v>0.59</v>
      </c>
      <c r="P187" s="106" t="s">
        <v>701</v>
      </c>
      <c r="Q187" s="107" t="s">
        <v>935</v>
      </c>
      <c r="R187" s="107" t="s">
        <v>275</v>
      </c>
    </row>
    <row r="188" spans="2:18" ht="20.100000000000001" customHeight="1" x14ac:dyDescent="0.4">
      <c r="B188" s="105" t="str">
        <f t="shared" si="6"/>
        <v/>
      </c>
      <c r="C188" s="105" t="str">
        <f t="shared" si="7"/>
        <v/>
      </c>
      <c r="D188" s="105" t="str">
        <f t="shared" si="8"/>
        <v/>
      </c>
      <c r="E188" s="106" t="s">
        <v>695</v>
      </c>
      <c r="F188" s="106" t="s">
        <v>798</v>
      </c>
      <c r="G188" s="106" t="s">
        <v>697</v>
      </c>
      <c r="H188" s="106" t="s">
        <v>729</v>
      </c>
      <c r="I188" s="106">
        <v>10</v>
      </c>
      <c r="J188" s="106" t="s">
        <v>699</v>
      </c>
      <c r="K188" s="106">
        <v>10</v>
      </c>
      <c r="L188" s="106" t="s">
        <v>799</v>
      </c>
      <c r="M188" s="106" t="s">
        <v>700</v>
      </c>
      <c r="N188" s="106">
        <v>0.37</v>
      </c>
      <c r="O188" s="106">
        <v>0.59</v>
      </c>
      <c r="P188" s="106" t="s">
        <v>800</v>
      </c>
      <c r="Q188" s="107" t="s">
        <v>936</v>
      </c>
      <c r="R188" s="107" t="s">
        <v>275</v>
      </c>
    </row>
    <row r="189" spans="2:18" ht="20.100000000000001" customHeight="1" x14ac:dyDescent="0.4">
      <c r="B189" s="105" t="str">
        <f t="shared" si="6"/>
        <v/>
      </c>
      <c r="C189" s="105" t="str">
        <f t="shared" si="7"/>
        <v/>
      </c>
      <c r="D189" s="105" t="str">
        <f t="shared" si="8"/>
        <v/>
      </c>
      <c r="E189" s="106" t="s">
        <v>695</v>
      </c>
      <c r="F189" s="106" t="s">
        <v>805</v>
      </c>
      <c r="G189" s="106" t="s">
        <v>697</v>
      </c>
      <c r="H189" s="106" t="s">
        <v>765</v>
      </c>
      <c r="I189" s="106">
        <v>10</v>
      </c>
      <c r="J189" s="106" t="s">
        <v>699</v>
      </c>
      <c r="K189" s="106">
        <v>10</v>
      </c>
      <c r="L189" s="106" t="s">
        <v>741</v>
      </c>
      <c r="M189" s="106" t="s">
        <v>700</v>
      </c>
      <c r="N189" s="106">
        <v>0.45</v>
      </c>
      <c r="O189" s="106">
        <v>0.59</v>
      </c>
      <c r="P189" s="106" t="s">
        <v>714</v>
      </c>
      <c r="Q189" s="107" t="s">
        <v>937</v>
      </c>
      <c r="R189" s="107" t="s">
        <v>275</v>
      </c>
    </row>
    <row r="190" spans="2:18" ht="20.100000000000001" customHeight="1" x14ac:dyDescent="0.4">
      <c r="B190" s="105" t="str">
        <f t="shared" si="6"/>
        <v/>
      </c>
      <c r="C190" s="105" t="str">
        <f t="shared" si="7"/>
        <v/>
      </c>
      <c r="D190" s="105" t="str">
        <f t="shared" si="8"/>
        <v/>
      </c>
      <c r="E190" s="106" t="s">
        <v>695</v>
      </c>
      <c r="F190" s="106" t="s">
        <v>805</v>
      </c>
      <c r="G190" s="106" t="s">
        <v>752</v>
      </c>
      <c r="H190" s="106" t="s">
        <v>729</v>
      </c>
      <c r="I190" s="106">
        <v>10</v>
      </c>
      <c r="J190" s="106" t="s">
        <v>699</v>
      </c>
      <c r="K190" s="106">
        <v>10</v>
      </c>
      <c r="L190" s="106" t="s">
        <v>753</v>
      </c>
      <c r="M190" s="106" t="s">
        <v>700</v>
      </c>
      <c r="N190" s="106">
        <v>0.46</v>
      </c>
      <c r="O190" s="106">
        <v>0.59</v>
      </c>
      <c r="P190" s="106" t="s">
        <v>714</v>
      </c>
      <c r="Q190" s="107" t="s">
        <v>938</v>
      </c>
      <c r="R190" s="107" t="s">
        <v>275</v>
      </c>
    </row>
    <row r="191" spans="2:18" ht="20.100000000000001" customHeight="1" x14ac:dyDescent="0.4">
      <c r="B191" s="105" t="str">
        <f t="shared" si="6"/>
        <v/>
      </c>
      <c r="C191" s="105" t="str">
        <f t="shared" si="7"/>
        <v/>
      </c>
      <c r="D191" s="105" t="str">
        <f t="shared" si="8"/>
        <v/>
      </c>
      <c r="E191" s="106" t="s">
        <v>695</v>
      </c>
      <c r="F191" s="106" t="s">
        <v>740</v>
      </c>
      <c r="G191" s="106" t="s">
        <v>710</v>
      </c>
      <c r="H191" s="106" t="s">
        <v>706</v>
      </c>
      <c r="I191" s="106">
        <v>9</v>
      </c>
      <c r="J191" s="106" t="s">
        <v>711</v>
      </c>
      <c r="K191" s="106">
        <v>10</v>
      </c>
      <c r="L191" s="106" t="s">
        <v>741</v>
      </c>
      <c r="M191" s="106" t="s">
        <v>700</v>
      </c>
      <c r="N191" s="106">
        <v>0.34</v>
      </c>
      <c r="O191" s="106">
        <v>0.59</v>
      </c>
      <c r="P191" s="106" t="s">
        <v>714</v>
      </c>
      <c r="Q191" s="107" t="s">
        <v>939</v>
      </c>
      <c r="R191" s="107" t="s">
        <v>275</v>
      </c>
    </row>
    <row r="192" spans="2:18" ht="20.100000000000001" customHeight="1" x14ac:dyDescent="0.4">
      <c r="B192" s="105" t="str">
        <f t="shared" si="6"/>
        <v/>
      </c>
      <c r="C192" s="105" t="str">
        <f t="shared" si="7"/>
        <v/>
      </c>
      <c r="D192" s="105" t="str">
        <f t="shared" si="8"/>
        <v/>
      </c>
      <c r="E192" s="106" t="s">
        <v>695</v>
      </c>
      <c r="F192" s="106" t="s">
        <v>740</v>
      </c>
      <c r="G192" s="106" t="s">
        <v>752</v>
      </c>
      <c r="H192" s="106" t="s">
        <v>698</v>
      </c>
      <c r="I192" s="106">
        <v>9</v>
      </c>
      <c r="J192" s="106" t="s">
        <v>699</v>
      </c>
      <c r="K192" s="106">
        <v>10</v>
      </c>
      <c r="L192" s="106" t="s">
        <v>753</v>
      </c>
      <c r="M192" s="106" t="s">
        <v>700</v>
      </c>
      <c r="N192" s="106">
        <v>0.34</v>
      </c>
      <c r="O192" s="106">
        <v>0.59</v>
      </c>
      <c r="P192" s="106" t="s">
        <v>714</v>
      </c>
      <c r="Q192" s="107" t="s">
        <v>940</v>
      </c>
      <c r="R192" s="107" t="s">
        <v>275</v>
      </c>
    </row>
    <row r="193" spans="2:18" ht="20.100000000000001" customHeight="1" x14ac:dyDescent="0.4">
      <c r="B193" s="105" t="str">
        <f t="shared" si="6"/>
        <v/>
      </c>
      <c r="C193" s="105" t="str">
        <f t="shared" si="7"/>
        <v/>
      </c>
      <c r="D193" s="105" t="str">
        <f t="shared" si="8"/>
        <v/>
      </c>
      <c r="E193" s="106" t="s">
        <v>695</v>
      </c>
      <c r="F193" s="106" t="s">
        <v>817</v>
      </c>
      <c r="G193" s="106" t="s">
        <v>697</v>
      </c>
      <c r="H193" s="106" t="s">
        <v>819</v>
      </c>
      <c r="I193" s="106">
        <v>10</v>
      </c>
      <c r="J193" s="106" t="s">
        <v>699</v>
      </c>
      <c r="K193" s="106">
        <v>10</v>
      </c>
      <c r="L193" s="106" t="s">
        <v>741</v>
      </c>
      <c r="M193" s="106" t="s">
        <v>700</v>
      </c>
      <c r="N193" s="106">
        <v>0.32</v>
      </c>
      <c r="O193" s="106">
        <v>0.59</v>
      </c>
      <c r="P193" s="106" t="s">
        <v>714</v>
      </c>
      <c r="Q193" s="107" t="s">
        <v>941</v>
      </c>
      <c r="R193" s="107" t="s">
        <v>275</v>
      </c>
    </row>
    <row r="194" spans="2:18" ht="20.100000000000001" customHeight="1" x14ac:dyDescent="0.4">
      <c r="B194" s="105" t="str">
        <f t="shared" si="6"/>
        <v/>
      </c>
      <c r="C194" s="105" t="str">
        <f t="shared" si="7"/>
        <v/>
      </c>
      <c r="D194" s="105" t="str">
        <f t="shared" si="8"/>
        <v/>
      </c>
      <c r="E194" s="106" t="s">
        <v>695</v>
      </c>
      <c r="F194" s="106" t="s">
        <v>817</v>
      </c>
      <c r="G194" s="106" t="s">
        <v>752</v>
      </c>
      <c r="H194" s="106" t="s">
        <v>799</v>
      </c>
      <c r="I194" s="106">
        <v>10</v>
      </c>
      <c r="J194" s="106" t="s">
        <v>699</v>
      </c>
      <c r="K194" s="106">
        <v>10</v>
      </c>
      <c r="L194" s="106" t="s">
        <v>753</v>
      </c>
      <c r="M194" s="106" t="s">
        <v>700</v>
      </c>
      <c r="N194" s="106">
        <v>0.33</v>
      </c>
      <c r="O194" s="106">
        <v>0.59</v>
      </c>
      <c r="P194" s="106" t="s">
        <v>714</v>
      </c>
      <c r="Q194" s="107" t="s">
        <v>942</v>
      </c>
      <c r="R194" s="107" t="s">
        <v>275</v>
      </c>
    </row>
    <row r="195" spans="2:18" ht="20.100000000000001" customHeight="1" x14ac:dyDescent="0.4">
      <c r="B195" s="105" t="str">
        <f t="shared" si="6"/>
        <v/>
      </c>
      <c r="C195" s="105" t="str">
        <f t="shared" si="7"/>
        <v/>
      </c>
      <c r="D195" s="105" t="str">
        <f t="shared" si="8"/>
        <v/>
      </c>
      <c r="E195" s="106" t="s">
        <v>695</v>
      </c>
      <c r="F195" s="106" t="s">
        <v>794</v>
      </c>
      <c r="G195" s="106" t="s">
        <v>710</v>
      </c>
      <c r="H195" s="106" t="s">
        <v>733</v>
      </c>
      <c r="I195" s="106">
        <v>10</v>
      </c>
      <c r="J195" s="106" t="s">
        <v>711</v>
      </c>
      <c r="K195" s="106">
        <v>10</v>
      </c>
      <c r="L195" s="106" t="s">
        <v>733</v>
      </c>
      <c r="M195" s="106" t="s">
        <v>700</v>
      </c>
      <c r="N195" s="106">
        <v>0.45</v>
      </c>
      <c r="O195" s="106">
        <v>0.59</v>
      </c>
      <c r="P195" s="106" t="s">
        <v>714</v>
      </c>
      <c r="Q195" s="107" t="s">
        <v>943</v>
      </c>
      <c r="R195" s="107" t="s">
        <v>13</v>
      </c>
    </row>
    <row r="196" spans="2:18" ht="20.100000000000001" customHeight="1" x14ac:dyDescent="0.4">
      <c r="B196" s="105" t="str">
        <f t="shared" si="6"/>
        <v/>
      </c>
      <c r="C196" s="105" t="str">
        <f t="shared" si="7"/>
        <v/>
      </c>
      <c r="D196" s="105" t="str">
        <f t="shared" si="8"/>
        <v/>
      </c>
      <c r="E196" s="106" t="s">
        <v>695</v>
      </c>
      <c r="F196" s="106" t="s">
        <v>728</v>
      </c>
      <c r="G196" s="106" t="s">
        <v>721</v>
      </c>
      <c r="H196" s="106" t="s">
        <v>733</v>
      </c>
      <c r="I196" s="106">
        <v>9</v>
      </c>
      <c r="J196" s="106" t="s">
        <v>722</v>
      </c>
      <c r="K196" s="106">
        <v>10</v>
      </c>
      <c r="L196" s="106" t="s">
        <v>698</v>
      </c>
      <c r="M196" s="106" t="s">
        <v>700</v>
      </c>
      <c r="N196" s="106">
        <v>0.4</v>
      </c>
      <c r="O196" s="106">
        <v>0.59</v>
      </c>
      <c r="P196" s="106" t="s">
        <v>714</v>
      </c>
      <c r="Q196" s="107" t="s">
        <v>944</v>
      </c>
      <c r="R196" s="107" t="s">
        <v>13</v>
      </c>
    </row>
    <row r="197" spans="2:18" ht="20.100000000000001" customHeight="1" x14ac:dyDescent="0.4">
      <c r="B197" s="105" t="str">
        <f t="shared" si="6"/>
        <v/>
      </c>
      <c r="C197" s="105" t="str">
        <f t="shared" si="7"/>
        <v/>
      </c>
      <c r="D197" s="105" t="str">
        <f t="shared" si="8"/>
        <v/>
      </c>
      <c r="E197" s="106" t="s">
        <v>695</v>
      </c>
      <c r="F197" s="106" t="s">
        <v>728</v>
      </c>
      <c r="G197" s="106" t="s">
        <v>773</v>
      </c>
      <c r="H197" s="106" t="s">
        <v>729</v>
      </c>
      <c r="I197" s="106">
        <v>9</v>
      </c>
      <c r="J197" s="106" t="s">
        <v>774</v>
      </c>
      <c r="K197" s="106">
        <v>10</v>
      </c>
      <c r="L197" s="106" t="s">
        <v>706</v>
      </c>
      <c r="M197" s="106" t="s">
        <v>700</v>
      </c>
      <c r="N197" s="106">
        <v>0.4</v>
      </c>
      <c r="O197" s="106">
        <v>0.59</v>
      </c>
      <c r="P197" s="106" t="s">
        <v>714</v>
      </c>
      <c r="Q197" s="107" t="s">
        <v>945</v>
      </c>
      <c r="R197" s="107" t="s">
        <v>13</v>
      </c>
    </row>
    <row r="198" spans="2:18" ht="20.100000000000001" customHeight="1" x14ac:dyDescent="0.4">
      <c r="B198" s="105" t="str">
        <f t="shared" si="6"/>
        <v/>
      </c>
      <c r="C198" s="105" t="str">
        <f t="shared" si="7"/>
        <v/>
      </c>
      <c r="D198" s="105" t="str">
        <f t="shared" si="8"/>
        <v/>
      </c>
      <c r="E198" s="106" t="s">
        <v>695</v>
      </c>
      <c r="F198" s="106" t="s">
        <v>728</v>
      </c>
      <c r="G198" s="106" t="s">
        <v>778</v>
      </c>
      <c r="H198" s="106" t="s">
        <v>729</v>
      </c>
      <c r="I198" s="106">
        <v>9</v>
      </c>
      <c r="J198" s="106" t="s">
        <v>779</v>
      </c>
      <c r="K198" s="106">
        <v>10</v>
      </c>
      <c r="L198" s="106" t="s">
        <v>706</v>
      </c>
      <c r="M198" s="106" t="s">
        <v>700</v>
      </c>
      <c r="N198" s="106">
        <v>0.4</v>
      </c>
      <c r="O198" s="106">
        <v>0.59</v>
      </c>
      <c r="P198" s="106" t="s">
        <v>714</v>
      </c>
      <c r="Q198" s="107" t="s">
        <v>946</v>
      </c>
      <c r="R198" s="107" t="s">
        <v>13</v>
      </c>
    </row>
    <row r="199" spans="2:18" ht="20.100000000000001" customHeight="1" x14ac:dyDescent="0.4">
      <c r="B199" s="105" t="str">
        <f t="shared" si="6"/>
        <v/>
      </c>
      <c r="C199" s="105" t="str">
        <f t="shared" si="7"/>
        <v/>
      </c>
      <c r="D199" s="105" t="str">
        <f t="shared" si="8"/>
        <v/>
      </c>
      <c r="E199" s="106" t="s">
        <v>695</v>
      </c>
      <c r="F199" s="106" t="s">
        <v>728</v>
      </c>
      <c r="G199" s="106" t="s">
        <v>782</v>
      </c>
      <c r="H199" s="106" t="s">
        <v>729</v>
      </c>
      <c r="I199" s="106">
        <v>9</v>
      </c>
      <c r="J199" s="106" t="s">
        <v>783</v>
      </c>
      <c r="K199" s="106">
        <v>10</v>
      </c>
      <c r="L199" s="106" t="s">
        <v>706</v>
      </c>
      <c r="M199" s="106" t="s">
        <v>700</v>
      </c>
      <c r="N199" s="106">
        <v>0.35</v>
      </c>
      <c r="O199" s="106">
        <v>0.59</v>
      </c>
      <c r="P199" s="106" t="s">
        <v>714</v>
      </c>
      <c r="Q199" s="107" t="s">
        <v>947</v>
      </c>
      <c r="R199" s="107" t="s">
        <v>13</v>
      </c>
    </row>
    <row r="200" spans="2:18" ht="20.100000000000001" customHeight="1" x14ac:dyDescent="0.4">
      <c r="B200" s="105" t="str">
        <f t="shared" si="6"/>
        <v/>
      </c>
      <c r="C200" s="105" t="str">
        <f t="shared" si="7"/>
        <v/>
      </c>
      <c r="D200" s="105" t="str">
        <f t="shared" si="8"/>
        <v/>
      </c>
      <c r="E200" s="106" t="s">
        <v>695</v>
      </c>
      <c r="F200" s="106" t="s">
        <v>696</v>
      </c>
      <c r="G200" s="106" t="s">
        <v>697</v>
      </c>
      <c r="H200" s="106" t="s">
        <v>698</v>
      </c>
      <c r="I200" s="106">
        <v>9</v>
      </c>
      <c r="J200" s="106" t="s">
        <v>699</v>
      </c>
      <c r="K200" s="106">
        <v>9</v>
      </c>
      <c r="L200" s="106" t="s">
        <v>698</v>
      </c>
      <c r="M200" s="106" t="s">
        <v>700</v>
      </c>
      <c r="N200" s="106">
        <v>0.32</v>
      </c>
      <c r="O200" s="106">
        <v>0.6</v>
      </c>
      <c r="P200" s="106" t="s">
        <v>714</v>
      </c>
      <c r="Q200" s="107" t="s">
        <v>948</v>
      </c>
      <c r="R200" s="107" t="s">
        <v>44</v>
      </c>
    </row>
    <row r="201" spans="2:18" ht="20.100000000000001" customHeight="1" x14ac:dyDescent="0.4">
      <c r="B201" s="105" t="str">
        <f t="shared" si="6"/>
        <v/>
      </c>
      <c r="C201" s="105" t="str">
        <f t="shared" si="7"/>
        <v/>
      </c>
      <c r="D201" s="105" t="str">
        <f t="shared" si="8"/>
        <v/>
      </c>
      <c r="E201" s="106" t="s">
        <v>695</v>
      </c>
      <c r="F201" s="106" t="s">
        <v>696</v>
      </c>
      <c r="G201" s="106" t="s">
        <v>697</v>
      </c>
      <c r="H201" s="106" t="s">
        <v>706</v>
      </c>
      <c r="I201" s="106">
        <v>15</v>
      </c>
      <c r="J201" s="106" t="s">
        <v>699</v>
      </c>
      <c r="K201" s="106">
        <v>15</v>
      </c>
      <c r="L201" s="106" t="s">
        <v>706</v>
      </c>
      <c r="M201" s="106" t="s">
        <v>924</v>
      </c>
      <c r="N201" s="106">
        <v>0.32</v>
      </c>
      <c r="O201" s="106">
        <v>0.6</v>
      </c>
      <c r="P201" s="106" t="s">
        <v>701</v>
      </c>
      <c r="Q201" s="107" t="s">
        <v>949</v>
      </c>
      <c r="R201" s="107" t="s">
        <v>926</v>
      </c>
    </row>
    <row r="202" spans="2:18" ht="20.100000000000001" customHeight="1" x14ac:dyDescent="0.4">
      <c r="B202" s="105" t="str">
        <f t="shared" si="6"/>
        <v/>
      </c>
      <c r="C202" s="105" t="str">
        <f t="shared" si="7"/>
        <v/>
      </c>
      <c r="D202" s="105" t="str">
        <f t="shared" si="8"/>
        <v/>
      </c>
      <c r="E202" s="106" t="s">
        <v>695</v>
      </c>
      <c r="F202" s="106" t="s">
        <v>740</v>
      </c>
      <c r="G202" s="106" t="s">
        <v>697</v>
      </c>
      <c r="H202" s="106" t="s">
        <v>698</v>
      </c>
      <c r="I202" s="106">
        <v>15</v>
      </c>
      <c r="J202" s="106" t="s">
        <v>699</v>
      </c>
      <c r="K202" s="106">
        <v>16</v>
      </c>
      <c r="L202" s="106" t="s">
        <v>741</v>
      </c>
      <c r="M202" s="106" t="s">
        <v>924</v>
      </c>
      <c r="N202" s="106">
        <v>0.34</v>
      </c>
      <c r="O202" s="106">
        <v>0.6</v>
      </c>
      <c r="P202" s="106" t="s">
        <v>714</v>
      </c>
      <c r="Q202" s="107" t="s">
        <v>950</v>
      </c>
      <c r="R202" s="107" t="s">
        <v>926</v>
      </c>
    </row>
    <row r="203" spans="2:18" ht="20.100000000000001" customHeight="1" x14ac:dyDescent="0.4">
      <c r="B203" s="105" t="str">
        <f t="shared" si="6"/>
        <v/>
      </c>
      <c r="C203" s="105" t="str">
        <f t="shared" si="7"/>
        <v/>
      </c>
      <c r="D203" s="105" t="str">
        <f t="shared" si="8"/>
        <v/>
      </c>
      <c r="E203" s="106" t="s">
        <v>695</v>
      </c>
      <c r="F203" s="106" t="s">
        <v>696</v>
      </c>
      <c r="G203" s="106" t="s">
        <v>721</v>
      </c>
      <c r="H203" s="106" t="s">
        <v>717</v>
      </c>
      <c r="I203" s="106">
        <v>9</v>
      </c>
      <c r="J203" s="106" t="s">
        <v>722</v>
      </c>
      <c r="K203" s="106">
        <v>9</v>
      </c>
      <c r="L203" s="106" t="s">
        <v>717</v>
      </c>
      <c r="M203" s="106" t="s">
        <v>700</v>
      </c>
      <c r="N203" s="106">
        <v>0.32</v>
      </c>
      <c r="O203" s="106">
        <v>0.6</v>
      </c>
      <c r="P203" s="106" t="s">
        <v>714</v>
      </c>
      <c r="Q203" s="107" t="s">
        <v>951</v>
      </c>
      <c r="R203" s="107" t="s">
        <v>703</v>
      </c>
    </row>
    <row r="204" spans="2:18" ht="20.100000000000001" customHeight="1" x14ac:dyDescent="0.4">
      <c r="B204" s="105" t="str">
        <f t="shared" si="6"/>
        <v/>
      </c>
      <c r="C204" s="105" t="str">
        <f t="shared" si="7"/>
        <v/>
      </c>
      <c r="D204" s="105" t="str">
        <f t="shared" si="8"/>
        <v/>
      </c>
      <c r="E204" s="106" t="s">
        <v>695</v>
      </c>
      <c r="F204" s="106" t="s">
        <v>696</v>
      </c>
      <c r="G204" s="106" t="s">
        <v>773</v>
      </c>
      <c r="H204" s="106" t="s">
        <v>698</v>
      </c>
      <c r="I204" s="106">
        <v>9</v>
      </c>
      <c r="J204" s="106" t="s">
        <v>774</v>
      </c>
      <c r="K204" s="106">
        <v>9</v>
      </c>
      <c r="L204" s="106" t="s">
        <v>698</v>
      </c>
      <c r="M204" s="106" t="s">
        <v>700</v>
      </c>
      <c r="N204" s="106">
        <v>0.31</v>
      </c>
      <c r="O204" s="106">
        <v>0.6</v>
      </c>
      <c r="P204" s="106" t="s">
        <v>714</v>
      </c>
      <c r="Q204" s="107" t="s">
        <v>952</v>
      </c>
      <c r="R204" s="107" t="s">
        <v>703</v>
      </c>
    </row>
    <row r="205" spans="2:18" ht="20.100000000000001" customHeight="1" x14ac:dyDescent="0.4">
      <c r="B205" s="105" t="str">
        <f t="shared" si="6"/>
        <v/>
      </c>
      <c r="C205" s="105" t="str">
        <f t="shared" si="7"/>
        <v/>
      </c>
      <c r="D205" s="105" t="str">
        <f t="shared" si="8"/>
        <v/>
      </c>
      <c r="E205" s="106" t="s">
        <v>695</v>
      </c>
      <c r="F205" s="106" t="s">
        <v>696</v>
      </c>
      <c r="G205" s="106" t="s">
        <v>778</v>
      </c>
      <c r="H205" s="106" t="s">
        <v>698</v>
      </c>
      <c r="I205" s="106">
        <v>9</v>
      </c>
      <c r="J205" s="106" t="s">
        <v>779</v>
      </c>
      <c r="K205" s="106">
        <v>9</v>
      </c>
      <c r="L205" s="106" t="s">
        <v>698</v>
      </c>
      <c r="M205" s="106" t="s">
        <v>700</v>
      </c>
      <c r="N205" s="106">
        <v>0.31</v>
      </c>
      <c r="O205" s="106">
        <v>0.6</v>
      </c>
      <c r="P205" s="106" t="s">
        <v>714</v>
      </c>
      <c r="Q205" s="107" t="s">
        <v>953</v>
      </c>
      <c r="R205" s="107" t="s">
        <v>703</v>
      </c>
    </row>
    <row r="206" spans="2:18" ht="20.100000000000001" customHeight="1" x14ac:dyDescent="0.4">
      <c r="B206" s="105" t="str">
        <f t="shared" si="6"/>
        <v/>
      </c>
      <c r="C206" s="105" t="str">
        <f t="shared" si="7"/>
        <v/>
      </c>
      <c r="D206" s="105" t="str">
        <f t="shared" si="8"/>
        <v/>
      </c>
      <c r="E206" s="106" t="s">
        <v>695</v>
      </c>
      <c r="F206" s="106" t="s">
        <v>696</v>
      </c>
      <c r="G206" s="106" t="s">
        <v>782</v>
      </c>
      <c r="H206" s="106" t="s">
        <v>698</v>
      </c>
      <c r="I206" s="106">
        <v>9</v>
      </c>
      <c r="J206" s="106" t="s">
        <v>783</v>
      </c>
      <c r="K206" s="106">
        <v>9</v>
      </c>
      <c r="L206" s="106" t="s">
        <v>698</v>
      </c>
      <c r="M206" s="106" t="s">
        <v>700</v>
      </c>
      <c r="N206" s="106">
        <v>0.26</v>
      </c>
      <c r="O206" s="106">
        <v>0.6</v>
      </c>
      <c r="P206" s="106" t="s">
        <v>714</v>
      </c>
      <c r="Q206" s="107" t="s">
        <v>954</v>
      </c>
      <c r="R206" s="107" t="s">
        <v>703</v>
      </c>
    </row>
    <row r="207" spans="2:18" ht="20.100000000000001" customHeight="1" x14ac:dyDescent="0.4">
      <c r="B207" s="105" t="str">
        <f t="shared" si="6"/>
        <v/>
      </c>
      <c r="C207" s="105" t="str">
        <f t="shared" si="7"/>
        <v/>
      </c>
      <c r="D207" s="105" t="str">
        <f t="shared" si="8"/>
        <v/>
      </c>
      <c r="E207" s="106" t="s">
        <v>695</v>
      </c>
      <c r="F207" s="106" t="s">
        <v>696</v>
      </c>
      <c r="G207" s="106" t="s">
        <v>697</v>
      </c>
      <c r="H207" s="106" t="s">
        <v>698</v>
      </c>
      <c r="I207" s="106">
        <v>9</v>
      </c>
      <c r="J207" s="106" t="s">
        <v>699</v>
      </c>
      <c r="K207" s="106">
        <v>9</v>
      </c>
      <c r="L207" s="106" t="s">
        <v>698</v>
      </c>
      <c r="M207" s="106" t="s">
        <v>700</v>
      </c>
      <c r="N207" s="106">
        <v>0.32</v>
      </c>
      <c r="O207" s="106">
        <v>0.6</v>
      </c>
      <c r="P207" s="106" t="s">
        <v>701</v>
      </c>
      <c r="Q207" s="107" t="s">
        <v>955</v>
      </c>
      <c r="R207" s="107" t="s">
        <v>275</v>
      </c>
    </row>
    <row r="208" spans="2:18" ht="20.100000000000001" customHeight="1" x14ac:dyDescent="0.4">
      <c r="B208" s="105" t="str">
        <f t="shared" ref="B208:B271" si="9">IF(OR($C$10="",$C$11=""),"",IFERROR(IF(AND($U$22&lt;&gt;R208,$V$22&lt;&gt;R208),"－",IF(AND(COUNTIF($C$10,"*樹脂スペーサー*")&gt;0,OR(M208="空気",F208="一般",F208="一般ＰＧ")),"－",IF(AND($W$25&gt;0,$W$25&gt;=O208),$U$25,IF(AND($W$26&gt;0,$W$26&gt;=O208),$U$26,IF(AND($W$27&gt;0,$W$27&gt;=O208),$U$27,IF(AND($W$28&gt;0,$W$28&gt;=O208),$U$28,IF(AND($W$29&gt;0,$W$29&gt;=O208),$U$29,IF(AND($W$30&gt;0,$W$30&gt;=O208),$U$30,IF(AND($W$31&gt;0,$W$31&gt;=O208),$U$31,"－"))))))))),"－"))</f>
        <v/>
      </c>
      <c r="C208" s="105" t="str">
        <f t="shared" ref="C208:C271" si="10">IF(B208="","",IF(B208&lt;&gt;"－",VLOOKUP(B208,$U$25:$V$31,2,FALSE),"－"))</f>
        <v/>
      </c>
      <c r="D208" s="105" t="str">
        <f t="shared" ref="D208:D271" si="11">IF($H$9="","",IF($V$38&lt;&gt;"断熱等","－",IF(AND(COUNTIF($V$34,"*樹脂スペーサー*")&gt;0,OR(M208="空気",F208="一般",F208="一般ＰＧ")),"－",IF(AND($V$35&lt;&gt;R208,$W$35&lt;&gt;R208),"－",IF(MID($H$9,10,1)="Z",IF(N208&lt;=0.65,"○","－"),IF($V$36&gt;=O208,"○","－"))))))</f>
        <v/>
      </c>
      <c r="E208" s="106" t="s">
        <v>695</v>
      </c>
      <c r="F208" s="106" t="s">
        <v>696</v>
      </c>
      <c r="G208" s="106" t="s">
        <v>697</v>
      </c>
      <c r="H208" s="106" t="s">
        <v>706</v>
      </c>
      <c r="I208" s="106">
        <v>9</v>
      </c>
      <c r="J208" s="106" t="s">
        <v>707</v>
      </c>
      <c r="K208" s="106">
        <v>9</v>
      </c>
      <c r="L208" s="106" t="s">
        <v>706</v>
      </c>
      <c r="M208" s="106" t="s">
        <v>700</v>
      </c>
      <c r="N208" s="106">
        <v>0.32</v>
      </c>
      <c r="O208" s="106">
        <v>0.6</v>
      </c>
      <c r="P208" s="106" t="s">
        <v>701</v>
      </c>
      <c r="Q208" s="107" t="s">
        <v>956</v>
      </c>
      <c r="R208" s="107" t="s">
        <v>275</v>
      </c>
    </row>
    <row r="209" spans="2:18" ht="20.100000000000001" customHeight="1" x14ac:dyDescent="0.4">
      <c r="B209" s="105" t="str">
        <f t="shared" si="9"/>
        <v/>
      </c>
      <c r="C209" s="105" t="str">
        <f t="shared" si="10"/>
        <v/>
      </c>
      <c r="D209" s="105" t="str">
        <f t="shared" si="11"/>
        <v/>
      </c>
      <c r="E209" s="106" t="s">
        <v>695</v>
      </c>
      <c r="F209" s="106" t="s">
        <v>696</v>
      </c>
      <c r="G209" s="106" t="s">
        <v>710</v>
      </c>
      <c r="H209" s="106" t="s">
        <v>717</v>
      </c>
      <c r="I209" s="106">
        <v>9</v>
      </c>
      <c r="J209" s="106" t="s">
        <v>711</v>
      </c>
      <c r="K209" s="106">
        <v>9</v>
      </c>
      <c r="L209" s="106" t="s">
        <v>717</v>
      </c>
      <c r="M209" s="106" t="s">
        <v>700</v>
      </c>
      <c r="N209" s="106">
        <v>0.32</v>
      </c>
      <c r="O209" s="106">
        <v>0.6</v>
      </c>
      <c r="P209" s="106" t="s">
        <v>714</v>
      </c>
      <c r="Q209" s="107" t="s">
        <v>957</v>
      </c>
      <c r="R209" s="107" t="s">
        <v>13</v>
      </c>
    </row>
    <row r="210" spans="2:18" ht="20.100000000000001" customHeight="1" x14ac:dyDescent="0.4">
      <c r="B210" s="105" t="str">
        <f t="shared" si="9"/>
        <v/>
      </c>
      <c r="C210" s="105" t="str">
        <f t="shared" si="10"/>
        <v/>
      </c>
      <c r="D210" s="105" t="str">
        <f t="shared" si="11"/>
        <v/>
      </c>
      <c r="E210" s="106" t="s">
        <v>695</v>
      </c>
      <c r="F210" s="106" t="s">
        <v>805</v>
      </c>
      <c r="G210" s="106" t="s">
        <v>697</v>
      </c>
      <c r="H210" s="106" t="s">
        <v>765</v>
      </c>
      <c r="I210" s="106">
        <v>9</v>
      </c>
      <c r="J210" s="106" t="s">
        <v>699</v>
      </c>
      <c r="K210" s="106">
        <v>10</v>
      </c>
      <c r="L210" s="106" t="s">
        <v>741</v>
      </c>
      <c r="M210" s="106" t="s">
        <v>700</v>
      </c>
      <c r="N210" s="106">
        <v>0.45</v>
      </c>
      <c r="O210" s="106">
        <v>0.61</v>
      </c>
      <c r="P210" s="106" t="s">
        <v>714</v>
      </c>
      <c r="Q210" s="107" t="s">
        <v>958</v>
      </c>
      <c r="R210" s="107" t="s">
        <v>44</v>
      </c>
    </row>
    <row r="211" spans="2:18" ht="20.100000000000001" customHeight="1" x14ac:dyDescent="0.4">
      <c r="B211" s="105" t="str">
        <f t="shared" si="9"/>
        <v/>
      </c>
      <c r="C211" s="105" t="str">
        <f t="shared" si="10"/>
        <v/>
      </c>
      <c r="D211" s="105" t="str">
        <f t="shared" si="11"/>
        <v/>
      </c>
      <c r="E211" s="106" t="s">
        <v>695</v>
      </c>
      <c r="F211" s="106" t="s">
        <v>805</v>
      </c>
      <c r="G211" s="106" t="s">
        <v>710</v>
      </c>
      <c r="H211" s="106" t="s">
        <v>729</v>
      </c>
      <c r="I211" s="106">
        <v>9</v>
      </c>
      <c r="J211" s="106" t="s">
        <v>711</v>
      </c>
      <c r="K211" s="106">
        <v>10</v>
      </c>
      <c r="L211" s="106" t="s">
        <v>741</v>
      </c>
      <c r="M211" s="106" t="s">
        <v>700</v>
      </c>
      <c r="N211" s="106">
        <v>0.45</v>
      </c>
      <c r="O211" s="106">
        <v>0.61</v>
      </c>
      <c r="P211" s="106" t="s">
        <v>714</v>
      </c>
      <c r="Q211" s="107" t="s">
        <v>959</v>
      </c>
      <c r="R211" s="107" t="s">
        <v>44</v>
      </c>
    </row>
    <row r="212" spans="2:18" ht="20.100000000000001" customHeight="1" x14ac:dyDescent="0.4">
      <c r="B212" s="105" t="str">
        <f t="shared" si="9"/>
        <v/>
      </c>
      <c r="C212" s="105" t="str">
        <f t="shared" si="10"/>
        <v/>
      </c>
      <c r="D212" s="105" t="str">
        <f t="shared" si="11"/>
        <v/>
      </c>
      <c r="E212" s="106" t="s">
        <v>695</v>
      </c>
      <c r="F212" s="106" t="s">
        <v>805</v>
      </c>
      <c r="G212" s="106" t="s">
        <v>752</v>
      </c>
      <c r="H212" s="106" t="s">
        <v>729</v>
      </c>
      <c r="I212" s="106">
        <v>9</v>
      </c>
      <c r="J212" s="106" t="s">
        <v>699</v>
      </c>
      <c r="K212" s="106">
        <v>10</v>
      </c>
      <c r="L212" s="106" t="s">
        <v>753</v>
      </c>
      <c r="M212" s="106" t="s">
        <v>700</v>
      </c>
      <c r="N212" s="106">
        <v>0.46</v>
      </c>
      <c r="O212" s="106">
        <v>0.61</v>
      </c>
      <c r="P212" s="106" t="s">
        <v>714</v>
      </c>
      <c r="Q212" s="107" t="s">
        <v>960</v>
      </c>
      <c r="R212" s="107" t="s">
        <v>44</v>
      </c>
    </row>
    <row r="213" spans="2:18" ht="20.100000000000001" customHeight="1" x14ac:dyDescent="0.4">
      <c r="B213" s="105" t="str">
        <f t="shared" si="9"/>
        <v/>
      </c>
      <c r="C213" s="105" t="str">
        <f t="shared" si="10"/>
        <v/>
      </c>
      <c r="D213" s="105" t="str">
        <f t="shared" si="11"/>
        <v/>
      </c>
      <c r="E213" s="106" t="s">
        <v>695</v>
      </c>
      <c r="F213" s="106" t="s">
        <v>817</v>
      </c>
      <c r="G213" s="106" t="s">
        <v>697</v>
      </c>
      <c r="H213" s="106" t="s">
        <v>819</v>
      </c>
      <c r="I213" s="106">
        <v>9</v>
      </c>
      <c r="J213" s="106" t="s">
        <v>699</v>
      </c>
      <c r="K213" s="106">
        <v>10</v>
      </c>
      <c r="L213" s="106" t="s">
        <v>741</v>
      </c>
      <c r="M213" s="106" t="s">
        <v>700</v>
      </c>
      <c r="N213" s="106">
        <v>0.32</v>
      </c>
      <c r="O213" s="106">
        <v>0.61</v>
      </c>
      <c r="P213" s="106" t="s">
        <v>714</v>
      </c>
      <c r="Q213" s="107" t="s">
        <v>961</v>
      </c>
      <c r="R213" s="107" t="s">
        <v>44</v>
      </c>
    </row>
    <row r="214" spans="2:18" ht="20.100000000000001" customHeight="1" x14ac:dyDescent="0.4">
      <c r="B214" s="105" t="str">
        <f t="shared" si="9"/>
        <v/>
      </c>
      <c r="C214" s="105" t="str">
        <f t="shared" si="10"/>
        <v/>
      </c>
      <c r="D214" s="105" t="str">
        <f t="shared" si="11"/>
        <v/>
      </c>
      <c r="E214" s="106" t="s">
        <v>695</v>
      </c>
      <c r="F214" s="106" t="s">
        <v>817</v>
      </c>
      <c r="G214" s="106" t="s">
        <v>710</v>
      </c>
      <c r="H214" s="106" t="s">
        <v>799</v>
      </c>
      <c r="I214" s="106">
        <v>9</v>
      </c>
      <c r="J214" s="106" t="s">
        <v>711</v>
      </c>
      <c r="K214" s="106">
        <v>10</v>
      </c>
      <c r="L214" s="106" t="s">
        <v>741</v>
      </c>
      <c r="M214" s="106" t="s">
        <v>700</v>
      </c>
      <c r="N214" s="106">
        <v>0.32</v>
      </c>
      <c r="O214" s="106">
        <v>0.61</v>
      </c>
      <c r="P214" s="106" t="s">
        <v>714</v>
      </c>
      <c r="Q214" s="107" t="s">
        <v>962</v>
      </c>
      <c r="R214" s="107" t="s">
        <v>44</v>
      </c>
    </row>
    <row r="215" spans="2:18" ht="20.100000000000001" customHeight="1" x14ac:dyDescent="0.4">
      <c r="B215" s="105" t="str">
        <f t="shared" si="9"/>
        <v/>
      </c>
      <c r="C215" s="105" t="str">
        <f t="shared" si="10"/>
        <v/>
      </c>
      <c r="D215" s="105" t="str">
        <f t="shared" si="11"/>
        <v/>
      </c>
      <c r="E215" s="106" t="s">
        <v>695</v>
      </c>
      <c r="F215" s="106" t="s">
        <v>817</v>
      </c>
      <c r="G215" s="106" t="s">
        <v>752</v>
      </c>
      <c r="H215" s="106" t="s">
        <v>799</v>
      </c>
      <c r="I215" s="106">
        <v>9</v>
      </c>
      <c r="J215" s="106" t="s">
        <v>699</v>
      </c>
      <c r="K215" s="106">
        <v>10</v>
      </c>
      <c r="L215" s="106" t="s">
        <v>753</v>
      </c>
      <c r="M215" s="106" t="s">
        <v>700</v>
      </c>
      <c r="N215" s="106">
        <v>0.33</v>
      </c>
      <c r="O215" s="106">
        <v>0.61</v>
      </c>
      <c r="P215" s="106" t="s">
        <v>714</v>
      </c>
      <c r="Q215" s="107" t="s">
        <v>963</v>
      </c>
      <c r="R215" s="107" t="s">
        <v>44</v>
      </c>
    </row>
    <row r="216" spans="2:18" ht="20.100000000000001" customHeight="1" x14ac:dyDescent="0.4">
      <c r="B216" s="105" t="str">
        <f t="shared" si="9"/>
        <v/>
      </c>
      <c r="C216" s="105" t="str">
        <f t="shared" si="10"/>
        <v/>
      </c>
      <c r="D216" s="105" t="str">
        <f t="shared" si="11"/>
        <v/>
      </c>
      <c r="E216" s="106" t="s">
        <v>695</v>
      </c>
      <c r="F216" s="106" t="s">
        <v>805</v>
      </c>
      <c r="G216" s="106" t="s">
        <v>697</v>
      </c>
      <c r="H216" s="106" t="s">
        <v>729</v>
      </c>
      <c r="I216" s="106">
        <v>16</v>
      </c>
      <c r="J216" s="106" t="s">
        <v>699</v>
      </c>
      <c r="K216" s="106">
        <v>16</v>
      </c>
      <c r="L216" s="106" t="s">
        <v>741</v>
      </c>
      <c r="M216" s="106" t="s">
        <v>924</v>
      </c>
      <c r="N216" s="106">
        <v>0.46</v>
      </c>
      <c r="O216" s="106">
        <v>0.61</v>
      </c>
      <c r="P216" s="106" t="s">
        <v>714</v>
      </c>
      <c r="Q216" s="107" t="s">
        <v>964</v>
      </c>
      <c r="R216" s="107" t="s">
        <v>926</v>
      </c>
    </row>
    <row r="217" spans="2:18" ht="20.100000000000001" customHeight="1" x14ac:dyDescent="0.4">
      <c r="B217" s="105" t="str">
        <f t="shared" si="9"/>
        <v/>
      </c>
      <c r="C217" s="105" t="str">
        <f t="shared" si="10"/>
        <v/>
      </c>
      <c r="D217" s="105" t="str">
        <f t="shared" si="11"/>
        <v/>
      </c>
      <c r="E217" s="106" t="s">
        <v>695</v>
      </c>
      <c r="F217" s="106" t="s">
        <v>817</v>
      </c>
      <c r="G217" s="106" t="s">
        <v>697</v>
      </c>
      <c r="H217" s="106" t="s">
        <v>799</v>
      </c>
      <c r="I217" s="106">
        <v>16</v>
      </c>
      <c r="J217" s="106" t="s">
        <v>699</v>
      </c>
      <c r="K217" s="106">
        <v>16</v>
      </c>
      <c r="L217" s="106" t="s">
        <v>741</v>
      </c>
      <c r="M217" s="106" t="s">
        <v>924</v>
      </c>
      <c r="N217" s="106">
        <v>0.33</v>
      </c>
      <c r="O217" s="106">
        <v>0.61</v>
      </c>
      <c r="P217" s="106" t="s">
        <v>714</v>
      </c>
      <c r="Q217" s="107" t="s">
        <v>965</v>
      </c>
      <c r="R217" s="107" t="s">
        <v>926</v>
      </c>
    </row>
    <row r="218" spans="2:18" ht="20.100000000000001" customHeight="1" x14ac:dyDescent="0.4">
      <c r="B218" s="105" t="str">
        <f t="shared" si="9"/>
        <v/>
      </c>
      <c r="C218" s="105" t="str">
        <f t="shared" si="10"/>
        <v/>
      </c>
      <c r="D218" s="105" t="str">
        <f t="shared" si="11"/>
        <v/>
      </c>
      <c r="E218" s="106" t="s">
        <v>695</v>
      </c>
      <c r="F218" s="106" t="s">
        <v>794</v>
      </c>
      <c r="G218" s="106" t="s">
        <v>710</v>
      </c>
      <c r="H218" s="106" t="s">
        <v>765</v>
      </c>
      <c r="I218" s="106">
        <v>9</v>
      </c>
      <c r="J218" s="106" t="s">
        <v>711</v>
      </c>
      <c r="K218" s="106">
        <v>10</v>
      </c>
      <c r="L218" s="106" t="s">
        <v>765</v>
      </c>
      <c r="M218" s="106" t="s">
        <v>700</v>
      </c>
      <c r="N218" s="106">
        <v>0.44</v>
      </c>
      <c r="O218" s="106">
        <v>0.61</v>
      </c>
      <c r="P218" s="106" t="s">
        <v>701</v>
      </c>
      <c r="Q218" s="107" t="s">
        <v>966</v>
      </c>
      <c r="R218" s="107" t="s">
        <v>703</v>
      </c>
    </row>
    <row r="219" spans="2:18" ht="20.100000000000001" customHeight="1" x14ac:dyDescent="0.4">
      <c r="B219" s="105" t="str">
        <f t="shared" si="9"/>
        <v/>
      </c>
      <c r="C219" s="105" t="str">
        <f t="shared" si="10"/>
        <v/>
      </c>
      <c r="D219" s="105" t="str">
        <f t="shared" si="11"/>
        <v/>
      </c>
      <c r="E219" s="106" t="s">
        <v>695</v>
      </c>
      <c r="F219" s="106" t="s">
        <v>728</v>
      </c>
      <c r="G219" s="106" t="s">
        <v>721</v>
      </c>
      <c r="H219" s="106" t="s">
        <v>765</v>
      </c>
      <c r="I219" s="106">
        <v>9</v>
      </c>
      <c r="J219" s="106" t="s">
        <v>722</v>
      </c>
      <c r="K219" s="106">
        <v>9</v>
      </c>
      <c r="L219" s="106" t="s">
        <v>717</v>
      </c>
      <c r="M219" s="106" t="s">
        <v>700</v>
      </c>
      <c r="N219" s="106">
        <v>0.39</v>
      </c>
      <c r="O219" s="106">
        <v>0.61</v>
      </c>
      <c r="P219" s="106" t="s">
        <v>714</v>
      </c>
      <c r="Q219" s="107" t="s">
        <v>967</v>
      </c>
      <c r="R219" s="107" t="s">
        <v>703</v>
      </c>
    </row>
    <row r="220" spans="2:18" ht="20.100000000000001" customHeight="1" x14ac:dyDescent="0.4">
      <c r="B220" s="105" t="str">
        <f t="shared" si="9"/>
        <v/>
      </c>
      <c r="C220" s="105" t="str">
        <f t="shared" si="10"/>
        <v/>
      </c>
      <c r="D220" s="105" t="str">
        <f t="shared" si="11"/>
        <v/>
      </c>
      <c r="E220" s="106" t="s">
        <v>695</v>
      </c>
      <c r="F220" s="106" t="s">
        <v>728</v>
      </c>
      <c r="G220" s="106" t="s">
        <v>773</v>
      </c>
      <c r="H220" s="106" t="s">
        <v>733</v>
      </c>
      <c r="I220" s="106">
        <v>9</v>
      </c>
      <c r="J220" s="106" t="s">
        <v>774</v>
      </c>
      <c r="K220" s="106">
        <v>9</v>
      </c>
      <c r="L220" s="106" t="s">
        <v>698</v>
      </c>
      <c r="M220" s="106" t="s">
        <v>700</v>
      </c>
      <c r="N220" s="106">
        <v>0.39</v>
      </c>
      <c r="O220" s="106">
        <v>0.61</v>
      </c>
      <c r="P220" s="106" t="s">
        <v>714</v>
      </c>
      <c r="Q220" s="107" t="s">
        <v>968</v>
      </c>
      <c r="R220" s="107" t="s">
        <v>703</v>
      </c>
    </row>
    <row r="221" spans="2:18" ht="20.100000000000001" customHeight="1" x14ac:dyDescent="0.4">
      <c r="B221" s="105" t="str">
        <f t="shared" si="9"/>
        <v/>
      </c>
      <c r="C221" s="105" t="str">
        <f t="shared" si="10"/>
        <v/>
      </c>
      <c r="D221" s="105" t="str">
        <f t="shared" si="11"/>
        <v/>
      </c>
      <c r="E221" s="106" t="s">
        <v>695</v>
      </c>
      <c r="F221" s="106" t="s">
        <v>728</v>
      </c>
      <c r="G221" s="106" t="s">
        <v>778</v>
      </c>
      <c r="H221" s="106" t="s">
        <v>733</v>
      </c>
      <c r="I221" s="106">
        <v>9</v>
      </c>
      <c r="J221" s="106" t="s">
        <v>779</v>
      </c>
      <c r="K221" s="106">
        <v>9</v>
      </c>
      <c r="L221" s="106" t="s">
        <v>698</v>
      </c>
      <c r="M221" s="106" t="s">
        <v>700</v>
      </c>
      <c r="N221" s="106">
        <v>0.39</v>
      </c>
      <c r="O221" s="106">
        <v>0.61</v>
      </c>
      <c r="P221" s="106" t="s">
        <v>714</v>
      </c>
      <c r="Q221" s="107" t="s">
        <v>969</v>
      </c>
      <c r="R221" s="107" t="s">
        <v>703</v>
      </c>
    </row>
    <row r="222" spans="2:18" ht="20.100000000000001" customHeight="1" x14ac:dyDescent="0.4">
      <c r="B222" s="105" t="str">
        <f t="shared" si="9"/>
        <v/>
      </c>
      <c r="C222" s="105" t="str">
        <f t="shared" si="10"/>
        <v/>
      </c>
      <c r="D222" s="105" t="str">
        <f t="shared" si="11"/>
        <v/>
      </c>
      <c r="E222" s="106" t="s">
        <v>695</v>
      </c>
      <c r="F222" s="106" t="s">
        <v>728</v>
      </c>
      <c r="G222" s="106" t="s">
        <v>782</v>
      </c>
      <c r="H222" s="106" t="s">
        <v>733</v>
      </c>
      <c r="I222" s="106">
        <v>9</v>
      </c>
      <c r="J222" s="106" t="s">
        <v>783</v>
      </c>
      <c r="K222" s="106">
        <v>9</v>
      </c>
      <c r="L222" s="106" t="s">
        <v>698</v>
      </c>
      <c r="M222" s="106" t="s">
        <v>700</v>
      </c>
      <c r="N222" s="106">
        <v>0.34</v>
      </c>
      <c r="O222" s="106">
        <v>0.61</v>
      </c>
      <c r="P222" s="106" t="s">
        <v>714</v>
      </c>
      <c r="Q222" s="107" t="s">
        <v>970</v>
      </c>
      <c r="R222" s="107" t="s">
        <v>703</v>
      </c>
    </row>
    <row r="223" spans="2:18" ht="20.100000000000001" customHeight="1" x14ac:dyDescent="0.4">
      <c r="B223" s="105" t="str">
        <f t="shared" si="9"/>
        <v/>
      </c>
      <c r="C223" s="105" t="str">
        <f t="shared" si="10"/>
        <v/>
      </c>
      <c r="D223" s="105" t="str">
        <f t="shared" si="11"/>
        <v/>
      </c>
      <c r="E223" s="106" t="s">
        <v>695</v>
      </c>
      <c r="F223" s="106" t="s">
        <v>798</v>
      </c>
      <c r="G223" s="106" t="s">
        <v>710</v>
      </c>
      <c r="H223" s="106" t="s">
        <v>765</v>
      </c>
      <c r="I223" s="106">
        <v>9</v>
      </c>
      <c r="J223" s="106" t="s">
        <v>711</v>
      </c>
      <c r="K223" s="106">
        <v>10</v>
      </c>
      <c r="L223" s="106" t="s">
        <v>819</v>
      </c>
      <c r="M223" s="106" t="s">
        <v>700</v>
      </c>
      <c r="N223" s="106">
        <v>0.36</v>
      </c>
      <c r="O223" s="106">
        <v>0.61</v>
      </c>
      <c r="P223" s="106" t="s">
        <v>800</v>
      </c>
      <c r="Q223" s="107" t="s">
        <v>971</v>
      </c>
      <c r="R223" s="107" t="s">
        <v>703</v>
      </c>
    </row>
    <row r="224" spans="2:18" ht="20.100000000000001" customHeight="1" x14ac:dyDescent="0.4">
      <c r="B224" s="105" t="str">
        <f t="shared" si="9"/>
        <v/>
      </c>
      <c r="C224" s="105" t="str">
        <f t="shared" si="10"/>
        <v/>
      </c>
      <c r="D224" s="105" t="str">
        <f t="shared" si="11"/>
        <v/>
      </c>
      <c r="E224" s="106" t="s">
        <v>695</v>
      </c>
      <c r="F224" s="106" t="s">
        <v>805</v>
      </c>
      <c r="G224" s="106" t="s">
        <v>710</v>
      </c>
      <c r="H224" s="106" t="s">
        <v>729</v>
      </c>
      <c r="I224" s="106">
        <v>9</v>
      </c>
      <c r="J224" s="106" t="s">
        <v>711</v>
      </c>
      <c r="K224" s="106">
        <v>10</v>
      </c>
      <c r="L224" s="106" t="s">
        <v>741</v>
      </c>
      <c r="M224" s="106" t="s">
        <v>700</v>
      </c>
      <c r="N224" s="106">
        <v>0.45</v>
      </c>
      <c r="O224" s="106">
        <v>0.61</v>
      </c>
      <c r="P224" s="106" t="s">
        <v>714</v>
      </c>
      <c r="Q224" s="107" t="s">
        <v>972</v>
      </c>
      <c r="R224" s="107" t="s">
        <v>275</v>
      </c>
    </row>
    <row r="225" spans="2:18" ht="20.100000000000001" customHeight="1" x14ac:dyDescent="0.4">
      <c r="B225" s="105" t="str">
        <f t="shared" si="9"/>
        <v/>
      </c>
      <c r="C225" s="105" t="str">
        <f t="shared" si="10"/>
        <v/>
      </c>
      <c r="D225" s="105" t="str">
        <f t="shared" si="11"/>
        <v/>
      </c>
      <c r="E225" s="106" t="s">
        <v>695</v>
      </c>
      <c r="F225" s="106" t="s">
        <v>805</v>
      </c>
      <c r="G225" s="106" t="s">
        <v>752</v>
      </c>
      <c r="H225" s="106" t="s">
        <v>733</v>
      </c>
      <c r="I225" s="106">
        <v>9</v>
      </c>
      <c r="J225" s="106" t="s">
        <v>699</v>
      </c>
      <c r="K225" s="106">
        <v>10</v>
      </c>
      <c r="L225" s="106" t="s">
        <v>753</v>
      </c>
      <c r="M225" s="106" t="s">
        <v>700</v>
      </c>
      <c r="N225" s="106">
        <v>0.45</v>
      </c>
      <c r="O225" s="106">
        <v>0.61</v>
      </c>
      <c r="P225" s="106" t="s">
        <v>714</v>
      </c>
      <c r="Q225" s="107" t="s">
        <v>973</v>
      </c>
      <c r="R225" s="107" t="s">
        <v>275</v>
      </c>
    </row>
    <row r="226" spans="2:18" ht="20.100000000000001" customHeight="1" x14ac:dyDescent="0.4">
      <c r="B226" s="105" t="str">
        <f t="shared" si="9"/>
        <v/>
      </c>
      <c r="C226" s="105" t="str">
        <f t="shared" si="10"/>
        <v/>
      </c>
      <c r="D226" s="105" t="str">
        <f t="shared" si="11"/>
        <v/>
      </c>
      <c r="E226" s="106" t="s">
        <v>695</v>
      </c>
      <c r="F226" s="106" t="s">
        <v>817</v>
      </c>
      <c r="G226" s="106" t="s">
        <v>710</v>
      </c>
      <c r="H226" s="106" t="s">
        <v>799</v>
      </c>
      <c r="I226" s="106">
        <v>9</v>
      </c>
      <c r="J226" s="106" t="s">
        <v>711</v>
      </c>
      <c r="K226" s="106">
        <v>10</v>
      </c>
      <c r="L226" s="106" t="s">
        <v>741</v>
      </c>
      <c r="M226" s="106" t="s">
        <v>700</v>
      </c>
      <c r="N226" s="106">
        <v>0.32</v>
      </c>
      <c r="O226" s="106">
        <v>0.61</v>
      </c>
      <c r="P226" s="106" t="s">
        <v>714</v>
      </c>
      <c r="Q226" s="107" t="s">
        <v>974</v>
      </c>
      <c r="R226" s="107" t="s">
        <v>275</v>
      </c>
    </row>
    <row r="227" spans="2:18" ht="20.100000000000001" customHeight="1" x14ac:dyDescent="0.4">
      <c r="B227" s="105" t="str">
        <f t="shared" si="9"/>
        <v/>
      </c>
      <c r="C227" s="105" t="str">
        <f t="shared" si="10"/>
        <v/>
      </c>
      <c r="D227" s="105" t="str">
        <f t="shared" si="11"/>
        <v/>
      </c>
      <c r="E227" s="106" t="s">
        <v>695</v>
      </c>
      <c r="F227" s="106" t="s">
        <v>817</v>
      </c>
      <c r="G227" s="106" t="s">
        <v>752</v>
      </c>
      <c r="H227" s="106" t="s">
        <v>802</v>
      </c>
      <c r="I227" s="106">
        <v>9</v>
      </c>
      <c r="J227" s="106" t="s">
        <v>699</v>
      </c>
      <c r="K227" s="106">
        <v>10</v>
      </c>
      <c r="L227" s="106" t="s">
        <v>753</v>
      </c>
      <c r="M227" s="106" t="s">
        <v>700</v>
      </c>
      <c r="N227" s="106">
        <v>0.32</v>
      </c>
      <c r="O227" s="106">
        <v>0.61</v>
      </c>
      <c r="P227" s="106" t="s">
        <v>714</v>
      </c>
      <c r="Q227" s="107" t="s">
        <v>975</v>
      </c>
      <c r="R227" s="107" t="s">
        <v>275</v>
      </c>
    </row>
    <row r="228" spans="2:18" ht="20.100000000000001" customHeight="1" x14ac:dyDescent="0.4">
      <c r="B228" s="105" t="str">
        <f t="shared" si="9"/>
        <v/>
      </c>
      <c r="C228" s="105" t="str">
        <f t="shared" si="10"/>
        <v/>
      </c>
      <c r="D228" s="105" t="str">
        <f t="shared" si="11"/>
        <v/>
      </c>
      <c r="E228" s="106" t="s">
        <v>695</v>
      </c>
      <c r="F228" s="106" t="s">
        <v>794</v>
      </c>
      <c r="G228" s="106" t="s">
        <v>721</v>
      </c>
      <c r="H228" s="106" t="s">
        <v>733</v>
      </c>
      <c r="I228" s="106">
        <v>9</v>
      </c>
      <c r="J228" s="106" t="s">
        <v>722</v>
      </c>
      <c r="K228" s="106">
        <v>10</v>
      </c>
      <c r="L228" s="106" t="s">
        <v>733</v>
      </c>
      <c r="M228" s="106" t="s">
        <v>700</v>
      </c>
      <c r="N228" s="106">
        <v>0.44</v>
      </c>
      <c r="O228" s="106">
        <v>0.61</v>
      </c>
      <c r="P228" s="106" t="s">
        <v>714</v>
      </c>
      <c r="Q228" s="107" t="s">
        <v>976</v>
      </c>
      <c r="R228" s="107" t="s">
        <v>13</v>
      </c>
    </row>
    <row r="229" spans="2:18" ht="20.100000000000001" customHeight="1" x14ac:dyDescent="0.4">
      <c r="B229" s="105" t="str">
        <f t="shared" si="9"/>
        <v/>
      </c>
      <c r="C229" s="105" t="str">
        <f t="shared" si="10"/>
        <v/>
      </c>
      <c r="D229" s="105" t="str">
        <f t="shared" si="11"/>
        <v/>
      </c>
      <c r="E229" s="106" t="s">
        <v>695</v>
      </c>
      <c r="F229" s="106" t="s">
        <v>794</v>
      </c>
      <c r="G229" s="106" t="s">
        <v>773</v>
      </c>
      <c r="H229" s="106" t="s">
        <v>729</v>
      </c>
      <c r="I229" s="106">
        <v>9</v>
      </c>
      <c r="J229" s="106" t="s">
        <v>774</v>
      </c>
      <c r="K229" s="106">
        <v>10</v>
      </c>
      <c r="L229" s="106" t="s">
        <v>729</v>
      </c>
      <c r="M229" s="106" t="s">
        <v>700</v>
      </c>
      <c r="N229" s="106">
        <v>0.44</v>
      </c>
      <c r="O229" s="106">
        <v>0.61</v>
      </c>
      <c r="P229" s="106" t="s">
        <v>714</v>
      </c>
      <c r="Q229" s="107" t="s">
        <v>977</v>
      </c>
      <c r="R229" s="107" t="s">
        <v>13</v>
      </c>
    </row>
    <row r="230" spans="2:18" ht="20.100000000000001" customHeight="1" x14ac:dyDescent="0.4">
      <c r="B230" s="105" t="str">
        <f t="shared" si="9"/>
        <v/>
      </c>
      <c r="C230" s="105" t="str">
        <f t="shared" si="10"/>
        <v/>
      </c>
      <c r="D230" s="105" t="str">
        <f t="shared" si="11"/>
        <v/>
      </c>
      <c r="E230" s="106" t="s">
        <v>695</v>
      </c>
      <c r="F230" s="106" t="s">
        <v>794</v>
      </c>
      <c r="G230" s="106" t="s">
        <v>778</v>
      </c>
      <c r="H230" s="106" t="s">
        <v>729</v>
      </c>
      <c r="I230" s="106">
        <v>9</v>
      </c>
      <c r="J230" s="106" t="s">
        <v>779</v>
      </c>
      <c r="K230" s="106">
        <v>10</v>
      </c>
      <c r="L230" s="106" t="s">
        <v>729</v>
      </c>
      <c r="M230" s="106" t="s">
        <v>700</v>
      </c>
      <c r="N230" s="106">
        <v>0.44</v>
      </c>
      <c r="O230" s="106">
        <v>0.61</v>
      </c>
      <c r="P230" s="106" t="s">
        <v>714</v>
      </c>
      <c r="Q230" s="107" t="s">
        <v>978</v>
      </c>
      <c r="R230" s="107" t="s">
        <v>13</v>
      </c>
    </row>
    <row r="231" spans="2:18" ht="20.100000000000001" customHeight="1" x14ac:dyDescent="0.4">
      <c r="B231" s="105" t="str">
        <f t="shared" si="9"/>
        <v/>
      </c>
      <c r="C231" s="105" t="str">
        <f t="shared" si="10"/>
        <v/>
      </c>
      <c r="D231" s="105" t="str">
        <f t="shared" si="11"/>
        <v/>
      </c>
      <c r="E231" s="106" t="s">
        <v>695</v>
      </c>
      <c r="F231" s="106" t="s">
        <v>794</v>
      </c>
      <c r="G231" s="106" t="s">
        <v>782</v>
      </c>
      <c r="H231" s="106" t="s">
        <v>729</v>
      </c>
      <c r="I231" s="106">
        <v>9</v>
      </c>
      <c r="J231" s="106" t="s">
        <v>783</v>
      </c>
      <c r="K231" s="106">
        <v>10</v>
      </c>
      <c r="L231" s="106" t="s">
        <v>729</v>
      </c>
      <c r="M231" s="106" t="s">
        <v>700</v>
      </c>
      <c r="N231" s="106">
        <v>0.38</v>
      </c>
      <c r="O231" s="106">
        <v>0.61</v>
      </c>
      <c r="P231" s="106" t="s">
        <v>714</v>
      </c>
      <c r="Q231" s="107" t="s">
        <v>979</v>
      </c>
      <c r="R231" s="107" t="s">
        <v>13</v>
      </c>
    </row>
    <row r="232" spans="2:18" ht="20.100000000000001" customHeight="1" x14ac:dyDescent="0.4">
      <c r="B232" s="105" t="str">
        <f t="shared" si="9"/>
        <v/>
      </c>
      <c r="C232" s="105" t="str">
        <f t="shared" si="10"/>
        <v/>
      </c>
      <c r="D232" s="105" t="str">
        <f t="shared" si="11"/>
        <v/>
      </c>
      <c r="E232" s="106" t="s">
        <v>695</v>
      </c>
      <c r="F232" s="106" t="s">
        <v>728</v>
      </c>
      <c r="G232" s="106" t="s">
        <v>710</v>
      </c>
      <c r="H232" s="106" t="s">
        <v>765</v>
      </c>
      <c r="I232" s="106">
        <v>9</v>
      </c>
      <c r="J232" s="106" t="s">
        <v>711</v>
      </c>
      <c r="K232" s="106">
        <v>9</v>
      </c>
      <c r="L232" s="106" t="s">
        <v>717</v>
      </c>
      <c r="M232" s="106" t="s">
        <v>700</v>
      </c>
      <c r="N232" s="106">
        <v>0.39</v>
      </c>
      <c r="O232" s="106">
        <v>0.61</v>
      </c>
      <c r="P232" s="106" t="s">
        <v>714</v>
      </c>
      <c r="Q232" s="107" t="s">
        <v>980</v>
      </c>
      <c r="R232" s="107" t="s">
        <v>13</v>
      </c>
    </row>
    <row r="233" spans="2:18" ht="20.100000000000001" customHeight="1" x14ac:dyDescent="0.4">
      <c r="B233" s="105" t="str">
        <f t="shared" si="9"/>
        <v/>
      </c>
      <c r="C233" s="105" t="str">
        <f t="shared" si="10"/>
        <v/>
      </c>
      <c r="D233" s="105" t="str">
        <f t="shared" si="11"/>
        <v/>
      </c>
      <c r="E233" s="106" t="s">
        <v>695</v>
      </c>
      <c r="F233" s="106" t="s">
        <v>728</v>
      </c>
      <c r="G233" s="106" t="s">
        <v>697</v>
      </c>
      <c r="H233" s="106" t="s">
        <v>733</v>
      </c>
      <c r="I233" s="106">
        <v>9</v>
      </c>
      <c r="J233" s="106" t="s">
        <v>699</v>
      </c>
      <c r="K233" s="106">
        <v>9</v>
      </c>
      <c r="L233" s="106" t="s">
        <v>698</v>
      </c>
      <c r="M233" s="106" t="s">
        <v>700</v>
      </c>
      <c r="N233" s="106">
        <v>0.39</v>
      </c>
      <c r="O233" s="106">
        <v>0.62</v>
      </c>
      <c r="P233" s="106" t="s">
        <v>714</v>
      </c>
      <c r="Q233" s="107" t="s">
        <v>981</v>
      </c>
      <c r="R233" s="107" t="s">
        <v>44</v>
      </c>
    </row>
    <row r="234" spans="2:18" ht="20.100000000000001" customHeight="1" x14ac:dyDescent="0.4">
      <c r="B234" s="105" t="str">
        <f t="shared" si="9"/>
        <v/>
      </c>
      <c r="C234" s="105" t="str">
        <f t="shared" si="10"/>
        <v/>
      </c>
      <c r="D234" s="105" t="str">
        <f t="shared" si="11"/>
        <v/>
      </c>
      <c r="E234" s="106" t="s">
        <v>695</v>
      </c>
      <c r="F234" s="106" t="s">
        <v>740</v>
      </c>
      <c r="G234" s="106" t="s">
        <v>710</v>
      </c>
      <c r="H234" s="106" t="s">
        <v>698</v>
      </c>
      <c r="I234" s="106">
        <v>9</v>
      </c>
      <c r="J234" s="106" t="s">
        <v>711</v>
      </c>
      <c r="K234" s="106">
        <v>9</v>
      </c>
      <c r="L234" s="106" t="s">
        <v>741</v>
      </c>
      <c r="M234" s="106" t="s">
        <v>700</v>
      </c>
      <c r="N234" s="106">
        <v>0.34</v>
      </c>
      <c r="O234" s="106">
        <v>0.62</v>
      </c>
      <c r="P234" s="106" t="s">
        <v>714</v>
      </c>
      <c r="Q234" s="107" t="s">
        <v>982</v>
      </c>
      <c r="R234" s="107" t="s">
        <v>44</v>
      </c>
    </row>
    <row r="235" spans="2:18" ht="20.100000000000001" customHeight="1" x14ac:dyDescent="0.4">
      <c r="B235" s="105" t="str">
        <f t="shared" si="9"/>
        <v/>
      </c>
      <c r="C235" s="105" t="str">
        <f t="shared" si="10"/>
        <v/>
      </c>
      <c r="D235" s="105" t="str">
        <f t="shared" si="11"/>
        <v/>
      </c>
      <c r="E235" s="106" t="s">
        <v>695</v>
      </c>
      <c r="F235" s="106" t="s">
        <v>740</v>
      </c>
      <c r="G235" s="106" t="s">
        <v>721</v>
      </c>
      <c r="H235" s="106" t="s">
        <v>706</v>
      </c>
      <c r="I235" s="106">
        <v>9</v>
      </c>
      <c r="J235" s="106" t="s">
        <v>722</v>
      </c>
      <c r="K235" s="106">
        <v>9</v>
      </c>
      <c r="L235" s="106" t="s">
        <v>741</v>
      </c>
      <c r="M235" s="106" t="s">
        <v>700</v>
      </c>
      <c r="N235" s="106">
        <v>0.34</v>
      </c>
      <c r="O235" s="106">
        <v>0.62</v>
      </c>
      <c r="P235" s="106" t="s">
        <v>714</v>
      </c>
      <c r="Q235" s="107" t="s">
        <v>983</v>
      </c>
      <c r="R235" s="107" t="s">
        <v>44</v>
      </c>
    </row>
    <row r="236" spans="2:18" ht="20.100000000000001" customHeight="1" x14ac:dyDescent="0.4">
      <c r="B236" s="105" t="str">
        <f t="shared" si="9"/>
        <v/>
      </c>
      <c r="C236" s="105" t="str">
        <f t="shared" si="10"/>
        <v/>
      </c>
      <c r="D236" s="105" t="str">
        <f t="shared" si="11"/>
        <v/>
      </c>
      <c r="E236" s="106" t="s">
        <v>695</v>
      </c>
      <c r="F236" s="106" t="s">
        <v>740</v>
      </c>
      <c r="G236" s="106" t="s">
        <v>752</v>
      </c>
      <c r="H236" s="106" t="s">
        <v>698</v>
      </c>
      <c r="I236" s="106">
        <v>9</v>
      </c>
      <c r="J236" s="106" t="s">
        <v>699</v>
      </c>
      <c r="K236" s="106">
        <v>9</v>
      </c>
      <c r="L236" s="106" t="s">
        <v>753</v>
      </c>
      <c r="M236" s="106" t="s">
        <v>700</v>
      </c>
      <c r="N236" s="106">
        <v>0.34</v>
      </c>
      <c r="O236" s="106">
        <v>0.62</v>
      </c>
      <c r="P236" s="106" t="s">
        <v>714</v>
      </c>
      <c r="Q236" s="107" t="s">
        <v>984</v>
      </c>
      <c r="R236" s="107" t="s">
        <v>44</v>
      </c>
    </row>
    <row r="237" spans="2:18" ht="20.100000000000001" customHeight="1" x14ac:dyDescent="0.4">
      <c r="B237" s="105" t="str">
        <f t="shared" si="9"/>
        <v/>
      </c>
      <c r="C237" s="105" t="str">
        <f t="shared" si="10"/>
        <v/>
      </c>
      <c r="D237" s="105" t="str">
        <f t="shared" si="11"/>
        <v/>
      </c>
      <c r="E237" s="106" t="s">
        <v>695</v>
      </c>
      <c r="F237" s="106" t="s">
        <v>728</v>
      </c>
      <c r="G237" s="106" t="s">
        <v>697</v>
      </c>
      <c r="H237" s="106" t="s">
        <v>729</v>
      </c>
      <c r="I237" s="106">
        <v>15</v>
      </c>
      <c r="J237" s="106" t="s">
        <v>699</v>
      </c>
      <c r="K237" s="106">
        <v>15</v>
      </c>
      <c r="L237" s="106" t="s">
        <v>706</v>
      </c>
      <c r="M237" s="106" t="s">
        <v>924</v>
      </c>
      <c r="N237" s="106">
        <v>0.4</v>
      </c>
      <c r="O237" s="106">
        <v>0.62</v>
      </c>
      <c r="P237" s="106" t="s">
        <v>714</v>
      </c>
      <c r="Q237" s="107" t="s">
        <v>985</v>
      </c>
      <c r="R237" s="107" t="s">
        <v>926</v>
      </c>
    </row>
    <row r="238" spans="2:18" ht="20.100000000000001" customHeight="1" x14ac:dyDescent="0.4">
      <c r="B238" s="105" t="str">
        <f t="shared" si="9"/>
        <v/>
      </c>
      <c r="C238" s="105" t="str">
        <f t="shared" si="10"/>
        <v/>
      </c>
      <c r="D238" s="105" t="str">
        <f t="shared" si="11"/>
        <v/>
      </c>
      <c r="E238" s="106" t="s">
        <v>695</v>
      </c>
      <c r="F238" s="106" t="s">
        <v>805</v>
      </c>
      <c r="G238" s="106" t="s">
        <v>697</v>
      </c>
      <c r="H238" s="106" t="s">
        <v>733</v>
      </c>
      <c r="I238" s="106">
        <v>15</v>
      </c>
      <c r="J238" s="106" t="s">
        <v>699</v>
      </c>
      <c r="K238" s="106">
        <v>16</v>
      </c>
      <c r="L238" s="106" t="s">
        <v>741</v>
      </c>
      <c r="M238" s="106" t="s">
        <v>924</v>
      </c>
      <c r="N238" s="106">
        <v>0.45</v>
      </c>
      <c r="O238" s="106">
        <v>0.62</v>
      </c>
      <c r="P238" s="106" t="s">
        <v>714</v>
      </c>
      <c r="Q238" s="107" t="s">
        <v>986</v>
      </c>
      <c r="R238" s="107" t="s">
        <v>926</v>
      </c>
    </row>
    <row r="239" spans="2:18" ht="20.100000000000001" customHeight="1" x14ac:dyDescent="0.4">
      <c r="B239" s="105" t="str">
        <f t="shared" si="9"/>
        <v/>
      </c>
      <c r="C239" s="105" t="str">
        <f t="shared" si="10"/>
        <v/>
      </c>
      <c r="D239" s="105" t="str">
        <f t="shared" si="11"/>
        <v/>
      </c>
      <c r="E239" s="106" t="s">
        <v>695</v>
      </c>
      <c r="F239" s="106" t="s">
        <v>740</v>
      </c>
      <c r="G239" s="106" t="s">
        <v>697</v>
      </c>
      <c r="H239" s="106" t="s">
        <v>717</v>
      </c>
      <c r="I239" s="106">
        <v>15</v>
      </c>
      <c r="J239" s="106" t="s">
        <v>699</v>
      </c>
      <c r="K239" s="106">
        <v>15</v>
      </c>
      <c r="L239" s="106" t="s">
        <v>741</v>
      </c>
      <c r="M239" s="106" t="s">
        <v>924</v>
      </c>
      <c r="N239" s="106">
        <v>0.34</v>
      </c>
      <c r="O239" s="106">
        <v>0.62</v>
      </c>
      <c r="P239" s="106" t="s">
        <v>714</v>
      </c>
      <c r="Q239" s="107" t="s">
        <v>987</v>
      </c>
      <c r="R239" s="107" t="s">
        <v>926</v>
      </c>
    </row>
    <row r="240" spans="2:18" ht="20.100000000000001" customHeight="1" x14ac:dyDescent="0.4">
      <c r="B240" s="105" t="str">
        <f t="shared" si="9"/>
        <v/>
      </c>
      <c r="C240" s="105" t="str">
        <f t="shared" si="10"/>
        <v/>
      </c>
      <c r="D240" s="105" t="str">
        <f t="shared" si="11"/>
        <v/>
      </c>
      <c r="E240" s="106" t="s">
        <v>695</v>
      </c>
      <c r="F240" s="106" t="s">
        <v>740</v>
      </c>
      <c r="G240" s="106" t="s">
        <v>752</v>
      </c>
      <c r="H240" s="106" t="s">
        <v>706</v>
      </c>
      <c r="I240" s="106">
        <v>15</v>
      </c>
      <c r="J240" s="106" t="s">
        <v>699</v>
      </c>
      <c r="K240" s="106">
        <v>15</v>
      </c>
      <c r="L240" s="106" t="s">
        <v>753</v>
      </c>
      <c r="M240" s="106" t="s">
        <v>924</v>
      </c>
      <c r="N240" s="106">
        <v>0.34</v>
      </c>
      <c r="O240" s="106">
        <v>0.62</v>
      </c>
      <c r="P240" s="106" t="s">
        <v>714</v>
      </c>
      <c r="Q240" s="107" t="s">
        <v>988</v>
      </c>
      <c r="R240" s="107" t="s">
        <v>926</v>
      </c>
    </row>
    <row r="241" spans="2:18" ht="20.100000000000001" customHeight="1" x14ac:dyDescent="0.4">
      <c r="B241" s="105" t="str">
        <f t="shared" si="9"/>
        <v/>
      </c>
      <c r="C241" s="105" t="str">
        <f t="shared" si="10"/>
        <v/>
      </c>
      <c r="D241" s="105" t="str">
        <f t="shared" si="11"/>
        <v/>
      </c>
      <c r="E241" s="106" t="s">
        <v>695</v>
      </c>
      <c r="F241" s="106" t="s">
        <v>817</v>
      </c>
      <c r="G241" s="106" t="s">
        <v>697</v>
      </c>
      <c r="H241" s="106" t="s">
        <v>802</v>
      </c>
      <c r="I241" s="106">
        <v>15</v>
      </c>
      <c r="J241" s="106" t="s">
        <v>699</v>
      </c>
      <c r="K241" s="106">
        <v>16</v>
      </c>
      <c r="L241" s="106" t="s">
        <v>741</v>
      </c>
      <c r="M241" s="106" t="s">
        <v>924</v>
      </c>
      <c r="N241" s="106">
        <v>0.32</v>
      </c>
      <c r="O241" s="106">
        <v>0.62</v>
      </c>
      <c r="P241" s="106" t="s">
        <v>714</v>
      </c>
      <c r="Q241" s="107" t="s">
        <v>989</v>
      </c>
      <c r="R241" s="107" t="s">
        <v>926</v>
      </c>
    </row>
    <row r="242" spans="2:18" ht="20.100000000000001" customHeight="1" x14ac:dyDescent="0.4">
      <c r="B242" s="105" t="str">
        <f t="shared" si="9"/>
        <v/>
      </c>
      <c r="C242" s="105" t="str">
        <f t="shared" si="10"/>
        <v/>
      </c>
      <c r="D242" s="105" t="str">
        <f t="shared" si="11"/>
        <v/>
      </c>
      <c r="E242" s="106" t="s">
        <v>695</v>
      </c>
      <c r="F242" s="106" t="s">
        <v>728</v>
      </c>
      <c r="G242" s="106" t="s">
        <v>697</v>
      </c>
      <c r="H242" s="106" t="s">
        <v>733</v>
      </c>
      <c r="I242" s="106">
        <v>9</v>
      </c>
      <c r="J242" s="106" t="s">
        <v>699</v>
      </c>
      <c r="K242" s="106">
        <v>9</v>
      </c>
      <c r="L242" s="106" t="s">
        <v>698</v>
      </c>
      <c r="M242" s="106" t="s">
        <v>700</v>
      </c>
      <c r="N242" s="106">
        <v>0.39</v>
      </c>
      <c r="O242" s="106">
        <v>0.62</v>
      </c>
      <c r="P242" s="106" t="s">
        <v>714</v>
      </c>
      <c r="Q242" s="107" t="s">
        <v>990</v>
      </c>
      <c r="R242" s="107" t="s">
        <v>275</v>
      </c>
    </row>
    <row r="243" spans="2:18" ht="20.100000000000001" customHeight="1" x14ac:dyDescent="0.4">
      <c r="B243" s="105" t="str">
        <f t="shared" si="9"/>
        <v/>
      </c>
      <c r="C243" s="105" t="str">
        <f t="shared" si="10"/>
        <v/>
      </c>
      <c r="D243" s="105" t="str">
        <f t="shared" si="11"/>
        <v/>
      </c>
      <c r="E243" s="106" t="s">
        <v>695</v>
      </c>
      <c r="F243" s="106" t="s">
        <v>740</v>
      </c>
      <c r="G243" s="106" t="s">
        <v>710</v>
      </c>
      <c r="H243" s="106" t="s">
        <v>698</v>
      </c>
      <c r="I243" s="106">
        <v>9</v>
      </c>
      <c r="J243" s="106" t="s">
        <v>711</v>
      </c>
      <c r="K243" s="106">
        <v>9</v>
      </c>
      <c r="L243" s="106" t="s">
        <v>741</v>
      </c>
      <c r="M243" s="106" t="s">
        <v>700</v>
      </c>
      <c r="N243" s="106">
        <v>0.34</v>
      </c>
      <c r="O243" s="106">
        <v>0.62</v>
      </c>
      <c r="P243" s="106" t="s">
        <v>714</v>
      </c>
      <c r="Q243" s="107" t="s">
        <v>991</v>
      </c>
      <c r="R243" s="107" t="s">
        <v>275</v>
      </c>
    </row>
    <row r="244" spans="2:18" ht="20.100000000000001" customHeight="1" x14ac:dyDescent="0.4">
      <c r="B244" s="105" t="str">
        <f t="shared" si="9"/>
        <v/>
      </c>
      <c r="C244" s="105" t="str">
        <f t="shared" si="10"/>
        <v/>
      </c>
      <c r="D244" s="105" t="str">
        <f t="shared" si="11"/>
        <v/>
      </c>
      <c r="E244" s="106" t="s">
        <v>695</v>
      </c>
      <c r="F244" s="106" t="s">
        <v>740</v>
      </c>
      <c r="G244" s="106" t="s">
        <v>721</v>
      </c>
      <c r="H244" s="106" t="s">
        <v>706</v>
      </c>
      <c r="I244" s="106">
        <v>9</v>
      </c>
      <c r="J244" s="106" t="s">
        <v>722</v>
      </c>
      <c r="K244" s="106">
        <v>9</v>
      </c>
      <c r="L244" s="106" t="s">
        <v>741</v>
      </c>
      <c r="M244" s="106" t="s">
        <v>700</v>
      </c>
      <c r="N244" s="106">
        <v>0.34</v>
      </c>
      <c r="O244" s="106">
        <v>0.62</v>
      </c>
      <c r="P244" s="106" t="s">
        <v>714</v>
      </c>
      <c r="Q244" s="107" t="s">
        <v>992</v>
      </c>
      <c r="R244" s="107" t="s">
        <v>275</v>
      </c>
    </row>
    <row r="245" spans="2:18" ht="20.100000000000001" customHeight="1" x14ac:dyDescent="0.4">
      <c r="B245" s="105" t="str">
        <f t="shared" si="9"/>
        <v/>
      </c>
      <c r="C245" s="105" t="str">
        <f t="shared" si="10"/>
        <v/>
      </c>
      <c r="D245" s="105" t="str">
        <f t="shared" si="11"/>
        <v/>
      </c>
      <c r="E245" s="106" t="s">
        <v>695</v>
      </c>
      <c r="F245" s="106" t="s">
        <v>740</v>
      </c>
      <c r="G245" s="106" t="s">
        <v>752</v>
      </c>
      <c r="H245" s="106" t="s">
        <v>717</v>
      </c>
      <c r="I245" s="106">
        <v>9</v>
      </c>
      <c r="J245" s="106" t="s">
        <v>699</v>
      </c>
      <c r="K245" s="106">
        <v>9</v>
      </c>
      <c r="L245" s="106" t="s">
        <v>753</v>
      </c>
      <c r="M245" s="106" t="s">
        <v>700</v>
      </c>
      <c r="N245" s="106">
        <v>0.34</v>
      </c>
      <c r="O245" s="106">
        <v>0.62</v>
      </c>
      <c r="P245" s="106" t="s">
        <v>714</v>
      </c>
      <c r="Q245" s="107" t="s">
        <v>993</v>
      </c>
      <c r="R245" s="107" t="s">
        <v>275</v>
      </c>
    </row>
    <row r="246" spans="2:18" ht="20.100000000000001" customHeight="1" x14ac:dyDescent="0.4">
      <c r="B246" s="105" t="str">
        <f t="shared" si="9"/>
        <v/>
      </c>
      <c r="C246" s="105" t="str">
        <f t="shared" si="10"/>
        <v/>
      </c>
      <c r="D246" s="105" t="str">
        <f t="shared" si="11"/>
        <v/>
      </c>
      <c r="E246" s="106" t="s">
        <v>695</v>
      </c>
      <c r="F246" s="106" t="s">
        <v>794</v>
      </c>
      <c r="G246" s="106" t="s">
        <v>697</v>
      </c>
      <c r="H246" s="106" t="s">
        <v>733</v>
      </c>
      <c r="I246" s="106">
        <v>9</v>
      </c>
      <c r="J246" s="106" t="s">
        <v>699</v>
      </c>
      <c r="K246" s="106">
        <v>9</v>
      </c>
      <c r="L246" s="106" t="s">
        <v>733</v>
      </c>
      <c r="M246" s="106" t="s">
        <v>700</v>
      </c>
      <c r="N246" s="106">
        <v>0.45</v>
      </c>
      <c r="O246" s="106">
        <v>0.63</v>
      </c>
      <c r="P246" s="106" t="s">
        <v>714</v>
      </c>
      <c r="Q246" s="107" t="s">
        <v>994</v>
      </c>
      <c r="R246" s="107" t="s">
        <v>44</v>
      </c>
    </row>
    <row r="247" spans="2:18" ht="20.100000000000001" customHeight="1" x14ac:dyDescent="0.4">
      <c r="B247" s="105" t="str">
        <f t="shared" si="9"/>
        <v/>
      </c>
      <c r="C247" s="105" t="str">
        <f t="shared" si="10"/>
        <v/>
      </c>
      <c r="D247" s="105" t="str">
        <f t="shared" si="11"/>
        <v/>
      </c>
      <c r="E247" s="106" t="s">
        <v>695</v>
      </c>
      <c r="F247" s="106" t="s">
        <v>696</v>
      </c>
      <c r="G247" s="106" t="s">
        <v>710</v>
      </c>
      <c r="H247" s="106" t="s">
        <v>706</v>
      </c>
      <c r="I247" s="106">
        <v>8</v>
      </c>
      <c r="J247" s="106" t="s">
        <v>711</v>
      </c>
      <c r="K247" s="106">
        <v>9</v>
      </c>
      <c r="L247" s="106" t="s">
        <v>706</v>
      </c>
      <c r="M247" s="106" t="s">
        <v>700</v>
      </c>
      <c r="N247" s="106">
        <v>0.32</v>
      </c>
      <c r="O247" s="106">
        <v>0.63</v>
      </c>
      <c r="P247" s="106" t="s">
        <v>714</v>
      </c>
      <c r="Q247" s="107" t="s">
        <v>995</v>
      </c>
      <c r="R247" s="107" t="s">
        <v>44</v>
      </c>
    </row>
    <row r="248" spans="2:18" ht="20.100000000000001" customHeight="1" x14ac:dyDescent="0.4">
      <c r="B248" s="105" t="str">
        <f t="shared" si="9"/>
        <v/>
      </c>
      <c r="C248" s="105" t="str">
        <f t="shared" si="10"/>
        <v/>
      </c>
      <c r="D248" s="105" t="str">
        <f t="shared" si="11"/>
        <v/>
      </c>
      <c r="E248" s="106" t="s">
        <v>695</v>
      </c>
      <c r="F248" s="106" t="s">
        <v>798</v>
      </c>
      <c r="G248" s="106" t="s">
        <v>697</v>
      </c>
      <c r="H248" s="106" t="s">
        <v>733</v>
      </c>
      <c r="I248" s="106">
        <v>9</v>
      </c>
      <c r="J248" s="106" t="s">
        <v>699</v>
      </c>
      <c r="K248" s="106">
        <v>9</v>
      </c>
      <c r="L248" s="106" t="s">
        <v>802</v>
      </c>
      <c r="M248" s="106" t="s">
        <v>700</v>
      </c>
      <c r="N248" s="106">
        <v>0.36</v>
      </c>
      <c r="O248" s="106">
        <v>0.63</v>
      </c>
      <c r="P248" s="106" t="s">
        <v>714</v>
      </c>
      <c r="Q248" s="107" t="s">
        <v>996</v>
      </c>
      <c r="R248" s="107" t="s">
        <v>44</v>
      </c>
    </row>
    <row r="249" spans="2:18" ht="20.100000000000001" customHeight="1" x14ac:dyDescent="0.4">
      <c r="B249" s="105" t="str">
        <f t="shared" si="9"/>
        <v/>
      </c>
      <c r="C249" s="105" t="str">
        <f t="shared" si="10"/>
        <v/>
      </c>
      <c r="D249" s="105" t="str">
        <f t="shared" si="11"/>
        <v/>
      </c>
      <c r="E249" s="106" t="s">
        <v>695</v>
      </c>
      <c r="F249" s="106" t="s">
        <v>805</v>
      </c>
      <c r="G249" s="106" t="s">
        <v>710</v>
      </c>
      <c r="H249" s="106" t="s">
        <v>733</v>
      </c>
      <c r="I249" s="106">
        <v>9</v>
      </c>
      <c r="J249" s="106" t="s">
        <v>711</v>
      </c>
      <c r="K249" s="106">
        <v>9</v>
      </c>
      <c r="L249" s="106" t="s">
        <v>741</v>
      </c>
      <c r="M249" s="106" t="s">
        <v>700</v>
      </c>
      <c r="N249" s="106">
        <v>0.45</v>
      </c>
      <c r="O249" s="106">
        <v>0.63</v>
      </c>
      <c r="P249" s="106" t="s">
        <v>714</v>
      </c>
      <c r="Q249" s="107" t="s">
        <v>997</v>
      </c>
      <c r="R249" s="107" t="s">
        <v>44</v>
      </c>
    </row>
    <row r="250" spans="2:18" ht="20.100000000000001" customHeight="1" x14ac:dyDescent="0.4">
      <c r="B250" s="105" t="str">
        <f t="shared" si="9"/>
        <v/>
      </c>
      <c r="C250" s="105" t="str">
        <f t="shared" si="10"/>
        <v/>
      </c>
      <c r="D250" s="105" t="str">
        <f t="shared" si="11"/>
        <v/>
      </c>
      <c r="E250" s="106" t="s">
        <v>695</v>
      </c>
      <c r="F250" s="106" t="s">
        <v>805</v>
      </c>
      <c r="G250" s="106" t="s">
        <v>721</v>
      </c>
      <c r="H250" s="106" t="s">
        <v>729</v>
      </c>
      <c r="I250" s="106">
        <v>9</v>
      </c>
      <c r="J250" s="106" t="s">
        <v>722</v>
      </c>
      <c r="K250" s="106">
        <v>9</v>
      </c>
      <c r="L250" s="106" t="s">
        <v>741</v>
      </c>
      <c r="M250" s="106" t="s">
        <v>700</v>
      </c>
      <c r="N250" s="106">
        <v>0.45</v>
      </c>
      <c r="O250" s="106">
        <v>0.63</v>
      </c>
      <c r="P250" s="106" t="s">
        <v>714</v>
      </c>
      <c r="Q250" s="107" t="s">
        <v>998</v>
      </c>
      <c r="R250" s="107" t="s">
        <v>44</v>
      </c>
    </row>
    <row r="251" spans="2:18" ht="20.100000000000001" customHeight="1" x14ac:dyDescent="0.4">
      <c r="B251" s="105" t="str">
        <f t="shared" si="9"/>
        <v/>
      </c>
      <c r="C251" s="105" t="str">
        <f t="shared" si="10"/>
        <v/>
      </c>
      <c r="D251" s="105" t="str">
        <f t="shared" si="11"/>
        <v/>
      </c>
      <c r="E251" s="106" t="s">
        <v>695</v>
      </c>
      <c r="F251" s="106" t="s">
        <v>805</v>
      </c>
      <c r="G251" s="106" t="s">
        <v>752</v>
      </c>
      <c r="H251" s="106" t="s">
        <v>733</v>
      </c>
      <c r="I251" s="106">
        <v>9</v>
      </c>
      <c r="J251" s="106" t="s">
        <v>699</v>
      </c>
      <c r="K251" s="106">
        <v>9</v>
      </c>
      <c r="L251" s="106" t="s">
        <v>753</v>
      </c>
      <c r="M251" s="106" t="s">
        <v>700</v>
      </c>
      <c r="N251" s="106">
        <v>0.45</v>
      </c>
      <c r="O251" s="106">
        <v>0.63</v>
      </c>
      <c r="P251" s="106" t="s">
        <v>714</v>
      </c>
      <c r="Q251" s="107" t="s">
        <v>999</v>
      </c>
      <c r="R251" s="107" t="s">
        <v>44</v>
      </c>
    </row>
    <row r="252" spans="2:18" ht="20.100000000000001" customHeight="1" x14ac:dyDescent="0.4">
      <c r="B252" s="105" t="str">
        <f t="shared" si="9"/>
        <v/>
      </c>
      <c r="C252" s="105" t="str">
        <f t="shared" si="10"/>
        <v/>
      </c>
      <c r="D252" s="105" t="str">
        <f t="shared" si="11"/>
        <v/>
      </c>
      <c r="E252" s="106" t="s">
        <v>695</v>
      </c>
      <c r="F252" s="106" t="s">
        <v>817</v>
      </c>
      <c r="G252" s="106" t="s">
        <v>710</v>
      </c>
      <c r="H252" s="106" t="s">
        <v>802</v>
      </c>
      <c r="I252" s="106">
        <v>9</v>
      </c>
      <c r="J252" s="106" t="s">
        <v>711</v>
      </c>
      <c r="K252" s="106">
        <v>9</v>
      </c>
      <c r="L252" s="106" t="s">
        <v>741</v>
      </c>
      <c r="M252" s="106" t="s">
        <v>700</v>
      </c>
      <c r="N252" s="106">
        <v>0.32</v>
      </c>
      <c r="O252" s="106">
        <v>0.63</v>
      </c>
      <c r="P252" s="106" t="s">
        <v>714</v>
      </c>
      <c r="Q252" s="107" t="s">
        <v>1000</v>
      </c>
      <c r="R252" s="107" t="s">
        <v>44</v>
      </c>
    </row>
    <row r="253" spans="2:18" ht="20.100000000000001" customHeight="1" x14ac:dyDescent="0.4">
      <c r="B253" s="105" t="str">
        <f t="shared" si="9"/>
        <v/>
      </c>
      <c r="C253" s="105" t="str">
        <f t="shared" si="10"/>
        <v/>
      </c>
      <c r="D253" s="105" t="str">
        <f t="shared" si="11"/>
        <v/>
      </c>
      <c r="E253" s="106" t="s">
        <v>695</v>
      </c>
      <c r="F253" s="106" t="s">
        <v>817</v>
      </c>
      <c r="G253" s="106" t="s">
        <v>721</v>
      </c>
      <c r="H253" s="106" t="s">
        <v>799</v>
      </c>
      <c r="I253" s="106">
        <v>9</v>
      </c>
      <c r="J253" s="106" t="s">
        <v>722</v>
      </c>
      <c r="K253" s="106">
        <v>9</v>
      </c>
      <c r="L253" s="106" t="s">
        <v>741</v>
      </c>
      <c r="M253" s="106" t="s">
        <v>700</v>
      </c>
      <c r="N253" s="106">
        <v>0.32</v>
      </c>
      <c r="O253" s="106">
        <v>0.63</v>
      </c>
      <c r="P253" s="106" t="s">
        <v>714</v>
      </c>
      <c r="Q253" s="107" t="s">
        <v>1001</v>
      </c>
      <c r="R253" s="107" t="s">
        <v>44</v>
      </c>
    </row>
    <row r="254" spans="2:18" ht="20.100000000000001" customHeight="1" x14ac:dyDescent="0.4">
      <c r="B254" s="105" t="str">
        <f t="shared" si="9"/>
        <v/>
      </c>
      <c r="C254" s="105" t="str">
        <f t="shared" si="10"/>
        <v/>
      </c>
      <c r="D254" s="105" t="str">
        <f t="shared" si="11"/>
        <v/>
      </c>
      <c r="E254" s="106" t="s">
        <v>695</v>
      </c>
      <c r="F254" s="106" t="s">
        <v>817</v>
      </c>
      <c r="G254" s="106" t="s">
        <v>752</v>
      </c>
      <c r="H254" s="106" t="s">
        <v>802</v>
      </c>
      <c r="I254" s="106">
        <v>9</v>
      </c>
      <c r="J254" s="106" t="s">
        <v>699</v>
      </c>
      <c r="K254" s="106">
        <v>9</v>
      </c>
      <c r="L254" s="106" t="s">
        <v>753</v>
      </c>
      <c r="M254" s="106" t="s">
        <v>700</v>
      </c>
      <c r="N254" s="106">
        <v>0.32</v>
      </c>
      <c r="O254" s="106">
        <v>0.63</v>
      </c>
      <c r="P254" s="106" t="s">
        <v>714</v>
      </c>
      <c r="Q254" s="107" t="s">
        <v>1002</v>
      </c>
      <c r="R254" s="107" t="s">
        <v>44</v>
      </c>
    </row>
    <row r="255" spans="2:18" ht="20.100000000000001" customHeight="1" x14ac:dyDescent="0.4">
      <c r="B255" s="105" t="str">
        <f t="shared" si="9"/>
        <v/>
      </c>
      <c r="C255" s="105" t="str">
        <f t="shared" si="10"/>
        <v/>
      </c>
      <c r="D255" s="105" t="str">
        <f t="shared" si="11"/>
        <v/>
      </c>
      <c r="E255" s="106" t="s">
        <v>695</v>
      </c>
      <c r="F255" s="106" t="s">
        <v>794</v>
      </c>
      <c r="G255" s="106" t="s">
        <v>697</v>
      </c>
      <c r="H255" s="106" t="s">
        <v>729</v>
      </c>
      <c r="I255" s="106">
        <v>15</v>
      </c>
      <c r="J255" s="106" t="s">
        <v>699</v>
      </c>
      <c r="K255" s="106">
        <v>15</v>
      </c>
      <c r="L255" s="106" t="s">
        <v>729</v>
      </c>
      <c r="M255" s="106" t="s">
        <v>924</v>
      </c>
      <c r="N255" s="106">
        <v>0.46</v>
      </c>
      <c r="O255" s="106">
        <v>0.63</v>
      </c>
      <c r="P255" s="106" t="s">
        <v>701</v>
      </c>
      <c r="Q255" s="107" t="s">
        <v>1003</v>
      </c>
      <c r="R255" s="107" t="s">
        <v>926</v>
      </c>
    </row>
    <row r="256" spans="2:18" ht="20.100000000000001" customHeight="1" x14ac:dyDescent="0.4">
      <c r="B256" s="105" t="str">
        <f t="shared" si="9"/>
        <v/>
      </c>
      <c r="C256" s="105" t="str">
        <f t="shared" si="10"/>
        <v/>
      </c>
      <c r="D256" s="105" t="str">
        <f t="shared" si="11"/>
        <v/>
      </c>
      <c r="E256" s="106" t="s">
        <v>695</v>
      </c>
      <c r="F256" s="106" t="s">
        <v>696</v>
      </c>
      <c r="G256" s="106" t="s">
        <v>697</v>
      </c>
      <c r="H256" s="106" t="s">
        <v>698</v>
      </c>
      <c r="I256" s="106">
        <v>14</v>
      </c>
      <c r="J256" s="106" t="s">
        <v>699</v>
      </c>
      <c r="K256" s="106">
        <v>14</v>
      </c>
      <c r="L256" s="106" t="s">
        <v>698</v>
      </c>
      <c r="M256" s="106" t="s">
        <v>924</v>
      </c>
      <c r="N256" s="106">
        <v>0.32</v>
      </c>
      <c r="O256" s="106">
        <v>0.63</v>
      </c>
      <c r="P256" s="106" t="s">
        <v>701</v>
      </c>
      <c r="Q256" s="107" t="s">
        <v>1004</v>
      </c>
      <c r="R256" s="107" t="s">
        <v>926</v>
      </c>
    </row>
    <row r="257" spans="2:18" ht="20.100000000000001" customHeight="1" x14ac:dyDescent="0.4">
      <c r="B257" s="105" t="str">
        <f t="shared" si="9"/>
        <v/>
      </c>
      <c r="C257" s="105" t="str">
        <f t="shared" si="10"/>
        <v/>
      </c>
      <c r="D257" s="105" t="str">
        <f t="shared" si="11"/>
        <v/>
      </c>
      <c r="E257" s="106" t="s">
        <v>695</v>
      </c>
      <c r="F257" s="106" t="s">
        <v>805</v>
      </c>
      <c r="G257" s="106" t="s">
        <v>697</v>
      </c>
      <c r="H257" s="106" t="s">
        <v>765</v>
      </c>
      <c r="I257" s="106">
        <v>15</v>
      </c>
      <c r="J257" s="106" t="s">
        <v>699</v>
      </c>
      <c r="K257" s="106">
        <v>15</v>
      </c>
      <c r="L257" s="106" t="s">
        <v>741</v>
      </c>
      <c r="M257" s="106" t="s">
        <v>924</v>
      </c>
      <c r="N257" s="106">
        <v>0.45</v>
      </c>
      <c r="O257" s="106">
        <v>0.63</v>
      </c>
      <c r="P257" s="106" t="s">
        <v>714</v>
      </c>
      <c r="Q257" s="107" t="s">
        <v>1005</v>
      </c>
      <c r="R257" s="107" t="s">
        <v>926</v>
      </c>
    </row>
    <row r="258" spans="2:18" ht="20.100000000000001" customHeight="1" x14ac:dyDescent="0.4">
      <c r="B258" s="105" t="str">
        <f t="shared" si="9"/>
        <v/>
      </c>
      <c r="C258" s="105" t="str">
        <f t="shared" si="10"/>
        <v/>
      </c>
      <c r="D258" s="105" t="str">
        <f t="shared" si="11"/>
        <v/>
      </c>
      <c r="E258" s="106" t="s">
        <v>695</v>
      </c>
      <c r="F258" s="106" t="s">
        <v>805</v>
      </c>
      <c r="G258" s="106" t="s">
        <v>752</v>
      </c>
      <c r="H258" s="106" t="s">
        <v>729</v>
      </c>
      <c r="I258" s="106">
        <v>15</v>
      </c>
      <c r="J258" s="106" t="s">
        <v>699</v>
      </c>
      <c r="K258" s="106">
        <v>15</v>
      </c>
      <c r="L258" s="106" t="s">
        <v>753</v>
      </c>
      <c r="M258" s="106" t="s">
        <v>924</v>
      </c>
      <c r="N258" s="106">
        <v>0.46</v>
      </c>
      <c r="O258" s="106">
        <v>0.63</v>
      </c>
      <c r="P258" s="106" t="s">
        <v>714</v>
      </c>
      <c r="Q258" s="107" t="s">
        <v>1006</v>
      </c>
      <c r="R258" s="107" t="s">
        <v>926</v>
      </c>
    </row>
    <row r="259" spans="2:18" ht="20.100000000000001" customHeight="1" x14ac:dyDescent="0.4">
      <c r="B259" s="105" t="str">
        <f t="shared" si="9"/>
        <v/>
      </c>
      <c r="C259" s="105" t="str">
        <f t="shared" si="10"/>
        <v/>
      </c>
      <c r="D259" s="105" t="str">
        <f t="shared" si="11"/>
        <v/>
      </c>
      <c r="E259" s="106" t="s">
        <v>695</v>
      </c>
      <c r="F259" s="106" t="s">
        <v>740</v>
      </c>
      <c r="G259" s="106" t="s">
        <v>752</v>
      </c>
      <c r="H259" s="106" t="s">
        <v>698</v>
      </c>
      <c r="I259" s="106">
        <v>14</v>
      </c>
      <c r="J259" s="106" t="s">
        <v>699</v>
      </c>
      <c r="K259" s="106">
        <v>15</v>
      </c>
      <c r="L259" s="106" t="s">
        <v>753</v>
      </c>
      <c r="M259" s="106" t="s">
        <v>924</v>
      </c>
      <c r="N259" s="106">
        <v>0.34</v>
      </c>
      <c r="O259" s="106">
        <v>0.63</v>
      </c>
      <c r="P259" s="106" t="s">
        <v>714</v>
      </c>
      <c r="Q259" s="107" t="s">
        <v>1007</v>
      </c>
      <c r="R259" s="107" t="s">
        <v>926</v>
      </c>
    </row>
    <row r="260" spans="2:18" ht="20.100000000000001" customHeight="1" x14ac:dyDescent="0.4">
      <c r="B260" s="105" t="str">
        <f t="shared" si="9"/>
        <v/>
      </c>
      <c r="C260" s="105" t="str">
        <f t="shared" si="10"/>
        <v/>
      </c>
      <c r="D260" s="105" t="str">
        <f t="shared" si="11"/>
        <v/>
      </c>
      <c r="E260" s="106" t="s">
        <v>695</v>
      </c>
      <c r="F260" s="106" t="s">
        <v>817</v>
      </c>
      <c r="G260" s="106" t="s">
        <v>752</v>
      </c>
      <c r="H260" s="106" t="s">
        <v>799</v>
      </c>
      <c r="I260" s="106">
        <v>15</v>
      </c>
      <c r="J260" s="106" t="s">
        <v>699</v>
      </c>
      <c r="K260" s="106">
        <v>15</v>
      </c>
      <c r="L260" s="106" t="s">
        <v>753</v>
      </c>
      <c r="M260" s="106" t="s">
        <v>924</v>
      </c>
      <c r="N260" s="106">
        <v>0.33</v>
      </c>
      <c r="O260" s="106">
        <v>0.63</v>
      </c>
      <c r="P260" s="106" t="s">
        <v>714</v>
      </c>
      <c r="Q260" s="107" t="s">
        <v>1008</v>
      </c>
      <c r="R260" s="107" t="s">
        <v>926</v>
      </c>
    </row>
    <row r="261" spans="2:18" ht="20.100000000000001" customHeight="1" x14ac:dyDescent="0.4">
      <c r="B261" s="105" t="str">
        <f t="shared" si="9"/>
        <v/>
      </c>
      <c r="C261" s="105" t="str">
        <f t="shared" si="10"/>
        <v/>
      </c>
      <c r="D261" s="105" t="str">
        <f t="shared" si="11"/>
        <v/>
      </c>
      <c r="E261" s="106" t="s">
        <v>695</v>
      </c>
      <c r="F261" s="106" t="s">
        <v>794</v>
      </c>
      <c r="G261" s="106" t="s">
        <v>721</v>
      </c>
      <c r="H261" s="106" t="s">
        <v>765</v>
      </c>
      <c r="I261" s="106">
        <v>9</v>
      </c>
      <c r="J261" s="106" t="s">
        <v>722</v>
      </c>
      <c r="K261" s="106">
        <v>9</v>
      </c>
      <c r="L261" s="106" t="s">
        <v>765</v>
      </c>
      <c r="M261" s="106" t="s">
        <v>700</v>
      </c>
      <c r="N261" s="106">
        <v>0.44</v>
      </c>
      <c r="O261" s="106">
        <v>0.63</v>
      </c>
      <c r="P261" s="106" t="s">
        <v>714</v>
      </c>
      <c r="Q261" s="107" t="s">
        <v>1009</v>
      </c>
      <c r="R261" s="107" t="s">
        <v>703</v>
      </c>
    </row>
    <row r="262" spans="2:18" ht="20.100000000000001" customHeight="1" x14ac:dyDescent="0.4">
      <c r="B262" s="105" t="str">
        <f t="shared" si="9"/>
        <v/>
      </c>
      <c r="C262" s="105" t="str">
        <f t="shared" si="10"/>
        <v/>
      </c>
      <c r="D262" s="105" t="str">
        <f t="shared" si="11"/>
        <v/>
      </c>
      <c r="E262" s="106" t="s">
        <v>695</v>
      </c>
      <c r="F262" s="106" t="s">
        <v>794</v>
      </c>
      <c r="G262" s="106" t="s">
        <v>773</v>
      </c>
      <c r="H262" s="106" t="s">
        <v>733</v>
      </c>
      <c r="I262" s="106">
        <v>9</v>
      </c>
      <c r="J262" s="106" t="s">
        <v>774</v>
      </c>
      <c r="K262" s="106">
        <v>9</v>
      </c>
      <c r="L262" s="106" t="s">
        <v>733</v>
      </c>
      <c r="M262" s="106" t="s">
        <v>700</v>
      </c>
      <c r="N262" s="106">
        <v>0.44</v>
      </c>
      <c r="O262" s="106">
        <v>0.63</v>
      </c>
      <c r="P262" s="106" t="s">
        <v>714</v>
      </c>
      <c r="Q262" s="107" t="s">
        <v>1010</v>
      </c>
      <c r="R262" s="107" t="s">
        <v>703</v>
      </c>
    </row>
    <row r="263" spans="2:18" ht="20.100000000000001" customHeight="1" x14ac:dyDescent="0.4">
      <c r="B263" s="105" t="str">
        <f t="shared" si="9"/>
        <v/>
      </c>
      <c r="C263" s="105" t="str">
        <f t="shared" si="10"/>
        <v/>
      </c>
      <c r="D263" s="105" t="str">
        <f t="shared" si="11"/>
        <v/>
      </c>
      <c r="E263" s="106" t="s">
        <v>695</v>
      </c>
      <c r="F263" s="106" t="s">
        <v>794</v>
      </c>
      <c r="G263" s="106" t="s">
        <v>778</v>
      </c>
      <c r="H263" s="106" t="s">
        <v>733</v>
      </c>
      <c r="I263" s="106">
        <v>9</v>
      </c>
      <c r="J263" s="106" t="s">
        <v>779</v>
      </c>
      <c r="K263" s="106">
        <v>9</v>
      </c>
      <c r="L263" s="106" t="s">
        <v>733</v>
      </c>
      <c r="M263" s="106" t="s">
        <v>700</v>
      </c>
      <c r="N263" s="106">
        <v>0.44</v>
      </c>
      <c r="O263" s="106">
        <v>0.63</v>
      </c>
      <c r="P263" s="106" t="s">
        <v>714</v>
      </c>
      <c r="Q263" s="107" t="s">
        <v>1011</v>
      </c>
      <c r="R263" s="107" t="s">
        <v>703</v>
      </c>
    </row>
    <row r="264" spans="2:18" ht="20.100000000000001" customHeight="1" x14ac:dyDescent="0.4">
      <c r="B264" s="105" t="str">
        <f t="shared" si="9"/>
        <v/>
      </c>
      <c r="C264" s="105" t="str">
        <f t="shared" si="10"/>
        <v/>
      </c>
      <c r="D264" s="105" t="str">
        <f t="shared" si="11"/>
        <v/>
      </c>
      <c r="E264" s="106" t="s">
        <v>695</v>
      </c>
      <c r="F264" s="106" t="s">
        <v>794</v>
      </c>
      <c r="G264" s="106" t="s">
        <v>782</v>
      </c>
      <c r="H264" s="106" t="s">
        <v>733</v>
      </c>
      <c r="I264" s="106">
        <v>9</v>
      </c>
      <c r="J264" s="106" t="s">
        <v>783</v>
      </c>
      <c r="K264" s="106">
        <v>9</v>
      </c>
      <c r="L264" s="106" t="s">
        <v>733</v>
      </c>
      <c r="M264" s="106" t="s">
        <v>700</v>
      </c>
      <c r="N264" s="106">
        <v>0.37</v>
      </c>
      <c r="O264" s="106">
        <v>0.63</v>
      </c>
      <c r="P264" s="106" t="s">
        <v>714</v>
      </c>
      <c r="Q264" s="107" t="s">
        <v>1012</v>
      </c>
      <c r="R264" s="107" t="s">
        <v>703</v>
      </c>
    </row>
    <row r="265" spans="2:18" ht="20.100000000000001" customHeight="1" x14ac:dyDescent="0.4">
      <c r="B265" s="105" t="str">
        <f t="shared" si="9"/>
        <v/>
      </c>
      <c r="C265" s="105" t="str">
        <f t="shared" si="10"/>
        <v/>
      </c>
      <c r="D265" s="105" t="str">
        <f t="shared" si="11"/>
        <v/>
      </c>
      <c r="E265" s="106" t="s">
        <v>695</v>
      </c>
      <c r="F265" s="106" t="s">
        <v>798</v>
      </c>
      <c r="G265" s="106" t="s">
        <v>721</v>
      </c>
      <c r="H265" s="106" t="s">
        <v>765</v>
      </c>
      <c r="I265" s="106">
        <v>9</v>
      </c>
      <c r="J265" s="106" t="s">
        <v>722</v>
      </c>
      <c r="K265" s="106">
        <v>9</v>
      </c>
      <c r="L265" s="106" t="s">
        <v>819</v>
      </c>
      <c r="M265" s="106" t="s">
        <v>700</v>
      </c>
      <c r="N265" s="106">
        <v>0.36</v>
      </c>
      <c r="O265" s="106">
        <v>0.63</v>
      </c>
      <c r="P265" s="106" t="s">
        <v>714</v>
      </c>
      <c r="Q265" s="107" t="s">
        <v>1013</v>
      </c>
      <c r="R265" s="107" t="s">
        <v>703</v>
      </c>
    </row>
    <row r="266" spans="2:18" ht="20.100000000000001" customHeight="1" x14ac:dyDescent="0.4">
      <c r="B266" s="105" t="str">
        <f t="shared" si="9"/>
        <v/>
      </c>
      <c r="C266" s="105" t="str">
        <f t="shared" si="10"/>
        <v/>
      </c>
      <c r="D266" s="105" t="str">
        <f t="shared" si="11"/>
        <v/>
      </c>
      <c r="E266" s="106" t="s">
        <v>695</v>
      </c>
      <c r="F266" s="106" t="s">
        <v>798</v>
      </c>
      <c r="G266" s="106" t="s">
        <v>773</v>
      </c>
      <c r="H266" s="106" t="s">
        <v>733</v>
      </c>
      <c r="I266" s="106">
        <v>9</v>
      </c>
      <c r="J266" s="106" t="s">
        <v>774</v>
      </c>
      <c r="K266" s="106">
        <v>9</v>
      </c>
      <c r="L266" s="106" t="s">
        <v>802</v>
      </c>
      <c r="M266" s="106" t="s">
        <v>700</v>
      </c>
      <c r="N266" s="106">
        <v>0.36</v>
      </c>
      <c r="O266" s="106">
        <v>0.63</v>
      </c>
      <c r="P266" s="106" t="s">
        <v>714</v>
      </c>
      <c r="Q266" s="107" t="s">
        <v>1014</v>
      </c>
      <c r="R266" s="107" t="s">
        <v>703</v>
      </c>
    </row>
    <row r="267" spans="2:18" ht="20.100000000000001" customHeight="1" x14ac:dyDescent="0.4">
      <c r="B267" s="105" t="str">
        <f t="shared" si="9"/>
        <v/>
      </c>
      <c r="C267" s="105" t="str">
        <f t="shared" si="10"/>
        <v/>
      </c>
      <c r="D267" s="105" t="str">
        <f t="shared" si="11"/>
        <v/>
      </c>
      <c r="E267" s="106" t="s">
        <v>695</v>
      </c>
      <c r="F267" s="106" t="s">
        <v>798</v>
      </c>
      <c r="G267" s="106" t="s">
        <v>778</v>
      </c>
      <c r="H267" s="106" t="s">
        <v>733</v>
      </c>
      <c r="I267" s="106">
        <v>9</v>
      </c>
      <c r="J267" s="106" t="s">
        <v>779</v>
      </c>
      <c r="K267" s="106">
        <v>9</v>
      </c>
      <c r="L267" s="106" t="s">
        <v>802</v>
      </c>
      <c r="M267" s="106" t="s">
        <v>700</v>
      </c>
      <c r="N267" s="106">
        <v>0.36</v>
      </c>
      <c r="O267" s="106">
        <v>0.63</v>
      </c>
      <c r="P267" s="106" t="s">
        <v>714</v>
      </c>
      <c r="Q267" s="107" t="s">
        <v>1015</v>
      </c>
      <c r="R267" s="107" t="s">
        <v>703</v>
      </c>
    </row>
    <row r="268" spans="2:18" ht="20.100000000000001" customHeight="1" x14ac:dyDescent="0.4">
      <c r="B268" s="105" t="str">
        <f t="shared" si="9"/>
        <v/>
      </c>
      <c r="C268" s="105" t="str">
        <f t="shared" si="10"/>
        <v/>
      </c>
      <c r="D268" s="105" t="str">
        <f t="shared" si="11"/>
        <v/>
      </c>
      <c r="E268" s="106" t="s">
        <v>695</v>
      </c>
      <c r="F268" s="106" t="s">
        <v>798</v>
      </c>
      <c r="G268" s="106" t="s">
        <v>782</v>
      </c>
      <c r="H268" s="106" t="s">
        <v>733</v>
      </c>
      <c r="I268" s="106">
        <v>9</v>
      </c>
      <c r="J268" s="106" t="s">
        <v>783</v>
      </c>
      <c r="K268" s="106">
        <v>9</v>
      </c>
      <c r="L268" s="106" t="s">
        <v>802</v>
      </c>
      <c r="M268" s="106" t="s">
        <v>700</v>
      </c>
      <c r="N268" s="106">
        <v>0.33</v>
      </c>
      <c r="O268" s="106">
        <v>0.63</v>
      </c>
      <c r="P268" s="106" t="s">
        <v>714</v>
      </c>
      <c r="Q268" s="107" t="s">
        <v>1016</v>
      </c>
      <c r="R268" s="107" t="s">
        <v>703</v>
      </c>
    </row>
    <row r="269" spans="2:18" ht="20.100000000000001" customHeight="1" x14ac:dyDescent="0.4">
      <c r="B269" s="105" t="str">
        <f t="shared" si="9"/>
        <v/>
      </c>
      <c r="C269" s="105" t="str">
        <f t="shared" si="10"/>
        <v/>
      </c>
      <c r="D269" s="105" t="str">
        <f t="shared" si="11"/>
        <v/>
      </c>
      <c r="E269" s="106" t="s">
        <v>695</v>
      </c>
      <c r="F269" s="106" t="s">
        <v>794</v>
      </c>
      <c r="G269" s="106" t="s">
        <v>697</v>
      </c>
      <c r="H269" s="106" t="s">
        <v>733</v>
      </c>
      <c r="I269" s="106">
        <v>9</v>
      </c>
      <c r="J269" s="106" t="s">
        <v>699</v>
      </c>
      <c r="K269" s="106">
        <v>9</v>
      </c>
      <c r="L269" s="106" t="s">
        <v>733</v>
      </c>
      <c r="M269" s="106" t="s">
        <v>700</v>
      </c>
      <c r="N269" s="106">
        <v>0.45</v>
      </c>
      <c r="O269" s="106">
        <v>0.63</v>
      </c>
      <c r="P269" s="106" t="s">
        <v>701</v>
      </c>
      <c r="Q269" s="107" t="s">
        <v>1017</v>
      </c>
      <c r="R269" s="107" t="s">
        <v>275</v>
      </c>
    </row>
    <row r="270" spans="2:18" ht="20.100000000000001" customHeight="1" x14ac:dyDescent="0.4">
      <c r="B270" s="105" t="str">
        <f t="shared" si="9"/>
        <v/>
      </c>
      <c r="C270" s="105" t="str">
        <f t="shared" si="10"/>
        <v/>
      </c>
      <c r="D270" s="105" t="str">
        <f t="shared" si="11"/>
        <v/>
      </c>
      <c r="E270" s="106" t="s">
        <v>695</v>
      </c>
      <c r="F270" s="106" t="s">
        <v>696</v>
      </c>
      <c r="G270" s="106" t="s">
        <v>710</v>
      </c>
      <c r="H270" s="106" t="s">
        <v>706</v>
      </c>
      <c r="I270" s="106">
        <v>8</v>
      </c>
      <c r="J270" s="106" t="s">
        <v>711</v>
      </c>
      <c r="K270" s="106">
        <v>9</v>
      </c>
      <c r="L270" s="106" t="s">
        <v>706</v>
      </c>
      <c r="M270" s="106" t="s">
        <v>700</v>
      </c>
      <c r="N270" s="106">
        <v>0.32</v>
      </c>
      <c r="O270" s="106">
        <v>0.63</v>
      </c>
      <c r="P270" s="106" t="s">
        <v>701</v>
      </c>
      <c r="Q270" s="107" t="s">
        <v>1018</v>
      </c>
      <c r="R270" s="107" t="s">
        <v>275</v>
      </c>
    </row>
    <row r="271" spans="2:18" ht="20.100000000000001" customHeight="1" x14ac:dyDescent="0.4">
      <c r="B271" s="105" t="str">
        <f t="shared" si="9"/>
        <v/>
      </c>
      <c r="C271" s="105" t="str">
        <f t="shared" si="10"/>
        <v/>
      </c>
      <c r="D271" s="105" t="str">
        <f t="shared" si="11"/>
        <v/>
      </c>
      <c r="E271" s="106" t="s">
        <v>695</v>
      </c>
      <c r="F271" s="106" t="s">
        <v>798</v>
      </c>
      <c r="G271" s="106" t="s">
        <v>697</v>
      </c>
      <c r="H271" s="106" t="s">
        <v>733</v>
      </c>
      <c r="I271" s="106">
        <v>9</v>
      </c>
      <c r="J271" s="106" t="s">
        <v>699</v>
      </c>
      <c r="K271" s="106">
        <v>9</v>
      </c>
      <c r="L271" s="106" t="s">
        <v>802</v>
      </c>
      <c r="M271" s="106" t="s">
        <v>700</v>
      </c>
      <c r="N271" s="106">
        <v>0.36</v>
      </c>
      <c r="O271" s="106">
        <v>0.63</v>
      </c>
      <c r="P271" s="106" t="s">
        <v>800</v>
      </c>
      <c r="Q271" s="107" t="s">
        <v>1019</v>
      </c>
      <c r="R271" s="107" t="s">
        <v>275</v>
      </c>
    </row>
    <row r="272" spans="2:18" ht="20.100000000000001" customHeight="1" x14ac:dyDescent="0.4">
      <c r="B272" s="105" t="str">
        <f t="shared" ref="B272:B335" si="12">IF(OR($C$10="",$C$11=""),"",IFERROR(IF(AND($U$22&lt;&gt;R272,$V$22&lt;&gt;R272),"－",IF(AND(COUNTIF($C$10,"*樹脂スペーサー*")&gt;0,OR(M272="空気",F272="一般",F272="一般ＰＧ")),"－",IF(AND($W$25&gt;0,$W$25&gt;=O272),$U$25,IF(AND($W$26&gt;0,$W$26&gt;=O272),$U$26,IF(AND($W$27&gt;0,$W$27&gt;=O272),$U$27,IF(AND($W$28&gt;0,$W$28&gt;=O272),$U$28,IF(AND($W$29&gt;0,$W$29&gt;=O272),$U$29,IF(AND($W$30&gt;0,$W$30&gt;=O272),$U$30,IF(AND($W$31&gt;0,$W$31&gt;=O272),$U$31,"－"))))))))),"－"))</f>
        <v/>
      </c>
      <c r="C272" s="105" t="str">
        <f t="shared" ref="C272:C335" si="13">IF(B272="","",IF(B272&lt;&gt;"－",VLOOKUP(B272,$U$25:$V$31,2,FALSE),"－"))</f>
        <v/>
      </c>
      <c r="D272" s="105" t="str">
        <f t="shared" ref="D272:D335" si="14">IF($H$9="","",IF($V$38&lt;&gt;"断熱等","－",IF(AND(COUNTIF($V$34,"*樹脂スペーサー*")&gt;0,OR(M272="空気",F272="一般",F272="一般ＰＧ")),"－",IF(AND($V$35&lt;&gt;R272,$W$35&lt;&gt;R272),"－",IF(MID($H$9,10,1)="Z",IF(N272&lt;=0.65,"○","－"),IF($V$36&gt;=O272,"○","－"))))))</f>
        <v/>
      </c>
      <c r="E272" s="106" t="s">
        <v>695</v>
      </c>
      <c r="F272" s="106" t="s">
        <v>805</v>
      </c>
      <c r="G272" s="106" t="s">
        <v>710</v>
      </c>
      <c r="H272" s="106" t="s">
        <v>733</v>
      </c>
      <c r="I272" s="106">
        <v>9</v>
      </c>
      <c r="J272" s="106" t="s">
        <v>711</v>
      </c>
      <c r="K272" s="106">
        <v>9</v>
      </c>
      <c r="L272" s="106" t="s">
        <v>741</v>
      </c>
      <c r="M272" s="106" t="s">
        <v>700</v>
      </c>
      <c r="N272" s="106">
        <v>0.45</v>
      </c>
      <c r="O272" s="106">
        <v>0.63</v>
      </c>
      <c r="P272" s="106" t="s">
        <v>714</v>
      </c>
      <c r="Q272" s="107" t="s">
        <v>1020</v>
      </c>
      <c r="R272" s="107" t="s">
        <v>275</v>
      </c>
    </row>
    <row r="273" spans="2:18" ht="20.100000000000001" customHeight="1" x14ac:dyDescent="0.4">
      <c r="B273" s="105" t="str">
        <f t="shared" si="12"/>
        <v/>
      </c>
      <c r="C273" s="105" t="str">
        <f t="shared" si="13"/>
        <v/>
      </c>
      <c r="D273" s="105" t="str">
        <f t="shared" si="14"/>
        <v/>
      </c>
      <c r="E273" s="106" t="s">
        <v>695</v>
      </c>
      <c r="F273" s="106" t="s">
        <v>805</v>
      </c>
      <c r="G273" s="106" t="s">
        <v>721</v>
      </c>
      <c r="H273" s="106" t="s">
        <v>729</v>
      </c>
      <c r="I273" s="106">
        <v>9</v>
      </c>
      <c r="J273" s="106" t="s">
        <v>722</v>
      </c>
      <c r="K273" s="106">
        <v>9</v>
      </c>
      <c r="L273" s="106" t="s">
        <v>741</v>
      </c>
      <c r="M273" s="106" t="s">
        <v>700</v>
      </c>
      <c r="N273" s="106">
        <v>0.45</v>
      </c>
      <c r="O273" s="106">
        <v>0.63</v>
      </c>
      <c r="P273" s="106" t="s">
        <v>714</v>
      </c>
      <c r="Q273" s="107" t="s">
        <v>1021</v>
      </c>
      <c r="R273" s="107" t="s">
        <v>275</v>
      </c>
    </row>
    <row r="274" spans="2:18" ht="20.100000000000001" customHeight="1" x14ac:dyDescent="0.4">
      <c r="B274" s="105" t="str">
        <f t="shared" si="12"/>
        <v/>
      </c>
      <c r="C274" s="105" t="str">
        <f t="shared" si="13"/>
        <v/>
      </c>
      <c r="D274" s="105" t="str">
        <f t="shared" si="14"/>
        <v/>
      </c>
      <c r="E274" s="106" t="s">
        <v>695</v>
      </c>
      <c r="F274" s="106" t="s">
        <v>805</v>
      </c>
      <c r="G274" s="106" t="s">
        <v>752</v>
      </c>
      <c r="H274" s="106" t="s">
        <v>765</v>
      </c>
      <c r="I274" s="106">
        <v>9</v>
      </c>
      <c r="J274" s="106" t="s">
        <v>699</v>
      </c>
      <c r="K274" s="106">
        <v>9</v>
      </c>
      <c r="L274" s="106" t="s">
        <v>753</v>
      </c>
      <c r="M274" s="106" t="s">
        <v>700</v>
      </c>
      <c r="N274" s="106">
        <v>0.45</v>
      </c>
      <c r="O274" s="106">
        <v>0.63</v>
      </c>
      <c r="P274" s="106" t="s">
        <v>714</v>
      </c>
      <c r="Q274" s="107" t="s">
        <v>1022</v>
      </c>
      <c r="R274" s="107" t="s">
        <v>275</v>
      </c>
    </row>
    <row r="275" spans="2:18" ht="20.100000000000001" customHeight="1" x14ac:dyDescent="0.4">
      <c r="B275" s="105" t="str">
        <f t="shared" si="12"/>
        <v/>
      </c>
      <c r="C275" s="105" t="str">
        <f t="shared" si="13"/>
        <v/>
      </c>
      <c r="D275" s="105" t="str">
        <f t="shared" si="14"/>
        <v/>
      </c>
      <c r="E275" s="106" t="s">
        <v>695</v>
      </c>
      <c r="F275" s="106" t="s">
        <v>817</v>
      </c>
      <c r="G275" s="106" t="s">
        <v>710</v>
      </c>
      <c r="H275" s="106" t="s">
        <v>802</v>
      </c>
      <c r="I275" s="106">
        <v>9</v>
      </c>
      <c r="J275" s="106" t="s">
        <v>711</v>
      </c>
      <c r="K275" s="106">
        <v>9</v>
      </c>
      <c r="L275" s="106" t="s">
        <v>741</v>
      </c>
      <c r="M275" s="106" t="s">
        <v>700</v>
      </c>
      <c r="N275" s="106">
        <v>0.32</v>
      </c>
      <c r="O275" s="106">
        <v>0.63</v>
      </c>
      <c r="P275" s="106" t="s">
        <v>714</v>
      </c>
      <c r="Q275" s="107" t="s">
        <v>1023</v>
      </c>
      <c r="R275" s="107" t="s">
        <v>275</v>
      </c>
    </row>
    <row r="276" spans="2:18" ht="20.100000000000001" customHeight="1" x14ac:dyDescent="0.4">
      <c r="B276" s="105" t="str">
        <f t="shared" si="12"/>
        <v/>
      </c>
      <c r="C276" s="105" t="str">
        <f t="shared" si="13"/>
        <v/>
      </c>
      <c r="D276" s="105" t="str">
        <f t="shared" si="14"/>
        <v/>
      </c>
      <c r="E276" s="106" t="s">
        <v>695</v>
      </c>
      <c r="F276" s="106" t="s">
        <v>817</v>
      </c>
      <c r="G276" s="106" t="s">
        <v>721</v>
      </c>
      <c r="H276" s="106" t="s">
        <v>799</v>
      </c>
      <c r="I276" s="106">
        <v>9</v>
      </c>
      <c r="J276" s="106" t="s">
        <v>722</v>
      </c>
      <c r="K276" s="106">
        <v>9</v>
      </c>
      <c r="L276" s="106" t="s">
        <v>741</v>
      </c>
      <c r="M276" s="106" t="s">
        <v>700</v>
      </c>
      <c r="N276" s="106">
        <v>0.32</v>
      </c>
      <c r="O276" s="106">
        <v>0.63</v>
      </c>
      <c r="P276" s="106" t="s">
        <v>714</v>
      </c>
      <c r="Q276" s="107" t="s">
        <v>1024</v>
      </c>
      <c r="R276" s="107" t="s">
        <v>275</v>
      </c>
    </row>
    <row r="277" spans="2:18" ht="20.100000000000001" customHeight="1" x14ac:dyDescent="0.4">
      <c r="B277" s="105" t="str">
        <f t="shared" si="12"/>
        <v/>
      </c>
      <c r="C277" s="105" t="str">
        <f t="shared" si="13"/>
        <v/>
      </c>
      <c r="D277" s="105" t="str">
        <f t="shared" si="14"/>
        <v/>
      </c>
      <c r="E277" s="106" t="s">
        <v>695</v>
      </c>
      <c r="F277" s="106" t="s">
        <v>817</v>
      </c>
      <c r="G277" s="106" t="s">
        <v>752</v>
      </c>
      <c r="H277" s="106" t="s">
        <v>819</v>
      </c>
      <c r="I277" s="106">
        <v>9</v>
      </c>
      <c r="J277" s="106" t="s">
        <v>699</v>
      </c>
      <c r="K277" s="106">
        <v>9</v>
      </c>
      <c r="L277" s="106" t="s">
        <v>753</v>
      </c>
      <c r="M277" s="106" t="s">
        <v>700</v>
      </c>
      <c r="N277" s="106">
        <v>0.32</v>
      </c>
      <c r="O277" s="106">
        <v>0.63</v>
      </c>
      <c r="P277" s="106" t="s">
        <v>714</v>
      </c>
      <c r="Q277" s="107" t="s">
        <v>1025</v>
      </c>
      <c r="R277" s="107" t="s">
        <v>275</v>
      </c>
    </row>
    <row r="278" spans="2:18" ht="20.100000000000001" customHeight="1" x14ac:dyDescent="0.4">
      <c r="B278" s="105" t="str">
        <f t="shared" si="12"/>
        <v/>
      </c>
      <c r="C278" s="105" t="str">
        <f t="shared" si="13"/>
        <v/>
      </c>
      <c r="D278" s="105" t="str">
        <f t="shared" si="14"/>
        <v/>
      </c>
      <c r="E278" s="106" t="s">
        <v>695</v>
      </c>
      <c r="F278" s="106" t="s">
        <v>794</v>
      </c>
      <c r="G278" s="106" t="s">
        <v>710</v>
      </c>
      <c r="H278" s="106" t="s">
        <v>765</v>
      </c>
      <c r="I278" s="106">
        <v>9</v>
      </c>
      <c r="J278" s="106" t="s">
        <v>711</v>
      </c>
      <c r="K278" s="106">
        <v>9</v>
      </c>
      <c r="L278" s="106" t="s">
        <v>765</v>
      </c>
      <c r="M278" s="106" t="s">
        <v>700</v>
      </c>
      <c r="N278" s="106">
        <v>0.44</v>
      </c>
      <c r="O278" s="106">
        <v>0.63</v>
      </c>
      <c r="P278" s="106" t="s">
        <v>714</v>
      </c>
      <c r="Q278" s="107" t="s">
        <v>1026</v>
      </c>
      <c r="R278" s="107" t="s">
        <v>13</v>
      </c>
    </row>
    <row r="279" spans="2:18" ht="20.100000000000001" customHeight="1" x14ac:dyDescent="0.4">
      <c r="B279" s="105" t="str">
        <f t="shared" si="12"/>
        <v/>
      </c>
      <c r="C279" s="105" t="str">
        <f t="shared" si="13"/>
        <v/>
      </c>
      <c r="D279" s="105" t="str">
        <f t="shared" si="14"/>
        <v/>
      </c>
      <c r="E279" s="106" t="s">
        <v>695</v>
      </c>
      <c r="F279" s="106" t="s">
        <v>696</v>
      </c>
      <c r="G279" s="106" t="s">
        <v>697</v>
      </c>
      <c r="H279" s="106" t="s">
        <v>717</v>
      </c>
      <c r="I279" s="106">
        <v>8</v>
      </c>
      <c r="J279" s="106" t="s">
        <v>1027</v>
      </c>
      <c r="K279" s="106">
        <v>9</v>
      </c>
      <c r="L279" s="106" t="s">
        <v>717</v>
      </c>
      <c r="M279" s="106" t="s">
        <v>700</v>
      </c>
      <c r="N279" s="106">
        <v>0.31</v>
      </c>
      <c r="O279" s="106">
        <v>0.63</v>
      </c>
      <c r="P279" s="106" t="s">
        <v>714</v>
      </c>
      <c r="Q279" s="107" t="s">
        <v>1028</v>
      </c>
      <c r="R279" s="107" t="s">
        <v>13</v>
      </c>
    </row>
    <row r="280" spans="2:18" ht="20.100000000000001" customHeight="1" x14ac:dyDescent="0.4">
      <c r="B280" s="105" t="str">
        <f t="shared" si="12"/>
        <v/>
      </c>
      <c r="C280" s="105" t="str">
        <f t="shared" si="13"/>
        <v/>
      </c>
      <c r="D280" s="105" t="str">
        <f t="shared" si="14"/>
        <v/>
      </c>
      <c r="E280" s="106" t="s">
        <v>695</v>
      </c>
      <c r="F280" s="106" t="s">
        <v>696</v>
      </c>
      <c r="G280" s="106" t="s">
        <v>721</v>
      </c>
      <c r="H280" s="106" t="s">
        <v>717</v>
      </c>
      <c r="I280" s="106">
        <v>8</v>
      </c>
      <c r="J280" s="106" t="s">
        <v>722</v>
      </c>
      <c r="K280" s="106">
        <v>9</v>
      </c>
      <c r="L280" s="106" t="s">
        <v>717</v>
      </c>
      <c r="M280" s="106" t="s">
        <v>700</v>
      </c>
      <c r="N280" s="106">
        <v>0.31</v>
      </c>
      <c r="O280" s="106">
        <v>0.63</v>
      </c>
      <c r="P280" s="106" t="s">
        <v>714</v>
      </c>
      <c r="Q280" s="107" t="s">
        <v>1029</v>
      </c>
      <c r="R280" s="107" t="s">
        <v>13</v>
      </c>
    </row>
    <row r="281" spans="2:18" ht="20.100000000000001" customHeight="1" x14ac:dyDescent="0.4">
      <c r="B281" s="105" t="str">
        <f t="shared" si="12"/>
        <v/>
      </c>
      <c r="C281" s="105" t="str">
        <f t="shared" si="13"/>
        <v/>
      </c>
      <c r="D281" s="105" t="str">
        <f t="shared" si="14"/>
        <v/>
      </c>
      <c r="E281" s="106" t="s">
        <v>695</v>
      </c>
      <c r="F281" s="106" t="s">
        <v>696</v>
      </c>
      <c r="G281" s="106" t="s">
        <v>773</v>
      </c>
      <c r="H281" s="106" t="s">
        <v>698</v>
      </c>
      <c r="I281" s="106">
        <v>8</v>
      </c>
      <c r="J281" s="106" t="s">
        <v>774</v>
      </c>
      <c r="K281" s="106">
        <v>9</v>
      </c>
      <c r="L281" s="106" t="s">
        <v>698</v>
      </c>
      <c r="M281" s="106" t="s">
        <v>700</v>
      </c>
      <c r="N281" s="106">
        <v>0.31</v>
      </c>
      <c r="O281" s="106">
        <v>0.63</v>
      </c>
      <c r="P281" s="106" t="s">
        <v>714</v>
      </c>
      <c r="Q281" s="107" t="s">
        <v>1030</v>
      </c>
      <c r="R281" s="107" t="s">
        <v>13</v>
      </c>
    </row>
    <row r="282" spans="2:18" ht="20.100000000000001" customHeight="1" x14ac:dyDescent="0.4">
      <c r="B282" s="105" t="str">
        <f t="shared" si="12"/>
        <v/>
      </c>
      <c r="C282" s="105" t="str">
        <f t="shared" si="13"/>
        <v/>
      </c>
      <c r="D282" s="105" t="str">
        <f t="shared" si="14"/>
        <v/>
      </c>
      <c r="E282" s="106" t="s">
        <v>695</v>
      </c>
      <c r="F282" s="106" t="s">
        <v>696</v>
      </c>
      <c r="G282" s="106" t="s">
        <v>778</v>
      </c>
      <c r="H282" s="106" t="s">
        <v>698</v>
      </c>
      <c r="I282" s="106">
        <v>8</v>
      </c>
      <c r="J282" s="106" t="s">
        <v>779</v>
      </c>
      <c r="K282" s="106">
        <v>9</v>
      </c>
      <c r="L282" s="106" t="s">
        <v>698</v>
      </c>
      <c r="M282" s="106" t="s">
        <v>700</v>
      </c>
      <c r="N282" s="106">
        <v>0.31</v>
      </c>
      <c r="O282" s="106">
        <v>0.63</v>
      </c>
      <c r="P282" s="106" t="s">
        <v>714</v>
      </c>
      <c r="Q282" s="107" t="s">
        <v>1031</v>
      </c>
      <c r="R282" s="107" t="s">
        <v>13</v>
      </c>
    </row>
    <row r="283" spans="2:18" ht="20.100000000000001" customHeight="1" x14ac:dyDescent="0.4">
      <c r="B283" s="105" t="str">
        <f t="shared" si="12"/>
        <v/>
      </c>
      <c r="C283" s="105" t="str">
        <f t="shared" si="13"/>
        <v/>
      </c>
      <c r="D283" s="105" t="str">
        <f t="shared" si="14"/>
        <v/>
      </c>
      <c r="E283" s="106" t="s">
        <v>695</v>
      </c>
      <c r="F283" s="106" t="s">
        <v>696</v>
      </c>
      <c r="G283" s="106" t="s">
        <v>782</v>
      </c>
      <c r="H283" s="106" t="s">
        <v>698</v>
      </c>
      <c r="I283" s="106">
        <v>8</v>
      </c>
      <c r="J283" s="106" t="s">
        <v>783</v>
      </c>
      <c r="K283" s="106">
        <v>9</v>
      </c>
      <c r="L283" s="106" t="s">
        <v>698</v>
      </c>
      <c r="M283" s="106" t="s">
        <v>700</v>
      </c>
      <c r="N283" s="106">
        <v>0.26</v>
      </c>
      <c r="O283" s="106">
        <v>0.63</v>
      </c>
      <c r="P283" s="106" t="s">
        <v>714</v>
      </c>
      <c r="Q283" s="107" t="s">
        <v>1032</v>
      </c>
      <c r="R283" s="107" t="s">
        <v>13</v>
      </c>
    </row>
    <row r="284" spans="2:18" ht="20.100000000000001" customHeight="1" x14ac:dyDescent="0.4">
      <c r="B284" s="105" t="str">
        <f t="shared" si="12"/>
        <v/>
      </c>
      <c r="C284" s="105" t="str">
        <f t="shared" si="13"/>
        <v/>
      </c>
      <c r="D284" s="105" t="str">
        <f t="shared" si="14"/>
        <v/>
      </c>
      <c r="E284" s="106" t="s">
        <v>695</v>
      </c>
      <c r="F284" s="106" t="s">
        <v>696</v>
      </c>
      <c r="G284" s="106" t="s">
        <v>697</v>
      </c>
      <c r="H284" s="106" t="s">
        <v>706</v>
      </c>
      <c r="I284" s="106">
        <v>14</v>
      </c>
      <c r="J284" s="106" t="s">
        <v>699</v>
      </c>
      <c r="K284" s="106">
        <v>14</v>
      </c>
      <c r="L284" s="106" t="s">
        <v>706</v>
      </c>
      <c r="M284" s="106" t="s">
        <v>924</v>
      </c>
      <c r="N284" s="106">
        <v>0.32</v>
      </c>
      <c r="O284" s="106">
        <v>0.64</v>
      </c>
      <c r="P284" s="106" t="s">
        <v>714</v>
      </c>
      <c r="Q284" s="107" t="s">
        <v>1033</v>
      </c>
      <c r="R284" s="107" t="s">
        <v>39</v>
      </c>
    </row>
    <row r="285" spans="2:18" ht="20.100000000000001" customHeight="1" x14ac:dyDescent="0.4">
      <c r="B285" s="105" t="str">
        <f t="shared" si="12"/>
        <v/>
      </c>
      <c r="C285" s="105" t="str">
        <f t="shared" si="13"/>
        <v/>
      </c>
      <c r="D285" s="105" t="str">
        <f t="shared" si="14"/>
        <v/>
      </c>
      <c r="E285" s="106" t="s">
        <v>695</v>
      </c>
      <c r="F285" s="106" t="s">
        <v>740</v>
      </c>
      <c r="G285" s="106" t="s">
        <v>697</v>
      </c>
      <c r="H285" s="106" t="s">
        <v>706</v>
      </c>
      <c r="I285" s="106">
        <v>14</v>
      </c>
      <c r="J285" s="106" t="s">
        <v>699</v>
      </c>
      <c r="K285" s="106">
        <v>15</v>
      </c>
      <c r="L285" s="106" t="s">
        <v>741</v>
      </c>
      <c r="M285" s="106" t="s">
        <v>924</v>
      </c>
      <c r="N285" s="106">
        <v>0.34</v>
      </c>
      <c r="O285" s="106">
        <v>0.64</v>
      </c>
      <c r="P285" s="106" t="s">
        <v>714</v>
      </c>
      <c r="Q285" s="107" t="s">
        <v>1034</v>
      </c>
      <c r="R285" s="107" t="s">
        <v>39</v>
      </c>
    </row>
    <row r="286" spans="2:18" ht="20.100000000000001" customHeight="1" x14ac:dyDescent="0.4">
      <c r="B286" s="105" t="str">
        <f t="shared" si="12"/>
        <v/>
      </c>
      <c r="C286" s="105" t="str">
        <f t="shared" si="13"/>
        <v/>
      </c>
      <c r="D286" s="105" t="str">
        <f t="shared" si="14"/>
        <v/>
      </c>
      <c r="E286" s="106" t="s">
        <v>695</v>
      </c>
      <c r="F286" s="106" t="s">
        <v>728</v>
      </c>
      <c r="G286" s="106" t="s">
        <v>710</v>
      </c>
      <c r="H286" s="106" t="s">
        <v>729</v>
      </c>
      <c r="I286" s="106">
        <v>8</v>
      </c>
      <c r="J286" s="106" t="s">
        <v>711</v>
      </c>
      <c r="K286" s="106">
        <v>9</v>
      </c>
      <c r="L286" s="106" t="s">
        <v>706</v>
      </c>
      <c r="M286" s="106" t="s">
        <v>700</v>
      </c>
      <c r="N286" s="106">
        <v>0.4</v>
      </c>
      <c r="O286" s="106">
        <v>0.64</v>
      </c>
      <c r="P286" s="106" t="s">
        <v>714</v>
      </c>
      <c r="Q286" s="107" t="s">
        <v>1035</v>
      </c>
      <c r="R286" s="107" t="s">
        <v>44</v>
      </c>
    </row>
    <row r="287" spans="2:18" ht="20.100000000000001" customHeight="1" x14ac:dyDescent="0.4">
      <c r="B287" s="105" t="str">
        <f t="shared" si="12"/>
        <v/>
      </c>
      <c r="C287" s="105" t="str">
        <f t="shared" si="13"/>
        <v/>
      </c>
      <c r="D287" s="105" t="str">
        <f t="shared" si="14"/>
        <v/>
      </c>
      <c r="E287" s="106" t="s">
        <v>695</v>
      </c>
      <c r="F287" s="106" t="s">
        <v>696</v>
      </c>
      <c r="G287" s="106" t="s">
        <v>697</v>
      </c>
      <c r="H287" s="106" t="s">
        <v>706</v>
      </c>
      <c r="I287" s="106">
        <v>14</v>
      </c>
      <c r="J287" s="106" t="s">
        <v>707</v>
      </c>
      <c r="K287" s="106">
        <v>14</v>
      </c>
      <c r="L287" s="106" t="s">
        <v>706</v>
      </c>
      <c r="M287" s="106" t="s">
        <v>924</v>
      </c>
      <c r="N287" s="106">
        <v>0.32</v>
      </c>
      <c r="O287" s="106">
        <v>0.64</v>
      </c>
      <c r="P287" s="106" t="s">
        <v>701</v>
      </c>
      <c r="Q287" s="107" t="s">
        <v>1036</v>
      </c>
      <c r="R287" s="107" t="s">
        <v>926</v>
      </c>
    </row>
    <row r="288" spans="2:18" ht="20.100000000000001" customHeight="1" x14ac:dyDescent="0.4">
      <c r="B288" s="105" t="str">
        <f t="shared" si="12"/>
        <v/>
      </c>
      <c r="C288" s="105" t="str">
        <f t="shared" si="13"/>
        <v/>
      </c>
      <c r="D288" s="105" t="str">
        <f t="shared" si="14"/>
        <v/>
      </c>
      <c r="E288" s="106" t="s">
        <v>695</v>
      </c>
      <c r="F288" s="106" t="s">
        <v>798</v>
      </c>
      <c r="G288" s="106" t="s">
        <v>697</v>
      </c>
      <c r="H288" s="106" t="s">
        <v>729</v>
      </c>
      <c r="I288" s="106">
        <v>15</v>
      </c>
      <c r="J288" s="106" t="s">
        <v>699</v>
      </c>
      <c r="K288" s="106">
        <v>15</v>
      </c>
      <c r="L288" s="106" t="s">
        <v>799</v>
      </c>
      <c r="M288" s="106" t="s">
        <v>924</v>
      </c>
      <c r="N288" s="106">
        <v>0.37</v>
      </c>
      <c r="O288" s="106">
        <v>0.64</v>
      </c>
      <c r="P288" s="106" t="s">
        <v>800</v>
      </c>
      <c r="Q288" s="107" t="s">
        <v>1037</v>
      </c>
      <c r="R288" s="107" t="s">
        <v>926</v>
      </c>
    </row>
    <row r="289" spans="2:18" ht="20.100000000000001" customHeight="1" x14ac:dyDescent="0.4">
      <c r="B289" s="105" t="str">
        <f t="shared" si="12"/>
        <v/>
      </c>
      <c r="C289" s="105" t="str">
        <f t="shared" si="13"/>
        <v/>
      </c>
      <c r="D289" s="105" t="str">
        <f t="shared" si="14"/>
        <v/>
      </c>
      <c r="E289" s="106" t="s">
        <v>695</v>
      </c>
      <c r="F289" s="106" t="s">
        <v>740</v>
      </c>
      <c r="G289" s="106" t="s">
        <v>710</v>
      </c>
      <c r="H289" s="106" t="s">
        <v>706</v>
      </c>
      <c r="I289" s="106">
        <v>14</v>
      </c>
      <c r="J289" s="106" t="s">
        <v>711</v>
      </c>
      <c r="K289" s="106">
        <v>15</v>
      </c>
      <c r="L289" s="106" t="s">
        <v>741</v>
      </c>
      <c r="M289" s="106" t="s">
        <v>924</v>
      </c>
      <c r="N289" s="106">
        <v>0.34</v>
      </c>
      <c r="O289" s="106">
        <v>0.64</v>
      </c>
      <c r="P289" s="106" t="s">
        <v>714</v>
      </c>
      <c r="Q289" s="107" t="s">
        <v>1038</v>
      </c>
      <c r="R289" s="107" t="s">
        <v>926</v>
      </c>
    </row>
    <row r="290" spans="2:18" ht="20.100000000000001" customHeight="1" x14ac:dyDescent="0.4">
      <c r="B290" s="105" t="str">
        <f t="shared" si="12"/>
        <v/>
      </c>
      <c r="C290" s="105" t="str">
        <f t="shared" si="13"/>
        <v/>
      </c>
      <c r="D290" s="105" t="str">
        <f t="shared" si="14"/>
        <v/>
      </c>
      <c r="E290" s="106" t="s">
        <v>695</v>
      </c>
      <c r="F290" s="106" t="s">
        <v>817</v>
      </c>
      <c r="G290" s="106" t="s">
        <v>697</v>
      </c>
      <c r="H290" s="106" t="s">
        <v>819</v>
      </c>
      <c r="I290" s="106">
        <v>15</v>
      </c>
      <c r="J290" s="106" t="s">
        <v>699</v>
      </c>
      <c r="K290" s="106">
        <v>15</v>
      </c>
      <c r="L290" s="106" t="s">
        <v>741</v>
      </c>
      <c r="M290" s="106" t="s">
        <v>924</v>
      </c>
      <c r="N290" s="106">
        <v>0.32</v>
      </c>
      <c r="O290" s="106">
        <v>0.64</v>
      </c>
      <c r="P290" s="106" t="s">
        <v>714</v>
      </c>
      <c r="Q290" s="107" t="s">
        <v>1039</v>
      </c>
      <c r="R290" s="107" t="s">
        <v>926</v>
      </c>
    </row>
    <row r="291" spans="2:18" ht="20.100000000000001" customHeight="1" x14ac:dyDescent="0.4">
      <c r="B291" s="105" t="str">
        <f t="shared" si="12"/>
        <v/>
      </c>
      <c r="C291" s="105" t="str">
        <f t="shared" si="13"/>
        <v/>
      </c>
      <c r="D291" s="105" t="str">
        <f t="shared" si="14"/>
        <v/>
      </c>
      <c r="E291" s="106" t="s">
        <v>695</v>
      </c>
      <c r="F291" s="106" t="s">
        <v>728</v>
      </c>
      <c r="G291" s="106" t="s">
        <v>710</v>
      </c>
      <c r="H291" s="106" t="s">
        <v>729</v>
      </c>
      <c r="I291" s="106">
        <v>8</v>
      </c>
      <c r="J291" s="106" t="s">
        <v>711</v>
      </c>
      <c r="K291" s="106">
        <v>9</v>
      </c>
      <c r="L291" s="106" t="s">
        <v>706</v>
      </c>
      <c r="M291" s="106" t="s">
        <v>700</v>
      </c>
      <c r="N291" s="106">
        <v>0.4</v>
      </c>
      <c r="O291" s="106">
        <v>0.64</v>
      </c>
      <c r="P291" s="106" t="s">
        <v>714</v>
      </c>
      <c r="Q291" s="107" t="s">
        <v>1040</v>
      </c>
      <c r="R291" s="107" t="s">
        <v>275</v>
      </c>
    </row>
    <row r="292" spans="2:18" ht="20.100000000000001" customHeight="1" x14ac:dyDescent="0.4">
      <c r="B292" s="105" t="str">
        <f t="shared" si="12"/>
        <v/>
      </c>
      <c r="C292" s="105" t="str">
        <f t="shared" si="13"/>
        <v/>
      </c>
      <c r="D292" s="105" t="str">
        <f t="shared" si="14"/>
        <v/>
      </c>
      <c r="E292" s="106" t="s">
        <v>695</v>
      </c>
      <c r="F292" s="106" t="s">
        <v>728</v>
      </c>
      <c r="G292" s="106" t="s">
        <v>697</v>
      </c>
      <c r="H292" s="106" t="s">
        <v>765</v>
      </c>
      <c r="I292" s="106">
        <v>8</v>
      </c>
      <c r="J292" s="106" t="s">
        <v>1027</v>
      </c>
      <c r="K292" s="106">
        <v>9</v>
      </c>
      <c r="L292" s="106" t="s">
        <v>717</v>
      </c>
      <c r="M292" s="106" t="s">
        <v>700</v>
      </c>
      <c r="N292" s="106">
        <v>0.39</v>
      </c>
      <c r="O292" s="106">
        <v>0.64</v>
      </c>
      <c r="P292" s="106" t="s">
        <v>714</v>
      </c>
      <c r="Q292" s="107" t="s">
        <v>1041</v>
      </c>
      <c r="R292" s="107" t="s">
        <v>13</v>
      </c>
    </row>
    <row r="293" spans="2:18" ht="20.100000000000001" customHeight="1" x14ac:dyDescent="0.4">
      <c r="B293" s="105" t="str">
        <f t="shared" si="12"/>
        <v/>
      </c>
      <c r="C293" s="105" t="str">
        <f t="shared" si="13"/>
        <v/>
      </c>
      <c r="D293" s="105" t="str">
        <f t="shared" si="14"/>
        <v/>
      </c>
      <c r="E293" s="106" t="s">
        <v>695</v>
      </c>
      <c r="F293" s="106" t="s">
        <v>728</v>
      </c>
      <c r="G293" s="106" t="s">
        <v>721</v>
      </c>
      <c r="H293" s="106" t="s">
        <v>765</v>
      </c>
      <c r="I293" s="106">
        <v>8</v>
      </c>
      <c r="J293" s="106" t="s">
        <v>722</v>
      </c>
      <c r="K293" s="106">
        <v>9</v>
      </c>
      <c r="L293" s="106" t="s">
        <v>717</v>
      </c>
      <c r="M293" s="106" t="s">
        <v>700</v>
      </c>
      <c r="N293" s="106">
        <v>0.39</v>
      </c>
      <c r="O293" s="106">
        <v>0.64</v>
      </c>
      <c r="P293" s="106" t="s">
        <v>714</v>
      </c>
      <c r="Q293" s="107" t="s">
        <v>1042</v>
      </c>
      <c r="R293" s="107" t="s">
        <v>13</v>
      </c>
    </row>
    <row r="294" spans="2:18" ht="20.100000000000001" customHeight="1" x14ac:dyDescent="0.4">
      <c r="B294" s="105" t="str">
        <f t="shared" si="12"/>
        <v/>
      </c>
      <c r="C294" s="105" t="str">
        <f t="shared" si="13"/>
        <v/>
      </c>
      <c r="D294" s="105" t="str">
        <f t="shared" si="14"/>
        <v/>
      </c>
      <c r="E294" s="106" t="s">
        <v>695</v>
      </c>
      <c r="F294" s="106" t="s">
        <v>728</v>
      </c>
      <c r="G294" s="106" t="s">
        <v>773</v>
      </c>
      <c r="H294" s="106" t="s">
        <v>733</v>
      </c>
      <c r="I294" s="106">
        <v>8</v>
      </c>
      <c r="J294" s="106" t="s">
        <v>774</v>
      </c>
      <c r="K294" s="106">
        <v>9</v>
      </c>
      <c r="L294" s="106" t="s">
        <v>698</v>
      </c>
      <c r="M294" s="106" t="s">
        <v>700</v>
      </c>
      <c r="N294" s="106">
        <v>0.39</v>
      </c>
      <c r="O294" s="106">
        <v>0.64</v>
      </c>
      <c r="P294" s="106" t="s">
        <v>714</v>
      </c>
      <c r="Q294" s="107" t="s">
        <v>1043</v>
      </c>
      <c r="R294" s="107" t="s">
        <v>13</v>
      </c>
    </row>
    <row r="295" spans="2:18" ht="20.100000000000001" customHeight="1" x14ac:dyDescent="0.4">
      <c r="B295" s="105" t="str">
        <f t="shared" si="12"/>
        <v/>
      </c>
      <c r="C295" s="105" t="str">
        <f t="shared" si="13"/>
        <v/>
      </c>
      <c r="D295" s="105" t="str">
        <f t="shared" si="14"/>
        <v/>
      </c>
      <c r="E295" s="106" t="s">
        <v>695</v>
      </c>
      <c r="F295" s="106" t="s">
        <v>728</v>
      </c>
      <c r="G295" s="106" t="s">
        <v>778</v>
      </c>
      <c r="H295" s="106" t="s">
        <v>733</v>
      </c>
      <c r="I295" s="106">
        <v>8</v>
      </c>
      <c r="J295" s="106" t="s">
        <v>779</v>
      </c>
      <c r="K295" s="106">
        <v>9</v>
      </c>
      <c r="L295" s="106" t="s">
        <v>698</v>
      </c>
      <c r="M295" s="106" t="s">
        <v>700</v>
      </c>
      <c r="N295" s="106">
        <v>0.39</v>
      </c>
      <c r="O295" s="106">
        <v>0.64</v>
      </c>
      <c r="P295" s="106" t="s">
        <v>714</v>
      </c>
      <c r="Q295" s="107" t="s">
        <v>1044</v>
      </c>
      <c r="R295" s="107" t="s">
        <v>13</v>
      </c>
    </row>
    <row r="296" spans="2:18" ht="20.100000000000001" customHeight="1" x14ac:dyDescent="0.4">
      <c r="B296" s="105" t="str">
        <f t="shared" si="12"/>
        <v/>
      </c>
      <c r="C296" s="105" t="str">
        <f t="shared" si="13"/>
        <v/>
      </c>
      <c r="D296" s="105" t="str">
        <f t="shared" si="14"/>
        <v/>
      </c>
      <c r="E296" s="106" t="s">
        <v>695</v>
      </c>
      <c r="F296" s="106" t="s">
        <v>728</v>
      </c>
      <c r="G296" s="106" t="s">
        <v>782</v>
      </c>
      <c r="H296" s="106" t="s">
        <v>733</v>
      </c>
      <c r="I296" s="106">
        <v>8</v>
      </c>
      <c r="J296" s="106" t="s">
        <v>783</v>
      </c>
      <c r="K296" s="106">
        <v>9</v>
      </c>
      <c r="L296" s="106" t="s">
        <v>698</v>
      </c>
      <c r="M296" s="106" t="s">
        <v>700</v>
      </c>
      <c r="N296" s="106">
        <v>0.34</v>
      </c>
      <c r="O296" s="106">
        <v>0.64</v>
      </c>
      <c r="P296" s="106" t="s">
        <v>714</v>
      </c>
      <c r="Q296" s="107" t="s">
        <v>1045</v>
      </c>
      <c r="R296" s="107" t="s">
        <v>13</v>
      </c>
    </row>
    <row r="297" spans="2:18" ht="20.100000000000001" customHeight="1" x14ac:dyDescent="0.4">
      <c r="B297" s="105" t="str">
        <f t="shared" si="12"/>
        <v/>
      </c>
      <c r="C297" s="105" t="str">
        <f t="shared" si="13"/>
        <v/>
      </c>
      <c r="D297" s="105" t="str">
        <f t="shared" si="14"/>
        <v/>
      </c>
      <c r="E297" s="106" t="s">
        <v>695</v>
      </c>
      <c r="F297" s="106" t="s">
        <v>728</v>
      </c>
      <c r="G297" s="106" t="s">
        <v>697</v>
      </c>
      <c r="H297" s="106" t="s">
        <v>729</v>
      </c>
      <c r="I297" s="106">
        <v>14</v>
      </c>
      <c r="J297" s="106" t="s">
        <v>699</v>
      </c>
      <c r="K297" s="106">
        <v>14</v>
      </c>
      <c r="L297" s="106" t="s">
        <v>706</v>
      </c>
      <c r="M297" s="106" t="s">
        <v>924</v>
      </c>
      <c r="N297" s="106">
        <v>0.4</v>
      </c>
      <c r="O297" s="106">
        <v>0.65</v>
      </c>
      <c r="P297" s="106" t="s">
        <v>714</v>
      </c>
      <c r="Q297" s="107" t="s">
        <v>1046</v>
      </c>
      <c r="R297" s="107" t="s">
        <v>39</v>
      </c>
    </row>
    <row r="298" spans="2:18" ht="20.100000000000001" customHeight="1" x14ac:dyDescent="0.4">
      <c r="B298" s="105" t="str">
        <f t="shared" si="12"/>
        <v/>
      </c>
      <c r="C298" s="105" t="str">
        <f t="shared" si="13"/>
        <v/>
      </c>
      <c r="D298" s="105" t="str">
        <f t="shared" si="14"/>
        <v/>
      </c>
      <c r="E298" s="106" t="s">
        <v>695</v>
      </c>
      <c r="F298" s="106" t="s">
        <v>805</v>
      </c>
      <c r="G298" s="106" t="s">
        <v>697</v>
      </c>
      <c r="H298" s="106" t="s">
        <v>729</v>
      </c>
      <c r="I298" s="106">
        <v>14</v>
      </c>
      <c r="J298" s="106" t="s">
        <v>699</v>
      </c>
      <c r="K298" s="106">
        <v>15</v>
      </c>
      <c r="L298" s="106" t="s">
        <v>741</v>
      </c>
      <c r="M298" s="106" t="s">
        <v>924</v>
      </c>
      <c r="N298" s="106">
        <v>0.46</v>
      </c>
      <c r="O298" s="106">
        <v>0.65</v>
      </c>
      <c r="P298" s="106" t="s">
        <v>714</v>
      </c>
      <c r="Q298" s="107" t="s">
        <v>1047</v>
      </c>
      <c r="R298" s="107" t="s">
        <v>39</v>
      </c>
    </row>
    <row r="299" spans="2:18" ht="20.100000000000001" customHeight="1" x14ac:dyDescent="0.4">
      <c r="B299" s="105" t="str">
        <f t="shared" si="12"/>
        <v/>
      </c>
      <c r="C299" s="105" t="str">
        <f t="shared" si="13"/>
        <v/>
      </c>
      <c r="D299" s="105" t="str">
        <f t="shared" si="14"/>
        <v/>
      </c>
      <c r="E299" s="106" t="s">
        <v>695</v>
      </c>
      <c r="F299" s="106" t="s">
        <v>740</v>
      </c>
      <c r="G299" s="106" t="s">
        <v>697</v>
      </c>
      <c r="H299" s="106" t="s">
        <v>698</v>
      </c>
      <c r="I299" s="106">
        <v>14</v>
      </c>
      <c r="J299" s="106" t="s">
        <v>699</v>
      </c>
      <c r="K299" s="106">
        <v>14</v>
      </c>
      <c r="L299" s="106" t="s">
        <v>741</v>
      </c>
      <c r="M299" s="106" t="s">
        <v>924</v>
      </c>
      <c r="N299" s="106">
        <v>0.34</v>
      </c>
      <c r="O299" s="106">
        <v>0.65</v>
      </c>
      <c r="P299" s="106" t="s">
        <v>714</v>
      </c>
      <c r="Q299" s="107" t="s">
        <v>1048</v>
      </c>
      <c r="R299" s="107" t="s">
        <v>39</v>
      </c>
    </row>
    <row r="300" spans="2:18" ht="20.100000000000001" customHeight="1" x14ac:dyDescent="0.4">
      <c r="B300" s="105" t="str">
        <f t="shared" si="12"/>
        <v/>
      </c>
      <c r="C300" s="105" t="str">
        <f t="shared" si="13"/>
        <v/>
      </c>
      <c r="D300" s="105" t="str">
        <f t="shared" si="14"/>
        <v/>
      </c>
      <c r="E300" s="106" t="s">
        <v>695</v>
      </c>
      <c r="F300" s="106" t="s">
        <v>817</v>
      </c>
      <c r="G300" s="106" t="s">
        <v>697</v>
      </c>
      <c r="H300" s="106" t="s">
        <v>799</v>
      </c>
      <c r="I300" s="106">
        <v>14</v>
      </c>
      <c r="J300" s="106" t="s">
        <v>699</v>
      </c>
      <c r="K300" s="106">
        <v>15</v>
      </c>
      <c r="L300" s="106" t="s">
        <v>741</v>
      </c>
      <c r="M300" s="106" t="s">
        <v>924</v>
      </c>
      <c r="N300" s="106">
        <v>0.33</v>
      </c>
      <c r="O300" s="106">
        <v>0.65</v>
      </c>
      <c r="P300" s="106" t="s">
        <v>714</v>
      </c>
      <c r="Q300" s="107" t="s">
        <v>1049</v>
      </c>
      <c r="R300" s="107" t="s">
        <v>39</v>
      </c>
    </row>
    <row r="301" spans="2:18" ht="20.100000000000001" customHeight="1" x14ac:dyDescent="0.4">
      <c r="B301" s="105" t="str">
        <f t="shared" si="12"/>
        <v/>
      </c>
      <c r="C301" s="105" t="str">
        <f t="shared" si="13"/>
        <v/>
      </c>
      <c r="D301" s="105" t="str">
        <f t="shared" si="14"/>
        <v/>
      </c>
      <c r="E301" s="106" t="s">
        <v>695</v>
      </c>
      <c r="F301" s="106" t="s">
        <v>740</v>
      </c>
      <c r="G301" s="106" t="s">
        <v>710</v>
      </c>
      <c r="H301" s="106" t="s">
        <v>717</v>
      </c>
      <c r="I301" s="106">
        <v>8</v>
      </c>
      <c r="J301" s="106" t="s">
        <v>711</v>
      </c>
      <c r="K301" s="106">
        <v>9</v>
      </c>
      <c r="L301" s="106" t="s">
        <v>741</v>
      </c>
      <c r="M301" s="106" t="s">
        <v>700</v>
      </c>
      <c r="N301" s="106">
        <v>0.33</v>
      </c>
      <c r="O301" s="106">
        <v>0.65</v>
      </c>
      <c r="P301" s="106" t="s">
        <v>714</v>
      </c>
      <c r="Q301" s="107" t="s">
        <v>1050</v>
      </c>
      <c r="R301" s="107" t="s">
        <v>44</v>
      </c>
    </row>
    <row r="302" spans="2:18" ht="20.100000000000001" customHeight="1" x14ac:dyDescent="0.4">
      <c r="B302" s="105" t="str">
        <f t="shared" si="12"/>
        <v/>
      </c>
      <c r="C302" s="105" t="str">
        <f t="shared" si="13"/>
        <v/>
      </c>
      <c r="D302" s="105" t="str">
        <f t="shared" si="14"/>
        <v/>
      </c>
      <c r="E302" s="106" t="s">
        <v>695</v>
      </c>
      <c r="F302" s="106" t="s">
        <v>740</v>
      </c>
      <c r="G302" s="106" t="s">
        <v>721</v>
      </c>
      <c r="H302" s="106" t="s">
        <v>698</v>
      </c>
      <c r="I302" s="106">
        <v>8</v>
      </c>
      <c r="J302" s="106" t="s">
        <v>722</v>
      </c>
      <c r="K302" s="106">
        <v>9</v>
      </c>
      <c r="L302" s="106" t="s">
        <v>741</v>
      </c>
      <c r="M302" s="106" t="s">
        <v>700</v>
      </c>
      <c r="N302" s="106">
        <v>0.34</v>
      </c>
      <c r="O302" s="106">
        <v>0.65</v>
      </c>
      <c r="P302" s="106" t="s">
        <v>714</v>
      </c>
      <c r="Q302" s="107" t="s">
        <v>1051</v>
      </c>
      <c r="R302" s="107" t="s">
        <v>44</v>
      </c>
    </row>
    <row r="303" spans="2:18" ht="20.100000000000001" customHeight="1" x14ac:dyDescent="0.4">
      <c r="B303" s="105" t="str">
        <f t="shared" si="12"/>
        <v/>
      </c>
      <c r="C303" s="105" t="str">
        <f t="shared" si="13"/>
        <v/>
      </c>
      <c r="D303" s="105" t="str">
        <f t="shared" si="14"/>
        <v/>
      </c>
      <c r="E303" s="106" t="s">
        <v>695</v>
      </c>
      <c r="F303" s="106" t="s">
        <v>740</v>
      </c>
      <c r="G303" s="106" t="s">
        <v>752</v>
      </c>
      <c r="H303" s="106" t="s">
        <v>717</v>
      </c>
      <c r="I303" s="106">
        <v>8</v>
      </c>
      <c r="J303" s="106" t="s">
        <v>699</v>
      </c>
      <c r="K303" s="106">
        <v>9</v>
      </c>
      <c r="L303" s="106" t="s">
        <v>753</v>
      </c>
      <c r="M303" s="106" t="s">
        <v>700</v>
      </c>
      <c r="N303" s="106">
        <v>0.34</v>
      </c>
      <c r="O303" s="106">
        <v>0.65</v>
      </c>
      <c r="P303" s="106" t="s">
        <v>714</v>
      </c>
      <c r="Q303" s="107" t="s">
        <v>1052</v>
      </c>
      <c r="R303" s="107" t="s">
        <v>44</v>
      </c>
    </row>
    <row r="304" spans="2:18" ht="20.100000000000001" customHeight="1" x14ac:dyDescent="0.4">
      <c r="B304" s="105" t="str">
        <f t="shared" si="12"/>
        <v/>
      </c>
      <c r="C304" s="105" t="str">
        <f t="shared" si="13"/>
        <v/>
      </c>
      <c r="D304" s="105" t="str">
        <f t="shared" si="14"/>
        <v/>
      </c>
      <c r="E304" s="106" t="s">
        <v>695</v>
      </c>
      <c r="F304" s="106" t="s">
        <v>740</v>
      </c>
      <c r="G304" s="106" t="s">
        <v>758</v>
      </c>
      <c r="H304" s="106" t="s">
        <v>706</v>
      </c>
      <c r="I304" s="106">
        <v>8</v>
      </c>
      <c r="J304" s="106" t="s">
        <v>711</v>
      </c>
      <c r="K304" s="106">
        <v>9</v>
      </c>
      <c r="L304" s="106" t="s">
        <v>753</v>
      </c>
      <c r="M304" s="106" t="s">
        <v>700</v>
      </c>
      <c r="N304" s="106">
        <v>0.34</v>
      </c>
      <c r="O304" s="106">
        <v>0.65</v>
      </c>
      <c r="P304" s="106" t="s">
        <v>714</v>
      </c>
      <c r="Q304" s="107" t="s">
        <v>1053</v>
      </c>
      <c r="R304" s="107" t="s">
        <v>44</v>
      </c>
    </row>
    <row r="305" spans="2:18" ht="20.100000000000001" customHeight="1" x14ac:dyDescent="0.4">
      <c r="B305" s="105" t="str">
        <f t="shared" si="12"/>
        <v/>
      </c>
      <c r="C305" s="105" t="str">
        <f t="shared" si="13"/>
        <v/>
      </c>
      <c r="D305" s="105" t="str">
        <f t="shared" si="14"/>
        <v/>
      </c>
      <c r="E305" s="106" t="s">
        <v>695</v>
      </c>
      <c r="F305" s="106" t="s">
        <v>696</v>
      </c>
      <c r="G305" s="106" t="s">
        <v>710</v>
      </c>
      <c r="H305" s="106" t="s">
        <v>706</v>
      </c>
      <c r="I305" s="106">
        <v>13</v>
      </c>
      <c r="J305" s="106" t="s">
        <v>711</v>
      </c>
      <c r="K305" s="106">
        <v>14</v>
      </c>
      <c r="L305" s="106" t="s">
        <v>706</v>
      </c>
      <c r="M305" s="106" t="s">
        <v>924</v>
      </c>
      <c r="N305" s="106">
        <v>0.32</v>
      </c>
      <c r="O305" s="106">
        <v>0.65</v>
      </c>
      <c r="P305" s="106" t="s">
        <v>701</v>
      </c>
      <c r="Q305" s="107" t="s">
        <v>1054</v>
      </c>
      <c r="R305" s="107" t="s">
        <v>926</v>
      </c>
    </row>
    <row r="306" spans="2:18" ht="20.100000000000001" customHeight="1" x14ac:dyDescent="0.4">
      <c r="B306" s="105" t="str">
        <f t="shared" si="12"/>
        <v/>
      </c>
      <c r="C306" s="105" t="str">
        <f t="shared" si="13"/>
        <v/>
      </c>
      <c r="D306" s="105" t="str">
        <f t="shared" si="14"/>
        <v/>
      </c>
      <c r="E306" s="106" t="s">
        <v>695</v>
      </c>
      <c r="F306" s="106" t="s">
        <v>728</v>
      </c>
      <c r="G306" s="106" t="s">
        <v>697</v>
      </c>
      <c r="H306" s="106" t="s">
        <v>733</v>
      </c>
      <c r="I306" s="106">
        <v>14</v>
      </c>
      <c r="J306" s="106" t="s">
        <v>699</v>
      </c>
      <c r="K306" s="106">
        <v>14</v>
      </c>
      <c r="L306" s="106" t="s">
        <v>698</v>
      </c>
      <c r="M306" s="106" t="s">
        <v>924</v>
      </c>
      <c r="N306" s="106">
        <v>0.39</v>
      </c>
      <c r="O306" s="106">
        <v>0.65</v>
      </c>
      <c r="P306" s="106" t="s">
        <v>714</v>
      </c>
      <c r="Q306" s="107" t="s">
        <v>1055</v>
      </c>
      <c r="R306" s="107" t="s">
        <v>926</v>
      </c>
    </row>
    <row r="307" spans="2:18" ht="20.100000000000001" customHeight="1" x14ac:dyDescent="0.4">
      <c r="B307" s="105" t="str">
        <f t="shared" si="12"/>
        <v/>
      </c>
      <c r="C307" s="105" t="str">
        <f t="shared" si="13"/>
        <v/>
      </c>
      <c r="D307" s="105" t="str">
        <f t="shared" si="14"/>
        <v/>
      </c>
      <c r="E307" s="106" t="s">
        <v>695</v>
      </c>
      <c r="F307" s="106" t="s">
        <v>805</v>
      </c>
      <c r="G307" s="106" t="s">
        <v>710</v>
      </c>
      <c r="H307" s="106" t="s">
        <v>729</v>
      </c>
      <c r="I307" s="106">
        <v>14</v>
      </c>
      <c r="J307" s="106" t="s">
        <v>711</v>
      </c>
      <c r="K307" s="106">
        <v>15</v>
      </c>
      <c r="L307" s="106" t="s">
        <v>741</v>
      </c>
      <c r="M307" s="106" t="s">
        <v>924</v>
      </c>
      <c r="N307" s="106">
        <v>0.45</v>
      </c>
      <c r="O307" s="106">
        <v>0.65</v>
      </c>
      <c r="P307" s="106" t="s">
        <v>714</v>
      </c>
      <c r="Q307" s="107" t="s">
        <v>1056</v>
      </c>
      <c r="R307" s="107" t="s">
        <v>926</v>
      </c>
    </row>
    <row r="308" spans="2:18" ht="20.100000000000001" customHeight="1" x14ac:dyDescent="0.4">
      <c r="B308" s="105" t="str">
        <f t="shared" si="12"/>
        <v/>
      </c>
      <c r="C308" s="105" t="str">
        <f t="shared" si="13"/>
        <v/>
      </c>
      <c r="D308" s="105" t="str">
        <f t="shared" si="14"/>
        <v/>
      </c>
      <c r="E308" s="106" t="s">
        <v>695</v>
      </c>
      <c r="F308" s="106" t="s">
        <v>805</v>
      </c>
      <c r="G308" s="106" t="s">
        <v>752</v>
      </c>
      <c r="H308" s="106" t="s">
        <v>733</v>
      </c>
      <c r="I308" s="106">
        <v>14</v>
      </c>
      <c r="J308" s="106" t="s">
        <v>699</v>
      </c>
      <c r="K308" s="106">
        <v>15</v>
      </c>
      <c r="L308" s="106" t="s">
        <v>753</v>
      </c>
      <c r="M308" s="106" t="s">
        <v>924</v>
      </c>
      <c r="N308" s="106">
        <v>0.45</v>
      </c>
      <c r="O308" s="106">
        <v>0.65</v>
      </c>
      <c r="P308" s="106" t="s">
        <v>714</v>
      </c>
      <c r="Q308" s="107" t="s">
        <v>1057</v>
      </c>
      <c r="R308" s="107" t="s">
        <v>926</v>
      </c>
    </row>
    <row r="309" spans="2:18" ht="20.100000000000001" customHeight="1" x14ac:dyDescent="0.4">
      <c r="B309" s="105" t="str">
        <f t="shared" si="12"/>
        <v/>
      </c>
      <c r="C309" s="105" t="str">
        <f t="shared" si="13"/>
        <v/>
      </c>
      <c r="D309" s="105" t="str">
        <f t="shared" si="14"/>
        <v/>
      </c>
      <c r="E309" s="106" t="s">
        <v>695</v>
      </c>
      <c r="F309" s="106" t="s">
        <v>740</v>
      </c>
      <c r="G309" s="106" t="s">
        <v>710</v>
      </c>
      <c r="H309" s="106" t="s">
        <v>698</v>
      </c>
      <c r="I309" s="106">
        <v>14</v>
      </c>
      <c r="J309" s="106" t="s">
        <v>711</v>
      </c>
      <c r="K309" s="106">
        <v>14</v>
      </c>
      <c r="L309" s="106" t="s">
        <v>741</v>
      </c>
      <c r="M309" s="106" t="s">
        <v>924</v>
      </c>
      <c r="N309" s="106">
        <v>0.34</v>
      </c>
      <c r="O309" s="106">
        <v>0.65</v>
      </c>
      <c r="P309" s="106" t="s">
        <v>714</v>
      </c>
      <c r="Q309" s="107" t="s">
        <v>1058</v>
      </c>
      <c r="R309" s="107" t="s">
        <v>926</v>
      </c>
    </row>
    <row r="310" spans="2:18" ht="20.100000000000001" customHeight="1" x14ac:dyDescent="0.4">
      <c r="B310" s="105" t="str">
        <f t="shared" si="12"/>
        <v/>
      </c>
      <c r="C310" s="105" t="str">
        <f t="shared" si="13"/>
        <v/>
      </c>
      <c r="D310" s="105" t="str">
        <f t="shared" si="14"/>
        <v/>
      </c>
      <c r="E310" s="106" t="s">
        <v>695</v>
      </c>
      <c r="F310" s="106" t="s">
        <v>740</v>
      </c>
      <c r="G310" s="106" t="s">
        <v>721</v>
      </c>
      <c r="H310" s="106" t="s">
        <v>706</v>
      </c>
      <c r="I310" s="106">
        <v>14</v>
      </c>
      <c r="J310" s="106" t="s">
        <v>722</v>
      </c>
      <c r="K310" s="106">
        <v>14</v>
      </c>
      <c r="L310" s="106" t="s">
        <v>741</v>
      </c>
      <c r="M310" s="106" t="s">
        <v>924</v>
      </c>
      <c r="N310" s="106">
        <v>0.34</v>
      </c>
      <c r="O310" s="106">
        <v>0.65</v>
      </c>
      <c r="P310" s="106" t="s">
        <v>714</v>
      </c>
      <c r="Q310" s="107" t="s">
        <v>1059</v>
      </c>
      <c r="R310" s="107" t="s">
        <v>926</v>
      </c>
    </row>
    <row r="311" spans="2:18" ht="20.100000000000001" customHeight="1" x14ac:dyDescent="0.4">
      <c r="B311" s="105" t="str">
        <f t="shared" si="12"/>
        <v/>
      </c>
      <c r="C311" s="105" t="str">
        <f t="shared" si="13"/>
        <v/>
      </c>
      <c r="D311" s="105" t="str">
        <f t="shared" si="14"/>
        <v/>
      </c>
      <c r="E311" s="106" t="s">
        <v>695</v>
      </c>
      <c r="F311" s="106" t="s">
        <v>740</v>
      </c>
      <c r="G311" s="106" t="s">
        <v>752</v>
      </c>
      <c r="H311" s="106" t="s">
        <v>717</v>
      </c>
      <c r="I311" s="106">
        <v>14</v>
      </c>
      <c r="J311" s="106" t="s">
        <v>699</v>
      </c>
      <c r="K311" s="106">
        <v>14</v>
      </c>
      <c r="L311" s="106" t="s">
        <v>753</v>
      </c>
      <c r="M311" s="106" t="s">
        <v>924</v>
      </c>
      <c r="N311" s="106">
        <v>0.34</v>
      </c>
      <c r="O311" s="106">
        <v>0.65</v>
      </c>
      <c r="P311" s="106" t="s">
        <v>714</v>
      </c>
      <c r="Q311" s="107" t="s">
        <v>1060</v>
      </c>
      <c r="R311" s="107" t="s">
        <v>926</v>
      </c>
    </row>
    <row r="312" spans="2:18" ht="20.100000000000001" customHeight="1" x14ac:dyDescent="0.4">
      <c r="B312" s="105" t="str">
        <f t="shared" si="12"/>
        <v/>
      </c>
      <c r="C312" s="105" t="str">
        <f t="shared" si="13"/>
        <v/>
      </c>
      <c r="D312" s="105" t="str">
        <f t="shared" si="14"/>
        <v/>
      </c>
      <c r="E312" s="106" t="s">
        <v>695</v>
      </c>
      <c r="F312" s="106" t="s">
        <v>817</v>
      </c>
      <c r="G312" s="106" t="s">
        <v>710</v>
      </c>
      <c r="H312" s="106" t="s">
        <v>799</v>
      </c>
      <c r="I312" s="106">
        <v>14</v>
      </c>
      <c r="J312" s="106" t="s">
        <v>711</v>
      </c>
      <c r="K312" s="106">
        <v>15</v>
      </c>
      <c r="L312" s="106" t="s">
        <v>741</v>
      </c>
      <c r="M312" s="106" t="s">
        <v>924</v>
      </c>
      <c r="N312" s="106">
        <v>0.32</v>
      </c>
      <c r="O312" s="106">
        <v>0.65</v>
      </c>
      <c r="P312" s="106" t="s">
        <v>714</v>
      </c>
      <c r="Q312" s="107" t="s">
        <v>1061</v>
      </c>
      <c r="R312" s="107" t="s">
        <v>926</v>
      </c>
    </row>
    <row r="313" spans="2:18" ht="20.100000000000001" customHeight="1" x14ac:dyDescent="0.4">
      <c r="B313" s="105" t="str">
        <f t="shared" si="12"/>
        <v/>
      </c>
      <c r="C313" s="105" t="str">
        <f t="shared" si="13"/>
        <v/>
      </c>
      <c r="D313" s="105" t="str">
        <f t="shared" si="14"/>
        <v/>
      </c>
      <c r="E313" s="106" t="s">
        <v>695</v>
      </c>
      <c r="F313" s="106" t="s">
        <v>817</v>
      </c>
      <c r="G313" s="106" t="s">
        <v>752</v>
      </c>
      <c r="H313" s="106" t="s">
        <v>802</v>
      </c>
      <c r="I313" s="106">
        <v>14</v>
      </c>
      <c r="J313" s="106" t="s">
        <v>699</v>
      </c>
      <c r="K313" s="106">
        <v>15</v>
      </c>
      <c r="L313" s="106" t="s">
        <v>753</v>
      </c>
      <c r="M313" s="106" t="s">
        <v>924</v>
      </c>
      <c r="N313" s="106">
        <v>0.32</v>
      </c>
      <c r="O313" s="106">
        <v>0.65</v>
      </c>
      <c r="P313" s="106" t="s">
        <v>714</v>
      </c>
      <c r="Q313" s="107" t="s">
        <v>1062</v>
      </c>
      <c r="R313" s="107" t="s">
        <v>926</v>
      </c>
    </row>
    <row r="314" spans="2:18" ht="20.100000000000001" customHeight="1" x14ac:dyDescent="0.4">
      <c r="B314" s="105" t="str">
        <f t="shared" si="12"/>
        <v/>
      </c>
      <c r="C314" s="105" t="str">
        <f t="shared" si="13"/>
        <v/>
      </c>
      <c r="D314" s="105" t="str">
        <f t="shared" si="14"/>
        <v/>
      </c>
      <c r="E314" s="106" t="s">
        <v>695</v>
      </c>
      <c r="F314" s="106" t="s">
        <v>696</v>
      </c>
      <c r="G314" s="106" t="s">
        <v>778</v>
      </c>
      <c r="H314" s="106" t="s">
        <v>717</v>
      </c>
      <c r="I314" s="106">
        <v>8</v>
      </c>
      <c r="J314" s="106" t="s">
        <v>779</v>
      </c>
      <c r="K314" s="106">
        <v>8</v>
      </c>
      <c r="L314" s="106" t="s">
        <v>717</v>
      </c>
      <c r="M314" s="106" t="s">
        <v>700</v>
      </c>
      <c r="N314" s="106">
        <v>0.31</v>
      </c>
      <c r="O314" s="106">
        <v>0.65</v>
      </c>
      <c r="P314" s="106" t="s">
        <v>714</v>
      </c>
      <c r="Q314" s="107" t="s">
        <v>1063</v>
      </c>
      <c r="R314" s="107" t="s">
        <v>703</v>
      </c>
    </row>
    <row r="315" spans="2:18" ht="20.100000000000001" customHeight="1" x14ac:dyDescent="0.4">
      <c r="B315" s="105" t="str">
        <f t="shared" si="12"/>
        <v/>
      </c>
      <c r="C315" s="105" t="str">
        <f t="shared" si="13"/>
        <v/>
      </c>
      <c r="D315" s="105" t="str">
        <f t="shared" si="14"/>
        <v/>
      </c>
      <c r="E315" s="106" t="s">
        <v>695</v>
      </c>
      <c r="F315" s="106" t="s">
        <v>740</v>
      </c>
      <c r="G315" s="106" t="s">
        <v>710</v>
      </c>
      <c r="H315" s="106" t="s">
        <v>717</v>
      </c>
      <c r="I315" s="106">
        <v>8</v>
      </c>
      <c r="J315" s="106" t="s">
        <v>711</v>
      </c>
      <c r="K315" s="106">
        <v>9</v>
      </c>
      <c r="L315" s="106" t="s">
        <v>741</v>
      </c>
      <c r="M315" s="106" t="s">
        <v>700</v>
      </c>
      <c r="N315" s="106">
        <v>0.33</v>
      </c>
      <c r="O315" s="106">
        <v>0.65</v>
      </c>
      <c r="P315" s="106" t="s">
        <v>714</v>
      </c>
      <c r="Q315" s="107" t="s">
        <v>1064</v>
      </c>
      <c r="R315" s="107" t="s">
        <v>275</v>
      </c>
    </row>
    <row r="316" spans="2:18" ht="20.100000000000001" customHeight="1" x14ac:dyDescent="0.4">
      <c r="B316" s="105" t="str">
        <f t="shared" si="12"/>
        <v/>
      </c>
      <c r="C316" s="105" t="str">
        <f t="shared" si="13"/>
        <v/>
      </c>
      <c r="D316" s="105" t="str">
        <f t="shared" si="14"/>
        <v/>
      </c>
      <c r="E316" s="106" t="s">
        <v>695</v>
      </c>
      <c r="F316" s="106" t="s">
        <v>740</v>
      </c>
      <c r="G316" s="106" t="s">
        <v>721</v>
      </c>
      <c r="H316" s="106" t="s">
        <v>698</v>
      </c>
      <c r="I316" s="106">
        <v>8</v>
      </c>
      <c r="J316" s="106" t="s">
        <v>722</v>
      </c>
      <c r="K316" s="106">
        <v>9</v>
      </c>
      <c r="L316" s="106" t="s">
        <v>741</v>
      </c>
      <c r="M316" s="106" t="s">
        <v>700</v>
      </c>
      <c r="N316" s="106">
        <v>0.34</v>
      </c>
      <c r="O316" s="106">
        <v>0.65</v>
      </c>
      <c r="P316" s="106" t="s">
        <v>714</v>
      </c>
      <c r="Q316" s="107" t="s">
        <v>1065</v>
      </c>
      <c r="R316" s="107" t="s">
        <v>275</v>
      </c>
    </row>
    <row r="317" spans="2:18" ht="20.100000000000001" customHeight="1" x14ac:dyDescent="0.4">
      <c r="B317" s="105" t="str">
        <f t="shared" si="12"/>
        <v/>
      </c>
      <c r="C317" s="105" t="str">
        <f t="shared" si="13"/>
        <v/>
      </c>
      <c r="D317" s="105" t="str">
        <f t="shared" si="14"/>
        <v/>
      </c>
      <c r="E317" s="106" t="s">
        <v>695</v>
      </c>
      <c r="F317" s="106" t="s">
        <v>740</v>
      </c>
      <c r="G317" s="106" t="s">
        <v>758</v>
      </c>
      <c r="H317" s="106" t="s">
        <v>706</v>
      </c>
      <c r="I317" s="106">
        <v>8</v>
      </c>
      <c r="J317" s="106" t="s">
        <v>711</v>
      </c>
      <c r="K317" s="106">
        <v>9</v>
      </c>
      <c r="L317" s="106" t="s">
        <v>753</v>
      </c>
      <c r="M317" s="106" t="s">
        <v>700</v>
      </c>
      <c r="N317" s="106">
        <v>0.34</v>
      </c>
      <c r="O317" s="106">
        <v>0.65</v>
      </c>
      <c r="P317" s="106" t="s">
        <v>714</v>
      </c>
      <c r="Q317" s="107" t="s">
        <v>1066</v>
      </c>
      <c r="R317" s="107" t="s">
        <v>275</v>
      </c>
    </row>
    <row r="318" spans="2:18" ht="20.100000000000001" customHeight="1" x14ac:dyDescent="0.4">
      <c r="B318" s="105" t="str">
        <f t="shared" si="12"/>
        <v/>
      </c>
      <c r="C318" s="105" t="str">
        <f t="shared" si="13"/>
        <v/>
      </c>
      <c r="D318" s="105" t="str">
        <f t="shared" si="14"/>
        <v/>
      </c>
      <c r="E318" s="106" t="s">
        <v>695</v>
      </c>
      <c r="F318" s="106" t="s">
        <v>794</v>
      </c>
      <c r="G318" s="106" t="s">
        <v>710</v>
      </c>
      <c r="H318" s="106" t="s">
        <v>729</v>
      </c>
      <c r="I318" s="106">
        <v>8</v>
      </c>
      <c r="J318" s="106" t="s">
        <v>711</v>
      </c>
      <c r="K318" s="106">
        <v>9</v>
      </c>
      <c r="L318" s="106" t="s">
        <v>729</v>
      </c>
      <c r="M318" s="106" t="s">
        <v>700</v>
      </c>
      <c r="N318" s="106">
        <v>0.45</v>
      </c>
      <c r="O318" s="106">
        <v>0.66</v>
      </c>
      <c r="P318" s="106" t="s">
        <v>714</v>
      </c>
      <c r="Q318" s="107" t="s">
        <v>1067</v>
      </c>
      <c r="R318" s="107" t="s">
        <v>44</v>
      </c>
    </row>
    <row r="319" spans="2:18" ht="20.100000000000001" customHeight="1" x14ac:dyDescent="0.4">
      <c r="B319" s="105" t="str">
        <f t="shared" si="12"/>
        <v/>
      </c>
      <c r="C319" s="105" t="str">
        <f t="shared" si="13"/>
        <v/>
      </c>
      <c r="D319" s="105" t="str">
        <f t="shared" si="14"/>
        <v/>
      </c>
      <c r="E319" s="106" t="s">
        <v>695</v>
      </c>
      <c r="F319" s="106" t="s">
        <v>696</v>
      </c>
      <c r="G319" s="106" t="s">
        <v>697</v>
      </c>
      <c r="H319" s="106" t="s">
        <v>717</v>
      </c>
      <c r="I319" s="106">
        <v>8</v>
      </c>
      <c r="J319" s="106" t="s">
        <v>699</v>
      </c>
      <c r="K319" s="106">
        <v>8</v>
      </c>
      <c r="L319" s="106" t="s">
        <v>717</v>
      </c>
      <c r="M319" s="106" t="s">
        <v>700</v>
      </c>
      <c r="N319" s="106">
        <v>0.32</v>
      </c>
      <c r="O319" s="106">
        <v>0.66</v>
      </c>
      <c r="P319" s="106" t="s">
        <v>714</v>
      </c>
      <c r="Q319" s="107" t="s">
        <v>1068</v>
      </c>
      <c r="R319" s="107" t="s">
        <v>44</v>
      </c>
    </row>
    <row r="320" spans="2:18" ht="20.100000000000001" customHeight="1" x14ac:dyDescent="0.4">
      <c r="B320" s="105" t="str">
        <f t="shared" si="12"/>
        <v/>
      </c>
      <c r="C320" s="105" t="str">
        <f t="shared" si="13"/>
        <v/>
      </c>
      <c r="D320" s="105" t="str">
        <f t="shared" si="14"/>
        <v/>
      </c>
      <c r="E320" s="106" t="s">
        <v>695</v>
      </c>
      <c r="F320" s="106" t="s">
        <v>696</v>
      </c>
      <c r="G320" s="106" t="s">
        <v>721</v>
      </c>
      <c r="H320" s="106" t="s">
        <v>706</v>
      </c>
      <c r="I320" s="106">
        <v>8</v>
      </c>
      <c r="J320" s="106" t="s">
        <v>722</v>
      </c>
      <c r="K320" s="106">
        <v>8</v>
      </c>
      <c r="L320" s="106" t="s">
        <v>706</v>
      </c>
      <c r="M320" s="106" t="s">
        <v>700</v>
      </c>
      <c r="N320" s="106">
        <v>0.32</v>
      </c>
      <c r="O320" s="106">
        <v>0.66</v>
      </c>
      <c r="P320" s="106" t="s">
        <v>714</v>
      </c>
      <c r="Q320" s="107" t="s">
        <v>1069</v>
      </c>
      <c r="R320" s="107" t="s">
        <v>44</v>
      </c>
    </row>
    <row r="321" spans="2:18" ht="20.100000000000001" customHeight="1" x14ac:dyDescent="0.4">
      <c r="B321" s="105" t="str">
        <f t="shared" si="12"/>
        <v/>
      </c>
      <c r="C321" s="105" t="str">
        <f t="shared" si="13"/>
        <v/>
      </c>
      <c r="D321" s="105" t="str">
        <f t="shared" si="14"/>
        <v/>
      </c>
      <c r="E321" s="106" t="s">
        <v>695</v>
      </c>
      <c r="F321" s="106" t="s">
        <v>798</v>
      </c>
      <c r="G321" s="106" t="s">
        <v>710</v>
      </c>
      <c r="H321" s="106" t="s">
        <v>729</v>
      </c>
      <c r="I321" s="106">
        <v>8</v>
      </c>
      <c r="J321" s="106" t="s">
        <v>711</v>
      </c>
      <c r="K321" s="106">
        <v>9</v>
      </c>
      <c r="L321" s="106" t="s">
        <v>799</v>
      </c>
      <c r="M321" s="106" t="s">
        <v>700</v>
      </c>
      <c r="N321" s="106">
        <v>0.37</v>
      </c>
      <c r="O321" s="106">
        <v>0.66</v>
      </c>
      <c r="P321" s="106" t="s">
        <v>714</v>
      </c>
      <c r="Q321" s="107" t="s">
        <v>1070</v>
      </c>
      <c r="R321" s="107" t="s">
        <v>44</v>
      </c>
    </row>
    <row r="322" spans="2:18" ht="20.100000000000001" customHeight="1" x14ac:dyDescent="0.4">
      <c r="B322" s="105" t="str">
        <f t="shared" si="12"/>
        <v/>
      </c>
      <c r="C322" s="105" t="str">
        <f t="shared" si="13"/>
        <v/>
      </c>
      <c r="D322" s="105" t="str">
        <f t="shared" si="14"/>
        <v/>
      </c>
      <c r="E322" s="106" t="s">
        <v>695</v>
      </c>
      <c r="F322" s="106" t="s">
        <v>805</v>
      </c>
      <c r="G322" s="106" t="s">
        <v>710</v>
      </c>
      <c r="H322" s="106" t="s">
        <v>765</v>
      </c>
      <c r="I322" s="106">
        <v>8</v>
      </c>
      <c r="J322" s="106" t="s">
        <v>711</v>
      </c>
      <c r="K322" s="106">
        <v>9</v>
      </c>
      <c r="L322" s="106" t="s">
        <v>741</v>
      </c>
      <c r="M322" s="106" t="s">
        <v>700</v>
      </c>
      <c r="N322" s="106">
        <v>0.44</v>
      </c>
      <c r="O322" s="106">
        <v>0.66</v>
      </c>
      <c r="P322" s="106" t="s">
        <v>714</v>
      </c>
      <c r="Q322" s="107" t="s">
        <v>1071</v>
      </c>
      <c r="R322" s="107" t="s">
        <v>44</v>
      </c>
    </row>
    <row r="323" spans="2:18" ht="20.100000000000001" customHeight="1" x14ac:dyDescent="0.4">
      <c r="B323" s="105" t="str">
        <f t="shared" si="12"/>
        <v/>
      </c>
      <c r="C323" s="105" t="str">
        <f t="shared" si="13"/>
        <v/>
      </c>
      <c r="D323" s="105" t="str">
        <f t="shared" si="14"/>
        <v/>
      </c>
      <c r="E323" s="106" t="s">
        <v>695</v>
      </c>
      <c r="F323" s="106" t="s">
        <v>805</v>
      </c>
      <c r="G323" s="106" t="s">
        <v>721</v>
      </c>
      <c r="H323" s="106" t="s">
        <v>733</v>
      </c>
      <c r="I323" s="106">
        <v>8</v>
      </c>
      <c r="J323" s="106" t="s">
        <v>722</v>
      </c>
      <c r="K323" s="106">
        <v>9</v>
      </c>
      <c r="L323" s="106" t="s">
        <v>741</v>
      </c>
      <c r="M323" s="106" t="s">
        <v>700</v>
      </c>
      <c r="N323" s="106">
        <v>0.44</v>
      </c>
      <c r="O323" s="106">
        <v>0.66</v>
      </c>
      <c r="P323" s="106" t="s">
        <v>714</v>
      </c>
      <c r="Q323" s="107" t="s">
        <v>1072</v>
      </c>
      <c r="R323" s="107" t="s">
        <v>44</v>
      </c>
    </row>
    <row r="324" spans="2:18" ht="20.100000000000001" customHeight="1" x14ac:dyDescent="0.4">
      <c r="B324" s="105" t="str">
        <f t="shared" si="12"/>
        <v/>
      </c>
      <c r="C324" s="105" t="str">
        <f t="shared" si="13"/>
        <v/>
      </c>
      <c r="D324" s="105" t="str">
        <f t="shared" si="14"/>
        <v/>
      </c>
      <c r="E324" s="106" t="s">
        <v>695</v>
      </c>
      <c r="F324" s="106" t="s">
        <v>805</v>
      </c>
      <c r="G324" s="106" t="s">
        <v>752</v>
      </c>
      <c r="H324" s="106" t="s">
        <v>765</v>
      </c>
      <c r="I324" s="106">
        <v>8</v>
      </c>
      <c r="J324" s="106" t="s">
        <v>699</v>
      </c>
      <c r="K324" s="106">
        <v>9</v>
      </c>
      <c r="L324" s="106" t="s">
        <v>753</v>
      </c>
      <c r="M324" s="106" t="s">
        <v>700</v>
      </c>
      <c r="N324" s="106">
        <v>0.45</v>
      </c>
      <c r="O324" s="106">
        <v>0.66</v>
      </c>
      <c r="P324" s="106" t="s">
        <v>714</v>
      </c>
      <c r="Q324" s="107" t="s">
        <v>1073</v>
      </c>
      <c r="R324" s="107" t="s">
        <v>44</v>
      </c>
    </row>
    <row r="325" spans="2:18" ht="20.100000000000001" customHeight="1" x14ac:dyDescent="0.4">
      <c r="B325" s="105" t="str">
        <f t="shared" si="12"/>
        <v/>
      </c>
      <c r="C325" s="105" t="str">
        <f t="shared" si="13"/>
        <v/>
      </c>
      <c r="D325" s="105" t="str">
        <f t="shared" si="14"/>
        <v/>
      </c>
      <c r="E325" s="106" t="s">
        <v>695</v>
      </c>
      <c r="F325" s="106" t="s">
        <v>805</v>
      </c>
      <c r="G325" s="106" t="s">
        <v>758</v>
      </c>
      <c r="H325" s="106" t="s">
        <v>729</v>
      </c>
      <c r="I325" s="106">
        <v>8</v>
      </c>
      <c r="J325" s="106" t="s">
        <v>711</v>
      </c>
      <c r="K325" s="106">
        <v>9</v>
      </c>
      <c r="L325" s="106" t="s">
        <v>753</v>
      </c>
      <c r="M325" s="106" t="s">
        <v>700</v>
      </c>
      <c r="N325" s="106">
        <v>0.45</v>
      </c>
      <c r="O325" s="106">
        <v>0.66</v>
      </c>
      <c r="P325" s="106" t="s">
        <v>714</v>
      </c>
      <c r="Q325" s="107" t="s">
        <v>1074</v>
      </c>
      <c r="R325" s="107" t="s">
        <v>44</v>
      </c>
    </row>
    <row r="326" spans="2:18" ht="20.100000000000001" customHeight="1" x14ac:dyDescent="0.4">
      <c r="B326" s="105" t="str">
        <f t="shared" si="12"/>
        <v/>
      </c>
      <c r="C326" s="105" t="str">
        <f t="shared" si="13"/>
        <v/>
      </c>
      <c r="D326" s="105" t="str">
        <f t="shared" si="14"/>
        <v/>
      </c>
      <c r="E326" s="106" t="s">
        <v>695</v>
      </c>
      <c r="F326" s="106" t="s">
        <v>817</v>
      </c>
      <c r="G326" s="106" t="s">
        <v>710</v>
      </c>
      <c r="H326" s="106" t="s">
        <v>819</v>
      </c>
      <c r="I326" s="106">
        <v>8</v>
      </c>
      <c r="J326" s="106" t="s">
        <v>711</v>
      </c>
      <c r="K326" s="106">
        <v>9</v>
      </c>
      <c r="L326" s="106" t="s">
        <v>741</v>
      </c>
      <c r="M326" s="106" t="s">
        <v>700</v>
      </c>
      <c r="N326" s="106">
        <v>0.32</v>
      </c>
      <c r="O326" s="106">
        <v>0.66</v>
      </c>
      <c r="P326" s="106" t="s">
        <v>714</v>
      </c>
      <c r="Q326" s="107" t="s">
        <v>1075</v>
      </c>
      <c r="R326" s="107" t="s">
        <v>44</v>
      </c>
    </row>
    <row r="327" spans="2:18" ht="20.100000000000001" customHeight="1" x14ac:dyDescent="0.4">
      <c r="B327" s="105" t="str">
        <f t="shared" si="12"/>
        <v/>
      </c>
      <c r="C327" s="105" t="str">
        <f t="shared" si="13"/>
        <v/>
      </c>
      <c r="D327" s="105" t="str">
        <f t="shared" si="14"/>
        <v/>
      </c>
      <c r="E327" s="106" t="s">
        <v>695</v>
      </c>
      <c r="F327" s="106" t="s">
        <v>817</v>
      </c>
      <c r="G327" s="106" t="s">
        <v>721</v>
      </c>
      <c r="H327" s="106" t="s">
        <v>802</v>
      </c>
      <c r="I327" s="106">
        <v>8</v>
      </c>
      <c r="J327" s="106" t="s">
        <v>722</v>
      </c>
      <c r="K327" s="106">
        <v>9</v>
      </c>
      <c r="L327" s="106" t="s">
        <v>741</v>
      </c>
      <c r="M327" s="106" t="s">
        <v>700</v>
      </c>
      <c r="N327" s="106">
        <v>0.32</v>
      </c>
      <c r="O327" s="106">
        <v>0.66</v>
      </c>
      <c r="P327" s="106" t="s">
        <v>714</v>
      </c>
      <c r="Q327" s="107" t="s">
        <v>1076</v>
      </c>
      <c r="R327" s="107" t="s">
        <v>44</v>
      </c>
    </row>
    <row r="328" spans="2:18" ht="20.100000000000001" customHeight="1" x14ac:dyDescent="0.4">
      <c r="B328" s="105" t="str">
        <f t="shared" si="12"/>
        <v/>
      </c>
      <c r="C328" s="105" t="str">
        <f t="shared" si="13"/>
        <v/>
      </c>
      <c r="D328" s="105" t="str">
        <f t="shared" si="14"/>
        <v/>
      </c>
      <c r="E328" s="106" t="s">
        <v>695</v>
      </c>
      <c r="F328" s="106" t="s">
        <v>817</v>
      </c>
      <c r="G328" s="106" t="s">
        <v>752</v>
      </c>
      <c r="H328" s="106" t="s">
        <v>819</v>
      </c>
      <c r="I328" s="106">
        <v>8</v>
      </c>
      <c r="J328" s="106" t="s">
        <v>699</v>
      </c>
      <c r="K328" s="106">
        <v>9</v>
      </c>
      <c r="L328" s="106" t="s">
        <v>753</v>
      </c>
      <c r="M328" s="106" t="s">
        <v>700</v>
      </c>
      <c r="N328" s="106">
        <v>0.32</v>
      </c>
      <c r="O328" s="106">
        <v>0.66</v>
      </c>
      <c r="P328" s="106" t="s">
        <v>714</v>
      </c>
      <c r="Q328" s="107" t="s">
        <v>1077</v>
      </c>
      <c r="R328" s="107" t="s">
        <v>44</v>
      </c>
    </row>
    <row r="329" spans="2:18" ht="20.100000000000001" customHeight="1" x14ac:dyDescent="0.4">
      <c r="B329" s="105" t="str">
        <f t="shared" si="12"/>
        <v/>
      </c>
      <c r="C329" s="105" t="str">
        <f t="shared" si="13"/>
        <v/>
      </c>
      <c r="D329" s="105" t="str">
        <f t="shared" si="14"/>
        <v/>
      </c>
      <c r="E329" s="106" t="s">
        <v>695</v>
      </c>
      <c r="F329" s="106" t="s">
        <v>817</v>
      </c>
      <c r="G329" s="106" t="s">
        <v>758</v>
      </c>
      <c r="H329" s="106" t="s">
        <v>799</v>
      </c>
      <c r="I329" s="106">
        <v>8</v>
      </c>
      <c r="J329" s="106" t="s">
        <v>711</v>
      </c>
      <c r="K329" s="106">
        <v>9</v>
      </c>
      <c r="L329" s="106" t="s">
        <v>753</v>
      </c>
      <c r="M329" s="106" t="s">
        <v>700</v>
      </c>
      <c r="N329" s="106">
        <v>0.32</v>
      </c>
      <c r="O329" s="106">
        <v>0.66</v>
      </c>
      <c r="P329" s="106" t="s">
        <v>714</v>
      </c>
      <c r="Q329" s="107" t="s">
        <v>1078</v>
      </c>
      <c r="R329" s="107" t="s">
        <v>44</v>
      </c>
    </row>
    <row r="330" spans="2:18" ht="20.100000000000001" customHeight="1" x14ac:dyDescent="0.4">
      <c r="B330" s="105" t="str">
        <f t="shared" si="12"/>
        <v/>
      </c>
      <c r="C330" s="105" t="str">
        <f t="shared" si="13"/>
        <v/>
      </c>
      <c r="D330" s="105" t="str">
        <f t="shared" si="14"/>
        <v/>
      </c>
      <c r="E330" s="106" t="s">
        <v>695</v>
      </c>
      <c r="F330" s="106" t="s">
        <v>805</v>
      </c>
      <c r="G330" s="106" t="s">
        <v>752</v>
      </c>
      <c r="H330" s="106" t="s">
        <v>765</v>
      </c>
      <c r="I330" s="106">
        <v>14</v>
      </c>
      <c r="J330" s="106" t="s">
        <v>699</v>
      </c>
      <c r="K330" s="106">
        <v>14</v>
      </c>
      <c r="L330" s="106" t="s">
        <v>753</v>
      </c>
      <c r="M330" s="106" t="s">
        <v>924</v>
      </c>
      <c r="N330" s="106">
        <v>0.45</v>
      </c>
      <c r="O330" s="106">
        <v>0.66</v>
      </c>
      <c r="P330" s="106" t="s">
        <v>714</v>
      </c>
      <c r="Q330" s="107" t="s">
        <v>1079</v>
      </c>
      <c r="R330" s="107" t="s">
        <v>926</v>
      </c>
    </row>
    <row r="331" spans="2:18" ht="20.100000000000001" customHeight="1" x14ac:dyDescent="0.4">
      <c r="B331" s="105" t="str">
        <f t="shared" si="12"/>
        <v/>
      </c>
      <c r="C331" s="105" t="str">
        <f t="shared" si="13"/>
        <v/>
      </c>
      <c r="D331" s="105" t="str">
        <f t="shared" si="14"/>
        <v/>
      </c>
      <c r="E331" s="106" t="s">
        <v>695</v>
      </c>
      <c r="F331" s="106" t="s">
        <v>696</v>
      </c>
      <c r="G331" s="106" t="s">
        <v>773</v>
      </c>
      <c r="H331" s="106" t="s">
        <v>717</v>
      </c>
      <c r="I331" s="106">
        <v>8</v>
      </c>
      <c r="J331" s="106" t="s">
        <v>774</v>
      </c>
      <c r="K331" s="106">
        <v>8</v>
      </c>
      <c r="L331" s="106" t="s">
        <v>717</v>
      </c>
      <c r="M331" s="106" t="s">
        <v>700</v>
      </c>
      <c r="N331" s="106">
        <v>0.31</v>
      </c>
      <c r="O331" s="106">
        <v>0.66</v>
      </c>
      <c r="P331" s="106" t="s">
        <v>714</v>
      </c>
      <c r="Q331" s="107" t="s">
        <v>1080</v>
      </c>
      <c r="R331" s="107" t="s">
        <v>703</v>
      </c>
    </row>
    <row r="332" spans="2:18" ht="20.100000000000001" customHeight="1" x14ac:dyDescent="0.4">
      <c r="B332" s="105" t="str">
        <f t="shared" si="12"/>
        <v/>
      </c>
      <c r="C332" s="105" t="str">
        <f t="shared" si="13"/>
        <v/>
      </c>
      <c r="D332" s="105" t="str">
        <f t="shared" si="14"/>
        <v/>
      </c>
      <c r="E332" s="106" t="s">
        <v>695</v>
      </c>
      <c r="F332" s="106" t="s">
        <v>696</v>
      </c>
      <c r="G332" s="106" t="s">
        <v>782</v>
      </c>
      <c r="H332" s="106" t="s">
        <v>717</v>
      </c>
      <c r="I332" s="106">
        <v>8</v>
      </c>
      <c r="J332" s="106" t="s">
        <v>783</v>
      </c>
      <c r="K332" s="106">
        <v>8</v>
      </c>
      <c r="L332" s="106" t="s">
        <v>717</v>
      </c>
      <c r="M332" s="106" t="s">
        <v>700</v>
      </c>
      <c r="N332" s="106">
        <v>0.26</v>
      </c>
      <c r="O332" s="106">
        <v>0.66</v>
      </c>
      <c r="P332" s="106" t="s">
        <v>714</v>
      </c>
      <c r="Q332" s="107" t="s">
        <v>1081</v>
      </c>
      <c r="R332" s="107" t="s">
        <v>703</v>
      </c>
    </row>
    <row r="333" spans="2:18" ht="20.100000000000001" customHeight="1" x14ac:dyDescent="0.4">
      <c r="B333" s="105" t="str">
        <f t="shared" si="12"/>
        <v/>
      </c>
      <c r="C333" s="105" t="str">
        <f t="shared" si="13"/>
        <v/>
      </c>
      <c r="D333" s="105" t="str">
        <f t="shared" si="14"/>
        <v/>
      </c>
      <c r="E333" s="106" t="s">
        <v>695</v>
      </c>
      <c r="F333" s="106" t="s">
        <v>794</v>
      </c>
      <c r="G333" s="106" t="s">
        <v>710</v>
      </c>
      <c r="H333" s="106" t="s">
        <v>729</v>
      </c>
      <c r="I333" s="106">
        <v>8</v>
      </c>
      <c r="J333" s="106" t="s">
        <v>711</v>
      </c>
      <c r="K333" s="106">
        <v>9</v>
      </c>
      <c r="L333" s="106" t="s">
        <v>729</v>
      </c>
      <c r="M333" s="106" t="s">
        <v>700</v>
      </c>
      <c r="N333" s="106">
        <v>0.45</v>
      </c>
      <c r="O333" s="106">
        <v>0.66</v>
      </c>
      <c r="P333" s="106" t="s">
        <v>701</v>
      </c>
      <c r="Q333" s="107" t="s">
        <v>1082</v>
      </c>
      <c r="R333" s="107" t="s">
        <v>275</v>
      </c>
    </row>
    <row r="334" spans="2:18" ht="20.100000000000001" customHeight="1" x14ac:dyDescent="0.4">
      <c r="B334" s="105" t="str">
        <f t="shared" si="12"/>
        <v/>
      </c>
      <c r="C334" s="105" t="str">
        <f t="shared" si="13"/>
        <v/>
      </c>
      <c r="D334" s="105" t="str">
        <f t="shared" si="14"/>
        <v/>
      </c>
      <c r="E334" s="106" t="s">
        <v>695</v>
      </c>
      <c r="F334" s="106" t="s">
        <v>696</v>
      </c>
      <c r="G334" s="106" t="s">
        <v>697</v>
      </c>
      <c r="H334" s="106" t="s">
        <v>717</v>
      </c>
      <c r="I334" s="106">
        <v>8</v>
      </c>
      <c r="J334" s="106" t="s">
        <v>699</v>
      </c>
      <c r="K334" s="106">
        <v>8</v>
      </c>
      <c r="L334" s="106" t="s">
        <v>717</v>
      </c>
      <c r="M334" s="106" t="s">
        <v>700</v>
      </c>
      <c r="N334" s="106">
        <v>0.32</v>
      </c>
      <c r="O334" s="106">
        <v>0.66</v>
      </c>
      <c r="P334" s="106" t="s">
        <v>701</v>
      </c>
      <c r="Q334" s="107" t="s">
        <v>1083</v>
      </c>
      <c r="R334" s="107" t="s">
        <v>275</v>
      </c>
    </row>
    <row r="335" spans="2:18" ht="20.100000000000001" customHeight="1" x14ac:dyDescent="0.4">
      <c r="B335" s="105" t="str">
        <f t="shared" si="12"/>
        <v/>
      </c>
      <c r="C335" s="105" t="str">
        <f t="shared" si="13"/>
        <v/>
      </c>
      <c r="D335" s="105" t="str">
        <f t="shared" si="14"/>
        <v/>
      </c>
      <c r="E335" s="106" t="s">
        <v>695</v>
      </c>
      <c r="F335" s="106" t="s">
        <v>696</v>
      </c>
      <c r="G335" s="106" t="s">
        <v>697</v>
      </c>
      <c r="H335" s="106" t="s">
        <v>698</v>
      </c>
      <c r="I335" s="106">
        <v>8</v>
      </c>
      <c r="J335" s="106" t="s">
        <v>707</v>
      </c>
      <c r="K335" s="106">
        <v>8</v>
      </c>
      <c r="L335" s="106" t="s">
        <v>698</v>
      </c>
      <c r="M335" s="106" t="s">
        <v>700</v>
      </c>
      <c r="N335" s="106">
        <v>0.32</v>
      </c>
      <c r="O335" s="106">
        <v>0.66</v>
      </c>
      <c r="P335" s="106" t="s">
        <v>701</v>
      </c>
      <c r="Q335" s="107" t="s">
        <v>1084</v>
      </c>
      <c r="R335" s="107" t="s">
        <v>275</v>
      </c>
    </row>
    <row r="336" spans="2:18" ht="20.100000000000001" customHeight="1" x14ac:dyDescent="0.4">
      <c r="B336" s="105" t="str">
        <f t="shared" ref="B336:B399" si="15">IF(OR($C$10="",$C$11=""),"",IFERROR(IF(AND($U$22&lt;&gt;R336,$V$22&lt;&gt;R336),"－",IF(AND(COUNTIF($C$10,"*樹脂スペーサー*")&gt;0,OR(M336="空気",F336="一般",F336="一般ＰＧ")),"－",IF(AND($W$25&gt;0,$W$25&gt;=O336),$U$25,IF(AND($W$26&gt;0,$W$26&gt;=O336),$U$26,IF(AND($W$27&gt;0,$W$27&gt;=O336),$U$27,IF(AND($W$28&gt;0,$W$28&gt;=O336),$U$28,IF(AND($W$29&gt;0,$W$29&gt;=O336),$U$29,IF(AND($W$30&gt;0,$W$30&gt;=O336),$U$30,IF(AND($W$31&gt;0,$W$31&gt;=O336),$U$31,"－"))))))))),"－"))</f>
        <v/>
      </c>
      <c r="C336" s="105" t="str">
        <f t="shared" ref="C336:C399" si="16">IF(B336="","",IF(B336&lt;&gt;"－",VLOOKUP(B336,$U$25:$V$31,2,FALSE),"－"))</f>
        <v/>
      </c>
      <c r="D336" s="105" t="str">
        <f t="shared" ref="D336:D399" si="17">IF($H$9="","",IF($V$38&lt;&gt;"断熱等","－",IF(AND(COUNTIF($V$34,"*樹脂スペーサー*")&gt;0,OR(M336="空気",F336="一般",F336="一般ＰＧ")),"－",IF(AND($V$35&lt;&gt;R336,$W$35&lt;&gt;R336),"－",IF(MID($H$9,10,1)="Z",IF(N336&lt;=0.65,"○","－"),IF($V$36&gt;=O336,"○","－"))))))</f>
        <v/>
      </c>
      <c r="E336" s="106" t="s">
        <v>695</v>
      </c>
      <c r="F336" s="106" t="s">
        <v>696</v>
      </c>
      <c r="G336" s="106" t="s">
        <v>721</v>
      </c>
      <c r="H336" s="106" t="s">
        <v>706</v>
      </c>
      <c r="I336" s="106">
        <v>8</v>
      </c>
      <c r="J336" s="106" t="s">
        <v>722</v>
      </c>
      <c r="K336" s="106">
        <v>8</v>
      </c>
      <c r="L336" s="106" t="s">
        <v>706</v>
      </c>
      <c r="M336" s="106" t="s">
        <v>700</v>
      </c>
      <c r="N336" s="106">
        <v>0.32</v>
      </c>
      <c r="O336" s="106">
        <v>0.66</v>
      </c>
      <c r="P336" s="106" t="s">
        <v>714</v>
      </c>
      <c r="Q336" s="107" t="s">
        <v>1085</v>
      </c>
      <c r="R336" s="107" t="s">
        <v>275</v>
      </c>
    </row>
    <row r="337" spans="2:18" ht="20.100000000000001" customHeight="1" x14ac:dyDescent="0.4">
      <c r="B337" s="105" t="str">
        <f t="shared" si="15"/>
        <v/>
      </c>
      <c r="C337" s="105" t="str">
        <f t="shared" si="16"/>
        <v/>
      </c>
      <c r="D337" s="105" t="str">
        <f t="shared" si="17"/>
        <v/>
      </c>
      <c r="E337" s="106" t="s">
        <v>695</v>
      </c>
      <c r="F337" s="106" t="s">
        <v>798</v>
      </c>
      <c r="G337" s="106" t="s">
        <v>710</v>
      </c>
      <c r="H337" s="106" t="s">
        <v>729</v>
      </c>
      <c r="I337" s="106">
        <v>8</v>
      </c>
      <c r="J337" s="106" t="s">
        <v>711</v>
      </c>
      <c r="K337" s="106">
        <v>9</v>
      </c>
      <c r="L337" s="106" t="s">
        <v>799</v>
      </c>
      <c r="M337" s="106" t="s">
        <v>700</v>
      </c>
      <c r="N337" s="106">
        <v>0.37</v>
      </c>
      <c r="O337" s="106">
        <v>0.66</v>
      </c>
      <c r="P337" s="106" t="s">
        <v>800</v>
      </c>
      <c r="Q337" s="107" t="s">
        <v>1086</v>
      </c>
      <c r="R337" s="107" t="s">
        <v>275</v>
      </c>
    </row>
    <row r="338" spans="2:18" ht="20.100000000000001" customHeight="1" x14ac:dyDescent="0.4">
      <c r="B338" s="105" t="str">
        <f t="shared" si="15"/>
        <v/>
      </c>
      <c r="C338" s="105" t="str">
        <f t="shared" si="16"/>
        <v/>
      </c>
      <c r="D338" s="105" t="str">
        <f t="shared" si="17"/>
        <v/>
      </c>
      <c r="E338" s="106" t="s">
        <v>695</v>
      </c>
      <c r="F338" s="106" t="s">
        <v>805</v>
      </c>
      <c r="G338" s="106" t="s">
        <v>710</v>
      </c>
      <c r="H338" s="106" t="s">
        <v>765</v>
      </c>
      <c r="I338" s="106">
        <v>8</v>
      </c>
      <c r="J338" s="106" t="s">
        <v>711</v>
      </c>
      <c r="K338" s="106">
        <v>9</v>
      </c>
      <c r="L338" s="106" t="s">
        <v>741</v>
      </c>
      <c r="M338" s="106" t="s">
        <v>700</v>
      </c>
      <c r="N338" s="106">
        <v>0.44</v>
      </c>
      <c r="O338" s="106">
        <v>0.66</v>
      </c>
      <c r="P338" s="106" t="s">
        <v>714</v>
      </c>
      <c r="Q338" s="107" t="s">
        <v>1087</v>
      </c>
      <c r="R338" s="107" t="s">
        <v>275</v>
      </c>
    </row>
    <row r="339" spans="2:18" ht="20.100000000000001" customHeight="1" x14ac:dyDescent="0.4">
      <c r="B339" s="105" t="str">
        <f t="shared" si="15"/>
        <v/>
      </c>
      <c r="C339" s="105" t="str">
        <f t="shared" si="16"/>
        <v/>
      </c>
      <c r="D339" s="105" t="str">
        <f t="shared" si="17"/>
        <v/>
      </c>
      <c r="E339" s="106" t="s">
        <v>695</v>
      </c>
      <c r="F339" s="106" t="s">
        <v>805</v>
      </c>
      <c r="G339" s="106" t="s">
        <v>721</v>
      </c>
      <c r="H339" s="106" t="s">
        <v>733</v>
      </c>
      <c r="I339" s="106">
        <v>8</v>
      </c>
      <c r="J339" s="106" t="s">
        <v>722</v>
      </c>
      <c r="K339" s="106">
        <v>9</v>
      </c>
      <c r="L339" s="106" t="s">
        <v>741</v>
      </c>
      <c r="M339" s="106" t="s">
        <v>700</v>
      </c>
      <c r="N339" s="106">
        <v>0.44</v>
      </c>
      <c r="O339" s="106">
        <v>0.66</v>
      </c>
      <c r="P339" s="106" t="s">
        <v>714</v>
      </c>
      <c r="Q339" s="107" t="s">
        <v>1088</v>
      </c>
      <c r="R339" s="107" t="s">
        <v>275</v>
      </c>
    </row>
    <row r="340" spans="2:18" ht="20.100000000000001" customHeight="1" x14ac:dyDescent="0.4">
      <c r="B340" s="105" t="str">
        <f t="shared" si="15"/>
        <v/>
      </c>
      <c r="C340" s="105" t="str">
        <f t="shared" si="16"/>
        <v/>
      </c>
      <c r="D340" s="105" t="str">
        <f t="shared" si="17"/>
        <v/>
      </c>
      <c r="E340" s="106" t="s">
        <v>695</v>
      </c>
      <c r="F340" s="106" t="s">
        <v>805</v>
      </c>
      <c r="G340" s="106" t="s">
        <v>758</v>
      </c>
      <c r="H340" s="106" t="s">
        <v>729</v>
      </c>
      <c r="I340" s="106">
        <v>8</v>
      </c>
      <c r="J340" s="106" t="s">
        <v>711</v>
      </c>
      <c r="K340" s="106">
        <v>9</v>
      </c>
      <c r="L340" s="106" t="s">
        <v>753</v>
      </c>
      <c r="M340" s="106" t="s">
        <v>700</v>
      </c>
      <c r="N340" s="106">
        <v>0.45</v>
      </c>
      <c r="O340" s="106">
        <v>0.66</v>
      </c>
      <c r="P340" s="106" t="s">
        <v>714</v>
      </c>
      <c r="Q340" s="107" t="s">
        <v>1089</v>
      </c>
      <c r="R340" s="107" t="s">
        <v>275</v>
      </c>
    </row>
    <row r="341" spans="2:18" ht="20.100000000000001" customHeight="1" x14ac:dyDescent="0.4">
      <c r="B341" s="105" t="str">
        <f t="shared" si="15"/>
        <v/>
      </c>
      <c r="C341" s="105" t="str">
        <f t="shared" si="16"/>
        <v/>
      </c>
      <c r="D341" s="105" t="str">
        <f t="shared" si="17"/>
        <v/>
      </c>
      <c r="E341" s="106" t="s">
        <v>695</v>
      </c>
      <c r="F341" s="106" t="s">
        <v>817</v>
      </c>
      <c r="G341" s="106" t="s">
        <v>710</v>
      </c>
      <c r="H341" s="106" t="s">
        <v>819</v>
      </c>
      <c r="I341" s="106">
        <v>8</v>
      </c>
      <c r="J341" s="106" t="s">
        <v>711</v>
      </c>
      <c r="K341" s="106">
        <v>9</v>
      </c>
      <c r="L341" s="106" t="s">
        <v>741</v>
      </c>
      <c r="M341" s="106" t="s">
        <v>700</v>
      </c>
      <c r="N341" s="106">
        <v>0.32</v>
      </c>
      <c r="O341" s="106">
        <v>0.66</v>
      </c>
      <c r="P341" s="106" t="s">
        <v>714</v>
      </c>
      <c r="Q341" s="107" t="s">
        <v>1090</v>
      </c>
      <c r="R341" s="107" t="s">
        <v>275</v>
      </c>
    </row>
    <row r="342" spans="2:18" ht="20.100000000000001" customHeight="1" x14ac:dyDescent="0.4">
      <c r="B342" s="105" t="str">
        <f t="shared" si="15"/>
        <v/>
      </c>
      <c r="C342" s="105" t="str">
        <f t="shared" si="16"/>
        <v/>
      </c>
      <c r="D342" s="105" t="str">
        <f t="shared" si="17"/>
        <v/>
      </c>
      <c r="E342" s="106" t="s">
        <v>695</v>
      </c>
      <c r="F342" s="106" t="s">
        <v>817</v>
      </c>
      <c r="G342" s="106" t="s">
        <v>721</v>
      </c>
      <c r="H342" s="106" t="s">
        <v>802</v>
      </c>
      <c r="I342" s="106">
        <v>8</v>
      </c>
      <c r="J342" s="106" t="s">
        <v>722</v>
      </c>
      <c r="K342" s="106">
        <v>9</v>
      </c>
      <c r="L342" s="106" t="s">
        <v>741</v>
      </c>
      <c r="M342" s="106" t="s">
        <v>700</v>
      </c>
      <c r="N342" s="106">
        <v>0.32</v>
      </c>
      <c r="O342" s="106">
        <v>0.66</v>
      </c>
      <c r="P342" s="106" t="s">
        <v>714</v>
      </c>
      <c r="Q342" s="107" t="s">
        <v>1091</v>
      </c>
      <c r="R342" s="107" t="s">
        <v>275</v>
      </c>
    </row>
    <row r="343" spans="2:18" ht="20.100000000000001" customHeight="1" x14ac:dyDescent="0.4">
      <c r="B343" s="105" t="str">
        <f t="shared" si="15"/>
        <v/>
      </c>
      <c r="C343" s="105" t="str">
        <f t="shared" si="16"/>
        <v/>
      </c>
      <c r="D343" s="105" t="str">
        <f t="shared" si="17"/>
        <v/>
      </c>
      <c r="E343" s="106" t="s">
        <v>695</v>
      </c>
      <c r="F343" s="106" t="s">
        <v>817</v>
      </c>
      <c r="G343" s="106" t="s">
        <v>758</v>
      </c>
      <c r="H343" s="106" t="s">
        <v>799</v>
      </c>
      <c r="I343" s="106">
        <v>8</v>
      </c>
      <c r="J343" s="106" t="s">
        <v>711</v>
      </c>
      <c r="K343" s="106">
        <v>9</v>
      </c>
      <c r="L343" s="106" t="s">
        <v>753</v>
      </c>
      <c r="M343" s="106" t="s">
        <v>700</v>
      </c>
      <c r="N343" s="106">
        <v>0.32</v>
      </c>
      <c r="O343" s="106">
        <v>0.66</v>
      </c>
      <c r="P343" s="106" t="s">
        <v>714</v>
      </c>
      <c r="Q343" s="107" t="s">
        <v>1092</v>
      </c>
      <c r="R343" s="107" t="s">
        <v>275</v>
      </c>
    </row>
    <row r="344" spans="2:18" ht="20.100000000000001" customHeight="1" x14ac:dyDescent="0.4">
      <c r="B344" s="105" t="str">
        <f t="shared" si="15"/>
        <v/>
      </c>
      <c r="C344" s="105" t="str">
        <f t="shared" si="16"/>
        <v/>
      </c>
      <c r="D344" s="105" t="str">
        <f t="shared" si="17"/>
        <v/>
      </c>
      <c r="E344" s="106" t="s">
        <v>695</v>
      </c>
      <c r="F344" s="106" t="s">
        <v>794</v>
      </c>
      <c r="G344" s="106" t="s">
        <v>697</v>
      </c>
      <c r="H344" s="106" t="s">
        <v>765</v>
      </c>
      <c r="I344" s="106">
        <v>8</v>
      </c>
      <c r="J344" s="106" t="s">
        <v>1027</v>
      </c>
      <c r="K344" s="106">
        <v>9</v>
      </c>
      <c r="L344" s="106" t="s">
        <v>765</v>
      </c>
      <c r="M344" s="106" t="s">
        <v>700</v>
      </c>
      <c r="N344" s="106">
        <v>0.44</v>
      </c>
      <c r="O344" s="106">
        <v>0.66</v>
      </c>
      <c r="P344" s="106" t="s">
        <v>714</v>
      </c>
      <c r="Q344" s="107" t="s">
        <v>1093</v>
      </c>
      <c r="R344" s="107" t="s">
        <v>13</v>
      </c>
    </row>
    <row r="345" spans="2:18" ht="20.100000000000001" customHeight="1" x14ac:dyDescent="0.4">
      <c r="B345" s="105" t="str">
        <f t="shared" si="15"/>
        <v/>
      </c>
      <c r="C345" s="105" t="str">
        <f t="shared" si="16"/>
        <v/>
      </c>
      <c r="D345" s="105" t="str">
        <f t="shared" si="17"/>
        <v/>
      </c>
      <c r="E345" s="106" t="s">
        <v>695</v>
      </c>
      <c r="F345" s="106" t="s">
        <v>794</v>
      </c>
      <c r="G345" s="106" t="s">
        <v>721</v>
      </c>
      <c r="H345" s="106" t="s">
        <v>765</v>
      </c>
      <c r="I345" s="106">
        <v>8</v>
      </c>
      <c r="J345" s="106" t="s">
        <v>722</v>
      </c>
      <c r="K345" s="106">
        <v>9</v>
      </c>
      <c r="L345" s="106" t="s">
        <v>765</v>
      </c>
      <c r="M345" s="106" t="s">
        <v>700</v>
      </c>
      <c r="N345" s="106">
        <v>0.44</v>
      </c>
      <c r="O345" s="106">
        <v>0.66</v>
      </c>
      <c r="P345" s="106" t="s">
        <v>714</v>
      </c>
      <c r="Q345" s="107" t="s">
        <v>1094</v>
      </c>
      <c r="R345" s="107" t="s">
        <v>13</v>
      </c>
    </row>
    <row r="346" spans="2:18" ht="20.100000000000001" customHeight="1" x14ac:dyDescent="0.4">
      <c r="B346" s="105" t="str">
        <f t="shared" si="15"/>
        <v/>
      </c>
      <c r="C346" s="105" t="str">
        <f t="shared" si="16"/>
        <v/>
      </c>
      <c r="D346" s="105" t="str">
        <f t="shared" si="17"/>
        <v/>
      </c>
      <c r="E346" s="106" t="s">
        <v>695</v>
      </c>
      <c r="F346" s="106" t="s">
        <v>794</v>
      </c>
      <c r="G346" s="106" t="s">
        <v>773</v>
      </c>
      <c r="H346" s="106" t="s">
        <v>733</v>
      </c>
      <c r="I346" s="106">
        <v>8</v>
      </c>
      <c r="J346" s="106" t="s">
        <v>774</v>
      </c>
      <c r="K346" s="106">
        <v>9</v>
      </c>
      <c r="L346" s="106" t="s">
        <v>733</v>
      </c>
      <c r="M346" s="106" t="s">
        <v>700</v>
      </c>
      <c r="N346" s="106">
        <v>0.44</v>
      </c>
      <c r="O346" s="106">
        <v>0.66</v>
      </c>
      <c r="P346" s="106" t="s">
        <v>714</v>
      </c>
      <c r="Q346" s="107" t="s">
        <v>1095</v>
      </c>
      <c r="R346" s="107" t="s">
        <v>13</v>
      </c>
    </row>
    <row r="347" spans="2:18" ht="20.100000000000001" customHeight="1" x14ac:dyDescent="0.4">
      <c r="B347" s="105" t="str">
        <f t="shared" si="15"/>
        <v/>
      </c>
      <c r="C347" s="105" t="str">
        <f t="shared" si="16"/>
        <v/>
      </c>
      <c r="D347" s="105" t="str">
        <f t="shared" si="17"/>
        <v/>
      </c>
      <c r="E347" s="106" t="s">
        <v>695</v>
      </c>
      <c r="F347" s="106" t="s">
        <v>794</v>
      </c>
      <c r="G347" s="106" t="s">
        <v>778</v>
      </c>
      <c r="H347" s="106" t="s">
        <v>733</v>
      </c>
      <c r="I347" s="106">
        <v>8</v>
      </c>
      <c r="J347" s="106" t="s">
        <v>779</v>
      </c>
      <c r="K347" s="106">
        <v>9</v>
      </c>
      <c r="L347" s="106" t="s">
        <v>733</v>
      </c>
      <c r="M347" s="106" t="s">
        <v>700</v>
      </c>
      <c r="N347" s="106">
        <v>0.44</v>
      </c>
      <c r="O347" s="106">
        <v>0.66</v>
      </c>
      <c r="P347" s="106" t="s">
        <v>714</v>
      </c>
      <c r="Q347" s="107" t="s">
        <v>1096</v>
      </c>
      <c r="R347" s="107" t="s">
        <v>13</v>
      </c>
    </row>
    <row r="348" spans="2:18" ht="20.100000000000001" customHeight="1" x14ac:dyDescent="0.4">
      <c r="B348" s="105" t="str">
        <f t="shared" si="15"/>
        <v/>
      </c>
      <c r="C348" s="105" t="str">
        <f t="shared" si="16"/>
        <v/>
      </c>
      <c r="D348" s="105" t="str">
        <f t="shared" si="17"/>
        <v/>
      </c>
      <c r="E348" s="106" t="s">
        <v>695</v>
      </c>
      <c r="F348" s="106" t="s">
        <v>794</v>
      </c>
      <c r="G348" s="106" t="s">
        <v>782</v>
      </c>
      <c r="H348" s="106" t="s">
        <v>733</v>
      </c>
      <c r="I348" s="106">
        <v>8</v>
      </c>
      <c r="J348" s="106" t="s">
        <v>783</v>
      </c>
      <c r="K348" s="106">
        <v>9</v>
      </c>
      <c r="L348" s="106" t="s">
        <v>733</v>
      </c>
      <c r="M348" s="106" t="s">
        <v>700</v>
      </c>
      <c r="N348" s="106">
        <v>0.37</v>
      </c>
      <c r="O348" s="106">
        <v>0.66</v>
      </c>
      <c r="P348" s="106" t="s">
        <v>714</v>
      </c>
      <c r="Q348" s="107" t="s">
        <v>1097</v>
      </c>
      <c r="R348" s="107" t="s">
        <v>13</v>
      </c>
    </row>
    <row r="349" spans="2:18" ht="20.100000000000001" customHeight="1" x14ac:dyDescent="0.4">
      <c r="B349" s="105" t="str">
        <f t="shared" si="15"/>
        <v/>
      </c>
      <c r="C349" s="105" t="str">
        <f t="shared" si="16"/>
        <v/>
      </c>
      <c r="D349" s="105" t="str">
        <f t="shared" si="17"/>
        <v/>
      </c>
      <c r="E349" s="106" t="s">
        <v>695</v>
      </c>
      <c r="F349" s="106" t="s">
        <v>696</v>
      </c>
      <c r="G349" s="106" t="s">
        <v>710</v>
      </c>
      <c r="H349" s="106" t="s">
        <v>717</v>
      </c>
      <c r="I349" s="106">
        <v>8</v>
      </c>
      <c r="J349" s="106" t="s">
        <v>1098</v>
      </c>
      <c r="K349" s="106">
        <v>8</v>
      </c>
      <c r="L349" s="106" t="s">
        <v>717</v>
      </c>
      <c r="M349" s="106" t="s">
        <v>700</v>
      </c>
      <c r="N349" s="106">
        <v>0.32</v>
      </c>
      <c r="O349" s="106">
        <v>0.66</v>
      </c>
      <c r="P349" s="106" t="s">
        <v>714</v>
      </c>
      <c r="Q349" s="107" t="s">
        <v>1099</v>
      </c>
      <c r="R349" s="107" t="s">
        <v>13</v>
      </c>
    </row>
    <row r="350" spans="2:18" ht="20.100000000000001" customHeight="1" x14ac:dyDescent="0.4">
      <c r="B350" s="105" t="str">
        <f t="shared" si="15"/>
        <v/>
      </c>
      <c r="C350" s="105" t="str">
        <f t="shared" si="16"/>
        <v/>
      </c>
      <c r="D350" s="105" t="str">
        <f t="shared" si="17"/>
        <v/>
      </c>
      <c r="E350" s="106" t="s">
        <v>695</v>
      </c>
      <c r="F350" s="106" t="s">
        <v>794</v>
      </c>
      <c r="G350" s="106" t="s">
        <v>697</v>
      </c>
      <c r="H350" s="106" t="s">
        <v>729</v>
      </c>
      <c r="I350" s="106">
        <v>14</v>
      </c>
      <c r="J350" s="106" t="s">
        <v>699</v>
      </c>
      <c r="K350" s="106">
        <v>14</v>
      </c>
      <c r="L350" s="106" t="s">
        <v>729</v>
      </c>
      <c r="M350" s="106" t="s">
        <v>924</v>
      </c>
      <c r="N350" s="106">
        <v>0.46</v>
      </c>
      <c r="O350" s="106">
        <v>0.67</v>
      </c>
      <c r="P350" s="106" t="s">
        <v>714</v>
      </c>
      <c r="Q350" s="107" t="s">
        <v>1100</v>
      </c>
      <c r="R350" s="107" t="s">
        <v>39</v>
      </c>
    </row>
    <row r="351" spans="2:18" ht="20.100000000000001" customHeight="1" x14ac:dyDescent="0.4">
      <c r="B351" s="105" t="str">
        <f t="shared" si="15"/>
        <v/>
      </c>
      <c r="C351" s="105" t="str">
        <f t="shared" si="16"/>
        <v/>
      </c>
      <c r="D351" s="105" t="str">
        <f t="shared" si="17"/>
        <v/>
      </c>
      <c r="E351" s="106" t="s">
        <v>695</v>
      </c>
      <c r="F351" s="106" t="s">
        <v>696</v>
      </c>
      <c r="G351" s="106" t="s">
        <v>697</v>
      </c>
      <c r="H351" s="106" t="s">
        <v>698</v>
      </c>
      <c r="I351" s="106">
        <v>13</v>
      </c>
      <c r="J351" s="106" t="s">
        <v>699</v>
      </c>
      <c r="K351" s="106">
        <v>13</v>
      </c>
      <c r="L351" s="106" t="s">
        <v>698</v>
      </c>
      <c r="M351" s="106" t="s">
        <v>924</v>
      </c>
      <c r="N351" s="106">
        <v>0.32</v>
      </c>
      <c r="O351" s="106">
        <v>0.67</v>
      </c>
      <c r="P351" s="106" t="s">
        <v>714</v>
      </c>
      <c r="Q351" s="107" t="s">
        <v>1101</v>
      </c>
      <c r="R351" s="107" t="s">
        <v>39</v>
      </c>
    </row>
    <row r="352" spans="2:18" ht="20.100000000000001" customHeight="1" x14ac:dyDescent="0.4">
      <c r="B352" s="105" t="str">
        <f t="shared" si="15"/>
        <v/>
      </c>
      <c r="C352" s="105" t="str">
        <f t="shared" si="16"/>
        <v/>
      </c>
      <c r="D352" s="105" t="str">
        <f t="shared" si="17"/>
        <v/>
      </c>
      <c r="E352" s="106" t="s">
        <v>695</v>
      </c>
      <c r="F352" s="106" t="s">
        <v>798</v>
      </c>
      <c r="G352" s="106" t="s">
        <v>697</v>
      </c>
      <c r="H352" s="106" t="s">
        <v>729</v>
      </c>
      <c r="I352" s="106">
        <v>14</v>
      </c>
      <c r="J352" s="106" t="s">
        <v>699</v>
      </c>
      <c r="K352" s="106">
        <v>14</v>
      </c>
      <c r="L352" s="106" t="s">
        <v>799</v>
      </c>
      <c r="M352" s="106" t="s">
        <v>924</v>
      </c>
      <c r="N352" s="106">
        <v>0.37</v>
      </c>
      <c r="O352" s="106">
        <v>0.67</v>
      </c>
      <c r="P352" s="106" t="s">
        <v>714</v>
      </c>
      <c r="Q352" s="107" t="s">
        <v>1102</v>
      </c>
      <c r="R352" s="107" t="s">
        <v>39</v>
      </c>
    </row>
    <row r="353" spans="2:18" ht="20.100000000000001" customHeight="1" x14ac:dyDescent="0.4">
      <c r="B353" s="105" t="str">
        <f t="shared" si="15"/>
        <v/>
      </c>
      <c r="C353" s="105" t="str">
        <f t="shared" si="16"/>
        <v/>
      </c>
      <c r="D353" s="105" t="str">
        <f t="shared" si="17"/>
        <v/>
      </c>
      <c r="E353" s="106" t="s">
        <v>695</v>
      </c>
      <c r="F353" s="106" t="s">
        <v>805</v>
      </c>
      <c r="G353" s="106" t="s">
        <v>697</v>
      </c>
      <c r="H353" s="106" t="s">
        <v>733</v>
      </c>
      <c r="I353" s="106">
        <v>14</v>
      </c>
      <c r="J353" s="106" t="s">
        <v>699</v>
      </c>
      <c r="K353" s="106">
        <v>14</v>
      </c>
      <c r="L353" s="106" t="s">
        <v>741</v>
      </c>
      <c r="M353" s="106" t="s">
        <v>924</v>
      </c>
      <c r="N353" s="106">
        <v>0.45</v>
      </c>
      <c r="O353" s="106">
        <v>0.67</v>
      </c>
      <c r="P353" s="106" t="s">
        <v>714</v>
      </c>
      <c r="Q353" s="107" t="s">
        <v>1103</v>
      </c>
      <c r="R353" s="107" t="s">
        <v>39</v>
      </c>
    </row>
    <row r="354" spans="2:18" ht="20.100000000000001" customHeight="1" x14ac:dyDescent="0.4">
      <c r="B354" s="105" t="str">
        <f t="shared" si="15"/>
        <v/>
      </c>
      <c r="C354" s="105" t="str">
        <f t="shared" si="16"/>
        <v/>
      </c>
      <c r="D354" s="105" t="str">
        <f t="shared" si="17"/>
        <v/>
      </c>
      <c r="E354" s="106" t="s">
        <v>695</v>
      </c>
      <c r="F354" s="106" t="s">
        <v>740</v>
      </c>
      <c r="G354" s="106" t="s">
        <v>697</v>
      </c>
      <c r="H354" s="106" t="s">
        <v>717</v>
      </c>
      <c r="I354" s="106">
        <v>13</v>
      </c>
      <c r="J354" s="106" t="s">
        <v>699</v>
      </c>
      <c r="K354" s="106">
        <v>14</v>
      </c>
      <c r="L354" s="106" t="s">
        <v>741</v>
      </c>
      <c r="M354" s="106" t="s">
        <v>924</v>
      </c>
      <c r="N354" s="106">
        <v>0.34</v>
      </c>
      <c r="O354" s="106">
        <v>0.67</v>
      </c>
      <c r="P354" s="106" t="s">
        <v>714</v>
      </c>
      <c r="Q354" s="107" t="s">
        <v>1104</v>
      </c>
      <c r="R354" s="107" t="s">
        <v>39</v>
      </c>
    </row>
    <row r="355" spans="2:18" ht="20.100000000000001" customHeight="1" x14ac:dyDescent="0.4">
      <c r="B355" s="105" t="str">
        <f t="shared" si="15"/>
        <v/>
      </c>
      <c r="C355" s="105" t="str">
        <f t="shared" si="16"/>
        <v/>
      </c>
      <c r="D355" s="105" t="str">
        <f t="shared" si="17"/>
        <v/>
      </c>
      <c r="E355" s="106" t="s">
        <v>695</v>
      </c>
      <c r="F355" s="106" t="s">
        <v>740</v>
      </c>
      <c r="G355" s="106" t="s">
        <v>710</v>
      </c>
      <c r="H355" s="106" t="s">
        <v>706</v>
      </c>
      <c r="I355" s="106">
        <v>13</v>
      </c>
      <c r="J355" s="106" t="s">
        <v>711</v>
      </c>
      <c r="K355" s="106">
        <v>14</v>
      </c>
      <c r="L355" s="106" t="s">
        <v>741</v>
      </c>
      <c r="M355" s="106" t="s">
        <v>924</v>
      </c>
      <c r="N355" s="106">
        <v>0.34</v>
      </c>
      <c r="O355" s="106">
        <v>0.67</v>
      </c>
      <c r="P355" s="106" t="s">
        <v>714</v>
      </c>
      <c r="Q355" s="107" t="s">
        <v>1105</v>
      </c>
      <c r="R355" s="107" t="s">
        <v>39</v>
      </c>
    </row>
    <row r="356" spans="2:18" ht="20.100000000000001" customHeight="1" x14ac:dyDescent="0.4">
      <c r="B356" s="105" t="str">
        <f t="shared" si="15"/>
        <v/>
      </c>
      <c r="C356" s="105" t="str">
        <f t="shared" si="16"/>
        <v/>
      </c>
      <c r="D356" s="105" t="str">
        <f t="shared" si="17"/>
        <v/>
      </c>
      <c r="E356" s="106" t="s">
        <v>695</v>
      </c>
      <c r="F356" s="106" t="s">
        <v>740</v>
      </c>
      <c r="G356" s="106" t="s">
        <v>752</v>
      </c>
      <c r="H356" s="106" t="s">
        <v>706</v>
      </c>
      <c r="I356" s="106">
        <v>13</v>
      </c>
      <c r="J356" s="106" t="s">
        <v>699</v>
      </c>
      <c r="K356" s="106">
        <v>14</v>
      </c>
      <c r="L356" s="106" t="s">
        <v>753</v>
      </c>
      <c r="M356" s="106" t="s">
        <v>924</v>
      </c>
      <c r="N356" s="106">
        <v>0.34</v>
      </c>
      <c r="O356" s="106">
        <v>0.67</v>
      </c>
      <c r="P356" s="106" t="s">
        <v>714</v>
      </c>
      <c r="Q356" s="107" t="s">
        <v>1106</v>
      </c>
      <c r="R356" s="107" t="s">
        <v>39</v>
      </c>
    </row>
    <row r="357" spans="2:18" ht="20.100000000000001" customHeight="1" x14ac:dyDescent="0.4">
      <c r="B357" s="105" t="str">
        <f t="shared" si="15"/>
        <v/>
      </c>
      <c r="C357" s="105" t="str">
        <f t="shared" si="16"/>
        <v/>
      </c>
      <c r="D357" s="105" t="str">
        <f t="shared" si="17"/>
        <v/>
      </c>
      <c r="E357" s="106" t="s">
        <v>695</v>
      </c>
      <c r="F357" s="106" t="s">
        <v>817</v>
      </c>
      <c r="G357" s="106" t="s">
        <v>697</v>
      </c>
      <c r="H357" s="106" t="s">
        <v>802</v>
      </c>
      <c r="I357" s="106">
        <v>14</v>
      </c>
      <c r="J357" s="106" t="s">
        <v>699</v>
      </c>
      <c r="K357" s="106">
        <v>14</v>
      </c>
      <c r="L357" s="106" t="s">
        <v>741</v>
      </c>
      <c r="M357" s="106" t="s">
        <v>924</v>
      </c>
      <c r="N357" s="106">
        <v>0.32</v>
      </c>
      <c r="O357" s="106">
        <v>0.67</v>
      </c>
      <c r="P357" s="106" t="s">
        <v>714</v>
      </c>
      <c r="Q357" s="107" t="s">
        <v>1107</v>
      </c>
      <c r="R357" s="107" t="s">
        <v>39</v>
      </c>
    </row>
    <row r="358" spans="2:18" ht="20.100000000000001" customHeight="1" x14ac:dyDescent="0.4">
      <c r="B358" s="105" t="str">
        <f t="shared" si="15"/>
        <v/>
      </c>
      <c r="C358" s="105" t="str">
        <f t="shared" si="16"/>
        <v/>
      </c>
      <c r="D358" s="105" t="str">
        <f t="shared" si="17"/>
        <v/>
      </c>
      <c r="E358" s="106" t="s">
        <v>695</v>
      </c>
      <c r="F358" s="106" t="s">
        <v>696</v>
      </c>
      <c r="G358" s="106" t="s">
        <v>697</v>
      </c>
      <c r="H358" s="106" t="s">
        <v>706</v>
      </c>
      <c r="I358" s="106">
        <v>13</v>
      </c>
      <c r="J358" s="106" t="s">
        <v>699</v>
      </c>
      <c r="K358" s="106">
        <v>13</v>
      </c>
      <c r="L358" s="106" t="s">
        <v>706</v>
      </c>
      <c r="M358" s="106" t="s">
        <v>924</v>
      </c>
      <c r="N358" s="106">
        <v>0.32</v>
      </c>
      <c r="O358" s="106">
        <v>0.67</v>
      </c>
      <c r="P358" s="106" t="s">
        <v>714</v>
      </c>
      <c r="Q358" s="107" t="s">
        <v>1108</v>
      </c>
      <c r="R358" s="107" t="s">
        <v>25</v>
      </c>
    </row>
    <row r="359" spans="2:18" ht="20.100000000000001" customHeight="1" x14ac:dyDescent="0.4">
      <c r="B359" s="105" t="str">
        <f t="shared" si="15"/>
        <v/>
      </c>
      <c r="C359" s="105" t="str">
        <f t="shared" si="16"/>
        <v/>
      </c>
      <c r="D359" s="105" t="str">
        <f t="shared" si="17"/>
        <v/>
      </c>
      <c r="E359" s="106" t="s">
        <v>695</v>
      </c>
      <c r="F359" s="106" t="s">
        <v>740</v>
      </c>
      <c r="G359" s="106" t="s">
        <v>697</v>
      </c>
      <c r="H359" s="106" t="s">
        <v>706</v>
      </c>
      <c r="I359" s="106">
        <v>13</v>
      </c>
      <c r="J359" s="106" t="s">
        <v>699</v>
      </c>
      <c r="K359" s="106">
        <v>14</v>
      </c>
      <c r="L359" s="106" t="s">
        <v>741</v>
      </c>
      <c r="M359" s="106" t="s">
        <v>924</v>
      </c>
      <c r="N359" s="106">
        <v>0.34</v>
      </c>
      <c r="O359" s="106">
        <v>0.67</v>
      </c>
      <c r="P359" s="106" t="s">
        <v>714</v>
      </c>
      <c r="Q359" s="107" t="s">
        <v>1109</v>
      </c>
      <c r="R359" s="107" t="s">
        <v>25</v>
      </c>
    </row>
    <row r="360" spans="2:18" ht="20.100000000000001" customHeight="1" x14ac:dyDescent="0.4">
      <c r="B360" s="105" t="str">
        <f t="shared" si="15"/>
        <v/>
      </c>
      <c r="C360" s="105" t="str">
        <f t="shared" si="16"/>
        <v/>
      </c>
      <c r="D360" s="105" t="str">
        <f t="shared" si="17"/>
        <v/>
      </c>
      <c r="E360" s="106" t="s">
        <v>695</v>
      </c>
      <c r="F360" s="106" t="s">
        <v>728</v>
      </c>
      <c r="G360" s="106" t="s">
        <v>697</v>
      </c>
      <c r="H360" s="106" t="s">
        <v>765</v>
      </c>
      <c r="I360" s="106">
        <v>8</v>
      </c>
      <c r="J360" s="106" t="s">
        <v>699</v>
      </c>
      <c r="K360" s="106">
        <v>8</v>
      </c>
      <c r="L360" s="106" t="s">
        <v>717</v>
      </c>
      <c r="M360" s="106" t="s">
        <v>700</v>
      </c>
      <c r="N360" s="106">
        <v>0.39</v>
      </c>
      <c r="O360" s="106">
        <v>0.67</v>
      </c>
      <c r="P360" s="106" t="s">
        <v>714</v>
      </c>
      <c r="Q360" s="107" t="s">
        <v>1110</v>
      </c>
      <c r="R360" s="107" t="s">
        <v>44</v>
      </c>
    </row>
    <row r="361" spans="2:18" ht="20.100000000000001" customHeight="1" x14ac:dyDescent="0.4">
      <c r="B361" s="105" t="str">
        <f t="shared" si="15"/>
        <v/>
      </c>
      <c r="C361" s="105" t="str">
        <f t="shared" si="16"/>
        <v/>
      </c>
      <c r="D361" s="105" t="str">
        <f t="shared" si="17"/>
        <v/>
      </c>
      <c r="E361" s="106" t="s">
        <v>695</v>
      </c>
      <c r="F361" s="106" t="s">
        <v>728</v>
      </c>
      <c r="G361" s="106" t="s">
        <v>721</v>
      </c>
      <c r="H361" s="106" t="s">
        <v>729</v>
      </c>
      <c r="I361" s="106">
        <v>8</v>
      </c>
      <c r="J361" s="106" t="s">
        <v>722</v>
      </c>
      <c r="K361" s="106">
        <v>8</v>
      </c>
      <c r="L361" s="106" t="s">
        <v>706</v>
      </c>
      <c r="M361" s="106" t="s">
        <v>700</v>
      </c>
      <c r="N361" s="106">
        <v>0.4</v>
      </c>
      <c r="O361" s="106">
        <v>0.67</v>
      </c>
      <c r="P361" s="106" t="s">
        <v>714</v>
      </c>
      <c r="Q361" s="107" t="s">
        <v>1111</v>
      </c>
      <c r="R361" s="107" t="s">
        <v>44</v>
      </c>
    </row>
    <row r="362" spans="2:18" ht="20.100000000000001" customHeight="1" x14ac:dyDescent="0.4">
      <c r="B362" s="105" t="str">
        <f t="shared" si="15"/>
        <v/>
      </c>
      <c r="C362" s="105" t="str">
        <f t="shared" si="16"/>
        <v/>
      </c>
      <c r="D362" s="105" t="str">
        <f t="shared" si="17"/>
        <v/>
      </c>
      <c r="E362" s="106" t="s">
        <v>695</v>
      </c>
      <c r="F362" s="106" t="s">
        <v>740</v>
      </c>
      <c r="G362" s="106" t="s">
        <v>721</v>
      </c>
      <c r="H362" s="106" t="s">
        <v>717</v>
      </c>
      <c r="I362" s="106">
        <v>8</v>
      </c>
      <c r="J362" s="106" t="s">
        <v>722</v>
      </c>
      <c r="K362" s="106">
        <v>8</v>
      </c>
      <c r="L362" s="106" t="s">
        <v>741</v>
      </c>
      <c r="M362" s="106" t="s">
        <v>700</v>
      </c>
      <c r="N362" s="106">
        <v>0.33</v>
      </c>
      <c r="O362" s="106">
        <v>0.67</v>
      </c>
      <c r="P362" s="106" t="s">
        <v>714</v>
      </c>
      <c r="Q362" s="107" t="s">
        <v>1112</v>
      </c>
      <c r="R362" s="107" t="s">
        <v>44</v>
      </c>
    </row>
    <row r="363" spans="2:18" ht="20.100000000000001" customHeight="1" x14ac:dyDescent="0.4">
      <c r="B363" s="105" t="str">
        <f t="shared" si="15"/>
        <v/>
      </c>
      <c r="C363" s="105" t="str">
        <f t="shared" si="16"/>
        <v/>
      </c>
      <c r="D363" s="105" t="str">
        <f t="shared" si="17"/>
        <v/>
      </c>
      <c r="E363" s="106" t="s">
        <v>695</v>
      </c>
      <c r="F363" s="106" t="s">
        <v>740</v>
      </c>
      <c r="G363" s="106" t="s">
        <v>773</v>
      </c>
      <c r="H363" s="106" t="s">
        <v>706</v>
      </c>
      <c r="I363" s="106">
        <v>8</v>
      </c>
      <c r="J363" s="106" t="s">
        <v>774</v>
      </c>
      <c r="K363" s="106">
        <v>8</v>
      </c>
      <c r="L363" s="106" t="s">
        <v>741</v>
      </c>
      <c r="M363" s="106" t="s">
        <v>700</v>
      </c>
      <c r="N363" s="106">
        <v>0.33</v>
      </c>
      <c r="O363" s="106">
        <v>0.67</v>
      </c>
      <c r="P363" s="106" t="s">
        <v>714</v>
      </c>
      <c r="Q363" s="107" t="s">
        <v>1113</v>
      </c>
      <c r="R363" s="107" t="s">
        <v>44</v>
      </c>
    </row>
    <row r="364" spans="2:18" ht="20.100000000000001" customHeight="1" x14ac:dyDescent="0.4">
      <c r="B364" s="105" t="str">
        <f t="shared" si="15"/>
        <v/>
      </c>
      <c r="C364" s="105" t="str">
        <f t="shared" si="16"/>
        <v/>
      </c>
      <c r="D364" s="105" t="str">
        <f t="shared" si="17"/>
        <v/>
      </c>
      <c r="E364" s="106" t="s">
        <v>695</v>
      </c>
      <c r="F364" s="106" t="s">
        <v>740</v>
      </c>
      <c r="G364" s="106" t="s">
        <v>778</v>
      </c>
      <c r="H364" s="106" t="s">
        <v>706</v>
      </c>
      <c r="I364" s="106">
        <v>8</v>
      </c>
      <c r="J364" s="106" t="s">
        <v>779</v>
      </c>
      <c r="K364" s="106">
        <v>8</v>
      </c>
      <c r="L364" s="106" t="s">
        <v>741</v>
      </c>
      <c r="M364" s="106" t="s">
        <v>700</v>
      </c>
      <c r="N364" s="106">
        <v>0.33</v>
      </c>
      <c r="O364" s="106">
        <v>0.67</v>
      </c>
      <c r="P364" s="106" t="s">
        <v>714</v>
      </c>
      <c r="Q364" s="107" t="s">
        <v>1114</v>
      </c>
      <c r="R364" s="107" t="s">
        <v>44</v>
      </c>
    </row>
    <row r="365" spans="2:18" ht="20.100000000000001" customHeight="1" x14ac:dyDescent="0.4">
      <c r="B365" s="105" t="str">
        <f t="shared" si="15"/>
        <v/>
      </c>
      <c r="C365" s="105" t="str">
        <f t="shared" si="16"/>
        <v/>
      </c>
      <c r="D365" s="105" t="str">
        <f t="shared" si="17"/>
        <v/>
      </c>
      <c r="E365" s="106" t="s">
        <v>695</v>
      </c>
      <c r="F365" s="106" t="s">
        <v>740</v>
      </c>
      <c r="G365" s="106" t="s">
        <v>782</v>
      </c>
      <c r="H365" s="106" t="s">
        <v>706</v>
      </c>
      <c r="I365" s="106">
        <v>8</v>
      </c>
      <c r="J365" s="106" t="s">
        <v>783</v>
      </c>
      <c r="K365" s="106">
        <v>8</v>
      </c>
      <c r="L365" s="106" t="s">
        <v>741</v>
      </c>
      <c r="M365" s="106" t="s">
        <v>700</v>
      </c>
      <c r="N365" s="106">
        <v>0.28000000000000003</v>
      </c>
      <c r="O365" s="106">
        <v>0.67</v>
      </c>
      <c r="P365" s="106" t="s">
        <v>714</v>
      </c>
      <c r="Q365" s="107" t="s">
        <v>1115</v>
      </c>
      <c r="R365" s="107" t="s">
        <v>44</v>
      </c>
    </row>
    <row r="366" spans="2:18" ht="20.100000000000001" customHeight="1" x14ac:dyDescent="0.4">
      <c r="B366" s="105" t="str">
        <f t="shared" si="15"/>
        <v/>
      </c>
      <c r="C366" s="105" t="str">
        <f t="shared" si="16"/>
        <v/>
      </c>
      <c r="D366" s="105" t="str">
        <f t="shared" si="17"/>
        <v/>
      </c>
      <c r="E366" s="106" t="s">
        <v>695</v>
      </c>
      <c r="F366" s="106" t="s">
        <v>740</v>
      </c>
      <c r="G366" s="106" t="s">
        <v>758</v>
      </c>
      <c r="H366" s="106" t="s">
        <v>698</v>
      </c>
      <c r="I366" s="106">
        <v>8</v>
      </c>
      <c r="J366" s="106" t="s">
        <v>711</v>
      </c>
      <c r="K366" s="106">
        <v>8</v>
      </c>
      <c r="L366" s="106" t="s">
        <v>753</v>
      </c>
      <c r="M366" s="106" t="s">
        <v>700</v>
      </c>
      <c r="N366" s="106">
        <v>0.34</v>
      </c>
      <c r="O366" s="106">
        <v>0.67</v>
      </c>
      <c r="P366" s="106" t="s">
        <v>714</v>
      </c>
      <c r="Q366" s="107" t="s">
        <v>1116</v>
      </c>
      <c r="R366" s="107" t="s">
        <v>44</v>
      </c>
    </row>
    <row r="367" spans="2:18" ht="20.100000000000001" customHeight="1" x14ac:dyDescent="0.4">
      <c r="B367" s="105" t="str">
        <f t="shared" si="15"/>
        <v/>
      </c>
      <c r="C367" s="105" t="str">
        <f t="shared" si="16"/>
        <v/>
      </c>
      <c r="D367" s="105" t="str">
        <f t="shared" si="17"/>
        <v/>
      </c>
      <c r="E367" s="106" t="s">
        <v>695</v>
      </c>
      <c r="F367" s="106" t="s">
        <v>740</v>
      </c>
      <c r="G367" s="106" t="s">
        <v>788</v>
      </c>
      <c r="H367" s="106" t="s">
        <v>706</v>
      </c>
      <c r="I367" s="106">
        <v>8</v>
      </c>
      <c r="J367" s="106" t="s">
        <v>722</v>
      </c>
      <c r="K367" s="106">
        <v>8</v>
      </c>
      <c r="L367" s="106" t="s">
        <v>753</v>
      </c>
      <c r="M367" s="106" t="s">
        <v>700</v>
      </c>
      <c r="N367" s="106">
        <v>0.34</v>
      </c>
      <c r="O367" s="106">
        <v>0.67</v>
      </c>
      <c r="P367" s="106" t="s">
        <v>714</v>
      </c>
      <c r="Q367" s="107" t="s">
        <v>1117</v>
      </c>
      <c r="R367" s="107" t="s">
        <v>44</v>
      </c>
    </row>
    <row r="368" spans="2:18" ht="20.100000000000001" customHeight="1" x14ac:dyDescent="0.4">
      <c r="B368" s="105" t="str">
        <f t="shared" si="15"/>
        <v/>
      </c>
      <c r="C368" s="105" t="str">
        <f t="shared" si="16"/>
        <v/>
      </c>
      <c r="D368" s="105" t="str">
        <f t="shared" si="17"/>
        <v/>
      </c>
      <c r="E368" s="106" t="s">
        <v>695</v>
      </c>
      <c r="F368" s="106" t="s">
        <v>794</v>
      </c>
      <c r="G368" s="106" t="s">
        <v>697</v>
      </c>
      <c r="H368" s="106" t="s">
        <v>733</v>
      </c>
      <c r="I368" s="106">
        <v>14</v>
      </c>
      <c r="J368" s="106" t="s">
        <v>699</v>
      </c>
      <c r="K368" s="106">
        <v>14</v>
      </c>
      <c r="L368" s="106" t="s">
        <v>733</v>
      </c>
      <c r="M368" s="106" t="s">
        <v>924</v>
      </c>
      <c r="N368" s="106">
        <v>0.45</v>
      </c>
      <c r="O368" s="106">
        <v>0.67</v>
      </c>
      <c r="P368" s="106" t="s">
        <v>701</v>
      </c>
      <c r="Q368" s="107" t="s">
        <v>1118</v>
      </c>
      <c r="R368" s="107" t="s">
        <v>926</v>
      </c>
    </row>
    <row r="369" spans="2:18" ht="20.100000000000001" customHeight="1" x14ac:dyDescent="0.4">
      <c r="B369" s="105" t="str">
        <f t="shared" si="15"/>
        <v/>
      </c>
      <c r="C369" s="105" t="str">
        <f t="shared" si="16"/>
        <v/>
      </c>
      <c r="D369" s="105" t="str">
        <f t="shared" si="17"/>
        <v/>
      </c>
      <c r="E369" s="106" t="s">
        <v>695</v>
      </c>
      <c r="F369" s="106" t="s">
        <v>696</v>
      </c>
      <c r="G369" s="106" t="s">
        <v>697</v>
      </c>
      <c r="H369" s="106" t="s">
        <v>717</v>
      </c>
      <c r="I369" s="106">
        <v>13</v>
      </c>
      <c r="J369" s="106" t="s">
        <v>699</v>
      </c>
      <c r="K369" s="106">
        <v>13</v>
      </c>
      <c r="L369" s="106" t="s">
        <v>717</v>
      </c>
      <c r="M369" s="106" t="s">
        <v>924</v>
      </c>
      <c r="N369" s="106">
        <v>0.32</v>
      </c>
      <c r="O369" s="106">
        <v>0.67</v>
      </c>
      <c r="P369" s="106" t="s">
        <v>701</v>
      </c>
      <c r="Q369" s="107" t="s">
        <v>1119</v>
      </c>
      <c r="R369" s="107" t="s">
        <v>926</v>
      </c>
    </row>
    <row r="370" spans="2:18" ht="20.100000000000001" customHeight="1" x14ac:dyDescent="0.4">
      <c r="B370" s="105" t="str">
        <f t="shared" si="15"/>
        <v/>
      </c>
      <c r="C370" s="105" t="str">
        <f t="shared" si="16"/>
        <v/>
      </c>
      <c r="D370" s="105" t="str">
        <f t="shared" si="17"/>
        <v/>
      </c>
      <c r="E370" s="106" t="s">
        <v>695</v>
      </c>
      <c r="F370" s="106" t="s">
        <v>696</v>
      </c>
      <c r="G370" s="106" t="s">
        <v>697</v>
      </c>
      <c r="H370" s="106" t="s">
        <v>698</v>
      </c>
      <c r="I370" s="106">
        <v>13</v>
      </c>
      <c r="J370" s="106" t="s">
        <v>707</v>
      </c>
      <c r="K370" s="106">
        <v>13</v>
      </c>
      <c r="L370" s="106" t="s">
        <v>698</v>
      </c>
      <c r="M370" s="106" t="s">
        <v>924</v>
      </c>
      <c r="N370" s="106">
        <v>0.32</v>
      </c>
      <c r="O370" s="106">
        <v>0.67</v>
      </c>
      <c r="P370" s="106" t="s">
        <v>701</v>
      </c>
      <c r="Q370" s="107" t="s">
        <v>1120</v>
      </c>
      <c r="R370" s="107" t="s">
        <v>926</v>
      </c>
    </row>
    <row r="371" spans="2:18" ht="20.100000000000001" customHeight="1" x14ac:dyDescent="0.4">
      <c r="B371" s="105" t="str">
        <f t="shared" si="15"/>
        <v/>
      </c>
      <c r="C371" s="105" t="str">
        <f t="shared" si="16"/>
        <v/>
      </c>
      <c r="D371" s="105" t="str">
        <f t="shared" si="17"/>
        <v/>
      </c>
      <c r="E371" s="106" t="s">
        <v>695</v>
      </c>
      <c r="F371" s="106" t="s">
        <v>696</v>
      </c>
      <c r="G371" s="106" t="s">
        <v>721</v>
      </c>
      <c r="H371" s="106" t="s">
        <v>706</v>
      </c>
      <c r="I371" s="106">
        <v>13</v>
      </c>
      <c r="J371" s="106" t="s">
        <v>722</v>
      </c>
      <c r="K371" s="106">
        <v>13</v>
      </c>
      <c r="L371" s="106" t="s">
        <v>706</v>
      </c>
      <c r="M371" s="106" t="s">
        <v>924</v>
      </c>
      <c r="N371" s="106">
        <v>0.32</v>
      </c>
      <c r="O371" s="106">
        <v>0.67</v>
      </c>
      <c r="P371" s="106" t="s">
        <v>714</v>
      </c>
      <c r="Q371" s="107" t="s">
        <v>1121</v>
      </c>
      <c r="R371" s="107" t="s">
        <v>926</v>
      </c>
    </row>
    <row r="372" spans="2:18" ht="20.100000000000001" customHeight="1" x14ac:dyDescent="0.4">
      <c r="B372" s="105" t="str">
        <f t="shared" si="15"/>
        <v/>
      </c>
      <c r="C372" s="105" t="str">
        <f t="shared" si="16"/>
        <v/>
      </c>
      <c r="D372" s="105" t="str">
        <f t="shared" si="17"/>
        <v/>
      </c>
      <c r="E372" s="106" t="s">
        <v>695</v>
      </c>
      <c r="F372" s="106" t="s">
        <v>728</v>
      </c>
      <c r="G372" s="106" t="s">
        <v>710</v>
      </c>
      <c r="H372" s="106" t="s">
        <v>729</v>
      </c>
      <c r="I372" s="106">
        <v>13</v>
      </c>
      <c r="J372" s="106" t="s">
        <v>711</v>
      </c>
      <c r="K372" s="106">
        <v>14</v>
      </c>
      <c r="L372" s="106" t="s">
        <v>706</v>
      </c>
      <c r="M372" s="106" t="s">
        <v>924</v>
      </c>
      <c r="N372" s="106">
        <v>0.4</v>
      </c>
      <c r="O372" s="106">
        <v>0.67</v>
      </c>
      <c r="P372" s="106" t="s">
        <v>714</v>
      </c>
      <c r="Q372" s="107" t="s">
        <v>1122</v>
      </c>
      <c r="R372" s="107" t="s">
        <v>926</v>
      </c>
    </row>
    <row r="373" spans="2:18" ht="20.100000000000001" customHeight="1" x14ac:dyDescent="0.4">
      <c r="B373" s="105" t="str">
        <f t="shared" si="15"/>
        <v/>
      </c>
      <c r="C373" s="105" t="str">
        <f t="shared" si="16"/>
        <v/>
      </c>
      <c r="D373" s="105" t="str">
        <f t="shared" si="17"/>
        <v/>
      </c>
      <c r="E373" s="106" t="s">
        <v>695</v>
      </c>
      <c r="F373" s="106" t="s">
        <v>798</v>
      </c>
      <c r="G373" s="106" t="s">
        <v>697</v>
      </c>
      <c r="H373" s="106" t="s">
        <v>733</v>
      </c>
      <c r="I373" s="106">
        <v>14</v>
      </c>
      <c r="J373" s="106" t="s">
        <v>699</v>
      </c>
      <c r="K373" s="106">
        <v>14</v>
      </c>
      <c r="L373" s="106" t="s">
        <v>802</v>
      </c>
      <c r="M373" s="106" t="s">
        <v>924</v>
      </c>
      <c r="N373" s="106">
        <v>0.36</v>
      </c>
      <c r="O373" s="106">
        <v>0.67</v>
      </c>
      <c r="P373" s="106" t="s">
        <v>800</v>
      </c>
      <c r="Q373" s="107" t="s">
        <v>1123</v>
      </c>
      <c r="R373" s="107" t="s">
        <v>926</v>
      </c>
    </row>
    <row r="374" spans="2:18" ht="20.100000000000001" customHeight="1" x14ac:dyDescent="0.4">
      <c r="B374" s="105" t="str">
        <f t="shared" si="15"/>
        <v/>
      </c>
      <c r="C374" s="105" t="str">
        <f t="shared" si="16"/>
        <v/>
      </c>
      <c r="D374" s="105" t="str">
        <f t="shared" si="17"/>
        <v/>
      </c>
      <c r="E374" s="106" t="s">
        <v>695</v>
      </c>
      <c r="F374" s="106" t="s">
        <v>805</v>
      </c>
      <c r="G374" s="106" t="s">
        <v>710</v>
      </c>
      <c r="H374" s="106" t="s">
        <v>733</v>
      </c>
      <c r="I374" s="106">
        <v>14</v>
      </c>
      <c r="J374" s="106" t="s">
        <v>711</v>
      </c>
      <c r="K374" s="106">
        <v>14</v>
      </c>
      <c r="L374" s="106" t="s">
        <v>741</v>
      </c>
      <c r="M374" s="106" t="s">
        <v>924</v>
      </c>
      <c r="N374" s="106">
        <v>0.45</v>
      </c>
      <c r="O374" s="106">
        <v>0.67</v>
      </c>
      <c r="P374" s="106" t="s">
        <v>714</v>
      </c>
      <c r="Q374" s="107" t="s">
        <v>1124</v>
      </c>
      <c r="R374" s="107" t="s">
        <v>926</v>
      </c>
    </row>
    <row r="375" spans="2:18" ht="20.100000000000001" customHeight="1" x14ac:dyDescent="0.4">
      <c r="B375" s="105" t="str">
        <f t="shared" si="15"/>
        <v/>
      </c>
      <c r="C375" s="105" t="str">
        <f t="shared" si="16"/>
        <v/>
      </c>
      <c r="D375" s="105" t="str">
        <f t="shared" si="17"/>
        <v/>
      </c>
      <c r="E375" s="106" t="s">
        <v>695</v>
      </c>
      <c r="F375" s="106" t="s">
        <v>805</v>
      </c>
      <c r="G375" s="106" t="s">
        <v>721</v>
      </c>
      <c r="H375" s="106" t="s">
        <v>729</v>
      </c>
      <c r="I375" s="106">
        <v>14</v>
      </c>
      <c r="J375" s="106" t="s">
        <v>722</v>
      </c>
      <c r="K375" s="106">
        <v>14</v>
      </c>
      <c r="L375" s="106" t="s">
        <v>741</v>
      </c>
      <c r="M375" s="106" t="s">
        <v>924</v>
      </c>
      <c r="N375" s="106">
        <v>0.45</v>
      </c>
      <c r="O375" s="106">
        <v>0.67</v>
      </c>
      <c r="P375" s="106" t="s">
        <v>714</v>
      </c>
      <c r="Q375" s="107" t="s">
        <v>1125</v>
      </c>
      <c r="R375" s="107" t="s">
        <v>926</v>
      </c>
    </row>
    <row r="376" spans="2:18" ht="20.100000000000001" customHeight="1" x14ac:dyDescent="0.4">
      <c r="B376" s="105" t="str">
        <f t="shared" si="15"/>
        <v/>
      </c>
      <c r="C376" s="105" t="str">
        <f t="shared" si="16"/>
        <v/>
      </c>
      <c r="D376" s="105" t="str">
        <f t="shared" si="17"/>
        <v/>
      </c>
      <c r="E376" s="106" t="s">
        <v>695</v>
      </c>
      <c r="F376" s="106" t="s">
        <v>740</v>
      </c>
      <c r="G376" s="106" t="s">
        <v>710</v>
      </c>
      <c r="H376" s="106" t="s">
        <v>717</v>
      </c>
      <c r="I376" s="106">
        <v>13</v>
      </c>
      <c r="J376" s="106" t="s">
        <v>711</v>
      </c>
      <c r="K376" s="106">
        <v>14</v>
      </c>
      <c r="L376" s="106" t="s">
        <v>741</v>
      </c>
      <c r="M376" s="106" t="s">
        <v>924</v>
      </c>
      <c r="N376" s="106">
        <v>0.33</v>
      </c>
      <c r="O376" s="106">
        <v>0.67</v>
      </c>
      <c r="P376" s="106" t="s">
        <v>714</v>
      </c>
      <c r="Q376" s="107" t="s">
        <v>1126</v>
      </c>
      <c r="R376" s="107" t="s">
        <v>926</v>
      </c>
    </row>
    <row r="377" spans="2:18" ht="20.100000000000001" customHeight="1" x14ac:dyDescent="0.4">
      <c r="B377" s="105" t="str">
        <f t="shared" si="15"/>
        <v/>
      </c>
      <c r="C377" s="105" t="str">
        <f t="shared" si="16"/>
        <v/>
      </c>
      <c r="D377" s="105" t="str">
        <f t="shared" si="17"/>
        <v/>
      </c>
      <c r="E377" s="106" t="s">
        <v>695</v>
      </c>
      <c r="F377" s="106" t="s">
        <v>740</v>
      </c>
      <c r="G377" s="106" t="s">
        <v>721</v>
      </c>
      <c r="H377" s="106" t="s">
        <v>698</v>
      </c>
      <c r="I377" s="106">
        <v>13</v>
      </c>
      <c r="J377" s="106" t="s">
        <v>722</v>
      </c>
      <c r="K377" s="106">
        <v>14</v>
      </c>
      <c r="L377" s="106" t="s">
        <v>741</v>
      </c>
      <c r="M377" s="106" t="s">
        <v>924</v>
      </c>
      <c r="N377" s="106">
        <v>0.34</v>
      </c>
      <c r="O377" s="106">
        <v>0.67</v>
      </c>
      <c r="P377" s="106" t="s">
        <v>714</v>
      </c>
      <c r="Q377" s="107" t="s">
        <v>1127</v>
      </c>
      <c r="R377" s="107" t="s">
        <v>926</v>
      </c>
    </row>
    <row r="378" spans="2:18" ht="20.100000000000001" customHeight="1" x14ac:dyDescent="0.4">
      <c r="B378" s="105" t="str">
        <f t="shared" si="15"/>
        <v/>
      </c>
      <c r="C378" s="105" t="str">
        <f t="shared" si="16"/>
        <v/>
      </c>
      <c r="D378" s="105" t="str">
        <f t="shared" si="17"/>
        <v/>
      </c>
      <c r="E378" s="106" t="s">
        <v>695</v>
      </c>
      <c r="F378" s="106" t="s">
        <v>740</v>
      </c>
      <c r="G378" s="106" t="s">
        <v>758</v>
      </c>
      <c r="H378" s="106" t="s">
        <v>706</v>
      </c>
      <c r="I378" s="106">
        <v>13</v>
      </c>
      <c r="J378" s="106" t="s">
        <v>711</v>
      </c>
      <c r="K378" s="106">
        <v>14</v>
      </c>
      <c r="L378" s="106" t="s">
        <v>753</v>
      </c>
      <c r="M378" s="106" t="s">
        <v>924</v>
      </c>
      <c r="N378" s="106">
        <v>0.34</v>
      </c>
      <c r="O378" s="106">
        <v>0.67</v>
      </c>
      <c r="P378" s="106" t="s">
        <v>714</v>
      </c>
      <c r="Q378" s="107" t="s">
        <v>1128</v>
      </c>
      <c r="R378" s="107" t="s">
        <v>926</v>
      </c>
    </row>
    <row r="379" spans="2:18" ht="20.100000000000001" customHeight="1" x14ac:dyDescent="0.4">
      <c r="B379" s="105" t="str">
        <f t="shared" si="15"/>
        <v/>
      </c>
      <c r="C379" s="105" t="str">
        <f t="shared" si="16"/>
        <v/>
      </c>
      <c r="D379" s="105" t="str">
        <f t="shared" si="17"/>
        <v/>
      </c>
      <c r="E379" s="106" t="s">
        <v>695</v>
      </c>
      <c r="F379" s="106" t="s">
        <v>817</v>
      </c>
      <c r="G379" s="106" t="s">
        <v>710</v>
      </c>
      <c r="H379" s="106" t="s">
        <v>802</v>
      </c>
      <c r="I379" s="106">
        <v>14</v>
      </c>
      <c r="J379" s="106" t="s">
        <v>711</v>
      </c>
      <c r="K379" s="106">
        <v>14</v>
      </c>
      <c r="L379" s="106" t="s">
        <v>741</v>
      </c>
      <c r="M379" s="106" t="s">
        <v>924</v>
      </c>
      <c r="N379" s="106">
        <v>0.32</v>
      </c>
      <c r="O379" s="106">
        <v>0.67</v>
      </c>
      <c r="P379" s="106" t="s">
        <v>714</v>
      </c>
      <c r="Q379" s="107" t="s">
        <v>1129</v>
      </c>
      <c r="R379" s="107" t="s">
        <v>926</v>
      </c>
    </row>
    <row r="380" spans="2:18" ht="20.100000000000001" customHeight="1" x14ac:dyDescent="0.4">
      <c r="B380" s="105" t="str">
        <f t="shared" si="15"/>
        <v/>
      </c>
      <c r="C380" s="105" t="str">
        <f t="shared" si="16"/>
        <v/>
      </c>
      <c r="D380" s="105" t="str">
        <f t="shared" si="17"/>
        <v/>
      </c>
      <c r="E380" s="106" t="s">
        <v>695</v>
      </c>
      <c r="F380" s="106" t="s">
        <v>817</v>
      </c>
      <c r="G380" s="106" t="s">
        <v>721</v>
      </c>
      <c r="H380" s="106" t="s">
        <v>799</v>
      </c>
      <c r="I380" s="106">
        <v>14</v>
      </c>
      <c r="J380" s="106" t="s">
        <v>722</v>
      </c>
      <c r="K380" s="106">
        <v>14</v>
      </c>
      <c r="L380" s="106" t="s">
        <v>741</v>
      </c>
      <c r="M380" s="106" t="s">
        <v>924</v>
      </c>
      <c r="N380" s="106">
        <v>0.32</v>
      </c>
      <c r="O380" s="106">
        <v>0.67</v>
      </c>
      <c r="P380" s="106" t="s">
        <v>714</v>
      </c>
      <c r="Q380" s="107" t="s">
        <v>1130</v>
      </c>
      <c r="R380" s="107" t="s">
        <v>926</v>
      </c>
    </row>
    <row r="381" spans="2:18" ht="20.100000000000001" customHeight="1" x14ac:dyDescent="0.4">
      <c r="B381" s="105" t="str">
        <f t="shared" si="15"/>
        <v/>
      </c>
      <c r="C381" s="105" t="str">
        <f t="shared" si="16"/>
        <v/>
      </c>
      <c r="D381" s="105" t="str">
        <f t="shared" si="17"/>
        <v/>
      </c>
      <c r="E381" s="106" t="s">
        <v>695</v>
      </c>
      <c r="F381" s="106" t="s">
        <v>817</v>
      </c>
      <c r="G381" s="106" t="s">
        <v>752</v>
      </c>
      <c r="H381" s="106" t="s">
        <v>819</v>
      </c>
      <c r="I381" s="106">
        <v>14</v>
      </c>
      <c r="J381" s="106" t="s">
        <v>699</v>
      </c>
      <c r="K381" s="106">
        <v>14</v>
      </c>
      <c r="L381" s="106" t="s">
        <v>753</v>
      </c>
      <c r="M381" s="106" t="s">
        <v>924</v>
      </c>
      <c r="N381" s="106">
        <v>0.32</v>
      </c>
      <c r="O381" s="106">
        <v>0.67</v>
      </c>
      <c r="P381" s="106" t="s">
        <v>714</v>
      </c>
      <c r="Q381" s="107" t="s">
        <v>1131</v>
      </c>
      <c r="R381" s="107" t="s">
        <v>926</v>
      </c>
    </row>
    <row r="382" spans="2:18" ht="20.100000000000001" customHeight="1" x14ac:dyDescent="0.4">
      <c r="B382" s="105" t="str">
        <f t="shared" si="15"/>
        <v/>
      </c>
      <c r="C382" s="105" t="str">
        <f t="shared" si="16"/>
        <v/>
      </c>
      <c r="D382" s="105" t="str">
        <f t="shared" si="17"/>
        <v/>
      </c>
      <c r="E382" s="106" t="s">
        <v>695</v>
      </c>
      <c r="F382" s="106" t="s">
        <v>728</v>
      </c>
      <c r="G382" s="106" t="s">
        <v>773</v>
      </c>
      <c r="H382" s="106" t="s">
        <v>765</v>
      </c>
      <c r="I382" s="106">
        <v>8</v>
      </c>
      <c r="J382" s="106" t="s">
        <v>774</v>
      </c>
      <c r="K382" s="106">
        <v>8</v>
      </c>
      <c r="L382" s="106" t="s">
        <v>717</v>
      </c>
      <c r="M382" s="106" t="s">
        <v>700</v>
      </c>
      <c r="N382" s="106">
        <v>0.39</v>
      </c>
      <c r="O382" s="106">
        <v>0.67</v>
      </c>
      <c r="P382" s="106" t="s">
        <v>714</v>
      </c>
      <c r="Q382" s="107" t="s">
        <v>1132</v>
      </c>
      <c r="R382" s="107" t="s">
        <v>703</v>
      </c>
    </row>
    <row r="383" spans="2:18" ht="20.100000000000001" customHeight="1" x14ac:dyDescent="0.4">
      <c r="B383" s="105" t="str">
        <f t="shared" si="15"/>
        <v/>
      </c>
      <c r="C383" s="105" t="str">
        <f t="shared" si="16"/>
        <v/>
      </c>
      <c r="D383" s="105" t="str">
        <f t="shared" si="17"/>
        <v/>
      </c>
      <c r="E383" s="106" t="s">
        <v>695</v>
      </c>
      <c r="F383" s="106" t="s">
        <v>728</v>
      </c>
      <c r="G383" s="106" t="s">
        <v>778</v>
      </c>
      <c r="H383" s="106" t="s">
        <v>765</v>
      </c>
      <c r="I383" s="106">
        <v>8</v>
      </c>
      <c r="J383" s="106" t="s">
        <v>779</v>
      </c>
      <c r="K383" s="106">
        <v>8</v>
      </c>
      <c r="L383" s="106" t="s">
        <v>717</v>
      </c>
      <c r="M383" s="106" t="s">
        <v>700</v>
      </c>
      <c r="N383" s="106">
        <v>0.39</v>
      </c>
      <c r="O383" s="106">
        <v>0.67</v>
      </c>
      <c r="P383" s="106" t="s">
        <v>714</v>
      </c>
      <c r="Q383" s="107" t="s">
        <v>1133</v>
      </c>
      <c r="R383" s="107" t="s">
        <v>703</v>
      </c>
    </row>
    <row r="384" spans="2:18" ht="20.100000000000001" customHeight="1" x14ac:dyDescent="0.4">
      <c r="B384" s="105" t="str">
        <f t="shared" si="15"/>
        <v/>
      </c>
      <c r="C384" s="105" t="str">
        <f t="shared" si="16"/>
        <v/>
      </c>
      <c r="D384" s="105" t="str">
        <f t="shared" si="17"/>
        <v/>
      </c>
      <c r="E384" s="106" t="s">
        <v>695</v>
      </c>
      <c r="F384" s="106" t="s">
        <v>728</v>
      </c>
      <c r="G384" s="106" t="s">
        <v>782</v>
      </c>
      <c r="H384" s="106" t="s">
        <v>765</v>
      </c>
      <c r="I384" s="106">
        <v>8</v>
      </c>
      <c r="J384" s="106" t="s">
        <v>783</v>
      </c>
      <c r="K384" s="106">
        <v>8</v>
      </c>
      <c r="L384" s="106" t="s">
        <v>717</v>
      </c>
      <c r="M384" s="106" t="s">
        <v>700</v>
      </c>
      <c r="N384" s="106">
        <v>0.34</v>
      </c>
      <c r="O384" s="106">
        <v>0.67</v>
      </c>
      <c r="P384" s="106" t="s">
        <v>714</v>
      </c>
      <c r="Q384" s="107" t="s">
        <v>1134</v>
      </c>
      <c r="R384" s="107" t="s">
        <v>703</v>
      </c>
    </row>
    <row r="385" spans="2:18" ht="20.100000000000001" customHeight="1" x14ac:dyDescent="0.4">
      <c r="B385" s="105" t="str">
        <f t="shared" si="15"/>
        <v/>
      </c>
      <c r="C385" s="105" t="str">
        <f t="shared" si="16"/>
        <v/>
      </c>
      <c r="D385" s="105" t="str">
        <f t="shared" si="17"/>
        <v/>
      </c>
      <c r="E385" s="106" t="s">
        <v>695</v>
      </c>
      <c r="F385" s="106" t="s">
        <v>728</v>
      </c>
      <c r="G385" s="106" t="s">
        <v>697</v>
      </c>
      <c r="H385" s="106" t="s">
        <v>765</v>
      </c>
      <c r="I385" s="106">
        <v>8</v>
      </c>
      <c r="J385" s="106" t="s">
        <v>699</v>
      </c>
      <c r="K385" s="106">
        <v>8</v>
      </c>
      <c r="L385" s="106" t="s">
        <v>717</v>
      </c>
      <c r="M385" s="106" t="s">
        <v>700</v>
      </c>
      <c r="N385" s="106">
        <v>0.39</v>
      </c>
      <c r="O385" s="106">
        <v>0.67</v>
      </c>
      <c r="P385" s="106" t="s">
        <v>714</v>
      </c>
      <c r="Q385" s="107" t="s">
        <v>1135</v>
      </c>
      <c r="R385" s="107" t="s">
        <v>275</v>
      </c>
    </row>
    <row r="386" spans="2:18" ht="20.100000000000001" customHeight="1" x14ac:dyDescent="0.4">
      <c r="B386" s="105" t="str">
        <f t="shared" si="15"/>
        <v/>
      </c>
      <c r="C386" s="105" t="str">
        <f t="shared" si="16"/>
        <v/>
      </c>
      <c r="D386" s="105" t="str">
        <f t="shared" si="17"/>
        <v/>
      </c>
      <c r="E386" s="106" t="s">
        <v>695</v>
      </c>
      <c r="F386" s="106" t="s">
        <v>728</v>
      </c>
      <c r="G386" s="106" t="s">
        <v>721</v>
      </c>
      <c r="H386" s="106" t="s">
        <v>729</v>
      </c>
      <c r="I386" s="106">
        <v>8</v>
      </c>
      <c r="J386" s="106" t="s">
        <v>722</v>
      </c>
      <c r="K386" s="106">
        <v>8</v>
      </c>
      <c r="L386" s="106" t="s">
        <v>706</v>
      </c>
      <c r="M386" s="106" t="s">
        <v>700</v>
      </c>
      <c r="N386" s="106">
        <v>0.4</v>
      </c>
      <c r="O386" s="106">
        <v>0.67</v>
      </c>
      <c r="P386" s="106" t="s">
        <v>714</v>
      </c>
      <c r="Q386" s="107" t="s">
        <v>1136</v>
      </c>
      <c r="R386" s="107" t="s">
        <v>275</v>
      </c>
    </row>
    <row r="387" spans="2:18" ht="20.100000000000001" customHeight="1" x14ac:dyDescent="0.4">
      <c r="B387" s="105" t="str">
        <f t="shared" si="15"/>
        <v/>
      </c>
      <c r="C387" s="105" t="str">
        <f t="shared" si="16"/>
        <v/>
      </c>
      <c r="D387" s="105" t="str">
        <f t="shared" si="17"/>
        <v/>
      </c>
      <c r="E387" s="106" t="s">
        <v>695</v>
      </c>
      <c r="F387" s="106" t="s">
        <v>740</v>
      </c>
      <c r="G387" s="106" t="s">
        <v>721</v>
      </c>
      <c r="H387" s="106" t="s">
        <v>717</v>
      </c>
      <c r="I387" s="106">
        <v>8</v>
      </c>
      <c r="J387" s="106" t="s">
        <v>722</v>
      </c>
      <c r="K387" s="106">
        <v>8</v>
      </c>
      <c r="L387" s="106" t="s">
        <v>741</v>
      </c>
      <c r="M387" s="106" t="s">
        <v>700</v>
      </c>
      <c r="N387" s="106">
        <v>0.33</v>
      </c>
      <c r="O387" s="106">
        <v>0.67</v>
      </c>
      <c r="P387" s="106" t="s">
        <v>714</v>
      </c>
      <c r="Q387" s="107" t="s">
        <v>1137</v>
      </c>
      <c r="R387" s="107" t="s">
        <v>275</v>
      </c>
    </row>
    <row r="388" spans="2:18" ht="20.100000000000001" customHeight="1" x14ac:dyDescent="0.4">
      <c r="B388" s="105" t="str">
        <f t="shared" si="15"/>
        <v/>
      </c>
      <c r="C388" s="105" t="str">
        <f t="shared" si="16"/>
        <v/>
      </c>
      <c r="D388" s="105" t="str">
        <f t="shared" si="17"/>
        <v/>
      </c>
      <c r="E388" s="106" t="s">
        <v>695</v>
      </c>
      <c r="F388" s="106" t="s">
        <v>740</v>
      </c>
      <c r="G388" s="106" t="s">
        <v>773</v>
      </c>
      <c r="H388" s="106" t="s">
        <v>706</v>
      </c>
      <c r="I388" s="106">
        <v>8</v>
      </c>
      <c r="J388" s="106" t="s">
        <v>774</v>
      </c>
      <c r="K388" s="106">
        <v>8</v>
      </c>
      <c r="L388" s="106" t="s">
        <v>741</v>
      </c>
      <c r="M388" s="106" t="s">
        <v>700</v>
      </c>
      <c r="N388" s="106">
        <v>0.33</v>
      </c>
      <c r="O388" s="106">
        <v>0.67</v>
      </c>
      <c r="P388" s="106" t="s">
        <v>714</v>
      </c>
      <c r="Q388" s="107" t="s">
        <v>1138</v>
      </c>
      <c r="R388" s="107" t="s">
        <v>275</v>
      </c>
    </row>
    <row r="389" spans="2:18" ht="20.100000000000001" customHeight="1" x14ac:dyDescent="0.4">
      <c r="B389" s="105" t="str">
        <f t="shared" si="15"/>
        <v/>
      </c>
      <c r="C389" s="105" t="str">
        <f t="shared" si="16"/>
        <v/>
      </c>
      <c r="D389" s="105" t="str">
        <f t="shared" si="17"/>
        <v/>
      </c>
      <c r="E389" s="106" t="s">
        <v>695</v>
      </c>
      <c r="F389" s="106" t="s">
        <v>740</v>
      </c>
      <c r="G389" s="106" t="s">
        <v>778</v>
      </c>
      <c r="H389" s="106" t="s">
        <v>706</v>
      </c>
      <c r="I389" s="106">
        <v>8</v>
      </c>
      <c r="J389" s="106" t="s">
        <v>779</v>
      </c>
      <c r="K389" s="106">
        <v>8</v>
      </c>
      <c r="L389" s="106" t="s">
        <v>741</v>
      </c>
      <c r="M389" s="106" t="s">
        <v>700</v>
      </c>
      <c r="N389" s="106">
        <v>0.33</v>
      </c>
      <c r="O389" s="106">
        <v>0.67</v>
      </c>
      <c r="P389" s="106" t="s">
        <v>714</v>
      </c>
      <c r="Q389" s="107" t="s">
        <v>1139</v>
      </c>
      <c r="R389" s="107" t="s">
        <v>275</v>
      </c>
    </row>
    <row r="390" spans="2:18" ht="20.100000000000001" customHeight="1" x14ac:dyDescent="0.4">
      <c r="B390" s="105" t="str">
        <f t="shared" si="15"/>
        <v/>
      </c>
      <c r="C390" s="105" t="str">
        <f t="shared" si="16"/>
        <v/>
      </c>
      <c r="D390" s="105" t="str">
        <f t="shared" si="17"/>
        <v/>
      </c>
      <c r="E390" s="106" t="s">
        <v>695</v>
      </c>
      <c r="F390" s="106" t="s">
        <v>740</v>
      </c>
      <c r="G390" s="106" t="s">
        <v>782</v>
      </c>
      <c r="H390" s="106" t="s">
        <v>706</v>
      </c>
      <c r="I390" s="106">
        <v>8</v>
      </c>
      <c r="J390" s="106" t="s">
        <v>783</v>
      </c>
      <c r="K390" s="106">
        <v>8</v>
      </c>
      <c r="L390" s="106" t="s">
        <v>741</v>
      </c>
      <c r="M390" s="106" t="s">
        <v>700</v>
      </c>
      <c r="N390" s="106">
        <v>0.28000000000000003</v>
      </c>
      <c r="O390" s="106">
        <v>0.67</v>
      </c>
      <c r="P390" s="106" t="s">
        <v>714</v>
      </c>
      <c r="Q390" s="107" t="s">
        <v>1140</v>
      </c>
      <c r="R390" s="107" t="s">
        <v>275</v>
      </c>
    </row>
    <row r="391" spans="2:18" ht="20.100000000000001" customHeight="1" x14ac:dyDescent="0.4">
      <c r="B391" s="105" t="str">
        <f t="shared" si="15"/>
        <v/>
      </c>
      <c r="C391" s="105" t="str">
        <f t="shared" si="16"/>
        <v/>
      </c>
      <c r="D391" s="105" t="str">
        <f t="shared" si="17"/>
        <v/>
      </c>
      <c r="E391" s="106" t="s">
        <v>695</v>
      </c>
      <c r="F391" s="106" t="s">
        <v>740</v>
      </c>
      <c r="G391" s="106" t="s">
        <v>758</v>
      </c>
      <c r="H391" s="106" t="s">
        <v>698</v>
      </c>
      <c r="I391" s="106">
        <v>8</v>
      </c>
      <c r="J391" s="106" t="s">
        <v>711</v>
      </c>
      <c r="K391" s="106">
        <v>8</v>
      </c>
      <c r="L391" s="106" t="s">
        <v>753</v>
      </c>
      <c r="M391" s="106" t="s">
        <v>700</v>
      </c>
      <c r="N391" s="106">
        <v>0.34</v>
      </c>
      <c r="O391" s="106">
        <v>0.67</v>
      </c>
      <c r="P391" s="106" t="s">
        <v>714</v>
      </c>
      <c r="Q391" s="107" t="s">
        <v>1141</v>
      </c>
      <c r="R391" s="107" t="s">
        <v>275</v>
      </c>
    </row>
    <row r="392" spans="2:18" ht="20.100000000000001" customHeight="1" x14ac:dyDescent="0.4">
      <c r="B392" s="105" t="str">
        <f t="shared" si="15"/>
        <v/>
      </c>
      <c r="C392" s="105" t="str">
        <f t="shared" si="16"/>
        <v/>
      </c>
      <c r="D392" s="105" t="str">
        <f t="shared" si="17"/>
        <v/>
      </c>
      <c r="E392" s="106" t="s">
        <v>695</v>
      </c>
      <c r="F392" s="106" t="s">
        <v>740</v>
      </c>
      <c r="G392" s="106" t="s">
        <v>788</v>
      </c>
      <c r="H392" s="106" t="s">
        <v>706</v>
      </c>
      <c r="I392" s="106">
        <v>8</v>
      </c>
      <c r="J392" s="106" t="s">
        <v>722</v>
      </c>
      <c r="K392" s="106">
        <v>8</v>
      </c>
      <c r="L392" s="106" t="s">
        <v>753</v>
      </c>
      <c r="M392" s="106" t="s">
        <v>700</v>
      </c>
      <c r="N392" s="106">
        <v>0.34</v>
      </c>
      <c r="O392" s="106">
        <v>0.67</v>
      </c>
      <c r="P392" s="106" t="s">
        <v>714</v>
      </c>
      <c r="Q392" s="107" t="s">
        <v>1142</v>
      </c>
      <c r="R392" s="107" t="s">
        <v>275</v>
      </c>
    </row>
    <row r="393" spans="2:18" ht="20.100000000000001" customHeight="1" x14ac:dyDescent="0.4">
      <c r="B393" s="105" t="str">
        <f t="shared" si="15"/>
        <v/>
      </c>
      <c r="C393" s="105" t="str">
        <f t="shared" si="16"/>
        <v/>
      </c>
      <c r="D393" s="105" t="str">
        <f t="shared" si="17"/>
        <v/>
      </c>
      <c r="E393" s="106" t="s">
        <v>695</v>
      </c>
      <c r="F393" s="106" t="s">
        <v>728</v>
      </c>
      <c r="G393" s="106" t="s">
        <v>710</v>
      </c>
      <c r="H393" s="106" t="s">
        <v>765</v>
      </c>
      <c r="I393" s="106">
        <v>8</v>
      </c>
      <c r="J393" s="106" t="s">
        <v>1098</v>
      </c>
      <c r="K393" s="106">
        <v>8</v>
      </c>
      <c r="L393" s="106" t="s">
        <v>717</v>
      </c>
      <c r="M393" s="106" t="s">
        <v>700</v>
      </c>
      <c r="N393" s="106">
        <v>0.39</v>
      </c>
      <c r="O393" s="106">
        <v>0.67</v>
      </c>
      <c r="P393" s="106" t="s">
        <v>714</v>
      </c>
      <c r="Q393" s="107" t="s">
        <v>1143</v>
      </c>
      <c r="R393" s="107" t="s">
        <v>13</v>
      </c>
    </row>
    <row r="394" spans="2:18" ht="20.100000000000001" customHeight="1" x14ac:dyDescent="0.4">
      <c r="B394" s="105" t="str">
        <f t="shared" si="15"/>
        <v/>
      </c>
      <c r="C394" s="105" t="str">
        <f t="shared" si="16"/>
        <v/>
      </c>
      <c r="D394" s="105" t="str">
        <f t="shared" si="17"/>
        <v/>
      </c>
      <c r="E394" s="106" t="s">
        <v>695</v>
      </c>
      <c r="F394" s="106" t="s">
        <v>805</v>
      </c>
      <c r="G394" s="106" t="s">
        <v>752</v>
      </c>
      <c r="H394" s="106" t="s">
        <v>729</v>
      </c>
      <c r="I394" s="106">
        <v>13</v>
      </c>
      <c r="J394" s="106" t="s">
        <v>699</v>
      </c>
      <c r="K394" s="106">
        <v>14</v>
      </c>
      <c r="L394" s="106" t="s">
        <v>753</v>
      </c>
      <c r="M394" s="106" t="s">
        <v>924</v>
      </c>
      <c r="N394" s="106">
        <v>0.46</v>
      </c>
      <c r="O394" s="106">
        <v>0.68</v>
      </c>
      <c r="P394" s="106" t="s">
        <v>714</v>
      </c>
      <c r="Q394" s="107" t="s">
        <v>1144</v>
      </c>
      <c r="R394" s="107" t="s">
        <v>39</v>
      </c>
    </row>
    <row r="395" spans="2:18" ht="20.100000000000001" customHeight="1" x14ac:dyDescent="0.4">
      <c r="B395" s="105" t="str">
        <f t="shared" si="15"/>
        <v/>
      </c>
      <c r="C395" s="105" t="str">
        <f t="shared" si="16"/>
        <v/>
      </c>
      <c r="D395" s="105" t="str">
        <f t="shared" si="17"/>
        <v/>
      </c>
      <c r="E395" s="106" t="s">
        <v>695</v>
      </c>
      <c r="F395" s="106" t="s">
        <v>794</v>
      </c>
      <c r="G395" s="106" t="s">
        <v>710</v>
      </c>
      <c r="H395" s="106" t="s">
        <v>729</v>
      </c>
      <c r="I395" s="106">
        <v>13</v>
      </c>
      <c r="J395" s="106" t="s">
        <v>711</v>
      </c>
      <c r="K395" s="106">
        <v>14</v>
      </c>
      <c r="L395" s="106" t="s">
        <v>729</v>
      </c>
      <c r="M395" s="106" t="s">
        <v>924</v>
      </c>
      <c r="N395" s="106">
        <v>0.45</v>
      </c>
      <c r="O395" s="106">
        <v>0.68</v>
      </c>
      <c r="P395" s="106" t="s">
        <v>701</v>
      </c>
      <c r="Q395" s="107" t="s">
        <v>1145</v>
      </c>
      <c r="R395" s="107" t="s">
        <v>926</v>
      </c>
    </row>
    <row r="396" spans="2:18" ht="20.100000000000001" customHeight="1" x14ac:dyDescent="0.4">
      <c r="B396" s="105" t="str">
        <f t="shared" si="15"/>
        <v/>
      </c>
      <c r="C396" s="105" t="str">
        <f t="shared" si="16"/>
        <v/>
      </c>
      <c r="D396" s="105" t="str">
        <f t="shared" si="17"/>
        <v/>
      </c>
      <c r="E396" s="106" t="s">
        <v>695</v>
      </c>
      <c r="F396" s="106" t="s">
        <v>805</v>
      </c>
      <c r="G396" s="106" t="s">
        <v>710</v>
      </c>
      <c r="H396" s="106" t="s">
        <v>765</v>
      </c>
      <c r="I396" s="106">
        <v>13</v>
      </c>
      <c r="J396" s="106" t="s">
        <v>711</v>
      </c>
      <c r="K396" s="106">
        <v>14</v>
      </c>
      <c r="L396" s="106" t="s">
        <v>741</v>
      </c>
      <c r="M396" s="106" t="s">
        <v>924</v>
      </c>
      <c r="N396" s="106">
        <v>0.44</v>
      </c>
      <c r="O396" s="106">
        <v>0.68</v>
      </c>
      <c r="P396" s="106" t="s">
        <v>714</v>
      </c>
      <c r="Q396" s="107" t="s">
        <v>1146</v>
      </c>
      <c r="R396" s="107" t="s">
        <v>926</v>
      </c>
    </row>
    <row r="397" spans="2:18" ht="20.100000000000001" customHeight="1" x14ac:dyDescent="0.4">
      <c r="B397" s="105" t="str">
        <f t="shared" si="15"/>
        <v/>
      </c>
      <c r="C397" s="105" t="str">
        <f t="shared" si="16"/>
        <v/>
      </c>
      <c r="D397" s="105" t="str">
        <f t="shared" si="17"/>
        <v/>
      </c>
      <c r="E397" s="106" t="s">
        <v>695</v>
      </c>
      <c r="F397" s="106" t="s">
        <v>805</v>
      </c>
      <c r="G397" s="106" t="s">
        <v>721</v>
      </c>
      <c r="H397" s="106" t="s">
        <v>733</v>
      </c>
      <c r="I397" s="106">
        <v>13</v>
      </c>
      <c r="J397" s="106" t="s">
        <v>722</v>
      </c>
      <c r="K397" s="106">
        <v>14</v>
      </c>
      <c r="L397" s="106" t="s">
        <v>741</v>
      </c>
      <c r="M397" s="106" t="s">
        <v>924</v>
      </c>
      <c r="N397" s="106">
        <v>0.45</v>
      </c>
      <c r="O397" s="106">
        <v>0.68</v>
      </c>
      <c r="P397" s="106" t="s">
        <v>714</v>
      </c>
      <c r="Q397" s="107" t="s">
        <v>1147</v>
      </c>
      <c r="R397" s="107" t="s">
        <v>926</v>
      </c>
    </row>
    <row r="398" spans="2:18" ht="20.100000000000001" customHeight="1" x14ac:dyDescent="0.4">
      <c r="B398" s="105" t="str">
        <f t="shared" si="15"/>
        <v/>
      </c>
      <c r="C398" s="105" t="str">
        <f t="shared" si="16"/>
        <v/>
      </c>
      <c r="D398" s="105" t="str">
        <f t="shared" si="17"/>
        <v/>
      </c>
      <c r="E398" s="106" t="s">
        <v>695</v>
      </c>
      <c r="F398" s="106" t="s">
        <v>805</v>
      </c>
      <c r="G398" s="106" t="s">
        <v>758</v>
      </c>
      <c r="H398" s="106" t="s">
        <v>729</v>
      </c>
      <c r="I398" s="106">
        <v>13</v>
      </c>
      <c r="J398" s="106" t="s">
        <v>711</v>
      </c>
      <c r="K398" s="106">
        <v>14</v>
      </c>
      <c r="L398" s="106" t="s">
        <v>753</v>
      </c>
      <c r="M398" s="106" t="s">
        <v>924</v>
      </c>
      <c r="N398" s="106">
        <v>0.45</v>
      </c>
      <c r="O398" s="106">
        <v>0.68</v>
      </c>
      <c r="P398" s="106" t="s">
        <v>714</v>
      </c>
      <c r="Q398" s="107" t="s">
        <v>1148</v>
      </c>
      <c r="R398" s="107" t="s">
        <v>926</v>
      </c>
    </row>
    <row r="399" spans="2:18" ht="20.100000000000001" customHeight="1" x14ac:dyDescent="0.4">
      <c r="B399" s="105" t="str">
        <f t="shared" si="15"/>
        <v/>
      </c>
      <c r="C399" s="105" t="str">
        <f t="shared" si="16"/>
        <v/>
      </c>
      <c r="D399" s="105" t="str">
        <f t="shared" si="17"/>
        <v/>
      </c>
      <c r="E399" s="106" t="s">
        <v>695</v>
      </c>
      <c r="F399" s="106" t="s">
        <v>817</v>
      </c>
      <c r="G399" s="106" t="s">
        <v>758</v>
      </c>
      <c r="H399" s="106" t="s">
        <v>799</v>
      </c>
      <c r="I399" s="106">
        <v>13</v>
      </c>
      <c r="J399" s="106" t="s">
        <v>711</v>
      </c>
      <c r="K399" s="106">
        <v>14</v>
      </c>
      <c r="L399" s="106" t="s">
        <v>753</v>
      </c>
      <c r="M399" s="106" t="s">
        <v>924</v>
      </c>
      <c r="N399" s="106">
        <v>0.32</v>
      </c>
      <c r="O399" s="106">
        <v>0.68</v>
      </c>
      <c r="P399" s="106" t="s">
        <v>714</v>
      </c>
      <c r="Q399" s="107" t="s">
        <v>1149</v>
      </c>
      <c r="R399" s="107" t="s">
        <v>926</v>
      </c>
    </row>
    <row r="400" spans="2:18" ht="20.100000000000001" customHeight="1" x14ac:dyDescent="0.4">
      <c r="B400" s="105" t="str">
        <f t="shared" ref="B400:B463" si="18">IF(OR($C$10="",$C$11=""),"",IFERROR(IF(AND($U$22&lt;&gt;R400,$V$22&lt;&gt;R400),"－",IF(AND(COUNTIF($C$10,"*樹脂スペーサー*")&gt;0,OR(M400="空気",F400="一般",F400="一般ＰＧ")),"－",IF(AND($W$25&gt;0,$W$25&gt;=O400),$U$25,IF(AND($W$26&gt;0,$W$26&gt;=O400),$U$26,IF(AND($W$27&gt;0,$W$27&gt;=O400),$U$27,IF(AND($W$28&gt;0,$W$28&gt;=O400),$U$28,IF(AND($W$29&gt;0,$W$29&gt;=O400),$U$29,IF(AND($W$30&gt;0,$W$30&gt;=O400),$U$30,IF(AND($W$31&gt;0,$W$31&gt;=O400),$U$31,"－"))))))))),"－"))</f>
        <v/>
      </c>
      <c r="C400" s="105" t="str">
        <f t="shared" ref="C400:C463" si="19">IF(B400="","",IF(B400&lt;&gt;"－",VLOOKUP(B400,$U$25:$V$31,2,FALSE),"－"))</f>
        <v/>
      </c>
      <c r="D400" s="105" t="str">
        <f t="shared" ref="D400:D463" si="20">IF($H$9="","",IF($V$38&lt;&gt;"断熱等","－",IF(AND(COUNTIF($V$34,"*樹脂スペーサー*")&gt;0,OR(M400="空気",F400="一般",F400="一般ＰＧ")),"－",IF(AND($V$35&lt;&gt;R400,$W$35&lt;&gt;R400),"－",IF(MID($H$9,10,1)="Z",IF(N400&lt;=0.65,"○","－"),IF($V$36&gt;=O400,"○","－"))))))</f>
        <v/>
      </c>
      <c r="E400" s="106" t="s">
        <v>695</v>
      </c>
      <c r="F400" s="106" t="s">
        <v>696</v>
      </c>
      <c r="G400" s="106" t="s">
        <v>710</v>
      </c>
      <c r="H400" s="106" t="s">
        <v>706</v>
      </c>
      <c r="I400" s="106">
        <v>12</v>
      </c>
      <c r="J400" s="106" t="s">
        <v>711</v>
      </c>
      <c r="K400" s="106">
        <v>13</v>
      </c>
      <c r="L400" s="106" t="s">
        <v>706</v>
      </c>
      <c r="M400" s="106" t="s">
        <v>924</v>
      </c>
      <c r="N400" s="106">
        <v>0.32</v>
      </c>
      <c r="O400" s="106">
        <v>0.69</v>
      </c>
      <c r="P400" s="106" t="s">
        <v>714</v>
      </c>
      <c r="Q400" s="107" t="s">
        <v>1150</v>
      </c>
      <c r="R400" s="107" t="s">
        <v>39</v>
      </c>
    </row>
    <row r="401" spans="2:18" ht="20.100000000000001" customHeight="1" x14ac:dyDescent="0.4">
      <c r="B401" s="105" t="str">
        <f t="shared" si="18"/>
        <v/>
      </c>
      <c r="C401" s="105" t="str">
        <f t="shared" si="19"/>
        <v/>
      </c>
      <c r="D401" s="105" t="str">
        <f t="shared" si="20"/>
        <v/>
      </c>
      <c r="E401" s="106" t="s">
        <v>695</v>
      </c>
      <c r="F401" s="106" t="s">
        <v>728</v>
      </c>
      <c r="G401" s="106" t="s">
        <v>697</v>
      </c>
      <c r="H401" s="106" t="s">
        <v>733</v>
      </c>
      <c r="I401" s="106">
        <v>13</v>
      </c>
      <c r="J401" s="106" t="s">
        <v>699</v>
      </c>
      <c r="K401" s="106">
        <v>13</v>
      </c>
      <c r="L401" s="106" t="s">
        <v>698</v>
      </c>
      <c r="M401" s="106" t="s">
        <v>924</v>
      </c>
      <c r="N401" s="106">
        <v>0.39</v>
      </c>
      <c r="O401" s="106">
        <v>0.69</v>
      </c>
      <c r="P401" s="106" t="s">
        <v>714</v>
      </c>
      <c r="Q401" s="107" t="s">
        <v>1151</v>
      </c>
      <c r="R401" s="107" t="s">
        <v>39</v>
      </c>
    </row>
    <row r="402" spans="2:18" ht="20.100000000000001" customHeight="1" x14ac:dyDescent="0.4">
      <c r="B402" s="105" t="str">
        <f t="shared" si="18"/>
        <v/>
      </c>
      <c r="C402" s="105" t="str">
        <f t="shared" si="19"/>
        <v/>
      </c>
      <c r="D402" s="105" t="str">
        <f t="shared" si="20"/>
        <v/>
      </c>
      <c r="E402" s="106" t="s">
        <v>695</v>
      </c>
      <c r="F402" s="106" t="s">
        <v>805</v>
      </c>
      <c r="G402" s="106" t="s">
        <v>697</v>
      </c>
      <c r="H402" s="106" t="s">
        <v>765</v>
      </c>
      <c r="I402" s="106">
        <v>13</v>
      </c>
      <c r="J402" s="106" t="s">
        <v>699</v>
      </c>
      <c r="K402" s="106">
        <v>14</v>
      </c>
      <c r="L402" s="106" t="s">
        <v>741</v>
      </c>
      <c r="M402" s="106" t="s">
        <v>924</v>
      </c>
      <c r="N402" s="106">
        <v>0.45</v>
      </c>
      <c r="O402" s="106">
        <v>0.69</v>
      </c>
      <c r="P402" s="106" t="s">
        <v>714</v>
      </c>
      <c r="Q402" s="107" t="s">
        <v>1152</v>
      </c>
      <c r="R402" s="107" t="s">
        <v>39</v>
      </c>
    </row>
    <row r="403" spans="2:18" ht="20.100000000000001" customHeight="1" x14ac:dyDescent="0.4">
      <c r="B403" s="105" t="str">
        <f t="shared" si="18"/>
        <v/>
      </c>
      <c r="C403" s="105" t="str">
        <f t="shared" si="19"/>
        <v/>
      </c>
      <c r="D403" s="105" t="str">
        <f t="shared" si="20"/>
        <v/>
      </c>
      <c r="E403" s="106" t="s">
        <v>695</v>
      </c>
      <c r="F403" s="106" t="s">
        <v>805</v>
      </c>
      <c r="G403" s="106" t="s">
        <v>710</v>
      </c>
      <c r="H403" s="106" t="s">
        <v>729</v>
      </c>
      <c r="I403" s="106">
        <v>13</v>
      </c>
      <c r="J403" s="106" t="s">
        <v>711</v>
      </c>
      <c r="K403" s="106">
        <v>14</v>
      </c>
      <c r="L403" s="106" t="s">
        <v>741</v>
      </c>
      <c r="M403" s="106" t="s">
        <v>924</v>
      </c>
      <c r="N403" s="106">
        <v>0.45</v>
      </c>
      <c r="O403" s="106">
        <v>0.69</v>
      </c>
      <c r="P403" s="106" t="s">
        <v>714</v>
      </c>
      <c r="Q403" s="107" t="s">
        <v>1153</v>
      </c>
      <c r="R403" s="107" t="s">
        <v>39</v>
      </c>
    </row>
    <row r="404" spans="2:18" ht="20.100000000000001" customHeight="1" x14ac:dyDescent="0.4">
      <c r="B404" s="105" t="str">
        <f t="shared" si="18"/>
        <v/>
      </c>
      <c r="C404" s="105" t="str">
        <f t="shared" si="19"/>
        <v/>
      </c>
      <c r="D404" s="105" t="str">
        <f t="shared" si="20"/>
        <v/>
      </c>
      <c r="E404" s="106" t="s">
        <v>695</v>
      </c>
      <c r="F404" s="106" t="s">
        <v>740</v>
      </c>
      <c r="G404" s="106" t="s">
        <v>710</v>
      </c>
      <c r="H404" s="106" t="s">
        <v>698</v>
      </c>
      <c r="I404" s="106">
        <v>13</v>
      </c>
      <c r="J404" s="106" t="s">
        <v>711</v>
      </c>
      <c r="K404" s="106">
        <v>13</v>
      </c>
      <c r="L404" s="106" t="s">
        <v>741</v>
      </c>
      <c r="M404" s="106" t="s">
        <v>924</v>
      </c>
      <c r="N404" s="106">
        <v>0.34</v>
      </c>
      <c r="O404" s="106">
        <v>0.69</v>
      </c>
      <c r="P404" s="106" t="s">
        <v>714</v>
      </c>
      <c r="Q404" s="107" t="s">
        <v>1154</v>
      </c>
      <c r="R404" s="107" t="s">
        <v>39</v>
      </c>
    </row>
    <row r="405" spans="2:18" ht="20.100000000000001" customHeight="1" x14ac:dyDescent="0.4">
      <c r="B405" s="105" t="str">
        <f t="shared" si="18"/>
        <v/>
      </c>
      <c r="C405" s="105" t="str">
        <f t="shared" si="19"/>
        <v/>
      </c>
      <c r="D405" s="105" t="str">
        <f t="shared" si="20"/>
        <v/>
      </c>
      <c r="E405" s="106" t="s">
        <v>695</v>
      </c>
      <c r="F405" s="106" t="s">
        <v>740</v>
      </c>
      <c r="G405" s="106" t="s">
        <v>721</v>
      </c>
      <c r="H405" s="106" t="s">
        <v>706</v>
      </c>
      <c r="I405" s="106">
        <v>13</v>
      </c>
      <c r="J405" s="106" t="s">
        <v>722</v>
      </c>
      <c r="K405" s="106">
        <v>13</v>
      </c>
      <c r="L405" s="106" t="s">
        <v>741</v>
      </c>
      <c r="M405" s="106" t="s">
        <v>924</v>
      </c>
      <c r="N405" s="106">
        <v>0.34</v>
      </c>
      <c r="O405" s="106">
        <v>0.69</v>
      </c>
      <c r="P405" s="106" t="s">
        <v>714</v>
      </c>
      <c r="Q405" s="107" t="s">
        <v>1155</v>
      </c>
      <c r="R405" s="107" t="s">
        <v>39</v>
      </c>
    </row>
    <row r="406" spans="2:18" ht="20.100000000000001" customHeight="1" x14ac:dyDescent="0.4">
      <c r="B406" s="105" t="str">
        <f t="shared" si="18"/>
        <v/>
      </c>
      <c r="C406" s="105" t="str">
        <f t="shared" si="19"/>
        <v/>
      </c>
      <c r="D406" s="105" t="str">
        <f t="shared" si="20"/>
        <v/>
      </c>
      <c r="E406" s="106" t="s">
        <v>695</v>
      </c>
      <c r="F406" s="106" t="s">
        <v>740</v>
      </c>
      <c r="G406" s="106" t="s">
        <v>752</v>
      </c>
      <c r="H406" s="106" t="s">
        <v>698</v>
      </c>
      <c r="I406" s="106">
        <v>13</v>
      </c>
      <c r="J406" s="106" t="s">
        <v>699</v>
      </c>
      <c r="K406" s="106">
        <v>13</v>
      </c>
      <c r="L406" s="106" t="s">
        <v>753</v>
      </c>
      <c r="M406" s="106" t="s">
        <v>924</v>
      </c>
      <c r="N406" s="106">
        <v>0.34</v>
      </c>
      <c r="O406" s="106">
        <v>0.69</v>
      </c>
      <c r="P406" s="106" t="s">
        <v>714</v>
      </c>
      <c r="Q406" s="107" t="s">
        <v>1156</v>
      </c>
      <c r="R406" s="107" t="s">
        <v>39</v>
      </c>
    </row>
    <row r="407" spans="2:18" ht="20.100000000000001" customHeight="1" x14ac:dyDescent="0.4">
      <c r="B407" s="105" t="str">
        <f t="shared" si="18"/>
        <v/>
      </c>
      <c r="C407" s="105" t="str">
        <f t="shared" si="19"/>
        <v/>
      </c>
      <c r="D407" s="105" t="str">
        <f t="shared" si="20"/>
        <v/>
      </c>
      <c r="E407" s="106" t="s">
        <v>695</v>
      </c>
      <c r="F407" s="106" t="s">
        <v>817</v>
      </c>
      <c r="G407" s="106" t="s">
        <v>697</v>
      </c>
      <c r="H407" s="106" t="s">
        <v>819</v>
      </c>
      <c r="I407" s="106">
        <v>13</v>
      </c>
      <c r="J407" s="106" t="s">
        <v>699</v>
      </c>
      <c r="K407" s="106">
        <v>14</v>
      </c>
      <c r="L407" s="106" t="s">
        <v>741</v>
      </c>
      <c r="M407" s="106" t="s">
        <v>924</v>
      </c>
      <c r="N407" s="106">
        <v>0.32</v>
      </c>
      <c r="O407" s="106">
        <v>0.69</v>
      </c>
      <c r="P407" s="106" t="s">
        <v>714</v>
      </c>
      <c r="Q407" s="107" t="s">
        <v>1157</v>
      </c>
      <c r="R407" s="107" t="s">
        <v>39</v>
      </c>
    </row>
    <row r="408" spans="2:18" ht="20.100000000000001" customHeight="1" x14ac:dyDescent="0.4">
      <c r="B408" s="105" t="str">
        <f t="shared" si="18"/>
        <v/>
      </c>
      <c r="C408" s="105" t="str">
        <f t="shared" si="19"/>
        <v/>
      </c>
      <c r="D408" s="105" t="str">
        <f t="shared" si="20"/>
        <v/>
      </c>
      <c r="E408" s="106" t="s">
        <v>695</v>
      </c>
      <c r="F408" s="106" t="s">
        <v>817</v>
      </c>
      <c r="G408" s="106" t="s">
        <v>710</v>
      </c>
      <c r="H408" s="106" t="s">
        <v>799</v>
      </c>
      <c r="I408" s="106">
        <v>13</v>
      </c>
      <c r="J408" s="106" t="s">
        <v>711</v>
      </c>
      <c r="K408" s="106">
        <v>14</v>
      </c>
      <c r="L408" s="106" t="s">
        <v>741</v>
      </c>
      <c r="M408" s="106" t="s">
        <v>924</v>
      </c>
      <c r="N408" s="106">
        <v>0.32</v>
      </c>
      <c r="O408" s="106">
        <v>0.69</v>
      </c>
      <c r="P408" s="106" t="s">
        <v>714</v>
      </c>
      <c r="Q408" s="107" t="s">
        <v>1158</v>
      </c>
      <c r="R408" s="107" t="s">
        <v>39</v>
      </c>
    </row>
    <row r="409" spans="2:18" ht="20.100000000000001" customHeight="1" x14ac:dyDescent="0.4">
      <c r="B409" s="105" t="str">
        <f t="shared" si="18"/>
        <v/>
      </c>
      <c r="C409" s="105" t="str">
        <f t="shared" si="19"/>
        <v/>
      </c>
      <c r="D409" s="105" t="str">
        <f t="shared" si="20"/>
        <v/>
      </c>
      <c r="E409" s="106" t="s">
        <v>695</v>
      </c>
      <c r="F409" s="106" t="s">
        <v>817</v>
      </c>
      <c r="G409" s="106" t="s">
        <v>752</v>
      </c>
      <c r="H409" s="106" t="s">
        <v>799</v>
      </c>
      <c r="I409" s="106">
        <v>13</v>
      </c>
      <c r="J409" s="106" t="s">
        <v>699</v>
      </c>
      <c r="K409" s="106">
        <v>14</v>
      </c>
      <c r="L409" s="106" t="s">
        <v>753</v>
      </c>
      <c r="M409" s="106" t="s">
        <v>924</v>
      </c>
      <c r="N409" s="106">
        <v>0.33</v>
      </c>
      <c r="O409" s="106">
        <v>0.69</v>
      </c>
      <c r="P409" s="106" t="s">
        <v>714</v>
      </c>
      <c r="Q409" s="107" t="s">
        <v>1159</v>
      </c>
      <c r="R409" s="107" t="s">
        <v>39</v>
      </c>
    </row>
    <row r="410" spans="2:18" ht="20.100000000000001" customHeight="1" x14ac:dyDescent="0.4">
      <c r="B410" s="105" t="str">
        <f t="shared" si="18"/>
        <v/>
      </c>
      <c r="C410" s="105" t="str">
        <f t="shared" si="19"/>
        <v/>
      </c>
      <c r="D410" s="105" t="str">
        <f t="shared" si="20"/>
        <v/>
      </c>
      <c r="E410" s="106" t="s">
        <v>695</v>
      </c>
      <c r="F410" s="106" t="s">
        <v>728</v>
      </c>
      <c r="G410" s="106" t="s">
        <v>697</v>
      </c>
      <c r="H410" s="106" t="s">
        <v>729</v>
      </c>
      <c r="I410" s="106">
        <v>13</v>
      </c>
      <c r="J410" s="106" t="s">
        <v>699</v>
      </c>
      <c r="K410" s="106">
        <v>13</v>
      </c>
      <c r="L410" s="106" t="s">
        <v>706</v>
      </c>
      <c r="M410" s="106" t="s">
        <v>924</v>
      </c>
      <c r="N410" s="106">
        <v>0.4</v>
      </c>
      <c r="O410" s="106">
        <v>0.69</v>
      </c>
      <c r="P410" s="106" t="s">
        <v>714</v>
      </c>
      <c r="Q410" s="107" t="s">
        <v>1160</v>
      </c>
      <c r="R410" s="107" t="s">
        <v>25</v>
      </c>
    </row>
    <row r="411" spans="2:18" ht="20.100000000000001" customHeight="1" x14ac:dyDescent="0.4">
      <c r="B411" s="105" t="str">
        <f t="shared" si="18"/>
        <v/>
      </c>
      <c r="C411" s="105" t="str">
        <f t="shared" si="19"/>
        <v/>
      </c>
      <c r="D411" s="105" t="str">
        <f t="shared" si="20"/>
        <v/>
      </c>
      <c r="E411" s="106" t="s">
        <v>695</v>
      </c>
      <c r="F411" s="106" t="s">
        <v>805</v>
      </c>
      <c r="G411" s="106" t="s">
        <v>697</v>
      </c>
      <c r="H411" s="106" t="s">
        <v>729</v>
      </c>
      <c r="I411" s="106">
        <v>13</v>
      </c>
      <c r="J411" s="106" t="s">
        <v>699</v>
      </c>
      <c r="K411" s="106">
        <v>14</v>
      </c>
      <c r="L411" s="106" t="s">
        <v>741</v>
      </c>
      <c r="M411" s="106" t="s">
        <v>924</v>
      </c>
      <c r="N411" s="106">
        <v>0.46</v>
      </c>
      <c r="O411" s="106">
        <v>0.69</v>
      </c>
      <c r="P411" s="106" t="s">
        <v>714</v>
      </c>
      <c r="Q411" s="107" t="s">
        <v>1161</v>
      </c>
      <c r="R411" s="107" t="s">
        <v>25</v>
      </c>
    </row>
    <row r="412" spans="2:18" ht="20.100000000000001" customHeight="1" x14ac:dyDescent="0.4">
      <c r="B412" s="105" t="str">
        <f t="shared" si="18"/>
        <v/>
      </c>
      <c r="C412" s="105" t="str">
        <f t="shared" si="19"/>
        <v/>
      </c>
      <c r="D412" s="105" t="str">
        <f t="shared" si="20"/>
        <v/>
      </c>
      <c r="E412" s="106" t="s">
        <v>695</v>
      </c>
      <c r="F412" s="106" t="s">
        <v>740</v>
      </c>
      <c r="G412" s="106" t="s">
        <v>697</v>
      </c>
      <c r="H412" s="106" t="s">
        <v>698</v>
      </c>
      <c r="I412" s="106">
        <v>13</v>
      </c>
      <c r="J412" s="106" t="s">
        <v>699</v>
      </c>
      <c r="K412" s="106">
        <v>13</v>
      </c>
      <c r="L412" s="106" t="s">
        <v>741</v>
      </c>
      <c r="M412" s="106" t="s">
        <v>924</v>
      </c>
      <c r="N412" s="106">
        <v>0.34</v>
      </c>
      <c r="O412" s="106">
        <v>0.69</v>
      </c>
      <c r="P412" s="106" t="s">
        <v>714</v>
      </c>
      <c r="Q412" s="107" t="s">
        <v>1162</v>
      </c>
      <c r="R412" s="107" t="s">
        <v>25</v>
      </c>
    </row>
    <row r="413" spans="2:18" ht="20.100000000000001" customHeight="1" x14ac:dyDescent="0.4">
      <c r="B413" s="105" t="str">
        <f t="shared" si="18"/>
        <v/>
      </c>
      <c r="C413" s="105" t="str">
        <f t="shared" si="19"/>
        <v/>
      </c>
      <c r="D413" s="105" t="str">
        <f t="shared" si="20"/>
        <v/>
      </c>
      <c r="E413" s="106" t="s">
        <v>695</v>
      </c>
      <c r="F413" s="106" t="s">
        <v>817</v>
      </c>
      <c r="G413" s="106" t="s">
        <v>697</v>
      </c>
      <c r="H413" s="106" t="s">
        <v>799</v>
      </c>
      <c r="I413" s="106">
        <v>13</v>
      </c>
      <c r="J413" s="106" t="s">
        <v>699</v>
      </c>
      <c r="K413" s="106">
        <v>14</v>
      </c>
      <c r="L413" s="106" t="s">
        <v>741</v>
      </c>
      <c r="M413" s="106" t="s">
        <v>924</v>
      </c>
      <c r="N413" s="106">
        <v>0.33</v>
      </c>
      <c r="O413" s="106">
        <v>0.69</v>
      </c>
      <c r="P413" s="106" t="s">
        <v>714</v>
      </c>
      <c r="Q413" s="107" t="s">
        <v>1163</v>
      </c>
      <c r="R413" s="107" t="s">
        <v>25</v>
      </c>
    </row>
    <row r="414" spans="2:18" ht="20.100000000000001" customHeight="1" x14ac:dyDescent="0.4">
      <c r="B414" s="105" t="str">
        <f t="shared" si="18"/>
        <v/>
      </c>
      <c r="C414" s="105" t="str">
        <f t="shared" si="19"/>
        <v/>
      </c>
      <c r="D414" s="105" t="str">
        <f t="shared" si="20"/>
        <v/>
      </c>
      <c r="E414" s="106" t="s">
        <v>695</v>
      </c>
      <c r="F414" s="106" t="s">
        <v>794</v>
      </c>
      <c r="G414" s="106" t="s">
        <v>697</v>
      </c>
      <c r="H414" s="106" t="s">
        <v>765</v>
      </c>
      <c r="I414" s="106">
        <v>8</v>
      </c>
      <c r="J414" s="106" t="s">
        <v>699</v>
      </c>
      <c r="K414" s="106">
        <v>8</v>
      </c>
      <c r="L414" s="106" t="s">
        <v>765</v>
      </c>
      <c r="M414" s="106" t="s">
        <v>700</v>
      </c>
      <c r="N414" s="106">
        <v>0.45</v>
      </c>
      <c r="O414" s="106">
        <v>0.69</v>
      </c>
      <c r="P414" s="106" t="s">
        <v>714</v>
      </c>
      <c r="Q414" s="107" t="s">
        <v>1164</v>
      </c>
      <c r="R414" s="107" t="s">
        <v>44</v>
      </c>
    </row>
    <row r="415" spans="2:18" ht="20.100000000000001" customHeight="1" x14ac:dyDescent="0.4">
      <c r="B415" s="105" t="str">
        <f t="shared" si="18"/>
        <v/>
      </c>
      <c r="C415" s="105" t="str">
        <f t="shared" si="19"/>
        <v/>
      </c>
      <c r="D415" s="105" t="str">
        <f t="shared" si="20"/>
        <v/>
      </c>
      <c r="E415" s="106" t="s">
        <v>695</v>
      </c>
      <c r="F415" s="106" t="s">
        <v>794</v>
      </c>
      <c r="G415" s="106" t="s">
        <v>721</v>
      </c>
      <c r="H415" s="106" t="s">
        <v>729</v>
      </c>
      <c r="I415" s="106">
        <v>8</v>
      </c>
      <c r="J415" s="106" t="s">
        <v>722</v>
      </c>
      <c r="K415" s="106">
        <v>8</v>
      </c>
      <c r="L415" s="106" t="s">
        <v>729</v>
      </c>
      <c r="M415" s="106" t="s">
        <v>700</v>
      </c>
      <c r="N415" s="106">
        <v>0.45</v>
      </c>
      <c r="O415" s="106">
        <v>0.69</v>
      </c>
      <c r="P415" s="106" t="s">
        <v>714</v>
      </c>
      <c r="Q415" s="107" t="s">
        <v>1165</v>
      </c>
      <c r="R415" s="107" t="s">
        <v>44</v>
      </c>
    </row>
    <row r="416" spans="2:18" ht="20.100000000000001" customHeight="1" x14ac:dyDescent="0.4">
      <c r="B416" s="105" t="str">
        <f t="shared" si="18"/>
        <v/>
      </c>
      <c r="C416" s="105" t="str">
        <f t="shared" si="19"/>
        <v/>
      </c>
      <c r="D416" s="105" t="str">
        <f t="shared" si="20"/>
        <v/>
      </c>
      <c r="E416" s="106" t="s">
        <v>695</v>
      </c>
      <c r="F416" s="106" t="s">
        <v>696</v>
      </c>
      <c r="G416" s="106" t="s">
        <v>710</v>
      </c>
      <c r="H416" s="106" t="s">
        <v>698</v>
      </c>
      <c r="I416" s="106">
        <v>7</v>
      </c>
      <c r="J416" s="106" t="s">
        <v>711</v>
      </c>
      <c r="K416" s="106">
        <v>8</v>
      </c>
      <c r="L416" s="106" t="s">
        <v>698</v>
      </c>
      <c r="M416" s="106" t="s">
        <v>700</v>
      </c>
      <c r="N416" s="106">
        <v>0.32</v>
      </c>
      <c r="O416" s="106">
        <v>0.69</v>
      </c>
      <c r="P416" s="106" t="s">
        <v>714</v>
      </c>
      <c r="Q416" s="107" t="s">
        <v>1166</v>
      </c>
      <c r="R416" s="107" t="s">
        <v>44</v>
      </c>
    </row>
    <row r="417" spans="2:18" ht="20.100000000000001" customHeight="1" x14ac:dyDescent="0.4">
      <c r="B417" s="105" t="str">
        <f t="shared" si="18"/>
        <v/>
      </c>
      <c r="C417" s="105" t="str">
        <f t="shared" si="19"/>
        <v/>
      </c>
      <c r="D417" s="105" t="str">
        <f t="shared" si="20"/>
        <v/>
      </c>
      <c r="E417" s="106" t="s">
        <v>695</v>
      </c>
      <c r="F417" s="106" t="s">
        <v>798</v>
      </c>
      <c r="G417" s="106" t="s">
        <v>697</v>
      </c>
      <c r="H417" s="106" t="s">
        <v>765</v>
      </c>
      <c r="I417" s="106">
        <v>8</v>
      </c>
      <c r="J417" s="106" t="s">
        <v>699</v>
      </c>
      <c r="K417" s="106">
        <v>8</v>
      </c>
      <c r="L417" s="106" t="s">
        <v>819</v>
      </c>
      <c r="M417" s="106" t="s">
        <v>700</v>
      </c>
      <c r="N417" s="106">
        <v>0.36</v>
      </c>
      <c r="O417" s="106">
        <v>0.69</v>
      </c>
      <c r="P417" s="106" t="s">
        <v>714</v>
      </c>
      <c r="Q417" s="107" t="s">
        <v>1167</v>
      </c>
      <c r="R417" s="107" t="s">
        <v>44</v>
      </c>
    </row>
    <row r="418" spans="2:18" ht="20.100000000000001" customHeight="1" x14ac:dyDescent="0.4">
      <c r="B418" s="105" t="str">
        <f t="shared" si="18"/>
        <v/>
      </c>
      <c r="C418" s="105" t="str">
        <f t="shared" si="19"/>
        <v/>
      </c>
      <c r="D418" s="105" t="str">
        <f t="shared" si="20"/>
        <v/>
      </c>
      <c r="E418" s="106" t="s">
        <v>695</v>
      </c>
      <c r="F418" s="106" t="s">
        <v>798</v>
      </c>
      <c r="G418" s="106" t="s">
        <v>721</v>
      </c>
      <c r="H418" s="106" t="s">
        <v>729</v>
      </c>
      <c r="I418" s="106">
        <v>8</v>
      </c>
      <c r="J418" s="106" t="s">
        <v>722</v>
      </c>
      <c r="K418" s="106">
        <v>8</v>
      </c>
      <c r="L418" s="106" t="s">
        <v>799</v>
      </c>
      <c r="M418" s="106" t="s">
        <v>700</v>
      </c>
      <c r="N418" s="106">
        <v>0.37</v>
      </c>
      <c r="O418" s="106">
        <v>0.69</v>
      </c>
      <c r="P418" s="106" t="s">
        <v>714</v>
      </c>
      <c r="Q418" s="107" t="s">
        <v>1168</v>
      </c>
      <c r="R418" s="107" t="s">
        <v>44</v>
      </c>
    </row>
    <row r="419" spans="2:18" ht="20.100000000000001" customHeight="1" x14ac:dyDescent="0.4">
      <c r="B419" s="105" t="str">
        <f t="shared" si="18"/>
        <v/>
      </c>
      <c r="C419" s="105" t="str">
        <f t="shared" si="19"/>
        <v/>
      </c>
      <c r="D419" s="105" t="str">
        <f t="shared" si="20"/>
        <v/>
      </c>
      <c r="E419" s="106" t="s">
        <v>695</v>
      </c>
      <c r="F419" s="106" t="s">
        <v>805</v>
      </c>
      <c r="G419" s="106" t="s">
        <v>721</v>
      </c>
      <c r="H419" s="106" t="s">
        <v>765</v>
      </c>
      <c r="I419" s="106">
        <v>8</v>
      </c>
      <c r="J419" s="106" t="s">
        <v>722</v>
      </c>
      <c r="K419" s="106">
        <v>8</v>
      </c>
      <c r="L419" s="106" t="s">
        <v>741</v>
      </c>
      <c r="M419" s="106" t="s">
        <v>700</v>
      </c>
      <c r="N419" s="106">
        <v>0.44</v>
      </c>
      <c r="O419" s="106">
        <v>0.69</v>
      </c>
      <c r="P419" s="106" t="s">
        <v>714</v>
      </c>
      <c r="Q419" s="107" t="s">
        <v>1169</v>
      </c>
      <c r="R419" s="107" t="s">
        <v>44</v>
      </c>
    </row>
    <row r="420" spans="2:18" ht="20.100000000000001" customHeight="1" x14ac:dyDescent="0.4">
      <c r="B420" s="105" t="str">
        <f t="shared" si="18"/>
        <v/>
      </c>
      <c r="C420" s="105" t="str">
        <f t="shared" si="19"/>
        <v/>
      </c>
      <c r="D420" s="105" t="str">
        <f t="shared" si="20"/>
        <v/>
      </c>
      <c r="E420" s="106" t="s">
        <v>695</v>
      </c>
      <c r="F420" s="106" t="s">
        <v>805</v>
      </c>
      <c r="G420" s="106" t="s">
        <v>773</v>
      </c>
      <c r="H420" s="106" t="s">
        <v>729</v>
      </c>
      <c r="I420" s="106">
        <v>8</v>
      </c>
      <c r="J420" s="106" t="s">
        <v>774</v>
      </c>
      <c r="K420" s="106">
        <v>8</v>
      </c>
      <c r="L420" s="106" t="s">
        <v>741</v>
      </c>
      <c r="M420" s="106" t="s">
        <v>700</v>
      </c>
      <c r="N420" s="106">
        <v>0.45</v>
      </c>
      <c r="O420" s="106">
        <v>0.69</v>
      </c>
      <c r="P420" s="106" t="s">
        <v>714</v>
      </c>
      <c r="Q420" s="107" t="s">
        <v>1170</v>
      </c>
      <c r="R420" s="107" t="s">
        <v>44</v>
      </c>
    </row>
    <row r="421" spans="2:18" ht="20.100000000000001" customHeight="1" x14ac:dyDescent="0.4">
      <c r="B421" s="105" t="str">
        <f t="shared" si="18"/>
        <v/>
      </c>
      <c r="C421" s="105" t="str">
        <f t="shared" si="19"/>
        <v/>
      </c>
      <c r="D421" s="105" t="str">
        <f t="shared" si="20"/>
        <v/>
      </c>
      <c r="E421" s="106" t="s">
        <v>695</v>
      </c>
      <c r="F421" s="106" t="s">
        <v>805</v>
      </c>
      <c r="G421" s="106" t="s">
        <v>778</v>
      </c>
      <c r="H421" s="106" t="s">
        <v>729</v>
      </c>
      <c r="I421" s="106">
        <v>8</v>
      </c>
      <c r="J421" s="106" t="s">
        <v>779</v>
      </c>
      <c r="K421" s="106">
        <v>8</v>
      </c>
      <c r="L421" s="106" t="s">
        <v>741</v>
      </c>
      <c r="M421" s="106" t="s">
        <v>700</v>
      </c>
      <c r="N421" s="106">
        <v>0.45</v>
      </c>
      <c r="O421" s="106">
        <v>0.69</v>
      </c>
      <c r="P421" s="106" t="s">
        <v>714</v>
      </c>
      <c r="Q421" s="107" t="s">
        <v>1171</v>
      </c>
      <c r="R421" s="107" t="s">
        <v>44</v>
      </c>
    </row>
    <row r="422" spans="2:18" ht="20.100000000000001" customHeight="1" x14ac:dyDescent="0.4">
      <c r="B422" s="105" t="str">
        <f t="shared" si="18"/>
        <v/>
      </c>
      <c r="C422" s="105" t="str">
        <f t="shared" si="19"/>
        <v/>
      </c>
      <c r="D422" s="105" t="str">
        <f t="shared" si="20"/>
        <v/>
      </c>
      <c r="E422" s="106" t="s">
        <v>695</v>
      </c>
      <c r="F422" s="106" t="s">
        <v>805</v>
      </c>
      <c r="G422" s="106" t="s">
        <v>782</v>
      </c>
      <c r="H422" s="106" t="s">
        <v>729</v>
      </c>
      <c r="I422" s="106">
        <v>8</v>
      </c>
      <c r="J422" s="106" t="s">
        <v>783</v>
      </c>
      <c r="K422" s="106">
        <v>8</v>
      </c>
      <c r="L422" s="106" t="s">
        <v>741</v>
      </c>
      <c r="M422" s="106" t="s">
        <v>700</v>
      </c>
      <c r="N422" s="106">
        <v>0.38</v>
      </c>
      <c r="O422" s="106">
        <v>0.69</v>
      </c>
      <c r="P422" s="106" t="s">
        <v>714</v>
      </c>
      <c r="Q422" s="107" t="s">
        <v>1172</v>
      </c>
      <c r="R422" s="107" t="s">
        <v>44</v>
      </c>
    </row>
    <row r="423" spans="2:18" ht="20.100000000000001" customHeight="1" x14ac:dyDescent="0.4">
      <c r="B423" s="105" t="str">
        <f t="shared" si="18"/>
        <v/>
      </c>
      <c r="C423" s="105" t="str">
        <f t="shared" si="19"/>
        <v/>
      </c>
      <c r="D423" s="105" t="str">
        <f t="shared" si="20"/>
        <v/>
      </c>
      <c r="E423" s="106" t="s">
        <v>695</v>
      </c>
      <c r="F423" s="106" t="s">
        <v>805</v>
      </c>
      <c r="G423" s="106" t="s">
        <v>758</v>
      </c>
      <c r="H423" s="106" t="s">
        <v>733</v>
      </c>
      <c r="I423" s="106">
        <v>8</v>
      </c>
      <c r="J423" s="106" t="s">
        <v>711</v>
      </c>
      <c r="K423" s="106">
        <v>8</v>
      </c>
      <c r="L423" s="106" t="s">
        <v>753</v>
      </c>
      <c r="M423" s="106" t="s">
        <v>700</v>
      </c>
      <c r="N423" s="106">
        <v>0.45</v>
      </c>
      <c r="O423" s="106">
        <v>0.69</v>
      </c>
      <c r="P423" s="106" t="s">
        <v>714</v>
      </c>
      <c r="Q423" s="107" t="s">
        <v>1173</v>
      </c>
      <c r="R423" s="107" t="s">
        <v>44</v>
      </c>
    </row>
    <row r="424" spans="2:18" ht="20.100000000000001" customHeight="1" x14ac:dyDescent="0.4">
      <c r="B424" s="105" t="str">
        <f t="shared" si="18"/>
        <v/>
      </c>
      <c r="C424" s="105" t="str">
        <f t="shared" si="19"/>
        <v/>
      </c>
      <c r="D424" s="105" t="str">
        <f t="shared" si="20"/>
        <v/>
      </c>
      <c r="E424" s="106" t="s">
        <v>695</v>
      </c>
      <c r="F424" s="106" t="s">
        <v>805</v>
      </c>
      <c r="G424" s="106" t="s">
        <v>788</v>
      </c>
      <c r="H424" s="106" t="s">
        <v>729</v>
      </c>
      <c r="I424" s="106">
        <v>8</v>
      </c>
      <c r="J424" s="106" t="s">
        <v>722</v>
      </c>
      <c r="K424" s="106">
        <v>8</v>
      </c>
      <c r="L424" s="106" t="s">
        <v>753</v>
      </c>
      <c r="M424" s="106" t="s">
        <v>700</v>
      </c>
      <c r="N424" s="106">
        <v>0.45</v>
      </c>
      <c r="O424" s="106">
        <v>0.69</v>
      </c>
      <c r="P424" s="106" t="s">
        <v>714</v>
      </c>
      <c r="Q424" s="107" t="s">
        <v>1174</v>
      </c>
      <c r="R424" s="107" t="s">
        <v>44</v>
      </c>
    </row>
    <row r="425" spans="2:18" ht="20.100000000000001" customHeight="1" x14ac:dyDescent="0.4">
      <c r="B425" s="105" t="str">
        <f t="shared" si="18"/>
        <v/>
      </c>
      <c r="C425" s="105" t="str">
        <f t="shared" si="19"/>
        <v/>
      </c>
      <c r="D425" s="105" t="str">
        <f t="shared" si="20"/>
        <v/>
      </c>
      <c r="E425" s="106" t="s">
        <v>695</v>
      </c>
      <c r="F425" s="106" t="s">
        <v>817</v>
      </c>
      <c r="G425" s="106" t="s">
        <v>721</v>
      </c>
      <c r="H425" s="106" t="s">
        <v>819</v>
      </c>
      <c r="I425" s="106">
        <v>8</v>
      </c>
      <c r="J425" s="106" t="s">
        <v>722</v>
      </c>
      <c r="K425" s="106">
        <v>8</v>
      </c>
      <c r="L425" s="106" t="s">
        <v>741</v>
      </c>
      <c r="M425" s="106" t="s">
        <v>700</v>
      </c>
      <c r="N425" s="106">
        <v>0.32</v>
      </c>
      <c r="O425" s="106">
        <v>0.69</v>
      </c>
      <c r="P425" s="106" t="s">
        <v>714</v>
      </c>
      <c r="Q425" s="107" t="s">
        <v>1175</v>
      </c>
      <c r="R425" s="107" t="s">
        <v>44</v>
      </c>
    </row>
    <row r="426" spans="2:18" ht="20.100000000000001" customHeight="1" x14ac:dyDescent="0.4">
      <c r="B426" s="105" t="str">
        <f t="shared" si="18"/>
        <v/>
      </c>
      <c r="C426" s="105" t="str">
        <f t="shared" si="19"/>
        <v/>
      </c>
      <c r="D426" s="105" t="str">
        <f t="shared" si="20"/>
        <v/>
      </c>
      <c r="E426" s="106" t="s">
        <v>695</v>
      </c>
      <c r="F426" s="106" t="s">
        <v>817</v>
      </c>
      <c r="G426" s="106" t="s">
        <v>773</v>
      </c>
      <c r="H426" s="106" t="s">
        <v>799</v>
      </c>
      <c r="I426" s="106">
        <v>8</v>
      </c>
      <c r="J426" s="106" t="s">
        <v>774</v>
      </c>
      <c r="K426" s="106">
        <v>8</v>
      </c>
      <c r="L426" s="106" t="s">
        <v>741</v>
      </c>
      <c r="M426" s="106" t="s">
        <v>700</v>
      </c>
      <c r="N426" s="106">
        <v>0.32</v>
      </c>
      <c r="O426" s="106">
        <v>0.69</v>
      </c>
      <c r="P426" s="106" t="s">
        <v>714</v>
      </c>
      <c r="Q426" s="107" t="s">
        <v>1176</v>
      </c>
      <c r="R426" s="107" t="s">
        <v>44</v>
      </c>
    </row>
    <row r="427" spans="2:18" ht="20.100000000000001" customHeight="1" x14ac:dyDescent="0.4">
      <c r="B427" s="105" t="str">
        <f t="shared" si="18"/>
        <v/>
      </c>
      <c r="C427" s="105" t="str">
        <f t="shared" si="19"/>
        <v/>
      </c>
      <c r="D427" s="105" t="str">
        <f t="shared" si="20"/>
        <v/>
      </c>
      <c r="E427" s="106" t="s">
        <v>695</v>
      </c>
      <c r="F427" s="106" t="s">
        <v>817</v>
      </c>
      <c r="G427" s="106" t="s">
        <v>778</v>
      </c>
      <c r="H427" s="106" t="s">
        <v>799</v>
      </c>
      <c r="I427" s="106">
        <v>8</v>
      </c>
      <c r="J427" s="106" t="s">
        <v>779</v>
      </c>
      <c r="K427" s="106">
        <v>8</v>
      </c>
      <c r="L427" s="106" t="s">
        <v>741</v>
      </c>
      <c r="M427" s="106" t="s">
        <v>700</v>
      </c>
      <c r="N427" s="106">
        <v>0.31</v>
      </c>
      <c r="O427" s="106">
        <v>0.69</v>
      </c>
      <c r="P427" s="106" t="s">
        <v>714</v>
      </c>
      <c r="Q427" s="107" t="s">
        <v>1177</v>
      </c>
      <c r="R427" s="107" t="s">
        <v>44</v>
      </c>
    </row>
    <row r="428" spans="2:18" ht="20.100000000000001" customHeight="1" x14ac:dyDescent="0.4">
      <c r="B428" s="105" t="str">
        <f t="shared" si="18"/>
        <v/>
      </c>
      <c r="C428" s="105" t="str">
        <f t="shared" si="19"/>
        <v/>
      </c>
      <c r="D428" s="105" t="str">
        <f t="shared" si="20"/>
        <v/>
      </c>
      <c r="E428" s="106" t="s">
        <v>695</v>
      </c>
      <c r="F428" s="106" t="s">
        <v>817</v>
      </c>
      <c r="G428" s="106" t="s">
        <v>782</v>
      </c>
      <c r="H428" s="106" t="s">
        <v>799</v>
      </c>
      <c r="I428" s="106">
        <v>8</v>
      </c>
      <c r="J428" s="106" t="s">
        <v>783</v>
      </c>
      <c r="K428" s="106">
        <v>8</v>
      </c>
      <c r="L428" s="106" t="s">
        <v>741</v>
      </c>
      <c r="M428" s="106" t="s">
        <v>700</v>
      </c>
      <c r="N428" s="106">
        <v>0.26</v>
      </c>
      <c r="O428" s="106">
        <v>0.69</v>
      </c>
      <c r="P428" s="106" t="s">
        <v>714</v>
      </c>
      <c r="Q428" s="107" t="s">
        <v>1178</v>
      </c>
      <c r="R428" s="107" t="s">
        <v>44</v>
      </c>
    </row>
    <row r="429" spans="2:18" ht="20.100000000000001" customHeight="1" x14ac:dyDescent="0.4">
      <c r="B429" s="105" t="str">
        <f t="shared" si="18"/>
        <v/>
      </c>
      <c r="C429" s="105" t="str">
        <f t="shared" si="19"/>
        <v/>
      </c>
      <c r="D429" s="105" t="str">
        <f t="shared" si="20"/>
        <v/>
      </c>
      <c r="E429" s="106" t="s">
        <v>695</v>
      </c>
      <c r="F429" s="106" t="s">
        <v>817</v>
      </c>
      <c r="G429" s="106" t="s">
        <v>758</v>
      </c>
      <c r="H429" s="106" t="s">
        <v>802</v>
      </c>
      <c r="I429" s="106">
        <v>8</v>
      </c>
      <c r="J429" s="106" t="s">
        <v>711</v>
      </c>
      <c r="K429" s="106">
        <v>8</v>
      </c>
      <c r="L429" s="106" t="s">
        <v>753</v>
      </c>
      <c r="M429" s="106" t="s">
        <v>700</v>
      </c>
      <c r="N429" s="106">
        <v>0.32</v>
      </c>
      <c r="O429" s="106">
        <v>0.69</v>
      </c>
      <c r="P429" s="106" t="s">
        <v>714</v>
      </c>
      <c r="Q429" s="107" t="s">
        <v>1179</v>
      </c>
      <c r="R429" s="107" t="s">
        <v>44</v>
      </c>
    </row>
    <row r="430" spans="2:18" ht="20.100000000000001" customHeight="1" x14ac:dyDescent="0.4">
      <c r="B430" s="105" t="str">
        <f t="shared" si="18"/>
        <v/>
      </c>
      <c r="C430" s="105" t="str">
        <f t="shared" si="19"/>
        <v/>
      </c>
      <c r="D430" s="105" t="str">
        <f t="shared" si="20"/>
        <v/>
      </c>
      <c r="E430" s="106" t="s">
        <v>695</v>
      </c>
      <c r="F430" s="106" t="s">
        <v>817</v>
      </c>
      <c r="G430" s="106" t="s">
        <v>788</v>
      </c>
      <c r="H430" s="106" t="s">
        <v>799</v>
      </c>
      <c r="I430" s="106">
        <v>8</v>
      </c>
      <c r="J430" s="106" t="s">
        <v>722</v>
      </c>
      <c r="K430" s="106">
        <v>8</v>
      </c>
      <c r="L430" s="106" t="s">
        <v>753</v>
      </c>
      <c r="M430" s="106" t="s">
        <v>700</v>
      </c>
      <c r="N430" s="106">
        <v>0.32</v>
      </c>
      <c r="O430" s="106">
        <v>0.69</v>
      </c>
      <c r="P430" s="106" t="s">
        <v>714</v>
      </c>
      <c r="Q430" s="107" t="s">
        <v>1180</v>
      </c>
      <c r="R430" s="107" t="s">
        <v>44</v>
      </c>
    </row>
    <row r="431" spans="2:18" ht="20.100000000000001" customHeight="1" x14ac:dyDescent="0.4">
      <c r="B431" s="105" t="str">
        <f t="shared" si="18"/>
        <v/>
      </c>
      <c r="C431" s="105" t="str">
        <f t="shared" si="19"/>
        <v/>
      </c>
      <c r="D431" s="105" t="str">
        <f t="shared" si="20"/>
        <v/>
      </c>
      <c r="E431" s="106" t="s">
        <v>695</v>
      </c>
      <c r="F431" s="106" t="s">
        <v>696</v>
      </c>
      <c r="G431" s="106" t="s">
        <v>710</v>
      </c>
      <c r="H431" s="106" t="s">
        <v>698</v>
      </c>
      <c r="I431" s="106">
        <v>12</v>
      </c>
      <c r="J431" s="106" t="s">
        <v>711</v>
      </c>
      <c r="K431" s="106">
        <v>13</v>
      </c>
      <c r="L431" s="106" t="s">
        <v>698</v>
      </c>
      <c r="M431" s="106" t="s">
        <v>924</v>
      </c>
      <c r="N431" s="106">
        <v>0.32</v>
      </c>
      <c r="O431" s="106">
        <v>0.69</v>
      </c>
      <c r="P431" s="106" t="s">
        <v>701</v>
      </c>
      <c r="Q431" s="107" t="s">
        <v>1181</v>
      </c>
      <c r="R431" s="107" t="s">
        <v>926</v>
      </c>
    </row>
    <row r="432" spans="2:18" ht="20.100000000000001" customHeight="1" x14ac:dyDescent="0.4">
      <c r="B432" s="105" t="str">
        <f t="shared" si="18"/>
        <v/>
      </c>
      <c r="C432" s="105" t="str">
        <f t="shared" si="19"/>
        <v/>
      </c>
      <c r="D432" s="105" t="str">
        <f t="shared" si="20"/>
        <v/>
      </c>
      <c r="E432" s="106" t="s">
        <v>695</v>
      </c>
      <c r="F432" s="106" t="s">
        <v>728</v>
      </c>
      <c r="G432" s="106" t="s">
        <v>697</v>
      </c>
      <c r="H432" s="106" t="s">
        <v>765</v>
      </c>
      <c r="I432" s="106">
        <v>13</v>
      </c>
      <c r="J432" s="106" t="s">
        <v>699</v>
      </c>
      <c r="K432" s="106">
        <v>13</v>
      </c>
      <c r="L432" s="106" t="s">
        <v>717</v>
      </c>
      <c r="M432" s="106" t="s">
        <v>924</v>
      </c>
      <c r="N432" s="106">
        <v>0.39</v>
      </c>
      <c r="O432" s="106">
        <v>0.69</v>
      </c>
      <c r="P432" s="106" t="s">
        <v>714</v>
      </c>
      <c r="Q432" s="107" t="s">
        <v>1182</v>
      </c>
      <c r="R432" s="107" t="s">
        <v>926</v>
      </c>
    </row>
    <row r="433" spans="2:18" ht="20.100000000000001" customHeight="1" x14ac:dyDescent="0.4">
      <c r="B433" s="105" t="str">
        <f t="shared" si="18"/>
        <v/>
      </c>
      <c r="C433" s="105" t="str">
        <f t="shared" si="19"/>
        <v/>
      </c>
      <c r="D433" s="105" t="str">
        <f t="shared" si="20"/>
        <v/>
      </c>
      <c r="E433" s="106" t="s">
        <v>695</v>
      </c>
      <c r="F433" s="106" t="s">
        <v>728</v>
      </c>
      <c r="G433" s="106" t="s">
        <v>721</v>
      </c>
      <c r="H433" s="106" t="s">
        <v>729</v>
      </c>
      <c r="I433" s="106">
        <v>13</v>
      </c>
      <c r="J433" s="106" t="s">
        <v>722</v>
      </c>
      <c r="K433" s="106">
        <v>13</v>
      </c>
      <c r="L433" s="106" t="s">
        <v>706</v>
      </c>
      <c r="M433" s="106" t="s">
        <v>924</v>
      </c>
      <c r="N433" s="106">
        <v>0.4</v>
      </c>
      <c r="O433" s="106">
        <v>0.69</v>
      </c>
      <c r="P433" s="106" t="s">
        <v>714</v>
      </c>
      <c r="Q433" s="107" t="s">
        <v>1183</v>
      </c>
      <c r="R433" s="107" t="s">
        <v>926</v>
      </c>
    </row>
    <row r="434" spans="2:18" ht="20.100000000000001" customHeight="1" x14ac:dyDescent="0.4">
      <c r="B434" s="105" t="str">
        <f t="shared" si="18"/>
        <v/>
      </c>
      <c r="C434" s="105" t="str">
        <f t="shared" si="19"/>
        <v/>
      </c>
      <c r="D434" s="105" t="str">
        <f t="shared" si="20"/>
        <v/>
      </c>
      <c r="E434" s="106" t="s">
        <v>695</v>
      </c>
      <c r="F434" s="106" t="s">
        <v>798</v>
      </c>
      <c r="G434" s="106" t="s">
        <v>710</v>
      </c>
      <c r="H434" s="106" t="s">
        <v>729</v>
      </c>
      <c r="I434" s="106">
        <v>13</v>
      </c>
      <c r="J434" s="106" t="s">
        <v>711</v>
      </c>
      <c r="K434" s="106">
        <v>14</v>
      </c>
      <c r="L434" s="106" t="s">
        <v>799</v>
      </c>
      <c r="M434" s="106" t="s">
        <v>924</v>
      </c>
      <c r="N434" s="106">
        <v>0.37</v>
      </c>
      <c r="O434" s="106">
        <v>0.69</v>
      </c>
      <c r="P434" s="106" t="s">
        <v>800</v>
      </c>
      <c r="Q434" s="107" t="s">
        <v>1184</v>
      </c>
      <c r="R434" s="107" t="s">
        <v>926</v>
      </c>
    </row>
    <row r="435" spans="2:18" ht="20.100000000000001" customHeight="1" x14ac:dyDescent="0.4">
      <c r="B435" s="105" t="str">
        <f t="shared" si="18"/>
        <v/>
      </c>
      <c r="C435" s="105" t="str">
        <f t="shared" si="19"/>
        <v/>
      </c>
      <c r="D435" s="105" t="str">
        <f t="shared" si="20"/>
        <v/>
      </c>
      <c r="E435" s="106" t="s">
        <v>695</v>
      </c>
      <c r="F435" s="106" t="s">
        <v>740</v>
      </c>
      <c r="G435" s="106" t="s">
        <v>721</v>
      </c>
      <c r="H435" s="106" t="s">
        <v>717</v>
      </c>
      <c r="I435" s="106">
        <v>13</v>
      </c>
      <c r="J435" s="106" t="s">
        <v>722</v>
      </c>
      <c r="K435" s="106">
        <v>13</v>
      </c>
      <c r="L435" s="106" t="s">
        <v>741</v>
      </c>
      <c r="M435" s="106" t="s">
        <v>924</v>
      </c>
      <c r="N435" s="106">
        <v>0.33</v>
      </c>
      <c r="O435" s="106">
        <v>0.69</v>
      </c>
      <c r="P435" s="106" t="s">
        <v>714</v>
      </c>
      <c r="Q435" s="107" t="s">
        <v>1185</v>
      </c>
      <c r="R435" s="107" t="s">
        <v>926</v>
      </c>
    </row>
    <row r="436" spans="2:18" ht="20.100000000000001" customHeight="1" x14ac:dyDescent="0.4">
      <c r="B436" s="105" t="str">
        <f t="shared" si="18"/>
        <v/>
      </c>
      <c r="C436" s="105" t="str">
        <f t="shared" si="19"/>
        <v/>
      </c>
      <c r="D436" s="105" t="str">
        <f t="shared" si="20"/>
        <v/>
      </c>
      <c r="E436" s="106" t="s">
        <v>695</v>
      </c>
      <c r="F436" s="106" t="s">
        <v>740</v>
      </c>
      <c r="G436" s="106" t="s">
        <v>773</v>
      </c>
      <c r="H436" s="106" t="s">
        <v>706</v>
      </c>
      <c r="I436" s="106">
        <v>13</v>
      </c>
      <c r="J436" s="106" t="s">
        <v>774</v>
      </c>
      <c r="K436" s="106">
        <v>13</v>
      </c>
      <c r="L436" s="106" t="s">
        <v>741</v>
      </c>
      <c r="M436" s="106" t="s">
        <v>924</v>
      </c>
      <c r="N436" s="106">
        <v>0.33</v>
      </c>
      <c r="O436" s="106">
        <v>0.69</v>
      </c>
      <c r="P436" s="106" t="s">
        <v>714</v>
      </c>
      <c r="Q436" s="107" t="s">
        <v>1186</v>
      </c>
      <c r="R436" s="107" t="s">
        <v>926</v>
      </c>
    </row>
    <row r="437" spans="2:18" ht="20.100000000000001" customHeight="1" x14ac:dyDescent="0.4">
      <c r="B437" s="105" t="str">
        <f t="shared" si="18"/>
        <v/>
      </c>
      <c r="C437" s="105" t="str">
        <f t="shared" si="19"/>
        <v/>
      </c>
      <c r="D437" s="105" t="str">
        <f t="shared" si="20"/>
        <v/>
      </c>
      <c r="E437" s="106" t="s">
        <v>695</v>
      </c>
      <c r="F437" s="106" t="s">
        <v>740</v>
      </c>
      <c r="G437" s="106" t="s">
        <v>778</v>
      </c>
      <c r="H437" s="106" t="s">
        <v>706</v>
      </c>
      <c r="I437" s="106">
        <v>13</v>
      </c>
      <c r="J437" s="106" t="s">
        <v>779</v>
      </c>
      <c r="K437" s="106">
        <v>13</v>
      </c>
      <c r="L437" s="106" t="s">
        <v>741</v>
      </c>
      <c r="M437" s="106" t="s">
        <v>924</v>
      </c>
      <c r="N437" s="106">
        <v>0.33</v>
      </c>
      <c r="O437" s="106">
        <v>0.69</v>
      </c>
      <c r="P437" s="106" t="s">
        <v>714</v>
      </c>
      <c r="Q437" s="107" t="s">
        <v>1187</v>
      </c>
      <c r="R437" s="107" t="s">
        <v>926</v>
      </c>
    </row>
    <row r="438" spans="2:18" ht="20.100000000000001" customHeight="1" x14ac:dyDescent="0.4">
      <c r="B438" s="105" t="str">
        <f t="shared" si="18"/>
        <v/>
      </c>
      <c r="C438" s="105" t="str">
        <f t="shared" si="19"/>
        <v/>
      </c>
      <c r="D438" s="105" t="str">
        <f t="shared" si="20"/>
        <v/>
      </c>
      <c r="E438" s="106" t="s">
        <v>695</v>
      </c>
      <c r="F438" s="106" t="s">
        <v>740</v>
      </c>
      <c r="G438" s="106" t="s">
        <v>782</v>
      </c>
      <c r="H438" s="106" t="s">
        <v>706</v>
      </c>
      <c r="I438" s="106">
        <v>13</v>
      </c>
      <c r="J438" s="106" t="s">
        <v>783</v>
      </c>
      <c r="K438" s="106">
        <v>13</v>
      </c>
      <c r="L438" s="106" t="s">
        <v>741</v>
      </c>
      <c r="M438" s="106" t="s">
        <v>924</v>
      </c>
      <c r="N438" s="106">
        <v>0.28000000000000003</v>
      </c>
      <c r="O438" s="106">
        <v>0.69</v>
      </c>
      <c r="P438" s="106" t="s">
        <v>714</v>
      </c>
      <c r="Q438" s="107" t="s">
        <v>1188</v>
      </c>
      <c r="R438" s="107" t="s">
        <v>926</v>
      </c>
    </row>
    <row r="439" spans="2:18" ht="20.100000000000001" customHeight="1" x14ac:dyDescent="0.4">
      <c r="B439" s="105" t="str">
        <f t="shared" si="18"/>
        <v/>
      </c>
      <c r="C439" s="105" t="str">
        <f t="shared" si="19"/>
        <v/>
      </c>
      <c r="D439" s="105" t="str">
        <f t="shared" si="20"/>
        <v/>
      </c>
      <c r="E439" s="106" t="s">
        <v>695</v>
      </c>
      <c r="F439" s="106" t="s">
        <v>740</v>
      </c>
      <c r="G439" s="106" t="s">
        <v>758</v>
      </c>
      <c r="H439" s="106" t="s">
        <v>698</v>
      </c>
      <c r="I439" s="106">
        <v>13</v>
      </c>
      <c r="J439" s="106" t="s">
        <v>711</v>
      </c>
      <c r="K439" s="106">
        <v>13</v>
      </c>
      <c r="L439" s="106" t="s">
        <v>753</v>
      </c>
      <c r="M439" s="106" t="s">
        <v>924</v>
      </c>
      <c r="N439" s="106">
        <v>0.34</v>
      </c>
      <c r="O439" s="106">
        <v>0.69</v>
      </c>
      <c r="P439" s="106" t="s">
        <v>714</v>
      </c>
      <c r="Q439" s="107" t="s">
        <v>1189</v>
      </c>
      <c r="R439" s="107" t="s">
        <v>926</v>
      </c>
    </row>
    <row r="440" spans="2:18" ht="20.100000000000001" customHeight="1" x14ac:dyDescent="0.4">
      <c r="B440" s="105" t="str">
        <f t="shared" si="18"/>
        <v/>
      </c>
      <c r="C440" s="105" t="str">
        <f t="shared" si="19"/>
        <v/>
      </c>
      <c r="D440" s="105" t="str">
        <f t="shared" si="20"/>
        <v/>
      </c>
      <c r="E440" s="106" t="s">
        <v>695</v>
      </c>
      <c r="F440" s="106" t="s">
        <v>740</v>
      </c>
      <c r="G440" s="106" t="s">
        <v>788</v>
      </c>
      <c r="H440" s="106" t="s">
        <v>706</v>
      </c>
      <c r="I440" s="106">
        <v>13</v>
      </c>
      <c r="J440" s="106" t="s">
        <v>722</v>
      </c>
      <c r="K440" s="106">
        <v>13</v>
      </c>
      <c r="L440" s="106" t="s">
        <v>753</v>
      </c>
      <c r="M440" s="106" t="s">
        <v>924</v>
      </c>
      <c r="N440" s="106">
        <v>0.34</v>
      </c>
      <c r="O440" s="106">
        <v>0.69</v>
      </c>
      <c r="P440" s="106" t="s">
        <v>714</v>
      </c>
      <c r="Q440" s="107" t="s">
        <v>1190</v>
      </c>
      <c r="R440" s="107" t="s">
        <v>926</v>
      </c>
    </row>
    <row r="441" spans="2:18" ht="20.100000000000001" customHeight="1" x14ac:dyDescent="0.4">
      <c r="B441" s="105" t="str">
        <f t="shared" si="18"/>
        <v/>
      </c>
      <c r="C441" s="105" t="str">
        <f t="shared" si="19"/>
        <v/>
      </c>
      <c r="D441" s="105" t="str">
        <f t="shared" si="20"/>
        <v/>
      </c>
      <c r="E441" s="106" t="s">
        <v>695</v>
      </c>
      <c r="F441" s="106" t="s">
        <v>817</v>
      </c>
      <c r="G441" s="106" t="s">
        <v>710</v>
      </c>
      <c r="H441" s="106" t="s">
        <v>819</v>
      </c>
      <c r="I441" s="106">
        <v>13</v>
      </c>
      <c r="J441" s="106" t="s">
        <v>711</v>
      </c>
      <c r="K441" s="106">
        <v>14</v>
      </c>
      <c r="L441" s="106" t="s">
        <v>741</v>
      </c>
      <c r="M441" s="106" t="s">
        <v>924</v>
      </c>
      <c r="N441" s="106">
        <v>0.32</v>
      </c>
      <c r="O441" s="106">
        <v>0.69</v>
      </c>
      <c r="P441" s="106" t="s">
        <v>714</v>
      </c>
      <c r="Q441" s="107" t="s">
        <v>1191</v>
      </c>
      <c r="R441" s="107" t="s">
        <v>926</v>
      </c>
    </row>
    <row r="442" spans="2:18" ht="20.100000000000001" customHeight="1" x14ac:dyDescent="0.4">
      <c r="B442" s="105" t="str">
        <f t="shared" si="18"/>
        <v/>
      </c>
      <c r="C442" s="105" t="str">
        <f t="shared" si="19"/>
        <v/>
      </c>
      <c r="D442" s="105" t="str">
        <f t="shared" si="20"/>
        <v/>
      </c>
      <c r="E442" s="106" t="s">
        <v>695</v>
      </c>
      <c r="F442" s="106" t="s">
        <v>817</v>
      </c>
      <c r="G442" s="106" t="s">
        <v>721</v>
      </c>
      <c r="H442" s="106" t="s">
        <v>802</v>
      </c>
      <c r="I442" s="106">
        <v>13</v>
      </c>
      <c r="J442" s="106" t="s">
        <v>722</v>
      </c>
      <c r="K442" s="106">
        <v>14</v>
      </c>
      <c r="L442" s="106" t="s">
        <v>741</v>
      </c>
      <c r="M442" s="106" t="s">
        <v>924</v>
      </c>
      <c r="N442" s="106">
        <v>0.32</v>
      </c>
      <c r="O442" s="106">
        <v>0.69</v>
      </c>
      <c r="P442" s="106" t="s">
        <v>714</v>
      </c>
      <c r="Q442" s="107" t="s">
        <v>1192</v>
      </c>
      <c r="R442" s="107" t="s">
        <v>926</v>
      </c>
    </row>
    <row r="443" spans="2:18" ht="20.100000000000001" customHeight="1" x14ac:dyDescent="0.4">
      <c r="B443" s="105" t="str">
        <f t="shared" si="18"/>
        <v/>
      </c>
      <c r="C443" s="105" t="str">
        <f t="shared" si="19"/>
        <v/>
      </c>
      <c r="D443" s="105" t="str">
        <f t="shared" si="20"/>
        <v/>
      </c>
      <c r="E443" s="106" t="s">
        <v>695</v>
      </c>
      <c r="F443" s="106" t="s">
        <v>794</v>
      </c>
      <c r="G443" s="106" t="s">
        <v>773</v>
      </c>
      <c r="H443" s="106" t="s">
        <v>765</v>
      </c>
      <c r="I443" s="106">
        <v>8</v>
      </c>
      <c r="J443" s="106" t="s">
        <v>774</v>
      </c>
      <c r="K443" s="106">
        <v>8</v>
      </c>
      <c r="L443" s="106" t="s">
        <v>765</v>
      </c>
      <c r="M443" s="106" t="s">
        <v>700</v>
      </c>
      <c r="N443" s="106">
        <v>0.43</v>
      </c>
      <c r="O443" s="106">
        <v>0.69</v>
      </c>
      <c r="P443" s="106" t="s">
        <v>714</v>
      </c>
      <c r="Q443" s="107" t="s">
        <v>1193</v>
      </c>
      <c r="R443" s="107" t="s">
        <v>703</v>
      </c>
    </row>
    <row r="444" spans="2:18" ht="20.100000000000001" customHeight="1" x14ac:dyDescent="0.4">
      <c r="B444" s="105" t="str">
        <f t="shared" si="18"/>
        <v/>
      </c>
      <c r="C444" s="105" t="str">
        <f t="shared" si="19"/>
        <v/>
      </c>
      <c r="D444" s="105" t="str">
        <f t="shared" si="20"/>
        <v/>
      </c>
      <c r="E444" s="106" t="s">
        <v>695</v>
      </c>
      <c r="F444" s="106" t="s">
        <v>794</v>
      </c>
      <c r="G444" s="106" t="s">
        <v>778</v>
      </c>
      <c r="H444" s="106" t="s">
        <v>765</v>
      </c>
      <c r="I444" s="106">
        <v>8</v>
      </c>
      <c r="J444" s="106" t="s">
        <v>779</v>
      </c>
      <c r="K444" s="106">
        <v>8</v>
      </c>
      <c r="L444" s="106" t="s">
        <v>765</v>
      </c>
      <c r="M444" s="106" t="s">
        <v>700</v>
      </c>
      <c r="N444" s="106">
        <v>0.43</v>
      </c>
      <c r="O444" s="106">
        <v>0.69</v>
      </c>
      <c r="P444" s="106" t="s">
        <v>714</v>
      </c>
      <c r="Q444" s="107" t="s">
        <v>1194</v>
      </c>
      <c r="R444" s="107" t="s">
        <v>703</v>
      </c>
    </row>
    <row r="445" spans="2:18" ht="20.100000000000001" customHeight="1" x14ac:dyDescent="0.4">
      <c r="B445" s="105" t="str">
        <f t="shared" si="18"/>
        <v/>
      </c>
      <c r="C445" s="105" t="str">
        <f t="shared" si="19"/>
        <v/>
      </c>
      <c r="D445" s="105" t="str">
        <f t="shared" si="20"/>
        <v/>
      </c>
      <c r="E445" s="106" t="s">
        <v>695</v>
      </c>
      <c r="F445" s="106" t="s">
        <v>794</v>
      </c>
      <c r="G445" s="106" t="s">
        <v>782</v>
      </c>
      <c r="H445" s="106" t="s">
        <v>765</v>
      </c>
      <c r="I445" s="106">
        <v>8</v>
      </c>
      <c r="J445" s="106" t="s">
        <v>783</v>
      </c>
      <c r="K445" s="106">
        <v>8</v>
      </c>
      <c r="L445" s="106" t="s">
        <v>765</v>
      </c>
      <c r="M445" s="106" t="s">
        <v>700</v>
      </c>
      <c r="N445" s="106">
        <v>0.37</v>
      </c>
      <c r="O445" s="106">
        <v>0.69</v>
      </c>
      <c r="P445" s="106" t="s">
        <v>714</v>
      </c>
      <c r="Q445" s="107" t="s">
        <v>1195</v>
      </c>
      <c r="R445" s="107" t="s">
        <v>703</v>
      </c>
    </row>
    <row r="446" spans="2:18" ht="20.100000000000001" customHeight="1" x14ac:dyDescent="0.4">
      <c r="B446" s="105" t="str">
        <f t="shared" si="18"/>
        <v/>
      </c>
      <c r="C446" s="105" t="str">
        <f t="shared" si="19"/>
        <v/>
      </c>
      <c r="D446" s="105" t="str">
        <f t="shared" si="20"/>
        <v/>
      </c>
      <c r="E446" s="106" t="s">
        <v>695</v>
      </c>
      <c r="F446" s="106" t="s">
        <v>798</v>
      </c>
      <c r="G446" s="106" t="s">
        <v>773</v>
      </c>
      <c r="H446" s="106" t="s">
        <v>765</v>
      </c>
      <c r="I446" s="106">
        <v>8</v>
      </c>
      <c r="J446" s="106" t="s">
        <v>774</v>
      </c>
      <c r="K446" s="106">
        <v>8</v>
      </c>
      <c r="L446" s="106" t="s">
        <v>819</v>
      </c>
      <c r="M446" s="106" t="s">
        <v>700</v>
      </c>
      <c r="N446" s="106">
        <v>0.36</v>
      </c>
      <c r="O446" s="106">
        <v>0.69</v>
      </c>
      <c r="P446" s="106" t="s">
        <v>714</v>
      </c>
      <c r="Q446" s="107" t="s">
        <v>1196</v>
      </c>
      <c r="R446" s="107" t="s">
        <v>703</v>
      </c>
    </row>
    <row r="447" spans="2:18" ht="20.100000000000001" customHeight="1" x14ac:dyDescent="0.4">
      <c r="B447" s="105" t="str">
        <f t="shared" si="18"/>
        <v/>
      </c>
      <c r="C447" s="105" t="str">
        <f t="shared" si="19"/>
        <v/>
      </c>
      <c r="D447" s="105" t="str">
        <f t="shared" si="20"/>
        <v/>
      </c>
      <c r="E447" s="106" t="s">
        <v>695</v>
      </c>
      <c r="F447" s="106" t="s">
        <v>798</v>
      </c>
      <c r="G447" s="106" t="s">
        <v>778</v>
      </c>
      <c r="H447" s="106" t="s">
        <v>765</v>
      </c>
      <c r="I447" s="106">
        <v>8</v>
      </c>
      <c r="J447" s="106" t="s">
        <v>779</v>
      </c>
      <c r="K447" s="106">
        <v>8</v>
      </c>
      <c r="L447" s="106" t="s">
        <v>819</v>
      </c>
      <c r="M447" s="106" t="s">
        <v>700</v>
      </c>
      <c r="N447" s="106">
        <v>0.36</v>
      </c>
      <c r="O447" s="106">
        <v>0.69</v>
      </c>
      <c r="P447" s="106" t="s">
        <v>714</v>
      </c>
      <c r="Q447" s="107" t="s">
        <v>1197</v>
      </c>
      <c r="R447" s="107" t="s">
        <v>703</v>
      </c>
    </row>
    <row r="448" spans="2:18" ht="20.100000000000001" customHeight="1" x14ac:dyDescent="0.4">
      <c r="B448" s="105" t="str">
        <f t="shared" si="18"/>
        <v/>
      </c>
      <c r="C448" s="105" t="str">
        <f t="shared" si="19"/>
        <v/>
      </c>
      <c r="D448" s="105" t="str">
        <f t="shared" si="20"/>
        <v/>
      </c>
      <c r="E448" s="106" t="s">
        <v>695</v>
      </c>
      <c r="F448" s="106" t="s">
        <v>798</v>
      </c>
      <c r="G448" s="106" t="s">
        <v>782</v>
      </c>
      <c r="H448" s="106" t="s">
        <v>765</v>
      </c>
      <c r="I448" s="106">
        <v>8</v>
      </c>
      <c r="J448" s="106" t="s">
        <v>783</v>
      </c>
      <c r="K448" s="106">
        <v>8</v>
      </c>
      <c r="L448" s="106" t="s">
        <v>819</v>
      </c>
      <c r="M448" s="106" t="s">
        <v>700</v>
      </c>
      <c r="N448" s="106">
        <v>0.32</v>
      </c>
      <c r="O448" s="106">
        <v>0.69</v>
      </c>
      <c r="P448" s="106" t="s">
        <v>714</v>
      </c>
      <c r="Q448" s="107" t="s">
        <v>1198</v>
      </c>
      <c r="R448" s="107" t="s">
        <v>703</v>
      </c>
    </row>
    <row r="449" spans="2:18" ht="20.100000000000001" customHeight="1" x14ac:dyDescent="0.4">
      <c r="B449" s="105" t="str">
        <f t="shared" si="18"/>
        <v/>
      </c>
      <c r="C449" s="105" t="str">
        <f t="shared" si="19"/>
        <v/>
      </c>
      <c r="D449" s="105" t="str">
        <f t="shared" si="20"/>
        <v/>
      </c>
      <c r="E449" s="106" t="s">
        <v>695</v>
      </c>
      <c r="F449" s="106" t="s">
        <v>794</v>
      </c>
      <c r="G449" s="106" t="s">
        <v>697</v>
      </c>
      <c r="H449" s="106" t="s">
        <v>765</v>
      </c>
      <c r="I449" s="106">
        <v>8</v>
      </c>
      <c r="J449" s="106" t="s">
        <v>699</v>
      </c>
      <c r="K449" s="106">
        <v>8</v>
      </c>
      <c r="L449" s="106" t="s">
        <v>765</v>
      </c>
      <c r="M449" s="106" t="s">
        <v>700</v>
      </c>
      <c r="N449" s="106">
        <v>0.45</v>
      </c>
      <c r="O449" s="106">
        <v>0.69</v>
      </c>
      <c r="P449" s="106" t="s">
        <v>701</v>
      </c>
      <c r="Q449" s="107" t="s">
        <v>1199</v>
      </c>
      <c r="R449" s="107" t="s">
        <v>275</v>
      </c>
    </row>
    <row r="450" spans="2:18" ht="20.100000000000001" customHeight="1" x14ac:dyDescent="0.4">
      <c r="B450" s="105" t="str">
        <f t="shared" si="18"/>
        <v/>
      </c>
      <c r="C450" s="105" t="str">
        <f t="shared" si="19"/>
        <v/>
      </c>
      <c r="D450" s="105" t="str">
        <f t="shared" si="20"/>
        <v/>
      </c>
      <c r="E450" s="106" t="s">
        <v>695</v>
      </c>
      <c r="F450" s="106" t="s">
        <v>794</v>
      </c>
      <c r="G450" s="106" t="s">
        <v>721</v>
      </c>
      <c r="H450" s="106" t="s">
        <v>729</v>
      </c>
      <c r="I450" s="106">
        <v>8</v>
      </c>
      <c r="J450" s="106" t="s">
        <v>722</v>
      </c>
      <c r="K450" s="106">
        <v>8</v>
      </c>
      <c r="L450" s="106" t="s">
        <v>729</v>
      </c>
      <c r="M450" s="106" t="s">
        <v>700</v>
      </c>
      <c r="N450" s="106">
        <v>0.45</v>
      </c>
      <c r="O450" s="106">
        <v>0.69</v>
      </c>
      <c r="P450" s="106" t="s">
        <v>714</v>
      </c>
      <c r="Q450" s="107" t="s">
        <v>1200</v>
      </c>
      <c r="R450" s="107" t="s">
        <v>275</v>
      </c>
    </row>
    <row r="451" spans="2:18" ht="20.100000000000001" customHeight="1" x14ac:dyDescent="0.4">
      <c r="B451" s="105" t="str">
        <f t="shared" si="18"/>
        <v/>
      </c>
      <c r="C451" s="105" t="str">
        <f t="shared" si="19"/>
        <v/>
      </c>
      <c r="D451" s="105" t="str">
        <f t="shared" si="20"/>
        <v/>
      </c>
      <c r="E451" s="106" t="s">
        <v>695</v>
      </c>
      <c r="F451" s="106" t="s">
        <v>696</v>
      </c>
      <c r="G451" s="106" t="s">
        <v>710</v>
      </c>
      <c r="H451" s="106" t="s">
        <v>698</v>
      </c>
      <c r="I451" s="106">
        <v>7</v>
      </c>
      <c r="J451" s="106" t="s">
        <v>711</v>
      </c>
      <c r="K451" s="106">
        <v>8</v>
      </c>
      <c r="L451" s="106" t="s">
        <v>698</v>
      </c>
      <c r="M451" s="106" t="s">
        <v>700</v>
      </c>
      <c r="N451" s="106">
        <v>0.32</v>
      </c>
      <c r="O451" s="106">
        <v>0.69</v>
      </c>
      <c r="P451" s="106" t="s">
        <v>701</v>
      </c>
      <c r="Q451" s="107" t="s">
        <v>1201</v>
      </c>
      <c r="R451" s="107" t="s">
        <v>275</v>
      </c>
    </row>
    <row r="452" spans="2:18" ht="20.100000000000001" customHeight="1" x14ac:dyDescent="0.4">
      <c r="B452" s="105" t="str">
        <f t="shared" si="18"/>
        <v/>
      </c>
      <c r="C452" s="105" t="str">
        <f t="shared" si="19"/>
        <v/>
      </c>
      <c r="D452" s="105" t="str">
        <f t="shared" si="20"/>
        <v/>
      </c>
      <c r="E452" s="106" t="s">
        <v>695</v>
      </c>
      <c r="F452" s="106" t="s">
        <v>798</v>
      </c>
      <c r="G452" s="106" t="s">
        <v>697</v>
      </c>
      <c r="H452" s="106" t="s">
        <v>765</v>
      </c>
      <c r="I452" s="106">
        <v>8</v>
      </c>
      <c r="J452" s="106" t="s">
        <v>699</v>
      </c>
      <c r="K452" s="106">
        <v>8</v>
      </c>
      <c r="L452" s="106" t="s">
        <v>819</v>
      </c>
      <c r="M452" s="106" t="s">
        <v>700</v>
      </c>
      <c r="N452" s="106">
        <v>0.36</v>
      </c>
      <c r="O452" s="106">
        <v>0.69</v>
      </c>
      <c r="P452" s="106" t="s">
        <v>800</v>
      </c>
      <c r="Q452" s="107" t="s">
        <v>1202</v>
      </c>
      <c r="R452" s="107" t="s">
        <v>275</v>
      </c>
    </row>
    <row r="453" spans="2:18" ht="20.100000000000001" customHeight="1" x14ac:dyDescent="0.4">
      <c r="B453" s="105" t="str">
        <f t="shared" si="18"/>
        <v/>
      </c>
      <c r="C453" s="105" t="str">
        <f t="shared" si="19"/>
        <v/>
      </c>
      <c r="D453" s="105" t="str">
        <f t="shared" si="20"/>
        <v/>
      </c>
      <c r="E453" s="106" t="s">
        <v>695</v>
      </c>
      <c r="F453" s="106" t="s">
        <v>798</v>
      </c>
      <c r="G453" s="106" t="s">
        <v>721</v>
      </c>
      <c r="H453" s="106" t="s">
        <v>729</v>
      </c>
      <c r="I453" s="106">
        <v>8</v>
      </c>
      <c r="J453" s="106" t="s">
        <v>722</v>
      </c>
      <c r="K453" s="106">
        <v>8</v>
      </c>
      <c r="L453" s="106" t="s">
        <v>799</v>
      </c>
      <c r="M453" s="106" t="s">
        <v>700</v>
      </c>
      <c r="N453" s="106">
        <v>0.37</v>
      </c>
      <c r="O453" s="106">
        <v>0.69</v>
      </c>
      <c r="P453" s="106" t="s">
        <v>714</v>
      </c>
      <c r="Q453" s="107" t="s">
        <v>1203</v>
      </c>
      <c r="R453" s="107" t="s">
        <v>275</v>
      </c>
    </row>
    <row r="454" spans="2:18" ht="20.100000000000001" customHeight="1" x14ac:dyDescent="0.4">
      <c r="B454" s="105" t="str">
        <f t="shared" si="18"/>
        <v/>
      </c>
      <c r="C454" s="105" t="str">
        <f t="shared" si="19"/>
        <v/>
      </c>
      <c r="D454" s="105" t="str">
        <f t="shared" si="20"/>
        <v/>
      </c>
      <c r="E454" s="106" t="s">
        <v>695</v>
      </c>
      <c r="F454" s="106" t="s">
        <v>805</v>
      </c>
      <c r="G454" s="106" t="s">
        <v>721</v>
      </c>
      <c r="H454" s="106" t="s">
        <v>765</v>
      </c>
      <c r="I454" s="106">
        <v>8</v>
      </c>
      <c r="J454" s="106" t="s">
        <v>722</v>
      </c>
      <c r="K454" s="106">
        <v>8</v>
      </c>
      <c r="L454" s="106" t="s">
        <v>741</v>
      </c>
      <c r="M454" s="106" t="s">
        <v>700</v>
      </c>
      <c r="N454" s="106">
        <v>0.44</v>
      </c>
      <c r="O454" s="106">
        <v>0.69</v>
      </c>
      <c r="P454" s="106" t="s">
        <v>714</v>
      </c>
      <c r="Q454" s="107" t="s">
        <v>1204</v>
      </c>
      <c r="R454" s="107" t="s">
        <v>275</v>
      </c>
    </row>
    <row r="455" spans="2:18" ht="20.100000000000001" customHeight="1" x14ac:dyDescent="0.4">
      <c r="B455" s="105" t="str">
        <f t="shared" si="18"/>
        <v/>
      </c>
      <c r="C455" s="105" t="str">
        <f t="shared" si="19"/>
        <v/>
      </c>
      <c r="D455" s="105" t="str">
        <f t="shared" si="20"/>
        <v/>
      </c>
      <c r="E455" s="106" t="s">
        <v>695</v>
      </c>
      <c r="F455" s="106" t="s">
        <v>805</v>
      </c>
      <c r="G455" s="106" t="s">
        <v>773</v>
      </c>
      <c r="H455" s="106" t="s">
        <v>729</v>
      </c>
      <c r="I455" s="106">
        <v>8</v>
      </c>
      <c r="J455" s="106" t="s">
        <v>774</v>
      </c>
      <c r="K455" s="106">
        <v>8</v>
      </c>
      <c r="L455" s="106" t="s">
        <v>741</v>
      </c>
      <c r="M455" s="106" t="s">
        <v>700</v>
      </c>
      <c r="N455" s="106">
        <v>0.45</v>
      </c>
      <c r="O455" s="106">
        <v>0.69</v>
      </c>
      <c r="P455" s="106" t="s">
        <v>714</v>
      </c>
      <c r="Q455" s="107" t="s">
        <v>1205</v>
      </c>
      <c r="R455" s="107" t="s">
        <v>275</v>
      </c>
    </row>
    <row r="456" spans="2:18" ht="20.100000000000001" customHeight="1" x14ac:dyDescent="0.4">
      <c r="B456" s="105" t="str">
        <f t="shared" si="18"/>
        <v/>
      </c>
      <c r="C456" s="105" t="str">
        <f t="shared" si="19"/>
        <v/>
      </c>
      <c r="D456" s="105" t="str">
        <f t="shared" si="20"/>
        <v/>
      </c>
      <c r="E456" s="106" t="s">
        <v>695</v>
      </c>
      <c r="F456" s="106" t="s">
        <v>805</v>
      </c>
      <c r="G456" s="106" t="s">
        <v>778</v>
      </c>
      <c r="H456" s="106" t="s">
        <v>729</v>
      </c>
      <c r="I456" s="106">
        <v>8</v>
      </c>
      <c r="J456" s="106" t="s">
        <v>779</v>
      </c>
      <c r="K456" s="106">
        <v>8</v>
      </c>
      <c r="L456" s="106" t="s">
        <v>741</v>
      </c>
      <c r="M456" s="106" t="s">
        <v>700</v>
      </c>
      <c r="N456" s="106">
        <v>0.45</v>
      </c>
      <c r="O456" s="106">
        <v>0.69</v>
      </c>
      <c r="P456" s="106" t="s">
        <v>714</v>
      </c>
      <c r="Q456" s="107" t="s">
        <v>1206</v>
      </c>
      <c r="R456" s="107" t="s">
        <v>275</v>
      </c>
    </row>
    <row r="457" spans="2:18" ht="20.100000000000001" customHeight="1" x14ac:dyDescent="0.4">
      <c r="B457" s="105" t="str">
        <f t="shared" si="18"/>
        <v/>
      </c>
      <c r="C457" s="105" t="str">
        <f t="shared" si="19"/>
        <v/>
      </c>
      <c r="D457" s="105" t="str">
        <f t="shared" si="20"/>
        <v/>
      </c>
      <c r="E457" s="106" t="s">
        <v>695</v>
      </c>
      <c r="F457" s="106" t="s">
        <v>805</v>
      </c>
      <c r="G457" s="106" t="s">
        <v>782</v>
      </c>
      <c r="H457" s="106" t="s">
        <v>729</v>
      </c>
      <c r="I457" s="106">
        <v>8</v>
      </c>
      <c r="J457" s="106" t="s">
        <v>783</v>
      </c>
      <c r="K457" s="106">
        <v>8</v>
      </c>
      <c r="L457" s="106" t="s">
        <v>741</v>
      </c>
      <c r="M457" s="106" t="s">
        <v>700</v>
      </c>
      <c r="N457" s="106">
        <v>0.38</v>
      </c>
      <c r="O457" s="106">
        <v>0.69</v>
      </c>
      <c r="P457" s="106" t="s">
        <v>714</v>
      </c>
      <c r="Q457" s="107" t="s">
        <v>1207</v>
      </c>
      <c r="R457" s="107" t="s">
        <v>275</v>
      </c>
    </row>
    <row r="458" spans="2:18" ht="20.100000000000001" customHeight="1" x14ac:dyDescent="0.4">
      <c r="B458" s="105" t="str">
        <f t="shared" si="18"/>
        <v/>
      </c>
      <c r="C458" s="105" t="str">
        <f t="shared" si="19"/>
        <v/>
      </c>
      <c r="D458" s="105" t="str">
        <f t="shared" si="20"/>
        <v/>
      </c>
      <c r="E458" s="106" t="s">
        <v>695</v>
      </c>
      <c r="F458" s="106" t="s">
        <v>805</v>
      </c>
      <c r="G458" s="106" t="s">
        <v>758</v>
      </c>
      <c r="H458" s="106" t="s">
        <v>733</v>
      </c>
      <c r="I458" s="106">
        <v>8</v>
      </c>
      <c r="J458" s="106" t="s">
        <v>711</v>
      </c>
      <c r="K458" s="106">
        <v>8</v>
      </c>
      <c r="L458" s="106" t="s">
        <v>753</v>
      </c>
      <c r="M458" s="106" t="s">
        <v>700</v>
      </c>
      <c r="N458" s="106">
        <v>0.45</v>
      </c>
      <c r="O458" s="106">
        <v>0.69</v>
      </c>
      <c r="P458" s="106" t="s">
        <v>714</v>
      </c>
      <c r="Q458" s="107" t="s">
        <v>1208</v>
      </c>
      <c r="R458" s="107" t="s">
        <v>275</v>
      </c>
    </row>
    <row r="459" spans="2:18" ht="20.100000000000001" customHeight="1" x14ac:dyDescent="0.4">
      <c r="B459" s="105" t="str">
        <f t="shared" si="18"/>
        <v/>
      </c>
      <c r="C459" s="105" t="str">
        <f t="shared" si="19"/>
        <v/>
      </c>
      <c r="D459" s="105" t="str">
        <f t="shared" si="20"/>
        <v/>
      </c>
      <c r="E459" s="106" t="s">
        <v>695</v>
      </c>
      <c r="F459" s="106" t="s">
        <v>805</v>
      </c>
      <c r="G459" s="106" t="s">
        <v>788</v>
      </c>
      <c r="H459" s="106" t="s">
        <v>729</v>
      </c>
      <c r="I459" s="106">
        <v>8</v>
      </c>
      <c r="J459" s="106" t="s">
        <v>722</v>
      </c>
      <c r="K459" s="106">
        <v>8</v>
      </c>
      <c r="L459" s="106" t="s">
        <v>753</v>
      </c>
      <c r="M459" s="106" t="s">
        <v>700</v>
      </c>
      <c r="N459" s="106">
        <v>0.45</v>
      </c>
      <c r="O459" s="106">
        <v>0.69</v>
      </c>
      <c r="P459" s="106" t="s">
        <v>714</v>
      </c>
      <c r="Q459" s="107" t="s">
        <v>1209</v>
      </c>
      <c r="R459" s="107" t="s">
        <v>275</v>
      </c>
    </row>
    <row r="460" spans="2:18" ht="20.100000000000001" customHeight="1" x14ac:dyDescent="0.4">
      <c r="B460" s="105" t="str">
        <f t="shared" si="18"/>
        <v/>
      </c>
      <c r="C460" s="105" t="str">
        <f t="shared" si="19"/>
        <v/>
      </c>
      <c r="D460" s="105" t="str">
        <f t="shared" si="20"/>
        <v/>
      </c>
      <c r="E460" s="106" t="s">
        <v>695</v>
      </c>
      <c r="F460" s="106" t="s">
        <v>817</v>
      </c>
      <c r="G460" s="106" t="s">
        <v>721</v>
      </c>
      <c r="H460" s="106" t="s">
        <v>819</v>
      </c>
      <c r="I460" s="106">
        <v>8</v>
      </c>
      <c r="J460" s="106" t="s">
        <v>722</v>
      </c>
      <c r="K460" s="106">
        <v>8</v>
      </c>
      <c r="L460" s="106" t="s">
        <v>741</v>
      </c>
      <c r="M460" s="106" t="s">
        <v>700</v>
      </c>
      <c r="N460" s="106">
        <v>0.32</v>
      </c>
      <c r="O460" s="106">
        <v>0.69</v>
      </c>
      <c r="P460" s="106" t="s">
        <v>714</v>
      </c>
      <c r="Q460" s="107" t="s">
        <v>1210</v>
      </c>
      <c r="R460" s="107" t="s">
        <v>275</v>
      </c>
    </row>
    <row r="461" spans="2:18" ht="20.100000000000001" customHeight="1" x14ac:dyDescent="0.4">
      <c r="B461" s="105" t="str">
        <f t="shared" si="18"/>
        <v/>
      </c>
      <c r="C461" s="105" t="str">
        <f t="shared" si="19"/>
        <v/>
      </c>
      <c r="D461" s="105" t="str">
        <f t="shared" si="20"/>
        <v/>
      </c>
      <c r="E461" s="106" t="s">
        <v>695</v>
      </c>
      <c r="F461" s="106" t="s">
        <v>817</v>
      </c>
      <c r="G461" s="106" t="s">
        <v>773</v>
      </c>
      <c r="H461" s="106" t="s">
        <v>799</v>
      </c>
      <c r="I461" s="106">
        <v>8</v>
      </c>
      <c r="J461" s="106" t="s">
        <v>774</v>
      </c>
      <c r="K461" s="106">
        <v>8</v>
      </c>
      <c r="L461" s="106" t="s">
        <v>741</v>
      </c>
      <c r="M461" s="106" t="s">
        <v>700</v>
      </c>
      <c r="N461" s="106">
        <v>0.32</v>
      </c>
      <c r="O461" s="106">
        <v>0.69</v>
      </c>
      <c r="P461" s="106" t="s">
        <v>714</v>
      </c>
      <c r="Q461" s="107" t="s">
        <v>1211</v>
      </c>
      <c r="R461" s="107" t="s">
        <v>275</v>
      </c>
    </row>
    <row r="462" spans="2:18" ht="20.100000000000001" customHeight="1" x14ac:dyDescent="0.4">
      <c r="B462" s="105" t="str">
        <f t="shared" si="18"/>
        <v/>
      </c>
      <c r="C462" s="105" t="str">
        <f t="shared" si="19"/>
        <v/>
      </c>
      <c r="D462" s="105" t="str">
        <f t="shared" si="20"/>
        <v/>
      </c>
      <c r="E462" s="106" t="s">
        <v>695</v>
      </c>
      <c r="F462" s="106" t="s">
        <v>817</v>
      </c>
      <c r="G462" s="106" t="s">
        <v>778</v>
      </c>
      <c r="H462" s="106" t="s">
        <v>799</v>
      </c>
      <c r="I462" s="106">
        <v>8</v>
      </c>
      <c r="J462" s="106" t="s">
        <v>779</v>
      </c>
      <c r="K462" s="106">
        <v>8</v>
      </c>
      <c r="L462" s="106" t="s">
        <v>741</v>
      </c>
      <c r="M462" s="106" t="s">
        <v>700</v>
      </c>
      <c r="N462" s="106">
        <v>0.31</v>
      </c>
      <c r="O462" s="106">
        <v>0.69</v>
      </c>
      <c r="P462" s="106" t="s">
        <v>714</v>
      </c>
      <c r="Q462" s="107" t="s">
        <v>1212</v>
      </c>
      <c r="R462" s="107" t="s">
        <v>275</v>
      </c>
    </row>
    <row r="463" spans="2:18" ht="20.100000000000001" customHeight="1" x14ac:dyDescent="0.4">
      <c r="B463" s="105" t="str">
        <f t="shared" si="18"/>
        <v/>
      </c>
      <c r="C463" s="105" t="str">
        <f t="shared" si="19"/>
        <v/>
      </c>
      <c r="D463" s="105" t="str">
        <f t="shared" si="20"/>
        <v/>
      </c>
      <c r="E463" s="106" t="s">
        <v>695</v>
      </c>
      <c r="F463" s="106" t="s">
        <v>817</v>
      </c>
      <c r="G463" s="106" t="s">
        <v>782</v>
      </c>
      <c r="H463" s="106" t="s">
        <v>799</v>
      </c>
      <c r="I463" s="106">
        <v>8</v>
      </c>
      <c r="J463" s="106" t="s">
        <v>783</v>
      </c>
      <c r="K463" s="106">
        <v>8</v>
      </c>
      <c r="L463" s="106" t="s">
        <v>741</v>
      </c>
      <c r="M463" s="106" t="s">
        <v>700</v>
      </c>
      <c r="N463" s="106">
        <v>0.26</v>
      </c>
      <c r="O463" s="106">
        <v>0.69</v>
      </c>
      <c r="P463" s="106" t="s">
        <v>714</v>
      </c>
      <c r="Q463" s="107" t="s">
        <v>1213</v>
      </c>
      <c r="R463" s="107" t="s">
        <v>275</v>
      </c>
    </row>
    <row r="464" spans="2:18" ht="20.100000000000001" customHeight="1" x14ac:dyDescent="0.4">
      <c r="B464" s="105" t="str">
        <f t="shared" ref="B464:B527" si="21">IF(OR($C$10="",$C$11=""),"",IFERROR(IF(AND($U$22&lt;&gt;R464,$V$22&lt;&gt;R464),"－",IF(AND(COUNTIF($C$10,"*樹脂スペーサー*")&gt;0,OR(M464="空気",F464="一般",F464="一般ＰＧ")),"－",IF(AND($W$25&gt;0,$W$25&gt;=O464),$U$25,IF(AND($W$26&gt;0,$W$26&gt;=O464),$U$26,IF(AND($W$27&gt;0,$W$27&gt;=O464),$U$27,IF(AND($W$28&gt;0,$W$28&gt;=O464),$U$28,IF(AND($W$29&gt;0,$W$29&gt;=O464),$U$29,IF(AND($W$30&gt;0,$W$30&gt;=O464),$U$30,IF(AND($W$31&gt;0,$W$31&gt;=O464),$U$31,"－"))))))))),"－"))</f>
        <v/>
      </c>
      <c r="C464" s="105" t="str">
        <f t="shared" ref="C464:C527" si="22">IF(B464="","",IF(B464&lt;&gt;"－",VLOOKUP(B464,$U$25:$V$31,2,FALSE),"－"))</f>
        <v/>
      </c>
      <c r="D464" s="105" t="str">
        <f t="shared" ref="D464:D527" si="23">IF($H$9="","",IF($V$38&lt;&gt;"断熱等","－",IF(AND(COUNTIF($V$34,"*樹脂スペーサー*")&gt;0,OR(M464="空気",F464="一般",F464="一般ＰＧ")),"－",IF(AND($V$35&lt;&gt;R464,$W$35&lt;&gt;R464),"－",IF(MID($H$9,10,1)="Z",IF(N464&lt;=0.65,"○","－"),IF($V$36&gt;=O464,"○","－"))))))</f>
        <v/>
      </c>
      <c r="E464" s="106" t="s">
        <v>695</v>
      </c>
      <c r="F464" s="106" t="s">
        <v>817</v>
      </c>
      <c r="G464" s="106" t="s">
        <v>758</v>
      </c>
      <c r="H464" s="106" t="s">
        <v>802</v>
      </c>
      <c r="I464" s="106">
        <v>8</v>
      </c>
      <c r="J464" s="106" t="s">
        <v>711</v>
      </c>
      <c r="K464" s="106">
        <v>8</v>
      </c>
      <c r="L464" s="106" t="s">
        <v>753</v>
      </c>
      <c r="M464" s="106" t="s">
        <v>700</v>
      </c>
      <c r="N464" s="106">
        <v>0.32</v>
      </c>
      <c r="O464" s="106">
        <v>0.69</v>
      </c>
      <c r="P464" s="106" t="s">
        <v>714</v>
      </c>
      <c r="Q464" s="107" t="s">
        <v>1214</v>
      </c>
      <c r="R464" s="107" t="s">
        <v>275</v>
      </c>
    </row>
    <row r="465" spans="2:18" ht="20.100000000000001" customHeight="1" x14ac:dyDescent="0.4">
      <c r="B465" s="105" t="str">
        <f t="shared" si="21"/>
        <v/>
      </c>
      <c r="C465" s="105" t="str">
        <f t="shared" si="22"/>
        <v/>
      </c>
      <c r="D465" s="105" t="str">
        <f t="shared" si="23"/>
        <v/>
      </c>
      <c r="E465" s="106" t="s">
        <v>695</v>
      </c>
      <c r="F465" s="106" t="s">
        <v>817</v>
      </c>
      <c r="G465" s="106" t="s">
        <v>788</v>
      </c>
      <c r="H465" s="106" t="s">
        <v>799</v>
      </c>
      <c r="I465" s="106">
        <v>8</v>
      </c>
      <c r="J465" s="106" t="s">
        <v>722</v>
      </c>
      <c r="K465" s="106">
        <v>8</v>
      </c>
      <c r="L465" s="106" t="s">
        <v>753</v>
      </c>
      <c r="M465" s="106" t="s">
        <v>700</v>
      </c>
      <c r="N465" s="106">
        <v>0.32</v>
      </c>
      <c r="O465" s="106">
        <v>0.69</v>
      </c>
      <c r="P465" s="106" t="s">
        <v>714</v>
      </c>
      <c r="Q465" s="107" t="s">
        <v>1215</v>
      </c>
      <c r="R465" s="107" t="s">
        <v>275</v>
      </c>
    </row>
    <row r="466" spans="2:18" ht="20.100000000000001" customHeight="1" x14ac:dyDescent="0.4">
      <c r="B466" s="105" t="str">
        <f t="shared" si="21"/>
        <v/>
      </c>
      <c r="C466" s="105" t="str">
        <f t="shared" si="22"/>
        <v/>
      </c>
      <c r="D466" s="105" t="str">
        <f t="shared" si="23"/>
        <v/>
      </c>
      <c r="E466" s="106" t="s">
        <v>695</v>
      </c>
      <c r="F466" s="106" t="s">
        <v>696</v>
      </c>
      <c r="G466" s="106" t="s">
        <v>697</v>
      </c>
      <c r="H466" s="106" t="s">
        <v>706</v>
      </c>
      <c r="I466" s="106">
        <v>12</v>
      </c>
      <c r="J466" s="106" t="s">
        <v>699</v>
      </c>
      <c r="K466" s="106">
        <v>13</v>
      </c>
      <c r="L466" s="106" t="s">
        <v>706</v>
      </c>
      <c r="M466" s="106" t="s">
        <v>924</v>
      </c>
      <c r="N466" s="106">
        <v>0.32</v>
      </c>
      <c r="O466" s="106">
        <v>0.69</v>
      </c>
      <c r="P466" s="106" t="s">
        <v>714</v>
      </c>
      <c r="Q466" s="107" t="s">
        <v>1216</v>
      </c>
      <c r="R466" s="107" t="s">
        <v>13</v>
      </c>
    </row>
    <row r="467" spans="2:18" ht="20.100000000000001" customHeight="1" x14ac:dyDescent="0.4">
      <c r="B467" s="105" t="str">
        <f t="shared" si="21"/>
        <v/>
      </c>
      <c r="C467" s="105" t="str">
        <f t="shared" si="22"/>
        <v/>
      </c>
      <c r="D467" s="105" t="str">
        <f t="shared" si="23"/>
        <v/>
      </c>
      <c r="E467" s="106" t="s">
        <v>695</v>
      </c>
      <c r="F467" s="106" t="s">
        <v>794</v>
      </c>
      <c r="G467" s="106" t="s">
        <v>710</v>
      </c>
      <c r="H467" s="106" t="s">
        <v>765</v>
      </c>
      <c r="I467" s="106">
        <v>8</v>
      </c>
      <c r="J467" s="106" t="s">
        <v>1098</v>
      </c>
      <c r="K467" s="106">
        <v>8</v>
      </c>
      <c r="L467" s="106" t="s">
        <v>765</v>
      </c>
      <c r="M467" s="106" t="s">
        <v>700</v>
      </c>
      <c r="N467" s="106">
        <v>0.44</v>
      </c>
      <c r="O467" s="106">
        <v>0.69</v>
      </c>
      <c r="P467" s="106" t="s">
        <v>714</v>
      </c>
      <c r="Q467" s="107" t="s">
        <v>1217</v>
      </c>
      <c r="R467" s="107" t="s">
        <v>13</v>
      </c>
    </row>
    <row r="468" spans="2:18" ht="20.100000000000001" customHeight="1" x14ac:dyDescent="0.4">
      <c r="B468" s="105" t="str">
        <f t="shared" si="21"/>
        <v/>
      </c>
      <c r="C468" s="105" t="str">
        <f t="shared" si="22"/>
        <v/>
      </c>
      <c r="D468" s="105" t="str">
        <f t="shared" si="23"/>
        <v/>
      </c>
      <c r="E468" s="106" t="s">
        <v>695</v>
      </c>
      <c r="F468" s="106" t="s">
        <v>696</v>
      </c>
      <c r="G468" s="106" t="s">
        <v>721</v>
      </c>
      <c r="H468" s="106" t="s">
        <v>1218</v>
      </c>
      <c r="I468" s="106">
        <v>7</v>
      </c>
      <c r="J468" s="106" t="s">
        <v>722</v>
      </c>
      <c r="K468" s="106">
        <v>8</v>
      </c>
      <c r="L468" s="106" t="s">
        <v>1218</v>
      </c>
      <c r="M468" s="106" t="s">
        <v>700</v>
      </c>
      <c r="N468" s="106">
        <v>0.31</v>
      </c>
      <c r="O468" s="106">
        <v>0.69</v>
      </c>
      <c r="P468" s="106" t="s">
        <v>714</v>
      </c>
      <c r="Q468" s="107" t="s">
        <v>1219</v>
      </c>
      <c r="R468" s="107" t="s">
        <v>13</v>
      </c>
    </row>
    <row r="469" spans="2:18" ht="20.100000000000001" customHeight="1" x14ac:dyDescent="0.4">
      <c r="B469" s="105" t="str">
        <f t="shared" si="21"/>
        <v/>
      </c>
      <c r="C469" s="105" t="str">
        <f t="shared" si="22"/>
        <v/>
      </c>
      <c r="D469" s="105" t="str">
        <f t="shared" si="23"/>
        <v/>
      </c>
      <c r="E469" s="106" t="s">
        <v>695</v>
      </c>
      <c r="F469" s="106" t="s">
        <v>696</v>
      </c>
      <c r="G469" s="106" t="s">
        <v>773</v>
      </c>
      <c r="H469" s="106" t="s">
        <v>717</v>
      </c>
      <c r="I469" s="106">
        <v>7</v>
      </c>
      <c r="J469" s="106" t="s">
        <v>774</v>
      </c>
      <c r="K469" s="106">
        <v>8</v>
      </c>
      <c r="L469" s="106" t="s">
        <v>717</v>
      </c>
      <c r="M469" s="106" t="s">
        <v>700</v>
      </c>
      <c r="N469" s="106">
        <v>0.31</v>
      </c>
      <c r="O469" s="106">
        <v>0.69</v>
      </c>
      <c r="P469" s="106" t="s">
        <v>714</v>
      </c>
      <c r="Q469" s="107" t="s">
        <v>1220</v>
      </c>
      <c r="R469" s="107" t="s">
        <v>13</v>
      </c>
    </row>
    <row r="470" spans="2:18" ht="20.100000000000001" customHeight="1" x14ac:dyDescent="0.4">
      <c r="B470" s="105" t="str">
        <f t="shared" si="21"/>
        <v/>
      </c>
      <c r="C470" s="105" t="str">
        <f t="shared" si="22"/>
        <v/>
      </c>
      <c r="D470" s="105" t="str">
        <f t="shared" si="23"/>
        <v/>
      </c>
      <c r="E470" s="106" t="s">
        <v>695</v>
      </c>
      <c r="F470" s="106" t="s">
        <v>696</v>
      </c>
      <c r="G470" s="106" t="s">
        <v>778</v>
      </c>
      <c r="H470" s="106" t="s">
        <v>717</v>
      </c>
      <c r="I470" s="106">
        <v>7</v>
      </c>
      <c r="J470" s="106" t="s">
        <v>779</v>
      </c>
      <c r="K470" s="106">
        <v>8</v>
      </c>
      <c r="L470" s="106" t="s">
        <v>717</v>
      </c>
      <c r="M470" s="106" t="s">
        <v>700</v>
      </c>
      <c r="N470" s="106">
        <v>0.31</v>
      </c>
      <c r="O470" s="106">
        <v>0.69</v>
      </c>
      <c r="P470" s="106" t="s">
        <v>714</v>
      </c>
      <c r="Q470" s="107" t="s">
        <v>1221</v>
      </c>
      <c r="R470" s="107" t="s">
        <v>13</v>
      </c>
    </row>
    <row r="471" spans="2:18" ht="20.100000000000001" customHeight="1" x14ac:dyDescent="0.4">
      <c r="B471" s="105" t="str">
        <f t="shared" si="21"/>
        <v/>
      </c>
      <c r="C471" s="105" t="str">
        <f t="shared" si="22"/>
        <v/>
      </c>
      <c r="D471" s="105" t="str">
        <f t="shared" si="23"/>
        <v/>
      </c>
      <c r="E471" s="106" t="s">
        <v>695</v>
      </c>
      <c r="F471" s="106" t="s">
        <v>696</v>
      </c>
      <c r="G471" s="106" t="s">
        <v>782</v>
      </c>
      <c r="H471" s="106" t="s">
        <v>717</v>
      </c>
      <c r="I471" s="106">
        <v>7</v>
      </c>
      <c r="J471" s="106" t="s">
        <v>783</v>
      </c>
      <c r="K471" s="106">
        <v>8</v>
      </c>
      <c r="L471" s="106" t="s">
        <v>717</v>
      </c>
      <c r="M471" s="106" t="s">
        <v>700</v>
      </c>
      <c r="N471" s="106">
        <v>0.26</v>
      </c>
      <c r="O471" s="106">
        <v>0.69</v>
      </c>
      <c r="P471" s="106" t="s">
        <v>714</v>
      </c>
      <c r="Q471" s="107" t="s">
        <v>1222</v>
      </c>
      <c r="R471" s="107" t="s">
        <v>13</v>
      </c>
    </row>
    <row r="472" spans="2:18" ht="20.100000000000001" customHeight="1" x14ac:dyDescent="0.4">
      <c r="B472" s="105" t="str">
        <f t="shared" si="21"/>
        <v/>
      </c>
      <c r="C472" s="105" t="str">
        <f t="shared" si="22"/>
        <v/>
      </c>
      <c r="D472" s="105" t="str">
        <f t="shared" si="23"/>
        <v/>
      </c>
      <c r="E472" s="106" t="s">
        <v>695</v>
      </c>
      <c r="F472" s="106" t="s">
        <v>794</v>
      </c>
      <c r="G472" s="106" t="s">
        <v>697</v>
      </c>
      <c r="H472" s="106" t="s">
        <v>733</v>
      </c>
      <c r="I472" s="106">
        <v>13</v>
      </c>
      <c r="J472" s="106" t="s">
        <v>699</v>
      </c>
      <c r="K472" s="106">
        <v>13</v>
      </c>
      <c r="L472" s="106" t="s">
        <v>733</v>
      </c>
      <c r="M472" s="106" t="s">
        <v>924</v>
      </c>
      <c r="N472" s="106">
        <v>0.45</v>
      </c>
      <c r="O472" s="106">
        <v>0.7</v>
      </c>
      <c r="P472" s="106" t="s">
        <v>714</v>
      </c>
      <c r="Q472" s="107" t="s">
        <v>1223</v>
      </c>
      <c r="R472" s="107" t="s">
        <v>39</v>
      </c>
    </row>
    <row r="473" spans="2:18" ht="20.100000000000001" customHeight="1" x14ac:dyDescent="0.4">
      <c r="B473" s="105" t="str">
        <f t="shared" si="21"/>
        <v/>
      </c>
      <c r="C473" s="105" t="str">
        <f t="shared" si="22"/>
        <v/>
      </c>
      <c r="D473" s="105" t="str">
        <f t="shared" si="23"/>
        <v/>
      </c>
      <c r="E473" s="106" t="s">
        <v>695</v>
      </c>
      <c r="F473" s="106" t="s">
        <v>798</v>
      </c>
      <c r="G473" s="106" t="s">
        <v>697</v>
      </c>
      <c r="H473" s="106" t="s">
        <v>733</v>
      </c>
      <c r="I473" s="106">
        <v>13</v>
      </c>
      <c r="J473" s="106" t="s">
        <v>699</v>
      </c>
      <c r="K473" s="106">
        <v>13</v>
      </c>
      <c r="L473" s="106" t="s">
        <v>802</v>
      </c>
      <c r="M473" s="106" t="s">
        <v>924</v>
      </c>
      <c r="N473" s="106">
        <v>0.36</v>
      </c>
      <c r="O473" s="106">
        <v>0.7</v>
      </c>
      <c r="P473" s="106" t="s">
        <v>714</v>
      </c>
      <c r="Q473" s="107" t="s">
        <v>1224</v>
      </c>
      <c r="R473" s="107" t="s">
        <v>39</v>
      </c>
    </row>
    <row r="474" spans="2:18" ht="20.100000000000001" customHeight="1" x14ac:dyDescent="0.4">
      <c r="B474" s="105" t="str">
        <f t="shared" si="21"/>
        <v/>
      </c>
      <c r="C474" s="105" t="str">
        <f t="shared" si="22"/>
        <v/>
      </c>
      <c r="D474" s="105" t="str">
        <f t="shared" si="23"/>
        <v/>
      </c>
      <c r="E474" s="106" t="s">
        <v>695</v>
      </c>
      <c r="F474" s="106" t="s">
        <v>805</v>
      </c>
      <c r="G474" s="106" t="s">
        <v>710</v>
      </c>
      <c r="H474" s="106" t="s">
        <v>733</v>
      </c>
      <c r="I474" s="106">
        <v>13</v>
      </c>
      <c r="J474" s="106" t="s">
        <v>711</v>
      </c>
      <c r="K474" s="106">
        <v>13</v>
      </c>
      <c r="L474" s="106" t="s">
        <v>741</v>
      </c>
      <c r="M474" s="106" t="s">
        <v>924</v>
      </c>
      <c r="N474" s="106">
        <v>0.45</v>
      </c>
      <c r="O474" s="106">
        <v>0.7</v>
      </c>
      <c r="P474" s="106" t="s">
        <v>714</v>
      </c>
      <c r="Q474" s="107" t="s">
        <v>1225</v>
      </c>
      <c r="R474" s="107" t="s">
        <v>39</v>
      </c>
    </row>
    <row r="475" spans="2:18" ht="20.100000000000001" customHeight="1" x14ac:dyDescent="0.4">
      <c r="B475" s="105" t="str">
        <f t="shared" si="21"/>
        <v/>
      </c>
      <c r="C475" s="105" t="str">
        <f t="shared" si="22"/>
        <v/>
      </c>
      <c r="D475" s="105" t="str">
        <f t="shared" si="23"/>
        <v/>
      </c>
      <c r="E475" s="106" t="s">
        <v>695</v>
      </c>
      <c r="F475" s="106" t="s">
        <v>805</v>
      </c>
      <c r="G475" s="106" t="s">
        <v>721</v>
      </c>
      <c r="H475" s="106" t="s">
        <v>729</v>
      </c>
      <c r="I475" s="106">
        <v>13</v>
      </c>
      <c r="J475" s="106" t="s">
        <v>722</v>
      </c>
      <c r="K475" s="106">
        <v>13</v>
      </c>
      <c r="L475" s="106" t="s">
        <v>741</v>
      </c>
      <c r="M475" s="106" t="s">
        <v>924</v>
      </c>
      <c r="N475" s="106">
        <v>0.45</v>
      </c>
      <c r="O475" s="106">
        <v>0.7</v>
      </c>
      <c r="P475" s="106" t="s">
        <v>714</v>
      </c>
      <c r="Q475" s="107" t="s">
        <v>1226</v>
      </c>
      <c r="R475" s="107" t="s">
        <v>39</v>
      </c>
    </row>
    <row r="476" spans="2:18" ht="20.100000000000001" customHeight="1" x14ac:dyDescent="0.4">
      <c r="B476" s="105" t="str">
        <f t="shared" si="21"/>
        <v/>
      </c>
      <c r="C476" s="105" t="str">
        <f t="shared" si="22"/>
        <v/>
      </c>
      <c r="D476" s="105" t="str">
        <f t="shared" si="23"/>
        <v/>
      </c>
      <c r="E476" s="106" t="s">
        <v>695</v>
      </c>
      <c r="F476" s="106" t="s">
        <v>805</v>
      </c>
      <c r="G476" s="106" t="s">
        <v>752</v>
      </c>
      <c r="H476" s="106" t="s">
        <v>733</v>
      </c>
      <c r="I476" s="106">
        <v>13</v>
      </c>
      <c r="J476" s="106" t="s">
        <v>699</v>
      </c>
      <c r="K476" s="106">
        <v>13</v>
      </c>
      <c r="L476" s="106" t="s">
        <v>753</v>
      </c>
      <c r="M476" s="106" t="s">
        <v>924</v>
      </c>
      <c r="N476" s="106">
        <v>0.45</v>
      </c>
      <c r="O476" s="106">
        <v>0.7</v>
      </c>
      <c r="P476" s="106" t="s">
        <v>714</v>
      </c>
      <c r="Q476" s="107" t="s">
        <v>1227</v>
      </c>
      <c r="R476" s="107" t="s">
        <v>39</v>
      </c>
    </row>
    <row r="477" spans="2:18" ht="20.100000000000001" customHeight="1" x14ac:dyDescent="0.4">
      <c r="B477" s="105" t="str">
        <f t="shared" si="21"/>
        <v/>
      </c>
      <c r="C477" s="105" t="str">
        <f t="shared" si="22"/>
        <v/>
      </c>
      <c r="D477" s="105" t="str">
        <f t="shared" si="23"/>
        <v/>
      </c>
      <c r="E477" s="106" t="s">
        <v>695</v>
      </c>
      <c r="F477" s="106" t="s">
        <v>817</v>
      </c>
      <c r="G477" s="106" t="s">
        <v>710</v>
      </c>
      <c r="H477" s="106" t="s">
        <v>802</v>
      </c>
      <c r="I477" s="106">
        <v>13</v>
      </c>
      <c r="J477" s="106" t="s">
        <v>711</v>
      </c>
      <c r="K477" s="106">
        <v>13</v>
      </c>
      <c r="L477" s="106" t="s">
        <v>741</v>
      </c>
      <c r="M477" s="106" t="s">
        <v>924</v>
      </c>
      <c r="N477" s="106">
        <v>0.32</v>
      </c>
      <c r="O477" s="106">
        <v>0.7</v>
      </c>
      <c r="P477" s="106" t="s">
        <v>714</v>
      </c>
      <c r="Q477" s="107" t="s">
        <v>1228</v>
      </c>
      <c r="R477" s="107" t="s">
        <v>39</v>
      </c>
    </row>
    <row r="478" spans="2:18" ht="20.100000000000001" customHeight="1" x14ac:dyDescent="0.4">
      <c r="B478" s="105" t="str">
        <f t="shared" si="21"/>
        <v/>
      </c>
      <c r="C478" s="105" t="str">
        <f t="shared" si="22"/>
        <v/>
      </c>
      <c r="D478" s="105" t="str">
        <f t="shared" si="23"/>
        <v/>
      </c>
      <c r="E478" s="106" t="s">
        <v>695</v>
      </c>
      <c r="F478" s="106" t="s">
        <v>817</v>
      </c>
      <c r="G478" s="106" t="s">
        <v>721</v>
      </c>
      <c r="H478" s="106" t="s">
        <v>799</v>
      </c>
      <c r="I478" s="106">
        <v>13</v>
      </c>
      <c r="J478" s="106" t="s">
        <v>722</v>
      </c>
      <c r="K478" s="106">
        <v>13</v>
      </c>
      <c r="L478" s="106" t="s">
        <v>741</v>
      </c>
      <c r="M478" s="106" t="s">
        <v>924</v>
      </c>
      <c r="N478" s="106">
        <v>0.32</v>
      </c>
      <c r="O478" s="106">
        <v>0.7</v>
      </c>
      <c r="P478" s="106" t="s">
        <v>714</v>
      </c>
      <c r="Q478" s="107" t="s">
        <v>1229</v>
      </c>
      <c r="R478" s="107" t="s">
        <v>39</v>
      </c>
    </row>
    <row r="479" spans="2:18" ht="20.100000000000001" customHeight="1" x14ac:dyDescent="0.4">
      <c r="B479" s="105" t="str">
        <f t="shared" si="21"/>
        <v/>
      </c>
      <c r="C479" s="105" t="str">
        <f t="shared" si="22"/>
        <v/>
      </c>
      <c r="D479" s="105" t="str">
        <f t="shared" si="23"/>
        <v/>
      </c>
      <c r="E479" s="106" t="s">
        <v>695</v>
      </c>
      <c r="F479" s="106" t="s">
        <v>817</v>
      </c>
      <c r="G479" s="106" t="s">
        <v>752</v>
      </c>
      <c r="H479" s="106" t="s">
        <v>802</v>
      </c>
      <c r="I479" s="106">
        <v>13</v>
      </c>
      <c r="J479" s="106" t="s">
        <v>699</v>
      </c>
      <c r="K479" s="106">
        <v>13</v>
      </c>
      <c r="L479" s="106" t="s">
        <v>753</v>
      </c>
      <c r="M479" s="106" t="s">
        <v>924</v>
      </c>
      <c r="N479" s="106">
        <v>0.32</v>
      </c>
      <c r="O479" s="106">
        <v>0.7</v>
      </c>
      <c r="P479" s="106" t="s">
        <v>714</v>
      </c>
      <c r="Q479" s="107" t="s">
        <v>1230</v>
      </c>
      <c r="R479" s="107" t="s">
        <v>39</v>
      </c>
    </row>
    <row r="480" spans="2:18" ht="20.100000000000001" customHeight="1" x14ac:dyDescent="0.4">
      <c r="B480" s="105" t="str">
        <f t="shared" si="21"/>
        <v/>
      </c>
      <c r="C480" s="105" t="str">
        <f t="shared" si="22"/>
        <v/>
      </c>
      <c r="D480" s="105" t="str">
        <f t="shared" si="23"/>
        <v/>
      </c>
      <c r="E480" s="106" t="s">
        <v>695</v>
      </c>
      <c r="F480" s="106" t="s">
        <v>794</v>
      </c>
      <c r="G480" s="106" t="s">
        <v>697</v>
      </c>
      <c r="H480" s="106" t="s">
        <v>729</v>
      </c>
      <c r="I480" s="106">
        <v>13</v>
      </c>
      <c r="J480" s="106" t="s">
        <v>699</v>
      </c>
      <c r="K480" s="106">
        <v>13</v>
      </c>
      <c r="L480" s="106" t="s">
        <v>729</v>
      </c>
      <c r="M480" s="106" t="s">
        <v>924</v>
      </c>
      <c r="N480" s="106">
        <v>0.46</v>
      </c>
      <c r="O480" s="106">
        <v>0.7</v>
      </c>
      <c r="P480" s="106" t="s">
        <v>714</v>
      </c>
      <c r="Q480" s="107" t="s">
        <v>1231</v>
      </c>
      <c r="R480" s="107" t="s">
        <v>25</v>
      </c>
    </row>
    <row r="481" spans="2:18" ht="20.100000000000001" customHeight="1" x14ac:dyDescent="0.4">
      <c r="B481" s="105" t="str">
        <f t="shared" si="21"/>
        <v/>
      </c>
      <c r="C481" s="105" t="str">
        <f t="shared" si="22"/>
        <v/>
      </c>
      <c r="D481" s="105" t="str">
        <f t="shared" si="23"/>
        <v/>
      </c>
      <c r="E481" s="106" t="s">
        <v>695</v>
      </c>
      <c r="F481" s="106" t="s">
        <v>794</v>
      </c>
      <c r="G481" s="106" t="s">
        <v>697</v>
      </c>
      <c r="H481" s="106" t="s">
        <v>765</v>
      </c>
      <c r="I481" s="106">
        <v>13</v>
      </c>
      <c r="J481" s="106" t="s">
        <v>699</v>
      </c>
      <c r="K481" s="106">
        <v>13</v>
      </c>
      <c r="L481" s="106" t="s">
        <v>765</v>
      </c>
      <c r="M481" s="106" t="s">
        <v>924</v>
      </c>
      <c r="N481" s="106">
        <v>0.45</v>
      </c>
      <c r="O481" s="106">
        <v>0.7</v>
      </c>
      <c r="P481" s="106" t="s">
        <v>701</v>
      </c>
      <c r="Q481" s="107" t="s">
        <v>1232</v>
      </c>
      <c r="R481" s="107" t="s">
        <v>926</v>
      </c>
    </row>
    <row r="482" spans="2:18" ht="20.100000000000001" customHeight="1" x14ac:dyDescent="0.4">
      <c r="B482" s="105" t="str">
        <f t="shared" si="21"/>
        <v/>
      </c>
      <c r="C482" s="105" t="str">
        <f t="shared" si="22"/>
        <v/>
      </c>
      <c r="D482" s="105" t="str">
        <f t="shared" si="23"/>
        <v/>
      </c>
      <c r="E482" s="106" t="s">
        <v>695</v>
      </c>
      <c r="F482" s="106" t="s">
        <v>794</v>
      </c>
      <c r="G482" s="106" t="s">
        <v>721</v>
      </c>
      <c r="H482" s="106" t="s">
        <v>729</v>
      </c>
      <c r="I482" s="106">
        <v>13</v>
      </c>
      <c r="J482" s="106" t="s">
        <v>722</v>
      </c>
      <c r="K482" s="106">
        <v>13</v>
      </c>
      <c r="L482" s="106" t="s">
        <v>729</v>
      </c>
      <c r="M482" s="106" t="s">
        <v>924</v>
      </c>
      <c r="N482" s="106">
        <v>0.45</v>
      </c>
      <c r="O482" s="106">
        <v>0.7</v>
      </c>
      <c r="P482" s="106" t="s">
        <v>714</v>
      </c>
      <c r="Q482" s="107" t="s">
        <v>1233</v>
      </c>
      <c r="R482" s="107" t="s">
        <v>926</v>
      </c>
    </row>
    <row r="483" spans="2:18" ht="20.100000000000001" customHeight="1" x14ac:dyDescent="0.4">
      <c r="B483" s="105" t="str">
        <f t="shared" si="21"/>
        <v/>
      </c>
      <c r="C483" s="105" t="str">
        <f t="shared" si="22"/>
        <v/>
      </c>
      <c r="D483" s="105" t="str">
        <f t="shared" si="23"/>
        <v/>
      </c>
      <c r="E483" s="106" t="s">
        <v>695</v>
      </c>
      <c r="F483" s="106" t="s">
        <v>798</v>
      </c>
      <c r="G483" s="106" t="s">
        <v>697</v>
      </c>
      <c r="H483" s="106" t="s">
        <v>765</v>
      </c>
      <c r="I483" s="106">
        <v>13</v>
      </c>
      <c r="J483" s="106" t="s">
        <v>699</v>
      </c>
      <c r="K483" s="106">
        <v>13</v>
      </c>
      <c r="L483" s="106" t="s">
        <v>819</v>
      </c>
      <c r="M483" s="106" t="s">
        <v>924</v>
      </c>
      <c r="N483" s="106">
        <v>0.36</v>
      </c>
      <c r="O483" s="106">
        <v>0.7</v>
      </c>
      <c r="P483" s="106" t="s">
        <v>800</v>
      </c>
      <c r="Q483" s="107" t="s">
        <v>1234</v>
      </c>
      <c r="R483" s="107" t="s">
        <v>926</v>
      </c>
    </row>
    <row r="484" spans="2:18" ht="20.100000000000001" customHeight="1" x14ac:dyDescent="0.4">
      <c r="B484" s="105" t="str">
        <f t="shared" si="21"/>
        <v/>
      </c>
      <c r="C484" s="105" t="str">
        <f t="shared" si="22"/>
        <v/>
      </c>
      <c r="D484" s="105" t="str">
        <f t="shared" si="23"/>
        <v/>
      </c>
      <c r="E484" s="106" t="s">
        <v>695</v>
      </c>
      <c r="F484" s="106" t="s">
        <v>798</v>
      </c>
      <c r="G484" s="106" t="s">
        <v>721</v>
      </c>
      <c r="H484" s="106" t="s">
        <v>729</v>
      </c>
      <c r="I484" s="106">
        <v>13</v>
      </c>
      <c r="J484" s="106" t="s">
        <v>722</v>
      </c>
      <c r="K484" s="106">
        <v>13</v>
      </c>
      <c r="L484" s="106" t="s">
        <v>799</v>
      </c>
      <c r="M484" s="106" t="s">
        <v>924</v>
      </c>
      <c r="N484" s="106">
        <v>0.37</v>
      </c>
      <c r="O484" s="106">
        <v>0.7</v>
      </c>
      <c r="P484" s="106" t="s">
        <v>714</v>
      </c>
      <c r="Q484" s="107" t="s">
        <v>1235</v>
      </c>
      <c r="R484" s="107" t="s">
        <v>926</v>
      </c>
    </row>
    <row r="485" spans="2:18" ht="20.100000000000001" customHeight="1" x14ac:dyDescent="0.4">
      <c r="B485" s="105" t="str">
        <f t="shared" si="21"/>
        <v/>
      </c>
      <c r="C485" s="105" t="str">
        <f t="shared" si="22"/>
        <v/>
      </c>
      <c r="D485" s="105" t="str">
        <f t="shared" si="23"/>
        <v/>
      </c>
      <c r="E485" s="106" t="s">
        <v>695</v>
      </c>
      <c r="F485" s="106" t="s">
        <v>805</v>
      </c>
      <c r="G485" s="106" t="s">
        <v>721</v>
      </c>
      <c r="H485" s="106" t="s">
        <v>765</v>
      </c>
      <c r="I485" s="106">
        <v>13</v>
      </c>
      <c r="J485" s="106" t="s">
        <v>722</v>
      </c>
      <c r="K485" s="106">
        <v>13</v>
      </c>
      <c r="L485" s="106" t="s">
        <v>741</v>
      </c>
      <c r="M485" s="106" t="s">
        <v>924</v>
      </c>
      <c r="N485" s="106">
        <v>0.44</v>
      </c>
      <c r="O485" s="106">
        <v>0.7</v>
      </c>
      <c r="P485" s="106" t="s">
        <v>714</v>
      </c>
      <c r="Q485" s="107" t="s">
        <v>1236</v>
      </c>
      <c r="R485" s="107" t="s">
        <v>926</v>
      </c>
    </row>
    <row r="486" spans="2:18" ht="20.100000000000001" customHeight="1" x14ac:dyDescent="0.4">
      <c r="B486" s="105" t="str">
        <f t="shared" si="21"/>
        <v/>
      </c>
      <c r="C486" s="105" t="str">
        <f t="shared" si="22"/>
        <v/>
      </c>
      <c r="D486" s="105" t="str">
        <f t="shared" si="23"/>
        <v/>
      </c>
      <c r="E486" s="106" t="s">
        <v>695</v>
      </c>
      <c r="F486" s="106" t="s">
        <v>805</v>
      </c>
      <c r="G486" s="106" t="s">
        <v>773</v>
      </c>
      <c r="H486" s="106" t="s">
        <v>729</v>
      </c>
      <c r="I486" s="106">
        <v>13</v>
      </c>
      <c r="J486" s="106" t="s">
        <v>774</v>
      </c>
      <c r="K486" s="106">
        <v>13</v>
      </c>
      <c r="L486" s="106" t="s">
        <v>741</v>
      </c>
      <c r="M486" s="106" t="s">
        <v>924</v>
      </c>
      <c r="N486" s="106">
        <v>0.45</v>
      </c>
      <c r="O486" s="106">
        <v>0.7</v>
      </c>
      <c r="P486" s="106" t="s">
        <v>714</v>
      </c>
      <c r="Q486" s="107" t="s">
        <v>1237</v>
      </c>
      <c r="R486" s="107" t="s">
        <v>926</v>
      </c>
    </row>
    <row r="487" spans="2:18" ht="20.100000000000001" customHeight="1" x14ac:dyDescent="0.4">
      <c r="B487" s="105" t="str">
        <f t="shared" si="21"/>
        <v/>
      </c>
      <c r="C487" s="105" t="str">
        <f t="shared" si="22"/>
        <v/>
      </c>
      <c r="D487" s="105" t="str">
        <f t="shared" si="23"/>
        <v/>
      </c>
      <c r="E487" s="106" t="s">
        <v>695</v>
      </c>
      <c r="F487" s="106" t="s">
        <v>805</v>
      </c>
      <c r="G487" s="106" t="s">
        <v>778</v>
      </c>
      <c r="H487" s="106" t="s">
        <v>729</v>
      </c>
      <c r="I487" s="106">
        <v>13</v>
      </c>
      <c r="J487" s="106" t="s">
        <v>779</v>
      </c>
      <c r="K487" s="106">
        <v>13</v>
      </c>
      <c r="L487" s="106" t="s">
        <v>741</v>
      </c>
      <c r="M487" s="106" t="s">
        <v>924</v>
      </c>
      <c r="N487" s="106">
        <v>0.45</v>
      </c>
      <c r="O487" s="106">
        <v>0.7</v>
      </c>
      <c r="P487" s="106" t="s">
        <v>714</v>
      </c>
      <c r="Q487" s="107" t="s">
        <v>1238</v>
      </c>
      <c r="R487" s="107" t="s">
        <v>926</v>
      </c>
    </row>
    <row r="488" spans="2:18" ht="20.100000000000001" customHeight="1" x14ac:dyDescent="0.4">
      <c r="B488" s="105" t="str">
        <f t="shared" si="21"/>
        <v/>
      </c>
      <c r="C488" s="105" t="str">
        <f t="shared" si="22"/>
        <v/>
      </c>
      <c r="D488" s="105" t="str">
        <f t="shared" si="23"/>
        <v/>
      </c>
      <c r="E488" s="106" t="s">
        <v>695</v>
      </c>
      <c r="F488" s="106" t="s">
        <v>805</v>
      </c>
      <c r="G488" s="106" t="s">
        <v>782</v>
      </c>
      <c r="H488" s="106" t="s">
        <v>729</v>
      </c>
      <c r="I488" s="106">
        <v>13</v>
      </c>
      <c r="J488" s="106" t="s">
        <v>783</v>
      </c>
      <c r="K488" s="106">
        <v>13</v>
      </c>
      <c r="L488" s="106" t="s">
        <v>741</v>
      </c>
      <c r="M488" s="106" t="s">
        <v>924</v>
      </c>
      <c r="N488" s="106">
        <v>0.38</v>
      </c>
      <c r="O488" s="106">
        <v>0.7</v>
      </c>
      <c r="P488" s="106" t="s">
        <v>714</v>
      </c>
      <c r="Q488" s="107" t="s">
        <v>1239</v>
      </c>
      <c r="R488" s="107" t="s">
        <v>926</v>
      </c>
    </row>
    <row r="489" spans="2:18" ht="20.100000000000001" customHeight="1" x14ac:dyDescent="0.4">
      <c r="B489" s="105" t="str">
        <f t="shared" si="21"/>
        <v/>
      </c>
      <c r="C489" s="105" t="str">
        <f t="shared" si="22"/>
        <v/>
      </c>
      <c r="D489" s="105" t="str">
        <f t="shared" si="23"/>
        <v/>
      </c>
      <c r="E489" s="106" t="s">
        <v>695</v>
      </c>
      <c r="F489" s="106" t="s">
        <v>805</v>
      </c>
      <c r="G489" s="106" t="s">
        <v>758</v>
      </c>
      <c r="H489" s="106" t="s">
        <v>733</v>
      </c>
      <c r="I489" s="106">
        <v>13</v>
      </c>
      <c r="J489" s="106" t="s">
        <v>711</v>
      </c>
      <c r="K489" s="106">
        <v>13</v>
      </c>
      <c r="L489" s="106" t="s">
        <v>753</v>
      </c>
      <c r="M489" s="106" t="s">
        <v>924</v>
      </c>
      <c r="N489" s="106">
        <v>0.45</v>
      </c>
      <c r="O489" s="106">
        <v>0.7</v>
      </c>
      <c r="P489" s="106" t="s">
        <v>714</v>
      </c>
      <c r="Q489" s="107" t="s">
        <v>1240</v>
      </c>
      <c r="R489" s="107" t="s">
        <v>926</v>
      </c>
    </row>
    <row r="490" spans="2:18" ht="20.100000000000001" customHeight="1" x14ac:dyDescent="0.4">
      <c r="B490" s="105" t="str">
        <f t="shared" si="21"/>
        <v/>
      </c>
      <c r="C490" s="105" t="str">
        <f t="shared" si="22"/>
        <v/>
      </c>
      <c r="D490" s="105" t="str">
        <f t="shared" si="23"/>
        <v/>
      </c>
      <c r="E490" s="106" t="s">
        <v>695</v>
      </c>
      <c r="F490" s="106" t="s">
        <v>805</v>
      </c>
      <c r="G490" s="106" t="s">
        <v>788</v>
      </c>
      <c r="H490" s="106" t="s">
        <v>729</v>
      </c>
      <c r="I490" s="106">
        <v>13</v>
      </c>
      <c r="J490" s="106" t="s">
        <v>722</v>
      </c>
      <c r="K490" s="106">
        <v>13</v>
      </c>
      <c r="L490" s="106" t="s">
        <v>753</v>
      </c>
      <c r="M490" s="106" t="s">
        <v>924</v>
      </c>
      <c r="N490" s="106">
        <v>0.45</v>
      </c>
      <c r="O490" s="106">
        <v>0.7</v>
      </c>
      <c r="P490" s="106" t="s">
        <v>714</v>
      </c>
      <c r="Q490" s="107" t="s">
        <v>1241</v>
      </c>
      <c r="R490" s="107" t="s">
        <v>926</v>
      </c>
    </row>
    <row r="491" spans="2:18" ht="20.100000000000001" customHeight="1" x14ac:dyDescent="0.4">
      <c r="B491" s="105" t="str">
        <f t="shared" si="21"/>
        <v/>
      </c>
      <c r="C491" s="105" t="str">
        <f t="shared" si="22"/>
        <v/>
      </c>
      <c r="D491" s="105" t="str">
        <f t="shared" si="23"/>
        <v/>
      </c>
      <c r="E491" s="106" t="s">
        <v>695</v>
      </c>
      <c r="F491" s="106" t="s">
        <v>817</v>
      </c>
      <c r="G491" s="106" t="s">
        <v>721</v>
      </c>
      <c r="H491" s="106" t="s">
        <v>819</v>
      </c>
      <c r="I491" s="106">
        <v>13</v>
      </c>
      <c r="J491" s="106" t="s">
        <v>722</v>
      </c>
      <c r="K491" s="106">
        <v>13</v>
      </c>
      <c r="L491" s="106" t="s">
        <v>741</v>
      </c>
      <c r="M491" s="106" t="s">
        <v>924</v>
      </c>
      <c r="N491" s="106">
        <v>0.32</v>
      </c>
      <c r="O491" s="106">
        <v>0.7</v>
      </c>
      <c r="P491" s="106" t="s">
        <v>714</v>
      </c>
      <c r="Q491" s="107" t="s">
        <v>1242</v>
      </c>
      <c r="R491" s="107" t="s">
        <v>926</v>
      </c>
    </row>
    <row r="492" spans="2:18" ht="20.100000000000001" customHeight="1" x14ac:dyDescent="0.4">
      <c r="B492" s="105" t="str">
        <f t="shared" si="21"/>
        <v/>
      </c>
      <c r="C492" s="105" t="str">
        <f t="shared" si="22"/>
        <v/>
      </c>
      <c r="D492" s="105" t="str">
        <f t="shared" si="23"/>
        <v/>
      </c>
      <c r="E492" s="106" t="s">
        <v>695</v>
      </c>
      <c r="F492" s="106" t="s">
        <v>817</v>
      </c>
      <c r="G492" s="106" t="s">
        <v>773</v>
      </c>
      <c r="H492" s="106" t="s">
        <v>799</v>
      </c>
      <c r="I492" s="106">
        <v>13</v>
      </c>
      <c r="J492" s="106" t="s">
        <v>774</v>
      </c>
      <c r="K492" s="106">
        <v>13</v>
      </c>
      <c r="L492" s="106" t="s">
        <v>741</v>
      </c>
      <c r="M492" s="106" t="s">
        <v>924</v>
      </c>
      <c r="N492" s="106">
        <v>0.32</v>
      </c>
      <c r="O492" s="106">
        <v>0.7</v>
      </c>
      <c r="P492" s="106" t="s">
        <v>714</v>
      </c>
      <c r="Q492" s="107" t="s">
        <v>1243</v>
      </c>
      <c r="R492" s="107" t="s">
        <v>926</v>
      </c>
    </row>
    <row r="493" spans="2:18" ht="20.100000000000001" customHeight="1" x14ac:dyDescent="0.4">
      <c r="B493" s="105" t="str">
        <f t="shared" si="21"/>
        <v/>
      </c>
      <c r="C493" s="105" t="str">
        <f t="shared" si="22"/>
        <v/>
      </c>
      <c r="D493" s="105" t="str">
        <f t="shared" si="23"/>
        <v/>
      </c>
      <c r="E493" s="106" t="s">
        <v>695</v>
      </c>
      <c r="F493" s="106" t="s">
        <v>817</v>
      </c>
      <c r="G493" s="106" t="s">
        <v>778</v>
      </c>
      <c r="H493" s="106" t="s">
        <v>799</v>
      </c>
      <c r="I493" s="106">
        <v>13</v>
      </c>
      <c r="J493" s="106" t="s">
        <v>779</v>
      </c>
      <c r="K493" s="106">
        <v>13</v>
      </c>
      <c r="L493" s="106" t="s">
        <v>741</v>
      </c>
      <c r="M493" s="106" t="s">
        <v>924</v>
      </c>
      <c r="N493" s="106">
        <v>0.32</v>
      </c>
      <c r="O493" s="106">
        <v>0.7</v>
      </c>
      <c r="P493" s="106" t="s">
        <v>714</v>
      </c>
      <c r="Q493" s="107" t="s">
        <v>1244</v>
      </c>
      <c r="R493" s="107" t="s">
        <v>926</v>
      </c>
    </row>
    <row r="494" spans="2:18" ht="20.100000000000001" customHeight="1" x14ac:dyDescent="0.4">
      <c r="B494" s="105" t="str">
        <f t="shared" si="21"/>
        <v/>
      </c>
      <c r="C494" s="105" t="str">
        <f t="shared" si="22"/>
        <v/>
      </c>
      <c r="D494" s="105" t="str">
        <f t="shared" si="23"/>
        <v/>
      </c>
      <c r="E494" s="106" t="s">
        <v>695</v>
      </c>
      <c r="F494" s="106" t="s">
        <v>817</v>
      </c>
      <c r="G494" s="106" t="s">
        <v>782</v>
      </c>
      <c r="H494" s="106" t="s">
        <v>799</v>
      </c>
      <c r="I494" s="106">
        <v>13</v>
      </c>
      <c r="J494" s="106" t="s">
        <v>783</v>
      </c>
      <c r="K494" s="106">
        <v>13</v>
      </c>
      <c r="L494" s="106" t="s">
        <v>741</v>
      </c>
      <c r="M494" s="106" t="s">
        <v>924</v>
      </c>
      <c r="N494" s="106">
        <v>0.26</v>
      </c>
      <c r="O494" s="106">
        <v>0.7</v>
      </c>
      <c r="P494" s="106" t="s">
        <v>714</v>
      </c>
      <c r="Q494" s="107" t="s">
        <v>1245</v>
      </c>
      <c r="R494" s="107" t="s">
        <v>926</v>
      </c>
    </row>
    <row r="495" spans="2:18" ht="20.100000000000001" customHeight="1" x14ac:dyDescent="0.4">
      <c r="B495" s="105" t="str">
        <f t="shared" si="21"/>
        <v/>
      </c>
      <c r="C495" s="105" t="str">
        <f t="shared" si="22"/>
        <v/>
      </c>
      <c r="D495" s="105" t="str">
        <f t="shared" si="23"/>
        <v/>
      </c>
      <c r="E495" s="106" t="s">
        <v>695</v>
      </c>
      <c r="F495" s="106" t="s">
        <v>817</v>
      </c>
      <c r="G495" s="106" t="s">
        <v>758</v>
      </c>
      <c r="H495" s="106" t="s">
        <v>802</v>
      </c>
      <c r="I495" s="106">
        <v>13</v>
      </c>
      <c r="J495" s="106" t="s">
        <v>711</v>
      </c>
      <c r="K495" s="106">
        <v>13</v>
      </c>
      <c r="L495" s="106" t="s">
        <v>753</v>
      </c>
      <c r="M495" s="106" t="s">
        <v>924</v>
      </c>
      <c r="N495" s="106">
        <v>0.32</v>
      </c>
      <c r="O495" s="106">
        <v>0.7</v>
      </c>
      <c r="P495" s="106" t="s">
        <v>714</v>
      </c>
      <c r="Q495" s="107" t="s">
        <v>1246</v>
      </c>
      <c r="R495" s="107" t="s">
        <v>926</v>
      </c>
    </row>
    <row r="496" spans="2:18" ht="20.100000000000001" customHeight="1" x14ac:dyDescent="0.4">
      <c r="B496" s="105" t="str">
        <f t="shared" si="21"/>
        <v/>
      </c>
      <c r="C496" s="105" t="str">
        <f t="shared" si="22"/>
        <v/>
      </c>
      <c r="D496" s="105" t="str">
        <f t="shared" si="23"/>
        <v/>
      </c>
      <c r="E496" s="106" t="s">
        <v>695</v>
      </c>
      <c r="F496" s="106" t="s">
        <v>817</v>
      </c>
      <c r="G496" s="106" t="s">
        <v>788</v>
      </c>
      <c r="H496" s="106" t="s">
        <v>799</v>
      </c>
      <c r="I496" s="106">
        <v>13</v>
      </c>
      <c r="J496" s="106" t="s">
        <v>722</v>
      </c>
      <c r="K496" s="106">
        <v>13</v>
      </c>
      <c r="L496" s="106" t="s">
        <v>753</v>
      </c>
      <c r="M496" s="106" t="s">
        <v>924</v>
      </c>
      <c r="N496" s="106">
        <v>0.32</v>
      </c>
      <c r="O496" s="106">
        <v>0.7</v>
      </c>
      <c r="P496" s="106" t="s">
        <v>714</v>
      </c>
      <c r="Q496" s="107" t="s">
        <v>1247</v>
      </c>
      <c r="R496" s="107" t="s">
        <v>926</v>
      </c>
    </row>
    <row r="497" spans="2:18" ht="20.100000000000001" customHeight="1" x14ac:dyDescent="0.4">
      <c r="B497" s="105" t="str">
        <f t="shared" si="21"/>
        <v/>
      </c>
      <c r="C497" s="105" t="str">
        <f t="shared" si="22"/>
        <v/>
      </c>
      <c r="D497" s="105" t="str">
        <f t="shared" si="23"/>
        <v/>
      </c>
      <c r="E497" s="106" t="s">
        <v>695</v>
      </c>
      <c r="F497" s="106" t="s">
        <v>728</v>
      </c>
      <c r="G497" s="106" t="s">
        <v>721</v>
      </c>
      <c r="H497" s="106" t="s">
        <v>1248</v>
      </c>
      <c r="I497" s="106">
        <v>7</v>
      </c>
      <c r="J497" s="106" t="s">
        <v>722</v>
      </c>
      <c r="K497" s="106">
        <v>8</v>
      </c>
      <c r="L497" s="106" t="s">
        <v>1218</v>
      </c>
      <c r="M497" s="106" t="s">
        <v>700</v>
      </c>
      <c r="N497" s="106">
        <v>0.39</v>
      </c>
      <c r="O497" s="106">
        <v>0.7</v>
      </c>
      <c r="P497" s="106" t="s">
        <v>714</v>
      </c>
      <c r="Q497" s="107" t="s">
        <v>1249</v>
      </c>
      <c r="R497" s="107" t="s">
        <v>13</v>
      </c>
    </row>
    <row r="498" spans="2:18" ht="20.100000000000001" customHeight="1" x14ac:dyDescent="0.4">
      <c r="B498" s="105" t="str">
        <f t="shared" si="21"/>
        <v/>
      </c>
      <c r="C498" s="105" t="str">
        <f t="shared" si="22"/>
        <v/>
      </c>
      <c r="D498" s="105" t="str">
        <f t="shared" si="23"/>
        <v/>
      </c>
      <c r="E498" s="106" t="s">
        <v>695</v>
      </c>
      <c r="F498" s="106" t="s">
        <v>728</v>
      </c>
      <c r="G498" s="106" t="s">
        <v>773</v>
      </c>
      <c r="H498" s="106" t="s">
        <v>765</v>
      </c>
      <c r="I498" s="106">
        <v>7</v>
      </c>
      <c r="J498" s="106" t="s">
        <v>774</v>
      </c>
      <c r="K498" s="106">
        <v>8</v>
      </c>
      <c r="L498" s="106" t="s">
        <v>717</v>
      </c>
      <c r="M498" s="106" t="s">
        <v>700</v>
      </c>
      <c r="N498" s="106">
        <v>0.39</v>
      </c>
      <c r="O498" s="106">
        <v>0.7</v>
      </c>
      <c r="P498" s="106" t="s">
        <v>714</v>
      </c>
      <c r="Q498" s="107" t="s">
        <v>1250</v>
      </c>
      <c r="R498" s="107" t="s">
        <v>13</v>
      </c>
    </row>
    <row r="499" spans="2:18" ht="20.100000000000001" customHeight="1" x14ac:dyDescent="0.4">
      <c r="B499" s="105" t="str">
        <f t="shared" si="21"/>
        <v/>
      </c>
      <c r="C499" s="105" t="str">
        <f t="shared" si="22"/>
        <v/>
      </c>
      <c r="D499" s="105" t="str">
        <f t="shared" si="23"/>
        <v/>
      </c>
      <c r="E499" s="106" t="s">
        <v>695</v>
      </c>
      <c r="F499" s="106" t="s">
        <v>728</v>
      </c>
      <c r="G499" s="106" t="s">
        <v>778</v>
      </c>
      <c r="H499" s="106" t="s">
        <v>765</v>
      </c>
      <c r="I499" s="106">
        <v>7</v>
      </c>
      <c r="J499" s="106" t="s">
        <v>779</v>
      </c>
      <c r="K499" s="106">
        <v>8</v>
      </c>
      <c r="L499" s="106" t="s">
        <v>717</v>
      </c>
      <c r="M499" s="106" t="s">
        <v>700</v>
      </c>
      <c r="N499" s="106">
        <v>0.39</v>
      </c>
      <c r="O499" s="106">
        <v>0.7</v>
      </c>
      <c r="P499" s="106" t="s">
        <v>714</v>
      </c>
      <c r="Q499" s="107" t="s">
        <v>1251</v>
      </c>
      <c r="R499" s="107" t="s">
        <v>13</v>
      </c>
    </row>
    <row r="500" spans="2:18" ht="20.100000000000001" customHeight="1" x14ac:dyDescent="0.4">
      <c r="B500" s="105" t="str">
        <f t="shared" si="21"/>
        <v/>
      </c>
      <c r="C500" s="105" t="str">
        <f t="shared" si="22"/>
        <v/>
      </c>
      <c r="D500" s="105" t="str">
        <f t="shared" si="23"/>
        <v/>
      </c>
      <c r="E500" s="106" t="s">
        <v>695</v>
      </c>
      <c r="F500" s="106" t="s">
        <v>728</v>
      </c>
      <c r="G500" s="106" t="s">
        <v>782</v>
      </c>
      <c r="H500" s="106" t="s">
        <v>765</v>
      </c>
      <c r="I500" s="106">
        <v>7</v>
      </c>
      <c r="J500" s="106" t="s">
        <v>783</v>
      </c>
      <c r="K500" s="106">
        <v>8</v>
      </c>
      <c r="L500" s="106" t="s">
        <v>717</v>
      </c>
      <c r="M500" s="106" t="s">
        <v>700</v>
      </c>
      <c r="N500" s="106">
        <v>0.33</v>
      </c>
      <c r="O500" s="106">
        <v>0.7</v>
      </c>
      <c r="P500" s="106" t="s">
        <v>714</v>
      </c>
      <c r="Q500" s="107" t="s">
        <v>1252</v>
      </c>
      <c r="R500" s="107" t="s">
        <v>13</v>
      </c>
    </row>
    <row r="501" spans="2:18" ht="20.100000000000001" customHeight="1" x14ac:dyDescent="0.4">
      <c r="B501" s="105" t="str">
        <f t="shared" si="21"/>
        <v/>
      </c>
      <c r="C501" s="105" t="str">
        <f t="shared" si="22"/>
        <v/>
      </c>
      <c r="D501" s="105" t="str">
        <f t="shared" si="23"/>
        <v/>
      </c>
      <c r="E501" s="106" t="s">
        <v>695</v>
      </c>
      <c r="F501" s="106" t="s">
        <v>728</v>
      </c>
      <c r="G501" s="106" t="s">
        <v>710</v>
      </c>
      <c r="H501" s="106" t="s">
        <v>729</v>
      </c>
      <c r="I501" s="106">
        <v>12</v>
      </c>
      <c r="J501" s="106" t="s">
        <v>711</v>
      </c>
      <c r="K501" s="106">
        <v>13</v>
      </c>
      <c r="L501" s="106" t="s">
        <v>706</v>
      </c>
      <c r="M501" s="106" t="s">
        <v>924</v>
      </c>
      <c r="N501" s="106">
        <v>0.4</v>
      </c>
      <c r="O501" s="106">
        <v>0.71</v>
      </c>
      <c r="P501" s="106" t="s">
        <v>714</v>
      </c>
      <c r="Q501" s="107" t="s">
        <v>1253</v>
      </c>
      <c r="R501" s="107" t="s">
        <v>39</v>
      </c>
    </row>
    <row r="502" spans="2:18" ht="20.100000000000001" customHeight="1" x14ac:dyDescent="0.4">
      <c r="B502" s="105" t="str">
        <f t="shared" si="21"/>
        <v/>
      </c>
      <c r="C502" s="105" t="str">
        <f t="shared" si="22"/>
        <v/>
      </c>
      <c r="D502" s="105" t="str">
        <f t="shared" si="23"/>
        <v/>
      </c>
      <c r="E502" s="106" t="s">
        <v>695</v>
      </c>
      <c r="F502" s="106" t="s">
        <v>740</v>
      </c>
      <c r="G502" s="106" t="s">
        <v>710</v>
      </c>
      <c r="H502" s="106" t="s">
        <v>717</v>
      </c>
      <c r="I502" s="106">
        <v>12</v>
      </c>
      <c r="J502" s="106" t="s">
        <v>711</v>
      </c>
      <c r="K502" s="106">
        <v>13</v>
      </c>
      <c r="L502" s="106" t="s">
        <v>741</v>
      </c>
      <c r="M502" s="106" t="s">
        <v>924</v>
      </c>
      <c r="N502" s="106">
        <v>0.34</v>
      </c>
      <c r="O502" s="106">
        <v>0.71</v>
      </c>
      <c r="P502" s="106" t="s">
        <v>714</v>
      </c>
      <c r="Q502" s="107" t="s">
        <v>1254</v>
      </c>
      <c r="R502" s="107" t="s">
        <v>39</v>
      </c>
    </row>
    <row r="503" spans="2:18" ht="20.100000000000001" customHeight="1" x14ac:dyDescent="0.4">
      <c r="B503" s="105" t="str">
        <f t="shared" si="21"/>
        <v/>
      </c>
      <c r="C503" s="105" t="str">
        <f t="shared" si="22"/>
        <v/>
      </c>
      <c r="D503" s="105" t="str">
        <f t="shared" si="23"/>
        <v/>
      </c>
      <c r="E503" s="106" t="s">
        <v>695</v>
      </c>
      <c r="F503" s="106" t="s">
        <v>740</v>
      </c>
      <c r="G503" s="106" t="s">
        <v>721</v>
      </c>
      <c r="H503" s="106" t="s">
        <v>698</v>
      </c>
      <c r="I503" s="106">
        <v>12</v>
      </c>
      <c r="J503" s="106" t="s">
        <v>722</v>
      </c>
      <c r="K503" s="106">
        <v>13</v>
      </c>
      <c r="L503" s="106" t="s">
        <v>741</v>
      </c>
      <c r="M503" s="106" t="s">
        <v>924</v>
      </c>
      <c r="N503" s="106">
        <v>0.34</v>
      </c>
      <c r="O503" s="106">
        <v>0.71</v>
      </c>
      <c r="P503" s="106" t="s">
        <v>714</v>
      </c>
      <c r="Q503" s="107" t="s">
        <v>1255</v>
      </c>
      <c r="R503" s="107" t="s">
        <v>39</v>
      </c>
    </row>
    <row r="504" spans="2:18" ht="20.100000000000001" customHeight="1" x14ac:dyDescent="0.4">
      <c r="B504" s="105" t="str">
        <f t="shared" si="21"/>
        <v/>
      </c>
      <c r="C504" s="105" t="str">
        <f t="shared" si="22"/>
        <v/>
      </c>
      <c r="D504" s="105" t="str">
        <f t="shared" si="23"/>
        <v/>
      </c>
      <c r="E504" s="106" t="s">
        <v>695</v>
      </c>
      <c r="F504" s="106" t="s">
        <v>740</v>
      </c>
      <c r="G504" s="106" t="s">
        <v>752</v>
      </c>
      <c r="H504" s="106" t="s">
        <v>717</v>
      </c>
      <c r="I504" s="106">
        <v>12</v>
      </c>
      <c r="J504" s="106" t="s">
        <v>699</v>
      </c>
      <c r="K504" s="106">
        <v>13</v>
      </c>
      <c r="L504" s="106" t="s">
        <v>753</v>
      </c>
      <c r="M504" s="106" t="s">
        <v>924</v>
      </c>
      <c r="N504" s="106">
        <v>0.34</v>
      </c>
      <c r="O504" s="106">
        <v>0.71</v>
      </c>
      <c r="P504" s="106" t="s">
        <v>714</v>
      </c>
      <c r="Q504" s="107" t="s">
        <v>1256</v>
      </c>
      <c r="R504" s="107" t="s">
        <v>39</v>
      </c>
    </row>
    <row r="505" spans="2:18" ht="20.100000000000001" customHeight="1" x14ac:dyDescent="0.4">
      <c r="B505" s="105" t="str">
        <f t="shared" si="21"/>
        <v/>
      </c>
      <c r="C505" s="105" t="str">
        <f t="shared" si="22"/>
        <v/>
      </c>
      <c r="D505" s="105" t="str">
        <f t="shared" si="23"/>
        <v/>
      </c>
      <c r="E505" s="106" t="s">
        <v>695</v>
      </c>
      <c r="F505" s="106" t="s">
        <v>740</v>
      </c>
      <c r="G505" s="106" t="s">
        <v>758</v>
      </c>
      <c r="H505" s="106" t="s">
        <v>706</v>
      </c>
      <c r="I505" s="106">
        <v>12</v>
      </c>
      <c r="J505" s="106" t="s">
        <v>711</v>
      </c>
      <c r="K505" s="106">
        <v>13</v>
      </c>
      <c r="L505" s="106" t="s">
        <v>753</v>
      </c>
      <c r="M505" s="106" t="s">
        <v>924</v>
      </c>
      <c r="N505" s="106">
        <v>0.34</v>
      </c>
      <c r="O505" s="106">
        <v>0.71</v>
      </c>
      <c r="P505" s="106" t="s">
        <v>714</v>
      </c>
      <c r="Q505" s="107" t="s">
        <v>1257</v>
      </c>
      <c r="R505" s="107" t="s">
        <v>39</v>
      </c>
    </row>
    <row r="506" spans="2:18" ht="20.100000000000001" customHeight="1" x14ac:dyDescent="0.4">
      <c r="B506" s="105" t="str">
        <f t="shared" si="21"/>
        <v/>
      </c>
      <c r="C506" s="105" t="str">
        <f t="shared" si="22"/>
        <v/>
      </c>
      <c r="D506" s="105" t="str">
        <f t="shared" si="23"/>
        <v/>
      </c>
      <c r="E506" s="106" t="s">
        <v>695</v>
      </c>
      <c r="F506" s="106" t="s">
        <v>798</v>
      </c>
      <c r="G506" s="106" t="s">
        <v>697</v>
      </c>
      <c r="H506" s="106" t="s">
        <v>729</v>
      </c>
      <c r="I506" s="106">
        <v>13</v>
      </c>
      <c r="J506" s="106" t="s">
        <v>699</v>
      </c>
      <c r="K506" s="106">
        <v>13</v>
      </c>
      <c r="L506" s="106" t="s">
        <v>799</v>
      </c>
      <c r="M506" s="106" t="s">
        <v>924</v>
      </c>
      <c r="N506" s="106">
        <v>0.37</v>
      </c>
      <c r="O506" s="106">
        <v>0.71</v>
      </c>
      <c r="P506" s="106" t="s">
        <v>714</v>
      </c>
      <c r="Q506" s="107" t="s">
        <v>1258</v>
      </c>
      <c r="R506" s="107" t="s">
        <v>25</v>
      </c>
    </row>
    <row r="507" spans="2:18" ht="20.100000000000001" customHeight="1" x14ac:dyDescent="0.4">
      <c r="B507" s="105" t="str">
        <f t="shared" si="21"/>
        <v/>
      </c>
      <c r="C507" s="105" t="str">
        <f t="shared" si="22"/>
        <v/>
      </c>
      <c r="D507" s="105" t="str">
        <f t="shared" si="23"/>
        <v/>
      </c>
      <c r="E507" s="106" t="s">
        <v>695</v>
      </c>
      <c r="F507" s="106" t="s">
        <v>805</v>
      </c>
      <c r="G507" s="106" t="s">
        <v>697</v>
      </c>
      <c r="H507" s="106" t="s">
        <v>733</v>
      </c>
      <c r="I507" s="106">
        <v>13</v>
      </c>
      <c r="J507" s="106" t="s">
        <v>699</v>
      </c>
      <c r="K507" s="106">
        <v>13</v>
      </c>
      <c r="L507" s="106" t="s">
        <v>741</v>
      </c>
      <c r="M507" s="106" t="s">
        <v>924</v>
      </c>
      <c r="N507" s="106">
        <v>0.45</v>
      </c>
      <c r="O507" s="106">
        <v>0.71</v>
      </c>
      <c r="P507" s="106" t="s">
        <v>714</v>
      </c>
      <c r="Q507" s="107" t="s">
        <v>1259</v>
      </c>
      <c r="R507" s="107" t="s">
        <v>25</v>
      </c>
    </row>
    <row r="508" spans="2:18" ht="20.100000000000001" customHeight="1" x14ac:dyDescent="0.4">
      <c r="B508" s="105" t="str">
        <f t="shared" si="21"/>
        <v/>
      </c>
      <c r="C508" s="105" t="str">
        <f t="shared" si="22"/>
        <v/>
      </c>
      <c r="D508" s="105" t="str">
        <f t="shared" si="23"/>
        <v/>
      </c>
      <c r="E508" s="106" t="s">
        <v>695</v>
      </c>
      <c r="F508" s="106" t="s">
        <v>740</v>
      </c>
      <c r="G508" s="106" t="s">
        <v>697</v>
      </c>
      <c r="H508" s="106" t="s">
        <v>717</v>
      </c>
      <c r="I508" s="106">
        <v>12</v>
      </c>
      <c r="J508" s="106" t="s">
        <v>699</v>
      </c>
      <c r="K508" s="106">
        <v>13</v>
      </c>
      <c r="L508" s="106" t="s">
        <v>741</v>
      </c>
      <c r="M508" s="106" t="s">
        <v>924</v>
      </c>
      <c r="N508" s="106">
        <v>0.34</v>
      </c>
      <c r="O508" s="106">
        <v>0.71</v>
      </c>
      <c r="P508" s="106" t="s">
        <v>714</v>
      </c>
      <c r="Q508" s="107" t="s">
        <v>1260</v>
      </c>
      <c r="R508" s="107" t="s">
        <v>25</v>
      </c>
    </row>
    <row r="509" spans="2:18" ht="20.100000000000001" customHeight="1" x14ac:dyDescent="0.4">
      <c r="B509" s="105" t="str">
        <f t="shared" si="21"/>
        <v/>
      </c>
      <c r="C509" s="105" t="str">
        <f t="shared" si="22"/>
        <v/>
      </c>
      <c r="D509" s="105" t="str">
        <f t="shared" si="23"/>
        <v/>
      </c>
      <c r="E509" s="106" t="s">
        <v>695</v>
      </c>
      <c r="F509" s="106" t="s">
        <v>740</v>
      </c>
      <c r="G509" s="106" t="s">
        <v>710</v>
      </c>
      <c r="H509" s="106" t="s">
        <v>706</v>
      </c>
      <c r="I509" s="106">
        <v>12</v>
      </c>
      <c r="J509" s="106" t="s">
        <v>711</v>
      </c>
      <c r="K509" s="106">
        <v>13</v>
      </c>
      <c r="L509" s="106" t="s">
        <v>741</v>
      </c>
      <c r="M509" s="106" t="s">
        <v>924</v>
      </c>
      <c r="N509" s="106">
        <v>0.34</v>
      </c>
      <c r="O509" s="106">
        <v>0.71</v>
      </c>
      <c r="P509" s="106" t="s">
        <v>714</v>
      </c>
      <c r="Q509" s="107" t="s">
        <v>1261</v>
      </c>
      <c r="R509" s="107" t="s">
        <v>25</v>
      </c>
    </row>
    <row r="510" spans="2:18" ht="20.100000000000001" customHeight="1" x14ac:dyDescent="0.4">
      <c r="B510" s="105" t="str">
        <f t="shared" si="21"/>
        <v/>
      </c>
      <c r="C510" s="105" t="str">
        <f t="shared" si="22"/>
        <v/>
      </c>
      <c r="D510" s="105" t="str">
        <f t="shared" si="23"/>
        <v/>
      </c>
      <c r="E510" s="106" t="s">
        <v>695</v>
      </c>
      <c r="F510" s="106" t="s">
        <v>740</v>
      </c>
      <c r="G510" s="106" t="s">
        <v>752</v>
      </c>
      <c r="H510" s="106" t="s">
        <v>706</v>
      </c>
      <c r="I510" s="106">
        <v>12</v>
      </c>
      <c r="J510" s="106" t="s">
        <v>699</v>
      </c>
      <c r="K510" s="106">
        <v>13</v>
      </c>
      <c r="L510" s="106" t="s">
        <v>753</v>
      </c>
      <c r="M510" s="106" t="s">
        <v>924</v>
      </c>
      <c r="N510" s="106">
        <v>0.34</v>
      </c>
      <c r="O510" s="106">
        <v>0.71</v>
      </c>
      <c r="P510" s="106" t="s">
        <v>714</v>
      </c>
      <c r="Q510" s="107" t="s">
        <v>1262</v>
      </c>
      <c r="R510" s="107" t="s">
        <v>25</v>
      </c>
    </row>
    <row r="511" spans="2:18" ht="20.100000000000001" customHeight="1" x14ac:dyDescent="0.4">
      <c r="B511" s="105" t="str">
        <f t="shared" si="21"/>
        <v/>
      </c>
      <c r="C511" s="105" t="str">
        <f t="shared" si="22"/>
        <v/>
      </c>
      <c r="D511" s="105" t="str">
        <f t="shared" si="23"/>
        <v/>
      </c>
      <c r="E511" s="106" t="s">
        <v>695</v>
      </c>
      <c r="F511" s="106" t="s">
        <v>817</v>
      </c>
      <c r="G511" s="106" t="s">
        <v>697</v>
      </c>
      <c r="H511" s="106" t="s">
        <v>802</v>
      </c>
      <c r="I511" s="106">
        <v>13</v>
      </c>
      <c r="J511" s="106" t="s">
        <v>699</v>
      </c>
      <c r="K511" s="106">
        <v>13</v>
      </c>
      <c r="L511" s="106" t="s">
        <v>741</v>
      </c>
      <c r="M511" s="106" t="s">
        <v>924</v>
      </c>
      <c r="N511" s="106">
        <v>0.33</v>
      </c>
      <c r="O511" s="106">
        <v>0.71</v>
      </c>
      <c r="P511" s="106" t="s">
        <v>714</v>
      </c>
      <c r="Q511" s="107" t="s">
        <v>1263</v>
      </c>
      <c r="R511" s="107" t="s">
        <v>25</v>
      </c>
    </row>
    <row r="512" spans="2:18" ht="20.100000000000001" customHeight="1" x14ac:dyDescent="0.4">
      <c r="B512" s="105" t="str">
        <f t="shared" si="21"/>
        <v/>
      </c>
      <c r="C512" s="105" t="str">
        <f t="shared" si="22"/>
        <v/>
      </c>
      <c r="D512" s="105" t="str">
        <f t="shared" si="23"/>
        <v/>
      </c>
      <c r="E512" s="106" t="s">
        <v>695</v>
      </c>
      <c r="F512" s="106" t="s">
        <v>728</v>
      </c>
      <c r="G512" s="106" t="s">
        <v>710</v>
      </c>
      <c r="H512" s="106" t="s">
        <v>733</v>
      </c>
      <c r="I512" s="106">
        <v>7</v>
      </c>
      <c r="J512" s="106" t="s">
        <v>711</v>
      </c>
      <c r="K512" s="106">
        <v>8</v>
      </c>
      <c r="L512" s="106" t="s">
        <v>698</v>
      </c>
      <c r="M512" s="106" t="s">
        <v>700</v>
      </c>
      <c r="N512" s="106">
        <v>0.4</v>
      </c>
      <c r="O512" s="106">
        <v>0.71</v>
      </c>
      <c r="P512" s="106" t="s">
        <v>714</v>
      </c>
      <c r="Q512" s="107" t="s">
        <v>1264</v>
      </c>
      <c r="R512" s="107" t="s">
        <v>44</v>
      </c>
    </row>
    <row r="513" spans="2:18" ht="20.100000000000001" customHeight="1" x14ac:dyDescent="0.4">
      <c r="B513" s="105" t="str">
        <f t="shared" si="21"/>
        <v/>
      </c>
      <c r="C513" s="105" t="str">
        <f t="shared" si="22"/>
        <v/>
      </c>
      <c r="D513" s="105" t="str">
        <f t="shared" si="23"/>
        <v/>
      </c>
      <c r="E513" s="106" t="s">
        <v>695</v>
      </c>
      <c r="F513" s="106" t="s">
        <v>740</v>
      </c>
      <c r="G513" s="106" t="s">
        <v>773</v>
      </c>
      <c r="H513" s="106" t="s">
        <v>698</v>
      </c>
      <c r="I513" s="106">
        <v>7</v>
      </c>
      <c r="J513" s="106" t="s">
        <v>774</v>
      </c>
      <c r="K513" s="106">
        <v>8</v>
      </c>
      <c r="L513" s="106" t="s">
        <v>741</v>
      </c>
      <c r="M513" s="106" t="s">
        <v>700</v>
      </c>
      <c r="N513" s="106">
        <v>0.33</v>
      </c>
      <c r="O513" s="106">
        <v>0.71</v>
      </c>
      <c r="P513" s="106" t="s">
        <v>714</v>
      </c>
      <c r="Q513" s="107" t="s">
        <v>1265</v>
      </c>
      <c r="R513" s="107" t="s">
        <v>44</v>
      </c>
    </row>
    <row r="514" spans="2:18" ht="20.100000000000001" customHeight="1" x14ac:dyDescent="0.4">
      <c r="B514" s="105" t="str">
        <f t="shared" si="21"/>
        <v/>
      </c>
      <c r="C514" s="105" t="str">
        <f t="shared" si="22"/>
        <v/>
      </c>
      <c r="D514" s="105" t="str">
        <f t="shared" si="23"/>
        <v/>
      </c>
      <c r="E514" s="106" t="s">
        <v>695</v>
      </c>
      <c r="F514" s="106" t="s">
        <v>740</v>
      </c>
      <c r="G514" s="106" t="s">
        <v>773</v>
      </c>
      <c r="H514" s="106" t="s">
        <v>706</v>
      </c>
      <c r="I514" s="106">
        <v>7</v>
      </c>
      <c r="J514" s="106" t="s">
        <v>1266</v>
      </c>
      <c r="K514" s="106">
        <v>8</v>
      </c>
      <c r="L514" s="106" t="s">
        <v>741</v>
      </c>
      <c r="M514" s="106" t="s">
        <v>700</v>
      </c>
      <c r="N514" s="106">
        <v>0.33</v>
      </c>
      <c r="O514" s="106">
        <v>0.71</v>
      </c>
      <c r="P514" s="106" t="s">
        <v>714</v>
      </c>
      <c r="Q514" s="107" t="s">
        <v>1267</v>
      </c>
      <c r="R514" s="107" t="s">
        <v>44</v>
      </c>
    </row>
    <row r="515" spans="2:18" ht="20.100000000000001" customHeight="1" x14ac:dyDescent="0.4">
      <c r="B515" s="105" t="str">
        <f t="shared" si="21"/>
        <v/>
      </c>
      <c r="C515" s="105" t="str">
        <f t="shared" si="22"/>
        <v/>
      </c>
      <c r="D515" s="105" t="str">
        <f t="shared" si="23"/>
        <v/>
      </c>
      <c r="E515" s="106" t="s">
        <v>695</v>
      </c>
      <c r="F515" s="106" t="s">
        <v>740</v>
      </c>
      <c r="G515" s="106" t="s">
        <v>778</v>
      </c>
      <c r="H515" s="106" t="s">
        <v>698</v>
      </c>
      <c r="I515" s="106">
        <v>7</v>
      </c>
      <c r="J515" s="106" t="s">
        <v>779</v>
      </c>
      <c r="K515" s="106">
        <v>8</v>
      </c>
      <c r="L515" s="106" t="s">
        <v>741</v>
      </c>
      <c r="M515" s="106" t="s">
        <v>700</v>
      </c>
      <c r="N515" s="106">
        <v>0.33</v>
      </c>
      <c r="O515" s="106">
        <v>0.71</v>
      </c>
      <c r="P515" s="106" t="s">
        <v>714</v>
      </c>
      <c r="Q515" s="107" t="s">
        <v>1268</v>
      </c>
      <c r="R515" s="107" t="s">
        <v>44</v>
      </c>
    </row>
    <row r="516" spans="2:18" ht="20.100000000000001" customHeight="1" x14ac:dyDescent="0.4">
      <c r="B516" s="105" t="str">
        <f t="shared" si="21"/>
        <v/>
      </c>
      <c r="C516" s="105" t="str">
        <f t="shared" si="22"/>
        <v/>
      </c>
      <c r="D516" s="105" t="str">
        <f t="shared" si="23"/>
        <v/>
      </c>
      <c r="E516" s="106" t="s">
        <v>695</v>
      </c>
      <c r="F516" s="106" t="s">
        <v>740</v>
      </c>
      <c r="G516" s="106" t="s">
        <v>778</v>
      </c>
      <c r="H516" s="106" t="s">
        <v>706</v>
      </c>
      <c r="I516" s="106">
        <v>7</v>
      </c>
      <c r="J516" s="106" t="s">
        <v>1269</v>
      </c>
      <c r="K516" s="106">
        <v>8</v>
      </c>
      <c r="L516" s="106" t="s">
        <v>741</v>
      </c>
      <c r="M516" s="106" t="s">
        <v>700</v>
      </c>
      <c r="N516" s="106">
        <v>0.33</v>
      </c>
      <c r="O516" s="106">
        <v>0.71</v>
      </c>
      <c r="P516" s="106" t="s">
        <v>714</v>
      </c>
      <c r="Q516" s="107" t="s">
        <v>1270</v>
      </c>
      <c r="R516" s="107" t="s">
        <v>44</v>
      </c>
    </row>
    <row r="517" spans="2:18" ht="20.100000000000001" customHeight="1" x14ac:dyDescent="0.4">
      <c r="B517" s="105" t="str">
        <f t="shared" si="21"/>
        <v/>
      </c>
      <c r="C517" s="105" t="str">
        <f t="shared" si="22"/>
        <v/>
      </c>
      <c r="D517" s="105" t="str">
        <f t="shared" si="23"/>
        <v/>
      </c>
      <c r="E517" s="106" t="s">
        <v>695</v>
      </c>
      <c r="F517" s="106" t="s">
        <v>740</v>
      </c>
      <c r="G517" s="106" t="s">
        <v>782</v>
      </c>
      <c r="H517" s="106" t="s">
        <v>698</v>
      </c>
      <c r="I517" s="106">
        <v>7</v>
      </c>
      <c r="J517" s="106" t="s">
        <v>783</v>
      </c>
      <c r="K517" s="106">
        <v>8</v>
      </c>
      <c r="L517" s="106" t="s">
        <v>741</v>
      </c>
      <c r="M517" s="106" t="s">
        <v>700</v>
      </c>
      <c r="N517" s="106">
        <v>0.27</v>
      </c>
      <c r="O517" s="106">
        <v>0.71</v>
      </c>
      <c r="P517" s="106" t="s">
        <v>714</v>
      </c>
      <c r="Q517" s="107" t="s">
        <v>1271</v>
      </c>
      <c r="R517" s="107" t="s">
        <v>44</v>
      </c>
    </row>
    <row r="518" spans="2:18" ht="20.100000000000001" customHeight="1" x14ac:dyDescent="0.4">
      <c r="B518" s="105" t="str">
        <f t="shared" si="21"/>
        <v/>
      </c>
      <c r="C518" s="105" t="str">
        <f t="shared" si="22"/>
        <v/>
      </c>
      <c r="D518" s="105" t="str">
        <f t="shared" si="23"/>
        <v/>
      </c>
      <c r="E518" s="106" t="s">
        <v>695</v>
      </c>
      <c r="F518" s="106" t="s">
        <v>740</v>
      </c>
      <c r="G518" s="106" t="s">
        <v>758</v>
      </c>
      <c r="H518" s="106" t="s">
        <v>717</v>
      </c>
      <c r="I518" s="106">
        <v>7</v>
      </c>
      <c r="J518" s="106" t="s">
        <v>711</v>
      </c>
      <c r="K518" s="106">
        <v>8</v>
      </c>
      <c r="L518" s="106" t="s">
        <v>753</v>
      </c>
      <c r="M518" s="106" t="s">
        <v>700</v>
      </c>
      <c r="N518" s="106">
        <v>0.33</v>
      </c>
      <c r="O518" s="106">
        <v>0.71</v>
      </c>
      <c r="P518" s="106" t="s">
        <v>714</v>
      </c>
      <c r="Q518" s="107" t="s">
        <v>1272</v>
      </c>
      <c r="R518" s="107" t="s">
        <v>44</v>
      </c>
    </row>
    <row r="519" spans="2:18" ht="20.100000000000001" customHeight="1" x14ac:dyDescent="0.4">
      <c r="B519" s="105" t="str">
        <f t="shared" si="21"/>
        <v/>
      </c>
      <c r="C519" s="105" t="str">
        <f t="shared" si="22"/>
        <v/>
      </c>
      <c r="D519" s="105" t="str">
        <f t="shared" si="23"/>
        <v/>
      </c>
      <c r="E519" s="106" t="s">
        <v>695</v>
      </c>
      <c r="F519" s="106" t="s">
        <v>740</v>
      </c>
      <c r="G519" s="106" t="s">
        <v>788</v>
      </c>
      <c r="H519" s="106" t="s">
        <v>698</v>
      </c>
      <c r="I519" s="106">
        <v>7</v>
      </c>
      <c r="J519" s="106" t="s">
        <v>722</v>
      </c>
      <c r="K519" s="106">
        <v>8</v>
      </c>
      <c r="L519" s="106" t="s">
        <v>753</v>
      </c>
      <c r="M519" s="106" t="s">
        <v>700</v>
      </c>
      <c r="N519" s="106">
        <v>0.34</v>
      </c>
      <c r="O519" s="106">
        <v>0.71</v>
      </c>
      <c r="P519" s="106" t="s">
        <v>714</v>
      </c>
      <c r="Q519" s="107" t="s">
        <v>1273</v>
      </c>
      <c r="R519" s="107" t="s">
        <v>44</v>
      </c>
    </row>
    <row r="520" spans="2:18" ht="20.100000000000001" customHeight="1" x14ac:dyDescent="0.4">
      <c r="B520" s="105" t="str">
        <f t="shared" si="21"/>
        <v/>
      </c>
      <c r="C520" s="105" t="str">
        <f t="shared" si="22"/>
        <v/>
      </c>
      <c r="D520" s="105" t="str">
        <f t="shared" si="23"/>
        <v/>
      </c>
      <c r="E520" s="106" t="s">
        <v>695</v>
      </c>
      <c r="F520" s="106" t="s">
        <v>696</v>
      </c>
      <c r="G520" s="106" t="s">
        <v>697</v>
      </c>
      <c r="H520" s="106" t="s">
        <v>717</v>
      </c>
      <c r="I520" s="106">
        <v>12</v>
      </c>
      <c r="J520" s="106" t="s">
        <v>707</v>
      </c>
      <c r="K520" s="106">
        <v>12</v>
      </c>
      <c r="L520" s="106" t="s">
        <v>717</v>
      </c>
      <c r="M520" s="106" t="s">
        <v>924</v>
      </c>
      <c r="N520" s="106">
        <v>0.32</v>
      </c>
      <c r="O520" s="106">
        <v>0.71</v>
      </c>
      <c r="P520" s="106" t="s">
        <v>701</v>
      </c>
      <c r="Q520" s="107" t="s">
        <v>1274</v>
      </c>
      <c r="R520" s="107" t="s">
        <v>926</v>
      </c>
    </row>
    <row r="521" spans="2:18" ht="20.100000000000001" customHeight="1" x14ac:dyDescent="0.4">
      <c r="B521" s="105" t="str">
        <f t="shared" si="21"/>
        <v/>
      </c>
      <c r="C521" s="105" t="str">
        <f t="shared" si="22"/>
        <v/>
      </c>
      <c r="D521" s="105" t="str">
        <f t="shared" si="23"/>
        <v/>
      </c>
      <c r="E521" s="106" t="s">
        <v>695</v>
      </c>
      <c r="F521" s="106" t="s">
        <v>696</v>
      </c>
      <c r="G521" s="106" t="s">
        <v>721</v>
      </c>
      <c r="H521" s="106" t="s">
        <v>698</v>
      </c>
      <c r="I521" s="106">
        <v>12</v>
      </c>
      <c r="J521" s="106" t="s">
        <v>722</v>
      </c>
      <c r="K521" s="106">
        <v>12</v>
      </c>
      <c r="L521" s="106" t="s">
        <v>698</v>
      </c>
      <c r="M521" s="106" t="s">
        <v>924</v>
      </c>
      <c r="N521" s="106">
        <v>0.32</v>
      </c>
      <c r="O521" s="106">
        <v>0.71</v>
      </c>
      <c r="P521" s="106" t="s">
        <v>714</v>
      </c>
      <c r="Q521" s="107" t="s">
        <v>1275</v>
      </c>
      <c r="R521" s="107" t="s">
        <v>926</v>
      </c>
    </row>
    <row r="522" spans="2:18" ht="20.100000000000001" customHeight="1" x14ac:dyDescent="0.4">
      <c r="B522" s="105" t="str">
        <f t="shared" si="21"/>
        <v/>
      </c>
      <c r="C522" s="105" t="str">
        <f t="shared" si="22"/>
        <v/>
      </c>
      <c r="D522" s="105" t="str">
        <f t="shared" si="23"/>
        <v/>
      </c>
      <c r="E522" s="106" t="s">
        <v>695</v>
      </c>
      <c r="F522" s="106" t="s">
        <v>696</v>
      </c>
      <c r="G522" s="106" t="s">
        <v>773</v>
      </c>
      <c r="H522" s="106" t="s">
        <v>706</v>
      </c>
      <c r="I522" s="106">
        <v>12</v>
      </c>
      <c r="J522" s="106" t="s">
        <v>774</v>
      </c>
      <c r="K522" s="106">
        <v>12</v>
      </c>
      <c r="L522" s="106" t="s">
        <v>706</v>
      </c>
      <c r="M522" s="106" t="s">
        <v>924</v>
      </c>
      <c r="N522" s="106">
        <v>0.32</v>
      </c>
      <c r="O522" s="106">
        <v>0.71</v>
      </c>
      <c r="P522" s="106" t="s">
        <v>714</v>
      </c>
      <c r="Q522" s="107" t="s">
        <v>1276</v>
      </c>
      <c r="R522" s="107" t="s">
        <v>926</v>
      </c>
    </row>
    <row r="523" spans="2:18" ht="20.100000000000001" customHeight="1" x14ac:dyDescent="0.4">
      <c r="B523" s="105" t="str">
        <f t="shared" si="21"/>
        <v/>
      </c>
      <c r="C523" s="105" t="str">
        <f t="shared" si="22"/>
        <v/>
      </c>
      <c r="D523" s="105" t="str">
        <f t="shared" si="23"/>
        <v/>
      </c>
      <c r="E523" s="106" t="s">
        <v>695</v>
      </c>
      <c r="F523" s="106" t="s">
        <v>696</v>
      </c>
      <c r="G523" s="106" t="s">
        <v>778</v>
      </c>
      <c r="H523" s="106" t="s">
        <v>706</v>
      </c>
      <c r="I523" s="106">
        <v>12</v>
      </c>
      <c r="J523" s="106" t="s">
        <v>779</v>
      </c>
      <c r="K523" s="106">
        <v>12</v>
      </c>
      <c r="L523" s="106" t="s">
        <v>706</v>
      </c>
      <c r="M523" s="106" t="s">
        <v>924</v>
      </c>
      <c r="N523" s="106">
        <v>0.32</v>
      </c>
      <c r="O523" s="106">
        <v>0.71</v>
      </c>
      <c r="P523" s="106" t="s">
        <v>714</v>
      </c>
      <c r="Q523" s="107" t="s">
        <v>1277</v>
      </c>
      <c r="R523" s="107" t="s">
        <v>926</v>
      </c>
    </row>
    <row r="524" spans="2:18" ht="20.100000000000001" customHeight="1" x14ac:dyDescent="0.4">
      <c r="B524" s="105" t="str">
        <f t="shared" si="21"/>
        <v/>
      </c>
      <c r="C524" s="105" t="str">
        <f t="shared" si="22"/>
        <v/>
      </c>
      <c r="D524" s="105" t="str">
        <f t="shared" si="23"/>
        <v/>
      </c>
      <c r="E524" s="106" t="s">
        <v>695</v>
      </c>
      <c r="F524" s="106" t="s">
        <v>696</v>
      </c>
      <c r="G524" s="106" t="s">
        <v>782</v>
      </c>
      <c r="H524" s="106" t="s">
        <v>706</v>
      </c>
      <c r="I524" s="106">
        <v>12</v>
      </c>
      <c r="J524" s="106" t="s">
        <v>783</v>
      </c>
      <c r="K524" s="106">
        <v>12</v>
      </c>
      <c r="L524" s="106" t="s">
        <v>706</v>
      </c>
      <c r="M524" s="106" t="s">
        <v>924</v>
      </c>
      <c r="N524" s="106">
        <v>0.27</v>
      </c>
      <c r="O524" s="106">
        <v>0.71</v>
      </c>
      <c r="P524" s="106" t="s">
        <v>714</v>
      </c>
      <c r="Q524" s="107" t="s">
        <v>1278</v>
      </c>
      <c r="R524" s="107" t="s">
        <v>926</v>
      </c>
    </row>
    <row r="525" spans="2:18" ht="20.100000000000001" customHeight="1" x14ac:dyDescent="0.4">
      <c r="B525" s="105" t="str">
        <f t="shared" si="21"/>
        <v/>
      </c>
      <c r="C525" s="105" t="str">
        <f t="shared" si="22"/>
        <v/>
      </c>
      <c r="D525" s="105" t="str">
        <f t="shared" si="23"/>
        <v/>
      </c>
      <c r="E525" s="106" t="s">
        <v>695</v>
      </c>
      <c r="F525" s="106" t="s">
        <v>728</v>
      </c>
      <c r="G525" s="106" t="s">
        <v>710</v>
      </c>
      <c r="H525" s="106" t="s">
        <v>733</v>
      </c>
      <c r="I525" s="106">
        <v>12</v>
      </c>
      <c r="J525" s="106" t="s">
        <v>711</v>
      </c>
      <c r="K525" s="106">
        <v>13</v>
      </c>
      <c r="L525" s="106" t="s">
        <v>698</v>
      </c>
      <c r="M525" s="106" t="s">
        <v>924</v>
      </c>
      <c r="N525" s="106">
        <v>0.4</v>
      </c>
      <c r="O525" s="106">
        <v>0.71</v>
      </c>
      <c r="P525" s="106" t="s">
        <v>714</v>
      </c>
      <c r="Q525" s="107" t="s">
        <v>1279</v>
      </c>
      <c r="R525" s="107" t="s">
        <v>926</v>
      </c>
    </row>
    <row r="526" spans="2:18" ht="20.100000000000001" customHeight="1" x14ac:dyDescent="0.4">
      <c r="B526" s="105" t="str">
        <f t="shared" si="21"/>
        <v/>
      </c>
      <c r="C526" s="105" t="str">
        <f t="shared" si="22"/>
        <v/>
      </c>
      <c r="D526" s="105" t="str">
        <f t="shared" si="23"/>
        <v/>
      </c>
      <c r="E526" s="106" t="s">
        <v>695</v>
      </c>
      <c r="F526" s="106" t="s">
        <v>740</v>
      </c>
      <c r="G526" s="106" t="s">
        <v>773</v>
      </c>
      <c r="H526" s="106" t="s">
        <v>698</v>
      </c>
      <c r="I526" s="106">
        <v>12</v>
      </c>
      <c r="J526" s="106" t="s">
        <v>774</v>
      </c>
      <c r="K526" s="106">
        <v>13</v>
      </c>
      <c r="L526" s="106" t="s">
        <v>741</v>
      </c>
      <c r="M526" s="106" t="s">
        <v>924</v>
      </c>
      <c r="N526" s="106">
        <v>0.33</v>
      </c>
      <c r="O526" s="106">
        <v>0.71</v>
      </c>
      <c r="P526" s="106" t="s">
        <v>714</v>
      </c>
      <c r="Q526" s="107" t="s">
        <v>1280</v>
      </c>
      <c r="R526" s="107" t="s">
        <v>926</v>
      </c>
    </row>
    <row r="527" spans="2:18" ht="20.100000000000001" customHeight="1" x14ac:dyDescent="0.4">
      <c r="B527" s="105" t="str">
        <f t="shared" si="21"/>
        <v/>
      </c>
      <c r="C527" s="105" t="str">
        <f t="shared" si="22"/>
        <v/>
      </c>
      <c r="D527" s="105" t="str">
        <f t="shared" si="23"/>
        <v/>
      </c>
      <c r="E527" s="106" t="s">
        <v>695</v>
      </c>
      <c r="F527" s="106" t="s">
        <v>740</v>
      </c>
      <c r="G527" s="106" t="s">
        <v>778</v>
      </c>
      <c r="H527" s="106" t="s">
        <v>698</v>
      </c>
      <c r="I527" s="106">
        <v>12</v>
      </c>
      <c r="J527" s="106" t="s">
        <v>779</v>
      </c>
      <c r="K527" s="106">
        <v>13</v>
      </c>
      <c r="L527" s="106" t="s">
        <v>741</v>
      </c>
      <c r="M527" s="106" t="s">
        <v>924</v>
      </c>
      <c r="N527" s="106">
        <v>0.33</v>
      </c>
      <c r="O527" s="106">
        <v>0.71</v>
      </c>
      <c r="P527" s="106" t="s">
        <v>714</v>
      </c>
      <c r="Q527" s="107" t="s">
        <v>1281</v>
      </c>
      <c r="R527" s="107" t="s">
        <v>926</v>
      </c>
    </row>
    <row r="528" spans="2:18" ht="20.100000000000001" customHeight="1" x14ac:dyDescent="0.4">
      <c r="B528" s="105" t="str">
        <f t="shared" ref="B528:B591" si="24">IF(OR($C$10="",$C$11=""),"",IFERROR(IF(AND($U$22&lt;&gt;R528,$V$22&lt;&gt;R528),"－",IF(AND(COUNTIF($C$10,"*樹脂スペーサー*")&gt;0,OR(M528="空気",F528="一般",F528="一般ＰＧ")),"－",IF(AND($W$25&gt;0,$W$25&gt;=O528),$U$25,IF(AND($W$26&gt;0,$W$26&gt;=O528),$U$26,IF(AND($W$27&gt;0,$W$27&gt;=O528),$U$27,IF(AND($W$28&gt;0,$W$28&gt;=O528),$U$28,IF(AND($W$29&gt;0,$W$29&gt;=O528),$U$29,IF(AND($W$30&gt;0,$W$30&gt;=O528),$U$30,IF(AND($W$31&gt;0,$W$31&gt;=O528),$U$31,"－"))))))))),"－"))</f>
        <v/>
      </c>
      <c r="C528" s="105" t="str">
        <f t="shared" ref="C528:C591" si="25">IF(B528="","",IF(B528&lt;&gt;"－",VLOOKUP(B528,$U$25:$V$31,2,FALSE),"－"))</f>
        <v/>
      </c>
      <c r="D528" s="105" t="str">
        <f t="shared" ref="D528:D591" si="26">IF($H$9="","",IF($V$38&lt;&gt;"断熱等","－",IF(AND(COUNTIF($V$34,"*樹脂スペーサー*")&gt;0,OR(M528="空気",F528="一般",F528="一般ＰＧ")),"－",IF(AND($V$35&lt;&gt;R528,$W$35&lt;&gt;R528),"－",IF(MID($H$9,10,1)="Z",IF(N528&lt;=0.65,"○","－"),IF($V$36&gt;=O528,"○","－"))))))</f>
        <v/>
      </c>
      <c r="E528" s="106" t="s">
        <v>695</v>
      </c>
      <c r="F528" s="106" t="s">
        <v>740</v>
      </c>
      <c r="G528" s="106" t="s">
        <v>782</v>
      </c>
      <c r="H528" s="106" t="s">
        <v>698</v>
      </c>
      <c r="I528" s="106">
        <v>12</v>
      </c>
      <c r="J528" s="106" t="s">
        <v>783</v>
      </c>
      <c r="K528" s="106">
        <v>13</v>
      </c>
      <c r="L528" s="106" t="s">
        <v>741</v>
      </c>
      <c r="M528" s="106" t="s">
        <v>924</v>
      </c>
      <c r="N528" s="106">
        <v>0.27</v>
      </c>
      <c r="O528" s="106">
        <v>0.71</v>
      </c>
      <c r="P528" s="106" t="s">
        <v>714</v>
      </c>
      <c r="Q528" s="107" t="s">
        <v>1282</v>
      </c>
      <c r="R528" s="107" t="s">
        <v>926</v>
      </c>
    </row>
    <row r="529" spans="2:18" ht="20.100000000000001" customHeight="1" x14ac:dyDescent="0.4">
      <c r="B529" s="105" t="str">
        <f t="shared" si="24"/>
        <v/>
      </c>
      <c r="C529" s="105" t="str">
        <f t="shared" si="25"/>
        <v/>
      </c>
      <c r="D529" s="105" t="str">
        <f t="shared" si="26"/>
        <v/>
      </c>
      <c r="E529" s="106" t="s">
        <v>695</v>
      </c>
      <c r="F529" s="106" t="s">
        <v>740</v>
      </c>
      <c r="G529" s="106" t="s">
        <v>758</v>
      </c>
      <c r="H529" s="106" t="s">
        <v>717</v>
      </c>
      <c r="I529" s="106">
        <v>12</v>
      </c>
      <c r="J529" s="106" t="s">
        <v>711</v>
      </c>
      <c r="K529" s="106">
        <v>13</v>
      </c>
      <c r="L529" s="106" t="s">
        <v>753</v>
      </c>
      <c r="M529" s="106" t="s">
        <v>924</v>
      </c>
      <c r="N529" s="106">
        <v>0.33</v>
      </c>
      <c r="O529" s="106">
        <v>0.71</v>
      </c>
      <c r="P529" s="106" t="s">
        <v>714</v>
      </c>
      <c r="Q529" s="107" t="s">
        <v>1283</v>
      </c>
      <c r="R529" s="107" t="s">
        <v>926</v>
      </c>
    </row>
    <row r="530" spans="2:18" ht="20.100000000000001" customHeight="1" x14ac:dyDescent="0.4">
      <c r="B530" s="105" t="str">
        <f t="shared" si="24"/>
        <v/>
      </c>
      <c r="C530" s="105" t="str">
        <f t="shared" si="25"/>
        <v/>
      </c>
      <c r="D530" s="105" t="str">
        <f t="shared" si="26"/>
        <v/>
      </c>
      <c r="E530" s="106" t="s">
        <v>695</v>
      </c>
      <c r="F530" s="106" t="s">
        <v>740</v>
      </c>
      <c r="G530" s="106" t="s">
        <v>788</v>
      </c>
      <c r="H530" s="106" t="s">
        <v>698</v>
      </c>
      <c r="I530" s="106">
        <v>12</v>
      </c>
      <c r="J530" s="106" t="s">
        <v>722</v>
      </c>
      <c r="K530" s="106">
        <v>13</v>
      </c>
      <c r="L530" s="106" t="s">
        <v>753</v>
      </c>
      <c r="M530" s="106" t="s">
        <v>924</v>
      </c>
      <c r="N530" s="106">
        <v>0.34</v>
      </c>
      <c r="O530" s="106">
        <v>0.71</v>
      </c>
      <c r="P530" s="106" t="s">
        <v>714</v>
      </c>
      <c r="Q530" s="107" t="s">
        <v>1284</v>
      </c>
      <c r="R530" s="107" t="s">
        <v>926</v>
      </c>
    </row>
    <row r="531" spans="2:18" ht="20.100000000000001" customHeight="1" x14ac:dyDescent="0.4">
      <c r="B531" s="105" t="str">
        <f t="shared" si="24"/>
        <v/>
      </c>
      <c r="C531" s="105" t="str">
        <f t="shared" si="25"/>
        <v/>
      </c>
      <c r="D531" s="105" t="str">
        <f t="shared" si="26"/>
        <v/>
      </c>
      <c r="E531" s="106" t="s">
        <v>695</v>
      </c>
      <c r="F531" s="106" t="s">
        <v>728</v>
      </c>
      <c r="G531" s="106" t="s">
        <v>710</v>
      </c>
      <c r="H531" s="106" t="s">
        <v>733</v>
      </c>
      <c r="I531" s="106">
        <v>7</v>
      </c>
      <c r="J531" s="106" t="s">
        <v>711</v>
      </c>
      <c r="K531" s="106">
        <v>8</v>
      </c>
      <c r="L531" s="106" t="s">
        <v>698</v>
      </c>
      <c r="M531" s="106" t="s">
        <v>700</v>
      </c>
      <c r="N531" s="106">
        <v>0.4</v>
      </c>
      <c r="O531" s="106">
        <v>0.71</v>
      </c>
      <c r="P531" s="106" t="s">
        <v>714</v>
      </c>
      <c r="Q531" s="107" t="s">
        <v>1285</v>
      </c>
      <c r="R531" s="107" t="s">
        <v>275</v>
      </c>
    </row>
    <row r="532" spans="2:18" ht="20.100000000000001" customHeight="1" x14ac:dyDescent="0.4">
      <c r="B532" s="105" t="str">
        <f t="shared" si="24"/>
        <v/>
      </c>
      <c r="C532" s="105" t="str">
        <f t="shared" si="25"/>
        <v/>
      </c>
      <c r="D532" s="105" t="str">
        <f t="shared" si="26"/>
        <v/>
      </c>
      <c r="E532" s="106" t="s">
        <v>695</v>
      </c>
      <c r="F532" s="106" t="s">
        <v>740</v>
      </c>
      <c r="G532" s="106" t="s">
        <v>773</v>
      </c>
      <c r="H532" s="106" t="s">
        <v>698</v>
      </c>
      <c r="I532" s="106">
        <v>7</v>
      </c>
      <c r="J532" s="106" t="s">
        <v>774</v>
      </c>
      <c r="K532" s="106">
        <v>8</v>
      </c>
      <c r="L532" s="106" t="s">
        <v>741</v>
      </c>
      <c r="M532" s="106" t="s">
        <v>700</v>
      </c>
      <c r="N532" s="106">
        <v>0.33</v>
      </c>
      <c r="O532" s="106">
        <v>0.71</v>
      </c>
      <c r="P532" s="106" t="s">
        <v>714</v>
      </c>
      <c r="Q532" s="107" t="s">
        <v>1286</v>
      </c>
      <c r="R532" s="107" t="s">
        <v>275</v>
      </c>
    </row>
    <row r="533" spans="2:18" ht="20.100000000000001" customHeight="1" x14ac:dyDescent="0.4">
      <c r="B533" s="105" t="str">
        <f t="shared" si="24"/>
        <v/>
      </c>
      <c r="C533" s="105" t="str">
        <f t="shared" si="25"/>
        <v/>
      </c>
      <c r="D533" s="105" t="str">
        <f t="shared" si="26"/>
        <v/>
      </c>
      <c r="E533" s="106" t="s">
        <v>695</v>
      </c>
      <c r="F533" s="106" t="s">
        <v>740</v>
      </c>
      <c r="G533" s="106" t="s">
        <v>778</v>
      </c>
      <c r="H533" s="106" t="s">
        <v>698</v>
      </c>
      <c r="I533" s="106">
        <v>7</v>
      </c>
      <c r="J533" s="106" t="s">
        <v>779</v>
      </c>
      <c r="K533" s="106">
        <v>8</v>
      </c>
      <c r="L533" s="106" t="s">
        <v>741</v>
      </c>
      <c r="M533" s="106" t="s">
        <v>700</v>
      </c>
      <c r="N533" s="106">
        <v>0.33</v>
      </c>
      <c r="O533" s="106">
        <v>0.71</v>
      </c>
      <c r="P533" s="106" t="s">
        <v>714</v>
      </c>
      <c r="Q533" s="107" t="s">
        <v>1287</v>
      </c>
      <c r="R533" s="107" t="s">
        <v>275</v>
      </c>
    </row>
    <row r="534" spans="2:18" ht="20.100000000000001" customHeight="1" x14ac:dyDescent="0.4">
      <c r="B534" s="105" t="str">
        <f t="shared" si="24"/>
        <v/>
      </c>
      <c r="C534" s="105" t="str">
        <f t="shared" si="25"/>
        <v/>
      </c>
      <c r="D534" s="105" t="str">
        <f t="shared" si="26"/>
        <v/>
      </c>
      <c r="E534" s="106" t="s">
        <v>695</v>
      </c>
      <c r="F534" s="106" t="s">
        <v>740</v>
      </c>
      <c r="G534" s="106" t="s">
        <v>782</v>
      </c>
      <c r="H534" s="106" t="s">
        <v>698</v>
      </c>
      <c r="I534" s="106">
        <v>7</v>
      </c>
      <c r="J534" s="106" t="s">
        <v>783</v>
      </c>
      <c r="K534" s="106">
        <v>8</v>
      </c>
      <c r="L534" s="106" t="s">
        <v>741</v>
      </c>
      <c r="M534" s="106" t="s">
        <v>700</v>
      </c>
      <c r="N534" s="106">
        <v>0.27</v>
      </c>
      <c r="O534" s="106">
        <v>0.71</v>
      </c>
      <c r="P534" s="106" t="s">
        <v>714</v>
      </c>
      <c r="Q534" s="107" t="s">
        <v>1288</v>
      </c>
      <c r="R534" s="107" t="s">
        <v>275</v>
      </c>
    </row>
    <row r="535" spans="2:18" ht="20.100000000000001" customHeight="1" x14ac:dyDescent="0.4">
      <c r="B535" s="105" t="str">
        <f t="shared" si="24"/>
        <v/>
      </c>
      <c r="C535" s="105" t="str">
        <f t="shared" si="25"/>
        <v/>
      </c>
      <c r="D535" s="105" t="str">
        <f t="shared" si="26"/>
        <v/>
      </c>
      <c r="E535" s="106" t="s">
        <v>695</v>
      </c>
      <c r="F535" s="106" t="s">
        <v>740</v>
      </c>
      <c r="G535" s="106" t="s">
        <v>758</v>
      </c>
      <c r="H535" s="106" t="s">
        <v>717</v>
      </c>
      <c r="I535" s="106">
        <v>7</v>
      </c>
      <c r="J535" s="106" t="s">
        <v>711</v>
      </c>
      <c r="K535" s="106">
        <v>8</v>
      </c>
      <c r="L535" s="106" t="s">
        <v>753</v>
      </c>
      <c r="M535" s="106" t="s">
        <v>700</v>
      </c>
      <c r="N535" s="106">
        <v>0.33</v>
      </c>
      <c r="O535" s="106">
        <v>0.71</v>
      </c>
      <c r="P535" s="106" t="s">
        <v>714</v>
      </c>
      <c r="Q535" s="107" t="s">
        <v>1289</v>
      </c>
      <c r="R535" s="107" t="s">
        <v>275</v>
      </c>
    </row>
    <row r="536" spans="2:18" ht="20.100000000000001" customHeight="1" x14ac:dyDescent="0.4">
      <c r="B536" s="105" t="str">
        <f t="shared" si="24"/>
        <v/>
      </c>
      <c r="C536" s="105" t="str">
        <f t="shared" si="25"/>
        <v/>
      </c>
      <c r="D536" s="105" t="str">
        <f t="shared" si="26"/>
        <v/>
      </c>
      <c r="E536" s="106" t="s">
        <v>695</v>
      </c>
      <c r="F536" s="106" t="s">
        <v>740</v>
      </c>
      <c r="G536" s="106" t="s">
        <v>788</v>
      </c>
      <c r="H536" s="106" t="s">
        <v>698</v>
      </c>
      <c r="I536" s="106">
        <v>7</v>
      </c>
      <c r="J536" s="106" t="s">
        <v>722</v>
      </c>
      <c r="K536" s="106">
        <v>8</v>
      </c>
      <c r="L536" s="106" t="s">
        <v>753</v>
      </c>
      <c r="M536" s="106" t="s">
        <v>700</v>
      </c>
      <c r="N536" s="106">
        <v>0.34</v>
      </c>
      <c r="O536" s="106">
        <v>0.71</v>
      </c>
      <c r="P536" s="106" t="s">
        <v>714</v>
      </c>
      <c r="Q536" s="107" t="s">
        <v>1290</v>
      </c>
      <c r="R536" s="107" t="s">
        <v>275</v>
      </c>
    </row>
    <row r="537" spans="2:18" ht="20.100000000000001" customHeight="1" x14ac:dyDescent="0.4">
      <c r="B537" s="105" t="str">
        <f t="shared" si="24"/>
        <v/>
      </c>
      <c r="C537" s="105" t="str">
        <f t="shared" si="25"/>
        <v/>
      </c>
      <c r="D537" s="105" t="str">
        <f t="shared" si="26"/>
        <v/>
      </c>
      <c r="E537" s="106" t="s">
        <v>695</v>
      </c>
      <c r="F537" s="106" t="s">
        <v>728</v>
      </c>
      <c r="G537" s="106" t="s">
        <v>697</v>
      </c>
      <c r="H537" s="106" t="s">
        <v>729</v>
      </c>
      <c r="I537" s="106">
        <v>12</v>
      </c>
      <c r="J537" s="106" t="s">
        <v>699</v>
      </c>
      <c r="K537" s="106">
        <v>13</v>
      </c>
      <c r="L537" s="106" t="s">
        <v>706</v>
      </c>
      <c r="M537" s="106" t="s">
        <v>924</v>
      </c>
      <c r="N537" s="106">
        <v>0.4</v>
      </c>
      <c r="O537" s="106">
        <v>0.71</v>
      </c>
      <c r="P537" s="106" t="s">
        <v>714</v>
      </c>
      <c r="Q537" s="107" t="s">
        <v>1291</v>
      </c>
      <c r="R537" s="107" t="s">
        <v>13</v>
      </c>
    </row>
    <row r="538" spans="2:18" ht="20.100000000000001" customHeight="1" x14ac:dyDescent="0.4">
      <c r="B538" s="105" t="str">
        <f t="shared" si="24"/>
        <v/>
      </c>
      <c r="C538" s="105" t="str">
        <f t="shared" si="25"/>
        <v/>
      </c>
      <c r="D538" s="105" t="str">
        <f t="shared" si="26"/>
        <v/>
      </c>
      <c r="E538" s="106" t="s">
        <v>695</v>
      </c>
      <c r="F538" s="106" t="s">
        <v>794</v>
      </c>
      <c r="G538" s="106" t="s">
        <v>710</v>
      </c>
      <c r="H538" s="106" t="s">
        <v>729</v>
      </c>
      <c r="I538" s="106">
        <v>12</v>
      </c>
      <c r="J538" s="106" t="s">
        <v>711</v>
      </c>
      <c r="K538" s="106">
        <v>13</v>
      </c>
      <c r="L538" s="106" t="s">
        <v>729</v>
      </c>
      <c r="M538" s="106" t="s">
        <v>924</v>
      </c>
      <c r="N538" s="106">
        <v>0.45</v>
      </c>
      <c r="O538" s="106">
        <v>0.72</v>
      </c>
      <c r="P538" s="106" t="s">
        <v>714</v>
      </c>
      <c r="Q538" s="107" t="s">
        <v>1292</v>
      </c>
      <c r="R538" s="107" t="s">
        <v>39</v>
      </c>
    </row>
    <row r="539" spans="2:18" ht="20.100000000000001" customHeight="1" x14ac:dyDescent="0.4">
      <c r="B539" s="105" t="str">
        <f t="shared" si="24"/>
        <v/>
      </c>
      <c r="C539" s="105" t="str">
        <f t="shared" si="25"/>
        <v/>
      </c>
      <c r="D539" s="105" t="str">
        <f t="shared" si="26"/>
        <v/>
      </c>
      <c r="E539" s="106" t="s">
        <v>695</v>
      </c>
      <c r="F539" s="106" t="s">
        <v>696</v>
      </c>
      <c r="G539" s="106" t="s">
        <v>697</v>
      </c>
      <c r="H539" s="106" t="s">
        <v>717</v>
      </c>
      <c r="I539" s="106">
        <v>12</v>
      </c>
      <c r="J539" s="106" t="s">
        <v>699</v>
      </c>
      <c r="K539" s="106">
        <v>12</v>
      </c>
      <c r="L539" s="106" t="s">
        <v>717</v>
      </c>
      <c r="M539" s="106" t="s">
        <v>924</v>
      </c>
      <c r="N539" s="106">
        <v>0.32</v>
      </c>
      <c r="O539" s="106">
        <v>0.72</v>
      </c>
      <c r="P539" s="106" t="s">
        <v>714</v>
      </c>
      <c r="Q539" s="107" t="s">
        <v>1293</v>
      </c>
      <c r="R539" s="107" t="s">
        <v>39</v>
      </c>
    </row>
    <row r="540" spans="2:18" ht="20.100000000000001" customHeight="1" x14ac:dyDescent="0.4">
      <c r="B540" s="105" t="str">
        <f t="shared" si="24"/>
        <v/>
      </c>
      <c r="C540" s="105" t="str">
        <f t="shared" si="25"/>
        <v/>
      </c>
      <c r="D540" s="105" t="str">
        <f t="shared" si="26"/>
        <v/>
      </c>
      <c r="E540" s="106" t="s">
        <v>695</v>
      </c>
      <c r="F540" s="106" t="s">
        <v>696</v>
      </c>
      <c r="G540" s="106" t="s">
        <v>721</v>
      </c>
      <c r="H540" s="106" t="s">
        <v>706</v>
      </c>
      <c r="I540" s="106">
        <v>12</v>
      </c>
      <c r="J540" s="106" t="s">
        <v>722</v>
      </c>
      <c r="K540" s="106">
        <v>12</v>
      </c>
      <c r="L540" s="106" t="s">
        <v>706</v>
      </c>
      <c r="M540" s="106" t="s">
        <v>924</v>
      </c>
      <c r="N540" s="106">
        <v>0.32</v>
      </c>
      <c r="O540" s="106">
        <v>0.72</v>
      </c>
      <c r="P540" s="106" t="s">
        <v>714</v>
      </c>
      <c r="Q540" s="107" t="s">
        <v>1294</v>
      </c>
      <c r="R540" s="107" t="s">
        <v>39</v>
      </c>
    </row>
    <row r="541" spans="2:18" ht="20.100000000000001" customHeight="1" x14ac:dyDescent="0.4">
      <c r="B541" s="105" t="str">
        <f t="shared" si="24"/>
        <v/>
      </c>
      <c r="C541" s="105" t="str">
        <f t="shared" si="25"/>
        <v/>
      </c>
      <c r="D541" s="105" t="str">
        <f t="shared" si="26"/>
        <v/>
      </c>
      <c r="E541" s="106" t="s">
        <v>695</v>
      </c>
      <c r="F541" s="106" t="s">
        <v>805</v>
      </c>
      <c r="G541" s="106" t="s">
        <v>710</v>
      </c>
      <c r="H541" s="106" t="s">
        <v>765</v>
      </c>
      <c r="I541" s="106">
        <v>12</v>
      </c>
      <c r="J541" s="106" t="s">
        <v>711</v>
      </c>
      <c r="K541" s="106">
        <v>13</v>
      </c>
      <c r="L541" s="106" t="s">
        <v>741</v>
      </c>
      <c r="M541" s="106" t="s">
        <v>924</v>
      </c>
      <c r="N541" s="106">
        <v>0.44</v>
      </c>
      <c r="O541" s="106">
        <v>0.72</v>
      </c>
      <c r="P541" s="106" t="s">
        <v>714</v>
      </c>
      <c r="Q541" s="107" t="s">
        <v>1295</v>
      </c>
      <c r="R541" s="107" t="s">
        <v>39</v>
      </c>
    </row>
    <row r="542" spans="2:18" ht="20.100000000000001" customHeight="1" x14ac:dyDescent="0.4">
      <c r="B542" s="105" t="str">
        <f t="shared" si="24"/>
        <v/>
      </c>
      <c r="C542" s="105" t="str">
        <f t="shared" si="25"/>
        <v/>
      </c>
      <c r="D542" s="105" t="str">
        <f t="shared" si="26"/>
        <v/>
      </c>
      <c r="E542" s="106" t="s">
        <v>695</v>
      </c>
      <c r="F542" s="106" t="s">
        <v>805</v>
      </c>
      <c r="G542" s="106" t="s">
        <v>721</v>
      </c>
      <c r="H542" s="106" t="s">
        <v>733</v>
      </c>
      <c r="I542" s="106">
        <v>12</v>
      </c>
      <c r="J542" s="106" t="s">
        <v>722</v>
      </c>
      <c r="K542" s="106">
        <v>13</v>
      </c>
      <c r="L542" s="106" t="s">
        <v>741</v>
      </c>
      <c r="M542" s="106" t="s">
        <v>924</v>
      </c>
      <c r="N542" s="106">
        <v>0.45</v>
      </c>
      <c r="O542" s="106">
        <v>0.72</v>
      </c>
      <c r="P542" s="106" t="s">
        <v>714</v>
      </c>
      <c r="Q542" s="107" t="s">
        <v>1296</v>
      </c>
      <c r="R542" s="107" t="s">
        <v>39</v>
      </c>
    </row>
    <row r="543" spans="2:18" ht="20.100000000000001" customHeight="1" x14ac:dyDescent="0.4">
      <c r="B543" s="105" t="str">
        <f t="shared" si="24"/>
        <v/>
      </c>
      <c r="C543" s="105" t="str">
        <f t="shared" si="25"/>
        <v/>
      </c>
      <c r="D543" s="105" t="str">
        <f t="shared" si="26"/>
        <v/>
      </c>
      <c r="E543" s="106" t="s">
        <v>695</v>
      </c>
      <c r="F543" s="106" t="s">
        <v>805</v>
      </c>
      <c r="G543" s="106" t="s">
        <v>752</v>
      </c>
      <c r="H543" s="106" t="s">
        <v>765</v>
      </c>
      <c r="I543" s="106">
        <v>12</v>
      </c>
      <c r="J543" s="106" t="s">
        <v>699</v>
      </c>
      <c r="K543" s="106">
        <v>13</v>
      </c>
      <c r="L543" s="106" t="s">
        <v>753</v>
      </c>
      <c r="M543" s="106" t="s">
        <v>924</v>
      </c>
      <c r="N543" s="106">
        <v>0.45</v>
      </c>
      <c r="O543" s="106">
        <v>0.72</v>
      </c>
      <c r="P543" s="106" t="s">
        <v>714</v>
      </c>
      <c r="Q543" s="107" t="s">
        <v>1297</v>
      </c>
      <c r="R543" s="107" t="s">
        <v>39</v>
      </c>
    </row>
    <row r="544" spans="2:18" ht="20.100000000000001" customHeight="1" x14ac:dyDescent="0.4">
      <c r="B544" s="105" t="str">
        <f t="shared" si="24"/>
        <v/>
      </c>
      <c r="C544" s="105" t="str">
        <f t="shared" si="25"/>
        <v/>
      </c>
      <c r="D544" s="105" t="str">
        <f t="shared" si="26"/>
        <v/>
      </c>
      <c r="E544" s="106" t="s">
        <v>695</v>
      </c>
      <c r="F544" s="106" t="s">
        <v>805</v>
      </c>
      <c r="G544" s="106" t="s">
        <v>758</v>
      </c>
      <c r="H544" s="106" t="s">
        <v>729</v>
      </c>
      <c r="I544" s="106">
        <v>12</v>
      </c>
      <c r="J544" s="106" t="s">
        <v>711</v>
      </c>
      <c r="K544" s="106">
        <v>13</v>
      </c>
      <c r="L544" s="106" t="s">
        <v>753</v>
      </c>
      <c r="M544" s="106" t="s">
        <v>924</v>
      </c>
      <c r="N544" s="106">
        <v>0.45</v>
      </c>
      <c r="O544" s="106">
        <v>0.72</v>
      </c>
      <c r="P544" s="106" t="s">
        <v>714</v>
      </c>
      <c r="Q544" s="107" t="s">
        <v>1298</v>
      </c>
      <c r="R544" s="107" t="s">
        <v>39</v>
      </c>
    </row>
    <row r="545" spans="2:18" ht="20.100000000000001" customHeight="1" x14ac:dyDescent="0.4">
      <c r="B545" s="105" t="str">
        <f t="shared" si="24"/>
        <v/>
      </c>
      <c r="C545" s="105" t="str">
        <f t="shared" si="25"/>
        <v/>
      </c>
      <c r="D545" s="105" t="str">
        <f t="shared" si="26"/>
        <v/>
      </c>
      <c r="E545" s="106" t="s">
        <v>695</v>
      </c>
      <c r="F545" s="106" t="s">
        <v>817</v>
      </c>
      <c r="G545" s="106" t="s">
        <v>752</v>
      </c>
      <c r="H545" s="106" t="s">
        <v>819</v>
      </c>
      <c r="I545" s="106">
        <v>12</v>
      </c>
      <c r="J545" s="106" t="s">
        <v>699</v>
      </c>
      <c r="K545" s="106">
        <v>13</v>
      </c>
      <c r="L545" s="106" t="s">
        <v>753</v>
      </c>
      <c r="M545" s="106" t="s">
        <v>924</v>
      </c>
      <c r="N545" s="106">
        <v>0.32</v>
      </c>
      <c r="O545" s="106">
        <v>0.72</v>
      </c>
      <c r="P545" s="106" t="s">
        <v>714</v>
      </c>
      <c r="Q545" s="107" t="s">
        <v>1299</v>
      </c>
      <c r="R545" s="107" t="s">
        <v>39</v>
      </c>
    </row>
    <row r="546" spans="2:18" ht="20.100000000000001" customHeight="1" x14ac:dyDescent="0.4">
      <c r="B546" s="105" t="str">
        <f t="shared" si="24"/>
        <v/>
      </c>
      <c r="C546" s="105" t="str">
        <f t="shared" si="25"/>
        <v/>
      </c>
      <c r="D546" s="105" t="str">
        <f t="shared" si="26"/>
        <v/>
      </c>
      <c r="E546" s="106" t="s">
        <v>695</v>
      </c>
      <c r="F546" s="106" t="s">
        <v>817</v>
      </c>
      <c r="G546" s="106" t="s">
        <v>758</v>
      </c>
      <c r="H546" s="106" t="s">
        <v>799</v>
      </c>
      <c r="I546" s="106">
        <v>12</v>
      </c>
      <c r="J546" s="106" t="s">
        <v>711</v>
      </c>
      <c r="K546" s="106">
        <v>13</v>
      </c>
      <c r="L546" s="106" t="s">
        <v>753</v>
      </c>
      <c r="M546" s="106" t="s">
        <v>924</v>
      </c>
      <c r="N546" s="106">
        <v>0.32</v>
      </c>
      <c r="O546" s="106">
        <v>0.72</v>
      </c>
      <c r="P546" s="106" t="s">
        <v>714</v>
      </c>
      <c r="Q546" s="107" t="s">
        <v>1300</v>
      </c>
      <c r="R546" s="107" t="s">
        <v>39</v>
      </c>
    </row>
    <row r="547" spans="2:18" ht="20.100000000000001" customHeight="1" x14ac:dyDescent="0.4">
      <c r="B547" s="105" t="str">
        <f t="shared" si="24"/>
        <v/>
      </c>
      <c r="C547" s="105" t="str">
        <f t="shared" si="25"/>
        <v/>
      </c>
      <c r="D547" s="105" t="str">
        <f t="shared" si="26"/>
        <v/>
      </c>
      <c r="E547" s="106" t="s">
        <v>695</v>
      </c>
      <c r="F547" s="106" t="s">
        <v>696</v>
      </c>
      <c r="G547" s="106" t="s">
        <v>697</v>
      </c>
      <c r="H547" s="106" t="s">
        <v>698</v>
      </c>
      <c r="I547" s="106">
        <v>12</v>
      </c>
      <c r="J547" s="106" t="s">
        <v>699</v>
      </c>
      <c r="K547" s="106">
        <v>12</v>
      </c>
      <c r="L547" s="106" t="s">
        <v>698</v>
      </c>
      <c r="M547" s="106" t="s">
        <v>924</v>
      </c>
      <c r="N547" s="106">
        <v>0.32</v>
      </c>
      <c r="O547" s="106">
        <v>0.72</v>
      </c>
      <c r="P547" s="106" t="s">
        <v>714</v>
      </c>
      <c r="Q547" s="107" t="s">
        <v>1301</v>
      </c>
      <c r="R547" s="107" t="s">
        <v>25</v>
      </c>
    </row>
    <row r="548" spans="2:18" ht="20.100000000000001" customHeight="1" x14ac:dyDescent="0.4">
      <c r="B548" s="105" t="str">
        <f t="shared" si="24"/>
        <v/>
      </c>
      <c r="C548" s="105" t="str">
        <f t="shared" si="25"/>
        <v/>
      </c>
      <c r="D548" s="105" t="str">
        <f t="shared" si="26"/>
        <v/>
      </c>
      <c r="E548" s="106" t="s">
        <v>695</v>
      </c>
      <c r="F548" s="106" t="s">
        <v>805</v>
      </c>
      <c r="G548" s="106" t="s">
        <v>752</v>
      </c>
      <c r="H548" s="106" t="s">
        <v>729</v>
      </c>
      <c r="I548" s="106">
        <v>12</v>
      </c>
      <c r="J548" s="106" t="s">
        <v>699</v>
      </c>
      <c r="K548" s="106">
        <v>13</v>
      </c>
      <c r="L548" s="106" t="s">
        <v>753</v>
      </c>
      <c r="M548" s="106" t="s">
        <v>924</v>
      </c>
      <c r="N548" s="106">
        <v>0.46</v>
      </c>
      <c r="O548" s="106">
        <v>0.72</v>
      </c>
      <c r="P548" s="106" t="s">
        <v>714</v>
      </c>
      <c r="Q548" s="107" t="s">
        <v>1302</v>
      </c>
      <c r="R548" s="107" t="s">
        <v>25</v>
      </c>
    </row>
    <row r="549" spans="2:18" ht="20.100000000000001" customHeight="1" x14ac:dyDescent="0.4">
      <c r="B549" s="105" t="str">
        <f t="shared" si="24"/>
        <v/>
      </c>
      <c r="C549" s="105" t="str">
        <f t="shared" si="25"/>
        <v/>
      </c>
      <c r="D549" s="105" t="str">
        <f t="shared" si="26"/>
        <v/>
      </c>
      <c r="E549" s="106" t="s">
        <v>695</v>
      </c>
      <c r="F549" s="106" t="s">
        <v>794</v>
      </c>
      <c r="G549" s="106" t="s">
        <v>710</v>
      </c>
      <c r="H549" s="106" t="s">
        <v>733</v>
      </c>
      <c r="I549" s="106">
        <v>7</v>
      </c>
      <c r="J549" s="106" t="s">
        <v>711</v>
      </c>
      <c r="K549" s="106">
        <v>8</v>
      </c>
      <c r="L549" s="106" t="s">
        <v>733</v>
      </c>
      <c r="M549" s="106" t="s">
        <v>700</v>
      </c>
      <c r="N549" s="106">
        <v>0.45</v>
      </c>
      <c r="O549" s="106">
        <v>0.72</v>
      </c>
      <c r="P549" s="106" t="s">
        <v>714</v>
      </c>
      <c r="Q549" s="107" t="s">
        <v>1303</v>
      </c>
      <c r="R549" s="107" t="s">
        <v>44</v>
      </c>
    </row>
    <row r="550" spans="2:18" ht="20.100000000000001" customHeight="1" x14ac:dyDescent="0.4">
      <c r="B550" s="105" t="str">
        <f t="shared" si="24"/>
        <v/>
      </c>
      <c r="C550" s="105" t="str">
        <f t="shared" si="25"/>
        <v/>
      </c>
      <c r="D550" s="105" t="str">
        <f t="shared" si="26"/>
        <v/>
      </c>
      <c r="E550" s="106" t="s">
        <v>695</v>
      </c>
      <c r="F550" s="106" t="s">
        <v>798</v>
      </c>
      <c r="G550" s="106" t="s">
        <v>710</v>
      </c>
      <c r="H550" s="106" t="s">
        <v>733</v>
      </c>
      <c r="I550" s="106">
        <v>7</v>
      </c>
      <c r="J550" s="106" t="s">
        <v>711</v>
      </c>
      <c r="K550" s="106">
        <v>8</v>
      </c>
      <c r="L550" s="106" t="s">
        <v>802</v>
      </c>
      <c r="M550" s="106" t="s">
        <v>700</v>
      </c>
      <c r="N550" s="106">
        <v>0.36</v>
      </c>
      <c r="O550" s="106">
        <v>0.72</v>
      </c>
      <c r="P550" s="106" t="s">
        <v>714</v>
      </c>
      <c r="Q550" s="107" t="s">
        <v>1304</v>
      </c>
      <c r="R550" s="107" t="s">
        <v>44</v>
      </c>
    </row>
    <row r="551" spans="2:18" ht="20.100000000000001" customHeight="1" x14ac:dyDescent="0.4">
      <c r="B551" s="105" t="str">
        <f t="shared" si="24"/>
        <v/>
      </c>
      <c r="C551" s="105" t="str">
        <f t="shared" si="25"/>
        <v/>
      </c>
      <c r="D551" s="105" t="str">
        <f t="shared" si="26"/>
        <v/>
      </c>
      <c r="E551" s="106" t="s">
        <v>695</v>
      </c>
      <c r="F551" s="106" t="s">
        <v>805</v>
      </c>
      <c r="G551" s="106" t="s">
        <v>773</v>
      </c>
      <c r="H551" s="106" t="s">
        <v>733</v>
      </c>
      <c r="I551" s="106">
        <v>7</v>
      </c>
      <c r="J551" s="106" t="s">
        <v>774</v>
      </c>
      <c r="K551" s="106">
        <v>8</v>
      </c>
      <c r="L551" s="106" t="s">
        <v>741</v>
      </c>
      <c r="M551" s="106" t="s">
        <v>700</v>
      </c>
      <c r="N551" s="106">
        <v>0.44</v>
      </c>
      <c r="O551" s="106">
        <v>0.72</v>
      </c>
      <c r="P551" s="106" t="s">
        <v>714</v>
      </c>
      <c r="Q551" s="107" t="s">
        <v>1305</v>
      </c>
      <c r="R551" s="107" t="s">
        <v>44</v>
      </c>
    </row>
    <row r="552" spans="2:18" ht="20.100000000000001" customHeight="1" x14ac:dyDescent="0.4">
      <c r="B552" s="105" t="str">
        <f t="shared" si="24"/>
        <v/>
      </c>
      <c r="C552" s="105" t="str">
        <f t="shared" si="25"/>
        <v/>
      </c>
      <c r="D552" s="105" t="str">
        <f t="shared" si="26"/>
        <v/>
      </c>
      <c r="E552" s="106" t="s">
        <v>695</v>
      </c>
      <c r="F552" s="106" t="s">
        <v>805</v>
      </c>
      <c r="G552" s="106" t="s">
        <v>773</v>
      </c>
      <c r="H552" s="106" t="s">
        <v>729</v>
      </c>
      <c r="I552" s="106">
        <v>7</v>
      </c>
      <c r="J552" s="106" t="s">
        <v>1266</v>
      </c>
      <c r="K552" s="106">
        <v>8</v>
      </c>
      <c r="L552" s="106" t="s">
        <v>741</v>
      </c>
      <c r="M552" s="106" t="s">
        <v>700</v>
      </c>
      <c r="N552" s="106">
        <v>0.44</v>
      </c>
      <c r="O552" s="106">
        <v>0.72</v>
      </c>
      <c r="P552" s="106" t="s">
        <v>714</v>
      </c>
      <c r="Q552" s="107" t="s">
        <v>1306</v>
      </c>
      <c r="R552" s="107" t="s">
        <v>44</v>
      </c>
    </row>
    <row r="553" spans="2:18" ht="20.100000000000001" customHeight="1" x14ac:dyDescent="0.4">
      <c r="B553" s="105" t="str">
        <f t="shared" si="24"/>
        <v/>
      </c>
      <c r="C553" s="105" t="str">
        <f t="shared" si="25"/>
        <v/>
      </c>
      <c r="D553" s="105" t="str">
        <f t="shared" si="26"/>
        <v/>
      </c>
      <c r="E553" s="106" t="s">
        <v>695</v>
      </c>
      <c r="F553" s="106" t="s">
        <v>805</v>
      </c>
      <c r="G553" s="106" t="s">
        <v>778</v>
      </c>
      <c r="H553" s="106" t="s">
        <v>733</v>
      </c>
      <c r="I553" s="106">
        <v>7</v>
      </c>
      <c r="J553" s="106" t="s">
        <v>779</v>
      </c>
      <c r="K553" s="106">
        <v>8</v>
      </c>
      <c r="L553" s="106" t="s">
        <v>741</v>
      </c>
      <c r="M553" s="106" t="s">
        <v>700</v>
      </c>
      <c r="N553" s="106">
        <v>0.44</v>
      </c>
      <c r="O553" s="106">
        <v>0.72</v>
      </c>
      <c r="P553" s="106" t="s">
        <v>714</v>
      </c>
      <c r="Q553" s="107" t="s">
        <v>1307</v>
      </c>
      <c r="R553" s="107" t="s">
        <v>44</v>
      </c>
    </row>
    <row r="554" spans="2:18" ht="20.100000000000001" customHeight="1" x14ac:dyDescent="0.4">
      <c r="B554" s="105" t="str">
        <f t="shared" si="24"/>
        <v/>
      </c>
      <c r="C554" s="105" t="str">
        <f t="shared" si="25"/>
        <v/>
      </c>
      <c r="D554" s="105" t="str">
        <f t="shared" si="26"/>
        <v/>
      </c>
      <c r="E554" s="106" t="s">
        <v>695</v>
      </c>
      <c r="F554" s="106" t="s">
        <v>805</v>
      </c>
      <c r="G554" s="106" t="s">
        <v>778</v>
      </c>
      <c r="H554" s="106" t="s">
        <v>729</v>
      </c>
      <c r="I554" s="106">
        <v>7</v>
      </c>
      <c r="J554" s="106" t="s">
        <v>1269</v>
      </c>
      <c r="K554" s="106">
        <v>8</v>
      </c>
      <c r="L554" s="106" t="s">
        <v>741</v>
      </c>
      <c r="M554" s="106" t="s">
        <v>700</v>
      </c>
      <c r="N554" s="106">
        <v>0.44</v>
      </c>
      <c r="O554" s="106">
        <v>0.72</v>
      </c>
      <c r="P554" s="106" t="s">
        <v>714</v>
      </c>
      <c r="Q554" s="107" t="s">
        <v>1308</v>
      </c>
      <c r="R554" s="107" t="s">
        <v>44</v>
      </c>
    </row>
    <row r="555" spans="2:18" ht="20.100000000000001" customHeight="1" x14ac:dyDescent="0.4">
      <c r="B555" s="105" t="str">
        <f t="shared" si="24"/>
        <v/>
      </c>
      <c r="C555" s="105" t="str">
        <f t="shared" si="25"/>
        <v/>
      </c>
      <c r="D555" s="105" t="str">
        <f t="shared" si="26"/>
        <v/>
      </c>
      <c r="E555" s="106" t="s">
        <v>695</v>
      </c>
      <c r="F555" s="106" t="s">
        <v>805</v>
      </c>
      <c r="G555" s="106" t="s">
        <v>782</v>
      </c>
      <c r="H555" s="106" t="s">
        <v>733</v>
      </c>
      <c r="I555" s="106">
        <v>7</v>
      </c>
      <c r="J555" s="106" t="s">
        <v>783</v>
      </c>
      <c r="K555" s="106">
        <v>8</v>
      </c>
      <c r="L555" s="106" t="s">
        <v>741</v>
      </c>
      <c r="M555" s="106" t="s">
        <v>700</v>
      </c>
      <c r="N555" s="106">
        <v>0.37</v>
      </c>
      <c r="O555" s="106">
        <v>0.72</v>
      </c>
      <c r="P555" s="106" t="s">
        <v>714</v>
      </c>
      <c r="Q555" s="107" t="s">
        <v>1309</v>
      </c>
      <c r="R555" s="107" t="s">
        <v>44</v>
      </c>
    </row>
    <row r="556" spans="2:18" ht="20.100000000000001" customHeight="1" x14ac:dyDescent="0.4">
      <c r="B556" s="105" t="str">
        <f t="shared" si="24"/>
        <v/>
      </c>
      <c r="C556" s="105" t="str">
        <f t="shared" si="25"/>
        <v/>
      </c>
      <c r="D556" s="105" t="str">
        <f t="shared" si="26"/>
        <v/>
      </c>
      <c r="E556" s="106" t="s">
        <v>695</v>
      </c>
      <c r="F556" s="106" t="s">
        <v>805</v>
      </c>
      <c r="G556" s="106" t="s">
        <v>758</v>
      </c>
      <c r="H556" s="106" t="s">
        <v>765</v>
      </c>
      <c r="I556" s="106">
        <v>7</v>
      </c>
      <c r="J556" s="106" t="s">
        <v>711</v>
      </c>
      <c r="K556" s="106">
        <v>8</v>
      </c>
      <c r="L556" s="106" t="s">
        <v>753</v>
      </c>
      <c r="M556" s="106" t="s">
        <v>700</v>
      </c>
      <c r="N556" s="106">
        <v>0.44</v>
      </c>
      <c r="O556" s="106">
        <v>0.72</v>
      </c>
      <c r="P556" s="106" t="s">
        <v>714</v>
      </c>
      <c r="Q556" s="107" t="s">
        <v>1310</v>
      </c>
      <c r="R556" s="107" t="s">
        <v>44</v>
      </c>
    </row>
    <row r="557" spans="2:18" ht="20.100000000000001" customHeight="1" x14ac:dyDescent="0.4">
      <c r="B557" s="105" t="str">
        <f t="shared" si="24"/>
        <v/>
      </c>
      <c r="C557" s="105" t="str">
        <f t="shared" si="25"/>
        <v/>
      </c>
      <c r="D557" s="105" t="str">
        <f t="shared" si="26"/>
        <v/>
      </c>
      <c r="E557" s="106" t="s">
        <v>695</v>
      </c>
      <c r="F557" s="106" t="s">
        <v>805</v>
      </c>
      <c r="G557" s="106" t="s">
        <v>788</v>
      </c>
      <c r="H557" s="106" t="s">
        <v>733</v>
      </c>
      <c r="I557" s="106">
        <v>7</v>
      </c>
      <c r="J557" s="106" t="s">
        <v>722</v>
      </c>
      <c r="K557" s="106">
        <v>8</v>
      </c>
      <c r="L557" s="106" t="s">
        <v>753</v>
      </c>
      <c r="M557" s="106" t="s">
        <v>700</v>
      </c>
      <c r="N557" s="106">
        <v>0.44</v>
      </c>
      <c r="O557" s="106">
        <v>0.72</v>
      </c>
      <c r="P557" s="106" t="s">
        <v>714</v>
      </c>
      <c r="Q557" s="107" t="s">
        <v>1311</v>
      </c>
      <c r="R557" s="107" t="s">
        <v>44</v>
      </c>
    </row>
    <row r="558" spans="2:18" ht="20.100000000000001" customHeight="1" x14ac:dyDescent="0.4">
      <c r="B558" s="105" t="str">
        <f t="shared" si="24"/>
        <v/>
      </c>
      <c r="C558" s="105" t="str">
        <f t="shared" si="25"/>
        <v/>
      </c>
      <c r="D558" s="105" t="str">
        <f t="shared" si="26"/>
        <v/>
      </c>
      <c r="E558" s="106" t="s">
        <v>695</v>
      </c>
      <c r="F558" s="106" t="s">
        <v>817</v>
      </c>
      <c r="G558" s="106" t="s">
        <v>773</v>
      </c>
      <c r="H558" s="106" t="s">
        <v>802</v>
      </c>
      <c r="I558" s="106">
        <v>7</v>
      </c>
      <c r="J558" s="106" t="s">
        <v>774</v>
      </c>
      <c r="K558" s="106">
        <v>8</v>
      </c>
      <c r="L558" s="106" t="s">
        <v>741</v>
      </c>
      <c r="M558" s="106" t="s">
        <v>700</v>
      </c>
      <c r="N558" s="106">
        <v>0.31</v>
      </c>
      <c r="O558" s="106">
        <v>0.72</v>
      </c>
      <c r="P558" s="106" t="s">
        <v>714</v>
      </c>
      <c r="Q558" s="107" t="s">
        <v>1312</v>
      </c>
      <c r="R558" s="107" t="s">
        <v>44</v>
      </c>
    </row>
    <row r="559" spans="2:18" ht="20.100000000000001" customHeight="1" x14ac:dyDescent="0.4">
      <c r="B559" s="105" t="str">
        <f t="shared" si="24"/>
        <v/>
      </c>
      <c r="C559" s="105" t="str">
        <f t="shared" si="25"/>
        <v/>
      </c>
      <c r="D559" s="105" t="str">
        <f t="shared" si="26"/>
        <v/>
      </c>
      <c r="E559" s="106" t="s">
        <v>695</v>
      </c>
      <c r="F559" s="106" t="s">
        <v>817</v>
      </c>
      <c r="G559" s="106" t="s">
        <v>773</v>
      </c>
      <c r="H559" s="106" t="s">
        <v>799</v>
      </c>
      <c r="I559" s="106">
        <v>7</v>
      </c>
      <c r="J559" s="106" t="s">
        <v>1266</v>
      </c>
      <c r="K559" s="106">
        <v>8</v>
      </c>
      <c r="L559" s="106" t="s">
        <v>741</v>
      </c>
      <c r="M559" s="106" t="s">
        <v>700</v>
      </c>
      <c r="N559" s="106">
        <v>0.31</v>
      </c>
      <c r="O559" s="106">
        <v>0.72</v>
      </c>
      <c r="P559" s="106" t="s">
        <v>714</v>
      </c>
      <c r="Q559" s="107" t="s">
        <v>1313</v>
      </c>
      <c r="R559" s="107" t="s">
        <v>44</v>
      </c>
    </row>
    <row r="560" spans="2:18" ht="20.100000000000001" customHeight="1" x14ac:dyDescent="0.4">
      <c r="B560" s="105" t="str">
        <f t="shared" si="24"/>
        <v/>
      </c>
      <c r="C560" s="105" t="str">
        <f t="shared" si="25"/>
        <v/>
      </c>
      <c r="D560" s="105" t="str">
        <f t="shared" si="26"/>
        <v/>
      </c>
      <c r="E560" s="106" t="s">
        <v>695</v>
      </c>
      <c r="F560" s="106" t="s">
        <v>817</v>
      </c>
      <c r="G560" s="106" t="s">
        <v>778</v>
      </c>
      <c r="H560" s="106" t="s">
        <v>802</v>
      </c>
      <c r="I560" s="106">
        <v>7</v>
      </c>
      <c r="J560" s="106" t="s">
        <v>779</v>
      </c>
      <c r="K560" s="106">
        <v>8</v>
      </c>
      <c r="L560" s="106" t="s">
        <v>741</v>
      </c>
      <c r="M560" s="106" t="s">
        <v>700</v>
      </c>
      <c r="N560" s="106">
        <v>0.31</v>
      </c>
      <c r="O560" s="106">
        <v>0.72</v>
      </c>
      <c r="P560" s="106" t="s">
        <v>714</v>
      </c>
      <c r="Q560" s="107" t="s">
        <v>1314</v>
      </c>
      <c r="R560" s="107" t="s">
        <v>44</v>
      </c>
    </row>
    <row r="561" spans="2:18" ht="20.100000000000001" customHeight="1" x14ac:dyDescent="0.4">
      <c r="B561" s="105" t="str">
        <f t="shared" si="24"/>
        <v/>
      </c>
      <c r="C561" s="105" t="str">
        <f t="shared" si="25"/>
        <v/>
      </c>
      <c r="D561" s="105" t="str">
        <f t="shared" si="26"/>
        <v/>
      </c>
      <c r="E561" s="106" t="s">
        <v>695</v>
      </c>
      <c r="F561" s="106" t="s">
        <v>817</v>
      </c>
      <c r="G561" s="106" t="s">
        <v>778</v>
      </c>
      <c r="H561" s="106" t="s">
        <v>799</v>
      </c>
      <c r="I561" s="106">
        <v>7</v>
      </c>
      <c r="J561" s="106" t="s">
        <v>1269</v>
      </c>
      <c r="K561" s="106">
        <v>8</v>
      </c>
      <c r="L561" s="106" t="s">
        <v>741</v>
      </c>
      <c r="M561" s="106" t="s">
        <v>700</v>
      </c>
      <c r="N561" s="106">
        <v>0.31</v>
      </c>
      <c r="O561" s="106">
        <v>0.72</v>
      </c>
      <c r="P561" s="106" t="s">
        <v>714</v>
      </c>
      <c r="Q561" s="107" t="s">
        <v>1315</v>
      </c>
      <c r="R561" s="107" t="s">
        <v>44</v>
      </c>
    </row>
    <row r="562" spans="2:18" ht="20.100000000000001" customHeight="1" x14ac:dyDescent="0.4">
      <c r="B562" s="105" t="str">
        <f t="shared" si="24"/>
        <v/>
      </c>
      <c r="C562" s="105" t="str">
        <f t="shared" si="25"/>
        <v/>
      </c>
      <c r="D562" s="105" t="str">
        <f t="shared" si="26"/>
        <v/>
      </c>
      <c r="E562" s="106" t="s">
        <v>695</v>
      </c>
      <c r="F562" s="106" t="s">
        <v>817</v>
      </c>
      <c r="G562" s="106" t="s">
        <v>782</v>
      </c>
      <c r="H562" s="106" t="s">
        <v>802</v>
      </c>
      <c r="I562" s="106">
        <v>7</v>
      </c>
      <c r="J562" s="106" t="s">
        <v>783</v>
      </c>
      <c r="K562" s="106">
        <v>8</v>
      </c>
      <c r="L562" s="106" t="s">
        <v>741</v>
      </c>
      <c r="M562" s="106" t="s">
        <v>700</v>
      </c>
      <c r="N562" s="106">
        <v>0.26</v>
      </c>
      <c r="O562" s="106">
        <v>0.72</v>
      </c>
      <c r="P562" s="106" t="s">
        <v>714</v>
      </c>
      <c r="Q562" s="107" t="s">
        <v>1316</v>
      </c>
      <c r="R562" s="107" t="s">
        <v>44</v>
      </c>
    </row>
    <row r="563" spans="2:18" ht="20.100000000000001" customHeight="1" x14ac:dyDescent="0.4">
      <c r="B563" s="105" t="str">
        <f t="shared" si="24"/>
        <v/>
      </c>
      <c r="C563" s="105" t="str">
        <f t="shared" si="25"/>
        <v/>
      </c>
      <c r="D563" s="105" t="str">
        <f t="shared" si="26"/>
        <v/>
      </c>
      <c r="E563" s="106" t="s">
        <v>695</v>
      </c>
      <c r="F563" s="106" t="s">
        <v>817</v>
      </c>
      <c r="G563" s="106" t="s">
        <v>758</v>
      </c>
      <c r="H563" s="106" t="s">
        <v>819</v>
      </c>
      <c r="I563" s="106">
        <v>7</v>
      </c>
      <c r="J563" s="106" t="s">
        <v>711</v>
      </c>
      <c r="K563" s="106">
        <v>8</v>
      </c>
      <c r="L563" s="106" t="s">
        <v>753</v>
      </c>
      <c r="M563" s="106" t="s">
        <v>700</v>
      </c>
      <c r="N563" s="106">
        <v>0.32</v>
      </c>
      <c r="O563" s="106">
        <v>0.72</v>
      </c>
      <c r="P563" s="106" t="s">
        <v>714</v>
      </c>
      <c r="Q563" s="107" t="s">
        <v>1317</v>
      </c>
      <c r="R563" s="107" t="s">
        <v>44</v>
      </c>
    </row>
    <row r="564" spans="2:18" ht="20.100000000000001" customHeight="1" x14ac:dyDescent="0.4">
      <c r="B564" s="105" t="str">
        <f t="shared" si="24"/>
        <v/>
      </c>
      <c r="C564" s="105" t="str">
        <f t="shared" si="25"/>
        <v/>
      </c>
      <c r="D564" s="105" t="str">
        <f t="shared" si="26"/>
        <v/>
      </c>
      <c r="E564" s="106" t="s">
        <v>695</v>
      </c>
      <c r="F564" s="106" t="s">
        <v>817</v>
      </c>
      <c r="G564" s="106" t="s">
        <v>788</v>
      </c>
      <c r="H564" s="106" t="s">
        <v>802</v>
      </c>
      <c r="I564" s="106">
        <v>7</v>
      </c>
      <c r="J564" s="106" t="s">
        <v>722</v>
      </c>
      <c r="K564" s="106">
        <v>8</v>
      </c>
      <c r="L564" s="106" t="s">
        <v>753</v>
      </c>
      <c r="M564" s="106" t="s">
        <v>700</v>
      </c>
      <c r="N564" s="106">
        <v>0.32</v>
      </c>
      <c r="O564" s="106">
        <v>0.72</v>
      </c>
      <c r="P564" s="106" t="s">
        <v>714</v>
      </c>
      <c r="Q564" s="107" t="s">
        <v>1318</v>
      </c>
      <c r="R564" s="107" t="s">
        <v>44</v>
      </c>
    </row>
    <row r="565" spans="2:18" ht="20.100000000000001" customHeight="1" x14ac:dyDescent="0.4">
      <c r="B565" s="105" t="str">
        <f t="shared" si="24"/>
        <v/>
      </c>
      <c r="C565" s="105" t="str">
        <f t="shared" si="25"/>
        <v/>
      </c>
      <c r="D565" s="105" t="str">
        <f t="shared" si="26"/>
        <v/>
      </c>
      <c r="E565" s="106" t="s">
        <v>695</v>
      </c>
      <c r="F565" s="106" t="s">
        <v>794</v>
      </c>
      <c r="G565" s="106" t="s">
        <v>710</v>
      </c>
      <c r="H565" s="106" t="s">
        <v>733</v>
      </c>
      <c r="I565" s="106">
        <v>12</v>
      </c>
      <c r="J565" s="106" t="s">
        <v>711</v>
      </c>
      <c r="K565" s="106">
        <v>13</v>
      </c>
      <c r="L565" s="106" t="s">
        <v>733</v>
      </c>
      <c r="M565" s="106" t="s">
        <v>924</v>
      </c>
      <c r="N565" s="106">
        <v>0.45</v>
      </c>
      <c r="O565" s="106">
        <v>0.72</v>
      </c>
      <c r="P565" s="106" t="s">
        <v>701</v>
      </c>
      <c r="Q565" s="107" t="s">
        <v>1319</v>
      </c>
      <c r="R565" s="107" t="s">
        <v>926</v>
      </c>
    </row>
    <row r="566" spans="2:18" ht="20.100000000000001" customHeight="1" x14ac:dyDescent="0.4">
      <c r="B566" s="105" t="str">
        <f t="shared" si="24"/>
        <v/>
      </c>
      <c r="C566" s="105" t="str">
        <f t="shared" si="25"/>
        <v/>
      </c>
      <c r="D566" s="105" t="str">
        <f t="shared" si="26"/>
        <v/>
      </c>
      <c r="E566" s="106" t="s">
        <v>695</v>
      </c>
      <c r="F566" s="106" t="s">
        <v>798</v>
      </c>
      <c r="G566" s="106" t="s">
        <v>710</v>
      </c>
      <c r="H566" s="106" t="s">
        <v>733</v>
      </c>
      <c r="I566" s="106">
        <v>12</v>
      </c>
      <c r="J566" s="106" t="s">
        <v>711</v>
      </c>
      <c r="K566" s="106">
        <v>13</v>
      </c>
      <c r="L566" s="106" t="s">
        <v>802</v>
      </c>
      <c r="M566" s="106" t="s">
        <v>924</v>
      </c>
      <c r="N566" s="106">
        <v>0.36</v>
      </c>
      <c r="O566" s="106">
        <v>0.72</v>
      </c>
      <c r="P566" s="106" t="s">
        <v>800</v>
      </c>
      <c r="Q566" s="107" t="s">
        <v>1320</v>
      </c>
      <c r="R566" s="107" t="s">
        <v>926</v>
      </c>
    </row>
    <row r="567" spans="2:18" ht="20.100000000000001" customHeight="1" x14ac:dyDescent="0.4">
      <c r="B567" s="105" t="str">
        <f t="shared" si="24"/>
        <v/>
      </c>
      <c r="C567" s="105" t="str">
        <f t="shared" si="25"/>
        <v/>
      </c>
      <c r="D567" s="105" t="str">
        <f t="shared" si="26"/>
        <v/>
      </c>
      <c r="E567" s="106" t="s">
        <v>695</v>
      </c>
      <c r="F567" s="106" t="s">
        <v>805</v>
      </c>
      <c r="G567" s="106" t="s">
        <v>773</v>
      </c>
      <c r="H567" s="106" t="s">
        <v>733</v>
      </c>
      <c r="I567" s="106">
        <v>12</v>
      </c>
      <c r="J567" s="106" t="s">
        <v>774</v>
      </c>
      <c r="K567" s="106">
        <v>13</v>
      </c>
      <c r="L567" s="106" t="s">
        <v>741</v>
      </c>
      <c r="M567" s="106" t="s">
        <v>924</v>
      </c>
      <c r="N567" s="106">
        <v>0.44</v>
      </c>
      <c r="O567" s="106">
        <v>0.72</v>
      </c>
      <c r="P567" s="106" t="s">
        <v>714</v>
      </c>
      <c r="Q567" s="107" t="s">
        <v>1321</v>
      </c>
      <c r="R567" s="107" t="s">
        <v>926</v>
      </c>
    </row>
    <row r="568" spans="2:18" ht="20.100000000000001" customHeight="1" x14ac:dyDescent="0.4">
      <c r="B568" s="105" t="str">
        <f t="shared" si="24"/>
        <v/>
      </c>
      <c r="C568" s="105" t="str">
        <f t="shared" si="25"/>
        <v/>
      </c>
      <c r="D568" s="105" t="str">
        <f t="shared" si="26"/>
        <v/>
      </c>
      <c r="E568" s="106" t="s">
        <v>695</v>
      </c>
      <c r="F568" s="106" t="s">
        <v>805</v>
      </c>
      <c r="G568" s="106" t="s">
        <v>778</v>
      </c>
      <c r="H568" s="106" t="s">
        <v>733</v>
      </c>
      <c r="I568" s="106">
        <v>12</v>
      </c>
      <c r="J568" s="106" t="s">
        <v>779</v>
      </c>
      <c r="K568" s="106">
        <v>13</v>
      </c>
      <c r="L568" s="106" t="s">
        <v>741</v>
      </c>
      <c r="M568" s="106" t="s">
        <v>924</v>
      </c>
      <c r="N568" s="106">
        <v>0.44</v>
      </c>
      <c r="O568" s="106">
        <v>0.72</v>
      </c>
      <c r="P568" s="106" t="s">
        <v>714</v>
      </c>
      <c r="Q568" s="107" t="s">
        <v>1322</v>
      </c>
      <c r="R568" s="107" t="s">
        <v>926</v>
      </c>
    </row>
    <row r="569" spans="2:18" ht="20.100000000000001" customHeight="1" x14ac:dyDescent="0.4">
      <c r="B569" s="105" t="str">
        <f t="shared" si="24"/>
        <v/>
      </c>
      <c r="C569" s="105" t="str">
        <f t="shared" si="25"/>
        <v/>
      </c>
      <c r="D569" s="105" t="str">
        <f t="shared" si="26"/>
        <v/>
      </c>
      <c r="E569" s="106" t="s">
        <v>695</v>
      </c>
      <c r="F569" s="106" t="s">
        <v>805</v>
      </c>
      <c r="G569" s="106" t="s">
        <v>782</v>
      </c>
      <c r="H569" s="106" t="s">
        <v>733</v>
      </c>
      <c r="I569" s="106">
        <v>12</v>
      </c>
      <c r="J569" s="106" t="s">
        <v>783</v>
      </c>
      <c r="K569" s="106">
        <v>13</v>
      </c>
      <c r="L569" s="106" t="s">
        <v>741</v>
      </c>
      <c r="M569" s="106" t="s">
        <v>924</v>
      </c>
      <c r="N569" s="106">
        <v>0.37</v>
      </c>
      <c r="O569" s="106">
        <v>0.72</v>
      </c>
      <c r="P569" s="106" t="s">
        <v>714</v>
      </c>
      <c r="Q569" s="107" t="s">
        <v>1323</v>
      </c>
      <c r="R569" s="107" t="s">
        <v>926</v>
      </c>
    </row>
    <row r="570" spans="2:18" ht="20.100000000000001" customHeight="1" x14ac:dyDescent="0.4">
      <c r="B570" s="105" t="str">
        <f t="shared" si="24"/>
        <v/>
      </c>
      <c r="C570" s="105" t="str">
        <f t="shared" si="25"/>
        <v/>
      </c>
      <c r="D570" s="105" t="str">
        <f t="shared" si="26"/>
        <v/>
      </c>
      <c r="E570" s="106" t="s">
        <v>695</v>
      </c>
      <c r="F570" s="106" t="s">
        <v>805</v>
      </c>
      <c r="G570" s="106" t="s">
        <v>758</v>
      </c>
      <c r="H570" s="106" t="s">
        <v>765</v>
      </c>
      <c r="I570" s="106">
        <v>12</v>
      </c>
      <c r="J570" s="106" t="s">
        <v>711</v>
      </c>
      <c r="K570" s="106">
        <v>13</v>
      </c>
      <c r="L570" s="106" t="s">
        <v>753</v>
      </c>
      <c r="M570" s="106" t="s">
        <v>924</v>
      </c>
      <c r="N570" s="106">
        <v>0.44</v>
      </c>
      <c r="O570" s="106">
        <v>0.72</v>
      </c>
      <c r="P570" s="106" t="s">
        <v>714</v>
      </c>
      <c r="Q570" s="107" t="s">
        <v>1324</v>
      </c>
      <c r="R570" s="107" t="s">
        <v>926</v>
      </c>
    </row>
    <row r="571" spans="2:18" ht="20.100000000000001" customHeight="1" x14ac:dyDescent="0.4">
      <c r="B571" s="105" t="str">
        <f t="shared" si="24"/>
        <v/>
      </c>
      <c r="C571" s="105" t="str">
        <f t="shared" si="25"/>
        <v/>
      </c>
      <c r="D571" s="105" t="str">
        <f t="shared" si="26"/>
        <v/>
      </c>
      <c r="E571" s="106" t="s">
        <v>695</v>
      </c>
      <c r="F571" s="106" t="s">
        <v>805</v>
      </c>
      <c r="G571" s="106" t="s">
        <v>788</v>
      </c>
      <c r="H571" s="106" t="s">
        <v>733</v>
      </c>
      <c r="I571" s="106">
        <v>12</v>
      </c>
      <c r="J571" s="106" t="s">
        <v>722</v>
      </c>
      <c r="K571" s="106">
        <v>13</v>
      </c>
      <c r="L571" s="106" t="s">
        <v>753</v>
      </c>
      <c r="M571" s="106" t="s">
        <v>924</v>
      </c>
      <c r="N571" s="106">
        <v>0.44</v>
      </c>
      <c r="O571" s="106">
        <v>0.72</v>
      </c>
      <c r="P571" s="106" t="s">
        <v>714</v>
      </c>
      <c r="Q571" s="107" t="s">
        <v>1325</v>
      </c>
      <c r="R571" s="107" t="s">
        <v>926</v>
      </c>
    </row>
    <row r="572" spans="2:18" ht="20.100000000000001" customHeight="1" x14ac:dyDescent="0.4">
      <c r="B572" s="105" t="str">
        <f t="shared" si="24"/>
        <v/>
      </c>
      <c r="C572" s="105" t="str">
        <f t="shared" si="25"/>
        <v/>
      </c>
      <c r="D572" s="105" t="str">
        <f t="shared" si="26"/>
        <v/>
      </c>
      <c r="E572" s="106" t="s">
        <v>695</v>
      </c>
      <c r="F572" s="106" t="s">
        <v>817</v>
      </c>
      <c r="G572" s="106" t="s">
        <v>773</v>
      </c>
      <c r="H572" s="106" t="s">
        <v>802</v>
      </c>
      <c r="I572" s="106">
        <v>12</v>
      </c>
      <c r="J572" s="106" t="s">
        <v>774</v>
      </c>
      <c r="K572" s="106">
        <v>13</v>
      </c>
      <c r="L572" s="106" t="s">
        <v>741</v>
      </c>
      <c r="M572" s="106" t="s">
        <v>924</v>
      </c>
      <c r="N572" s="106">
        <v>0.31</v>
      </c>
      <c r="O572" s="106">
        <v>0.72</v>
      </c>
      <c r="P572" s="106" t="s">
        <v>714</v>
      </c>
      <c r="Q572" s="107" t="s">
        <v>1326</v>
      </c>
      <c r="R572" s="107" t="s">
        <v>926</v>
      </c>
    </row>
    <row r="573" spans="2:18" ht="20.100000000000001" customHeight="1" x14ac:dyDescent="0.4">
      <c r="B573" s="105" t="str">
        <f t="shared" si="24"/>
        <v/>
      </c>
      <c r="C573" s="105" t="str">
        <f t="shared" si="25"/>
        <v/>
      </c>
      <c r="D573" s="105" t="str">
        <f t="shared" si="26"/>
        <v/>
      </c>
      <c r="E573" s="106" t="s">
        <v>695</v>
      </c>
      <c r="F573" s="106" t="s">
        <v>817</v>
      </c>
      <c r="G573" s="106" t="s">
        <v>778</v>
      </c>
      <c r="H573" s="106" t="s">
        <v>802</v>
      </c>
      <c r="I573" s="106">
        <v>12</v>
      </c>
      <c r="J573" s="106" t="s">
        <v>779</v>
      </c>
      <c r="K573" s="106">
        <v>13</v>
      </c>
      <c r="L573" s="106" t="s">
        <v>741</v>
      </c>
      <c r="M573" s="106" t="s">
        <v>924</v>
      </c>
      <c r="N573" s="106">
        <v>0.31</v>
      </c>
      <c r="O573" s="106">
        <v>0.72</v>
      </c>
      <c r="P573" s="106" t="s">
        <v>714</v>
      </c>
      <c r="Q573" s="107" t="s">
        <v>1327</v>
      </c>
      <c r="R573" s="107" t="s">
        <v>926</v>
      </c>
    </row>
    <row r="574" spans="2:18" ht="20.100000000000001" customHeight="1" x14ac:dyDescent="0.4">
      <c r="B574" s="105" t="str">
        <f t="shared" si="24"/>
        <v/>
      </c>
      <c r="C574" s="105" t="str">
        <f t="shared" si="25"/>
        <v/>
      </c>
      <c r="D574" s="105" t="str">
        <f t="shared" si="26"/>
        <v/>
      </c>
      <c r="E574" s="106" t="s">
        <v>695</v>
      </c>
      <c r="F574" s="106" t="s">
        <v>817</v>
      </c>
      <c r="G574" s="106" t="s">
        <v>782</v>
      </c>
      <c r="H574" s="106" t="s">
        <v>802</v>
      </c>
      <c r="I574" s="106">
        <v>12</v>
      </c>
      <c r="J574" s="106" t="s">
        <v>783</v>
      </c>
      <c r="K574" s="106">
        <v>13</v>
      </c>
      <c r="L574" s="106" t="s">
        <v>741</v>
      </c>
      <c r="M574" s="106" t="s">
        <v>924</v>
      </c>
      <c r="N574" s="106">
        <v>0.26</v>
      </c>
      <c r="O574" s="106">
        <v>0.72</v>
      </c>
      <c r="P574" s="106" t="s">
        <v>714</v>
      </c>
      <c r="Q574" s="107" t="s">
        <v>1328</v>
      </c>
      <c r="R574" s="107" t="s">
        <v>926</v>
      </c>
    </row>
    <row r="575" spans="2:18" ht="20.100000000000001" customHeight="1" x14ac:dyDescent="0.4">
      <c r="B575" s="105" t="str">
        <f t="shared" si="24"/>
        <v/>
      </c>
      <c r="C575" s="105" t="str">
        <f t="shared" si="25"/>
        <v/>
      </c>
      <c r="D575" s="105" t="str">
        <f t="shared" si="26"/>
        <v/>
      </c>
      <c r="E575" s="106" t="s">
        <v>695</v>
      </c>
      <c r="F575" s="106" t="s">
        <v>817</v>
      </c>
      <c r="G575" s="106" t="s">
        <v>758</v>
      </c>
      <c r="H575" s="106" t="s">
        <v>819</v>
      </c>
      <c r="I575" s="106">
        <v>12</v>
      </c>
      <c r="J575" s="106" t="s">
        <v>711</v>
      </c>
      <c r="K575" s="106">
        <v>13</v>
      </c>
      <c r="L575" s="106" t="s">
        <v>753</v>
      </c>
      <c r="M575" s="106" t="s">
        <v>924</v>
      </c>
      <c r="N575" s="106">
        <v>0.32</v>
      </c>
      <c r="O575" s="106">
        <v>0.72</v>
      </c>
      <c r="P575" s="106" t="s">
        <v>714</v>
      </c>
      <c r="Q575" s="107" t="s">
        <v>1329</v>
      </c>
      <c r="R575" s="107" t="s">
        <v>926</v>
      </c>
    </row>
    <row r="576" spans="2:18" ht="20.100000000000001" customHeight="1" x14ac:dyDescent="0.4">
      <c r="B576" s="105" t="str">
        <f t="shared" si="24"/>
        <v/>
      </c>
      <c r="C576" s="105" t="str">
        <f t="shared" si="25"/>
        <v/>
      </c>
      <c r="D576" s="105" t="str">
        <f t="shared" si="26"/>
        <v/>
      </c>
      <c r="E576" s="106" t="s">
        <v>695</v>
      </c>
      <c r="F576" s="106" t="s">
        <v>817</v>
      </c>
      <c r="G576" s="106" t="s">
        <v>788</v>
      </c>
      <c r="H576" s="106" t="s">
        <v>802</v>
      </c>
      <c r="I576" s="106">
        <v>12</v>
      </c>
      <c r="J576" s="106" t="s">
        <v>722</v>
      </c>
      <c r="K576" s="106">
        <v>13</v>
      </c>
      <c r="L576" s="106" t="s">
        <v>753</v>
      </c>
      <c r="M576" s="106" t="s">
        <v>924</v>
      </c>
      <c r="N576" s="106">
        <v>0.32</v>
      </c>
      <c r="O576" s="106">
        <v>0.72</v>
      </c>
      <c r="P576" s="106" t="s">
        <v>714</v>
      </c>
      <c r="Q576" s="107" t="s">
        <v>1330</v>
      </c>
      <c r="R576" s="107" t="s">
        <v>926</v>
      </c>
    </row>
    <row r="577" spans="2:18" ht="20.100000000000001" customHeight="1" x14ac:dyDescent="0.4">
      <c r="B577" s="105" t="str">
        <f t="shared" si="24"/>
        <v/>
      </c>
      <c r="C577" s="105" t="str">
        <f t="shared" si="25"/>
        <v/>
      </c>
      <c r="D577" s="105" t="str">
        <f t="shared" si="26"/>
        <v/>
      </c>
      <c r="E577" s="106" t="s">
        <v>695</v>
      </c>
      <c r="F577" s="106" t="s">
        <v>794</v>
      </c>
      <c r="G577" s="106" t="s">
        <v>710</v>
      </c>
      <c r="H577" s="106" t="s">
        <v>733</v>
      </c>
      <c r="I577" s="106">
        <v>7</v>
      </c>
      <c r="J577" s="106" t="s">
        <v>711</v>
      </c>
      <c r="K577" s="106">
        <v>8</v>
      </c>
      <c r="L577" s="106" t="s">
        <v>733</v>
      </c>
      <c r="M577" s="106" t="s">
        <v>700</v>
      </c>
      <c r="N577" s="106">
        <v>0.45</v>
      </c>
      <c r="O577" s="106">
        <v>0.72</v>
      </c>
      <c r="P577" s="106" t="s">
        <v>701</v>
      </c>
      <c r="Q577" s="107" t="s">
        <v>1331</v>
      </c>
      <c r="R577" s="107" t="s">
        <v>275</v>
      </c>
    </row>
    <row r="578" spans="2:18" ht="20.100000000000001" customHeight="1" x14ac:dyDescent="0.4">
      <c r="B578" s="105" t="str">
        <f t="shared" si="24"/>
        <v/>
      </c>
      <c r="C578" s="105" t="str">
        <f t="shared" si="25"/>
        <v/>
      </c>
      <c r="D578" s="105" t="str">
        <f t="shared" si="26"/>
        <v/>
      </c>
      <c r="E578" s="106" t="s">
        <v>695</v>
      </c>
      <c r="F578" s="106" t="s">
        <v>798</v>
      </c>
      <c r="G578" s="106" t="s">
        <v>710</v>
      </c>
      <c r="H578" s="106" t="s">
        <v>733</v>
      </c>
      <c r="I578" s="106">
        <v>7</v>
      </c>
      <c r="J578" s="106" t="s">
        <v>711</v>
      </c>
      <c r="K578" s="106">
        <v>8</v>
      </c>
      <c r="L578" s="106" t="s">
        <v>802</v>
      </c>
      <c r="M578" s="106" t="s">
        <v>700</v>
      </c>
      <c r="N578" s="106">
        <v>0.36</v>
      </c>
      <c r="O578" s="106">
        <v>0.72</v>
      </c>
      <c r="P578" s="106" t="s">
        <v>800</v>
      </c>
      <c r="Q578" s="107" t="s">
        <v>1332</v>
      </c>
      <c r="R578" s="107" t="s">
        <v>275</v>
      </c>
    </row>
    <row r="579" spans="2:18" ht="20.100000000000001" customHeight="1" x14ac:dyDescent="0.4">
      <c r="B579" s="105" t="str">
        <f t="shared" si="24"/>
        <v/>
      </c>
      <c r="C579" s="105" t="str">
        <f t="shared" si="25"/>
        <v/>
      </c>
      <c r="D579" s="105" t="str">
        <f t="shared" si="26"/>
        <v/>
      </c>
      <c r="E579" s="106" t="s">
        <v>695</v>
      </c>
      <c r="F579" s="106" t="s">
        <v>805</v>
      </c>
      <c r="G579" s="106" t="s">
        <v>773</v>
      </c>
      <c r="H579" s="106" t="s">
        <v>733</v>
      </c>
      <c r="I579" s="106">
        <v>7</v>
      </c>
      <c r="J579" s="106" t="s">
        <v>774</v>
      </c>
      <c r="K579" s="106">
        <v>8</v>
      </c>
      <c r="L579" s="106" t="s">
        <v>741</v>
      </c>
      <c r="M579" s="106" t="s">
        <v>700</v>
      </c>
      <c r="N579" s="106">
        <v>0.44</v>
      </c>
      <c r="O579" s="106">
        <v>0.72</v>
      </c>
      <c r="P579" s="106" t="s">
        <v>714</v>
      </c>
      <c r="Q579" s="107" t="s">
        <v>1333</v>
      </c>
      <c r="R579" s="107" t="s">
        <v>275</v>
      </c>
    </row>
    <row r="580" spans="2:18" ht="20.100000000000001" customHeight="1" x14ac:dyDescent="0.4">
      <c r="B580" s="105" t="str">
        <f t="shared" si="24"/>
        <v/>
      </c>
      <c r="C580" s="105" t="str">
        <f t="shared" si="25"/>
        <v/>
      </c>
      <c r="D580" s="105" t="str">
        <f t="shared" si="26"/>
        <v/>
      </c>
      <c r="E580" s="106" t="s">
        <v>695</v>
      </c>
      <c r="F580" s="106" t="s">
        <v>805</v>
      </c>
      <c r="G580" s="106" t="s">
        <v>778</v>
      </c>
      <c r="H580" s="106" t="s">
        <v>733</v>
      </c>
      <c r="I580" s="106">
        <v>7</v>
      </c>
      <c r="J580" s="106" t="s">
        <v>779</v>
      </c>
      <c r="K580" s="106">
        <v>8</v>
      </c>
      <c r="L580" s="106" t="s">
        <v>741</v>
      </c>
      <c r="M580" s="106" t="s">
        <v>700</v>
      </c>
      <c r="N580" s="106">
        <v>0.44</v>
      </c>
      <c r="O580" s="106">
        <v>0.72</v>
      </c>
      <c r="P580" s="106" t="s">
        <v>714</v>
      </c>
      <c r="Q580" s="107" t="s">
        <v>1334</v>
      </c>
      <c r="R580" s="107" t="s">
        <v>275</v>
      </c>
    </row>
    <row r="581" spans="2:18" ht="20.100000000000001" customHeight="1" x14ac:dyDescent="0.4">
      <c r="B581" s="105" t="str">
        <f t="shared" si="24"/>
        <v/>
      </c>
      <c r="C581" s="105" t="str">
        <f t="shared" si="25"/>
        <v/>
      </c>
      <c r="D581" s="105" t="str">
        <f t="shared" si="26"/>
        <v/>
      </c>
      <c r="E581" s="106" t="s">
        <v>695</v>
      </c>
      <c r="F581" s="106" t="s">
        <v>805</v>
      </c>
      <c r="G581" s="106" t="s">
        <v>782</v>
      </c>
      <c r="H581" s="106" t="s">
        <v>733</v>
      </c>
      <c r="I581" s="106">
        <v>7</v>
      </c>
      <c r="J581" s="106" t="s">
        <v>783</v>
      </c>
      <c r="K581" s="106">
        <v>8</v>
      </c>
      <c r="L581" s="106" t="s">
        <v>741</v>
      </c>
      <c r="M581" s="106" t="s">
        <v>700</v>
      </c>
      <c r="N581" s="106">
        <v>0.37</v>
      </c>
      <c r="O581" s="106">
        <v>0.72</v>
      </c>
      <c r="P581" s="106" t="s">
        <v>714</v>
      </c>
      <c r="Q581" s="107" t="s">
        <v>1335</v>
      </c>
      <c r="R581" s="107" t="s">
        <v>275</v>
      </c>
    </row>
    <row r="582" spans="2:18" ht="20.100000000000001" customHeight="1" x14ac:dyDescent="0.4">
      <c r="B582" s="105" t="str">
        <f t="shared" si="24"/>
        <v/>
      </c>
      <c r="C582" s="105" t="str">
        <f t="shared" si="25"/>
        <v/>
      </c>
      <c r="D582" s="105" t="str">
        <f t="shared" si="26"/>
        <v/>
      </c>
      <c r="E582" s="106" t="s">
        <v>695</v>
      </c>
      <c r="F582" s="106" t="s">
        <v>805</v>
      </c>
      <c r="G582" s="106" t="s">
        <v>758</v>
      </c>
      <c r="H582" s="106" t="s">
        <v>765</v>
      </c>
      <c r="I582" s="106">
        <v>7</v>
      </c>
      <c r="J582" s="106" t="s">
        <v>711</v>
      </c>
      <c r="K582" s="106">
        <v>8</v>
      </c>
      <c r="L582" s="106" t="s">
        <v>753</v>
      </c>
      <c r="M582" s="106" t="s">
        <v>700</v>
      </c>
      <c r="N582" s="106">
        <v>0.44</v>
      </c>
      <c r="O582" s="106">
        <v>0.72</v>
      </c>
      <c r="P582" s="106" t="s">
        <v>714</v>
      </c>
      <c r="Q582" s="107" t="s">
        <v>1336</v>
      </c>
      <c r="R582" s="107" t="s">
        <v>275</v>
      </c>
    </row>
    <row r="583" spans="2:18" ht="20.100000000000001" customHeight="1" x14ac:dyDescent="0.4">
      <c r="B583" s="105" t="str">
        <f t="shared" si="24"/>
        <v/>
      </c>
      <c r="C583" s="105" t="str">
        <f t="shared" si="25"/>
        <v/>
      </c>
      <c r="D583" s="105" t="str">
        <f t="shared" si="26"/>
        <v/>
      </c>
      <c r="E583" s="106" t="s">
        <v>695</v>
      </c>
      <c r="F583" s="106" t="s">
        <v>805</v>
      </c>
      <c r="G583" s="106" t="s">
        <v>788</v>
      </c>
      <c r="H583" s="106" t="s">
        <v>733</v>
      </c>
      <c r="I583" s="106">
        <v>7</v>
      </c>
      <c r="J583" s="106" t="s">
        <v>722</v>
      </c>
      <c r="K583" s="106">
        <v>8</v>
      </c>
      <c r="L583" s="106" t="s">
        <v>753</v>
      </c>
      <c r="M583" s="106" t="s">
        <v>700</v>
      </c>
      <c r="N583" s="106">
        <v>0.44</v>
      </c>
      <c r="O583" s="106">
        <v>0.72</v>
      </c>
      <c r="P583" s="106" t="s">
        <v>714</v>
      </c>
      <c r="Q583" s="107" t="s">
        <v>1337</v>
      </c>
      <c r="R583" s="107" t="s">
        <v>275</v>
      </c>
    </row>
    <row r="584" spans="2:18" ht="20.100000000000001" customHeight="1" x14ac:dyDescent="0.4">
      <c r="B584" s="105" t="str">
        <f t="shared" si="24"/>
        <v/>
      </c>
      <c r="C584" s="105" t="str">
        <f t="shared" si="25"/>
        <v/>
      </c>
      <c r="D584" s="105" t="str">
        <f t="shared" si="26"/>
        <v/>
      </c>
      <c r="E584" s="106" t="s">
        <v>695</v>
      </c>
      <c r="F584" s="106" t="s">
        <v>817</v>
      </c>
      <c r="G584" s="106" t="s">
        <v>773</v>
      </c>
      <c r="H584" s="106" t="s">
        <v>802</v>
      </c>
      <c r="I584" s="106">
        <v>7</v>
      </c>
      <c r="J584" s="106" t="s">
        <v>774</v>
      </c>
      <c r="K584" s="106">
        <v>8</v>
      </c>
      <c r="L584" s="106" t="s">
        <v>741</v>
      </c>
      <c r="M584" s="106" t="s">
        <v>700</v>
      </c>
      <c r="N584" s="106">
        <v>0.31</v>
      </c>
      <c r="O584" s="106">
        <v>0.72</v>
      </c>
      <c r="P584" s="106" t="s">
        <v>714</v>
      </c>
      <c r="Q584" s="107" t="s">
        <v>1338</v>
      </c>
      <c r="R584" s="107" t="s">
        <v>275</v>
      </c>
    </row>
    <row r="585" spans="2:18" ht="20.100000000000001" customHeight="1" x14ac:dyDescent="0.4">
      <c r="B585" s="105" t="str">
        <f t="shared" si="24"/>
        <v/>
      </c>
      <c r="C585" s="105" t="str">
        <f t="shared" si="25"/>
        <v/>
      </c>
      <c r="D585" s="105" t="str">
        <f t="shared" si="26"/>
        <v/>
      </c>
      <c r="E585" s="106" t="s">
        <v>695</v>
      </c>
      <c r="F585" s="106" t="s">
        <v>817</v>
      </c>
      <c r="G585" s="106" t="s">
        <v>778</v>
      </c>
      <c r="H585" s="106" t="s">
        <v>802</v>
      </c>
      <c r="I585" s="106">
        <v>7</v>
      </c>
      <c r="J585" s="106" t="s">
        <v>779</v>
      </c>
      <c r="K585" s="106">
        <v>8</v>
      </c>
      <c r="L585" s="106" t="s">
        <v>741</v>
      </c>
      <c r="M585" s="106" t="s">
        <v>700</v>
      </c>
      <c r="N585" s="106">
        <v>0.31</v>
      </c>
      <c r="O585" s="106">
        <v>0.72</v>
      </c>
      <c r="P585" s="106" t="s">
        <v>714</v>
      </c>
      <c r="Q585" s="107" t="s">
        <v>1339</v>
      </c>
      <c r="R585" s="107" t="s">
        <v>275</v>
      </c>
    </row>
    <row r="586" spans="2:18" ht="20.100000000000001" customHeight="1" x14ac:dyDescent="0.4">
      <c r="B586" s="105" t="str">
        <f t="shared" si="24"/>
        <v/>
      </c>
      <c r="C586" s="105" t="str">
        <f t="shared" si="25"/>
        <v/>
      </c>
      <c r="D586" s="105" t="str">
        <f t="shared" si="26"/>
        <v/>
      </c>
      <c r="E586" s="106" t="s">
        <v>695</v>
      </c>
      <c r="F586" s="106" t="s">
        <v>817</v>
      </c>
      <c r="G586" s="106" t="s">
        <v>782</v>
      </c>
      <c r="H586" s="106" t="s">
        <v>802</v>
      </c>
      <c r="I586" s="106">
        <v>7</v>
      </c>
      <c r="J586" s="106" t="s">
        <v>783</v>
      </c>
      <c r="K586" s="106">
        <v>8</v>
      </c>
      <c r="L586" s="106" t="s">
        <v>741</v>
      </c>
      <c r="M586" s="106" t="s">
        <v>700</v>
      </c>
      <c r="N586" s="106">
        <v>0.26</v>
      </c>
      <c r="O586" s="106">
        <v>0.72</v>
      </c>
      <c r="P586" s="106" t="s">
        <v>714</v>
      </c>
      <c r="Q586" s="107" t="s">
        <v>1340</v>
      </c>
      <c r="R586" s="107" t="s">
        <v>275</v>
      </c>
    </row>
    <row r="587" spans="2:18" ht="20.100000000000001" customHeight="1" x14ac:dyDescent="0.4">
      <c r="B587" s="105" t="str">
        <f t="shared" si="24"/>
        <v/>
      </c>
      <c r="C587" s="105" t="str">
        <f t="shared" si="25"/>
        <v/>
      </c>
      <c r="D587" s="105" t="str">
        <f t="shared" si="26"/>
        <v/>
      </c>
      <c r="E587" s="106" t="s">
        <v>695</v>
      </c>
      <c r="F587" s="106" t="s">
        <v>817</v>
      </c>
      <c r="G587" s="106" t="s">
        <v>758</v>
      </c>
      <c r="H587" s="106" t="s">
        <v>819</v>
      </c>
      <c r="I587" s="106">
        <v>7</v>
      </c>
      <c r="J587" s="106" t="s">
        <v>711</v>
      </c>
      <c r="K587" s="106">
        <v>8</v>
      </c>
      <c r="L587" s="106" t="s">
        <v>753</v>
      </c>
      <c r="M587" s="106" t="s">
        <v>700</v>
      </c>
      <c r="N587" s="106">
        <v>0.32</v>
      </c>
      <c r="O587" s="106">
        <v>0.72</v>
      </c>
      <c r="P587" s="106" t="s">
        <v>714</v>
      </c>
      <c r="Q587" s="107" t="s">
        <v>1341</v>
      </c>
      <c r="R587" s="107" t="s">
        <v>275</v>
      </c>
    </row>
    <row r="588" spans="2:18" ht="20.100000000000001" customHeight="1" x14ac:dyDescent="0.4">
      <c r="B588" s="105" t="str">
        <f t="shared" si="24"/>
        <v/>
      </c>
      <c r="C588" s="105" t="str">
        <f t="shared" si="25"/>
        <v/>
      </c>
      <c r="D588" s="105" t="str">
        <f t="shared" si="26"/>
        <v/>
      </c>
      <c r="E588" s="106" t="s">
        <v>695</v>
      </c>
      <c r="F588" s="106" t="s">
        <v>817</v>
      </c>
      <c r="G588" s="106" t="s">
        <v>788</v>
      </c>
      <c r="H588" s="106" t="s">
        <v>802</v>
      </c>
      <c r="I588" s="106">
        <v>7</v>
      </c>
      <c r="J588" s="106" t="s">
        <v>722</v>
      </c>
      <c r="K588" s="106">
        <v>8</v>
      </c>
      <c r="L588" s="106" t="s">
        <v>753</v>
      </c>
      <c r="M588" s="106" t="s">
        <v>700</v>
      </c>
      <c r="N588" s="106">
        <v>0.32</v>
      </c>
      <c r="O588" s="106">
        <v>0.72</v>
      </c>
      <c r="P588" s="106" t="s">
        <v>714</v>
      </c>
      <c r="Q588" s="107" t="s">
        <v>1342</v>
      </c>
      <c r="R588" s="107" t="s">
        <v>275</v>
      </c>
    </row>
    <row r="589" spans="2:18" ht="20.100000000000001" customHeight="1" x14ac:dyDescent="0.4">
      <c r="B589" s="105" t="str">
        <f t="shared" si="24"/>
        <v/>
      </c>
      <c r="C589" s="105" t="str">
        <f t="shared" si="25"/>
        <v/>
      </c>
      <c r="D589" s="105" t="str">
        <f t="shared" si="26"/>
        <v/>
      </c>
      <c r="E589" s="106" t="s">
        <v>695</v>
      </c>
      <c r="F589" s="106" t="s">
        <v>794</v>
      </c>
      <c r="G589" s="106" t="s">
        <v>721</v>
      </c>
      <c r="H589" s="106" t="s">
        <v>1248</v>
      </c>
      <c r="I589" s="106">
        <v>7</v>
      </c>
      <c r="J589" s="106" t="s">
        <v>722</v>
      </c>
      <c r="K589" s="106">
        <v>8</v>
      </c>
      <c r="L589" s="106" t="s">
        <v>1248</v>
      </c>
      <c r="M589" s="106" t="s">
        <v>700</v>
      </c>
      <c r="N589" s="106">
        <v>0.44</v>
      </c>
      <c r="O589" s="106">
        <v>0.72</v>
      </c>
      <c r="P589" s="106" t="s">
        <v>714</v>
      </c>
      <c r="Q589" s="107" t="s">
        <v>1343</v>
      </c>
      <c r="R589" s="107" t="s">
        <v>13</v>
      </c>
    </row>
    <row r="590" spans="2:18" ht="20.100000000000001" customHeight="1" x14ac:dyDescent="0.4">
      <c r="B590" s="105" t="str">
        <f t="shared" si="24"/>
        <v/>
      </c>
      <c r="C590" s="105" t="str">
        <f t="shared" si="25"/>
        <v/>
      </c>
      <c r="D590" s="105" t="str">
        <f t="shared" si="26"/>
        <v/>
      </c>
      <c r="E590" s="106" t="s">
        <v>695</v>
      </c>
      <c r="F590" s="106" t="s">
        <v>794</v>
      </c>
      <c r="G590" s="106" t="s">
        <v>773</v>
      </c>
      <c r="H590" s="106" t="s">
        <v>765</v>
      </c>
      <c r="I590" s="106">
        <v>7</v>
      </c>
      <c r="J590" s="106" t="s">
        <v>774</v>
      </c>
      <c r="K590" s="106">
        <v>8</v>
      </c>
      <c r="L590" s="106" t="s">
        <v>765</v>
      </c>
      <c r="M590" s="106" t="s">
        <v>700</v>
      </c>
      <c r="N590" s="106">
        <v>0.43</v>
      </c>
      <c r="O590" s="106">
        <v>0.72</v>
      </c>
      <c r="P590" s="106" t="s">
        <v>714</v>
      </c>
      <c r="Q590" s="107" t="s">
        <v>1344</v>
      </c>
      <c r="R590" s="107" t="s">
        <v>13</v>
      </c>
    </row>
    <row r="591" spans="2:18" ht="20.100000000000001" customHeight="1" x14ac:dyDescent="0.4">
      <c r="B591" s="105" t="str">
        <f t="shared" si="24"/>
        <v/>
      </c>
      <c r="C591" s="105" t="str">
        <f t="shared" si="25"/>
        <v/>
      </c>
      <c r="D591" s="105" t="str">
        <f t="shared" si="26"/>
        <v/>
      </c>
      <c r="E591" s="106" t="s">
        <v>695</v>
      </c>
      <c r="F591" s="106" t="s">
        <v>794</v>
      </c>
      <c r="G591" s="106" t="s">
        <v>778</v>
      </c>
      <c r="H591" s="106" t="s">
        <v>765</v>
      </c>
      <c r="I591" s="106">
        <v>7</v>
      </c>
      <c r="J591" s="106" t="s">
        <v>779</v>
      </c>
      <c r="K591" s="106">
        <v>8</v>
      </c>
      <c r="L591" s="106" t="s">
        <v>765</v>
      </c>
      <c r="M591" s="106" t="s">
        <v>700</v>
      </c>
      <c r="N591" s="106">
        <v>0.43</v>
      </c>
      <c r="O591" s="106">
        <v>0.72</v>
      </c>
      <c r="P591" s="106" t="s">
        <v>714</v>
      </c>
      <c r="Q591" s="107" t="s">
        <v>1345</v>
      </c>
      <c r="R591" s="107" t="s">
        <v>13</v>
      </c>
    </row>
    <row r="592" spans="2:18" ht="20.100000000000001" customHeight="1" x14ac:dyDescent="0.4">
      <c r="B592" s="105" t="str">
        <f t="shared" ref="B592:B655" si="27">IF(OR($C$10="",$C$11=""),"",IFERROR(IF(AND($U$22&lt;&gt;R592,$V$22&lt;&gt;R592),"－",IF(AND(COUNTIF($C$10,"*樹脂スペーサー*")&gt;0,OR(M592="空気",F592="一般",F592="一般ＰＧ")),"－",IF(AND($W$25&gt;0,$W$25&gt;=O592),$U$25,IF(AND($W$26&gt;0,$W$26&gt;=O592),$U$26,IF(AND($W$27&gt;0,$W$27&gt;=O592),$U$27,IF(AND($W$28&gt;0,$W$28&gt;=O592),$U$28,IF(AND($W$29&gt;0,$W$29&gt;=O592),$U$29,IF(AND($W$30&gt;0,$W$30&gt;=O592),$U$30,IF(AND($W$31&gt;0,$W$31&gt;=O592),$U$31,"－"))))))))),"－"))</f>
        <v/>
      </c>
      <c r="C592" s="105" t="str">
        <f t="shared" ref="C592:C655" si="28">IF(B592="","",IF(B592&lt;&gt;"－",VLOOKUP(B592,$U$25:$V$31,2,FALSE),"－"))</f>
        <v/>
      </c>
      <c r="D592" s="105" t="str">
        <f t="shared" ref="D592:D655" si="29">IF($H$9="","",IF($V$38&lt;&gt;"断熱等","－",IF(AND(COUNTIF($V$34,"*樹脂スペーサー*")&gt;0,OR(M592="空気",F592="一般",F592="一般ＰＧ")),"－",IF(AND($V$35&lt;&gt;R592,$W$35&lt;&gt;R592),"－",IF(MID($H$9,10,1)="Z",IF(N592&lt;=0.65,"○","－"),IF($V$36&gt;=O592,"○","－"))))))</f>
        <v/>
      </c>
      <c r="E592" s="106" t="s">
        <v>695</v>
      </c>
      <c r="F592" s="106" t="s">
        <v>794</v>
      </c>
      <c r="G592" s="106" t="s">
        <v>782</v>
      </c>
      <c r="H592" s="106" t="s">
        <v>765</v>
      </c>
      <c r="I592" s="106">
        <v>7</v>
      </c>
      <c r="J592" s="106" t="s">
        <v>783</v>
      </c>
      <c r="K592" s="106">
        <v>8</v>
      </c>
      <c r="L592" s="106" t="s">
        <v>765</v>
      </c>
      <c r="M592" s="106" t="s">
        <v>700</v>
      </c>
      <c r="N592" s="106">
        <v>0.36</v>
      </c>
      <c r="O592" s="106">
        <v>0.72</v>
      </c>
      <c r="P592" s="106" t="s">
        <v>714</v>
      </c>
      <c r="Q592" s="107" t="s">
        <v>1346</v>
      </c>
      <c r="R592" s="107" t="s">
        <v>13</v>
      </c>
    </row>
    <row r="593" spans="2:18" ht="20.100000000000001" customHeight="1" x14ac:dyDescent="0.4">
      <c r="B593" s="105" t="str">
        <f t="shared" si="27"/>
        <v/>
      </c>
      <c r="C593" s="105" t="str">
        <f t="shared" si="28"/>
        <v/>
      </c>
      <c r="D593" s="105" t="str">
        <f t="shared" si="29"/>
        <v/>
      </c>
      <c r="E593" s="106" t="s">
        <v>695</v>
      </c>
      <c r="F593" s="106" t="s">
        <v>696</v>
      </c>
      <c r="G593" s="106" t="s">
        <v>697</v>
      </c>
      <c r="H593" s="106" t="s">
        <v>706</v>
      </c>
      <c r="I593" s="106">
        <v>12</v>
      </c>
      <c r="J593" s="106" t="s">
        <v>1347</v>
      </c>
      <c r="K593" s="106">
        <v>12</v>
      </c>
      <c r="L593" s="106" t="s">
        <v>706</v>
      </c>
      <c r="M593" s="106" t="s">
        <v>924</v>
      </c>
      <c r="N593" s="106">
        <v>0.32</v>
      </c>
      <c r="O593" s="106">
        <v>0.72</v>
      </c>
      <c r="P593" s="106" t="s">
        <v>714</v>
      </c>
      <c r="Q593" s="107" t="s">
        <v>1348</v>
      </c>
      <c r="R593" s="107" t="s">
        <v>14</v>
      </c>
    </row>
    <row r="594" spans="2:18" ht="20.100000000000001" customHeight="1" x14ac:dyDescent="0.4">
      <c r="B594" s="105" t="str">
        <f t="shared" si="27"/>
        <v/>
      </c>
      <c r="C594" s="105" t="str">
        <f t="shared" si="28"/>
        <v/>
      </c>
      <c r="D594" s="105" t="str">
        <f t="shared" si="29"/>
        <v/>
      </c>
      <c r="E594" s="106" t="s">
        <v>695</v>
      </c>
      <c r="F594" s="106" t="s">
        <v>696</v>
      </c>
      <c r="G594" s="106" t="s">
        <v>721</v>
      </c>
      <c r="H594" s="106" t="s">
        <v>706</v>
      </c>
      <c r="I594" s="106">
        <v>12</v>
      </c>
      <c r="J594" s="106" t="s">
        <v>1349</v>
      </c>
      <c r="K594" s="106">
        <v>12</v>
      </c>
      <c r="L594" s="106" t="s">
        <v>706</v>
      </c>
      <c r="M594" s="106" t="s">
        <v>924</v>
      </c>
      <c r="N594" s="106">
        <v>0.32</v>
      </c>
      <c r="O594" s="106">
        <v>0.72</v>
      </c>
      <c r="P594" s="106" t="s">
        <v>714</v>
      </c>
      <c r="Q594" s="107" t="s">
        <v>1350</v>
      </c>
      <c r="R594" s="107" t="s">
        <v>14</v>
      </c>
    </row>
    <row r="595" spans="2:18" ht="20.100000000000001" customHeight="1" x14ac:dyDescent="0.4">
      <c r="B595" s="105" t="str">
        <f t="shared" si="27"/>
        <v/>
      </c>
      <c r="C595" s="105" t="str">
        <f t="shared" si="28"/>
        <v/>
      </c>
      <c r="D595" s="105" t="str">
        <f t="shared" si="29"/>
        <v/>
      </c>
      <c r="E595" s="106" t="s">
        <v>695</v>
      </c>
      <c r="F595" s="106" t="s">
        <v>728</v>
      </c>
      <c r="G595" s="106" t="s">
        <v>697</v>
      </c>
      <c r="H595" s="106" t="s">
        <v>765</v>
      </c>
      <c r="I595" s="106">
        <v>12</v>
      </c>
      <c r="J595" s="106" t="s">
        <v>699</v>
      </c>
      <c r="K595" s="106">
        <v>12</v>
      </c>
      <c r="L595" s="106" t="s">
        <v>717</v>
      </c>
      <c r="M595" s="106" t="s">
        <v>924</v>
      </c>
      <c r="N595" s="106">
        <v>0.39</v>
      </c>
      <c r="O595" s="106">
        <v>0.73</v>
      </c>
      <c r="P595" s="106" t="s">
        <v>714</v>
      </c>
      <c r="Q595" s="107" t="s">
        <v>1351</v>
      </c>
      <c r="R595" s="107" t="s">
        <v>39</v>
      </c>
    </row>
    <row r="596" spans="2:18" ht="20.100000000000001" customHeight="1" x14ac:dyDescent="0.4">
      <c r="B596" s="105" t="str">
        <f t="shared" si="27"/>
        <v/>
      </c>
      <c r="C596" s="105" t="str">
        <f t="shared" si="28"/>
        <v/>
      </c>
      <c r="D596" s="105" t="str">
        <f t="shared" si="29"/>
        <v/>
      </c>
      <c r="E596" s="106" t="s">
        <v>695</v>
      </c>
      <c r="F596" s="106" t="s">
        <v>728</v>
      </c>
      <c r="G596" s="106" t="s">
        <v>721</v>
      </c>
      <c r="H596" s="106" t="s">
        <v>729</v>
      </c>
      <c r="I596" s="106">
        <v>12</v>
      </c>
      <c r="J596" s="106" t="s">
        <v>722</v>
      </c>
      <c r="K596" s="106">
        <v>12</v>
      </c>
      <c r="L596" s="106" t="s">
        <v>706</v>
      </c>
      <c r="M596" s="106" t="s">
        <v>924</v>
      </c>
      <c r="N596" s="106">
        <v>0.4</v>
      </c>
      <c r="O596" s="106">
        <v>0.73</v>
      </c>
      <c r="P596" s="106" t="s">
        <v>714</v>
      </c>
      <c r="Q596" s="107" t="s">
        <v>1352</v>
      </c>
      <c r="R596" s="107" t="s">
        <v>39</v>
      </c>
    </row>
    <row r="597" spans="2:18" ht="20.100000000000001" customHeight="1" x14ac:dyDescent="0.4">
      <c r="B597" s="105" t="str">
        <f t="shared" si="27"/>
        <v/>
      </c>
      <c r="C597" s="105" t="str">
        <f t="shared" si="28"/>
        <v/>
      </c>
      <c r="D597" s="105" t="str">
        <f t="shared" si="29"/>
        <v/>
      </c>
      <c r="E597" s="106" t="s">
        <v>695</v>
      </c>
      <c r="F597" s="106" t="s">
        <v>798</v>
      </c>
      <c r="G597" s="106" t="s">
        <v>710</v>
      </c>
      <c r="H597" s="106" t="s">
        <v>729</v>
      </c>
      <c r="I597" s="106">
        <v>12</v>
      </c>
      <c r="J597" s="106" t="s">
        <v>711</v>
      </c>
      <c r="K597" s="106">
        <v>13</v>
      </c>
      <c r="L597" s="106" t="s">
        <v>799</v>
      </c>
      <c r="M597" s="106" t="s">
        <v>924</v>
      </c>
      <c r="N597" s="106">
        <v>0.37</v>
      </c>
      <c r="O597" s="106">
        <v>0.73</v>
      </c>
      <c r="P597" s="106" t="s">
        <v>714</v>
      </c>
      <c r="Q597" s="107" t="s">
        <v>1353</v>
      </c>
      <c r="R597" s="107" t="s">
        <v>39</v>
      </c>
    </row>
    <row r="598" spans="2:18" ht="20.100000000000001" customHeight="1" x14ac:dyDescent="0.4">
      <c r="B598" s="105" t="str">
        <f t="shared" si="27"/>
        <v/>
      </c>
      <c r="C598" s="105" t="str">
        <f t="shared" si="28"/>
        <v/>
      </c>
      <c r="D598" s="105" t="str">
        <f t="shared" si="29"/>
        <v/>
      </c>
      <c r="E598" s="106" t="s">
        <v>695</v>
      </c>
      <c r="F598" s="106" t="s">
        <v>740</v>
      </c>
      <c r="G598" s="106" t="s">
        <v>721</v>
      </c>
      <c r="H598" s="106" t="s">
        <v>717</v>
      </c>
      <c r="I598" s="106">
        <v>12</v>
      </c>
      <c r="J598" s="106" t="s">
        <v>722</v>
      </c>
      <c r="K598" s="106">
        <v>12</v>
      </c>
      <c r="L598" s="106" t="s">
        <v>741</v>
      </c>
      <c r="M598" s="106" t="s">
        <v>924</v>
      </c>
      <c r="N598" s="106">
        <v>0.33</v>
      </c>
      <c r="O598" s="106">
        <v>0.73</v>
      </c>
      <c r="P598" s="106" t="s">
        <v>714</v>
      </c>
      <c r="Q598" s="107" t="s">
        <v>1354</v>
      </c>
      <c r="R598" s="107" t="s">
        <v>39</v>
      </c>
    </row>
    <row r="599" spans="2:18" ht="20.100000000000001" customHeight="1" x14ac:dyDescent="0.4">
      <c r="B599" s="105" t="str">
        <f t="shared" si="27"/>
        <v/>
      </c>
      <c r="C599" s="105" t="str">
        <f t="shared" si="28"/>
        <v/>
      </c>
      <c r="D599" s="105" t="str">
        <f t="shared" si="29"/>
        <v/>
      </c>
      <c r="E599" s="106" t="s">
        <v>695</v>
      </c>
      <c r="F599" s="106" t="s">
        <v>740</v>
      </c>
      <c r="G599" s="106" t="s">
        <v>773</v>
      </c>
      <c r="H599" s="106" t="s">
        <v>706</v>
      </c>
      <c r="I599" s="106">
        <v>12</v>
      </c>
      <c r="J599" s="106" t="s">
        <v>774</v>
      </c>
      <c r="K599" s="106">
        <v>12</v>
      </c>
      <c r="L599" s="106" t="s">
        <v>741</v>
      </c>
      <c r="M599" s="106" t="s">
        <v>924</v>
      </c>
      <c r="N599" s="106">
        <v>0.33</v>
      </c>
      <c r="O599" s="106">
        <v>0.73</v>
      </c>
      <c r="P599" s="106" t="s">
        <v>714</v>
      </c>
      <c r="Q599" s="107" t="s">
        <v>1355</v>
      </c>
      <c r="R599" s="107" t="s">
        <v>39</v>
      </c>
    </row>
    <row r="600" spans="2:18" ht="20.100000000000001" customHeight="1" x14ac:dyDescent="0.4">
      <c r="B600" s="105" t="str">
        <f t="shared" si="27"/>
        <v/>
      </c>
      <c r="C600" s="105" t="str">
        <f t="shared" si="28"/>
        <v/>
      </c>
      <c r="D600" s="105" t="str">
        <f t="shared" si="29"/>
        <v/>
      </c>
      <c r="E600" s="106" t="s">
        <v>695</v>
      </c>
      <c r="F600" s="106" t="s">
        <v>740</v>
      </c>
      <c r="G600" s="106" t="s">
        <v>778</v>
      </c>
      <c r="H600" s="106" t="s">
        <v>706</v>
      </c>
      <c r="I600" s="106">
        <v>12</v>
      </c>
      <c r="J600" s="106" t="s">
        <v>779</v>
      </c>
      <c r="K600" s="106">
        <v>12</v>
      </c>
      <c r="L600" s="106" t="s">
        <v>741</v>
      </c>
      <c r="M600" s="106" t="s">
        <v>924</v>
      </c>
      <c r="N600" s="106">
        <v>0.33</v>
      </c>
      <c r="O600" s="106">
        <v>0.73</v>
      </c>
      <c r="P600" s="106" t="s">
        <v>714</v>
      </c>
      <c r="Q600" s="107" t="s">
        <v>1356</v>
      </c>
      <c r="R600" s="107" t="s">
        <v>39</v>
      </c>
    </row>
    <row r="601" spans="2:18" ht="20.100000000000001" customHeight="1" x14ac:dyDescent="0.4">
      <c r="B601" s="105" t="str">
        <f t="shared" si="27"/>
        <v/>
      </c>
      <c r="C601" s="105" t="str">
        <f t="shared" si="28"/>
        <v/>
      </c>
      <c r="D601" s="105" t="str">
        <f t="shared" si="29"/>
        <v/>
      </c>
      <c r="E601" s="106" t="s">
        <v>695</v>
      </c>
      <c r="F601" s="106" t="s">
        <v>740</v>
      </c>
      <c r="G601" s="106" t="s">
        <v>782</v>
      </c>
      <c r="H601" s="106" t="s">
        <v>706</v>
      </c>
      <c r="I601" s="106">
        <v>12</v>
      </c>
      <c r="J601" s="106" t="s">
        <v>783</v>
      </c>
      <c r="K601" s="106">
        <v>12</v>
      </c>
      <c r="L601" s="106" t="s">
        <v>741</v>
      </c>
      <c r="M601" s="106" t="s">
        <v>924</v>
      </c>
      <c r="N601" s="106">
        <v>0.28000000000000003</v>
      </c>
      <c r="O601" s="106">
        <v>0.73</v>
      </c>
      <c r="P601" s="106" t="s">
        <v>714</v>
      </c>
      <c r="Q601" s="107" t="s">
        <v>1357</v>
      </c>
      <c r="R601" s="107" t="s">
        <v>39</v>
      </c>
    </row>
    <row r="602" spans="2:18" ht="20.100000000000001" customHeight="1" x14ac:dyDescent="0.4">
      <c r="B602" s="105" t="str">
        <f t="shared" si="27"/>
        <v/>
      </c>
      <c r="C602" s="105" t="str">
        <f t="shared" si="28"/>
        <v/>
      </c>
      <c r="D602" s="105" t="str">
        <f t="shared" si="29"/>
        <v/>
      </c>
      <c r="E602" s="106" t="s">
        <v>695</v>
      </c>
      <c r="F602" s="106" t="s">
        <v>740</v>
      </c>
      <c r="G602" s="106" t="s">
        <v>758</v>
      </c>
      <c r="H602" s="106" t="s">
        <v>698</v>
      </c>
      <c r="I602" s="106">
        <v>12</v>
      </c>
      <c r="J602" s="106" t="s">
        <v>711</v>
      </c>
      <c r="K602" s="106">
        <v>12</v>
      </c>
      <c r="L602" s="106" t="s">
        <v>753</v>
      </c>
      <c r="M602" s="106" t="s">
        <v>924</v>
      </c>
      <c r="N602" s="106">
        <v>0.34</v>
      </c>
      <c r="O602" s="106">
        <v>0.73</v>
      </c>
      <c r="P602" s="106" t="s">
        <v>714</v>
      </c>
      <c r="Q602" s="107" t="s">
        <v>1358</v>
      </c>
      <c r="R602" s="107" t="s">
        <v>39</v>
      </c>
    </row>
    <row r="603" spans="2:18" ht="20.100000000000001" customHeight="1" x14ac:dyDescent="0.4">
      <c r="B603" s="105" t="str">
        <f t="shared" si="27"/>
        <v/>
      </c>
      <c r="C603" s="105" t="str">
        <f t="shared" si="28"/>
        <v/>
      </c>
      <c r="D603" s="105" t="str">
        <f t="shared" si="29"/>
        <v/>
      </c>
      <c r="E603" s="106" t="s">
        <v>695</v>
      </c>
      <c r="F603" s="106" t="s">
        <v>740</v>
      </c>
      <c r="G603" s="106" t="s">
        <v>788</v>
      </c>
      <c r="H603" s="106" t="s">
        <v>706</v>
      </c>
      <c r="I603" s="106">
        <v>12</v>
      </c>
      <c r="J603" s="106" t="s">
        <v>722</v>
      </c>
      <c r="K603" s="106">
        <v>12</v>
      </c>
      <c r="L603" s="106" t="s">
        <v>753</v>
      </c>
      <c r="M603" s="106" t="s">
        <v>924</v>
      </c>
      <c r="N603" s="106">
        <v>0.34</v>
      </c>
      <c r="O603" s="106">
        <v>0.73</v>
      </c>
      <c r="P603" s="106" t="s">
        <v>714</v>
      </c>
      <c r="Q603" s="107" t="s">
        <v>1359</v>
      </c>
      <c r="R603" s="107" t="s">
        <v>39</v>
      </c>
    </row>
    <row r="604" spans="2:18" ht="20.100000000000001" customHeight="1" x14ac:dyDescent="0.4">
      <c r="B604" s="105" t="str">
        <f t="shared" si="27"/>
        <v/>
      </c>
      <c r="C604" s="105" t="str">
        <f t="shared" si="28"/>
        <v/>
      </c>
      <c r="D604" s="105" t="str">
        <f t="shared" si="29"/>
        <v/>
      </c>
      <c r="E604" s="106" t="s">
        <v>695</v>
      </c>
      <c r="F604" s="106" t="s">
        <v>817</v>
      </c>
      <c r="G604" s="106" t="s">
        <v>710</v>
      </c>
      <c r="H604" s="106" t="s">
        <v>819</v>
      </c>
      <c r="I604" s="106">
        <v>12</v>
      </c>
      <c r="J604" s="106" t="s">
        <v>711</v>
      </c>
      <c r="K604" s="106">
        <v>13</v>
      </c>
      <c r="L604" s="106" t="s">
        <v>741</v>
      </c>
      <c r="M604" s="106" t="s">
        <v>924</v>
      </c>
      <c r="N604" s="106">
        <v>0.32</v>
      </c>
      <c r="O604" s="106">
        <v>0.73</v>
      </c>
      <c r="P604" s="106" t="s">
        <v>714</v>
      </c>
      <c r="Q604" s="107" t="s">
        <v>1360</v>
      </c>
      <c r="R604" s="107" t="s">
        <v>39</v>
      </c>
    </row>
    <row r="605" spans="2:18" ht="20.100000000000001" customHeight="1" x14ac:dyDescent="0.4">
      <c r="B605" s="105" t="str">
        <f t="shared" si="27"/>
        <v/>
      </c>
      <c r="C605" s="105" t="str">
        <f t="shared" si="28"/>
        <v/>
      </c>
      <c r="D605" s="105" t="str">
        <f t="shared" si="29"/>
        <v/>
      </c>
      <c r="E605" s="106" t="s">
        <v>695</v>
      </c>
      <c r="F605" s="106" t="s">
        <v>817</v>
      </c>
      <c r="G605" s="106" t="s">
        <v>721</v>
      </c>
      <c r="H605" s="106" t="s">
        <v>802</v>
      </c>
      <c r="I605" s="106">
        <v>12</v>
      </c>
      <c r="J605" s="106" t="s">
        <v>722</v>
      </c>
      <c r="K605" s="106">
        <v>13</v>
      </c>
      <c r="L605" s="106" t="s">
        <v>741</v>
      </c>
      <c r="M605" s="106" t="s">
        <v>924</v>
      </c>
      <c r="N605" s="106">
        <v>0.32</v>
      </c>
      <c r="O605" s="106">
        <v>0.73</v>
      </c>
      <c r="P605" s="106" t="s">
        <v>714</v>
      </c>
      <c r="Q605" s="107" t="s">
        <v>1361</v>
      </c>
      <c r="R605" s="107" t="s">
        <v>39</v>
      </c>
    </row>
    <row r="606" spans="2:18" ht="20.100000000000001" customHeight="1" x14ac:dyDescent="0.4">
      <c r="B606" s="105" t="str">
        <f t="shared" si="27"/>
        <v/>
      </c>
      <c r="C606" s="105" t="str">
        <f t="shared" si="28"/>
        <v/>
      </c>
      <c r="D606" s="105" t="str">
        <f t="shared" si="29"/>
        <v/>
      </c>
      <c r="E606" s="106" t="s">
        <v>695</v>
      </c>
      <c r="F606" s="106" t="s">
        <v>728</v>
      </c>
      <c r="G606" s="106" t="s">
        <v>697</v>
      </c>
      <c r="H606" s="106" t="s">
        <v>733</v>
      </c>
      <c r="I606" s="106">
        <v>12</v>
      </c>
      <c r="J606" s="106" t="s">
        <v>699</v>
      </c>
      <c r="K606" s="106">
        <v>12</v>
      </c>
      <c r="L606" s="106" t="s">
        <v>698</v>
      </c>
      <c r="M606" s="106" t="s">
        <v>924</v>
      </c>
      <c r="N606" s="106">
        <v>0.39</v>
      </c>
      <c r="O606" s="106">
        <v>0.73</v>
      </c>
      <c r="P606" s="106" t="s">
        <v>714</v>
      </c>
      <c r="Q606" s="107" t="s">
        <v>1362</v>
      </c>
      <c r="R606" s="107" t="s">
        <v>25</v>
      </c>
    </row>
    <row r="607" spans="2:18" ht="20.100000000000001" customHeight="1" x14ac:dyDescent="0.4">
      <c r="B607" s="105" t="str">
        <f t="shared" si="27"/>
        <v/>
      </c>
      <c r="C607" s="105" t="str">
        <f t="shared" si="28"/>
        <v/>
      </c>
      <c r="D607" s="105" t="str">
        <f t="shared" si="29"/>
        <v/>
      </c>
      <c r="E607" s="106" t="s">
        <v>695</v>
      </c>
      <c r="F607" s="106" t="s">
        <v>805</v>
      </c>
      <c r="G607" s="106" t="s">
        <v>697</v>
      </c>
      <c r="H607" s="106" t="s">
        <v>765</v>
      </c>
      <c r="I607" s="106">
        <v>12</v>
      </c>
      <c r="J607" s="106" t="s">
        <v>699</v>
      </c>
      <c r="K607" s="106">
        <v>13</v>
      </c>
      <c r="L607" s="106" t="s">
        <v>741</v>
      </c>
      <c r="M607" s="106" t="s">
        <v>924</v>
      </c>
      <c r="N607" s="106">
        <v>0.45</v>
      </c>
      <c r="O607" s="106">
        <v>0.73</v>
      </c>
      <c r="P607" s="106" t="s">
        <v>714</v>
      </c>
      <c r="Q607" s="107" t="s">
        <v>1363</v>
      </c>
      <c r="R607" s="107" t="s">
        <v>25</v>
      </c>
    </row>
    <row r="608" spans="2:18" ht="20.100000000000001" customHeight="1" x14ac:dyDescent="0.4">
      <c r="B608" s="105" t="str">
        <f t="shared" si="27"/>
        <v/>
      </c>
      <c r="C608" s="105" t="str">
        <f t="shared" si="28"/>
        <v/>
      </c>
      <c r="D608" s="105" t="str">
        <f t="shared" si="29"/>
        <v/>
      </c>
      <c r="E608" s="106" t="s">
        <v>695</v>
      </c>
      <c r="F608" s="106" t="s">
        <v>805</v>
      </c>
      <c r="G608" s="106" t="s">
        <v>710</v>
      </c>
      <c r="H608" s="106" t="s">
        <v>729</v>
      </c>
      <c r="I608" s="106">
        <v>12</v>
      </c>
      <c r="J608" s="106" t="s">
        <v>711</v>
      </c>
      <c r="K608" s="106">
        <v>13</v>
      </c>
      <c r="L608" s="106" t="s">
        <v>741</v>
      </c>
      <c r="M608" s="106" t="s">
        <v>924</v>
      </c>
      <c r="N608" s="106">
        <v>0.45</v>
      </c>
      <c r="O608" s="106">
        <v>0.73</v>
      </c>
      <c r="P608" s="106" t="s">
        <v>714</v>
      </c>
      <c r="Q608" s="107" t="s">
        <v>1364</v>
      </c>
      <c r="R608" s="107" t="s">
        <v>25</v>
      </c>
    </row>
    <row r="609" spans="2:18" ht="20.100000000000001" customHeight="1" x14ac:dyDescent="0.4">
      <c r="B609" s="105" t="str">
        <f t="shared" si="27"/>
        <v/>
      </c>
      <c r="C609" s="105" t="str">
        <f t="shared" si="28"/>
        <v/>
      </c>
      <c r="D609" s="105" t="str">
        <f t="shared" si="29"/>
        <v/>
      </c>
      <c r="E609" s="106" t="s">
        <v>695</v>
      </c>
      <c r="F609" s="106" t="s">
        <v>740</v>
      </c>
      <c r="G609" s="106" t="s">
        <v>710</v>
      </c>
      <c r="H609" s="106" t="s">
        <v>698</v>
      </c>
      <c r="I609" s="106">
        <v>12</v>
      </c>
      <c r="J609" s="106" t="s">
        <v>711</v>
      </c>
      <c r="K609" s="106">
        <v>12</v>
      </c>
      <c r="L609" s="106" t="s">
        <v>741</v>
      </c>
      <c r="M609" s="106" t="s">
        <v>924</v>
      </c>
      <c r="N609" s="106">
        <v>0.34</v>
      </c>
      <c r="O609" s="106">
        <v>0.73</v>
      </c>
      <c r="P609" s="106" t="s">
        <v>714</v>
      </c>
      <c r="Q609" s="107" t="s">
        <v>1365</v>
      </c>
      <c r="R609" s="107" t="s">
        <v>25</v>
      </c>
    </row>
    <row r="610" spans="2:18" ht="20.100000000000001" customHeight="1" x14ac:dyDescent="0.4">
      <c r="B610" s="105" t="str">
        <f t="shared" si="27"/>
        <v/>
      </c>
      <c r="C610" s="105" t="str">
        <f t="shared" si="28"/>
        <v/>
      </c>
      <c r="D610" s="105" t="str">
        <f t="shared" si="29"/>
        <v/>
      </c>
      <c r="E610" s="106" t="s">
        <v>695</v>
      </c>
      <c r="F610" s="106" t="s">
        <v>740</v>
      </c>
      <c r="G610" s="106" t="s">
        <v>721</v>
      </c>
      <c r="H610" s="106" t="s">
        <v>706</v>
      </c>
      <c r="I610" s="106">
        <v>12</v>
      </c>
      <c r="J610" s="106" t="s">
        <v>722</v>
      </c>
      <c r="K610" s="106">
        <v>12</v>
      </c>
      <c r="L610" s="106" t="s">
        <v>741</v>
      </c>
      <c r="M610" s="106" t="s">
        <v>924</v>
      </c>
      <c r="N610" s="106">
        <v>0.34</v>
      </c>
      <c r="O610" s="106">
        <v>0.73</v>
      </c>
      <c r="P610" s="106" t="s">
        <v>714</v>
      </c>
      <c r="Q610" s="107" t="s">
        <v>1366</v>
      </c>
      <c r="R610" s="107" t="s">
        <v>25</v>
      </c>
    </row>
    <row r="611" spans="2:18" ht="20.100000000000001" customHeight="1" x14ac:dyDescent="0.4">
      <c r="B611" s="105" t="str">
        <f t="shared" si="27"/>
        <v/>
      </c>
      <c r="C611" s="105" t="str">
        <f t="shared" si="28"/>
        <v/>
      </c>
      <c r="D611" s="105" t="str">
        <f t="shared" si="29"/>
        <v/>
      </c>
      <c r="E611" s="106" t="s">
        <v>695</v>
      </c>
      <c r="F611" s="106" t="s">
        <v>740</v>
      </c>
      <c r="G611" s="106" t="s">
        <v>752</v>
      </c>
      <c r="H611" s="106" t="s">
        <v>698</v>
      </c>
      <c r="I611" s="106">
        <v>12</v>
      </c>
      <c r="J611" s="106" t="s">
        <v>699</v>
      </c>
      <c r="K611" s="106">
        <v>12</v>
      </c>
      <c r="L611" s="106" t="s">
        <v>753</v>
      </c>
      <c r="M611" s="106" t="s">
        <v>924</v>
      </c>
      <c r="N611" s="106">
        <v>0.34</v>
      </c>
      <c r="O611" s="106">
        <v>0.73</v>
      </c>
      <c r="P611" s="106" t="s">
        <v>714</v>
      </c>
      <c r="Q611" s="107" t="s">
        <v>1367</v>
      </c>
      <c r="R611" s="107" t="s">
        <v>25</v>
      </c>
    </row>
    <row r="612" spans="2:18" ht="20.100000000000001" customHeight="1" x14ac:dyDescent="0.4">
      <c r="B612" s="105" t="str">
        <f t="shared" si="27"/>
        <v/>
      </c>
      <c r="C612" s="105" t="str">
        <f t="shared" si="28"/>
        <v/>
      </c>
      <c r="D612" s="105" t="str">
        <f t="shared" si="29"/>
        <v/>
      </c>
      <c r="E612" s="106" t="s">
        <v>695</v>
      </c>
      <c r="F612" s="106" t="s">
        <v>817</v>
      </c>
      <c r="G612" s="106" t="s">
        <v>697</v>
      </c>
      <c r="H612" s="106" t="s">
        <v>819</v>
      </c>
      <c r="I612" s="106">
        <v>12</v>
      </c>
      <c r="J612" s="106" t="s">
        <v>699</v>
      </c>
      <c r="K612" s="106">
        <v>13</v>
      </c>
      <c r="L612" s="106" t="s">
        <v>741</v>
      </c>
      <c r="M612" s="106" t="s">
        <v>924</v>
      </c>
      <c r="N612" s="106">
        <v>0.32</v>
      </c>
      <c r="O612" s="106">
        <v>0.73</v>
      </c>
      <c r="P612" s="106" t="s">
        <v>714</v>
      </c>
      <c r="Q612" s="107" t="s">
        <v>1368</v>
      </c>
      <c r="R612" s="107" t="s">
        <v>25</v>
      </c>
    </row>
    <row r="613" spans="2:18" ht="20.100000000000001" customHeight="1" x14ac:dyDescent="0.4">
      <c r="B613" s="105" t="str">
        <f t="shared" si="27"/>
        <v/>
      </c>
      <c r="C613" s="105" t="str">
        <f t="shared" si="28"/>
        <v/>
      </c>
      <c r="D613" s="105" t="str">
        <f t="shared" si="29"/>
        <v/>
      </c>
      <c r="E613" s="106" t="s">
        <v>695</v>
      </c>
      <c r="F613" s="106" t="s">
        <v>817</v>
      </c>
      <c r="G613" s="106" t="s">
        <v>710</v>
      </c>
      <c r="H613" s="106" t="s">
        <v>799</v>
      </c>
      <c r="I613" s="106">
        <v>12</v>
      </c>
      <c r="J613" s="106" t="s">
        <v>711</v>
      </c>
      <c r="K613" s="106">
        <v>13</v>
      </c>
      <c r="L613" s="106" t="s">
        <v>741</v>
      </c>
      <c r="M613" s="106" t="s">
        <v>924</v>
      </c>
      <c r="N613" s="106">
        <v>0.32</v>
      </c>
      <c r="O613" s="106">
        <v>0.73</v>
      </c>
      <c r="P613" s="106" t="s">
        <v>714</v>
      </c>
      <c r="Q613" s="107" t="s">
        <v>1369</v>
      </c>
      <c r="R613" s="107" t="s">
        <v>25</v>
      </c>
    </row>
    <row r="614" spans="2:18" ht="20.100000000000001" customHeight="1" x14ac:dyDescent="0.4">
      <c r="B614" s="105" t="str">
        <f t="shared" si="27"/>
        <v/>
      </c>
      <c r="C614" s="105" t="str">
        <f t="shared" si="28"/>
        <v/>
      </c>
      <c r="D614" s="105" t="str">
        <f t="shared" si="29"/>
        <v/>
      </c>
      <c r="E614" s="106" t="s">
        <v>695</v>
      </c>
      <c r="F614" s="106" t="s">
        <v>817</v>
      </c>
      <c r="G614" s="106" t="s">
        <v>752</v>
      </c>
      <c r="H614" s="106" t="s">
        <v>799</v>
      </c>
      <c r="I614" s="106">
        <v>12</v>
      </c>
      <c r="J614" s="106" t="s">
        <v>699</v>
      </c>
      <c r="K614" s="106">
        <v>13</v>
      </c>
      <c r="L614" s="106" t="s">
        <v>753</v>
      </c>
      <c r="M614" s="106" t="s">
        <v>924</v>
      </c>
      <c r="N614" s="106">
        <v>0.33</v>
      </c>
      <c r="O614" s="106">
        <v>0.73</v>
      </c>
      <c r="P614" s="106" t="s">
        <v>714</v>
      </c>
      <c r="Q614" s="107" t="s">
        <v>1370</v>
      </c>
      <c r="R614" s="107" t="s">
        <v>25</v>
      </c>
    </row>
    <row r="615" spans="2:18" ht="20.100000000000001" customHeight="1" x14ac:dyDescent="0.4">
      <c r="B615" s="105" t="str">
        <f t="shared" si="27"/>
        <v/>
      </c>
      <c r="C615" s="105" t="str">
        <f t="shared" si="28"/>
        <v/>
      </c>
      <c r="D615" s="105" t="str">
        <f t="shared" si="29"/>
        <v/>
      </c>
      <c r="E615" s="106" t="s">
        <v>695</v>
      </c>
      <c r="F615" s="106" t="s">
        <v>696</v>
      </c>
      <c r="G615" s="106" t="s">
        <v>721</v>
      </c>
      <c r="H615" s="106" t="s">
        <v>698</v>
      </c>
      <c r="I615" s="106">
        <v>7</v>
      </c>
      <c r="J615" s="106" t="s">
        <v>722</v>
      </c>
      <c r="K615" s="106">
        <v>7</v>
      </c>
      <c r="L615" s="106" t="s">
        <v>698</v>
      </c>
      <c r="M615" s="106" t="s">
        <v>700</v>
      </c>
      <c r="N615" s="106">
        <v>0.32</v>
      </c>
      <c r="O615" s="106">
        <v>0.73</v>
      </c>
      <c r="P615" s="106" t="s">
        <v>714</v>
      </c>
      <c r="Q615" s="107" t="s">
        <v>1371</v>
      </c>
      <c r="R615" s="107" t="s">
        <v>44</v>
      </c>
    </row>
    <row r="616" spans="2:18" ht="20.100000000000001" customHeight="1" x14ac:dyDescent="0.4">
      <c r="B616" s="105" t="str">
        <f t="shared" si="27"/>
        <v/>
      </c>
      <c r="C616" s="105" t="str">
        <f t="shared" si="28"/>
        <v/>
      </c>
      <c r="D616" s="105" t="str">
        <f t="shared" si="29"/>
        <v/>
      </c>
      <c r="E616" s="106" t="s">
        <v>695</v>
      </c>
      <c r="F616" s="106" t="s">
        <v>696</v>
      </c>
      <c r="G616" s="106" t="s">
        <v>773</v>
      </c>
      <c r="H616" s="106" t="s">
        <v>706</v>
      </c>
      <c r="I616" s="106">
        <v>7</v>
      </c>
      <c r="J616" s="106" t="s">
        <v>774</v>
      </c>
      <c r="K616" s="106">
        <v>7</v>
      </c>
      <c r="L616" s="106" t="s">
        <v>706</v>
      </c>
      <c r="M616" s="106" t="s">
        <v>700</v>
      </c>
      <c r="N616" s="106">
        <v>0.32</v>
      </c>
      <c r="O616" s="106">
        <v>0.73</v>
      </c>
      <c r="P616" s="106" t="s">
        <v>714</v>
      </c>
      <c r="Q616" s="107" t="s">
        <v>1372</v>
      </c>
      <c r="R616" s="107" t="s">
        <v>44</v>
      </c>
    </row>
    <row r="617" spans="2:18" ht="20.100000000000001" customHeight="1" x14ac:dyDescent="0.4">
      <c r="B617" s="105" t="str">
        <f t="shared" si="27"/>
        <v/>
      </c>
      <c r="C617" s="105" t="str">
        <f t="shared" si="28"/>
        <v/>
      </c>
      <c r="D617" s="105" t="str">
        <f t="shared" si="29"/>
        <v/>
      </c>
      <c r="E617" s="106" t="s">
        <v>695</v>
      </c>
      <c r="F617" s="106" t="s">
        <v>696</v>
      </c>
      <c r="G617" s="106" t="s">
        <v>778</v>
      </c>
      <c r="H617" s="106" t="s">
        <v>706</v>
      </c>
      <c r="I617" s="106">
        <v>7</v>
      </c>
      <c r="J617" s="106" t="s">
        <v>779</v>
      </c>
      <c r="K617" s="106">
        <v>7</v>
      </c>
      <c r="L617" s="106" t="s">
        <v>706</v>
      </c>
      <c r="M617" s="106" t="s">
        <v>700</v>
      </c>
      <c r="N617" s="106">
        <v>0.32</v>
      </c>
      <c r="O617" s="106">
        <v>0.73</v>
      </c>
      <c r="P617" s="106" t="s">
        <v>714</v>
      </c>
      <c r="Q617" s="107" t="s">
        <v>1373</v>
      </c>
      <c r="R617" s="107" t="s">
        <v>44</v>
      </c>
    </row>
    <row r="618" spans="2:18" ht="20.100000000000001" customHeight="1" x14ac:dyDescent="0.4">
      <c r="B618" s="105" t="str">
        <f t="shared" si="27"/>
        <v/>
      </c>
      <c r="C618" s="105" t="str">
        <f t="shared" si="28"/>
        <v/>
      </c>
      <c r="D618" s="105" t="str">
        <f t="shared" si="29"/>
        <v/>
      </c>
      <c r="E618" s="106" t="s">
        <v>695</v>
      </c>
      <c r="F618" s="106" t="s">
        <v>696</v>
      </c>
      <c r="G618" s="106" t="s">
        <v>782</v>
      </c>
      <c r="H618" s="106" t="s">
        <v>706</v>
      </c>
      <c r="I618" s="106">
        <v>7</v>
      </c>
      <c r="J618" s="106" t="s">
        <v>783</v>
      </c>
      <c r="K618" s="106">
        <v>7</v>
      </c>
      <c r="L618" s="106" t="s">
        <v>706</v>
      </c>
      <c r="M618" s="106" t="s">
        <v>700</v>
      </c>
      <c r="N618" s="106">
        <v>0.27</v>
      </c>
      <c r="O618" s="106">
        <v>0.73</v>
      </c>
      <c r="P618" s="106" t="s">
        <v>714</v>
      </c>
      <c r="Q618" s="107" t="s">
        <v>1374</v>
      </c>
      <c r="R618" s="107" t="s">
        <v>44</v>
      </c>
    </row>
    <row r="619" spans="2:18" ht="20.100000000000001" customHeight="1" x14ac:dyDescent="0.4">
      <c r="B619" s="105" t="str">
        <f t="shared" si="27"/>
        <v/>
      </c>
      <c r="C619" s="105" t="str">
        <f t="shared" si="28"/>
        <v/>
      </c>
      <c r="D619" s="105" t="str">
        <f t="shared" si="29"/>
        <v/>
      </c>
      <c r="E619" s="106" t="s">
        <v>695</v>
      </c>
      <c r="F619" s="106" t="s">
        <v>728</v>
      </c>
      <c r="G619" s="106" t="s">
        <v>721</v>
      </c>
      <c r="H619" s="106" t="s">
        <v>733</v>
      </c>
      <c r="I619" s="106">
        <v>12</v>
      </c>
      <c r="J619" s="106" t="s">
        <v>722</v>
      </c>
      <c r="K619" s="106">
        <v>12</v>
      </c>
      <c r="L619" s="106" t="s">
        <v>698</v>
      </c>
      <c r="M619" s="106" t="s">
        <v>924</v>
      </c>
      <c r="N619" s="106">
        <v>0.4</v>
      </c>
      <c r="O619" s="106">
        <v>0.73</v>
      </c>
      <c r="P619" s="106" t="s">
        <v>714</v>
      </c>
      <c r="Q619" s="107" t="s">
        <v>1375</v>
      </c>
      <c r="R619" s="107" t="s">
        <v>926</v>
      </c>
    </row>
    <row r="620" spans="2:18" ht="20.100000000000001" customHeight="1" x14ac:dyDescent="0.4">
      <c r="B620" s="105" t="str">
        <f t="shared" si="27"/>
        <v/>
      </c>
      <c r="C620" s="105" t="str">
        <f t="shared" si="28"/>
        <v/>
      </c>
      <c r="D620" s="105" t="str">
        <f t="shared" si="29"/>
        <v/>
      </c>
      <c r="E620" s="106" t="s">
        <v>695</v>
      </c>
      <c r="F620" s="106" t="s">
        <v>728</v>
      </c>
      <c r="G620" s="106" t="s">
        <v>773</v>
      </c>
      <c r="H620" s="106" t="s">
        <v>729</v>
      </c>
      <c r="I620" s="106">
        <v>12</v>
      </c>
      <c r="J620" s="106" t="s">
        <v>774</v>
      </c>
      <c r="K620" s="106">
        <v>12</v>
      </c>
      <c r="L620" s="106" t="s">
        <v>706</v>
      </c>
      <c r="M620" s="106" t="s">
        <v>924</v>
      </c>
      <c r="N620" s="106">
        <v>0.4</v>
      </c>
      <c r="O620" s="106">
        <v>0.73</v>
      </c>
      <c r="P620" s="106" t="s">
        <v>714</v>
      </c>
      <c r="Q620" s="107" t="s">
        <v>1376</v>
      </c>
      <c r="R620" s="107" t="s">
        <v>926</v>
      </c>
    </row>
    <row r="621" spans="2:18" ht="20.100000000000001" customHeight="1" x14ac:dyDescent="0.4">
      <c r="B621" s="105" t="str">
        <f t="shared" si="27"/>
        <v/>
      </c>
      <c r="C621" s="105" t="str">
        <f t="shared" si="28"/>
        <v/>
      </c>
      <c r="D621" s="105" t="str">
        <f t="shared" si="29"/>
        <v/>
      </c>
      <c r="E621" s="106" t="s">
        <v>695</v>
      </c>
      <c r="F621" s="106" t="s">
        <v>728</v>
      </c>
      <c r="G621" s="106" t="s">
        <v>778</v>
      </c>
      <c r="H621" s="106" t="s">
        <v>729</v>
      </c>
      <c r="I621" s="106">
        <v>12</v>
      </c>
      <c r="J621" s="106" t="s">
        <v>779</v>
      </c>
      <c r="K621" s="106">
        <v>12</v>
      </c>
      <c r="L621" s="106" t="s">
        <v>706</v>
      </c>
      <c r="M621" s="106" t="s">
        <v>924</v>
      </c>
      <c r="N621" s="106">
        <v>0.4</v>
      </c>
      <c r="O621" s="106">
        <v>0.73</v>
      </c>
      <c r="P621" s="106" t="s">
        <v>714</v>
      </c>
      <c r="Q621" s="107" t="s">
        <v>1377</v>
      </c>
      <c r="R621" s="107" t="s">
        <v>926</v>
      </c>
    </row>
    <row r="622" spans="2:18" ht="20.100000000000001" customHeight="1" x14ac:dyDescent="0.4">
      <c r="B622" s="105" t="str">
        <f t="shared" si="27"/>
        <v/>
      </c>
      <c r="C622" s="105" t="str">
        <f t="shared" si="28"/>
        <v/>
      </c>
      <c r="D622" s="105" t="str">
        <f t="shared" si="29"/>
        <v/>
      </c>
      <c r="E622" s="106" t="s">
        <v>695</v>
      </c>
      <c r="F622" s="106" t="s">
        <v>728</v>
      </c>
      <c r="G622" s="106" t="s">
        <v>782</v>
      </c>
      <c r="H622" s="106" t="s">
        <v>729</v>
      </c>
      <c r="I622" s="106">
        <v>12</v>
      </c>
      <c r="J622" s="106" t="s">
        <v>783</v>
      </c>
      <c r="K622" s="106">
        <v>12</v>
      </c>
      <c r="L622" s="106" t="s">
        <v>706</v>
      </c>
      <c r="M622" s="106" t="s">
        <v>924</v>
      </c>
      <c r="N622" s="106">
        <v>0.35</v>
      </c>
      <c r="O622" s="106">
        <v>0.73</v>
      </c>
      <c r="P622" s="106" t="s">
        <v>714</v>
      </c>
      <c r="Q622" s="107" t="s">
        <v>1378</v>
      </c>
      <c r="R622" s="107" t="s">
        <v>926</v>
      </c>
    </row>
    <row r="623" spans="2:18" ht="20.100000000000001" customHeight="1" x14ac:dyDescent="0.4">
      <c r="B623" s="105" t="str">
        <f t="shared" si="27"/>
        <v/>
      </c>
      <c r="C623" s="105" t="str">
        <f t="shared" si="28"/>
        <v/>
      </c>
      <c r="D623" s="105" t="str">
        <f t="shared" si="29"/>
        <v/>
      </c>
      <c r="E623" s="106" t="s">
        <v>695</v>
      </c>
      <c r="F623" s="106" t="s">
        <v>740</v>
      </c>
      <c r="G623" s="106" t="s">
        <v>773</v>
      </c>
      <c r="H623" s="106" t="s">
        <v>717</v>
      </c>
      <c r="I623" s="106">
        <v>12</v>
      </c>
      <c r="J623" s="106" t="s">
        <v>774</v>
      </c>
      <c r="K623" s="106">
        <v>12</v>
      </c>
      <c r="L623" s="106" t="s">
        <v>741</v>
      </c>
      <c r="M623" s="106" t="s">
        <v>924</v>
      </c>
      <c r="N623" s="106">
        <v>0.33</v>
      </c>
      <c r="O623" s="106">
        <v>0.73</v>
      </c>
      <c r="P623" s="106" t="s">
        <v>714</v>
      </c>
      <c r="Q623" s="107" t="s">
        <v>1379</v>
      </c>
      <c r="R623" s="107" t="s">
        <v>926</v>
      </c>
    </row>
    <row r="624" spans="2:18" ht="20.100000000000001" customHeight="1" x14ac:dyDescent="0.4">
      <c r="B624" s="105" t="str">
        <f t="shared" si="27"/>
        <v/>
      </c>
      <c r="C624" s="105" t="str">
        <f t="shared" si="28"/>
        <v/>
      </c>
      <c r="D624" s="105" t="str">
        <f t="shared" si="29"/>
        <v/>
      </c>
      <c r="E624" s="106" t="s">
        <v>695</v>
      </c>
      <c r="F624" s="106" t="s">
        <v>740</v>
      </c>
      <c r="G624" s="106" t="s">
        <v>778</v>
      </c>
      <c r="H624" s="106" t="s">
        <v>717</v>
      </c>
      <c r="I624" s="106">
        <v>12</v>
      </c>
      <c r="J624" s="106" t="s">
        <v>779</v>
      </c>
      <c r="K624" s="106">
        <v>12</v>
      </c>
      <c r="L624" s="106" t="s">
        <v>741</v>
      </c>
      <c r="M624" s="106" t="s">
        <v>924</v>
      </c>
      <c r="N624" s="106">
        <v>0.33</v>
      </c>
      <c r="O624" s="106">
        <v>0.73</v>
      </c>
      <c r="P624" s="106" t="s">
        <v>714</v>
      </c>
      <c r="Q624" s="107" t="s">
        <v>1380</v>
      </c>
      <c r="R624" s="107" t="s">
        <v>926</v>
      </c>
    </row>
    <row r="625" spans="2:18" ht="20.100000000000001" customHeight="1" x14ac:dyDescent="0.4">
      <c r="B625" s="105" t="str">
        <f t="shared" si="27"/>
        <v/>
      </c>
      <c r="C625" s="105" t="str">
        <f t="shared" si="28"/>
        <v/>
      </c>
      <c r="D625" s="105" t="str">
        <f t="shared" si="29"/>
        <v/>
      </c>
      <c r="E625" s="106" t="s">
        <v>695</v>
      </c>
      <c r="F625" s="106" t="s">
        <v>740</v>
      </c>
      <c r="G625" s="106" t="s">
        <v>782</v>
      </c>
      <c r="H625" s="106" t="s">
        <v>717</v>
      </c>
      <c r="I625" s="106">
        <v>12</v>
      </c>
      <c r="J625" s="106" t="s">
        <v>783</v>
      </c>
      <c r="K625" s="106">
        <v>12</v>
      </c>
      <c r="L625" s="106" t="s">
        <v>741</v>
      </c>
      <c r="M625" s="106" t="s">
        <v>924</v>
      </c>
      <c r="N625" s="106">
        <v>0.28000000000000003</v>
      </c>
      <c r="O625" s="106">
        <v>0.73</v>
      </c>
      <c r="P625" s="106" t="s">
        <v>714</v>
      </c>
      <c r="Q625" s="107" t="s">
        <v>1381</v>
      </c>
      <c r="R625" s="107" t="s">
        <v>926</v>
      </c>
    </row>
    <row r="626" spans="2:18" ht="20.100000000000001" customHeight="1" x14ac:dyDescent="0.4">
      <c r="B626" s="105" t="str">
        <f t="shared" si="27"/>
        <v/>
      </c>
      <c r="C626" s="105" t="str">
        <f t="shared" si="28"/>
        <v/>
      </c>
      <c r="D626" s="105" t="str">
        <f t="shared" si="29"/>
        <v/>
      </c>
      <c r="E626" s="106" t="s">
        <v>695</v>
      </c>
      <c r="F626" s="106" t="s">
        <v>740</v>
      </c>
      <c r="G626" s="106" t="s">
        <v>788</v>
      </c>
      <c r="H626" s="106" t="s">
        <v>717</v>
      </c>
      <c r="I626" s="106">
        <v>12</v>
      </c>
      <c r="J626" s="106" t="s">
        <v>722</v>
      </c>
      <c r="K626" s="106">
        <v>12</v>
      </c>
      <c r="L626" s="106" t="s">
        <v>753</v>
      </c>
      <c r="M626" s="106" t="s">
        <v>924</v>
      </c>
      <c r="N626" s="106">
        <v>0.33</v>
      </c>
      <c r="O626" s="106">
        <v>0.73</v>
      </c>
      <c r="P626" s="106" t="s">
        <v>714</v>
      </c>
      <c r="Q626" s="107" t="s">
        <v>1382</v>
      </c>
      <c r="R626" s="107" t="s">
        <v>926</v>
      </c>
    </row>
    <row r="627" spans="2:18" ht="20.100000000000001" customHeight="1" x14ac:dyDescent="0.4">
      <c r="B627" s="105" t="str">
        <f t="shared" si="27"/>
        <v/>
      </c>
      <c r="C627" s="105" t="str">
        <f t="shared" si="28"/>
        <v/>
      </c>
      <c r="D627" s="105" t="str">
        <f t="shared" si="29"/>
        <v/>
      </c>
      <c r="E627" s="106" t="s">
        <v>695</v>
      </c>
      <c r="F627" s="106" t="s">
        <v>696</v>
      </c>
      <c r="G627" s="106" t="s">
        <v>697</v>
      </c>
      <c r="H627" s="106" t="s">
        <v>717</v>
      </c>
      <c r="I627" s="106">
        <v>7</v>
      </c>
      <c r="J627" s="106" t="s">
        <v>707</v>
      </c>
      <c r="K627" s="106">
        <v>7</v>
      </c>
      <c r="L627" s="106" t="s">
        <v>717</v>
      </c>
      <c r="M627" s="106" t="s">
        <v>700</v>
      </c>
      <c r="N627" s="106">
        <v>0.32</v>
      </c>
      <c r="O627" s="106">
        <v>0.73</v>
      </c>
      <c r="P627" s="106" t="s">
        <v>701</v>
      </c>
      <c r="Q627" s="107" t="s">
        <v>1383</v>
      </c>
      <c r="R627" s="107" t="s">
        <v>275</v>
      </c>
    </row>
    <row r="628" spans="2:18" ht="20.100000000000001" customHeight="1" x14ac:dyDescent="0.4">
      <c r="B628" s="105" t="str">
        <f t="shared" si="27"/>
        <v/>
      </c>
      <c r="C628" s="105" t="str">
        <f t="shared" si="28"/>
        <v/>
      </c>
      <c r="D628" s="105" t="str">
        <f t="shared" si="29"/>
        <v/>
      </c>
      <c r="E628" s="106" t="s">
        <v>695</v>
      </c>
      <c r="F628" s="106" t="s">
        <v>696</v>
      </c>
      <c r="G628" s="106" t="s">
        <v>721</v>
      </c>
      <c r="H628" s="106" t="s">
        <v>698</v>
      </c>
      <c r="I628" s="106">
        <v>7</v>
      </c>
      <c r="J628" s="106" t="s">
        <v>722</v>
      </c>
      <c r="K628" s="106">
        <v>7</v>
      </c>
      <c r="L628" s="106" t="s">
        <v>698</v>
      </c>
      <c r="M628" s="106" t="s">
        <v>700</v>
      </c>
      <c r="N628" s="106">
        <v>0.32</v>
      </c>
      <c r="O628" s="106">
        <v>0.73</v>
      </c>
      <c r="P628" s="106" t="s">
        <v>714</v>
      </c>
      <c r="Q628" s="107" t="s">
        <v>1384</v>
      </c>
      <c r="R628" s="107" t="s">
        <v>275</v>
      </c>
    </row>
    <row r="629" spans="2:18" ht="20.100000000000001" customHeight="1" x14ac:dyDescent="0.4">
      <c r="B629" s="105" t="str">
        <f t="shared" si="27"/>
        <v/>
      </c>
      <c r="C629" s="105" t="str">
        <f t="shared" si="28"/>
        <v/>
      </c>
      <c r="D629" s="105" t="str">
        <f t="shared" si="29"/>
        <v/>
      </c>
      <c r="E629" s="106" t="s">
        <v>695</v>
      </c>
      <c r="F629" s="106" t="s">
        <v>696</v>
      </c>
      <c r="G629" s="106" t="s">
        <v>773</v>
      </c>
      <c r="H629" s="106" t="s">
        <v>706</v>
      </c>
      <c r="I629" s="106">
        <v>7</v>
      </c>
      <c r="J629" s="106" t="s">
        <v>774</v>
      </c>
      <c r="K629" s="106">
        <v>7</v>
      </c>
      <c r="L629" s="106" t="s">
        <v>706</v>
      </c>
      <c r="M629" s="106" t="s">
        <v>700</v>
      </c>
      <c r="N629" s="106">
        <v>0.32</v>
      </c>
      <c r="O629" s="106">
        <v>0.73</v>
      </c>
      <c r="P629" s="106" t="s">
        <v>714</v>
      </c>
      <c r="Q629" s="107" t="s">
        <v>1385</v>
      </c>
      <c r="R629" s="107" t="s">
        <v>275</v>
      </c>
    </row>
    <row r="630" spans="2:18" ht="20.100000000000001" customHeight="1" x14ac:dyDescent="0.4">
      <c r="B630" s="105" t="str">
        <f t="shared" si="27"/>
        <v/>
      </c>
      <c r="C630" s="105" t="str">
        <f t="shared" si="28"/>
        <v/>
      </c>
      <c r="D630" s="105" t="str">
        <f t="shared" si="29"/>
        <v/>
      </c>
      <c r="E630" s="106" t="s">
        <v>695</v>
      </c>
      <c r="F630" s="106" t="s">
        <v>696</v>
      </c>
      <c r="G630" s="106" t="s">
        <v>778</v>
      </c>
      <c r="H630" s="106" t="s">
        <v>706</v>
      </c>
      <c r="I630" s="106">
        <v>7</v>
      </c>
      <c r="J630" s="106" t="s">
        <v>779</v>
      </c>
      <c r="K630" s="106">
        <v>7</v>
      </c>
      <c r="L630" s="106" t="s">
        <v>706</v>
      </c>
      <c r="M630" s="106" t="s">
        <v>700</v>
      </c>
      <c r="N630" s="106">
        <v>0.32</v>
      </c>
      <c r="O630" s="106">
        <v>0.73</v>
      </c>
      <c r="P630" s="106" t="s">
        <v>714</v>
      </c>
      <c r="Q630" s="107" t="s">
        <v>1386</v>
      </c>
      <c r="R630" s="107" t="s">
        <v>275</v>
      </c>
    </row>
    <row r="631" spans="2:18" ht="20.100000000000001" customHeight="1" x14ac:dyDescent="0.4">
      <c r="B631" s="105" t="str">
        <f t="shared" si="27"/>
        <v/>
      </c>
      <c r="C631" s="105" t="str">
        <f t="shared" si="28"/>
        <v/>
      </c>
      <c r="D631" s="105" t="str">
        <f t="shared" si="29"/>
        <v/>
      </c>
      <c r="E631" s="106" t="s">
        <v>695</v>
      </c>
      <c r="F631" s="106" t="s">
        <v>696</v>
      </c>
      <c r="G631" s="106" t="s">
        <v>782</v>
      </c>
      <c r="H631" s="106" t="s">
        <v>706</v>
      </c>
      <c r="I631" s="106">
        <v>7</v>
      </c>
      <c r="J631" s="106" t="s">
        <v>783</v>
      </c>
      <c r="K631" s="106">
        <v>7</v>
      </c>
      <c r="L631" s="106" t="s">
        <v>706</v>
      </c>
      <c r="M631" s="106" t="s">
        <v>700</v>
      </c>
      <c r="N631" s="106">
        <v>0.27</v>
      </c>
      <c r="O631" s="106">
        <v>0.73</v>
      </c>
      <c r="P631" s="106" t="s">
        <v>714</v>
      </c>
      <c r="Q631" s="107" t="s">
        <v>1387</v>
      </c>
      <c r="R631" s="107" t="s">
        <v>275</v>
      </c>
    </row>
    <row r="632" spans="2:18" ht="20.100000000000001" customHeight="1" x14ac:dyDescent="0.4">
      <c r="B632" s="105" t="str">
        <f t="shared" si="27"/>
        <v/>
      </c>
      <c r="C632" s="105" t="str">
        <f t="shared" si="28"/>
        <v/>
      </c>
      <c r="D632" s="105" t="str">
        <f t="shared" si="29"/>
        <v/>
      </c>
      <c r="E632" s="106" t="s">
        <v>695</v>
      </c>
      <c r="F632" s="106" t="s">
        <v>794</v>
      </c>
      <c r="G632" s="106" t="s">
        <v>697</v>
      </c>
      <c r="H632" s="106" t="s">
        <v>729</v>
      </c>
      <c r="I632" s="106">
        <v>12</v>
      </c>
      <c r="J632" s="106" t="s">
        <v>699</v>
      </c>
      <c r="K632" s="106">
        <v>13</v>
      </c>
      <c r="L632" s="106" t="s">
        <v>729</v>
      </c>
      <c r="M632" s="106" t="s">
        <v>924</v>
      </c>
      <c r="N632" s="106">
        <v>0.46</v>
      </c>
      <c r="O632" s="106">
        <v>0.73</v>
      </c>
      <c r="P632" s="106" t="s">
        <v>714</v>
      </c>
      <c r="Q632" s="107" t="s">
        <v>1388</v>
      </c>
      <c r="R632" s="107" t="s">
        <v>13</v>
      </c>
    </row>
    <row r="633" spans="2:18" ht="20.100000000000001" customHeight="1" x14ac:dyDescent="0.4">
      <c r="B633" s="105" t="str">
        <f t="shared" si="27"/>
        <v/>
      </c>
      <c r="C633" s="105" t="str">
        <f t="shared" si="28"/>
        <v/>
      </c>
      <c r="D633" s="105" t="str">
        <f t="shared" si="29"/>
        <v/>
      </c>
      <c r="E633" s="106" t="s">
        <v>695</v>
      </c>
      <c r="F633" s="106" t="s">
        <v>696</v>
      </c>
      <c r="G633" s="106" t="s">
        <v>697</v>
      </c>
      <c r="H633" s="106" t="s">
        <v>1218</v>
      </c>
      <c r="I633" s="106">
        <v>7</v>
      </c>
      <c r="J633" s="106" t="s">
        <v>1389</v>
      </c>
      <c r="K633" s="106">
        <v>7</v>
      </c>
      <c r="L633" s="106" t="s">
        <v>1218</v>
      </c>
      <c r="M633" s="106" t="s">
        <v>700</v>
      </c>
      <c r="N633" s="106">
        <v>0.32</v>
      </c>
      <c r="O633" s="106">
        <v>0.73</v>
      </c>
      <c r="P633" s="106" t="s">
        <v>714</v>
      </c>
      <c r="Q633" s="107" t="s">
        <v>1390</v>
      </c>
      <c r="R633" s="107" t="s">
        <v>13</v>
      </c>
    </row>
    <row r="634" spans="2:18" ht="20.100000000000001" customHeight="1" x14ac:dyDescent="0.4">
      <c r="B634" s="105" t="str">
        <f t="shared" si="27"/>
        <v/>
      </c>
      <c r="C634" s="105" t="str">
        <f t="shared" si="28"/>
        <v/>
      </c>
      <c r="D634" s="105" t="str">
        <f t="shared" si="29"/>
        <v/>
      </c>
      <c r="E634" s="106" t="s">
        <v>695</v>
      </c>
      <c r="F634" s="106" t="s">
        <v>696</v>
      </c>
      <c r="G634" s="106" t="s">
        <v>710</v>
      </c>
      <c r="H634" s="106" t="s">
        <v>1218</v>
      </c>
      <c r="I634" s="106">
        <v>7</v>
      </c>
      <c r="J634" s="106" t="s">
        <v>1098</v>
      </c>
      <c r="K634" s="106">
        <v>7</v>
      </c>
      <c r="L634" s="106" t="s">
        <v>1218</v>
      </c>
      <c r="M634" s="106" t="s">
        <v>700</v>
      </c>
      <c r="N634" s="106">
        <v>0.32</v>
      </c>
      <c r="O634" s="106">
        <v>0.73</v>
      </c>
      <c r="P634" s="106" t="s">
        <v>714</v>
      </c>
      <c r="Q634" s="107" t="s">
        <v>1391</v>
      </c>
      <c r="R634" s="107" t="s">
        <v>13</v>
      </c>
    </row>
    <row r="635" spans="2:18" ht="20.100000000000001" customHeight="1" x14ac:dyDescent="0.4">
      <c r="B635" s="105" t="str">
        <f t="shared" si="27"/>
        <v/>
      </c>
      <c r="C635" s="105" t="str">
        <f t="shared" si="28"/>
        <v/>
      </c>
      <c r="D635" s="105" t="str">
        <f t="shared" si="29"/>
        <v/>
      </c>
      <c r="E635" s="106" t="s">
        <v>695</v>
      </c>
      <c r="F635" s="106" t="s">
        <v>696</v>
      </c>
      <c r="G635" s="106" t="s">
        <v>710</v>
      </c>
      <c r="H635" s="106" t="s">
        <v>698</v>
      </c>
      <c r="I635" s="106">
        <v>11</v>
      </c>
      <c r="J635" s="106" t="s">
        <v>711</v>
      </c>
      <c r="K635" s="106">
        <v>12</v>
      </c>
      <c r="L635" s="106" t="s">
        <v>698</v>
      </c>
      <c r="M635" s="106" t="s">
        <v>924</v>
      </c>
      <c r="N635" s="106">
        <v>0.32</v>
      </c>
      <c r="O635" s="106">
        <v>0.74</v>
      </c>
      <c r="P635" s="106" t="s">
        <v>714</v>
      </c>
      <c r="Q635" s="107" t="s">
        <v>1392</v>
      </c>
      <c r="R635" s="107" t="s">
        <v>39</v>
      </c>
    </row>
    <row r="636" spans="2:18" ht="20.100000000000001" customHeight="1" x14ac:dyDescent="0.4">
      <c r="B636" s="105" t="str">
        <f t="shared" si="27"/>
        <v/>
      </c>
      <c r="C636" s="105" t="str">
        <f t="shared" si="28"/>
        <v/>
      </c>
      <c r="D636" s="105" t="str">
        <f t="shared" si="29"/>
        <v/>
      </c>
      <c r="E636" s="106" t="s">
        <v>695</v>
      </c>
      <c r="F636" s="106" t="s">
        <v>805</v>
      </c>
      <c r="G636" s="106" t="s">
        <v>773</v>
      </c>
      <c r="H636" s="106" t="s">
        <v>729</v>
      </c>
      <c r="I636" s="106">
        <v>12</v>
      </c>
      <c r="J636" s="106" t="s">
        <v>774</v>
      </c>
      <c r="K636" s="106">
        <v>12</v>
      </c>
      <c r="L636" s="106" t="s">
        <v>741</v>
      </c>
      <c r="M636" s="106" t="s">
        <v>924</v>
      </c>
      <c r="N636" s="106">
        <v>0.45</v>
      </c>
      <c r="O636" s="106">
        <v>0.74</v>
      </c>
      <c r="P636" s="106" t="s">
        <v>714</v>
      </c>
      <c r="Q636" s="107" t="s">
        <v>1393</v>
      </c>
      <c r="R636" s="107" t="s">
        <v>39</v>
      </c>
    </row>
    <row r="637" spans="2:18" ht="20.100000000000001" customHeight="1" x14ac:dyDescent="0.4">
      <c r="B637" s="105" t="str">
        <f t="shared" si="27"/>
        <v/>
      </c>
      <c r="C637" s="105" t="str">
        <f t="shared" si="28"/>
        <v/>
      </c>
      <c r="D637" s="105" t="str">
        <f t="shared" si="29"/>
        <v/>
      </c>
      <c r="E637" s="106" t="s">
        <v>695</v>
      </c>
      <c r="F637" s="106" t="s">
        <v>805</v>
      </c>
      <c r="G637" s="106" t="s">
        <v>778</v>
      </c>
      <c r="H637" s="106" t="s">
        <v>729</v>
      </c>
      <c r="I637" s="106">
        <v>12</v>
      </c>
      <c r="J637" s="106" t="s">
        <v>779</v>
      </c>
      <c r="K637" s="106">
        <v>12</v>
      </c>
      <c r="L637" s="106" t="s">
        <v>741</v>
      </c>
      <c r="M637" s="106" t="s">
        <v>924</v>
      </c>
      <c r="N637" s="106">
        <v>0.45</v>
      </c>
      <c r="O637" s="106">
        <v>0.74</v>
      </c>
      <c r="P637" s="106" t="s">
        <v>714</v>
      </c>
      <c r="Q637" s="107" t="s">
        <v>1394</v>
      </c>
      <c r="R637" s="107" t="s">
        <v>39</v>
      </c>
    </row>
    <row r="638" spans="2:18" ht="20.100000000000001" customHeight="1" x14ac:dyDescent="0.4">
      <c r="B638" s="105" t="str">
        <f t="shared" si="27"/>
        <v/>
      </c>
      <c r="C638" s="105" t="str">
        <f t="shared" si="28"/>
        <v/>
      </c>
      <c r="D638" s="105" t="str">
        <f t="shared" si="29"/>
        <v/>
      </c>
      <c r="E638" s="106" t="s">
        <v>695</v>
      </c>
      <c r="F638" s="106" t="s">
        <v>805</v>
      </c>
      <c r="G638" s="106" t="s">
        <v>782</v>
      </c>
      <c r="H638" s="106" t="s">
        <v>729</v>
      </c>
      <c r="I638" s="106">
        <v>12</v>
      </c>
      <c r="J638" s="106" t="s">
        <v>783</v>
      </c>
      <c r="K638" s="106">
        <v>12</v>
      </c>
      <c r="L638" s="106" t="s">
        <v>741</v>
      </c>
      <c r="M638" s="106" t="s">
        <v>924</v>
      </c>
      <c r="N638" s="106">
        <v>0.38</v>
      </c>
      <c r="O638" s="106">
        <v>0.74</v>
      </c>
      <c r="P638" s="106" t="s">
        <v>714</v>
      </c>
      <c r="Q638" s="107" t="s">
        <v>1395</v>
      </c>
      <c r="R638" s="107" t="s">
        <v>39</v>
      </c>
    </row>
    <row r="639" spans="2:18" ht="20.100000000000001" customHeight="1" x14ac:dyDescent="0.4">
      <c r="B639" s="105" t="str">
        <f t="shared" si="27"/>
        <v/>
      </c>
      <c r="C639" s="105" t="str">
        <f t="shared" si="28"/>
        <v/>
      </c>
      <c r="D639" s="105" t="str">
        <f t="shared" si="29"/>
        <v/>
      </c>
      <c r="E639" s="106" t="s">
        <v>695</v>
      </c>
      <c r="F639" s="106" t="s">
        <v>805</v>
      </c>
      <c r="G639" s="106" t="s">
        <v>758</v>
      </c>
      <c r="H639" s="106" t="s">
        <v>733</v>
      </c>
      <c r="I639" s="106">
        <v>12</v>
      </c>
      <c r="J639" s="106" t="s">
        <v>711</v>
      </c>
      <c r="K639" s="106">
        <v>12</v>
      </c>
      <c r="L639" s="106" t="s">
        <v>753</v>
      </c>
      <c r="M639" s="106" t="s">
        <v>924</v>
      </c>
      <c r="N639" s="106">
        <v>0.45</v>
      </c>
      <c r="O639" s="106">
        <v>0.74</v>
      </c>
      <c r="P639" s="106" t="s">
        <v>714</v>
      </c>
      <c r="Q639" s="107" t="s">
        <v>1396</v>
      </c>
      <c r="R639" s="107" t="s">
        <v>39</v>
      </c>
    </row>
    <row r="640" spans="2:18" ht="20.100000000000001" customHeight="1" x14ac:dyDescent="0.4">
      <c r="B640" s="105" t="str">
        <f t="shared" si="27"/>
        <v/>
      </c>
      <c r="C640" s="105" t="str">
        <f t="shared" si="28"/>
        <v/>
      </c>
      <c r="D640" s="105" t="str">
        <f t="shared" si="29"/>
        <v/>
      </c>
      <c r="E640" s="106" t="s">
        <v>695</v>
      </c>
      <c r="F640" s="106" t="s">
        <v>805</v>
      </c>
      <c r="G640" s="106" t="s">
        <v>788</v>
      </c>
      <c r="H640" s="106" t="s">
        <v>729</v>
      </c>
      <c r="I640" s="106">
        <v>12</v>
      </c>
      <c r="J640" s="106" t="s">
        <v>722</v>
      </c>
      <c r="K640" s="106">
        <v>12</v>
      </c>
      <c r="L640" s="106" t="s">
        <v>753</v>
      </c>
      <c r="M640" s="106" t="s">
        <v>924</v>
      </c>
      <c r="N640" s="106">
        <v>0.45</v>
      </c>
      <c r="O640" s="106">
        <v>0.74</v>
      </c>
      <c r="P640" s="106" t="s">
        <v>714</v>
      </c>
      <c r="Q640" s="107" t="s">
        <v>1397</v>
      </c>
      <c r="R640" s="107" t="s">
        <v>39</v>
      </c>
    </row>
    <row r="641" spans="2:18" ht="20.100000000000001" customHeight="1" x14ac:dyDescent="0.4">
      <c r="B641" s="105" t="str">
        <f t="shared" si="27"/>
        <v/>
      </c>
      <c r="C641" s="105" t="str">
        <f t="shared" si="28"/>
        <v/>
      </c>
      <c r="D641" s="105" t="str">
        <f t="shared" si="29"/>
        <v/>
      </c>
      <c r="E641" s="106" t="s">
        <v>695</v>
      </c>
      <c r="F641" s="106" t="s">
        <v>817</v>
      </c>
      <c r="G641" s="106" t="s">
        <v>778</v>
      </c>
      <c r="H641" s="106" t="s">
        <v>799</v>
      </c>
      <c r="I641" s="106">
        <v>12</v>
      </c>
      <c r="J641" s="106" t="s">
        <v>779</v>
      </c>
      <c r="K641" s="106">
        <v>12</v>
      </c>
      <c r="L641" s="106" t="s">
        <v>741</v>
      </c>
      <c r="M641" s="106" t="s">
        <v>924</v>
      </c>
      <c r="N641" s="106">
        <v>0.32</v>
      </c>
      <c r="O641" s="106">
        <v>0.74</v>
      </c>
      <c r="P641" s="106" t="s">
        <v>714</v>
      </c>
      <c r="Q641" s="107" t="s">
        <v>1398</v>
      </c>
      <c r="R641" s="107" t="s">
        <v>39</v>
      </c>
    </row>
    <row r="642" spans="2:18" ht="20.100000000000001" customHeight="1" x14ac:dyDescent="0.4">
      <c r="B642" s="105" t="str">
        <f t="shared" si="27"/>
        <v/>
      </c>
      <c r="C642" s="105" t="str">
        <f t="shared" si="28"/>
        <v/>
      </c>
      <c r="D642" s="105" t="str">
        <f t="shared" si="29"/>
        <v/>
      </c>
      <c r="E642" s="106" t="s">
        <v>695</v>
      </c>
      <c r="F642" s="106" t="s">
        <v>696</v>
      </c>
      <c r="G642" s="106" t="s">
        <v>710</v>
      </c>
      <c r="H642" s="106" t="s">
        <v>706</v>
      </c>
      <c r="I642" s="106">
        <v>11</v>
      </c>
      <c r="J642" s="106" t="s">
        <v>711</v>
      </c>
      <c r="K642" s="106">
        <v>12</v>
      </c>
      <c r="L642" s="106" t="s">
        <v>706</v>
      </c>
      <c r="M642" s="106" t="s">
        <v>924</v>
      </c>
      <c r="N642" s="106">
        <v>0.32</v>
      </c>
      <c r="O642" s="106">
        <v>0.74</v>
      </c>
      <c r="P642" s="106" t="s">
        <v>714</v>
      </c>
      <c r="Q642" s="107" t="s">
        <v>1399</v>
      </c>
      <c r="R642" s="107" t="s">
        <v>25</v>
      </c>
    </row>
    <row r="643" spans="2:18" ht="20.100000000000001" customHeight="1" x14ac:dyDescent="0.4">
      <c r="B643" s="105" t="str">
        <f t="shared" si="27"/>
        <v/>
      </c>
      <c r="C643" s="105" t="str">
        <f t="shared" si="28"/>
        <v/>
      </c>
      <c r="D643" s="105" t="str">
        <f t="shared" si="29"/>
        <v/>
      </c>
      <c r="E643" s="106" t="s">
        <v>695</v>
      </c>
      <c r="F643" s="106" t="s">
        <v>728</v>
      </c>
      <c r="G643" s="106" t="s">
        <v>721</v>
      </c>
      <c r="H643" s="106" t="s">
        <v>733</v>
      </c>
      <c r="I643" s="106">
        <v>7</v>
      </c>
      <c r="J643" s="106" t="s">
        <v>722</v>
      </c>
      <c r="K643" s="106">
        <v>7</v>
      </c>
      <c r="L643" s="106" t="s">
        <v>698</v>
      </c>
      <c r="M643" s="106" t="s">
        <v>700</v>
      </c>
      <c r="N643" s="106">
        <v>0.4</v>
      </c>
      <c r="O643" s="106">
        <v>0.74</v>
      </c>
      <c r="P643" s="106" t="s">
        <v>714</v>
      </c>
      <c r="Q643" s="107" t="s">
        <v>1400</v>
      </c>
      <c r="R643" s="107" t="s">
        <v>44</v>
      </c>
    </row>
    <row r="644" spans="2:18" ht="20.100000000000001" customHeight="1" x14ac:dyDescent="0.4">
      <c r="B644" s="105" t="str">
        <f t="shared" si="27"/>
        <v/>
      </c>
      <c r="C644" s="105" t="str">
        <f t="shared" si="28"/>
        <v/>
      </c>
      <c r="D644" s="105" t="str">
        <f t="shared" si="29"/>
        <v/>
      </c>
      <c r="E644" s="106" t="s">
        <v>695</v>
      </c>
      <c r="F644" s="106" t="s">
        <v>728</v>
      </c>
      <c r="G644" s="106" t="s">
        <v>773</v>
      </c>
      <c r="H644" s="106" t="s">
        <v>729</v>
      </c>
      <c r="I644" s="106">
        <v>7</v>
      </c>
      <c r="J644" s="106" t="s">
        <v>774</v>
      </c>
      <c r="K644" s="106">
        <v>7</v>
      </c>
      <c r="L644" s="106" t="s">
        <v>706</v>
      </c>
      <c r="M644" s="106" t="s">
        <v>700</v>
      </c>
      <c r="N644" s="106">
        <v>0.4</v>
      </c>
      <c r="O644" s="106">
        <v>0.74</v>
      </c>
      <c r="P644" s="106" t="s">
        <v>714</v>
      </c>
      <c r="Q644" s="107" t="s">
        <v>1401</v>
      </c>
      <c r="R644" s="107" t="s">
        <v>44</v>
      </c>
    </row>
    <row r="645" spans="2:18" ht="20.100000000000001" customHeight="1" x14ac:dyDescent="0.4">
      <c r="B645" s="105" t="str">
        <f t="shared" si="27"/>
        <v/>
      </c>
      <c r="C645" s="105" t="str">
        <f t="shared" si="28"/>
        <v/>
      </c>
      <c r="D645" s="105" t="str">
        <f t="shared" si="29"/>
        <v/>
      </c>
      <c r="E645" s="106" t="s">
        <v>695</v>
      </c>
      <c r="F645" s="106" t="s">
        <v>728</v>
      </c>
      <c r="G645" s="106" t="s">
        <v>778</v>
      </c>
      <c r="H645" s="106" t="s">
        <v>729</v>
      </c>
      <c r="I645" s="106">
        <v>7</v>
      </c>
      <c r="J645" s="106" t="s">
        <v>779</v>
      </c>
      <c r="K645" s="106">
        <v>7</v>
      </c>
      <c r="L645" s="106" t="s">
        <v>706</v>
      </c>
      <c r="M645" s="106" t="s">
        <v>700</v>
      </c>
      <c r="N645" s="106">
        <v>0.4</v>
      </c>
      <c r="O645" s="106">
        <v>0.74</v>
      </c>
      <c r="P645" s="106" t="s">
        <v>714</v>
      </c>
      <c r="Q645" s="107" t="s">
        <v>1402</v>
      </c>
      <c r="R645" s="107" t="s">
        <v>44</v>
      </c>
    </row>
    <row r="646" spans="2:18" ht="20.100000000000001" customHeight="1" x14ac:dyDescent="0.4">
      <c r="B646" s="105" t="str">
        <f t="shared" si="27"/>
        <v/>
      </c>
      <c r="C646" s="105" t="str">
        <f t="shared" si="28"/>
        <v/>
      </c>
      <c r="D646" s="105" t="str">
        <f t="shared" si="29"/>
        <v/>
      </c>
      <c r="E646" s="106" t="s">
        <v>695</v>
      </c>
      <c r="F646" s="106" t="s">
        <v>728</v>
      </c>
      <c r="G646" s="106" t="s">
        <v>782</v>
      </c>
      <c r="H646" s="106" t="s">
        <v>729</v>
      </c>
      <c r="I646" s="106">
        <v>7</v>
      </c>
      <c r="J646" s="106" t="s">
        <v>783</v>
      </c>
      <c r="K646" s="106">
        <v>7</v>
      </c>
      <c r="L646" s="106" t="s">
        <v>706</v>
      </c>
      <c r="M646" s="106" t="s">
        <v>700</v>
      </c>
      <c r="N646" s="106">
        <v>0.35</v>
      </c>
      <c r="O646" s="106">
        <v>0.74</v>
      </c>
      <c r="P646" s="106" t="s">
        <v>714</v>
      </c>
      <c r="Q646" s="107" t="s">
        <v>1403</v>
      </c>
      <c r="R646" s="107" t="s">
        <v>44</v>
      </c>
    </row>
    <row r="647" spans="2:18" ht="20.100000000000001" customHeight="1" x14ac:dyDescent="0.4">
      <c r="B647" s="105" t="str">
        <f t="shared" si="27"/>
        <v/>
      </c>
      <c r="C647" s="105" t="str">
        <f t="shared" si="28"/>
        <v/>
      </c>
      <c r="D647" s="105" t="str">
        <f t="shared" si="29"/>
        <v/>
      </c>
      <c r="E647" s="106" t="s">
        <v>695</v>
      </c>
      <c r="F647" s="106" t="s">
        <v>740</v>
      </c>
      <c r="G647" s="106" t="s">
        <v>773</v>
      </c>
      <c r="H647" s="106" t="s">
        <v>717</v>
      </c>
      <c r="I647" s="106">
        <v>7</v>
      </c>
      <c r="J647" s="106" t="s">
        <v>774</v>
      </c>
      <c r="K647" s="106">
        <v>7</v>
      </c>
      <c r="L647" s="106" t="s">
        <v>741</v>
      </c>
      <c r="M647" s="106" t="s">
        <v>700</v>
      </c>
      <c r="N647" s="106">
        <v>0.33</v>
      </c>
      <c r="O647" s="106">
        <v>0.74</v>
      </c>
      <c r="P647" s="106" t="s">
        <v>714</v>
      </c>
      <c r="Q647" s="107" t="s">
        <v>1404</v>
      </c>
      <c r="R647" s="107" t="s">
        <v>44</v>
      </c>
    </row>
    <row r="648" spans="2:18" ht="20.100000000000001" customHeight="1" x14ac:dyDescent="0.4">
      <c r="B648" s="105" t="str">
        <f t="shared" si="27"/>
        <v/>
      </c>
      <c r="C648" s="105" t="str">
        <f t="shared" si="28"/>
        <v/>
      </c>
      <c r="D648" s="105" t="str">
        <f t="shared" si="29"/>
        <v/>
      </c>
      <c r="E648" s="106" t="s">
        <v>695</v>
      </c>
      <c r="F648" s="106" t="s">
        <v>740</v>
      </c>
      <c r="G648" s="106" t="s">
        <v>773</v>
      </c>
      <c r="H648" s="106" t="s">
        <v>698</v>
      </c>
      <c r="I648" s="106">
        <v>7</v>
      </c>
      <c r="J648" s="106" t="s">
        <v>1266</v>
      </c>
      <c r="K648" s="106">
        <v>7</v>
      </c>
      <c r="L648" s="106" t="s">
        <v>741</v>
      </c>
      <c r="M648" s="106" t="s">
        <v>700</v>
      </c>
      <c r="N648" s="106">
        <v>0.33</v>
      </c>
      <c r="O648" s="106">
        <v>0.74</v>
      </c>
      <c r="P648" s="106" t="s">
        <v>714</v>
      </c>
      <c r="Q648" s="107" t="s">
        <v>1405</v>
      </c>
      <c r="R648" s="107" t="s">
        <v>44</v>
      </c>
    </row>
    <row r="649" spans="2:18" ht="20.100000000000001" customHeight="1" x14ac:dyDescent="0.4">
      <c r="B649" s="105" t="str">
        <f t="shared" si="27"/>
        <v/>
      </c>
      <c r="C649" s="105" t="str">
        <f t="shared" si="28"/>
        <v/>
      </c>
      <c r="D649" s="105" t="str">
        <f t="shared" si="29"/>
        <v/>
      </c>
      <c r="E649" s="106" t="s">
        <v>695</v>
      </c>
      <c r="F649" s="106" t="s">
        <v>740</v>
      </c>
      <c r="G649" s="106" t="s">
        <v>778</v>
      </c>
      <c r="H649" s="106" t="s">
        <v>717</v>
      </c>
      <c r="I649" s="106">
        <v>7</v>
      </c>
      <c r="J649" s="106" t="s">
        <v>779</v>
      </c>
      <c r="K649" s="106">
        <v>7</v>
      </c>
      <c r="L649" s="106" t="s">
        <v>741</v>
      </c>
      <c r="M649" s="106" t="s">
        <v>700</v>
      </c>
      <c r="N649" s="106">
        <v>0.33</v>
      </c>
      <c r="O649" s="106">
        <v>0.74</v>
      </c>
      <c r="P649" s="106" t="s">
        <v>714</v>
      </c>
      <c r="Q649" s="107" t="s">
        <v>1406</v>
      </c>
      <c r="R649" s="107" t="s">
        <v>44</v>
      </c>
    </row>
    <row r="650" spans="2:18" ht="20.100000000000001" customHeight="1" x14ac:dyDescent="0.4">
      <c r="B650" s="105" t="str">
        <f t="shared" si="27"/>
        <v/>
      </c>
      <c r="C650" s="105" t="str">
        <f t="shared" si="28"/>
        <v/>
      </c>
      <c r="D650" s="105" t="str">
        <f t="shared" si="29"/>
        <v/>
      </c>
      <c r="E650" s="106" t="s">
        <v>695</v>
      </c>
      <c r="F650" s="106" t="s">
        <v>740</v>
      </c>
      <c r="G650" s="106" t="s">
        <v>778</v>
      </c>
      <c r="H650" s="106" t="s">
        <v>698</v>
      </c>
      <c r="I650" s="106">
        <v>7</v>
      </c>
      <c r="J650" s="106" t="s">
        <v>1269</v>
      </c>
      <c r="K650" s="106">
        <v>7</v>
      </c>
      <c r="L650" s="106" t="s">
        <v>741</v>
      </c>
      <c r="M650" s="106" t="s">
        <v>700</v>
      </c>
      <c r="N650" s="106">
        <v>0.33</v>
      </c>
      <c r="O650" s="106">
        <v>0.74</v>
      </c>
      <c r="P650" s="106" t="s">
        <v>714</v>
      </c>
      <c r="Q650" s="107" t="s">
        <v>1407</v>
      </c>
      <c r="R650" s="107" t="s">
        <v>44</v>
      </c>
    </row>
    <row r="651" spans="2:18" ht="20.100000000000001" customHeight="1" x14ac:dyDescent="0.4">
      <c r="B651" s="105" t="str">
        <f t="shared" si="27"/>
        <v/>
      </c>
      <c r="C651" s="105" t="str">
        <f t="shared" si="28"/>
        <v/>
      </c>
      <c r="D651" s="105" t="str">
        <f t="shared" si="29"/>
        <v/>
      </c>
      <c r="E651" s="106" t="s">
        <v>695</v>
      </c>
      <c r="F651" s="106" t="s">
        <v>740</v>
      </c>
      <c r="G651" s="106" t="s">
        <v>782</v>
      </c>
      <c r="H651" s="106" t="s">
        <v>717</v>
      </c>
      <c r="I651" s="106">
        <v>7</v>
      </c>
      <c r="J651" s="106" t="s">
        <v>783</v>
      </c>
      <c r="K651" s="106">
        <v>7</v>
      </c>
      <c r="L651" s="106" t="s">
        <v>741</v>
      </c>
      <c r="M651" s="106" t="s">
        <v>700</v>
      </c>
      <c r="N651" s="106">
        <v>0.28000000000000003</v>
      </c>
      <c r="O651" s="106">
        <v>0.74</v>
      </c>
      <c r="P651" s="106" t="s">
        <v>714</v>
      </c>
      <c r="Q651" s="107" t="s">
        <v>1408</v>
      </c>
      <c r="R651" s="107" t="s">
        <v>44</v>
      </c>
    </row>
    <row r="652" spans="2:18" ht="20.100000000000001" customHeight="1" x14ac:dyDescent="0.4">
      <c r="B652" s="105" t="str">
        <f t="shared" si="27"/>
        <v/>
      </c>
      <c r="C652" s="105" t="str">
        <f t="shared" si="28"/>
        <v/>
      </c>
      <c r="D652" s="105" t="str">
        <f t="shared" si="29"/>
        <v/>
      </c>
      <c r="E652" s="106" t="s">
        <v>695</v>
      </c>
      <c r="F652" s="106" t="s">
        <v>740</v>
      </c>
      <c r="G652" s="106" t="s">
        <v>788</v>
      </c>
      <c r="H652" s="106" t="s">
        <v>717</v>
      </c>
      <c r="I652" s="106">
        <v>7</v>
      </c>
      <c r="J652" s="106" t="s">
        <v>722</v>
      </c>
      <c r="K652" s="106">
        <v>7</v>
      </c>
      <c r="L652" s="106" t="s">
        <v>753</v>
      </c>
      <c r="M652" s="106" t="s">
        <v>700</v>
      </c>
      <c r="N652" s="106">
        <v>0.33</v>
      </c>
      <c r="O652" s="106">
        <v>0.74</v>
      </c>
      <c r="P652" s="106" t="s">
        <v>714</v>
      </c>
      <c r="Q652" s="107" t="s">
        <v>1409</v>
      </c>
      <c r="R652" s="107" t="s">
        <v>44</v>
      </c>
    </row>
    <row r="653" spans="2:18" ht="20.100000000000001" customHeight="1" x14ac:dyDescent="0.4">
      <c r="B653" s="105" t="str">
        <f t="shared" si="27"/>
        <v/>
      </c>
      <c r="C653" s="105" t="str">
        <f t="shared" si="28"/>
        <v/>
      </c>
      <c r="D653" s="105" t="str">
        <f t="shared" si="29"/>
        <v/>
      </c>
      <c r="E653" s="106" t="s">
        <v>695</v>
      </c>
      <c r="F653" s="106" t="s">
        <v>794</v>
      </c>
      <c r="G653" s="106" t="s">
        <v>773</v>
      </c>
      <c r="H653" s="106" t="s">
        <v>729</v>
      </c>
      <c r="I653" s="106">
        <v>12</v>
      </c>
      <c r="J653" s="106" t="s">
        <v>774</v>
      </c>
      <c r="K653" s="106">
        <v>12</v>
      </c>
      <c r="L653" s="106" t="s">
        <v>729</v>
      </c>
      <c r="M653" s="106" t="s">
        <v>924</v>
      </c>
      <c r="N653" s="106">
        <v>0.45</v>
      </c>
      <c r="O653" s="106">
        <v>0.74</v>
      </c>
      <c r="P653" s="106" t="s">
        <v>714</v>
      </c>
      <c r="Q653" s="107" t="s">
        <v>1410</v>
      </c>
      <c r="R653" s="107" t="s">
        <v>926</v>
      </c>
    </row>
    <row r="654" spans="2:18" ht="20.100000000000001" customHeight="1" x14ac:dyDescent="0.4">
      <c r="B654" s="105" t="str">
        <f t="shared" si="27"/>
        <v/>
      </c>
      <c r="C654" s="105" t="str">
        <f t="shared" si="28"/>
        <v/>
      </c>
      <c r="D654" s="105" t="str">
        <f t="shared" si="29"/>
        <v/>
      </c>
      <c r="E654" s="106" t="s">
        <v>695</v>
      </c>
      <c r="F654" s="106" t="s">
        <v>794</v>
      </c>
      <c r="G654" s="106" t="s">
        <v>778</v>
      </c>
      <c r="H654" s="106" t="s">
        <v>729</v>
      </c>
      <c r="I654" s="106">
        <v>12</v>
      </c>
      <c r="J654" s="106" t="s">
        <v>779</v>
      </c>
      <c r="K654" s="106">
        <v>12</v>
      </c>
      <c r="L654" s="106" t="s">
        <v>729</v>
      </c>
      <c r="M654" s="106" t="s">
        <v>924</v>
      </c>
      <c r="N654" s="106">
        <v>0.45</v>
      </c>
      <c r="O654" s="106">
        <v>0.74</v>
      </c>
      <c r="P654" s="106" t="s">
        <v>714</v>
      </c>
      <c r="Q654" s="107" t="s">
        <v>1411</v>
      </c>
      <c r="R654" s="107" t="s">
        <v>926</v>
      </c>
    </row>
    <row r="655" spans="2:18" ht="20.100000000000001" customHeight="1" x14ac:dyDescent="0.4">
      <c r="B655" s="105" t="str">
        <f t="shared" si="27"/>
        <v/>
      </c>
      <c r="C655" s="105" t="str">
        <f t="shared" si="28"/>
        <v/>
      </c>
      <c r="D655" s="105" t="str">
        <f t="shared" si="29"/>
        <v/>
      </c>
      <c r="E655" s="106" t="s">
        <v>695</v>
      </c>
      <c r="F655" s="106" t="s">
        <v>794</v>
      </c>
      <c r="G655" s="106" t="s">
        <v>782</v>
      </c>
      <c r="H655" s="106" t="s">
        <v>729</v>
      </c>
      <c r="I655" s="106">
        <v>12</v>
      </c>
      <c r="J655" s="106" t="s">
        <v>783</v>
      </c>
      <c r="K655" s="106">
        <v>12</v>
      </c>
      <c r="L655" s="106" t="s">
        <v>729</v>
      </c>
      <c r="M655" s="106" t="s">
        <v>924</v>
      </c>
      <c r="N655" s="106">
        <v>0.38</v>
      </c>
      <c r="O655" s="106">
        <v>0.74</v>
      </c>
      <c r="P655" s="106" t="s">
        <v>714</v>
      </c>
      <c r="Q655" s="107" t="s">
        <v>1412</v>
      </c>
      <c r="R655" s="107" t="s">
        <v>926</v>
      </c>
    </row>
    <row r="656" spans="2:18" ht="20.100000000000001" customHeight="1" x14ac:dyDescent="0.4">
      <c r="B656" s="105" t="str">
        <f t="shared" ref="B656:B719" si="30">IF(OR($C$10="",$C$11=""),"",IFERROR(IF(AND($U$22&lt;&gt;R656,$V$22&lt;&gt;R656),"－",IF(AND(COUNTIF($C$10,"*樹脂スペーサー*")&gt;0,OR(M656="空気",F656="一般",F656="一般ＰＧ")),"－",IF(AND($W$25&gt;0,$W$25&gt;=O656),$U$25,IF(AND($W$26&gt;0,$W$26&gt;=O656),$U$26,IF(AND($W$27&gt;0,$W$27&gt;=O656),$U$27,IF(AND($W$28&gt;0,$W$28&gt;=O656),$U$28,IF(AND($W$29&gt;0,$W$29&gt;=O656),$U$29,IF(AND($W$30&gt;0,$W$30&gt;=O656),$U$30,IF(AND($W$31&gt;0,$W$31&gt;=O656),$U$31,"－"))))))))),"－"))</f>
        <v/>
      </c>
      <c r="C656" s="105" t="str">
        <f t="shared" ref="C656:C719" si="31">IF(B656="","",IF(B656&lt;&gt;"－",VLOOKUP(B656,$U$25:$V$31,2,FALSE),"－"))</f>
        <v/>
      </c>
      <c r="D656" s="105" t="str">
        <f t="shared" ref="D656:D719" si="32">IF($H$9="","",IF($V$38&lt;&gt;"断熱等","－",IF(AND(COUNTIF($V$34,"*樹脂スペーサー*")&gt;0,OR(M656="空気",F656="一般",F656="一般ＰＧ")),"－",IF(AND($V$35&lt;&gt;R656,$W$35&lt;&gt;R656),"－",IF(MID($H$9,10,1)="Z",IF(N656&lt;=0.65,"○","－"),IF($V$36&gt;=O656,"○","－"))))))</f>
        <v/>
      </c>
      <c r="E656" s="106" t="s">
        <v>695</v>
      </c>
      <c r="F656" s="106" t="s">
        <v>696</v>
      </c>
      <c r="G656" s="106" t="s">
        <v>710</v>
      </c>
      <c r="H656" s="106" t="s">
        <v>717</v>
      </c>
      <c r="I656" s="106">
        <v>11</v>
      </c>
      <c r="J656" s="106" t="s">
        <v>711</v>
      </c>
      <c r="K656" s="106">
        <v>12</v>
      </c>
      <c r="L656" s="106" t="s">
        <v>717</v>
      </c>
      <c r="M656" s="106" t="s">
        <v>924</v>
      </c>
      <c r="N656" s="106">
        <v>0.32</v>
      </c>
      <c r="O656" s="106">
        <v>0.74</v>
      </c>
      <c r="P656" s="106" t="s">
        <v>701</v>
      </c>
      <c r="Q656" s="107" t="s">
        <v>1413</v>
      </c>
      <c r="R656" s="107" t="s">
        <v>926</v>
      </c>
    </row>
    <row r="657" spans="2:18" ht="20.100000000000001" customHeight="1" x14ac:dyDescent="0.4">
      <c r="B657" s="105" t="str">
        <f t="shared" si="30"/>
        <v/>
      </c>
      <c r="C657" s="105" t="str">
        <f t="shared" si="31"/>
        <v/>
      </c>
      <c r="D657" s="105" t="str">
        <f t="shared" si="32"/>
        <v/>
      </c>
      <c r="E657" s="106" t="s">
        <v>695</v>
      </c>
      <c r="F657" s="106" t="s">
        <v>798</v>
      </c>
      <c r="G657" s="106" t="s">
        <v>773</v>
      </c>
      <c r="H657" s="106" t="s">
        <v>729</v>
      </c>
      <c r="I657" s="106">
        <v>12</v>
      </c>
      <c r="J657" s="106" t="s">
        <v>774</v>
      </c>
      <c r="K657" s="106">
        <v>12</v>
      </c>
      <c r="L657" s="106" t="s">
        <v>799</v>
      </c>
      <c r="M657" s="106" t="s">
        <v>924</v>
      </c>
      <c r="N657" s="106">
        <v>0.36</v>
      </c>
      <c r="O657" s="106">
        <v>0.74</v>
      </c>
      <c r="P657" s="106" t="s">
        <v>714</v>
      </c>
      <c r="Q657" s="107" t="s">
        <v>1414</v>
      </c>
      <c r="R657" s="107" t="s">
        <v>926</v>
      </c>
    </row>
    <row r="658" spans="2:18" ht="20.100000000000001" customHeight="1" x14ac:dyDescent="0.4">
      <c r="B658" s="105" t="str">
        <f t="shared" si="30"/>
        <v/>
      </c>
      <c r="C658" s="105" t="str">
        <f t="shared" si="31"/>
        <v/>
      </c>
      <c r="D658" s="105" t="str">
        <f t="shared" si="32"/>
        <v/>
      </c>
      <c r="E658" s="106" t="s">
        <v>695</v>
      </c>
      <c r="F658" s="106" t="s">
        <v>798</v>
      </c>
      <c r="G658" s="106" t="s">
        <v>778</v>
      </c>
      <c r="H658" s="106" t="s">
        <v>729</v>
      </c>
      <c r="I658" s="106">
        <v>12</v>
      </c>
      <c r="J658" s="106" t="s">
        <v>779</v>
      </c>
      <c r="K658" s="106">
        <v>12</v>
      </c>
      <c r="L658" s="106" t="s">
        <v>799</v>
      </c>
      <c r="M658" s="106" t="s">
        <v>924</v>
      </c>
      <c r="N658" s="106">
        <v>0.36</v>
      </c>
      <c r="O658" s="106">
        <v>0.74</v>
      </c>
      <c r="P658" s="106" t="s">
        <v>714</v>
      </c>
      <c r="Q658" s="107" t="s">
        <v>1415</v>
      </c>
      <c r="R658" s="107" t="s">
        <v>926</v>
      </c>
    </row>
    <row r="659" spans="2:18" ht="20.100000000000001" customHeight="1" x14ac:dyDescent="0.4">
      <c r="B659" s="105" t="str">
        <f t="shared" si="30"/>
        <v/>
      </c>
      <c r="C659" s="105" t="str">
        <f t="shared" si="31"/>
        <v/>
      </c>
      <c r="D659" s="105" t="str">
        <f t="shared" si="32"/>
        <v/>
      </c>
      <c r="E659" s="106" t="s">
        <v>695</v>
      </c>
      <c r="F659" s="106" t="s">
        <v>798</v>
      </c>
      <c r="G659" s="106" t="s">
        <v>782</v>
      </c>
      <c r="H659" s="106" t="s">
        <v>729</v>
      </c>
      <c r="I659" s="106">
        <v>12</v>
      </c>
      <c r="J659" s="106" t="s">
        <v>783</v>
      </c>
      <c r="K659" s="106">
        <v>12</v>
      </c>
      <c r="L659" s="106" t="s">
        <v>799</v>
      </c>
      <c r="M659" s="106" t="s">
        <v>924</v>
      </c>
      <c r="N659" s="106">
        <v>0.33</v>
      </c>
      <c r="O659" s="106">
        <v>0.74</v>
      </c>
      <c r="P659" s="106" t="s">
        <v>714</v>
      </c>
      <c r="Q659" s="107" t="s">
        <v>1416</v>
      </c>
      <c r="R659" s="107" t="s">
        <v>926</v>
      </c>
    </row>
    <row r="660" spans="2:18" ht="20.100000000000001" customHeight="1" x14ac:dyDescent="0.4">
      <c r="B660" s="105" t="str">
        <f t="shared" si="30"/>
        <v/>
      </c>
      <c r="C660" s="105" t="str">
        <f t="shared" si="31"/>
        <v/>
      </c>
      <c r="D660" s="105" t="str">
        <f t="shared" si="32"/>
        <v/>
      </c>
      <c r="E660" s="106" t="s">
        <v>695</v>
      </c>
      <c r="F660" s="106" t="s">
        <v>805</v>
      </c>
      <c r="G660" s="106" t="s">
        <v>773</v>
      </c>
      <c r="H660" s="106" t="s">
        <v>765</v>
      </c>
      <c r="I660" s="106">
        <v>12</v>
      </c>
      <c r="J660" s="106" t="s">
        <v>774</v>
      </c>
      <c r="K660" s="106">
        <v>12</v>
      </c>
      <c r="L660" s="106" t="s">
        <v>741</v>
      </c>
      <c r="M660" s="106" t="s">
        <v>924</v>
      </c>
      <c r="N660" s="106">
        <v>0.44</v>
      </c>
      <c r="O660" s="106">
        <v>0.74</v>
      </c>
      <c r="P660" s="106" t="s">
        <v>714</v>
      </c>
      <c r="Q660" s="107" t="s">
        <v>1417</v>
      </c>
      <c r="R660" s="107" t="s">
        <v>926</v>
      </c>
    </row>
    <row r="661" spans="2:18" ht="20.100000000000001" customHeight="1" x14ac:dyDescent="0.4">
      <c r="B661" s="105" t="str">
        <f t="shared" si="30"/>
        <v/>
      </c>
      <c r="C661" s="105" t="str">
        <f t="shared" si="31"/>
        <v/>
      </c>
      <c r="D661" s="105" t="str">
        <f t="shared" si="32"/>
        <v/>
      </c>
      <c r="E661" s="106" t="s">
        <v>695</v>
      </c>
      <c r="F661" s="106" t="s">
        <v>805</v>
      </c>
      <c r="G661" s="106" t="s">
        <v>778</v>
      </c>
      <c r="H661" s="106" t="s">
        <v>765</v>
      </c>
      <c r="I661" s="106">
        <v>12</v>
      </c>
      <c r="J661" s="106" t="s">
        <v>779</v>
      </c>
      <c r="K661" s="106">
        <v>12</v>
      </c>
      <c r="L661" s="106" t="s">
        <v>741</v>
      </c>
      <c r="M661" s="106" t="s">
        <v>924</v>
      </c>
      <c r="N661" s="106">
        <v>0.43</v>
      </c>
      <c r="O661" s="106">
        <v>0.74</v>
      </c>
      <c r="P661" s="106" t="s">
        <v>714</v>
      </c>
      <c r="Q661" s="107" t="s">
        <v>1418</v>
      </c>
      <c r="R661" s="107" t="s">
        <v>926</v>
      </c>
    </row>
    <row r="662" spans="2:18" ht="20.100000000000001" customHeight="1" x14ac:dyDescent="0.4">
      <c r="B662" s="105" t="str">
        <f t="shared" si="30"/>
        <v/>
      </c>
      <c r="C662" s="105" t="str">
        <f t="shared" si="31"/>
        <v/>
      </c>
      <c r="D662" s="105" t="str">
        <f t="shared" si="32"/>
        <v/>
      </c>
      <c r="E662" s="106" t="s">
        <v>695</v>
      </c>
      <c r="F662" s="106" t="s">
        <v>805</v>
      </c>
      <c r="G662" s="106" t="s">
        <v>782</v>
      </c>
      <c r="H662" s="106" t="s">
        <v>765</v>
      </c>
      <c r="I662" s="106">
        <v>12</v>
      </c>
      <c r="J662" s="106" t="s">
        <v>783</v>
      </c>
      <c r="K662" s="106">
        <v>12</v>
      </c>
      <c r="L662" s="106" t="s">
        <v>741</v>
      </c>
      <c r="M662" s="106" t="s">
        <v>924</v>
      </c>
      <c r="N662" s="106">
        <v>0.37</v>
      </c>
      <c r="O662" s="106">
        <v>0.74</v>
      </c>
      <c r="P662" s="106" t="s">
        <v>714</v>
      </c>
      <c r="Q662" s="107" t="s">
        <v>1419</v>
      </c>
      <c r="R662" s="107" t="s">
        <v>926</v>
      </c>
    </row>
    <row r="663" spans="2:18" ht="20.100000000000001" customHeight="1" x14ac:dyDescent="0.4">
      <c r="B663" s="105" t="str">
        <f t="shared" si="30"/>
        <v/>
      </c>
      <c r="C663" s="105" t="str">
        <f t="shared" si="31"/>
        <v/>
      </c>
      <c r="D663" s="105" t="str">
        <f t="shared" si="32"/>
        <v/>
      </c>
      <c r="E663" s="106" t="s">
        <v>695</v>
      </c>
      <c r="F663" s="106" t="s">
        <v>805</v>
      </c>
      <c r="G663" s="106" t="s">
        <v>788</v>
      </c>
      <c r="H663" s="106" t="s">
        <v>765</v>
      </c>
      <c r="I663" s="106">
        <v>12</v>
      </c>
      <c r="J663" s="106" t="s">
        <v>722</v>
      </c>
      <c r="K663" s="106">
        <v>12</v>
      </c>
      <c r="L663" s="106" t="s">
        <v>753</v>
      </c>
      <c r="M663" s="106" t="s">
        <v>924</v>
      </c>
      <c r="N663" s="106">
        <v>0.44</v>
      </c>
      <c r="O663" s="106">
        <v>0.74</v>
      </c>
      <c r="P663" s="106" t="s">
        <v>714</v>
      </c>
      <c r="Q663" s="107" t="s">
        <v>1420</v>
      </c>
      <c r="R663" s="107" t="s">
        <v>926</v>
      </c>
    </row>
    <row r="664" spans="2:18" ht="20.100000000000001" customHeight="1" x14ac:dyDescent="0.4">
      <c r="B664" s="105" t="str">
        <f t="shared" si="30"/>
        <v/>
      </c>
      <c r="C664" s="105" t="str">
        <f t="shared" si="31"/>
        <v/>
      </c>
      <c r="D664" s="105" t="str">
        <f t="shared" si="32"/>
        <v/>
      </c>
      <c r="E664" s="106" t="s">
        <v>695</v>
      </c>
      <c r="F664" s="106" t="s">
        <v>817</v>
      </c>
      <c r="G664" s="106" t="s">
        <v>773</v>
      </c>
      <c r="H664" s="106" t="s">
        <v>819</v>
      </c>
      <c r="I664" s="106">
        <v>12</v>
      </c>
      <c r="J664" s="106" t="s">
        <v>774</v>
      </c>
      <c r="K664" s="106">
        <v>12</v>
      </c>
      <c r="L664" s="106" t="s">
        <v>741</v>
      </c>
      <c r="M664" s="106" t="s">
        <v>924</v>
      </c>
      <c r="N664" s="106">
        <v>0.31</v>
      </c>
      <c r="O664" s="106">
        <v>0.74</v>
      </c>
      <c r="P664" s="106" t="s">
        <v>714</v>
      </c>
      <c r="Q664" s="107" t="s">
        <v>1421</v>
      </c>
      <c r="R664" s="107" t="s">
        <v>926</v>
      </c>
    </row>
    <row r="665" spans="2:18" ht="20.100000000000001" customHeight="1" x14ac:dyDescent="0.4">
      <c r="B665" s="105" t="str">
        <f t="shared" si="30"/>
        <v/>
      </c>
      <c r="C665" s="105" t="str">
        <f t="shared" si="31"/>
        <v/>
      </c>
      <c r="D665" s="105" t="str">
        <f t="shared" si="32"/>
        <v/>
      </c>
      <c r="E665" s="106" t="s">
        <v>695</v>
      </c>
      <c r="F665" s="106" t="s">
        <v>817</v>
      </c>
      <c r="G665" s="106" t="s">
        <v>778</v>
      </c>
      <c r="H665" s="106" t="s">
        <v>819</v>
      </c>
      <c r="I665" s="106">
        <v>12</v>
      </c>
      <c r="J665" s="106" t="s">
        <v>779</v>
      </c>
      <c r="K665" s="106">
        <v>12</v>
      </c>
      <c r="L665" s="106" t="s">
        <v>741</v>
      </c>
      <c r="M665" s="106" t="s">
        <v>924</v>
      </c>
      <c r="N665" s="106">
        <v>0.31</v>
      </c>
      <c r="O665" s="106">
        <v>0.74</v>
      </c>
      <c r="P665" s="106" t="s">
        <v>714</v>
      </c>
      <c r="Q665" s="107" t="s">
        <v>1422</v>
      </c>
      <c r="R665" s="107" t="s">
        <v>926</v>
      </c>
    </row>
    <row r="666" spans="2:18" ht="20.100000000000001" customHeight="1" x14ac:dyDescent="0.4">
      <c r="B666" s="105" t="str">
        <f t="shared" si="30"/>
        <v/>
      </c>
      <c r="C666" s="105" t="str">
        <f t="shared" si="31"/>
        <v/>
      </c>
      <c r="D666" s="105" t="str">
        <f t="shared" si="32"/>
        <v/>
      </c>
      <c r="E666" s="106" t="s">
        <v>695</v>
      </c>
      <c r="F666" s="106" t="s">
        <v>817</v>
      </c>
      <c r="G666" s="106" t="s">
        <v>782</v>
      </c>
      <c r="H666" s="106" t="s">
        <v>819</v>
      </c>
      <c r="I666" s="106">
        <v>12</v>
      </c>
      <c r="J666" s="106" t="s">
        <v>783</v>
      </c>
      <c r="K666" s="106">
        <v>12</v>
      </c>
      <c r="L666" s="106" t="s">
        <v>741</v>
      </c>
      <c r="M666" s="106" t="s">
        <v>924</v>
      </c>
      <c r="N666" s="106">
        <v>0.26</v>
      </c>
      <c r="O666" s="106">
        <v>0.74</v>
      </c>
      <c r="P666" s="106" t="s">
        <v>714</v>
      </c>
      <c r="Q666" s="107" t="s">
        <v>1423</v>
      </c>
      <c r="R666" s="107" t="s">
        <v>926</v>
      </c>
    </row>
    <row r="667" spans="2:18" ht="20.100000000000001" customHeight="1" x14ac:dyDescent="0.4">
      <c r="B667" s="105" t="str">
        <f t="shared" si="30"/>
        <v/>
      </c>
      <c r="C667" s="105" t="str">
        <f t="shared" si="31"/>
        <v/>
      </c>
      <c r="D667" s="105" t="str">
        <f t="shared" si="32"/>
        <v/>
      </c>
      <c r="E667" s="106" t="s">
        <v>695</v>
      </c>
      <c r="F667" s="106" t="s">
        <v>817</v>
      </c>
      <c r="G667" s="106" t="s">
        <v>788</v>
      </c>
      <c r="H667" s="106" t="s">
        <v>819</v>
      </c>
      <c r="I667" s="106">
        <v>12</v>
      </c>
      <c r="J667" s="106" t="s">
        <v>722</v>
      </c>
      <c r="K667" s="106">
        <v>12</v>
      </c>
      <c r="L667" s="106" t="s">
        <v>753</v>
      </c>
      <c r="M667" s="106" t="s">
        <v>924</v>
      </c>
      <c r="N667" s="106">
        <v>0.32</v>
      </c>
      <c r="O667" s="106">
        <v>0.74</v>
      </c>
      <c r="P667" s="106" t="s">
        <v>714</v>
      </c>
      <c r="Q667" s="107" t="s">
        <v>1424</v>
      </c>
      <c r="R667" s="107" t="s">
        <v>926</v>
      </c>
    </row>
    <row r="668" spans="2:18" ht="20.100000000000001" customHeight="1" x14ac:dyDescent="0.4">
      <c r="B668" s="105" t="str">
        <f t="shared" si="30"/>
        <v/>
      </c>
      <c r="C668" s="105" t="str">
        <f t="shared" si="31"/>
        <v/>
      </c>
      <c r="D668" s="105" t="str">
        <f t="shared" si="32"/>
        <v/>
      </c>
      <c r="E668" s="106" t="s">
        <v>695</v>
      </c>
      <c r="F668" s="106" t="s">
        <v>728</v>
      </c>
      <c r="G668" s="106" t="s">
        <v>721</v>
      </c>
      <c r="H668" s="106" t="s">
        <v>733</v>
      </c>
      <c r="I668" s="106">
        <v>7</v>
      </c>
      <c r="J668" s="106" t="s">
        <v>722</v>
      </c>
      <c r="K668" s="106">
        <v>7</v>
      </c>
      <c r="L668" s="106" t="s">
        <v>698</v>
      </c>
      <c r="M668" s="106" t="s">
        <v>700</v>
      </c>
      <c r="N668" s="106">
        <v>0.4</v>
      </c>
      <c r="O668" s="106">
        <v>0.74</v>
      </c>
      <c r="P668" s="106" t="s">
        <v>714</v>
      </c>
      <c r="Q668" s="107" t="s">
        <v>1425</v>
      </c>
      <c r="R668" s="107" t="s">
        <v>275</v>
      </c>
    </row>
    <row r="669" spans="2:18" ht="20.100000000000001" customHeight="1" x14ac:dyDescent="0.4">
      <c r="B669" s="105" t="str">
        <f t="shared" si="30"/>
        <v/>
      </c>
      <c r="C669" s="105" t="str">
        <f t="shared" si="31"/>
        <v/>
      </c>
      <c r="D669" s="105" t="str">
        <f t="shared" si="32"/>
        <v/>
      </c>
      <c r="E669" s="106" t="s">
        <v>695</v>
      </c>
      <c r="F669" s="106" t="s">
        <v>728</v>
      </c>
      <c r="G669" s="106" t="s">
        <v>773</v>
      </c>
      <c r="H669" s="106" t="s">
        <v>729</v>
      </c>
      <c r="I669" s="106">
        <v>7</v>
      </c>
      <c r="J669" s="106" t="s">
        <v>774</v>
      </c>
      <c r="K669" s="106">
        <v>7</v>
      </c>
      <c r="L669" s="106" t="s">
        <v>706</v>
      </c>
      <c r="M669" s="106" t="s">
        <v>700</v>
      </c>
      <c r="N669" s="106">
        <v>0.4</v>
      </c>
      <c r="O669" s="106">
        <v>0.74</v>
      </c>
      <c r="P669" s="106" t="s">
        <v>714</v>
      </c>
      <c r="Q669" s="107" t="s">
        <v>1426</v>
      </c>
      <c r="R669" s="107" t="s">
        <v>275</v>
      </c>
    </row>
    <row r="670" spans="2:18" ht="20.100000000000001" customHeight="1" x14ac:dyDescent="0.4">
      <c r="B670" s="105" t="str">
        <f t="shared" si="30"/>
        <v/>
      </c>
      <c r="C670" s="105" t="str">
        <f t="shared" si="31"/>
        <v/>
      </c>
      <c r="D670" s="105" t="str">
        <f t="shared" si="32"/>
        <v/>
      </c>
      <c r="E670" s="106" t="s">
        <v>695</v>
      </c>
      <c r="F670" s="106" t="s">
        <v>728</v>
      </c>
      <c r="G670" s="106" t="s">
        <v>778</v>
      </c>
      <c r="H670" s="106" t="s">
        <v>729</v>
      </c>
      <c r="I670" s="106">
        <v>7</v>
      </c>
      <c r="J670" s="106" t="s">
        <v>779</v>
      </c>
      <c r="K670" s="106">
        <v>7</v>
      </c>
      <c r="L670" s="106" t="s">
        <v>706</v>
      </c>
      <c r="M670" s="106" t="s">
        <v>700</v>
      </c>
      <c r="N670" s="106">
        <v>0.4</v>
      </c>
      <c r="O670" s="106">
        <v>0.74</v>
      </c>
      <c r="P670" s="106" t="s">
        <v>714</v>
      </c>
      <c r="Q670" s="107" t="s">
        <v>1427</v>
      </c>
      <c r="R670" s="107" t="s">
        <v>275</v>
      </c>
    </row>
    <row r="671" spans="2:18" ht="20.100000000000001" customHeight="1" x14ac:dyDescent="0.4">
      <c r="B671" s="105" t="str">
        <f t="shared" si="30"/>
        <v/>
      </c>
      <c r="C671" s="105" t="str">
        <f t="shared" si="31"/>
        <v/>
      </c>
      <c r="D671" s="105" t="str">
        <f t="shared" si="32"/>
        <v/>
      </c>
      <c r="E671" s="106" t="s">
        <v>695</v>
      </c>
      <c r="F671" s="106" t="s">
        <v>728</v>
      </c>
      <c r="G671" s="106" t="s">
        <v>782</v>
      </c>
      <c r="H671" s="106" t="s">
        <v>729</v>
      </c>
      <c r="I671" s="106">
        <v>7</v>
      </c>
      <c r="J671" s="106" t="s">
        <v>783</v>
      </c>
      <c r="K671" s="106">
        <v>7</v>
      </c>
      <c r="L671" s="106" t="s">
        <v>706</v>
      </c>
      <c r="M671" s="106" t="s">
        <v>700</v>
      </c>
      <c r="N671" s="106">
        <v>0.35</v>
      </c>
      <c r="O671" s="106">
        <v>0.74</v>
      </c>
      <c r="P671" s="106" t="s">
        <v>714</v>
      </c>
      <c r="Q671" s="107" t="s">
        <v>1428</v>
      </c>
      <c r="R671" s="107" t="s">
        <v>275</v>
      </c>
    </row>
    <row r="672" spans="2:18" ht="20.100000000000001" customHeight="1" x14ac:dyDescent="0.4">
      <c r="B672" s="105" t="str">
        <f t="shared" si="30"/>
        <v/>
      </c>
      <c r="C672" s="105" t="str">
        <f t="shared" si="31"/>
        <v/>
      </c>
      <c r="D672" s="105" t="str">
        <f t="shared" si="32"/>
        <v/>
      </c>
      <c r="E672" s="106" t="s">
        <v>695</v>
      </c>
      <c r="F672" s="106" t="s">
        <v>740</v>
      </c>
      <c r="G672" s="106" t="s">
        <v>773</v>
      </c>
      <c r="H672" s="106" t="s">
        <v>717</v>
      </c>
      <c r="I672" s="106">
        <v>7</v>
      </c>
      <c r="J672" s="106" t="s">
        <v>774</v>
      </c>
      <c r="K672" s="106">
        <v>7</v>
      </c>
      <c r="L672" s="106" t="s">
        <v>741</v>
      </c>
      <c r="M672" s="106" t="s">
        <v>700</v>
      </c>
      <c r="N672" s="106">
        <v>0.33</v>
      </c>
      <c r="O672" s="106">
        <v>0.74</v>
      </c>
      <c r="P672" s="106" t="s">
        <v>714</v>
      </c>
      <c r="Q672" s="107" t="s">
        <v>1429</v>
      </c>
      <c r="R672" s="107" t="s">
        <v>275</v>
      </c>
    </row>
    <row r="673" spans="2:18" ht="20.100000000000001" customHeight="1" x14ac:dyDescent="0.4">
      <c r="B673" s="105" t="str">
        <f t="shared" si="30"/>
        <v/>
      </c>
      <c r="C673" s="105" t="str">
        <f t="shared" si="31"/>
        <v/>
      </c>
      <c r="D673" s="105" t="str">
        <f t="shared" si="32"/>
        <v/>
      </c>
      <c r="E673" s="106" t="s">
        <v>695</v>
      </c>
      <c r="F673" s="106" t="s">
        <v>740</v>
      </c>
      <c r="G673" s="106" t="s">
        <v>778</v>
      </c>
      <c r="H673" s="106" t="s">
        <v>717</v>
      </c>
      <c r="I673" s="106">
        <v>7</v>
      </c>
      <c r="J673" s="106" t="s">
        <v>779</v>
      </c>
      <c r="K673" s="106">
        <v>7</v>
      </c>
      <c r="L673" s="106" t="s">
        <v>741</v>
      </c>
      <c r="M673" s="106" t="s">
        <v>700</v>
      </c>
      <c r="N673" s="106">
        <v>0.33</v>
      </c>
      <c r="O673" s="106">
        <v>0.74</v>
      </c>
      <c r="P673" s="106" t="s">
        <v>714</v>
      </c>
      <c r="Q673" s="107" t="s">
        <v>1430</v>
      </c>
      <c r="R673" s="107" t="s">
        <v>275</v>
      </c>
    </row>
    <row r="674" spans="2:18" ht="20.100000000000001" customHeight="1" x14ac:dyDescent="0.4">
      <c r="B674" s="105" t="str">
        <f t="shared" si="30"/>
        <v/>
      </c>
      <c r="C674" s="105" t="str">
        <f t="shared" si="31"/>
        <v/>
      </c>
      <c r="D674" s="105" t="str">
        <f t="shared" si="32"/>
        <v/>
      </c>
      <c r="E674" s="106" t="s">
        <v>695</v>
      </c>
      <c r="F674" s="106" t="s">
        <v>740</v>
      </c>
      <c r="G674" s="106" t="s">
        <v>782</v>
      </c>
      <c r="H674" s="106" t="s">
        <v>717</v>
      </c>
      <c r="I674" s="106">
        <v>7</v>
      </c>
      <c r="J674" s="106" t="s">
        <v>783</v>
      </c>
      <c r="K674" s="106">
        <v>7</v>
      </c>
      <c r="L674" s="106" t="s">
        <v>741</v>
      </c>
      <c r="M674" s="106" t="s">
        <v>700</v>
      </c>
      <c r="N674" s="106">
        <v>0.28000000000000003</v>
      </c>
      <c r="O674" s="106">
        <v>0.74</v>
      </c>
      <c r="P674" s="106" t="s">
        <v>714</v>
      </c>
      <c r="Q674" s="107" t="s">
        <v>1431</v>
      </c>
      <c r="R674" s="107" t="s">
        <v>275</v>
      </c>
    </row>
    <row r="675" spans="2:18" ht="20.100000000000001" customHeight="1" x14ac:dyDescent="0.4">
      <c r="B675" s="105" t="str">
        <f t="shared" si="30"/>
        <v/>
      </c>
      <c r="C675" s="105" t="str">
        <f t="shared" si="31"/>
        <v/>
      </c>
      <c r="D675" s="105" t="str">
        <f t="shared" si="32"/>
        <v/>
      </c>
      <c r="E675" s="106" t="s">
        <v>695</v>
      </c>
      <c r="F675" s="106" t="s">
        <v>740</v>
      </c>
      <c r="G675" s="106" t="s">
        <v>788</v>
      </c>
      <c r="H675" s="106" t="s">
        <v>717</v>
      </c>
      <c r="I675" s="106">
        <v>7</v>
      </c>
      <c r="J675" s="106" t="s">
        <v>722</v>
      </c>
      <c r="K675" s="106">
        <v>7</v>
      </c>
      <c r="L675" s="106" t="s">
        <v>753</v>
      </c>
      <c r="M675" s="106" t="s">
        <v>700</v>
      </c>
      <c r="N675" s="106">
        <v>0.33</v>
      </c>
      <c r="O675" s="106">
        <v>0.74</v>
      </c>
      <c r="P675" s="106" t="s">
        <v>714</v>
      </c>
      <c r="Q675" s="107" t="s">
        <v>1432</v>
      </c>
      <c r="R675" s="107" t="s">
        <v>275</v>
      </c>
    </row>
    <row r="676" spans="2:18" ht="20.100000000000001" customHeight="1" x14ac:dyDescent="0.4">
      <c r="B676" s="105" t="str">
        <f t="shared" si="30"/>
        <v/>
      </c>
      <c r="C676" s="105" t="str">
        <f t="shared" si="31"/>
        <v/>
      </c>
      <c r="D676" s="105" t="str">
        <f t="shared" si="32"/>
        <v/>
      </c>
      <c r="E676" s="106" t="s">
        <v>695</v>
      </c>
      <c r="F676" s="106" t="s">
        <v>696</v>
      </c>
      <c r="G676" s="106" t="s">
        <v>697</v>
      </c>
      <c r="H676" s="106" t="s">
        <v>698</v>
      </c>
      <c r="I676" s="106">
        <v>11</v>
      </c>
      <c r="J676" s="106" t="s">
        <v>699</v>
      </c>
      <c r="K676" s="106">
        <v>12</v>
      </c>
      <c r="L676" s="106" t="s">
        <v>698</v>
      </c>
      <c r="M676" s="106" t="s">
        <v>924</v>
      </c>
      <c r="N676" s="106">
        <v>0.32</v>
      </c>
      <c r="O676" s="106">
        <v>0.74</v>
      </c>
      <c r="P676" s="106" t="s">
        <v>714</v>
      </c>
      <c r="Q676" s="107" t="s">
        <v>1433</v>
      </c>
      <c r="R676" s="107" t="s">
        <v>13</v>
      </c>
    </row>
    <row r="677" spans="2:18" ht="20.100000000000001" customHeight="1" x14ac:dyDescent="0.4">
      <c r="B677" s="105" t="str">
        <f t="shared" si="30"/>
        <v/>
      </c>
      <c r="C677" s="105" t="str">
        <f t="shared" si="31"/>
        <v/>
      </c>
      <c r="D677" s="105" t="str">
        <f t="shared" si="32"/>
        <v/>
      </c>
      <c r="E677" s="106" t="s">
        <v>695</v>
      </c>
      <c r="F677" s="106" t="s">
        <v>728</v>
      </c>
      <c r="G677" s="106" t="s">
        <v>697</v>
      </c>
      <c r="H677" s="106" t="s">
        <v>1248</v>
      </c>
      <c r="I677" s="106">
        <v>7</v>
      </c>
      <c r="J677" s="106" t="s">
        <v>1389</v>
      </c>
      <c r="K677" s="106">
        <v>7</v>
      </c>
      <c r="L677" s="106" t="s">
        <v>1218</v>
      </c>
      <c r="M677" s="106" t="s">
        <v>700</v>
      </c>
      <c r="N677" s="106">
        <v>0.39</v>
      </c>
      <c r="O677" s="106">
        <v>0.74</v>
      </c>
      <c r="P677" s="106" t="s">
        <v>714</v>
      </c>
      <c r="Q677" s="107" t="s">
        <v>1434</v>
      </c>
      <c r="R677" s="107" t="s">
        <v>13</v>
      </c>
    </row>
    <row r="678" spans="2:18" ht="20.100000000000001" customHeight="1" x14ac:dyDescent="0.4">
      <c r="B678" s="105" t="str">
        <f t="shared" si="30"/>
        <v/>
      </c>
      <c r="C678" s="105" t="str">
        <f t="shared" si="31"/>
        <v/>
      </c>
      <c r="D678" s="105" t="str">
        <f t="shared" si="32"/>
        <v/>
      </c>
      <c r="E678" s="106" t="s">
        <v>695</v>
      </c>
      <c r="F678" s="106" t="s">
        <v>728</v>
      </c>
      <c r="G678" s="106" t="s">
        <v>710</v>
      </c>
      <c r="H678" s="106" t="s">
        <v>1248</v>
      </c>
      <c r="I678" s="106">
        <v>7</v>
      </c>
      <c r="J678" s="106" t="s">
        <v>1098</v>
      </c>
      <c r="K678" s="106">
        <v>7</v>
      </c>
      <c r="L678" s="106" t="s">
        <v>1218</v>
      </c>
      <c r="M678" s="106" t="s">
        <v>700</v>
      </c>
      <c r="N678" s="106">
        <v>0.39</v>
      </c>
      <c r="O678" s="106">
        <v>0.74</v>
      </c>
      <c r="P678" s="106" t="s">
        <v>714</v>
      </c>
      <c r="Q678" s="107" t="s">
        <v>1435</v>
      </c>
      <c r="R678" s="107" t="s">
        <v>13</v>
      </c>
    </row>
    <row r="679" spans="2:18" ht="20.100000000000001" customHeight="1" x14ac:dyDescent="0.4">
      <c r="B679" s="105" t="str">
        <f t="shared" si="30"/>
        <v/>
      </c>
      <c r="C679" s="105" t="str">
        <f t="shared" si="31"/>
        <v/>
      </c>
      <c r="D679" s="105" t="str">
        <f t="shared" si="32"/>
        <v/>
      </c>
      <c r="E679" s="106" t="s">
        <v>695</v>
      </c>
      <c r="F679" s="106" t="s">
        <v>794</v>
      </c>
      <c r="G679" s="106" t="s">
        <v>697</v>
      </c>
      <c r="H679" s="106" t="s">
        <v>765</v>
      </c>
      <c r="I679" s="106">
        <v>12</v>
      </c>
      <c r="J679" s="106" t="s">
        <v>699</v>
      </c>
      <c r="K679" s="106">
        <v>12</v>
      </c>
      <c r="L679" s="106" t="s">
        <v>765</v>
      </c>
      <c r="M679" s="106" t="s">
        <v>924</v>
      </c>
      <c r="N679" s="106">
        <v>0.45</v>
      </c>
      <c r="O679" s="106">
        <v>0.75</v>
      </c>
      <c r="P679" s="106" t="s">
        <v>714</v>
      </c>
      <c r="Q679" s="107" t="s">
        <v>1436</v>
      </c>
      <c r="R679" s="107" t="s">
        <v>39</v>
      </c>
    </row>
    <row r="680" spans="2:18" ht="20.100000000000001" customHeight="1" x14ac:dyDescent="0.4">
      <c r="B680" s="105" t="str">
        <f t="shared" si="30"/>
        <v/>
      </c>
      <c r="C680" s="105" t="str">
        <f t="shared" si="31"/>
        <v/>
      </c>
      <c r="D680" s="105" t="str">
        <f t="shared" si="32"/>
        <v/>
      </c>
      <c r="E680" s="106" t="s">
        <v>695</v>
      </c>
      <c r="F680" s="106" t="s">
        <v>794</v>
      </c>
      <c r="G680" s="106" t="s">
        <v>721</v>
      </c>
      <c r="H680" s="106" t="s">
        <v>729</v>
      </c>
      <c r="I680" s="106">
        <v>12</v>
      </c>
      <c r="J680" s="106" t="s">
        <v>722</v>
      </c>
      <c r="K680" s="106">
        <v>12</v>
      </c>
      <c r="L680" s="106" t="s">
        <v>729</v>
      </c>
      <c r="M680" s="106" t="s">
        <v>924</v>
      </c>
      <c r="N680" s="106">
        <v>0.45</v>
      </c>
      <c r="O680" s="106">
        <v>0.75</v>
      </c>
      <c r="P680" s="106" t="s">
        <v>714</v>
      </c>
      <c r="Q680" s="107" t="s">
        <v>1437</v>
      </c>
      <c r="R680" s="107" t="s">
        <v>39</v>
      </c>
    </row>
    <row r="681" spans="2:18" ht="20.100000000000001" customHeight="1" x14ac:dyDescent="0.4">
      <c r="B681" s="105" t="str">
        <f t="shared" si="30"/>
        <v/>
      </c>
      <c r="C681" s="105" t="str">
        <f t="shared" si="31"/>
        <v/>
      </c>
      <c r="D681" s="105" t="str">
        <f t="shared" si="32"/>
        <v/>
      </c>
      <c r="E681" s="106" t="s">
        <v>695</v>
      </c>
      <c r="F681" s="106" t="s">
        <v>728</v>
      </c>
      <c r="G681" s="106" t="s">
        <v>710</v>
      </c>
      <c r="H681" s="106" t="s">
        <v>733</v>
      </c>
      <c r="I681" s="106">
        <v>11</v>
      </c>
      <c r="J681" s="106" t="s">
        <v>711</v>
      </c>
      <c r="K681" s="106">
        <v>12</v>
      </c>
      <c r="L681" s="106" t="s">
        <v>698</v>
      </c>
      <c r="M681" s="106" t="s">
        <v>924</v>
      </c>
      <c r="N681" s="106">
        <v>0.4</v>
      </c>
      <c r="O681" s="106">
        <v>0.75</v>
      </c>
      <c r="P681" s="106" t="s">
        <v>714</v>
      </c>
      <c r="Q681" s="107" t="s">
        <v>1438</v>
      </c>
      <c r="R681" s="107" t="s">
        <v>39</v>
      </c>
    </row>
    <row r="682" spans="2:18" ht="20.100000000000001" customHeight="1" x14ac:dyDescent="0.4">
      <c r="B682" s="105" t="str">
        <f t="shared" si="30"/>
        <v/>
      </c>
      <c r="C682" s="105" t="str">
        <f t="shared" si="31"/>
        <v/>
      </c>
      <c r="D682" s="105" t="str">
        <f t="shared" si="32"/>
        <v/>
      </c>
      <c r="E682" s="106" t="s">
        <v>695</v>
      </c>
      <c r="F682" s="106" t="s">
        <v>798</v>
      </c>
      <c r="G682" s="106" t="s">
        <v>697</v>
      </c>
      <c r="H682" s="106" t="s">
        <v>765</v>
      </c>
      <c r="I682" s="106">
        <v>12</v>
      </c>
      <c r="J682" s="106" t="s">
        <v>699</v>
      </c>
      <c r="K682" s="106">
        <v>12</v>
      </c>
      <c r="L682" s="106" t="s">
        <v>819</v>
      </c>
      <c r="M682" s="106" t="s">
        <v>924</v>
      </c>
      <c r="N682" s="106">
        <v>0.36</v>
      </c>
      <c r="O682" s="106">
        <v>0.75</v>
      </c>
      <c r="P682" s="106" t="s">
        <v>714</v>
      </c>
      <c r="Q682" s="107" t="s">
        <v>1439</v>
      </c>
      <c r="R682" s="107" t="s">
        <v>39</v>
      </c>
    </row>
    <row r="683" spans="2:18" ht="20.100000000000001" customHeight="1" x14ac:dyDescent="0.4">
      <c r="B683" s="105" t="str">
        <f t="shared" si="30"/>
        <v/>
      </c>
      <c r="C683" s="105" t="str">
        <f t="shared" si="31"/>
        <v/>
      </c>
      <c r="D683" s="105" t="str">
        <f t="shared" si="32"/>
        <v/>
      </c>
      <c r="E683" s="106" t="s">
        <v>695</v>
      </c>
      <c r="F683" s="106" t="s">
        <v>798</v>
      </c>
      <c r="G683" s="106" t="s">
        <v>721</v>
      </c>
      <c r="H683" s="106" t="s">
        <v>729</v>
      </c>
      <c r="I683" s="106">
        <v>12</v>
      </c>
      <c r="J683" s="106" t="s">
        <v>722</v>
      </c>
      <c r="K683" s="106">
        <v>12</v>
      </c>
      <c r="L683" s="106" t="s">
        <v>799</v>
      </c>
      <c r="M683" s="106" t="s">
        <v>924</v>
      </c>
      <c r="N683" s="106">
        <v>0.37</v>
      </c>
      <c r="O683" s="106">
        <v>0.75</v>
      </c>
      <c r="P683" s="106" t="s">
        <v>714</v>
      </c>
      <c r="Q683" s="107" t="s">
        <v>1440</v>
      </c>
      <c r="R683" s="107" t="s">
        <v>39</v>
      </c>
    </row>
    <row r="684" spans="2:18" ht="20.100000000000001" customHeight="1" x14ac:dyDescent="0.4">
      <c r="B684" s="105" t="str">
        <f t="shared" si="30"/>
        <v/>
      </c>
      <c r="C684" s="105" t="str">
        <f t="shared" si="31"/>
        <v/>
      </c>
      <c r="D684" s="105" t="str">
        <f t="shared" si="32"/>
        <v/>
      </c>
      <c r="E684" s="106" t="s">
        <v>695</v>
      </c>
      <c r="F684" s="106" t="s">
        <v>805</v>
      </c>
      <c r="G684" s="106" t="s">
        <v>721</v>
      </c>
      <c r="H684" s="106" t="s">
        <v>765</v>
      </c>
      <c r="I684" s="106">
        <v>12</v>
      </c>
      <c r="J684" s="106" t="s">
        <v>722</v>
      </c>
      <c r="K684" s="106">
        <v>12</v>
      </c>
      <c r="L684" s="106" t="s">
        <v>741</v>
      </c>
      <c r="M684" s="106" t="s">
        <v>924</v>
      </c>
      <c r="N684" s="106">
        <v>0.44</v>
      </c>
      <c r="O684" s="106">
        <v>0.75</v>
      </c>
      <c r="P684" s="106" t="s">
        <v>714</v>
      </c>
      <c r="Q684" s="107" t="s">
        <v>1441</v>
      </c>
      <c r="R684" s="107" t="s">
        <v>39</v>
      </c>
    </row>
    <row r="685" spans="2:18" ht="20.100000000000001" customHeight="1" x14ac:dyDescent="0.4">
      <c r="B685" s="105" t="str">
        <f t="shared" si="30"/>
        <v/>
      </c>
      <c r="C685" s="105" t="str">
        <f t="shared" si="31"/>
        <v/>
      </c>
      <c r="D685" s="105" t="str">
        <f t="shared" si="32"/>
        <v/>
      </c>
      <c r="E685" s="106" t="s">
        <v>695</v>
      </c>
      <c r="F685" s="106" t="s">
        <v>740</v>
      </c>
      <c r="G685" s="106" t="s">
        <v>773</v>
      </c>
      <c r="H685" s="106" t="s">
        <v>698</v>
      </c>
      <c r="I685" s="106">
        <v>11</v>
      </c>
      <c r="J685" s="106" t="s">
        <v>774</v>
      </c>
      <c r="K685" s="106">
        <v>12</v>
      </c>
      <c r="L685" s="106" t="s">
        <v>741</v>
      </c>
      <c r="M685" s="106" t="s">
        <v>924</v>
      </c>
      <c r="N685" s="106">
        <v>0.33</v>
      </c>
      <c r="O685" s="106">
        <v>0.75</v>
      </c>
      <c r="P685" s="106" t="s">
        <v>714</v>
      </c>
      <c r="Q685" s="107" t="s">
        <v>1442</v>
      </c>
      <c r="R685" s="107" t="s">
        <v>39</v>
      </c>
    </row>
    <row r="686" spans="2:18" ht="20.100000000000001" customHeight="1" x14ac:dyDescent="0.4">
      <c r="B686" s="105" t="str">
        <f t="shared" si="30"/>
        <v/>
      </c>
      <c r="C686" s="105" t="str">
        <f t="shared" si="31"/>
        <v/>
      </c>
      <c r="D686" s="105" t="str">
        <f t="shared" si="32"/>
        <v/>
      </c>
      <c r="E686" s="106" t="s">
        <v>695</v>
      </c>
      <c r="F686" s="106" t="s">
        <v>740</v>
      </c>
      <c r="G686" s="106" t="s">
        <v>773</v>
      </c>
      <c r="H686" s="106" t="s">
        <v>706</v>
      </c>
      <c r="I686" s="106">
        <v>11</v>
      </c>
      <c r="J686" s="106" t="s">
        <v>1266</v>
      </c>
      <c r="K686" s="106">
        <v>12</v>
      </c>
      <c r="L686" s="106" t="s">
        <v>741</v>
      </c>
      <c r="M686" s="106" t="s">
        <v>924</v>
      </c>
      <c r="N686" s="106">
        <v>0.33</v>
      </c>
      <c r="O686" s="106">
        <v>0.75</v>
      </c>
      <c r="P686" s="106" t="s">
        <v>714</v>
      </c>
      <c r="Q686" s="107" t="s">
        <v>1443</v>
      </c>
      <c r="R686" s="107" t="s">
        <v>39</v>
      </c>
    </row>
    <row r="687" spans="2:18" ht="20.100000000000001" customHeight="1" x14ac:dyDescent="0.4">
      <c r="B687" s="105" t="str">
        <f t="shared" si="30"/>
        <v/>
      </c>
      <c r="C687" s="105" t="str">
        <f t="shared" si="31"/>
        <v/>
      </c>
      <c r="D687" s="105" t="str">
        <f t="shared" si="32"/>
        <v/>
      </c>
      <c r="E687" s="106" t="s">
        <v>695</v>
      </c>
      <c r="F687" s="106" t="s">
        <v>740</v>
      </c>
      <c r="G687" s="106" t="s">
        <v>778</v>
      </c>
      <c r="H687" s="106" t="s">
        <v>698</v>
      </c>
      <c r="I687" s="106">
        <v>11</v>
      </c>
      <c r="J687" s="106" t="s">
        <v>779</v>
      </c>
      <c r="K687" s="106">
        <v>12</v>
      </c>
      <c r="L687" s="106" t="s">
        <v>741</v>
      </c>
      <c r="M687" s="106" t="s">
        <v>924</v>
      </c>
      <c r="N687" s="106">
        <v>0.33</v>
      </c>
      <c r="O687" s="106">
        <v>0.75</v>
      </c>
      <c r="P687" s="106" t="s">
        <v>714</v>
      </c>
      <c r="Q687" s="107" t="s">
        <v>1444</v>
      </c>
      <c r="R687" s="107" t="s">
        <v>39</v>
      </c>
    </row>
    <row r="688" spans="2:18" ht="20.100000000000001" customHeight="1" x14ac:dyDescent="0.4">
      <c r="B688" s="105" t="str">
        <f t="shared" si="30"/>
        <v/>
      </c>
      <c r="C688" s="105" t="str">
        <f t="shared" si="31"/>
        <v/>
      </c>
      <c r="D688" s="105" t="str">
        <f t="shared" si="32"/>
        <v/>
      </c>
      <c r="E688" s="106" t="s">
        <v>695</v>
      </c>
      <c r="F688" s="106" t="s">
        <v>740</v>
      </c>
      <c r="G688" s="106" t="s">
        <v>778</v>
      </c>
      <c r="H688" s="106" t="s">
        <v>706</v>
      </c>
      <c r="I688" s="106">
        <v>11</v>
      </c>
      <c r="J688" s="106" t="s">
        <v>1269</v>
      </c>
      <c r="K688" s="106">
        <v>12</v>
      </c>
      <c r="L688" s="106" t="s">
        <v>741</v>
      </c>
      <c r="M688" s="106" t="s">
        <v>924</v>
      </c>
      <c r="N688" s="106">
        <v>0.33</v>
      </c>
      <c r="O688" s="106">
        <v>0.75</v>
      </c>
      <c r="P688" s="106" t="s">
        <v>714</v>
      </c>
      <c r="Q688" s="107" t="s">
        <v>1445</v>
      </c>
      <c r="R688" s="107" t="s">
        <v>39</v>
      </c>
    </row>
    <row r="689" spans="2:18" ht="20.100000000000001" customHeight="1" x14ac:dyDescent="0.4">
      <c r="B689" s="105" t="str">
        <f t="shared" si="30"/>
        <v/>
      </c>
      <c r="C689" s="105" t="str">
        <f t="shared" si="31"/>
        <v/>
      </c>
      <c r="D689" s="105" t="str">
        <f t="shared" si="32"/>
        <v/>
      </c>
      <c r="E689" s="106" t="s">
        <v>695</v>
      </c>
      <c r="F689" s="106" t="s">
        <v>740</v>
      </c>
      <c r="G689" s="106" t="s">
        <v>782</v>
      </c>
      <c r="H689" s="106" t="s">
        <v>698</v>
      </c>
      <c r="I689" s="106">
        <v>11</v>
      </c>
      <c r="J689" s="106" t="s">
        <v>783</v>
      </c>
      <c r="K689" s="106">
        <v>12</v>
      </c>
      <c r="L689" s="106" t="s">
        <v>741</v>
      </c>
      <c r="M689" s="106" t="s">
        <v>924</v>
      </c>
      <c r="N689" s="106">
        <v>0.28000000000000003</v>
      </c>
      <c r="O689" s="106">
        <v>0.75</v>
      </c>
      <c r="P689" s="106" t="s">
        <v>714</v>
      </c>
      <c r="Q689" s="107" t="s">
        <v>1446</v>
      </c>
      <c r="R689" s="107" t="s">
        <v>39</v>
      </c>
    </row>
    <row r="690" spans="2:18" ht="20.100000000000001" customHeight="1" x14ac:dyDescent="0.4">
      <c r="B690" s="105" t="str">
        <f t="shared" si="30"/>
        <v/>
      </c>
      <c r="C690" s="105" t="str">
        <f t="shared" si="31"/>
        <v/>
      </c>
      <c r="D690" s="105" t="str">
        <f t="shared" si="32"/>
        <v/>
      </c>
      <c r="E690" s="106" t="s">
        <v>695</v>
      </c>
      <c r="F690" s="106" t="s">
        <v>740</v>
      </c>
      <c r="G690" s="106" t="s">
        <v>758</v>
      </c>
      <c r="H690" s="106" t="s">
        <v>717</v>
      </c>
      <c r="I690" s="106">
        <v>11</v>
      </c>
      <c r="J690" s="106" t="s">
        <v>711</v>
      </c>
      <c r="K690" s="106">
        <v>12</v>
      </c>
      <c r="L690" s="106" t="s">
        <v>753</v>
      </c>
      <c r="M690" s="106" t="s">
        <v>924</v>
      </c>
      <c r="N690" s="106">
        <v>0.34</v>
      </c>
      <c r="O690" s="106">
        <v>0.75</v>
      </c>
      <c r="P690" s="106" t="s">
        <v>714</v>
      </c>
      <c r="Q690" s="107" t="s">
        <v>1447</v>
      </c>
      <c r="R690" s="107" t="s">
        <v>39</v>
      </c>
    </row>
    <row r="691" spans="2:18" ht="20.100000000000001" customHeight="1" x14ac:dyDescent="0.4">
      <c r="B691" s="105" t="str">
        <f t="shared" si="30"/>
        <v/>
      </c>
      <c r="C691" s="105" t="str">
        <f t="shared" si="31"/>
        <v/>
      </c>
      <c r="D691" s="105" t="str">
        <f t="shared" si="32"/>
        <v/>
      </c>
      <c r="E691" s="106" t="s">
        <v>695</v>
      </c>
      <c r="F691" s="106" t="s">
        <v>740</v>
      </c>
      <c r="G691" s="106" t="s">
        <v>788</v>
      </c>
      <c r="H691" s="106" t="s">
        <v>698</v>
      </c>
      <c r="I691" s="106">
        <v>11</v>
      </c>
      <c r="J691" s="106" t="s">
        <v>722</v>
      </c>
      <c r="K691" s="106">
        <v>12</v>
      </c>
      <c r="L691" s="106" t="s">
        <v>753</v>
      </c>
      <c r="M691" s="106" t="s">
        <v>924</v>
      </c>
      <c r="N691" s="106">
        <v>0.34</v>
      </c>
      <c r="O691" s="106">
        <v>0.75</v>
      </c>
      <c r="P691" s="106" t="s">
        <v>714</v>
      </c>
      <c r="Q691" s="107" t="s">
        <v>1448</v>
      </c>
      <c r="R691" s="107" t="s">
        <v>39</v>
      </c>
    </row>
    <row r="692" spans="2:18" ht="20.100000000000001" customHeight="1" x14ac:dyDescent="0.4">
      <c r="B692" s="105" t="str">
        <f t="shared" si="30"/>
        <v/>
      </c>
      <c r="C692" s="105" t="str">
        <f t="shared" si="31"/>
        <v/>
      </c>
      <c r="D692" s="105" t="str">
        <f t="shared" si="32"/>
        <v/>
      </c>
      <c r="E692" s="106" t="s">
        <v>695</v>
      </c>
      <c r="F692" s="106" t="s">
        <v>817</v>
      </c>
      <c r="G692" s="106" t="s">
        <v>721</v>
      </c>
      <c r="H692" s="106" t="s">
        <v>819</v>
      </c>
      <c r="I692" s="106">
        <v>12</v>
      </c>
      <c r="J692" s="106" t="s">
        <v>722</v>
      </c>
      <c r="K692" s="106">
        <v>12</v>
      </c>
      <c r="L692" s="106" t="s">
        <v>741</v>
      </c>
      <c r="M692" s="106" t="s">
        <v>924</v>
      </c>
      <c r="N692" s="106">
        <v>0.32</v>
      </c>
      <c r="O692" s="106">
        <v>0.75</v>
      </c>
      <c r="P692" s="106" t="s">
        <v>714</v>
      </c>
      <c r="Q692" s="107" t="s">
        <v>1449</v>
      </c>
      <c r="R692" s="107" t="s">
        <v>39</v>
      </c>
    </row>
    <row r="693" spans="2:18" ht="20.100000000000001" customHeight="1" x14ac:dyDescent="0.4">
      <c r="B693" s="105" t="str">
        <f t="shared" si="30"/>
        <v/>
      </c>
      <c r="C693" s="105" t="str">
        <f t="shared" si="31"/>
        <v/>
      </c>
      <c r="D693" s="105" t="str">
        <f t="shared" si="32"/>
        <v/>
      </c>
      <c r="E693" s="106" t="s">
        <v>695</v>
      </c>
      <c r="F693" s="106" t="s">
        <v>817</v>
      </c>
      <c r="G693" s="106" t="s">
        <v>773</v>
      </c>
      <c r="H693" s="106" t="s">
        <v>799</v>
      </c>
      <c r="I693" s="106">
        <v>12</v>
      </c>
      <c r="J693" s="106" t="s">
        <v>774</v>
      </c>
      <c r="K693" s="106">
        <v>12</v>
      </c>
      <c r="L693" s="106" t="s">
        <v>741</v>
      </c>
      <c r="M693" s="106" t="s">
        <v>924</v>
      </c>
      <c r="N693" s="106">
        <v>0.32</v>
      </c>
      <c r="O693" s="106">
        <v>0.75</v>
      </c>
      <c r="P693" s="106" t="s">
        <v>714</v>
      </c>
      <c r="Q693" s="107" t="s">
        <v>1450</v>
      </c>
      <c r="R693" s="107" t="s">
        <v>39</v>
      </c>
    </row>
    <row r="694" spans="2:18" ht="20.100000000000001" customHeight="1" x14ac:dyDescent="0.4">
      <c r="B694" s="105" t="str">
        <f t="shared" si="30"/>
        <v/>
      </c>
      <c r="C694" s="105" t="str">
        <f t="shared" si="31"/>
        <v/>
      </c>
      <c r="D694" s="105" t="str">
        <f t="shared" si="32"/>
        <v/>
      </c>
      <c r="E694" s="106" t="s">
        <v>695</v>
      </c>
      <c r="F694" s="106" t="s">
        <v>817</v>
      </c>
      <c r="G694" s="106" t="s">
        <v>782</v>
      </c>
      <c r="H694" s="106" t="s">
        <v>799</v>
      </c>
      <c r="I694" s="106">
        <v>12</v>
      </c>
      <c r="J694" s="106" t="s">
        <v>783</v>
      </c>
      <c r="K694" s="106">
        <v>12</v>
      </c>
      <c r="L694" s="106" t="s">
        <v>741</v>
      </c>
      <c r="M694" s="106" t="s">
        <v>924</v>
      </c>
      <c r="N694" s="106">
        <v>0.26</v>
      </c>
      <c r="O694" s="106">
        <v>0.75</v>
      </c>
      <c r="P694" s="106" t="s">
        <v>714</v>
      </c>
      <c r="Q694" s="107" t="s">
        <v>1451</v>
      </c>
      <c r="R694" s="107" t="s">
        <v>39</v>
      </c>
    </row>
    <row r="695" spans="2:18" ht="20.100000000000001" customHeight="1" x14ac:dyDescent="0.4">
      <c r="B695" s="105" t="str">
        <f t="shared" si="30"/>
        <v/>
      </c>
      <c r="C695" s="105" t="str">
        <f t="shared" si="31"/>
        <v/>
      </c>
      <c r="D695" s="105" t="str">
        <f t="shared" si="32"/>
        <v/>
      </c>
      <c r="E695" s="106" t="s">
        <v>695</v>
      </c>
      <c r="F695" s="106" t="s">
        <v>817</v>
      </c>
      <c r="G695" s="106" t="s">
        <v>758</v>
      </c>
      <c r="H695" s="106" t="s">
        <v>802</v>
      </c>
      <c r="I695" s="106">
        <v>12</v>
      </c>
      <c r="J695" s="106" t="s">
        <v>711</v>
      </c>
      <c r="K695" s="106">
        <v>12</v>
      </c>
      <c r="L695" s="106" t="s">
        <v>753</v>
      </c>
      <c r="M695" s="106" t="s">
        <v>924</v>
      </c>
      <c r="N695" s="106">
        <v>0.32</v>
      </c>
      <c r="O695" s="106">
        <v>0.75</v>
      </c>
      <c r="P695" s="106" t="s">
        <v>714</v>
      </c>
      <c r="Q695" s="107" t="s">
        <v>1452</v>
      </c>
      <c r="R695" s="107" t="s">
        <v>39</v>
      </c>
    </row>
    <row r="696" spans="2:18" ht="20.100000000000001" customHeight="1" x14ac:dyDescent="0.4">
      <c r="B696" s="105" t="str">
        <f t="shared" si="30"/>
        <v/>
      </c>
      <c r="C696" s="105" t="str">
        <f t="shared" si="31"/>
        <v/>
      </c>
      <c r="D696" s="105" t="str">
        <f t="shared" si="32"/>
        <v/>
      </c>
      <c r="E696" s="106" t="s">
        <v>695</v>
      </c>
      <c r="F696" s="106" t="s">
        <v>817</v>
      </c>
      <c r="G696" s="106" t="s">
        <v>788</v>
      </c>
      <c r="H696" s="106" t="s">
        <v>799</v>
      </c>
      <c r="I696" s="106">
        <v>12</v>
      </c>
      <c r="J696" s="106" t="s">
        <v>722</v>
      </c>
      <c r="K696" s="106">
        <v>12</v>
      </c>
      <c r="L696" s="106" t="s">
        <v>753</v>
      </c>
      <c r="M696" s="106" t="s">
        <v>924</v>
      </c>
      <c r="N696" s="106">
        <v>0.32</v>
      </c>
      <c r="O696" s="106">
        <v>0.75</v>
      </c>
      <c r="P696" s="106" t="s">
        <v>714</v>
      </c>
      <c r="Q696" s="107" t="s">
        <v>1453</v>
      </c>
      <c r="R696" s="107" t="s">
        <v>39</v>
      </c>
    </row>
    <row r="697" spans="2:18" ht="20.100000000000001" customHeight="1" x14ac:dyDescent="0.4">
      <c r="B697" s="105" t="str">
        <f t="shared" si="30"/>
        <v/>
      </c>
      <c r="C697" s="105" t="str">
        <f t="shared" si="31"/>
        <v/>
      </c>
      <c r="D697" s="105" t="str">
        <f t="shared" si="32"/>
        <v/>
      </c>
      <c r="E697" s="106" t="s">
        <v>695</v>
      </c>
      <c r="F697" s="106" t="s">
        <v>794</v>
      </c>
      <c r="G697" s="106" t="s">
        <v>697</v>
      </c>
      <c r="H697" s="106" t="s">
        <v>733</v>
      </c>
      <c r="I697" s="106">
        <v>12</v>
      </c>
      <c r="J697" s="106" t="s">
        <v>699</v>
      </c>
      <c r="K697" s="106">
        <v>12</v>
      </c>
      <c r="L697" s="106" t="s">
        <v>733</v>
      </c>
      <c r="M697" s="106" t="s">
        <v>924</v>
      </c>
      <c r="N697" s="106">
        <v>0.45</v>
      </c>
      <c r="O697" s="106">
        <v>0.75</v>
      </c>
      <c r="P697" s="106" t="s">
        <v>714</v>
      </c>
      <c r="Q697" s="107" t="s">
        <v>1454</v>
      </c>
      <c r="R697" s="107" t="s">
        <v>25</v>
      </c>
    </row>
    <row r="698" spans="2:18" ht="20.100000000000001" customHeight="1" x14ac:dyDescent="0.4">
      <c r="B698" s="105" t="str">
        <f t="shared" si="30"/>
        <v/>
      </c>
      <c r="C698" s="105" t="str">
        <f t="shared" si="31"/>
        <v/>
      </c>
      <c r="D698" s="105" t="str">
        <f t="shared" si="32"/>
        <v/>
      </c>
      <c r="E698" s="106" t="s">
        <v>695</v>
      </c>
      <c r="F698" s="106" t="s">
        <v>728</v>
      </c>
      <c r="G698" s="106" t="s">
        <v>710</v>
      </c>
      <c r="H698" s="106" t="s">
        <v>729</v>
      </c>
      <c r="I698" s="106">
        <v>11</v>
      </c>
      <c r="J698" s="106" t="s">
        <v>711</v>
      </c>
      <c r="K698" s="106">
        <v>12</v>
      </c>
      <c r="L698" s="106" t="s">
        <v>706</v>
      </c>
      <c r="M698" s="106" t="s">
        <v>924</v>
      </c>
      <c r="N698" s="106">
        <v>0.4</v>
      </c>
      <c r="O698" s="106">
        <v>0.75</v>
      </c>
      <c r="P698" s="106" t="s">
        <v>714</v>
      </c>
      <c r="Q698" s="107" t="s">
        <v>1455</v>
      </c>
      <c r="R698" s="107" t="s">
        <v>25</v>
      </c>
    </row>
    <row r="699" spans="2:18" ht="20.100000000000001" customHeight="1" x14ac:dyDescent="0.4">
      <c r="B699" s="105" t="str">
        <f t="shared" si="30"/>
        <v/>
      </c>
      <c r="C699" s="105" t="str">
        <f t="shared" si="31"/>
        <v/>
      </c>
      <c r="D699" s="105" t="str">
        <f t="shared" si="32"/>
        <v/>
      </c>
      <c r="E699" s="106" t="s">
        <v>695</v>
      </c>
      <c r="F699" s="106" t="s">
        <v>798</v>
      </c>
      <c r="G699" s="106" t="s">
        <v>697</v>
      </c>
      <c r="H699" s="106" t="s">
        <v>733</v>
      </c>
      <c r="I699" s="106">
        <v>12</v>
      </c>
      <c r="J699" s="106" t="s">
        <v>699</v>
      </c>
      <c r="K699" s="106">
        <v>12</v>
      </c>
      <c r="L699" s="106" t="s">
        <v>802</v>
      </c>
      <c r="M699" s="106" t="s">
        <v>924</v>
      </c>
      <c r="N699" s="106">
        <v>0.36</v>
      </c>
      <c r="O699" s="106">
        <v>0.75</v>
      </c>
      <c r="P699" s="106" t="s">
        <v>714</v>
      </c>
      <c r="Q699" s="107" t="s">
        <v>1456</v>
      </c>
      <c r="R699" s="107" t="s">
        <v>25</v>
      </c>
    </row>
    <row r="700" spans="2:18" ht="20.100000000000001" customHeight="1" x14ac:dyDescent="0.4">
      <c r="B700" s="105" t="str">
        <f t="shared" si="30"/>
        <v/>
      </c>
      <c r="C700" s="105" t="str">
        <f t="shared" si="31"/>
        <v/>
      </c>
      <c r="D700" s="105" t="str">
        <f t="shared" si="32"/>
        <v/>
      </c>
      <c r="E700" s="106" t="s">
        <v>695</v>
      </c>
      <c r="F700" s="106" t="s">
        <v>805</v>
      </c>
      <c r="G700" s="106" t="s">
        <v>710</v>
      </c>
      <c r="H700" s="106" t="s">
        <v>733</v>
      </c>
      <c r="I700" s="106">
        <v>12</v>
      </c>
      <c r="J700" s="106" t="s">
        <v>711</v>
      </c>
      <c r="K700" s="106">
        <v>12</v>
      </c>
      <c r="L700" s="106" t="s">
        <v>741</v>
      </c>
      <c r="M700" s="106" t="s">
        <v>924</v>
      </c>
      <c r="N700" s="106">
        <v>0.45</v>
      </c>
      <c r="O700" s="106">
        <v>0.75</v>
      </c>
      <c r="P700" s="106" t="s">
        <v>714</v>
      </c>
      <c r="Q700" s="107" t="s">
        <v>1457</v>
      </c>
      <c r="R700" s="107" t="s">
        <v>25</v>
      </c>
    </row>
    <row r="701" spans="2:18" ht="20.100000000000001" customHeight="1" x14ac:dyDescent="0.4">
      <c r="B701" s="105" t="str">
        <f t="shared" si="30"/>
        <v/>
      </c>
      <c r="C701" s="105" t="str">
        <f t="shared" si="31"/>
        <v/>
      </c>
      <c r="D701" s="105" t="str">
        <f t="shared" si="32"/>
        <v/>
      </c>
      <c r="E701" s="106" t="s">
        <v>695</v>
      </c>
      <c r="F701" s="106" t="s">
        <v>805</v>
      </c>
      <c r="G701" s="106" t="s">
        <v>721</v>
      </c>
      <c r="H701" s="106" t="s">
        <v>729</v>
      </c>
      <c r="I701" s="106">
        <v>12</v>
      </c>
      <c r="J701" s="106" t="s">
        <v>722</v>
      </c>
      <c r="K701" s="106">
        <v>12</v>
      </c>
      <c r="L701" s="106" t="s">
        <v>741</v>
      </c>
      <c r="M701" s="106" t="s">
        <v>924</v>
      </c>
      <c r="N701" s="106">
        <v>0.45</v>
      </c>
      <c r="O701" s="106">
        <v>0.75</v>
      </c>
      <c r="P701" s="106" t="s">
        <v>714</v>
      </c>
      <c r="Q701" s="107" t="s">
        <v>1458</v>
      </c>
      <c r="R701" s="107" t="s">
        <v>25</v>
      </c>
    </row>
    <row r="702" spans="2:18" ht="20.100000000000001" customHeight="1" x14ac:dyDescent="0.4">
      <c r="B702" s="105" t="str">
        <f t="shared" si="30"/>
        <v/>
      </c>
      <c r="C702" s="105" t="str">
        <f t="shared" si="31"/>
        <v/>
      </c>
      <c r="D702" s="105" t="str">
        <f t="shared" si="32"/>
        <v/>
      </c>
      <c r="E702" s="106" t="s">
        <v>695</v>
      </c>
      <c r="F702" s="106" t="s">
        <v>805</v>
      </c>
      <c r="G702" s="106" t="s">
        <v>752</v>
      </c>
      <c r="H702" s="106" t="s">
        <v>733</v>
      </c>
      <c r="I702" s="106">
        <v>12</v>
      </c>
      <c r="J702" s="106" t="s">
        <v>699</v>
      </c>
      <c r="K702" s="106">
        <v>12</v>
      </c>
      <c r="L702" s="106" t="s">
        <v>753</v>
      </c>
      <c r="M702" s="106" t="s">
        <v>924</v>
      </c>
      <c r="N702" s="106">
        <v>0.45</v>
      </c>
      <c r="O702" s="106">
        <v>0.75</v>
      </c>
      <c r="P702" s="106" t="s">
        <v>714</v>
      </c>
      <c r="Q702" s="107" t="s">
        <v>1459</v>
      </c>
      <c r="R702" s="107" t="s">
        <v>25</v>
      </c>
    </row>
    <row r="703" spans="2:18" ht="20.100000000000001" customHeight="1" x14ac:dyDescent="0.4">
      <c r="B703" s="105" t="str">
        <f t="shared" si="30"/>
        <v/>
      </c>
      <c r="C703" s="105" t="str">
        <f t="shared" si="31"/>
        <v/>
      </c>
      <c r="D703" s="105" t="str">
        <f t="shared" si="32"/>
        <v/>
      </c>
      <c r="E703" s="106" t="s">
        <v>695</v>
      </c>
      <c r="F703" s="106" t="s">
        <v>817</v>
      </c>
      <c r="G703" s="106" t="s">
        <v>710</v>
      </c>
      <c r="H703" s="106" t="s">
        <v>802</v>
      </c>
      <c r="I703" s="106">
        <v>12</v>
      </c>
      <c r="J703" s="106" t="s">
        <v>711</v>
      </c>
      <c r="K703" s="106">
        <v>12</v>
      </c>
      <c r="L703" s="106" t="s">
        <v>741</v>
      </c>
      <c r="M703" s="106" t="s">
        <v>924</v>
      </c>
      <c r="N703" s="106">
        <v>0.32</v>
      </c>
      <c r="O703" s="106">
        <v>0.75</v>
      </c>
      <c r="P703" s="106" t="s">
        <v>714</v>
      </c>
      <c r="Q703" s="107" t="s">
        <v>1460</v>
      </c>
      <c r="R703" s="107" t="s">
        <v>25</v>
      </c>
    </row>
    <row r="704" spans="2:18" ht="20.100000000000001" customHeight="1" x14ac:dyDescent="0.4">
      <c r="B704" s="105" t="str">
        <f t="shared" si="30"/>
        <v/>
      </c>
      <c r="C704" s="105" t="str">
        <f t="shared" si="31"/>
        <v/>
      </c>
      <c r="D704" s="105" t="str">
        <f t="shared" si="32"/>
        <v/>
      </c>
      <c r="E704" s="106" t="s">
        <v>695</v>
      </c>
      <c r="F704" s="106" t="s">
        <v>817</v>
      </c>
      <c r="G704" s="106" t="s">
        <v>721</v>
      </c>
      <c r="H704" s="106" t="s">
        <v>799</v>
      </c>
      <c r="I704" s="106">
        <v>12</v>
      </c>
      <c r="J704" s="106" t="s">
        <v>722</v>
      </c>
      <c r="K704" s="106">
        <v>12</v>
      </c>
      <c r="L704" s="106" t="s">
        <v>741</v>
      </c>
      <c r="M704" s="106" t="s">
        <v>924</v>
      </c>
      <c r="N704" s="106">
        <v>0.32</v>
      </c>
      <c r="O704" s="106">
        <v>0.75</v>
      </c>
      <c r="P704" s="106" t="s">
        <v>714</v>
      </c>
      <c r="Q704" s="107" t="s">
        <v>1461</v>
      </c>
      <c r="R704" s="107" t="s">
        <v>25</v>
      </c>
    </row>
    <row r="705" spans="2:18" ht="20.100000000000001" customHeight="1" x14ac:dyDescent="0.4">
      <c r="B705" s="105" t="str">
        <f t="shared" si="30"/>
        <v/>
      </c>
      <c r="C705" s="105" t="str">
        <f t="shared" si="31"/>
        <v/>
      </c>
      <c r="D705" s="105" t="str">
        <f t="shared" si="32"/>
        <v/>
      </c>
      <c r="E705" s="106" t="s">
        <v>695</v>
      </c>
      <c r="F705" s="106" t="s">
        <v>817</v>
      </c>
      <c r="G705" s="106" t="s">
        <v>752</v>
      </c>
      <c r="H705" s="106" t="s">
        <v>802</v>
      </c>
      <c r="I705" s="106">
        <v>12</v>
      </c>
      <c r="J705" s="106" t="s">
        <v>699</v>
      </c>
      <c r="K705" s="106">
        <v>12</v>
      </c>
      <c r="L705" s="106" t="s">
        <v>753</v>
      </c>
      <c r="M705" s="106" t="s">
        <v>924</v>
      </c>
      <c r="N705" s="106">
        <v>0.32</v>
      </c>
      <c r="O705" s="106">
        <v>0.75</v>
      </c>
      <c r="P705" s="106" t="s">
        <v>714</v>
      </c>
      <c r="Q705" s="107" t="s">
        <v>1462</v>
      </c>
      <c r="R705" s="107" t="s">
        <v>25</v>
      </c>
    </row>
    <row r="706" spans="2:18" ht="20.100000000000001" customHeight="1" x14ac:dyDescent="0.4">
      <c r="B706" s="105" t="str">
        <f t="shared" si="30"/>
        <v/>
      </c>
      <c r="C706" s="105" t="str">
        <f t="shared" si="31"/>
        <v/>
      </c>
      <c r="D706" s="105" t="str">
        <f t="shared" si="32"/>
        <v/>
      </c>
      <c r="E706" s="106" t="s">
        <v>695</v>
      </c>
      <c r="F706" s="106" t="s">
        <v>794</v>
      </c>
      <c r="G706" s="106" t="s">
        <v>721</v>
      </c>
      <c r="H706" s="106" t="s">
        <v>733</v>
      </c>
      <c r="I706" s="106">
        <v>12</v>
      </c>
      <c r="J706" s="106" t="s">
        <v>722</v>
      </c>
      <c r="K706" s="106">
        <v>12</v>
      </c>
      <c r="L706" s="106" t="s">
        <v>733</v>
      </c>
      <c r="M706" s="106" t="s">
        <v>924</v>
      </c>
      <c r="N706" s="106">
        <v>0.45</v>
      </c>
      <c r="O706" s="106">
        <v>0.75</v>
      </c>
      <c r="P706" s="106" t="s">
        <v>714</v>
      </c>
      <c r="Q706" s="107" t="s">
        <v>1463</v>
      </c>
      <c r="R706" s="107" t="s">
        <v>926</v>
      </c>
    </row>
    <row r="707" spans="2:18" ht="20.100000000000001" customHeight="1" x14ac:dyDescent="0.4">
      <c r="B707" s="105" t="str">
        <f t="shared" si="30"/>
        <v/>
      </c>
      <c r="C707" s="105" t="str">
        <f t="shared" si="31"/>
        <v/>
      </c>
      <c r="D707" s="105" t="str">
        <f t="shared" si="32"/>
        <v/>
      </c>
      <c r="E707" s="106" t="s">
        <v>695</v>
      </c>
      <c r="F707" s="106" t="s">
        <v>728</v>
      </c>
      <c r="G707" s="106" t="s">
        <v>710</v>
      </c>
      <c r="H707" s="106" t="s">
        <v>765</v>
      </c>
      <c r="I707" s="106">
        <v>11</v>
      </c>
      <c r="J707" s="106" t="s">
        <v>711</v>
      </c>
      <c r="K707" s="106">
        <v>12</v>
      </c>
      <c r="L707" s="106" t="s">
        <v>717</v>
      </c>
      <c r="M707" s="106" t="s">
        <v>924</v>
      </c>
      <c r="N707" s="106">
        <v>0.39</v>
      </c>
      <c r="O707" s="106">
        <v>0.75</v>
      </c>
      <c r="P707" s="106" t="s">
        <v>714</v>
      </c>
      <c r="Q707" s="107" t="s">
        <v>1464</v>
      </c>
      <c r="R707" s="107" t="s">
        <v>926</v>
      </c>
    </row>
    <row r="708" spans="2:18" ht="20.100000000000001" customHeight="1" x14ac:dyDescent="0.4">
      <c r="B708" s="105" t="str">
        <f t="shared" si="30"/>
        <v/>
      </c>
      <c r="C708" s="105" t="str">
        <f t="shared" si="31"/>
        <v/>
      </c>
      <c r="D708" s="105" t="str">
        <f t="shared" si="32"/>
        <v/>
      </c>
      <c r="E708" s="106" t="s">
        <v>695</v>
      </c>
      <c r="F708" s="106" t="s">
        <v>798</v>
      </c>
      <c r="G708" s="106" t="s">
        <v>721</v>
      </c>
      <c r="H708" s="106" t="s">
        <v>733</v>
      </c>
      <c r="I708" s="106">
        <v>12</v>
      </c>
      <c r="J708" s="106" t="s">
        <v>722</v>
      </c>
      <c r="K708" s="106">
        <v>12</v>
      </c>
      <c r="L708" s="106" t="s">
        <v>802</v>
      </c>
      <c r="M708" s="106" t="s">
        <v>924</v>
      </c>
      <c r="N708" s="106">
        <v>0.37</v>
      </c>
      <c r="O708" s="106">
        <v>0.75</v>
      </c>
      <c r="P708" s="106" t="s">
        <v>714</v>
      </c>
      <c r="Q708" s="107" t="s">
        <v>1465</v>
      </c>
      <c r="R708" s="107" t="s">
        <v>926</v>
      </c>
    </row>
    <row r="709" spans="2:18" ht="20.100000000000001" customHeight="1" x14ac:dyDescent="0.4">
      <c r="B709" s="105" t="str">
        <f t="shared" si="30"/>
        <v/>
      </c>
      <c r="C709" s="105" t="str">
        <f t="shared" si="31"/>
        <v/>
      </c>
      <c r="D709" s="105" t="str">
        <f t="shared" si="32"/>
        <v/>
      </c>
      <c r="E709" s="106" t="s">
        <v>695</v>
      </c>
      <c r="F709" s="106" t="s">
        <v>728</v>
      </c>
      <c r="G709" s="106" t="s">
        <v>697</v>
      </c>
      <c r="H709" s="106" t="s">
        <v>733</v>
      </c>
      <c r="I709" s="106">
        <v>11</v>
      </c>
      <c r="J709" s="106" t="s">
        <v>699</v>
      </c>
      <c r="K709" s="106">
        <v>12</v>
      </c>
      <c r="L709" s="106" t="s">
        <v>698</v>
      </c>
      <c r="M709" s="106" t="s">
        <v>924</v>
      </c>
      <c r="N709" s="106">
        <v>0.39</v>
      </c>
      <c r="O709" s="106">
        <v>0.75</v>
      </c>
      <c r="P709" s="106" t="s">
        <v>714</v>
      </c>
      <c r="Q709" s="107" t="s">
        <v>1466</v>
      </c>
      <c r="R709" s="107" t="s">
        <v>13</v>
      </c>
    </row>
    <row r="710" spans="2:18" ht="20.100000000000001" customHeight="1" x14ac:dyDescent="0.4">
      <c r="B710" s="105" t="str">
        <f t="shared" si="30"/>
        <v/>
      </c>
      <c r="C710" s="105" t="str">
        <f t="shared" si="31"/>
        <v/>
      </c>
      <c r="D710" s="105" t="str">
        <f t="shared" si="32"/>
        <v/>
      </c>
      <c r="E710" s="106" t="s">
        <v>695</v>
      </c>
      <c r="F710" s="106" t="s">
        <v>794</v>
      </c>
      <c r="G710" s="106" t="s">
        <v>697</v>
      </c>
      <c r="H710" s="106" t="s">
        <v>729</v>
      </c>
      <c r="I710" s="106">
        <v>12</v>
      </c>
      <c r="J710" s="106" t="s">
        <v>1347</v>
      </c>
      <c r="K710" s="106">
        <v>12</v>
      </c>
      <c r="L710" s="106" t="s">
        <v>729</v>
      </c>
      <c r="M710" s="106" t="s">
        <v>924</v>
      </c>
      <c r="N710" s="106">
        <v>0.45</v>
      </c>
      <c r="O710" s="106">
        <v>0.75</v>
      </c>
      <c r="P710" s="106" t="s">
        <v>714</v>
      </c>
      <c r="Q710" s="107" t="s">
        <v>1467</v>
      </c>
      <c r="R710" s="107" t="s">
        <v>14</v>
      </c>
    </row>
    <row r="711" spans="2:18" ht="20.100000000000001" customHeight="1" x14ac:dyDescent="0.4">
      <c r="B711" s="105" t="str">
        <f t="shared" si="30"/>
        <v/>
      </c>
      <c r="C711" s="105" t="str">
        <f t="shared" si="31"/>
        <v/>
      </c>
      <c r="D711" s="105" t="str">
        <f t="shared" si="32"/>
        <v/>
      </c>
      <c r="E711" s="106" t="s">
        <v>695</v>
      </c>
      <c r="F711" s="106" t="s">
        <v>794</v>
      </c>
      <c r="G711" s="106" t="s">
        <v>721</v>
      </c>
      <c r="H711" s="106" t="s">
        <v>729</v>
      </c>
      <c r="I711" s="106">
        <v>12</v>
      </c>
      <c r="J711" s="106" t="s">
        <v>1349</v>
      </c>
      <c r="K711" s="106">
        <v>12</v>
      </c>
      <c r="L711" s="106" t="s">
        <v>729</v>
      </c>
      <c r="M711" s="106" t="s">
        <v>924</v>
      </c>
      <c r="N711" s="106">
        <v>0.45</v>
      </c>
      <c r="O711" s="106">
        <v>0.75</v>
      </c>
      <c r="P711" s="106" t="s">
        <v>714</v>
      </c>
      <c r="Q711" s="107" t="s">
        <v>1468</v>
      </c>
      <c r="R711" s="107" t="s">
        <v>14</v>
      </c>
    </row>
    <row r="712" spans="2:18" ht="20.100000000000001" customHeight="1" x14ac:dyDescent="0.4">
      <c r="B712" s="105" t="str">
        <f t="shared" si="30"/>
        <v/>
      </c>
      <c r="C712" s="105" t="str">
        <f t="shared" si="31"/>
        <v/>
      </c>
      <c r="D712" s="105" t="str">
        <f t="shared" si="32"/>
        <v/>
      </c>
      <c r="E712" s="106" t="s">
        <v>695</v>
      </c>
      <c r="F712" s="106" t="s">
        <v>696</v>
      </c>
      <c r="G712" s="106" t="s">
        <v>721</v>
      </c>
      <c r="H712" s="106" t="s">
        <v>698</v>
      </c>
      <c r="I712" s="106">
        <v>11</v>
      </c>
      <c r="J712" s="106" t="s">
        <v>722</v>
      </c>
      <c r="K712" s="106">
        <v>11</v>
      </c>
      <c r="L712" s="106" t="s">
        <v>698</v>
      </c>
      <c r="M712" s="106" t="s">
        <v>924</v>
      </c>
      <c r="N712" s="106">
        <v>0.32</v>
      </c>
      <c r="O712" s="106">
        <v>0.76</v>
      </c>
      <c r="P712" s="106" t="s">
        <v>714</v>
      </c>
      <c r="Q712" s="107" t="s">
        <v>1469</v>
      </c>
      <c r="R712" s="107" t="s">
        <v>39</v>
      </c>
    </row>
    <row r="713" spans="2:18" ht="20.100000000000001" customHeight="1" x14ac:dyDescent="0.4">
      <c r="B713" s="105" t="str">
        <f t="shared" si="30"/>
        <v/>
      </c>
      <c r="C713" s="105" t="str">
        <f t="shared" si="31"/>
        <v/>
      </c>
      <c r="D713" s="105" t="str">
        <f t="shared" si="32"/>
        <v/>
      </c>
      <c r="E713" s="106" t="s">
        <v>695</v>
      </c>
      <c r="F713" s="106" t="s">
        <v>696</v>
      </c>
      <c r="G713" s="106" t="s">
        <v>773</v>
      </c>
      <c r="H713" s="106" t="s">
        <v>706</v>
      </c>
      <c r="I713" s="106">
        <v>11</v>
      </c>
      <c r="J713" s="106" t="s">
        <v>774</v>
      </c>
      <c r="K713" s="106">
        <v>11</v>
      </c>
      <c r="L713" s="106" t="s">
        <v>706</v>
      </c>
      <c r="M713" s="106" t="s">
        <v>924</v>
      </c>
      <c r="N713" s="106">
        <v>0.32</v>
      </c>
      <c r="O713" s="106">
        <v>0.76</v>
      </c>
      <c r="P713" s="106" t="s">
        <v>714</v>
      </c>
      <c r="Q713" s="107" t="s">
        <v>1470</v>
      </c>
      <c r="R713" s="107" t="s">
        <v>39</v>
      </c>
    </row>
    <row r="714" spans="2:18" ht="20.100000000000001" customHeight="1" x14ac:dyDescent="0.4">
      <c r="B714" s="105" t="str">
        <f t="shared" si="30"/>
        <v/>
      </c>
      <c r="C714" s="105" t="str">
        <f t="shared" si="31"/>
        <v/>
      </c>
      <c r="D714" s="105" t="str">
        <f t="shared" si="32"/>
        <v/>
      </c>
      <c r="E714" s="106" t="s">
        <v>695</v>
      </c>
      <c r="F714" s="106" t="s">
        <v>696</v>
      </c>
      <c r="G714" s="106" t="s">
        <v>778</v>
      </c>
      <c r="H714" s="106" t="s">
        <v>706</v>
      </c>
      <c r="I714" s="106">
        <v>11</v>
      </c>
      <c r="J714" s="106" t="s">
        <v>779</v>
      </c>
      <c r="K714" s="106">
        <v>11</v>
      </c>
      <c r="L714" s="106" t="s">
        <v>706</v>
      </c>
      <c r="M714" s="106" t="s">
        <v>924</v>
      </c>
      <c r="N714" s="106">
        <v>0.32</v>
      </c>
      <c r="O714" s="106">
        <v>0.76</v>
      </c>
      <c r="P714" s="106" t="s">
        <v>714</v>
      </c>
      <c r="Q714" s="107" t="s">
        <v>1471</v>
      </c>
      <c r="R714" s="107" t="s">
        <v>39</v>
      </c>
    </row>
    <row r="715" spans="2:18" ht="20.100000000000001" customHeight="1" x14ac:dyDescent="0.4">
      <c r="B715" s="105" t="str">
        <f t="shared" si="30"/>
        <v/>
      </c>
      <c r="C715" s="105" t="str">
        <f t="shared" si="31"/>
        <v/>
      </c>
      <c r="D715" s="105" t="str">
        <f t="shared" si="32"/>
        <v/>
      </c>
      <c r="E715" s="106" t="s">
        <v>695</v>
      </c>
      <c r="F715" s="106" t="s">
        <v>696</v>
      </c>
      <c r="G715" s="106" t="s">
        <v>782</v>
      </c>
      <c r="H715" s="106" t="s">
        <v>706</v>
      </c>
      <c r="I715" s="106">
        <v>11</v>
      </c>
      <c r="J715" s="106" t="s">
        <v>783</v>
      </c>
      <c r="K715" s="106">
        <v>11</v>
      </c>
      <c r="L715" s="106" t="s">
        <v>706</v>
      </c>
      <c r="M715" s="106" t="s">
        <v>924</v>
      </c>
      <c r="N715" s="106">
        <v>0.27</v>
      </c>
      <c r="O715" s="106">
        <v>0.76</v>
      </c>
      <c r="P715" s="106" t="s">
        <v>714</v>
      </c>
      <c r="Q715" s="107" t="s">
        <v>1472</v>
      </c>
      <c r="R715" s="107" t="s">
        <v>39</v>
      </c>
    </row>
    <row r="716" spans="2:18" ht="20.100000000000001" customHeight="1" x14ac:dyDescent="0.4">
      <c r="B716" s="105" t="str">
        <f t="shared" si="30"/>
        <v/>
      </c>
      <c r="C716" s="105" t="str">
        <f t="shared" si="31"/>
        <v/>
      </c>
      <c r="D716" s="105" t="str">
        <f t="shared" si="32"/>
        <v/>
      </c>
      <c r="E716" s="106" t="s">
        <v>695</v>
      </c>
      <c r="F716" s="106" t="s">
        <v>740</v>
      </c>
      <c r="G716" s="106" t="s">
        <v>710</v>
      </c>
      <c r="H716" s="106" t="s">
        <v>717</v>
      </c>
      <c r="I716" s="106">
        <v>11</v>
      </c>
      <c r="J716" s="106" t="s">
        <v>711</v>
      </c>
      <c r="K716" s="106">
        <v>12</v>
      </c>
      <c r="L716" s="106" t="s">
        <v>741</v>
      </c>
      <c r="M716" s="106" t="s">
        <v>924</v>
      </c>
      <c r="N716" s="106">
        <v>0.34</v>
      </c>
      <c r="O716" s="106">
        <v>0.76</v>
      </c>
      <c r="P716" s="106" t="s">
        <v>714</v>
      </c>
      <c r="Q716" s="107" t="s">
        <v>1473</v>
      </c>
      <c r="R716" s="107" t="s">
        <v>25</v>
      </c>
    </row>
    <row r="717" spans="2:18" ht="20.100000000000001" customHeight="1" x14ac:dyDescent="0.4">
      <c r="B717" s="105" t="str">
        <f t="shared" si="30"/>
        <v/>
      </c>
      <c r="C717" s="105" t="str">
        <f t="shared" si="31"/>
        <v/>
      </c>
      <c r="D717" s="105" t="str">
        <f t="shared" si="32"/>
        <v/>
      </c>
      <c r="E717" s="106" t="s">
        <v>695</v>
      </c>
      <c r="F717" s="106" t="s">
        <v>740</v>
      </c>
      <c r="G717" s="106" t="s">
        <v>721</v>
      </c>
      <c r="H717" s="106" t="s">
        <v>698</v>
      </c>
      <c r="I717" s="106">
        <v>11</v>
      </c>
      <c r="J717" s="106" t="s">
        <v>722</v>
      </c>
      <c r="K717" s="106">
        <v>12</v>
      </c>
      <c r="L717" s="106" t="s">
        <v>741</v>
      </c>
      <c r="M717" s="106" t="s">
        <v>924</v>
      </c>
      <c r="N717" s="106">
        <v>0.34</v>
      </c>
      <c r="O717" s="106">
        <v>0.76</v>
      </c>
      <c r="P717" s="106" t="s">
        <v>714</v>
      </c>
      <c r="Q717" s="107" t="s">
        <v>1474</v>
      </c>
      <c r="R717" s="107" t="s">
        <v>25</v>
      </c>
    </row>
    <row r="718" spans="2:18" ht="20.100000000000001" customHeight="1" x14ac:dyDescent="0.4">
      <c r="B718" s="105" t="str">
        <f t="shared" si="30"/>
        <v/>
      </c>
      <c r="C718" s="105" t="str">
        <f t="shared" si="31"/>
        <v/>
      </c>
      <c r="D718" s="105" t="str">
        <f t="shared" si="32"/>
        <v/>
      </c>
      <c r="E718" s="106" t="s">
        <v>695</v>
      </c>
      <c r="F718" s="106" t="s">
        <v>740</v>
      </c>
      <c r="G718" s="106" t="s">
        <v>752</v>
      </c>
      <c r="H718" s="106" t="s">
        <v>717</v>
      </c>
      <c r="I718" s="106">
        <v>11</v>
      </c>
      <c r="J718" s="106" t="s">
        <v>699</v>
      </c>
      <c r="K718" s="106">
        <v>12</v>
      </c>
      <c r="L718" s="106" t="s">
        <v>753</v>
      </c>
      <c r="M718" s="106" t="s">
        <v>924</v>
      </c>
      <c r="N718" s="106">
        <v>0.34</v>
      </c>
      <c r="O718" s="106">
        <v>0.76</v>
      </c>
      <c r="P718" s="106" t="s">
        <v>714</v>
      </c>
      <c r="Q718" s="107" t="s">
        <v>1475</v>
      </c>
      <c r="R718" s="107" t="s">
        <v>25</v>
      </c>
    </row>
    <row r="719" spans="2:18" ht="20.100000000000001" customHeight="1" x14ac:dyDescent="0.4">
      <c r="B719" s="105" t="str">
        <f t="shared" si="30"/>
        <v/>
      </c>
      <c r="C719" s="105" t="str">
        <f t="shared" si="31"/>
        <v/>
      </c>
      <c r="D719" s="105" t="str">
        <f t="shared" si="32"/>
        <v/>
      </c>
      <c r="E719" s="106" t="s">
        <v>695</v>
      </c>
      <c r="F719" s="106" t="s">
        <v>740</v>
      </c>
      <c r="G719" s="106" t="s">
        <v>758</v>
      </c>
      <c r="H719" s="106" t="s">
        <v>706</v>
      </c>
      <c r="I719" s="106">
        <v>11</v>
      </c>
      <c r="J719" s="106" t="s">
        <v>711</v>
      </c>
      <c r="K719" s="106">
        <v>12</v>
      </c>
      <c r="L719" s="106" t="s">
        <v>753</v>
      </c>
      <c r="M719" s="106" t="s">
        <v>924</v>
      </c>
      <c r="N719" s="106">
        <v>0.34</v>
      </c>
      <c r="O719" s="106">
        <v>0.76</v>
      </c>
      <c r="P719" s="106" t="s">
        <v>714</v>
      </c>
      <c r="Q719" s="107" t="s">
        <v>1476</v>
      </c>
      <c r="R719" s="107" t="s">
        <v>25</v>
      </c>
    </row>
    <row r="720" spans="2:18" ht="20.100000000000001" customHeight="1" x14ac:dyDescent="0.4">
      <c r="B720" s="105" t="str">
        <f t="shared" ref="B720:B783" si="33">IF(OR($C$10="",$C$11=""),"",IFERROR(IF(AND($U$22&lt;&gt;R720,$V$22&lt;&gt;R720),"－",IF(AND(COUNTIF($C$10,"*樹脂スペーサー*")&gt;0,OR(M720="空気",F720="一般",F720="一般ＰＧ")),"－",IF(AND($W$25&gt;0,$W$25&gt;=O720),$U$25,IF(AND($W$26&gt;0,$W$26&gt;=O720),$U$26,IF(AND($W$27&gt;0,$W$27&gt;=O720),$U$27,IF(AND($W$28&gt;0,$W$28&gt;=O720),$U$28,IF(AND($W$29&gt;0,$W$29&gt;=O720),$U$29,IF(AND($W$30&gt;0,$W$30&gt;=O720),$U$30,IF(AND($W$31&gt;0,$W$31&gt;=O720),$U$31,"－"))))))))),"－"))</f>
        <v/>
      </c>
      <c r="C720" s="105" t="str">
        <f t="shared" ref="C720:C783" si="34">IF(B720="","",IF(B720&lt;&gt;"－",VLOOKUP(B720,$U$25:$V$31,2,FALSE),"－"))</f>
        <v/>
      </c>
      <c r="D720" s="105" t="str">
        <f t="shared" ref="D720:D783" si="35">IF($H$9="","",IF($V$38&lt;&gt;"断熱等","－",IF(AND(COUNTIF($V$34,"*樹脂スペーサー*")&gt;0,OR(M720="空気",F720="一般",F720="一般ＰＧ")),"－",IF(AND($V$35&lt;&gt;R720,$W$35&lt;&gt;R720),"－",IF(MID($H$9,10,1)="Z",IF(N720&lt;=0.65,"○","－"),IF($V$36&gt;=O720,"○","－"))))))</f>
        <v/>
      </c>
      <c r="E720" s="106" t="s">
        <v>695</v>
      </c>
      <c r="F720" s="106" t="s">
        <v>794</v>
      </c>
      <c r="G720" s="106" t="s">
        <v>721</v>
      </c>
      <c r="H720" s="106" t="s">
        <v>733</v>
      </c>
      <c r="I720" s="106">
        <v>7</v>
      </c>
      <c r="J720" s="106" t="s">
        <v>722</v>
      </c>
      <c r="K720" s="106">
        <v>7</v>
      </c>
      <c r="L720" s="106" t="s">
        <v>733</v>
      </c>
      <c r="M720" s="106" t="s">
        <v>700</v>
      </c>
      <c r="N720" s="106">
        <v>0.45</v>
      </c>
      <c r="O720" s="106">
        <v>0.76</v>
      </c>
      <c r="P720" s="106" t="s">
        <v>714</v>
      </c>
      <c r="Q720" s="107" t="s">
        <v>1477</v>
      </c>
      <c r="R720" s="107" t="s">
        <v>44</v>
      </c>
    </row>
    <row r="721" spans="2:18" ht="20.100000000000001" customHeight="1" x14ac:dyDescent="0.4">
      <c r="B721" s="105" t="str">
        <f t="shared" si="33"/>
        <v/>
      </c>
      <c r="C721" s="105" t="str">
        <f t="shared" si="34"/>
        <v/>
      </c>
      <c r="D721" s="105" t="str">
        <f t="shared" si="35"/>
        <v/>
      </c>
      <c r="E721" s="106" t="s">
        <v>695</v>
      </c>
      <c r="F721" s="106" t="s">
        <v>794</v>
      </c>
      <c r="G721" s="106" t="s">
        <v>773</v>
      </c>
      <c r="H721" s="106" t="s">
        <v>729</v>
      </c>
      <c r="I721" s="106">
        <v>7</v>
      </c>
      <c r="J721" s="106" t="s">
        <v>774</v>
      </c>
      <c r="K721" s="106">
        <v>7</v>
      </c>
      <c r="L721" s="106" t="s">
        <v>729</v>
      </c>
      <c r="M721" s="106" t="s">
        <v>700</v>
      </c>
      <c r="N721" s="106">
        <v>0.45</v>
      </c>
      <c r="O721" s="106">
        <v>0.76</v>
      </c>
      <c r="P721" s="106" t="s">
        <v>714</v>
      </c>
      <c r="Q721" s="107" t="s">
        <v>1478</v>
      </c>
      <c r="R721" s="107" t="s">
        <v>44</v>
      </c>
    </row>
    <row r="722" spans="2:18" ht="20.100000000000001" customHeight="1" x14ac:dyDescent="0.4">
      <c r="B722" s="105" t="str">
        <f t="shared" si="33"/>
        <v/>
      </c>
      <c r="C722" s="105" t="str">
        <f t="shared" si="34"/>
        <v/>
      </c>
      <c r="D722" s="105" t="str">
        <f t="shared" si="35"/>
        <v/>
      </c>
      <c r="E722" s="106" t="s">
        <v>695</v>
      </c>
      <c r="F722" s="106" t="s">
        <v>794</v>
      </c>
      <c r="G722" s="106" t="s">
        <v>778</v>
      </c>
      <c r="H722" s="106" t="s">
        <v>729</v>
      </c>
      <c r="I722" s="106">
        <v>7</v>
      </c>
      <c r="J722" s="106" t="s">
        <v>779</v>
      </c>
      <c r="K722" s="106">
        <v>7</v>
      </c>
      <c r="L722" s="106" t="s">
        <v>729</v>
      </c>
      <c r="M722" s="106" t="s">
        <v>700</v>
      </c>
      <c r="N722" s="106">
        <v>0.45</v>
      </c>
      <c r="O722" s="106">
        <v>0.76</v>
      </c>
      <c r="P722" s="106" t="s">
        <v>714</v>
      </c>
      <c r="Q722" s="107" t="s">
        <v>1479</v>
      </c>
      <c r="R722" s="107" t="s">
        <v>44</v>
      </c>
    </row>
    <row r="723" spans="2:18" ht="20.100000000000001" customHeight="1" x14ac:dyDescent="0.4">
      <c r="B723" s="105" t="str">
        <f t="shared" si="33"/>
        <v/>
      </c>
      <c r="C723" s="105" t="str">
        <f t="shared" si="34"/>
        <v/>
      </c>
      <c r="D723" s="105" t="str">
        <f t="shared" si="35"/>
        <v/>
      </c>
      <c r="E723" s="106" t="s">
        <v>695</v>
      </c>
      <c r="F723" s="106" t="s">
        <v>794</v>
      </c>
      <c r="G723" s="106" t="s">
        <v>782</v>
      </c>
      <c r="H723" s="106" t="s">
        <v>729</v>
      </c>
      <c r="I723" s="106">
        <v>7</v>
      </c>
      <c r="J723" s="106" t="s">
        <v>783</v>
      </c>
      <c r="K723" s="106">
        <v>7</v>
      </c>
      <c r="L723" s="106" t="s">
        <v>729</v>
      </c>
      <c r="M723" s="106" t="s">
        <v>700</v>
      </c>
      <c r="N723" s="106">
        <v>0.38</v>
      </c>
      <c r="O723" s="106">
        <v>0.76</v>
      </c>
      <c r="P723" s="106" t="s">
        <v>714</v>
      </c>
      <c r="Q723" s="107" t="s">
        <v>1480</v>
      </c>
      <c r="R723" s="107" t="s">
        <v>44</v>
      </c>
    </row>
    <row r="724" spans="2:18" ht="20.100000000000001" customHeight="1" x14ac:dyDescent="0.4">
      <c r="B724" s="105" t="str">
        <f t="shared" si="33"/>
        <v/>
      </c>
      <c r="C724" s="105" t="str">
        <f t="shared" si="34"/>
        <v/>
      </c>
      <c r="D724" s="105" t="str">
        <f t="shared" si="35"/>
        <v/>
      </c>
      <c r="E724" s="106" t="s">
        <v>695</v>
      </c>
      <c r="F724" s="106" t="s">
        <v>798</v>
      </c>
      <c r="G724" s="106" t="s">
        <v>721</v>
      </c>
      <c r="H724" s="106" t="s">
        <v>733</v>
      </c>
      <c r="I724" s="106">
        <v>7</v>
      </c>
      <c r="J724" s="106" t="s">
        <v>722</v>
      </c>
      <c r="K724" s="106">
        <v>7</v>
      </c>
      <c r="L724" s="106" t="s">
        <v>802</v>
      </c>
      <c r="M724" s="106" t="s">
        <v>700</v>
      </c>
      <c r="N724" s="106">
        <v>0.37</v>
      </c>
      <c r="O724" s="106">
        <v>0.76</v>
      </c>
      <c r="P724" s="106" t="s">
        <v>714</v>
      </c>
      <c r="Q724" s="107" t="s">
        <v>1481</v>
      </c>
      <c r="R724" s="107" t="s">
        <v>44</v>
      </c>
    </row>
    <row r="725" spans="2:18" ht="20.100000000000001" customHeight="1" x14ac:dyDescent="0.4">
      <c r="B725" s="105" t="str">
        <f t="shared" si="33"/>
        <v/>
      </c>
      <c r="C725" s="105" t="str">
        <f t="shared" si="34"/>
        <v/>
      </c>
      <c r="D725" s="105" t="str">
        <f t="shared" si="35"/>
        <v/>
      </c>
      <c r="E725" s="106" t="s">
        <v>695</v>
      </c>
      <c r="F725" s="106" t="s">
        <v>798</v>
      </c>
      <c r="G725" s="106" t="s">
        <v>773</v>
      </c>
      <c r="H725" s="106" t="s">
        <v>729</v>
      </c>
      <c r="I725" s="106">
        <v>7</v>
      </c>
      <c r="J725" s="106" t="s">
        <v>774</v>
      </c>
      <c r="K725" s="106">
        <v>7</v>
      </c>
      <c r="L725" s="106" t="s">
        <v>799</v>
      </c>
      <c r="M725" s="106" t="s">
        <v>700</v>
      </c>
      <c r="N725" s="106">
        <v>0.36</v>
      </c>
      <c r="O725" s="106">
        <v>0.76</v>
      </c>
      <c r="P725" s="106" t="s">
        <v>714</v>
      </c>
      <c r="Q725" s="107" t="s">
        <v>1482</v>
      </c>
      <c r="R725" s="107" t="s">
        <v>44</v>
      </c>
    </row>
    <row r="726" spans="2:18" ht="20.100000000000001" customHeight="1" x14ac:dyDescent="0.4">
      <c r="B726" s="105" t="str">
        <f t="shared" si="33"/>
        <v/>
      </c>
      <c r="C726" s="105" t="str">
        <f t="shared" si="34"/>
        <v/>
      </c>
      <c r="D726" s="105" t="str">
        <f t="shared" si="35"/>
        <v/>
      </c>
      <c r="E726" s="106" t="s">
        <v>695</v>
      </c>
      <c r="F726" s="106" t="s">
        <v>798</v>
      </c>
      <c r="G726" s="106" t="s">
        <v>778</v>
      </c>
      <c r="H726" s="106" t="s">
        <v>729</v>
      </c>
      <c r="I726" s="106">
        <v>7</v>
      </c>
      <c r="J726" s="106" t="s">
        <v>779</v>
      </c>
      <c r="K726" s="106">
        <v>7</v>
      </c>
      <c r="L726" s="106" t="s">
        <v>799</v>
      </c>
      <c r="M726" s="106" t="s">
        <v>700</v>
      </c>
      <c r="N726" s="106">
        <v>0.36</v>
      </c>
      <c r="O726" s="106">
        <v>0.76</v>
      </c>
      <c r="P726" s="106" t="s">
        <v>714</v>
      </c>
      <c r="Q726" s="107" t="s">
        <v>1483</v>
      </c>
      <c r="R726" s="107" t="s">
        <v>44</v>
      </c>
    </row>
    <row r="727" spans="2:18" ht="20.100000000000001" customHeight="1" x14ac:dyDescent="0.4">
      <c r="B727" s="105" t="str">
        <f t="shared" si="33"/>
        <v/>
      </c>
      <c r="C727" s="105" t="str">
        <f t="shared" si="34"/>
        <v/>
      </c>
      <c r="D727" s="105" t="str">
        <f t="shared" si="35"/>
        <v/>
      </c>
      <c r="E727" s="106" t="s">
        <v>695</v>
      </c>
      <c r="F727" s="106" t="s">
        <v>798</v>
      </c>
      <c r="G727" s="106" t="s">
        <v>782</v>
      </c>
      <c r="H727" s="106" t="s">
        <v>729</v>
      </c>
      <c r="I727" s="106">
        <v>7</v>
      </c>
      <c r="J727" s="106" t="s">
        <v>783</v>
      </c>
      <c r="K727" s="106">
        <v>7</v>
      </c>
      <c r="L727" s="106" t="s">
        <v>799</v>
      </c>
      <c r="M727" s="106" t="s">
        <v>700</v>
      </c>
      <c r="N727" s="106">
        <v>0.33</v>
      </c>
      <c r="O727" s="106">
        <v>0.76</v>
      </c>
      <c r="P727" s="106" t="s">
        <v>714</v>
      </c>
      <c r="Q727" s="107" t="s">
        <v>1484</v>
      </c>
      <c r="R727" s="107" t="s">
        <v>44</v>
      </c>
    </row>
    <row r="728" spans="2:18" ht="20.100000000000001" customHeight="1" x14ac:dyDescent="0.4">
      <c r="B728" s="105" t="str">
        <f t="shared" si="33"/>
        <v/>
      </c>
      <c r="C728" s="105" t="str">
        <f t="shared" si="34"/>
        <v/>
      </c>
      <c r="D728" s="105" t="str">
        <f t="shared" si="35"/>
        <v/>
      </c>
      <c r="E728" s="106" t="s">
        <v>695</v>
      </c>
      <c r="F728" s="106" t="s">
        <v>805</v>
      </c>
      <c r="G728" s="106" t="s">
        <v>773</v>
      </c>
      <c r="H728" s="106" t="s">
        <v>765</v>
      </c>
      <c r="I728" s="106">
        <v>7</v>
      </c>
      <c r="J728" s="106" t="s">
        <v>774</v>
      </c>
      <c r="K728" s="106">
        <v>7</v>
      </c>
      <c r="L728" s="106" t="s">
        <v>741</v>
      </c>
      <c r="M728" s="106" t="s">
        <v>700</v>
      </c>
      <c r="N728" s="106">
        <v>0.44</v>
      </c>
      <c r="O728" s="106">
        <v>0.76</v>
      </c>
      <c r="P728" s="106" t="s">
        <v>714</v>
      </c>
      <c r="Q728" s="107" t="s">
        <v>1485</v>
      </c>
      <c r="R728" s="107" t="s">
        <v>44</v>
      </c>
    </row>
    <row r="729" spans="2:18" ht="20.100000000000001" customHeight="1" x14ac:dyDescent="0.4">
      <c r="B729" s="105" t="str">
        <f t="shared" si="33"/>
        <v/>
      </c>
      <c r="C729" s="105" t="str">
        <f t="shared" si="34"/>
        <v/>
      </c>
      <c r="D729" s="105" t="str">
        <f t="shared" si="35"/>
        <v/>
      </c>
      <c r="E729" s="106" t="s">
        <v>695</v>
      </c>
      <c r="F729" s="106" t="s">
        <v>805</v>
      </c>
      <c r="G729" s="106" t="s">
        <v>773</v>
      </c>
      <c r="H729" s="106" t="s">
        <v>733</v>
      </c>
      <c r="I729" s="106">
        <v>7</v>
      </c>
      <c r="J729" s="106" t="s">
        <v>1266</v>
      </c>
      <c r="K729" s="106">
        <v>7</v>
      </c>
      <c r="L729" s="106" t="s">
        <v>741</v>
      </c>
      <c r="M729" s="106" t="s">
        <v>700</v>
      </c>
      <c r="N729" s="106">
        <v>0.44</v>
      </c>
      <c r="O729" s="106">
        <v>0.76</v>
      </c>
      <c r="P729" s="106" t="s">
        <v>714</v>
      </c>
      <c r="Q729" s="107" t="s">
        <v>1486</v>
      </c>
      <c r="R729" s="107" t="s">
        <v>44</v>
      </c>
    </row>
    <row r="730" spans="2:18" ht="20.100000000000001" customHeight="1" x14ac:dyDescent="0.4">
      <c r="B730" s="105" t="str">
        <f t="shared" si="33"/>
        <v/>
      </c>
      <c r="C730" s="105" t="str">
        <f t="shared" si="34"/>
        <v/>
      </c>
      <c r="D730" s="105" t="str">
        <f t="shared" si="35"/>
        <v/>
      </c>
      <c r="E730" s="106" t="s">
        <v>695</v>
      </c>
      <c r="F730" s="106" t="s">
        <v>805</v>
      </c>
      <c r="G730" s="106" t="s">
        <v>778</v>
      </c>
      <c r="H730" s="106" t="s">
        <v>765</v>
      </c>
      <c r="I730" s="106">
        <v>7</v>
      </c>
      <c r="J730" s="106" t="s">
        <v>779</v>
      </c>
      <c r="K730" s="106">
        <v>7</v>
      </c>
      <c r="L730" s="106" t="s">
        <v>741</v>
      </c>
      <c r="M730" s="106" t="s">
        <v>700</v>
      </c>
      <c r="N730" s="106">
        <v>0.43</v>
      </c>
      <c r="O730" s="106">
        <v>0.76</v>
      </c>
      <c r="P730" s="106" t="s">
        <v>714</v>
      </c>
      <c r="Q730" s="107" t="s">
        <v>1487</v>
      </c>
      <c r="R730" s="107" t="s">
        <v>44</v>
      </c>
    </row>
    <row r="731" spans="2:18" ht="20.100000000000001" customHeight="1" x14ac:dyDescent="0.4">
      <c r="B731" s="105" t="str">
        <f t="shared" si="33"/>
        <v/>
      </c>
      <c r="C731" s="105" t="str">
        <f t="shared" si="34"/>
        <v/>
      </c>
      <c r="D731" s="105" t="str">
        <f t="shared" si="35"/>
        <v/>
      </c>
      <c r="E731" s="106" t="s">
        <v>695</v>
      </c>
      <c r="F731" s="106" t="s">
        <v>805</v>
      </c>
      <c r="G731" s="106" t="s">
        <v>778</v>
      </c>
      <c r="H731" s="106" t="s">
        <v>733</v>
      </c>
      <c r="I731" s="106">
        <v>7</v>
      </c>
      <c r="J731" s="106" t="s">
        <v>1269</v>
      </c>
      <c r="K731" s="106">
        <v>7</v>
      </c>
      <c r="L731" s="106" t="s">
        <v>741</v>
      </c>
      <c r="M731" s="106" t="s">
        <v>700</v>
      </c>
      <c r="N731" s="106">
        <v>0.44</v>
      </c>
      <c r="O731" s="106">
        <v>0.76</v>
      </c>
      <c r="P731" s="106" t="s">
        <v>714</v>
      </c>
      <c r="Q731" s="107" t="s">
        <v>1488</v>
      </c>
      <c r="R731" s="107" t="s">
        <v>44</v>
      </c>
    </row>
    <row r="732" spans="2:18" ht="20.100000000000001" customHeight="1" x14ac:dyDescent="0.4">
      <c r="B732" s="105" t="str">
        <f t="shared" si="33"/>
        <v/>
      </c>
      <c r="C732" s="105" t="str">
        <f t="shared" si="34"/>
        <v/>
      </c>
      <c r="D732" s="105" t="str">
        <f t="shared" si="35"/>
        <v/>
      </c>
      <c r="E732" s="106" t="s">
        <v>695</v>
      </c>
      <c r="F732" s="106" t="s">
        <v>805</v>
      </c>
      <c r="G732" s="106" t="s">
        <v>782</v>
      </c>
      <c r="H732" s="106" t="s">
        <v>765</v>
      </c>
      <c r="I732" s="106">
        <v>7</v>
      </c>
      <c r="J732" s="106" t="s">
        <v>783</v>
      </c>
      <c r="K732" s="106">
        <v>7</v>
      </c>
      <c r="L732" s="106" t="s">
        <v>741</v>
      </c>
      <c r="M732" s="106" t="s">
        <v>700</v>
      </c>
      <c r="N732" s="106">
        <v>0.37</v>
      </c>
      <c r="O732" s="106">
        <v>0.76</v>
      </c>
      <c r="P732" s="106" t="s">
        <v>714</v>
      </c>
      <c r="Q732" s="107" t="s">
        <v>1489</v>
      </c>
      <c r="R732" s="107" t="s">
        <v>44</v>
      </c>
    </row>
    <row r="733" spans="2:18" ht="20.100000000000001" customHeight="1" x14ac:dyDescent="0.4">
      <c r="B733" s="105" t="str">
        <f t="shared" si="33"/>
        <v/>
      </c>
      <c r="C733" s="105" t="str">
        <f t="shared" si="34"/>
        <v/>
      </c>
      <c r="D733" s="105" t="str">
        <f t="shared" si="35"/>
        <v/>
      </c>
      <c r="E733" s="106" t="s">
        <v>695</v>
      </c>
      <c r="F733" s="106" t="s">
        <v>805</v>
      </c>
      <c r="G733" s="106" t="s">
        <v>788</v>
      </c>
      <c r="H733" s="106" t="s">
        <v>765</v>
      </c>
      <c r="I733" s="106">
        <v>7</v>
      </c>
      <c r="J733" s="106" t="s">
        <v>722</v>
      </c>
      <c r="K733" s="106">
        <v>7</v>
      </c>
      <c r="L733" s="106" t="s">
        <v>753</v>
      </c>
      <c r="M733" s="106" t="s">
        <v>700</v>
      </c>
      <c r="N733" s="106">
        <v>0.44</v>
      </c>
      <c r="O733" s="106">
        <v>0.76</v>
      </c>
      <c r="P733" s="106" t="s">
        <v>714</v>
      </c>
      <c r="Q733" s="107" t="s">
        <v>1490</v>
      </c>
      <c r="R733" s="107" t="s">
        <v>44</v>
      </c>
    </row>
    <row r="734" spans="2:18" ht="20.100000000000001" customHeight="1" x14ac:dyDescent="0.4">
      <c r="B734" s="105" t="str">
        <f t="shared" si="33"/>
        <v/>
      </c>
      <c r="C734" s="105" t="str">
        <f t="shared" si="34"/>
        <v/>
      </c>
      <c r="D734" s="105" t="str">
        <f t="shared" si="35"/>
        <v/>
      </c>
      <c r="E734" s="106" t="s">
        <v>695</v>
      </c>
      <c r="F734" s="106" t="s">
        <v>817</v>
      </c>
      <c r="G734" s="106" t="s">
        <v>773</v>
      </c>
      <c r="H734" s="106" t="s">
        <v>819</v>
      </c>
      <c r="I734" s="106">
        <v>7</v>
      </c>
      <c r="J734" s="106" t="s">
        <v>774</v>
      </c>
      <c r="K734" s="106">
        <v>7</v>
      </c>
      <c r="L734" s="106" t="s">
        <v>741</v>
      </c>
      <c r="M734" s="106" t="s">
        <v>700</v>
      </c>
      <c r="N734" s="106">
        <v>0.31</v>
      </c>
      <c r="O734" s="106">
        <v>0.76</v>
      </c>
      <c r="P734" s="106" t="s">
        <v>714</v>
      </c>
      <c r="Q734" s="107" t="s">
        <v>1491</v>
      </c>
      <c r="R734" s="107" t="s">
        <v>44</v>
      </c>
    </row>
    <row r="735" spans="2:18" ht="20.100000000000001" customHeight="1" x14ac:dyDescent="0.4">
      <c r="B735" s="105" t="str">
        <f t="shared" si="33"/>
        <v/>
      </c>
      <c r="C735" s="105" t="str">
        <f t="shared" si="34"/>
        <v/>
      </c>
      <c r="D735" s="105" t="str">
        <f t="shared" si="35"/>
        <v/>
      </c>
      <c r="E735" s="106" t="s">
        <v>695</v>
      </c>
      <c r="F735" s="106" t="s">
        <v>817</v>
      </c>
      <c r="G735" s="106" t="s">
        <v>773</v>
      </c>
      <c r="H735" s="106" t="s">
        <v>802</v>
      </c>
      <c r="I735" s="106">
        <v>7</v>
      </c>
      <c r="J735" s="106" t="s">
        <v>1266</v>
      </c>
      <c r="K735" s="106">
        <v>7</v>
      </c>
      <c r="L735" s="106" t="s">
        <v>741</v>
      </c>
      <c r="M735" s="106" t="s">
        <v>700</v>
      </c>
      <c r="N735" s="106">
        <v>0.31</v>
      </c>
      <c r="O735" s="106">
        <v>0.76</v>
      </c>
      <c r="P735" s="106" t="s">
        <v>714</v>
      </c>
      <c r="Q735" s="107" t="s">
        <v>1492</v>
      </c>
      <c r="R735" s="107" t="s">
        <v>44</v>
      </c>
    </row>
    <row r="736" spans="2:18" ht="20.100000000000001" customHeight="1" x14ac:dyDescent="0.4">
      <c r="B736" s="105" t="str">
        <f t="shared" si="33"/>
        <v/>
      </c>
      <c r="C736" s="105" t="str">
        <f t="shared" si="34"/>
        <v/>
      </c>
      <c r="D736" s="105" t="str">
        <f t="shared" si="35"/>
        <v/>
      </c>
      <c r="E736" s="106" t="s">
        <v>695</v>
      </c>
      <c r="F736" s="106" t="s">
        <v>817</v>
      </c>
      <c r="G736" s="106" t="s">
        <v>778</v>
      </c>
      <c r="H736" s="106" t="s">
        <v>819</v>
      </c>
      <c r="I736" s="106">
        <v>7</v>
      </c>
      <c r="J736" s="106" t="s">
        <v>779</v>
      </c>
      <c r="K736" s="106">
        <v>7</v>
      </c>
      <c r="L736" s="106" t="s">
        <v>741</v>
      </c>
      <c r="M736" s="106" t="s">
        <v>700</v>
      </c>
      <c r="N736" s="106">
        <v>0.31</v>
      </c>
      <c r="O736" s="106">
        <v>0.76</v>
      </c>
      <c r="P736" s="106" t="s">
        <v>714</v>
      </c>
      <c r="Q736" s="107" t="s">
        <v>1493</v>
      </c>
      <c r="R736" s="107" t="s">
        <v>44</v>
      </c>
    </row>
    <row r="737" spans="2:18" ht="20.100000000000001" customHeight="1" x14ac:dyDescent="0.4">
      <c r="B737" s="105" t="str">
        <f t="shared" si="33"/>
        <v/>
      </c>
      <c r="C737" s="105" t="str">
        <f t="shared" si="34"/>
        <v/>
      </c>
      <c r="D737" s="105" t="str">
        <f t="shared" si="35"/>
        <v/>
      </c>
      <c r="E737" s="106" t="s">
        <v>695</v>
      </c>
      <c r="F737" s="106" t="s">
        <v>817</v>
      </c>
      <c r="G737" s="106" t="s">
        <v>778</v>
      </c>
      <c r="H737" s="106" t="s">
        <v>802</v>
      </c>
      <c r="I737" s="106">
        <v>7</v>
      </c>
      <c r="J737" s="106" t="s">
        <v>1269</v>
      </c>
      <c r="K737" s="106">
        <v>7</v>
      </c>
      <c r="L737" s="106" t="s">
        <v>741</v>
      </c>
      <c r="M737" s="106" t="s">
        <v>700</v>
      </c>
      <c r="N737" s="106">
        <v>0.31</v>
      </c>
      <c r="O737" s="106">
        <v>0.76</v>
      </c>
      <c r="P737" s="106" t="s">
        <v>714</v>
      </c>
      <c r="Q737" s="107" t="s">
        <v>1494</v>
      </c>
      <c r="R737" s="107" t="s">
        <v>44</v>
      </c>
    </row>
    <row r="738" spans="2:18" ht="20.100000000000001" customHeight="1" x14ac:dyDescent="0.4">
      <c r="B738" s="105" t="str">
        <f t="shared" si="33"/>
        <v/>
      </c>
      <c r="C738" s="105" t="str">
        <f t="shared" si="34"/>
        <v/>
      </c>
      <c r="D738" s="105" t="str">
        <f t="shared" si="35"/>
        <v/>
      </c>
      <c r="E738" s="106" t="s">
        <v>695</v>
      </c>
      <c r="F738" s="106" t="s">
        <v>817</v>
      </c>
      <c r="G738" s="106" t="s">
        <v>782</v>
      </c>
      <c r="H738" s="106" t="s">
        <v>819</v>
      </c>
      <c r="I738" s="106">
        <v>7</v>
      </c>
      <c r="J738" s="106" t="s">
        <v>783</v>
      </c>
      <c r="K738" s="106">
        <v>7</v>
      </c>
      <c r="L738" s="106" t="s">
        <v>741</v>
      </c>
      <c r="M738" s="106" t="s">
        <v>700</v>
      </c>
      <c r="N738" s="106">
        <v>0.26</v>
      </c>
      <c r="O738" s="106">
        <v>0.76</v>
      </c>
      <c r="P738" s="106" t="s">
        <v>714</v>
      </c>
      <c r="Q738" s="107" t="s">
        <v>1495</v>
      </c>
      <c r="R738" s="107" t="s">
        <v>44</v>
      </c>
    </row>
    <row r="739" spans="2:18" ht="20.100000000000001" customHeight="1" x14ac:dyDescent="0.4">
      <c r="B739" s="105" t="str">
        <f t="shared" si="33"/>
        <v/>
      </c>
      <c r="C739" s="105" t="str">
        <f t="shared" si="34"/>
        <v/>
      </c>
      <c r="D739" s="105" t="str">
        <f t="shared" si="35"/>
        <v/>
      </c>
      <c r="E739" s="106" t="s">
        <v>695</v>
      </c>
      <c r="F739" s="106" t="s">
        <v>817</v>
      </c>
      <c r="G739" s="106" t="s">
        <v>788</v>
      </c>
      <c r="H739" s="106" t="s">
        <v>819</v>
      </c>
      <c r="I739" s="106">
        <v>7</v>
      </c>
      <c r="J739" s="106" t="s">
        <v>722</v>
      </c>
      <c r="K739" s="106">
        <v>7</v>
      </c>
      <c r="L739" s="106" t="s">
        <v>753</v>
      </c>
      <c r="M739" s="106" t="s">
        <v>700</v>
      </c>
      <c r="N739" s="106">
        <v>0.32</v>
      </c>
      <c r="O739" s="106">
        <v>0.76</v>
      </c>
      <c r="P739" s="106" t="s">
        <v>714</v>
      </c>
      <c r="Q739" s="107" t="s">
        <v>1496</v>
      </c>
      <c r="R739" s="107" t="s">
        <v>44</v>
      </c>
    </row>
    <row r="740" spans="2:18" ht="20.100000000000001" customHeight="1" x14ac:dyDescent="0.4">
      <c r="B740" s="105" t="str">
        <f t="shared" si="33"/>
        <v/>
      </c>
      <c r="C740" s="105" t="str">
        <f t="shared" si="34"/>
        <v/>
      </c>
      <c r="D740" s="105" t="str">
        <f t="shared" si="35"/>
        <v/>
      </c>
      <c r="E740" s="106" t="s">
        <v>695</v>
      </c>
      <c r="F740" s="106" t="s">
        <v>696</v>
      </c>
      <c r="G740" s="106" t="s">
        <v>721</v>
      </c>
      <c r="H740" s="106" t="s">
        <v>717</v>
      </c>
      <c r="I740" s="106">
        <v>11</v>
      </c>
      <c r="J740" s="106" t="s">
        <v>722</v>
      </c>
      <c r="K740" s="106">
        <v>11</v>
      </c>
      <c r="L740" s="106" t="s">
        <v>717</v>
      </c>
      <c r="M740" s="106" t="s">
        <v>924</v>
      </c>
      <c r="N740" s="106">
        <v>0.32</v>
      </c>
      <c r="O740" s="106">
        <v>0.76</v>
      </c>
      <c r="P740" s="106" t="s">
        <v>714</v>
      </c>
      <c r="Q740" s="107" t="s">
        <v>1497</v>
      </c>
      <c r="R740" s="107" t="s">
        <v>926</v>
      </c>
    </row>
    <row r="741" spans="2:18" ht="20.100000000000001" customHeight="1" x14ac:dyDescent="0.4">
      <c r="B741" s="105" t="str">
        <f t="shared" si="33"/>
        <v/>
      </c>
      <c r="C741" s="105" t="str">
        <f t="shared" si="34"/>
        <v/>
      </c>
      <c r="D741" s="105" t="str">
        <f t="shared" si="35"/>
        <v/>
      </c>
      <c r="E741" s="106" t="s">
        <v>695</v>
      </c>
      <c r="F741" s="106" t="s">
        <v>696</v>
      </c>
      <c r="G741" s="106" t="s">
        <v>773</v>
      </c>
      <c r="H741" s="106" t="s">
        <v>698</v>
      </c>
      <c r="I741" s="106">
        <v>11</v>
      </c>
      <c r="J741" s="106" t="s">
        <v>774</v>
      </c>
      <c r="K741" s="106">
        <v>11</v>
      </c>
      <c r="L741" s="106" t="s">
        <v>698</v>
      </c>
      <c r="M741" s="106" t="s">
        <v>924</v>
      </c>
      <c r="N741" s="106">
        <v>0.32</v>
      </c>
      <c r="O741" s="106">
        <v>0.76</v>
      </c>
      <c r="P741" s="106" t="s">
        <v>714</v>
      </c>
      <c r="Q741" s="107" t="s">
        <v>1498</v>
      </c>
      <c r="R741" s="107" t="s">
        <v>926</v>
      </c>
    </row>
    <row r="742" spans="2:18" ht="20.100000000000001" customHeight="1" x14ac:dyDescent="0.4">
      <c r="B742" s="105" t="str">
        <f t="shared" si="33"/>
        <v/>
      </c>
      <c r="C742" s="105" t="str">
        <f t="shared" si="34"/>
        <v/>
      </c>
      <c r="D742" s="105" t="str">
        <f t="shared" si="35"/>
        <v/>
      </c>
      <c r="E742" s="106" t="s">
        <v>695</v>
      </c>
      <c r="F742" s="106" t="s">
        <v>696</v>
      </c>
      <c r="G742" s="106" t="s">
        <v>778</v>
      </c>
      <c r="H742" s="106" t="s">
        <v>698</v>
      </c>
      <c r="I742" s="106">
        <v>11</v>
      </c>
      <c r="J742" s="106" t="s">
        <v>779</v>
      </c>
      <c r="K742" s="106">
        <v>11</v>
      </c>
      <c r="L742" s="106" t="s">
        <v>698</v>
      </c>
      <c r="M742" s="106" t="s">
        <v>924</v>
      </c>
      <c r="N742" s="106">
        <v>0.31</v>
      </c>
      <c r="O742" s="106">
        <v>0.76</v>
      </c>
      <c r="P742" s="106" t="s">
        <v>714</v>
      </c>
      <c r="Q742" s="107" t="s">
        <v>1499</v>
      </c>
      <c r="R742" s="107" t="s">
        <v>926</v>
      </c>
    </row>
    <row r="743" spans="2:18" ht="20.100000000000001" customHeight="1" x14ac:dyDescent="0.4">
      <c r="B743" s="105" t="str">
        <f t="shared" si="33"/>
        <v/>
      </c>
      <c r="C743" s="105" t="str">
        <f t="shared" si="34"/>
        <v/>
      </c>
      <c r="D743" s="105" t="str">
        <f t="shared" si="35"/>
        <v/>
      </c>
      <c r="E743" s="106" t="s">
        <v>695</v>
      </c>
      <c r="F743" s="106" t="s">
        <v>696</v>
      </c>
      <c r="G743" s="106" t="s">
        <v>782</v>
      </c>
      <c r="H743" s="106" t="s">
        <v>698</v>
      </c>
      <c r="I743" s="106">
        <v>11</v>
      </c>
      <c r="J743" s="106" t="s">
        <v>783</v>
      </c>
      <c r="K743" s="106">
        <v>11</v>
      </c>
      <c r="L743" s="106" t="s">
        <v>698</v>
      </c>
      <c r="M743" s="106" t="s">
        <v>924</v>
      </c>
      <c r="N743" s="106">
        <v>0.27</v>
      </c>
      <c r="O743" s="106">
        <v>0.76</v>
      </c>
      <c r="P743" s="106" t="s">
        <v>714</v>
      </c>
      <c r="Q743" s="107" t="s">
        <v>1500</v>
      </c>
      <c r="R743" s="107" t="s">
        <v>926</v>
      </c>
    </row>
    <row r="744" spans="2:18" ht="20.100000000000001" customHeight="1" x14ac:dyDescent="0.4">
      <c r="B744" s="105" t="str">
        <f t="shared" si="33"/>
        <v/>
      </c>
      <c r="C744" s="105" t="str">
        <f t="shared" si="34"/>
        <v/>
      </c>
      <c r="D744" s="105" t="str">
        <f t="shared" si="35"/>
        <v/>
      </c>
      <c r="E744" s="106" t="s">
        <v>695</v>
      </c>
      <c r="F744" s="106" t="s">
        <v>794</v>
      </c>
      <c r="G744" s="106" t="s">
        <v>721</v>
      </c>
      <c r="H744" s="106" t="s">
        <v>733</v>
      </c>
      <c r="I744" s="106">
        <v>7</v>
      </c>
      <c r="J744" s="106" t="s">
        <v>722</v>
      </c>
      <c r="K744" s="106">
        <v>7</v>
      </c>
      <c r="L744" s="106" t="s">
        <v>733</v>
      </c>
      <c r="M744" s="106" t="s">
        <v>700</v>
      </c>
      <c r="N744" s="106">
        <v>0.45</v>
      </c>
      <c r="O744" s="106">
        <v>0.76</v>
      </c>
      <c r="P744" s="106" t="s">
        <v>714</v>
      </c>
      <c r="Q744" s="107" t="s">
        <v>1501</v>
      </c>
      <c r="R744" s="107" t="s">
        <v>275</v>
      </c>
    </row>
    <row r="745" spans="2:18" ht="20.100000000000001" customHeight="1" x14ac:dyDescent="0.4">
      <c r="B745" s="105" t="str">
        <f t="shared" si="33"/>
        <v/>
      </c>
      <c r="C745" s="105" t="str">
        <f t="shared" si="34"/>
        <v/>
      </c>
      <c r="D745" s="105" t="str">
        <f t="shared" si="35"/>
        <v/>
      </c>
      <c r="E745" s="106" t="s">
        <v>695</v>
      </c>
      <c r="F745" s="106" t="s">
        <v>794</v>
      </c>
      <c r="G745" s="106" t="s">
        <v>773</v>
      </c>
      <c r="H745" s="106" t="s">
        <v>729</v>
      </c>
      <c r="I745" s="106">
        <v>7</v>
      </c>
      <c r="J745" s="106" t="s">
        <v>774</v>
      </c>
      <c r="K745" s="106">
        <v>7</v>
      </c>
      <c r="L745" s="106" t="s">
        <v>729</v>
      </c>
      <c r="M745" s="106" t="s">
        <v>700</v>
      </c>
      <c r="N745" s="106">
        <v>0.45</v>
      </c>
      <c r="O745" s="106">
        <v>0.76</v>
      </c>
      <c r="P745" s="106" t="s">
        <v>714</v>
      </c>
      <c r="Q745" s="107" t="s">
        <v>1502</v>
      </c>
      <c r="R745" s="107" t="s">
        <v>275</v>
      </c>
    </row>
    <row r="746" spans="2:18" ht="20.100000000000001" customHeight="1" x14ac:dyDescent="0.4">
      <c r="B746" s="105" t="str">
        <f t="shared" si="33"/>
        <v/>
      </c>
      <c r="C746" s="105" t="str">
        <f t="shared" si="34"/>
        <v/>
      </c>
      <c r="D746" s="105" t="str">
        <f t="shared" si="35"/>
        <v/>
      </c>
      <c r="E746" s="106" t="s">
        <v>695</v>
      </c>
      <c r="F746" s="106" t="s">
        <v>794</v>
      </c>
      <c r="G746" s="106" t="s">
        <v>778</v>
      </c>
      <c r="H746" s="106" t="s">
        <v>729</v>
      </c>
      <c r="I746" s="106">
        <v>7</v>
      </c>
      <c r="J746" s="106" t="s">
        <v>779</v>
      </c>
      <c r="K746" s="106">
        <v>7</v>
      </c>
      <c r="L746" s="106" t="s">
        <v>729</v>
      </c>
      <c r="M746" s="106" t="s">
        <v>700</v>
      </c>
      <c r="N746" s="106">
        <v>0.45</v>
      </c>
      <c r="O746" s="106">
        <v>0.76</v>
      </c>
      <c r="P746" s="106" t="s">
        <v>714</v>
      </c>
      <c r="Q746" s="107" t="s">
        <v>1503</v>
      </c>
      <c r="R746" s="107" t="s">
        <v>275</v>
      </c>
    </row>
    <row r="747" spans="2:18" ht="20.100000000000001" customHeight="1" x14ac:dyDescent="0.4">
      <c r="B747" s="105" t="str">
        <f t="shared" si="33"/>
        <v/>
      </c>
      <c r="C747" s="105" t="str">
        <f t="shared" si="34"/>
        <v/>
      </c>
      <c r="D747" s="105" t="str">
        <f t="shared" si="35"/>
        <v/>
      </c>
      <c r="E747" s="106" t="s">
        <v>695</v>
      </c>
      <c r="F747" s="106" t="s">
        <v>794</v>
      </c>
      <c r="G747" s="106" t="s">
        <v>782</v>
      </c>
      <c r="H747" s="106" t="s">
        <v>729</v>
      </c>
      <c r="I747" s="106">
        <v>7</v>
      </c>
      <c r="J747" s="106" t="s">
        <v>783</v>
      </c>
      <c r="K747" s="106">
        <v>7</v>
      </c>
      <c r="L747" s="106" t="s">
        <v>729</v>
      </c>
      <c r="M747" s="106" t="s">
        <v>700</v>
      </c>
      <c r="N747" s="106">
        <v>0.38</v>
      </c>
      <c r="O747" s="106">
        <v>0.76</v>
      </c>
      <c r="P747" s="106" t="s">
        <v>714</v>
      </c>
      <c r="Q747" s="107" t="s">
        <v>1504</v>
      </c>
      <c r="R747" s="107" t="s">
        <v>275</v>
      </c>
    </row>
    <row r="748" spans="2:18" ht="20.100000000000001" customHeight="1" x14ac:dyDescent="0.4">
      <c r="B748" s="105" t="str">
        <f t="shared" si="33"/>
        <v/>
      </c>
      <c r="C748" s="105" t="str">
        <f t="shared" si="34"/>
        <v/>
      </c>
      <c r="D748" s="105" t="str">
        <f t="shared" si="35"/>
        <v/>
      </c>
      <c r="E748" s="106" t="s">
        <v>695</v>
      </c>
      <c r="F748" s="106" t="s">
        <v>798</v>
      </c>
      <c r="G748" s="106" t="s">
        <v>721</v>
      </c>
      <c r="H748" s="106" t="s">
        <v>733</v>
      </c>
      <c r="I748" s="106">
        <v>7</v>
      </c>
      <c r="J748" s="106" t="s">
        <v>722</v>
      </c>
      <c r="K748" s="106">
        <v>7</v>
      </c>
      <c r="L748" s="106" t="s">
        <v>802</v>
      </c>
      <c r="M748" s="106" t="s">
        <v>700</v>
      </c>
      <c r="N748" s="106">
        <v>0.37</v>
      </c>
      <c r="O748" s="106">
        <v>0.76</v>
      </c>
      <c r="P748" s="106" t="s">
        <v>714</v>
      </c>
      <c r="Q748" s="107" t="s">
        <v>1505</v>
      </c>
      <c r="R748" s="107" t="s">
        <v>275</v>
      </c>
    </row>
    <row r="749" spans="2:18" ht="20.100000000000001" customHeight="1" x14ac:dyDescent="0.4">
      <c r="B749" s="105" t="str">
        <f t="shared" si="33"/>
        <v/>
      </c>
      <c r="C749" s="105" t="str">
        <f t="shared" si="34"/>
        <v/>
      </c>
      <c r="D749" s="105" t="str">
        <f t="shared" si="35"/>
        <v/>
      </c>
      <c r="E749" s="106" t="s">
        <v>695</v>
      </c>
      <c r="F749" s="106" t="s">
        <v>798</v>
      </c>
      <c r="G749" s="106" t="s">
        <v>773</v>
      </c>
      <c r="H749" s="106" t="s">
        <v>729</v>
      </c>
      <c r="I749" s="106">
        <v>7</v>
      </c>
      <c r="J749" s="106" t="s">
        <v>774</v>
      </c>
      <c r="K749" s="106">
        <v>7</v>
      </c>
      <c r="L749" s="106" t="s">
        <v>799</v>
      </c>
      <c r="M749" s="106" t="s">
        <v>700</v>
      </c>
      <c r="N749" s="106">
        <v>0.36</v>
      </c>
      <c r="O749" s="106">
        <v>0.76</v>
      </c>
      <c r="P749" s="106" t="s">
        <v>714</v>
      </c>
      <c r="Q749" s="107" t="s">
        <v>1506</v>
      </c>
      <c r="R749" s="107" t="s">
        <v>275</v>
      </c>
    </row>
    <row r="750" spans="2:18" ht="20.100000000000001" customHeight="1" x14ac:dyDescent="0.4">
      <c r="B750" s="105" t="str">
        <f t="shared" si="33"/>
        <v/>
      </c>
      <c r="C750" s="105" t="str">
        <f t="shared" si="34"/>
        <v/>
      </c>
      <c r="D750" s="105" t="str">
        <f t="shared" si="35"/>
        <v/>
      </c>
      <c r="E750" s="106" t="s">
        <v>695</v>
      </c>
      <c r="F750" s="106" t="s">
        <v>798</v>
      </c>
      <c r="G750" s="106" t="s">
        <v>778</v>
      </c>
      <c r="H750" s="106" t="s">
        <v>729</v>
      </c>
      <c r="I750" s="106">
        <v>7</v>
      </c>
      <c r="J750" s="106" t="s">
        <v>779</v>
      </c>
      <c r="K750" s="106">
        <v>7</v>
      </c>
      <c r="L750" s="106" t="s">
        <v>799</v>
      </c>
      <c r="M750" s="106" t="s">
        <v>700</v>
      </c>
      <c r="N750" s="106">
        <v>0.36</v>
      </c>
      <c r="O750" s="106">
        <v>0.76</v>
      </c>
      <c r="P750" s="106" t="s">
        <v>714</v>
      </c>
      <c r="Q750" s="107" t="s">
        <v>1507</v>
      </c>
      <c r="R750" s="107" t="s">
        <v>275</v>
      </c>
    </row>
    <row r="751" spans="2:18" ht="20.100000000000001" customHeight="1" x14ac:dyDescent="0.4">
      <c r="B751" s="105" t="str">
        <f t="shared" si="33"/>
        <v/>
      </c>
      <c r="C751" s="105" t="str">
        <f t="shared" si="34"/>
        <v/>
      </c>
      <c r="D751" s="105" t="str">
        <f t="shared" si="35"/>
        <v/>
      </c>
      <c r="E751" s="106" t="s">
        <v>695</v>
      </c>
      <c r="F751" s="106" t="s">
        <v>798</v>
      </c>
      <c r="G751" s="106" t="s">
        <v>782</v>
      </c>
      <c r="H751" s="106" t="s">
        <v>729</v>
      </c>
      <c r="I751" s="106">
        <v>7</v>
      </c>
      <c r="J751" s="106" t="s">
        <v>783</v>
      </c>
      <c r="K751" s="106">
        <v>7</v>
      </c>
      <c r="L751" s="106" t="s">
        <v>799</v>
      </c>
      <c r="M751" s="106" t="s">
        <v>700</v>
      </c>
      <c r="N751" s="106">
        <v>0.33</v>
      </c>
      <c r="O751" s="106">
        <v>0.76</v>
      </c>
      <c r="P751" s="106" t="s">
        <v>714</v>
      </c>
      <c r="Q751" s="107" t="s">
        <v>1508</v>
      </c>
      <c r="R751" s="107" t="s">
        <v>275</v>
      </c>
    </row>
    <row r="752" spans="2:18" ht="20.100000000000001" customHeight="1" x14ac:dyDescent="0.4">
      <c r="B752" s="105" t="str">
        <f t="shared" si="33"/>
        <v/>
      </c>
      <c r="C752" s="105" t="str">
        <f t="shared" si="34"/>
        <v/>
      </c>
      <c r="D752" s="105" t="str">
        <f t="shared" si="35"/>
        <v/>
      </c>
      <c r="E752" s="106" t="s">
        <v>695</v>
      </c>
      <c r="F752" s="106" t="s">
        <v>805</v>
      </c>
      <c r="G752" s="106" t="s">
        <v>773</v>
      </c>
      <c r="H752" s="106" t="s">
        <v>765</v>
      </c>
      <c r="I752" s="106">
        <v>7</v>
      </c>
      <c r="J752" s="106" t="s">
        <v>774</v>
      </c>
      <c r="K752" s="106">
        <v>7</v>
      </c>
      <c r="L752" s="106" t="s">
        <v>741</v>
      </c>
      <c r="M752" s="106" t="s">
        <v>700</v>
      </c>
      <c r="N752" s="106">
        <v>0.44</v>
      </c>
      <c r="O752" s="106">
        <v>0.76</v>
      </c>
      <c r="P752" s="106" t="s">
        <v>714</v>
      </c>
      <c r="Q752" s="107" t="s">
        <v>1509</v>
      </c>
      <c r="R752" s="107" t="s">
        <v>275</v>
      </c>
    </row>
    <row r="753" spans="2:18" ht="20.100000000000001" customHeight="1" x14ac:dyDescent="0.4">
      <c r="B753" s="105" t="str">
        <f t="shared" si="33"/>
        <v/>
      </c>
      <c r="C753" s="105" t="str">
        <f t="shared" si="34"/>
        <v/>
      </c>
      <c r="D753" s="105" t="str">
        <f t="shared" si="35"/>
        <v/>
      </c>
      <c r="E753" s="106" t="s">
        <v>695</v>
      </c>
      <c r="F753" s="106" t="s">
        <v>805</v>
      </c>
      <c r="G753" s="106" t="s">
        <v>778</v>
      </c>
      <c r="H753" s="106" t="s">
        <v>765</v>
      </c>
      <c r="I753" s="106">
        <v>7</v>
      </c>
      <c r="J753" s="106" t="s">
        <v>779</v>
      </c>
      <c r="K753" s="106">
        <v>7</v>
      </c>
      <c r="L753" s="106" t="s">
        <v>741</v>
      </c>
      <c r="M753" s="106" t="s">
        <v>700</v>
      </c>
      <c r="N753" s="106">
        <v>0.43</v>
      </c>
      <c r="O753" s="106">
        <v>0.76</v>
      </c>
      <c r="P753" s="106" t="s">
        <v>714</v>
      </c>
      <c r="Q753" s="107" t="s">
        <v>1510</v>
      </c>
      <c r="R753" s="107" t="s">
        <v>275</v>
      </c>
    </row>
    <row r="754" spans="2:18" ht="20.100000000000001" customHeight="1" x14ac:dyDescent="0.4">
      <c r="B754" s="105" t="str">
        <f t="shared" si="33"/>
        <v/>
      </c>
      <c r="C754" s="105" t="str">
        <f t="shared" si="34"/>
        <v/>
      </c>
      <c r="D754" s="105" t="str">
        <f t="shared" si="35"/>
        <v/>
      </c>
      <c r="E754" s="106" t="s">
        <v>695</v>
      </c>
      <c r="F754" s="106" t="s">
        <v>805</v>
      </c>
      <c r="G754" s="106" t="s">
        <v>782</v>
      </c>
      <c r="H754" s="106" t="s">
        <v>765</v>
      </c>
      <c r="I754" s="106">
        <v>7</v>
      </c>
      <c r="J754" s="106" t="s">
        <v>783</v>
      </c>
      <c r="K754" s="106">
        <v>7</v>
      </c>
      <c r="L754" s="106" t="s">
        <v>741</v>
      </c>
      <c r="M754" s="106" t="s">
        <v>700</v>
      </c>
      <c r="N754" s="106">
        <v>0.37</v>
      </c>
      <c r="O754" s="106">
        <v>0.76</v>
      </c>
      <c r="P754" s="106" t="s">
        <v>714</v>
      </c>
      <c r="Q754" s="107" t="s">
        <v>1511</v>
      </c>
      <c r="R754" s="107" t="s">
        <v>275</v>
      </c>
    </row>
    <row r="755" spans="2:18" ht="20.100000000000001" customHeight="1" x14ac:dyDescent="0.4">
      <c r="B755" s="105" t="str">
        <f t="shared" si="33"/>
        <v/>
      </c>
      <c r="C755" s="105" t="str">
        <f t="shared" si="34"/>
        <v/>
      </c>
      <c r="D755" s="105" t="str">
        <f t="shared" si="35"/>
        <v/>
      </c>
      <c r="E755" s="106" t="s">
        <v>695</v>
      </c>
      <c r="F755" s="106" t="s">
        <v>805</v>
      </c>
      <c r="G755" s="106" t="s">
        <v>788</v>
      </c>
      <c r="H755" s="106" t="s">
        <v>765</v>
      </c>
      <c r="I755" s="106">
        <v>7</v>
      </c>
      <c r="J755" s="106" t="s">
        <v>722</v>
      </c>
      <c r="K755" s="106">
        <v>7</v>
      </c>
      <c r="L755" s="106" t="s">
        <v>753</v>
      </c>
      <c r="M755" s="106" t="s">
        <v>700</v>
      </c>
      <c r="N755" s="106">
        <v>0.44</v>
      </c>
      <c r="O755" s="106">
        <v>0.76</v>
      </c>
      <c r="P755" s="106" t="s">
        <v>714</v>
      </c>
      <c r="Q755" s="107" t="s">
        <v>1512</v>
      </c>
      <c r="R755" s="107" t="s">
        <v>275</v>
      </c>
    </row>
    <row r="756" spans="2:18" ht="20.100000000000001" customHeight="1" x14ac:dyDescent="0.4">
      <c r="B756" s="105" t="str">
        <f t="shared" si="33"/>
        <v/>
      </c>
      <c r="C756" s="105" t="str">
        <f t="shared" si="34"/>
        <v/>
      </c>
      <c r="D756" s="105" t="str">
        <f t="shared" si="35"/>
        <v/>
      </c>
      <c r="E756" s="106" t="s">
        <v>695</v>
      </c>
      <c r="F756" s="106" t="s">
        <v>817</v>
      </c>
      <c r="G756" s="106" t="s">
        <v>773</v>
      </c>
      <c r="H756" s="106" t="s">
        <v>819</v>
      </c>
      <c r="I756" s="106">
        <v>7</v>
      </c>
      <c r="J756" s="106" t="s">
        <v>774</v>
      </c>
      <c r="K756" s="106">
        <v>7</v>
      </c>
      <c r="L756" s="106" t="s">
        <v>741</v>
      </c>
      <c r="M756" s="106" t="s">
        <v>700</v>
      </c>
      <c r="N756" s="106">
        <v>0.31</v>
      </c>
      <c r="O756" s="106">
        <v>0.76</v>
      </c>
      <c r="P756" s="106" t="s">
        <v>714</v>
      </c>
      <c r="Q756" s="107" t="s">
        <v>1513</v>
      </c>
      <c r="R756" s="107" t="s">
        <v>275</v>
      </c>
    </row>
    <row r="757" spans="2:18" ht="20.100000000000001" customHeight="1" x14ac:dyDescent="0.4">
      <c r="B757" s="105" t="str">
        <f t="shared" si="33"/>
        <v/>
      </c>
      <c r="C757" s="105" t="str">
        <f t="shared" si="34"/>
        <v/>
      </c>
      <c r="D757" s="105" t="str">
        <f t="shared" si="35"/>
        <v/>
      </c>
      <c r="E757" s="106" t="s">
        <v>695</v>
      </c>
      <c r="F757" s="106" t="s">
        <v>817</v>
      </c>
      <c r="G757" s="106" t="s">
        <v>778</v>
      </c>
      <c r="H757" s="106" t="s">
        <v>819</v>
      </c>
      <c r="I757" s="106">
        <v>7</v>
      </c>
      <c r="J757" s="106" t="s">
        <v>779</v>
      </c>
      <c r="K757" s="106">
        <v>7</v>
      </c>
      <c r="L757" s="106" t="s">
        <v>741</v>
      </c>
      <c r="M757" s="106" t="s">
        <v>700</v>
      </c>
      <c r="N757" s="106">
        <v>0.31</v>
      </c>
      <c r="O757" s="106">
        <v>0.76</v>
      </c>
      <c r="P757" s="106" t="s">
        <v>714</v>
      </c>
      <c r="Q757" s="107" t="s">
        <v>1514</v>
      </c>
      <c r="R757" s="107" t="s">
        <v>275</v>
      </c>
    </row>
    <row r="758" spans="2:18" ht="20.100000000000001" customHeight="1" x14ac:dyDescent="0.4">
      <c r="B758" s="105" t="str">
        <f t="shared" si="33"/>
        <v/>
      </c>
      <c r="C758" s="105" t="str">
        <f t="shared" si="34"/>
        <v/>
      </c>
      <c r="D758" s="105" t="str">
        <f t="shared" si="35"/>
        <v/>
      </c>
      <c r="E758" s="106" t="s">
        <v>695</v>
      </c>
      <c r="F758" s="106" t="s">
        <v>817</v>
      </c>
      <c r="G758" s="106" t="s">
        <v>782</v>
      </c>
      <c r="H758" s="106" t="s">
        <v>819</v>
      </c>
      <c r="I758" s="106">
        <v>7</v>
      </c>
      <c r="J758" s="106" t="s">
        <v>783</v>
      </c>
      <c r="K758" s="106">
        <v>7</v>
      </c>
      <c r="L758" s="106" t="s">
        <v>741</v>
      </c>
      <c r="M758" s="106" t="s">
        <v>700</v>
      </c>
      <c r="N758" s="106">
        <v>0.26</v>
      </c>
      <c r="O758" s="106">
        <v>0.76</v>
      </c>
      <c r="P758" s="106" t="s">
        <v>714</v>
      </c>
      <c r="Q758" s="107" t="s">
        <v>1515</v>
      </c>
      <c r="R758" s="107" t="s">
        <v>275</v>
      </c>
    </row>
    <row r="759" spans="2:18" ht="20.100000000000001" customHeight="1" x14ac:dyDescent="0.4">
      <c r="B759" s="105" t="str">
        <f t="shared" si="33"/>
        <v/>
      </c>
      <c r="C759" s="105" t="str">
        <f t="shared" si="34"/>
        <v/>
      </c>
      <c r="D759" s="105" t="str">
        <f t="shared" si="35"/>
        <v/>
      </c>
      <c r="E759" s="106" t="s">
        <v>695</v>
      </c>
      <c r="F759" s="106" t="s">
        <v>817</v>
      </c>
      <c r="G759" s="106" t="s">
        <v>788</v>
      </c>
      <c r="H759" s="106" t="s">
        <v>819</v>
      </c>
      <c r="I759" s="106">
        <v>7</v>
      </c>
      <c r="J759" s="106" t="s">
        <v>722</v>
      </c>
      <c r="K759" s="106">
        <v>7</v>
      </c>
      <c r="L759" s="106" t="s">
        <v>753</v>
      </c>
      <c r="M759" s="106" t="s">
        <v>700</v>
      </c>
      <c r="N759" s="106">
        <v>0.32</v>
      </c>
      <c r="O759" s="106">
        <v>0.76</v>
      </c>
      <c r="P759" s="106" t="s">
        <v>714</v>
      </c>
      <c r="Q759" s="107" t="s">
        <v>1516</v>
      </c>
      <c r="R759" s="107" t="s">
        <v>275</v>
      </c>
    </row>
    <row r="760" spans="2:18" ht="20.100000000000001" customHeight="1" x14ac:dyDescent="0.4">
      <c r="B760" s="105" t="str">
        <f t="shared" si="33"/>
        <v/>
      </c>
      <c r="C760" s="105" t="str">
        <f t="shared" si="34"/>
        <v/>
      </c>
      <c r="D760" s="105" t="str">
        <f t="shared" si="35"/>
        <v/>
      </c>
      <c r="E760" s="106" t="s">
        <v>695</v>
      </c>
      <c r="F760" s="106" t="s">
        <v>794</v>
      </c>
      <c r="G760" s="106" t="s">
        <v>697</v>
      </c>
      <c r="H760" s="106" t="s">
        <v>1248</v>
      </c>
      <c r="I760" s="106">
        <v>7</v>
      </c>
      <c r="J760" s="106" t="s">
        <v>1389</v>
      </c>
      <c r="K760" s="106">
        <v>7</v>
      </c>
      <c r="L760" s="106" t="s">
        <v>1248</v>
      </c>
      <c r="M760" s="106" t="s">
        <v>700</v>
      </c>
      <c r="N760" s="106">
        <v>0.44</v>
      </c>
      <c r="O760" s="106">
        <v>0.76</v>
      </c>
      <c r="P760" s="106" t="s">
        <v>714</v>
      </c>
      <c r="Q760" s="107" t="s">
        <v>1517</v>
      </c>
      <c r="R760" s="107" t="s">
        <v>13</v>
      </c>
    </row>
    <row r="761" spans="2:18" ht="20.100000000000001" customHeight="1" x14ac:dyDescent="0.4">
      <c r="B761" s="105" t="str">
        <f t="shared" si="33"/>
        <v/>
      </c>
      <c r="C761" s="105" t="str">
        <f t="shared" si="34"/>
        <v/>
      </c>
      <c r="D761" s="105" t="str">
        <f t="shared" si="35"/>
        <v/>
      </c>
      <c r="E761" s="106" t="s">
        <v>695</v>
      </c>
      <c r="F761" s="106" t="s">
        <v>794</v>
      </c>
      <c r="G761" s="106" t="s">
        <v>710</v>
      </c>
      <c r="H761" s="106" t="s">
        <v>1248</v>
      </c>
      <c r="I761" s="106">
        <v>7</v>
      </c>
      <c r="J761" s="106" t="s">
        <v>1098</v>
      </c>
      <c r="K761" s="106">
        <v>7</v>
      </c>
      <c r="L761" s="106" t="s">
        <v>1248</v>
      </c>
      <c r="M761" s="106" t="s">
        <v>700</v>
      </c>
      <c r="N761" s="106">
        <v>0.44</v>
      </c>
      <c r="O761" s="106">
        <v>0.76</v>
      </c>
      <c r="P761" s="106" t="s">
        <v>714</v>
      </c>
      <c r="Q761" s="107" t="s">
        <v>1518</v>
      </c>
      <c r="R761" s="107" t="s">
        <v>13</v>
      </c>
    </row>
    <row r="762" spans="2:18" ht="20.100000000000001" customHeight="1" x14ac:dyDescent="0.4">
      <c r="B762" s="105" t="str">
        <f t="shared" si="33"/>
        <v/>
      </c>
      <c r="C762" s="105" t="str">
        <f t="shared" si="34"/>
        <v/>
      </c>
      <c r="D762" s="105" t="str">
        <f t="shared" si="35"/>
        <v/>
      </c>
      <c r="E762" s="106" t="s">
        <v>695</v>
      </c>
      <c r="F762" s="106" t="s">
        <v>696</v>
      </c>
      <c r="G762" s="106" t="s">
        <v>697</v>
      </c>
      <c r="H762" s="106" t="s">
        <v>698</v>
      </c>
      <c r="I762" s="106">
        <v>11</v>
      </c>
      <c r="J762" s="106" t="s">
        <v>1347</v>
      </c>
      <c r="K762" s="106">
        <v>11</v>
      </c>
      <c r="L762" s="106" t="s">
        <v>698</v>
      </c>
      <c r="M762" s="106" t="s">
        <v>924</v>
      </c>
      <c r="N762" s="106">
        <v>0.32</v>
      </c>
      <c r="O762" s="106">
        <v>0.76</v>
      </c>
      <c r="P762" s="106" t="s">
        <v>714</v>
      </c>
      <c r="Q762" s="107" t="s">
        <v>1519</v>
      </c>
      <c r="R762" s="107" t="s">
        <v>14</v>
      </c>
    </row>
    <row r="763" spans="2:18" ht="20.100000000000001" customHeight="1" x14ac:dyDescent="0.4">
      <c r="B763" s="105" t="str">
        <f t="shared" si="33"/>
        <v/>
      </c>
      <c r="C763" s="105" t="str">
        <f t="shared" si="34"/>
        <v/>
      </c>
      <c r="D763" s="105" t="str">
        <f t="shared" si="35"/>
        <v/>
      </c>
      <c r="E763" s="106" t="s">
        <v>695</v>
      </c>
      <c r="F763" s="106" t="s">
        <v>696</v>
      </c>
      <c r="G763" s="106" t="s">
        <v>721</v>
      </c>
      <c r="H763" s="106" t="s">
        <v>698</v>
      </c>
      <c r="I763" s="106">
        <v>11</v>
      </c>
      <c r="J763" s="106" t="s">
        <v>1349</v>
      </c>
      <c r="K763" s="106">
        <v>11</v>
      </c>
      <c r="L763" s="106" t="s">
        <v>698</v>
      </c>
      <c r="M763" s="106" t="s">
        <v>924</v>
      </c>
      <c r="N763" s="106">
        <v>0.32</v>
      </c>
      <c r="O763" s="106">
        <v>0.76</v>
      </c>
      <c r="P763" s="106" t="s">
        <v>714</v>
      </c>
      <c r="Q763" s="107" t="s">
        <v>1520</v>
      </c>
      <c r="R763" s="107" t="s">
        <v>14</v>
      </c>
    </row>
    <row r="764" spans="2:18" ht="20.100000000000001" customHeight="1" x14ac:dyDescent="0.4">
      <c r="B764" s="105" t="str">
        <f t="shared" si="33"/>
        <v/>
      </c>
      <c r="C764" s="105" t="str">
        <f t="shared" si="34"/>
        <v/>
      </c>
      <c r="D764" s="105" t="str">
        <f t="shared" si="35"/>
        <v/>
      </c>
      <c r="E764" s="106" t="s">
        <v>695</v>
      </c>
      <c r="F764" s="106" t="s">
        <v>794</v>
      </c>
      <c r="G764" s="106" t="s">
        <v>710</v>
      </c>
      <c r="H764" s="106" t="s">
        <v>733</v>
      </c>
      <c r="I764" s="106">
        <v>11</v>
      </c>
      <c r="J764" s="106" t="s">
        <v>711</v>
      </c>
      <c r="K764" s="106">
        <v>12</v>
      </c>
      <c r="L764" s="106" t="s">
        <v>733</v>
      </c>
      <c r="M764" s="106" t="s">
        <v>924</v>
      </c>
      <c r="N764" s="106">
        <v>0.45</v>
      </c>
      <c r="O764" s="106">
        <v>0.77</v>
      </c>
      <c r="P764" s="106" t="s">
        <v>714</v>
      </c>
      <c r="Q764" s="107" t="s">
        <v>1521</v>
      </c>
      <c r="R764" s="107" t="s">
        <v>39</v>
      </c>
    </row>
    <row r="765" spans="2:18" ht="20.100000000000001" customHeight="1" x14ac:dyDescent="0.4">
      <c r="B765" s="105" t="str">
        <f t="shared" si="33"/>
        <v/>
      </c>
      <c r="C765" s="105" t="str">
        <f t="shared" si="34"/>
        <v/>
      </c>
      <c r="D765" s="105" t="str">
        <f t="shared" si="35"/>
        <v/>
      </c>
      <c r="E765" s="106" t="s">
        <v>695</v>
      </c>
      <c r="F765" s="106" t="s">
        <v>798</v>
      </c>
      <c r="G765" s="106" t="s">
        <v>710</v>
      </c>
      <c r="H765" s="106" t="s">
        <v>733</v>
      </c>
      <c r="I765" s="106">
        <v>11</v>
      </c>
      <c r="J765" s="106" t="s">
        <v>711</v>
      </c>
      <c r="K765" s="106">
        <v>12</v>
      </c>
      <c r="L765" s="106" t="s">
        <v>802</v>
      </c>
      <c r="M765" s="106" t="s">
        <v>924</v>
      </c>
      <c r="N765" s="106">
        <v>0.36</v>
      </c>
      <c r="O765" s="106">
        <v>0.77</v>
      </c>
      <c r="P765" s="106" t="s">
        <v>714</v>
      </c>
      <c r="Q765" s="107" t="s">
        <v>1522</v>
      </c>
      <c r="R765" s="107" t="s">
        <v>39</v>
      </c>
    </row>
    <row r="766" spans="2:18" ht="20.100000000000001" customHeight="1" x14ac:dyDescent="0.4">
      <c r="B766" s="105" t="str">
        <f t="shared" si="33"/>
        <v/>
      </c>
      <c r="C766" s="105" t="str">
        <f t="shared" si="34"/>
        <v/>
      </c>
      <c r="D766" s="105" t="str">
        <f t="shared" si="35"/>
        <v/>
      </c>
      <c r="E766" s="106" t="s">
        <v>695</v>
      </c>
      <c r="F766" s="106" t="s">
        <v>805</v>
      </c>
      <c r="G766" s="106" t="s">
        <v>773</v>
      </c>
      <c r="H766" s="106" t="s">
        <v>733</v>
      </c>
      <c r="I766" s="106">
        <v>11</v>
      </c>
      <c r="J766" s="106" t="s">
        <v>774</v>
      </c>
      <c r="K766" s="106">
        <v>12</v>
      </c>
      <c r="L766" s="106" t="s">
        <v>741</v>
      </c>
      <c r="M766" s="106" t="s">
        <v>924</v>
      </c>
      <c r="N766" s="106">
        <v>0.44</v>
      </c>
      <c r="O766" s="106">
        <v>0.77</v>
      </c>
      <c r="P766" s="106" t="s">
        <v>714</v>
      </c>
      <c r="Q766" s="107" t="s">
        <v>1523</v>
      </c>
      <c r="R766" s="107" t="s">
        <v>39</v>
      </c>
    </row>
    <row r="767" spans="2:18" ht="20.100000000000001" customHeight="1" x14ac:dyDescent="0.4">
      <c r="B767" s="105" t="str">
        <f t="shared" si="33"/>
        <v/>
      </c>
      <c r="C767" s="105" t="str">
        <f t="shared" si="34"/>
        <v/>
      </c>
      <c r="D767" s="105" t="str">
        <f t="shared" si="35"/>
        <v/>
      </c>
      <c r="E767" s="106" t="s">
        <v>695</v>
      </c>
      <c r="F767" s="106" t="s">
        <v>805</v>
      </c>
      <c r="G767" s="106" t="s">
        <v>773</v>
      </c>
      <c r="H767" s="106" t="s">
        <v>729</v>
      </c>
      <c r="I767" s="106">
        <v>11</v>
      </c>
      <c r="J767" s="106" t="s">
        <v>1266</v>
      </c>
      <c r="K767" s="106">
        <v>12</v>
      </c>
      <c r="L767" s="106" t="s">
        <v>741</v>
      </c>
      <c r="M767" s="106" t="s">
        <v>924</v>
      </c>
      <c r="N767" s="106">
        <v>0.44</v>
      </c>
      <c r="O767" s="106">
        <v>0.77</v>
      </c>
      <c r="P767" s="106" t="s">
        <v>714</v>
      </c>
      <c r="Q767" s="107" t="s">
        <v>1524</v>
      </c>
      <c r="R767" s="107" t="s">
        <v>39</v>
      </c>
    </row>
    <row r="768" spans="2:18" ht="20.100000000000001" customHeight="1" x14ac:dyDescent="0.4">
      <c r="B768" s="105" t="str">
        <f t="shared" si="33"/>
        <v/>
      </c>
      <c r="C768" s="105" t="str">
        <f t="shared" si="34"/>
        <v/>
      </c>
      <c r="D768" s="105" t="str">
        <f t="shared" si="35"/>
        <v/>
      </c>
      <c r="E768" s="106" t="s">
        <v>695</v>
      </c>
      <c r="F768" s="106" t="s">
        <v>805</v>
      </c>
      <c r="G768" s="106" t="s">
        <v>778</v>
      </c>
      <c r="H768" s="106" t="s">
        <v>733</v>
      </c>
      <c r="I768" s="106">
        <v>11</v>
      </c>
      <c r="J768" s="106" t="s">
        <v>779</v>
      </c>
      <c r="K768" s="106">
        <v>12</v>
      </c>
      <c r="L768" s="106" t="s">
        <v>741</v>
      </c>
      <c r="M768" s="106" t="s">
        <v>924</v>
      </c>
      <c r="N768" s="106">
        <v>0.44</v>
      </c>
      <c r="O768" s="106">
        <v>0.77</v>
      </c>
      <c r="P768" s="106" t="s">
        <v>714</v>
      </c>
      <c r="Q768" s="107" t="s">
        <v>1525</v>
      </c>
      <c r="R768" s="107" t="s">
        <v>39</v>
      </c>
    </row>
    <row r="769" spans="2:18" ht="20.100000000000001" customHeight="1" x14ac:dyDescent="0.4">
      <c r="B769" s="105" t="str">
        <f t="shared" si="33"/>
        <v/>
      </c>
      <c r="C769" s="105" t="str">
        <f t="shared" si="34"/>
        <v/>
      </c>
      <c r="D769" s="105" t="str">
        <f t="shared" si="35"/>
        <v/>
      </c>
      <c r="E769" s="106" t="s">
        <v>695</v>
      </c>
      <c r="F769" s="106" t="s">
        <v>805</v>
      </c>
      <c r="G769" s="106" t="s">
        <v>778</v>
      </c>
      <c r="H769" s="106" t="s">
        <v>729</v>
      </c>
      <c r="I769" s="106">
        <v>11</v>
      </c>
      <c r="J769" s="106" t="s">
        <v>1269</v>
      </c>
      <c r="K769" s="106">
        <v>12</v>
      </c>
      <c r="L769" s="106" t="s">
        <v>741</v>
      </c>
      <c r="M769" s="106" t="s">
        <v>924</v>
      </c>
      <c r="N769" s="106">
        <v>0.44</v>
      </c>
      <c r="O769" s="106">
        <v>0.77</v>
      </c>
      <c r="P769" s="106" t="s">
        <v>714</v>
      </c>
      <c r="Q769" s="107" t="s">
        <v>1526</v>
      </c>
      <c r="R769" s="107" t="s">
        <v>39</v>
      </c>
    </row>
    <row r="770" spans="2:18" ht="20.100000000000001" customHeight="1" x14ac:dyDescent="0.4">
      <c r="B770" s="105" t="str">
        <f t="shared" si="33"/>
        <v/>
      </c>
      <c r="C770" s="105" t="str">
        <f t="shared" si="34"/>
        <v/>
      </c>
      <c r="D770" s="105" t="str">
        <f t="shared" si="35"/>
        <v/>
      </c>
      <c r="E770" s="106" t="s">
        <v>695</v>
      </c>
      <c r="F770" s="106" t="s">
        <v>805</v>
      </c>
      <c r="G770" s="106" t="s">
        <v>782</v>
      </c>
      <c r="H770" s="106" t="s">
        <v>733</v>
      </c>
      <c r="I770" s="106">
        <v>11</v>
      </c>
      <c r="J770" s="106" t="s">
        <v>783</v>
      </c>
      <c r="K770" s="106">
        <v>12</v>
      </c>
      <c r="L770" s="106" t="s">
        <v>741</v>
      </c>
      <c r="M770" s="106" t="s">
        <v>924</v>
      </c>
      <c r="N770" s="106">
        <v>0.37</v>
      </c>
      <c r="O770" s="106">
        <v>0.77</v>
      </c>
      <c r="P770" s="106" t="s">
        <v>714</v>
      </c>
      <c r="Q770" s="107" t="s">
        <v>1527</v>
      </c>
      <c r="R770" s="107" t="s">
        <v>39</v>
      </c>
    </row>
    <row r="771" spans="2:18" ht="20.100000000000001" customHeight="1" x14ac:dyDescent="0.4">
      <c r="B771" s="105" t="str">
        <f t="shared" si="33"/>
        <v/>
      </c>
      <c r="C771" s="105" t="str">
        <f t="shared" si="34"/>
        <v/>
      </c>
      <c r="D771" s="105" t="str">
        <f t="shared" si="35"/>
        <v/>
      </c>
      <c r="E771" s="106" t="s">
        <v>695</v>
      </c>
      <c r="F771" s="106" t="s">
        <v>805</v>
      </c>
      <c r="G771" s="106" t="s">
        <v>758</v>
      </c>
      <c r="H771" s="106" t="s">
        <v>765</v>
      </c>
      <c r="I771" s="106">
        <v>11</v>
      </c>
      <c r="J771" s="106" t="s">
        <v>711</v>
      </c>
      <c r="K771" s="106">
        <v>12</v>
      </c>
      <c r="L771" s="106" t="s">
        <v>753</v>
      </c>
      <c r="M771" s="106" t="s">
        <v>924</v>
      </c>
      <c r="N771" s="106">
        <v>0.44</v>
      </c>
      <c r="O771" s="106">
        <v>0.77</v>
      </c>
      <c r="P771" s="106" t="s">
        <v>714</v>
      </c>
      <c r="Q771" s="107" t="s">
        <v>1528</v>
      </c>
      <c r="R771" s="107" t="s">
        <v>39</v>
      </c>
    </row>
    <row r="772" spans="2:18" ht="20.100000000000001" customHeight="1" x14ac:dyDescent="0.4">
      <c r="B772" s="105" t="str">
        <f t="shared" si="33"/>
        <v/>
      </c>
      <c r="C772" s="105" t="str">
        <f t="shared" si="34"/>
        <v/>
      </c>
      <c r="D772" s="105" t="str">
        <f t="shared" si="35"/>
        <v/>
      </c>
      <c r="E772" s="106" t="s">
        <v>695</v>
      </c>
      <c r="F772" s="106" t="s">
        <v>805</v>
      </c>
      <c r="G772" s="106" t="s">
        <v>788</v>
      </c>
      <c r="H772" s="106" t="s">
        <v>733</v>
      </c>
      <c r="I772" s="106">
        <v>11</v>
      </c>
      <c r="J772" s="106" t="s">
        <v>722</v>
      </c>
      <c r="K772" s="106">
        <v>12</v>
      </c>
      <c r="L772" s="106" t="s">
        <v>753</v>
      </c>
      <c r="M772" s="106" t="s">
        <v>924</v>
      </c>
      <c r="N772" s="106">
        <v>0.44</v>
      </c>
      <c r="O772" s="106">
        <v>0.77</v>
      </c>
      <c r="P772" s="106" t="s">
        <v>714</v>
      </c>
      <c r="Q772" s="107" t="s">
        <v>1529</v>
      </c>
      <c r="R772" s="107" t="s">
        <v>39</v>
      </c>
    </row>
    <row r="773" spans="2:18" ht="20.100000000000001" customHeight="1" x14ac:dyDescent="0.4">
      <c r="B773" s="105" t="str">
        <f t="shared" si="33"/>
        <v/>
      </c>
      <c r="C773" s="105" t="str">
        <f t="shared" si="34"/>
        <v/>
      </c>
      <c r="D773" s="105" t="str">
        <f t="shared" si="35"/>
        <v/>
      </c>
      <c r="E773" s="106" t="s">
        <v>695</v>
      </c>
      <c r="F773" s="106" t="s">
        <v>817</v>
      </c>
      <c r="G773" s="106" t="s">
        <v>773</v>
      </c>
      <c r="H773" s="106" t="s">
        <v>802</v>
      </c>
      <c r="I773" s="106">
        <v>11</v>
      </c>
      <c r="J773" s="106" t="s">
        <v>774</v>
      </c>
      <c r="K773" s="106">
        <v>12</v>
      </c>
      <c r="L773" s="106" t="s">
        <v>741</v>
      </c>
      <c r="M773" s="106" t="s">
        <v>924</v>
      </c>
      <c r="N773" s="106">
        <v>0.31</v>
      </c>
      <c r="O773" s="106">
        <v>0.77</v>
      </c>
      <c r="P773" s="106" t="s">
        <v>714</v>
      </c>
      <c r="Q773" s="107" t="s">
        <v>1530</v>
      </c>
      <c r="R773" s="107" t="s">
        <v>39</v>
      </c>
    </row>
    <row r="774" spans="2:18" ht="20.100000000000001" customHeight="1" x14ac:dyDescent="0.4">
      <c r="B774" s="105" t="str">
        <f t="shared" si="33"/>
        <v/>
      </c>
      <c r="C774" s="105" t="str">
        <f t="shared" si="34"/>
        <v/>
      </c>
      <c r="D774" s="105" t="str">
        <f t="shared" si="35"/>
        <v/>
      </c>
      <c r="E774" s="106" t="s">
        <v>695</v>
      </c>
      <c r="F774" s="106" t="s">
        <v>817</v>
      </c>
      <c r="G774" s="106" t="s">
        <v>773</v>
      </c>
      <c r="H774" s="106" t="s">
        <v>799</v>
      </c>
      <c r="I774" s="106">
        <v>11</v>
      </c>
      <c r="J774" s="106" t="s">
        <v>1266</v>
      </c>
      <c r="K774" s="106">
        <v>12</v>
      </c>
      <c r="L774" s="106" t="s">
        <v>741</v>
      </c>
      <c r="M774" s="106" t="s">
        <v>924</v>
      </c>
      <c r="N774" s="106">
        <v>0.31</v>
      </c>
      <c r="O774" s="106">
        <v>0.77</v>
      </c>
      <c r="P774" s="106" t="s">
        <v>714</v>
      </c>
      <c r="Q774" s="107" t="s">
        <v>1531</v>
      </c>
      <c r="R774" s="107" t="s">
        <v>39</v>
      </c>
    </row>
    <row r="775" spans="2:18" ht="20.100000000000001" customHeight="1" x14ac:dyDescent="0.4">
      <c r="B775" s="105" t="str">
        <f t="shared" si="33"/>
        <v/>
      </c>
      <c r="C775" s="105" t="str">
        <f t="shared" si="34"/>
        <v/>
      </c>
      <c r="D775" s="105" t="str">
        <f t="shared" si="35"/>
        <v/>
      </c>
      <c r="E775" s="106" t="s">
        <v>695</v>
      </c>
      <c r="F775" s="106" t="s">
        <v>817</v>
      </c>
      <c r="G775" s="106" t="s">
        <v>778</v>
      </c>
      <c r="H775" s="106" t="s">
        <v>802</v>
      </c>
      <c r="I775" s="106">
        <v>11</v>
      </c>
      <c r="J775" s="106" t="s">
        <v>779</v>
      </c>
      <c r="K775" s="106">
        <v>12</v>
      </c>
      <c r="L775" s="106" t="s">
        <v>741</v>
      </c>
      <c r="M775" s="106" t="s">
        <v>924</v>
      </c>
      <c r="N775" s="106">
        <v>0.31</v>
      </c>
      <c r="O775" s="106">
        <v>0.77</v>
      </c>
      <c r="P775" s="106" t="s">
        <v>714</v>
      </c>
      <c r="Q775" s="107" t="s">
        <v>1532</v>
      </c>
      <c r="R775" s="107" t="s">
        <v>39</v>
      </c>
    </row>
    <row r="776" spans="2:18" ht="20.100000000000001" customHeight="1" x14ac:dyDescent="0.4">
      <c r="B776" s="105" t="str">
        <f t="shared" si="33"/>
        <v/>
      </c>
      <c r="C776" s="105" t="str">
        <f t="shared" si="34"/>
        <v/>
      </c>
      <c r="D776" s="105" t="str">
        <f t="shared" si="35"/>
        <v/>
      </c>
      <c r="E776" s="106" t="s">
        <v>695</v>
      </c>
      <c r="F776" s="106" t="s">
        <v>817</v>
      </c>
      <c r="G776" s="106" t="s">
        <v>778</v>
      </c>
      <c r="H776" s="106" t="s">
        <v>799</v>
      </c>
      <c r="I776" s="106">
        <v>11</v>
      </c>
      <c r="J776" s="106" t="s">
        <v>1269</v>
      </c>
      <c r="K776" s="106">
        <v>12</v>
      </c>
      <c r="L776" s="106" t="s">
        <v>741</v>
      </c>
      <c r="M776" s="106" t="s">
        <v>924</v>
      </c>
      <c r="N776" s="106">
        <v>0.31</v>
      </c>
      <c r="O776" s="106">
        <v>0.77</v>
      </c>
      <c r="P776" s="106" t="s">
        <v>714</v>
      </c>
      <c r="Q776" s="107" t="s">
        <v>1533</v>
      </c>
      <c r="R776" s="107" t="s">
        <v>39</v>
      </c>
    </row>
    <row r="777" spans="2:18" ht="20.100000000000001" customHeight="1" x14ac:dyDescent="0.4">
      <c r="B777" s="105" t="str">
        <f t="shared" si="33"/>
        <v/>
      </c>
      <c r="C777" s="105" t="str">
        <f t="shared" si="34"/>
        <v/>
      </c>
      <c r="D777" s="105" t="str">
        <f t="shared" si="35"/>
        <v/>
      </c>
      <c r="E777" s="106" t="s">
        <v>695</v>
      </c>
      <c r="F777" s="106" t="s">
        <v>817</v>
      </c>
      <c r="G777" s="106" t="s">
        <v>782</v>
      </c>
      <c r="H777" s="106" t="s">
        <v>802</v>
      </c>
      <c r="I777" s="106">
        <v>11</v>
      </c>
      <c r="J777" s="106" t="s">
        <v>783</v>
      </c>
      <c r="K777" s="106">
        <v>12</v>
      </c>
      <c r="L777" s="106" t="s">
        <v>741</v>
      </c>
      <c r="M777" s="106" t="s">
        <v>924</v>
      </c>
      <c r="N777" s="106">
        <v>0.26</v>
      </c>
      <c r="O777" s="106">
        <v>0.77</v>
      </c>
      <c r="P777" s="106" t="s">
        <v>714</v>
      </c>
      <c r="Q777" s="107" t="s">
        <v>1534</v>
      </c>
      <c r="R777" s="107" t="s">
        <v>39</v>
      </c>
    </row>
    <row r="778" spans="2:18" ht="20.100000000000001" customHeight="1" x14ac:dyDescent="0.4">
      <c r="B778" s="105" t="str">
        <f t="shared" si="33"/>
        <v/>
      </c>
      <c r="C778" s="105" t="str">
        <f t="shared" si="34"/>
        <v/>
      </c>
      <c r="D778" s="105" t="str">
        <f t="shared" si="35"/>
        <v/>
      </c>
      <c r="E778" s="106" t="s">
        <v>695</v>
      </c>
      <c r="F778" s="106" t="s">
        <v>817</v>
      </c>
      <c r="G778" s="106" t="s">
        <v>758</v>
      </c>
      <c r="H778" s="106" t="s">
        <v>819</v>
      </c>
      <c r="I778" s="106">
        <v>11</v>
      </c>
      <c r="J778" s="106" t="s">
        <v>711</v>
      </c>
      <c r="K778" s="106">
        <v>12</v>
      </c>
      <c r="L778" s="106" t="s">
        <v>753</v>
      </c>
      <c r="M778" s="106" t="s">
        <v>924</v>
      </c>
      <c r="N778" s="106">
        <v>0.32</v>
      </c>
      <c r="O778" s="106">
        <v>0.77</v>
      </c>
      <c r="P778" s="106" t="s">
        <v>714</v>
      </c>
      <c r="Q778" s="107" t="s">
        <v>1535</v>
      </c>
      <c r="R778" s="107" t="s">
        <v>39</v>
      </c>
    </row>
    <row r="779" spans="2:18" ht="20.100000000000001" customHeight="1" x14ac:dyDescent="0.4">
      <c r="B779" s="105" t="str">
        <f t="shared" si="33"/>
        <v/>
      </c>
      <c r="C779" s="105" t="str">
        <f t="shared" si="34"/>
        <v/>
      </c>
      <c r="D779" s="105" t="str">
        <f t="shared" si="35"/>
        <v/>
      </c>
      <c r="E779" s="106" t="s">
        <v>695</v>
      </c>
      <c r="F779" s="106" t="s">
        <v>817</v>
      </c>
      <c r="G779" s="106" t="s">
        <v>788</v>
      </c>
      <c r="H779" s="106" t="s">
        <v>802</v>
      </c>
      <c r="I779" s="106">
        <v>11</v>
      </c>
      <c r="J779" s="106" t="s">
        <v>722</v>
      </c>
      <c r="K779" s="106">
        <v>12</v>
      </c>
      <c r="L779" s="106" t="s">
        <v>753</v>
      </c>
      <c r="M779" s="106" t="s">
        <v>924</v>
      </c>
      <c r="N779" s="106">
        <v>0.32</v>
      </c>
      <c r="O779" s="106">
        <v>0.77</v>
      </c>
      <c r="P779" s="106" t="s">
        <v>714</v>
      </c>
      <c r="Q779" s="107" t="s">
        <v>1536</v>
      </c>
      <c r="R779" s="107" t="s">
        <v>39</v>
      </c>
    </row>
    <row r="780" spans="2:18" ht="20.100000000000001" customHeight="1" x14ac:dyDescent="0.4">
      <c r="B780" s="105" t="str">
        <f t="shared" si="33"/>
        <v/>
      </c>
      <c r="C780" s="105" t="str">
        <f t="shared" si="34"/>
        <v/>
      </c>
      <c r="D780" s="105" t="str">
        <f t="shared" si="35"/>
        <v/>
      </c>
      <c r="E780" s="106" t="s">
        <v>695</v>
      </c>
      <c r="F780" s="106" t="s">
        <v>794</v>
      </c>
      <c r="G780" s="106" t="s">
        <v>710</v>
      </c>
      <c r="H780" s="106" t="s">
        <v>729</v>
      </c>
      <c r="I780" s="106">
        <v>11</v>
      </c>
      <c r="J780" s="106" t="s">
        <v>711</v>
      </c>
      <c r="K780" s="106">
        <v>12</v>
      </c>
      <c r="L780" s="106" t="s">
        <v>729</v>
      </c>
      <c r="M780" s="106" t="s">
        <v>924</v>
      </c>
      <c r="N780" s="106">
        <v>0.45</v>
      </c>
      <c r="O780" s="106">
        <v>0.77</v>
      </c>
      <c r="P780" s="106" t="s">
        <v>714</v>
      </c>
      <c r="Q780" s="107" t="s">
        <v>1537</v>
      </c>
      <c r="R780" s="107" t="s">
        <v>25</v>
      </c>
    </row>
    <row r="781" spans="2:18" ht="20.100000000000001" customHeight="1" x14ac:dyDescent="0.4">
      <c r="B781" s="105" t="str">
        <f t="shared" si="33"/>
        <v/>
      </c>
      <c r="C781" s="105" t="str">
        <f t="shared" si="34"/>
        <v/>
      </c>
      <c r="D781" s="105" t="str">
        <f t="shared" si="35"/>
        <v/>
      </c>
      <c r="E781" s="106" t="s">
        <v>695</v>
      </c>
      <c r="F781" s="106" t="s">
        <v>696</v>
      </c>
      <c r="G781" s="106" t="s">
        <v>697</v>
      </c>
      <c r="H781" s="106" t="s">
        <v>717</v>
      </c>
      <c r="I781" s="106">
        <v>11</v>
      </c>
      <c r="J781" s="106" t="s">
        <v>699</v>
      </c>
      <c r="K781" s="106">
        <v>11</v>
      </c>
      <c r="L781" s="106" t="s">
        <v>717</v>
      </c>
      <c r="M781" s="106" t="s">
        <v>924</v>
      </c>
      <c r="N781" s="106">
        <v>0.32</v>
      </c>
      <c r="O781" s="106">
        <v>0.77</v>
      </c>
      <c r="P781" s="106" t="s">
        <v>714</v>
      </c>
      <c r="Q781" s="107" t="s">
        <v>1538</v>
      </c>
      <c r="R781" s="107" t="s">
        <v>25</v>
      </c>
    </row>
    <row r="782" spans="2:18" ht="20.100000000000001" customHeight="1" x14ac:dyDescent="0.4">
      <c r="B782" s="105" t="str">
        <f t="shared" si="33"/>
        <v/>
      </c>
      <c r="C782" s="105" t="str">
        <f t="shared" si="34"/>
        <v/>
      </c>
      <c r="D782" s="105" t="str">
        <f t="shared" si="35"/>
        <v/>
      </c>
      <c r="E782" s="106" t="s">
        <v>695</v>
      </c>
      <c r="F782" s="106" t="s">
        <v>696</v>
      </c>
      <c r="G782" s="106" t="s">
        <v>721</v>
      </c>
      <c r="H782" s="106" t="s">
        <v>706</v>
      </c>
      <c r="I782" s="106">
        <v>11</v>
      </c>
      <c r="J782" s="106" t="s">
        <v>722</v>
      </c>
      <c r="K782" s="106">
        <v>11</v>
      </c>
      <c r="L782" s="106" t="s">
        <v>706</v>
      </c>
      <c r="M782" s="106" t="s">
        <v>924</v>
      </c>
      <c r="N782" s="106">
        <v>0.32</v>
      </c>
      <c r="O782" s="106">
        <v>0.77</v>
      </c>
      <c r="P782" s="106" t="s">
        <v>714</v>
      </c>
      <c r="Q782" s="107" t="s">
        <v>1539</v>
      </c>
      <c r="R782" s="107" t="s">
        <v>25</v>
      </c>
    </row>
    <row r="783" spans="2:18" ht="20.100000000000001" customHeight="1" x14ac:dyDescent="0.4">
      <c r="B783" s="105" t="str">
        <f t="shared" si="33"/>
        <v/>
      </c>
      <c r="C783" s="105" t="str">
        <f t="shared" si="34"/>
        <v/>
      </c>
      <c r="D783" s="105" t="str">
        <f t="shared" si="35"/>
        <v/>
      </c>
      <c r="E783" s="106" t="s">
        <v>695</v>
      </c>
      <c r="F783" s="106" t="s">
        <v>798</v>
      </c>
      <c r="G783" s="106" t="s">
        <v>710</v>
      </c>
      <c r="H783" s="106" t="s">
        <v>729</v>
      </c>
      <c r="I783" s="106">
        <v>11</v>
      </c>
      <c r="J783" s="106" t="s">
        <v>711</v>
      </c>
      <c r="K783" s="106">
        <v>12</v>
      </c>
      <c r="L783" s="106" t="s">
        <v>799</v>
      </c>
      <c r="M783" s="106" t="s">
        <v>924</v>
      </c>
      <c r="N783" s="106">
        <v>0.37</v>
      </c>
      <c r="O783" s="106">
        <v>0.77</v>
      </c>
      <c r="P783" s="106" t="s">
        <v>714</v>
      </c>
      <c r="Q783" s="107" t="s">
        <v>1540</v>
      </c>
      <c r="R783" s="107" t="s">
        <v>25</v>
      </c>
    </row>
    <row r="784" spans="2:18" ht="20.100000000000001" customHeight="1" x14ac:dyDescent="0.4">
      <c r="B784" s="105" t="str">
        <f t="shared" ref="B784:B847" si="36">IF(OR($C$10="",$C$11=""),"",IFERROR(IF(AND($U$22&lt;&gt;R784,$V$22&lt;&gt;R784),"－",IF(AND(COUNTIF($C$10,"*樹脂スペーサー*")&gt;0,OR(M784="空気",F784="一般",F784="一般ＰＧ")),"－",IF(AND($W$25&gt;0,$W$25&gt;=O784),$U$25,IF(AND($W$26&gt;0,$W$26&gt;=O784),$U$26,IF(AND($W$27&gt;0,$W$27&gt;=O784),$U$27,IF(AND($W$28&gt;0,$W$28&gt;=O784),$U$28,IF(AND($W$29&gt;0,$W$29&gt;=O784),$U$29,IF(AND($W$30&gt;0,$W$30&gt;=O784),$U$30,IF(AND($W$31&gt;0,$W$31&gt;=O784),$U$31,"－"))))))))),"－"))</f>
        <v/>
      </c>
      <c r="C784" s="105" t="str">
        <f t="shared" ref="C784:C847" si="37">IF(B784="","",IF(B784&lt;&gt;"－",VLOOKUP(B784,$U$25:$V$31,2,FALSE),"－"))</f>
        <v/>
      </c>
      <c r="D784" s="105" t="str">
        <f t="shared" ref="D784:D847" si="38">IF($H$9="","",IF($V$38&lt;&gt;"断熱等","－",IF(AND(COUNTIF($V$34,"*樹脂スペーサー*")&gt;0,OR(M784="空気",F784="一般",F784="一般ＰＧ")),"－",IF(AND($V$35&lt;&gt;R784,$W$35&lt;&gt;R784),"－",IF(MID($H$9,10,1)="Z",IF(N784&lt;=0.65,"○","－"),IF($V$36&gt;=O784,"○","－"))))))</f>
        <v/>
      </c>
      <c r="E784" s="106" t="s">
        <v>695</v>
      </c>
      <c r="F784" s="106" t="s">
        <v>805</v>
      </c>
      <c r="G784" s="106" t="s">
        <v>710</v>
      </c>
      <c r="H784" s="106" t="s">
        <v>765</v>
      </c>
      <c r="I784" s="106">
        <v>11</v>
      </c>
      <c r="J784" s="106" t="s">
        <v>711</v>
      </c>
      <c r="K784" s="106">
        <v>12</v>
      </c>
      <c r="L784" s="106" t="s">
        <v>741</v>
      </c>
      <c r="M784" s="106" t="s">
        <v>924</v>
      </c>
      <c r="N784" s="106">
        <v>0.44</v>
      </c>
      <c r="O784" s="106">
        <v>0.77</v>
      </c>
      <c r="P784" s="106" t="s">
        <v>714</v>
      </c>
      <c r="Q784" s="107" t="s">
        <v>1541</v>
      </c>
      <c r="R784" s="107" t="s">
        <v>25</v>
      </c>
    </row>
    <row r="785" spans="2:18" ht="20.100000000000001" customHeight="1" x14ac:dyDescent="0.4">
      <c r="B785" s="105" t="str">
        <f t="shared" si="36"/>
        <v/>
      </c>
      <c r="C785" s="105" t="str">
        <f t="shared" si="37"/>
        <v/>
      </c>
      <c r="D785" s="105" t="str">
        <f t="shared" si="38"/>
        <v/>
      </c>
      <c r="E785" s="106" t="s">
        <v>695</v>
      </c>
      <c r="F785" s="106" t="s">
        <v>805</v>
      </c>
      <c r="G785" s="106" t="s">
        <v>721</v>
      </c>
      <c r="H785" s="106" t="s">
        <v>733</v>
      </c>
      <c r="I785" s="106">
        <v>11</v>
      </c>
      <c r="J785" s="106" t="s">
        <v>722</v>
      </c>
      <c r="K785" s="106">
        <v>12</v>
      </c>
      <c r="L785" s="106" t="s">
        <v>741</v>
      </c>
      <c r="M785" s="106" t="s">
        <v>924</v>
      </c>
      <c r="N785" s="106">
        <v>0.45</v>
      </c>
      <c r="O785" s="106">
        <v>0.77</v>
      </c>
      <c r="P785" s="106" t="s">
        <v>714</v>
      </c>
      <c r="Q785" s="107" t="s">
        <v>1542</v>
      </c>
      <c r="R785" s="107" t="s">
        <v>25</v>
      </c>
    </row>
    <row r="786" spans="2:18" ht="20.100000000000001" customHeight="1" x14ac:dyDescent="0.4">
      <c r="B786" s="105" t="str">
        <f t="shared" si="36"/>
        <v/>
      </c>
      <c r="C786" s="105" t="str">
        <f t="shared" si="37"/>
        <v/>
      </c>
      <c r="D786" s="105" t="str">
        <f t="shared" si="38"/>
        <v/>
      </c>
      <c r="E786" s="106" t="s">
        <v>695</v>
      </c>
      <c r="F786" s="106" t="s">
        <v>805</v>
      </c>
      <c r="G786" s="106" t="s">
        <v>752</v>
      </c>
      <c r="H786" s="106" t="s">
        <v>765</v>
      </c>
      <c r="I786" s="106">
        <v>11</v>
      </c>
      <c r="J786" s="106" t="s">
        <v>699</v>
      </c>
      <c r="K786" s="106">
        <v>12</v>
      </c>
      <c r="L786" s="106" t="s">
        <v>753</v>
      </c>
      <c r="M786" s="106" t="s">
        <v>924</v>
      </c>
      <c r="N786" s="106">
        <v>0.45</v>
      </c>
      <c r="O786" s="106">
        <v>0.77</v>
      </c>
      <c r="P786" s="106" t="s">
        <v>714</v>
      </c>
      <c r="Q786" s="107" t="s">
        <v>1543</v>
      </c>
      <c r="R786" s="107" t="s">
        <v>25</v>
      </c>
    </row>
    <row r="787" spans="2:18" ht="20.100000000000001" customHeight="1" x14ac:dyDescent="0.4">
      <c r="B787" s="105" t="str">
        <f t="shared" si="36"/>
        <v/>
      </c>
      <c r="C787" s="105" t="str">
        <f t="shared" si="37"/>
        <v/>
      </c>
      <c r="D787" s="105" t="str">
        <f t="shared" si="38"/>
        <v/>
      </c>
      <c r="E787" s="106" t="s">
        <v>695</v>
      </c>
      <c r="F787" s="106" t="s">
        <v>805</v>
      </c>
      <c r="G787" s="106" t="s">
        <v>758</v>
      </c>
      <c r="H787" s="106" t="s">
        <v>729</v>
      </c>
      <c r="I787" s="106">
        <v>11</v>
      </c>
      <c r="J787" s="106" t="s">
        <v>711</v>
      </c>
      <c r="K787" s="106">
        <v>12</v>
      </c>
      <c r="L787" s="106" t="s">
        <v>753</v>
      </c>
      <c r="M787" s="106" t="s">
        <v>924</v>
      </c>
      <c r="N787" s="106">
        <v>0.45</v>
      </c>
      <c r="O787" s="106">
        <v>0.77</v>
      </c>
      <c r="P787" s="106" t="s">
        <v>714</v>
      </c>
      <c r="Q787" s="107" t="s">
        <v>1544</v>
      </c>
      <c r="R787" s="107" t="s">
        <v>25</v>
      </c>
    </row>
    <row r="788" spans="2:18" ht="20.100000000000001" customHeight="1" x14ac:dyDescent="0.4">
      <c r="B788" s="105" t="str">
        <f t="shared" si="36"/>
        <v/>
      </c>
      <c r="C788" s="105" t="str">
        <f t="shared" si="37"/>
        <v/>
      </c>
      <c r="D788" s="105" t="str">
        <f t="shared" si="38"/>
        <v/>
      </c>
      <c r="E788" s="106" t="s">
        <v>695</v>
      </c>
      <c r="F788" s="106" t="s">
        <v>817</v>
      </c>
      <c r="G788" s="106" t="s">
        <v>710</v>
      </c>
      <c r="H788" s="106" t="s">
        <v>819</v>
      </c>
      <c r="I788" s="106">
        <v>11</v>
      </c>
      <c r="J788" s="106" t="s">
        <v>711</v>
      </c>
      <c r="K788" s="106">
        <v>12</v>
      </c>
      <c r="L788" s="106" t="s">
        <v>741</v>
      </c>
      <c r="M788" s="106" t="s">
        <v>924</v>
      </c>
      <c r="N788" s="106">
        <v>0.32</v>
      </c>
      <c r="O788" s="106">
        <v>0.77</v>
      </c>
      <c r="P788" s="106" t="s">
        <v>714</v>
      </c>
      <c r="Q788" s="107" t="s">
        <v>1545</v>
      </c>
      <c r="R788" s="107" t="s">
        <v>25</v>
      </c>
    </row>
    <row r="789" spans="2:18" ht="20.100000000000001" customHeight="1" x14ac:dyDescent="0.4">
      <c r="B789" s="105" t="str">
        <f t="shared" si="36"/>
        <v/>
      </c>
      <c r="C789" s="105" t="str">
        <f t="shared" si="37"/>
        <v/>
      </c>
      <c r="D789" s="105" t="str">
        <f t="shared" si="38"/>
        <v/>
      </c>
      <c r="E789" s="106" t="s">
        <v>695</v>
      </c>
      <c r="F789" s="106" t="s">
        <v>817</v>
      </c>
      <c r="G789" s="106" t="s">
        <v>721</v>
      </c>
      <c r="H789" s="106" t="s">
        <v>802</v>
      </c>
      <c r="I789" s="106">
        <v>11</v>
      </c>
      <c r="J789" s="106" t="s">
        <v>722</v>
      </c>
      <c r="K789" s="106">
        <v>12</v>
      </c>
      <c r="L789" s="106" t="s">
        <v>741</v>
      </c>
      <c r="M789" s="106" t="s">
        <v>924</v>
      </c>
      <c r="N789" s="106">
        <v>0.32</v>
      </c>
      <c r="O789" s="106">
        <v>0.77</v>
      </c>
      <c r="P789" s="106" t="s">
        <v>714</v>
      </c>
      <c r="Q789" s="107" t="s">
        <v>1546</v>
      </c>
      <c r="R789" s="107" t="s">
        <v>25</v>
      </c>
    </row>
    <row r="790" spans="2:18" ht="20.100000000000001" customHeight="1" x14ac:dyDescent="0.4">
      <c r="B790" s="105" t="str">
        <f t="shared" si="36"/>
        <v/>
      </c>
      <c r="C790" s="105" t="str">
        <f t="shared" si="37"/>
        <v/>
      </c>
      <c r="D790" s="105" t="str">
        <f t="shared" si="38"/>
        <v/>
      </c>
      <c r="E790" s="106" t="s">
        <v>695</v>
      </c>
      <c r="F790" s="106" t="s">
        <v>817</v>
      </c>
      <c r="G790" s="106" t="s">
        <v>752</v>
      </c>
      <c r="H790" s="106" t="s">
        <v>819</v>
      </c>
      <c r="I790" s="106">
        <v>11</v>
      </c>
      <c r="J790" s="106" t="s">
        <v>699</v>
      </c>
      <c r="K790" s="106">
        <v>12</v>
      </c>
      <c r="L790" s="106" t="s">
        <v>753</v>
      </c>
      <c r="M790" s="106" t="s">
        <v>924</v>
      </c>
      <c r="N790" s="106">
        <v>0.32</v>
      </c>
      <c r="O790" s="106">
        <v>0.77</v>
      </c>
      <c r="P790" s="106" t="s">
        <v>714</v>
      </c>
      <c r="Q790" s="107" t="s">
        <v>1547</v>
      </c>
      <c r="R790" s="107" t="s">
        <v>25</v>
      </c>
    </row>
    <row r="791" spans="2:18" ht="20.100000000000001" customHeight="1" x14ac:dyDescent="0.4">
      <c r="B791" s="105" t="str">
        <f t="shared" si="36"/>
        <v/>
      </c>
      <c r="C791" s="105" t="str">
        <f t="shared" si="37"/>
        <v/>
      </c>
      <c r="D791" s="105" t="str">
        <f t="shared" si="38"/>
        <v/>
      </c>
      <c r="E791" s="106" t="s">
        <v>695</v>
      </c>
      <c r="F791" s="106" t="s">
        <v>817</v>
      </c>
      <c r="G791" s="106" t="s">
        <v>758</v>
      </c>
      <c r="H791" s="106" t="s">
        <v>799</v>
      </c>
      <c r="I791" s="106">
        <v>11</v>
      </c>
      <c r="J791" s="106" t="s">
        <v>711</v>
      </c>
      <c r="K791" s="106">
        <v>12</v>
      </c>
      <c r="L791" s="106" t="s">
        <v>753</v>
      </c>
      <c r="M791" s="106" t="s">
        <v>924</v>
      </c>
      <c r="N791" s="106">
        <v>0.32</v>
      </c>
      <c r="O791" s="106">
        <v>0.77</v>
      </c>
      <c r="P791" s="106" t="s">
        <v>714</v>
      </c>
      <c r="Q791" s="107" t="s">
        <v>1548</v>
      </c>
      <c r="R791" s="107" t="s">
        <v>25</v>
      </c>
    </row>
    <row r="792" spans="2:18" ht="20.100000000000001" customHeight="1" x14ac:dyDescent="0.4">
      <c r="B792" s="105" t="str">
        <f t="shared" si="36"/>
        <v/>
      </c>
      <c r="C792" s="105" t="str">
        <f t="shared" si="37"/>
        <v/>
      </c>
      <c r="D792" s="105" t="str">
        <f t="shared" si="38"/>
        <v/>
      </c>
      <c r="E792" s="106" t="s">
        <v>695</v>
      </c>
      <c r="F792" s="106" t="s">
        <v>696</v>
      </c>
      <c r="G792" s="106" t="s">
        <v>710</v>
      </c>
      <c r="H792" s="106" t="s">
        <v>717</v>
      </c>
      <c r="I792" s="106">
        <v>6</v>
      </c>
      <c r="J792" s="106" t="s">
        <v>711</v>
      </c>
      <c r="K792" s="106">
        <v>7</v>
      </c>
      <c r="L792" s="106" t="s">
        <v>717</v>
      </c>
      <c r="M792" s="106" t="s">
        <v>700</v>
      </c>
      <c r="N792" s="106">
        <v>0.32</v>
      </c>
      <c r="O792" s="106">
        <v>0.77</v>
      </c>
      <c r="P792" s="106" t="s">
        <v>714</v>
      </c>
      <c r="Q792" s="107" t="s">
        <v>1549</v>
      </c>
      <c r="R792" s="107" t="s">
        <v>44</v>
      </c>
    </row>
    <row r="793" spans="2:18" ht="20.100000000000001" customHeight="1" x14ac:dyDescent="0.4">
      <c r="B793" s="105" t="str">
        <f t="shared" si="36"/>
        <v/>
      </c>
      <c r="C793" s="105" t="str">
        <f t="shared" si="37"/>
        <v/>
      </c>
      <c r="D793" s="105" t="str">
        <f t="shared" si="38"/>
        <v/>
      </c>
      <c r="E793" s="106" t="s">
        <v>695</v>
      </c>
      <c r="F793" s="106" t="s">
        <v>696</v>
      </c>
      <c r="G793" s="106" t="s">
        <v>773</v>
      </c>
      <c r="H793" s="106" t="s">
        <v>706</v>
      </c>
      <c r="I793" s="106">
        <v>6</v>
      </c>
      <c r="J793" s="106" t="s">
        <v>1266</v>
      </c>
      <c r="K793" s="106">
        <v>7</v>
      </c>
      <c r="L793" s="106" t="s">
        <v>706</v>
      </c>
      <c r="M793" s="106" t="s">
        <v>700</v>
      </c>
      <c r="N793" s="106">
        <v>0.32</v>
      </c>
      <c r="O793" s="106">
        <v>0.77</v>
      </c>
      <c r="P793" s="106" t="s">
        <v>714</v>
      </c>
      <c r="Q793" s="107" t="s">
        <v>1550</v>
      </c>
      <c r="R793" s="107" t="s">
        <v>44</v>
      </c>
    </row>
    <row r="794" spans="2:18" ht="20.100000000000001" customHeight="1" x14ac:dyDescent="0.4">
      <c r="B794" s="105" t="str">
        <f t="shared" si="36"/>
        <v/>
      </c>
      <c r="C794" s="105" t="str">
        <f t="shared" si="37"/>
        <v/>
      </c>
      <c r="D794" s="105" t="str">
        <f t="shared" si="38"/>
        <v/>
      </c>
      <c r="E794" s="106" t="s">
        <v>695</v>
      </c>
      <c r="F794" s="106" t="s">
        <v>696</v>
      </c>
      <c r="G794" s="106" t="s">
        <v>778</v>
      </c>
      <c r="H794" s="106" t="s">
        <v>706</v>
      </c>
      <c r="I794" s="106">
        <v>6</v>
      </c>
      <c r="J794" s="106" t="s">
        <v>1269</v>
      </c>
      <c r="K794" s="106">
        <v>7</v>
      </c>
      <c r="L794" s="106" t="s">
        <v>706</v>
      </c>
      <c r="M794" s="106" t="s">
        <v>700</v>
      </c>
      <c r="N794" s="106">
        <v>0.32</v>
      </c>
      <c r="O794" s="106">
        <v>0.77</v>
      </c>
      <c r="P794" s="106" t="s">
        <v>714</v>
      </c>
      <c r="Q794" s="107" t="s">
        <v>1551</v>
      </c>
      <c r="R794" s="107" t="s">
        <v>44</v>
      </c>
    </row>
    <row r="795" spans="2:18" ht="20.100000000000001" customHeight="1" x14ac:dyDescent="0.4">
      <c r="B795" s="105" t="str">
        <f t="shared" si="36"/>
        <v/>
      </c>
      <c r="C795" s="105" t="str">
        <f t="shared" si="37"/>
        <v/>
      </c>
      <c r="D795" s="105" t="str">
        <f t="shared" si="38"/>
        <v/>
      </c>
      <c r="E795" s="106" t="s">
        <v>695</v>
      </c>
      <c r="F795" s="106" t="s">
        <v>794</v>
      </c>
      <c r="G795" s="106" t="s">
        <v>710</v>
      </c>
      <c r="H795" s="106" t="s">
        <v>765</v>
      </c>
      <c r="I795" s="106">
        <v>11</v>
      </c>
      <c r="J795" s="106" t="s">
        <v>711</v>
      </c>
      <c r="K795" s="106">
        <v>12</v>
      </c>
      <c r="L795" s="106" t="s">
        <v>765</v>
      </c>
      <c r="M795" s="106" t="s">
        <v>924</v>
      </c>
      <c r="N795" s="106">
        <v>0.44</v>
      </c>
      <c r="O795" s="106">
        <v>0.77</v>
      </c>
      <c r="P795" s="106" t="s">
        <v>701</v>
      </c>
      <c r="Q795" s="107" t="s">
        <v>1552</v>
      </c>
      <c r="R795" s="107" t="s">
        <v>926</v>
      </c>
    </row>
    <row r="796" spans="2:18" ht="20.100000000000001" customHeight="1" x14ac:dyDescent="0.4">
      <c r="B796" s="105" t="str">
        <f t="shared" si="36"/>
        <v/>
      </c>
      <c r="C796" s="105" t="str">
        <f t="shared" si="37"/>
        <v/>
      </c>
      <c r="D796" s="105" t="str">
        <f t="shared" si="38"/>
        <v/>
      </c>
      <c r="E796" s="106" t="s">
        <v>695</v>
      </c>
      <c r="F796" s="106" t="s">
        <v>798</v>
      </c>
      <c r="G796" s="106" t="s">
        <v>710</v>
      </c>
      <c r="H796" s="106" t="s">
        <v>765</v>
      </c>
      <c r="I796" s="106">
        <v>11</v>
      </c>
      <c r="J796" s="106" t="s">
        <v>711</v>
      </c>
      <c r="K796" s="106">
        <v>12</v>
      </c>
      <c r="L796" s="106" t="s">
        <v>819</v>
      </c>
      <c r="M796" s="106" t="s">
        <v>924</v>
      </c>
      <c r="N796" s="106">
        <v>0.36</v>
      </c>
      <c r="O796" s="106">
        <v>0.77</v>
      </c>
      <c r="P796" s="106" t="s">
        <v>800</v>
      </c>
      <c r="Q796" s="107" t="s">
        <v>1553</v>
      </c>
      <c r="R796" s="107" t="s">
        <v>926</v>
      </c>
    </row>
    <row r="797" spans="2:18" ht="20.100000000000001" customHeight="1" x14ac:dyDescent="0.4">
      <c r="B797" s="105" t="str">
        <f t="shared" si="36"/>
        <v/>
      </c>
      <c r="C797" s="105" t="str">
        <f t="shared" si="37"/>
        <v/>
      </c>
      <c r="D797" s="105" t="str">
        <f t="shared" si="38"/>
        <v/>
      </c>
      <c r="E797" s="106" t="s">
        <v>695</v>
      </c>
      <c r="F797" s="106" t="s">
        <v>696</v>
      </c>
      <c r="G797" s="106" t="s">
        <v>710</v>
      </c>
      <c r="H797" s="106" t="s">
        <v>717</v>
      </c>
      <c r="I797" s="106">
        <v>6</v>
      </c>
      <c r="J797" s="106" t="s">
        <v>711</v>
      </c>
      <c r="K797" s="106">
        <v>7</v>
      </c>
      <c r="L797" s="106" t="s">
        <v>717</v>
      </c>
      <c r="M797" s="106" t="s">
        <v>700</v>
      </c>
      <c r="N797" s="106">
        <v>0.32</v>
      </c>
      <c r="O797" s="106">
        <v>0.77</v>
      </c>
      <c r="P797" s="106" t="s">
        <v>701</v>
      </c>
      <c r="Q797" s="107" t="s">
        <v>1554</v>
      </c>
      <c r="R797" s="107" t="s">
        <v>275</v>
      </c>
    </row>
    <row r="798" spans="2:18" ht="20.100000000000001" customHeight="1" x14ac:dyDescent="0.4">
      <c r="B798" s="105" t="str">
        <f t="shared" si="36"/>
        <v/>
      </c>
      <c r="C798" s="105" t="str">
        <f t="shared" si="37"/>
        <v/>
      </c>
      <c r="D798" s="105" t="str">
        <f t="shared" si="38"/>
        <v/>
      </c>
      <c r="E798" s="106" t="s">
        <v>695</v>
      </c>
      <c r="F798" s="106" t="s">
        <v>794</v>
      </c>
      <c r="G798" s="106" t="s">
        <v>697</v>
      </c>
      <c r="H798" s="106" t="s">
        <v>733</v>
      </c>
      <c r="I798" s="106">
        <v>11</v>
      </c>
      <c r="J798" s="106" t="s">
        <v>699</v>
      </c>
      <c r="K798" s="106">
        <v>12</v>
      </c>
      <c r="L798" s="106" t="s">
        <v>733</v>
      </c>
      <c r="M798" s="106" t="s">
        <v>924</v>
      </c>
      <c r="N798" s="106">
        <v>0.45</v>
      </c>
      <c r="O798" s="106">
        <v>0.77</v>
      </c>
      <c r="P798" s="106" t="s">
        <v>714</v>
      </c>
      <c r="Q798" s="107" t="s">
        <v>1555</v>
      </c>
      <c r="R798" s="107" t="s">
        <v>13</v>
      </c>
    </row>
    <row r="799" spans="2:18" ht="20.100000000000001" customHeight="1" x14ac:dyDescent="0.4">
      <c r="B799" s="105" t="str">
        <f t="shared" si="36"/>
        <v/>
      </c>
      <c r="C799" s="105" t="str">
        <f t="shared" si="37"/>
        <v/>
      </c>
      <c r="D799" s="105" t="str">
        <f t="shared" si="38"/>
        <v/>
      </c>
      <c r="E799" s="106" t="s">
        <v>695</v>
      </c>
      <c r="F799" s="106" t="s">
        <v>696</v>
      </c>
      <c r="G799" s="106" t="s">
        <v>710</v>
      </c>
      <c r="H799" s="106" t="s">
        <v>706</v>
      </c>
      <c r="I799" s="106">
        <v>11</v>
      </c>
      <c r="J799" s="106" t="s">
        <v>711</v>
      </c>
      <c r="K799" s="106">
        <v>11</v>
      </c>
      <c r="L799" s="106" t="s">
        <v>706</v>
      </c>
      <c r="M799" s="106" t="s">
        <v>924</v>
      </c>
      <c r="N799" s="106">
        <v>0.32</v>
      </c>
      <c r="O799" s="106">
        <v>0.77</v>
      </c>
      <c r="P799" s="106" t="s">
        <v>714</v>
      </c>
      <c r="Q799" s="107" t="s">
        <v>1556</v>
      </c>
      <c r="R799" s="107" t="s">
        <v>13</v>
      </c>
    </row>
    <row r="800" spans="2:18" ht="20.100000000000001" customHeight="1" x14ac:dyDescent="0.4">
      <c r="B800" s="105" t="str">
        <f t="shared" si="36"/>
        <v/>
      </c>
      <c r="C800" s="105" t="str">
        <f t="shared" si="37"/>
        <v/>
      </c>
      <c r="D800" s="105" t="str">
        <f t="shared" si="38"/>
        <v/>
      </c>
      <c r="E800" s="106" t="s">
        <v>695</v>
      </c>
      <c r="F800" s="106" t="s">
        <v>696</v>
      </c>
      <c r="G800" s="106" t="s">
        <v>773</v>
      </c>
      <c r="H800" s="106" t="s">
        <v>1218</v>
      </c>
      <c r="I800" s="106">
        <v>6</v>
      </c>
      <c r="J800" s="106" t="s">
        <v>774</v>
      </c>
      <c r="K800" s="106">
        <v>7</v>
      </c>
      <c r="L800" s="106" t="s">
        <v>1218</v>
      </c>
      <c r="M800" s="106" t="s">
        <v>700</v>
      </c>
      <c r="N800" s="106">
        <v>0.31</v>
      </c>
      <c r="O800" s="106">
        <v>0.77</v>
      </c>
      <c r="P800" s="106" t="s">
        <v>714</v>
      </c>
      <c r="Q800" s="107" t="s">
        <v>1557</v>
      </c>
      <c r="R800" s="107" t="s">
        <v>13</v>
      </c>
    </row>
    <row r="801" spans="2:18" ht="20.100000000000001" customHeight="1" x14ac:dyDescent="0.4">
      <c r="B801" s="105" t="str">
        <f t="shared" si="36"/>
        <v/>
      </c>
      <c r="C801" s="105" t="str">
        <f t="shared" si="37"/>
        <v/>
      </c>
      <c r="D801" s="105" t="str">
        <f t="shared" si="38"/>
        <v/>
      </c>
      <c r="E801" s="106" t="s">
        <v>695</v>
      </c>
      <c r="F801" s="106" t="s">
        <v>696</v>
      </c>
      <c r="G801" s="106" t="s">
        <v>778</v>
      </c>
      <c r="H801" s="106" t="s">
        <v>1218</v>
      </c>
      <c r="I801" s="106">
        <v>6</v>
      </c>
      <c r="J801" s="106" t="s">
        <v>779</v>
      </c>
      <c r="K801" s="106">
        <v>7</v>
      </c>
      <c r="L801" s="106" t="s">
        <v>1218</v>
      </c>
      <c r="M801" s="106" t="s">
        <v>700</v>
      </c>
      <c r="N801" s="106">
        <v>0.31</v>
      </c>
      <c r="O801" s="106">
        <v>0.77</v>
      </c>
      <c r="P801" s="106" t="s">
        <v>714</v>
      </c>
      <c r="Q801" s="107" t="s">
        <v>1558</v>
      </c>
      <c r="R801" s="107" t="s">
        <v>13</v>
      </c>
    </row>
    <row r="802" spans="2:18" ht="20.100000000000001" customHeight="1" x14ac:dyDescent="0.4">
      <c r="B802" s="105" t="str">
        <f t="shared" si="36"/>
        <v/>
      </c>
      <c r="C802" s="105" t="str">
        <f t="shared" si="37"/>
        <v/>
      </c>
      <c r="D802" s="105" t="str">
        <f t="shared" si="38"/>
        <v/>
      </c>
      <c r="E802" s="106" t="s">
        <v>695</v>
      </c>
      <c r="F802" s="106" t="s">
        <v>696</v>
      </c>
      <c r="G802" s="106" t="s">
        <v>782</v>
      </c>
      <c r="H802" s="106" t="s">
        <v>1218</v>
      </c>
      <c r="I802" s="106">
        <v>6</v>
      </c>
      <c r="J802" s="106" t="s">
        <v>783</v>
      </c>
      <c r="K802" s="106">
        <v>7</v>
      </c>
      <c r="L802" s="106" t="s">
        <v>1218</v>
      </c>
      <c r="M802" s="106" t="s">
        <v>700</v>
      </c>
      <c r="N802" s="106">
        <v>0.26</v>
      </c>
      <c r="O802" s="106">
        <v>0.77</v>
      </c>
      <c r="P802" s="106" t="s">
        <v>714</v>
      </c>
      <c r="Q802" s="107" t="s">
        <v>1559</v>
      </c>
      <c r="R802" s="107" t="s">
        <v>13</v>
      </c>
    </row>
    <row r="803" spans="2:18" ht="20.100000000000001" customHeight="1" x14ac:dyDescent="0.4">
      <c r="B803" s="105" t="str">
        <f t="shared" si="36"/>
        <v/>
      </c>
      <c r="C803" s="105" t="str">
        <f t="shared" si="37"/>
        <v/>
      </c>
      <c r="D803" s="105" t="str">
        <f t="shared" si="38"/>
        <v/>
      </c>
      <c r="E803" s="106" t="s">
        <v>695</v>
      </c>
      <c r="F803" s="106" t="s">
        <v>728</v>
      </c>
      <c r="G803" s="106" t="s">
        <v>721</v>
      </c>
      <c r="H803" s="106" t="s">
        <v>733</v>
      </c>
      <c r="I803" s="106">
        <v>11</v>
      </c>
      <c r="J803" s="106" t="s">
        <v>722</v>
      </c>
      <c r="K803" s="106">
        <v>11</v>
      </c>
      <c r="L803" s="106" t="s">
        <v>698</v>
      </c>
      <c r="M803" s="106" t="s">
        <v>924</v>
      </c>
      <c r="N803" s="106">
        <v>0.4</v>
      </c>
      <c r="O803" s="106">
        <v>0.78</v>
      </c>
      <c r="P803" s="106" t="s">
        <v>714</v>
      </c>
      <c r="Q803" s="107" t="s">
        <v>1560</v>
      </c>
      <c r="R803" s="107" t="s">
        <v>39</v>
      </c>
    </row>
    <row r="804" spans="2:18" ht="20.100000000000001" customHeight="1" x14ac:dyDescent="0.4">
      <c r="B804" s="105" t="str">
        <f t="shared" si="36"/>
        <v/>
      </c>
      <c r="C804" s="105" t="str">
        <f t="shared" si="37"/>
        <v/>
      </c>
      <c r="D804" s="105" t="str">
        <f t="shared" si="38"/>
        <v/>
      </c>
      <c r="E804" s="106" t="s">
        <v>695</v>
      </c>
      <c r="F804" s="106" t="s">
        <v>728</v>
      </c>
      <c r="G804" s="106" t="s">
        <v>773</v>
      </c>
      <c r="H804" s="106" t="s">
        <v>729</v>
      </c>
      <c r="I804" s="106">
        <v>11</v>
      </c>
      <c r="J804" s="106" t="s">
        <v>774</v>
      </c>
      <c r="K804" s="106">
        <v>11</v>
      </c>
      <c r="L804" s="106" t="s">
        <v>706</v>
      </c>
      <c r="M804" s="106" t="s">
        <v>924</v>
      </c>
      <c r="N804" s="106">
        <v>0.4</v>
      </c>
      <c r="O804" s="106">
        <v>0.78</v>
      </c>
      <c r="P804" s="106" t="s">
        <v>714</v>
      </c>
      <c r="Q804" s="107" t="s">
        <v>1561</v>
      </c>
      <c r="R804" s="107" t="s">
        <v>39</v>
      </c>
    </row>
    <row r="805" spans="2:18" ht="20.100000000000001" customHeight="1" x14ac:dyDescent="0.4">
      <c r="B805" s="105" t="str">
        <f t="shared" si="36"/>
        <v/>
      </c>
      <c r="C805" s="105" t="str">
        <f t="shared" si="37"/>
        <v/>
      </c>
      <c r="D805" s="105" t="str">
        <f t="shared" si="38"/>
        <v/>
      </c>
      <c r="E805" s="106" t="s">
        <v>695</v>
      </c>
      <c r="F805" s="106" t="s">
        <v>728</v>
      </c>
      <c r="G805" s="106" t="s">
        <v>778</v>
      </c>
      <c r="H805" s="106" t="s">
        <v>729</v>
      </c>
      <c r="I805" s="106">
        <v>11</v>
      </c>
      <c r="J805" s="106" t="s">
        <v>779</v>
      </c>
      <c r="K805" s="106">
        <v>11</v>
      </c>
      <c r="L805" s="106" t="s">
        <v>706</v>
      </c>
      <c r="M805" s="106" t="s">
        <v>924</v>
      </c>
      <c r="N805" s="106">
        <v>0.4</v>
      </c>
      <c r="O805" s="106">
        <v>0.78</v>
      </c>
      <c r="P805" s="106" t="s">
        <v>714</v>
      </c>
      <c r="Q805" s="107" t="s">
        <v>1562</v>
      </c>
      <c r="R805" s="107" t="s">
        <v>39</v>
      </c>
    </row>
    <row r="806" spans="2:18" ht="20.100000000000001" customHeight="1" x14ac:dyDescent="0.4">
      <c r="B806" s="105" t="str">
        <f t="shared" si="36"/>
        <v/>
      </c>
      <c r="C806" s="105" t="str">
        <f t="shared" si="37"/>
        <v/>
      </c>
      <c r="D806" s="105" t="str">
        <f t="shared" si="38"/>
        <v/>
      </c>
      <c r="E806" s="106" t="s">
        <v>695</v>
      </c>
      <c r="F806" s="106" t="s">
        <v>728</v>
      </c>
      <c r="G806" s="106" t="s">
        <v>782</v>
      </c>
      <c r="H806" s="106" t="s">
        <v>729</v>
      </c>
      <c r="I806" s="106">
        <v>11</v>
      </c>
      <c r="J806" s="106" t="s">
        <v>783</v>
      </c>
      <c r="K806" s="106">
        <v>11</v>
      </c>
      <c r="L806" s="106" t="s">
        <v>706</v>
      </c>
      <c r="M806" s="106" t="s">
        <v>924</v>
      </c>
      <c r="N806" s="106">
        <v>0.35</v>
      </c>
      <c r="O806" s="106">
        <v>0.78</v>
      </c>
      <c r="P806" s="106" t="s">
        <v>714</v>
      </c>
      <c r="Q806" s="107" t="s">
        <v>1563</v>
      </c>
      <c r="R806" s="107" t="s">
        <v>39</v>
      </c>
    </row>
    <row r="807" spans="2:18" ht="20.100000000000001" customHeight="1" x14ac:dyDescent="0.4">
      <c r="B807" s="105" t="str">
        <f t="shared" si="36"/>
        <v/>
      </c>
      <c r="C807" s="105" t="str">
        <f t="shared" si="37"/>
        <v/>
      </c>
      <c r="D807" s="105" t="str">
        <f t="shared" si="38"/>
        <v/>
      </c>
      <c r="E807" s="106" t="s">
        <v>695</v>
      </c>
      <c r="F807" s="106" t="s">
        <v>740</v>
      </c>
      <c r="G807" s="106" t="s">
        <v>773</v>
      </c>
      <c r="H807" s="106" t="s">
        <v>717</v>
      </c>
      <c r="I807" s="106">
        <v>11</v>
      </c>
      <c r="J807" s="106" t="s">
        <v>774</v>
      </c>
      <c r="K807" s="106">
        <v>11</v>
      </c>
      <c r="L807" s="106" t="s">
        <v>741</v>
      </c>
      <c r="M807" s="106" t="s">
        <v>924</v>
      </c>
      <c r="N807" s="106">
        <v>0.33</v>
      </c>
      <c r="O807" s="106">
        <v>0.78</v>
      </c>
      <c r="P807" s="106" t="s">
        <v>714</v>
      </c>
      <c r="Q807" s="107" t="s">
        <v>1564</v>
      </c>
      <c r="R807" s="107" t="s">
        <v>39</v>
      </c>
    </row>
    <row r="808" spans="2:18" ht="20.100000000000001" customHeight="1" x14ac:dyDescent="0.4">
      <c r="B808" s="105" t="str">
        <f t="shared" si="36"/>
        <v/>
      </c>
      <c r="C808" s="105" t="str">
        <f t="shared" si="37"/>
        <v/>
      </c>
      <c r="D808" s="105" t="str">
        <f t="shared" si="38"/>
        <v/>
      </c>
      <c r="E808" s="106" t="s">
        <v>695</v>
      </c>
      <c r="F808" s="106" t="s">
        <v>740</v>
      </c>
      <c r="G808" s="106" t="s">
        <v>773</v>
      </c>
      <c r="H808" s="106" t="s">
        <v>698</v>
      </c>
      <c r="I808" s="106">
        <v>11</v>
      </c>
      <c r="J808" s="106" t="s">
        <v>1266</v>
      </c>
      <c r="K808" s="106">
        <v>11</v>
      </c>
      <c r="L808" s="106" t="s">
        <v>741</v>
      </c>
      <c r="M808" s="106" t="s">
        <v>924</v>
      </c>
      <c r="N808" s="106">
        <v>0.33</v>
      </c>
      <c r="O808" s="106">
        <v>0.78</v>
      </c>
      <c r="P808" s="106" t="s">
        <v>714</v>
      </c>
      <c r="Q808" s="107" t="s">
        <v>1565</v>
      </c>
      <c r="R808" s="107" t="s">
        <v>39</v>
      </c>
    </row>
    <row r="809" spans="2:18" ht="20.100000000000001" customHeight="1" x14ac:dyDescent="0.4">
      <c r="B809" s="105" t="str">
        <f t="shared" si="36"/>
        <v/>
      </c>
      <c r="C809" s="105" t="str">
        <f t="shared" si="37"/>
        <v/>
      </c>
      <c r="D809" s="105" t="str">
        <f t="shared" si="38"/>
        <v/>
      </c>
      <c r="E809" s="106" t="s">
        <v>695</v>
      </c>
      <c r="F809" s="106" t="s">
        <v>740</v>
      </c>
      <c r="G809" s="106" t="s">
        <v>778</v>
      </c>
      <c r="H809" s="106" t="s">
        <v>717</v>
      </c>
      <c r="I809" s="106">
        <v>11</v>
      </c>
      <c r="J809" s="106" t="s">
        <v>779</v>
      </c>
      <c r="K809" s="106">
        <v>11</v>
      </c>
      <c r="L809" s="106" t="s">
        <v>741</v>
      </c>
      <c r="M809" s="106" t="s">
        <v>924</v>
      </c>
      <c r="N809" s="106">
        <v>0.33</v>
      </c>
      <c r="O809" s="106">
        <v>0.78</v>
      </c>
      <c r="P809" s="106" t="s">
        <v>714</v>
      </c>
      <c r="Q809" s="107" t="s">
        <v>1566</v>
      </c>
      <c r="R809" s="107" t="s">
        <v>39</v>
      </c>
    </row>
    <row r="810" spans="2:18" ht="20.100000000000001" customHeight="1" x14ac:dyDescent="0.4">
      <c r="B810" s="105" t="str">
        <f t="shared" si="36"/>
        <v/>
      </c>
      <c r="C810" s="105" t="str">
        <f t="shared" si="37"/>
        <v/>
      </c>
      <c r="D810" s="105" t="str">
        <f t="shared" si="38"/>
        <v/>
      </c>
      <c r="E810" s="106" t="s">
        <v>695</v>
      </c>
      <c r="F810" s="106" t="s">
        <v>740</v>
      </c>
      <c r="G810" s="106" t="s">
        <v>778</v>
      </c>
      <c r="H810" s="106" t="s">
        <v>698</v>
      </c>
      <c r="I810" s="106">
        <v>11</v>
      </c>
      <c r="J810" s="106" t="s">
        <v>1269</v>
      </c>
      <c r="K810" s="106">
        <v>11</v>
      </c>
      <c r="L810" s="106" t="s">
        <v>741</v>
      </c>
      <c r="M810" s="106" t="s">
        <v>924</v>
      </c>
      <c r="N810" s="106">
        <v>0.33</v>
      </c>
      <c r="O810" s="106">
        <v>0.78</v>
      </c>
      <c r="P810" s="106" t="s">
        <v>714</v>
      </c>
      <c r="Q810" s="107" t="s">
        <v>1567</v>
      </c>
      <c r="R810" s="107" t="s">
        <v>39</v>
      </c>
    </row>
    <row r="811" spans="2:18" ht="20.100000000000001" customHeight="1" x14ac:dyDescent="0.4">
      <c r="B811" s="105" t="str">
        <f t="shared" si="36"/>
        <v/>
      </c>
      <c r="C811" s="105" t="str">
        <f t="shared" si="37"/>
        <v/>
      </c>
      <c r="D811" s="105" t="str">
        <f t="shared" si="38"/>
        <v/>
      </c>
      <c r="E811" s="106" t="s">
        <v>695</v>
      </c>
      <c r="F811" s="106" t="s">
        <v>740</v>
      </c>
      <c r="G811" s="106" t="s">
        <v>782</v>
      </c>
      <c r="H811" s="106" t="s">
        <v>717</v>
      </c>
      <c r="I811" s="106">
        <v>11</v>
      </c>
      <c r="J811" s="106" t="s">
        <v>783</v>
      </c>
      <c r="K811" s="106">
        <v>11</v>
      </c>
      <c r="L811" s="106" t="s">
        <v>741</v>
      </c>
      <c r="M811" s="106" t="s">
        <v>924</v>
      </c>
      <c r="N811" s="106">
        <v>0.28000000000000003</v>
      </c>
      <c r="O811" s="106">
        <v>0.78</v>
      </c>
      <c r="P811" s="106" t="s">
        <v>714</v>
      </c>
      <c r="Q811" s="107" t="s">
        <v>1568</v>
      </c>
      <c r="R811" s="107" t="s">
        <v>39</v>
      </c>
    </row>
    <row r="812" spans="2:18" ht="20.100000000000001" customHeight="1" x14ac:dyDescent="0.4">
      <c r="B812" s="105" t="str">
        <f t="shared" si="36"/>
        <v/>
      </c>
      <c r="C812" s="105" t="str">
        <f t="shared" si="37"/>
        <v/>
      </c>
      <c r="D812" s="105" t="str">
        <f t="shared" si="38"/>
        <v/>
      </c>
      <c r="E812" s="106" t="s">
        <v>695</v>
      </c>
      <c r="F812" s="106" t="s">
        <v>740</v>
      </c>
      <c r="G812" s="106" t="s">
        <v>788</v>
      </c>
      <c r="H812" s="106" t="s">
        <v>717</v>
      </c>
      <c r="I812" s="106">
        <v>11</v>
      </c>
      <c r="J812" s="106" t="s">
        <v>722</v>
      </c>
      <c r="K812" s="106">
        <v>11</v>
      </c>
      <c r="L812" s="106" t="s">
        <v>753</v>
      </c>
      <c r="M812" s="106" t="s">
        <v>924</v>
      </c>
      <c r="N812" s="106">
        <v>0.33</v>
      </c>
      <c r="O812" s="106">
        <v>0.78</v>
      </c>
      <c r="P812" s="106" t="s">
        <v>714</v>
      </c>
      <c r="Q812" s="107" t="s">
        <v>1569</v>
      </c>
      <c r="R812" s="107" t="s">
        <v>39</v>
      </c>
    </row>
    <row r="813" spans="2:18" ht="20.100000000000001" customHeight="1" x14ac:dyDescent="0.4">
      <c r="B813" s="105" t="str">
        <f t="shared" si="36"/>
        <v/>
      </c>
      <c r="C813" s="105" t="str">
        <f t="shared" si="37"/>
        <v/>
      </c>
      <c r="D813" s="105" t="str">
        <f t="shared" si="38"/>
        <v/>
      </c>
      <c r="E813" s="106" t="s">
        <v>695</v>
      </c>
      <c r="F813" s="106" t="s">
        <v>728</v>
      </c>
      <c r="G813" s="106" t="s">
        <v>697</v>
      </c>
      <c r="H813" s="106" t="s">
        <v>765</v>
      </c>
      <c r="I813" s="106">
        <v>11</v>
      </c>
      <c r="J813" s="106" t="s">
        <v>699</v>
      </c>
      <c r="K813" s="106">
        <v>11</v>
      </c>
      <c r="L813" s="106" t="s">
        <v>717</v>
      </c>
      <c r="M813" s="106" t="s">
        <v>924</v>
      </c>
      <c r="N813" s="106">
        <v>0.39</v>
      </c>
      <c r="O813" s="106">
        <v>0.78</v>
      </c>
      <c r="P813" s="106" t="s">
        <v>714</v>
      </c>
      <c r="Q813" s="107" t="s">
        <v>1570</v>
      </c>
      <c r="R813" s="107" t="s">
        <v>25</v>
      </c>
    </row>
    <row r="814" spans="2:18" ht="20.100000000000001" customHeight="1" x14ac:dyDescent="0.4">
      <c r="B814" s="105" t="str">
        <f t="shared" si="36"/>
        <v/>
      </c>
      <c r="C814" s="105" t="str">
        <f t="shared" si="37"/>
        <v/>
      </c>
      <c r="D814" s="105" t="str">
        <f t="shared" si="38"/>
        <v/>
      </c>
      <c r="E814" s="106" t="s">
        <v>695</v>
      </c>
      <c r="F814" s="106" t="s">
        <v>728</v>
      </c>
      <c r="G814" s="106" t="s">
        <v>721</v>
      </c>
      <c r="H814" s="106" t="s">
        <v>729</v>
      </c>
      <c r="I814" s="106">
        <v>11</v>
      </c>
      <c r="J814" s="106" t="s">
        <v>722</v>
      </c>
      <c r="K814" s="106">
        <v>11</v>
      </c>
      <c r="L814" s="106" t="s">
        <v>706</v>
      </c>
      <c r="M814" s="106" t="s">
        <v>924</v>
      </c>
      <c r="N814" s="106">
        <v>0.4</v>
      </c>
      <c r="O814" s="106">
        <v>0.78</v>
      </c>
      <c r="P814" s="106" t="s">
        <v>714</v>
      </c>
      <c r="Q814" s="107" t="s">
        <v>1571</v>
      </c>
      <c r="R814" s="107" t="s">
        <v>25</v>
      </c>
    </row>
    <row r="815" spans="2:18" ht="20.100000000000001" customHeight="1" x14ac:dyDescent="0.4">
      <c r="B815" s="105" t="str">
        <f t="shared" si="36"/>
        <v/>
      </c>
      <c r="C815" s="105" t="str">
        <f t="shared" si="37"/>
        <v/>
      </c>
      <c r="D815" s="105" t="str">
        <f t="shared" si="38"/>
        <v/>
      </c>
      <c r="E815" s="106" t="s">
        <v>695</v>
      </c>
      <c r="F815" s="106" t="s">
        <v>740</v>
      </c>
      <c r="G815" s="106" t="s">
        <v>721</v>
      </c>
      <c r="H815" s="106" t="s">
        <v>717</v>
      </c>
      <c r="I815" s="106">
        <v>11</v>
      </c>
      <c r="J815" s="106" t="s">
        <v>722</v>
      </c>
      <c r="K815" s="106">
        <v>11</v>
      </c>
      <c r="L815" s="106" t="s">
        <v>741</v>
      </c>
      <c r="M815" s="106" t="s">
        <v>924</v>
      </c>
      <c r="N815" s="106">
        <v>0.34</v>
      </c>
      <c r="O815" s="106">
        <v>0.78</v>
      </c>
      <c r="P815" s="106" t="s">
        <v>714</v>
      </c>
      <c r="Q815" s="107" t="s">
        <v>1572</v>
      </c>
      <c r="R815" s="107" t="s">
        <v>25</v>
      </c>
    </row>
    <row r="816" spans="2:18" ht="20.100000000000001" customHeight="1" x14ac:dyDescent="0.4">
      <c r="B816" s="105" t="str">
        <f t="shared" si="36"/>
        <v/>
      </c>
      <c r="C816" s="105" t="str">
        <f t="shared" si="37"/>
        <v/>
      </c>
      <c r="D816" s="105" t="str">
        <f t="shared" si="38"/>
        <v/>
      </c>
      <c r="E816" s="106" t="s">
        <v>695</v>
      </c>
      <c r="F816" s="106" t="s">
        <v>740</v>
      </c>
      <c r="G816" s="106" t="s">
        <v>773</v>
      </c>
      <c r="H816" s="106" t="s">
        <v>706</v>
      </c>
      <c r="I816" s="106">
        <v>11</v>
      </c>
      <c r="J816" s="106" t="s">
        <v>774</v>
      </c>
      <c r="K816" s="106">
        <v>11</v>
      </c>
      <c r="L816" s="106" t="s">
        <v>741</v>
      </c>
      <c r="M816" s="106" t="s">
        <v>924</v>
      </c>
      <c r="N816" s="106">
        <v>0.34</v>
      </c>
      <c r="O816" s="106">
        <v>0.78</v>
      </c>
      <c r="P816" s="106" t="s">
        <v>714</v>
      </c>
      <c r="Q816" s="107" t="s">
        <v>1573</v>
      </c>
      <c r="R816" s="107" t="s">
        <v>25</v>
      </c>
    </row>
    <row r="817" spans="2:18" ht="20.100000000000001" customHeight="1" x14ac:dyDescent="0.4">
      <c r="B817" s="105" t="str">
        <f t="shared" si="36"/>
        <v/>
      </c>
      <c r="C817" s="105" t="str">
        <f t="shared" si="37"/>
        <v/>
      </c>
      <c r="D817" s="105" t="str">
        <f t="shared" si="38"/>
        <v/>
      </c>
      <c r="E817" s="106" t="s">
        <v>695</v>
      </c>
      <c r="F817" s="106" t="s">
        <v>740</v>
      </c>
      <c r="G817" s="106" t="s">
        <v>778</v>
      </c>
      <c r="H817" s="106" t="s">
        <v>706</v>
      </c>
      <c r="I817" s="106">
        <v>11</v>
      </c>
      <c r="J817" s="106" t="s">
        <v>779</v>
      </c>
      <c r="K817" s="106">
        <v>11</v>
      </c>
      <c r="L817" s="106" t="s">
        <v>741</v>
      </c>
      <c r="M817" s="106" t="s">
        <v>924</v>
      </c>
      <c r="N817" s="106">
        <v>0.33</v>
      </c>
      <c r="O817" s="106">
        <v>0.78</v>
      </c>
      <c r="P817" s="106" t="s">
        <v>714</v>
      </c>
      <c r="Q817" s="107" t="s">
        <v>1574</v>
      </c>
      <c r="R817" s="107" t="s">
        <v>25</v>
      </c>
    </row>
    <row r="818" spans="2:18" ht="20.100000000000001" customHeight="1" x14ac:dyDescent="0.4">
      <c r="B818" s="105" t="str">
        <f t="shared" si="36"/>
        <v/>
      </c>
      <c r="C818" s="105" t="str">
        <f t="shared" si="37"/>
        <v/>
      </c>
      <c r="D818" s="105" t="str">
        <f t="shared" si="38"/>
        <v/>
      </c>
      <c r="E818" s="106" t="s">
        <v>695</v>
      </c>
      <c r="F818" s="106" t="s">
        <v>740</v>
      </c>
      <c r="G818" s="106" t="s">
        <v>782</v>
      </c>
      <c r="H818" s="106" t="s">
        <v>706</v>
      </c>
      <c r="I818" s="106">
        <v>11</v>
      </c>
      <c r="J818" s="106" t="s">
        <v>783</v>
      </c>
      <c r="K818" s="106">
        <v>11</v>
      </c>
      <c r="L818" s="106" t="s">
        <v>741</v>
      </c>
      <c r="M818" s="106" t="s">
        <v>924</v>
      </c>
      <c r="N818" s="106">
        <v>0.28000000000000003</v>
      </c>
      <c r="O818" s="106">
        <v>0.78</v>
      </c>
      <c r="P818" s="106" t="s">
        <v>714</v>
      </c>
      <c r="Q818" s="107" t="s">
        <v>1575</v>
      </c>
      <c r="R818" s="107" t="s">
        <v>25</v>
      </c>
    </row>
    <row r="819" spans="2:18" ht="20.100000000000001" customHeight="1" x14ac:dyDescent="0.4">
      <c r="B819" s="105" t="str">
        <f t="shared" si="36"/>
        <v/>
      </c>
      <c r="C819" s="105" t="str">
        <f t="shared" si="37"/>
        <v/>
      </c>
      <c r="D819" s="105" t="str">
        <f t="shared" si="38"/>
        <v/>
      </c>
      <c r="E819" s="106" t="s">
        <v>695</v>
      </c>
      <c r="F819" s="106" t="s">
        <v>740</v>
      </c>
      <c r="G819" s="106" t="s">
        <v>758</v>
      </c>
      <c r="H819" s="106" t="s">
        <v>698</v>
      </c>
      <c r="I819" s="106">
        <v>11</v>
      </c>
      <c r="J819" s="106" t="s">
        <v>711</v>
      </c>
      <c r="K819" s="106">
        <v>11</v>
      </c>
      <c r="L819" s="106" t="s">
        <v>753</v>
      </c>
      <c r="M819" s="106" t="s">
        <v>924</v>
      </c>
      <c r="N819" s="106">
        <v>0.34</v>
      </c>
      <c r="O819" s="106">
        <v>0.78</v>
      </c>
      <c r="P819" s="106" t="s">
        <v>714</v>
      </c>
      <c r="Q819" s="107" t="s">
        <v>1576</v>
      </c>
      <c r="R819" s="107" t="s">
        <v>25</v>
      </c>
    </row>
    <row r="820" spans="2:18" ht="20.100000000000001" customHeight="1" x14ac:dyDescent="0.4">
      <c r="B820" s="105" t="str">
        <f t="shared" si="36"/>
        <v/>
      </c>
      <c r="C820" s="105" t="str">
        <f t="shared" si="37"/>
        <v/>
      </c>
      <c r="D820" s="105" t="str">
        <f t="shared" si="38"/>
        <v/>
      </c>
      <c r="E820" s="106" t="s">
        <v>695</v>
      </c>
      <c r="F820" s="106" t="s">
        <v>740</v>
      </c>
      <c r="G820" s="106" t="s">
        <v>788</v>
      </c>
      <c r="H820" s="106" t="s">
        <v>706</v>
      </c>
      <c r="I820" s="106">
        <v>11</v>
      </c>
      <c r="J820" s="106" t="s">
        <v>722</v>
      </c>
      <c r="K820" s="106">
        <v>11</v>
      </c>
      <c r="L820" s="106" t="s">
        <v>753</v>
      </c>
      <c r="M820" s="106" t="s">
        <v>924</v>
      </c>
      <c r="N820" s="106">
        <v>0.34</v>
      </c>
      <c r="O820" s="106">
        <v>0.78</v>
      </c>
      <c r="P820" s="106" t="s">
        <v>714</v>
      </c>
      <c r="Q820" s="107" t="s">
        <v>1577</v>
      </c>
      <c r="R820" s="107" t="s">
        <v>25</v>
      </c>
    </row>
    <row r="821" spans="2:18" ht="20.100000000000001" customHeight="1" x14ac:dyDescent="0.4">
      <c r="B821" s="105" t="str">
        <f t="shared" si="36"/>
        <v/>
      </c>
      <c r="C821" s="105" t="str">
        <f t="shared" si="37"/>
        <v/>
      </c>
      <c r="D821" s="105" t="str">
        <f t="shared" si="38"/>
        <v/>
      </c>
      <c r="E821" s="106" t="s">
        <v>695</v>
      </c>
      <c r="F821" s="106" t="s">
        <v>728</v>
      </c>
      <c r="G821" s="106" t="s">
        <v>773</v>
      </c>
      <c r="H821" s="106" t="s">
        <v>729</v>
      </c>
      <c r="I821" s="106">
        <v>6</v>
      </c>
      <c r="J821" s="106" t="s">
        <v>1266</v>
      </c>
      <c r="K821" s="106">
        <v>7</v>
      </c>
      <c r="L821" s="106" t="s">
        <v>706</v>
      </c>
      <c r="M821" s="106" t="s">
        <v>700</v>
      </c>
      <c r="N821" s="106">
        <v>0.4</v>
      </c>
      <c r="O821" s="106">
        <v>0.78</v>
      </c>
      <c r="P821" s="106" t="s">
        <v>714</v>
      </c>
      <c r="Q821" s="107" t="s">
        <v>1578</v>
      </c>
      <c r="R821" s="107" t="s">
        <v>44</v>
      </c>
    </row>
    <row r="822" spans="2:18" ht="20.100000000000001" customHeight="1" x14ac:dyDescent="0.4">
      <c r="B822" s="105" t="str">
        <f t="shared" si="36"/>
        <v/>
      </c>
      <c r="C822" s="105" t="str">
        <f t="shared" si="37"/>
        <v/>
      </c>
      <c r="D822" s="105" t="str">
        <f t="shared" si="38"/>
        <v/>
      </c>
      <c r="E822" s="106" t="s">
        <v>695</v>
      </c>
      <c r="F822" s="106" t="s">
        <v>728</v>
      </c>
      <c r="G822" s="106" t="s">
        <v>778</v>
      </c>
      <c r="H822" s="106" t="s">
        <v>729</v>
      </c>
      <c r="I822" s="106">
        <v>6</v>
      </c>
      <c r="J822" s="106" t="s">
        <v>1269</v>
      </c>
      <c r="K822" s="106">
        <v>7</v>
      </c>
      <c r="L822" s="106" t="s">
        <v>706</v>
      </c>
      <c r="M822" s="106" t="s">
        <v>700</v>
      </c>
      <c r="N822" s="106">
        <v>0.4</v>
      </c>
      <c r="O822" s="106">
        <v>0.78</v>
      </c>
      <c r="P822" s="106" t="s">
        <v>714</v>
      </c>
      <c r="Q822" s="107" t="s">
        <v>1579</v>
      </c>
      <c r="R822" s="107" t="s">
        <v>44</v>
      </c>
    </row>
    <row r="823" spans="2:18" ht="20.100000000000001" customHeight="1" x14ac:dyDescent="0.4">
      <c r="B823" s="105" t="str">
        <f t="shared" si="36"/>
        <v/>
      </c>
      <c r="C823" s="105" t="str">
        <f t="shared" si="37"/>
        <v/>
      </c>
      <c r="D823" s="105" t="str">
        <f t="shared" si="38"/>
        <v/>
      </c>
      <c r="E823" s="106" t="s">
        <v>695</v>
      </c>
      <c r="F823" s="106" t="s">
        <v>728</v>
      </c>
      <c r="G823" s="106" t="s">
        <v>721</v>
      </c>
      <c r="H823" s="106" t="s">
        <v>765</v>
      </c>
      <c r="I823" s="106">
        <v>11</v>
      </c>
      <c r="J823" s="106" t="s">
        <v>722</v>
      </c>
      <c r="K823" s="106">
        <v>11</v>
      </c>
      <c r="L823" s="106" t="s">
        <v>717</v>
      </c>
      <c r="M823" s="106" t="s">
        <v>924</v>
      </c>
      <c r="N823" s="106">
        <v>0.39</v>
      </c>
      <c r="O823" s="106">
        <v>0.78</v>
      </c>
      <c r="P823" s="106" t="s">
        <v>714</v>
      </c>
      <c r="Q823" s="107" t="s">
        <v>1580</v>
      </c>
      <c r="R823" s="107" t="s">
        <v>926</v>
      </c>
    </row>
    <row r="824" spans="2:18" ht="20.100000000000001" customHeight="1" x14ac:dyDescent="0.4">
      <c r="B824" s="105" t="str">
        <f t="shared" si="36"/>
        <v/>
      </c>
      <c r="C824" s="105" t="str">
        <f t="shared" si="37"/>
        <v/>
      </c>
      <c r="D824" s="105" t="str">
        <f t="shared" si="38"/>
        <v/>
      </c>
      <c r="E824" s="106" t="s">
        <v>695</v>
      </c>
      <c r="F824" s="106" t="s">
        <v>728</v>
      </c>
      <c r="G824" s="106" t="s">
        <v>773</v>
      </c>
      <c r="H824" s="106" t="s">
        <v>733</v>
      </c>
      <c r="I824" s="106">
        <v>11</v>
      </c>
      <c r="J824" s="106" t="s">
        <v>774</v>
      </c>
      <c r="K824" s="106">
        <v>11</v>
      </c>
      <c r="L824" s="106" t="s">
        <v>698</v>
      </c>
      <c r="M824" s="106" t="s">
        <v>924</v>
      </c>
      <c r="N824" s="106">
        <v>0.39</v>
      </c>
      <c r="O824" s="106">
        <v>0.78</v>
      </c>
      <c r="P824" s="106" t="s">
        <v>714</v>
      </c>
      <c r="Q824" s="107" t="s">
        <v>1581</v>
      </c>
      <c r="R824" s="107" t="s">
        <v>926</v>
      </c>
    </row>
    <row r="825" spans="2:18" ht="20.100000000000001" customHeight="1" x14ac:dyDescent="0.4">
      <c r="B825" s="105" t="str">
        <f t="shared" si="36"/>
        <v/>
      </c>
      <c r="C825" s="105" t="str">
        <f t="shared" si="37"/>
        <v/>
      </c>
      <c r="D825" s="105" t="str">
        <f t="shared" si="38"/>
        <v/>
      </c>
      <c r="E825" s="106" t="s">
        <v>695</v>
      </c>
      <c r="F825" s="106" t="s">
        <v>728</v>
      </c>
      <c r="G825" s="106" t="s">
        <v>778</v>
      </c>
      <c r="H825" s="106" t="s">
        <v>733</v>
      </c>
      <c r="I825" s="106">
        <v>11</v>
      </c>
      <c r="J825" s="106" t="s">
        <v>779</v>
      </c>
      <c r="K825" s="106">
        <v>11</v>
      </c>
      <c r="L825" s="106" t="s">
        <v>698</v>
      </c>
      <c r="M825" s="106" t="s">
        <v>924</v>
      </c>
      <c r="N825" s="106">
        <v>0.39</v>
      </c>
      <c r="O825" s="106">
        <v>0.78</v>
      </c>
      <c r="P825" s="106" t="s">
        <v>714</v>
      </c>
      <c r="Q825" s="107" t="s">
        <v>1582</v>
      </c>
      <c r="R825" s="107" t="s">
        <v>926</v>
      </c>
    </row>
    <row r="826" spans="2:18" ht="20.100000000000001" customHeight="1" x14ac:dyDescent="0.4">
      <c r="B826" s="105" t="str">
        <f t="shared" si="36"/>
        <v/>
      </c>
      <c r="C826" s="105" t="str">
        <f t="shared" si="37"/>
        <v/>
      </c>
      <c r="D826" s="105" t="str">
        <f t="shared" si="38"/>
        <v/>
      </c>
      <c r="E826" s="106" t="s">
        <v>695</v>
      </c>
      <c r="F826" s="106" t="s">
        <v>728</v>
      </c>
      <c r="G826" s="106" t="s">
        <v>782</v>
      </c>
      <c r="H826" s="106" t="s">
        <v>733</v>
      </c>
      <c r="I826" s="106">
        <v>11</v>
      </c>
      <c r="J826" s="106" t="s">
        <v>783</v>
      </c>
      <c r="K826" s="106">
        <v>11</v>
      </c>
      <c r="L826" s="106" t="s">
        <v>698</v>
      </c>
      <c r="M826" s="106" t="s">
        <v>924</v>
      </c>
      <c r="N826" s="106">
        <v>0.34</v>
      </c>
      <c r="O826" s="106">
        <v>0.78</v>
      </c>
      <c r="P826" s="106" t="s">
        <v>714</v>
      </c>
      <c r="Q826" s="107" t="s">
        <v>1583</v>
      </c>
      <c r="R826" s="107" t="s">
        <v>926</v>
      </c>
    </row>
    <row r="827" spans="2:18" ht="20.100000000000001" customHeight="1" x14ac:dyDescent="0.4">
      <c r="B827" s="105" t="str">
        <f t="shared" si="36"/>
        <v/>
      </c>
      <c r="C827" s="105" t="str">
        <f t="shared" si="37"/>
        <v/>
      </c>
      <c r="D827" s="105" t="str">
        <f t="shared" si="38"/>
        <v/>
      </c>
      <c r="E827" s="106" t="s">
        <v>695</v>
      </c>
      <c r="F827" s="106" t="s">
        <v>740</v>
      </c>
      <c r="G827" s="106" t="s">
        <v>697</v>
      </c>
      <c r="H827" s="106" t="s">
        <v>706</v>
      </c>
      <c r="I827" s="106">
        <v>11</v>
      </c>
      <c r="J827" s="106" t="s">
        <v>699</v>
      </c>
      <c r="K827" s="106">
        <v>11</v>
      </c>
      <c r="L827" s="106" t="s">
        <v>741</v>
      </c>
      <c r="M827" s="106" t="s">
        <v>924</v>
      </c>
      <c r="N827" s="106">
        <v>0.35</v>
      </c>
      <c r="O827" s="106">
        <v>0.78</v>
      </c>
      <c r="P827" s="106" t="s">
        <v>714</v>
      </c>
      <c r="Q827" s="107" t="s">
        <v>1584</v>
      </c>
      <c r="R827" s="107" t="s">
        <v>275</v>
      </c>
    </row>
    <row r="828" spans="2:18" ht="20.100000000000001" customHeight="1" x14ac:dyDescent="0.4">
      <c r="B828" s="105" t="str">
        <f t="shared" si="36"/>
        <v/>
      </c>
      <c r="C828" s="105" t="str">
        <f t="shared" si="37"/>
        <v/>
      </c>
      <c r="D828" s="105" t="str">
        <f t="shared" si="38"/>
        <v/>
      </c>
      <c r="E828" s="106" t="s">
        <v>695</v>
      </c>
      <c r="F828" s="106" t="s">
        <v>728</v>
      </c>
      <c r="G828" s="106" t="s">
        <v>710</v>
      </c>
      <c r="H828" s="106" t="s">
        <v>729</v>
      </c>
      <c r="I828" s="106">
        <v>11</v>
      </c>
      <c r="J828" s="106" t="s">
        <v>711</v>
      </c>
      <c r="K828" s="106">
        <v>11</v>
      </c>
      <c r="L828" s="106" t="s">
        <v>706</v>
      </c>
      <c r="M828" s="106" t="s">
        <v>924</v>
      </c>
      <c r="N828" s="106">
        <v>0.4</v>
      </c>
      <c r="O828" s="106">
        <v>0.78</v>
      </c>
      <c r="P828" s="106" t="s">
        <v>714</v>
      </c>
      <c r="Q828" s="107" t="s">
        <v>1585</v>
      </c>
      <c r="R828" s="107" t="s">
        <v>13</v>
      </c>
    </row>
    <row r="829" spans="2:18" ht="20.100000000000001" customHeight="1" x14ac:dyDescent="0.4">
      <c r="B829" s="105" t="str">
        <f t="shared" si="36"/>
        <v/>
      </c>
      <c r="C829" s="105" t="str">
        <f t="shared" si="37"/>
        <v/>
      </c>
      <c r="D829" s="105" t="str">
        <f t="shared" si="38"/>
        <v/>
      </c>
      <c r="E829" s="106" t="s">
        <v>695</v>
      </c>
      <c r="F829" s="106" t="s">
        <v>728</v>
      </c>
      <c r="G829" s="106" t="s">
        <v>773</v>
      </c>
      <c r="H829" s="106" t="s">
        <v>1248</v>
      </c>
      <c r="I829" s="106">
        <v>6</v>
      </c>
      <c r="J829" s="106" t="s">
        <v>774</v>
      </c>
      <c r="K829" s="106">
        <v>7</v>
      </c>
      <c r="L829" s="106" t="s">
        <v>1218</v>
      </c>
      <c r="M829" s="106" t="s">
        <v>700</v>
      </c>
      <c r="N829" s="106">
        <v>0.39</v>
      </c>
      <c r="O829" s="106">
        <v>0.78</v>
      </c>
      <c r="P829" s="106" t="s">
        <v>714</v>
      </c>
      <c r="Q829" s="107" t="s">
        <v>1586</v>
      </c>
      <c r="R829" s="107" t="s">
        <v>13</v>
      </c>
    </row>
    <row r="830" spans="2:18" ht="20.100000000000001" customHeight="1" x14ac:dyDescent="0.4">
      <c r="B830" s="105" t="str">
        <f t="shared" si="36"/>
        <v/>
      </c>
      <c r="C830" s="105" t="str">
        <f t="shared" si="37"/>
        <v/>
      </c>
      <c r="D830" s="105" t="str">
        <f t="shared" si="38"/>
        <v/>
      </c>
      <c r="E830" s="106" t="s">
        <v>695</v>
      </c>
      <c r="F830" s="106" t="s">
        <v>728</v>
      </c>
      <c r="G830" s="106" t="s">
        <v>778</v>
      </c>
      <c r="H830" s="106" t="s">
        <v>1248</v>
      </c>
      <c r="I830" s="106">
        <v>6</v>
      </c>
      <c r="J830" s="106" t="s">
        <v>779</v>
      </c>
      <c r="K830" s="106">
        <v>7</v>
      </c>
      <c r="L830" s="106" t="s">
        <v>1218</v>
      </c>
      <c r="M830" s="106" t="s">
        <v>700</v>
      </c>
      <c r="N830" s="106">
        <v>0.39</v>
      </c>
      <c r="O830" s="106">
        <v>0.78</v>
      </c>
      <c r="P830" s="106" t="s">
        <v>714</v>
      </c>
      <c r="Q830" s="107" t="s">
        <v>1587</v>
      </c>
      <c r="R830" s="107" t="s">
        <v>13</v>
      </c>
    </row>
    <row r="831" spans="2:18" ht="20.100000000000001" customHeight="1" x14ac:dyDescent="0.4">
      <c r="B831" s="105" t="str">
        <f t="shared" si="36"/>
        <v/>
      </c>
      <c r="C831" s="105" t="str">
        <f t="shared" si="37"/>
        <v/>
      </c>
      <c r="D831" s="105" t="str">
        <f t="shared" si="38"/>
        <v/>
      </c>
      <c r="E831" s="106" t="s">
        <v>695</v>
      </c>
      <c r="F831" s="106" t="s">
        <v>728</v>
      </c>
      <c r="G831" s="106" t="s">
        <v>782</v>
      </c>
      <c r="H831" s="106" t="s">
        <v>1248</v>
      </c>
      <c r="I831" s="106">
        <v>6</v>
      </c>
      <c r="J831" s="106" t="s">
        <v>783</v>
      </c>
      <c r="K831" s="106">
        <v>7</v>
      </c>
      <c r="L831" s="106" t="s">
        <v>1218</v>
      </c>
      <c r="M831" s="106" t="s">
        <v>700</v>
      </c>
      <c r="N831" s="106">
        <v>0.33</v>
      </c>
      <c r="O831" s="106">
        <v>0.78</v>
      </c>
      <c r="P831" s="106" t="s">
        <v>714</v>
      </c>
      <c r="Q831" s="107" t="s">
        <v>1588</v>
      </c>
      <c r="R831" s="107" t="s">
        <v>13</v>
      </c>
    </row>
    <row r="832" spans="2:18" ht="20.100000000000001" customHeight="1" x14ac:dyDescent="0.4">
      <c r="B832" s="105" t="str">
        <f t="shared" si="36"/>
        <v/>
      </c>
      <c r="C832" s="105" t="str">
        <f t="shared" si="37"/>
        <v/>
      </c>
      <c r="D832" s="105" t="str">
        <f t="shared" si="38"/>
        <v/>
      </c>
      <c r="E832" s="106" t="s">
        <v>695</v>
      </c>
      <c r="F832" s="106" t="s">
        <v>794</v>
      </c>
      <c r="G832" s="106" t="s">
        <v>721</v>
      </c>
      <c r="H832" s="106" t="s">
        <v>733</v>
      </c>
      <c r="I832" s="106">
        <v>11</v>
      </c>
      <c r="J832" s="106" t="s">
        <v>722</v>
      </c>
      <c r="K832" s="106">
        <v>11</v>
      </c>
      <c r="L832" s="106" t="s">
        <v>733</v>
      </c>
      <c r="M832" s="106" t="s">
        <v>924</v>
      </c>
      <c r="N832" s="106">
        <v>0.45</v>
      </c>
      <c r="O832" s="106">
        <v>0.79</v>
      </c>
      <c r="P832" s="106" t="s">
        <v>714</v>
      </c>
      <c r="Q832" s="107" t="s">
        <v>1589</v>
      </c>
      <c r="R832" s="107" t="s">
        <v>39</v>
      </c>
    </row>
    <row r="833" spans="2:18" ht="20.100000000000001" customHeight="1" x14ac:dyDescent="0.4">
      <c r="B833" s="105" t="str">
        <f t="shared" si="36"/>
        <v/>
      </c>
      <c r="C833" s="105" t="str">
        <f t="shared" si="37"/>
        <v/>
      </c>
      <c r="D833" s="105" t="str">
        <f t="shared" si="38"/>
        <v/>
      </c>
      <c r="E833" s="106" t="s">
        <v>695</v>
      </c>
      <c r="F833" s="106" t="s">
        <v>794</v>
      </c>
      <c r="G833" s="106" t="s">
        <v>773</v>
      </c>
      <c r="H833" s="106" t="s">
        <v>729</v>
      </c>
      <c r="I833" s="106">
        <v>11</v>
      </c>
      <c r="J833" s="106" t="s">
        <v>774</v>
      </c>
      <c r="K833" s="106">
        <v>11</v>
      </c>
      <c r="L833" s="106" t="s">
        <v>729</v>
      </c>
      <c r="M833" s="106" t="s">
        <v>924</v>
      </c>
      <c r="N833" s="106">
        <v>0.45</v>
      </c>
      <c r="O833" s="106">
        <v>0.79</v>
      </c>
      <c r="P833" s="106" t="s">
        <v>714</v>
      </c>
      <c r="Q833" s="107" t="s">
        <v>1590</v>
      </c>
      <c r="R833" s="107" t="s">
        <v>39</v>
      </c>
    </row>
    <row r="834" spans="2:18" ht="20.100000000000001" customHeight="1" x14ac:dyDescent="0.4">
      <c r="B834" s="105" t="str">
        <f t="shared" si="36"/>
        <v/>
      </c>
      <c r="C834" s="105" t="str">
        <f t="shared" si="37"/>
        <v/>
      </c>
      <c r="D834" s="105" t="str">
        <f t="shared" si="38"/>
        <v/>
      </c>
      <c r="E834" s="106" t="s">
        <v>695</v>
      </c>
      <c r="F834" s="106" t="s">
        <v>794</v>
      </c>
      <c r="G834" s="106" t="s">
        <v>778</v>
      </c>
      <c r="H834" s="106" t="s">
        <v>729</v>
      </c>
      <c r="I834" s="106">
        <v>11</v>
      </c>
      <c r="J834" s="106" t="s">
        <v>779</v>
      </c>
      <c r="K834" s="106">
        <v>11</v>
      </c>
      <c r="L834" s="106" t="s">
        <v>729</v>
      </c>
      <c r="M834" s="106" t="s">
        <v>924</v>
      </c>
      <c r="N834" s="106">
        <v>0.45</v>
      </c>
      <c r="O834" s="106">
        <v>0.79</v>
      </c>
      <c r="P834" s="106" t="s">
        <v>714</v>
      </c>
      <c r="Q834" s="107" t="s">
        <v>1591</v>
      </c>
      <c r="R834" s="107" t="s">
        <v>39</v>
      </c>
    </row>
    <row r="835" spans="2:18" ht="20.100000000000001" customHeight="1" x14ac:dyDescent="0.4">
      <c r="B835" s="105" t="str">
        <f t="shared" si="36"/>
        <v/>
      </c>
      <c r="C835" s="105" t="str">
        <f t="shared" si="37"/>
        <v/>
      </c>
      <c r="D835" s="105" t="str">
        <f t="shared" si="38"/>
        <v/>
      </c>
      <c r="E835" s="106" t="s">
        <v>695</v>
      </c>
      <c r="F835" s="106" t="s">
        <v>794</v>
      </c>
      <c r="G835" s="106" t="s">
        <v>782</v>
      </c>
      <c r="H835" s="106" t="s">
        <v>729</v>
      </c>
      <c r="I835" s="106">
        <v>11</v>
      </c>
      <c r="J835" s="106" t="s">
        <v>783</v>
      </c>
      <c r="K835" s="106">
        <v>11</v>
      </c>
      <c r="L835" s="106" t="s">
        <v>729</v>
      </c>
      <c r="M835" s="106" t="s">
        <v>924</v>
      </c>
      <c r="N835" s="106">
        <v>0.38</v>
      </c>
      <c r="O835" s="106">
        <v>0.79</v>
      </c>
      <c r="P835" s="106" t="s">
        <v>714</v>
      </c>
      <c r="Q835" s="107" t="s">
        <v>1592</v>
      </c>
      <c r="R835" s="107" t="s">
        <v>39</v>
      </c>
    </row>
    <row r="836" spans="2:18" ht="20.100000000000001" customHeight="1" x14ac:dyDescent="0.4">
      <c r="B836" s="105" t="str">
        <f t="shared" si="36"/>
        <v/>
      </c>
      <c r="C836" s="105" t="str">
        <f t="shared" si="37"/>
        <v/>
      </c>
      <c r="D836" s="105" t="str">
        <f t="shared" si="38"/>
        <v/>
      </c>
      <c r="E836" s="106" t="s">
        <v>695</v>
      </c>
      <c r="F836" s="106" t="s">
        <v>696</v>
      </c>
      <c r="G836" s="106" t="s">
        <v>710</v>
      </c>
      <c r="H836" s="106" t="s">
        <v>717</v>
      </c>
      <c r="I836" s="106">
        <v>10</v>
      </c>
      <c r="J836" s="106" t="s">
        <v>711</v>
      </c>
      <c r="K836" s="106">
        <v>11</v>
      </c>
      <c r="L836" s="106" t="s">
        <v>717</v>
      </c>
      <c r="M836" s="106" t="s">
        <v>924</v>
      </c>
      <c r="N836" s="106">
        <v>0.32</v>
      </c>
      <c r="O836" s="106">
        <v>0.79</v>
      </c>
      <c r="P836" s="106" t="s">
        <v>714</v>
      </c>
      <c r="Q836" s="107" t="s">
        <v>1593</v>
      </c>
      <c r="R836" s="107" t="s">
        <v>39</v>
      </c>
    </row>
    <row r="837" spans="2:18" ht="20.100000000000001" customHeight="1" x14ac:dyDescent="0.4">
      <c r="B837" s="105" t="str">
        <f t="shared" si="36"/>
        <v/>
      </c>
      <c r="C837" s="105" t="str">
        <f t="shared" si="37"/>
        <v/>
      </c>
      <c r="D837" s="105" t="str">
        <f t="shared" si="38"/>
        <v/>
      </c>
      <c r="E837" s="106" t="s">
        <v>695</v>
      </c>
      <c r="F837" s="106" t="s">
        <v>696</v>
      </c>
      <c r="G837" s="106" t="s">
        <v>773</v>
      </c>
      <c r="H837" s="106" t="s">
        <v>706</v>
      </c>
      <c r="I837" s="106">
        <v>10</v>
      </c>
      <c r="J837" s="106" t="s">
        <v>1266</v>
      </c>
      <c r="K837" s="106">
        <v>11</v>
      </c>
      <c r="L837" s="106" t="s">
        <v>706</v>
      </c>
      <c r="M837" s="106" t="s">
        <v>924</v>
      </c>
      <c r="N837" s="106">
        <v>0.32</v>
      </c>
      <c r="O837" s="106">
        <v>0.79</v>
      </c>
      <c r="P837" s="106" t="s">
        <v>714</v>
      </c>
      <c r="Q837" s="107" t="s">
        <v>1594</v>
      </c>
      <c r="R837" s="107" t="s">
        <v>39</v>
      </c>
    </row>
    <row r="838" spans="2:18" ht="20.100000000000001" customHeight="1" x14ac:dyDescent="0.4">
      <c r="B838" s="105" t="str">
        <f t="shared" si="36"/>
        <v/>
      </c>
      <c r="C838" s="105" t="str">
        <f t="shared" si="37"/>
        <v/>
      </c>
      <c r="D838" s="105" t="str">
        <f t="shared" si="38"/>
        <v/>
      </c>
      <c r="E838" s="106" t="s">
        <v>695</v>
      </c>
      <c r="F838" s="106" t="s">
        <v>696</v>
      </c>
      <c r="G838" s="106" t="s">
        <v>778</v>
      </c>
      <c r="H838" s="106" t="s">
        <v>706</v>
      </c>
      <c r="I838" s="106">
        <v>10</v>
      </c>
      <c r="J838" s="106" t="s">
        <v>1269</v>
      </c>
      <c r="K838" s="106">
        <v>11</v>
      </c>
      <c r="L838" s="106" t="s">
        <v>706</v>
      </c>
      <c r="M838" s="106" t="s">
        <v>924</v>
      </c>
      <c r="N838" s="106">
        <v>0.32</v>
      </c>
      <c r="O838" s="106">
        <v>0.79</v>
      </c>
      <c r="P838" s="106" t="s">
        <v>714</v>
      </c>
      <c r="Q838" s="107" t="s">
        <v>1595</v>
      </c>
      <c r="R838" s="107" t="s">
        <v>39</v>
      </c>
    </row>
    <row r="839" spans="2:18" ht="20.100000000000001" customHeight="1" x14ac:dyDescent="0.4">
      <c r="B839" s="105" t="str">
        <f t="shared" si="36"/>
        <v/>
      </c>
      <c r="C839" s="105" t="str">
        <f t="shared" si="37"/>
        <v/>
      </c>
      <c r="D839" s="105" t="str">
        <f t="shared" si="38"/>
        <v/>
      </c>
      <c r="E839" s="106" t="s">
        <v>695</v>
      </c>
      <c r="F839" s="106" t="s">
        <v>798</v>
      </c>
      <c r="G839" s="106" t="s">
        <v>773</v>
      </c>
      <c r="H839" s="106" t="s">
        <v>729</v>
      </c>
      <c r="I839" s="106">
        <v>11</v>
      </c>
      <c r="J839" s="106" t="s">
        <v>774</v>
      </c>
      <c r="K839" s="106">
        <v>11</v>
      </c>
      <c r="L839" s="106" t="s">
        <v>799</v>
      </c>
      <c r="M839" s="106" t="s">
        <v>924</v>
      </c>
      <c r="N839" s="106">
        <v>0.36</v>
      </c>
      <c r="O839" s="106">
        <v>0.79</v>
      </c>
      <c r="P839" s="106" t="s">
        <v>714</v>
      </c>
      <c r="Q839" s="107" t="s">
        <v>1596</v>
      </c>
      <c r="R839" s="107" t="s">
        <v>39</v>
      </c>
    </row>
    <row r="840" spans="2:18" ht="20.100000000000001" customHeight="1" x14ac:dyDescent="0.4">
      <c r="B840" s="105" t="str">
        <f t="shared" si="36"/>
        <v/>
      </c>
      <c r="C840" s="105" t="str">
        <f t="shared" si="37"/>
        <v/>
      </c>
      <c r="D840" s="105" t="str">
        <f t="shared" si="38"/>
        <v/>
      </c>
      <c r="E840" s="106" t="s">
        <v>695</v>
      </c>
      <c r="F840" s="106" t="s">
        <v>798</v>
      </c>
      <c r="G840" s="106" t="s">
        <v>778</v>
      </c>
      <c r="H840" s="106" t="s">
        <v>729</v>
      </c>
      <c r="I840" s="106">
        <v>11</v>
      </c>
      <c r="J840" s="106" t="s">
        <v>779</v>
      </c>
      <c r="K840" s="106">
        <v>11</v>
      </c>
      <c r="L840" s="106" t="s">
        <v>799</v>
      </c>
      <c r="M840" s="106" t="s">
        <v>924</v>
      </c>
      <c r="N840" s="106">
        <v>0.36</v>
      </c>
      <c r="O840" s="106">
        <v>0.79</v>
      </c>
      <c r="P840" s="106" t="s">
        <v>714</v>
      </c>
      <c r="Q840" s="107" t="s">
        <v>1597</v>
      </c>
      <c r="R840" s="107" t="s">
        <v>39</v>
      </c>
    </row>
    <row r="841" spans="2:18" ht="20.100000000000001" customHeight="1" x14ac:dyDescent="0.4">
      <c r="B841" s="105" t="str">
        <f t="shared" si="36"/>
        <v/>
      </c>
      <c r="C841" s="105" t="str">
        <f t="shared" si="37"/>
        <v/>
      </c>
      <c r="D841" s="105" t="str">
        <f t="shared" si="38"/>
        <v/>
      </c>
      <c r="E841" s="106" t="s">
        <v>695</v>
      </c>
      <c r="F841" s="106" t="s">
        <v>798</v>
      </c>
      <c r="G841" s="106" t="s">
        <v>782</v>
      </c>
      <c r="H841" s="106" t="s">
        <v>729</v>
      </c>
      <c r="I841" s="106">
        <v>11</v>
      </c>
      <c r="J841" s="106" t="s">
        <v>783</v>
      </c>
      <c r="K841" s="106">
        <v>11</v>
      </c>
      <c r="L841" s="106" t="s">
        <v>799</v>
      </c>
      <c r="M841" s="106" t="s">
        <v>924</v>
      </c>
      <c r="N841" s="106">
        <v>0.33</v>
      </c>
      <c r="O841" s="106">
        <v>0.79</v>
      </c>
      <c r="P841" s="106" t="s">
        <v>714</v>
      </c>
      <c r="Q841" s="107" t="s">
        <v>1598</v>
      </c>
      <c r="R841" s="107" t="s">
        <v>39</v>
      </c>
    </row>
    <row r="842" spans="2:18" ht="20.100000000000001" customHeight="1" x14ac:dyDescent="0.4">
      <c r="B842" s="105" t="str">
        <f t="shared" si="36"/>
        <v/>
      </c>
      <c r="C842" s="105" t="str">
        <f t="shared" si="37"/>
        <v/>
      </c>
      <c r="D842" s="105" t="str">
        <f t="shared" si="38"/>
        <v/>
      </c>
      <c r="E842" s="106" t="s">
        <v>695</v>
      </c>
      <c r="F842" s="106" t="s">
        <v>805</v>
      </c>
      <c r="G842" s="106" t="s">
        <v>773</v>
      </c>
      <c r="H842" s="106" t="s">
        <v>765</v>
      </c>
      <c r="I842" s="106">
        <v>11</v>
      </c>
      <c r="J842" s="106" t="s">
        <v>774</v>
      </c>
      <c r="K842" s="106">
        <v>11</v>
      </c>
      <c r="L842" s="106" t="s">
        <v>741</v>
      </c>
      <c r="M842" s="106" t="s">
        <v>924</v>
      </c>
      <c r="N842" s="106">
        <v>0.44</v>
      </c>
      <c r="O842" s="106">
        <v>0.79</v>
      </c>
      <c r="P842" s="106" t="s">
        <v>714</v>
      </c>
      <c r="Q842" s="107" t="s">
        <v>1599</v>
      </c>
      <c r="R842" s="107" t="s">
        <v>39</v>
      </c>
    </row>
    <row r="843" spans="2:18" ht="20.100000000000001" customHeight="1" x14ac:dyDescent="0.4">
      <c r="B843" s="105" t="str">
        <f t="shared" si="36"/>
        <v/>
      </c>
      <c r="C843" s="105" t="str">
        <f t="shared" si="37"/>
        <v/>
      </c>
      <c r="D843" s="105" t="str">
        <f t="shared" si="38"/>
        <v/>
      </c>
      <c r="E843" s="106" t="s">
        <v>695</v>
      </c>
      <c r="F843" s="106" t="s">
        <v>805</v>
      </c>
      <c r="G843" s="106" t="s">
        <v>773</v>
      </c>
      <c r="H843" s="106" t="s">
        <v>733</v>
      </c>
      <c r="I843" s="106">
        <v>11</v>
      </c>
      <c r="J843" s="106" t="s">
        <v>1266</v>
      </c>
      <c r="K843" s="106">
        <v>11</v>
      </c>
      <c r="L843" s="106" t="s">
        <v>741</v>
      </c>
      <c r="M843" s="106" t="s">
        <v>924</v>
      </c>
      <c r="N843" s="106">
        <v>0.44</v>
      </c>
      <c r="O843" s="106">
        <v>0.79</v>
      </c>
      <c r="P843" s="106" t="s">
        <v>714</v>
      </c>
      <c r="Q843" s="107" t="s">
        <v>1600</v>
      </c>
      <c r="R843" s="107" t="s">
        <v>39</v>
      </c>
    </row>
    <row r="844" spans="2:18" ht="20.100000000000001" customHeight="1" x14ac:dyDescent="0.4">
      <c r="B844" s="105" t="str">
        <f t="shared" si="36"/>
        <v/>
      </c>
      <c r="C844" s="105" t="str">
        <f t="shared" si="37"/>
        <v/>
      </c>
      <c r="D844" s="105" t="str">
        <f t="shared" si="38"/>
        <v/>
      </c>
      <c r="E844" s="106" t="s">
        <v>695</v>
      </c>
      <c r="F844" s="106" t="s">
        <v>805</v>
      </c>
      <c r="G844" s="106" t="s">
        <v>778</v>
      </c>
      <c r="H844" s="106" t="s">
        <v>765</v>
      </c>
      <c r="I844" s="106">
        <v>11</v>
      </c>
      <c r="J844" s="106" t="s">
        <v>779</v>
      </c>
      <c r="K844" s="106">
        <v>11</v>
      </c>
      <c r="L844" s="106" t="s">
        <v>741</v>
      </c>
      <c r="M844" s="106" t="s">
        <v>924</v>
      </c>
      <c r="N844" s="106">
        <v>0.43</v>
      </c>
      <c r="O844" s="106">
        <v>0.79</v>
      </c>
      <c r="P844" s="106" t="s">
        <v>714</v>
      </c>
      <c r="Q844" s="107" t="s">
        <v>1601</v>
      </c>
      <c r="R844" s="107" t="s">
        <v>39</v>
      </c>
    </row>
    <row r="845" spans="2:18" ht="20.100000000000001" customHeight="1" x14ac:dyDescent="0.4">
      <c r="B845" s="105" t="str">
        <f t="shared" si="36"/>
        <v/>
      </c>
      <c r="C845" s="105" t="str">
        <f t="shared" si="37"/>
        <v/>
      </c>
      <c r="D845" s="105" t="str">
        <f t="shared" si="38"/>
        <v/>
      </c>
      <c r="E845" s="106" t="s">
        <v>695</v>
      </c>
      <c r="F845" s="106" t="s">
        <v>805</v>
      </c>
      <c r="G845" s="106" t="s">
        <v>778</v>
      </c>
      <c r="H845" s="106" t="s">
        <v>733</v>
      </c>
      <c r="I845" s="106">
        <v>11</v>
      </c>
      <c r="J845" s="106" t="s">
        <v>1269</v>
      </c>
      <c r="K845" s="106">
        <v>11</v>
      </c>
      <c r="L845" s="106" t="s">
        <v>741</v>
      </c>
      <c r="M845" s="106" t="s">
        <v>924</v>
      </c>
      <c r="N845" s="106">
        <v>0.44</v>
      </c>
      <c r="O845" s="106">
        <v>0.79</v>
      </c>
      <c r="P845" s="106" t="s">
        <v>714</v>
      </c>
      <c r="Q845" s="107" t="s">
        <v>1602</v>
      </c>
      <c r="R845" s="107" t="s">
        <v>39</v>
      </c>
    </row>
    <row r="846" spans="2:18" ht="20.100000000000001" customHeight="1" x14ac:dyDescent="0.4">
      <c r="B846" s="105" t="str">
        <f t="shared" si="36"/>
        <v/>
      </c>
      <c r="C846" s="105" t="str">
        <f t="shared" si="37"/>
        <v/>
      </c>
      <c r="D846" s="105" t="str">
        <f t="shared" si="38"/>
        <v/>
      </c>
      <c r="E846" s="106" t="s">
        <v>695</v>
      </c>
      <c r="F846" s="106" t="s">
        <v>805</v>
      </c>
      <c r="G846" s="106" t="s">
        <v>782</v>
      </c>
      <c r="H846" s="106" t="s">
        <v>765</v>
      </c>
      <c r="I846" s="106">
        <v>11</v>
      </c>
      <c r="J846" s="106" t="s">
        <v>783</v>
      </c>
      <c r="K846" s="106">
        <v>11</v>
      </c>
      <c r="L846" s="106" t="s">
        <v>741</v>
      </c>
      <c r="M846" s="106" t="s">
        <v>924</v>
      </c>
      <c r="N846" s="106">
        <v>0.37</v>
      </c>
      <c r="O846" s="106">
        <v>0.79</v>
      </c>
      <c r="P846" s="106" t="s">
        <v>714</v>
      </c>
      <c r="Q846" s="107" t="s">
        <v>1603</v>
      </c>
      <c r="R846" s="107" t="s">
        <v>39</v>
      </c>
    </row>
    <row r="847" spans="2:18" ht="20.100000000000001" customHeight="1" x14ac:dyDescent="0.4">
      <c r="B847" s="105" t="str">
        <f t="shared" si="36"/>
        <v/>
      </c>
      <c r="C847" s="105" t="str">
        <f t="shared" si="37"/>
        <v/>
      </c>
      <c r="D847" s="105" t="str">
        <f t="shared" si="38"/>
        <v/>
      </c>
      <c r="E847" s="106" t="s">
        <v>695</v>
      </c>
      <c r="F847" s="106" t="s">
        <v>805</v>
      </c>
      <c r="G847" s="106" t="s">
        <v>788</v>
      </c>
      <c r="H847" s="106" t="s">
        <v>765</v>
      </c>
      <c r="I847" s="106">
        <v>11</v>
      </c>
      <c r="J847" s="106" t="s">
        <v>722</v>
      </c>
      <c r="K847" s="106">
        <v>11</v>
      </c>
      <c r="L847" s="106" t="s">
        <v>753</v>
      </c>
      <c r="M847" s="106" t="s">
        <v>924</v>
      </c>
      <c r="N847" s="106">
        <v>0.44</v>
      </c>
      <c r="O847" s="106">
        <v>0.79</v>
      </c>
      <c r="P847" s="106" t="s">
        <v>714</v>
      </c>
      <c r="Q847" s="107" t="s">
        <v>1604</v>
      </c>
      <c r="R847" s="107" t="s">
        <v>39</v>
      </c>
    </row>
    <row r="848" spans="2:18" ht="20.100000000000001" customHeight="1" x14ac:dyDescent="0.4">
      <c r="B848" s="105" t="str">
        <f t="shared" ref="B848:B911" si="39">IF(OR($C$10="",$C$11=""),"",IFERROR(IF(AND($U$22&lt;&gt;R848,$V$22&lt;&gt;R848),"－",IF(AND(COUNTIF($C$10,"*樹脂スペーサー*")&gt;0,OR(M848="空気",F848="一般",F848="一般ＰＧ")),"－",IF(AND($W$25&gt;0,$W$25&gt;=O848),$U$25,IF(AND($W$26&gt;0,$W$26&gt;=O848),$U$26,IF(AND($W$27&gt;0,$W$27&gt;=O848),$U$27,IF(AND($W$28&gt;0,$W$28&gt;=O848),$U$28,IF(AND($W$29&gt;0,$W$29&gt;=O848),$U$29,IF(AND($W$30&gt;0,$W$30&gt;=O848),$U$30,IF(AND($W$31&gt;0,$W$31&gt;=O848),$U$31,"－"))))))))),"－"))</f>
        <v/>
      </c>
      <c r="C848" s="105" t="str">
        <f t="shared" ref="C848:C911" si="40">IF(B848="","",IF(B848&lt;&gt;"－",VLOOKUP(B848,$U$25:$V$31,2,FALSE),"－"))</f>
        <v/>
      </c>
      <c r="D848" s="105" t="str">
        <f t="shared" ref="D848:D911" si="41">IF($H$9="","",IF($V$38&lt;&gt;"断熱等","－",IF(AND(COUNTIF($V$34,"*樹脂スペーサー*")&gt;0,OR(M848="空気",F848="一般",F848="一般ＰＧ")),"－",IF(AND($V$35&lt;&gt;R848,$W$35&lt;&gt;R848),"－",IF(MID($H$9,10,1)="Z",IF(N848&lt;=0.65,"○","－"),IF($V$36&gt;=O848,"○","－"))))))</f>
        <v/>
      </c>
      <c r="E848" s="106" t="s">
        <v>695</v>
      </c>
      <c r="F848" s="106" t="s">
        <v>817</v>
      </c>
      <c r="G848" s="106" t="s">
        <v>773</v>
      </c>
      <c r="H848" s="106" t="s">
        <v>819</v>
      </c>
      <c r="I848" s="106">
        <v>11</v>
      </c>
      <c r="J848" s="106" t="s">
        <v>774</v>
      </c>
      <c r="K848" s="106">
        <v>11</v>
      </c>
      <c r="L848" s="106" t="s">
        <v>741</v>
      </c>
      <c r="M848" s="106" t="s">
        <v>924</v>
      </c>
      <c r="N848" s="106">
        <v>0.31</v>
      </c>
      <c r="O848" s="106">
        <v>0.79</v>
      </c>
      <c r="P848" s="106" t="s">
        <v>714</v>
      </c>
      <c r="Q848" s="107" t="s">
        <v>1605</v>
      </c>
      <c r="R848" s="107" t="s">
        <v>39</v>
      </c>
    </row>
    <row r="849" spans="2:18" ht="20.100000000000001" customHeight="1" x14ac:dyDescent="0.4">
      <c r="B849" s="105" t="str">
        <f t="shared" si="39"/>
        <v/>
      </c>
      <c r="C849" s="105" t="str">
        <f t="shared" si="40"/>
        <v/>
      </c>
      <c r="D849" s="105" t="str">
        <f t="shared" si="41"/>
        <v/>
      </c>
      <c r="E849" s="106" t="s">
        <v>695</v>
      </c>
      <c r="F849" s="106" t="s">
        <v>817</v>
      </c>
      <c r="G849" s="106" t="s">
        <v>773</v>
      </c>
      <c r="H849" s="106" t="s">
        <v>802</v>
      </c>
      <c r="I849" s="106">
        <v>11</v>
      </c>
      <c r="J849" s="106" t="s">
        <v>1266</v>
      </c>
      <c r="K849" s="106">
        <v>11</v>
      </c>
      <c r="L849" s="106" t="s">
        <v>741</v>
      </c>
      <c r="M849" s="106" t="s">
        <v>924</v>
      </c>
      <c r="N849" s="106">
        <v>0.31</v>
      </c>
      <c r="O849" s="106">
        <v>0.79</v>
      </c>
      <c r="P849" s="106" t="s">
        <v>714</v>
      </c>
      <c r="Q849" s="107" t="s">
        <v>1606</v>
      </c>
      <c r="R849" s="107" t="s">
        <v>39</v>
      </c>
    </row>
    <row r="850" spans="2:18" ht="20.100000000000001" customHeight="1" x14ac:dyDescent="0.4">
      <c r="B850" s="105" t="str">
        <f t="shared" si="39"/>
        <v/>
      </c>
      <c r="C850" s="105" t="str">
        <f t="shared" si="40"/>
        <v/>
      </c>
      <c r="D850" s="105" t="str">
        <f t="shared" si="41"/>
        <v/>
      </c>
      <c r="E850" s="106" t="s">
        <v>695</v>
      </c>
      <c r="F850" s="106" t="s">
        <v>817</v>
      </c>
      <c r="G850" s="106" t="s">
        <v>778</v>
      </c>
      <c r="H850" s="106" t="s">
        <v>819</v>
      </c>
      <c r="I850" s="106">
        <v>11</v>
      </c>
      <c r="J850" s="106" t="s">
        <v>779</v>
      </c>
      <c r="K850" s="106">
        <v>11</v>
      </c>
      <c r="L850" s="106" t="s">
        <v>741</v>
      </c>
      <c r="M850" s="106" t="s">
        <v>924</v>
      </c>
      <c r="N850" s="106">
        <v>0.31</v>
      </c>
      <c r="O850" s="106">
        <v>0.79</v>
      </c>
      <c r="P850" s="106" t="s">
        <v>714</v>
      </c>
      <c r="Q850" s="107" t="s">
        <v>1607</v>
      </c>
      <c r="R850" s="107" t="s">
        <v>39</v>
      </c>
    </row>
    <row r="851" spans="2:18" ht="20.100000000000001" customHeight="1" x14ac:dyDescent="0.4">
      <c r="B851" s="105" t="str">
        <f t="shared" si="39"/>
        <v/>
      </c>
      <c r="C851" s="105" t="str">
        <f t="shared" si="40"/>
        <v/>
      </c>
      <c r="D851" s="105" t="str">
        <f t="shared" si="41"/>
        <v/>
      </c>
      <c r="E851" s="106" t="s">
        <v>695</v>
      </c>
      <c r="F851" s="106" t="s">
        <v>817</v>
      </c>
      <c r="G851" s="106" t="s">
        <v>778</v>
      </c>
      <c r="H851" s="106" t="s">
        <v>802</v>
      </c>
      <c r="I851" s="106">
        <v>11</v>
      </c>
      <c r="J851" s="106" t="s">
        <v>1269</v>
      </c>
      <c r="K851" s="106">
        <v>11</v>
      </c>
      <c r="L851" s="106" t="s">
        <v>741</v>
      </c>
      <c r="M851" s="106" t="s">
        <v>924</v>
      </c>
      <c r="N851" s="106">
        <v>0.31</v>
      </c>
      <c r="O851" s="106">
        <v>0.79</v>
      </c>
      <c r="P851" s="106" t="s">
        <v>714</v>
      </c>
      <c r="Q851" s="107" t="s">
        <v>1608</v>
      </c>
      <c r="R851" s="107" t="s">
        <v>39</v>
      </c>
    </row>
    <row r="852" spans="2:18" ht="20.100000000000001" customHeight="1" x14ac:dyDescent="0.4">
      <c r="B852" s="105" t="str">
        <f t="shared" si="39"/>
        <v/>
      </c>
      <c r="C852" s="105" t="str">
        <f t="shared" si="40"/>
        <v/>
      </c>
      <c r="D852" s="105" t="str">
        <f t="shared" si="41"/>
        <v/>
      </c>
      <c r="E852" s="106" t="s">
        <v>695</v>
      </c>
      <c r="F852" s="106" t="s">
        <v>817</v>
      </c>
      <c r="G852" s="106" t="s">
        <v>782</v>
      </c>
      <c r="H852" s="106" t="s">
        <v>819</v>
      </c>
      <c r="I852" s="106">
        <v>11</v>
      </c>
      <c r="J852" s="106" t="s">
        <v>783</v>
      </c>
      <c r="K852" s="106">
        <v>11</v>
      </c>
      <c r="L852" s="106" t="s">
        <v>741</v>
      </c>
      <c r="M852" s="106" t="s">
        <v>924</v>
      </c>
      <c r="N852" s="106">
        <v>0.26</v>
      </c>
      <c r="O852" s="106">
        <v>0.79</v>
      </c>
      <c r="P852" s="106" t="s">
        <v>714</v>
      </c>
      <c r="Q852" s="107" t="s">
        <v>1609</v>
      </c>
      <c r="R852" s="107" t="s">
        <v>39</v>
      </c>
    </row>
    <row r="853" spans="2:18" ht="20.100000000000001" customHeight="1" x14ac:dyDescent="0.4">
      <c r="B853" s="105" t="str">
        <f t="shared" si="39"/>
        <v/>
      </c>
      <c r="C853" s="105" t="str">
        <f t="shared" si="40"/>
        <v/>
      </c>
      <c r="D853" s="105" t="str">
        <f t="shared" si="41"/>
        <v/>
      </c>
      <c r="E853" s="106" t="s">
        <v>695</v>
      </c>
      <c r="F853" s="106" t="s">
        <v>817</v>
      </c>
      <c r="G853" s="106" t="s">
        <v>788</v>
      </c>
      <c r="H853" s="106" t="s">
        <v>819</v>
      </c>
      <c r="I853" s="106">
        <v>11</v>
      </c>
      <c r="J853" s="106" t="s">
        <v>722</v>
      </c>
      <c r="K853" s="106">
        <v>11</v>
      </c>
      <c r="L853" s="106" t="s">
        <v>753</v>
      </c>
      <c r="M853" s="106" t="s">
        <v>924</v>
      </c>
      <c r="N853" s="106">
        <v>0.32</v>
      </c>
      <c r="O853" s="106">
        <v>0.79</v>
      </c>
      <c r="P853" s="106" t="s">
        <v>714</v>
      </c>
      <c r="Q853" s="107" t="s">
        <v>1610</v>
      </c>
      <c r="R853" s="107" t="s">
        <v>39</v>
      </c>
    </row>
    <row r="854" spans="2:18" ht="20.100000000000001" customHeight="1" x14ac:dyDescent="0.4">
      <c r="B854" s="105" t="str">
        <f t="shared" si="39"/>
        <v/>
      </c>
      <c r="C854" s="105" t="str">
        <f t="shared" si="40"/>
        <v/>
      </c>
      <c r="D854" s="105" t="str">
        <f t="shared" si="41"/>
        <v/>
      </c>
      <c r="E854" s="106" t="s">
        <v>695</v>
      </c>
      <c r="F854" s="106" t="s">
        <v>696</v>
      </c>
      <c r="G854" s="106" t="s">
        <v>710</v>
      </c>
      <c r="H854" s="106" t="s">
        <v>698</v>
      </c>
      <c r="I854" s="106">
        <v>10</v>
      </c>
      <c r="J854" s="106" t="s">
        <v>711</v>
      </c>
      <c r="K854" s="106">
        <v>11</v>
      </c>
      <c r="L854" s="106" t="s">
        <v>698</v>
      </c>
      <c r="M854" s="106" t="s">
        <v>924</v>
      </c>
      <c r="N854" s="106">
        <v>0.32</v>
      </c>
      <c r="O854" s="106">
        <v>0.79</v>
      </c>
      <c r="P854" s="106" t="s">
        <v>714</v>
      </c>
      <c r="Q854" s="107" t="s">
        <v>1611</v>
      </c>
      <c r="R854" s="107" t="s">
        <v>25</v>
      </c>
    </row>
    <row r="855" spans="2:18" ht="20.100000000000001" customHeight="1" x14ac:dyDescent="0.4">
      <c r="B855" s="105" t="str">
        <f t="shared" si="39"/>
        <v/>
      </c>
      <c r="C855" s="105" t="str">
        <f t="shared" si="40"/>
        <v/>
      </c>
      <c r="D855" s="105" t="str">
        <f t="shared" si="41"/>
        <v/>
      </c>
      <c r="E855" s="106" t="s">
        <v>695</v>
      </c>
      <c r="F855" s="106" t="s">
        <v>805</v>
      </c>
      <c r="G855" s="106" t="s">
        <v>773</v>
      </c>
      <c r="H855" s="106" t="s">
        <v>729</v>
      </c>
      <c r="I855" s="106">
        <v>11</v>
      </c>
      <c r="J855" s="106" t="s">
        <v>774</v>
      </c>
      <c r="K855" s="106">
        <v>11</v>
      </c>
      <c r="L855" s="106" t="s">
        <v>741</v>
      </c>
      <c r="M855" s="106" t="s">
        <v>924</v>
      </c>
      <c r="N855" s="106">
        <v>0.45</v>
      </c>
      <c r="O855" s="106">
        <v>0.79</v>
      </c>
      <c r="P855" s="106" t="s">
        <v>714</v>
      </c>
      <c r="Q855" s="107" t="s">
        <v>1612</v>
      </c>
      <c r="R855" s="107" t="s">
        <v>25</v>
      </c>
    </row>
    <row r="856" spans="2:18" ht="20.100000000000001" customHeight="1" x14ac:dyDescent="0.4">
      <c r="B856" s="105" t="str">
        <f t="shared" si="39"/>
        <v/>
      </c>
      <c r="C856" s="105" t="str">
        <f t="shared" si="40"/>
        <v/>
      </c>
      <c r="D856" s="105" t="str">
        <f t="shared" si="41"/>
        <v/>
      </c>
      <c r="E856" s="106" t="s">
        <v>695</v>
      </c>
      <c r="F856" s="106" t="s">
        <v>805</v>
      </c>
      <c r="G856" s="106" t="s">
        <v>778</v>
      </c>
      <c r="H856" s="106" t="s">
        <v>729</v>
      </c>
      <c r="I856" s="106">
        <v>11</v>
      </c>
      <c r="J856" s="106" t="s">
        <v>779</v>
      </c>
      <c r="K856" s="106">
        <v>11</v>
      </c>
      <c r="L856" s="106" t="s">
        <v>741</v>
      </c>
      <c r="M856" s="106" t="s">
        <v>924</v>
      </c>
      <c r="N856" s="106">
        <v>0.45</v>
      </c>
      <c r="O856" s="106">
        <v>0.79</v>
      </c>
      <c r="P856" s="106" t="s">
        <v>714</v>
      </c>
      <c r="Q856" s="107" t="s">
        <v>1613</v>
      </c>
      <c r="R856" s="107" t="s">
        <v>25</v>
      </c>
    </row>
    <row r="857" spans="2:18" ht="20.100000000000001" customHeight="1" x14ac:dyDescent="0.4">
      <c r="B857" s="105" t="str">
        <f t="shared" si="39"/>
        <v/>
      </c>
      <c r="C857" s="105" t="str">
        <f t="shared" si="40"/>
        <v/>
      </c>
      <c r="D857" s="105" t="str">
        <f t="shared" si="41"/>
        <v/>
      </c>
      <c r="E857" s="106" t="s">
        <v>695</v>
      </c>
      <c r="F857" s="106" t="s">
        <v>805</v>
      </c>
      <c r="G857" s="106" t="s">
        <v>782</v>
      </c>
      <c r="H857" s="106" t="s">
        <v>729</v>
      </c>
      <c r="I857" s="106">
        <v>11</v>
      </c>
      <c r="J857" s="106" t="s">
        <v>783</v>
      </c>
      <c r="K857" s="106">
        <v>11</v>
      </c>
      <c r="L857" s="106" t="s">
        <v>741</v>
      </c>
      <c r="M857" s="106" t="s">
        <v>924</v>
      </c>
      <c r="N857" s="106">
        <v>0.38</v>
      </c>
      <c r="O857" s="106">
        <v>0.79</v>
      </c>
      <c r="P857" s="106" t="s">
        <v>714</v>
      </c>
      <c r="Q857" s="107" t="s">
        <v>1614</v>
      </c>
      <c r="R857" s="107" t="s">
        <v>25</v>
      </c>
    </row>
    <row r="858" spans="2:18" ht="20.100000000000001" customHeight="1" x14ac:dyDescent="0.4">
      <c r="B858" s="105" t="str">
        <f t="shared" si="39"/>
        <v/>
      </c>
      <c r="C858" s="105" t="str">
        <f t="shared" si="40"/>
        <v/>
      </c>
      <c r="D858" s="105" t="str">
        <f t="shared" si="41"/>
        <v/>
      </c>
      <c r="E858" s="106" t="s">
        <v>695</v>
      </c>
      <c r="F858" s="106" t="s">
        <v>805</v>
      </c>
      <c r="G858" s="106" t="s">
        <v>758</v>
      </c>
      <c r="H858" s="106" t="s">
        <v>733</v>
      </c>
      <c r="I858" s="106">
        <v>11</v>
      </c>
      <c r="J858" s="106" t="s">
        <v>711</v>
      </c>
      <c r="K858" s="106">
        <v>11</v>
      </c>
      <c r="L858" s="106" t="s">
        <v>753</v>
      </c>
      <c r="M858" s="106" t="s">
        <v>924</v>
      </c>
      <c r="N858" s="106">
        <v>0.45</v>
      </c>
      <c r="O858" s="106">
        <v>0.79</v>
      </c>
      <c r="P858" s="106" t="s">
        <v>714</v>
      </c>
      <c r="Q858" s="107" t="s">
        <v>1615</v>
      </c>
      <c r="R858" s="107" t="s">
        <v>25</v>
      </c>
    </row>
    <row r="859" spans="2:18" ht="20.100000000000001" customHeight="1" x14ac:dyDescent="0.4">
      <c r="B859" s="105" t="str">
        <f t="shared" si="39"/>
        <v/>
      </c>
      <c r="C859" s="105" t="str">
        <f t="shared" si="40"/>
        <v/>
      </c>
      <c r="D859" s="105" t="str">
        <f t="shared" si="41"/>
        <v/>
      </c>
      <c r="E859" s="106" t="s">
        <v>695</v>
      </c>
      <c r="F859" s="106" t="s">
        <v>805</v>
      </c>
      <c r="G859" s="106" t="s">
        <v>788</v>
      </c>
      <c r="H859" s="106" t="s">
        <v>729</v>
      </c>
      <c r="I859" s="106">
        <v>11</v>
      </c>
      <c r="J859" s="106" t="s">
        <v>722</v>
      </c>
      <c r="K859" s="106">
        <v>11</v>
      </c>
      <c r="L859" s="106" t="s">
        <v>753</v>
      </c>
      <c r="M859" s="106" t="s">
        <v>924</v>
      </c>
      <c r="N859" s="106">
        <v>0.45</v>
      </c>
      <c r="O859" s="106">
        <v>0.79</v>
      </c>
      <c r="P859" s="106" t="s">
        <v>714</v>
      </c>
      <c r="Q859" s="107" t="s">
        <v>1616</v>
      </c>
      <c r="R859" s="107" t="s">
        <v>25</v>
      </c>
    </row>
    <row r="860" spans="2:18" ht="20.100000000000001" customHeight="1" x14ac:dyDescent="0.4">
      <c r="B860" s="105" t="str">
        <f t="shared" si="39"/>
        <v/>
      </c>
      <c r="C860" s="105" t="str">
        <f t="shared" si="40"/>
        <v/>
      </c>
      <c r="D860" s="105" t="str">
        <f t="shared" si="41"/>
        <v/>
      </c>
      <c r="E860" s="106" t="s">
        <v>695</v>
      </c>
      <c r="F860" s="106" t="s">
        <v>817</v>
      </c>
      <c r="G860" s="106" t="s">
        <v>778</v>
      </c>
      <c r="H860" s="106" t="s">
        <v>799</v>
      </c>
      <c r="I860" s="106">
        <v>11</v>
      </c>
      <c r="J860" s="106" t="s">
        <v>779</v>
      </c>
      <c r="K860" s="106">
        <v>11</v>
      </c>
      <c r="L860" s="106" t="s">
        <v>741</v>
      </c>
      <c r="M860" s="106" t="s">
        <v>924</v>
      </c>
      <c r="N860" s="106">
        <v>0.32</v>
      </c>
      <c r="O860" s="106">
        <v>0.79</v>
      </c>
      <c r="P860" s="106" t="s">
        <v>714</v>
      </c>
      <c r="Q860" s="107" t="s">
        <v>1617</v>
      </c>
      <c r="R860" s="107" t="s">
        <v>25</v>
      </c>
    </row>
    <row r="861" spans="2:18" ht="20.100000000000001" customHeight="1" x14ac:dyDescent="0.4">
      <c r="B861" s="105" t="str">
        <f t="shared" si="39"/>
        <v/>
      </c>
      <c r="C861" s="105" t="str">
        <f t="shared" si="40"/>
        <v/>
      </c>
      <c r="D861" s="105" t="str">
        <f t="shared" si="41"/>
        <v/>
      </c>
      <c r="E861" s="106" t="s">
        <v>695</v>
      </c>
      <c r="F861" s="106" t="s">
        <v>817</v>
      </c>
      <c r="G861" s="106" t="s">
        <v>758</v>
      </c>
      <c r="H861" s="106" t="s">
        <v>802</v>
      </c>
      <c r="I861" s="106">
        <v>11</v>
      </c>
      <c r="J861" s="106" t="s">
        <v>711</v>
      </c>
      <c r="K861" s="106">
        <v>11</v>
      </c>
      <c r="L861" s="106" t="s">
        <v>753</v>
      </c>
      <c r="M861" s="106" t="s">
        <v>924</v>
      </c>
      <c r="N861" s="106">
        <v>0.32</v>
      </c>
      <c r="O861" s="106">
        <v>0.79</v>
      </c>
      <c r="P861" s="106" t="s">
        <v>714</v>
      </c>
      <c r="Q861" s="107" t="s">
        <v>1618</v>
      </c>
      <c r="R861" s="107" t="s">
        <v>25</v>
      </c>
    </row>
    <row r="862" spans="2:18" ht="20.100000000000001" customHeight="1" x14ac:dyDescent="0.4">
      <c r="B862" s="105" t="str">
        <f t="shared" si="39"/>
        <v/>
      </c>
      <c r="C862" s="105" t="str">
        <f t="shared" si="40"/>
        <v/>
      </c>
      <c r="D862" s="105" t="str">
        <f t="shared" si="41"/>
        <v/>
      </c>
      <c r="E862" s="106" t="s">
        <v>695</v>
      </c>
      <c r="F862" s="106" t="s">
        <v>817</v>
      </c>
      <c r="G862" s="106" t="s">
        <v>788</v>
      </c>
      <c r="H862" s="106" t="s">
        <v>799</v>
      </c>
      <c r="I862" s="106">
        <v>11</v>
      </c>
      <c r="J862" s="106" t="s">
        <v>722</v>
      </c>
      <c r="K862" s="106">
        <v>11</v>
      </c>
      <c r="L862" s="106" t="s">
        <v>753</v>
      </c>
      <c r="M862" s="106" t="s">
        <v>924</v>
      </c>
      <c r="N862" s="106">
        <v>0.32</v>
      </c>
      <c r="O862" s="106">
        <v>0.79</v>
      </c>
      <c r="P862" s="106" t="s">
        <v>714</v>
      </c>
      <c r="Q862" s="107" t="s">
        <v>1619</v>
      </c>
      <c r="R862" s="107" t="s">
        <v>25</v>
      </c>
    </row>
    <row r="863" spans="2:18" ht="20.100000000000001" customHeight="1" x14ac:dyDescent="0.4">
      <c r="B863" s="105" t="str">
        <f t="shared" si="39"/>
        <v/>
      </c>
      <c r="C863" s="105" t="str">
        <f t="shared" si="40"/>
        <v/>
      </c>
      <c r="D863" s="105" t="str">
        <f t="shared" si="41"/>
        <v/>
      </c>
      <c r="E863" s="106" t="s">
        <v>695</v>
      </c>
      <c r="F863" s="106" t="s">
        <v>728</v>
      </c>
      <c r="G863" s="106" t="s">
        <v>710</v>
      </c>
      <c r="H863" s="106" t="s">
        <v>765</v>
      </c>
      <c r="I863" s="106">
        <v>6</v>
      </c>
      <c r="J863" s="106" t="s">
        <v>711</v>
      </c>
      <c r="K863" s="106">
        <v>7</v>
      </c>
      <c r="L863" s="106" t="s">
        <v>717</v>
      </c>
      <c r="M863" s="106" t="s">
        <v>700</v>
      </c>
      <c r="N863" s="106">
        <v>0.39</v>
      </c>
      <c r="O863" s="106">
        <v>0.79</v>
      </c>
      <c r="P863" s="106" t="s">
        <v>714</v>
      </c>
      <c r="Q863" s="107" t="s">
        <v>1620</v>
      </c>
      <c r="R863" s="107" t="s">
        <v>44</v>
      </c>
    </row>
    <row r="864" spans="2:18" ht="20.100000000000001" customHeight="1" x14ac:dyDescent="0.4">
      <c r="B864" s="105" t="str">
        <f t="shared" si="39"/>
        <v/>
      </c>
      <c r="C864" s="105" t="str">
        <f t="shared" si="40"/>
        <v/>
      </c>
      <c r="D864" s="105" t="str">
        <f t="shared" si="41"/>
        <v/>
      </c>
      <c r="E864" s="106" t="s">
        <v>695</v>
      </c>
      <c r="F864" s="106" t="s">
        <v>740</v>
      </c>
      <c r="G864" s="106" t="s">
        <v>773</v>
      </c>
      <c r="H864" s="106" t="s">
        <v>717</v>
      </c>
      <c r="I864" s="106">
        <v>6</v>
      </c>
      <c r="J864" s="106" t="s">
        <v>1266</v>
      </c>
      <c r="K864" s="106">
        <v>7</v>
      </c>
      <c r="L864" s="106" t="s">
        <v>741</v>
      </c>
      <c r="M864" s="106" t="s">
        <v>700</v>
      </c>
      <c r="N864" s="106">
        <v>0.33</v>
      </c>
      <c r="O864" s="106">
        <v>0.79</v>
      </c>
      <c r="P864" s="106" t="s">
        <v>714</v>
      </c>
      <c r="Q864" s="107" t="s">
        <v>1621</v>
      </c>
      <c r="R864" s="107" t="s">
        <v>44</v>
      </c>
    </row>
    <row r="865" spans="2:18" ht="20.100000000000001" customHeight="1" x14ac:dyDescent="0.4">
      <c r="B865" s="105" t="str">
        <f t="shared" si="39"/>
        <v/>
      </c>
      <c r="C865" s="105" t="str">
        <f t="shared" si="40"/>
        <v/>
      </c>
      <c r="D865" s="105" t="str">
        <f t="shared" si="41"/>
        <v/>
      </c>
      <c r="E865" s="106" t="s">
        <v>695</v>
      </c>
      <c r="F865" s="106" t="s">
        <v>740</v>
      </c>
      <c r="G865" s="106" t="s">
        <v>778</v>
      </c>
      <c r="H865" s="106" t="s">
        <v>717</v>
      </c>
      <c r="I865" s="106">
        <v>6</v>
      </c>
      <c r="J865" s="106" t="s">
        <v>1269</v>
      </c>
      <c r="K865" s="106">
        <v>7</v>
      </c>
      <c r="L865" s="106" t="s">
        <v>741</v>
      </c>
      <c r="M865" s="106" t="s">
        <v>700</v>
      </c>
      <c r="N865" s="106">
        <v>0.33</v>
      </c>
      <c r="O865" s="106">
        <v>0.79</v>
      </c>
      <c r="P865" s="106" t="s">
        <v>714</v>
      </c>
      <c r="Q865" s="107" t="s">
        <v>1622</v>
      </c>
      <c r="R865" s="107" t="s">
        <v>44</v>
      </c>
    </row>
    <row r="866" spans="2:18" ht="20.100000000000001" customHeight="1" x14ac:dyDescent="0.4">
      <c r="B866" s="105" t="str">
        <f t="shared" si="39"/>
        <v/>
      </c>
      <c r="C866" s="105" t="str">
        <f t="shared" si="40"/>
        <v/>
      </c>
      <c r="D866" s="105" t="str">
        <f t="shared" si="41"/>
        <v/>
      </c>
      <c r="E866" s="106" t="s">
        <v>695</v>
      </c>
      <c r="F866" s="106" t="s">
        <v>794</v>
      </c>
      <c r="G866" s="106" t="s">
        <v>721</v>
      </c>
      <c r="H866" s="106" t="s">
        <v>765</v>
      </c>
      <c r="I866" s="106">
        <v>11</v>
      </c>
      <c r="J866" s="106" t="s">
        <v>722</v>
      </c>
      <c r="K866" s="106">
        <v>11</v>
      </c>
      <c r="L866" s="106" t="s">
        <v>765</v>
      </c>
      <c r="M866" s="106" t="s">
        <v>924</v>
      </c>
      <c r="N866" s="106">
        <v>0.44</v>
      </c>
      <c r="O866" s="106">
        <v>0.79</v>
      </c>
      <c r="P866" s="106" t="s">
        <v>714</v>
      </c>
      <c r="Q866" s="107" t="s">
        <v>1623</v>
      </c>
      <c r="R866" s="107" t="s">
        <v>926</v>
      </c>
    </row>
    <row r="867" spans="2:18" ht="20.100000000000001" customHeight="1" x14ac:dyDescent="0.4">
      <c r="B867" s="105" t="str">
        <f t="shared" si="39"/>
        <v/>
      </c>
      <c r="C867" s="105" t="str">
        <f t="shared" si="40"/>
        <v/>
      </c>
      <c r="D867" s="105" t="str">
        <f t="shared" si="41"/>
        <v/>
      </c>
      <c r="E867" s="106" t="s">
        <v>695</v>
      </c>
      <c r="F867" s="106" t="s">
        <v>794</v>
      </c>
      <c r="G867" s="106" t="s">
        <v>773</v>
      </c>
      <c r="H867" s="106" t="s">
        <v>733</v>
      </c>
      <c r="I867" s="106">
        <v>11</v>
      </c>
      <c r="J867" s="106" t="s">
        <v>774</v>
      </c>
      <c r="K867" s="106">
        <v>11</v>
      </c>
      <c r="L867" s="106" t="s">
        <v>733</v>
      </c>
      <c r="M867" s="106" t="s">
        <v>924</v>
      </c>
      <c r="N867" s="106">
        <v>0.44</v>
      </c>
      <c r="O867" s="106">
        <v>0.79</v>
      </c>
      <c r="P867" s="106" t="s">
        <v>714</v>
      </c>
      <c r="Q867" s="107" t="s">
        <v>1624</v>
      </c>
      <c r="R867" s="107" t="s">
        <v>926</v>
      </c>
    </row>
    <row r="868" spans="2:18" ht="20.100000000000001" customHeight="1" x14ac:dyDescent="0.4">
      <c r="B868" s="105" t="str">
        <f t="shared" si="39"/>
        <v/>
      </c>
      <c r="C868" s="105" t="str">
        <f t="shared" si="40"/>
        <v/>
      </c>
      <c r="D868" s="105" t="str">
        <f t="shared" si="41"/>
        <v/>
      </c>
      <c r="E868" s="106" t="s">
        <v>695</v>
      </c>
      <c r="F868" s="106" t="s">
        <v>794</v>
      </c>
      <c r="G868" s="106" t="s">
        <v>778</v>
      </c>
      <c r="H868" s="106" t="s">
        <v>733</v>
      </c>
      <c r="I868" s="106">
        <v>11</v>
      </c>
      <c r="J868" s="106" t="s">
        <v>779</v>
      </c>
      <c r="K868" s="106">
        <v>11</v>
      </c>
      <c r="L868" s="106" t="s">
        <v>733</v>
      </c>
      <c r="M868" s="106" t="s">
        <v>924</v>
      </c>
      <c r="N868" s="106">
        <v>0.44</v>
      </c>
      <c r="O868" s="106">
        <v>0.79</v>
      </c>
      <c r="P868" s="106" t="s">
        <v>714</v>
      </c>
      <c r="Q868" s="107" t="s">
        <v>1625</v>
      </c>
      <c r="R868" s="107" t="s">
        <v>926</v>
      </c>
    </row>
    <row r="869" spans="2:18" ht="20.100000000000001" customHeight="1" x14ac:dyDescent="0.4">
      <c r="B869" s="105" t="str">
        <f t="shared" si="39"/>
        <v/>
      </c>
      <c r="C869" s="105" t="str">
        <f t="shared" si="40"/>
        <v/>
      </c>
      <c r="D869" s="105" t="str">
        <f t="shared" si="41"/>
        <v/>
      </c>
      <c r="E869" s="106" t="s">
        <v>695</v>
      </c>
      <c r="F869" s="106" t="s">
        <v>794</v>
      </c>
      <c r="G869" s="106" t="s">
        <v>782</v>
      </c>
      <c r="H869" s="106" t="s">
        <v>733</v>
      </c>
      <c r="I869" s="106">
        <v>11</v>
      </c>
      <c r="J869" s="106" t="s">
        <v>783</v>
      </c>
      <c r="K869" s="106">
        <v>11</v>
      </c>
      <c r="L869" s="106" t="s">
        <v>733</v>
      </c>
      <c r="M869" s="106" t="s">
        <v>924</v>
      </c>
      <c r="N869" s="106">
        <v>0.37</v>
      </c>
      <c r="O869" s="106">
        <v>0.79</v>
      </c>
      <c r="P869" s="106" t="s">
        <v>714</v>
      </c>
      <c r="Q869" s="107" t="s">
        <v>1626</v>
      </c>
      <c r="R869" s="107" t="s">
        <v>926</v>
      </c>
    </row>
    <row r="870" spans="2:18" ht="20.100000000000001" customHeight="1" x14ac:dyDescent="0.4">
      <c r="B870" s="105" t="str">
        <f t="shared" si="39"/>
        <v/>
      </c>
      <c r="C870" s="105" t="str">
        <f t="shared" si="40"/>
        <v/>
      </c>
      <c r="D870" s="105" t="str">
        <f t="shared" si="41"/>
        <v/>
      </c>
      <c r="E870" s="106" t="s">
        <v>695</v>
      </c>
      <c r="F870" s="106" t="s">
        <v>798</v>
      </c>
      <c r="G870" s="106" t="s">
        <v>721</v>
      </c>
      <c r="H870" s="106" t="s">
        <v>765</v>
      </c>
      <c r="I870" s="106">
        <v>11</v>
      </c>
      <c r="J870" s="106" t="s">
        <v>722</v>
      </c>
      <c r="K870" s="106">
        <v>11</v>
      </c>
      <c r="L870" s="106" t="s">
        <v>819</v>
      </c>
      <c r="M870" s="106" t="s">
        <v>924</v>
      </c>
      <c r="N870" s="106">
        <v>0.36</v>
      </c>
      <c r="O870" s="106">
        <v>0.79</v>
      </c>
      <c r="P870" s="106" t="s">
        <v>714</v>
      </c>
      <c r="Q870" s="107" t="s">
        <v>1627</v>
      </c>
      <c r="R870" s="107" t="s">
        <v>926</v>
      </c>
    </row>
    <row r="871" spans="2:18" ht="20.100000000000001" customHeight="1" x14ac:dyDescent="0.4">
      <c r="B871" s="105" t="str">
        <f t="shared" si="39"/>
        <v/>
      </c>
      <c r="C871" s="105" t="str">
        <f t="shared" si="40"/>
        <v/>
      </c>
      <c r="D871" s="105" t="str">
        <f t="shared" si="41"/>
        <v/>
      </c>
      <c r="E871" s="106" t="s">
        <v>695</v>
      </c>
      <c r="F871" s="106" t="s">
        <v>798</v>
      </c>
      <c r="G871" s="106" t="s">
        <v>773</v>
      </c>
      <c r="H871" s="106" t="s">
        <v>733</v>
      </c>
      <c r="I871" s="106">
        <v>11</v>
      </c>
      <c r="J871" s="106" t="s">
        <v>774</v>
      </c>
      <c r="K871" s="106">
        <v>11</v>
      </c>
      <c r="L871" s="106" t="s">
        <v>802</v>
      </c>
      <c r="M871" s="106" t="s">
        <v>924</v>
      </c>
      <c r="N871" s="106">
        <v>0.36</v>
      </c>
      <c r="O871" s="106">
        <v>0.79</v>
      </c>
      <c r="P871" s="106" t="s">
        <v>714</v>
      </c>
      <c r="Q871" s="107" t="s">
        <v>1628</v>
      </c>
      <c r="R871" s="107" t="s">
        <v>926</v>
      </c>
    </row>
    <row r="872" spans="2:18" ht="20.100000000000001" customHeight="1" x14ac:dyDescent="0.4">
      <c r="B872" s="105" t="str">
        <f t="shared" si="39"/>
        <v/>
      </c>
      <c r="C872" s="105" t="str">
        <f t="shared" si="40"/>
        <v/>
      </c>
      <c r="D872" s="105" t="str">
        <f t="shared" si="41"/>
        <v/>
      </c>
      <c r="E872" s="106" t="s">
        <v>695</v>
      </c>
      <c r="F872" s="106" t="s">
        <v>798</v>
      </c>
      <c r="G872" s="106" t="s">
        <v>778</v>
      </c>
      <c r="H872" s="106" t="s">
        <v>733</v>
      </c>
      <c r="I872" s="106">
        <v>11</v>
      </c>
      <c r="J872" s="106" t="s">
        <v>779</v>
      </c>
      <c r="K872" s="106">
        <v>11</v>
      </c>
      <c r="L872" s="106" t="s">
        <v>802</v>
      </c>
      <c r="M872" s="106" t="s">
        <v>924</v>
      </c>
      <c r="N872" s="106">
        <v>0.36</v>
      </c>
      <c r="O872" s="106">
        <v>0.79</v>
      </c>
      <c r="P872" s="106" t="s">
        <v>714</v>
      </c>
      <c r="Q872" s="107" t="s">
        <v>1629</v>
      </c>
      <c r="R872" s="107" t="s">
        <v>926</v>
      </c>
    </row>
    <row r="873" spans="2:18" ht="20.100000000000001" customHeight="1" x14ac:dyDescent="0.4">
      <c r="B873" s="105" t="str">
        <f t="shared" si="39"/>
        <v/>
      </c>
      <c r="C873" s="105" t="str">
        <f t="shared" si="40"/>
        <v/>
      </c>
      <c r="D873" s="105" t="str">
        <f t="shared" si="41"/>
        <v/>
      </c>
      <c r="E873" s="106" t="s">
        <v>695</v>
      </c>
      <c r="F873" s="106" t="s">
        <v>798</v>
      </c>
      <c r="G873" s="106" t="s">
        <v>782</v>
      </c>
      <c r="H873" s="106" t="s">
        <v>733</v>
      </c>
      <c r="I873" s="106">
        <v>11</v>
      </c>
      <c r="J873" s="106" t="s">
        <v>783</v>
      </c>
      <c r="K873" s="106">
        <v>11</v>
      </c>
      <c r="L873" s="106" t="s">
        <v>802</v>
      </c>
      <c r="M873" s="106" t="s">
        <v>924</v>
      </c>
      <c r="N873" s="106">
        <v>0.33</v>
      </c>
      <c r="O873" s="106">
        <v>0.79</v>
      </c>
      <c r="P873" s="106" t="s">
        <v>714</v>
      </c>
      <c r="Q873" s="107" t="s">
        <v>1630</v>
      </c>
      <c r="R873" s="107" t="s">
        <v>926</v>
      </c>
    </row>
    <row r="874" spans="2:18" ht="20.100000000000001" customHeight="1" x14ac:dyDescent="0.4">
      <c r="B874" s="105" t="str">
        <f t="shared" si="39"/>
        <v/>
      </c>
      <c r="C874" s="105" t="str">
        <f t="shared" si="40"/>
        <v/>
      </c>
      <c r="D874" s="105" t="str">
        <f t="shared" si="41"/>
        <v/>
      </c>
      <c r="E874" s="106" t="s">
        <v>695</v>
      </c>
      <c r="F874" s="106" t="s">
        <v>728</v>
      </c>
      <c r="G874" s="106" t="s">
        <v>710</v>
      </c>
      <c r="H874" s="106" t="s">
        <v>765</v>
      </c>
      <c r="I874" s="106">
        <v>6</v>
      </c>
      <c r="J874" s="106" t="s">
        <v>711</v>
      </c>
      <c r="K874" s="106">
        <v>7</v>
      </c>
      <c r="L874" s="106" t="s">
        <v>717</v>
      </c>
      <c r="M874" s="106" t="s">
        <v>700</v>
      </c>
      <c r="N874" s="106">
        <v>0.39</v>
      </c>
      <c r="O874" s="106">
        <v>0.79</v>
      </c>
      <c r="P874" s="106" t="s">
        <v>714</v>
      </c>
      <c r="Q874" s="107" t="s">
        <v>1631</v>
      </c>
      <c r="R874" s="107" t="s">
        <v>275</v>
      </c>
    </row>
    <row r="875" spans="2:18" ht="20.100000000000001" customHeight="1" x14ac:dyDescent="0.4">
      <c r="B875" s="105" t="str">
        <f t="shared" si="39"/>
        <v/>
      </c>
      <c r="C875" s="105" t="str">
        <f t="shared" si="40"/>
        <v/>
      </c>
      <c r="D875" s="105" t="str">
        <f t="shared" si="41"/>
        <v/>
      </c>
      <c r="E875" s="106" t="s">
        <v>695</v>
      </c>
      <c r="F875" s="106" t="s">
        <v>696</v>
      </c>
      <c r="G875" s="106" t="s">
        <v>697</v>
      </c>
      <c r="H875" s="106" t="s">
        <v>717</v>
      </c>
      <c r="I875" s="106">
        <v>10</v>
      </c>
      <c r="J875" s="106" t="s">
        <v>699</v>
      </c>
      <c r="K875" s="106">
        <v>11</v>
      </c>
      <c r="L875" s="106" t="s">
        <v>717</v>
      </c>
      <c r="M875" s="106" t="s">
        <v>924</v>
      </c>
      <c r="N875" s="106">
        <v>0.32</v>
      </c>
      <c r="O875" s="106">
        <v>0.79</v>
      </c>
      <c r="P875" s="106" t="s">
        <v>714</v>
      </c>
      <c r="Q875" s="107" t="s">
        <v>1632</v>
      </c>
      <c r="R875" s="107" t="s">
        <v>13</v>
      </c>
    </row>
    <row r="876" spans="2:18" ht="20.100000000000001" customHeight="1" x14ac:dyDescent="0.4">
      <c r="B876" s="105" t="str">
        <f t="shared" si="39"/>
        <v/>
      </c>
      <c r="C876" s="105" t="str">
        <f t="shared" si="40"/>
        <v/>
      </c>
      <c r="D876" s="105" t="str">
        <f t="shared" si="41"/>
        <v/>
      </c>
      <c r="E876" s="106" t="s">
        <v>695</v>
      </c>
      <c r="F876" s="106" t="s">
        <v>696</v>
      </c>
      <c r="G876" s="106" t="s">
        <v>721</v>
      </c>
      <c r="H876" s="106" t="s">
        <v>706</v>
      </c>
      <c r="I876" s="106">
        <v>10</v>
      </c>
      <c r="J876" s="106" t="s">
        <v>722</v>
      </c>
      <c r="K876" s="106">
        <v>11</v>
      </c>
      <c r="L876" s="106" t="s">
        <v>706</v>
      </c>
      <c r="M876" s="106" t="s">
        <v>924</v>
      </c>
      <c r="N876" s="106">
        <v>0.32</v>
      </c>
      <c r="O876" s="106">
        <v>0.79</v>
      </c>
      <c r="P876" s="106" t="s">
        <v>714</v>
      </c>
      <c r="Q876" s="107" t="s">
        <v>1633</v>
      </c>
      <c r="R876" s="107" t="s">
        <v>13</v>
      </c>
    </row>
    <row r="877" spans="2:18" ht="20.100000000000001" customHeight="1" x14ac:dyDescent="0.4">
      <c r="B877" s="105" t="str">
        <f t="shared" si="39"/>
        <v/>
      </c>
      <c r="C877" s="105" t="str">
        <f t="shared" si="40"/>
        <v/>
      </c>
      <c r="D877" s="105" t="str">
        <f t="shared" si="41"/>
        <v/>
      </c>
      <c r="E877" s="106" t="s">
        <v>695</v>
      </c>
      <c r="F877" s="106" t="s">
        <v>794</v>
      </c>
      <c r="G877" s="106" t="s">
        <v>697</v>
      </c>
      <c r="H877" s="106" t="s">
        <v>733</v>
      </c>
      <c r="I877" s="106">
        <v>11</v>
      </c>
      <c r="J877" s="106" t="s">
        <v>1347</v>
      </c>
      <c r="K877" s="106">
        <v>11</v>
      </c>
      <c r="L877" s="106" t="s">
        <v>733</v>
      </c>
      <c r="M877" s="106" t="s">
        <v>924</v>
      </c>
      <c r="N877" s="106">
        <v>0.45</v>
      </c>
      <c r="O877" s="106">
        <v>0.79</v>
      </c>
      <c r="P877" s="106" t="s">
        <v>714</v>
      </c>
      <c r="Q877" s="107" t="s">
        <v>1634</v>
      </c>
      <c r="R877" s="107" t="s">
        <v>14</v>
      </c>
    </row>
    <row r="878" spans="2:18" ht="20.100000000000001" customHeight="1" x14ac:dyDescent="0.4">
      <c r="B878" s="105" t="str">
        <f t="shared" si="39"/>
        <v/>
      </c>
      <c r="C878" s="105" t="str">
        <f t="shared" si="40"/>
        <v/>
      </c>
      <c r="D878" s="105" t="str">
        <f t="shared" si="41"/>
        <v/>
      </c>
      <c r="E878" s="106" t="s">
        <v>695</v>
      </c>
      <c r="F878" s="106" t="s">
        <v>794</v>
      </c>
      <c r="G878" s="106" t="s">
        <v>721</v>
      </c>
      <c r="H878" s="106" t="s">
        <v>733</v>
      </c>
      <c r="I878" s="106">
        <v>11</v>
      </c>
      <c r="J878" s="106" t="s">
        <v>1349</v>
      </c>
      <c r="K878" s="106">
        <v>11</v>
      </c>
      <c r="L878" s="106" t="s">
        <v>733</v>
      </c>
      <c r="M878" s="106" t="s">
        <v>924</v>
      </c>
      <c r="N878" s="106">
        <v>0.45</v>
      </c>
      <c r="O878" s="106">
        <v>0.79</v>
      </c>
      <c r="P878" s="106" t="s">
        <v>714</v>
      </c>
      <c r="Q878" s="107" t="s">
        <v>1635</v>
      </c>
      <c r="R878" s="107" t="s">
        <v>14</v>
      </c>
    </row>
    <row r="879" spans="2:18" ht="20.100000000000001" customHeight="1" x14ac:dyDescent="0.4">
      <c r="B879" s="105" t="str">
        <f t="shared" si="39"/>
        <v/>
      </c>
      <c r="C879" s="105" t="str">
        <f t="shared" si="40"/>
        <v/>
      </c>
      <c r="D879" s="105" t="str">
        <f t="shared" si="41"/>
        <v/>
      </c>
      <c r="E879" s="106" t="s">
        <v>695</v>
      </c>
      <c r="F879" s="106" t="s">
        <v>728</v>
      </c>
      <c r="G879" s="106" t="s">
        <v>773</v>
      </c>
      <c r="H879" s="106" t="s">
        <v>729</v>
      </c>
      <c r="I879" s="106">
        <v>10</v>
      </c>
      <c r="J879" s="106" t="s">
        <v>1266</v>
      </c>
      <c r="K879" s="106">
        <v>11</v>
      </c>
      <c r="L879" s="106" t="s">
        <v>706</v>
      </c>
      <c r="M879" s="106" t="s">
        <v>924</v>
      </c>
      <c r="N879" s="106">
        <v>0.4</v>
      </c>
      <c r="O879" s="106">
        <v>0.8</v>
      </c>
      <c r="P879" s="106" t="s">
        <v>714</v>
      </c>
      <c r="Q879" s="107" t="s">
        <v>1636</v>
      </c>
      <c r="R879" s="107" t="s">
        <v>39</v>
      </c>
    </row>
    <row r="880" spans="2:18" ht="20.100000000000001" customHeight="1" x14ac:dyDescent="0.4">
      <c r="B880" s="105" t="str">
        <f t="shared" si="39"/>
        <v/>
      </c>
      <c r="C880" s="105" t="str">
        <f t="shared" si="40"/>
        <v/>
      </c>
      <c r="D880" s="105" t="str">
        <f t="shared" si="41"/>
        <v/>
      </c>
      <c r="E880" s="106" t="s">
        <v>695</v>
      </c>
      <c r="F880" s="106" t="s">
        <v>728</v>
      </c>
      <c r="G880" s="106" t="s">
        <v>778</v>
      </c>
      <c r="H880" s="106" t="s">
        <v>729</v>
      </c>
      <c r="I880" s="106">
        <v>10</v>
      </c>
      <c r="J880" s="106" t="s">
        <v>1269</v>
      </c>
      <c r="K880" s="106">
        <v>11</v>
      </c>
      <c r="L880" s="106" t="s">
        <v>706</v>
      </c>
      <c r="M880" s="106" t="s">
        <v>924</v>
      </c>
      <c r="N880" s="106">
        <v>0.4</v>
      </c>
      <c r="O880" s="106">
        <v>0.8</v>
      </c>
      <c r="P880" s="106" t="s">
        <v>714</v>
      </c>
      <c r="Q880" s="107" t="s">
        <v>1637</v>
      </c>
      <c r="R880" s="107" t="s">
        <v>39</v>
      </c>
    </row>
    <row r="881" spans="2:18" ht="20.100000000000001" customHeight="1" x14ac:dyDescent="0.4">
      <c r="B881" s="105" t="str">
        <f t="shared" si="39"/>
        <v/>
      </c>
      <c r="C881" s="105" t="str">
        <f t="shared" si="40"/>
        <v/>
      </c>
      <c r="D881" s="105" t="str">
        <f t="shared" si="41"/>
        <v/>
      </c>
      <c r="E881" s="106" t="s">
        <v>695</v>
      </c>
      <c r="F881" s="106" t="s">
        <v>798</v>
      </c>
      <c r="G881" s="106" t="s">
        <v>721</v>
      </c>
      <c r="H881" s="106" t="s">
        <v>733</v>
      </c>
      <c r="I881" s="106">
        <v>11</v>
      </c>
      <c r="J881" s="106" t="s">
        <v>722</v>
      </c>
      <c r="K881" s="106">
        <v>11</v>
      </c>
      <c r="L881" s="106" t="s">
        <v>802</v>
      </c>
      <c r="M881" s="106" t="s">
        <v>924</v>
      </c>
      <c r="N881" s="106">
        <v>0.37</v>
      </c>
      <c r="O881" s="106">
        <v>0.8</v>
      </c>
      <c r="P881" s="106" t="s">
        <v>714</v>
      </c>
      <c r="Q881" s="107" t="s">
        <v>1638</v>
      </c>
      <c r="R881" s="107" t="s">
        <v>39</v>
      </c>
    </row>
    <row r="882" spans="2:18" ht="20.100000000000001" customHeight="1" x14ac:dyDescent="0.4">
      <c r="B882" s="105" t="str">
        <f t="shared" si="39"/>
        <v/>
      </c>
      <c r="C882" s="105" t="str">
        <f t="shared" si="40"/>
        <v/>
      </c>
      <c r="D882" s="105" t="str">
        <f t="shared" si="41"/>
        <v/>
      </c>
      <c r="E882" s="106" t="s">
        <v>695</v>
      </c>
      <c r="F882" s="106" t="s">
        <v>794</v>
      </c>
      <c r="G882" s="106" t="s">
        <v>697</v>
      </c>
      <c r="H882" s="106" t="s">
        <v>765</v>
      </c>
      <c r="I882" s="106">
        <v>11</v>
      </c>
      <c r="J882" s="106" t="s">
        <v>699</v>
      </c>
      <c r="K882" s="106">
        <v>11</v>
      </c>
      <c r="L882" s="106" t="s">
        <v>765</v>
      </c>
      <c r="M882" s="106" t="s">
        <v>924</v>
      </c>
      <c r="N882" s="106">
        <v>0.45</v>
      </c>
      <c r="O882" s="106">
        <v>0.8</v>
      </c>
      <c r="P882" s="106" t="s">
        <v>714</v>
      </c>
      <c r="Q882" s="107" t="s">
        <v>1639</v>
      </c>
      <c r="R882" s="107" t="s">
        <v>25</v>
      </c>
    </row>
    <row r="883" spans="2:18" ht="20.100000000000001" customHeight="1" x14ac:dyDescent="0.4">
      <c r="B883" s="105" t="str">
        <f t="shared" si="39"/>
        <v/>
      </c>
      <c r="C883" s="105" t="str">
        <f t="shared" si="40"/>
        <v/>
      </c>
      <c r="D883" s="105" t="str">
        <f t="shared" si="41"/>
        <v/>
      </c>
      <c r="E883" s="106" t="s">
        <v>695</v>
      </c>
      <c r="F883" s="106" t="s">
        <v>794</v>
      </c>
      <c r="G883" s="106" t="s">
        <v>721</v>
      </c>
      <c r="H883" s="106" t="s">
        <v>729</v>
      </c>
      <c r="I883" s="106">
        <v>11</v>
      </c>
      <c r="J883" s="106" t="s">
        <v>722</v>
      </c>
      <c r="K883" s="106">
        <v>11</v>
      </c>
      <c r="L883" s="106" t="s">
        <v>729</v>
      </c>
      <c r="M883" s="106" t="s">
        <v>924</v>
      </c>
      <c r="N883" s="106">
        <v>0.45</v>
      </c>
      <c r="O883" s="106">
        <v>0.8</v>
      </c>
      <c r="P883" s="106" t="s">
        <v>714</v>
      </c>
      <c r="Q883" s="107" t="s">
        <v>1640</v>
      </c>
      <c r="R883" s="107" t="s">
        <v>25</v>
      </c>
    </row>
    <row r="884" spans="2:18" ht="20.100000000000001" customHeight="1" x14ac:dyDescent="0.4">
      <c r="B884" s="105" t="str">
        <f t="shared" si="39"/>
        <v/>
      </c>
      <c r="C884" s="105" t="str">
        <f t="shared" si="40"/>
        <v/>
      </c>
      <c r="D884" s="105" t="str">
        <f t="shared" si="41"/>
        <v/>
      </c>
      <c r="E884" s="106" t="s">
        <v>695</v>
      </c>
      <c r="F884" s="106" t="s">
        <v>798</v>
      </c>
      <c r="G884" s="106" t="s">
        <v>697</v>
      </c>
      <c r="H884" s="106" t="s">
        <v>765</v>
      </c>
      <c r="I884" s="106">
        <v>11</v>
      </c>
      <c r="J884" s="106" t="s">
        <v>699</v>
      </c>
      <c r="K884" s="106">
        <v>11</v>
      </c>
      <c r="L884" s="106" t="s">
        <v>819</v>
      </c>
      <c r="M884" s="106" t="s">
        <v>924</v>
      </c>
      <c r="N884" s="106">
        <v>0.36</v>
      </c>
      <c r="O884" s="106">
        <v>0.8</v>
      </c>
      <c r="P884" s="106" t="s">
        <v>714</v>
      </c>
      <c r="Q884" s="107" t="s">
        <v>1641</v>
      </c>
      <c r="R884" s="107" t="s">
        <v>25</v>
      </c>
    </row>
    <row r="885" spans="2:18" ht="20.100000000000001" customHeight="1" x14ac:dyDescent="0.4">
      <c r="B885" s="105" t="str">
        <f t="shared" si="39"/>
        <v/>
      </c>
      <c r="C885" s="105" t="str">
        <f t="shared" si="40"/>
        <v/>
      </c>
      <c r="D885" s="105" t="str">
        <f t="shared" si="41"/>
        <v/>
      </c>
      <c r="E885" s="106" t="s">
        <v>695</v>
      </c>
      <c r="F885" s="106" t="s">
        <v>798</v>
      </c>
      <c r="G885" s="106" t="s">
        <v>721</v>
      </c>
      <c r="H885" s="106" t="s">
        <v>729</v>
      </c>
      <c r="I885" s="106">
        <v>11</v>
      </c>
      <c r="J885" s="106" t="s">
        <v>722</v>
      </c>
      <c r="K885" s="106">
        <v>11</v>
      </c>
      <c r="L885" s="106" t="s">
        <v>799</v>
      </c>
      <c r="M885" s="106" t="s">
        <v>924</v>
      </c>
      <c r="N885" s="106">
        <v>0.37</v>
      </c>
      <c r="O885" s="106">
        <v>0.8</v>
      </c>
      <c r="P885" s="106" t="s">
        <v>714</v>
      </c>
      <c r="Q885" s="107" t="s">
        <v>1642</v>
      </c>
      <c r="R885" s="107" t="s">
        <v>25</v>
      </c>
    </row>
    <row r="886" spans="2:18" ht="20.100000000000001" customHeight="1" x14ac:dyDescent="0.4">
      <c r="B886" s="105" t="str">
        <f t="shared" si="39"/>
        <v/>
      </c>
      <c r="C886" s="105" t="str">
        <f t="shared" si="40"/>
        <v/>
      </c>
      <c r="D886" s="105" t="str">
        <f t="shared" si="41"/>
        <v/>
      </c>
      <c r="E886" s="106" t="s">
        <v>695</v>
      </c>
      <c r="F886" s="106" t="s">
        <v>805</v>
      </c>
      <c r="G886" s="106" t="s">
        <v>721</v>
      </c>
      <c r="H886" s="106" t="s">
        <v>765</v>
      </c>
      <c r="I886" s="106">
        <v>11</v>
      </c>
      <c r="J886" s="106" t="s">
        <v>722</v>
      </c>
      <c r="K886" s="106">
        <v>11</v>
      </c>
      <c r="L886" s="106" t="s">
        <v>741</v>
      </c>
      <c r="M886" s="106" t="s">
        <v>924</v>
      </c>
      <c r="N886" s="106">
        <v>0.44</v>
      </c>
      <c r="O886" s="106">
        <v>0.8</v>
      </c>
      <c r="P886" s="106" t="s">
        <v>714</v>
      </c>
      <c r="Q886" s="107" t="s">
        <v>1643</v>
      </c>
      <c r="R886" s="107" t="s">
        <v>25</v>
      </c>
    </row>
    <row r="887" spans="2:18" ht="20.100000000000001" customHeight="1" x14ac:dyDescent="0.4">
      <c r="B887" s="105" t="str">
        <f t="shared" si="39"/>
        <v/>
      </c>
      <c r="C887" s="105" t="str">
        <f t="shared" si="40"/>
        <v/>
      </c>
      <c r="D887" s="105" t="str">
        <f t="shared" si="41"/>
        <v/>
      </c>
      <c r="E887" s="106" t="s">
        <v>695</v>
      </c>
      <c r="F887" s="106" t="s">
        <v>817</v>
      </c>
      <c r="G887" s="106" t="s">
        <v>721</v>
      </c>
      <c r="H887" s="106" t="s">
        <v>819</v>
      </c>
      <c r="I887" s="106">
        <v>11</v>
      </c>
      <c r="J887" s="106" t="s">
        <v>722</v>
      </c>
      <c r="K887" s="106">
        <v>11</v>
      </c>
      <c r="L887" s="106" t="s">
        <v>741</v>
      </c>
      <c r="M887" s="106" t="s">
        <v>924</v>
      </c>
      <c r="N887" s="106">
        <v>0.32</v>
      </c>
      <c r="O887" s="106">
        <v>0.8</v>
      </c>
      <c r="P887" s="106" t="s">
        <v>714</v>
      </c>
      <c r="Q887" s="107" t="s">
        <v>1644</v>
      </c>
      <c r="R887" s="107" t="s">
        <v>25</v>
      </c>
    </row>
    <row r="888" spans="2:18" ht="20.100000000000001" customHeight="1" x14ac:dyDescent="0.4">
      <c r="B888" s="105" t="str">
        <f t="shared" si="39"/>
        <v/>
      </c>
      <c r="C888" s="105" t="str">
        <f t="shared" si="40"/>
        <v/>
      </c>
      <c r="D888" s="105" t="str">
        <f t="shared" si="41"/>
        <v/>
      </c>
      <c r="E888" s="106" t="s">
        <v>695</v>
      </c>
      <c r="F888" s="106" t="s">
        <v>817</v>
      </c>
      <c r="G888" s="106" t="s">
        <v>773</v>
      </c>
      <c r="H888" s="106" t="s">
        <v>799</v>
      </c>
      <c r="I888" s="106">
        <v>11</v>
      </c>
      <c r="J888" s="106" t="s">
        <v>774</v>
      </c>
      <c r="K888" s="106">
        <v>11</v>
      </c>
      <c r="L888" s="106" t="s">
        <v>741</v>
      </c>
      <c r="M888" s="106" t="s">
        <v>924</v>
      </c>
      <c r="N888" s="106">
        <v>0.32</v>
      </c>
      <c r="O888" s="106">
        <v>0.8</v>
      </c>
      <c r="P888" s="106" t="s">
        <v>714</v>
      </c>
      <c r="Q888" s="107" t="s">
        <v>1645</v>
      </c>
      <c r="R888" s="107" t="s">
        <v>25</v>
      </c>
    </row>
    <row r="889" spans="2:18" ht="20.100000000000001" customHeight="1" x14ac:dyDescent="0.4">
      <c r="B889" s="105" t="str">
        <f t="shared" si="39"/>
        <v/>
      </c>
      <c r="C889" s="105" t="str">
        <f t="shared" si="40"/>
        <v/>
      </c>
      <c r="D889" s="105" t="str">
        <f t="shared" si="41"/>
        <v/>
      </c>
      <c r="E889" s="106" t="s">
        <v>695</v>
      </c>
      <c r="F889" s="106" t="s">
        <v>817</v>
      </c>
      <c r="G889" s="106" t="s">
        <v>782</v>
      </c>
      <c r="H889" s="106" t="s">
        <v>799</v>
      </c>
      <c r="I889" s="106">
        <v>11</v>
      </c>
      <c r="J889" s="106" t="s">
        <v>783</v>
      </c>
      <c r="K889" s="106">
        <v>11</v>
      </c>
      <c r="L889" s="106" t="s">
        <v>741</v>
      </c>
      <c r="M889" s="106" t="s">
        <v>924</v>
      </c>
      <c r="N889" s="106">
        <v>0.26</v>
      </c>
      <c r="O889" s="106">
        <v>0.8</v>
      </c>
      <c r="P889" s="106" t="s">
        <v>714</v>
      </c>
      <c r="Q889" s="107" t="s">
        <v>1646</v>
      </c>
      <c r="R889" s="107" t="s">
        <v>25</v>
      </c>
    </row>
    <row r="890" spans="2:18" ht="20.100000000000001" customHeight="1" x14ac:dyDescent="0.4">
      <c r="B890" s="105" t="str">
        <f t="shared" si="39"/>
        <v/>
      </c>
      <c r="C890" s="105" t="str">
        <f t="shared" si="40"/>
        <v/>
      </c>
      <c r="D890" s="105" t="str">
        <f t="shared" si="41"/>
        <v/>
      </c>
      <c r="E890" s="106" t="s">
        <v>695</v>
      </c>
      <c r="F890" s="106" t="s">
        <v>794</v>
      </c>
      <c r="G890" s="106" t="s">
        <v>710</v>
      </c>
      <c r="H890" s="106" t="s">
        <v>765</v>
      </c>
      <c r="I890" s="106">
        <v>6</v>
      </c>
      <c r="J890" s="106" t="s">
        <v>711</v>
      </c>
      <c r="K890" s="106">
        <v>7</v>
      </c>
      <c r="L890" s="106" t="s">
        <v>765</v>
      </c>
      <c r="M890" s="106" t="s">
        <v>700</v>
      </c>
      <c r="N890" s="106">
        <v>0.44</v>
      </c>
      <c r="O890" s="106">
        <v>0.8</v>
      </c>
      <c r="P890" s="106" t="s">
        <v>714</v>
      </c>
      <c r="Q890" s="107" t="s">
        <v>1647</v>
      </c>
      <c r="R890" s="107" t="s">
        <v>44</v>
      </c>
    </row>
    <row r="891" spans="2:18" ht="20.100000000000001" customHeight="1" x14ac:dyDescent="0.4">
      <c r="B891" s="105" t="str">
        <f t="shared" si="39"/>
        <v/>
      </c>
      <c r="C891" s="105" t="str">
        <f t="shared" si="40"/>
        <v/>
      </c>
      <c r="D891" s="105" t="str">
        <f t="shared" si="41"/>
        <v/>
      </c>
      <c r="E891" s="106" t="s">
        <v>695</v>
      </c>
      <c r="F891" s="106" t="s">
        <v>794</v>
      </c>
      <c r="G891" s="106" t="s">
        <v>773</v>
      </c>
      <c r="H891" s="106" t="s">
        <v>729</v>
      </c>
      <c r="I891" s="106">
        <v>6</v>
      </c>
      <c r="J891" s="106" t="s">
        <v>1266</v>
      </c>
      <c r="K891" s="106">
        <v>7</v>
      </c>
      <c r="L891" s="106" t="s">
        <v>729</v>
      </c>
      <c r="M891" s="106" t="s">
        <v>700</v>
      </c>
      <c r="N891" s="106">
        <v>0.44</v>
      </c>
      <c r="O891" s="106">
        <v>0.8</v>
      </c>
      <c r="P891" s="106" t="s">
        <v>714</v>
      </c>
      <c r="Q891" s="107" t="s">
        <v>1648</v>
      </c>
      <c r="R891" s="107" t="s">
        <v>44</v>
      </c>
    </row>
    <row r="892" spans="2:18" ht="20.100000000000001" customHeight="1" x14ac:dyDescent="0.4">
      <c r="B892" s="105" t="str">
        <f t="shared" si="39"/>
        <v/>
      </c>
      <c r="C892" s="105" t="str">
        <f t="shared" si="40"/>
        <v/>
      </c>
      <c r="D892" s="105" t="str">
        <f t="shared" si="41"/>
        <v/>
      </c>
      <c r="E892" s="106" t="s">
        <v>695</v>
      </c>
      <c r="F892" s="106" t="s">
        <v>794</v>
      </c>
      <c r="G892" s="106" t="s">
        <v>778</v>
      </c>
      <c r="H892" s="106" t="s">
        <v>729</v>
      </c>
      <c r="I892" s="106">
        <v>6</v>
      </c>
      <c r="J892" s="106" t="s">
        <v>1269</v>
      </c>
      <c r="K892" s="106">
        <v>7</v>
      </c>
      <c r="L892" s="106" t="s">
        <v>729</v>
      </c>
      <c r="M892" s="106" t="s">
        <v>700</v>
      </c>
      <c r="N892" s="106">
        <v>0.44</v>
      </c>
      <c r="O892" s="106">
        <v>0.8</v>
      </c>
      <c r="P892" s="106" t="s">
        <v>714</v>
      </c>
      <c r="Q892" s="107" t="s">
        <v>1649</v>
      </c>
      <c r="R892" s="107" t="s">
        <v>44</v>
      </c>
    </row>
    <row r="893" spans="2:18" ht="20.100000000000001" customHeight="1" x14ac:dyDescent="0.4">
      <c r="B893" s="105" t="str">
        <f t="shared" si="39"/>
        <v/>
      </c>
      <c r="C893" s="105" t="str">
        <f t="shared" si="40"/>
        <v/>
      </c>
      <c r="D893" s="105" t="str">
        <f t="shared" si="41"/>
        <v/>
      </c>
      <c r="E893" s="106" t="s">
        <v>695</v>
      </c>
      <c r="F893" s="106" t="s">
        <v>798</v>
      </c>
      <c r="G893" s="106" t="s">
        <v>710</v>
      </c>
      <c r="H893" s="106" t="s">
        <v>765</v>
      </c>
      <c r="I893" s="106">
        <v>6</v>
      </c>
      <c r="J893" s="106" t="s">
        <v>711</v>
      </c>
      <c r="K893" s="106">
        <v>7</v>
      </c>
      <c r="L893" s="106" t="s">
        <v>819</v>
      </c>
      <c r="M893" s="106" t="s">
        <v>700</v>
      </c>
      <c r="N893" s="106">
        <v>0.36</v>
      </c>
      <c r="O893" s="106">
        <v>0.8</v>
      </c>
      <c r="P893" s="106" t="s">
        <v>714</v>
      </c>
      <c r="Q893" s="107" t="s">
        <v>1650</v>
      </c>
      <c r="R893" s="107" t="s">
        <v>44</v>
      </c>
    </row>
    <row r="894" spans="2:18" ht="20.100000000000001" customHeight="1" x14ac:dyDescent="0.4">
      <c r="B894" s="105" t="str">
        <f t="shared" si="39"/>
        <v/>
      </c>
      <c r="C894" s="105" t="str">
        <f t="shared" si="40"/>
        <v/>
      </c>
      <c r="D894" s="105" t="str">
        <f t="shared" si="41"/>
        <v/>
      </c>
      <c r="E894" s="106" t="s">
        <v>695</v>
      </c>
      <c r="F894" s="106" t="s">
        <v>798</v>
      </c>
      <c r="G894" s="106" t="s">
        <v>773</v>
      </c>
      <c r="H894" s="106" t="s">
        <v>729</v>
      </c>
      <c r="I894" s="106">
        <v>6</v>
      </c>
      <c r="J894" s="106" t="s">
        <v>1266</v>
      </c>
      <c r="K894" s="106">
        <v>7</v>
      </c>
      <c r="L894" s="106" t="s">
        <v>799</v>
      </c>
      <c r="M894" s="106" t="s">
        <v>700</v>
      </c>
      <c r="N894" s="106">
        <v>0.36</v>
      </c>
      <c r="O894" s="106">
        <v>0.8</v>
      </c>
      <c r="P894" s="106" t="s">
        <v>714</v>
      </c>
      <c r="Q894" s="107" t="s">
        <v>1651</v>
      </c>
      <c r="R894" s="107" t="s">
        <v>44</v>
      </c>
    </row>
    <row r="895" spans="2:18" ht="20.100000000000001" customHeight="1" x14ac:dyDescent="0.4">
      <c r="B895" s="105" t="str">
        <f t="shared" si="39"/>
        <v/>
      </c>
      <c r="C895" s="105" t="str">
        <f t="shared" si="40"/>
        <v/>
      </c>
      <c r="D895" s="105" t="str">
        <f t="shared" si="41"/>
        <v/>
      </c>
      <c r="E895" s="106" t="s">
        <v>695</v>
      </c>
      <c r="F895" s="106" t="s">
        <v>798</v>
      </c>
      <c r="G895" s="106" t="s">
        <v>778</v>
      </c>
      <c r="H895" s="106" t="s">
        <v>729</v>
      </c>
      <c r="I895" s="106">
        <v>6</v>
      </c>
      <c r="J895" s="106" t="s">
        <v>1269</v>
      </c>
      <c r="K895" s="106">
        <v>7</v>
      </c>
      <c r="L895" s="106" t="s">
        <v>799</v>
      </c>
      <c r="M895" s="106" t="s">
        <v>700</v>
      </c>
      <c r="N895" s="106">
        <v>0.36</v>
      </c>
      <c r="O895" s="106">
        <v>0.8</v>
      </c>
      <c r="P895" s="106" t="s">
        <v>714</v>
      </c>
      <c r="Q895" s="107" t="s">
        <v>1652</v>
      </c>
      <c r="R895" s="107" t="s">
        <v>44</v>
      </c>
    </row>
    <row r="896" spans="2:18" ht="20.100000000000001" customHeight="1" x14ac:dyDescent="0.4">
      <c r="B896" s="105" t="str">
        <f t="shared" si="39"/>
        <v/>
      </c>
      <c r="C896" s="105" t="str">
        <f t="shared" si="40"/>
        <v/>
      </c>
      <c r="D896" s="105" t="str">
        <f t="shared" si="41"/>
        <v/>
      </c>
      <c r="E896" s="106" t="s">
        <v>695</v>
      </c>
      <c r="F896" s="106" t="s">
        <v>805</v>
      </c>
      <c r="G896" s="106" t="s">
        <v>773</v>
      </c>
      <c r="H896" s="106" t="s">
        <v>765</v>
      </c>
      <c r="I896" s="106">
        <v>6</v>
      </c>
      <c r="J896" s="106" t="s">
        <v>1266</v>
      </c>
      <c r="K896" s="106">
        <v>7</v>
      </c>
      <c r="L896" s="106" t="s">
        <v>741</v>
      </c>
      <c r="M896" s="106" t="s">
        <v>700</v>
      </c>
      <c r="N896" s="106">
        <v>0.43</v>
      </c>
      <c r="O896" s="106">
        <v>0.8</v>
      </c>
      <c r="P896" s="106" t="s">
        <v>714</v>
      </c>
      <c r="Q896" s="107" t="s">
        <v>1653</v>
      </c>
      <c r="R896" s="107" t="s">
        <v>44</v>
      </c>
    </row>
    <row r="897" spans="2:18" ht="20.100000000000001" customHeight="1" x14ac:dyDescent="0.4">
      <c r="B897" s="105" t="str">
        <f t="shared" si="39"/>
        <v/>
      </c>
      <c r="C897" s="105" t="str">
        <f t="shared" si="40"/>
        <v/>
      </c>
      <c r="D897" s="105" t="str">
        <f t="shared" si="41"/>
        <v/>
      </c>
      <c r="E897" s="106" t="s">
        <v>695</v>
      </c>
      <c r="F897" s="106" t="s">
        <v>805</v>
      </c>
      <c r="G897" s="106" t="s">
        <v>778</v>
      </c>
      <c r="H897" s="106" t="s">
        <v>765</v>
      </c>
      <c r="I897" s="106">
        <v>6</v>
      </c>
      <c r="J897" s="106" t="s">
        <v>1269</v>
      </c>
      <c r="K897" s="106">
        <v>7</v>
      </c>
      <c r="L897" s="106" t="s">
        <v>741</v>
      </c>
      <c r="M897" s="106" t="s">
        <v>700</v>
      </c>
      <c r="N897" s="106">
        <v>0.43</v>
      </c>
      <c r="O897" s="106">
        <v>0.8</v>
      </c>
      <c r="P897" s="106" t="s">
        <v>714</v>
      </c>
      <c r="Q897" s="107" t="s">
        <v>1654</v>
      </c>
      <c r="R897" s="107" t="s">
        <v>44</v>
      </c>
    </row>
    <row r="898" spans="2:18" ht="20.100000000000001" customHeight="1" x14ac:dyDescent="0.4">
      <c r="B898" s="105" t="str">
        <f t="shared" si="39"/>
        <v/>
      </c>
      <c r="C898" s="105" t="str">
        <f t="shared" si="40"/>
        <v/>
      </c>
      <c r="D898" s="105" t="str">
        <f t="shared" si="41"/>
        <v/>
      </c>
      <c r="E898" s="106" t="s">
        <v>695</v>
      </c>
      <c r="F898" s="106" t="s">
        <v>817</v>
      </c>
      <c r="G898" s="106" t="s">
        <v>773</v>
      </c>
      <c r="H898" s="106" t="s">
        <v>819</v>
      </c>
      <c r="I898" s="106">
        <v>6</v>
      </c>
      <c r="J898" s="106" t="s">
        <v>1266</v>
      </c>
      <c r="K898" s="106">
        <v>7</v>
      </c>
      <c r="L898" s="106" t="s">
        <v>741</v>
      </c>
      <c r="M898" s="106" t="s">
        <v>700</v>
      </c>
      <c r="N898" s="106">
        <v>0.31</v>
      </c>
      <c r="O898" s="106">
        <v>0.8</v>
      </c>
      <c r="P898" s="106" t="s">
        <v>714</v>
      </c>
      <c r="Q898" s="107" t="s">
        <v>1655</v>
      </c>
      <c r="R898" s="107" t="s">
        <v>44</v>
      </c>
    </row>
    <row r="899" spans="2:18" ht="20.100000000000001" customHeight="1" x14ac:dyDescent="0.4">
      <c r="B899" s="105" t="str">
        <f t="shared" si="39"/>
        <v/>
      </c>
      <c r="C899" s="105" t="str">
        <f t="shared" si="40"/>
        <v/>
      </c>
      <c r="D899" s="105" t="str">
        <f t="shared" si="41"/>
        <v/>
      </c>
      <c r="E899" s="106" t="s">
        <v>695</v>
      </c>
      <c r="F899" s="106" t="s">
        <v>817</v>
      </c>
      <c r="G899" s="106" t="s">
        <v>778</v>
      </c>
      <c r="H899" s="106" t="s">
        <v>819</v>
      </c>
      <c r="I899" s="106">
        <v>6</v>
      </c>
      <c r="J899" s="106" t="s">
        <v>1269</v>
      </c>
      <c r="K899" s="106">
        <v>7</v>
      </c>
      <c r="L899" s="106" t="s">
        <v>741</v>
      </c>
      <c r="M899" s="106" t="s">
        <v>700</v>
      </c>
      <c r="N899" s="106">
        <v>0.31</v>
      </c>
      <c r="O899" s="106">
        <v>0.8</v>
      </c>
      <c r="P899" s="106" t="s">
        <v>714</v>
      </c>
      <c r="Q899" s="107" t="s">
        <v>1656</v>
      </c>
      <c r="R899" s="107" t="s">
        <v>44</v>
      </c>
    </row>
    <row r="900" spans="2:18" ht="20.100000000000001" customHeight="1" x14ac:dyDescent="0.4">
      <c r="B900" s="105" t="str">
        <f t="shared" si="39"/>
        <v/>
      </c>
      <c r="C900" s="105" t="str">
        <f t="shared" si="40"/>
        <v/>
      </c>
      <c r="D900" s="105" t="str">
        <f t="shared" si="41"/>
        <v/>
      </c>
      <c r="E900" s="106" t="s">
        <v>695</v>
      </c>
      <c r="F900" s="106" t="s">
        <v>805</v>
      </c>
      <c r="G900" s="106" t="s">
        <v>697</v>
      </c>
      <c r="H900" s="106" t="s">
        <v>729</v>
      </c>
      <c r="I900" s="106">
        <v>11</v>
      </c>
      <c r="J900" s="106" t="s">
        <v>699</v>
      </c>
      <c r="K900" s="106">
        <v>11</v>
      </c>
      <c r="L900" s="106" t="s">
        <v>741</v>
      </c>
      <c r="M900" s="106" t="s">
        <v>924</v>
      </c>
      <c r="N900" s="106">
        <v>0.46</v>
      </c>
      <c r="O900" s="106">
        <v>0.8</v>
      </c>
      <c r="P900" s="106" t="s">
        <v>714</v>
      </c>
      <c r="Q900" s="107" t="s">
        <v>1657</v>
      </c>
      <c r="R900" s="107" t="s">
        <v>275</v>
      </c>
    </row>
    <row r="901" spans="2:18" ht="20.100000000000001" customHeight="1" x14ac:dyDescent="0.4">
      <c r="B901" s="105" t="str">
        <f t="shared" si="39"/>
        <v/>
      </c>
      <c r="C901" s="105" t="str">
        <f t="shared" si="40"/>
        <v/>
      </c>
      <c r="D901" s="105" t="str">
        <f t="shared" si="41"/>
        <v/>
      </c>
      <c r="E901" s="106" t="s">
        <v>695</v>
      </c>
      <c r="F901" s="106" t="s">
        <v>817</v>
      </c>
      <c r="G901" s="106" t="s">
        <v>697</v>
      </c>
      <c r="H901" s="106" t="s">
        <v>799</v>
      </c>
      <c r="I901" s="106">
        <v>11</v>
      </c>
      <c r="J901" s="106" t="s">
        <v>699</v>
      </c>
      <c r="K901" s="106">
        <v>11</v>
      </c>
      <c r="L901" s="106" t="s">
        <v>741</v>
      </c>
      <c r="M901" s="106" t="s">
        <v>924</v>
      </c>
      <c r="N901" s="106">
        <v>0.33</v>
      </c>
      <c r="O901" s="106">
        <v>0.8</v>
      </c>
      <c r="P901" s="106" t="s">
        <v>714</v>
      </c>
      <c r="Q901" s="107" t="s">
        <v>1658</v>
      </c>
      <c r="R901" s="107" t="s">
        <v>275</v>
      </c>
    </row>
    <row r="902" spans="2:18" ht="20.100000000000001" customHeight="1" x14ac:dyDescent="0.4">
      <c r="B902" s="105" t="str">
        <f t="shared" si="39"/>
        <v/>
      </c>
      <c r="C902" s="105" t="str">
        <f t="shared" si="40"/>
        <v/>
      </c>
      <c r="D902" s="105" t="str">
        <f t="shared" si="41"/>
        <v/>
      </c>
      <c r="E902" s="106" t="s">
        <v>695</v>
      </c>
      <c r="F902" s="106" t="s">
        <v>794</v>
      </c>
      <c r="G902" s="106" t="s">
        <v>710</v>
      </c>
      <c r="H902" s="106" t="s">
        <v>765</v>
      </c>
      <c r="I902" s="106">
        <v>6</v>
      </c>
      <c r="J902" s="106" t="s">
        <v>711</v>
      </c>
      <c r="K902" s="106">
        <v>7</v>
      </c>
      <c r="L902" s="106" t="s">
        <v>765</v>
      </c>
      <c r="M902" s="106" t="s">
        <v>700</v>
      </c>
      <c r="N902" s="106">
        <v>0.44</v>
      </c>
      <c r="O902" s="106">
        <v>0.8</v>
      </c>
      <c r="P902" s="106" t="s">
        <v>701</v>
      </c>
      <c r="Q902" s="107" t="s">
        <v>1659</v>
      </c>
      <c r="R902" s="107" t="s">
        <v>275</v>
      </c>
    </row>
    <row r="903" spans="2:18" ht="20.100000000000001" customHeight="1" x14ac:dyDescent="0.4">
      <c r="B903" s="105" t="str">
        <f t="shared" si="39"/>
        <v/>
      </c>
      <c r="C903" s="105" t="str">
        <f t="shared" si="40"/>
        <v/>
      </c>
      <c r="D903" s="105" t="str">
        <f t="shared" si="41"/>
        <v/>
      </c>
      <c r="E903" s="106" t="s">
        <v>695</v>
      </c>
      <c r="F903" s="106" t="s">
        <v>798</v>
      </c>
      <c r="G903" s="106" t="s">
        <v>710</v>
      </c>
      <c r="H903" s="106" t="s">
        <v>765</v>
      </c>
      <c r="I903" s="106">
        <v>6</v>
      </c>
      <c r="J903" s="106" t="s">
        <v>711</v>
      </c>
      <c r="K903" s="106">
        <v>7</v>
      </c>
      <c r="L903" s="106" t="s">
        <v>819</v>
      </c>
      <c r="M903" s="106" t="s">
        <v>700</v>
      </c>
      <c r="N903" s="106">
        <v>0.36</v>
      </c>
      <c r="O903" s="106">
        <v>0.8</v>
      </c>
      <c r="P903" s="106" t="s">
        <v>800</v>
      </c>
      <c r="Q903" s="107" t="s">
        <v>1660</v>
      </c>
      <c r="R903" s="107" t="s">
        <v>275</v>
      </c>
    </row>
    <row r="904" spans="2:18" ht="20.100000000000001" customHeight="1" x14ac:dyDescent="0.4">
      <c r="B904" s="105" t="str">
        <f t="shared" si="39"/>
        <v/>
      </c>
      <c r="C904" s="105" t="str">
        <f t="shared" si="40"/>
        <v/>
      </c>
      <c r="D904" s="105" t="str">
        <f t="shared" si="41"/>
        <v/>
      </c>
      <c r="E904" s="106" t="s">
        <v>695</v>
      </c>
      <c r="F904" s="106" t="s">
        <v>794</v>
      </c>
      <c r="G904" s="106" t="s">
        <v>710</v>
      </c>
      <c r="H904" s="106" t="s">
        <v>729</v>
      </c>
      <c r="I904" s="106">
        <v>11</v>
      </c>
      <c r="J904" s="106" t="s">
        <v>711</v>
      </c>
      <c r="K904" s="106">
        <v>11</v>
      </c>
      <c r="L904" s="106" t="s">
        <v>729</v>
      </c>
      <c r="M904" s="106" t="s">
        <v>924</v>
      </c>
      <c r="N904" s="106">
        <v>0.45</v>
      </c>
      <c r="O904" s="106">
        <v>0.8</v>
      </c>
      <c r="P904" s="106" t="s">
        <v>714</v>
      </c>
      <c r="Q904" s="107" t="s">
        <v>1661</v>
      </c>
      <c r="R904" s="107" t="s">
        <v>13</v>
      </c>
    </row>
    <row r="905" spans="2:18" ht="20.100000000000001" customHeight="1" x14ac:dyDescent="0.4">
      <c r="B905" s="105" t="str">
        <f t="shared" si="39"/>
        <v/>
      </c>
      <c r="C905" s="105" t="str">
        <f t="shared" si="40"/>
        <v/>
      </c>
      <c r="D905" s="105" t="str">
        <f t="shared" si="41"/>
        <v/>
      </c>
      <c r="E905" s="106" t="s">
        <v>695</v>
      </c>
      <c r="F905" s="106" t="s">
        <v>794</v>
      </c>
      <c r="G905" s="106" t="s">
        <v>773</v>
      </c>
      <c r="H905" s="106" t="s">
        <v>1248</v>
      </c>
      <c r="I905" s="106">
        <v>6</v>
      </c>
      <c r="J905" s="106" t="s">
        <v>774</v>
      </c>
      <c r="K905" s="106">
        <v>7</v>
      </c>
      <c r="L905" s="106" t="s">
        <v>1248</v>
      </c>
      <c r="M905" s="106" t="s">
        <v>700</v>
      </c>
      <c r="N905" s="106">
        <v>0.43</v>
      </c>
      <c r="O905" s="106">
        <v>0.8</v>
      </c>
      <c r="P905" s="106" t="s">
        <v>714</v>
      </c>
      <c r="Q905" s="107" t="s">
        <v>1662</v>
      </c>
      <c r="R905" s="107" t="s">
        <v>13</v>
      </c>
    </row>
    <row r="906" spans="2:18" ht="20.100000000000001" customHeight="1" x14ac:dyDescent="0.4">
      <c r="B906" s="105" t="str">
        <f t="shared" si="39"/>
        <v/>
      </c>
      <c r="C906" s="105" t="str">
        <f t="shared" si="40"/>
        <v/>
      </c>
      <c r="D906" s="105" t="str">
        <f t="shared" si="41"/>
        <v/>
      </c>
      <c r="E906" s="106" t="s">
        <v>695</v>
      </c>
      <c r="F906" s="106" t="s">
        <v>794</v>
      </c>
      <c r="G906" s="106" t="s">
        <v>778</v>
      </c>
      <c r="H906" s="106" t="s">
        <v>1248</v>
      </c>
      <c r="I906" s="106">
        <v>6</v>
      </c>
      <c r="J906" s="106" t="s">
        <v>779</v>
      </c>
      <c r="K906" s="106">
        <v>7</v>
      </c>
      <c r="L906" s="106" t="s">
        <v>1248</v>
      </c>
      <c r="M906" s="106" t="s">
        <v>700</v>
      </c>
      <c r="N906" s="106">
        <v>0.43</v>
      </c>
      <c r="O906" s="106">
        <v>0.8</v>
      </c>
      <c r="P906" s="106" t="s">
        <v>714</v>
      </c>
      <c r="Q906" s="107" t="s">
        <v>1663</v>
      </c>
      <c r="R906" s="107" t="s">
        <v>13</v>
      </c>
    </row>
    <row r="907" spans="2:18" ht="20.100000000000001" customHeight="1" x14ac:dyDescent="0.4">
      <c r="B907" s="105" t="str">
        <f t="shared" si="39"/>
        <v/>
      </c>
      <c r="C907" s="105" t="str">
        <f t="shared" si="40"/>
        <v/>
      </c>
      <c r="D907" s="105" t="str">
        <f t="shared" si="41"/>
        <v/>
      </c>
      <c r="E907" s="106" t="s">
        <v>695</v>
      </c>
      <c r="F907" s="106" t="s">
        <v>794</v>
      </c>
      <c r="G907" s="106" t="s">
        <v>782</v>
      </c>
      <c r="H907" s="106" t="s">
        <v>1248</v>
      </c>
      <c r="I907" s="106">
        <v>6</v>
      </c>
      <c r="J907" s="106" t="s">
        <v>783</v>
      </c>
      <c r="K907" s="106">
        <v>7</v>
      </c>
      <c r="L907" s="106" t="s">
        <v>1248</v>
      </c>
      <c r="M907" s="106" t="s">
        <v>700</v>
      </c>
      <c r="N907" s="106">
        <v>0.36</v>
      </c>
      <c r="O907" s="106">
        <v>0.8</v>
      </c>
      <c r="P907" s="106" t="s">
        <v>714</v>
      </c>
      <c r="Q907" s="107" t="s">
        <v>1664</v>
      </c>
      <c r="R907" s="107" t="s">
        <v>13</v>
      </c>
    </row>
    <row r="908" spans="2:18" ht="20.100000000000001" customHeight="1" x14ac:dyDescent="0.4">
      <c r="B908" s="105" t="str">
        <f t="shared" si="39"/>
        <v/>
      </c>
      <c r="C908" s="105" t="str">
        <f t="shared" si="40"/>
        <v/>
      </c>
      <c r="D908" s="105" t="str">
        <f t="shared" si="41"/>
        <v/>
      </c>
      <c r="E908" s="106" t="s">
        <v>695</v>
      </c>
      <c r="F908" s="106" t="s">
        <v>728</v>
      </c>
      <c r="G908" s="106" t="s">
        <v>710</v>
      </c>
      <c r="H908" s="106" t="s">
        <v>765</v>
      </c>
      <c r="I908" s="106">
        <v>10</v>
      </c>
      <c r="J908" s="106" t="s">
        <v>711</v>
      </c>
      <c r="K908" s="106">
        <v>11</v>
      </c>
      <c r="L908" s="106" t="s">
        <v>717</v>
      </c>
      <c r="M908" s="106" t="s">
        <v>924</v>
      </c>
      <c r="N908" s="106">
        <v>0.39</v>
      </c>
      <c r="O908" s="106">
        <v>0.81</v>
      </c>
      <c r="P908" s="106" t="s">
        <v>714</v>
      </c>
      <c r="Q908" s="107" t="s">
        <v>1665</v>
      </c>
      <c r="R908" s="107" t="s">
        <v>39</v>
      </c>
    </row>
    <row r="909" spans="2:18" ht="20.100000000000001" customHeight="1" x14ac:dyDescent="0.4">
      <c r="B909" s="105" t="str">
        <f t="shared" si="39"/>
        <v/>
      </c>
      <c r="C909" s="105" t="str">
        <f t="shared" si="40"/>
        <v/>
      </c>
      <c r="D909" s="105" t="str">
        <f t="shared" si="41"/>
        <v/>
      </c>
      <c r="E909" s="106" t="s">
        <v>695</v>
      </c>
      <c r="F909" s="106" t="s">
        <v>740</v>
      </c>
      <c r="G909" s="106" t="s">
        <v>773</v>
      </c>
      <c r="H909" s="106" t="s">
        <v>717</v>
      </c>
      <c r="I909" s="106">
        <v>10</v>
      </c>
      <c r="J909" s="106" t="s">
        <v>1266</v>
      </c>
      <c r="K909" s="106">
        <v>11</v>
      </c>
      <c r="L909" s="106" t="s">
        <v>741</v>
      </c>
      <c r="M909" s="106" t="s">
        <v>924</v>
      </c>
      <c r="N909" s="106">
        <v>0.33</v>
      </c>
      <c r="O909" s="106">
        <v>0.81</v>
      </c>
      <c r="P909" s="106" t="s">
        <v>714</v>
      </c>
      <c r="Q909" s="107" t="s">
        <v>1666</v>
      </c>
      <c r="R909" s="107" t="s">
        <v>39</v>
      </c>
    </row>
    <row r="910" spans="2:18" ht="20.100000000000001" customHeight="1" x14ac:dyDescent="0.4">
      <c r="B910" s="105" t="str">
        <f t="shared" si="39"/>
        <v/>
      </c>
      <c r="C910" s="105" t="str">
        <f t="shared" si="40"/>
        <v/>
      </c>
      <c r="D910" s="105" t="str">
        <f t="shared" si="41"/>
        <v/>
      </c>
      <c r="E910" s="106" t="s">
        <v>695</v>
      </c>
      <c r="F910" s="106" t="s">
        <v>740</v>
      </c>
      <c r="G910" s="106" t="s">
        <v>778</v>
      </c>
      <c r="H910" s="106" t="s">
        <v>717</v>
      </c>
      <c r="I910" s="106">
        <v>10</v>
      </c>
      <c r="J910" s="106" t="s">
        <v>1269</v>
      </c>
      <c r="K910" s="106">
        <v>11</v>
      </c>
      <c r="L910" s="106" t="s">
        <v>741</v>
      </c>
      <c r="M910" s="106" t="s">
        <v>924</v>
      </c>
      <c r="N910" s="106">
        <v>0.33</v>
      </c>
      <c r="O910" s="106">
        <v>0.81</v>
      </c>
      <c r="P910" s="106" t="s">
        <v>714</v>
      </c>
      <c r="Q910" s="107" t="s">
        <v>1667</v>
      </c>
      <c r="R910" s="107" t="s">
        <v>39</v>
      </c>
    </row>
    <row r="911" spans="2:18" ht="20.100000000000001" customHeight="1" x14ac:dyDescent="0.4">
      <c r="B911" s="105" t="str">
        <f t="shared" si="39"/>
        <v/>
      </c>
      <c r="C911" s="105" t="str">
        <f t="shared" si="40"/>
        <v/>
      </c>
      <c r="D911" s="105" t="str">
        <f t="shared" si="41"/>
        <v/>
      </c>
      <c r="E911" s="106" t="s">
        <v>695</v>
      </c>
      <c r="F911" s="106" t="s">
        <v>728</v>
      </c>
      <c r="G911" s="106" t="s">
        <v>710</v>
      </c>
      <c r="H911" s="106" t="s">
        <v>733</v>
      </c>
      <c r="I911" s="106">
        <v>10</v>
      </c>
      <c r="J911" s="106" t="s">
        <v>711</v>
      </c>
      <c r="K911" s="106">
        <v>11</v>
      </c>
      <c r="L911" s="106" t="s">
        <v>698</v>
      </c>
      <c r="M911" s="106" t="s">
        <v>924</v>
      </c>
      <c r="N911" s="106">
        <v>0.4</v>
      </c>
      <c r="O911" s="106">
        <v>0.81</v>
      </c>
      <c r="P911" s="106" t="s">
        <v>714</v>
      </c>
      <c r="Q911" s="107" t="s">
        <v>1668</v>
      </c>
      <c r="R911" s="107" t="s">
        <v>25</v>
      </c>
    </row>
    <row r="912" spans="2:18" ht="20.100000000000001" customHeight="1" x14ac:dyDescent="0.4">
      <c r="B912" s="105" t="str">
        <f t="shared" ref="B912:B975" si="42">IF(OR($C$10="",$C$11=""),"",IFERROR(IF(AND($U$22&lt;&gt;R912,$V$22&lt;&gt;R912),"－",IF(AND(COUNTIF($C$10,"*樹脂スペーサー*")&gt;0,OR(M912="空気",F912="一般",F912="一般ＰＧ")),"－",IF(AND($W$25&gt;0,$W$25&gt;=O912),$U$25,IF(AND($W$26&gt;0,$W$26&gt;=O912),$U$26,IF(AND($W$27&gt;0,$W$27&gt;=O912),$U$27,IF(AND($W$28&gt;0,$W$28&gt;=O912),$U$28,IF(AND($W$29&gt;0,$W$29&gt;=O912),$U$29,IF(AND($W$30&gt;0,$W$30&gt;=O912),$U$30,IF(AND($W$31&gt;0,$W$31&gt;=O912),$U$31,"－"))))))))),"－"))</f>
        <v/>
      </c>
      <c r="C912" s="105" t="str">
        <f t="shared" ref="C912:C975" si="43">IF(B912="","",IF(B912&lt;&gt;"－",VLOOKUP(B912,$U$25:$V$31,2,FALSE),"－"))</f>
        <v/>
      </c>
      <c r="D912" s="105" t="str">
        <f t="shared" ref="D912:D975" si="44">IF($H$9="","",IF($V$38&lt;&gt;"断熱等","－",IF(AND(COUNTIF($V$34,"*樹脂スペーサー*")&gt;0,OR(M912="空気",F912="一般",F912="一般ＰＧ")),"－",IF(AND($V$35&lt;&gt;R912,$W$35&lt;&gt;R912),"－",IF(MID($H$9,10,1)="Z",IF(N912&lt;=0.65,"○","－"),IF($V$36&gt;=O912,"○","－"))))))</f>
        <v/>
      </c>
      <c r="E912" s="106" t="s">
        <v>695</v>
      </c>
      <c r="F912" s="106" t="s">
        <v>740</v>
      </c>
      <c r="G912" s="106" t="s">
        <v>773</v>
      </c>
      <c r="H912" s="106" t="s">
        <v>698</v>
      </c>
      <c r="I912" s="106">
        <v>10</v>
      </c>
      <c r="J912" s="106" t="s">
        <v>774</v>
      </c>
      <c r="K912" s="106">
        <v>11</v>
      </c>
      <c r="L912" s="106" t="s">
        <v>741</v>
      </c>
      <c r="M912" s="106" t="s">
        <v>924</v>
      </c>
      <c r="N912" s="106">
        <v>0.33</v>
      </c>
      <c r="O912" s="106">
        <v>0.81</v>
      </c>
      <c r="P912" s="106" t="s">
        <v>714</v>
      </c>
      <c r="Q912" s="107" t="s">
        <v>1669</v>
      </c>
      <c r="R912" s="107" t="s">
        <v>25</v>
      </c>
    </row>
    <row r="913" spans="2:18" ht="20.100000000000001" customHeight="1" x14ac:dyDescent="0.4">
      <c r="B913" s="105" t="str">
        <f t="shared" si="42"/>
        <v/>
      </c>
      <c r="C913" s="105" t="str">
        <f t="shared" si="43"/>
        <v/>
      </c>
      <c r="D913" s="105" t="str">
        <f t="shared" si="44"/>
        <v/>
      </c>
      <c r="E913" s="106" t="s">
        <v>695</v>
      </c>
      <c r="F913" s="106" t="s">
        <v>740</v>
      </c>
      <c r="G913" s="106" t="s">
        <v>773</v>
      </c>
      <c r="H913" s="106" t="s">
        <v>706</v>
      </c>
      <c r="I913" s="106">
        <v>10</v>
      </c>
      <c r="J913" s="106" t="s">
        <v>1266</v>
      </c>
      <c r="K913" s="106">
        <v>11</v>
      </c>
      <c r="L913" s="106" t="s">
        <v>741</v>
      </c>
      <c r="M913" s="106" t="s">
        <v>924</v>
      </c>
      <c r="N913" s="106">
        <v>0.33</v>
      </c>
      <c r="O913" s="106">
        <v>0.81</v>
      </c>
      <c r="P913" s="106" t="s">
        <v>714</v>
      </c>
      <c r="Q913" s="107" t="s">
        <v>1670</v>
      </c>
      <c r="R913" s="107" t="s">
        <v>25</v>
      </c>
    </row>
    <row r="914" spans="2:18" ht="20.100000000000001" customHeight="1" x14ac:dyDescent="0.4">
      <c r="B914" s="105" t="str">
        <f t="shared" si="42"/>
        <v/>
      </c>
      <c r="C914" s="105" t="str">
        <f t="shared" si="43"/>
        <v/>
      </c>
      <c r="D914" s="105" t="str">
        <f t="shared" si="44"/>
        <v/>
      </c>
      <c r="E914" s="106" t="s">
        <v>695</v>
      </c>
      <c r="F914" s="106" t="s">
        <v>740</v>
      </c>
      <c r="G914" s="106" t="s">
        <v>778</v>
      </c>
      <c r="H914" s="106" t="s">
        <v>698</v>
      </c>
      <c r="I914" s="106">
        <v>10</v>
      </c>
      <c r="J914" s="106" t="s">
        <v>779</v>
      </c>
      <c r="K914" s="106">
        <v>11</v>
      </c>
      <c r="L914" s="106" t="s">
        <v>741</v>
      </c>
      <c r="M914" s="106" t="s">
        <v>924</v>
      </c>
      <c r="N914" s="106">
        <v>0.33</v>
      </c>
      <c r="O914" s="106">
        <v>0.81</v>
      </c>
      <c r="P914" s="106" t="s">
        <v>714</v>
      </c>
      <c r="Q914" s="107" t="s">
        <v>1671</v>
      </c>
      <c r="R914" s="107" t="s">
        <v>25</v>
      </c>
    </row>
    <row r="915" spans="2:18" ht="20.100000000000001" customHeight="1" x14ac:dyDescent="0.4">
      <c r="B915" s="105" t="str">
        <f t="shared" si="42"/>
        <v/>
      </c>
      <c r="C915" s="105" t="str">
        <f t="shared" si="43"/>
        <v/>
      </c>
      <c r="D915" s="105" t="str">
        <f t="shared" si="44"/>
        <v/>
      </c>
      <c r="E915" s="106" t="s">
        <v>695</v>
      </c>
      <c r="F915" s="106" t="s">
        <v>740</v>
      </c>
      <c r="G915" s="106" t="s">
        <v>778</v>
      </c>
      <c r="H915" s="106" t="s">
        <v>706</v>
      </c>
      <c r="I915" s="106">
        <v>10</v>
      </c>
      <c r="J915" s="106" t="s">
        <v>1269</v>
      </c>
      <c r="K915" s="106">
        <v>11</v>
      </c>
      <c r="L915" s="106" t="s">
        <v>741</v>
      </c>
      <c r="M915" s="106" t="s">
        <v>924</v>
      </c>
      <c r="N915" s="106">
        <v>0.33</v>
      </c>
      <c r="O915" s="106">
        <v>0.81</v>
      </c>
      <c r="P915" s="106" t="s">
        <v>714</v>
      </c>
      <c r="Q915" s="107" t="s">
        <v>1672</v>
      </c>
      <c r="R915" s="107" t="s">
        <v>25</v>
      </c>
    </row>
    <row r="916" spans="2:18" ht="20.100000000000001" customHeight="1" x14ac:dyDescent="0.4">
      <c r="B916" s="105" t="str">
        <f t="shared" si="42"/>
        <v/>
      </c>
      <c r="C916" s="105" t="str">
        <f t="shared" si="43"/>
        <v/>
      </c>
      <c r="D916" s="105" t="str">
        <f t="shared" si="44"/>
        <v/>
      </c>
      <c r="E916" s="106" t="s">
        <v>695</v>
      </c>
      <c r="F916" s="106" t="s">
        <v>740</v>
      </c>
      <c r="G916" s="106" t="s">
        <v>782</v>
      </c>
      <c r="H916" s="106" t="s">
        <v>698</v>
      </c>
      <c r="I916" s="106">
        <v>10</v>
      </c>
      <c r="J916" s="106" t="s">
        <v>783</v>
      </c>
      <c r="K916" s="106">
        <v>11</v>
      </c>
      <c r="L916" s="106" t="s">
        <v>741</v>
      </c>
      <c r="M916" s="106" t="s">
        <v>924</v>
      </c>
      <c r="N916" s="106">
        <v>0.28000000000000003</v>
      </c>
      <c r="O916" s="106">
        <v>0.81</v>
      </c>
      <c r="P916" s="106" t="s">
        <v>714</v>
      </c>
      <c r="Q916" s="107" t="s">
        <v>1673</v>
      </c>
      <c r="R916" s="107" t="s">
        <v>25</v>
      </c>
    </row>
    <row r="917" spans="2:18" ht="20.100000000000001" customHeight="1" x14ac:dyDescent="0.4">
      <c r="B917" s="105" t="str">
        <f t="shared" si="42"/>
        <v/>
      </c>
      <c r="C917" s="105" t="str">
        <f t="shared" si="43"/>
        <v/>
      </c>
      <c r="D917" s="105" t="str">
        <f t="shared" si="44"/>
        <v/>
      </c>
      <c r="E917" s="106" t="s">
        <v>695</v>
      </c>
      <c r="F917" s="106" t="s">
        <v>740</v>
      </c>
      <c r="G917" s="106" t="s">
        <v>758</v>
      </c>
      <c r="H917" s="106" t="s">
        <v>717</v>
      </c>
      <c r="I917" s="106">
        <v>10</v>
      </c>
      <c r="J917" s="106" t="s">
        <v>711</v>
      </c>
      <c r="K917" s="106">
        <v>11</v>
      </c>
      <c r="L917" s="106" t="s">
        <v>753</v>
      </c>
      <c r="M917" s="106" t="s">
        <v>924</v>
      </c>
      <c r="N917" s="106">
        <v>0.34</v>
      </c>
      <c r="O917" s="106">
        <v>0.81</v>
      </c>
      <c r="P917" s="106" t="s">
        <v>714</v>
      </c>
      <c r="Q917" s="107" t="s">
        <v>1674</v>
      </c>
      <c r="R917" s="107" t="s">
        <v>25</v>
      </c>
    </row>
    <row r="918" spans="2:18" ht="20.100000000000001" customHeight="1" x14ac:dyDescent="0.4">
      <c r="B918" s="105" t="str">
        <f t="shared" si="42"/>
        <v/>
      </c>
      <c r="C918" s="105" t="str">
        <f t="shared" si="43"/>
        <v/>
      </c>
      <c r="D918" s="105" t="str">
        <f t="shared" si="44"/>
        <v/>
      </c>
      <c r="E918" s="106" t="s">
        <v>695</v>
      </c>
      <c r="F918" s="106" t="s">
        <v>740</v>
      </c>
      <c r="G918" s="106" t="s">
        <v>788</v>
      </c>
      <c r="H918" s="106" t="s">
        <v>698</v>
      </c>
      <c r="I918" s="106">
        <v>10</v>
      </c>
      <c r="J918" s="106" t="s">
        <v>722</v>
      </c>
      <c r="K918" s="106">
        <v>11</v>
      </c>
      <c r="L918" s="106" t="s">
        <v>753</v>
      </c>
      <c r="M918" s="106" t="s">
        <v>924</v>
      </c>
      <c r="N918" s="106">
        <v>0.34</v>
      </c>
      <c r="O918" s="106">
        <v>0.81</v>
      </c>
      <c r="P918" s="106" t="s">
        <v>714</v>
      </c>
      <c r="Q918" s="107" t="s">
        <v>1675</v>
      </c>
      <c r="R918" s="107" t="s">
        <v>25</v>
      </c>
    </row>
    <row r="919" spans="2:18" ht="20.100000000000001" customHeight="1" x14ac:dyDescent="0.4">
      <c r="B919" s="105" t="str">
        <f t="shared" si="42"/>
        <v/>
      </c>
      <c r="C919" s="105" t="str">
        <f t="shared" si="43"/>
        <v/>
      </c>
      <c r="D919" s="105" t="str">
        <f t="shared" si="44"/>
        <v/>
      </c>
      <c r="E919" s="106" t="s">
        <v>695</v>
      </c>
      <c r="F919" s="106" t="s">
        <v>740</v>
      </c>
      <c r="G919" s="106" t="s">
        <v>697</v>
      </c>
      <c r="H919" s="106" t="s">
        <v>706</v>
      </c>
      <c r="I919" s="106">
        <v>10</v>
      </c>
      <c r="J919" s="106" t="s">
        <v>699</v>
      </c>
      <c r="K919" s="106">
        <v>11</v>
      </c>
      <c r="L919" s="106" t="s">
        <v>741</v>
      </c>
      <c r="M919" s="106" t="s">
        <v>924</v>
      </c>
      <c r="N919" s="106">
        <v>0.35</v>
      </c>
      <c r="O919" s="106">
        <v>0.81</v>
      </c>
      <c r="P919" s="106" t="s">
        <v>714</v>
      </c>
      <c r="Q919" s="107" t="s">
        <v>1676</v>
      </c>
      <c r="R919" s="107" t="s">
        <v>522</v>
      </c>
    </row>
    <row r="920" spans="2:18" ht="20.100000000000001" customHeight="1" x14ac:dyDescent="0.4">
      <c r="B920" s="105" t="str">
        <f t="shared" si="42"/>
        <v/>
      </c>
      <c r="C920" s="105" t="str">
        <f t="shared" si="43"/>
        <v/>
      </c>
      <c r="D920" s="105" t="str">
        <f t="shared" si="44"/>
        <v/>
      </c>
      <c r="E920" s="106" t="s">
        <v>695</v>
      </c>
      <c r="F920" s="106" t="s">
        <v>740</v>
      </c>
      <c r="G920" s="106" t="s">
        <v>697</v>
      </c>
      <c r="H920" s="106" t="s">
        <v>698</v>
      </c>
      <c r="I920" s="106">
        <v>10</v>
      </c>
      <c r="J920" s="106" t="s">
        <v>699</v>
      </c>
      <c r="K920" s="106">
        <v>11</v>
      </c>
      <c r="L920" s="106" t="s">
        <v>741</v>
      </c>
      <c r="M920" s="106" t="s">
        <v>924</v>
      </c>
      <c r="N920" s="106">
        <v>0.34</v>
      </c>
      <c r="O920" s="106">
        <v>0.81</v>
      </c>
      <c r="P920" s="106" t="s">
        <v>714</v>
      </c>
      <c r="Q920" s="107" t="s">
        <v>1677</v>
      </c>
      <c r="R920" s="107" t="s">
        <v>275</v>
      </c>
    </row>
    <row r="921" spans="2:18" ht="20.100000000000001" customHeight="1" x14ac:dyDescent="0.4">
      <c r="B921" s="105" t="str">
        <f t="shared" si="42"/>
        <v/>
      </c>
      <c r="C921" s="105" t="str">
        <f t="shared" si="43"/>
        <v/>
      </c>
      <c r="D921" s="105" t="str">
        <f t="shared" si="44"/>
        <v/>
      </c>
      <c r="E921" s="106" t="s">
        <v>695</v>
      </c>
      <c r="F921" s="106" t="s">
        <v>728</v>
      </c>
      <c r="G921" s="106" t="s">
        <v>697</v>
      </c>
      <c r="H921" s="106" t="s">
        <v>765</v>
      </c>
      <c r="I921" s="106">
        <v>10</v>
      </c>
      <c r="J921" s="106" t="s">
        <v>699</v>
      </c>
      <c r="K921" s="106">
        <v>11</v>
      </c>
      <c r="L921" s="106" t="s">
        <v>717</v>
      </c>
      <c r="M921" s="106" t="s">
        <v>924</v>
      </c>
      <c r="N921" s="106">
        <v>0.39</v>
      </c>
      <c r="O921" s="106">
        <v>0.81</v>
      </c>
      <c r="P921" s="106" t="s">
        <v>714</v>
      </c>
      <c r="Q921" s="107" t="s">
        <v>1678</v>
      </c>
      <c r="R921" s="107" t="s">
        <v>13</v>
      </c>
    </row>
    <row r="922" spans="2:18" ht="20.100000000000001" customHeight="1" x14ac:dyDescent="0.4">
      <c r="B922" s="105" t="str">
        <f t="shared" si="42"/>
        <v/>
      </c>
      <c r="C922" s="105" t="str">
        <f t="shared" si="43"/>
        <v/>
      </c>
      <c r="D922" s="105" t="str">
        <f t="shared" si="44"/>
        <v/>
      </c>
      <c r="E922" s="106" t="s">
        <v>695</v>
      </c>
      <c r="F922" s="106" t="s">
        <v>728</v>
      </c>
      <c r="G922" s="106" t="s">
        <v>721</v>
      </c>
      <c r="H922" s="106" t="s">
        <v>729</v>
      </c>
      <c r="I922" s="106">
        <v>10</v>
      </c>
      <c r="J922" s="106" t="s">
        <v>722</v>
      </c>
      <c r="K922" s="106">
        <v>11</v>
      </c>
      <c r="L922" s="106" t="s">
        <v>706</v>
      </c>
      <c r="M922" s="106" t="s">
        <v>924</v>
      </c>
      <c r="N922" s="106">
        <v>0.4</v>
      </c>
      <c r="O922" s="106">
        <v>0.81</v>
      </c>
      <c r="P922" s="106" t="s">
        <v>714</v>
      </c>
      <c r="Q922" s="107" t="s">
        <v>1679</v>
      </c>
      <c r="R922" s="107" t="s">
        <v>13</v>
      </c>
    </row>
    <row r="923" spans="2:18" ht="20.100000000000001" customHeight="1" x14ac:dyDescent="0.4">
      <c r="B923" s="105" t="str">
        <f t="shared" si="42"/>
        <v/>
      </c>
      <c r="C923" s="105" t="str">
        <f t="shared" si="43"/>
        <v/>
      </c>
      <c r="D923" s="105" t="str">
        <f t="shared" si="44"/>
        <v/>
      </c>
      <c r="E923" s="106" t="s">
        <v>695</v>
      </c>
      <c r="F923" s="106" t="s">
        <v>794</v>
      </c>
      <c r="G923" s="106" t="s">
        <v>710</v>
      </c>
      <c r="H923" s="106" t="s">
        <v>765</v>
      </c>
      <c r="I923" s="106">
        <v>10</v>
      </c>
      <c r="J923" s="106" t="s">
        <v>711</v>
      </c>
      <c r="K923" s="106">
        <v>11</v>
      </c>
      <c r="L923" s="106" t="s">
        <v>765</v>
      </c>
      <c r="M923" s="106" t="s">
        <v>924</v>
      </c>
      <c r="N923" s="106">
        <v>0.44</v>
      </c>
      <c r="O923" s="106">
        <v>0.82</v>
      </c>
      <c r="P923" s="106" t="s">
        <v>714</v>
      </c>
      <c r="Q923" s="107" t="s">
        <v>1680</v>
      </c>
      <c r="R923" s="107" t="s">
        <v>39</v>
      </c>
    </row>
    <row r="924" spans="2:18" ht="20.100000000000001" customHeight="1" x14ac:dyDescent="0.4">
      <c r="B924" s="105" t="str">
        <f t="shared" si="42"/>
        <v/>
      </c>
      <c r="C924" s="105" t="str">
        <f t="shared" si="43"/>
        <v/>
      </c>
      <c r="D924" s="105" t="str">
        <f t="shared" si="44"/>
        <v/>
      </c>
      <c r="E924" s="106" t="s">
        <v>695</v>
      </c>
      <c r="F924" s="106" t="s">
        <v>794</v>
      </c>
      <c r="G924" s="106" t="s">
        <v>773</v>
      </c>
      <c r="H924" s="106" t="s">
        <v>729</v>
      </c>
      <c r="I924" s="106">
        <v>10</v>
      </c>
      <c r="J924" s="106" t="s">
        <v>1266</v>
      </c>
      <c r="K924" s="106">
        <v>11</v>
      </c>
      <c r="L924" s="106" t="s">
        <v>729</v>
      </c>
      <c r="M924" s="106" t="s">
        <v>924</v>
      </c>
      <c r="N924" s="106">
        <v>0.44</v>
      </c>
      <c r="O924" s="106">
        <v>0.82</v>
      </c>
      <c r="P924" s="106" t="s">
        <v>714</v>
      </c>
      <c r="Q924" s="107" t="s">
        <v>1681</v>
      </c>
      <c r="R924" s="107" t="s">
        <v>39</v>
      </c>
    </row>
    <row r="925" spans="2:18" ht="20.100000000000001" customHeight="1" x14ac:dyDescent="0.4">
      <c r="B925" s="105" t="str">
        <f t="shared" si="42"/>
        <v/>
      </c>
      <c r="C925" s="105" t="str">
        <f t="shared" si="43"/>
        <v/>
      </c>
      <c r="D925" s="105" t="str">
        <f t="shared" si="44"/>
        <v/>
      </c>
      <c r="E925" s="106" t="s">
        <v>695</v>
      </c>
      <c r="F925" s="106" t="s">
        <v>794</v>
      </c>
      <c r="G925" s="106" t="s">
        <v>778</v>
      </c>
      <c r="H925" s="106" t="s">
        <v>729</v>
      </c>
      <c r="I925" s="106">
        <v>10</v>
      </c>
      <c r="J925" s="106" t="s">
        <v>1269</v>
      </c>
      <c r="K925" s="106">
        <v>11</v>
      </c>
      <c r="L925" s="106" t="s">
        <v>729</v>
      </c>
      <c r="M925" s="106" t="s">
        <v>924</v>
      </c>
      <c r="N925" s="106">
        <v>0.44</v>
      </c>
      <c r="O925" s="106">
        <v>0.82</v>
      </c>
      <c r="P925" s="106" t="s">
        <v>714</v>
      </c>
      <c r="Q925" s="107" t="s">
        <v>1682</v>
      </c>
      <c r="R925" s="107" t="s">
        <v>39</v>
      </c>
    </row>
    <row r="926" spans="2:18" ht="20.100000000000001" customHeight="1" x14ac:dyDescent="0.4">
      <c r="B926" s="105" t="str">
        <f t="shared" si="42"/>
        <v/>
      </c>
      <c r="C926" s="105" t="str">
        <f t="shared" si="43"/>
        <v/>
      </c>
      <c r="D926" s="105" t="str">
        <f t="shared" si="44"/>
        <v/>
      </c>
      <c r="E926" s="106" t="s">
        <v>695</v>
      </c>
      <c r="F926" s="106" t="s">
        <v>696</v>
      </c>
      <c r="G926" s="106" t="s">
        <v>721</v>
      </c>
      <c r="H926" s="106" t="s">
        <v>717</v>
      </c>
      <c r="I926" s="106">
        <v>10</v>
      </c>
      <c r="J926" s="106" t="s">
        <v>722</v>
      </c>
      <c r="K926" s="106">
        <v>10</v>
      </c>
      <c r="L926" s="106" t="s">
        <v>717</v>
      </c>
      <c r="M926" s="106" t="s">
        <v>924</v>
      </c>
      <c r="N926" s="106">
        <v>0.32</v>
      </c>
      <c r="O926" s="106">
        <v>0.82</v>
      </c>
      <c r="P926" s="106" t="s">
        <v>714</v>
      </c>
      <c r="Q926" s="107" t="s">
        <v>1683</v>
      </c>
      <c r="R926" s="107" t="s">
        <v>39</v>
      </c>
    </row>
    <row r="927" spans="2:18" ht="20.100000000000001" customHeight="1" x14ac:dyDescent="0.4">
      <c r="B927" s="105" t="str">
        <f t="shared" si="42"/>
        <v/>
      </c>
      <c r="C927" s="105" t="str">
        <f t="shared" si="43"/>
        <v/>
      </c>
      <c r="D927" s="105" t="str">
        <f t="shared" si="44"/>
        <v/>
      </c>
      <c r="E927" s="106" t="s">
        <v>695</v>
      </c>
      <c r="F927" s="106" t="s">
        <v>696</v>
      </c>
      <c r="G927" s="106" t="s">
        <v>773</v>
      </c>
      <c r="H927" s="106" t="s">
        <v>698</v>
      </c>
      <c r="I927" s="106">
        <v>10</v>
      </c>
      <c r="J927" s="106" t="s">
        <v>774</v>
      </c>
      <c r="K927" s="106">
        <v>10</v>
      </c>
      <c r="L927" s="106" t="s">
        <v>698</v>
      </c>
      <c r="M927" s="106" t="s">
        <v>924</v>
      </c>
      <c r="N927" s="106">
        <v>0.32</v>
      </c>
      <c r="O927" s="106">
        <v>0.82</v>
      </c>
      <c r="P927" s="106" t="s">
        <v>714</v>
      </c>
      <c r="Q927" s="107" t="s">
        <v>1684</v>
      </c>
      <c r="R927" s="107" t="s">
        <v>39</v>
      </c>
    </row>
    <row r="928" spans="2:18" ht="20.100000000000001" customHeight="1" x14ac:dyDescent="0.4">
      <c r="B928" s="105" t="str">
        <f t="shared" si="42"/>
        <v/>
      </c>
      <c r="C928" s="105" t="str">
        <f t="shared" si="43"/>
        <v/>
      </c>
      <c r="D928" s="105" t="str">
        <f t="shared" si="44"/>
        <v/>
      </c>
      <c r="E928" s="106" t="s">
        <v>695</v>
      </c>
      <c r="F928" s="106" t="s">
        <v>696</v>
      </c>
      <c r="G928" s="106" t="s">
        <v>778</v>
      </c>
      <c r="H928" s="106" t="s">
        <v>698</v>
      </c>
      <c r="I928" s="106">
        <v>10</v>
      </c>
      <c r="J928" s="106" t="s">
        <v>779</v>
      </c>
      <c r="K928" s="106">
        <v>10</v>
      </c>
      <c r="L928" s="106" t="s">
        <v>698</v>
      </c>
      <c r="M928" s="106" t="s">
        <v>924</v>
      </c>
      <c r="N928" s="106">
        <v>0.32</v>
      </c>
      <c r="O928" s="106">
        <v>0.82</v>
      </c>
      <c r="P928" s="106" t="s">
        <v>714</v>
      </c>
      <c r="Q928" s="107" t="s">
        <v>1685</v>
      </c>
      <c r="R928" s="107" t="s">
        <v>39</v>
      </c>
    </row>
    <row r="929" spans="2:18" ht="20.100000000000001" customHeight="1" x14ac:dyDescent="0.4">
      <c r="B929" s="105" t="str">
        <f t="shared" si="42"/>
        <v/>
      </c>
      <c r="C929" s="105" t="str">
        <f t="shared" si="43"/>
        <v/>
      </c>
      <c r="D929" s="105" t="str">
        <f t="shared" si="44"/>
        <v/>
      </c>
      <c r="E929" s="106" t="s">
        <v>695</v>
      </c>
      <c r="F929" s="106" t="s">
        <v>696</v>
      </c>
      <c r="G929" s="106" t="s">
        <v>782</v>
      </c>
      <c r="H929" s="106" t="s">
        <v>698</v>
      </c>
      <c r="I929" s="106">
        <v>10</v>
      </c>
      <c r="J929" s="106" t="s">
        <v>783</v>
      </c>
      <c r="K929" s="106">
        <v>10</v>
      </c>
      <c r="L929" s="106" t="s">
        <v>698</v>
      </c>
      <c r="M929" s="106" t="s">
        <v>924</v>
      </c>
      <c r="N929" s="106">
        <v>0.27</v>
      </c>
      <c r="O929" s="106">
        <v>0.82</v>
      </c>
      <c r="P929" s="106" t="s">
        <v>714</v>
      </c>
      <c r="Q929" s="107" t="s">
        <v>1686</v>
      </c>
      <c r="R929" s="107" t="s">
        <v>39</v>
      </c>
    </row>
    <row r="930" spans="2:18" ht="20.100000000000001" customHeight="1" x14ac:dyDescent="0.4">
      <c r="B930" s="105" t="str">
        <f t="shared" si="42"/>
        <v/>
      </c>
      <c r="C930" s="105" t="str">
        <f t="shared" si="43"/>
        <v/>
      </c>
      <c r="D930" s="105" t="str">
        <f t="shared" si="44"/>
        <v/>
      </c>
      <c r="E930" s="106" t="s">
        <v>695</v>
      </c>
      <c r="F930" s="106" t="s">
        <v>798</v>
      </c>
      <c r="G930" s="106" t="s">
        <v>710</v>
      </c>
      <c r="H930" s="106" t="s">
        <v>765</v>
      </c>
      <c r="I930" s="106">
        <v>10</v>
      </c>
      <c r="J930" s="106" t="s">
        <v>711</v>
      </c>
      <c r="K930" s="106">
        <v>11</v>
      </c>
      <c r="L930" s="106" t="s">
        <v>819</v>
      </c>
      <c r="M930" s="106" t="s">
        <v>924</v>
      </c>
      <c r="N930" s="106">
        <v>0.36</v>
      </c>
      <c r="O930" s="106">
        <v>0.82</v>
      </c>
      <c r="P930" s="106" t="s">
        <v>714</v>
      </c>
      <c r="Q930" s="107" t="s">
        <v>1687</v>
      </c>
      <c r="R930" s="107" t="s">
        <v>39</v>
      </c>
    </row>
    <row r="931" spans="2:18" ht="20.100000000000001" customHeight="1" x14ac:dyDescent="0.4">
      <c r="B931" s="105" t="str">
        <f t="shared" si="42"/>
        <v/>
      </c>
      <c r="C931" s="105" t="str">
        <f t="shared" si="43"/>
        <v/>
      </c>
      <c r="D931" s="105" t="str">
        <f t="shared" si="44"/>
        <v/>
      </c>
      <c r="E931" s="106" t="s">
        <v>695</v>
      </c>
      <c r="F931" s="106" t="s">
        <v>798</v>
      </c>
      <c r="G931" s="106" t="s">
        <v>773</v>
      </c>
      <c r="H931" s="106" t="s">
        <v>729</v>
      </c>
      <c r="I931" s="106">
        <v>10</v>
      </c>
      <c r="J931" s="106" t="s">
        <v>1266</v>
      </c>
      <c r="K931" s="106">
        <v>11</v>
      </c>
      <c r="L931" s="106" t="s">
        <v>799</v>
      </c>
      <c r="M931" s="106" t="s">
        <v>924</v>
      </c>
      <c r="N931" s="106">
        <v>0.36</v>
      </c>
      <c r="O931" s="106">
        <v>0.82</v>
      </c>
      <c r="P931" s="106" t="s">
        <v>714</v>
      </c>
      <c r="Q931" s="107" t="s">
        <v>1688</v>
      </c>
      <c r="R931" s="107" t="s">
        <v>39</v>
      </c>
    </row>
    <row r="932" spans="2:18" ht="20.100000000000001" customHeight="1" x14ac:dyDescent="0.4">
      <c r="B932" s="105" t="str">
        <f t="shared" si="42"/>
        <v/>
      </c>
      <c r="C932" s="105" t="str">
        <f t="shared" si="43"/>
        <v/>
      </c>
      <c r="D932" s="105" t="str">
        <f t="shared" si="44"/>
        <v/>
      </c>
      <c r="E932" s="106" t="s">
        <v>695</v>
      </c>
      <c r="F932" s="106" t="s">
        <v>798</v>
      </c>
      <c r="G932" s="106" t="s">
        <v>778</v>
      </c>
      <c r="H932" s="106" t="s">
        <v>729</v>
      </c>
      <c r="I932" s="106">
        <v>10</v>
      </c>
      <c r="J932" s="106" t="s">
        <v>1269</v>
      </c>
      <c r="K932" s="106">
        <v>11</v>
      </c>
      <c r="L932" s="106" t="s">
        <v>799</v>
      </c>
      <c r="M932" s="106" t="s">
        <v>924</v>
      </c>
      <c r="N932" s="106">
        <v>0.36</v>
      </c>
      <c r="O932" s="106">
        <v>0.82</v>
      </c>
      <c r="P932" s="106" t="s">
        <v>714</v>
      </c>
      <c r="Q932" s="107" t="s">
        <v>1689</v>
      </c>
      <c r="R932" s="107" t="s">
        <v>39</v>
      </c>
    </row>
    <row r="933" spans="2:18" ht="20.100000000000001" customHeight="1" x14ac:dyDescent="0.4">
      <c r="B933" s="105" t="str">
        <f t="shared" si="42"/>
        <v/>
      </c>
      <c r="C933" s="105" t="str">
        <f t="shared" si="43"/>
        <v/>
      </c>
      <c r="D933" s="105" t="str">
        <f t="shared" si="44"/>
        <v/>
      </c>
      <c r="E933" s="106" t="s">
        <v>695</v>
      </c>
      <c r="F933" s="106" t="s">
        <v>805</v>
      </c>
      <c r="G933" s="106" t="s">
        <v>773</v>
      </c>
      <c r="H933" s="106" t="s">
        <v>765</v>
      </c>
      <c r="I933" s="106">
        <v>10</v>
      </c>
      <c r="J933" s="106" t="s">
        <v>1266</v>
      </c>
      <c r="K933" s="106">
        <v>11</v>
      </c>
      <c r="L933" s="106" t="s">
        <v>741</v>
      </c>
      <c r="M933" s="106" t="s">
        <v>924</v>
      </c>
      <c r="N933" s="106">
        <v>0.43</v>
      </c>
      <c r="O933" s="106">
        <v>0.82</v>
      </c>
      <c r="P933" s="106" t="s">
        <v>714</v>
      </c>
      <c r="Q933" s="107" t="s">
        <v>1690</v>
      </c>
      <c r="R933" s="107" t="s">
        <v>39</v>
      </c>
    </row>
    <row r="934" spans="2:18" ht="20.100000000000001" customHeight="1" x14ac:dyDescent="0.4">
      <c r="B934" s="105" t="str">
        <f t="shared" si="42"/>
        <v/>
      </c>
      <c r="C934" s="105" t="str">
        <f t="shared" si="43"/>
        <v/>
      </c>
      <c r="D934" s="105" t="str">
        <f t="shared" si="44"/>
        <v/>
      </c>
      <c r="E934" s="106" t="s">
        <v>695</v>
      </c>
      <c r="F934" s="106" t="s">
        <v>805</v>
      </c>
      <c r="G934" s="106" t="s">
        <v>778</v>
      </c>
      <c r="H934" s="106" t="s">
        <v>765</v>
      </c>
      <c r="I934" s="106">
        <v>10</v>
      </c>
      <c r="J934" s="106" t="s">
        <v>1269</v>
      </c>
      <c r="K934" s="106">
        <v>11</v>
      </c>
      <c r="L934" s="106" t="s">
        <v>741</v>
      </c>
      <c r="M934" s="106" t="s">
        <v>924</v>
      </c>
      <c r="N934" s="106">
        <v>0.43</v>
      </c>
      <c r="O934" s="106">
        <v>0.82</v>
      </c>
      <c r="P934" s="106" t="s">
        <v>714</v>
      </c>
      <c r="Q934" s="107" t="s">
        <v>1691</v>
      </c>
      <c r="R934" s="107" t="s">
        <v>39</v>
      </c>
    </row>
    <row r="935" spans="2:18" ht="20.100000000000001" customHeight="1" x14ac:dyDescent="0.4">
      <c r="B935" s="105" t="str">
        <f t="shared" si="42"/>
        <v/>
      </c>
      <c r="C935" s="105" t="str">
        <f t="shared" si="43"/>
        <v/>
      </c>
      <c r="D935" s="105" t="str">
        <f t="shared" si="44"/>
        <v/>
      </c>
      <c r="E935" s="106" t="s">
        <v>695</v>
      </c>
      <c r="F935" s="106" t="s">
        <v>817</v>
      </c>
      <c r="G935" s="106" t="s">
        <v>773</v>
      </c>
      <c r="H935" s="106" t="s">
        <v>819</v>
      </c>
      <c r="I935" s="106">
        <v>10</v>
      </c>
      <c r="J935" s="106" t="s">
        <v>1266</v>
      </c>
      <c r="K935" s="106">
        <v>11</v>
      </c>
      <c r="L935" s="106" t="s">
        <v>741</v>
      </c>
      <c r="M935" s="106" t="s">
        <v>924</v>
      </c>
      <c r="N935" s="106">
        <v>0.31</v>
      </c>
      <c r="O935" s="106">
        <v>0.82</v>
      </c>
      <c r="P935" s="106" t="s">
        <v>714</v>
      </c>
      <c r="Q935" s="107" t="s">
        <v>1692</v>
      </c>
      <c r="R935" s="107" t="s">
        <v>39</v>
      </c>
    </row>
    <row r="936" spans="2:18" ht="20.100000000000001" customHeight="1" x14ac:dyDescent="0.4">
      <c r="B936" s="105" t="str">
        <f t="shared" si="42"/>
        <v/>
      </c>
      <c r="C936" s="105" t="str">
        <f t="shared" si="43"/>
        <v/>
      </c>
      <c r="D936" s="105" t="str">
        <f t="shared" si="44"/>
        <v/>
      </c>
      <c r="E936" s="106" t="s">
        <v>695</v>
      </c>
      <c r="F936" s="106" t="s">
        <v>817</v>
      </c>
      <c r="G936" s="106" t="s">
        <v>778</v>
      </c>
      <c r="H936" s="106" t="s">
        <v>819</v>
      </c>
      <c r="I936" s="106">
        <v>10</v>
      </c>
      <c r="J936" s="106" t="s">
        <v>1269</v>
      </c>
      <c r="K936" s="106">
        <v>11</v>
      </c>
      <c r="L936" s="106" t="s">
        <v>741</v>
      </c>
      <c r="M936" s="106" t="s">
        <v>924</v>
      </c>
      <c r="N936" s="106">
        <v>0.31</v>
      </c>
      <c r="O936" s="106">
        <v>0.82</v>
      </c>
      <c r="P936" s="106" t="s">
        <v>714</v>
      </c>
      <c r="Q936" s="107" t="s">
        <v>1693</v>
      </c>
      <c r="R936" s="107" t="s">
        <v>39</v>
      </c>
    </row>
    <row r="937" spans="2:18" ht="20.100000000000001" customHeight="1" x14ac:dyDescent="0.4">
      <c r="B937" s="105" t="str">
        <f t="shared" si="42"/>
        <v/>
      </c>
      <c r="C937" s="105" t="str">
        <f t="shared" si="43"/>
        <v/>
      </c>
      <c r="D937" s="105" t="str">
        <f t="shared" si="44"/>
        <v/>
      </c>
      <c r="E937" s="106" t="s">
        <v>695</v>
      </c>
      <c r="F937" s="106" t="s">
        <v>794</v>
      </c>
      <c r="G937" s="106" t="s">
        <v>710</v>
      </c>
      <c r="H937" s="106" t="s">
        <v>733</v>
      </c>
      <c r="I937" s="106">
        <v>10</v>
      </c>
      <c r="J937" s="106" t="s">
        <v>711</v>
      </c>
      <c r="K937" s="106">
        <v>11</v>
      </c>
      <c r="L937" s="106" t="s">
        <v>733</v>
      </c>
      <c r="M937" s="106" t="s">
        <v>924</v>
      </c>
      <c r="N937" s="106">
        <v>0.45</v>
      </c>
      <c r="O937" s="106">
        <v>0.82</v>
      </c>
      <c r="P937" s="106" t="s">
        <v>714</v>
      </c>
      <c r="Q937" s="107" t="s">
        <v>1694</v>
      </c>
      <c r="R937" s="107" t="s">
        <v>25</v>
      </c>
    </row>
    <row r="938" spans="2:18" ht="20.100000000000001" customHeight="1" x14ac:dyDescent="0.4">
      <c r="B938" s="105" t="str">
        <f t="shared" si="42"/>
        <v/>
      </c>
      <c r="C938" s="105" t="str">
        <f t="shared" si="43"/>
        <v/>
      </c>
      <c r="D938" s="105" t="str">
        <f t="shared" si="44"/>
        <v/>
      </c>
      <c r="E938" s="106" t="s">
        <v>695</v>
      </c>
      <c r="F938" s="106" t="s">
        <v>696</v>
      </c>
      <c r="G938" s="106" t="s">
        <v>721</v>
      </c>
      <c r="H938" s="106" t="s">
        <v>698</v>
      </c>
      <c r="I938" s="106">
        <v>10</v>
      </c>
      <c r="J938" s="106" t="s">
        <v>722</v>
      </c>
      <c r="K938" s="106">
        <v>10</v>
      </c>
      <c r="L938" s="106" t="s">
        <v>698</v>
      </c>
      <c r="M938" s="106" t="s">
        <v>924</v>
      </c>
      <c r="N938" s="106">
        <v>0.32</v>
      </c>
      <c r="O938" s="106">
        <v>0.82</v>
      </c>
      <c r="P938" s="106" t="s">
        <v>714</v>
      </c>
      <c r="Q938" s="107" t="s">
        <v>1695</v>
      </c>
      <c r="R938" s="107" t="s">
        <v>25</v>
      </c>
    </row>
    <row r="939" spans="2:18" ht="20.100000000000001" customHeight="1" x14ac:dyDescent="0.4">
      <c r="B939" s="105" t="str">
        <f t="shared" si="42"/>
        <v/>
      </c>
      <c r="C939" s="105" t="str">
        <f t="shared" si="43"/>
        <v/>
      </c>
      <c r="D939" s="105" t="str">
        <f t="shared" si="44"/>
        <v/>
      </c>
      <c r="E939" s="106" t="s">
        <v>695</v>
      </c>
      <c r="F939" s="106" t="s">
        <v>696</v>
      </c>
      <c r="G939" s="106" t="s">
        <v>773</v>
      </c>
      <c r="H939" s="106" t="s">
        <v>706</v>
      </c>
      <c r="I939" s="106">
        <v>10</v>
      </c>
      <c r="J939" s="106" t="s">
        <v>774</v>
      </c>
      <c r="K939" s="106">
        <v>10</v>
      </c>
      <c r="L939" s="106" t="s">
        <v>706</v>
      </c>
      <c r="M939" s="106" t="s">
        <v>924</v>
      </c>
      <c r="N939" s="106">
        <v>0.32</v>
      </c>
      <c r="O939" s="106">
        <v>0.82</v>
      </c>
      <c r="P939" s="106" t="s">
        <v>714</v>
      </c>
      <c r="Q939" s="107" t="s">
        <v>1696</v>
      </c>
      <c r="R939" s="107" t="s">
        <v>25</v>
      </c>
    </row>
    <row r="940" spans="2:18" ht="20.100000000000001" customHeight="1" x14ac:dyDescent="0.4">
      <c r="B940" s="105" t="str">
        <f t="shared" si="42"/>
        <v/>
      </c>
      <c r="C940" s="105" t="str">
        <f t="shared" si="43"/>
        <v/>
      </c>
      <c r="D940" s="105" t="str">
        <f t="shared" si="44"/>
        <v/>
      </c>
      <c r="E940" s="106" t="s">
        <v>695</v>
      </c>
      <c r="F940" s="106" t="s">
        <v>696</v>
      </c>
      <c r="G940" s="106" t="s">
        <v>778</v>
      </c>
      <c r="H940" s="106" t="s">
        <v>706</v>
      </c>
      <c r="I940" s="106">
        <v>10</v>
      </c>
      <c r="J940" s="106" t="s">
        <v>779</v>
      </c>
      <c r="K940" s="106">
        <v>10</v>
      </c>
      <c r="L940" s="106" t="s">
        <v>706</v>
      </c>
      <c r="M940" s="106" t="s">
        <v>924</v>
      </c>
      <c r="N940" s="106">
        <v>0.32</v>
      </c>
      <c r="O940" s="106">
        <v>0.82</v>
      </c>
      <c r="P940" s="106" t="s">
        <v>714</v>
      </c>
      <c r="Q940" s="107" t="s">
        <v>1697</v>
      </c>
      <c r="R940" s="107" t="s">
        <v>25</v>
      </c>
    </row>
    <row r="941" spans="2:18" ht="20.100000000000001" customHeight="1" x14ac:dyDescent="0.4">
      <c r="B941" s="105" t="str">
        <f t="shared" si="42"/>
        <v/>
      </c>
      <c r="C941" s="105" t="str">
        <f t="shared" si="43"/>
        <v/>
      </c>
      <c r="D941" s="105" t="str">
        <f t="shared" si="44"/>
        <v/>
      </c>
      <c r="E941" s="106" t="s">
        <v>695</v>
      </c>
      <c r="F941" s="106" t="s">
        <v>696</v>
      </c>
      <c r="G941" s="106" t="s">
        <v>782</v>
      </c>
      <c r="H941" s="106" t="s">
        <v>706</v>
      </c>
      <c r="I941" s="106">
        <v>10</v>
      </c>
      <c r="J941" s="106" t="s">
        <v>783</v>
      </c>
      <c r="K941" s="106">
        <v>10</v>
      </c>
      <c r="L941" s="106" t="s">
        <v>706</v>
      </c>
      <c r="M941" s="106" t="s">
        <v>924</v>
      </c>
      <c r="N941" s="106">
        <v>0.27</v>
      </c>
      <c r="O941" s="106">
        <v>0.82</v>
      </c>
      <c r="P941" s="106" t="s">
        <v>714</v>
      </c>
      <c r="Q941" s="107" t="s">
        <v>1698</v>
      </c>
      <c r="R941" s="107" t="s">
        <v>25</v>
      </c>
    </row>
    <row r="942" spans="2:18" ht="20.100000000000001" customHeight="1" x14ac:dyDescent="0.4">
      <c r="B942" s="105" t="str">
        <f t="shared" si="42"/>
        <v/>
      </c>
      <c r="C942" s="105" t="str">
        <f t="shared" si="43"/>
        <v/>
      </c>
      <c r="D942" s="105" t="str">
        <f t="shared" si="44"/>
        <v/>
      </c>
      <c r="E942" s="106" t="s">
        <v>695</v>
      </c>
      <c r="F942" s="106" t="s">
        <v>798</v>
      </c>
      <c r="G942" s="106" t="s">
        <v>710</v>
      </c>
      <c r="H942" s="106" t="s">
        <v>733</v>
      </c>
      <c r="I942" s="106">
        <v>10</v>
      </c>
      <c r="J942" s="106" t="s">
        <v>711</v>
      </c>
      <c r="K942" s="106">
        <v>11</v>
      </c>
      <c r="L942" s="106" t="s">
        <v>802</v>
      </c>
      <c r="M942" s="106" t="s">
        <v>924</v>
      </c>
      <c r="N942" s="106">
        <v>0.36</v>
      </c>
      <c r="O942" s="106">
        <v>0.82</v>
      </c>
      <c r="P942" s="106" t="s">
        <v>714</v>
      </c>
      <c r="Q942" s="107" t="s">
        <v>1699</v>
      </c>
      <c r="R942" s="107" t="s">
        <v>25</v>
      </c>
    </row>
    <row r="943" spans="2:18" ht="20.100000000000001" customHeight="1" x14ac:dyDescent="0.4">
      <c r="B943" s="105" t="str">
        <f t="shared" si="42"/>
        <v/>
      </c>
      <c r="C943" s="105" t="str">
        <f t="shared" si="43"/>
        <v/>
      </c>
      <c r="D943" s="105" t="str">
        <f t="shared" si="44"/>
        <v/>
      </c>
      <c r="E943" s="106" t="s">
        <v>695</v>
      </c>
      <c r="F943" s="106" t="s">
        <v>805</v>
      </c>
      <c r="G943" s="106" t="s">
        <v>773</v>
      </c>
      <c r="H943" s="106" t="s">
        <v>733</v>
      </c>
      <c r="I943" s="106">
        <v>10</v>
      </c>
      <c r="J943" s="106" t="s">
        <v>774</v>
      </c>
      <c r="K943" s="106">
        <v>11</v>
      </c>
      <c r="L943" s="106" t="s">
        <v>741</v>
      </c>
      <c r="M943" s="106" t="s">
        <v>924</v>
      </c>
      <c r="N943" s="106">
        <v>0.44</v>
      </c>
      <c r="O943" s="106">
        <v>0.82</v>
      </c>
      <c r="P943" s="106" t="s">
        <v>714</v>
      </c>
      <c r="Q943" s="107" t="s">
        <v>1700</v>
      </c>
      <c r="R943" s="107" t="s">
        <v>25</v>
      </c>
    </row>
    <row r="944" spans="2:18" ht="20.100000000000001" customHeight="1" x14ac:dyDescent="0.4">
      <c r="B944" s="105" t="str">
        <f t="shared" si="42"/>
        <v/>
      </c>
      <c r="C944" s="105" t="str">
        <f t="shared" si="43"/>
        <v/>
      </c>
      <c r="D944" s="105" t="str">
        <f t="shared" si="44"/>
        <v/>
      </c>
      <c r="E944" s="106" t="s">
        <v>695</v>
      </c>
      <c r="F944" s="106" t="s">
        <v>805</v>
      </c>
      <c r="G944" s="106" t="s">
        <v>773</v>
      </c>
      <c r="H944" s="106" t="s">
        <v>729</v>
      </c>
      <c r="I944" s="106">
        <v>10</v>
      </c>
      <c r="J944" s="106" t="s">
        <v>1266</v>
      </c>
      <c r="K944" s="106">
        <v>11</v>
      </c>
      <c r="L944" s="106" t="s">
        <v>741</v>
      </c>
      <c r="M944" s="106" t="s">
        <v>924</v>
      </c>
      <c r="N944" s="106">
        <v>0.44</v>
      </c>
      <c r="O944" s="106">
        <v>0.82</v>
      </c>
      <c r="P944" s="106" t="s">
        <v>714</v>
      </c>
      <c r="Q944" s="107" t="s">
        <v>1701</v>
      </c>
      <c r="R944" s="107" t="s">
        <v>25</v>
      </c>
    </row>
    <row r="945" spans="2:18" ht="20.100000000000001" customHeight="1" x14ac:dyDescent="0.4">
      <c r="B945" s="105" t="str">
        <f t="shared" si="42"/>
        <v/>
      </c>
      <c r="C945" s="105" t="str">
        <f t="shared" si="43"/>
        <v/>
      </c>
      <c r="D945" s="105" t="str">
        <f t="shared" si="44"/>
        <v/>
      </c>
      <c r="E945" s="106" t="s">
        <v>695</v>
      </c>
      <c r="F945" s="106" t="s">
        <v>805</v>
      </c>
      <c r="G945" s="106" t="s">
        <v>778</v>
      </c>
      <c r="H945" s="106" t="s">
        <v>733</v>
      </c>
      <c r="I945" s="106">
        <v>10</v>
      </c>
      <c r="J945" s="106" t="s">
        <v>779</v>
      </c>
      <c r="K945" s="106">
        <v>11</v>
      </c>
      <c r="L945" s="106" t="s">
        <v>741</v>
      </c>
      <c r="M945" s="106" t="s">
        <v>924</v>
      </c>
      <c r="N945" s="106">
        <v>0.44</v>
      </c>
      <c r="O945" s="106">
        <v>0.82</v>
      </c>
      <c r="P945" s="106" t="s">
        <v>714</v>
      </c>
      <c r="Q945" s="107" t="s">
        <v>1702</v>
      </c>
      <c r="R945" s="107" t="s">
        <v>25</v>
      </c>
    </row>
    <row r="946" spans="2:18" ht="20.100000000000001" customHeight="1" x14ac:dyDescent="0.4">
      <c r="B946" s="105" t="str">
        <f t="shared" si="42"/>
        <v/>
      </c>
      <c r="C946" s="105" t="str">
        <f t="shared" si="43"/>
        <v/>
      </c>
      <c r="D946" s="105" t="str">
        <f t="shared" si="44"/>
        <v/>
      </c>
      <c r="E946" s="106" t="s">
        <v>695</v>
      </c>
      <c r="F946" s="106" t="s">
        <v>805</v>
      </c>
      <c r="G946" s="106" t="s">
        <v>778</v>
      </c>
      <c r="H946" s="106" t="s">
        <v>729</v>
      </c>
      <c r="I946" s="106">
        <v>10</v>
      </c>
      <c r="J946" s="106" t="s">
        <v>1269</v>
      </c>
      <c r="K946" s="106">
        <v>11</v>
      </c>
      <c r="L946" s="106" t="s">
        <v>741</v>
      </c>
      <c r="M946" s="106" t="s">
        <v>924</v>
      </c>
      <c r="N946" s="106">
        <v>0.44</v>
      </c>
      <c r="O946" s="106">
        <v>0.82</v>
      </c>
      <c r="P946" s="106" t="s">
        <v>714</v>
      </c>
      <c r="Q946" s="107" t="s">
        <v>1703</v>
      </c>
      <c r="R946" s="107" t="s">
        <v>25</v>
      </c>
    </row>
    <row r="947" spans="2:18" ht="20.100000000000001" customHeight="1" x14ac:dyDescent="0.4">
      <c r="B947" s="105" t="str">
        <f t="shared" si="42"/>
        <v/>
      </c>
      <c r="C947" s="105" t="str">
        <f t="shared" si="43"/>
        <v/>
      </c>
      <c r="D947" s="105" t="str">
        <f t="shared" si="44"/>
        <v/>
      </c>
      <c r="E947" s="106" t="s">
        <v>695</v>
      </c>
      <c r="F947" s="106" t="s">
        <v>805</v>
      </c>
      <c r="G947" s="106" t="s">
        <v>782</v>
      </c>
      <c r="H947" s="106" t="s">
        <v>733</v>
      </c>
      <c r="I947" s="106">
        <v>10</v>
      </c>
      <c r="J947" s="106" t="s">
        <v>783</v>
      </c>
      <c r="K947" s="106">
        <v>11</v>
      </c>
      <c r="L947" s="106" t="s">
        <v>741</v>
      </c>
      <c r="M947" s="106" t="s">
        <v>924</v>
      </c>
      <c r="N947" s="106">
        <v>0.37</v>
      </c>
      <c r="O947" s="106">
        <v>0.82</v>
      </c>
      <c r="P947" s="106" t="s">
        <v>714</v>
      </c>
      <c r="Q947" s="107" t="s">
        <v>1704</v>
      </c>
      <c r="R947" s="107" t="s">
        <v>25</v>
      </c>
    </row>
    <row r="948" spans="2:18" ht="20.100000000000001" customHeight="1" x14ac:dyDescent="0.4">
      <c r="B948" s="105" t="str">
        <f t="shared" si="42"/>
        <v/>
      </c>
      <c r="C948" s="105" t="str">
        <f t="shared" si="43"/>
        <v/>
      </c>
      <c r="D948" s="105" t="str">
        <f t="shared" si="44"/>
        <v/>
      </c>
      <c r="E948" s="106" t="s">
        <v>695</v>
      </c>
      <c r="F948" s="106" t="s">
        <v>805</v>
      </c>
      <c r="G948" s="106" t="s">
        <v>758</v>
      </c>
      <c r="H948" s="106" t="s">
        <v>765</v>
      </c>
      <c r="I948" s="106">
        <v>10</v>
      </c>
      <c r="J948" s="106" t="s">
        <v>711</v>
      </c>
      <c r="K948" s="106">
        <v>11</v>
      </c>
      <c r="L948" s="106" t="s">
        <v>753</v>
      </c>
      <c r="M948" s="106" t="s">
        <v>924</v>
      </c>
      <c r="N948" s="106">
        <v>0.44</v>
      </c>
      <c r="O948" s="106">
        <v>0.82</v>
      </c>
      <c r="P948" s="106" t="s">
        <v>714</v>
      </c>
      <c r="Q948" s="107" t="s">
        <v>1705</v>
      </c>
      <c r="R948" s="107" t="s">
        <v>25</v>
      </c>
    </row>
    <row r="949" spans="2:18" ht="20.100000000000001" customHeight="1" x14ac:dyDescent="0.4">
      <c r="B949" s="105" t="str">
        <f t="shared" si="42"/>
        <v/>
      </c>
      <c r="C949" s="105" t="str">
        <f t="shared" si="43"/>
        <v/>
      </c>
      <c r="D949" s="105" t="str">
        <f t="shared" si="44"/>
        <v/>
      </c>
      <c r="E949" s="106" t="s">
        <v>695</v>
      </c>
      <c r="F949" s="106" t="s">
        <v>805</v>
      </c>
      <c r="G949" s="106" t="s">
        <v>788</v>
      </c>
      <c r="H949" s="106" t="s">
        <v>733</v>
      </c>
      <c r="I949" s="106">
        <v>10</v>
      </c>
      <c r="J949" s="106" t="s">
        <v>722</v>
      </c>
      <c r="K949" s="106">
        <v>11</v>
      </c>
      <c r="L949" s="106" t="s">
        <v>753</v>
      </c>
      <c r="M949" s="106" t="s">
        <v>924</v>
      </c>
      <c r="N949" s="106">
        <v>0.44</v>
      </c>
      <c r="O949" s="106">
        <v>0.82</v>
      </c>
      <c r="P949" s="106" t="s">
        <v>714</v>
      </c>
      <c r="Q949" s="107" t="s">
        <v>1706</v>
      </c>
      <c r="R949" s="107" t="s">
        <v>25</v>
      </c>
    </row>
    <row r="950" spans="2:18" ht="20.100000000000001" customHeight="1" x14ac:dyDescent="0.4">
      <c r="B950" s="105" t="str">
        <f t="shared" si="42"/>
        <v/>
      </c>
      <c r="C950" s="105" t="str">
        <f t="shared" si="43"/>
        <v/>
      </c>
      <c r="D950" s="105" t="str">
        <f t="shared" si="44"/>
        <v/>
      </c>
      <c r="E950" s="106" t="s">
        <v>695</v>
      </c>
      <c r="F950" s="106" t="s">
        <v>817</v>
      </c>
      <c r="G950" s="106" t="s">
        <v>773</v>
      </c>
      <c r="H950" s="106" t="s">
        <v>802</v>
      </c>
      <c r="I950" s="106">
        <v>10</v>
      </c>
      <c r="J950" s="106" t="s">
        <v>774</v>
      </c>
      <c r="K950" s="106">
        <v>11</v>
      </c>
      <c r="L950" s="106" t="s">
        <v>741</v>
      </c>
      <c r="M950" s="106" t="s">
        <v>924</v>
      </c>
      <c r="N950" s="106">
        <v>0.31</v>
      </c>
      <c r="O950" s="106">
        <v>0.82</v>
      </c>
      <c r="P950" s="106" t="s">
        <v>714</v>
      </c>
      <c r="Q950" s="107" t="s">
        <v>1707</v>
      </c>
      <c r="R950" s="107" t="s">
        <v>25</v>
      </c>
    </row>
    <row r="951" spans="2:18" ht="20.100000000000001" customHeight="1" x14ac:dyDescent="0.4">
      <c r="B951" s="105" t="str">
        <f t="shared" si="42"/>
        <v/>
      </c>
      <c r="C951" s="105" t="str">
        <f t="shared" si="43"/>
        <v/>
      </c>
      <c r="D951" s="105" t="str">
        <f t="shared" si="44"/>
        <v/>
      </c>
      <c r="E951" s="106" t="s">
        <v>695</v>
      </c>
      <c r="F951" s="106" t="s">
        <v>817</v>
      </c>
      <c r="G951" s="106" t="s">
        <v>773</v>
      </c>
      <c r="H951" s="106" t="s">
        <v>799</v>
      </c>
      <c r="I951" s="106">
        <v>10</v>
      </c>
      <c r="J951" s="106" t="s">
        <v>1266</v>
      </c>
      <c r="K951" s="106">
        <v>11</v>
      </c>
      <c r="L951" s="106" t="s">
        <v>741</v>
      </c>
      <c r="M951" s="106" t="s">
        <v>924</v>
      </c>
      <c r="N951" s="106">
        <v>0.31</v>
      </c>
      <c r="O951" s="106">
        <v>0.82</v>
      </c>
      <c r="P951" s="106" t="s">
        <v>714</v>
      </c>
      <c r="Q951" s="107" t="s">
        <v>1708</v>
      </c>
      <c r="R951" s="107" t="s">
        <v>25</v>
      </c>
    </row>
    <row r="952" spans="2:18" ht="20.100000000000001" customHeight="1" x14ac:dyDescent="0.4">
      <c r="B952" s="105" t="str">
        <f t="shared" si="42"/>
        <v/>
      </c>
      <c r="C952" s="105" t="str">
        <f t="shared" si="43"/>
        <v/>
      </c>
      <c r="D952" s="105" t="str">
        <f t="shared" si="44"/>
        <v/>
      </c>
      <c r="E952" s="106" t="s">
        <v>695</v>
      </c>
      <c r="F952" s="106" t="s">
        <v>817</v>
      </c>
      <c r="G952" s="106" t="s">
        <v>778</v>
      </c>
      <c r="H952" s="106" t="s">
        <v>802</v>
      </c>
      <c r="I952" s="106">
        <v>10</v>
      </c>
      <c r="J952" s="106" t="s">
        <v>779</v>
      </c>
      <c r="K952" s="106">
        <v>11</v>
      </c>
      <c r="L952" s="106" t="s">
        <v>741</v>
      </c>
      <c r="M952" s="106" t="s">
        <v>924</v>
      </c>
      <c r="N952" s="106">
        <v>0.31</v>
      </c>
      <c r="O952" s="106">
        <v>0.82</v>
      </c>
      <c r="P952" s="106" t="s">
        <v>714</v>
      </c>
      <c r="Q952" s="107" t="s">
        <v>1709</v>
      </c>
      <c r="R952" s="107" t="s">
        <v>25</v>
      </c>
    </row>
    <row r="953" spans="2:18" ht="20.100000000000001" customHeight="1" x14ac:dyDescent="0.4">
      <c r="B953" s="105" t="str">
        <f t="shared" si="42"/>
        <v/>
      </c>
      <c r="C953" s="105" t="str">
        <f t="shared" si="43"/>
        <v/>
      </c>
      <c r="D953" s="105" t="str">
        <f t="shared" si="44"/>
        <v/>
      </c>
      <c r="E953" s="106" t="s">
        <v>695</v>
      </c>
      <c r="F953" s="106" t="s">
        <v>817</v>
      </c>
      <c r="G953" s="106" t="s">
        <v>778</v>
      </c>
      <c r="H953" s="106" t="s">
        <v>799</v>
      </c>
      <c r="I953" s="106">
        <v>10</v>
      </c>
      <c r="J953" s="106" t="s">
        <v>1269</v>
      </c>
      <c r="K953" s="106">
        <v>11</v>
      </c>
      <c r="L953" s="106" t="s">
        <v>741</v>
      </c>
      <c r="M953" s="106" t="s">
        <v>924</v>
      </c>
      <c r="N953" s="106">
        <v>0.31</v>
      </c>
      <c r="O953" s="106">
        <v>0.82</v>
      </c>
      <c r="P953" s="106" t="s">
        <v>714</v>
      </c>
      <c r="Q953" s="107" t="s">
        <v>1710</v>
      </c>
      <c r="R953" s="107" t="s">
        <v>25</v>
      </c>
    </row>
    <row r="954" spans="2:18" ht="20.100000000000001" customHeight="1" x14ac:dyDescent="0.4">
      <c r="B954" s="105" t="str">
        <f t="shared" si="42"/>
        <v/>
      </c>
      <c r="C954" s="105" t="str">
        <f t="shared" si="43"/>
        <v/>
      </c>
      <c r="D954" s="105" t="str">
        <f t="shared" si="44"/>
        <v/>
      </c>
      <c r="E954" s="106" t="s">
        <v>695</v>
      </c>
      <c r="F954" s="106" t="s">
        <v>817</v>
      </c>
      <c r="G954" s="106" t="s">
        <v>782</v>
      </c>
      <c r="H954" s="106" t="s">
        <v>802</v>
      </c>
      <c r="I954" s="106">
        <v>10</v>
      </c>
      <c r="J954" s="106" t="s">
        <v>783</v>
      </c>
      <c r="K954" s="106">
        <v>11</v>
      </c>
      <c r="L954" s="106" t="s">
        <v>741</v>
      </c>
      <c r="M954" s="106" t="s">
        <v>924</v>
      </c>
      <c r="N954" s="106">
        <v>0.26</v>
      </c>
      <c r="O954" s="106">
        <v>0.82</v>
      </c>
      <c r="P954" s="106" t="s">
        <v>714</v>
      </c>
      <c r="Q954" s="107" t="s">
        <v>1711</v>
      </c>
      <c r="R954" s="107" t="s">
        <v>25</v>
      </c>
    </row>
    <row r="955" spans="2:18" ht="20.100000000000001" customHeight="1" x14ac:dyDescent="0.4">
      <c r="B955" s="105" t="str">
        <f t="shared" si="42"/>
        <v/>
      </c>
      <c r="C955" s="105" t="str">
        <f t="shared" si="43"/>
        <v/>
      </c>
      <c r="D955" s="105" t="str">
        <f t="shared" si="44"/>
        <v/>
      </c>
      <c r="E955" s="106" t="s">
        <v>695</v>
      </c>
      <c r="F955" s="106" t="s">
        <v>817</v>
      </c>
      <c r="G955" s="106" t="s">
        <v>758</v>
      </c>
      <c r="H955" s="106" t="s">
        <v>819</v>
      </c>
      <c r="I955" s="106">
        <v>10</v>
      </c>
      <c r="J955" s="106" t="s">
        <v>711</v>
      </c>
      <c r="K955" s="106">
        <v>11</v>
      </c>
      <c r="L955" s="106" t="s">
        <v>753</v>
      </c>
      <c r="M955" s="106" t="s">
        <v>924</v>
      </c>
      <c r="N955" s="106">
        <v>0.32</v>
      </c>
      <c r="O955" s="106">
        <v>0.82</v>
      </c>
      <c r="P955" s="106" t="s">
        <v>714</v>
      </c>
      <c r="Q955" s="107" t="s">
        <v>1712</v>
      </c>
      <c r="R955" s="107" t="s">
        <v>25</v>
      </c>
    </row>
    <row r="956" spans="2:18" ht="20.100000000000001" customHeight="1" x14ac:dyDescent="0.4">
      <c r="B956" s="105" t="str">
        <f t="shared" si="42"/>
        <v/>
      </c>
      <c r="C956" s="105" t="str">
        <f t="shared" si="43"/>
        <v/>
      </c>
      <c r="D956" s="105" t="str">
        <f t="shared" si="44"/>
        <v/>
      </c>
      <c r="E956" s="106" t="s">
        <v>695</v>
      </c>
      <c r="F956" s="106" t="s">
        <v>817</v>
      </c>
      <c r="G956" s="106" t="s">
        <v>788</v>
      </c>
      <c r="H956" s="106" t="s">
        <v>802</v>
      </c>
      <c r="I956" s="106">
        <v>10</v>
      </c>
      <c r="J956" s="106" t="s">
        <v>722</v>
      </c>
      <c r="K956" s="106">
        <v>11</v>
      </c>
      <c r="L956" s="106" t="s">
        <v>753</v>
      </c>
      <c r="M956" s="106" t="s">
        <v>924</v>
      </c>
      <c r="N956" s="106">
        <v>0.32</v>
      </c>
      <c r="O956" s="106">
        <v>0.82</v>
      </c>
      <c r="P956" s="106" t="s">
        <v>714</v>
      </c>
      <c r="Q956" s="107" t="s">
        <v>1713</v>
      </c>
      <c r="R956" s="107" t="s">
        <v>25</v>
      </c>
    </row>
    <row r="957" spans="2:18" ht="20.100000000000001" customHeight="1" x14ac:dyDescent="0.4">
      <c r="B957" s="105" t="str">
        <f t="shared" si="42"/>
        <v/>
      </c>
      <c r="C957" s="105" t="str">
        <f t="shared" si="43"/>
        <v/>
      </c>
      <c r="D957" s="105" t="str">
        <f t="shared" si="44"/>
        <v/>
      </c>
      <c r="E957" s="106" t="s">
        <v>695</v>
      </c>
      <c r="F957" s="106" t="s">
        <v>696</v>
      </c>
      <c r="G957" s="106" t="s">
        <v>721</v>
      </c>
      <c r="H957" s="106" t="s">
        <v>717</v>
      </c>
      <c r="I957" s="106">
        <v>6</v>
      </c>
      <c r="J957" s="106" t="s">
        <v>722</v>
      </c>
      <c r="K957" s="106">
        <v>6</v>
      </c>
      <c r="L957" s="106" t="s">
        <v>717</v>
      </c>
      <c r="M957" s="106" t="s">
        <v>700</v>
      </c>
      <c r="N957" s="106">
        <v>0.32</v>
      </c>
      <c r="O957" s="106">
        <v>0.82</v>
      </c>
      <c r="P957" s="106" t="s">
        <v>714</v>
      </c>
      <c r="Q957" s="107" t="s">
        <v>1714</v>
      </c>
      <c r="R957" s="107" t="s">
        <v>44</v>
      </c>
    </row>
    <row r="958" spans="2:18" ht="20.100000000000001" customHeight="1" x14ac:dyDescent="0.4">
      <c r="B958" s="105" t="str">
        <f t="shared" si="42"/>
        <v/>
      </c>
      <c r="C958" s="105" t="str">
        <f t="shared" si="43"/>
        <v/>
      </c>
      <c r="D958" s="105" t="str">
        <f t="shared" si="44"/>
        <v/>
      </c>
      <c r="E958" s="106" t="s">
        <v>695</v>
      </c>
      <c r="F958" s="106" t="s">
        <v>696</v>
      </c>
      <c r="G958" s="106" t="s">
        <v>773</v>
      </c>
      <c r="H958" s="106" t="s">
        <v>698</v>
      </c>
      <c r="I958" s="106">
        <v>6</v>
      </c>
      <c r="J958" s="106" t="s">
        <v>774</v>
      </c>
      <c r="K958" s="106">
        <v>6</v>
      </c>
      <c r="L958" s="106" t="s">
        <v>698</v>
      </c>
      <c r="M958" s="106" t="s">
        <v>700</v>
      </c>
      <c r="N958" s="106">
        <v>0.32</v>
      </c>
      <c r="O958" s="106">
        <v>0.82</v>
      </c>
      <c r="P958" s="106" t="s">
        <v>714</v>
      </c>
      <c r="Q958" s="107" t="s">
        <v>1715</v>
      </c>
      <c r="R958" s="107" t="s">
        <v>44</v>
      </c>
    </row>
    <row r="959" spans="2:18" ht="20.100000000000001" customHeight="1" x14ac:dyDescent="0.4">
      <c r="B959" s="105" t="str">
        <f t="shared" si="42"/>
        <v/>
      </c>
      <c r="C959" s="105" t="str">
        <f t="shared" si="43"/>
        <v/>
      </c>
      <c r="D959" s="105" t="str">
        <f t="shared" si="44"/>
        <v/>
      </c>
      <c r="E959" s="106" t="s">
        <v>695</v>
      </c>
      <c r="F959" s="106" t="s">
        <v>696</v>
      </c>
      <c r="G959" s="106" t="s">
        <v>778</v>
      </c>
      <c r="H959" s="106" t="s">
        <v>698</v>
      </c>
      <c r="I959" s="106">
        <v>6</v>
      </c>
      <c r="J959" s="106" t="s">
        <v>779</v>
      </c>
      <c r="K959" s="106">
        <v>6</v>
      </c>
      <c r="L959" s="106" t="s">
        <v>698</v>
      </c>
      <c r="M959" s="106" t="s">
        <v>700</v>
      </c>
      <c r="N959" s="106">
        <v>0.32</v>
      </c>
      <c r="O959" s="106">
        <v>0.82</v>
      </c>
      <c r="P959" s="106" t="s">
        <v>714</v>
      </c>
      <c r="Q959" s="107" t="s">
        <v>1716</v>
      </c>
      <c r="R959" s="107" t="s">
        <v>44</v>
      </c>
    </row>
    <row r="960" spans="2:18" ht="20.100000000000001" customHeight="1" x14ac:dyDescent="0.4">
      <c r="B960" s="105" t="str">
        <f t="shared" si="42"/>
        <v/>
      </c>
      <c r="C960" s="105" t="str">
        <f t="shared" si="43"/>
        <v/>
      </c>
      <c r="D960" s="105" t="str">
        <f t="shared" si="44"/>
        <v/>
      </c>
      <c r="E960" s="106" t="s">
        <v>695</v>
      </c>
      <c r="F960" s="106" t="s">
        <v>696</v>
      </c>
      <c r="G960" s="106" t="s">
        <v>782</v>
      </c>
      <c r="H960" s="106" t="s">
        <v>698</v>
      </c>
      <c r="I960" s="106">
        <v>6</v>
      </c>
      <c r="J960" s="106" t="s">
        <v>783</v>
      </c>
      <c r="K960" s="106">
        <v>6</v>
      </c>
      <c r="L960" s="106" t="s">
        <v>698</v>
      </c>
      <c r="M960" s="106" t="s">
        <v>700</v>
      </c>
      <c r="N960" s="106">
        <v>0.27</v>
      </c>
      <c r="O960" s="106">
        <v>0.82</v>
      </c>
      <c r="P960" s="106" t="s">
        <v>714</v>
      </c>
      <c r="Q960" s="107" t="s">
        <v>1717</v>
      </c>
      <c r="R960" s="107" t="s">
        <v>44</v>
      </c>
    </row>
    <row r="961" spans="2:18" ht="20.100000000000001" customHeight="1" x14ac:dyDescent="0.4">
      <c r="B961" s="105" t="str">
        <f t="shared" si="42"/>
        <v/>
      </c>
      <c r="C961" s="105" t="str">
        <f t="shared" si="43"/>
        <v/>
      </c>
      <c r="D961" s="105" t="str">
        <f t="shared" si="44"/>
        <v/>
      </c>
      <c r="E961" s="106" t="s">
        <v>695</v>
      </c>
      <c r="F961" s="106" t="s">
        <v>696</v>
      </c>
      <c r="G961" s="106" t="s">
        <v>773</v>
      </c>
      <c r="H961" s="106" t="s">
        <v>717</v>
      </c>
      <c r="I961" s="106">
        <v>10</v>
      </c>
      <c r="J961" s="106" t="s">
        <v>774</v>
      </c>
      <c r="K961" s="106">
        <v>10</v>
      </c>
      <c r="L961" s="106" t="s">
        <v>717</v>
      </c>
      <c r="M961" s="106" t="s">
        <v>924</v>
      </c>
      <c r="N961" s="106">
        <v>0.31</v>
      </c>
      <c r="O961" s="106">
        <v>0.82</v>
      </c>
      <c r="P961" s="106" t="s">
        <v>714</v>
      </c>
      <c r="Q961" s="107" t="s">
        <v>1718</v>
      </c>
      <c r="R961" s="107" t="s">
        <v>926</v>
      </c>
    </row>
    <row r="962" spans="2:18" ht="20.100000000000001" customHeight="1" x14ac:dyDescent="0.4">
      <c r="B962" s="105" t="str">
        <f t="shared" si="42"/>
        <v/>
      </c>
      <c r="C962" s="105" t="str">
        <f t="shared" si="43"/>
        <v/>
      </c>
      <c r="D962" s="105" t="str">
        <f t="shared" si="44"/>
        <v/>
      </c>
      <c r="E962" s="106" t="s">
        <v>695</v>
      </c>
      <c r="F962" s="106" t="s">
        <v>696</v>
      </c>
      <c r="G962" s="106" t="s">
        <v>778</v>
      </c>
      <c r="H962" s="106" t="s">
        <v>717</v>
      </c>
      <c r="I962" s="106">
        <v>10</v>
      </c>
      <c r="J962" s="106" t="s">
        <v>779</v>
      </c>
      <c r="K962" s="106">
        <v>10</v>
      </c>
      <c r="L962" s="106" t="s">
        <v>717</v>
      </c>
      <c r="M962" s="106" t="s">
        <v>924</v>
      </c>
      <c r="N962" s="106">
        <v>0.31</v>
      </c>
      <c r="O962" s="106">
        <v>0.82</v>
      </c>
      <c r="P962" s="106" t="s">
        <v>714</v>
      </c>
      <c r="Q962" s="107" t="s">
        <v>1719</v>
      </c>
      <c r="R962" s="107" t="s">
        <v>926</v>
      </c>
    </row>
    <row r="963" spans="2:18" ht="20.100000000000001" customHeight="1" x14ac:dyDescent="0.4">
      <c r="B963" s="105" t="str">
        <f t="shared" si="42"/>
        <v/>
      </c>
      <c r="C963" s="105" t="str">
        <f t="shared" si="43"/>
        <v/>
      </c>
      <c r="D963" s="105" t="str">
        <f t="shared" si="44"/>
        <v/>
      </c>
      <c r="E963" s="106" t="s">
        <v>695</v>
      </c>
      <c r="F963" s="106" t="s">
        <v>696</v>
      </c>
      <c r="G963" s="106" t="s">
        <v>782</v>
      </c>
      <c r="H963" s="106" t="s">
        <v>717</v>
      </c>
      <c r="I963" s="106">
        <v>10</v>
      </c>
      <c r="J963" s="106" t="s">
        <v>783</v>
      </c>
      <c r="K963" s="106">
        <v>10</v>
      </c>
      <c r="L963" s="106" t="s">
        <v>717</v>
      </c>
      <c r="M963" s="106" t="s">
        <v>924</v>
      </c>
      <c r="N963" s="106">
        <v>0.26</v>
      </c>
      <c r="O963" s="106">
        <v>0.82</v>
      </c>
      <c r="P963" s="106" t="s">
        <v>714</v>
      </c>
      <c r="Q963" s="107" t="s">
        <v>1720</v>
      </c>
      <c r="R963" s="107" t="s">
        <v>926</v>
      </c>
    </row>
    <row r="964" spans="2:18" ht="20.100000000000001" customHeight="1" x14ac:dyDescent="0.4">
      <c r="B964" s="105" t="str">
        <f t="shared" si="42"/>
        <v/>
      </c>
      <c r="C964" s="105" t="str">
        <f t="shared" si="43"/>
        <v/>
      </c>
      <c r="D964" s="105" t="str">
        <f t="shared" si="44"/>
        <v/>
      </c>
      <c r="E964" s="106" t="s">
        <v>695</v>
      </c>
      <c r="F964" s="106" t="s">
        <v>696</v>
      </c>
      <c r="G964" s="106" t="s">
        <v>721</v>
      </c>
      <c r="H964" s="106" t="s">
        <v>717</v>
      </c>
      <c r="I964" s="106">
        <v>6</v>
      </c>
      <c r="J964" s="106" t="s">
        <v>722</v>
      </c>
      <c r="K964" s="106">
        <v>6</v>
      </c>
      <c r="L964" s="106" t="s">
        <v>717</v>
      </c>
      <c r="M964" s="106" t="s">
        <v>700</v>
      </c>
      <c r="N964" s="106">
        <v>0.32</v>
      </c>
      <c r="O964" s="106">
        <v>0.82</v>
      </c>
      <c r="P964" s="106" t="s">
        <v>714</v>
      </c>
      <c r="Q964" s="107" t="s">
        <v>1721</v>
      </c>
      <c r="R964" s="107" t="s">
        <v>275</v>
      </c>
    </row>
    <row r="965" spans="2:18" ht="20.100000000000001" customHeight="1" x14ac:dyDescent="0.4">
      <c r="B965" s="105" t="str">
        <f t="shared" si="42"/>
        <v/>
      </c>
      <c r="C965" s="105" t="str">
        <f t="shared" si="43"/>
        <v/>
      </c>
      <c r="D965" s="105" t="str">
        <f t="shared" si="44"/>
        <v/>
      </c>
      <c r="E965" s="106" t="s">
        <v>695</v>
      </c>
      <c r="F965" s="106" t="s">
        <v>696</v>
      </c>
      <c r="G965" s="106" t="s">
        <v>773</v>
      </c>
      <c r="H965" s="106" t="s">
        <v>698</v>
      </c>
      <c r="I965" s="106">
        <v>6</v>
      </c>
      <c r="J965" s="106" t="s">
        <v>774</v>
      </c>
      <c r="K965" s="106">
        <v>6</v>
      </c>
      <c r="L965" s="106" t="s">
        <v>698</v>
      </c>
      <c r="M965" s="106" t="s">
        <v>700</v>
      </c>
      <c r="N965" s="106">
        <v>0.32</v>
      </c>
      <c r="O965" s="106">
        <v>0.82</v>
      </c>
      <c r="P965" s="106" t="s">
        <v>714</v>
      </c>
      <c r="Q965" s="107" t="s">
        <v>1722</v>
      </c>
      <c r="R965" s="107" t="s">
        <v>275</v>
      </c>
    </row>
    <row r="966" spans="2:18" ht="20.100000000000001" customHeight="1" x14ac:dyDescent="0.4">
      <c r="B966" s="105" t="str">
        <f t="shared" si="42"/>
        <v/>
      </c>
      <c r="C966" s="105" t="str">
        <f t="shared" si="43"/>
        <v/>
      </c>
      <c r="D966" s="105" t="str">
        <f t="shared" si="44"/>
        <v/>
      </c>
      <c r="E966" s="106" t="s">
        <v>695</v>
      </c>
      <c r="F966" s="106" t="s">
        <v>696</v>
      </c>
      <c r="G966" s="106" t="s">
        <v>778</v>
      </c>
      <c r="H966" s="106" t="s">
        <v>698</v>
      </c>
      <c r="I966" s="106">
        <v>6</v>
      </c>
      <c r="J966" s="106" t="s">
        <v>779</v>
      </c>
      <c r="K966" s="106">
        <v>6</v>
      </c>
      <c r="L966" s="106" t="s">
        <v>698</v>
      </c>
      <c r="M966" s="106" t="s">
        <v>700</v>
      </c>
      <c r="N966" s="106">
        <v>0.32</v>
      </c>
      <c r="O966" s="106">
        <v>0.82</v>
      </c>
      <c r="P966" s="106" t="s">
        <v>714</v>
      </c>
      <c r="Q966" s="107" t="s">
        <v>1723</v>
      </c>
      <c r="R966" s="107" t="s">
        <v>275</v>
      </c>
    </row>
    <row r="967" spans="2:18" ht="20.100000000000001" customHeight="1" x14ac:dyDescent="0.4">
      <c r="B967" s="105" t="str">
        <f t="shared" si="42"/>
        <v/>
      </c>
      <c r="C967" s="105" t="str">
        <f t="shared" si="43"/>
        <v/>
      </c>
      <c r="D967" s="105" t="str">
        <f t="shared" si="44"/>
        <v/>
      </c>
      <c r="E967" s="106" t="s">
        <v>695</v>
      </c>
      <c r="F967" s="106" t="s">
        <v>696</v>
      </c>
      <c r="G967" s="106" t="s">
        <v>782</v>
      </c>
      <c r="H967" s="106" t="s">
        <v>698</v>
      </c>
      <c r="I967" s="106">
        <v>6</v>
      </c>
      <c r="J967" s="106" t="s">
        <v>783</v>
      </c>
      <c r="K967" s="106">
        <v>6</v>
      </c>
      <c r="L967" s="106" t="s">
        <v>698</v>
      </c>
      <c r="M967" s="106" t="s">
        <v>700</v>
      </c>
      <c r="N967" s="106">
        <v>0.27</v>
      </c>
      <c r="O967" s="106">
        <v>0.82</v>
      </c>
      <c r="P967" s="106" t="s">
        <v>714</v>
      </c>
      <c r="Q967" s="107" t="s">
        <v>1724</v>
      </c>
      <c r="R967" s="107" t="s">
        <v>275</v>
      </c>
    </row>
    <row r="968" spans="2:18" ht="20.100000000000001" customHeight="1" x14ac:dyDescent="0.4">
      <c r="B968" s="105" t="str">
        <f t="shared" si="42"/>
        <v/>
      </c>
      <c r="C968" s="105" t="str">
        <f t="shared" si="43"/>
        <v/>
      </c>
      <c r="D968" s="105" t="str">
        <f t="shared" si="44"/>
        <v/>
      </c>
      <c r="E968" s="106" t="s">
        <v>695</v>
      </c>
      <c r="F968" s="106" t="s">
        <v>794</v>
      </c>
      <c r="G968" s="106" t="s">
        <v>697</v>
      </c>
      <c r="H968" s="106" t="s">
        <v>765</v>
      </c>
      <c r="I968" s="106">
        <v>10</v>
      </c>
      <c r="J968" s="106" t="s">
        <v>699</v>
      </c>
      <c r="K968" s="106">
        <v>11</v>
      </c>
      <c r="L968" s="106" t="s">
        <v>765</v>
      </c>
      <c r="M968" s="106" t="s">
        <v>924</v>
      </c>
      <c r="N968" s="106">
        <v>0.45</v>
      </c>
      <c r="O968" s="106">
        <v>0.82</v>
      </c>
      <c r="P968" s="106" t="s">
        <v>714</v>
      </c>
      <c r="Q968" s="107" t="s">
        <v>1725</v>
      </c>
      <c r="R968" s="107" t="s">
        <v>13</v>
      </c>
    </row>
    <row r="969" spans="2:18" ht="20.100000000000001" customHeight="1" x14ac:dyDescent="0.4">
      <c r="B969" s="105" t="str">
        <f t="shared" si="42"/>
        <v/>
      </c>
      <c r="C969" s="105" t="str">
        <f t="shared" si="43"/>
        <v/>
      </c>
      <c r="D969" s="105" t="str">
        <f t="shared" si="44"/>
        <v/>
      </c>
      <c r="E969" s="106" t="s">
        <v>695</v>
      </c>
      <c r="F969" s="106" t="s">
        <v>794</v>
      </c>
      <c r="G969" s="106" t="s">
        <v>721</v>
      </c>
      <c r="H969" s="106" t="s">
        <v>729</v>
      </c>
      <c r="I969" s="106">
        <v>10</v>
      </c>
      <c r="J969" s="106" t="s">
        <v>722</v>
      </c>
      <c r="K969" s="106">
        <v>11</v>
      </c>
      <c r="L969" s="106" t="s">
        <v>729</v>
      </c>
      <c r="M969" s="106" t="s">
        <v>924</v>
      </c>
      <c r="N969" s="106">
        <v>0.45</v>
      </c>
      <c r="O969" s="106">
        <v>0.82</v>
      </c>
      <c r="P969" s="106" t="s">
        <v>714</v>
      </c>
      <c r="Q969" s="107" t="s">
        <v>1726</v>
      </c>
      <c r="R969" s="107" t="s">
        <v>13</v>
      </c>
    </row>
    <row r="970" spans="2:18" ht="20.100000000000001" customHeight="1" x14ac:dyDescent="0.4">
      <c r="B970" s="105" t="str">
        <f t="shared" si="42"/>
        <v/>
      </c>
      <c r="C970" s="105" t="str">
        <f t="shared" si="43"/>
        <v/>
      </c>
      <c r="D970" s="105" t="str">
        <f t="shared" si="44"/>
        <v/>
      </c>
      <c r="E970" s="106" t="s">
        <v>695</v>
      </c>
      <c r="F970" s="106" t="s">
        <v>696</v>
      </c>
      <c r="G970" s="106" t="s">
        <v>710</v>
      </c>
      <c r="H970" s="106" t="s">
        <v>698</v>
      </c>
      <c r="I970" s="106">
        <v>10</v>
      </c>
      <c r="J970" s="106" t="s">
        <v>711</v>
      </c>
      <c r="K970" s="106">
        <v>10</v>
      </c>
      <c r="L970" s="106" t="s">
        <v>698</v>
      </c>
      <c r="M970" s="106" t="s">
        <v>924</v>
      </c>
      <c r="N970" s="106">
        <v>0.32</v>
      </c>
      <c r="O970" s="106">
        <v>0.82</v>
      </c>
      <c r="P970" s="106" t="s">
        <v>714</v>
      </c>
      <c r="Q970" s="107" t="s">
        <v>1727</v>
      </c>
      <c r="R970" s="107" t="s">
        <v>13</v>
      </c>
    </row>
    <row r="971" spans="2:18" ht="20.100000000000001" customHeight="1" x14ac:dyDescent="0.4">
      <c r="B971" s="105" t="str">
        <f t="shared" si="42"/>
        <v/>
      </c>
      <c r="C971" s="105" t="str">
        <f t="shared" si="43"/>
        <v/>
      </c>
      <c r="D971" s="105" t="str">
        <f t="shared" si="44"/>
        <v/>
      </c>
      <c r="E971" s="106" t="s">
        <v>695</v>
      </c>
      <c r="F971" s="106" t="s">
        <v>696</v>
      </c>
      <c r="G971" s="106" t="s">
        <v>697</v>
      </c>
      <c r="H971" s="106" t="s">
        <v>717</v>
      </c>
      <c r="I971" s="106">
        <v>10</v>
      </c>
      <c r="J971" s="106" t="s">
        <v>1347</v>
      </c>
      <c r="K971" s="106">
        <v>10</v>
      </c>
      <c r="L971" s="106" t="s">
        <v>717</v>
      </c>
      <c r="M971" s="106" t="s">
        <v>924</v>
      </c>
      <c r="N971" s="106">
        <v>0.32</v>
      </c>
      <c r="O971" s="106">
        <v>0.82</v>
      </c>
      <c r="P971" s="106" t="s">
        <v>714</v>
      </c>
      <c r="Q971" s="107" t="s">
        <v>1728</v>
      </c>
      <c r="R971" s="107" t="s">
        <v>14</v>
      </c>
    </row>
    <row r="972" spans="2:18" ht="20.100000000000001" customHeight="1" x14ac:dyDescent="0.4">
      <c r="B972" s="105" t="str">
        <f t="shared" si="42"/>
        <v/>
      </c>
      <c r="C972" s="105" t="str">
        <f t="shared" si="43"/>
        <v/>
      </c>
      <c r="D972" s="105" t="str">
        <f t="shared" si="44"/>
        <v/>
      </c>
      <c r="E972" s="106" t="s">
        <v>695</v>
      </c>
      <c r="F972" s="106" t="s">
        <v>696</v>
      </c>
      <c r="G972" s="106" t="s">
        <v>721</v>
      </c>
      <c r="H972" s="106" t="s">
        <v>717</v>
      </c>
      <c r="I972" s="106">
        <v>10</v>
      </c>
      <c r="J972" s="106" t="s">
        <v>1349</v>
      </c>
      <c r="K972" s="106">
        <v>10</v>
      </c>
      <c r="L972" s="106" t="s">
        <v>717</v>
      </c>
      <c r="M972" s="106" t="s">
        <v>924</v>
      </c>
      <c r="N972" s="106">
        <v>0.32</v>
      </c>
      <c r="O972" s="106">
        <v>0.82</v>
      </c>
      <c r="P972" s="106" t="s">
        <v>714</v>
      </c>
      <c r="Q972" s="107" t="s">
        <v>1729</v>
      </c>
      <c r="R972" s="107" t="s">
        <v>14</v>
      </c>
    </row>
    <row r="973" spans="2:18" ht="20.100000000000001" customHeight="1" x14ac:dyDescent="0.4">
      <c r="B973" s="105" t="str">
        <f t="shared" si="42"/>
        <v/>
      </c>
      <c r="C973" s="105" t="str">
        <f t="shared" si="43"/>
        <v/>
      </c>
      <c r="D973" s="105" t="str">
        <f t="shared" si="44"/>
        <v/>
      </c>
      <c r="E973" s="106" t="s">
        <v>695</v>
      </c>
      <c r="F973" s="106" t="s">
        <v>728</v>
      </c>
      <c r="G973" s="106" t="s">
        <v>773</v>
      </c>
      <c r="H973" s="106" t="s">
        <v>733</v>
      </c>
      <c r="I973" s="106">
        <v>10</v>
      </c>
      <c r="J973" s="106" t="s">
        <v>774</v>
      </c>
      <c r="K973" s="106">
        <v>10</v>
      </c>
      <c r="L973" s="106" t="s">
        <v>698</v>
      </c>
      <c r="M973" s="106" t="s">
        <v>924</v>
      </c>
      <c r="N973" s="106">
        <v>0.39</v>
      </c>
      <c r="O973" s="106">
        <v>0.83</v>
      </c>
      <c r="P973" s="106" t="s">
        <v>714</v>
      </c>
      <c r="Q973" s="107" t="s">
        <v>1730</v>
      </c>
      <c r="R973" s="107" t="s">
        <v>39</v>
      </c>
    </row>
    <row r="974" spans="2:18" ht="20.100000000000001" customHeight="1" x14ac:dyDescent="0.4">
      <c r="B974" s="105" t="str">
        <f t="shared" si="42"/>
        <v/>
      </c>
      <c r="C974" s="105" t="str">
        <f t="shared" si="43"/>
        <v/>
      </c>
      <c r="D974" s="105" t="str">
        <f t="shared" si="44"/>
        <v/>
      </c>
      <c r="E974" s="106" t="s">
        <v>695</v>
      </c>
      <c r="F974" s="106" t="s">
        <v>728</v>
      </c>
      <c r="G974" s="106" t="s">
        <v>778</v>
      </c>
      <c r="H974" s="106" t="s">
        <v>733</v>
      </c>
      <c r="I974" s="106">
        <v>10</v>
      </c>
      <c r="J974" s="106" t="s">
        <v>779</v>
      </c>
      <c r="K974" s="106">
        <v>10</v>
      </c>
      <c r="L974" s="106" t="s">
        <v>698</v>
      </c>
      <c r="M974" s="106" t="s">
        <v>924</v>
      </c>
      <c r="N974" s="106">
        <v>0.39</v>
      </c>
      <c r="O974" s="106">
        <v>0.83</v>
      </c>
      <c r="P974" s="106" t="s">
        <v>714</v>
      </c>
      <c r="Q974" s="107" t="s">
        <v>1731</v>
      </c>
      <c r="R974" s="107" t="s">
        <v>39</v>
      </c>
    </row>
    <row r="975" spans="2:18" ht="20.100000000000001" customHeight="1" x14ac:dyDescent="0.4">
      <c r="B975" s="105" t="str">
        <f t="shared" si="42"/>
        <v/>
      </c>
      <c r="C975" s="105" t="str">
        <f t="shared" si="43"/>
        <v/>
      </c>
      <c r="D975" s="105" t="str">
        <f t="shared" si="44"/>
        <v/>
      </c>
      <c r="E975" s="106" t="s">
        <v>695</v>
      </c>
      <c r="F975" s="106" t="s">
        <v>728</v>
      </c>
      <c r="G975" s="106" t="s">
        <v>782</v>
      </c>
      <c r="H975" s="106" t="s">
        <v>733</v>
      </c>
      <c r="I975" s="106">
        <v>10</v>
      </c>
      <c r="J975" s="106" t="s">
        <v>783</v>
      </c>
      <c r="K975" s="106">
        <v>10</v>
      </c>
      <c r="L975" s="106" t="s">
        <v>698</v>
      </c>
      <c r="M975" s="106" t="s">
        <v>924</v>
      </c>
      <c r="N975" s="106">
        <v>0.34</v>
      </c>
      <c r="O975" s="106">
        <v>0.83</v>
      </c>
      <c r="P975" s="106" t="s">
        <v>714</v>
      </c>
      <c r="Q975" s="107" t="s">
        <v>1732</v>
      </c>
      <c r="R975" s="107" t="s">
        <v>39</v>
      </c>
    </row>
    <row r="976" spans="2:18" ht="20.100000000000001" customHeight="1" x14ac:dyDescent="0.4">
      <c r="B976" s="105" t="str">
        <f t="shared" ref="B976:B1039" si="45">IF(OR($C$10="",$C$11=""),"",IFERROR(IF(AND($U$22&lt;&gt;R976,$V$22&lt;&gt;R976),"－",IF(AND(COUNTIF($C$10,"*樹脂スペーサー*")&gt;0,OR(M976="空気",F976="一般",F976="一般ＰＧ")),"－",IF(AND($W$25&gt;0,$W$25&gt;=O976),$U$25,IF(AND($W$26&gt;0,$W$26&gt;=O976),$U$26,IF(AND($W$27&gt;0,$W$27&gt;=O976),$U$27,IF(AND($W$28&gt;0,$W$28&gt;=O976),$U$28,IF(AND($W$29&gt;0,$W$29&gt;=O976),$U$29,IF(AND($W$30&gt;0,$W$30&gt;=O976),$U$30,IF(AND($W$31&gt;0,$W$31&gt;=O976),$U$31,"－"))))))))),"－"))</f>
        <v/>
      </c>
      <c r="C976" s="105" t="str">
        <f t="shared" ref="C976:C1039" si="46">IF(B976="","",IF(B976&lt;&gt;"－",VLOOKUP(B976,$U$25:$V$31,2,FALSE),"－"))</f>
        <v/>
      </c>
      <c r="D976" s="105" t="str">
        <f t="shared" ref="D976:D1039" si="47">IF($H$9="","",IF($V$38&lt;&gt;"断熱等","－",IF(AND(COUNTIF($V$34,"*樹脂スペーサー*")&gt;0,OR(M976="空気",F976="一般",F976="一般ＰＧ")),"－",IF(AND($V$35&lt;&gt;R976,$W$35&lt;&gt;R976),"－",IF(MID($H$9,10,1)="Z",IF(N976&lt;=0.65,"○","－"),IF($V$36&gt;=O976,"○","－"))))))</f>
        <v/>
      </c>
      <c r="E976" s="106" t="s">
        <v>695</v>
      </c>
      <c r="F976" s="106" t="s">
        <v>728</v>
      </c>
      <c r="G976" s="106" t="s">
        <v>778</v>
      </c>
      <c r="H976" s="106" t="s">
        <v>729</v>
      </c>
      <c r="I976" s="106">
        <v>10</v>
      </c>
      <c r="J976" s="106" t="s">
        <v>779</v>
      </c>
      <c r="K976" s="106">
        <v>10</v>
      </c>
      <c r="L976" s="106" t="s">
        <v>706</v>
      </c>
      <c r="M976" s="106" t="s">
        <v>924</v>
      </c>
      <c r="N976" s="106">
        <v>0.4</v>
      </c>
      <c r="O976" s="106">
        <v>0.83</v>
      </c>
      <c r="P976" s="106" t="s">
        <v>714</v>
      </c>
      <c r="Q976" s="107" t="s">
        <v>1733</v>
      </c>
      <c r="R976" s="107" t="s">
        <v>25</v>
      </c>
    </row>
    <row r="977" spans="2:18" ht="20.100000000000001" customHeight="1" x14ac:dyDescent="0.4">
      <c r="B977" s="105" t="str">
        <f t="shared" si="45"/>
        <v/>
      </c>
      <c r="C977" s="105" t="str">
        <f t="shared" si="46"/>
        <v/>
      </c>
      <c r="D977" s="105" t="str">
        <f t="shared" si="47"/>
        <v/>
      </c>
      <c r="E977" s="106" t="s">
        <v>695</v>
      </c>
      <c r="F977" s="106" t="s">
        <v>740</v>
      </c>
      <c r="G977" s="106" t="s">
        <v>773</v>
      </c>
      <c r="H977" s="106" t="s">
        <v>698</v>
      </c>
      <c r="I977" s="106">
        <v>10</v>
      </c>
      <c r="J977" s="106" t="s">
        <v>1266</v>
      </c>
      <c r="K977" s="106">
        <v>10</v>
      </c>
      <c r="L977" s="106" t="s">
        <v>741</v>
      </c>
      <c r="M977" s="106" t="s">
        <v>924</v>
      </c>
      <c r="N977" s="106">
        <v>0.33</v>
      </c>
      <c r="O977" s="106">
        <v>0.83</v>
      </c>
      <c r="P977" s="106" t="s">
        <v>714</v>
      </c>
      <c r="Q977" s="107" t="s">
        <v>1734</v>
      </c>
      <c r="R977" s="107" t="s">
        <v>25</v>
      </c>
    </row>
    <row r="978" spans="2:18" ht="20.100000000000001" customHeight="1" x14ac:dyDescent="0.4">
      <c r="B978" s="105" t="str">
        <f t="shared" si="45"/>
        <v/>
      </c>
      <c r="C978" s="105" t="str">
        <f t="shared" si="46"/>
        <v/>
      </c>
      <c r="D978" s="105" t="str">
        <f t="shared" si="47"/>
        <v/>
      </c>
      <c r="E978" s="106" t="s">
        <v>695</v>
      </c>
      <c r="F978" s="106" t="s">
        <v>740</v>
      </c>
      <c r="G978" s="106" t="s">
        <v>778</v>
      </c>
      <c r="H978" s="106" t="s">
        <v>698</v>
      </c>
      <c r="I978" s="106">
        <v>10</v>
      </c>
      <c r="J978" s="106" t="s">
        <v>1269</v>
      </c>
      <c r="K978" s="106">
        <v>10</v>
      </c>
      <c r="L978" s="106" t="s">
        <v>741</v>
      </c>
      <c r="M978" s="106" t="s">
        <v>924</v>
      </c>
      <c r="N978" s="106">
        <v>0.33</v>
      </c>
      <c r="O978" s="106">
        <v>0.83</v>
      </c>
      <c r="P978" s="106" t="s">
        <v>714</v>
      </c>
      <c r="Q978" s="107" t="s">
        <v>1735</v>
      </c>
      <c r="R978" s="107" t="s">
        <v>25</v>
      </c>
    </row>
    <row r="979" spans="2:18" ht="20.100000000000001" customHeight="1" x14ac:dyDescent="0.4">
      <c r="B979" s="105" t="str">
        <f t="shared" si="45"/>
        <v/>
      </c>
      <c r="C979" s="105" t="str">
        <f t="shared" si="46"/>
        <v/>
      </c>
      <c r="D979" s="105" t="str">
        <f t="shared" si="47"/>
        <v/>
      </c>
      <c r="E979" s="106" t="s">
        <v>695</v>
      </c>
      <c r="F979" s="106" t="s">
        <v>696</v>
      </c>
      <c r="G979" s="106" t="s">
        <v>697</v>
      </c>
      <c r="H979" s="106" t="s">
        <v>706</v>
      </c>
      <c r="I979" s="106">
        <v>10</v>
      </c>
      <c r="J979" s="106" t="s">
        <v>699</v>
      </c>
      <c r="K979" s="106">
        <v>10</v>
      </c>
      <c r="L979" s="106" t="s">
        <v>706</v>
      </c>
      <c r="M979" s="106" t="s">
        <v>924</v>
      </c>
      <c r="N979" s="106">
        <v>0.33</v>
      </c>
      <c r="O979" s="106">
        <v>0.83</v>
      </c>
      <c r="P979" s="106" t="s">
        <v>714</v>
      </c>
      <c r="Q979" s="107" t="s">
        <v>1736</v>
      </c>
      <c r="R979" s="107" t="s">
        <v>522</v>
      </c>
    </row>
    <row r="980" spans="2:18" ht="20.100000000000001" customHeight="1" x14ac:dyDescent="0.4">
      <c r="B980" s="105" t="str">
        <f t="shared" si="45"/>
        <v/>
      </c>
      <c r="C980" s="105" t="str">
        <f t="shared" si="46"/>
        <v/>
      </c>
      <c r="D980" s="105" t="str">
        <f t="shared" si="47"/>
        <v/>
      </c>
      <c r="E980" s="106" t="s">
        <v>695</v>
      </c>
      <c r="F980" s="106" t="s">
        <v>805</v>
      </c>
      <c r="G980" s="106" t="s">
        <v>697</v>
      </c>
      <c r="H980" s="106" t="s">
        <v>729</v>
      </c>
      <c r="I980" s="106">
        <v>10</v>
      </c>
      <c r="J980" s="106" t="s">
        <v>699</v>
      </c>
      <c r="K980" s="106">
        <v>11</v>
      </c>
      <c r="L980" s="106" t="s">
        <v>741</v>
      </c>
      <c r="M980" s="106" t="s">
        <v>924</v>
      </c>
      <c r="N980" s="106">
        <v>0.46</v>
      </c>
      <c r="O980" s="106">
        <v>0.83</v>
      </c>
      <c r="P980" s="106" t="s">
        <v>714</v>
      </c>
      <c r="Q980" s="107" t="s">
        <v>1737</v>
      </c>
      <c r="R980" s="107" t="s">
        <v>522</v>
      </c>
    </row>
    <row r="981" spans="2:18" ht="20.100000000000001" customHeight="1" x14ac:dyDescent="0.4">
      <c r="B981" s="105" t="str">
        <f t="shared" si="45"/>
        <v/>
      </c>
      <c r="C981" s="105" t="str">
        <f t="shared" si="46"/>
        <v/>
      </c>
      <c r="D981" s="105" t="str">
        <f t="shared" si="47"/>
        <v/>
      </c>
      <c r="E981" s="106" t="s">
        <v>695</v>
      </c>
      <c r="F981" s="106" t="s">
        <v>817</v>
      </c>
      <c r="G981" s="106" t="s">
        <v>697</v>
      </c>
      <c r="H981" s="106" t="s">
        <v>799</v>
      </c>
      <c r="I981" s="106">
        <v>10</v>
      </c>
      <c r="J981" s="106" t="s">
        <v>699</v>
      </c>
      <c r="K981" s="106">
        <v>11</v>
      </c>
      <c r="L981" s="106" t="s">
        <v>741</v>
      </c>
      <c r="M981" s="106" t="s">
        <v>924</v>
      </c>
      <c r="N981" s="106">
        <v>0.33</v>
      </c>
      <c r="O981" s="106">
        <v>0.83</v>
      </c>
      <c r="P981" s="106" t="s">
        <v>714</v>
      </c>
      <c r="Q981" s="107" t="s">
        <v>1738</v>
      </c>
      <c r="R981" s="107" t="s">
        <v>522</v>
      </c>
    </row>
    <row r="982" spans="2:18" ht="20.100000000000001" customHeight="1" x14ac:dyDescent="0.4">
      <c r="B982" s="105" t="str">
        <f t="shared" si="45"/>
        <v/>
      </c>
      <c r="C982" s="105" t="str">
        <f t="shared" si="46"/>
        <v/>
      </c>
      <c r="D982" s="105" t="str">
        <f t="shared" si="47"/>
        <v/>
      </c>
      <c r="E982" s="106" t="s">
        <v>695</v>
      </c>
      <c r="F982" s="106" t="s">
        <v>728</v>
      </c>
      <c r="G982" s="106" t="s">
        <v>773</v>
      </c>
      <c r="H982" s="106" t="s">
        <v>733</v>
      </c>
      <c r="I982" s="106">
        <v>6</v>
      </c>
      <c r="J982" s="106" t="s">
        <v>774</v>
      </c>
      <c r="K982" s="106">
        <v>6</v>
      </c>
      <c r="L982" s="106" t="s">
        <v>698</v>
      </c>
      <c r="M982" s="106" t="s">
        <v>700</v>
      </c>
      <c r="N982" s="106">
        <v>0.39</v>
      </c>
      <c r="O982" s="106">
        <v>0.83</v>
      </c>
      <c r="P982" s="106" t="s">
        <v>714</v>
      </c>
      <c r="Q982" s="107" t="s">
        <v>1739</v>
      </c>
      <c r="R982" s="107" t="s">
        <v>44</v>
      </c>
    </row>
    <row r="983" spans="2:18" ht="20.100000000000001" customHeight="1" x14ac:dyDescent="0.4">
      <c r="B983" s="105" t="str">
        <f t="shared" si="45"/>
        <v/>
      </c>
      <c r="C983" s="105" t="str">
        <f t="shared" si="46"/>
        <v/>
      </c>
      <c r="D983" s="105" t="str">
        <f t="shared" si="47"/>
        <v/>
      </c>
      <c r="E983" s="106" t="s">
        <v>695</v>
      </c>
      <c r="F983" s="106" t="s">
        <v>728</v>
      </c>
      <c r="G983" s="106" t="s">
        <v>778</v>
      </c>
      <c r="H983" s="106" t="s">
        <v>733</v>
      </c>
      <c r="I983" s="106">
        <v>6</v>
      </c>
      <c r="J983" s="106" t="s">
        <v>779</v>
      </c>
      <c r="K983" s="106">
        <v>6</v>
      </c>
      <c r="L983" s="106" t="s">
        <v>698</v>
      </c>
      <c r="M983" s="106" t="s">
        <v>700</v>
      </c>
      <c r="N983" s="106">
        <v>0.39</v>
      </c>
      <c r="O983" s="106">
        <v>0.83</v>
      </c>
      <c r="P983" s="106" t="s">
        <v>714</v>
      </c>
      <c r="Q983" s="107" t="s">
        <v>1740</v>
      </c>
      <c r="R983" s="107" t="s">
        <v>44</v>
      </c>
    </row>
    <row r="984" spans="2:18" ht="20.100000000000001" customHeight="1" x14ac:dyDescent="0.4">
      <c r="B984" s="105" t="str">
        <f t="shared" si="45"/>
        <v/>
      </c>
      <c r="C984" s="105" t="str">
        <f t="shared" si="46"/>
        <v/>
      </c>
      <c r="D984" s="105" t="str">
        <f t="shared" si="47"/>
        <v/>
      </c>
      <c r="E984" s="106" t="s">
        <v>695</v>
      </c>
      <c r="F984" s="106" t="s">
        <v>728</v>
      </c>
      <c r="G984" s="106" t="s">
        <v>782</v>
      </c>
      <c r="H984" s="106" t="s">
        <v>733</v>
      </c>
      <c r="I984" s="106">
        <v>6</v>
      </c>
      <c r="J984" s="106" t="s">
        <v>783</v>
      </c>
      <c r="K984" s="106">
        <v>6</v>
      </c>
      <c r="L984" s="106" t="s">
        <v>698</v>
      </c>
      <c r="M984" s="106" t="s">
        <v>700</v>
      </c>
      <c r="N984" s="106">
        <v>0.34</v>
      </c>
      <c r="O984" s="106">
        <v>0.83</v>
      </c>
      <c r="P984" s="106" t="s">
        <v>714</v>
      </c>
      <c r="Q984" s="107" t="s">
        <v>1741</v>
      </c>
      <c r="R984" s="107" t="s">
        <v>44</v>
      </c>
    </row>
    <row r="985" spans="2:18" ht="20.100000000000001" customHeight="1" x14ac:dyDescent="0.4">
      <c r="B985" s="105" t="str">
        <f t="shared" si="45"/>
        <v/>
      </c>
      <c r="C985" s="105" t="str">
        <f t="shared" si="46"/>
        <v/>
      </c>
      <c r="D985" s="105" t="str">
        <f t="shared" si="47"/>
        <v/>
      </c>
      <c r="E985" s="106" t="s">
        <v>695</v>
      </c>
      <c r="F985" s="106" t="s">
        <v>728</v>
      </c>
      <c r="G985" s="106" t="s">
        <v>773</v>
      </c>
      <c r="H985" s="106" t="s">
        <v>765</v>
      </c>
      <c r="I985" s="106">
        <v>10</v>
      </c>
      <c r="J985" s="106" t="s">
        <v>774</v>
      </c>
      <c r="K985" s="106">
        <v>10</v>
      </c>
      <c r="L985" s="106" t="s">
        <v>717</v>
      </c>
      <c r="M985" s="106" t="s">
        <v>924</v>
      </c>
      <c r="N985" s="106">
        <v>0.39</v>
      </c>
      <c r="O985" s="106">
        <v>0.83</v>
      </c>
      <c r="P985" s="106" t="s">
        <v>714</v>
      </c>
      <c r="Q985" s="107" t="s">
        <v>1742</v>
      </c>
      <c r="R985" s="107" t="s">
        <v>926</v>
      </c>
    </row>
    <row r="986" spans="2:18" ht="20.100000000000001" customHeight="1" x14ac:dyDescent="0.4">
      <c r="B986" s="105" t="str">
        <f t="shared" si="45"/>
        <v/>
      </c>
      <c r="C986" s="105" t="str">
        <f t="shared" si="46"/>
        <v/>
      </c>
      <c r="D986" s="105" t="str">
        <f t="shared" si="47"/>
        <v/>
      </c>
      <c r="E986" s="106" t="s">
        <v>695</v>
      </c>
      <c r="F986" s="106" t="s">
        <v>728</v>
      </c>
      <c r="G986" s="106" t="s">
        <v>778</v>
      </c>
      <c r="H986" s="106" t="s">
        <v>765</v>
      </c>
      <c r="I986" s="106">
        <v>10</v>
      </c>
      <c r="J986" s="106" t="s">
        <v>779</v>
      </c>
      <c r="K986" s="106">
        <v>10</v>
      </c>
      <c r="L986" s="106" t="s">
        <v>717</v>
      </c>
      <c r="M986" s="106" t="s">
        <v>924</v>
      </c>
      <c r="N986" s="106">
        <v>0.39</v>
      </c>
      <c r="O986" s="106">
        <v>0.83</v>
      </c>
      <c r="P986" s="106" t="s">
        <v>714</v>
      </c>
      <c r="Q986" s="107" t="s">
        <v>1743</v>
      </c>
      <c r="R986" s="107" t="s">
        <v>926</v>
      </c>
    </row>
    <row r="987" spans="2:18" ht="20.100000000000001" customHeight="1" x14ac:dyDescent="0.4">
      <c r="B987" s="105" t="str">
        <f t="shared" si="45"/>
        <v/>
      </c>
      <c r="C987" s="105" t="str">
        <f t="shared" si="46"/>
        <v/>
      </c>
      <c r="D987" s="105" t="str">
        <f t="shared" si="47"/>
        <v/>
      </c>
      <c r="E987" s="106" t="s">
        <v>695</v>
      </c>
      <c r="F987" s="106" t="s">
        <v>728</v>
      </c>
      <c r="G987" s="106" t="s">
        <v>782</v>
      </c>
      <c r="H987" s="106" t="s">
        <v>765</v>
      </c>
      <c r="I987" s="106">
        <v>10</v>
      </c>
      <c r="J987" s="106" t="s">
        <v>783</v>
      </c>
      <c r="K987" s="106">
        <v>10</v>
      </c>
      <c r="L987" s="106" t="s">
        <v>717</v>
      </c>
      <c r="M987" s="106" t="s">
        <v>924</v>
      </c>
      <c r="N987" s="106">
        <v>0.34</v>
      </c>
      <c r="O987" s="106">
        <v>0.83</v>
      </c>
      <c r="P987" s="106" t="s">
        <v>714</v>
      </c>
      <c r="Q987" s="107" t="s">
        <v>1744</v>
      </c>
      <c r="R987" s="107" t="s">
        <v>926</v>
      </c>
    </row>
    <row r="988" spans="2:18" ht="20.100000000000001" customHeight="1" x14ac:dyDescent="0.4">
      <c r="B988" s="105" t="str">
        <f t="shared" si="45"/>
        <v/>
      </c>
      <c r="C988" s="105" t="str">
        <f t="shared" si="46"/>
        <v/>
      </c>
      <c r="D988" s="105" t="str">
        <f t="shared" si="47"/>
        <v/>
      </c>
      <c r="E988" s="106" t="s">
        <v>695</v>
      </c>
      <c r="F988" s="106" t="s">
        <v>696</v>
      </c>
      <c r="G988" s="106" t="s">
        <v>697</v>
      </c>
      <c r="H988" s="106" t="s">
        <v>706</v>
      </c>
      <c r="I988" s="106">
        <v>10</v>
      </c>
      <c r="J988" s="106" t="s">
        <v>699</v>
      </c>
      <c r="K988" s="106">
        <v>10</v>
      </c>
      <c r="L988" s="106" t="s">
        <v>706</v>
      </c>
      <c r="M988" s="106" t="s">
        <v>924</v>
      </c>
      <c r="N988" s="106">
        <v>0.33</v>
      </c>
      <c r="O988" s="106">
        <v>0.83</v>
      </c>
      <c r="P988" s="106" t="s">
        <v>701</v>
      </c>
      <c r="Q988" s="107" t="s">
        <v>1745</v>
      </c>
      <c r="R988" s="107" t="s">
        <v>275</v>
      </c>
    </row>
    <row r="989" spans="2:18" ht="20.100000000000001" customHeight="1" x14ac:dyDescent="0.4">
      <c r="B989" s="105" t="str">
        <f t="shared" si="45"/>
        <v/>
      </c>
      <c r="C989" s="105" t="str">
        <f t="shared" si="46"/>
        <v/>
      </c>
      <c r="D989" s="105" t="str">
        <f t="shared" si="47"/>
        <v/>
      </c>
      <c r="E989" s="106" t="s">
        <v>695</v>
      </c>
      <c r="F989" s="106" t="s">
        <v>805</v>
      </c>
      <c r="G989" s="106" t="s">
        <v>697</v>
      </c>
      <c r="H989" s="106" t="s">
        <v>733</v>
      </c>
      <c r="I989" s="106">
        <v>10</v>
      </c>
      <c r="J989" s="106" t="s">
        <v>699</v>
      </c>
      <c r="K989" s="106">
        <v>11</v>
      </c>
      <c r="L989" s="106" t="s">
        <v>741</v>
      </c>
      <c r="M989" s="106" t="s">
        <v>924</v>
      </c>
      <c r="N989" s="106">
        <v>0.45</v>
      </c>
      <c r="O989" s="106">
        <v>0.83</v>
      </c>
      <c r="P989" s="106" t="s">
        <v>714</v>
      </c>
      <c r="Q989" s="107" t="s">
        <v>1746</v>
      </c>
      <c r="R989" s="107" t="s">
        <v>275</v>
      </c>
    </row>
    <row r="990" spans="2:18" ht="20.100000000000001" customHeight="1" x14ac:dyDescent="0.4">
      <c r="B990" s="105" t="str">
        <f t="shared" si="45"/>
        <v/>
      </c>
      <c r="C990" s="105" t="str">
        <f t="shared" si="46"/>
        <v/>
      </c>
      <c r="D990" s="105" t="str">
        <f t="shared" si="47"/>
        <v/>
      </c>
      <c r="E990" s="106" t="s">
        <v>695</v>
      </c>
      <c r="F990" s="106" t="s">
        <v>817</v>
      </c>
      <c r="G990" s="106" t="s">
        <v>697</v>
      </c>
      <c r="H990" s="106" t="s">
        <v>802</v>
      </c>
      <c r="I990" s="106">
        <v>10</v>
      </c>
      <c r="J990" s="106" t="s">
        <v>699</v>
      </c>
      <c r="K990" s="106">
        <v>11</v>
      </c>
      <c r="L990" s="106" t="s">
        <v>741</v>
      </c>
      <c r="M990" s="106" t="s">
        <v>924</v>
      </c>
      <c r="N990" s="106">
        <v>0.33</v>
      </c>
      <c r="O990" s="106">
        <v>0.83</v>
      </c>
      <c r="P990" s="106" t="s">
        <v>714</v>
      </c>
      <c r="Q990" s="107" t="s">
        <v>1747</v>
      </c>
      <c r="R990" s="107" t="s">
        <v>275</v>
      </c>
    </row>
    <row r="991" spans="2:18" ht="20.100000000000001" customHeight="1" x14ac:dyDescent="0.4">
      <c r="B991" s="105" t="str">
        <f t="shared" si="45"/>
        <v/>
      </c>
      <c r="C991" s="105" t="str">
        <f t="shared" si="46"/>
        <v/>
      </c>
      <c r="D991" s="105" t="str">
        <f t="shared" si="47"/>
        <v/>
      </c>
      <c r="E991" s="106" t="s">
        <v>695</v>
      </c>
      <c r="F991" s="106" t="s">
        <v>728</v>
      </c>
      <c r="G991" s="106" t="s">
        <v>773</v>
      </c>
      <c r="H991" s="106" t="s">
        <v>733</v>
      </c>
      <c r="I991" s="106">
        <v>6</v>
      </c>
      <c r="J991" s="106" t="s">
        <v>774</v>
      </c>
      <c r="K991" s="106">
        <v>6</v>
      </c>
      <c r="L991" s="106" t="s">
        <v>698</v>
      </c>
      <c r="M991" s="106" t="s">
        <v>700</v>
      </c>
      <c r="N991" s="106">
        <v>0.39</v>
      </c>
      <c r="O991" s="106">
        <v>0.83</v>
      </c>
      <c r="P991" s="106" t="s">
        <v>714</v>
      </c>
      <c r="Q991" s="107" t="s">
        <v>1748</v>
      </c>
      <c r="R991" s="107" t="s">
        <v>275</v>
      </c>
    </row>
    <row r="992" spans="2:18" ht="20.100000000000001" customHeight="1" x14ac:dyDescent="0.4">
      <c r="B992" s="105" t="str">
        <f t="shared" si="45"/>
        <v/>
      </c>
      <c r="C992" s="105" t="str">
        <f t="shared" si="46"/>
        <v/>
      </c>
      <c r="D992" s="105" t="str">
        <f t="shared" si="47"/>
        <v/>
      </c>
      <c r="E992" s="106" t="s">
        <v>695</v>
      </c>
      <c r="F992" s="106" t="s">
        <v>728</v>
      </c>
      <c r="G992" s="106" t="s">
        <v>778</v>
      </c>
      <c r="H992" s="106" t="s">
        <v>733</v>
      </c>
      <c r="I992" s="106">
        <v>6</v>
      </c>
      <c r="J992" s="106" t="s">
        <v>779</v>
      </c>
      <c r="K992" s="106">
        <v>6</v>
      </c>
      <c r="L992" s="106" t="s">
        <v>698</v>
      </c>
      <c r="M992" s="106" t="s">
        <v>700</v>
      </c>
      <c r="N992" s="106">
        <v>0.39</v>
      </c>
      <c r="O992" s="106">
        <v>0.83</v>
      </c>
      <c r="P992" s="106" t="s">
        <v>714</v>
      </c>
      <c r="Q992" s="107" t="s">
        <v>1749</v>
      </c>
      <c r="R992" s="107" t="s">
        <v>275</v>
      </c>
    </row>
    <row r="993" spans="2:18" ht="20.100000000000001" customHeight="1" x14ac:dyDescent="0.4">
      <c r="B993" s="105" t="str">
        <f t="shared" si="45"/>
        <v/>
      </c>
      <c r="C993" s="105" t="str">
        <f t="shared" si="46"/>
        <v/>
      </c>
      <c r="D993" s="105" t="str">
        <f t="shared" si="47"/>
        <v/>
      </c>
      <c r="E993" s="106" t="s">
        <v>695</v>
      </c>
      <c r="F993" s="106" t="s">
        <v>728</v>
      </c>
      <c r="G993" s="106" t="s">
        <v>782</v>
      </c>
      <c r="H993" s="106" t="s">
        <v>733</v>
      </c>
      <c r="I993" s="106">
        <v>6</v>
      </c>
      <c r="J993" s="106" t="s">
        <v>783</v>
      </c>
      <c r="K993" s="106">
        <v>6</v>
      </c>
      <c r="L993" s="106" t="s">
        <v>698</v>
      </c>
      <c r="M993" s="106" t="s">
        <v>700</v>
      </c>
      <c r="N993" s="106">
        <v>0.34</v>
      </c>
      <c r="O993" s="106">
        <v>0.83</v>
      </c>
      <c r="P993" s="106" t="s">
        <v>714</v>
      </c>
      <c r="Q993" s="107" t="s">
        <v>1750</v>
      </c>
      <c r="R993" s="107" t="s">
        <v>275</v>
      </c>
    </row>
    <row r="994" spans="2:18" ht="20.100000000000001" customHeight="1" x14ac:dyDescent="0.4">
      <c r="B994" s="105" t="str">
        <f t="shared" si="45"/>
        <v/>
      </c>
      <c r="C994" s="105" t="str">
        <f t="shared" si="46"/>
        <v/>
      </c>
      <c r="D994" s="105" t="str">
        <f t="shared" si="47"/>
        <v/>
      </c>
      <c r="E994" s="106" t="s">
        <v>695</v>
      </c>
      <c r="F994" s="106" t="s">
        <v>728</v>
      </c>
      <c r="G994" s="106" t="s">
        <v>721</v>
      </c>
      <c r="H994" s="106" t="s">
        <v>765</v>
      </c>
      <c r="I994" s="106">
        <v>10</v>
      </c>
      <c r="J994" s="106" t="s">
        <v>722</v>
      </c>
      <c r="K994" s="106">
        <v>10</v>
      </c>
      <c r="L994" s="106" t="s">
        <v>717</v>
      </c>
      <c r="M994" s="106" t="s">
        <v>924</v>
      </c>
      <c r="N994" s="106">
        <v>0.39</v>
      </c>
      <c r="O994" s="106">
        <v>0.84</v>
      </c>
      <c r="P994" s="106" t="s">
        <v>714</v>
      </c>
      <c r="Q994" s="107" t="s">
        <v>1751</v>
      </c>
      <c r="R994" s="107" t="s">
        <v>39</v>
      </c>
    </row>
    <row r="995" spans="2:18" ht="20.100000000000001" customHeight="1" x14ac:dyDescent="0.4">
      <c r="B995" s="105" t="str">
        <f t="shared" si="45"/>
        <v/>
      </c>
      <c r="C995" s="105" t="str">
        <f t="shared" si="46"/>
        <v/>
      </c>
      <c r="D995" s="105" t="str">
        <f t="shared" si="47"/>
        <v/>
      </c>
      <c r="E995" s="106" t="s">
        <v>695</v>
      </c>
      <c r="F995" s="106" t="s">
        <v>728</v>
      </c>
      <c r="G995" s="106" t="s">
        <v>721</v>
      </c>
      <c r="H995" s="106" t="s">
        <v>733</v>
      </c>
      <c r="I995" s="106">
        <v>10</v>
      </c>
      <c r="J995" s="106" t="s">
        <v>722</v>
      </c>
      <c r="K995" s="106">
        <v>10</v>
      </c>
      <c r="L995" s="106" t="s">
        <v>698</v>
      </c>
      <c r="M995" s="106" t="s">
        <v>924</v>
      </c>
      <c r="N995" s="106">
        <v>0.4</v>
      </c>
      <c r="O995" s="106">
        <v>0.84</v>
      </c>
      <c r="P995" s="106" t="s">
        <v>714</v>
      </c>
      <c r="Q995" s="107" t="s">
        <v>1752</v>
      </c>
      <c r="R995" s="107" t="s">
        <v>25</v>
      </c>
    </row>
    <row r="996" spans="2:18" ht="20.100000000000001" customHeight="1" x14ac:dyDescent="0.4">
      <c r="B996" s="105" t="str">
        <f t="shared" si="45"/>
        <v/>
      </c>
      <c r="C996" s="105" t="str">
        <f t="shared" si="46"/>
        <v/>
      </c>
      <c r="D996" s="105" t="str">
        <f t="shared" si="47"/>
        <v/>
      </c>
      <c r="E996" s="106" t="s">
        <v>695</v>
      </c>
      <c r="F996" s="106" t="s">
        <v>728</v>
      </c>
      <c r="G996" s="106" t="s">
        <v>773</v>
      </c>
      <c r="H996" s="106" t="s">
        <v>729</v>
      </c>
      <c r="I996" s="106">
        <v>10</v>
      </c>
      <c r="J996" s="106" t="s">
        <v>774</v>
      </c>
      <c r="K996" s="106">
        <v>10</v>
      </c>
      <c r="L996" s="106" t="s">
        <v>706</v>
      </c>
      <c r="M996" s="106" t="s">
        <v>924</v>
      </c>
      <c r="N996" s="106">
        <v>0.4</v>
      </c>
      <c r="O996" s="106">
        <v>0.84</v>
      </c>
      <c r="P996" s="106" t="s">
        <v>714</v>
      </c>
      <c r="Q996" s="107" t="s">
        <v>1753</v>
      </c>
      <c r="R996" s="107" t="s">
        <v>25</v>
      </c>
    </row>
    <row r="997" spans="2:18" ht="20.100000000000001" customHeight="1" x14ac:dyDescent="0.4">
      <c r="B997" s="105" t="str">
        <f t="shared" si="45"/>
        <v/>
      </c>
      <c r="C997" s="105" t="str">
        <f t="shared" si="46"/>
        <v/>
      </c>
      <c r="D997" s="105" t="str">
        <f t="shared" si="47"/>
        <v/>
      </c>
      <c r="E997" s="106" t="s">
        <v>695</v>
      </c>
      <c r="F997" s="106" t="s">
        <v>728</v>
      </c>
      <c r="G997" s="106" t="s">
        <v>782</v>
      </c>
      <c r="H997" s="106" t="s">
        <v>729</v>
      </c>
      <c r="I997" s="106">
        <v>10</v>
      </c>
      <c r="J997" s="106" t="s">
        <v>783</v>
      </c>
      <c r="K997" s="106">
        <v>10</v>
      </c>
      <c r="L997" s="106" t="s">
        <v>706</v>
      </c>
      <c r="M997" s="106" t="s">
        <v>924</v>
      </c>
      <c r="N997" s="106">
        <v>0.35</v>
      </c>
      <c r="O997" s="106">
        <v>0.84</v>
      </c>
      <c r="P997" s="106" t="s">
        <v>714</v>
      </c>
      <c r="Q997" s="107" t="s">
        <v>1754</v>
      </c>
      <c r="R997" s="107" t="s">
        <v>25</v>
      </c>
    </row>
    <row r="998" spans="2:18" ht="20.100000000000001" customHeight="1" x14ac:dyDescent="0.4">
      <c r="B998" s="105" t="str">
        <f t="shared" si="45"/>
        <v/>
      </c>
      <c r="C998" s="105" t="str">
        <f t="shared" si="46"/>
        <v/>
      </c>
      <c r="D998" s="105" t="str">
        <f t="shared" si="47"/>
        <v/>
      </c>
      <c r="E998" s="106" t="s">
        <v>695</v>
      </c>
      <c r="F998" s="106" t="s">
        <v>740</v>
      </c>
      <c r="G998" s="106" t="s">
        <v>773</v>
      </c>
      <c r="H998" s="106" t="s">
        <v>717</v>
      </c>
      <c r="I998" s="106">
        <v>10</v>
      </c>
      <c r="J998" s="106" t="s">
        <v>774</v>
      </c>
      <c r="K998" s="106">
        <v>10</v>
      </c>
      <c r="L998" s="106" t="s">
        <v>741</v>
      </c>
      <c r="M998" s="106" t="s">
        <v>924</v>
      </c>
      <c r="N998" s="106">
        <v>0.33</v>
      </c>
      <c r="O998" s="106">
        <v>0.84</v>
      </c>
      <c r="P998" s="106" t="s">
        <v>714</v>
      </c>
      <c r="Q998" s="107" t="s">
        <v>1755</v>
      </c>
      <c r="R998" s="107" t="s">
        <v>25</v>
      </c>
    </row>
    <row r="999" spans="2:18" ht="20.100000000000001" customHeight="1" x14ac:dyDescent="0.4">
      <c r="B999" s="105" t="str">
        <f t="shared" si="45"/>
        <v/>
      </c>
      <c r="C999" s="105" t="str">
        <f t="shared" si="46"/>
        <v/>
      </c>
      <c r="D999" s="105" t="str">
        <f t="shared" si="47"/>
        <v/>
      </c>
      <c r="E999" s="106" t="s">
        <v>695</v>
      </c>
      <c r="F999" s="106" t="s">
        <v>740</v>
      </c>
      <c r="G999" s="106" t="s">
        <v>778</v>
      </c>
      <c r="H999" s="106" t="s">
        <v>717</v>
      </c>
      <c r="I999" s="106">
        <v>10</v>
      </c>
      <c r="J999" s="106" t="s">
        <v>779</v>
      </c>
      <c r="K999" s="106">
        <v>10</v>
      </c>
      <c r="L999" s="106" t="s">
        <v>741</v>
      </c>
      <c r="M999" s="106" t="s">
        <v>924</v>
      </c>
      <c r="N999" s="106">
        <v>0.33</v>
      </c>
      <c r="O999" s="106">
        <v>0.84</v>
      </c>
      <c r="P999" s="106" t="s">
        <v>714</v>
      </c>
      <c r="Q999" s="107" t="s">
        <v>1756</v>
      </c>
      <c r="R999" s="107" t="s">
        <v>25</v>
      </c>
    </row>
    <row r="1000" spans="2:18" ht="20.100000000000001" customHeight="1" x14ac:dyDescent="0.4">
      <c r="B1000" s="105" t="str">
        <f t="shared" si="45"/>
        <v/>
      </c>
      <c r="C1000" s="105" t="str">
        <f t="shared" si="46"/>
        <v/>
      </c>
      <c r="D1000" s="105" t="str">
        <f t="shared" si="47"/>
        <v/>
      </c>
      <c r="E1000" s="106" t="s">
        <v>695</v>
      </c>
      <c r="F1000" s="106" t="s">
        <v>740</v>
      </c>
      <c r="G1000" s="106" t="s">
        <v>782</v>
      </c>
      <c r="H1000" s="106" t="s">
        <v>717</v>
      </c>
      <c r="I1000" s="106">
        <v>10</v>
      </c>
      <c r="J1000" s="106" t="s">
        <v>783</v>
      </c>
      <c r="K1000" s="106">
        <v>10</v>
      </c>
      <c r="L1000" s="106" t="s">
        <v>741</v>
      </c>
      <c r="M1000" s="106" t="s">
        <v>924</v>
      </c>
      <c r="N1000" s="106">
        <v>0.28000000000000003</v>
      </c>
      <c r="O1000" s="106">
        <v>0.84</v>
      </c>
      <c r="P1000" s="106" t="s">
        <v>714</v>
      </c>
      <c r="Q1000" s="107" t="s">
        <v>1757</v>
      </c>
      <c r="R1000" s="107" t="s">
        <v>25</v>
      </c>
    </row>
    <row r="1001" spans="2:18" ht="20.100000000000001" customHeight="1" x14ac:dyDescent="0.4">
      <c r="B1001" s="105" t="str">
        <f t="shared" si="45"/>
        <v/>
      </c>
      <c r="C1001" s="105" t="str">
        <f t="shared" si="46"/>
        <v/>
      </c>
      <c r="D1001" s="105" t="str">
        <f t="shared" si="47"/>
        <v/>
      </c>
      <c r="E1001" s="106" t="s">
        <v>695</v>
      </c>
      <c r="F1001" s="106" t="s">
        <v>740</v>
      </c>
      <c r="G1001" s="106" t="s">
        <v>788</v>
      </c>
      <c r="H1001" s="106" t="s">
        <v>717</v>
      </c>
      <c r="I1001" s="106">
        <v>10</v>
      </c>
      <c r="J1001" s="106" t="s">
        <v>722</v>
      </c>
      <c r="K1001" s="106">
        <v>10</v>
      </c>
      <c r="L1001" s="106" t="s">
        <v>753</v>
      </c>
      <c r="M1001" s="106" t="s">
        <v>924</v>
      </c>
      <c r="N1001" s="106">
        <v>0.34</v>
      </c>
      <c r="O1001" s="106">
        <v>0.84</v>
      </c>
      <c r="P1001" s="106" t="s">
        <v>714</v>
      </c>
      <c r="Q1001" s="107" t="s">
        <v>1758</v>
      </c>
      <c r="R1001" s="107" t="s">
        <v>25</v>
      </c>
    </row>
    <row r="1002" spans="2:18" ht="20.100000000000001" customHeight="1" x14ac:dyDescent="0.4">
      <c r="B1002" s="105" t="str">
        <f t="shared" si="45"/>
        <v/>
      </c>
      <c r="C1002" s="105" t="str">
        <f t="shared" si="46"/>
        <v/>
      </c>
      <c r="D1002" s="105" t="str">
        <f t="shared" si="47"/>
        <v/>
      </c>
      <c r="E1002" s="106" t="s">
        <v>695</v>
      </c>
      <c r="F1002" s="106" t="s">
        <v>728</v>
      </c>
      <c r="G1002" s="106" t="s">
        <v>697</v>
      </c>
      <c r="H1002" s="106" t="s">
        <v>729</v>
      </c>
      <c r="I1002" s="106">
        <v>10</v>
      </c>
      <c r="J1002" s="106" t="s">
        <v>699</v>
      </c>
      <c r="K1002" s="106">
        <v>10</v>
      </c>
      <c r="L1002" s="106" t="s">
        <v>706</v>
      </c>
      <c r="M1002" s="106" t="s">
        <v>924</v>
      </c>
      <c r="N1002" s="106">
        <v>0.4</v>
      </c>
      <c r="O1002" s="106">
        <v>0.84</v>
      </c>
      <c r="P1002" s="106" t="s">
        <v>714</v>
      </c>
      <c r="Q1002" s="107" t="s">
        <v>1759</v>
      </c>
      <c r="R1002" s="107" t="s">
        <v>522</v>
      </c>
    </row>
    <row r="1003" spans="2:18" ht="20.100000000000001" customHeight="1" x14ac:dyDescent="0.4">
      <c r="B1003" s="105" t="str">
        <f t="shared" si="45"/>
        <v/>
      </c>
      <c r="C1003" s="105" t="str">
        <f t="shared" si="46"/>
        <v/>
      </c>
      <c r="D1003" s="105" t="str">
        <f t="shared" si="47"/>
        <v/>
      </c>
      <c r="E1003" s="106" t="s">
        <v>695</v>
      </c>
      <c r="F1003" s="106" t="s">
        <v>740</v>
      </c>
      <c r="G1003" s="106" t="s">
        <v>697</v>
      </c>
      <c r="H1003" s="106" t="s">
        <v>698</v>
      </c>
      <c r="I1003" s="106">
        <v>10</v>
      </c>
      <c r="J1003" s="106" t="s">
        <v>699</v>
      </c>
      <c r="K1003" s="106">
        <v>10</v>
      </c>
      <c r="L1003" s="106" t="s">
        <v>741</v>
      </c>
      <c r="M1003" s="106" t="s">
        <v>924</v>
      </c>
      <c r="N1003" s="106">
        <v>0.34</v>
      </c>
      <c r="O1003" s="106">
        <v>0.84</v>
      </c>
      <c r="P1003" s="106" t="s">
        <v>714</v>
      </c>
      <c r="Q1003" s="107" t="s">
        <v>1760</v>
      </c>
      <c r="R1003" s="107" t="s">
        <v>522</v>
      </c>
    </row>
    <row r="1004" spans="2:18" ht="20.100000000000001" customHeight="1" x14ac:dyDescent="0.4">
      <c r="B1004" s="105" t="str">
        <f t="shared" si="45"/>
        <v/>
      </c>
      <c r="C1004" s="105" t="str">
        <f t="shared" si="46"/>
        <v/>
      </c>
      <c r="D1004" s="105" t="str">
        <f t="shared" si="47"/>
        <v/>
      </c>
      <c r="E1004" s="106" t="s">
        <v>695</v>
      </c>
      <c r="F1004" s="106" t="s">
        <v>728</v>
      </c>
      <c r="G1004" s="106" t="s">
        <v>721</v>
      </c>
      <c r="H1004" s="106" t="s">
        <v>765</v>
      </c>
      <c r="I1004" s="106">
        <v>6</v>
      </c>
      <c r="J1004" s="106" t="s">
        <v>722</v>
      </c>
      <c r="K1004" s="106">
        <v>6</v>
      </c>
      <c r="L1004" s="106" t="s">
        <v>717</v>
      </c>
      <c r="M1004" s="106" t="s">
        <v>700</v>
      </c>
      <c r="N1004" s="106">
        <v>0.39</v>
      </c>
      <c r="O1004" s="106">
        <v>0.84</v>
      </c>
      <c r="P1004" s="106" t="s">
        <v>714</v>
      </c>
      <c r="Q1004" s="107" t="s">
        <v>1761</v>
      </c>
      <c r="R1004" s="107" t="s">
        <v>44</v>
      </c>
    </row>
    <row r="1005" spans="2:18" ht="20.100000000000001" customHeight="1" x14ac:dyDescent="0.4">
      <c r="B1005" s="105" t="str">
        <f t="shared" si="45"/>
        <v/>
      </c>
      <c r="C1005" s="105" t="str">
        <f t="shared" si="46"/>
        <v/>
      </c>
      <c r="D1005" s="105" t="str">
        <f t="shared" si="47"/>
        <v/>
      </c>
      <c r="E1005" s="106" t="s">
        <v>695</v>
      </c>
      <c r="F1005" s="106" t="s">
        <v>728</v>
      </c>
      <c r="G1005" s="106" t="s">
        <v>697</v>
      </c>
      <c r="H1005" s="106" t="s">
        <v>729</v>
      </c>
      <c r="I1005" s="106">
        <v>10</v>
      </c>
      <c r="J1005" s="106" t="s">
        <v>699</v>
      </c>
      <c r="K1005" s="106">
        <v>10</v>
      </c>
      <c r="L1005" s="106" t="s">
        <v>706</v>
      </c>
      <c r="M1005" s="106" t="s">
        <v>924</v>
      </c>
      <c r="N1005" s="106">
        <v>0.4</v>
      </c>
      <c r="O1005" s="106">
        <v>0.84</v>
      </c>
      <c r="P1005" s="106" t="s">
        <v>714</v>
      </c>
      <c r="Q1005" s="107" t="s">
        <v>1762</v>
      </c>
      <c r="R1005" s="107" t="s">
        <v>275</v>
      </c>
    </row>
    <row r="1006" spans="2:18" ht="20.100000000000001" customHeight="1" x14ac:dyDescent="0.4">
      <c r="B1006" s="105" t="str">
        <f t="shared" si="45"/>
        <v/>
      </c>
      <c r="C1006" s="105" t="str">
        <f t="shared" si="46"/>
        <v/>
      </c>
      <c r="D1006" s="105" t="str">
        <f t="shared" si="47"/>
        <v/>
      </c>
      <c r="E1006" s="106" t="s">
        <v>695</v>
      </c>
      <c r="F1006" s="106" t="s">
        <v>740</v>
      </c>
      <c r="G1006" s="106" t="s">
        <v>697</v>
      </c>
      <c r="H1006" s="106" t="s">
        <v>717</v>
      </c>
      <c r="I1006" s="106">
        <v>10</v>
      </c>
      <c r="J1006" s="106" t="s">
        <v>699</v>
      </c>
      <c r="K1006" s="106">
        <v>10</v>
      </c>
      <c r="L1006" s="106" t="s">
        <v>741</v>
      </c>
      <c r="M1006" s="106" t="s">
        <v>924</v>
      </c>
      <c r="N1006" s="106">
        <v>0.34</v>
      </c>
      <c r="O1006" s="106">
        <v>0.84</v>
      </c>
      <c r="P1006" s="106" t="s">
        <v>714</v>
      </c>
      <c r="Q1006" s="107" t="s">
        <v>1763</v>
      </c>
      <c r="R1006" s="107" t="s">
        <v>275</v>
      </c>
    </row>
    <row r="1007" spans="2:18" ht="20.100000000000001" customHeight="1" x14ac:dyDescent="0.4">
      <c r="B1007" s="105" t="str">
        <f t="shared" si="45"/>
        <v/>
      </c>
      <c r="C1007" s="105" t="str">
        <f t="shared" si="46"/>
        <v/>
      </c>
      <c r="D1007" s="105" t="str">
        <f t="shared" si="47"/>
        <v/>
      </c>
      <c r="E1007" s="106" t="s">
        <v>695</v>
      </c>
      <c r="F1007" s="106" t="s">
        <v>740</v>
      </c>
      <c r="G1007" s="106" t="s">
        <v>752</v>
      </c>
      <c r="H1007" s="106" t="s">
        <v>706</v>
      </c>
      <c r="I1007" s="106">
        <v>10</v>
      </c>
      <c r="J1007" s="106" t="s">
        <v>699</v>
      </c>
      <c r="K1007" s="106">
        <v>10</v>
      </c>
      <c r="L1007" s="106" t="s">
        <v>753</v>
      </c>
      <c r="M1007" s="106" t="s">
        <v>924</v>
      </c>
      <c r="N1007" s="106">
        <v>0.35</v>
      </c>
      <c r="O1007" s="106">
        <v>0.84</v>
      </c>
      <c r="P1007" s="106" t="s">
        <v>714</v>
      </c>
      <c r="Q1007" s="107" t="s">
        <v>1764</v>
      </c>
      <c r="R1007" s="107" t="s">
        <v>275</v>
      </c>
    </row>
    <row r="1008" spans="2:18" ht="20.100000000000001" customHeight="1" x14ac:dyDescent="0.4">
      <c r="B1008" s="105" t="str">
        <f t="shared" si="45"/>
        <v/>
      </c>
      <c r="C1008" s="105" t="str">
        <f t="shared" si="46"/>
        <v/>
      </c>
      <c r="D1008" s="105" t="str">
        <f t="shared" si="47"/>
        <v/>
      </c>
      <c r="E1008" s="106" t="s">
        <v>695</v>
      </c>
      <c r="F1008" s="106" t="s">
        <v>728</v>
      </c>
      <c r="G1008" s="106" t="s">
        <v>721</v>
      </c>
      <c r="H1008" s="106" t="s">
        <v>765</v>
      </c>
      <c r="I1008" s="106">
        <v>6</v>
      </c>
      <c r="J1008" s="106" t="s">
        <v>722</v>
      </c>
      <c r="K1008" s="106">
        <v>6</v>
      </c>
      <c r="L1008" s="106" t="s">
        <v>717</v>
      </c>
      <c r="M1008" s="106" t="s">
        <v>700</v>
      </c>
      <c r="N1008" s="106">
        <v>0.39</v>
      </c>
      <c r="O1008" s="106">
        <v>0.84</v>
      </c>
      <c r="P1008" s="106" t="s">
        <v>714</v>
      </c>
      <c r="Q1008" s="107" t="s">
        <v>1765</v>
      </c>
      <c r="R1008" s="107" t="s">
        <v>275</v>
      </c>
    </row>
    <row r="1009" spans="2:18" ht="20.100000000000001" customHeight="1" x14ac:dyDescent="0.4">
      <c r="B1009" s="105" t="str">
        <f t="shared" si="45"/>
        <v/>
      </c>
      <c r="C1009" s="105" t="str">
        <f t="shared" si="46"/>
        <v/>
      </c>
      <c r="D1009" s="105" t="str">
        <f t="shared" si="47"/>
        <v/>
      </c>
      <c r="E1009" s="106" t="s">
        <v>695</v>
      </c>
      <c r="F1009" s="106" t="s">
        <v>728</v>
      </c>
      <c r="G1009" s="106" t="s">
        <v>710</v>
      </c>
      <c r="H1009" s="106" t="s">
        <v>733</v>
      </c>
      <c r="I1009" s="106">
        <v>10</v>
      </c>
      <c r="J1009" s="106" t="s">
        <v>711</v>
      </c>
      <c r="K1009" s="106">
        <v>10</v>
      </c>
      <c r="L1009" s="106" t="s">
        <v>698</v>
      </c>
      <c r="M1009" s="106" t="s">
        <v>924</v>
      </c>
      <c r="N1009" s="106">
        <v>0.4</v>
      </c>
      <c r="O1009" s="106">
        <v>0.84</v>
      </c>
      <c r="P1009" s="106" t="s">
        <v>714</v>
      </c>
      <c r="Q1009" s="107" t="s">
        <v>1766</v>
      </c>
      <c r="R1009" s="107" t="s">
        <v>13</v>
      </c>
    </row>
    <row r="1010" spans="2:18" ht="20.100000000000001" customHeight="1" x14ac:dyDescent="0.4">
      <c r="B1010" s="105" t="str">
        <f t="shared" si="45"/>
        <v/>
      </c>
      <c r="C1010" s="105" t="str">
        <f t="shared" si="46"/>
        <v/>
      </c>
      <c r="D1010" s="105" t="str">
        <f t="shared" si="47"/>
        <v/>
      </c>
      <c r="E1010" s="106" t="s">
        <v>695</v>
      </c>
      <c r="F1010" s="106" t="s">
        <v>794</v>
      </c>
      <c r="G1010" s="106" t="s">
        <v>721</v>
      </c>
      <c r="H1010" s="106" t="s">
        <v>765</v>
      </c>
      <c r="I1010" s="106">
        <v>10</v>
      </c>
      <c r="J1010" s="106" t="s">
        <v>722</v>
      </c>
      <c r="K1010" s="106">
        <v>10</v>
      </c>
      <c r="L1010" s="106" t="s">
        <v>765</v>
      </c>
      <c r="M1010" s="106" t="s">
        <v>924</v>
      </c>
      <c r="N1010" s="106">
        <v>0.44</v>
      </c>
      <c r="O1010" s="106">
        <v>0.85</v>
      </c>
      <c r="P1010" s="106" t="s">
        <v>714</v>
      </c>
      <c r="Q1010" s="107" t="s">
        <v>1767</v>
      </c>
      <c r="R1010" s="107" t="s">
        <v>39</v>
      </c>
    </row>
    <row r="1011" spans="2:18" ht="20.100000000000001" customHeight="1" x14ac:dyDescent="0.4">
      <c r="B1011" s="105" t="str">
        <f t="shared" si="45"/>
        <v/>
      </c>
      <c r="C1011" s="105" t="str">
        <f t="shared" si="46"/>
        <v/>
      </c>
      <c r="D1011" s="105" t="str">
        <f t="shared" si="47"/>
        <v/>
      </c>
      <c r="E1011" s="106" t="s">
        <v>695</v>
      </c>
      <c r="F1011" s="106" t="s">
        <v>794</v>
      </c>
      <c r="G1011" s="106" t="s">
        <v>773</v>
      </c>
      <c r="H1011" s="106" t="s">
        <v>733</v>
      </c>
      <c r="I1011" s="106">
        <v>10</v>
      </c>
      <c r="J1011" s="106" t="s">
        <v>774</v>
      </c>
      <c r="K1011" s="106">
        <v>10</v>
      </c>
      <c r="L1011" s="106" t="s">
        <v>733</v>
      </c>
      <c r="M1011" s="106" t="s">
        <v>924</v>
      </c>
      <c r="N1011" s="106">
        <v>0.44</v>
      </c>
      <c r="O1011" s="106">
        <v>0.85</v>
      </c>
      <c r="P1011" s="106" t="s">
        <v>714</v>
      </c>
      <c r="Q1011" s="107" t="s">
        <v>1768</v>
      </c>
      <c r="R1011" s="107" t="s">
        <v>39</v>
      </c>
    </row>
    <row r="1012" spans="2:18" ht="20.100000000000001" customHeight="1" x14ac:dyDescent="0.4">
      <c r="B1012" s="105" t="str">
        <f t="shared" si="45"/>
        <v/>
      </c>
      <c r="C1012" s="105" t="str">
        <f t="shared" si="46"/>
        <v/>
      </c>
      <c r="D1012" s="105" t="str">
        <f t="shared" si="47"/>
        <v/>
      </c>
      <c r="E1012" s="106" t="s">
        <v>695</v>
      </c>
      <c r="F1012" s="106" t="s">
        <v>794</v>
      </c>
      <c r="G1012" s="106" t="s">
        <v>778</v>
      </c>
      <c r="H1012" s="106" t="s">
        <v>733</v>
      </c>
      <c r="I1012" s="106">
        <v>10</v>
      </c>
      <c r="J1012" s="106" t="s">
        <v>779</v>
      </c>
      <c r="K1012" s="106">
        <v>10</v>
      </c>
      <c r="L1012" s="106" t="s">
        <v>733</v>
      </c>
      <c r="M1012" s="106" t="s">
        <v>924</v>
      </c>
      <c r="N1012" s="106">
        <v>0.44</v>
      </c>
      <c r="O1012" s="106">
        <v>0.85</v>
      </c>
      <c r="P1012" s="106" t="s">
        <v>714</v>
      </c>
      <c r="Q1012" s="107" t="s">
        <v>1769</v>
      </c>
      <c r="R1012" s="107" t="s">
        <v>39</v>
      </c>
    </row>
    <row r="1013" spans="2:18" ht="20.100000000000001" customHeight="1" x14ac:dyDescent="0.4">
      <c r="B1013" s="105" t="str">
        <f t="shared" si="45"/>
        <v/>
      </c>
      <c r="C1013" s="105" t="str">
        <f t="shared" si="46"/>
        <v/>
      </c>
      <c r="D1013" s="105" t="str">
        <f t="shared" si="47"/>
        <v/>
      </c>
      <c r="E1013" s="106" t="s">
        <v>695</v>
      </c>
      <c r="F1013" s="106" t="s">
        <v>794</v>
      </c>
      <c r="G1013" s="106" t="s">
        <v>782</v>
      </c>
      <c r="H1013" s="106" t="s">
        <v>733</v>
      </c>
      <c r="I1013" s="106">
        <v>10</v>
      </c>
      <c r="J1013" s="106" t="s">
        <v>783</v>
      </c>
      <c r="K1013" s="106">
        <v>10</v>
      </c>
      <c r="L1013" s="106" t="s">
        <v>733</v>
      </c>
      <c r="M1013" s="106" t="s">
        <v>924</v>
      </c>
      <c r="N1013" s="106">
        <v>0.37</v>
      </c>
      <c r="O1013" s="106">
        <v>0.85</v>
      </c>
      <c r="P1013" s="106" t="s">
        <v>714</v>
      </c>
      <c r="Q1013" s="107" t="s">
        <v>1770</v>
      </c>
      <c r="R1013" s="107" t="s">
        <v>39</v>
      </c>
    </row>
    <row r="1014" spans="2:18" ht="20.100000000000001" customHeight="1" x14ac:dyDescent="0.4">
      <c r="B1014" s="105" t="str">
        <f t="shared" si="45"/>
        <v/>
      </c>
      <c r="C1014" s="105" t="str">
        <f t="shared" si="46"/>
        <v/>
      </c>
      <c r="D1014" s="105" t="str">
        <f t="shared" si="47"/>
        <v/>
      </c>
      <c r="E1014" s="106" t="s">
        <v>695</v>
      </c>
      <c r="F1014" s="106" t="s">
        <v>696</v>
      </c>
      <c r="G1014" s="106" t="s">
        <v>773</v>
      </c>
      <c r="H1014" s="106" t="s">
        <v>698</v>
      </c>
      <c r="I1014" s="106">
        <v>9</v>
      </c>
      <c r="J1014" s="106" t="s">
        <v>1266</v>
      </c>
      <c r="K1014" s="106">
        <v>10</v>
      </c>
      <c r="L1014" s="106" t="s">
        <v>698</v>
      </c>
      <c r="M1014" s="106" t="s">
        <v>924</v>
      </c>
      <c r="N1014" s="106">
        <v>0.31</v>
      </c>
      <c r="O1014" s="106">
        <v>0.85</v>
      </c>
      <c r="P1014" s="106" t="s">
        <v>714</v>
      </c>
      <c r="Q1014" s="107" t="s">
        <v>1771</v>
      </c>
      <c r="R1014" s="107" t="s">
        <v>39</v>
      </c>
    </row>
    <row r="1015" spans="2:18" ht="20.100000000000001" customHeight="1" x14ac:dyDescent="0.4">
      <c r="B1015" s="105" t="str">
        <f t="shared" si="45"/>
        <v/>
      </c>
      <c r="C1015" s="105" t="str">
        <f t="shared" si="46"/>
        <v/>
      </c>
      <c r="D1015" s="105" t="str">
        <f t="shared" si="47"/>
        <v/>
      </c>
      <c r="E1015" s="106" t="s">
        <v>695</v>
      </c>
      <c r="F1015" s="106" t="s">
        <v>696</v>
      </c>
      <c r="G1015" s="106" t="s">
        <v>778</v>
      </c>
      <c r="H1015" s="106" t="s">
        <v>698</v>
      </c>
      <c r="I1015" s="106">
        <v>9</v>
      </c>
      <c r="J1015" s="106" t="s">
        <v>1269</v>
      </c>
      <c r="K1015" s="106">
        <v>10</v>
      </c>
      <c r="L1015" s="106" t="s">
        <v>698</v>
      </c>
      <c r="M1015" s="106" t="s">
        <v>924</v>
      </c>
      <c r="N1015" s="106">
        <v>0.31</v>
      </c>
      <c r="O1015" s="106">
        <v>0.85</v>
      </c>
      <c r="P1015" s="106" t="s">
        <v>714</v>
      </c>
      <c r="Q1015" s="107" t="s">
        <v>1772</v>
      </c>
      <c r="R1015" s="107" t="s">
        <v>39</v>
      </c>
    </row>
    <row r="1016" spans="2:18" ht="20.100000000000001" customHeight="1" x14ac:dyDescent="0.4">
      <c r="B1016" s="105" t="str">
        <f t="shared" si="45"/>
        <v/>
      </c>
      <c r="C1016" s="105" t="str">
        <f t="shared" si="46"/>
        <v/>
      </c>
      <c r="D1016" s="105" t="str">
        <f t="shared" si="47"/>
        <v/>
      </c>
      <c r="E1016" s="106" t="s">
        <v>695</v>
      </c>
      <c r="F1016" s="106" t="s">
        <v>798</v>
      </c>
      <c r="G1016" s="106" t="s">
        <v>721</v>
      </c>
      <c r="H1016" s="106" t="s">
        <v>765</v>
      </c>
      <c r="I1016" s="106">
        <v>10</v>
      </c>
      <c r="J1016" s="106" t="s">
        <v>722</v>
      </c>
      <c r="K1016" s="106">
        <v>10</v>
      </c>
      <c r="L1016" s="106" t="s">
        <v>819</v>
      </c>
      <c r="M1016" s="106" t="s">
        <v>924</v>
      </c>
      <c r="N1016" s="106">
        <v>0.36</v>
      </c>
      <c r="O1016" s="106">
        <v>0.85</v>
      </c>
      <c r="P1016" s="106" t="s">
        <v>714</v>
      </c>
      <c r="Q1016" s="107" t="s">
        <v>1773</v>
      </c>
      <c r="R1016" s="107" t="s">
        <v>39</v>
      </c>
    </row>
    <row r="1017" spans="2:18" ht="20.100000000000001" customHeight="1" x14ac:dyDescent="0.4">
      <c r="B1017" s="105" t="str">
        <f t="shared" si="45"/>
        <v/>
      </c>
      <c r="C1017" s="105" t="str">
        <f t="shared" si="46"/>
        <v/>
      </c>
      <c r="D1017" s="105" t="str">
        <f t="shared" si="47"/>
        <v/>
      </c>
      <c r="E1017" s="106" t="s">
        <v>695</v>
      </c>
      <c r="F1017" s="106" t="s">
        <v>798</v>
      </c>
      <c r="G1017" s="106" t="s">
        <v>773</v>
      </c>
      <c r="H1017" s="106" t="s">
        <v>733</v>
      </c>
      <c r="I1017" s="106">
        <v>10</v>
      </c>
      <c r="J1017" s="106" t="s">
        <v>774</v>
      </c>
      <c r="K1017" s="106">
        <v>10</v>
      </c>
      <c r="L1017" s="106" t="s">
        <v>802</v>
      </c>
      <c r="M1017" s="106" t="s">
        <v>924</v>
      </c>
      <c r="N1017" s="106">
        <v>0.36</v>
      </c>
      <c r="O1017" s="106">
        <v>0.85</v>
      </c>
      <c r="P1017" s="106" t="s">
        <v>714</v>
      </c>
      <c r="Q1017" s="107" t="s">
        <v>1774</v>
      </c>
      <c r="R1017" s="107" t="s">
        <v>39</v>
      </c>
    </row>
    <row r="1018" spans="2:18" ht="20.100000000000001" customHeight="1" x14ac:dyDescent="0.4">
      <c r="B1018" s="105" t="str">
        <f t="shared" si="45"/>
        <v/>
      </c>
      <c r="C1018" s="105" t="str">
        <f t="shared" si="46"/>
        <v/>
      </c>
      <c r="D1018" s="105" t="str">
        <f t="shared" si="47"/>
        <v/>
      </c>
      <c r="E1018" s="106" t="s">
        <v>695</v>
      </c>
      <c r="F1018" s="106" t="s">
        <v>798</v>
      </c>
      <c r="G1018" s="106" t="s">
        <v>778</v>
      </c>
      <c r="H1018" s="106" t="s">
        <v>733</v>
      </c>
      <c r="I1018" s="106">
        <v>10</v>
      </c>
      <c r="J1018" s="106" t="s">
        <v>779</v>
      </c>
      <c r="K1018" s="106">
        <v>10</v>
      </c>
      <c r="L1018" s="106" t="s">
        <v>802</v>
      </c>
      <c r="M1018" s="106" t="s">
        <v>924</v>
      </c>
      <c r="N1018" s="106">
        <v>0.36</v>
      </c>
      <c r="O1018" s="106">
        <v>0.85</v>
      </c>
      <c r="P1018" s="106" t="s">
        <v>714</v>
      </c>
      <c r="Q1018" s="107" t="s">
        <v>1775</v>
      </c>
      <c r="R1018" s="107" t="s">
        <v>39</v>
      </c>
    </row>
    <row r="1019" spans="2:18" ht="20.100000000000001" customHeight="1" x14ac:dyDescent="0.4">
      <c r="B1019" s="105" t="str">
        <f t="shared" si="45"/>
        <v/>
      </c>
      <c r="C1019" s="105" t="str">
        <f t="shared" si="46"/>
        <v/>
      </c>
      <c r="D1019" s="105" t="str">
        <f t="shared" si="47"/>
        <v/>
      </c>
      <c r="E1019" s="106" t="s">
        <v>695</v>
      </c>
      <c r="F1019" s="106" t="s">
        <v>798</v>
      </c>
      <c r="G1019" s="106" t="s">
        <v>782</v>
      </c>
      <c r="H1019" s="106" t="s">
        <v>733</v>
      </c>
      <c r="I1019" s="106">
        <v>10</v>
      </c>
      <c r="J1019" s="106" t="s">
        <v>783</v>
      </c>
      <c r="K1019" s="106">
        <v>10</v>
      </c>
      <c r="L1019" s="106" t="s">
        <v>802</v>
      </c>
      <c r="M1019" s="106" t="s">
        <v>924</v>
      </c>
      <c r="N1019" s="106">
        <v>0.33</v>
      </c>
      <c r="O1019" s="106">
        <v>0.85</v>
      </c>
      <c r="P1019" s="106" t="s">
        <v>714</v>
      </c>
      <c r="Q1019" s="107" t="s">
        <v>1776</v>
      </c>
      <c r="R1019" s="107" t="s">
        <v>39</v>
      </c>
    </row>
    <row r="1020" spans="2:18" ht="20.100000000000001" customHeight="1" x14ac:dyDescent="0.4">
      <c r="B1020" s="105" t="str">
        <f t="shared" si="45"/>
        <v/>
      </c>
      <c r="C1020" s="105" t="str">
        <f t="shared" si="46"/>
        <v/>
      </c>
      <c r="D1020" s="105" t="str">
        <f t="shared" si="47"/>
        <v/>
      </c>
      <c r="E1020" s="106" t="s">
        <v>695</v>
      </c>
      <c r="F1020" s="106" t="s">
        <v>794</v>
      </c>
      <c r="G1020" s="106" t="s">
        <v>721</v>
      </c>
      <c r="H1020" s="106" t="s">
        <v>733</v>
      </c>
      <c r="I1020" s="106">
        <v>10</v>
      </c>
      <c r="J1020" s="106" t="s">
        <v>722</v>
      </c>
      <c r="K1020" s="106">
        <v>10</v>
      </c>
      <c r="L1020" s="106" t="s">
        <v>733</v>
      </c>
      <c r="M1020" s="106" t="s">
        <v>924</v>
      </c>
      <c r="N1020" s="106">
        <v>0.45</v>
      </c>
      <c r="O1020" s="106">
        <v>0.85</v>
      </c>
      <c r="P1020" s="106" t="s">
        <v>714</v>
      </c>
      <c r="Q1020" s="107" t="s">
        <v>1777</v>
      </c>
      <c r="R1020" s="107" t="s">
        <v>25</v>
      </c>
    </row>
    <row r="1021" spans="2:18" ht="20.100000000000001" customHeight="1" x14ac:dyDescent="0.4">
      <c r="B1021" s="105" t="str">
        <f t="shared" si="45"/>
        <v/>
      </c>
      <c r="C1021" s="105" t="str">
        <f t="shared" si="46"/>
        <v/>
      </c>
      <c r="D1021" s="105" t="str">
        <f t="shared" si="47"/>
        <v/>
      </c>
      <c r="E1021" s="106" t="s">
        <v>695</v>
      </c>
      <c r="F1021" s="106" t="s">
        <v>794</v>
      </c>
      <c r="G1021" s="106" t="s">
        <v>773</v>
      </c>
      <c r="H1021" s="106" t="s">
        <v>729</v>
      </c>
      <c r="I1021" s="106">
        <v>10</v>
      </c>
      <c r="J1021" s="106" t="s">
        <v>774</v>
      </c>
      <c r="K1021" s="106">
        <v>10</v>
      </c>
      <c r="L1021" s="106" t="s">
        <v>729</v>
      </c>
      <c r="M1021" s="106" t="s">
        <v>924</v>
      </c>
      <c r="N1021" s="106">
        <v>0.45</v>
      </c>
      <c r="O1021" s="106">
        <v>0.85</v>
      </c>
      <c r="P1021" s="106" t="s">
        <v>714</v>
      </c>
      <c r="Q1021" s="107" t="s">
        <v>1778</v>
      </c>
      <c r="R1021" s="107" t="s">
        <v>25</v>
      </c>
    </row>
    <row r="1022" spans="2:18" ht="20.100000000000001" customHeight="1" x14ac:dyDescent="0.4">
      <c r="B1022" s="105" t="str">
        <f t="shared" si="45"/>
        <v/>
      </c>
      <c r="C1022" s="105" t="str">
        <f t="shared" si="46"/>
        <v/>
      </c>
      <c r="D1022" s="105" t="str">
        <f t="shared" si="47"/>
        <v/>
      </c>
      <c r="E1022" s="106" t="s">
        <v>695</v>
      </c>
      <c r="F1022" s="106" t="s">
        <v>794</v>
      </c>
      <c r="G1022" s="106" t="s">
        <v>778</v>
      </c>
      <c r="H1022" s="106" t="s">
        <v>729</v>
      </c>
      <c r="I1022" s="106">
        <v>10</v>
      </c>
      <c r="J1022" s="106" t="s">
        <v>779</v>
      </c>
      <c r="K1022" s="106">
        <v>10</v>
      </c>
      <c r="L1022" s="106" t="s">
        <v>729</v>
      </c>
      <c r="M1022" s="106" t="s">
        <v>924</v>
      </c>
      <c r="N1022" s="106">
        <v>0.45</v>
      </c>
      <c r="O1022" s="106">
        <v>0.85</v>
      </c>
      <c r="P1022" s="106" t="s">
        <v>714</v>
      </c>
      <c r="Q1022" s="107" t="s">
        <v>1779</v>
      </c>
      <c r="R1022" s="107" t="s">
        <v>25</v>
      </c>
    </row>
    <row r="1023" spans="2:18" ht="20.100000000000001" customHeight="1" x14ac:dyDescent="0.4">
      <c r="B1023" s="105" t="str">
        <f t="shared" si="45"/>
        <v/>
      </c>
      <c r="C1023" s="105" t="str">
        <f t="shared" si="46"/>
        <v/>
      </c>
      <c r="D1023" s="105" t="str">
        <f t="shared" si="47"/>
        <v/>
      </c>
      <c r="E1023" s="106" t="s">
        <v>695</v>
      </c>
      <c r="F1023" s="106" t="s">
        <v>794</v>
      </c>
      <c r="G1023" s="106" t="s">
        <v>782</v>
      </c>
      <c r="H1023" s="106" t="s">
        <v>729</v>
      </c>
      <c r="I1023" s="106">
        <v>10</v>
      </c>
      <c r="J1023" s="106" t="s">
        <v>783</v>
      </c>
      <c r="K1023" s="106">
        <v>10</v>
      </c>
      <c r="L1023" s="106" t="s">
        <v>729</v>
      </c>
      <c r="M1023" s="106" t="s">
        <v>924</v>
      </c>
      <c r="N1023" s="106">
        <v>0.38</v>
      </c>
      <c r="O1023" s="106">
        <v>0.85</v>
      </c>
      <c r="P1023" s="106" t="s">
        <v>714</v>
      </c>
      <c r="Q1023" s="107" t="s">
        <v>1780</v>
      </c>
      <c r="R1023" s="107" t="s">
        <v>25</v>
      </c>
    </row>
    <row r="1024" spans="2:18" ht="20.100000000000001" customHeight="1" x14ac:dyDescent="0.4">
      <c r="B1024" s="105" t="str">
        <f t="shared" si="45"/>
        <v/>
      </c>
      <c r="C1024" s="105" t="str">
        <f t="shared" si="46"/>
        <v/>
      </c>
      <c r="D1024" s="105" t="str">
        <f t="shared" si="47"/>
        <v/>
      </c>
      <c r="E1024" s="106" t="s">
        <v>695</v>
      </c>
      <c r="F1024" s="106" t="s">
        <v>696</v>
      </c>
      <c r="G1024" s="106" t="s">
        <v>773</v>
      </c>
      <c r="H1024" s="106" t="s">
        <v>706</v>
      </c>
      <c r="I1024" s="106">
        <v>9</v>
      </c>
      <c r="J1024" s="106" t="s">
        <v>1266</v>
      </c>
      <c r="K1024" s="106">
        <v>10</v>
      </c>
      <c r="L1024" s="106" t="s">
        <v>706</v>
      </c>
      <c r="M1024" s="106" t="s">
        <v>924</v>
      </c>
      <c r="N1024" s="106">
        <v>0.32</v>
      </c>
      <c r="O1024" s="106">
        <v>0.85</v>
      </c>
      <c r="P1024" s="106" t="s">
        <v>714</v>
      </c>
      <c r="Q1024" s="107" t="s">
        <v>1781</v>
      </c>
      <c r="R1024" s="107" t="s">
        <v>25</v>
      </c>
    </row>
    <row r="1025" spans="2:18" ht="20.100000000000001" customHeight="1" x14ac:dyDescent="0.4">
      <c r="B1025" s="105" t="str">
        <f t="shared" si="45"/>
        <v/>
      </c>
      <c r="C1025" s="105" t="str">
        <f t="shared" si="46"/>
        <v/>
      </c>
      <c r="D1025" s="105" t="str">
        <f t="shared" si="47"/>
        <v/>
      </c>
      <c r="E1025" s="106" t="s">
        <v>695</v>
      </c>
      <c r="F1025" s="106" t="s">
        <v>696</v>
      </c>
      <c r="G1025" s="106" t="s">
        <v>778</v>
      </c>
      <c r="H1025" s="106" t="s">
        <v>706</v>
      </c>
      <c r="I1025" s="106">
        <v>9</v>
      </c>
      <c r="J1025" s="106" t="s">
        <v>1269</v>
      </c>
      <c r="K1025" s="106">
        <v>10</v>
      </c>
      <c r="L1025" s="106" t="s">
        <v>706</v>
      </c>
      <c r="M1025" s="106" t="s">
        <v>924</v>
      </c>
      <c r="N1025" s="106">
        <v>0.32</v>
      </c>
      <c r="O1025" s="106">
        <v>0.85</v>
      </c>
      <c r="P1025" s="106" t="s">
        <v>714</v>
      </c>
      <c r="Q1025" s="107" t="s">
        <v>1782</v>
      </c>
      <c r="R1025" s="107" t="s">
        <v>25</v>
      </c>
    </row>
    <row r="1026" spans="2:18" ht="20.100000000000001" customHeight="1" x14ac:dyDescent="0.4">
      <c r="B1026" s="105" t="str">
        <f t="shared" si="45"/>
        <v/>
      </c>
      <c r="C1026" s="105" t="str">
        <f t="shared" si="46"/>
        <v/>
      </c>
      <c r="D1026" s="105" t="str">
        <f t="shared" si="47"/>
        <v/>
      </c>
      <c r="E1026" s="106" t="s">
        <v>695</v>
      </c>
      <c r="F1026" s="106" t="s">
        <v>798</v>
      </c>
      <c r="G1026" s="106" t="s">
        <v>721</v>
      </c>
      <c r="H1026" s="106" t="s">
        <v>733</v>
      </c>
      <c r="I1026" s="106">
        <v>10</v>
      </c>
      <c r="J1026" s="106" t="s">
        <v>722</v>
      </c>
      <c r="K1026" s="106">
        <v>10</v>
      </c>
      <c r="L1026" s="106" t="s">
        <v>802</v>
      </c>
      <c r="M1026" s="106" t="s">
        <v>924</v>
      </c>
      <c r="N1026" s="106">
        <v>0.37</v>
      </c>
      <c r="O1026" s="106">
        <v>0.85</v>
      </c>
      <c r="P1026" s="106" t="s">
        <v>714</v>
      </c>
      <c r="Q1026" s="107" t="s">
        <v>1783</v>
      </c>
      <c r="R1026" s="107" t="s">
        <v>25</v>
      </c>
    </row>
    <row r="1027" spans="2:18" ht="20.100000000000001" customHeight="1" x14ac:dyDescent="0.4">
      <c r="B1027" s="105" t="str">
        <f t="shared" si="45"/>
        <v/>
      </c>
      <c r="C1027" s="105" t="str">
        <f t="shared" si="46"/>
        <v/>
      </c>
      <c r="D1027" s="105" t="str">
        <f t="shared" si="47"/>
        <v/>
      </c>
      <c r="E1027" s="106" t="s">
        <v>695</v>
      </c>
      <c r="F1027" s="106" t="s">
        <v>798</v>
      </c>
      <c r="G1027" s="106" t="s">
        <v>773</v>
      </c>
      <c r="H1027" s="106" t="s">
        <v>729</v>
      </c>
      <c r="I1027" s="106">
        <v>10</v>
      </c>
      <c r="J1027" s="106" t="s">
        <v>774</v>
      </c>
      <c r="K1027" s="106">
        <v>10</v>
      </c>
      <c r="L1027" s="106" t="s">
        <v>799</v>
      </c>
      <c r="M1027" s="106" t="s">
        <v>924</v>
      </c>
      <c r="N1027" s="106">
        <v>0.36</v>
      </c>
      <c r="O1027" s="106">
        <v>0.85</v>
      </c>
      <c r="P1027" s="106" t="s">
        <v>714</v>
      </c>
      <c r="Q1027" s="107" t="s">
        <v>1784</v>
      </c>
      <c r="R1027" s="107" t="s">
        <v>25</v>
      </c>
    </row>
    <row r="1028" spans="2:18" ht="20.100000000000001" customHeight="1" x14ac:dyDescent="0.4">
      <c r="B1028" s="105" t="str">
        <f t="shared" si="45"/>
        <v/>
      </c>
      <c r="C1028" s="105" t="str">
        <f t="shared" si="46"/>
        <v/>
      </c>
      <c r="D1028" s="105" t="str">
        <f t="shared" si="47"/>
        <v/>
      </c>
      <c r="E1028" s="106" t="s">
        <v>695</v>
      </c>
      <c r="F1028" s="106" t="s">
        <v>798</v>
      </c>
      <c r="G1028" s="106" t="s">
        <v>778</v>
      </c>
      <c r="H1028" s="106" t="s">
        <v>729</v>
      </c>
      <c r="I1028" s="106">
        <v>10</v>
      </c>
      <c r="J1028" s="106" t="s">
        <v>779</v>
      </c>
      <c r="K1028" s="106">
        <v>10</v>
      </c>
      <c r="L1028" s="106" t="s">
        <v>799</v>
      </c>
      <c r="M1028" s="106" t="s">
        <v>924</v>
      </c>
      <c r="N1028" s="106">
        <v>0.36</v>
      </c>
      <c r="O1028" s="106">
        <v>0.85</v>
      </c>
      <c r="P1028" s="106" t="s">
        <v>714</v>
      </c>
      <c r="Q1028" s="107" t="s">
        <v>1785</v>
      </c>
      <c r="R1028" s="107" t="s">
        <v>25</v>
      </c>
    </row>
    <row r="1029" spans="2:18" ht="20.100000000000001" customHeight="1" x14ac:dyDescent="0.4">
      <c r="B1029" s="105" t="str">
        <f t="shared" si="45"/>
        <v/>
      </c>
      <c r="C1029" s="105" t="str">
        <f t="shared" si="46"/>
        <v/>
      </c>
      <c r="D1029" s="105" t="str">
        <f t="shared" si="47"/>
        <v/>
      </c>
      <c r="E1029" s="106" t="s">
        <v>695</v>
      </c>
      <c r="F1029" s="106" t="s">
        <v>798</v>
      </c>
      <c r="G1029" s="106" t="s">
        <v>782</v>
      </c>
      <c r="H1029" s="106" t="s">
        <v>729</v>
      </c>
      <c r="I1029" s="106">
        <v>10</v>
      </c>
      <c r="J1029" s="106" t="s">
        <v>783</v>
      </c>
      <c r="K1029" s="106">
        <v>10</v>
      </c>
      <c r="L1029" s="106" t="s">
        <v>799</v>
      </c>
      <c r="M1029" s="106" t="s">
        <v>924</v>
      </c>
      <c r="N1029" s="106">
        <v>0.33</v>
      </c>
      <c r="O1029" s="106">
        <v>0.85</v>
      </c>
      <c r="P1029" s="106" t="s">
        <v>714</v>
      </c>
      <c r="Q1029" s="107" t="s">
        <v>1786</v>
      </c>
      <c r="R1029" s="107" t="s">
        <v>25</v>
      </c>
    </row>
    <row r="1030" spans="2:18" ht="20.100000000000001" customHeight="1" x14ac:dyDescent="0.4">
      <c r="B1030" s="105" t="str">
        <f t="shared" si="45"/>
        <v/>
      </c>
      <c r="C1030" s="105" t="str">
        <f t="shared" si="46"/>
        <v/>
      </c>
      <c r="D1030" s="105" t="str">
        <f t="shared" si="47"/>
        <v/>
      </c>
      <c r="E1030" s="106" t="s">
        <v>695</v>
      </c>
      <c r="F1030" s="106" t="s">
        <v>805</v>
      </c>
      <c r="G1030" s="106" t="s">
        <v>773</v>
      </c>
      <c r="H1030" s="106" t="s">
        <v>765</v>
      </c>
      <c r="I1030" s="106">
        <v>10</v>
      </c>
      <c r="J1030" s="106" t="s">
        <v>774</v>
      </c>
      <c r="K1030" s="106">
        <v>10</v>
      </c>
      <c r="L1030" s="106" t="s">
        <v>741</v>
      </c>
      <c r="M1030" s="106" t="s">
        <v>924</v>
      </c>
      <c r="N1030" s="106">
        <v>0.44</v>
      </c>
      <c r="O1030" s="106">
        <v>0.85</v>
      </c>
      <c r="P1030" s="106" t="s">
        <v>714</v>
      </c>
      <c r="Q1030" s="107" t="s">
        <v>1787</v>
      </c>
      <c r="R1030" s="107" t="s">
        <v>25</v>
      </c>
    </row>
    <row r="1031" spans="2:18" ht="20.100000000000001" customHeight="1" x14ac:dyDescent="0.4">
      <c r="B1031" s="105" t="str">
        <f t="shared" si="45"/>
        <v/>
      </c>
      <c r="C1031" s="105" t="str">
        <f t="shared" si="46"/>
        <v/>
      </c>
      <c r="D1031" s="105" t="str">
        <f t="shared" si="47"/>
        <v/>
      </c>
      <c r="E1031" s="106" t="s">
        <v>695</v>
      </c>
      <c r="F1031" s="106" t="s">
        <v>805</v>
      </c>
      <c r="G1031" s="106" t="s">
        <v>773</v>
      </c>
      <c r="H1031" s="106" t="s">
        <v>733</v>
      </c>
      <c r="I1031" s="106">
        <v>10</v>
      </c>
      <c r="J1031" s="106" t="s">
        <v>1266</v>
      </c>
      <c r="K1031" s="106">
        <v>10</v>
      </c>
      <c r="L1031" s="106" t="s">
        <v>741</v>
      </c>
      <c r="M1031" s="106" t="s">
        <v>924</v>
      </c>
      <c r="N1031" s="106">
        <v>0.44</v>
      </c>
      <c r="O1031" s="106">
        <v>0.85</v>
      </c>
      <c r="P1031" s="106" t="s">
        <v>714</v>
      </c>
      <c r="Q1031" s="107" t="s">
        <v>1788</v>
      </c>
      <c r="R1031" s="107" t="s">
        <v>25</v>
      </c>
    </row>
    <row r="1032" spans="2:18" ht="20.100000000000001" customHeight="1" x14ac:dyDescent="0.4">
      <c r="B1032" s="105" t="str">
        <f t="shared" si="45"/>
        <v/>
      </c>
      <c r="C1032" s="105" t="str">
        <f t="shared" si="46"/>
        <v/>
      </c>
      <c r="D1032" s="105" t="str">
        <f t="shared" si="47"/>
        <v/>
      </c>
      <c r="E1032" s="106" t="s">
        <v>695</v>
      </c>
      <c r="F1032" s="106" t="s">
        <v>805</v>
      </c>
      <c r="G1032" s="106" t="s">
        <v>778</v>
      </c>
      <c r="H1032" s="106" t="s">
        <v>765</v>
      </c>
      <c r="I1032" s="106">
        <v>10</v>
      </c>
      <c r="J1032" s="106" t="s">
        <v>779</v>
      </c>
      <c r="K1032" s="106">
        <v>10</v>
      </c>
      <c r="L1032" s="106" t="s">
        <v>741</v>
      </c>
      <c r="M1032" s="106" t="s">
        <v>924</v>
      </c>
      <c r="N1032" s="106">
        <v>0.43</v>
      </c>
      <c r="O1032" s="106">
        <v>0.85</v>
      </c>
      <c r="P1032" s="106" t="s">
        <v>714</v>
      </c>
      <c r="Q1032" s="107" t="s">
        <v>1789</v>
      </c>
      <c r="R1032" s="107" t="s">
        <v>25</v>
      </c>
    </row>
    <row r="1033" spans="2:18" ht="20.100000000000001" customHeight="1" x14ac:dyDescent="0.4">
      <c r="B1033" s="105" t="str">
        <f t="shared" si="45"/>
        <v/>
      </c>
      <c r="C1033" s="105" t="str">
        <f t="shared" si="46"/>
        <v/>
      </c>
      <c r="D1033" s="105" t="str">
        <f t="shared" si="47"/>
        <v/>
      </c>
      <c r="E1033" s="106" t="s">
        <v>695</v>
      </c>
      <c r="F1033" s="106" t="s">
        <v>805</v>
      </c>
      <c r="G1033" s="106" t="s">
        <v>778</v>
      </c>
      <c r="H1033" s="106" t="s">
        <v>733</v>
      </c>
      <c r="I1033" s="106">
        <v>10</v>
      </c>
      <c r="J1033" s="106" t="s">
        <v>1269</v>
      </c>
      <c r="K1033" s="106">
        <v>10</v>
      </c>
      <c r="L1033" s="106" t="s">
        <v>741</v>
      </c>
      <c r="M1033" s="106" t="s">
        <v>924</v>
      </c>
      <c r="N1033" s="106">
        <v>0.44</v>
      </c>
      <c r="O1033" s="106">
        <v>0.85</v>
      </c>
      <c r="P1033" s="106" t="s">
        <v>714</v>
      </c>
      <c r="Q1033" s="107" t="s">
        <v>1790</v>
      </c>
      <c r="R1033" s="107" t="s">
        <v>25</v>
      </c>
    </row>
    <row r="1034" spans="2:18" ht="20.100000000000001" customHeight="1" x14ac:dyDescent="0.4">
      <c r="B1034" s="105" t="str">
        <f t="shared" si="45"/>
        <v/>
      </c>
      <c r="C1034" s="105" t="str">
        <f t="shared" si="46"/>
        <v/>
      </c>
      <c r="D1034" s="105" t="str">
        <f t="shared" si="47"/>
        <v/>
      </c>
      <c r="E1034" s="106" t="s">
        <v>695</v>
      </c>
      <c r="F1034" s="106" t="s">
        <v>805</v>
      </c>
      <c r="G1034" s="106" t="s">
        <v>782</v>
      </c>
      <c r="H1034" s="106" t="s">
        <v>765</v>
      </c>
      <c r="I1034" s="106">
        <v>10</v>
      </c>
      <c r="J1034" s="106" t="s">
        <v>783</v>
      </c>
      <c r="K1034" s="106">
        <v>10</v>
      </c>
      <c r="L1034" s="106" t="s">
        <v>741</v>
      </c>
      <c r="M1034" s="106" t="s">
        <v>924</v>
      </c>
      <c r="N1034" s="106">
        <v>0.37</v>
      </c>
      <c r="O1034" s="106">
        <v>0.85</v>
      </c>
      <c r="P1034" s="106" t="s">
        <v>714</v>
      </c>
      <c r="Q1034" s="107" t="s">
        <v>1791</v>
      </c>
      <c r="R1034" s="107" t="s">
        <v>25</v>
      </c>
    </row>
    <row r="1035" spans="2:18" ht="20.100000000000001" customHeight="1" x14ac:dyDescent="0.4">
      <c r="B1035" s="105" t="str">
        <f t="shared" si="45"/>
        <v/>
      </c>
      <c r="C1035" s="105" t="str">
        <f t="shared" si="46"/>
        <v/>
      </c>
      <c r="D1035" s="105" t="str">
        <f t="shared" si="47"/>
        <v/>
      </c>
      <c r="E1035" s="106" t="s">
        <v>695</v>
      </c>
      <c r="F1035" s="106" t="s">
        <v>805</v>
      </c>
      <c r="G1035" s="106" t="s">
        <v>788</v>
      </c>
      <c r="H1035" s="106" t="s">
        <v>765</v>
      </c>
      <c r="I1035" s="106">
        <v>10</v>
      </c>
      <c r="J1035" s="106" t="s">
        <v>722</v>
      </c>
      <c r="K1035" s="106">
        <v>10</v>
      </c>
      <c r="L1035" s="106" t="s">
        <v>753</v>
      </c>
      <c r="M1035" s="106" t="s">
        <v>924</v>
      </c>
      <c r="N1035" s="106">
        <v>0.44</v>
      </c>
      <c r="O1035" s="106">
        <v>0.85</v>
      </c>
      <c r="P1035" s="106" t="s">
        <v>714</v>
      </c>
      <c r="Q1035" s="107" t="s">
        <v>1792</v>
      </c>
      <c r="R1035" s="107" t="s">
        <v>25</v>
      </c>
    </row>
    <row r="1036" spans="2:18" ht="20.100000000000001" customHeight="1" x14ac:dyDescent="0.4">
      <c r="B1036" s="105" t="str">
        <f t="shared" si="45"/>
        <v/>
      </c>
      <c r="C1036" s="105" t="str">
        <f t="shared" si="46"/>
        <v/>
      </c>
      <c r="D1036" s="105" t="str">
        <f t="shared" si="47"/>
        <v/>
      </c>
      <c r="E1036" s="106" t="s">
        <v>695</v>
      </c>
      <c r="F1036" s="106" t="s">
        <v>817</v>
      </c>
      <c r="G1036" s="106" t="s">
        <v>773</v>
      </c>
      <c r="H1036" s="106" t="s">
        <v>819</v>
      </c>
      <c r="I1036" s="106">
        <v>10</v>
      </c>
      <c r="J1036" s="106" t="s">
        <v>774</v>
      </c>
      <c r="K1036" s="106">
        <v>10</v>
      </c>
      <c r="L1036" s="106" t="s">
        <v>741</v>
      </c>
      <c r="M1036" s="106" t="s">
        <v>924</v>
      </c>
      <c r="N1036" s="106">
        <v>0.31</v>
      </c>
      <c r="O1036" s="106">
        <v>0.85</v>
      </c>
      <c r="P1036" s="106" t="s">
        <v>714</v>
      </c>
      <c r="Q1036" s="107" t="s">
        <v>1793</v>
      </c>
      <c r="R1036" s="107" t="s">
        <v>25</v>
      </c>
    </row>
    <row r="1037" spans="2:18" ht="20.100000000000001" customHeight="1" x14ac:dyDescent="0.4">
      <c r="B1037" s="105" t="str">
        <f t="shared" si="45"/>
        <v/>
      </c>
      <c r="C1037" s="105" t="str">
        <f t="shared" si="46"/>
        <v/>
      </c>
      <c r="D1037" s="105" t="str">
        <f t="shared" si="47"/>
        <v/>
      </c>
      <c r="E1037" s="106" t="s">
        <v>695</v>
      </c>
      <c r="F1037" s="106" t="s">
        <v>817</v>
      </c>
      <c r="G1037" s="106" t="s">
        <v>773</v>
      </c>
      <c r="H1037" s="106" t="s">
        <v>802</v>
      </c>
      <c r="I1037" s="106">
        <v>10</v>
      </c>
      <c r="J1037" s="106" t="s">
        <v>1266</v>
      </c>
      <c r="K1037" s="106">
        <v>10</v>
      </c>
      <c r="L1037" s="106" t="s">
        <v>741</v>
      </c>
      <c r="M1037" s="106" t="s">
        <v>924</v>
      </c>
      <c r="N1037" s="106">
        <v>0.31</v>
      </c>
      <c r="O1037" s="106">
        <v>0.85</v>
      </c>
      <c r="P1037" s="106" t="s">
        <v>714</v>
      </c>
      <c r="Q1037" s="107" t="s">
        <v>1794</v>
      </c>
      <c r="R1037" s="107" t="s">
        <v>25</v>
      </c>
    </row>
    <row r="1038" spans="2:18" ht="20.100000000000001" customHeight="1" x14ac:dyDescent="0.4">
      <c r="B1038" s="105" t="str">
        <f t="shared" si="45"/>
        <v/>
      </c>
      <c r="C1038" s="105" t="str">
        <f t="shared" si="46"/>
        <v/>
      </c>
      <c r="D1038" s="105" t="str">
        <f t="shared" si="47"/>
        <v/>
      </c>
      <c r="E1038" s="106" t="s">
        <v>695</v>
      </c>
      <c r="F1038" s="106" t="s">
        <v>817</v>
      </c>
      <c r="G1038" s="106" t="s">
        <v>778</v>
      </c>
      <c r="H1038" s="106" t="s">
        <v>819</v>
      </c>
      <c r="I1038" s="106">
        <v>10</v>
      </c>
      <c r="J1038" s="106" t="s">
        <v>779</v>
      </c>
      <c r="K1038" s="106">
        <v>10</v>
      </c>
      <c r="L1038" s="106" t="s">
        <v>741</v>
      </c>
      <c r="M1038" s="106" t="s">
        <v>924</v>
      </c>
      <c r="N1038" s="106">
        <v>0.31</v>
      </c>
      <c r="O1038" s="106">
        <v>0.85</v>
      </c>
      <c r="P1038" s="106" t="s">
        <v>714</v>
      </c>
      <c r="Q1038" s="107" t="s">
        <v>1795</v>
      </c>
      <c r="R1038" s="107" t="s">
        <v>25</v>
      </c>
    </row>
    <row r="1039" spans="2:18" ht="20.100000000000001" customHeight="1" x14ac:dyDescent="0.4">
      <c r="B1039" s="105" t="str">
        <f t="shared" si="45"/>
        <v/>
      </c>
      <c r="C1039" s="105" t="str">
        <f t="shared" si="46"/>
        <v/>
      </c>
      <c r="D1039" s="105" t="str">
        <f t="shared" si="47"/>
        <v/>
      </c>
      <c r="E1039" s="106" t="s">
        <v>695</v>
      </c>
      <c r="F1039" s="106" t="s">
        <v>817</v>
      </c>
      <c r="G1039" s="106" t="s">
        <v>778</v>
      </c>
      <c r="H1039" s="106" t="s">
        <v>802</v>
      </c>
      <c r="I1039" s="106">
        <v>10</v>
      </c>
      <c r="J1039" s="106" t="s">
        <v>1269</v>
      </c>
      <c r="K1039" s="106">
        <v>10</v>
      </c>
      <c r="L1039" s="106" t="s">
        <v>741</v>
      </c>
      <c r="M1039" s="106" t="s">
        <v>924</v>
      </c>
      <c r="N1039" s="106">
        <v>0.31</v>
      </c>
      <c r="O1039" s="106">
        <v>0.85</v>
      </c>
      <c r="P1039" s="106" t="s">
        <v>714</v>
      </c>
      <c r="Q1039" s="107" t="s">
        <v>1796</v>
      </c>
      <c r="R1039" s="107" t="s">
        <v>25</v>
      </c>
    </row>
    <row r="1040" spans="2:18" ht="20.100000000000001" customHeight="1" x14ac:dyDescent="0.4">
      <c r="B1040" s="105" t="str">
        <f t="shared" ref="B1040:B1103" si="48">IF(OR($C$10="",$C$11=""),"",IFERROR(IF(AND($U$22&lt;&gt;R1040,$V$22&lt;&gt;R1040),"－",IF(AND(COUNTIF($C$10,"*樹脂スペーサー*")&gt;0,OR(M1040="空気",F1040="一般",F1040="一般ＰＧ")),"－",IF(AND($W$25&gt;0,$W$25&gt;=O1040),$U$25,IF(AND($W$26&gt;0,$W$26&gt;=O1040),$U$26,IF(AND($W$27&gt;0,$W$27&gt;=O1040),$U$27,IF(AND($W$28&gt;0,$W$28&gt;=O1040),$U$28,IF(AND($W$29&gt;0,$W$29&gt;=O1040),$U$29,IF(AND($W$30&gt;0,$W$30&gt;=O1040),$U$30,IF(AND($W$31&gt;0,$W$31&gt;=O1040),$U$31,"－"))))))))),"－"))</f>
        <v/>
      </c>
      <c r="C1040" s="105" t="str">
        <f t="shared" ref="C1040:C1103" si="49">IF(B1040="","",IF(B1040&lt;&gt;"－",VLOOKUP(B1040,$U$25:$V$31,2,FALSE),"－"))</f>
        <v/>
      </c>
      <c r="D1040" s="105" t="str">
        <f t="shared" ref="D1040:D1103" si="50">IF($H$9="","",IF($V$38&lt;&gt;"断熱等","－",IF(AND(COUNTIF($V$34,"*樹脂スペーサー*")&gt;0,OR(M1040="空気",F1040="一般",F1040="一般ＰＧ")),"－",IF(AND($V$35&lt;&gt;R1040,$W$35&lt;&gt;R1040),"－",IF(MID($H$9,10,1)="Z",IF(N1040&lt;=0.65,"○","－"),IF($V$36&gt;=O1040,"○","－"))))))</f>
        <v/>
      </c>
      <c r="E1040" s="106" t="s">
        <v>695</v>
      </c>
      <c r="F1040" s="106" t="s">
        <v>817</v>
      </c>
      <c r="G1040" s="106" t="s">
        <v>782</v>
      </c>
      <c r="H1040" s="106" t="s">
        <v>819</v>
      </c>
      <c r="I1040" s="106">
        <v>10</v>
      </c>
      <c r="J1040" s="106" t="s">
        <v>783</v>
      </c>
      <c r="K1040" s="106">
        <v>10</v>
      </c>
      <c r="L1040" s="106" t="s">
        <v>741</v>
      </c>
      <c r="M1040" s="106" t="s">
        <v>924</v>
      </c>
      <c r="N1040" s="106">
        <v>0.26</v>
      </c>
      <c r="O1040" s="106">
        <v>0.85</v>
      </c>
      <c r="P1040" s="106" t="s">
        <v>714</v>
      </c>
      <c r="Q1040" s="107" t="s">
        <v>1797</v>
      </c>
      <c r="R1040" s="107" t="s">
        <v>25</v>
      </c>
    </row>
    <row r="1041" spans="2:18" ht="20.100000000000001" customHeight="1" x14ac:dyDescent="0.4">
      <c r="B1041" s="105" t="str">
        <f t="shared" si="48"/>
        <v/>
      </c>
      <c r="C1041" s="105" t="str">
        <f t="shared" si="49"/>
        <v/>
      </c>
      <c r="D1041" s="105" t="str">
        <f t="shared" si="50"/>
        <v/>
      </c>
      <c r="E1041" s="106" t="s">
        <v>695</v>
      </c>
      <c r="F1041" s="106" t="s">
        <v>817</v>
      </c>
      <c r="G1041" s="106" t="s">
        <v>788</v>
      </c>
      <c r="H1041" s="106" t="s">
        <v>819</v>
      </c>
      <c r="I1041" s="106">
        <v>10</v>
      </c>
      <c r="J1041" s="106" t="s">
        <v>722</v>
      </c>
      <c r="K1041" s="106">
        <v>10</v>
      </c>
      <c r="L1041" s="106" t="s">
        <v>753</v>
      </c>
      <c r="M1041" s="106" t="s">
        <v>924</v>
      </c>
      <c r="N1041" s="106">
        <v>0.32</v>
      </c>
      <c r="O1041" s="106">
        <v>0.85</v>
      </c>
      <c r="P1041" s="106" t="s">
        <v>714</v>
      </c>
      <c r="Q1041" s="107" t="s">
        <v>1798</v>
      </c>
      <c r="R1041" s="107" t="s">
        <v>25</v>
      </c>
    </row>
    <row r="1042" spans="2:18" ht="20.100000000000001" customHeight="1" x14ac:dyDescent="0.4">
      <c r="B1042" s="105" t="str">
        <f t="shared" si="48"/>
        <v/>
      </c>
      <c r="C1042" s="105" t="str">
        <f t="shared" si="49"/>
        <v/>
      </c>
      <c r="D1042" s="105" t="str">
        <f t="shared" si="50"/>
        <v/>
      </c>
      <c r="E1042" s="106" t="s">
        <v>695</v>
      </c>
      <c r="F1042" s="106" t="s">
        <v>794</v>
      </c>
      <c r="G1042" s="106" t="s">
        <v>721</v>
      </c>
      <c r="H1042" s="106" t="s">
        <v>765</v>
      </c>
      <c r="I1042" s="106">
        <v>6</v>
      </c>
      <c r="J1042" s="106" t="s">
        <v>722</v>
      </c>
      <c r="K1042" s="106">
        <v>6</v>
      </c>
      <c r="L1042" s="106" t="s">
        <v>765</v>
      </c>
      <c r="M1042" s="106" t="s">
        <v>700</v>
      </c>
      <c r="N1042" s="106">
        <v>0.44</v>
      </c>
      <c r="O1042" s="106">
        <v>0.85</v>
      </c>
      <c r="P1042" s="106" t="s">
        <v>714</v>
      </c>
      <c r="Q1042" s="107" t="s">
        <v>1799</v>
      </c>
      <c r="R1042" s="107" t="s">
        <v>44</v>
      </c>
    </row>
    <row r="1043" spans="2:18" ht="20.100000000000001" customHeight="1" x14ac:dyDescent="0.4">
      <c r="B1043" s="105" t="str">
        <f t="shared" si="48"/>
        <v/>
      </c>
      <c r="C1043" s="105" t="str">
        <f t="shared" si="49"/>
        <v/>
      </c>
      <c r="D1043" s="105" t="str">
        <f t="shared" si="50"/>
        <v/>
      </c>
      <c r="E1043" s="106" t="s">
        <v>695</v>
      </c>
      <c r="F1043" s="106" t="s">
        <v>794</v>
      </c>
      <c r="G1043" s="106" t="s">
        <v>773</v>
      </c>
      <c r="H1043" s="106" t="s">
        <v>733</v>
      </c>
      <c r="I1043" s="106">
        <v>6</v>
      </c>
      <c r="J1043" s="106" t="s">
        <v>774</v>
      </c>
      <c r="K1043" s="106">
        <v>6</v>
      </c>
      <c r="L1043" s="106" t="s">
        <v>733</v>
      </c>
      <c r="M1043" s="106" t="s">
        <v>700</v>
      </c>
      <c r="N1043" s="106">
        <v>0.44</v>
      </c>
      <c r="O1043" s="106">
        <v>0.85</v>
      </c>
      <c r="P1043" s="106" t="s">
        <v>714</v>
      </c>
      <c r="Q1043" s="107" t="s">
        <v>1800</v>
      </c>
      <c r="R1043" s="107" t="s">
        <v>44</v>
      </c>
    </row>
    <row r="1044" spans="2:18" ht="20.100000000000001" customHeight="1" x14ac:dyDescent="0.4">
      <c r="B1044" s="105" t="str">
        <f t="shared" si="48"/>
        <v/>
      </c>
      <c r="C1044" s="105" t="str">
        <f t="shared" si="49"/>
        <v/>
      </c>
      <c r="D1044" s="105" t="str">
        <f t="shared" si="50"/>
        <v/>
      </c>
      <c r="E1044" s="106" t="s">
        <v>695</v>
      </c>
      <c r="F1044" s="106" t="s">
        <v>794</v>
      </c>
      <c r="G1044" s="106" t="s">
        <v>778</v>
      </c>
      <c r="H1044" s="106" t="s">
        <v>733</v>
      </c>
      <c r="I1044" s="106">
        <v>6</v>
      </c>
      <c r="J1044" s="106" t="s">
        <v>779</v>
      </c>
      <c r="K1044" s="106">
        <v>6</v>
      </c>
      <c r="L1044" s="106" t="s">
        <v>733</v>
      </c>
      <c r="M1044" s="106" t="s">
        <v>700</v>
      </c>
      <c r="N1044" s="106">
        <v>0.44</v>
      </c>
      <c r="O1044" s="106">
        <v>0.85</v>
      </c>
      <c r="P1044" s="106" t="s">
        <v>714</v>
      </c>
      <c r="Q1044" s="107" t="s">
        <v>1801</v>
      </c>
      <c r="R1044" s="107" t="s">
        <v>44</v>
      </c>
    </row>
    <row r="1045" spans="2:18" ht="20.100000000000001" customHeight="1" x14ac:dyDescent="0.4">
      <c r="B1045" s="105" t="str">
        <f t="shared" si="48"/>
        <v/>
      </c>
      <c r="C1045" s="105" t="str">
        <f t="shared" si="49"/>
        <v/>
      </c>
      <c r="D1045" s="105" t="str">
        <f t="shared" si="50"/>
        <v/>
      </c>
      <c r="E1045" s="106" t="s">
        <v>695</v>
      </c>
      <c r="F1045" s="106" t="s">
        <v>794</v>
      </c>
      <c r="G1045" s="106" t="s">
        <v>782</v>
      </c>
      <c r="H1045" s="106" t="s">
        <v>733</v>
      </c>
      <c r="I1045" s="106">
        <v>6</v>
      </c>
      <c r="J1045" s="106" t="s">
        <v>783</v>
      </c>
      <c r="K1045" s="106">
        <v>6</v>
      </c>
      <c r="L1045" s="106" t="s">
        <v>733</v>
      </c>
      <c r="M1045" s="106" t="s">
        <v>700</v>
      </c>
      <c r="N1045" s="106">
        <v>0.37</v>
      </c>
      <c r="O1045" s="106">
        <v>0.85</v>
      </c>
      <c r="P1045" s="106" t="s">
        <v>714</v>
      </c>
      <c r="Q1045" s="107" t="s">
        <v>1802</v>
      </c>
      <c r="R1045" s="107" t="s">
        <v>44</v>
      </c>
    </row>
    <row r="1046" spans="2:18" ht="20.100000000000001" customHeight="1" x14ac:dyDescent="0.4">
      <c r="B1046" s="105" t="str">
        <f t="shared" si="48"/>
        <v/>
      </c>
      <c r="C1046" s="105" t="str">
        <f t="shared" si="49"/>
        <v/>
      </c>
      <c r="D1046" s="105" t="str">
        <f t="shared" si="50"/>
        <v/>
      </c>
      <c r="E1046" s="106" t="s">
        <v>695</v>
      </c>
      <c r="F1046" s="106" t="s">
        <v>798</v>
      </c>
      <c r="G1046" s="106" t="s">
        <v>721</v>
      </c>
      <c r="H1046" s="106" t="s">
        <v>765</v>
      </c>
      <c r="I1046" s="106">
        <v>6</v>
      </c>
      <c r="J1046" s="106" t="s">
        <v>722</v>
      </c>
      <c r="K1046" s="106">
        <v>6</v>
      </c>
      <c r="L1046" s="106" t="s">
        <v>819</v>
      </c>
      <c r="M1046" s="106" t="s">
        <v>700</v>
      </c>
      <c r="N1046" s="106">
        <v>0.36</v>
      </c>
      <c r="O1046" s="106">
        <v>0.85</v>
      </c>
      <c r="P1046" s="106" t="s">
        <v>714</v>
      </c>
      <c r="Q1046" s="107" t="s">
        <v>1803</v>
      </c>
      <c r="R1046" s="107" t="s">
        <v>44</v>
      </c>
    </row>
    <row r="1047" spans="2:18" ht="20.100000000000001" customHeight="1" x14ac:dyDescent="0.4">
      <c r="B1047" s="105" t="str">
        <f t="shared" si="48"/>
        <v/>
      </c>
      <c r="C1047" s="105" t="str">
        <f t="shared" si="49"/>
        <v/>
      </c>
      <c r="D1047" s="105" t="str">
        <f t="shared" si="50"/>
        <v/>
      </c>
      <c r="E1047" s="106" t="s">
        <v>695</v>
      </c>
      <c r="F1047" s="106" t="s">
        <v>798</v>
      </c>
      <c r="G1047" s="106" t="s">
        <v>773</v>
      </c>
      <c r="H1047" s="106" t="s">
        <v>733</v>
      </c>
      <c r="I1047" s="106">
        <v>6</v>
      </c>
      <c r="J1047" s="106" t="s">
        <v>774</v>
      </c>
      <c r="K1047" s="106">
        <v>6</v>
      </c>
      <c r="L1047" s="106" t="s">
        <v>802</v>
      </c>
      <c r="M1047" s="106" t="s">
        <v>700</v>
      </c>
      <c r="N1047" s="106">
        <v>0.36</v>
      </c>
      <c r="O1047" s="106">
        <v>0.85</v>
      </c>
      <c r="P1047" s="106" t="s">
        <v>714</v>
      </c>
      <c r="Q1047" s="107" t="s">
        <v>1804</v>
      </c>
      <c r="R1047" s="107" t="s">
        <v>44</v>
      </c>
    </row>
    <row r="1048" spans="2:18" ht="20.100000000000001" customHeight="1" x14ac:dyDescent="0.4">
      <c r="B1048" s="105" t="str">
        <f t="shared" si="48"/>
        <v/>
      </c>
      <c r="C1048" s="105" t="str">
        <f t="shared" si="49"/>
        <v/>
      </c>
      <c r="D1048" s="105" t="str">
        <f t="shared" si="50"/>
        <v/>
      </c>
      <c r="E1048" s="106" t="s">
        <v>695</v>
      </c>
      <c r="F1048" s="106" t="s">
        <v>798</v>
      </c>
      <c r="G1048" s="106" t="s">
        <v>778</v>
      </c>
      <c r="H1048" s="106" t="s">
        <v>733</v>
      </c>
      <c r="I1048" s="106">
        <v>6</v>
      </c>
      <c r="J1048" s="106" t="s">
        <v>779</v>
      </c>
      <c r="K1048" s="106">
        <v>6</v>
      </c>
      <c r="L1048" s="106" t="s">
        <v>802</v>
      </c>
      <c r="M1048" s="106" t="s">
        <v>700</v>
      </c>
      <c r="N1048" s="106">
        <v>0.36</v>
      </c>
      <c r="O1048" s="106">
        <v>0.85</v>
      </c>
      <c r="P1048" s="106" t="s">
        <v>714</v>
      </c>
      <c r="Q1048" s="107" t="s">
        <v>1805</v>
      </c>
      <c r="R1048" s="107" t="s">
        <v>44</v>
      </c>
    </row>
    <row r="1049" spans="2:18" ht="20.100000000000001" customHeight="1" x14ac:dyDescent="0.4">
      <c r="B1049" s="105" t="str">
        <f t="shared" si="48"/>
        <v/>
      </c>
      <c r="C1049" s="105" t="str">
        <f t="shared" si="49"/>
        <v/>
      </c>
      <c r="D1049" s="105" t="str">
        <f t="shared" si="50"/>
        <v/>
      </c>
      <c r="E1049" s="106" t="s">
        <v>695</v>
      </c>
      <c r="F1049" s="106" t="s">
        <v>798</v>
      </c>
      <c r="G1049" s="106" t="s">
        <v>782</v>
      </c>
      <c r="H1049" s="106" t="s">
        <v>733</v>
      </c>
      <c r="I1049" s="106">
        <v>6</v>
      </c>
      <c r="J1049" s="106" t="s">
        <v>783</v>
      </c>
      <c r="K1049" s="106">
        <v>6</v>
      </c>
      <c r="L1049" s="106" t="s">
        <v>802</v>
      </c>
      <c r="M1049" s="106" t="s">
        <v>700</v>
      </c>
      <c r="N1049" s="106">
        <v>0.33</v>
      </c>
      <c r="O1049" s="106">
        <v>0.85</v>
      </c>
      <c r="P1049" s="106" t="s">
        <v>714</v>
      </c>
      <c r="Q1049" s="107" t="s">
        <v>1806</v>
      </c>
      <c r="R1049" s="107" t="s">
        <v>44</v>
      </c>
    </row>
    <row r="1050" spans="2:18" ht="20.100000000000001" customHeight="1" x14ac:dyDescent="0.4">
      <c r="B1050" s="105" t="str">
        <f t="shared" si="48"/>
        <v/>
      </c>
      <c r="C1050" s="105" t="str">
        <f t="shared" si="49"/>
        <v/>
      </c>
      <c r="D1050" s="105" t="str">
        <f t="shared" si="50"/>
        <v/>
      </c>
      <c r="E1050" s="106" t="s">
        <v>695</v>
      </c>
      <c r="F1050" s="106" t="s">
        <v>794</v>
      </c>
      <c r="G1050" s="106" t="s">
        <v>773</v>
      </c>
      <c r="H1050" s="106" t="s">
        <v>765</v>
      </c>
      <c r="I1050" s="106">
        <v>10</v>
      </c>
      <c r="J1050" s="106" t="s">
        <v>774</v>
      </c>
      <c r="K1050" s="106">
        <v>10</v>
      </c>
      <c r="L1050" s="106" t="s">
        <v>765</v>
      </c>
      <c r="M1050" s="106" t="s">
        <v>924</v>
      </c>
      <c r="N1050" s="106">
        <v>0.43</v>
      </c>
      <c r="O1050" s="106">
        <v>0.85</v>
      </c>
      <c r="P1050" s="106" t="s">
        <v>714</v>
      </c>
      <c r="Q1050" s="107" t="s">
        <v>1807</v>
      </c>
      <c r="R1050" s="107" t="s">
        <v>926</v>
      </c>
    </row>
    <row r="1051" spans="2:18" ht="20.100000000000001" customHeight="1" x14ac:dyDescent="0.4">
      <c r="B1051" s="105" t="str">
        <f t="shared" si="48"/>
        <v/>
      </c>
      <c r="C1051" s="105" t="str">
        <f t="shared" si="49"/>
        <v/>
      </c>
      <c r="D1051" s="105" t="str">
        <f t="shared" si="50"/>
        <v/>
      </c>
      <c r="E1051" s="106" t="s">
        <v>695</v>
      </c>
      <c r="F1051" s="106" t="s">
        <v>794</v>
      </c>
      <c r="G1051" s="106" t="s">
        <v>778</v>
      </c>
      <c r="H1051" s="106" t="s">
        <v>765</v>
      </c>
      <c r="I1051" s="106">
        <v>10</v>
      </c>
      <c r="J1051" s="106" t="s">
        <v>779</v>
      </c>
      <c r="K1051" s="106">
        <v>10</v>
      </c>
      <c r="L1051" s="106" t="s">
        <v>765</v>
      </c>
      <c r="M1051" s="106" t="s">
        <v>924</v>
      </c>
      <c r="N1051" s="106">
        <v>0.43</v>
      </c>
      <c r="O1051" s="106">
        <v>0.85</v>
      </c>
      <c r="P1051" s="106" t="s">
        <v>714</v>
      </c>
      <c r="Q1051" s="107" t="s">
        <v>1808</v>
      </c>
      <c r="R1051" s="107" t="s">
        <v>926</v>
      </c>
    </row>
    <row r="1052" spans="2:18" ht="20.100000000000001" customHeight="1" x14ac:dyDescent="0.4">
      <c r="B1052" s="105" t="str">
        <f t="shared" si="48"/>
        <v/>
      </c>
      <c r="C1052" s="105" t="str">
        <f t="shared" si="49"/>
        <v/>
      </c>
      <c r="D1052" s="105" t="str">
        <f t="shared" si="50"/>
        <v/>
      </c>
      <c r="E1052" s="106" t="s">
        <v>695</v>
      </c>
      <c r="F1052" s="106" t="s">
        <v>794</v>
      </c>
      <c r="G1052" s="106" t="s">
        <v>782</v>
      </c>
      <c r="H1052" s="106" t="s">
        <v>765</v>
      </c>
      <c r="I1052" s="106">
        <v>10</v>
      </c>
      <c r="J1052" s="106" t="s">
        <v>783</v>
      </c>
      <c r="K1052" s="106">
        <v>10</v>
      </c>
      <c r="L1052" s="106" t="s">
        <v>765</v>
      </c>
      <c r="M1052" s="106" t="s">
        <v>924</v>
      </c>
      <c r="N1052" s="106">
        <v>0.37</v>
      </c>
      <c r="O1052" s="106">
        <v>0.85</v>
      </c>
      <c r="P1052" s="106" t="s">
        <v>714</v>
      </c>
      <c r="Q1052" s="107" t="s">
        <v>1809</v>
      </c>
      <c r="R1052" s="107" t="s">
        <v>926</v>
      </c>
    </row>
    <row r="1053" spans="2:18" ht="20.100000000000001" customHeight="1" x14ac:dyDescent="0.4">
      <c r="B1053" s="105" t="str">
        <f t="shared" si="48"/>
        <v/>
      </c>
      <c r="C1053" s="105" t="str">
        <f t="shared" si="49"/>
        <v/>
      </c>
      <c r="D1053" s="105" t="str">
        <f t="shared" si="50"/>
        <v/>
      </c>
      <c r="E1053" s="106" t="s">
        <v>695</v>
      </c>
      <c r="F1053" s="106" t="s">
        <v>798</v>
      </c>
      <c r="G1053" s="106" t="s">
        <v>773</v>
      </c>
      <c r="H1053" s="106" t="s">
        <v>765</v>
      </c>
      <c r="I1053" s="106">
        <v>10</v>
      </c>
      <c r="J1053" s="106" t="s">
        <v>774</v>
      </c>
      <c r="K1053" s="106">
        <v>10</v>
      </c>
      <c r="L1053" s="106" t="s">
        <v>819</v>
      </c>
      <c r="M1053" s="106" t="s">
        <v>924</v>
      </c>
      <c r="N1053" s="106">
        <v>0.36</v>
      </c>
      <c r="O1053" s="106">
        <v>0.85</v>
      </c>
      <c r="P1053" s="106" t="s">
        <v>714</v>
      </c>
      <c r="Q1053" s="107" t="s">
        <v>1810</v>
      </c>
      <c r="R1053" s="107" t="s">
        <v>926</v>
      </c>
    </row>
    <row r="1054" spans="2:18" ht="20.100000000000001" customHeight="1" x14ac:dyDescent="0.4">
      <c r="B1054" s="105" t="str">
        <f t="shared" si="48"/>
        <v/>
      </c>
      <c r="C1054" s="105" t="str">
        <f t="shared" si="49"/>
        <v/>
      </c>
      <c r="D1054" s="105" t="str">
        <f t="shared" si="50"/>
        <v/>
      </c>
      <c r="E1054" s="106" t="s">
        <v>695</v>
      </c>
      <c r="F1054" s="106" t="s">
        <v>798</v>
      </c>
      <c r="G1054" s="106" t="s">
        <v>778</v>
      </c>
      <c r="H1054" s="106" t="s">
        <v>765</v>
      </c>
      <c r="I1054" s="106">
        <v>10</v>
      </c>
      <c r="J1054" s="106" t="s">
        <v>779</v>
      </c>
      <c r="K1054" s="106">
        <v>10</v>
      </c>
      <c r="L1054" s="106" t="s">
        <v>819</v>
      </c>
      <c r="M1054" s="106" t="s">
        <v>924</v>
      </c>
      <c r="N1054" s="106">
        <v>0.36</v>
      </c>
      <c r="O1054" s="106">
        <v>0.85</v>
      </c>
      <c r="P1054" s="106" t="s">
        <v>714</v>
      </c>
      <c r="Q1054" s="107" t="s">
        <v>1811</v>
      </c>
      <c r="R1054" s="107" t="s">
        <v>926</v>
      </c>
    </row>
    <row r="1055" spans="2:18" ht="20.100000000000001" customHeight="1" x14ac:dyDescent="0.4">
      <c r="B1055" s="105" t="str">
        <f t="shared" si="48"/>
        <v/>
      </c>
      <c r="C1055" s="105" t="str">
        <f t="shared" si="49"/>
        <v/>
      </c>
      <c r="D1055" s="105" t="str">
        <f t="shared" si="50"/>
        <v/>
      </c>
      <c r="E1055" s="106" t="s">
        <v>695</v>
      </c>
      <c r="F1055" s="106" t="s">
        <v>798</v>
      </c>
      <c r="G1055" s="106" t="s">
        <v>782</v>
      </c>
      <c r="H1055" s="106" t="s">
        <v>765</v>
      </c>
      <c r="I1055" s="106">
        <v>10</v>
      </c>
      <c r="J1055" s="106" t="s">
        <v>783</v>
      </c>
      <c r="K1055" s="106">
        <v>10</v>
      </c>
      <c r="L1055" s="106" t="s">
        <v>819</v>
      </c>
      <c r="M1055" s="106" t="s">
        <v>924</v>
      </c>
      <c r="N1055" s="106">
        <v>0.32</v>
      </c>
      <c r="O1055" s="106">
        <v>0.85</v>
      </c>
      <c r="P1055" s="106" t="s">
        <v>714</v>
      </c>
      <c r="Q1055" s="107" t="s">
        <v>1812</v>
      </c>
      <c r="R1055" s="107" t="s">
        <v>926</v>
      </c>
    </row>
    <row r="1056" spans="2:18" ht="20.100000000000001" customHeight="1" x14ac:dyDescent="0.4">
      <c r="B1056" s="105" t="str">
        <f t="shared" si="48"/>
        <v/>
      </c>
      <c r="C1056" s="105" t="str">
        <f t="shared" si="49"/>
        <v/>
      </c>
      <c r="D1056" s="105" t="str">
        <f t="shared" si="50"/>
        <v/>
      </c>
      <c r="E1056" s="106" t="s">
        <v>695</v>
      </c>
      <c r="F1056" s="106" t="s">
        <v>1813</v>
      </c>
      <c r="G1056" s="106" t="s">
        <v>773</v>
      </c>
      <c r="H1056" s="106" t="s">
        <v>707</v>
      </c>
      <c r="I1056" s="106">
        <v>11</v>
      </c>
      <c r="J1056" s="106" t="s">
        <v>774</v>
      </c>
      <c r="K1056" s="106">
        <v>11</v>
      </c>
      <c r="L1056" s="106" t="s">
        <v>741</v>
      </c>
      <c r="M1056" s="106" t="s">
        <v>700</v>
      </c>
      <c r="N1056" s="106">
        <v>0.52</v>
      </c>
      <c r="O1056" s="106">
        <v>0.85</v>
      </c>
      <c r="P1056" s="106" t="s">
        <v>714</v>
      </c>
      <c r="Q1056" s="107" t="s">
        <v>1814</v>
      </c>
      <c r="R1056" s="107" t="s">
        <v>703</v>
      </c>
    </row>
    <row r="1057" spans="2:18" ht="20.100000000000001" customHeight="1" x14ac:dyDescent="0.4">
      <c r="B1057" s="105" t="str">
        <f t="shared" si="48"/>
        <v/>
      </c>
      <c r="C1057" s="105" t="str">
        <f t="shared" si="49"/>
        <v/>
      </c>
      <c r="D1057" s="105" t="str">
        <f t="shared" si="50"/>
        <v/>
      </c>
      <c r="E1057" s="106" t="s">
        <v>695</v>
      </c>
      <c r="F1057" s="106" t="s">
        <v>1813</v>
      </c>
      <c r="G1057" s="106" t="s">
        <v>778</v>
      </c>
      <c r="H1057" s="106" t="s">
        <v>707</v>
      </c>
      <c r="I1057" s="106">
        <v>11</v>
      </c>
      <c r="J1057" s="106" t="s">
        <v>779</v>
      </c>
      <c r="K1057" s="106">
        <v>11</v>
      </c>
      <c r="L1057" s="106" t="s">
        <v>741</v>
      </c>
      <c r="M1057" s="106" t="s">
        <v>700</v>
      </c>
      <c r="N1057" s="106">
        <v>0.52</v>
      </c>
      <c r="O1057" s="106">
        <v>0.85</v>
      </c>
      <c r="P1057" s="106" t="s">
        <v>714</v>
      </c>
      <c r="Q1057" s="107" t="s">
        <v>1815</v>
      </c>
      <c r="R1057" s="107" t="s">
        <v>703</v>
      </c>
    </row>
    <row r="1058" spans="2:18" ht="20.100000000000001" customHeight="1" x14ac:dyDescent="0.4">
      <c r="B1058" s="105" t="str">
        <f t="shared" si="48"/>
        <v/>
      </c>
      <c r="C1058" s="105" t="str">
        <f t="shared" si="49"/>
        <v/>
      </c>
      <c r="D1058" s="105" t="str">
        <f t="shared" si="50"/>
        <v/>
      </c>
      <c r="E1058" s="106" t="s">
        <v>695</v>
      </c>
      <c r="F1058" s="106" t="s">
        <v>1813</v>
      </c>
      <c r="G1058" s="106" t="s">
        <v>782</v>
      </c>
      <c r="H1058" s="106" t="s">
        <v>707</v>
      </c>
      <c r="I1058" s="106">
        <v>11</v>
      </c>
      <c r="J1058" s="106" t="s">
        <v>783</v>
      </c>
      <c r="K1058" s="106">
        <v>11</v>
      </c>
      <c r="L1058" s="106" t="s">
        <v>741</v>
      </c>
      <c r="M1058" s="106" t="s">
        <v>700</v>
      </c>
      <c r="N1058" s="106">
        <v>0.4</v>
      </c>
      <c r="O1058" s="106">
        <v>0.85</v>
      </c>
      <c r="P1058" s="106" t="s">
        <v>714</v>
      </c>
      <c r="Q1058" s="107" t="s">
        <v>1816</v>
      </c>
      <c r="R1058" s="107" t="s">
        <v>703</v>
      </c>
    </row>
    <row r="1059" spans="2:18" ht="20.100000000000001" customHeight="1" x14ac:dyDescent="0.4">
      <c r="B1059" s="105" t="str">
        <f t="shared" si="48"/>
        <v/>
      </c>
      <c r="C1059" s="105" t="str">
        <f t="shared" si="49"/>
        <v/>
      </c>
      <c r="D1059" s="105" t="str">
        <f t="shared" si="50"/>
        <v/>
      </c>
      <c r="E1059" s="106" t="s">
        <v>695</v>
      </c>
      <c r="F1059" s="106" t="s">
        <v>1813</v>
      </c>
      <c r="G1059" s="106" t="s">
        <v>758</v>
      </c>
      <c r="H1059" s="106" t="s">
        <v>1817</v>
      </c>
      <c r="I1059" s="106">
        <v>11</v>
      </c>
      <c r="J1059" s="106" t="s">
        <v>711</v>
      </c>
      <c r="K1059" s="106">
        <v>11</v>
      </c>
      <c r="L1059" s="106" t="s">
        <v>753</v>
      </c>
      <c r="M1059" s="106" t="s">
        <v>700</v>
      </c>
      <c r="N1059" s="106">
        <v>0.52</v>
      </c>
      <c r="O1059" s="106">
        <v>0.85</v>
      </c>
      <c r="P1059" s="106" t="s">
        <v>714</v>
      </c>
      <c r="Q1059" s="107" t="s">
        <v>1818</v>
      </c>
      <c r="R1059" s="107" t="s">
        <v>703</v>
      </c>
    </row>
    <row r="1060" spans="2:18" ht="20.100000000000001" customHeight="1" x14ac:dyDescent="0.4">
      <c r="B1060" s="105" t="str">
        <f t="shared" si="48"/>
        <v/>
      </c>
      <c r="C1060" s="105" t="str">
        <f t="shared" si="49"/>
        <v/>
      </c>
      <c r="D1060" s="105" t="str">
        <f t="shared" si="50"/>
        <v/>
      </c>
      <c r="E1060" s="106" t="s">
        <v>695</v>
      </c>
      <c r="F1060" s="106" t="s">
        <v>1813</v>
      </c>
      <c r="G1060" s="106" t="s">
        <v>788</v>
      </c>
      <c r="H1060" s="106" t="s">
        <v>707</v>
      </c>
      <c r="I1060" s="106">
        <v>11</v>
      </c>
      <c r="J1060" s="106" t="s">
        <v>722</v>
      </c>
      <c r="K1060" s="106">
        <v>11</v>
      </c>
      <c r="L1060" s="106" t="s">
        <v>753</v>
      </c>
      <c r="M1060" s="106" t="s">
        <v>700</v>
      </c>
      <c r="N1060" s="106">
        <v>0.53</v>
      </c>
      <c r="O1060" s="106">
        <v>0.85</v>
      </c>
      <c r="P1060" s="106" t="s">
        <v>714</v>
      </c>
      <c r="Q1060" s="107" t="s">
        <v>1819</v>
      </c>
      <c r="R1060" s="107" t="s">
        <v>703</v>
      </c>
    </row>
    <row r="1061" spans="2:18" ht="20.100000000000001" customHeight="1" x14ac:dyDescent="0.4">
      <c r="B1061" s="105" t="str">
        <f t="shared" si="48"/>
        <v/>
      </c>
      <c r="C1061" s="105" t="str">
        <f t="shared" si="49"/>
        <v/>
      </c>
      <c r="D1061" s="105" t="str">
        <f t="shared" si="50"/>
        <v/>
      </c>
      <c r="E1061" s="106" t="s">
        <v>695</v>
      </c>
      <c r="F1061" s="106" t="s">
        <v>805</v>
      </c>
      <c r="G1061" s="106" t="s">
        <v>752</v>
      </c>
      <c r="H1061" s="106" t="s">
        <v>729</v>
      </c>
      <c r="I1061" s="106">
        <v>10</v>
      </c>
      <c r="J1061" s="106" t="s">
        <v>699</v>
      </c>
      <c r="K1061" s="106">
        <v>10</v>
      </c>
      <c r="L1061" s="106" t="s">
        <v>753</v>
      </c>
      <c r="M1061" s="106" t="s">
        <v>924</v>
      </c>
      <c r="N1061" s="106">
        <v>0.46</v>
      </c>
      <c r="O1061" s="106">
        <v>0.85</v>
      </c>
      <c r="P1061" s="106" t="s">
        <v>714</v>
      </c>
      <c r="Q1061" s="107" t="s">
        <v>1820</v>
      </c>
      <c r="R1061" s="107" t="s">
        <v>275</v>
      </c>
    </row>
    <row r="1062" spans="2:18" ht="20.100000000000001" customHeight="1" x14ac:dyDescent="0.4">
      <c r="B1062" s="105" t="str">
        <f t="shared" si="48"/>
        <v/>
      </c>
      <c r="C1062" s="105" t="str">
        <f t="shared" si="49"/>
        <v/>
      </c>
      <c r="D1062" s="105" t="str">
        <f t="shared" si="50"/>
        <v/>
      </c>
      <c r="E1062" s="106" t="s">
        <v>695</v>
      </c>
      <c r="F1062" s="106" t="s">
        <v>794</v>
      </c>
      <c r="G1062" s="106" t="s">
        <v>721</v>
      </c>
      <c r="H1062" s="106" t="s">
        <v>765</v>
      </c>
      <c r="I1062" s="106">
        <v>6</v>
      </c>
      <c r="J1062" s="106" t="s">
        <v>722</v>
      </c>
      <c r="K1062" s="106">
        <v>6</v>
      </c>
      <c r="L1062" s="106" t="s">
        <v>765</v>
      </c>
      <c r="M1062" s="106" t="s">
        <v>700</v>
      </c>
      <c r="N1062" s="106">
        <v>0.44</v>
      </c>
      <c r="O1062" s="106">
        <v>0.85</v>
      </c>
      <c r="P1062" s="106" t="s">
        <v>714</v>
      </c>
      <c r="Q1062" s="107" t="s">
        <v>1821</v>
      </c>
      <c r="R1062" s="107" t="s">
        <v>275</v>
      </c>
    </row>
    <row r="1063" spans="2:18" ht="20.100000000000001" customHeight="1" x14ac:dyDescent="0.4">
      <c r="B1063" s="105" t="str">
        <f t="shared" si="48"/>
        <v/>
      </c>
      <c r="C1063" s="105" t="str">
        <f t="shared" si="49"/>
        <v/>
      </c>
      <c r="D1063" s="105" t="str">
        <f t="shared" si="50"/>
        <v/>
      </c>
      <c r="E1063" s="106" t="s">
        <v>695</v>
      </c>
      <c r="F1063" s="106" t="s">
        <v>794</v>
      </c>
      <c r="G1063" s="106" t="s">
        <v>773</v>
      </c>
      <c r="H1063" s="106" t="s">
        <v>733</v>
      </c>
      <c r="I1063" s="106">
        <v>6</v>
      </c>
      <c r="J1063" s="106" t="s">
        <v>774</v>
      </c>
      <c r="K1063" s="106">
        <v>6</v>
      </c>
      <c r="L1063" s="106" t="s">
        <v>733</v>
      </c>
      <c r="M1063" s="106" t="s">
        <v>700</v>
      </c>
      <c r="N1063" s="106">
        <v>0.44</v>
      </c>
      <c r="O1063" s="106">
        <v>0.85</v>
      </c>
      <c r="P1063" s="106" t="s">
        <v>714</v>
      </c>
      <c r="Q1063" s="107" t="s">
        <v>1822</v>
      </c>
      <c r="R1063" s="107" t="s">
        <v>275</v>
      </c>
    </row>
    <row r="1064" spans="2:18" ht="20.100000000000001" customHeight="1" x14ac:dyDescent="0.4">
      <c r="B1064" s="105" t="str">
        <f t="shared" si="48"/>
        <v/>
      </c>
      <c r="C1064" s="105" t="str">
        <f t="shared" si="49"/>
        <v/>
      </c>
      <c r="D1064" s="105" t="str">
        <f t="shared" si="50"/>
        <v/>
      </c>
      <c r="E1064" s="106" t="s">
        <v>695</v>
      </c>
      <c r="F1064" s="106" t="s">
        <v>794</v>
      </c>
      <c r="G1064" s="106" t="s">
        <v>778</v>
      </c>
      <c r="H1064" s="106" t="s">
        <v>733</v>
      </c>
      <c r="I1064" s="106">
        <v>6</v>
      </c>
      <c r="J1064" s="106" t="s">
        <v>779</v>
      </c>
      <c r="K1064" s="106">
        <v>6</v>
      </c>
      <c r="L1064" s="106" t="s">
        <v>733</v>
      </c>
      <c r="M1064" s="106" t="s">
        <v>700</v>
      </c>
      <c r="N1064" s="106">
        <v>0.44</v>
      </c>
      <c r="O1064" s="106">
        <v>0.85</v>
      </c>
      <c r="P1064" s="106" t="s">
        <v>714</v>
      </c>
      <c r="Q1064" s="107" t="s">
        <v>1823</v>
      </c>
      <c r="R1064" s="107" t="s">
        <v>275</v>
      </c>
    </row>
    <row r="1065" spans="2:18" ht="20.100000000000001" customHeight="1" x14ac:dyDescent="0.4">
      <c r="B1065" s="105" t="str">
        <f t="shared" si="48"/>
        <v/>
      </c>
      <c r="C1065" s="105" t="str">
        <f t="shared" si="49"/>
        <v/>
      </c>
      <c r="D1065" s="105" t="str">
        <f t="shared" si="50"/>
        <v/>
      </c>
      <c r="E1065" s="106" t="s">
        <v>695</v>
      </c>
      <c r="F1065" s="106" t="s">
        <v>794</v>
      </c>
      <c r="G1065" s="106" t="s">
        <v>782</v>
      </c>
      <c r="H1065" s="106" t="s">
        <v>733</v>
      </c>
      <c r="I1065" s="106">
        <v>6</v>
      </c>
      <c r="J1065" s="106" t="s">
        <v>783</v>
      </c>
      <c r="K1065" s="106">
        <v>6</v>
      </c>
      <c r="L1065" s="106" t="s">
        <v>733</v>
      </c>
      <c r="M1065" s="106" t="s">
        <v>700</v>
      </c>
      <c r="N1065" s="106">
        <v>0.37</v>
      </c>
      <c r="O1065" s="106">
        <v>0.85</v>
      </c>
      <c r="P1065" s="106" t="s">
        <v>714</v>
      </c>
      <c r="Q1065" s="107" t="s">
        <v>1824</v>
      </c>
      <c r="R1065" s="107" t="s">
        <v>275</v>
      </c>
    </row>
    <row r="1066" spans="2:18" ht="20.100000000000001" customHeight="1" x14ac:dyDescent="0.4">
      <c r="B1066" s="105" t="str">
        <f t="shared" si="48"/>
        <v/>
      </c>
      <c r="C1066" s="105" t="str">
        <f t="shared" si="49"/>
        <v/>
      </c>
      <c r="D1066" s="105" t="str">
        <f t="shared" si="50"/>
        <v/>
      </c>
      <c r="E1066" s="106" t="s">
        <v>695</v>
      </c>
      <c r="F1066" s="106" t="s">
        <v>798</v>
      </c>
      <c r="G1066" s="106" t="s">
        <v>721</v>
      </c>
      <c r="H1066" s="106" t="s">
        <v>765</v>
      </c>
      <c r="I1066" s="106">
        <v>6</v>
      </c>
      <c r="J1066" s="106" t="s">
        <v>722</v>
      </c>
      <c r="K1066" s="106">
        <v>6</v>
      </c>
      <c r="L1066" s="106" t="s">
        <v>819</v>
      </c>
      <c r="M1066" s="106" t="s">
        <v>700</v>
      </c>
      <c r="N1066" s="106">
        <v>0.36</v>
      </c>
      <c r="O1066" s="106">
        <v>0.85</v>
      </c>
      <c r="P1066" s="106" t="s">
        <v>714</v>
      </c>
      <c r="Q1066" s="107" t="s">
        <v>1825</v>
      </c>
      <c r="R1066" s="107" t="s">
        <v>275</v>
      </c>
    </row>
    <row r="1067" spans="2:18" ht="20.100000000000001" customHeight="1" x14ac:dyDescent="0.4">
      <c r="B1067" s="105" t="str">
        <f t="shared" si="48"/>
        <v/>
      </c>
      <c r="C1067" s="105" t="str">
        <f t="shared" si="49"/>
        <v/>
      </c>
      <c r="D1067" s="105" t="str">
        <f t="shared" si="50"/>
        <v/>
      </c>
      <c r="E1067" s="106" t="s">
        <v>695</v>
      </c>
      <c r="F1067" s="106" t="s">
        <v>798</v>
      </c>
      <c r="G1067" s="106" t="s">
        <v>773</v>
      </c>
      <c r="H1067" s="106" t="s">
        <v>733</v>
      </c>
      <c r="I1067" s="106">
        <v>6</v>
      </c>
      <c r="J1067" s="106" t="s">
        <v>774</v>
      </c>
      <c r="K1067" s="106">
        <v>6</v>
      </c>
      <c r="L1067" s="106" t="s">
        <v>802</v>
      </c>
      <c r="M1067" s="106" t="s">
        <v>700</v>
      </c>
      <c r="N1067" s="106">
        <v>0.36</v>
      </c>
      <c r="O1067" s="106">
        <v>0.85</v>
      </c>
      <c r="P1067" s="106" t="s">
        <v>714</v>
      </c>
      <c r="Q1067" s="107" t="s">
        <v>1826</v>
      </c>
      <c r="R1067" s="107" t="s">
        <v>275</v>
      </c>
    </row>
    <row r="1068" spans="2:18" ht="20.100000000000001" customHeight="1" x14ac:dyDescent="0.4">
      <c r="B1068" s="105" t="str">
        <f t="shared" si="48"/>
        <v/>
      </c>
      <c r="C1068" s="105" t="str">
        <f t="shared" si="49"/>
        <v/>
      </c>
      <c r="D1068" s="105" t="str">
        <f t="shared" si="50"/>
        <v/>
      </c>
      <c r="E1068" s="106" t="s">
        <v>695</v>
      </c>
      <c r="F1068" s="106" t="s">
        <v>798</v>
      </c>
      <c r="G1068" s="106" t="s">
        <v>778</v>
      </c>
      <c r="H1068" s="106" t="s">
        <v>733</v>
      </c>
      <c r="I1068" s="106">
        <v>6</v>
      </c>
      <c r="J1068" s="106" t="s">
        <v>779</v>
      </c>
      <c r="K1068" s="106">
        <v>6</v>
      </c>
      <c r="L1068" s="106" t="s">
        <v>802</v>
      </c>
      <c r="M1068" s="106" t="s">
        <v>700</v>
      </c>
      <c r="N1068" s="106">
        <v>0.36</v>
      </c>
      <c r="O1068" s="106">
        <v>0.85</v>
      </c>
      <c r="P1068" s="106" t="s">
        <v>714</v>
      </c>
      <c r="Q1068" s="107" t="s">
        <v>1827</v>
      </c>
      <c r="R1068" s="107" t="s">
        <v>275</v>
      </c>
    </row>
    <row r="1069" spans="2:18" ht="20.100000000000001" customHeight="1" x14ac:dyDescent="0.4">
      <c r="B1069" s="105" t="str">
        <f t="shared" si="48"/>
        <v/>
      </c>
      <c r="C1069" s="105" t="str">
        <f t="shared" si="49"/>
        <v/>
      </c>
      <c r="D1069" s="105" t="str">
        <f t="shared" si="50"/>
        <v/>
      </c>
      <c r="E1069" s="106" t="s">
        <v>695</v>
      </c>
      <c r="F1069" s="106" t="s">
        <v>798</v>
      </c>
      <c r="G1069" s="106" t="s">
        <v>782</v>
      </c>
      <c r="H1069" s="106" t="s">
        <v>733</v>
      </c>
      <c r="I1069" s="106">
        <v>6</v>
      </c>
      <c r="J1069" s="106" t="s">
        <v>783</v>
      </c>
      <c r="K1069" s="106">
        <v>6</v>
      </c>
      <c r="L1069" s="106" t="s">
        <v>802</v>
      </c>
      <c r="M1069" s="106" t="s">
        <v>700</v>
      </c>
      <c r="N1069" s="106">
        <v>0.33</v>
      </c>
      <c r="O1069" s="106">
        <v>0.85</v>
      </c>
      <c r="P1069" s="106" t="s">
        <v>714</v>
      </c>
      <c r="Q1069" s="107" t="s">
        <v>1828</v>
      </c>
      <c r="R1069" s="107" t="s">
        <v>275</v>
      </c>
    </row>
    <row r="1070" spans="2:18" ht="20.100000000000001" customHeight="1" x14ac:dyDescent="0.4">
      <c r="B1070" s="105" t="str">
        <f t="shared" si="48"/>
        <v/>
      </c>
      <c r="C1070" s="105" t="str">
        <f t="shared" si="49"/>
        <v/>
      </c>
      <c r="D1070" s="105" t="str">
        <f t="shared" si="50"/>
        <v/>
      </c>
      <c r="E1070" s="106" t="s">
        <v>695</v>
      </c>
      <c r="F1070" s="106" t="s">
        <v>794</v>
      </c>
      <c r="G1070" s="106" t="s">
        <v>710</v>
      </c>
      <c r="H1070" s="106" t="s">
        <v>733</v>
      </c>
      <c r="I1070" s="106">
        <v>10</v>
      </c>
      <c r="J1070" s="106" t="s">
        <v>711</v>
      </c>
      <c r="K1070" s="106">
        <v>10</v>
      </c>
      <c r="L1070" s="106" t="s">
        <v>733</v>
      </c>
      <c r="M1070" s="106" t="s">
        <v>924</v>
      </c>
      <c r="N1070" s="106">
        <v>0.45</v>
      </c>
      <c r="O1070" s="106">
        <v>0.85</v>
      </c>
      <c r="P1070" s="106" t="s">
        <v>714</v>
      </c>
      <c r="Q1070" s="107" t="s">
        <v>1829</v>
      </c>
      <c r="R1070" s="107" t="s">
        <v>13</v>
      </c>
    </row>
    <row r="1071" spans="2:18" ht="20.100000000000001" customHeight="1" x14ac:dyDescent="0.4">
      <c r="B1071" s="105" t="str">
        <f t="shared" si="48"/>
        <v/>
      </c>
      <c r="C1071" s="105" t="str">
        <f t="shared" si="49"/>
        <v/>
      </c>
      <c r="D1071" s="105" t="str">
        <f t="shared" si="50"/>
        <v/>
      </c>
      <c r="E1071" s="106" t="s">
        <v>695</v>
      </c>
      <c r="F1071" s="106" t="s">
        <v>696</v>
      </c>
      <c r="G1071" s="106" t="s">
        <v>778</v>
      </c>
      <c r="H1071" s="106" t="s">
        <v>706</v>
      </c>
      <c r="I1071" s="106">
        <v>9</v>
      </c>
      <c r="J1071" s="106" t="s">
        <v>779</v>
      </c>
      <c r="K1071" s="106">
        <v>10</v>
      </c>
      <c r="L1071" s="106" t="s">
        <v>706</v>
      </c>
      <c r="M1071" s="106" t="s">
        <v>924</v>
      </c>
      <c r="N1071" s="106">
        <v>0.32</v>
      </c>
      <c r="O1071" s="106">
        <v>0.85</v>
      </c>
      <c r="P1071" s="106" t="s">
        <v>714</v>
      </c>
      <c r="Q1071" s="107" t="s">
        <v>1830</v>
      </c>
      <c r="R1071" s="107" t="s">
        <v>13</v>
      </c>
    </row>
    <row r="1072" spans="2:18" ht="20.100000000000001" customHeight="1" x14ac:dyDescent="0.4">
      <c r="B1072" s="105" t="str">
        <f t="shared" si="48"/>
        <v/>
      </c>
      <c r="C1072" s="105" t="str">
        <f t="shared" si="49"/>
        <v/>
      </c>
      <c r="D1072" s="105" t="str">
        <f t="shared" si="50"/>
        <v/>
      </c>
      <c r="E1072" s="106" t="s">
        <v>695</v>
      </c>
      <c r="F1072" s="106" t="s">
        <v>794</v>
      </c>
      <c r="G1072" s="106" t="s">
        <v>697</v>
      </c>
      <c r="H1072" s="106" t="s">
        <v>765</v>
      </c>
      <c r="I1072" s="106">
        <v>10</v>
      </c>
      <c r="J1072" s="106" t="s">
        <v>1347</v>
      </c>
      <c r="K1072" s="106">
        <v>10</v>
      </c>
      <c r="L1072" s="106" t="s">
        <v>765</v>
      </c>
      <c r="M1072" s="106" t="s">
        <v>924</v>
      </c>
      <c r="N1072" s="106">
        <v>0.44</v>
      </c>
      <c r="O1072" s="106">
        <v>0.85</v>
      </c>
      <c r="P1072" s="106" t="s">
        <v>714</v>
      </c>
      <c r="Q1072" s="107" t="s">
        <v>1831</v>
      </c>
      <c r="R1072" s="107" t="s">
        <v>14</v>
      </c>
    </row>
    <row r="1073" spans="2:18" ht="20.100000000000001" customHeight="1" x14ac:dyDescent="0.4">
      <c r="B1073" s="105" t="str">
        <f t="shared" si="48"/>
        <v/>
      </c>
      <c r="C1073" s="105" t="str">
        <f t="shared" si="49"/>
        <v/>
      </c>
      <c r="D1073" s="105" t="str">
        <f t="shared" si="50"/>
        <v/>
      </c>
      <c r="E1073" s="106" t="s">
        <v>695</v>
      </c>
      <c r="F1073" s="106" t="s">
        <v>794</v>
      </c>
      <c r="G1073" s="106" t="s">
        <v>721</v>
      </c>
      <c r="H1073" s="106" t="s">
        <v>765</v>
      </c>
      <c r="I1073" s="106">
        <v>10</v>
      </c>
      <c r="J1073" s="106" t="s">
        <v>1349</v>
      </c>
      <c r="K1073" s="106">
        <v>10</v>
      </c>
      <c r="L1073" s="106" t="s">
        <v>765</v>
      </c>
      <c r="M1073" s="106" t="s">
        <v>924</v>
      </c>
      <c r="N1073" s="106">
        <v>0.44</v>
      </c>
      <c r="O1073" s="106">
        <v>0.85</v>
      </c>
      <c r="P1073" s="106" t="s">
        <v>714</v>
      </c>
      <c r="Q1073" s="107" t="s">
        <v>1832</v>
      </c>
      <c r="R1073" s="107" t="s">
        <v>14</v>
      </c>
    </row>
    <row r="1074" spans="2:18" ht="20.100000000000001" customHeight="1" x14ac:dyDescent="0.4">
      <c r="B1074" s="105" t="str">
        <f t="shared" si="48"/>
        <v/>
      </c>
      <c r="C1074" s="105" t="str">
        <f t="shared" si="49"/>
        <v/>
      </c>
      <c r="D1074" s="105" t="str">
        <f t="shared" si="50"/>
        <v/>
      </c>
      <c r="E1074" s="106" t="s">
        <v>695</v>
      </c>
      <c r="F1074" s="106" t="s">
        <v>728</v>
      </c>
      <c r="G1074" s="106" t="s">
        <v>773</v>
      </c>
      <c r="H1074" s="106" t="s">
        <v>733</v>
      </c>
      <c r="I1074" s="106">
        <v>9</v>
      </c>
      <c r="J1074" s="106" t="s">
        <v>1266</v>
      </c>
      <c r="K1074" s="106">
        <v>10</v>
      </c>
      <c r="L1074" s="106" t="s">
        <v>698</v>
      </c>
      <c r="M1074" s="106" t="s">
        <v>924</v>
      </c>
      <c r="N1074" s="106">
        <v>0.39</v>
      </c>
      <c r="O1074" s="106">
        <v>0.86</v>
      </c>
      <c r="P1074" s="106" t="s">
        <v>714</v>
      </c>
      <c r="Q1074" s="107" t="s">
        <v>1833</v>
      </c>
      <c r="R1074" s="107" t="s">
        <v>39</v>
      </c>
    </row>
    <row r="1075" spans="2:18" ht="20.100000000000001" customHeight="1" x14ac:dyDescent="0.4">
      <c r="B1075" s="105" t="str">
        <f t="shared" si="48"/>
        <v/>
      </c>
      <c r="C1075" s="105" t="str">
        <f t="shared" si="49"/>
        <v/>
      </c>
      <c r="D1075" s="105" t="str">
        <f t="shared" si="50"/>
        <v/>
      </c>
      <c r="E1075" s="106" t="s">
        <v>695</v>
      </c>
      <c r="F1075" s="106" t="s">
        <v>728</v>
      </c>
      <c r="G1075" s="106" t="s">
        <v>778</v>
      </c>
      <c r="H1075" s="106" t="s">
        <v>733</v>
      </c>
      <c r="I1075" s="106">
        <v>9</v>
      </c>
      <c r="J1075" s="106" t="s">
        <v>1269</v>
      </c>
      <c r="K1075" s="106">
        <v>10</v>
      </c>
      <c r="L1075" s="106" t="s">
        <v>698</v>
      </c>
      <c r="M1075" s="106" t="s">
        <v>924</v>
      </c>
      <c r="N1075" s="106">
        <v>0.39</v>
      </c>
      <c r="O1075" s="106">
        <v>0.86</v>
      </c>
      <c r="P1075" s="106" t="s">
        <v>714</v>
      </c>
      <c r="Q1075" s="107" t="s">
        <v>1834</v>
      </c>
      <c r="R1075" s="107" t="s">
        <v>39</v>
      </c>
    </row>
    <row r="1076" spans="2:18" ht="20.100000000000001" customHeight="1" x14ac:dyDescent="0.4">
      <c r="B1076" s="105" t="str">
        <f t="shared" si="48"/>
        <v/>
      </c>
      <c r="C1076" s="105" t="str">
        <f t="shared" si="49"/>
        <v/>
      </c>
      <c r="D1076" s="105" t="str">
        <f t="shared" si="50"/>
        <v/>
      </c>
      <c r="E1076" s="106" t="s">
        <v>695</v>
      </c>
      <c r="F1076" s="106" t="s">
        <v>696</v>
      </c>
      <c r="G1076" s="106" t="s">
        <v>710</v>
      </c>
      <c r="H1076" s="106" t="s">
        <v>717</v>
      </c>
      <c r="I1076" s="106">
        <v>9</v>
      </c>
      <c r="J1076" s="106" t="s">
        <v>711</v>
      </c>
      <c r="K1076" s="106">
        <v>10</v>
      </c>
      <c r="L1076" s="106" t="s">
        <v>717</v>
      </c>
      <c r="M1076" s="106" t="s">
        <v>924</v>
      </c>
      <c r="N1076" s="106">
        <v>0.32</v>
      </c>
      <c r="O1076" s="106">
        <v>0.86</v>
      </c>
      <c r="P1076" s="106" t="s">
        <v>714</v>
      </c>
      <c r="Q1076" s="107" t="s">
        <v>1835</v>
      </c>
      <c r="R1076" s="107" t="s">
        <v>25</v>
      </c>
    </row>
    <row r="1077" spans="2:18" ht="20.100000000000001" customHeight="1" x14ac:dyDescent="0.4">
      <c r="B1077" s="105" t="str">
        <f t="shared" si="48"/>
        <v/>
      </c>
      <c r="C1077" s="105" t="str">
        <f t="shared" si="49"/>
        <v/>
      </c>
      <c r="D1077" s="105" t="str">
        <f t="shared" si="50"/>
        <v/>
      </c>
      <c r="E1077" s="106" t="s">
        <v>695</v>
      </c>
      <c r="F1077" s="106" t="s">
        <v>794</v>
      </c>
      <c r="G1077" s="106" t="s">
        <v>697</v>
      </c>
      <c r="H1077" s="106" t="s">
        <v>729</v>
      </c>
      <c r="I1077" s="106">
        <v>10</v>
      </c>
      <c r="J1077" s="106" t="s">
        <v>699</v>
      </c>
      <c r="K1077" s="106">
        <v>10</v>
      </c>
      <c r="L1077" s="106" t="s">
        <v>729</v>
      </c>
      <c r="M1077" s="106" t="s">
        <v>924</v>
      </c>
      <c r="N1077" s="106">
        <v>0.46</v>
      </c>
      <c r="O1077" s="106">
        <v>0.86</v>
      </c>
      <c r="P1077" s="106" t="s">
        <v>714</v>
      </c>
      <c r="Q1077" s="107" t="s">
        <v>1836</v>
      </c>
      <c r="R1077" s="107" t="s">
        <v>522</v>
      </c>
    </row>
    <row r="1078" spans="2:18" ht="20.100000000000001" customHeight="1" x14ac:dyDescent="0.4">
      <c r="B1078" s="105" t="str">
        <f t="shared" si="48"/>
        <v/>
      </c>
      <c r="C1078" s="105" t="str">
        <f t="shared" si="49"/>
        <v/>
      </c>
      <c r="D1078" s="105" t="str">
        <f t="shared" si="50"/>
        <v/>
      </c>
      <c r="E1078" s="106" t="s">
        <v>695</v>
      </c>
      <c r="F1078" s="106" t="s">
        <v>798</v>
      </c>
      <c r="G1078" s="106" t="s">
        <v>697</v>
      </c>
      <c r="H1078" s="106" t="s">
        <v>729</v>
      </c>
      <c r="I1078" s="106">
        <v>10</v>
      </c>
      <c r="J1078" s="106" t="s">
        <v>699</v>
      </c>
      <c r="K1078" s="106">
        <v>10</v>
      </c>
      <c r="L1078" s="106" t="s">
        <v>799</v>
      </c>
      <c r="M1078" s="106" t="s">
        <v>924</v>
      </c>
      <c r="N1078" s="106">
        <v>0.37</v>
      </c>
      <c r="O1078" s="106">
        <v>0.86</v>
      </c>
      <c r="P1078" s="106" t="s">
        <v>714</v>
      </c>
      <c r="Q1078" s="107" t="s">
        <v>1837</v>
      </c>
      <c r="R1078" s="107" t="s">
        <v>522</v>
      </c>
    </row>
    <row r="1079" spans="2:18" ht="20.100000000000001" customHeight="1" x14ac:dyDescent="0.4">
      <c r="B1079" s="105" t="str">
        <f t="shared" si="48"/>
        <v/>
      </c>
      <c r="C1079" s="105" t="str">
        <f t="shared" si="49"/>
        <v/>
      </c>
      <c r="D1079" s="105" t="str">
        <f t="shared" si="50"/>
        <v/>
      </c>
      <c r="E1079" s="106" t="s">
        <v>695</v>
      </c>
      <c r="F1079" s="106" t="s">
        <v>805</v>
      </c>
      <c r="G1079" s="106" t="s">
        <v>697</v>
      </c>
      <c r="H1079" s="106" t="s">
        <v>733</v>
      </c>
      <c r="I1079" s="106">
        <v>10</v>
      </c>
      <c r="J1079" s="106" t="s">
        <v>699</v>
      </c>
      <c r="K1079" s="106">
        <v>10</v>
      </c>
      <c r="L1079" s="106" t="s">
        <v>741</v>
      </c>
      <c r="M1079" s="106" t="s">
        <v>924</v>
      </c>
      <c r="N1079" s="106">
        <v>0.45</v>
      </c>
      <c r="O1079" s="106">
        <v>0.86</v>
      </c>
      <c r="P1079" s="106" t="s">
        <v>714</v>
      </c>
      <c r="Q1079" s="107" t="s">
        <v>1838</v>
      </c>
      <c r="R1079" s="107" t="s">
        <v>522</v>
      </c>
    </row>
    <row r="1080" spans="2:18" ht="20.100000000000001" customHeight="1" x14ac:dyDescent="0.4">
      <c r="B1080" s="105" t="str">
        <f t="shared" si="48"/>
        <v/>
      </c>
      <c r="C1080" s="105" t="str">
        <f t="shared" si="49"/>
        <v/>
      </c>
      <c r="D1080" s="105" t="str">
        <f t="shared" si="50"/>
        <v/>
      </c>
      <c r="E1080" s="106" t="s">
        <v>695</v>
      </c>
      <c r="F1080" s="106" t="s">
        <v>817</v>
      </c>
      <c r="G1080" s="106" t="s">
        <v>697</v>
      </c>
      <c r="H1080" s="106" t="s">
        <v>802</v>
      </c>
      <c r="I1080" s="106">
        <v>10</v>
      </c>
      <c r="J1080" s="106" t="s">
        <v>699</v>
      </c>
      <c r="K1080" s="106">
        <v>10</v>
      </c>
      <c r="L1080" s="106" t="s">
        <v>741</v>
      </c>
      <c r="M1080" s="106" t="s">
        <v>924</v>
      </c>
      <c r="N1080" s="106">
        <v>0.33</v>
      </c>
      <c r="O1080" s="106">
        <v>0.86</v>
      </c>
      <c r="P1080" s="106" t="s">
        <v>714</v>
      </c>
      <c r="Q1080" s="107" t="s">
        <v>1839</v>
      </c>
      <c r="R1080" s="107" t="s">
        <v>522</v>
      </c>
    </row>
    <row r="1081" spans="2:18" ht="20.100000000000001" customHeight="1" x14ac:dyDescent="0.4">
      <c r="B1081" s="105" t="str">
        <f t="shared" si="48"/>
        <v/>
      </c>
      <c r="C1081" s="105" t="str">
        <f t="shared" si="49"/>
        <v/>
      </c>
      <c r="D1081" s="105" t="str">
        <f t="shared" si="50"/>
        <v/>
      </c>
      <c r="E1081" s="106" t="s">
        <v>695</v>
      </c>
      <c r="F1081" s="106" t="s">
        <v>1813</v>
      </c>
      <c r="G1081" s="106" t="s">
        <v>697</v>
      </c>
      <c r="H1081" s="106" t="s">
        <v>707</v>
      </c>
      <c r="I1081" s="106">
        <v>10</v>
      </c>
      <c r="J1081" s="106" t="s">
        <v>699</v>
      </c>
      <c r="K1081" s="106">
        <v>11</v>
      </c>
      <c r="L1081" s="106" t="s">
        <v>741</v>
      </c>
      <c r="M1081" s="106" t="s">
        <v>700</v>
      </c>
      <c r="N1081" s="106">
        <v>0.54</v>
      </c>
      <c r="O1081" s="106">
        <v>0.86</v>
      </c>
      <c r="P1081" s="106" t="s">
        <v>714</v>
      </c>
      <c r="Q1081" s="107" t="s">
        <v>1840</v>
      </c>
      <c r="R1081" s="107" t="s">
        <v>44</v>
      </c>
    </row>
    <row r="1082" spans="2:18" ht="20.100000000000001" customHeight="1" x14ac:dyDescent="0.4">
      <c r="B1082" s="105" t="str">
        <f t="shared" si="48"/>
        <v/>
      </c>
      <c r="C1082" s="105" t="str">
        <f t="shared" si="49"/>
        <v/>
      </c>
      <c r="D1082" s="105" t="str">
        <f t="shared" si="50"/>
        <v/>
      </c>
      <c r="E1082" s="106" t="s">
        <v>695</v>
      </c>
      <c r="F1082" s="106" t="s">
        <v>1841</v>
      </c>
      <c r="G1082" s="106" t="s">
        <v>697</v>
      </c>
      <c r="H1082" s="106" t="s">
        <v>707</v>
      </c>
      <c r="I1082" s="106">
        <v>13</v>
      </c>
      <c r="J1082" s="106" t="s">
        <v>699</v>
      </c>
      <c r="K1082" s="106">
        <v>13</v>
      </c>
      <c r="L1082" s="106" t="s">
        <v>729</v>
      </c>
      <c r="M1082" s="106" t="s">
        <v>700</v>
      </c>
      <c r="N1082" s="106">
        <v>0.54</v>
      </c>
      <c r="O1082" s="106">
        <v>0.86</v>
      </c>
      <c r="P1082" s="106" t="s">
        <v>714</v>
      </c>
      <c r="Q1082" s="107" t="s">
        <v>1842</v>
      </c>
      <c r="R1082" s="107" t="s">
        <v>703</v>
      </c>
    </row>
    <row r="1083" spans="2:18" ht="20.100000000000001" customHeight="1" x14ac:dyDescent="0.4">
      <c r="B1083" s="105" t="str">
        <f t="shared" si="48"/>
        <v/>
      </c>
      <c r="C1083" s="105" t="str">
        <f t="shared" si="49"/>
        <v/>
      </c>
      <c r="D1083" s="105" t="str">
        <f t="shared" si="50"/>
        <v/>
      </c>
      <c r="E1083" s="106" t="s">
        <v>695</v>
      </c>
      <c r="F1083" s="106" t="s">
        <v>1841</v>
      </c>
      <c r="G1083" s="106" t="s">
        <v>697</v>
      </c>
      <c r="H1083" s="106" t="s">
        <v>1817</v>
      </c>
      <c r="I1083" s="106">
        <v>12</v>
      </c>
      <c r="J1083" s="106" t="s">
        <v>699</v>
      </c>
      <c r="K1083" s="106">
        <v>12</v>
      </c>
      <c r="L1083" s="106" t="s">
        <v>733</v>
      </c>
      <c r="M1083" s="106" t="s">
        <v>700</v>
      </c>
      <c r="N1083" s="106">
        <v>0.53</v>
      </c>
      <c r="O1083" s="106">
        <v>0.86</v>
      </c>
      <c r="P1083" s="106" t="s">
        <v>714</v>
      </c>
      <c r="Q1083" s="107" t="s">
        <v>1843</v>
      </c>
      <c r="R1083" s="107" t="s">
        <v>703</v>
      </c>
    </row>
    <row r="1084" spans="2:18" ht="20.100000000000001" customHeight="1" x14ac:dyDescent="0.4">
      <c r="B1084" s="105" t="str">
        <f t="shared" si="48"/>
        <v/>
      </c>
      <c r="C1084" s="105" t="str">
        <f t="shared" si="49"/>
        <v/>
      </c>
      <c r="D1084" s="105" t="str">
        <f t="shared" si="50"/>
        <v/>
      </c>
      <c r="E1084" s="106" t="s">
        <v>695</v>
      </c>
      <c r="F1084" s="106" t="s">
        <v>1841</v>
      </c>
      <c r="G1084" s="106" t="s">
        <v>697</v>
      </c>
      <c r="H1084" s="106" t="s">
        <v>1027</v>
      </c>
      <c r="I1084" s="106">
        <v>11</v>
      </c>
      <c r="J1084" s="106" t="s">
        <v>699</v>
      </c>
      <c r="K1084" s="106">
        <v>11</v>
      </c>
      <c r="L1084" s="106" t="s">
        <v>765</v>
      </c>
      <c r="M1084" s="106" t="s">
        <v>700</v>
      </c>
      <c r="N1084" s="106">
        <v>0.53</v>
      </c>
      <c r="O1084" s="106">
        <v>0.86</v>
      </c>
      <c r="P1084" s="106" t="s">
        <v>714</v>
      </c>
      <c r="Q1084" s="107" t="s">
        <v>1844</v>
      </c>
      <c r="R1084" s="107" t="s">
        <v>703</v>
      </c>
    </row>
    <row r="1085" spans="2:18" ht="20.100000000000001" customHeight="1" x14ac:dyDescent="0.4">
      <c r="B1085" s="105" t="str">
        <f t="shared" si="48"/>
        <v/>
      </c>
      <c r="C1085" s="105" t="str">
        <f t="shared" si="49"/>
        <v/>
      </c>
      <c r="D1085" s="105" t="str">
        <f t="shared" si="50"/>
        <v/>
      </c>
      <c r="E1085" s="106" t="s">
        <v>695</v>
      </c>
      <c r="F1085" s="106" t="s">
        <v>1841</v>
      </c>
      <c r="G1085" s="106" t="s">
        <v>710</v>
      </c>
      <c r="H1085" s="106" t="s">
        <v>707</v>
      </c>
      <c r="I1085" s="106">
        <v>11</v>
      </c>
      <c r="J1085" s="106" t="s">
        <v>711</v>
      </c>
      <c r="K1085" s="106">
        <v>12</v>
      </c>
      <c r="L1085" s="106" t="s">
        <v>729</v>
      </c>
      <c r="M1085" s="106" t="s">
        <v>700</v>
      </c>
      <c r="N1085" s="106">
        <v>0.53</v>
      </c>
      <c r="O1085" s="106">
        <v>0.86</v>
      </c>
      <c r="P1085" s="106" t="s">
        <v>714</v>
      </c>
      <c r="Q1085" s="107" t="s">
        <v>1845</v>
      </c>
      <c r="R1085" s="107" t="s">
        <v>703</v>
      </c>
    </row>
    <row r="1086" spans="2:18" ht="20.100000000000001" customHeight="1" x14ac:dyDescent="0.4">
      <c r="B1086" s="105" t="str">
        <f t="shared" si="48"/>
        <v/>
      </c>
      <c r="C1086" s="105" t="str">
        <f t="shared" si="49"/>
        <v/>
      </c>
      <c r="D1086" s="105" t="str">
        <f t="shared" si="50"/>
        <v/>
      </c>
      <c r="E1086" s="106" t="s">
        <v>695</v>
      </c>
      <c r="F1086" s="106" t="s">
        <v>1841</v>
      </c>
      <c r="G1086" s="106" t="s">
        <v>710</v>
      </c>
      <c r="H1086" s="106" t="s">
        <v>1817</v>
      </c>
      <c r="I1086" s="106">
        <v>10</v>
      </c>
      <c r="J1086" s="106" t="s">
        <v>711</v>
      </c>
      <c r="K1086" s="106">
        <v>11</v>
      </c>
      <c r="L1086" s="106" t="s">
        <v>733</v>
      </c>
      <c r="M1086" s="106" t="s">
        <v>700</v>
      </c>
      <c r="N1086" s="106">
        <v>0.52</v>
      </c>
      <c r="O1086" s="106">
        <v>0.86</v>
      </c>
      <c r="P1086" s="106" t="s">
        <v>714</v>
      </c>
      <c r="Q1086" s="107" t="s">
        <v>1846</v>
      </c>
      <c r="R1086" s="107" t="s">
        <v>703</v>
      </c>
    </row>
    <row r="1087" spans="2:18" ht="20.100000000000001" customHeight="1" x14ac:dyDescent="0.4">
      <c r="B1087" s="105" t="str">
        <f t="shared" si="48"/>
        <v/>
      </c>
      <c r="C1087" s="105" t="str">
        <f t="shared" si="49"/>
        <v/>
      </c>
      <c r="D1087" s="105" t="str">
        <f t="shared" si="50"/>
        <v/>
      </c>
      <c r="E1087" s="106" t="s">
        <v>695</v>
      </c>
      <c r="F1087" s="106" t="s">
        <v>1841</v>
      </c>
      <c r="G1087" s="106" t="s">
        <v>710</v>
      </c>
      <c r="H1087" s="106" t="s">
        <v>1027</v>
      </c>
      <c r="I1087" s="106">
        <v>9</v>
      </c>
      <c r="J1087" s="106" t="s">
        <v>711</v>
      </c>
      <c r="K1087" s="106">
        <v>10</v>
      </c>
      <c r="L1087" s="106" t="s">
        <v>765</v>
      </c>
      <c r="M1087" s="106" t="s">
        <v>700</v>
      </c>
      <c r="N1087" s="106">
        <v>0.52</v>
      </c>
      <c r="O1087" s="106">
        <v>0.86</v>
      </c>
      <c r="P1087" s="106" t="s">
        <v>714</v>
      </c>
      <c r="Q1087" s="107" t="s">
        <v>1847</v>
      </c>
      <c r="R1087" s="107" t="s">
        <v>703</v>
      </c>
    </row>
    <row r="1088" spans="2:18" ht="20.100000000000001" customHeight="1" x14ac:dyDescent="0.4">
      <c r="B1088" s="105" t="str">
        <f t="shared" si="48"/>
        <v/>
      </c>
      <c r="C1088" s="105" t="str">
        <f t="shared" si="49"/>
        <v/>
      </c>
      <c r="D1088" s="105" t="str">
        <f t="shared" si="50"/>
        <v/>
      </c>
      <c r="E1088" s="106" t="s">
        <v>695</v>
      </c>
      <c r="F1088" s="106" t="s">
        <v>1841</v>
      </c>
      <c r="G1088" s="106" t="s">
        <v>721</v>
      </c>
      <c r="H1088" s="106" t="s">
        <v>707</v>
      </c>
      <c r="I1088" s="106">
        <v>11</v>
      </c>
      <c r="J1088" s="106" t="s">
        <v>722</v>
      </c>
      <c r="K1088" s="106">
        <v>11</v>
      </c>
      <c r="L1088" s="106" t="s">
        <v>729</v>
      </c>
      <c r="M1088" s="106" t="s">
        <v>700</v>
      </c>
      <c r="N1088" s="106">
        <v>0.53</v>
      </c>
      <c r="O1088" s="106">
        <v>0.86</v>
      </c>
      <c r="P1088" s="106" t="s">
        <v>714</v>
      </c>
      <c r="Q1088" s="107" t="s">
        <v>1848</v>
      </c>
      <c r="R1088" s="107" t="s">
        <v>703</v>
      </c>
    </row>
    <row r="1089" spans="2:18" ht="20.100000000000001" customHeight="1" x14ac:dyDescent="0.4">
      <c r="B1089" s="105" t="str">
        <f t="shared" si="48"/>
        <v/>
      </c>
      <c r="C1089" s="105" t="str">
        <f t="shared" si="49"/>
        <v/>
      </c>
      <c r="D1089" s="105" t="str">
        <f t="shared" si="50"/>
        <v/>
      </c>
      <c r="E1089" s="106" t="s">
        <v>695</v>
      </c>
      <c r="F1089" s="106" t="s">
        <v>1841</v>
      </c>
      <c r="G1089" s="106" t="s">
        <v>721</v>
      </c>
      <c r="H1089" s="106" t="s">
        <v>1817</v>
      </c>
      <c r="I1089" s="106">
        <v>10</v>
      </c>
      <c r="J1089" s="106" t="s">
        <v>722</v>
      </c>
      <c r="K1089" s="106">
        <v>10</v>
      </c>
      <c r="L1089" s="106" t="s">
        <v>733</v>
      </c>
      <c r="M1089" s="106" t="s">
        <v>700</v>
      </c>
      <c r="N1089" s="106">
        <v>0.52</v>
      </c>
      <c r="O1089" s="106">
        <v>0.86</v>
      </c>
      <c r="P1089" s="106" t="s">
        <v>714</v>
      </c>
      <c r="Q1089" s="107" t="s">
        <v>1849</v>
      </c>
      <c r="R1089" s="107" t="s">
        <v>703</v>
      </c>
    </row>
    <row r="1090" spans="2:18" ht="20.100000000000001" customHeight="1" x14ac:dyDescent="0.4">
      <c r="B1090" s="105" t="str">
        <f t="shared" si="48"/>
        <v/>
      </c>
      <c r="C1090" s="105" t="str">
        <f t="shared" si="49"/>
        <v/>
      </c>
      <c r="D1090" s="105" t="str">
        <f t="shared" si="50"/>
        <v/>
      </c>
      <c r="E1090" s="106" t="s">
        <v>695</v>
      </c>
      <c r="F1090" s="106" t="s">
        <v>1841</v>
      </c>
      <c r="G1090" s="106" t="s">
        <v>773</v>
      </c>
      <c r="H1090" s="106" t="s">
        <v>707</v>
      </c>
      <c r="I1090" s="106">
        <v>10</v>
      </c>
      <c r="J1090" s="106" t="s">
        <v>774</v>
      </c>
      <c r="K1090" s="106">
        <v>10</v>
      </c>
      <c r="L1090" s="106" t="s">
        <v>729</v>
      </c>
      <c r="M1090" s="106" t="s">
        <v>700</v>
      </c>
      <c r="N1090" s="106">
        <v>0.52</v>
      </c>
      <c r="O1090" s="106">
        <v>0.86</v>
      </c>
      <c r="P1090" s="106" t="s">
        <v>714</v>
      </c>
      <c r="Q1090" s="107" t="s">
        <v>1850</v>
      </c>
      <c r="R1090" s="107" t="s">
        <v>703</v>
      </c>
    </row>
    <row r="1091" spans="2:18" ht="20.100000000000001" customHeight="1" x14ac:dyDescent="0.4">
      <c r="B1091" s="105" t="str">
        <f t="shared" si="48"/>
        <v/>
      </c>
      <c r="C1091" s="105" t="str">
        <f t="shared" si="49"/>
        <v/>
      </c>
      <c r="D1091" s="105" t="str">
        <f t="shared" si="50"/>
        <v/>
      </c>
      <c r="E1091" s="106" t="s">
        <v>695</v>
      </c>
      <c r="F1091" s="106" t="s">
        <v>1841</v>
      </c>
      <c r="G1091" s="106" t="s">
        <v>778</v>
      </c>
      <c r="H1091" s="106" t="s">
        <v>707</v>
      </c>
      <c r="I1091" s="106">
        <v>10</v>
      </c>
      <c r="J1091" s="106" t="s">
        <v>779</v>
      </c>
      <c r="K1091" s="106">
        <v>10</v>
      </c>
      <c r="L1091" s="106" t="s">
        <v>729</v>
      </c>
      <c r="M1091" s="106" t="s">
        <v>700</v>
      </c>
      <c r="N1091" s="106">
        <v>0.52</v>
      </c>
      <c r="O1091" s="106">
        <v>0.86</v>
      </c>
      <c r="P1091" s="106" t="s">
        <v>714</v>
      </c>
      <c r="Q1091" s="107" t="s">
        <v>1851</v>
      </c>
      <c r="R1091" s="107" t="s">
        <v>703</v>
      </c>
    </row>
    <row r="1092" spans="2:18" ht="20.100000000000001" customHeight="1" x14ac:dyDescent="0.4">
      <c r="B1092" s="105" t="str">
        <f t="shared" si="48"/>
        <v/>
      </c>
      <c r="C1092" s="105" t="str">
        <f t="shared" si="49"/>
        <v/>
      </c>
      <c r="D1092" s="105" t="str">
        <f t="shared" si="50"/>
        <v/>
      </c>
      <c r="E1092" s="106" t="s">
        <v>695</v>
      </c>
      <c r="F1092" s="106" t="s">
        <v>1841</v>
      </c>
      <c r="G1092" s="106" t="s">
        <v>782</v>
      </c>
      <c r="H1092" s="106" t="s">
        <v>707</v>
      </c>
      <c r="I1092" s="106">
        <v>10</v>
      </c>
      <c r="J1092" s="106" t="s">
        <v>783</v>
      </c>
      <c r="K1092" s="106">
        <v>10</v>
      </c>
      <c r="L1092" s="106" t="s">
        <v>729</v>
      </c>
      <c r="M1092" s="106" t="s">
        <v>700</v>
      </c>
      <c r="N1092" s="106">
        <v>0.4</v>
      </c>
      <c r="O1092" s="106">
        <v>0.86</v>
      </c>
      <c r="P1092" s="106" t="s">
        <v>714</v>
      </c>
      <c r="Q1092" s="107" t="s">
        <v>1852</v>
      </c>
      <c r="R1092" s="107" t="s">
        <v>703</v>
      </c>
    </row>
    <row r="1093" spans="2:18" ht="20.100000000000001" customHeight="1" x14ac:dyDescent="0.4">
      <c r="B1093" s="105" t="str">
        <f t="shared" si="48"/>
        <v/>
      </c>
      <c r="C1093" s="105" t="str">
        <f t="shared" si="49"/>
        <v/>
      </c>
      <c r="D1093" s="105" t="str">
        <f t="shared" si="50"/>
        <v/>
      </c>
      <c r="E1093" s="106" t="s">
        <v>695</v>
      </c>
      <c r="F1093" s="106" t="s">
        <v>1813</v>
      </c>
      <c r="G1093" s="106" t="s">
        <v>697</v>
      </c>
      <c r="H1093" s="106" t="s">
        <v>707</v>
      </c>
      <c r="I1093" s="106">
        <v>14</v>
      </c>
      <c r="J1093" s="106" t="s">
        <v>699</v>
      </c>
      <c r="K1093" s="106">
        <v>14</v>
      </c>
      <c r="L1093" s="106" t="s">
        <v>741</v>
      </c>
      <c r="M1093" s="106" t="s">
        <v>700</v>
      </c>
      <c r="N1093" s="106">
        <v>0.54</v>
      </c>
      <c r="O1093" s="106">
        <v>0.86</v>
      </c>
      <c r="P1093" s="106" t="s">
        <v>714</v>
      </c>
      <c r="Q1093" s="107" t="s">
        <v>1853</v>
      </c>
      <c r="R1093" s="107" t="s">
        <v>703</v>
      </c>
    </row>
    <row r="1094" spans="2:18" ht="20.100000000000001" customHeight="1" x14ac:dyDescent="0.4">
      <c r="B1094" s="105" t="str">
        <f t="shared" si="48"/>
        <v/>
      </c>
      <c r="C1094" s="105" t="str">
        <f t="shared" si="49"/>
        <v/>
      </c>
      <c r="D1094" s="105" t="str">
        <f t="shared" si="50"/>
        <v/>
      </c>
      <c r="E1094" s="106" t="s">
        <v>695</v>
      </c>
      <c r="F1094" s="106" t="s">
        <v>1813</v>
      </c>
      <c r="G1094" s="106" t="s">
        <v>697</v>
      </c>
      <c r="H1094" s="106" t="s">
        <v>1027</v>
      </c>
      <c r="I1094" s="106">
        <v>13</v>
      </c>
      <c r="J1094" s="106" t="s">
        <v>699</v>
      </c>
      <c r="K1094" s="106">
        <v>13</v>
      </c>
      <c r="L1094" s="106" t="s">
        <v>741</v>
      </c>
      <c r="M1094" s="106" t="s">
        <v>700</v>
      </c>
      <c r="N1094" s="106">
        <v>0.53</v>
      </c>
      <c r="O1094" s="106">
        <v>0.86</v>
      </c>
      <c r="P1094" s="106" t="s">
        <v>714</v>
      </c>
      <c r="Q1094" s="107" t="s">
        <v>1854</v>
      </c>
      <c r="R1094" s="107" t="s">
        <v>703</v>
      </c>
    </row>
    <row r="1095" spans="2:18" ht="20.100000000000001" customHeight="1" x14ac:dyDescent="0.4">
      <c r="B1095" s="105" t="str">
        <f t="shared" si="48"/>
        <v/>
      </c>
      <c r="C1095" s="105" t="str">
        <f t="shared" si="49"/>
        <v/>
      </c>
      <c r="D1095" s="105" t="str">
        <f t="shared" si="50"/>
        <v/>
      </c>
      <c r="E1095" s="106" t="s">
        <v>695</v>
      </c>
      <c r="F1095" s="106" t="s">
        <v>1813</v>
      </c>
      <c r="G1095" s="106" t="s">
        <v>710</v>
      </c>
      <c r="H1095" s="106" t="s">
        <v>707</v>
      </c>
      <c r="I1095" s="106">
        <v>12</v>
      </c>
      <c r="J1095" s="106" t="s">
        <v>711</v>
      </c>
      <c r="K1095" s="106">
        <v>13</v>
      </c>
      <c r="L1095" s="106" t="s">
        <v>741</v>
      </c>
      <c r="M1095" s="106" t="s">
        <v>700</v>
      </c>
      <c r="N1095" s="106">
        <v>0.53</v>
      </c>
      <c r="O1095" s="106">
        <v>0.86</v>
      </c>
      <c r="P1095" s="106" t="s">
        <v>714</v>
      </c>
      <c r="Q1095" s="107" t="s">
        <v>1855</v>
      </c>
      <c r="R1095" s="107" t="s">
        <v>703</v>
      </c>
    </row>
    <row r="1096" spans="2:18" ht="20.100000000000001" customHeight="1" x14ac:dyDescent="0.4">
      <c r="B1096" s="105" t="str">
        <f t="shared" si="48"/>
        <v/>
      </c>
      <c r="C1096" s="105" t="str">
        <f t="shared" si="49"/>
        <v/>
      </c>
      <c r="D1096" s="105" t="str">
        <f t="shared" si="50"/>
        <v/>
      </c>
      <c r="E1096" s="106" t="s">
        <v>695</v>
      </c>
      <c r="F1096" s="106" t="s">
        <v>1813</v>
      </c>
      <c r="G1096" s="106" t="s">
        <v>710</v>
      </c>
      <c r="H1096" s="106" t="s">
        <v>1817</v>
      </c>
      <c r="I1096" s="106">
        <v>12</v>
      </c>
      <c r="J1096" s="106" t="s">
        <v>711</v>
      </c>
      <c r="K1096" s="106">
        <v>12</v>
      </c>
      <c r="L1096" s="106" t="s">
        <v>741</v>
      </c>
      <c r="M1096" s="106" t="s">
        <v>700</v>
      </c>
      <c r="N1096" s="106">
        <v>0.52</v>
      </c>
      <c r="O1096" s="106">
        <v>0.86</v>
      </c>
      <c r="P1096" s="106" t="s">
        <v>714</v>
      </c>
      <c r="Q1096" s="107" t="s">
        <v>1856</v>
      </c>
      <c r="R1096" s="107" t="s">
        <v>703</v>
      </c>
    </row>
    <row r="1097" spans="2:18" ht="20.100000000000001" customHeight="1" x14ac:dyDescent="0.4">
      <c r="B1097" s="105" t="str">
        <f t="shared" si="48"/>
        <v/>
      </c>
      <c r="C1097" s="105" t="str">
        <f t="shared" si="49"/>
        <v/>
      </c>
      <c r="D1097" s="105" t="str">
        <f t="shared" si="50"/>
        <v/>
      </c>
      <c r="E1097" s="106" t="s">
        <v>695</v>
      </c>
      <c r="F1097" s="106" t="s">
        <v>1813</v>
      </c>
      <c r="G1097" s="106" t="s">
        <v>710</v>
      </c>
      <c r="H1097" s="106" t="s">
        <v>1027</v>
      </c>
      <c r="I1097" s="106">
        <v>11</v>
      </c>
      <c r="J1097" s="106" t="s">
        <v>711</v>
      </c>
      <c r="K1097" s="106">
        <v>12</v>
      </c>
      <c r="L1097" s="106" t="s">
        <v>741</v>
      </c>
      <c r="M1097" s="106" t="s">
        <v>700</v>
      </c>
      <c r="N1097" s="106">
        <v>0.52</v>
      </c>
      <c r="O1097" s="106">
        <v>0.86</v>
      </c>
      <c r="P1097" s="106" t="s">
        <v>714</v>
      </c>
      <c r="Q1097" s="107" t="s">
        <v>1857</v>
      </c>
      <c r="R1097" s="107" t="s">
        <v>703</v>
      </c>
    </row>
    <row r="1098" spans="2:18" ht="20.100000000000001" customHeight="1" x14ac:dyDescent="0.4">
      <c r="B1098" s="105" t="str">
        <f t="shared" si="48"/>
        <v/>
      </c>
      <c r="C1098" s="105" t="str">
        <f t="shared" si="49"/>
        <v/>
      </c>
      <c r="D1098" s="105" t="str">
        <f t="shared" si="50"/>
        <v/>
      </c>
      <c r="E1098" s="106" t="s">
        <v>695</v>
      </c>
      <c r="F1098" s="106" t="s">
        <v>1813</v>
      </c>
      <c r="G1098" s="106" t="s">
        <v>721</v>
      </c>
      <c r="H1098" s="106" t="s">
        <v>707</v>
      </c>
      <c r="I1098" s="106">
        <v>12</v>
      </c>
      <c r="J1098" s="106" t="s">
        <v>722</v>
      </c>
      <c r="K1098" s="106">
        <v>12</v>
      </c>
      <c r="L1098" s="106" t="s">
        <v>741</v>
      </c>
      <c r="M1098" s="106" t="s">
        <v>700</v>
      </c>
      <c r="N1098" s="106">
        <v>0.53</v>
      </c>
      <c r="O1098" s="106">
        <v>0.86</v>
      </c>
      <c r="P1098" s="106" t="s">
        <v>714</v>
      </c>
      <c r="Q1098" s="107" t="s">
        <v>1858</v>
      </c>
      <c r="R1098" s="107" t="s">
        <v>703</v>
      </c>
    </row>
    <row r="1099" spans="2:18" ht="20.100000000000001" customHeight="1" x14ac:dyDescent="0.4">
      <c r="B1099" s="105" t="str">
        <f t="shared" si="48"/>
        <v/>
      </c>
      <c r="C1099" s="105" t="str">
        <f t="shared" si="49"/>
        <v/>
      </c>
      <c r="D1099" s="105" t="str">
        <f t="shared" si="50"/>
        <v/>
      </c>
      <c r="E1099" s="106" t="s">
        <v>695</v>
      </c>
      <c r="F1099" s="106" t="s">
        <v>1813</v>
      </c>
      <c r="G1099" s="106" t="s">
        <v>721</v>
      </c>
      <c r="H1099" s="106" t="s">
        <v>1817</v>
      </c>
      <c r="I1099" s="106">
        <v>11</v>
      </c>
      <c r="J1099" s="106" t="s">
        <v>722</v>
      </c>
      <c r="K1099" s="106">
        <v>12</v>
      </c>
      <c r="L1099" s="106" t="s">
        <v>741</v>
      </c>
      <c r="M1099" s="106" t="s">
        <v>700</v>
      </c>
      <c r="N1099" s="106">
        <v>0.52</v>
      </c>
      <c r="O1099" s="106">
        <v>0.86</v>
      </c>
      <c r="P1099" s="106" t="s">
        <v>714</v>
      </c>
      <c r="Q1099" s="107" t="s">
        <v>1859</v>
      </c>
      <c r="R1099" s="107" t="s">
        <v>703</v>
      </c>
    </row>
    <row r="1100" spans="2:18" ht="20.100000000000001" customHeight="1" x14ac:dyDescent="0.4">
      <c r="B1100" s="105" t="str">
        <f t="shared" si="48"/>
        <v/>
      </c>
      <c r="C1100" s="105" t="str">
        <f t="shared" si="49"/>
        <v/>
      </c>
      <c r="D1100" s="105" t="str">
        <f t="shared" si="50"/>
        <v/>
      </c>
      <c r="E1100" s="106" t="s">
        <v>695</v>
      </c>
      <c r="F1100" s="106" t="s">
        <v>1813</v>
      </c>
      <c r="G1100" s="106" t="s">
        <v>721</v>
      </c>
      <c r="H1100" s="106" t="s">
        <v>1027</v>
      </c>
      <c r="I1100" s="106">
        <v>11</v>
      </c>
      <c r="J1100" s="106" t="s">
        <v>722</v>
      </c>
      <c r="K1100" s="106">
        <v>11</v>
      </c>
      <c r="L1100" s="106" t="s">
        <v>741</v>
      </c>
      <c r="M1100" s="106" t="s">
        <v>700</v>
      </c>
      <c r="N1100" s="106">
        <v>0.51</v>
      </c>
      <c r="O1100" s="106">
        <v>0.86</v>
      </c>
      <c r="P1100" s="106" t="s">
        <v>714</v>
      </c>
      <c r="Q1100" s="107" t="s">
        <v>1860</v>
      </c>
      <c r="R1100" s="107" t="s">
        <v>703</v>
      </c>
    </row>
    <row r="1101" spans="2:18" ht="20.100000000000001" customHeight="1" x14ac:dyDescent="0.4">
      <c r="B1101" s="105" t="str">
        <f t="shared" si="48"/>
        <v/>
      </c>
      <c r="C1101" s="105" t="str">
        <f t="shared" si="49"/>
        <v/>
      </c>
      <c r="D1101" s="105" t="str">
        <f t="shared" si="50"/>
        <v/>
      </c>
      <c r="E1101" s="106" t="s">
        <v>695</v>
      </c>
      <c r="F1101" s="106" t="s">
        <v>1813</v>
      </c>
      <c r="G1101" s="106" t="s">
        <v>773</v>
      </c>
      <c r="H1101" s="106" t="s">
        <v>1817</v>
      </c>
      <c r="I1101" s="106">
        <v>10</v>
      </c>
      <c r="J1101" s="106" t="s">
        <v>774</v>
      </c>
      <c r="K1101" s="106">
        <v>11</v>
      </c>
      <c r="L1101" s="106" t="s">
        <v>741</v>
      </c>
      <c r="M1101" s="106" t="s">
        <v>700</v>
      </c>
      <c r="N1101" s="106">
        <v>0.51</v>
      </c>
      <c r="O1101" s="106">
        <v>0.86</v>
      </c>
      <c r="P1101" s="106" t="s">
        <v>714</v>
      </c>
      <c r="Q1101" s="107" t="s">
        <v>1861</v>
      </c>
      <c r="R1101" s="107" t="s">
        <v>703</v>
      </c>
    </row>
    <row r="1102" spans="2:18" ht="20.100000000000001" customHeight="1" x14ac:dyDescent="0.4">
      <c r="B1102" s="105" t="str">
        <f t="shared" si="48"/>
        <v/>
      </c>
      <c r="C1102" s="105" t="str">
        <f t="shared" si="49"/>
        <v/>
      </c>
      <c r="D1102" s="105" t="str">
        <f t="shared" si="50"/>
        <v/>
      </c>
      <c r="E1102" s="106" t="s">
        <v>695</v>
      </c>
      <c r="F1102" s="106" t="s">
        <v>1813</v>
      </c>
      <c r="G1102" s="106" t="s">
        <v>773</v>
      </c>
      <c r="H1102" s="106" t="s">
        <v>1027</v>
      </c>
      <c r="I1102" s="106">
        <v>10</v>
      </c>
      <c r="J1102" s="106" t="s">
        <v>774</v>
      </c>
      <c r="K1102" s="106">
        <v>10</v>
      </c>
      <c r="L1102" s="106" t="s">
        <v>741</v>
      </c>
      <c r="M1102" s="106" t="s">
        <v>700</v>
      </c>
      <c r="N1102" s="106">
        <v>0.5</v>
      </c>
      <c r="O1102" s="106">
        <v>0.86</v>
      </c>
      <c r="P1102" s="106" t="s">
        <v>714</v>
      </c>
      <c r="Q1102" s="107" t="s">
        <v>1862</v>
      </c>
      <c r="R1102" s="107" t="s">
        <v>703</v>
      </c>
    </row>
    <row r="1103" spans="2:18" ht="20.100000000000001" customHeight="1" x14ac:dyDescent="0.4">
      <c r="B1103" s="105" t="str">
        <f t="shared" si="48"/>
        <v/>
      </c>
      <c r="C1103" s="105" t="str">
        <f t="shared" si="49"/>
        <v/>
      </c>
      <c r="D1103" s="105" t="str">
        <f t="shared" si="50"/>
        <v/>
      </c>
      <c r="E1103" s="106" t="s">
        <v>695</v>
      </c>
      <c r="F1103" s="106" t="s">
        <v>1813</v>
      </c>
      <c r="G1103" s="106" t="s">
        <v>778</v>
      </c>
      <c r="H1103" s="106" t="s">
        <v>1817</v>
      </c>
      <c r="I1103" s="106">
        <v>10</v>
      </c>
      <c r="J1103" s="106" t="s">
        <v>779</v>
      </c>
      <c r="K1103" s="106">
        <v>11</v>
      </c>
      <c r="L1103" s="106" t="s">
        <v>741</v>
      </c>
      <c r="M1103" s="106" t="s">
        <v>700</v>
      </c>
      <c r="N1103" s="106">
        <v>0.51</v>
      </c>
      <c r="O1103" s="106">
        <v>0.86</v>
      </c>
      <c r="P1103" s="106" t="s">
        <v>714</v>
      </c>
      <c r="Q1103" s="107" t="s">
        <v>1863</v>
      </c>
      <c r="R1103" s="107" t="s">
        <v>703</v>
      </c>
    </row>
    <row r="1104" spans="2:18" ht="20.100000000000001" customHeight="1" x14ac:dyDescent="0.4">
      <c r="B1104" s="105" t="str">
        <f t="shared" ref="B1104:B1167" si="51">IF(OR($C$10="",$C$11=""),"",IFERROR(IF(AND($U$22&lt;&gt;R1104,$V$22&lt;&gt;R1104),"－",IF(AND(COUNTIF($C$10,"*樹脂スペーサー*")&gt;0,OR(M1104="空気",F1104="一般",F1104="一般ＰＧ")),"－",IF(AND($W$25&gt;0,$W$25&gt;=O1104),$U$25,IF(AND($W$26&gt;0,$W$26&gt;=O1104),$U$26,IF(AND($W$27&gt;0,$W$27&gt;=O1104),$U$27,IF(AND($W$28&gt;0,$W$28&gt;=O1104),$U$28,IF(AND($W$29&gt;0,$W$29&gt;=O1104),$U$29,IF(AND($W$30&gt;0,$W$30&gt;=O1104),$U$30,IF(AND($W$31&gt;0,$W$31&gt;=O1104),$U$31,"－"))))))))),"－"))</f>
        <v/>
      </c>
      <c r="C1104" s="105" t="str">
        <f t="shared" ref="C1104:C1167" si="52">IF(B1104="","",IF(B1104&lt;&gt;"－",VLOOKUP(B1104,$U$25:$V$31,2,FALSE),"－"))</f>
        <v/>
      </c>
      <c r="D1104" s="105" t="str">
        <f t="shared" ref="D1104:D1167" si="53">IF($H$9="","",IF($V$38&lt;&gt;"断熱等","－",IF(AND(COUNTIF($V$34,"*樹脂スペーサー*")&gt;0,OR(M1104="空気",F1104="一般",F1104="一般ＰＧ")),"－",IF(AND($V$35&lt;&gt;R1104,$W$35&lt;&gt;R1104),"－",IF(MID($H$9,10,1)="Z",IF(N1104&lt;=0.65,"○","－"),IF($V$36&gt;=O1104,"○","－"))))))</f>
        <v/>
      </c>
      <c r="E1104" s="106" t="s">
        <v>695</v>
      </c>
      <c r="F1104" s="106" t="s">
        <v>1813</v>
      </c>
      <c r="G1104" s="106" t="s">
        <v>778</v>
      </c>
      <c r="H1104" s="106" t="s">
        <v>1027</v>
      </c>
      <c r="I1104" s="106">
        <v>10</v>
      </c>
      <c r="J1104" s="106" t="s">
        <v>779</v>
      </c>
      <c r="K1104" s="106">
        <v>10</v>
      </c>
      <c r="L1104" s="106" t="s">
        <v>741</v>
      </c>
      <c r="M1104" s="106" t="s">
        <v>700</v>
      </c>
      <c r="N1104" s="106">
        <v>0.5</v>
      </c>
      <c r="O1104" s="106">
        <v>0.86</v>
      </c>
      <c r="P1104" s="106" t="s">
        <v>714</v>
      </c>
      <c r="Q1104" s="107" t="s">
        <v>1864</v>
      </c>
      <c r="R1104" s="107" t="s">
        <v>703</v>
      </c>
    </row>
    <row r="1105" spans="2:18" ht="20.100000000000001" customHeight="1" x14ac:dyDescent="0.4">
      <c r="B1105" s="105" t="str">
        <f t="shared" si="51"/>
        <v/>
      </c>
      <c r="C1105" s="105" t="str">
        <f t="shared" si="52"/>
        <v/>
      </c>
      <c r="D1105" s="105" t="str">
        <f t="shared" si="53"/>
        <v/>
      </c>
      <c r="E1105" s="106" t="s">
        <v>695</v>
      </c>
      <c r="F1105" s="106" t="s">
        <v>1813</v>
      </c>
      <c r="G1105" s="106" t="s">
        <v>782</v>
      </c>
      <c r="H1105" s="106" t="s">
        <v>1817</v>
      </c>
      <c r="I1105" s="106">
        <v>10</v>
      </c>
      <c r="J1105" s="106" t="s">
        <v>783</v>
      </c>
      <c r="K1105" s="106">
        <v>11</v>
      </c>
      <c r="L1105" s="106" t="s">
        <v>741</v>
      </c>
      <c r="M1105" s="106" t="s">
        <v>700</v>
      </c>
      <c r="N1105" s="106">
        <v>0.4</v>
      </c>
      <c r="O1105" s="106">
        <v>0.86</v>
      </c>
      <c r="P1105" s="106" t="s">
        <v>714</v>
      </c>
      <c r="Q1105" s="107" t="s">
        <v>1865</v>
      </c>
      <c r="R1105" s="107" t="s">
        <v>703</v>
      </c>
    </row>
    <row r="1106" spans="2:18" ht="20.100000000000001" customHeight="1" x14ac:dyDescent="0.4">
      <c r="B1106" s="105" t="str">
        <f t="shared" si="51"/>
        <v/>
      </c>
      <c r="C1106" s="105" t="str">
        <f t="shared" si="52"/>
        <v/>
      </c>
      <c r="D1106" s="105" t="str">
        <f t="shared" si="53"/>
        <v/>
      </c>
      <c r="E1106" s="106" t="s">
        <v>695</v>
      </c>
      <c r="F1106" s="106" t="s">
        <v>1813</v>
      </c>
      <c r="G1106" s="106" t="s">
        <v>782</v>
      </c>
      <c r="H1106" s="106" t="s">
        <v>1027</v>
      </c>
      <c r="I1106" s="106">
        <v>10</v>
      </c>
      <c r="J1106" s="106" t="s">
        <v>783</v>
      </c>
      <c r="K1106" s="106">
        <v>10</v>
      </c>
      <c r="L1106" s="106" t="s">
        <v>741</v>
      </c>
      <c r="M1106" s="106" t="s">
        <v>700</v>
      </c>
      <c r="N1106" s="106">
        <v>0.39</v>
      </c>
      <c r="O1106" s="106">
        <v>0.86</v>
      </c>
      <c r="P1106" s="106" t="s">
        <v>714</v>
      </c>
      <c r="Q1106" s="107" t="s">
        <v>1866</v>
      </c>
      <c r="R1106" s="107" t="s">
        <v>703</v>
      </c>
    </row>
    <row r="1107" spans="2:18" ht="20.100000000000001" customHeight="1" x14ac:dyDescent="0.4">
      <c r="B1107" s="105" t="str">
        <f t="shared" si="51"/>
        <v/>
      </c>
      <c r="C1107" s="105" t="str">
        <f t="shared" si="52"/>
        <v/>
      </c>
      <c r="D1107" s="105" t="str">
        <f t="shared" si="53"/>
        <v/>
      </c>
      <c r="E1107" s="106" t="s">
        <v>695</v>
      </c>
      <c r="F1107" s="106" t="s">
        <v>1813</v>
      </c>
      <c r="G1107" s="106" t="s">
        <v>752</v>
      </c>
      <c r="H1107" s="106" t="s">
        <v>707</v>
      </c>
      <c r="I1107" s="106">
        <v>13</v>
      </c>
      <c r="J1107" s="106" t="s">
        <v>699</v>
      </c>
      <c r="K1107" s="106">
        <v>13</v>
      </c>
      <c r="L1107" s="106" t="s">
        <v>753</v>
      </c>
      <c r="M1107" s="106" t="s">
        <v>700</v>
      </c>
      <c r="N1107" s="106">
        <v>0.54</v>
      </c>
      <c r="O1107" s="106">
        <v>0.86</v>
      </c>
      <c r="P1107" s="106" t="s">
        <v>714</v>
      </c>
      <c r="Q1107" s="107" t="s">
        <v>1867</v>
      </c>
      <c r="R1107" s="107" t="s">
        <v>703</v>
      </c>
    </row>
    <row r="1108" spans="2:18" ht="20.100000000000001" customHeight="1" x14ac:dyDescent="0.4">
      <c r="B1108" s="105" t="str">
        <f t="shared" si="51"/>
        <v/>
      </c>
      <c r="C1108" s="105" t="str">
        <f t="shared" si="52"/>
        <v/>
      </c>
      <c r="D1108" s="105" t="str">
        <f t="shared" si="53"/>
        <v/>
      </c>
      <c r="E1108" s="106" t="s">
        <v>695</v>
      </c>
      <c r="F1108" s="106" t="s">
        <v>1813</v>
      </c>
      <c r="G1108" s="106" t="s">
        <v>752</v>
      </c>
      <c r="H1108" s="106" t="s">
        <v>1817</v>
      </c>
      <c r="I1108" s="106">
        <v>12</v>
      </c>
      <c r="J1108" s="106" t="s">
        <v>699</v>
      </c>
      <c r="K1108" s="106">
        <v>13</v>
      </c>
      <c r="L1108" s="106" t="s">
        <v>753</v>
      </c>
      <c r="M1108" s="106" t="s">
        <v>700</v>
      </c>
      <c r="N1108" s="106">
        <v>0.53</v>
      </c>
      <c r="O1108" s="106">
        <v>0.86</v>
      </c>
      <c r="P1108" s="106" t="s">
        <v>714</v>
      </c>
      <c r="Q1108" s="107" t="s">
        <v>1868</v>
      </c>
      <c r="R1108" s="107" t="s">
        <v>703</v>
      </c>
    </row>
    <row r="1109" spans="2:18" ht="20.100000000000001" customHeight="1" x14ac:dyDescent="0.4">
      <c r="B1109" s="105" t="str">
        <f t="shared" si="51"/>
        <v/>
      </c>
      <c r="C1109" s="105" t="str">
        <f t="shared" si="52"/>
        <v/>
      </c>
      <c r="D1109" s="105" t="str">
        <f t="shared" si="53"/>
        <v/>
      </c>
      <c r="E1109" s="106" t="s">
        <v>695</v>
      </c>
      <c r="F1109" s="106" t="s">
        <v>1813</v>
      </c>
      <c r="G1109" s="106" t="s">
        <v>752</v>
      </c>
      <c r="H1109" s="106" t="s">
        <v>1027</v>
      </c>
      <c r="I1109" s="106">
        <v>12</v>
      </c>
      <c r="J1109" s="106" t="s">
        <v>699</v>
      </c>
      <c r="K1109" s="106">
        <v>12</v>
      </c>
      <c r="L1109" s="106" t="s">
        <v>753</v>
      </c>
      <c r="M1109" s="106" t="s">
        <v>700</v>
      </c>
      <c r="N1109" s="106">
        <v>0.53</v>
      </c>
      <c r="O1109" s="106">
        <v>0.86</v>
      </c>
      <c r="P1109" s="106" t="s">
        <v>714</v>
      </c>
      <c r="Q1109" s="107" t="s">
        <v>1869</v>
      </c>
      <c r="R1109" s="107" t="s">
        <v>703</v>
      </c>
    </row>
    <row r="1110" spans="2:18" ht="20.100000000000001" customHeight="1" x14ac:dyDescent="0.4">
      <c r="B1110" s="105" t="str">
        <f t="shared" si="51"/>
        <v/>
      </c>
      <c r="C1110" s="105" t="str">
        <f t="shared" si="52"/>
        <v/>
      </c>
      <c r="D1110" s="105" t="str">
        <f t="shared" si="53"/>
        <v/>
      </c>
      <c r="E1110" s="106" t="s">
        <v>695</v>
      </c>
      <c r="F1110" s="106" t="s">
        <v>1813</v>
      </c>
      <c r="G1110" s="106" t="s">
        <v>758</v>
      </c>
      <c r="H1110" s="106" t="s">
        <v>707</v>
      </c>
      <c r="I1110" s="106">
        <v>11</v>
      </c>
      <c r="J1110" s="106" t="s">
        <v>711</v>
      </c>
      <c r="K1110" s="106">
        <v>12</v>
      </c>
      <c r="L1110" s="106" t="s">
        <v>753</v>
      </c>
      <c r="M1110" s="106" t="s">
        <v>700</v>
      </c>
      <c r="N1110" s="106">
        <v>0.53</v>
      </c>
      <c r="O1110" s="106">
        <v>0.86</v>
      </c>
      <c r="P1110" s="106" t="s">
        <v>714</v>
      </c>
      <c r="Q1110" s="107" t="s">
        <v>1870</v>
      </c>
      <c r="R1110" s="107" t="s">
        <v>703</v>
      </c>
    </row>
    <row r="1111" spans="2:18" ht="20.100000000000001" customHeight="1" x14ac:dyDescent="0.4">
      <c r="B1111" s="105" t="str">
        <f t="shared" si="51"/>
        <v/>
      </c>
      <c r="C1111" s="105" t="str">
        <f t="shared" si="52"/>
        <v/>
      </c>
      <c r="D1111" s="105" t="str">
        <f t="shared" si="53"/>
        <v/>
      </c>
      <c r="E1111" s="106" t="s">
        <v>695</v>
      </c>
      <c r="F1111" s="106" t="s">
        <v>1813</v>
      </c>
      <c r="G1111" s="106" t="s">
        <v>758</v>
      </c>
      <c r="H1111" s="106" t="s">
        <v>1027</v>
      </c>
      <c r="I1111" s="106">
        <v>10</v>
      </c>
      <c r="J1111" s="106" t="s">
        <v>711</v>
      </c>
      <c r="K1111" s="106">
        <v>11</v>
      </c>
      <c r="L1111" s="106" t="s">
        <v>753</v>
      </c>
      <c r="M1111" s="106" t="s">
        <v>700</v>
      </c>
      <c r="N1111" s="106">
        <v>0.52</v>
      </c>
      <c r="O1111" s="106">
        <v>0.86</v>
      </c>
      <c r="P1111" s="106" t="s">
        <v>714</v>
      </c>
      <c r="Q1111" s="107" t="s">
        <v>1871</v>
      </c>
      <c r="R1111" s="107" t="s">
        <v>703</v>
      </c>
    </row>
    <row r="1112" spans="2:18" ht="20.100000000000001" customHeight="1" x14ac:dyDescent="0.4">
      <c r="B1112" s="105" t="str">
        <f t="shared" si="51"/>
        <v/>
      </c>
      <c r="C1112" s="105" t="str">
        <f t="shared" si="52"/>
        <v/>
      </c>
      <c r="D1112" s="105" t="str">
        <f t="shared" si="53"/>
        <v/>
      </c>
      <c r="E1112" s="106" t="s">
        <v>695</v>
      </c>
      <c r="F1112" s="106" t="s">
        <v>1813</v>
      </c>
      <c r="G1112" s="106" t="s">
        <v>788</v>
      </c>
      <c r="H1112" s="106" t="s">
        <v>1817</v>
      </c>
      <c r="I1112" s="106">
        <v>10</v>
      </c>
      <c r="J1112" s="106" t="s">
        <v>722</v>
      </c>
      <c r="K1112" s="106">
        <v>11</v>
      </c>
      <c r="L1112" s="106" t="s">
        <v>753</v>
      </c>
      <c r="M1112" s="106" t="s">
        <v>700</v>
      </c>
      <c r="N1112" s="106">
        <v>0.52</v>
      </c>
      <c r="O1112" s="106">
        <v>0.86</v>
      </c>
      <c r="P1112" s="106" t="s">
        <v>714</v>
      </c>
      <c r="Q1112" s="107" t="s">
        <v>1872</v>
      </c>
      <c r="R1112" s="107" t="s">
        <v>703</v>
      </c>
    </row>
    <row r="1113" spans="2:18" ht="20.100000000000001" customHeight="1" x14ac:dyDescent="0.4">
      <c r="B1113" s="105" t="str">
        <f t="shared" si="51"/>
        <v/>
      </c>
      <c r="C1113" s="105" t="str">
        <f t="shared" si="52"/>
        <v/>
      </c>
      <c r="D1113" s="105" t="str">
        <f t="shared" si="53"/>
        <v/>
      </c>
      <c r="E1113" s="106" t="s">
        <v>695</v>
      </c>
      <c r="F1113" s="106" t="s">
        <v>1813</v>
      </c>
      <c r="G1113" s="106" t="s">
        <v>788</v>
      </c>
      <c r="H1113" s="106" t="s">
        <v>1027</v>
      </c>
      <c r="I1113" s="106">
        <v>10</v>
      </c>
      <c r="J1113" s="106" t="s">
        <v>722</v>
      </c>
      <c r="K1113" s="106">
        <v>10</v>
      </c>
      <c r="L1113" s="106" t="s">
        <v>753</v>
      </c>
      <c r="M1113" s="106" t="s">
        <v>700</v>
      </c>
      <c r="N1113" s="106">
        <v>0.51</v>
      </c>
      <c r="O1113" s="106">
        <v>0.86</v>
      </c>
      <c r="P1113" s="106" t="s">
        <v>714</v>
      </c>
      <c r="Q1113" s="107" t="s">
        <v>1873</v>
      </c>
      <c r="R1113" s="107" t="s">
        <v>703</v>
      </c>
    </row>
    <row r="1114" spans="2:18" ht="20.100000000000001" customHeight="1" x14ac:dyDescent="0.4">
      <c r="B1114" s="105" t="str">
        <f t="shared" si="51"/>
        <v/>
      </c>
      <c r="C1114" s="105" t="str">
        <f t="shared" si="52"/>
        <v/>
      </c>
      <c r="D1114" s="105" t="str">
        <f t="shared" si="53"/>
        <v/>
      </c>
      <c r="E1114" s="106" t="s">
        <v>695</v>
      </c>
      <c r="F1114" s="106" t="s">
        <v>794</v>
      </c>
      <c r="G1114" s="106" t="s">
        <v>697</v>
      </c>
      <c r="H1114" s="106" t="s">
        <v>729</v>
      </c>
      <c r="I1114" s="106">
        <v>10</v>
      </c>
      <c r="J1114" s="106" t="s">
        <v>699</v>
      </c>
      <c r="K1114" s="106">
        <v>10</v>
      </c>
      <c r="L1114" s="106" t="s">
        <v>729</v>
      </c>
      <c r="M1114" s="106" t="s">
        <v>924</v>
      </c>
      <c r="N1114" s="106">
        <v>0.46</v>
      </c>
      <c r="O1114" s="106">
        <v>0.86</v>
      </c>
      <c r="P1114" s="106" t="s">
        <v>701</v>
      </c>
      <c r="Q1114" s="107" t="s">
        <v>1874</v>
      </c>
      <c r="R1114" s="107" t="s">
        <v>275</v>
      </c>
    </row>
    <row r="1115" spans="2:18" ht="20.100000000000001" customHeight="1" x14ac:dyDescent="0.4">
      <c r="B1115" s="105" t="str">
        <f t="shared" si="51"/>
        <v/>
      </c>
      <c r="C1115" s="105" t="str">
        <f t="shared" si="52"/>
        <v/>
      </c>
      <c r="D1115" s="105" t="str">
        <f t="shared" si="53"/>
        <v/>
      </c>
      <c r="E1115" s="106" t="s">
        <v>695</v>
      </c>
      <c r="F1115" s="106" t="s">
        <v>798</v>
      </c>
      <c r="G1115" s="106" t="s">
        <v>697</v>
      </c>
      <c r="H1115" s="106" t="s">
        <v>729</v>
      </c>
      <c r="I1115" s="106">
        <v>10</v>
      </c>
      <c r="J1115" s="106" t="s">
        <v>699</v>
      </c>
      <c r="K1115" s="106">
        <v>10</v>
      </c>
      <c r="L1115" s="106" t="s">
        <v>799</v>
      </c>
      <c r="M1115" s="106" t="s">
        <v>924</v>
      </c>
      <c r="N1115" s="106">
        <v>0.37</v>
      </c>
      <c r="O1115" s="106">
        <v>0.86</v>
      </c>
      <c r="P1115" s="106" t="s">
        <v>800</v>
      </c>
      <c r="Q1115" s="107" t="s">
        <v>1875</v>
      </c>
      <c r="R1115" s="107" t="s">
        <v>275</v>
      </c>
    </row>
    <row r="1116" spans="2:18" ht="20.100000000000001" customHeight="1" x14ac:dyDescent="0.4">
      <c r="B1116" s="105" t="str">
        <f t="shared" si="51"/>
        <v/>
      </c>
      <c r="C1116" s="105" t="str">
        <f t="shared" si="52"/>
        <v/>
      </c>
      <c r="D1116" s="105" t="str">
        <f t="shared" si="53"/>
        <v/>
      </c>
      <c r="E1116" s="106" t="s">
        <v>695</v>
      </c>
      <c r="F1116" s="106" t="s">
        <v>805</v>
      </c>
      <c r="G1116" s="106" t="s">
        <v>697</v>
      </c>
      <c r="H1116" s="106" t="s">
        <v>765</v>
      </c>
      <c r="I1116" s="106">
        <v>10</v>
      </c>
      <c r="J1116" s="106" t="s">
        <v>699</v>
      </c>
      <c r="K1116" s="106">
        <v>10</v>
      </c>
      <c r="L1116" s="106" t="s">
        <v>741</v>
      </c>
      <c r="M1116" s="106" t="s">
        <v>924</v>
      </c>
      <c r="N1116" s="106">
        <v>0.45</v>
      </c>
      <c r="O1116" s="106">
        <v>0.86</v>
      </c>
      <c r="P1116" s="106" t="s">
        <v>714</v>
      </c>
      <c r="Q1116" s="107" t="s">
        <v>1876</v>
      </c>
      <c r="R1116" s="107" t="s">
        <v>275</v>
      </c>
    </row>
    <row r="1117" spans="2:18" ht="20.100000000000001" customHeight="1" x14ac:dyDescent="0.4">
      <c r="B1117" s="105" t="str">
        <f t="shared" si="51"/>
        <v/>
      </c>
      <c r="C1117" s="105" t="str">
        <f t="shared" si="52"/>
        <v/>
      </c>
      <c r="D1117" s="105" t="str">
        <f t="shared" si="53"/>
        <v/>
      </c>
      <c r="E1117" s="106" t="s">
        <v>695</v>
      </c>
      <c r="F1117" s="106" t="s">
        <v>817</v>
      </c>
      <c r="G1117" s="106" t="s">
        <v>697</v>
      </c>
      <c r="H1117" s="106" t="s">
        <v>819</v>
      </c>
      <c r="I1117" s="106">
        <v>10</v>
      </c>
      <c r="J1117" s="106" t="s">
        <v>699</v>
      </c>
      <c r="K1117" s="106">
        <v>10</v>
      </c>
      <c r="L1117" s="106" t="s">
        <v>741</v>
      </c>
      <c r="M1117" s="106" t="s">
        <v>924</v>
      </c>
      <c r="N1117" s="106">
        <v>0.32</v>
      </c>
      <c r="O1117" s="106">
        <v>0.86</v>
      </c>
      <c r="P1117" s="106" t="s">
        <v>714</v>
      </c>
      <c r="Q1117" s="107" t="s">
        <v>1877</v>
      </c>
      <c r="R1117" s="107" t="s">
        <v>275</v>
      </c>
    </row>
    <row r="1118" spans="2:18" ht="20.100000000000001" customHeight="1" x14ac:dyDescent="0.4">
      <c r="B1118" s="105" t="str">
        <f t="shared" si="51"/>
        <v/>
      </c>
      <c r="C1118" s="105" t="str">
        <f t="shared" si="52"/>
        <v/>
      </c>
      <c r="D1118" s="105" t="str">
        <f t="shared" si="53"/>
        <v/>
      </c>
      <c r="E1118" s="106" t="s">
        <v>695</v>
      </c>
      <c r="F1118" s="106" t="s">
        <v>817</v>
      </c>
      <c r="G1118" s="106" t="s">
        <v>752</v>
      </c>
      <c r="H1118" s="106" t="s">
        <v>799</v>
      </c>
      <c r="I1118" s="106">
        <v>10</v>
      </c>
      <c r="J1118" s="106" t="s">
        <v>699</v>
      </c>
      <c r="K1118" s="106">
        <v>10</v>
      </c>
      <c r="L1118" s="106" t="s">
        <v>753</v>
      </c>
      <c r="M1118" s="106" t="s">
        <v>924</v>
      </c>
      <c r="N1118" s="106">
        <v>0.33</v>
      </c>
      <c r="O1118" s="106">
        <v>0.86</v>
      </c>
      <c r="P1118" s="106" t="s">
        <v>714</v>
      </c>
      <c r="Q1118" s="107" t="s">
        <v>1878</v>
      </c>
      <c r="R1118" s="107" t="s">
        <v>275</v>
      </c>
    </row>
    <row r="1119" spans="2:18" ht="20.100000000000001" customHeight="1" x14ac:dyDescent="0.4">
      <c r="B1119" s="105" t="str">
        <f t="shared" si="51"/>
        <v/>
      </c>
      <c r="C1119" s="105" t="str">
        <f t="shared" si="52"/>
        <v/>
      </c>
      <c r="D1119" s="105" t="str">
        <f t="shared" si="53"/>
        <v/>
      </c>
      <c r="E1119" s="106" t="s">
        <v>695</v>
      </c>
      <c r="F1119" s="106" t="s">
        <v>1813</v>
      </c>
      <c r="G1119" s="106" t="s">
        <v>697</v>
      </c>
      <c r="H1119" s="106" t="s">
        <v>707</v>
      </c>
      <c r="I1119" s="106">
        <v>11</v>
      </c>
      <c r="J1119" s="106" t="s">
        <v>699</v>
      </c>
      <c r="K1119" s="106">
        <v>11</v>
      </c>
      <c r="L1119" s="106" t="s">
        <v>741</v>
      </c>
      <c r="M1119" s="106" t="s">
        <v>700</v>
      </c>
      <c r="N1119" s="106">
        <v>0.54</v>
      </c>
      <c r="O1119" s="106">
        <v>0.86</v>
      </c>
      <c r="P1119" s="106" t="s">
        <v>714</v>
      </c>
      <c r="Q1119" s="107" t="s">
        <v>1879</v>
      </c>
      <c r="R1119" s="107" t="s">
        <v>275</v>
      </c>
    </row>
    <row r="1120" spans="2:18" ht="20.100000000000001" customHeight="1" x14ac:dyDescent="0.4">
      <c r="B1120" s="105" t="str">
        <f t="shared" si="51"/>
        <v/>
      </c>
      <c r="C1120" s="105" t="str">
        <f t="shared" si="52"/>
        <v/>
      </c>
      <c r="D1120" s="105" t="str">
        <f t="shared" si="53"/>
        <v/>
      </c>
      <c r="E1120" s="106" t="s">
        <v>695</v>
      </c>
      <c r="F1120" s="106" t="s">
        <v>1813</v>
      </c>
      <c r="G1120" s="106" t="s">
        <v>697</v>
      </c>
      <c r="H1120" s="106" t="s">
        <v>1817</v>
      </c>
      <c r="I1120" s="106">
        <v>10</v>
      </c>
      <c r="J1120" s="106" t="s">
        <v>699</v>
      </c>
      <c r="K1120" s="106">
        <v>11</v>
      </c>
      <c r="L1120" s="106" t="s">
        <v>741</v>
      </c>
      <c r="M1120" s="106" t="s">
        <v>700</v>
      </c>
      <c r="N1120" s="106">
        <v>0.54</v>
      </c>
      <c r="O1120" s="106">
        <v>0.86</v>
      </c>
      <c r="P1120" s="106" t="s">
        <v>714</v>
      </c>
      <c r="Q1120" s="107" t="s">
        <v>1880</v>
      </c>
      <c r="R1120" s="107" t="s">
        <v>275</v>
      </c>
    </row>
    <row r="1121" spans="2:18" ht="20.100000000000001" customHeight="1" x14ac:dyDescent="0.4">
      <c r="B1121" s="105" t="str">
        <f t="shared" si="51"/>
        <v/>
      </c>
      <c r="C1121" s="105" t="str">
        <f t="shared" si="52"/>
        <v/>
      </c>
      <c r="D1121" s="105" t="str">
        <f t="shared" si="53"/>
        <v/>
      </c>
      <c r="E1121" s="106" t="s">
        <v>695</v>
      </c>
      <c r="F1121" s="106" t="s">
        <v>1813</v>
      </c>
      <c r="G1121" s="106" t="s">
        <v>752</v>
      </c>
      <c r="H1121" s="106" t="s">
        <v>707</v>
      </c>
      <c r="I1121" s="106">
        <v>10</v>
      </c>
      <c r="J1121" s="106" t="s">
        <v>699</v>
      </c>
      <c r="K1121" s="106">
        <v>10</v>
      </c>
      <c r="L1121" s="106" t="s">
        <v>753</v>
      </c>
      <c r="M1121" s="106" t="s">
        <v>700</v>
      </c>
      <c r="N1121" s="106">
        <v>0.54</v>
      </c>
      <c r="O1121" s="106">
        <v>0.86</v>
      </c>
      <c r="P1121" s="106" t="s">
        <v>714</v>
      </c>
      <c r="Q1121" s="107" t="s">
        <v>1881</v>
      </c>
      <c r="R1121" s="107" t="s">
        <v>275</v>
      </c>
    </row>
    <row r="1122" spans="2:18" ht="20.100000000000001" customHeight="1" x14ac:dyDescent="0.4">
      <c r="B1122" s="105" t="str">
        <f t="shared" si="51"/>
        <v/>
      </c>
      <c r="C1122" s="105" t="str">
        <f t="shared" si="52"/>
        <v/>
      </c>
      <c r="D1122" s="105" t="str">
        <f t="shared" si="53"/>
        <v/>
      </c>
      <c r="E1122" s="106" t="s">
        <v>695</v>
      </c>
      <c r="F1122" s="106" t="s">
        <v>696</v>
      </c>
      <c r="G1122" s="106" t="s">
        <v>721</v>
      </c>
      <c r="H1122" s="106" t="s">
        <v>698</v>
      </c>
      <c r="I1122" s="106">
        <v>9</v>
      </c>
      <c r="J1122" s="106" t="s">
        <v>722</v>
      </c>
      <c r="K1122" s="106">
        <v>10</v>
      </c>
      <c r="L1122" s="106" t="s">
        <v>698</v>
      </c>
      <c r="M1122" s="106" t="s">
        <v>924</v>
      </c>
      <c r="N1122" s="106">
        <v>0.32</v>
      </c>
      <c r="O1122" s="106">
        <v>0.86</v>
      </c>
      <c r="P1122" s="106" t="s">
        <v>714</v>
      </c>
      <c r="Q1122" s="107" t="s">
        <v>1882</v>
      </c>
      <c r="R1122" s="107" t="s">
        <v>13</v>
      </c>
    </row>
    <row r="1123" spans="2:18" ht="20.100000000000001" customHeight="1" x14ac:dyDescent="0.4">
      <c r="B1123" s="105" t="str">
        <f t="shared" si="51"/>
        <v/>
      </c>
      <c r="C1123" s="105" t="str">
        <f t="shared" si="52"/>
        <v/>
      </c>
      <c r="D1123" s="105" t="str">
        <f t="shared" si="53"/>
        <v/>
      </c>
      <c r="E1123" s="106" t="s">
        <v>695</v>
      </c>
      <c r="F1123" s="106" t="s">
        <v>696</v>
      </c>
      <c r="G1123" s="106" t="s">
        <v>773</v>
      </c>
      <c r="H1123" s="106" t="s">
        <v>706</v>
      </c>
      <c r="I1123" s="106">
        <v>9</v>
      </c>
      <c r="J1123" s="106" t="s">
        <v>774</v>
      </c>
      <c r="K1123" s="106">
        <v>10</v>
      </c>
      <c r="L1123" s="106" t="s">
        <v>706</v>
      </c>
      <c r="M1123" s="106" t="s">
        <v>924</v>
      </c>
      <c r="N1123" s="106">
        <v>0.32</v>
      </c>
      <c r="O1123" s="106">
        <v>0.86</v>
      </c>
      <c r="P1123" s="106" t="s">
        <v>714</v>
      </c>
      <c r="Q1123" s="107" t="s">
        <v>1883</v>
      </c>
      <c r="R1123" s="107" t="s">
        <v>13</v>
      </c>
    </row>
    <row r="1124" spans="2:18" ht="20.100000000000001" customHeight="1" x14ac:dyDescent="0.4">
      <c r="B1124" s="105" t="str">
        <f t="shared" si="51"/>
        <v/>
      </c>
      <c r="C1124" s="105" t="str">
        <f t="shared" si="52"/>
        <v/>
      </c>
      <c r="D1124" s="105" t="str">
        <f t="shared" si="53"/>
        <v/>
      </c>
      <c r="E1124" s="106" t="s">
        <v>695</v>
      </c>
      <c r="F1124" s="106" t="s">
        <v>696</v>
      </c>
      <c r="G1124" s="106" t="s">
        <v>782</v>
      </c>
      <c r="H1124" s="106" t="s">
        <v>706</v>
      </c>
      <c r="I1124" s="106">
        <v>9</v>
      </c>
      <c r="J1124" s="106" t="s">
        <v>783</v>
      </c>
      <c r="K1124" s="106">
        <v>10</v>
      </c>
      <c r="L1124" s="106" t="s">
        <v>706</v>
      </c>
      <c r="M1124" s="106" t="s">
        <v>924</v>
      </c>
      <c r="N1124" s="106">
        <v>0.26</v>
      </c>
      <c r="O1124" s="106">
        <v>0.86</v>
      </c>
      <c r="P1124" s="106" t="s">
        <v>714</v>
      </c>
      <c r="Q1124" s="107" t="s">
        <v>1884</v>
      </c>
      <c r="R1124" s="107" t="s">
        <v>13</v>
      </c>
    </row>
    <row r="1125" spans="2:18" ht="20.100000000000001" customHeight="1" x14ac:dyDescent="0.4">
      <c r="B1125" s="105" t="str">
        <f t="shared" si="51"/>
        <v/>
      </c>
      <c r="C1125" s="105" t="str">
        <f t="shared" si="52"/>
        <v/>
      </c>
      <c r="D1125" s="105" t="str">
        <f t="shared" si="53"/>
        <v/>
      </c>
      <c r="E1125" s="106" t="s">
        <v>695</v>
      </c>
      <c r="F1125" s="106" t="s">
        <v>1841</v>
      </c>
      <c r="G1125" s="106" t="s">
        <v>697</v>
      </c>
      <c r="H1125" s="106" t="s">
        <v>707</v>
      </c>
      <c r="I1125" s="106">
        <v>12</v>
      </c>
      <c r="J1125" s="106" t="s">
        <v>699</v>
      </c>
      <c r="K1125" s="106">
        <v>13</v>
      </c>
      <c r="L1125" s="106" t="s">
        <v>729</v>
      </c>
      <c r="M1125" s="106" t="s">
        <v>700</v>
      </c>
      <c r="N1125" s="106">
        <v>0.54</v>
      </c>
      <c r="O1125" s="106">
        <v>0.86</v>
      </c>
      <c r="P1125" s="106" t="s">
        <v>714</v>
      </c>
      <c r="Q1125" s="107" t="s">
        <v>1885</v>
      </c>
      <c r="R1125" s="107" t="s">
        <v>13</v>
      </c>
    </row>
    <row r="1126" spans="2:18" ht="20.100000000000001" customHeight="1" x14ac:dyDescent="0.4">
      <c r="B1126" s="105" t="str">
        <f t="shared" si="51"/>
        <v/>
      </c>
      <c r="C1126" s="105" t="str">
        <f t="shared" si="52"/>
        <v/>
      </c>
      <c r="D1126" s="105" t="str">
        <f t="shared" si="53"/>
        <v/>
      </c>
      <c r="E1126" s="106" t="s">
        <v>695</v>
      </c>
      <c r="F1126" s="106" t="s">
        <v>1841</v>
      </c>
      <c r="G1126" s="106" t="s">
        <v>697</v>
      </c>
      <c r="H1126" s="106" t="s">
        <v>1817</v>
      </c>
      <c r="I1126" s="106">
        <v>11</v>
      </c>
      <c r="J1126" s="106" t="s">
        <v>699</v>
      </c>
      <c r="K1126" s="106">
        <v>12</v>
      </c>
      <c r="L1126" s="106" t="s">
        <v>733</v>
      </c>
      <c r="M1126" s="106" t="s">
        <v>700</v>
      </c>
      <c r="N1126" s="106">
        <v>0.53</v>
      </c>
      <c r="O1126" s="106">
        <v>0.86</v>
      </c>
      <c r="P1126" s="106" t="s">
        <v>714</v>
      </c>
      <c r="Q1126" s="107" t="s">
        <v>1886</v>
      </c>
      <c r="R1126" s="107" t="s">
        <v>13</v>
      </c>
    </row>
    <row r="1127" spans="2:18" ht="20.100000000000001" customHeight="1" x14ac:dyDescent="0.4">
      <c r="B1127" s="105" t="str">
        <f t="shared" si="51"/>
        <v/>
      </c>
      <c r="C1127" s="105" t="str">
        <f t="shared" si="52"/>
        <v/>
      </c>
      <c r="D1127" s="105" t="str">
        <f t="shared" si="53"/>
        <v/>
      </c>
      <c r="E1127" s="106" t="s">
        <v>695</v>
      </c>
      <c r="F1127" s="106" t="s">
        <v>1841</v>
      </c>
      <c r="G1127" s="106" t="s">
        <v>697</v>
      </c>
      <c r="H1127" s="106" t="s">
        <v>1027</v>
      </c>
      <c r="I1127" s="106">
        <v>10</v>
      </c>
      <c r="J1127" s="106" t="s">
        <v>699</v>
      </c>
      <c r="K1127" s="106">
        <v>11</v>
      </c>
      <c r="L1127" s="106" t="s">
        <v>765</v>
      </c>
      <c r="M1127" s="106" t="s">
        <v>700</v>
      </c>
      <c r="N1127" s="106">
        <v>0.53</v>
      </c>
      <c r="O1127" s="106">
        <v>0.86</v>
      </c>
      <c r="P1127" s="106" t="s">
        <v>714</v>
      </c>
      <c r="Q1127" s="107" t="s">
        <v>1887</v>
      </c>
      <c r="R1127" s="107" t="s">
        <v>13</v>
      </c>
    </row>
    <row r="1128" spans="2:18" ht="20.100000000000001" customHeight="1" x14ac:dyDescent="0.4">
      <c r="B1128" s="105" t="str">
        <f t="shared" si="51"/>
        <v/>
      </c>
      <c r="C1128" s="105" t="str">
        <f t="shared" si="52"/>
        <v/>
      </c>
      <c r="D1128" s="105" t="str">
        <f t="shared" si="53"/>
        <v/>
      </c>
      <c r="E1128" s="106" t="s">
        <v>695</v>
      </c>
      <c r="F1128" s="106" t="s">
        <v>1841</v>
      </c>
      <c r="G1128" s="106" t="s">
        <v>710</v>
      </c>
      <c r="H1128" s="106" t="s">
        <v>707</v>
      </c>
      <c r="I1128" s="106">
        <v>11</v>
      </c>
      <c r="J1128" s="106" t="s">
        <v>711</v>
      </c>
      <c r="K1128" s="106">
        <v>11</v>
      </c>
      <c r="L1128" s="106" t="s">
        <v>729</v>
      </c>
      <c r="M1128" s="106" t="s">
        <v>700</v>
      </c>
      <c r="N1128" s="106">
        <v>0.53</v>
      </c>
      <c r="O1128" s="106">
        <v>0.86</v>
      </c>
      <c r="P1128" s="106" t="s">
        <v>714</v>
      </c>
      <c r="Q1128" s="107" t="s">
        <v>1888</v>
      </c>
      <c r="R1128" s="107" t="s">
        <v>13</v>
      </c>
    </row>
    <row r="1129" spans="2:18" ht="20.100000000000001" customHeight="1" x14ac:dyDescent="0.4">
      <c r="B1129" s="105" t="str">
        <f t="shared" si="51"/>
        <v/>
      </c>
      <c r="C1129" s="105" t="str">
        <f t="shared" si="52"/>
        <v/>
      </c>
      <c r="D1129" s="105" t="str">
        <f t="shared" si="53"/>
        <v/>
      </c>
      <c r="E1129" s="106" t="s">
        <v>695</v>
      </c>
      <c r="F1129" s="106" t="s">
        <v>1841</v>
      </c>
      <c r="G1129" s="106" t="s">
        <v>710</v>
      </c>
      <c r="H1129" s="106" t="s">
        <v>1817</v>
      </c>
      <c r="I1129" s="106">
        <v>10</v>
      </c>
      <c r="J1129" s="106" t="s">
        <v>711</v>
      </c>
      <c r="K1129" s="106">
        <v>10</v>
      </c>
      <c r="L1129" s="106" t="s">
        <v>733</v>
      </c>
      <c r="M1129" s="106" t="s">
        <v>700</v>
      </c>
      <c r="N1129" s="106">
        <v>0.52</v>
      </c>
      <c r="O1129" s="106">
        <v>0.86</v>
      </c>
      <c r="P1129" s="106" t="s">
        <v>714</v>
      </c>
      <c r="Q1129" s="107" t="s">
        <v>1889</v>
      </c>
      <c r="R1129" s="107" t="s">
        <v>13</v>
      </c>
    </row>
    <row r="1130" spans="2:18" ht="20.100000000000001" customHeight="1" x14ac:dyDescent="0.4">
      <c r="B1130" s="105" t="str">
        <f t="shared" si="51"/>
        <v/>
      </c>
      <c r="C1130" s="105" t="str">
        <f t="shared" si="52"/>
        <v/>
      </c>
      <c r="D1130" s="105" t="str">
        <f t="shared" si="53"/>
        <v/>
      </c>
      <c r="E1130" s="106" t="s">
        <v>695</v>
      </c>
      <c r="F1130" s="106" t="s">
        <v>1841</v>
      </c>
      <c r="G1130" s="106" t="s">
        <v>721</v>
      </c>
      <c r="H1130" s="106" t="s">
        <v>707</v>
      </c>
      <c r="I1130" s="106">
        <v>10</v>
      </c>
      <c r="J1130" s="106" t="s">
        <v>722</v>
      </c>
      <c r="K1130" s="106">
        <v>11</v>
      </c>
      <c r="L1130" s="106" t="s">
        <v>729</v>
      </c>
      <c r="M1130" s="106" t="s">
        <v>700</v>
      </c>
      <c r="N1130" s="106">
        <v>0.53</v>
      </c>
      <c r="O1130" s="106">
        <v>0.86</v>
      </c>
      <c r="P1130" s="106" t="s">
        <v>714</v>
      </c>
      <c r="Q1130" s="107" t="s">
        <v>1890</v>
      </c>
      <c r="R1130" s="107" t="s">
        <v>13</v>
      </c>
    </row>
    <row r="1131" spans="2:18" ht="20.100000000000001" customHeight="1" x14ac:dyDescent="0.4">
      <c r="B1131" s="105" t="str">
        <f t="shared" si="51"/>
        <v/>
      </c>
      <c r="C1131" s="105" t="str">
        <f t="shared" si="52"/>
        <v/>
      </c>
      <c r="D1131" s="105" t="str">
        <f t="shared" si="53"/>
        <v/>
      </c>
      <c r="E1131" s="106" t="s">
        <v>695</v>
      </c>
      <c r="F1131" s="106" t="s">
        <v>1841</v>
      </c>
      <c r="G1131" s="106" t="s">
        <v>773</v>
      </c>
      <c r="H1131" s="106" t="s">
        <v>707</v>
      </c>
      <c r="I1131" s="106">
        <v>9</v>
      </c>
      <c r="J1131" s="106" t="s">
        <v>774</v>
      </c>
      <c r="K1131" s="106">
        <v>10</v>
      </c>
      <c r="L1131" s="106" t="s">
        <v>729</v>
      </c>
      <c r="M1131" s="106" t="s">
        <v>700</v>
      </c>
      <c r="N1131" s="106">
        <v>0.52</v>
      </c>
      <c r="O1131" s="106">
        <v>0.86</v>
      </c>
      <c r="P1131" s="106" t="s">
        <v>714</v>
      </c>
      <c r="Q1131" s="107" t="s">
        <v>1891</v>
      </c>
      <c r="R1131" s="107" t="s">
        <v>13</v>
      </c>
    </row>
    <row r="1132" spans="2:18" ht="20.100000000000001" customHeight="1" x14ac:dyDescent="0.4">
      <c r="B1132" s="105" t="str">
        <f t="shared" si="51"/>
        <v/>
      </c>
      <c r="C1132" s="105" t="str">
        <f t="shared" si="52"/>
        <v/>
      </c>
      <c r="D1132" s="105" t="str">
        <f t="shared" si="53"/>
        <v/>
      </c>
      <c r="E1132" s="106" t="s">
        <v>695</v>
      </c>
      <c r="F1132" s="106" t="s">
        <v>1841</v>
      </c>
      <c r="G1132" s="106" t="s">
        <v>778</v>
      </c>
      <c r="H1132" s="106" t="s">
        <v>707</v>
      </c>
      <c r="I1132" s="106">
        <v>9</v>
      </c>
      <c r="J1132" s="106" t="s">
        <v>779</v>
      </c>
      <c r="K1132" s="106">
        <v>10</v>
      </c>
      <c r="L1132" s="106" t="s">
        <v>729</v>
      </c>
      <c r="M1132" s="106" t="s">
        <v>700</v>
      </c>
      <c r="N1132" s="106">
        <v>0.52</v>
      </c>
      <c r="O1132" s="106">
        <v>0.86</v>
      </c>
      <c r="P1132" s="106" t="s">
        <v>714</v>
      </c>
      <c r="Q1132" s="107" t="s">
        <v>1892</v>
      </c>
      <c r="R1132" s="107" t="s">
        <v>13</v>
      </c>
    </row>
    <row r="1133" spans="2:18" ht="20.100000000000001" customHeight="1" x14ac:dyDescent="0.4">
      <c r="B1133" s="105" t="str">
        <f t="shared" si="51"/>
        <v/>
      </c>
      <c r="C1133" s="105" t="str">
        <f t="shared" si="52"/>
        <v/>
      </c>
      <c r="D1133" s="105" t="str">
        <f t="shared" si="53"/>
        <v/>
      </c>
      <c r="E1133" s="106" t="s">
        <v>695</v>
      </c>
      <c r="F1133" s="106" t="s">
        <v>1841</v>
      </c>
      <c r="G1133" s="106" t="s">
        <v>782</v>
      </c>
      <c r="H1133" s="106" t="s">
        <v>707</v>
      </c>
      <c r="I1133" s="106">
        <v>9</v>
      </c>
      <c r="J1133" s="106" t="s">
        <v>783</v>
      </c>
      <c r="K1133" s="106">
        <v>10</v>
      </c>
      <c r="L1133" s="106" t="s">
        <v>729</v>
      </c>
      <c r="M1133" s="106" t="s">
        <v>700</v>
      </c>
      <c r="N1133" s="106">
        <v>0.4</v>
      </c>
      <c r="O1133" s="106">
        <v>0.86</v>
      </c>
      <c r="P1133" s="106" t="s">
        <v>714</v>
      </c>
      <c r="Q1133" s="107" t="s">
        <v>1893</v>
      </c>
      <c r="R1133" s="107" t="s">
        <v>13</v>
      </c>
    </row>
    <row r="1134" spans="2:18" ht="20.100000000000001" customHeight="1" x14ac:dyDescent="0.4">
      <c r="B1134" s="105" t="str">
        <f t="shared" si="51"/>
        <v/>
      </c>
      <c r="C1134" s="105" t="str">
        <f t="shared" si="52"/>
        <v/>
      </c>
      <c r="D1134" s="105" t="str">
        <f t="shared" si="53"/>
        <v/>
      </c>
      <c r="E1134" s="106" t="s">
        <v>695</v>
      </c>
      <c r="F1134" s="106" t="s">
        <v>728</v>
      </c>
      <c r="G1134" s="106" t="s">
        <v>710</v>
      </c>
      <c r="H1134" s="106" t="s">
        <v>765</v>
      </c>
      <c r="I1134" s="106">
        <v>9</v>
      </c>
      <c r="J1134" s="106" t="s">
        <v>711</v>
      </c>
      <c r="K1134" s="106">
        <v>10</v>
      </c>
      <c r="L1134" s="106" t="s">
        <v>717</v>
      </c>
      <c r="M1134" s="106" t="s">
        <v>924</v>
      </c>
      <c r="N1134" s="106">
        <v>0.39</v>
      </c>
      <c r="O1134" s="106">
        <v>0.87</v>
      </c>
      <c r="P1134" s="106" t="s">
        <v>714</v>
      </c>
      <c r="Q1134" s="107" t="s">
        <v>1894</v>
      </c>
      <c r="R1134" s="107" t="s">
        <v>25</v>
      </c>
    </row>
    <row r="1135" spans="2:18" ht="20.100000000000001" customHeight="1" x14ac:dyDescent="0.4">
      <c r="B1135" s="105" t="str">
        <f t="shared" si="51"/>
        <v/>
      </c>
      <c r="C1135" s="105" t="str">
        <f t="shared" si="52"/>
        <v/>
      </c>
      <c r="D1135" s="105" t="str">
        <f t="shared" si="53"/>
        <v/>
      </c>
      <c r="E1135" s="106" t="s">
        <v>695</v>
      </c>
      <c r="F1135" s="106" t="s">
        <v>728</v>
      </c>
      <c r="G1135" s="106" t="s">
        <v>773</v>
      </c>
      <c r="H1135" s="106" t="s">
        <v>729</v>
      </c>
      <c r="I1135" s="106">
        <v>9</v>
      </c>
      <c r="J1135" s="106" t="s">
        <v>1266</v>
      </c>
      <c r="K1135" s="106">
        <v>10</v>
      </c>
      <c r="L1135" s="106" t="s">
        <v>706</v>
      </c>
      <c r="M1135" s="106" t="s">
        <v>924</v>
      </c>
      <c r="N1135" s="106">
        <v>0.4</v>
      </c>
      <c r="O1135" s="106">
        <v>0.87</v>
      </c>
      <c r="P1135" s="106" t="s">
        <v>714</v>
      </c>
      <c r="Q1135" s="107" t="s">
        <v>1895</v>
      </c>
      <c r="R1135" s="107" t="s">
        <v>25</v>
      </c>
    </row>
    <row r="1136" spans="2:18" ht="20.100000000000001" customHeight="1" x14ac:dyDescent="0.4">
      <c r="B1136" s="105" t="str">
        <f t="shared" si="51"/>
        <v/>
      </c>
      <c r="C1136" s="105" t="str">
        <f t="shared" si="52"/>
        <v/>
      </c>
      <c r="D1136" s="105" t="str">
        <f t="shared" si="53"/>
        <v/>
      </c>
      <c r="E1136" s="106" t="s">
        <v>695</v>
      </c>
      <c r="F1136" s="106" t="s">
        <v>728</v>
      </c>
      <c r="G1136" s="106" t="s">
        <v>778</v>
      </c>
      <c r="H1136" s="106" t="s">
        <v>729</v>
      </c>
      <c r="I1136" s="106">
        <v>9</v>
      </c>
      <c r="J1136" s="106" t="s">
        <v>1269</v>
      </c>
      <c r="K1136" s="106">
        <v>10</v>
      </c>
      <c r="L1136" s="106" t="s">
        <v>706</v>
      </c>
      <c r="M1136" s="106" t="s">
        <v>924</v>
      </c>
      <c r="N1136" s="106">
        <v>0.4</v>
      </c>
      <c r="O1136" s="106">
        <v>0.87</v>
      </c>
      <c r="P1136" s="106" t="s">
        <v>714</v>
      </c>
      <c r="Q1136" s="107" t="s">
        <v>1896</v>
      </c>
      <c r="R1136" s="107" t="s">
        <v>25</v>
      </c>
    </row>
    <row r="1137" spans="2:18" ht="20.100000000000001" customHeight="1" x14ac:dyDescent="0.4">
      <c r="B1137" s="105" t="str">
        <f t="shared" si="51"/>
        <v/>
      </c>
      <c r="C1137" s="105" t="str">
        <f t="shared" si="52"/>
        <v/>
      </c>
      <c r="D1137" s="105" t="str">
        <f t="shared" si="53"/>
        <v/>
      </c>
      <c r="E1137" s="106" t="s">
        <v>695</v>
      </c>
      <c r="F1137" s="106" t="s">
        <v>740</v>
      </c>
      <c r="G1137" s="106" t="s">
        <v>773</v>
      </c>
      <c r="H1137" s="106" t="s">
        <v>717</v>
      </c>
      <c r="I1137" s="106">
        <v>9</v>
      </c>
      <c r="J1137" s="106" t="s">
        <v>1266</v>
      </c>
      <c r="K1137" s="106">
        <v>10</v>
      </c>
      <c r="L1137" s="106" t="s">
        <v>741</v>
      </c>
      <c r="M1137" s="106" t="s">
        <v>924</v>
      </c>
      <c r="N1137" s="106">
        <v>0.33</v>
      </c>
      <c r="O1137" s="106">
        <v>0.87</v>
      </c>
      <c r="P1137" s="106" t="s">
        <v>714</v>
      </c>
      <c r="Q1137" s="107" t="s">
        <v>1897</v>
      </c>
      <c r="R1137" s="107" t="s">
        <v>25</v>
      </c>
    </row>
    <row r="1138" spans="2:18" ht="20.100000000000001" customHeight="1" x14ac:dyDescent="0.4">
      <c r="B1138" s="105" t="str">
        <f t="shared" si="51"/>
        <v/>
      </c>
      <c r="C1138" s="105" t="str">
        <f t="shared" si="52"/>
        <v/>
      </c>
      <c r="D1138" s="105" t="str">
        <f t="shared" si="53"/>
        <v/>
      </c>
      <c r="E1138" s="106" t="s">
        <v>695</v>
      </c>
      <c r="F1138" s="106" t="s">
        <v>740</v>
      </c>
      <c r="G1138" s="106" t="s">
        <v>778</v>
      </c>
      <c r="H1138" s="106" t="s">
        <v>717</v>
      </c>
      <c r="I1138" s="106">
        <v>9</v>
      </c>
      <c r="J1138" s="106" t="s">
        <v>1269</v>
      </c>
      <c r="K1138" s="106">
        <v>10</v>
      </c>
      <c r="L1138" s="106" t="s">
        <v>741</v>
      </c>
      <c r="M1138" s="106" t="s">
        <v>924</v>
      </c>
      <c r="N1138" s="106">
        <v>0.33</v>
      </c>
      <c r="O1138" s="106">
        <v>0.87</v>
      </c>
      <c r="P1138" s="106" t="s">
        <v>714</v>
      </c>
      <c r="Q1138" s="107" t="s">
        <v>1898</v>
      </c>
      <c r="R1138" s="107" t="s">
        <v>25</v>
      </c>
    </row>
    <row r="1139" spans="2:18" ht="20.100000000000001" customHeight="1" x14ac:dyDescent="0.4">
      <c r="B1139" s="105" t="str">
        <f t="shared" si="51"/>
        <v/>
      </c>
      <c r="C1139" s="105" t="str">
        <f t="shared" si="52"/>
        <v/>
      </c>
      <c r="D1139" s="105" t="str">
        <f t="shared" si="53"/>
        <v/>
      </c>
      <c r="E1139" s="106" t="s">
        <v>695</v>
      </c>
      <c r="F1139" s="106" t="s">
        <v>1841</v>
      </c>
      <c r="G1139" s="106" t="s">
        <v>697</v>
      </c>
      <c r="H1139" s="106" t="s">
        <v>707</v>
      </c>
      <c r="I1139" s="106">
        <v>10</v>
      </c>
      <c r="J1139" s="106" t="s">
        <v>699</v>
      </c>
      <c r="K1139" s="106">
        <v>10</v>
      </c>
      <c r="L1139" s="106" t="s">
        <v>729</v>
      </c>
      <c r="M1139" s="106" t="s">
        <v>700</v>
      </c>
      <c r="N1139" s="106">
        <v>0.54</v>
      </c>
      <c r="O1139" s="106">
        <v>0.87</v>
      </c>
      <c r="P1139" s="106" t="s">
        <v>714</v>
      </c>
      <c r="Q1139" s="107" t="s">
        <v>1899</v>
      </c>
      <c r="R1139" s="107" t="s">
        <v>44</v>
      </c>
    </row>
    <row r="1140" spans="2:18" ht="20.100000000000001" customHeight="1" x14ac:dyDescent="0.4">
      <c r="B1140" s="105" t="str">
        <f t="shared" si="51"/>
        <v/>
      </c>
      <c r="C1140" s="105" t="str">
        <f t="shared" si="52"/>
        <v/>
      </c>
      <c r="D1140" s="105" t="str">
        <f t="shared" si="53"/>
        <v/>
      </c>
      <c r="E1140" s="106" t="s">
        <v>695</v>
      </c>
      <c r="F1140" s="106" t="s">
        <v>1813</v>
      </c>
      <c r="G1140" s="106" t="s">
        <v>697</v>
      </c>
      <c r="H1140" s="106" t="s">
        <v>1817</v>
      </c>
      <c r="I1140" s="106">
        <v>10</v>
      </c>
      <c r="J1140" s="106" t="s">
        <v>699</v>
      </c>
      <c r="K1140" s="106">
        <v>10</v>
      </c>
      <c r="L1140" s="106" t="s">
        <v>741</v>
      </c>
      <c r="M1140" s="106" t="s">
        <v>700</v>
      </c>
      <c r="N1140" s="106">
        <v>0.54</v>
      </c>
      <c r="O1140" s="106">
        <v>0.87</v>
      </c>
      <c r="P1140" s="106" t="s">
        <v>714</v>
      </c>
      <c r="Q1140" s="107" t="s">
        <v>1900</v>
      </c>
      <c r="R1140" s="107" t="s">
        <v>44</v>
      </c>
    </row>
    <row r="1141" spans="2:18" ht="20.100000000000001" customHeight="1" x14ac:dyDescent="0.4">
      <c r="B1141" s="105" t="str">
        <f t="shared" si="51"/>
        <v/>
      </c>
      <c r="C1141" s="105" t="str">
        <f t="shared" si="52"/>
        <v/>
      </c>
      <c r="D1141" s="105" t="str">
        <f t="shared" si="53"/>
        <v/>
      </c>
      <c r="E1141" s="106" t="s">
        <v>695</v>
      </c>
      <c r="F1141" s="106" t="s">
        <v>1813</v>
      </c>
      <c r="G1141" s="106" t="s">
        <v>697</v>
      </c>
      <c r="H1141" s="106" t="s">
        <v>1027</v>
      </c>
      <c r="I1141" s="106">
        <v>9</v>
      </c>
      <c r="J1141" s="106" t="s">
        <v>699</v>
      </c>
      <c r="K1141" s="106">
        <v>10</v>
      </c>
      <c r="L1141" s="106" t="s">
        <v>741</v>
      </c>
      <c r="M1141" s="106" t="s">
        <v>700</v>
      </c>
      <c r="N1141" s="106">
        <v>0.53</v>
      </c>
      <c r="O1141" s="106">
        <v>0.87</v>
      </c>
      <c r="P1141" s="106" t="s">
        <v>714</v>
      </c>
      <c r="Q1141" s="107" t="s">
        <v>1901</v>
      </c>
      <c r="R1141" s="107" t="s">
        <v>44</v>
      </c>
    </row>
    <row r="1142" spans="2:18" ht="20.100000000000001" customHeight="1" x14ac:dyDescent="0.4">
      <c r="B1142" s="105" t="str">
        <f t="shared" si="51"/>
        <v/>
      </c>
      <c r="C1142" s="105" t="str">
        <f t="shared" si="52"/>
        <v/>
      </c>
      <c r="D1142" s="105" t="str">
        <f t="shared" si="53"/>
        <v/>
      </c>
      <c r="E1142" s="106" t="s">
        <v>695</v>
      </c>
      <c r="F1142" s="106" t="s">
        <v>1813</v>
      </c>
      <c r="G1142" s="106" t="s">
        <v>710</v>
      </c>
      <c r="H1142" s="106" t="s">
        <v>707</v>
      </c>
      <c r="I1142" s="106">
        <v>9</v>
      </c>
      <c r="J1142" s="106" t="s">
        <v>711</v>
      </c>
      <c r="K1142" s="106">
        <v>10</v>
      </c>
      <c r="L1142" s="106" t="s">
        <v>741</v>
      </c>
      <c r="M1142" s="106" t="s">
        <v>700</v>
      </c>
      <c r="N1142" s="106">
        <v>0.53</v>
      </c>
      <c r="O1142" s="106">
        <v>0.87</v>
      </c>
      <c r="P1142" s="106" t="s">
        <v>714</v>
      </c>
      <c r="Q1142" s="107" t="s">
        <v>1902</v>
      </c>
      <c r="R1142" s="107" t="s">
        <v>44</v>
      </c>
    </row>
    <row r="1143" spans="2:18" ht="20.100000000000001" customHeight="1" x14ac:dyDescent="0.4">
      <c r="B1143" s="105" t="str">
        <f t="shared" si="51"/>
        <v/>
      </c>
      <c r="C1143" s="105" t="str">
        <f t="shared" si="52"/>
        <v/>
      </c>
      <c r="D1143" s="105" t="str">
        <f t="shared" si="53"/>
        <v/>
      </c>
      <c r="E1143" s="106" t="s">
        <v>695</v>
      </c>
      <c r="F1143" s="106" t="s">
        <v>1813</v>
      </c>
      <c r="G1143" s="106" t="s">
        <v>752</v>
      </c>
      <c r="H1143" s="106" t="s">
        <v>707</v>
      </c>
      <c r="I1143" s="106">
        <v>9</v>
      </c>
      <c r="J1143" s="106" t="s">
        <v>699</v>
      </c>
      <c r="K1143" s="106">
        <v>10</v>
      </c>
      <c r="L1143" s="106" t="s">
        <v>753</v>
      </c>
      <c r="M1143" s="106" t="s">
        <v>700</v>
      </c>
      <c r="N1143" s="106">
        <v>0.54</v>
      </c>
      <c r="O1143" s="106">
        <v>0.87</v>
      </c>
      <c r="P1143" s="106" t="s">
        <v>714</v>
      </c>
      <c r="Q1143" s="107" t="s">
        <v>1903</v>
      </c>
      <c r="R1143" s="107" t="s">
        <v>44</v>
      </c>
    </row>
    <row r="1144" spans="2:18" ht="20.100000000000001" customHeight="1" x14ac:dyDescent="0.4">
      <c r="B1144" s="105" t="str">
        <f t="shared" si="51"/>
        <v/>
      </c>
      <c r="C1144" s="105" t="str">
        <f t="shared" si="52"/>
        <v/>
      </c>
      <c r="D1144" s="105" t="str">
        <f t="shared" si="53"/>
        <v/>
      </c>
      <c r="E1144" s="106" t="s">
        <v>695</v>
      </c>
      <c r="F1144" s="106" t="s">
        <v>1813</v>
      </c>
      <c r="G1144" s="106" t="s">
        <v>697</v>
      </c>
      <c r="H1144" s="106" t="s">
        <v>1817</v>
      </c>
      <c r="I1144" s="106">
        <v>13</v>
      </c>
      <c r="J1144" s="106" t="s">
        <v>699</v>
      </c>
      <c r="K1144" s="106">
        <v>14</v>
      </c>
      <c r="L1144" s="106" t="s">
        <v>741</v>
      </c>
      <c r="M1144" s="106" t="s">
        <v>700</v>
      </c>
      <c r="N1144" s="106">
        <v>0.53</v>
      </c>
      <c r="O1144" s="106">
        <v>0.87</v>
      </c>
      <c r="P1144" s="106" t="s">
        <v>714</v>
      </c>
      <c r="Q1144" s="107" t="s">
        <v>1904</v>
      </c>
      <c r="R1144" s="107" t="s">
        <v>703</v>
      </c>
    </row>
    <row r="1145" spans="2:18" ht="20.100000000000001" customHeight="1" x14ac:dyDescent="0.4">
      <c r="B1145" s="105" t="str">
        <f t="shared" si="51"/>
        <v/>
      </c>
      <c r="C1145" s="105" t="str">
        <f t="shared" si="52"/>
        <v/>
      </c>
      <c r="D1145" s="105" t="str">
        <f t="shared" si="53"/>
        <v/>
      </c>
      <c r="E1145" s="106" t="s">
        <v>695</v>
      </c>
      <c r="F1145" s="106" t="s">
        <v>740</v>
      </c>
      <c r="G1145" s="106" t="s">
        <v>752</v>
      </c>
      <c r="H1145" s="106" t="s">
        <v>698</v>
      </c>
      <c r="I1145" s="106">
        <v>9</v>
      </c>
      <c r="J1145" s="106" t="s">
        <v>699</v>
      </c>
      <c r="K1145" s="106">
        <v>10</v>
      </c>
      <c r="L1145" s="106" t="s">
        <v>753</v>
      </c>
      <c r="M1145" s="106" t="s">
        <v>924</v>
      </c>
      <c r="N1145" s="106">
        <v>0.34</v>
      </c>
      <c r="O1145" s="106">
        <v>0.87</v>
      </c>
      <c r="P1145" s="106" t="s">
        <v>714</v>
      </c>
      <c r="Q1145" s="107" t="s">
        <v>1905</v>
      </c>
      <c r="R1145" s="107" t="s">
        <v>275</v>
      </c>
    </row>
    <row r="1146" spans="2:18" ht="20.100000000000001" customHeight="1" x14ac:dyDescent="0.4">
      <c r="B1146" s="105" t="str">
        <f t="shared" si="51"/>
        <v/>
      </c>
      <c r="C1146" s="105" t="str">
        <f t="shared" si="52"/>
        <v/>
      </c>
      <c r="D1146" s="105" t="str">
        <f t="shared" si="53"/>
        <v/>
      </c>
      <c r="E1146" s="106" t="s">
        <v>695</v>
      </c>
      <c r="F1146" s="106" t="s">
        <v>1841</v>
      </c>
      <c r="G1146" s="106" t="s">
        <v>697</v>
      </c>
      <c r="H1146" s="106" t="s">
        <v>707</v>
      </c>
      <c r="I1146" s="106">
        <v>10</v>
      </c>
      <c r="J1146" s="106" t="s">
        <v>699</v>
      </c>
      <c r="K1146" s="106">
        <v>10</v>
      </c>
      <c r="L1146" s="106" t="s">
        <v>729</v>
      </c>
      <c r="M1146" s="106" t="s">
        <v>700</v>
      </c>
      <c r="N1146" s="106">
        <v>0.54</v>
      </c>
      <c r="O1146" s="106">
        <v>0.87</v>
      </c>
      <c r="P1146" s="106" t="s">
        <v>714</v>
      </c>
      <c r="Q1146" s="107" t="s">
        <v>1906</v>
      </c>
      <c r="R1146" s="107" t="s">
        <v>275</v>
      </c>
    </row>
    <row r="1147" spans="2:18" ht="20.100000000000001" customHeight="1" x14ac:dyDescent="0.4">
      <c r="B1147" s="105" t="str">
        <f t="shared" si="51"/>
        <v/>
      </c>
      <c r="C1147" s="105" t="str">
        <f t="shared" si="52"/>
        <v/>
      </c>
      <c r="D1147" s="105" t="str">
        <f t="shared" si="53"/>
        <v/>
      </c>
      <c r="E1147" s="106" t="s">
        <v>695</v>
      </c>
      <c r="F1147" s="106" t="s">
        <v>1813</v>
      </c>
      <c r="G1147" s="106" t="s">
        <v>697</v>
      </c>
      <c r="H1147" s="106" t="s">
        <v>1027</v>
      </c>
      <c r="I1147" s="106">
        <v>10</v>
      </c>
      <c r="J1147" s="106" t="s">
        <v>699</v>
      </c>
      <c r="K1147" s="106">
        <v>10</v>
      </c>
      <c r="L1147" s="106" t="s">
        <v>741</v>
      </c>
      <c r="M1147" s="106" t="s">
        <v>700</v>
      </c>
      <c r="N1147" s="106">
        <v>0.53</v>
      </c>
      <c r="O1147" s="106">
        <v>0.87</v>
      </c>
      <c r="P1147" s="106" t="s">
        <v>714</v>
      </c>
      <c r="Q1147" s="107" t="s">
        <v>1907</v>
      </c>
      <c r="R1147" s="107" t="s">
        <v>275</v>
      </c>
    </row>
    <row r="1148" spans="2:18" ht="20.100000000000001" customHeight="1" x14ac:dyDescent="0.4">
      <c r="B1148" s="105" t="str">
        <f t="shared" si="51"/>
        <v/>
      </c>
      <c r="C1148" s="105" t="str">
        <f t="shared" si="52"/>
        <v/>
      </c>
      <c r="D1148" s="105" t="str">
        <f t="shared" si="53"/>
        <v/>
      </c>
      <c r="E1148" s="106" t="s">
        <v>695</v>
      </c>
      <c r="F1148" s="106" t="s">
        <v>1813</v>
      </c>
      <c r="G1148" s="106" t="s">
        <v>710</v>
      </c>
      <c r="H1148" s="106" t="s">
        <v>707</v>
      </c>
      <c r="I1148" s="106">
        <v>9</v>
      </c>
      <c r="J1148" s="106" t="s">
        <v>711</v>
      </c>
      <c r="K1148" s="106">
        <v>10</v>
      </c>
      <c r="L1148" s="106" t="s">
        <v>741</v>
      </c>
      <c r="M1148" s="106" t="s">
        <v>700</v>
      </c>
      <c r="N1148" s="106">
        <v>0.53</v>
      </c>
      <c r="O1148" s="106">
        <v>0.87</v>
      </c>
      <c r="P1148" s="106" t="s">
        <v>714</v>
      </c>
      <c r="Q1148" s="107" t="s">
        <v>1908</v>
      </c>
      <c r="R1148" s="107" t="s">
        <v>275</v>
      </c>
    </row>
    <row r="1149" spans="2:18" ht="20.100000000000001" customHeight="1" x14ac:dyDescent="0.4">
      <c r="B1149" s="105" t="str">
        <f t="shared" si="51"/>
        <v/>
      </c>
      <c r="C1149" s="105" t="str">
        <f t="shared" si="52"/>
        <v/>
      </c>
      <c r="D1149" s="105" t="str">
        <f t="shared" si="53"/>
        <v/>
      </c>
      <c r="E1149" s="106" t="s">
        <v>695</v>
      </c>
      <c r="F1149" s="106" t="s">
        <v>1813</v>
      </c>
      <c r="G1149" s="106" t="s">
        <v>752</v>
      </c>
      <c r="H1149" s="106" t="s">
        <v>1817</v>
      </c>
      <c r="I1149" s="106">
        <v>9</v>
      </c>
      <c r="J1149" s="106" t="s">
        <v>699</v>
      </c>
      <c r="K1149" s="106">
        <v>10</v>
      </c>
      <c r="L1149" s="106" t="s">
        <v>753</v>
      </c>
      <c r="M1149" s="106" t="s">
        <v>700</v>
      </c>
      <c r="N1149" s="106">
        <v>0.53</v>
      </c>
      <c r="O1149" s="106">
        <v>0.87</v>
      </c>
      <c r="P1149" s="106" t="s">
        <v>714</v>
      </c>
      <c r="Q1149" s="107" t="s">
        <v>1909</v>
      </c>
      <c r="R1149" s="107" t="s">
        <v>275</v>
      </c>
    </row>
    <row r="1150" spans="2:18" ht="20.100000000000001" customHeight="1" x14ac:dyDescent="0.4">
      <c r="B1150" s="105" t="str">
        <f t="shared" si="51"/>
        <v/>
      </c>
      <c r="C1150" s="105" t="str">
        <f t="shared" si="52"/>
        <v/>
      </c>
      <c r="D1150" s="105" t="str">
        <f t="shared" si="53"/>
        <v/>
      </c>
      <c r="E1150" s="106" t="s">
        <v>695</v>
      </c>
      <c r="F1150" s="106" t="s">
        <v>728</v>
      </c>
      <c r="G1150" s="106" t="s">
        <v>721</v>
      </c>
      <c r="H1150" s="106" t="s">
        <v>733</v>
      </c>
      <c r="I1150" s="106">
        <v>9</v>
      </c>
      <c r="J1150" s="106" t="s">
        <v>722</v>
      </c>
      <c r="K1150" s="106">
        <v>10</v>
      </c>
      <c r="L1150" s="106" t="s">
        <v>698</v>
      </c>
      <c r="M1150" s="106" t="s">
        <v>924</v>
      </c>
      <c r="N1150" s="106">
        <v>0.4</v>
      </c>
      <c r="O1150" s="106">
        <v>0.87</v>
      </c>
      <c r="P1150" s="106" t="s">
        <v>714</v>
      </c>
      <c r="Q1150" s="107" t="s">
        <v>1910</v>
      </c>
      <c r="R1150" s="107" t="s">
        <v>13</v>
      </c>
    </row>
    <row r="1151" spans="2:18" ht="20.100000000000001" customHeight="1" x14ac:dyDescent="0.4">
      <c r="B1151" s="105" t="str">
        <f t="shared" si="51"/>
        <v/>
      </c>
      <c r="C1151" s="105" t="str">
        <f t="shared" si="52"/>
        <v/>
      </c>
      <c r="D1151" s="105" t="str">
        <f t="shared" si="53"/>
        <v/>
      </c>
      <c r="E1151" s="106" t="s">
        <v>695</v>
      </c>
      <c r="F1151" s="106" t="s">
        <v>728</v>
      </c>
      <c r="G1151" s="106" t="s">
        <v>773</v>
      </c>
      <c r="H1151" s="106" t="s">
        <v>729</v>
      </c>
      <c r="I1151" s="106">
        <v>9</v>
      </c>
      <c r="J1151" s="106" t="s">
        <v>774</v>
      </c>
      <c r="K1151" s="106">
        <v>10</v>
      </c>
      <c r="L1151" s="106" t="s">
        <v>706</v>
      </c>
      <c r="M1151" s="106" t="s">
        <v>924</v>
      </c>
      <c r="N1151" s="106">
        <v>0.4</v>
      </c>
      <c r="O1151" s="106">
        <v>0.87</v>
      </c>
      <c r="P1151" s="106" t="s">
        <v>714</v>
      </c>
      <c r="Q1151" s="107" t="s">
        <v>1911</v>
      </c>
      <c r="R1151" s="107" t="s">
        <v>13</v>
      </c>
    </row>
    <row r="1152" spans="2:18" ht="20.100000000000001" customHeight="1" x14ac:dyDescent="0.4">
      <c r="B1152" s="105" t="str">
        <f t="shared" si="51"/>
        <v/>
      </c>
      <c r="C1152" s="105" t="str">
        <f t="shared" si="52"/>
        <v/>
      </c>
      <c r="D1152" s="105" t="str">
        <f t="shared" si="53"/>
        <v/>
      </c>
      <c r="E1152" s="106" t="s">
        <v>695</v>
      </c>
      <c r="F1152" s="106" t="s">
        <v>728</v>
      </c>
      <c r="G1152" s="106" t="s">
        <v>778</v>
      </c>
      <c r="H1152" s="106" t="s">
        <v>729</v>
      </c>
      <c r="I1152" s="106">
        <v>9</v>
      </c>
      <c r="J1152" s="106" t="s">
        <v>779</v>
      </c>
      <c r="K1152" s="106">
        <v>10</v>
      </c>
      <c r="L1152" s="106" t="s">
        <v>706</v>
      </c>
      <c r="M1152" s="106" t="s">
        <v>924</v>
      </c>
      <c r="N1152" s="106">
        <v>0.4</v>
      </c>
      <c r="O1152" s="106">
        <v>0.87</v>
      </c>
      <c r="P1152" s="106" t="s">
        <v>714</v>
      </c>
      <c r="Q1152" s="107" t="s">
        <v>1912</v>
      </c>
      <c r="R1152" s="107" t="s">
        <v>13</v>
      </c>
    </row>
    <row r="1153" spans="2:18" ht="20.100000000000001" customHeight="1" x14ac:dyDescent="0.4">
      <c r="B1153" s="105" t="str">
        <f t="shared" si="51"/>
        <v/>
      </c>
      <c r="C1153" s="105" t="str">
        <f t="shared" si="52"/>
        <v/>
      </c>
      <c r="D1153" s="105" t="str">
        <f t="shared" si="53"/>
        <v/>
      </c>
      <c r="E1153" s="106" t="s">
        <v>695</v>
      </c>
      <c r="F1153" s="106" t="s">
        <v>728</v>
      </c>
      <c r="G1153" s="106" t="s">
        <v>782</v>
      </c>
      <c r="H1153" s="106" t="s">
        <v>729</v>
      </c>
      <c r="I1153" s="106">
        <v>9</v>
      </c>
      <c r="J1153" s="106" t="s">
        <v>783</v>
      </c>
      <c r="K1153" s="106">
        <v>10</v>
      </c>
      <c r="L1153" s="106" t="s">
        <v>706</v>
      </c>
      <c r="M1153" s="106" t="s">
        <v>924</v>
      </c>
      <c r="N1153" s="106">
        <v>0.34</v>
      </c>
      <c r="O1153" s="106">
        <v>0.87</v>
      </c>
      <c r="P1153" s="106" t="s">
        <v>714</v>
      </c>
      <c r="Q1153" s="107" t="s">
        <v>1913</v>
      </c>
      <c r="R1153" s="107" t="s">
        <v>13</v>
      </c>
    </row>
    <row r="1154" spans="2:18" ht="20.100000000000001" customHeight="1" x14ac:dyDescent="0.4">
      <c r="B1154" s="105" t="str">
        <f t="shared" si="51"/>
        <v/>
      </c>
      <c r="C1154" s="105" t="str">
        <f t="shared" si="52"/>
        <v/>
      </c>
      <c r="D1154" s="105" t="str">
        <f t="shared" si="53"/>
        <v/>
      </c>
      <c r="E1154" s="106" t="s">
        <v>695</v>
      </c>
      <c r="F1154" s="106" t="s">
        <v>1841</v>
      </c>
      <c r="G1154" s="106" t="s">
        <v>721</v>
      </c>
      <c r="H1154" s="106" t="s">
        <v>1817</v>
      </c>
      <c r="I1154" s="106">
        <v>9</v>
      </c>
      <c r="J1154" s="106" t="s">
        <v>722</v>
      </c>
      <c r="K1154" s="106">
        <v>10</v>
      </c>
      <c r="L1154" s="106" t="s">
        <v>733</v>
      </c>
      <c r="M1154" s="106" t="s">
        <v>700</v>
      </c>
      <c r="N1154" s="106">
        <v>0.52</v>
      </c>
      <c r="O1154" s="106">
        <v>0.87</v>
      </c>
      <c r="P1154" s="106" t="s">
        <v>714</v>
      </c>
      <c r="Q1154" s="107" t="s">
        <v>1914</v>
      </c>
      <c r="R1154" s="107" t="s">
        <v>13</v>
      </c>
    </row>
    <row r="1155" spans="2:18" ht="20.100000000000001" customHeight="1" x14ac:dyDescent="0.4">
      <c r="B1155" s="105" t="str">
        <f t="shared" si="51"/>
        <v/>
      </c>
      <c r="C1155" s="105" t="str">
        <f t="shared" si="52"/>
        <v/>
      </c>
      <c r="D1155" s="105" t="str">
        <f t="shared" si="53"/>
        <v/>
      </c>
      <c r="E1155" s="106" t="s">
        <v>695</v>
      </c>
      <c r="F1155" s="106" t="s">
        <v>794</v>
      </c>
      <c r="G1155" s="106" t="s">
        <v>773</v>
      </c>
      <c r="H1155" s="106" t="s">
        <v>733</v>
      </c>
      <c r="I1155" s="106">
        <v>9</v>
      </c>
      <c r="J1155" s="106" t="s">
        <v>1266</v>
      </c>
      <c r="K1155" s="106">
        <v>10</v>
      </c>
      <c r="L1155" s="106" t="s">
        <v>733</v>
      </c>
      <c r="M1155" s="106" t="s">
        <v>924</v>
      </c>
      <c r="N1155" s="106">
        <v>0.44</v>
      </c>
      <c r="O1155" s="106">
        <v>0.88</v>
      </c>
      <c r="P1155" s="106" t="s">
        <v>714</v>
      </c>
      <c r="Q1155" s="107" t="s">
        <v>1915</v>
      </c>
      <c r="R1155" s="107" t="s">
        <v>39</v>
      </c>
    </row>
    <row r="1156" spans="2:18" ht="20.100000000000001" customHeight="1" x14ac:dyDescent="0.4">
      <c r="B1156" s="105" t="str">
        <f t="shared" si="51"/>
        <v/>
      </c>
      <c r="C1156" s="105" t="str">
        <f t="shared" si="52"/>
        <v/>
      </c>
      <c r="D1156" s="105" t="str">
        <f t="shared" si="53"/>
        <v/>
      </c>
      <c r="E1156" s="106" t="s">
        <v>695</v>
      </c>
      <c r="F1156" s="106" t="s">
        <v>794</v>
      </c>
      <c r="G1156" s="106" t="s">
        <v>778</v>
      </c>
      <c r="H1156" s="106" t="s">
        <v>733</v>
      </c>
      <c r="I1156" s="106">
        <v>9</v>
      </c>
      <c r="J1156" s="106" t="s">
        <v>1269</v>
      </c>
      <c r="K1156" s="106">
        <v>10</v>
      </c>
      <c r="L1156" s="106" t="s">
        <v>733</v>
      </c>
      <c r="M1156" s="106" t="s">
        <v>924</v>
      </c>
      <c r="N1156" s="106">
        <v>0.44</v>
      </c>
      <c r="O1156" s="106">
        <v>0.88</v>
      </c>
      <c r="P1156" s="106" t="s">
        <v>714</v>
      </c>
      <c r="Q1156" s="107" t="s">
        <v>1916</v>
      </c>
      <c r="R1156" s="107" t="s">
        <v>39</v>
      </c>
    </row>
    <row r="1157" spans="2:18" ht="20.100000000000001" customHeight="1" x14ac:dyDescent="0.4">
      <c r="B1157" s="105" t="str">
        <f t="shared" si="51"/>
        <v/>
      </c>
      <c r="C1157" s="105" t="str">
        <f t="shared" si="52"/>
        <v/>
      </c>
      <c r="D1157" s="105" t="str">
        <f t="shared" si="53"/>
        <v/>
      </c>
      <c r="E1157" s="106" t="s">
        <v>695</v>
      </c>
      <c r="F1157" s="106" t="s">
        <v>798</v>
      </c>
      <c r="G1157" s="106" t="s">
        <v>773</v>
      </c>
      <c r="H1157" s="106" t="s">
        <v>733</v>
      </c>
      <c r="I1157" s="106">
        <v>9</v>
      </c>
      <c r="J1157" s="106" t="s">
        <v>1266</v>
      </c>
      <c r="K1157" s="106">
        <v>10</v>
      </c>
      <c r="L1157" s="106" t="s">
        <v>802</v>
      </c>
      <c r="M1157" s="106" t="s">
        <v>924</v>
      </c>
      <c r="N1157" s="106">
        <v>0.36</v>
      </c>
      <c r="O1157" s="106">
        <v>0.88</v>
      </c>
      <c r="P1157" s="106" t="s">
        <v>714</v>
      </c>
      <c r="Q1157" s="107" t="s">
        <v>1917</v>
      </c>
      <c r="R1157" s="107" t="s">
        <v>39</v>
      </c>
    </row>
    <row r="1158" spans="2:18" ht="20.100000000000001" customHeight="1" x14ac:dyDescent="0.4">
      <c r="B1158" s="105" t="str">
        <f t="shared" si="51"/>
        <v/>
      </c>
      <c r="C1158" s="105" t="str">
        <f t="shared" si="52"/>
        <v/>
      </c>
      <c r="D1158" s="105" t="str">
        <f t="shared" si="53"/>
        <v/>
      </c>
      <c r="E1158" s="106" t="s">
        <v>695</v>
      </c>
      <c r="F1158" s="106" t="s">
        <v>798</v>
      </c>
      <c r="G1158" s="106" t="s">
        <v>778</v>
      </c>
      <c r="H1158" s="106" t="s">
        <v>733</v>
      </c>
      <c r="I1158" s="106">
        <v>9</v>
      </c>
      <c r="J1158" s="106" t="s">
        <v>1269</v>
      </c>
      <c r="K1158" s="106">
        <v>10</v>
      </c>
      <c r="L1158" s="106" t="s">
        <v>802</v>
      </c>
      <c r="M1158" s="106" t="s">
        <v>924</v>
      </c>
      <c r="N1158" s="106">
        <v>0.36</v>
      </c>
      <c r="O1158" s="106">
        <v>0.88</v>
      </c>
      <c r="P1158" s="106" t="s">
        <v>714</v>
      </c>
      <c r="Q1158" s="107" t="s">
        <v>1918</v>
      </c>
      <c r="R1158" s="107" t="s">
        <v>39</v>
      </c>
    </row>
    <row r="1159" spans="2:18" ht="20.100000000000001" customHeight="1" x14ac:dyDescent="0.4">
      <c r="B1159" s="105" t="str">
        <f t="shared" si="51"/>
        <v/>
      </c>
      <c r="C1159" s="105" t="str">
        <f t="shared" si="52"/>
        <v/>
      </c>
      <c r="D1159" s="105" t="str">
        <f t="shared" si="53"/>
        <v/>
      </c>
      <c r="E1159" s="106" t="s">
        <v>695</v>
      </c>
      <c r="F1159" s="106" t="s">
        <v>794</v>
      </c>
      <c r="G1159" s="106" t="s">
        <v>773</v>
      </c>
      <c r="H1159" s="106" t="s">
        <v>729</v>
      </c>
      <c r="I1159" s="106">
        <v>9</v>
      </c>
      <c r="J1159" s="106" t="s">
        <v>1266</v>
      </c>
      <c r="K1159" s="106">
        <v>10</v>
      </c>
      <c r="L1159" s="106" t="s">
        <v>729</v>
      </c>
      <c r="M1159" s="106" t="s">
        <v>924</v>
      </c>
      <c r="N1159" s="106">
        <v>0.44</v>
      </c>
      <c r="O1159" s="106">
        <v>0.88</v>
      </c>
      <c r="P1159" s="106" t="s">
        <v>714</v>
      </c>
      <c r="Q1159" s="107" t="s">
        <v>1919</v>
      </c>
      <c r="R1159" s="107" t="s">
        <v>25</v>
      </c>
    </row>
    <row r="1160" spans="2:18" ht="20.100000000000001" customHeight="1" x14ac:dyDescent="0.4">
      <c r="B1160" s="105" t="str">
        <f t="shared" si="51"/>
        <v/>
      </c>
      <c r="C1160" s="105" t="str">
        <f t="shared" si="52"/>
        <v/>
      </c>
      <c r="D1160" s="105" t="str">
        <f t="shared" si="53"/>
        <v/>
      </c>
      <c r="E1160" s="106" t="s">
        <v>695</v>
      </c>
      <c r="F1160" s="106" t="s">
        <v>794</v>
      </c>
      <c r="G1160" s="106" t="s">
        <v>778</v>
      </c>
      <c r="H1160" s="106" t="s">
        <v>729</v>
      </c>
      <c r="I1160" s="106">
        <v>9</v>
      </c>
      <c r="J1160" s="106" t="s">
        <v>1269</v>
      </c>
      <c r="K1160" s="106">
        <v>10</v>
      </c>
      <c r="L1160" s="106" t="s">
        <v>729</v>
      </c>
      <c r="M1160" s="106" t="s">
        <v>924</v>
      </c>
      <c r="N1160" s="106">
        <v>0.44</v>
      </c>
      <c r="O1160" s="106">
        <v>0.88</v>
      </c>
      <c r="P1160" s="106" t="s">
        <v>714</v>
      </c>
      <c r="Q1160" s="107" t="s">
        <v>1920</v>
      </c>
      <c r="R1160" s="107" t="s">
        <v>25</v>
      </c>
    </row>
    <row r="1161" spans="2:18" ht="20.100000000000001" customHeight="1" x14ac:dyDescent="0.4">
      <c r="B1161" s="105" t="str">
        <f t="shared" si="51"/>
        <v/>
      </c>
      <c r="C1161" s="105" t="str">
        <f t="shared" si="52"/>
        <v/>
      </c>
      <c r="D1161" s="105" t="str">
        <f t="shared" si="53"/>
        <v/>
      </c>
      <c r="E1161" s="106" t="s">
        <v>695</v>
      </c>
      <c r="F1161" s="106" t="s">
        <v>798</v>
      </c>
      <c r="G1161" s="106" t="s">
        <v>773</v>
      </c>
      <c r="H1161" s="106" t="s">
        <v>729</v>
      </c>
      <c r="I1161" s="106">
        <v>9</v>
      </c>
      <c r="J1161" s="106" t="s">
        <v>1266</v>
      </c>
      <c r="K1161" s="106">
        <v>10</v>
      </c>
      <c r="L1161" s="106" t="s">
        <v>799</v>
      </c>
      <c r="M1161" s="106" t="s">
        <v>924</v>
      </c>
      <c r="N1161" s="106">
        <v>0.36</v>
      </c>
      <c r="O1161" s="106">
        <v>0.88</v>
      </c>
      <c r="P1161" s="106" t="s">
        <v>714</v>
      </c>
      <c r="Q1161" s="107" t="s">
        <v>1921</v>
      </c>
      <c r="R1161" s="107" t="s">
        <v>25</v>
      </c>
    </row>
    <row r="1162" spans="2:18" ht="20.100000000000001" customHeight="1" x14ac:dyDescent="0.4">
      <c r="B1162" s="105" t="str">
        <f t="shared" si="51"/>
        <v/>
      </c>
      <c r="C1162" s="105" t="str">
        <f t="shared" si="52"/>
        <v/>
      </c>
      <c r="D1162" s="105" t="str">
        <f t="shared" si="53"/>
        <v/>
      </c>
      <c r="E1162" s="106" t="s">
        <v>695</v>
      </c>
      <c r="F1162" s="106" t="s">
        <v>798</v>
      </c>
      <c r="G1162" s="106" t="s">
        <v>778</v>
      </c>
      <c r="H1162" s="106" t="s">
        <v>729</v>
      </c>
      <c r="I1162" s="106">
        <v>9</v>
      </c>
      <c r="J1162" s="106" t="s">
        <v>1269</v>
      </c>
      <c r="K1162" s="106">
        <v>10</v>
      </c>
      <c r="L1162" s="106" t="s">
        <v>799</v>
      </c>
      <c r="M1162" s="106" t="s">
        <v>924</v>
      </c>
      <c r="N1162" s="106">
        <v>0.36</v>
      </c>
      <c r="O1162" s="106">
        <v>0.88</v>
      </c>
      <c r="P1162" s="106" t="s">
        <v>714</v>
      </c>
      <c r="Q1162" s="107" t="s">
        <v>1922</v>
      </c>
      <c r="R1162" s="107" t="s">
        <v>25</v>
      </c>
    </row>
    <row r="1163" spans="2:18" ht="20.100000000000001" customHeight="1" x14ac:dyDescent="0.4">
      <c r="B1163" s="105" t="str">
        <f t="shared" si="51"/>
        <v/>
      </c>
      <c r="C1163" s="105" t="str">
        <f t="shared" si="52"/>
        <v/>
      </c>
      <c r="D1163" s="105" t="str">
        <f t="shared" si="53"/>
        <v/>
      </c>
      <c r="E1163" s="106" t="s">
        <v>695</v>
      </c>
      <c r="F1163" s="106" t="s">
        <v>805</v>
      </c>
      <c r="G1163" s="106" t="s">
        <v>773</v>
      </c>
      <c r="H1163" s="106" t="s">
        <v>765</v>
      </c>
      <c r="I1163" s="106">
        <v>9</v>
      </c>
      <c r="J1163" s="106" t="s">
        <v>1266</v>
      </c>
      <c r="K1163" s="106">
        <v>10</v>
      </c>
      <c r="L1163" s="106" t="s">
        <v>741</v>
      </c>
      <c r="M1163" s="106" t="s">
        <v>924</v>
      </c>
      <c r="N1163" s="106">
        <v>0.43</v>
      </c>
      <c r="O1163" s="106">
        <v>0.88</v>
      </c>
      <c r="P1163" s="106" t="s">
        <v>714</v>
      </c>
      <c r="Q1163" s="107" t="s">
        <v>1923</v>
      </c>
      <c r="R1163" s="107" t="s">
        <v>25</v>
      </c>
    </row>
    <row r="1164" spans="2:18" ht="20.100000000000001" customHeight="1" x14ac:dyDescent="0.4">
      <c r="B1164" s="105" t="str">
        <f t="shared" si="51"/>
        <v/>
      </c>
      <c r="C1164" s="105" t="str">
        <f t="shared" si="52"/>
        <v/>
      </c>
      <c r="D1164" s="105" t="str">
        <f t="shared" si="53"/>
        <v/>
      </c>
      <c r="E1164" s="106" t="s">
        <v>695</v>
      </c>
      <c r="F1164" s="106" t="s">
        <v>805</v>
      </c>
      <c r="G1164" s="106" t="s">
        <v>778</v>
      </c>
      <c r="H1164" s="106" t="s">
        <v>765</v>
      </c>
      <c r="I1164" s="106">
        <v>9</v>
      </c>
      <c r="J1164" s="106" t="s">
        <v>1269</v>
      </c>
      <c r="K1164" s="106">
        <v>10</v>
      </c>
      <c r="L1164" s="106" t="s">
        <v>741</v>
      </c>
      <c r="M1164" s="106" t="s">
        <v>924</v>
      </c>
      <c r="N1164" s="106">
        <v>0.43</v>
      </c>
      <c r="O1164" s="106">
        <v>0.88</v>
      </c>
      <c r="P1164" s="106" t="s">
        <v>714</v>
      </c>
      <c r="Q1164" s="107" t="s">
        <v>1924</v>
      </c>
      <c r="R1164" s="107" t="s">
        <v>25</v>
      </c>
    </row>
    <row r="1165" spans="2:18" ht="20.100000000000001" customHeight="1" x14ac:dyDescent="0.4">
      <c r="B1165" s="105" t="str">
        <f t="shared" si="51"/>
        <v/>
      </c>
      <c r="C1165" s="105" t="str">
        <f t="shared" si="52"/>
        <v/>
      </c>
      <c r="D1165" s="105" t="str">
        <f t="shared" si="53"/>
        <v/>
      </c>
      <c r="E1165" s="106" t="s">
        <v>695</v>
      </c>
      <c r="F1165" s="106" t="s">
        <v>817</v>
      </c>
      <c r="G1165" s="106" t="s">
        <v>773</v>
      </c>
      <c r="H1165" s="106" t="s">
        <v>819</v>
      </c>
      <c r="I1165" s="106">
        <v>9</v>
      </c>
      <c r="J1165" s="106" t="s">
        <v>1266</v>
      </c>
      <c r="K1165" s="106">
        <v>10</v>
      </c>
      <c r="L1165" s="106" t="s">
        <v>741</v>
      </c>
      <c r="M1165" s="106" t="s">
        <v>924</v>
      </c>
      <c r="N1165" s="106">
        <v>0.31</v>
      </c>
      <c r="O1165" s="106">
        <v>0.88</v>
      </c>
      <c r="P1165" s="106" t="s">
        <v>714</v>
      </c>
      <c r="Q1165" s="107" t="s">
        <v>1925</v>
      </c>
      <c r="R1165" s="107" t="s">
        <v>25</v>
      </c>
    </row>
    <row r="1166" spans="2:18" ht="20.100000000000001" customHeight="1" x14ac:dyDescent="0.4">
      <c r="B1166" s="105" t="str">
        <f t="shared" si="51"/>
        <v/>
      </c>
      <c r="C1166" s="105" t="str">
        <f t="shared" si="52"/>
        <v/>
      </c>
      <c r="D1166" s="105" t="str">
        <f t="shared" si="53"/>
        <v/>
      </c>
      <c r="E1166" s="106" t="s">
        <v>695</v>
      </c>
      <c r="F1166" s="106" t="s">
        <v>817</v>
      </c>
      <c r="G1166" s="106" t="s">
        <v>778</v>
      </c>
      <c r="H1166" s="106" t="s">
        <v>819</v>
      </c>
      <c r="I1166" s="106">
        <v>9</v>
      </c>
      <c r="J1166" s="106" t="s">
        <v>1269</v>
      </c>
      <c r="K1166" s="106">
        <v>10</v>
      </c>
      <c r="L1166" s="106" t="s">
        <v>741</v>
      </c>
      <c r="M1166" s="106" t="s">
        <v>924</v>
      </c>
      <c r="N1166" s="106">
        <v>0.31</v>
      </c>
      <c r="O1166" s="106">
        <v>0.88</v>
      </c>
      <c r="P1166" s="106" t="s">
        <v>714</v>
      </c>
      <c r="Q1166" s="107" t="s">
        <v>1926</v>
      </c>
      <c r="R1166" s="107" t="s">
        <v>25</v>
      </c>
    </row>
    <row r="1167" spans="2:18" ht="20.100000000000001" customHeight="1" x14ac:dyDescent="0.4">
      <c r="B1167" s="105" t="str">
        <f t="shared" si="51"/>
        <v/>
      </c>
      <c r="C1167" s="105" t="str">
        <f t="shared" si="52"/>
        <v/>
      </c>
      <c r="D1167" s="105" t="str">
        <f t="shared" si="53"/>
        <v/>
      </c>
      <c r="E1167" s="106" t="s">
        <v>695</v>
      </c>
      <c r="F1167" s="106" t="s">
        <v>740</v>
      </c>
      <c r="G1167" s="106" t="s">
        <v>697</v>
      </c>
      <c r="H1167" s="106" t="s">
        <v>717</v>
      </c>
      <c r="I1167" s="106">
        <v>9</v>
      </c>
      <c r="J1167" s="106" t="s">
        <v>699</v>
      </c>
      <c r="K1167" s="106">
        <v>10</v>
      </c>
      <c r="L1167" s="106" t="s">
        <v>741</v>
      </c>
      <c r="M1167" s="106" t="s">
        <v>924</v>
      </c>
      <c r="N1167" s="106">
        <v>0.34</v>
      </c>
      <c r="O1167" s="106">
        <v>0.88</v>
      </c>
      <c r="P1167" s="106" t="s">
        <v>714</v>
      </c>
      <c r="Q1167" s="107" t="s">
        <v>1927</v>
      </c>
      <c r="R1167" s="107" t="s">
        <v>522</v>
      </c>
    </row>
    <row r="1168" spans="2:18" ht="20.100000000000001" customHeight="1" x14ac:dyDescent="0.4">
      <c r="B1168" s="105" t="str">
        <f t="shared" ref="B1168:B1231" si="54">IF(OR($C$10="",$C$11=""),"",IFERROR(IF(AND($U$22&lt;&gt;R1168,$V$22&lt;&gt;R1168),"－",IF(AND(COUNTIF($C$10,"*樹脂スペーサー*")&gt;0,OR(M1168="空気",F1168="一般",F1168="一般ＰＧ")),"－",IF(AND($W$25&gt;0,$W$25&gt;=O1168),$U$25,IF(AND($W$26&gt;0,$W$26&gt;=O1168),$U$26,IF(AND($W$27&gt;0,$W$27&gt;=O1168),$U$27,IF(AND($W$28&gt;0,$W$28&gt;=O1168),$U$28,IF(AND($W$29&gt;0,$W$29&gt;=O1168),$U$29,IF(AND($W$30&gt;0,$W$30&gt;=O1168),$U$30,IF(AND($W$31&gt;0,$W$31&gt;=O1168),$U$31,"－"))))))))),"－"))</f>
        <v/>
      </c>
      <c r="C1168" s="105" t="str">
        <f t="shared" ref="C1168:C1231" si="55">IF(B1168="","",IF(B1168&lt;&gt;"－",VLOOKUP(B1168,$U$25:$V$31,2,FALSE),"－"))</f>
        <v/>
      </c>
      <c r="D1168" s="105" t="str">
        <f t="shared" ref="D1168:D1231" si="56">IF($H$9="","",IF($V$38&lt;&gt;"断熱等","－",IF(AND(COUNTIF($V$34,"*樹脂スペーサー*")&gt;0,OR(M1168="空気",F1168="一般",F1168="一般ＰＧ")),"－",IF(AND($V$35&lt;&gt;R1168,$W$35&lt;&gt;R1168),"－",IF(MID($H$9,10,1)="Z",IF(N1168&lt;=0.65,"○","－"),IF($V$36&gt;=O1168,"○","－"))))))</f>
        <v/>
      </c>
      <c r="E1168" s="106" t="s">
        <v>695</v>
      </c>
      <c r="F1168" s="106" t="s">
        <v>740</v>
      </c>
      <c r="G1168" s="106" t="s">
        <v>710</v>
      </c>
      <c r="H1168" s="106" t="s">
        <v>706</v>
      </c>
      <c r="I1168" s="106">
        <v>9</v>
      </c>
      <c r="J1168" s="106" t="s">
        <v>711</v>
      </c>
      <c r="K1168" s="106">
        <v>10</v>
      </c>
      <c r="L1168" s="106" t="s">
        <v>741</v>
      </c>
      <c r="M1168" s="106" t="s">
        <v>924</v>
      </c>
      <c r="N1168" s="106">
        <v>0.34</v>
      </c>
      <c r="O1168" s="106">
        <v>0.88</v>
      </c>
      <c r="P1168" s="106" t="s">
        <v>714</v>
      </c>
      <c r="Q1168" s="107" t="s">
        <v>1928</v>
      </c>
      <c r="R1168" s="107" t="s">
        <v>522</v>
      </c>
    </row>
    <row r="1169" spans="2:18" ht="20.100000000000001" customHeight="1" x14ac:dyDescent="0.4">
      <c r="B1169" s="105" t="str">
        <f t="shared" si="54"/>
        <v/>
      </c>
      <c r="C1169" s="105" t="str">
        <f t="shared" si="55"/>
        <v/>
      </c>
      <c r="D1169" s="105" t="str">
        <f t="shared" si="56"/>
        <v/>
      </c>
      <c r="E1169" s="106" t="s">
        <v>695</v>
      </c>
      <c r="F1169" s="106" t="s">
        <v>740</v>
      </c>
      <c r="G1169" s="106" t="s">
        <v>752</v>
      </c>
      <c r="H1169" s="106" t="s">
        <v>706</v>
      </c>
      <c r="I1169" s="106">
        <v>9</v>
      </c>
      <c r="J1169" s="106" t="s">
        <v>699</v>
      </c>
      <c r="K1169" s="106">
        <v>10</v>
      </c>
      <c r="L1169" s="106" t="s">
        <v>753</v>
      </c>
      <c r="M1169" s="106" t="s">
        <v>924</v>
      </c>
      <c r="N1169" s="106">
        <v>0.35</v>
      </c>
      <c r="O1169" s="106">
        <v>0.88</v>
      </c>
      <c r="P1169" s="106" t="s">
        <v>714</v>
      </c>
      <c r="Q1169" s="107" t="s">
        <v>1929</v>
      </c>
      <c r="R1169" s="107" t="s">
        <v>522</v>
      </c>
    </row>
    <row r="1170" spans="2:18" ht="20.100000000000001" customHeight="1" x14ac:dyDescent="0.4">
      <c r="B1170" s="105" t="str">
        <f t="shared" si="54"/>
        <v/>
      </c>
      <c r="C1170" s="105" t="str">
        <f t="shared" si="55"/>
        <v/>
      </c>
      <c r="D1170" s="105" t="str">
        <f t="shared" si="56"/>
        <v/>
      </c>
      <c r="E1170" s="106" t="s">
        <v>695</v>
      </c>
      <c r="F1170" s="106" t="s">
        <v>740</v>
      </c>
      <c r="G1170" s="106" t="s">
        <v>710</v>
      </c>
      <c r="H1170" s="106" t="s">
        <v>706</v>
      </c>
      <c r="I1170" s="106">
        <v>9</v>
      </c>
      <c r="J1170" s="106" t="s">
        <v>711</v>
      </c>
      <c r="K1170" s="106">
        <v>10</v>
      </c>
      <c r="L1170" s="106" t="s">
        <v>741</v>
      </c>
      <c r="M1170" s="106" t="s">
        <v>924</v>
      </c>
      <c r="N1170" s="106">
        <v>0.34</v>
      </c>
      <c r="O1170" s="106">
        <v>0.88</v>
      </c>
      <c r="P1170" s="106" t="s">
        <v>714</v>
      </c>
      <c r="Q1170" s="107" t="s">
        <v>1930</v>
      </c>
      <c r="R1170" s="107" t="s">
        <v>275</v>
      </c>
    </row>
    <row r="1171" spans="2:18" ht="20.100000000000001" customHeight="1" x14ac:dyDescent="0.4">
      <c r="B1171" s="105" t="str">
        <f t="shared" si="54"/>
        <v/>
      </c>
      <c r="C1171" s="105" t="str">
        <f t="shared" si="55"/>
        <v/>
      </c>
      <c r="D1171" s="105" t="str">
        <f t="shared" si="56"/>
        <v/>
      </c>
      <c r="E1171" s="106" t="s">
        <v>695</v>
      </c>
      <c r="F1171" s="106" t="s">
        <v>794</v>
      </c>
      <c r="G1171" s="106" t="s">
        <v>773</v>
      </c>
      <c r="H1171" s="106" t="s">
        <v>729</v>
      </c>
      <c r="I1171" s="106">
        <v>9</v>
      </c>
      <c r="J1171" s="106" t="s">
        <v>774</v>
      </c>
      <c r="K1171" s="106">
        <v>10</v>
      </c>
      <c r="L1171" s="106" t="s">
        <v>729</v>
      </c>
      <c r="M1171" s="106" t="s">
        <v>924</v>
      </c>
      <c r="N1171" s="106">
        <v>0.44</v>
      </c>
      <c r="O1171" s="106">
        <v>0.88</v>
      </c>
      <c r="P1171" s="106" t="s">
        <v>714</v>
      </c>
      <c r="Q1171" s="107" t="s">
        <v>1931</v>
      </c>
      <c r="R1171" s="107" t="s">
        <v>13</v>
      </c>
    </row>
    <row r="1172" spans="2:18" ht="20.100000000000001" customHeight="1" x14ac:dyDescent="0.4">
      <c r="B1172" s="105" t="str">
        <f t="shared" si="54"/>
        <v/>
      </c>
      <c r="C1172" s="105" t="str">
        <f t="shared" si="55"/>
        <v/>
      </c>
      <c r="D1172" s="105" t="str">
        <f t="shared" si="56"/>
        <v/>
      </c>
      <c r="E1172" s="106" t="s">
        <v>695</v>
      </c>
      <c r="F1172" s="106" t="s">
        <v>794</v>
      </c>
      <c r="G1172" s="106" t="s">
        <v>778</v>
      </c>
      <c r="H1172" s="106" t="s">
        <v>729</v>
      </c>
      <c r="I1172" s="106">
        <v>9</v>
      </c>
      <c r="J1172" s="106" t="s">
        <v>779</v>
      </c>
      <c r="K1172" s="106">
        <v>10</v>
      </c>
      <c r="L1172" s="106" t="s">
        <v>729</v>
      </c>
      <c r="M1172" s="106" t="s">
        <v>924</v>
      </c>
      <c r="N1172" s="106">
        <v>0.44</v>
      </c>
      <c r="O1172" s="106">
        <v>0.88</v>
      </c>
      <c r="P1172" s="106" t="s">
        <v>714</v>
      </c>
      <c r="Q1172" s="107" t="s">
        <v>1932</v>
      </c>
      <c r="R1172" s="107" t="s">
        <v>13</v>
      </c>
    </row>
    <row r="1173" spans="2:18" ht="20.100000000000001" customHeight="1" x14ac:dyDescent="0.4">
      <c r="B1173" s="105" t="str">
        <f t="shared" si="54"/>
        <v/>
      </c>
      <c r="C1173" s="105" t="str">
        <f t="shared" si="55"/>
        <v/>
      </c>
      <c r="D1173" s="105" t="str">
        <f t="shared" si="56"/>
        <v/>
      </c>
      <c r="E1173" s="106" t="s">
        <v>695</v>
      </c>
      <c r="F1173" s="106" t="s">
        <v>794</v>
      </c>
      <c r="G1173" s="106" t="s">
        <v>782</v>
      </c>
      <c r="H1173" s="106" t="s">
        <v>729</v>
      </c>
      <c r="I1173" s="106">
        <v>9</v>
      </c>
      <c r="J1173" s="106" t="s">
        <v>783</v>
      </c>
      <c r="K1173" s="106">
        <v>10</v>
      </c>
      <c r="L1173" s="106" t="s">
        <v>729</v>
      </c>
      <c r="M1173" s="106" t="s">
        <v>924</v>
      </c>
      <c r="N1173" s="106">
        <v>0.37</v>
      </c>
      <c r="O1173" s="106">
        <v>0.88</v>
      </c>
      <c r="P1173" s="106" t="s">
        <v>714</v>
      </c>
      <c r="Q1173" s="107" t="s">
        <v>1933</v>
      </c>
      <c r="R1173" s="107" t="s">
        <v>13</v>
      </c>
    </row>
    <row r="1174" spans="2:18" ht="20.100000000000001" customHeight="1" x14ac:dyDescent="0.4">
      <c r="B1174" s="105" t="str">
        <f t="shared" si="54"/>
        <v/>
      </c>
      <c r="C1174" s="105" t="str">
        <f t="shared" si="55"/>
        <v/>
      </c>
      <c r="D1174" s="105" t="str">
        <f t="shared" si="56"/>
        <v/>
      </c>
      <c r="E1174" s="106" t="s">
        <v>695</v>
      </c>
      <c r="F1174" s="106" t="s">
        <v>696</v>
      </c>
      <c r="G1174" s="106" t="s">
        <v>773</v>
      </c>
      <c r="H1174" s="106" t="s">
        <v>717</v>
      </c>
      <c r="I1174" s="106">
        <v>9</v>
      </c>
      <c r="J1174" s="106" t="s">
        <v>774</v>
      </c>
      <c r="K1174" s="106">
        <v>9</v>
      </c>
      <c r="L1174" s="106" t="s">
        <v>717</v>
      </c>
      <c r="M1174" s="106" t="s">
        <v>924</v>
      </c>
      <c r="N1174" s="106">
        <v>0.31</v>
      </c>
      <c r="O1174" s="106">
        <v>0.89</v>
      </c>
      <c r="P1174" s="106" t="s">
        <v>714</v>
      </c>
      <c r="Q1174" s="107" t="s">
        <v>1934</v>
      </c>
      <c r="R1174" s="107" t="s">
        <v>39</v>
      </c>
    </row>
    <row r="1175" spans="2:18" ht="20.100000000000001" customHeight="1" x14ac:dyDescent="0.4">
      <c r="B1175" s="105" t="str">
        <f t="shared" si="54"/>
        <v/>
      </c>
      <c r="C1175" s="105" t="str">
        <f t="shared" si="55"/>
        <v/>
      </c>
      <c r="D1175" s="105" t="str">
        <f t="shared" si="56"/>
        <v/>
      </c>
      <c r="E1175" s="106" t="s">
        <v>695</v>
      </c>
      <c r="F1175" s="106" t="s">
        <v>696</v>
      </c>
      <c r="G1175" s="106" t="s">
        <v>778</v>
      </c>
      <c r="H1175" s="106" t="s">
        <v>717</v>
      </c>
      <c r="I1175" s="106">
        <v>9</v>
      </c>
      <c r="J1175" s="106" t="s">
        <v>779</v>
      </c>
      <c r="K1175" s="106">
        <v>9</v>
      </c>
      <c r="L1175" s="106" t="s">
        <v>717</v>
      </c>
      <c r="M1175" s="106" t="s">
        <v>924</v>
      </c>
      <c r="N1175" s="106">
        <v>0.31</v>
      </c>
      <c r="O1175" s="106">
        <v>0.89</v>
      </c>
      <c r="P1175" s="106" t="s">
        <v>714</v>
      </c>
      <c r="Q1175" s="107" t="s">
        <v>1935</v>
      </c>
      <c r="R1175" s="107" t="s">
        <v>39</v>
      </c>
    </row>
    <row r="1176" spans="2:18" ht="20.100000000000001" customHeight="1" x14ac:dyDescent="0.4">
      <c r="B1176" s="105" t="str">
        <f t="shared" si="54"/>
        <v/>
      </c>
      <c r="C1176" s="105" t="str">
        <f t="shared" si="55"/>
        <v/>
      </c>
      <c r="D1176" s="105" t="str">
        <f t="shared" si="56"/>
        <v/>
      </c>
      <c r="E1176" s="106" t="s">
        <v>695</v>
      </c>
      <c r="F1176" s="106" t="s">
        <v>696</v>
      </c>
      <c r="G1176" s="106" t="s">
        <v>782</v>
      </c>
      <c r="H1176" s="106" t="s">
        <v>717</v>
      </c>
      <c r="I1176" s="106">
        <v>9</v>
      </c>
      <c r="J1176" s="106" t="s">
        <v>783</v>
      </c>
      <c r="K1176" s="106">
        <v>9</v>
      </c>
      <c r="L1176" s="106" t="s">
        <v>717</v>
      </c>
      <c r="M1176" s="106" t="s">
        <v>924</v>
      </c>
      <c r="N1176" s="106">
        <v>0.27</v>
      </c>
      <c r="O1176" s="106">
        <v>0.89</v>
      </c>
      <c r="P1176" s="106" t="s">
        <v>714</v>
      </c>
      <c r="Q1176" s="107" t="s">
        <v>1936</v>
      </c>
      <c r="R1176" s="107" t="s">
        <v>39</v>
      </c>
    </row>
    <row r="1177" spans="2:18" ht="20.100000000000001" customHeight="1" x14ac:dyDescent="0.4">
      <c r="B1177" s="105" t="str">
        <f t="shared" si="54"/>
        <v/>
      </c>
      <c r="C1177" s="105" t="str">
        <f t="shared" si="55"/>
        <v/>
      </c>
      <c r="D1177" s="105" t="str">
        <f t="shared" si="56"/>
        <v/>
      </c>
      <c r="E1177" s="106" t="s">
        <v>695</v>
      </c>
      <c r="F1177" s="106" t="s">
        <v>794</v>
      </c>
      <c r="G1177" s="106" t="s">
        <v>710</v>
      </c>
      <c r="H1177" s="106" t="s">
        <v>765</v>
      </c>
      <c r="I1177" s="106">
        <v>9</v>
      </c>
      <c r="J1177" s="106" t="s">
        <v>711</v>
      </c>
      <c r="K1177" s="106">
        <v>10</v>
      </c>
      <c r="L1177" s="106" t="s">
        <v>765</v>
      </c>
      <c r="M1177" s="106" t="s">
        <v>924</v>
      </c>
      <c r="N1177" s="106">
        <v>0.44</v>
      </c>
      <c r="O1177" s="106">
        <v>0.89</v>
      </c>
      <c r="P1177" s="106" t="s">
        <v>714</v>
      </c>
      <c r="Q1177" s="107" t="s">
        <v>1937</v>
      </c>
      <c r="R1177" s="107" t="s">
        <v>25</v>
      </c>
    </row>
    <row r="1178" spans="2:18" ht="20.100000000000001" customHeight="1" x14ac:dyDescent="0.4">
      <c r="B1178" s="105" t="str">
        <f t="shared" si="54"/>
        <v/>
      </c>
      <c r="C1178" s="105" t="str">
        <f t="shared" si="55"/>
        <v/>
      </c>
      <c r="D1178" s="105" t="str">
        <f t="shared" si="56"/>
        <v/>
      </c>
      <c r="E1178" s="106" t="s">
        <v>695</v>
      </c>
      <c r="F1178" s="106" t="s">
        <v>696</v>
      </c>
      <c r="G1178" s="106" t="s">
        <v>721</v>
      </c>
      <c r="H1178" s="106" t="s">
        <v>717</v>
      </c>
      <c r="I1178" s="106">
        <v>9</v>
      </c>
      <c r="J1178" s="106" t="s">
        <v>722</v>
      </c>
      <c r="K1178" s="106">
        <v>9</v>
      </c>
      <c r="L1178" s="106" t="s">
        <v>717</v>
      </c>
      <c r="M1178" s="106" t="s">
        <v>924</v>
      </c>
      <c r="N1178" s="106">
        <v>0.32</v>
      </c>
      <c r="O1178" s="106">
        <v>0.89</v>
      </c>
      <c r="P1178" s="106" t="s">
        <v>714</v>
      </c>
      <c r="Q1178" s="107" t="s">
        <v>1938</v>
      </c>
      <c r="R1178" s="107" t="s">
        <v>25</v>
      </c>
    </row>
    <row r="1179" spans="2:18" ht="20.100000000000001" customHeight="1" x14ac:dyDescent="0.4">
      <c r="B1179" s="105" t="str">
        <f t="shared" si="54"/>
        <v/>
      </c>
      <c r="C1179" s="105" t="str">
        <f t="shared" si="55"/>
        <v/>
      </c>
      <c r="D1179" s="105" t="str">
        <f t="shared" si="56"/>
        <v/>
      </c>
      <c r="E1179" s="106" t="s">
        <v>695</v>
      </c>
      <c r="F1179" s="106" t="s">
        <v>696</v>
      </c>
      <c r="G1179" s="106" t="s">
        <v>773</v>
      </c>
      <c r="H1179" s="106" t="s">
        <v>698</v>
      </c>
      <c r="I1179" s="106">
        <v>9</v>
      </c>
      <c r="J1179" s="106" t="s">
        <v>774</v>
      </c>
      <c r="K1179" s="106">
        <v>9</v>
      </c>
      <c r="L1179" s="106" t="s">
        <v>698</v>
      </c>
      <c r="M1179" s="106" t="s">
        <v>924</v>
      </c>
      <c r="N1179" s="106">
        <v>0.32</v>
      </c>
      <c r="O1179" s="106">
        <v>0.89</v>
      </c>
      <c r="P1179" s="106" t="s">
        <v>714</v>
      </c>
      <c r="Q1179" s="107" t="s">
        <v>1939</v>
      </c>
      <c r="R1179" s="107" t="s">
        <v>25</v>
      </c>
    </row>
    <row r="1180" spans="2:18" ht="20.100000000000001" customHeight="1" x14ac:dyDescent="0.4">
      <c r="B1180" s="105" t="str">
        <f t="shared" si="54"/>
        <v/>
      </c>
      <c r="C1180" s="105" t="str">
        <f t="shared" si="55"/>
        <v/>
      </c>
      <c r="D1180" s="105" t="str">
        <f t="shared" si="56"/>
        <v/>
      </c>
      <c r="E1180" s="106" t="s">
        <v>695</v>
      </c>
      <c r="F1180" s="106" t="s">
        <v>696</v>
      </c>
      <c r="G1180" s="106" t="s">
        <v>778</v>
      </c>
      <c r="H1180" s="106" t="s">
        <v>698</v>
      </c>
      <c r="I1180" s="106">
        <v>9</v>
      </c>
      <c r="J1180" s="106" t="s">
        <v>779</v>
      </c>
      <c r="K1180" s="106">
        <v>9</v>
      </c>
      <c r="L1180" s="106" t="s">
        <v>698</v>
      </c>
      <c r="M1180" s="106" t="s">
        <v>924</v>
      </c>
      <c r="N1180" s="106">
        <v>0.32</v>
      </c>
      <c r="O1180" s="106">
        <v>0.89</v>
      </c>
      <c r="P1180" s="106" t="s">
        <v>714</v>
      </c>
      <c r="Q1180" s="107" t="s">
        <v>1940</v>
      </c>
      <c r="R1180" s="107" t="s">
        <v>25</v>
      </c>
    </row>
    <row r="1181" spans="2:18" ht="20.100000000000001" customHeight="1" x14ac:dyDescent="0.4">
      <c r="B1181" s="105" t="str">
        <f t="shared" si="54"/>
        <v/>
      </c>
      <c r="C1181" s="105" t="str">
        <f t="shared" si="55"/>
        <v/>
      </c>
      <c r="D1181" s="105" t="str">
        <f t="shared" si="56"/>
        <v/>
      </c>
      <c r="E1181" s="106" t="s">
        <v>695</v>
      </c>
      <c r="F1181" s="106" t="s">
        <v>696</v>
      </c>
      <c r="G1181" s="106" t="s">
        <v>782</v>
      </c>
      <c r="H1181" s="106" t="s">
        <v>698</v>
      </c>
      <c r="I1181" s="106">
        <v>9</v>
      </c>
      <c r="J1181" s="106" t="s">
        <v>783</v>
      </c>
      <c r="K1181" s="106">
        <v>9</v>
      </c>
      <c r="L1181" s="106" t="s">
        <v>698</v>
      </c>
      <c r="M1181" s="106" t="s">
        <v>924</v>
      </c>
      <c r="N1181" s="106">
        <v>0.27</v>
      </c>
      <c r="O1181" s="106">
        <v>0.89</v>
      </c>
      <c r="P1181" s="106" t="s">
        <v>714</v>
      </c>
      <c r="Q1181" s="107" t="s">
        <v>1941</v>
      </c>
      <c r="R1181" s="107" t="s">
        <v>25</v>
      </c>
    </row>
    <row r="1182" spans="2:18" ht="20.100000000000001" customHeight="1" x14ac:dyDescent="0.4">
      <c r="B1182" s="105" t="str">
        <f t="shared" si="54"/>
        <v/>
      </c>
      <c r="C1182" s="105" t="str">
        <f t="shared" si="55"/>
        <v/>
      </c>
      <c r="D1182" s="105" t="str">
        <f t="shared" si="56"/>
        <v/>
      </c>
      <c r="E1182" s="106" t="s">
        <v>695</v>
      </c>
      <c r="F1182" s="106" t="s">
        <v>798</v>
      </c>
      <c r="G1182" s="106" t="s">
        <v>710</v>
      </c>
      <c r="H1182" s="106" t="s">
        <v>765</v>
      </c>
      <c r="I1182" s="106">
        <v>9</v>
      </c>
      <c r="J1182" s="106" t="s">
        <v>711</v>
      </c>
      <c r="K1182" s="106">
        <v>10</v>
      </c>
      <c r="L1182" s="106" t="s">
        <v>819</v>
      </c>
      <c r="M1182" s="106" t="s">
        <v>924</v>
      </c>
      <c r="N1182" s="106">
        <v>0.36</v>
      </c>
      <c r="O1182" s="106">
        <v>0.89</v>
      </c>
      <c r="P1182" s="106" t="s">
        <v>714</v>
      </c>
      <c r="Q1182" s="107" t="s">
        <v>1942</v>
      </c>
      <c r="R1182" s="107" t="s">
        <v>25</v>
      </c>
    </row>
    <row r="1183" spans="2:18" ht="20.100000000000001" customHeight="1" x14ac:dyDescent="0.4">
      <c r="B1183" s="105" t="str">
        <f t="shared" si="54"/>
        <v/>
      </c>
      <c r="C1183" s="105" t="str">
        <f t="shared" si="55"/>
        <v/>
      </c>
      <c r="D1183" s="105" t="str">
        <f t="shared" si="56"/>
        <v/>
      </c>
      <c r="E1183" s="106" t="s">
        <v>695</v>
      </c>
      <c r="F1183" s="106" t="s">
        <v>805</v>
      </c>
      <c r="G1183" s="106" t="s">
        <v>697</v>
      </c>
      <c r="H1183" s="106" t="s">
        <v>765</v>
      </c>
      <c r="I1183" s="106">
        <v>9</v>
      </c>
      <c r="J1183" s="106" t="s">
        <v>699</v>
      </c>
      <c r="K1183" s="106">
        <v>10</v>
      </c>
      <c r="L1183" s="106" t="s">
        <v>741</v>
      </c>
      <c r="M1183" s="106" t="s">
        <v>924</v>
      </c>
      <c r="N1183" s="106">
        <v>0.45</v>
      </c>
      <c r="O1183" s="106">
        <v>0.89</v>
      </c>
      <c r="P1183" s="106" t="s">
        <v>714</v>
      </c>
      <c r="Q1183" s="107" t="s">
        <v>1943</v>
      </c>
      <c r="R1183" s="107" t="s">
        <v>522</v>
      </c>
    </row>
    <row r="1184" spans="2:18" ht="20.100000000000001" customHeight="1" x14ac:dyDescent="0.4">
      <c r="B1184" s="105" t="str">
        <f t="shared" si="54"/>
        <v/>
      </c>
      <c r="C1184" s="105" t="str">
        <f t="shared" si="55"/>
        <v/>
      </c>
      <c r="D1184" s="105" t="str">
        <f t="shared" si="56"/>
        <v/>
      </c>
      <c r="E1184" s="106" t="s">
        <v>695</v>
      </c>
      <c r="F1184" s="106" t="s">
        <v>805</v>
      </c>
      <c r="G1184" s="106" t="s">
        <v>710</v>
      </c>
      <c r="H1184" s="106" t="s">
        <v>729</v>
      </c>
      <c r="I1184" s="106">
        <v>9</v>
      </c>
      <c r="J1184" s="106" t="s">
        <v>711</v>
      </c>
      <c r="K1184" s="106">
        <v>10</v>
      </c>
      <c r="L1184" s="106" t="s">
        <v>741</v>
      </c>
      <c r="M1184" s="106" t="s">
        <v>924</v>
      </c>
      <c r="N1184" s="106">
        <v>0.45</v>
      </c>
      <c r="O1184" s="106">
        <v>0.89</v>
      </c>
      <c r="P1184" s="106" t="s">
        <v>714</v>
      </c>
      <c r="Q1184" s="107" t="s">
        <v>1944</v>
      </c>
      <c r="R1184" s="107" t="s">
        <v>522</v>
      </c>
    </row>
    <row r="1185" spans="2:18" ht="20.100000000000001" customHeight="1" x14ac:dyDescent="0.4">
      <c r="B1185" s="105" t="str">
        <f t="shared" si="54"/>
        <v/>
      </c>
      <c r="C1185" s="105" t="str">
        <f t="shared" si="55"/>
        <v/>
      </c>
      <c r="D1185" s="105" t="str">
        <f t="shared" si="56"/>
        <v/>
      </c>
      <c r="E1185" s="106" t="s">
        <v>695</v>
      </c>
      <c r="F1185" s="106" t="s">
        <v>805</v>
      </c>
      <c r="G1185" s="106" t="s">
        <v>752</v>
      </c>
      <c r="H1185" s="106" t="s">
        <v>729</v>
      </c>
      <c r="I1185" s="106">
        <v>9</v>
      </c>
      <c r="J1185" s="106" t="s">
        <v>699</v>
      </c>
      <c r="K1185" s="106">
        <v>10</v>
      </c>
      <c r="L1185" s="106" t="s">
        <v>753</v>
      </c>
      <c r="M1185" s="106" t="s">
        <v>924</v>
      </c>
      <c r="N1185" s="106">
        <v>0.46</v>
      </c>
      <c r="O1185" s="106">
        <v>0.89</v>
      </c>
      <c r="P1185" s="106" t="s">
        <v>714</v>
      </c>
      <c r="Q1185" s="107" t="s">
        <v>1945</v>
      </c>
      <c r="R1185" s="107" t="s">
        <v>522</v>
      </c>
    </row>
    <row r="1186" spans="2:18" ht="20.100000000000001" customHeight="1" x14ac:dyDescent="0.4">
      <c r="B1186" s="105" t="str">
        <f t="shared" si="54"/>
        <v/>
      </c>
      <c r="C1186" s="105" t="str">
        <f t="shared" si="55"/>
        <v/>
      </c>
      <c r="D1186" s="105" t="str">
        <f t="shared" si="56"/>
        <v/>
      </c>
      <c r="E1186" s="106" t="s">
        <v>695</v>
      </c>
      <c r="F1186" s="106" t="s">
        <v>817</v>
      </c>
      <c r="G1186" s="106" t="s">
        <v>697</v>
      </c>
      <c r="H1186" s="106" t="s">
        <v>819</v>
      </c>
      <c r="I1186" s="106">
        <v>9</v>
      </c>
      <c r="J1186" s="106" t="s">
        <v>699</v>
      </c>
      <c r="K1186" s="106">
        <v>10</v>
      </c>
      <c r="L1186" s="106" t="s">
        <v>741</v>
      </c>
      <c r="M1186" s="106" t="s">
        <v>924</v>
      </c>
      <c r="N1186" s="106">
        <v>0.32</v>
      </c>
      <c r="O1186" s="106">
        <v>0.89</v>
      </c>
      <c r="P1186" s="106" t="s">
        <v>714</v>
      </c>
      <c r="Q1186" s="107" t="s">
        <v>1946</v>
      </c>
      <c r="R1186" s="107" t="s">
        <v>522</v>
      </c>
    </row>
    <row r="1187" spans="2:18" ht="20.100000000000001" customHeight="1" x14ac:dyDescent="0.4">
      <c r="B1187" s="105" t="str">
        <f t="shared" si="54"/>
        <v/>
      </c>
      <c r="C1187" s="105" t="str">
        <f t="shared" si="55"/>
        <v/>
      </c>
      <c r="D1187" s="105" t="str">
        <f t="shared" si="56"/>
        <v/>
      </c>
      <c r="E1187" s="106" t="s">
        <v>695</v>
      </c>
      <c r="F1187" s="106" t="s">
        <v>817</v>
      </c>
      <c r="G1187" s="106" t="s">
        <v>710</v>
      </c>
      <c r="H1187" s="106" t="s">
        <v>799</v>
      </c>
      <c r="I1187" s="106">
        <v>9</v>
      </c>
      <c r="J1187" s="106" t="s">
        <v>711</v>
      </c>
      <c r="K1187" s="106">
        <v>10</v>
      </c>
      <c r="L1187" s="106" t="s">
        <v>741</v>
      </c>
      <c r="M1187" s="106" t="s">
        <v>924</v>
      </c>
      <c r="N1187" s="106">
        <v>0.32</v>
      </c>
      <c r="O1187" s="106">
        <v>0.89</v>
      </c>
      <c r="P1187" s="106" t="s">
        <v>714</v>
      </c>
      <c r="Q1187" s="107" t="s">
        <v>1947</v>
      </c>
      <c r="R1187" s="107" t="s">
        <v>522</v>
      </c>
    </row>
    <row r="1188" spans="2:18" ht="20.100000000000001" customHeight="1" x14ac:dyDescent="0.4">
      <c r="B1188" s="105" t="str">
        <f t="shared" si="54"/>
        <v/>
      </c>
      <c r="C1188" s="105" t="str">
        <f t="shared" si="55"/>
        <v/>
      </c>
      <c r="D1188" s="105" t="str">
        <f t="shared" si="56"/>
        <v/>
      </c>
      <c r="E1188" s="106" t="s">
        <v>695</v>
      </c>
      <c r="F1188" s="106" t="s">
        <v>817</v>
      </c>
      <c r="G1188" s="106" t="s">
        <v>752</v>
      </c>
      <c r="H1188" s="106" t="s">
        <v>799</v>
      </c>
      <c r="I1188" s="106">
        <v>9</v>
      </c>
      <c r="J1188" s="106" t="s">
        <v>699</v>
      </c>
      <c r="K1188" s="106">
        <v>10</v>
      </c>
      <c r="L1188" s="106" t="s">
        <v>753</v>
      </c>
      <c r="M1188" s="106" t="s">
        <v>924</v>
      </c>
      <c r="N1188" s="106">
        <v>0.33</v>
      </c>
      <c r="O1188" s="106">
        <v>0.89</v>
      </c>
      <c r="P1188" s="106" t="s">
        <v>714</v>
      </c>
      <c r="Q1188" s="107" t="s">
        <v>1948</v>
      </c>
      <c r="R1188" s="107" t="s">
        <v>522</v>
      </c>
    </row>
    <row r="1189" spans="2:18" ht="20.100000000000001" customHeight="1" x14ac:dyDescent="0.4">
      <c r="B1189" s="105" t="str">
        <f t="shared" si="54"/>
        <v/>
      </c>
      <c r="C1189" s="105" t="str">
        <f t="shared" si="55"/>
        <v/>
      </c>
      <c r="D1189" s="105" t="str">
        <f t="shared" si="56"/>
        <v/>
      </c>
      <c r="E1189" s="106" t="s">
        <v>695</v>
      </c>
      <c r="F1189" s="106" t="s">
        <v>805</v>
      </c>
      <c r="G1189" s="106" t="s">
        <v>710</v>
      </c>
      <c r="H1189" s="106" t="s">
        <v>729</v>
      </c>
      <c r="I1189" s="106">
        <v>9</v>
      </c>
      <c r="J1189" s="106" t="s">
        <v>711</v>
      </c>
      <c r="K1189" s="106">
        <v>10</v>
      </c>
      <c r="L1189" s="106" t="s">
        <v>741</v>
      </c>
      <c r="M1189" s="106" t="s">
        <v>924</v>
      </c>
      <c r="N1189" s="106">
        <v>0.45</v>
      </c>
      <c r="O1189" s="106">
        <v>0.89</v>
      </c>
      <c r="P1189" s="106" t="s">
        <v>714</v>
      </c>
      <c r="Q1189" s="107" t="s">
        <v>1949</v>
      </c>
      <c r="R1189" s="107" t="s">
        <v>275</v>
      </c>
    </row>
    <row r="1190" spans="2:18" ht="20.100000000000001" customHeight="1" x14ac:dyDescent="0.4">
      <c r="B1190" s="105" t="str">
        <f t="shared" si="54"/>
        <v/>
      </c>
      <c r="C1190" s="105" t="str">
        <f t="shared" si="55"/>
        <v/>
      </c>
      <c r="D1190" s="105" t="str">
        <f t="shared" si="56"/>
        <v/>
      </c>
      <c r="E1190" s="106" t="s">
        <v>695</v>
      </c>
      <c r="F1190" s="106" t="s">
        <v>805</v>
      </c>
      <c r="G1190" s="106" t="s">
        <v>752</v>
      </c>
      <c r="H1190" s="106" t="s">
        <v>733</v>
      </c>
      <c r="I1190" s="106">
        <v>9</v>
      </c>
      <c r="J1190" s="106" t="s">
        <v>699</v>
      </c>
      <c r="K1190" s="106">
        <v>10</v>
      </c>
      <c r="L1190" s="106" t="s">
        <v>753</v>
      </c>
      <c r="M1190" s="106" t="s">
        <v>924</v>
      </c>
      <c r="N1190" s="106">
        <v>0.45</v>
      </c>
      <c r="O1190" s="106">
        <v>0.89</v>
      </c>
      <c r="P1190" s="106" t="s">
        <v>714</v>
      </c>
      <c r="Q1190" s="107" t="s">
        <v>1950</v>
      </c>
      <c r="R1190" s="107" t="s">
        <v>275</v>
      </c>
    </row>
    <row r="1191" spans="2:18" ht="20.100000000000001" customHeight="1" x14ac:dyDescent="0.4">
      <c r="B1191" s="105" t="str">
        <f t="shared" si="54"/>
        <v/>
      </c>
      <c r="C1191" s="105" t="str">
        <f t="shared" si="55"/>
        <v/>
      </c>
      <c r="D1191" s="105" t="str">
        <f t="shared" si="56"/>
        <v/>
      </c>
      <c r="E1191" s="106" t="s">
        <v>695</v>
      </c>
      <c r="F1191" s="106" t="s">
        <v>817</v>
      </c>
      <c r="G1191" s="106" t="s">
        <v>710</v>
      </c>
      <c r="H1191" s="106" t="s">
        <v>799</v>
      </c>
      <c r="I1191" s="106">
        <v>9</v>
      </c>
      <c r="J1191" s="106" t="s">
        <v>711</v>
      </c>
      <c r="K1191" s="106">
        <v>10</v>
      </c>
      <c r="L1191" s="106" t="s">
        <v>741</v>
      </c>
      <c r="M1191" s="106" t="s">
        <v>924</v>
      </c>
      <c r="N1191" s="106">
        <v>0.32</v>
      </c>
      <c r="O1191" s="106">
        <v>0.89</v>
      </c>
      <c r="P1191" s="106" t="s">
        <v>714</v>
      </c>
      <c r="Q1191" s="107" t="s">
        <v>1951</v>
      </c>
      <c r="R1191" s="107" t="s">
        <v>275</v>
      </c>
    </row>
    <row r="1192" spans="2:18" ht="20.100000000000001" customHeight="1" x14ac:dyDescent="0.4">
      <c r="B1192" s="105" t="str">
        <f t="shared" si="54"/>
        <v/>
      </c>
      <c r="C1192" s="105" t="str">
        <f t="shared" si="55"/>
        <v/>
      </c>
      <c r="D1192" s="105" t="str">
        <f t="shared" si="56"/>
        <v/>
      </c>
      <c r="E1192" s="106" t="s">
        <v>695</v>
      </c>
      <c r="F1192" s="106" t="s">
        <v>817</v>
      </c>
      <c r="G1192" s="106" t="s">
        <v>752</v>
      </c>
      <c r="H1192" s="106" t="s">
        <v>802</v>
      </c>
      <c r="I1192" s="106">
        <v>9</v>
      </c>
      <c r="J1192" s="106" t="s">
        <v>699</v>
      </c>
      <c r="K1192" s="106">
        <v>10</v>
      </c>
      <c r="L1192" s="106" t="s">
        <v>753</v>
      </c>
      <c r="M1192" s="106" t="s">
        <v>924</v>
      </c>
      <c r="N1192" s="106">
        <v>0.33</v>
      </c>
      <c r="O1192" s="106">
        <v>0.89</v>
      </c>
      <c r="P1192" s="106" t="s">
        <v>714</v>
      </c>
      <c r="Q1192" s="107" t="s">
        <v>1952</v>
      </c>
      <c r="R1192" s="107" t="s">
        <v>275</v>
      </c>
    </row>
    <row r="1193" spans="2:18" ht="20.100000000000001" customHeight="1" x14ac:dyDescent="0.4">
      <c r="B1193" s="105" t="str">
        <f t="shared" si="54"/>
        <v/>
      </c>
      <c r="C1193" s="105" t="str">
        <f t="shared" si="55"/>
        <v/>
      </c>
      <c r="D1193" s="105" t="str">
        <f t="shared" si="56"/>
        <v/>
      </c>
      <c r="E1193" s="106" t="s">
        <v>695</v>
      </c>
      <c r="F1193" s="106" t="s">
        <v>794</v>
      </c>
      <c r="G1193" s="106" t="s">
        <v>721</v>
      </c>
      <c r="H1193" s="106" t="s">
        <v>733</v>
      </c>
      <c r="I1193" s="106">
        <v>9</v>
      </c>
      <c r="J1193" s="106" t="s">
        <v>722</v>
      </c>
      <c r="K1193" s="106">
        <v>10</v>
      </c>
      <c r="L1193" s="106" t="s">
        <v>733</v>
      </c>
      <c r="M1193" s="106" t="s">
        <v>924</v>
      </c>
      <c r="N1193" s="106">
        <v>0.45</v>
      </c>
      <c r="O1193" s="106">
        <v>0.89</v>
      </c>
      <c r="P1193" s="106" t="s">
        <v>714</v>
      </c>
      <c r="Q1193" s="107" t="s">
        <v>1953</v>
      </c>
      <c r="R1193" s="107" t="s">
        <v>13</v>
      </c>
    </row>
    <row r="1194" spans="2:18" ht="20.100000000000001" customHeight="1" x14ac:dyDescent="0.4">
      <c r="B1194" s="105" t="str">
        <f t="shared" si="54"/>
        <v/>
      </c>
      <c r="C1194" s="105" t="str">
        <f t="shared" si="55"/>
        <v/>
      </c>
      <c r="D1194" s="105" t="str">
        <f t="shared" si="56"/>
        <v/>
      </c>
      <c r="E1194" s="106" t="s">
        <v>695</v>
      </c>
      <c r="F1194" s="106" t="s">
        <v>696</v>
      </c>
      <c r="G1194" s="106" t="s">
        <v>710</v>
      </c>
      <c r="H1194" s="106" t="s">
        <v>717</v>
      </c>
      <c r="I1194" s="106">
        <v>9</v>
      </c>
      <c r="J1194" s="106" t="s">
        <v>711</v>
      </c>
      <c r="K1194" s="106">
        <v>9</v>
      </c>
      <c r="L1194" s="106" t="s">
        <v>717</v>
      </c>
      <c r="M1194" s="106" t="s">
        <v>924</v>
      </c>
      <c r="N1194" s="106">
        <v>0.32</v>
      </c>
      <c r="O1194" s="106">
        <v>0.89</v>
      </c>
      <c r="P1194" s="106" t="s">
        <v>714</v>
      </c>
      <c r="Q1194" s="107" t="s">
        <v>1954</v>
      </c>
      <c r="R1194" s="107" t="s">
        <v>13</v>
      </c>
    </row>
    <row r="1195" spans="2:18" ht="20.100000000000001" customHeight="1" x14ac:dyDescent="0.4">
      <c r="B1195" s="105" t="str">
        <f t="shared" si="54"/>
        <v/>
      </c>
      <c r="C1195" s="105" t="str">
        <f t="shared" si="55"/>
        <v/>
      </c>
      <c r="D1195" s="105" t="str">
        <f t="shared" si="56"/>
        <v/>
      </c>
      <c r="E1195" s="106" t="s">
        <v>695</v>
      </c>
      <c r="F1195" s="106" t="s">
        <v>728</v>
      </c>
      <c r="G1195" s="106" t="s">
        <v>773</v>
      </c>
      <c r="H1195" s="106" t="s">
        <v>765</v>
      </c>
      <c r="I1195" s="106">
        <v>9</v>
      </c>
      <c r="J1195" s="106" t="s">
        <v>774</v>
      </c>
      <c r="K1195" s="106">
        <v>9</v>
      </c>
      <c r="L1195" s="106" t="s">
        <v>717</v>
      </c>
      <c r="M1195" s="106" t="s">
        <v>924</v>
      </c>
      <c r="N1195" s="106">
        <v>0.39</v>
      </c>
      <c r="O1195" s="106">
        <v>0.9</v>
      </c>
      <c r="P1195" s="106" t="s">
        <v>714</v>
      </c>
      <c r="Q1195" s="107" t="s">
        <v>1955</v>
      </c>
      <c r="R1195" s="107" t="s">
        <v>39</v>
      </c>
    </row>
    <row r="1196" spans="2:18" ht="20.100000000000001" customHeight="1" x14ac:dyDescent="0.4">
      <c r="B1196" s="105" t="str">
        <f t="shared" si="54"/>
        <v/>
      </c>
      <c r="C1196" s="105" t="str">
        <f t="shared" si="55"/>
        <v/>
      </c>
      <c r="D1196" s="105" t="str">
        <f t="shared" si="56"/>
        <v/>
      </c>
      <c r="E1196" s="106" t="s">
        <v>695</v>
      </c>
      <c r="F1196" s="106" t="s">
        <v>728</v>
      </c>
      <c r="G1196" s="106" t="s">
        <v>778</v>
      </c>
      <c r="H1196" s="106" t="s">
        <v>765</v>
      </c>
      <c r="I1196" s="106">
        <v>9</v>
      </c>
      <c r="J1196" s="106" t="s">
        <v>779</v>
      </c>
      <c r="K1196" s="106">
        <v>9</v>
      </c>
      <c r="L1196" s="106" t="s">
        <v>717</v>
      </c>
      <c r="M1196" s="106" t="s">
        <v>924</v>
      </c>
      <c r="N1196" s="106">
        <v>0.39</v>
      </c>
      <c r="O1196" s="106">
        <v>0.9</v>
      </c>
      <c r="P1196" s="106" t="s">
        <v>714</v>
      </c>
      <c r="Q1196" s="107" t="s">
        <v>1956</v>
      </c>
      <c r="R1196" s="107" t="s">
        <v>39</v>
      </c>
    </row>
    <row r="1197" spans="2:18" ht="20.100000000000001" customHeight="1" x14ac:dyDescent="0.4">
      <c r="B1197" s="105" t="str">
        <f t="shared" si="54"/>
        <v/>
      </c>
      <c r="C1197" s="105" t="str">
        <f t="shared" si="55"/>
        <v/>
      </c>
      <c r="D1197" s="105" t="str">
        <f t="shared" si="56"/>
        <v/>
      </c>
      <c r="E1197" s="106" t="s">
        <v>695</v>
      </c>
      <c r="F1197" s="106" t="s">
        <v>728</v>
      </c>
      <c r="G1197" s="106" t="s">
        <v>782</v>
      </c>
      <c r="H1197" s="106" t="s">
        <v>765</v>
      </c>
      <c r="I1197" s="106">
        <v>9</v>
      </c>
      <c r="J1197" s="106" t="s">
        <v>783</v>
      </c>
      <c r="K1197" s="106">
        <v>9</v>
      </c>
      <c r="L1197" s="106" t="s">
        <v>717</v>
      </c>
      <c r="M1197" s="106" t="s">
        <v>924</v>
      </c>
      <c r="N1197" s="106">
        <v>0.34</v>
      </c>
      <c r="O1197" s="106">
        <v>0.9</v>
      </c>
      <c r="P1197" s="106" t="s">
        <v>714</v>
      </c>
      <c r="Q1197" s="107" t="s">
        <v>1957</v>
      </c>
      <c r="R1197" s="107" t="s">
        <v>39</v>
      </c>
    </row>
    <row r="1198" spans="2:18" ht="20.100000000000001" customHeight="1" x14ac:dyDescent="0.4">
      <c r="B1198" s="105" t="str">
        <f t="shared" si="54"/>
        <v/>
      </c>
      <c r="C1198" s="105" t="str">
        <f t="shared" si="55"/>
        <v/>
      </c>
      <c r="D1198" s="105" t="str">
        <f t="shared" si="56"/>
        <v/>
      </c>
      <c r="E1198" s="106" t="s">
        <v>695</v>
      </c>
      <c r="F1198" s="106" t="s">
        <v>728</v>
      </c>
      <c r="G1198" s="106" t="s">
        <v>773</v>
      </c>
      <c r="H1198" s="106" t="s">
        <v>733</v>
      </c>
      <c r="I1198" s="106">
        <v>9</v>
      </c>
      <c r="J1198" s="106" t="s">
        <v>774</v>
      </c>
      <c r="K1198" s="106">
        <v>9</v>
      </c>
      <c r="L1198" s="106" t="s">
        <v>698</v>
      </c>
      <c r="M1198" s="106" t="s">
        <v>924</v>
      </c>
      <c r="N1198" s="106">
        <v>0.39</v>
      </c>
      <c r="O1198" s="106">
        <v>0.9</v>
      </c>
      <c r="P1198" s="106" t="s">
        <v>714</v>
      </c>
      <c r="Q1198" s="107" t="s">
        <v>1958</v>
      </c>
      <c r="R1198" s="107" t="s">
        <v>25</v>
      </c>
    </row>
    <row r="1199" spans="2:18" ht="20.100000000000001" customHeight="1" x14ac:dyDescent="0.4">
      <c r="B1199" s="105" t="str">
        <f t="shared" si="54"/>
        <v/>
      </c>
      <c r="C1199" s="105" t="str">
        <f t="shared" si="55"/>
        <v/>
      </c>
      <c r="D1199" s="105" t="str">
        <f t="shared" si="56"/>
        <v/>
      </c>
      <c r="E1199" s="106" t="s">
        <v>695</v>
      </c>
      <c r="F1199" s="106" t="s">
        <v>728</v>
      </c>
      <c r="G1199" s="106" t="s">
        <v>778</v>
      </c>
      <c r="H1199" s="106" t="s">
        <v>733</v>
      </c>
      <c r="I1199" s="106">
        <v>9</v>
      </c>
      <c r="J1199" s="106" t="s">
        <v>779</v>
      </c>
      <c r="K1199" s="106">
        <v>9</v>
      </c>
      <c r="L1199" s="106" t="s">
        <v>698</v>
      </c>
      <c r="M1199" s="106" t="s">
        <v>924</v>
      </c>
      <c r="N1199" s="106">
        <v>0.39</v>
      </c>
      <c r="O1199" s="106">
        <v>0.9</v>
      </c>
      <c r="P1199" s="106" t="s">
        <v>714</v>
      </c>
      <c r="Q1199" s="107" t="s">
        <v>1959</v>
      </c>
      <c r="R1199" s="107" t="s">
        <v>25</v>
      </c>
    </row>
    <row r="1200" spans="2:18" ht="20.100000000000001" customHeight="1" x14ac:dyDescent="0.4">
      <c r="B1200" s="105" t="str">
        <f t="shared" si="54"/>
        <v/>
      </c>
      <c r="C1200" s="105" t="str">
        <f t="shared" si="55"/>
        <v/>
      </c>
      <c r="D1200" s="105" t="str">
        <f t="shared" si="56"/>
        <v/>
      </c>
      <c r="E1200" s="106" t="s">
        <v>695</v>
      </c>
      <c r="F1200" s="106" t="s">
        <v>728</v>
      </c>
      <c r="G1200" s="106" t="s">
        <v>782</v>
      </c>
      <c r="H1200" s="106" t="s">
        <v>733</v>
      </c>
      <c r="I1200" s="106">
        <v>9</v>
      </c>
      <c r="J1200" s="106" t="s">
        <v>783</v>
      </c>
      <c r="K1200" s="106">
        <v>9</v>
      </c>
      <c r="L1200" s="106" t="s">
        <v>698</v>
      </c>
      <c r="M1200" s="106" t="s">
        <v>924</v>
      </c>
      <c r="N1200" s="106">
        <v>0.34</v>
      </c>
      <c r="O1200" s="106">
        <v>0.9</v>
      </c>
      <c r="P1200" s="106" t="s">
        <v>714</v>
      </c>
      <c r="Q1200" s="107" t="s">
        <v>1960</v>
      </c>
      <c r="R1200" s="107" t="s">
        <v>25</v>
      </c>
    </row>
    <row r="1201" spans="2:18" ht="20.100000000000001" customHeight="1" x14ac:dyDescent="0.4">
      <c r="B1201" s="105" t="str">
        <f t="shared" si="54"/>
        <v/>
      </c>
      <c r="C1201" s="105" t="str">
        <f t="shared" si="55"/>
        <v/>
      </c>
      <c r="D1201" s="105" t="str">
        <f t="shared" si="56"/>
        <v/>
      </c>
      <c r="E1201" s="106" t="s">
        <v>695</v>
      </c>
      <c r="F1201" s="106" t="s">
        <v>696</v>
      </c>
      <c r="G1201" s="106" t="s">
        <v>697</v>
      </c>
      <c r="H1201" s="106" t="s">
        <v>698</v>
      </c>
      <c r="I1201" s="106">
        <v>9</v>
      </c>
      <c r="J1201" s="106" t="s">
        <v>699</v>
      </c>
      <c r="K1201" s="106">
        <v>9</v>
      </c>
      <c r="L1201" s="106" t="s">
        <v>698</v>
      </c>
      <c r="M1201" s="106" t="s">
        <v>924</v>
      </c>
      <c r="N1201" s="106">
        <v>0.32</v>
      </c>
      <c r="O1201" s="106">
        <v>0.9</v>
      </c>
      <c r="P1201" s="106" t="s">
        <v>714</v>
      </c>
      <c r="Q1201" s="107" t="s">
        <v>1961</v>
      </c>
      <c r="R1201" s="107" t="s">
        <v>522</v>
      </c>
    </row>
    <row r="1202" spans="2:18" ht="20.100000000000001" customHeight="1" x14ac:dyDescent="0.4">
      <c r="B1202" s="105" t="str">
        <f t="shared" si="54"/>
        <v/>
      </c>
      <c r="C1202" s="105" t="str">
        <f t="shared" si="55"/>
        <v/>
      </c>
      <c r="D1202" s="105" t="str">
        <f t="shared" si="56"/>
        <v/>
      </c>
      <c r="E1202" s="106" t="s">
        <v>695</v>
      </c>
      <c r="F1202" s="106" t="s">
        <v>1813</v>
      </c>
      <c r="G1202" s="106" t="s">
        <v>697</v>
      </c>
      <c r="H1202" s="106" t="s">
        <v>707</v>
      </c>
      <c r="I1202" s="106">
        <v>16</v>
      </c>
      <c r="J1202" s="106" t="s">
        <v>699</v>
      </c>
      <c r="K1202" s="106">
        <v>16</v>
      </c>
      <c r="L1202" s="106" t="s">
        <v>741</v>
      </c>
      <c r="M1202" s="106" t="s">
        <v>924</v>
      </c>
      <c r="N1202" s="106">
        <v>0.55000000000000004</v>
      </c>
      <c r="O1202" s="106">
        <v>0.9</v>
      </c>
      <c r="P1202" s="106" t="s">
        <v>714</v>
      </c>
      <c r="Q1202" s="107" t="s">
        <v>1962</v>
      </c>
      <c r="R1202" s="107" t="s">
        <v>926</v>
      </c>
    </row>
    <row r="1203" spans="2:18" ht="20.100000000000001" customHeight="1" x14ac:dyDescent="0.4">
      <c r="B1203" s="105" t="str">
        <f t="shared" si="54"/>
        <v/>
      </c>
      <c r="C1203" s="105" t="str">
        <f t="shared" si="55"/>
        <v/>
      </c>
      <c r="D1203" s="105" t="str">
        <f t="shared" si="56"/>
        <v/>
      </c>
      <c r="E1203" s="106" t="s">
        <v>695</v>
      </c>
      <c r="F1203" s="106" t="s">
        <v>696</v>
      </c>
      <c r="G1203" s="106" t="s">
        <v>697</v>
      </c>
      <c r="H1203" s="106" t="s">
        <v>698</v>
      </c>
      <c r="I1203" s="106">
        <v>9</v>
      </c>
      <c r="J1203" s="106" t="s">
        <v>699</v>
      </c>
      <c r="K1203" s="106">
        <v>9</v>
      </c>
      <c r="L1203" s="106" t="s">
        <v>698</v>
      </c>
      <c r="M1203" s="106" t="s">
        <v>924</v>
      </c>
      <c r="N1203" s="106">
        <v>0.32</v>
      </c>
      <c r="O1203" s="106">
        <v>0.9</v>
      </c>
      <c r="P1203" s="106" t="s">
        <v>701</v>
      </c>
      <c r="Q1203" s="107" t="s">
        <v>1963</v>
      </c>
      <c r="R1203" s="107" t="s">
        <v>275</v>
      </c>
    </row>
    <row r="1204" spans="2:18" ht="20.100000000000001" customHeight="1" x14ac:dyDescent="0.4">
      <c r="B1204" s="105" t="str">
        <f t="shared" si="54"/>
        <v/>
      </c>
      <c r="C1204" s="105" t="str">
        <f t="shared" si="55"/>
        <v/>
      </c>
      <c r="D1204" s="105" t="str">
        <f t="shared" si="56"/>
        <v/>
      </c>
      <c r="E1204" s="106" t="s">
        <v>695</v>
      </c>
      <c r="F1204" s="106" t="s">
        <v>696</v>
      </c>
      <c r="G1204" s="106" t="s">
        <v>697</v>
      </c>
      <c r="H1204" s="106" t="s">
        <v>706</v>
      </c>
      <c r="I1204" s="106">
        <v>9</v>
      </c>
      <c r="J1204" s="106" t="s">
        <v>707</v>
      </c>
      <c r="K1204" s="106">
        <v>9</v>
      </c>
      <c r="L1204" s="106" t="s">
        <v>706</v>
      </c>
      <c r="M1204" s="106" t="s">
        <v>924</v>
      </c>
      <c r="N1204" s="106">
        <v>0.32</v>
      </c>
      <c r="O1204" s="106">
        <v>0.9</v>
      </c>
      <c r="P1204" s="106" t="s">
        <v>701</v>
      </c>
      <c r="Q1204" s="107" t="s">
        <v>1964</v>
      </c>
      <c r="R1204" s="107" t="s">
        <v>275</v>
      </c>
    </row>
    <row r="1205" spans="2:18" ht="20.100000000000001" customHeight="1" x14ac:dyDescent="0.4">
      <c r="B1205" s="105" t="str">
        <f t="shared" si="54"/>
        <v/>
      </c>
      <c r="C1205" s="105" t="str">
        <f t="shared" si="55"/>
        <v/>
      </c>
      <c r="D1205" s="105" t="str">
        <f t="shared" si="56"/>
        <v/>
      </c>
      <c r="E1205" s="106" t="s">
        <v>695</v>
      </c>
      <c r="F1205" s="106" t="s">
        <v>728</v>
      </c>
      <c r="G1205" s="106" t="s">
        <v>721</v>
      </c>
      <c r="H1205" s="106" t="s">
        <v>765</v>
      </c>
      <c r="I1205" s="106">
        <v>9</v>
      </c>
      <c r="J1205" s="106" t="s">
        <v>722</v>
      </c>
      <c r="K1205" s="106">
        <v>9</v>
      </c>
      <c r="L1205" s="106" t="s">
        <v>717</v>
      </c>
      <c r="M1205" s="106" t="s">
        <v>924</v>
      </c>
      <c r="N1205" s="106">
        <v>0.39</v>
      </c>
      <c r="O1205" s="106">
        <v>0.91</v>
      </c>
      <c r="P1205" s="106" t="s">
        <v>714</v>
      </c>
      <c r="Q1205" s="107" t="s">
        <v>1965</v>
      </c>
      <c r="R1205" s="107" t="s">
        <v>25</v>
      </c>
    </row>
    <row r="1206" spans="2:18" ht="20.100000000000001" customHeight="1" x14ac:dyDescent="0.4">
      <c r="B1206" s="105" t="str">
        <f t="shared" si="54"/>
        <v/>
      </c>
      <c r="C1206" s="105" t="str">
        <f t="shared" si="55"/>
        <v/>
      </c>
      <c r="D1206" s="105" t="str">
        <f t="shared" si="56"/>
        <v/>
      </c>
      <c r="E1206" s="106" t="s">
        <v>695</v>
      </c>
      <c r="F1206" s="106" t="s">
        <v>728</v>
      </c>
      <c r="G1206" s="106" t="s">
        <v>697</v>
      </c>
      <c r="H1206" s="106" t="s">
        <v>733</v>
      </c>
      <c r="I1206" s="106">
        <v>9</v>
      </c>
      <c r="J1206" s="106" t="s">
        <v>699</v>
      </c>
      <c r="K1206" s="106">
        <v>9</v>
      </c>
      <c r="L1206" s="106" t="s">
        <v>698</v>
      </c>
      <c r="M1206" s="106" t="s">
        <v>924</v>
      </c>
      <c r="N1206" s="106">
        <v>0.39</v>
      </c>
      <c r="O1206" s="106">
        <v>0.91</v>
      </c>
      <c r="P1206" s="106" t="s">
        <v>714</v>
      </c>
      <c r="Q1206" s="107" t="s">
        <v>1966</v>
      </c>
      <c r="R1206" s="107" t="s">
        <v>522</v>
      </c>
    </row>
    <row r="1207" spans="2:18" ht="20.100000000000001" customHeight="1" x14ac:dyDescent="0.4">
      <c r="B1207" s="105" t="str">
        <f t="shared" si="54"/>
        <v/>
      </c>
      <c r="C1207" s="105" t="str">
        <f t="shared" si="55"/>
        <v/>
      </c>
      <c r="D1207" s="105" t="str">
        <f t="shared" si="56"/>
        <v/>
      </c>
      <c r="E1207" s="106" t="s">
        <v>695</v>
      </c>
      <c r="F1207" s="106" t="s">
        <v>740</v>
      </c>
      <c r="G1207" s="106" t="s">
        <v>710</v>
      </c>
      <c r="H1207" s="106" t="s">
        <v>698</v>
      </c>
      <c r="I1207" s="106">
        <v>9</v>
      </c>
      <c r="J1207" s="106" t="s">
        <v>711</v>
      </c>
      <c r="K1207" s="106">
        <v>9</v>
      </c>
      <c r="L1207" s="106" t="s">
        <v>741</v>
      </c>
      <c r="M1207" s="106" t="s">
        <v>924</v>
      </c>
      <c r="N1207" s="106">
        <v>0.34</v>
      </c>
      <c r="O1207" s="106">
        <v>0.91</v>
      </c>
      <c r="P1207" s="106" t="s">
        <v>714</v>
      </c>
      <c r="Q1207" s="107" t="s">
        <v>1967</v>
      </c>
      <c r="R1207" s="107" t="s">
        <v>522</v>
      </c>
    </row>
    <row r="1208" spans="2:18" ht="20.100000000000001" customHeight="1" x14ac:dyDescent="0.4">
      <c r="B1208" s="105" t="str">
        <f t="shared" si="54"/>
        <v/>
      </c>
      <c r="C1208" s="105" t="str">
        <f t="shared" si="55"/>
        <v/>
      </c>
      <c r="D1208" s="105" t="str">
        <f t="shared" si="56"/>
        <v/>
      </c>
      <c r="E1208" s="106" t="s">
        <v>695</v>
      </c>
      <c r="F1208" s="106" t="s">
        <v>740</v>
      </c>
      <c r="G1208" s="106" t="s">
        <v>721</v>
      </c>
      <c r="H1208" s="106" t="s">
        <v>706</v>
      </c>
      <c r="I1208" s="106">
        <v>9</v>
      </c>
      <c r="J1208" s="106" t="s">
        <v>722</v>
      </c>
      <c r="K1208" s="106">
        <v>9</v>
      </c>
      <c r="L1208" s="106" t="s">
        <v>741</v>
      </c>
      <c r="M1208" s="106" t="s">
        <v>924</v>
      </c>
      <c r="N1208" s="106">
        <v>0.34</v>
      </c>
      <c r="O1208" s="106">
        <v>0.91</v>
      </c>
      <c r="P1208" s="106" t="s">
        <v>714</v>
      </c>
      <c r="Q1208" s="107" t="s">
        <v>1968</v>
      </c>
      <c r="R1208" s="107" t="s">
        <v>522</v>
      </c>
    </row>
    <row r="1209" spans="2:18" ht="20.100000000000001" customHeight="1" x14ac:dyDescent="0.4">
      <c r="B1209" s="105" t="str">
        <f t="shared" si="54"/>
        <v/>
      </c>
      <c r="C1209" s="105" t="str">
        <f t="shared" si="55"/>
        <v/>
      </c>
      <c r="D1209" s="105" t="str">
        <f t="shared" si="56"/>
        <v/>
      </c>
      <c r="E1209" s="106" t="s">
        <v>695</v>
      </c>
      <c r="F1209" s="106" t="s">
        <v>740</v>
      </c>
      <c r="G1209" s="106" t="s">
        <v>752</v>
      </c>
      <c r="H1209" s="106" t="s">
        <v>698</v>
      </c>
      <c r="I1209" s="106">
        <v>9</v>
      </c>
      <c r="J1209" s="106" t="s">
        <v>699</v>
      </c>
      <c r="K1209" s="106">
        <v>9</v>
      </c>
      <c r="L1209" s="106" t="s">
        <v>753</v>
      </c>
      <c r="M1209" s="106" t="s">
        <v>924</v>
      </c>
      <c r="N1209" s="106">
        <v>0.34</v>
      </c>
      <c r="O1209" s="106">
        <v>0.91</v>
      </c>
      <c r="P1209" s="106" t="s">
        <v>714</v>
      </c>
      <c r="Q1209" s="107" t="s">
        <v>1969</v>
      </c>
      <c r="R1209" s="107" t="s">
        <v>522</v>
      </c>
    </row>
    <row r="1210" spans="2:18" ht="20.100000000000001" customHeight="1" x14ac:dyDescent="0.4">
      <c r="B1210" s="105" t="str">
        <f t="shared" si="54"/>
        <v/>
      </c>
      <c r="C1210" s="105" t="str">
        <f t="shared" si="55"/>
        <v/>
      </c>
      <c r="D1210" s="105" t="str">
        <f t="shared" si="56"/>
        <v/>
      </c>
      <c r="E1210" s="106" t="s">
        <v>695</v>
      </c>
      <c r="F1210" s="106" t="s">
        <v>1813</v>
      </c>
      <c r="G1210" s="106" t="s">
        <v>697</v>
      </c>
      <c r="H1210" s="106" t="s">
        <v>1817</v>
      </c>
      <c r="I1210" s="106">
        <v>15</v>
      </c>
      <c r="J1210" s="106" t="s">
        <v>699</v>
      </c>
      <c r="K1210" s="106">
        <v>16</v>
      </c>
      <c r="L1210" s="106" t="s">
        <v>741</v>
      </c>
      <c r="M1210" s="106" t="s">
        <v>924</v>
      </c>
      <c r="N1210" s="106">
        <v>0.54</v>
      </c>
      <c r="O1210" s="106">
        <v>0.91</v>
      </c>
      <c r="P1210" s="106" t="s">
        <v>714</v>
      </c>
      <c r="Q1210" s="107" t="s">
        <v>1970</v>
      </c>
      <c r="R1210" s="107" t="s">
        <v>926</v>
      </c>
    </row>
    <row r="1211" spans="2:18" ht="20.100000000000001" customHeight="1" x14ac:dyDescent="0.4">
      <c r="B1211" s="105" t="str">
        <f t="shared" si="54"/>
        <v/>
      </c>
      <c r="C1211" s="105" t="str">
        <f t="shared" si="55"/>
        <v/>
      </c>
      <c r="D1211" s="105" t="str">
        <f t="shared" si="56"/>
        <v/>
      </c>
      <c r="E1211" s="106" t="s">
        <v>695</v>
      </c>
      <c r="F1211" s="106" t="s">
        <v>1841</v>
      </c>
      <c r="G1211" s="106" t="s">
        <v>721</v>
      </c>
      <c r="H1211" s="106" t="s">
        <v>1027</v>
      </c>
      <c r="I1211" s="106">
        <v>9</v>
      </c>
      <c r="J1211" s="106" t="s">
        <v>722</v>
      </c>
      <c r="K1211" s="106">
        <v>9</v>
      </c>
      <c r="L1211" s="106" t="s">
        <v>765</v>
      </c>
      <c r="M1211" s="106" t="s">
        <v>700</v>
      </c>
      <c r="N1211" s="106">
        <v>0.51</v>
      </c>
      <c r="O1211" s="106">
        <v>0.91</v>
      </c>
      <c r="P1211" s="106" t="s">
        <v>714</v>
      </c>
      <c r="Q1211" s="107" t="s">
        <v>1971</v>
      </c>
      <c r="R1211" s="107" t="s">
        <v>703</v>
      </c>
    </row>
    <row r="1212" spans="2:18" ht="20.100000000000001" customHeight="1" x14ac:dyDescent="0.4">
      <c r="B1212" s="105" t="str">
        <f t="shared" si="54"/>
        <v/>
      </c>
      <c r="C1212" s="105" t="str">
        <f t="shared" si="55"/>
        <v/>
      </c>
      <c r="D1212" s="105" t="str">
        <f t="shared" si="56"/>
        <v/>
      </c>
      <c r="E1212" s="106" t="s">
        <v>695</v>
      </c>
      <c r="F1212" s="106" t="s">
        <v>1841</v>
      </c>
      <c r="G1212" s="106" t="s">
        <v>773</v>
      </c>
      <c r="H1212" s="106" t="s">
        <v>1817</v>
      </c>
      <c r="I1212" s="106">
        <v>9</v>
      </c>
      <c r="J1212" s="106" t="s">
        <v>774</v>
      </c>
      <c r="K1212" s="106">
        <v>9</v>
      </c>
      <c r="L1212" s="106" t="s">
        <v>733</v>
      </c>
      <c r="M1212" s="106" t="s">
        <v>700</v>
      </c>
      <c r="N1212" s="106">
        <v>0.51</v>
      </c>
      <c r="O1212" s="106">
        <v>0.91</v>
      </c>
      <c r="P1212" s="106" t="s">
        <v>714</v>
      </c>
      <c r="Q1212" s="107" t="s">
        <v>1972</v>
      </c>
      <c r="R1212" s="107" t="s">
        <v>703</v>
      </c>
    </row>
    <row r="1213" spans="2:18" ht="20.100000000000001" customHeight="1" x14ac:dyDescent="0.4">
      <c r="B1213" s="105" t="str">
        <f t="shared" si="54"/>
        <v/>
      </c>
      <c r="C1213" s="105" t="str">
        <f t="shared" si="55"/>
        <v/>
      </c>
      <c r="D1213" s="105" t="str">
        <f t="shared" si="56"/>
        <v/>
      </c>
      <c r="E1213" s="106" t="s">
        <v>695</v>
      </c>
      <c r="F1213" s="106" t="s">
        <v>1841</v>
      </c>
      <c r="G1213" s="106" t="s">
        <v>778</v>
      </c>
      <c r="H1213" s="106" t="s">
        <v>1817</v>
      </c>
      <c r="I1213" s="106">
        <v>9</v>
      </c>
      <c r="J1213" s="106" t="s">
        <v>779</v>
      </c>
      <c r="K1213" s="106">
        <v>9</v>
      </c>
      <c r="L1213" s="106" t="s">
        <v>733</v>
      </c>
      <c r="M1213" s="106" t="s">
        <v>700</v>
      </c>
      <c r="N1213" s="106">
        <v>0.51</v>
      </c>
      <c r="O1213" s="106">
        <v>0.91</v>
      </c>
      <c r="P1213" s="106" t="s">
        <v>714</v>
      </c>
      <c r="Q1213" s="107" t="s">
        <v>1973</v>
      </c>
      <c r="R1213" s="107" t="s">
        <v>703</v>
      </c>
    </row>
    <row r="1214" spans="2:18" ht="20.100000000000001" customHeight="1" x14ac:dyDescent="0.4">
      <c r="B1214" s="105" t="str">
        <f t="shared" si="54"/>
        <v/>
      </c>
      <c r="C1214" s="105" t="str">
        <f t="shared" si="55"/>
        <v/>
      </c>
      <c r="D1214" s="105" t="str">
        <f t="shared" si="56"/>
        <v/>
      </c>
      <c r="E1214" s="106" t="s">
        <v>695</v>
      </c>
      <c r="F1214" s="106" t="s">
        <v>1841</v>
      </c>
      <c r="G1214" s="106" t="s">
        <v>782</v>
      </c>
      <c r="H1214" s="106" t="s">
        <v>1817</v>
      </c>
      <c r="I1214" s="106">
        <v>9</v>
      </c>
      <c r="J1214" s="106" t="s">
        <v>783</v>
      </c>
      <c r="K1214" s="106">
        <v>9</v>
      </c>
      <c r="L1214" s="106" t="s">
        <v>733</v>
      </c>
      <c r="M1214" s="106" t="s">
        <v>700</v>
      </c>
      <c r="N1214" s="106">
        <v>0.4</v>
      </c>
      <c r="O1214" s="106">
        <v>0.91</v>
      </c>
      <c r="P1214" s="106" t="s">
        <v>714</v>
      </c>
      <c r="Q1214" s="107" t="s">
        <v>1974</v>
      </c>
      <c r="R1214" s="107" t="s">
        <v>703</v>
      </c>
    </row>
    <row r="1215" spans="2:18" ht="20.100000000000001" customHeight="1" x14ac:dyDescent="0.4">
      <c r="B1215" s="105" t="str">
        <f t="shared" si="54"/>
        <v/>
      </c>
      <c r="C1215" s="105" t="str">
        <f t="shared" si="55"/>
        <v/>
      </c>
      <c r="D1215" s="105" t="str">
        <f t="shared" si="56"/>
        <v/>
      </c>
      <c r="E1215" s="106" t="s">
        <v>695</v>
      </c>
      <c r="F1215" s="106" t="s">
        <v>728</v>
      </c>
      <c r="G1215" s="106" t="s">
        <v>697</v>
      </c>
      <c r="H1215" s="106" t="s">
        <v>733</v>
      </c>
      <c r="I1215" s="106">
        <v>9</v>
      </c>
      <c r="J1215" s="106" t="s">
        <v>699</v>
      </c>
      <c r="K1215" s="106">
        <v>9</v>
      </c>
      <c r="L1215" s="106" t="s">
        <v>698</v>
      </c>
      <c r="M1215" s="106" t="s">
        <v>924</v>
      </c>
      <c r="N1215" s="106">
        <v>0.39</v>
      </c>
      <c r="O1215" s="106">
        <v>0.91</v>
      </c>
      <c r="P1215" s="106" t="s">
        <v>714</v>
      </c>
      <c r="Q1215" s="107" t="s">
        <v>1975</v>
      </c>
      <c r="R1215" s="107" t="s">
        <v>275</v>
      </c>
    </row>
    <row r="1216" spans="2:18" ht="20.100000000000001" customHeight="1" x14ac:dyDescent="0.4">
      <c r="B1216" s="105" t="str">
        <f t="shared" si="54"/>
        <v/>
      </c>
      <c r="C1216" s="105" t="str">
        <f t="shared" si="55"/>
        <v/>
      </c>
      <c r="D1216" s="105" t="str">
        <f t="shared" si="56"/>
        <v/>
      </c>
      <c r="E1216" s="106" t="s">
        <v>695</v>
      </c>
      <c r="F1216" s="106" t="s">
        <v>740</v>
      </c>
      <c r="G1216" s="106" t="s">
        <v>710</v>
      </c>
      <c r="H1216" s="106" t="s">
        <v>698</v>
      </c>
      <c r="I1216" s="106">
        <v>9</v>
      </c>
      <c r="J1216" s="106" t="s">
        <v>711</v>
      </c>
      <c r="K1216" s="106">
        <v>9</v>
      </c>
      <c r="L1216" s="106" t="s">
        <v>741</v>
      </c>
      <c r="M1216" s="106" t="s">
        <v>924</v>
      </c>
      <c r="N1216" s="106">
        <v>0.34</v>
      </c>
      <c r="O1216" s="106">
        <v>0.91</v>
      </c>
      <c r="P1216" s="106" t="s">
        <v>714</v>
      </c>
      <c r="Q1216" s="107" t="s">
        <v>1976</v>
      </c>
      <c r="R1216" s="107" t="s">
        <v>275</v>
      </c>
    </row>
    <row r="1217" spans="2:18" ht="20.100000000000001" customHeight="1" x14ac:dyDescent="0.4">
      <c r="B1217" s="105" t="str">
        <f t="shared" si="54"/>
        <v/>
      </c>
      <c r="C1217" s="105" t="str">
        <f t="shared" si="55"/>
        <v/>
      </c>
      <c r="D1217" s="105" t="str">
        <f t="shared" si="56"/>
        <v/>
      </c>
      <c r="E1217" s="106" t="s">
        <v>695</v>
      </c>
      <c r="F1217" s="106" t="s">
        <v>740</v>
      </c>
      <c r="G1217" s="106" t="s">
        <v>721</v>
      </c>
      <c r="H1217" s="106" t="s">
        <v>706</v>
      </c>
      <c r="I1217" s="106">
        <v>9</v>
      </c>
      <c r="J1217" s="106" t="s">
        <v>722</v>
      </c>
      <c r="K1217" s="106">
        <v>9</v>
      </c>
      <c r="L1217" s="106" t="s">
        <v>741</v>
      </c>
      <c r="M1217" s="106" t="s">
        <v>924</v>
      </c>
      <c r="N1217" s="106">
        <v>0.34</v>
      </c>
      <c r="O1217" s="106">
        <v>0.91</v>
      </c>
      <c r="P1217" s="106" t="s">
        <v>714</v>
      </c>
      <c r="Q1217" s="107" t="s">
        <v>1977</v>
      </c>
      <c r="R1217" s="107" t="s">
        <v>275</v>
      </c>
    </row>
    <row r="1218" spans="2:18" ht="20.100000000000001" customHeight="1" x14ac:dyDescent="0.4">
      <c r="B1218" s="105" t="str">
        <f t="shared" si="54"/>
        <v/>
      </c>
      <c r="C1218" s="105" t="str">
        <f t="shared" si="55"/>
        <v/>
      </c>
      <c r="D1218" s="105" t="str">
        <f t="shared" si="56"/>
        <v/>
      </c>
      <c r="E1218" s="106" t="s">
        <v>695</v>
      </c>
      <c r="F1218" s="106" t="s">
        <v>740</v>
      </c>
      <c r="G1218" s="106" t="s">
        <v>752</v>
      </c>
      <c r="H1218" s="106" t="s">
        <v>717</v>
      </c>
      <c r="I1218" s="106">
        <v>9</v>
      </c>
      <c r="J1218" s="106" t="s">
        <v>699</v>
      </c>
      <c r="K1218" s="106">
        <v>9</v>
      </c>
      <c r="L1218" s="106" t="s">
        <v>753</v>
      </c>
      <c r="M1218" s="106" t="s">
        <v>924</v>
      </c>
      <c r="N1218" s="106">
        <v>0.34</v>
      </c>
      <c r="O1218" s="106">
        <v>0.91</v>
      </c>
      <c r="P1218" s="106" t="s">
        <v>714</v>
      </c>
      <c r="Q1218" s="107" t="s">
        <v>1978</v>
      </c>
      <c r="R1218" s="107" t="s">
        <v>275</v>
      </c>
    </row>
    <row r="1219" spans="2:18" ht="20.100000000000001" customHeight="1" x14ac:dyDescent="0.4">
      <c r="B1219" s="105" t="str">
        <f t="shared" si="54"/>
        <v/>
      </c>
      <c r="C1219" s="105" t="str">
        <f t="shared" si="55"/>
        <v/>
      </c>
      <c r="D1219" s="105" t="str">
        <f t="shared" si="56"/>
        <v/>
      </c>
      <c r="E1219" s="106" t="s">
        <v>695</v>
      </c>
      <c r="F1219" s="106" t="s">
        <v>728</v>
      </c>
      <c r="G1219" s="106" t="s">
        <v>710</v>
      </c>
      <c r="H1219" s="106" t="s">
        <v>765</v>
      </c>
      <c r="I1219" s="106">
        <v>9</v>
      </c>
      <c r="J1219" s="106" t="s">
        <v>711</v>
      </c>
      <c r="K1219" s="106">
        <v>9</v>
      </c>
      <c r="L1219" s="106" t="s">
        <v>717</v>
      </c>
      <c r="M1219" s="106" t="s">
        <v>924</v>
      </c>
      <c r="N1219" s="106">
        <v>0.39</v>
      </c>
      <c r="O1219" s="106">
        <v>0.91</v>
      </c>
      <c r="P1219" s="106" t="s">
        <v>714</v>
      </c>
      <c r="Q1219" s="107" t="s">
        <v>1979</v>
      </c>
      <c r="R1219" s="107" t="s">
        <v>13</v>
      </c>
    </row>
    <row r="1220" spans="2:18" ht="20.100000000000001" customHeight="1" x14ac:dyDescent="0.4">
      <c r="B1220" s="105" t="str">
        <f t="shared" si="54"/>
        <v/>
      </c>
      <c r="C1220" s="105" t="str">
        <f t="shared" si="55"/>
        <v/>
      </c>
      <c r="D1220" s="105" t="str">
        <f t="shared" si="56"/>
        <v/>
      </c>
      <c r="E1220" s="106" t="s">
        <v>695</v>
      </c>
      <c r="F1220" s="106" t="s">
        <v>1841</v>
      </c>
      <c r="G1220" s="106" t="s">
        <v>710</v>
      </c>
      <c r="H1220" s="106" t="s">
        <v>1027</v>
      </c>
      <c r="I1220" s="106">
        <v>9</v>
      </c>
      <c r="J1220" s="106" t="s">
        <v>711</v>
      </c>
      <c r="K1220" s="106">
        <v>9</v>
      </c>
      <c r="L1220" s="106" t="s">
        <v>765</v>
      </c>
      <c r="M1220" s="106" t="s">
        <v>700</v>
      </c>
      <c r="N1220" s="106">
        <v>0.52</v>
      </c>
      <c r="O1220" s="106">
        <v>0.91</v>
      </c>
      <c r="P1220" s="106" t="s">
        <v>714</v>
      </c>
      <c r="Q1220" s="107" t="s">
        <v>1980</v>
      </c>
      <c r="R1220" s="107" t="s">
        <v>13</v>
      </c>
    </row>
    <row r="1221" spans="2:18" ht="20.100000000000001" customHeight="1" x14ac:dyDescent="0.4">
      <c r="B1221" s="105" t="str">
        <f t="shared" si="54"/>
        <v/>
      </c>
      <c r="C1221" s="105" t="str">
        <f t="shared" si="55"/>
        <v/>
      </c>
      <c r="D1221" s="105" t="str">
        <f t="shared" si="56"/>
        <v/>
      </c>
      <c r="E1221" s="106" t="s">
        <v>695</v>
      </c>
      <c r="F1221" s="106" t="s">
        <v>794</v>
      </c>
      <c r="G1221" s="106" t="s">
        <v>773</v>
      </c>
      <c r="H1221" s="106" t="s">
        <v>765</v>
      </c>
      <c r="I1221" s="106">
        <v>9</v>
      </c>
      <c r="J1221" s="106" t="s">
        <v>774</v>
      </c>
      <c r="K1221" s="106">
        <v>9</v>
      </c>
      <c r="L1221" s="106" t="s">
        <v>765</v>
      </c>
      <c r="M1221" s="106" t="s">
        <v>924</v>
      </c>
      <c r="N1221" s="106">
        <v>0.44</v>
      </c>
      <c r="O1221" s="106">
        <v>0.92</v>
      </c>
      <c r="P1221" s="106" t="s">
        <v>714</v>
      </c>
      <c r="Q1221" s="107" t="s">
        <v>1981</v>
      </c>
      <c r="R1221" s="107" t="s">
        <v>39</v>
      </c>
    </row>
    <row r="1222" spans="2:18" ht="20.100000000000001" customHeight="1" x14ac:dyDescent="0.4">
      <c r="B1222" s="105" t="str">
        <f t="shared" si="54"/>
        <v/>
      </c>
      <c r="C1222" s="105" t="str">
        <f t="shared" si="55"/>
        <v/>
      </c>
      <c r="D1222" s="105" t="str">
        <f t="shared" si="56"/>
        <v/>
      </c>
      <c r="E1222" s="106" t="s">
        <v>695</v>
      </c>
      <c r="F1222" s="106" t="s">
        <v>794</v>
      </c>
      <c r="G1222" s="106" t="s">
        <v>778</v>
      </c>
      <c r="H1222" s="106" t="s">
        <v>765</v>
      </c>
      <c r="I1222" s="106">
        <v>9</v>
      </c>
      <c r="J1222" s="106" t="s">
        <v>779</v>
      </c>
      <c r="K1222" s="106">
        <v>9</v>
      </c>
      <c r="L1222" s="106" t="s">
        <v>765</v>
      </c>
      <c r="M1222" s="106" t="s">
        <v>924</v>
      </c>
      <c r="N1222" s="106">
        <v>0.43</v>
      </c>
      <c r="O1222" s="106">
        <v>0.92</v>
      </c>
      <c r="P1222" s="106" t="s">
        <v>714</v>
      </c>
      <c r="Q1222" s="107" t="s">
        <v>1982</v>
      </c>
      <c r="R1222" s="107" t="s">
        <v>39</v>
      </c>
    </row>
    <row r="1223" spans="2:18" ht="20.100000000000001" customHeight="1" x14ac:dyDescent="0.4">
      <c r="B1223" s="105" t="str">
        <f t="shared" si="54"/>
        <v/>
      </c>
      <c r="C1223" s="105" t="str">
        <f t="shared" si="55"/>
        <v/>
      </c>
      <c r="D1223" s="105" t="str">
        <f t="shared" si="56"/>
        <v/>
      </c>
      <c r="E1223" s="106" t="s">
        <v>695</v>
      </c>
      <c r="F1223" s="106" t="s">
        <v>794</v>
      </c>
      <c r="G1223" s="106" t="s">
        <v>782</v>
      </c>
      <c r="H1223" s="106" t="s">
        <v>765</v>
      </c>
      <c r="I1223" s="106">
        <v>9</v>
      </c>
      <c r="J1223" s="106" t="s">
        <v>783</v>
      </c>
      <c r="K1223" s="106">
        <v>9</v>
      </c>
      <c r="L1223" s="106" t="s">
        <v>765</v>
      </c>
      <c r="M1223" s="106" t="s">
        <v>924</v>
      </c>
      <c r="N1223" s="106">
        <v>0.37</v>
      </c>
      <c r="O1223" s="106">
        <v>0.92</v>
      </c>
      <c r="P1223" s="106" t="s">
        <v>714</v>
      </c>
      <c r="Q1223" s="107" t="s">
        <v>1983</v>
      </c>
      <c r="R1223" s="107" t="s">
        <v>39</v>
      </c>
    </row>
    <row r="1224" spans="2:18" ht="20.100000000000001" customHeight="1" x14ac:dyDescent="0.4">
      <c r="B1224" s="105" t="str">
        <f t="shared" si="54"/>
        <v/>
      </c>
      <c r="C1224" s="105" t="str">
        <f t="shared" si="55"/>
        <v/>
      </c>
      <c r="D1224" s="105" t="str">
        <f t="shared" si="56"/>
        <v/>
      </c>
      <c r="E1224" s="106" t="s">
        <v>695</v>
      </c>
      <c r="F1224" s="106" t="s">
        <v>798</v>
      </c>
      <c r="G1224" s="106" t="s">
        <v>773</v>
      </c>
      <c r="H1224" s="106" t="s">
        <v>765</v>
      </c>
      <c r="I1224" s="106">
        <v>9</v>
      </c>
      <c r="J1224" s="106" t="s">
        <v>774</v>
      </c>
      <c r="K1224" s="106">
        <v>9</v>
      </c>
      <c r="L1224" s="106" t="s">
        <v>819</v>
      </c>
      <c r="M1224" s="106" t="s">
        <v>924</v>
      </c>
      <c r="N1224" s="106">
        <v>0.36</v>
      </c>
      <c r="O1224" s="106">
        <v>0.92</v>
      </c>
      <c r="P1224" s="106" t="s">
        <v>714</v>
      </c>
      <c r="Q1224" s="107" t="s">
        <v>1984</v>
      </c>
      <c r="R1224" s="107" t="s">
        <v>39</v>
      </c>
    </row>
    <row r="1225" spans="2:18" ht="20.100000000000001" customHeight="1" x14ac:dyDescent="0.4">
      <c r="B1225" s="105" t="str">
        <f t="shared" si="54"/>
        <v/>
      </c>
      <c r="C1225" s="105" t="str">
        <f t="shared" si="55"/>
        <v/>
      </c>
      <c r="D1225" s="105" t="str">
        <f t="shared" si="56"/>
        <v/>
      </c>
      <c r="E1225" s="106" t="s">
        <v>695</v>
      </c>
      <c r="F1225" s="106" t="s">
        <v>798</v>
      </c>
      <c r="G1225" s="106" t="s">
        <v>778</v>
      </c>
      <c r="H1225" s="106" t="s">
        <v>765</v>
      </c>
      <c r="I1225" s="106">
        <v>9</v>
      </c>
      <c r="J1225" s="106" t="s">
        <v>779</v>
      </c>
      <c r="K1225" s="106">
        <v>9</v>
      </c>
      <c r="L1225" s="106" t="s">
        <v>819</v>
      </c>
      <c r="M1225" s="106" t="s">
        <v>924</v>
      </c>
      <c r="N1225" s="106">
        <v>0.36</v>
      </c>
      <c r="O1225" s="106">
        <v>0.92</v>
      </c>
      <c r="P1225" s="106" t="s">
        <v>714</v>
      </c>
      <c r="Q1225" s="107" t="s">
        <v>1985</v>
      </c>
      <c r="R1225" s="107" t="s">
        <v>39</v>
      </c>
    </row>
    <row r="1226" spans="2:18" ht="20.100000000000001" customHeight="1" x14ac:dyDescent="0.4">
      <c r="B1226" s="105" t="str">
        <f t="shared" si="54"/>
        <v/>
      </c>
      <c r="C1226" s="105" t="str">
        <f t="shared" si="55"/>
        <v/>
      </c>
      <c r="D1226" s="105" t="str">
        <f t="shared" si="56"/>
        <v/>
      </c>
      <c r="E1226" s="106" t="s">
        <v>695</v>
      </c>
      <c r="F1226" s="106" t="s">
        <v>798</v>
      </c>
      <c r="G1226" s="106" t="s">
        <v>782</v>
      </c>
      <c r="H1226" s="106" t="s">
        <v>765</v>
      </c>
      <c r="I1226" s="106">
        <v>9</v>
      </c>
      <c r="J1226" s="106" t="s">
        <v>783</v>
      </c>
      <c r="K1226" s="106">
        <v>9</v>
      </c>
      <c r="L1226" s="106" t="s">
        <v>819</v>
      </c>
      <c r="M1226" s="106" t="s">
        <v>924</v>
      </c>
      <c r="N1226" s="106">
        <v>0.32</v>
      </c>
      <c r="O1226" s="106">
        <v>0.92</v>
      </c>
      <c r="P1226" s="106" t="s">
        <v>714</v>
      </c>
      <c r="Q1226" s="107" t="s">
        <v>1986</v>
      </c>
      <c r="R1226" s="107" t="s">
        <v>39</v>
      </c>
    </row>
    <row r="1227" spans="2:18" ht="20.100000000000001" customHeight="1" x14ac:dyDescent="0.4">
      <c r="B1227" s="105" t="str">
        <f t="shared" si="54"/>
        <v/>
      </c>
      <c r="C1227" s="105" t="str">
        <f t="shared" si="55"/>
        <v/>
      </c>
      <c r="D1227" s="105" t="str">
        <f t="shared" si="56"/>
        <v/>
      </c>
      <c r="E1227" s="106" t="s">
        <v>695</v>
      </c>
      <c r="F1227" s="106" t="s">
        <v>1813</v>
      </c>
      <c r="G1227" s="106" t="s">
        <v>697</v>
      </c>
      <c r="H1227" s="106" t="s">
        <v>707</v>
      </c>
      <c r="I1227" s="106">
        <v>14</v>
      </c>
      <c r="J1227" s="106" t="s">
        <v>699</v>
      </c>
      <c r="K1227" s="106">
        <v>15</v>
      </c>
      <c r="L1227" s="106" t="s">
        <v>741</v>
      </c>
      <c r="M1227" s="106" t="s">
        <v>924</v>
      </c>
      <c r="N1227" s="106">
        <v>0.55000000000000004</v>
      </c>
      <c r="O1227" s="106">
        <v>0.92</v>
      </c>
      <c r="P1227" s="106" t="s">
        <v>714</v>
      </c>
      <c r="Q1227" s="107" t="s">
        <v>1987</v>
      </c>
      <c r="R1227" s="107" t="s">
        <v>39</v>
      </c>
    </row>
    <row r="1228" spans="2:18" ht="20.100000000000001" customHeight="1" x14ac:dyDescent="0.4">
      <c r="B1228" s="105" t="str">
        <f t="shared" si="54"/>
        <v/>
      </c>
      <c r="C1228" s="105" t="str">
        <f t="shared" si="55"/>
        <v/>
      </c>
      <c r="D1228" s="105" t="str">
        <f t="shared" si="56"/>
        <v/>
      </c>
      <c r="E1228" s="106" t="s">
        <v>695</v>
      </c>
      <c r="F1228" s="106" t="s">
        <v>794</v>
      </c>
      <c r="G1228" s="106" t="s">
        <v>721</v>
      </c>
      <c r="H1228" s="106" t="s">
        <v>765</v>
      </c>
      <c r="I1228" s="106">
        <v>9</v>
      </c>
      <c r="J1228" s="106" t="s">
        <v>722</v>
      </c>
      <c r="K1228" s="106">
        <v>9</v>
      </c>
      <c r="L1228" s="106" t="s">
        <v>765</v>
      </c>
      <c r="M1228" s="106" t="s">
        <v>924</v>
      </c>
      <c r="N1228" s="106">
        <v>0.44</v>
      </c>
      <c r="O1228" s="106">
        <v>0.92</v>
      </c>
      <c r="P1228" s="106" t="s">
        <v>714</v>
      </c>
      <c r="Q1228" s="107" t="s">
        <v>1988</v>
      </c>
      <c r="R1228" s="107" t="s">
        <v>25</v>
      </c>
    </row>
    <row r="1229" spans="2:18" ht="20.100000000000001" customHeight="1" x14ac:dyDescent="0.4">
      <c r="B1229" s="105" t="str">
        <f t="shared" si="54"/>
        <v/>
      </c>
      <c r="C1229" s="105" t="str">
        <f t="shared" si="55"/>
        <v/>
      </c>
      <c r="D1229" s="105" t="str">
        <f t="shared" si="56"/>
        <v/>
      </c>
      <c r="E1229" s="106" t="s">
        <v>695</v>
      </c>
      <c r="F1229" s="106" t="s">
        <v>794</v>
      </c>
      <c r="G1229" s="106" t="s">
        <v>773</v>
      </c>
      <c r="H1229" s="106" t="s">
        <v>733</v>
      </c>
      <c r="I1229" s="106">
        <v>9</v>
      </c>
      <c r="J1229" s="106" t="s">
        <v>774</v>
      </c>
      <c r="K1229" s="106">
        <v>9</v>
      </c>
      <c r="L1229" s="106" t="s">
        <v>733</v>
      </c>
      <c r="M1229" s="106" t="s">
        <v>924</v>
      </c>
      <c r="N1229" s="106">
        <v>0.44</v>
      </c>
      <c r="O1229" s="106">
        <v>0.92</v>
      </c>
      <c r="P1229" s="106" t="s">
        <v>714</v>
      </c>
      <c r="Q1229" s="107" t="s">
        <v>1989</v>
      </c>
      <c r="R1229" s="107" t="s">
        <v>25</v>
      </c>
    </row>
    <row r="1230" spans="2:18" ht="20.100000000000001" customHeight="1" x14ac:dyDescent="0.4">
      <c r="B1230" s="105" t="str">
        <f t="shared" si="54"/>
        <v/>
      </c>
      <c r="C1230" s="105" t="str">
        <f t="shared" si="55"/>
        <v/>
      </c>
      <c r="D1230" s="105" t="str">
        <f t="shared" si="56"/>
        <v/>
      </c>
      <c r="E1230" s="106" t="s">
        <v>695</v>
      </c>
      <c r="F1230" s="106" t="s">
        <v>794</v>
      </c>
      <c r="G1230" s="106" t="s">
        <v>778</v>
      </c>
      <c r="H1230" s="106" t="s">
        <v>733</v>
      </c>
      <c r="I1230" s="106">
        <v>9</v>
      </c>
      <c r="J1230" s="106" t="s">
        <v>779</v>
      </c>
      <c r="K1230" s="106">
        <v>9</v>
      </c>
      <c r="L1230" s="106" t="s">
        <v>733</v>
      </c>
      <c r="M1230" s="106" t="s">
        <v>924</v>
      </c>
      <c r="N1230" s="106">
        <v>0.44</v>
      </c>
      <c r="O1230" s="106">
        <v>0.92</v>
      </c>
      <c r="P1230" s="106" t="s">
        <v>714</v>
      </c>
      <c r="Q1230" s="107" t="s">
        <v>1990</v>
      </c>
      <c r="R1230" s="107" t="s">
        <v>25</v>
      </c>
    </row>
    <row r="1231" spans="2:18" ht="20.100000000000001" customHeight="1" x14ac:dyDescent="0.4">
      <c r="B1231" s="105" t="str">
        <f t="shared" si="54"/>
        <v/>
      </c>
      <c r="C1231" s="105" t="str">
        <f t="shared" si="55"/>
        <v/>
      </c>
      <c r="D1231" s="105" t="str">
        <f t="shared" si="56"/>
        <v/>
      </c>
      <c r="E1231" s="106" t="s">
        <v>695</v>
      </c>
      <c r="F1231" s="106" t="s">
        <v>794</v>
      </c>
      <c r="G1231" s="106" t="s">
        <v>782</v>
      </c>
      <c r="H1231" s="106" t="s">
        <v>733</v>
      </c>
      <c r="I1231" s="106">
        <v>9</v>
      </c>
      <c r="J1231" s="106" t="s">
        <v>783</v>
      </c>
      <c r="K1231" s="106">
        <v>9</v>
      </c>
      <c r="L1231" s="106" t="s">
        <v>733</v>
      </c>
      <c r="M1231" s="106" t="s">
        <v>924</v>
      </c>
      <c r="N1231" s="106">
        <v>0.37</v>
      </c>
      <c r="O1231" s="106">
        <v>0.92</v>
      </c>
      <c r="P1231" s="106" t="s">
        <v>714</v>
      </c>
      <c r="Q1231" s="107" t="s">
        <v>1991</v>
      </c>
      <c r="R1231" s="107" t="s">
        <v>25</v>
      </c>
    </row>
    <row r="1232" spans="2:18" ht="20.100000000000001" customHeight="1" x14ac:dyDescent="0.4">
      <c r="B1232" s="105" t="str">
        <f t="shared" ref="B1232:B1295" si="57">IF(OR($C$10="",$C$11=""),"",IFERROR(IF(AND($U$22&lt;&gt;R1232,$V$22&lt;&gt;R1232),"－",IF(AND(COUNTIF($C$10,"*樹脂スペーサー*")&gt;0,OR(M1232="空気",F1232="一般",F1232="一般ＰＧ")),"－",IF(AND($W$25&gt;0,$W$25&gt;=O1232),$U$25,IF(AND($W$26&gt;0,$W$26&gt;=O1232),$U$26,IF(AND($W$27&gt;0,$W$27&gt;=O1232),$U$27,IF(AND($W$28&gt;0,$W$28&gt;=O1232),$U$28,IF(AND($W$29&gt;0,$W$29&gt;=O1232),$U$29,IF(AND($W$30&gt;0,$W$30&gt;=O1232),$U$30,IF(AND($W$31&gt;0,$W$31&gt;=O1232),$U$31,"－"))))))))),"－"))</f>
        <v/>
      </c>
      <c r="C1232" s="105" t="str">
        <f t="shared" ref="C1232:C1295" si="58">IF(B1232="","",IF(B1232&lt;&gt;"－",VLOOKUP(B1232,$U$25:$V$31,2,FALSE),"－"))</f>
        <v/>
      </c>
      <c r="D1232" s="105" t="str">
        <f t="shared" ref="D1232:D1295" si="59">IF($H$9="","",IF($V$38&lt;&gt;"断熱等","－",IF(AND(COUNTIF($V$34,"*樹脂スペーサー*")&gt;0,OR(M1232="空気",F1232="一般",F1232="一般ＰＧ")),"－",IF(AND($V$35&lt;&gt;R1232,$W$35&lt;&gt;R1232),"－",IF(MID($H$9,10,1)="Z",IF(N1232&lt;=0.65,"○","－"),IF($V$36&gt;=O1232,"○","－"))))))</f>
        <v/>
      </c>
      <c r="E1232" s="106" t="s">
        <v>695</v>
      </c>
      <c r="F1232" s="106" t="s">
        <v>798</v>
      </c>
      <c r="G1232" s="106" t="s">
        <v>721</v>
      </c>
      <c r="H1232" s="106" t="s">
        <v>765</v>
      </c>
      <c r="I1232" s="106">
        <v>9</v>
      </c>
      <c r="J1232" s="106" t="s">
        <v>722</v>
      </c>
      <c r="K1232" s="106">
        <v>9</v>
      </c>
      <c r="L1232" s="106" t="s">
        <v>819</v>
      </c>
      <c r="M1232" s="106" t="s">
        <v>924</v>
      </c>
      <c r="N1232" s="106">
        <v>0.36</v>
      </c>
      <c r="O1232" s="106">
        <v>0.92</v>
      </c>
      <c r="P1232" s="106" t="s">
        <v>714</v>
      </c>
      <c r="Q1232" s="107" t="s">
        <v>1992</v>
      </c>
      <c r="R1232" s="107" t="s">
        <v>25</v>
      </c>
    </row>
    <row r="1233" spans="2:18" ht="20.100000000000001" customHeight="1" x14ac:dyDescent="0.4">
      <c r="B1233" s="105" t="str">
        <f t="shared" si="57"/>
        <v/>
      </c>
      <c r="C1233" s="105" t="str">
        <f t="shared" si="58"/>
        <v/>
      </c>
      <c r="D1233" s="105" t="str">
        <f t="shared" si="59"/>
        <v/>
      </c>
      <c r="E1233" s="106" t="s">
        <v>695</v>
      </c>
      <c r="F1233" s="106" t="s">
        <v>798</v>
      </c>
      <c r="G1233" s="106" t="s">
        <v>773</v>
      </c>
      <c r="H1233" s="106" t="s">
        <v>733</v>
      </c>
      <c r="I1233" s="106">
        <v>9</v>
      </c>
      <c r="J1233" s="106" t="s">
        <v>774</v>
      </c>
      <c r="K1233" s="106">
        <v>9</v>
      </c>
      <c r="L1233" s="106" t="s">
        <v>802</v>
      </c>
      <c r="M1233" s="106" t="s">
        <v>924</v>
      </c>
      <c r="N1233" s="106">
        <v>0.36</v>
      </c>
      <c r="O1233" s="106">
        <v>0.92</v>
      </c>
      <c r="P1233" s="106" t="s">
        <v>714</v>
      </c>
      <c r="Q1233" s="107" t="s">
        <v>1993</v>
      </c>
      <c r="R1233" s="107" t="s">
        <v>25</v>
      </c>
    </row>
    <row r="1234" spans="2:18" ht="20.100000000000001" customHeight="1" x14ac:dyDescent="0.4">
      <c r="B1234" s="105" t="str">
        <f t="shared" si="57"/>
        <v/>
      </c>
      <c r="C1234" s="105" t="str">
        <f t="shared" si="58"/>
        <v/>
      </c>
      <c r="D1234" s="105" t="str">
        <f t="shared" si="59"/>
        <v/>
      </c>
      <c r="E1234" s="106" t="s">
        <v>695</v>
      </c>
      <c r="F1234" s="106" t="s">
        <v>798</v>
      </c>
      <c r="G1234" s="106" t="s">
        <v>778</v>
      </c>
      <c r="H1234" s="106" t="s">
        <v>733</v>
      </c>
      <c r="I1234" s="106">
        <v>9</v>
      </c>
      <c r="J1234" s="106" t="s">
        <v>779</v>
      </c>
      <c r="K1234" s="106">
        <v>9</v>
      </c>
      <c r="L1234" s="106" t="s">
        <v>802</v>
      </c>
      <c r="M1234" s="106" t="s">
        <v>924</v>
      </c>
      <c r="N1234" s="106">
        <v>0.36</v>
      </c>
      <c r="O1234" s="106">
        <v>0.92</v>
      </c>
      <c r="P1234" s="106" t="s">
        <v>714</v>
      </c>
      <c r="Q1234" s="107" t="s">
        <v>1994</v>
      </c>
      <c r="R1234" s="107" t="s">
        <v>25</v>
      </c>
    </row>
    <row r="1235" spans="2:18" ht="20.100000000000001" customHeight="1" x14ac:dyDescent="0.4">
      <c r="B1235" s="105" t="str">
        <f t="shared" si="57"/>
        <v/>
      </c>
      <c r="C1235" s="105" t="str">
        <f t="shared" si="58"/>
        <v/>
      </c>
      <c r="D1235" s="105" t="str">
        <f t="shared" si="59"/>
        <v/>
      </c>
      <c r="E1235" s="106" t="s">
        <v>695</v>
      </c>
      <c r="F1235" s="106" t="s">
        <v>798</v>
      </c>
      <c r="G1235" s="106" t="s">
        <v>782</v>
      </c>
      <c r="H1235" s="106" t="s">
        <v>733</v>
      </c>
      <c r="I1235" s="106">
        <v>9</v>
      </c>
      <c r="J1235" s="106" t="s">
        <v>783</v>
      </c>
      <c r="K1235" s="106">
        <v>9</v>
      </c>
      <c r="L1235" s="106" t="s">
        <v>802</v>
      </c>
      <c r="M1235" s="106" t="s">
        <v>924</v>
      </c>
      <c r="N1235" s="106">
        <v>0.33</v>
      </c>
      <c r="O1235" s="106">
        <v>0.92</v>
      </c>
      <c r="P1235" s="106" t="s">
        <v>714</v>
      </c>
      <c r="Q1235" s="107" t="s">
        <v>1995</v>
      </c>
      <c r="R1235" s="107" t="s">
        <v>25</v>
      </c>
    </row>
    <row r="1236" spans="2:18" ht="20.100000000000001" customHeight="1" x14ac:dyDescent="0.4">
      <c r="B1236" s="105" t="str">
        <f t="shared" si="57"/>
        <v/>
      </c>
      <c r="C1236" s="105" t="str">
        <f t="shared" si="58"/>
        <v/>
      </c>
      <c r="D1236" s="105" t="str">
        <f t="shared" si="59"/>
        <v/>
      </c>
      <c r="E1236" s="106" t="s">
        <v>695</v>
      </c>
      <c r="F1236" s="106" t="s">
        <v>805</v>
      </c>
      <c r="G1236" s="106" t="s">
        <v>752</v>
      </c>
      <c r="H1236" s="106" t="s">
        <v>733</v>
      </c>
      <c r="I1236" s="106">
        <v>9</v>
      </c>
      <c r="J1236" s="106" t="s">
        <v>699</v>
      </c>
      <c r="K1236" s="106">
        <v>9</v>
      </c>
      <c r="L1236" s="106" t="s">
        <v>753</v>
      </c>
      <c r="M1236" s="106" t="s">
        <v>924</v>
      </c>
      <c r="N1236" s="106">
        <v>0.45</v>
      </c>
      <c r="O1236" s="106">
        <v>0.92</v>
      </c>
      <c r="P1236" s="106" t="s">
        <v>714</v>
      </c>
      <c r="Q1236" s="107" t="s">
        <v>1996</v>
      </c>
      <c r="R1236" s="107" t="s">
        <v>522</v>
      </c>
    </row>
    <row r="1237" spans="2:18" ht="20.100000000000001" customHeight="1" x14ac:dyDescent="0.4">
      <c r="B1237" s="105" t="str">
        <f t="shared" si="57"/>
        <v/>
      </c>
      <c r="C1237" s="105" t="str">
        <f t="shared" si="58"/>
        <v/>
      </c>
      <c r="D1237" s="105" t="str">
        <f t="shared" si="59"/>
        <v/>
      </c>
      <c r="E1237" s="106" t="s">
        <v>695</v>
      </c>
      <c r="F1237" s="106" t="s">
        <v>817</v>
      </c>
      <c r="G1237" s="106" t="s">
        <v>752</v>
      </c>
      <c r="H1237" s="106" t="s">
        <v>802</v>
      </c>
      <c r="I1237" s="106">
        <v>9</v>
      </c>
      <c r="J1237" s="106" t="s">
        <v>699</v>
      </c>
      <c r="K1237" s="106">
        <v>9</v>
      </c>
      <c r="L1237" s="106" t="s">
        <v>753</v>
      </c>
      <c r="M1237" s="106" t="s">
        <v>924</v>
      </c>
      <c r="N1237" s="106">
        <v>0.33</v>
      </c>
      <c r="O1237" s="106">
        <v>0.92</v>
      </c>
      <c r="P1237" s="106" t="s">
        <v>714</v>
      </c>
      <c r="Q1237" s="107" t="s">
        <v>1997</v>
      </c>
      <c r="R1237" s="107" t="s">
        <v>522</v>
      </c>
    </row>
    <row r="1238" spans="2:18" ht="20.100000000000001" customHeight="1" x14ac:dyDescent="0.4">
      <c r="B1238" s="105" t="str">
        <f t="shared" si="57"/>
        <v/>
      </c>
      <c r="C1238" s="105" t="str">
        <f t="shared" si="58"/>
        <v/>
      </c>
      <c r="D1238" s="105" t="str">
        <f t="shared" si="59"/>
        <v/>
      </c>
      <c r="E1238" s="106" t="s">
        <v>695</v>
      </c>
      <c r="F1238" s="106" t="s">
        <v>1841</v>
      </c>
      <c r="G1238" s="106" t="s">
        <v>697</v>
      </c>
      <c r="H1238" s="106" t="s">
        <v>1817</v>
      </c>
      <c r="I1238" s="106">
        <v>9</v>
      </c>
      <c r="J1238" s="106" t="s">
        <v>699</v>
      </c>
      <c r="K1238" s="106">
        <v>9</v>
      </c>
      <c r="L1238" s="106" t="s">
        <v>733</v>
      </c>
      <c r="M1238" s="106" t="s">
        <v>700</v>
      </c>
      <c r="N1238" s="106">
        <v>0.53</v>
      </c>
      <c r="O1238" s="106">
        <v>0.92</v>
      </c>
      <c r="P1238" s="106" t="s">
        <v>714</v>
      </c>
      <c r="Q1238" s="107" t="s">
        <v>1998</v>
      </c>
      <c r="R1238" s="107" t="s">
        <v>44</v>
      </c>
    </row>
    <row r="1239" spans="2:18" ht="20.100000000000001" customHeight="1" x14ac:dyDescent="0.4">
      <c r="B1239" s="105" t="str">
        <f t="shared" si="57"/>
        <v/>
      </c>
      <c r="C1239" s="105" t="str">
        <f t="shared" si="58"/>
        <v/>
      </c>
      <c r="D1239" s="105" t="str">
        <f t="shared" si="59"/>
        <v/>
      </c>
      <c r="E1239" s="106" t="s">
        <v>695</v>
      </c>
      <c r="F1239" s="106" t="s">
        <v>1841</v>
      </c>
      <c r="G1239" s="106" t="s">
        <v>710</v>
      </c>
      <c r="H1239" s="106" t="s">
        <v>707</v>
      </c>
      <c r="I1239" s="106">
        <v>8</v>
      </c>
      <c r="J1239" s="106" t="s">
        <v>711</v>
      </c>
      <c r="K1239" s="106">
        <v>9</v>
      </c>
      <c r="L1239" s="106" t="s">
        <v>729</v>
      </c>
      <c r="M1239" s="106" t="s">
        <v>700</v>
      </c>
      <c r="N1239" s="106">
        <v>0.53</v>
      </c>
      <c r="O1239" s="106">
        <v>0.92</v>
      </c>
      <c r="P1239" s="106" t="s">
        <v>714</v>
      </c>
      <c r="Q1239" s="107" t="s">
        <v>1999</v>
      </c>
      <c r="R1239" s="107" t="s">
        <v>44</v>
      </c>
    </row>
    <row r="1240" spans="2:18" ht="20.100000000000001" customHeight="1" x14ac:dyDescent="0.4">
      <c r="B1240" s="105" t="str">
        <f t="shared" si="57"/>
        <v/>
      </c>
      <c r="C1240" s="105" t="str">
        <f t="shared" si="58"/>
        <v/>
      </c>
      <c r="D1240" s="105" t="str">
        <f t="shared" si="59"/>
        <v/>
      </c>
      <c r="E1240" s="106" t="s">
        <v>695</v>
      </c>
      <c r="F1240" s="106" t="s">
        <v>1813</v>
      </c>
      <c r="G1240" s="106" t="s">
        <v>710</v>
      </c>
      <c r="H1240" s="106" t="s">
        <v>1817</v>
      </c>
      <c r="I1240" s="106">
        <v>9</v>
      </c>
      <c r="J1240" s="106" t="s">
        <v>711</v>
      </c>
      <c r="K1240" s="106">
        <v>9</v>
      </c>
      <c r="L1240" s="106" t="s">
        <v>741</v>
      </c>
      <c r="M1240" s="106" t="s">
        <v>700</v>
      </c>
      <c r="N1240" s="106">
        <v>0.53</v>
      </c>
      <c r="O1240" s="106">
        <v>0.92</v>
      </c>
      <c r="P1240" s="106" t="s">
        <v>714</v>
      </c>
      <c r="Q1240" s="107" t="s">
        <v>2000</v>
      </c>
      <c r="R1240" s="107" t="s">
        <v>44</v>
      </c>
    </row>
    <row r="1241" spans="2:18" ht="20.100000000000001" customHeight="1" x14ac:dyDescent="0.4">
      <c r="B1241" s="105" t="str">
        <f t="shared" si="57"/>
        <v/>
      </c>
      <c r="C1241" s="105" t="str">
        <f t="shared" si="58"/>
        <v/>
      </c>
      <c r="D1241" s="105" t="str">
        <f t="shared" si="59"/>
        <v/>
      </c>
      <c r="E1241" s="106" t="s">
        <v>695</v>
      </c>
      <c r="F1241" s="106" t="s">
        <v>1813</v>
      </c>
      <c r="G1241" s="106" t="s">
        <v>710</v>
      </c>
      <c r="H1241" s="106" t="s">
        <v>1027</v>
      </c>
      <c r="I1241" s="106">
        <v>8</v>
      </c>
      <c r="J1241" s="106" t="s">
        <v>711</v>
      </c>
      <c r="K1241" s="106">
        <v>9</v>
      </c>
      <c r="L1241" s="106" t="s">
        <v>741</v>
      </c>
      <c r="M1241" s="106" t="s">
        <v>700</v>
      </c>
      <c r="N1241" s="106">
        <v>0.52</v>
      </c>
      <c r="O1241" s="106">
        <v>0.92</v>
      </c>
      <c r="P1241" s="106" t="s">
        <v>714</v>
      </c>
      <c r="Q1241" s="107" t="s">
        <v>2001</v>
      </c>
      <c r="R1241" s="107" t="s">
        <v>44</v>
      </c>
    </row>
    <row r="1242" spans="2:18" ht="20.100000000000001" customHeight="1" x14ac:dyDescent="0.4">
      <c r="B1242" s="105" t="str">
        <f t="shared" si="57"/>
        <v/>
      </c>
      <c r="C1242" s="105" t="str">
        <f t="shared" si="58"/>
        <v/>
      </c>
      <c r="D1242" s="105" t="str">
        <f t="shared" si="59"/>
        <v/>
      </c>
      <c r="E1242" s="106" t="s">
        <v>695</v>
      </c>
      <c r="F1242" s="106" t="s">
        <v>1813</v>
      </c>
      <c r="G1242" s="106" t="s">
        <v>721</v>
      </c>
      <c r="H1242" s="106" t="s">
        <v>707</v>
      </c>
      <c r="I1242" s="106">
        <v>9</v>
      </c>
      <c r="J1242" s="106" t="s">
        <v>722</v>
      </c>
      <c r="K1242" s="106">
        <v>9</v>
      </c>
      <c r="L1242" s="106" t="s">
        <v>741</v>
      </c>
      <c r="M1242" s="106" t="s">
        <v>700</v>
      </c>
      <c r="N1242" s="106">
        <v>0.53</v>
      </c>
      <c r="O1242" s="106">
        <v>0.92</v>
      </c>
      <c r="P1242" s="106" t="s">
        <v>714</v>
      </c>
      <c r="Q1242" s="107" t="s">
        <v>2002</v>
      </c>
      <c r="R1242" s="107" t="s">
        <v>44</v>
      </c>
    </row>
    <row r="1243" spans="2:18" ht="20.100000000000001" customHeight="1" x14ac:dyDescent="0.4">
      <c r="B1243" s="105" t="str">
        <f t="shared" si="57"/>
        <v/>
      </c>
      <c r="C1243" s="105" t="str">
        <f t="shared" si="58"/>
        <v/>
      </c>
      <c r="D1243" s="105" t="str">
        <f t="shared" si="59"/>
        <v/>
      </c>
      <c r="E1243" s="106" t="s">
        <v>695</v>
      </c>
      <c r="F1243" s="106" t="s">
        <v>1813</v>
      </c>
      <c r="G1243" s="106" t="s">
        <v>721</v>
      </c>
      <c r="H1243" s="106" t="s">
        <v>1817</v>
      </c>
      <c r="I1243" s="106">
        <v>8</v>
      </c>
      <c r="J1243" s="106" t="s">
        <v>722</v>
      </c>
      <c r="K1243" s="106">
        <v>9</v>
      </c>
      <c r="L1243" s="106" t="s">
        <v>741</v>
      </c>
      <c r="M1243" s="106" t="s">
        <v>700</v>
      </c>
      <c r="N1243" s="106">
        <v>0.52</v>
      </c>
      <c r="O1243" s="106">
        <v>0.92</v>
      </c>
      <c r="P1243" s="106" t="s">
        <v>714</v>
      </c>
      <c r="Q1243" s="107" t="s">
        <v>2003</v>
      </c>
      <c r="R1243" s="107" t="s">
        <v>44</v>
      </c>
    </row>
    <row r="1244" spans="2:18" ht="20.100000000000001" customHeight="1" x14ac:dyDescent="0.4">
      <c r="B1244" s="105" t="str">
        <f t="shared" si="57"/>
        <v/>
      </c>
      <c r="C1244" s="105" t="str">
        <f t="shared" si="58"/>
        <v/>
      </c>
      <c r="D1244" s="105" t="str">
        <f t="shared" si="59"/>
        <v/>
      </c>
      <c r="E1244" s="106" t="s">
        <v>695</v>
      </c>
      <c r="F1244" s="106" t="s">
        <v>1813</v>
      </c>
      <c r="G1244" s="106" t="s">
        <v>752</v>
      </c>
      <c r="H1244" s="106" t="s">
        <v>1817</v>
      </c>
      <c r="I1244" s="106">
        <v>9</v>
      </c>
      <c r="J1244" s="106" t="s">
        <v>699</v>
      </c>
      <c r="K1244" s="106">
        <v>9</v>
      </c>
      <c r="L1244" s="106" t="s">
        <v>753</v>
      </c>
      <c r="M1244" s="106" t="s">
        <v>700</v>
      </c>
      <c r="N1244" s="106">
        <v>0.53</v>
      </c>
      <c r="O1244" s="106">
        <v>0.92</v>
      </c>
      <c r="P1244" s="106" t="s">
        <v>714</v>
      </c>
      <c r="Q1244" s="107" t="s">
        <v>2004</v>
      </c>
      <c r="R1244" s="107" t="s">
        <v>44</v>
      </c>
    </row>
    <row r="1245" spans="2:18" ht="20.100000000000001" customHeight="1" x14ac:dyDescent="0.4">
      <c r="B1245" s="105" t="str">
        <f t="shared" si="57"/>
        <v/>
      </c>
      <c r="C1245" s="105" t="str">
        <f t="shared" si="58"/>
        <v/>
      </c>
      <c r="D1245" s="105" t="str">
        <f t="shared" si="59"/>
        <v/>
      </c>
      <c r="E1245" s="106" t="s">
        <v>695</v>
      </c>
      <c r="F1245" s="106" t="s">
        <v>1813</v>
      </c>
      <c r="G1245" s="106" t="s">
        <v>752</v>
      </c>
      <c r="H1245" s="106" t="s">
        <v>1027</v>
      </c>
      <c r="I1245" s="106">
        <v>8</v>
      </c>
      <c r="J1245" s="106" t="s">
        <v>699</v>
      </c>
      <c r="K1245" s="106">
        <v>9</v>
      </c>
      <c r="L1245" s="106" t="s">
        <v>753</v>
      </c>
      <c r="M1245" s="106" t="s">
        <v>700</v>
      </c>
      <c r="N1245" s="106">
        <v>0.53</v>
      </c>
      <c r="O1245" s="106">
        <v>0.92</v>
      </c>
      <c r="P1245" s="106" t="s">
        <v>714</v>
      </c>
      <c r="Q1245" s="107" t="s">
        <v>2005</v>
      </c>
      <c r="R1245" s="107" t="s">
        <v>44</v>
      </c>
    </row>
    <row r="1246" spans="2:18" ht="20.100000000000001" customHeight="1" x14ac:dyDescent="0.4">
      <c r="B1246" s="105" t="str">
        <f t="shared" si="57"/>
        <v/>
      </c>
      <c r="C1246" s="105" t="str">
        <f t="shared" si="58"/>
        <v/>
      </c>
      <c r="D1246" s="105" t="str">
        <f t="shared" si="59"/>
        <v/>
      </c>
      <c r="E1246" s="106" t="s">
        <v>695</v>
      </c>
      <c r="F1246" s="106" t="s">
        <v>1813</v>
      </c>
      <c r="G1246" s="106" t="s">
        <v>758</v>
      </c>
      <c r="H1246" s="106" t="s">
        <v>707</v>
      </c>
      <c r="I1246" s="106">
        <v>8</v>
      </c>
      <c r="J1246" s="106" t="s">
        <v>711</v>
      </c>
      <c r="K1246" s="106">
        <v>9</v>
      </c>
      <c r="L1246" s="106" t="s">
        <v>753</v>
      </c>
      <c r="M1246" s="106" t="s">
        <v>700</v>
      </c>
      <c r="N1246" s="106">
        <v>0.53</v>
      </c>
      <c r="O1246" s="106">
        <v>0.92</v>
      </c>
      <c r="P1246" s="106" t="s">
        <v>714</v>
      </c>
      <c r="Q1246" s="107" t="s">
        <v>2006</v>
      </c>
      <c r="R1246" s="107" t="s">
        <v>44</v>
      </c>
    </row>
    <row r="1247" spans="2:18" ht="20.100000000000001" customHeight="1" x14ac:dyDescent="0.4">
      <c r="B1247" s="105" t="str">
        <f t="shared" si="57"/>
        <v/>
      </c>
      <c r="C1247" s="105" t="str">
        <f t="shared" si="58"/>
        <v/>
      </c>
      <c r="D1247" s="105" t="str">
        <f t="shared" si="59"/>
        <v/>
      </c>
      <c r="E1247" s="106" t="s">
        <v>695</v>
      </c>
      <c r="F1247" s="106" t="s">
        <v>1841</v>
      </c>
      <c r="G1247" s="106" t="s">
        <v>697</v>
      </c>
      <c r="H1247" s="106" t="s">
        <v>707</v>
      </c>
      <c r="I1247" s="106">
        <v>15</v>
      </c>
      <c r="J1247" s="106" t="s">
        <v>699</v>
      </c>
      <c r="K1247" s="106">
        <v>15</v>
      </c>
      <c r="L1247" s="106" t="s">
        <v>729</v>
      </c>
      <c r="M1247" s="106" t="s">
        <v>924</v>
      </c>
      <c r="N1247" s="106">
        <v>0.54</v>
      </c>
      <c r="O1247" s="106">
        <v>0.92</v>
      </c>
      <c r="P1247" s="106" t="s">
        <v>714</v>
      </c>
      <c r="Q1247" s="107" t="s">
        <v>2007</v>
      </c>
      <c r="R1247" s="107" t="s">
        <v>926</v>
      </c>
    </row>
    <row r="1248" spans="2:18" ht="20.100000000000001" customHeight="1" x14ac:dyDescent="0.4">
      <c r="B1248" s="105" t="str">
        <f t="shared" si="57"/>
        <v/>
      </c>
      <c r="C1248" s="105" t="str">
        <f t="shared" si="58"/>
        <v/>
      </c>
      <c r="D1248" s="105" t="str">
        <f t="shared" si="59"/>
        <v/>
      </c>
      <c r="E1248" s="106" t="s">
        <v>695</v>
      </c>
      <c r="F1248" s="106" t="s">
        <v>1813</v>
      </c>
      <c r="G1248" s="106" t="s">
        <v>697</v>
      </c>
      <c r="H1248" s="106" t="s">
        <v>1027</v>
      </c>
      <c r="I1248" s="106">
        <v>15</v>
      </c>
      <c r="J1248" s="106" t="s">
        <v>699</v>
      </c>
      <c r="K1248" s="106">
        <v>15</v>
      </c>
      <c r="L1248" s="106" t="s">
        <v>741</v>
      </c>
      <c r="M1248" s="106" t="s">
        <v>924</v>
      </c>
      <c r="N1248" s="106">
        <v>0.53</v>
      </c>
      <c r="O1248" s="106">
        <v>0.92</v>
      </c>
      <c r="P1248" s="106" t="s">
        <v>714</v>
      </c>
      <c r="Q1248" s="107" t="s">
        <v>2008</v>
      </c>
      <c r="R1248" s="107" t="s">
        <v>926</v>
      </c>
    </row>
    <row r="1249" spans="2:18" ht="20.100000000000001" customHeight="1" x14ac:dyDescent="0.4">
      <c r="B1249" s="105" t="str">
        <f t="shared" si="57"/>
        <v/>
      </c>
      <c r="C1249" s="105" t="str">
        <f t="shared" si="58"/>
        <v/>
      </c>
      <c r="D1249" s="105" t="str">
        <f t="shared" si="59"/>
        <v/>
      </c>
      <c r="E1249" s="106" t="s">
        <v>695</v>
      </c>
      <c r="F1249" s="106" t="s">
        <v>1813</v>
      </c>
      <c r="G1249" s="106" t="s">
        <v>710</v>
      </c>
      <c r="H1249" s="106" t="s">
        <v>707</v>
      </c>
      <c r="I1249" s="106">
        <v>14</v>
      </c>
      <c r="J1249" s="106" t="s">
        <v>711</v>
      </c>
      <c r="K1249" s="106">
        <v>15</v>
      </c>
      <c r="L1249" s="106" t="s">
        <v>741</v>
      </c>
      <c r="M1249" s="106" t="s">
        <v>924</v>
      </c>
      <c r="N1249" s="106">
        <v>0.54</v>
      </c>
      <c r="O1249" s="106">
        <v>0.92</v>
      </c>
      <c r="P1249" s="106" t="s">
        <v>714</v>
      </c>
      <c r="Q1249" s="107" t="s">
        <v>2009</v>
      </c>
      <c r="R1249" s="107" t="s">
        <v>926</v>
      </c>
    </row>
    <row r="1250" spans="2:18" ht="20.100000000000001" customHeight="1" x14ac:dyDescent="0.4">
      <c r="B1250" s="105" t="str">
        <f t="shared" si="57"/>
        <v/>
      </c>
      <c r="C1250" s="105" t="str">
        <f t="shared" si="58"/>
        <v/>
      </c>
      <c r="D1250" s="105" t="str">
        <f t="shared" si="59"/>
        <v/>
      </c>
      <c r="E1250" s="106" t="s">
        <v>695</v>
      </c>
      <c r="F1250" s="106" t="s">
        <v>1813</v>
      </c>
      <c r="G1250" s="106" t="s">
        <v>752</v>
      </c>
      <c r="H1250" s="106" t="s">
        <v>707</v>
      </c>
      <c r="I1250" s="106">
        <v>15</v>
      </c>
      <c r="J1250" s="106" t="s">
        <v>699</v>
      </c>
      <c r="K1250" s="106">
        <v>15</v>
      </c>
      <c r="L1250" s="106" t="s">
        <v>753</v>
      </c>
      <c r="M1250" s="106" t="s">
        <v>924</v>
      </c>
      <c r="N1250" s="106">
        <v>0.54</v>
      </c>
      <c r="O1250" s="106">
        <v>0.92</v>
      </c>
      <c r="P1250" s="106" t="s">
        <v>714</v>
      </c>
      <c r="Q1250" s="107" t="s">
        <v>2010</v>
      </c>
      <c r="R1250" s="107" t="s">
        <v>926</v>
      </c>
    </row>
    <row r="1251" spans="2:18" ht="20.100000000000001" customHeight="1" x14ac:dyDescent="0.4">
      <c r="B1251" s="105" t="str">
        <f t="shared" si="57"/>
        <v/>
      </c>
      <c r="C1251" s="105" t="str">
        <f t="shared" si="58"/>
        <v/>
      </c>
      <c r="D1251" s="105" t="str">
        <f t="shared" si="59"/>
        <v/>
      </c>
      <c r="E1251" s="106" t="s">
        <v>695</v>
      </c>
      <c r="F1251" s="106" t="s">
        <v>1813</v>
      </c>
      <c r="G1251" s="106" t="s">
        <v>752</v>
      </c>
      <c r="H1251" s="106" t="s">
        <v>1817</v>
      </c>
      <c r="I1251" s="106">
        <v>14</v>
      </c>
      <c r="J1251" s="106" t="s">
        <v>699</v>
      </c>
      <c r="K1251" s="106">
        <v>15</v>
      </c>
      <c r="L1251" s="106" t="s">
        <v>753</v>
      </c>
      <c r="M1251" s="106" t="s">
        <v>924</v>
      </c>
      <c r="N1251" s="106">
        <v>0.53</v>
      </c>
      <c r="O1251" s="106">
        <v>0.92</v>
      </c>
      <c r="P1251" s="106" t="s">
        <v>714</v>
      </c>
      <c r="Q1251" s="107" t="s">
        <v>2011</v>
      </c>
      <c r="R1251" s="107" t="s">
        <v>926</v>
      </c>
    </row>
    <row r="1252" spans="2:18" ht="20.100000000000001" customHeight="1" x14ac:dyDescent="0.4">
      <c r="B1252" s="105" t="str">
        <f t="shared" si="57"/>
        <v/>
      </c>
      <c r="C1252" s="105" t="str">
        <f t="shared" si="58"/>
        <v/>
      </c>
      <c r="D1252" s="105" t="str">
        <f t="shared" si="59"/>
        <v/>
      </c>
      <c r="E1252" s="106" t="s">
        <v>695</v>
      </c>
      <c r="F1252" s="106" t="s">
        <v>805</v>
      </c>
      <c r="G1252" s="106" t="s">
        <v>752</v>
      </c>
      <c r="H1252" s="106" t="s">
        <v>765</v>
      </c>
      <c r="I1252" s="106">
        <v>9</v>
      </c>
      <c r="J1252" s="106" t="s">
        <v>699</v>
      </c>
      <c r="K1252" s="106">
        <v>9</v>
      </c>
      <c r="L1252" s="106" t="s">
        <v>753</v>
      </c>
      <c r="M1252" s="106" t="s">
        <v>924</v>
      </c>
      <c r="N1252" s="106">
        <v>0.45</v>
      </c>
      <c r="O1252" s="106">
        <v>0.92</v>
      </c>
      <c r="P1252" s="106" t="s">
        <v>714</v>
      </c>
      <c r="Q1252" s="107" t="s">
        <v>2012</v>
      </c>
      <c r="R1252" s="107" t="s">
        <v>275</v>
      </c>
    </row>
    <row r="1253" spans="2:18" ht="20.100000000000001" customHeight="1" x14ac:dyDescent="0.4">
      <c r="B1253" s="105" t="str">
        <f t="shared" si="57"/>
        <v/>
      </c>
      <c r="C1253" s="105" t="str">
        <f t="shared" si="58"/>
        <v/>
      </c>
      <c r="D1253" s="105" t="str">
        <f t="shared" si="59"/>
        <v/>
      </c>
      <c r="E1253" s="106" t="s">
        <v>695</v>
      </c>
      <c r="F1253" s="106" t="s">
        <v>817</v>
      </c>
      <c r="G1253" s="106" t="s">
        <v>752</v>
      </c>
      <c r="H1253" s="106" t="s">
        <v>819</v>
      </c>
      <c r="I1253" s="106">
        <v>9</v>
      </c>
      <c r="J1253" s="106" t="s">
        <v>699</v>
      </c>
      <c r="K1253" s="106">
        <v>9</v>
      </c>
      <c r="L1253" s="106" t="s">
        <v>753</v>
      </c>
      <c r="M1253" s="106" t="s">
        <v>924</v>
      </c>
      <c r="N1253" s="106">
        <v>0.32</v>
      </c>
      <c r="O1253" s="106">
        <v>0.92</v>
      </c>
      <c r="P1253" s="106" t="s">
        <v>714</v>
      </c>
      <c r="Q1253" s="107" t="s">
        <v>2013</v>
      </c>
      <c r="R1253" s="107" t="s">
        <v>275</v>
      </c>
    </row>
    <row r="1254" spans="2:18" ht="20.100000000000001" customHeight="1" x14ac:dyDescent="0.4">
      <c r="B1254" s="105" t="str">
        <f t="shared" si="57"/>
        <v/>
      </c>
      <c r="C1254" s="105" t="str">
        <f t="shared" si="58"/>
        <v/>
      </c>
      <c r="D1254" s="105" t="str">
        <f t="shared" si="59"/>
        <v/>
      </c>
      <c r="E1254" s="106" t="s">
        <v>695</v>
      </c>
      <c r="F1254" s="106" t="s">
        <v>1841</v>
      </c>
      <c r="G1254" s="106" t="s">
        <v>697</v>
      </c>
      <c r="H1254" s="106" t="s">
        <v>1817</v>
      </c>
      <c r="I1254" s="106">
        <v>9</v>
      </c>
      <c r="J1254" s="106" t="s">
        <v>699</v>
      </c>
      <c r="K1254" s="106">
        <v>9</v>
      </c>
      <c r="L1254" s="106" t="s">
        <v>733</v>
      </c>
      <c r="M1254" s="106" t="s">
        <v>700</v>
      </c>
      <c r="N1254" s="106">
        <v>0.53</v>
      </c>
      <c r="O1254" s="106">
        <v>0.92</v>
      </c>
      <c r="P1254" s="106" t="s">
        <v>714</v>
      </c>
      <c r="Q1254" s="107" t="s">
        <v>2014</v>
      </c>
      <c r="R1254" s="107" t="s">
        <v>275</v>
      </c>
    </row>
    <row r="1255" spans="2:18" ht="20.100000000000001" customHeight="1" x14ac:dyDescent="0.4">
      <c r="B1255" s="105" t="str">
        <f t="shared" si="57"/>
        <v/>
      </c>
      <c r="C1255" s="105" t="str">
        <f t="shared" si="58"/>
        <v/>
      </c>
      <c r="D1255" s="105" t="str">
        <f t="shared" si="59"/>
        <v/>
      </c>
      <c r="E1255" s="106" t="s">
        <v>695</v>
      </c>
      <c r="F1255" s="106" t="s">
        <v>1841</v>
      </c>
      <c r="G1255" s="106" t="s">
        <v>710</v>
      </c>
      <c r="H1255" s="106" t="s">
        <v>707</v>
      </c>
      <c r="I1255" s="106">
        <v>8</v>
      </c>
      <c r="J1255" s="106" t="s">
        <v>711</v>
      </c>
      <c r="K1255" s="106">
        <v>9</v>
      </c>
      <c r="L1255" s="106" t="s">
        <v>729</v>
      </c>
      <c r="M1255" s="106" t="s">
        <v>700</v>
      </c>
      <c r="N1255" s="106">
        <v>0.53</v>
      </c>
      <c r="O1255" s="106">
        <v>0.92</v>
      </c>
      <c r="P1255" s="106" t="s">
        <v>714</v>
      </c>
      <c r="Q1255" s="107" t="s">
        <v>2015</v>
      </c>
      <c r="R1255" s="107" t="s">
        <v>275</v>
      </c>
    </row>
    <row r="1256" spans="2:18" ht="20.100000000000001" customHeight="1" x14ac:dyDescent="0.4">
      <c r="B1256" s="105" t="str">
        <f t="shared" si="57"/>
        <v/>
      </c>
      <c r="C1256" s="105" t="str">
        <f t="shared" si="58"/>
        <v/>
      </c>
      <c r="D1256" s="105" t="str">
        <f t="shared" si="59"/>
        <v/>
      </c>
      <c r="E1256" s="106" t="s">
        <v>695</v>
      </c>
      <c r="F1256" s="106" t="s">
        <v>1813</v>
      </c>
      <c r="G1256" s="106" t="s">
        <v>710</v>
      </c>
      <c r="H1256" s="106" t="s">
        <v>1817</v>
      </c>
      <c r="I1256" s="106">
        <v>9</v>
      </c>
      <c r="J1256" s="106" t="s">
        <v>711</v>
      </c>
      <c r="K1256" s="106">
        <v>9</v>
      </c>
      <c r="L1256" s="106" t="s">
        <v>741</v>
      </c>
      <c r="M1256" s="106" t="s">
        <v>700</v>
      </c>
      <c r="N1256" s="106">
        <v>0.53</v>
      </c>
      <c r="O1256" s="106">
        <v>0.92</v>
      </c>
      <c r="P1256" s="106" t="s">
        <v>714</v>
      </c>
      <c r="Q1256" s="107" t="s">
        <v>2016</v>
      </c>
      <c r="R1256" s="107" t="s">
        <v>275</v>
      </c>
    </row>
    <row r="1257" spans="2:18" ht="20.100000000000001" customHeight="1" x14ac:dyDescent="0.4">
      <c r="B1257" s="105" t="str">
        <f t="shared" si="57"/>
        <v/>
      </c>
      <c r="C1257" s="105" t="str">
        <f t="shared" si="58"/>
        <v/>
      </c>
      <c r="D1257" s="105" t="str">
        <f t="shared" si="59"/>
        <v/>
      </c>
      <c r="E1257" s="106" t="s">
        <v>695</v>
      </c>
      <c r="F1257" s="106" t="s">
        <v>1813</v>
      </c>
      <c r="G1257" s="106" t="s">
        <v>710</v>
      </c>
      <c r="H1257" s="106" t="s">
        <v>1027</v>
      </c>
      <c r="I1257" s="106">
        <v>8</v>
      </c>
      <c r="J1257" s="106" t="s">
        <v>711</v>
      </c>
      <c r="K1257" s="106">
        <v>9</v>
      </c>
      <c r="L1257" s="106" t="s">
        <v>741</v>
      </c>
      <c r="M1257" s="106" t="s">
        <v>700</v>
      </c>
      <c r="N1257" s="106">
        <v>0.52</v>
      </c>
      <c r="O1257" s="106">
        <v>0.92</v>
      </c>
      <c r="P1257" s="106" t="s">
        <v>714</v>
      </c>
      <c r="Q1257" s="107" t="s">
        <v>2017</v>
      </c>
      <c r="R1257" s="107" t="s">
        <v>275</v>
      </c>
    </row>
    <row r="1258" spans="2:18" ht="20.100000000000001" customHeight="1" x14ac:dyDescent="0.4">
      <c r="B1258" s="105" t="str">
        <f t="shared" si="57"/>
        <v/>
      </c>
      <c r="C1258" s="105" t="str">
        <f t="shared" si="58"/>
        <v/>
      </c>
      <c r="D1258" s="105" t="str">
        <f t="shared" si="59"/>
        <v/>
      </c>
      <c r="E1258" s="106" t="s">
        <v>695</v>
      </c>
      <c r="F1258" s="106" t="s">
        <v>1813</v>
      </c>
      <c r="G1258" s="106" t="s">
        <v>721</v>
      </c>
      <c r="H1258" s="106" t="s">
        <v>707</v>
      </c>
      <c r="I1258" s="106">
        <v>9</v>
      </c>
      <c r="J1258" s="106" t="s">
        <v>722</v>
      </c>
      <c r="K1258" s="106">
        <v>9</v>
      </c>
      <c r="L1258" s="106" t="s">
        <v>741</v>
      </c>
      <c r="M1258" s="106" t="s">
        <v>700</v>
      </c>
      <c r="N1258" s="106">
        <v>0.53</v>
      </c>
      <c r="O1258" s="106">
        <v>0.92</v>
      </c>
      <c r="P1258" s="106" t="s">
        <v>714</v>
      </c>
      <c r="Q1258" s="107" t="s">
        <v>2018</v>
      </c>
      <c r="R1258" s="107" t="s">
        <v>275</v>
      </c>
    </row>
    <row r="1259" spans="2:18" ht="20.100000000000001" customHeight="1" x14ac:dyDescent="0.4">
      <c r="B1259" s="105" t="str">
        <f t="shared" si="57"/>
        <v/>
      </c>
      <c r="C1259" s="105" t="str">
        <f t="shared" si="58"/>
        <v/>
      </c>
      <c r="D1259" s="105" t="str">
        <f t="shared" si="59"/>
        <v/>
      </c>
      <c r="E1259" s="106" t="s">
        <v>695</v>
      </c>
      <c r="F1259" s="106" t="s">
        <v>1813</v>
      </c>
      <c r="G1259" s="106" t="s">
        <v>721</v>
      </c>
      <c r="H1259" s="106" t="s">
        <v>1817</v>
      </c>
      <c r="I1259" s="106">
        <v>8</v>
      </c>
      <c r="J1259" s="106" t="s">
        <v>722</v>
      </c>
      <c r="K1259" s="106">
        <v>9</v>
      </c>
      <c r="L1259" s="106" t="s">
        <v>741</v>
      </c>
      <c r="M1259" s="106" t="s">
        <v>700</v>
      </c>
      <c r="N1259" s="106">
        <v>0.52</v>
      </c>
      <c r="O1259" s="106">
        <v>0.92</v>
      </c>
      <c r="P1259" s="106" t="s">
        <v>714</v>
      </c>
      <c r="Q1259" s="107" t="s">
        <v>2019</v>
      </c>
      <c r="R1259" s="107" t="s">
        <v>275</v>
      </c>
    </row>
    <row r="1260" spans="2:18" ht="20.100000000000001" customHeight="1" x14ac:dyDescent="0.4">
      <c r="B1260" s="105" t="str">
        <f t="shared" si="57"/>
        <v/>
      </c>
      <c r="C1260" s="105" t="str">
        <f t="shared" si="58"/>
        <v/>
      </c>
      <c r="D1260" s="105" t="str">
        <f t="shared" si="59"/>
        <v/>
      </c>
      <c r="E1260" s="106" t="s">
        <v>695</v>
      </c>
      <c r="F1260" s="106" t="s">
        <v>1813</v>
      </c>
      <c r="G1260" s="106" t="s">
        <v>752</v>
      </c>
      <c r="H1260" s="106" t="s">
        <v>1027</v>
      </c>
      <c r="I1260" s="106">
        <v>9</v>
      </c>
      <c r="J1260" s="106" t="s">
        <v>699</v>
      </c>
      <c r="K1260" s="106">
        <v>9</v>
      </c>
      <c r="L1260" s="106" t="s">
        <v>753</v>
      </c>
      <c r="M1260" s="106" t="s">
        <v>700</v>
      </c>
      <c r="N1260" s="106">
        <v>0.53</v>
      </c>
      <c r="O1260" s="106">
        <v>0.92</v>
      </c>
      <c r="P1260" s="106" t="s">
        <v>714</v>
      </c>
      <c r="Q1260" s="107" t="s">
        <v>2020</v>
      </c>
      <c r="R1260" s="107" t="s">
        <v>275</v>
      </c>
    </row>
    <row r="1261" spans="2:18" ht="20.100000000000001" customHeight="1" x14ac:dyDescent="0.4">
      <c r="B1261" s="105" t="str">
        <f t="shared" si="57"/>
        <v/>
      </c>
      <c r="C1261" s="105" t="str">
        <f t="shared" si="58"/>
        <v/>
      </c>
      <c r="D1261" s="105" t="str">
        <f t="shared" si="59"/>
        <v/>
      </c>
      <c r="E1261" s="106" t="s">
        <v>695</v>
      </c>
      <c r="F1261" s="106" t="s">
        <v>1813</v>
      </c>
      <c r="G1261" s="106" t="s">
        <v>758</v>
      </c>
      <c r="H1261" s="106" t="s">
        <v>707</v>
      </c>
      <c r="I1261" s="106">
        <v>8</v>
      </c>
      <c r="J1261" s="106" t="s">
        <v>711</v>
      </c>
      <c r="K1261" s="106">
        <v>9</v>
      </c>
      <c r="L1261" s="106" t="s">
        <v>753</v>
      </c>
      <c r="M1261" s="106" t="s">
        <v>700</v>
      </c>
      <c r="N1261" s="106">
        <v>0.53</v>
      </c>
      <c r="O1261" s="106">
        <v>0.92</v>
      </c>
      <c r="P1261" s="106" t="s">
        <v>714</v>
      </c>
      <c r="Q1261" s="107" t="s">
        <v>2021</v>
      </c>
      <c r="R1261" s="107" t="s">
        <v>275</v>
      </c>
    </row>
    <row r="1262" spans="2:18" ht="20.100000000000001" customHeight="1" x14ac:dyDescent="0.4">
      <c r="B1262" s="105" t="str">
        <f t="shared" si="57"/>
        <v/>
      </c>
      <c r="C1262" s="105" t="str">
        <f t="shared" si="58"/>
        <v/>
      </c>
      <c r="D1262" s="105" t="str">
        <f t="shared" si="59"/>
        <v/>
      </c>
      <c r="E1262" s="106" t="s">
        <v>695</v>
      </c>
      <c r="F1262" s="106" t="s">
        <v>794</v>
      </c>
      <c r="G1262" s="106" t="s">
        <v>710</v>
      </c>
      <c r="H1262" s="106" t="s">
        <v>765</v>
      </c>
      <c r="I1262" s="106">
        <v>9</v>
      </c>
      <c r="J1262" s="106" t="s">
        <v>711</v>
      </c>
      <c r="K1262" s="106">
        <v>9</v>
      </c>
      <c r="L1262" s="106" t="s">
        <v>765</v>
      </c>
      <c r="M1262" s="106" t="s">
        <v>924</v>
      </c>
      <c r="N1262" s="106">
        <v>0.44</v>
      </c>
      <c r="O1262" s="106">
        <v>0.92</v>
      </c>
      <c r="P1262" s="106" t="s">
        <v>714</v>
      </c>
      <c r="Q1262" s="107" t="s">
        <v>2022</v>
      </c>
      <c r="R1262" s="107" t="s">
        <v>13</v>
      </c>
    </row>
    <row r="1263" spans="2:18" ht="20.100000000000001" customHeight="1" x14ac:dyDescent="0.4">
      <c r="B1263" s="105" t="str">
        <f t="shared" si="57"/>
        <v/>
      </c>
      <c r="C1263" s="105" t="str">
        <f t="shared" si="58"/>
        <v/>
      </c>
      <c r="D1263" s="105" t="str">
        <f t="shared" si="59"/>
        <v/>
      </c>
      <c r="E1263" s="106" t="s">
        <v>695</v>
      </c>
      <c r="F1263" s="106" t="s">
        <v>1841</v>
      </c>
      <c r="G1263" s="106" t="s">
        <v>697</v>
      </c>
      <c r="H1263" s="106" t="s">
        <v>1027</v>
      </c>
      <c r="I1263" s="106">
        <v>8</v>
      </c>
      <c r="J1263" s="106" t="s">
        <v>1027</v>
      </c>
      <c r="K1263" s="106">
        <v>9</v>
      </c>
      <c r="L1263" s="106" t="s">
        <v>765</v>
      </c>
      <c r="M1263" s="106" t="s">
        <v>700</v>
      </c>
      <c r="N1263" s="106">
        <v>0.51</v>
      </c>
      <c r="O1263" s="106">
        <v>0.92</v>
      </c>
      <c r="P1263" s="106" t="s">
        <v>714</v>
      </c>
      <c r="Q1263" s="107" t="s">
        <v>2023</v>
      </c>
      <c r="R1263" s="107" t="s">
        <v>13</v>
      </c>
    </row>
    <row r="1264" spans="2:18" ht="20.100000000000001" customHeight="1" x14ac:dyDescent="0.4">
      <c r="B1264" s="105" t="str">
        <f t="shared" si="57"/>
        <v/>
      </c>
      <c r="C1264" s="105" t="str">
        <f t="shared" si="58"/>
        <v/>
      </c>
      <c r="D1264" s="105" t="str">
        <f t="shared" si="59"/>
        <v/>
      </c>
      <c r="E1264" s="106" t="s">
        <v>695</v>
      </c>
      <c r="F1264" s="106" t="s">
        <v>1841</v>
      </c>
      <c r="G1264" s="106" t="s">
        <v>721</v>
      </c>
      <c r="H1264" s="106" t="s">
        <v>1027</v>
      </c>
      <c r="I1264" s="106">
        <v>8</v>
      </c>
      <c r="J1264" s="106" t="s">
        <v>722</v>
      </c>
      <c r="K1264" s="106">
        <v>9</v>
      </c>
      <c r="L1264" s="106" t="s">
        <v>765</v>
      </c>
      <c r="M1264" s="106" t="s">
        <v>700</v>
      </c>
      <c r="N1264" s="106">
        <v>0.51</v>
      </c>
      <c r="O1264" s="106">
        <v>0.92</v>
      </c>
      <c r="P1264" s="106" t="s">
        <v>714</v>
      </c>
      <c r="Q1264" s="107" t="s">
        <v>2024</v>
      </c>
      <c r="R1264" s="107" t="s">
        <v>13</v>
      </c>
    </row>
    <row r="1265" spans="2:18" ht="20.100000000000001" customHeight="1" x14ac:dyDescent="0.4">
      <c r="B1265" s="105" t="str">
        <f t="shared" si="57"/>
        <v/>
      </c>
      <c r="C1265" s="105" t="str">
        <f t="shared" si="58"/>
        <v/>
      </c>
      <c r="D1265" s="105" t="str">
        <f t="shared" si="59"/>
        <v/>
      </c>
      <c r="E1265" s="106" t="s">
        <v>695</v>
      </c>
      <c r="F1265" s="106" t="s">
        <v>1841</v>
      </c>
      <c r="G1265" s="106" t="s">
        <v>773</v>
      </c>
      <c r="H1265" s="106" t="s">
        <v>1817</v>
      </c>
      <c r="I1265" s="106">
        <v>8</v>
      </c>
      <c r="J1265" s="106" t="s">
        <v>774</v>
      </c>
      <c r="K1265" s="106">
        <v>9</v>
      </c>
      <c r="L1265" s="106" t="s">
        <v>733</v>
      </c>
      <c r="M1265" s="106" t="s">
        <v>700</v>
      </c>
      <c r="N1265" s="106">
        <v>0.51</v>
      </c>
      <c r="O1265" s="106">
        <v>0.92</v>
      </c>
      <c r="P1265" s="106" t="s">
        <v>714</v>
      </c>
      <c r="Q1265" s="107" t="s">
        <v>2025</v>
      </c>
      <c r="R1265" s="107" t="s">
        <v>13</v>
      </c>
    </row>
    <row r="1266" spans="2:18" ht="20.100000000000001" customHeight="1" x14ac:dyDescent="0.4">
      <c r="B1266" s="105" t="str">
        <f t="shared" si="57"/>
        <v/>
      </c>
      <c r="C1266" s="105" t="str">
        <f t="shared" si="58"/>
        <v/>
      </c>
      <c r="D1266" s="105" t="str">
        <f t="shared" si="59"/>
        <v/>
      </c>
      <c r="E1266" s="106" t="s">
        <v>695</v>
      </c>
      <c r="F1266" s="106" t="s">
        <v>1841</v>
      </c>
      <c r="G1266" s="106" t="s">
        <v>778</v>
      </c>
      <c r="H1266" s="106" t="s">
        <v>1817</v>
      </c>
      <c r="I1266" s="106">
        <v>8</v>
      </c>
      <c r="J1266" s="106" t="s">
        <v>779</v>
      </c>
      <c r="K1266" s="106">
        <v>9</v>
      </c>
      <c r="L1266" s="106" t="s">
        <v>733</v>
      </c>
      <c r="M1266" s="106" t="s">
        <v>700</v>
      </c>
      <c r="N1266" s="106">
        <v>0.51</v>
      </c>
      <c r="O1266" s="106">
        <v>0.92</v>
      </c>
      <c r="P1266" s="106" t="s">
        <v>714</v>
      </c>
      <c r="Q1266" s="107" t="s">
        <v>2026</v>
      </c>
      <c r="R1266" s="107" t="s">
        <v>13</v>
      </c>
    </row>
    <row r="1267" spans="2:18" ht="20.100000000000001" customHeight="1" x14ac:dyDescent="0.4">
      <c r="B1267" s="105" t="str">
        <f t="shared" si="57"/>
        <v/>
      </c>
      <c r="C1267" s="105" t="str">
        <f t="shared" si="58"/>
        <v/>
      </c>
      <c r="D1267" s="105" t="str">
        <f t="shared" si="59"/>
        <v/>
      </c>
      <c r="E1267" s="106" t="s">
        <v>695</v>
      </c>
      <c r="F1267" s="106" t="s">
        <v>1841</v>
      </c>
      <c r="G1267" s="106" t="s">
        <v>782</v>
      </c>
      <c r="H1267" s="106" t="s">
        <v>1817</v>
      </c>
      <c r="I1267" s="106">
        <v>8</v>
      </c>
      <c r="J1267" s="106" t="s">
        <v>783</v>
      </c>
      <c r="K1267" s="106">
        <v>9</v>
      </c>
      <c r="L1267" s="106" t="s">
        <v>733</v>
      </c>
      <c r="M1267" s="106" t="s">
        <v>700</v>
      </c>
      <c r="N1267" s="106">
        <v>0.39</v>
      </c>
      <c r="O1267" s="106">
        <v>0.92</v>
      </c>
      <c r="P1267" s="106" t="s">
        <v>714</v>
      </c>
      <c r="Q1267" s="107" t="s">
        <v>2027</v>
      </c>
      <c r="R1267" s="107" t="s">
        <v>13</v>
      </c>
    </row>
    <row r="1268" spans="2:18" ht="20.100000000000001" customHeight="1" x14ac:dyDescent="0.4">
      <c r="B1268" s="105" t="str">
        <f t="shared" si="57"/>
        <v/>
      </c>
      <c r="C1268" s="105" t="str">
        <f t="shared" si="58"/>
        <v/>
      </c>
      <c r="D1268" s="105" t="str">
        <f t="shared" si="59"/>
        <v/>
      </c>
      <c r="E1268" s="106" t="s">
        <v>695</v>
      </c>
      <c r="F1268" s="106" t="s">
        <v>696</v>
      </c>
      <c r="G1268" s="106" t="s">
        <v>773</v>
      </c>
      <c r="H1268" s="106" t="s">
        <v>717</v>
      </c>
      <c r="I1268" s="106">
        <v>8</v>
      </c>
      <c r="J1268" s="106" t="s">
        <v>1266</v>
      </c>
      <c r="K1268" s="106">
        <v>9</v>
      </c>
      <c r="L1268" s="106" t="s">
        <v>717</v>
      </c>
      <c r="M1268" s="106" t="s">
        <v>924</v>
      </c>
      <c r="N1268" s="106">
        <v>0.31</v>
      </c>
      <c r="O1268" s="106">
        <v>0.93</v>
      </c>
      <c r="P1268" s="106" t="s">
        <v>714</v>
      </c>
      <c r="Q1268" s="107" t="s">
        <v>2028</v>
      </c>
      <c r="R1268" s="107" t="s">
        <v>39</v>
      </c>
    </row>
    <row r="1269" spans="2:18" ht="20.100000000000001" customHeight="1" x14ac:dyDescent="0.4">
      <c r="B1269" s="105" t="str">
        <f t="shared" si="57"/>
        <v/>
      </c>
      <c r="C1269" s="105" t="str">
        <f t="shared" si="58"/>
        <v/>
      </c>
      <c r="D1269" s="105" t="str">
        <f t="shared" si="59"/>
        <v/>
      </c>
      <c r="E1269" s="106" t="s">
        <v>695</v>
      </c>
      <c r="F1269" s="106" t="s">
        <v>696</v>
      </c>
      <c r="G1269" s="106" t="s">
        <v>778</v>
      </c>
      <c r="H1269" s="106" t="s">
        <v>717</v>
      </c>
      <c r="I1269" s="106">
        <v>8</v>
      </c>
      <c r="J1269" s="106" t="s">
        <v>1269</v>
      </c>
      <c r="K1269" s="106">
        <v>9</v>
      </c>
      <c r="L1269" s="106" t="s">
        <v>717</v>
      </c>
      <c r="M1269" s="106" t="s">
        <v>924</v>
      </c>
      <c r="N1269" s="106">
        <v>0.31</v>
      </c>
      <c r="O1269" s="106">
        <v>0.93</v>
      </c>
      <c r="P1269" s="106" t="s">
        <v>714</v>
      </c>
      <c r="Q1269" s="107" t="s">
        <v>2029</v>
      </c>
      <c r="R1269" s="107" t="s">
        <v>39</v>
      </c>
    </row>
    <row r="1270" spans="2:18" ht="20.100000000000001" customHeight="1" x14ac:dyDescent="0.4">
      <c r="B1270" s="105" t="str">
        <f t="shared" si="57"/>
        <v/>
      </c>
      <c r="C1270" s="105" t="str">
        <f t="shared" si="58"/>
        <v/>
      </c>
      <c r="D1270" s="105" t="str">
        <f t="shared" si="59"/>
        <v/>
      </c>
      <c r="E1270" s="106" t="s">
        <v>695</v>
      </c>
      <c r="F1270" s="106" t="s">
        <v>696</v>
      </c>
      <c r="G1270" s="106" t="s">
        <v>773</v>
      </c>
      <c r="H1270" s="106" t="s">
        <v>698</v>
      </c>
      <c r="I1270" s="106">
        <v>8</v>
      </c>
      <c r="J1270" s="106" t="s">
        <v>1266</v>
      </c>
      <c r="K1270" s="106">
        <v>9</v>
      </c>
      <c r="L1270" s="106" t="s">
        <v>698</v>
      </c>
      <c r="M1270" s="106" t="s">
        <v>924</v>
      </c>
      <c r="N1270" s="106">
        <v>0.31</v>
      </c>
      <c r="O1270" s="106">
        <v>0.93</v>
      </c>
      <c r="P1270" s="106" t="s">
        <v>714</v>
      </c>
      <c r="Q1270" s="107" t="s">
        <v>2030</v>
      </c>
      <c r="R1270" s="107" t="s">
        <v>25</v>
      </c>
    </row>
    <row r="1271" spans="2:18" ht="20.100000000000001" customHeight="1" x14ac:dyDescent="0.4">
      <c r="B1271" s="105" t="str">
        <f t="shared" si="57"/>
        <v/>
      </c>
      <c r="C1271" s="105" t="str">
        <f t="shared" si="58"/>
        <v/>
      </c>
      <c r="D1271" s="105" t="str">
        <f t="shared" si="59"/>
        <v/>
      </c>
      <c r="E1271" s="106" t="s">
        <v>695</v>
      </c>
      <c r="F1271" s="106" t="s">
        <v>696</v>
      </c>
      <c r="G1271" s="106" t="s">
        <v>778</v>
      </c>
      <c r="H1271" s="106" t="s">
        <v>698</v>
      </c>
      <c r="I1271" s="106">
        <v>8</v>
      </c>
      <c r="J1271" s="106" t="s">
        <v>1269</v>
      </c>
      <c r="K1271" s="106">
        <v>9</v>
      </c>
      <c r="L1271" s="106" t="s">
        <v>698</v>
      </c>
      <c r="M1271" s="106" t="s">
        <v>924</v>
      </c>
      <c r="N1271" s="106">
        <v>0.31</v>
      </c>
      <c r="O1271" s="106">
        <v>0.93</v>
      </c>
      <c r="P1271" s="106" t="s">
        <v>714</v>
      </c>
      <c r="Q1271" s="107" t="s">
        <v>2031</v>
      </c>
      <c r="R1271" s="107" t="s">
        <v>25</v>
      </c>
    </row>
    <row r="1272" spans="2:18" ht="20.100000000000001" customHeight="1" x14ac:dyDescent="0.4">
      <c r="B1272" s="105" t="str">
        <f t="shared" si="57"/>
        <v/>
      </c>
      <c r="C1272" s="105" t="str">
        <f t="shared" si="58"/>
        <v/>
      </c>
      <c r="D1272" s="105" t="str">
        <f t="shared" si="59"/>
        <v/>
      </c>
      <c r="E1272" s="106" t="s">
        <v>695</v>
      </c>
      <c r="F1272" s="106" t="s">
        <v>794</v>
      </c>
      <c r="G1272" s="106" t="s">
        <v>697</v>
      </c>
      <c r="H1272" s="106" t="s">
        <v>733</v>
      </c>
      <c r="I1272" s="106">
        <v>9</v>
      </c>
      <c r="J1272" s="106" t="s">
        <v>699</v>
      </c>
      <c r="K1272" s="106">
        <v>9</v>
      </c>
      <c r="L1272" s="106" t="s">
        <v>733</v>
      </c>
      <c r="M1272" s="106" t="s">
        <v>924</v>
      </c>
      <c r="N1272" s="106">
        <v>0.45</v>
      </c>
      <c r="O1272" s="106">
        <v>0.93</v>
      </c>
      <c r="P1272" s="106" t="s">
        <v>714</v>
      </c>
      <c r="Q1272" s="107" t="s">
        <v>2032</v>
      </c>
      <c r="R1272" s="107" t="s">
        <v>522</v>
      </c>
    </row>
    <row r="1273" spans="2:18" ht="20.100000000000001" customHeight="1" x14ac:dyDescent="0.4">
      <c r="B1273" s="105" t="str">
        <f t="shared" si="57"/>
        <v/>
      </c>
      <c r="C1273" s="105" t="str">
        <f t="shared" si="58"/>
        <v/>
      </c>
      <c r="D1273" s="105" t="str">
        <f t="shared" si="59"/>
        <v/>
      </c>
      <c r="E1273" s="106" t="s">
        <v>695</v>
      </c>
      <c r="F1273" s="106" t="s">
        <v>798</v>
      </c>
      <c r="G1273" s="106" t="s">
        <v>697</v>
      </c>
      <c r="H1273" s="106" t="s">
        <v>733</v>
      </c>
      <c r="I1273" s="106">
        <v>9</v>
      </c>
      <c r="J1273" s="106" t="s">
        <v>699</v>
      </c>
      <c r="K1273" s="106">
        <v>9</v>
      </c>
      <c r="L1273" s="106" t="s">
        <v>802</v>
      </c>
      <c r="M1273" s="106" t="s">
        <v>924</v>
      </c>
      <c r="N1273" s="106">
        <v>0.36</v>
      </c>
      <c r="O1273" s="106">
        <v>0.93</v>
      </c>
      <c r="P1273" s="106" t="s">
        <v>714</v>
      </c>
      <c r="Q1273" s="107" t="s">
        <v>2033</v>
      </c>
      <c r="R1273" s="107" t="s">
        <v>522</v>
      </c>
    </row>
    <row r="1274" spans="2:18" ht="20.100000000000001" customHeight="1" x14ac:dyDescent="0.4">
      <c r="B1274" s="105" t="str">
        <f t="shared" si="57"/>
        <v/>
      </c>
      <c r="C1274" s="105" t="str">
        <f t="shared" si="58"/>
        <v/>
      </c>
      <c r="D1274" s="105" t="str">
        <f t="shared" si="59"/>
        <v/>
      </c>
      <c r="E1274" s="106" t="s">
        <v>695</v>
      </c>
      <c r="F1274" s="106" t="s">
        <v>805</v>
      </c>
      <c r="G1274" s="106" t="s">
        <v>710</v>
      </c>
      <c r="H1274" s="106" t="s">
        <v>733</v>
      </c>
      <c r="I1274" s="106">
        <v>9</v>
      </c>
      <c r="J1274" s="106" t="s">
        <v>711</v>
      </c>
      <c r="K1274" s="106">
        <v>9</v>
      </c>
      <c r="L1274" s="106" t="s">
        <v>741</v>
      </c>
      <c r="M1274" s="106" t="s">
        <v>924</v>
      </c>
      <c r="N1274" s="106">
        <v>0.45</v>
      </c>
      <c r="O1274" s="106">
        <v>0.93</v>
      </c>
      <c r="P1274" s="106" t="s">
        <v>714</v>
      </c>
      <c r="Q1274" s="107" t="s">
        <v>2034</v>
      </c>
      <c r="R1274" s="107" t="s">
        <v>522</v>
      </c>
    </row>
    <row r="1275" spans="2:18" ht="20.100000000000001" customHeight="1" x14ac:dyDescent="0.4">
      <c r="B1275" s="105" t="str">
        <f t="shared" si="57"/>
        <v/>
      </c>
      <c r="C1275" s="105" t="str">
        <f t="shared" si="58"/>
        <v/>
      </c>
      <c r="D1275" s="105" t="str">
        <f t="shared" si="59"/>
        <v/>
      </c>
      <c r="E1275" s="106" t="s">
        <v>695</v>
      </c>
      <c r="F1275" s="106" t="s">
        <v>805</v>
      </c>
      <c r="G1275" s="106" t="s">
        <v>721</v>
      </c>
      <c r="H1275" s="106" t="s">
        <v>729</v>
      </c>
      <c r="I1275" s="106">
        <v>9</v>
      </c>
      <c r="J1275" s="106" t="s">
        <v>722</v>
      </c>
      <c r="K1275" s="106">
        <v>9</v>
      </c>
      <c r="L1275" s="106" t="s">
        <v>741</v>
      </c>
      <c r="M1275" s="106" t="s">
        <v>924</v>
      </c>
      <c r="N1275" s="106">
        <v>0.45</v>
      </c>
      <c r="O1275" s="106">
        <v>0.93</v>
      </c>
      <c r="P1275" s="106" t="s">
        <v>714</v>
      </c>
      <c r="Q1275" s="107" t="s">
        <v>2035</v>
      </c>
      <c r="R1275" s="107" t="s">
        <v>522</v>
      </c>
    </row>
    <row r="1276" spans="2:18" ht="20.100000000000001" customHeight="1" x14ac:dyDescent="0.4">
      <c r="B1276" s="105" t="str">
        <f t="shared" si="57"/>
        <v/>
      </c>
      <c r="C1276" s="105" t="str">
        <f t="shared" si="58"/>
        <v/>
      </c>
      <c r="D1276" s="105" t="str">
        <f t="shared" si="59"/>
        <v/>
      </c>
      <c r="E1276" s="106" t="s">
        <v>695</v>
      </c>
      <c r="F1276" s="106" t="s">
        <v>817</v>
      </c>
      <c r="G1276" s="106" t="s">
        <v>710</v>
      </c>
      <c r="H1276" s="106" t="s">
        <v>802</v>
      </c>
      <c r="I1276" s="106">
        <v>9</v>
      </c>
      <c r="J1276" s="106" t="s">
        <v>711</v>
      </c>
      <c r="K1276" s="106">
        <v>9</v>
      </c>
      <c r="L1276" s="106" t="s">
        <v>741</v>
      </c>
      <c r="M1276" s="106" t="s">
        <v>924</v>
      </c>
      <c r="N1276" s="106">
        <v>0.32</v>
      </c>
      <c r="O1276" s="106">
        <v>0.93</v>
      </c>
      <c r="P1276" s="106" t="s">
        <v>714</v>
      </c>
      <c r="Q1276" s="107" t="s">
        <v>2036</v>
      </c>
      <c r="R1276" s="107" t="s">
        <v>522</v>
      </c>
    </row>
    <row r="1277" spans="2:18" ht="20.100000000000001" customHeight="1" x14ac:dyDescent="0.4">
      <c r="B1277" s="105" t="str">
        <f t="shared" si="57"/>
        <v/>
      </c>
      <c r="C1277" s="105" t="str">
        <f t="shared" si="58"/>
        <v/>
      </c>
      <c r="D1277" s="105" t="str">
        <f t="shared" si="59"/>
        <v/>
      </c>
      <c r="E1277" s="106" t="s">
        <v>695</v>
      </c>
      <c r="F1277" s="106" t="s">
        <v>817</v>
      </c>
      <c r="G1277" s="106" t="s">
        <v>721</v>
      </c>
      <c r="H1277" s="106" t="s">
        <v>799</v>
      </c>
      <c r="I1277" s="106">
        <v>9</v>
      </c>
      <c r="J1277" s="106" t="s">
        <v>722</v>
      </c>
      <c r="K1277" s="106">
        <v>9</v>
      </c>
      <c r="L1277" s="106" t="s">
        <v>741</v>
      </c>
      <c r="M1277" s="106" t="s">
        <v>924</v>
      </c>
      <c r="N1277" s="106">
        <v>0.32</v>
      </c>
      <c r="O1277" s="106">
        <v>0.93</v>
      </c>
      <c r="P1277" s="106" t="s">
        <v>714</v>
      </c>
      <c r="Q1277" s="107" t="s">
        <v>2037</v>
      </c>
      <c r="R1277" s="107" t="s">
        <v>522</v>
      </c>
    </row>
    <row r="1278" spans="2:18" ht="20.100000000000001" customHeight="1" x14ac:dyDescent="0.4">
      <c r="B1278" s="105" t="str">
        <f t="shared" si="57"/>
        <v/>
      </c>
      <c r="C1278" s="105" t="str">
        <f t="shared" si="58"/>
        <v/>
      </c>
      <c r="D1278" s="105" t="str">
        <f t="shared" si="59"/>
        <v/>
      </c>
      <c r="E1278" s="106" t="s">
        <v>695</v>
      </c>
      <c r="F1278" s="106" t="s">
        <v>794</v>
      </c>
      <c r="G1278" s="106" t="s">
        <v>697</v>
      </c>
      <c r="H1278" s="106" t="s">
        <v>733</v>
      </c>
      <c r="I1278" s="106">
        <v>9</v>
      </c>
      <c r="J1278" s="106" t="s">
        <v>699</v>
      </c>
      <c r="K1278" s="106">
        <v>9</v>
      </c>
      <c r="L1278" s="106" t="s">
        <v>733</v>
      </c>
      <c r="M1278" s="106" t="s">
        <v>924</v>
      </c>
      <c r="N1278" s="106">
        <v>0.45</v>
      </c>
      <c r="O1278" s="106">
        <v>0.93</v>
      </c>
      <c r="P1278" s="106" t="s">
        <v>701</v>
      </c>
      <c r="Q1278" s="107" t="s">
        <v>2038</v>
      </c>
      <c r="R1278" s="107" t="s">
        <v>275</v>
      </c>
    </row>
    <row r="1279" spans="2:18" ht="20.100000000000001" customHeight="1" x14ac:dyDescent="0.4">
      <c r="B1279" s="105" t="str">
        <f t="shared" si="57"/>
        <v/>
      </c>
      <c r="C1279" s="105" t="str">
        <f t="shared" si="58"/>
        <v/>
      </c>
      <c r="D1279" s="105" t="str">
        <f t="shared" si="59"/>
        <v/>
      </c>
      <c r="E1279" s="106" t="s">
        <v>695</v>
      </c>
      <c r="F1279" s="106" t="s">
        <v>798</v>
      </c>
      <c r="G1279" s="106" t="s">
        <v>697</v>
      </c>
      <c r="H1279" s="106" t="s">
        <v>733</v>
      </c>
      <c r="I1279" s="106">
        <v>9</v>
      </c>
      <c r="J1279" s="106" t="s">
        <v>699</v>
      </c>
      <c r="K1279" s="106">
        <v>9</v>
      </c>
      <c r="L1279" s="106" t="s">
        <v>802</v>
      </c>
      <c r="M1279" s="106" t="s">
        <v>924</v>
      </c>
      <c r="N1279" s="106">
        <v>0.36</v>
      </c>
      <c r="O1279" s="106">
        <v>0.93</v>
      </c>
      <c r="P1279" s="106" t="s">
        <v>800</v>
      </c>
      <c r="Q1279" s="107" t="s">
        <v>2039</v>
      </c>
      <c r="R1279" s="107" t="s">
        <v>275</v>
      </c>
    </row>
    <row r="1280" spans="2:18" ht="20.100000000000001" customHeight="1" x14ac:dyDescent="0.4">
      <c r="B1280" s="105" t="str">
        <f t="shared" si="57"/>
        <v/>
      </c>
      <c r="C1280" s="105" t="str">
        <f t="shared" si="58"/>
        <v/>
      </c>
      <c r="D1280" s="105" t="str">
        <f t="shared" si="59"/>
        <v/>
      </c>
      <c r="E1280" s="106" t="s">
        <v>695</v>
      </c>
      <c r="F1280" s="106" t="s">
        <v>805</v>
      </c>
      <c r="G1280" s="106" t="s">
        <v>710</v>
      </c>
      <c r="H1280" s="106" t="s">
        <v>733</v>
      </c>
      <c r="I1280" s="106">
        <v>9</v>
      </c>
      <c r="J1280" s="106" t="s">
        <v>711</v>
      </c>
      <c r="K1280" s="106">
        <v>9</v>
      </c>
      <c r="L1280" s="106" t="s">
        <v>741</v>
      </c>
      <c r="M1280" s="106" t="s">
        <v>924</v>
      </c>
      <c r="N1280" s="106">
        <v>0.45</v>
      </c>
      <c r="O1280" s="106">
        <v>0.93</v>
      </c>
      <c r="P1280" s="106" t="s">
        <v>714</v>
      </c>
      <c r="Q1280" s="107" t="s">
        <v>2040</v>
      </c>
      <c r="R1280" s="107" t="s">
        <v>275</v>
      </c>
    </row>
    <row r="1281" spans="2:18" ht="20.100000000000001" customHeight="1" x14ac:dyDescent="0.4">
      <c r="B1281" s="105" t="str">
        <f t="shared" si="57"/>
        <v/>
      </c>
      <c r="C1281" s="105" t="str">
        <f t="shared" si="58"/>
        <v/>
      </c>
      <c r="D1281" s="105" t="str">
        <f t="shared" si="59"/>
        <v/>
      </c>
      <c r="E1281" s="106" t="s">
        <v>695</v>
      </c>
      <c r="F1281" s="106" t="s">
        <v>805</v>
      </c>
      <c r="G1281" s="106" t="s">
        <v>721</v>
      </c>
      <c r="H1281" s="106" t="s">
        <v>729</v>
      </c>
      <c r="I1281" s="106">
        <v>9</v>
      </c>
      <c r="J1281" s="106" t="s">
        <v>722</v>
      </c>
      <c r="K1281" s="106">
        <v>9</v>
      </c>
      <c r="L1281" s="106" t="s">
        <v>741</v>
      </c>
      <c r="M1281" s="106" t="s">
        <v>924</v>
      </c>
      <c r="N1281" s="106">
        <v>0.45</v>
      </c>
      <c r="O1281" s="106">
        <v>0.93</v>
      </c>
      <c r="P1281" s="106" t="s">
        <v>714</v>
      </c>
      <c r="Q1281" s="107" t="s">
        <v>2041</v>
      </c>
      <c r="R1281" s="107" t="s">
        <v>275</v>
      </c>
    </row>
    <row r="1282" spans="2:18" ht="20.100000000000001" customHeight="1" x14ac:dyDescent="0.4">
      <c r="B1282" s="105" t="str">
        <f t="shared" si="57"/>
        <v/>
      </c>
      <c r="C1282" s="105" t="str">
        <f t="shared" si="58"/>
        <v/>
      </c>
      <c r="D1282" s="105" t="str">
        <f t="shared" si="59"/>
        <v/>
      </c>
      <c r="E1282" s="106" t="s">
        <v>695</v>
      </c>
      <c r="F1282" s="106" t="s">
        <v>817</v>
      </c>
      <c r="G1282" s="106" t="s">
        <v>710</v>
      </c>
      <c r="H1282" s="106" t="s">
        <v>802</v>
      </c>
      <c r="I1282" s="106">
        <v>9</v>
      </c>
      <c r="J1282" s="106" t="s">
        <v>711</v>
      </c>
      <c r="K1282" s="106">
        <v>9</v>
      </c>
      <c r="L1282" s="106" t="s">
        <v>741</v>
      </c>
      <c r="M1282" s="106" t="s">
        <v>924</v>
      </c>
      <c r="N1282" s="106">
        <v>0.32</v>
      </c>
      <c r="O1282" s="106">
        <v>0.93</v>
      </c>
      <c r="P1282" s="106" t="s">
        <v>714</v>
      </c>
      <c r="Q1282" s="107" t="s">
        <v>2042</v>
      </c>
      <c r="R1282" s="107" t="s">
        <v>275</v>
      </c>
    </row>
    <row r="1283" spans="2:18" ht="20.100000000000001" customHeight="1" x14ac:dyDescent="0.4">
      <c r="B1283" s="105" t="str">
        <f t="shared" si="57"/>
        <v/>
      </c>
      <c r="C1283" s="105" t="str">
        <f t="shared" si="58"/>
        <v/>
      </c>
      <c r="D1283" s="105" t="str">
        <f t="shared" si="59"/>
        <v/>
      </c>
      <c r="E1283" s="106" t="s">
        <v>695</v>
      </c>
      <c r="F1283" s="106" t="s">
        <v>817</v>
      </c>
      <c r="G1283" s="106" t="s">
        <v>721</v>
      </c>
      <c r="H1283" s="106" t="s">
        <v>799</v>
      </c>
      <c r="I1283" s="106">
        <v>9</v>
      </c>
      <c r="J1283" s="106" t="s">
        <v>722</v>
      </c>
      <c r="K1283" s="106">
        <v>9</v>
      </c>
      <c r="L1283" s="106" t="s">
        <v>741</v>
      </c>
      <c r="M1283" s="106" t="s">
        <v>924</v>
      </c>
      <c r="N1283" s="106">
        <v>0.32</v>
      </c>
      <c r="O1283" s="106">
        <v>0.93</v>
      </c>
      <c r="P1283" s="106" t="s">
        <v>714</v>
      </c>
      <c r="Q1283" s="107" t="s">
        <v>2043</v>
      </c>
      <c r="R1283" s="107" t="s">
        <v>275</v>
      </c>
    </row>
    <row r="1284" spans="2:18" ht="20.100000000000001" customHeight="1" x14ac:dyDescent="0.4">
      <c r="B1284" s="105" t="str">
        <f t="shared" si="57"/>
        <v/>
      </c>
      <c r="C1284" s="105" t="str">
        <f t="shared" si="58"/>
        <v/>
      </c>
      <c r="D1284" s="105" t="str">
        <f t="shared" si="59"/>
        <v/>
      </c>
      <c r="E1284" s="106" t="s">
        <v>695</v>
      </c>
      <c r="F1284" s="106" t="s">
        <v>696</v>
      </c>
      <c r="G1284" s="106" t="s">
        <v>697</v>
      </c>
      <c r="H1284" s="106" t="s">
        <v>717</v>
      </c>
      <c r="I1284" s="106">
        <v>8</v>
      </c>
      <c r="J1284" s="106" t="s">
        <v>1027</v>
      </c>
      <c r="K1284" s="106">
        <v>9</v>
      </c>
      <c r="L1284" s="106" t="s">
        <v>717</v>
      </c>
      <c r="M1284" s="106" t="s">
        <v>924</v>
      </c>
      <c r="N1284" s="106">
        <v>0.32</v>
      </c>
      <c r="O1284" s="106">
        <v>0.93</v>
      </c>
      <c r="P1284" s="106" t="s">
        <v>714</v>
      </c>
      <c r="Q1284" s="107" t="s">
        <v>2044</v>
      </c>
      <c r="R1284" s="107" t="s">
        <v>13</v>
      </c>
    </row>
    <row r="1285" spans="2:18" ht="20.100000000000001" customHeight="1" x14ac:dyDescent="0.4">
      <c r="B1285" s="105" t="str">
        <f t="shared" si="57"/>
        <v/>
      </c>
      <c r="C1285" s="105" t="str">
        <f t="shared" si="58"/>
        <v/>
      </c>
      <c r="D1285" s="105" t="str">
        <f t="shared" si="59"/>
        <v/>
      </c>
      <c r="E1285" s="106" t="s">
        <v>695</v>
      </c>
      <c r="F1285" s="106" t="s">
        <v>696</v>
      </c>
      <c r="G1285" s="106" t="s">
        <v>721</v>
      </c>
      <c r="H1285" s="106" t="s">
        <v>717</v>
      </c>
      <c r="I1285" s="106">
        <v>8</v>
      </c>
      <c r="J1285" s="106" t="s">
        <v>722</v>
      </c>
      <c r="K1285" s="106">
        <v>9</v>
      </c>
      <c r="L1285" s="106" t="s">
        <v>717</v>
      </c>
      <c r="M1285" s="106" t="s">
        <v>924</v>
      </c>
      <c r="N1285" s="106">
        <v>0.32</v>
      </c>
      <c r="O1285" s="106">
        <v>0.93</v>
      </c>
      <c r="P1285" s="106" t="s">
        <v>714</v>
      </c>
      <c r="Q1285" s="107" t="s">
        <v>2045</v>
      </c>
      <c r="R1285" s="107" t="s">
        <v>13</v>
      </c>
    </row>
    <row r="1286" spans="2:18" ht="20.100000000000001" customHeight="1" x14ac:dyDescent="0.4">
      <c r="B1286" s="105" t="str">
        <f t="shared" si="57"/>
        <v/>
      </c>
      <c r="C1286" s="105" t="str">
        <f t="shared" si="58"/>
        <v/>
      </c>
      <c r="D1286" s="105" t="str">
        <f t="shared" si="59"/>
        <v/>
      </c>
      <c r="E1286" s="106" t="s">
        <v>695</v>
      </c>
      <c r="F1286" s="106" t="s">
        <v>696</v>
      </c>
      <c r="G1286" s="106" t="s">
        <v>773</v>
      </c>
      <c r="H1286" s="106" t="s">
        <v>698</v>
      </c>
      <c r="I1286" s="106">
        <v>8</v>
      </c>
      <c r="J1286" s="106" t="s">
        <v>774</v>
      </c>
      <c r="K1286" s="106">
        <v>9</v>
      </c>
      <c r="L1286" s="106" t="s">
        <v>698</v>
      </c>
      <c r="M1286" s="106" t="s">
        <v>924</v>
      </c>
      <c r="N1286" s="106">
        <v>0.32</v>
      </c>
      <c r="O1286" s="106">
        <v>0.93</v>
      </c>
      <c r="P1286" s="106" t="s">
        <v>714</v>
      </c>
      <c r="Q1286" s="107" t="s">
        <v>2046</v>
      </c>
      <c r="R1286" s="107" t="s">
        <v>13</v>
      </c>
    </row>
    <row r="1287" spans="2:18" ht="20.100000000000001" customHeight="1" x14ac:dyDescent="0.4">
      <c r="B1287" s="105" t="str">
        <f t="shared" si="57"/>
        <v/>
      </c>
      <c r="C1287" s="105" t="str">
        <f t="shared" si="58"/>
        <v/>
      </c>
      <c r="D1287" s="105" t="str">
        <f t="shared" si="59"/>
        <v/>
      </c>
      <c r="E1287" s="106" t="s">
        <v>695</v>
      </c>
      <c r="F1287" s="106" t="s">
        <v>696</v>
      </c>
      <c r="G1287" s="106" t="s">
        <v>778</v>
      </c>
      <c r="H1287" s="106" t="s">
        <v>698</v>
      </c>
      <c r="I1287" s="106">
        <v>8</v>
      </c>
      <c r="J1287" s="106" t="s">
        <v>779</v>
      </c>
      <c r="K1287" s="106">
        <v>9</v>
      </c>
      <c r="L1287" s="106" t="s">
        <v>698</v>
      </c>
      <c r="M1287" s="106" t="s">
        <v>924</v>
      </c>
      <c r="N1287" s="106">
        <v>0.32</v>
      </c>
      <c r="O1287" s="106">
        <v>0.93</v>
      </c>
      <c r="P1287" s="106" t="s">
        <v>714</v>
      </c>
      <c r="Q1287" s="107" t="s">
        <v>2047</v>
      </c>
      <c r="R1287" s="107" t="s">
        <v>13</v>
      </c>
    </row>
    <row r="1288" spans="2:18" ht="20.100000000000001" customHeight="1" x14ac:dyDescent="0.4">
      <c r="B1288" s="105" t="str">
        <f t="shared" si="57"/>
        <v/>
      </c>
      <c r="C1288" s="105" t="str">
        <f t="shared" si="58"/>
        <v/>
      </c>
      <c r="D1288" s="105" t="str">
        <f t="shared" si="59"/>
        <v/>
      </c>
      <c r="E1288" s="106" t="s">
        <v>695</v>
      </c>
      <c r="F1288" s="106" t="s">
        <v>696</v>
      </c>
      <c r="G1288" s="106" t="s">
        <v>782</v>
      </c>
      <c r="H1288" s="106" t="s">
        <v>698</v>
      </c>
      <c r="I1288" s="106">
        <v>8</v>
      </c>
      <c r="J1288" s="106" t="s">
        <v>783</v>
      </c>
      <c r="K1288" s="106">
        <v>9</v>
      </c>
      <c r="L1288" s="106" t="s">
        <v>698</v>
      </c>
      <c r="M1288" s="106" t="s">
        <v>924</v>
      </c>
      <c r="N1288" s="106">
        <v>0.26</v>
      </c>
      <c r="O1288" s="106">
        <v>0.93</v>
      </c>
      <c r="P1288" s="106" t="s">
        <v>714</v>
      </c>
      <c r="Q1288" s="107" t="s">
        <v>2048</v>
      </c>
      <c r="R1288" s="107" t="s">
        <v>13</v>
      </c>
    </row>
    <row r="1289" spans="2:18" ht="20.100000000000001" customHeight="1" x14ac:dyDescent="0.4">
      <c r="B1289" s="105" t="str">
        <f t="shared" si="57"/>
        <v/>
      </c>
      <c r="C1289" s="105" t="str">
        <f t="shared" si="58"/>
        <v/>
      </c>
      <c r="D1289" s="105" t="str">
        <f t="shared" si="59"/>
        <v/>
      </c>
      <c r="E1289" s="106" t="s">
        <v>695</v>
      </c>
      <c r="F1289" s="106" t="s">
        <v>728</v>
      </c>
      <c r="G1289" s="106" t="s">
        <v>773</v>
      </c>
      <c r="H1289" s="106" t="s">
        <v>765</v>
      </c>
      <c r="I1289" s="106">
        <v>8</v>
      </c>
      <c r="J1289" s="106" t="s">
        <v>1266</v>
      </c>
      <c r="K1289" s="106">
        <v>9</v>
      </c>
      <c r="L1289" s="106" t="s">
        <v>717</v>
      </c>
      <c r="M1289" s="106" t="s">
        <v>924</v>
      </c>
      <c r="N1289" s="106">
        <v>0.39</v>
      </c>
      <c r="O1289" s="106">
        <v>0.94</v>
      </c>
      <c r="P1289" s="106" t="s">
        <v>714</v>
      </c>
      <c r="Q1289" s="107" t="s">
        <v>2049</v>
      </c>
      <c r="R1289" s="107" t="s">
        <v>39</v>
      </c>
    </row>
    <row r="1290" spans="2:18" ht="20.100000000000001" customHeight="1" x14ac:dyDescent="0.4">
      <c r="B1290" s="105" t="str">
        <f t="shared" si="57"/>
        <v/>
      </c>
      <c r="C1290" s="105" t="str">
        <f t="shared" si="58"/>
        <v/>
      </c>
      <c r="D1290" s="105" t="str">
        <f t="shared" si="59"/>
        <v/>
      </c>
      <c r="E1290" s="106" t="s">
        <v>695</v>
      </c>
      <c r="F1290" s="106" t="s">
        <v>728</v>
      </c>
      <c r="G1290" s="106" t="s">
        <v>778</v>
      </c>
      <c r="H1290" s="106" t="s">
        <v>765</v>
      </c>
      <c r="I1290" s="106">
        <v>8</v>
      </c>
      <c r="J1290" s="106" t="s">
        <v>1269</v>
      </c>
      <c r="K1290" s="106">
        <v>9</v>
      </c>
      <c r="L1290" s="106" t="s">
        <v>717</v>
      </c>
      <c r="M1290" s="106" t="s">
        <v>924</v>
      </c>
      <c r="N1290" s="106">
        <v>0.39</v>
      </c>
      <c r="O1290" s="106">
        <v>0.94</v>
      </c>
      <c r="P1290" s="106" t="s">
        <v>714</v>
      </c>
      <c r="Q1290" s="107" t="s">
        <v>2050</v>
      </c>
      <c r="R1290" s="107" t="s">
        <v>39</v>
      </c>
    </row>
    <row r="1291" spans="2:18" ht="20.100000000000001" customHeight="1" x14ac:dyDescent="0.4">
      <c r="B1291" s="105" t="str">
        <f t="shared" si="57"/>
        <v/>
      </c>
      <c r="C1291" s="105" t="str">
        <f t="shared" si="58"/>
        <v/>
      </c>
      <c r="D1291" s="105" t="str">
        <f t="shared" si="59"/>
        <v/>
      </c>
      <c r="E1291" s="106" t="s">
        <v>695</v>
      </c>
      <c r="F1291" s="106" t="s">
        <v>728</v>
      </c>
      <c r="G1291" s="106" t="s">
        <v>773</v>
      </c>
      <c r="H1291" s="106" t="s">
        <v>733</v>
      </c>
      <c r="I1291" s="106">
        <v>8</v>
      </c>
      <c r="J1291" s="106" t="s">
        <v>1266</v>
      </c>
      <c r="K1291" s="106">
        <v>9</v>
      </c>
      <c r="L1291" s="106" t="s">
        <v>698</v>
      </c>
      <c r="M1291" s="106" t="s">
        <v>924</v>
      </c>
      <c r="N1291" s="106">
        <v>0.39</v>
      </c>
      <c r="O1291" s="106">
        <v>0.94</v>
      </c>
      <c r="P1291" s="106" t="s">
        <v>714</v>
      </c>
      <c r="Q1291" s="107" t="s">
        <v>2051</v>
      </c>
      <c r="R1291" s="107" t="s">
        <v>25</v>
      </c>
    </row>
    <row r="1292" spans="2:18" ht="20.100000000000001" customHeight="1" x14ac:dyDescent="0.4">
      <c r="B1292" s="105" t="str">
        <f t="shared" si="57"/>
        <v/>
      </c>
      <c r="C1292" s="105" t="str">
        <f t="shared" si="58"/>
        <v/>
      </c>
      <c r="D1292" s="105" t="str">
        <f t="shared" si="59"/>
        <v/>
      </c>
      <c r="E1292" s="106" t="s">
        <v>695</v>
      </c>
      <c r="F1292" s="106" t="s">
        <v>728</v>
      </c>
      <c r="G1292" s="106" t="s">
        <v>778</v>
      </c>
      <c r="H1292" s="106" t="s">
        <v>733</v>
      </c>
      <c r="I1292" s="106">
        <v>8</v>
      </c>
      <c r="J1292" s="106" t="s">
        <v>1269</v>
      </c>
      <c r="K1292" s="106">
        <v>9</v>
      </c>
      <c r="L1292" s="106" t="s">
        <v>698</v>
      </c>
      <c r="M1292" s="106" t="s">
        <v>924</v>
      </c>
      <c r="N1292" s="106">
        <v>0.39</v>
      </c>
      <c r="O1292" s="106">
        <v>0.94</v>
      </c>
      <c r="P1292" s="106" t="s">
        <v>714</v>
      </c>
      <c r="Q1292" s="107" t="s">
        <v>2052</v>
      </c>
      <c r="R1292" s="107" t="s">
        <v>25</v>
      </c>
    </row>
    <row r="1293" spans="2:18" ht="20.100000000000001" customHeight="1" x14ac:dyDescent="0.4">
      <c r="B1293" s="105" t="str">
        <f t="shared" si="57"/>
        <v/>
      </c>
      <c r="C1293" s="105" t="str">
        <f t="shared" si="58"/>
        <v/>
      </c>
      <c r="D1293" s="105" t="str">
        <f t="shared" si="59"/>
        <v/>
      </c>
      <c r="E1293" s="106" t="s">
        <v>695</v>
      </c>
      <c r="F1293" s="106" t="s">
        <v>696</v>
      </c>
      <c r="G1293" s="106" t="s">
        <v>710</v>
      </c>
      <c r="H1293" s="106" t="s">
        <v>706</v>
      </c>
      <c r="I1293" s="106">
        <v>8</v>
      </c>
      <c r="J1293" s="106" t="s">
        <v>711</v>
      </c>
      <c r="K1293" s="106">
        <v>9</v>
      </c>
      <c r="L1293" s="106" t="s">
        <v>706</v>
      </c>
      <c r="M1293" s="106" t="s">
        <v>924</v>
      </c>
      <c r="N1293" s="106">
        <v>0.32</v>
      </c>
      <c r="O1293" s="106">
        <v>0.94</v>
      </c>
      <c r="P1293" s="106" t="s">
        <v>714</v>
      </c>
      <c r="Q1293" s="107" t="s">
        <v>2053</v>
      </c>
      <c r="R1293" s="107" t="s">
        <v>522</v>
      </c>
    </row>
    <row r="1294" spans="2:18" ht="20.100000000000001" customHeight="1" x14ac:dyDescent="0.4">
      <c r="B1294" s="105" t="str">
        <f t="shared" si="57"/>
        <v/>
      </c>
      <c r="C1294" s="105" t="str">
        <f t="shared" si="58"/>
        <v/>
      </c>
      <c r="D1294" s="105" t="str">
        <f t="shared" si="59"/>
        <v/>
      </c>
      <c r="E1294" s="106" t="s">
        <v>695</v>
      </c>
      <c r="F1294" s="106" t="s">
        <v>696</v>
      </c>
      <c r="G1294" s="106" t="s">
        <v>710</v>
      </c>
      <c r="H1294" s="106" t="s">
        <v>706</v>
      </c>
      <c r="I1294" s="106">
        <v>8</v>
      </c>
      <c r="J1294" s="106" t="s">
        <v>711</v>
      </c>
      <c r="K1294" s="106">
        <v>9</v>
      </c>
      <c r="L1294" s="106" t="s">
        <v>706</v>
      </c>
      <c r="M1294" s="106" t="s">
        <v>924</v>
      </c>
      <c r="N1294" s="106">
        <v>0.32</v>
      </c>
      <c r="O1294" s="106">
        <v>0.94</v>
      </c>
      <c r="P1294" s="106" t="s">
        <v>701</v>
      </c>
      <c r="Q1294" s="107" t="s">
        <v>2054</v>
      </c>
      <c r="R1294" s="107" t="s">
        <v>275</v>
      </c>
    </row>
    <row r="1295" spans="2:18" ht="20.100000000000001" customHeight="1" x14ac:dyDescent="0.4">
      <c r="B1295" s="105" t="str">
        <f t="shared" si="57"/>
        <v/>
      </c>
      <c r="C1295" s="105" t="str">
        <f t="shared" si="58"/>
        <v/>
      </c>
      <c r="D1295" s="105" t="str">
        <f t="shared" si="59"/>
        <v/>
      </c>
      <c r="E1295" s="106" t="s">
        <v>695</v>
      </c>
      <c r="F1295" s="106" t="s">
        <v>728</v>
      </c>
      <c r="G1295" s="106" t="s">
        <v>697</v>
      </c>
      <c r="H1295" s="106" t="s">
        <v>765</v>
      </c>
      <c r="I1295" s="106">
        <v>8</v>
      </c>
      <c r="J1295" s="106" t="s">
        <v>1027</v>
      </c>
      <c r="K1295" s="106">
        <v>9</v>
      </c>
      <c r="L1295" s="106" t="s">
        <v>717</v>
      </c>
      <c r="M1295" s="106" t="s">
        <v>924</v>
      </c>
      <c r="N1295" s="106">
        <v>0.39</v>
      </c>
      <c r="O1295" s="106">
        <v>0.94</v>
      </c>
      <c r="P1295" s="106" t="s">
        <v>714</v>
      </c>
      <c r="Q1295" s="107" t="s">
        <v>2055</v>
      </c>
      <c r="R1295" s="107" t="s">
        <v>13</v>
      </c>
    </row>
    <row r="1296" spans="2:18" ht="20.100000000000001" customHeight="1" x14ac:dyDescent="0.4">
      <c r="B1296" s="105" t="str">
        <f t="shared" ref="B1296:B1359" si="60">IF(OR($C$10="",$C$11=""),"",IFERROR(IF(AND($U$22&lt;&gt;R1296,$V$22&lt;&gt;R1296),"－",IF(AND(COUNTIF($C$10,"*樹脂スペーサー*")&gt;0,OR(M1296="空気",F1296="一般",F1296="一般ＰＧ")),"－",IF(AND($W$25&gt;0,$W$25&gt;=O1296),$U$25,IF(AND($W$26&gt;0,$W$26&gt;=O1296),$U$26,IF(AND($W$27&gt;0,$W$27&gt;=O1296),$U$27,IF(AND($W$28&gt;0,$W$28&gt;=O1296),$U$28,IF(AND($W$29&gt;0,$W$29&gt;=O1296),$U$29,IF(AND($W$30&gt;0,$W$30&gt;=O1296),$U$30,IF(AND($W$31&gt;0,$W$31&gt;=O1296),$U$31,"－"))))))))),"－"))</f>
        <v/>
      </c>
      <c r="C1296" s="105" t="str">
        <f t="shared" ref="C1296:C1359" si="61">IF(B1296="","",IF(B1296&lt;&gt;"－",VLOOKUP(B1296,$U$25:$V$31,2,FALSE),"－"))</f>
        <v/>
      </c>
      <c r="D1296" s="105" t="str">
        <f t="shared" ref="D1296:D1359" si="62">IF($H$9="","",IF($V$38&lt;&gt;"断熱等","－",IF(AND(COUNTIF($V$34,"*樹脂スペーサー*")&gt;0,OR(M1296="空気",F1296="一般",F1296="一般ＰＧ")),"－",IF(AND($V$35&lt;&gt;R1296,$W$35&lt;&gt;R1296),"－",IF(MID($H$9,10,1)="Z",IF(N1296&lt;=0.65,"○","－"),IF($V$36&gt;=O1296,"○","－"))))))</f>
        <v/>
      </c>
      <c r="E1296" s="106" t="s">
        <v>695</v>
      </c>
      <c r="F1296" s="106" t="s">
        <v>728</v>
      </c>
      <c r="G1296" s="106" t="s">
        <v>721</v>
      </c>
      <c r="H1296" s="106" t="s">
        <v>765</v>
      </c>
      <c r="I1296" s="106">
        <v>8</v>
      </c>
      <c r="J1296" s="106" t="s">
        <v>722</v>
      </c>
      <c r="K1296" s="106">
        <v>9</v>
      </c>
      <c r="L1296" s="106" t="s">
        <v>717</v>
      </c>
      <c r="M1296" s="106" t="s">
        <v>924</v>
      </c>
      <c r="N1296" s="106">
        <v>0.39</v>
      </c>
      <c r="O1296" s="106">
        <v>0.94</v>
      </c>
      <c r="P1296" s="106" t="s">
        <v>714</v>
      </c>
      <c r="Q1296" s="107" t="s">
        <v>2056</v>
      </c>
      <c r="R1296" s="107" t="s">
        <v>13</v>
      </c>
    </row>
    <row r="1297" spans="2:18" ht="20.100000000000001" customHeight="1" x14ac:dyDescent="0.4">
      <c r="B1297" s="105" t="str">
        <f t="shared" si="60"/>
        <v/>
      </c>
      <c r="C1297" s="105" t="str">
        <f t="shared" si="61"/>
        <v/>
      </c>
      <c r="D1297" s="105" t="str">
        <f t="shared" si="62"/>
        <v/>
      </c>
      <c r="E1297" s="106" t="s">
        <v>695</v>
      </c>
      <c r="F1297" s="106" t="s">
        <v>728</v>
      </c>
      <c r="G1297" s="106" t="s">
        <v>773</v>
      </c>
      <c r="H1297" s="106" t="s">
        <v>733</v>
      </c>
      <c r="I1297" s="106">
        <v>8</v>
      </c>
      <c r="J1297" s="106" t="s">
        <v>774</v>
      </c>
      <c r="K1297" s="106">
        <v>9</v>
      </c>
      <c r="L1297" s="106" t="s">
        <v>698</v>
      </c>
      <c r="M1297" s="106" t="s">
        <v>924</v>
      </c>
      <c r="N1297" s="106">
        <v>0.39</v>
      </c>
      <c r="O1297" s="106">
        <v>0.94</v>
      </c>
      <c r="P1297" s="106" t="s">
        <v>714</v>
      </c>
      <c r="Q1297" s="107" t="s">
        <v>2057</v>
      </c>
      <c r="R1297" s="107" t="s">
        <v>13</v>
      </c>
    </row>
    <row r="1298" spans="2:18" ht="20.100000000000001" customHeight="1" x14ac:dyDescent="0.4">
      <c r="B1298" s="105" t="str">
        <f t="shared" si="60"/>
        <v/>
      </c>
      <c r="C1298" s="105" t="str">
        <f t="shared" si="61"/>
        <v/>
      </c>
      <c r="D1298" s="105" t="str">
        <f t="shared" si="62"/>
        <v/>
      </c>
      <c r="E1298" s="106" t="s">
        <v>695</v>
      </c>
      <c r="F1298" s="106" t="s">
        <v>728</v>
      </c>
      <c r="G1298" s="106" t="s">
        <v>778</v>
      </c>
      <c r="H1298" s="106" t="s">
        <v>733</v>
      </c>
      <c r="I1298" s="106">
        <v>8</v>
      </c>
      <c r="J1298" s="106" t="s">
        <v>779</v>
      </c>
      <c r="K1298" s="106">
        <v>9</v>
      </c>
      <c r="L1298" s="106" t="s">
        <v>698</v>
      </c>
      <c r="M1298" s="106" t="s">
        <v>924</v>
      </c>
      <c r="N1298" s="106">
        <v>0.39</v>
      </c>
      <c r="O1298" s="106">
        <v>0.94</v>
      </c>
      <c r="P1298" s="106" t="s">
        <v>714</v>
      </c>
      <c r="Q1298" s="107" t="s">
        <v>2058</v>
      </c>
      <c r="R1298" s="107" t="s">
        <v>13</v>
      </c>
    </row>
    <row r="1299" spans="2:18" ht="20.100000000000001" customHeight="1" x14ac:dyDescent="0.4">
      <c r="B1299" s="105" t="str">
        <f t="shared" si="60"/>
        <v/>
      </c>
      <c r="C1299" s="105" t="str">
        <f t="shared" si="61"/>
        <v/>
      </c>
      <c r="D1299" s="105" t="str">
        <f t="shared" si="62"/>
        <v/>
      </c>
      <c r="E1299" s="106" t="s">
        <v>695</v>
      </c>
      <c r="F1299" s="106" t="s">
        <v>728</v>
      </c>
      <c r="G1299" s="106" t="s">
        <v>782</v>
      </c>
      <c r="H1299" s="106" t="s">
        <v>733</v>
      </c>
      <c r="I1299" s="106">
        <v>8</v>
      </c>
      <c r="J1299" s="106" t="s">
        <v>783</v>
      </c>
      <c r="K1299" s="106">
        <v>9</v>
      </c>
      <c r="L1299" s="106" t="s">
        <v>698</v>
      </c>
      <c r="M1299" s="106" t="s">
        <v>924</v>
      </c>
      <c r="N1299" s="106">
        <v>0.34</v>
      </c>
      <c r="O1299" s="106">
        <v>0.94</v>
      </c>
      <c r="P1299" s="106" t="s">
        <v>714</v>
      </c>
      <c r="Q1299" s="107" t="s">
        <v>2059</v>
      </c>
      <c r="R1299" s="107" t="s">
        <v>13</v>
      </c>
    </row>
    <row r="1300" spans="2:18" ht="20.100000000000001" customHeight="1" x14ac:dyDescent="0.4">
      <c r="B1300" s="105" t="str">
        <f t="shared" si="60"/>
        <v/>
      </c>
      <c r="C1300" s="105" t="str">
        <f t="shared" si="61"/>
        <v/>
      </c>
      <c r="D1300" s="105" t="str">
        <f t="shared" si="62"/>
        <v/>
      </c>
      <c r="E1300" s="106" t="s">
        <v>695</v>
      </c>
      <c r="F1300" s="106" t="s">
        <v>794</v>
      </c>
      <c r="G1300" s="106" t="s">
        <v>773</v>
      </c>
      <c r="H1300" s="106" t="s">
        <v>765</v>
      </c>
      <c r="I1300" s="106">
        <v>8</v>
      </c>
      <c r="J1300" s="106" t="s">
        <v>1266</v>
      </c>
      <c r="K1300" s="106">
        <v>9</v>
      </c>
      <c r="L1300" s="106" t="s">
        <v>765</v>
      </c>
      <c r="M1300" s="106" t="s">
        <v>924</v>
      </c>
      <c r="N1300" s="106">
        <v>0.43</v>
      </c>
      <c r="O1300" s="106">
        <v>0.95</v>
      </c>
      <c r="P1300" s="106" t="s">
        <v>714</v>
      </c>
      <c r="Q1300" s="107" t="s">
        <v>2060</v>
      </c>
      <c r="R1300" s="107" t="s">
        <v>39</v>
      </c>
    </row>
    <row r="1301" spans="2:18" ht="20.100000000000001" customHeight="1" x14ac:dyDescent="0.4">
      <c r="B1301" s="105" t="str">
        <f t="shared" si="60"/>
        <v/>
      </c>
      <c r="C1301" s="105" t="str">
        <f t="shared" si="61"/>
        <v/>
      </c>
      <c r="D1301" s="105" t="str">
        <f t="shared" si="62"/>
        <v/>
      </c>
      <c r="E1301" s="106" t="s">
        <v>695</v>
      </c>
      <c r="F1301" s="106" t="s">
        <v>794</v>
      </c>
      <c r="G1301" s="106" t="s">
        <v>778</v>
      </c>
      <c r="H1301" s="106" t="s">
        <v>765</v>
      </c>
      <c r="I1301" s="106">
        <v>8</v>
      </c>
      <c r="J1301" s="106" t="s">
        <v>1269</v>
      </c>
      <c r="K1301" s="106">
        <v>9</v>
      </c>
      <c r="L1301" s="106" t="s">
        <v>765</v>
      </c>
      <c r="M1301" s="106" t="s">
        <v>924</v>
      </c>
      <c r="N1301" s="106">
        <v>0.43</v>
      </c>
      <c r="O1301" s="106">
        <v>0.95</v>
      </c>
      <c r="P1301" s="106" t="s">
        <v>714</v>
      </c>
      <c r="Q1301" s="107" t="s">
        <v>2061</v>
      </c>
      <c r="R1301" s="107" t="s">
        <v>39</v>
      </c>
    </row>
    <row r="1302" spans="2:18" ht="20.100000000000001" customHeight="1" x14ac:dyDescent="0.4">
      <c r="B1302" s="105" t="str">
        <f t="shared" si="60"/>
        <v/>
      </c>
      <c r="C1302" s="105" t="str">
        <f t="shared" si="61"/>
        <v/>
      </c>
      <c r="D1302" s="105" t="str">
        <f t="shared" si="62"/>
        <v/>
      </c>
      <c r="E1302" s="106" t="s">
        <v>695</v>
      </c>
      <c r="F1302" s="106" t="s">
        <v>798</v>
      </c>
      <c r="G1302" s="106" t="s">
        <v>773</v>
      </c>
      <c r="H1302" s="106" t="s">
        <v>765</v>
      </c>
      <c r="I1302" s="106">
        <v>8</v>
      </c>
      <c r="J1302" s="106" t="s">
        <v>1266</v>
      </c>
      <c r="K1302" s="106">
        <v>9</v>
      </c>
      <c r="L1302" s="106" t="s">
        <v>819</v>
      </c>
      <c r="M1302" s="106" t="s">
        <v>924</v>
      </c>
      <c r="N1302" s="106">
        <v>0.35</v>
      </c>
      <c r="O1302" s="106">
        <v>0.95</v>
      </c>
      <c r="P1302" s="106" t="s">
        <v>714</v>
      </c>
      <c r="Q1302" s="107" t="s">
        <v>2062</v>
      </c>
      <c r="R1302" s="107" t="s">
        <v>39</v>
      </c>
    </row>
    <row r="1303" spans="2:18" ht="20.100000000000001" customHeight="1" x14ac:dyDescent="0.4">
      <c r="B1303" s="105" t="str">
        <f t="shared" si="60"/>
        <v/>
      </c>
      <c r="C1303" s="105" t="str">
        <f t="shared" si="61"/>
        <v/>
      </c>
      <c r="D1303" s="105" t="str">
        <f t="shared" si="62"/>
        <v/>
      </c>
      <c r="E1303" s="106" t="s">
        <v>695</v>
      </c>
      <c r="F1303" s="106" t="s">
        <v>798</v>
      </c>
      <c r="G1303" s="106" t="s">
        <v>778</v>
      </c>
      <c r="H1303" s="106" t="s">
        <v>765</v>
      </c>
      <c r="I1303" s="106">
        <v>8</v>
      </c>
      <c r="J1303" s="106" t="s">
        <v>1269</v>
      </c>
      <c r="K1303" s="106">
        <v>9</v>
      </c>
      <c r="L1303" s="106" t="s">
        <v>819</v>
      </c>
      <c r="M1303" s="106" t="s">
        <v>924</v>
      </c>
      <c r="N1303" s="106">
        <v>0.35</v>
      </c>
      <c r="O1303" s="106">
        <v>0.95</v>
      </c>
      <c r="P1303" s="106" t="s">
        <v>714</v>
      </c>
      <c r="Q1303" s="107" t="s">
        <v>2063</v>
      </c>
      <c r="R1303" s="107" t="s">
        <v>39</v>
      </c>
    </row>
    <row r="1304" spans="2:18" ht="20.100000000000001" customHeight="1" x14ac:dyDescent="0.4">
      <c r="B1304" s="105" t="str">
        <f t="shared" si="60"/>
        <v/>
      </c>
      <c r="C1304" s="105" t="str">
        <f t="shared" si="61"/>
        <v/>
      </c>
      <c r="D1304" s="105" t="str">
        <f t="shared" si="62"/>
        <v/>
      </c>
      <c r="E1304" s="106" t="s">
        <v>695</v>
      </c>
      <c r="F1304" s="106" t="s">
        <v>728</v>
      </c>
      <c r="G1304" s="106" t="s">
        <v>710</v>
      </c>
      <c r="H1304" s="106" t="s">
        <v>729</v>
      </c>
      <c r="I1304" s="106">
        <v>8</v>
      </c>
      <c r="J1304" s="106" t="s">
        <v>711</v>
      </c>
      <c r="K1304" s="106">
        <v>9</v>
      </c>
      <c r="L1304" s="106" t="s">
        <v>706</v>
      </c>
      <c r="M1304" s="106" t="s">
        <v>924</v>
      </c>
      <c r="N1304" s="106">
        <v>0.4</v>
      </c>
      <c r="O1304" s="106">
        <v>0.95</v>
      </c>
      <c r="P1304" s="106" t="s">
        <v>714</v>
      </c>
      <c r="Q1304" s="107" t="s">
        <v>2064</v>
      </c>
      <c r="R1304" s="107" t="s">
        <v>522</v>
      </c>
    </row>
    <row r="1305" spans="2:18" ht="20.100000000000001" customHeight="1" x14ac:dyDescent="0.4">
      <c r="B1305" s="105" t="str">
        <f t="shared" si="60"/>
        <v/>
      </c>
      <c r="C1305" s="105" t="str">
        <f t="shared" si="61"/>
        <v/>
      </c>
      <c r="D1305" s="105" t="str">
        <f t="shared" si="62"/>
        <v/>
      </c>
      <c r="E1305" s="106" t="s">
        <v>695</v>
      </c>
      <c r="F1305" s="106" t="s">
        <v>740</v>
      </c>
      <c r="G1305" s="106" t="s">
        <v>710</v>
      </c>
      <c r="H1305" s="106" t="s">
        <v>717</v>
      </c>
      <c r="I1305" s="106">
        <v>8</v>
      </c>
      <c r="J1305" s="106" t="s">
        <v>711</v>
      </c>
      <c r="K1305" s="106">
        <v>9</v>
      </c>
      <c r="L1305" s="106" t="s">
        <v>741</v>
      </c>
      <c r="M1305" s="106" t="s">
        <v>924</v>
      </c>
      <c r="N1305" s="106">
        <v>0.34</v>
      </c>
      <c r="O1305" s="106">
        <v>0.95</v>
      </c>
      <c r="P1305" s="106" t="s">
        <v>714</v>
      </c>
      <c r="Q1305" s="107" t="s">
        <v>2065</v>
      </c>
      <c r="R1305" s="107" t="s">
        <v>522</v>
      </c>
    </row>
    <row r="1306" spans="2:18" ht="20.100000000000001" customHeight="1" x14ac:dyDescent="0.4">
      <c r="B1306" s="105" t="str">
        <f t="shared" si="60"/>
        <v/>
      </c>
      <c r="C1306" s="105" t="str">
        <f t="shared" si="61"/>
        <v/>
      </c>
      <c r="D1306" s="105" t="str">
        <f t="shared" si="62"/>
        <v/>
      </c>
      <c r="E1306" s="106" t="s">
        <v>695</v>
      </c>
      <c r="F1306" s="106" t="s">
        <v>740</v>
      </c>
      <c r="G1306" s="106" t="s">
        <v>721</v>
      </c>
      <c r="H1306" s="106" t="s">
        <v>698</v>
      </c>
      <c r="I1306" s="106">
        <v>8</v>
      </c>
      <c r="J1306" s="106" t="s">
        <v>722</v>
      </c>
      <c r="K1306" s="106">
        <v>9</v>
      </c>
      <c r="L1306" s="106" t="s">
        <v>741</v>
      </c>
      <c r="M1306" s="106" t="s">
        <v>924</v>
      </c>
      <c r="N1306" s="106">
        <v>0.34</v>
      </c>
      <c r="O1306" s="106">
        <v>0.95</v>
      </c>
      <c r="P1306" s="106" t="s">
        <v>714</v>
      </c>
      <c r="Q1306" s="107" t="s">
        <v>2066</v>
      </c>
      <c r="R1306" s="107" t="s">
        <v>522</v>
      </c>
    </row>
    <row r="1307" spans="2:18" ht="20.100000000000001" customHeight="1" x14ac:dyDescent="0.4">
      <c r="B1307" s="105" t="str">
        <f t="shared" si="60"/>
        <v/>
      </c>
      <c r="C1307" s="105" t="str">
        <f t="shared" si="61"/>
        <v/>
      </c>
      <c r="D1307" s="105" t="str">
        <f t="shared" si="62"/>
        <v/>
      </c>
      <c r="E1307" s="106" t="s">
        <v>695</v>
      </c>
      <c r="F1307" s="106" t="s">
        <v>740</v>
      </c>
      <c r="G1307" s="106" t="s">
        <v>752</v>
      </c>
      <c r="H1307" s="106" t="s">
        <v>717</v>
      </c>
      <c r="I1307" s="106">
        <v>8</v>
      </c>
      <c r="J1307" s="106" t="s">
        <v>699</v>
      </c>
      <c r="K1307" s="106">
        <v>9</v>
      </c>
      <c r="L1307" s="106" t="s">
        <v>753</v>
      </c>
      <c r="M1307" s="106" t="s">
        <v>924</v>
      </c>
      <c r="N1307" s="106">
        <v>0.34</v>
      </c>
      <c r="O1307" s="106">
        <v>0.95</v>
      </c>
      <c r="P1307" s="106" t="s">
        <v>714</v>
      </c>
      <c r="Q1307" s="107" t="s">
        <v>2067</v>
      </c>
      <c r="R1307" s="107" t="s">
        <v>522</v>
      </c>
    </row>
    <row r="1308" spans="2:18" ht="20.100000000000001" customHeight="1" x14ac:dyDescent="0.4">
      <c r="B1308" s="105" t="str">
        <f t="shared" si="60"/>
        <v/>
      </c>
      <c r="C1308" s="105" t="str">
        <f t="shared" si="61"/>
        <v/>
      </c>
      <c r="D1308" s="105" t="str">
        <f t="shared" si="62"/>
        <v/>
      </c>
      <c r="E1308" s="106" t="s">
        <v>695</v>
      </c>
      <c r="F1308" s="106" t="s">
        <v>740</v>
      </c>
      <c r="G1308" s="106" t="s">
        <v>758</v>
      </c>
      <c r="H1308" s="106" t="s">
        <v>706</v>
      </c>
      <c r="I1308" s="106">
        <v>8</v>
      </c>
      <c r="J1308" s="106" t="s">
        <v>711</v>
      </c>
      <c r="K1308" s="106">
        <v>9</v>
      </c>
      <c r="L1308" s="106" t="s">
        <v>753</v>
      </c>
      <c r="M1308" s="106" t="s">
        <v>924</v>
      </c>
      <c r="N1308" s="106">
        <v>0.34</v>
      </c>
      <c r="O1308" s="106">
        <v>0.95</v>
      </c>
      <c r="P1308" s="106" t="s">
        <v>714</v>
      </c>
      <c r="Q1308" s="107" t="s">
        <v>2068</v>
      </c>
      <c r="R1308" s="107" t="s">
        <v>522</v>
      </c>
    </row>
    <row r="1309" spans="2:18" ht="20.100000000000001" customHeight="1" x14ac:dyDescent="0.4">
      <c r="B1309" s="105" t="str">
        <f t="shared" si="60"/>
        <v/>
      </c>
      <c r="C1309" s="105" t="str">
        <f t="shared" si="61"/>
        <v/>
      </c>
      <c r="D1309" s="105" t="str">
        <f t="shared" si="62"/>
        <v/>
      </c>
      <c r="E1309" s="106" t="s">
        <v>695</v>
      </c>
      <c r="F1309" s="106" t="s">
        <v>1813</v>
      </c>
      <c r="G1309" s="106" t="s">
        <v>752</v>
      </c>
      <c r="H1309" s="106" t="s">
        <v>1027</v>
      </c>
      <c r="I1309" s="106">
        <v>14</v>
      </c>
      <c r="J1309" s="106" t="s">
        <v>699</v>
      </c>
      <c r="K1309" s="106">
        <v>14</v>
      </c>
      <c r="L1309" s="106" t="s">
        <v>753</v>
      </c>
      <c r="M1309" s="106" t="s">
        <v>924</v>
      </c>
      <c r="N1309" s="106">
        <v>0.53</v>
      </c>
      <c r="O1309" s="106">
        <v>0.95</v>
      </c>
      <c r="P1309" s="106" t="s">
        <v>714</v>
      </c>
      <c r="Q1309" s="107" t="s">
        <v>2069</v>
      </c>
      <c r="R1309" s="107" t="s">
        <v>926</v>
      </c>
    </row>
    <row r="1310" spans="2:18" ht="20.100000000000001" customHeight="1" x14ac:dyDescent="0.4">
      <c r="B1310" s="105" t="str">
        <f t="shared" si="60"/>
        <v/>
      </c>
      <c r="C1310" s="105" t="str">
        <f t="shared" si="61"/>
        <v/>
      </c>
      <c r="D1310" s="105" t="str">
        <f t="shared" si="62"/>
        <v/>
      </c>
      <c r="E1310" s="106" t="s">
        <v>695</v>
      </c>
      <c r="F1310" s="106" t="s">
        <v>728</v>
      </c>
      <c r="G1310" s="106" t="s">
        <v>710</v>
      </c>
      <c r="H1310" s="106" t="s">
        <v>729</v>
      </c>
      <c r="I1310" s="106">
        <v>8</v>
      </c>
      <c r="J1310" s="106" t="s">
        <v>711</v>
      </c>
      <c r="K1310" s="106">
        <v>9</v>
      </c>
      <c r="L1310" s="106" t="s">
        <v>706</v>
      </c>
      <c r="M1310" s="106" t="s">
        <v>924</v>
      </c>
      <c r="N1310" s="106">
        <v>0.4</v>
      </c>
      <c r="O1310" s="106">
        <v>0.95</v>
      </c>
      <c r="P1310" s="106" t="s">
        <v>714</v>
      </c>
      <c r="Q1310" s="107" t="s">
        <v>2070</v>
      </c>
      <c r="R1310" s="107" t="s">
        <v>275</v>
      </c>
    </row>
    <row r="1311" spans="2:18" ht="20.100000000000001" customHeight="1" x14ac:dyDescent="0.4">
      <c r="B1311" s="105" t="str">
        <f t="shared" si="60"/>
        <v/>
      </c>
      <c r="C1311" s="105" t="str">
        <f t="shared" si="61"/>
        <v/>
      </c>
      <c r="D1311" s="105" t="str">
        <f t="shared" si="62"/>
        <v/>
      </c>
      <c r="E1311" s="106" t="s">
        <v>695</v>
      </c>
      <c r="F1311" s="106" t="s">
        <v>740</v>
      </c>
      <c r="G1311" s="106" t="s">
        <v>710</v>
      </c>
      <c r="H1311" s="106" t="s">
        <v>717</v>
      </c>
      <c r="I1311" s="106">
        <v>8</v>
      </c>
      <c r="J1311" s="106" t="s">
        <v>711</v>
      </c>
      <c r="K1311" s="106">
        <v>9</v>
      </c>
      <c r="L1311" s="106" t="s">
        <v>741</v>
      </c>
      <c r="M1311" s="106" t="s">
        <v>924</v>
      </c>
      <c r="N1311" s="106">
        <v>0.34</v>
      </c>
      <c r="O1311" s="106">
        <v>0.95</v>
      </c>
      <c r="P1311" s="106" t="s">
        <v>714</v>
      </c>
      <c r="Q1311" s="107" t="s">
        <v>2071</v>
      </c>
      <c r="R1311" s="107" t="s">
        <v>275</v>
      </c>
    </row>
    <row r="1312" spans="2:18" ht="20.100000000000001" customHeight="1" x14ac:dyDescent="0.4">
      <c r="B1312" s="105" t="str">
        <f t="shared" si="60"/>
        <v/>
      </c>
      <c r="C1312" s="105" t="str">
        <f t="shared" si="61"/>
        <v/>
      </c>
      <c r="D1312" s="105" t="str">
        <f t="shared" si="62"/>
        <v/>
      </c>
      <c r="E1312" s="106" t="s">
        <v>695</v>
      </c>
      <c r="F1312" s="106" t="s">
        <v>740</v>
      </c>
      <c r="G1312" s="106" t="s">
        <v>721</v>
      </c>
      <c r="H1312" s="106" t="s">
        <v>698</v>
      </c>
      <c r="I1312" s="106">
        <v>8</v>
      </c>
      <c r="J1312" s="106" t="s">
        <v>722</v>
      </c>
      <c r="K1312" s="106">
        <v>9</v>
      </c>
      <c r="L1312" s="106" t="s">
        <v>741</v>
      </c>
      <c r="M1312" s="106" t="s">
        <v>924</v>
      </c>
      <c r="N1312" s="106">
        <v>0.34</v>
      </c>
      <c r="O1312" s="106">
        <v>0.95</v>
      </c>
      <c r="P1312" s="106" t="s">
        <v>714</v>
      </c>
      <c r="Q1312" s="107" t="s">
        <v>2072</v>
      </c>
      <c r="R1312" s="107" t="s">
        <v>275</v>
      </c>
    </row>
    <row r="1313" spans="2:18" ht="20.100000000000001" customHeight="1" x14ac:dyDescent="0.4">
      <c r="B1313" s="105" t="str">
        <f t="shared" si="60"/>
        <v/>
      </c>
      <c r="C1313" s="105" t="str">
        <f t="shared" si="61"/>
        <v/>
      </c>
      <c r="D1313" s="105" t="str">
        <f t="shared" si="62"/>
        <v/>
      </c>
      <c r="E1313" s="106" t="s">
        <v>695</v>
      </c>
      <c r="F1313" s="106" t="s">
        <v>740</v>
      </c>
      <c r="G1313" s="106" t="s">
        <v>758</v>
      </c>
      <c r="H1313" s="106" t="s">
        <v>706</v>
      </c>
      <c r="I1313" s="106">
        <v>8</v>
      </c>
      <c r="J1313" s="106" t="s">
        <v>711</v>
      </c>
      <c r="K1313" s="106">
        <v>9</v>
      </c>
      <c r="L1313" s="106" t="s">
        <v>753</v>
      </c>
      <c r="M1313" s="106" t="s">
        <v>924</v>
      </c>
      <c r="N1313" s="106">
        <v>0.34</v>
      </c>
      <c r="O1313" s="106">
        <v>0.95</v>
      </c>
      <c r="P1313" s="106" t="s">
        <v>714</v>
      </c>
      <c r="Q1313" s="107" t="s">
        <v>2073</v>
      </c>
      <c r="R1313" s="107" t="s">
        <v>275</v>
      </c>
    </row>
    <row r="1314" spans="2:18" ht="20.100000000000001" customHeight="1" x14ac:dyDescent="0.4">
      <c r="B1314" s="105" t="str">
        <f t="shared" si="60"/>
        <v/>
      </c>
      <c r="C1314" s="105" t="str">
        <f t="shared" si="61"/>
        <v/>
      </c>
      <c r="D1314" s="105" t="str">
        <f t="shared" si="62"/>
        <v/>
      </c>
      <c r="E1314" s="106" t="s">
        <v>695</v>
      </c>
      <c r="F1314" s="106" t="s">
        <v>1841</v>
      </c>
      <c r="G1314" s="106" t="s">
        <v>697</v>
      </c>
      <c r="H1314" s="106" t="s">
        <v>707</v>
      </c>
      <c r="I1314" s="106">
        <v>14</v>
      </c>
      <c r="J1314" s="106" t="s">
        <v>699</v>
      </c>
      <c r="K1314" s="106">
        <v>14</v>
      </c>
      <c r="L1314" s="106" t="s">
        <v>729</v>
      </c>
      <c r="M1314" s="106" t="s">
        <v>924</v>
      </c>
      <c r="N1314" s="106">
        <v>0.54</v>
      </c>
      <c r="O1314" s="106">
        <v>0.96</v>
      </c>
      <c r="P1314" s="106" t="s">
        <v>714</v>
      </c>
      <c r="Q1314" s="107" t="s">
        <v>2074</v>
      </c>
      <c r="R1314" s="107" t="s">
        <v>39</v>
      </c>
    </row>
    <row r="1315" spans="2:18" ht="20.100000000000001" customHeight="1" x14ac:dyDescent="0.4">
      <c r="B1315" s="105" t="str">
        <f t="shared" si="60"/>
        <v/>
      </c>
      <c r="C1315" s="105" t="str">
        <f t="shared" si="61"/>
        <v/>
      </c>
      <c r="D1315" s="105" t="str">
        <f t="shared" si="62"/>
        <v/>
      </c>
      <c r="E1315" s="106" t="s">
        <v>695</v>
      </c>
      <c r="F1315" s="106" t="s">
        <v>1813</v>
      </c>
      <c r="G1315" s="106" t="s">
        <v>697</v>
      </c>
      <c r="H1315" s="106" t="s">
        <v>1817</v>
      </c>
      <c r="I1315" s="106">
        <v>14</v>
      </c>
      <c r="J1315" s="106" t="s">
        <v>699</v>
      </c>
      <c r="K1315" s="106">
        <v>14</v>
      </c>
      <c r="L1315" s="106" t="s">
        <v>741</v>
      </c>
      <c r="M1315" s="106" t="s">
        <v>924</v>
      </c>
      <c r="N1315" s="106">
        <v>0.54</v>
      </c>
      <c r="O1315" s="106">
        <v>0.96</v>
      </c>
      <c r="P1315" s="106" t="s">
        <v>714</v>
      </c>
      <c r="Q1315" s="107" t="s">
        <v>2075</v>
      </c>
      <c r="R1315" s="107" t="s">
        <v>39</v>
      </c>
    </row>
    <row r="1316" spans="2:18" ht="20.100000000000001" customHeight="1" x14ac:dyDescent="0.4">
      <c r="B1316" s="105" t="str">
        <f t="shared" si="60"/>
        <v/>
      </c>
      <c r="C1316" s="105" t="str">
        <f t="shared" si="61"/>
        <v/>
      </c>
      <c r="D1316" s="105" t="str">
        <f t="shared" si="62"/>
        <v/>
      </c>
      <c r="E1316" s="106" t="s">
        <v>695</v>
      </c>
      <c r="F1316" s="106" t="s">
        <v>1813</v>
      </c>
      <c r="G1316" s="106" t="s">
        <v>697</v>
      </c>
      <c r="H1316" s="106" t="s">
        <v>1027</v>
      </c>
      <c r="I1316" s="106">
        <v>13</v>
      </c>
      <c r="J1316" s="106" t="s">
        <v>699</v>
      </c>
      <c r="K1316" s="106">
        <v>14</v>
      </c>
      <c r="L1316" s="106" t="s">
        <v>741</v>
      </c>
      <c r="M1316" s="106" t="s">
        <v>924</v>
      </c>
      <c r="N1316" s="106">
        <v>0.53</v>
      </c>
      <c r="O1316" s="106">
        <v>0.96</v>
      </c>
      <c r="P1316" s="106" t="s">
        <v>714</v>
      </c>
      <c r="Q1316" s="107" t="s">
        <v>2076</v>
      </c>
      <c r="R1316" s="107" t="s">
        <v>39</v>
      </c>
    </row>
    <row r="1317" spans="2:18" ht="20.100000000000001" customHeight="1" x14ac:dyDescent="0.4">
      <c r="B1317" s="105" t="str">
        <f t="shared" si="60"/>
        <v/>
      </c>
      <c r="C1317" s="105" t="str">
        <f t="shared" si="61"/>
        <v/>
      </c>
      <c r="D1317" s="105" t="str">
        <f t="shared" si="62"/>
        <v/>
      </c>
      <c r="E1317" s="106" t="s">
        <v>695</v>
      </c>
      <c r="F1317" s="106" t="s">
        <v>1813</v>
      </c>
      <c r="G1317" s="106" t="s">
        <v>710</v>
      </c>
      <c r="H1317" s="106" t="s">
        <v>707</v>
      </c>
      <c r="I1317" s="106">
        <v>13</v>
      </c>
      <c r="J1317" s="106" t="s">
        <v>711</v>
      </c>
      <c r="K1317" s="106">
        <v>14</v>
      </c>
      <c r="L1317" s="106" t="s">
        <v>741</v>
      </c>
      <c r="M1317" s="106" t="s">
        <v>924</v>
      </c>
      <c r="N1317" s="106">
        <v>0.54</v>
      </c>
      <c r="O1317" s="106">
        <v>0.96</v>
      </c>
      <c r="P1317" s="106" t="s">
        <v>714</v>
      </c>
      <c r="Q1317" s="107" t="s">
        <v>2077</v>
      </c>
      <c r="R1317" s="107" t="s">
        <v>39</v>
      </c>
    </row>
    <row r="1318" spans="2:18" ht="20.100000000000001" customHeight="1" x14ac:dyDescent="0.4">
      <c r="B1318" s="105" t="str">
        <f t="shared" si="60"/>
        <v/>
      </c>
      <c r="C1318" s="105" t="str">
        <f t="shared" si="61"/>
        <v/>
      </c>
      <c r="D1318" s="105" t="str">
        <f t="shared" si="62"/>
        <v/>
      </c>
      <c r="E1318" s="106" t="s">
        <v>695</v>
      </c>
      <c r="F1318" s="106" t="s">
        <v>1813</v>
      </c>
      <c r="G1318" s="106" t="s">
        <v>752</v>
      </c>
      <c r="H1318" s="106" t="s">
        <v>707</v>
      </c>
      <c r="I1318" s="106">
        <v>13</v>
      </c>
      <c r="J1318" s="106" t="s">
        <v>699</v>
      </c>
      <c r="K1318" s="106">
        <v>14</v>
      </c>
      <c r="L1318" s="106" t="s">
        <v>753</v>
      </c>
      <c r="M1318" s="106" t="s">
        <v>924</v>
      </c>
      <c r="N1318" s="106">
        <v>0.54</v>
      </c>
      <c r="O1318" s="106">
        <v>0.96</v>
      </c>
      <c r="P1318" s="106" t="s">
        <v>714</v>
      </c>
      <c r="Q1318" s="107" t="s">
        <v>2078</v>
      </c>
      <c r="R1318" s="107" t="s">
        <v>39</v>
      </c>
    </row>
    <row r="1319" spans="2:18" ht="20.100000000000001" customHeight="1" x14ac:dyDescent="0.4">
      <c r="B1319" s="105" t="str">
        <f t="shared" si="60"/>
        <v/>
      </c>
      <c r="C1319" s="105" t="str">
        <f t="shared" si="61"/>
        <v/>
      </c>
      <c r="D1319" s="105" t="str">
        <f t="shared" si="62"/>
        <v/>
      </c>
      <c r="E1319" s="106" t="s">
        <v>695</v>
      </c>
      <c r="F1319" s="106" t="s">
        <v>794</v>
      </c>
      <c r="G1319" s="106" t="s">
        <v>773</v>
      </c>
      <c r="H1319" s="106" t="s">
        <v>733</v>
      </c>
      <c r="I1319" s="106">
        <v>8</v>
      </c>
      <c r="J1319" s="106" t="s">
        <v>1266</v>
      </c>
      <c r="K1319" s="106">
        <v>9</v>
      </c>
      <c r="L1319" s="106" t="s">
        <v>733</v>
      </c>
      <c r="M1319" s="106" t="s">
        <v>924</v>
      </c>
      <c r="N1319" s="106">
        <v>0.44</v>
      </c>
      <c r="O1319" s="106">
        <v>0.96</v>
      </c>
      <c r="P1319" s="106" t="s">
        <v>714</v>
      </c>
      <c r="Q1319" s="107" t="s">
        <v>2079</v>
      </c>
      <c r="R1319" s="107" t="s">
        <v>25</v>
      </c>
    </row>
    <row r="1320" spans="2:18" ht="20.100000000000001" customHeight="1" x14ac:dyDescent="0.4">
      <c r="B1320" s="105" t="str">
        <f t="shared" si="60"/>
        <v/>
      </c>
      <c r="C1320" s="105" t="str">
        <f t="shared" si="61"/>
        <v/>
      </c>
      <c r="D1320" s="105" t="str">
        <f t="shared" si="62"/>
        <v/>
      </c>
      <c r="E1320" s="106" t="s">
        <v>695</v>
      </c>
      <c r="F1320" s="106" t="s">
        <v>794</v>
      </c>
      <c r="G1320" s="106" t="s">
        <v>778</v>
      </c>
      <c r="H1320" s="106" t="s">
        <v>733</v>
      </c>
      <c r="I1320" s="106">
        <v>8</v>
      </c>
      <c r="J1320" s="106" t="s">
        <v>1269</v>
      </c>
      <c r="K1320" s="106">
        <v>9</v>
      </c>
      <c r="L1320" s="106" t="s">
        <v>733</v>
      </c>
      <c r="M1320" s="106" t="s">
        <v>924</v>
      </c>
      <c r="N1320" s="106">
        <v>0.44</v>
      </c>
      <c r="O1320" s="106">
        <v>0.96</v>
      </c>
      <c r="P1320" s="106" t="s">
        <v>714</v>
      </c>
      <c r="Q1320" s="107" t="s">
        <v>2080</v>
      </c>
      <c r="R1320" s="107" t="s">
        <v>25</v>
      </c>
    </row>
    <row r="1321" spans="2:18" ht="20.100000000000001" customHeight="1" x14ac:dyDescent="0.4">
      <c r="B1321" s="105" t="str">
        <f t="shared" si="60"/>
        <v/>
      </c>
      <c r="C1321" s="105" t="str">
        <f t="shared" si="61"/>
        <v/>
      </c>
      <c r="D1321" s="105" t="str">
        <f t="shared" si="62"/>
        <v/>
      </c>
      <c r="E1321" s="106" t="s">
        <v>695</v>
      </c>
      <c r="F1321" s="106" t="s">
        <v>798</v>
      </c>
      <c r="G1321" s="106" t="s">
        <v>773</v>
      </c>
      <c r="H1321" s="106" t="s">
        <v>733</v>
      </c>
      <c r="I1321" s="106">
        <v>8</v>
      </c>
      <c r="J1321" s="106" t="s">
        <v>1266</v>
      </c>
      <c r="K1321" s="106">
        <v>9</v>
      </c>
      <c r="L1321" s="106" t="s">
        <v>802</v>
      </c>
      <c r="M1321" s="106" t="s">
        <v>924</v>
      </c>
      <c r="N1321" s="106">
        <v>0.36</v>
      </c>
      <c r="O1321" s="106">
        <v>0.96</v>
      </c>
      <c r="P1321" s="106" t="s">
        <v>714</v>
      </c>
      <c r="Q1321" s="107" t="s">
        <v>2081</v>
      </c>
      <c r="R1321" s="107" t="s">
        <v>25</v>
      </c>
    </row>
    <row r="1322" spans="2:18" ht="20.100000000000001" customHeight="1" x14ac:dyDescent="0.4">
      <c r="B1322" s="105" t="str">
        <f t="shared" si="60"/>
        <v/>
      </c>
      <c r="C1322" s="105" t="str">
        <f t="shared" si="61"/>
        <v/>
      </c>
      <c r="D1322" s="105" t="str">
        <f t="shared" si="62"/>
        <v/>
      </c>
      <c r="E1322" s="106" t="s">
        <v>695</v>
      </c>
      <c r="F1322" s="106" t="s">
        <v>798</v>
      </c>
      <c r="G1322" s="106" t="s">
        <v>778</v>
      </c>
      <c r="H1322" s="106" t="s">
        <v>733</v>
      </c>
      <c r="I1322" s="106">
        <v>8</v>
      </c>
      <c r="J1322" s="106" t="s">
        <v>1269</v>
      </c>
      <c r="K1322" s="106">
        <v>9</v>
      </c>
      <c r="L1322" s="106" t="s">
        <v>802</v>
      </c>
      <c r="M1322" s="106" t="s">
        <v>924</v>
      </c>
      <c r="N1322" s="106">
        <v>0.36</v>
      </c>
      <c r="O1322" s="106">
        <v>0.96</v>
      </c>
      <c r="P1322" s="106" t="s">
        <v>714</v>
      </c>
      <c r="Q1322" s="107" t="s">
        <v>2082</v>
      </c>
      <c r="R1322" s="107" t="s">
        <v>25</v>
      </c>
    </row>
    <row r="1323" spans="2:18" ht="20.100000000000001" customHeight="1" x14ac:dyDescent="0.4">
      <c r="B1323" s="105" t="str">
        <f t="shared" si="60"/>
        <v/>
      </c>
      <c r="C1323" s="105" t="str">
        <f t="shared" si="61"/>
        <v/>
      </c>
      <c r="D1323" s="105" t="str">
        <f t="shared" si="62"/>
        <v/>
      </c>
      <c r="E1323" s="106" t="s">
        <v>695</v>
      </c>
      <c r="F1323" s="106" t="s">
        <v>1813</v>
      </c>
      <c r="G1323" s="106" t="s">
        <v>697</v>
      </c>
      <c r="H1323" s="106" t="s">
        <v>707</v>
      </c>
      <c r="I1323" s="106">
        <v>13</v>
      </c>
      <c r="J1323" s="106" t="s">
        <v>699</v>
      </c>
      <c r="K1323" s="106">
        <v>14</v>
      </c>
      <c r="L1323" s="106" t="s">
        <v>741</v>
      </c>
      <c r="M1323" s="106" t="s">
        <v>924</v>
      </c>
      <c r="N1323" s="106">
        <v>0.55000000000000004</v>
      </c>
      <c r="O1323" s="106">
        <v>0.96</v>
      </c>
      <c r="P1323" s="106" t="s">
        <v>714</v>
      </c>
      <c r="Q1323" s="107" t="s">
        <v>2083</v>
      </c>
      <c r="R1323" s="107" t="s">
        <v>25</v>
      </c>
    </row>
    <row r="1324" spans="2:18" ht="20.100000000000001" customHeight="1" x14ac:dyDescent="0.4">
      <c r="B1324" s="105" t="str">
        <f t="shared" si="60"/>
        <v/>
      </c>
      <c r="C1324" s="105" t="str">
        <f t="shared" si="61"/>
        <v/>
      </c>
      <c r="D1324" s="105" t="str">
        <f t="shared" si="62"/>
        <v/>
      </c>
      <c r="E1324" s="106" t="s">
        <v>695</v>
      </c>
      <c r="F1324" s="106" t="s">
        <v>805</v>
      </c>
      <c r="G1324" s="106" t="s">
        <v>752</v>
      </c>
      <c r="H1324" s="106" t="s">
        <v>765</v>
      </c>
      <c r="I1324" s="106">
        <v>8</v>
      </c>
      <c r="J1324" s="106" t="s">
        <v>699</v>
      </c>
      <c r="K1324" s="106">
        <v>9</v>
      </c>
      <c r="L1324" s="106" t="s">
        <v>753</v>
      </c>
      <c r="M1324" s="106" t="s">
        <v>924</v>
      </c>
      <c r="N1324" s="106">
        <v>0.45</v>
      </c>
      <c r="O1324" s="106">
        <v>0.96</v>
      </c>
      <c r="P1324" s="106" t="s">
        <v>714</v>
      </c>
      <c r="Q1324" s="107" t="s">
        <v>2084</v>
      </c>
      <c r="R1324" s="107" t="s">
        <v>522</v>
      </c>
    </row>
    <row r="1325" spans="2:18" ht="20.100000000000001" customHeight="1" x14ac:dyDescent="0.4">
      <c r="B1325" s="105" t="str">
        <f t="shared" si="60"/>
        <v/>
      </c>
      <c r="C1325" s="105" t="str">
        <f t="shared" si="61"/>
        <v/>
      </c>
      <c r="D1325" s="105" t="str">
        <f t="shared" si="62"/>
        <v/>
      </c>
      <c r="E1325" s="106" t="s">
        <v>695</v>
      </c>
      <c r="F1325" s="106" t="s">
        <v>805</v>
      </c>
      <c r="G1325" s="106" t="s">
        <v>758</v>
      </c>
      <c r="H1325" s="106" t="s">
        <v>729</v>
      </c>
      <c r="I1325" s="106">
        <v>8</v>
      </c>
      <c r="J1325" s="106" t="s">
        <v>711</v>
      </c>
      <c r="K1325" s="106">
        <v>9</v>
      </c>
      <c r="L1325" s="106" t="s">
        <v>753</v>
      </c>
      <c r="M1325" s="106" t="s">
        <v>924</v>
      </c>
      <c r="N1325" s="106">
        <v>0.45</v>
      </c>
      <c r="O1325" s="106">
        <v>0.96</v>
      </c>
      <c r="P1325" s="106" t="s">
        <v>714</v>
      </c>
      <c r="Q1325" s="107" t="s">
        <v>2085</v>
      </c>
      <c r="R1325" s="107" t="s">
        <v>522</v>
      </c>
    </row>
    <row r="1326" spans="2:18" ht="20.100000000000001" customHeight="1" x14ac:dyDescent="0.4">
      <c r="B1326" s="105" t="str">
        <f t="shared" si="60"/>
        <v/>
      </c>
      <c r="C1326" s="105" t="str">
        <f t="shared" si="61"/>
        <v/>
      </c>
      <c r="D1326" s="105" t="str">
        <f t="shared" si="62"/>
        <v/>
      </c>
      <c r="E1326" s="106" t="s">
        <v>695</v>
      </c>
      <c r="F1326" s="106" t="s">
        <v>817</v>
      </c>
      <c r="G1326" s="106" t="s">
        <v>752</v>
      </c>
      <c r="H1326" s="106" t="s">
        <v>819</v>
      </c>
      <c r="I1326" s="106">
        <v>8</v>
      </c>
      <c r="J1326" s="106" t="s">
        <v>699</v>
      </c>
      <c r="K1326" s="106">
        <v>9</v>
      </c>
      <c r="L1326" s="106" t="s">
        <v>753</v>
      </c>
      <c r="M1326" s="106" t="s">
        <v>924</v>
      </c>
      <c r="N1326" s="106">
        <v>0.32</v>
      </c>
      <c r="O1326" s="106">
        <v>0.96</v>
      </c>
      <c r="P1326" s="106" t="s">
        <v>714</v>
      </c>
      <c r="Q1326" s="107" t="s">
        <v>2086</v>
      </c>
      <c r="R1326" s="107" t="s">
        <v>522</v>
      </c>
    </row>
    <row r="1327" spans="2:18" ht="20.100000000000001" customHeight="1" x14ac:dyDescent="0.4">
      <c r="B1327" s="105" t="str">
        <f t="shared" si="60"/>
        <v/>
      </c>
      <c r="C1327" s="105" t="str">
        <f t="shared" si="61"/>
        <v/>
      </c>
      <c r="D1327" s="105" t="str">
        <f t="shared" si="62"/>
        <v/>
      </c>
      <c r="E1327" s="106" t="s">
        <v>695</v>
      </c>
      <c r="F1327" s="106" t="s">
        <v>817</v>
      </c>
      <c r="G1327" s="106" t="s">
        <v>758</v>
      </c>
      <c r="H1327" s="106" t="s">
        <v>799</v>
      </c>
      <c r="I1327" s="106">
        <v>8</v>
      </c>
      <c r="J1327" s="106" t="s">
        <v>711</v>
      </c>
      <c r="K1327" s="106">
        <v>9</v>
      </c>
      <c r="L1327" s="106" t="s">
        <v>753</v>
      </c>
      <c r="M1327" s="106" t="s">
        <v>924</v>
      </c>
      <c r="N1327" s="106">
        <v>0.32</v>
      </c>
      <c r="O1327" s="106">
        <v>0.96</v>
      </c>
      <c r="P1327" s="106" t="s">
        <v>714</v>
      </c>
      <c r="Q1327" s="107" t="s">
        <v>2087</v>
      </c>
      <c r="R1327" s="107" t="s">
        <v>522</v>
      </c>
    </row>
    <row r="1328" spans="2:18" ht="20.100000000000001" customHeight="1" x14ac:dyDescent="0.4">
      <c r="B1328" s="105" t="str">
        <f t="shared" si="60"/>
        <v/>
      </c>
      <c r="C1328" s="105" t="str">
        <f t="shared" si="61"/>
        <v/>
      </c>
      <c r="D1328" s="105" t="str">
        <f t="shared" si="62"/>
        <v/>
      </c>
      <c r="E1328" s="106" t="s">
        <v>695</v>
      </c>
      <c r="F1328" s="106" t="s">
        <v>1841</v>
      </c>
      <c r="G1328" s="106" t="s">
        <v>697</v>
      </c>
      <c r="H1328" s="106" t="s">
        <v>1817</v>
      </c>
      <c r="I1328" s="106">
        <v>14</v>
      </c>
      <c r="J1328" s="106" t="s">
        <v>699</v>
      </c>
      <c r="K1328" s="106">
        <v>14</v>
      </c>
      <c r="L1328" s="106" t="s">
        <v>733</v>
      </c>
      <c r="M1328" s="106" t="s">
        <v>924</v>
      </c>
      <c r="N1328" s="106">
        <v>0.53</v>
      </c>
      <c r="O1328" s="106">
        <v>0.96</v>
      </c>
      <c r="P1328" s="106" t="s">
        <v>714</v>
      </c>
      <c r="Q1328" s="107" t="s">
        <v>2088</v>
      </c>
      <c r="R1328" s="107" t="s">
        <v>926</v>
      </c>
    </row>
    <row r="1329" spans="2:18" ht="20.100000000000001" customHeight="1" x14ac:dyDescent="0.4">
      <c r="B1329" s="105" t="str">
        <f t="shared" si="60"/>
        <v/>
      </c>
      <c r="C1329" s="105" t="str">
        <f t="shared" si="61"/>
        <v/>
      </c>
      <c r="D1329" s="105" t="str">
        <f t="shared" si="62"/>
        <v/>
      </c>
      <c r="E1329" s="106" t="s">
        <v>695</v>
      </c>
      <c r="F1329" s="106" t="s">
        <v>1841</v>
      </c>
      <c r="G1329" s="106" t="s">
        <v>710</v>
      </c>
      <c r="H1329" s="106" t="s">
        <v>707</v>
      </c>
      <c r="I1329" s="106">
        <v>13</v>
      </c>
      <c r="J1329" s="106" t="s">
        <v>711</v>
      </c>
      <c r="K1329" s="106">
        <v>14</v>
      </c>
      <c r="L1329" s="106" t="s">
        <v>729</v>
      </c>
      <c r="M1329" s="106" t="s">
        <v>924</v>
      </c>
      <c r="N1329" s="106">
        <v>0.54</v>
      </c>
      <c r="O1329" s="106">
        <v>0.96</v>
      </c>
      <c r="P1329" s="106" t="s">
        <v>714</v>
      </c>
      <c r="Q1329" s="107" t="s">
        <v>2089</v>
      </c>
      <c r="R1329" s="107" t="s">
        <v>926</v>
      </c>
    </row>
    <row r="1330" spans="2:18" ht="20.100000000000001" customHeight="1" x14ac:dyDescent="0.4">
      <c r="B1330" s="105" t="str">
        <f t="shared" si="60"/>
        <v/>
      </c>
      <c r="C1330" s="105" t="str">
        <f t="shared" si="61"/>
        <v/>
      </c>
      <c r="D1330" s="105" t="str">
        <f t="shared" si="62"/>
        <v/>
      </c>
      <c r="E1330" s="106" t="s">
        <v>695</v>
      </c>
      <c r="F1330" s="106" t="s">
        <v>1813</v>
      </c>
      <c r="G1330" s="106" t="s">
        <v>710</v>
      </c>
      <c r="H1330" s="106" t="s">
        <v>1817</v>
      </c>
      <c r="I1330" s="106">
        <v>14</v>
      </c>
      <c r="J1330" s="106" t="s">
        <v>711</v>
      </c>
      <c r="K1330" s="106">
        <v>14</v>
      </c>
      <c r="L1330" s="106" t="s">
        <v>741</v>
      </c>
      <c r="M1330" s="106" t="s">
        <v>924</v>
      </c>
      <c r="N1330" s="106">
        <v>0.53</v>
      </c>
      <c r="O1330" s="106">
        <v>0.96</v>
      </c>
      <c r="P1330" s="106" t="s">
        <v>714</v>
      </c>
      <c r="Q1330" s="107" t="s">
        <v>2090</v>
      </c>
      <c r="R1330" s="107" t="s">
        <v>926</v>
      </c>
    </row>
    <row r="1331" spans="2:18" ht="20.100000000000001" customHeight="1" x14ac:dyDescent="0.4">
      <c r="B1331" s="105" t="str">
        <f t="shared" si="60"/>
        <v/>
      </c>
      <c r="C1331" s="105" t="str">
        <f t="shared" si="61"/>
        <v/>
      </c>
      <c r="D1331" s="105" t="str">
        <f t="shared" si="62"/>
        <v/>
      </c>
      <c r="E1331" s="106" t="s">
        <v>695</v>
      </c>
      <c r="F1331" s="106" t="s">
        <v>1813</v>
      </c>
      <c r="G1331" s="106" t="s">
        <v>710</v>
      </c>
      <c r="H1331" s="106" t="s">
        <v>1027</v>
      </c>
      <c r="I1331" s="106">
        <v>13</v>
      </c>
      <c r="J1331" s="106" t="s">
        <v>711</v>
      </c>
      <c r="K1331" s="106">
        <v>14</v>
      </c>
      <c r="L1331" s="106" t="s">
        <v>741</v>
      </c>
      <c r="M1331" s="106" t="s">
        <v>924</v>
      </c>
      <c r="N1331" s="106">
        <v>0.52</v>
      </c>
      <c r="O1331" s="106">
        <v>0.96</v>
      </c>
      <c r="P1331" s="106" t="s">
        <v>714</v>
      </c>
      <c r="Q1331" s="107" t="s">
        <v>2091</v>
      </c>
      <c r="R1331" s="107" t="s">
        <v>926</v>
      </c>
    </row>
    <row r="1332" spans="2:18" ht="20.100000000000001" customHeight="1" x14ac:dyDescent="0.4">
      <c r="B1332" s="105" t="str">
        <f t="shared" si="60"/>
        <v/>
      </c>
      <c r="C1332" s="105" t="str">
        <f t="shared" si="61"/>
        <v/>
      </c>
      <c r="D1332" s="105" t="str">
        <f t="shared" si="62"/>
        <v/>
      </c>
      <c r="E1332" s="106" t="s">
        <v>695</v>
      </c>
      <c r="F1332" s="106" t="s">
        <v>1813</v>
      </c>
      <c r="G1332" s="106" t="s">
        <v>721</v>
      </c>
      <c r="H1332" s="106" t="s">
        <v>707</v>
      </c>
      <c r="I1332" s="106">
        <v>14</v>
      </c>
      <c r="J1332" s="106" t="s">
        <v>722</v>
      </c>
      <c r="K1332" s="106">
        <v>14</v>
      </c>
      <c r="L1332" s="106" t="s">
        <v>741</v>
      </c>
      <c r="M1332" s="106" t="s">
        <v>924</v>
      </c>
      <c r="N1332" s="106">
        <v>0.53</v>
      </c>
      <c r="O1332" s="106">
        <v>0.96</v>
      </c>
      <c r="P1332" s="106" t="s">
        <v>714</v>
      </c>
      <c r="Q1332" s="107" t="s">
        <v>2092</v>
      </c>
      <c r="R1332" s="107" t="s">
        <v>926</v>
      </c>
    </row>
    <row r="1333" spans="2:18" ht="20.100000000000001" customHeight="1" x14ac:dyDescent="0.4">
      <c r="B1333" s="105" t="str">
        <f t="shared" si="60"/>
        <v/>
      </c>
      <c r="C1333" s="105" t="str">
        <f t="shared" si="61"/>
        <v/>
      </c>
      <c r="D1333" s="105" t="str">
        <f t="shared" si="62"/>
        <v/>
      </c>
      <c r="E1333" s="106" t="s">
        <v>695</v>
      </c>
      <c r="F1333" s="106" t="s">
        <v>1813</v>
      </c>
      <c r="G1333" s="106" t="s">
        <v>721</v>
      </c>
      <c r="H1333" s="106" t="s">
        <v>1817</v>
      </c>
      <c r="I1333" s="106">
        <v>13</v>
      </c>
      <c r="J1333" s="106" t="s">
        <v>722</v>
      </c>
      <c r="K1333" s="106">
        <v>14</v>
      </c>
      <c r="L1333" s="106" t="s">
        <v>741</v>
      </c>
      <c r="M1333" s="106" t="s">
        <v>924</v>
      </c>
      <c r="N1333" s="106">
        <v>0.52</v>
      </c>
      <c r="O1333" s="106">
        <v>0.96</v>
      </c>
      <c r="P1333" s="106" t="s">
        <v>714</v>
      </c>
      <c r="Q1333" s="107" t="s">
        <v>2093</v>
      </c>
      <c r="R1333" s="107" t="s">
        <v>926</v>
      </c>
    </row>
    <row r="1334" spans="2:18" ht="20.100000000000001" customHeight="1" x14ac:dyDescent="0.4">
      <c r="B1334" s="105" t="str">
        <f t="shared" si="60"/>
        <v/>
      </c>
      <c r="C1334" s="105" t="str">
        <f t="shared" si="61"/>
        <v/>
      </c>
      <c r="D1334" s="105" t="str">
        <f t="shared" si="62"/>
        <v/>
      </c>
      <c r="E1334" s="106" t="s">
        <v>695</v>
      </c>
      <c r="F1334" s="106" t="s">
        <v>1813</v>
      </c>
      <c r="G1334" s="106" t="s">
        <v>758</v>
      </c>
      <c r="H1334" s="106" t="s">
        <v>707</v>
      </c>
      <c r="I1334" s="106">
        <v>13</v>
      </c>
      <c r="J1334" s="106" t="s">
        <v>711</v>
      </c>
      <c r="K1334" s="106">
        <v>14</v>
      </c>
      <c r="L1334" s="106" t="s">
        <v>753</v>
      </c>
      <c r="M1334" s="106" t="s">
        <v>924</v>
      </c>
      <c r="N1334" s="106">
        <v>0.53</v>
      </c>
      <c r="O1334" s="106">
        <v>0.96</v>
      </c>
      <c r="P1334" s="106" t="s">
        <v>714</v>
      </c>
      <c r="Q1334" s="107" t="s">
        <v>2094</v>
      </c>
      <c r="R1334" s="107" t="s">
        <v>926</v>
      </c>
    </row>
    <row r="1335" spans="2:18" ht="20.100000000000001" customHeight="1" x14ac:dyDescent="0.4">
      <c r="B1335" s="105" t="str">
        <f t="shared" si="60"/>
        <v/>
      </c>
      <c r="C1335" s="105" t="str">
        <f t="shared" si="61"/>
        <v/>
      </c>
      <c r="D1335" s="105" t="str">
        <f t="shared" si="62"/>
        <v/>
      </c>
      <c r="E1335" s="106" t="s">
        <v>695</v>
      </c>
      <c r="F1335" s="106" t="s">
        <v>805</v>
      </c>
      <c r="G1335" s="106" t="s">
        <v>758</v>
      </c>
      <c r="H1335" s="106" t="s">
        <v>729</v>
      </c>
      <c r="I1335" s="106">
        <v>8</v>
      </c>
      <c r="J1335" s="106" t="s">
        <v>711</v>
      </c>
      <c r="K1335" s="106">
        <v>9</v>
      </c>
      <c r="L1335" s="106" t="s">
        <v>753</v>
      </c>
      <c r="M1335" s="106" t="s">
        <v>924</v>
      </c>
      <c r="N1335" s="106">
        <v>0.45</v>
      </c>
      <c r="O1335" s="106">
        <v>0.96</v>
      </c>
      <c r="P1335" s="106" t="s">
        <v>714</v>
      </c>
      <c r="Q1335" s="107" t="s">
        <v>2095</v>
      </c>
      <c r="R1335" s="107" t="s">
        <v>275</v>
      </c>
    </row>
    <row r="1336" spans="2:18" ht="20.100000000000001" customHeight="1" x14ac:dyDescent="0.4">
      <c r="B1336" s="105" t="str">
        <f t="shared" si="60"/>
        <v/>
      </c>
      <c r="C1336" s="105" t="str">
        <f t="shared" si="61"/>
        <v/>
      </c>
      <c r="D1336" s="105" t="str">
        <f t="shared" si="62"/>
        <v/>
      </c>
      <c r="E1336" s="106" t="s">
        <v>695</v>
      </c>
      <c r="F1336" s="106" t="s">
        <v>817</v>
      </c>
      <c r="G1336" s="106" t="s">
        <v>758</v>
      </c>
      <c r="H1336" s="106" t="s">
        <v>799</v>
      </c>
      <c r="I1336" s="106">
        <v>8</v>
      </c>
      <c r="J1336" s="106" t="s">
        <v>711</v>
      </c>
      <c r="K1336" s="106">
        <v>9</v>
      </c>
      <c r="L1336" s="106" t="s">
        <v>753</v>
      </c>
      <c r="M1336" s="106" t="s">
        <v>924</v>
      </c>
      <c r="N1336" s="106">
        <v>0.32</v>
      </c>
      <c r="O1336" s="106">
        <v>0.96</v>
      </c>
      <c r="P1336" s="106" t="s">
        <v>714</v>
      </c>
      <c r="Q1336" s="107" t="s">
        <v>2096</v>
      </c>
      <c r="R1336" s="107" t="s">
        <v>275</v>
      </c>
    </row>
    <row r="1337" spans="2:18" ht="20.100000000000001" customHeight="1" x14ac:dyDescent="0.4">
      <c r="B1337" s="105" t="str">
        <f t="shared" si="60"/>
        <v/>
      </c>
      <c r="C1337" s="105" t="str">
        <f t="shared" si="61"/>
        <v/>
      </c>
      <c r="D1337" s="105" t="str">
        <f t="shared" si="62"/>
        <v/>
      </c>
      <c r="E1337" s="106" t="s">
        <v>695</v>
      </c>
      <c r="F1337" s="106" t="s">
        <v>794</v>
      </c>
      <c r="G1337" s="106" t="s">
        <v>697</v>
      </c>
      <c r="H1337" s="106" t="s">
        <v>765</v>
      </c>
      <c r="I1337" s="106">
        <v>8</v>
      </c>
      <c r="J1337" s="106" t="s">
        <v>1027</v>
      </c>
      <c r="K1337" s="106">
        <v>9</v>
      </c>
      <c r="L1337" s="106" t="s">
        <v>765</v>
      </c>
      <c r="M1337" s="106" t="s">
        <v>924</v>
      </c>
      <c r="N1337" s="106">
        <v>0.44</v>
      </c>
      <c r="O1337" s="106">
        <v>0.96</v>
      </c>
      <c r="P1337" s="106" t="s">
        <v>714</v>
      </c>
      <c r="Q1337" s="107" t="s">
        <v>2097</v>
      </c>
      <c r="R1337" s="107" t="s">
        <v>13</v>
      </c>
    </row>
    <row r="1338" spans="2:18" ht="20.100000000000001" customHeight="1" x14ac:dyDescent="0.4">
      <c r="B1338" s="105" t="str">
        <f t="shared" si="60"/>
        <v/>
      </c>
      <c r="C1338" s="105" t="str">
        <f t="shared" si="61"/>
        <v/>
      </c>
      <c r="D1338" s="105" t="str">
        <f t="shared" si="62"/>
        <v/>
      </c>
      <c r="E1338" s="106" t="s">
        <v>695</v>
      </c>
      <c r="F1338" s="106" t="s">
        <v>794</v>
      </c>
      <c r="G1338" s="106" t="s">
        <v>721</v>
      </c>
      <c r="H1338" s="106" t="s">
        <v>765</v>
      </c>
      <c r="I1338" s="106">
        <v>8</v>
      </c>
      <c r="J1338" s="106" t="s">
        <v>722</v>
      </c>
      <c r="K1338" s="106">
        <v>9</v>
      </c>
      <c r="L1338" s="106" t="s">
        <v>765</v>
      </c>
      <c r="M1338" s="106" t="s">
        <v>924</v>
      </c>
      <c r="N1338" s="106">
        <v>0.44</v>
      </c>
      <c r="O1338" s="106">
        <v>0.96</v>
      </c>
      <c r="P1338" s="106" t="s">
        <v>714</v>
      </c>
      <c r="Q1338" s="107" t="s">
        <v>2098</v>
      </c>
      <c r="R1338" s="107" t="s">
        <v>13</v>
      </c>
    </row>
    <row r="1339" spans="2:18" ht="20.100000000000001" customHeight="1" x14ac:dyDescent="0.4">
      <c r="B1339" s="105" t="str">
        <f t="shared" si="60"/>
        <v/>
      </c>
      <c r="C1339" s="105" t="str">
        <f t="shared" si="61"/>
        <v/>
      </c>
      <c r="D1339" s="105" t="str">
        <f t="shared" si="62"/>
        <v/>
      </c>
      <c r="E1339" s="106" t="s">
        <v>695</v>
      </c>
      <c r="F1339" s="106" t="s">
        <v>794</v>
      </c>
      <c r="G1339" s="106" t="s">
        <v>773</v>
      </c>
      <c r="H1339" s="106" t="s">
        <v>733</v>
      </c>
      <c r="I1339" s="106">
        <v>8</v>
      </c>
      <c r="J1339" s="106" t="s">
        <v>774</v>
      </c>
      <c r="K1339" s="106">
        <v>9</v>
      </c>
      <c r="L1339" s="106" t="s">
        <v>733</v>
      </c>
      <c r="M1339" s="106" t="s">
        <v>924</v>
      </c>
      <c r="N1339" s="106">
        <v>0.44</v>
      </c>
      <c r="O1339" s="106">
        <v>0.96</v>
      </c>
      <c r="P1339" s="106" t="s">
        <v>714</v>
      </c>
      <c r="Q1339" s="107" t="s">
        <v>2099</v>
      </c>
      <c r="R1339" s="107" t="s">
        <v>13</v>
      </c>
    </row>
    <row r="1340" spans="2:18" ht="20.100000000000001" customHeight="1" x14ac:dyDescent="0.4">
      <c r="B1340" s="105" t="str">
        <f t="shared" si="60"/>
        <v/>
      </c>
      <c r="C1340" s="105" t="str">
        <f t="shared" si="61"/>
        <v/>
      </c>
      <c r="D1340" s="105" t="str">
        <f t="shared" si="62"/>
        <v/>
      </c>
      <c r="E1340" s="106" t="s">
        <v>695</v>
      </c>
      <c r="F1340" s="106" t="s">
        <v>794</v>
      </c>
      <c r="G1340" s="106" t="s">
        <v>778</v>
      </c>
      <c r="H1340" s="106" t="s">
        <v>733</v>
      </c>
      <c r="I1340" s="106">
        <v>8</v>
      </c>
      <c r="J1340" s="106" t="s">
        <v>779</v>
      </c>
      <c r="K1340" s="106">
        <v>9</v>
      </c>
      <c r="L1340" s="106" t="s">
        <v>733</v>
      </c>
      <c r="M1340" s="106" t="s">
        <v>924</v>
      </c>
      <c r="N1340" s="106">
        <v>0.44</v>
      </c>
      <c r="O1340" s="106">
        <v>0.96</v>
      </c>
      <c r="P1340" s="106" t="s">
        <v>714</v>
      </c>
      <c r="Q1340" s="107" t="s">
        <v>2100</v>
      </c>
      <c r="R1340" s="107" t="s">
        <v>13</v>
      </c>
    </row>
    <row r="1341" spans="2:18" ht="20.100000000000001" customHeight="1" x14ac:dyDescent="0.4">
      <c r="B1341" s="105" t="str">
        <f t="shared" si="60"/>
        <v/>
      </c>
      <c r="C1341" s="105" t="str">
        <f t="shared" si="61"/>
        <v/>
      </c>
      <c r="D1341" s="105" t="str">
        <f t="shared" si="62"/>
        <v/>
      </c>
      <c r="E1341" s="106" t="s">
        <v>695</v>
      </c>
      <c r="F1341" s="106" t="s">
        <v>794</v>
      </c>
      <c r="G1341" s="106" t="s">
        <v>782</v>
      </c>
      <c r="H1341" s="106" t="s">
        <v>733</v>
      </c>
      <c r="I1341" s="106">
        <v>8</v>
      </c>
      <c r="J1341" s="106" t="s">
        <v>783</v>
      </c>
      <c r="K1341" s="106">
        <v>9</v>
      </c>
      <c r="L1341" s="106" t="s">
        <v>733</v>
      </c>
      <c r="M1341" s="106" t="s">
        <v>924</v>
      </c>
      <c r="N1341" s="106">
        <v>0.37</v>
      </c>
      <c r="O1341" s="106">
        <v>0.96</v>
      </c>
      <c r="P1341" s="106" t="s">
        <v>714</v>
      </c>
      <c r="Q1341" s="107" t="s">
        <v>2101</v>
      </c>
      <c r="R1341" s="107" t="s">
        <v>13</v>
      </c>
    </row>
    <row r="1342" spans="2:18" ht="20.100000000000001" customHeight="1" x14ac:dyDescent="0.4">
      <c r="B1342" s="105" t="str">
        <f t="shared" si="60"/>
        <v/>
      </c>
      <c r="C1342" s="105" t="str">
        <f t="shared" si="61"/>
        <v/>
      </c>
      <c r="D1342" s="105" t="str">
        <f t="shared" si="62"/>
        <v/>
      </c>
      <c r="E1342" s="106" t="s">
        <v>695</v>
      </c>
      <c r="F1342" s="106" t="s">
        <v>696</v>
      </c>
      <c r="G1342" s="106" t="s">
        <v>773</v>
      </c>
      <c r="H1342" s="106" t="s">
        <v>717</v>
      </c>
      <c r="I1342" s="106">
        <v>8</v>
      </c>
      <c r="J1342" s="106" t="s">
        <v>774</v>
      </c>
      <c r="K1342" s="106">
        <v>8</v>
      </c>
      <c r="L1342" s="106" t="s">
        <v>717</v>
      </c>
      <c r="M1342" s="106" t="s">
        <v>924</v>
      </c>
      <c r="N1342" s="106">
        <v>0.32</v>
      </c>
      <c r="O1342" s="106">
        <v>0.97</v>
      </c>
      <c r="P1342" s="106" t="s">
        <v>714</v>
      </c>
      <c r="Q1342" s="107" t="s">
        <v>2102</v>
      </c>
      <c r="R1342" s="107" t="s">
        <v>25</v>
      </c>
    </row>
    <row r="1343" spans="2:18" ht="20.100000000000001" customHeight="1" x14ac:dyDescent="0.4">
      <c r="B1343" s="105" t="str">
        <f t="shared" si="60"/>
        <v/>
      </c>
      <c r="C1343" s="105" t="str">
        <f t="shared" si="61"/>
        <v/>
      </c>
      <c r="D1343" s="105" t="str">
        <f t="shared" si="62"/>
        <v/>
      </c>
      <c r="E1343" s="106" t="s">
        <v>695</v>
      </c>
      <c r="F1343" s="106" t="s">
        <v>696</v>
      </c>
      <c r="G1343" s="106" t="s">
        <v>778</v>
      </c>
      <c r="H1343" s="106" t="s">
        <v>717</v>
      </c>
      <c r="I1343" s="106">
        <v>8</v>
      </c>
      <c r="J1343" s="106" t="s">
        <v>779</v>
      </c>
      <c r="K1343" s="106">
        <v>8</v>
      </c>
      <c r="L1343" s="106" t="s">
        <v>717</v>
      </c>
      <c r="M1343" s="106" t="s">
        <v>924</v>
      </c>
      <c r="N1343" s="106">
        <v>0.31</v>
      </c>
      <c r="O1343" s="106">
        <v>0.97</v>
      </c>
      <c r="P1343" s="106" t="s">
        <v>714</v>
      </c>
      <c r="Q1343" s="107" t="s">
        <v>2103</v>
      </c>
      <c r="R1343" s="107" t="s">
        <v>25</v>
      </c>
    </row>
    <row r="1344" spans="2:18" ht="20.100000000000001" customHeight="1" x14ac:dyDescent="0.4">
      <c r="B1344" s="105" t="str">
        <f t="shared" si="60"/>
        <v/>
      </c>
      <c r="C1344" s="105" t="str">
        <f t="shared" si="61"/>
        <v/>
      </c>
      <c r="D1344" s="105" t="str">
        <f t="shared" si="62"/>
        <v/>
      </c>
      <c r="E1344" s="106" t="s">
        <v>695</v>
      </c>
      <c r="F1344" s="106" t="s">
        <v>696</v>
      </c>
      <c r="G1344" s="106" t="s">
        <v>782</v>
      </c>
      <c r="H1344" s="106" t="s">
        <v>717</v>
      </c>
      <c r="I1344" s="106">
        <v>8</v>
      </c>
      <c r="J1344" s="106" t="s">
        <v>783</v>
      </c>
      <c r="K1344" s="106">
        <v>8</v>
      </c>
      <c r="L1344" s="106" t="s">
        <v>717</v>
      </c>
      <c r="M1344" s="106" t="s">
        <v>924</v>
      </c>
      <c r="N1344" s="106">
        <v>0.27</v>
      </c>
      <c r="O1344" s="106">
        <v>0.97</v>
      </c>
      <c r="P1344" s="106" t="s">
        <v>714</v>
      </c>
      <c r="Q1344" s="107" t="s">
        <v>2104</v>
      </c>
      <c r="R1344" s="107" t="s">
        <v>25</v>
      </c>
    </row>
    <row r="1345" spans="2:18" ht="20.100000000000001" customHeight="1" x14ac:dyDescent="0.4">
      <c r="B1345" s="105" t="str">
        <f t="shared" si="60"/>
        <v/>
      </c>
      <c r="C1345" s="105" t="str">
        <f t="shared" si="61"/>
        <v/>
      </c>
      <c r="D1345" s="105" t="str">
        <f t="shared" si="62"/>
        <v/>
      </c>
      <c r="E1345" s="106" t="s">
        <v>695</v>
      </c>
      <c r="F1345" s="106" t="s">
        <v>794</v>
      </c>
      <c r="G1345" s="106" t="s">
        <v>710</v>
      </c>
      <c r="H1345" s="106" t="s">
        <v>729</v>
      </c>
      <c r="I1345" s="106">
        <v>8</v>
      </c>
      <c r="J1345" s="106" t="s">
        <v>711</v>
      </c>
      <c r="K1345" s="106">
        <v>9</v>
      </c>
      <c r="L1345" s="106" t="s">
        <v>729</v>
      </c>
      <c r="M1345" s="106" t="s">
        <v>924</v>
      </c>
      <c r="N1345" s="106">
        <v>0.45</v>
      </c>
      <c r="O1345" s="106">
        <v>0.97</v>
      </c>
      <c r="P1345" s="106" t="s">
        <v>714</v>
      </c>
      <c r="Q1345" s="107" t="s">
        <v>2105</v>
      </c>
      <c r="R1345" s="107" t="s">
        <v>522</v>
      </c>
    </row>
    <row r="1346" spans="2:18" ht="20.100000000000001" customHeight="1" x14ac:dyDescent="0.4">
      <c r="B1346" s="105" t="str">
        <f t="shared" si="60"/>
        <v/>
      </c>
      <c r="C1346" s="105" t="str">
        <f t="shared" si="61"/>
        <v/>
      </c>
      <c r="D1346" s="105" t="str">
        <f t="shared" si="62"/>
        <v/>
      </c>
      <c r="E1346" s="106" t="s">
        <v>695</v>
      </c>
      <c r="F1346" s="106" t="s">
        <v>798</v>
      </c>
      <c r="G1346" s="106" t="s">
        <v>710</v>
      </c>
      <c r="H1346" s="106" t="s">
        <v>729</v>
      </c>
      <c r="I1346" s="106">
        <v>8</v>
      </c>
      <c r="J1346" s="106" t="s">
        <v>711</v>
      </c>
      <c r="K1346" s="106">
        <v>9</v>
      </c>
      <c r="L1346" s="106" t="s">
        <v>799</v>
      </c>
      <c r="M1346" s="106" t="s">
        <v>924</v>
      </c>
      <c r="N1346" s="106">
        <v>0.37</v>
      </c>
      <c r="O1346" s="106">
        <v>0.97</v>
      </c>
      <c r="P1346" s="106" t="s">
        <v>714</v>
      </c>
      <c r="Q1346" s="107" t="s">
        <v>2106</v>
      </c>
      <c r="R1346" s="107" t="s">
        <v>522</v>
      </c>
    </row>
    <row r="1347" spans="2:18" ht="20.100000000000001" customHeight="1" x14ac:dyDescent="0.4">
      <c r="B1347" s="105" t="str">
        <f t="shared" si="60"/>
        <v/>
      </c>
      <c r="C1347" s="105" t="str">
        <f t="shared" si="61"/>
        <v/>
      </c>
      <c r="D1347" s="105" t="str">
        <f t="shared" si="62"/>
        <v/>
      </c>
      <c r="E1347" s="106" t="s">
        <v>695</v>
      </c>
      <c r="F1347" s="106" t="s">
        <v>805</v>
      </c>
      <c r="G1347" s="106" t="s">
        <v>710</v>
      </c>
      <c r="H1347" s="106" t="s">
        <v>765</v>
      </c>
      <c r="I1347" s="106">
        <v>8</v>
      </c>
      <c r="J1347" s="106" t="s">
        <v>711</v>
      </c>
      <c r="K1347" s="106">
        <v>9</v>
      </c>
      <c r="L1347" s="106" t="s">
        <v>741</v>
      </c>
      <c r="M1347" s="106" t="s">
        <v>924</v>
      </c>
      <c r="N1347" s="106">
        <v>0.44</v>
      </c>
      <c r="O1347" s="106">
        <v>0.97</v>
      </c>
      <c r="P1347" s="106" t="s">
        <v>714</v>
      </c>
      <c r="Q1347" s="107" t="s">
        <v>2107</v>
      </c>
      <c r="R1347" s="107" t="s">
        <v>522</v>
      </c>
    </row>
    <row r="1348" spans="2:18" ht="20.100000000000001" customHeight="1" x14ac:dyDescent="0.4">
      <c r="B1348" s="105" t="str">
        <f t="shared" si="60"/>
        <v/>
      </c>
      <c r="C1348" s="105" t="str">
        <f t="shared" si="61"/>
        <v/>
      </c>
      <c r="D1348" s="105" t="str">
        <f t="shared" si="62"/>
        <v/>
      </c>
      <c r="E1348" s="106" t="s">
        <v>695</v>
      </c>
      <c r="F1348" s="106" t="s">
        <v>805</v>
      </c>
      <c r="G1348" s="106" t="s">
        <v>721</v>
      </c>
      <c r="H1348" s="106" t="s">
        <v>733</v>
      </c>
      <c r="I1348" s="106">
        <v>8</v>
      </c>
      <c r="J1348" s="106" t="s">
        <v>722</v>
      </c>
      <c r="K1348" s="106">
        <v>9</v>
      </c>
      <c r="L1348" s="106" t="s">
        <v>741</v>
      </c>
      <c r="M1348" s="106" t="s">
        <v>924</v>
      </c>
      <c r="N1348" s="106">
        <v>0.45</v>
      </c>
      <c r="O1348" s="106">
        <v>0.97</v>
      </c>
      <c r="P1348" s="106" t="s">
        <v>714</v>
      </c>
      <c r="Q1348" s="107" t="s">
        <v>2108</v>
      </c>
      <c r="R1348" s="107" t="s">
        <v>522</v>
      </c>
    </row>
    <row r="1349" spans="2:18" ht="20.100000000000001" customHeight="1" x14ac:dyDescent="0.4">
      <c r="B1349" s="105" t="str">
        <f t="shared" si="60"/>
        <v/>
      </c>
      <c r="C1349" s="105" t="str">
        <f t="shared" si="61"/>
        <v/>
      </c>
      <c r="D1349" s="105" t="str">
        <f t="shared" si="62"/>
        <v/>
      </c>
      <c r="E1349" s="106" t="s">
        <v>695</v>
      </c>
      <c r="F1349" s="106" t="s">
        <v>817</v>
      </c>
      <c r="G1349" s="106" t="s">
        <v>710</v>
      </c>
      <c r="H1349" s="106" t="s">
        <v>819</v>
      </c>
      <c r="I1349" s="106">
        <v>8</v>
      </c>
      <c r="J1349" s="106" t="s">
        <v>711</v>
      </c>
      <c r="K1349" s="106">
        <v>9</v>
      </c>
      <c r="L1349" s="106" t="s">
        <v>741</v>
      </c>
      <c r="M1349" s="106" t="s">
        <v>924</v>
      </c>
      <c r="N1349" s="106">
        <v>0.32</v>
      </c>
      <c r="O1349" s="106">
        <v>0.97</v>
      </c>
      <c r="P1349" s="106" t="s">
        <v>714</v>
      </c>
      <c r="Q1349" s="107" t="s">
        <v>2109</v>
      </c>
      <c r="R1349" s="107" t="s">
        <v>522</v>
      </c>
    </row>
    <row r="1350" spans="2:18" ht="20.100000000000001" customHeight="1" x14ac:dyDescent="0.4">
      <c r="B1350" s="105" t="str">
        <f t="shared" si="60"/>
        <v/>
      </c>
      <c r="C1350" s="105" t="str">
        <f t="shared" si="61"/>
        <v/>
      </c>
      <c r="D1350" s="105" t="str">
        <f t="shared" si="62"/>
        <v/>
      </c>
      <c r="E1350" s="106" t="s">
        <v>695</v>
      </c>
      <c r="F1350" s="106" t="s">
        <v>817</v>
      </c>
      <c r="G1350" s="106" t="s">
        <v>721</v>
      </c>
      <c r="H1350" s="106" t="s">
        <v>802</v>
      </c>
      <c r="I1350" s="106">
        <v>8</v>
      </c>
      <c r="J1350" s="106" t="s">
        <v>722</v>
      </c>
      <c r="K1350" s="106">
        <v>9</v>
      </c>
      <c r="L1350" s="106" t="s">
        <v>741</v>
      </c>
      <c r="M1350" s="106" t="s">
        <v>924</v>
      </c>
      <c r="N1350" s="106">
        <v>0.32</v>
      </c>
      <c r="O1350" s="106">
        <v>0.97</v>
      </c>
      <c r="P1350" s="106" t="s">
        <v>714</v>
      </c>
      <c r="Q1350" s="107" t="s">
        <v>2110</v>
      </c>
      <c r="R1350" s="107" t="s">
        <v>522</v>
      </c>
    </row>
    <row r="1351" spans="2:18" ht="20.100000000000001" customHeight="1" x14ac:dyDescent="0.4">
      <c r="B1351" s="105" t="str">
        <f t="shared" si="60"/>
        <v/>
      </c>
      <c r="C1351" s="105" t="str">
        <f t="shared" si="61"/>
        <v/>
      </c>
      <c r="D1351" s="105" t="str">
        <f t="shared" si="62"/>
        <v/>
      </c>
      <c r="E1351" s="106" t="s">
        <v>695</v>
      </c>
      <c r="F1351" s="106" t="s">
        <v>1841</v>
      </c>
      <c r="G1351" s="106" t="s">
        <v>773</v>
      </c>
      <c r="H1351" s="106" t="s">
        <v>1027</v>
      </c>
      <c r="I1351" s="106">
        <v>8</v>
      </c>
      <c r="J1351" s="106" t="s">
        <v>774</v>
      </c>
      <c r="K1351" s="106">
        <v>8</v>
      </c>
      <c r="L1351" s="106" t="s">
        <v>765</v>
      </c>
      <c r="M1351" s="106" t="s">
        <v>700</v>
      </c>
      <c r="N1351" s="106">
        <v>0.51</v>
      </c>
      <c r="O1351" s="106">
        <v>0.97</v>
      </c>
      <c r="P1351" s="106" t="s">
        <v>714</v>
      </c>
      <c r="Q1351" s="107" t="s">
        <v>2111</v>
      </c>
      <c r="R1351" s="107" t="s">
        <v>703</v>
      </c>
    </row>
    <row r="1352" spans="2:18" ht="20.100000000000001" customHeight="1" x14ac:dyDescent="0.4">
      <c r="B1352" s="105" t="str">
        <f t="shared" si="60"/>
        <v/>
      </c>
      <c r="C1352" s="105" t="str">
        <f t="shared" si="61"/>
        <v/>
      </c>
      <c r="D1352" s="105" t="str">
        <f t="shared" si="62"/>
        <v/>
      </c>
      <c r="E1352" s="106" t="s">
        <v>695</v>
      </c>
      <c r="F1352" s="106" t="s">
        <v>1841</v>
      </c>
      <c r="G1352" s="106" t="s">
        <v>778</v>
      </c>
      <c r="H1352" s="106" t="s">
        <v>1027</v>
      </c>
      <c r="I1352" s="106">
        <v>8</v>
      </c>
      <c r="J1352" s="106" t="s">
        <v>779</v>
      </c>
      <c r="K1352" s="106">
        <v>8</v>
      </c>
      <c r="L1352" s="106" t="s">
        <v>765</v>
      </c>
      <c r="M1352" s="106" t="s">
        <v>700</v>
      </c>
      <c r="N1352" s="106">
        <v>0.51</v>
      </c>
      <c r="O1352" s="106">
        <v>0.97</v>
      </c>
      <c r="P1352" s="106" t="s">
        <v>714</v>
      </c>
      <c r="Q1352" s="107" t="s">
        <v>2112</v>
      </c>
      <c r="R1352" s="107" t="s">
        <v>703</v>
      </c>
    </row>
    <row r="1353" spans="2:18" ht="20.100000000000001" customHeight="1" x14ac:dyDescent="0.4">
      <c r="B1353" s="105" t="str">
        <f t="shared" si="60"/>
        <v/>
      </c>
      <c r="C1353" s="105" t="str">
        <f t="shared" si="61"/>
        <v/>
      </c>
      <c r="D1353" s="105" t="str">
        <f t="shared" si="62"/>
        <v/>
      </c>
      <c r="E1353" s="106" t="s">
        <v>695</v>
      </c>
      <c r="F1353" s="106" t="s">
        <v>1841</v>
      </c>
      <c r="G1353" s="106" t="s">
        <v>782</v>
      </c>
      <c r="H1353" s="106" t="s">
        <v>1027</v>
      </c>
      <c r="I1353" s="106">
        <v>8</v>
      </c>
      <c r="J1353" s="106" t="s">
        <v>783</v>
      </c>
      <c r="K1353" s="106">
        <v>8</v>
      </c>
      <c r="L1353" s="106" t="s">
        <v>765</v>
      </c>
      <c r="M1353" s="106" t="s">
        <v>700</v>
      </c>
      <c r="N1353" s="106">
        <v>0.39</v>
      </c>
      <c r="O1353" s="106">
        <v>0.97</v>
      </c>
      <c r="P1353" s="106" t="s">
        <v>714</v>
      </c>
      <c r="Q1353" s="107" t="s">
        <v>2113</v>
      </c>
      <c r="R1353" s="107" t="s">
        <v>703</v>
      </c>
    </row>
    <row r="1354" spans="2:18" ht="20.100000000000001" customHeight="1" x14ac:dyDescent="0.4">
      <c r="B1354" s="105" t="str">
        <f t="shared" si="60"/>
        <v/>
      </c>
      <c r="C1354" s="105" t="str">
        <f t="shared" si="61"/>
        <v/>
      </c>
      <c r="D1354" s="105" t="str">
        <f t="shared" si="62"/>
        <v/>
      </c>
      <c r="E1354" s="106" t="s">
        <v>695</v>
      </c>
      <c r="F1354" s="106" t="s">
        <v>794</v>
      </c>
      <c r="G1354" s="106" t="s">
        <v>710</v>
      </c>
      <c r="H1354" s="106" t="s">
        <v>729</v>
      </c>
      <c r="I1354" s="106">
        <v>8</v>
      </c>
      <c r="J1354" s="106" t="s">
        <v>711</v>
      </c>
      <c r="K1354" s="106">
        <v>9</v>
      </c>
      <c r="L1354" s="106" t="s">
        <v>729</v>
      </c>
      <c r="M1354" s="106" t="s">
        <v>924</v>
      </c>
      <c r="N1354" s="106">
        <v>0.45</v>
      </c>
      <c r="O1354" s="106">
        <v>0.97</v>
      </c>
      <c r="P1354" s="106" t="s">
        <v>701</v>
      </c>
      <c r="Q1354" s="107" t="s">
        <v>2114</v>
      </c>
      <c r="R1354" s="107" t="s">
        <v>275</v>
      </c>
    </row>
    <row r="1355" spans="2:18" ht="20.100000000000001" customHeight="1" x14ac:dyDescent="0.4">
      <c r="B1355" s="105" t="str">
        <f t="shared" si="60"/>
        <v/>
      </c>
      <c r="C1355" s="105" t="str">
        <f t="shared" si="61"/>
        <v/>
      </c>
      <c r="D1355" s="105" t="str">
        <f t="shared" si="62"/>
        <v/>
      </c>
      <c r="E1355" s="106" t="s">
        <v>695</v>
      </c>
      <c r="F1355" s="106" t="s">
        <v>798</v>
      </c>
      <c r="G1355" s="106" t="s">
        <v>710</v>
      </c>
      <c r="H1355" s="106" t="s">
        <v>729</v>
      </c>
      <c r="I1355" s="106">
        <v>8</v>
      </c>
      <c r="J1355" s="106" t="s">
        <v>711</v>
      </c>
      <c r="K1355" s="106">
        <v>9</v>
      </c>
      <c r="L1355" s="106" t="s">
        <v>799</v>
      </c>
      <c r="M1355" s="106" t="s">
        <v>924</v>
      </c>
      <c r="N1355" s="106">
        <v>0.37</v>
      </c>
      <c r="O1355" s="106">
        <v>0.97</v>
      </c>
      <c r="P1355" s="106" t="s">
        <v>800</v>
      </c>
      <c r="Q1355" s="107" t="s">
        <v>2115</v>
      </c>
      <c r="R1355" s="107" t="s">
        <v>275</v>
      </c>
    </row>
    <row r="1356" spans="2:18" ht="20.100000000000001" customHeight="1" x14ac:dyDescent="0.4">
      <c r="B1356" s="105" t="str">
        <f t="shared" si="60"/>
        <v/>
      </c>
      <c r="C1356" s="105" t="str">
        <f t="shared" si="61"/>
        <v/>
      </c>
      <c r="D1356" s="105" t="str">
        <f t="shared" si="62"/>
        <v/>
      </c>
      <c r="E1356" s="106" t="s">
        <v>695</v>
      </c>
      <c r="F1356" s="106" t="s">
        <v>805</v>
      </c>
      <c r="G1356" s="106" t="s">
        <v>710</v>
      </c>
      <c r="H1356" s="106" t="s">
        <v>765</v>
      </c>
      <c r="I1356" s="106">
        <v>8</v>
      </c>
      <c r="J1356" s="106" t="s">
        <v>711</v>
      </c>
      <c r="K1356" s="106">
        <v>9</v>
      </c>
      <c r="L1356" s="106" t="s">
        <v>741</v>
      </c>
      <c r="M1356" s="106" t="s">
        <v>924</v>
      </c>
      <c r="N1356" s="106">
        <v>0.44</v>
      </c>
      <c r="O1356" s="106">
        <v>0.97</v>
      </c>
      <c r="P1356" s="106" t="s">
        <v>714</v>
      </c>
      <c r="Q1356" s="107" t="s">
        <v>2116</v>
      </c>
      <c r="R1356" s="107" t="s">
        <v>275</v>
      </c>
    </row>
    <row r="1357" spans="2:18" ht="20.100000000000001" customHeight="1" x14ac:dyDescent="0.4">
      <c r="B1357" s="105" t="str">
        <f t="shared" si="60"/>
        <v/>
      </c>
      <c r="C1357" s="105" t="str">
        <f t="shared" si="61"/>
        <v/>
      </c>
      <c r="D1357" s="105" t="str">
        <f t="shared" si="62"/>
        <v/>
      </c>
      <c r="E1357" s="106" t="s">
        <v>695</v>
      </c>
      <c r="F1357" s="106" t="s">
        <v>805</v>
      </c>
      <c r="G1357" s="106" t="s">
        <v>721</v>
      </c>
      <c r="H1357" s="106" t="s">
        <v>733</v>
      </c>
      <c r="I1357" s="106">
        <v>8</v>
      </c>
      <c r="J1357" s="106" t="s">
        <v>722</v>
      </c>
      <c r="K1357" s="106">
        <v>9</v>
      </c>
      <c r="L1357" s="106" t="s">
        <v>741</v>
      </c>
      <c r="M1357" s="106" t="s">
        <v>924</v>
      </c>
      <c r="N1357" s="106">
        <v>0.45</v>
      </c>
      <c r="O1357" s="106">
        <v>0.97</v>
      </c>
      <c r="P1357" s="106" t="s">
        <v>714</v>
      </c>
      <c r="Q1357" s="107" t="s">
        <v>2117</v>
      </c>
      <c r="R1357" s="107" t="s">
        <v>275</v>
      </c>
    </row>
    <row r="1358" spans="2:18" ht="20.100000000000001" customHeight="1" x14ac:dyDescent="0.4">
      <c r="B1358" s="105" t="str">
        <f t="shared" si="60"/>
        <v/>
      </c>
      <c r="C1358" s="105" t="str">
        <f t="shared" si="61"/>
        <v/>
      </c>
      <c r="D1358" s="105" t="str">
        <f t="shared" si="62"/>
        <v/>
      </c>
      <c r="E1358" s="106" t="s">
        <v>695</v>
      </c>
      <c r="F1358" s="106" t="s">
        <v>817</v>
      </c>
      <c r="G1358" s="106" t="s">
        <v>710</v>
      </c>
      <c r="H1358" s="106" t="s">
        <v>819</v>
      </c>
      <c r="I1358" s="106">
        <v>8</v>
      </c>
      <c r="J1358" s="106" t="s">
        <v>711</v>
      </c>
      <c r="K1358" s="106">
        <v>9</v>
      </c>
      <c r="L1358" s="106" t="s">
        <v>741</v>
      </c>
      <c r="M1358" s="106" t="s">
        <v>924</v>
      </c>
      <c r="N1358" s="106">
        <v>0.32</v>
      </c>
      <c r="O1358" s="106">
        <v>0.97</v>
      </c>
      <c r="P1358" s="106" t="s">
        <v>714</v>
      </c>
      <c r="Q1358" s="107" t="s">
        <v>2118</v>
      </c>
      <c r="R1358" s="107" t="s">
        <v>275</v>
      </c>
    </row>
    <row r="1359" spans="2:18" ht="20.100000000000001" customHeight="1" x14ac:dyDescent="0.4">
      <c r="B1359" s="105" t="str">
        <f t="shared" si="60"/>
        <v/>
      </c>
      <c r="C1359" s="105" t="str">
        <f t="shared" si="61"/>
        <v/>
      </c>
      <c r="D1359" s="105" t="str">
        <f t="shared" si="62"/>
        <v/>
      </c>
      <c r="E1359" s="106" t="s">
        <v>695</v>
      </c>
      <c r="F1359" s="106" t="s">
        <v>817</v>
      </c>
      <c r="G1359" s="106" t="s">
        <v>721</v>
      </c>
      <c r="H1359" s="106" t="s">
        <v>802</v>
      </c>
      <c r="I1359" s="106">
        <v>8</v>
      </c>
      <c r="J1359" s="106" t="s">
        <v>722</v>
      </c>
      <c r="K1359" s="106">
        <v>9</v>
      </c>
      <c r="L1359" s="106" t="s">
        <v>741</v>
      </c>
      <c r="M1359" s="106" t="s">
        <v>924</v>
      </c>
      <c r="N1359" s="106">
        <v>0.32</v>
      </c>
      <c r="O1359" s="106">
        <v>0.97</v>
      </c>
      <c r="P1359" s="106" t="s">
        <v>714</v>
      </c>
      <c r="Q1359" s="107" t="s">
        <v>2119</v>
      </c>
      <c r="R1359" s="107" t="s">
        <v>275</v>
      </c>
    </row>
    <row r="1360" spans="2:18" ht="20.100000000000001" customHeight="1" x14ac:dyDescent="0.4">
      <c r="B1360" s="105" t="str">
        <f t="shared" ref="B1360:B1423" si="63">IF(OR($C$10="",$C$11=""),"",IFERROR(IF(AND($U$22&lt;&gt;R1360,$V$22&lt;&gt;R1360),"－",IF(AND(COUNTIF($C$10,"*樹脂スペーサー*")&gt;0,OR(M1360="空気",F1360="一般",F1360="一般ＰＧ")),"－",IF(AND($W$25&gt;0,$W$25&gt;=O1360),$U$25,IF(AND($W$26&gt;0,$W$26&gt;=O1360),$U$26,IF(AND($W$27&gt;0,$W$27&gt;=O1360),$U$27,IF(AND($W$28&gt;0,$W$28&gt;=O1360),$U$28,IF(AND($W$29&gt;0,$W$29&gt;=O1360),$U$29,IF(AND($W$30&gt;0,$W$30&gt;=O1360),$U$30,IF(AND($W$31&gt;0,$W$31&gt;=O1360),$U$31,"－"))))))))),"－"))</f>
        <v/>
      </c>
      <c r="C1360" s="105" t="str">
        <f t="shared" ref="C1360:C1423" si="64">IF(B1360="","",IF(B1360&lt;&gt;"－",VLOOKUP(B1360,$U$25:$V$31,2,FALSE),"－"))</f>
        <v/>
      </c>
      <c r="D1360" s="105" t="str">
        <f t="shared" ref="D1360:D1423" si="65">IF($H$9="","",IF($V$38&lt;&gt;"断熱等","－",IF(AND(COUNTIF($V$34,"*樹脂スペーサー*")&gt;0,OR(M1360="空気",F1360="一般",F1360="一般ＰＧ")),"－",IF(AND($V$35&lt;&gt;R1360,$W$35&lt;&gt;R1360),"－",IF(MID($H$9,10,1)="Z",IF(N1360&lt;=0.65,"○","－"),IF($V$36&gt;=O1360,"○","－"))))))</f>
        <v/>
      </c>
      <c r="E1360" s="106" t="s">
        <v>695</v>
      </c>
      <c r="F1360" s="106" t="s">
        <v>728</v>
      </c>
      <c r="G1360" s="106" t="s">
        <v>778</v>
      </c>
      <c r="H1360" s="106" t="s">
        <v>765</v>
      </c>
      <c r="I1360" s="106">
        <v>8</v>
      </c>
      <c r="J1360" s="106" t="s">
        <v>779</v>
      </c>
      <c r="K1360" s="106">
        <v>8</v>
      </c>
      <c r="L1360" s="106" t="s">
        <v>717</v>
      </c>
      <c r="M1360" s="106" t="s">
        <v>924</v>
      </c>
      <c r="N1360" s="106">
        <v>0.39</v>
      </c>
      <c r="O1360" s="106">
        <v>0.98</v>
      </c>
      <c r="P1360" s="106" t="s">
        <v>714</v>
      </c>
      <c r="Q1360" s="107" t="s">
        <v>2120</v>
      </c>
      <c r="R1360" s="107" t="s">
        <v>25</v>
      </c>
    </row>
    <row r="1361" spans="2:18" ht="20.100000000000001" customHeight="1" x14ac:dyDescent="0.4">
      <c r="B1361" s="105" t="str">
        <f t="shared" si="63"/>
        <v/>
      </c>
      <c r="C1361" s="105" t="str">
        <f t="shared" si="64"/>
        <v/>
      </c>
      <c r="D1361" s="105" t="str">
        <f t="shared" si="65"/>
        <v/>
      </c>
      <c r="E1361" s="106" t="s">
        <v>695</v>
      </c>
      <c r="F1361" s="106" t="s">
        <v>696</v>
      </c>
      <c r="G1361" s="106" t="s">
        <v>697</v>
      </c>
      <c r="H1361" s="106" t="s">
        <v>717</v>
      </c>
      <c r="I1361" s="106">
        <v>8</v>
      </c>
      <c r="J1361" s="106" t="s">
        <v>699</v>
      </c>
      <c r="K1361" s="106">
        <v>8</v>
      </c>
      <c r="L1361" s="106" t="s">
        <v>717</v>
      </c>
      <c r="M1361" s="106" t="s">
        <v>924</v>
      </c>
      <c r="N1361" s="106">
        <v>0.32</v>
      </c>
      <c r="O1361" s="106">
        <v>0.98</v>
      </c>
      <c r="P1361" s="106" t="s">
        <v>714</v>
      </c>
      <c r="Q1361" s="107" t="s">
        <v>2121</v>
      </c>
      <c r="R1361" s="107" t="s">
        <v>522</v>
      </c>
    </row>
    <row r="1362" spans="2:18" ht="20.100000000000001" customHeight="1" x14ac:dyDescent="0.4">
      <c r="B1362" s="105" t="str">
        <f t="shared" si="63"/>
        <v/>
      </c>
      <c r="C1362" s="105" t="str">
        <f t="shared" si="64"/>
        <v/>
      </c>
      <c r="D1362" s="105" t="str">
        <f t="shared" si="65"/>
        <v/>
      </c>
      <c r="E1362" s="106" t="s">
        <v>695</v>
      </c>
      <c r="F1362" s="106" t="s">
        <v>696</v>
      </c>
      <c r="G1362" s="106" t="s">
        <v>721</v>
      </c>
      <c r="H1362" s="106" t="s">
        <v>706</v>
      </c>
      <c r="I1362" s="106">
        <v>8</v>
      </c>
      <c r="J1362" s="106" t="s">
        <v>722</v>
      </c>
      <c r="K1362" s="106">
        <v>8</v>
      </c>
      <c r="L1362" s="106" t="s">
        <v>706</v>
      </c>
      <c r="M1362" s="106" t="s">
        <v>924</v>
      </c>
      <c r="N1362" s="106">
        <v>0.32</v>
      </c>
      <c r="O1362" s="106">
        <v>0.98</v>
      </c>
      <c r="P1362" s="106" t="s">
        <v>714</v>
      </c>
      <c r="Q1362" s="107" t="s">
        <v>2122</v>
      </c>
      <c r="R1362" s="107" t="s">
        <v>522</v>
      </c>
    </row>
    <row r="1363" spans="2:18" ht="20.100000000000001" customHeight="1" x14ac:dyDescent="0.4">
      <c r="B1363" s="105" t="str">
        <f t="shared" si="63"/>
        <v/>
      </c>
      <c r="C1363" s="105" t="str">
        <f t="shared" si="64"/>
        <v/>
      </c>
      <c r="D1363" s="105" t="str">
        <f t="shared" si="65"/>
        <v/>
      </c>
      <c r="E1363" s="106" t="s">
        <v>695</v>
      </c>
      <c r="F1363" s="106" t="s">
        <v>1841</v>
      </c>
      <c r="G1363" s="106" t="s">
        <v>697</v>
      </c>
      <c r="H1363" s="106" t="s">
        <v>1027</v>
      </c>
      <c r="I1363" s="106">
        <v>8</v>
      </c>
      <c r="J1363" s="106" t="s">
        <v>699</v>
      </c>
      <c r="K1363" s="106">
        <v>8</v>
      </c>
      <c r="L1363" s="106" t="s">
        <v>765</v>
      </c>
      <c r="M1363" s="106" t="s">
        <v>700</v>
      </c>
      <c r="N1363" s="106">
        <v>0.53</v>
      </c>
      <c r="O1363" s="106">
        <v>0.98</v>
      </c>
      <c r="P1363" s="106" t="s">
        <v>714</v>
      </c>
      <c r="Q1363" s="107" t="s">
        <v>2123</v>
      </c>
      <c r="R1363" s="107" t="s">
        <v>44</v>
      </c>
    </row>
    <row r="1364" spans="2:18" ht="20.100000000000001" customHeight="1" x14ac:dyDescent="0.4">
      <c r="B1364" s="105" t="str">
        <f t="shared" si="63"/>
        <v/>
      </c>
      <c r="C1364" s="105" t="str">
        <f t="shared" si="64"/>
        <v/>
      </c>
      <c r="D1364" s="105" t="str">
        <f t="shared" si="65"/>
        <v/>
      </c>
      <c r="E1364" s="106" t="s">
        <v>695</v>
      </c>
      <c r="F1364" s="106" t="s">
        <v>1841</v>
      </c>
      <c r="G1364" s="106" t="s">
        <v>721</v>
      </c>
      <c r="H1364" s="106" t="s">
        <v>707</v>
      </c>
      <c r="I1364" s="106">
        <v>8</v>
      </c>
      <c r="J1364" s="106" t="s">
        <v>722</v>
      </c>
      <c r="K1364" s="106">
        <v>8</v>
      </c>
      <c r="L1364" s="106" t="s">
        <v>729</v>
      </c>
      <c r="M1364" s="106" t="s">
        <v>700</v>
      </c>
      <c r="N1364" s="106">
        <v>0.53</v>
      </c>
      <c r="O1364" s="106">
        <v>0.98</v>
      </c>
      <c r="P1364" s="106" t="s">
        <v>714</v>
      </c>
      <c r="Q1364" s="107" t="s">
        <v>2124</v>
      </c>
      <c r="R1364" s="107" t="s">
        <v>44</v>
      </c>
    </row>
    <row r="1365" spans="2:18" ht="20.100000000000001" customHeight="1" x14ac:dyDescent="0.4">
      <c r="B1365" s="105" t="str">
        <f t="shared" si="63"/>
        <v/>
      </c>
      <c r="C1365" s="105" t="str">
        <f t="shared" si="64"/>
        <v/>
      </c>
      <c r="D1365" s="105" t="str">
        <f t="shared" si="65"/>
        <v/>
      </c>
      <c r="E1365" s="106" t="s">
        <v>695</v>
      </c>
      <c r="F1365" s="106" t="s">
        <v>1813</v>
      </c>
      <c r="G1365" s="106" t="s">
        <v>721</v>
      </c>
      <c r="H1365" s="106" t="s">
        <v>1027</v>
      </c>
      <c r="I1365" s="106">
        <v>8</v>
      </c>
      <c r="J1365" s="106" t="s">
        <v>722</v>
      </c>
      <c r="K1365" s="106">
        <v>8</v>
      </c>
      <c r="L1365" s="106" t="s">
        <v>741</v>
      </c>
      <c r="M1365" s="106" t="s">
        <v>700</v>
      </c>
      <c r="N1365" s="106">
        <v>0.52</v>
      </c>
      <c r="O1365" s="106">
        <v>0.98</v>
      </c>
      <c r="P1365" s="106" t="s">
        <v>714</v>
      </c>
      <c r="Q1365" s="107" t="s">
        <v>2125</v>
      </c>
      <c r="R1365" s="107" t="s">
        <v>44</v>
      </c>
    </row>
    <row r="1366" spans="2:18" ht="20.100000000000001" customHeight="1" x14ac:dyDescent="0.4">
      <c r="B1366" s="105" t="str">
        <f t="shared" si="63"/>
        <v/>
      </c>
      <c r="C1366" s="105" t="str">
        <f t="shared" si="64"/>
        <v/>
      </c>
      <c r="D1366" s="105" t="str">
        <f t="shared" si="65"/>
        <v/>
      </c>
      <c r="E1366" s="106" t="s">
        <v>695</v>
      </c>
      <c r="F1366" s="106" t="s">
        <v>1813</v>
      </c>
      <c r="G1366" s="106" t="s">
        <v>773</v>
      </c>
      <c r="H1366" s="106" t="s">
        <v>707</v>
      </c>
      <c r="I1366" s="106">
        <v>8</v>
      </c>
      <c r="J1366" s="106" t="s">
        <v>774</v>
      </c>
      <c r="K1366" s="106">
        <v>8</v>
      </c>
      <c r="L1366" s="106" t="s">
        <v>741</v>
      </c>
      <c r="M1366" s="106" t="s">
        <v>700</v>
      </c>
      <c r="N1366" s="106">
        <v>0.52</v>
      </c>
      <c r="O1366" s="106">
        <v>0.98</v>
      </c>
      <c r="P1366" s="106" t="s">
        <v>714</v>
      </c>
      <c r="Q1366" s="107" t="s">
        <v>2126</v>
      </c>
      <c r="R1366" s="107" t="s">
        <v>44</v>
      </c>
    </row>
    <row r="1367" spans="2:18" ht="20.100000000000001" customHeight="1" x14ac:dyDescent="0.4">
      <c r="B1367" s="105" t="str">
        <f t="shared" si="63"/>
        <v/>
      </c>
      <c r="C1367" s="105" t="str">
        <f t="shared" si="64"/>
        <v/>
      </c>
      <c r="D1367" s="105" t="str">
        <f t="shared" si="65"/>
        <v/>
      </c>
      <c r="E1367" s="106" t="s">
        <v>695</v>
      </c>
      <c r="F1367" s="106" t="s">
        <v>1813</v>
      </c>
      <c r="G1367" s="106" t="s">
        <v>773</v>
      </c>
      <c r="H1367" s="106" t="s">
        <v>707</v>
      </c>
      <c r="I1367" s="106">
        <v>7</v>
      </c>
      <c r="J1367" s="106" t="s">
        <v>1266</v>
      </c>
      <c r="K1367" s="106">
        <v>8</v>
      </c>
      <c r="L1367" s="106" t="s">
        <v>741</v>
      </c>
      <c r="M1367" s="106" t="s">
        <v>700</v>
      </c>
      <c r="N1367" s="106">
        <v>0.52</v>
      </c>
      <c r="O1367" s="106">
        <v>0.98</v>
      </c>
      <c r="P1367" s="106" t="s">
        <v>714</v>
      </c>
      <c r="Q1367" s="107" t="s">
        <v>2127</v>
      </c>
      <c r="R1367" s="107" t="s">
        <v>44</v>
      </c>
    </row>
    <row r="1368" spans="2:18" ht="20.100000000000001" customHeight="1" x14ac:dyDescent="0.4">
      <c r="B1368" s="105" t="str">
        <f t="shared" si="63"/>
        <v/>
      </c>
      <c r="C1368" s="105" t="str">
        <f t="shared" si="64"/>
        <v/>
      </c>
      <c r="D1368" s="105" t="str">
        <f t="shared" si="65"/>
        <v/>
      </c>
      <c r="E1368" s="106" t="s">
        <v>695</v>
      </c>
      <c r="F1368" s="106" t="s">
        <v>1813</v>
      </c>
      <c r="G1368" s="106" t="s">
        <v>778</v>
      </c>
      <c r="H1368" s="106" t="s">
        <v>707</v>
      </c>
      <c r="I1368" s="106">
        <v>8</v>
      </c>
      <c r="J1368" s="106" t="s">
        <v>779</v>
      </c>
      <c r="K1368" s="106">
        <v>8</v>
      </c>
      <c r="L1368" s="106" t="s">
        <v>741</v>
      </c>
      <c r="M1368" s="106" t="s">
        <v>700</v>
      </c>
      <c r="N1368" s="106">
        <v>0.52</v>
      </c>
      <c r="O1368" s="106">
        <v>0.98</v>
      </c>
      <c r="P1368" s="106" t="s">
        <v>714</v>
      </c>
      <c r="Q1368" s="107" t="s">
        <v>2128</v>
      </c>
      <c r="R1368" s="107" t="s">
        <v>44</v>
      </c>
    </row>
    <row r="1369" spans="2:18" ht="20.100000000000001" customHeight="1" x14ac:dyDescent="0.4">
      <c r="B1369" s="105" t="str">
        <f t="shared" si="63"/>
        <v/>
      </c>
      <c r="C1369" s="105" t="str">
        <f t="shared" si="64"/>
        <v/>
      </c>
      <c r="D1369" s="105" t="str">
        <f t="shared" si="65"/>
        <v/>
      </c>
      <c r="E1369" s="106" t="s">
        <v>695</v>
      </c>
      <c r="F1369" s="106" t="s">
        <v>1813</v>
      </c>
      <c r="G1369" s="106" t="s">
        <v>778</v>
      </c>
      <c r="H1369" s="106" t="s">
        <v>1817</v>
      </c>
      <c r="I1369" s="106">
        <v>7</v>
      </c>
      <c r="J1369" s="106" t="s">
        <v>779</v>
      </c>
      <c r="K1369" s="106">
        <v>8</v>
      </c>
      <c r="L1369" s="106" t="s">
        <v>741</v>
      </c>
      <c r="M1369" s="106" t="s">
        <v>700</v>
      </c>
      <c r="N1369" s="106">
        <v>0.51</v>
      </c>
      <c r="O1369" s="106">
        <v>0.98</v>
      </c>
      <c r="P1369" s="106" t="s">
        <v>714</v>
      </c>
      <c r="Q1369" s="107" t="s">
        <v>2129</v>
      </c>
      <c r="R1369" s="107" t="s">
        <v>44</v>
      </c>
    </row>
    <row r="1370" spans="2:18" ht="20.100000000000001" customHeight="1" x14ac:dyDescent="0.4">
      <c r="B1370" s="105" t="str">
        <f t="shared" si="63"/>
        <v/>
      </c>
      <c r="C1370" s="105" t="str">
        <f t="shared" si="64"/>
        <v/>
      </c>
      <c r="D1370" s="105" t="str">
        <f t="shared" si="65"/>
        <v/>
      </c>
      <c r="E1370" s="106" t="s">
        <v>695</v>
      </c>
      <c r="F1370" s="106" t="s">
        <v>1813</v>
      </c>
      <c r="G1370" s="106" t="s">
        <v>778</v>
      </c>
      <c r="H1370" s="106" t="s">
        <v>707</v>
      </c>
      <c r="I1370" s="106">
        <v>7</v>
      </c>
      <c r="J1370" s="106" t="s">
        <v>1269</v>
      </c>
      <c r="K1370" s="106">
        <v>8</v>
      </c>
      <c r="L1370" s="106" t="s">
        <v>741</v>
      </c>
      <c r="M1370" s="106" t="s">
        <v>700</v>
      </c>
      <c r="N1370" s="106">
        <v>0.52</v>
      </c>
      <c r="O1370" s="106">
        <v>0.98</v>
      </c>
      <c r="P1370" s="106" t="s">
        <v>714</v>
      </c>
      <c r="Q1370" s="107" t="s">
        <v>2130</v>
      </c>
      <c r="R1370" s="107" t="s">
        <v>44</v>
      </c>
    </row>
    <row r="1371" spans="2:18" ht="20.100000000000001" customHeight="1" x14ac:dyDescent="0.4">
      <c r="B1371" s="105" t="str">
        <f t="shared" si="63"/>
        <v/>
      </c>
      <c r="C1371" s="105" t="str">
        <f t="shared" si="64"/>
        <v/>
      </c>
      <c r="D1371" s="105" t="str">
        <f t="shared" si="65"/>
        <v/>
      </c>
      <c r="E1371" s="106" t="s">
        <v>695</v>
      </c>
      <c r="F1371" s="106" t="s">
        <v>1813</v>
      </c>
      <c r="G1371" s="106" t="s">
        <v>782</v>
      </c>
      <c r="H1371" s="106" t="s">
        <v>707</v>
      </c>
      <c r="I1371" s="106">
        <v>8</v>
      </c>
      <c r="J1371" s="106" t="s">
        <v>783</v>
      </c>
      <c r="K1371" s="106">
        <v>8</v>
      </c>
      <c r="L1371" s="106" t="s">
        <v>741</v>
      </c>
      <c r="M1371" s="106" t="s">
        <v>700</v>
      </c>
      <c r="N1371" s="106">
        <v>0.41</v>
      </c>
      <c r="O1371" s="106">
        <v>0.98</v>
      </c>
      <c r="P1371" s="106" t="s">
        <v>714</v>
      </c>
      <c r="Q1371" s="107" t="s">
        <v>2131</v>
      </c>
      <c r="R1371" s="107" t="s">
        <v>44</v>
      </c>
    </row>
    <row r="1372" spans="2:18" ht="20.100000000000001" customHeight="1" x14ac:dyDescent="0.4">
      <c r="B1372" s="105" t="str">
        <f t="shared" si="63"/>
        <v/>
      </c>
      <c r="C1372" s="105" t="str">
        <f t="shared" si="64"/>
        <v/>
      </c>
      <c r="D1372" s="105" t="str">
        <f t="shared" si="65"/>
        <v/>
      </c>
      <c r="E1372" s="106" t="s">
        <v>695</v>
      </c>
      <c r="F1372" s="106" t="s">
        <v>1813</v>
      </c>
      <c r="G1372" s="106" t="s">
        <v>758</v>
      </c>
      <c r="H1372" s="106" t="s">
        <v>1817</v>
      </c>
      <c r="I1372" s="106">
        <v>8</v>
      </c>
      <c r="J1372" s="106" t="s">
        <v>711</v>
      </c>
      <c r="K1372" s="106">
        <v>8</v>
      </c>
      <c r="L1372" s="106" t="s">
        <v>753</v>
      </c>
      <c r="M1372" s="106" t="s">
        <v>700</v>
      </c>
      <c r="N1372" s="106">
        <v>0.53</v>
      </c>
      <c r="O1372" s="106">
        <v>0.98</v>
      </c>
      <c r="P1372" s="106" t="s">
        <v>714</v>
      </c>
      <c r="Q1372" s="107" t="s">
        <v>2132</v>
      </c>
      <c r="R1372" s="107" t="s">
        <v>44</v>
      </c>
    </row>
    <row r="1373" spans="2:18" ht="20.100000000000001" customHeight="1" x14ac:dyDescent="0.4">
      <c r="B1373" s="105" t="str">
        <f t="shared" si="63"/>
        <v/>
      </c>
      <c r="C1373" s="105" t="str">
        <f t="shared" si="64"/>
        <v/>
      </c>
      <c r="D1373" s="105" t="str">
        <f t="shared" si="65"/>
        <v/>
      </c>
      <c r="E1373" s="106" t="s">
        <v>695</v>
      </c>
      <c r="F1373" s="106" t="s">
        <v>1813</v>
      </c>
      <c r="G1373" s="106" t="s">
        <v>788</v>
      </c>
      <c r="H1373" s="106" t="s">
        <v>707</v>
      </c>
      <c r="I1373" s="106">
        <v>8</v>
      </c>
      <c r="J1373" s="106" t="s">
        <v>722</v>
      </c>
      <c r="K1373" s="106">
        <v>8</v>
      </c>
      <c r="L1373" s="106" t="s">
        <v>753</v>
      </c>
      <c r="M1373" s="106" t="s">
        <v>700</v>
      </c>
      <c r="N1373" s="106">
        <v>0.53</v>
      </c>
      <c r="O1373" s="106">
        <v>0.98</v>
      </c>
      <c r="P1373" s="106" t="s">
        <v>714</v>
      </c>
      <c r="Q1373" s="107" t="s">
        <v>2133</v>
      </c>
      <c r="R1373" s="107" t="s">
        <v>44</v>
      </c>
    </row>
    <row r="1374" spans="2:18" ht="20.100000000000001" customHeight="1" x14ac:dyDescent="0.4">
      <c r="B1374" s="105" t="str">
        <f t="shared" si="63"/>
        <v/>
      </c>
      <c r="C1374" s="105" t="str">
        <f t="shared" si="64"/>
        <v/>
      </c>
      <c r="D1374" s="105" t="str">
        <f t="shared" si="65"/>
        <v/>
      </c>
      <c r="E1374" s="106" t="s">
        <v>695</v>
      </c>
      <c r="F1374" s="106" t="s">
        <v>696</v>
      </c>
      <c r="G1374" s="106" t="s">
        <v>697</v>
      </c>
      <c r="H1374" s="106" t="s">
        <v>717</v>
      </c>
      <c r="I1374" s="106">
        <v>8</v>
      </c>
      <c r="J1374" s="106" t="s">
        <v>699</v>
      </c>
      <c r="K1374" s="106">
        <v>8</v>
      </c>
      <c r="L1374" s="106" t="s">
        <v>717</v>
      </c>
      <c r="M1374" s="106" t="s">
        <v>924</v>
      </c>
      <c r="N1374" s="106">
        <v>0.32</v>
      </c>
      <c r="O1374" s="106">
        <v>0.98</v>
      </c>
      <c r="P1374" s="106" t="s">
        <v>701</v>
      </c>
      <c r="Q1374" s="107" t="s">
        <v>2134</v>
      </c>
      <c r="R1374" s="107" t="s">
        <v>275</v>
      </c>
    </row>
    <row r="1375" spans="2:18" ht="20.100000000000001" customHeight="1" x14ac:dyDescent="0.4">
      <c r="B1375" s="105" t="str">
        <f t="shared" si="63"/>
        <v/>
      </c>
      <c r="C1375" s="105" t="str">
        <f t="shared" si="64"/>
        <v/>
      </c>
      <c r="D1375" s="105" t="str">
        <f t="shared" si="65"/>
        <v/>
      </c>
      <c r="E1375" s="106" t="s">
        <v>695</v>
      </c>
      <c r="F1375" s="106" t="s">
        <v>696</v>
      </c>
      <c r="G1375" s="106" t="s">
        <v>697</v>
      </c>
      <c r="H1375" s="106" t="s">
        <v>698</v>
      </c>
      <c r="I1375" s="106">
        <v>8</v>
      </c>
      <c r="J1375" s="106" t="s">
        <v>707</v>
      </c>
      <c r="K1375" s="106">
        <v>8</v>
      </c>
      <c r="L1375" s="106" t="s">
        <v>698</v>
      </c>
      <c r="M1375" s="106" t="s">
        <v>924</v>
      </c>
      <c r="N1375" s="106">
        <v>0.32</v>
      </c>
      <c r="O1375" s="106">
        <v>0.98</v>
      </c>
      <c r="P1375" s="106" t="s">
        <v>701</v>
      </c>
      <c r="Q1375" s="107" t="s">
        <v>2135</v>
      </c>
      <c r="R1375" s="107" t="s">
        <v>275</v>
      </c>
    </row>
    <row r="1376" spans="2:18" ht="20.100000000000001" customHeight="1" x14ac:dyDescent="0.4">
      <c r="B1376" s="105" t="str">
        <f t="shared" si="63"/>
        <v/>
      </c>
      <c r="C1376" s="105" t="str">
        <f t="shared" si="64"/>
        <v/>
      </c>
      <c r="D1376" s="105" t="str">
        <f t="shared" si="65"/>
        <v/>
      </c>
      <c r="E1376" s="106" t="s">
        <v>695</v>
      </c>
      <c r="F1376" s="106" t="s">
        <v>696</v>
      </c>
      <c r="G1376" s="106" t="s">
        <v>721</v>
      </c>
      <c r="H1376" s="106" t="s">
        <v>706</v>
      </c>
      <c r="I1376" s="106">
        <v>8</v>
      </c>
      <c r="J1376" s="106" t="s">
        <v>722</v>
      </c>
      <c r="K1376" s="106">
        <v>8</v>
      </c>
      <c r="L1376" s="106" t="s">
        <v>706</v>
      </c>
      <c r="M1376" s="106" t="s">
        <v>924</v>
      </c>
      <c r="N1376" s="106">
        <v>0.32</v>
      </c>
      <c r="O1376" s="106">
        <v>0.98</v>
      </c>
      <c r="P1376" s="106" t="s">
        <v>714</v>
      </c>
      <c r="Q1376" s="107" t="s">
        <v>2136</v>
      </c>
      <c r="R1376" s="107" t="s">
        <v>275</v>
      </c>
    </row>
    <row r="1377" spans="2:18" ht="20.100000000000001" customHeight="1" x14ac:dyDescent="0.4">
      <c r="B1377" s="105" t="str">
        <f t="shared" si="63"/>
        <v/>
      </c>
      <c r="C1377" s="105" t="str">
        <f t="shared" si="64"/>
        <v/>
      </c>
      <c r="D1377" s="105" t="str">
        <f t="shared" si="65"/>
        <v/>
      </c>
      <c r="E1377" s="106" t="s">
        <v>695</v>
      </c>
      <c r="F1377" s="106" t="s">
        <v>1841</v>
      </c>
      <c r="G1377" s="106" t="s">
        <v>697</v>
      </c>
      <c r="H1377" s="106" t="s">
        <v>1027</v>
      </c>
      <c r="I1377" s="106">
        <v>8</v>
      </c>
      <c r="J1377" s="106" t="s">
        <v>699</v>
      </c>
      <c r="K1377" s="106">
        <v>8</v>
      </c>
      <c r="L1377" s="106" t="s">
        <v>765</v>
      </c>
      <c r="M1377" s="106" t="s">
        <v>700</v>
      </c>
      <c r="N1377" s="106">
        <v>0.53</v>
      </c>
      <c r="O1377" s="106">
        <v>0.98</v>
      </c>
      <c r="P1377" s="106" t="s">
        <v>714</v>
      </c>
      <c r="Q1377" s="107" t="s">
        <v>2137</v>
      </c>
      <c r="R1377" s="107" t="s">
        <v>275</v>
      </c>
    </row>
    <row r="1378" spans="2:18" ht="20.100000000000001" customHeight="1" x14ac:dyDescent="0.4">
      <c r="B1378" s="105" t="str">
        <f t="shared" si="63"/>
        <v/>
      </c>
      <c r="C1378" s="105" t="str">
        <f t="shared" si="64"/>
        <v/>
      </c>
      <c r="D1378" s="105" t="str">
        <f t="shared" si="65"/>
        <v/>
      </c>
      <c r="E1378" s="106" t="s">
        <v>695</v>
      </c>
      <c r="F1378" s="106" t="s">
        <v>1841</v>
      </c>
      <c r="G1378" s="106" t="s">
        <v>721</v>
      </c>
      <c r="H1378" s="106" t="s">
        <v>707</v>
      </c>
      <c r="I1378" s="106">
        <v>8</v>
      </c>
      <c r="J1378" s="106" t="s">
        <v>722</v>
      </c>
      <c r="K1378" s="106">
        <v>8</v>
      </c>
      <c r="L1378" s="106" t="s">
        <v>729</v>
      </c>
      <c r="M1378" s="106" t="s">
        <v>700</v>
      </c>
      <c r="N1378" s="106">
        <v>0.53</v>
      </c>
      <c r="O1378" s="106">
        <v>0.98</v>
      </c>
      <c r="P1378" s="106" t="s">
        <v>714</v>
      </c>
      <c r="Q1378" s="107" t="s">
        <v>2138</v>
      </c>
      <c r="R1378" s="107" t="s">
        <v>275</v>
      </c>
    </row>
    <row r="1379" spans="2:18" ht="20.100000000000001" customHeight="1" x14ac:dyDescent="0.4">
      <c r="B1379" s="105" t="str">
        <f t="shared" si="63"/>
        <v/>
      </c>
      <c r="C1379" s="105" t="str">
        <f t="shared" si="64"/>
        <v/>
      </c>
      <c r="D1379" s="105" t="str">
        <f t="shared" si="65"/>
        <v/>
      </c>
      <c r="E1379" s="106" t="s">
        <v>695</v>
      </c>
      <c r="F1379" s="106" t="s">
        <v>1813</v>
      </c>
      <c r="G1379" s="106" t="s">
        <v>721</v>
      </c>
      <c r="H1379" s="106" t="s">
        <v>1027</v>
      </c>
      <c r="I1379" s="106">
        <v>8</v>
      </c>
      <c r="J1379" s="106" t="s">
        <v>722</v>
      </c>
      <c r="K1379" s="106">
        <v>8</v>
      </c>
      <c r="L1379" s="106" t="s">
        <v>741</v>
      </c>
      <c r="M1379" s="106" t="s">
        <v>700</v>
      </c>
      <c r="N1379" s="106">
        <v>0.52</v>
      </c>
      <c r="O1379" s="106">
        <v>0.98</v>
      </c>
      <c r="P1379" s="106" t="s">
        <v>714</v>
      </c>
      <c r="Q1379" s="107" t="s">
        <v>2139</v>
      </c>
      <c r="R1379" s="107" t="s">
        <v>275</v>
      </c>
    </row>
    <row r="1380" spans="2:18" ht="20.100000000000001" customHeight="1" x14ac:dyDescent="0.4">
      <c r="B1380" s="105" t="str">
        <f t="shared" si="63"/>
        <v/>
      </c>
      <c r="C1380" s="105" t="str">
        <f t="shared" si="64"/>
        <v/>
      </c>
      <c r="D1380" s="105" t="str">
        <f t="shared" si="65"/>
        <v/>
      </c>
      <c r="E1380" s="106" t="s">
        <v>695</v>
      </c>
      <c r="F1380" s="106" t="s">
        <v>1813</v>
      </c>
      <c r="G1380" s="106" t="s">
        <v>773</v>
      </c>
      <c r="H1380" s="106" t="s">
        <v>707</v>
      </c>
      <c r="I1380" s="106">
        <v>8</v>
      </c>
      <c r="J1380" s="106" t="s">
        <v>774</v>
      </c>
      <c r="K1380" s="106">
        <v>8</v>
      </c>
      <c r="L1380" s="106" t="s">
        <v>741</v>
      </c>
      <c r="M1380" s="106" t="s">
        <v>700</v>
      </c>
      <c r="N1380" s="106">
        <v>0.52</v>
      </c>
      <c r="O1380" s="106">
        <v>0.98</v>
      </c>
      <c r="P1380" s="106" t="s">
        <v>714</v>
      </c>
      <c r="Q1380" s="107" t="s">
        <v>2140</v>
      </c>
      <c r="R1380" s="107" t="s">
        <v>275</v>
      </c>
    </row>
    <row r="1381" spans="2:18" ht="20.100000000000001" customHeight="1" x14ac:dyDescent="0.4">
      <c r="B1381" s="105" t="str">
        <f t="shared" si="63"/>
        <v/>
      </c>
      <c r="C1381" s="105" t="str">
        <f t="shared" si="64"/>
        <v/>
      </c>
      <c r="D1381" s="105" t="str">
        <f t="shared" si="65"/>
        <v/>
      </c>
      <c r="E1381" s="106" t="s">
        <v>695</v>
      </c>
      <c r="F1381" s="106" t="s">
        <v>1813</v>
      </c>
      <c r="G1381" s="106" t="s">
        <v>778</v>
      </c>
      <c r="H1381" s="106" t="s">
        <v>707</v>
      </c>
      <c r="I1381" s="106">
        <v>8</v>
      </c>
      <c r="J1381" s="106" t="s">
        <v>779</v>
      </c>
      <c r="K1381" s="106">
        <v>8</v>
      </c>
      <c r="L1381" s="106" t="s">
        <v>741</v>
      </c>
      <c r="M1381" s="106" t="s">
        <v>700</v>
      </c>
      <c r="N1381" s="106">
        <v>0.52</v>
      </c>
      <c r="O1381" s="106">
        <v>0.98</v>
      </c>
      <c r="P1381" s="106" t="s">
        <v>714</v>
      </c>
      <c r="Q1381" s="107" t="s">
        <v>2141</v>
      </c>
      <c r="R1381" s="107" t="s">
        <v>275</v>
      </c>
    </row>
    <row r="1382" spans="2:18" ht="20.100000000000001" customHeight="1" x14ac:dyDescent="0.4">
      <c r="B1382" s="105" t="str">
        <f t="shared" si="63"/>
        <v/>
      </c>
      <c r="C1382" s="105" t="str">
        <f t="shared" si="64"/>
        <v/>
      </c>
      <c r="D1382" s="105" t="str">
        <f t="shared" si="65"/>
        <v/>
      </c>
      <c r="E1382" s="106" t="s">
        <v>695</v>
      </c>
      <c r="F1382" s="106" t="s">
        <v>1813</v>
      </c>
      <c r="G1382" s="106" t="s">
        <v>778</v>
      </c>
      <c r="H1382" s="106" t="s">
        <v>1817</v>
      </c>
      <c r="I1382" s="106">
        <v>7</v>
      </c>
      <c r="J1382" s="106" t="s">
        <v>779</v>
      </c>
      <c r="K1382" s="106">
        <v>8</v>
      </c>
      <c r="L1382" s="106" t="s">
        <v>741</v>
      </c>
      <c r="M1382" s="106" t="s">
        <v>700</v>
      </c>
      <c r="N1382" s="106">
        <v>0.51</v>
      </c>
      <c r="O1382" s="106">
        <v>0.98</v>
      </c>
      <c r="P1382" s="106" t="s">
        <v>714</v>
      </c>
      <c r="Q1382" s="107" t="s">
        <v>2142</v>
      </c>
      <c r="R1382" s="107" t="s">
        <v>275</v>
      </c>
    </row>
    <row r="1383" spans="2:18" ht="20.100000000000001" customHeight="1" x14ac:dyDescent="0.4">
      <c r="B1383" s="105" t="str">
        <f t="shared" si="63"/>
        <v/>
      </c>
      <c r="C1383" s="105" t="str">
        <f t="shared" si="64"/>
        <v/>
      </c>
      <c r="D1383" s="105" t="str">
        <f t="shared" si="65"/>
        <v/>
      </c>
      <c r="E1383" s="106" t="s">
        <v>695</v>
      </c>
      <c r="F1383" s="106" t="s">
        <v>1813</v>
      </c>
      <c r="G1383" s="106" t="s">
        <v>782</v>
      </c>
      <c r="H1383" s="106" t="s">
        <v>707</v>
      </c>
      <c r="I1383" s="106">
        <v>8</v>
      </c>
      <c r="J1383" s="106" t="s">
        <v>783</v>
      </c>
      <c r="K1383" s="106">
        <v>8</v>
      </c>
      <c r="L1383" s="106" t="s">
        <v>741</v>
      </c>
      <c r="M1383" s="106" t="s">
        <v>700</v>
      </c>
      <c r="N1383" s="106">
        <v>0.41</v>
      </c>
      <c r="O1383" s="106">
        <v>0.98</v>
      </c>
      <c r="P1383" s="106" t="s">
        <v>714</v>
      </c>
      <c r="Q1383" s="107" t="s">
        <v>2143</v>
      </c>
      <c r="R1383" s="107" t="s">
        <v>275</v>
      </c>
    </row>
    <row r="1384" spans="2:18" ht="20.100000000000001" customHeight="1" x14ac:dyDescent="0.4">
      <c r="B1384" s="105" t="str">
        <f t="shared" si="63"/>
        <v/>
      </c>
      <c r="C1384" s="105" t="str">
        <f t="shared" si="64"/>
        <v/>
      </c>
      <c r="D1384" s="105" t="str">
        <f t="shared" si="65"/>
        <v/>
      </c>
      <c r="E1384" s="106" t="s">
        <v>695</v>
      </c>
      <c r="F1384" s="106" t="s">
        <v>1813</v>
      </c>
      <c r="G1384" s="106" t="s">
        <v>758</v>
      </c>
      <c r="H1384" s="106" t="s">
        <v>1817</v>
      </c>
      <c r="I1384" s="106">
        <v>8</v>
      </c>
      <c r="J1384" s="106" t="s">
        <v>711</v>
      </c>
      <c r="K1384" s="106">
        <v>8</v>
      </c>
      <c r="L1384" s="106" t="s">
        <v>753</v>
      </c>
      <c r="M1384" s="106" t="s">
        <v>700</v>
      </c>
      <c r="N1384" s="106">
        <v>0.53</v>
      </c>
      <c r="O1384" s="106">
        <v>0.98</v>
      </c>
      <c r="P1384" s="106" t="s">
        <v>714</v>
      </c>
      <c r="Q1384" s="107" t="s">
        <v>2144</v>
      </c>
      <c r="R1384" s="107" t="s">
        <v>275</v>
      </c>
    </row>
    <row r="1385" spans="2:18" ht="20.100000000000001" customHeight="1" x14ac:dyDescent="0.4">
      <c r="B1385" s="105" t="str">
        <f t="shared" si="63"/>
        <v/>
      </c>
      <c r="C1385" s="105" t="str">
        <f t="shared" si="64"/>
        <v/>
      </c>
      <c r="D1385" s="105" t="str">
        <f t="shared" si="65"/>
        <v/>
      </c>
      <c r="E1385" s="106" t="s">
        <v>695</v>
      </c>
      <c r="F1385" s="106" t="s">
        <v>1813</v>
      </c>
      <c r="G1385" s="106" t="s">
        <v>788</v>
      </c>
      <c r="H1385" s="106" t="s">
        <v>707</v>
      </c>
      <c r="I1385" s="106">
        <v>8</v>
      </c>
      <c r="J1385" s="106" t="s">
        <v>722</v>
      </c>
      <c r="K1385" s="106">
        <v>8</v>
      </c>
      <c r="L1385" s="106" t="s">
        <v>753</v>
      </c>
      <c r="M1385" s="106" t="s">
        <v>700</v>
      </c>
      <c r="N1385" s="106">
        <v>0.53</v>
      </c>
      <c r="O1385" s="106">
        <v>0.98</v>
      </c>
      <c r="P1385" s="106" t="s">
        <v>714</v>
      </c>
      <c r="Q1385" s="107" t="s">
        <v>2145</v>
      </c>
      <c r="R1385" s="107" t="s">
        <v>275</v>
      </c>
    </row>
    <row r="1386" spans="2:18" ht="20.100000000000001" customHeight="1" x14ac:dyDescent="0.4">
      <c r="B1386" s="105" t="str">
        <f t="shared" si="63"/>
        <v/>
      </c>
      <c r="C1386" s="105" t="str">
        <f t="shared" si="64"/>
        <v/>
      </c>
      <c r="D1386" s="105" t="str">
        <f t="shared" si="65"/>
        <v/>
      </c>
      <c r="E1386" s="106" t="s">
        <v>695</v>
      </c>
      <c r="F1386" s="106" t="s">
        <v>696</v>
      </c>
      <c r="G1386" s="106" t="s">
        <v>710</v>
      </c>
      <c r="H1386" s="106" t="s">
        <v>717</v>
      </c>
      <c r="I1386" s="106">
        <v>8</v>
      </c>
      <c r="J1386" s="106" t="s">
        <v>1098</v>
      </c>
      <c r="K1386" s="106">
        <v>8</v>
      </c>
      <c r="L1386" s="106" t="s">
        <v>717</v>
      </c>
      <c r="M1386" s="106" t="s">
        <v>924</v>
      </c>
      <c r="N1386" s="106">
        <v>0.32</v>
      </c>
      <c r="O1386" s="106">
        <v>0.98</v>
      </c>
      <c r="P1386" s="106" t="s">
        <v>714</v>
      </c>
      <c r="Q1386" s="107" t="s">
        <v>2146</v>
      </c>
      <c r="R1386" s="107" t="s">
        <v>13</v>
      </c>
    </row>
    <row r="1387" spans="2:18" ht="20.100000000000001" customHeight="1" x14ac:dyDescent="0.4">
      <c r="B1387" s="105" t="str">
        <f t="shared" si="63"/>
        <v/>
      </c>
      <c r="C1387" s="105" t="str">
        <f t="shared" si="64"/>
        <v/>
      </c>
      <c r="D1387" s="105" t="str">
        <f t="shared" si="65"/>
        <v/>
      </c>
      <c r="E1387" s="106" t="s">
        <v>695</v>
      </c>
      <c r="F1387" s="106" t="s">
        <v>1841</v>
      </c>
      <c r="G1387" s="106" t="s">
        <v>710</v>
      </c>
      <c r="H1387" s="106" t="s">
        <v>1027</v>
      </c>
      <c r="I1387" s="106">
        <v>8</v>
      </c>
      <c r="J1387" s="106" t="s">
        <v>1098</v>
      </c>
      <c r="K1387" s="106">
        <v>8</v>
      </c>
      <c r="L1387" s="106" t="s">
        <v>765</v>
      </c>
      <c r="M1387" s="106" t="s">
        <v>700</v>
      </c>
      <c r="N1387" s="106">
        <v>0.51</v>
      </c>
      <c r="O1387" s="106">
        <v>0.98</v>
      </c>
      <c r="P1387" s="106" t="s">
        <v>714</v>
      </c>
      <c r="Q1387" s="107" t="s">
        <v>2147</v>
      </c>
      <c r="R1387" s="107" t="s">
        <v>13</v>
      </c>
    </row>
    <row r="1388" spans="2:18" ht="20.100000000000001" customHeight="1" x14ac:dyDescent="0.4">
      <c r="B1388" s="105" t="str">
        <f t="shared" si="63"/>
        <v/>
      </c>
      <c r="C1388" s="105" t="str">
        <f t="shared" si="64"/>
        <v/>
      </c>
      <c r="D1388" s="105" t="str">
        <f t="shared" si="65"/>
        <v/>
      </c>
      <c r="E1388" s="106" t="s">
        <v>695</v>
      </c>
      <c r="F1388" s="106" t="s">
        <v>1841</v>
      </c>
      <c r="G1388" s="106" t="s">
        <v>721</v>
      </c>
      <c r="H1388" s="106" t="s">
        <v>1389</v>
      </c>
      <c r="I1388" s="106">
        <v>7</v>
      </c>
      <c r="J1388" s="106" t="s">
        <v>722</v>
      </c>
      <c r="K1388" s="106">
        <v>8</v>
      </c>
      <c r="L1388" s="106" t="s">
        <v>1248</v>
      </c>
      <c r="M1388" s="106" t="s">
        <v>700</v>
      </c>
      <c r="N1388" s="106">
        <v>0.51</v>
      </c>
      <c r="O1388" s="106">
        <v>0.98</v>
      </c>
      <c r="P1388" s="106" t="s">
        <v>714</v>
      </c>
      <c r="Q1388" s="107" t="s">
        <v>2148</v>
      </c>
      <c r="R1388" s="107" t="s">
        <v>13</v>
      </c>
    </row>
    <row r="1389" spans="2:18" ht="20.100000000000001" customHeight="1" x14ac:dyDescent="0.4">
      <c r="B1389" s="105" t="str">
        <f t="shared" si="63"/>
        <v/>
      </c>
      <c r="C1389" s="105" t="str">
        <f t="shared" si="64"/>
        <v/>
      </c>
      <c r="D1389" s="105" t="str">
        <f t="shared" si="65"/>
        <v/>
      </c>
      <c r="E1389" s="106" t="s">
        <v>695</v>
      </c>
      <c r="F1389" s="106" t="s">
        <v>1841</v>
      </c>
      <c r="G1389" s="106" t="s">
        <v>773</v>
      </c>
      <c r="H1389" s="106" t="s">
        <v>1027</v>
      </c>
      <c r="I1389" s="106">
        <v>7</v>
      </c>
      <c r="J1389" s="106" t="s">
        <v>774</v>
      </c>
      <c r="K1389" s="106">
        <v>8</v>
      </c>
      <c r="L1389" s="106" t="s">
        <v>765</v>
      </c>
      <c r="M1389" s="106" t="s">
        <v>700</v>
      </c>
      <c r="N1389" s="106">
        <v>0.51</v>
      </c>
      <c r="O1389" s="106">
        <v>0.98</v>
      </c>
      <c r="P1389" s="106" t="s">
        <v>714</v>
      </c>
      <c r="Q1389" s="107" t="s">
        <v>2149</v>
      </c>
      <c r="R1389" s="107" t="s">
        <v>13</v>
      </c>
    </row>
    <row r="1390" spans="2:18" ht="20.100000000000001" customHeight="1" x14ac:dyDescent="0.4">
      <c r="B1390" s="105" t="str">
        <f t="shared" si="63"/>
        <v/>
      </c>
      <c r="C1390" s="105" t="str">
        <f t="shared" si="64"/>
        <v/>
      </c>
      <c r="D1390" s="105" t="str">
        <f t="shared" si="65"/>
        <v/>
      </c>
      <c r="E1390" s="106" t="s">
        <v>695</v>
      </c>
      <c r="F1390" s="106" t="s">
        <v>1841</v>
      </c>
      <c r="G1390" s="106" t="s">
        <v>778</v>
      </c>
      <c r="H1390" s="106" t="s">
        <v>1027</v>
      </c>
      <c r="I1390" s="106">
        <v>7</v>
      </c>
      <c r="J1390" s="106" t="s">
        <v>779</v>
      </c>
      <c r="K1390" s="106">
        <v>8</v>
      </c>
      <c r="L1390" s="106" t="s">
        <v>765</v>
      </c>
      <c r="M1390" s="106" t="s">
        <v>700</v>
      </c>
      <c r="N1390" s="106">
        <v>0.5</v>
      </c>
      <c r="O1390" s="106">
        <v>0.98</v>
      </c>
      <c r="P1390" s="106" t="s">
        <v>714</v>
      </c>
      <c r="Q1390" s="107" t="s">
        <v>2150</v>
      </c>
      <c r="R1390" s="107" t="s">
        <v>13</v>
      </c>
    </row>
    <row r="1391" spans="2:18" ht="20.100000000000001" customHeight="1" x14ac:dyDescent="0.4">
      <c r="B1391" s="105" t="str">
        <f t="shared" si="63"/>
        <v/>
      </c>
      <c r="C1391" s="105" t="str">
        <f t="shared" si="64"/>
        <v/>
      </c>
      <c r="D1391" s="105" t="str">
        <f t="shared" si="65"/>
        <v/>
      </c>
      <c r="E1391" s="106" t="s">
        <v>695</v>
      </c>
      <c r="F1391" s="106" t="s">
        <v>1841</v>
      </c>
      <c r="G1391" s="106" t="s">
        <v>782</v>
      </c>
      <c r="H1391" s="106" t="s">
        <v>1027</v>
      </c>
      <c r="I1391" s="106">
        <v>7</v>
      </c>
      <c r="J1391" s="106" t="s">
        <v>783</v>
      </c>
      <c r="K1391" s="106">
        <v>8</v>
      </c>
      <c r="L1391" s="106" t="s">
        <v>765</v>
      </c>
      <c r="M1391" s="106" t="s">
        <v>700</v>
      </c>
      <c r="N1391" s="106">
        <v>0.39</v>
      </c>
      <c r="O1391" s="106">
        <v>0.98</v>
      </c>
      <c r="P1391" s="106" t="s">
        <v>714</v>
      </c>
      <c r="Q1391" s="107" t="s">
        <v>2151</v>
      </c>
      <c r="R1391" s="107" t="s">
        <v>13</v>
      </c>
    </row>
    <row r="1392" spans="2:18" ht="20.100000000000001" customHeight="1" x14ac:dyDescent="0.4">
      <c r="B1392" s="105" t="str">
        <f t="shared" si="63"/>
        <v/>
      </c>
      <c r="C1392" s="105" t="str">
        <f t="shared" si="64"/>
        <v/>
      </c>
      <c r="D1392" s="105" t="str">
        <f t="shared" si="65"/>
        <v/>
      </c>
      <c r="E1392" s="106" t="s">
        <v>695</v>
      </c>
      <c r="F1392" s="106" t="s">
        <v>728</v>
      </c>
      <c r="G1392" s="106" t="s">
        <v>773</v>
      </c>
      <c r="H1392" s="106" t="s">
        <v>765</v>
      </c>
      <c r="I1392" s="106">
        <v>8</v>
      </c>
      <c r="J1392" s="106" t="s">
        <v>774</v>
      </c>
      <c r="K1392" s="106">
        <v>8</v>
      </c>
      <c r="L1392" s="106" t="s">
        <v>717</v>
      </c>
      <c r="M1392" s="106" t="s">
        <v>924</v>
      </c>
      <c r="N1392" s="106">
        <v>0.39</v>
      </c>
      <c r="O1392" s="106">
        <v>0.99</v>
      </c>
      <c r="P1392" s="106" t="s">
        <v>714</v>
      </c>
      <c r="Q1392" s="107" t="s">
        <v>2152</v>
      </c>
      <c r="R1392" s="107" t="s">
        <v>25</v>
      </c>
    </row>
    <row r="1393" spans="2:18" ht="20.100000000000001" customHeight="1" x14ac:dyDescent="0.4">
      <c r="B1393" s="105" t="str">
        <f t="shared" si="63"/>
        <v/>
      </c>
      <c r="C1393" s="105" t="str">
        <f t="shared" si="64"/>
        <v/>
      </c>
      <c r="D1393" s="105" t="str">
        <f t="shared" si="65"/>
        <v/>
      </c>
      <c r="E1393" s="106" t="s">
        <v>695</v>
      </c>
      <c r="F1393" s="106" t="s">
        <v>728</v>
      </c>
      <c r="G1393" s="106" t="s">
        <v>782</v>
      </c>
      <c r="H1393" s="106" t="s">
        <v>765</v>
      </c>
      <c r="I1393" s="106">
        <v>8</v>
      </c>
      <c r="J1393" s="106" t="s">
        <v>783</v>
      </c>
      <c r="K1393" s="106">
        <v>8</v>
      </c>
      <c r="L1393" s="106" t="s">
        <v>717</v>
      </c>
      <c r="M1393" s="106" t="s">
        <v>924</v>
      </c>
      <c r="N1393" s="106">
        <v>0.34</v>
      </c>
      <c r="O1393" s="106">
        <v>0.99</v>
      </c>
      <c r="P1393" s="106" t="s">
        <v>714</v>
      </c>
      <c r="Q1393" s="107" t="s">
        <v>2153</v>
      </c>
      <c r="R1393" s="107" t="s">
        <v>25</v>
      </c>
    </row>
    <row r="1394" spans="2:18" ht="20.100000000000001" customHeight="1" x14ac:dyDescent="0.4">
      <c r="B1394" s="105" t="str">
        <f t="shared" si="63"/>
        <v/>
      </c>
      <c r="C1394" s="105" t="str">
        <f t="shared" si="64"/>
        <v/>
      </c>
      <c r="D1394" s="105" t="str">
        <f t="shared" si="65"/>
        <v/>
      </c>
      <c r="E1394" s="106" t="s">
        <v>695</v>
      </c>
      <c r="F1394" s="106" t="s">
        <v>728</v>
      </c>
      <c r="G1394" s="106" t="s">
        <v>697</v>
      </c>
      <c r="H1394" s="106" t="s">
        <v>765</v>
      </c>
      <c r="I1394" s="106">
        <v>8</v>
      </c>
      <c r="J1394" s="106" t="s">
        <v>699</v>
      </c>
      <c r="K1394" s="106">
        <v>8</v>
      </c>
      <c r="L1394" s="106" t="s">
        <v>717</v>
      </c>
      <c r="M1394" s="106" t="s">
        <v>924</v>
      </c>
      <c r="N1394" s="106">
        <v>0.39</v>
      </c>
      <c r="O1394" s="106">
        <v>0.99</v>
      </c>
      <c r="P1394" s="106" t="s">
        <v>714</v>
      </c>
      <c r="Q1394" s="107" t="s">
        <v>2154</v>
      </c>
      <c r="R1394" s="107" t="s">
        <v>522</v>
      </c>
    </row>
    <row r="1395" spans="2:18" ht="20.100000000000001" customHeight="1" x14ac:dyDescent="0.4">
      <c r="B1395" s="105" t="str">
        <f t="shared" si="63"/>
        <v/>
      </c>
      <c r="C1395" s="105" t="str">
        <f t="shared" si="64"/>
        <v/>
      </c>
      <c r="D1395" s="105" t="str">
        <f t="shared" si="65"/>
        <v/>
      </c>
      <c r="E1395" s="106" t="s">
        <v>695</v>
      </c>
      <c r="F1395" s="106" t="s">
        <v>728</v>
      </c>
      <c r="G1395" s="106" t="s">
        <v>721</v>
      </c>
      <c r="H1395" s="106" t="s">
        <v>729</v>
      </c>
      <c r="I1395" s="106">
        <v>8</v>
      </c>
      <c r="J1395" s="106" t="s">
        <v>722</v>
      </c>
      <c r="K1395" s="106">
        <v>8</v>
      </c>
      <c r="L1395" s="106" t="s">
        <v>706</v>
      </c>
      <c r="M1395" s="106" t="s">
        <v>924</v>
      </c>
      <c r="N1395" s="106">
        <v>0.4</v>
      </c>
      <c r="O1395" s="106">
        <v>0.99</v>
      </c>
      <c r="P1395" s="106" t="s">
        <v>714</v>
      </c>
      <c r="Q1395" s="107" t="s">
        <v>2155</v>
      </c>
      <c r="R1395" s="107" t="s">
        <v>522</v>
      </c>
    </row>
    <row r="1396" spans="2:18" ht="20.100000000000001" customHeight="1" x14ac:dyDescent="0.4">
      <c r="B1396" s="105" t="str">
        <f t="shared" si="63"/>
        <v/>
      </c>
      <c r="C1396" s="105" t="str">
        <f t="shared" si="64"/>
        <v/>
      </c>
      <c r="D1396" s="105" t="str">
        <f t="shared" si="65"/>
        <v/>
      </c>
      <c r="E1396" s="106" t="s">
        <v>695</v>
      </c>
      <c r="F1396" s="106" t="s">
        <v>740</v>
      </c>
      <c r="G1396" s="106" t="s">
        <v>721</v>
      </c>
      <c r="H1396" s="106" t="s">
        <v>717</v>
      </c>
      <c r="I1396" s="106">
        <v>8</v>
      </c>
      <c r="J1396" s="106" t="s">
        <v>722</v>
      </c>
      <c r="K1396" s="106">
        <v>8</v>
      </c>
      <c r="L1396" s="106" t="s">
        <v>741</v>
      </c>
      <c r="M1396" s="106" t="s">
        <v>924</v>
      </c>
      <c r="N1396" s="106">
        <v>0.34</v>
      </c>
      <c r="O1396" s="106">
        <v>0.99</v>
      </c>
      <c r="P1396" s="106" t="s">
        <v>714</v>
      </c>
      <c r="Q1396" s="107" t="s">
        <v>2156</v>
      </c>
      <c r="R1396" s="107" t="s">
        <v>522</v>
      </c>
    </row>
    <row r="1397" spans="2:18" ht="20.100000000000001" customHeight="1" x14ac:dyDescent="0.4">
      <c r="B1397" s="105" t="str">
        <f t="shared" si="63"/>
        <v/>
      </c>
      <c r="C1397" s="105" t="str">
        <f t="shared" si="64"/>
        <v/>
      </c>
      <c r="D1397" s="105" t="str">
        <f t="shared" si="65"/>
        <v/>
      </c>
      <c r="E1397" s="106" t="s">
        <v>695</v>
      </c>
      <c r="F1397" s="106" t="s">
        <v>740</v>
      </c>
      <c r="G1397" s="106" t="s">
        <v>773</v>
      </c>
      <c r="H1397" s="106" t="s">
        <v>706</v>
      </c>
      <c r="I1397" s="106">
        <v>8</v>
      </c>
      <c r="J1397" s="106" t="s">
        <v>774</v>
      </c>
      <c r="K1397" s="106">
        <v>8</v>
      </c>
      <c r="L1397" s="106" t="s">
        <v>741</v>
      </c>
      <c r="M1397" s="106" t="s">
        <v>924</v>
      </c>
      <c r="N1397" s="106">
        <v>0.34</v>
      </c>
      <c r="O1397" s="106">
        <v>0.99</v>
      </c>
      <c r="P1397" s="106" t="s">
        <v>714</v>
      </c>
      <c r="Q1397" s="107" t="s">
        <v>2157</v>
      </c>
      <c r="R1397" s="107" t="s">
        <v>522</v>
      </c>
    </row>
    <row r="1398" spans="2:18" ht="20.100000000000001" customHeight="1" x14ac:dyDescent="0.4">
      <c r="B1398" s="105" t="str">
        <f t="shared" si="63"/>
        <v/>
      </c>
      <c r="C1398" s="105" t="str">
        <f t="shared" si="64"/>
        <v/>
      </c>
      <c r="D1398" s="105" t="str">
        <f t="shared" si="65"/>
        <v/>
      </c>
      <c r="E1398" s="106" t="s">
        <v>695</v>
      </c>
      <c r="F1398" s="106" t="s">
        <v>740</v>
      </c>
      <c r="G1398" s="106" t="s">
        <v>778</v>
      </c>
      <c r="H1398" s="106" t="s">
        <v>706</v>
      </c>
      <c r="I1398" s="106">
        <v>8</v>
      </c>
      <c r="J1398" s="106" t="s">
        <v>779</v>
      </c>
      <c r="K1398" s="106">
        <v>8</v>
      </c>
      <c r="L1398" s="106" t="s">
        <v>741</v>
      </c>
      <c r="M1398" s="106" t="s">
        <v>924</v>
      </c>
      <c r="N1398" s="106">
        <v>0.34</v>
      </c>
      <c r="O1398" s="106">
        <v>0.99</v>
      </c>
      <c r="P1398" s="106" t="s">
        <v>714</v>
      </c>
      <c r="Q1398" s="107" t="s">
        <v>2158</v>
      </c>
      <c r="R1398" s="107" t="s">
        <v>522</v>
      </c>
    </row>
    <row r="1399" spans="2:18" ht="20.100000000000001" customHeight="1" x14ac:dyDescent="0.4">
      <c r="B1399" s="105" t="str">
        <f t="shared" si="63"/>
        <v/>
      </c>
      <c r="C1399" s="105" t="str">
        <f t="shared" si="64"/>
        <v/>
      </c>
      <c r="D1399" s="105" t="str">
        <f t="shared" si="65"/>
        <v/>
      </c>
      <c r="E1399" s="106" t="s">
        <v>695</v>
      </c>
      <c r="F1399" s="106" t="s">
        <v>740</v>
      </c>
      <c r="G1399" s="106" t="s">
        <v>782</v>
      </c>
      <c r="H1399" s="106" t="s">
        <v>706</v>
      </c>
      <c r="I1399" s="106">
        <v>8</v>
      </c>
      <c r="J1399" s="106" t="s">
        <v>783</v>
      </c>
      <c r="K1399" s="106">
        <v>8</v>
      </c>
      <c r="L1399" s="106" t="s">
        <v>741</v>
      </c>
      <c r="M1399" s="106" t="s">
        <v>924</v>
      </c>
      <c r="N1399" s="106">
        <v>0.28000000000000003</v>
      </c>
      <c r="O1399" s="106">
        <v>0.99</v>
      </c>
      <c r="P1399" s="106" t="s">
        <v>714</v>
      </c>
      <c r="Q1399" s="107" t="s">
        <v>2159</v>
      </c>
      <c r="R1399" s="107" t="s">
        <v>522</v>
      </c>
    </row>
    <row r="1400" spans="2:18" ht="20.100000000000001" customHeight="1" x14ac:dyDescent="0.4">
      <c r="B1400" s="105" t="str">
        <f t="shared" si="63"/>
        <v/>
      </c>
      <c r="C1400" s="105" t="str">
        <f t="shared" si="64"/>
        <v/>
      </c>
      <c r="D1400" s="105" t="str">
        <f t="shared" si="65"/>
        <v/>
      </c>
      <c r="E1400" s="106" t="s">
        <v>695</v>
      </c>
      <c r="F1400" s="106" t="s">
        <v>740</v>
      </c>
      <c r="G1400" s="106" t="s">
        <v>758</v>
      </c>
      <c r="H1400" s="106" t="s">
        <v>698</v>
      </c>
      <c r="I1400" s="106">
        <v>8</v>
      </c>
      <c r="J1400" s="106" t="s">
        <v>711</v>
      </c>
      <c r="K1400" s="106">
        <v>8</v>
      </c>
      <c r="L1400" s="106" t="s">
        <v>753</v>
      </c>
      <c r="M1400" s="106" t="s">
        <v>924</v>
      </c>
      <c r="N1400" s="106">
        <v>0.34</v>
      </c>
      <c r="O1400" s="106">
        <v>0.99</v>
      </c>
      <c r="P1400" s="106" t="s">
        <v>714</v>
      </c>
      <c r="Q1400" s="107" t="s">
        <v>2160</v>
      </c>
      <c r="R1400" s="107" t="s">
        <v>522</v>
      </c>
    </row>
    <row r="1401" spans="2:18" ht="20.100000000000001" customHeight="1" x14ac:dyDescent="0.4">
      <c r="B1401" s="105" t="str">
        <f t="shared" si="63"/>
        <v/>
      </c>
      <c r="C1401" s="105" t="str">
        <f t="shared" si="64"/>
        <v/>
      </c>
      <c r="D1401" s="105" t="str">
        <f t="shared" si="65"/>
        <v/>
      </c>
      <c r="E1401" s="106" t="s">
        <v>695</v>
      </c>
      <c r="F1401" s="106" t="s">
        <v>740</v>
      </c>
      <c r="G1401" s="106" t="s">
        <v>788</v>
      </c>
      <c r="H1401" s="106" t="s">
        <v>706</v>
      </c>
      <c r="I1401" s="106">
        <v>8</v>
      </c>
      <c r="J1401" s="106" t="s">
        <v>722</v>
      </c>
      <c r="K1401" s="106">
        <v>8</v>
      </c>
      <c r="L1401" s="106" t="s">
        <v>753</v>
      </c>
      <c r="M1401" s="106" t="s">
        <v>924</v>
      </c>
      <c r="N1401" s="106">
        <v>0.34</v>
      </c>
      <c r="O1401" s="106">
        <v>0.99</v>
      </c>
      <c r="P1401" s="106" t="s">
        <v>714</v>
      </c>
      <c r="Q1401" s="107" t="s">
        <v>2161</v>
      </c>
      <c r="R1401" s="107" t="s">
        <v>522</v>
      </c>
    </row>
    <row r="1402" spans="2:18" ht="20.100000000000001" customHeight="1" x14ac:dyDescent="0.4">
      <c r="B1402" s="105" t="str">
        <f t="shared" si="63"/>
        <v/>
      </c>
      <c r="C1402" s="105" t="str">
        <f t="shared" si="64"/>
        <v/>
      </c>
      <c r="D1402" s="105" t="str">
        <f t="shared" si="65"/>
        <v/>
      </c>
      <c r="E1402" s="106" t="s">
        <v>695</v>
      </c>
      <c r="F1402" s="106" t="s">
        <v>1841</v>
      </c>
      <c r="G1402" s="106" t="s">
        <v>710</v>
      </c>
      <c r="H1402" s="106" t="s">
        <v>1817</v>
      </c>
      <c r="I1402" s="106">
        <v>7</v>
      </c>
      <c r="J1402" s="106" t="s">
        <v>711</v>
      </c>
      <c r="K1402" s="106">
        <v>8</v>
      </c>
      <c r="L1402" s="106" t="s">
        <v>733</v>
      </c>
      <c r="M1402" s="106" t="s">
        <v>700</v>
      </c>
      <c r="N1402" s="106">
        <v>0.53</v>
      </c>
      <c r="O1402" s="106">
        <v>0.99</v>
      </c>
      <c r="P1402" s="106" t="s">
        <v>714</v>
      </c>
      <c r="Q1402" s="107" t="s">
        <v>2162</v>
      </c>
      <c r="R1402" s="107" t="s">
        <v>44</v>
      </c>
    </row>
    <row r="1403" spans="2:18" ht="20.100000000000001" customHeight="1" x14ac:dyDescent="0.4">
      <c r="B1403" s="105" t="str">
        <f t="shared" si="63"/>
        <v/>
      </c>
      <c r="C1403" s="105" t="str">
        <f t="shared" si="64"/>
        <v/>
      </c>
      <c r="D1403" s="105" t="str">
        <f t="shared" si="65"/>
        <v/>
      </c>
      <c r="E1403" s="106" t="s">
        <v>695</v>
      </c>
      <c r="F1403" s="106" t="s">
        <v>1813</v>
      </c>
      <c r="G1403" s="106" t="s">
        <v>773</v>
      </c>
      <c r="H1403" s="106" t="s">
        <v>1817</v>
      </c>
      <c r="I1403" s="106">
        <v>7</v>
      </c>
      <c r="J1403" s="106" t="s">
        <v>774</v>
      </c>
      <c r="K1403" s="106">
        <v>8</v>
      </c>
      <c r="L1403" s="106" t="s">
        <v>741</v>
      </c>
      <c r="M1403" s="106" t="s">
        <v>700</v>
      </c>
      <c r="N1403" s="106">
        <v>0.51</v>
      </c>
      <c r="O1403" s="106">
        <v>0.99</v>
      </c>
      <c r="P1403" s="106" t="s">
        <v>714</v>
      </c>
      <c r="Q1403" s="107" t="s">
        <v>2163</v>
      </c>
      <c r="R1403" s="107" t="s">
        <v>44</v>
      </c>
    </row>
    <row r="1404" spans="2:18" ht="20.100000000000001" customHeight="1" x14ac:dyDescent="0.4">
      <c r="B1404" s="105" t="str">
        <f t="shared" si="63"/>
        <v/>
      </c>
      <c r="C1404" s="105" t="str">
        <f t="shared" si="64"/>
        <v/>
      </c>
      <c r="D1404" s="105" t="str">
        <f t="shared" si="65"/>
        <v/>
      </c>
      <c r="E1404" s="106" t="s">
        <v>695</v>
      </c>
      <c r="F1404" s="106" t="s">
        <v>1813</v>
      </c>
      <c r="G1404" s="106" t="s">
        <v>782</v>
      </c>
      <c r="H1404" s="106" t="s">
        <v>1817</v>
      </c>
      <c r="I1404" s="106">
        <v>7</v>
      </c>
      <c r="J1404" s="106" t="s">
        <v>783</v>
      </c>
      <c r="K1404" s="106">
        <v>8</v>
      </c>
      <c r="L1404" s="106" t="s">
        <v>741</v>
      </c>
      <c r="M1404" s="106" t="s">
        <v>700</v>
      </c>
      <c r="N1404" s="106">
        <v>0.4</v>
      </c>
      <c r="O1404" s="106">
        <v>0.99</v>
      </c>
      <c r="P1404" s="106" t="s">
        <v>714</v>
      </c>
      <c r="Q1404" s="107" t="s">
        <v>2164</v>
      </c>
      <c r="R1404" s="107" t="s">
        <v>44</v>
      </c>
    </row>
    <row r="1405" spans="2:18" ht="20.100000000000001" customHeight="1" x14ac:dyDescent="0.4">
      <c r="B1405" s="105" t="str">
        <f t="shared" si="63"/>
        <v/>
      </c>
      <c r="C1405" s="105" t="str">
        <f t="shared" si="64"/>
        <v/>
      </c>
      <c r="D1405" s="105" t="str">
        <f t="shared" si="65"/>
        <v/>
      </c>
      <c r="E1405" s="106" t="s">
        <v>695</v>
      </c>
      <c r="F1405" s="106" t="s">
        <v>1813</v>
      </c>
      <c r="G1405" s="106" t="s">
        <v>758</v>
      </c>
      <c r="H1405" s="106" t="s">
        <v>1027</v>
      </c>
      <c r="I1405" s="106">
        <v>7</v>
      </c>
      <c r="J1405" s="106" t="s">
        <v>711</v>
      </c>
      <c r="K1405" s="106">
        <v>8</v>
      </c>
      <c r="L1405" s="106" t="s">
        <v>753</v>
      </c>
      <c r="M1405" s="106" t="s">
        <v>700</v>
      </c>
      <c r="N1405" s="106">
        <v>0.52</v>
      </c>
      <c r="O1405" s="106">
        <v>0.99</v>
      </c>
      <c r="P1405" s="106" t="s">
        <v>714</v>
      </c>
      <c r="Q1405" s="107" t="s">
        <v>2165</v>
      </c>
      <c r="R1405" s="107" t="s">
        <v>44</v>
      </c>
    </row>
    <row r="1406" spans="2:18" ht="20.100000000000001" customHeight="1" x14ac:dyDescent="0.4">
      <c r="B1406" s="105" t="str">
        <f t="shared" si="63"/>
        <v/>
      </c>
      <c r="C1406" s="105" t="str">
        <f t="shared" si="64"/>
        <v/>
      </c>
      <c r="D1406" s="105" t="str">
        <f t="shared" si="65"/>
        <v/>
      </c>
      <c r="E1406" s="106" t="s">
        <v>695</v>
      </c>
      <c r="F1406" s="106" t="s">
        <v>1813</v>
      </c>
      <c r="G1406" s="106" t="s">
        <v>788</v>
      </c>
      <c r="H1406" s="106" t="s">
        <v>1817</v>
      </c>
      <c r="I1406" s="106">
        <v>7</v>
      </c>
      <c r="J1406" s="106" t="s">
        <v>722</v>
      </c>
      <c r="K1406" s="106">
        <v>8</v>
      </c>
      <c r="L1406" s="106" t="s">
        <v>753</v>
      </c>
      <c r="M1406" s="106" t="s">
        <v>700</v>
      </c>
      <c r="N1406" s="106">
        <v>0.52</v>
      </c>
      <c r="O1406" s="106">
        <v>0.99</v>
      </c>
      <c r="P1406" s="106" t="s">
        <v>714</v>
      </c>
      <c r="Q1406" s="107" t="s">
        <v>2166</v>
      </c>
      <c r="R1406" s="107" t="s">
        <v>44</v>
      </c>
    </row>
    <row r="1407" spans="2:18" ht="20.100000000000001" customHeight="1" x14ac:dyDescent="0.4">
      <c r="B1407" s="105" t="str">
        <f t="shared" si="63"/>
        <v/>
      </c>
      <c r="C1407" s="105" t="str">
        <f t="shared" si="64"/>
        <v/>
      </c>
      <c r="D1407" s="105" t="str">
        <f t="shared" si="65"/>
        <v/>
      </c>
      <c r="E1407" s="106" t="s">
        <v>695</v>
      </c>
      <c r="F1407" s="106" t="s">
        <v>1813</v>
      </c>
      <c r="G1407" s="106" t="s">
        <v>773</v>
      </c>
      <c r="H1407" s="106" t="s">
        <v>707</v>
      </c>
      <c r="I1407" s="106">
        <v>13</v>
      </c>
      <c r="J1407" s="106" t="s">
        <v>774</v>
      </c>
      <c r="K1407" s="106">
        <v>13</v>
      </c>
      <c r="L1407" s="106" t="s">
        <v>741</v>
      </c>
      <c r="M1407" s="106" t="s">
        <v>924</v>
      </c>
      <c r="N1407" s="106">
        <v>0.52</v>
      </c>
      <c r="O1407" s="106">
        <v>0.99</v>
      </c>
      <c r="P1407" s="106" t="s">
        <v>714</v>
      </c>
      <c r="Q1407" s="107" t="s">
        <v>2167</v>
      </c>
      <c r="R1407" s="107" t="s">
        <v>926</v>
      </c>
    </row>
    <row r="1408" spans="2:18" ht="20.100000000000001" customHeight="1" x14ac:dyDescent="0.4">
      <c r="B1408" s="105" t="str">
        <f t="shared" si="63"/>
        <v/>
      </c>
      <c r="C1408" s="105" t="str">
        <f t="shared" si="64"/>
        <v/>
      </c>
      <c r="D1408" s="105" t="str">
        <f t="shared" si="65"/>
        <v/>
      </c>
      <c r="E1408" s="106" t="s">
        <v>695</v>
      </c>
      <c r="F1408" s="106" t="s">
        <v>1813</v>
      </c>
      <c r="G1408" s="106" t="s">
        <v>778</v>
      </c>
      <c r="H1408" s="106" t="s">
        <v>707</v>
      </c>
      <c r="I1408" s="106">
        <v>13</v>
      </c>
      <c r="J1408" s="106" t="s">
        <v>779</v>
      </c>
      <c r="K1408" s="106">
        <v>13</v>
      </c>
      <c r="L1408" s="106" t="s">
        <v>741</v>
      </c>
      <c r="M1408" s="106" t="s">
        <v>924</v>
      </c>
      <c r="N1408" s="106">
        <v>0.52</v>
      </c>
      <c r="O1408" s="106">
        <v>0.99</v>
      </c>
      <c r="P1408" s="106" t="s">
        <v>714</v>
      </c>
      <c r="Q1408" s="107" t="s">
        <v>2168</v>
      </c>
      <c r="R1408" s="107" t="s">
        <v>926</v>
      </c>
    </row>
    <row r="1409" spans="2:18" ht="20.100000000000001" customHeight="1" x14ac:dyDescent="0.4">
      <c r="B1409" s="105" t="str">
        <f t="shared" si="63"/>
        <v/>
      </c>
      <c r="C1409" s="105" t="str">
        <f t="shared" si="64"/>
        <v/>
      </c>
      <c r="D1409" s="105" t="str">
        <f t="shared" si="65"/>
        <v/>
      </c>
      <c r="E1409" s="106" t="s">
        <v>695</v>
      </c>
      <c r="F1409" s="106" t="s">
        <v>1813</v>
      </c>
      <c r="G1409" s="106" t="s">
        <v>782</v>
      </c>
      <c r="H1409" s="106" t="s">
        <v>707</v>
      </c>
      <c r="I1409" s="106">
        <v>13</v>
      </c>
      <c r="J1409" s="106" t="s">
        <v>783</v>
      </c>
      <c r="K1409" s="106">
        <v>13</v>
      </c>
      <c r="L1409" s="106" t="s">
        <v>741</v>
      </c>
      <c r="M1409" s="106" t="s">
        <v>924</v>
      </c>
      <c r="N1409" s="106">
        <v>0.41</v>
      </c>
      <c r="O1409" s="106">
        <v>0.99</v>
      </c>
      <c r="P1409" s="106" t="s">
        <v>714</v>
      </c>
      <c r="Q1409" s="107" t="s">
        <v>2169</v>
      </c>
      <c r="R1409" s="107" t="s">
        <v>926</v>
      </c>
    </row>
    <row r="1410" spans="2:18" ht="20.100000000000001" customHeight="1" x14ac:dyDescent="0.4">
      <c r="B1410" s="105" t="str">
        <f t="shared" si="63"/>
        <v/>
      </c>
      <c r="C1410" s="105" t="str">
        <f t="shared" si="64"/>
        <v/>
      </c>
      <c r="D1410" s="105" t="str">
        <f t="shared" si="65"/>
        <v/>
      </c>
      <c r="E1410" s="106" t="s">
        <v>695</v>
      </c>
      <c r="F1410" s="106" t="s">
        <v>1813</v>
      </c>
      <c r="G1410" s="106" t="s">
        <v>758</v>
      </c>
      <c r="H1410" s="106" t="s">
        <v>1817</v>
      </c>
      <c r="I1410" s="106">
        <v>13</v>
      </c>
      <c r="J1410" s="106" t="s">
        <v>711</v>
      </c>
      <c r="K1410" s="106">
        <v>13</v>
      </c>
      <c r="L1410" s="106" t="s">
        <v>753</v>
      </c>
      <c r="M1410" s="106" t="s">
        <v>924</v>
      </c>
      <c r="N1410" s="106">
        <v>0.53</v>
      </c>
      <c r="O1410" s="106">
        <v>0.99</v>
      </c>
      <c r="P1410" s="106" t="s">
        <v>714</v>
      </c>
      <c r="Q1410" s="107" t="s">
        <v>2170</v>
      </c>
      <c r="R1410" s="107" t="s">
        <v>926</v>
      </c>
    </row>
    <row r="1411" spans="2:18" ht="20.100000000000001" customHeight="1" x14ac:dyDescent="0.4">
      <c r="B1411" s="105" t="str">
        <f t="shared" si="63"/>
        <v/>
      </c>
      <c r="C1411" s="105" t="str">
        <f t="shared" si="64"/>
        <v/>
      </c>
      <c r="D1411" s="105" t="str">
        <f t="shared" si="65"/>
        <v/>
      </c>
      <c r="E1411" s="106" t="s">
        <v>695</v>
      </c>
      <c r="F1411" s="106" t="s">
        <v>1813</v>
      </c>
      <c r="G1411" s="106" t="s">
        <v>788</v>
      </c>
      <c r="H1411" s="106" t="s">
        <v>707</v>
      </c>
      <c r="I1411" s="106">
        <v>13</v>
      </c>
      <c r="J1411" s="106" t="s">
        <v>722</v>
      </c>
      <c r="K1411" s="106">
        <v>13</v>
      </c>
      <c r="L1411" s="106" t="s">
        <v>753</v>
      </c>
      <c r="M1411" s="106" t="s">
        <v>924</v>
      </c>
      <c r="N1411" s="106">
        <v>0.53</v>
      </c>
      <c r="O1411" s="106">
        <v>0.99</v>
      </c>
      <c r="P1411" s="106" t="s">
        <v>714</v>
      </c>
      <c r="Q1411" s="107" t="s">
        <v>2171</v>
      </c>
      <c r="R1411" s="107" t="s">
        <v>926</v>
      </c>
    </row>
    <row r="1412" spans="2:18" ht="20.100000000000001" customHeight="1" x14ac:dyDescent="0.4">
      <c r="B1412" s="105" t="str">
        <f t="shared" si="63"/>
        <v/>
      </c>
      <c r="C1412" s="105" t="str">
        <f t="shared" si="64"/>
        <v/>
      </c>
      <c r="D1412" s="105" t="str">
        <f t="shared" si="65"/>
        <v/>
      </c>
      <c r="E1412" s="106" t="s">
        <v>695</v>
      </c>
      <c r="F1412" s="106" t="s">
        <v>728</v>
      </c>
      <c r="G1412" s="106" t="s">
        <v>697</v>
      </c>
      <c r="H1412" s="106" t="s">
        <v>765</v>
      </c>
      <c r="I1412" s="106">
        <v>8</v>
      </c>
      <c r="J1412" s="106" t="s">
        <v>699</v>
      </c>
      <c r="K1412" s="106">
        <v>8</v>
      </c>
      <c r="L1412" s="106" t="s">
        <v>717</v>
      </c>
      <c r="M1412" s="106" t="s">
        <v>924</v>
      </c>
      <c r="N1412" s="106">
        <v>0.39</v>
      </c>
      <c r="O1412" s="106">
        <v>0.99</v>
      </c>
      <c r="P1412" s="106" t="s">
        <v>714</v>
      </c>
      <c r="Q1412" s="107" t="s">
        <v>2172</v>
      </c>
      <c r="R1412" s="107" t="s">
        <v>275</v>
      </c>
    </row>
    <row r="1413" spans="2:18" ht="20.100000000000001" customHeight="1" x14ac:dyDescent="0.4">
      <c r="B1413" s="105" t="str">
        <f t="shared" si="63"/>
        <v/>
      </c>
      <c r="C1413" s="105" t="str">
        <f t="shared" si="64"/>
        <v/>
      </c>
      <c r="D1413" s="105" t="str">
        <f t="shared" si="65"/>
        <v/>
      </c>
      <c r="E1413" s="106" t="s">
        <v>695</v>
      </c>
      <c r="F1413" s="106" t="s">
        <v>728</v>
      </c>
      <c r="G1413" s="106" t="s">
        <v>721</v>
      </c>
      <c r="H1413" s="106" t="s">
        <v>729</v>
      </c>
      <c r="I1413" s="106">
        <v>8</v>
      </c>
      <c r="J1413" s="106" t="s">
        <v>722</v>
      </c>
      <c r="K1413" s="106">
        <v>8</v>
      </c>
      <c r="L1413" s="106" t="s">
        <v>706</v>
      </c>
      <c r="M1413" s="106" t="s">
        <v>924</v>
      </c>
      <c r="N1413" s="106">
        <v>0.4</v>
      </c>
      <c r="O1413" s="106">
        <v>0.99</v>
      </c>
      <c r="P1413" s="106" t="s">
        <v>714</v>
      </c>
      <c r="Q1413" s="107" t="s">
        <v>2173</v>
      </c>
      <c r="R1413" s="107" t="s">
        <v>275</v>
      </c>
    </row>
    <row r="1414" spans="2:18" ht="20.100000000000001" customHeight="1" x14ac:dyDescent="0.4">
      <c r="B1414" s="105" t="str">
        <f t="shared" si="63"/>
        <v/>
      </c>
      <c r="C1414" s="105" t="str">
        <f t="shared" si="64"/>
        <v/>
      </c>
      <c r="D1414" s="105" t="str">
        <f t="shared" si="65"/>
        <v/>
      </c>
      <c r="E1414" s="106" t="s">
        <v>695</v>
      </c>
      <c r="F1414" s="106" t="s">
        <v>740</v>
      </c>
      <c r="G1414" s="106" t="s">
        <v>721</v>
      </c>
      <c r="H1414" s="106" t="s">
        <v>717</v>
      </c>
      <c r="I1414" s="106">
        <v>8</v>
      </c>
      <c r="J1414" s="106" t="s">
        <v>722</v>
      </c>
      <c r="K1414" s="106">
        <v>8</v>
      </c>
      <c r="L1414" s="106" t="s">
        <v>741</v>
      </c>
      <c r="M1414" s="106" t="s">
        <v>924</v>
      </c>
      <c r="N1414" s="106">
        <v>0.34</v>
      </c>
      <c r="O1414" s="106">
        <v>0.99</v>
      </c>
      <c r="P1414" s="106" t="s">
        <v>714</v>
      </c>
      <c r="Q1414" s="107" t="s">
        <v>2174</v>
      </c>
      <c r="R1414" s="107" t="s">
        <v>275</v>
      </c>
    </row>
    <row r="1415" spans="2:18" ht="20.100000000000001" customHeight="1" x14ac:dyDescent="0.4">
      <c r="B1415" s="105" t="str">
        <f t="shared" si="63"/>
        <v/>
      </c>
      <c r="C1415" s="105" t="str">
        <f t="shared" si="64"/>
        <v/>
      </c>
      <c r="D1415" s="105" t="str">
        <f t="shared" si="65"/>
        <v/>
      </c>
      <c r="E1415" s="106" t="s">
        <v>695</v>
      </c>
      <c r="F1415" s="106" t="s">
        <v>740</v>
      </c>
      <c r="G1415" s="106" t="s">
        <v>773</v>
      </c>
      <c r="H1415" s="106" t="s">
        <v>706</v>
      </c>
      <c r="I1415" s="106">
        <v>8</v>
      </c>
      <c r="J1415" s="106" t="s">
        <v>774</v>
      </c>
      <c r="K1415" s="106">
        <v>8</v>
      </c>
      <c r="L1415" s="106" t="s">
        <v>741</v>
      </c>
      <c r="M1415" s="106" t="s">
        <v>924</v>
      </c>
      <c r="N1415" s="106">
        <v>0.34</v>
      </c>
      <c r="O1415" s="106">
        <v>0.99</v>
      </c>
      <c r="P1415" s="106" t="s">
        <v>714</v>
      </c>
      <c r="Q1415" s="107" t="s">
        <v>2175</v>
      </c>
      <c r="R1415" s="107" t="s">
        <v>275</v>
      </c>
    </row>
    <row r="1416" spans="2:18" ht="20.100000000000001" customHeight="1" x14ac:dyDescent="0.4">
      <c r="B1416" s="105" t="str">
        <f t="shared" si="63"/>
        <v/>
      </c>
      <c r="C1416" s="105" t="str">
        <f t="shared" si="64"/>
        <v/>
      </c>
      <c r="D1416" s="105" t="str">
        <f t="shared" si="65"/>
        <v/>
      </c>
      <c r="E1416" s="106" t="s">
        <v>695</v>
      </c>
      <c r="F1416" s="106" t="s">
        <v>740</v>
      </c>
      <c r="G1416" s="106" t="s">
        <v>778</v>
      </c>
      <c r="H1416" s="106" t="s">
        <v>706</v>
      </c>
      <c r="I1416" s="106">
        <v>8</v>
      </c>
      <c r="J1416" s="106" t="s">
        <v>779</v>
      </c>
      <c r="K1416" s="106">
        <v>8</v>
      </c>
      <c r="L1416" s="106" t="s">
        <v>741</v>
      </c>
      <c r="M1416" s="106" t="s">
        <v>924</v>
      </c>
      <c r="N1416" s="106">
        <v>0.34</v>
      </c>
      <c r="O1416" s="106">
        <v>0.99</v>
      </c>
      <c r="P1416" s="106" t="s">
        <v>714</v>
      </c>
      <c r="Q1416" s="107" t="s">
        <v>2176</v>
      </c>
      <c r="R1416" s="107" t="s">
        <v>275</v>
      </c>
    </row>
    <row r="1417" spans="2:18" ht="20.100000000000001" customHeight="1" x14ac:dyDescent="0.4">
      <c r="B1417" s="105" t="str">
        <f t="shared" si="63"/>
        <v/>
      </c>
      <c r="C1417" s="105" t="str">
        <f t="shared" si="64"/>
        <v/>
      </c>
      <c r="D1417" s="105" t="str">
        <f t="shared" si="65"/>
        <v/>
      </c>
      <c r="E1417" s="106" t="s">
        <v>695</v>
      </c>
      <c r="F1417" s="106" t="s">
        <v>740</v>
      </c>
      <c r="G1417" s="106" t="s">
        <v>782</v>
      </c>
      <c r="H1417" s="106" t="s">
        <v>706</v>
      </c>
      <c r="I1417" s="106">
        <v>8</v>
      </c>
      <c r="J1417" s="106" t="s">
        <v>783</v>
      </c>
      <c r="K1417" s="106">
        <v>8</v>
      </c>
      <c r="L1417" s="106" t="s">
        <v>741</v>
      </c>
      <c r="M1417" s="106" t="s">
        <v>924</v>
      </c>
      <c r="N1417" s="106">
        <v>0.28000000000000003</v>
      </c>
      <c r="O1417" s="106">
        <v>0.99</v>
      </c>
      <c r="P1417" s="106" t="s">
        <v>714</v>
      </c>
      <c r="Q1417" s="107" t="s">
        <v>2177</v>
      </c>
      <c r="R1417" s="107" t="s">
        <v>275</v>
      </c>
    </row>
    <row r="1418" spans="2:18" ht="20.100000000000001" customHeight="1" x14ac:dyDescent="0.4">
      <c r="B1418" s="105" t="str">
        <f t="shared" si="63"/>
        <v/>
      </c>
      <c r="C1418" s="105" t="str">
        <f t="shared" si="64"/>
        <v/>
      </c>
      <c r="D1418" s="105" t="str">
        <f t="shared" si="65"/>
        <v/>
      </c>
      <c r="E1418" s="106" t="s">
        <v>695</v>
      </c>
      <c r="F1418" s="106" t="s">
        <v>740</v>
      </c>
      <c r="G1418" s="106" t="s">
        <v>758</v>
      </c>
      <c r="H1418" s="106" t="s">
        <v>698</v>
      </c>
      <c r="I1418" s="106">
        <v>8</v>
      </c>
      <c r="J1418" s="106" t="s">
        <v>711</v>
      </c>
      <c r="K1418" s="106">
        <v>8</v>
      </c>
      <c r="L1418" s="106" t="s">
        <v>753</v>
      </c>
      <c r="M1418" s="106" t="s">
        <v>924</v>
      </c>
      <c r="N1418" s="106">
        <v>0.34</v>
      </c>
      <c r="O1418" s="106">
        <v>0.99</v>
      </c>
      <c r="P1418" s="106" t="s">
        <v>714</v>
      </c>
      <c r="Q1418" s="107" t="s">
        <v>2178</v>
      </c>
      <c r="R1418" s="107" t="s">
        <v>275</v>
      </c>
    </row>
    <row r="1419" spans="2:18" ht="20.100000000000001" customHeight="1" x14ac:dyDescent="0.4">
      <c r="B1419" s="105" t="str">
        <f t="shared" si="63"/>
        <v/>
      </c>
      <c r="C1419" s="105" t="str">
        <f t="shared" si="64"/>
        <v/>
      </c>
      <c r="D1419" s="105" t="str">
        <f t="shared" si="65"/>
        <v/>
      </c>
      <c r="E1419" s="106" t="s">
        <v>695</v>
      </c>
      <c r="F1419" s="106" t="s">
        <v>740</v>
      </c>
      <c r="G1419" s="106" t="s">
        <v>788</v>
      </c>
      <c r="H1419" s="106" t="s">
        <v>706</v>
      </c>
      <c r="I1419" s="106">
        <v>8</v>
      </c>
      <c r="J1419" s="106" t="s">
        <v>722</v>
      </c>
      <c r="K1419" s="106">
        <v>8</v>
      </c>
      <c r="L1419" s="106" t="s">
        <v>753</v>
      </c>
      <c r="M1419" s="106" t="s">
        <v>924</v>
      </c>
      <c r="N1419" s="106">
        <v>0.34</v>
      </c>
      <c r="O1419" s="106">
        <v>0.99</v>
      </c>
      <c r="P1419" s="106" t="s">
        <v>714</v>
      </c>
      <c r="Q1419" s="107" t="s">
        <v>2179</v>
      </c>
      <c r="R1419" s="107" t="s">
        <v>275</v>
      </c>
    </row>
    <row r="1420" spans="2:18" ht="20.100000000000001" customHeight="1" x14ac:dyDescent="0.4">
      <c r="B1420" s="105" t="str">
        <f t="shared" si="63"/>
        <v/>
      </c>
      <c r="C1420" s="105" t="str">
        <f t="shared" si="64"/>
        <v/>
      </c>
      <c r="D1420" s="105" t="str">
        <f t="shared" si="65"/>
        <v/>
      </c>
      <c r="E1420" s="106" t="s">
        <v>695</v>
      </c>
      <c r="F1420" s="106" t="s">
        <v>1841</v>
      </c>
      <c r="G1420" s="106" t="s">
        <v>710</v>
      </c>
      <c r="H1420" s="106" t="s">
        <v>1817</v>
      </c>
      <c r="I1420" s="106">
        <v>7</v>
      </c>
      <c r="J1420" s="106" t="s">
        <v>711</v>
      </c>
      <c r="K1420" s="106">
        <v>8</v>
      </c>
      <c r="L1420" s="106" t="s">
        <v>733</v>
      </c>
      <c r="M1420" s="106" t="s">
        <v>700</v>
      </c>
      <c r="N1420" s="106">
        <v>0.53</v>
      </c>
      <c r="O1420" s="106">
        <v>0.99</v>
      </c>
      <c r="P1420" s="106" t="s">
        <v>714</v>
      </c>
      <c r="Q1420" s="107" t="s">
        <v>2180</v>
      </c>
      <c r="R1420" s="107" t="s">
        <v>275</v>
      </c>
    </row>
    <row r="1421" spans="2:18" ht="20.100000000000001" customHeight="1" x14ac:dyDescent="0.4">
      <c r="B1421" s="105" t="str">
        <f t="shared" si="63"/>
        <v/>
      </c>
      <c r="C1421" s="105" t="str">
        <f t="shared" si="64"/>
        <v/>
      </c>
      <c r="D1421" s="105" t="str">
        <f t="shared" si="65"/>
        <v/>
      </c>
      <c r="E1421" s="106" t="s">
        <v>695</v>
      </c>
      <c r="F1421" s="106" t="s">
        <v>1813</v>
      </c>
      <c r="G1421" s="106" t="s">
        <v>773</v>
      </c>
      <c r="H1421" s="106" t="s">
        <v>1817</v>
      </c>
      <c r="I1421" s="106">
        <v>7</v>
      </c>
      <c r="J1421" s="106" t="s">
        <v>774</v>
      </c>
      <c r="K1421" s="106">
        <v>8</v>
      </c>
      <c r="L1421" s="106" t="s">
        <v>741</v>
      </c>
      <c r="M1421" s="106" t="s">
        <v>700</v>
      </c>
      <c r="N1421" s="106">
        <v>0.51</v>
      </c>
      <c r="O1421" s="106">
        <v>0.99</v>
      </c>
      <c r="P1421" s="106" t="s">
        <v>714</v>
      </c>
      <c r="Q1421" s="107" t="s">
        <v>2181</v>
      </c>
      <c r="R1421" s="107" t="s">
        <v>275</v>
      </c>
    </row>
    <row r="1422" spans="2:18" ht="20.100000000000001" customHeight="1" x14ac:dyDescent="0.4">
      <c r="B1422" s="105" t="str">
        <f t="shared" si="63"/>
        <v/>
      </c>
      <c r="C1422" s="105" t="str">
        <f t="shared" si="64"/>
        <v/>
      </c>
      <c r="D1422" s="105" t="str">
        <f t="shared" si="65"/>
        <v/>
      </c>
      <c r="E1422" s="106" t="s">
        <v>695</v>
      </c>
      <c r="F1422" s="106" t="s">
        <v>1813</v>
      </c>
      <c r="G1422" s="106" t="s">
        <v>782</v>
      </c>
      <c r="H1422" s="106" t="s">
        <v>1817</v>
      </c>
      <c r="I1422" s="106">
        <v>7</v>
      </c>
      <c r="J1422" s="106" t="s">
        <v>783</v>
      </c>
      <c r="K1422" s="106">
        <v>8</v>
      </c>
      <c r="L1422" s="106" t="s">
        <v>741</v>
      </c>
      <c r="M1422" s="106" t="s">
        <v>700</v>
      </c>
      <c r="N1422" s="106">
        <v>0.4</v>
      </c>
      <c r="O1422" s="106">
        <v>0.99</v>
      </c>
      <c r="P1422" s="106" t="s">
        <v>714</v>
      </c>
      <c r="Q1422" s="107" t="s">
        <v>2182</v>
      </c>
      <c r="R1422" s="107" t="s">
        <v>275</v>
      </c>
    </row>
    <row r="1423" spans="2:18" ht="20.100000000000001" customHeight="1" x14ac:dyDescent="0.4">
      <c r="B1423" s="105" t="str">
        <f t="shared" si="63"/>
        <v/>
      </c>
      <c r="C1423" s="105" t="str">
        <f t="shared" si="64"/>
        <v/>
      </c>
      <c r="D1423" s="105" t="str">
        <f t="shared" si="65"/>
        <v/>
      </c>
      <c r="E1423" s="106" t="s">
        <v>695</v>
      </c>
      <c r="F1423" s="106" t="s">
        <v>1813</v>
      </c>
      <c r="G1423" s="106" t="s">
        <v>758</v>
      </c>
      <c r="H1423" s="106" t="s">
        <v>1027</v>
      </c>
      <c r="I1423" s="106">
        <v>7</v>
      </c>
      <c r="J1423" s="106" t="s">
        <v>711</v>
      </c>
      <c r="K1423" s="106">
        <v>8</v>
      </c>
      <c r="L1423" s="106" t="s">
        <v>753</v>
      </c>
      <c r="M1423" s="106" t="s">
        <v>700</v>
      </c>
      <c r="N1423" s="106">
        <v>0.52</v>
      </c>
      <c r="O1423" s="106">
        <v>0.99</v>
      </c>
      <c r="P1423" s="106" t="s">
        <v>714</v>
      </c>
      <c r="Q1423" s="107" t="s">
        <v>2183</v>
      </c>
      <c r="R1423" s="107" t="s">
        <v>275</v>
      </c>
    </row>
    <row r="1424" spans="2:18" ht="20.100000000000001" customHeight="1" x14ac:dyDescent="0.4">
      <c r="B1424" s="105" t="str">
        <f t="shared" ref="B1424:B1487" si="66">IF(OR($C$10="",$C$11=""),"",IFERROR(IF(AND($U$22&lt;&gt;R1424,$V$22&lt;&gt;R1424),"－",IF(AND(COUNTIF($C$10,"*樹脂スペーサー*")&gt;0,OR(M1424="空気",F1424="一般",F1424="一般ＰＧ")),"－",IF(AND($W$25&gt;0,$W$25&gt;=O1424),$U$25,IF(AND($W$26&gt;0,$W$26&gt;=O1424),$U$26,IF(AND($W$27&gt;0,$W$27&gt;=O1424),$U$27,IF(AND($W$28&gt;0,$W$28&gt;=O1424),$U$28,IF(AND($W$29&gt;0,$W$29&gt;=O1424),$U$29,IF(AND($W$30&gt;0,$W$30&gt;=O1424),$U$30,IF(AND($W$31&gt;0,$W$31&gt;=O1424),$U$31,"－"))))))))),"－"))</f>
        <v/>
      </c>
      <c r="C1424" s="105" t="str">
        <f t="shared" ref="C1424:C1487" si="67">IF(B1424="","",IF(B1424&lt;&gt;"－",VLOOKUP(B1424,$U$25:$V$31,2,FALSE),"－"))</f>
        <v/>
      </c>
      <c r="D1424" s="105" t="str">
        <f t="shared" ref="D1424:D1487" si="68">IF($H$9="","",IF($V$38&lt;&gt;"断熱等","－",IF(AND(COUNTIF($V$34,"*樹脂スペーサー*")&gt;0,OR(M1424="空気",F1424="一般",F1424="一般ＰＧ")),"－",IF(AND($V$35&lt;&gt;R1424,$W$35&lt;&gt;R1424),"－",IF(MID($H$9,10,1)="Z",IF(N1424&lt;=0.65,"○","－"),IF($V$36&gt;=O1424,"○","－"))))))</f>
        <v/>
      </c>
      <c r="E1424" s="106" t="s">
        <v>695</v>
      </c>
      <c r="F1424" s="106" t="s">
        <v>1813</v>
      </c>
      <c r="G1424" s="106" t="s">
        <v>788</v>
      </c>
      <c r="H1424" s="106" t="s">
        <v>1817</v>
      </c>
      <c r="I1424" s="106">
        <v>7</v>
      </c>
      <c r="J1424" s="106" t="s">
        <v>722</v>
      </c>
      <c r="K1424" s="106">
        <v>8</v>
      </c>
      <c r="L1424" s="106" t="s">
        <v>753</v>
      </c>
      <c r="M1424" s="106" t="s">
        <v>700</v>
      </c>
      <c r="N1424" s="106">
        <v>0.52</v>
      </c>
      <c r="O1424" s="106">
        <v>0.99</v>
      </c>
      <c r="P1424" s="106" t="s">
        <v>714</v>
      </c>
      <c r="Q1424" s="107" t="s">
        <v>2184</v>
      </c>
      <c r="R1424" s="107" t="s">
        <v>275</v>
      </c>
    </row>
    <row r="1425" spans="2:18" ht="20.100000000000001" customHeight="1" x14ac:dyDescent="0.4">
      <c r="B1425" s="105" t="str">
        <f t="shared" si="66"/>
        <v/>
      </c>
      <c r="C1425" s="105" t="str">
        <f t="shared" si="67"/>
        <v/>
      </c>
      <c r="D1425" s="105" t="str">
        <f t="shared" si="68"/>
        <v/>
      </c>
      <c r="E1425" s="106" t="s">
        <v>695</v>
      </c>
      <c r="F1425" s="106" t="s">
        <v>728</v>
      </c>
      <c r="G1425" s="106" t="s">
        <v>710</v>
      </c>
      <c r="H1425" s="106" t="s">
        <v>765</v>
      </c>
      <c r="I1425" s="106">
        <v>8</v>
      </c>
      <c r="J1425" s="106" t="s">
        <v>1098</v>
      </c>
      <c r="K1425" s="106">
        <v>8</v>
      </c>
      <c r="L1425" s="106" t="s">
        <v>717</v>
      </c>
      <c r="M1425" s="106" t="s">
        <v>924</v>
      </c>
      <c r="N1425" s="106">
        <v>0.4</v>
      </c>
      <c r="O1425" s="106">
        <v>0.99</v>
      </c>
      <c r="P1425" s="106" t="s">
        <v>714</v>
      </c>
      <c r="Q1425" s="107" t="s">
        <v>2185</v>
      </c>
      <c r="R1425" s="107" t="s">
        <v>13</v>
      </c>
    </row>
    <row r="1426" spans="2:18" ht="20.100000000000001" customHeight="1" x14ac:dyDescent="0.4">
      <c r="B1426" s="105" t="str">
        <f t="shared" si="66"/>
        <v/>
      </c>
      <c r="C1426" s="105" t="str">
        <f t="shared" si="67"/>
        <v/>
      </c>
      <c r="D1426" s="105" t="str">
        <f t="shared" si="68"/>
        <v/>
      </c>
      <c r="E1426" s="106" t="s">
        <v>695</v>
      </c>
      <c r="F1426" s="106" t="s">
        <v>1841</v>
      </c>
      <c r="G1426" s="106" t="s">
        <v>697</v>
      </c>
      <c r="H1426" s="106" t="s">
        <v>1817</v>
      </c>
      <c r="I1426" s="106">
        <v>13</v>
      </c>
      <c r="J1426" s="106" t="s">
        <v>699</v>
      </c>
      <c r="K1426" s="106">
        <v>13</v>
      </c>
      <c r="L1426" s="106" t="s">
        <v>733</v>
      </c>
      <c r="M1426" s="106" t="s">
        <v>924</v>
      </c>
      <c r="N1426" s="106">
        <v>0.53</v>
      </c>
      <c r="O1426" s="106">
        <v>1</v>
      </c>
      <c r="P1426" s="106" t="s">
        <v>714</v>
      </c>
      <c r="Q1426" s="107" t="s">
        <v>2186</v>
      </c>
      <c r="R1426" s="107" t="s">
        <v>39</v>
      </c>
    </row>
    <row r="1427" spans="2:18" ht="20.100000000000001" customHeight="1" x14ac:dyDescent="0.4">
      <c r="B1427" s="105" t="str">
        <f t="shared" si="66"/>
        <v/>
      </c>
      <c r="C1427" s="105" t="str">
        <f t="shared" si="67"/>
        <v/>
      </c>
      <c r="D1427" s="105" t="str">
        <f t="shared" si="68"/>
        <v/>
      </c>
      <c r="E1427" s="106" t="s">
        <v>695</v>
      </c>
      <c r="F1427" s="106" t="s">
        <v>1841</v>
      </c>
      <c r="G1427" s="106" t="s">
        <v>697</v>
      </c>
      <c r="H1427" s="106" t="s">
        <v>1027</v>
      </c>
      <c r="I1427" s="106">
        <v>12</v>
      </c>
      <c r="J1427" s="106" t="s">
        <v>699</v>
      </c>
      <c r="K1427" s="106">
        <v>12</v>
      </c>
      <c r="L1427" s="106" t="s">
        <v>765</v>
      </c>
      <c r="M1427" s="106" t="s">
        <v>924</v>
      </c>
      <c r="N1427" s="106">
        <v>0.53</v>
      </c>
      <c r="O1427" s="106">
        <v>1</v>
      </c>
      <c r="P1427" s="106" t="s">
        <v>714</v>
      </c>
      <c r="Q1427" s="107" t="s">
        <v>2187</v>
      </c>
      <c r="R1427" s="107" t="s">
        <v>39</v>
      </c>
    </row>
    <row r="1428" spans="2:18" ht="20.100000000000001" customHeight="1" x14ac:dyDescent="0.4">
      <c r="B1428" s="105" t="str">
        <f t="shared" si="66"/>
        <v/>
      </c>
      <c r="C1428" s="105" t="str">
        <f t="shared" si="67"/>
        <v/>
      </c>
      <c r="D1428" s="105" t="str">
        <f t="shared" si="68"/>
        <v/>
      </c>
      <c r="E1428" s="106" t="s">
        <v>695</v>
      </c>
      <c r="F1428" s="106" t="s">
        <v>1841</v>
      </c>
      <c r="G1428" s="106" t="s">
        <v>710</v>
      </c>
      <c r="H1428" s="106" t="s">
        <v>707</v>
      </c>
      <c r="I1428" s="106">
        <v>12</v>
      </c>
      <c r="J1428" s="106" t="s">
        <v>711</v>
      </c>
      <c r="K1428" s="106">
        <v>13</v>
      </c>
      <c r="L1428" s="106" t="s">
        <v>729</v>
      </c>
      <c r="M1428" s="106" t="s">
        <v>924</v>
      </c>
      <c r="N1428" s="106">
        <v>0.54</v>
      </c>
      <c r="O1428" s="106">
        <v>1</v>
      </c>
      <c r="P1428" s="106" t="s">
        <v>714</v>
      </c>
      <c r="Q1428" s="107" t="s">
        <v>2188</v>
      </c>
      <c r="R1428" s="107" t="s">
        <v>39</v>
      </c>
    </row>
    <row r="1429" spans="2:18" ht="20.100000000000001" customHeight="1" x14ac:dyDescent="0.4">
      <c r="B1429" s="105" t="str">
        <f t="shared" si="66"/>
        <v/>
      </c>
      <c r="C1429" s="105" t="str">
        <f t="shared" si="67"/>
        <v/>
      </c>
      <c r="D1429" s="105" t="str">
        <f t="shared" si="68"/>
        <v/>
      </c>
      <c r="E1429" s="106" t="s">
        <v>695</v>
      </c>
      <c r="F1429" s="106" t="s">
        <v>1841</v>
      </c>
      <c r="G1429" s="106" t="s">
        <v>710</v>
      </c>
      <c r="H1429" s="106" t="s">
        <v>1817</v>
      </c>
      <c r="I1429" s="106">
        <v>11</v>
      </c>
      <c r="J1429" s="106" t="s">
        <v>711</v>
      </c>
      <c r="K1429" s="106">
        <v>12</v>
      </c>
      <c r="L1429" s="106" t="s">
        <v>733</v>
      </c>
      <c r="M1429" s="106" t="s">
        <v>924</v>
      </c>
      <c r="N1429" s="106">
        <v>0.53</v>
      </c>
      <c r="O1429" s="106">
        <v>1</v>
      </c>
      <c r="P1429" s="106" t="s">
        <v>714</v>
      </c>
      <c r="Q1429" s="107" t="s">
        <v>2189</v>
      </c>
      <c r="R1429" s="107" t="s">
        <v>39</v>
      </c>
    </row>
    <row r="1430" spans="2:18" ht="20.100000000000001" customHeight="1" x14ac:dyDescent="0.4">
      <c r="B1430" s="105" t="str">
        <f t="shared" si="66"/>
        <v/>
      </c>
      <c r="C1430" s="105" t="str">
        <f t="shared" si="67"/>
        <v/>
      </c>
      <c r="D1430" s="105" t="str">
        <f t="shared" si="68"/>
        <v/>
      </c>
      <c r="E1430" s="106" t="s">
        <v>695</v>
      </c>
      <c r="F1430" s="106" t="s">
        <v>1841</v>
      </c>
      <c r="G1430" s="106" t="s">
        <v>721</v>
      </c>
      <c r="H1430" s="106" t="s">
        <v>707</v>
      </c>
      <c r="I1430" s="106">
        <v>12</v>
      </c>
      <c r="J1430" s="106" t="s">
        <v>722</v>
      </c>
      <c r="K1430" s="106">
        <v>12</v>
      </c>
      <c r="L1430" s="106" t="s">
        <v>729</v>
      </c>
      <c r="M1430" s="106" t="s">
        <v>924</v>
      </c>
      <c r="N1430" s="106">
        <v>0.53</v>
      </c>
      <c r="O1430" s="106">
        <v>1</v>
      </c>
      <c r="P1430" s="106" t="s">
        <v>714</v>
      </c>
      <c r="Q1430" s="107" t="s">
        <v>2190</v>
      </c>
      <c r="R1430" s="107" t="s">
        <v>39</v>
      </c>
    </row>
    <row r="1431" spans="2:18" ht="20.100000000000001" customHeight="1" x14ac:dyDescent="0.4">
      <c r="B1431" s="105" t="str">
        <f t="shared" si="66"/>
        <v/>
      </c>
      <c r="C1431" s="105" t="str">
        <f t="shared" si="67"/>
        <v/>
      </c>
      <c r="D1431" s="105" t="str">
        <f t="shared" si="68"/>
        <v/>
      </c>
      <c r="E1431" s="106" t="s">
        <v>695</v>
      </c>
      <c r="F1431" s="106" t="s">
        <v>1813</v>
      </c>
      <c r="G1431" s="106" t="s">
        <v>710</v>
      </c>
      <c r="H1431" s="106" t="s">
        <v>1817</v>
      </c>
      <c r="I1431" s="106">
        <v>13</v>
      </c>
      <c r="J1431" s="106" t="s">
        <v>711</v>
      </c>
      <c r="K1431" s="106">
        <v>13</v>
      </c>
      <c r="L1431" s="106" t="s">
        <v>741</v>
      </c>
      <c r="M1431" s="106" t="s">
        <v>924</v>
      </c>
      <c r="N1431" s="106">
        <v>0.53</v>
      </c>
      <c r="O1431" s="106">
        <v>1</v>
      </c>
      <c r="P1431" s="106" t="s">
        <v>714</v>
      </c>
      <c r="Q1431" s="107" t="s">
        <v>2191</v>
      </c>
      <c r="R1431" s="107" t="s">
        <v>39</v>
      </c>
    </row>
    <row r="1432" spans="2:18" ht="20.100000000000001" customHeight="1" x14ac:dyDescent="0.4">
      <c r="B1432" s="105" t="str">
        <f t="shared" si="66"/>
        <v/>
      </c>
      <c r="C1432" s="105" t="str">
        <f t="shared" si="67"/>
        <v/>
      </c>
      <c r="D1432" s="105" t="str">
        <f t="shared" si="68"/>
        <v/>
      </c>
      <c r="E1432" s="106" t="s">
        <v>695</v>
      </c>
      <c r="F1432" s="106" t="s">
        <v>1813</v>
      </c>
      <c r="G1432" s="106" t="s">
        <v>710</v>
      </c>
      <c r="H1432" s="106" t="s">
        <v>1027</v>
      </c>
      <c r="I1432" s="106">
        <v>12</v>
      </c>
      <c r="J1432" s="106" t="s">
        <v>711</v>
      </c>
      <c r="K1432" s="106">
        <v>13</v>
      </c>
      <c r="L1432" s="106" t="s">
        <v>741</v>
      </c>
      <c r="M1432" s="106" t="s">
        <v>924</v>
      </c>
      <c r="N1432" s="106">
        <v>0.52</v>
      </c>
      <c r="O1432" s="106">
        <v>1</v>
      </c>
      <c r="P1432" s="106" t="s">
        <v>714</v>
      </c>
      <c r="Q1432" s="107" t="s">
        <v>2192</v>
      </c>
      <c r="R1432" s="107" t="s">
        <v>39</v>
      </c>
    </row>
    <row r="1433" spans="2:18" ht="20.100000000000001" customHeight="1" x14ac:dyDescent="0.4">
      <c r="B1433" s="105" t="str">
        <f t="shared" si="66"/>
        <v/>
      </c>
      <c r="C1433" s="105" t="str">
        <f t="shared" si="67"/>
        <v/>
      </c>
      <c r="D1433" s="105" t="str">
        <f t="shared" si="68"/>
        <v/>
      </c>
      <c r="E1433" s="106" t="s">
        <v>695</v>
      </c>
      <c r="F1433" s="106" t="s">
        <v>1813</v>
      </c>
      <c r="G1433" s="106" t="s">
        <v>721</v>
      </c>
      <c r="H1433" s="106" t="s">
        <v>707</v>
      </c>
      <c r="I1433" s="106">
        <v>13</v>
      </c>
      <c r="J1433" s="106" t="s">
        <v>722</v>
      </c>
      <c r="K1433" s="106">
        <v>13</v>
      </c>
      <c r="L1433" s="106" t="s">
        <v>741</v>
      </c>
      <c r="M1433" s="106" t="s">
        <v>924</v>
      </c>
      <c r="N1433" s="106">
        <v>0.53</v>
      </c>
      <c r="O1433" s="106">
        <v>1</v>
      </c>
      <c r="P1433" s="106" t="s">
        <v>714</v>
      </c>
      <c r="Q1433" s="107" t="s">
        <v>2193</v>
      </c>
      <c r="R1433" s="107" t="s">
        <v>39</v>
      </c>
    </row>
    <row r="1434" spans="2:18" ht="20.100000000000001" customHeight="1" x14ac:dyDescent="0.4">
      <c r="B1434" s="105" t="str">
        <f t="shared" si="66"/>
        <v/>
      </c>
      <c r="C1434" s="105" t="str">
        <f t="shared" si="67"/>
        <v/>
      </c>
      <c r="D1434" s="105" t="str">
        <f t="shared" si="68"/>
        <v/>
      </c>
      <c r="E1434" s="106" t="s">
        <v>695</v>
      </c>
      <c r="F1434" s="106" t="s">
        <v>1813</v>
      </c>
      <c r="G1434" s="106" t="s">
        <v>721</v>
      </c>
      <c r="H1434" s="106" t="s">
        <v>1817</v>
      </c>
      <c r="I1434" s="106">
        <v>12</v>
      </c>
      <c r="J1434" s="106" t="s">
        <v>722</v>
      </c>
      <c r="K1434" s="106">
        <v>13</v>
      </c>
      <c r="L1434" s="106" t="s">
        <v>741</v>
      </c>
      <c r="M1434" s="106" t="s">
        <v>924</v>
      </c>
      <c r="N1434" s="106">
        <v>0.52</v>
      </c>
      <c r="O1434" s="106">
        <v>1</v>
      </c>
      <c r="P1434" s="106" t="s">
        <v>714</v>
      </c>
      <c r="Q1434" s="107" t="s">
        <v>2194</v>
      </c>
      <c r="R1434" s="107" t="s">
        <v>39</v>
      </c>
    </row>
    <row r="1435" spans="2:18" ht="20.100000000000001" customHeight="1" x14ac:dyDescent="0.4">
      <c r="B1435" s="105" t="str">
        <f t="shared" si="66"/>
        <v/>
      </c>
      <c r="C1435" s="105" t="str">
        <f t="shared" si="67"/>
        <v/>
      </c>
      <c r="D1435" s="105" t="str">
        <f t="shared" si="68"/>
        <v/>
      </c>
      <c r="E1435" s="106" t="s">
        <v>695</v>
      </c>
      <c r="F1435" s="106" t="s">
        <v>1813</v>
      </c>
      <c r="G1435" s="106" t="s">
        <v>721</v>
      </c>
      <c r="H1435" s="106" t="s">
        <v>1027</v>
      </c>
      <c r="I1435" s="106">
        <v>12</v>
      </c>
      <c r="J1435" s="106" t="s">
        <v>722</v>
      </c>
      <c r="K1435" s="106">
        <v>12</v>
      </c>
      <c r="L1435" s="106" t="s">
        <v>741</v>
      </c>
      <c r="M1435" s="106" t="s">
        <v>924</v>
      </c>
      <c r="N1435" s="106">
        <v>0.52</v>
      </c>
      <c r="O1435" s="106">
        <v>1</v>
      </c>
      <c r="P1435" s="106" t="s">
        <v>714</v>
      </c>
      <c r="Q1435" s="107" t="s">
        <v>2195</v>
      </c>
      <c r="R1435" s="107" t="s">
        <v>39</v>
      </c>
    </row>
    <row r="1436" spans="2:18" ht="20.100000000000001" customHeight="1" x14ac:dyDescent="0.4">
      <c r="B1436" s="105" t="str">
        <f t="shared" si="66"/>
        <v/>
      </c>
      <c r="C1436" s="105" t="str">
        <f t="shared" si="67"/>
        <v/>
      </c>
      <c r="D1436" s="105" t="str">
        <f t="shared" si="68"/>
        <v/>
      </c>
      <c r="E1436" s="106" t="s">
        <v>695</v>
      </c>
      <c r="F1436" s="106" t="s">
        <v>1813</v>
      </c>
      <c r="G1436" s="106" t="s">
        <v>773</v>
      </c>
      <c r="H1436" s="106" t="s">
        <v>707</v>
      </c>
      <c r="I1436" s="106">
        <v>12</v>
      </c>
      <c r="J1436" s="106" t="s">
        <v>774</v>
      </c>
      <c r="K1436" s="106">
        <v>12</v>
      </c>
      <c r="L1436" s="106" t="s">
        <v>741</v>
      </c>
      <c r="M1436" s="106" t="s">
        <v>924</v>
      </c>
      <c r="N1436" s="106">
        <v>0.52</v>
      </c>
      <c r="O1436" s="106">
        <v>1</v>
      </c>
      <c r="P1436" s="106" t="s">
        <v>714</v>
      </c>
      <c r="Q1436" s="107" t="s">
        <v>2196</v>
      </c>
      <c r="R1436" s="107" t="s">
        <v>39</v>
      </c>
    </row>
    <row r="1437" spans="2:18" ht="20.100000000000001" customHeight="1" x14ac:dyDescent="0.4">
      <c r="B1437" s="105" t="str">
        <f t="shared" si="66"/>
        <v/>
      </c>
      <c r="C1437" s="105" t="str">
        <f t="shared" si="67"/>
        <v/>
      </c>
      <c r="D1437" s="105" t="str">
        <f t="shared" si="68"/>
        <v/>
      </c>
      <c r="E1437" s="106" t="s">
        <v>695</v>
      </c>
      <c r="F1437" s="106" t="s">
        <v>1813</v>
      </c>
      <c r="G1437" s="106" t="s">
        <v>773</v>
      </c>
      <c r="H1437" s="106" t="s">
        <v>1817</v>
      </c>
      <c r="I1437" s="106">
        <v>11</v>
      </c>
      <c r="J1437" s="106" t="s">
        <v>774</v>
      </c>
      <c r="K1437" s="106">
        <v>12</v>
      </c>
      <c r="L1437" s="106" t="s">
        <v>741</v>
      </c>
      <c r="M1437" s="106" t="s">
        <v>924</v>
      </c>
      <c r="N1437" s="106">
        <v>0.52</v>
      </c>
      <c r="O1437" s="106">
        <v>1</v>
      </c>
      <c r="P1437" s="106" t="s">
        <v>714</v>
      </c>
      <c r="Q1437" s="107" t="s">
        <v>2197</v>
      </c>
      <c r="R1437" s="107" t="s">
        <v>39</v>
      </c>
    </row>
    <row r="1438" spans="2:18" ht="20.100000000000001" customHeight="1" x14ac:dyDescent="0.4">
      <c r="B1438" s="105" t="str">
        <f t="shared" si="66"/>
        <v/>
      </c>
      <c r="C1438" s="105" t="str">
        <f t="shared" si="67"/>
        <v/>
      </c>
      <c r="D1438" s="105" t="str">
        <f t="shared" si="68"/>
        <v/>
      </c>
      <c r="E1438" s="106" t="s">
        <v>695</v>
      </c>
      <c r="F1438" s="106" t="s">
        <v>1813</v>
      </c>
      <c r="G1438" s="106" t="s">
        <v>773</v>
      </c>
      <c r="H1438" s="106" t="s">
        <v>707</v>
      </c>
      <c r="I1438" s="106">
        <v>11</v>
      </c>
      <c r="J1438" s="106" t="s">
        <v>1266</v>
      </c>
      <c r="K1438" s="106">
        <v>12</v>
      </c>
      <c r="L1438" s="106" t="s">
        <v>741</v>
      </c>
      <c r="M1438" s="106" t="s">
        <v>924</v>
      </c>
      <c r="N1438" s="106">
        <v>0.52</v>
      </c>
      <c r="O1438" s="106">
        <v>1</v>
      </c>
      <c r="P1438" s="106" t="s">
        <v>714</v>
      </c>
      <c r="Q1438" s="107" t="s">
        <v>2198</v>
      </c>
      <c r="R1438" s="107" t="s">
        <v>39</v>
      </c>
    </row>
    <row r="1439" spans="2:18" ht="20.100000000000001" customHeight="1" x14ac:dyDescent="0.4">
      <c r="B1439" s="105" t="str">
        <f t="shared" si="66"/>
        <v/>
      </c>
      <c r="C1439" s="105" t="str">
        <f t="shared" si="67"/>
        <v/>
      </c>
      <c r="D1439" s="105" t="str">
        <f t="shared" si="68"/>
        <v/>
      </c>
      <c r="E1439" s="106" t="s">
        <v>695</v>
      </c>
      <c r="F1439" s="106" t="s">
        <v>1813</v>
      </c>
      <c r="G1439" s="106" t="s">
        <v>778</v>
      </c>
      <c r="H1439" s="106" t="s">
        <v>707</v>
      </c>
      <c r="I1439" s="106">
        <v>12</v>
      </c>
      <c r="J1439" s="106" t="s">
        <v>779</v>
      </c>
      <c r="K1439" s="106">
        <v>12</v>
      </c>
      <c r="L1439" s="106" t="s">
        <v>741</v>
      </c>
      <c r="M1439" s="106" t="s">
        <v>924</v>
      </c>
      <c r="N1439" s="106">
        <v>0.52</v>
      </c>
      <c r="O1439" s="106">
        <v>1</v>
      </c>
      <c r="P1439" s="106" t="s">
        <v>714</v>
      </c>
      <c r="Q1439" s="107" t="s">
        <v>2199</v>
      </c>
      <c r="R1439" s="107" t="s">
        <v>39</v>
      </c>
    </row>
    <row r="1440" spans="2:18" ht="20.100000000000001" customHeight="1" x14ac:dyDescent="0.4">
      <c r="B1440" s="105" t="str">
        <f t="shared" si="66"/>
        <v/>
      </c>
      <c r="C1440" s="105" t="str">
        <f t="shared" si="67"/>
        <v/>
      </c>
      <c r="D1440" s="105" t="str">
        <f t="shared" si="68"/>
        <v/>
      </c>
      <c r="E1440" s="106" t="s">
        <v>695</v>
      </c>
      <c r="F1440" s="106" t="s">
        <v>1813</v>
      </c>
      <c r="G1440" s="106" t="s">
        <v>778</v>
      </c>
      <c r="H1440" s="106" t="s">
        <v>1817</v>
      </c>
      <c r="I1440" s="106">
        <v>11</v>
      </c>
      <c r="J1440" s="106" t="s">
        <v>779</v>
      </c>
      <c r="K1440" s="106">
        <v>12</v>
      </c>
      <c r="L1440" s="106" t="s">
        <v>741</v>
      </c>
      <c r="M1440" s="106" t="s">
        <v>924</v>
      </c>
      <c r="N1440" s="106">
        <v>0.51</v>
      </c>
      <c r="O1440" s="106">
        <v>1</v>
      </c>
      <c r="P1440" s="106" t="s">
        <v>714</v>
      </c>
      <c r="Q1440" s="107" t="s">
        <v>2200</v>
      </c>
      <c r="R1440" s="107" t="s">
        <v>39</v>
      </c>
    </row>
    <row r="1441" spans="2:18" ht="20.100000000000001" customHeight="1" x14ac:dyDescent="0.4">
      <c r="B1441" s="105" t="str">
        <f t="shared" si="66"/>
        <v/>
      </c>
      <c r="C1441" s="105" t="str">
        <f t="shared" si="67"/>
        <v/>
      </c>
      <c r="D1441" s="105" t="str">
        <f t="shared" si="68"/>
        <v/>
      </c>
      <c r="E1441" s="106" t="s">
        <v>695</v>
      </c>
      <c r="F1441" s="106" t="s">
        <v>1813</v>
      </c>
      <c r="G1441" s="106" t="s">
        <v>778</v>
      </c>
      <c r="H1441" s="106" t="s">
        <v>707</v>
      </c>
      <c r="I1441" s="106">
        <v>11</v>
      </c>
      <c r="J1441" s="106" t="s">
        <v>1269</v>
      </c>
      <c r="K1441" s="106">
        <v>12</v>
      </c>
      <c r="L1441" s="106" t="s">
        <v>741</v>
      </c>
      <c r="M1441" s="106" t="s">
        <v>924</v>
      </c>
      <c r="N1441" s="106">
        <v>0.52</v>
      </c>
      <c r="O1441" s="106">
        <v>1</v>
      </c>
      <c r="P1441" s="106" t="s">
        <v>714</v>
      </c>
      <c r="Q1441" s="107" t="s">
        <v>2201</v>
      </c>
      <c r="R1441" s="107" t="s">
        <v>39</v>
      </c>
    </row>
    <row r="1442" spans="2:18" ht="20.100000000000001" customHeight="1" x14ac:dyDescent="0.4">
      <c r="B1442" s="105" t="str">
        <f t="shared" si="66"/>
        <v/>
      </c>
      <c r="C1442" s="105" t="str">
        <f t="shared" si="67"/>
        <v/>
      </c>
      <c r="D1442" s="105" t="str">
        <f t="shared" si="68"/>
        <v/>
      </c>
      <c r="E1442" s="106" t="s">
        <v>695</v>
      </c>
      <c r="F1442" s="106" t="s">
        <v>1813</v>
      </c>
      <c r="G1442" s="106" t="s">
        <v>782</v>
      </c>
      <c r="H1442" s="106" t="s">
        <v>707</v>
      </c>
      <c r="I1442" s="106">
        <v>12</v>
      </c>
      <c r="J1442" s="106" t="s">
        <v>783</v>
      </c>
      <c r="K1442" s="106">
        <v>12</v>
      </c>
      <c r="L1442" s="106" t="s">
        <v>741</v>
      </c>
      <c r="M1442" s="106" t="s">
        <v>924</v>
      </c>
      <c r="N1442" s="106">
        <v>0.41</v>
      </c>
      <c r="O1442" s="106">
        <v>1</v>
      </c>
      <c r="P1442" s="106" t="s">
        <v>714</v>
      </c>
      <c r="Q1442" s="107" t="s">
        <v>2202</v>
      </c>
      <c r="R1442" s="107" t="s">
        <v>39</v>
      </c>
    </row>
    <row r="1443" spans="2:18" ht="20.100000000000001" customHeight="1" x14ac:dyDescent="0.4">
      <c r="B1443" s="105" t="str">
        <f t="shared" si="66"/>
        <v/>
      </c>
      <c r="C1443" s="105" t="str">
        <f t="shared" si="67"/>
        <v/>
      </c>
      <c r="D1443" s="105" t="str">
        <f t="shared" si="68"/>
        <v/>
      </c>
      <c r="E1443" s="106" t="s">
        <v>695</v>
      </c>
      <c r="F1443" s="106" t="s">
        <v>1813</v>
      </c>
      <c r="G1443" s="106" t="s">
        <v>782</v>
      </c>
      <c r="H1443" s="106" t="s">
        <v>1817</v>
      </c>
      <c r="I1443" s="106">
        <v>11</v>
      </c>
      <c r="J1443" s="106" t="s">
        <v>783</v>
      </c>
      <c r="K1443" s="106">
        <v>12</v>
      </c>
      <c r="L1443" s="106" t="s">
        <v>741</v>
      </c>
      <c r="M1443" s="106" t="s">
        <v>924</v>
      </c>
      <c r="N1443" s="106">
        <v>0.4</v>
      </c>
      <c r="O1443" s="106">
        <v>1</v>
      </c>
      <c r="P1443" s="106" t="s">
        <v>714</v>
      </c>
      <c r="Q1443" s="107" t="s">
        <v>2203</v>
      </c>
      <c r="R1443" s="107" t="s">
        <v>39</v>
      </c>
    </row>
    <row r="1444" spans="2:18" ht="20.100000000000001" customHeight="1" x14ac:dyDescent="0.4">
      <c r="B1444" s="105" t="str">
        <f t="shared" si="66"/>
        <v/>
      </c>
      <c r="C1444" s="105" t="str">
        <f t="shared" si="67"/>
        <v/>
      </c>
      <c r="D1444" s="105" t="str">
        <f t="shared" si="68"/>
        <v/>
      </c>
      <c r="E1444" s="106" t="s">
        <v>695</v>
      </c>
      <c r="F1444" s="106" t="s">
        <v>1813</v>
      </c>
      <c r="G1444" s="106" t="s">
        <v>752</v>
      </c>
      <c r="H1444" s="106" t="s">
        <v>1817</v>
      </c>
      <c r="I1444" s="106">
        <v>13</v>
      </c>
      <c r="J1444" s="106" t="s">
        <v>699</v>
      </c>
      <c r="K1444" s="106">
        <v>13</v>
      </c>
      <c r="L1444" s="106" t="s">
        <v>753</v>
      </c>
      <c r="M1444" s="106" t="s">
        <v>924</v>
      </c>
      <c r="N1444" s="106">
        <v>0.53</v>
      </c>
      <c r="O1444" s="106">
        <v>1</v>
      </c>
      <c r="P1444" s="106" t="s">
        <v>714</v>
      </c>
      <c r="Q1444" s="107" t="s">
        <v>2204</v>
      </c>
      <c r="R1444" s="107" t="s">
        <v>39</v>
      </c>
    </row>
    <row r="1445" spans="2:18" ht="20.100000000000001" customHeight="1" x14ac:dyDescent="0.4">
      <c r="B1445" s="105" t="str">
        <f t="shared" si="66"/>
        <v/>
      </c>
      <c r="C1445" s="105" t="str">
        <f t="shared" si="67"/>
        <v/>
      </c>
      <c r="D1445" s="105" t="str">
        <f t="shared" si="68"/>
        <v/>
      </c>
      <c r="E1445" s="106" t="s">
        <v>695</v>
      </c>
      <c r="F1445" s="106" t="s">
        <v>1813</v>
      </c>
      <c r="G1445" s="106" t="s">
        <v>752</v>
      </c>
      <c r="H1445" s="106" t="s">
        <v>1027</v>
      </c>
      <c r="I1445" s="106">
        <v>12</v>
      </c>
      <c r="J1445" s="106" t="s">
        <v>699</v>
      </c>
      <c r="K1445" s="106">
        <v>13</v>
      </c>
      <c r="L1445" s="106" t="s">
        <v>753</v>
      </c>
      <c r="M1445" s="106" t="s">
        <v>924</v>
      </c>
      <c r="N1445" s="106">
        <v>0.53</v>
      </c>
      <c r="O1445" s="106">
        <v>1</v>
      </c>
      <c r="P1445" s="106" t="s">
        <v>714</v>
      </c>
      <c r="Q1445" s="107" t="s">
        <v>2205</v>
      </c>
      <c r="R1445" s="107" t="s">
        <v>39</v>
      </c>
    </row>
    <row r="1446" spans="2:18" ht="20.100000000000001" customHeight="1" x14ac:dyDescent="0.4">
      <c r="B1446" s="105" t="str">
        <f t="shared" si="66"/>
        <v/>
      </c>
      <c r="C1446" s="105" t="str">
        <f t="shared" si="67"/>
        <v/>
      </c>
      <c r="D1446" s="105" t="str">
        <f t="shared" si="68"/>
        <v/>
      </c>
      <c r="E1446" s="106" t="s">
        <v>695</v>
      </c>
      <c r="F1446" s="106" t="s">
        <v>1813</v>
      </c>
      <c r="G1446" s="106" t="s">
        <v>758</v>
      </c>
      <c r="H1446" s="106" t="s">
        <v>707</v>
      </c>
      <c r="I1446" s="106">
        <v>12</v>
      </c>
      <c r="J1446" s="106" t="s">
        <v>711</v>
      </c>
      <c r="K1446" s="106">
        <v>13</v>
      </c>
      <c r="L1446" s="106" t="s">
        <v>753</v>
      </c>
      <c r="M1446" s="106" t="s">
        <v>924</v>
      </c>
      <c r="N1446" s="106">
        <v>0.53</v>
      </c>
      <c r="O1446" s="106">
        <v>1</v>
      </c>
      <c r="P1446" s="106" t="s">
        <v>714</v>
      </c>
      <c r="Q1446" s="107" t="s">
        <v>2206</v>
      </c>
      <c r="R1446" s="107" t="s">
        <v>39</v>
      </c>
    </row>
    <row r="1447" spans="2:18" ht="20.100000000000001" customHeight="1" x14ac:dyDescent="0.4">
      <c r="B1447" s="105" t="str">
        <f t="shared" si="66"/>
        <v/>
      </c>
      <c r="C1447" s="105" t="str">
        <f t="shared" si="67"/>
        <v/>
      </c>
      <c r="D1447" s="105" t="str">
        <f t="shared" si="68"/>
        <v/>
      </c>
      <c r="E1447" s="106" t="s">
        <v>695</v>
      </c>
      <c r="F1447" s="106" t="s">
        <v>1813</v>
      </c>
      <c r="G1447" s="106" t="s">
        <v>758</v>
      </c>
      <c r="H1447" s="106" t="s">
        <v>1817</v>
      </c>
      <c r="I1447" s="106">
        <v>12</v>
      </c>
      <c r="J1447" s="106" t="s">
        <v>711</v>
      </c>
      <c r="K1447" s="106">
        <v>12</v>
      </c>
      <c r="L1447" s="106" t="s">
        <v>753</v>
      </c>
      <c r="M1447" s="106" t="s">
        <v>924</v>
      </c>
      <c r="N1447" s="106">
        <v>0.53</v>
      </c>
      <c r="O1447" s="106">
        <v>1</v>
      </c>
      <c r="P1447" s="106" t="s">
        <v>714</v>
      </c>
      <c r="Q1447" s="107" t="s">
        <v>2207</v>
      </c>
      <c r="R1447" s="107" t="s">
        <v>39</v>
      </c>
    </row>
    <row r="1448" spans="2:18" ht="20.100000000000001" customHeight="1" x14ac:dyDescent="0.4">
      <c r="B1448" s="105" t="str">
        <f t="shared" si="66"/>
        <v/>
      </c>
      <c r="C1448" s="105" t="str">
        <f t="shared" si="67"/>
        <v/>
      </c>
      <c r="D1448" s="105" t="str">
        <f t="shared" si="68"/>
        <v/>
      </c>
      <c r="E1448" s="106" t="s">
        <v>695</v>
      </c>
      <c r="F1448" s="106" t="s">
        <v>1813</v>
      </c>
      <c r="G1448" s="106" t="s">
        <v>758</v>
      </c>
      <c r="H1448" s="106" t="s">
        <v>1027</v>
      </c>
      <c r="I1448" s="106">
        <v>11</v>
      </c>
      <c r="J1448" s="106" t="s">
        <v>711</v>
      </c>
      <c r="K1448" s="106">
        <v>12</v>
      </c>
      <c r="L1448" s="106" t="s">
        <v>753</v>
      </c>
      <c r="M1448" s="106" t="s">
        <v>924</v>
      </c>
      <c r="N1448" s="106">
        <v>0.52</v>
      </c>
      <c r="O1448" s="106">
        <v>1</v>
      </c>
      <c r="P1448" s="106" t="s">
        <v>714</v>
      </c>
      <c r="Q1448" s="107" t="s">
        <v>2208</v>
      </c>
      <c r="R1448" s="107" t="s">
        <v>39</v>
      </c>
    </row>
    <row r="1449" spans="2:18" ht="20.100000000000001" customHeight="1" x14ac:dyDescent="0.4">
      <c r="B1449" s="105" t="str">
        <f t="shared" si="66"/>
        <v/>
      </c>
      <c r="C1449" s="105" t="str">
        <f t="shared" si="67"/>
        <v/>
      </c>
      <c r="D1449" s="105" t="str">
        <f t="shared" si="68"/>
        <v/>
      </c>
      <c r="E1449" s="106" t="s">
        <v>695</v>
      </c>
      <c r="F1449" s="106" t="s">
        <v>1813</v>
      </c>
      <c r="G1449" s="106" t="s">
        <v>788</v>
      </c>
      <c r="H1449" s="106" t="s">
        <v>707</v>
      </c>
      <c r="I1449" s="106">
        <v>12</v>
      </c>
      <c r="J1449" s="106" t="s">
        <v>722</v>
      </c>
      <c r="K1449" s="106">
        <v>12</v>
      </c>
      <c r="L1449" s="106" t="s">
        <v>753</v>
      </c>
      <c r="M1449" s="106" t="s">
        <v>924</v>
      </c>
      <c r="N1449" s="106">
        <v>0.53</v>
      </c>
      <c r="O1449" s="106">
        <v>1</v>
      </c>
      <c r="P1449" s="106" t="s">
        <v>714</v>
      </c>
      <c r="Q1449" s="107" t="s">
        <v>2209</v>
      </c>
      <c r="R1449" s="107" t="s">
        <v>39</v>
      </c>
    </row>
    <row r="1450" spans="2:18" ht="20.100000000000001" customHeight="1" x14ac:dyDescent="0.4">
      <c r="B1450" s="105" t="str">
        <f t="shared" si="66"/>
        <v/>
      </c>
      <c r="C1450" s="105" t="str">
        <f t="shared" si="67"/>
        <v/>
      </c>
      <c r="D1450" s="105" t="str">
        <f t="shared" si="68"/>
        <v/>
      </c>
      <c r="E1450" s="106" t="s">
        <v>695</v>
      </c>
      <c r="F1450" s="106" t="s">
        <v>1813</v>
      </c>
      <c r="G1450" s="106" t="s">
        <v>788</v>
      </c>
      <c r="H1450" s="106" t="s">
        <v>1817</v>
      </c>
      <c r="I1450" s="106">
        <v>11</v>
      </c>
      <c r="J1450" s="106" t="s">
        <v>722</v>
      </c>
      <c r="K1450" s="106">
        <v>12</v>
      </c>
      <c r="L1450" s="106" t="s">
        <v>753</v>
      </c>
      <c r="M1450" s="106" t="s">
        <v>924</v>
      </c>
      <c r="N1450" s="106">
        <v>0.52</v>
      </c>
      <c r="O1450" s="106">
        <v>1</v>
      </c>
      <c r="P1450" s="106" t="s">
        <v>714</v>
      </c>
      <c r="Q1450" s="107" t="s">
        <v>2210</v>
      </c>
      <c r="R1450" s="107" t="s">
        <v>39</v>
      </c>
    </row>
    <row r="1451" spans="2:18" ht="20.100000000000001" customHeight="1" x14ac:dyDescent="0.4">
      <c r="B1451" s="105" t="str">
        <f t="shared" si="66"/>
        <v/>
      </c>
      <c r="C1451" s="105" t="str">
        <f t="shared" si="67"/>
        <v/>
      </c>
      <c r="D1451" s="105" t="str">
        <f t="shared" si="68"/>
        <v/>
      </c>
      <c r="E1451" s="106" t="s">
        <v>695</v>
      </c>
      <c r="F1451" s="106" t="s">
        <v>794</v>
      </c>
      <c r="G1451" s="106" t="s">
        <v>773</v>
      </c>
      <c r="H1451" s="106" t="s">
        <v>765</v>
      </c>
      <c r="I1451" s="106">
        <v>8</v>
      </c>
      <c r="J1451" s="106" t="s">
        <v>774</v>
      </c>
      <c r="K1451" s="106">
        <v>8</v>
      </c>
      <c r="L1451" s="106" t="s">
        <v>765</v>
      </c>
      <c r="M1451" s="106" t="s">
        <v>924</v>
      </c>
      <c r="N1451" s="106">
        <v>0.44</v>
      </c>
      <c r="O1451" s="106">
        <v>1</v>
      </c>
      <c r="P1451" s="106" t="s">
        <v>714</v>
      </c>
      <c r="Q1451" s="107" t="s">
        <v>2211</v>
      </c>
      <c r="R1451" s="107" t="s">
        <v>25</v>
      </c>
    </row>
    <row r="1452" spans="2:18" ht="20.100000000000001" customHeight="1" x14ac:dyDescent="0.4">
      <c r="B1452" s="105" t="str">
        <f t="shared" si="66"/>
        <v/>
      </c>
      <c r="C1452" s="105" t="str">
        <f t="shared" si="67"/>
        <v/>
      </c>
      <c r="D1452" s="105" t="str">
        <f t="shared" si="68"/>
        <v/>
      </c>
      <c r="E1452" s="106" t="s">
        <v>695</v>
      </c>
      <c r="F1452" s="106" t="s">
        <v>794</v>
      </c>
      <c r="G1452" s="106" t="s">
        <v>773</v>
      </c>
      <c r="H1452" s="106" t="s">
        <v>765</v>
      </c>
      <c r="I1452" s="106">
        <v>7</v>
      </c>
      <c r="J1452" s="106" t="s">
        <v>1266</v>
      </c>
      <c r="K1452" s="106">
        <v>8</v>
      </c>
      <c r="L1452" s="106" t="s">
        <v>765</v>
      </c>
      <c r="M1452" s="106" t="s">
        <v>924</v>
      </c>
      <c r="N1452" s="106">
        <v>0.43</v>
      </c>
      <c r="O1452" s="106">
        <v>1</v>
      </c>
      <c r="P1452" s="106" t="s">
        <v>714</v>
      </c>
      <c r="Q1452" s="107" t="s">
        <v>2212</v>
      </c>
      <c r="R1452" s="107" t="s">
        <v>25</v>
      </c>
    </row>
    <row r="1453" spans="2:18" ht="20.100000000000001" customHeight="1" x14ac:dyDescent="0.4">
      <c r="B1453" s="105" t="str">
        <f t="shared" si="66"/>
        <v/>
      </c>
      <c r="C1453" s="105" t="str">
        <f t="shared" si="67"/>
        <v/>
      </c>
      <c r="D1453" s="105" t="str">
        <f t="shared" si="68"/>
        <v/>
      </c>
      <c r="E1453" s="106" t="s">
        <v>695</v>
      </c>
      <c r="F1453" s="106" t="s">
        <v>794</v>
      </c>
      <c r="G1453" s="106" t="s">
        <v>778</v>
      </c>
      <c r="H1453" s="106" t="s">
        <v>765</v>
      </c>
      <c r="I1453" s="106">
        <v>8</v>
      </c>
      <c r="J1453" s="106" t="s">
        <v>779</v>
      </c>
      <c r="K1453" s="106">
        <v>8</v>
      </c>
      <c r="L1453" s="106" t="s">
        <v>765</v>
      </c>
      <c r="M1453" s="106" t="s">
        <v>924</v>
      </c>
      <c r="N1453" s="106">
        <v>0.43</v>
      </c>
      <c r="O1453" s="106">
        <v>1</v>
      </c>
      <c r="P1453" s="106" t="s">
        <v>714</v>
      </c>
      <c r="Q1453" s="107" t="s">
        <v>2213</v>
      </c>
      <c r="R1453" s="107" t="s">
        <v>25</v>
      </c>
    </row>
    <row r="1454" spans="2:18" ht="20.100000000000001" customHeight="1" x14ac:dyDescent="0.4">
      <c r="B1454" s="105" t="str">
        <f t="shared" si="66"/>
        <v/>
      </c>
      <c r="C1454" s="105" t="str">
        <f t="shared" si="67"/>
        <v/>
      </c>
      <c r="D1454" s="105" t="str">
        <f t="shared" si="68"/>
        <v/>
      </c>
      <c r="E1454" s="106" t="s">
        <v>695</v>
      </c>
      <c r="F1454" s="106" t="s">
        <v>794</v>
      </c>
      <c r="G1454" s="106" t="s">
        <v>778</v>
      </c>
      <c r="H1454" s="106" t="s">
        <v>765</v>
      </c>
      <c r="I1454" s="106">
        <v>7</v>
      </c>
      <c r="J1454" s="106" t="s">
        <v>1269</v>
      </c>
      <c r="K1454" s="106">
        <v>8</v>
      </c>
      <c r="L1454" s="106" t="s">
        <v>765</v>
      </c>
      <c r="M1454" s="106" t="s">
        <v>924</v>
      </c>
      <c r="N1454" s="106">
        <v>0.43</v>
      </c>
      <c r="O1454" s="106">
        <v>1</v>
      </c>
      <c r="P1454" s="106" t="s">
        <v>714</v>
      </c>
      <c r="Q1454" s="107" t="s">
        <v>2214</v>
      </c>
      <c r="R1454" s="107" t="s">
        <v>25</v>
      </c>
    </row>
    <row r="1455" spans="2:18" ht="20.100000000000001" customHeight="1" x14ac:dyDescent="0.4">
      <c r="B1455" s="105" t="str">
        <f t="shared" si="66"/>
        <v/>
      </c>
      <c r="C1455" s="105" t="str">
        <f t="shared" si="67"/>
        <v/>
      </c>
      <c r="D1455" s="105" t="str">
        <f t="shared" si="68"/>
        <v/>
      </c>
      <c r="E1455" s="106" t="s">
        <v>695</v>
      </c>
      <c r="F1455" s="106" t="s">
        <v>794</v>
      </c>
      <c r="G1455" s="106" t="s">
        <v>782</v>
      </c>
      <c r="H1455" s="106" t="s">
        <v>765</v>
      </c>
      <c r="I1455" s="106">
        <v>8</v>
      </c>
      <c r="J1455" s="106" t="s">
        <v>783</v>
      </c>
      <c r="K1455" s="106">
        <v>8</v>
      </c>
      <c r="L1455" s="106" t="s">
        <v>765</v>
      </c>
      <c r="M1455" s="106" t="s">
        <v>924</v>
      </c>
      <c r="N1455" s="106">
        <v>0.37</v>
      </c>
      <c r="O1455" s="106">
        <v>1</v>
      </c>
      <c r="P1455" s="106" t="s">
        <v>714</v>
      </c>
      <c r="Q1455" s="107" t="s">
        <v>2215</v>
      </c>
      <c r="R1455" s="107" t="s">
        <v>25</v>
      </c>
    </row>
    <row r="1456" spans="2:18" ht="20.100000000000001" customHeight="1" x14ac:dyDescent="0.4">
      <c r="B1456" s="105" t="str">
        <f t="shared" si="66"/>
        <v/>
      </c>
      <c r="C1456" s="105" t="str">
        <f t="shared" si="67"/>
        <v/>
      </c>
      <c r="D1456" s="105" t="str">
        <f t="shared" si="68"/>
        <v/>
      </c>
      <c r="E1456" s="106" t="s">
        <v>695</v>
      </c>
      <c r="F1456" s="106" t="s">
        <v>696</v>
      </c>
      <c r="G1456" s="106" t="s">
        <v>773</v>
      </c>
      <c r="H1456" s="106" t="s">
        <v>717</v>
      </c>
      <c r="I1456" s="106">
        <v>7</v>
      </c>
      <c r="J1456" s="106" t="s">
        <v>1266</v>
      </c>
      <c r="K1456" s="106">
        <v>8</v>
      </c>
      <c r="L1456" s="106" t="s">
        <v>717</v>
      </c>
      <c r="M1456" s="106" t="s">
        <v>924</v>
      </c>
      <c r="N1456" s="106">
        <v>0.31</v>
      </c>
      <c r="O1456" s="106">
        <v>1</v>
      </c>
      <c r="P1456" s="106" t="s">
        <v>714</v>
      </c>
      <c r="Q1456" s="107" t="s">
        <v>2216</v>
      </c>
      <c r="R1456" s="107" t="s">
        <v>25</v>
      </c>
    </row>
    <row r="1457" spans="2:18" ht="20.100000000000001" customHeight="1" x14ac:dyDescent="0.4">
      <c r="B1457" s="105" t="str">
        <f t="shared" si="66"/>
        <v/>
      </c>
      <c r="C1457" s="105" t="str">
        <f t="shared" si="67"/>
        <v/>
      </c>
      <c r="D1457" s="105" t="str">
        <f t="shared" si="68"/>
        <v/>
      </c>
      <c r="E1457" s="106" t="s">
        <v>695</v>
      </c>
      <c r="F1457" s="106" t="s">
        <v>696</v>
      </c>
      <c r="G1457" s="106" t="s">
        <v>778</v>
      </c>
      <c r="H1457" s="106" t="s">
        <v>717</v>
      </c>
      <c r="I1457" s="106">
        <v>7</v>
      </c>
      <c r="J1457" s="106" t="s">
        <v>1269</v>
      </c>
      <c r="K1457" s="106">
        <v>8</v>
      </c>
      <c r="L1457" s="106" t="s">
        <v>717</v>
      </c>
      <c r="M1457" s="106" t="s">
        <v>924</v>
      </c>
      <c r="N1457" s="106">
        <v>0.31</v>
      </c>
      <c r="O1457" s="106">
        <v>1</v>
      </c>
      <c r="P1457" s="106" t="s">
        <v>714</v>
      </c>
      <c r="Q1457" s="107" t="s">
        <v>2217</v>
      </c>
      <c r="R1457" s="107" t="s">
        <v>25</v>
      </c>
    </row>
    <row r="1458" spans="2:18" ht="20.100000000000001" customHeight="1" x14ac:dyDescent="0.4">
      <c r="B1458" s="105" t="str">
        <f t="shared" si="66"/>
        <v/>
      </c>
      <c r="C1458" s="105" t="str">
        <f t="shared" si="67"/>
        <v/>
      </c>
      <c r="D1458" s="105" t="str">
        <f t="shared" si="68"/>
        <v/>
      </c>
      <c r="E1458" s="106" t="s">
        <v>695</v>
      </c>
      <c r="F1458" s="106" t="s">
        <v>728</v>
      </c>
      <c r="G1458" s="106" t="s">
        <v>773</v>
      </c>
      <c r="H1458" s="106" t="s">
        <v>765</v>
      </c>
      <c r="I1458" s="106">
        <v>7</v>
      </c>
      <c r="J1458" s="106" t="s">
        <v>1266</v>
      </c>
      <c r="K1458" s="106">
        <v>8</v>
      </c>
      <c r="L1458" s="106" t="s">
        <v>717</v>
      </c>
      <c r="M1458" s="106" t="s">
        <v>924</v>
      </c>
      <c r="N1458" s="106">
        <v>0.39</v>
      </c>
      <c r="O1458" s="106">
        <v>1</v>
      </c>
      <c r="P1458" s="106" t="s">
        <v>714</v>
      </c>
      <c r="Q1458" s="107" t="s">
        <v>2218</v>
      </c>
      <c r="R1458" s="107" t="s">
        <v>25</v>
      </c>
    </row>
    <row r="1459" spans="2:18" ht="20.100000000000001" customHeight="1" x14ac:dyDescent="0.4">
      <c r="B1459" s="105" t="str">
        <f t="shared" si="66"/>
        <v/>
      </c>
      <c r="C1459" s="105" t="str">
        <f t="shared" si="67"/>
        <v/>
      </c>
      <c r="D1459" s="105" t="str">
        <f t="shared" si="68"/>
        <v/>
      </c>
      <c r="E1459" s="106" t="s">
        <v>695</v>
      </c>
      <c r="F1459" s="106" t="s">
        <v>728</v>
      </c>
      <c r="G1459" s="106" t="s">
        <v>778</v>
      </c>
      <c r="H1459" s="106" t="s">
        <v>765</v>
      </c>
      <c r="I1459" s="106">
        <v>7</v>
      </c>
      <c r="J1459" s="106" t="s">
        <v>1269</v>
      </c>
      <c r="K1459" s="106">
        <v>8</v>
      </c>
      <c r="L1459" s="106" t="s">
        <v>717</v>
      </c>
      <c r="M1459" s="106" t="s">
        <v>924</v>
      </c>
      <c r="N1459" s="106">
        <v>0.39</v>
      </c>
      <c r="O1459" s="106">
        <v>1</v>
      </c>
      <c r="P1459" s="106" t="s">
        <v>714</v>
      </c>
      <c r="Q1459" s="107" t="s">
        <v>2219</v>
      </c>
      <c r="R1459" s="107" t="s">
        <v>25</v>
      </c>
    </row>
    <row r="1460" spans="2:18" ht="20.100000000000001" customHeight="1" x14ac:dyDescent="0.4">
      <c r="B1460" s="105" t="str">
        <f t="shared" si="66"/>
        <v/>
      </c>
      <c r="C1460" s="105" t="str">
        <f t="shared" si="67"/>
        <v/>
      </c>
      <c r="D1460" s="105" t="str">
        <f t="shared" si="68"/>
        <v/>
      </c>
      <c r="E1460" s="106" t="s">
        <v>695</v>
      </c>
      <c r="F1460" s="106" t="s">
        <v>798</v>
      </c>
      <c r="G1460" s="106" t="s">
        <v>773</v>
      </c>
      <c r="H1460" s="106" t="s">
        <v>765</v>
      </c>
      <c r="I1460" s="106">
        <v>8</v>
      </c>
      <c r="J1460" s="106" t="s">
        <v>774</v>
      </c>
      <c r="K1460" s="106">
        <v>8</v>
      </c>
      <c r="L1460" s="106" t="s">
        <v>819</v>
      </c>
      <c r="M1460" s="106" t="s">
        <v>924</v>
      </c>
      <c r="N1460" s="106">
        <v>0.36</v>
      </c>
      <c r="O1460" s="106">
        <v>1</v>
      </c>
      <c r="P1460" s="106" t="s">
        <v>714</v>
      </c>
      <c r="Q1460" s="107" t="s">
        <v>2220</v>
      </c>
      <c r="R1460" s="107" t="s">
        <v>25</v>
      </c>
    </row>
    <row r="1461" spans="2:18" ht="20.100000000000001" customHeight="1" x14ac:dyDescent="0.4">
      <c r="B1461" s="105" t="str">
        <f t="shared" si="66"/>
        <v/>
      </c>
      <c r="C1461" s="105" t="str">
        <f t="shared" si="67"/>
        <v/>
      </c>
      <c r="D1461" s="105" t="str">
        <f t="shared" si="68"/>
        <v/>
      </c>
      <c r="E1461" s="106" t="s">
        <v>695</v>
      </c>
      <c r="F1461" s="106" t="s">
        <v>798</v>
      </c>
      <c r="G1461" s="106" t="s">
        <v>773</v>
      </c>
      <c r="H1461" s="106" t="s">
        <v>765</v>
      </c>
      <c r="I1461" s="106">
        <v>7</v>
      </c>
      <c r="J1461" s="106" t="s">
        <v>1266</v>
      </c>
      <c r="K1461" s="106">
        <v>8</v>
      </c>
      <c r="L1461" s="106" t="s">
        <v>819</v>
      </c>
      <c r="M1461" s="106" t="s">
        <v>924</v>
      </c>
      <c r="N1461" s="106">
        <v>0.35</v>
      </c>
      <c r="O1461" s="106">
        <v>1</v>
      </c>
      <c r="P1461" s="106" t="s">
        <v>714</v>
      </c>
      <c r="Q1461" s="107" t="s">
        <v>2221</v>
      </c>
      <c r="R1461" s="107" t="s">
        <v>25</v>
      </c>
    </row>
    <row r="1462" spans="2:18" ht="20.100000000000001" customHeight="1" x14ac:dyDescent="0.4">
      <c r="B1462" s="105" t="str">
        <f t="shared" si="66"/>
        <v/>
      </c>
      <c r="C1462" s="105" t="str">
        <f t="shared" si="67"/>
        <v/>
      </c>
      <c r="D1462" s="105" t="str">
        <f t="shared" si="68"/>
        <v/>
      </c>
      <c r="E1462" s="106" t="s">
        <v>695</v>
      </c>
      <c r="F1462" s="106" t="s">
        <v>798</v>
      </c>
      <c r="G1462" s="106" t="s">
        <v>778</v>
      </c>
      <c r="H1462" s="106" t="s">
        <v>765</v>
      </c>
      <c r="I1462" s="106">
        <v>8</v>
      </c>
      <c r="J1462" s="106" t="s">
        <v>779</v>
      </c>
      <c r="K1462" s="106">
        <v>8</v>
      </c>
      <c r="L1462" s="106" t="s">
        <v>819</v>
      </c>
      <c r="M1462" s="106" t="s">
        <v>924</v>
      </c>
      <c r="N1462" s="106">
        <v>0.36</v>
      </c>
      <c r="O1462" s="106">
        <v>1</v>
      </c>
      <c r="P1462" s="106" t="s">
        <v>714</v>
      </c>
      <c r="Q1462" s="107" t="s">
        <v>2222</v>
      </c>
      <c r="R1462" s="107" t="s">
        <v>25</v>
      </c>
    </row>
    <row r="1463" spans="2:18" ht="20.100000000000001" customHeight="1" x14ac:dyDescent="0.4">
      <c r="B1463" s="105" t="str">
        <f t="shared" si="66"/>
        <v/>
      </c>
      <c r="C1463" s="105" t="str">
        <f t="shared" si="67"/>
        <v/>
      </c>
      <c r="D1463" s="105" t="str">
        <f t="shared" si="68"/>
        <v/>
      </c>
      <c r="E1463" s="106" t="s">
        <v>695</v>
      </c>
      <c r="F1463" s="106" t="s">
        <v>798</v>
      </c>
      <c r="G1463" s="106" t="s">
        <v>778</v>
      </c>
      <c r="H1463" s="106" t="s">
        <v>765</v>
      </c>
      <c r="I1463" s="106">
        <v>7</v>
      </c>
      <c r="J1463" s="106" t="s">
        <v>1269</v>
      </c>
      <c r="K1463" s="106">
        <v>8</v>
      </c>
      <c r="L1463" s="106" t="s">
        <v>819</v>
      </c>
      <c r="M1463" s="106" t="s">
        <v>924</v>
      </c>
      <c r="N1463" s="106">
        <v>0.35</v>
      </c>
      <c r="O1463" s="106">
        <v>1</v>
      </c>
      <c r="P1463" s="106" t="s">
        <v>714</v>
      </c>
      <c r="Q1463" s="107" t="s">
        <v>2223</v>
      </c>
      <c r="R1463" s="107" t="s">
        <v>25</v>
      </c>
    </row>
    <row r="1464" spans="2:18" ht="20.100000000000001" customHeight="1" x14ac:dyDescent="0.4">
      <c r="B1464" s="105" t="str">
        <f t="shared" si="66"/>
        <v/>
      </c>
      <c r="C1464" s="105" t="str">
        <f t="shared" si="67"/>
        <v/>
      </c>
      <c r="D1464" s="105" t="str">
        <f t="shared" si="68"/>
        <v/>
      </c>
      <c r="E1464" s="106" t="s">
        <v>695</v>
      </c>
      <c r="F1464" s="106" t="s">
        <v>798</v>
      </c>
      <c r="G1464" s="106" t="s">
        <v>782</v>
      </c>
      <c r="H1464" s="106" t="s">
        <v>765</v>
      </c>
      <c r="I1464" s="106">
        <v>8</v>
      </c>
      <c r="J1464" s="106" t="s">
        <v>783</v>
      </c>
      <c r="K1464" s="106">
        <v>8</v>
      </c>
      <c r="L1464" s="106" t="s">
        <v>819</v>
      </c>
      <c r="M1464" s="106" t="s">
        <v>924</v>
      </c>
      <c r="N1464" s="106">
        <v>0.32</v>
      </c>
      <c r="O1464" s="106">
        <v>1</v>
      </c>
      <c r="P1464" s="106" t="s">
        <v>714</v>
      </c>
      <c r="Q1464" s="107" t="s">
        <v>2224</v>
      </c>
      <c r="R1464" s="107" t="s">
        <v>25</v>
      </c>
    </row>
    <row r="1465" spans="2:18" ht="20.100000000000001" customHeight="1" x14ac:dyDescent="0.4">
      <c r="B1465" s="105" t="str">
        <f t="shared" si="66"/>
        <v/>
      </c>
      <c r="C1465" s="105" t="str">
        <f t="shared" si="67"/>
        <v/>
      </c>
      <c r="D1465" s="105" t="str">
        <f t="shared" si="68"/>
        <v/>
      </c>
      <c r="E1465" s="106" t="s">
        <v>695</v>
      </c>
      <c r="F1465" s="106" t="s">
        <v>1841</v>
      </c>
      <c r="G1465" s="106" t="s">
        <v>697</v>
      </c>
      <c r="H1465" s="106" t="s">
        <v>707</v>
      </c>
      <c r="I1465" s="106">
        <v>13</v>
      </c>
      <c r="J1465" s="106" t="s">
        <v>699</v>
      </c>
      <c r="K1465" s="106">
        <v>13</v>
      </c>
      <c r="L1465" s="106" t="s">
        <v>729</v>
      </c>
      <c r="M1465" s="106" t="s">
        <v>924</v>
      </c>
      <c r="N1465" s="106">
        <v>0.54</v>
      </c>
      <c r="O1465" s="106">
        <v>1</v>
      </c>
      <c r="P1465" s="106" t="s">
        <v>714</v>
      </c>
      <c r="Q1465" s="107" t="s">
        <v>2225</v>
      </c>
      <c r="R1465" s="107" t="s">
        <v>25</v>
      </c>
    </row>
    <row r="1466" spans="2:18" ht="20.100000000000001" customHeight="1" x14ac:dyDescent="0.4">
      <c r="B1466" s="105" t="str">
        <f t="shared" si="66"/>
        <v/>
      </c>
      <c r="C1466" s="105" t="str">
        <f t="shared" si="67"/>
        <v/>
      </c>
      <c r="D1466" s="105" t="str">
        <f t="shared" si="68"/>
        <v/>
      </c>
      <c r="E1466" s="106" t="s">
        <v>695</v>
      </c>
      <c r="F1466" s="106" t="s">
        <v>1841</v>
      </c>
      <c r="G1466" s="106" t="s">
        <v>697</v>
      </c>
      <c r="H1466" s="106" t="s">
        <v>1817</v>
      </c>
      <c r="I1466" s="106">
        <v>12</v>
      </c>
      <c r="J1466" s="106" t="s">
        <v>699</v>
      </c>
      <c r="K1466" s="106">
        <v>12</v>
      </c>
      <c r="L1466" s="106" t="s">
        <v>733</v>
      </c>
      <c r="M1466" s="106" t="s">
        <v>924</v>
      </c>
      <c r="N1466" s="106">
        <v>0.54</v>
      </c>
      <c r="O1466" s="106">
        <v>1</v>
      </c>
      <c r="P1466" s="106" t="s">
        <v>714</v>
      </c>
      <c r="Q1466" s="107" t="s">
        <v>2226</v>
      </c>
      <c r="R1466" s="107" t="s">
        <v>25</v>
      </c>
    </row>
    <row r="1467" spans="2:18" ht="20.100000000000001" customHeight="1" x14ac:dyDescent="0.4">
      <c r="B1467" s="105" t="str">
        <f t="shared" si="66"/>
        <v/>
      </c>
      <c r="C1467" s="105" t="str">
        <f t="shared" si="67"/>
        <v/>
      </c>
      <c r="D1467" s="105" t="str">
        <f t="shared" si="68"/>
        <v/>
      </c>
      <c r="E1467" s="106" t="s">
        <v>695</v>
      </c>
      <c r="F1467" s="106" t="s">
        <v>1813</v>
      </c>
      <c r="G1467" s="106" t="s">
        <v>697</v>
      </c>
      <c r="H1467" s="106" t="s">
        <v>1817</v>
      </c>
      <c r="I1467" s="106">
        <v>13</v>
      </c>
      <c r="J1467" s="106" t="s">
        <v>699</v>
      </c>
      <c r="K1467" s="106">
        <v>13</v>
      </c>
      <c r="L1467" s="106" t="s">
        <v>741</v>
      </c>
      <c r="M1467" s="106" t="s">
        <v>924</v>
      </c>
      <c r="N1467" s="106">
        <v>0.54</v>
      </c>
      <c r="O1467" s="106">
        <v>1</v>
      </c>
      <c r="P1467" s="106" t="s">
        <v>714</v>
      </c>
      <c r="Q1467" s="107" t="s">
        <v>2227</v>
      </c>
      <c r="R1467" s="107" t="s">
        <v>25</v>
      </c>
    </row>
    <row r="1468" spans="2:18" ht="20.100000000000001" customHeight="1" x14ac:dyDescent="0.4">
      <c r="B1468" s="105" t="str">
        <f t="shared" si="66"/>
        <v/>
      </c>
      <c r="C1468" s="105" t="str">
        <f t="shared" si="67"/>
        <v/>
      </c>
      <c r="D1468" s="105" t="str">
        <f t="shared" si="68"/>
        <v/>
      </c>
      <c r="E1468" s="106" t="s">
        <v>695</v>
      </c>
      <c r="F1468" s="106" t="s">
        <v>1813</v>
      </c>
      <c r="G1468" s="106" t="s">
        <v>697</v>
      </c>
      <c r="H1468" s="106" t="s">
        <v>1027</v>
      </c>
      <c r="I1468" s="106">
        <v>12</v>
      </c>
      <c r="J1468" s="106" t="s">
        <v>699</v>
      </c>
      <c r="K1468" s="106">
        <v>13</v>
      </c>
      <c r="L1468" s="106" t="s">
        <v>741</v>
      </c>
      <c r="M1468" s="106" t="s">
        <v>924</v>
      </c>
      <c r="N1468" s="106">
        <v>0.53</v>
      </c>
      <c r="O1468" s="106">
        <v>1</v>
      </c>
      <c r="P1468" s="106" t="s">
        <v>714</v>
      </c>
      <c r="Q1468" s="107" t="s">
        <v>2228</v>
      </c>
      <c r="R1468" s="107" t="s">
        <v>25</v>
      </c>
    </row>
    <row r="1469" spans="2:18" ht="20.100000000000001" customHeight="1" x14ac:dyDescent="0.4">
      <c r="B1469" s="105" t="str">
        <f t="shared" si="66"/>
        <v/>
      </c>
      <c r="C1469" s="105" t="str">
        <f t="shared" si="67"/>
        <v/>
      </c>
      <c r="D1469" s="105" t="str">
        <f t="shared" si="68"/>
        <v/>
      </c>
      <c r="E1469" s="106" t="s">
        <v>695</v>
      </c>
      <c r="F1469" s="106" t="s">
        <v>1813</v>
      </c>
      <c r="G1469" s="106" t="s">
        <v>710</v>
      </c>
      <c r="H1469" s="106" t="s">
        <v>707</v>
      </c>
      <c r="I1469" s="106">
        <v>12</v>
      </c>
      <c r="J1469" s="106" t="s">
        <v>711</v>
      </c>
      <c r="K1469" s="106">
        <v>13</v>
      </c>
      <c r="L1469" s="106" t="s">
        <v>741</v>
      </c>
      <c r="M1469" s="106" t="s">
        <v>924</v>
      </c>
      <c r="N1469" s="106">
        <v>0.54</v>
      </c>
      <c r="O1469" s="106">
        <v>1</v>
      </c>
      <c r="P1469" s="106" t="s">
        <v>714</v>
      </c>
      <c r="Q1469" s="107" t="s">
        <v>2229</v>
      </c>
      <c r="R1469" s="107" t="s">
        <v>25</v>
      </c>
    </row>
    <row r="1470" spans="2:18" ht="20.100000000000001" customHeight="1" x14ac:dyDescent="0.4">
      <c r="B1470" s="105" t="str">
        <f t="shared" si="66"/>
        <v/>
      </c>
      <c r="C1470" s="105" t="str">
        <f t="shared" si="67"/>
        <v/>
      </c>
      <c r="D1470" s="105" t="str">
        <f t="shared" si="68"/>
        <v/>
      </c>
      <c r="E1470" s="106" t="s">
        <v>695</v>
      </c>
      <c r="F1470" s="106" t="s">
        <v>1813</v>
      </c>
      <c r="G1470" s="106" t="s">
        <v>710</v>
      </c>
      <c r="H1470" s="106" t="s">
        <v>1817</v>
      </c>
      <c r="I1470" s="106">
        <v>12</v>
      </c>
      <c r="J1470" s="106" t="s">
        <v>711</v>
      </c>
      <c r="K1470" s="106">
        <v>12</v>
      </c>
      <c r="L1470" s="106" t="s">
        <v>741</v>
      </c>
      <c r="M1470" s="106" t="s">
        <v>924</v>
      </c>
      <c r="N1470" s="106">
        <v>0.53</v>
      </c>
      <c r="O1470" s="106">
        <v>1</v>
      </c>
      <c r="P1470" s="106" t="s">
        <v>714</v>
      </c>
      <c r="Q1470" s="107" t="s">
        <v>2230</v>
      </c>
      <c r="R1470" s="107" t="s">
        <v>25</v>
      </c>
    </row>
    <row r="1471" spans="2:18" ht="20.100000000000001" customHeight="1" x14ac:dyDescent="0.4">
      <c r="B1471" s="105" t="str">
        <f t="shared" si="66"/>
        <v/>
      </c>
      <c r="C1471" s="105" t="str">
        <f t="shared" si="67"/>
        <v/>
      </c>
      <c r="D1471" s="105" t="str">
        <f t="shared" si="68"/>
        <v/>
      </c>
      <c r="E1471" s="106" t="s">
        <v>695</v>
      </c>
      <c r="F1471" s="106" t="s">
        <v>1813</v>
      </c>
      <c r="G1471" s="106" t="s">
        <v>721</v>
      </c>
      <c r="H1471" s="106" t="s">
        <v>707</v>
      </c>
      <c r="I1471" s="106">
        <v>12</v>
      </c>
      <c r="J1471" s="106" t="s">
        <v>722</v>
      </c>
      <c r="K1471" s="106">
        <v>12</v>
      </c>
      <c r="L1471" s="106" t="s">
        <v>741</v>
      </c>
      <c r="M1471" s="106" t="s">
        <v>924</v>
      </c>
      <c r="N1471" s="106">
        <v>0.53</v>
      </c>
      <c r="O1471" s="106">
        <v>1</v>
      </c>
      <c r="P1471" s="106" t="s">
        <v>714</v>
      </c>
      <c r="Q1471" s="107" t="s">
        <v>2231</v>
      </c>
      <c r="R1471" s="107" t="s">
        <v>25</v>
      </c>
    </row>
    <row r="1472" spans="2:18" ht="20.100000000000001" customHeight="1" x14ac:dyDescent="0.4">
      <c r="B1472" s="105" t="str">
        <f t="shared" si="66"/>
        <v/>
      </c>
      <c r="C1472" s="105" t="str">
        <f t="shared" si="67"/>
        <v/>
      </c>
      <c r="D1472" s="105" t="str">
        <f t="shared" si="68"/>
        <v/>
      </c>
      <c r="E1472" s="106" t="s">
        <v>695</v>
      </c>
      <c r="F1472" s="106" t="s">
        <v>1813</v>
      </c>
      <c r="G1472" s="106" t="s">
        <v>752</v>
      </c>
      <c r="H1472" s="106" t="s">
        <v>707</v>
      </c>
      <c r="I1472" s="106">
        <v>12</v>
      </c>
      <c r="J1472" s="106" t="s">
        <v>699</v>
      </c>
      <c r="K1472" s="106">
        <v>13</v>
      </c>
      <c r="L1472" s="106" t="s">
        <v>753</v>
      </c>
      <c r="M1472" s="106" t="s">
        <v>924</v>
      </c>
      <c r="N1472" s="106">
        <v>0.54</v>
      </c>
      <c r="O1472" s="106">
        <v>1</v>
      </c>
      <c r="P1472" s="106" t="s">
        <v>714</v>
      </c>
      <c r="Q1472" s="107" t="s">
        <v>2232</v>
      </c>
      <c r="R1472" s="107" t="s">
        <v>25</v>
      </c>
    </row>
    <row r="1473" spans="2:18" ht="20.100000000000001" customHeight="1" x14ac:dyDescent="0.4">
      <c r="B1473" s="105" t="str">
        <f t="shared" si="66"/>
        <v/>
      </c>
      <c r="C1473" s="105" t="str">
        <f t="shared" si="67"/>
        <v/>
      </c>
      <c r="D1473" s="105" t="str">
        <f t="shared" si="68"/>
        <v/>
      </c>
      <c r="E1473" s="106" t="s">
        <v>695</v>
      </c>
      <c r="F1473" s="106" t="s">
        <v>1813</v>
      </c>
      <c r="G1473" s="106" t="s">
        <v>752</v>
      </c>
      <c r="H1473" s="106" t="s">
        <v>1817</v>
      </c>
      <c r="I1473" s="106">
        <v>12</v>
      </c>
      <c r="J1473" s="106" t="s">
        <v>699</v>
      </c>
      <c r="K1473" s="106">
        <v>12</v>
      </c>
      <c r="L1473" s="106" t="s">
        <v>753</v>
      </c>
      <c r="M1473" s="106" t="s">
        <v>924</v>
      </c>
      <c r="N1473" s="106">
        <v>0.53</v>
      </c>
      <c r="O1473" s="106">
        <v>1</v>
      </c>
      <c r="P1473" s="106" t="s">
        <v>714</v>
      </c>
      <c r="Q1473" s="107" t="s">
        <v>2233</v>
      </c>
      <c r="R1473" s="107" t="s">
        <v>25</v>
      </c>
    </row>
    <row r="1474" spans="2:18" ht="20.100000000000001" customHeight="1" x14ac:dyDescent="0.4">
      <c r="B1474" s="105" t="str">
        <f t="shared" si="66"/>
        <v/>
      </c>
      <c r="C1474" s="105" t="str">
        <f t="shared" si="67"/>
        <v/>
      </c>
      <c r="D1474" s="105" t="str">
        <f t="shared" si="68"/>
        <v/>
      </c>
      <c r="E1474" s="106" t="s">
        <v>695</v>
      </c>
      <c r="F1474" s="106" t="s">
        <v>1813</v>
      </c>
      <c r="G1474" s="106" t="s">
        <v>752</v>
      </c>
      <c r="H1474" s="106" t="s">
        <v>1027</v>
      </c>
      <c r="I1474" s="106">
        <v>11</v>
      </c>
      <c r="J1474" s="106" t="s">
        <v>699</v>
      </c>
      <c r="K1474" s="106">
        <v>12</v>
      </c>
      <c r="L1474" s="106" t="s">
        <v>753</v>
      </c>
      <c r="M1474" s="106" t="s">
        <v>924</v>
      </c>
      <c r="N1474" s="106">
        <v>0.53</v>
      </c>
      <c r="O1474" s="106">
        <v>1</v>
      </c>
      <c r="P1474" s="106" t="s">
        <v>714</v>
      </c>
      <c r="Q1474" s="107" t="s">
        <v>2234</v>
      </c>
      <c r="R1474" s="107" t="s">
        <v>25</v>
      </c>
    </row>
    <row r="1475" spans="2:18" ht="20.100000000000001" customHeight="1" x14ac:dyDescent="0.4">
      <c r="B1475" s="105" t="str">
        <f t="shared" si="66"/>
        <v/>
      </c>
      <c r="C1475" s="105" t="str">
        <f t="shared" si="67"/>
        <v/>
      </c>
      <c r="D1475" s="105" t="str">
        <f t="shared" si="68"/>
        <v/>
      </c>
      <c r="E1475" s="106" t="s">
        <v>695</v>
      </c>
      <c r="F1475" s="106" t="s">
        <v>1813</v>
      </c>
      <c r="G1475" s="106" t="s">
        <v>758</v>
      </c>
      <c r="H1475" s="106" t="s">
        <v>707</v>
      </c>
      <c r="I1475" s="106">
        <v>11</v>
      </c>
      <c r="J1475" s="106" t="s">
        <v>711</v>
      </c>
      <c r="K1475" s="106">
        <v>12</v>
      </c>
      <c r="L1475" s="106" t="s">
        <v>753</v>
      </c>
      <c r="M1475" s="106" t="s">
        <v>924</v>
      </c>
      <c r="N1475" s="106">
        <v>0.53</v>
      </c>
      <c r="O1475" s="106">
        <v>1</v>
      </c>
      <c r="P1475" s="106" t="s">
        <v>714</v>
      </c>
      <c r="Q1475" s="107" t="s">
        <v>2235</v>
      </c>
      <c r="R1475" s="107" t="s">
        <v>25</v>
      </c>
    </row>
    <row r="1476" spans="2:18" ht="20.100000000000001" customHeight="1" x14ac:dyDescent="0.4">
      <c r="B1476" s="105" t="str">
        <f t="shared" si="66"/>
        <v/>
      </c>
      <c r="C1476" s="105" t="str">
        <f t="shared" si="67"/>
        <v/>
      </c>
      <c r="D1476" s="105" t="str">
        <f t="shared" si="68"/>
        <v/>
      </c>
      <c r="E1476" s="106" t="s">
        <v>695</v>
      </c>
      <c r="F1476" s="106" t="s">
        <v>794</v>
      </c>
      <c r="G1476" s="106" t="s">
        <v>697</v>
      </c>
      <c r="H1476" s="106" t="s">
        <v>765</v>
      </c>
      <c r="I1476" s="106">
        <v>8</v>
      </c>
      <c r="J1476" s="106" t="s">
        <v>699</v>
      </c>
      <c r="K1476" s="106">
        <v>8</v>
      </c>
      <c r="L1476" s="106" t="s">
        <v>765</v>
      </c>
      <c r="M1476" s="106" t="s">
        <v>924</v>
      </c>
      <c r="N1476" s="106">
        <v>0.45</v>
      </c>
      <c r="O1476" s="106">
        <v>1</v>
      </c>
      <c r="P1476" s="106" t="s">
        <v>714</v>
      </c>
      <c r="Q1476" s="107" t="s">
        <v>2236</v>
      </c>
      <c r="R1476" s="107" t="s">
        <v>522</v>
      </c>
    </row>
    <row r="1477" spans="2:18" ht="20.100000000000001" customHeight="1" x14ac:dyDescent="0.4">
      <c r="B1477" s="105" t="str">
        <f t="shared" si="66"/>
        <v/>
      </c>
      <c r="C1477" s="105" t="str">
        <f t="shared" si="67"/>
        <v/>
      </c>
      <c r="D1477" s="105" t="str">
        <f t="shared" si="68"/>
        <v/>
      </c>
      <c r="E1477" s="106" t="s">
        <v>695</v>
      </c>
      <c r="F1477" s="106" t="s">
        <v>794</v>
      </c>
      <c r="G1477" s="106" t="s">
        <v>721</v>
      </c>
      <c r="H1477" s="106" t="s">
        <v>729</v>
      </c>
      <c r="I1477" s="106">
        <v>8</v>
      </c>
      <c r="J1477" s="106" t="s">
        <v>722</v>
      </c>
      <c r="K1477" s="106">
        <v>8</v>
      </c>
      <c r="L1477" s="106" t="s">
        <v>729</v>
      </c>
      <c r="M1477" s="106" t="s">
        <v>924</v>
      </c>
      <c r="N1477" s="106">
        <v>0.45</v>
      </c>
      <c r="O1477" s="106">
        <v>1</v>
      </c>
      <c r="P1477" s="106" t="s">
        <v>714</v>
      </c>
      <c r="Q1477" s="107" t="s">
        <v>2237</v>
      </c>
      <c r="R1477" s="107" t="s">
        <v>522</v>
      </c>
    </row>
    <row r="1478" spans="2:18" ht="20.100000000000001" customHeight="1" x14ac:dyDescent="0.4">
      <c r="B1478" s="105" t="str">
        <f t="shared" si="66"/>
        <v/>
      </c>
      <c r="C1478" s="105" t="str">
        <f t="shared" si="67"/>
        <v/>
      </c>
      <c r="D1478" s="105" t="str">
        <f t="shared" si="68"/>
        <v/>
      </c>
      <c r="E1478" s="106" t="s">
        <v>695</v>
      </c>
      <c r="F1478" s="106" t="s">
        <v>696</v>
      </c>
      <c r="G1478" s="106" t="s">
        <v>710</v>
      </c>
      <c r="H1478" s="106" t="s">
        <v>698</v>
      </c>
      <c r="I1478" s="106">
        <v>7</v>
      </c>
      <c r="J1478" s="106" t="s">
        <v>711</v>
      </c>
      <c r="K1478" s="106">
        <v>8</v>
      </c>
      <c r="L1478" s="106" t="s">
        <v>698</v>
      </c>
      <c r="M1478" s="106" t="s">
        <v>924</v>
      </c>
      <c r="N1478" s="106">
        <v>0.32</v>
      </c>
      <c r="O1478" s="106">
        <v>1</v>
      </c>
      <c r="P1478" s="106" t="s">
        <v>714</v>
      </c>
      <c r="Q1478" s="107" t="s">
        <v>2238</v>
      </c>
      <c r="R1478" s="107" t="s">
        <v>522</v>
      </c>
    </row>
    <row r="1479" spans="2:18" ht="20.100000000000001" customHeight="1" x14ac:dyDescent="0.4">
      <c r="B1479" s="105" t="str">
        <f t="shared" si="66"/>
        <v/>
      </c>
      <c r="C1479" s="105" t="str">
        <f t="shared" si="67"/>
        <v/>
      </c>
      <c r="D1479" s="105" t="str">
        <f t="shared" si="68"/>
        <v/>
      </c>
      <c r="E1479" s="106" t="s">
        <v>695</v>
      </c>
      <c r="F1479" s="106" t="s">
        <v>728</v>
      </c>
      <c r="G1479" s="106" t="s">
        <v>710</v>
      </c>
      <c r="H1479" s="106" t="s">
        <v>733</v>
      </c>
      <c r="I1479" s="106">
        <v>7</v>
      </c>
      <c r="J1479" s="106" t="s">
        <v>711</v>
      </c>
      <c r="K1479" s="106">
        <v>8</v>
      </c>
      <c r="L1479" s="106" t="s">
        <v>698</v>
      </c>
      <c r="M1479" s="106" t="s">
        <v>924</v>
      </c>
      <c r="N1479" s="106">
        <v>0.4</v>
      </c>
      <c r="O1479" s="106">
        <v>1</v>
      </c>
      <c r="P1479" s="106" t="s">
        <v>714</v>
      </c>
      <c r="Q1479" s="107" t="s">
        <v>2239</v>
      </c>
      <c r="R1479" s="107" t="s">
        <v>522</v>
      </c>
    </row>
    <row r="1480" spans="2:18" ht="20.100000000000001" customHeight="1" x14ac:dyDescent="0.4">
      <c r="B1480" s="105" t="str">
        <f t="shared" si="66"/>
        <v/>
      </c>
      <c r="C1480" s="105" t="str">
        <f t="shared" si="67"/>
        <v/>
      </c>
      <c r="D1480" s="105" t="str">
        <f t="shared" si="68"/>
        <v/>
      </c>
      <c r="E1480" s="106" t="s">
        <v>695</v>
      </c>
      <c r="F1480" s="106" t="s">
        <v>798</v>
      </c>
      <c r="G1480" s="106" t="s">
        <v>697</v>
      </c>
      <c r="H1480" s="106" t="s">
        <v>765</v>
      </c>
      <c r="I1480" s="106">
        <v>8</v>
      </c>
      <c r="J1480" s="106" t="s">
        <v>699</v>
      </c>
      <c r="K1480" s="106">
        <v>8</v>
      </c>
      <c r="L1480" s="106" t="s">
        <v>819</v>
      </c>
      <c r="M1480" s="106" t="s">
        <v>924</v>
      </c>
      <c r="N1480" s="106">
        <v>0.36</v>
      </c>
      <c r="O1480" s="106">
        <v>1</v>
      </c>
      <c r="P1480" s="106" t="s">
        <v>714</v>
      </c>
      <c r="Q1480" s="107" t="s">
        <v>2240</v>
      </c>
      <c r="R1480" s="107" t="s">
        <v>522</v>
      </c>
    </row>
    <row r="1481" spans="2:18" ht="20.100000000000001" customHeight="1" x14ac:dyDescent="0.4">
      <c r="B1481" s="105" t="str">
        <f t="shared" si="66"/>
        <v/>
      </c>
      <c r="C1481" s="105" t="str">
        <f t="shared" si="67"/>
        <v/>
      </c>
      <c r="D1481" s="105" t="str">
        <f t="shared" si="68"/>
        <v/>
      </c>
      <c r="E1481" s="106" t="s">
        <v>695</v>
      </c>
      <c r="F1481" s="106" t="s">
        <v>798</v>
      </c>
      <c r="G1481" s="106" t="s">
        <v>721</v>
      </c>
      <c r="H1481" s="106" t="s">
        <v>729</v>
      </c>
      <c r="I1481" s="106">
        <v>8</v>
      </c>
      <c r="J1481" s="106" t="s">
        <v>722</v>
      </c>
      <c r="K1481" s="106">
        <v>8</v>
      </c>
      <c r="L1481" s="106" t="s">
        <v>799</v>
      </c>
      <c r="M1481" s="106" t="s">
        <v>924</v>
      </c>
      <c r="N1481" s="106">
        <v>0.37</v>
      </c>
      <c r="O1481" s="106">
        <v>1</v>
      </c>
      <c r="P1481" s="106" t="s">
        <v>714</v>
      </c>
      <c r="Q1481" s="107" t="s">
        <v>2241</v>
      </c>
      <c r="R1481" s="107" t="s">
        <v>522</v>
      </c>
    </row>
    <row r="1482" spans="2:18" ht="20.100000000000001" customHeight="1" x14ac:dyDescent="0.4">
      <c r="B1482" s="105" t="str">
        <f t="shared" si="66"/>
        <v/>
      </c>
      <c r="C1482" s="105" t="str">
        <f t="shared" si="67"/>
        <v/>
      </c>
      <c r="D1482" s="105" t="str">
        <f t="shared" si="68"/>
        <v/>
      </c>
      <c r="E1482" s="106" t="s">
        <v>695</v>
      </c>
      <c r="F1482" s="106" t="s">
        <v>805</v>
      </c>
      <c r="G1482" s="106" t="s">
        <v>721</v>
      </c>
      <c r="H1482" s="106" t="s">
        <v>765</v>
      </c>
      <c r="I1482" s="106">
        <v>8</v>
      </c>
      <c r="J1482" s="106" t="s">
        <v>722</v>
      </c>
      <c r="K1482" s="106">
        <v>8</v>
      </c>
      <c r="L1482" s="106" t="s">
        <v>741</v>
      </c>
      <c r="M1482" s="106" t="s">
        <v>924</v>
      </c>
      <c r="N1482" s="106">
        <v>0.44</v>
      </c>
      <c r="O1482" s="106">
        <v>1</v>
      </c>
      <c r="P1482" s="106" t="s">
        <v>714</v>
      </c>
      <c r="Q1482" s="107" t="s">
        <v>2242</v>
      </c>
      <c r="R1482" s="107" t="s">
        <v>522</v>
      </c>
    </row>
    <row r="1483" spans="2:18" ht="20.100000000000001" customHeight="1" x14ac:dyDescent="0.4">
      <c r="B1483" s="105" t="str">
        <f t="shared" si="66"/>
        <v/>
      </c>
      <c r="C1483" s="105" t="str">
        <f t="shared" si="67"/>
        <v/>
      </c>
      <c r="D1483" s="105" t="str">
        <f t="shared" si="68"/>
        <v/>
      </c>
      <c r="E1483" s="106" t="s">
        <v>695</v>
      </c>
      <c r="F1483" s="106" t="s">
        <v>805</v>
      </c>
      <c r="G1483" s="106" t="s">
        <v>773</v>
      </c>
      <c r="H1483" s="106" t="s">
        <v>729</v>
      </c>
      <c r="I1483" s="106">
        <v>8</v>
      </c>
      <c r="J1483" s="106" t="s">
        <v>774</v>
      </c>
      <c r="K1483" s="106">
        <v>8</v>
      </c>
      <c r="L1483" s="106" t="s">
        <v>741</v>
      </c>
      <c r="M1483" s="106" t="s">
        <v>924</v>
      </c>
      <c r="N1483" s="106">
        <v>0.45</v>
      </c>
      <c r="O1483" s="106">
        <v>1</v>
      </c>
      <c r="P1483" s="106" t="s">
        <v>714</v>
      </c>
      <c r="Q1483" s="107" t="s">
        <v>2243</v>
      </c>
      <c r="R1483" s="107" t="s">
        <v>522</v>
      </c>
    </row>
    <row r="1484" spans="2:18" ht="20.100000000000001" customHeight="1" x14ac:dyDescent="0.4">
      <c r="B1484" s="105" t="str">
        <f t="shared" si="66"/>
        <v/>
      </c>
      <c r="C1484" s="105" t="str">
        <f t="shared" si="67"/>
        <v/>
      </c>
      <c r="D1484" s="105" t="str">
        <f t="shared" si="68"/>
        <v/>
      </c>
      <c r="E1484" s="106" t="s">
        <v>695</v>
      </c>
      <c r="F1484" s="106" t="s">
        <v>805</v>
      </c>
      <c r="G1484" s="106" t="s">
        <v>778</v>
      </c>
      <c r="H1484" s="106" t="s">
        <v>729</v>
      </c>
      <c r="I1484" s="106">
        <v>8</v>
      </c>
      <c r="J1484" s="106" t="s">
        <v>779</v>
      </c>
      <c r="K1484" s="106">
        <v>8</v>
      </c>
      <c r="L1484" s="106" t="s">
        <v>741</v>
      </c>
      <c r="M1484" s="106" t="s">
        <v>924</v>
      </c>
      <c r="N1484" s="106">
        <v>0.45</v>
      </c>
      <c r="O1484" s="106">
        <v>1</v>
      </c>
      <c r="P1484" s="106" t="s">
        <v>714</v>
      </c>
      <c r="Q1484" s="107" t="s">
        <v>2244</v>
      </c>
      <c r="R1484" s="107" t="s">
        <v>522</v>
      </c>
    </row>
    <row r="1485" spans="2:18" ht="20.100000000000001" customHeight="1" x14ac:dyDescent="0.4">
      <c r="B1485" s="105" t="str">
        <f t="shared" si="66"/>
        <v/>
      </c>
      <c r="C1485" s="105" t="str">
        <f t="shared" si="67"/>
        <v/>
      </c>
      <c r="D1485" s="105" t="str">
        <f t="shared" si="68"/>
        <v/>
      </c>
      <c r="E1485" s="106" t="s">
        <v>695</v>
      </c>
      <c r="F1485" s="106" t="s">
        <v>805</v>
      </c>
      <c r="G1485" s="106" t="s">
        <v>782</v>
      </c>
      <c r="H1485" s="106" t="s">
        <v>729</v>
      </c>
      <c r="I1485" s="106">
        <v>8</v>
      </c>
      <c r="J1485" s="106" t="s">
        <v>783</v>
      </c>
      <c r="K1485" s="106">
        <v>8</v>
      </c>
      <c r="L1485" s="106" t="s">
        <v>741</v>
      </c>
      <c r="M1485" s="106" t="s">
        <v>924</v>
      </c>
      <c r="N1485" s="106">
        <v>0.38</v>
      </c>
      <c r="O1485" s="106">
        <v>1</v>
      </c>
      <c r="P1485" s="106" t="s">
        <v>714</v>
      </c>
      <c r="Q1485" s="107" t="s">
        <v>2245</v>
      </c>
      <c r="R1485" s="107" t="s">
        <v>522</v>
      </c>
    </row>
    <row r="1486" spans="2:18" ht="20.100000000000001" customHeight="1" x14ac:dyDescent="0.4">
      <c r="B1486" s="105" t="str">
        <f t="shared" si="66"/>
        <v/>
      </c>
      <c r="C1486" s="105" t="str">
        <f t="shared" si="67"/>
        <v/>
      </c>
      <c r="D1486" s="105" t="str">
        <f t="shared" si="68"/>
        <v/>
      </c>
      <c r="E1486" s="106" t="s">
        <v>695</v>
      </c>
      <c r="F1486" s="106" t="s">
        <v>805</v>
      </c>
      <c r="G1486" s="106" t="s">
        <v>758</v>
      </c>
      <c r="H1486" s="106" t="s">
        <v>733</v>
      </c>
      <c r="I1486" s="106">
        <v>8</v>
      </c>
      <c r="J1486" s="106" t="s">
        <v>711</v>
      </c>
      <c r="K1486" s="106">
        <v>8</v>
      </c>
      <c r="L1486" s="106" t="s">
        <v>753</v>
      </c>
      <c r="M1486" s="106" t="s">
        <v>924</v>
      </c>
      <c r="N1486" s="106">
        <v>0.45</v>
      </c>
      <c r="O1486" s="106">
        <v>1</v>
      </c>
      <c r="P1486" s="106" t="s">
        <v>714</v>
      </c>
      <c r="Q1486" s="107" t="s">
        <v>2246</v>
      </c>
      <c r="R1486" s="107" t="s">
        <v>522</v>
      </c>
    </row>
    <row r="1487" spans="2:18" ht="20.100000000000001" customHeight="1" x14ac:dyDescent="0.4">
      <c r="B1487" s="105" t="str">
        <f t="shared" si="66"/>
        <v/>
      </c>
      <c r="C1487" s="105" t="str">
        <f t="shared" si="67"/>
        <v/>
      </c>
      <c r="D1487" s="105" t="str">
        <f t="shared" si="68"/>
        <v/>
      </c>
      <c r="E1487" s="106" t="s">
        <v>695</v>
      </c>
      <c r="F1487" s="106" t="s">
        <v>805</v>
      </c>
      <c r="G1487" s="106" t="s">
        <v>788</v>
      </c>
      <c r="H1487" s="106" t="s">
        <v>729</v>
      </c>
      <c r="I1487" s="106">
        <v>8</v>
      </c>
      <c r="J1487" s="106" t="s">
        <v>722</v>
      </c>
      <c r="K1487" s="106">
        <v>8</v>
      </c>
      <c r="L1487" s="106" t="s">
        <v>753</v>
      </c>
      <c r="M1487" s="106" t="s">
        <v>924</v>
      </c>
      <c r="N1487" s="106">
        <v>0.45</v>
      </c>
      <c r="O1487" s="106">
        <v>1</v>
      </c>
      <c r="P1487" s="106" t="s">
        <v>714</v>
      </c>
      <c r="Q1487" s="107" t="s">
        <v>2247</v>
      </c>
      <c r="R1487" s="107" t="s">
        <v>522</v>
      </c>
    </row>
    <row r="1488" spans="2:18" ht="20.100000000000001" customHeight="1" x14ac:dyDescent="0.4">
      <c r="B1488" s="105" t="str">
        <f t="shared" ref="B1488:B1551" si="69">IF(OR($C$10="",$C$11=""),"",IFERROR(IF(AND($U$22&lt;&gt;R1488,$V$22&lt;&gt;R1488),"－",IF(AND(COUNTIF($C$10,"*樹脂スペーサー*")&gt;0,OR(M1488="空気",F1488="一般",F1488="一般ＰＧ")),"－",IF(AND($W$25&gt;0,$W$25&gt;=O1488),$U$25,IF(AND($W$26&gt;0,$W$26&gt;=O1488),$U$26,IF(AND($W$27&gt;0,$W$27&gt;=O1488),$U$27,IF(AND($W$28&gt;0,$W$28&gt;=O1488),$U$28,IF(AND($W$29&gt;0,$W$29&gt;=O1488),$U$29,IF(AND($W$30&gt;0,$W$30&gt;=O1488),$U$30,IF(AND($W$31&gt;0,$W$31&gt;=O1488),$U$31,"－"))))))))),"－"))</f>
        <v/>
      </c>
      <c r="C1488" s="105" t="str">
        <f t="shared" ref="C1488:C1551" si="70">IF(B1488="","",IF(B1488&lt;&gt;"－",VLOOKUP(B1488,$U$25:$V$31,2,FALSE),"－"))</f>
        <v/>
      </c>
      <c r="D1488" s="105" t="str">
        <f t="shared" ref="D1488:D1551" si="71">IF($H$9="","",IF($V$38&lt;&gt;"断熱等","－",IF(AND(COUNTIF($V$34,"*樹脂スペーサー*")&gt;0,OR(M1488="空気",F1488="一般",F1488="一般ＰＧ")),"－",IF(AND($V$35&lt;&gt;R1488,$W$35&lt;&gt;R1488),"－",IF(MID($H$9,10,1)="Z",IF(N1488&lt;=0.65,"○","－"),IF($V$36&gt;=O1488,"○","－"))))))</f>
        <v/>
      </c>
      <c r="E1488" s="106" t="s">
        <v>695</v>
      </c>
      <c r="F1488" s="106" t="s">
        <v>740</v>
      </c>
      <c r="G1488" s="106" t="s">
        <v>773</v>
      </c>
      <c r="H1488" s="106" t="s">
        <v>698</v>
      </c>
      <c r="I1488" s="106">
        <v>7</v>
      </c>
      <c r="J1488" s="106" t="s">
        <v>774</v>
      </c>
      <c r="K1488" s="106">
        <v>8</v>
      </c>
      <c r="L1488" s="106" t="s">
        <v>741</v>
      </c>
      <c r="M1488" s="106" t="s">
        <v>924</v>
      </c>
      <c r="N1488" s="106">
        <v>0.33</v>
      </c>
      <c r="O1488" s="106">
        <v>1</v>
      </c>
      <c r="P1488" s="106" t="s">
        <v>714</v>
      </c>
      <c r="Q1488" s="107" t="s">
        <v>2248</v>
      </c>
      <c r="R1488" s="107" t="s">
        <v>522</v>
      </c>
    </row>
    <row r="1489" spans="2:18" ht="20.100000000000001" customHeight="1" x14ac:dyDescent="0.4">
      <c r="B1489" s="105" t="str">
        <f t="shared" si="69"/>
        <v/>
      </c>
      <c r="C1489" s="105" t="str">
        <f t="shared" si="70"/>
        <v/>
      </c>
      <c r="D1489" s="105" t="str">
        <f t="shared" si="71"/>
        <v/>
      </c>
      <c r="E1489" s="106" t="s">
        <v>695</v>
      </c>
      <c r="F1489" s="106" t="s">
        <v>740</v>
      </c>
      <c r="G1489" s="106" t="s">
        <v>778</v>
      </c>
      <c r="H1489" s="106" t="s">
        <v>698</v>
      </c>
      <c r="I1489" s="106">
        <v>7</v>
      </c>
      <c r="J1489" s="106" t="s">
        <v>779</v>
      </c>
      <c r="K1489" s="106">
        <v>8</v>
      </c>
      <c r="L1489" s="106" t="s">
        <v>741</v>
      </c>
      <c r="M1489" s="106" t="s">
        <v>924</v>
      </c>
      <c r="N1489" s="106">
        <v>0.33</v>
      </c>
      <c r="O1489" s="106">
        <v>1</v>
      </c>
      <c r="P1489" s="106" t="s">
        <v>714</v>
      </c>
      <c r="Q1489" s="107" t="s">
        <v>2249</v>
      </c>
      <c r="R1489" s="107" t="s">
        <v>522</v>
      </c>
    </row>
    <row r="1490" spans="2:18" ht="20.100000000000001" customHeight="1" x14ac:dyDescent="0.4">
      <c r="B1490" s="105" t="str">
        <f t="shared" si="69"/>
        <v/>
      </c>
      <c r="C1490" s="105" t="str">
        <f t="shared" si="70"/>
        <v/>
      </c>
      <c r="D1490" s="105" t="str">
        <f t="shared" si="71"/>
        <v/>
      </c>
      <c r="E1490" s="106" t="s">
        <v>695</v>
      </c>
      <c r="F1490" s="106" t="s">
        <v>740</v>
      </c>
      <c r="G1490" s="106" t="s">
        <v>782</v>
      </c>
      <c r="H1490" s="106" t="s">
        <v>698</v>
      </c>
      <c r="I1490" s="106">
        <v>7</v>
      </c>
      <c r="J1490" s="106" t="s">
        <v>783</v>
      </c>
      <c r="K1490" s="106">
        <v>8</v>
      </c>
      <c r="L1490" s="106" t="s">
        <v>741</v>
      </c>
      <c r="M1490" s="106" t="s">
        <v>924</v>
      </c>
      <c r="N1490" s="106">
        <v>0.28000000000000003</v>
      </c>
      <c r="O1490" s="106">
        <v>1</v>
      </c>
      <c r="P1490" s="106" t="s">
        <v>714</v>
      </c>
      <c r="Q1490" s="107" t="s">
        <v>2250</v>
      </c>
      <c r="R1490" s="107" t="s">
        <v>522</v>
      </c>
    </row>
    <row r="1491" spans="2:18" ht="20.100000000000001" customHeight="1" x14ac:dyDescent="0.4">
      <c r="B1491" s="105" t="str">
        <f t="shared" si="69"/>
        <v/>
      </c>
      <c r="C1491" s="105" t="str">
        <f t="shared" si="70"/>
        <v/>
      </c>
      <c r="D1491" s="105" t="str">
        <f t="shared" si="71"/>
        <v/>
      </c>
      <c r="E1491" s="106" t="s">
        <v>695</v>
      </c>
      <c r="F1491" s="106" t="s">
        <v>740</v>
      </c>
      <c r="G1491" s="106" t="s">
        <v>758</v>
      </c>
      <c r="H1491" s="106" t="s">
        <v>717</v>
      </c>
      <c r="I1491" s="106">
        <v>7</v>
      </c>
      <c r="J1491" s="106" t="s">
        <v>711</v>
      </c>
      <c r="K1491" s="106">
        <v>8</v>
      </c>
      <c r="L1491" s="106" t="s">
        <v>753</v>
      </c>
      <c r="M1491" s="106" t="s">
        <v>924</v>
      </c>
      <c r="N1491" s="106">
        <v>0.34</v>
      </c>
      <c r="O1491" s="106">
        <v>1</v>
      </c>
      <c r="P1491" s="106" t="s">
        <v>714</v>
      </c>
      <c r="Q1491" s="107" t="s">
        <v>2251</v>
      </c>
      <c r="R1491" s="107" t="s">
        <v>522</v>
      </c>
    </row>
    <row r="1492" spans="2:18" ht="20.100000000000001" customHeight="1" x14ac:dyDescent="0.4">
      <c r="B1492" s="105" t="str">
        <f t="shared" si="69"/>
        <v/>
      </c>
      <c r="C1492" s="105" t="str">
        <f t="shared" si="70"/>
        <v/>
      </c>
      <c r="D1492" s="105" t="str">
        <f t="shared" si="71"/>
        <v/>
      </c>
      <c r="E1492" s="106" t="s">
        <v>695</v>
      </c>
      <c r="F1492" s="106" t="s">
        <v>740</v>
      </c>
      <c r="G1492" s="106" t="s">
        <v>788</v>
      </c>
      <c r="H1492" s="106" t="s">
        <v>698</v>
      </c>
      <c r="I1492" s="106">
        <v>7</v>
      </c>
      <c r="J1492" s="106" t="s">
        <v>722</v>
      </c>
      <c r="K1492" s="106">
        <v>8</v>
      </c>
      <c r="L1492" s="106" t="s">
        <v>753</v>
      </c>
      <c r="M1492" s="106" t="s">
        <v>924</v>
      </c>
      <c r="N1492" s="106">
        <v>0.34</v>
      </c>
      <c r="O1492" s="106">
        <v>1</v>
      </c>
      <c r="P1492" s="106" t="s">
        <v>714</v>
      </c>
      <c r="Q1492" s="107" t="s">
        <v>2252</v>
      </c>
      <c r="R1492" s="107" t="s">
        <v>522</v>
      </c>
    </row>
    <row r="1493" spans="2:18" ht="20.100000000000001" customHeight="1" x14ac:dyDescent="0.4">
      <c r="B1493" s="105" t="str">
        <f t="shared" si="69"/>
        <v/>
      </c>
      <c r="C1493" s="105" t="str">
        <f t="shared" si="70"/>
        <v/>
      </c>
      <c r="D1493" s="105" t="str">
        <f t="shared" si="71"/>
        <v/>
      </c>
      <c r="E1493" s="106" t="s">
        <v>695</v>
      </c>
      <c r="F1493" s="106" t="s">
        <v>817</v>
      </c>
      <c r="G1493" s="106" t="s">
        <v>721</v>
      </c>
      <c r="H1493" s="106" t="s">
        <v>819</v>
      </c>
      <c r="I1493" s="106">
        <v>8</v>
      </c>
      <c r="J1493" s="106" t="s">
        <v>722</v>
      </c>
      <c r="K1493" s="106">
        <v>8</v>
      </c>
      <c r="L1493" s="106" t="s">
        <v>741</v>
      </c>
      <c r="M1493" s="106" t="s">
        <v>924</v>
      </c>
      <c r="N1493" s="106">
        <v>0.32</v>
      </c>
      <c r="O1493" s="106">
        <v>1</v>
      </c>
      <c r="P1493" s="106" t="s">
        <v>714</v>
      </c>
      <c r="Q1493" s="107" t="s">
        <v>2253</v>
      </c>
      <c r="R1493" s="107" t="s">
        <v>522</v>
      </c>
    </row>
    <row r="1494" spans="2:18" ht="20.100000000000001" customHeight="1" x14ac:dyDescent="0.4">
      <c r="B1494" s="105" t="str">
        <f t="shared" si="69"/>
        <v/>
      </c>
      <c r="C1494" s="105" t="str">
        <f t="shared" si="70"/>
        <v/>
      </c>
      <c r="D1494" s="105" t="str">
        <f t="shared" si="71"/>
        <v/>
      </c>
      <c r="E1494" s="106" t="s">
        <v>695</v>
      </c>
      <c r="F1494" s="106" t="s">
        <v>817</v>
      </c>
      <c r="G1494" s="106" t="s">
        <v>773</v>
      </c>
      <c r="H1494" s="106" t="s">
        <v>799</v>
      </c>
      <c r="I1494" s="106">
        <v>8</v>
      </c>
      <c r="J1494" s="106" t="s">
        <v>774</v>
      </c>
      <c r="K1494" s="106">
        <v>8</v>
      </c>
      <c r="L1494" s="106" t="s">
        <v>741</v>
      </c>
      <c r="M1494" s="106" t="s">
        <v>924</v>
      </c>
      <c r="N1494" s="106">
        <v>0.32</v>
      </c>
      <c r="O1494" s="106">
        <v>1</v>
      </c>
      <c r="P1494" s="106" t="s">
        <v>714</v>
      </c>
      <c r="Q1494" s="107" t="s">
        <v>2254</v>
      </c>
      <c r="R1494" s="107" t="s">
        <v>522</v>
      </c>
    </row>
    <row r="1495" spans="2:18" ht="20.100000000000001" customHeight="1" x14ac:dyDescent="0.4">
      <c r="B1495" s="105" t="str">
        <f t="shared" si="69"/>
        <v/>
      </c>
      <c r="C1495" s="105" t="str">
        <f t="shared" si="70"/>
        <v/>
      </c>
      <c r="D1495" s="105" t="str">
        <f t="shared" si="71"/>
        <v/>
      </c>
      <c r="E1495" s="106" t="s">
        <v>695</v>
      </c>
      <c r="F1495" s="106" t="s">
        <v>817</v>
      </c>
      <c r="G1495" s="106" t="s">
        <v>778</v>
      </c>
      <c r="H1495" s="106" t="s">
        <v>799</v>
      </c>
      <c r="I1495" s="106">
        <v>8</v>
      </c>
      <c r="J1495" s="106" t="s">
        <v>779</v>
      </c>
      <c r="K1495" s="106">
        <v>8</v>
      </c>
      <c r="L1495" s="106" t="s">
        <v>741</v>
      </c>
      <c r="M1495" s="106" t="s">
        <v>924</v>
      </c>
      <c r="N1495" s="106">
        <v>0.32</v>
      </c>
      <c r="O1495" s="106">
        <v>1</v>
      </c>
      <c r="P1495" s="106" t="s">
        <v>714</v>
      </c>
      <c r="Q1495" s="107" t="s">
        <v>2255</v>
      </c>
      <c r="R1495" s="107" t="s">
        <v>522</v>
      </c>
    </row>
    <row r="1496" spans="2:18" ht="20.100000000000001" customHeight="1" x14ac:dyDescent="0.4">
      <c r="B1496" s="105" t="str">
        <f t="shared" si="69"/>
        <v/>
      </c>
      <c r="C1496" s="105" t="str">
        <f t="shared" si="70"/>
        <v/>
      </c>
      <c r="D1496" s="105" t="str">
        <f t="shared" si="71"/>
        <v/>
      </c>
      <c r="E1496" s="106" t="s">
        <v>695</v>
      </c>
      <c r="F1496" s="106" t="s">
        <v>817</v>
      </c>
      <c r="G1496" s="106" t="s">
        <v>782</v>
      </c>
      <c r="H1496" s="106" t="s">
        <v>799</v>
      </c>
      <c r="I1496" s="106">
        <v>8</v>
      </c>
      <c r="J1496" s="106" t="s">
        <v>783</v>
      </c>
      <c r="K1496" s="106">
        <v>8</v>
      </c>
      <c r="L1496" s="106" t="s">
        <v>741</v>
      </c>
      <c r="M1496" s="106" t="s">
        <v>924</v>
      </c>
      <c r="N1496" s="106">
        <v>0.27</v>
      </c>
      <c r="O1496" s="106">
        <v>1</v>
      </c>
      <c r="P1496" s="106" t="s">
        <v>714</v>
      </c>
      <c r="Q1496" s="107" t="s">
        <v>2256</v>
      </c>
      <c r="R1496" s="107" t="s">
        <v>522</v>
      </c>
    </row>
    <row r="1497" spans="2:18" ht="20.100000000000001" customHeight="1" x14ac:dyDescent="0.4">
      <c r="B1497" s="105" t="str">
        <f t="shared" si="69"/>
        <v/>
      </c>
      <c r="C1497" s="105" t="str">
        <f t="shared" si="70"/>
        <v/>
      </c>
      <c r="D1497" s="105" t="str">
        <f t="shared" si="71"/>
        <v/>
      </c>
      <c r="E1497" s="106" t="s">
        <v>695</v>
      </c>
      <c r="F1497" s="106" t="s">
        <v>817</v>
      </c>
      <c r="G1497" s="106" t="s">
        <v>758</v>
      </c>
      <c r="H1497" s="106" t="s">
        <v>802</v>
      </c>
      <c r="I1497" s="106">
        <v>8</v>
      </c>
      <c r="J1497" s="106" t="s">
        <v>711</v>
      </c>
      <c r="K1497" s="106">
        <v>8</v>
      </c>
      <c r="L1497" s="106" t="s">
        <v>753</v>
      </c>
      <c r="M1497" s="106" t="s">
        <v>924</v>
      </c>
      <c r="N1497" s="106">
        <v>0.32</v>
      </c>
      <c r="O1497" s="106">
        <v>1</v>
      </c>
      <c r="P1497" s="106" t="s">
        <v>714</v>
      </c>
      <c r="Q1497" s="107" t="s">
        <v>2257</v>
      </c>
      <c r="R1497" s="107" t="s">
        <v>522</v>
      </c>
    </row>
    <row r="1498" spans="2:18" ht="20.100000000000001" customHeight="1" x14ac:dyDescent="0.4">
      <c r="B1498" s="105" t="str">
        <f t="shared" si="69"/>
        <v/>
      </c>
      <c r="C1498" s="105" t="str">
        <f t="shared" si="70"/>
        <v/>
      </c>
      <c r="D1498" s="105" t="str">
        <f t="shared" si="71"/>
        <v/>
      </c>
      <c r="E1498" s="106" t="s">
        <v>695</v>
      </c>
      <c r="F1498" s="106" t="s">
        <v>817</v>
      </c>
      <c r="G1498" s="106" t="s">
        <v>788</v>
      </c>
      <c r="H1498" s="106" t="s">
        <v>799</v>
      </c>
      <c r="I1498" s="106">
        <v>8</v>
      </c>
      <c r="J1498" s="106" t="s">
        <v>722</v>
      </c>
      <c r="K1498" s="106">
        <v>8</v>
      </c>
      <c r="L1498" s="106" t="s">
        <v>753</v>
      </c>
      <c r="M1498" s="106" t="s">
        <v>924</v>
      </c>
      <c r="N1498" s="106">
        <v>0.32</v>
      </c>
      <c r="O1498" s="106">
        <v>1</v>
      </c>
      <c r="P1498" s="106" t="s">
        <v>714</v>
      </c>
      <c r="Q1498" s="107" t="s">
        <v>2258</v>
      </c>
      <c r="R1498" s="107" t="s">
        <v>522</v>
      </c>
    </row>
    <row r="1499" spans="2:18" ht="20.100000000000001" customHeight="1" x14ac:dyDescent="0.4">
      <c r="B1499" s="105" t="str">
        <f t="shared" si="69"/>
        <v/>
      </c>
      <c r="C1499" s="105" t="str">
        <f t="shared" si="70"/>
        <v/>
      </c>
      <c r="D1499" s="105" t="str">
        <f t="shared" si="71"/>
        <v/>
      </c>
      <c r="E1499" s="106" t="s">
        <v>695</v>
      </c>
      <c r="F1499" s="106" t="s">
        <v>1841</v>
      </c>
      <c r="G1499" s="106" t="s">
        <v>697</v>
      </c>
      <c r="H1499" s="106" t="s">
        <v>1027</v>
      </c>
      <c r="I1499" s="106">
        <v>13</v>
      </c>
      <c r="J1499" s="106" t="s">
        <v>699</v>
      </c>
      <c r="K1499" s="106">
        <v>13</v>
      </c>
      <c r="L1499" s="106" t="s">
        <v>765</v>
      </c>
      <c r="M1499" s="106" t="s">
        <v>924</v>
      </c>
      <c r="N1499" s="106">
        <v>0.53</v>
      </c>
      <c r="O1499" s="106">
        <v>1</v>
      </c>
      <c r="P1499" s="106" t="s">
        <v>714</v>
      </c>
      <c r="Q1499" s="107" t="s">
        <v>2259</v>
      </c>
      <c r="R1499" s="107" t="s">
        <v>926</v>
      </c>
    </row>
    <row r="1500" spans="2:18" ht="20.100000000000001" customHeight="1" x14ac:dyDescent="0.4">
      <c r="B1500" s="105" t="str">
        <f t="shared" si="69"/>
        <v/>
      </c>
      <c r="C1500" s="105" t="str">
        <f t="shared" si="70"/>
        <v/>
      </c>
      <c r="D1500" s="105" t="str">
        <f t="shared" si="71"/>
        <v/>
      </c>
      <c r="E1500" s="106" t="s">
        <v>695</v>
      </c>
      <c r="F1500" s="106" t="s">
        <v>1841</v>
      </c>
      <c r="G1500" s="106" t="s">
        <v>710</v>
      </c>
      <c r="H1500" s="106" t="s">
        <v>1817</v>
      </c>
      <c r="I1500" s="106">
        <v>12</v>
      </c>
      <c r="J1500" s="106" t="s">
        <v>711</v>
      </c>
      <c r="K1500" s="106">
        <v>13</v>
      </c>
      <c r="L1500" s="106" t="s">
        <v>733</v>
      </c>
      <c r="M1500" s="106" t="s">
        <v>924</v>
      </c>
      <c r="N1500" s="106">
        <v>0.53</v>
      </c>
      <c r="O1500" s="106">
        <v>1</v>
      </c>
      <c r="P1500" s="106" t="s">
        <v>714</v>
      </c>
      <c r="Q1500" s="107" t="s">
        <v>2260</v>
      </c>
      <c r="R1500" s="107" t="s">
        <v>926</v>
      </c>
    </row>
    <row r="1501" spans="2:18" ht="20.100000000000001" customHeight="1" x14ac:dyDescent="0.4">
      <c r="B1501" s="105" t="str">
        <f t="shared" si="69"/>
        <v/>
      </c>
      <c r="C1501" s="105" t="str">
        <f t="shared" si="70"/>
        <v/>
      </c>
      <c r="D1501" s="105" t="str">
        <f t="shared" si="71"/>
        <v/>
      </c>
      <c r="E1501" s="106" t="s">
        <v>695</v>
      </c>
      <c r="F1501" s="106" t="s">
        <v>1841</v>
      </c>
      <c r="G1501" s="106" t="s">
        <v>710</v>
      </c>
      <c r="H1501" s="106" t="s">
        <v>1027</v>
      </c>
      <c r="I1501" s="106">
        <v>11</v>
      </c>
      <c r="J1501" s="106" t="s">
        <v>711</v>
      </c>
      <c r="K1501" s="106">
        <v>12</v>
      </c>
      <c r="L1501" s="106" t="s">
        <v>765</v>
      </c>
      <c r="M1501" s="106" t="s">
        <v>924</v>
      </c>
      <c r="N1501" s="106">
        <v>0.52</v>
      </c>
      <c r="O1501" s="106">
        <v>1</v>
      </c>
      <c r="P1501" s="106" t="s">
        <v>714</v>
      </c>
      <c r="Q1501" s="107" t="s">
        <v>2261</v>
      </c>
      <c r="R1501" s="107" t="s">
        <v>926</v>
      </c>
    </row>
    <row r="1502" spans="2:18" ht="20.100000000000001" customHeight="1" x14ac:dyDescent="0.4">
      <c r="B1502" s="105" t="str">
        <f t="shared" si="69"/>
        <v/>
      </c>
      <c r="C1502" s="105" t="str">
        <f t="shared" si="70"/>
        <v/>
      </c>
      <c r="D1502" s="105" t="str">
        <f t="shared" si="71"/>
        <v/>
      </c>
      <c r="E1502" s="106" t="s">
        <v>695</v>
      </c>
      <c r="F1502" s="106" t="s">
        <v>1841</v>
      </c>
      <c r="G1502" s="106" t="s">
        <v>721</v>
      </c>
      <c r="H1502" s="106" t="s">
        <v>707</v>
      </c>
      <c r="I1502" s="106">
        <v>13</v>
      </c>
      <c r="J1502" s="106" t="s">
        <v>722</v>
      </c>
      <c r="K1502" s="106">
        <v>13</v>
      </c>
      <c r="L1502" s="106" t="s">
        <v>729</v>
      </c>
      <c r="M1502" s="106" t="s">
        <v>924</v>
      </c>
      <c r="N1502" s="106">
        <v>0.53</v>
      </c>
      <c r="O1502" s="106">
        <v>1</v>
      </c>
      <c r="P1502" s="106" t="s">
        <v>714</v>
      </c>
      <c r="Q1502" s="107" t="s">
        <v>2262</v>
      </c>
      <c r="R1502" s="107" t="s">
        <v>926</v>
      </c>
    </row>
    <row r="1503" spans="2:18" ht="20.100000000000001" customHeight="1" x14ac:dyDescent="0.4">
      <c r="B1503" s="105" t="str">
        <f t="shared" si="69"/>
        <v/>
      </c>
      <c r="C1503" s="105" t="str">
        <f t="shared" si="70"/>
        <v/>
      </c>
      <c r="D1503" s="105" t="str">
        <f t="shared" si="71"/>
        <v/>
      </c>
      <c r="E1503" s="106" t="s">
        <v>695</v>
      </c>
      <c r="F1503" s="106" t="s">
        <v>1841</v>
      </c>
      <c r="G1503" s="106" t="s">
        <v>721</v>
      </c>
      <c r="H1503" s="106" t="s">
        <v>1817</v>
      </c>
      <c r="I1503" s="106">
        <v>12</v>
      </c>
      <c r="J1503" s="106" t="s">
        <v>722</v>
      </c>
      <c r="K1503" s="106">
        <v>12</v>
      </c>
      <c r="L1503" s="106" t="s">
        <v>733</v>
      </c>
      <c r="M1503" s="106" t="s">
        <v>924</v>
      </c>
      <c r="N1503" s="106">
        <v>0.52</v>
      </c>
      <c r="O1503" s="106">
        <v>1</v>
      </c>
      <c r="P1503" s="106" t="s">
        <v>714</v>
      </c>
      <c r="Q1503" s="107" t="s">
        <v>2263</v>
      </c>
      <c r="R1503" s="107" t="s">
        <v>926</v>
      </c>
    </row>
    <row r="1504" spans="2:18" ht="20.100000000000001" customHeight="1" x14ac:dyDescent="0.4">
      <c r="B1504" s="105" t="str">
        <f t="shared" si="69"/>
        <v/>
      </c>
      <c r="C1504" s="105" t="str">
        <f t="shared" si="70"/>
        <v/>
      </c>
      <c r="D1504" s="105" t="str">
        <f t="shared" si="71"/>
        <v/>
      </c>
      <c r="E1504" s="106" t="s">
        <v>695</v>
      </c>
      <c r="F1504" s="106" t="s">
        <v>1841</v>
      </c>
      <c r="G1504" s="106" t="s">
        <v>773</v>
      </c>
      <c r="H1504" s="106" t="s">
        <v>707</v>
      </c>
      <c r="I1504" s="106">
        <v>12</v>
      </c>
      <c r="J1504" s="106" t="s">
        <v>774</v>
      </c>
      <c r="K1504" s="106">
        <v>12</v>
      </c>
      <c r="L1504" s="106" t="s">
        <v>729</v>
      </c>
      <c r="M1504" s="106" t="s">
        <v>924</v>
      </c>
      <c r="N1504" s="106">
        <v>0.52</v>
      </c>
      <c r="O1504" s="106">
        <v>1</v>
      </c>
      <c r="P1504" s="106" t="s">
        <v>714</v>
      </c>
      <c r="Q1504" s="107" t="s">
        <v>2264</v>
      </c>
      <c r="R1504" s="107" t="s">
        <v>926</v>
      </c>
    </row>
    <row r="1505" spans="2:18" ht="20.100000000000001" customHeight="1" x14ac:dyDescent="0.4">
      <c r="B1505" s="105" t="str">
        <f t="shared" si="69"/>
        <v/>
      </c>
      <c r="C1505" s="105" t="str">
        <f t="shared" si="70"/>
        <v/>
      </c>
      <c r="D1505" s="105" t="str">
        <f t="shared" si="71"/>
        <v/>
      </c>
      <c r="E1505" s="106" t="s">
        <v>695</v>
      </c>
      <c r="F1505" s="106" t="s">
        <v>1841</v>
      </c>
      <c r="G1505" s="106" t="s">
        <v>778</v>
      </c>
      <c r="H1505" s="106" t="s">
        <v>707</v>
      </c>
      <c r="I1505" s="106">
        <v>12</v>
      </c>
      <c r="J1505" s="106" t="s">
        <v>779</v>
      </c>
      <c r="K1505" s="106">
        <v>12</v>
      </c>
      <c r="L1505" s="106" t="s">
        <v>729</v>
      </c>
      <c r="M1505" s="106" t="s">
        <v>924</v>
      </c>
      <c r="N1505" s="106">
        <v>0.52</v>
      </c>
      <c r="O1505" s="106">
        <v>1</v>
      </c>
      <c r="P1505" s="106" t="s">
        <v>714</v>
      </c>
      <c r="Q1505" s="107" t="s">
        <v>2265</v>
      </c>
      <c r="R1505" s="107" t="s">
        <v>926</v>
      </c>
    </row>
    <row r="1506" spans="2:18" ht="20.100000000000001" customHeight="1" x14ac:dyDescent="0.4">
      <c r="B1506" s="105" t="str">
        <f t="shared" si="69"/>
        <v/>
      </c>
      <c r="C1506" s="105" t="str">
        <f t="shared" si="70"/>
        <v/>
      </c>
      <c r="D1506" s="105" t="str">
        <f t="shared" si="71"/>
        <v/>
      </c>
      <c r="E1506" s="106" t="s">
        <v>695</v>
      </c>
      <c r="F1506" s="106" t="s">
        <v>1841</v>
      </c>
      <c r="G1506" s="106" t="s">
        <v>782</v>
      </c>
      <c r="H1506" s="106" t="s">
        <v>707</v>
      </c>
      <c r="I1506" s="106">
        <v>12</v>
      </c>
      <c r="J1506" s="106" t="s">
        <v>783</v>
      </c>
      <c r="K1506" s="106">
        <v>12</v>
      </c>
      <c r="L1506" s="106" t="s">
        <v>729</v>
      </c>
      <c r="M1506" s="106" t="s">
        <v>924</v>
      </c>
      <c r="N1506" s="106">
        <v>0.41</v>
      </c>
      <c r="O1506" s="106">
        <v>1</v>
      </c>
      <c r="P1506" s="106" t="s">
        <v>714</v>
      </c>
      <c r="Q1506" s="107" t="s">
        <v>2266</v>
      </c>
      <c r="R1506" s="107" t="s">
        <v>926</v>
      </c>
    </row>
    <row r="1507" spans="2:18" ht="20.100000000000001" customHeight="1" x14ac:dyDescent="0.4">
      <c r="B1507" s="105" t="str">
        <f t="shared" si="69"/>
        <v/>
      </c>
      <c r="C1507" s="105" t="str">
        <f t="shared" si="70"/>
        <v/>
      </c>
      <c r="D1507" s="105" t="str">
        <f t="shared" si="71"/>
        <v/>
      </c>
      <c r="E1507" s="106" t="s">
        <v>695</v>
      </c>
      <c r="F1507" s="106" t="s">
        <v>1813</v>
      </c>
      <c r="G1507" s="106" t="s">
        <v>721</v>
      </c>
      <c r="H1507" s="106" t="s">
        <v>1027</v>
      </c>
      <c r="I1507" s="106">
        <v>13</v>
      </c>
      <c r="J1507" s="106" t="s">
        <v>722</v>
      </c>
      <c r="K1507" s="106">
        <v>13</v>
      </c>
      <c r="L1507" s="106" t="s">
        <v>741</v>
      </c>
      <c r="M1507" s="106" t="s">
        <v>924</v>
      </c>
      <c r="N1507" s="106">
        <v>0.52</v>
      </c>
      <c r="O1507" s="106">
        <v>1</v>
      </c>
      <c r="P1507" s="106" t="s">
        <v>714</v>
      </c>
      <c r="Q1507" s="107" t="s">
        <v>2267</v>
      </c>
      <c r="R1507" s="107" t="s">
        <v>926</v>
      </c>
    </row>
    <row r="1508" spans="2:18" ht="20.100000000000001" customHeight="1" x14ac:dyDescent="0.4">
      <c r="B1508" s="105" t="str">
        <f t="shared" si="69"/>
        <v/>
      </c>
      <c r="C1508" s="105" t="str">
        <f t="shared" si="70"/>
        <v/>
      </c>
      <c r="D1508" s="105" t="str">
        <f t="shared" si="71"/>
        <v/>
      </c>
      <c r="E1508" s="106" t="s">
        <v>695</v>
      </c>
      <c r="F1508" s="106" t="s">
        <v>1813</v>
      </c>
      <c r="G1508" s="106" t="s">
        <v>773</v>
      </c>
      <c r="H1508" s="106" t="s">
        <v>1817</v>
      </c>
      <c r="I1508" s="106">
        <v>12</v>
      </c>
      <c r="J1508" s="106" t="s">
        <v>774</v>
      </c>
      <c r="K1508" s="106">
        <v>13</v>
      </c>
      <c r="L1508" s="106" t="s">
        <v>741</v>
      </c>
      <c r="M1508" s="106" t="s">
        <v>924</v>
      </c>
      <c r="N1508" s="106">
        <v>0.51</v>
      </c>
      <c r="O1508" s="106">
        <v>1</v>
      </c>
      <c r="P1508" s="106" t="s">
        <v>714</v>
      </c>
      <c r="Q1508" s="107" t="s">
        <v>2268</v>
      </c>
      <c r="R1508" s="107" t="s">
        <v>926</v>
      </c>
    </row>
    <row r="1509" spans="2:18" ht="20.100000000000001" customHeight="1" x14ac:dyDescent="0.4">
      <c r="B1509" s="105" t="str">
        <f t="shared" si="69"/>
        <v/>
      </c>
      <c r="C1509" s="105" t="str">
        <f t="shared" si="70"/>
        <v/>
      </c>
      <c r="D1509" s="105" t="str">
        <f t="shared" si="71"/>
        <v/>
      </c>
      <c r="E1509" s="106" t="s">
        <v>695</v>
      </c>
      <c r="F1509" s="106" t="s">
        <v>1813</v>
      </c>
      <c r="G1509" s="106" t="s">
        <v>773</v>
      </c>
      <c r="H1509" s="106" t="s">
        <v>1027</v>
      </c>
      <c r="I1509" s="106">
        <v>12</v>
      </c>
      <c r="J1509" s="106" t="s">
        <v>774</v>
      </c>
      <c r="K1509" s="106">
        <v>12</v>
      </c>
      <c r="L1509" s="106" t="s">
        <v>741</v>
      </c>
      <c r="M1509" s="106" t="s">
        <v>924</v>
      </c>
      <c r="N1509" s="106">
        <v>0.51</v>
      </c>
      <c r="O1509" s="106">
        <v>1</v>
      </c>
      <c r="P1509" s="106" t="s">
        <v>714</v>
      </c>
      <c r="Q1509" s="107" t="s">
        <v>2269</v>
      </c>
      <c r="R1509" s="107" t="s">
        <v>926</v>
      </c>
    </row>
    <row r="1510" spans="2:18" ht="20.100000000000001" customHeight="1" x14ac:dyDescent="0.4">
      <c r="B1510" s="105" t="str">
        <f t="shared" si="69"/>
        <v/>
      </c>
      <c r="C1510" s="105" t="str">
        <f t="shared" si="70"/>
        <v/>
      </c>
      <c r="D1510" s="105" t="str">
        <f t="shared" si="71"/>
        <v/>
      </c>
      <c r="E1510" s="106" t="s">
        <v>695</v>
      </c>
      <c r="F1510" s="106" t="s">
        <v>1813</v>
      </c>
      <c r="G1510" s="106" t="s">
        <v>778</v>
      </c>
      <c r="H1510" s="106" t="s">
        <v>1817</v>
      </c>
      <c r="I1510" s="106">
        <v>12</v>
      </c>
      <c r="J1510" s="106" t="s">
        <v>779</v>
      </c>
      <c r="K1510" s="106">
        <v>13</v>
      </c>
      <c r="L1510" s="106" t="s">
        <v>741</v>
      </c>
      <c r="M1510" s="106" t="s">
        <v>924</v>
      </c>
      <c r="N1510" s="106">
        <v>0.51</v>
      </c>
      <c r="O1510" s="106">
        <v>1</v>
      </c>
      <c r="P1510" s="106" t="s">
        <v>714</v>
      </c>
      <c r="Q1510" s="107" t="s">
        <v>2270</v>
      </c>
      <c r="R1510" s="107" t="s">
        <v>926</v>
      </c>
    </row>
    <row r="1511" spans="2:18" ht="20.100000000000001" customHeight="1" x14ac:dyDescent="0.4">
      <c r="B1511" s="105" t="str">
        <f t="shared" si="69"/>
        <v/>
      </c>
      <c r="C1511" s="105" t="str">
        <f t="shared" si="70"/>
        <v/>
      </c>
      <c r="D1511" s="105" t="str">
        <f t="shared" si="71"/>
        <v/>
      </c>
      <c r="E1511" s="106" t="s">
        <v>695</v>
      </c>
      <c r="F1511" s="106" t="s">
        <v>1813</v>
      </c>
      <c r="G1511" s="106" t="s">
        <v>778</v>
      </c>
      <c r="H1511" s="106" t="s">
        <v>1027</v>
      </c>
      <c r="I1511" s="106">
        <v>12</v>
      </c>
      <c r="J1511" s="106" t="s">
        <v>779</v>
      </c>
      <c r="K1511" s="106">
        <v>12</v>
      </c>
      <c r="L1511" s="106" t="s">
        <v>741</v>
      </c>
      <c r="M1511" s="106" t="s">
        <v>924</v>
      </c>
      <c r="N1511" s="106">
        <v>0.51</v>
      </c>
      <c r="O1511" s="106">
        <v>1</v>
      </c>
      <c r="P1511" s="106" t="s">
        <v>714</v>
      </c>
      <c r="Q1511" s="107" t="s">
        <v>2271</v>
      </c>
      <c r="R1511" s="107" t="s">
        <v>926</v>
      </c>
    </row>
    <row r="1512" spans="2:18" ht="20.100000000000001" customHeight="1" x14ac:dyDescent="0.4">
      <c r="B1512" s="105" t="str">
        <f t="shared" si="69"/>
        <v/>
      </c>
      <c r="C1512" s="105" t="str">
        <f t="shared" si="70"/>
        <v/>
      </c>
      <c r="D1512" s="105" t="str">
        <f t="shared" si="71"/>
        <v/>
      </c>
      <c r="E1512" s="106" t="s">
        <v>695</v>
      </c>
      <c r="F1512" s="106" t="s">
        <v>1813</v>
      </c>
      <c r="G1512" s="106" t="s">
        <v>782</v>
      </c>
      <c r="H1512" s="106" t="s">
        <v>1817</v>
      </c>
      <c r="I1512" s="106">
        <v>12</v>
      </c>
      <c r="J1512" s="106" t="s">
        <v>783</v>
      </c>
      <c r="K1512" s="106">
        <v>13</v>
      </c>
      <c r="L1512" s="106" t="s">
        <v>741</v>
      </c>
      <c r="M1512" s="106" t="s">
        <v>924</v>
      </c>
      <c r="N1512" s="106">
        <v>0.4</v>
      </c>
      <c r="O1512" s="106">
        <v>1</v>
      </c>
      <c r="P1512" s="106" t="s">
        <v>714</v>
      </c>
      <c r="Q1512" s="107" t="s">
        <v>2272</v>
      </c>
      <c r="R1512" s="107" t="s">
        <v>926</v>
      </c>
    </row>
    <row r="1513" spans="2:18" ht="20.100000000000001" customHeight="1" x14ac:dyDescent="0.4">
      <c r="B1513" s="105" t="str">
        <f t="shared" si="69"/>
        <v/>
      </c>
      <c r="C1513" s="105" t="str">
        <f t="shared" si="70"/>
        <v/>
      </c>
      <c r="D1513" s="105" t="str">
        <f t="shared" si="71"/>
        <v/>
      </c>
      <c r="E1513" s="106" t="s">
        <v>695</v>
      </c>
      <c r="F1513" s="106" t="s">
        <v>1813</v>
      </c>
      <c r="G1513" s="106" t="s">
        <v>782</v>
      </c>
      <c r="H1513" s="106" t="s">
        <v>1027</v>
      </c>
      <c r="I1513" s="106">
        <v>12</v>
      </c>
      <c r="J1513" s="106" t="s">
        <v>783</v>
      </c>
      <c r="K1513" s="106">
        <v>12</v>
      </c>
      <c r="L1513" s="106" t="s">
        <v>741</v>
      </c>
      <c r="M1513" s="106" t="s">
        <v>924</v>
      </c>
      <c r="N1513" s="106">
        <v>0.4</v>
      </c>
      <c r="O1513" s="106">
        <v>1</v>
      </c>
      <c r="P1513" s="106" t="s">
        <v>714</v>
      </c>
      <c r="Q1513" s="107" t="s">
        <v>2273</v>
      </c>
      <c r="R1513" s="107" t="s">
        <v>926</v>
      </c>
    </row>
    <row r="1514" spans="2:18" ht="20.100000000000001" customHeight="1" x14ac:dyDescent="0.4">
      <c r="B1514" s="105" t="str">
        <f t="shared" si="69"/>
        <v/>
      </c>
      <c r="C1514" s="105" t="str">
        <f t="shared" si="70"/>
        <v/>
      </c>
      <c r="D1514" s="105" t="str">
        <f t="shared" si="71"/>
        <v/>
      </c>
      <c r="E1514" s="106" t="s">
        <v>695</v>
      </c>
      <c r="F1514" s="106" t="s">
        <v>1813</v>
      </c>
      <c r="G1514" s="106" t="s">
        <v>758</v>
      </c>
      <c r="H1514" s="106" t="s">
        <v>1027</v>
      </c>
      <c r="I1514" s="106">
        <v>12</v>
      </c>
      <c r="J1514" s="106" t="s">
        <v>711</v>
      </c>
      <c r="K1514" s="106">
        <v>13</v>
      </c>
      <c r="L1514" s="106" t="s">
        <v>753</v>
      </c>
      <c r="M1514" s="106" t="s">
        <v>924</v>
      </c>
      <c r="N1514" s="106">
        <v>0.52</v>
      </c>
      <c r="O1514" s="106">
        <v>1</v>
      </c>
      <c r="P1514" s="106" t="s">
        <v>714</v>
      </c>
      <c r="Q1514" s="107" t="s">
        <v>2274</v>
      </c>
      <c r="R1514" s="107" t="s">
        <v>926</v>
      </c>
    </row>
    <row r="1515" spans="2:18" ht="20.100000000000001" customHeight="1" x14ac:dyDescent="0.4">
      <c r="B1515" s="105" t="str">
        <f t="shared" si="69"/>
        <v/>
      </c>
      <c r="C1515" s="105" t="str">
        <f t="shared" si="70"/>
        <v/>
      </c>
      <c r="D1515" s="105" t="str">
        <f t="shared" si="71"/>
        <v/>
      </c>
      <c r="E1515" s="106" t="s">
        <v>695</v>
      </c>
      <c r="F1515" s="106" t="s">
        <v>1813</v>
      </c>
      <c r="G1515" s="106" t="s">
        <v>788</v>
      </c>
      <c r="H1515" s="106" t="s">
        <v>1817</v>
      </c>
      <c r="I1515" s="106">
        <v>12</v>
      </c>
      <c r="J1515" s="106" t="s">
        <v>722</v>
      </c>
      <c r="K1515" s="106">
        <v>13</v>
      </c>
      <c r="L1515" s="106" t="s">
        <v>753</v>
      </c>
      <c r="M1515" s="106" t="s">
        <v>924</v>
      </c>
      <c r="N1515" s="106">
        <v>0.52</v>
      </c>
      <c r="O1515" s="106">
        <v>1</v>
      </c>
      <c r="P1515" s="106" t="s">
        <v>714</v>
      </c>
      <c r="Q1515" s="107" t="s">
        <v>2275</v>
      </c>
      <c r="R1515" s="107" t="s">
        <v>926</v>
      </c>
    </row>
    <row r="1516" spans="2:18" ht="20.100000000000001" customHeight="1" x14ac:dyDescent="0.4">
      <c r="B1516" s="105" t="str">
        <f t="shared" si="69"/>
        <v/>
      </c>
      <c r="C1516" s="105" t="str">
        <f t="shared" si="70"/>
        <v/>
      </c>
      <c r="D1516" s="105" t="str">
        <f t="shared" si="71"/>
        <v/>
      </c>
      <c r="E1516" s="106" t="s">
        <v>695</v>
      </c>
      <c r="F1516" s="106" t="s">
        <v>1813</v>
      </c>
      <c r="G1516" s="106" t="s">
        <v>788</v>
      </c>
      <c r="H1516" s="106" t="s">
        <v>1027</v>
      </c>
      <c r="I1516" s="106">
        <v>12</v>
      </c>
      <c r="J1516" s="106" t="s">
        <v>722</v>
      </c>
      <c r="K1516" s="106">
        <v>12</v>
      </c>
      <c r="L1516" s="106" t="s">
        <v>753</v>
      </c>
      <c r="M1516" s="106" t="s">
        <v>924</v>
      </c>
      <c r="N1516" s="106">
        <v>0.52</v>
      </c>
      <c r="O1516" s="106">
        <v>1</v>
      </c>
      <c r="P1516" s="106" t="s">
        <v>714</v>
      </c>
      <c r="Q1516" s="107" t="s">
        <v>2276</v>
      </c>
      <c r="R1516" s="107" t="s">
        <v>926</v>
      </c>
    </row>
    <row r="1517" spans="2:18" ht="20.100000000000001" customHeight="1" x14ac:dyDescent="0.4">
      <c r="B1517" s="105" t="str">
        <f t="shared" si="69"/>
        <v/>
      </c>
      <c r="C1517" s="105" t="str">
        <f t="shared" si="70"/>
        <v/>
      </c>
      <c r="D1517" s="105" t="str">
        <f t="shared" si="71"/>
        <v/>
      </c>
      <c r="E1517" s="106" t="s">
        <v>695</v>
      </c>
      <c r="F1517" s="106" t="s">
        <v>794</v>
      </c>
      <c r="G1517" s="106" t="s">
        <v>697</v>
      </c>
      <c r="H1517" s="106" t="s">
        <v>765</v>
      </c>
      <c r="I1517" s="106">
        <v>8</v>
      </c>
      <c r="J1517" s="106" t="s">
        <v>699</v>
      </c>
      <c r="K1517" s="106">
        <v>8</v>
      </c>
      <c r="L1517" s="106" t="s">
        <v>765</v>
      </c>
      <c r="M1517" s="106" t="s">
        <v>924</v>
      </c>
      <c r="N1517" s="106">
        <v>0.45</v>
      </c>
      <c r="O1517" s="106">
        <v>1</v>
      </c>
      <c r="P1517" s="106" t="s">
        <v>701</v>
      </c>
      <c r="Q1517" s="107" t="s">
        <v>2277</v>
      </c>
      <c r="R1517" s="107" t="s">
        <v>275</v>
      </c>
    </row>
    <row r="1518" spans="2:18" ht="20.100000000000001" customHeight="1" x14ac:dyDescent="0.4">
      <c r="B1518" s="105" t="str">
        <f t="shared" si="69"/>
        <v/>
      </c>
      <c r="C1518" s="105" t="str">
        <f t="shared" si="70"/>
        <v/>
      </c>
      <c r="D1518" s="105" t="str">
        <f t="shared" si="71"/>
        <v/>
      </c>
      <c r="E1518" s="106" t="s">
        <v>695</v>
      </c>
      <c r="F1518" s="106" t="s">
        <v>794</v>
      </c>
      <c r="G1518" s="106" t="s">
        <v>721</v>
      </c>
      <c r="H1518" s="106" t="s">
        <v>729</v>
      </c>
      <c r="I1518" s="106">
        <v>8</v>
      </c>
      <c r="J1518" s="106" t="s">
        <v>722</v>
      </c>
      <c r="K1518" s="106">
        <v>8</v>
      </c>
      <c r="L1518" s="106" t="s">
        <v>729</v>
      </c>
      <c r="M1518" s="106" t="s">
        <v>924</v>
      </c>
      <c r="N1518" s="106">
        <v>0.45</v>
      </c>
      <c r="O1518" s="106">
        <v>1</v>
      </c>
      <c r="P1518" s="106" t="s">
        <v>714</v>
      </c>
      <c r="Q1518" s="107" t="s">
        <v>2278</v>
      </c>
      <c r="R1518" s="107" t="s">
        <v>275</v>
      </c>
    </row>
    <row r="1519" spans="2:18" ht="20.100000000000001" customHeight="1" x14ac:dyDescent="0.4">
      <c r="B1519" s="105" t="str">
        <f t="shared" si="69"/>
        <v/>
      </c>
      <c r="C1519" s="105" t="str">
        <f t="shared" si="70"/>
        <v/>
      </c>
      <c r="D1519" s="105" t="str">
        <f t="shared" si="71"/>
        <v/>
      </c>
      <c r="E1519" s="106" t="s">
        <v>695</v>
      </c>
      <c r="F1519" s="106" t="s">
        <v>696</v>
      </c>
      <c r="G1519" s="106" t="s">
        <v>710</v>
      </c>
      <c r="H1519" s="106" t="s">
        <v>698</v>
      </c>
      <c r="I1519" s="106">
        <v>7</v>
      </c>
      <c r="J1519" s="106" t="s">
        <v>711</v>
      </c>
      <c r="K1519" s="106">
        <v>8</v>
      </c>
      <c r="L1519" s="106" t="s">
        <v>698</v>
      </c>
      <c r="M1519" s="106" t="s">
        <v>924</v>
      </c>
      <c r="N1519" s="106">
        <v>0.32</v>
      </c>
      <c r="O1519" s="106">
        <v>1</v>
      </c>
      <c r="P1519" s="106" t="s">
        <v>701</v>
      </c>
      <c r="Q1519" s="107" t="s">
        <v>2279</v>
      </c>
      <c r="R1519" s="107" t="s">
        <v>275</v>
      </c>
    </row>
    <row r="1520" spans="2:18" ht="20.100000000000001" customHeight="1" x14ac:dyDescent="0.4">
      <c r="B1520" s="105" t="str">
        <f t="shared" si="69"/>
        <v/>
      </c>
      <c r="C1520" s="105" t="str">
        <f t="shared" si="70"/>
        <v/>
      </c>
      <c r="D1520" s="105" t="str">
        <f t="shared" si="71"/>
        <v/>
      </c>
      <c r="E1520" s="106" t="s">
        <v>695</v>
      </c>
      <c r="F1520" s="106" t="s">
        <v>728</v>
      </c>
      <c r="G1520" s="106" t="s">
        <v>710</v>
      </c>
      <c r="H1520" s="106" t="s">
        <v>733</v>
      </c>
      <c r="I1520" s="106">
        <v>7</v>
      </c>
      <c r="J1520" s="106" t="s">
        <v>711</v>
      </c>
      <c r="K1520" s="106">
        <v>8</v>
      </c>
      <c r="L1520" s="106" t="s">
        <v>698</v>
      </c>
      <c r="M1520" s="106" t="s">
        <v>924</v>
      </c>
      <c r="N1520" s="106">
        <v>0.4</v>
      </c>
      <c r="O1520" s="106">
        <v>1</v>
      </c>
      <c r="P1520" s="106" t="s">
        <v>714</v>
      </c>
      <c r="Q1520" s="107" t="s">
        <v>2280</v>
      </c>
      <c r="R1520" s="107" t="s">
        <v>275</v>
      </c>
    </row>
    <row r="1521" spans="2:18" ht="20.100000000000001" customHeight="1" x14ac:dyDescent="0.4">
      <c r="B1521" s="105" t="str">
        <f t="shared" si="69"/>
        <v/>
      </c>
      <c r="C1521" s="105" t="str">
        <f t="shared" si="70"/>
        <v/>
      </c>
      <c r="D1521" s="105" t="str">
        <f t="shared" si="71"/>
        <v/>
      </c>
      <c r="E1521" s="106" t="s">
        <v>695</v>
      </c>
      <c r="F1521" s="106" t="s">
        <v>798</v>
      </c>
      <c r="G1521" s="106" t="s">
        <v>697</v>
      </c>
      <c r="H1521" s="106" t="s">
        <v>765</v>
      </c>
      <c r="I1521" s="106">
        <v>8</v>
      </c>
      <c r="J1521" s="106" t="s">
        <v>699</v>
      </c>
      <c r="K1521" s="106">
        <v>8</v>
      </c>
      <c r="L1521" s="106" t="s">
        <v>819</v>
      </c>
      <c r="M1521" s="106" t="s">
        <v>924</v>
      </c>
      <c r="N1521" s="106">
        <v>0.36</v>
      </c>
      <c r="O1521" s="106">
        <v>1</v>
      </c>
      <c r="P1521" s="106" t="s">
        <v>800</v>
      </c>
      <c r="Q1521" s="107" t="s">
        <v>2281</v>
      </c>
      <c r="R1521" s="107" t="s">
        <v>275</v>
      </c>
    </row>
    <row r="1522" spans="2:18" ht="20.100000000000001" customHeight="1" x14ac:dyDescent="0.4">
      <c r="B1522" s="105" t="str">
        <f t="shared" si="69"/>
        <v/>
      </c>
      <c r="C1522" s="105" t="str">
        <f t="shared" si="70"/>
        <v/>
      </c>
      <c r="D1522" s="105" t="str">
        <f t="shared" si="71"/>
        <v/>
      </c>
      <c r="E1522" s="106" t="s">
        <v>695</v>
      </c>
      <c r="F1522" s="106" t="s">
        <v>798</v>
      </c>
      <c r="G1522" s="106" t="s">
        <v>721</v>
      </c>
      <c r="H1522" s="106" t="s">
        <v>729</v>
      </c>
      <c r="I1522" s="106">
        <v>8</v>
      </c>
      <c r="J1522" s="106" t="s">
        <v>722</v>
      </c>
      <c r="K1522" s="106">
        <v>8</v>
      </c>
      <c r="L1522" s="106" t="s">
        <v>799</v>
      </c>
      <c r="M1522" s="106" t="s">
        <v>924</v>
      </c>
      <c r="N1522" s="106">
        <v>0.37</v>
      </c>
      <c r="O1522" s="106">
        <v>1</v>
      </c>
      <c r="P1522" s="106" t="s">
        <v>714</v>
      </c>
      <c r="Q1522" s="107" t="s">
        <v>2282</v>
      </c>
      <c r="R1522" s="107" t="s">
        <v>275</v>
      </c>
    </row>
    <row r="1523" spans="2:18" ht="20.100000000000001" customHeight="1" x14ac:dyDescent="0.4">
      <c r="B1523" s="105" t="str">
        <f t="shared" si="69"/>
        <v/>
      </c>
      <c r="C1523" s="105" t="str">
        <f t="shared" si="70"/>
        <v/>
      </c>
      <c r="D1523" s="105" t="str">
        <f t="shared" si="71"/>
        <v/>
      </c>
      <c r="E1523" s="106" t="s">
        <v>695</v>
      </c>
      <c r="F1523" s="106" t="s">
        <v>805</v>
      </c>
      <c r="G1523" s="106" t="s">
        <v>721</v>
      </c>
      <c r="H1523" s="106" t="s">
        <v>765</v>
      </c>
      <c r="I1523" s="106">
        <v>8</v>
      </c>
      <c r="J1523" s="106" t="s">
        <v>722</v>
      </c>
      <c r="K1523" s="106">
        <v>8</v>
      </c>
      <c r="L1523" s="106" t="s">
        <v>741</v>
      </c>
      <c r="M1523" s="106" t="s">
        <v>924</v>
      </c>
      <c r="N1523" s="106">
        <v>0.44</v>
      </c>
      <c r="O1523" s="106">
        <v>1</v>
      </c>
      <c r="P1523" s="106" t="s">
        <v>714</v>
      </c>
      <c r="Q1523" s="107" t="s">
        <v>2283</v>
      </c>
      <c r="R1523" s="107" t="s">
        <v>275</v>
      </c>
    </row>
    <row r="1524" spans="2:18" ht="20.100000000000001" customHeight="1" x14ac:dyDescent="0.4">
      <c r="B1524" s="105" t="str">
        <f t="shared" si="69"/>
        <v/>
      </c>
      <c r="C1524" s="105" t="str">
        <f t="shared" si="70"/>
        <v/>
      </c>
      <c r="D1524" s="105" t="str">
        <f t="shared" si="71"/>
        <v/>
      </c>
      <c r="E1524" s="106" t="s">
        <v>695</v>
      </c>
      <c r="F1524" s="106" t="s">
        <v>805</v>
      </c>
      <c r="G1524" s="106" t="s">
        <v>773</v>
      </c>
      <c r="H1524" s="106" t="s">
        <v>729</v>
      </c>
      <c r="I1524" s="106">
        <v>8</v>
      </c>
      <c r="J1524" s="106" t="s">
        <v>774</v>
      </c>
      <c r="K1524" s="106">
        <v>8</v>
      </c>
      <c r="L1524" s="106" t="s">
        <v>741</v>
      </c>
      <c r="M1524" s="106" t="s">
        <v>924</v>
      </c>
      <c r="N1524" s="106">
        <v>0.45</v>
      </c>
      <c r="O1524" s="106">
        <v>1</v>
      </c>
      <c r="P1524" s="106" t="s">
        <v>714</v>
      </c>
      <c r="Q1524" s="107" t="s">
        <v>2284</v>
      </c>
      <c r="R1524" s="107" t="s">
        <v>275</v>
      </c>
    </row>
    <row r="1525" spans="2:18" ht="20.100000000000001" customHeight="1" x14ac:dyDescent="0.4">
      <c r="B1525" s="105" t="str">
        <f t="shared" si="69"/>
        <v/>
      </c>
      <c r="C1525" s="105" t="str">
        <f t="shared" si="70"/>
        <v/>
      </c>
      <c r="D1525" s="105" t="str">
        <f t="shared" si="71"/>
        <v/>
      </c>
      <c r="E1525" s="106" t="s">
        <v>695</v>
      </c>
      <c r="F1525" s="106" t="s">
        <v>805</v>
      </c>
      <c r="G1525" s="106" t="s">
        <v>778</v>
      </c>
      <c r="H1525" s="106" t="s">
        <v>729</v>
      </c>
      <c r="I1525" s="106">
        <v>8</v>
      </c>
      <c r="J1525" s="106" t="s">
        <v>779</v>
      </c>
      <c r="K1525" s="106">
        <v>8</v>
      </c>
      <c r="L1525" s="106" t="s">
        <v>741</v>
      </c>
      <c r="M1525" s="106" t="s">
        <v>924</v>
      </c>
      <c r="N1525" s="106">
        <v>0.45</v>
      </c>
      <c r="O1525" s="106">
        <v>1</v>
      </c>
      <c r="P1525" s="106" t="s">
        <v>714</v>
      </c>
      <c r="Q1525" s="107" t="s">
        <v>2285</v>
      </c>
      <c r="R1525" s="107" t="s">
        <v>275</v>
      </c>
    </row>
    <row r="1526" spans="2:18" ht="20.100000000000001" customHeight="1" x14ac:dyDescent="0.4">
      <c r="B1526" s="105" t="str">
        <f t="shared" si="69"/>
        <v/>
      </c>
      <c r="C1526" s="105" t="str">
        <f t="shared" si="70"/>
        <v/>
      </c>
      <c r="D1526" s="105" t="str">
        <f t="shared" si="71"/>
        <v/>
      </c>
      <c r="E1526" s="106" t="s">
        <v>695</v>
      </c>
      <c r="F1526" s="106" t="s">
        <v>805</v>
      </c>
      <c r="G1526" s="106" t="s">
        <v>782</v>
      </c>
      <c r="H1526" s="106" t="s">
        <v>729</v>
      </c>
      <c r="I1526" s="106">
        <v>8</v>
      </c>
      <c r="J1526" s="106" t="s">
        <v>783</v>
      </c>
      <c r="K1526" s="106">
        <v>8</v>
      </c>
      <c r="L1526" s="106" t="s">
        <v>741</v>
      </c>
      <c r="M1526" s="106" t="s">
        <v>924</v>
      </c>
      <c r="N1526" s="106">
        <v>0.38</v>
      </c>
      <c r="O1526" s="106">
        <v>1</v>
      </c>
      <c r="P1526" s="106" t="s">
        <v>714</v>
      </c>
      <c r="Q1526" s="107" t="s">
        <v>2286</v>
      </c>
      <c r="R1526" s="107" t="s">
        <v>275</v>
      </c>
    </row>
    <row r="1527" spans="2:18" ht="20.100000000000001" customHeight="1" x14ac:dyDescent="0.4">
      <c r="B1527" s="105" t="str">
        <f t="shared" si="69"/>
        <v/>
      </c>
      <c r="C1527" s="105" t="str">
        <f t="shared" si="70"/>
        <v/>
      </c>
      <c r="D1527" s="105" t="str">
        <f t="shared" si="71"/>
        <v/>
      </c>
      <c r="E1527" s="106" t="s">
        <v>695</v>
      </c>
      <c r="F1527" s="106" t="s">
        <v>805</v>
      </c>
      <c r="G1527" s="106" t="s">
        <v>758</v>
      </c>
      <c r="H1527" s="106" t="s">
        <v>733</v>
      </c>
      <c r="I1527" s="106">
        <v>8</v>
      </c>
      <c r="J1527" s="106" t="s">
        <v>711</v>
      </c>
      <c r="K1527" s="106">
        <v>8</v>
      </c>
      <c r="L1527" s="106" t="s">
        <v>753</v>
      </c>
      <c r="M1527" s="106" t="s">
        <v>924</v>
      </c>
      <c r="N1527" s="106">
        <v>0.45</v>
      </c>
      <c r="O1527" s="106">
        <v>1</v>
      </c>
      <c r="P1527" s="106" t="s">
        <v>714</v>
      </c>
      <c r="Q1527" s="107" t="s">
        <v>2287</v>
      </c>
      <c r="R1527" s="107" t="s">
        <v>275</v>
      </c>
    </row>
    <row r="1528" spans="2:18" ht="20.100000000000001" customHeight="1" x14ac:dyDescent="0.4">
      <c r="B1528" s="105" t="str">
        <f t="shared" si="69"/>
        <v/>
      </c>
      <c r="C1528" s="105" t="str">
        <f t="shared" si="70"/>
        <v/>
      </c>
      <c r="D1528" s="105" t="str">
        <f t="shared" si="71"/>
        <v/>
      </c>
      <c r="E1528" s="106" t="s">
        <v>695</v>
      </c>
      <c r="F1528" s="106" t="s">
        <v>805</v>
      </c>
      <c r="G1528" s="106" t="s">
        <v>788</v>
      </c>
      <c r="H1528" s="106" t="s">
        <v>729</v>
      </c>
      <c r="I1528" s="106">
        <v>8</v>
      </c>
      <c r="J1528" s="106" t="s">
        <v>722</v>
      </c>
      <c r="K1528" s="106">
        <v>8</v>
      </c>
      <c r="L1528" s="106" t="s">
        <v>753</v>
      </c>
      <c r="M1528" s="106" t="s">
        <v>924</v>
      </c>
      <c r="N1528" s="106">
        <v>0.45</v>
      </c>
      <c r="O1528" s="106">
        <v>1</v>
      </c>
      <c r="P1528" s="106" t="s">
        <v>714</v>
      </c>
      <c r="Q1528" s="107" t="s">
        <v>2288</v>
      </c>
      <c r="R1528" s="107" t="s">
        <v>275</v>
      </c>
    </row>
    <row r="1529" spans="2:18" ht="20.100000000000001" customHeight="1" x14ac:dyDescent="0.4">
      <c r="B1529" s="105" t="str">
        <f t="shared" si="69"/>
        <v/>
      </c>
      <c r="C1529" s="105" t="str">
        <f t="shared" si="70"/>
        <v/>
      </c>
      <c r="D1529" s="105" t="str">
        <f t="shared" si="71"/>
        <v/>
      </c>
      <c r="E1529" s="106" t="s">
        <v>695</v>
      </c>
      <c r="F1529" s="106" t="s">
        <v>740</v>
      </c>
      <c r="G1529" s="106" t="s">
        <v>773</v>
      </c>
      <c r="H1529" s="106" t="s">
        <v>698</v>
      </c>
      <c r="I1529" s="106">
        <v>7</v>
      </c>
      <c r="J1529" s="106" t="s">
        <v>774</v>
      </c>
      <c r="K1529" s="106">
        <v>8</v>
      </c>
      <c r="L1529" s="106" t="s">
        <v>741</v>
      </c>
      <c r="M1529" s="106" t="s">
        <v>924</v>
      </c>
      <c r="N1529" s="106">
        <v>0.33</v>
      </c>
      <c r="O1529" s="106">
        <v>1</v>
      </c>
      <c r="P1529" s="106" t="s">
        <v>714</v>
      </c>
      <c r="Q1529" s="107" t="s">
        <v>2289</v>
      </c>
      <c r="R1529" s="107" t="s">
        <v>275</v>
      </c>
    </row>
    <row r="1530" spans="2:18" ht="20.100000000000001" customHeight="1" x14ac:dyDescent="0.4">
      <c r="B1530" s="105" t="str">
        <f t="shared" si="69"/>
        <v/>
      </c>
      <c r="C1530" s="105" t="str">
        <f t="shared" si="70"/>
        <v/>
      </c>
      <c r="D1530" s="105" t="str">
        <f t="shared" si="71"/>
        <v/>
      </c>
      <c r="E1530" s="106" t="s">
        <v>695</v>
      </c>
      <c r="F1530" s="106" t="s">
        <v>740</v>
      </c>
      <c r="G1530" s="106" t="s">
        <v>778</v>
      </c>
      <c r="H1530" s="106" t="s">
        <v>698</v>
      </c>
      <c r="I1530" s="106">
        <v>7</v>
      </c>
      <c r="J1530" s="106" t="s">
        <v>779</v>
      </c>
      <c r="K1530" s="106">
        <v>8</v>
      </c>
      <c r="L1530" s="106" t="s">
        <v>741</v>
      </c>
      <c r="M1530" s="106" t="s">
        <v>924</v>
      </c>
      <c r="N1530" s="106">
        <v>0.33</v>
      </c>
      <c r="O1530" s="106">
        <v>1</v>
      </c>
      <c r="P1530" s="106" t="s">
        <v>714</v>
      </c>
      <c r="Q1530" s="107" t="s">
        <v>2290</v>
      </c>
      <c r="R1530" s="107" t="s">
        <v>275</v>
      </c>
    </row>
    <row r="1531" spans="2:18" ht="20.100000000000001" customHeight="1" x14ac:dyDescent="0.4">
      <c r="B1531" s="105" t="str">
        <f t="shared" si="69"/>
        <v/>
      </c>
      <c r="C1531" s="105" t="str">
        <f t="shared" si="70"/>
        <v/>
      </c>
      <c r="D1531" s="105" t="str">
        <f t="shared" si="71"/>
        <v/>
      </c>
      <c r="E1531" s="106" t="s">
        <v>695</v>
      </c>
      <c r="F1531" s="106" t="s">
        <v>740</v>
      </c>
      <c r="G1531" s="106" t="s">
        <v>782</v>
      </c>
      <c r="H1531" s="106" t="s">
        <v>698</v>
      </c>
      <c r="I1531" s="106">
        <v>7</v>
      </c>
      <c r="J1531" s="106" t="s">
        <v>783</v>
      </c>
      <c r="K1531" s="106">
        <v>8</v>
      </c>
      <c r="L1531" s="106" t="s">
        <v>741</v>
      </c>
      <c r="M1531" s="106" t="s">
        <v>924</v>
      </c>
      <c r="N1531" s="106">
        <v>0.28000000000000003</v>
      </c>
      <c r="O1531" s="106">
        <v>1</v>
      </c>
      <c r="P1531" s="106" t="s">
        <v>714</v>
      </c>
      <c r="Q1531" s="107" t="s">
        <v>2291</v>
      </c>
      <c r="R1531" s="107" t="s">
        <v>275</v>
      </c>
    </row>
    <row r="1532" spans="2:18" ht="20.100000000000001" customHeight="1" x14ac:dyDescent="0.4">
      <c r="B1532" s="105" t="str">
        <f t="shared" si="69"/>
        <v/>
      </c>
      <c r="C1532" s="105" t="str">
        <f t="shared" si="70"/>
        <v/>
      </c>
      <c r="D1532" s="105" t="str">
        <f t="shared" si="71"/>
        <v/>
      </c>
      <c r="E1532" s="106" t="s">
        <v>695</v>
      </c>
      <c r="F1532" s="106" t="s">
        <v>740</v>
      </c>
      <c r="G1532" s="106" t="s">
        <v>758</v>
      </c>
      <c r="H1532" s="106" t="s">
        <v>717</v>
      </c>
      <c r="I1532" s="106">
        <v>7</v>
      </c>
      <c r="J1532" s="106" t="s">
        <v>711</v>
      </c>
      <c r="K1532" s="106">
        <v>8</v>
      </c>
      <c r="L1532" s="106" t="s">
        <v>753</v>
      </c>
      <c r="M1532" s="106" t="s">
        <v>924</v>
      </c>
      <c r="N1532" s="106">
        <v>0.34</v>
      </c>
      <c r="O1532" s="106">
        <v>1</v>
      </c>
      <c r="P1532" s="106" t="s">
        <v>714</v>
      </c>
      <c r="Q1532" s="107" t="s">
        <v>2292</v>
      </c>
      <c r="R1532" s="107" t="s">
        <v>275</v>
      </c>
    </row>
    <row r="1533" spans="2:18" ht="20.100000000000001" customHeight="1" x14ac:dyDescent="0.4">
      <c r="B1533" s="105" t="str">
        <f t="shared" si="69"/>
        <v/>
      </c>
      <c r="C1533" s="105" t="str">
        <f t="shared" si="70"/>
        <v/>
      </c>
      <c r="D1533" s="105" t="str">
        <f t="shared" si="71"/>
        <v/>
      </c>
      <c r="E1533" s="106" t="s">
        <v>695</v>
      </c>
      <c r="F1533" s="106" t="s">
        <v>740</v>
      </c>
      <c r="G1533" s="106" t="s">
        <v>788</v>
      </c>
      <c r="H1533" s="106" t="s">
        <v>698</v>
      </c>
      <c r="I1533" s="106">
        <v>7</v>
      </c>
      <c r="J1533" s="106" t="s">
        <v>722</v>
      </c>
      <c r="K1533" s="106">
        <v>8</v>
      </c>
      <c r="L1533" s="106" t="s">
        <v>753</v>
      </c>
      <c r="M1533" s="106" t="s">
        <v>924</v>
      </c>
      <c r="N1533" s="106">
        <v>0.34</v>
      </c>
      <c r="O1533" s="106">
        <v>1</v>
      </c>
      <c r="P1533" s="106" t="s">
        <v>714</v>
      </c>
      <c r="Q1533" s="107" t="s">
        <v>2293</v>
      </c>
      <c r="R1533" s="107" t="s">
        <v>275</v>
      </c>
    </row>
    <row r="1534" spans="2:18" ht="20.100000000000001" customHeight="1" x14ac:dyDescent="0.4">
      <c r="B1534" s="105" t="str">
        <f t="shared" si="69"/>
        <v/>
      </c>
      <c r="C1534" s="105" t="str">
        <f t="shared" si="70"/>
        <v/>
      </c>
      <c r="D1534" s="105" t="str">
        <f t="shared" si="71"/>
        <v/>
      </c>
      <c r="E1534" s="106" t="s">
        <v>695</v>
      </c>
      <c r="F1534" s="106" t="s">
        <v>817</v>
      </c>
      <c r="G1534" s="106" t="s">
        <v>721</v>
      </c>
      <c r="H1534" s="106" t="s">
        <v>819</v>
      </c>
      <c r="I1534" s="106">
        <v>8</v>
      </c>
      <c r="J1534" s="106" t="s">
        <v>722</v>
      </c>
      <c r="K1534" s="106">
        <v>8</v>
      </c>
      <c r="L1534" s="106" t="s">
        <v>741</v>
      </c>
      <c r="M1534" s="106" t="s">
        <v>924</v>
      </c>
      <c r="N1534" s="106">
        <v>0.32</v>
      </c>
      <c r="O1534" s="106">
        <v>1</v>
      </c>
      <c r="P1534" s="106" t="s">
        <v>714</v>
      </c>
      <c r="Q1534" s="107" t="s">
        <v>2294</v>
      </c>
      <c r="R1534" s="107" t="s">
        <v>275</v>
      </c>
    </row>
    <row r="1535" spans="2:18" ht="20.100000000000001" customHeight="1" x14ac:dyDescent="0.4">
      <c r="B1535" s="105" t="str">
        <f t="shared" si="69"/>
        <v/>
      </c>
      <c r="C1535" s="105" t="str">
        <f t="shared" si="70"/>
        <v/>
      </c>
      <c r="D1535" s="105" t="str">
        <f t="shared" si="71"/>
        <v/>
      </c>
      <c r="E1535" s="106" t="s">
        <v>695</v>
      </c>
      <c r="F1535" s="106" t="s">
        <v>817</v>
      </c>
      <c r="G1535" s="106" t="s">
        <v>773</v>
      </c>
      <c r="H1535" s="106" t="s">
        <v>799</v>
      </c>
      <c r="I1535" s="106">
        <v>8</v>
      </c>
      <c r="J1535" s="106" t="s">
        <v>774</v>
      </c>
      <c r="K1535" s="106">
        <v>8</v>
      </c>
      <c r="L1535" s="106" t="s">
        <v>741</v>
      </c>
      <c r="M1535" s="106" t="s">
        <v>924</v>
      </c>
      <c r="N1535" s="106">
        <v>0.32</v>
      </c>
      <c r="O1535" s="106">
        <v>1</v>
      </c>
      <c r="P1535" s="106" t="s">
        <v>714</v>
      </c>
      <c r="Q1535" s="107" t="s">
        <v>2295</v>
      </c>
      <c r="R1535" s="107" t="s">
        <v>275</v>
      </c>
    </row>
    <row r="1536" spans="2:18" ht="20.100000000000001" customHeight="1" x14ac:dyDescent="0.4">
      <c r="B1536" s="105" t="str">
        <f t="shared" si="69"/>
        <v/>
      </c>
      <c r="C1536" s="105" t="str">
        <f t="shared" si="70"/>
        <v/>
      </c>
      <c r="D1536" s="105" t="str">
        <f t="shared" si="71"/>
        <v/>
      </c>
      <c r="E1536" s="106" t="s">
        <v>695</v>
      </c>
      <c r="F1536" s="106" t="s">
        <v>817</v>
      </c>
      <c r="G1536" s="106" t="s">
        <v>778</v>
      </c>
      <c r="H1536" s="106" t="s">
        <v>799</v>
      </c>
      <c r="I1536" s="106">
        <v>8</v>
      </c>
      <c r="J1536" s="106" t="s">
        <v>779</v>
      </c>
      <c r="K1536" s="106">
        <v>8</v>
      </c>
      <c r="L1536" s="106" t="s">
        <v>741</v>
      </c>
      <c r="M1536" s="106" t="s">
        <v>924</v>
      </c>
      <c r="N1536" s="106">
        <v>0.32</v>
      </c>
      <c r="O1536" s="106">
        <v>1</v>
      </c>
      <c r="P1536" s="106" t="s">
        <v>714</v>
      </c>
      <c r="Q1536" s="107" t="s">
        <v>2296</v>
      </c>
      <c r="R1536" s="107" t="s">
        <v>275</v>
      </c>
    </row>
    <row r="1537" spans="2:18" ht="20.100000000000001" customHeight="1" x14ac:dyDescent="0.4">
      <c r="B1537" s="105" t="str">
        <f t="shared" si="69"/>
        <v/>
      </c>
      <c r="C1537" s="105" t="str">
        <f t="shared" si="70"/>
        <v/>
      </c>
      <c r="D1537" s="105" t="str">
        <f t="shared" si="71"/>
        <v/>
      </c>
      <c r="E1537" s="106" t="s">
        <v>695</v>
      </c>
      <c r="F1537" s="106" t="s">
        <v>817</v>
      </c>
      <c r="G1537" s="106" t="s">
        <v>782</v>
      </c>
      <c r="H1537" s="106" t="s">
        <v>799</v>
      </c>
      <c r="I1537" s="106">
        <v>8</v>
      </c>
      <c r="J1537" s="106" t="s">
        <v>783</v>
      </c>
      <c r="K1537" s="106">
        <v>8</v>
      </c>
      <c r="L1537" s="106" t="s">
        <v>741</v>
      </c>
      <c r="M1537" s="106" t="s">
        <v>924</v>
      </c>
      <c r="N1537" s="106">
        <v>0.27</v>
      </c>
      <c r="O1537" s="106">
        <v>1</v>
      </c>
      <c r="P1537" s="106" t="s">
        <v>714</v>
      </c>
      <c r="Q1537" s="107" t="s">
        <v>2297</v>
      </c>
      <c r="R1537" s="107" t="s">
        <v>275</v>
      </c>
    </row>
    <row r="1538" spans="2:18" ht="20.100000000000001" customHeight="1" x14ac:dyDescent="0.4">
      <c r="B1538" s="105" t="str">
        <f t="shared" si="69"/>
        <v/>
      </c>
      <c r="C1538" s="105" t="str">
        <f t="shared" si="70"/>
        <v/>
      </c>
      <c r="D1538" s="105" t="str">
        <f t="shared" si="71"/>
        <v/>
      </c>
      <c r="E1538" s="106" t="s">
        <v>695</v>
      </c>
      <c r="F1538" s="106" t="s">
        <v>817</v>
      </c>
      <c r="G1538" s="106" t="s">
        <v>758</v>
      </c>
      <c r="H1538" s="106" t="s">
        <v>802</v>
      </c>
      <c r="I1538" s="106">
        <v>8</v>
      </c>
      <c r="J1538" s="106" t="s">
        <v>711</v>
      </c>
      <c r="K1538" s="106">
        <v>8</v>
      </c>
      <c r="L1538" s="106" t="s">
        <v>753</v>
      </c>
      <c r="M1538" s="106" t="s">
        <v>924</v>
      </c>
      <c r="N1538" s="106">
        <v>0.32</v>
      </c>
      <c r="O1538" s="106">
        <v>1</v>
      </c>
      <c r="P1538" s="106" t="s">
        <v>714</v>
      </c>
      <c r="Q1538" s="107" t="s">
        <v>2298</v>
      </c>
      <c r="R1538" s="107" t="s">
        <v>275</v>
      </c>
    </row>
    <row r="1539" spans="2:18" ht="20.100000000000001" customHeight="1" x14ac:dyDescent="0.4">
      <c r="B1539" s="105" t="str">
        <f t="shared" si="69"/>
        <v/>
      </c>
      <c r="C1539" s="105" t="str">
        <f t="shared" si="70"/>
        <v/>
      </c>
      <c r="D1539" s="105" t="str">
        <f t="shared" si="71"/>
        <v/>
      </c>
      <c r="E1539" s="106" t="s">
        <v>695</v>
      </c>
      <c r="F1539" s="106" t="s">
        <v>817</v>
      </c>
      <c r="G1539" s="106" t="s">
        <v>788</v>
      </c>
      <c r="H1539" s="106" t="s">
        <v>799</v>
      </c>
      <c r="I1539" s="106">
        <v>8</v>
      </c>
      <c r="J1539" s="106" t="s">
        <v>722</v>
      </c>
      <c r="K1539" s="106">
        <v>8</v>
      </c>
      <c r="L1539" s="106" t="s">
        <v>753</v>
      </c>
      <c r="M1539" s="106" t="s">
        <v>924</v>
      </c>
      <c r="N1539" s="106">
        <v>0.32</v>
      </c>
      <c r="O1539" s="106">
        <v>1</v>
      </c>
      <c r="P1539" s="106" t="s">
        <v>714</v>
      </c>
      <c r="Q1539" s="107" t="s">
        <v>2299</v>
      </c>
      <c r="R1539" s="107" t="s">
        <v>275</v>
      </c>
    </row>
    <row r="1540" spans="2:18" ht="20.100000000000001" customHeight="1" x14ac:dyDescent="0.4">
      <c r="B1540" s="105" t="str">
        <f t="shared" si="69"/>
        <v/>
      </c>
      <c r="C1540" s="105" t="str">
        <f t="shared" si="70"/>
        <v/>
      </c>
      <c r="D1540" s="105" t="str">
        <f t="shared" si="71"/>
        <v/>
      </c>
      <c r="E1540" s="106" t="s">
        <v>695</v>
      </c>
      <c r="F1540" s="106" t="s">
        <v>794</v>
      </c>
      <c r="G1540" s="106" t="s">
        <v>710</v>
      </c>
      <c r="H1540" s="106" t="s">
        <v>765</v>
      </c>
      <c r="I1540" s="106">
        <v>8</v>
      </c>
      <c r="J1540" s="106" t="s">
        <v>1098</v>
      </c>
      <c r="K1540" s="106">
        <v>8</v>
      </c>
      <c r="L1540" s="106" t="s">
        <v>765</v>
      </c>
      <c r="M1540" s="106" t="s">
        <v>924</v>
      </c>
      <c r="N1540" s="106">
        <v>0.44</v>
      </c>
      <c r="O1540" s="106">
        <v>1</v>
      </c>
      <c r="P1540" s="106" t="s">
        <v>714</v>
      </c>
      <c r="Q1540" s="107" t="s">
        <v>2300</v>
      </c>
      <c r="R1540" s="107" t="s">
        <v>13</v>
      </c>
    </row>
    <row r="1541" spans="2:18" ht="20.100000000000001" customHeight="1" x14ac:dyDescent="0.4">
      <c r="B1541" s="105" t="str">
        <f t="shared" si="69"/>
        <v/>
      </c>
      <c r="C1541" s="105" t="str">
        <f t="shared" si="70"/>
        <v/>
      </c>
      <c r="D1541" s="105" t="str">
        <f t="shared" si="71"/>
        <v/>
      </c>
      <c r="E1541" s="106" t="s">
        <v>695</v>
      </c>
      <c r="F1541" s="106" t="s">
        <v>794</v>
      </c>
      <c r="G1541" s="106" t="s">
        <v>773</v>
      </c>
      <c r="H1541" s="106" t="s">
        <v>765</v>
      </c>
      <c r="I1541" s="106">
        <v>7</v>
      </c>
      <c r="J1541" s="106" t="s">
        <v>774</v>
      </c>
      <c r="K1541" s="106">
        <v>8</v>
      </c>
      <c r="L1541" s="106" t="s">
        <v>765</v>
      </c>
      <c r="M1541" s="106" t="s">
        <v>924</v>
      </c>
      <c r="N1541" s="106">
        <v>0.43</v>
      </c>
      <c r="O1541" s="106">
        <v>1</v>
      </c>
      <c r="P1541" s="106" t="s">
        <v>714</v>
      </c>
      <c r="Q1541" s="107" t="s">
        <v>2301</v>
      </c>
      <c r="R1541" s="107" t="s">
        <v>13</v>
      </c>
    </row>
    <row r="1542" spans="2:18" ht="20.100000000000001" customHeight="1" x14ac:dyDescent="0.4">
      <c r="B1542" s="105" t="str">
        <f t="shared" si="69"/>
        <v/>
      </c>
      <c r="C1542" s="105" t="str">
        <f t="shared" si="70"/>
        <v/>
      </c>
      <c r="D1542" s="105" t="str">
        <f t="shared" si="71"/>
        <v/>
      </c>
      <c r="E1542" s="106" t="s">
        <v>695</v>
      </c>
      <c r="F1542" s="106" t="s">
        <v>794</v>
      </c>
      <c r="G1542" s="106" t="s">
        <v>778</v>
      </c>
      <c r="H1542" s="106" t="s">
        <v>765</v>
      </c>
      <c r="I1542" s="106">
        <v>7</v>
      </c>
      <c r="J1542" s="106" t="s">
        <v>779</v>
      </c>
      <c r="K1542" s="106">
        <v>8</v>
      </c>
      <c r="L1542" s="106" t="s">
        <v>765</v>
      </c>
      <c r="M1542" s="106" t="s">
        <v>924</v>
      </c>
      <c r="N1542" s="106">
        <v>0.43</v>
      </c>
      <c r="O1542" s="106">
        <v>1</v>
      </c>
      <c r="P1542" s="106" t="s">
        <v>714</v>
      </c>
      <c r="Q1542" s="107" t="s">
        <v>2302</v>
      </c>
      <c r="R1542" s="107" t="s">
        <v>13</v>
      </c>
    </row>
    <row r="1543" spans="2:18" ht="20.100000000000001" customHeight="1" x14ac:dyDescent="0.4">
      <c r="B1543" s="105" t="str">
        <f t="shared" si="69"/>
        <v/>
      </c>
      <c r="C1543" s="105" t="str">
        <f t="shared" si="70"/>
        <v/>
      </c>
      <c r="D1543" s="105" t="str">
        <f t="shared" si="71"/>
        <v/>
      </c>
      <c r="E1543" s="106" t="s">
        <v>695</v>
      </c>
      <c r="F1543" s="106" t="s">
        <v>794</v>
      </c>
      <c r="G1543" s="106" t="s">
        <v>782</v>
      </c>
      <c r="H1543" s="106" t="s">
        <v>765</v>
      </c>
      <c r="I1543" s="106">
        <v>7</v>
      </c>
      <c r="J1543" s="106" t="s">
        <v>783</v>
      </c>
      <c r="K1543" s="106">
        <v>8</v>
      </c>
      <c r="L1543" s="106" t="s">
        <v>765</v>
      </c>
      <c r="M1543" s="106" t="s">
        <v>924</v>
      </c>
      <c r="N1543" s="106">
        <v>0.36</v>
      </c>
      <c r="O1543" s="106">
        <v>1</v>
      </c>
      <c r="P1543" s="106" t="s">
        <v>714</v>
      </c>
      <c r="Q1543" s="107" t="s">
        <v>2303</v>
      </c>
      <c r="R1543" s="107" t="s">
        <v>13</v>
      </c>
    </row>
    <row r="1544" spans="2:18" ht="20.100000000000001" customHeight="1" x14ac:dyDescent="0.4">
      <c r="B1544" s="105" t="str">
        <f t="shared" si="69"/>
        <v/>
      </c>
      <c r="C1544" s="105" t="str">
        <f t="shared" si="70"/>
        <v/>
      </c>
      <c r="D1544" s="105" t="str">
        <f t="shared" si="71"/>
        <v/>
      </c>
      <c r="E1544" s="106" t="s">
        <v>695</v>
      </c>
      <c r="F1544" s="106" t="s">
        <v>696</v>
      </c>
      <c r="G1544" s="106" t="s">
        <v>721</v>
      </c>
      <c r="H1544" s="106" t="s">
        <v>1218</v>
      </c>
      <c r="I1544" s="106">
        <v>7</v>
      </c>
      <c r="J1544" s="106" t="s">
        <v>722</v>
      </c>
      <c r="K1544" s="106">
        <v>8</v>
      </c>
      <c r="L1544" s="106" t="s">
        <v>1218</v>
      </c>
      <c r="M1544" s="106" t="s">
        <v>924</v>
      </c>
      <c r="N1544" s="106">
        <v>0.32</v>
      </c>
      <c r="O1544" s="106">
        <v>1</v>
      </c>
      <c r="P1544" s="106" t="s">
        <v>714</v>
      </c>
      <c r="Q1544" s="107" t="s">
        <v>2304</v>
      </c>
      <c r="R1544" s="107" t="s">
        <v>13</v>
      </c>
    </row>
    <row r="1545" spans="2:18" ht="20.100000000000001" customHeight="1" x14ac:dyDescent="0.4">
      <c r="B1545" s="105" t="str">
        <f t="shared" si="69"/>
        <v/>
      </c>
      <c r="C1545" s="105" t="str">
        <f t="shared" si="70"/>
        <v/>
      </c>
      <c r="D1545" s="105" t="str">
        <f t="shared" si="71"/>
        <v/>
      </c>
      <c r="E1545" s="106" t="s">
        <v>695</v>
      </c>
      <c r="F1545" s="106" t="s">
        <v>696</v>
      </c>
      <c r="G1545" s="106" t="s">
        <v>773</v>
      </c>
      <c r="H1545" s="106" t="s">
        <v>717</v>
      </c>
      <c r="I1545" s="106">
        <v>7</v>
      </c>
      <c r="J1545" s="106" t="s">
        <v>774</v>
      </c>
      <c r="K1545" s="106">
        <v>8</v>
      </c>
      <c r="L1545" s="106" t="s">
        <v>717</v>
      </c>
      <c r="M1545" s="106" t="s">
        <v>924</v>
      </c>
      <c r="N1545" s="106">
        <v>0.31</v>
      </c>
      <c r="O1545" s="106">
        <v>1</v>
      </c>
      <c r="P1545" s="106" t="s">
        <v>714</v>
      </c>
      <c r="Q1545" s="107" t="s">
        <v>2305</v>
      </c>
      <c r="R1545" s="107" t="s">
        <v>13</v>
      </c>
    </row>
    <row r="1546" spans="2:18" ht="20.100000000000001" customHeight="1" x14ac:dyDescent="0.4">
      <c r="B1546" s="105" t="str">
        <f t="shared" si="69"/>
        <v/>
      </c>
      <c r="C1546" s="105" t="str">
        <f t="shared" si="70"/>
        <v/>
      </c>
      <c r="D1546" s="105" t="str">
        <f t="shared" si="71"/>
        <v/>
      </c>
      <c r="E1546" s="106" t="s">
        <v>695</v>
      </c>
      <c r="F1546" s="106" t="s">
        <v>696</v>
      </c>
      <c r="G1546" s="106" t="s">
        <v>778</v>
      </c>
      <c r="H1546" s="106" t="s">
        <v>717</v>
      </c>
      <c r="I1546" s="106">
        <v>7</v>
      </c>
      <c r="J1546" s="106" t="s">
        <v>779</v>
      </c>
      <c r="K1546" s="106">
        <v>8</v>
      </c>
      <c r="L1546" s="106" t="s">
        <v>717</v>
      </c>
      <c r="M1546" s="106" t="s">
        <v>924</v>
      </c>
      <c r="N1546" s="106">
        <v>0.31</v>
      </c>
      <c r="O1546" s="106">
        <v>1</v>
      </c>
      <c r="P1546" s="106" t="s">
        <v>714</v>
      </c>
      <c r="Q1546" s="107" t="s">
        <v>2306</v>
      </c>
      <c r="R1546" s="107" t="s">
        <v>13</v>
      </c>
    </row>
    <row r="1547" spans="2:18" ht="20.100000000000001" customHeight="1" x14ac:dyDescent="0.4">
      <c r="B1547" s="105" t="str">
        <f t="shared" si="69"/>
        <v/>
      </c>
      <c r="C1547" s="105" t="str">
        <f t="shared" si="70"/>
        <v/>
      </c>
      <c r="D1547" s="105" t="str">
        <f t="shared" si="71"/>
        <v/>
      </c>
      <c r="E1547" s="106" t="s">
        <v>695</v>
      </c>
      <c r="F1547" s="106" t="s">
        <v>696</v>
      </c>
      <c r="G1547" s="106" t="s">
        <v>782</v>
      </c>
      <c r="H1547" s="106" t="s">
        <v>717</v>
      </c>
      <c r="I1547" s="106">
        <v>7</v>
      </c>
      <c r="J1547" s="106" t="s">
        <v>783</v>
      </c>
      <c r="K1547" s="106">
        <v>8</v>
      </c>
      <c r="L1547" s="106" t="s">
        <v>717</v>
      </c>
      <c r="M1547" s="106" t="s">
        <v>924</v>
      </c>
      <c r="N1547" s="106">
        <v>0.26</v>
      </c>
      <c r="O1547" s="106">
        <v>1</v>
      </c>
      <c r="P1547" s="106" t="s">
        <v>714</v>
      </c>
      <c r="Q1547" s="107" t="s">
        <v>2307</v>
      </c>
      <c r="R1547" s="107" t="s">
        <v>13</v>
      </c>
    </row>
    <row r="1548" spans="2:18" ht="20.100000000000001" customHeight="1" x14ac:dyDescent="0.4">
      <c r="B1548" s="105" t="str">
        <f t="shared" si="69"/>
        <v/>
      </c>
      <c r="C1548" s="105" t="str">
        <f t="shared" si="70"/>
        <v/>
      </c>
      <c r="D1548" s="105" t="str">
        <f t="shared" si="71"/>
        <v/>
      </c>
      <c r="E1548" s="106" t="s">
        <v>695</v>
      </c>
      <c r="F1548" s="106" t="s">
        <v>728</v>
      </c>
      <c r="G1548" s="106" t="s">
        <v>721</v>
      </c>
      <c r="H1548" s="106" t="s">
        <v>1248</v>
      </c>
      <c r="I1548" s="106">
        <v>7</v>
      </c>
      <c r="J1548" s="106" t="s">
        <v>722</v>
      </c>
      <c r="K1548" s="106">
        <v>8</v>
      </c>
      <c r="L1548" s="106" t="s">
        <v>1218</v>
      </c>
      <c r="M1548" s="106" t="s">
        <v>924</v>
      </c>
      <c r="N1548" s="106">
        <v>0.39</v>
      </c>
      <c r="O1548" s="106">
        <v>1</v>
      </c>
      <c r="P1548" s="106" t="s">
        <v>714</v>
      </c>
      <c r="Q1548" s="107" t="s">
        <v>2308</v>
      </c>
      <c r="R1548" s="107" t="s">
        <v>13</v>
      </c>
    </row>
    <row r="1549" spans="2:18" ht="20.100000000000001" customHeight="1" x14ac:dyDescent="0.4">
      <c r="B1549" s="105" t="str">
        <f t="shared" si="69"/>
        <v/>
      </c>
      <c r="C1549" s="105" t="str">
        <f t="shared" si="70"/>
        <v/>
      </c>
      <c r="D1549" s="105" t="str">
        <f t="shared" si="71"/>
        <v/>
      </c>
      <c r="E1549" s="106" t="s">
        <v>695</v>
      </c>
      <c r="F1549" s="106" t="s">
        <v>728</v>
      </c>
      <c r="G1549" s="106" t="s">
        <v>773</v>
      </c>
      <c r="H1549" s="106" t="s">
        <v>765</v>
      </c>
      <c r="I1549" s="106">
        <v>7</v>
      </c>
      <c r="J1549" s="106" t="s">
        <v>774</v>
      </c>
      <c r="K1549" s="106">
        <v>8</v>
      </c>
      <c r="L1549" s="106" t="s">
        <v>717</v>
      </c>
      <c r="M1549" s="106" t="s">
        <v>924</v>
      </c>
      <c r="N1549" s="106">
        <v>0.39</v>
      </c>
      <c r="O1549" s="106">
        <v>1</v>
      </c>
      <c r="P1549" s="106" t="s">
        <v>714</v>
      </c>
      <c r="Q1549" s="107" t="s">
        <v>2309</v>
      </c>
      <c r="R1549" s="107" t="s">
        <v>13</v>
      </c>
    </row>
    <row r="1550" spans="2:18" ht="20.100000000000001" customHeight="1" x14ac:dyDescent="0.4">
      <c r="B1550" s="105" t="str">
        <f t="shared" si="69"/>
        <v/>
      </c>
      <c r="C1550" s="105" t="str">
        <f t="shared" si="70"/>
        <v/>
      </c>
      <c r="D1550" s="105" t="str">
        <f t="shared" si="71"/>
        <v/>
      </c>
      <c r="E1550" s="106" t="s">
        <v>695</v>
      </c>
      <c r="F1550" s="106" t="s">
        <v>728</v>
      </c>
      <c r="G1550" s="106" t="s">
        <v>778</v>
      </c>
      <c r="H1550" s="106" t="s">
        <v>765</v>
      </c>
      <c r="I1550" s="106">
        <v>7</v>
      </c>
      <c r="J1550" s="106" t="s">
        <v>779</v>
      </c>
      <c r="K1550" s="106">
        <v>8</v>
      </c>
      <c r="L1550" s="106" t="s">
        <v>717</v>
      </c>
      <c r="M1550" s="106" t="s">
        <v>924</v>
      </c>
      <c r="N1550" s="106">
        <v>0.39</v>
      </c>
      <c r="O1550" s="106">
        <v>1</v>
      </c>
      <c r="P1550" s="106" t="s">
        <v>714</v>
      </c>
      <c r="Q1550" s="107" t="s">
        <v>2310</v>
      </c>
      <c r="R1550" s="107" t="s">
        <v>13</v>
      </c>
    </row>
    <row r="1551" spans="2:18" ht="20.100000000000001" customHeight="1" x14ac:dyDescent="0.4">
      <c r="B1551" s="105" t="str">
        <f t="shared" si="69"/>
        <v/>
      </c>
      <c r="C1551" s="105" t="str">
        <f t="shared" si="70"/>
        <v/>
      </c>
      <c r="D1551" s="105" t="str">
        <f t="shared" si="71"/>
        <v/>
      </c>
      <c r="E1551" s="106" t="s">
        <v>695</v>
      </c>
      <c r="F1551" s="106" t="s">
        <v>728</v>
      </c>
      <c r="G1551" s="106" t="s">
        <v>782</v>
      </c>
      <c r="H1551" s="106" t="s">
        <v>765</v>
      </c>
      <c r="I1551" s="106">
        <v>7</v>
      </c>
      <c r="J1551" s="106" t="s">
        <v>783</v>
      </c>
      <c r="K1551" s="106">
        <v>8</v>
      </c>
      <c r="L1551" s="106" t="s">
        <v>717</v>
      </c>
      <c r="M1551" s="106" t="s">
        <v>924</v>
      </c>
      <c r="N1551" s="106">
        <v>0.34</v>
      </c>
      <c r="O1551" s="106">
        <v>1</v>
      </c>
      <c r="P1551" s="106" t="s">
        <v>714</v>
      </c>
      <c r="Q1551" s="107" t="s">
        <v>2311</v>
      </c>
      <c r="R1551" s="107" t="s">
        <v>13</v>
      </c>
    </row>
    <row r="1552" spans="2:18" ht="20.100000000000001" customHeight="1" x14ac:dyDescent="0.4">
      <c r="B1552" s="105" t="str">
        <f t="shared" ref="B1552:B1615" si="72">IF(OR($C$10="",$C$11=""),"",IFERROR(IF(AND($U$22&lt;&gt;R1552,$V$22&lt;&gt;R1552),"－",IF(AND(COUNTIF($C$10,"*樹脂スペーサー*")&gt;0,OR(M1552="空気",F1552="一般",F1552="一般ＰＧ")),"－",IF(AND($W$25&gt;0,$W$25&gt;=O1552),$U$25,IF(AND($W$26&gt;0,$W$26&gt;=O1552),$U$26,IF(AND($W$27&gt;0,$W$27&gt;=O1552),$U$27,IF(AND($W$28&gt;0,$W$28&gt;=O1552),$U$28,IF(AND($W$29&gt;0,$W$29&gt;=O1552),$U$29,IF(AND($W$30&gt;0,$W$30&gt;=O1552),$U$30,IF(AND($W$31&gt;0,$W$31&gt;=O1552),$U$31,"－"))))))))),"－"))</f>
        <v/>
      </c>
      <c r="C1552" s="105" t="str">
        <f t="shared" ref="C1552:C1615" si="73">IF(B1552="","",IF(B1552&lt;&gt;"－",VLOOKUP(B1552,$U$25:$V$31,2,FALSE),"－"))</f>
        <v/>
      </c>
      <c r="D1552" s="105" t="str">
        <f t="shared" ref="D1552:D1615" si="74">IF($H$9="","",IF($V$38&lt;&gt;"断熱等","－",IF(AND(COUNTIF($V$34,"*樹脂スペーサー*")&gt;0,OR(M1552="空気",F1552="一般",F1552="一般ＰＧ")),"－",IF(AND($V$35&lt;&gt;R1552,$W$35&lt;&gt;R1552),"－",IF(MID($H$9,10,1)="Z",IF(N1552&lt;=0.65,"○","－"),IF($V$36&gt;=O1552,"○","－"))))))</f>
        <v/>
      </c>
      <c r="E1552" s="106" t="s">
        <v>695</v>
      </c>
      <c r="F1552" s="106" t="s">
        <v>1841</v>
      </c>
      <c r="G1552" s="106" t="s">
        <v>697</v>
      </c>
      <c r="H1552" s="106" t="s">
        <v>707</v>
      </c>
      <c r="I1552" s="106">
        <v>12</v>
      </c>
      <c r="J1552" s="106" t="s">
        <v>699</v>
      </c>
      <c r="K1552" s="106">
        <v>13</v>
      </c>
      <c r="L1552" s="106" t="s">
        <v>729</v>
      </c>
      <c r="M1552" s="106" t="s">
        <v>924</v>
      </c>
      <c r="N1552" s="106">
        <v>0.54</v>
      </c>
      <c r="O1552" s="106">
        <v>1</v>
      </c>
      <c r="P1552" s="106" t="s">
        <v>714</v>
      </c>
      <c r="Q1552" s="107" t="s">
        <v>2312</v>
      </c>
      <c r="R1552" s="107" t="s">
        <v>13</v>
      </c>
    </row>
    <row r="1553" spans="2:18" ht="20.100000000000001" customHeight="1" x14ac:dyDescent="0.4">
      <c r="B1553" s="105" t="str">
        <f t="shared" si="72"/>
        <v/>
      </c>
      <c r="C1553" s="105" t="str">
        <f t="shared" si="73"/>
        <v/>
      </c>
      <c r="D1553" s="105" t="str">
        <f t="shared" si="74"/>
        <v/>
      </c>
      <c r="E1553" s="106" t="s">
        <v>695</v>
      </c>
      <c r="F1553" s="106" t="s">
        <v>1841</v>
      </c>
      <c r="G1553" s="106" t="s">
        <v>710</v>
      </c>
      <c r="H1553" s="106" t="s">
        <v>1027</v>
      </c>
      <c r="I1553" s="106">
        <v>10</v>
      </c>
      <c r="J1553" s="106" t="s">
        <v>711</v>
      </c>
      <c r="K1553" s="106">
        <v>11</v>
      </c>
      <c r="L1553" s="106" t="s">
        <v>765</v>
      </c>
      <c r="M1553" s="106" t="s">
        <v>924</v>
      </c>
      <c r="N1553" s="106">
        <v>0.52</v>
      </c>
      <c r="O1553" s="106">
        <v>1.1000000000000001</v>
      </c>
      <c r="P1553" s="106" t="s">
        <v>714</v>
      </c>
      <c r="Q1553" s="107" t="s">
        <v>2313</v>
      </c>
      <c r="R1553" s="107" t="s">
        <v>39</v>
      </c>
    </row>
    <row r="1554" spans="2:18" ht="20.100000000000001" customHeight="1" x14ac:dyDescent="0.4">
      <c r="B1554" s="105" t="str">
        <f t="shared" si="72"/>
        <v/>
      </c>
      <c r="C1554" s="105" t="str">
        <f t="shared" si="73"/>
        <v/>
      </c>
      <c r="D1554" s="105" t="str">
        <f t="shared" si="74"/>
        <v/>
      </c>
      <c r="E1554" s="106" t="s">
        <v>695</v>
      </c>
      <c r="F1554" s="106" t="s">
        <v>1841</v>
      </c>
      <c r="G1554" s="106" t="s">
        <v>721</v>
      </c>
      <c r="H1554" s="106" t="s">
        <v>1817</v>
      </c>
      <c r="I1554" s="106">
        <v>11</v>
      </c>
      <c r="J1554" s="106" t="s">
        <v>722</v>
      </c>
      <c r="K1554" s="106">
        <v>11</v>
      </c>
      <c r="L1554" s="106" t="s">
        <v>733</v>
      </c>
      <c r="M1554" s="106" t="s">
        <v>924</v>
      </c>
      <c r="N1554" s="106">
        <v>0.52</v>
      </c>
      <c r="O1554" s="106">
        <v>1.1000000000000001</v>
      </c>
      <c r="P1554" s="106" t="s">
        <v>714</v>
      </c>
      <c r="Q1554" s="107" t="s">
        <v>2314</v>
      </c>
      <c r="R1554" s="107" t="s">
        <v>39</v>
      </c>
    </row>
    <row r="1555" spans="2:18" ht="20.100000000000001" customHeight="1" x14ac:dyDescent="0.4">
      <c r="B1555" s="105" t="str">
        <f t="shared" si="72"/>
        <v/>
      </c>
      <c r="C1555" s="105" t="str">
        <f t="shared" si="73"/>
        <v/>
      </c>
      <c r="D1555" s="105" t="str">
        <f t="shared" si="74"/>
        <v/>
      </c>
      <c r="E1555" s="106" t="s">
        <v>695</v>
      </c>
      <c r="F1555" s="106" t="s">
        <v>1841</v>
      </c>
      <c r="G1555" s="106" t="s">
        <v>773</v>
      </c>
      <c r="H1555" s="106" t="s">
        <v>707</v>
      </c>
      <c r="I1555" s="106">
        <v>11</v>
      </c>
      <c r="J1555" s="106" t="s">
        <v>774</v>
      </c>
      <c r="K1555" s="106">
        <v>11</v>
      </c>
      <c r="L1555" s="106" t="s">
        <v>729</v>
      </c>
      <c r="M1555" s="106" t="s">
        <v>924</v>
      </c>
      <c r="N1555" s="106">
        <v>0.53</v>
      </c>
      <c r="O1555" s="106">
        <v>1.1000000000000001</v>
      </c>
      <c r="P1555" s="106" t="s">
        <v>714</v>
      </c>
      <c r="Q1555" s="107" t="s">
        <v>2315</v>
      </c>
      <c r="R1555" s="107" t="s">
        <v>39</v>
      </c>
    </row>
    <row r="1556" spans="2:18" ht="20.100000000000001" customHeight="1" x14ac:dyDescent="0.4">
      <c r="B1556" s="105" t="str">
        <f t="shared" si="72"/>
        <v/>
      </c>
      <c r="C1556" s="105" t="str">
        <f t="shared" si="73"/>
        <v/>
      </c>
      <c r="D1556" s="105" t="str">
        <f t="shared" si="74"/>
        <v/>
      </c>
      <c r="E1556" s="106" t="s">
        <v>695</v>
      </c>
      <c r="F1556" s="106" t="s">
        <v>1841</v>
      </c>
      <c r="G1556" s="106" t="s">
        <v>773</v>
      </c>
      <c r="H1556" s="106" t="s">
        <v>707</v>
      </c>
      <c r="I1556" s="106">
        <v>10</v>
      </c>
      <c r="J1556" s="106" t="s">
        <v>1266</v>
      </c>
      <c r="K1556" s="106">
        <v>11</v>
      </c>
      <c r="L1556" s="106" t="s">
        <v>729</v>
      </c>
      <c r="M1556" s="106" t="s">
        <v>924</v>
      </c>
      <c r="N1556" s="106">
        <v>0.52</v>
      </c>
      <c r="O1556" s="106">
        <v>1.1000000000000001</v>
      </c>
      <c r="P1556" s="106" t="s">
        <v>714</v>
      </c>
      <c r="Q1556" s="107" t="s">
        <v>2316</v>
      </c>
      <c r="R1556" s="107" t="s">
        <v>39</v>
      </c>
    </row>
    <row r="1557" spans="2:18" ht="20.100000000000001" customHeight="1" x14ac:dyDescent="0.4">
      <c r="B1557" s="105" t="str">
        <f t="shared" si="72"/>
        <v/>
      </c>
      <c r="C1557" s="105" t="str">
        <f t="shared" si="73"/>
        <v/>
      </c>
      <c r="D1557" s="105" t="str">
        <f t="shared" si="74"/>
        <v/>
      </c>
      <c r="E1557" s="106" t="s">
        <v>695</v>
      </c>
      <c r="F1557" s="106" t="s">
        <v>1841</v>
      </c>
      <c r="G1557" s="106" t="s">
        <v>778</v>
      </c>
      <c r="H1557" s="106" t="s">
        <v>707</v>
      </c>
      <c r="I1557" s="106">
        <v>11</v>
      </c>
      <c r="J1557" s="106" t="s">
        <v>779</v>
      </c>
      <c r="K1557" s="106">
        <v>11</v>
      </c>
      <c r="L1557" s="106" t="s">
        <v>729</v>
      </c>
      <c r="M1557" s="106" t="s">
        <v>924</v>
      </c>
      <c r="N1557" s="106">
        <v>0.52</v>
      </c>
      <c r="O1557" s="106">
        <v>1.1000000000000001</v>
      </c>
      <c r="P1557" s="106" t="s">
        <v>714</v>
      </c>
      <c r="Q1557" s="107" t="s">
        <v>2317</v>
      </c>
      <c r="R1557" s="107" t="s">
        <v>39</v>
      </c>
    </row>
    <row r="1558" spans="2:18" ht="20.100000000000001" customHeight="1" x14ac:dyDescent="0.4">
      <c r="B1558" s="105" t="str">
        <f t="shared" si="72"/>
        <v/>
      </c>
      <c r="C1558" s="105" t="str">
        <f t="shared" si="73"/>
        <v/>
      </c>
      <c r="D1558" s="105" t="str">
        <f t="shared" si="74"/>
        <v/>
      </c>
      <c r="E1558" s="106" t="s">
        <v>695</v>
      </c>
      <c r="F1558" s="106" t="s">
        <v>1841</v>
      </c>
      <c r="G1558" s="106" t="s">
        <v>778</v>
      </c>
      <c r="H1558" s="106" t="s">
        <v>1817</v>
      </c>
      <c r="I1558" s="106">
        <v>10</v>
      </c>
      <c r="J1558" s="106" t="s">
        <v>779</v>
      </c>
      <c r="K1558" s="106">
        <v>10</v>
      </c>
      <c r="L1558" s="106" t="s">
        <v>733</v>
      </c>
      <c r="M1558" s="106" t="s">
        <v>924</v>
      </c>
      <c r="N1558" s="106">
        <v>0.52</v>
      </c>
      <c r="O1558" s="106">
        <v>1.1000000000000001</v>
      </c>
      <c r="P1558" s="106" t="s">
        <v>714</v>
      </c>
      <c r="Q1558" s="107" t="s">
        <v>2318</v>
      </c>
      <c r="R1558" s="107" t="s">
        <v>39</v>
      </c>
    </row>
    <row r="1559" spans="2:18" ht="20.100000000000001" customHeight="1" x14ac:dyDescent="0.4">
      <c r="B1559" s="105" t="str">
        <f t="shared" si="72"/>
        <v/>
      </c>
      <c r="C1559" s="105" t="str">
        <f t="shared" si="73"/>
        <v/>
      </c>
      <c r="D1559" s="105" t="str">
        <f t="shared" si="74"/>
        <v/>
      </c>
      <c r="E1559" s="106" t="s">
        <v>695</v>
      </c>
      <c r="F1559" s="106" t="s">
        <v>1841</v>
      </c>
      <c r="G1559" s="106" t="s">
        <v>778</v>
      </c>
      <c r="H1559" s="106" t="s">
        <v>707</v>
      </c>
      <c r="I1559" s="106">
        <v>10</v>
      </c>
      <c r="J1559" s="106" t="s">
        <v>1269</v>
      </c>
      <c r="K1559" s="106">
        <v>11</v>
      </c>
      <c r="L1559" s="106" t="s">
        <v>729</v>
      </c>
      <c r="M1559" s="106" t="s">
        <v>924</v>
      </c>
      <c r="N1559" s="106">
        <v>0.52</v>
      </c>
      <c r="O1559" s="106">
        <v>1.1000000000000001</v>
      </c>
      <c r="P1559" s="106" t="s">
        <v>714</v>
      </c>
      <c r="Q1559" s="107" t="s">
        <v>2319</v>
      </c>
      <c r="R1559" s="107" t="s">
        <v>39</v>
      </c>
    </row>
    <row r="1560" spans="2:18" ht="20.100000000000001" customHeight="1" x14ac:dyDescent="0.4">
      <c r="B1560" s="105" t="str">
        <f t="shared" si="72"/>
        <v/>
      </c>
      <c r="C1560" s="105" t="str">
        <f t="shared" si="73"/>
        <v/>
      </c>
      <c r="D1560" s="105" t="str">
        <f t="shared" si="74"/>
        <v/>
      </c>
      <c r="E1560" s="106" t="s">
        <v>695</v>
      </c>
      <c r="F1560" s="106" t="s">
        <v>1841</v>
      </c>
      <c r="G1560" s="106" t="s">
        <v>782</v>
      </c>
      <c r="H1560" s="106" t="s">
        <v>707</v>
      </c>
      <c r="I1560" s="106">
        <v>11</v>
      </c>
      <c r="J1560" s="106" t="s">
        <v>783</v>
      </c>
      <c r="K1560" s="106">
        <v>11</v>
      </c>
      <c r="L1560" s="106" t="s">
        <v>729</v>
      </c>
      <c r="M1560" s="106" t="s">
        <v>924</v>
      </c>
      <c r="N1560" s="106">
        <v>0.42</v>
      </c>
      <c r="O1560" s="106">
        <v>1.1000000000000001</v>
      </c>
      <c r="P1560" s="106" t="s">
        <v>714</v>
      </c>
      <c r="Q1560" s="107" t="s">
        <v>2320</v>
      </c>
      <c r="R1560" s="107" t="s">
        <v>39</v>
      </c>
    </row>
    <row r="1561" spans="2:18" ht="20.100000000000001" customHeight="1" x14ac:dyDescent="0.4">
      <c r="B1561" s="105" t="str">
        <f t="shared" si="72"/>
        <v/>
      </c>
      <c r="C1561" s="105" t="str">
        <f t="shared" si="73"/>
        <v/>
      </c>
      <c r="D1561" s="105" t="str">
        <f t="shared" si="74"/>
        <v/>
      </c>
      <c r="E1561" s="106" t="s">
        <v>695</v>
      </c>
      <c r="F1561" s="106" t="s">
        <v>1813</v>
      </c>
      <c r="G1561" s="106" t="s">
        <v>773</v>
      </c>
      <c r="H1561" s="106" t="s">
        <v>1027</v>
      </c>
      <c r="I1561" s="106">
        <v>11</v>
      </c>
      <c r="J1561" s="106" t="s">
        <v>774</v>
      </c>
      <c r="K1561" s="106">
        <v>11</v>
      </c>
      <c r="L1561" s="106" t="s">
        <v>741</v>
      </c>
      <c r="M1561" s="106" t="s">
        <v>924</v>
      </c>
      <c r="N1561" s="106">
        <v>0.51</v>
      </c>
      <c r="O1561" s="106">
        <v>1.1000000000000001</v>
      </c>
      <c r="P1561" s="106" t="s">
        <v>714</v>
      </c>
      <c r="Q1561" s="107" t="s">
        <v>2321</v>
      </c>
      <c r="R1561" s="107" t="s">
        <v>39</v>
      </c>
    </row>
    <row r="1562" spans="2:18" ht="20.100000000000001" customHeight="1" x14ac:dyDescent="0.4">
      <c r="B1562" s="105" t="str">
        <f t="shared" si="72"/>
        <v/>
      </c>
      <c r="C1562" s="105" t="str">
        <f t="shared" si="73"/>
        <v/>
      </c>
      <c r="D1562" s="105" t="str">
        <f t="shared" si="74"/>
        <v/>
      </c>
      <c r="E1562" s="106" t="s">
        <v>695</v>
      </c>
      <c r="F1562" s="106" t="s">
        <v>1813</v>
      </c>
      <c r="G1562" s="106" t="s">
        <v>773</v>
      </c>
      <c r="H1562" s="106" t="s">
        <v>1817</v>
      </c>
      <c r="I1562" s="106">
        <v>11</v>
      </c>
      <c r="J1562" s="106" t="s">
        <v>1266</v>
      </c>
      <c r="K1562" s="106">
        <v>11</v>
      </c>
      <c r="L1562" s="106" t="s">
        <v>741</v>
      </c>
      <c r="M1562" s="106" t="s">
        <v>924</v>
      </c>
      <c r="N1562" s="106">
        <v>0.52</v>
      </c>
      <c r="O1562" s="106">
        <v>1.1000000000000001</v>
      </c>
      <c r="P1562" s="106" t="s">
        <v>714</v>
      </c>
      <c r="Q1562" s="107" t="s">
        <v>2322</v>
      </c>
      <c r="R1562" s="107" t="s">
        <v>39</v>
      </c>
    </row>
    <row r="1563" spans="2:18" ht="20.100000000000001" customHeight="1" x14ac:dyDescent="0.4">
      <c r="B1563" s="105" t="str">
        <f t="shared" si="72"/>
        <v/>
      </c>
      <c r="C1563" s="105" t="str">
        <f t="shared" si="73"/>
        <v/>
      </c>
      <c r="D1563" s="105" t="str">
        <f t="shared" si="74"/>
        <v/>
      </c>
      <c r="E1563" s="106" t="s">
        <v>695</v>
      </c>
      <c r="F1563" s="106" t="s">
        <v>1813</v>
      </c>
      <c r="G1563" s="106" t="s">
        <v>773</v>
      </c>
      <c r="H1563" s="106" t="s">
        <v>1027</v>
      </c>
      <c r="I1563" s="106">
        <v>10</v>
      </c>
      <c r="J1563" s="106" t="s">
        <v>1266</v>
      </c>
      <c r="K1563" s="106">
        <v>11</v>
      </c>
      <c r="L1563" s="106" t="s">
        <v>741</v>
      </c>
      <c r="M1563" s="106" t="s">
        <v>924</v>
      </c>
      <c r="N1563" s="106">
        <v>0.51</v>
      </c>
      <c r="O1563" s="106">
        <v>1.1000000000000001</v>
      </c>
      <c r="P1563" s="106" t="s">
        <v>714</v>
      </c>
      <c r="Q1563" s="107" t="s">
        <v>2323</v>
      </c>
      <c r="R1563" s="107" t="s">
        <v>39</v>
      </c>
    </row>
    <row r="1564" spans="2:18" ht="20.100000000000001" customHeight="1" x14ac:dyDescent="0.4">
      <c r="B1564" s="105" t="str">
        <f t="shared" si="72"/>
        <v/>
      </c>
      <c r="C1564" s="105" t="str">
        <f t="shared" si="73"/>
        <v/>
      </c>
      <c r="D1564" s="105" t="str">
        <f t="shared" si="74"/>
        <v/>
      </c>
      <c r="E1564" s="106" t="s">
        <v>695</v>
      </c>
      <c r="F1564" s="106" t="s">
        <v>1813</v>
      </c>
      <c r="G1564" s="106" t="s">
        <v>778</v>
      </c>
      <c r="H1564" s="106" t="s">
        <v>1027</v>
      </c>
      <c r="I1564" s="106">
        <v>11</v>
      </c>
      <c r="J1564" s="106" t="s">
        <v>779</v>
      </c>
      <c r="K1564" s="106">
        <v>11</v>
      </c>
      <c r="L1564" s="106" t="s">
        <v>741</v>
      </c>
      <c r="M1564" s="106" t="s">
        <v>924</v>
      </c>
      <c r="N1564" s="106">
        <v>0.51</v>
      </c>
      <c r="O1564" s="106">
        <v>1.1000000000000001</v>
      </c>
      <c r="P1564" s="106" t="s">
        <v>714</v>
      </c>
      <c r="Q1564" s="107" t="s">
        <v>2324</v>
      </c>
      <c r="R1564" s="107" t="s">
        <v>39</v>
      </c>
    </row>
    <row r="1565" spans="2:18" ht="20.100000000000001" customHeight="1" x14ac:dyDescent="0.4">
      <c r="B1565" s="105" t="str">
        <f t="shared" si="72"/>
        <v/>
      </c>
      <c r="C1565" s="105" t="str">
        <f t="shared" si="73"/>
        <v/>
      </c>
      <c r="D1565" s="105" t="str">
        <f t="shared" si="74"/>
        <v/>
      </c>
      <c r="E1565" s="106" t="s">
        <v>695</v>
      </c>
      <c r="F1565" s="106" t="s">
        <v>1813</v>
      </c>
      <c r="G1565" s="106" t="s">
        <v>778</v>
      </c>
      <c r="H1565" s="106" t="s">
        <v>1817</v>
      </c>
      <c r="I1565" s="106">
        <v>11</v>
      </c>
      <c r="J1565" s="106" t="s">
        <v>1269</v>
      </c>
      <c r="K1565" s="106">
        <v>11</v>
      </c>
      <c r="L1565" s="106" t="s">
        <v>741</v>
      </c>
      <c r="M1565" s="106" t="s">
        <v>924</v>
      </c>
      <c r="N1565" s="106">
        <v>0.52</v>
      </c>
      <c r="O1565" s="106">
        <v>1.1000000000000001</v>
      </c>
      <c r="P1565" s="106" t="s">
        <v>714</v>
      </c>
      <c r="Q1565" s="107" t="s">
        <v>2325</v>
      </c>
      <c r="R1565" s="107" t="s">
        <v>39</v>
      </c>
    </row>
    <row r="1566" spans="2:18" ht="20.100000000000001" customHeight="1" x14ac:dyDescent="0.4">
      <c r="B1566" s="105" t="str">
        <f t="shared" si="72"/>
        <v/>
      </c>
      <c r="C1566" s="105" t="str">
        <f t="shared" si="73"/>
        <v/>
      </c>
      <c r="D1566" s="105" t="str">
        <f t="shared" si="74"/>
        <v/>
      </c>
      <c r="E1566" s="106" t="s">
        <v>695</v>
      </c>
      <c r="F1566" s="106" t="s">
        <v>1813</v>
      </c>
      <c r="G1566" s="106" t="s">
        <v>778</v>
      </c>
      <c r="H1566" s="106" t="s">
        <v>1027</v>
      </c>
      <c r="I1566" s="106">
        <v>10</v>
      </c>
      <c r="J1566" s="106" t="s">
        <v>1269</v>
      </c>
      <c r="K1566" s="106">
        <v>11</v>
      </c>
      <c r="L1566" s="106" t="s">
        <v>741</v>
      </c>
      <c r="M1566" s="106" t="s">
        <v>924</v>
      </c>
      <c r="N1566" s="106">
        <v>0.51</v>
      </c>
      <c r="O1566" s="106">
        <v>1.1000000000000001</v>
      </c>
      <c r="P1566" s="106" t="s">
        <v>714</v>
      </c>
      <c r="Q1566" s="107" t="s">
        <v>2326</v>
      </c>
      <c r="R1566" s="107" t="s">
        <v>39</v>
      </c>
    </row>
    <row r="1567" spans="2:18" ht="20.100000000000001" customHeight="1" x14ac:dyDescent="0.4">
      <c r="B1567" s="105" t="str">
        <f t="shared" si="72"/>
        <v/>
      </c>
      <c r="C1567" s="105" t="str">
        <f t="shared" si="73"/>
        <v/>
      </c>
      <c r="D1567" s="105" t="str">
        <f t="shared" si="74"/>
        <v/>
      </c>
      <c r="E1567" s="106" t="s">
        <v>695</v>
      </c>
      <c r="F1567" s="106" t="s">
        <v>1813</v>
      </c>
      <c r="G1567" s="106" t="s">
        <v>782</v>
      </c>
      <c r="H1567" s="106" t="s">
        <v>1027</v>
      </c>
      <c r="I1567" s="106">
        <v>11</v>
      </c>
      <c r="J1567" s="106" t="s">
        <v>783</v>
      </c>
      <c r="K1567" s="106">
        <v>11</v>
      </c>
      <c r="L1567" s="106" t="s">
        <v>741</v>
      </c>
      <c r="M1567" s="106" t="s">
        <v>924</v>
      </c>
      <c r="N1567" s="106">
        <v>0.4</v>
      </c>
      <c r="O1567" s="106">
        <v>1.1000000000000001</v>
      </c>
      <c r="P1567" s="106" t="s">
        <v>714</v>
      </c>
      <c r="Q1567" s="107" t="s">
        <v>2327</v>
      </c>
      <c r="R1567" s="107" t="s">
        <v>39</v>
      </c>
    </row>
    <row r="1568" spans="2:18" ht="20.100000000000001" customHeight="1" x14ac:dyDescent="0.4">
      <c r="B1568" s="105" t="str">
        <f t="shared" si="72"/>
        <v/>
      </c>
      <c r="C1568" s="105" t="str">
        <f t="shared" si="73"/>
        <v/>
      </c>
      <c r="D1568" s="105" t="str">
        <f t="shared" si="74"/>
        <v/>
      </c>
      <c r="E1568" s="106" t="s">
        <v>695</v>
      </c>
      <c r="F1568" s="106" t="s">
        <v>1813</v>
      </c>
      <c r="G1568" s="106" t="s">
        <v>788</v>
      </c>
      <c r="H1568" s="106" t="s">
        <v>1027</v>
      </c>
      <c r="I1568" s="106">
        <v>11</v>
      </c>
      <c r="J1568" s="106" t="s">
        <v>722</v>
      </c>
      <c r="K1568" s="106">
        <v>11</v>
      </c>
      <c r="L1568" s="106" t="s">
        <v>753</v>
      </c>
      <c r="M1568" s="106" t="s">
        <v>924</v>
      </c>
      <c r="N1568" s="106">
        <v>0.52</v>
      </c>
      <c r="O1568" s="106">
        <v>1.1000000000000001</v>
      </c>
      <c r="P1568" s="106" t="s">
        <v>714</v>
      </c>
      <c r="Q1568" s="107" t="s">
        <v>2328</v>
      </c>
      <c r="R1568" s="107" t="s">
        <v>39</v>
      </c>
    </row>
    <row r="1569" spans="2:18" ht="20.100000000000001" customHeight="1" x14ac:dyDescent="0.4">
      <c r="B1569" s="105" t="str">
        <f t="shared" si="72"/>
        <v/>
      </c>
      <c r="C1569" s="105" t="str">
        <f t="shared" si="73"/>
        <v/>
      </c>
      <c r="D1569" s="105" t="str">
        <f t="shared" si="74"/>
        <v/>
      </c>
      <c r="E1569" s="106" t="s">
        <v>695</v>
      </c>
      <c r="F1569" s="106" t="s">
        <v>1841</v>
      </c>
      <c r="G1569" s="106" t="s">
        <v>697</v>
      </c>
      <c r="H1569" s="106" t="s">
        <v>1027</v>
      </c>
      <c r="I1569" s="106">
        <v>11</v>
      </c>
      <c r="J1569" s="106" t="s">
        <v>699</v>
      </c>
      <c r="K1569" s="106">
        <v>11</v>
      </c>
      <c r="L1569" s="106" t="s">
        <v>765</v>
      </c>
      <c r="M1569" s="106" t="s">
        <v>924</v>
      </c>
      <c r="N1569" s="106">
        <v>0.53</v>
      </c>
      <c r="O1569" s="106">
        <v>1.1000000000000001</v>
      </c>
      <c r="P1569" s="106" t="s">
        <v>714</v>
      </c>
      <c r="Q1569" s="107" t="s">
        <v>2329</v>
      </c>
      <c r="R1569" s="107" t="s">
        <v>25</v>
      </c>
    </row>
    <row r="1570" spans="2:18" ht="20.100000000000001" customHeight="1" x14ac:dyDescent="0.4">
      <c r="B1570" s="105" t="str">
        <f t="shared" si="72"/>
        <v/>
      </c>
      <c r="C1570" s="105" t="str">
        <f t="shared" si="73"/>
        <v/>
      </c>
      <c r="D1570" s="105" t="str">
        <f t="shared" si="74"/>
        <v/>
      </c>
      <c r="E1570" s="106" t="s">
        <v>695</v>
      </c>
      <c r="F1570" s="106" t="s">
        <v>1841</v>
      </c>
      <c r="G1570" s="106" t="s">
        <v>710</v>
      </c>
      <c r="H1570" s="106" t="s">
        <v>707</v>
      </c>
      <c r="I1570" s="106">
        <v>11</v>
      </c>
      <c r="J1570" s="106" t="s">
        <v>711</v>
      </c>
      <c r="K1570" s="106">
        <v>12</v>
      </c>
      <c r="L1570" s="106" t="s">
        <v>729</v>
      </c>
      <c r="M1570" s="106" t="s">
        <v>924</v>
      </c>
      <c r="N1570" s="106">
        <v>0.54</v>
      </c>
      <c r="O1570" s="106">
        <v>1.1000000000000001</v>
      </c>
      <c r="P1570" s="106" t="s">
        <v>714</v>
      </c>
      <c r="Q1570" s="107" t="s">
        <v>2330</v>
      </c>
      <c r="R1570" s="107" t="s">
        <v>25</v>
      </c>
    </row>
    <row r="1571" spans="2:18" ht="20.100000000000001" customHeight="1" x14ac:dyDescent="0.4">
      <c r="B1571" s="105" t="str">
        <f t="shared" si="72"/>
        <v/>
      </c>
      <c r="C1571" s="105" t="str">
        <f t="shared" si="73"/>
        <v/>
      </c>
      <c r="D1571" s="105" t="str">
        <f t="shared" si="74"/>
        <v/>
      </c>
      <c r="E1571" s="106" t="s">
        <v>695</v>
      </c>
      <c r="F1571" s="106" t="s">
        <v>1841</v>
      </c>
      <c r="G1571" s="106" t="s">
        <v>710</v>
      </c>
      <c r="H1571" s="106" t="s">
        <v>1817</v>
      </c>
      <c r="I1571" s="106">
        <v>10</v>
      </c>
      <c r="J1571" s="106" t="s">
        <v>711</v>
      </c>
      <c r="K1571" s="106">
        <v>11</v>
      </c>
      <c r="L1571" s="106" t="s">
        <v>733</v>
      </c>
      <c r="M1571" s="106" t="s">
        <v>924</v>
      </c>
      <c r="N1571" s="106">
        <v>0.53</v>
      </c>
      <c r="O1571" s="106">
        <v>1.1000000000000001</v>
      </c>
      <c r="P1571" s="106" t="s">
        <v>714</v>
      </c>
      <c r="Q1571" s="107" t="s">
        <v>2331</v>
      </c>
      <c r="R1571" s="107" t="s">
        <v>25</v>
      </c>
    </row>
    <row r="1572" spans="2:18" ht="20.100000000000001" customHeight="1" x14ac:dyDescent="0.4">
      <c r="B1572" s="105" t="str">
        <f t="shared" si="72"/>
        <v/>
      </c>
      <c r="C1572" s="105" t="str">
        <f t="shared" si="73"/>
        <v/>
      </c>
      <c r="D1572" s="105" t="str">
        <f t="shared" si="74"/>
        <v/>
      </c>
      <c r="E1572" s="106" t="s">
        <v>695</v>
      </c>
      <c r="F1572" s="106" t="s">
        <v>1841</v>
      </c>
      <c r="G1572" s="106" t="s">
        <v>721</v>
      </c>
      <c r="H1572" s="106" t="s">
        <v>707</v>
      </c>
      <c r="I1572" s="106">
        <v>11</v>
      </c>
      <c r="J1572" s="106" t="s">
        <v>722</v>
      </c>
      <c r="K1572" s="106">
        <v>11</v>
      </c>
      <c r="L1572" s="106" t="s">
        <v>729</v>
      </c>
      <c r="M1572" s="106" t="s">
        <v>924</v>
      </c>
      <c r="N1572" s="106">
        <v>0.53</v>
      </c>
      <c r="O1572" s="106">
        <v>1.1000000000000001</v>
      </c>
      <c r="P1572" s="106" t="s">
        <v>714</v>
      </c>
      <c r="Q1572" s="107" t="s">
        <v>2332</v>
      </c>
      <c r="R1572" s="107" t="s">
        <v>25</v>
      </c>
    </row>
    <row r="1573" spans="2:18" ht="20.100000000000001" customHeight="1" x14ac:dyDescent="0.4">
      <c r="B1573" s="105" t="str">
        <f t="shared" si="72"/>
        <v/>
      </c>
      <c r="C1573" s="105" t="str">
        <f t="shared" si="73"/>
        <v/>
      </c>
      <c r="D1573" s="105" t="str">
        <f t="shared" si="74"/>
        <v/>
      </c>
      <c r="E1573" s="106" t="s">
        <v>695</v>
      </c>
      <c r="F1573" s="106" t="s">
        <v>1813</v>
      </c>
      <c r="G1573" s="106" t="s">
        <v>710</v>
      </c>
      <c r="H1573" s="106" t="s">
        <v>1027</v>
      </c>
      <c r="I1573" s="106">
        <v>11</v>
      </c>
      <c r="J1573" s="106" t="s">
        <v>711</v>
      </c>
      <c r="K1573" s="106">
        <v>12</v>
      </c>
      <c r="L1573" s="106" t="s">
        <v>741</v>
      </c>
      <c r="M1573" s="106" t="s">
        <v>924</v>
      </c>
      <c r="N1573" s="106">
        <v>0.52</v>
      </c>
      <c r="O1573" s="106">
        <v>1.1000000000000001</v>
      </c>
      <c r="P1573" s="106" t="s">
        <v>714</v>
      </c>
      <c r="Q1573" s="107" t="s">
        <v>2333</v>
      </c>
      <c r="R1573" s="107" t="s">
        <v>25</v>
      </c>
    </row>
    <row r="1574" spans="2:18" ht="20.100000000000001" customHeight="1" x14ac:dyDescent="0.4">
      <c r="B1574" s="105" t="str">
        <f t="shared" si="72"/>
        <v/>
      </c>
      <c r="C1574" s="105" t="str">
        <f t="shared" si="73"/>
        <v/>
      </c>
      <c r="D1574" s="105" t="str">
        <f t="shared" si="74"/>
        <v/>
      </c>
      <c r="E1574" s="106" t="s">
        <v>695</v>
      </c>
      <c r="F1574" s="106" t="s">
        <v>1813</v>
      </c>
      <c r="G1574" s="106" t="s">
        <v>721</v>
      </c>
      <c r="H1574" s="106" t="s">
        <v>1817</v>
      </c>
      <c r="I1574" s="106">
        <v>11</v>
      </c>
      <c r="J1574" s="106" t="s">
        <v>722</v>
      </c>
      <c r="K1574" s="106">
        <v>12</v>
      </c>
      <c r="L1574" s="106" t="s">
        <v>741</v>
      </c>
      <c r="M1574" s="106" t="s">
        <v>924</v>
      </c>
      <c r="N1574" s="106">
        <v>0.52</v>
      </c>
      <c r="O1574" s="106">
        <v>1.1000000000000001</v>
      </c>
      <c r="P1574" s="106" t="s">
        <v>714</v>
      </c>
      <c r="Q1574" s="107" t="s">
        <v>2334</v>
      </c>
      <c r="R1574" s="107" t="s">
        <v>25</v>
      </c>
    </row>
    <row r="1575" spans="2:18" ht="20.100000000000001" customHeight="1" x14ac:dyDescent="0.4">
      <c r="B1575" s="105" t="str">
        <f t="shared" si="72"/>
        <v/>
      </c>
      <c r="C1575" s="105" t="str">
        <f t="shared" si="73"/>
        <v/>
      </c>
      <c r="D1575" s="105" t="str">
        <f t="shared" si="74"/>
        <v/>
      </c>
      <c r="E1575" s="106" t="s">
        <v>695</v>
      </c>
      <c r="F1575" s="106" t="s">
        <v>1813</v>
      </c>
      <c r="G1575" s="106" t="s">
        <v>721</v>
      </c>
      <c r="H1575" s="106" t="s">
        <v>1027</v>
      </c>
      <c r="I1575" s="106">
        <v>11</v>
      </c>
      <c r="J1575" s="106" t="s">
        <v>722</v>
      </c>
      <c r="K1575" s="106">
        <v>11</v>
      </c>
      <c r="L1575" s="106" t="s">
        <v>741</v>
      </c>
      <c r="M1575" s="106" t="s">
        <v>924</v>
      </c>
      <c r="N1575" s="106">
        <v>0.52</v>
      </c>
      <c r="O1575" s="106">
        <v>1.1000000000000001</v>
      </c>
      <c r="P1575" s="106" t="s">
        <v>714</v>
      </c>
      <c r="Q1575" s="107" t="s">
        <v>2335</v>
      </c>
      <c r="R1575" s="107" t="s">
        <v>25</v>
      </c>
    </row>
    <row r="1576" spans="2:18" ht="20.100000000000001" customHeight="1" x14ac:dyDescent="0.4">
      <c r="B1576" s="105" t="str">
        <f t="shared" si="72"/>
        <v/>
      </c>
      <c r="C1576" s="105" t="str">
        <f t="shared" si="73"/>
        <v/>
      </c>
      <c r="D1576" s="105" t="str">
        <f t="shared" si="74"/>
        <v/>
      </c>
      <c r="E1576" s="106" t="s">
        <v>695</v>
      </c>
      <c r="F1576" s="106" t="s">
        <v>1813</v>
      </c>
      <c r="G1576" s="106" t="s">
        <v>773</v>
      </c>
      <c r="H1576" s="106" t="s">
        <v>707</v>
      </c>
      <c r="I1576" s="106">
        <v>11</v>
      </c>
      <c r="J1576" s="106" t="s">
        <v>774</v>
      </c>
      <c r="K1576" s="106">
        <v>11</v>
      </c>
      <c r="L1576" s="106" t="s">
        <v>741</v>
      </c>
      <c r="M1576" s="106" t="s">
        <v>924</v>
      </c>
      <c r="N1576" s="106">
        <v>0.53</v>
      </c>
      <c r="O1576" s="106">
        <v>1.1000000000000001</v>
      </c>
      <c r="P1576" s="106" t="s">
        <v>714</v>
      </c>
      <c r="Q1576" s="107" t="s">
        <v>2336</v>
      </c>
      <c r="R1576" s="107" t="s">
        <v>25</v>
      </c>
    </row>
    <row r="1577" spans="2:18" ht="20.100000000000001" customHeight="1" x14ac:dyDescent="0.4">
      <c r="B1577" s="105" t="str">
        <f t="shared" si="72"/>
        <v/>
      </c>
      <c r="C1577" s="105" t="str">
        <f t="shared" si="73"/>
        <v/>
      </c>
      <c r="D1577" s="105" t="str">
        <f t="shared" si="74"/>
        <v/>
      </c>
      <c r="E1577" s="106" t="s">
        <v>695</v>
      </c>
      <c r="F1577" s="106" t="s">
        <v>1813</v>
      </c>
      <c r="G1577" s="106" t="s">
        <v>773</v>
      </c>
      <c r="H1577" s="106" t="s">
        <v>1817</v>
      </c>
      <c r="I1577" s="106">
        <v>10</v>
      </c>
      <c r="J1577" s="106" t="s">
        <v>774</v>
      </c>
      <c r="K1577" s="106">
        <v>11</v>
      </c>
      <c r="L1577" s="106" t="s">
        <v>741</v>
      </c>
      <c r="M1577" s="106" t="s">
        <v>924</v>
      </c>
      <c r="N1577" s="106">
        <v>0.52</v>
      </c>
      <c r="O1577" s="106">
        <v>1.1000000000000001</v>
      </c>
      <c r="P1577" s="106" t="s">
        <v>714</v>
      </c>
      <c r="Q1577" s="107" t="s">
        <v>2337</v>
      </c>
      <c r="R1577" s="107" t="s">
        <v>25</v>
      </c>
    </row>
    <row r="1578" spans="2:18" ht="20.100000000000001" customHeight="1" x14ac:dyDescent="0.4">
      <c r="B1578" s="105" t="str">
        <f t="shared" si="72"/>
        <v/>
      </c>
      <c r="C1578" s="105" t="str">
        <f t="shared" si="73"/>
        <v/>
      </c>
      <c r="D1578" s="105" t="str">
        <f t="shared" si="74"/>
        <v/>
      </c>
      <c r="E1578" s="106" t="s">
        <v>695</v>
      </c>
      <c r="F1578" s="106" t="s">
        <v>1813</v>
      </c>
      <c r="G1578" s="106" t="s">
        <v>773</v>
      </c>
      <c r="H1578" s="106" t="s">
        <v>707</v>
      </c>
      <c r="I1578" s="106">
        <v>10</v>
      </c>
      <c r="J1578" s="106" t="s">
        <v>1266</v>
      </c>
      <c r="K1578" s="106">
        <v>11</v>
      </c>
      <c r="L1578" s="106" t="s">
        <v>741</v>
      </c>
      <c r="M1578" s="106" t="s">
        <v>924</v>
      </c>
      <c r="N1578" s="106">
        <v>0.52</v>
      </c>
      <c r="O1578" s="106">
        <v>1.1000000000000001</v>
      </c>
      <c r="P1578" s="106" t="s">
        <v>714</v>
      </c>
      <c r="Q1578" s="107" t="s">
        <v>2338</v>
      </c>
      <c r="R1578" s="107" t="s">
        <v>25</v>
      </c>
    </row>
    <row r="1579" spans="2:18" ht="20.100000000000001" customHeight="1" x14ac:dyDescent="0.4">
      <c r="B1579" s="105" t="str">
        <f t="shared" si="72"/>
        <v/>
      </c>
      <c r="C1579" s="105" t="str">
        <f t="shared" si="73"/>
        <v/>
      </c>
      <c r="D1579" s="105" t="str">
        <f t="shared" si="74"/>
        <v/>
      </c>
      <c r="E1579" s="106" t="s">
        <v>695</v>
      </c>
      <c r="F1579" s="106" t="s">
        <v>1813</v>
      </c>
      <c r="G1579" s="106" t="s">
        <v>778</v>
      </c>
      <c r="H1579" s="106" t="s">
        <v>707</v>
      </c>
      <c r="I1579" s="106">
        <v>11</v>
      </c>
      <c r="J1579" s="106" t="s">
        <v>779</v>
      </c>
      <c r="K1579" s="106">
        <v>11</v>
      </c>
      <c r="L1579" s="106" t="s">
        <v>741</v>
      </c>
      <c r="M1579" s="106" t="s">
        <v>924</v>
      </c>
      <c r="N1579" s="106">
        <v>0.53</v>
      </c>
      <c r="O1579" s="106">
        <v>1.1000000000000001</v>
      </c>
      <c r="P1579" s="106" t="s">
        <v>714</v>
      </c>
      <c r="Q1579" s="107" t="s">
        <v>2339</v>
      </c>
      <c r="R1579" s="107" t="s">
        <v>25</v>
      </c>
    </row>
    <row r="1580" spans="2:18" ht="20.100000000000001" customHeight="1" x14ac:dyDescent="0.4">
      <c r="B1580" s="105" t="str">
        <f t="shared" si="72"/>
        <v/>
      </c>
      <c r="C1580" s="105" t="str">
        <f t="shared" si="73"/>
        <v/>
      </c>
      <c r="D1580" s="105" t="str">
        <f t="shared" si="74"/>
        <v/>
      </c>
      <c r="E1580" s="106" t="s">
        <v>695</v>
      </c>
      <c r="F1580" s="106" t="s">
        <v>1813</v>
      </c>
      <c r="G1580" s="106" t="s">
        <v>778</v>
      </c>
      <c r="H1580" s="106" t="s">
        <v>1817</v>
      </c>
      <c r="I1580" s="106">
        <v>10</v>
      </c>
      <c r="J1580" s="106" t="s">
        <v>779</v>
      </c>
      <c r="K1580" s="106">
        <v>11</v>
      </c>
      <c r="L1580" s="106" t="s">
        <v>741</v>
      </c>
      <c r="M1580" s="106" t="s">
        <v>924</v>
      </c>
      <c r="N1580" s="106">
        <v>0.52</v>
      </c>
      <c r="O1580" s="106">
        <v>1.1000000000000001</v>
      </c>
      <c r="P1580" s="106" t="s">
        <v>714</v>
      </c>
      <c r="Q1580" s="107" t="s">
        <v>2340</v>
      </c>
      <c r="R1580" s="107" t="s">
        <v>25</v>
      </c>
    </row>
    <row r="1581" spans="2:18" ht="20.100000000000001" customHeight="1" x14ac:dyDescent="0.4">
      <c r="B1581" s="105" t="str">
        <f t="shared" si="72"/>
        <v/>
      </c>
      <c r="C1581" s="105" t="str">
        <f t="shared" si="73"/>
        <v/>
      </c>
      <c r="D1581" s="105" t="str">
        <f t="shared" si="74"/>
        <v/>
      </c>
      <c r="E1581" s="106" t="s">
        <v>695</v>
      </c>
      <c r="F1581" s="106" t="s">
        <v>1813</v>
      </c>
      <c r="G1581" s="106" t="s">
        <v>778</v>
      </c>
      <c r="H1581" s="106" t="s">
        <v>707</v>
      </c>
      <c r="I1581" s="106">
        <v>10</v>
      </c>
      <c r="J1581" s="106" t="s">
        <v>1269</v>
      </c>
      <c r="K1581" s="106">
        <v>11</v>
      </c>
      <c r="L1581" s="106" t="s">
        <v>741</v>
      </c>
      <c r="M1581" s="106" t="s">
        <v>924</v>
      </c>
      <c r="N1581" s="106">
        <v>0.52</v>
      </c>
      <c r="O1581" s="106">
        <v>1.1000000000000001</v>
      </c>
      <c r="P1581" s="106" t="s">
        <v>714</v>
      </c>
      <c r="Q1581" s="107" t="s">
        <v>2341</v>
      </c>
      <c r="R1581" s="107" t="s">
        <v>25</v>
      </c>
    </row>
    <row r="1582" spans="2:18" ht="20.100000000000001" customHeight="1" x14ac:dyDescent="0.4">
      <c r="B1582" s="105" t="str">
        <f t="shared" si="72"/>
        <v/>
      </c>
      <c r="C1582" s="105" t="str">
        <f t="shared" si="73"/>
        <v/>
      </c>
      <c r="D1582" s="105" t="str">
        <f t="shared" si="74"/>
        <v/>
      </c>
      <c r="E1582" s="106" t="s">
        <v>695</v>
      </c>
      <c r="F1582" s="106" t="s">
        <v>1813</v>
      </c>
      <c r="G1582" s="106" t="s">
        <v>782</v>
      </c>
      <c r="H1582" s="106" t="s">
        <v>707</v>
      </c>
      <c r="I1582" s="106">
        <v>11</v>
      </c>
      <c r="J1582" s="106" t="s">
        <v>783</v>
      </c>
      <c r="K1582" s="106">
        <v>11</v>
      </c>
      <c r="L1582" s="106" t="s">
        <v>741</v>
      </c>
      <c r="M1582" s="106" t="s">
        <v>924</v>
      </c>
      <c r="N1582" s="106">
        <v>0.42</v>
      </c>
      <c r="O1582" s="106">
        <v>1.1000000000000001</v>
      </c>
      <c r="P1582" s="106" t="s">
        <v>714</v>
      </c>
      <c r="Q1582" s="107" t="s">
        <v>2342</v>
      </c>
      <c r="R1582" s="107" t="s">
        <v>25</v>
      </c>
    </row>
    <row r="1583" spans="2:18" ht="20.100000000000001" customHeight="1" x14ac:dyDescent="0.4">
      <c r="B1583" s="105" t="str">
        <f t="shared" si="72"/>
        <v/>
      </c>
      <c r="C1583" s="105" t="str">
        <f t="shared" si="73"/>
        <v/>
      </c>
      <c r="D1583" s="105" t="str">
        <f t="shared" si="74"/>
        <v/>
      </c>
      <c r="E1583" s="106" t="s">
        <v>695</v>
      </c>
      <c r="F1583" s="106" t="s">
        <v>1813</v>
      </c>
      <c r="G1583" s="106" t="s">
        <v>782</v>
      </c>
      <c r="H1583" s="106" t="s">
        <v>1817</v>
      </c>
      <c r="I1583" s="106">
        <v>10</v>
      </c>
      <c r="J1583" s="106" t="s">
        <v>783</v>
      </c>
      <c r="K1583" s="106">
        <v>11</v>
      </c>
      <c r="L1583" s="106" t="s">
        <v>741</v>
      </c>
      <c r="M1583" s="106" t="s">
        <v>924</v>
      </c>
      <c r="N1583" s="106">
        <v>0.41</v>
      </c>
      <c r="O1583" s="106">
        <v>1.1000000000000001</v>
      </c>
      <c r="P1583" s="106" t="s">
        <v>714</v>
      </c>
      <c r="Q1583" s="107" t="s">
        <v>2343</v>
      </c>
      <c r="R1583" s="107" t="s">
        <v>25</v>
      </c>
    </row>
    <row r="1584" spans="2:18" ht="20.100000000000001" customHeight="1" x14ac:dyDescent="0.4">
      <c r="B1584" s="105" t="str">
        <f t="shared" si="72"/>
        <v/>
      </c>
      <c r="C1584" s="105" t="str">
        <f t="shared" si="73"/>
        <v/>
      </c>
      <c r="D1584" s="105" t="str">
        <f t="shared" si="74"/>
        <v/>
      </c>
      <c r="E1584" s="106" t="s">
        <v>695</v>
      </c>
      <c r="F1584" s="106" t="s">
        <v>1813</v>
      </c>
      <c r="G1584" s="106" t="s">
        <v>758</v>
      </c>
      <c r="H1584" s="106" t="s">
        <v>1817</v>
      </c>
      <c r="I1584" s="106">
        <v>11</v>
      </c>
      <c r="J1584" s="106" t="s">
        <v>711</v>
      </c>
      <c r="K1584" s="106">
        <v>11</v>
      </c>
      <c r="L1584" s="106" t="s">
        <v>753</v>
      </c>
      <c r="M1584" s="106" t="s">
        <v>924</v>
      </c>
      <c r="N1584" s="106">
        <v>0.53</v>
      </c>
      <c r="O1584" s="106">
        <v>1.1000000000000001</v>
      </c>
      <c r="P1584" s="106" t="s">
        <v>714</v>
      </c>
      <c r="Q1584" s="107" t="s">
        <v>2344</v>
      </c>
      <c r="R1584" s="107" t="s">
        <v>25</v>
      </c>
    </row>
    <row r="1585" spans="2:18" ht="20.100000000000001" customHeight="1" x14ac:dyDescent="0.4">
      <c r="B1585" s="105" t="str">
        <f t="shared" si="72"/>
        <v/>
      </c>
      <c r="C1585" s="105" t="str">
        <f t="shared" si="73"/>
        <v/>
      </c>
      <c r="D1585" s="105" t="str">
        <f t="shared" si="74"/>
        <v/>
      </c>
      <c r="E1585" s="106" t="s">
        <v>695</v>
      </c>
      <c r="F1585" s="106" t="s">
        <v>1813</v>
      </c>
      <c r="G1585" s="106" t="s">
        <v>758</v>
      </c>
      <c r="H1585" s="106" t="s">
        <v>1027</v>
      </c>
      <c r="I1585" s="106">
        <v>10</v>
      </c>
      <c r="J1585" s="106" t="s">
        <v>711</v>
      </c>
      <c r="K1585" s="106">
        <v>11</v>
      </c>
      <c r="L1585" s="106" t="s">
        <v>753</v>
      </c>
      <c r="M1585" s="106" t="s">
        <v>924</v>
      </c>
      <c r="N1585" s="106">
        <v>0.52</v>
      </c>
      <c r="O1585" s="106">
        <v>1.1000000000000001</v>
      </c>
      <c r="P1585" s="106" t="s">
        <v>714</v>
      </c>
      <c r="Q1585" s="107" t="s">
        <v>2345</v>
      </c>
      <c r="R1585" s="107" t="s">
        <v>25</v>
      </c>
    </row>
    <row r="1586" spans="2:18" ht="20.100000000000001" customHeight="1" x14ac:dyDescent="0.4">
      <c r="B1586" s="105" t="str">
        <f t="shared" si="72"/>
        <v/>
      </c>
      <c r="C1586" s="105" t="str">
        <f t="shared" si="73"/>
        <v/>
      </c>
      <c r="D1586" s="105" t="str">
        <f t="shared" si="74"/>
        <v/>
      </c>
      <c r="E1586" s="106" t="s">
        <v>695</v>
      </c>
      <c r="F1586" s="106" t="s">
        <v>1813</v>
      </c>
      <c r="G1586" s="106" t="s">
        <v>788</v>
      </c>
      <c r="H1586" s="106" t="s">
        <v>707</v>
      </c>
      <c r="I1586" s="106">
        <v>11</v>
      </c>
      <c r="J1586" s="106" t="s">
        <v>722</v>
      </c>
      <c r="K1586" s="106">
        <v>11</v>
      </c>
      <c r="L1586" s="106" t="s">
        <v>753</v>
      </c>
      <c r="M1586" s="106" t="s">
        <v>924</v>
      </c>
      <c r="N1586" s="106">
        <v>0.53</v>
      </c>
      <c r="O1586" s="106">
        <v>1.1000000000000001</v>
      </c>
      <c r="P1586" s="106" t="s">
        <v>714</v>
      </c>
      <c r="Q1586" s="107" t="s">
        <v>2346</v>
      </c>
      <c r="R1586" s="107" t="s">
        <v>25</v>
      </c>
    </row>
    <row r="1587" spans="2:18" ht="20.100000000000001" customHeight="1" x14ac:dyDescent="0.4">
      <c r="B1587" s="105" t="str">
        <f t="shared" si="72"/>
        <v/>
      </c>
      <c r="C1587" s="105" t="str">
        <f t="shared" si="73"/>
        <v/>
      </c>
      <c r="D1587" s="105" t="str">
        <f t="shared" si="74"/>
        <v/>
      </c>
      <c r="E1587" s="106" t="s">
        <v>695</v>
      </c>
      <c r="F1587" s="106" t="s">
        <v>1813</v>
      </c>
      <c r="G1587" s="106" t="s">
        <v>788</v>
      </c>
      <c r="H1587" s="106" t="s">
        <v>1817</v>
      </c>
      <c r="I1587" s="106">
        <v>10</v>
      </c>
      <c r="J1587" s="106" t="s">
        <v>722</v>
      </c>
      <c r="K1587" s="106">
        <v>11</v>
      </c>
      <c r="L1587" s="106" t="s">
        <v>753</v>
      </c>
      <c r="M1587" s="106" t="s">
        <v>924</v>
      </c>
      <c r="N1587" s="106">
        <v>0.52</v>
      </c>
      <c r="O1587" s="106">
        <v>1.1000000000000001</v>
      </c>
      <c r="P1587" s="106" t="s">
        <v>714</v>
      </c>
      <c r="Q1587" s="107" t="s">
        <v>2347</v>
      </c>
      <c r="R1587" s="107" t="s">
        <v>25</v>
      </c>
    </row>
    <row r="1588" spans="2:18" ht="20.100000000000001" customHeight="1" x14ac:dyDescent="0.4">
      <c r="B1588" s="105" t="str">
        <f t="shared" si="72"/>
        <v/>
      </c>
      <c r="C1588" s="105" t="str">
        <f t="shared" si="73"/>
        <v/>
      </c>
      <c r="D1588" s="105" t="str">
        <f t="shared" si="74"/>
        <v/>
      </c>
      <c r="E1588" s="106" t="s">
        <v>695</v>
      </c>
      <c r="F1588" s="106" t="s">
        <v>794</v>
      </c>
      <c r="G1588" s="106" t="s">
        <v>710</v>
      </c>
      <c r="H1588" s="106" t="s">
        <v>733</v>
      </c>
      <c r="I1588" s="106">
        <v>7</v>
      </c>
      <c r="J1588" s="106" t="s">
        <v>711</v>
      </c>
      <c r="K1588" s="106">
        <v>8</v>
      </c>
      <c r="L1588" s="106" t="s">
        <v>733</v>
      </c>
      <c r="M1588" s="106" t="s">
        <v>924</v>
      </c>
      <c r="N1588" s="106">
        <v>0.45</v>
      </c>
      <c r="O1588" s="106">
        <v>1.1000000000000001</v>
      </c>
      <c r="P1588" s="106" t="s">
        <v>714</v>
      </c>
      <c r="Q1588" s="107" t="s">
        <v>2348</v>
      </c>
      <c r="R1588" s="107" t="s">
        <v>522</v>
      </c>
    </row>
    <row r="1589" spans="2:18" ht="20.100000000000001" customHeight="1" x14ac:dyDescent="0.4">
      <c r="B1589" s="105" t="str">
        <f t="shared" si="72"/>
        <v/>
      </c>
      <c r="C1589" s="105" t="str">
        <f t="shared" si="73"/>
        <v/>
      </c>
      <c r="D1589" s="105" t="str">
        <f t="shared" si="74"/>
        <v/>
      </c>
      <c r="E1589" s="106" t="s">
        <v>695</v>
      </c>
      <c r="F1589" s="106" t="s">
        <v>794</v>
      </c>
      <c r="G1589" s="106" t="s">
        <v>721</v>
      </c>
      <c r="H1589" s="106" t="s">
        <v>733</v>
      </c>
      <c r="I1589" s="106">
        <v>7</v>
      </c>
      <c r="J1589" s="106" t="s">
        <v>722</v>
      </c>
      <c r="K1589" s="106">
        <v>7</v>
      </c>
      <c r="L1589" s="106" t="s">
        <v>733</v>
      </c>
      <c r="M1589" s="106" t="s">
        <v>924</v>
      </c>
      <c r="N1589" s="106">
        <v>0.45</v>
      </c>
      <c r="O1589" s="106">
        <v>1.1000000000000001</v>
      </c>
      <c r="P1589" s="106" t="s">
        <v>714</v>
      </c>
      <c r="Q1589" s="107" t="s">
        <v>2349</v>
      </c>
      <c r="R1589" s="107" t="s">
        <v>522</v>
      </c>
    </row>
    <row r="1590" spans="2:18" ht="20.100000000000001" customHeight="1" x14ac:dyDescent="0.4">
      <c r="B1590" s="105" t="str">
        <f t="shared" si="72"/>
        <v/>
      </c>
      <c r="C1590" s="105" t="str">
        <f t="shared" si="73"/>
        <v/>
      </c>
      <c r="D1590" s="105" t="str">
        <f t="shared" si="74"/>
        <v/>
      </c>
      <c r="E1590" s="106" t="s">
        <v>695</v>
      </c>
      <c r="F1590" s="106" t="s">
        <v>794</v>
      </c>
      <c r="G1590" s="106" t="s">
        <v>773</v>
      </c>
      <c r="H1590" s="106" t="s">
        <v>729</v>
      </c>
      <c r="I1590" s="106">
        <v>7</v>
      </c>
      <c r="J1590" s="106" t="s">
        <v>774</v>
      </c>
      <c r="K1590" s="106">
        <v>7</v>
      </c>
      <c r="L1590" s="106" t="s">
        <v>729</v>
      </c>
      <c r="M1590" s="106" t="s">
        <v>924</v>
      </c>
      <c r="N1590" s="106">
        <v>0.45</v>
      </c>
      <c r="O1590" s="106">
        <v>1.1000000000000001</v>
      </c>
      <c r="P1590" s="106" t="s">
        <v>714</v>
      </c>
      <c r="Q1590" s="107" t="s">
        <v>2350</v>
      </c>
      <c r="R1590" s="107" t="s">
        <v>522</v>
      </c>
    </row>
    <row r="1591" spans="2:18" ht="20.100000000000001" customHeight="1" x14ac:dyDescent="0.4">
      <c r="B1591" s="105" t="str">
        <f t="shared" si="72"/>
        <v/>
      </c>
      <c r="C1591" s="105" t="str">
        <f t="shared" si="73"/>
        <v/>
      </c>
      <c r="D1591" s="105" t="str">
        <f t="shared" si="74"/>
        <v/>
      </c>
      <c r="E1591" s="106" t="s">
        <v>695</v>
      </c>
      <c r="F1591" s="106" t="s">
        <v>794</v>
      </c>
      <c r="G1591" s="106" t="s">
        <v>778</v>
      </c>
      <c r="H1591" s="106" t="s">
        <v>729</v>
      </c>
      <c r="I1591" s="106">
        <v>7</v>
      </c>
      <c r="J1591" s="106" t="s">
        <v>779</v>
      </c>
      <c r="K1591" s="106">
        <v>7</v>
      </c>
      <c r="L1591" s="106" t="s">
        <v>729</v>
      </c>
      <c r="M1591" s="106" t="s">
        <v>924</v>
      </c>
      <c r="N1591" s="106">
        <v>0.45</v>
      </c>
      <c r="O1591" s="106">
        <v>1.1000000000000001</v>
      </c>
      <c r="P1591" s="106" t="s">
        <v>714</v>
      </c>
      <c r="Q1591" s="107" t="s">
        <v>2351</v>
      </c>
      <c r="R1591" s="107" t="s">
        <v>522</v>
      </c>
    </row>
    <row r="1592" spans="2:18" ht="20.100000000000001" customHeight="1" x14ac:dyDescent="0.4">
      <c r="B1592" s="105" t="str">
        <f t="shared" si="72"/>
        <v/>
      </c>
      <c r="C1592" s="105" t="str">
        <f t="shared" si="73"/>
        <v/>
      </c>
      <c r="D1592" s="105" t="str">
        <f t="shared" si="74"/>
        <v/>
      </c>
      <c r="E1592" s="106" t="s">
        <v>695</v>
      </c>
      <c r="F1592" s="106" t="s">
        <v>794</v>
      </c>
      <c r="G1592" s="106" t="s">
        <v>782</v>
      </c>
      <c r="H1592" s="106" t="s">
        <v>729</v>
      </c>
      <c r="I1592" s="106">
        <v>7</v>
      </c>
      <c r="J1592" s="106" t="s">
        <v>783</v>
      </c>
      <c r="K1592" s="106">
        <v>7</v>
      </c>
      <c r="L1592" s="106" t="s">
        <v>729</v>
      </c>
      <c r="M1592" s="106" t="s">
        <v>924</v>
      </c>
      <c r="N1592" s="106">
        <v>0.38</v>
      </c>
      <c r="O1592" s="106">
        <v>1.1000000000000001</v>
      </c>
      <c r="P1592" s="106" t="s">
        <v>714</v>
      </c>
      <c r="Q1592" s="107" t="s">
        <v>2352</v>
      </c>
      <c r="R1592" s="107" t="s">
        <v>522</v>
      </c>
    </row>
    <row r="1593" spans="2:18" ht="20.100000000000001" customHeight="1" x14ac:dyDescent="0.4">
      <c r="B1593" s="105" t="str">
        <f t="shared" si="72"/>
        <v/>
      </c>
      <c r="C1593" s="105" t="str">
        <f t="shared" si="73"/>
        <v/>
      </c>
      <c r="D1593" s="105" t="str">
        <f t="shared" si="74"/>
        <v/>
      </c>
      <c r="E1593" s="106" t="s">
        <v>695</v>
      </c>
      <c r="F1593" s="106" t="s">
        <v>696</v>
      </c>
      <c r="G1593" s="106" t="s">
        <v>710</v>
      </c>
      <c r="H1593" s="106" t="s">
        <v>717</v>
      </c>
      <c r="I1593" s="106">
        <v>6</v>
      </c>
      <c r="J1593" s="106" t="s">
        <v>711</v>
      </c>
      <c r="K1593" s="106">
        <v>7</v>
      </c>
      <c r="L1593" s="106" t="s">
        <v>717</v>
      </c>
      <c r="M1593" s="106" t="s">
        <v>924</v>
      </c>
      <c r="N1593" s="106">
        <v>0.32</v>
      </c>
      <c r="O1593" s="106">
        <v>1.1000000000000001</v>
      </c>
      <c r="P1593" s="106" t="s">
        <v>714</v>
      </c>
      <c r="Q1593" s="107" t="s">
        <v>2353</v>
      </c>
      <c r="R1593" s="107" t="s">
        <v>522</v>
      </c>
    </row>
    <row r="1594" spans="2:18" ht="20.100000000000001" customHeight="1" x14ac:dyDescent="0.4">
      <c r="B1594" s="105" t="str">
        <f t="shared" si="72"/>
        <v/>
      </c>
      <c r="C1594" s="105" t="str">
        <f t="shared" si="73"/>
        <v/>
      </c>
      <c r="D1594" s="105" t="str">
        <f t="shared" si="74"/>
        <v/>
      </c>
      <c r="E1594" s="106" t="s">
        <v>695</v>
      </c>
      <c r="F1594" s="106" t="s">
        <v>696</v>
      </c>
      <c r="G1594" s="106" t="s">
        <v>721</v>
      </c>
      <c r="H1594" s="106" t="s">
        <v>698</v>
      </c>
      <c r="I1594" s="106">
        <v>7</v>
      </c>
      <c r="J1594" s="106" t="s">
        <v>722</v>
      </c>
      <c r="K1594" s="106">
        <v>7</v>
      </c>
      <c r="L1594" s="106" t="s">
        <v>698</v>
      </c>
      <c r="M1594" s="106" t="s">
        <v>924</v>
      </c>
      <c r="N1594" s="106">
        <v>0.32</v>
      </c>
      <c r="O1594" s="106">
        <v>1.1000000000000001</v>
      </c>
      <c r="P1594" s="106" t="s">
        <v>714</v>
      </c>
      <c r="Q1594" s="107" t="s">
        <v>2354</v>
      </c>
      <c r="R1594" s="107" t="s">
        <v>522</v>
      </c>
    </row>
    <row r="1595" spans="2:18" ht="20.100000000000001" customHeight="1" x14ac:dyDescent="0.4">
      <c r="B1595" s="105" t="str">
        <f t="shared" si="72"/>
        <v/>
      </c>
      <c r="C1595" s="105" t="str">
        <f t="shared" si="73"/>
        <v/>
      </c>
      <c r="D1595" s="105" t="str">
        <f t="shared" si="74"/>
        <v/>
      </c>
      <c r="E1595" s="106" t="s">
        <v>695</v>
      </c>
      <c r="F1595" s="106" t="s">
        <v>696</v>
      </c>
      <c r="G1595" s="106" t="s">
        <v>773</v>
      </c>
      <c r="H1595" s="106" t="s">
        <v>706</v>
      </c>
      <c r="I1595" s="106">
        <v>7</v>
      </c>
      <c r="J1595" s="106" t="s">
        <v>774</v>
      </c>
      <c r="K1595" s="106">
        <v>7</v>
      </c>
      <c r="L1595" s="106" t="s">
        <v>706</v>
      </c>
      <c r="M1595" s="106" t="s">
        <v>924</v>
      </c>
      <c r="N1595" s="106">
        <v>0.32</v>
      </c>
      <c r="O1595" s="106">
        <v>1.1000000000000001</v>
      </c>
      <c r="P1595" s="106" t="s">
        <v>714</v>
      </c>
      <c r="Q1595" s="107" t="s">
        <v>2355</v>
      </c>
      <c r="R1595" s="107" t="s">
        <v>522</v>
      </c>
    </row>
    <row r="1596" spans="2:18" ht="20.100000000000001" customHeight="1" x14ac:dyDescent="0.4">
      <c r="B1596" s="105" t="str">
        <f t="shared" si="72"/>
        <v/>
      </c>
      <c r="C1596" s="105" t="str">
        <f t="shared" si="73"/>
        <v/>
      </c>
      <c r="D1596" s="105" t="str">
        <f t="shared" si="74"/>
        <v/>
      </c>
      <c r="E1596" s="106" t="s">
        <v>695</v>
      </c>
      <c r="F1596" s="106" t="s">
        <v>696</v>
      </c>
      <c r="G1596" s="106" t="s">
        <v>778</v>
      </c>
      <c r="H1596" s="106" t="s">
        <v>706</v>
      </c>
      <c r="I1596" s="106">
        <v>7</v>
      </c>
      <c r="J1596" s="106" t="s">
        <v>779</v>
      </c>
      <c r="K1596" s="106">
        <v>7</v>
      </c>
      <c r="L1596" s="106" t="s">
        <v>706</v>
      </c>
      <c r="M1596" s="106" t="s">
        <v>924</v>
      </c>
      <c r="N1596" s="106">
        <v>0.32</v>
      </c>
      <c r="O1596" s="106">
        <v>1.1000000000000001</v>
      </c>
      <c r="P1596" s="106" t="s">
        <v>714</v>
      </c>
      <c r="Q1596" s="107" t="s">
        <v>2356</v>
      </c>
      <c r="R1596" s="107" t="s">
        <v>522</v>
      </c>
    </row>
    <row r="1597" spans="2:18" ht="20.100000000000001" customHeight="1" x14ac:dyDescent="0.4">
      <c r="B1597" s="105" t="str">
        <f t="shared" si="72"/>
        <v/>
      </c>
      <c r="C1597" s="105" t="str">
        <f t="shared" si="73"/>
        <v/>
      </c>
      <c r="D1597" s="105" t="str">
        <f t="shared" si="74"/>
        <v/>
      </c>
      <c r="E1597" s="106" t="s">
        <v>695</v>
      </c>
      <c r="F1597" s="106" t="s">
        <v>696</v>
      </c>
      <c r="G1597" s="106" t="s">
        <v>782</v>
      </c>
      <c r="H1597" s="106" t="s">
        <v>706</v>
      </c>
      <c r="I1597" s="106">
        <v>7</v>
      </c>
      <c r="J1597" s="106" t="s">
        <v>783</v>
      </c>
      <c r="K1597" s="106">
        <v>7</v>
      </c>
      <c r="L1597" s="106" t="s">
        <v>706</v>
      </c>
      <c r="M1597" s="106" t="s">
        <v>924</v>
      </c>
      <c r="N1597" s="106">
        <v>0.27</v>
      </c>
      <c r="O1597" s="106">
        <v>1.1000000000000001</v>
      </c>
      <c r="P1597" s="106" t="s">
        <v>714</v>
      </c>
      <c r="Q1597" s="107" t="s">
        <v>2357</v>
      </c>
      <c r="R1597" s="107" t="s">
        <v>522</v>
      </c>
    </row>
    <row r="1598" spans="2:18" ht="20.100000000000001" customHeight="1" x14ac:dyDescent="0.4">
      <c r="B1598" s="105" t="str">
        <f t="shared" si="72"/>
        <v/>
      </c>
      <c r="C1598" s="105" t="str">
        <f t="shared" si="73"/>
        <v/>
      </c>
      <c r="D1598" s="105" t="str">
        <f t="shared" si="74"/>
        <v/>
      </c>
      <c r="E1598" s="106" t="s">
        <v>695</v>
      </c>
      <c r="F1598" s="106" t="s">
        <v>728</v>
      </c>
      <c r="G1598" s="106" t="s">
        <v>721</v>
      </c>
      <c r="H1598" s="106" t="s">
        <v>733</v>
      </c>
      <c r="I1598" s="106">
        <v>7</v>
      </c>
      <c r="J1598" s="106" t="s">
        <v>722</v>
      </c>
      <c r="K1598" s="106">
        <v>7</v>
      </c>
      <c r="L1598" s="106" t="s">
        <v>698</v>
      </c>
      <c r="M1598" s="106" t="s">
        <v>924</v>
      </c>
      <c r="N1598" s="106">
        <v>0.4</v>
      </c>
      <c r="O1598" s="106">
        <v>1.1000000000000001</v>
      </c>
      <c r="P1598" s="106" t="s">
        <v>714</v>
      </c>
      <c r="Q1598" s="107" t="s">
        <v>2358</v>
      </c>
      <c r="R1598" s="107" t="s">
        <v>522</v>
      </c>
    </row>
    <row r="1599" spans="2:18" ht="20.100000000000001" customHeight="1" x14ac:dyDescent="0.4">
      <c r="B1599" s="105" t="str">
        <f t="shared" si="72"/>
        <v/>
      </c>
      <c r="C1599" s="105" t="str">
        <f t="shared" si="73"/>
        <v/>
      </c>
      <c r="D1599" s="105" t="str">
        <f t="shared" si="74"/>
        <v/>
      </c>
      <c r="E1599" s="106" t="s">
        <v>695</v>
      </c>
      <c r="F1599" s="106" t="s">
        <v>728</v>
      </c>
      <c r="G1599" s="106" t="s">
        <v>773</v>
      </c>
      <c r="H1599" s="106" t="s">
        <v>729</v>
      </c>
      <c r="I1599" s="106">
        <v>7</v>
      </c>
      <c r="J1599" s="106" t="s">
        <v>774</v>
      </c>
      <c r="K1599" s="106">
        <v>7</v>
      </c>
      <c r="L1599" s="106" t="s">
        <v>706</v>
      </c>
      <c r="M1599" s="106" t="s">
        <v>924</v>
      </c>
      <c r="N1599" s="106">
        <v>0.4</v>
      </c>
      <c r="O1599" s="106">
        <v>1.1000000000000001</v>
      </c>
      <c r="P1599" s="106" t="s">
        <v>714</v>
      </c>
      <c r="Q1599" s="107" t="s">
        <v>2359</v>
      </c>
      <c r="R1599" s="107" t="s">
        <v>522</v>
      </c>
    </row>
    <row r="1600" spans="2:18" ht="20.100000000000001" customHeight="1" x14ac:dyDescent="0.4">
      <c r="B1600" s="105" t="str">
        <f t="shared" si="72"/>
        <v/>
      </c>
      <c r="C1600" s="105" t="str">
        <f t="shared" si="73"/>
        <v/>
      </c>
      <c r="D1600" s="105" t="str">
        <f t="shared" si="74"/>
        <v/>
      </c>
      <c r="E1600" s="106" t="s">
        <v>695</v>
      </c>
      <c r="F1600" s="106" t="s">
        <v>728</v>
      </c>
      <c r="G1600" s="106" t="s">
        <v>778</v>
      </c>
      <c r="H1600" s="106" t="s">
        <v>729</v>
      </c>
      <c r="I1600" s="106">
        <v>7</v>
      </c>
      <c r="J1600" s="106" t="s">
        <v>779</v>
      </c>
      <c r="K1600" s="106">
        <v>7</v>
      </c>
      <c r="L1600" s="106" t="s">
        <v>706</v>
      </c>
      <c r="M1600" s="106" t="s">
        <v>924</v>
      </c>
      <c r="N1600" s="106">
        <v>0.4</v>
      </c>
      <c r="O1600" s="106">
        <v>1.1000000000000001</v>
      </c>
      <c r="P1600" s="106" t="s">
        <v>714</v>
      </c>
      <c r="Q1600" s="107" t="s">
        <v>2360</v>
      </c>
      <c r="R1600" s="107" t="s">
        <v>522</v>
      </c>
    </row>
    <row r="1601" spans="2:18" ht="20.100000000000001" customHeight="1" x14ac:dyDescent="0.4">
      <c r="B1601" s="105" t="str">
        <f t="shared" si="72"/>
        <v/>
      </c>
      <c r="C1601" s="105" t="str">
        <f t="shared" si="73"/>
        <v/>
      </c>
      <c r="D1601" s="105" t="str">
        <f t="shared" si="74"/>
        <v/>
      </c>
      <c r="E1601" s="106" t="s">
        <v>695</v>
      </c>
      <c r="F1601" s="106" t="s">
        <v>728</v>
      </c>
      <c r="G1601" s="106" t="s">
        <v>782</v>
      </c>
      <c r="H1601" s="106" t="s">
        <v>729</v>
      </c>
      <c r="I1601" s="106">
        <v>7</v>
      </c>
      <c r="J1601" s="106" t="s">
        <v>783</v>
      </c>
      <c r="K1601" s="106">
        <v>7</v>
      </c>
      <c r="L1601" s="106" t="s">
        <v>706</v>
      </c>
      <c r="M1601" s="106" t="s">
        <v>924</v>
      </c>
      <c r="N1601" s="106">
        <v>0.35</v>
      </c>
      <c r="O1601" s="106">
        <v>1.1000000000000001</v>
      </c>
      <c r="P1601" s="106" t="s">
        <v>714</v>
      </c>
      <c r="Q1601" s="107" t="s">
        <v>2361</v>
      </c>
      <c r="R1601" s="107" t="s">
        <v>522</v>
      </c>
    </row>
    <row r="1602" spans="2:18" ht="20.100000000000001" customHeight="1" x14ac:dyDescent="0.4">
      <c r="B1602" s="105" t="str">
        <f t="shared" si="72"/>
        <v/>
      </c>
      <c r="C1602" s="105" t="str">
        <f t="shared" si="73"/>
        <v/>
      </c>
      <c r="D1602" s="105" t="str">
        <f t="shared" si="74"/>
        <v/>
      </c>
      <c r="E1602" s="106" t="s">
        <v>695</v>
      </c>
      <c r="F1602" s="106" t="s">
        <v>798</v>
      </c>
      <c r="G1602" s="106" t="s">
        <v>710</v>
      </c>
      <c r="H1602" s="106" t="s">
        <v>733</v>
      </c>
      <c r="I1602" s="106">
        <v>7</v>
      </c>
      <c r="J1602" s="106" t="s">
        <v>711</v>
      </c>
      <c r="K1602" s="106">
        <v>8</v>
      </c>
      <c r="L1602" s="106" t="s">
        <v>802</v>
      </c>
      <c r="M1602" s="106" t="s">
        <v>924</v>
      </c>
      <c r="N1602" s="106">
        <v>0.36</v>
      </c>
      <c r="O1602" s="106">
        <v>1.1000000000000001</v>
      </c>
      <c r="P1602" s="106" t="s">
        <v>714</v>
      </c>
      <c r="Q1602" s="107" t="s">
        <v>2362</v>
      </c>
      <c r="R1602" s="107" t="s">
        <v>522</v>
      </c>
    </row>
    <row r="1603" spans="2:18" ht="20.100000000000001" customHeight="1" x14ac:dyDescent="0.4">
      <c r="B1603" s="105" t="str">
        <f t="shared" si="72"/>
        <v/>
      </c>
      <c r="C1603" s="105" t="str">
        <f t="shared" si="73"/>
        <v/>
      </c>
      <c r="D1603" s="105" t="str">
        <f t="shared" si="74"/>
        <v/>
      </c>
      <c r="E1603" s="106" t="s">
        <v>695</v>
      </c>
      <c r="F1603" s="106" t="s">
        <v>798</v>
      </c>
      <c r="G1603" s="106" t="s">
        <v>721</v>
      </c>
      <c r="H1603" s="106" t="s">
        <v>733</v>
      </c>
      <c r="I1603" s="106">
        <v>7</v>
      </c>
      <c r="J1603" s="106" t="s">
        <v>722</v>
      </c>
      <c r="K1603" s="106">
        <v>7</v>
      </c>
      <c r="L1603" s="106" t="s">
        <v>802</v>
      </c>
      <c r="M1603" s="106" t="s">
        <v>924</v>
      </c>
      <c r="N1603" s="106">
        <v>0.37</v>
      </c>
      <c r="O1603" s="106">
        <v>1.1000000000000001</v>
      </c>
      <c r="P1603" s="106" t="s">
        <v>714</v>
      </c>
      <c r="Q1603" s="107" t="s">
        <v>2363</v>
      </c>
      <c r="R1603" s="107" t="s">
        <v>522</v>
      </c>
    </row>
    <row r="1604" spans="2:18" ht="20.100000000000001" customHeight="1" x14ac:dyDescent="0.4">
      <c r="B1604" s="105" t="str">
        <f t="shared" si="72"/>
        <v/>
      </c>
      <c r="C1604" s="105" t="str">
        <f t="shared" si="73"/>
        <v/>
      </c>
      <c r="D1604" s="105" t="str">
        <f t="shared" si="74"/>
        <v/>
      </c>
      <c r="E1604" s="106" t="s">
        <v>695</v>
      </c>
      <c r="F1604" s="106" t="s">
        <v>798</v>
      </c>
      <c r="G1604" s="106" t="s">
        <v>773</v>
      </c>
      <c r="H1604" s="106" t="s">
        <v>729</v>
      </c>
      <c r="I1604" s="106">
        <v>7</v>
      </c>
      <c r="J1604" s="106" t="s">
        <v>774</v>
      </c>
      <c r="K1604" s="106">
        <v>7</v>
      </c>
      <c r="L1604" s="106" t="s">
        <v>799</v>
      </c>
      <c r="M1604" s="106" t="s">
        <v>924</v>
      </c>
      <c r="N1604" s="106">
        <v>0.36</v>
      </c>
      <c r="O1604" s="106">
        <v>1.1000000000000001</v>
      </c>
      <c r="P1604" s="106" t="s">
        <v>714</v>
      </c>
      <c r="Q1604" s="107" t="s">
        <v>2364</v>
      </c>
      <c r="R1604" s="107" t="s">
        <v>522</v>
      </c>
    </row>
    <row r="1605" spans="2:18" ht="20.100000000000001" customHeight="1" x14ac:dyDescent="0.4">
      <c r="B1605" s="105" t="str">
        <f t="shared" si="72"/>
        <v/>
      </c>
      <c r="C1605" s="105" t="str">
        <f t="shared" si="73"/>
        <v/>
      </c>
      <c r="D1605" s="105" t="str">
        <f t="shared" si="74"/>
        <v/>
      </c>
      <c r="E1605" s="106" t="s">
        <v>695</v>
      </c>
      <c r="F1605" s="106" t="s">
        <v>798</v>
      </c>
      <c r="G1605" s="106" t="s">
        <v>778</v>
      </c>
      <c r="H1605" s="106" t="s">
        <v>729</v>
      </c>
      <c r="I1605" s="106">
        <v>7</v>
      </c>
      <c r="J1605" s="106" t="s">
        <v>779</v>
      </c>
      <c r="K1605" s="106">
        <v>7</v>
      </c>
      <c r="L1605" s="106" t="s">
        <v>799</v>
      </c>
      <c r="M1605" s="106" t="s">
        <v>924</v>
      </c>
      <c r="N1605" s="106">
        <v>0.36</v>
      </c>
      <c r="O1605" s="106">
        <v>1.1000000000000001</v>
      </c>
      <c r="P1605" s="106" t="s">
        <v>714</v>
      </c>
      <c r="Q1605" s="107" t="s">
        <v>2365</v>
      </c>
      <c r="R1605" s="107" t="s">
        <v>522</v>
      </c>
    </row>
    <row r="1606" spans="2:18" ht="20.100000000000001" customHeight="1" x14ac:dyDescent="0.4">
      <c r="B1606" s="105" t="str">
        <f t="shared" si="72"/>
        <v/>
      </c>
      <c r="C1606" s="105" t="str">
        <f t="shared" si="73"/>
        <v/>
      </c>
      <c r="D1606" s="105" t="str">
        <f t="shared" si="74"/>
        <v/>
      </c>
      <c r="E1606" s="106" t="s">
        <v>695</v>
      </c>
      <c r="F1606" s="106" t="s">
        <v>798</v>
      </c>
      <c r="G1606" s="106" t="s">
        <v>782</v>
      </c>
      <c r="H1606" s="106" t="s">
        <v>729</v>
      </c>
      <c r="I1606" s="106">
        <v>7</v>
      </c>
      <c r="J1606" s="106" t="s">
        <v>783</v>
      </c>
      <c r="K1606" s="106">
        <v>7</v>
      </c>
      <c r="L1606" s="106" t="s">
        <v>799</v>
      </c>
      <c r="M1606" s="106" t="s">
        <v>924</v>
      </c>
      <c r="N1606" s="106">
        <v>0.33</v>
      </c>
      <c r="O1606" s="106">
        <v>1.1000000000000001</v>
      </c>
      <c r="P1606" s="106" t="s">
        <v>714</v>
      </c>
      <c r="Q1606" s="107" t="s">
        <v>2366</v>
      </c>
      <c r="R1606" s="107" t="s">
        <v>522</v>
      </c>
    </row>
    <row r="1607" spans="2:18" ht="20.100000000000001" customHeight="1" x14ac:dyDescent="0.4">
      <c r="B1607" s="105" t="str">
        <f t="shared" si="72"/>
        <v/>
      </c>
      <c r="C1607" s="105" t="str">
        <f t="shared" si="73"/>
        <v/>
      </c>
      <c r="D1607" s="105" t="str">
        <f t="shared" si="74"/>
        <v/>
      </c>
      <c r="E1607" s="106" t="s">
        <v>695</v>
      </c>
      <c r="F1607" s="106" t="s">
        <v>805</v>
      </c>
      <c r="G1607" s="106" t="s">
        <v>773</v>
      </c>
      <c r="H1607" s="106" t="s">
        <v>733</v>
      </c>
      <c r="I1607" s="106">
        <v>7</v>
      </c>
      <c r="J1607" s="106" t="s">
        <v>774</v>
      </c>
      <c r="K1607" s="106">
        <v>8</v>
      </c>
      <c r="L1607" s="106" t="s">
        <v>741</v>
      </c>
      <c r="M1607" s="106" t="s">
        <v>924</v>
      </c>
      <c r="N1607" s="106">
        <v>0.44</v>
      </c>
      <c r="O1607" s="106">
        <v>1.1000000000000001</v>
      </c>
      <c r="P1607" s="106" t="s">
        <v>714</v>
      </c>
      <c r="Q1607" s="107" t="s">
        <v>2367</v>
      </c>
      <c r="R1607" s="107" t="s">
        <v>522</v>
      </c>
    </row>
    <row r="1608" spans="2:18" ht="20.100000000000001" customHeight="1" x14ac:dyDescent="0.4">
      <c r="B1608" s="105" t="str">
        <f t="shared" si="72"/>
        <v/>
      </c>
      <c r="C1608" s="105" t="str">
        <f t="shared" si="73"/>
        <v/>
      </c>
      <c r="D1608" s="105" t="str">
        <f t="shared" si="74"/>
        <v/>
      </c>
      <c r="E1608" s="106" t="s">
        <v>695</v>
      </c>
      <c r="F1608" s="106" t="s">
        <v>805</v>
      </c>
      <c r="G1608" s="106" t="s">
        <v>773</v>
      </c>
      <c r="H1608" s="106" t="s">
        <v>765</v>
      </c>
      <c r="I1608" s="106">
        <v>7</v>
      </c>
      <c r="J1608" s="106" t="s">
        <v>774</v>
      </c>
      <c r="K1608" s="106">
        <v>7</v>
      </c>
      <c r="L1608" s="106" t="s">
        <v>741</v>
      </c>
      <c r="M1608" s="106" t="s">
        <v>924</v>
      </c>
      <c r="N1608" s="106">
        <v>0.44</v>
      </c>
      <c r="O1608" s="106">
        <v>1.1000000000000001</v>
      </c>
      <c r="P1608" s="106" t="s">
        <v>714</v>
      </c>
      <c r="Q1608" s="107" t="s">
        <v>2368</v>
      </c>
      <c r="R1608" s="107" t="s">
        <v>522</v>
      </c>
    </row>
    <row r="1609" spans="2:18" ht="20.100000000000001" customHeight="1" x14ac:dyDescent="0.4">
      <c r="B1609" s="105" t="str">
        <f t="shared" si="72"/>
        <v/>
      </c>
      <c r="C1609" s="105" t="str">
        <f t="shared" si="73"/>
        <v/>
      </c>
      <c r="D1609" s="105" t="str">
        <f t="shared" si="74"/>
        <v/>
      </c>
      <c r="E1609" s="106" t="s">
        <v>695</v>
      </c>
      <c r="F1609" s="106" t="s">
        <v>805</v>
      </c>
      <c r="G1609" s="106" t="s">
        <v>778</v>
      </c>
      <c r="H1609" s="106" t="s">
        <v>733</v>
      </c>
      <c r="I1609" s="106">
        <v>7</v>
      </c>
      <c r="J1609" s="106" t="s">
        <v>779</v>
      </c>
      <c r="K1609" s="106">
        <v>8</v>
      </c>
      <c r="L1609" s="106" t="s">
        <v>741</v>
      </c>
      <c r="M1609" s="106" t="s">
        <v>924</v>
      </c>
      <c r="N1609" s="106">
        <v>0.44</v>
      </c>
      <c r="O1609" s="106">
        <v>1.1000000000000001</v>
      </c>
      <c r="P1609" s="106" t="s">
        <v>714</v>
      </c>
      <c r="Q1609" s="107" t="s">
        <v>2369</v>
      </c>
      <c r="R1609" s="107" t="s">
        <v>522</v>
      </c>
    </row>
    <row r="1610" spans="2:18" ht="20.100000000000001" customHeight="1" x14ac:dyDescent="0.4">
      <c r="B1610" s="105" t="str">
        <f t="shared" si="72"/>
        <v/>
      </c>
      <c r="C1610" s="105" t="str">
        <f t="shared" si="73"/>
        <v/>
      </c>
      <c r="D1610" s="105" t="str">
        <f t="shared" si="74"/>
        <v/>
      </c>
      <c r="E1610" s="106" t="s">
        <v>695</v>
      </c>
      <c r="F1610" s="106" t="s">
        <v>805</v>
      </c>
      <c r="G1610" s="106" t="s">
        <v>778</v>
      </c>
      <c r="H1610" s="106" t="s">
        <v>765</v>
      </c>
      <c r="I1610" s="106">
        <v>7</v>
      </c>
      <c r="J1610" s="106" t="s">
        <v>779</v>
      </c>
      <c r="K1610" s="106">
        <v>7</v>
      </c>
      <c r="L1610" s="106" t="s">
        <v>741</v>
      </c>
      <c r="M1610" s="106" t="s">
        <v>924</v>
      </c>
      <c r="N1610" s="106">
        <v>0.44</v>
      </c>
      <c r="O1610" s="106">
        <v>1.1000000000000001</v>
      </c>
      <c r="P1610" s="106" t="s">
        <v>714</v>
      </c>
      <c r="Q1610" s="107" t="s">
        <v>2370</v>
      </c>
      <c r="R1610" s="107" t="s">
        <v>522</v>
      </c>
    </row>
    <row r="1611" spans="2:18" ht="20.100000000000001" customHeight="1" x14ac:dyDescent="0.4">
      <c r="B1611" s="105" t="str">
        <f t="shared" si="72"/>
        <v/>
      </c>
      <c r="C1611" s="105" t="str">
        <f t="shared" si="73"/>
        <v/>
      </c>
      <c r="D1611" s="105" t="str">
        <f t="shared" si="74"/>
        <v/>
      </c>
      <c r="E1611" s="106" t="s">
        <v>695</v>
      </c>
      <c r="F1611" s="106" t="s">
        <v>805</v>
      </c>
      <c r="G1611" s="106" t="s">
        <v>782</v>
      </c>
      <c r="H1611" s="106" t="s">
        <v>733</v>
      </c>
      <c r="I1611" s="106">
        <v>7</v>
      </c>
      <c r="J1611" s="106" t="s">
        <v>783</v>
      </c>
      <c r="K1611" s="106">
        <v>8</v>
      </c>
      <c r="L1611" s="106" t="s">
        <v>741</v>
      </c>
      <c r="M1611" s="106" t="s">
        <v>924</v>
      </c>
      <c r="N1611" s="106">
        <v>0.37</v>
      </c>
      <c r="O1611" s="106">
        <v>1.1000000000000001</v>
      </c>
      <c r="P1611" s="106" t="s">
        <v>714</v>
      </c>
      <c r="Q1611" s="107" t="s">
        <v>2371</v>
      </c>
      <c r="R1611" s="107" t="s">
        <v>522</v>
      </c>
    </row>
    <row r="1612" spans="2:18" ht="20.100000000000001" customHeight="1" x14ac:dyDescent="0.4">
      <c r="B1612" s="105" t="str">
        <f t="shared" si="72"/>
        <v/>
      </c>
      <c r="C1612" s="105" t="str">
        <f t="shared" si="73"/>
        <v/>
      </c>
      <c r="D1612" s="105" t="str">
        <f t="shared" si="74"/>
        <v/>
      </c>
      <c r="E1612" s="106" t="s">
        <v>695</v>
      </c>
      <c r="F1612" s="106" t="s">
        <v>805</v>
      </c>
      <c r="G1612" s="106" t="s">
        <v>782</v>
      </c>
      <c r="H1612" s="106" t="s">
        <v>765</v>
      </c>
      <c r="I1612" s="106">
        <v>7</v>
      </c>
      <c r="J1612" s="106" t="s">
        <v>783</v>
      </c>
      <c r="K1612" s="106">
        <v>7</v>
      </c>
      <c r="L1612" s="106" t="s">
        <v>741</v>
      </c>
      <c r="M1612" s="106" t="s">
        <v>924</v>
      </c>
      <c r="N1612" s="106">
        <v>0.37</v>
      </c>
      <c r="O1612" s="106">
        <v>1.1000000000000001</v>
      </c>
      <c r="P1612" s="106" t="s">
        <v>714</v>
      </c>
      <c r="Q1612" s="107" t="s">
        <v>2372</v>
      </c>
      <c r="R1612" s="107" t="s">
        <v>522</v>
      </c>
    </row>
    <row r="1613" spans="2:18" ht="20.100000000000001" customHeight="1" x14ac:dyDescent="0.4">
      <c r="B1613" s="105" t="str">
        <f t="shared" si="72"/>
        <v/>
      </c>
      <c r="C1613" s="105" t="str">
        <f t="shared" si="73"/>
        <v/>
      </c>
      <c r="D1613" s="105" t="str">
        <f t="shared" si="74"/>
        <v/>
      </c>
      <c r="E1613" s="106" t="s">
        <v>695</v>
      </c>
      <c r="F1613" s="106" t="s">
        <v>805</v>
      </c>
      <c r="G1613" s="106" t="s">
        <v>758</v>
      </c>
      <c r="H1613" s="106" t="s">
        <v>765</v>
      </c>
      <c r="I1613" s="106">
        <v>7</v>
      </c>
      <c r="J1613" s="106" t="s">
        <v>711</v>
      </c>
      <c r="K1613" s="106">
        <v>8</v>
      </c>
      <c r="L1613" s="106" t="s">
        <v>753</v>
      </c>
      <c r="M1613" s="106" t="s">
        <v>924</v>
      </c>
      <c r="N1613" s="106">
        <v>0.44</v>
      </c>
      <c r="O1613" s="106">
        <v>1.1000000000000001</v>
      </c>
      <c r="P1613" s="106" t="s">
        <v>714</v>
      </c>
      <c r="Q1613" s="107" t="s">
        <v>2373</v>
      </c>
      <c r="R1613" s="107" t="s">
        <v>522</v>
      </c>
    </row>
    <row r="1614" spans="2:18" ht="20.100000000000001" customHeight="1" x14ac:dyDescent="0.4">
      <c r="B1614" s="105" t="str">
        <f t="shared" si="72"/>
        <v/>
      </c>
      <c r="C1614" s="105" t="str">
        <f t="shared" si="73"/>
        <v/>
      </c>
      <c r="D1614" s="105" t="str">
        <f t="shared" si="74"/>
        <v/>
      </c>
      <c r="E1614" s="106" t="s">
        <v>695</v>
      </c>
      <c r="F1614" s="106" t="s">
        <v>805</v>
      </c>
      <c r="G1614" s="106" t="s">
        <v>788</v>
      </c>
      <c r="H1614" s="106" t="s">
        <v>733</v>
      </c>
      <c r="I1614" s="106">
        <v>7</v>
      </c>
      <c r="J1614" s="106" t="s">
        <v>722</v>
      </c>
      <c r="K1614" s="106">
        <v>8</v>
      </c>
      <c r="L1614" s="106" t="s">
        <v>753</v>
      </c>
      <c r="M1614" s="106" t="s">
        <v>924</v>
      </c>
      <c r="N1614" s="106">
        <v>0.44</v>
      </c>
      <c r="O1614" s="106">
        <v>1.1000000000000001</v>
      </c>
      <c r="P1614" s="106" t="s">
        <v>714</v>
      </c>
      <c r="Q1614" s="107" t="s">
        <v>2374</v>
      </c>
      <c r="R1614" s="107" t="s">
        <v>522</v>
      </c>
    </row>
    <row r="1615" spans="2:18" ht="20.100000000000001" customHeight="1" x14ac:dyDescent="0.4">
      <c r="B1615" s="105" t="str">
        <f t="shared" si="72"/>
        <v/>
      </c>
      <c r="C1615" s="105" t="str">
        <f t="shared" si="73"/>
        <v/>
      </c>
      <c r="D1615" s="105" t="str">
        <f t="shared" si="74"/>
        <v/>
      </c>
      <c r="E1615" s="106" t="s">
        <v>695</v>
      </c>
      <c r="F1615" s="106" t="s">
        <v>805</v>
      </c>
      <c r="G1615" s="106" t="s">
        <v>788</v>
      </c>
      <c r="H1615" s="106" t="s">
        <v>765</v>
      </c>
      <c r="I1615" s="106">
        <v>7</v>
      </c>
      <c r="J1615" s="106" t="s">
        <v>722</v>
      </c>
      <c r="K1615" s="106">
        <v>7</v>
      </c>
      <c r="L1615" s="106" t="s">
        <v>753</v>
      </c>
      <c r="M1615" s="106" t="s">
        <v>924</v>
      </c>
      <c r="N1615" s="106">
        <v>0.44</v>
      </c>
      <c r="O1615" s="106">
        <v>1.1000000000000001</v>
      </c>
      <c r="P1615" s="106" t="s">
        <v>714</v>
      </c>
      <c r="Q1615" s="107" t="s">
        <v>2375</v>
      </c>
      <c r="R1615" s="107" t="s">
        <v>522</v>
      </c>
    </row>
    <row r="1616" spans="2:18" ht="20.100000000000001" customHeight="1" x14ac:dyDescent="0.4">
      <c r="B1616" s="105" t="str">
        <f t="shared" ref="B1616:B1679" si="75">IF(OR($C$10="",$C$11=""),"",IFERROR(IF(AND($U$22&lt;&gt;R1616,$V$22&lt;&gt;R1616),"－",IF(AND(COUNTIF($C$10,"*樹脂スペーサー*")&gt;0,OR(M1616="空気",F1616="一般",F1616="一般ＰＧ")),"－",IF(AND($W$25&gt;0,$W$25&gt;=O1616),$U$25,IF(AND($W$26&gt;0,$W$26&gt;=O1616),$U$26,IF(AND($W$27&gt;0,$W$27&gt;=O1616),$U$27,IF(AND($W$28&gt;0,$W$28&gt;=O1616),$U$28,IF(AND($W$29&gt;0,$W$29&gt;=O1616),$U$29,IF(AND($W$30&gt;0,$W$30&gt;=O1616),$U$30,IF(AND($W$31&gt;0,$W$31&gt;=O1616),$U$31,"－"))))))))),"－"))</f>
        <v/>
      </c>
      <c r="C1616" s="105" t="str">
        <f t="shared" ref="C1616:C1679" si="76">IF(B1616="","",IF(B1616&lt;&gt;"－",VLOOKUP(B1616,$U$25:$V$31,2,FALSE),"－"))</f>
        <v/>
      </c>
      <c r="D1616" s="105" t="str">
        <f t="shared" ref="D1616:D1679" si="77">IF($H$9="","",IF($V$38&lt;&gt;"断熱等","－",IF(AND(COUNTIF($V$34,"*樹脂スペーサー*")&gt;0,OR(M1616="空気",F1616="一般",F1616="一般ＰＧ")),"－",IF(AND($V$35&lt;&gt;R1616,$W$35&lt;&gt;R1616),"－",IF(MID($H$9,10,1)="Z",IF(N1616&lt;=0.65,"○","－"),IF($V$36&gt;=O1616,"○","－"))))))</f>
        <v/>
      </c>
      <c r="E1616" s="106" t="s">
        <v>695</v>
      </c>
      <c r="F1616" s="106" t="s">
        <v>740</v>
      </c>
      <c r="G1616" s="106" t="s">
        <v>773</v>
      </c>
      <c r="H1616" s="106" t="s">
        <v>717</v>
      </c>
      <c r="I1616" s="106">
        <v>7</v>
      </c>
      <c r="J1616" s="106" t="s">
        <v>774</v>
      </c>
      <c r="K1616" s="106">
        <v>7</v>
      </c>
      <c r="L1616" s="106" t="s">
        <v>741</v>
      </c>
      <c r="M1616" s="106" t="s">
        <v>924</v>
      </c>
      <c r="N1616" s="106">
        <v>0.33</v>
      </c>
      <c r="O1616" s="106">
        <v>1.1000000000000001</v>
      </c>
      <c r="P1616" s="106" t="s">
        <v>714</v>
      </c>
      <c r="Q1616" s="107" t="s">
        <v>2376</v>
      </c>
      <c r="R1616" s="107" t="s">
        <v>522</v>
      </c>
    </row>
    <row r="1617" spans="2:18" ht="20.100000000000001" customHeight="1" x14ac:dyDescent="0.4">
      <c r="B1617" s="105" t="str">
        <f t="shared" si="75"/>
        <v/>
      </c>
      <c r="C1617" s="105" t="str">
        <f t="shared" si="76"/>
        <v/>
      </c>
      <c r="D1617" s="105" t="str">
        <f t="shared" si="77"/>
        <v/>
      </c>
      <c r="E1617" s="106" t="s">
        <v>695</v>
      </c>
      <c r="F1617" s="106" t="s">
        <v>740</v>
      </c>
      <c r="G1617" s="106" t="s">
        <v>778</v>
      </c>
      <c r="H1617" s="106" t="s">
        <v>717</v>
      </c>
      <c r="I1617" s="106">
        <v>7</v>
      </c>
      <c r="J1617" s="106" t="s">
        <v>779</v>
      </c>
      <c r="K1617" s="106">
        <v>7</v>
      </c>
      <c r="L1617" s="106" t="s">
        <v>741</v>
      </c>
      <c r="M1617" s="106" t="s">
        <v>924</v>
      </c>
      <c r="N1617" s="106">
        <v>0.33</v>
      </c>
      <c r="O1617" s="106">
        <v>1.1000000000000001</v>
      </c>
      <c r="P1617" s="106" t="s">
        <v>714</v>
      </c>
      <c r="Q1617" s="107" t="s">
        <v>2377</v>
      </c>
      <c r="R1617" s="107" t="s">
        <v>522</v>
      </c>
    </row>
    <row r="1618" spans="2:18" ht="20.100000000000001" customHeight="1" x14ac:dyDescent="0.4">
      <c r="B1618" s="105" t="str">
        <f t="shared" si="75"/>
        <v/>
      </c>
      <c r="C1618" s="105" t="str">
        <f t="shared" si="76"/>
        <v/>
      </c>
      <c r="D1618" s="105" t="str">
        <f t="shared" si="77"/>
        <v/>
      </c>
      <c r="E1618" s="106" t="s">
        <v>695</v>
      </c>
      <c r="F1618" s="106" t="s">
        <v>740</v>
      </c>
      <c r="G1618" s="106" t="s">
        <v>782</v>
      </c>
      <c r="H1618" s="106" t="s">
        <v>717</v>
      </c>
      <c r="I1618" s="106">
        <v>7</v>
      </c>
      <c r="J1618" s="106" t="s">
        <v>783</v>
      </c>
      <c r="K1618" s="106">
        <v>7</v>
      </c>
      <c r="L1618" s="106" t="s">
        <v>741</v>
      </c>
      <c r="M1618" s="106" t="s">
        <v>924</v>
      </c>
      <c r="N1618" s="106">
        <v>0.28000000000000003</v>
      </c>
      <c r="O1618" s="106">
        <v>1.1000000000000001</v>
      </c>
      <c r="P1618" s="106" t="s">
        <v>714</v>
      </c>
      <c r="Q1618" s="107" t="s">
        <v>2378</v>
      </c>
      <c r="R1618" s="107" t="s">
        <v>522</v>
      </c>
    </row>
    <row r="1619" spans="2:18" ht="20.100000000000001" customHeight="1" x14ac:dyDescent="0.4">
      <c r="B1619" s="105" t="str">
        <f t="shared" si="75"/>
        <v/>
      </c>
      <c r="C1619" s="105" t="str">
        <f t="shared" si="76"/>
        <v/>
      </c>
      <c r="D1619" s="105" t="str">
        <f t="shared" si="77"/>
        <v/>
      </c>
      <c r="E1619" s="106" t="s">
        <v>695</v>
      </c>
      <c r="F1619" s="106" t="s">
        <v>740</v>
      </c>
      <c r="G1619" s="106" t="s">
        <v>788</v>
      </c>
      <c r="H1619" s="106" t="s">
        <v>717</v>
      </c>
      <c r="I1619" s="106">
        <v>7</v>
      </c>
      <c r="J1619" s="106" t="s">
        <v>722</v>
      </c>
      <c r="K1619" s="106">
        <v>7</v>
      </c>
      <c r="L1619" s="106" t="s">
        <v>753</v>
      </c>
      <c r="M1619" s="106" t="s">
        <v>924</v>
      </c>
      <c r="N1619" s="106">
        <v>0.34</v>
      </c>
      <c r="O1619" s="106">
        <v>1.1000000000000001</v>
      </c>
      <c r="P1619" s="106" t="s">
        <v>714</v>
      </c>
      <c r="Q1619" s="107" t="s">
        <v>2379</v>
      </c>
      <c r="R1619" s="107" t="s">
        <v>522</v>
      </c>
    </row>
    <row r="1620" spans="2:18" ht="20.100000000000001" customHeight="1" x14ac:dyDescent="0.4">
      <c r="B1620" s="105" t="str">
        <f t="shared" si="75"/>
        <v/>
      </c>
      <c r="C1620" s="105" t="str">
        <f t="shared" si="76"/>
        <v/>
      </c>
      <c r="D1620" s="105" t="str">
        <f t="shared" si="77"/>
        <v/>
      </c>
      <c r="E1620" s="106" t="s">
        <v>695</v>
      </c>
      <c r="F1620" s="106" t="s">
        <v>817</v>
      </c>
      <c r="G1620" s="106" t="s">
        <v>773</v>
      </c>
      <c r="H1620" s="106" t="s">
        <v>802</v>
      </c>
      <c r="I1620" s="106">
        <v>7</v>
      </c>
      <c r="J1620" s="106" t="s">
        <v>774</v>
      </c>
      <c r="K1620" s="106">
        <v>8</v>
      </c>
      <c r="L1620" s="106" t="s">
        <v>741</v>
      </c>
      <c r="M1620" s="106" t="s">
        <v>924</v>
      </c>
      <c r="N1620" s="106">
        <v>0.31</v>
      </c>
      <c r="O1620" s="106">
        <v>1.1000000000000001</v>
      </c>
      <c r="P1620" s="106" t="s">
        <v>714</v>
      </c>
      <c r="Q1620" s="107" t="s">
        <v>2380</v>
      </c>
      <c r="R1620" s="107" t="s">
        <v>522</v>
      </c>
    </row>
    <row r="1621" spans="2:18" ht="20.100000000000001" customHeight="1" x14ac:dyDescent="0.4">
      <c r="B1621" s="105" t="str">
        <f t="shared" si="75"/>
        <v/>
      </c>
      <c r="C1621" s="105" t="str">
        <f t="shared" si="76"/>
        <v/>
      </c>
      <c r="D1621" s="105" t="str">
        <f t="shared" si="77"/>
        <v/>
      </c>
      <c r="E1621" s="106" t="s">
        <v>695</v>
      </c>
      <c r="F1621" s="106" t="s">
        <v>817</v>
      </c>
      <c r="G1621" s="106" t="s">
        <v>773</v>
      </c>
      <c r="H1621" s="106" t="s">
        <v>819</v>
      </c>
      <c r="I1621" s="106">
        <v>7</v>
      </c>
      <c r="J1621" s="106" t="s">
        <v>774</v>
      </c>
      <c r="K1621" s="106">
        <v>7</v>
      </c>
      <c r="L1621" s="106" t="s">
        <v>741</v>
      </c>
      <c r="M1621" s="106" t="s">
        <v>924</v>
      </c>
      <c r="N1621" s="106">
        <v>0.31</v>
      </c>
      <c r="O1621" s="106">
        <v>1.1000000000000001</v>
      </c>
      <c r="P1621" s="106" t="s">
        <v>714</v>
      </c>
      <c r="Q1621" s="107" t="s">
        <v>2381</v>
      </c>
      <c r="R1621" s="107" t="s">
        <v>522</v>
      </c>
    </row>
    <row r="1622" spans="2:18" ht="20.100000000000001" customHeight="1" x14ac:dyDescent="0.4">
      <c r="B1622" s="105" t="str">
        <f t="shared" si="75"/>
        <v/>
      </c>
      <c r="C1622" s="105" t="str">
        <f t="shared" si="76"/>
        <v/>
      </c>
      <c r="D1622" s="105" t="str">
        <f t="shared" si="77"/>
        <v/>
      </c>
      <c r="E1622" s="106" t="s">
        <v>695</v>
      </c>
      <c r="F1622" s="106" t="s">
        <v>817</v>
      </c>
      <c r="G1622" s="106" t="s">
        <v>778</v>
      </c>
      <c r="H1622" s="106" t="s">
        <v>802</v>
      </c>
      <c r="I1622" s="106">
        <v>7</v>
      </c>
      <c r="J1622" s="106" t="s">
        <v>779</v>
      </c>
      <c r="K1622" s="106">
        <v>8</v>
      </c>
      <c r="L1622" s="106" t="s">
        <v>741</v>
      </c>
      <c r="M1622" s="106" t="s">
        <v>924</v>
      </c>
      <c r="N1622" s="106">
        <v>0.31</v>
      </c>
      <c r="O1622" s="106">
        <v>1.1000000000000001</v>
      </c>
      <c r="P1622" s="106" t="s">
        <v>714</v>
      </c>
      <c r="Q1622" s="107" t="s">
        <v>2382</v>
      </c>
      <c r="R1622" s="107" t="s">
        <v>522</v>
      </c>
    </row>
    <row r="1623" spans="2:18" ht="20.100000000000001" customHeight="1" x14ac:dyDescent="0.4">
      <c r="B1623" s="105" t="str">
        <f t="shared" si="75"/>
        <v/>
      </c>
      <c r="C1623" s="105" t="str">
        <f t="shared" si="76"/>
        <v/>
      </c>
      <c r="D1623" s="105" t="str">
        <f t="shared" si="77"/>
        <v/>
      </c>
      <c r="E1623" s="106" t="s">
        <v>695</v>
      </c>
      <c r="F1623" s="106" t="s">
        <v>817</v>
      </c>
      <c r="G1623" s="106" t="s">
        <v>778</v>
      </c>
      <c r="H1623" s="106" t="s">
        <v>819</v>
      </c>
      <c r="I1623" s="106">
        <v>7</v>
      </c>
      <c r="J1623" s="106" t="s">
        <v>779</v>
      </c>
      <c r="K1623" s="106">
        <v>7</v>
      </c>
      <c r="L1623" s="106" t="s">
        <v>741</v>
      </c>
      <c r="M1623" s="106" t="s">
        <v>924</v>
      </c>
      <c r="N1623" s="106">
        <v>0.31</v>
      </c>
      <c r="O1623" s="106">
        <v>1.1000000000000001</v>
      </c>
      <c r="P1623" s="106" t="s">
        <v>714</v>
      </c>
      <c r="Q1623" s="107" t="s">
        <v>2383</v>
      </c>
      <c r="R1623" s="107" t="s">
        <v>522</v>
      </c>
    </row>
    <row r="1624" spans="2:18" ht="20.100000000000001" customHeight="1" x14ac:dyDescent="0.4">
      <c r="B1624" s="105" t="str">
        <f t="shared" si="75"/>
        <v/>
      </c>
      <c r="C1624" s="105" t="str">
        <f t="shared" si="76"/>
        <v/>
      </c>
      <c r="D1624" s="105" t="str">
        <f t="shared" si="77"/>
        <v/>
      </c>
      <c r="E1624" s="106" t="s">
        <v>695</v>
      </c>
      <c r="F1624" s="106" t="s">
        <v>817</v>
      </c>
      <c r="G1624" s="106" t="s">
        <v>782</v>
      </c>
      <c r="H1624" s="106" t="s">
        <v>802</v>
      </c>
      <c r="I1624" s="106">
        <v>7</v>
      </c>
      <c r="J1624" s="106" t="s">
        <v>783</v>
      </c>
      <c r="K1624" s="106">
        <v>8</v>
      </c>
      <c r="L1624" s="106" t="s">
        <v>741</v>
      </c>
      <c r="M1624" s="106" t="s">
        <v>924</v>
      </c>
      <c r="N1624" s="106">
        <v>0.26</v>
      </c>
      <c r="O1624" s="106">
        <v>1.1000000000000001</v>
      </c>
      <c r="P1624" s="106" t="s">
        <v>714</v>
      </c>
      <c r="Q1624" s="107" t="s">
        <v>2384</v>
      </c>
      <c r="R1624" s="107" t="s">
        <v>522</v>
      </c>
    </row>
    <row r="1625" spans="2:18" ht="20.100000000000001" customHeight="1" x14ac:dyDescent="0.4">
      <c r="B1625" s="105" t="str">
        <f t="shared" si="75"/>
        <v/>
      </c>
      <c r="C1625" s="105" t="str">
        <f t="shared" si="76"/>
        <v/>
      </c>
      <c r="D1625" s="105" t="str">
        <f t="shared" si="77"/>
        <v/>
      </c>
      <c r="E1625" s="106" t="s">
        <v>695</v>
      </c>
      <c r="F1625" s="106" t="s">
        <v>817</v>
      </c>
      <c r="G1625" s="106" t="s">
        <v>782</v>
      </c>
      <c r="H1625" s="106" t="s">
        <v>819</v>
      </c>
      <c r="I1625" s="106">
        <v>7</v>
      </c>
      <c r="J1625" s="106" t="s">
        <v>783</v>
      </c>
      <c r="K1625" s="106">
        <v>7</v>
      </c>
      <c r="L1625" s="106" t="s">
        <v>741</v>
      </c>
      <c r="M1625" s="106" t="s">
        <v>924</v>
      </c>
      <c r="N1625" s="106">
        <v>0.26</v>
      </c>
      <c r="O1625" s="106">
        <v>1.1000000000000001</v>
      </c>
      <c r="P1625" s="106" t="s">
        <v>714</v>
      </c>
      <c r="Q1625" s="107" t="s">
        <v>2385</v>
      </c>
      <c r="R1625" s="107" t="s">
        <v>522</v>
      </c>
    </row>
    <row r="1626" spans="2:18" ht="20.100000000000001" customHeight="1" x14ac:dyDescent="0.4">
      <c r="B1626" s="105" t="str">
        <f t="shared" si="75"/>
        <v/>
      </c>
      <c r="C1626" s="105" t="str">
        <f t="shared" si="76"/>
        <v/>
      </c>
      <c r="D1626" s="105" t="str">
        <f t="shared" si="77"/>
        <v/>
      </c>
      <c r="E1626" s="106" t="s">
        <v>695</v>
      </c>
      <c r="F1626" s="106" t="s">
        <v>817</v>
      </c>
      <c r="G1626" s="106" t="s">
        <v>758</v>
      </c>
      <c r="H1626" s="106" t="s">
        <v>819</v>
      </c>
      <c r="I1626" s="106">
        <v>7</v>
      </c>
      <c r="J1626" s="106" t="s">
        <v>711</v>
      </c>
      <c r="K1626" s="106">
        <v>8</v>
      </c>
      <c r="L1626" s="106" t="s">
        <v>753</v>
      </c>
      <c r="M1626" s="106" t="s">
        <v>924</v>
      </c>
      <c r="N1626" s="106">
        <v>0.32</v>
      </c>
      <c r="O1626" s="106">
        <v>1.1000000000000001</v>
      </c>
      <c r="P1626" s="106" t="s">
        <v>714</v>
      </c>
      <c r="Q1626" s="107" t="s">
        <v>2386</v>
      </c>
      <c r="R1626" s="107" t="s">
        <v>522</v>
      </c>
    </row>
    <row r="1627" spans="2:18" ht="20.100000000000001" customHeight="1" x14ac:dyDescent="0.4">
      <c r="B1627" s="105" t="str">
        <f t="shared" si="75"/>
        <v/>
      </c>
      <c r="C1627" s="105" t="str">
        <f t="shared" si="76"/>
        <v/>
      </c>
      <c r="D1627" s="105" t="str">
        <f t="shared" si="77"/>
        <v/>
      </c>
      <c r="E1627" s="106" t="s">
        <v>695</v>
      </c>
      <c r="F1627" s="106" t="s">
        <v>817</v>
      </c>
      <c r="G1627" s="106" t="s">
        <v>788</v>
      </c>
      <c r="H1627" s="106" t="s">
        <v>802</v>
      </c>
      <c r="I1627" s="106">
        <v>7</v>
      </c>
      <c r="J1627" s="106" t="s">
        <v>722</v>
      </c>
      <c r="K1627" s="106">
        <v>8</v>
      </c>
      <c r="L1627" s="106" t="s">
        <v>753</v>
      </c>
      <c r="M1627" s="106" t="s">
        <v>924</v>
      </c>
      <c r="N1627" s="106">
        <v>0.32</v>
      </c>
      <c r="O1627" s="106">
        <v>1.1000000000000001</v>
      </c>
      <c r="P1627" s="106" t="s">
        <v>714</v>
      </c>
      <c r="Q1627" s="107" t="s">
        <v>2387</v>
      </c>
      <c r="R1627" s="107" t="s">
        <v>522</v>
      </c>
    </row>
    <row r="1628" spans="2:18" ht="20.100000000000001" customHeight="1" x14ac:dyDescent="0.4">
      <c r="B1628" s="105" t="str">
        <f t="shared" si="75"/>
        <v/>
      </c>
      <c r="C1628" s="105" t="str">
        <f t="shared" si="76"/>
        <v/>
      </c>
      <c r="D1628" s="105" t="str">
        <f t="shared" si="77"/>
        <v/>
      </c>
      <c r="E1628" s="106" t="s">
        <v>695</v>
      </c>
      <c r="F1628" s="106" t="s">
        <v>817</v>
      </c>
      <c r="G1628" s="106" t="s">
        <v>788</v>
      </c>
      <c r="H1628" s="106" t="s">
        <v>819</v>
      </c>
      <c r="I1628" s="106">
        <v>7</v>
      </c>
      <c r="J1628" s="106" t="s">
        <v>722</v>
      </c>
      <c r="K1628" s="106">
        <v>7</v>
      </c>
      <c r="L1628" s="106" t="s">
        <v>753</v>
      </c>
      <c r="M1628" s="106" t="s">
        <v>924</v>
      </c>
      <c r="N1628" s="106">
        <v>0.32</v>
      </c>
      <c r="O1628" s="106">
        <v>1.1000000000000001</v>
      </c>
      <c r="P1628" s="106" t="s">
        <v>714</v>
      </c>
      <c r="Q1628" s="107" t="s">
        <v>2388</v>
      </c>
      <c r="R1628" s="107" t="s">
        <v>522</v>
      </c>
    </row>
    <row r="1629" spans="2:18" ht="20.100000000000001" customHeight="1" x14ac:dyDescent="0.4">
      <c r="B1629" s="105" t="str">
        <f t="shared" si="75"/>
        <v/>
      </c>
      <c r="C1629" s="105" t="str">
        <f t="shared" si="76"/>
        <v/>
      </c>
      <c r="D1629" s="105" t="str">
        <f t="shared" si="77"/>
        <v/>
      </c>
      <c r="E1629" s="106" t="s">
        <v>695</v>
      </c>
      <c r="F1629" s="106" t="s">
        <v>1813</v>
      </c>
      <c r="G1629" s="106" t="s">
        <v>697</v>
      </c>
      <c r="H1629" s="106" t="s">
        <v>707</v>
      </c>
      <c r="I1629" s="106">
        <v>10</v>
      </c>
      <c r="J1629" s="106" t="s">
        <v>699</v>
      </c>
      <c r="K1629" s="106">
        <v>11</v>
      </c>
      <c r="L1629" s="106" t="s">
        <v>741</v>
      </c>
      <c r="M1629" s="106" t="s">
        <v>924</v>
      </c>
      <c r="N1629" s="106">
        <v>0.55000000000000004</v>
      </c>
      <c r="O1629" s="106">
        <v>1.1000000000000001</v>
      </c>
      <c r="P1629" s="106" t="s">
        <v>714</v>
      </c>
      <c r="Q1629" s="107" t="s">
        <v>2389</v>
      </c>
      <c r="R1629" s="107" t="s">
        <v>522</v>
      </c>
    </row>
    <row r="1630" spans="2:18" ht="20.100000000000001" customHeight="1" x14ac:dyDescent="0.4">
      <c r="B1630" s="105" t="str">
        <f t="shared" si="75"/>
        <v/>
      </c>
      <c r="C1630" s="105" t="str">
        <f t="shared" si="76"/>
        <v/>
      </c>
      <c r="D1630" s="105" t="str">
        <f t="shared" si="77"/>
        <v/>
      </c>
      <c r="E1630" s="106" t="s">
        <v>695</v>
      </c>
      <c r="F1630" s="106" t="s">
        <v>1841</v>
      </c>
      <c r="G1630" s="106" t="s">
        <v>710</v>
      </c>
      <c r="H1630" s="106" t="s">
        <v>1027</v>
      </c>
      <c r="I1630" s="106">
        <v>6</v>
      </c>
      <c r="J1630" s="106" t="s">
        <v>711</v>
      </c>
      <c r="K1630" s="106">
        <v>7</v>
      </c>
      <c r="L1630" s="106" t="s">
        <v>765</v>
      </c>
      <c r="M1630" s="106" t="s">
        <v>700</v>
      </c>
      <c r="N1630" s="106">
        <v>0.52</v>
      </c>
      <c r="O1630" s="106">
        <v>1.1000000000000001</v>
      </c>
      <c r="P1630" s="106" t="s">
        <v>714</v>
      </c>
      <c r="Q1630" s="107" t="s">
        <v>2390</v>
      </c>
      <c r="R1630" s="107" t="s">
        <v>44</v>
      </c>
    </row>
    <row r="1631" spans="2:18" ht="20.100000000000001" customHeight="1" x14ac:dyDescent="0.4">
      <c r="B1631" s="105" t="str">
        <f t="shared" si="75"/>
        <v/>
      </c>
      <c r="C1631" s="105" t="str">
        <f t="shared" si="76"/>
        <v/>
      </c>
      <c r="D1631" s="105" t="str">
        <f t="shared" si="77"/>
        <v/>
      </c>
      <c r="E1631" s="106" t="s">
        <v>695</v>
      </c>
      <c r="F1631" s="106" t="s">
        <v>1841</v>
      </c>
      <c r="G1631" s="106" t="s">
        <v>721</v>
      </c>
      <c r="H1631" s="106" t="s">
        <v>1817</v>
      </c>
      <c r="I1631" s="106">
        <v>7</v>
      </c>
      <c r="J1631" s="106" t="s">
        <v>722</v>
      </c>
      <c r="K1631" s="106">
        <v>7</v>
      </c>
      <c r="L1631" s="106" t="s">
        <v>733</v>
      </c>
      <c r="M1631" s="106" t="s">
        <v>700</v>
      </c>
      <c r="N1631" s="106">
        <v>0.52</v>
      </c>
      <c r="O1631" s="106">
        <v>1.1000000000000001</v>
      </c>
      <c r="P1631" s="106" t="s">
        <v>714</v>
      </c>
      <c r="Q1631" s="107" t="s">
        <v>2391</v>
      </c>
      <c r="R1631" s="107" t="s">
        <v>44</v>
      </c>
    </row>
    <row r="1632" spans="2:18" ht="20.100000000000001" customHeight="1" x14ac:dyDescent="0.4">
      <c r="B1632" s="105" t="str">
        <f t="shared" si="75"/>
        <v/>
      </c>
      <c r="C1632" s="105" t="str">
        <f t="shared" si="76"/>
        <v/>
      </c>
      <c r="D1632" s="105" t="str">
        <f t="shared" si="77"/>
        <v/>
      </c>
      <c r="E1632" s="106" t="s">
        <v>695</v>
      </c>
      <c r="F1632" s="106" t="s">
        <v>1841</v>
      </c>
      <c r="G1632" s="106" t="s">
        <v>773</v>
      </c>
      <c r="H1632" s="106" t="s">
        <v>707</v>
      </c>
      <c r="I1632" s="106">
        <v>7</v>
      </c>
      <c r="J1632" s="106" t="s">
        <v>774</v>
      </c>
      <c r="K1632" s="106">
        <v>7</v>
      </c>
      <c r="L1632" s="106" t="s">
        <v>729</v>
      </c>
      <c r="M1632" s="106" t="s">
        <v>700</v>
      </c>
      <c r="N1632" s="106">
        <v>0.52</v>
      </c>
      <c r="O1632" s="106">
        <v>1.1000000000000001</v>
      </c>
      <c r="P1632" s="106" t="s">
        <v>714</v>
      </c>
      <c r="Q1632" s="107" t="s">
        <v>2392</v>
      </c>
      <c r="R1632" s="107" t="s">
        <v>44</v>
      </c>
    </row>
    <row r="1633" spans="2:18" ht="20.100000000000001" customHeight="1" x14ac:dyDescent="0.4">
      <c r="B1633" s="105" t="str">
        <f t="shared" si="75"/>
        <v/>
      </c>
      <c r="C1633" s="105" t="str">
        <f t="shared" si="76"/>
        <v/>
      </c>
      <c r="D1633" s="105" t="str">
        <f t="shared" si="77"/>
        <v/>
      </c>
      <c r="E1633" s="106" t="s">
        <v>695</v>
      </c>
      <c r="F1633" s="106" t="s">
        <v>1841</v>
      </c>
      <c r="G1633" s="106" t="s">
        <v>773</v>
      </c>
      <c r="H1633" s="106" t="s">
        <v>707</v>
      </c>
      <c r="I1633" s="106">
        <v>6</v>
      </c>
      <c r="J1633" s="106" t="s">
        <v>1266</v>
      </c>
      <c r="K1633" s="106">
        <v>7</v>
      </c>
      <c r="L1633" s="106" t="s">
        <v>729</v>
      </c>
      <c r="M1633" s="106" t="s">
        <v>700</v>
      </c>
      <c r="N1633" s="106">
        <v>0.52</v>
      </c>
      <c r="O1633" s="106">
        <v>1.1000000000000001</v>
      </c>
      <c r="P1633" s="106" t="s">
        <v>714</v>
      </c>
      <c r="Q1633" s="107" t="s">
        <v>2393</v>
      </c>
      <c r="R1633" s="107" t="s">
        <v>44</v>
      </c>
    </row>
    <row r="1634" spans="2:18" ht="20.100000000000001" customHeight="1" x14ac:dyDescent="0.4">
      <c r="B1634" s="105" t="str">
        <f t="shared" si="75"/>
        <v/>
      </c>
      <c r="C1634" s="105" t="str">
        <f t="shared" si="76"/>
        <v/>
      </c>
      <c r="D1634" s="105" t="str">
        <f t="shared" si="77"/>
        <v/>
      </c>
      <c r="E1634" s="106" t="s">
        <v>695</v>
      </c>
      <c r="F1634" s="106" t="s">
        <v>1841</v>
      </c>
      <c r="G1634" s="106" t="s">
        <v>778</v>
      </c>
      <c r="H1634" s="106" t="s">
        <v>707</v>
      </c>
      <c r="I1634" s="106">
        <v>7</v>
      </c>
      <c r="J1634" s="106" t="s">
        <v>779</v>
      </c>
      <c r="K1634" s="106">
        <v>7</v>
      </c>
      <c r="L1634" s="106" t="s">
        <v>729</v>
      </c>
      <c r="M1634" s="106" t="s">
        <v>700</v>
      </c>
      <c r="N1634" s="106">
        <v>0.52</v>
      </c>
      <c r="O1634" s="106">
        <v>1.1000000000000001</v>
      </c>
      <c r="P1634" s="106" t="s">
        <v>714</v>
      </c>
      <c r="Q1634" s="107" t="s">
        <v>2394</v>
      </c>
      <c r="R1634" s="107" t="s">
        <v>44</v>
      </c>
    </row>
    <row r="1635" spans="2:18" ht="20.100000000000001" customHeight="1" x14ac:dyDescent="0.4">
      <c r="B1635" s="105" t="str">
        <f t="shared" si="75"/>
        <v/>
      </c>
      <c r="C1635" s="105" t="str">
        <f t="shared" si="76"/>
        <v/>
      </c>
      <c r="D1635" s="105" t="str">
        <f t="shared" si="77"/>
        <v/>
      </c>
      <c r="E1635" s="106" t="s">
        <v>695</v>
      </c>
      <c r="F1635" s="106" t="s">
        <v>1841</v>
      </c>
      <c r="G1635" s="106" t="s">
        <v>778</v>
      </c>
      <c r="H1635" s="106" t="s">
        <v>1817</v>
      </c>
      <c r="I1635" s="106">
        <v>6</v>
      </c>
      <c r="J1635" s="106" t="s">
        <v>779</v>
      </c>
      <c r="K1635" s="106">
        <v>6</v>
      </c>
      <c r="L1635" s="106" t="s">
        <v>733</v>
      </c>
      <c r="M1635" s="106" t="s">
        <v>700</v>
      </c>
      <c r="N1635" s="106">
        <v>0.52</v>
      </c>
      <c r="O1635" s="106">
        <v>1.1000000000000001</v>
      </c>
      <c r="P1635" s="106" t="s">
        <v>714</v>
      </c>
      <c r="Q1635" s="107" t="s">
        <v>2395</v>
      </c>
      <c r="R1635" s="107" t="s">
        <v>44</v>
      </c>
    </row>
    <row r="1636" spans="2:18" ht="20.100000000000001" customHeight="1" x14ac:dyDescent="0.4">
      <c r="B1636" s="105" t="str">
        <f t="shared" si="75"/>
        <v/>
      </c>
      <c r="C1636" s="105" t="str">
        <f t="shared" si="76"/>
        <v/>
      </c>
      <c r="D1636" s="105" t="str">
        <f t="shared" si="77"/>
        <v/>
      </c>
      <c r="E1636" s="106" t="s">
        <v>695</v>
      </c>
      <c r="F1636" s="106" t="s">
        <v>1841</v>
      </c>
      <c r="G1636" s="106" t="s">
        <v>778</v>
      </c>
      <c r="H1636" s="106" t="s">
        <v>707</v>
      </c>
      <c r="I1636" s="106">
        <v>6</v>
      </c>
      <c r="J1636" s="106" t="s">
        <v>1269</v>
      </c>
      <c r="K1636" s="106">
        <v>7</v>
      </c>
      <c r="L1636" s="106" t="s">
        <v>729</v>
      </c>
      <c r="M1636" s="106" t="s">
        <v>700</v>
      </c>
      <c r="N1636" s="106">
        <v>0.52</v>
      </c>
      <c r="O1636" s="106">
        <v>1.1000000000000001</v>
      </c>
      <c r="P1636" s="106" t="s">
        <v>714</v>
      </c>
      <c r="Q1636" s="107" t="s">
        <v>2396</v>
      </c>
      <c r="R1636" s="107" t="s">
        <v>44</v>
      </c>
    </row>
    <row r="1637" spans="2:18" ht="20.100000000000001" customHeight="1" x14ac:dyDescent="0.4">
      <c r="B1637" s="105" t="str">
        <f t="shared" si="75"/>
        <v/>
      </c>
      <c r="C1637" s="105" t="str">
        <f t="shared" si="76"/>
        <v/>
      </c>
      <c r="D1637" s="105" t="str">
        <f t="shared" si="77"/>
        <v/>
      </c>
      <c r="E1637" s="106" t="s">
        <v>695</v>
      </c>
      <c r="F1637" s="106" t="s">
        <v>1841</v>
      </c>
      <c r="G1637" s="106" t="s">
        <v>782</v>
      </c>
      <c r="H1637" s="106" t="s">
        <v>707</v>
      </c>
      <c r="I1637" s="106">
        <v>7</v>
      </c>
      <c r="J1637" s="106" t="s">
        <v>783</v>
      </c>
      <c r="K1637" s="106">
        <v>7</v>
      </c>
      <c r="L1637" s="106" t="s">
        <v>729</v>
      </c>
      <c r="M1637" s="106" t="s">
        <v>700</v>
      </c>
      <c r="N1637" s="106">
        <v>0.41</v>
      </c>
      <c r="O1637" s="106">
        <v>1.1000000000000001</v>
      </c>
      <c r="P1637" s="106" t="s">
        <v>714</v>
      </c>
      <c r="Q1637" s="107" t="s">
        <v>2397</v>
      </c>
      <c r="R1637" s="107" t="s">
        <v>44</v>
      </c>
    </row>
    <row r="1638" spans="2:18" ht="20.100000000000001" customHeight="1" x14ac:dyDescent="0.4">
      <c r="B1638" s="105" t="str">
        <f t="shared" si="75"/>
        <v/>
      </c>
      <c r="C1638" s="105" t="str">
        <f t="shared" si="76"/>
        <v/>
      </c>
      <c r="D1638" s="105" t="str">
        <f t="shared" si="77"/>
        <v/>
      </c>
      <c r="E1638" s="106" t="s">
        <v>695</v>
      </c>
      <c r="F1638" s="106" t="s">
        <v>1813</v>
      </c>
      <c r="G1638" s="106" t="s">
        <v>773</v>
      </c>
      <c r="H1638" s="106" t="s">
        <v>1027</v>
      </c>
      <c r="I1638" s="106">
        <v>7</v>
      </c>
      <c r="J1638" s="106" t="s">
        <v>774</v>
      </c>
      <c r="K1638" s="106">
        <v>7</v>
      </c>
      <c r="L1638" s="106" t="s">
        <v>741</v>
      </c>
      <c r="M1638" s="106" t="s">
        <v>700</v>
      </c>
      <c r="N1638" s="106">
        <v>0.51</v>
      </c>
      <c r="O1638" s="106">
        <v>1.1000000000000001</v>
      </c>
      <c r="P1638" s="106" t="s">
        <v>714</v>
      </c>
      <c r="Q1638" s="107" t="s">
        <v>2398</v>
      </c>
      <c r="R1638" s="107" t="s">
        <v>44</v>
      </c>
    </row>
    <row r="1639" spans="2:18" ht="20.100000000000001" customHeight="1" x14ac:dyDescent="0.4">
      <c r="B1639" s="105" t="str">
        <f t="shared" si="75"/>
        <v/>
      </c>
      <c r="C1639" s="105" t="str">
        <f t="shared" si="76"/>
        <v/>
      </c>
      <c r="D1639" s="105" t="str">
        <f t="shared" si="77"/>
        <v/>
      </c>
      <c r="E1639" s="106" t="s">
        <v>695</v>
      </c>
      <c r="F1639" s="106" t="s">
        <v>1813</v>
      </c>
      <c r="G1639" s="106" t="s">
        <v>773</v>
      </c>
      <c r="H1639" s="106" t="s">
        <v>1817</v>
      </c>
      <c r="I1639" s="106">
        <v>7</v>
      </c>
      <c r="J1639" s="106" t="s">
        <v>1266</v>
      </c>
      <c r="K1639" s="106">
        <v>7</v>
      </c>
      <c r="L1639" s="106" t="s">
        <v>741</v>
      </c>
      <c r="M1639" s="106" t="s">
        <v>700</v>
      </c>
      <c r="N1639" s="106">
        <v>0.52</v>
      </c>
      <c r="O1639" s="106">
        <v>1.1000000000000001</v>
      </c>
      <c r="P1639" s="106" t="s">
        <v>714</v>
      </c>
      <c r="Q1639" s="107" t="s">
        <v>2399</v>
      </c>
      <c r="R1639" s="107" t="s">
        <v>44</v>
      </c>
    </row>
    <row r="1640" spans="2:18" ht="20.100000000000001" customHeight="1" x14ac:dyDescent="0.4">
      <c r="B1640" s="105" t="str">
        <f t="shared" si="75"/>
        <v/>
      </c>
      <c r="C1640" s="105" t="str">
        <f t="shared" si="76"/>
        <v/>
      </c>
      <c r="D1640" s="105" t="str">
        <f t="shared" si="77"/>
        <v/>
      </c>
      <c r="E1640" s="106" t="s">
        <v>695</v>
      </c>
      <c r="F1640" s="106" t="s">
        <v>1813</v>
      </c>
      <c r="G1640" s="106" t="s">
        <v>773</v>
      </c>
      <c r="H1640" s="106" t="s">
        <v>1027</v>
      </c>
      <c r="I1640" s="106">
        <v>6</v>
      </c>
      <c r="J1640" s="106" t="s">
        <v>1266</v>
      </c>
      <c r="K1640" s="106">
        <v>7</v>
      </c>
      <c r="L1640" s="106" t="s">
        <v>741</v>
      </c>
      <c r="M1640" s="106" t="s">
        <v>700</v>
      </c>
      <c r="N1640" s="106">
        <v>0.51</v>
      </c>
      <c r="O1640" s="106">
        <v>1.1000000000000001</v>
      </c>
      <c r="P1640" s="106" t="s">
        <v>714</v>
      </c>
      <c r="Q1640" s="107" t="s">
        <v>2400</v>
      </c>
      <c r="R1640" s="107" t="s">
        <v>44</v>
      </c>
    </row>
    <row r="1641" spans="2:18" ht="20.100000000000001" customHeight="1" x14ac:dyDescent="0.4">
      <c r="B1641" s="105" t="str">
        <f t="shared" si="75"/>
        <v/>
      </c>
      <c r="C1641" s="105" t="str">
        <f t="shared" si="76"/>
        <v/>
      </c>
      <c r="D1641" s="105" t="str">
        <f t="shared" si="77"/>
        <v/>
      </c>
      <c r="E1641" s="106" t="s">
        <v>695</v>
      </c>
      <c r="F1641" s="106" t="s">
        <v>1813</v>
      </c>
      <c r="G1641" s="106" t="s">
        <v>778</v>
      </c>
      <c r="H1641" s="106" t="s">
        <v>1027</v>
      </c>
      <c r="I1641" s="106">
        <v>7</v>
      </c>
      <c r="J1641" s="106" t="s">
        <v>779</v>
      </c>
      <c r="K1641" s="106">
        <v>7</v>
      </c>
      <c r="L1641" s="106" t="s">
        <v>741</v>
      </c>
      <c r="M1641" s="106" t="s">
        <v>700</v>
      </c>
      <c r="N1641" s="106">
        <v>0.51</v>
      </c>
      <c r="O1641" s="106">
        <v>1.1000000000000001</v>
      </c>
      <c r="P1641" s="106" t="s">
        <v>714</v>
      </c>
      <c r="Q1641" s="107" t="s">
        <v>2401</v>
      </c>
      <c r="R1641" s="107" t="s">
        <v>44</v>
      </c>
    </row>
    <row r="1642" spans="2:18" ht="20.100000000000001" customHeight="1" x14ac:dyDescent="0.4">
      <c r="B1642" s="105" t="str">
        <f t="shared" si="75"/>
        <v/>
      </c>
      <c r="C1642" s="105" t="str">
        <f t="shared" si="76"/>
        <v/>
      </c>
      <c r="D1642" s="105" t="str">
        <f t="shared" si="77"/>
        <v/>
      </c>
      <c r="E1642" s="106" t="s">
        <v>695</v>
      </c>
      <c r="F1642" s="106" t="s">
        <v>1813</v>
      </c>
      <c r="G1642" s="106" t="s">
        <v>778</v>
      </c>
      <c r="H1642" s="106" t="s">
        <v>1817</v>
      </c>
      <c r="I1642" s="106">
        <v>7</v>
      </c>
      <c r="J1642" s="106" t="s">
        <v>1269</v>
      </c>
      <c r="K1642" s="106">
        <v>7</v>
      </c>
      <c r="L1642" s="106" t="s">
        <v>741</v>
      </c>
      <c r="M1642" s="106" t="s">
        <v>700</v>
      </c>
      <c r="N1642" s="106">
        <v>0.52</v>
      </c>
      <c r="O1642" s="106">
        <v>1.1000000000000001</v>
      </c>
      <c r="P1642" s="106" t="s">
        <v>714</v>
      </c>
      <c r="Q1642" s="107" t="s">
        <v>2402</v>
      </c>
      <c r="R1642" s="107" t="s">
        <v>44</v>
      </c>
    </row>
    <row r="1643" spans="2:18" ht="20.100000000000001" customHeight="1" x14ac:dyDescent="0.4">
      <c r="B1643" s="105" t="str">
        <f t="shared" si="75"/>
        <v/>
      </c>
      <c r="C1643" s="105" t="str">
        <f t="shared" si="76"/>
        <v/>
      </c>
      <c r="D1643" s="105" t="str">
        <f t="shared" si="77"/>
        <v/>
      </c>
      <c r="E1643" s="106" t="s">
        <v>695</v>
      </c>
      <c r="F1643" s="106" t="s">
        <v>1813</v>
      </c>
      <c r="G1643" s="106" t="s">
        <v>778</v>
      </c>
      <c r="H1643" s="106" t="s">
        <v>1027</v>
      </c>
      <c r="I1643" s="106">
        <v>6</v>
      </c>
      <c r="J1643" s="106" t="s">
        <v>1269</v>
      </c>
      <c r="K1643" s="106">
        <v>7</v>
      </c>
      <c r="L1643" s="106" t="s">
        <v>741</v>
      </c>
      <c r="M1643" s="106" t="s">
        <v>700</v>
      </c>
      <c r="N1643" s="106">
        <v>0.51</v>
      </c>
      <c r="O1643" s="106">
        <v>1.1000000000000001</v>
      </c>
      <c r="P1643" s="106" t="s">
        <v>714</v>
      </c>
      <c r="Q1643" s="107" t="s">
        <v>2403</v>
      </c>
      <c r="R1643" s="107" t="s">
        <v>44</v>
      </c>
    </row>
    <row r="1644" spans="2:18" ht="20.100000000000001" customHeight="1" x14ac:dyDescent="0.4">
      <c r="B1644" s="105" t="str">
        <f t="shared" si="75"/>
        <v/>
      </c>
      <c r="C1644" s="105" t="str">
        <f t="shared" si="76"/>
        <v/>
      </c>
      <c r="D1644" s="105" t="str">
        <f t="shared" si="77"/>
        <v/>
      </c>
      <c r="E1644" s="106" t="s">
        <v>695</v>
      </c>
      <c r="F1644" s="106" t="s">
        <v>1813</v>
      </c>
      <c r="G1644" s="106" t="s">
        <v>782</v>
      </c>
      <c r="H1644" s="106" t="s">
        <v>1027</v>
      </c>
      <c r="I1644" s="106">
        <v>7</v>
      </c>
      <c r="J1644" s="106" t="s">
        <v>783</v>
      </c>
      <c r="K1644" s="106">
        <v>7</v>
      </c>
      <c r="L1644" s="106" t="s">
        <v>741</v>
      </c>
      <c r="M1644" s="106" t="s">
        <v>700</v>
      </c>
      <c r="N1644" s="106">
        <v>0.4</v>
      </c>
      <c r="O1644" s="106">
        <v>1.1000000000000001</v>
      </c>
      <c r="P1644" s="106" t="s">
        <v>714</v>
      </c>
      <c r="Q1644" s="107" t="s">
        <v>2404</v>
      </c>
      <c r="R1644" s="107" t="s">
        <v>44</v>
      </c>
    </row>
    <row r="1645" spans="2:18" ht="20.100000000000001" customHeight="1" x14ac:dyDescent="0.4">
      <c r="B1645" s="105" t="str">
        <f t="shared" si="75"/>
        <v/>
      </c>
      <c r="C1645" s="105" t="str">
        <f t="shared" si="76"/>
        <v/>
      </c>
      <c r="D1645" s="105" t="str">
        <f t="shared" si="77"/>
        <v/>
      </c>
      <c r="E1645" s="106" t="s">
        <v>695</v>
      </c>
      <c r="F1645" s="106" t="s">
        <v>1813</v>
      </c>
      <c r="G1645" s="106" t="s">
        <v>788</v>
      </c>
      <c r="H1645" s="106" t="s">
        <v>1027</v>
      </c>
      <c r="I1645" s="106">
        <v>7</v>
      </c>
      <c r="J1645" s="106" t="s">
        <v>722</v>
      </c>
      <c r="K1645" s="106">
        <v>7</v>
      </c>
      <c r="L1645" s="106" t="s">
        <v>753</v>
      </c>
      <c r="M1645" s="106" t="s">
        <v>700</v>
      </c>
      <c r="N1645" s="106">
        <v>0.52</v>
      </c>
      <c r="O1645" s="106">
        <v>1.1000000000000001</v>
      </c>
      <c r="P1645" s="106" t="s">
        <v>714</v>
      </c>
      <c r="Q1645" s="107" t="s">
        <v>2405</v>
      </c>
      <c r="R1645" s="107" t="s">
        <v>44</v>
      </c>
    </row>
    <row r="1646" spans="2:18" ht="20.100000000000001" customHeight="1" x14ac:dyDescent="0.4">
      <c r="B1646" s="105" t="str">
        <f t="shared" si="75"/>
        <v/>
      </c>
      <c r="C1646" s="105" t="str">
        <f t="shared" si="76"/>
        <v/>
      </c>
      <c r="D1646" s="105" t="str">
        <f t="shared" si="77"/>
        <v/>
      </c>
      <c r="E1646" s="106" t="s">
        <v>2406</v>
      </c>
      <c r="F1646" s="106" t="s">
        <v>2407</v>
      </c>
      <c r="G1646" s="106" t="s">
        <v>697</v>
      </c>
      <c r="H1646" s="106" t="s">
        <v>707</v>
      </c>
      <c r="I1646" s="106">
        <v>16</v>
      </c>
      <c r="J1646" s="106"/>
      <c r="K1646" s="106"/>
      <c r="L1646" s="106" t="s">
        <v>706</v>
      </c>
      <c r="M1646" s="106" t="s">
        <v>924</v>
      </c>
      <c r="N1646" s="106">
        <v>0.46</v>
      </c>
      <c r="O1646" s="106">
        <v>1.1000000000000001</v>
      </c>
      <c r="P1646" s="106" t="s">
        <v>714</v>
      </c>
      <c r="Q1646" s="107" t="s">
        <v>2408</v>
      </c>
      <c r="R1646" s="107" t="s">
        <v>73</v>
      </c>
    </row>
    <row r="1647" spans="2:18" ht="20.100000000000001" customHeight="1" x14ac:dyDescent="0.4">
      <c r="B1647" s="105" t="str">
        <f t="shared" si="75"/>
        <v/>
      </c>
      <c r="C1647" s="105" t="str">
        <f t="shared" si="76"/>
        <v/>
      </c>
      <c r="D1647" s="105" t="str">
        <f t="shared" si="77"/>
        <v/>
      </c>
      <c r="E1647" s="106" t="s">
        <v>2406</v>
      </c>
      <c r="F1647" s="106" t="s">
        <v>2407</v>
      </c>
      <c r="G1647" s="106" t="s">
        <v>697</v>
      </c>
      <c r="H1647" s="106" t="s">
        <v>1817</v>
      </c>
      <c r="I1647" s="106">
        <v>16</v>
      </c>
      <c r="J1647" s="106"/>
      <c r="K1647" s="106"/>
      <c r="L1647" s="106" t="s">
        <v>706</v>
      </c>
      <c r="M1647" s="106" t="s">
        <v>924</v>
      </c>
      <c r="N1647" s="106">
        <v>0.46</v>
      </c>
      <c r="O1647" s="106">
        <v>1.1000000000000001</v>
      </c>
      <c r="P1647" s="106" t="s">
        <v>714</v>
      </c>
      <c r="Q1647" s="107" t="s">
        <v>2409</v>
      </c>
      <c r="R1647" s="107" t="s">
        <v>73</v>
      </c>
    </row>
    <row r="1648" spans="2:18" ht="20.100000000000001" customHeight="1" x14ac:dyDescent="0.4">
      <c r="B1648" s="105" t="str">
        <f t="shared" si="75"/>
        <v/>
      </c>
      <c r="C1648" s="105" t="str">
        <f t="shared" si="76"/>
        <v/>
      </c>
      <c r="D1648" s="105" t="str">
        <f t="shared" si="77"/>
        <v/>
      </c>
      <c r="E1648" s="106" t="s">
        <v>2406</v>
      </c>
      <c r="F1648" s="106" t="s">
        <v>2407</v>
      </c>
      <c r="G1648" s="106" t="s">
        <v>697</v>
      </c>
      <c r="H1648" s="106" t="s">
        <v>1817</v>
      </c>
      <c r="I1648" s="106">
        <v>16</v>
      </c>
      <c r="J1648" s="106"/>
      <c r="K1648" s="106"/>
      <c r="L1648" s="106" t="s">
        <v>698</v>
      </c>
      <c r="M1648" s="106" t="s">
        <v>924</v>
      </c>
      <c r="N1648" s="106">
        <v>0.46</v>
      </c>
      <c r="O1648" s="106">
        <v>1.1000000000000001</v>
      </c>
      <c r="P1648" s="106" t="s">
        <v>714</v>
      </c>
      <c r="Q1648" s="107" t="s">
        <v>2410</v>
      </c>
      <c r="R1648" s="107" t="s">
        <v>73</v>
      </c>
    </row>
    <row r="1649" spans="2:18" ht="20.100000000000001" customHeight="1" x14ac:dyDescent="0.4">
      <c r="B1649" s="105" t="str">
        <f t="shared" si="75"/>
        <v/>
      </c>
      <c r="C1649" s="105" t="str">
        <f t="shared" si="76"/>
        <v/>
      </c>
      <c r="D1649" s="105" t="str">
        <f t="shared" si="77"/>
        <v/>
      </c>
      <c r="E1649" s="106" t="s">
        <v>2406</v>
      </c>
      <c r="F1649" s="106" t="s">
        <v>2407</v>
      </c>
      <c r="G1649" s="106" t="s">
        <v>697</v>
      </c>
      <c r="H1649" s="106" t="s">
        <v>1027</v>
      </c>
      <c r="I1649" s="106">
        <v>16</v>
      </c>
      <c r="J1649" s="106"/>
      <c r="K1649" s="106"/>
      <c r="L1649" s="106" t="s">
        <v>698</v>
      </c>
      <c r="M1649" s="106" t="s">
        <v>924</v>
      </c>
      <c r="N1649" s="106">
        <v>0.45</v>
      </c>
      <c r="O1649" s="106">
        <v>1.1000000000000001</v>
      </c>
      <c r="P1649" s="106" t="s">
        <v>714</v>
      </c>
      <c r="Q1649" s="107" t="s">
        <v>2411</v>
      </c>
      <c r="R1649" s="107" t="s">
        <v>73</v>
      </c>
    </row>
    <row r="1650" spans="2:18" ht="20.100000000000001" customHeight="1" x14ac:dyDescent="0.4">
      <c r="B1650" s="105" t="str">
        <f t="shared" si="75"/>
        <v/>
      </c>
      <c r="C1650" s="105" t="str">
        <f t="shared" si="76"/>
        <v/>
      </c>
      <c r="D1650" s="105" t="str">
        <f t="shared" si="77"/>
        <v/>
      </c>
      <c r="E1650" s="106" t="s">
        <v>2406</v>
      </c>
      <c r="F1650" s="106" t="s">
        <v>2407</v>
      </c>
      <c r="G1650" s="106" t="s">
        <v>697</v>
      </c>
      <c r="H1650" s="106" t="s">
        <v>1027</v>
      </c>
      <c r="I1650" s="106">
        <v>16</v>
      </c>
      <c r="J1650" s="106"/>
      <c r="K1650" s="106"/>
      <c r="L1650" s="106" t="s">
        <v>717</v>
      </c>
      <c r="M1650" s="106" t="s">
        <v>924</v>
      </c>
      <c r="N1650" s="106">
        <v>0.45</v>
      </c>
      <c r="O1650" s="106">
        <v>1.1000000000000001</v>
      </c>
      <c r="P1650" s="106" t="s">
        <v>714</v>
      </c>
      <c r="Q1650" s="107" t="s">
        <v>2412</v>
      </c>
      <c r="R1650" s="107" t="s">
        <v>73</v>
      </c>
    </row>
    <row r="1651" spans="2:18" ht="20.100000000000001" customHeight="1" x14ac:dyDescent="0.4">
      <c r="B1651" s="105" t="str">
        <f t="shared" si="75"/>
        <v/>
      </c>
      <c r="C1651" s="105" t="str">
        <f t="shared" si="76"/>
        <v/>
      </c>
      <c r="D1651" s="105" t="str">
        <f t="shared" si="77"/>
        <v/>
      </c>
      <c r="E1651" s="106" t="s">
        <v>2406</v>
      </c>
      <c r="F1651" s="106" t="s">
        <v>2407</v>
      </c>
      <c r="G1651" s="106" t="s">
        <v>697</v>
      </c>
      <c r="H1651" s="106" t="s">
        <v>1389</v>
      </c>
      <c r="I1651" s="106">
        <v>16</v>
      </c>
      <c r="J1651" s="106"/>
      <c r="K1651" s="106"/>
      <c r="L1651" s="106" t="s">
        <v>717</v>
      </c>
      <c r="M1651" s="106" t="s">
        <v>924</v>
      </c>
      <c r="N1651" s="106">
        <v>0.45</v>
      </c>
      <c r="O1651" s="106">
        <v>1.1000000000000001</v>
      </c>
      <c r="P1651" s="106" t="s">
        <v>714</v>
      </c>
      <c r="Q1651" s="107" t="s">
        <v>2413</v>
      </c>
      <c r="R1651" s="107" t="s">
        <v>73</v>
      </c>
    </row>
    <row r="1652" spans="2:18" ht="20.100000000000001" customHeight="1" x14ac:dyDescent="0.4">
      <c r="B1652" s="105" t="str">
        <f t="shared" si="75"/>
        <v/>
      </c>
      <c r="C1652" s="105" t="str">
        <f t="shared" si="76"/>
        <v/>
      </c>
      <c r="D1652" s="105" t="str">
        <f t="shared" si="77"/>
        <v/>
      </c>
      <c r="E1652" s="106" t="s">
        <v>2406</v>
      </c>
      <c r="F1652" s="106" t="s">
        <v>2407</v>
      </c>
      <c r="G1652" s="106" t="s">
        <v>697</v>
      </c>
      <c r="H1652" s="106" t="s">
        <v>1389</v>
      </c>
      <c r="I1652" s="106">
        <v>15</v>
      </c>
      <c r="J1652" s="106"/>
      <c r="K1652" s="106"/>
      <c r="L1652" s="106" t="s">
        <v>1218</v>
      </c>
      <c r="M1652" s="106" t="s">
        <v>924</v>
      </c>
      <c r="N1652" s="106">
        <v>0.45</v>
      </c>
      <c r="O1652" s="106">
        <v>1.1000000000000001</v>
      </c>
      <c r="P1652" s="106" t="s">
        <v>714</v>
      </c>
      <c r="Q1652" s="107" t="s">
        <v>2414</v>
      </c>
      <c r="R1652" s="107" t="s">
        <v>73</v>
      </c>
    </row>
    <row r="1653" spans="2:18" ht="20.100000000000001" customHeight="1" x14ac:dyDescent="0.4">
      <c r="B1653" s="105" t="str">
        <f t="shared" si="75"/>
        <v/>
      </c>
      <c r="C1653" s="105" t="str">
        <f t="shared" si="76"/>
        <v/>
      </c>
      <c r="D1653" s="105" t="str">
        <f t="shared" si="77"/>
        <v/>
      </c>
      <c r="E1653" s="106" t="s">
        <v>2406</v>
      </c>
      <c r="F1653" s="106" t="s">
        <v>2407</v>
      </c>
      <c r="G1653" s="106" t="s">
        <v>710</v>
      </c>
      <c r="H1653" s="106" t="s">
        <v>711</v>
      </c>
      <c r="I1653" s="106">
        <v>16</v>
      </c>
      <c r="J1653" s="106"/>
      <c r="K1653" s="106"/>
      <c r="L1653" s="106" t="s">
        <v>706</v>
      </c>
      <c r="M1653" s="106" t="s">
        <v>924</v>
      </c>
      <c r="N1653" s="106">
        <v>0.46</v>
      </c>
      <c r="O1653" s="106">
        <v>1.1000000000000001</v>
      </c>
      <c r="P1653" s="106" t="s">
        <v>714</v>
      </c>
      <c r="Q1653" s="107" t="s">
        <v>2415</v>
      </c>
      <c r="R1653" s="107" t="s">
        <v>73</v>
      </c>
    </row>
    <row r="1654" spans="2:18" ht="20.100000000000001" customHeight="1" x14ac:dyDescent="0.4">
      <c r="B1654" s="105" t="str">
        <f t="shared" si="75"/>
        <v/>
      </c>
      <c r="C1654" s="105" t="str">
        <f t="shared" si="76"/>
        <v/>
      </c>
      <c r="D1654" s="105" t="str">
        <f t="shared" si="77"/>
        <v/>
      </c>
      <c r="E1654" s="106" t="s">
        <v>2406</v>
      </c>
      <c r="F1654" s="106" t="s">
        <v>2407</v>
      </c>
      <c r="G1654" s="106" t="s">
        <v>710</v>
      </c>
      <c r="H1654" s="106" t="s">
        <v>711</v>
      </c>
      <c r="I1654" s="106">
        <v>16</v>
      </c>
      <c r="J1654" s="106"/>
      <c r="K1654" s="106"/>
      <c r="L1654" s="106" t="s">
        <v>698</v>
      </c>
      <c r="M1654" s="106" t="s">
        <v>924</v>
      </c>
      <c r="N1654" s="106">
        <v>0.46</v>
      </c>
      <c r="O1654" s="106">
        <v>1.1000000000000001</v>
      </c>
      <c r="P1654" s="106" t="s">
        <v>714</v>
      </c>
      <c r="Q1654" s="107" t="s">
        <v>2416</v>
      </c>
      <c r="R1654" s="107" t="s">
        <v>73</v>
      </c>
    </row>
    <row r="1655" spans="2:18" ht="20.100000000000001" customHeight="1" x14ac:dyDescent="0.4">
      <c r="B1655" s="105" t="str">
        <f t="shared" si="75"/>
        <v/>
      </c>
      <c r="C1655" s="105" t="str">
        <f t="shared" si="76"/>
        <v/>
      </c>
      <c r="D1655" s="105" t="str">
        <f t="shared" si="77"/>
        <v/>
      </c>
      <c r="E1655" s="106" t="s">
        <v>2406</v>
      </c>
      <c r="F1655" s="106" t="s">
        <v>2407</v>
      </c>
      <c r="G1655" s="106" t="s">
        <v>710</v>
      </c>
      <c r="H1655" s="106" t="s">
        <v>711</v>
      </c>
      <c r="I1655" s="106">
        <v>16</v>
      </c>
      <c r="J1655" s="106"/>
      <c r="K1655" s="106"/>
      <c r="L1655" s="106" t="s">
        <v>717</v>
      </c>
      <c r="M1655" s="106" t="s">
        <v>924</v>
      </c>
      <c r="N1655" s="106">
        <v>0.46</v>
      </c>
      <c r="O1655" s="106">
        <v>1.1000000000000001</v>
      </c>
      <c r="P1655" s="106" t="s">
        <v>714</v>
      </c>
      <c r="Q1655" s="107" t="s">
        <v>2417</v>
      </c>
      <c r="R1655" s="107" t="s">
        <v>73</v>
      </c>
    </row>
    <row r="1656" spans="2:18" ht="20.100000000000001" customHeight="1" x14ac:dyDescent="0.4">
      <c r="B1656" s="105" t="str">
        <f t="shared" si="75"/>
        <v/>
      </c>
      <c r="C1656" s="105" t="str">
        <f t="shared" si="76"/>
        <v/>
      </c>
      <c r="D1656" s="105" t="str">
        <f t="shared" si="77"/>
        <v/>
      </c>
      <c r="E1656" s="106" t="s">
        <v>2406</v>
      </c>
      <c r="F1656" s="106" t="s">
        <v>2407</v>
      </c>
      <c r="G1656" s="106" t="s">
        <v>710</v>
      </c>
      <c r="H1656" s="106" t="s">
        <v>1098</v>
      </c>
      <c r="I1656" s="106">
        <v>16</v>
      </c>
      <c r="J1656" s="106"/>
      <c r="K1656" s="106"/>
      <c r="L1656" s="106" t="s">
        <v>717</v>
      </c>
      <c r="M1656" s="106" t="s">
        <v>924</v>
      </c>
      <c r="N1656" s="106">
        <v>0.45</v>
      </c>
      <c r="O1656" s="106">
        <v>1.1000000000000001</v>
      </c>
      <c r="P1656" s="106" t="s">
        <v>714</v>
      </c>
      <c r="Q1656" s="107" t="s">
        <v>2418</v>
      </c>
      <c r="R1656" s="107" t="s">
        <v>73</v>
      </c>
    </row>
    <row r="1657" spans="2:18" ht="20.100000000000001" customHeight="1" x14ac:dyDescent="0.4">
      <c r="B1657" s="105" t="str">
        <f t="shared" si="75"/>
        <v/>
      </c>
      <c r="C1657" s="105" t="str">
        <f t="shared" si="76"/>
        <v/>
      </c>
      <c r="D1657" s="105" t="str">
        <f t="shared" si="77"/>
        <v/>
      </c>
      <c r="E1657" s="106" t="s">
        <v>2406</v>
      </c>
      <c r="F1657" s="106" t="s">
        <v>2407</v>
      </c>
      <c r="G1657" s="106" t="s">
        <v>721</v>
      </c>
      <c r="H1657" s="106" t="s">
        <v>722</v>
      </c>
      <c r="I1657" s="106">
        <v>16</v>
      </c>
      <c r="J1657" s="106"/>
      <c r="K1657" s="106"/>
      <c r="L1657" s="106" t="s">
        <v>706</v>
      </c>
      <c r="M1657" s="106" t="s">
        <v>924</v>
      </c>
      <c r="N1657" s="106">
        <v>0.45</v>
      </c>
      <c r="O1657" s="106">
        <v>1.1000000000000001</v>
      </c>
      <c r="P1657" s="106" t="s">
        <v>714</v>
      </c>
      <c r="Q1657" s="107" t="s">
        <v>2419</v>
      </c>
      <c r="R1657" s="107" t="s">
        <v>73</v>
      </c>
    </row>
    <row r="1658" spans="2:18" ht="20.100000000000001" customHeight="1" x14ac:dyDescent="0.4">
      <c r="B1658" s="105" t="str">
        <f t="shared" si="75"/>
        <v/>
      </c>
      <c r="C1658" s="105" t="str">
        <f t="shared" si="76"/>
        <v/>
      </c>
      <c r="D1658" s="105" t="str">
        <f t="shared" si="77"/>
        <v/>
      </c>
      <c r="E1658" s="106" t="s">
        <v>2406</v>
      </c>
      <c r="F1658" s="106" t="s">
        <v>2407</v>
      </c>
      <c r="G1658" s="106" t="s">
        <v>721</v>
      </c>
      <c r="H1658" s="106" t="s">
        <v>722</v>
      </c>
      <c r="I1658" s="106">
        <v>16</v>
      </c>
      <c r="J1658" s="106"/>
      <c r="K1658" s="106"/>
      <c r="L1658" s="106" t="s">
        <v>698</v>
      </c>
      <c r="M1658" s="106" t="s">
        <v>924</v>
      </c>
      <c r="N1658" s="106">
        <v>0.45</v>
      </c>
      <c r="O1658" s="106">
        <v>1.1000000000000001</v>
      </c>
      <c r="P1658" s="106" t="s">
        <v>714</v>
      </c>
      <c r="Q1658" s="107" t="s">
        <v>2420</v>
      </c>
      <c r="R1658" s="107" t="s">
        <v>73</v>
      </c>
    </row>
    <row r="1659" spans="2:18" ht="20.100000000000001" customHeight="1" x14ac:dyDescent="0.4">
      <c r="B1659" s="105" t="str">
        <f t="shared" si="75"/>
        <v/>
      </c>
      <c r="C1659" s="105" t="str">
        <f t="shared" si="76"/>
        <v/>
      </c>
      <c r="D1659" s="105" t="str">
        <f t="shared" si="77"/>
        <v/>
      </c>
      <c r="E1659" s="106" t="s">
        <v>2406</v>
      </c>
      <c r="F1659" s="106" t="s">
        <v>2407</v>
      </c>
      <c r="G1659" s="106" t="s">
        <v>721</v>
      </c>
      <c r="H1659" s="106" t="s">
        <v>722</v>
      </c>
      <c r="I1659" s="106">
        <v>16</v>
      </c>
      <c r="J1659" s="106"/>
      <c r="K1659" s="106"/>
      <c r="L1659" s="106" t="s">
        <v>717</v>
      </c>
      <c r="M1659" s="106" t="s">
        <v>924</v>
      </c>
      <c r="N1659" s="106">
        <v>0.45</v>
      </c>
      <c r="O1659" s="106">
        <v>1.1000000000000001</v>
      </c>
      <c r="P1659" s="106" t="s">
        <v>714</v>
      </c>
      <c r="Q1659" s="107" t="s">
        <v>2421</v>
      </c>
      <c r="R1659" s="107" t="s">
        <v>73</v>
      </c>
    </row>
    <row r="1660" spans="2:18" ht="20.100000000000001" customHeight="1" x14ac:dyDescent="0.4">
      <c r="B1660" s="105" t="str">
        <f t="shared" si="75"/>
        <v/>
      </c>
      <c r="C1660" s="105" t="str">
        <f t="shared" si="76"/>
        <v/>
      </c>
      <c r="D1660" s="105" t="str">
        <f t="shared" si="77"/>
        <v/>
      </c>
      <c r="E1660" s="106" t="s">
        <v>2406</v>
      </c>
      <c r="F1660" s="106" t="s">
        <v>2407</v>
      </c>
      <c r="G1660" s="106" t="s">
        <v>773</v>
      </c>
      <c r="H1660" s="106" t="s">
        <v>774</v>
      </c>
      <c r="I1660" s="106">
        <v>16</v>
      </c>
      <c r="J1660" s="106"/>
      <c r="K1660" s="106"/>
      <c r="L1660" s="106" t="s">
        <v>706</v>
      </c>
      <c r="M1660" s="106" t="s">
        <v>924</v>
      </c>
      <c r="N1660" s="106">
        <v>0.44</v>
      </c>
      <c r="O1660" s="106">
        <v>1.1000000000000001</v>
      </c>
      <c r="P1660" s="106" t="s">
        <v>714</v>
      </c>
      <c r="Q1660" s="107" t="s">
        <v>2422</v>
      </c>
      <c r="R1660" s="107" t="s">
        <v>73</v>
      </c>
    </row>
    <row r="1661" spans="2:18" ht="20.100000000000001" customHeight="1" x14ac:dyDescent="0.4">
      <c r="B1661" s="105" t="str">
        <f t="shared" si="75"/>
        <v/>
      </c>
      <c r="C1661" s="105" t="str">
        <f t="shared" si="76"/>
        <v/>
      </c>
      <c r="D1661" s="105" t="str">
        <f t="shared" si="77"/>
        <v/>
      </c>
      <c r="E1661" s="106" t="s">
        <v>2406</v>
      </c>
      <c r="F1661" s="106" t="s">
        <v>2407</v>
      </c>
      <c r="G1661" s="106" t="s">
        <v>773</v>
      </c>
      <c r="H1661" s="106" t="s">
        <v>774</v>
      </c>
      <c r="I1661" s="106">
        <v>16</v>
      </c>
      <c r="J1661" s="106"/>
      <c r="K1661" s="106"/>
      <c r="L1661" s="106" t="s">
        <v>698</v>
      </c>
      <c r="M1661" s="106" t="s">
        <v>924</v>
      </c>
      <c r="N1661" s="106">
        <v>0.43</v>
      </c>
      <c r="O1661" s="106">
        <v>1.1000000000000001</v>
      </c>
      <c r="P1661" s="106" t="s">
        <v>714</v>
      </c>
      <c r="Q1661" s="107" t="s">
        <v>2423</v>
      </c>
      <c r="R1661" s="107" t="s">
        <v>73</v>
      </c>
    </row>
    <row r="1662" spans="2:18" ht="20.100000000000001" customHeight="1" x14ac:dyDescent="0.4">
      <c r="B1662" s="105" t="str">
        <f t="shared" si="75"/>
        <v/>
      </c>
      <c r="C1662" s="105" t="str">
        <f t="shared" si="76"/>
        <v/>
      </c>
      <c r="D1662" s="105" t="str">
        <f t="shared" si="77"/>
        <v/>
      </c>
      <c r="E1662" s="106" t="s">
        <v>2406</v>
      </c>
      <c r="F1662" s="106" t="s">
        <v>2407</v>
      </c>
      <c r="G1662" s="106" t="s">
        <v>773</v>
      </c>
      <c r="H1662" s="106" t="s">
        <v>774</v>
      </c>
      <c r="I1662" s="106">
        <v>15</v>
      </c>
      <c r="J1662" s="106"/>
      <c r="K1662" s="106"/>
      <c r="L1662" s="106" t="s">
        <v>717</v>
      </c>
      <c r="M1662" s="106" t="s">
        <v>924</v>
      </c>
      <c r="N1662" s="106">
        <v>0.43</v>
      </c>
      <c r="O1662" s="106">
        <v>1.1000000000000001</v>
      </c>
      <c r="P1662" s="106" t="s">
        <v>714</v>
      </c>
      <c r="Q1662" s="107" t="s">
        <v>2424</v>
      </c>
      <c r="R1662" s="107" t="s">
        <v>73</v>
      </c>
    </row>
    <row r="1663" spans="2:18" ht="20.100000000000001" customHeight="1" x14ac:dyDescent="0.4">
      <c r="B1663" s="105" t="str">
        <f t="shared" si="75"/>
        <v/>
      </c>
      <c r="C1663" s="105" t="str">
        <f t="shared" si="76"/>
        <v/>
      </c>
      <c r="D1663" s="105" t="str">
        <f t="shared" si="77"/>
        <v/>
      </c>
      <c r="E1663" s="106" t="s">
        <v>2406</v>
      </c>
      <c r="F1663" s="106" t="s">
        <v>2407</v>
      </c>
      <c r="G1663" s="106" t="s">
        <v>773</v>
      </c>
      <c r="H1663" s="106" t="s">
        <v>1266</v>
      </c>
      <c r="I1663" s="106">
        <v>16</v>
      </c>
      <c r="J1663" s="106"/>
      <c r="K1663" s="106"/>
      <c r="L1663" s="106" t="s">
        <v>706</v>
      </c>
      <c r="M1663" s="106" t="s">
        <v>924</v>
      </c>
      <c r="N1663" s="106">
        <v>0.43</v>
      </c>
      <c r="O1663" s="106">
        <v>1.1000000000000001</v>
      </c>
      <c r="P1663" s="106" t="s">
        <v>714</v>
      </c>
      <c r="Q1663" s="107" t="s">
        <v>2425</v>
      </c>
      <c r="R1663" s="107" t="s">
        <v>73</v>
      </c>
    </row>
    <row r="1664" spans="2:18" ht="20.100000000000001" customHeight="1" x14ac:dyDescent="0.4">
      <c r="B1664" s="105" t="str">
        <f t="shared" si="75"/>
        <v/>
      </c>
      <c r="C1664" s="105" t="str">
        <f t="shared" si="76"/>
        <v/>
      </c>
      <c r="D1664" s="105" t="str">
        <f t="shared" si="77"/>
        <v/>
      </c>
      <c r="E1664" s="106" t="s">
        <v>2406</v>
      </c>
      <c r="F1664" s="106" t="s">
        <v>2407</v>
      </c>
      <c r="G1664" s="106" t="s">
        <v>773</v>
      </c>
      <c r="H1664" s="106" t="s">
        <v>1266</v>
      </c>
      <c r="I1664" s="106">
        <v>15</v>
      </c>
      <c r="J1664" s="106"/>
      <c r="K1664" s="106"/>
      <c r="L1664" s="106" t="s">
        <v>698</v>
      </c>
      <c r="M1664" s="106" t="s">
        <v>924</v>
      </c>
      <c r="N1664" s="106">
        <v>0.43</v>
      </c>
      <c r="O1664" s="106">
        <v>1.1000000000000001</v>
      </c>
      <c r="P1664" s="106" t="s">
        <v>714</v>
      </c>
      <c r="Q1664" s="107" t="s">
        <v>2426</v>
      </c>
      <c r="R1664" s="107" t="s">
        <v>73</v>
      </c>
    </row>
    <row r="1665" spans="2:18" ht="20.100000000000001" customHeight="1" x14ac:dyDescent="0.4">
      <c r="B1665" s="105" t="str">
        <f t="shared" si="75"/>
        <v/>
      </c>
      <c r="C1665" s="105" t="str">
        <f t="shared" si="76"/>
        <v/>
      </c>
      <c r="D1665" s="105" t="str">
        <f t="shared" si="77"/>
        <v/>
      </c>
      <c r="E1665" s="106" t="s">
        <v>2406</v>
      </c>
      <c r="F1665" s="106" t="s">
        <v>2407</v>
      </c>
      <c r="G1665" s="106" t="s">
        <v>773</v>
      </c>
      <c r="H1665" s="106" t="s">
        <v>1266</v>
      </c>
      <c r="I1665" s="106">
        <v>14</v>
      </c>
      <c r="J1665" s="106"/>
      <c r="K1665" s="106"/>
      <c r="L1665" s="106" t="s">
        <v>717</v>
      </c>
      <c r="M1665" s="106" t="s">
        <v>924</v>
      </c>
      <c r="N1665" s="106">
        <v>0.43</v>
      </c>
      <c r="O1665" s="106">
        <v>1.1000000000000001</v>
      </c>
      <c r="P1665" s="106" t="s">
        <v>714</v>
      </c>
      <c r="Q1665" s="107" t="s">
        <v>2427</v>
      </c>
      <c r="R1665" s="107" t="s">
        <v>73</v>
      </c>
    </row>
    <row r="1666" spans="2:18" ht="20.100000000000001" customHeight="1" x14ac:dyDescent="0.4">
      <c r="B1666" s="105" t="str">
        <f t="shared" si="75"/>
        <v/>
      </c>
      <c r="C1666" s="105" t="str">
        <f t="shared" si="76"/>
        <v/>
      </c>
      <c r="D1666" s="105" t="str">
        <f t="shared" si="77"/>
        <v/>
      </c>
      <c r="E1666" s="106" t="s">
        <v>2406</v>
      </c>
      <c r="F1666" s="106" t="s">
        <v>2407</v>
      </c>
      <c r="G1666" s="106" t="s">
        <v>778</v>
      </c>
      <c r="H1666" s="106" t="s">
        <v>779</v>
      </c>
      <c r="I1666" s="106">
        <v>16</v>
      </c>
      <c r="J1666" s="106"/>
      <c r="K1666" s="106"/>
      <c r="L1666" s="106" t="s">
        <v>706</v>
      </c>
      <c r="M1666" s="106" t="s">
        <v>924</v>
      </c>
      <c r="N1666" s="106">
        <v>0.43</v>
      </c>
      <c r="O1666" s="106">
        <v>1.1000000000000001</v>
      </c>
      <c r="P1666" s="106" t="s">
        <v>714</v>
      </c>
      <c r="Q1666" s="107" t="s">
        <v>2428</v>
      </c>
      <c r="R1666" s="107" t="s">
        <v>73</v>
      </c>
    </row>
    <row r="1667" spans="2:18" ht="20.100000000000001" customHeight="1" x14ac:dyDescent="0.4">
      <c r="B1667" s="105" t="str">
        <f t="shared" si="75"/>
        <v/>
      </c>
      <c r="C1667" s="105" t="str">
        <f t="shared" si="76"/>
        <v/>
      </c>
      <c r="D1667" s="105" t="str">
        <f t="shared" si="77"/>
        <v/>
      </c>
      <c r="E1667" s="106" t="s">
        <v>2406</v>
      </c>
      <c r="F1667" s="106" t="s">
        <v>2407</v>
      </c>
      <c r="G1667" s="106" t="s">
        <v>778</v>
      </c>
      <c r="H1667" s="106" t="s">
        <v>779</v>
      </c>
      <c r="I1667" s="106">
        <v>16</v>
      </c>
      <c r="J1667" s="106"/>
      <c r="K1667" s="106"/>
      <c r="L1667" s="106" t="s">
        <v>698</v>
      </c>
      <c r="M1667" s="106" t="s">
        <v>924</v>
      </c>
      <c r="N1667" s="106">
        <v>0.43</v>
      </c>
      <c r="O1667" s="106">
        <v>1.1000000000000001</v>
      </c>
      <c r="P1667" s="106" t="s">
        <v>714</v>
      </c>
      <c r="Q1667" s="107" t="s">
        <v>2429</v>
      </c>
      <c r="R1667" s="107" t="s">
        <v>73</v>
      </c>
    </row>
    <row r="1668" spans="2:18" ht="20.100000000000001" customHeight="1" x14ac:dyDescent="0.4">
      <c r="B1668" s="105" t="str">
        <f t="shared" si="75"/>
        <v/>
      </c>
      <c r="C1668" s="105" t="str">
        <f t="shared" si="76"/>
        <v/>
      </c>
      <c r="D1668" s="105" t="str">
        <f t="shared" si="77"/>
        <v/>
      </c>
      <c r="E1668" s="106" t="s">
        <v>2406</v>
      </c>
      <c r="F1668" s="106" t="s">
        <v>2407</v>
      </c>
      <c r="G1668" s="106" t="s">
        <v>778</v>
      </c>
      <c r="H1668" s="106" t="s">
        <v>779</v>
      </c>
      <c r="I1668" s="106">
        <v>15</v>
      </c>
      <c r="J1668" s="106"/>
      <c r="K1668" s="106"/>
      <c r="L1668" s="106" t="s">
        <v>717</v>
      </c>
      <c r="M1668" s="106" t="s">
        <v>924</v>
      </c>
      <c r="N1668" s="106">
        <v>0.43</v>
      </c>
      <c r="O1668" s="106">
        <v>1.1000000000000001</v>
      </c>
      <c r="P1668" s="106" t="s">
        <v>714</v>
      </c>
      <c r="Q1668" s="107" t="s">
        <v>2430</v>
      </c>
      <c r="R1668" s="107" t="s">
        <v>73</v>
      </c>
    </row>
    <row r="1669" spans="2:18" ht="20.100000000000001" customHeight="1" x14ac:dyDescent="0.4">
      <c r="B1669" s="105" t="str">
        <f t="shared" si="75"/>
        <v/>
      </c>
      <c r="C1669" s="105" t="str">
        <f t="shared" si="76"/>
        <v/>
      </c>
      <c r="D1669" s="105" t="str">
        <f t="shared" si="77"/>
        <v/>
      </c>
      <c r="E1669" s="106" t="s">
        <v>2406</v>
      </c>
      <c r="F1669" s="106" t="s">
        <v>2407</v>
      </c>
      <c r="G1669" s="106" t="s">
        <v>778</v>
      </c>
      <c r="H1669" s="106" t="s">
        <v>1269</v>
      </c>
      <c r="I1669" s="106">
        <v>16</v>
      </c>
      <c r="J1669" s="106"/>
      <c r="K1669" s="106"/>
      <c r="L1669" s="106" t="s">
        <v>706</v>
      </c>
      <c r="M1669" s="106" t="s">
        <v>924</v>
      </c>
      <c r="N1669" s="106">
        <v>0.43</v>
      </c>
      <c r="O1669" s="106">
        <v>1.1000000000000001</v>
      </c>
      <c r="P1669" s="106" t="s">
        <v>714</v>
      </c>
      <c r="Q1669" s="107" t="s">
        <v>2431</v>
      </c>
      <c r="R1669" s="107" t="s">
        <v>73</v>
      </c>
    </row>
    <row r="1670" spans="2:18" ht="20.100000000000001" customHeight="1" x14ac:dyDescent="0.4">
      <c r="B1670" s="105" t="str">
        <f t="shared" si="75"/>
        <v/>
      </c>
      <c r="C1670" s="105" t="str">
        <f t="shared" si="76"/>
        <v/>
      </c>
      <c r="D1670" s="105" t="str">
        <f t="shared" si="77"/>
        <v/>
      </c>
      <c r="E1670" s="106" t="s">
        <v>2406</v>
      </c>
      <c r="F1670" s="106" t="s">
        <v>2407</v>
      </c>
      <c r="G1670" s="106" t="s">
        <v>778</v>
      </c>
      <c r="H1670" s="106" t="s">
        <v>1269</v>
      </c>
      <c r="I1670" s="106">
        <v>15</v>
      </c>
      <c r="J1670" s="106"/>
      <c r="K1670" s="106"/>
      <c r="L1670" s="106" t="s">
        <v>698</v>
      </c>
      <c r="M1670" s="106" t="s">
        <v>924</v>
      </c>
      <c r="N1670" s="106">
        <v>0.43</v>
      </c>
      <c r="O1670" s="106">
        <v>1.1000000000000001</v>
      </c>
      <c r="P1670" s="106" t="s">
        <v>714</v>
      </c>
      <c r="Q1670" s="107" t="s">
        <v>2432</v>
      </c>
      <c r="R1670" s="107" t="s">
        <v>73</v>
      </c>
    </row>
    <row r="1671" spans="2:18" ht="20.100000000000001" customHeight="1" x14ac:dyDescent="0.4">
      <c r="B1671" s="105" t="str">
        <f t="shared" si="75"/>
        <v/>
      </c>
      <c r="C1671" s="105" t="str">
        <f t="shared" si="76"/>
        <v/>
      </c>
      <c r="D1671" s="105" t="str">
        <f t="shared" si="77"/>
        <v/>
      </c>
      <c r="E1671" s="106" t="s">
        <v>2406</v>
      </c>
      <c r="F1671" s="106" t="s">
        <v>2407</v>
      </c>
      <c r="G1671" s="106" t="s">
        <v>778</v>
      </c>
      <c r="H1671" s="106" t="s">
        <v>1269</v>
      </c>
      <c r="I1671" s="106">
        <v>14</v>
      </c>
      <c r="J1671" s="106"/>
      <c r="K1671" s="106"/>
      <c r="L1671" s="106" t="s">
        <v>717</v>
      </c>
      <c r="M1671" s="106" t="s">
        <v>924</v>
      </c>
      <c r="N1671" s="106">
        <v>0.43</v>
      </c>
      <c r="O1671" s="106">
        <v>1.1000000000000001</v>
      </c>
      <c r="P1671" s="106" t="s">
        <v>714</v>
      </c>
      <c r="Q1671" s="107" t="s">
        <v>2433</v>
      </c>
      <c r="R1671" s="107" t="s">
        <v>73</v>
      </c>
    </row>
    <row r="1672" spans="2:18" ht="20.100000000000001" customHeight="1" x14ac:dyDescent="0.4">
      <c r="B1672" s="105" t="str">
        <f t="shared" si="75"/>
        <v/>
      </c>
      <c r="C1672" s="105" t="str">
        <f t="shared" si="76"/>
        <v/>
      </c>
      <c r="D1672" s="105" t="str">
        <f t="shared" si="77"/>
        <v/>
      </c>
      <c r="E1672" s="106" t="s">
        <v>2406</v>
      </c>
      <c r="F1672" s="106" t="s">
        <v>2407</v>
      </c>
      <c r="G1672" s="106" t="s">
        <v>782</v>
      </c>
      <c r="H1672" s="106" t="s">
        <v>783</v>
      </c>
      <c r="I1672" s="106">
        <v>16</v>
      </c>
      <c r="J1672" s="106"/>
      <c r="K1672" s="106"/>
      <c r="L1672" s="106" t="s">
        <v>706</v>
      </c>
      <c r="M1672" s="106" t="s">
        <v>924</v>
      </c>
      <c r="N1672" s="106">
        <v>0.3</v>
      </c>
      <c r="O1672" s="106">
        <v>1.1000000000000001</v>
      </c>
      <c r="P1672" s="106" t="s">
        <v>714</v>
      </c>
      <c r="Q1672" s="107" t="s">
        <v>2434</v>
      </c>
      <c r="R1672" s="107" t="s">
        <v>73</v>
      </c>
    </row>
    <row r="1673" spans="2:18" ht="20.100000000000001" customHeight="1" x14ac:dyDescent="0.4">
      <c r="B1673" s="105" t="str">
        <f t="shared" si="75"/>
        <v/>
      </c>
      <c r="C1673" s="105" t="str">
        <f t="shared" si="76"/>
        <v/>
      </c>
      <c r="D1673" s="105" t="str">
        <f t="shared" si="77"/>
        <v/>
      </c>
      <c r="E1673" s="106" t="s">
        <v>2406</v>
      </c>
      <c r="F1673" s="106" t="s">
        <v>2407</v>
      </c>
      <c r="G1673" s="106" t="s">
        <v>782</v>
      </c>
      <c r="H1673" s="106" t="s">
        <v>783</v>
      </c>
      <c r="I1673" s="106">
        <v>16</v>
      </c>
      <c r="J1673" s="106"/>
      <c r="K1673" s="106"/>
      <c r="L1673" s="106" t="s">
        <v>698</v>
      </c>
      <c r="M1673" s="106" t="s">
        <v>924</v>
      </c>
      <c r="N1673" s="106">
        <v>0.3</v>
      </c>
      <c r="O1673" s="106">
        <v>1.1000000000000001</v>
      </c>
      <c r="P1673" s="106" t="s">
        <v>714</v>
      </c>
      <c r="Q1673" s="107" t="s">
        <v>2435</v>
      </c>
      <c r="R1673" s="107" t="s">
        <v>73</v>
      </c>
    </row>
    <row r="1674" spans="2:18" ht="20.100000000000001" customHeight="1" x14ac:dyDescent="0.4">
      <c r="B1674" s="105" t="str">
        <f t="shared" si="75"/>
        <v/>
      </c>
      <c r="C1674" s="105" t="str">
        <f t="shared" si="76"/>
        <v/>
      </c>
      <c r="D1674" s="105" t="str">
        <f t="shared" si="77"/>
        <v/>
      </c>
      <c r="E1674" s="106" t="s">
        <v>2406</v>
      </c>
      <c r="F1674" s="106" t="s">
        <v>2407</v>
      </c>
      <c r="G1674" s="106" t="s">
        <v>782</v>
      </c>
      <c r="H1674" s="106" t="s">
        <v>783</v>
      </c>
      <c r="I1674" s="106">
        <v>15</v>
      </c>
      <c r="J1674" s="106"/>
      <c r="K1674" s="106"/>
      <c r="L1674" s="106" t="s">
        <v>717</v>
      </c>
      <c r="M1674" s="106" t="s">
        <v>924</v>
      </c>
      <c r="N1674" s="106">
        <v>0.3</v>
      </c>
      <c r="O1674" s="106">
        <v>1.1000000000000001</v>
      </c>
      <c r="P1674" s="106" t="s">
        <v>714</v>
      </c>
      <c r="Q1674" s="107" t="s">
        <v>2436</v>
      </c>
      <c r="R1674" s="107" t="s">
        <v>73</v>
      </c>
    </row>
    <row r="1675" spans="2:18" ht="20.100000000000001" customHeight="1" x14ac:dyDescent="0.4">
      <c r="B1675" s="105" t="str">
        <f t="shared" si="75"/>
        <v/>
      </c>
      <c r="C1675" s="105" t="str">
        <f t="shared" si="76"/>
        <v/>
      </c>
      <c r="D1675" s="105" t="str">
        <f t="shared" si="77"/>
        <v/>
      </c>
      <c r="E1675" s="106" t="s">
        <v>2406</v>
      </c>
      <c r="F1675" s="106" t="s">
        <v>2407</v>
      </c>
      <c r="G1675" s="106" t="s">
        <v>2437</v>
      </c>
      <c r="H1675" s="106" t="s">
        <v>2438</v>
      </c>
      <c r="I1675" s="106">
        <v>16</v>
      </c>
      <c r="J1675" s="106"/>
      <c r="K1675" s="106"/>
      <c r="L1675" s="106" t="s">
        <v>706</v>
      </c>
      <c r="M1675" s="106" t="s">
        <v>924</v>
      </c>
      <c r="N1675" s="106">
        <v>0.42</v>
      </c>
      <c r="O1675" s="106">
        <v>1.1000000000000001</v>
      </c>
      <c r="P1675" s="106" t="s">
        <v>714</v>
      </c>
      <c r="Q1675" s="107" t="s">
        <v>2439</v>
      </c>
      <c r="R1675" s="107" t="s">
        <v>73</v>
      </c>
    </row>
    <row r="1676" spans="2:18" ht="20.100000000000001" customHeight="1" x14ac:dyDescent="0.4">
      <c r="B1676" s="105" t="str">
        <f t="shared" si="75"/>
        <v/>
      </c>
      <c r="C1676" s="105" t="str">
        <f t="shared" si="76"/>
        <v/>
      </c>
      <c r="D1676" s="105" t="str">
        <f t="shared" si="77"/>
        <v/>
      </c>
      <c r="E1676" s="106" t="s">
        <v>2406</v>
      </c>
      <c r="F1676" s="106" t="s">
        <v>2407</v>
      </c>
      <c r="G1676" s="106" t="s">
        <v>2437</v>
      </c>
      <c r="H1676" s="106" t="s">
        <v>2438</v>
      </c>
      <c r="I1676" s="106">
        <v>16</v>
      </c>
      <c r="J1676" s="106"/>
      <c r="K1676" s="106"/>
      <c r="L1676" s="106" t="s">
        <v>698</v>
      </c>
      <c r="M1676" s="106" t="s">
        <v>924</v>
      </c>
      <c r="N1676" s="106">
        <v>0.42</v>
      </c>
      <c r="O1676" s="106">
        <v>1.1000000000000001</v>
      </c>
      <c r="P1676" s="106" t="s">
        <v>714</v>
      </c>
      <c r="Q1676" s="107" t="s">
        <v>2440</v>
      </c>
      <c r="R1676" s="107" t="s">
        <v>73</v>
      </c>
    </row>
    <row r="1677" spans="2:18" ht="20.100000000000001" customHeight="1" x14ac:dyDescent="0.4">
      <c r="B1677" s="105" t="str">
        <f t="shared" si="75"/>
        <v/>
      </c>
      <c r="C1677" s="105" t="str">
        <f t="shared" si="76"/>
        <v/>
      </c>
      <c r="D1677" s="105" t="str">
        <f t="shared" si="77"/>
        <v/>
      </c>
      <c r="E1677" s="106" t="s">
        <v>2406</v>
      </c>
      <c r="F1677" s="106" t="s">
        <v>2407</v>
      </c>
      <c r="G1677" s="106" t="s">
        <v>2437</v>
      </c>
      <c r="H1677" s="106" t="s">
        <v>2438</v>
      </c>
      <c r="I1677" s="106">
        <v>15</v>
      </c>
      <c r="J1677" s="106"/>
      <c r="K1677" s="106"/>
      <c r="L1677" s="106" t="s">
        <v>717</v>
      </c>
      <c r="M1677" s="106" t="s">
        <v>924</v>
      </c>
      <c r="N1677" s="106">
        <v>0.42</v>
      </c>
      <c r="O1677" s="106">
        <v>1.1000000000000001</v>
      </c>
      <c r="P1677" s="106" t="s">
        <v>714</v>
      </c>
      <c r="Q1677" s="107" t="s">
        <v>2441</v>
      </c>
      <c r="R1677" s="107" t="s">
        <v>73</v>
      </c>
    </row>
    <row r="1678" spans="2:18" ht="20.100000000000001" customHeight="1" x14ac:dyDescent="0.4">
      <c r="B1678" s="105" t="str">
        <f t="shared" si="75"/>
        <v/>
      </c>
      <c r="C1678" s="105" t="str">
        <f t="shared" si="76"/>
        <v/>
      </c>
      <c r="D1678" s="105" t="str">
        <f t="shared" si="77"/>
        <v/>
      </c>
      <c r="E1678" s="106" t="s">
        <v>2406</v>
      </c>
      <c r="F1678" s="106" t="s">
        <v>2407</v>
      </c>
      <c r="G1678" s="106" t="s">
        <v>2442</v>
      </c>
      <c r="H1678" s="106" t="s">
        <v>2443</v>
      </c>
      <c r="I1678" s="106">
        <v>16</v>
      </c>
      <c r="J1678" s="106"/>
      <c r="K1678" s="106"/>
      <c r="L1678" s="106" t="s">
        <v>706</v>
      </c>
      <c r="M1678" s="106" t="s">
        <v>924</v>
      </c>
      <c r="N1678" s="106">
        <v>0.42</v>
      </c>
      <c r="O1678" s="106">
        <v>1.1000000000000001</v>
      </c>
      <c r="P1678" s="106" t="s">
        <v>714</v>
      </c>
      <c r="Q1678" s="107" t="s">
        <v>2444</v>
      </c>
      <c r="R1678" s="107" t="s">
        <v>73</v>
      </c>
    </row>
    <row r="1679" spans="2:18" ht="20.100000000000001" customHeight="1" x14ac:dyDescent="0.4">
      <c r="B1679" s="105" t="str">
        <f t="shared" si="75"/>
        <v/>
      </c>
      <c r="C1679" s="105" t="str">
        <f t="shared" si="76"/>
        <v/>
      </c>
      <c r="D1679" s="105" t="str">
        <f t="shared" si="77"/>
        <v/>
      </c>
      <c r="E1679" s="106" t="s">
        <v>2406</v>
      </c>
      <c r="F1679" s="106" t="s">
        <v>2407</v>
      </c>
      <c r="G1679" s="106" t="s">
        <v>2442</v>
      </c>
      <c r="H1679" s="106" t="s">
        <v>2443</v>
      </c>
      <c r="I1679" s="106">
        <v>16</v>
      </c>
      <c r="J1679" s="106"/>
      <c r="K1679" s="106"/>
      <c r="L1679" s="106" t="s">
        <v>698</v>
      </c>
      <c r="M1679" s="106" t="s">
        <v>924</v>
      </c>
      <c r="N1679" s="106">
        <v>0.42</v>
      </c>
      <c r="O1679" s="106">
        <v>1.1000000000000001</v>
      </c>
      <c r="P1679" s="106" t="s">
        <v>714</v>
      </c>
      <c r="Q1679" s="107" t="s">
        <v>2445</v>
      </c>
      <c r="R1679" s="107" t="s">
        <v>73</v>
      </c>
    </row>
    <row r="1680" spans="2:18" ht="20.100000000000001" customHeight="1" x14ac:dyDescent="0.4">
      <c r="B1680" s="105" t="str">
        <f t="shared" ref="B1680:B1743" si="78">IF(OR($C$10="",$C$11=""),"",IFERROR(IF(AND($U$22&lt;&gt;R1680,$V$22&lt;&gt;R1680),"－",IF(AND(COUNTIF($C$10,"*樹脂スペーサー*")&gt;0,OR(M1680="空気",F1680="一般",F1680="一般ＰＧ")),"－",IF(AND($W$25&gt;0,$W$25&gt;=O1680),$U$25,IF(AND($W$26&gt;0,$W$26&gt;=O1680),$U$26,IF(AND($W$27&gt;0,$W$27&gt;=O1680),$U$27,IF(AND($W$28&gt;0,$W$28&gt;=O1680),$U$28,IF(AND($W$29&gt;0,$W$29&gt;=O1680),$U$29,IF(AND($W$30&gt;0,$W$30&gt;=O1680),$U$30,IF(AND($W$31&gt;0,$W$31&gt;=O1680),$U$31,"－"))))))))),"－"))</f>
        <v/>
      </c>
      <c r="C1680" s="105" t="str">
        <f t="shared" ref="C1680:C1743" si="79">IF(B1680="","",IF(B1680&lt;&gt;"－",VLOOKUP(B1680,$U$25:$V$31,2,FALSE),"－"))</f>
        <v/>
      </c>
      <c r="D1680" s="105" t="str">
        <f t="shared" ref="D1680:D1743" si="80">IF($H$9="","",IF($V$38&lt;&gt;"断熱等","－",IF(AND(COUNTIF($V$34,"*樹脂スペーサー*")&gt;0,OR(M1680="空気",F1680="一般",F1680="一般ＰＧ")),"－",IF(AND($V$35&lt;&gt;R1680,$W$35&lt;&gt;R1680),"－",IF(MID($H$9,10,1)="Z",IF(N1680&lt;=0.65,"○","－"),IF($V$36&gt;=O1680,"○","－"))))))</f>
        <v/>
      </c>
      <c r="E1680" s="106" t="s">
        <v>2406</v>
      </c>
      <c r="F1680" s="106" t="s">
        <v>2407</v>
      </c>
      <c r="G1680" s="106" t="s">
        <v>2442</v>
      </c>
      <c r="H1680" s="106" t="s">
        <v>2443</v>
      </c>
      <c r="I1680" s="106">
        <v>15</v>
      </c>
      <c r="J1680" s="106"/>
      <c r="K1680" s="106"/>
      <c r="L1680" s="106" t="s">
        <v>717</v>
      </c>
      <c r="M1680" s="106" t="s">
        <v>924</v>
      </c>
      <c r="N1680" s="106">
        <v>0.42</v>
      </c>
      <c r="O1680" s="106">
        <v>1.1000000000000001</v>
      </c>
      <c r="P1680" s="106" t="s">
        <v>714</v>
      </c>
      <c r="Q1680" s="107" t="s">
        <v>2446</v>
      </c>
      <c r="R1680" s="107" t="s">
        <v>73</v>
      </c>
    </row>
    <row r="1681" spans="2:18" ht="20.100000000000001" customHeight="1" x14ac:dyDescent="0.4">
      <c r="B1681" s="105" t="str">
        <f t="shared" si="78"/>
        <v/>
      </c>
      <c r="C1681" s="105" t="str">
        <f t="shared" si="79"/>
        <v/>
      </c>
      <c r="D1681" s="105" t="str">
        <f t="shared" si="80"/>
        <v/>
      </c>
      <c r="E1681" s="106" t="s">
        <v>2406</v>
      </c>
      <c r="F1681" s="106" t="s">
        <v>2447</v>
      </c>
      <c r="G1681" s="106" t="s">
        <v>697</v>
      </c>
      <c r="H1681" s="106" t="s">
        <v>706</v>
      </c>
      <c r="I1681" s="106">
        <v>16</v>
      </c>
      <c r="J1681" s="106"/>
      <c r="K1681" s="106"/>
      <c r="L1681" s="106" t="s">
        <v>707</v>
      </c>
      <c r="M1681" s="106" t="s">
        <v>924</v>
      </c>
      <c r="N1681" s="106">
        <v>0.38</v>
      </c>
      <c r="O1681" s="106">
        <v>1.1000000000000001</v>
      </c>
      <c r="P1681" s="106" t="s">
        <v>714</v>
      </c>
      <c r="Q1681" s="107" t="s">
        <v>2448</v>
      </c>
      <c r="R1681" s="107" t="s">
        <v>73</v>
      </c>
    </row>
    <row r="1682" spans="2:18" ht="20.100000000000001" customHeight="1" x14ac:dyDescent="0.4">
      <c r="B1682" s="105" t="str">
        <f t="shared" si="78"/>
        <v/>
      </c>
      <c r="C1682" s="105" t="str">
        <f t="shared" si="79"/>
        <v/>
      </c>
      <c r="D1682" s="105" t="str">
        <f t="shared" si="80"/>
        <v/>
      </c>
      <c r="E1682" s="106" t="s">
        <v>2406</v>
      </c>
      <c r="F1682" s="106" t="s">
        <v>2447</v>
      </c>
      <c r="G1682" s="106" t="s">
        <v>697</v>
      </c>
      <c r="H1682" s="106" t="s">
        <v>706</v>
      </c>
      <c r="I1682" s="106">
        <v>16</v>
      </c>
      <c r="J1682" s="106"/>
      <c r="K1682" s="106"/>
      <c r="L1682" s="106" t="s">
        <v>1817</v>
      </c>
      <c r="M1682" s="106" t="s">
        <v>924</v>
      </c>
      <c r="N1682" s="106">
        <v>0.38</v>
      </c>
      <c r="O1682" s="106">
        <v>1.1000000000000001</v>
      </c>
      <c r="P1682" s="106" t="s">
        <v>714</v>
      </c>
      <c r="Q1682" s="107" t="s">
        <v>2449</v>
      </c>
      <c r="R1682" s="107" t="s">
        <v>73</v>
      </c>
    </row>
    <row r="1683" spans="2:18" ht="20.100000000000001" customHeight="1" x14ac:dyDescent="0.4">
      <c r="B1683" s="105" t="str">
        <f t="shared" si="78"/>
        <v/>
      </c>
      <c r="C1683" s="105" t="str">
        <f t="shared" si="79"/>
        <v/>
      </c>
      <c r="D1683" s="105" t="str">
        <f t="shared" si="80"/>
        <v/>
      </c>
      <c r="E1683" s="106" t="s">
        <v>2406</v>
      </c>
      <c r="F1683" s="106" t="s">
        <v>2447</v>
      </c>
      <c r="G1683" s="106" t="s">
        <v>697</v>
      </c>
      <c r="H1683" s="106" t="s">
        <v>698</v>
      </c>
      <c r="I1683" s="106">
        <v>16</v>
      </c>
      <c r="J1683" s="106"/>
      <c r="K1683" s="106"/>
      <c r="L1683" s="106" t="s">
        <v>1817</v>
      </c>
      <c r="M1683" s="106" t="s">
        <v>924</v>
      </c>
      <c r="N1683" s="106">
        <v>0.38</v>
      </c>
      <c r="O1683" s="106">
        <v>1.1000000000000001</v>
      </c>
      <c r="P1683" s="106" t="s">
        <v>714</v>
      </c>
      <c r="Q1683" s="107" t="s">
        <v>2450</v>
      </c>
      <c r="R1683" s="107" t="s">
        <v>73</v>
      </c>
    </row>
    <row r="1684" spans="2:18" ht="20.100000000000001" customHeight="1" x14ac:dyDescent="0.4">
      <c r="B1684" s="105" t="str">
        <f t="shared" si="78"/>
        <v/>
      </c>
      <c r="C1684" s="105" t="str">
        <f t="shared" si="79"/>
        <v/>
      </c>
      <c r="D1684" s="105" t="str">
        <f t="shared" si="80"/>
        <v/>
      </c>
      <c r="E1684" s="106" t="s">
        <v>2406</v>
      </c>
      <c r="F1684" s="106" t="s">
        <v>2447</v>
      </c>
      <c r="G1684" s="106" t="s">
        <v>697</v>
      </c>
      <c r="H1684" s="106" t="s">
        <v>698</v>
      </c>
      <c r="I1684" s="106">
        <v>16</v>
      </c>
      <c r="J1684" s="106"/>
      <c r="K1684" s="106"/>
      <c r="L1684" s="106" t="s">
        <v>1027</v>
      </c>
      <c r="M1684" s="106" t="s">
        <v>924</v>
      </c>
      <c r="N1684" s="106">
        <v>0.38</v>
      </c>
      <c r="O1684" s="106">
        <v>1.1000000000000001</v>
      </c>
      <c r="P1684" s="106" t="s">
        <v>714</v>
      </c>
      <c r="Q1684" s="107" t="s">
        <v>2451</v>
      </c>
      <c r="R1684" s="107" t="s">
        <v>73</v>
      </c>
    </row>
    <row r="1685" spans="2:18" ht="20.100000000000001" customHeight="1" x14ac:dyDescent="0.4">
      <c r="B1685" s="105" t="str">
        <f t="shared" si="78"/>
        <v/>
      </c>
      <c r="C1685" s="105" t="str">
        <f t="shared" si="79"/>
        <v/>
      </c>
      <c r="D1685" s="105" t="str">
        <f t="shared" si="80"/>
        <v/>
      </c>
      <c r="E1685" s="106" t="s">
        <v>2406</v>
      </c>
      <c r="F1685" s="106" t="s">
        <v>2447</v>
      </c>
      <c r="G1685" s="106" t="s">
        <v>697</v>
      </c>
      <c r="H1685" s="106" t="s">
        <v>717</v>
      </c>
      <c r="I1685" s="106">
        <v>16</v>
      </c>
      <c r="J1685" s="106"/>
      <c r="K1685" s="106"/>
      <c r="L1685" s="106" t="s">
        <v>1027</v>
      </c>
      <c r="M1685" s="106" t="s">
        <v>924</v>
      </c>
      <c r="N1685" s="106">
        <v>0.37</v>
      </c>
      <c r="O1685" s="106">
        <v>1.1000000000000001</v>
      </c>
      <c r="P1685" s="106" t="s">
        <v>714</v>
      </c>
      <c r="Q1685" s="107" t="s">
        <v>2452</v>
      </c>
      <c r="R1685" s="107" t="s">
        <v>73</v>
      </c>
    </row>
    <row r="1686" spans="2:18" ht="20.100000000000001" customHeight="1" x14ac:dyDescent="0.4">
      <c r="B1686" s="105" t="str">
        <f t="shared" si="78"/>
        <v/>
      </c>
      <c r="C1686" s="105" t="str">
        <f t="shared" si="79"/>
        <v/>
      </c>
      <c r="D1686" s="105" t="str">
        <f t="shared" si="80"/>
        <v/>
      </c>
      <c r="E1686" s="106" t="s">
        <v>2406</v>
      </c>
      <c r="F1686" s="106" t="s">
        <v>2447</v>
      </c>
      <c r="G1686" s="106" t="s">
        <v>697</v>
      </c>
      <c r="H1686" s="106" t="s">
        <v>717</v>
      </c>
      <c r="I1686" s="106">
        <v>16</v>
      </c>
      <c r="J1686" s="106"/>
      <c r="K1686" s="106"/>
      <c r="L1686" s="106" t="s">
        <v>1389</v>
      </c>
      <c r="M1686" s="106" t="s">
        <v>924</v>
      </c>
      <c r="N1686" s="106">
        <v>0.37</v>
      </c>
      <c r="O1686" s="106">
        <v>1.1000000000000001</v>
      </c>
      <c r="P1686" s="106" t="s">
        <v>714</v>
      </c>
      <c r="Q1686" s="107" t="s">
        <v>2453</v>
      </c>
      <c r="R1686" s="107" t="s">
        <v>73</v>
      </c>
    </row>
    <row r="1687" spans="2:18" ht="20.100000000000001" customHeight="1" x14ac:dyDescent="0.4">
      <c r="B1687" s="105" t="str">
        <f t="shared" si="78"/>
        <v/>
      </c>
      <c r="C1687" s="105" t="str">
        <f t="shared" si="79"/>
        <v/>
      </c>
      <c r="D1687" s="105" t="str">
        <f t="shared" si="80"/>
        <v/>
      </c>
      <c r="E1687" s="106" t="s">
        <v>2406</v>
      </c>
      <c r="F1687" s="106" t="s">
        <v>2447</v>
      </c>
      <c r="G1687" s="106" t="s">
        <v>697</v>
      </c>
      <c r="H1687" s="106" t="s">
        <v>1218</v>
      </c>
      <c r="I1687" s="106">
        <v>15</v>
      </c>
      <c r="J1687" s="106"/>
      <c r="K1687" s="106"/>
      <c r="L1687" s="106" t="s">
        <v>1389</v>
      </c>
      <c r="M1687" s="106" t="s">
        <v>924</v>
      </c>
      <c r="N1687" s="106">
        <v>0.37</v>
      </c>
      <c r="O1687" s="106">
        <v>1.1000000000000001</v>
      </c>
      <c r="P1687" s="106" t="s">
        <v>714</v>
      </c>
      <c r="Q1687" s="107" t="s">
        <v>2454</v>
      </c>
      <c r="R1687" s="107" t="s">
        <v>73</v>
      </c>
    </row>
    <row r="1688" spans="2:18" ht="20.100000000000001" customHeight="1" x14ac:dyDescent="0.4">
      <c r="B1688" s="105" t="str">
        <f t="shared" si="78"/>
        <v/>
      </c>
      <c r="C1688" s="105" t="str">
        <f t="shared" si="79"/>
        <v/>
      </c>
      <c r="D1688" s="105" t="str">
        <f t="shared" si="80"/>
        <v/>
      </c>
      <c r="E1688" s="106" t="s">
        <v>2406</v>
      </c>
      <c r="F1688" s="106" t="s">
        <v>2447</v>
      </c>
      <c r="G1688" s="106" t="s">
        <v>710</v>
      </c>
      <c r="H1688" s="106" t="s">
        <v>706</v>
      </c>
      <c r="I1688" s="106">
        <v>16</v>
      </c>
      <c r="J1688" s="106"/>
      <c r="K1688" s="106"/>
      <c r="L1688" s="106" t="s">
        <v>711</v>
      </c>
      <c r="M1688" s="106" t="s">
        <v>924</v>
      </c>
      <c r="N1688" s="106">
        <v>0.38</v>
      </c>
      <c r="O1688" s="106">
        <v>1.1000000000000001</v>
      </c>
      <c r="P1688" s="106" t="s">
        <v>714</v>
      </c>
      <c r="Q1688" s="107" t="s">
        <v>2455</v>
      </c>
      <c r="R1688" s="107" t="s">
        <v>73</v>
      </c>
    </row>
    <row r="1689" spans="2:18" ht="20.100000000000001" customHeight="1" x14ac:dyDescent="0.4">
      <c r="B1689" s="105" t="str">
        <f t="shared" si="78"/>
        <v/>
      </c>
      <c r="C1689" s="105" t="str">
        <f t="shared" si="79"/>
        <v/>
      </c>
      <c r="D1689" s="105" t="str">
        <f t="shared" si="80"/>
        <v/>
      </c>
      <c r="E1689" s="106" t="s">
        <v>2406</v>
      </c>
      <c r="F1689" s="106" t="s">
        <v>2447</v>
      </c>
      <c r="G1689" s="106" t="s">
        <v>710</v>
      </c>
      <c r="H1689" s="106" t="s">
        <v>698</v>
      </c>
      <c r="I1689" s="106">
        <v>16</v>
      </c>
      <c r="J1689" s="106"/>
      <c r="K1689" s="106"/>
      <c r="L1689" s="106" t="s">
        <v>711</v>
      </c>
      <c r="M1689" s="106" t="s">
        <v>924</v>
      </c>
      <c r="N1689" s="106">
        <v>0.38</v>
      </c>
      <c r="O1689" s="106">
        <v>1.1000000000000001</v>
      </c>
      <c r="P1689" s="106" t="s">
        <v>714</v>
      </c>
      <c r="Q1689" s="107" t="s">
        <v>2456</v>
      </c>
      <c r="R1689" s="107" t="s">
        <v>73</v>
      </c>
    </row>
    <row r="1690" spans="2:18" ht="20.100000000000001" customHeight="1" x14ac:dyDescent="0.4">
      <c r="B1690" s="105" t="str">
        <f t="shared" si="78"/>
        <v/>
      </c>
      <c r="C1690" s="105" t="str">
        <f t="shared" si="79"/>
        <v/>
      </c>
      <c r="D1690" s="105" t="str">
        <f t="shared" si="80"/>
        <v/>
      </c>
      <c r="E1690" s="106" t="s">
        <v>2406</v>
      </c>
      <c r="F1690" s="106" t="s">
        <v>2447</v>
      </c>
      <c r="G1690" s="106" t="s">
        <v>710</v>
      </c>
      <c r="H1690" s="106" t="s">
        <v>717</v>
      </c>
      <c r="I1690" s="106">
        <v>16</v>
      </c>
      <c r="J1690" s="106"/>
      <c r="K1690" s="106"/>
      <c r="L1690" s="106" t="s">
        <v>711</v>
      </c>
      <c r="M1690" s="106" t="s">
        <v>924</v>
      </c>
      <c r="N1690" s="106">
        <v>0.37</v>
      </c>
      <c r="O1690" s="106">
        <v>1.1000000000000001</v>
      </c>
      <c r="P1690" s="106" t="s">
        <v>714</v>
      </c>
      <c r="Q1690" s="107" t="s">
        <v>2457</v>
      </c>
      <c r="R1690" s="107" t="s">
        <v>73</v>
      </c>
    </row>
    <row r="1691" spans="2:18" ht="20.100000000000001" customHeight="1" x14ac:dyDescent="0.4">
      <c r="B1691" s="105" t="str">
        <f t="shared" si="78"/>
        <v/>
      </c>
      <c r="C1691" s="105" t="str">
        <f t="shared" si="79"/>
        <v/>
      </c>
      <c r="D1691" s="105" t="str">
        <f t="shared" si="80"/>
        <v/>
      </c>
      <c r="E1691" s="106" t="s">
        <v>2406</v>
      </c>
      <c r="F1691" s="106" t="s">
        <v>2447</v>
      </c>
      <c r="G1691" s="106" t="s">
        <v>710</v>
      </c>
      <c r="H1691" s="106" t="s">
        <v>717</v>
      </c>
      <c r="I1691" s="106">
        <v>16</v>
      </c>
      <c r="J1691" s="106"/>
      <c r="K1691" s="106"/>
      <c r="L1691" s="106" t="s">
        <v>1098</v>
      </c>
      <c r="M1691" s="106" t="s">
        <v>924</v>
      </c>
      <c r="N1691" s="106">
        <v>0.37</v>
      </c>
      <c r="O1691" s="106">
        <v>1.1000000000000001</v>
      </c>
      <c r="P1691" s="106" t="s">
        <v>714</v>
      </c>
      <c r="Q1691" s="107" t="s">
        <v>2458</v>
      </c>
      <c r="R1691" s="107" t="s">
        <v>73</v>
      </c>
    </row>
    <row r="1692" spans="2:18" ht="20.100000000000001" customHeight="1" x14ac:dyDescent="0.4">
      <c r="B1692" s="105" t="str">
        <f t="shared" si="78"/>
        <v/>
      </c>
      <c r="C1692" s="105" t="str">
        <f t="shared" si="79"/>
        <v/>
      </c>
      <c r="D1692" s="105" t="str">
        <f t="shared" si="80"/>
        <v/>
      </c>
      <c r="E1692" s="106" t="s">
        <v>2406</v>
      </c>
      <c r="F1692" s="106" t="s">
        <v>2447</v>
      </c>
      <c r="G1692" s="106" t="s">
        <v>721</v>
      </c>
      <c r="H1692" s="106" t="s">
        <v>706</v>
      </c>
      <c r="I1692" s="106">
        <v>16</v>
      </c>
      <c r="J1692" s="106"/>
      <c r="K1692" s="106"/>
      <c r="L1692" s="106" t="s">
        <v>722</v>
      </c>
      <c r="M1692" s="106" t="s">
        <v>924</v>
      </c>
      <c r="N1692" s="106">
        <v>0.38</v>
      </c>
      <c r="O1692" s="106">
        <v>1.1000000000000001</v>
      </c>
      <c r="P1692" s="106" t="s">
        <v>714</v>
      </c>
      <c r="Q1692" s="107" t="s">
        <v>2459</v>
      </c>
      <c r="R1692" s="107" t="s">
        <v>73</v>
      </c>
    </row>
    <row r="1693" spans="2:18" ht="20.100000000000001" customHeight="1" x14ac:dyDescent="0.4">
      <c r="B1693" s="105" t="str">
        <f t="shared" si="78"/>
        <v/>
      </c>
      <c r="C1693" s="105" t="str">
        <f t="shared" si="79"/>
        <v/>
      </c>
      <c r="D1693" s="105" t="str">
        <f t="shared" si="80"/>
        <v/>
      </c>
      <c r="E1693" s="106" t="s">
        <v>2406</v>
      </c>
      <c r="F1693" s="106" t="s">
        <v>2447</v>
      </c>
      <c r="G1693" s="106" t="s">
        <v>721</v>
      </c>
      <c r="H1693" s="106" t="s">
        <v>698</v>
      </c>
      <c r="I1693" s="106">
        <v>16</v>
      </c>
      <c r="J1693" s="106"/>
      <c r="K1693" s="106"/>
      <c r="L1693" s="106" t="s">
        <v>722</v>
      </c>
      <c r="M1693" s="106" t="s">
        <v>924</v>
      </c>
      <c r="N1693" s="106">
        <v>0.38</v>
      </c>
      <c r="O1693" s="106">
        <v>1.1000000000000001</v>
      </c>
      <c r="P1693" s="106" t="s">
        <v>714</v>
      </c>
      <c r="Q1693" s="107" t="s">
        <v>2460</v>
      </c>
      <c r="R1693" s="107" t="s">
        <v>73</v>
      </c>
    </row>
    <row r="1694" spans="2:18" ht="20.100000000000001" customHeight="1" x14ac:dyDescent="0.4">
      <c r="B1694" s="105" t="str">
        <f t="shared" si="78"/>
        <v/>
      </c>
      <c r="C1694" s="105" t="str">
        <f t="shared" si="79"/>
        <v/>
      </c>
      <c r="D1694" s="105" t="str">
        <f t="shared" si="80"/>
        <v/>
      </c>
      <c r="E1694" s="106" t="s">
        <v>2406</v>
      </c>
      <c r="F1694" s="106" t="s">
        <v>2447</v>
      </c>
      <c r="G1694" s="106" t="s">
        <v>721</v>
      </c>
      <c r="H1694" s="106" t="s">
        <v>717</v>
      </c>
      <c r="I1694" s="106">
        <v>16</v>
      </c>
      <c r="J1694" s="106"/>
      <c r="K1694" s="106"/>
      <c r="L1694" s="106" t="s">
        <v>722</v>
      </c>
      <c r="M1694" s="106" t="s">
        <v>924</v>
      </c>
      <c r="N1694" s="106">
        <v>0.37</v>
      </c>
      <c r="O1694" s="106">
        <v>1.1000000000000001</v>
      </c>
      <c r="P1694" s="106" t="s">
        <v>714</v>
      </c>
      <c r="Q1694" s="107" t="s">
        <v>2461</v>
      </c>
      <c r="R1694" s="107" t="s">
        <v>73</v>
      </c>
    </row>
    <row r="1695" spans="2:18" ht="20.100000000000001" customHeight="1" x14ac:dyDescent="0.4">
      <c r="B1695" s="105" t="str">
        <f t="shared" si="78"/>
        <v/>
      </c>
      <c r="C1695" s="105" t="str">
        <f t="shared" si="79"/>
        <v/>
      </c>
      <c r="D1695" s="105" t="str">
        <f t="shared" si="80"/>
        <v/>
      </c>
      <c r="E1695" s="106" t="s">
        <v>2406</v>
      </c>
      <c r="F1695" s="106" t="s">
        <v>2447</v>
      </c>
      <c r="G1695" s="106" t="s">
        <v>773</v>
      </c>
      <c r="H1695" s="106" t="s">
        <v>706</v>
      </c>
      <c r="I1695" s="106">
        <v>16</v>
      </c>
      <c r="J1695" s="106"/>
      <c r="K1695" s="106"/>
      <c r="L1695" s="106" t="s">
        <v>774</v>
      </c>
      <c r="M1695" s="106" t="s">
        <v>924</v>
      </c>
      <c r="N1695" s="106">
        <v>0.38</v>
      </c>
      <c r="O1695" s="106">
        <v>1.1000000000000001</v>
      </c>
      <c r="P1695" s="106" t="s">
        <v>714</v>
      </c>
      <c r="Q1695" s="107" t="s">
        <v>2462</v>
      </c>
      <c r="R1695" s="107" t="s">
        <v>73</v>
      </c>
    </row>
    <row r="1696" spans="2:18" ht="20.100000000000001" customHeight="1" x14ac:dyDescent="0.4">
      <c r="B1696" s="105" t="str">
        <f t="shared" si="78"/>
        <v/>
      </c>
      <c r="C1696" s="105" t="str">
        <f t="shared" si="79"/>
        <v/>
      </c>
      <c r="D1696" s="105" t="str">
        <f t="shared" si="80"/>
        <v/>
      </c>
      <c r="E1696" s="106" t="s">
        <v>2406</v>
      </c>
      <c r="F1696" s="106" t="s">
        <v>2447</v>
      </c>
      <c r="G1696" s="106" t="s">
        <v>773</v>
      </c>
      <c r="H1696" s="106" t="s">
        <v>698</v>
      </c>
      <c r="I1696" s="106">
        <v>16</v>
      </c>
      <c r="J1696" s="106"/>
      <c r="K1696" s="106"/>
      <c r="L1696" s="106" t="s">
        <v>774</v>
      </c>
      <c r="M1696" s="106" t="s">
        <v>924</v>
      </c>
      <c r="N1696" s="106">
        <v>0.37</v>
      </c>
      <c r="O1696" s="106">
        <v>1.1000000000000001</v>
      </c>
      <c r="P1696" s="106" t="s">
        <v>714</v>
      </c>
      <c r="Q1696" s="107" t="s">
        <v>2463</v>
      </c>
      <c r="R1696" s="107" t="s">
        <v>73</v>
      </c>
    </row>
    <row r="1697" spans="2:18" ht="20.100000000000001" customHeight="1" x14ac:dyDescent="0.4">
      <c r="B1697" s="105" t="str">
        <f t="shared" si="78"/>
        <v/>
      </c>
      <c r="C1697" s="105" t="str">
        <f t="shared" si="79"/>
        <v/>
      </c>
      <c r="D1697" s="105" t="str">
        <f t="shared" si="80"/>
        <v/>
      </c>
      <c r="E1697" s="106" t="s">
        <v>2406</v>
      </c>
      <c r="F1697" s="106" t="s">
        <v>2447</v>
      </c>
      <c r="G1697" s="106" t="s">
        <v>773</v>
      </c>
      <c r="H1697" s="106" t="s">
        <v>717</v>
      </c>
      <c r="I1697" s="106">
        <v>15</v>
      </c>
      <c r="J1697" s="106"/>
      <c r="K1697" s="106"/>
      <c r="L1697" s="106" t="s">
        <v>774</v>
      </c>
      <c r="M1697" s="106" t="s">
        <v>924</v>
      </c>
      <c r="N1697" s="106">
        <v>0.37</v>
      </c>
      <c r="O1697" s="106">
        <v>1.1000000000000001</v>
      </c>
      <c r="P1697" s="106" t="s">
        <v>714</v>
      </c>
      <c r="Q1697" s="107" t="s">
        <v>2464</v>
      </c>
      <c r="R1697" s="107" t="s">
        <v>73</v>
      </c>
    </row>
    <row r="1698" spans="2:18" ht="20.100000000000001" customHeight="1" x14ac:dyDescent="0.4">
      <c r="B1698" s="105" t="str">
        <f t="shared" si="78"/>
        <v/>
      </c>
      <c r="C1698" s="105" t="str">
        <f t="shared" si="79"/>
        <v/>
      </c>
      <c r="D1698" s="105" t="str">
        <f t="shared" si="80"/>
        <v/>
      </c>
      <c r="E1698" s="106" t="s">
        <v>2406</v>
      </c>
      <c r="F1698" s="106" t="s">
        <v>2447</v>
      </c>
      <c r="G1698" s="106" t="s">
        <v>773</v>
      </c>
      <c r="H1698" s="106" t="s">
        <v>706</v>
      </c>
      <c r="I1698" s="106">
        <v>16</v>
      </c>
      <c r="J1698" s="106"/>
      <c r="K1698" s="106"/>
      <c r="L1698" s="106" t="s">
        <v>1266</v>
      </c>
      <c r="M1698" s="106" t="s">
        <v>924</v>
      </c>
      <c r="N1698" s="106">
        <v>0.38</v>
      </c>
      <c r="O1698" s="106">
        <v>1.1000000000000001</v>
      </c>
      <c r="P1698" s="106" t="s">
        <v>714</v>
      </c>
      <c r="Q1698" s="107" t="s">
        <v>2465</v>
      </c>
      <c r="R1698" s="107" t="s">
        <v>73</v>
      </c>
    </row>
    <row r="1699" spans="2:18" ht="20.100000000000001" customHeight="1" x14ac:dyDescent="0.4">
      <c r="B1699" s="105" t="str">
        <f t="shared" si="78"/>
        <v/>
      </c>
      <c r="C1699" s="105" t="str">
        <f t="shared" si="79"/>
        <v/>
      </c>
      <c r="D1699" s="105" t="str">
        <f t="shared" si="80"/>
        <v/>
      </c>
      <c r="E1699" s="106" t="s">
        <v>2406</v>
      </c>
      <c r="F1699" s="106" t="s">
        <v>2447</v>
      </c>
      <c r="G1699" s="106" t="s">
        <v>773</v>
      </c>
      <c r="H1699" s="106" t="s">
        <v>698</v>
      </c>
      <c r="I1699" s="106">
        <v>15</v>
      </c>
      <c r="J1699" s="106"/>
      <c r="K1699" s="106"/>
      <c r="L1699" s="106" t="s">
        <v>1266</v>
      </c>
      <c r="M1699" s="106" t="s">
        <v>924</v>
      </c>
      <c r="N1699" s="106">
        <v>0.38</v>
      </c>
      <c r="O1699" s="106">
        <v>1.1000000000000001</v>
      </c>
      <c r="P1699" s="106" t="s">
        <v>714</v>
      </c>
      <c r="Q1699" s="107" t="s">
        <v>2466</v>
      </c>
      <c r="R1699" s="107" t="s">
        <v>73</v>
      </c>
    </row>
    <row r="1700" spans="2:18" ht="20.100000000000001" customHeight="1" x14ac:dyDescent="0.4">
      <c r="B1700" s="105" t="str">
        <f t="shared" si="78"/>
        <v/>
      </c>
      <c r="C1700" s="105" t="str">
        <f t="shared" si="79"/>
        <v/>
      </c>
      <c r="D1700" s="105" t="str">
        <f t="shared" si="80"/>
        <v/>
      </c>
      <c r="E1700" s="106" t="s">
        <v>2406</v>
      </c>
      <c r="F1700" s="106" t="s">
        <v>2447</v>
      </c>
      <c r="G1700" s="106" t="s">
        <v>773</v>
      </c>
      <c r="H1700" s="106" t="s">
        <v>717</v>
      </c>
      <c r="I1700" s="106">
        <v>14</v>
      </c>
      <c r="J1700" s="106"/>
      <c r="K1700" s="106"/>
      <c r="L1700" s="106" t="s">
        <v>1266</v>
      </c>
      <c r="M1700" s="106" t="s">
        <v>924</v>
      </c>
      <c r="N1700" s="106">
        <v>0.37</v>
      </c>
      <c r="O1700" s="106">
        <v>1.1000000000000001</v>
      </c>
      <c r="P1700" s="106" t="s">
        <v>714</v>
      </c>
      <c r="Q1700" s="107" t="s">
        <v>2467</v>
      </c>
      <c r="R1700" s="107" t="s">
        <v>73</v>
      </c>
    </row>
    <row r="1701" spans="2:18" ht="20.100000000000001" customHeight="1" x14ac:dyDescent="0.4">
      <c r="B1701" s="105" t="str">
        <f t="shared" si="78"/>
        <v/>
      </c>
      <c r="C1701" s="105" t="str">
        <f t="shared" si="79"/>
        <v/>
      </c>
      <c r="D1701" s="105" t="str">
        <f t="shared" si="80"/>
        <v/>
      </c>
      <c r="E1701" s="106" t="s">
        <v>2406</v>
      </c>
      <c r="F1701" s="106" t="s">
        <v>2447</v>
      </c>
      <c r="G1701" s="106" t="s">
        <v>778</v>
      </c>
      <c r="H1701" s="106" t="s">
        <v>706</v>
      </c>
      <c r="I1701" s="106">
        <v>16</v>
      </c>
      <c r="J1701" s="106"/>
      <c r="K1701" s="106"/>
      <c r="L1701" s="106" t="s">
        <v>779</v>
      </c>
      <c r="M1701" s="106" t="s">
        <v>924</v>
      </c>
      <c r="N1701" s="106">
        <v>0.38</v>
      </c>
      <c r="O1701" s="106">
        <v>1.1000000000000001</v>
      </c>
      <c r="P1701" s="106" t="s">
        <v>714</v>
      </c>
      <c r="Q1701" s="107" t="s">
        <v>2468</v>
      </c>
      <c r="R1701" s="107" t="s">
        <v>73</v>
      </c>
    </row>
    <row r="1702" spans="2:18" ht="20.100000000000001" customHeight="1" x14ac:dyDescent="0.4">
      <c r="B1702" s="105" t="str">
        <f t="shared" si="78"/>
        <v/>
      </c>
      <c r="C1702" s="105" t="str">
        <f t="shared" si="79"/>
        <v/>
      </c>
      <c r="D1702" s="105" t="str">
        <f t="shared" si="80"/>
        <v/>
      </c>
      <c r="E1702" s="106" t="s">
        <v>2406</v>
      </c>
      <c r="F1702" s="106" t="s">
        <v>2447</v>
      </c>
      <c r="G1702" s="106" t="s">
        <v>778</v>
      </c>
      <c r="H1702" s="106" t="s">
        <v>698</v>
      </c>
      <c r="I1702" s="106">
        <v>16</v>
      </c>
      <c r="J1702" s="106"/>
      <c r="K1702" s="106"/>
      <c r="L1702" s="106" t="s">
        <v>779</v>
      </c>
      <c r="M1702" s="106" t="s">
        <v>924</v>
      </c>
      <c r="N1702" s="106">
        <v>0.37</v>
      </c>
      <c r="O1702" s="106">
        <v>1.1000000000000001</v>
      </c>
      <c r="P1702" s="106" t="s">
        <v>714</v>
      </c>
      <c r="Q1702" s="107" t="s">
        <v>2469</v>
      </c>
      <c r="R1702" s="107" t="s">
        <v>73</v>
      </c>
    </row>
    <row r="1703" spans="2:18" ht="20.100000000000001" customHeight="1" x14ac:dyDescent="0.4">
      <c r="B1703" s="105" t="str">
        <f t="shared" si="78"/>
        <v/>
      </c>
      <c r="C1703" s="105" t="str">
        <f t="shared" si="79"/>
        <v/>
      </c>
      <c r="D1703" s="105" t="str">
        <f t="shared" si="80"/>
        <v/>
      </c>
      <c r="E1703" s="106" t="s">
        <v>2406</v>
      </c>
      <c r="F1703" s="106" t="s">
        <v>2447</v>
      </c>
      <c r="G1703" s="106" t="s">
        <v>778</v>
      </c>
      <c r="H1703" s="106" t="s">
        <v>717</v>
      </c>
      <c r="I1703" s="106">
        <v>15</v>
      </c>
      <c r="J1703" s="106"/>
      <c r="K1703" s="106"/>
      <c r="L1703" s="106" t="s">
        <v>779</v>
      </c>
      <c r="M1703" s="106" t="s">
        <v>924</v>
      </c>
      <c r="N1703" s="106">
        <v>0.37</v>
      </c>
      <c r="O1703" s="106">
        <v>1.1000000000000001</v>
      </c>
      <c r="P1703" s="106" t="s">
        <v>714</v>
      </c>
      <c r="Q1703" s="107" t="s">
        <v>2470</v>
      </c>
      <c r="R1703" s="107" t="s">
        <v>73</v>
      </c>
    </row>
    <row r="1704" spans="2:18" ht="20.100000000000001" customHeight="1" x14ac:dyDescent="0.4">
      <c r="B1704" s="105" t="str">
        <f t="shared" si="78"/>
        <v/>
      </c>
      <c r="C1704" s="105" t="str">
        <f t="shared" si="79"/>
        <v/>
      </c>
      <c r="D1704" s="105" t="str">
        <f t="shared" si="80"/>
        <v/>
      </c>
      <c r="E1704" s="106" t="s">
        <v>2406</v>
      </c>
      <c r="F1704" s="106" t="s">
        <v>2447</v>
      </c>
      <c r="G1704" s="106" t="s">
        <v>778</v>
      </c>
      <c r="H1704" s="106" t="s">
        <v>706</v>
      </c>
      <c r="I1704" s="106">
        <v>16</v>
      </c>
      <c r="J1704" s="106"/>
      <c r="K1704" s="106"/>
      <c r="L1704" s="106" t="s">
        <v>1269</v>
      </c>
      <c r="M1704" s="106" t="s">
        <v>924</v>
      </c>
      <c r="N1704" s="106">
        <v>0.38</v>
      </c>
      <c r="O1704" s="106">
        <v>1.1000000000000001</v>
      </c>
      <c r="P1704" s="106" t="s">
        <v>714</v>
      </c>
      <c r="Q1704" s="107" t="s">
        <v>2471</v>
      </c>
      <c r="R1704" s="107" t="s">
        <v>73</v>
      </c>
    </row>
    <row r="1705" spans="2:18" ht="20.100000000000001" customHeight="1" x14ac:dyDescent="0.4">
      <c r="B1705" s="105" t="str">
        <f t="shared" si="78"/>
        <v/>
      </c>
      <c r="C1705" s="105" t="str">
        <f t="shared" si="79"/>
        <v/>
      </c>
      <c r="D1705" s="105" t="str">
        <f t="shared" si="80"/>
        <v/>
      </c>
      <c r="E1705" s="106" t="s">
        <v>2406</v>
      </c>
      <c r="F1705" s="106" t="s">
        <v>2447</v>
      </c>
      <c r="G1705" s="106" t="s">
        <v>778</v>
      </c>
      <c r="H1705" s="106" t="s">
        <v>698</v>
      </c>
      <c r="I1705" s="106">
        <v>15</v>
      </c>
      <c r="J1705" s="106"/>
      <c r="K1705" s="106"/>
      <c r="L1705" s="106" t="s">
        <v>1269</v>
      </c>
      <c r="M1705" s="106" t="s">
        <v>924</v>
      </c>
      <c r="N1705" s="106">
        <v>0.38</v>
      </c>
      <c r="O1705" s="106">
        <v>1.1000000000000001</v>
      </c>
      <c r="P1705" s="106" t="s">
        <v>714</v>
      </c>
      <c r="Q1705" s="107" t="s">
        <v>2472</v>
      </c>
      <c r="R1705" s="107" t="s">
        <v>73</v>
      </c>
    </row>
    <row r="1706" spans="2:18" ht="20.100000000000001" customHeight="1" x14ac:dyDescent="0.4">
      <c r="B1706" s="105" t="str">
        <f t="shared" si="78"/>
        <v/>
      </c>
      <c r="C1706" s="105" t="str">
        <f t="shared" si="79"/>
        <v/>
      </c>
      <c r="D1706" s="105" t="str">
        <f t="shared" si="80"/>
        <v/>
      </c>
      <c r="E1706" s="106" t="s">
        <v>2406</v>
      </c>
      <c r="F1706" s="106" t="s">
        <v>2447</v>
      </c>
      <c r="G1706" s="106" t="s">
        <v>778</v>
      </c>
      <c r="H1706" s="106" t="s">
        <v>717</v>
      </c>
      <c r="I1706" s="106">
        <v>14</v>
      </c>
      <c r="J1706" s="106"/>
      <c r="K1706" s="106"/>
      <c r="L1706" s="106" t="s">
        <v>1269</v>
      </c>
      <c r="M1706" s="106" t="s">
        <v>924</v>
      </c>
      <c r="N1706" s="106">
        <v>0.37</v>
      </c>
      <c r="O1706" s="106">
        <v>1.1000000000000001</v>
      </c>
      <c r="P1706" s="106" t="s">
        <v>714</v>
      </c>
      <c r="Q1706" s="107" t="s">
        <v>2473</v>
      </c>
      <c r="R1706" s="107" t="s">
        <v>73</v>
      </c>
    </row>
    <row r="1707" spans="2:18" ht="20.100000000000001" customHeight="1" x14ac:dyDescent="0.4">
      <c r="B1707" s="105" t="str">
        <f t="shared" si="78"/>
        <v/>
      </c>
      <c r="C1707" s="105" t="str">
        <f t="shared" si="79"/>
        <v/>
      </c>
      <c r="D1707" s="105" t="str">
        <f t="shared" si="80"/>
        <v/>
      </c>
      <c r="E1707" s="106" t="s">
        <v>2406</v>
      </c>
      <c r="F1707" s="106" t="s">
        <v>2447</v>
      </c>
      <c r="G1707" s="106" t="s">
        <v>782</v>
      </c>
      <c r="H1707" s="106" t="s">
        <v>706</v>
      </c>
      <c r="I1707" s="106">
        <v>16</v>
      </c>
      <c r="J1707" s="106"/>
      <c r="K1707" s="106"/>
      <c r="L1707" s="106" t="s">
        <v>783</v>
      </c>
      <c r="M1707" s="106" t="s">
        <v>924</v>
      </c>
      <c r="N1707" s="106">
        <v>0.36</v>
      </c>
      <c r="O1707" s="106">
        <v>1.1000000000000001</v>
      </c>
      <c r="P1707" s="106" t="s">
        <v>714</v>
      </c>
      <c r="Q1707" s="107" t="s">
        <v>2474</v>
      </c>
      <c r="R1707" s="107" t="s">
        <v>73</v>
      </c>
    </row>
    <row r="1708" spans="2:18" ht="20.100000000000001" customHeight="1" x14ac:dyDescent="0.4">
      <c r="B1708" s="105" t="str">
        <f t="shared" si="78"/>
        <v/>
      </c>
      <c r="C1708" s="105" t="str">
        <f t="shared" si="79"/>
        <v/>
      </c>
      <c r="D1708" s="105" t="str">
        <f t="shared" si="80"/>
        <v/>
      </c>
      <c r="E1708" s="106" t="s">
        <v>2406</v>
      </c>
      <c r="F1708" s="106" t="s">
        <v>2447</v>
      </c>
      <c r="G1708" s="106" t="s">
        <v>782</v>
      </c>
      <c r="H1708" s="106" t="s">
        <v>698</v>
      </c>
      <c r="I1708" s="106">
        <v>16</v>
      </c>
      <c r="J1708" s="106"/>
      <c r="K1708" s="106"/>
      <c r="L1708" s="106" t="s">
        <v>783</v>
      </c>
      <c r="M1708" s="106" t="s">
        <v>924</v>
      </c>
      <c r="N1708" s="106">
        <v>0.35</v>
      </c>
      <c r="O1708" s="106">
        <v>1.1000000000000001</v>
      </c>
      <c r="P1708" s="106" t="s">
        <v>714</v>
      </c>
      <c r="Q1708" s="107" t="s">
        <v>2475</v>
      </c>
      <c r="R1708" s="107" t="s">
        <v>73</v>
      </c>
    </row>
    <row r="1709" spans="2:18" ht="20.100000000000001" customHeight="1" x14ac:dyDescent="0.4">
      <c r="B1709" s="105" t="str">
        <f t="shared" si="78"/>
        <v/>
      </c>
      <c r="C1709" s="105" t="str">
        <f t="shared" si="79"/>
        <v/>
      </c>
      <c r="D1709" s="105" t="str">
        <f t="shared" si="80"/>
        <v/>
      </c>
      <c r="E1709" s="106" t="s">
        <v>2406</v>
      </c>
      <c r="F1709" s="106" t="s">
        <v>2447</v>
      </c>
      <c r="G1709" s="106" t="s">
        <v>782</v>
      </c>
      <c r="H1709" s="106" t="s">
        <v>717</v>
      </c>
      <c r="I1709" s="106">
        <v>15</v>
      </c>
      <c r="J1709" s="106"/>
      <c r="K1709" s="106"/>
      <c r="L1709" s="106" t="s">
        <v>783</v>
      </c>
      <c r="M1709" s="106" t="s">
        <v>924</v>
      </c>
      <c r="N1709" s="106">
        <v>0.35</v>
      </c>
      <c r="O1709" s="106">
        <v>1.1000000000000001</v>
      </c>
      <c r="P1709" s="106" t="s">
        <v>714</v>
      </c>
      <c r="Q1709" s="107" t="s">
        <v>2476</v>
      </c>
      <c r="R1709" s="107" t="s">
        <v>73</v>
      </c>
    </row>
    <row r="1710" spans="2:18" ht="20.100000000000001" customHeight="1" x14ac:dyDescent="0.4">
      <c r="B1710" s="105" t="str">
        <f t="shared" si="78"/>
        <v/>
      </c>
      <c r="C1710" s="105" t="str">
        <f t="shared" si="79"/>
        <v/>
      </c>
      <c r="D1710" s="105" t="str">
        <f t="shared" si="80"/>
        <v/>
      </c>
      <c r="E1710" s="106" t="s">
        <v>2406</v>
      </c>
      <c r="F1710" s="106" t="s">
        <v>2447</v>
      </c>
      <c r="G1710" s="106" t="s">
        <v>2477</v>
      </c>
      <c r="H1710" s="106" t="s">
        <v>706</v>
      </c>
      <c r="I1710" s="106">
        <v>16</v>
      </c>
      <c r="J1710" s="106"/>
      <c r="K1710" s="106"/>
      <c r="L1710" s="106" t="s">
        <v>2478</v>
      </c>
      <c r="M1710" s="106" t="s">
        <v>924</v>
      </c>
      <c r="N1710" s="106">
        <v>0.38</v>
      </c>
      <c r="O1710" s="106">
        <v>1.1000000000000001</v>
      </c>
      <c r="P1710" s="106" t="s">
        <v>714</v>
      </c>
      <c r="Q1710" s="107" t="s">
        <v>2479</v>
      </c>
      <c r="R1710" s="107" t="s">
        <v>73</v>
      </c>
    </row>
    <row r="1711" spans="2:18" ht="20.100000000000001" customHeight="1" x14ac:dyDescent="0.4">
      <c r="B1711" s="105" t="str">
        <f t="shared" si="78"/>
        <v/>
      </c>
      <c r="C1711" s="105" t="str">
        <f t="shared" si="79"/>
        <v/>
      </c>
      <c r="D1711" s="105" t="str">
        <f t="shared" si="80"/>
        <v/>
      </c>
      <c r="E1711" s="106" t="s">
        <v>2406</v>
      </c>
      <c r="F1711" s="106" t="s">
        <v>2447</v>
      </c>
      <c r="G1711" s="106" t="s">
        <v>2477</v>
      </c>
      <c r="H1711" s="106" t="s">
        <v>698</v>
      </c>
      <c r="I1711" s="106">
        <v>16</v>
      </c>
      <c r="J1711" s="106"/>
      <c r="K1711" s="106"/>
      <c r="L1711" s="106" t="s">
        <v>2478</v>
      </c>
      <c r="M1711" s="106" t="s">
        <v>924</v>
      </c>
      <c r="N1711" s="106">
        <v>0.38</v>
      </c>
      <c r="O1711" s="106">
        <v>1.1000000000000001</v>
      </c>
      <c r="P1711" s="106" t="s">
        <v>714</v>
      </c>
      <c r="Q1711" s="107" t="s">
        <v>2480</v>
      </c>
      <c r="R1711" s="107" t="s">
        <v>73</v>
      </c>
    </row>
    <row r="1712" spans="2:18" ht="20.100000000000001" customHeight="1" x14ac:dyDescent="0.4">
      <c r="B1712" s="105" t="str">
        <f t="shared" si="78"/>
        <v/>
      </c>
      <c r="C1712" s="105" t="str">
        <f t="shared" si="79"/>
        <v/>
      </c>
      <c r="D1712" s="105" t="str">
        <f t="shared" si="80"/>
        <v/>
      </c>
      <c r="E1712" s="106" t="s">
        <v>2406</v>
      </c>
      <c r="F1712" s="106" t="s">
        <v>2447</v>
      </c>
      <c r="G1712" s="106" t="s">
        <v>2477</v>
      </c>
      <c r="H1712" s="106" t="s">
        <v>717</v>
      </c>
      <c r="I1712" s="106">
        <v>16</v>
      </c>
      <c r="J1712" s="106"/>
      <c r="K1712" s="106"/>
      <c r="L1712" s="106" t="s">
        <v>2478</v>
      </c>
      <c r="M1712" s="106" t="s">
        <v>924</v>
      </c>
      <c r="N1712" s="106">
        <v>0.37</v>
      </c>
      <c r="O1712" s="106">
        <v>1.1000000000000001</v>
      </c>
      <c r="P1712" s="106" t="s">
        <v>714</v>
      </c>
      <c r="Q1712" s="107" t="s">
        <v>2481</v>
      </c>
      <c r="R1712" s="107" t="s">
        <v>73</v>
      </c>
    </row>
    <row r="1713" spans="2:18" ht="20.100000000000001" customHeight="1" x14ac:dyDescent="0.4">
      <c r="B1713" s="105" t="str">
        <f t="shared" si="78"/>
        <v/>
      </c>
      <c r="C1713" s="105" t="str">
        <f t="shared" si="79"/>
        <v/>
      </c>
      <c r="D1713" s="105" t="str">
        <f t="shared" si="80"/>
        <v/>
      </c>
      <c r="E1713" s="106" t="s">
        <v>2406</v>
      </c>
      <c r="F1713" s="106" t="s">
        <v>2447</v>
      </c>
      <c r="G1713" s="106" t="s">
        <v>2482</v>
      </c>
      <c r="H1713" s="106" t="s">
        <v>706</v>
      </c>
      <c r="I1713" s="106">
        <v>16</v>
      </c>
      <c r="J1713" s="106"/>
      <c r="K1713" s="106"/>
      <c r="L1713" s="106" t="s">
        <v>2483</v>
      </c>
      <c r="M1713" s="106" t="s">
        <v>924</v>
      </c>
      <c r="N1713" s="106">
        <v>0.38</v>
      </c>
      <c r="O1713" s="106">
        <v>1.1000000000000001</v>
      </c>
      <c r="P1713" s="106" t="s">
        <v>714</v>
      </c>
      <c r="Q1713" s="107" t="s">
        <v>2484</v>
      </c>
      <c r="R1713" s="107" t="s">
        <v>73</v>
      </c>
    </row>
    <row r="1714" spans="2:18" ht="20.100000000000001" customHeight="1" x14ac:dyDescent="0.4">
      <c r="B1714" s="105" t="str">
        <f t="shared" si="78"/>
        <v/>
      </c>
      <c r="C1714" s="105" t="str">
        <f t="shared" si="79"/>
        <v/>
      </c>
      <c r="D1714" s="105" t="str">
        <f t="shared" si="80"/>
        <v/>
      </c>
      <c r="E1714" s="106" t="s">
        <v>2406</v>
      </c>
      <c r="F1714" s="106" t="s">
        <v>2447</v>
      </c>
      <c r="G1714" s="106" t="s">
        <v>2482</v>
      </c>
      <c r="H1714" s="106" t="s">
        <v>698</v>
      </c>
      <c r="I1714" s="106">
        <v>16</v>
      </c>
      <c r="J1714" s="106"/>
      <c r="K1714" s="106"/>
      <c r="L1714" s="106" t="s">
        <v>2483</v>
      </c>
      <c r="M1714" s="106" t="s">
        <v>924</v>
      </c>
      <c r="N1714" s="106">
        <v>0.38</v>
      </c>
      <c r="O1714" s="106">
        <v>1.1000000000000001</v>
      </c>
      <c r="P1714" s="106" t="s">
        <v>714</v>
      </c>
      <c r="Q1714" s="107" t="s">
        <v>2485</v>
      </c>
      <c r="R1714" s="107" t="s">
        <v>73</v>
      </c>
    </row>
    <row r="1715" spans="2:18" ht="20.100000000000001" customHeight="1" x14ac:dyDescent="0.4">
      <c r="B1715" s="105" t="str">
        <f t="shared" si="78"/>
        <v/>
      </c>
      <c r="C1715" s="105" t="str">
        <f t="shared" si="79"/>
        <v/>
      </c>
      <c r="D1715" s="105" t="str">
        <f t="shared" si="80"/>
        <v/>
      </c>
      <c r="E1715" s="106" t="s">
        <v>2406</v>
      </c>
      <c r="F1715" s="106" t="s">
        <v>2447</v>
      </c>
      <c r="G1715" s="106" t="s">
        <v>2482</v>
      </c>
      <c r="H1715" s="106" t="s">
        <v>717</v>
      </c>
      <c r="I1715" s="106">
        <v>16</v>
      </c>
      <c r="J1715" s="106"/>
      <c r="K1715" s="106"/>
      <c r="L1715" s="106" t="s">
        <v>2483</v>
      </c>
      <c r="M1715" s="106" t="s">
        <v>924</v>
      </c>
      <c r="N1715" s="106">
        <v>0.37</v>
      </c>
      <c r="O1715" s="106">
        <v>1.1000000000000001</v>
      </c>
      <c r="P1715" s="106" t="s">
        <v>714</v>
      </c>
      <c r="Q1715" s="107" t="s">
        <v>2486</v>
      </c>
      <c r="R1715" s="107" t="s">
        <v>73</v>
      </c>
    </row>
    <row r="1716" spans="2:18" ht="20.100000000000001" customHeight="1" x14ac:dyDescent="0.4">
      <c r="B1716" s="105" t="str">
        <f t="shared" si="78"/>
        <v/>
      </c>
      <c r="C1716" s="105" t="str">
        <f t="shared" si="79"/>
        <v/>
      </c>
      <c r="D1716" s="105" t="str">
        <f t="shared" si="80"/>
        <v/>
      </c>
      <c r="E1716" s="106" t="s">
        <v>2406</v>
      </c>
      <c r="F1716" s="106" t="s">
        <v>2447</v>
      </c>
      <c r="G1716" s="106" t="s">
        <v>2437</v>
      </c>
      <c r="H1716" s="106" t="s">
        <v>706</v>
      </c>
      <c r="I1716" s="106">
        <v>16</v>
      </c>
      <c r="J1716" s="106"/>
      <c r="K1716" s="106"/>
      <c r="L1716" s="106" t="s">
        <v>2438</v>
      </c>
      <c r="M1716" s="106" t="s">
        <v>924</v>
      </c>
      <c r="N1716" s="106">
        <v>0.37</v>
      </c>
      <c r="O1716" s="106">
        <v>1.1000000000000001</v>
      </c>
      <c r="P1716" s="106" t="s">
        <v>714</v>
      </c>
      <c r="Q1716" s="107" t="s">
        <v>2487</v>
      </c>
      <c r="R1716" s="107" t="s">
        <v>73</v>
      </c>
    </row>
    <row r="1717" spans="2:18" ht="20.100000000000001" customHeight="1" x14ac:dyDescent="0.4">
      <c r="B1717" s="105" t="str">
        <f t="shared" si="78"/>
        <v/>
      </c>
      <c r="C1717" s="105" t="str">
        <f t="shared" si="79"/>
        <v/>
      </c>
      <c r="D1717" s="105" t="str">
        <f t="shared" si="80"/>
        <v/>
      </c>
      <c r="E1717" s="106" t="s">
        <v>2406</v>
      </c>
      <c r="F1717" s="106" t="s">
        <v>2447</v>
      </c>
      <c r="G1717" s="106" t="s">
        <v>2437</v>
      </c>
      <c r="H1717" s="106" t="s">
        <v>698</v>
      </c>
      <c r="I1717" s="106">
        <v>16</v>
      </c>
      <c r="J1717" s="106"/>
      <c r="K1717" s="106"/>
      <c r="L1717" s="106" t="s">
        <v>2438</v>
      </c>
      <c r="M1717" s="106" t="s">
        <v>924</v>
      </c>
      <c r="N1717" s="106">
        <v>0.37</v>
      </c>
      <c r="O1717" s="106">
        <v>1.1000000000000001</v>
      </c>
      <c r="P1717" s="106" t="s">
        <v>714</v>
      </c>
      <c r="Q1717" s="107" t="s">
        <v>2488</v>
      </c>
      <c r="R1717" s="107" t="s">
        <v>73</v>
      </c>
    </row>
    <row r="1718" spans="2:18" ht="20.100000000000001" customHeight="1" x14ac:dyDescent="0.4">
      <c r="B1718" s="105" t="str">
        <f t="shared" si="78"/>
        <v/>
      </c>
      <c r="C1718" s="105" t="str">
        <f t="shared" si="79"/>
        <v/>
      </c>
      <c r="D1718" s="105" t="str">
        <f t="shared" si="80"/>
        <v/>
      </c>
      <c r="E1718" s="106" t="s">
        <v>2406</v>
      </c>
      <c r="F1718" s="106" t="s">
        <v>2447</v>
      </c>
      <c r="G1718" s="106" t="s">
        <v>2437</v>
      </c>
      <c r="H1718" s="106" t="s">
        <v>717</v>
      </c>
      <c r="I1718" s="106">
        <v>15</v>
      </c>
      <c r="J1718" s="106"/>
      <c r="K1718" s="106"/>
      <c r="L1718" s="106" t="s">
        <v>2438</v>
      </c>
      <c r="M1718" s="106" t="s">
        <v>924</v>
      </c>
      <c r="N1718" s="106">
        <v>0.37</v>
      </c>
      <c r="O1718" s="106">
        <v>1.1000000000000001</v>
      </c>
      <c r="P1718" s="106" t="s">
        <v>714</v>
      </c>
      <c r="Q1718" s="107" t="s">
        <v>2489</v>
      </c>
      <c r="R1718" s="107" t="s">
        <v>73</v>
      </c>
    </row>
    <row r="1719" spans="2:18" ht="20.100000000000001" customHeight="1" x14ac:dyDescent="0.4">
      <c r="B1719" s="105" t="str">
        <f t="shared" si="78"/>
        <v/>
      </c>
      <c r="C1719" s="105" t="str">
        <f t="shared" si="79"/>
        <v/>
      </c>
      <c r="D1719" s="105" t="str">
        <f t="shared" si="80"/>
        <v/>
      </c>
      <c r="E1719" s="106" t="s">
        <v>2406</v>
      </c>
      <c r="F1719" s="106" t="s">
        <v>2447</v>
      </c>
      <c r="G1719" s="106" t="s">
        <v>2442</v>
      </c>
      <c r="H1719" s="106" t="s">
        <v>706</v>
      </c>
      <c r="I1719" s="106">
        <v>16</v>
      </c>
      <c r="J1719" s="106"/>
      <c r="K1719" s="106"/>
      <c r="L1719" s="106" t="s">
        <v>2443</v>
      </c>
      <c r="M1719" s="106" t="s">
        <v>924</v>
      </c>
      <c r="N1719" s="106">
        <v>0.37</v>
      </c>
      <c r="O1719" s="106">
        <v>1.1000000000000001</v>
      </c>
      <c r="P1719" s="106" t="s">
        <v>714</v>
      </c>
      <c r="Q1719" s="107" t="s">
        <v>2490</v>
      </c>
      <c r="R1719" s="107" t="s">
        <v>73</v>
      </c>
    </row>
    <row r="1720" spans="2:18" ht="20.100000000000001" customHeight="1" x14ac:dyDescent="0.4">
      <c r="B1720" s="105" t="str">
        <f t="shared" si="78"/>
        <v/>
      </c>
      <c r="C1720" s="105" t="str">
        <f t="shared" si="79"/>
        <v/>
      </c>
      <c r="D1720" s="105" t="str">
        <f t="shared" si="80"/>
        <v/>
      </c>
      <c r="E1720" s="106" t="s">
        <v>2406</v>
      </c>
      <c r="F1720" s="106" t="s">
        <v>2447</v>
      </c>
      <c r="G1720" s="106" t="s">
        <v>2442</v>
      </c>
      <c r="H1720" s="106" t="s">
        <v>698</v>
      </c>
      <c r="I1720" s="106">
        <v>16</v>
      </c>
      <c r="J1720" s="106"/>
      <c r="K1720" s="106"/>
      <c r="L1720" s="106" t="s">
        <v>2443</v>
      </c>
      <c r="M1720" s="106" t="s">
        <v>924</v>
      </c>
      <c r="N1720" s="106">
        <v>0.37</v>
      </c>
      <c r="O1720" s="106">
        <v>1.1000000000000001</v>
      </c>
      <c r="P1720" s="106" t="s">
        <v>714</v>
      </c>
      <c r="Q1720" s="107" t="s">
        <v>2491</v>
      </c>
      <c r="R1720" s="107" t="s">
        <v>73</v>
      </c>
    </row>
    <row r="1721" spans="2:18" ht="20.100000000000001" customHeight="1" x14ac:dyDescent="0.4">
      <c r="B1721" s="105" t="str">
        <f t="shared" si="78"/>
        <v/>
      </c>
      <c r="C1721" s="105" t="str">
        <f t="shared" si="79"/>
        <v/>
      </c>
      <c r="D1721" s="105" t="str">
        <f t="shared" si="80"/>
        <v/>
      </c>
      <c r="E1721" s="106" t="s">
        <v>2406</v>
      </c>
      <c r="F1721" s="106" t="s">
        <v>2447</v>
      </c>
      <c r="G1721" s="106" t="s">
        <v>2442</v>
      </c>
      <c r="H1721" s="106" t="s">
        <v>717</v>
      </c>
      <c r="I1721" s="106">
        <v>15</v>
      </c>
      <c r="J1721" s="106"/>
      <c r="K1721" s="106"/>
      <c r="L1721" s="106" t="s">
        <v>2443</v>
      </c>
      <c r="M1721" s="106" t="s">
        <v>924</v>
      </c>
      <c r="N1721" s="106">
        <v>0.37</v>
      </c>
      <c r="O1721" s="106">
        <v>1.1000000000000001</v>
      </c>
      <c r="P1721" s="106" t="s">
        <v>714</v>
      </c>
      <c r="Q1721" s="107" t="s">
        <v>2492</v>
      </c>
      <c r="R1721" s="107" t="s">
        <v>73</v>
      </c>
    </row>
    <row r="1722" spans="2:18" ht="20.100000000000001" customHeight="1" x14ac:dyDescent="0.4">
      <c r="B1722" s="105" t="str">
        <f t="shared" si="78"/>
        <v/>
      </c>
      <c r="C1722" s="105" t="str">
        <f t="shared" si="79"/>
        <v/>
      </c>
      <c r="D1722" s="105" t="str">
        <f t="shared" si="80"/>
        <v/>
      </c>
      <c r="E1722" s="106" t="s">
        <v>2406</v>
      </c>
      <c r="F1722" s="106" t="s">
        <v>2407</v>
      </c>
      <c r="G1722" s="106" t="s">
        <v>697</v>
      </c>
      <c r="H1722" s="106" t="s">
        <v>707</v>
      </c>
      <c r="I1722" s="106">
        <v>16</v>
      </c>
      <c r="J1722" s="106"/>
      <c r="K1722" s="106"/>
      <c r="L1722" s="106" t="s">
        <v>706</v>
      </c>
      <c r="M1722" s="106" t="s">
        <v>924</v>
      </c>
      <c r="N1722" s="106">
        <v>0.46</v>
      </c>
      <c r="O1722" s="106">
        <v>1.1000000000000001</v>
      </c>
      <c r="P1722" s="106" t="s">
        <v>2493</v>
      </c>
      <c r="Q1722" s="107" t="s">
        <v>2494</v>
      </c>
      <c r="R1722" s="107" t="s">
        <v>11</v>
      </c>
    </row>
    <row r="1723" spans="2:18" ht="20.100000000000001" customHeight="1" x14ac:dyDescent="0.4">
      <c r="B1723" s="105" t="str">
        <f t="shared" si="78"/>
        <v/>
      </c>
      <c r="C1723" s="105" t="str">
        <f t="shared" si="79"/>
        <v/>
      </c>
      <c r="D1723" s="105" t="str">
        <f t="shared" si="80"/>
        <v/>
      </c>
      <c r="E1723" s="106" t="s">
        <v>2406</v>
      </c>
      <c r="F1723" s="106" t="s">
        <v>2407</v>
      </c>
      <c r="G1723" s="106" t="s">
        <v>697</v>
      </c>
      <c r="H1723" s="106" t="s">
        <v>1817</v>
      </c>
      <c r="I1723" s="106">
        <v>15</v>
      </c>
      <c r="J1723" s="106"/>
      <c r="K1723" s="106"/>
      <c r="L1723" s="106" t="s">
        <v>706</v>
      </c>
      <c r="M1723" s="106" t="s">
        <v>924</v>
      </c>
      <c r="N1723" s="106">
        <v>0.46</v>
      </c>
      <c r="O1723" s="106">
        <v>1.1000000000000001</v>
      </c>
      <c r="P1723" s="106" t="s">
        <v>2493</v>
      </c>
      <c r="Q1723" s="107" t="s">
        <v>2495</v>
      </c>
      <c r="R1723" s="107" t="s">
        <v>11</v>
      </c>
    </row>
    <row r="1724" spans="2:18" ht="20.100000000000001" customHeight="1" x14ac:dyDescent="0.4">
      <c r="B1724" s="105" t="str">
        <f t="shared" si="78"/>
        <v/>
      </c>
      <c r="C1724" s="105" t="str">
        <f t="shared" si="79"/>
        <v/>
      </c>
      <c r="D1724" s="105" t="str">
        <f t="shared" si="80"/>
        <v/>
      </c>
      <c r="E1724" s="106" t="s">
        <v>2406</v>
      </c>
      <c r="F1724" s="106" t="s">
        <v>2407</v>
      </c>
      <c r="G1724" s="106" t="s">
        <v>697</v>
      </c>
      <c r="H1724" s="106" t="s">
        <v>1817</v>
      </c>
      <c r="I1724" s="106">
        <v>14</v>
      </c>
      <c r="J1724" s="106"/>
      <c r="K1724" s="106"/>
      <c r="L1724" s="106" t="s">
        <v>698</v>
      </c>
      <c r="M1724" s="106" t="s">
        <v>924</v>
      </c>
      <c r="N1724" s="106">
        <v>0.45</v>
      </c>
      <c r="O1724" s="106">
        <v>1.1000000000000001</v>
      </c>
      <c r="P1724" s="106" t="s">
        <v>2493</v>
      </c>
      <c r="Q1724" s="107" t="s">
        <v>2496</v>
      </c>
      <c r="R1724" s="107" t="s">
        <v>11</v>
      </c>
    </row>
    <row r="1725" spans="2:18" ht="20.100000000000001" customHeight="1" x14ac:dyDescent="0.4">
      <c r="B1725" s="105" t="str">
        <f t="shared" si="78"/>
        <v/>
      </c>
      <c r="C1725" s="105" t="str">
        <f t="shared" si="79"/>
        <v/>
      </c>
      <c r="D1725" s="105" t="str">
        <f t="shared" si="80"/>
        <v/>
      </c>
      <c r="E1725" s="106" t="s">
        <v>2406</v>
      </c>
      <c r="F1725" s="106" t="s">
        <v>2407</v>
      </c>
      <c r="G1725" s="106" t="s">
        <v>710</v>
      </c>
      <c r="H1725" s="106" t="s">
        <v>711</v>
      </c>
      <c r="I1725" s="106">
        <v>15</v>
      </c>
      <c r="J1725" s="106"/>
      <c r="K1725" s="106"/>
      <c r="L1725" s="106" t="s">
        <v>706</v>
      </c>
      <c r="M1725" s="106" t="s">
        <v>924</v>
      </c>
      <c r="N1725" s="106">
        <v>0.46</v>
      </c>
      <c r="O1725" s="106">
        <v>1.1000000000000001</v>
      </c>
      <c r="P1725" s="106" t="s">
        <v>2493</v>
      </c>
      <c r="Q1725" s="107" t="s">
        <v>2497</v>
      </c>
      <c r="R1725" s="107" t="s">
        <v>11</v>
      </c>
    </row>
    <row r="1726" spans="2:18" ht="20.100000000000001" customHeight="1" x14ac:dyDescent="0.4">
      <c r="B1726" s="105" t="str">
        <f t="shared" si="78"/>
        <v/>
      </c>
      <c r="C1726" s="105" t="str">
        <f t="shared" si="79"/>
        <v/>
      </c>
      <c r="D1726" s="105" t="str">
        <f t="shared" si="80"/>
        <v/>
      </c>
      <c r="E1726" s="106" t="s">
        <v>2406</v>
      </c>
      <c r="F1726" s="106" t="s">
        <v>2407</v>
      </c>
      <c r="G1726" s="106" t="s">
        <v>710</v>
      </c>
      <c r="H1726" s="106" t="s">
        <v>711</v>
      </c>
      <c r="I1726" s="106">
        <v>14</v>
      </c>
      <c r="J1726" s="106"/>
      <c r="K1726" s="106"/>
      <c r="L1726" s="106" t="s">
        <v>698</v>
      </c>
      <c r="M1726" s="106" t="s">
        <v>924</v>
      </c>
      <c r="N1726" s="106">
        <v>0.45</v>
      </c>
      <c r="O1726" s="106">
        <v>1.1000000000000001</v>
      </c>
      <c r="P1726" s="106" t="s">
        <v>2493</v>
      </c>
      <c r="Q1726" s="107" t="s">
        <v>2498</v>
      </c>
      <c r="R1726" s="107" t="s">
        <v>11</v>
      </c>
    </row>
    <row r="1727" spans="2:18" ht="20.100000000000001" customHeight="1" x14ac:dyDescent="0.4">
      <c r="B1727" s="105" t="str">
        <f t="shared" si="78"/>
        <v/>
      </c>
      <c r="C1727" s="105" t="str">
        <f t="shared" si="79"/>
        <v/>
      </c>
      <c r="D1727" s="105" t="str">
        <f t="shared" si="80"/>
        <v/>
      </c>
      <c r="E1727" s="106" t="s">
        <v>2406</v>
      </c>
      <c r="F1727" s="106" t="s">
        <v>2407</v>
      </c>
      <c r="G1727" s="106" t="s">
        <v>721</v>
      </c>
      <c r="H1727" s="106" t="s">
        <v>722</v>
      </c>
      <c r="I1727" s="106">
        <v>14</v>
      </c>
      <c r="J1727" s="106"/>
      <c r="K1727" s="106"/>
      <c r="L1727" s="106" t="s">
        <v>706</v>
      </c>
      <c r="M1727" s="106" t="s">
        <v>924</v>
      </c>
      <c r="N1727" s="106">
        <v>0.45</v>
      </c>
      <c r="O1727" s="106">
        <v>1.1000000000000001</v>
      </c>
      <c r="P1727" s="106" t="s">
        <v>2499</v>
      </c>
      <c r="Q1727" s="107" t="s">
        <v>2500</v>
      </c>
      <c r="R1727" s="107" t="s">
        <v>11</v>
      </c>
    </row>
    <row r="1728" spans="2:18" ht="20.100000000000001" customHeight="1" x14ac:dyDescent="0.4">
      <c r="B1728" s="105" t="str">
        <f t="shared" si="78"/>
        <v/>
      </c>
      <c r="C1728" s="105" t="str">
        <f t="shared" si="79"/>
        <v/>
      </c>
      <c r="D1728" s="105" t="str">
        <f t="shared" si="80"/>
        <v/>
      </c>
      <c r="E1728" s="106" t="s">
        <v>2406</v>
      </c>
      <c r="F1728" s="106" t="s">
        <v>2447</v>
      </c>
      <c r="G1728" s="106" t="s">
        <v>697</v>
      </c>
      <c r="H1728" s="106" t="s">
        <v>706</v>
      </c>
      <c r="I1728" s="106">
        <v>16</v>
      </c>
      <c r="J1728" s="106"/>
      <c r="K1728" s="106"/>
      <c r="L1728" s="106" t="s">
        <v>707</v>
      </c>
      <c r="M1728" s="106" t="s">
        <v>924</v>
      </c>
      <c r="N1728" s="106">
        <v>0.38</v>
      </c>
      <c r="O1728" s="106">
        <v>1.1000000000000001</v>
      </c>
      <c r="P1728" s="106" t="s">
        <v>2493</v>
      </c>
      <c r="Q1728" s="107" t="s">
        <v>2501</v>
      </c>
      <c r="R1728" s="107" t="s">
        <v>11</v>
      </c>
    </row>
    <row r="1729" spans="2:18" ht="20.100000000000001" customHeight="1" x14ac:dyDescent="0.4">
      <c r="B1729" s="105" t="str">
        <f t="shared" si="78"/>
        <v/>
      </c>
      <c r="C1729" s="105" t="str">
        <f t="shared" si="79"/>
        <v/>
      </c>
      <c r="D1729" s="105" t="str">
        <f t="shared" si="80"/>
        <v/>
      </c>
      <c r="E1729" s="106" t="s">
        <v>2406</v>
      </c>
      <c r="F1729" s="106" t="s">
        <v>2447</v>
      </c>
      <c r="G1729" s="106" t="s">
        <v>697</v>
      </c>
      <c r="H1729" s="106" t="s">
        <v>706</v>
      </c>
      <c r="I1729" s="106">
        <v>15</v>
      </c>
      <c r="J1729" s="106"/>
      <c r="K1729" s="106"/>
      <c r="L1729" s="106" t="s">
        <v>1817</v>
      </c>
      <c r="M1729" s="106" t="s">
        <v>924</v>
      </c>
      <c r="N1729" s="106">
        <v>0.38</v>
      </c>
      <c r="O1729" s="106">
        <v>1.1000000000000001</v>
      </c>
      <c r="P1729" s="106" t="s">
        <v>2493</v>
      </c>
      <c r="Q1729" s="107" t="s">
        <v>2502</v>
      </c>
      <c r="R1729" s="107" t="s">
        <v>11</v>
      </c>
    </row>
    <row r="1730" spans="2:18" ht="20.100000000000001" customHeight="1" x14ac:dyDescent="0.4">
      <c r="B1730" s="105" t="str">
        <f t="shared" si="78"/>
        <v/>
      </c>
      <c r="C1730" s="105" t="str">
        <f t="shared" si="79"/>
        <v/>
      </c>
      <c r="D1730" s="105" t="str">
        <f t="shared" si="80"/>
        <v/>
      </c>
      <c r="E1730" s="106" t="s">
        <v>2406</v>
      </c>
      <c r="F1730" s="106" t="s">
        <v>2447</v>
      </c>
      <c r="G1730" s="106" t="s">
        <v>697</v>
      </c>
      <c r="H1730" s="106" t="s">
        <v>698</v>
      </c>
      <c r="I1730" s="106">
        <v>14</v>
      </c>
      <c r="J1730" s="106"/>
      <c r="K1730" s="106"/>
      <c r="L1730" s="106" t="s">
        <v>1817</v>
      </c>
      <c r="M1730" s="106" t="s">
        <v>924</v>
      </c>
      <c r="N1730" s="106">
        <v>0.38</v>
      </c>
      <c r="O1730" s="106">
        <v>1.1000000000000001</v>
      </c>
      <c r="P1730" s="106" t="s">
        <v>2493</v>
      </c>
      <c r="Q1730" s="107" t="s">
        <v>2503</v>
      </c>
      <c r="R1730" s="107" t="s">
        <v>11</v>
      </c>
    </row>
    <row r="1731" spans="2:18" ht="20.100000000000001" customHeight="1" x14ac:dyDescent="0.4">
      <c r="B1731" s="105" t="str">
        <f t="shared" si="78"/>
        <v/>
      </c>
      <c r="C1731" s="105" t="str">
        <f t="shared" si="79"/>
        <v/>
      </c>
      <c r="D1731" s="105" t="str">
        <f t="shared" si="80"/>
        <v/>
      </c>
      <c r="E1731" s="106" t="s">
        <v>2406</v>
      </c>
      <c r="F1731" s="106" t="s">
        <v>2447</v>
      </c>
      <c r="G1731" s="106" t="s">
        <v>710</v>
      </c>
      <c r="H1731" s="106" t="s">
        <v>706</v>
      </c>
      <c r="I1731" s="106">
        <v>15</v>
      </c>
      <c r="J1731" s="106"/>
      <c r="K1731" s="106"/>
      <c r="L1731" s="106" t="s">
        <v>711</v>
      </c>
      <c r="M1731" s="106" t="s">
        <v>924</v>
      </c>
      <c r="N1731" s="106">
        <v>0.38</v>
      </c>
      <c r="O1731" s="106">
        <v>1.1000000000000001</v>
      </c>
      <c r="P1731" s="106" t="s">
        <v>2493</v>
      </c>
      <c r="Q1731" s="107" t="s">
        <v>2504</v>
      </c>
      <c r="R1731" s="107" t="s">
        <v>11</v>
      </c>
    </row>
    <row r="1732" spans="2:18" ht="20.100000000000001" customHeight="1" x14ac:dyDescent="0.4">
      <c r="B1732" s="105" t="str">
        <f t="shared" si="78"/>
        <v/>
      </c>
      <c r="C1732" s="105" t="str">
        <f t="shared" si="79"/>
        <v/>
      </c>
      <c r="D1732" s="105" t="str">
        <f t="shared" si="80"/>
        <v/>
      </c>
      <c r="E1732" s="106" t="s">
        <v>2406</v>
      </c>
      <c r="F1732" s="106" t="s">
        <v>2447</v>
      </c>
      <c r="G1732" s="106" t="s">
        <v>710</v>
      </c>
      <c r="H1732" s="106" t="s">
        <v>698</v>
      </c>
      <c r="I1732" s="106">
        <v>14</v>
      </c>
      <c r="J1732" s="106"/>
      <c r="K1732" s="106"/>
      <c r="L1732" s="106" t="s">
        <v>711</v>
      </c>
      <c r="M1732" s="106" t="s">
        <v>924</v>
      </c>
      <c r="N1732" s="106">
        <v>0.38</v>
      </c>
      <c r="O1732" s="106">
        <v>1.1000000000000001</v>
      </c>
      <c r="P1732" s="106" t="s">
        <v>2493</v>
      </c>
      <c r="Q1732" s="107" t="s">
        <v>2505</v>
      </c>
      <c r="R1732" s="107" t="s">
        <v>11</v>
      </c>
    </row>
    <row r="1733" spans="2:18" ht="20.100000000000001" customHeight="1" x14ac:dyDescent="0.4">
      <c r="B1733" s="105" t="str">
        <f t="shared" si="78"/>
        <v/>
      </c>
      <c r="C1733" s="105" t="str">
        <f t="shared" si="79"/>
        <v/>
      </c>
      <c r="D1733" s="105" t="str">
        <f t="shared" si="80"/>
        <v/>
      </c>
      <c r="E1733" s="106" t="s">
        <v>2406</v>
      </c>
      <c r="F1733" s="106" t="s">
        <v>2447</v>
      </c>
      <c r="G1733" s="106" t="s">
        <v>721</v>
      </c>
      <c r="H1733" s="106" t="s">
        <v>706</v>
      </c>
      <c r="I1733" s="106">
        <v>14</v>
      </c>
      <c r="J1733" s="106"/>
      <c r="K1733" s="106"/>
      <c r="L1733" s="106" t="s">
        <v>722</v>
      </c>
      <c r="M1733" s="106" t="s">
        <v>924</v>
      </c>
      <c r="N1733" s="106">
        <v>0.38</v>
      </c>
      <c r="O1733" s="106">
        <v>1.1000000000000001</v>
      </c>
      <c r="P1733" s="106" t="s">
        <v>2499</v>
      </c>
      <c r="Q1733" s="107" t="s">
        <v>2506</v>
      </c>
      <c r="R1733" s="107" t="s">
        <v>11</v>
      </c>
    </row>
    <row r="1734" spans="2:18" ht="20.100000000000001" customHeight="1" x14ac:dyDescent="0.4">
      <c r="B1734" s="105" t="str">
        <f t="shared" si="78"/>
        <v/>
      </c>
      <c r="C1734" s="105" t="str">
        <f t="shared" si="79"/>
        <v/>
      </c>
      <c r="D1734" s="105" t="str">
        <f t="shared" si="80"/>
        <v/>
      </c>
      <c r="E1734" s="106" t="s">
        <v>2406</v>
      </c>
      <c r="F1734" s="106" t="s">
        <v>2447</v>
      </c>
      <c r="G1734" s="106" t="s">
        <v>2477</v>
      </c>
      <c r="H1734" s="106" t="s">
        <v>706</v>
      </c>
      <c r="I1734" s="106">
        <v>15</v>
      </c>
      <c r="J1734" s="106"/>
      <c r="K1734" s="106"/>
      <c r="L1734" s="106" t="s">
        <v>2478</v>
      </c>
      <c r="M1734" s="106" t="s">
        <v>924</v>
      </c>
      <c r="N1734" s="106">
        <v>0.38</v>
      </c>
      <c r="O1734" s="106">
        <v>1.1000000000000001</v>
      </c>
      <c r="P1734" s="106" t="s">
        <v>2499</v>
      </c>
      <c r="Q1734" s="107" t="s">
        <v>2507</v>
      </c>
      <c r="R1734" s="107" t="s">
        <v>11</v>
      </c>
    </row>
    <row r="1735" spans="2:18" ht="20.100000000000001" customHeight="1" x14ac:dyDescent="0.4">
      <c r="B1735" s="105" t="str">
        <f t="shared" si="78"/>
        <v/>
      </c>
      <c r="C1735" s="105" t="str">
        <f t="shared" si="79"/>
        <v/>
      </c>
      <c r="D1735" s="105" t="str">
        <f t="shared" si="80"/>
        <v/>
      </c>
      <c r="E1735" s="106" t="s">
        <v>2406</v>
      </c>
      <c r="F1735" s="106" t="s">
        <v>2447</v>
      </c>
      <c r="G1735" s="106" t="s">
        <v>2477</v>
      </c>
      <c r="H1735" s="106" t="s">
        <v>698</v>
      </c>
      <c r="I1735" s="106">
        <v>14</v>
      </c>
      <c r="J1735" s="106"/>
      <c r="K1735" s="106"/>
      <c r="L1735" s="106" t="s">
        <v>2478</v>
      </c>
      <c r="M1735" s="106" t="s">
        <v>924</v>
      </c>
      <c r="N1735" s="106">
        <v>0.38</v>
      </c>
      <c r="O1735" s="106">
        <v>1.1000000000000001</v>
      </c>
      <c r="P1735" s="106" t="s">
        <v>2499</v>
      </c>
      <c r="Q1735" s="107" t="s">
        <v>2508</v>
      </c>
      <c r="R1735" s="107" t="s">
        <v>11</v>
      </c>
    </row>
    <row r="1736" spans="2:18" ht="20.100000000000001" customHeight="1" x14ac:dyDescent="0.4">
      <c r="B1736" s="105" t="str">
        <f t="shared" si="78"/>
        <v/>
      </c>
      <c r="C1736" s="105" t="str">
        <f t="shared" si="79"/>
        <v/>
      </c>
      <c r="D1736" s="105" t="str">
        <f t="shared" si="80"/>
        <v/>
      </c>
      <c r="E1736" s="106" t="s">
        <v>2406</v>
      </c>
      <c r="F1736" s="106" t="s">
        <v>2447</v>
      </c>
      <c r="G1736" s="106" t="s">
        <v>2482</v>
      </c>
      <c r="H1736" s="106" t="s">
        <v>706</v>
      </c>
      <c r="I1736" s="106">
        <v>15</v>
      </c>
      <c r="J1736" s="106"/>
      <c r="K1736" s="106"/>
      <c r="L1736" s="106" t="s">
        <v>2483</v>
      </c>
      <c r="M1736" s="106" t="s">
        <v>924</v>
      </c>
      <c r="N1736" s="106">
        <v>0.38</v>
      </c>
      <c r="O1736" s="106">
        <v>1.1000000000000001</v>
      </c>
      <c r="P1736" s="106" t="s">
        <v>2499</v>
      </c>
      <c r="Q1736" s="107" t="s">
        <v>2509</v>
      </c>
      <c r="R1736" s="107" t="s">
        <v>11</v>
      </c>
    </row>
    <row r="1737" spans="2:18" ht="20.100000000000001" customHeight="1" x14ac:dyDescent="0.4">
      <c r="B1737" s="105" t="str">
        <f t="shared" si="78"/>
        <v/>
      </c>
      <c r="C1737" s="105" t="str">
        <f t="shared" si="79"/>
        <v/>
      </c>
      <c r="D1737" s="105" t="str">
        <f t="shared" si="80"/>
        <v/>
      </c>
      <c r="E1737" s="106" t="s">
        <v>2406</v>
      </c>
      <c r="F1737" s="106" t="s">
        <v>2447</v>
      </c>
      <c r="G1737" s="106" t="s">
        <v>2482</v>
      </c>
      <c r="H1737" s="106" t="s">
        <v>698</v>
      </c>
      <c r="I1737" s="106">
        <v>14</v>
      </c>
      <c r="J1737" s="106"/>
      <c r="K1737" s="106"/>
      <c r="L1737" s="106" t="s">
        <v>2483</v>
      </c>
      <c r="M1737" s="106" t="s">
        <v>924</v>
      </c>
      <c r="N1737" s="106">
        <v>0.38</v>
      </c>
      <c r="O1737" s="106">
        <v>1.1000000000000001</v>
      </c>
      <c r="P1737" s="106" t="s">
        <v>2499</v>
      </c>
      <c r="Q1737" s="107" t="s">
        <v>2510</v>
      </c>
      <c r="R1737" s="107" t="s">
        <v>11</v>
      </c>
    </row>
    <row r="1738" spans="2:18" ht="20.100000000000001" customHeight="1" x14ac:dyDescent="0.4">
      <c r="B1738" s="105" t="str">
        <f t="shared" si="78"/>
        <v/>
      </c>
      <c r="C1738" s="105" t="str">
        <f t="shared" si="79"/>
        <v/>
      </c>
      <c r="D1738" s="105" t="str">
        <f t="shared" si="80"/>
        <v/>
      </c>
      <c r="E1738" s="106" t="s">
        <v>2406</v>
      </c>
      <c r="F1738" s="106" t="s">
        <v>2407</v>
      </c>
      <c r="G1738" s="106" t="s">
        <v>697</v>
      </c>
      <c r="H1738" s="106" t="s">
        <v>707</v>
      </c>
      <c r="I1738" s="106">
        <v>16</v>
      </c>
      <c r="J1738" s="106"/>
      <c r="K1738" s="106"/>
      <c r="L1738" s="106" t="s">
        <v>706</v>
      </c>
      <c r="M1738" s="106" t="s">
        <v>924</v>
      </c>
      <c r="N1738" s="106">
        <v>0.46</v>
      </c>
      <c r="O1738" s="106">
        <v>1.1000000000000001</v>
      </c>
      <c r="P1738" s="106" t="s">
        <v>2511</v>
      </c>
      <c r="Q1738" s="107" t="s">
        <v>2512</v>
      </c>
      <c r="R1738" s="107" t="s">
        <v>12</v>
      </c>
    </row>
    <row r="1739" spans="2:18" ht="20.100000000000001" customHeight="1" x14ac:dyDescent="0.4">
      <c r="B1739" s="105" t="str">
        <f t="shared" si="78"/>
        <v/>
      </c>
      <c r="C1739" s="105" t="str">
        <f t="shared" si="79"/>
        <v/>
      </c>
      <c r="D1739" s="105" t="str">
        <f t="shared" si="80"/>
        <v/>
      </c>
      <c r="E1739" s="106" t="s">
        <v>2406</v>
      </c>
      <c r="F1739" s="106" t="s">
        <v>2407</v>
      </c>
      <c r="G1739" s="106" t="s">
        <v>697</v>
      </c>
      <c r="H1739" s="106" t="s">
        <v>1817</v>
      </c>
      <c r="I1739" s="106">
        <v>16</v>
      </c>
      <c r="J1739" s="106"/>
      <c r="K1739" s="106"/>
      <c r="L1739" s="106" t="s">
        <v>706</v>
      </c>
      <c r="M1739" s="106" t="s">
        <v>924</v>
      </c>
      <c r="N1739" s="106">
        <v>0.46</v>
      </c>
      <c r="O1739" s="106">
        <v>1.1000000000000001</v>
      </c>
      <c r="P1739" s="106" t="s">
        <v>2511</v>
      </c>
      <c r="Q1739" s="107" t="s">
        <v>2513</v>
      </c>
      <c r="R1739" s="107" t="s">
        <v>12</v>
      </c>
    </row>
    <row r="1740" spans="2:18" ht="20.100000000000001" customHeight="1" x14ac:dyDescent="0.4">
      <c r="B1740" s="105" t="str">
        <f t="shared" si="78"/>
        <v/>
      </c>
      <c r="C1740" s="105" t="str">
        <f t="shared" si="79"/>
        <v/>
      </c>
      <c r="D1740" s="105" t="str">
        <f t="shared" si="80"/>
        <v/>
      </c>
      <c r="E1740" s="106" t="s">
        <v>2406</v>
      </c>
      <c r="F1740" s="106" t="s">
        <v>2407</v>
      </c>
      <c r="G1740" s="106" t="s">
        <v>697</v>
      </c>
      <c r="H1740" s="106" t="s">
        <v>1817</v>
      </c>
      <c r="I1740" s="106">
        <v>16</v>
      </c>
      <c r="J1740" s="106"/>
      <c r="K1740" s="106"/>
      <c r="L1740" s="106" t="s">
        <v>698</v>
      </c>
      <c r="M1740" s="106" t="s">
        <v>924</v>
      </c>
      <c r="N1740" s="106">
        <v>0.46</v>
      </c>
      <c r="O1740" s="106">
        <v>1.1000000000000001</v>
      </c>
      <c r="P1740" s="106" t="s">
        <v>2511</v>
      </c>
      <c r="Q1740" s="107" t="s">
        <v>2514</v>
      </c>
      <c r="R1740" s="107" t="s">
        <v>12</v>
      </c>
    </row>
    <row r="1741" spans="2:18" ht="20.100000000000001" customHeight="1" x14ac:dyDescent="0.4">
      <c r="B1741" s="105" t="str">
        <f t="shared" si="78"/>
        <v/>
      </c>
      <c r="C1741" s="105" t="str">
        <f t="shared" si="79"/>
        <v/>
      </c>
      <c r="D1741" s="105" t="str">
        <f t="shared" si="80"/>
        <v/>
      </c>
      <c r="E1741" s="106" t="s">
        <v>2406</v>
      </c>
      <c r="F1741" s="106" t="s">
        <v>2407</v>
      </c>
      <c r="G1741" s="106" t="s">
        <v>697</v>
      </c>
      <c r="H1741" s="106" t="s">
        <v>1027</v>
      </c>
      <c r="I1741" s="106">
        <v>16</v>
      </c>
      <c r="J1741" s="106"/>
      <c r="K1741" s="106"/>
      <c r="L1741" s="106" t="s">
        <v>698</v>
      </c>
      <c r="M1741" s="106" t="s">
        <v>924</v>
      </c>
      <c r="N1741" s="106">
        <v>0.45</v>
      </c>
      <c r="O1741" s="106">
        <v>1.1000000000000001</v>
      </c>
      <c r="P1741" s="106" t="s">
        <v>2511</v>
      </c>
      <c r="Q1741" s="107" t="s">
        <v>2515</v>
      </c>
      <c r="R1741" s="107" t="s">
        <v>12</v>
      </c>
    </row>
    <row r="1742" spans="2:18" ht="20.100000000000001" customHeight="1" x14ac:dyDescent="0.4">
      <c r="B1742" s="105" t="str">
        <f t="shared" si="78"/>
        <v/>
      </c>
      <c r="C1742" s="105" t="str">
        <f t="shared" si="79"/>
        <v/>
      </c>
      <c r="D1742" s="105" t="str">
        <f t="shared" si="80"/>
        <v/>
      </c>
      <c r="E1742" s="106" t="s">
        <v>2406</v>
      </c>
      <c r="F1742" s="106" t="s">
        <v>2407</v>
      </c>
      <c r="G1742" s="106" t="s">
        <v>697</v>
      </c>
      <c r="H1742" s="106" t="s">
        <v>1027</v>
      </c>
      <c r="I1742" s="106">
        <v>16</v>
      </c>
      <c r="J1742" s="106"/>
      <c r="K1742" s="106"/>
      <c r="L1742" s="106" t="s">
        <v>717</v>
      </c>
      <c r="M1742" s="106" t="s">
        <v>924</v>
      </c>
      <c r="N1742" s="106">
        <v>0.45</v>
      </c>
      <c r="O1742" s="106">
        <v>1.1000000000000001</v>
      </c>
      <c r="P1742" s="106" t="s">
        <v>2511</v>
      </c>
      <c r="Q1742" s="107" t="s">
        <v>2516</v>
      </c>
      <c r="R1742" s="107" t="s">
        <v>12</v>
      </c>
    </row>
    <row r="1743" spans="2:18" ht="20.100000000000001" customHeight="1" x14ac:dyDescent="0.4">
      <c r="B1743" s="105" t="str">
        <f t="shared" si="78"/>
        <v/>
      </c>
      <c r="C1743" s="105" t="str">
        <f t="shared" si="79"/>
        <v/>
      </c>
      <c r="D1743" s="105" t="str">
        <f t="shared" si="80"/>
        <v/>
      </c>
      <c r="E1743" s="106" t="s">
        <v>2406</v>
      </c>
      <c r="F1743" s="106" t="s">
        <v>2407</v>
      </c>
      <c r="G1743" s="106" t="s">
        <v>697</v>
      </c>
      <c r="H1743" s="106" t="s">
        <v>1389</v>
      </c>
      <c r="I1743" s="106">
        <v>15</v>
      </c>
      <c r="J1743" s="106"/>
      <c r="K1743" s="106"/>
      <c r="L1743" s="106" t="s">
        <v>717</v>
      </c>
      <c r="M1743" s="106" t="s">
        <v>924</v>
      </c>
      <c r="N1743" s="106">
        <v>0.45</v>
      </c>
      <c r="O1743" s="106">
        <v>1.1000000000000001</v>
      </c>
      <c r="P1743" s="106" t="s">
        <v>2511</v>
      </c>
      <c r="Q1743" s="107" t="s">
        <v>2517</v>
      </c>
      <c r="R1743" s="107" t="s">
        <v>12</v>
      </c>
    </row>
    <row r="1744" spans="2:18" ht="20.100000000000001" customHeight="1" x14ac:dyDescent="0.4">
      <c r="B1744" s="105" t="str">
        <f t="shared" ref="B1744:B1807" si="81">IF(OR($C$10="",$C$11=""),"",IFERROR(IF(AND($U$22&lt;&gt;R1744,$V$22&lt;&gt;R1744),"－",IF(AND(COUNTIF($C$10,"*樹脂スペーサー*")&gt;0,OR(M1744="空気",F1744="一般",F1744="一般ＰＧ")),"－",IF(AND($W$25&gt;0,$W$25&gt;=O1744),$U$25,IF(AND($W$26&gt;0,$W$26&gt;=O1744),$U$26,IF(AND($W$27&gt;0,$W$27&gt;=O1744),$U$27,IF(AND($W$28&gt;0,$W$28&gt;=O1744),$U$28,IF(AND($W$29&gt;0,$W$29&gt;=O1744),$U$29,IF(AND($W$30&gt;0,$W$30&gt;=O1744),$U$30,IF(AND($W$31&gt;0,$W$31&gt;=O1744),$U$31,"－"))))))))),"－"))</f>
        <v/>
      </c>
      <c r="C1744" s="105" t="str">
        <f t="shared" ref="C1744:C1807" si="82">IF(B1744="","",IF(B1744&lt;&gt;"－",VLOOKUP(B1744,$U$25:$V$31,2,FALSE),"－"))</f>
        <v/>
      </c>
      <c r="D1744" s="105" t="str">
        <f t="shared" ref="D1744:D1807" si="83">IF($H$9="","",IF($V$38&lt;&gt;"断熱等","－",IF(AND(COUNTIF($V$34,"*樹脂スペーサー*")&gt;0,OR(M1744="空気",F1744="一般",F1744="一般ＰＧ")),"－",IF(AND($V$35&lt;&gt;R1744,$W$35&lt;&gt;R1744),"－",IF(MID($H$9,10,1)="Z",IF(N1744&lt;=0.65,"○","－"),IF($V$36&gt;=O1744,"○","－"))))))</f>
        <v/>
      </c>
      <c r="E1744" s="106" t="s">
        <v>2406</v>
      </c>
      <c r="F1744" s="106" t="s">
        <v>2407</v>
      </c>
      <c r="G1744" s="106" t="s">
        <v>710</v>
      </c>
      <c r="H1744" s="106" t="s">
        <v>711</v>
      </c>
      <c r="I1744" s="106">
        <v>16</v>
      </c>
      <c r="J1744" s="106"/>
      <c r="K1744" s="106"/>
      <c r="L1744" s="106" t="s">
        <v>706</v>
      </c>
      <c r="M1744" s="106" t="s">
        <v>924</v>
      </c>
      <c r="N1744" s="106">
        <v>0.46</v>
      </c>
      <c r="O1744" s="106">
        <v>1.1000000000000001</v>
      </c>
      <c r="P1744" s="106" t="s">
        <v>2511</v>
      </c>
      <c r="Q1744" s="107" t="s">
        <v>2518</v>
      </c>
      <c r="R1744" s="107" t="s">
        <v>12</v>
      </c>
    </row>
    <row r="1745" spans="2:18" ht="20.100000000000001" customHeight="1" x14ac:dyDescent="0.4">
      <c r="B1745" s="105" t="str">
        <f t="shared" si="81"/>
        <v/>
      </c>
      <c r="C1745" s="105" t="str">
        <f t="shared" si="82"/>
        <v/>
      </c>
      <c r="D1745" s="105" t="str">
        <f t="shared" si="83"/>
        <v/>
      </c>
      <c r="E1745" s="106" t="s">
        <v>2406</v>
      </c>
      <c r="F1745" s="106" t="s">
        <v>2407</v>
      </c>
      <c r="G1745" s="106" t="s">
        <v>710</v>
      </c>
      <c r="H1745" s="106" t="s">
        <v>711</v>
      </c>
      <c r="I1745" s="106">
        <v>16</v>
      </c>
      <c r="J1745" s="106"/>
      <c r="K1745" s="106"/>
      <c r="L1745" s="106" t="s">
        <v>698</v>
      </c>
      <c r="M1745" s="106" t="s">
        <v>924</v>
      </c>
      <c r="N1745" s="106">
        <v>0.46</v>
      </c>
      <c r="O1745" s="106">
        <v>1.1000000000000001</v>
      </c>
      <c r="P1745" s="106" t="s">
        <v>2511</v>
      </c>
      <c r="Q1745" s="107" t="s">
        <v>2519</v>
      </c>
      <c r="R1745" s="107" t="s">
        <v>12</v>
      </c>
    </row>
    <row r="1746" spans="2:18" ht="20.100000000000001" customHeight="1" x14ac:dyDescent="0.4">
      <c r="B1746" s="105" t="str">
        <f t="shared" si="81"/>
        <v/>
      </c>
      <c r="C1746" s="105" t="str">
        <f t="shared" si="82"/>
        <v/>
      </c>
      <c r="D1746" s="105" t="str">
        <f t="shared" si="83"/>
        <v/>
      </c>
      <c r="E1746" s="106" t="s">
        <v>2406</v>
      </c>
      <c r="F1746" s="106" t="s">
        <v>2407</v>
      </c>
      <c r="G1746" s="106" t="s">
        <v>710</v>
      </c>
      <c r="H1746" s="106" t="s">
        <v>711</v>
      </c>
      <c r="I1746" s="106">
        <v>16</v>
      </c>
      <c r="J1746" s="106"/>
      <c r="K1746" s="106"/>
      <c r="L1746" s="106" t="s">
        <v>717</v>
      </c>
      <c r="M1746" s="106" t="s">
        <v>924</v>
      </c>
      <c r="N1746" s="106">
        <v>0.46</v>
      </c>
      <c r="O1746" s="106">
        <v>1.1000000000000001</v>
      </c>
      <c r="P1746" s="106" t="s">
        <v>2511</v>
      </c>
      <c r="Q1746" s="107" t="s">
        <v>2520</v>
      </c>
      <c r="R1746" s="107" t="s">
        <v>12</v>
      </c>
    </row>
    <row r="1747" spans="2:18" ht="20.100000000000001" customHeight="1" x14ac:dyDescent="0.4">
      <c r="B1747" s="105" t="str">
        <f t="shared" si="81"/>
        <v/>
      </c>
      <c r="C1747" s="105" t="str">
        <f t="shared" si="82"/>
        <v/>
      </c>
      <c r="D1747" s="105" t="str">
        <f t="shared" si="83"/>
        <v/>
      </c>
      <c r="E1747" s="106" t="s">
        <v>2406</v>
      </c>
      <c r="F1747" s="106" t="s">
        <v>2407</v>
      </c>
      <c r="G1747" s="106" t="s">
        <v>710</v>
      </c>
      <c r="H1747" s="106" t="s">
        <v>1098</v>
      </c>
      <c r="I1747" s="106">
        <v>15</v>
      </c>
      <c r="J1747" s="106"/>
      <c r="K1747" s="106"/>
      <c r="L1747" s="106" t="s">
        <v>717</v>
      </c>
      <c r="M1747" s="106" t="s">
        <v>924</v>
      </c>
      <c r="N1747" s="106">
        <v>0.45</v>
      </c>
      <c r="O1747" s="106">
        <v>1.1000000000000001</v>
      </c>
      <c r="P1747" s="106" t="s">
        <v>2511</v>
      </c>
      <c r="Q1747" s="107" t="s">
        <v>2521</v>
      </c>
      <c r="R1747" s="107" t="s">
        <v>12</v>
      </c>
    </row>
    <row r="1748" spans="2:18" ht="20.100000000000001" customHeight="1" x14ac:dyDescent="0.4">
      <c r="B1748" s="105" t="str">
        <f t="shared" si="81"/>
        <v/>
      </c>
      <c r="C1748" s="105" t="str">
        <f t="shared" si="82"/>
        <v/>
      </c>
      <c r="D1748" s="105" t="str">
        <f t="shared" si="83"/>
        <v/>
      </c>
      <c r="E1748" s="106" t="s">
        <v>2406</v>
      </c>
      <c r="F1748" s="106" t="s">
        <v>2407</v>
      </c>
      <c r="G1748" s="106" t="s">
        <v>721</v>
      </c>
      <c r="H1748" s="106" t="s">
        <v>722</v>
      </c>
      <c r="I1748" s="106">
        <v>16</v>
      </c>
      <c r="J1748" s="106"/>
      <c r="K1748" s="106"/>
      <c r="L1748" s="106" t="s">
        <v>706</v>
      </c>
      <c r="M1748" s="106" t="s">
        <v>924</v>
      </c>
      <c r="N1748" s="106">
        <v>0.45</v>
      </c>
      <c r="O1748" s="106">
        <v>1.1000000000000001</v>
      </c>
      <c r="P1748" s="106" t="s">
        <v>2511</v>
      </c>
      <c r="Q1748" s="107" t="s">
        <v>2522</v>
      </c>
      <c r="R1748" s="107" t="s">
        <v>12</v>
      </c>
    </row>
    <row r="1749" spans="2:18" ht="20.100000000000001" customHeight="1" x14ac:dyDescent="0.4">
      <c r="B1749" s="105" t="str">
        <f t="shared" si="81"/>
        <v/>
      </c>
      <c r="C1749" s="105" t="str">
        <f t="shared" si="82"/>
        <v/>
      </c>
      <c r="D1749" s="105" t="str">
        <f t="shared" si="83"/>
        <v/>
      </c>
      <c r="E1749" s="106" t="s">
        <v>2406</v>
      </c>
      <c r="F1749" s="106" t="s">
        <v>2407</v>
      </c>
      <c r="G1749" s="106" t="s">
        <v>721</v>
      </c>
      <c r="H1749" s="106" t="s">
        <v>722</v>
      </c>
      <c r="I1749" s="106">
        <v>16</v>
      </c>
      <c r="J1749" s="106"/>
      <c r="K1749" s="106"/>
      <c r="L1749" s="106" t="s">
        <v>698</v>
      </c>
      <c r="M1749" s="106" t="s">
        <v>924</v>
      </c>
      <c r="N1749" s="106">
        <v>0.45</v>
      </c>
      <c r="O1749" s="106">
        <v>1.1000000000000001</v>
      </c>
      <c r="P1749" s="106" t="s">
        <v>2511</v>
      </c>
      <c r="Q1749" s="107" t="s">
        <v>2523</v>
      </c>
      <c r="R1749" s="107" t="s">
        <v>12</v>
      </c>
    </row>
    <row r="1750" spans="2:18" ht="20.100000000000001" customHeight="1" x14ac:dyDescent="0.4">
      <c r="B1750" s="105" t="str">
        <f t="shared" si="81"/>
        <v/>
      </c>
      <c r="C1750" s="105" t="str">
        <f t="shared" si="82"/>
        <v/>
      </c>
      <c r="D1750" s="105" t="str">
        <f t="shared" si="83"/>
        <v/>
      </c>
      <c r="E1750" s="106" t="s">
        <v>2406</v>
      </c>
      <c r="F1750" s="106" t="s">
        <v>2407</v>
      </c>
      <c r="G1750" s="106" t="s">
        <v>721</v>
      </c>
      <c r="H1750" s="106" t="s">
        <v>722</v>
      </c>
      <c r="I1750" s="106">
        <v>16</v>
      </c>
      <c r="J1750" s="106"/>
      <c r="K1750" s="106"/>
      <c r="L1750" s="106" t="s">
        <v>717</v>
      </c>
      <c r="M1750" s="106" t="s">
        <v>924</v>
      </c>
      <c r="N1750" s="106">
        <v>0.45</v>
      </c>
      <c r="O1750" s="106">
        <v>1.1000000000000001</v>
      </c>
      <c r="P1750" s="106" t="s">
        <v>2511</v>
      </c>
      <c r="Q1750" s="107" t="s">
        <v>2524</v>
      </c>
      <c r="R1750" s="107" t="s">
        <v>12</v>
      </c>
    </row>
    <row r="1751" spans="2:18" ht="20.100000000000001" customHeight="1" x14ac:dyDescent="0.4">
      <c r="B1751" s="105" t="str">
        <f t="shared" si="81"/>
        <v/>
      </c>
      <c r="C1751" s="105" t="str">
        <f t="shared" si="82"/>
        <v/>
      </c>
      <c r="D1751" s="105" t="str">
        <f t="shared" si="83"/>
        <v/>
      </c>
      <c r="E1751" s="106" t="s">
        <v>2406</v>
      </c>
      <c r="F1751" s="106" t="s">
        <v>2407</v>
      </c>
      <c r="G1751" s="106" t="s">
        <v>773</v>
      </c>
      <c r="H1751" s="106" t="s">
        <v>774</v>
      </c>
      <c r="I1751" s="106">
        <v>16</v>
      </c>
      <c r="J1751" s="106"/>
      <c r="K1751" s="106"/>
      <c r="L1751" s="106" t="s">
        <v>706</v>
      </c>
      <c r="M1751" s="106" t="s">
        <v>924</v>
      </c>
      <c r="N1751" s="106">
        <v>0.44</v>
      </c>
      <c r="O1751" s="106">
        <v>1.1000000000000001</v>
      </c>
      <c r="P1751" s="106" t="s">
        <v>2511</v>
      </c>
      <c r="Q1751" s="107" t="s">
        <v>2525</v>
      </c>
      <c r="R1751" s="107" t="s">
        <v>12</v>
      </c>
    </row>
    <row r="1752" spans="2:18" ht="20.100000000000001" customHeight="1" x14ac:dyDescent="0.4">
      <c r="B1752" s="105" t="str">
        <f t="shared" si="81"/>
        <v/>
      </c>
      <c r="C1752" s="105" t="str">
        <f t="shared" si="82"/>
        <v/>
      </c>
      <c r="D1752" s="105" t="str">
        <f t="shared" si="83"/>
        <v/>
      </c>
      <c r="E1752" s="106" t="s">
        <v>2406</v>
      </c>
      <c r="F1752" s="106" t="s">
        <v>2407</v>
      </c>
      <c r="G1752" s="106" t="s">
        <v>773</v>
      </c>
      <c r="H1752" s="106" t="s">
        <v>774</v>
      </c>
      <c r="I1752" s="106">
        <v>15</v>
      </c>
      <c r="J1752" s="106"/>
      <c r="K1752" s="106"/>
      <c r="L1752" s="106" t="s">
        <v>698</v>
      </c>
      <c r="M1752" s="106" t="s">
        <v>924</v>
      </c>
      <c r="N1752" s="106">
        <v>0.43</v>
      </c>
      <c r="O1752" s="106">
        <v>1.1000000000000001</v>
      </c>
      <c r="P1752" s="106" t="s">
        <v>2511</v>
      </c>
      <c r="Q1752" s="107" t="s">
        <v>2526</v>
      </c>
      <c r="R1752" s="107" t="s">
        <v>12</v>
      </c>
    </row>
    <row r="1753" spans="2:18" ht="20.100000000000001" customHeight="1" x14ac:dyDescent="0.4">
      <c r="B1753" s="105" t="str">
        <f t="shared" si="81"/>
        <v/>
      </c>
      <c r="C1753" s="105" t="str">
        <f t="shared" si="82"/>
        <v/>
      </c>
      <c r="D1753" s="105" t="str">
        <f t="shared" si="83"/>
        <v/>
      </c>
      <c r="E1753" s="106" t="s">
        <v>2406</v>
      </c>
      <c r="F1753" s="106" t="s">
        <v>2407</v>
      </c>
      <c r="G1753" s="106" t="s">
        <v>773</v>
      </c>
      <c r="H1753" s="106" t="s">
        <v>774</v>
      </c>
      <c r="I1753" s="106">
        <v>14</v>
      </c>
      <c r="J1753" s="106"/>
      <c r="K1753" s="106"/>
      <c r="L1753" s="106" t="s">
        <v>717</v>
      </c>
      <c r="M1753" s="106" t="s">
        <v>924</v>
      </c>
      <c r="N1753" s="106">
        <v>0.43</v>
      </c>
      <c r="O1753" s="106">
        <v>1.1000000000000001</v>
      </c>
      <c r="P1753" s="106" t="s">
        <v>2511</v>
      </c>
      <c r="Q1753" s="107" t="s">
        <v>2527</v>
      </c>
      <c r="R1753" s="107" t="s">
        <v>12</v>
      </c>
    </row>
    <row r="1754" spans="2:18" ht="20.100000000000001" customHeight="1" x14ac:dyDescent="0.4">
      <c r="B1754" s="105" t="str">
        <f t="shared" si="81"/>
        <v/>
      </c>
      <c r="C1754" s="105" t="str">
        <f t="shared" si="82"/>
        <v/>
      </c>
      <c r="D1754" s="105" t="str">
        <f t="shared" si="83"/>
        <v/>
      </c>
      <c r="E1754" s="106" t="s">
        <v>2406</v>
      </c>
      <c r="F1754" s="106" t="s">
        <v>2407</v>
      </c>
      <c r="G1754" s="106" t="s">
        <v>773</v>
      </c>
      <c r="H1754" s="106" t="s">
        <v>1266</v>
      </c>
      <c r="I1754" s="106">
        <v>15</v>
      </c>
      <c r="J1754" s="106"/>
      <c r="K1754" s="106"/>
      <c r="L1754" s="106" t="s">
        <v>706</v>
      </c>
      <c r="M1754" s="106" t="s">
        <v>924</v>
      </c>
      <c r="N1754" s="106">
        <v>0.43</v>
      </c>
      <c r="O1754" s="106">
        <v>1.1000000000000001</v>
      </c>
      <c r="P1754" s="106" t="s">
        <v>2511</v>
      </c>
      <c r="Q1754" s="107" t="s">
        <v>2528</v>
      </c>
      <c r="R1754" s="107" t="s">
        <v>12</v>
      </c>
    </row>
    <row r="1755" spans="2:18" ht="20.100000000000001" customHeight="1" x14ac:dyDescent="0.4">
      <c r="B1755" s="105" t="str">
        <f t="shared" si="81"/>
        <v/>
      </c>
      <c r="C1755" s="105" t="str">
        <f t="shared" si="82"/>
        <v/>
      </c>
      <c r="D1755" s="105" t="str">
        <f t="shared" si="83"/>
        <v/>
      </c>
      <c r="E1755" s="106" t="s">
        <v>2406</v>
      </c>
      <c r="F1755" s="106" t="s">
        <v>2407</v>
      </c>
      <c r="G1755" s="106" t="s">
        <v>773</v>
      </c>
      <c r="H1755" s="106" t="s">
        <v>1266</v>
      </c>
      <c r="I1755" s="106">
        <v>14</v>
      </c>
      <c r="J1755" s="106"/>
      <c r="K1755" s="106"/>
      <c r="L1755" s="106" t="s">
        <v>698</v>
      </c>
      <c r="M1755" s="106" t="s">
        <v>924</v>
      </c>
      <c r="N1755" s="106">
        <v>0.43</v>
      </c>
      <c r="O1755" s="106">
        <v>1.1000000000000001</v>
      </c>
      <c r="P1755" s="106" t="s">
        <v>2511</v>
      </c>
      <c r="Q1755" s="107" t="s">
        <v>2529</v>
      </c>
      <c r="R1755" s="107" t="s">
        <v>12</v>
      </c>
    </row>
    <row r="1756" spans="2:18" ht="20.100000000000001" customHeight="1" x14ac:dyDescent="0.4">
      <c r="B1756" s="105" t="str">
        <f t="shared" si="81"/>
        <v/>
      </c>
      <c r="C1756" s="105" t="str">
        <f t="shared" si="82"/>
        <v/>
      </c>
      <c r="D1756" s="105" t="str">
        <f t="shared" si="83"/>
        <v/>
      </c>
      <c r="E1756" s="106" t="s">
        <v>2406</v>
      </c>
      <c r="F1756" s="106" t="s">
        <v>2407</v>
      </c>
      <c r="G1756" s="106" t="s">
        <v>778</v>
      </c>
      <c r="H1756" s="106" t="s">
        <v>779</v>
      </c>
      <c r="I1756" s="106">
        <v>16</v>
      </c>
      <c r="J1756" s="106"/>
      <c r="K1756" s="106"/>
      <c r="L1756" s="106" t="s">
        <v>706</v>
      </c>
      <c r="M1756" s="106" t="s">
        <v>924</v>
      </c>
      <c r="N1756" s="106">
        <v>0.43</v>
      </c>
      <c r="O1756" s="106">
        <v>1.1000000000000001</v>
      </c>
      <c r="P1756" s="106" t="s">
        <v>2511</v>
      </c>
      <c r="Q1756" s="107" t="s">
        <v>2530</v>
      </c>
      <c r="R1756" s="107" t="s">
        <v>12</v>
      </c>
    </row>
    <row r="1757" spans="2:18" ht="20.100000000000001" customHeight="1" x14ac:dyDescent="0.4">
      <c r="B1757" s="105" t="str">
        <f t="shared" si="81"/>
        <v/>
      </c>
      <c r="C1757" s="105" t="str">
        <f t="shared" si="82"/>
        <v/>
      </c>
      <c r="D1757" s="105" t="str">
        <f t="shared" si="83"/>
        <v/>
      </c>
      <c r="E1757" s="106" t="s">
        <v>2406</v>
      </c>
      <c r="F1757" s="106" t="s">
        <v>2407</v>
      </c>
      <c r="G1757" s="106" t="s">
        <v>778</v>
      </c>
      <c r="H1757" s="106" t="s">
        <v>779</v>
      </c>
      <c r="I1757" s="106">
        <v>15</v>
      </c>
      <c r="J1757" s="106"/>
      <c r="K1757" s="106"/>
      <c r="L1757" s="106" t="s">
        <v>698</v>
      </c>
      <c r="M1757" s="106" t="s">
        <v>924</v>
      </c>
      <c r="N1757" s="106">
        <v>0.43</v>
      </c>
      <c r="O1757" s="106">
        <v>1.1000000000000001</v>
      </c>
      <c r="P1757" s="106" t="s">
        <v>2511</v>
      </c>
      <c r="Q1757" s="107" t="s">
        <v>2531</v>
      </c>
      <c r="R1757" s="107" t="s">
        <v>12</v>
      </c>
    </row>
    <row r="1758" spans="2:18" ht="20.100000000000001" customHeight="1" x14ac:dyDescent="0.4">
      <c r="B1758" s="105" t="str">
        <f t="shared" si="81"/>
        <v/>
      </c>
      <c r="C1758" s="105" t="str">
        <f t="shared" si="82"/>
        <v/>
      </c>
      <c r="D1758" s="105" t="str">
        <f t="shared" si="83"/>
        <v/>
      </c>
      <c r="E1758" s="106" t="s">
        <v>2406</v>
      </c>
      <c r="F1758" s="106" t="s">
        <v>2407</v>
      </c>
      <c r="G1758" s="106" t="s">
        <v>778</v>
      </c>
      <c r="H1758" s="106" t="s">
        <v>779</v>
      </c>
      <c r="I1758" s="106">
        <v>14</v>
      </c>
      <c r="J1758" s="106"/>
      <c r="K1758" s="106"/>
      <c r="L1758" s="106" t="s">
        <v>717</v>
      </c>
      <c r="M1758" s="106" t="s">
        <v>924</v>
      </c>
      <c r="N1758" s="106">
        <v>0.43</v>
      </c>
      <c r="O1758" s="106">
        <v>1.1000000000000001</v>
      </c>
      <c r="P1758" s="106" t="s">
        <v>2511</v>
      </c>
      <c r="Q1758" s="107" t="s">
        <v>2532</v>
      </c>
      <c r="R1758" s="107" t="s">
        <v>12</v>
      </c>
    </row>
    <row r="1759" spans="2:18" ht="20.100000000000001" customHeight="1" x14ac:dyDescent="0.4">
      <c r="B1759" s="105" t="str">
        <f t="shared" si="81"/>
        <v/>
      </c>
      <c r="C1759" s="105" t="str">
        <f t="shared" si="82"/>
        <v/>
      </c>
      <c r="D1759" s="105" t="str">
        <f t="shared" si="83"/>
        <v/>
      </c>
      <c r="E1759" s="106" t="s">
        <v>2406</v>
      </c>
      <c r="F1759" s="106" t="s">
        <v>2407</v>
      </c>
      <c r="G1759" s="106" t="s">
        <v>778</v>
      </c>
      <c r="H1759" s="106" t="s">
        <v>1269</v>
      </c>
      <c r="I1759" s="106">
        <v>15</v>
      </c>
      <c r="J1759" s="106"/>
      <c r="K1759" s="106"/>
      <c r="L1759" s="106" t="s">
        <v>706</v>
      </c>
      <c r="M1759" s="106" t="s">
        <v>924</v>
      </c>
      <c r="N1759" s="106">
        <v>0.43</v>
      </c>
      <c r="O1759" s="106">
        <v>1.1000000000000001</v>
      </c>
      <c r="P1759" s="106" t="s">
        <v>2511</v>
      </c>
      <c r="Q1759" s="107" t="s">
        <v>2533</v>
      </c>
      <c r="R1759" s="107" t="s">
        <v>12</v>
      </c>
    </row>
    <row r="1760" spans="2:18" ht="20.100000000000001" customHeight="1" x14ac:dyDescent="0.4">
      <c r="B1760" s="105" t="str">
        <f t="shared" si="81"/>
        <v/>
      </c>
      <c r="C1760" s="105" t="str">
        <f t="shared" si="82"/>
        <v/>
      </c>
      <c r="D1760" s="105" t="str">
        <f t="shared" si="83"/>
        <v/>
      </c>
      <c r="E1760" s="106" t="s">
        <v>2406</v>
      </c>
      <c r="F1760" s="106" t="s">
        <v>2407</v>
      </c>
      <c r="G1760" s="106" t="s">
        <v>778</v>
      </c>
      <c r="H1760" s="106" t="s">
        <v>1269</v>
      </c>
      <c r="I1760" s="106">
        <v>14</v>
      </c>
      <c r="J1760" s="106"/>
      <c r="K1760" s="106"/>
      <c r="L1760" s="106" t="s">
        <v>698</v>
      </c>
      <c r="M1760" s="106" t="s">
        <v>924</v>
      </c>
      <c r="N1760" s="106">
        <v>0.43</v>
      </c>
      <c r="O1760" s="106">
        <v>1.1000000000000001</v>
      </c>
      <c r="P1760" s="106" t="s">
        <v>2511</v>
      </c>
      <c r="Q1760" s="107" t="s">
        <v>2534</v>
      </c>
      <c r="R1760" s="107" t="s">
        <v>12</v>
      </c>
    </row>
    <row r="1761" spans="2:18" ht="20.100000000000001" customHeight="1" x14ac:dyDescent="0.4">
      <c r="B1761" s="105" t="str">
        <f t="shared" si="81"/>
        <v/>
      </c>
      <c r="C1761" s="105" t="str">
        <f t="shared" si="82"/>
        <v/>
      </c>
      <c r="D1761" s="105" t="str">
        <f t="shared" si="83"/>
        <v/>
      </c>
      <c r="E1761" s="106" t="s">
        <v>2406</v>
      </c>
      <c r="F1761" s="106" t="s">
        <v>2407</v>
      </c>
      <c r="G1761" s="106" t="s">
        <v>782</v>
      </c>
      <c r="H1761" s="106" t="s">
        <v>783</v>
      </c>
      <c r="I1761" s="106">
        <v>16</v>
      </c>
      <c r="J1761" s="106"/>
      <c r="K1761" s="106"/>
      <c r="L1761" s="106" t="s">
        <v>706</v>
      </c>
      <c r="M1761" s="106" t="s">
        <v>924</v>
      </c>
      <c r="N1761" s="106">
        <v>0.3</v>
      </c>
      <c r="O1761" s="106">
        <v>1.1000000000000001</v>
      </c>
      <c r="P1761" s="106" t="s">
        <v>2511</v>
      </c>
      <c r="Q1761" s="107" t="s">
        <v>2535</v>
      </c>
      <c r="R1761" s="107" t="s">
        <v>12</v>
      </c>
    </row>
    <row r="1762" spans="2:18" ht="20.100000000000001" customHeight="1" x14ac:dyDescent="0.4">
      <c r="B1762" s="105" t="str">
        <f t="shared" si="81"/>
        <v/>
      </c>
      <c r="C1762" s="105" t="str">
        <f t="shared" si="82"/>
        <v/>
      </c>
      <c r="D1762" s="105" t="str">
        <f t="shared" si="83"/>
        <v/>
      </c>
      <c r="E1762" s="106" t="s">
        <v>2406</v>
      </c>
      <c r="F1762" s="106" t="s">
        <v>2407</v>
      </c>
      <c r="G1762" s="106" t="s">
        <v>782</v>
      </c>
      <c r="H1762" s="106" t="s">
        <v>783</v>
      </c>
      <c r="I1762" s="106">
        <v>15</v>
      </c>
      <c r="J1762" s="106"/>
      <c r="K1762" s="106"/>
      <c r="L1762" s="106" t="s">
        <v>698</v>
      </c>
      <c r="M1762" s="106" t="s">
        <v>924</v>
      </c>
      <c r="N1762" s="106">
        <v>0.3</v>
      </c>
      <c r="O1762" s="106">
        <v>1.1000000000000001</v>
      </c>
      <c r="P1762" s="106" t="s">
        <v>2511</v>
      </c>
      <c r="Q1762" s="107" t="s">
        <v>2536</v>
      </c>
      <c r="R1762" s="107" t="s">
        <v>12</v>
      </c>
    </row>
    <row r="1763" spans="2:18" ht="20.100000000000001" customHeight="1" x14ac:dyDescent="0.4">
      <c r="B1763" s="105" t="str">
        <f t="shared" si="81"/>
        <v/>
      </c>
      <c r="C1763" s="105" t="str">
        <f t="shared" si="82"/>
        <v/>
      </c>
      <c r="D1763" s="105" t="str">
        <f t="shared" si="83"/>
        <v/>
      </c>
      <c r="E1763" s="106" t="s">
        <v>2406</v>
      </c>
      <c r="F1763" s="106" t="s">
        <v>2407</v>
      </c>
      <c r="G1763" s="106" t="s">
        <v>782</v>
      </c>
      <c r="H1763" s="106" t="s">
        <v>783</v>
      </c>
      <c r="I1763" s="106">
        <v>14</v>
      </c>
      <c r="J1763" s="106"/>
      <c r="K1763" s="106"/>
      <c r="L1763" s="106" t="s">
        <v>717</v>
      </c>
      <c r="M1763" s="106" t="s">
        <v>924</v>
      </c>
      <c r="N1763" s="106">
        <v>0.3</v>
      </c>
      <c r="O1763" s="106">
        <v>1.1000000000000001</v>
      </c>
      <c r="P1763" s="106" t="s">
        <v>2511</v>
      </c>
      <c r="Q1763" s="107" t="s">
        <v>2537</v>
      </c>
      <c r="R1763" s="107" t="s">
        <v>12</v>
      </c>
    </row>
    <row r="1764" spans="2:18" ht="20.100000000000001" customHeight="1" x14ac:dyDescent="0.4">
      <c r="B1764" s="105" t="str">
        <f t="shared" si="81"/>
        <v/>
      </c>
      <c r="C1764" s="105" t="str">
        <f t="shared" si="82"/>
        <v/>
      </c>
      <c r="D1764" s="105" t="str">
        <f t="shared" si="83"/>
        <v/>
      </c>
      <c r="E1764" s="106" t="s">
        <v>2406</v>
      </c>
      <c r="F1764" s="106" t="s">
        <v>2407</v>
      </c>
      <c r="G1764" s="106" t="s">
        <v>2437</v>
      </c>
      <c r="H1764" s="106" t="s">
        <v>2438</v>
      </c>
      <c r="I1764" s="106">
        <v>16</v>
      </c>
      <c r="J1764" s="106"/>
      <c r="K1764" s="106"/>
      <c r="L1764" s="106" t="s">
        <v>706</v>
      </c>
      <c r="M1764" s="106" t="s">
        <v>924</v>
      </c>
      <c r="N1764" s="106">
        <v>0.42</v>
      </c>
      <c r="O1764" s="106">
        <v>1.1000000000000001</v>
      </c>
      <c r="P1764" s="106" t="s">
        <v>2511</v>
      </c>
      <c r="Q1764" s="107" t="s">
        <v>2538</v>
      </c>
      <c r="R1764" s="107" t="s">
        <v>12</v>
      </c>
    </row>
    <row r="1765" spans="2:18" ht="20.100000000000001" customHeight="1" x14ac:dyDescent="0.4">
      <c r="B1765" s="105" t="str">
        <f t="shared" si="81"/>
        <v/>
      </c>
      <c r="C1765" s="105" t="str">
        <f t="shared" si="82"/>
        <v/>
      </c>
      <c r="D1765" s="105" t="str">
        <f t="shared" si="83"/>
        <v/>
      </c>
      <c r="E1765" s="106" t="s">
        <v>2406</v>
      </c>
      <c r="F1765" s="106" t="s">
        <v>2407</v>
      </c>
      <c r="G1765" s="106" t="s">
        <v>2437</v>
      </c>
      <c r="H1765" s="106" t="s">
        <v>2438</v>
      </c>
      <c r="I1765" s="106">
        <v>15</v>
      </c>
      <c r="J1765" s="106"/>
      <c r="K1765" s="106"/>
      <c r="L1765" s="106" t="s">
        <v>698</v>
      </c>
      <c r="M1765" s="106" t="s">
        <v>924</v>
      </c>
      <c r="N1765" s="106">
        <v>0.42</v>
      </c>
      <c r="O1765" s="106">
        <v>1.1000000000000001</v>
      </c>
      <c r="P1765" s="106" t="s">
        <v>2511</v>
      </c>
      <c r="Q1765" s="107" t="s">
        <v>2539</v>
      </c>
      <c r="R1765" s="107" t="s">
        <v>12</v>
      </c>
    </row>
    <row r="1766" spans="2:18" ht="20.100000000000001" customHeight="1" x14ac:dyDescent="0.4">
      <c r="B1766" s="105" t="str">
        <f t="shared" si="81"/>
        <v/>
      </c>
      <c r="C1766" s="105" t="str">
        <f t="shared" si="82"/>
        <v/>
      </c>
      <c r="D1766" s="105" t="str">
        <f t="shared" si="83"/>
        <v/>
      </c>
      <c r="E1766" s="106" t="s">
        <v>2406</v>
      </c>
      <c r="F1766" s="106" t="s">
        <v>2407</v>
      </c>
      <c r="G1766" s="106" t="s">
        <v>2437</v>
      </c>
      <c r="H1766" s="106" t="s">
        <v>2438</v>
      </c>
      <c r="I1766" s="106">
        <v>14</v>
      </c>
      <c r="J1766" s="106"/>
      <c r="K1766" s="106"/>
      <c r="L1766" s="106" t="s">
        <v>717</v>
      </c>
      <c r="M1766" s="106" t="s">
        <v>924</v>
      </c>
      <c r="N1766" s="106">
        <v>0.42</v>
      </c>
      <c r="O1766" s="106">
        <v>1.1000000000000001</v>
      </c>
      <c r="P1766" s="106" t="s">
        <v>2511</v>
      </c>
      <c r="Q1766" s="107" t="s">
        <v>2540</v>
      </c>
      <c r="R1766" s="107" t="s">
        <v>12</v>
      </c>
    </row>
    <row r="1767" spans="2:18" ht="20.100000000000001" customHeight="1" x14ac:dyDescent="0.4">
      <c r="B1767" s="105" t="str">
        <f t="shared" si="81"/>
        <v/>
      </c>
      <c r="C1767" s="105" t="str">
        <f t="shared" si="82"/>
        <v/>
      </c>
      <c r="D1767" s="105" t="str">
        <f t="shared" si="83"/>
        <v/>
      </c>
      <c r="E1767" s="106" t="s">
        <v>2406</v>
      </c>
      <c r="F1767" s="106" t="s">
        <v>2407</v>
      </c>
      <c r="G1767" s="106" t="s">
        <v>2442</v>
      </c>
      <c r="H1767" s="106" t="s">
        <v>2443</v>
      </c>
      <c r="I1767" s="106">
        <v>16</v>
      </c>
      <c r="J1767" s="106"/>
      <c r="K1767" s="106"/>
      <c r="L1767" s="106" t="s">
        <v>706</v>
      </c>
      <c r="M1767" s="106" t="s">
        <v>924</v>
      </c>
      <c r="N1767" s="106">
        <v>0.42</v>
      </c>
      <c r="O1767" s="106">
        <v>1.1000000000000001</v>
      </c>
      <c r="P1767" s="106" t="s">
        <v>2511</v>
      </c>
      <c r="Q1767" s="107" t="s">
        <v>2541</v>
      </c>
      <c r="R1767" s="107" t="s">
        <v>12</v>
      </c>
    </row>
    <row r="1768" spans="2:18" ht="20.100000000000001" customHeight="1" x14ac:dyDescent="0.4">
      <c r="B1768" s="105" t="str">
        <f t="shared" si="81"/>
        <v/>
      </c>
      <c r="C1768" s="105" t="str">
        <f t="shared" si="82"/>
        <v/>
      </c>
      <c r="D1768" s="105" t="str">
        <f t="shared" si="83"/>
        <v/>
      </c>
      <c r="E1768" s="106" t="s">
        <v>2406</v>
      </c>
      <c r="F1768" s="106" t="s">
        <v>2407</v>
      </c>
      <c r="G1768" s="106" t="s">
        <v>2442</v>
      </c>
      <c r="H1768" s="106" t="s">
        <v>2443</v>
      </c>
      <c r="I1768" s="106">
        <v>15</v>
      </c>
      <c r="J1768" s="106"/>
      <c r="K1768" s="106"/>
      <c r="L1768" s="106" t="s">
        <v>698</v>
      </c>
      <c r="M1768" s="106" t="s">
        <v>924</v>
      </c>
      <c r="N1768" s="106">
        <v>0.42</v>
      </c>
      <c r="O1768" s="106">
        <v>1.1000000000000001</v>
      </c>
      <c r="P1768" s="106" t="s">
        <v>2511</v>
      </c>
      <c r="Q1768" s="107" t="s">
        <v>2542</v>
      </c>
      <c r="R1768" s="107" t="s">
        <v>12</v>
      </c>
    </row>
    <row r="1769" spans="2:18" ht="20.100000000000001" customHeight="1" x14ac:dyDescent="0.4">
      <c r="B1769" s="105" t="str">
        <f t="shared" si="81"/>
        <v/>
      </c>
      <c r="C1769" s="105" t="str">
        <f t="shared" si="82"/>
        <v/>
      </c>
      <c r="D1769" s="105" t="str">
        <f t="shared" si="83"/>
        <v/>
      </c>
      <c r="E1769" s="106" t="s">
        <v>2406</v>
      </c>
      <c r="F1769" s="106" t="s">
        <v>2407</v>
      </c>
      <c r="G1769" s="106" t="s">
        <v>2442</v>
      </c>
      <c r="H1769" s="106" t="s">
        <v>2443</v>
      </c>
      <c r="I1769" s="106">
        <v>14</v>
      </c>
      <c r="J1769" s="106"/>
      <c r="K1769" s="106"/>
      <c r="L1769" s="106" t="s">
        <v>717</v>
      </c>
      <c r="M1769" s="106" t="s">
        <v>924</v>
      </c>
      <c r="N1769" s="106">
        <v>0.42</v>
      </c>
      <c r="O1769" s="106">
        <v>1.1000000000000001</v>
      </c>
      <c r="P1769" s="106" t="s">
        <v>2511</v>
      </c>
      <c r="Q1769" s="107" t="s">
        <v>2543</v>
      </c>
      <c r="R1769" s="107" t="s">
        <v>12</v>
      </c>
    </row>
    <row r="1770" spans="2:18" ht="20.100000000000001" customHeight="1" x14ac:dyDescent="0.4">
      <c r="B1770" s="105" t="str">
        <f t="shared" si="81"/>
        <v/>
      </c>
      <c r="C1770" s="105" t="str">
        <f t="shared" si="82"/>
        <v/>
      </c>
      <c r="D1770" s="105" t="str">
        <f t="shared" si="83"/>
        <v/>
      </c>
      <c r="E1770" s="106" t="s">
        <v>2406</v>
      </c>
      <c r="F1770" s="106" t="s">
        <v>2447</v>
      </c>
      <c r="G1770" s="106" t="s">
        <v>697</v>
      </c>
      <c r="H1770" s="106" t="s">
        <v>706</v>
      </c>
      <c r="I1770" s="106">
        <v>16</v>
      </c>
      <c r="J1770" s="106"/>
      <c r="K1770" s="106"/>
      <c r="L1770" s="106" t="s">
        <v>707</v>
      </c>
      <c r="M1770" s="106" t="s">
        <v>924</v>
      </c>
      <c r="N1770" s="106">
        <v>0.38</v>
      </c>
      <c r="O1770" s="106">
        <v>1.1000000000000001</v>
      </c>
      <c r="P1770" s="106" t="s">
        <v>2511</v>
      </c>
      <c r="Q1770" s="107" t="s">
        <v>2544</v>
      </c>
      <c r="R1770" s="107" t="s">
        <v>12</v>
      </c>
    </row>
    <row r="1771" spans="2:18" ht="20.100000000000001" customHeight="1" x14ac:dyDescent="0.4">
      <c r="B1771" s="105" t="str">
        <f t="shared" si="81"/>
        <v/>
      </c>
      <c r="C1771" s="105" t="str">
        <f t="shared" si="82"/>
        <v/>
      </c>
      <c r="D1771" s="105" t="str">
        <f t="shared" si="83"/>
        <v/>
      </c>
      <c r="E1771" s="106" t="s">
        <v>2406</v>
      </c>
      <c r="F1771" s="106" t="s">
        <v>2447</v>
      </c>
      <c r="G1771" s="106" t="s">
        <v>697</v>
      </c>
      <c r="H1771" s="106" t="s">
        <v>706</v>
      </c>
      <c r="I1771" s="106">
        <v>16</v>
      </c>
      <c r="J1771" s="106"/>
      <c r="K1771" s="106"/>
      <c r="L1771" s="106" t="s">
        <v>1817</v>
      </c>
      <c r="M1771" s="106" t="s">
        <v>924</v>
      </c>
      <c r="N1771" s="106">
        <v>0.38</v>
      </c>
      <c r="O1771" s="106">
        <v>1.1000000000000001</v>
      </c>
      <c r="P1771" s="106" t="s">
        <v>2511</v>
      </c>
      <c r="Q1771" s="107" t="s">
        <v>2545</v>
      </c>
      <c r="R1771" s="107" t="s">
        <v>12</v>
      </c>
    </row>
    <row r="1772" spans="2:18" ht="20.100000000000001" customHeight="1" x14ac:dyDescent="0.4">
      <c r="B1772" s="105" t="str">
        <f t="shared" si="81"/>
        <v/>
      </c>
      <c r="C1772" s="105" t="str">
        <f t="shared" si="82"/>
        <v/>
      </c>
      <c r="D1772" s="105" t="str">
        <f t="shared" si="83"/>
        <v/>
      </c>
      <c r="E1772" s="106" t="s">
        <v>2406</v>
      </c>
      <c r="F1772" s="106" t="s">
        <v>2447</v>
      </c>
      <c r="G1772" s="106" t="s">
        <v>697</v>
      </c>
      <c r="H1772" s="106" t="s">
        <v>698</v>
      </c>
      <c r="I1772" s="106">
        <v>16</v>
      </c>
      <c r="J1772" s="106"/>
      <c r="K1772" s="106"/>
      <c r="L1772" s="106" t="s">
        <v>1817</v>
      </c>
      <c r="M1772" s="106" t="s">
        <v>924</v>
      </c>
      <c r="N1772" s="106">
        <v>0.38</v>
      </c>
      <c r="O1772" s="106">
        <v>1.1000000000000001</v>
      </c>
      <c r="P1772" s="106" t="s">
        <v>2511</v>
      </c>
      <c r="Q1772" s="107" t="s">
        <v>2546</v>
      </c>
      <c r="R1772" s="107" t="s">
        <v>12</v>
      </c>
    </row>
    <row r="1773" spans="2:18" ht="20.100000000000001" customHeight="1" x14ac:dyDescent="0.4">
      <c r="B1773" s="105" t="str">
        <f t="shared" si="81"/>
        <v/>
      </c>
      <c r="C1773" s="105" t="str">
        <f t="shared" si="82"/>
        <v/>
      </c>
      <c r="D1773" s="105" t="str">
        <f t="shared" si="83"/>
        <v/>
      </c>
      <c r="E1773" s="106" t="s">
        <v>2406</v>
      </c>
      <c r="F1773" s="106" t="s">
        <v>2447</v>
      </c>
      <c r="G1773" s="106" t="s">
        <v>697</v>
      </c>
      <c r="H1773" s="106" t="s">
        <v>698</v>
      </c>
      <c r="I1773" s="106">
        <v>16</v>
      </c>
      <c r="J1773" s="106"/>
      <c r="K1773" s="106"/>
      <c r="L1773" s="106" t="s">
        <v>1027</v>
      </c>
      <c r="M1773" s="106" t="s">
        <v>924</v>
      </c>
      <c r="N1773" s="106">
        <v>0.38</v>
      </c>
      <c r="O1773" s="106">
        <v>1.1000000000000001</v>
      </c>
      <c r="P1773" s="106" t="s">
        <v>2511</v>
      </c>
      <c r="Q1773" s="107" t="s">
        <v>2547</v>
      </c>
      <c r="R1773" s="107" t="s">
        <v>12</v>
      </c>
    </row>
    <row r="1774" spans="2:18" ht="20.100000000000001" customHeight="1" x14ac:dyDescent="0.4">
      <c r="B1774" s="105" t="str">
        <f t="shared" si="81"/>
        <v/>
      </c>
      <c r="C1774" s="105" t="str">
        <f t="shared" si="82"/>
        <v/>
      </c>
      <c r="D1774" s="105" t="str">
        <f t="shared" si="83"/>
        <v/>
      </c>
      <c r="E1774" s="106" t="s">
        <v>2406</v>
      </c>
      <c r="F1774" s="106" t="s">
        <v>2447</v>
      </c>
      <c r="G1774" s="106" t="s">
        <v>697</v>
      </c>
      <c r="H1774" s="106" t="s">
        <v>717</v>
      </c>
      <c r="I1774" s="106">
        <v>16</v>
      </c>
      <c r="J1774" s="106"/>
      <c r="K1774" s="106"/>
      <c r="L1774" s="106" t="s">
        <v>1027</v>
      </c>
      <c r="M1774" s="106" t="s">
        <v>924</v>
      </c>
      <c r="N1774" s="106">
        <v>0.37</v>
      </c>
      <c r="O1774" s="106">
        <v>1.1000000000000001</v>
      </c>
      <c r="P1774" s="106" t="s">
        <v>2511</v>
      </c>
      <c r="Q1774" s="107" t="s">
        <v>2548</v>
      </c>
      <c r="R1774" s="107" t="s">
        <v>12</v>
      </c>
    </row>
    <row r="1775" spans="2:18" ht="20.100000000000001" customHeight="1" x14ac:dyDescent="0.4">
      <c r="B1775" s="105" t="str">
        <f t="shared" si="81"/>
        <v/>
      </c>
      <c r="C1775" s="105" t="str">
        <f t="shared" si="82"/>
        <v/>
      </c>
      <c r="D1775" s="105" t="str">
        <f t="shared" si="83"/>
        <v/>
      </c>
      <c r="E1775" s="106" t="s">
        <v>2406</v>
      </c>
      <c r="F1775" s="106" t="s">
        <v>2447</v>
      </c>
      <c r="G1775" s="106" t="s">
        <v>697</v>
      </c>
      <c r="H1775" s="106" t="s">
        <v>717</v>
      </c>
      <c r="I1775" s="106">
        <v>15</v>
      </c>
      <c r="J1775" s="106"/>
      <c r="K1775" s="106"/>
      <c r="L1775" s="106" t="s">
        <v>1389</v>
      </c>
      <c r="M1775" s="106" t="s">
        <v>924</v>
      </c>
      <c r="N1775" s="106">
        <v>0.37</v>
      </c>
      <c r="O1775" s="106">
        <v>1.1000000000000001</v>
      </c>
      <c r="P1775" s="106" t="s">
        <v>2511</v>
      </c>
      <c r="Q1775" s="107" t="s">
        <v>2549</v>
      </c>
      <c r="R1775" s="107" t="s">
        <v>12</v>
      </c>
    </row>
    <row r="1776" spans="2:18" ht="20.100000000000001" customHeight="1" x14ac:dyDescent="0.4">
      <c r="B1776" s="105" t="str">
        <f t="shared" si="81"/>
        <v/>
      </c>
      <c r="C1776" s="105" t="str">
        <f t="shared" si="82"/>
        <v/>
      </c>
      <c r="D1776" s="105" t="str">
        <f t="shared" si="83"/>
        <v/>
      </c>
      <c r="E1776" s="106" t="s">
        <v>2406</v>
      </c>
      <c r="F1776" s="106" t="s">
        <v>2447</v>
      </c>
      <c r="G1776" s="106" t="s">
        <v>710</v>
      </c>
      <c r="H1776" s="106" t="s">
        <v>706</v>
      </c>
      <c r="I1776" s="106">
        <v>16</v>
      </c>
      <c r="J1776" s="106"/>
      <c r="K1776" s="106"/>
      <c r="L1776" s="106" t="s">
        <v>711</v>
      </c>
      <c r="M1776" s="106" t="s">
        <v>924</v>
      </c>
      <c r="N1776" s="106">
        <v>0.38</v>
      </c>
      <c r="O1776" s="106">
        <v>1.1000000000000001</v>
      </c>
      <c r="P1776" s="106" t="s">
        <v>2511</v>
      </c>
      <c r="Q1776" s="107" t="s">
        <v>2550</v>
      </c>
      <c r="R1776" s="107" t="s">
        <v>12</v>
      </c>
    </row>
    <row r="1777" spans="2:18" ht="20.100000000000001" customHeight="1" x14ac:dyDescent="0.4">
      <c r="B1777" s="105" t="str">
        <f t="shared" si="81"/>
        <v/>
      </c>
      <c r="C1777" s="105" t="str">
        <f t="shared" si="82"/>
        <v/>
      </c>
      <c r="D1777" s="105" t="str">
        <f t="shared" si="83"/>
        <v/>
      </c>
      <c r="E1777" s="106" t="s">
        <v>2406</v>
      </c>
      <c r="F1777" s="106" t="s">
        <v>2447</v>
      </c>
      <c r="G1777" s="106" t="s">
        <v>710</v>
      </c>
      <c r="H1777" s="106" t="s">
        <v>698</v>
      </c>
      <c r="I1777" s="106">
        <v>16</v>
      </c>
      <c r="J1777" s="106"/>
      <c r="K1777" s="106"/>
      <c r="L1777" s="106" t="s">
        <v>711</v>
      </c>
      <c r="M1777" s="106" t="s">
        <v>924</v>
      </c>
      <c r="N1777" s="106">
        <v>0.38</v>
      </c>
      <c r="O1777" s="106">
        <v>1.1000000000000001</v>
      </c>
      <c r="P1777" s="106" t="s">
        <v>2511</v>
      </c>
      <c r="Q1777" s="107" t="s">
        <v>2551</v>
      </c>
      <c r="R1777" s="107" t="s">
        <v>12</v>
      </c>
    </row>
    <row r="1778" spans="2:18" ht="20.100000000000001" customHeight="1" x14ac:dyDescent="0.4">
      <c r="B1778" s="105" t="str">
        <f t="shared" si="81"/>
        <v/>
      </c>
      <c r="C1778" s="105" t="str">
        <f t="shared" si="82"/>
        <v/>
      </c>
      <c r="D1778" s="105" t="str">
        <f t="shared" si="83"/>
        <v/>
      </c>
      <c r="E1778" s="106" t="s">
        <v>2406</v>
      </c>
      <c r="F1778" s="106" t="s">
        <v>2447</v>
      </c>
      <c r="G1778" s="106" t="s">
        <v>710</v>
      </c>
      <c r="H1778" s="106" t="s">
        <v>717</v>
      </c>
      <c r="I1778" s="106">
        <v>16</v>
      </c>
      <c r="J1778" s="106"/>
      <c r="K1778" s="106"/>
      <c r="L1778" s="106" t="s">
        <v>711</v>
      </c>
      <c r="M1778" s="106" t="s">
        <v>924</v>
      </c>
      <c r="N1778" s="106">
        <v>0.37</v>
      </c>
      <c r="O1778" s="106">
        <v>1.1000000000000001</v>
      </c>
      <c r="P1778" s="106" t="s">
        <v>2511</v>
      </c>
      <c r="Q1778" s="107" t="s">
        <v>2552</v>
      </c>
      <c r="R1778" s="107" t="s">
        <v>12</v>
      </c>
    </row>
    <row r="1779" spans="2:18" ht="20.100000000000001" customHeight="1" x14ac:dyDescent="0.4">
      <c r="B1779" s="105" t="str">
        <f t="shared" si="81"/>
        <v/>
      </c>
      <c r="C1779" s="105" t="str">
        <f t="shared" si="82"/>
        <v/>
      </c>
      <c r="D1779" s="105" t="str">
        <f t="shared" si="83"/>
        <v/>
      </c>
      <c r="E1779" s="106" t="s">
        <v>2406</v>
      </c>
      <c r="F1779" s="106" t="s">
        <v>2447</v>
      </c>
      <c r="G1779" s="106" t="s">
        <v>710</v>
      </c>
      <c r="H1779" s="106" t="s">
        <v>717</v>
      </c>
      <c r="I1779" s="106">
        <v>15</v>
      </c>
      <c r="J1779" s="106"/>
      <c r="K1779" s="106"/>
      <c r="L1779" s="106" t="s">
        <v>1098</v>
      </c>
      <c r="M1779" s="106" t="s">
        <v>924</v>
      </c>
      <c r="N1779" s="106">
        <v>0.37</v>
      </c>
      <c r="O1779" s="106">
        <v>1.1000000000000001</v>
      </c>
      <c r="P1779" s="106" t="s">
        <v>2511</v>
      </c>
      <c r="Q1779" s="107" t="s">
        <v>2553</v>
      </c>
      <c r="R1779" s="107" t="s">
        <v>12</v>
      </c>
    </row>
    <row r="1780" spans="2:18" ht="20.100000000000001" customHeight="1" x14ac:dyDescent="0.4">
      <c r="B1780" s="105" t="str">
        <f t="shared" si="81"/>
        <v/>
      </c>
      <c r="C1780" s="105" t="str">
        <f t="shared" si="82"/>
        <v/>
      </c>
      <c r="D1780" s="105" t="str">
        <f t="shared" si="83"/>
        <v/>
      </c>
      <c r="E1780" s="106" t="s">
        <v>2406</v>
      </c>
      <c r="F1780" s="106" t="s">
        <v>2447</v>
      </c>
      <c r="G1780" s="106" t="s">
        <v>721</v>
      </c>
      <c r="H1780" s="106" t="s">
        <v>706</v>
      </c>
      <c r="I1780" s="106">
        <v>16</v>
      </c>
      <c r="J1780" s="106"/>
      <c r="K1780" s="106"/>
      <c r="L1780" s="106" t="s">
        <v>722</v>
      </c>
      <c r="M1780" s="106" t="s">
        <v>924</v>
      </c>
      <c r="N1780" s="106">
        <v>0.38</v>
      </c>
      <c r="O1780" s="106">
        <v>1.1000000000000001</v>
      </c>
      <c r="P1780" s="106" t="s">
        <v>2511</v>
      </c>
      <c r="Q1780" s="107" t="s">
        <v>2554</v>
      </c>
      <c r="R1780" s="107" t="s">
        <v>12</v>
      </c>
    </row>
    <row r="1781" spans="2:18" ht="20.100000000000001" customHeight="1" x14ac:dyDescent="0.4">
      <c r="B1781" s="105" t="str">
        <f t="shared" si="81"/>
        <v/>
      </c>
      <c r="C1781" s="105" t="str">
        <f t="shared" si="82"/>
        <v/>
      </c>
      <c r="D1781" s="105" t="str">
        <f t="shared" si="83"/>
        <v/>
      </c>
      <c r="E1781" s="106" t="s">
        <v>2406</v>
      </c>
      <c r="F1781" s="106" t="s">
        <v>2447</v>
      </c>
      <c r="G1781" s="106" t="s">
        <v>721</v>
      </c>
      <c r="H1781" s="106" t="s">
        <v>698</v>
      </c>
      <c r="I1781" s="106">
        <v>16</v>
      </c>
      <c r="J1781" s="106"/>
      <c r="K1781" s="106"/>
      <c r="L1781" s="106" t="s">
        <v>722</v>
      </c>
      <c r="M1781" s="106" t="s">
        <v>924</v>
      </c>
      <c r="N1781" s="106">
        <v>0.38</v>
      </c>
      <c r="O1781" s="106">
        <v>1.1000000000000001</v>
      </c>
      <c r="P1781" s="106" t="s">
        <v>2511</v>
      </c>
      <c r="Q1781" s="107" t="s">
        <v>2555</v>
      </c>
      <c r="R1781" s="107" t="s">
        <v>12</v>
      </c>
    </row>
    <row r="1782" spans="2:18" ht="20.100000000000001" customHeight="1" x14ac:dyDescent="0.4">
      <c r="B1782" s="105" t="str">
        <f t="shared" si="81"/>
        <v/>
      </c>
      <c r="C1782" s="105" t="str">
        <f t="shared" si="82"/>
        <v/>
      </c>
      <c r="D1782" s="105" t="str">
        <f t="shared" si="83"/>
        <v/>
      </c>
      <c r="E1782" s="106" t="s">
        <v>2406</v>
      </c>
      <c r="F1782" s="106" t="s">
        <v>2447</v>
      </c>
      <c r="G1782" s="106" t="s">
        <v>721</v>
      </c>
      <c r="H1782" s="106" t="s">
        <v>717</v>
      </c>
      <c r="I1782" s="106">
        <v>16</v>
      </c>
      <c r="J1782" s="106"/>
      <c r="K1782" s="106"/>
      <c r="L1782" s="106" t="s">
        <v>722</v>
      </c>
      <c r="M1782" s="106" t="s">
        <v>924</v>
      </c>
      <c r="N1782" s="106">
        <v>0.37</v>
      </c>
      <c r="O1782" s="106">
        <v>1.1000000000000001</v>
      </c>
      <c r="P1782" s="106" t="s">
        <v>2511</v>
      </c>
      <c r="Q1782" s="107" t="s">
        <v>2556</v>
      </c>
      <c r="R1782" s="107" t="s">
        <v>12</v>
      </c>
    </row>
    <row r="1783" spans="2:18" ht="20.100000000000001" customHeight="1" x14ac:dyDescent="0.4">
      <c r="B1783" s="105" t="str">
        <f t="shared" si="81"/>
        <v/>
      </c>
      <c r="C1783" s="105" t="str">
        <f t="shared" si="82"/>
        <v/>
      </c>
      <c r="D1783" s="105" t="str">
        <f t="shared" si="83"/>
        <v/>
      </c>
      <c r="E1783" s="106" t="s">
        <v>2406</v>
      </c>
      <c r="F1783" s="106" t="s">
        <v>2447</v>
      </c>
      <c r="G1783" s="106" t="s">
        <v>773</v>
      </c>
      <c r="H1783" s="106" t="s">
        <v>706</v>
      </c>
      <c r="I1783" s="106">
        <v>16</v>
      </c>
      <c r="J1783" s="106"/>
      <c r="K1783" s="106"/>
      <c r="L1783" s="106" t="s">
        <v>774</v>
      </c>
      <c r="M1783" s="106" t="s">
        <v>924</v>
      </c>
      <c r="N1783" s="106">
        <v>0.38</v>
      </c>
      <c r="O1783" s="106">
        <v>1.1000000000000001</v>
      </c>
      <c r="P1783" s="106" t="s">
        <v>2511</v>
      </c>
      <c r="Q1783" s="107" t="s">
        <v>2557</v>
      </c>
      <c r="R1783" s="107" t="s">
        <v>12</v>
      </c>
    </row>
    <row r="1784" spans="2:18" ht="20.100000000000001" customHeight="1" x14ac:dyDescent="0.4">
      <c r="B1784" s="105" t="str">
        <f t="shared" si="81"/>
        <v/>
      </c>
      <c r="C1784" s="105" t="str">
        <f t="shared" si="82"/>
        <v/>
      </c>
      <c r="D1784" s="105" t="str">
        <f t="shared" si="83"/>
        <v/>
      </c>
      <c r="E1784" s="106" t="s">
        <v>2406</v>
      </c>
      <c r="F1784" s="106" t="s">
        <v>2447</v>
      </c>
      <c r="G1784" s="106" t="s">
        <v>773</v>
      </c>
      <c r="H1784" s="106" t="s">
        <v>698</v>
      </c>
      <c r="I1784" s="106">
        <v>15</v>
      </c>
      <c r="J1784" s="106"/>
      <c r="K1784" s="106"/>
      <c r="L1784" s="106" t="s">
        <v>774</v>
      </c>
      <c r="M1784" s="106" t="s">
        <v>924</v>
      </c>
      <c r="N1784" s="106">
        <v>0.38</v>
      </c>
      <c r="O1784" s="106">
        <v>1.1000000000000001</v>
      </c>
      <c r="P1784" s="106" t="s">
        <v>2511</v>
      </c>
      <c r="Q1784" s="107" t="s">
        <v>2558</v>
      </c>
      <c r="R1784" s="107" t="s">
        <v>12</v>
      </c>
    </row>
    <row r="1785" spans="2:18" ht="20.100000000000001" customHeight="1" x14ac:dyDescent="0.4">
      <c r="B1785" s="105" t="str">
        <f t="shared" si="81"/>
        <v/>
      </c>
      <c r="C1785" s="105" t="str">
        <f t="shared" si="82"/>
        <v/>
      </c>
      <c r="D1785" s="105" t="str">
        <f t="shared" si="83"/>
        <v/>
      </c>
      <c r="E1785" s="106" t="s">
        <v>2406</v>
      </c>
      <c r="F1785" s="106" t="s">
        <v>2447</v>
      </c>
      <c r="G1785" s="106" t="s">
        <v>773</v>
      </c>
      <c r="H1785" s="106" t="s">
        <v>717</v>
      </c>
      <c r="I1785" s="106">
        <v>14</v>
      </c>
      <c r="J1785" s="106"/>
      <c r="K1785" s="106"/>
      <c r="L1785" s="106" t="s">
        <v>774</v>
      </c>
      <c r="M1785" s="106" t="s">
        <v>924</v>
      </c>
      <c r="N1785" s="106">
        <v>0.37</v>
      </c>
      <c r="O1785" s="106">
        <v>1.1000000000000001</v>
      </c>
      <c r="P1785" s="106" t="s">
        <v>2511</v>
      </c>
      <c r="Q1785" s="107" t="s">
        <v>2559</v>
      </c>
      <c r="R1785" s="107" t="s">
        <v>12</v>
      </c>
    </row>
    <row r="1786" spans="2:18" ht="20.100000000000001" customHeight="1" x14ac:dyDescent="0.4">
      <c r="B1786" s="105" t="str">
        <f t="shared" si="81"/>
        <v/>
      </c>
      <c r="C1786" s="105" t="str">
        <f t="shared" si="82"/>
        <v/>
      </c>
      <c r="D1786" s="105" t="str">
        <f t="shared" si="83"/>
        <v/>
      </c>
      <c r="E1786" s="106" t="s">
        <v>2406</v>
      </c>
      <c r="F1786" s="106" t="s">
        <v>2447</v>
      </c>
      <c r="G1786" s="106" t="s">
        <v>773</v>
      </c>
      <c r="H1786" s="106" t="s">
        <v>706</v>
      </c>
      <c r="I1786" s="106">
        <v>15</v>
      </c>
      <c r="J1786" s="106"/>
      <c r="K1786" s="106"/>
      <c r="L1786" s="106" t="s">
        <v>1266</v>
      </c>
      <c r="M1786" s="106" t="s">
        <v>924</v>
      </c>
      <c r="N1786" s="106">
        <v>0.38</v>
      </c>
      <c r="O1786" s="106">
        <v>1.1000000000000001</v>
      </c>
      <c r="P1786" s="106" t="s">
        <v>2511</v>
      </c>
      <c r="Q1786" s="107" t="s">
        <v>2560</v>
      </c>
      <c r="R1786" s="107" t="s">
        <v>12</v>
      </c>
    </row>
    <row r="1787" spans="2:18" ht="20.100000000000001" customHeight="1" x14ac:dyDescent="0.4">
      <c r="B1787" s="105" t="str">
        <f t="shared" si="81"/>
        <v/>
      </c>
      <c r="C1787" s="105" t="str">
        <f t="shared" si="82"/>
        <v/>
      </c>
      <c r="D1787" s="105" t="str">
        <f t="shared" si="83"/>
        <v/>
      </c>
      <c r="E1787" s="106" t="s">
        <v>2406</v>
      </c>
      <c r="F1787" s="106" t="s">
        <v>2447</v>
      </c>
      <c r="G1787" s="106" t="s">
        <v>773</v>
      </c>
      <c r="H1787" s="106" t="s">
        <v>698</v>
      </c>
      <c r="I1787" s="106">
        <v>14</v>
      </c>
      <c r="J1787" s="106"/>
      <c r="K1787" s="106"/>
      <c r="L1787" s="106" t="s">
        <v>1266</v>
      </c>
      <c r="M1787" s="106" t="s">
        <v>924</v>
      </c>
      <c r="N1787" s="106">
        <v>0.38</v>
      </c>
      <c r="O1787" s="106">
        <v>1.1000000000000001</v>
      </c>
      <c r="P1787" s="106" t="s">
        <v>2511</v>
      </c>
      <c r="Q1787" s="107" t="s">
        <v>2561</v>
      </c>
      <c r="R1787" s="107" t="s">
        <v>12</v>
      </c>
    </row>
    <row r="1788" spans="2:18" ht="20.100000000000001" customHeight="1" x14ac:dyDescent="0.4">
      <c r="B1788" s="105" t="str">
        <f t="shared" si="81"/>
        <v/>
      </c>
      <c r="C1788" s="105" t="str">
        <f t="shared" si="82"/>
        <v/>
      </c>
      <c r="D1788" s="105" t="str">
        <f t="shared" si="83"/>
        <v/>
      </c>
      <c r="E1788" s="106" t="s">
        <v>2406</v>
      </c>
      <c r="F1788" s="106" t="s">
        <v>2447</v>
      </c>
      <c r="G1788" s="106" t="s">
        <v>778</v>
      </c>
      <c r="H1788" s="106" t="s">
        <v>706</v>
      </c>
      <c r="I1788" s="106">
        <v>16</v>
      </c>
      <c r="J1788" s="106"/>
      <c r="K1788" s="106"/>
      <c r="L1788" s="106" t="s">
        <v>779</v>
      </c>
      <c r="M1788" s="106" t="s">
        <v>924</v>
      </c>
      <c r="N1788" s="106">
        <v>0.38</v>
      </c>
      <c r="O1788" s="106">
        <v>1.1000000000000001</v>
      </c>
      <c r="P1788" s="106" t="s">
        <v>2511</v>
      </c>
      <c r="Q1788" s="107" t="s">
        <v>2562</v>
      </c>
      <c r="R1788" s="107" t="s">
        <v>12</v>
      </c>
    </row>
    <row r="1789" spans="2:18" ht="20.100000000000001" customHeight="1" x14ac:dyDescent="0.4">
      <c r="B1789" s="105" t="str">
        <f t="shared" si="81"/>
        <v/>
      </c>
      <c r="C1789" s="105" t="str">
        <f t="shared" si="82"/>
        <v/>
      </c>
      <c r="D1789" s="105" t="str">
        <f t="shared" si="83"/>
        <v/>
      </c>
      <c r="E1789" s="106" t="s">
        <v>2406</v>
      </c>
      <c r="F1789" s="106" t="s">
        <v>2447</v>
      </c>
      <c r="G1789" s="106" t="s">
        <v>778</v>
      </c>
      <c r="H1789" s="106" t="s">
        <v>698</v>
      </c>
      <c r="I1789" s="106">
        <v>15</v>
      </c>
      <c r="J1789" s="106"/>
      <c r="K1789" s="106"/>
      <c r="L1789" s="106" t="s">
        <v>779</v>
      </c>
      <c r="M1789" s="106" t="s">
        <v>924</v>
      </c>
      <c r="N1789" s="106">
        <v>0.38</v>
      </c>
      <c r="O1789" s="106">
        <v>1.1000000000000001</v>
      </c>
      <c r="P1789" s="106" t="s">
        <v>2511</v>
      </c>
      <c r="Q1789" s="107" t="s">
        <v>2563</v>
      </c>
      <c r="R1789" s="107" t="s">
        <v>12</v>
      </c>
    </row>
    <row r="1790" spans="2:18" ht="20.100000000000001" customHeight="1" x14ac:dyDescent="0.4">
      <c r="B1790" s="105" t="str">
        <f t="shared" si="81"/>
        <v/>
      </c>
      <c r="C1790" s="105" t="str">
        <f t="shared" si="82"/>
        <v/>
      </c>
      <c r="D1790" s="105" t="str">
        <f t="shared" si="83"/>
        <v/>
      </c>
      <c r="E1790" s="106" t="s">
        <v>2406</v>
      </c>
      <c r="F1790" s="106" t="s">
        <v>2447</v>
      </c>
      <c r="G1790" s="106" t="s">
        <v>778</v>
      </c>
      <c r="H1790" s="106" t="s">
        <v>717</v>
      </c>
      <c r="I1790" s="106">
        <v>14</v>
      </c>
      <c r="J1790" s="106"/>
      <c r="K1790" s="106"/>
      <c r="L1790" s="106" t="s">
        <v>779</v>
      </c>
      <c r="M1790" s="106" t="s">
        <v>924</v>
      </c>
      <c r="N1790" s="106">
        <v>0.37</v>
      </c>
      <c r="O1790" s="106">
        <v>1.1000000000000001</v>
      </c>
      <c r="P1790" s="106" t="s">
        <v>2511</v>
      </c>
      <c r="Q1790" s="107" t="s">
        <v>2564</v>
      </c>
      <c r="R1790" s="107" t="s">
        <v>12</v>
      </c>
    </row>
    <row r="1791" spans="2:18" ht="20.100000000000001" customHeight="1" x14ac:dyDescent="0.4">
      <c r="B1791" s="105" t="str">
        <f t="shared" si="81"/>
        <v/>
      </c>
      <c r="C1791" s="105" t="str">
        <f t="shared" si="82"/>
        <v/>
      </c>
      <c r="D1791" s="105" t="str">
        <f t="shared" si="83"/>
        <v/>
      </c>
      <c r="E1791" s="106" t="s">
        <v>2406</v>
      </c>
      <c r="F1791" s="106" t="s">
        <v>2447</v>
      </c>
      <c r="G1791" s="106" t="s">
        <v>778</v>
      </c>
      <c r="H1791" s="106" t="s">
        <v>706</v>
      </c>
      <c r="I1791" s="106">
        <v>15</v>
      </c>
      <c r="J1791" s="106"/>
      <c r="K1791" s="106"/>
      <c r="L1791" s="106" t="s">
        <v>1269</v>
      </c>
      <c r="M1791" s="106" t="s">
        <v>924</v>
      </c>
      <c r="N1791" s="106">
        <v>0.38</v>
      </c>
      <c r="O1791" s="106">
        <v>1.1000000000000001</v>
      </c>
      <c r="P1791" s="106" t="s">
        <v>2511</v>
      </c>
      <c r="Q1791" s="107" t="s">
        <v>2565</v>
      </c>
      <c r="R1791" s="107" t="s">
        <v>12</v>
      </c>
    </row>
    <row r="1792" spans="2:18" ht="20.100000000000001" customHeight="1" x14ac:dyDescent="0.4">
      <c r="B1792" s="105" t="str">
        <f t="shared" si="81"/>
        <v/>
      </c>
      <c r="C1792" s="105" t="str">
        <f t="shared" si="82"/>
        <v/>
      </c>
      <c r="D1792" s="105" t="str">
        <f t="shared" si="83"/>
        <v/>
      </c>
      <c r="E1792" s="106" t="s">
        <v>2406</v>
      </c>
      <c r="F1792" s="106" t="s">
        <v>2447</v>
      </c>
      <c r="G1792" s="106" t="s">
        <v>778</v>
      </c>
      <c r="H1792" s="106" t="s">
        <v>698</v>
      </c>
      <c r="I1792" s="106">
        <v>14</v>
      </c>
      <c r="J1792" s="106"/>
      <c r="K1792" s="106"/>
      <c r="L1792" s="106" t="s">
        <v>1269</v>
      </c>
      <c r="M1792" s="106" t="s">
        <v>924</v>
      </c>
      <c r="N1792" s="106">
        <v>0.38</v>
      </c>
      <c r="O1792" s="106">
        <v>1.1000000000000001</v>
      </c>
      <c r="P1792" s="106" t="s">
        <v>2511</v>
      </c>
      <c r="Q1792" s="107" t="s">
        <v>2566</v>
      </c>
      <c r="R1792" s="107" t="s">
        <v>12</v>
      </c>
    </row>
    <row r="1793" spans="2:18" ht="20.100000000000001" customHeight="1" x14ac:dyDescent="0.4">
      <c r="B1793" s="105" t="str">
        <f t="shared" si="81"/>
        <v/>
      </c>
      <c r="C1793" s="105" t="str">
        <f t="shared" si="82"/>
        <v/>
      </c>
      <c r="D1793" s="105" t="str">
        <f t="shared" si="83"/>
        <v/>
      </c>
      <c r="E1793" s="106" t="s">
        <v>2406</v>
      </c>
      <c r="F1793" s="106" t="s">
        <v>2447</v>
      </c>
      <c r="G1793" s="106" t="s">
        <v>782</v>
      </c>
      <c r="H1793" s="106" t="s">
        <v>706</v>
      </c>
      <c r="I1793" s="106">
        <v>16</v>
      </c>
      <c r="J1793" s="106"/>
      <c r="K1793" s="106"/>
      <c r="L1793" s="106" t="s">
        <v>783</v>
      </c>
      <c r="M1793" s="106" t="s">
        <v>924</v>
      </c>
      <c r="N1793" s="106">
        <v>0.36</v>
      </c>
      <c r="O1793" s="106">
        <v>1.1000000000000001</v>
      </c>
      <c r="P1793" s="106" t="s">
        <v>2511</v>
      </c>
      <c r="Q1793" s="107" t="s">
        <v>2567</v>
      </c>
      <c r="R1793" s="107" t="s">
        <v>12</v>
      </c>
    </row>
    <row r="1794" spans="2:18" ht="20.100000000000001" customHeight="1" x14ac:dyDescent="0.4">
      <c r="B1794" s="105" t="str">
        <f t="shared" si="81"/>
        <v/>
      </c>
      <c r="C1794" s="105" t="str">
        <f t="shared" si="82"/>
        <v/>
      </c>
      <c r="D1794" s="105" t="str">
        <f t="shared" si="83"/>
        <v/>
      </c>
      <c r="E1794" s="106" t="s">
        <v>2406</v>
      </c>
      <c r="F1794" s="106" t="s">
        <v>2447</v>
      </c>
      <c r="G1794" s="106" t="s">
        <v>782</v>
      </c>
      <c r="H1794" s="106" t="s">
        <v>698</v>
      </c>
      <c r="I1794" s="106">
        <v>15</v>
      </c>
      <c r="J1794" s="106"/>
      <c r="K1794" s="106"/>
      <c r="L1794" s="106" t="s">
        <v>783</v>
      </c>
      <c r="M1794" s="106" t="s">
        <v>924</v>
      </c>
      <c r="N1794" s="106">
        <v>0.35</v>
      </c>
      <c r="O1794" s="106">
        <v>1.1000000000000001</v>
      </c>
      <c r="P1794" s="106" t="s">
        <v>2511</v>
      </c>
      <c r="Q1794" s="107" t="s">
        <v>2568</v>
      </c>
      <c r="R1794" s="107" t="s">
        <v>12</v>
      </c>
    </row>
    <row r="1795" spans="2:18" ht="20.100000000000001" customHeight="1" x14ac:dyDescent="0.4">
      <c r="B1795" s="105" t="str">
        <f t="shared" si="81"/>
        <v/>
      </c>
      <c r="C1795" s="105" t="str">
        <f t="shared" si="82"/>
        <v/>
      </c>
      <c r="D1795" s="105" t="str">
        <f t="shared" si="83"/>
        <v/>
      </c>
      <c r="E1795" s="106" t="s">
        <v>2406</v>
      </c>
      <c r="F1795" s="106" t="s">
        <v>2447</v>
      </c>
      <c r="G1795" s="106" t="s">
        <v>782</v>
      </c>
      <c r="H1795" s="106" t="s">
        <v>717</v>
      </c>
      <c r="I1795" s="106">
        <v>14</v>
      </c>
      <c r="J1795" s="106"/>
      <c r="K1795" s="106"/>
      <c r="L1795" s="106" t="s">
        <v>783</v>
      </c>
      <c r="M1795" s="106" t="s">
        <v>924</v>
      </c>
      <c r="N1795" s="106">
        <v>0.35</v>
      </c>
      <c r="O1795" s="106">
        <v>1.1000000000000001</v>
      </c>
      <c r="P1795" s="106" t="s">
        <v>2511</v>
      </c>
      <c r="Q1795" s="107" t="s">
        <v>2569</v>
      </c>
      <c r="R1795" s="107" t="s">
        <v>12</v>
      </c>
    </row>
    <row r="1796" spans="2:18" ht="20.100000000000001" customHeight="1" x14ac:dyDescent="0.4">
      <c r="B1796" s="105" t="str">
        <f t="shared" si="81"/>
        <v/>
      </c>
      <c r="C1796" s="105" t="str">
        <f t="shared" si="82"/>
        <v/>
      </c>
      <c r="D1796" s="105" t="str">
        <f t="shared" si="83"/>
        <v/>
      </c>
      <c r="E1796" s="106" t="s">
        <v>2406</v>
      </c>
      <c r="F1796" s="106" t="s">
        <v>2447</v>
      </c>
      <c r="G1796" s="106" t="s">
        <v>2477</v>
      </c>
      <c r="H1796" s="106" t="s">
        <v>706</v>
      </c>
      <c r="I1796" s="106">
        <v>16</v>
      </c>
      <c r="J1796" s="106"/>
      <c r="K1796" s="106"/>
      <c r="L1796" s="106" t="s">
        <v>2478</v>
      </c>
      <c r="M1796" s="106" t="s">
        <v>924</v>
      </c>
      <c r="N1796" s="106">
        <v>0.38</v>
      </c>
      <c r="O1796" s="106">
        <v>1.1000000000000001</v>
      </c>
      <c r="P1796" s="106" t="s">
        <v>2511</v>
      </c>
      <c r="Q1796" s="107" t="s">
        <v>2570</v>
      </c>
      <c r="R1796" s="107" t="s">
        <v>12</v>
      </c>
    </row>
    <row r="1797" spans="2:18" ht="20.100000000000001" customHeight="1" x14ac:dyDescent="0.4">
      <c r="B1797" s="105" t="str">
        <f t="shared" si="81"/>
        <v/>
      </c>
      <c r="C1797" s="105" t="str">
        <f t="shared" si="82"/>
        <v/>
      </c>
      <c r="D1797" s="105" t="str">
        <f t="shared" si="83"/>
        <v/>
      </c>
      <c r="E1797" s="106" t="s">
        <v>2406</v>
      </c>
      <c r="F1797" s="106" t="s">
        <v>2447</v>
      </c>
      <c r="G1797" s="106" t="s">
        <v>2477</v>
      </c>
      <c r="H1797" s="106" t="s">
        <v>698</v>
      </c>
      <c r="I1797" s="106">
        <v>16</v>
      </c>
      <c r="J1797" s="106"/>
      <c r="K1797" s="106"/>
      <c r="L1797" s="106" t="s">
        <v>2478</v>
      </c>
      <c r="M1797" s="106" t="s">
        <v>924</v>
      </c>
      <c r="N1797" s="106">
        <v>0.38</v>
      </c>
      <c r="O1797" s="106">
        <v>1.1000000000000001</v>
      </c>
      <c r="P1797" s="106" t="s">
        <v>2511</v>
      </c>
      <c r="Q1797" s="107" t="s">
        <v>2571</v>
      </c>
      <c r="R1797" s="107" t="s">
        <v>12</v>
      </c>
    </row>
    <row r="1798" spans="2:18" ht="20.100000000000001" customHeight="1" x14ac:dyDescent="0.4">
      <c r="B1798" s="105" t="str">
        <f t="shared" si="81"/>
        <v/>
      </c>
      <c r="C1798" s="105" t="str">
        <f t="shared" si="82"/>
        <v/>
      </c>
      <c r="D1798" s="105" t="str">
        <f t="shared" si="83"/>
        <v/>
      </c>
      <c r="E1798" s="106" t="s">
        <v>2406</v>
      </c>
      <c r="F1798" s="106" t="s">
        <v>2447</v>
      </c>
      <c r="G1798" s="106" t="s">
        <v>2477</v>
      </c>
      <c r="H1798" s="106" t="s">
        <v>717</v>
      </c>
      <c r="I1798" s="106">
        <v>16</v>
      </c>
      <c r="J1798" s="106"/>
      <c r="K1798" s="106"/>
      <c r="L1798" s="106" t="s">
        <v>2478</v>
      </c>
      <c r="M1798" s="106" t="s">
        <v>924</v>
      </c>
      <c r="N1798" s="106">
        <v>0.37</v>
      </c>
      <c r="O1798" s="106">
        <v>1.1000000000000001</v>
      </c>
      <c r="P1798" s="106" t="s">
        <v>2511</v>
      </c>
      <c r="Q1798" s="107" t="s">
        <v>2572</v>
      </c>
      <c r="R1798" s="107" t="s">
        <v>12</v>
      </c>
    </row>
    <row r="1799" spans="2:18" ht="20.100000000000001" customHeight="1" x14ac:dyDescent="0.4">
      <c r="B1799" s="105" t="str">
        <f t="shared" si="81"/>
        <v/>
      </c>
      <c r="C1799" s="105" t="str">
        <f t="shared" si="82"/>
        <v/>
      </c>
      <c r="D1799" s="105" t="str">
        <f t="shared" si="83"/>
        <v/>
      </c>
      <c r="E1799" s="106" t="s">
        <v>2406</v>
      </c>
      <c r="F1799" s="106" t="s">
        <v>2447</v>
      </c>
      <c r="G1799" s="106" t="s">
        <v>2482</v>
      </c>
      <c r="H1799" s="106" t="s">
        <v>706</v>
      </c>
      <c r="I1799" s="106">
        <v>16</v>
      </c>
      <c r="J1799" s="106"/>
      <c r="K1799" s="106"/>
      <c r="L1799" s="106" t="s">
        <v>2483</v>
      </c>
      <c r="M1799" s="106" t="s">
        <v>924</v>
      </c>
      <c r="N1799" s="106">
        <v>0.38</v>
      </c>
      <c r="O1799" s="106">
        <v>1.1000000000000001</v>
      </c>
      <c r="P1799" s="106" t="s">
        <v>2511</v>
      </c>
      <c r="Q1799" s="107" t="s">
        <v>2573</v>
      </c>
      <c r="R1799" s="107" t="s">
        <v>12</v>
      </c>
    </row>
    <row r="1800" spans="2:18" ht="20.100000000000001" customHeight="1" x14ac:dyDescent="0.4">
      <c r="B1800" s="105" t="str">
        <f t="shared" si="81"/>
        <v/>
      </c>
      <c r="C1800" s="105" t="str">
        <f t="shared" si="82"/>
        <v/>
      </c>
      <c r="D1800" s="105" t="str">
        <f t="shared" si="83"/>
        <v/>
      </c>
      <c r="E1800" s="106" t="s">
        <v>2406</v>
      </c>
      <c r="F1800" s="106" t="s">
        <v>2447</v>
      </c>
      <c r="G1800" s="106" t="s">
        <v>2482</v>
      </c>
      <c r="H1800" s="106" t="s">
        <v>698</v>
      </c>
      <c r="I1800" s="106">
        <v>16</v>
      </c>
      <c r="J1800" s="106"/>
      <c r="K1800" s="106"/>
      <c r="L1800" s="106" t="s">
        <v>2483</v>
      </c>
      <c r="M1800" s="106" t="s">
        <v>924</v>
      </c>
      <c r="N1800" s="106">
        <v>0.38</v>
      </c>
      <c r="O1800" s="106">
        <v>1.1000000000000001</v>
      </c>
      <c r="P1800" s="106" t="s">
        <v>2511</v>
      </c>
      <c r="Q1800" s="107" t="s">
        <v>2574</v>
      </c>
      <c r="R1800" s="107" t="s">
        <v>12</v>
      </c>
    </row>
    <row r="1801" spans="2:18" ht="20.100000000000001" customHeight="1" x14ac:dyDescent="0.4">
      <c r="B1801" s="105" t="str">
        <f t="shared" si="81"/>
        <v/>
      </c>
      <c r="C1801" s="105" t="str">
        <f t="shared" si="82"/>
        <v/>
      </c>
      <c r="D1801" s="105" t="str">
        <f t="shared" si="83"/>
        <v/>
      </c>
      <c r="E1801" s="106" t="s">
        <v>2406</v>
      </c>
      <c r="F1801" s="106" t="s">
        <v>2447</v>
      </c>
      <c r="G1801" s="106" t="s">
        <v>2482</v>
      </c>
      <c r="H1801" s="106" t="s">
        <v>717</v>
      </c>
      <c r="I1801" s="106">
        <v>16</v>
      </c>
      <c r="J1801" s="106"/>
      <c r="K1801" s="106"/>
      <c r="L1801" s="106" t="s">
        <v>2483</v>
      </c>
      <c r="M1801" s="106" t="s">
        <v>924</v>
      </c>
      <c r="N1801" s="106">
        <v>0.37</v>
      </c>
      <c r="O1801" s="106">
        <v>1.1000000000000001</v>
      </c>
      <c r="P1801" s="106" t="s">
        <v>2511</v>
      </c>
      <c r="Q1801" s="107" t="s">
        <v>2575</v>
      </c>
      <c r="R1801" s="107" t="s">
        <v>12</v>
      </c>
    </row>
    <row r="1802" spans="2:18" ht="20.100000000000001" customHeight="1" x14ac:dyDescent="0.4">
      <c r="B1802" s="105" t="str">
        <f t="shared" si="81"/>
        <v/>
      </c>
      <c r="C1802" s="105" t="str">
        <f t="shared" si="82"/>
        <v/>
      </c>
      <c r="D1802" s="105" t="str">
        <f t="shared" si="83"/>
        <v/>
      </c>
      <c r="E1802" s="106" t="s">
        <v>2406</v>
      </c>
      <c r="F1802" s="106" t="s">
        <v>2447</v>
      </c>
      <c r="G1802" s="106" t="s">
        <v>2437</v>
      </c>
      <c r="H1802" s="106" t="s">
        <v>706</v>
      </c>
      <c r="I1802" s="106">
        <v>16</v>
      </c>
      <c r="J1802" s="106"/>
      <c r="K1802" s="106"/>
      <c r="L1802" s="106" t="s">
        <v>2438</v>
      </c>
      <c r="M1802" s="106" t="s">
        <v>924</v>
      </c>
      <c r="N1802" s="106">
        <v>0.37</v>
      </c>
      <c r="O1802" s="106">
        <v>1.1000000000000001</v>
      </c>
      <c r="P1802" s="106" t="s">
        <v>2511</v>
      </c>
      <c r="Q1802" s="107" t="s">
        <v>2576</v>
      </c>
      <c r="R1802" s="107" t="s">
        <v>12</v>
      </c>
    </row>
    <row r="1803" spans="2:18" ht="20.100000000000001" customHeight="1" x14ac:dyDescent="0.4">
      <c r="B1803" s="105" t="str">
        <f t="shared" si="81"/>
        <v/>
      </c>
      <c r="C1803" s="105" t="str">
        <f t="shared" si="82"/>
        <v/>
      </c>
      <c r="D1803" s="105" t="str">
        <f t="shared" si="83"/>
        <v/>
      </c>
      <c r="E1803" s="106" t="s">
        <v>2406</v>
      </c>
      <c r="F1803" s="106" t="s">
        <v>2447</v>
      </c>
      <c r="G1803" s="106" t="s">
        <v>2437</v>
      </c>
      <c r="H1803" s="106" t="s">
        <v>698</v>
      </c>
      <c r="I1803" s="106">
        <v>15</v>
      </c>
      <c r="J1803" s="106"/>
      <c r="K1803" s="106"/>
      <c r="L1803" s="106" t="s">
        <v>2438</v>
      </c>
      <c r="M1803" s="106" t="s">
        <v>924</v>
      </c>
      <c r="N1803" s="106">
        <v>0.37</v>
      </c>
      <c r="O1803" s="106">
        <v>1.1000000000000001</v>
      </c>
      <c r="P1803" s="106" t="s">
        <v>2511</v>
      </c>
      <c r="Q1803" s="107" t="s">
        <v>2577</v>
      </c>
      <c r="R1803" s="107" t="s">
        <v>12</v>
      </c>
    </row>
    <row r="1804" spans="2:18" ht="20.100000000000001" customHeight="1" x14ac:dyDescent="0.4">
      <c r="B1804" s="105" t="str">
        <f t="shared" si="81"/>
        <v/>
      </c>
      <c r="C1804" s="105" t="str">
        <f t="shared" si="82"/>
        <v/>
      </c>
      <c r="D1804" s="105" t="str">
        <f t="shared" si="83"/>
        <v/>
      </c>
      <c r="E1804" s="106" t="s">
        <v>2406</v>
      </c>
      <c r="F1804" s="106" t="s">
        <v>2447</v>
      </c>
      <c r="G1804" s="106" t="s">
        <v>2437</v>
      </c>
      <c r="H1804" s="106" t="s">
        <v>717</v>
      </c>
      <c r="I1804" s="106">
        <v>14</v>
      </c>
      <c r="J1804" s="106"/>
      <c r="K1804" s="106"/>
      <c r="L1804" s="106" t="s">
        <v>2438</v>
      </c>
      <c r="M1804" s="106" t="s">
        <v>924</v>
      </c>
      <c r="N1804" s="106">
        <v>0.37</v>
      </c>
      <c r="O1804" s="106">
        <v>1.1000000000000001</v>
      </c>
      <c r="P1804" s="106" t="s">
        <v>2511</v>
      </c>
      <c r="Q1804" s="107" t="s">
        <v>2578</v>
      </c>
      <c r="R1804" s="107" t="s">
        <v>12</v>
      </c>
    </row>
    <row r="1805" spans="2:18" ht="20.100000000000001" customHeight="1" x14ac:dyDescent="0.4">
      <c r="B1805" s="105" t="str">
        <f t="shared" si="81"/>
        <v/>
      </c>
      <c r="C1805" s="105" t="str">
        <f t="shared" si="82"/>
        <v/>
      </c>
      <c r="D1805" s="105" t="str">
        <f t="shared" si="83"/>
        <v/>
      </c>
      <c r="E1805" s="106" t="s">
        <v>2406</v>
      </c>
      <c r="F1805" s="106" t="s">
        <v>2447</v>
      </c>
      <c r="G1805" s="106" t="s">
        <v>2442</v>
      </c>
      <c r="H1805" s="106" t="s">
        <v>706</v>
      </c>
      <c r="I1805" s="106">
        <v>16</v>
      </c>
      <c r="J1805" s="106"/>
      <c r="K1805" s="106"/>
      <c r="L1805" s="106" t="s">
        <v>2443</v>
      </c>
      <c r="M1805" s="106" t="s">
        <v>924</v>
      </c>
      <c r="N1805" s="106">
        <v>0.37</v>
      </c>
      <c r="O1805" s="106">
        <v>1.1000000000000001</v>
      </c>
      <c r="P1805" s="106" t="s">
        <v>2511</v>
      </c>
      <c r="Q1805" s="107" t="s">
        <v>2579</v>
      </c>
      <c r="R1805" s="107" t="s">
        <v>12</v>
      </c>
    </row>
    <row r="1806" spans="2:18" ht="20.100000000000001" customHeight="1" x14ac:dyDescent="0.4">
      <c r="B1806" s="105" t="str">
        <f t="shared" si="81"/>
        <v/>
      </c>
      <c r="C1806" s="105" t="str">
        <f t="shared" si="82"/>
        <v/>
      </c>
      <c r="D1806" s="105" t="str">
        <f t="shared" si="83"/>
        <v/>
      </c>
      <c r="E1806" s="106" t="s">
        <v>2406</v>
      </c>
      <c r="F1806" s="106" t="s">
        <v>2447</v>
      </c>
      <c r="G1806" s="106" t="s">
        <v>2442</v>
      </c>
      <c r="H1806" s="106" t="s">
        <v>698</v>
      </c>
      <c r="I1806" s="106">
        <v>15</v>
      </c>
      <c r="J1806" s="106"/>
      <c r="K1806" s="106"/>
      <c r="L1806" s="106" t="s">
        <v>2443</v>
      </c>
      <c r="M1806" s="106" t="s">
        <v>924</v>
      </c>
      <c r="N1806" s="106">
        <v>0.37</v>
      </c>
      <c r="O1806" s="106">
        <v>1.1000000000000001</v>
      </c>
      <c r="P1806" s="106" t="s">
        <v>2511</v>
      </c>
      <c r="Q1806" s="107" t="s">
        <v>2580</v>
      </c>
      <c r="R1806" s="107" t="s">
        <v>12</v>
      </c>
    </row>
    <row r="1807" spans="2:18" ht="20.100000000000001" customHeight="1" x14ac:dyDescent="0.4">
      <c r="B1807" s="105" t="str">
        <f t="shared" si="81"/>
        <v/>
      </c>
      <c r="C1807" s="105" t="str">
        <f t="shared" si="82"/>
        <v/>
      </c>
      <c r="D1807" s="105" t="str">
        <f t="shared" si="83"/>
        <v/>
      </c>
      <c r="E1807" s="106" t="s">
        <v>2406</v>
      </c>
      <c r="F1807" s="106" t="s">
        <v>2447</v>
      </c>
      <c r="G1807" s="106" t="s">
        <v>2442</v>
      </c>
      <c r="H1807" s="106" t="s">
        <v>717</v>
      </c>
      <c r="I1807" s="106">
        <v>14</v>
      </c>
      <c r="J1807" s="106"/>
      <c r="K1807" s="106"/>
      <c r="L1807" s="106" t="s">
        <v>2443</v>
      </c>
      <c r="M1807" s="106" t="s">
        <v>924</v>
      </c>
      <c r="N1807" s="106">
        <v>0.37</v>
      </c>
      <c r="O1807" s="106">
        <v>1.1000000000000001</v>
      </c>
      <c r="P1807" s="106" t="s">
        <v>2511</v>
      </c>
      <c r="Q1807" s="107" t="s">
        <v>2581</v>
      </c>
      <c r="R1807" s="107" t="s">
        <v>12</v>
      </c>
    </row>
    <row r="1808" spans="2:18" ht="20.100000000000001" customHeight="1" x14ac:dyDescent="0.4">
      <c r="B1808" s="105" t="str">
        <f t="shared" ref="B1808:B1871" si="84">IF(OR($C$10="",$C$11=""),"",IFERROR(IF(AND($U$22&lt;&gt;R1808,$V$22&lt;&gt;R1808),"－",IF(AND(COUNTIF($C$10,"*樹脂スペーサー*")&gt;0,OR(M1808="空気",F1808="一般",F1808="一般ＰＧ")),"－",IF(AND($W$25&gt;0,$W$25&gt;=O1808),$U$25,IF(AND($W$26&gt;0,$W$26&gt;=O1808),$U$26,IF(AND($W$27&gt;0,$W$27&gt;=O1808),$U$27,IF(AND($W$28&gt;0,$W$28&gt;=O1808),$U$28,IF(AND($W$29&gt;0,$W$29&gt;=O1808),$U$29,IF(AND($W$30&gt;0,$W$30&gt;=O1808),$U$30,IF(AND($W$31&gt;0,$W$31&gt;=O1808),$U$31,"－"))))))))),"－"))</f>
        <v/>
      </c>
      <c r="C1808" s="105" t="str">
        <f t="shared" ref="C1808:C1871" si="85">IF(B1808="","",IF(B1808&lt;&gt;"－",VLOOKUP(B1808,$U$25:$V$31,2,FALSE),"－"))</f>
        <v/>
      </c>
      <c r="D1808" s="105" t="str">
        <f t="shared" ref="D1808:D1871" si="86">IF($H$9="","",IF($V$38&lt;&gt;"断熱等","－",IF(AND(COUNTIF($V$34,"*樹脂スペーサー*")&gt;0,OR(M1808="空気",F1808="一般",F1808="一般ＰＧ")),"－",IF(AND($V$35&lt;&gt;R1808,$W$35&lt;&gt;R1808),"－",IF(MID($H$9,10,1)="Z",IF(N1808&lt;=0.65,"○","－"),IF($V$36&gt;=O1808,"○","－"))))))</f>
        <v/>
      </c>
      <c r="E1808" s="106" t="s">
        <v>695</v>
      </c>
      <c r="F1808" s="106" t="s">
        <v>1841</v>
      </c>
      <c r="G1808" s="106" t="s">
        <v>721</v>
      </c>
      <c r="H1808" s="106" t="s">
        <v>1027</v>
      </c>
      <c r="I1808" s="106">
        <v>11</v>
      </c>
      <c r="J1808" s="106" t="s">
        <v>722</v>
      </c>
      <c r="K1808" s="106">
        <v>11</v>
      </c>
      <c r="L1808" s="106" t="s">
        <v>765</v>
      </c>
      <c r="M1808" s="106" t="s">
        <v>924</v>
      </c>
      <c r="N1808" s="106">
        <v>0.52</v>
      </c>
      <c r="O1808" s="106">
        <v>1.1000000000000001</v>
      </c>
      <c r="P1808" s="106" t="s">
        <v>714</v>
      </c>
      <c r="Q1808" s="107" t="s">
        <v>2582</v>
      </c>
      <c r="R1808" s="107" t="s">
        <v>926</v>
      </c>
    </row>
    <row r="1809" spans="2:18" ht="20.100000000000001" customHeight="1" x14ac:dyDescent="0.4">
      <c r="B1809" s="105" t="str">
        <f t="shared" si="84"/>
        <v/>
      </c>
      <c r="C1809" s="105" t="str">
        <f t="shared" si="85"/>
        <v/>
      </c>
      <c r="D1809" s="105" t="str">
        <f t="shared" si="86"/>
        <v/>
      </c>
      <c r="E1809" s="106" t="s">
        <v>695</v>
      </c>
      <c r="F1809" s="106" t="s">
        <v>1841</v>
      </c>
      <c r="G1809" s="106" t="s">
        <v>773</v>
      </c>
      <c r="H1809" s="106" t="s">
        <v>1817</v>
      </c>
      <c r="I1809" s="106">
        <v>11</v>
      </c>
      <c r="J1809" s="106" t="s">
        <v>774</v>
      </c>
      <c r="K1809" s="106">
        <v>11</v>
      </c>
      <c r="L1809" s="106" t="s">
        <v>733</v>
      </c>
      <c r="M1809" s="106" t="s">
        <v>924</v>
      </c>
      <c r="N1809" s="106">
        <v>0.52</v>
      </c>
      <c r="O1809" s="106">
        <v>1.1000000000000001</v>
      </c>
      <c r="P1809" s="106" t="s">
        <v>714</v>
      </c>
      <c r="Q1809" s="107" t="s">
        <v>2583</v>
      </c>
      <c r="R1809" s="107" t="s">
        <v>926</v>
      </c>
    </row>
    <row r="1810" spans="2:18" ht="20.100000000000001" customHeight="1" x14ac:dyDescent="0.4">
      <c r="B1810" s="105" t="str">
        <f t="shared" si="84"/>
        <v/>
      </c>
      <c r="C1810" s="105" t="str">
        <f t="shared" si="85"/>
        <v/>
      </c>
      <c r="D1810" s="105" t="str">
        <f t="shared" si="86"/>
        <v/>
      </c>
      <c r="E1810" s="106" t="s">
        <v>695</v>
      </c>
      <c r="F1810" s="106" t="s">
        <v>1841</v>
      </c>
      <c r="G1810" s="106" t="s">
        <v>773</v>
      </c>
      <c r="H1810" s="106" t="s">
        <v>1027</v>
      </c>
      <c r="I1810" s="106">
        <v>10</v>
      </c>
      <c r="J1810" s="106" t="s">
        <v>774</v>
      </c>
      <c r="K1810" s="106">
        <v>10</v>
      </c>
      <c r="L1810" s="106" t="s">
        <v>765</v>
      </c>
      <c r="M1810" s="106" t="s">
        <v>924</v>
      </c>
      <c r="N1810" s="106">
        <v>0.51</v>
      </c>
      <c r="O1810" s="106">
        <v>1.1000000000000001</v>
      </c>
      <c r="P1810" s="106" t="s">
        <v>714</v>
      </c>
      <c r="Q1810" s="107" t="s">
        <v>2584</v>
      </c>
      <c r="R1810" s="107" t="s">
        <v>926</v>
      </c>
    </row>
    <row r="1811" spans="2:18" ht="20.100000000000001" customHeight="1" x14ac:dyDescent="0.4">
      <c r="B1811" s="105" t="str">
        <f t="shared" si="84"/>
        <v/>
      </c>
      <c r="C1811" s="105" t="str">
        <f t="shared" si="85"/>
        <v/>
      </c>
      <c r="D1811" s="105" t="str">
        <f t="shared" si="86"/>
        <v/>
      </c>
      <c r="E1811" s="106" t="s">
        <v>695</v>
      </c>
      <c r="F1811" s="106" t="s">
        <v>1841</v>
      </c>
      <c r="G1811" s="106" t="s">
        <v>778</v>
      </c>
      <c r="H1811" s="106" t="s">
        <v>1817</v>
      </c>
      <c r="I1811" s="106">
        <v>11</v>
      </c>
      <c r="J1811" s="106" t="s">
        <v>779</v>
      </c>
      <c r="K1811" s="106">
        <v>11</v>
      </c>
      <c r="L1811" s="106" t="s">
        <v>733</v>
      </c>
      <c r="M1811" s="106" t="s">
        <v>924</v>
      </c>
      <c r="N1811" s="106">
        <v>0.52</v>
      </c>
      <c r="O1811" s="106">
        <v>1.1000000000000001</v>
      </c>
      <c r="P1811" s="106" t="s">
        <v>714</v>
      </c>
      <c r="Q1811" s="107" t="s">
        <v>2585</v>
      </c>
      <c r="R1811" s="107" t="s">
        <v>926</v>
      </c>
    </row>
    <row r="1812" spans="2:18" ht="20.100000000000001" customHeight="1" x14ac:dyDescent="0.4">
      <c r="B1812" s="105" t="str">
        <f t="shared" si="84"/>
        <v/>
      </c>
      <c r="C1812" s="105" t="str">
        <f t="shared" si="85"/>
        <v/>
      </c>
      <c r="D1812" s="105" t="str">
        <f t="shared" si="86"/>
        <v/>
      </c>
      <c r="E1812" s="106" t="s">
        <v>695</v>
      </c>
      <c r="F1812" s="106" t="s">
        <v>1841</v>
      </c>
      <c r="G1812" s="106" t="s">
        <v>778</v>
      </c>
      <c r="H1812" s="106" t="s">
        <v>1027</v>
      </c>
      <c r="I1812" s="106">
        <v>10</v>
      </c>
      <c r="J1812" s="106" t="s">
        <v>779</v>
      </c>
      <c r="K1812" s="106">
        <v>10</v>
      </c>
      <c r="L1812" s="106" t="s">
        <v>765</v>
      </c>
      <c r="M1812" s="106" t="s">
        <v>924</v>
      </c>
      <c r="N1812" s="106">
        <v>0.51</v>
      </c>
      <c r="O1812" s="106">
        <v>1.1000000000000001</v>
      </c>
      <c r="P1812" s="106" t="s">
        <v>714</v>
      </c>
      <c r="Q1812" s="107" t="s">
        <v>2586</v>
      </c>
      <c r="R1812" s="107" t="s">
        <v>926</v>
      </c>
    </row>
    <row r="1813" spans="2:18" ht="20.100000000000001" customHeight="1" x14ac:dyDescent="0.4">
      <c r="B1813" s="105" t="str">
        <f t="shared" si="84"/>
        <v/>
      </c>
      <c r="C1813" s="105" t="str">
        <f t="shared" si="85"/>
        <v/>
      </c>
      <c r="D1813" s="105" t="str">
        <f t="shared" si="86"/>
        <v/>
      </c>
      <c r="E1813" s="106" t="s">
        <v>695</v>
      </c>
      <c r="F1813" s="106" t="s">
        <v>1841</v>
      </c>
      <c r="G1813" s="106" t="s">
        <v>782</v>
      </c>
      <c r="H1813" s="106" t="s">
        <v>1817</v>
      </c>
      <c r="I1813" s="106">
        <v>11</v>
      </c>
      <c r="J1813" s="106" t="s">
        <v>783</v>
      </c>
      <c r="K1813" s="106">
        <v>11</v>
      </c>
      <c r="L1813" s="106" t="s">
        <v>733</v>
      </c>
      <c r="M1813" s="106" t="s">
        <v>924</v>
      </c>
      <c r="N1813" s="106">
        <v>0.41</v>
      </c>
      <c r="O1813" s="106">
        <v>1.1000000000000001</v>
      </c>
      <c r="P1813" s="106" t="s">
        <v>714</v>
      </c>
      <c r="Q1813" s="107" t="s">
        <v>2587</v>
      </c>
      <c r="R1813" s="107" t="s">
        <v>926</v>
      </c>
    </row>
    <row r="1814" spans="2:18" ht="20.100000000000001" customHeight="1" x14ac:dyDescent="0.4">
      <c r="B1814" s="105" t="str">
        <f t="shared" si="84"/>
        <v/>
      </c>
      <c r="C1814" s="105" t="str">
        <f t="shared" si="85"/>
        <v/>
      </c>
      <c r="D1814" s="105" t="str">
        <f t="shared" si="86"/>
        <v/>
      </c>
      <c r="E1814" s="106" t="s">
        <v>695</v>
      </c>
      <c r="F1814" s="106" t="s">
        <v>1841</v>
      </c>
      <c r="G1814" s="106" t="s">
        <v>782</v>
      </c>
      <c r="H1814" s="106" t="s">
        <v>1027</v>
      </c>
      <c r="I1814" s="106">
        <v>10</v>
      </c>
      <c r="J1814" s="106" t="s">
        <v>783</v>
      </c>
      <c r="K1814" s="106">
        <v>10</v>
      </c>
      <c r="L1814" s="106" t="s">
        <v>765</v>
      </c>
      <c r="M1814" s="106" t="s">
        <v>924</v>
      </c>
      <c r="N1814" s="106">
        <v>0.41</v>
      </c>
      <c r="O1814" s="106">
        <v>1.1000000000000001</v>
      </c>
      <c r="P1814" s="106" t="s">
        <v>714</v>
      </c>
      <c r="Q1814" s="107" t="s">
        <v>2588</v>
      </c>
      <c r="R1814" s="107" t="s">
        <v>926</v>
      </c>
    </row>
    <row r="1815" spans="2:18" ht="20.100000000000001" customHeight="1" x14ac:dyDescent="0.4">
      <c r="B1815" s="105" t="str">
        <f t="shared" si="84"/>
        <v/>
      </c>
      <c r="C1815" s="105" t="str">
        <f t="shared" si="85"/>
        <v/>
      </c>
      <c r="D1815" s="105" t="str">
        <f t="shared" si="86"/>
        <v/>
      </c>
      <c r="E1815" s="106" t="s">
        <v>695</v>
      </c>
      <c r="F1815" s="106" t="s">
        <v>794</v>
      </c>
      <c r="G1815" s="106" t="s">
        <v>710</v>
      </c>
      <c r="H1815" s="106" t="s">
        <v>733</v>
      </c>
      <c r="I1815" s="106">
        <v>7</v>
      </c>
      <c r="J1815" s="106" t="s">
        <v>711</v>
      </c>
      <c r="K1815" s="106">
        <v>8</v>
      </c>
      <c r="L1815" s="106" t="s">
        <v>733</v>
      </c>
      <c r="M1815" s="106" t="s">
        <v>924</v>
      </c>
      <c r="N1815" s="106">
        <v>0.45</v>
      </c>
      <c r="O1815" s="106">
        <v>1.1000000000000001</v>
      </c>
      <c r="P1815" s="106" t="s">
        <v>701</v>
      </c>
      <c r="Q1815" s="107" t="s">
        <v>2589</v>
      </c>
      <c r="R1815" s="107" t="s">
        <v>275</v>
      </c>
    </row>
    <row r="1816" spans="2:18" ht="20.100000000000001" customHeight="1" x14ac:dyDescent="0.4">
      <c r="B1816" s="105" t="str">
        <f t="shared" si="84"/>
        <v/>
      </c>
      <c r="C1816" s="105" t="str">
        <f t="shared" si="85"/>
        <v/>
      </c>
      <c r="D1816" s="105" t="str">
        <f t="shared" si="86"/>
        <v/>
      </c>
      <c r="E1816" s="106" t="s">
        <v>695</v>
      </c>
      <c r="F1816" s="106" t="s">
        <v>794</v>
      </c>
      <c r="G1816" s="106" t="s">
        <v>721</v>
      </c>
      <c r="H1816" s="106" t="s">
        <v>733</v>
      </c>
      <c r="I1816" s="106">
        <v>7</v>
      </c>
      <c r="J1816" s="106" t="s">
        <v>722</v>
      </c>
      <c r="K1816" s="106">
        <v>7</v>
      </c>
      <c r="L1816" s="106" t="s">
        <v>733</v>
      </c>
      <c r="M1816" s="106" t="s">
        <v>924</v>
      </c>
      <c r="N1816" s="106">
        <v>0.45</v>
      </c>
      <c r="O1816" s="106">
        <v>1.1000000000000001</v>
      </c>
      <c r="P1816" s="106" t="s">
        <v>714</v>
      </c>
      <c r="Q1816" s="107" t="s">
        <v>2590</v>
      </c>
      <c r="R1816" s="107" t="s">
        <v>275</v>
      </c>
    </row>
    <row r="1817" spans="2:18" ht="20.100000000000001" customHeight="1" x14ac:dyDescent="0.4">
      <c r="B1817" s="105" t="str">
        <f t="shared" si="84"/>
        <v/>
      </c>
      <c r="C1817" s="105" t="str">
        <f t="shared" si="85"/>
        <v/>
      </c>
      <c r="D1817" s="105" t="str">
        <f t="shared" si="86"/>
        <v/>
      </c>
      <c r="E1817" s="106" t="s">
        <v>695</v>
      </c>
      <c r="F1817" s="106" t="s">
        <v>794</v>
      </c>
      <c r="G1817" s="106" t="s">
        <v>773</v>
      </c>
      <c r="H1817" s="106" t="s">
        <v>729</v>
      </c>
      <c r="I1817" s="106">
        <v>7</v>
      </c>
      <c r="J1817" s="106" t="s">
        <v>774</v>
      </c>
      <c r="K1817" s="106">
        <v>7</v>
      </c>
      <c r="L1817" s="106" t="s">
        <v>729</v>
      </c>
      <c r="M1817" s="106" t="s">
        <v>924</v>
      </c>
      <c r="N1817" s="106">
        <v>0.45</v>
      </c>
      <c r="O1817" s="106">
        <v>1.1000000000000001</v>
      </c>
      <c r="P1817" s="106" t="s">
        <v>714</v>
      </c>
      <c r="Q1817" s="107" t="s">
        <v>2591</v>
      </c>
      <c r="R1817" s="107" t="s">
        <v>275</v>
      </c>
    </row>
    <row r="1818" spans="2:18" ht="20.100000000000001" customHeight="1" x14ac:dyDescent="0.4">
      <c r="B1818" s="105" t="str">
        <f t="shared" si="84"/>
        <v/>
      </c>
      <c r="C1818" s="105" t="str">
        <f t="shared" si="85"/>
        <v/>
      </c>
      <c r="D1818" s="105" t="str">
        <f t="shared" si="86"/>
        <v/>
      </c>
      <c r="E1818" s="106" t="s">
        <v>695</v>
      </c>
      <c r="F1818" s="106" t="s">
        <v>794</v>
      </c>
      <c r="G1818" s="106" t="s">
        <v>778</v>
      </c>
      <c r="H1818" s="106" t="s">
        <v>729</v>
      </c>
      <c r="I1818" s="106">
        <v>7</v>
      </c>
      <c r="J1818" s="106" t="s">
        <v>779</v>
      </c>
      <c r="K1818" s="106">
        <v>7</v>
      </c>
      <c r="L1818" s="106" t="s">
        <v>729</v>
      </c>
      <c r="M1818" s="106" t="s">
        <v>924</v>
      </c>
      <c r="N1818" s="106">
        <v>0.45</v>
      </c>
      <c r="O1818" s="106">
        <v>1.1000000000000001</v>
      </c>
      <c r="P1818" s="106" t="s">
        <v>714</v>
      </c>
      <c r="Q1818" s="107" t="s">
        <v>2592</v>
      </c>
      <c r="R1818" s="107" t="s">
        <v>275</v>
      </c>
    </row>
    <row r="1819" spans="2:18" ht="20.100000000000001" customHeight="1" x14ac:dyDescent="0.4">
      <c r="B1819" s="105" t="str">
        <f t="shared" si="84"/>
        <v/>
      </c>
      <c r="C1819" s="105" t="str">
        <f t="shared" si="85"/>
        <v/>
      </c>
      <c r="D1819" s="105" t="str">
        <f t="shared" si="86"/>
        <v/>
      </c>
      <c r="E1819" s="106" t="s">
        <v>695</v>
      </c>
      <c r="F1819" s="106" t="s">
        <v>794</v>
      </c>
      <c r="G1819" s="106" t="s">
        <v>782</v>
      </c>
      <c r="H1819" s="106" t="s">
        <v>729</v>
      </c>
      <c r="I1819" s="106">
        <v>7</v>
      </c>
      <c r="J1819" s="106" t="s">
        <v>783</v>
      </c>
      <c r="K1819" s="106">
        <v>7</v>
      </c>
      <c r="L1819" s="106" t="s">
        <v>729</v>
      </c>
      <c r="M1819" s="106" t="s">
        <v>924</v>
      </c>
      <c r="N1819" s="106">
        <v>0.38</v>
      </c>
      <c r="O1819" s="106">
        <v>1.1000000000000001</v>
      </c>
      <c r="P1819" s="106" t="s">
        <v>714</v>
      </c>
      <c r="Q1819" s="107" t="s">
        <v>2593</v>
      </c>
      <c r="R1819" s="107" t="s">
        <v>275</v>
      </c>
    </row>
    <row r="1820" spans="2:18" ht="20.100000000000001" customHeight="1" x14ac:dyDescent="0.4">
      <c r="B1820" s="105" t="str">
        <f t="shared" si="84"/>
        <v/>
      </c>
      <c r="C1820" s="105" t="str">
        <f t="shared" si="85"/>
        <v/>
      </c>
      <c r="D1820" s="105" t="str">
        <f t="shared" si="86"/>
        <v/>
      </c>
      <c r="E1820" s="106" t="s">
        <v>695</v>
      </c>
      <c r="F1820" s="106" t="s">
        <v>696</v>
      </c>
      <c r="G1820" s="106" t="s">
        <v>697</v>
      </c>
      <c r="H1820" s="106" t="s">
        <v>717</v>
      </c>
      <c r="I1820" s="106">
        <v>7</v>
      </c>
      <c r="J1820" s="106" t="s">
        <v>707</v>
      </c>
      <c r="K1820" s="106">
        <v>7</v>
      </c>
      <c r="L1820" s="106" t="s">
        <v>717</v>
      </c>
      <c r="M1820" s="106" t="s">
        <v>924</v>
      </c>
      <c r="N1820" s="106">
        <v>0.32</v>
      </c>
      <c r="O1820" s="106">
        <v>1.1000000000000001</v>
      </c>
      <c r="P1820" s="106" t="s">
        <v>701</v>
      </c>
      <c r="Q1820" s="107" t="s">
        <v>2594</v>
      </c>
      <c r="R1820" s="107" t="s">
        <v>275</v>
      </c>
    </row>
    <row r="1821" spans="2:18" ht="20.100000000000001" customHeight="1" x14ac:dyDescent="0.4">
      <c r="B1821" s="105" t="str">
        <f t="shared" si="84"/>
        <v/>
      </c>
      <c r="C1821" s="105" t="str">
        <f t="shared" si="85"/>
        <v/>
      </c>
      <c r="D1821" s="105" t="str">
        <f t="shared" si="86"/>
        <v/>
      </c>
      <c r="E1821" s="106" t="s">
        <v>695</v>
      </c>
      <c r="F1821" s="106" t="s">
        <v>696</v>
      </c>
      <c r="G1821" s="106" t="s">
        <v>710</v>
      </c>
      <c r="H1821" s="106" t="s">
        <v>717</v>
      </c>
      <c r="I1821" s="106">
        <v>6</v>
      </c>
      <c r="J1821" s="106" t="s">
        <v>711</v>
      </c>
      <c r="K1821" s="106">
        <v>7</v>
      </c>
      <c r="L1821" s="106" t="s">
        <v>717</v>
      </c>
      <c r="M1821" s="106" t="s">
        <v>924</v>
      </c>
      <c r="N1821" s="106">
        <v>0.32</v>
      </c>
      <c r="O1821" s="106">
        <v>1.1000000000000001</v>
      </c>
      <c r="P1821" s="106" t="s">
        <v>701</v>
      </c>
      <c r="Q1821" s="107" t="s">
        <v>2595</v>
      </c>
      <c r="R1821" s="107" t="s">
        <v>275</v>
      </c>
    </row>
    <row r="1822" spans="2:18" ht="20.100000000000001" customHeight="1" x14ac:dyDescent="0.4">
      <c r="B1822" s="105" t="str">
        <f t="shared" si="84"/>
        <v/>
      </c>
      <c r="C1822" s="105" t="str">
        <f t="shared" si="85"/>
        <v/>
      </c>
      <c r="D1822" s="105" t="str">
        <f t="shared" si="86"/>
        <v/>
      </c>
      <c r="E1822" s="106" t="s">
        <v>695</v>
      </c>
      <c r="F1822" s="106" t="s">
        <v>696</v>
      </c>
      <c r="G1822" s="106" t="s">
        <v>721</v>
      </c>
      <c r="H1822" s="106" t="s">
        <v>698</v>
      </c>
      <c r="I1822" s="106">
        <v>7</v>
      </c>
      <c r="J1822" s="106" t="s">
        <v>722</v>
      </c>
      <c r="K1822" s="106">
        <v>7</v>
      </c>
      <c r="L1822" s="106" t="s">
        <v>698</v>
      </c>
      <c r="M1822" s="106" t="s">
        <v>924</v>
      </c>
      <c r="N1822" s="106">
        <v>0.32</v>
      </c>
      <c r="O1822" s="106">
        <v>1.1000000000000001</v>
      </c>
      <c r="P1822" s="106" t="s">
        <v>714</v>
      </c>
      <c r="Q1822" s="107" t="s">
        <v>2596</v>
      </c>
      <c r="R1822" s="107" t="s">
        <v>275</v>
      </c>
    </row>
    <row r="1823" spans="2:18" ht="20.100000000000001" customHeight="1" x14ac:dyDescent="0.4">
      <c r="B1823" s="105" t="str">
        <f t="shared" si="84"/>
        <v/>
      </c>
      <c r="C1823" s="105" t="str">
        <f t="shared" si="85"/>
        <v/>
      </c>
      <c r="D1823" s="105" t="str">
        <f t="shared" si="86"/>
        <v/>
      </c>
      <c r="E1823" s="106" t="s">
        <v>695</v>
      </c>
      <c r="F1823" s="106" t="s">
        <v>696</v>
      </c>
      <c r="G1823" s="106" t="s">
        <v>773</v>
      </c>
      <c r="H1823" s="106" t="s">
        <v>706</v>
      </c>
      <c r="I1823" s="106">
        <v>7</v>
      </c>
      <c r="J1823" s="106" t="s">
        <v>774</v>
      </c>
      <c r="K1823" s="106">
        <v>7</v>
      </c>
      <c r="L1823" s="106" t="s">
        <v>706</v>
      </c>
      <c r="M1823" s="106" t="s">
        <v>924</v>
      </c>
      <c r="N1823" s="106">
        <v>0.32</v>
      </c>
      <c r="O1823" s="106">
        <v>1.1000000000000001</v>
      </c>
      <c r="P1823" s="106" t="s">
        <v>714</v>
      </c>
      <c r="Q1823" s="107" t="s">
        <v>2597</v>
      </c>
      <c r="R1823" s="107" t="s">
        <v>275</v>
      </c>
    </row>
    <row r="1824" spans="2:18" ht="20.100000000000001" customHeight="1" x14ac:dyDescent="0.4">
      <c r="B1824" s="105" t="str">
        <f t="shared" si="84"/>
        <v/>
      </c>
      <c r="C1824" s="105" t="str">
        <f t="shared" si="85"/>
        <v/>
      </c>
      <c r="D1824" s="105" t="str">
        <f t="shared" si="86"/>
        <v/>
      </c>
      <c r="E1824" s="106" t="s">
        <v>695</v>
      </c>
      <c r="F1824" s="106" t="s">
        <v>696</v>
      </c>
      <c r="G1824" s="106" t="s">
        <v>778</v>
      </c>
      <c r="H1824" s="106" t="s">
        <v>706</v>
      </c>
      <c r="I1824" s="106">
        <v>7</v>
      </c>
      <c r="J1824" s="106" t="s">
        <v>779</v>
      </c>
      <c r="K1824" s="106">
        <v>7</v>
      </c>
      <c r="L1824" s="106" t="s">
        <v>706</v>
      </c>
      <c r="M1824" s="106" t="s">
        <v>924</v>
      </c>
      <c r="N1824" s="106">
        <v>0.32</v>
      </c>
      <c r="O1824" s="106">
        <v>1.1000000000000001</v>
      </c>
      <c r="P1824" s="106" t="s">
        <v>714</v>
      </c>
      <c r="Q1824" s="107" t="s">
        <v>2598</v>
      </c>
      <c r="R1824" s="107" t="s">
        <v>275</v>
      </c>
    </row>
    <row r="1825" spans="2:18" ht="20.100000000000001" customHeight="1" x14ac:dyDescent="0.4">
      <c r="B1825" s="105" t="str">
        <f t="shared" si="84"/>
        <v/>
      </c>
      <c r="C1825" s="105" t="str">
        <f t="shared" si="85"/>
        <v/>
      </c>
      <c r="D1825" s="105" t="str">
        <f t="shared" si="86"/>
        <v/>
      </c>
      <c r="E1825" s="106" t="s">
        <v>695</v>
      </c>
      <c r="F1825" s="106" t="s">
        <v>696</v>
      </c>
      <c r="G1825" s="106" t="s">
        <v>782</v>
      </c>
      <c r="H1825" s="106" t="s">
        <v>706</v>
      </c>
      <c r="I1825" s="106">
        <v>7</v>
      </c>
      <c r="J1825" s="106" t="s">
        <v>783</v>
      </c>
      <c r="K1825" s="106">
        <v>7</v>
      </c>
      <c r="L1825" s="106" t="s">
        <v>706</v>
      </c>
      <c r="M1825" s="106" t="s">
        <v>924</v>
      </c>
      <c r="N1825" s="106">
        <v>0.27</v>
      </c>
      <c r="O1825" s="106">
        <v>1.1000000000000001</v>
      </c>
      <c r="P1825" s="106" t="s">
        <v>714</v>
      </c>
      <c r="Q1825" s="107" t="s">
        <v>2599</v>
      </c>
      <c r="R1825" s="107" t="s">
        <v>275</v>
      </c>
    </row>
    <row r="1826" spans="2:18" ht="20.100000000000001" customHeight="1" x14ac:dyDescent="0.4">
      <c r="B1826" s="105" t="str">
        <f t="shared" si="84"/>
        <v/>
      </c>
      <c r="C1826" s="105" t="str">
        <f t="shared" si="85"/>
        <v/>
      </c>
      <c r="D1826" s="105" t="str">
        <f t="shared" si="86"/>
        <v/>
      </c>
      <c r="E1826" s="106" t="s">
        <v>695</v>
      </c>
      <c r="F1826" s="106" t="s">
        <v>728</v>
      </c>
      <c r="G1826" s="106" t="s">
        <v>721</v>
      </c>
      <c r="H1826" s="106" t="s">
        <v>733</v>
      </c>
      <c r="I1826" s="106">
        <v>7</v>
      </c>
      <c r="J1826" s="106" t="s">
        <v>722</v>
      </c>
      <c r="K1826" s="106">
        <v>7</v>
      </c>
      <c r="L1826" s="106" t="s">
        <v>698</v>
      </c>
      <c r="M1826" s="106" t="s">
        <v>924</v>
      </c>
      <c r="N1826" s="106">
        <v>0.4</v>
      </c>
      <c r="O1826" s="106">
        <v>1.1000000000000001</v>
      </c>
      <c r="P1826" s="106" t="s">
        <v>714</v>
      </c>
      <c r="Q1826" s="107" t="s">
        <v>2600</v>
      </c>
      <c r="R1826" s="107" t="s">
        <v>275</v>
      </c>
    </row>
    <row r="1827" spans="2:18" ht="20.100000000000001" customHeight="1" x14ac:dyDescent="0.4">
      <c r="B1827" s="105" t="str">
        <f t="shared" si="84"/>
        <v/>
      </c>
      <c r="C1827" s="105" t="str">
        <f t="shared" si="85"/>
        <v/>
      </c>
      <c r="D1827" s="105" t="str">
        <f t="shared" si="86"/>
        <v/>
      </c>
      <c r="E1827" s="106" t="s">
        <v>695</v>
      </c>
      <c r="F1827" s="106" t="s">
        <v>728</v>
      </c>
      <c r="G1827" s="106" t="s">
        <v>773</v>
      </c>
      <c r="H1827" s="106" t="s">
        <v>729</v>
      </c>
      <c r="I1827" s="106">
        <v>7</v>
      </c>
      <c r="J1827" s="106" t="s">
        <v>774</v>
      </c>
      <c r="K1827" s="106">
        <v>7</v>
      </c>
      <c r="L1827" s="106" t="s">
        <v>706</v>
      </c>
      <c r="M1827" s="106" t="s">
        <v>924</v>
      </c>
      <c r="N1827" s="106">
        <v>0.4</v>
      </c>
      <c r="O1827" s="106">
        <v>1.1000000000000001</v>
      </c>
      <c r="P1827" s="106" t="s">
        <v>714</v>
      </c>
      <c r="Q1827" s="107" t="s">
        <v>2601</v>
      </c>
      <c r="R1827" s="107" t="s">
        <v>275</v>
      </c>
    </row>
    <row r="1828" spans="2:18" ht="20.100000000000001" customHeight="1" x14ac:dyDescent="0.4">
      <c r="B1828" s="105" t="str">
        <f t="shared" si="84"/>
        <v/>
      </c>
      <c r="C1828" s="105" t="str">
        <f t="shared" si="85"/>
        <v/>
      </c>
      <c r="D1828" s="105" t="str">
        <f t="shared" si="86"/>
        <v/>
      </c>
      <c r="E1828" s="106" t="s">
        <v>695</v>
      </c>
      <c r="F1828" s="106" t="s">
        <v>728</v>
      </c>
      <c r="G1828" s="106" t="s">
        <v>778</v>
      </c>
      <c r="H1828" s="106" t="s">
        <v>729</v>
      </c>
      <c r="I1828" s="106">
        <v>7</v>
      </c>
      <c r="J1828" s="106" t="s">
        <v>779</v>
      </c>
      <c r="K1828" s="106">
        <v>7</v>
      </c>
      <c r="L1828" s="106" t="s">
        <v>706</v>
      </c>
      <c r="M1828" s="106" t="s">
        <v>924</v>
      </c>
      <c r="N1828" s="106">
        <v>0.4</v>
      </c>
      <c r="O1828" s="106">
        <v>1.1000000000000001</v>
      </c>
      <c r="P1828" s="106" t="s">
        <v>714</v>
      </c>
      <c r="Q1828" s="107" t="s">
        <v>2602</v>
      </c>
      <c r="R1828" s="107" t="s">
        <v>275</v>
      </c>
    </row>
    <row r="1829" spans="2:18" ht="20.100000000000001" customHeight="1" x14ac:dyDescent="0.4">
      <c r="B1829" s="105" t="str">
        <f t="shared" si="84"/>
        <v/>
      </c>
      <c r="C1829" s="105" t="str">
        <f t="shared" si="85"/>
        <v/>
      </c>
      <c r="D1829" s="105" t="str">
        <f t="shared" si="86"/>
        <v/>
      </c>
      <c r="E1829" s="106" t="s">
        <v>695</v>
      </c>
      <c r="F1829" s="106" t="s">
        <v>728</v>
      </c>
      <c r="G1829" s="106" t="s">
        <v>782</v>
      </c>
      <c r="H1829" s="106" t="s">
        <v>729</v>
      </c>
      <c r="I1829" s="106">
        <v>7</v>
      </c>
      <c r="J1829" s="106" t="s">
        <v>783</v>
      </c>
      <c r="K1829" s="106">
        <v>7</v>
      </c>
      <c r="L1829" s="106" t="s">
        <v>706</v>
      </c>
      <c r="M1829" s="106" t="s">
        <v>924</v>
      </c>
      <c r="N1829" s="106">
        <v>0.35</v>
      </c>
      <c r="O1829" s="106">
        <v>1.1000000000000001</v>
      </c>
      <c r="P1829" s="106" t="s">
        <v>714</v>
      </c>
      <c r="Q1829" s="107" t="s">
        <v>2603</v>
      </c>
      <c r="R1829" s="107" t="s">
        <v>275</v>
      </c>
    </row>
    <row r="1830" spans="2:18" ht="20.100000000000001" customHeight="1" x14ac:dyDescent="0.4">
      <c r="B1830" s="105" t="str">
        <f t="shared" si="84"/>
        <v/>
      </c>
      <c r="C1830" s="105" t="str">
        <f t="shared" si="85"/>
        <v/>
      </c>
      <c r="D1830" s="105" t="str">
        <f t="shared" si="86"/>
        <v/>
      </c>
      <c r="E1830" s="106" t="s">
        <v>695</v>
      </c>
      <c r="F1830" s="106" t="s">
        <v>798</v>
      </c>
      <c r="G1830" s="106" t="s">
        <v>710</v>
      </c>
      <c r="H1830" s="106" t="s">
        <v>733</v>
      </c>
      <c r="I1830" s="106">
        <v>7</v>
      </c>
      <c r="J1830" s="106" t="s">
        <v>711</v>
      </c>
      <c r="K1830" s="106">
        <v>8</v>
      </c>
      <c r="L1830" s="106" t="s">
        <v>802</v>
      </c>
      <c r="M1830" s="106" t="s">
        <v>924</v>
      </c>
      <c r="N1830" s="106">
        <v>0.36</v>
      </c>
      <c r="O1830" s="106">
        <v>1.1000000000000001</v>
      </c>
      <c r="P1830" s="106" t="s">
        <v>800</v>
      </c>
      <c r="Q1830" s="107" t="s">
        <v>2604</v>
      </c>
      <c r="R1830" s="107" t="s">
        <v>275</v>
      </c>
    </row>
    <row r="1831" spans="2:18" ht="20.100000000000001" customHeight="1" x14ac:dyDescent="0.4">
      <c r="B1831" s="105" t="str">
        <f t="shared" si="84"/>
        <v/>
      </c>
      <c r="C1831" s="105" t="str">
        <f t="shared" si="85"/>
        <v/>
      </c>
      <c r="D1831" s="105" t="str">
        <f t="shared" si="86"/>
        <v/>
      </c>
      <c r="E1831" s="106" t="s">
        <v>695</v>
      </c>
      <c r="F1831" s="106" t="s">
        <v>798</v>
      </c>
      <c r="G1831" s="106" t="s">
        <v>721</v>
      </c>
      <c r="H1831" s="106" t="s">
        <v>733</v>
      </c>
      <c r="I1831" s="106">
        <v>7</v>
      </c>
      <c r="J1831" s="106" t="s">
        <v>722</v>
      </c>
      <c r="K1831" s="106">
        <v>7</v>
      </c>
      <c r="L1831" s="106" t="s">
        <v>802</v>
      </c>
      <c r="M1831" s="106" t="s">
        <v>924</v>
      </c>
      <c r="N1831" s="106">
        <v>0.37</v>
      </c>
      <c r="O1831" s="106">
        <v>1.1000000000000001</v>
      </c>
      <c r="P1831" s="106" t="s">
        <v>714</v>
      </c>
      <c r="Q1831" s="107" t="s">
        <v>2605</v>
      </c>
      <c r="R1831" s="107" t="s">
        <v>275</v>
      </c>
    </row>
    <row r="1832" spans="2:18" ht="20.100000000000001" customHeight="1" x14ac:dyDescent="0.4">
      <c r="B1832" s="105" t="str">
        <f t="shared" si="84"/>
        <v/>
      </c>
      <c r="C1832" s="105" t="str">
        <f t="shared" si="85"/>
        <v/>
      </c>
      <c r="D1832" s="105" t="str">
        <f t="shared" si="86"/>
        <v/>
      </c>
      <c r="E1832" s="106" t="s">
        <v>695</v>
      </c>
      <c r="F1832" s="106" t="s">
        <v>798</v>
      </c>
      <c r="G1832" s="106" t="s">
        <v>773</v>
      </c>
      <c r="H1832" s="106" t="s">
        <v>729</v>
      </c>
      <c r="I1832" s="106">
        <v>7</v>
      </c>
      <c r="J1832" s="106" t="s">
        <v>774</v>
      </c>
      <c r="K1832" s="106">
        <v>7</v>
      </c>
      <c r="L1832" s="106" t="s">
        <v>799</v>
      </c>
      <c r="M1832" s="106" t="s">
        <v>924</v>
      </c>
      <c r="N1832" s="106">
        <v>0.36</v>
      </c>
      <c r="O1832" s="106">
        <v>1.1000000000000001</v>
      </c>
      <c r="P1832" s="106" t="s">
        <v>714</v>
      </c>
      <c r="Q1832" s="107" t="s">
        <v>2606</v>
      </c>
      <c r="R1832" s="107" t="s">
        <v>275</v>
      </c>
    </row>
    <row r="1833" spans="2:18" ht="20.100000000000001" customHeight="1" x14ac:dyDescent="0.4">
      <c r="B1833" s="105" t="str">
        <f t="shared" si="84"/>
        <v/>
      </c>
      <c r="C1833" s="105" t="str">
        <f t="shared" si="85"/>
        <v/>
      </c>
      <c r="D1833" s="105" t="str">
        <f t="shared" si="86"/>
        <v/>
      </c>
      <c r="E1833" s="106" t="s">
        <v>695</v>
      </c>
      <c r="F1833" s="106" t="s">
        <v>798</v>
      </c>
      <c r="G1833" s="106" t="s">
        <v>778</v>
      </c>
      <c r="H1833" s="106" t="s">
        <v>729</v>
      </c>
      <c r="I1833" s="106">
        <v>7</v>
      </c>
      <c r="J1833" s="106" t="s">
        <v>779</v>
      </c>
      <c r="K1833" s="106">
        <v>7</v>
      </c>
      <c r="L1833" s="106" t="s">
        <v>799</v>
      </c>
      <c r="M1833" s="106" t="s">
        <v>924</v>
      </c>
      <c r="N1833" s="106">
        <v>0.36</v>
      </c>
      <c r="O1833" s="106">
        <v>1.1000000000000001</v>
      </c>
      <c r="P1833" s="106" t="s">
        <v>714</v>
      </c>
      <c r="Q1833" s="107" t="s">
        <v>2607</v>
      </c>
      <c r="R1833" s="107" t="s">
        <v>275</v>
      </c>
    </row>
    <row r="1834" spans="2:18" ht="20.100000000000001" customHeight="1" x14ac:dyDescent="0.4">
      <c r="B1834" s="105" t="str">
        <f t="shared" si="84"/>
        <v/>
      </c>
      <c r="C1834" s="105" t="str">
        <f t="shared" si="85"/>
        <v/>
      </c>
      <c r="D1834" s="105" t="str">
        <f t="shared" si="86"/>
        <v/>
      </c>
      <c r="E1834" s="106" t="s">
        <v>695</v>
      </c>
      <c r="F1834" s="106" t="s">
        <v>798</v>
      </c>
      <c r="G1834" s="106" t="s">
        <v>782</v>
      </c>
      <c r="H1834" s="106" t="s">
        <v>729</v>
      </c>
      <c r="I1834" s="106">
        <v>7</v>
      </c>
      <c r="J1834" s="106" t="s">
        <v>783</v>
      </c>
      <c r="K1834" s="106">
        <v>7</v>
      </c>
      <c r="L1834" s="106" t="s">
        <v>799</v>
      </c>
      <c r="M1834" s="106" t="s">
        <v>924</v>
      </c>
      <c r="N1834" s="106">
        <v>0.33</v>
      </c>
      <c r="O1834" s="106">
        <v>1.1000000000000001</v>
      </c>
      <c r="P1834" s="106" t="s">
        <v>714</v>
      </c>
      <c r="Q1834" s="107" t="s">
        <v>2608</v>
      </c>
      <c r="R1834" s="107" t="s">
        <v>275</v>
      </c>
    </row>
    <row r="1835" spans="2:18" ht="20.100000000000001" customHeight="1" x14ac:dyDescent="0.4">
      <c r="B1835" s="105" t="str">
        <f t="shared" si="84"/>
        <v/>
      </c>
      <c r="C1835" s="105" t="str">
        <f t="shared" si="85"/>
        <v/>
      </c>
      <c r="D1835" s="105" t="str">
        <f t="shared" si="86"/>
        <v/>
      </c>
      <c r="E1835" s="106" t="s">
        <v>695</v>
      </c>
      <c r="F1835" s="106" t="s">
        <v>805</v>
      </c>
      <c r="G1835" s="106" t="s">
        <v>773</v>
      </c>
      <c r="H1835" s="106" t="s">
        <v>733</v>
      </c>
      <c r="I1835" s="106">
        <v>7</v>
      </c>
      <c r="J1835" s="106" t="s">
        <v>774</v>
      </c>
      <c r="K1835" s="106">
        <v>8</v>
      </c>
      <c r="L1835" s="106" t="s">
        <v>741</v>
      </c>
      <c r="M1835" s="106" t="s">
        <v>924</v>
      </c>
      <c r="N1835" s="106">
        <v>0.44</v>
      </c>
      <c r="O1835" s="106">
        <v>1.1000000000000001</v>
      </c>
      <c r="P1835" s="106" t="s">
        <v>714</v>
      </c>
      <c r="Q1835" s="107" t="s">
        <v>2609</v>
      </c>
      <c r="R1835" s="107" t="s">
        <v>275</v>
      </c>
    </row>
    <row r="1836" spans="2:18" ht="20.100000000000001" customHeight="1" x14ac:dyDescent="0.4">
      <c r="B1836" s="105" t="str">
        <f t="shared" si="84"/>
        <v/>
      </c>
      <c r="C1836" s="105" t="str">
        <f t="shared" si="85"/>
        <v/>
      </c>
      <c r="D1836" s="105" t="str">
        <f t="shared" si="86"/>
        <v/>
      </c>
      <c r="E1836" s="106" t="s">
        <v>695</v>
      </c>
      <c r="F1836" s="106" t="s">
        <v>805</v>
      </c>
      <c r="G1836" s="106" t="s">
        <v>773</v>
      </c>
      <c r="H1836" s="106" t="s">
        <v>765</v>
      </c>
      <c r="I1836" s="106">
        <v>7</v>
      </c>
      <c r="J1836" s="106" t="s">
        <v>774</v>
      </c>
      <c r="K1836" s="106">
        <v>7</v>
      </c>
      <c r="L1836" s="106" t="s">
        <v>741</v>
      </c>
      <c r="M1836" s="106" t="s">
        <v>924</v>
      </c>
      <c r="N1836" s="106">
        <v>0.44</v>
      </c>
      <c r="O1836" s="106">
        <v>1.1000000000000001</v>
      </c>
      <c r="P1836" s="106" t="s">
        <v>714</v>
      </c>
      <c r="Q1836" s="107" t="s">
        <v>2610</v>
      </c>
      <c r="R1836" s="107" t="s">
        <v>275</v>
      </c>
    </row>
    <row r="1837" spans="2:18" ht="20.100000000000001" customHeight="1" x14ac:dyDescent="0.4">
      <c r="B1837" s="105" t="str">
        <f t="shared" si="84"/>
        <v/>
      </c>
      <c r="C1837" s="105" t="str">
        <f t="shared" si="85"/>
        <v/>
      </c>
      <c r="D1837" s="105" t="str">
        <f t="shared" si="86"/>
        <v/>
      </c>
      <c r="E1837" s="106" t="s">
        <v>695</v>
      </c>
      <c r="F1837" s="106" t="s">
        <v>805</v>
      </c>
      <c r="G1837" s="106" t="s">
        <v>778</v>
      </c>
      <c r="H1837" s="106" t="s">
        <v>733</v>
      </c>
      <c r="I1837" s="106">
        <v>7</v>
      </c>
      <c r="J1837" s="106" t="s">
        <v>779</v>
      </c>
      <c r="K1837" s="106">
        <v>8</v>
      </c>
      <c r="L1837" s="106" t="s">
        <v>741</v>
      </c>
      <c r="M1837" s="106" t="s">
        <v>924</v>
      </c>
      <c r="N1837" s="106">
        <v>0.44</v>
      </c>
      <c r="O1837" s="106">
        <v>1.1000000000000001</v>
      </c>
      <c r="P1837" s="106" t="s">
        <v>714</v>
      </c>
      <c r="Q1837" s="107" t="s">
        <v>2611</v>
      </c>
      <c r="R1837" s="107" t="s">
        <v>275</v>
      </c>
    </row>
    <row r="1838" spans="2:18" ht="20.100000000000001" customHeight="1" x14ac:dyDescent="0.4">
      <c r="B1838" s="105" t="str">
        <f t="shared" si="84"/>
        <v/>
      </c>
      <c r="C1838" s="105" t="str">
        <f t="shared" si="85"/>
        <v/>
      </c>
      <c r="D1838" s="105" t="str">
        <f t="shared" si="86"/>
        <v/>
      </c>
      <c r="E1838" s="106" t="s">
        <v>695</v>
      </c>
      <c r="F1838" s="106" t="s">
        <v>805</v>
      </c>
      <c r="G1838" s="106" t="s">
        <v>778</v>
      </c>
      <c r="H1838" s="106" t="s">
        <v>765</v>
      </c>
      <c r="I1838" s="106">
        <v>7</v>
      </c>
      <c r="J1838" s="106" t="s">
        <v>779</v>
      </c>
      <c r="K1838" s="106">
        <v>7</v>
      </c>
      <c r="L1838" s="106" t="s">
        <v>741</v>
      </c>
      <c r="M1838" s="106" t="s">
        <v>924</v>
      </c>
      <c r="N1838" s="106">
        <v>0.44</v>
      </c>
      <c r="O1838" s="106">
        <v>1.1000000000000001</v>
      </c>
      <c r="P1838" s="106" t="s">
        <v>714</v>
      </c>
      <c r="Q1838" s="107" t="s">
        <v>2612</v>
      </c>
      <c r="R1838" s="107" t="s">
        <v>275</v>
      </c>
    </row>
    <row r="1839" spans="2:18" ht="20.100000000000001" customHeight="1" x14ac:dyDescent="0.4">
      <c r="B1839" s="105" t="str">
        <f t="shared" si="84"/>
        <v/>
      </c>
      <c r="C1839" s="105" t="str">
        <f t="shared" si="85"/>
        <v/>
      </c>
      <c r="D1839" s="105" t="str">
        <f t="shared" si="86"/>
        <v/>
      </c>
      <c r="E1839" s="106" t="s">
        <v>695</v>
      </c>
      <c r="F1839" s="106" t="s">
        <v>805</v>
      </c>
      <c r="G1839" s="106" t="s">
        <v>782</v>
      </c>
      <c r="H1839" s="106" t="s">
        <v>733</v>
      </c>
      <c r="I1839" s="106">
        <v>7</v>
      </c>
      <c r="J1839" s="106" t="s">
        <v>783</v>
      </c>
      <c r="K1839" s="106">
        <v>8</v>
      </c>
      <c r="L1839" s="106" t="s">
        <v>741</v>
      </c>
      <c r="M1839" s="106" t="s">
        <v>924</v>
      </c>
      <c r="N1839" s="106">
        <v>0.37</v>
      </c>
      <c r="O1839" s="106">
        <v>1.1000000000000001</v>
      </c>
      <c r="P1839" s="106" t="s">
        <v>714</v>
      </c>
      <c r="Q1839" s="107" t="s">
        <v>2613</v>
      </c>
      <c r="R1839" s="107" t="s">
        <v>275</v>
      </c>
    </row>
    <row r="1840" spans="2:18" ht="20.100000000000001" customHeight="1" x14ac:dyDescent="0.4">
      <c r="B1840" s="105" t="str">
        <f t="shared" si="84"/>
        <v/>
      </c>
      <c r="C1840" s="105" t="str">
        <f t="shared" si="85"/>
        <v/>
      </c>
      <c r="D1840" s="105" t="str">
        <f t="shared" si="86"/>
        <v/>
      </c>
      <c r="E1840" s="106" t="s">
        <v>695</v>
      </c>
      <c r="F1840" s="106" t="s">
        <v>805</v>
      </c>
      <c r="G1840" s="106" t="s">
        <v>782</v>
      </c>
      <c r="H1840" s="106" t="s">
        <v>765</v>
      </c>
      <c r="I1840" s="106">
        <v>7</v>
      </c>
      <c r="J1840" s="106" t="s">
        <v>783</v>
      </c>
      <c r="K1840" s="106">
        <v>7</v>
      </c>
      <c r="L1840" s="106" t="s">
        <v>741</v>
      </c>
      <c r="M1840" s="106" t="s">
        <v>924</v>
      </c>
      <c r="N1840" s="106">
        <v>0.37</v>
      </c>
      <c r="O1840" s="106">
        <v>1.1000000000000001</v>
      </c>
      <c r="P1840" s="106" t="s">
        <v>714</v>
      </c>
      <c r="Q1840" s="107" t="s">
        <v>2614</v>
      </c>
      <c r="R1840" s="107" t="s">
        <v>275</v>
      </c>
    </row>
    <row r="1841" spans="2:18" ht="20.100000000000001" customHeight="1" x14ac:dyDescent="0.4">
      <c r="B1841" s="105" t="str">
        <f t="shared" si="84"/>
        <v/>
      </c>
      <c r="C1841" s="105" t="str">
        <f t="shared" si="85"/>
        <v/>
      </c>
      <c r="D1841" s="105" t="str">
        <f t="shared" si="86"/>
        <v/>
      </c>
      <c r="E1841" s="106" t="s">
        <v>695</v>
      </c>
      <c r="F1841" s="106" t="s">
        <v>805</v>
      </c>
      <c r="G1841" s="106" t="s">
        <v>758</v>
      </c>
      <c r="H1841" s="106" t="s">
        <v>765</v>
      </c>
      <c r="I1841" s="106">
        <v>7</v>
      </c>
      <c r="J1841" s="106" t="s">
        <v>711</v>
      </c>
      <c r="K1841" s="106">
        <v>8</v>
      </c>
      <c r="L1841" s="106" t="s">
        <v>753</v>
      </c>
      <c r="M1841" s="106" t="s">
        <v>924</v>
      </c>
      <c r="N1841" s="106">
        <v>0.44</v>
      </c>
      <c r="O1841" s="106">
        <v>1.1000000000000001</v>
      </c>
      <c r="P1841" s="106" t="s">
        <v>714</v>
      </c>
      <c r="Q1841" s="107" t="s">
        <v>2615</v>
      </c>
      <c r="R1841" s="107" t="s">
        <v>275</v>
      </c>
    </row>
    <row r="1842" spans="2:18" ht="20.100000000000001" customHeight="1" x14ac:dyDescent="0.4">
      <c r="B1842" s="105" t="str">
        <f t="shared" si="84"/>
        <v/>
      </c>
      <c r="C1842" s="105" t="str">
        <f t="shared" si="85"/>
        <v/>
      </c>
      <c r="D1842" s="105" t="str">
        <f t="shared" si="86"/>
        <v/>
      </c>
      <c r="E1842" s="106" t="s">
        <v>695</v>
      </c>
      <c r="F1842" s="106" t="s">
        <v>805</v>
      </c>
      <c r="G1842" s="106" t="s">
        <v>788</v>
      </c>
      <c r="H1842" s="106" t="s">
        <v>733</v>
      </c>
      <c r="I1842" s="106">
        <v>7</v>
      </c>
      <c r="J1842" s="106" t="s">
        <v>722</v>
      </c>
      <c r="K1842" s="106">
        <v>8</v>
      </c>
      <c r="L1842" s="106" t="s">
        <v>753</v>
      </c>
      <c r="M1842" s="106" t="s">
        <v>924</v>
      </c>
      <c r="N1842" s="106">
        <v>0.44</v>
      </c>
      <c r="O1842" s="106">
        <v>1.1000000000000001</v>
      </c>
      <c r="P1842" s="106" t="s">
        <v>714</v>
      </c>
      <c r="Q1842" s="107" t="s">
        <v>2616</v>
      </c>
      <c r="R1842" s="107" t="s">
        <v>275</v>
      </c>
    </row>
    <row r="1843" spans="2:18" ht="20.100000000000001" customHeight="1" x14ac:dyDescent="0.4">
      <c r="B1843" s="105" t="str">
        <f t="shared" si="84"/>
        <v/>
      </c>
      <c r="C1843" s="105" t="str">
        <f t="shared" si="85"/>
        <v/>
      </c>
      <c r="D1843" s="105" t="str">
        <f t="shared" si="86"/>
        <v/>
      </c>
      <c r="E1843" s="106" t="s">
        <v>695</v>
      </c>
      <c r="F1843" s="106" t="s">
        <v>805</v>
      </c>
      <c r="G1843" s="106" t="s">
        <v>788</v>
      </c>
      <c r="H1843" s="106" t="s">
        <v>765</v>
      </c>
      <c r="I1843" s="106">
        <v>7</v>
      </c>
      <c r="J1843" s="106" t="s">
        <v>722</v>
      </c>
      <c r="K1843" s="106">
        <v>7</v>
      </c>
      <c r="L1843" s="106" t="s">
        <v>753</v>
      </c>
      <c r="M1843" s="106" t="s">
        <v>924</v>
      </c>
      <c r="N1843" s="106">
        <v>0.44</v>
      </c>
      <c r="O1843" s="106">
        <v>1.1000000000000001</v>
      </c>
      <c r="P1843" s="106" t="s">
        <v>714</v>
      </c>
      <c r="Q1843" s="107" t="s">
        <v>2617</v>
      </c>
      <c r="R1843" s="107" t="s">
        <v>275</v>
      </c>
    </row>
    <row r="1844" spans="2:18" ht="20.100000000000001" customHeight="1" x14ac:dyDescent="0.4">
      <c r="B1844" s="105" t="str">
        <f t="shared" si="84"/>
        <v/>
      </c>
      <c r="C1844" s="105" t="str">
        <f t="shared" si="85"/>
        <v/>
      </c>
      <c r="D1844" s="105" t="str">
        <f t="shared" si="86"/>
        <v/>
      </c>
      <c r="E1844" s="106" t="s">
        <v>695</v>
      </c>
      <c r="F1844" s="106" t="s">
        <v>740</v>
      </c>
      <c r="G1844" s="106" t="s">
        <v>773</v>
      </c>
      <c r="H1844" s="106" t="s">
        <v>717</v>
      </c>
      <c r="I1844" s="106">
        <v>7</v>
      </c>
      <c r="J1844" s="106" t="s">
        <v>774</v>
      </c>
      <c r="K1844" s="106">
        <v>7</v>
      </c>
      <c r="L1844" s="106" t="s">
        <v>741</v>
      </c>
      <c r="M1844" s="106" t="s">
        <v>924</v>
      </c>
      <c r="N1844" s="106">
        <v>0.33</v>
      </c>
      <c r="O1844" s="106">
        <v>1.1000000000000001</v>
      </c>
      <c r="P1844" s="106" t="s">
        <v>714</v>
      </c>
      <c r="Q1844" s="107" t="s">
        <v>2618</v>
      </c>
      <c r="R1844" s="107" t="s">
        <v>275</v>
      </c>
    </row>
    <row r="1845" spans="2:18" ht="20.100000000000001" customHeight="1" x14ac:dyDescent="0.4">
      <c r="B1845" s="105" t="str">
        <f t="shared" si="84"/>
        <v/>
      </c>
      <c r="C1845" s="105" t="str">
        <f t="shared" si="85"/>
        <v/>
      </c>
      <c r="D1845" s="105" t="str">
        <f t="shared" si="86"/>
        <v/>
      </c>
      <c r="E1845" s="106" t="s">
        <v>695</v>
      </c>
      <c r="F1845" s="106" t="s">
        <v>740</v>
      </c>
      <c r="G1845" s="106" t="s">
        <v>778</v>
      </c>
      <c r="H1845" s="106" t="s">
        <v>717</v>
      </c>
      <c r="I1845" s="106">
        <v>7</v>
      </c>
      <c r="J1845" s="106" t="s">
        <v>779</v>
      </c>
      <c r="K1845" s="106">
        <v>7</v>
      </c>
      <c r="L1845" s="106" t="s">
        <v>741</v>
      </c>
      <c r="M1845" s="106" t="s">
        <v>924</v>
      </c>
      <c r="N1845" s="106">
        <v>0.33</v>
      </c>
      <c r="O1845" s="106">
        <v>1.1000000000000001</v>
      </c>
      <c r="P1845" s="106" t="s">
        <v>714</v>
      </c>
      <c r="Q1845" s="107" t="s">
        <v>2619</v>
      </c>
      <c r="R1845" s="107" t="s">
        <v>275</v>
      </c>
    </row>
    <row r="1846" spans="2:18" ht="20.100000000000001" customHeight="1" x14ac:dyDescent="0.4">
      <c r="B1846" s="105" t="str">
        <f t="shared" si="84"/>
        <v/>
      </c>
      <c r="C1846" s="105" t="str">
        <f t="shared" si="85"/>
        <v/>
      </c>
      <c r="D1846" s="105" t="str">
        <f t="shared" si="86"/>
        <v/>
      </c>
      <c r="E1846" s="106" t="s">
        <v>695</v>
      </c>
      <c r="F1846" s="106" t="s">
        <v>740</v>
      </c>
      <c r="G1846" s="106" t="s">
        <v>782</v>
      </c>
      <c r="H1846" s="106" t="s">
        <v>717</v>
      </c>
      <c r="I1846" s="106">
        <v>7</v>
      </c>
      <c r="J1846" s="106" t="s">
        <v>783</v>
      </c>
      <c r="K1846" s="106">
        <v>7</v>
      </c>
      <c r="L1846" s="106" t="s">
        <v>741</v>
      </c>
      <c r="M1846" s="106" t="s">
        <v>924</v>
      </c>
      <c r="N1846" s="106">
        <v>0.28000000000000003</v>
      </c>
      <c r="O1846" s="106">
        <v>1.1000000000000001</v>
      </c>
      <c r="P1846" s="106" t="s">
        <v>714</v>
      </c>
      <c r="Q1846" s="107" t="s">
        <v>2620</v>
      </c>
      <c r="R1846" s="107" t="s">
        <v>275</v>
      </c>
    </row>
    <row r="1847" spans="2:18" ht="20.100000000000001" customHeight="1" x14ac:dyDescent="0.4">
      <c r="B1847" s="105" t="str">
        <f t="shared" si="84"/>
        <v/>
      </c>
      <c r="C1847" s="105" t="str">
        <f t="shared" si="85"/>
        <v/>
      </c>
      <c r="D1847" s="105" t="str">
        <f t="shared" si="86"/>
        <v/>
      </c>
      <c r="E1847" s="106" t="s">
        <v>695</v>
      </c>
      <c r="F1847" s="106" t="s">
        <v>740</v>
      </c>
      <c r="G1847" s="106" t="s">
        <v>788</v>
      </c>
      <c r="H1847" s="106" t="s">
        <v>717</v>
      </c>
      <c r="I1847" s="106">
        <v>7</v>
      </c>
      <c r="J1847" s="106" t="s">
        <v>722</v>
      </c>
      <c r="K1847" s="106">
        <v>7</v>
      </c>
      <c r="L1847" s="106" t="s">
        <v>753</v>
      </c>
      <c r="M1847" s="106" t="s">
        <v>924</v>
      </c>
      <c r="N1847" s="106">
        <v>0.34</v>
      </c>
      <c r="O1847" s="106">
        <v>1.1000000000000001</v>
      </c>
      <c r="P1847" s="106" t="s">
        <v>714</v>
      </c>
      <c r="Q1847" s="107" t="s">
        <v>2621</v>
      </c>
      <c r="R1847" s="107" t="s">
        <v>275</v>
      </c>
    </row>
    <row r="1848" spans="2:18" ht="20.100000000000001" customHeight="1" x14ac:dyDescent="0.4">
      <c r="B1848" s="105" t="str">
        <f t="shared" si="84"/>
        <v/>
      </c>
      <c r="C1848" s="105" t="str">
        <f t="shared" si="85"/>
        <v/>
      </c>
      <c r="D1848" s="105" t="str">
        <f t="shared" si="86"/>
        <v/>
      </c>
      <c r="E1848" s="106" t="s">
        <v>695</v>
      </c>
      <c r="F1848" s="106" t="s">
        <v>817</v>
      </c>
      <c r="G1848" s="106" t="s">
        <v>773</v>
      </c>
      <c r="H1848" s="106" t="s">
        <v>802</v>
      </c>
      <c r="I1848" s="106">
        <v>7</v>
      </c>
      <c r="J1848" s="106" t="s">
        <v>774</v>
      </c>
      <c r="K1848" s="106">
        <v>8</v>
      </c>
      <c r="L1848" s="106" t="s">
        <v>741</v>
      </c>
      <c r="M1848" s="106" t="s">
        <v>924</v>
      </c>
      <c r="N1848" s="106">
        <v>0.31</v>
      </c>
      <c r="O1848" s="106">
        <v>1.1000000000000001</v>
      </c>
      <c r="P1848" s="106" t="s">
        <v>714</v>
      </c>
      <c r="Q1848" s="107" t="s">
        <v>2622</v>
      </c>
      <c r="R1848" s="107" t="s">
        <v>275</v>
      </c>
    </row>
    <row r="1849" spans="2:18" ht="20.100000000000001" customHeight="1" x14ac:dyDescent="0.4">
      <c r="B1849" s="105" t="str">
        <f t="shared" si="84"/>
        <v/>
      </c>
      <c r="C1849" s="105" t="str">
        <f t="shared" si="85"/>
        <v/>
      </c>
      <c r="D1849" s="105" t="str">
        <f t="shared" si="86"/>
        <v/>
      </c>
      <c r="E1849" s="106" t="s">
        <v>695</v>
      </c>
      <c r="F1849" s="106" t="s">
        <v>817</v>
      </c>
      <c r="G1849" s="106" t="s">
        <v>773</v>
      </c>
      <c r="H1849" s="106" t="s">
        <v>819</v>
      </c>
      <c r="I1849" s="106">
        <v>7</v>
      </c>
      <c r="J1849" s="106" t="s">
        <v>774</v>
      </c>
      <c r="K1849" s="106">
        <v>7</v>
      </c>
      <c r="L1849" s="106" t="s">
        <v>741</v>
      </c>
      <c r="M1849" s="106" t="s">
        <v>924</v>
      </c>
      <c r="N1849" s="106">
        <v>0.31</v>
      </c>
      <c r="O1849" s="106">
        <v>1.1000000000000001</v>
      </c>
      <c r="P1849" s="106" t="s">
        <v>714</v>
      </c>
      <c r="Q1849" s="107" t="s">
        <v>2623</v>
      </c>
      <c r="R1849" s="107" t="s">
        <v>275</v>
      </c>
    </row>
    <row r="1850" spans="2:18" ht="20.100000000000001" customHeight="1" x14ac:dyDescent="0.4">
      <c r="B1850" s="105" t="str">
        <f t="shared" si="84"/>
        <v/>
      </c>
      <c r="C1850" s="105" t="str">
        <f t="shared" si="85"/>
        <v/>
      </c>
      <c r="D1850" s="105" t="str">
        <f t="shared" si="86"/>
        <v/>
      </c>
      <c r="E1850" s="106" t="s">
        <v>695</v>
      </c>
      <c r="F1850" s="106" t="s">
        <v>817</v>
      </c>
      <c r="G1850" s="106" t="s">
        <v>778</v>
      </c>
      <c r="H1850" s="106" t="s">
        <v>802</v>
      </c>
      <c r="I1850" s="106">
        <v>7</v>
      </c>
      <c r="J1850" s="106" t="s">
        <v>779</v>
      </c>
      <c r="K1850" s="106">
        <v>8</v>
      </c>
      <c r="L1850" s="106" t="s">
        <v>741</v>
      </c>
      <c r="M1850" s="106" t="s">
        <v>924</v>
      </c>
      <c r="N1850" s="106">
        <v>0.31</v>
      </c>
      <c r="O1850" s="106">
        <v>1.1000000000000001</v>
      </c>
      <c r="P1850" s="106" t="s">
        <v>714</v>
      </c>
      <c r="Q1850" s="107" t="s">
        <v>2624</v>
      </c>
      <c r="R1850" s="107" t="s">
        <v>275</v>
      </c>
    </row>
    <row r="1851" spans="2:18" ht="20.100000000000001" customHeight="1" x14ac:dyDescent="0.4">
      <c r="B1851" s="105" t="str">
        <f t="shared" si="84"/>
        <v/>
      </c>
      <c r="C1851" s="105" t="str">
        <f t="shared" si="85"/>
        <v/>
      </c>
      <c r="D1851" s="105" t="str">
        <f t="shared" si="86"/>
        <v/>
      </c>
      <c r="E1851" s="106" t="s">
        <v>695</v>
      </c>
      <c r="F1851" s="106" t="s">
        <v>817</v>
      </c>
      <c r="G1851" s="106" t="s">
        <v>778</v>
      </c>
      <c r="H1851" s="106" t="s">
        <v>819</v>
      </c>
      <c r="I1851" s="106">
        <v>7</v>
      </c>
      <c r="J1851" s="106" t="s">
        <v>779</v>
      </c>
      <c r="K1851" s="106">
        <v>7</v>
      </c>
      <c r="L1851" s="106" t="s">
        <v>741</v>
      </c>
      <c r="M1851" s="106" t="s">
        <v>924</v>
      </c>
      <c r="N1851" s="106">
        <v>0.31</v>
      </c>
      <c r="O1851" s="106">
        <v>1.1000000000000001</v>
      </c>
      <c r="P1851" s="106" t="s">
        <v>714</v>
      </c>
      <c r="Q1851" s="107" t="s">
        <v>2625</v>
      </c>
      <c r="R1851" s="107" t="s">
        <v>275</v>
      </c>
    </row>
    <row r="1852" spans="2:18" ht="20.100000000000001" customHeight="1" x14ac:dyDescent="0.4">
      <c r="B1852" s="105" t="str">
        <f t="shared" si="84"/>
        <v/>
      </c>
      <c r="C1852" s="105" t="str">
        <f t="shared" si="85"/>
        <v/>
      </c>
      <c r="D1852" s="105" t="str">
        <f t="shared" si="86"/>
        <v/>
      </c>
      <c r="E1852" s="106" t="s">
        <v>695</v>
      </c>
      <c r="F1852" s="106" t="s">
        <v>817</v>
      </c>
      <c r="G1852" s="106" t="s">
        <v>782</v>
      </c>
      <c r="H1852" s="106" t="s">
        <v>802</v>
      </c>
      <c r="I1852" s="106">
        <v>7</v>
      </c>
      <c r="J1852" s="106" t="s">
        <v>783</v>
      </c>
      <c r="K1852" s="106">
        <v>8</v>
      </c>
      <c r="L1852" s="106" t="s">
        <v>741</v>
      </c>
      <c r="M1852" s="106" t="s">
        <v>924</v>
      </c>
      <c r="N1852" s="106">
        <v>0.26</v>
      </c>
      <c r="O1852" s="106">
        <v>1.1000000000000001</v>
      </c>
      <c r="P1852" s="106" t="s">
        <v>714</v>
      </c>
      <c r="Q1852" s="107" t="s">
        <v>2626</v>
      </c>
      <c r="R1852" s="107" t="s">
        <v>275</v>
      </c>
    </row>
    <row r="1853" spans="2:18" ht="20.100000000000001" customHeight="1" x14ac:dyDescent="0.4">
      <c r="B1853" s="105" t="str">
        <f t="shared" si="84"/>
        <v/>
      </c>
      <c r="C1853" s="105" t="str">
        <f t="shared" si="85"/>
        <v/>
      </c>
      <c r="D1853" s="105" t="str">
        <f t="shared" si="86"/>
        <v/>
      </c>
      <c r="E1853" s="106" t="s">
        <v>695</v>
      </c>
      <c r="F1853" s="106" t="s">
        <v>817</v>
      </c>
      <c r="G1853" s="106" t="s">
        <v>782</v>
      </c>
      <c r="H1853" s="106" t="s">
        <v>819</v>
      </c>
      <c r="I1853" s="106">
        <v>7</v>
      </c>
      <c r="J1853" s="106" t="s">
        <v>783</v>
      </c>
      <c r="K1853" s="106">
        <v>7</v>
      </c>
      <c r="L1853" s="106" t="s">
        <v>741</v>
      </c>
      <c r="M1853" s="106" t="s">
        <v>924</v>
      </c>
      <c r="N1853" s="106">
        <v>0.26</v>
      </c>
      <c r="O1853" s="106">
        <v>1.1000000000000001</v>
      </c>
      <c r="P1853" s="106" t="s">
        <v>714</v>
      </c>
      <c r="Q1853" s="107" t="s">
        <v>2627</v>
      </c>
      <c r="R1853" s="107" t="s">
        <v>275</v>
      </c>
    </row>
    <row r="1854" spans="2:18" ht="20.100000000000001" customHeight="1" x14ac:dyDescent="0.4">
      <c r="B1854" s="105" t="str">
        <f t="shared" si="84"/>
        <v/>
      </c>
      <c r="C1854" s="105" t="str">
        <f t="shared" si="85"/>
        <v/>
      </c>
      <c r="D1854" s="105" t="str">
        <f t="shared" si="86"/>
        <v/>
      </c>
      <c r="E1854" s="106" t="s">
        <v>695</v>
      </c>
      <c r="F1854" s="106" t="s">
        <v>817</v>
      </c>
      <c r="G1854" s="106" t="s">
        <v>758</v>
      </c>
      <c r="H1854" s="106" t="s">
        <v>819</v>
      </c>
      <c r="I1854" s="106">
        <v>7</v>
      </c>
      <c r="J1854" s="106" t="s">
        <v>711</v>
      </c>
      <c r="K1854" s="106">
        <v>8</v>
      </c>
      <c r="L1854" s="106" t="s">
        <v>753</v>
      </c>
      <c r="M1854" s="106" t="s">
        <v>924</v>
      </c>
      <c r="N1854" s="106">
        <v>0.32</v>
      </c>
      <c r="O1854" s="106">
        <v>1.1000000000000001</v>
      </c>
      <c r="P1854" s="106" t="s">
        <v>714</v>
      </c>
      <c r="Q1854" s="107" t="s">
        <v>2628</v>
      </c>
      <c r="R1854" s="107" t="s">
        <v>275</v>
      </c>
    </row>
    <row r="1855" spans="2:18" ht="20.100000000000001" customHeight="1" x14ac:dyDescent="0.4">
      <c r="B1855" s="105" t="str">
        <f t="shared" si="84"/>
        <v/>
      </c>
      <c r="C1855" s="105" t="str">
        <f t="shared" si="85"/>
        <v/>
      </c>
      <c r="D1855" s="105" t="str">
        <f t="shared" si="86"/>
        <v/>
      </c>
      <c r="E1855" s="106" t="s">
        <v>695</v>
      </c>
      <c r="F1855" s="106" t="s">
        <v>817</v>
      </c>
      <c r="G1855" s="106" t="s">
        <v>788</v>
      </c>
      <c r="H1855" s="106" t="s">
        <v>802</v>
      </c>
      <c r="I1855" s="106">
        <v>7</v>
      </c>
      <c r="J1855" s="106" t="s">
        <v>722</v>
      </c>
      <c r="K1855" s="106">
        <v>8</v>
      </c>
      <c r="L1855" s="106" t="s">
        <v>753</v>
      </c>
      <c r="M1855" s="106" t="s">
        <v>924</v>
      </c>
      <c r="N1855" s="106">
        <v>0.32</v>
      </c>
      <c r="O1855" s="106">
        <v>1.1000000000000001</v>
      </c>
      <c r="P1855" s="106" t="s">
        <v>714</v>
      </c>
      <c r="Q1855" s="107" t="s">
        <v>2629</v>
      </c>
      <c r="R1855" s="107" t="s">
        <v>275</v>
      </c>
    </row>
    <row r="1856" spans="2:18" ht="20.100000000000001" customHeight="1" x14ac:dyDescent="0.4">
      <c r="B1856" s="105" t="str">
        <f t="shared" si="84"/>
        <v/>
      </c>
      <c r="C1856" s="105" t="str">
        <f t="shared" si="85"/>
        <v/>
      </c>
      <c r="D1856" s="105" t="str">
        <f t="shared" si="86"/>
        <v/>
      </c>
      <c r="E1856" s="106" t="s">
        <v>695</v>
      </c>
      <c r="F1856" s="106" t="s">
        <v>817</v>
      </c>
      <c r="G1856" s="106" t="s">
        <v>788</v>
      </c>
      <c r="H1856" s="106" t="s">
        <v>819</v>
      </c>
      <c r="I1856" s="106">
        <v>7</v>
      </c>
      <c r="J1856" s="106" t="s">
        <v>722</v>
      </c>
      <c r="K1856" s="106">
        <v>7</v>
      </c>
      <c r="L1856" s="106" t="s">
        <v>753</v>
      </c>
      <c r="M1856" s="106" t="s">
        <v>924</v>
      </c>
      <c r="N1856" s="106">
        <v>0.32</v>
      </c>
      <c r="O1856" s="106">
        <v>1.1000000000000001</v>
      </c>
      <c r="P1856" s="106" t="s">
        <v>714</v>
      </c>
      <c r="Q1856" s="107" t="s">
        <v>2630</v>
      </c>
      <c r="R1856" s="107" t="s">
        <v>275</v>
      </c>
    </row>
    <row r="1857" spans="2:18" ht="20.100000000000001" customHeight="1" x14ac:dyDescent="0.4">
      <c r="B1857" s="105" t="str">
        <f t="shared" si="84"/>
        <v/>
      </c>
      <c r="C1857" s="105" t="str">
        <f t="shared" si="85"/>
        <v/>
      </c>
      <c r="D1857" s="105" t="str">
        <f t="shared" si="86"/>
        <v/>
      </c>
      <c r="E1857" s="106" t="s">
        <v>695</v>
      </c>
      <c r="F1857" s="106" t="s">
        <v>1813</v>
      </c>
      <c r="G1857" s="106" t="s">
        <v>697</v>
      </c>
      <c r="H1857" s="106" t="s">
        <v>707</v>
      </c>
      <c r="I1857" s="106">
        <v>11</v>
      </c>
      <c r="J1857" s="106" t="s">
        <v>699</v>
      </c>
      <c r="K1857" s="106">
        <v>11</v>
      </c>
      <c r="L1857" s="106" t="s">
        <v>741</v>
      </c>
      <c r="M1857" s="106" t="s">
        <v>924</v>
      </c>
      <c r="N1857" s="106">
        <v>0.55000000000000004</v>
      </c>
      <c r="O1857" s="106">
        <v>1.1000000000000001</v>
      </c>
      <c r="P1857" s="106" t="s">
        <v>714</v>
      </c>
      <c r="Q1857" s="107" t="s">
        <v>2631</v>
      </c>
      <c r="R1857" s="107" t="s">
        <v>275</v>
      </c>
    </row>
    <row r="1858" spans="2:18" ht="20.100000000000001" customHeight="1" x14ac:dyDescent="0.4">
      <c r="B1858" s="105" t="str">
        <f t="shared" si="84"/>
        <v/>
      </c>
      <c r="C1858" s="105" t="str">
        <f t="shared" si="85"/>
        <v/>
      </c>
      <c r="D1858" s="105" t="str">
        <f t="shared" si="86"/>
        <v/>
      </c>
      <c r="E1858" s="106" t="s">
        <v>695</v>
      </c>
      <c r="F1858" s="106" t="s">
        <v>1813</v>
      </c>
      <c r="G1858" s="106" t="s">
        <v>697</v>
      </c>
      <c r="H1858" s="106" t="s">
        <v>1817</v>
      </c>
      <c r="I1858" s="106">
        <v>10</v>
      </c>
      <c r="J1858" s="106" t="s">
        <v>699</v>
      </c>
      <c r="K1858" s="106">
        <v>11</v>
      </c>
      <c r="L1858" s="106" t="s">
        <v>741</v>
      </c>
      <c r="M1858" s="106" t="s">
        <v>924</v>
      </c>
      <c r="N1858" s="106">
        <v>0.54</v>
      </c>
      <c r="O1858" s="106">
        <v>1.1000000000000001</v>
      </c>
      <c r="P1858" s="106" t="s">
        <v>714</v>
      </c>
      <c r="Q1858" s="107" t="s">
        <v>2632</v>
      </c>
      <c r="R1858" s="107" t="s">
        <v>275</v>
      </c>
    </row>
    <row r="1859" spans="2:18" ht="20.100000000000001" customHeight="1" x14ac:dyDescent="0.4">
      <c r="B1859" s="105" t="str">
        <f t="shared" si="84"/>
        <v/>
      </c>
      <c r="C1859" s="105" t="str">
        <f t="shared" si="85"/>
        <v/>
      </c>
      <c r="D1859" s="105" t="str">
        <f t="shared" si="86"/>
        <v/>
      </c>
      <c r="E1859" s="106" t="s">
        <v>695</v>
      </c>
      <c r="F1859" s="106" t="s">
        <v>1841</v>
      </c>
      <c r="G1859" s="106" t="s">
        <v>710</v>
      </c>
      <c r="H1859" s="106" t="s">
        <v>1027</v>
      </c>
      <c r="I1859" s="106">
        <v>6</v>
      </c>
      <c r="J1859" s="106" t="s">
        <v>711</v>
      </c>
      <c r="K1859" s="106">
        <v>7</v>
      </c>
      <c r="L1859" s="106" t="s">
        <v>765</v>
      </c>
      <c r="M1859" s="106" t="s">
        <v>700</v>
      </c>
      <c r="N1859" s="106">
        <v>0.52</v>
      </c>
      <c r="O1859" s="106">
        <v>1.1000000000000001</v>
      </c>
      <c r="P1859" s="106" t="s">
        <v>714</v>
      </c>
      <c r="Q1859" s="107" t="s">
        <v>2633</v>
      </c>
      <c r="R1859" s="107" t="s">
        <v>275</v>
      </c>
    </row>
    <row r="1860" spans="2:18" ht="20.100000000000001" customHeight="1" x14ac:dyDescent="0.4">
      <c r="B1860" s="105" t="str">
        <f t="shared" si="84"/>
        <v/>
      </c>
      <c r="C1860" s="105" t="str">
        <f t="shared" si="85"/>
        <v/>
      </c>
      <c r="D1860" s="105" t="str">
        <f t="shared" si="86"/>
        <v/>
      </c>
      <c r="E1860" s="106" t="s">
        <v>695</v>
      </c>
      <c r="F1860" s="106" t="s">
        <v>1841</v>
      </c>
      <c r="G1860" s="106" t="s">
        <v>721</v>
      </c>
      <c r="H1860" s="106" t="s">
        <v>1817</v>
      </c>
      <c r="I1860" s="106">
        <v>7</v>
      </c>
      <c r="J1860" s="106" t="s">
        <v>722</v>
      </c>
      <c r="K1860" s="106">
        <v>7</v>
      </c>
      <c r="L1860" s="106" t="s">
        <v>733</v>
      </c>
      <c r="M1860" s="106" t="s">
        <v>700</v>
      </c>
      <c r="N1860" s="106">
        <v>0.52</v>
      </c>
      <c r="O1860" s="106">
        <v>1.1000000000000001</v>
      </c>
      <c r="P1860" s="106" t="s">
        <v>714</v>
      </c>
      <c r="Q1860" s="107" t="s">
        <v>2634</v>
      </c>
      <c r="R1860" s="107" t="s">
        <v>275</v>
      </c>
    </row>
    <row r="1861" spans="2:18" ht="20.100000000000001" customHeight="1" x14ac:dyDescent="0.4">
      <c r="B1861" s="105" t="str">
        <f t="shared" si="84"/>
        <v/>
      </c>
      <c r="C1861" s="105" t="str">
        <f t="shared" si="85"/>
        <v/>
      </c>
      <c r="D1861" s="105" t="str">
        <f t="shared" si="86"/>
        <v/>
      </c>
      <c r="E1861" s="106" t="s">
        <v>695</v>
      </c>
      <c r="F1861" s="106" t="s">
        <v>1841</v>
      </c>
      <c r="G1861" s="106" t="s">
        <v>773</v>
      </c>
      <c r="H1861" s="106" t="s">
        <v>707</v>
      </c>
      <c r="I1861" s="106">
        <v>7</v>
      </c>
      <c r="J1861" s="106" t="s">
        <v>774</v>
      </c>
      <c r="K1861" s="106">
        <v>7</v>
      </c>
      <c r="L1861" s="106" t="s">
        <v>729</v>
      </c>
      <c r="M1861" s="106" t="s">
        <v>700</v>
      </c>
      <c r="N1861" s="106">
        <v>0.52</v>
      </c>
      <c r="O1861" s="106">
        <v>1.1000000000000001</v>
      </c>
      <c r="P1861" s="106" t="s">
        <v>714</v>
      </c>
      <c r="Q1861" s="107" t="s">
        <v>2635</v>
      </c>
      <c r="R1861" s="107" t="s">
        <v>275</v>
      </c>
    </row>
    <row r="1862" spans="2:18" ht="20.100000000000001" customHeight="1" x14ac:dyDescent="0.4">
      <c r="B1862" s="105" t="str">
        <f t="shared" si="84"/>
        <v/>
      </c>
      <c r="C1862" s="105" t="str">
        <f t="shared" si="85"/>
        <v/>
      </c>
      <c r="D1862" s="105" t="str">
        <f t="shared" si="86"/>
        <v/>
      </c>
      <c r="E1862" s="106" t="s">
        <v>695</v>
      </c>
      <c r="F1862" s="106" t="s">
        <v>1841</v>
      </c>
      <c r="G1862" s="106" t="s">
        <v>778</v>
      </c>
      <c r="H1862" s="106" t="s">
        <v>707</v>
      </c>
      <c r="I1862" s="106">
        <v>7</v>
      </c>
      <c r="J1862" s="106" t="s">
        <v>779</v>
      </c>
      <c r="K1862" s="106">
        <v>7</v>
      </c>
      <c r="L1862" s="106" t="s">
        <v>729</v>
      </c>
      <c r="M1862" s="106" t="s">
        <v>700</v>
      </c>
      <c r="N1862" s="106">
        <v>0.52</v>
      </c>
      <c r="O1862" s="106">
        <v>1.1000000000000001</v>
      </c>
      <c r="P1862" s="106" t="s">
        <v>714</v>
      </c>
      <c r="Q1862" s="107" t="s">
        <v>2636</v>
      </c>
      <c r="R1862" s="107" t="s">
        <v>275</v>
      </c>
    </row>
    <row r="1863" spans="2:18" ht="20.100000000000001" customHeight="1" x14ac:dyDescent="0.4">
      <c r="B1863" s="105" t="str">
        <f t="shared" si="84"/>
        <v/>
      </c>
      <c r="C1863" s="105" t="str">
        <f t="shared" si="85"/>
        <v/>
      </c>
      <c r="D1863" s="105" t="str">
        <f t="shared" si="86"/>
        <v/>
      </c>
      <c r="E1863" s="106" t="s">
        <v>695</v>
      </c>
      <c r="F1863" s="106" t="s">
        <v>1841</v>
      </c>
      <c r="G1863" s="106" t="s">
        <v>778</v>
      </c>
      <c r="H1863" s="106" t="s">
        <v>1817</v>
      </c>
      <c r="I1863" s="106">
        <v>6</v>
      </c>
      <c r="J1863" s="106" t="s">
        <v>779</v>
      </c>
      <c r="K1863" s="106">
        <v>6</v>
      </c>
      <c r="L1863" s="106" t="s">
        <v>733</v>
      </c>
      <c r="M1863" s="106" t="s">
        <v>700</v>
      </c>
      <c r="N1863" s="106">
        <v>0.52</v>
      </c>
      <c r="O1863" s="106">
        <v>1.1000000000000001</v>
      </c>
      <c r="P1863" s="106" t="s">
        <v>714</v>
      </c>
      <c r="Q1863" s="107" t="s">
        <v>2637</v>
      </c>
      <c r="R1863" s="107" t="s">
        <v>275</v>
      </c>
    </row>
    <row r="1864" spans="2:18" ht="20.100000000000001" customHeight="1" x14ac:dyDescent="0.4">
      <c r="B1864" s="105" t="str">
        <f t="shared" si="84"/>
        <v/>
      </c>
      <c r="C1864" s="105" t="str">
        <f t="shared" si="85"/>
        <v/>
      </c>
      <c r="D1864" s="105" t="str">
        <f t="shared" si="86"/>
        <v/>
      </c>
      <c r="E1864" s="106" t="s">
        <v>695</v>
      </c>
      <c r="F1864" s="106" t="s">
        <v>1841</v>
      </c>
      <c r="G1864" s="106" t="s">
        <v>782</v>
      </c>
      <c r="H1864" s="106" t="s">
        <v>707</v>
      </c>
      <c r="I1864" s="106">
        <v>7</v>
      </c>
      <c r="J1864" s="106" t="s">
        <v>783</v>
      </c>
      <c r="K1864" s="106">
        <v>7</v>
      </c>
      <c r="L1864" s="106" t="s">
        <v>729</v>
      </c>
      <c r="M1864" s="106" t="s">
        <v>700</v>
      </c>
      <c r="N1864" s="106">
        <v>0.41</v>
      </c>
      <c r="O1864" s="106">
        <v>1.1000000000000001</v>
      </c>
      <c r="P1864" s="106" t="s">
        <v>714</v>
      </c>
      <c r="Q1864" s="107" t="s">
        <v>2638</v>
      </c>
      <c r="R1864" s="107" t="s">
        <v>275</v>
      </c>
    </row>
    <row r="1865" spans="2:18" ht="20.100000000000001" customHeight="1" x14ac:dyDescent="0.4">
      <c r="B1865" s="105" t="str">
        <f t="shared" si="84"/>
        <v/>
      </c>
      <c r="C1865" s="105" t="str">
        <f t="shared" si="85"/>
        <v/>
      </c>
      <c r="D1865" s="105" t="str">
        <f t="shared" si="86"/>
        <v/>
      </c>
      <c r="E1865" s="106" t="s">
        <v>695</v>
      </c>
      <c r="F1865" s="106" t="s">
        <v>1813</v>
      </c>
      <c r="G1865" s="106" t="s">
        <v>773</v>
      </c>
      <c r="H1865" s="106" t="s">
        <v>1027</v>
      </c>
      <c r="I1865" s="106">
        <v>7</v>
      </c>
      <c r="J1865" s="106" t="s">
        <v>774</v>
      </c>
      <c r="K1865" s="106">
        <v>7</v>
      </c>
      <c r="L1865" s="106" t="s">
        <v>741</v>
      </c>
      <c r="M1865" s="106" t="s">
        <v>700</v>
      </c>
      <c r="N1865" s="106">
        <v>0.51</v>
      </c>
      <c r="O1865" s="106">
        <v>1.1000000000000001</v>
      </c>
      <c r="P1865" s="106" t="s">
        <v>714</v>
      </c>
      <c r="Q1865" s="107" t="s">
        <v>2639</v>
      </c>
      <c r="R1865" s="107" t="s">
        <v>275</v>
      </c>
    </row>
    <row r="1866" spans="2:18" ht="20.100000000000001" customHeight="1" x14ac:dyDescent="0.4">
      <c r="B1866" s="105" t="str">
        <f t="shared" si="84"/>
        <v/>
      </c>
      <c r="C1866" s="105" t="str">
        <f t="shared" si="85"/>
        <v/>
      </c>
      <c r="D1866" s="105" t="str">
        <f t="shared" si="86"/>
        <v/>
      </c>
      <c r="E1866" s="106" t="s">
        <v>695</v>
      </c>
      <c r="F1866" s="106" t="s">
        <v>1813</v>
      </c>
      <c r="G1866" s="106" t="s">
        <v>778</v>
      </c>
      <c r="H1866" s="106" t="s">
        <v>1027</v>
      </c>
      <c r="I1866" s="106">
        <v>7</v>
      </c>
      <c r="J1866" s="106" t="s">
        <v>779</v>
      </c>
      <c r="K1866" s="106">
        <v>7</v>
      </c>
      <c r="L1866" s="106" t="s">
        <v>741</v>
      </c>
      <c r="M1866" s="106" t="s">
        <v>700</v>
      </c>
      <c r="N1866" s="106">
        <v>0.51</v>
      </c>
      <c r="O1866" s="106">
        <v>1.1000000000000001</v>
      </c>
      <c r="P1866" s="106" t="s">
        <v>714</v>
      </c>
      <c r="Q1866" s="107" t="s">
        <v>2640</v>
      </c>
      <c r="R1866" s="107" t="s">
        <v>275</v>
      </c>
    </row>
    <row r="1867" spans="2:18" ht="20.100000000000001" customHeight="1" x14ac:dyDescent="0.4">
      <c r="B1867" s="105" t="str">
        <f t="shared" si="84"/>
        <v/>
      </c>
      <c r="C1867" s="105" t="str">
        <f t="shared" si="85"/>
        <v/>
      </c>
      <c r="D1867" s="105" t="str">
        <f t="shared" si="86"/>
        <v/>
      </c>
      <c r="E1867" s="106" t="s">
        <v>695</v>
      </c>
      <c r="F1867" s="106" t="s">
        <v>1813</v>
      </c>
      <c r="G1867" s="106" t="s">
        <v>782</v>
      </c>
      <c r="H1867" s="106" t="s">
        <v>1027</v>
      </c>
      <c r="I1867" s="106">
        <v>7</v>
      </c>
      <c r="J1867" s="106" t="s">
        <v>783</v>
      </c>
      <c r="K1867" s="106">
        <v>7</v>
      </c>
      <c r="L1867" s="106" t="s">
        <v>741</v>
      </c>
      <c r="M1867" s="106" t="s">
        <v>700</v>
      </c>
      <c r="N1867" s="106">
        <v>0.4</v>
      </c>
      <c r="O1867" s="106">
        <v>1.1000000000000001</v>
      </c>
      <c r="P1867" s="106" t="s">
        <v>714</v>
      </c>
      <c r="Q1867" s="107" t="s">
        <v>2641</v>
      </c>
      <c r="R1867" s="107" t="s">
        <v>275</v>
      </c>
    </row>
    <row r="1868" spans="2:18" ht="20.100000000000001" customHeight="1" x14ac:dyDescent="0.4">
      <c r="B1868" s="105" t="str">
        <f t="shared" si="84"/>
        <v/>
      </c>
      <c r="C1868" s="105" t="str">
        <f t="shared" si="85"/>
        <v/>
      </c>
      <c r="D1868" s="105" t="str">
        <f t="shared" si="86"/>
        <v/>
      </c>
      <c r="E1868" s="106" t="s">
        <v>695</v>
      </c>
      <c r="F1868" s="106" t="s">
        <v>1813</v>
      </c>
      <c r="G1868" s="106" t="s">
        <v>788</v>
      </c>
      <c r="H1868" s="106" t="s">
        <v>1027</v>
      </c>
      <c r="I1868" s="106">
        <v>7</v>
      </c>
      <c r="J1868" s="106" t="s">
        <v>722</v>
      </c>
      <c r="K1868" s="106">
        <v>7</v>
      </c>
      <c r="L1868" s="106" t="s">
        <v>753</v>
      </c>
      <c r="M1868" s="106" t="s">
        <v>700</v>
      </c>
      <c r="N1868" s="106">
        <v>0.52</v>
      </c>
      <c r="O1868" s="106">
        <v>1.1000000000000001</v>
      </c>
      <c r="P1868" s="106" t="s">
        <v>714</v>
      </c>
      <c r="Q1868" s="107" t="s">
        <v>2642</v>
      </c>
      <c r="R1868" s="107" t="s">
        <v>275</v>
      </c>
    </row>
    <row r="1869" spans="2:18" ht="20.100000000000001" customHeight="1" x14ac:dyDescent="0.4">
      <c r="B1869" s="105" t="str">
        <f t="shared" si="84"/>
        <v/>
      </c>
      <c r="C1869" s="105" t="str">
        <f t="shared" si="85"/>
        <v/>
      </c>
      <c r="D1869" s="105" t="str">
        <f t="shared" si="86"/>
        <v/>
      </c>
      <c r="E1869" s="106" t="s">
        <v>695</v>
      </c>
      <c r="F1869" s="106" t="s">
        <v>794</v>
      </c>
      <c r="G1869" s="106" t="s">
        <v>697</v>
      </c>
      <c r="H1869" s="106" t="s">
        <v>1248</v>
      </c>
      <c r="I1869" s="106">
        <v>7</v>
      </c>
      <c r="J1869" s="106" t="s">
        <v>1389</v>
      </c>
      <c r="K1869" s="106">
        <v>7</v>
      </c>
      <c r="L1869" s="106" t="s">
        <v>1248</v>
      </c>
      <c r="M1869" s="106" t="s">
        <v>924</v>
      </c>
      <c r="N1869" s="106">
        <v>0.44</v>
      </c>
      <c r="O1869" s="106">
        <v>1.1000000000000001</v>
      </c>
      <c r="P1869" s="106" t="s">
        <v>714</v>
      </c>
      <c r="Q1869" s="107" t="s">
        <v>2643</v>
      </c>
      <c r="R1869" s="107" t="s">
        <v>13</v>
      </c>
    </row>
    <row r="1870" spans="2:18" ht="20.100000000000001" customHeight="1" x14ac:dyDescent="0.4">
      <c r="B1870" s="105" t="str">
        <f t="shared" si="84"/>
        <v/>
      </c>
      <c r="C1870" s="105" t="str">
        <f t="shared" si="85"/>
        <v/>
      </c>
      <c r="D1870" s="105" t="str">
        <f t="shared" si="86"/>
        <v/>
      </c>
      <c r="E1870" s="106" t="s">
        <v>695</v>
      </c>
      <c r="F1870" s="106" t="s">
        <v>794</v>
      </c>
      <c r="G1870" s="106" t="s">
        <v>710</v>
      </c>
      <c r="H1870" s="106" t="s">
        <v>1248</v>
      </c>
      <c r="I1870" s="106">
        <v>7</v>
      </c>
      <c r="J1870" s="106" t="s">
        <v>1098</v>
      </c>
      <c r="K1870" s="106">
        <v>7</v>
      </c>
      <c r="L1870" s="106" t="s">
        <v>1248</v>
      </c>
      <c r="M1870" s="106" t="s">
        <v>924</v>
      </c>
      <c r="N1870" s="106">
        <v>0.44</v>
      </c>
      <c r="O1870" s="106">
        <v>1.1000000000000001</v>
      </c>
      <c r="P1870" s="106" t="s">
        <v>714</v>
      </c>
      <c r="Q1870" s="107" t="s">
        <v>2644</v>
      </c>
      <c r="R1870" s="107" t="s">
        <v>13</v>
      </c>
    </row>
    <row r="1871" spans="2:18" ht="20.100000000000001" customHeight="1" x14ac:dyDescent="0.4">
      <c r="B1871" s="105" t="str">
        <f t="shared" si="84"/>
        <v/>
      </c>
      <c r="C1871" s="105" t="str">
        <f t="shared" si="85"/>
        <v/>
      </c>
      <c r="D1871" s="105" t="str">
        <f t="shared" si="86"/>
        <v/>
      </c>
      <c r="E1871" s="106" t="s">
        <v>695</v>
      </c>
      <c r="F1871" s="106" t="s">
        <v>794</v>
      </c>
      <c r="G1871" s="106" t="s">
        <v>721</v>
      </c>
      <c r="H1871" s="106" t="s">
        <v>1248</v>
      </c>
      <c r="I1871" s="106">
        <v>7</v>
      </c>
      <c r="J1871" s="106" t="s">
        <v>722</v>
      </c>
      <c r="K1871" s="106">
        <v>8</v>
      </c>
      <c r="L1871" s="106" t="s">
        <v>1248</v>
      </c>
      <c r="M1871" s="106" t="s">
        <v>924</v>
      </c>
      <c r="N1871" s="106">
        <v>0.44</v>
      </c>
      <c r="O1871" s="106">
        <v>1.1000000000000001</v>
      </c>
      <c r="P1871" s="106" t="s">
        <v>714</v>
      </c>
      <c r="Q1871" s="107" t="s">
        <v>2645</v>
      </c>
      <c r="R1871" s="107" t="s">
        <v>13</v>
      </c>
    </row>
    <row r="1872" spans="2:18" ht="20.100000000000001" customHeight="1" x14ac:dyDescent="0.4">
      <c r="B1872" s="105" t="str">
        <f t="shared" ref="B1872:B1935" si="87">IF(OR($C$10="",$C$11=""),"",IFERROR(IF(AND($U$22&lt;&gt;R1872,$V$22&lt;&gt;R1872),"－",IF(AND(COUNTIF($C$10,"*樹脂スペーサー*")&gt;0,OR(M1872="空気",F1872="一般",F1872="一般ＰＧ")),"－",IF(AND($W$25&gt;0,$W$25&gt;=O1872),$U$25,IF(AND($W$26&gt;0,$W$26&gt;=O1872),$U$26,IF(AND($W$27&gt;0,$W$27&gt;=O1872),$U$27,IF(AND($W$28&gt;0,$W$28&gt;=O1872),$U$28,IF(AND($W$29&gt;0,$W$29&gt;=O1872),$U$29,IF(AND($W$30&gt;0,$W$30&gt;=O1872),$U$30,IF(AND($W$31&gt;0,$W$31&gt;=O1872),$U$31,"－"))))))))),"－"))</f>
        <v/>
      </c>
      <c r="C1872" s="105" t="str">
        <f t="shared" ref="C1872:C1935" si="88">IF(B1872="","",IF(B1872&lt;&gt;"－",VLOOKUP(B1872,$U$25:$V$31,2,FALSE),"－"))</f>
        <v/>
      </c>
      <c r="D1872" s="105" t="str">
        <f t="shared" ref="D1872:D1935" si="89">IF($H$9="","",IF($V$38&lt;&gt;"断熱等","－",IF(AND(COUNTIF($V$34,"*樹脂スペーサー*")&gt;0,OR(M1872="空気",F1872="一般",F1872="一般ＰＧ")),"－",IF(AND($V$35&lt;&gt;R1872,$W$35&lt;&gt;R1872),"－",IF(MID($H$9,10,1)="Z",IF(N1872&lt;=0.65,"○","－"),IF($V$36&gt;=O1872,"○","－"))))))</f>
        <v/>
      </c>
      <c r="E1872" s="106" t="s">
        <v>695</v>
      </c>
      <c r="F1872" s="106" t="s">
        <v>696</v>
      </c>
      <c r="G1872" s="106" t="s">
        <v>697</v>
      </c>
      <c r="H1872" s="106" t="s">
        <v>1218</v>
      </c>
      <c r="I1872" s="106">
        <v>7</v>
      </c>
      <c r="J1872" s="106" t="s">
        <v>1389</v>
      </c>
      <c r="K1872" s="106">
        <v>7</v>
      </c>
      <c r="L1872" s="106" t="s">
        <v>1218</v>
      </c>
      <c r="M1872" s="106" t="s">
        <v>924</v>
      </c>
      <c r="N1872" s="106">
        <v>0.32</v>
      </c>
      <c r="O1872" s="106">
        <v>1.1000000000000001</v>
      </c>
      <c r="P1872" s="106" t="s">
        <v>714</v>
      </c>
      <c r="Q1872" s="107" t="s">
        <v>2646</v>
      </c>
      <c r="R1872" s="107" t="s">
        <v>13</v>
      </c>
    </row>
    <row r="1873" spans="2:18" ht="20.100000000000001" customHeight="1" x14ac:dyDescent="0.4">
      <c r="B1873" s="105" t="str">
        <f t="shared" si="87"/>
        <v/>
      </c>
      <c r="C1873" s="105" t="str">
        <f t="shared" si="88"/>
        <v/>
      </c>
      <c r="D1873" s="105" t="str">
        <f t="shared" si="89"/>
        <v/>
      </c>
      <c r="E1873" s="106" t="s">
        <v>695</v>
      </c>
      <c r="F1873" s="106" t="s">
        <v>696</v>
      </c>
      <c r="G1873" s="106" t="s">
        <v>710</v>
      </c>
      <c r="H1873" s="106" t="s">
        <v>1218</v>
      </c>
      <c r="I1873" s="106">
        <v>7</v>
      </c>
      <c r="J1873" s="106" t="s">
        <v>1098</v>
      </c>
      <c r="K1873" s="106">
        <v>7</v>
      </c>
      <c r="L1873" s="106" t="s">
        <v>1218</v>
      </c>
      <c r="M1873" s="106" t="s">
        <v>924</v>
      </c>
      <c r="N1873" s="106">
        <v>0.32</v>
      </c>
      <c r="O1873" s="106">
        <v>1.1000000000000001</v>
      </c>
      <c r="P1873" s="106" t="s">
        <v>714</v>
      </c>
      <c r="Q1873" s="107" t="s">
        <v>2647</v>
      </c>
      <c r="R1873" s="107" t="s">
        <v>13</v>
      </c>
    </row>
    <row r="1874" spans="2:18" ht="20.100000000000001" customHeight="1" x14ac:dyDescent="0.4">
      <c r="B1874" s="105" t="str">
        <f t="shared" si="87"/>
        <v/>
      </c>
      <c r="C1874" s="105" t="str">
        <f t="shared" si="88"/>
        <v/>
      </c>
      <c r="D1874" s="105" t="str">
        <f t="shared" si="89"/>
        <v/>
      </c>
      <c r="E1874" s="106" t="s">
        <v>695</v>
      </c>
      <c r="F1874" s="106" t="s">
        <v>696</v>
      </c>
      <c r="G1874" s="106" t="s">
        <v>773</v>
      </c>
      <c r="H1874" s="106" t="s">
        <v>1218</v>
      </c>
      <c r="I1874" s="106">
        <v>6</v>
      </c>
      <c r="J1874" s="106" t="s">
        <v>774</v>
      </c>
      <c r="K1874" s="106">
        <v>7</v>
      </c>
      <c r="L1874" s="106" t="s">
        <v>1218</v>
      </c>
      <c r="M1874" s="106" t="s">
        <v>924</v>
      </c>
      <c r="N1874" s="106">
        <v>0.31</v>
      </c>
      <c r="O1874" s="106">
        <v>1.1000000000000001</v>
      </c>
      <c r="P1874" s="106" t="s">
        <v>714</v>
      </c>
      <c r="Q1874" s="107" t="s">
        <v>2648</v>
      </c>
      <c r="R1874" s="107" t="s">
        <v>13</v>
      </c>
    </row>
    <row r="1875" spans="2:18" ht="20.100000000000001" customHeight="1" x14ac:dyDescent="0.4">
      <c r="B1875" s="105" t="str">
        <f t="shared" si="87"/>
        <v/>
      </c>
      <c r="C1875" s="105" t="str">
        <f t="shared" si="88"/>
        <v/>
      </c>
      <c r="D1875" s="105" t="str">
        <f t="shared" si="89"/>
        <v/>
      </c>
      <c r="E1875" s="106" t="s">
        <v>695</v>
      </c>
      <c r="F1875" s="106" t="s">
        <v>696</v>
      </c>
      <c r="G1875" s="106" t="s">
        <v>778</v>
      </c>
      <c r="H1875" s="106" t="s">
        <v>1218</v>
      </c>
      <c r="I1875" s="106">
        <v>6</v>
      </c>
      <c r="J1875" s="106" t="s">
        <v>779</v>
      </c>
      <c r="K1875" s="106">
        <v>7</v>
      </c>
      <c r="L1875" s="106" t="s">
        <v>1218</v>
      </c>
      <c r="M1875" s="106" t="s">
        <v>924</v>
      </c>
      <c r="N1875" s="106">
        <v>0.31</v>
      </c>
      <c r="O1875" s="106">
        <v>1.1000000000000001</v>
      </c>
      <c r="P1875" s="106" t="s">
        <v>714</v>
      </c>
      <c r="Q1875" s="107" t="s">
        <v>2649</v>
      </c>
      <c r="R1875" s="107" t="s">
        <v>13</v>
      </c>
    </row>
    <row r="1876" spans="2:18" ht="20.100000000000001" customHeight="1" x14ac:dyDescent="0.4">
      <c r="B1876" s="105" t="str">
        <f t="shared" si="87"/>
        <v/>
      </c>
      <c r="C1876" s="105" t="str">
        <f t="shared" si="88"/>
        <v/>
      </c>
      <c r="D1876" s="105" t="str">
        <f t="shared" si="89"/>
        <v/>
      </c>
      <c r="E1876" s="106" t="s">
        <v>695</v>
      </c>
      <c r="F1876" s="106" t="s">
        <v>696</v>
      </c>
      <c r="G1876" s="106" t="s">
        <v>782</v>
      </c>
      <c r="H1876" s="106" t="s">
        <v>1218</v>
      </c>
      <c r="I1876" s="106">
        <v>6</v>
      </c>
      <c r="J1876" s="106" t="s">
        <v>783</v>
      </c>
      <c r="K1876" s="106">
        <v>7</v>
      </c>
      <c r="L1876" s="106" t="s">
        <v>1218</v>
      </c>
      <c r="M1876" s="106" t="s">
        <v>924</v>
      </c>
      <c r="N1876" s="106">
        <v>0.26</v>
      </c>
      <c r="O1876" s="106">
        <v>1.1000000000000001</v>
      </c>
      <c r="P1876" s="106" t="s">
        <v>714</v>
      </c>
      <c r="Q1876" s="107" t="s">
        <v>2650</v>
      </c>
      <c r="R1876" s="107" t="s">
        <v>13</v>
      </c>
    </row>
    <row r="1877" spans="2:18" ht="20.100000000000001" customHeight="1" x14ac:dyDescent="0.4">
      <c r="B1877" s="105" t="str">
        <f t="shared" si="87"/>
        <v/>
      </c>
      <c r="C1877" s="105" t="str">
        <f t="shared" si="88"/>
        <v/>
      </c>
      <c r="D1877" s="105" t="str">
        <f t="shared" si="89"/>
        <v/>
      </c>
      <c r="E1877" s="106" t="s">
        <v>695</v>
      </c>
      <c r="F1877" s="106" t="s">
        <v>728</v>
      </c>
      <c r="G1877" s="106" t="s">
        <v>697</v>
      </c>
      <c r="H1877" s="106" t="s">
        <v>1248</v>
      </c>
      <c r="I1877" s="106">
        <v>7</v>
      </c>
      <c r="J1877" s="106" t="s">
        <v>1389</v>
      </c>
      <c r="K1877" s="106">
        <v>7</v>
      </c>
      <c r="L1877" s="106" t="s">
        <v>1218</v>
      </c>
      <c r="M1877" s="106" t="s">
        <v>924</v>
      </c>
      <c r="N1877" s="106">
        <v>0.39</v>
      </c>
      <c r="O1877" s="106">
        <v>1.1000000000000001</v>
      </c>
      <c r="P1877" s="106" t="s">
        <v>714</v>
      </c>
      <c r="Q1877" s="107" t="s">
        <v>2651</v>
      </c>
      <c r="R1877" s="107" t="s">
        <v>13</v>
      </c>
    </row>
    <row r="1878" spans="2:18" ht="20.100000000000001" customHeight="1" x14ac:dyDescent="0.4">
      <c r="B1878" s="105" t="str">
        <f t="shared" si="87"/>
        <v/>
      </c>
      <c r="C1878" s="105" t="str">
        <f t="shared" si="88"/>
        <v/>
      </c>
      <c r="D1878" s="105" t="str">
        <f t="shared" si="89"/>
        <v/>
      </c>
      <c r="E1878" s="106" t="s">
        <v>695</v>
      </c>
      <c r="F1878" s="106" t="s">
        <v>728</v>
      </c>
      <c r="G1878" s="106" t="s">
        <v>710</v>
      </c>
      <c r="H1878" s="106" t="s">
        <v>1248</v>
      </c>
      <c r="I1878" s="106">
        <v>7</v>
      </c>
      <c r="J1878" s="106" t="s">
        <v>1098</v>
      </c>
      <c r="K1878" s="106">
        <v>7</v>
      </c>
      <c r="L1878" s="106" t="s">
        <v>1218</v>
      </c>
      <c r="M1878" s="106" t="s">
        <v>924</v>
      </c>
      <c r="N1878" s="106">
        <v>0.39</v>
      </c>
      <c r="O1878" s="106">
        <v>1.1000000000000001</v>
      </c>
      <c r="P1878" s="106" t="s">
        <v>714</v>
      </c>
      <c r="Q1878" s="107" t="s">
        <v>2652</v>
      </c>
      <c r="R1878" s="107" t="s">
        <v>13</v>
      </c>
    </row>
    <row r="1879" spans="2:18" ht="20.100000000000001" customHeight="1" x14ac:dyDescent="0.4">
      <c r="B1879" s="105" t="str">
        <f t="shared" si="87"/>
        <v/>
      </c>
      <c r="C1879" s="105" t="str">
        <f t="shared" si="88"/>
        <v/>
      </c>
      <c r="D1879" s="105" t="str">
        <f t="shared" si="89"/>
        <v/>
      </c>
      <c r="E1879" s="106" t="s">
        <v>695</v>
      </c>
      <c r="F1879" s="106" t="s">
        <v>728</v>
      </c>
      <c r="G1879" s="106" t="s">
        <v>773</v>
      </c>
      <c r="H1879" s="106" t="s">
        <v>1248</v>
      </c>
      <c r="I1879" s="106">
        <v>6</v>
      </c>
      <c r="J1879" s="106" t="s">
        <v>774</v>
      </c>
      <c r="K1879" s="106">
        <v>7</v>
      </c>
      <c r="L1879" s="106" t="s">
        <v>1218</v>
      </c>
      <c r="M1879" s="106" t="s">
        <v>924</v>
      </c>
      <c r="N1879" s="106">
        <v>0.39</v>
      </c>
      <c r="O1879" s="106">
        <v>1.1000000000000001</v>
      </c>
      <c r="P1879" s="106" t="s">
        <v>714</v>
      </c>
      <c r="Q1879" s="107" t="s">
        <v>2653</v>
      </c>
      <c r="R1879" s="107" t="s">
        <v>13</v>
      </c>
    </row>
    <row r="1880" spans="2:18" ht="20.100000000000001" customHeight="1" x14ac:dyDescent="0.4">
      <c r="B1880" s="105" t="str">
        <f t="shared" si="87"/>
        <v/>
      </c>
      <c r="C1880" s="105" t="str">
        <f t="shared" si="88"/>
        <v/>
      </c>
      <c r="D1880" s="105" t="str">
        <f t="shared" si="89"/>
        <v/>
      </c>
      <c r="E1880" s="106" t="s">
        <v>695</v>
      </c>
      <c r="F1880" s="106" t="s">
        <v>728</v>
      </c>
      <c r="G1880" s="106" t="s">
        <v>778</v>
      </c>
      <c r="H1880" s="106" t="s">
        <v>1248</v>
      </c>
      <c r="I1880" s="106">
        <v>6</v>
      </c>
      <c r="J1880" s="106" t="s">
        <v>779</v>
      </c>
      <c r="K1880" s="106">
        <v>7</v>
      </c>
      <c r="L1880" s="106" t="s">
        <v>1218</v>
      </c>
      <c r="M1880" s="106" t="s">
        <v>924</v>
      </c>
      <c r="N1880" s="106">
        <v>0.39</v>
      </c>
      <c r="O1880" s="106">
        <v>1.1000000000000001</v>
      </c>
      <c r="P1880" s="106" t="s">
        <v>714</v>
      </c>
      <c r="Q1880" s="107" t="s">
        <v>2654</v>
      </c>
      <c r="R1880" s="107" t="s">
        <v>13</v>
      </c>
    </row>
    <row r="1881" spans="2:18" ht="20.100000000000001" customHeight="1" x14ac:dyDescent="0.4">
      <c r="B1881" s="105" t="str">
        <f t="shared" si="87"/>
        <v/>
      </c>
      <c r="C1881" s="105" t="str">
        <f t="shared" si="88"/>
        <v/>
      </c>
      <c r="D1881" s="105" t="str">
        <f t="shared" si="89"/>
        <v/>
      </c>
      <c r="E1881" s="106" t="s">
        <v>695</v>
      </c>
      <c r="F1881" s="106" t="s">
        <v>728</v>
      </c>
      <c r="G1881" s="106" t="s">
        <v>782</v>
      </c>
      <c r="H1881" s="106" t="s">
        <v>1248</v>
      </c>
      <c r="I1881" s="106">
        <v>6</v>
      </c>
      <c r="J1881" s="106" t="s">
        <v>783</v>
      </c>
      <c r="K1881" s="106">
        <v>7</v>
      </c>
      <c r="L1881" s="106" t="s">
        <v>1218</v>
      </c>
      <c r="M1881" s="106" t="s">
        <v>924</v>
      </c>
      <c r="N1881" s="106">
        <v>0.33</v>
      </c>
      <c r="O1881" s="106">
        <v>1.1000000000000001</v>
      </c>
      <c r="P1881" s="106" t="s">
        <v>714</v>
      </c>
      <c r="Q1881" s="107" t="s">
        <v>2655</v>
      </c>
      <c r="R1881" s="107" t="s">
        <v>13</v>
      </c>
    </row>
    <row r="1882" spans="2:18" ht="20.100000000000001" customHeight="1" x14ac:dyDescent="0.4">
      <c r="B1882" s="105" t="str">
        <f t="shared" si="87"/>
        <v/>
      </c>
      <c r="C1882" s="105" t="str">
        <f t="shared" si="88"/>
        <v/>
      </c>
      <c r="D1882" s="105" t="str">
        <f t="shared" si="89"/>
        <v/>
      </c>
      <c r="E1882" s="106" t="s">
        <v>695</v>
      </c>
      <c r="F1882" s="106" t="s">
        <v>1841</v>
      </c>
      <c r="G1882" s="106" t="s">
        <v>697</v>
      </c>
      <c r="H1882" s="106" t="s">
        <v>1817</v>
      </c>
      <c r="I1882" s="106">
        <v>11</v>
      </c>
      <c r="J1882" s="106" t="s">
        <v>699</v>
      </c>
      <c r="K1882" s="106">
        <v>12</v>
      </c>
      <c r="L1882" s="106" t="s">
        <v>733</v>
      </c>
      <c r="M1882" s="106" t="s">
        <v>924</v>
      </c>
      <c r="N1882" s="106">
        <v>0.53</v>
      </c>
      <c r="O1882" s="106">
        <v>1.1000000000000001</v>
      </c>
      <c r="P1882" s="106" t="s">
        <v>714</v>
      </c>
      <c r="Q1882" s="107" t="s">
        <v>2656</v>
      </c>
      <c r="R1882" s="107" t="s">
        <v>13</v>
      </c>
    </row>
    <row r="1883" spans="2:18" ht="20.100000000000001" customHeight="1" x14ac:dyDescent="0.4">
      <c r="B1883" s="105" t="str">
        <f t="shared" si="87"/>
        <v/>
      </c>
      <c r="C1883" s="105" t="str">
        <f t="shared" si="88"/>
        <v/>
      </c>
      <c r="D1883" s="105" t="str">
        <f t="shared" si="89"/>
        <v/>
      </c>
      <c r="E1883" s="106" t="s">
        <v>695</v>
      </c>
      <c r="F1883" s="106" t="s">
        <v>1841</v>
      </c>
      <c r="G1883" s="106" t="s">
        <v>697</v>
      </c>
      <c r="H1883" s="106" t="s">
        <v>1027</v>
      </c>
      <c r="I1883" s="106">
        <v>10</v>
      </c>
      <c r="J1883" s="106" t="s">
        <v>699</v>
      </c>
      <c r="K1883" s="106">
        <v>11</v>
      </c>
      <c r="L1883" s="106" t="s">
        <v>765</v>
      </c>
      <c r="M1883" s="106" t="s">
        <v>924</v>
      </c>
      <c r="N1883" s="106">
        <v>0.53</v>
      </c>
      <c r="O1883" s="106">
        <v>1.1000000000000001</v>
      </c>
      <c r="P1883" s="106" t="s">
        <v>714</v>
      </c>
      <c r="Q1883" s="107" t="s">
        <v>2657</v>
      </c>
      <c r="R1883" s="107" t="s">
        <v>13</v>
      </c>
    </row>
    <row r="1884" spans="2:18" ht="20.100000000000001" customHeight="1" x14ac:dyDescent="0.4">
      <c r="B1884" s="105" t="str">
        <f t="shared" si="87"/>
        <v/>
      </c>
      <c r="C1884" s="105" t="str">
        <f t="shared" si="88"/>
        <v/>
      </c>
      <c r="D1884" s="105" t="str">
        <f t="shared" si="89"/>
        <v/>
      </c>
      <c r="E1884" s="106" t="s">
        <v>695</v>
      </c>
      <c r="F1884" s="106" t="s">
        <v>1841</v>
      </c>
      <c r="G1884" s="106" t="s">
        <v>710</v>
      </c>
      <c r="H1884" s="106" t="s">
        <v>707</v>
      </c>
      <c r="I1884" s="106">
        <v>11</v>
      </c>
      <c r="J1884" s="106" t="s">
        <v>711</v>
      </c>
      <c r="K1884" s="106">
        <v>11</v>
      </c>
      <c r="L1884" s="106" t="s">
        <v>729</v>
      </c>
      <c r="M1884" s="106" t="s">
        <v>924</v>
      </c>
      <c r="N1884" s="106">
        <v>0.54</v>
      </c>
      <c r="O1884" s="106">
        <v>1.1000000000000001</v>
      </c>
      <c r="P1884" s="106" t="s">
        <v>714</v>
      </c>
      <c r="Q1884" s="107" t="s">
        <v>2658</v>
      </c>
      <c r="R1884" s="107" t="s">
        <v>13</v>
      </c>
    </row>
    <row r="1885" spans="2:18" ht="20.100000000000001" customHeight="1" x14ac:dyDescent="0.4">
      <c r="B1885" s="105" t="str">
        <f t="shared" si="87"/>
        <v/>
      </c>
      <c r="C1885" s="105" t="str">
        <f t="shared" si="88"/>
        <v/>
      </c>
      <c r="D1885" s="105" t="str">
        <f t="shared" si="89"/>
        <v/>
      </c>
      <c r="E1885" s="106" t="s">
        <v>695</v>
      </c>
      <c r="F1885" s="106" t="s">
        <v>1841</v>
      </c>
      <c r="G1885" s="106" t="s">
        <v>721</v>
      </c>
      <c r="H1885" s="106" t="s">
        <v>707</v>
      </c>
      <c r="I1885" s="106">
        <v>10</v>
      </c>
      <c r="J1885" s="106" t="s">
        <v>722</v>
      </c>
      <c r="K1885" s="106">
        <v>11</v>
      </c>
      <c r="L1885" s="106" t="s">
        <v>729</v>
      </c>
      <c r="M1885" s="106" t="s">
        <v>924</v>
      </c>
      <c r="N1885" s="106">
        <v>0.53</v>
      </c>
      <c r="O1885" s="106">
        <v>1.1000000000000001</v>
      </c>
      <c r="P1885" s="106" t="s">
        <v>714</v>
      </c>
      <c r="Q1885" s="107" t="s">
        <v>2659</v>
      </c>
      <c r="R1885" s="107" t="s">
        <v>13</v>
      </c>
    </row>
    <row r="1886" spans="2:18" ht="20.100000000000001" customHeight="1" x14ac:dyDescent="0.4">
      <c r="B1886" s="105" t="str">
        <f t="shared" si="87"/>
        <v/>
      </c>
      <c r="C1886" s="105" t="str">
        <f t="shared" si="88"/>
        <v/>
      </c>
      <c r="D1886" s="105" t="str">
        <f t="shared" si="89"/>
        <v/>
      </c>
      <c r="E1886" s="106" t="s">
        <v>695</v>
      </c>
      <c r="F1886" s="106" t="s">
        <v>1841</v>
      </c>
      <c r="G1886" s="106" t="s">
        <v>697</v>
      </c>
      <c r="H1886" s="106" t="s">
        <v>1389</v>
      </c>
      <c r="I1886" s="106">
        <v>7</v>
      </c>
      <c r="J1886" s="106" t="s">
        <v>1389</v>
      </c>
      <c r="K1886" s="106">
        <v>7</v>
      </c>
      <c r="L1886" s="106" t="s">
        <v>1248</v>
      </c>
      <c r="M1886" s="106" t="s">
        <v>700</v>
      </c>
      <c r="N1886" s="106">
        <v>0.51</v>
      </c>
      <c r="O1886" s="106">
        <v>1.1000000000000001</v>
      </c>
      <c r="P1886" s="106" t="s">
        <v>714</v>
      </c>
      <c r="Q1886" s="107" t="s">
        <v>2660</v>
      </c>
      <c r="R1886" s="107" t="s">
        <v>13</v>
      </c>
    </row>
    <row r="1887" spans="2:18" ht="20.100000000000001" customHeight="1" x14ac:dyDescent="0.4">
      <c r="B1887" s="105" t="str">
        <f t="shared" si="87"/>
        <v/>
      </c>
      <c r="C1887" s="105" t="str">
        <f t="shared" si="88"/>
        <v/>
      </c>
      <c r="D1887" s="105" t="str">
        <f t="shared" si="89"/>
        <v/>
      </c>
      <c r="E1887" s="106" t="s">
        <v>695</v>
      </c>
      <c r="F1887" s="106" t="s">
        <v>1841</v>
      </c>
      <c r="G1887" s="106" t="s">
        <v>710</v>
      </c>
      <c r="H1887" s="106" t="s">
        <v>1389</v>
      </c>
      <c r="I1887" s="106">
        <v>7</v>
      </c>
      <c r="J1887" s="106" t="s">
        <v>1098</v>
      </c>
      <c r="K1887" s="106">
        <v>7</v>
      </c>
      <c r="L1887" s="106" t="s">
        <v>1248</v>
      </c>
      <c r="M1887" s="106" t="s">
        <v>700</v>
      </c>
      <c r="N1887" s="106">
        <v>0.51</v>
      </c>
      <c r="O1887" s="106">
        <v>1.1000000000000001</v>
      </c>
      <c r="P1887" s="106" t="s">
        <v>714</v>
      </c>
      <c r="Q1887" s="107" t="s">
        <v>2661</v>
      </c>
      <c r="R1887" s="107" t="s">
        <v>13</v>
      </c>
    </row>
    <row r="1888" spans="2:18" ht="20.100000000000001" customHeight="1" x14ac:dyDescent="0.4">
      <c r="B1888" s="105" t="str">
        <f t="shared" si="87"/>
        <v/>
      </c>
      <c r="C1888" s="105" t="str">
        <f t="shared" si="88"/>
        <v/>
      </c>
      <c r="D1888" s="105" t="str">
        <f t="shared" si="89"/>
        <v/>
      </c>
      <c r="E1888" s="106" t="s">
        <v>695</v>
      </c>
      <c r="F1888" s="106" t="s">
        <v>1841</v>
      </c>
      <c r="G1888" s="106" t="s">
        <v>773</v>
      </c>
      <c r="H1888" s="106" t="s">
        <v>1389</v>
      </c>
      <c r="I1888" s="106">
        <v>6</v>
      </c>
      <c r="J1888" s="106" t="s">
        <v>774</v>
      </c>
      <c r="K1888" s="106">
        <v>7</v>
      </c>
      <c r="L1888" s="106" t="s">
        <v>1248</v>
      </c>
      <c r="M1888" s="106" t="s">
        <v>700</v>
      </c>
      <c r="N1888" s="106">
        <v>0.5</v>
      </c>
      <c r="O1888" s="106">
        <v>1.1000000000000001</v>
      </c>
      <c r="P1888" s="106" t="s">
        <v>714</v>
      </c>
      <c r="Q1888" s="107" t="s">
        <v>2662</v>
      </c>
      <c r="R1888" s="107" t="s">
        <v>13</v>
      </c>
    </row>
    <row r="1889" spans="2:18" ht="20.100000000000001" customHeight="1" x14ac:dyDescent="0.4">
      <c r="B1889" s="105" t="str">
        <f t="shared" si="87"/>
        <v/>
      </c>
      <c r="C1889" s="105" t="str">
        <f t="shared" si="88"/>
        <v/>
      </c>
      <c r="D1889" s="105" t="str">
        <f t="shared" si="89"/>
        <v/>
      </c>
      <c r="E1889" s="106" t="s">
        <v>695</v>
      </c>
      <c r="F1889" s="106" t="s">
        <v>1841</v>
      </c>
      <c r="G1889" s="106" t="s">
        <v>778</v>
      </c>
      <c r="H1889" s="106" t="s">
        <v>1389</v>
      </c>
      <c r="I1889" s="106">
        <v>6</v>
      </c>
      <c r="J1889" s="106" t="s">
        <v>779</v>
      </c>
      <c r="K1889" s="106">
        <v>7</v>
      </c>
      <c r="L1889" s="106" t="s">
        <v>1248</v>
      </c>
      <c r="M1889" s="106" t="s">
        <v>700</v>
      </c>
      <c r="N1889" s="106">
        <v>0.5</v>
      </c>
      <c r="O1889" s="106">
        <v>1.1000000000000001</v>
      </c>
      <c r="P1889" s="106" t="s">
        <v>714</v>
      </c>
      <c r="Q1889" s="107" t="s">
        <v>2663</v>
      </c>
      <c r="R1889" s="107" t="s">
        <v>13</v>
      </c>
    </row>
    <row r="1890" spans="2:18" ht="20.100000000000001" customHeight="1" x14ac:dyDescent="0.4">
      <c r="B1890" s="105" t="str">
        <f t="shared" si="87"/>
        <v/>
      </c>
      <c r="C1890" s="105" t="str">
        <f t="shared" si="88"/>
        <v/>
      </c>
      <c r="D1890" s="105" t="str">
        <f t="shared" si="89"/>
        <v/>
      </c>
      <c r="E1890" s="106" t="s">
        <v>695</v>
      </c>
      <c r="F1890" s="106" t="s">
        <v>1841</v>
      </c>
      <c r="G1890" s="106" t="s">
        <v>782</v>
      </c>
      <c r="H1890" s="106" t="s">
        <v>1389</v>
      </c>
      <c r="I1890" s="106">
        <v>6</v>
      </c>
      <c r="J1890" s="106" t="s">
        <v>783</v>
      </c>
      <c r="K1890" s="106">
        <v>7</v>
      </c>
      <c r="L1890" s="106" t="s">
        <v>1248</v>
      </c>
      <c r="M1890" s="106" t="s">
        <v>700</v>
      </c>
      <c r="N1890" s="106">
        <v>0.39</v>
      </c>
      <c r="O1890" s="106">
        <v>1.1000000000000001</v>
      </c>
      <c r="P1890" s="106" t="s">
        <v>714</v>
      </c>
      <c r="Q1890" s="107" t="s">
        <v>2664</v>
      </c>
      <c r="R1890" s="107" t="s">
        <v>13</v>
      </c>
    </row>
    <row r="1891" spans="2:18" ht="20.100000000000001" customHeight="1" x14ac:dyDescent="0.4">
      <c r="B1891" s="105" t="str">
        <f t="shared" si="87"/>
        <v/>
      </c>
      <c r="C1891" s="105" t="str">
        <f t="shared" si="88"/>
        <v/>
      </c>
      <c r="D1891" s="105" t="str">
        <f t="shared" si="89"/>
        <v/>
      </c>
      <c r="E1891" s="106" t="s">
        <v>2406</v>
      </c>
      <c r="F1891" s="106" t="s">
        <v>2407</v>
      </c>
      <c r="G1891" s="106" t="s">
        <v>697</v>
      </c>
      <c r="H1891" s="106" t="s">
        <v>707</v>
      </c>
      <c r="I1891" s="106">
        <v>16</v>
      </c>
      <c r="J1891" s="106"/>
      <c r="K1891" s="106"/>
      <c r="L1891" s="106" t="s">
        <v>706</v>
      </c>
      <c r="M1891" s="106" t="s">
        <v>924</v>
      </c>
      <c r="N1891" s="106">
        <v>0.46</v>
      </c>
      <c r="O1891" s="106">
        <v>1.1000000000000001</v>
      </c>
      <c r="P1891" s="106" t="s">
        <v>714</v>
      </c>
      <c r="Q1891" s="107" t="s">
        <v>2665</v>
      </c>
      <c r="R1891" s="107" t="s">
        <v>282</v>
      </c>
    </row>
    <row r="1892" spans="2:18" ht="20.100000000000001" customHeight="1" x14ac:dyDescent="0.4">
      <c r="B1892" s="105" t="str">
        <f t="shared" si="87"/>
        <v/>
      </c>
      <c r="C1892" s="105" t="str">
        <f t="shared" si="88"/>
        <v/>
      </c>
      <c r="D1892" s="105" t="str">
        <f t="shared" si="89"/>
        <v/>
      </c>
      <c r="E1892" s="106" t="s">
        <v>2406</v>
      </c>
      <c r="F1892" s="106" t="s">
        <v>2407</v>
      </c>
      <c r="G1892" s="106" t="s">
        <v>697</v>
      </c>
      <c r="H1892" s="106" t="s">
        <v>1817</v>
      </c>
      <c r="I1892" s="106">
        <v>16</v>
      </c>
      <c r="J1892" s="106"/>
      <c r="K1892" s="106"/>
      <c r="L1892" s="106" t="s">
        <v>706</v>
      </c>
      <c r="M1892" s="106" t="s">
        <v>924</v>
      </c>
      <c r="N1892" s="106">
        <v>0.46</v>
      </c>
      <c r="O1892" s="106">
        <v>1.1000000000000001</v>
      </c>
      <c r="P1892" s="106" t="s">
        <v>714</v>
      </c>
      <c r="Q1892" s="107" t="s">
        <v>2666</v>
      </c>
      <c r="R1892" s="107" t="s">
        <v>282</v>
      </c>
    </row>
    <row r="1893" spans="2:18" ht="20.100000000000001" customHeight="1" x14ac:dyDescent="0.4">
      <c r="B1893" s="105" t="str">
        <f t="shared" si="87"/>
        <v/>
      </c>
      <c r="C1893" s="105" t="str">
        <f t="shared" si="88"/>
        <v/>
      </c>
      <c r="D1893" s="105" t="str">
        <f t="shared" si="89"/>
        <v/>
      </c>
      <c r="E1893" s="106" t="s">
        <v>2406</v>
      </c>
      <c r="F1893" s="106" t="s">
        <v>2407</v>
      </c>
      <c r="G1893" s="106" t="s">
        <v>697</v>
      </c>
      <c r="H1893" s="106" t="s">
        <v>1817</v>
      </c>
      <c r="I1893" s="106">
        <v>16</v>
      </c>
      <c r="J1893" s="106"/>
      <c r="K1893" s="106"/>
      <c r="L1893" s="106" t="s">
        <v>698</v>
      </c>
      <c r="M1893" s="106" t="s">
        <v>924</v>
      </c>
      <c r="N1893" s="106">
        <v>0.46</v>
      </c>
      <c r="O1893" s="106">
        <v>1.1000000000000001</v>
      </c>
      <c r="P1893" s="106" t="s">
        <v>714</v>
      </c>
      <c r="Q1893" s="107" t="s">
        <v>2667</v>
      </c>
      <c r="R1893" s="107" t="s">
        <v>282</v>
      </c>
    </row>
    <row r="1894" spans="2:18" ht="20.100000000000001" customHeight="1" x14ac:dyDescent="0.4">
      <c r="B1894" s="105" t="str">
        <f t="shared" si="87"/>
        <v/>
      </c>
      <c r="C1894" s="105" t="str">
        <f t="shared" si="88"/>
        <v/>
      </c>
      <c r="D1894" s="105" t="str">
        <f t="shared" si="89"/>
        <v/>
      </c>
      <c r="E1894" s="106" t="s">
        <v>2406</v>
      </c>
      <c r="F1894" s="106" t="s">
        <v>2407</v>
      </c>
      <c r="G1894" s="106" t="s">
        <v>697</v>
      </c>
      <c r="H1894" s="106" t="s">
        <v>1027</v>
      </c>
      <c r="I1894" s="106">
        <v>16</v>
      </c>
      <c r="J1894" s="106"/>
      <c r="K1894" s="106"/>
      <c r="L1894" s="106" t="s">
        <v>698</v>
      </c>
      <c r="M1894" s="106" t="s">
        <v>924</v>
      </c>
      <c r="N1894" s="106">
        <v>0.45</v>
      </c>
      <c r="O1894" s="106">
        <v>1.1000000000000001</v>
      </c>
      <c r="P1894" s="106" t="s">
        <v>714</v>
      </c>
      <c r="Q1894" s="107" t="s">
        <v>2668</v>
      </c>
      <c r="R1894" s="107" t="s">
        <v>282</v>
      </c>
    </row>
    <row r="1895" spans="2:18" ht="20.100000000000001" customHeight="1" x14ac:dyDescent="0.4">
      <c r="B1895" s="105" t="str">
        <f t="shared" si="87"/>
        <v/>
      </c>
      <c r="C1895" s="105" t="str">
        <f t="shared" si="88"/>
        <v/>
      </c>
      <c r="D1895" s="105" t="str">
        <f t="shared" si="89"/>
        <v/>
      </c>
      <c r="E1895" s="106" t="s">
        <v>2406</v>
      </c>
      <c r="F1895" s="106" t="s">
        <v>2407</v>
      </c>
      <c r="G1895" s="106" t="s">
        <v>697</v>
      </c>
      <c r="H1895" s="106" t="s">
        <v>1027</v>
      </c>
      <c r="I1895" s="106">
        <v>16</v>
      </c>
      <c r="J1895" s="106"/>
      <c r="K1895" s="106"/>
      <c r="L1895" s="106" t="s">
        <v>717</v>
      </c>
      <c r="M1895" s="106" t="s">
        <v>924</v>
      </c>
      <c r="N1895" s="106">
        <v>0.45</v>
      </c>
      <c r="O1895" s="106">
        <v>1.1000000000000001</v>
      </c>
      <c r="P1895" s="106" t="s">
        <v>714</v>
      </c>
      <c r="Q1895" s="107" t="s">
        <v>2669</v>
      </c>
      <c r="R1895" s="107" t="s">
        <v>282</v>
      </c>
    </row>
    <row r="1896" spans="2:18" ht="20.100000000000001" customHeight="1" x14ac:dyDescent="0.4">
      <c r="B1896" s="105" t="str">
        <f t="shared" si="87"/>
        <v/>
      </c>
      <c r="C1896" s="105" t="str">
        <f t="shared" si="88"/>
        <v/>
      </c>
      <c r="D1896" s="105" t="str">
        <f t="shared" si="89"/>
        <v/>
      </c>
      <c r="E1896" s="106" t="s">
        <v>2406</v>
      </c>
      <c r="F1896" s="106" t="s">
        <v>2407</v>
      </c>
      <c r="G1896" s="106" t="s">
        <v>697</v>
      </c>
      <c r="H1896" s="106" t="s">
        <v>1389</v>
      </c>
      <c r="I1896" s="106">
        <v>16</v>
      </c>
      <c r="J1896" s="106"/>
      <c r="K1896" s="106"/>
      <c r="L1896" s="106" t="s">
        <v>717</v>
      </c>
      <c r="M1896" s="106" t="s">
        <v>924</v>
      </c>
      <c r="N1896" s="106">
        <v>0.45</v>
      </c>
      <c r="O1896" s="106">
        <v>1.1000000000000001</v>
      </c>
      <c r="P1896" s="106" t="s">
        <v>714</v>
      </c>
      <c r="Q1896" s="107" t="s">
        <v>2670</v>
      </c>
      <c r="R1896" s="107" t="s">
        <v>282</v>
      </c>
    </row>
    <row r="1897" spans="2:18" ht="20.100000000000001" customHeight="1" x14ac:dyDescent="0.4">
      <c r="B1897" s="105" t="str">
        <f t="shared" si="87"/>
        <v/>
      </c>
      <c r="C1897" s="105" t="str">
        <f t="shared" si="88"/>
        <v/>
      </c>
      <c r="D1897" s="105" t="str">
        <f t="shared" si="89"/>
        <v/>
      </c>
      <c r="E1897" s="106" t="s">
        <v>2406</v>
      </c>
      <c r="F1897" s="106" t="s">
        <v>2407</v>
      </c>
      <c r="G1897" s="106" t="s">
        <v>697</v>
      </c>
      <c r="H1897" s="106" t="s">
        <v>1389</v>
      </c>
      <c r="I1897" s="106">
        <v>16</v>
      </c>
      <c r="J1897" s="106"/>
      <c r="K1897" s="106"/>
      <c r="L1897" s="106" t="s">
        <v>1218</v>
      </c>
      <c r="M1897" s="106" t="s">
        <v>924</v>
      </c>
      <c r="N1897" s="106">
        <v>0.45</v>
      </c>
      <c r="O1897" s="106">
        <v>1.1000000000000001</v>
      </c>
      <c r="P1897" s="106" t="s">
        <v>714</v>
      </c>
      <c r="Q1897" s="107" t="s">
        <v>2671</v>
      </c>
      <c r="R1897" s="107" t="s">
        <v>282</v>
      </c>
    </row>
    <row r="1898" spans="2:18" ht="20.100000000000001" customHeight="1" x14ac:dyDescent="0.4">
      <c r="B1898" s="105" t="str">
        <f t="shared" si="87"/>
        <v/>
      </c>
      <c r="C1898" s="105" t="str">
        <f t="shared" si="88"/>
        <v/>
      </c>
      <c r="D1898" s="105" t="str">
        <f t="shared" si="89"/>
        <v/>
      </c>
      <c r="E1898" s="106" t="s">
        <v>2406</v>
      </c>
      <c r="F1898" s="106" t="s">
        <v>2407</v>
      </c>
      <c r="G1898" s="106" t="s">
        <v>710</v>
      </c>
      <c r="H1898" s="106" t="s">
        <v>711</v>
      </c>
      <c r="I1898" s="106">
        <v>16</v>
      </c>
      <c r="J1898" s="106"/>
      <c r="K1898" s="106"/>
      <c r="L1898" s="106" t="s">
        <v>706</v>
      </c>
      <c r="M1898" s="106" t="s">
        <v>924</v>
      </c>
      <c r="N1898" s="106">
        <v>0.46</v>
      </c>
      <c r="O1898" s="106">
        <v>1.1000000000000001</v>
      </c>
      <c r="P1898" s="106" t="s">
        <v>714</v>
      </c>
      <c r="Q1898" s="107" t="s">
        <v>2672</v>
      </c>
      <c r="R1898" s="107" t="s">
        <v>282</v>
      </c>
    </row>
    <row r="1899" spans="2:18" ht="20.100000000000001" customHeight="1" x14ac:dyDescent="0.4">
      <c r="B1899" s="105" t="str">
        <f t="shared" si="87"/>
        <v/>
      </c>
      <c r="C1899" s="105" t="str">
        <f t="shared" si="88"/>
        <v/>
      </c>
      <c r="D1899" s="105" t="str">
        <f t="shared" si="89"/>
        <v/>
      </c>
      <c r="E1899" s="106" t="s">
        <v>2406</v>
      </c>
      <c r="F1899" s="106" t="s">
        <v>2407</v>
      </c>
      <c r="G1899" s="106" t="s">
        <v>710</v>
      </c>
      <c r="H1899" s="106" t="s">
        <v>711</v>
      </c>
      <c r="I1899" s="106">
        <v>16</v>
      </c>
      <c r="J1899" s="106"/>
      <c r="K1899" s="106"/>
      <c r="L1899" s="106" t="s">
        <v>698</v>
      </c>
      <c r="M1899" s="106" t="s">
        <v>924</v>
      </c>
      <c r="N1899" s="106">
        <v>0.46</v>
      </c>
      <c r="O1899" s="106">
        <v>1.1000000000000001</v>
      </c>
      <c r="P1899" s="106" t="s">
        <v>714</v>
      </c>
      <c r="Q1899" s="107" t="s">
        <v>2673</v>
      </c>
      <c r="R1899" s="107" t="s">
        <v>282</v>
      </c>
    </row>
    <row r="1900" spans="2:18" ht="20.100000000000001" customHeight="1" x14ac:dyDescent="0.4">
      <c r="B1900" s="105" t="str">
        <f t="shared" si="87"/>
        <v/>
      </c>
      <c r="C1900" s="105" t="str">
        <f t="shared" si="88"/>
        <v/>
      </c>
      <c r="D1900" s="105" t="str">
        <f t="shared" si="89"/>
        <v/>
      </c>
      <c r="E1900" s="106" t="s">
        <v>2406</v>
      </c>
      <c r="F1900" s="106" t="s">
        <v>2407</v>
      </c>
      <c r="G1900" s="106" t="s">
        <v>710</v>
      </c>
      <c r="H1900" s="106" t="s">
        <v>711</v>
      </c>
      <c r="I1900" s="106">
        <v>16</v>
      </c>
      <c r="J1900" s="106"/>
      <c r="K1900" s="106"/>
      <c r="L1900" s="106" t="s">
        <v>717</v>
      </c>
      <c r="M1900" s="106" t="s">
        <v>924</v>
      </c>
      <c r="N1900" s="106">
        <v>0.46</v>
      </c>
      <c r="O1900" s="106">
        <v>1.1000000000000001</v>
      </c>
      <c r="P1900" s="106" t="s">
        <v>714</v>
      </c>
      <c r="Q1900" s="107" t="s">
        <v>2674</v>
      </c>
      <c r="R1900" s="107" t="s">
        <v>282</v>
      </c>
    </row>
    <row r="1901" spans="2:18" ht="20.100000000000001" customHeight="1" x14ac:dyDescent="0.4">
      <c r="B1901" s="105" t="str">
        <f t="shared" si="87"/>
        <v/>
      </c>
      <c r="C1901" s="105" t="str">
        <f t="shared" si="88"/>
        <v/>
      </c>
      <c r="D1901" s="105" t="str">
        <f t="shared" si="89"/>
        <v/>
      </c>
      <c r="E1901" s="106" t="s">
        <v>2406</v>
      </c>
      <c r="F1901" s="106" t="s">
        <v>2407</v>
      </c>
      <c r="G1901" s="106" t="s">
        <v>710</v>
      </c>
      <c r="H1901" s="106" t="s">
        <v>1098</v>
      </c>
      <c r="I1901" s="106">
        <v>16</v>
      </c>
      <c r="J1901" s="106"/>
      <c r="K1901" s="106"/>
      <c r="L1901" s="106" t="s">
        <v>717</v>
      </c>
      <c r="M1901" s="106" t="s">
        <v>924</v>
      </c>
      <c r="N1901" s="106">
        <v>0.45</v>
      </c>
      <c r="O1901" s="106">
        <v>1.1000000000000001</v>
      </c>
      <c r="P1901" s="106" t="s">
        <v>714</v>
      </c>
      <c r="Q1901" s="107" t="s">
        <v>2675</v>
      </c>
      <c r="R1901" s="107" t="s">
        <v>282</v>
      </c>
    </row>
    <row r="1902" spans="2:18" ht="20.100000000000001" customHeight="1" x14ac:dyDescent="0.4">
      <c r="B1902" s="105" t="str">
        <f t="shared" si="87"/>
        <v/>
      </c>
      <c r="C1902" s="105" t="str">
        <f t="shared" si="88"/>
        <v/>
      </c>
      <c r="D1902" s="105" t="str">
        <f t="shared" si="89"/>
        <v/>
      </c>
      <c r="E1902" s="106" t="s">
        <v>2406</v>
      </c>
      <c r="F1902" s="106" t="s">
        <v>2407</v>
      </c>
      <c r="G1902" s="106" t="s">
        <v>710</v>
      </c>
      <c r="H1902" s="106" t="s">
        <v>1098</v>
      </c>
      <c r="I1902" s="106">
        <v>16</v>
      </c>
      <c r="J1902" s="106"/>
      <c r="K1902" s="106"/>
      <c r="L1902" s="106" t="s">
        <v>1218</v>
      </c>
      <c r="M1902" s="106" t="s">
        <v>924</v>
      </c>
      <c r="N1902" s="106">
        <v>0.45</v>
      </c>
      <c r="O1902" s="106">
        <v>1.1000000000000001</v>
      </c>
      <c r="P1902" s="106" t="s">
        <v>714</v>
      </c>
      <c r="Q1902" s="107" t="s">
        <v>2676</v>
      </c>
      <c r="R1902" s="107" t="s">
        <v>282</v>
      </c>
    </row>
    <row r="1903" spans="2:18" ht="20.100000000000001" customHeight="1" x14ac:dyDescent="0.4">
      <c r="B1903" s="105" t="str">
        <f t="shared" si="87"/>
        <v/>
      </c>
      <c r="C1903" s="105" t="str">
        <f t="shared" si="88"/>
        <v/>
      </c>
      <c r="D1903" s="105" t="str">
        <f t="shared" si="89"/>
        <v/>
      </c>
      <c r="E1903" s="106" t="s">
        <v>2406</v>
      </c>
      <c r="F1903" s="106" t="s">
        <v>2407</v>
      </c>
      <c r="G1903" s="106" t="s">
        <v>721</v>
      </c>
      <c r="H1903" s="106" t="s">
        <v>722</v>
      </c>
      <c r="I1903" s="106">
        <v>16</v>
      </c>
      <c r="J1903" s="106"/>
      <c r="K1903" s="106"/>
      <c r="L1903" s="106" t="s">
        <v>706</v>
      </c>
      <c r="M1903" s="106" t="s">
        <v>924</v>
      </c>
      <c r="N1903" s="106">
        <v>0.45</v>
      </c>
      <c r="O1903" s="106">
        <v>1.1000000000000001</v>
      </c>
      <c r="P1903" s="106" t="s">
        <v>714</v>
      </c>
      <c r="Q1903" s="107" t="s">
        <v>2677</v>
      </c>
      <c r="R1903" s="107" t="s">
        <v>282</v>
      </c>
    </row>
    <row r="1904" spans="2:18" ht="20.100000000000001" customHeight="1" x14ac:dyDescent="0.4">
      <c r="B1904" s="105" t="str">
        <f t="shared" si="87"/>
        <v/>
      </c>
      <c r="C1904" s="105" t="str">
        <f t="shared" si="88"/>
        <v/>
      </c>
      <c r="D1904" s="105" t="str">
        <f t="shared" si="89"/>
        <v/>
      </c>
      <c r="E1904" s="106" t="s">
        <v>2406</v>
      </c>
      <c r="F1904" s="106" t="s">
        <v>2407</v>
      </c>
      <c r="G1904" s="106" t="s">
        <v>721</v>
      </c>
      <c r="H1904" s="106" t="s">
        <v>722</v>
      </c>
      <c r="I1904" s="106">
        <v>16</v>
      </c>
      <c r="J1904" s="106"/>
      <c r="K1904" s="106"/>
      <c r="L1904" s="106" t="s">
        <v>698</v>
      </c>
      <c r="M1904" s="106" t="s">
        <v>924</v>
      </c>
      <c r="N1904" s="106">
        <v>0.45</v>
      </c>
      <c r="O1904" s="106">
        <v>1.1000000000000001</v>
      </c>
      <c r="P1904" s="106" t="s">
        <v>714</v>
      </c>
      <c r="Q1904" s="107" t="s">
        <v>2678</v>
      </c>
      <c r="R1904" s="107" t="s">
        <v>282</v>
      </c>
    </row>
    <row r="1905" spans="2:18" ht="20.100000000000001" customHeight="1" x14ac:dyDescent="0.4">
      <c r="B1905" s="105" t="str">
        <f t="shared" si="87"/>
        <v/>
      </c>
      <c r="C1905" s="105" t="str">
        <f t="shared" si="88"/>
        <v/>
      </c>
      <c r="D1905" s="105" t="str">
        <f t="shared" si="89"/>
        <v/>
      </c>
      <c r="E1905" s="106" t="s">
        <v>2406</v>
      </c>
      <c r="F1905" s="106" t="s">
        <v>2407</v>
      </c>
      <c r="G1905" s="106" t="s">
        <v>721</v>
      </c>
      <c r="H1905" s="106" t="s">
        <v>722</v>
      </c>
      <c r="I1905" s="106">
        <v>16</v>
      </c>
      <c r="J1905" s="106"/>
      <c r="K1905" s="106"/>
      <c r="L1905" s="106" t="s">
        <v>717</v>
      </c>
      <c r="M1905" s="106" t="s">
        <v>924</v>
      </c>
      <c r="N1905" s="106">
        <v>0.45</v>
      </c>
      <c r="O1905" s="106">
        <v>1.1000000000000001</v>
      </c>
      <c r="P1905" s="106" t="s">
        <v>714</v>
      </c>
      <c r="Q1905" s="107" t="s">
        <v>2679</v>
      </c>
      <c r="R1905" s="107" t="s">
        <v>282</v>
      </c>
    </row>
    <row r="1906" spans="2:18" ht="20.100000000000001" customHeight="1" x14ac:dyDescent="0.4">
      <c r="B1906" s="105" t="str">
        <f t="shared" si="87"/>
        <v/>
      </c>
      <c r="C1906" s="105" t="str">
        <f t="shared" si="88"/>
        <v/>
      </c>
      <c r="D1906" s="105" t="str">
        <f t="shared" si="89"/>
        <v/>
      </c>
      <c r="E1906" s="106" t="s">
        <v>2406</v>
      </c>
      <c r="F1906" s="106" t="s">
        <v>2407</v>
      </c>
      <c r="G1906" s="106" t="s">
        <v>773</v>
      </c>
      <c r="H1906" s="106" t="s">
        <v>774</v>
      </c>
      <c r="I1906" s="106">
        <v>16</v>
      </c>
      <c r="J1906" s="106"/>
      <c r="K1906" s="106"/>
      <c r="L1906" s="106" t="s">
        <v>706</v>
      </c>
      <c r="M1906" s="106" t="s">
        <v>924</v>
      </c>
      <c r="N1906" s="106">
        <v>0.44</v>
      </c>
      <c r="O1906" s="106">
        <v>1.1000000000000001</v>
      </c>
      <c r="P1906" s="106" t="s">
        <v>714</v>
      </c>
      <c r="Q1906" s="107" t="s">
        <v>2680</v>
      </c>
      <c r="R1906" s="107" t="s">
        <v>282</v>
      </c>
    </row>
    <row r="1907" spans="2:18" ht="20.100000000000001" customHeight="1" x14ac:dyDescent="0.4">
      <c r="B1907" s="105" t="str">
        <f t="shared" si="87"/>
        <v/>
      </c>
      <c r="C1907" s="105" t="str">
        <f t="shared" si="88"/>
        <v/>
      </c>
      <c r="D1907" s="105" t="str">
        <f t="shared" si="89"/>
        <v/>
      </c>
      <c r="E1907" s="106" t="s">
        <v>2406</v>
      </c>
      <c r="F1907" s="106" t="s">
        <v>2407</v>
      </c>
      <c r="G1907" s="106" t="s">
        <v>773</v>
      </c>
      <c r="H1907" s="106" t="s">
        <v>774</v>
      </c>
      <c r="I1907" s="106">
        <v>16</v>
      </c>
      <c r="J1907" s="106"/>
      <c r="K1907" s="106"/>
      <c r="L1907" s="106" t="s">
        <v>698</v>
      </c>
      <c r="M1907" s="106" t="s">
        <v>924</v>
      </c>
      <c r="N1907" s="106">
        <v>0.43</v>
      </c>
      <c r="O1907" s="106">
        <v>1.1000000000000001</v>
      </c>
      <c r="P1907" s="106" t="s">
        <v>714</v>
      </c>
      <c r="Q1907" s="107" t="s">
        <v>2681</v>
      </c>
      <c r="R1907" s="107" t="s">
        <v>282</v>
      </c>
    </row>
    <row r="1908" spans="2:18" ht="20.100000000000001" customHeight="1" x14ac:dyDescent="0.4">
      <c r="B1908" s="105" t="str">
        <f t="shared" si="87"/>
        <v/>
      </c>
      <c r="C1908" s="105" t="str">
        <f t="shared" si="88"/>
        <v/>
      </c>
      <c r="D1908" s="105" t="str">
        <f t="shared" si="89"/>
        <v/>
      </c>
      <c r="E1908" s="106" t="s">
        <v>2406</v>
      </c>
      <c r="F1908" s="106" t="s">
        <v>2407</v>
      </c>
      <c r="G1908" s="106" t="s">
        <v>773</v>
      </c>
      <c r="H1908" s="106" t="s">
        <v>774</v>
      </c>
      <c r="I1908" s="106">
        <v>16</v>
      </c>
      <c r="J1908" s="106"/>
      <c r="K1908" s="106"/>
      <c r="L1908" s="106" t="s">
        <v>717</v>
      </c>
      <c r="M1908" s="106" t="s">
        <v>924</v>
      </c>
      <c r="N1908" s="106">
        <v>0.43</v>
      </c>
      <c r="O1908" s="106">
        <v>1.1000000000000001</v>
      </c>
      <c r="P1908" s="106" t="s">
        <v>714</v>
      </c>
      <c r="Q1908" s="107" t="s">
        <v>2682</v>
      </c>
      <c r="R1908" s="107" t="s">
        <v>282</v>
      </c>
    </row>
    <row r="1909" spans="2:18" ht="20.100000000000001" customHeight="1" x14ac:dyDescent="0.4">
      <c r="B1909" s="105" t="str">
        <f t="shared" si="87"/>
        <v/>
      </c>
      <c r="C1909" s="105" t="str">
        <f t="shared" si="88"/>
        <v/>
      </c>
      <c r="D1909" s="105" t="str">
        <f t="shared" si="89"/>
        <v/>
      </c>
      <c r="E1909" s="106" t="s">
        <v>2406</v>
      </c>
      <c r="F1909" s="106" t="s">
        <v>2407</v>
      </c>
      <c r="G1909" s="106" t="s">
        <v>773</v>
      </c>
      <c r="H1909" s="106" t="s">
        <v>774</v>
      </c>
      <c r="I1909" s="106">
        <v>16</v>
      </c>
      <c r="J1909" s="106"/>
      <c r="K1909" s="106"/>
      <c r="L1909" s="106" t="s">
        <v>1218</v>
      </c>
      <c r="M1909" s="106" t="s">
        <v>924</v>
      </c>
      <c r="N1909" s="106">
        <v>0.43</v>
      </c>
      <c r="O1909" s="106">
        <v>1.1000000000000001</v>
      </c>
      <c r="P1909" s="106" t="s">
        <v>714</v>
      </c>
      <c r="Q1909" s="107" t="s">
        <v>2683</v>
      </c>
      <c r="R1909" s="107" t="s">
        <v>282</v>
      </c>
    </row>
    <row r="1910" spans="2:18" ht="20.100000000000001" customHeight="1" x14ac:dyDescent="0.4">
      <c r="B1910" s="105" t="str">
        <f t="shared" si="87"/>
        <v/>
      </c>
      <c r="C1910" s="105" t="str">
        <f t="shared" si="88"/>
        <v/>
      </c>
      <c r="D1910" s="105" t="str">
        <f t="shared" si="89"/>
        <v/>
      </c>
      <c r="E1910" s="106" t="s">
        <v>2406</v>
      </c>
      <c r="F1910" s="106" t="s">
        <v>2407</v>
      </c>
      <c r="G1910" s="106" t="s">
        <v>773</v>
      </c>
      <c r="H1910" s="106" t="s">
        <v>1266</v>
      </c>
      <c r="I1910" s="106">
        <v>16</v>
      </c>
      <c r="J1910" s="106"/>
      <c r="K1910" s="106"/>
      <c r="L1910" s="106" t="s">
        <v>706</v>
      </c>
      <c r="M1910" s="106" t="s">
        <v>924</v>
      </c>
      <c r="N1910" s="106">
        <v>0.43</v>
      </c>
      <c r="O1910" s="106">
        <v>1.1000000000000001</v>
      </c>
      <c r="P1910" s="106" t="s">
        <v>714</v>
      </c>
      <c r="Q1910" s="107" t="s">
        <v>2684</v>
      </c>
      <c r="R1910" s="107" t="s">
        <v>282</v>
      </c>
    </row>
    <row r="1911" spans="2:18" ht="20.100000000000001" customHeight="1" x14ac:dyDescent="0.4">
      <c r="B1911" s="105" t="str">
        <f t="shared" si="87"/>
        <v/>
      </c>
      <c r="C1911" s="105" t="str">
        <f t="shared" si="88"/>
        <v/>
      </c>
      <c r="D1911" s="105" t="str">
        <f t="shared" si="89"/>
        <v/>
      </c>
      <c r="E1911" s="106" t="s">
        <v>2406</v>
      </c>
      <c r="F1911" s="106" t="s">
        <v>2407</v>
      </c>
      <c r="G1911" s="106" t="s">
        <v>773</v>
      </c>
      <c r="H1911" s="106" t="s">
        <v>1266</v>
      </c>
      <c r="I1911" s="106">
        <v>16</v>
      </c>
      <c r="J1911" s="106"/>
      <c r="K1911" s="106"/>
      <c r="L1911" s="106" t="s">
        <v>698</v>
      </c>
      <c r="M1911" s="106" t="s">
        <v>924</v>
      </c>
      <c r="N1911" s="106">
        <v>0.43</v>
      </c>
      <c r="O1911" s="106">
        <v>1.1000000000000001</v>
      </c>
      <c r="P1911" s="106" t="s">
        <v>714</v>
      </c>
      <c r="Q1911" s="107" t="s">
        <v>2685</v>
      </c>
      <c r="R1911" s="107" t="s">
        <v>282</v>
      </c>
    </row>
    <row r="1912" spans="2:18" ht="20.100000000000001" customHeight="1" x14ac:dyDescent="0.4">
      <c r="B1912" s="105" t="str">
        <f t="shared" si="87"/>
        <v/>
      </c>
      <c r="C1912" s="105" t="str">
        <f t="shared" si="88"/>
        <v/>
      </c>
      <c r="D1912" s="105" t="str">
        <f t="shared" si="89"/>
        <v/>
      </c>
      <c r="E1912" s="106" t="s">
        <v>2406</v>
      </c>
      <c r="F1912" s="106" t="s">
        <v>2407</v>
      </c>
      <c r="G1912" s="106" t="s">
        <v>773</v>
      </c>
      <c r="H1912" s="106" t="s">
        <v>1266</v>
      </c>
      <c r="I1912" s="106">
        <v>16</v>
      </c>
      <c r="J1912" s="106"/>
      <c r="K1912" s="106"/>
      <c r="L1912" s="106" t="s">
        <v>717</v>
      </c>
      <c r="M1912" s="106" t="s">
        <v>924</v>
      </c>
      <c r="N1912" s="106">
        <v>0.43</v>
      </c>
      <c r="O1912" s="106">
        <v>1.1000000000000001</v>
      </c>
      <c r="P1912" s="106" t="s">
        <v>714</v>
      </c>
      <c r="Q1912" s="107" t="s">
        <v>2686</v>
      </c>
      <c r="R1912" s="107" t="s">
        <v>282</v>
      </c>
    </row>
    <row r="1913" spans="2:18" ht="20.100000000000001" customHeight="1" x14ac:dyDescent="0.4">
      <c r="B1913" s="105" t="str">
        <f t="shared" si="87"/>
        <v/>
      </c>
      <c r="C1913" s="105" t="str">
        <f t="shared" si="88"/>
        <v/>
      </c>
      <c r="D1913" s="105" t="str">
        <f t="shared" si="89"/>
        <v/>
      </c>
      <c r="E1913" s="106" t="s">
        <v>2406</v>
      </c>
      <c r="F1913" s="106" t="s">
        <v>2407</v>
      </c>
      <c r="G1913" s="106" t="s">
        <v>773</v>
      </c>
      <c r="H1913" s="106" t="s">
        <v>1266</v>
      </c>
      <c r="I1913" s="106">
        <v>15</v>
      </c>
      <c r="J1913" s="106"/>
      <c r="K1913" s="106"/>
      <c r="L1913" s="106" t="s">
        <v>1218</v>
      </c>
      <c r="M1913" s="106" t="s">
        <v>924</v>
      </c>
      <c r="N1913" s="106">
        <v>0.43</v>
      </c>
      <c r="O1913" s="106">
        <v>1.1000000000000001</v>
      </c>
      <c r="P1913" s="106" t="s">
        <v>714</v>
      </c>
      <c r="Q1913" s="107" t="s">
        <v>2687</v>
      </c>
      <c r="R1913" s="107" t="s">
        <v>282</v>
      </c>
    </row>
    <row r="1914" spans="2:18" ht="20.100000000000001" customHeight="1" x14ac:dyDescent="0.4">
      <c r="B1914" s="105" t="str">
        <f t="shared" si="87"/>
        <v/>
      </c>
      <c r="C1914" s="105" t="str">
        <f t="shared" si="88"/>
        <v/>
      </c>
      <c r="D1914" s="105" t="str">
        <f t="shared" si="89"/>
        <v/>
      </c>
      <c r="E1914" s="106" t="s">
        <v>2406</v>
      </c>
      <c r="F1914" s="106" t="s">
        <v>2407</v>
      </c>
      <c r="G1914" s="106" t="s">
        <v>778</v>
      </c>
      <c r="H1914" s="106" t="s">
        <v>779</v>
      </c>
      <c r="I1914" s="106">
        <v>16</v>
      </c>
      <c r="J1914" s="106"/>
      <c r="K1914" s="106"/>
      <c r="L1914" s="106" t="s">
        <v>706</v>
      </c>
      <c r="M1914" s="106" t="s">
        <v>924</v>
      </c>
      <c r="N1914" s="106">
        <v>0.43</v>
      </c>
      <c r="O1914" s="106">
        <v>1.1000000000000001</v>
      </c>
      <c r="P1914" s="106" t="s">
        <v>714</v>
      </c>
      <c r="Q1914" s="107" t="s">
        <v>2688</v>
      </c>
      <c r="R1914" s="107" t="s">
        <v>282</v>
      </c>
    </row>
    <row r="1915" spans="2:18" ht="20.100000000000001" customHeight="1" x14ac:dyDescent="0.4">
      <c r="B1915" s="105" t="str">
        <f t="shared" si="87"/>
        <v/>
      </c>
      <c r="C1915" s="105" t="str">
        <f t="shared" si="88"/>
        <v/>
      </c>
      <c r="D1915" s="105" t="str">
        <f t="shared" si="89"/>
        <v/>
      </c>
      <c r="E1915" s="106" t="s">
        <v>2406</v>
      </c>
      <c r="F1915" s="106" t="s">
        <v>2407</v>
      </c>
      <c r="G1915" s="106" t="s">
        <v>778</v>
      </c>
      <c r="H1915" s="106" t="s">
        <v>779</v>
      </c>
      <c r="I1915" s="106">
        <v>16</v>
      </c>
      <c r="J1915" s="106"/>
      <c r="K1915" s="106"/>
      <c r="L1915" s="106" t="s">
        <v>698</v>
      </c>
      <c r="M1915" s="106" t="s">
        <v>924</v>
      </c>
      <c r="N1915" s="106">
        <v>0.43</v>
      </c>
      <c r="O1915" s="106">
        <v>1.1000000000000001</v>
      </c>
      <c r="P1915" s="106" t="s">
        <v>714</v>
      </c>
      <c r="Q1915" s="107" t="s">
        <v>2689</v>
      </c>
      <c r="R1915" s="107" t="s">
        <v>282</v>
      </c>
    </row>
    <row r="1916" spans="2:18" ht="20.100000000000001" customHeight="1" x14ac:dyDescent="0.4">
      <c r="B1916" s="105" t="str">
        <f t="shared" si="87"/>
        <v/>
      </c>
      <c r="C1916" s="105" t="str">
        <f t="shared" si="88"/>
        <v/>
      </c>
      <c r="D1916" s="105" t="str">
        <f t="shared" si="89"/>
        <v/>
      </c>
      <c r="E1916" s="106" t="s">
        <v>2406</v>
      </c>
      <c r="F1916" s="106" t="s">
        <v>2407</v>
      </c>
      <c r="G1916" s="106" t="s">
        <v>778</v>
      </c>
      <c r="H1916" s="106" t="s">
        <v>779</v>
      </c>
      <c r="I1916" s="106">
        <v>16</v>
      </c>
      <c r="J1916" s="106"/>
      <c r="K1916" s="106"/>
      <c r="L1916" s="106" t="s">
        <v>717</v>
      </c>
      <c r="M1916" s="106" t="s">
        <v>924</v>
      </c>
      <c r="N1916" s="106">
        <v>0.43</v>
      </c>
      <c r="O1916" s="106">
        <v>1.1000000000000001</v>
      </c>
      <c r="P1916" s="106" t="s">
        <v>714</v>
      </c>
      <c r="Q1916" s="107" t="s">
        <v>2690</v>
      </c>
      <c r="R1916" s="107" t="s">
        <v>282</v>
      </c>
    </row>
    <row r="1917" spans="2:18" ht="20.100000000000001" customHeight="1" x14ac:dyDescent="0.4">
      <c r="B1917" s="105" t="str">
        <f t="shared" si="87"/>
        <v/>
      </c>
      <c r="C1917" s="105" t="str">
        <f t="shared" si="88"/>
        <v/>
      </c>
      <c r="D1917" s="105" t="str">
        <f t="shared" si="89"/>
        <v/>
      </c>
      <c r="E1917" s="106" t="s">
        <v>2406</v>
      </c>
      <c r="F1917" s="106" t="s">
        <v>2407</v>
      </c>
      <c r="G1917" s="106" t="s">
        <v>778</v>
      </c>
      <c r="H1917" s="106" t="s">
        <v>779</v>
      </c>
      <c r="I1917" s="106">
        <v>16</v>
      </c>
      <c r="J1917" s="106"/>
      <c r="K1917" s="106"/>
      <c r="L1917" s="106" t="s">
        <v>1218</v>
      </c>
      <c r="M1917" s="106" t="s">
        <v>924</v>
      </c>
      <c r="N1917" s="106">
        <v>0.43</v>
      </c>
      <c r="O1917" s="106">
        <v>1.1000000000000001</v>
      </c>
      <c r="P1917" s="106" t="s">
        <v>714</v>
      </c>
      <c r="Q1917" s="107" t="s">
        <v>2691</v>
      </c>
      <c r="R1917" s="107" t="s">
        <v>282</v>
      </c>
    </row>
    <row r="1918" spans="2:18" ht="20.100000000000001" customHeight="1" x14ac:dyDescent="0.4">
      <c r="B1918" s="105" t="str">
        <f t="shared" si="87"/>
        <v/>
      </c>
      <c r="C1918" s="105" t="str">
        <f t="shared" si="88"/>
        <v/>
      </c>
      <c r="D1918" s="105" t="str">
        <f t="shared" si="89"/>
        <v/>
      </c>
      <c r="E1918" s="106" t="s">
        <v>2406</v>
      </c>
      <c r="F1918" s="106" t="s">
        <v>2407</v>
      </c>
      <c r="G1918" s="106" t="s">
        <v>778</v>
      </c>
      <c r="H1918" s="106" t="s">
        <v>1269</v>
      </c>
      <c r="I1918" s="106">
        <v>16</v>
      </c>
      <c r="J1918" s="106"/>
      <c r="K1918" s="106"/>
      <c r="L1918" s="106" t="s">
        <v>706</v>
      </c>
      <c r="M1918" s="106" t="s">
        <v>924</v>
      </c>
      <c r="N1918" s="106">
        <v>0.43</v>
      </c>
      <c r="O1918" s="106">
        <v>1.1000000000000001</v>
      </c>
      <c r="P1918" s="106" t="s">
        <v>714</v>
      </c>
      <c r="Q1918" s="107" t="s">
        <v>2692</v>
      </c>
      <c r="R1918" s="107" t="s">
        <v>282</v>
      </c>
    </row>
    <row r="1919" spans="2:18" ht="20.100000000000001" customHeight="1" x14ac:dyDescent="0.4">
      <c r="B1919" s="105" t="str">
        <f t="shared" si="87"/>
        <v/>
      </c>
      <c r="C1919" s="105" t="str">
        <f t="shared" si="88"/>
        <v/>
      </c>
      <c r="D1919" s="105" t="str">
        <f t="shared" si="89"/>
        <v/>
      </c>
      <c r="E1919" s="106" t="s">
        <v>2406</v>
      </c>
      <c r="F1919" s="106" t="s">
        <v>2407</v>
      </c>
      <c r="G1919" s="106" t="s">
        <v>778</v>
      </c>
      <c r="H1919" s="106" t="s">
        <v>1269</v>
      </c>
      <c r="I1919" s="106">
        <v>16</v>
      </c>
      <c r="J1919" s="106"/>
      <c r="K1919" s="106"/>
      <c r="L1919" s="106" t="s">
        <v>698</v>
      </c>
      <c r="M1919" s="106" t="s">
        <v>924</v>
      </c>
      <c r="N1919" s="106">
        <v>0.43</v>
      </c>
      <c r="O1919" s="106">
        <v>1.1000000000000001</v>
      </c>
      <c r="P1919" s="106" t="s">
        <v>714</v>
      </c>
      <c r="Q1919" s="107" t="s">
        <v>2693</v>
      </c>
      <c r="R1919" s="107" t="s">
        <v>282</v>
      </c>
    </row>
    <row r="1920" spans="2:18" ht="20.100000000000001" customHeight="1" x14ac:dyDescent="0.4">
      <c r="B1920" s="105" t="str">
        <f t="shared" si="87"/>
        <v/>
      </c>
      <c r="C1920" s="105" t="str">
        <f t="shared" si="88"/>
        <v/>
      </c>
      <c r="D1920" s="105" t="str">
        <f t="shared" si="89"/>
        <v/>
      </c>
      <c r="E1920" s="106" t="s">
        <v>2406</v>
      </c>
      <c r="F1920" s="106" t="s">
        <v>2407</v>
      </c>
      <c r="G1920" s="106" t="s">
        <v>778</v>
      </c>
      <c r="H1920" s="106" t="s">
        <v>1269</v>
      </c>
      <c r="I1920" s="106">
        <v>16</v>
      </c>
      <c r="J1920" s="106"/>
      <c r="K1920" s="106"/>
      <c r="L1920" s="106" t="s">
        <v>717</v>
      </c>
      <c r="M1920" s="106" t="s">
        <v>924</v>
      </c>
      <c r="N1920" s="106">
        <v>0.43</v>
      </c>
      <c r="O1920" s="106">
        <v>1.1000000000000001</v>
      </c>
      <c r="P1920" s="106" t="s">
        <v>714</v>
      </c>
      <c r="Q1920" s="107" t="s">
        <v>2694</v>
      </c>
      <c r="R1920" s="107" t="s">
        <v>282</v>
      </c>
    </row>
    <row r="1921" spans="2:18" ht="20.100000000000001" customHeight="1" x14ac:dyDescent="0.4">
      <c r="B1921" s="105" t="str">
        <f t="shared" si="87"/>
        <v/>
      </c>
      <c r="C1921" s="105" t="str">
        <f t="shared" si="88"/>
        <v/>
      </c>
      <c r="D1921" s="105" t="str">
        <f t="shared" si="89"/>
        <v/>
      </c>
      <c r="E1921" s="106" t="s">
        <v>2406</v>
      </c>
      <c r="F1921" s="106" t="s">
        <v>2407</v>
      </c>
      <c r="G1921" s="106" t="s">
        <v>778</v>
      </c>
      <c r="H1921" s="106" t="s">
        <v>1269</v>
      </c>
      <c r="I1921" s="106">
        <v>15</v>
      </c>
      <c r="J1921" s="106"/>
      <c r="K1921" s="106"/>
      <c r="L1921" s="106" t="s">
        <v>1218</v>
      </c>
      <c r="M1921" s="106" t="s">
        <v>924</v>
      </c>
      <c r="N1921" s="106">
        <v>0.43</v>
      </c>
      <c r="O1921" s="106">
        <v>1.1000000000000001</v>
      </c>
      <c r="P1921" s="106" t="s">
        <v>714</v>
      </c>
      <c r="Q1921" s="107" t="s">
        <v>2695</v>
      </c>
      <c r="R1921" s="107" t="s">
        <v>282</v>
      </c>
    </row>
    <row r="1922" spans="2:18" ht="20.100000000000001" customHeight="1" x14ac:dyDescent="0.4">
      <c r="B1922" s="105" t="str">
        <f t="shared" si="87"/>
        <v/>
      </c>
      <c r="C1922" s="105" t="str">
        <f t="shared" si="88"/>
        <v/>
      </c>
      <c r="D1922" s="105" t="str">
        <f t="shared" si="89"/>
        <v/>
      </c>
      <c r="E1922" s="106" t="s">
        <v>2406</v>
      </c>
      <c r="F1922" s="106" t="s">
        <v>2407</v>
      </c>
      <c r="G1922" s="106" t="s">
        <v>782</v>
      </c>
      <c r="H1922" s="106" t="s">
        <v>783</v>
      </c>
      <c r="I1922" s="106">
        <v>16</v>
      </c>
      <c r="J1922" s="106"/>
      <c r="K1922" s="106"/>
      <c r="L1922" s="106" t="s">
        <v>706</v>
      </c>
      <c r="M1922" s="106" t="s">
        <v>924</v>
      </c>
      <c r="N1922" s="106">
        <v>0.3</v>
      </c>
      <c r="O1922" s="106">
        <v>1.1000000000000001</v>
      </c>
      <c r="P1922" s="106" t="s">
        <v>714</v>
      </c>
      <c r="Q1922" s="107" t="s">
        <v>2696</v>
      </c>
      <c r="R1922" s="107" t="s">
        <v>282</v>
      </c>
    </row>
    <row r="1923" spans="2:18" ht="20.100000000000001" customHeight="1" x14ac:dyDescent="0.4">
      <c r="B1923" s="105" t="str">
        <f t="shared" si="87"/>
        <v/>
      </c>
      <c r="C1923" s="105" t="str">
        <f t="shared" si="88"/>
        <v/>
      </c>
      <c r="D1923" s="105" t="str">
        <f t="shared" si="89"/>
        <v/>
      </c>
      <c r="E1923" s="106" t="s">
        <v>2406</v>
      </c>
      <c r="F1923" s="106" t="s">
        <v>2407</v>
      </c>
      <c r="G1923" s="106" t="s">
        <v>782</v>
      </c>
      <c r="H1923" s="106" t="s">
        <v>783</v>
      </c>
      <c r="I1923" s="106">
        <v>16</v>
      </c>
      <c r="J1923" s="106"/>
      <c r="K1923" s="106"/>
      <c r="L1923" s="106" t="s">
        <v>698</v>
      </c>
      <c r="M1923" s="106" t="s">
        <v>924</v>
      </c>
      <c r="N1923" s="106">
        <v>0.3</v>
      </c>
      <c r="O1923" s="106">
        <v>1.1000000000000001</v>
      </c>
      <c r="P1923" s="106" t="s">
        <v>714</v>
      </c>
      <c r="Q1923" s="107" t="s">
        <v>2697</v>
      </c>
      <c r="R1923" s="107" t="s">
        <v>282</v>
      </c>
    </row>
    <row r="1924" spans="2:18" ht="20.100000000000001" customHeight="1" x14ac:dyDescent="0.4">
      <c r="B1924" s="105" t="str">
        <f t="shared" si="87"/>
        <v/>
      </c>
      <c r="C1924" s="105" t="str">
        <f t="shared" si="88"/>
        <v/>
      </c>
      <c r="D1924" s="105" t="str">
        <f t="shared" si="89"/>
        <v/>
      </c>
      <c r="E1924" s="106" t="s">
        <v>2406</v>
      </c>
      <c r="F1924" s="106" t="s">
        <v>2407</v>
      </c>
      <c r="G1924" s="106" t="s">
        <v>782</v>
      </c>
      <c r="H1924" s="106" t="s">
        <v>783</v>
      </c>
      <c r="I1924" s="106">
        <v>16</v>
      </c>
      <c r="J1924" s="106"/>
      <c r="K1924" s="106"/>
      <c r="L1924" s="106" t="s">
        <v>717</v>
      </c>
      <c r="M1924" s="106" t="s">
        <v>924</v>
      </c>
      <c r="N1924" s="106">
        <v>0.3</v>
      </c>
      <c r="O1924" s="106">
        <v>1.1000000000000001</v>
      </c>
      <c r="P1924" s="106" t="s">
        <v>714</v>
      </c>
      <c r="Q1924" s="107" t="s">
        <v>2698</v>
      </c>
      <c r="R1924" s="107" t="s">
        <v>282</v>
      </c>
    </row>
    <row r="1925" spans="2:18" ht="20.100000000000001" customHeight="1" x14ac:dyDescent="0.4">
      <c r="B1925" s="105" t="str">
        <f t="shared" si="87"/>
        <v/>
      </c>
      <c r="C1925" s="105" t="str">
        <f t="shared" si="88"/>
        <v/>
      </c>
      <c r="D1925" s="105" t="str">
        <f t="shared" si="89"/>
        <v/>
      </c>
      <c r="E1925" s="106" t="s">
        <v>2406</v>
      </c>
      <c r="F1925" s="106" t="s">
        <v>2407</v>
      </c>
      <c r="G1925" s="106" t="s">
        <v>782</v>
      </c>
      <c r="H1925" s="106" t="s">
        <v>783</v>
      </c>
      <c r="I1925" s="106">
        <v>16</v>
      </c>
      <c r="J1925" s="106"/>
      <c r="K1925" s="106"/>
      <c r="L1925" s="106" t="s">
        <v>1218</v>
      </c>
      <c r="M1925" s="106" t="s">
        <v>924</v>
      </c>
      <c r="N1925" s="106">
        <v>0.3</v>
      </c>
      <c r="O1925" s="106">
        <v>1.1000000000000001</v>
      </c>
      <c r="P1925" s="106" t="s">
        <v>714</v>
      </c>
      <c r="Q1925" s="107" t="s">
        <v>2699</v>
      </c>
      <c r="R1925" s="107" t="s">
        <v>282</v>
      </c>
    </row>
    <row r="1926" spans="2:18" ht="20.100000000000001" customHeight="1" x14ac:dyDescent="0.4">
      <c r="B1926" s="105" t="str">
        <f t="shared" si="87"/>
        <v/>
      </c>
      <c r="C1926" s="105" t="str">
        <f t="shared" si="88"/>
        <v/>
      </c>
      <c r="D1926" s="105" t="str">
        <f t="shared" si="89"/>
        <v/>
      </c>
      <c r="E1926" s="106" t="s">
        <v>2406</v>
      </c>
      <c r="F1926" s="106" t="s">
        <v>2447</v>
      </c>
      <c r="G1926" s="106" t="s">
        <v>697</v>
      </c>
      <c r="H1926" s="106" t="s">
        <v>706</v>
      </c>
      <c r="I1926" s="106">
        <v>16</v>
      </c>
      <c r="J1926" s="106"/>
      <c r="K1926" s="106"/>
      <c r="L1926" s="106" t="s">
        <v>707</v>
      </c>
      <c r="M1926" s="106" t="s">
        <v>924</v>
      </c>
      <c r="N1926" s="106">
        <v>0.38</v>
      </c>
      <c r="O1926" s="106">
        <v>1.1000000000000001</v>
      </c>
      <c r="P1926" s="106" t="s">
        <v>714</v>
      </c>
      <c r="Q1926" s="107" t="s">
        <v>2700</v>
      </c>
      <c r="R1926" s="107" t="s">
        <v>282</v>
      </c>
    </row>
    <row r="1927" spans="2:18" ht="20.100000000000001" customHeight="1" x14ac:dyDescent="0.4">
      <c r="B1927" s="105" t="str">
        <f t="shared" si="87"/>
        <v/>
      </c>
      <c r="C1927" s="105" t="str">
        <f t="shared" si="88"/>
        <v/>
      </c>
      <c r="D1927" s="105" t="str">
        <f t="shared" si="89"/>
        <v/>
      </c>
      <c r="E1927" s="106" t="s">
        <v>2406</v>
      </c>
      <c r="F1927" s="106" t="s">
        <v>2447</v>
      </c>
      <c r="G1927" s="106" t="s">
        <v>697</v>
      </c>
      <c r="H1927" s="106" t="s">
        <v>706</v>
      </c>
      <c r="I1927" s="106">
        <v>16</v>
      </c>
      <c r="J1927" s="106"/>
      <c r="K1927" s="106"/>
      <c r="L1927" s="106" t="s">
        <v>1817</v>
      </c>
      <c r="M1927" s="106" t="s">
        <v>924</v>
      </c>
      <c r="N1927" s="106">
        <v>0.38</v>
      </c>
      <c r="O1927" s="106">
        <v>1.1000000000000001</v>
      </c>
      <c r="P1927" s="106" t="s">
        <v>714</v>
      </c>
      <c r="Q1927" s="107" t="s">
        <v>2701</v>
      </c>
      <c r="R1927" s="107" t="s">
        <v>282</v>
      </c>
    </row>
    <row r="1928" spans="2:18" ht="20.100000000000001" customHeight="1" x14ac:dyDescent="0.4">
      <c r="B1928" s="105" t="str">
        <f t="shared" si="87"/>
        <v/>
      </c>
      <c r="C1928" s="105" t="str">
        <f t="shared" si="88"/>
        <v/>
      </c>
      <c r="D1928" s="105" t="str">
        <f t="shared" si="89"/>
        <v/>
      </c>
      <c r="E1928" s="106" t="s">
        <v>2406</v>
      </c>
      <c r="F1928" s="106" t="s">
        <v>2447</v>
      </c>
      <c r="G1928" s="106" t="s">
        <v>697</v>
      </c>
      <c r="H1928" s="106" t="s">
        <v>698</v>
      </c>
      <c r="I1928" s="106">
        <v>16</v>
      </c>
      <c r="J1928" s="106"/>
      <c r="K1928" s="106"/>
      <c r="L1928" s="106" t="s">
        <v>1817</v>
      </c>
      <c r="M1928" s="106" t="s">
        <v>924</v>
      </c>
      <c r="N1928" s="106">
        <v>0.38</v>
      </c>
      <c r="O1928" s="106">
        <v>1.1000000000000001</v>
      </c>
      <c r="P1928" s="106" t="s">
        <v>714</v>
      </c>
      <c r="Q1928" s="107" t="s">
        <v>2702</v>
      </c>
      <c r="R1928" s="107" t="s">
        <v>282</v>
      </c>
    </row>
    <row r="1929" spans="2:18" ht="20.100000000000001" customHeight="1" x14ac:dyDescent="0.4">
      <c r="B1929" s="105" t="str">
        <f t="shared" si="87"/>
        <v/>
      </c>
      <c r="C1929" s="105" t="str">
        <f t="shared" si="88"/>
        <v/>
      </c>
      <c r="D1929" s="105" t="str">
        <f t="shared" si="89"/>
        <v/>
      </c>
      <c r="E1929" s="106" t="s">
        <v>2406</v>
      </c>
      <c r="F1929" s="106" t="s">
        <v>2447</v>
      </c>
      <c r="G1929" s="106" t="s">
        <v>697</v>
      </c>
      <c r="H1929" s="106" t="s">
        <v>698</v>
      </c>
      <c r="I1929" s="106">
        <v>16</v>
      </c>
      <c r="J1929" s="106"/>
      <c r="K1929" s="106"/>
      <c r="L1929" s="106" t="s">
        <v>1027</v>
      </c>
      <c r="M1929" s="106" t="s">
        <v>924</v>
      </c>
      <c r="N1929" s="106">
        <v>0.38</v>
      </c>
      <c r="O1929" s="106">
        <v>1.1000000000000001</v>
      </c>
      <c r="P1929" s="106" t="s">
        <v>714</v>
      </c>
      <c r="Q1929" s="107" t="s">
        <v>2703</v>
      </c>
      <c r="R1929" s="107" t="s">
        <v>282</v>
      </c>
    </row>
    <row r="1930" spans="2:18" ht="20.100000000000001" customHeight="1" x14ac:dyDescent="0.4">
      <c r="B1930" s="105" t="str">
        <f t="shared" si="87"/>
        <v/>
      </c>
      <c r="C1930" s="105" t="str">
        <f t="shared" si="88"/>
        <v/>
      </c>
      <c r="D1930" s="105" t="str">
        <f t="shared" si="89"/>
        <v/>
      </c>
      <c r="E1930" s="106" t="s">
        <v>2406</v>
      </c>
      <c r="F1930" s="106" t="s">
        <v>2447</v>
      </c>
      <c r="G1930" s="106" t="s">
        <v>697</v>
      </c>
      <c r="H1930" s="106" t="s">
        <v>717</v>
      </c>
      <c r="I1930" s="106">
        <v>16</v>
      </c>
      <c r="J1930" s="106"/>
      <c r="K1930" s="106"/>
      <c r="L1930" s="106" t="s">
        <v>1027</v>
      </c>
      <c r="M1930" s="106" t="s">
        <v>924</v>
      </c>
      <c r="N1930" s="106">
        <v>0.37</v>
      </c>
      <c r="O1930" s="106">
        <v>1.1000000000000001</v>
      </c>
      <c r="P1930" s="106" t="s">
        <v>714</v>
      </c>
      <c r="Q1930" s="107" t="s">
        <v>2704</v>
      </c>
      <c r="R1930" s="107" t="s">
        <v>282</v>
      </c>
    </row>
    <row r="1931" spans="2:18" ht="20.100000000000001" customHeight="1" x14ac:dyDescent="0.4">
      <c r="B1931" s="105" t="str">
        <f t="shared" si="87"/>
        <v/>
      </c>
      <c r="C1931" s="105" t="str">
        <f t="shared" si="88"/>
        <v/>
      </c>
      <c r="D1931" s="105" t="str">
        <f t="shared" si="89"/>
        <v/>
      </c>
      <c r="E1931" s="106" t="s">
        <v>2406</v>
      </c>
      <c r="F1931" s="106" t="s">
        <v>2447</v>
      </c>
      <c r="G1931" s="106" t="s">
        <v>697</v>
      </c>
      <c r="H1931" s="106" t="s">
        <v>717</v>
      </c>
      <c r="I1931" s="106">
        <v>16</v>
      </c>
      <c r="J1931" s="106"/>
      <c r="K1931" s="106"/>
      <c r="L1931" s="106" t="s">
        <v>1389</v>
      </c>
      <c r="M1931" s="106" t="s">
        <v>924</v>
      </c>
      <c r="N1931" s="106">
        <v>0.37</v>
      </c>
      <c r="O1931" s="106">
        <v>1.1000000000000001</v>
      </c>
      <c r="P1931" s="106" t="s">
        <v>714</v>
      </c>
      <c r="Q1931" s="107" t="s">
        <v>2705</v>
      </c>
      <c r="R1931" s="107" t="s">
        <v>282</v>
      </c>
    </row>
    <row r="1932" spans="2:18" ht="20.100000000000001" customHeight="1" x14ac:dyDescent="0.4">
      <c r="B1932" s="105" t="str">
        <f t="shared" si="87"/>
        <v/>
      </c>
      <c r="C1932" s="105" t="str">
        <f t="shared" si="88"/>
        <v/>
      </c>
      <c r="D1932" s="105" t="str">
        <f t="shared" si="89"/>
        <v/>
      </c>
      <c r="E1932" s="106" t="s">
        <v>2406</v>
      </c>
      <c r="F1932" s="106" t="s">
        <v>2447</v>
      </c>
      <c r="G1932" s="106" t="s">
        <v>697</v>
      </c>
      <c r="H1932" s="106" t="s">
        <v>1218</v>
      </c>
      <c r="I1932" s="106">
        <v>16</v>
      </c>
      <c r="J1932" s="106"/>
      <c r="K1932" s="106"/>
      <c r="L1932" s="106" t="s">
        <v>1389</v>
      </c>
      <c r="M1932" s="106" t="s">
        <v>924</v>
      </c>
      <c r="N1932" s="106">
        <v>0.37</v>
      </c>
      <c r="O1932" s="106">
        <v>1.1000000000000001</v>
      </c>
      <c r="P1932" s="106" t="s">
        <v>714</v>
      </c>
      <c r="Q1932" s="107" t="s">
        <v>2706</v>
      </c>
      <c r="R1932" s="107" t="s">
        <v>282</v>
      </c>
    </row>
    <row r="1933" spans="2:18" ht="20.100000000000001" customHeight="1" x14ac:dyDescent="0.4">
      <c r="B1933" s="105" t="str">
        <f t="shared" si="87"/>
        <v/>
      </c>
      <c r="C1933" s="105" t="str">
        <f t="shared" si="88"/>
        <v/>
      </c>
      <c r="D1933" s="105" t="str">
        <f t="shared" si="89"/>
        <v/>
      </c>
      <c r="E1933" s="106" t="s">
        <v>2406</v>
      </c>
      <c r="F1933" s="106" t="s">
        <v>2447</v>
      </c>
      <c r="G1933" s="106" t="s">
        <v>710</v>
      </c>
      <c r="H1933" s="106" t="s">
        <v>706</v>
      </c>
      <c r="I1933" s="106">
        <v>16</v>
      </c>
      <c r="J1933" s="106"/>
      <c r="K1933" s="106"/>
      <c r="L1933" s="106" t="s">
        <v>711</v>
      </c>
      <c r="M1933" s="106" t="s">
        <v>924</v>
      </c>
      <c r="N1933" s="106">
        <v>0.38</v>
      </c>
      <c r="O1933" s="106">
        <v>1.1000000000000001</v>
      </c>
      <c r="P1933" s="106" t="s">
        <v>714</v>
      </c>
      <c r="Q1933" s="107" t="s">
        <v>2707</v>
      </c>
      <c r="R1933" s="107" t="s">
        <v>282</v>
      </c>
    </row>
    <row r="1934" spans="2:18" ht="20.100000000000001" customHeight="1" x14ac:dyDescent="0.4">
      <c r="B1934" s="105" t="str">
        <f t="shared" si="87"/>
        <v/>
      </c>
      <c r="C1934" s="105" t="str">
        <f t="shared" si="88"/>
        <v/>
      </c>
      <c r="D1934" s="105" t="str">
        <f t="shared" si="89"/>
        <v/>
      </c>
      <c r="E1934" s="106" t="s">
        <v>2406</v>
      </c>
      <c r="F1934" s="106" t="s">
        <v>2447</v>
      </c>
      <c r="G1934" s="106" t="s">
        <v>710</v>
      </c>
      <c r="H1934" s="106" t="s">
        <v>698</v>
      </c>
      <c r="I1934" s="106">
        <v>16</v>
      </c>
      <c r="J1934" s="106"/>
      <c r="K1934" s="106"/>
      <c r="L1934" s="106" t="s">
        <v>711</v>
      </c>
      <c r="M1934" s="106" t="s">
        <v>924</v>
      </c>
      <c r="N1934" s="106">
        <v>0.38</v>
      </c>
      <c r="O1934" s="106">
        <v>1.1000000000000001</v>
      </c>
      <c r="P1934" s="106" t="s">
        <v>714</v>
      </c>
      <c r="Q1934" s="107" t="s">
        <v>2708</v>
      </c>
      <c r="R1934" s="107" t="s">
        <v>282</v>
      </c>
    </row>
    <row r="1935" spans="2:18" ht="20.100000000000001" customHeight="1" x14ac:dyDescent="0.4">
      <c r="B1935" s="105" t="str">
        <f t="shared" si="87"/>
        <v/>
      </c>
      <c r="C1935" s="105" t="str">
        <f t="shared" si="88"/>
        <v/>
      </c>
      <c r="D1935" s="105" t="str">
        <f t="shared" si="89"/>
        <v/>
      </c>
      <c r="E1935" s="106" t="s">
        <v>2406</v>
      </c>
      <c r="F1935" s="106" t="s">
        <v>2447</v>
      </c>
      <c r="G1935" s="106" t="s">
        <v>710</v>
      </c>
      <c r="H1935" s="106" t="s">
        <v>717</v>
      </c>
      <c r="I1935" s="106">
        <v>16</v>
      </c>
      <c r="J1935" s="106"/>
      <c r="K1935" s="106"/>
      <c r="L1935" s="106" t="s">
        <v>711</v>
      </c>
      <c r="M1935" s="106" t="s">
        <v>924</v>
      </c>
      <c r="N1935" s="106">
        <v>0.37</v>
      </c>
      <c r="O1935" s="106">
        <v>1.1000000000000001</v>
      </c>
      <c r="P1935" s="106" t="s">
        <v>714</v>
      </c>
      <c r="Q1935" s="107" t="s">
        <v>2709</v>
      </c>
      <c r="R1935" s="107" t="s">
        <v>282</v>
      </c>
    </row>
    <row r="1936" spans="2:18" ht="20.100000000000001" customHeight="1" x14ac:dyDescent="0.4">
      <c r="B1936" s="105" t="str">
        <f t="shared" ref="B1936:B1999" si="90">IF(OR($C$10="",$C$11=""),"",IFERROR(IF(AND($U$22&lt;&gt;R1936,$V$22&lt;&gt;R1936),"－",IF(AND(COUNTIF($C$10,"*樹脂スペーサー*")&gt;0,OR(M1936="空気",F1936="一般",F1936="一般ＰＧ")),"－",IF(AND($W$25&gt;0,$W$25&gt;=O1936),$U$25,IF(AND($W$26&gt;0,$W$26&gt;=O1936),$U$26,IF(AND($W$27&gt;0,$W$27&gt;=O1936),$U$27,IF(AND($W$28&gt;0,$W$28&gt;=O1936),$U$28,IF(AND($W$29&gt;0,$W$29&gt;=O1936),$U$29,IF(AND($W$30&gt;0,$W$30&gt;=O1936),$U$30,IF(AND($W$31&gt;0,$W$31&gt;=O1936),$U$31,"－"))))))))),"－"))</f>
        <v/>
      </c>
      <c r="C1936" s="105" t="str">
        <f t="shared" ref="C1936:C1999" si="91">IF(B1936="","",IF(B1936&lt;&gt;"－",VLOOKUP(B1936,$U$25:$V$31,2,FALSE),"－"))</f>
        <v/>
      </c>
      <c r="D1936" s="105" t="str">
        <f t="shared" ref="D1936:D1999" si="92">IF($H$9="","",IF($V$38&lt;&gt;"断熱等","－",IF(AND(COUNTIF($V$34,"*樹脂スペーサー*")&gt;0,OR(M1936="空気",F1936="一般",F1936="一般ＰＧ")),"－",IF(AND($V$35&lt;&gt;R1936,$W$35&lt;&gt;R1936),"－",IF(MID($H$9,10,1)="Z",IF(N1936&lt;=0.65,"○","－"),IF($V$36&gt;=O1936,"○","－"))))))</f>
        <v/>
      </c>
      <c r="E1936" s="106" t="s">
        <v>2406</v>
      </c>
      <c r="F1936" s="106" t="s">
        <v>2447</v>
      </c>
      <c r="G1936" s="106" t="s">
        <v>710</v>
      </c>
      <c r="H1936" s="106" t="s">
        <v>717</v>
      </c>
      <c r="I1936" s="106">
        <v>16</v>
      </c>
      <c r="J1936" s="106"/>
      <c r="K1936" s="106"/>
      <c r="L1936" s="106" t="s">
        <v>1098</v>
      </c>
      <c r="M1936" s="106" t="s">
        <v>924</v>
      </c>
      <c r="N1936" s="106">
        <v>0.37</v>
      </c>
      <c r="O1936" s="106">
        <v>1.1000000000000001</v>
      </c>
      <c r="P1936" s="106" t="s">
        <v>714</v>
      </c>
      <c r="Q1936" s="107" t="s">
        <v>2710</v>
      </c>
      <c r="R1936" s="107" t="s">
        <v>282</v>
      </c>
    </row>
    <row r="1937" spans="2:18" ht="20.100000000000001" customHeight="1" x14ac:dyDescent="0.4">
      <c r="B1937" s="105" t="str">
        <f t="shared" si="90"/>
        <v/>
      </c>
      <c r="C1937" s="105" t="str">
        <f t="shared" si="91"/>
        <v/>
      </c>
      <c r="D1937" s="105" t="str">
        <f t="shared" si="92"/>
        <v/>
      </c>
      <c r="E1937" s="106" t="s">
        <v>2406</v>
      </c>
      <c r="F1937" s="106" t="s">
        <v>2447</v>
      </c>
      <c r="G1937" s="106" t="s">
        <v>710</v>
      </c>
      <c r="H1937" s="106" t="s">
        <v>1218</v>
      </c>
      <c r="I1937" s="106">
        <v>16</v>
      </c>
      <c r="J1937" s="106"/>
      <c r="K1937" s="106"/>
      <c r="L1937" s="106" t="s">
        <v>1098</v>
      </c>
      <c r="M1937" s="106" t="s">
        <v>924</v>
      </c>
      <c r="N1937" s="106">
        <v>0.37</v>
      </c>
      <c r="O1937" s="106">
        <v>1.1000000000000001</v>
      </c>
      <c r="P1937" s="106" t="s">
        <v>714</v>
      </c>
      <c r="Q1937" s="107" t="s">
        <v>2711</v>
      </c>
      <c r="R1937" s="107" t="s">
        <v>282</v>
      </c>
    </row>
    <row r="1938" spans="2:18" ht="20.100000000000001" customHeight="1" x14ac:dyDescent="0.4">
      <c r="B1938" s="105" t="str">
        <f t="shared" si="90"/>
        <v/>
      </c>
      <c r="C1938" s="105" t="str">
        <f t="shared" si="91"/>
        <v/>
      </c>
      <c r="D1938" s="105" t="str">
        <f t="shared" si="92"/>
        <v/>
      </c>
      <c r="E1938" s="106" t="s">
        <v>2406</v>
      </c>
      <c r="F1938" s="106" t="s">
        <v>2447</v>
      </c>
      <c r="G1938" s="106" t="s">
        <v>721</v>
      </c>
      <c r="H1938" s="106" t="s">
        <v>706</v>
      </c>
      <c r="I1938" s="106">
        <v>16</v>
      </c>
      <c r="J1938" s="106"/>
      <c r="K1938" s="106"/>
      <c r="L1938" s="106" t="s">
        <v>722</v>
      </c>
      <c r="M1938" s="106" t="s">
        <v>924</v>
      </c>
      <c r="N1938" s="106">
        <v>0.38</v>
      </c>
      <c r="O1938" s="106">
        <v>1.1000000000000001</v>
      </c>
      <c r="P1938" s="106" t="s">
        <v>714</v>
      </c>
      <c r="Q1938" s="107" t="s">
        <v>2712</v>
      </c>
      <c r="R1938" s="107" t="s">
        <v>282</v>
      </c>
    </row>
    <row r="1939" spans="2:18" ht="20.100000000000001" customHeight="1" x14ac:dyDescent="0.4">
      <c r="B1939" s="105" t="str">
        <f t="shared" si="90"/>
        <v/>
      </c>
      <c r="C1939" s="105" t="str">
        <f t="shared" si="91"/>
        <v/>
      </c>
      <c r="D1939" s="105" t="str">
        <f t="shared" si="92"/>
        <v/>
      </c>
      <c r="E1939" s="106" t="s">
        <v>2406</v>
      </c>
      <c r="F1939" s="106" t="s">
        <v>2447</v>
      </c>
      <c r="G1939" s="106" t="s">
        <v>721</v>
      </c>
      <c r="H1939" s="106" t="s">
        <v>698</v>
      </c>
      <c r="I1939" s="106">
        <v>16</v>
      </c>
      <c r="J1939" s="106"/>
      <c r="K1939" s="106"/>
      <c r="L1939" s="106" t="s">
        <v>722</v>
      </c>
      <c r="M1939" s="106" t="s">
        <v>924</v>
      </c>
      <c r="N1939" s="106">
        <v>0.38</v>
      </c>
      <c r="O1939" s="106">
        <v>1.1000000000000001</v>
      </c>
      <c r="P1939" s="106" t="s">
        <v>714</v>
      </c>
      <c r="Q1939" s="107" t="s">
        <v>2713</v>
      </c>
      <c r="R1939" s="107" t="s">
        <v>282</v>
      </c>
    </row>
    <row r="1940" spans="2:18" ht="20.100000000000001" customHeight="1" x14ac:dyDescent="0.4">
      <c r="B1940" s="105" t="str">
        <f t="shared" si="90"/>
        <v/>
      </c>
      <c r="C1940" s="105" t="str">
        <f t="shared" si="91"/>
        <v/>
      </c>
      <c r="D1940" s="105" t="str">
        <f t="shared" si="92"/>
        <v/>
      </c>
      <c r="E1940" s="106" t="s">
        <v>2406</v>
      </c>
      <c r="F1940" s="106" t="s">
        <v>2447</v>
      </c>
      <c r="G1940" s="106" t="s">
        <v>721</v>
      </c>
      <c r="H1940" s="106" t="s">
        <v>717</v>
      </c>
      <c r="I1940" s="106">
        <v>16</v>
      </c>
      <c r="J1940" s="106"/>
      <c r="K1940" s="106"/>
      <c r="L1940" s="106" t="s">
        <v>722</v>
      </c>
      <c r="M1940" s="106" t="s">
        <v>924</v>
      </c>
      <c r="N1940" s="106">
        <v>0.37</v>
      </c>
      <c r="O1940" s="106">
        <v>1.1000000000000001</v>
      </c>
      <c r="P1940" s="106" t="s">
        <v>714</v>
      </c>
      <c r="Q1940" s="107" t="s">
        <v>2714</v>
      </c>
      <c r="R1940" s="107" t="s">
        <v>282</v>
      </c>
    </row>
    <row r="1941" spans="2:18" ht="20.100000000000001" customHeight="1" x14ac:dyDescent="0.4">
      <c r="B1941" s="105" t="str">
        <f t="shared" si="90"/>
        <v/>
      </c>
      <c r="C1941" s="105" t="str">
        <f t="shared" si="91"/>
        <v/>
      </c>
      <c r="D1941" s="105" t="str">
        <f t="shared" si="92"/>
        <v/>
      </c>
      <c r="E1941" s="106" t="s">
        <v>2406</v>
      </c>
      <c r="F1941" s="106" t="s">
        <v>2447</v>
      </c>
      <c r="G1941" s="106" t="s">
        <v>773</v>
      </c>
      <c r="H1941" s="106" t="s">
        <v>706</v>
      </c>
      <c r="I1941" s="106">
        <v>16</v>
      </c>
      <c r="J1941" s="106"/>
      <c r="K1941" s="106"/>
      <c r="L1941" s="106" t="s">
        <v>774</v>
      </c>
      <c r="M1941" s="106" t="s">
        <v>924</v>
      </c>
      <c r="N1941" s="106">
        <v>0.38</v>
      </c>
      <c r="O1941" s="106">
        <v>1.1000000000000001</v>
      </c>
      <c r="P1941" s="106" t="s">
        <v>714</v>
      </c>
      <c r="Q1941" s="107" t="s">
        <v>2715</v>
      </c>
      <c r="R1941" s="107" t="s">
        <v>282</v>
      </c>
    </row>
    <row r="1942" spans="2:18" ht="20.100000000000001" customHeight="1" x14ac:dyDescent="0.4">
      <c r="B1942" s="105" t="str">
        <f t="shared" si="90"/>
        <v/>
      </c>
      <c r="C1942" s="105" t="str">
        <f t="shared" si="91"/>
        <v/>
      </c>
      <c r="D1942" s="105" t="str">
        <f t="shared" si="92"/>
        <v/>
      </c>
      <c r="E1942" s="106" t="s">
        <v>2406</v>
      </c>
      <c r="F1942" s="106" t="s">
        <v>2447</v>
      </c>
      <c r="G1942" s="106" t="s">
        <v>773</v>
      </c>
      <c r="H1942" s="106" t="s">
        <v>698</v>
      </c>
      <c r="I1942" s="106">
        <v>16</v>
      </c>
      <c r="J1942" s="106"/>
      <c r="K1942" s="106"/>
      <c r="L1942" s="106" t="s">
        <v>774</v>
      </c>
      <c r="M1942" s="106" t="s">
        <v>924</v>
      </c>
      <c r="N1942" s="106">
        <v>0.37</v>
      </c>
      <c r="O1942" s="106">
        <v>1.1000000000000001</v>
      </c>
      <c r="P1942" s="106" t="s">
        <v>714</v>
      </c>
      <c r="Q1942" s="107" t="s">
        <v>2716</v>
      </c>
      <c r="R1942" s="107" t="s">
        <v>282</v>
      </c>
    </row>
    <row r="1943" spans="2:18" ht="20.100000000000001" customHeight="1" x14ac:dyDescent="0.4">
      <c r="B1943" s="105" t="str">
        <f t="shared" si="90"/>
        <v/>
      </c>
      <c r="C1943" s="105" t="str">
        <f t="shared" si="91"/>
        <v/>
      </c>
      <c r="D1943" s="105" t="str">
        <f t="shared" si="92"/>
        <v/>
      </c>
      <c r="E1943" s="106" t="s">
        <v>2406</v>
      </c>
      <c r="F1943" s="106" t="s">
        <v>2447</v>
      </c>
      <c r="G1943" s="106" t="s">
        <v>773</v>
      </c>
      <c r="H1943" s="106" t="s">
        <v>717</v>
      </c>
      <c r="I1943" s="106">
        <v>16</v>
      </c>
      <c r="J1943" s="106"/>
      <c r="K1943" s="106"/>
      <c r="L1943" s="106" t="s">
        <v>774</v>
      </c>
      <c r="M1943" s="106" t="s">
        <v>924</v>
      </c>
      <c r="N1943" s="106">
        <v>0.37</v>
      </c>
      <c r="O1943" s="106">
        <v>1.1000000000000001</v>
      </c>
      <c r="P1943" s="106" t="s">
        <v>714</v>
      </c>
      <c r="Q1943" s="107" t="s">
        <v>2717</v>
      </c>
      <c r="R1943" s="107" t="s">
        <v>282</v>
      </c>
    </row>
    <row r="1944" spans="2:18" ht="20.100000000000001" customHeight="1" x14ac:dyDescent="0.4">
      <c r="B1944" s="105" t="str">
        <f t="shared" si="90"/>
        <v/>
      </c>
      <c r="C1944" s="105" t="str">
        <f t="shared" si="91"/>
        <v/>
      </c>
      <c r="D1944" s="105" t="str">
        <f t="shared" si="92"/>
        <v/>
      </c>
      <c r="E1944" s="106" t="s">
        <v>2406</v>
      </c>
      <c r="F1944" s="106" t="s">
        <v>2447</v>
      </c>
      <c r="G1944" s="106" t="s">
        <v>773</v>
      </c>
      <c r="H1944" s="106" t="s">
        <v>1218</v>
      </c>
      <c r="I1944" s="106">
        <v>16</v>
      </c>
      <c r="J1944" s="106"/>
      <c r="K1944" s="106"/>
      <c r="L1944" s="106" t="s">
        <v>774</v>
      </c>
      <c r="M1944" s="106" t="s">
        <v>924</v>
      </c>
      <c r="N1944" s="106">
        <v>0.37</v>
      </c>
      <c r="O1944" s="106">
        <v>1.1000000000000001</v>
      </c>
      <c r="P1944" s="106" t="s">
        <v>714</v>
      </c>
      <c r="Q1944" s="107" t="s">
        <v>2718</v>
      </c>
      <c r="R1944" s="107" t="s">
        <v>282</v>
      </c>
    </row>
    <row r="1945" spans="2:18" ht="20.100000000000001" customHeight="1" x14ac:dyDescent="0.4">
      <c r="B1945" s="105" t="str">
        <f t="shared" si="90"/>
        <v/>
      </c>
      <c r="C1945" s="105" t="str">
        <f t="shared" si="91"/>
        <v/>
      </c>
      <c r="D1945" s="105" t="str">
        <f t="shared" si="92"/>
        <v/>
      </c>
      <c r="E1945" s="106" t="s">
        <v>2406</v>
      </c>
      <c r="F1945" s="106" t="s">
        <v>2447</v>
      </c>
      <c r="G1945" s="106" t="s">
        <v>773</v>
      </c>
      <c r="H1945" s="106" t="s">
        <v>706</v>
      </c>
      <c r="I1945" s="106">
        <v>16</v>
      </c>
      <c r="J1945" s="106"/>
      <c r="K1945" s="106"/>
      <c r="L1945" s="106" t="s">
        <v>1266</v>
      </c>
      <c r="M1945" s="106" t="s">
        <v>924</v>
      </c>
      <c r="N1945" s="106">
        <v>0.38</v>
      </c>
      <c r="O1945" s="106">
        <v>1.1000000000000001</v>
      </c>
      <c r="P1945" s="106" t="s">
        <v>714</v>
      </c>
      <c r="Q1945" s="107" t="s">
        <v>2719</v>
      </c>
      <c r="R1945" s="107" t="s">
        <v>282</v>
      </c>
    </row>
    <row r="1946" spans="2:18" ht="20.100000000000001" customHeight="1" x14ac:dyDescent="0.4">
      <c r="B1946" s="105" t="str">
        <f t="shared" si="90"/>
        <v/>
      </c>
      <c r="C1946" s="105" t="str">
        <f t="shared" si="91"/>
        <v/>
      </c>
      <c r="D1946" s="105" t="str">
        <f t="shared" si="92"/>
        <v/>
      </c>
      <c r="E1946" s="106" t="s">
        <v>2406</v>
      </c>
      <c r="F1946" s="106" t="s">
        <v>2447</v>
      </c>
      <c r="G1946" s="106" t="s">
        <v>773</v>
      </c>
      <c r="H1946" s="106" t="s">
        <v>698</v>
      </c>
      <c r="I1946" s="106">
        <v>16</v>
      </c>
      <c r="J1946" s="106"/>
      <c r="K1946" s="106"/>
      <c r="L1946" s="106" t="s">
        <v>1266</v>
      </c>
      <c r="M1946" s="106" t="s">
        <v>924</v>
      </c>
      <c r="N1946" s="106">
        <v>0.37</v>
      </c>
      <c r="O1946" s="106">
        <v>1.1000000000000001</v>
      </c>
      <c r="P1946" s="106" t="s">
        <v>714</v>
      </c>
      <c r="Q1946" s="107" t="s">
        <v>2720</v>
      </c>
      <c r="R1946" s="107" t="s">
        <v>282</v>
      </c>
    </row>
    <row r="1947" spans="2:18" ht="20.100000000000001" customHeight="1" x14ac:dyDescent="0.4">
      <c r="B1947" s="105" t="str">
        <f t="shared" si="90"/>
        <v/>
      </c>
      <c r="C1947" s="105" t="str">
        <f t="shared" si="91"/>
        <v/>
      </c>
      <c r="D1947" s="105" t="str">
        <f t="shared" si="92"/>
        <v/>
      </c>
      <c r="E1947" s="106" t="s">
        <v>2406</v>
      </c>
      <c r="F1947" s="106" t="s">
        <v>2447</v>
      </c>
      <c r="G1947" s="106" t="s">
        <v>773</v>
      </c>
      <c r="H1947" s="106" t="s">
        <v>717</v>
      </c>
      <c r="I1947" s="106">
        <v>16</v>
      </c>
      <c r="J1947" s="106"/>
      <c r="K1947" s="106"/>
      <c r="L1947" s="106" t="s">
        <v>1266</v>
      </c>
      <c r="M1947" s="106" t="s">
        <v>924</v>
      </c>
      <c r="N1947" s="106">
        <v>0.37</v>
      </c>
      <c r="O1947" s="106">
        <v>1.1000000000000001</v>
      </c>
      <c r="P1947" s="106" t="s">
        <v>714</v>
      </c>
      <c r="Q1947" s="107" t="s">
        <v>2721</v>
      </c>
      <c r="R1947" s="107" t="s">
        <v>282</v>
      </c>
    </row>
    <row r="1948" spans="2:18" ht="20.100000000000001" customHeight="1" x14ac:dyDescent="0.4">
      <c r="B1948" s="105" t="str">
        <f t="shared" si="90"/>
        <v/>
      </c>
      <c r="C1948" s="105" t="str">
        <f t="shared" si="91"/>
        <v/>
      </c>
      <c r="D1948" s="105" t="str">
        <f t="shared" si="92"/>
        <v/>
      </c>
      <c r="E1948" s="106" t="s">
        <v>2406</v>
      </c>
      <c r="F1948" s="106" t="s">
        <v>2447</v>
      </c>
      <c r="G1948" s="106" t="s">
        <v>773</v>
      </c>
      <c r="H1948" s="106" t="s">
        <v>1218</v>
      </c>
      <c r="I1948" s="106">
        <v>15</v>
      </c>
      <c r="J1948" s="106"/>
      <c r="K1948" s="106"/>
      <c r="L1948" s="106" t="s">
        <v>1266</v>
      </c>
      <c r="M1948" s="106" t="s">
        <v>924</v>
      </c>
      <c r="N1948" s="106">
        <v>0.37</v>
      </c>
      <c r="O1948" s="106">
        <v>1.1000000000000001</v>
      </c>
      <c r="P1948" s="106" t="s">
        <v>714</v>
      </c>
      <c r="Q1948" s="107" t="s">
        <v>2722</v>
      </c>
      <c r="R1948" s="107" t="s">
        <v>282</v>
      </c>
    </row>
    <row r="1949" spans="2:18" ht="20.100000000000001" customHeight="1" x14ac:dyDescent="0.4">
      <c r="B1949" s="105" t="str">
        <f t="shared" si="90"/>
        <v/>
      </c>
      <c r="C1949" s="105" t="str">
        <f t="shared" si="91"/>
        <v/>
      </c>
      <c r="D1949" s="105" t="str">
        <f t="shared" si="92"/>
        <v/>
      </c>
      <c r="E1949" s="106" t="s">
        <v>2406</v>
      </c>
      <c r="F1949" s="106" t="s">
        <v>2447</v>
      </c>
      <c r="G1949" s="106" t="s">
        <v>778</v>
      </c>
      <c r="H1949" s="106" t="s">
        <v>706</v>
      </c>
      <c r="I1949" s="106">
        <v>16</v>
      </c>
      <c r="J1949" s="106"/>
      <c r="K1949" s="106"/>
      <c r="L1949" s="106" t="s">
        <v>779</v>
      </c>
      <c r="M1949" s="106" t="s">
        <v>924</v>
      </c>
      <c r="N1949" s="106">
        <v>0.38</v>
      </c>
      <c r="O1949" s="106">
        <v>1.1000000000000001</v>
      </c>
      <c r="P1949" s="106" t="s">
        <v>714</v>
      </c>
      <c r="Q1949" s="107" t="s">
        <v>2723</v>
      </c>
      <c r="R1949" s="107" t="s">
        <v>282</v>
      </c>
    </row>
    <row r="1950" spans="2:18" ht="20.100000000000001" customHeight="1" x14ac:dyDescent="0.4">
      <c r="B1950" s="105" t="str">
        <f t="shared" si="90"/>
        <v/>
      </c>
      <c r="C1950" s="105" t="str">
        <f t="shared" si="91"/>
        <v/>
      </c>
      <c r="D1950" s="105" t="str">
        <f t="shared" si="92"/>
        <v/>
      </c>
      <c r="E1950" s="106" t="s">
        <v>2406</v>
      </c>
      <c r="F1950" s="106" t="s">
        <v>2447</v>
      </c>
      <c r="G1950" s="106" t="s">
        <v>778</v>
      </c>
      <c r="H1950" s="106" t="s">
        <v>698</v>
      </c>
      <c r="I1950" s="106">
        <v>16</v>
      </c>
      <c r="J1950" s="106"/>
      <c r="K1950" s="106"/>
      <c r="L1950" s="106" t="s">
        <v>779</v>
      </c>
      <c r="M1950" s="106" t="s">
        <v>924</v>
      </c>
      <c r="N1950" s="106">
        <v>0.37</v>
      </c>
      <c r="O1950" s="106">
        <v>1.1000000000000001</v>
      </c>
      <c r="P1950" s="106" t="s">
        <v>714</v>
      </c>
      <c r="Q1950" s="107" t="s">
        <v>2724</v>
      </c>
      <c r="R1950" s="107" t="s">
        <v>282</v>
      </c>
    </row>
    <row r="1951" spans="2:18" ht="20.100000000000001" customHeight="1" x14ac:dyDescent="0.4">
      <c r="B1951" s="105" t="str">
        <f t="shared" si="90"/>
        <v/>
      </c>
      <c r="C1951" s="105" t="str">
        <f t="shared" si="91"/>
        <v/>
      </c>
      <c r="D1951" s="105" t="str">
        <f t="shared" si="92"/>
        <v/>
      </c>
      <c r="E1951" s="106" t="s">
        <v>2406</v>
      </c>
      <c r="F1951" s="106" t="s">
        <v>2447</v>
      </c>
      <c r="G1951" s="106" t="s">
        <v>778</v>
      </c>
      <c r="H1951" s="106" t="s">
        <v>717</v>
      </c>
      <c r="I1951" s="106">
        <v>16</v>
      </c>
      <c r="J1951" s="106"/>
      <c r="K1951" s="106"/>
      <c r="L1951" s="106" t="s">
        <v>779</v>
      </c>
      <c r="M1951" s="106" t="s">
        <v>924</v>
      </c>
      <c r="N1951" s="106">
        <v>0.37</v>
      </c>
      <c r="O1951" s="106">
        <v>1.1000000000000001</v>
      </c>
      <c r="P1951" s="106" t="s">
        <v>714</v>
      </c>
      <c r="Q1951" s="107" t="s">
        <v>2725</v>
      </c>
      <c r="R1951" s="107" t="s">
        <v>282</v>
      </c>
    </row>
    <row r="1952" spans="2:18" ht="20.100000000000001" customHeight="1" x14ac:dyDescent="0.4">
      <c r="B1952" s="105" t="str">
        <f t="shared" si="90"/>
        <v/>
      </c>
      <c r="C1952" s="105" t="str">
        <f t="shared" si="91"/>
        <v/>
      </c>
      <c r="D1952" s="105" t="str">
        <f t="shared" si="92"/>
        <v/>
      </c>
      <c r="E1952" s="106" t="s">
        <v>2406</v>
      </c>
      <c r="F1952" s="106" t="s">
        <v>2447</v>
      </c>
      <c r="G1952" s="106" t="s">
        <v>778</v>
      </c>
      <c r="H1952" s="106" t="s">
        <v>1218</v>
      </c>
      <c r="I1952" s="106">
        <v>16</v>
      </c>
      <c r="J1952" s="106"/>
      <c r="K1952" s="106"/>
      <c r="L1952" s="106" t="s">
        <v>779</v>
      </c>
      <c r="M1952" s="106" t="s">
        <v>924</v>
      </c>
      <c r="N1952" s="106">
        <v>0.37</v>
      </c>
      <c r="O1952" s="106">
        <v>1.1000000000000001</v>
      </c>
      <c r="P1952" s="106" t="s">
        <v>714</v>
      </c>
      <c r="Q1952" s="107" t="s">
        <v>2726</v>
      </c>
      <c r="R1952" s="107" t="s">
        <v>282</v>
      </c>
    </row>
    <row r="1953" spans="2:18" ht="20.100000000000001" customHeight="1" x14ac:dyDescent="0.4">
      <c r="B1953" s="105" t="str">
        <f t="shared" si="90"/>
        <v/>
      </c>
      <c r="C1953" s="105" t="str">
        <f t="shared" si="91"/>
        <v/>
      </c>
      <c r="D1953" s="105" t="str">
        <f t="shared" si="92"/>
        <v/>
      </c>
      <c r="E1953" s="106" t="s">
        <v>2406</v>
      </c>
      <c r="F1953" s="106" t="s">
        <v>2447</v>
      </c>
      <c r="G1953" s="106" t="s">
        <v>778</v>
      </c>
      <c r="H1953" s="106" t="s">
        <v>706</v>
      </c>
      <c r="I1953" s="106">
        <v>16</v>
      </c>
      <c r="J1953" s="106"/>
      <c r="K1953" s="106"/>
      <c r="L1953" s="106" t="s">
        <v>1269</v>
      </c>
      <c r="M1953" s="106" t="s">
        <v>924</v>
      </c>
      <c r="N1953" s="106">
        <v>0.38</v>
      </c>
      <c r="O1953" s="106">
        <v>1.1000000000000001</v>
      </c>
      <c r="P1953" s="106" t="s">
        <v>714</v>
      </c>
      <c r="Q1953" s="107" t="s">
        <v>2727</v>
      </c>
      <c r="R1953" s="107" t="s">
        <v>282</v>
      </c>
    </row>
    <row r="1954" spans="2:18" ht="20.100000000000001" customHeight="1" x14ac:dyDescent="0.4">
      <c r="B1954" s="105" t="str">
        <f t="shared" si="90"/>
        <v/>
      </c>
      <c r="C1954" s="105" t="str">
        <f t="shared" si="91"/>
        <v/>
      </c>
      <c r="D1954" s="105" t="str">
        <f t="shared" si="92"/>
        <v/>
      </c>
      <c r="E1954" s="106" t="s">
        <v>2406</v>
      </c>
      <c r="F1954" s="106" t="s">
        <v>2447</v>
      </c>
      <c r="G1954" s="106" t="s">
        <v>778</v>
      </c>
      <c r="H1954" s="106" t="s">
        <v>698</v>
      </c>
      <c r="I1954" s="106">
        <v>16</v>
      </c>
      <c r="J1954" s="106"/>
      <c r="K1954" s="106"/>
      <c r="L1954" s="106" t="s">
        <v>1269</v>
      </c>
      <c r="M1954" s="106" t="s">
        <v>924</v>
      </c>
      <c r="N1954" s="106">
        <v>0.37</v>
      </c>
      <c r="O1954" s="106">
        <v>1.1000000000000001</v>
      </c>
      <c r="P1954" s="106" t="s">
        <v>714</v>
      </c>
      <c r="Q1954" s="107" t="s">
        <v>2728</v>
      </c>
      <c r="R1954" s="107" t="s">
        <v>282</v>
      </c>
    </row>
    <row r="1955" spans="2:18" ht="20.100000000000001" customHeight="1" x14ac:dyDescent="0.4">
      <c r="B1955" s="105" t="str">
        <f t="shared" si="90"/>
        <v/>
      </c>
      <c r="C1955" s="105" t="str">
        <f t="shared" si="91"/>
        <v/>
      </c>
      <c r="D1955" s="105" t="str">
        <f t="shared" si="92"/>
        <v/>
      </c>
      <c r="E1955" s="106" t="s">
        <v>2406</v>
      </c>
      <c r="F1955" s="106" t="s">
        <v>2447</v>
      </c>
      <c r="G1955" s="106" t="s">
        <v>778</v>
      </c>
      <c r="H1955" s="106" t="s">
        <v>717</v>
      </c>
      <c r="I1955" s="106">
        <v>16</v>
      </c>
      <c r="J1955" s="106"/>
      <c r="K1955" s="106"/>
      <c r="L1955" s="106" t="s">
        <v>1269</v>
      </c>
      <c r="M1955" s="106" t="s">
        <v>924</v>
      </c>
      <c r="N1955" s="106">
        <v>0.37</v>
      </c>
      <c r="O1955" s="106">
        <v>1.1000000000000001</v>
      </c>
      <c r="P1955" s="106" t="s">
        <v>714</v>
      </c>
      <c r="Q1955" s="107" t="s">
        <v>2729</v>
      </c>
      <c r="R1955" s="107" t="s">
        <v>282</v>
      </c>
    </row>
    <row r="1956" spans="2:18" ht="20.100000000000001" customHeight="1" x14ac:dyDescent="0.4">
      <c r="B1956" s="105" t="str">
        <f t="shared" si="90"/>
        <v/>
      </c>
      <c r="C1956" s="105" t="str">
        <f t="shared" si="91"/>
        <v/>
      </c>
      <c r="D1956" s="105" t="str">
        <f t="shared" si="92"/>
        <v/>
      </c>
      <c r="E1956" s="106" t="s">
        <v>2406</v>
      </c>
      <c r="F1956" s="106" t="s">
        <v>2447</v>
      </c>
      <c r="G1956" s="106" t="s">
        <v>778</v>
      </c>
      <c r="H1956" s="106" t="s">
        <v>1218</v>
      </c>
      <c r="I1956" s="106">
        <v>15</v>
      </c>
      <c r="J1956" s="106"/>
      <c r="K1956" s="106"/>
      <c r="L1956" s="106" t="s">
        <v>1269</v>
      </c>
      <c r="M1956" s="106" t="s">
        <v>924</v>
      </c>
      <c r="N1956" s="106">
        <v>0.37</v>
      </c>
      <c r="O1956" s="106">
        <v>1.1000000000000001</v>
      </c>
      <c r="P1956" s="106" t="s">
        <v>714</v>
      </c>
      <c r="Q1956" s="107" t="s">
        <v>2730</v>
      </c>
      <c r="R1956" s="107" t="s">
        <v>282</v>
      </c>
    </row>
    <row r="1957" spans="2:18" ht="20.100000000000001" customHeight="1" x14ac:dyDescent="0.4">
      <c r="B1957" s="105" t="str">
        <f t="shared" si="90"/>
        <v/>
      </c>
      <c r="C1957" s="105" t="str">
        <f t="shared" si="91"/>
        <v/>
      </c>
      <c r="D1957" s="105" t="str">
        <f t="shared" si="92"/>
        <v/>
      </c>
      <c r="E1957" s="106" t="s">
        <v>2406</v>
      </c>
      <c r="F1957" s="106" t="s">
        <v>2447</v>
      </c>
      <c r="G1957" s="106" t="s">
        <v>782</v>
      </c>
      <c r="H1957" s="106" t="s">
        <v>706</v>
      </c>
      <c r="I1957" s="106">
        <v>16</v>
      </c>
      <c r="J1957" s="106"/>
      <c r="K1957" s="106"/>
      <c r="L1957" s="106" t="s">
        <v>783</v>
      </c>
      <c r="M1957" s="106" t="s">
        <v>924</v>
      </c>
      <c r="N1957" s="106">
        <v>0.36</v>
      </c>
      <c r="O1957" s="106">
        <v>1.1000000000000001</v>
      </c>
      <c r="P1957" s="106" t="s">
        <v>714</v>
      </c>
      <c r="Q1957" s="107" t="s">
        <v>2731</v>
      </c>
      <c r="R1957" s="107" t="s">
        <v>282</v>
      </c>
    </row>
    <row r="1958" spans="2:18" ht="20.100000000000001" customHeight="1" x14ac:dyDescent="0.4">
      <c r="B1958" s="105" t="str">
        <f t="shared" si="90"/>
        <v/>
      </c>
      <c r="C1958" s="105" t="str">
        <f t="shared" si="91"/>
        <v/>
      </c>
      <c r="D1958" s="105" t="str">
        <f t="shared" si="92"/>
        <v/>
      </c>
      <c r="E1958" s="106" t="s">
        <v>2406</v>
      </c>
      <c r="F1958" s="106" t="s">
        <v>2447</v>
      </c>
      <c r="G1958" s="106" t="s">
        <v>782</v>
      </c>
      <c r="H1958" s="106" t="s">
        <v>698</v>
      </c>
      <c r="I1958" s="106">
        <v>16</v>
      </c>
      <c r="J1958" s="106"/>
      <c r="K1958" s="106"/>
      <c r="L1958" s="106" t="s">
        <v>783</v>
      </c>
      <c r="M1958" s="106" t="s">
        <v>924</v>
      </c>
      <c r="N1958" s="106">
        <v>0.35</v>
      </c>
      <c r="O1958" s="106">
        <v>1.1000000000000001</v>
      </c>
      <c r="P1958" s="106" t="s">
        <v>714</v>
      </c>
      <c r="Q1958" s="107" t="s">
        <v>2732</v>
      </c>
      <c r="R1958" s="107" t="s">
        <v>282</v>
      </c>
    </row>
    <row r="1959" spans="2:18" ht="20.100000000000001" customHeight="1" x14ac:dyDescent="0.4">
      <c r="B1959" s="105" t="str">
        <f t="shared" si="90"/>
        <v/>
      </c>
      <c r="C1959" s="105" t="str">
        <f t="shared" si="91"/>
        <v/>
      </c>
      <c r="D1959" s="105" t="str">
        <f t="shared" si="92"/>
        <v/>
      </c>
      <c r="E1959" s="106" t="s">
        <v>2406</v>
      </c>
      <c r="F1959" s="106" t="s">
        <v>2447</v>
      </c>
      <c r="G1959" s="106" t="s">
        <v>782</v>
      </c>
      <c r="H1959" s="106" t="s">
        <v>717</v>
      </c>
      <c r="I1959" s="106">
        <v>16</v>
      </c>
      <c r="J1959" s="106"/>
      <c r="K1959" s="106"/>
      <c r="L1959" s="106" t="s">
        <v>783</v>
      </c>
      <c r="M1959" s="106" t="s">
        <v>924</v>
      </c>
      <c r="N1959" s="106">
        <v>0.35</v>
      </c>
      <c r="O1959" s="106">
        <v>1.1000000000000001</v>
      </c>
      <c r="P1959" s="106" t="s">
        <v>714</v>
      </c>
      <c r="Q1959" s="107" t="s">
        <v>2733</v>
      </c>
      <c r="R1959" s="107" t="s">
        <v>282</v>
      </c>
    </row>
    <row r="1960" spans="2:18" ht="20.100000000000001" customHeight="1" x14ac:dyDescent="0.4">
      <c r="B1960" s="105" t="str">
        <f t="shared" si="90"/>
        <v/>
      </c>
      <c r="C1960" s="105" t="str">
        <f t="shared" si="91"/>
        <v/>
      </c>
      <c r="D1960" s="105" t="str">
        <f t="shared" si="92"/>
        <v/>
      </c>
      <c r="E1960" s="106" t="s">
        <v>2406</v>
      </c>
      <c r="F1960" s="106" t="s">
        <v>2447</v>
      </c>
      <c r="G1960" s="106" t="s">
        <v>782</v>
      </c>
      <c r="H1960" s="106" t="s">
        <v>1218</v>
      </c>
      <c r="I1960" s="106">
        <v>16</v>
      </c>
      <c r="J1960" s="106"/>
      <c r="K1960" s="106"/>
      <c r="L1960" s="106" t="s">
        <v>783</v>
      </c>
      <c r="M1960" s="106" t="s">
        <v>924</v>
      </c>
      <c r="N1960" s="106">
        <v>0.35</v>
      </c>
      <c r="O1960" s="106">
        <v>1.1000000000000001</v>
      </c>
      <c r="P1960" s="106" t="s">
        <v>714</v>
      </c>
      <c r="Q1960" s="107" t="s">
        <v>2734</v>
      </c>
      <c r="R1960" s="107" t="s">
        <v>282</v>
      </c>
    </row>
    <row r="1961" spans="2:18" ht="20.100000000000001" customHeight="1" x14ac:dyDescent="0.4">
      <c r="B1961" s="105" t="str">
        <f t="shared" si="90"/>
        <v/>
      </c>
      <c r="C1961" s="105" t="str">
        <f t="shared" si="91"/>
        <v/>
      </c>
      <c r="D1961" s="105" t="str">
        <f t="shared" si="92"/>
        <v/>
      </c>
      <c r="E1961" s="106" t="s">
        <v>2406</v>
      </c>
      <c r="F1961" s="106" t="s">
        <v>2447</v>
      </c>
      <c r="G1961" s="106" t="s">
        <v>2477</v>
      </c>
      <c r="H1961" s="106" t="s">
        <v>706</v>
      </c>
      <c r="I1961" s="106">
        <v>16</v>
      </c>
      <c r="J1961" s="106"/>
      <c r="K1961" s="106"/>
      <c r="L1961" s="106" t="s">
        <v>2478</v>
      </c>
      <c r="M1961" s="106" t="s">
        <v>924</v>
      </c>
      <c r="N1961" s="106">
        <v>0.38</v>
      </c>
      <c r="O1961" s="106">
        <v>1.1000000000000001</v>
      </c>
      <c r="P1961" s="106" t="s">
        <v>714</v>
      </c>
      <c r="Q1961" s="107" t="s">
        <v>2735</v>
      </c>
      <c r="R1961" s="107" t="s">
        <v>282</v>
      </c>
    </row>
    <row r="1962" spans="2:18" ht="20.100000000000001" customHeight="1" x14ac:dyDescent="0.4">
      <c r="B1962" s="105" t="str">
        <f t="shared" si="90"/>
        <v/>
      </c>
      <c r="C1962" s="105" t="str">
        <f t="shared" si="91"/>
        <v/>
      </c>
      <c r="D1962" s="105" t="str">
        <f t="shared" si="92"/>
        <v/>
      </c>
      <c r="E1962" s="106" t="s">
        <v>2406</v>
      </c>
      <c r="F1962" s="106" t="s">
        <v>2447</v>
      </c>
      <c r="G1962" s="106" t="s">
        <v>2477</v>
      </c>
      <c r="H1962" s="106" t="s">
        <v>698</v>
      </c>
      <c r="I1962" s="106">
        <v>16</v>
      </c>
      <c r="J1962" s="106"/>
      <c r="K1962" s="106"/>
      <c r="L1962" s="106" t="s">
        <v>2478</v>
      </c>
      <c r="M1962" s="106" t="s">
        <v>924</v>
      </c>
      <c r="N1962" s="106">
        <v>0.38</v>
      </c>
      <c r="O1962" s="106">
        <v>1.1000000000000001</v>
      </c>
      <c r="P1962" s="106" t="s">
        <v>714</v>
      </c>
      <c r="Q1962" s="107" t="s">
        <v>2736</v>
      </c>
      <c r="R1962" s="107" t="s">
        <v>282</v>
      </c>
    </row>
    <row r="1963" spans="2:18" ht="20.100000000000001" customHeight="1" x14ac:dyDescent="0.4">
      <c r="B1963" s="105" t="str">
        <f t="shared" si="90"/>
        <v/>
      </c>
      <c r="C1963" s="105" t="str">
        <f t="shared" si="91"/>
        <v/>
      </c>
      <c r="D1963" s="105" t="str">
        <f t="shared" si="92"/>
        <v/>
      </c>
      <c r="E1963" s="106" t="s">
        <v>2406</v>
      </c>
      <c r="F1963" s="106" t="s">
        <v>2447</v>
      </c>
      <c r="G1963" s="106" t="s">
        <v>2477</v>
      </c>
      <c r="H1963" s="106" t="s">
        <v>717</v>
      </c>
      <c r="I1963" s="106">
        <v>16</v>
      </c>
      <c r="J1963" s="106"/>
      <c r="K1963" s="106"/>
      <c r="L1963" s="106" t="s">
        <v>2478</v>
      </c>
      <c r="M1963" s="106" t="s">
        <v>924</v>
      </c>
      <c r="N1963" s="106">
        <v>0.37</v>
      </c>
      <c r="O1963" s="106">
        <v>1.1000000000000001</v>
      </c>
      <c r="P1963" s="106" t="s">
        <v>714</v>
      </c>
      <c r="Q1963" s="107" t="s">
        <v>2737</v>
      </c>
      <c r="R1963" s="107" t="s">
        <v>282</v>
      </c>
    </row>
    <row r="1964" spans="2:18" ht="20.100000000000001" customHeight="1" x14ac:dyDescent="0.4">
      <c r="B1964" s="105" t="str">
        <f t="shared" si="90"/>
        <v/>
      </c>
      <c r="C1964" s="105" t="str">
        <f t="shared" si="91"/>
        <v/>
      </c>
      <c r="D1964" s="105" t="str">
        <f t="shared" si="92"/>
        <v/>
      </c>
      <c r="E1964" s="106" t="s">
        <v>2406</v>
      </c>
      <c r="F1964" s="106" t="s">
        <v>2447</v>
      </c>
      <c r="G1964" s="106" t="s">
        <v>2482</v>
      </c>
      <c r="H1964" s="106" t="s">
        <v>706</v>
      </c>
      <c r="I1964" s="106">
        <v>16</v>
      </c>
      <c r="J1964" s="106"/>
      <c r="K1964" s="106"/>
      <c r="L1964" s="106" t="s">
        <v>2483</v>
      </c>
      <c r="M1964" s="106" t="s">
        <v>924</v>
      </c>
      <c r="N1964" s="106">
        <v>0.38</v>
      </c>
      <c r="O1964" s="106">
        <v>1.1000000000000001</v>
      </c>
      <c r="P1964" s="106" t="s">
        <v>714</v>
      </c>
      <c r="Q1964" s="107" t="s">
        <v>2738</v>
      </c>
      <c r="R1964" s="107" t="s">
        <v>282</v>
      </c>
    </row>
    <row r="1965" spans="2:18" ht="20.100000000000001" customHeight="1" x14ac:dyDescent="0.4">
      <c r="B1965" s="105" t="str">
        <f t="shared" si="90"/>
        <v/>
      </c>
      <c r="C1965" s="105" t="str">
        <f t="shared" si="91"/>
        <v/>
      </c>
      <c r="D1965" s="105" t="str">
        <f t="shared" si="92"/>
        <v/>
      </c>
      <c r="E1965" s="106" t="s">
        <v>2406</v>
      </c>
      <c r="F1965" s="106" t="s">
        <v>2447</v>
      </c>
      <c r="G1965" s="106" t="s">
        <v>2482</v>
      </c>
      <c r="H1965" s="106" t="s">
        <v>698</v>
      </c>
      <c r="I1965" s="106">
        <v>16</v>
      </c>
      <c r="J1965" s="106"/>
      <c r="K1965" s="106"/>
      <c r="L1965" s="106" t="s">
        <v>2483</v>
      </c>
      <c r="M1965" s="106" t="s">
        <v>924</v>
      </c>
      <c r="N1965" s="106">
        <v>0.38</v>
      </c>
      <c r="O1965" s="106">
        <v>1.1000000000000001</v>
      </c>
      <c r="P1965" s="106" t="s">
        <v>714</v>
      </c>
      <c r="Q1965" s="107" t="s">
        <v>2739</v>
      </c>
      <c r="R1965" s="107" t="s">
        <v>282</v>
      </c>
    </row>
    <row r="1966" spans="2:18" ht="20.100000000000001" customHeight="1" x14ac:dyDescent="0.4">
      <c r="B1966" s="105" t="str">
        <f t="shared" si="90"/>
        <v/>
      </c>
      <c r="C1966" s="105" t="str">
        <f t="shared" si="91"/>
        <v/>
      </c>
      <c r="D1966" s="105" t="str">
        <f t="shared" si="92"/>
        <v/>
      </c>
      <c r="E1966" s="106" t="s">
        <v>2406</v>
      </c>
      <c r="F1966" s="106" t="s">
        <v>2447</v>
      </c>
      <c r="G1966" s="106" t="s">
        <v>2482</v>
      </c>
      <c r="H1966" s="106" t="s">
        <v>717</v>
      </c>
      <c r="I1966" s="106">
        <v>16</v>
      </c>
      <c r="J1966" s="106"/>
      <c r="K1966" s="106"/>
      <c r="L1966" s="106" t="s">
        <v>2483</v>
      </c>
      <c r="M1966" s="106" t="s">
        <v>924</v>
      </c>
      <c r="N1966" s="106">
        <v>0.37</v>
      </c>
      <c r="O1966" s="106">
        <v>1.1000000000000001</v>
      </c>
      <c r="P1966" s="106" t="s">
        <v>714</v>
      </c>
      <c r="Q1966" s="107" t="s">
        <v>2740</v>
      </c>
      <c r="R1966" s="107" t="s">
        <v>282</v>
      </c>
    </row>
    <row r="1967" spans="2:18" ht="20.100000000000001" customHeight="1" x14ac:dyDescent="0.4">
      <c r="B1967" s="105" t="str">
        <f t="shared" si="90"/>
        <v/>
      </c>
      <c r="C1967" s="105" t="str">
        <f t="shared" si="91"/>
        <v/>
      </c>
      <c r="D1967" s="105" t="str">
        <f t="shared" si="92"/>
        <v/>
      </c>
      <c r="E1967" s="106" t="s">
        <v>2406</v>
      </c>
      <c r="F1967" s="106" t="s">
        <v>2407</v>
      </c>
      <c r="G1967" s="106" t="s">
        <v>697</v>
      </c>
      <c r="H1967" s="106" t="s">
        <v>2438</v>
      </c>
      <c r="I1967" s="106">
        <v>16</v>
      </c>
      <c r="J1967" s="106"/>
      <c r="K1967" s="106"/>
      <c r="L1967" s="106" t="s">
        <v>706</v>
      </c>
      <c r="M1967" s="106" t="s">
        <v>924</v>
      </c>
      <c r="N1967" s="106">
        <v>0.42</v>
      </c>
      <c r="O1967" s="106">
        <v>1.1000000000000001</v>
      </c>
      <c r="P1967" s="106" t="s">
        <v>714</v>
      </c>
      <c r="Q1967" s="107" t="s">
        <v>2741</v>
      </c>
      <c r="R1967" s="107" t="s">
        <v>22</v>
      </c>
    </row>
    <row r="1968" spans="2:18" ht="20.100000000000001" customHeight="1" x14ac:dyDescent="0.4">
      <c r="B1968" s="105" t="str">
        <f t="shared" si="90"/>
        <v/>
      </c>
      <c r="C1968" s="105" t="str">
        <f t="shared" si="91"/>
        <v/>
      </c>
      <c r="D1968" s="105" t="str">
        <f t="shared" si="92"/>
        <v/>
      </c>
      <c r="E1968" s="106" t="s">
        <v>2406</v>
      </c>
      <c r="F1968" s="106" t="s">
        <v>2407</v>
      </c>
      <c r="G1968" s="106" t="s">
        <v>697</v>
      </c>
      <c r="H1968" s="106" t="s">
        <v>2438</v>
      </c>
      <c r="I1968" s="106">
        <v>16</v>
      </c>
      <c r="J1968" s="106"/>
      <c r="K1968" s="106"/>
      <c r="L1968" s="106" t="s">
        <v>698</v>
      </c>
      <c r="M1968" s="106" t="s">
        <v>924</v>
      </c>
      <c r="N1968" s="106">
        <v>0.42</v>
      </c>
      <c r="O1968" s="106">
        <v>1.1000000000000001</v>
      </c>
      <c r="P1968" s="106" t="s">
        <v>714</v>
      </c>
      <c r="Q1968" s="107" t="s">
        <v>2742</v>
      </c>
      <c r="R1968" s="107" t="s">
        <v>22</v>
      </c>
    </row>
    <row r="1969" spans="2:18" ht="20.100000000000001" customHeight="1" x14ac:dyDescent="0.4">
      <c r="B1969" s="105" t="str">
        <f t="shared" si="90"/>
        <v/>
      </c>
      <c r="C1969" s="105" t="str">
        <f t="shared" si="91"/>
        <v/>
      </c>
      <c r="D1969" s="105" t="str">
        <f t="shared" si="92"/>
        <v/>
      </c>
      <c r="E1969" s="106" t="s">
        <v>2406</v>
      </c>
      <c r="F1969" s="106" t="s">
        <v>2407</v>
      </c>
      <c r="G1969" s="106" t="s">
        <v>697</v>
      </c>
      <c r="H1969" s="106" t="s">
        <v>2438</v>
      </c>
      <c r="I1969" s="106">
        <v>15</v>
      </c>
      <c r="J1969" s="106"/>
      <c r="K1969" s="106"/>
      <c r="L1969" s="106" t="s">
        <v>717</v>
      </c>
      <c r="M1969" s="106" t="s">
        <v>924</v>
      </c>
      <c r="N1969" s="106">
        <v>0.42</v>
      </c>
      <c r="O1969" s="106">
        <v>1.1000000000000001</v>
      </c>
      <c r="P1969" s="106" t="s">
        <v>714</v>
      </c>
      <c r="Q1969" s="107" t="s">
        <v>2743</v>
      </c>
      <c r="R1969" s="107" t="s">
        <v>22</v>
      </c>
    </row>
    <row r="1970" spans="2:18" ht="20.100000000000001" customHeight="1" x14ac:dyDescent="0.4">
      <c r="B1970" s="105" t="str">
        <f t="shared" si="90"/>
        <v/>
      </c>
      <c r="C1970" s="105" t="str">
        <f t="shared" si="91"/>
        <v/>
      </c>
      <c r="D1970" s="105" t="str">
        <f t="shared" si="92"/>
        <v/>
      </c>
      <c r="E1970" s="106" t="s">
        <v>2406</v>
      </c>
      <c r="F1970" s="106" t="s">
        <v>2407</v>
      </c>
      <c r="G1970" s="106" t="s">
        <v>710</v>
      </c>
      <c r="H1970" s="106" t="s">
        <v>2443</v>
      </c>
      <c r="I1970" s="106">
        <v>16</v>
      </c>
      <c r="J1970" s="106"/>
      <c r="K1970" s="106"/>
      <c r="L1970" s="106" t="s">
        <v>706</v>
      </c>
      <c r="M1970" s="106" t="s">
        <v>924</v>
      </c>
      <c r="N1970" s="106">
        <v>0.42</v>
      </c>
      <c r="O1970" s="106">
        <v>1.1000000000000001</v>
      </c>
      <c r="P1970" s="106" t="s">
        <v>714</v>
      </c>
      <c r="Q1970" s="107" t="s">
        <v>2744</v>
      </c>
      <c r="R1970" s="107" t="s">
        <v>22</v>
      </c>
    </row>
    <row r="1971" spans="2:18" ht="20.100000000000001" customHeight="1" x14ac:dyDescent="0.4">
      <c r="B1971" s="105" t="str">
        <f t="shared" si="90"/>
        <v/>
      </c>
      <c r="C1971" s="105" t="str">
        <f t="shared" si="91"/>
        <v/>
      </c>
      <c r="D1971" s="105" t="str">
        <f t="shared" si="92"/>
        <v/>
      </c>
      <c r="E1971" s="106" t="s">
        <v>2406</v>
      </c>
      <c r="F1971" s="106" t="s">
        <v>2407</v>
      </c>
      <c r="G1971" s="106" t="s">
        <v>710</v>
      </c>
      <c r="H1971" s="106" t="s">
        <v>2443</v>
      </c>
      <c r="I1971" s="106">
        <v>16</v>
      </c>
      <c r="J1971" s="106"/>
      <c r="K1971" s="106"/>
      <c r="L1971" s="106" t="s">
        <v>698</v>
      </c>
      <c r="M1971" s="106" t="s">
        <v>924</v>
      </c>
      <c r="N1971" s="106">
        <v>0.42</v>
      </c>
      <c r="O1971" s="106">
        <v>1.1000000000000001</v>
      </c>
      <c r="P1971" s="106" t="s">
        <v>714</v>
      </c>
      <c r="Q1971" s="107" t="s">
        <v>2745</v>
      </c>
      <c r="R1971" s="107" t="s">
        <v>22</v>
      </c>
    </row>
    <row r="1972" spans="2:18" ht="20.100000000000001" customHeight="1" x14ac:dyDescent="0.4">
      <c r="B1972" s="105" t="str">
        <f t="shared" si="90"/>
        <v/>
      </c>
      <c r="C1972" s="105" t="str">
        <f t="shared" si="91"/>
        <v/>
      </c>
      <c r="D1972" s="105" t="str">
        <f t="shared" si="92"/>
        <v/>
      </c>
      <c r="E1972" s="106" t="s">
        <v>2406</v>
      </c>
      <c r="F1972" s="106" t="s">
        <v>2407</v>
      </c>
      <c r="G1972" s="106" t="s">
        <v>710</v>
      </c>
      <c r="H1972" s="106" t="s">
        <v>2443</v>
      </c>
      <c r="I1972" s="106">
        <v>15</v>
      </c>
      <c r="J1972" s="106"/>
      <c r="K1972" s="106"/>
      <c r="L1972" s="106" t="s">
        <v>717</v>
      </c>
      <c r="M1972" s="106" t="s">
        <v>924</v>
      </c>
      <c r="N1972" s="106">
        <v>0.42</v>
      </c>
      <c r="O1972" s="106">
        <v>1.1000000000000001</v>
      </c>
      <c r="P1972" s="106" t="s">
        <v>714</v>
      </c>
      <c r="Q1972" s="107" t="s">
        <v>2746</v>
      </c>
      <c r="R1972" s="107" t="s">
        <v>22</v>
      </c>
    </row>
    <row r="1973" spans="2:18" ht="20.100000000000001" customHeight="1" x14ac:dyDescent="0.4">
      <c r="B1973" s="105" t="str">
        <f t="shared" si="90"/>
        <v/>
      </c>
      <c r="C1973" s="105" t="str">
        <f t="shared" si="91"/>
        <v/>
      </c>
      <c r="D1973" s="105" t="str">
        <f t="shared" si="92"/>
        <v/>
      </c>
      <c r="E1973" s="106" t="s">
        <v>2406</v>
      </c>
      <c r="F1973" s="106" t="s">
        <v>2407</v>
      </c>
      <c r="G1973" s="106" t="s">
        <v>2747</v>
      </c>
      <c r="H1973" s="106" t="s">
        <v>2748</v>
      </c>
      <c r="I1973" s="106">
        <v>14</v>
      </c>
      <c r="J1973" s="106"/>
      <c r="K1973" s="106"/>
      <c r="L1973" s="106" t="s">
        <v>706</v>
      </c>
      <c r="M1973" s="106" t="s">
        <v>924</v>
      </c>
      <c r="N1973" s="106">
        <v>0.45</v>
      </c>
      <c r="O1973" s="106">
        <v>1.1000000000000001</v>
      </c>
      <c r="P1973" s="106" t="s">
        <v>2499</v>
      </c>
      <c r="Q1973" s="107" t="s">
        <v>2749</v>
      </c>
      <c r="R1973" s="107" t="s">
        <v>131</v>
      </c>
    </row>
    <row r="1974" spans="2:18" ht="20.100000000000001" customHeight="1" x14ac:dyDescent="0.4">
      <c r="B1974" s="105" t="str">
        <f t="shared" si="90"/>
        <v/>
      </c>
      <c r="C1974" s="105" t="str">
        <f t="shared" si="91"/>
        <v/>
      </c>
      <c r="D1974" s="105" t="str">
        <f t="shared" si="92"/>
        <v/>
      </c>
      <c r="E1974" s="106" t="s">
        <v>2406</v>
      </c>
      <c r="F1974" s="106" t="s">
        <v>2407</v>
      </c>
      <c r="G1974" s="106" t="s">
        <v>697</v>
      </c>
      <c r="H1974" s="106" t="s">
        <v>2438</v>
      </c>
      <c r="I1974" s="106">
        <v>16</v>
      </c>
      <c r="J1974" s="106"/>
      <c r="K1974" s="106"/>
      <c r="L1974" s="106" t="s">
        <v>706</v>
      </c>
      <c r="M1974" s="106" t="s">
        <v>924</v>
      </c>
      <c r="N1974" s="106">
        <v>0.42</v>
      </c>
      <c r="O1974" s="106">
        <v>1.1000000000000001</v>
      </c>
      <c r="P1974" s="106" t="s">
        <v>2511</v>
      </c>
      <c r="Q1974" s="107" t="s">
        <v>2750</v>
      </c>
      <c r="R1974" s="107" t="s">
        <v>127</v>
      </c>
    </row>
    <row r="1975" spans="2:18" ht="20.100000000000001" customHeight="1" x14ac:dyDescent="0.4">
      <c r="B1975" s="105" t="str">
        <f t="shared" si="90"/>
        <v/>
      </c>
      <c r="C1975" s="105" t="str">
        <f t="shared" si="91"/>
        <v/>
      </c>
      <c r="D1975" s="105" t="str">
        <f t="shared" si="92"/>
        <v/>
      </c>
      <c r="E1975" s="106" t="s">
        <v>2406</v>
      </c>
      <c r="F1975" s="106" t="s">
        <v>2407</v>
      </c>
      <c r="G1975" s="106" t="s">
        <v>697</v>
      </c>
      <c r="H1975" s="106" t="s">
        <v>2438</v>
      </c>
      <c r="I1975" s="106">
        <v>15</v>
      </c>
      <c r="J1975" s="106"/>
      <c r="K1975" s="106"/>
      <c r="L1975" s="106" t="s">
        <v>698</v>
      </c>
      <c r="M1975" s="106" t="s">
        <v>924</v>
      </c>
      <c r="N1975" s="106">
        <v>0.42</v>
      </c>
      <c r="O1975" s="106">
        <v>1.1000000000000001</v>
      </c>
      <c r="P1975" s="106" t="s">
        <v>2511</v>
      </c>
      <c r="Q1975" s="107" t="s">
        <v>2751</v>
      </c>
      <c r="R1975" s="107" t="s">
        <v>127</v>
      </c>
    </row>
    <row r="1976" spans="2:18" ht="20.100000000000001" customHeight="1" x14ac:dyDescent="0.4">
      <c r="B1976" s="105" t="str">
        <f t="shared" si="90"/>
        <v/>
      </c>
      <c r="C1976" s="105" t="str">
        <f t="shared" si="91"/>
        <v/>
      </c>
      <c r="D1976" s="105" t="str">
        <f t="shared" si="92"/>
        <v/>
      </c>
      <c r="E1976" s="106" t="s">
        <v>2406</v>
      </c>
      <c r="F1976" s="106" t="s">
        <v>2407</v>
      </c>
      <c r="G1976" s="106" t="s">
        <v>697</v>
      </c>
      <c r="H1976" s="106" t="s">
        <v>2438</v>
      </c>
      <c r="I1976" s="106">
        <v>14</v>
      </c>
      <c r="J1976" s="106"/>
      <c r="K1976" s="106"/>
      <c r="L1976" s="106" t="s">
        <v>717</v>
      </c>
      <c r="M1976" s="106" t="s">
        <v>924</v>
      </c>
      <c r="N1976" s="106">
        <v>0.42</v>
      </c>
      <c r="O1976" s="106">
        <v>1.1000000000000001</v>
      </c>
      <c r="P1976" s="106" t="s">
        <v>2511</v>
      </c>
      <c r="Q1976" s="107" t="s">
        <v>2752</v>
      </c>
      <c r="R1976" s="107" t="s">
        <v>127</v>
      </c>
    </row>
    <row r="1977" spans="2:18" ht="20.100000000000001" customHeight="1" x14ac:dyDescent="0.4">
      <c r="B1977" s="105" t="str">
        <f t="shared" si="90"/>
        <v/>
      </c>
      <c r="C1977" s="105" t="str">
        <f t="shared" si="91"/>
        <v/>
      </c>
      <c r="D1977" s="105" t="str">
        <f t="shared" si="92"/>
        <v/>
      </c>
      <c r="E1977" s="106" t="s">
        <v>2406</v>
      </c>
      <c r="F1977" s="106" t="s">
        <v>2407</v>
      </c>
      <c r="G1977" s="106" t="s">
        <v>710</v>
      </c>
      <c r="H1977" s="106" t="s">
        <v>2443</v>
      </c>
      <c r="I1977" s="106">
        <v>16</v>
      </c>
      <c r="J1977" s="106"/>
      <c r="K1977" s="106"/>
      <c r="L1977" s="106" t="s">
        <v>706</v>
      </c>
      <c r="M1977" s="106" t="s">
        <v>924</v>
      </c>
      <c r="N1977" s="106">
        <v>0.42</v>
      </c>
      <c r="O1977" s="106">
        <v>1.1000000000000001</v>
      </c>
      <c r="P1977" s="106" t="s">
        <v>2511</v>
      </c>
      <c r="Q1977" s="107" t="s">
        <v>2753</v>
      </c>
      <c r="R1977" s="107" t="s">
        <v>127</v>
      </c>
    </row>
    <row r="1978" spans="2:18" ht="20.100000000000001" customHeight="1" x14ac:dyDescent="0.4">
      <c r="B1978" s="105" t="str">
        <f t="shared" si="90"/>
        <v/>
      </c>
      <c r="C1978" s="105" t="str">
        <f t="shared" si="91"/>
        <v/>
      </c>
      <c r="D1978" s="105" t="str">
        <f t="shared" si="92"/>
        <v/>
      </c>
      <c r="E1978" s="106" t="s">
        <v>2406</v>
      </c>
      <c r="F1978" s="106" t="s">
        <v>2407</v>
      </c>
      <c r="G1978" s="106" t="s">
        <v>710</v>
      </c>
      <c r="H1978" s="106" t="s">
        <v>2443</v>
      </c>
      <c r="I1978" s="106">
        <v>15</v>
      </c>
      <c r="J1978" s="106"/>
      <c r="K1978" s="106"/>
      <c r="L1978" s="106" t="s">
        <v>698</v>
      </c>
      <c r="M1978" s="106" t="s">
        <v>924</v>
      </c>
      <c r="N1978" s="106">
        <v>0.42</v>
      </c>
      <c r="O1978" s="106">
        <v>1.1000000000000001</v>
      </c>
      <c r="P1978" s="106" t="s">
        <v>2511</v>
      </c>
      <c r="Q1978" s="107" t="s">
        <v>2754</v>
      </c>
      <c r="R1978" s="107" t="s">
        <v>127</v>
      </c>
    </row>
    <row r="1979" spans="2:18" ht="20.100000000000001" customHeight="1" x14ac:dyDescent="0.4">
      <c r="B1979" s="105" t="str">
        <f t="shared" si="90"/>
        <v/>
      </c>
      <c r="C1979" s="105" t="str">
        <f t="shared" si="91"/>
        <v/>
      </c>
      <c r="D1979" s="105" t="str">
        <f t="shared" si="92"/>
        <v/>
      </c>
      <c r="E1979" s="106" t="s">
        <v>2406</v>
      </c>
      <c r="F1979" s="106" t="s">
        <v>2407</v>
      </c>
      <c r="G1979" s="106" t="s">
        <v>710</v>
      </c>
      <c r="H1979" s="106" t="s">
        <v>2443</v>
      </c>
      <c r="I1979" s="106">
        <v>14</v>
      </c>
      <c r="J1979" s="106"/>
      <c r="K1979" s="106"/>
      <c r="L1979" s="106" t="s">
        <v>717</v>
      </c>
      <c r="M1979" s="106" t="s">
        <v>924</v>
      </c>
      <c r="N1979" s="106">
        <v>0.42</v>
      </c>
      <c r="O1979" s="106">
        <v>1.1000000000000001</v>
      </c>
      <c r="P1979" s="106" t="s">
        <v>2511</v>
      </c>
      <c r="Q1979" s="107" t="s">
        <v>2755</v>
      </c>
      <c r="R1979" s="107" t="s">
        <v>127</v>
      </c>
    </row>
    <row r="1980" spans="2:18" ht="20.100000000000001" customHeight="1" x14ac:dyDescent="0.4">
      <c r="B1980" s="105" t="str">
        <f t="shared" si="90"/>
        <v/>
      </c>
      <c r="C1980" s="105" t="str">
        <f t="shared" si="91"/>
        <v/>
      </c>
      <c r="D1980" s="105" t="str">
        <f t="shared" si="92"/>
        <v/>
      </c>
      <c r="E1980" s="106" t="s">
        <v>2406</v>
      </c>
      <c r="F1980" s="106" t="s">
        <v>2407</v>
      </c>
      <c r="G1980" s="106" t="s">
        <v>2747</v>
      </c>
      <c r="H1980" s="106" t="s">
        <v>2748</v>
      </c>
      <c r="I1980" s="106">
        <v>16</v>
      </c>
      <c r="J1980" s="106"/>
      <c r="K1980" s="106"/>
      <c r="L1980" s="106" t="s">
        <v>706</v>
      </c>
      <c r="M1980" s="106" t="s">
        <v>924</v>
      </c>
      <c r="N1980" s="106">
        <v>0.45</v>
      </c>
      <c r="O1980" s="106">
        <v>1.1000000000000001</v>
      </c>
      <c r="P1980" s="106" t="s">
        <v>2511</v>
      </c>
      <c r="Q1980" s="107" t="s">
        <v>2756</v>
      </c>
      <c r="R1980" s="107" t="s">
        <v>127</v>
      </c>
    </row>
    <row r="1981" spans="2:18" ht="20.100000000000001" customHeight="1" x14ac:dyDescent="0.4">
      <c r="B1981" s="105" t="str">
        <f t="shared" si="90"/>
        <v/>
      </c>
      <c r="C1981" s="105" t="str">
        <f t="shared" si="91"/>
        <v/>
      </c>
      <c r="D1981" s="105" t="str">
        <f t="shared" si="92"/>
        <v/>
      </c>
      <c r="E1981" s="106" t="s">
        <v>2406</v>
      </c>
      <c r="F1981" s="106" t="s">
        <v>2407</v>
      </c>
      <c r="G1981" s="106" t="s">
        <v>697</v>
      </c>
      <c r="H1981" s="106" t="s">
        <v>2438</v>
      </c>
      <c r="I1981" s="106">
        <v>16</v>
      </c>
      <c r="J1981" s="106"/>
      <c r="K1981" s="106"/>
      <c r="L1981" s="106" t="s">
        <v>706</v>
      </c>
      <c r="M1981" s="106" t="s">
        <v>924</v>
      </c>
      <c r="N1981" s="106">
        <v>0.42</v>
      </c>
      <c r="O1981" s="106">
        <v>1.1000000000000001</v>
      </c>
      <c r="P1981" s="106" t="s">
        <v>714</v>
      </c>
      <c r="Q1981" s="107" t="s">
        <v>2757</v>
      </c>
      <c r="R1981" s="107" t="s">
        <v>306</v>
      </c>
    </row>
    <row r="1982" spans="2:18" ht="20.100000000000001" customHeight="1" x14ac:dyDescent="0.4">
      <c r="B1982" s="105" t="str">
        <f t="shared" si="90"/>
        <v/>
      </c>
      <c r="C1982" s="105" t="str">
        <f t="shared" si="91"/>
        <v/>
      </c>
      <c r="D1982" s="105" t="str">
        <f t="shared" si="92"/>
        <v/>
      </c>
      <c r="E1982" s="106" t="s">
        <v>2406</v>
      </c>
      <c r="F1982" s="106" t="s">
        <v>2407</v>
      </c>
      <c r="G1982" s="106" t="s">
        <v>697</v>
      </c>
      <c r="H1982" s="106" t="s">
        <v>2438</v>
      </c>
      <c r="I1982" s="106">
        <v>14</v>
      </c>
      <c r="J1982" s="106"/>
      <c r="K1982" s="106"/>
      <c r="L1982" s="106" t="s">
        <v>717</v>
      </c>
      <c r="M1982" s="106" t="s">
        <v>924</v>
      </c>
      <c r="N1982" s="106">
        <v>0.42</v>
      </c>
      <c r="O1982" s="106">
        <v>1.1000000000000001</v>
      </c>
      <c r="P1982" s="106" t="s">
        <v>714</v>
      </c>
      <c r="Q1982" s="107" t="s">
        <v>2758</v>
      </c>
      <c r="R1982" s="107" t="s">
        <v>306</v>
      </c>
    </row>
    <row r="1983" spans="2:18" ht="20.100000000000001" customHeight="1" x14ac:dyDescent="0.4">
      <c r="B1983" s="105" t="str">
        <f t="shared" si="90"/>
        <v/>
      </c>
      <c r="C1983" s="105" t="str">
        <f t="shared" si="91"/>
        <v/>
      </c>
      <c r="D1983" s="105" t="str">
        <f t="shared" si="92"/>
        <v/>
      </c>
      <c r="E1983" s="106" t="s">
        <v>2406</v>
      </c>
      <c r="F1983" s="106" t="s">
        <v>2407</v>
      </c>
      <c r="G1983" s="106" t="s">
        <v>710</v>
      </c>
      <c r="H1983" s="106" t="s">
        <v>2443</v>
      </c>
      <c r="I1983" s="106">
        <v>16</v>
      </c>
      <c r="J1983" s="106"/>
      <c r="K1983" s="106"/>
      <c r="L1983" s="106" t="s">
        <v>706</v>
      </c>
      <c r="M1983" s="106" t="s">
        <v>924</v>
      </c>
      <c r="N1983" s="106">
        <v>0.42</v>
      </c>
      <c r="O1983" s="106">
        <v>1.1000000000000001</v>
      </c>
      <c r="P1983" s="106" t="s">
        <v>714</v>
      </c>
      <c r="Q1983" s="107" t="s">
        <v>2759</v>
      </c>
      <c r="R1983" s="107" t="s">
        <v>306</v>
      </c>
    </row>
    <row r="1984" spans="2:18" ht="20.100000000000001" customHeight="1" x14ac:dyDescent="0.4">
      <c r="B1984" s="105" t="str">
        <f t="shared" si="90"/>
        <v/>
      </c>
      <c r="C1984" s="105" t="str">
        <f t="shared" si="91"/>
        <v/>
      </c>
      <c r="D1984" s="105" t="str">
        <f t="shared" si="92"/>
        <v/>
      </c>
      <c r="E1984" s="106" t="s">
        <v>2406</v>
      </c>
      <c r="F1984" s="106" t="s">
        <v>2407</v>
      </c>
      <c r="G1984" s="106" t="s">
        <v>710</v>
      </c>
      <c r="H1984" s="106" t="s">
        <v>2443</v>
      </c>
      <c r="I1984" s="106">
        <v>14</v>
      </c>
      <c r="J1984" s="106"/>
      <c r="K1984" s="106"/>
      <c r="L1984" s="106" t="s">
        <v>717</v>
      </c>
      <c r="M1984" s="106" t="s">
        <v>924</v>
      </c>
      <c r="N1984" s="106">
        <v>0.42</v>
      </c>
      <c r="O1984" s="106">
        <v>1.1000000000000001</v>
      </c>
      <c r="P1984" s="106" t="s">
        <v>714</v>
      </c>
      <c r="Q1984" s="107" t="s">
        <v>2760</v>
      </c>
      <c r="R1984" s="107" t="s">
        <v>306</v>
      </c>
    </row>
    <row r="1985" spans="2:18" ht="20.100000000000001" customHeight="1" x14ac:dyDescent="0.4">
      <c r="B1985" s="105" t="str">
        <f t="shared" si="90"/>
        <v/>
      </c>
      <c r="C1985" s="105" t="str">
        <f t="shared" si="91"/>
        <v/>
      </c>
      <c r="D1985" s="105" t="str">
        <f t="shared" si="92"/>
        <v/>
      </c>
      <c r="E1985" s="106" t="s">
        <v>2406</v>
      </c>
      <c r="F1985" s="106" t="s">
        <v>2407</v>
      </c>
      <c r="G1985" s="106" t="s">
        <v>2747</v>
      </c>
      <c r="H1985" s="106" t="s">
        <v>2748</v>
      </c>
      <c r="I1985" s="106">
        <v>14</v>
      </c>
      <c r="J1985" s="106"/>
      <c r="K1985" s="106"/>
      <c r="L1985" s="106" t="s">
        <v>706</v>
      </c>
      <c r="M1985" s="106" t="s">
        <v>924</v>
      </c>
      <c r="N1985" s="106">
        <v>0.45</v>
      </c>
      <c r="O1985" s="106">
        <v>1.1000000000000001</v>
      </c>
      <c r="P1985" s="106" t="s">
        <v>2499</v>
      </c>
      <c r="Q1985" s="107" t="s">
        <v>2761</v>
      </c>
      <c r="R1985" s="107" t="s">
        <v>142</v>
      </c>
    </row>
    <row r="1986" spans="2:18" ht="20.100000000000001" customHeight="1" x14ac:dyDescent="0.4">
      <c r="B1986" s="105" t="str">
        <f t="shared" si="90"/>
        <v/>
      </c>
      <c r="C1986" s="105" t="str">
        <f t="shared" si="91"/>
        <v/>
      </c>
      <c r="D1986" s="105" t="str">
        <f t="shared" si="92"/>
        <v/>
      </c>
      <c r="E1986" s="106" t="s">
        <v>695</v>
      </c>
      <c r="F1986" s="106" t="s">
        <v>1841</v>
      </c>
      <c r="G1986" s="106" t="s">
        <v>721</v>
      </c>
      <c r="H1986" s="106" t="s">
        <v>1027</v>
      </c>
      <c r="I1986" s="106">
        <v>10</v>
      </c>
      <c r="J1986" s="106" t="s">
        <v>722</v>
      </c>
      <c r="K1986" s="106">
        <v>10</v>
      </c>
      <c r="L1986" s="106" t="s">
        <v>765</v>
      </c>
      <c r="M1986" s="106" t="s">
        <v>924</v>
      </c>
      <c r="N1986" s="106">
        <v>0.52</v>
      </c>
      <c r="O1986" s="106">
        <v>1.2</v>
      </c>
      <c r="P1986" s="106" t="s">
        <v>714</v>
      </c>
      <c r="Q1986" s="107" t="s">
        <v>2762</v>
      </c>
      <c r="R1986" s="107" t="s">
        <v>39</v>
      </c>
    </row>
    <row r="1987" spans="2:18" ht="20.100000000000001" customHeight="1" x14ac:dyDescent="0.4">
      <c r="B1987" s="105" t="str">
        <f t="shared" si="90"/>
        <v/>
      </c>
      <c r="C1987" s="105" t="str">
        <f t="shared" si="91"/>
        <v/>
      </c>
      <c r="D1987" s="105" t="str">
        <f t="shared" si="92"/>
        <v/>
      </c>
      <c r="E1987" s="106" t="s">
        <v>695</v>
      </c>
      <c r="F1987" s="106" t="s">
        <v>1841</v>
      </c>
      <c r="G1987" s="106" t="s">
        <v>773</v>
      </c>
      <c r="H1987" s="106" t="s">
        <v>1817</v>
      </c>
      <c r="I1987" s="106">
        <v>10</v>
      </c>
      <c r="J1987" s="106" t="s">
        <v>774</v>
      </c>
      <c r="K1987" s="106">
        <v>10</v>
      </c>
      <c r="L1987" s="106" t="s">
        <v>733</v>
      </c>
      <c r="M1987" s="106" t="s">
        <v>924</v>
      </c>
      <c r="N1987" s="106">
        <v>0.52</v>
      </c>
      <c r="O1987" s="106">
        <v>1.2</v>
      </c>
      <c r="P1987" s="106" t="s">
        <v>714</v>
      </c>
      <c r="Q1987" s="107" t="s">
        <v>2763</v>
      </c>
      <c r="R1987" s="107" t="s">
        <v>39</v>
      </c>
    </row>
    <row r="1988" spans="2:18" ht="20.100000000000001" customHeight="1" x14ac:dyDescent="0.4">
      <c r="B1988" s="105" t="str">
        <f t="shared" si="90"/>
        <v/>
      </c>
      <c r="C1988" s="105" t="str">
        <f t="shared" si="91"/>
        <v/>
      </c>
      <c r="D1988" s="105" t="str">
        <f t="shared" si="92"/>
        <v/>
      </c>
      <c r="E1988" s="106" t="s">
        <v>695</v>
      </c>
      <c r="F1988" s="106" t="s">
        <v>1841</v>
      </c>
      <c r="G1988" s="106" t="s">
        <v>773</v>
      </c>
      <c r="H1988" s="106" t="s">
        <v>1027</v>
      </c>
      <c r="I1988" s="106">
        <v>9</v>
      </c>
      <c r="J1988" s="106" t="s">
        <v>774</v>
      </c>
      <c r="K1988" s="106">
        <v>9</v>
      </c>
      <c r="L1988" s="106" t="s">
        <v>765</v>
      </c>
      <c r="M1988" s="106" t="s">
        <v>924</v>
      </c>
      <c r="N1988" s="106">
        <v>0.51</v>
      </c>
      <c r="O1988" s="106">
        <v>1.2</v>
      </c>
      <c r="P1988" s="106" t="s">
        <v>714</v>
      </c>
      <c r="Q1988" s="107" t="s">
        <v>2764</v>
      </c>
      <c r="R1988" s="107" t="s">
        <v>39</v>
      </c>
    </row>
    <row r="1989" spans="2:18" ht="20.100000000000001" customHeight="1" x14ac:dyDescent="0.4">
      <c r="B1989" s="105" t="str">
        <f t="shared" si="90"/>
        <v/>
      </c>
      <c r="C1989" s="105" t="str">
        <f t="shared" si="91"/>
        <v/>
      </c>
      <c r="D1989" s="105" t="str">
        <f t="shared" si="92"/>
        <v/>
      </c>
      <c r="E1989" s="106" t="s">
        <v>695</v>
      </c>
      <c r="F1989" s="106" t="s">
        <v>1841</v>
      </c>
      <c r="G1989" s="106" t="s">
        <v>773</v>
      </c>
      <c r="H1989" s="106" t="s">
        <v>1817</v>
      </c>
      <c r="I1989" s="106">
        <v>9</v>
      </c>
      <c r="J1989" s="106" t="s">
        <v>1266</v>
      </c>
      <c r="K1989" s="106">
        <v>10</v>
      </c>
      <c r="L1989" s="106" t="s">
        <v>733</v>
      </c>
      <c r="M1989" s="106" t="s">
        <v>924</v>
      </c>
      <c r="N1989" s="106">
        <v>0.52</v>
      </c>
      <c r="O1989" s="106">
        <v>1.2</v>
      </c>
      <c r="P1989" s="106" t="s">
        <v>714</v>
      </c>
      <c r="Q1989" s="107" t="s">
        <v>2765</v>
      </c>
      <c r="R1989" s="107" t="s">
        <v>39</v>
      </c>
    </row>
    <row r="1990" spans="2:18" ht="20.100000000000001" customHeight="1" x14ac:dyDescent="0.4">
      <c r="B1990" s="105" t="str">
        <f t="shared" si="90"/>
        <v/>
      </c>
      <c r="C1990" s="105" t="str">
        <f t="shared" si="91"/>
        <v/>
      </c>
      <c r="D1990" s="105" t="str">
        <f t="shared" si="92"/>
        <v/>
      </c>
      <c r="E1990" s="106" t="s">
        <v>695</v>
      </c>
      <c r="F1990" s="106" t="s">
        <v>1841</v>
      </c>
      <c r="G1990" s="106" t="s">
        <v>773</v>
      </c>
      <c r="H1990" s="106" t="s">
        <v>1027</v>
      </c>
      <c r="I1990" s="106">
        <v>8</v>
      </c>
      <c r="J1990" s="106" t="s">
        <v>1266</v>
      </c>
      <c r="K1990" s="106">
        <v>9</v>
      </c>
      <c r="L1990" s="106" t="s">
        <v>765</v>
      </c>
      <c r="M1990" s="106" t="s">
        <v>924</v>
      </c>
      <c r="N1990" s="106">
        <v>0.51</v>
      </c>
      <c r="O1990" s="106">
        <v>1.2</v>
      </c>
      <c r="P1990" s="106" t="s">
        <v>714</v>
      </c>
      <c r="Q1990" s="107" t="s">
        <v>2766</v>
      </c>
      <c r="R1990" s="107" t="s">
        <v>39</v>
      </c>
    </row>
    <row r="1991" spans="2:18" ht="20.100000000000001" customHeight="1" x14ac:dyDescent="0.4">
      <c r="B1991" s="105" t="str">
        <f t="shared" si="90"/>
        <v/>
      </c>
      <c r="C1991" s="105" t="str">
        <f t="shared" si="91"/>
        <v/>
      </c>
      <c r="D1991" s="105" t="str">
        <f t="shared" si="92"/>
        <v/>
      </c>
      <c r="E1991" s="106" t="s">
        <v>695</v>
      </c>
      <c r="F1991" s="106" t="s">
        <v>1841</v>
      </c>
      <c r="G1991" s="106" t="s">
        <v>778</v>
      </c>
      <c r="H1991" s="106" t="s">
        <v>1027</v>
      </c>
      <c r="I1991" s="106">
        <v>9</v>
      </c>
      <c r="J1991" s="106" t="s">
        <v>779</v>
      </c>
      <c r="K1991" s="106">
        <v>9</v>
      </c>
      <c r="L1991" s="106" t="s">
        <v>765</v>
      </c>
      <c r="M1991" s="106" t="s">
        <v>924</v>
      </c>
      <c r="N1991" s="106">
        <v>0.51</v>
      </c>
      <c r="O1991" s="106">
        <v>1.2</v>
      </c>
      <c r="P1991" s="106" t="s">
        <v>714</v>
      </c>
      <c r="Q1991" s="107" t="s">
        <v>2767</v>
      </c>
      <c r="R1991" s="107" t="s">
        <v>39</v>
      </c>
    </row>
    <row r="1992" spans="2:18" ht="20.100000000000001" customHeight="1" x14ac:dyDescent="0.4">
      <c r="B1992" s="105" t="str">
        <f t="shared" si="90"/>
        <v/>
      </c>
      <c r="C1992" s="105" t="str">
        <f t="shared" si="91"/>
        <v/>
      </c>
      <c r="D1992" s="105" t="str">
        <f t="shared" si="92"/>
        <v/>
      </c>
      <c r="E1992" s="106" t="s">
        <v>695</v>
      </c>
      <c r="F1992" s="106" t="s">
        <v>1841</v>
      </c>
      <c r="G1992" s="106" t="s">
        <v>778</v>
      </c>
      <c r="H1992" s="106" t="s">
        <v>1817</v>
      </c>
      <c r="I1992" s="106">
        <v>9</v>
      </c>
      <c r="J1992" s="106" t="s">
        <v>1269</v>
      </c>
      <c r="K1992" s="106">
        <v>10</v>
      </c>
      <c r="L1992" s="106" t="s">
        <v>733</v>
      </c>
      <c r="M1992" s="106" t="s">
        <v>924</v>
      </c>
      <c r="N1992" s="106">
        <v>0.52</v>
      </c>
      <c r="O1992" s="106">
        <v>1.2</v>
      </c>
      <c r="P1992" s="106" t="s">
        <v>714</v>
      </c>
      <c r="Q1992" s="107" t="s">
        <v>2768</v>
      </c>
      <c r="R1992" s="107" t="s">
        <v>39</v>
      </c>
    </row>
    <row r="1993" spans="2:18" ht="20.100000000000001" customHeight="1" x14ac:dyDescent="0.4">
      <c r="B1993" s="105" t="str">
        <f t="shared" si="90"/>
        <v/>
      </c>
      <c r="C1993" s="105" t="str">
        <f t="shared" si="91"/>
        <v/>
      </c>
      <c r="D1993" s="105" t="str">
        <f t="shared" si="92"/>
        <v/>
      </c>
      <c r="E1993" s="106" t="s">
        <v>695</v>
      </c>
      <c r="F1993" s="106" t="s">
        <v>1841</v>
      </c>
      <c r="G1993" s="106" t="s">
        <v>778</v>
      </c>
      <c r="H1993" s="106" t="s">
        <v>1027</v>
      </c>
      <c r="I1993" s="106">
        <v>8</v>
      </c>
      <c r="J1993" s="106" t="s">
        <v>1269</v>
      </c>
      <c r="K1993" s="106">
        <v>9</v>
      </c>
      <c r="L1993" s="106" t="s">
        <v>765</v>
      </c>
      <c r="M1993" s="106" t="s">
        <v>924</v>
      </c>
      <c r="N1993" s="106">
        <v>0.51</v>
      </c>
      <c r="O1993" s="106">
        <v>1.2</v>
      </c>
      <c r="P1993" s="106" t="s">
        <v>714</v>
      </c>
      <c r="Q1993" s="107" t="s">
        <v>2769</v>
      </c>
      <c r="R1993" s="107" t="s">
        <v>39</v>
      </c>
    </row>
    <row r="1994" spans="2:18" ht="20.100000000000001" customHeight="1" x14ac:dyDescent="0.4">
      <c r="B1994" s="105" t="str">
        <f t="shared" si="90"/>
        <v/>
      </c>
      <c r="C1994" s="105" t="str">
        <f t="shared" si="91"/>
        <v/>
      </c>
      <c r="D1994" s="105" t="str">
        <f t="shared" si="92"/>
        <v/>
      </c>
      <c r="E1994" s="106" t="s">
        <v>695</v>
      </c>
      <c r="F1994" s="106" t="s">
        <v>1841</v>
      </c>
      <c r="G1994" s="106" t="s">
        <v>782</v>
      </c>
      <c r="H1994" s="106" t="s">
        <v>1817</v>
      </c>
      <c r="I1994" s="106">
        <v>10</v>
      </c>
      <c r="J1994" s="106" t="s">
        <v>783</v>
      </c>
      <c r="K1994" s="106">
        <v>10</v>
      </c>
      <c r="L1994" s="106" t="s">
        <v>733</v>
      </c>
      <c r="M1994" s="106" t="s">
        <v>924</v>
      </c>
      <c r="N1994" s="106">
        <v>0.41</v>
      </c>
      <c r="O1994" s="106">
        <v>1.2</v>
      </c>
      <c r="P1994" s="106" t="s">
        <v>714</v>
      </c>
      <c r="Q1994" s="107" t="s">
        <v>2770</v>
      </c>
      <c r="R1994" s="107" t="s">
        <v>39</v>
      </c>
    </row>
    <row r="1995" spans="2:18" ht="20.100000000000001" customHeight="1" x14ac:dyDescent="0.4">
      <c r="B1995" s="105" t="str">
        <f t="shared" si="90"/>
        <v/>
      </c>
      <c r="C1995" s="105" t="str">
        <f t="shared" si="91"/>
        <v/>
      </c>
      <c r="D1995" s="105" t="str">
        <f t="shared" si="92"/>
        <v/>
      </c>
      <c r="E1995" s="106" t="s">
        <v>695</v>
      </c>
      <c r="F1995" s="106" t="s">
        <v>1841</v>
      </c>
      <c r="G1995" s="106" t="s">
        <v>782</v>
      </c>
      <c r="H1995" s="106" t="s">
        <v>1027</v>
      </c>
      <c r="I1995" s="106">
        <v>9</v>
      </c>
      <c r="J1995" s="106" t="s">
        <v>783</v>
      </c>
      <c r="K1995" s="106">
        <v>9</v>
      </c>
      <c r="L1995" s="106" t="s">
        <v>765</v>
      </c>
      <c r="M1995" s="106" t="s">
        <v>924</v>
      </c>
      <c r="N1995" s="106">
        <v>0.41</v>
      </c>
      <c r="O1995" s="106">
        <v>1.2</v>
      </c>
      <c r="P1995" s="106" t="s">
        <v>714</v>
      </c>
      <c r="Q1995" s="107" t="s">
        <v>2771</v>
      </c>
      <c r="R1995" s="107" t="s">
        <v>39</v>
      </c>
    </row>
    <row r="1996" spans="2:18" ht="20.100000000000001" customHeight="1" x14ac:dyDescent="0.4">
      <c r="B1996" s="105" t="str">
        <f t="shared" si="90"/>
        <v/>
      </c>
      <c r="C1996" s="105" t="str">
        <f t="shared" si="91"/>
        <v/>
      </c>
      <c r="D1996" s="105" t="str">
        <f t="shared" si="92"/>
        <v/>
      </c>
      <c r="E1996" s="106" t="s">
        <v>695</v>
      </c>
      <c r="F1996" s="106" t="s">
        <v>1841</v>
      </c>
      <c r="G1996" s="106" t="s">
        <v>710</v>
      </c>
      <c r="H1996" s="106" t="s">
        <v>1027</v>
      </c>
      <c r="I1996" s="106">
        <v>9</v>
      </c>
      <c r="J1996" s="106" t="s">
        <v>711</v>
      </c>
      <c r="K1996" s="106">
        <v>10</v>
      </c>
      <c r="L1996" s="106" t="s">
        <v>765</v>
      </c>
      <c r="M1996" s="106" t="s">
        <v>924</v>
      </c>
      <c r="N1996" s="106">
        <v>0.52</v>
      </c>
      <c r="O1996" s="106">
        <v>1.2</v>
      </c>
      <c r="P1996" s="106" t="s">
        <v>714</v>
      </c>
      <c r="Q1996" s="107" t="s">
        <v>2772</v>
      </c>
      <c r="R1996" s="107" t="s">
        <v>25</v>
      </c>
    </row>
    <row r="1997" spans="2:18" ht="20.100000000000001" customHeight="1" x14ac:dyDescent="0.4">
      <c r="B1997" s="105" t="str">
        <f t="shared" si="90"/>
        <v/>
      </c>
      <c r="C1997" s="105" t="str">
        <f t="shared" si="91"/>
        <v/>
      </c>
      <c r="D1997" s="105" t="str">
        <f t="shared" si="92"/>
        <v/>
      </c>
      <c r="E1997" s="106" t="s">
        <v>695</v>
      </c>
      <c r="F1997" s="106" t="s">
        <v>1841</v>
      </c>
      <c r="G1997" s="106" t="s">
        <v>721</v>
      </c>
      <c r="H1997" s="106" t="s">
        <v>1817</v>
      </c>
      <c r="I1997" s="106">
        <v>10</v>
      </c>
      <c r="J1997" s="106" t="s">
        <v>722</v>
      </c>
      <c r="K1997" s="106">
        <v>10</v>
      </c>
      <c r="L1997" s="106" t="s">
        <v>733</v>
      </c>
      <c r="M1997" s="106" t="s">
        <v>924</v>
      </c>
      <c r="N1997" s="106">
        <v>0.53</v>
      </c>
      <c r="O1997" s="106">
        <v>1.2</v>
      </c>
      <c r="P1997" s="106" t="s">
        <v>714</v>
      </c>
      <c r="Q1997" s="107" t="s">
        <v>2773</v>
      </c>
      <c r="R1997" s="107" t="s">
        <v>25</v>
      </c>
    </row>
    <row r="1998" spans="2:18" ht="20.100000000000001" customHeight="1" x14ac:dyDescent="0.4">
      <c r="B1998" s="105" t="str">
        <f t="shared" si="90"/>
        <v/>
      </c>
      <c r="C1998" s="105" t="str">
        <f t="shared" si="91"/>
        <v/>
      </c>
      <c r="D1998" s="105" t="str">
        <f t="shared" si="92"/>
        <v/>
      </c>
      <c r="E1998" s="106" t="s">
        <v>695</v>
      </c>
      <c r="F1998" s="106" t="s">
        <v>1841</v>
      </c>
      <c r="G1998" s="106" t="s">
        <v>721</v>
      </c>
      <c r="H1998" s="106" t="s">
        <v>1027</v>
      </c>
      <c r="I1998" s="106">
        <v>9</v>
      </c>
      <c r="J1998" s="106" t="s">
        <v>722</v>
      </c>
      <c r="K1998" s="106">
        <v>9</v>
      </c>
      <c r="L1998" s="106" t="s">
        <v>765</v>
      </c>
      <c r="M1998" s="106" t="s">
        <v>924</v>
      </c>
      <c r="N1998" s="106">
        <v>0.52</v>
      </c>
      <c r="O1998" s="106">
        <v>1.2</v>
      </c>
      <c r="P1998" s="106" t="s">
        <v>714</v>
      </c>
      <c r="Q1998" s="107" t="s">
        <v>2774</v>
      </c>
      <c r="R1998" s="107" t="s">
        <v>25</v>
      </c>
    </row>
    <row r="1999" spans="2:18" ht="20.100000000000001" customHeight="1" x14ac:dyDescent="0.4">
      <c r="B1999" s="105" t="str">
        <f t="shared" si="90"/>
        <v/>
      </c>
      <c r="C1999" s="105" t="str">
        <f t="shared" si="91"/>
        <v/>
      </c>
      <c r="D1999" s="105" t="str">
        <f t="shared" si="92"/>
        <v/>
      </c>
      <c r="E1999" s="106" t="s">
        <v>695</v>
      </c>
      <c r="F1999" s="106" t="s">
        <v>1841</v>
      </c>
      <c r="G1999" s="106" t="s">
        <v>773</v>
      </c>
      <c r="H1999" s="106" t="s">
        <v>707</v>
      </c>
      <c r="I1999" s="106">
        <v>10</v>
      </c>
      <c r="J1999" s="106" t="s">
        <v>774</v>
      </c>
      <c r="K1999" s="106">
        <v>10</v>
      </c>
      <c r="L1999" s="106" t="s">
        <v>729</v>
      </c>
      <c r="M1999" s="106" t="s">
        <v>924</v>
      </c>
      <c r="N1999" s="106">
        <v>0.53</v>
      </c>
      <c r="O1999" s="106">
        <v>1.2</v>
      </c>
      <c r="P1999" s="106" t="s">
        <v>714</v>
      </c>
      <c r="Q1999" s="107" t="s">
        <v>2775</v>
      </c>
      <c r="R1999" s="107" t="s">
        <v>25</v>
      </c>
    </row>
    <row r="2000" spans="2:18" ht="20.100000000000001" customHeight="1" x14ac:dyDescent="0.4">
      <c r="B2000" s="105" t="str">
        <f t="shared" ref="B2000:B2063" si="93">IF(OR($C$10="",$C$11=""),"",IFERROR(IF(AND($U$22&lt;&gt;R2000,$V$22&lt;&gt;R2000),"－",IF(AND(COUNTIF($C$10,"*樹脂スペーサー*")&gt;0,OR(M2000="空気",F2000="一般",F2000="一般ＰＧ")),"－",IF(AND($W$25&gt;0,$W$25&gt;=O2000),$U$25,IF(AND($W$26&gt;0,$W$26&gt;=O2000),$U$26,IF(AND($W$27&gt;0,$W$27&gt;=O2000),$U$27,IF(AND($W$28&gt;0,$W$28&gt;=O2000),$U$28,IF(AND($W$29&gt;0,$W$29&gt;=O2000),$U$29,IF(AND($W$30&gt;0,$W$30&gt;=O2000),$U$30,IF(AND($W$31&gt;0,$W$31&gt;=O2000),$U$31,"－"))))))))),"－"))</f>
        <v/>
      </c>
      <c r="C2000" s="105" t="str">
        <f t="shared" ref="C2000:C2063" si="94">IF(B2000="","",IF(B2000&lt;&gt;"－",VLOOKUP(B2000,$U$25:$V$31,2,FALSE),"－"))</f>
        <v/>
      </c>
      <c r="D2000" s="105" t="str">
        <f t="shared" ref="D2000:D2063" si="95">IF($H$9="","",IF($V$38&lt;&gt;"断熱等","－",IF(AND(COUNTIF($V$34,"*樹脂スペーサー*")&gt;0,OR(M2000="空気",F2000="一般",F2000="一般ＰＧ")),"－",IF(AND($V$35&lt;&gt;R2000,$W$35&lt;&gt;R2000),"－",IF(MID($H$9,10,1)="Z",IF(N2000&lt;=0.65,"○","－"),IF($V$36&gt;=O2000,"○","－"))))))</f>
        <v/>
      </c>
      <c r="E2000" s="106" t="s">
        <v>695</v>
      </c>
      <c r="F2000" s="106" t="s">
        <v>1841</v>
      </c>
      <c r="G2000" s="106" t="s">
        <v>773</v>
      </c>
      <c r="H2000" s="106" t="s">
        <v>1817</v>
      </c>
      <c r="I2000" s="106">
        <v>9</v>
      </c>
      <c r="J2000" s="106" t="s">
        <v>774</v>
      </c>
      <c r="K2000" s="106">
        <v>9</v>
      </c>
      <c r="L2000" s="106" t="s">
        <v>733</v>
      </c>
      <c r="M2000" s="106" t="s">
        <v>924</v>
      </c>
      <c r="N2000" s="106">
        <v>0.52</v>
      </c>
      <c r="O2000" s="106">
        <v>1.2</v>
      </c>
      <c r="P2000" s="106" t="s">
        <v>714</v>
      </c>
      <c r="Q2000" s="107" t="s">
        <v>2776</v>
      </c>
      <c r="R2000" s="107" t="s">
        <v>25</v>
      </c>
    </row>
    <row r="2001" spans="2:18" ht="20.100000000000001" customHeight="1" x14ac:dyDescent="0.4">
      <c r="B2001" s="105" t="str">
        <f t="shared" si="93"/>
        <v/>
      </c>
      <c r="C2001" s="105" t="str">
        <f t="shared" si="94"/>
        <v/>
      </c>
      <c r="D2001" s="105" t="str">
        <f t="shared" si="95"/>
        <v/>
      </c>
      <c r="E2001" s="106" t="s">
        <v>695</v>
      </c>
      <c r="F2001" s="106" t="s">
        <v>1841</v>
      </c>
      <c r="G2001" s="106" t="s">
        <v>773</v>
      </c>
      <c r="H2001" s="106" t="s">
        <v>707</v>
      </c>
      <c r="I2001" s="106">
        <v>9</v>
      </c>
      <c r="J2001" s="106" t="s">
        <v>1266</v>
      </c>
      <c r="K2001" s="106">
        <v>10</v>
      </c>
      <c r="L2001" s="106" t="s">
        <v>729</v>
      </c>
      <c r="M2001" s="106" t="s">
        <v>924</v>
      </c>
      <c r="N2001" s="106">
        <v>0.52</v>
      </c>
      <c r="O2001" s="106">
        <v>1.2</v>
      </c>
      <c r="P2001" s="106" t="s">
        <v>714</v>
      </c>
      <c r="Q2001" s="107" t="s">
        <v>2777</v>
      </c>
      <c r="R2001" s="107" t="s">
        <v>25</v>
      </c>
    </row>
    <row r="2002" spans="2:18" ht="20.100000000000001" customHeight="1" x14ac:dyDescent="0.4">
      <c r="B2002" s="105" t="str">
        <f t="shared" si="93"/>
        <v/>
      </c>
      <c r="C2002" s="105" t="str">
        <f t="shared" si="94"/>
        <v/>
      </c>
      <c r="D2002" s="105" t="str">
        <f t="shared" si="95"/>
        <v/>
      </c>
      <c r="E2002" s="106" t="s">
        <v>695</v>
      </c>
      <c r="F2002" s="106" t="s">
        <v>1841</v>
      </c>
      <c r="G2002" s="106" t="s">
        <v>773</v>
      </c>
      <c r="H2002" s="106" t="s">
        <v>1817</v>
      </c>
      <c r="I2002" s="106">
        <v>8</v>
      </c>
      <c r="J2002" s="106" t="s">
        <v>1266</v>
      </c>
      <c r="K2002" s="106">
        <v>9</v>
      </c>
      <c r="L2002" s="106" t="s">
        <v>733</v>
      </c>
      <c r="M2002" s="106" t="s">
        <v>924</v>
      </c>
      <c r="N2002" s="106">
        <v>0.52</v>
      </c>
      <c r="O2002" s="106">
        <v>1.2</v>
      </c>
      <c r="P2002" s="106" t="s">
        <v>714</v>
      </c>
      <c r="Q2002" s="107" t="s">
        <v>2778</v>
      </c>
      <c r="R2002" s="107" t="s">
        <v>25</v>
      </c>
    </row>
    <row r="2003" spans="2:18" ht="20.100000000000001" customHeight="1" x14ac:dyDescent="0.4">
      <c r="B2003" s="105" t="str">
        <f t="shared" si="93"/>
        <v/>
      </c>
      <c r="C2003" s="105" t="str">
        <f t="shared" si="94"/>
        <v/>
      </c>
      <c r="D2003" s="105" t="str">
        <f t="shared" si="95"/>
        <v/>
      </c>
      <c r="E2003" s="106" t="s">
        <v>695</v>
      </c>
      <c r="F2003" s="106" t="s">
        <v>1841</v>
      </c>
      <c r="G2003" s="106" t="s">
        <v>778</v>
      </c>
      <c r="H2003" s="106" t="s">
        <v>707</v>
      </c>
      <c r="I2003" s="106">
        <v>10</v>
      </c>
      <c r="J2003" s="106" t="s">
        <v>779</v>
      </c>
      <c r="K2003" s="106">
        <v>10</v>
      </c>
      <c r="L2003" s="106" t="s">
        <v>729</v>
      </c>
      <c r="M2003" s="106" t="s">
        <v>924</v>
      </c>
      <c r="N2003" s="106">
        <v>0.53</v>
      </c>
      <c r="O2003" s="106">
        <v>1.2</v>
      </c>
      <c r="P2003" s="106" t="s">
        <v>714</v>
      </c>
      <c r="Q2003" s="107" t="s">
        <v>2779</v>
      </c>
      <c r="R2003" s="107" t="s">
        <v>25</v>
      </c>
    </row>
    <row r="2004" spans="2:18" ht="20.100000000000001" customHeight="1" x14ac:dyDescent="0.4">
      <c r="B2004" s="105" t="str">
        <f t="shared" si="93"/>
        <v/>
      </c>
      <c r="C2004" s="105" t="str">
        <f t="shared" si="94"/>
        <v/>
      </c>
      <c r="D2004" s="105" t="str">
        <f t="shared" si="95"/>
        <v/>
      </c>
      <c r="E2004" s="106" t="s">
        <v>695</v>
      </c>
      <c r="F2004" s="106" t="s">
        <v>1841</v>
      </c>
      <c r="G2004" s="106" t="s">
        <v>778</v>
      </c>
      <c r="H2004" s="106" t="s">
        <v>1817</v>
      </c>
      <c r="I2004" s="106">
        <v>9</v>
      </c>
      <c r="J2004" s="106" t="s">
        <v>779</v>
      </c>
      <c r="K2004" s="106">
        <v>9</v>
      </c>
      <c r="L2004" s="106" t="s">
        <v>733</v>
      </c>
      <c r="M2004" s="106" t="s">
        <v>924</v>
      </c>
      <c r="N2004" s="106">
        <v>0.52</v>
      </c>
      <c r="O2004" s="106">
        <v>1.2</v>
      </c>
      <c r="P2004" s="106" t="s">
        <v>714</v>
      </c>
      <c r="Q2004" s="107" t="s">
        <v>2780</v>
      </c>
      <c r="R2004" s="107" t="s">
        <v>25</v>
      </c>
    </row>
    <row r="2005" spans="2:18" ht="20.100000000000001" customHeight="1" x14ac:dyDescent="0.4">
      <c r="B2005" s="105" t="str">
        <f t="shared" si="93"/>
        <v/>
      </c>
      <c r="C2005" s="105" t="str">
        <f t="shared" si="94"/>
        <v/>
      </c>
      <c r="D2005" s="105" t="str">
        <f t="shared" si="95"/>
        <v/>
      </c>
      <c r="E2005" s="106" t="s">
        <v>695</v>
      </c>
      <c r="F2005" s="106" t="s">
        <v>1841</v>
      </c>
      <c r="G2005" s="106" t="s">
        <v>778</v>
      </c>
      <c r="H2005" s="106" t="s">
        <v>707</v>
      </c>
      <c r="I2005" s="106">
        <v>9</v>
      </c>
      <c r="J2005" s="106" t="s">
        <v>1269</v>
      </c>
      <c r="K2005" s="106">
        <v>10</v>
      </c>
      <c r="L2005" s="106" t="s">
        <v>729</v>
      </c>
      <c r="M2005" s="106" t="s">
        <v>924</v>
      </c>
      <c r="N2005" s="106">
        <v>0.52</v>
      </c>
      <c r="O2005" s="106">
        <v>1.2</v>
      </c>
      <c r="P2005" s="106" t="s">
        <v>714</v>
      </c>
      <c r="Q2005" s="107" t="s">
        <v>2781</v>
      </c>
      <c r="R2005" s="107" t="s">
        <v>25</v>
      </c>
    </row>
    <row r="2006" spans="2:18" ht="20.100000000000001" customHeight="1" x14ac:dyDescent="0.4">
      <c r="B2006" s="105" t="str">
        <f t="shared" si="93"/>
        <v/>
      </c>
      <c r="C2006" s="105" t="str">
        <f t="shared" si="94"/>
        <v/>
      </c>
      <c r="D2006" s="105" t="str">
        <f t="shared" si="95"/>
        <v/>
      </c>
      <c r="E2006" s="106" t="s">
        <v>695</v>
      </c>
      <c r="F2006" s="106" t="s">
        <v>1841</v>
      </c>
      <c r="G2006" s="106" t="s">
        <v>778</v>
      </c>
      <c r="H2006" s="106" t="s">
        <v>1817</v>
      </c>
      <c r="I2006" s="106">
        <v>8</v>
      </c>
      <c r="J2006" s="106" t="s">
        <v>1269</v>
      </c>
      <c r="K2006" s="106">
        <v>9</v>
      </c>
      <c r="L2006" s="106" t="s">
        <v>733</v>
      </c>
      <c r="M2006" s="106" t="s">
        <v>924</v>
      </c>
      <c r="N2006" s="106">
        <v>0.52</v>
      </c>
      <c r="O2006" s="106">
        <v>1.2</v>
      </c>
      <c r="P2006" s="106" t="s">
        <v>714</v>
      </c>
      <c r="Q2006" s="107" t="s">
        <v>2782</v>
      </c>
      <c r="R2006" s="107" t="s">
        <v>25</v>
      </c>
    </row>
    <row r="2007" spans="2:18" ht="20.100000000000001" customHeight="1" x14ac:dyDescent="0.4">
      <c r="B2007" s="105" t="str">
        <f t="shared" si="93"/>
        <v/>
      </c>
      <c r="C2007" s="105" t="str">
        <f t="shared" si="94"/>
        <v/>
      </c>
      <c r="D2007" s="105" t="str">
        <f t="shared" si="95"/>
        <v/>
      </c>
      <c r="E2007" s="106" t="s">
        <v>695</v>
      </c>
      <c r="F2007" s="106" t="s">
        <v>1841</v>
      </c>
      <c r="G2007" s="106" t="s">
        <v>782</v>
      </c>
      <c r="H2007" s="106" t="s">
        <v>707</v>
      </c>
      <c r="I2007" s="106">
        <v>10</v>
      </c>
      <c r="J2007" s="106" t="s">
        <v>783</v>
      </c>
      <c r="K2007" s="106">
        <v>10</v>
      </c>
      <c r="L2007" s="106" t="s">
        <v>729</v>
      </c>
      <c r="M2007" s="106" t="s">
        <v>924</v>
      </c>
      <c r="N2007" s="106">
        <v>0.42</v>
      </c>
      <c r="O2007" s="106">
        <v>1.2</v>
      </c>
      <c r="P2007" s="106" t="s">
        <v>714</v>
      </c>
      <c r="Q2007" s="107" t="s">
        <v>2783</v>
      </c>
      <c r="R2007" s="107" t="s">
        <v>25</v>
      </c>
    </row>
    <row r="2008" spans="2:18" ht="20.100000000000001" customHeight="1" x14ac:dyDescent="0.4">
      <c r="B2008" s="105" t="str">
        <f t="shared" si="93"/>
        <v/>
      </c>
      <c r="C2008" s="105" t="str">
        <f t="shared" si="94"/>
        <v/>
      </c>
      <c r="D2008" s="105" t="str">
        <f t="shared" si="95"/>
        <v/>
      </c>
      <c r="E2008" s="106" t="s">
        <v>695</v>
      </c>
      <c r="F2008" s="106" t="s">
        <v>1841</v>
      </c>
      <c r="G2008" s="106" t="s">
        <v>782</v>
      </c>
      <c r="H2008" s="106" t="s">
        <v>1817</v>
      </c>
      <c r="I2008" s="106">
        <v>9</v>
      </c>
      <c r="J2008" s="106" t="s">
        <v>783</v>
      </c>
      <c r="K2008" s="106">
        <v>9</v>
      </c>
      <c r="L2008" s="106" t="s">
        <v>733</v>
      </c>
      <c r="M2008" s="106" t="s">
        <v>924</v>
      </c>
      <c r="N2008" s="106">
        <v>0.42</v>
      </c>
      <c r="O2008" s="106">
        <v>1.2</v>
      </c>
      <c r="P2008" s="106" t="s">
        <v>714</v>
      </c>
      <c r="Q2008" s="107" t="s">
        <v>2784</v>
      </c>
      <c r="R2008" s="107" t="s">
        <v>25</v>
      </c>
    </row>
    <row r="2009" spans="2:18" ht="20.100000000000001" customHeight="1" x14ac:dyDescent="0.4">
      <c r="B2009" s="105" t="str">
        <f t="shared" si="93"/>
        <v/>
      </c>
      <c r="C2009" s="105" t="str">
        <f t="shared" si="94"/>
        <v/>
      </c>
      <c r="D2009" s="105" t="str">
        <f t="shared" si="95"/>
        <v/>
      </c>
      <c r="E2009" s="106" t="s">
        <v>695</v>
      </c>
      <c r="F2009" s="106" t="s">
        <v>1813</v>
      </c>
      <c r="G2009" s="106" t="s">
        <v>773</v>
      </c>
      <c r="H2009" s="106" t="s">
        <v>1027</v>
      </c>
      <c r="I2009" s="106">
        <v>10</v>
      </c>
      <c r="J2009" s="106" t="s">
        <v>774</v>
      </c>
      <c r="K2009" s="106">
        <v>10</v>
      </c>
      <c r="L2009" s="106" t="s">
        <v>741</v>
      </c>
      <c r="M2009" s="106" t="s">
        <v>924</v>
      </c>
      <c r="N2009" s="106">
        <v>0.51</v>
      </c>
      <c r="O2009" s="106">
        <v>1.2</v>
      </c>
      <c r="P2009" s="106" t="s">
        <v>714</v>
      </c>
      <c r="Q2009" s="107" t="s">
        <v>2785</v>
      </c>
      <c r="R2009" s="107" t="s">
        <v>25</v>
      </c>
    </row>
    <row r="2010" spans="2:18" ht="20.100000000000001" customHeight="1" x14ac:dyDescent="0.4">
      <c r="B2010" s="105" t="str">
        <f t="shared" si="93"/>
        <v/>
      </c>
      <c r="C2010" s="105" t="str">
        <f t="shared" si="94"/>
        <v/>
      </c>
      <c r="D2010" s="105" t="str">
        <f t="shared" si="95"/>
        <v/>
      </c>
      <c r="E2010" s="106" t="s">
        <v>695</v>
      </c>
      <c r="F2010" s="106" t="s">
        <v>1813</v>
      </c>
      <c r="G2010" s="106" t="s">
        <v>773</v>
      </c>
      <c r="H2010" s="106" t="s">
        <v>1817</v>
      </c>
      <c r="I2010" s="106">
        <v>10</v>
      </c>
      <c r="J2010" s="106" t="s">
        <v>1266</v>
      </c>
      <c r="K2010" s="106">
        <v>10</v>
      </c>
      <c r="L2010" s="106" t="s">
        <v>741</v>
      </c>
      <c r="M2010" s="106" t="s">
        <v>924</v>
      </c>
      <c r="N2010" s="106">
        <v>0.52</v>
      </c>
      <c r="O2010" s="106">
        <v>1.2</v>
      </c>
      <c r="P2010" s="106" t="s">
        <v>714</v>
      </c>
      <c r="Q2010" s="107" t="s">
        <v>2786</v>
      </c>
      <c r="R2010" s="107" t="s">
        <v>25</v>
      </c>
    </row>
    <row r="2011" spans="2:18" ht="20.100000000000001" customHeight="1" x14ac:dyDescent="0.4">
      <c r="B2011" s="105" t="str">
        <f t="shared" si="93"/>
        <v/>
      </c>
      <c r="C2011" s="105" t="str">
        <f t="shared" si="94"/>
        <v/>
      </c>
      <c r="D2011" s="105" t="str">
        <f t="shared" si="95"/>
        <v/>
      </c>
      <c r="E2011" s="106" t="s">
        <v>695</v>
      </c>
      <c r="F2011" s="106" t="s">
        <v>1813</v>
      </c>
      <c r="G2011" s="106" t="s">
        <v>773</v>
      </c>
      <c r="H2011" s="106" t="s">
        <v>1027</v>
      </c>
      <c r="I2011" s="106">
        <v>9</v>
      </c>
      <c r="J2011" s="106" t="s">
        <v>1266</v>
      </c>
      <c r="K2011" s="106">
        <v>10</v>
      </c>
      <c r="L2011" s="106" t="s">
        <v>741</v>
      </c>
      <c r="M2011" s="106" t="s">
        <v>924</v>
      </c>
      <c r="N2011" s="106">
        <v>0.51</v>
      </c>
      <c r="O2011" s="106">
        <v>1.2</v>
      </c>
      <c r="P2011" s="106" t="s">
        <v>714</v>
      </c>
      <c r="Q2011" s="107" t="s">
        <v>2787</v>
      </c>
      <c r="R2011" s="107" t="s">
        <v>25</v>
      </c>
    </row>
    <row r="2012" spans="2:18" ht="20.100000000000001" customHeight="1" x14ac:dyDescent="0.4">
      <c r="B2012" s="105" t="str">
        <f t="shared" si="93"/>
        <v/>
      </c>
      <c r="C2012" s="105" t="str">
        <f t="shared" si="94"/>
        <v/>
      </c>
      <c r="D2012" s="105" t="str">
        <f t="shared" si="95"/>
        <v/>
      </c>
      <c r="E2012" s="106" t="s">
        <v>695</v>
      </c>
      <c r="F2012" s="106" t="s">
        <v>1813</v>
      </c>
      <c r="G2012" s="106" t="s">
        <v>778</v>
      </c>
      <c r="H2012" s="106" t="s">
        <v>1027</v>
      </c>
      <c r="I2012" s="106">
        <v>10</v>
      </c>
      <c r="J2012" s="106" t="s">
        <v>779</v>
      </c>
      <c r="K2012" s="106">
        <v>10</v>
      </c>
      <c r="L2012" s="106" t="s">
        <v>741</v>
      </c>
      <c r="M2012" s="106" t="s">
        <v>924</v>
      </c>
      <c r="N2012" s="106">
        <v>0.51</v>
      </c>
      <c r="O2012" s="106">
        <v>1.2</v>
      </c>
      <c r="P2012" s="106" t="s">
        <v>714</v>
      </c>
      <c r="Q2012" s="107" t="s">
        <v>2788</v>
      </c>
      <c r="R2012" s="107" t="s">
        <v>25</v>
      </c>
    </row>
    <row r="2013" spans="2:18" ht="20.100000000000001" customHeight="1" x14ac:dyDescent="0.4">
      <c r="B2013" s="105" t="str">
        <f t="shared" si="93"/>
        <v/>
      </c>
      <c r="C2013" s="105" t="str">
        <f t="shared" si="94"/>
        <v/>
      </c>
      <c r="D2013" s="105" t="str">
        <f t="shared" si="95"/>
        <v/>
      </c>
      <c r="E2013" s="106" t="s">
        <v>695</v>
      </c>
      <c r="F2013" s="106" t="s">
        <v>1813</v>
      </c>
      <c r="G2013" s="106" t="s">
        <v>778</v>
      </c>
      <c r="H2013" s="106" t="s">
        <v>1817</v>
      </c>
      <c r="I2013" s="106">
        <v>10</v>
      </c>
      <c r="J2013" s="106" t="s">
        <v>1269</v>
      </c>
      <c r="K2013" s="106">
        <v>10</v>
      </c>
      <c r="L2013" s="106" t="s">
        <v>741</v>
      </c>
      <c r="M2013" s="106" t="s">
        <v>924</v>
      </c>
      <c r="N2013" s="106">
        <v>0.52</v>
      </c>
      <c r="O2013" s="106">
        <v>1.2</v>
      </c>
      <c r="P2013" s="106" t="s">
        <v>714</v>
      </c>
      <c r="Q2013" s="107" t="s">
        <v>2789</v>
      </c>
      <c r="R2013" s="107" t="s">
        <v>25</v>
      </c>
    </row>
    <row r="2014" spans="2:18" ht="20.100000000000001" customHeight="1" x14ac:dyDescent="0.4">
      <c r="B2014" s="105" t="str">
        <f t="shared" si="93"/>
        <v/>
      </c>
      <c r="C2014" s="105" t="str">
        <f t="shared" si="94"/>
        <v/>
      </c>
      <c r="D2014" s="105" t="str">
        <f t="shared" si="95"/>
        <v/>
      </c>
      <c r="E2014" s="106" t="s">
        <v>695</v>
      </c>
      <c r="F2014" s="106" t="s">
        <v>1813</v>
      </c>
      <c r="G2014" s="106" t="s">
        <v>778</v>
      </c>
      <c r="H2014" s="106" t="s">
        <v>1027</v>
      </c>
      <c r="I2014" s="106">
        <v>9</v>
      </c>
      <c r="J2014" s="106" t="s">
        <v>1269</v>
      </c>
      <c r="K2014" s="106">
        <v>10</v>
      </c>
      <c r="L2014" s="106" t="s">
        <v>741</v>
      </c>
      <c r="M2014" s="106" t="s">
        <v>924</v>
      </c>
      <c r="N2014" s="106">
        <v>0.51</v>
      </c>
      <c r="O2014" s="106">
        <v>1.2</v>
      </c>
      <c r="P2014" s="106" t="s">
        <v>714</v>
      </c>
      <c r="Q2014" s="107" t="s">
        <v>2790</v>
      </c>
      <c r="R2014" s="107" t="s">
        <v>25</v>
      </c>
    </row>
    <row r="2015" spans="2:18" ht="20.100000000000001" customHeight="1" x14ac:dyDescent="0.4">
      <c r="B2015" s="105" t="str">
        <f t="shared" si="93"/>
        <v/>
      </c>
      <c r="C2015" s="105" t="str">
        <f t="shared" si="94"/>
        <v/>
      </c>
      <c r="D2015" s="105" t="str">
        <f t="shared" si="95"/>
        <v/>
      </c>
      <c r="E2015" s="106" t="s">
        <v>695</v>
      </c>
      <c r="F2015" s="106" t="s">
        <v>1813</v>
      </c>
      <c r="G2015" s="106" t="s">
        <v>782</v>
      </c>
      <c r="H2015" s="106" t="s">
        <v>1027</v>
      </c>
      <c r="I2015" s="106">
        <v>10</v>
      </c>
      <c r="J2015" s="106" t="s">
        <v>783</v>
      </c>
      <c r="K2015" s="106">
        <v>10</v>
      </c>
      <c r="L2015" s="106" t="s">
        <v>741</v>
      </c>
      <c r="M2015" s="106" t="s">
        <v>924</v>
      </c>
      <c r="N2015" s="106">
        <v>0.41</v>
      </c>
      <c r="O2015" s="106">
        <v>1.2</v>
      </c>
      <c r="P2015" s="106" t="s">
        <v>714</v>
      </c>
      <c r="Q2015" s="107" t="s">
        <v>2791</v>
      </c>
      <c r="R2015" s="107" t="s">
        <v>25</v>
      </c>
    </row>
    <row r="2016" spans="2:18" ht="20.100000000000001" customHeight="1" x14ac:dyDescent="0.4">
      <c r="B2016" s="105" t="str">
        <f t="shared" si="93"/>
        <v/>
      </c>
      <c r="C2016" s="105" t="str">
        <f t="shared" si="94"/>
        <v/>
      </c>
      <c r="D2016" s="105" t="str">
        <f t="shared" si="95"/>
        <v/>
      </c>
      <c r="E2016" s="106" t="s">
        <v>695</v>
      </c>
      <c r="F2016" s="106" t="s">
        <v>1813</v>
      </c>
      <c r="G2016" s="106" t="s">
        <v>788</v>
      </c>
      <c r="H2016" s="106" t="s">
        <v>1027</v>
      </c>
      <c r="I2016" s="106">
        <v>10</v>
      </c>
      <c r="J2016" s="106" t="s">
        <v>722</v>
      </c>
      <c r="K2016" s="106">
        <v>10</v>
      </c>
      <c r="L2016" s="106" t="s">
        <v>753</v>
      </c>
      <c r="M2016" s="106" t="s">
        <v>924</v>
      </c>
      <c r="N2016" s="106">
        <v>0.52</v>
      </c>
      <c r="O2016" s="106">
        <v>1.2</v>
      </c>
      <c r="P2016" s="106" t="s">
        <v>714</v>
      </c>
      <c r="Q2016" s="107" t="s">
        <v>2792</v>
      </c>
      <c r="R2016" s="107" t="s">
        <v>25</v>
      </c>
    </row>
    <row r="2017" spans="2:18" ht="20.100000000000001" customHeight="1" x14ac:dyDescent="0.4">
      <c r="B2017" s="105" t="str">
        <f t="shared" si="93"/>
        <v/>
      </c>
      <c r="C2017" s="105" t="str">
        <f t="shared" si="94"/>
        <v/>
      </c>
      <c r="D2017" s="105" t="str">
        <f t="shared" si="95"/>
        <v/>
      </c>
      <c r="E2017" s="106" t="s">
        <v>695</v>
      </c>
      <c r="F2017" s="106" t="s">
        <v>794</v>
      </c>
      <c r="G2017" s="106" t="s">
        <v>710</v>
      </c>
      <c r="H2017" s="106" t="s">
        <v>765</v>
      </c>
      <c r="I2017" s="106">
        <v>6</v>
      </c>
      <c r="J2017" s="106" t="s">
        <v>711</v>
      </c>
      <c r="K2017" s="106">
        <v>7</v>
      </c>
      <c r="L2017" s="106" t="s">
        <v>765</v>
      </c>
      <c r="M2017" s="106" t="s">
        <v>924</v>
      </c>
      <c r="N2017" s="106">
        <v>0.44</v>
      </c>
      <c r="O2017" s="106">
        <v>1.2</v>
      </c>
      <c r="P2017" s="106" t="s">
        <v>714</v>
      </c>
      <c r="Q2017" s="107" t="s">
        <v>2793</v>
      </c>
      <c r="R2017" s="107" t="s">
        <v>522</v>
      </c>
    </row>
    <row r="2018" spans="2:18" ht="20.100000000000001" customHeight="1" x14ac:dyDescent="0.4">
      <c r="B2018" s="105" t="str">
        <f t="shared" si="93"/>
        <v/>
      </c>
      <c r="C2018" s="105" t="str">
        <f t="shared" si="94"/>
        <v/>
      </c>
      <c r="D2018" s="105" t="str">
        <f t="shared" si="95"/>
        <v/>
      </c>
      <c r="E2018" s="106" t="s">
        <v>695</v>
      </c>
      <c r="F2018" s="106" t="s">
        <v>794</v>
      </c>
      <c r="G2018" s="106" t="s">
        <v>721</v>
      </c>
      <c r="H2018" s="106" t="s">
        <v>765</v>
      </c>
      <c r="I2018" s="106">
        <v>6</v>
      </c>
      <c r="J2018" s="106" t="s">
        <v>722</v>
      </c>
      <c r="K2018" s="106">
        <v>6</v>
      </c>
      <c r="L2018" s="106" t="s">
        <v>765</v>
      </c>
      <c r="M2018" s="106" t="s">
        <v>924</v>
      </c>
      <c r="N2018" s="106">
        <v>0.44</v>
      </c>
      <c r="O2018" s="106">
        <v>1.2</v>
      </c>
      <c r="P2018" s="106" t="s">
        <v>714</v>
      </c>
      <c r="Q2018" s="107" t="s">
        <v>2794</v>
      </c>
      <c r="R2018" s="107" t="s">
        <v>522</v>
      </c>
    </row>
    <row r="2019" spans="2:18" ht="20.100000000000001" customHeight="1" x14ac:dyDescent="0.4">
      <c r="B2019" s="105" t="str">
        <f t="shared" si="93"/>
        <v/>
      </c>
      <c r="C2019" s="105" t="str">
        <f t="shared" si="94"/>
        <v/>
      </c>
      <c r="D2019" s="105" t="str">
        <f t="shared" si="95"/>
        <v/>
      </c>
      <c r="E2019" s="106" t="s">
        <v>695</v>
      </c>
      <c r="F2019" s="106" t="s">
        <v>794</v>
      </c>
      <c r="G2019" s="106" t="s">
        <v>773</v>
      </c>
      <c r="H2019" s="106" t="s">
        <v>733</v>
      </c>
      <c r="I2019" s="106">
        <v>6</v>
      </c>
      <c r="J2019" s="106" t="s">
        <v>774</v>
      </c>
      <c r="K2019" s="106">
        <v>6</v>
      </c>
      <c r="L2019" s="106" t="s">
        <v>733</v>
      </c>
      <c r="M2019" s="106" t="s">
        <v>924</v>
      </c>
      <c r="N2019" s="106">
        <v>0.44</v>
      </c>
      <c r="O2019" s="106">
        <v>1.2</v>
      </c>
      <c r="P2019" s="106" t="s">
        <v>714</v>
      </c>
      <c r="Q2019" s="107" t="s">
        <v>2795</v>
      </c>
      <c r="R2019" s="107" t="s">
        <v>522</v>
      </c>
    </row>
    <row r="2020" spans="2:18" ht="20.100000000000001" customHeight="1" x14ac:dyDescent="0.4">
      <c r="B2020" s="105" t="str">
        <f t="shared" si="93"/>
        <v/>
      </c>
      <c r="C2020" s="105" t="str">
        <f t="shared" si="94"/>
        <v/>
      </c>
      <c r="D2020" s="105" t="str">
        <f t="shared" si="95"/>
        <v/>
      </c>
      <c r="E2020" s="106" t="s">
        <v>695</v>
      </c>
      <c r="F2020" s="106" t="s">
        <v>794</v>
      </c>
      <c r="G2020" s="106" t="s">
        <v>778</v>
      </c>
      <c r="H2020" s="106" t="s">
        <v>733</v>
      </c>
      <c r="I2020" s="106">
        <v>6</v>
      </c>
      <c r="J2020" s="106" t="s">
        <v>779</v>
      </c>
      <c r="K2020" s="106">
        <v>6</v>
      </c>
      <c r="L2020" s="106" t="s">
        <v>733</v>
      </c>
      <c r="M2020" s="106" t="s">
        <v>924</v>
      </c>
      <c r="N2020" s="106">
        <v>0.44</v>
      </c>
      <c r="O2020" s="106">
        <v>1.2</v>
      </c>
      <c r="P2020" s="106" t="s">
        <v>714</v>
      </c>
      <c r="Q2020" s="107" t="s">
        <v>2796</v>
      </c>
      <c r="R2020" s="107" t="s">
        <v>522</v>
      </c>
    </row>
    <row r="2021" spans="2:18" ht="20.100000000000001" customHeight="1" x14ac:dyDescent="0.4">
      <c r="B2021" s="105" t="str">
        <f t="shared" si="93"/>
        <v/>
      </c>
      <c r="C2021" s="105" t="str">
        <f t="shared" si="94"/>
        <v/>
      </c>
      <c r="D2021" s="105" t="str">
        <f t="shared" si="95"/>
        <v/>
      </c>
      <c r="E2021" s="106" t="s">
        <v>695</v>
      </c>
      <c r="F2021" s="106" t="s">
        <v>794</v>
      </c>
      <c r="G2021" s="106" t="s">
        <v>782</v>
      </c>
      <c r="H2021" s="106" t="s">
        <v>733</v>
      </c>
      <c r="I2021" s="106">
        <v>6</v>
      </c>
      <c r="J2021" s="106" t="s">
        <v>783</v>
      </c>
      <c r="K2021" s="106">
        <v>6</v>
      </c>
      <c r="L2021" s="106" t="s">
        <v>733</v>
      </c>
      <c r="M2021" s="106" t="s">
        <v>924</v>
      </c>
      <c r="N2021" s="106">
        <v>0.37</v>
      </c>
      <c r="O2021" s="106">
        <v>1.2</v>
      </c>
      <c r="P2021" s="106" t="s">
        <v>714</v>
      </c>
      <c r="Q2021" s="107" t="s">
        <v>2797</v>
      </c>
      <c r="R2021" s="107" t="s">
        <v>522</v>
      </c>
    </row>
    <row r="2022" spans="2:18" ht="20.100000000000001" customHeight="1" x14ac:dyDescent="0.4">
      <c r="B2022" s="105" t="str">
        <f t="shared" si="93"/>
        <v/>
      </c>
      <c r="C2022" s="105" t="str">
        <f t="shared" si="94"/>
        <v/>
      </c>
      <c r="D2022" s="105" t="str">
        <f t="shared" si="95"/>
        <v/>
      </c>
      <c r="E2022" s="106" t="s">
        <v>695</v>
      </c>
      <c r="F2022" s="106" t="s">
        <v>696</v>
      </c>
      <c r="G2022" s="106" t="s">
        <v>721</v>
      </c>
      <c r="H2022" s="106" t="s">
        <v>717</v>
      </c>
      <c r="I2022" s="106">
        <v>6</v>
      </c>
      <c r="J2022" s="106" t="s">
        <v>722</v>
      </c>
      <c r="K2022" s="106">
        <v>6</v>
      </c>
      <c r="L2022" s="106" t="s">
        <v>717</v>
      </c>
      <c r="M2022" s="106" t="s">
        <v>924</v>
      </c>
      <c r="N2022" s="106">
        <v>0.32</v>
      </c>
      <c r="O2022" s="106">
        <v>1.2</v>
      </c>
      <c r="P2022" s="106" t="s">
        <v>714</v>
      </c>
      <c r="Q2022" s="107" t="s">
        <v>2798</v>
      </c>
      <c r="R2022" s="107" t="s">
        <v>522</v>
      </c>
    </row>
    <row r="2023" spans="2:18" ht="20.100000000000001" customHeight="1" x14ac:dyDescent="0.4">
      <c r="B2023" s="105" t="str">
        <f t="shared" si="93"/>
        <v/>
      </c>
      <c r="C2023" s="105" t="str">
        <f t="shared" si="94"/>
        <v/>
      </c>
      <c r="D2023" s="105" t="str">
        <f t="shared" si="95"/>
        <v/>
      </c>
      <c r="E2023" s="106" t="s">
        <v>695</v>
      </c>
      <c r="F2023" s="106" t="s">
        <v>696</v>
      </c>
      <c r="G2023" s="106" t="s">
        <v>773</v>
      </c>
      <c r="H2023" s="106" t="s">
        <v>698</v>
      </c>
      <c r="I2023" s="106">
        <v>6</v>
      </c>
      <c r="J2023" s="106" t="s">
        <v>774</v>
      </c>
      <c r="K2023" s="106">
        <v>6</v>
      </c>
      <c r="L2023" s="106" t="s">
        <v>698</v>
      </c>
      <c r="M2023" s="106" t="s">
        <v>924</v>
      </c>
      <c r="N2023" s="106">
        <v>0.32</v>
      </c>
      <c r="O2023" s="106">
        <v>1.2</v>
      </c>
      <c r="P2023" s="106" t="s">
        <v>714</v>
      </c>
      <c r="Q2023" s="107" t="s">
        <v>2799</v>
      </c>
      <c r="R2023" s="107" t="s">
        <v>522</v>
      </c>
    </row>
    <row r="2024" spans="2:18" ht="20.100000000000001" customHeight="1" x14ac:dyDescent="0.4">
      <c r="B2024" s="105" t="str">
        <f t="shared" si="93"/>
        <v/>
      </c>
      <c r="C2024" s="105" t="str">
        <f t="shared" si="94"/>
        <v/>
      </c>
      <c r="D2024" s="105" t="str">
        <f t="shared" si="95"/>
        <v/>
      </c>
      <c r="E2024" s="106" t="s">
        <v>695</v>
      </c>
      <c r="F2024" s="106" t="s">
        <v>696</v>
      </c>
      <c r="G2024" s="106" t="s">
        <v>778</v>
      </c>
      <c r="H2024" s="106" t="s">
        <v>698</v>
      </c>
      <c r="I2024" s="106">
        <v>6</v>
      </c>
      <c r="J2024" s="106" t="s">
        <v>779</v>
      </c>
      <c r="K2024" s="106">
        <v>6</v>
      </c>
      <c r="L2024" s="106" t="s">
        <v>698</v>
      </c>
      <c r="M2024" s="106" t="s">
        <v>924</v>
      </c>
      <c r="N2024" s="106">
        <v>0.32</v>
      </c>
      <c r="O2024" s="106">
        <v>1.2</v>
      </c>
      <c r="P2024" s="106" t="s">
        <v>714</v>
      </c>
      <c r="Q2024" s="107" t="s">
        <v>2800</v>
      </c>
      <c r="R2024" s="107" t="s">
        <v>522</v>
      </c>
    </row>
    <row r="2025" spans="2:18" ht="20.100000000000001" customHeight="1" x14ac:dyDescent="0.4">
      <c r="B2025" s="105" t="str">
        <f t="shared" si="93"/>
        <v/>
      </c>
      <c r="C2025" s="105" t="str">
        <f t="shared" si="94"/>
        <v/>
      </c>
      <c r="D2025" s="105" t="str">
        <f t="shared" si="95"/>
        <v/>
      </c>
      <c r="E2025" s="106" t="s">
        <v>695</v>
      </c>
      <c r="F2025" s="106" t="s">
        <v>696</v>
      </c>
      <c r="G2025" s="106" t="s">
        <v>782</v>
      </c>
      <c r="H2025" s="106" t="s">
        <v>698</v>
      </c>
      <c r="I2025" s="106">
        <v>6</v>
      </c>
      <c r="J2025" s="106" t="s">
        <v>783</v>
      </c>
      <c r="K2025" s="106">
        <v>6</v>
      </c>
      <c r="L2025" s="106" t="s">
        <v>698</v>
      </c>
      <c r="M2025" s="106" t="s">
        <v>924</v>
      </c>
      <c r="N2025" s="106">
        <v>0.27</v>
      </c>
      <c r="O2025" s="106">
        <v>1.2</v>
      </c>
      <c r="P2025" s="106" t="s">
        <v>714</v>
      </c>
      <c r="Q2025" s="107" t="s">
        <v>2801</v>
      </c>
      <c r="R2025" s="107" t="s">
        <v>522</v>
      </c>
    </row>
    <row r="2026" spans="2:18" ht="20.100000000000001" customHeight="1" x14ac:dyDescent="0.4">
      <c r="B2026" s="105" t="str">
        <f t="shared" si="93"/>
        <v/>
      </c>
      <c r="C2026" s="105" t="str">
        <f t="shared" si="94"/>
        <v/>
      </c>
      <c r="D2026" s="105" t="str">
        <f t="shared" si="95"/>
        <v/>
      </c>
      <c r="E2026" s="106" t="s">
        <v>695</v>
      </c>
      <c r="F2026" s="106" t="s">
        <v>728</v>
      </c>
      <c r="G2026" s="106" t="s">
        <v>710</v>
      </c>
      <c r="H2026" s="106" t="s">
        <v>765</v>
      </c>
      <c r="I2026" s="106">
        <v>6</v>
      </c>
      <c r="J2026" s="106" t="s">
        <v>711</v>
      </c>
      <c r="K2026" s="106">
        <v>7</v>
      </c>
      <c r="L2026" s="106" t="s">
        <v>717</v>
      </c>
      <c r="M2026" s="106" t="s">
        <v>924</v>
      </c>
      <c r="N2026" s="106">
        <v>0.39</v>
      </c>
      <c r="O2026" s="106">
        <v>1.2</v>
      </c>
      <c r="P2026" s="106" t="s">
        <v>714</v>
      </c>
      <c r="Q2026" s="107" t="s">
        <v>2802</v>
      </c>
      <c r="R2026" s="107" t="s">
        <v>522</v>
      </c>
    </row>
    <row r="2027" spans="2:18" ht="20.100000000000001" customHeight="1" x14ac:dyDescent="0.4">
      <c r="B2027" s="105" t="str">
        <f t="shared" si="93"/>
        <v/>
      </c>
      <c r="C2027" s="105" t="str">
        <f t="shared" si="94"/>
        <v/>
      </c>
      <c r="D2027" s="105" t="str">
        <f t="shared" si="95"/>
        <v/>
      </c>
      <c r="E2027" s="106" t="s">
        <v>695</v>
      </c>
      <c r="F2027" s="106" t="s">
        <v>728</v>
      </c>
      <c r="G2027" s="106" t="s">
        <v>721</v>
      </c>
      <c r="H2027" s="106" t="s">
        <v>765</v>
      </c>
      <c r="I2027" s="106">
        <v>6</v>
      </c>
      <c r="J2027" s="106" t="s">
        <v>722</v>
      </c>
      <c r="K2027" s="106">
        <v>6</v>
      </c>
      <c r="L2027" s="106" t="s">
        <v>717</v>
      </c>
      <c r="M2027" s="106" t="s">
        <v>924</v>
      </c>
      <c r="N2027" s="106">
        <v>0.39</v>
      </c>
      <c r="O2027" s="106">
        <v>1.2</v>
      </c>
      <c r="P2027" s="106" t="s">
        <v>714</v>
      </c>
      <c r="Q2027" s="107" t="s">
        <v>2803</v>
      </c>
      <c r="R2027" s="107" t="s">
        <v>522</v>
      </c>
    </row>
    <row r="2028" spans="2:18" ht="20.100000000000001" customHeight="1" x14ac:dyDescent="0.4">
      <c r="B2028" s="105" t="str">
        <f t="shared" si="93"/>
        <v/>
      </c>
      <c r="C2028" s="105" t="str">
        <f t="shared" si="94"/>
        <v/>
      </c>
      <c r="D2028" s="105" t="str">
        <f t="shared" si="95"/>
        <v/>
      </c>
      <c r="E2028" s="106" t="s">
        <v>695</v>
      </c>
      <c r="F2028" s="106" t="s">
        <v>728</v>
      </c>
      <c r="G2028" s="106" t="s">
        <v>773</v>
      </c>
      <c r="H2028" s="106" t="s">
        <v>733</v>
      </c>
      <c r="I2028" s="106">
        <v>6</v>
      </c>
      <c r="J2028" s="106" t="s">
        <v>774</v>
      </c>
      <c r="K2028" s="106">
        <v>6</v>
      </c>
      <c r="L2028" s="106" t="s">
        <v>698</v>
      </c>
      <c r="M2028" s="106" t="s">
        <v>924</v>
      </c>
      <c r="N2028" s="106">
        <v>0.4</v>
      </c>
      <c r="O2028" s="106">
        <v>1.2</v>
      </c>
      <c r="P2028" s="106" t="s">
        <v>714</v>
      </c>
      <c r="Q2028" s="107" t="s">
        <v>2804</v>
      </c>
      <c r="R2028" s="107" t="s">
        <v>522</v>
      </c>
    </row>
    <row r="2029" spans="2:18" ht="20.100000000000001" customHeight="1" x14ac:dyDescent="0.4">
      <c r="B2029" s="105" t="str">
        <f t="shared" si="93"/>
        <v/>
      </c>
      <c r="C2029" s="105" t="str">
        <f t="shared" si="94"/>
        <v/>
      </c>
      <c r="D2029" s="105" t="str">
        <f t="shared" si="95"/>
        <v/>
      </c>
      <c r="E2029" s="106" t="s">
        <v>695</v>
      </c>
      <c r="F2029" s="106" t="s">
        <v>728</v>
      </c>
      <c r="G2029" s="106" t="s">
        <v>778</v>
      </c>
      <c r="H2029" s="106" t="s">
        <v>733</v>
      </c>
      <c r="I2029" s="106">
        <v>6</v>
      </c>
      <c r="J2029" s="106" t="s">
        <v>779</v>
      </c>
      <c r="K2029" s="106">
        <v>6</v>
      </c>
      <c r="L2029" s="106" t="s">
        <v>698</v>
      </c>
      <c r="M2029" s="106" t="s">
        <v>924</v>
      </c>
      <c r="N2029" s="106">
        <v>0.4</v>
      </c>
      <c r="O2029" s="106">
        <v>1.2</v>
      </c>
      <c r="P2029" s="106" t="s">
        <v>714</v>
      </c>
      <c r="Q2029" s="107" t="s">
        <v>2805</v>
      </c>
      <c r="R2029" s="107" t="s">
        <v>522</v>
      </c>
    </row>
    <row r="2030" spans="2:18" ht="20.100000000000001" customHeight="1" x14ac:dyDescent="0.4">
      <c r="B2030" s="105" t="str">
        <f t="shared" si="93"/>
        <v/>
      </c>
      <c r="C2030" s="105" t="str">
        <f t="shared" si="94"/>
        <v/>
      </c>
      <c r="D2030" s="105" t="str">
        <f t="shared" si="95"/>
        <v/>
      </c>
      <c r="E2030" s="106" t="s">
        <v>695</v>
      </c>
      <c r="F2030" s="106" t="s">
        <v>728</v>
      </c>
      <c r="G2030" s="106" t="s">
        <v>782</v>
      </c>
      <c r="H2030" s="106" t="s">
        <v>733</v>
      </c>
      <c r="I2030" s="106">
        <v>6</v>
      </c>
      <c r="J2030" s="106" t="s">
        <v>783</v>
      </c>
      <c r="K2030" s="106">
        <v>6</v>
      </c>
      <c r="L2030" s="106" t="s">
        <v>698</v>
      </c>
      <c r="M2030" s="106" t="s">
        <v>924</v>
      </c>
      <c r="N2030" s="106">
        <v>0.35</v>
      </c>
      <c r="O2030" s="106">
        <v>1.2</v>
      </c>
      <c r="P2030" s="106" t="s">
        <v>714</v>
      </c>
      <c r="Q2030" s="107" t="s">
        <v>2806</v>
      </c>
      <c r="R2030" s="107" t="s">
        <v>522</v>
      </c>
    </row>
    <row r="2031" spans="2:18" ht="20.100000000000001" customHeight="1" x14ac:dyDescent="0.4">
      <c r="B2031" s="105" t="str">
        <f t="shared" si="93"/>
        <v/>
      </c>
      <c r="C2031" s="105" t="str">
        <f t="shared" si="94"/>
        <v/>
      </c>
      <c r="D2031" s="105" t="str">
        <f t="shared" si="95"/>
        <v/>
      </c>
      <c r="E2031" s="106" t="s">
        <v>695</v>
      </c>
      <c r="F2031" s="106" t="s">
        <v>798</v>
      </c>
      <c r="G2031" s="106" t="s">
        <v>710</v>
      </c>
      <c r="H2031" s="106" t="s">
        <v>765</v>
      </c>
      <c r="I2031" s="106">
        <v>6</v>
      </c>
      <c r="J2031" s="106" t="s">
        <v>711</v>
      </c>
      <c r="K2031" s="106">
        <v>7</v>
      </c>
      <c r="L2031" s="106" t="s">
        <v>819</v>
      </c>
      <c r="M2031" s="106" t="s">
        <v>924</v>
      </c>
      <c r="N2031" s="106">
        <v>0.36</v>
      </c>
      <c r="O2031" s="106">
        <v>1.2</v>
      </c>
      <c r="P2031" s="106" t="s">
        <v>714</v>
      </c>
      <c r="Q2031" s="107" t="s">
        <v>2807</v>
      </c>
      <c r="R2031" s="107" t="s">
        <v>522</v>
      </c>
    </row>
    <row r="2032" spans="2:18" ht="20.100000000000001" customHeight="1" x14ac:dyDescent="0.4">
      <c r="B2032" s="105" t="str">
        <f t="shared" si="93"/>
        <v/>
      </c>
      <c r="C2032" s="105" t="str">
        <f t="shared" si="94"/>
        <v/>
      </c>
      <c r="D2032" s="105" t="str">
        <f t="shared" si="95"/>
        <v/>
      </c>
      <c r="E2032" s="106" t="s">
        <v>695</v>
      </c>
      <c r="F2032" s="106" t="s">
        <v>798</v>
      </c>
      <c r="G2032" s="106" t="s">
        <v>721</v>
      </c>
      <c r="H2032" s="106" t="s">
        <v>765</v>
      </c>
      <c r="I2032" s="106">
        <v>6</v>
      </c>
      <c r="J2032" s="106" t="s">
        <v>722</v>
      </c>
      <c r="K2032" s="106">
        <v>6</v>
      </c>
      <c r="L2032" s="106" t="s">
        <v>819</v>
      </c>
      <c r="M2032" s="106" t="s">
        <v>924</v>
      </c>
      <c r="N2032" s="106">
        <v>0.36</v>
      </c>
      <c r="O2032" s="106">
        <v>1.2</v>
      </c>
      <c r="P2032" s="106" t="s">
        <v>714</v>
      </c>
      <c r="Q2032" s="107" t="s">
        <v>2808</v>
      </c>
      <c r="R2032" s="107" t="s">
        <v>522</v>
      </c>
    </row>
    <row r="2033" spans="2:18" ht="20.100000000000001" customHeight="1" x14ac:dyDescent="0.4">
      <c r="B2033" s="105" t="str">
        <f t="shared" si="93"/>
        <v/>
      </c>
      <c r="C2033" s="105" t="str">
        <f t="shared" si="94"/>
        <v/>
      </c>
      <c r="D2033" s="105" t="str">
        <f t="shared" si="95"/>
        <v/>
      </c>
      <c r="E2033" s="106" t="s">
        <v>695</v>
      </c>
      <c r="F2033" s="106" t="s">
        <v>798</v>
      </c>
      <c r="G2033" s="106" t="s">
        <v>773</v>
      </c>
      <c r="H2033" s="106" t="s">
        <v>733</v>
      </c>
      <c r="I2033" s="106">
        <v>6</v>
      </c>
      <c r="J2033" s="106" t="s">
        <v>774</v>
      </c>
      <c r="K2033" s="106">
        <v>6</v>
      </c>
      <c r="L2033" s="106" t="s">
        <v>802</v>
      </c>
      <c r="M2033" s="106" t="s">
        <v>924</v>
      </c>
      <c r="N2033" s="106">
        <v>0.36</v>
      </c>
      <c r="O2033" s="106">
        <v>1.2</v>
      </c>
      <c r="P2033" s="106" t="s">
        <v>714</v>
      </c>
      <c r="Q2033" s="107" t="s">
        <v>2809</v>
      </c>
      <c r="R2033" s="107" t="s">
        <v>522</v>
      </c>
    </row>
    <row r="2034" spans="2:18" ht="20.100000000000001" customHeight="1" x14ac:dyDescent="0.4">
      <c r="B2034" s="105" t="str">
        <f t="shared" si="93"/>
        <v/>
      </c>
      <c r="C2034" s="105" t="str">
        <f t="shared" si="94"/>
        <v/>
      </c>
      <c r="D2034" s="105" t="str">
        <f t="shared" si="95"/>
        <v/>
      </c>
      <c r="E2034" s="106" t="s">
        <v>695</v>
      </c>
      <c r="F2034" s="106" t="s">
        <v>798</v>
      </c>
      <c r="G2034" s="106" t="s">
        <v>778</v>
      </c>
      <c r="H2034" s="106" t="s">
        <v>733</v>
      </c>
      <c r="I2034" s="106">
        <v>6</v>
      </c>
      <c r="J2034" s="106" t="s">
        <v>779</v>
      </c>
      <c r="K2034" s="106">
        <v>6</v>
      </c>
      <c r="L2034" s="106" t="s">
        <v>802</v>
      </c>
      <c r="M2034" s="106" t="s">
        <v>924</v>
      </c>
      <c r="N2034" s="106">
        <v>0.36</v>
      </c>
      <c r="O2034" s="106">
        <v>1.2</v>
      </c>
      <c r="P2034" s="106" t="s">
        <v>714</v>
      </c>
      <c r="Q2034" s="107" t="s">
        <v>2810</v>
      </c>
      <c r="R2034" s="107" t="s">
        <v>522</v>
      </c>
    </row>
    <row r="2035" spans="2:18" ht="20.100000000000001" customHeight="1" x14ac:dyDescent="0.4">
      <c r="B2035" s="105" t="str">
        <f t="shared" si="93"/>
        <v/>
      </c>
      <c r="C2035" s="105" t="str">
        <f t="shared" si="94"/>
        <v/>
      </c>
      <c r="D2035" s="105" t="str">
        <f t="shared" si="95"/>
        <v/>
      </c>
      <c r="E2035" s="106" t="s">
        <v>695</v>
      </c>
      <c r="F2035" s="106" t="s">
        <v>798</v>
      </c>
      <c r="G2035" s="106" t="s">
        <v>782</v>
      </c>
      <c r="H2035" s="106" t="s">
        <v>733</v>
      </c>
      <c r="I2035" s="106">
        <v>6</v>
      </c>
      <c r="J2035" s="106" t="s">
        <v>783</v>
      </c>
      <c r="K2035" s="106">
        <v>6</v>
      </c>
      <c r="L2035" s="106" t="s">
        <v>802</v>
      </c>
      <c r="M2035" s="106" t="s">
        <v>924</v>
      </c>
      <c r="N2035" s="106">
        <v>0.33</v>
      </c>
      <c r="O2035" s="106">
        <v>1.2</v>
      </c>
      <c r="P2035" s="106" t="s">
        <v>714</v>
      </c>
      <c r="Q2035" s="107" t="s">
        <v>2811</v>
      </c>
      <c r="R2035" s="107" t="s">
        <v>522</v>
      </c>
    </row>
    <row r="2036" spans="2:18" ht="20.100000000000001" customHeight="1" x14ac:dyDescent="0.4">
      <c r="B2036" s="105" t="str">
        <f t="shared" si="93"/>
        <v/>
      </c>
      <c r="C2036" s="105" t="str">
        <f t="shared" si="94"/>
        <v/>
      </c>
      <c r="D2036" s="105" t="str">
        <f t="shared" si="95"/>
        <v/>
      </c>
      <c r="E2036" s="106" t="s">
        <v>695</v>
      </c>
      <c r="F2036" s="106" t="s">
        <v>1841</v>
      </c>
      <c r="G2036" s="106" t="s">
        <v>697</v>
      </c>
      <c r="H2036" s="106" t="s">
        <v>707</v>
      </c>
      <c r="I2036" s="106">
        <v>10</v>
      </c>
      <c r="J2036" s="106" t="s">
        <v>699</v>
      </c>
      <c r="K2036" s="106">
        <v>10</v>
      </c>
      <c r="L2036" s="106" t="s">
        <v>729</v>
      </c>
      <c r="M2036" s="106" t="s">
        <v>924</v>
      </c>
      <c r="N2036" s="106">
        <v>0.55000000000000004</v>
      </c>
      <c r="O2036" s="106">
        <v>1.2</v>
      </c>
      <c r="P2036" s="106" t="s">
        <v>714</v>
      </c>
      <c r="Q2036" s="107" t="s">
        <v>2812</v>
      </c>
      <c r="R2036" s="107" t="s">
        <v>522</v>
      </c>
    </row>
    <row r="2037" spans="2:18" ht="20.100000000000001" customHeight="1" x14ac:dyDescent="0.4">
      <c r="B2037" s="105" t="str">
        <f t="shared" si="93"/>
        <v/>
      </c>
      <c r="C2037" s="105" t="str">
        <f t="shared" si="94"/>
        <v/>
      </c>
      <c r="D2037" s="105" t="str">
        <f t="shared" si="95"/>
        <v/>
      </c>
      <c r="E2037" s="106" t="s">
        <v>695</v>
      </c>
      <c r="F2037" s="106" t="s">
        <v>1841</v>
      </c>
      <c r="G2037" s="106" t="s">
        <v>697</v>
      </c>
      <c r="H2037" s="106" t="s">
        <v>1817</v>
      </c>
      <c r="I2037" s="106">
        <v>9</v>
      </c>
      <c r="J2037" s="106" t="s">
        <v>699</v>
      </c>
      <c r="K2037" s="106">
        <v>9</v>
      </c>
      <c r="L2037" s="106" t="s">
        <v>733</v>
      </c>
      <c r="M2037" s="106" t="s">
        <v>924</v>
      </c>
      <c r="N2037" s="106">
        <v>0.54</v>
      </c>
      <c r="O2037" s="106">
        <v>1.2</v>
      </c>
      <c r="P2037" s="106" t="s">
        <v>714</v>
      </c>
      <c r="Q2037" s="107" t="s">
        <v>2813</v>
      </c>
      <c r="R2037" s="107" t="s">
        <v>522</v>
      </c>
    </row>
    <row r="2038" spans="2:18" ht="20.100000000000001" customHeight="1" x14ac:dyDescent="0.4">
      <c r="B2038" s="105" t="str">
        <f t="shared" si="93"/>
        <v/>
      </c>
      <c r="C2038" s="105" t="str">
        <f t="shared" si="94"/>
        <v/>
      </c>
      <c r="D2038" s="105" t="str">
        <f t="shared" si="95"/>
        <v/>
      </c>
      <c r="E2038" s="106" t="s">
        <v>695</v>
      </c>
      <c r="F2038" s="106" t="s">
        <v>1841</v>
      </c>
      <c r="G2038" s="106" t="s">
        <v>710</v>
      </c>
      <c r="H2038" s="106" t="s">
        <v>707</v>
      </c>
      <c r="I2038" s="106">
        <v>8</v>
      </c>
      <c r="J2038" s="106" t="s">
        <v>711</v>
      </c>
      <c r="K2038" s="106">
        <v>9</v>
      </c>
      <c r="L2038" s="106" t="s">
        <v>729</v>
      </c>
      <c r="M2038" s="106" t="s">
        <v>924</v>
      </c>
      <c r="N2038" s="106">
        <v>0.54</v>
      </c>
      <c r="O2038" s="106">
        <v>1.2</v>
      </c>
      <c r="P2038" s="106" t="s">
        <v>714</v>
      </c>
      <c r="Q2038" s="107" t="s">
        <v>2814</v>
      </c>
      <c r="R2038" s="107" t="s">
        <v>522</v>
      </c>
    </row>
    <row r="2039" spans="2:18" ht="20.100000000000001" customHeight="1" x14ac:dyDescent="0.4">
      <c r="B2039" s="105" t="str">
        <f t="shared" si="93"/>
        <v/>
      </c>
      <c r="C2039" s="105" t="str">
        <f t="shared" si="94"/>
        <v/>
      </c>
      <c r="D2039" s="105" t="str">
        <f t="shared" si="95"/>
        <v/>
      </c>
      <c r="E2039" s="106" t="s">
        <v>695</v>
      </c>
      <c r="F2039" s="106" t="s">
        <v>1813</v>
      </c>
      <c r="G2039" s="106" t="s">
        <v>697</v>
      </c>
      <c r="H2039" s="106" t="s">
        <v>1817</v>
      </c>
      <c r="I2039" s="106">
        <v>10</v>
      </c>
      <c r="J2039" s="106" t="s">
        <v>699</v>
      </c>
      <c r="K2039" s="106">
        <v>10</v>
      </c>
      <c r="L2039" s="106" t="s">
        <v>741</v>
      </c>
      <c r="M2039" s="106" t="s">
        <v>924</v>
      </c>
      <c r="N2039" s="106">
        <v>0.54</v>
      </c>
      <c r="O2039" s="106">
        <v>1.2</v>
      </c>
      <c r="P2039" s="106" t="s">
        <v>714</v>
      </c>
      <c r="Q2039" s="107" t="s">
        <v>2815</v>
      </c>
      <c r="R2039" s="107" t="s">
        <v>522</v>
      </c>
    </row>
    <row r="2040" spans="2:18" ht="20.100000000000001" customHeight="1" x14ac:dyDescent="0.4">
      <c r="B2040" s="105" t="str">
        <f t="shared" si="93"/>
        <v/>
      </c>
      <c r="C2040" s="105" t="str">
        <f t="shared" si="94"/>
        <v/>
      </c>
      <c r="D2040" s="105" t="str">
        <f t="shared" si="95"/>
        <v/>
      </c>
      <c r="E2040" s="106" t="s">
        <v>695</v>
      </c>
      <c r="F2040" s="106" t="s">
        <v>1813</v>
      </c>
      <c r="G2040" s="106" t="s">
        <v>697</v>
      </c>
      <c r="H2040" s="106" t="s">
        <v>1027</v>
      </c>
      <c r="I2040" s="106">
        <v>9</v>
      </c>
      <c r="J2040" s="106" t="s">
        <v>699</v>
      </c>
      <c r="K2040" s="106">
        <v>10</v>
      </c>
      <c r="L2040" s="106" t="s">
        <v>741</v>
      </c>
      <c r="M2040" s="106" t="s">
        <v>924</v>
      </c>
      <c r="N2040" s="106">
        <v>0.53</v>
      </c>
      <c r="O2040" s="106">
        <v>1.2</v>
      </c>
      <c r="P2040" s="106" t="s">
        <v>714</v>
      </c>
      <c r="Q2040" s="107" t="s">
        <v>2816</v>
      </c>
      <c r="R2040" s="107" t="s">
        <v>522</v>
      </c>
    </row>
    <row r="2041" spans="2:18" ht="20.100000000000001" customHeight="1" x14ac:dyDescent="0.4">
      <c r="B2041" s="105" t="str">
        <f t="shared" si="93"/>
        <v/>
      </c>
      <c r="C2041" s="105" t="str">
        <f t="shared" si="94"/>
        <v/>
      </c>
      <c r="D2041" s="105" t="str">
        <f t="shared" si="95"/>
        <v/>
      </c>
      <c r="E2041" s="106" t="s">
        <v>695</v>
      </c>
      <c r="F2041" s="106" t="s">
        <v>1813</v>
      </c>
      <c r="G2041" s="106" t="s">
        <v>710</v>
      </c>
      <c r="H2041" s="106" t="s">
        <v>707</v>
      </c>
      <c r="I2041" s="106">
        <v>9</v>
      </c>
      <c r="J2041" s="106" t="s">
        <v>711</v>
      </c>
      <c r="K2041" s="106">
        <v>10</v>
      </c>
      <c r="L2041" s="106" t="s">
        <v>741</v>
      </c>
      <c r="M2041" s="106" t="s">
        <v>924</v>
      </c>
      <c r="N2041" s="106">
        <v>0.54</v>
      </c>
      <c r="O2041" s="106">
        <v>1.2</v>
      </c>
      <c r="P2041" s="106" t="s">
        <v>714</v>
      </c>
      <c r="Q2041" s="107" t="s">
        <v>2817</v>
      </c>
      <c r="R2041" s="107" t="s">
        <v>522</v>
      </c>
    </row>
    <row r="2042" spans="2:18" ht="20.100000000000001" customHeight="1" x14ac:dyDescent="0.4">
      <c r="B2042" s="105" t="str">
        <f t="shared" si="93"/>
        <v/>
      </c>
      <c r="C2042" s="105" t="str">
        <f t="shared" si="94"/>
        <v/>
      </c>
      <c r="D2042" s="105" t="str">
        <f t="shared" si="95"/>
        <v/>
      </c>
      <c r="E2042" s="106" t="s">
        <v>695</v>
      </c>
      <c r="F2042" s="106" t="s">
        <v>1813</v>
      </c>
      <c r="G2042" s="106" t="s">
        <v>710</v>
      </c>
      <c r="H2042" s="106" t="s">
        <v>1817</v>
      </c>
      <c r="I2042" s="106">
        <v>9</v>
      </c>
      <c r="J2042" s="106" t="s">
        <v>711</v>
      </c>
      <c r="K2042" s="106">
        <v>9</v>
      </c>
      <c r="L2042" s="106" t="s">
        <v>741</v>
      </c>
      <c r="M2042" s="106" t="s">
        <v>924</v>
      </c>
      <c r="N2042" s="106">
        <v>0.53</v>
      </c>
      <c r="O2042" s="106">
        <v>1.2</v>
      </c>
      <c r="P2042" s="106" t="s">
        <v>714</v>
      </c>
      <c r="Q2042" s="107" t="s">
        <v>2818</v>
      </c>
      <c r="R2042" s="107" t="s">
        <v>522</v>
      </c>
    </row>
    <row r="2043" spans="2:18" ht="20.100000000000001" customHeight="1" x14ac:dyDescent="0.4">
      <c r="B2043" s="105" t="str">
        <f t="shared" si="93"/>
        <v/>
      </c>
      <c r="C2043" s="105" t="str">
        <f t="shared" si="94"/>
        <v/>
      </c>
      <c r="D2043" s="105" t="str">
        <f t="shared" si="95"/>
        <v/>
      </c>
      <c r="E2043" s="106" t="s">
        <v>695</v>
      </c>
      <c r="F2043" s="106" t="s">
        <v>1813</v>
      </c>
      <c r="G2043" s="106" t="s">
        <v>710</v>
      </c>
      <c r="H2043" s="106" t="s">
        <v>1027</v>
      </c>
      <c r="I2043" s="106">
        <v>8</v>
      </c>
      <c r="J2043" s="106" t="s">
        <v>711</v>
      </c>
      <c r="K2043" s="106">
        <v>9</v>
      </c>
      <c r="L2043" s="106" t="s">
        <v>741</v>
      </c>
      <c r="M2043" s="106" t="s">
        <v>924</v>
      </c>
      <c r="N2043" s="106">
        <v>0.52</v>
      </c>
      <c r="O2043" s="106">
        <v>1.2</v>
      </c>
      <c r="P2043" s="106" t="s">
        <v>714</v>
      </c>
      <c r="Q2043" s="107" t="s">
        <v>2819</v>
      </c>
      <c r="R2043" s="107" t="s">
        <v>522</v>
      </c>
    </row>
    <row r="2044" spans="2:18" ht="20.100000000000001" customHeight="1" x14ac:dyDescent="0.4">
      <c r="B2044" s="105" t="str">
        <f t="shared" si="93"/>
        <v/>
      </c>
      <c r="C2044" s="105" t="str">
        <f t="shared" si="94"/>
        <v/>
      </c>
      <c r="D2044" s="105" t="str">
        <f t="shared" si="95"/>
        <v/>
      </c>
      <c r="E2044" s="106" t="s">
        <v>695</v>
      </c>
      <c r="F2044" s="106" t="s">
        <v>1813</v>
      </c>
      <c r="G2044" s="106" t="s">
        <v>721</v>
      </c>
      <c r="H2044" s="106" t="s">
        <v>707</v>
      </c>
      <c r="I2044" s="106">
        <v>9</v>
      </c>
      <c r="J2044" s="106" t="s">
        <v>722</v>
      </c>
      <c r="K2044" s="106">
        <v>9</v>
      </c>
      <c r="L2044" s="106" t="s">
        <v>741</v>
      </c>
      <c r="M2044" s="106" t="s">
        <v>924</v>
      </c>
      <c r="N2044" s="106">
        <v>0.54</v>
      </c>
      <c r="O2044" s="106">
        <v>1.2</v>
      </c>
      <c r="P2044" s="106" t="s">
        <v>714</v>
      </c>
      <c r="Q2044" s="107" t="s">
        <v>2820</v>
      </c>
      <c r="R2044" s="107" t="s">
        <v>522</v>
      </c>
    </row>
    <row r="2045" spans="2:18" ht="20.100000000000001" customHeight="1" x14ac:dyDescent="0.4">
      <c r="B2045" s="105" t="str">
        <f t="shared" si="93"/>
        <v/>
      </c>
      <c r="C2045" s="105" t="str">
        <f t="shared" si="94"/>
        <v/>
      </c>
      <c r="D2045" s="105" t="str">
        <f t="shared" si="95"/>
        <v/>
      </c>
      <c r="E2045" s="106" t="s">
        <v>695</v>
      </c>
      <c r="F2045" s="106" t="s">
        <v>1813</v>
      </c>
      <c r="G2045" s="106" t="s">
        <v>721</v>
      </c>
      <c r="H2045" s="106" t="s">
        <v>1817</v>
      </c>
      <c r="I2045" s="106">
        <v>8</v>
      </c>
      <c r="J2045" s="106" t="s">
        <v>722</v>
      </c>
      <c r="K2045" s="106">
        <v>9</v>
      </c>
      <c r="L2045" s="106" t="s">
        <v>741</v>
      </c>
      <c r="M2045" s="106" t="s">
        <v>924</v>
      </c>
      <c r="N2045" s="106">
        <v>0.53</v>
      </c>
      <c r="O2045" s="106">
        <v>1.2</v>
      </c>
      <c r="P2045" s="106" t="s">
        <v>714</v>
      </c>
      <c r="Q2045" s="107" t="s">
        <v>2821</v>
      </c>
      <c r="R2045" s="107" t="s">
        <v>522</v>
      </c>
    </row>
    <row r="2046" spans="2:18" ht="20.100000000000001" customHeight="1" x14ac:dyDescent="0.4">
      <c r="B2046" s="105" t="str">
        <f t="shared" si="93"/>
        <v/>
      </c>
      <c r="C2046" s="105" t="str">
        <f t="shared" si="94"/>
        <v/>
      </c>
      <c r="D2046" s="105" t="str">
        <f t="shared" si="95"/>
        <v/>
      </c>
      <c r="E2046" s="106" t="s">
        <v>695</v>
      </c>
      <c r="F2046" s="106" t="s">
        <v>1813</v>
      </c>
      <c r="G2046" s="106" t="s">
        <v>752</v>
      </c>
      <c r="H2046" s="106" t="s">
        <v>707</v>
      </c>
      <c r="I2046" s="106">
        <v>9</v>
      </c>
      <c r="J2046" s="106" t="s">
        <v>699</v>
      </c>
      <c r="K2046" s="106">
        <v>10</v>
      </c>
      <c r="L2046" s="106" t="s">
        <v>753</v>
      </c>
      <c r="M2046" s="106" t="s">
        <v>924</v>
      </c>
      <c r="N2046" s="106">
        <v>0.54</v>
      </c>
      <c r="O2046" s="106">
        <v>1.2</v>
      </c>
      <c r="P2046" s="106" t="s">
        <v>714</v>
      </c>
      <c r="Q2046" s="107" t="s">
        <v>2822</v>
      </c>
      <c r="R2046" s="107" t="s">
        <v>522</v>
      </c>
    </row>
    <row r="2047" spans="2:18" ht="20.100000000000001" customHeight="1" x14ac:dyDescent="0.4">
      <c r="B2047" s="105" t="str">
        <f t="shared" si="93"/>
        <v/>
      </c>
      <c r="C2047" s="105" t="str">
        <f t="shared" si="94"/>
        <v/>
      </c>
      <c r="D2047" s="105" t="str">
        <f t="shared" si="95"/>
        <v/>
      </c>
      <c r="E2047" s="106" t="s">
        <v>695</v>
      </c>
      <c r="F2047" s="106" t="s">
        <v>1813</v>
      </c>
      <c r="G2047" s="106" t="s">
        <v>752</v>
      </c>
      <c r="H2047" s="106" t="s">
        <v>1817</v>
      </c>
      <c r="I2047" s="106">
        <v>9</v>
      </c>
      <c r="J2047" s="106" t="s">
        <v>699</v>
      </c>
      <c r="K2047" s="106">
        <v>9</v>
      </c>
      <c r="L2047" s="106" t="s">
        <v>753</v>
      </c>
      <c r="M2047" s="106" t="s">
        <v>924</v>
      </c>
      <c r="N2047" s="106">
        <v>0.53</v>
      </c>
      <c r="O2047" s="106">
        <v>1.2</v>
      </c>
      <c r="P2047" s="106" t="s">
        <v>714</v>
      </c>
      <c r="Q2047" s="107" t="s">
        <v>2823</v>
      </c>
      <c r="R2047" s="107" t="s">
        <v>522</v>
      </c>
    </row>
    <row r="2048" spans="2:18" ht="20.100000000000001" customHeight="1" x14ac:dyDescent="0.4">
      <c r="B2048" s="105" t="str">
        <f t="shared" si="93"/>
        <v/>
      </c>
      <c r="C2048" s="105" t="str">
        <f t="shared" si="94"/>
        <v/>
      </c>
      <c r="D2048" s="105" t="str">
        <f t="shared" si="95"/>
        <v/>
      </c>
      <c r="E2048" s="106" t="s">
        <v>695</v>
      </c>
      <c r="F2048" s="106" t="s">
        <v>1813</v>
      </c>
      <c r="G2048" s="106" t="s">
        <v>752</v>
      </c>
      <c r="H2048" s="106" t="s">
        <v>1027</v>
      </c>
      <c r="I2048" s="106">
        <v>8</v>
      </c>
      <c r="J2048" s="106" t="s">
        <v>699</v>
      </c>
      <c r="K2048" s="106">
        <v>9</v>
      </c>
      <c r="L2048" s="106" t="s">
        <v>753</v>
      </c>
      <c r="M2048" s="106" t="s">
        <v>924</v>
      </c>
      <c r="N2048" s="106">
        <v>0.53</v>
      </c>
      <c r="O2048" s="106">
        <v>1.2</v>
      </c>
      <c r="P2048" s="106" t="s">
        <v>714</v>
      </c>
      <c r="Q2048" s="107" t="s">
        <v>2824</v>
      </c>
      <c r="R2048" s="107" t="s">
        <v>522</v>
      </c>
    </row>
    <row r="2049" spans="2:18" ht="20.100000000000001" customHeight="1" x14ac:dyDescent="0.4">
      <c r="B2049" s="105" t="str">
        <f t="shared" si="93"/>
        <v/>
      </c>
      <c r="C2049" s="105" t="str">
        <f t="shared" si="94"/>
        <v/>
      </c>
      <c r="D2049" s="105" t="str">
        <f t="shared" si="95"/>
        <v/>
      </c>
      <c r="E2049" s="106" t="s">
        <v>695</v>
      </c>
      <c r="F2049" s="106" t="s">
        <v>1813</v>
      </c>
      <c r="G2049" s="106" t="s">
        <v>758</v>
      </c>
      <c r="H2049" s="106" t="s">
        <v>707</v>
      </c>
      <c r="I2049" s="106">
        <v>8</v>
      </c>
      <c r="J2049" s="106" t="s">
        <v>711</v>
      </c>
      <c r="K2049" s="106">
        <v>9</v>
      </c>
      <c r="L2049" s="106" t="s">
        <v>753</v>
      </c>
      <c r="M2049" s="106" t="s">
        <v>924</v>
      </c>
      <c r="N2049" s="106">
        <v>0.54</v>
      </c>
      <c r="O2049" s="106">
        <v>1.2</v>
      </c>
      <c r="P2049" s="106" t="s">
        <v>714</v>
      </c>
      <c r="Q2049" s="107" t="s">
        <v>2825</v>
      </c>
      <c r="R2049" s="107" t="s">
        <v>522</v>
      </c>
    </row>
    <row r="2050" spans="2:18" ht="20.100000000000001" customHeight="1" x14ac:dyDescent="0.4">
      <c r="B2050" s="105" t="str">
        <f t="shared" si="93"/>
        <v/>
      </c>
      <c r="C2050" s="105" t="str">
        <f t="shared" si="94"/>
        <v/>
      </c>
      <c r="D2050" s="105" t="str">
        <f t="shared" si="95"/>
        <v/>
      </c>
      <c r="E2050" s="106" t="s">
        <v>695</v>
      </c>
      <c r="F2050" s="106" t="s">
        <v>1841</v>
      </c>
      <c r="G2050" s="106" t="s">
        <v>721</v>
      </c>
      <c r="H2050" s="106" t="s">
        <v>1027</v>
      </c>
      <c r="I2050" s="106">
        <v>6</v>
      </c>
      <c r="J2050" s="106" t="s">
        <v>722</v>
      </c>
      <c r="K2050" s="106">
        <v>6</v>
      </c>
      <c r="L2050" s="106" t="s">
        <v>765</v>
      </c>
      <c r="M2050" s="106" t="s">
        <v>700</v>
      </c>
      <c r="N2050" s="106">
        <v>0.52</v>
      </c>
      <c r="O2050" s="106">
        <v>1.2</v>
      </c>
      <c r="P2050" s="106" t="s">
        <v>714</v>
      </c>
      <c r="Q2050" s="107" t="s">
        <v>2826</v>
      </c>
      <c r="R2050" s="107" t="s">
        <v>44</v>
      </c>
    </row>
    <row r="2051" spans="2:18" ht="20.100000000000001" customHeight="1" x14ac:dyDescent="0.4">
      <c r="B2051" s="105" t="str">
        <f t="shared" si="93"/>
        <v/>
      </c>
      <c r="C2051" s="105" t="str">
        <f t="shared" si="94"/>
        <v/>
      </c>
      <c r="D2051" s="105" t="str">
        <f t="shared" si="95"/>
        <v/>
      </c>
      <c r="E2051" s="106" t="s">
        <v>695</v>
      </c>
      <c r="F2051" s="106" t="s">
        <v>1841</v>
      </c>
      <c r="G2051" s="106" t="s">
        <v>773</v>
      </c>
      <c r="H2051" s="106" t="s">
        <v>1817</v>
      </c>
      <c r="I2051" s="106">
        <v>6</v>
      </c>
      <c r="J2051" s="106" t="s">
        <v>774</v>
      </c>
      <c r="K2051" s="106">
        <v>6</v>
      </c>
      <c r="L2051" s="106" t="s">
        <v>733</v>
      </c>
      <c r="M2051" s="106" t="s">
        <v>700</v>
      </c>
      <c r="N2051" s="106">
        <v>0.52</v>
      </c>
      <c r="O2051" s="106">
        <v>1.2</v>
      </c>
      <c r="P2051" s="106" t="s">
        <v>714</v>
      </c>
      <c r="Q2051" s="107" t="s">
        <v>2827</v>
      </c>
      <c r="R2051" s="107" t="s">
        <v>44</v>
      </c>
    </row>
    <row r="2052" spans="2:18" ht="20.100000000000001" customHeight="1" x14ac:dyDescent="0.4">
      <c r="B2052" s="105" t="str">
        <f t="shared" si="93"/>
        <v/>
      </c>
      <c r="C2052" s="105" t="str">
        <f t="shared" si="94"/>
        <v/>
      </c>
      <c r="D2052" s="105" t="str">
        <f t="shared" si="95"/>
        <v/>
      </c>
      <c r="E2052" s="106" t="s">
        <v>695</v>
      </c>
      <c r="F2052" s="106" t="s">
        <v>1841</v>
      </c>
      <c r="G2052" s="106" t="s">
        <v>782</v>
      </c>
      <c r="H2052" s="106" t="s">
        <v>1817</v>
      </c>
      <c r="I2052" s="106">
        <v>6</v>
      </c>
      <c r="J2052" s="106" t="s">
        <v>783</v>
      </c>
      <c r="K2052" s="106">
        <v>6</v>
      </c>
      <c r="L2052" s="106" t="s">
        <v>733</v>
      </c>
      <c r="M2052" s="106" t="s">
        <v>700</v>
      </c>
      <c r="N2052" s="106">
        <v>0.41</v>
      </c>
      <c r="O2052" s="106">
        <v>1.2</v>
      </c>
      <c r="P2052" s="106" t="s">
        <v>714</v>
      </c>
      <c r="Q2052" s="107" t="s">
        <v>2828</v>
      </c>
      <c r="R2052" s="107" t="s">
        <v>44</v>
      </c>
    </row>
    <row r="2053" spans="2:18" ht="20.100000000000001" customHeight="1" x14ac:dyDescent="0.4">
      <c r="B2053" s="105" t="str">
        <f t="shared" si="93"/>
        <v/>
      </c>
      <c r="C2053" s="105" t="str">
        <f t="shared" si="94"/>
        <v/>
      </c>
      <c r="D2053" s="105" t="str">
        <f t="shared" si="95"/>
        <v/>
      </c>
      <c r="E2053" s="106" t="s">
        <v>2406</v>
      </c>
      <c r="F2053" s="106" t="s">
        <v>2829</v>
      </c>
      <c r="G2053" s="106" t="s">
        <v>697</v>
      </c>
      <c r="H2053" s="106" t="s">
        <v>707</v>
      </c>
      <c r="I2053" s="106">
        <v>16</v>
      </c>
      <c r="J2053" s="106"/>
      <c r="K2053" s="106"/>
      <c r="L2053" s="106" t="s">
        <v>729</v>
      </c>
      <c r="M2053" s="106" t="s">
        <v>924</v>
      </c>
      <c r="N2053" s="106">
        <v>0.59</v>
      </c>
      <c r="O2053" s="106">
        <v>1.2</v>
      </c>
      <c r="P2053" s="106" t="s">
        <v>714</v>
      </c>
      <c r="Q2053" s="107" t="s">
        <v>2830</v>
      </c>
      <c r="R2053" s="107" t="s">
        <v>73</v>
      </c>
    </row>
    <row r="2054" spans="2:18" ht="20.100000000000001" customHeight="1" x14ac:dyDescent="0.4">
      <c r="B2054" s="105" t="str">
        <f t="shared" si="93"/>
        <v/>
      </c>
      <c r="C2054" s="105" t="str">
        <f t="shared" si="94"/>
        <v/>
      </c>
      <c r="D2054" s="105" t="str">
        <f t="shared" si="95"/>
        <v/>
      </c>
      <c r="E2054" s="106" t="s">
        <v>2406</v>
      </c>
      <c r="F2054" s="106" t="s">
        <v>2829</v>
      </c>
      <c r="G2054" s="106" t="s">
        <v>697</v>
      </c>
      <c r="H2054" s="106" t="s">
        <v>1817</v>
      </c>
      <c r="I2054" s="106">
        <v>16</v>
      </c>
      <c r="J2054" s="106"/>
      <c r="K2054" s="106"/>
      <c r="L2054" s="106" t="s">
        <v>729</v>
      </c>
      <c r="M2054" s="106" t="s">
        <v>924</v>
      </c>
      <c r="N2054" s="106">
        <v>0.57999999999999996</v>
      </c>
      <c r="O2054" s="106">
        <v>1.2</v>
      </c>
      <c r="P2054" s="106" t="s">
        <v>714</v>
      </c>
      <c r="Q2054" s="107" t="s">
        <v>2831</v>
      </c>
      <c r="R2054" s="107" t="s">
        <v>73</v>
      </c>
    </row>
    <row r="2055" spans="2:18" ht="20.100000000000001" customHeight="1" x14ac:dyDescent="0.4">
      <c r="B2055" s="105" t="str">
        <f t="shared" si="93"/>
        <v/>
      </c>
      <c r="C2055" s="105" t="str">
        <f t="shared" si="94"/>
        <v/>
      </c>
      <c r="D2055" s="105" t="str">
        <f t="shared" si="95"/>
        <v/>
      </c>
      <c r="E2055" s="106" t="s">
        <v>2406</v>
      </c>
      <c r="F2055" s="106" t="s">
        <v>2829</v>
      </c>
      <c r="G2055" s="106" t="s">
        <v>697</v>
      </c>
      <c r="H2055" s="106" t="s">
        <v>1817</v>
      </c>
      <c r="I2055" s="106">
        <v>16</v>
      </c>
      <c r="J2055" s="106"/>
      <c r="K2055" s="106"/>
      <c r="L2055" s="106" t="s">
        <v>733</v>
      </c>
      <c r="M2055" s="106" t="s">
        <v>924</v>
      </c>
      <c r="N2055" s="106">
        <v>0.57999999999999996</v>
      </c>
      <c r="O2055" s="106">
        <v>1.2</v>
      </c>
      <c r="P2055" s="106" t="s">
        <v>714</v>
      </c>
      <c r="Q2055" s="107" t="s">
        <v>2832</v>
      </c>
      <c r="R2055" s="107" t="s">
        <v>73</v>
      </c>
    </row>
    <row r="2056" spans="2:18" ht="20.100000000000001" customHeight="1" x14ac:dyDescent="0.4">
      <c r="B2056" s="105" t="str">
        <f t="shared" si="93"/>
        <v/>
      </c>
      <c r="C2056" s="105" t="str">
        <f t="shared" si="94"/>
        <v/>
      </c>
      <c r="D2056" s="105" t="str">
        <f t="shared" si="95"/>
        <v/>
      </c>
      <c r="E2056" s="106" t="s">
        <v>2406</v>
      </c>
      <c r="F2056" s="106" t="s">
        <v>2829</v>
      </c>
      <c r="G2056" s="106" t="s">
        <v>697</v>
      </c>
      <c r="H2056" s="106" t="s">
        <v>1027</v>
      </c>
      <c r="I2056" s="106">
        <v>16</v>
      </c>
      <c r="J2056" s="106"/>
      <c r="K2056" s="106"/>
      <c r="L2056" s="106" t="s">
        <v>733</v>
      </c>
      <c r="M2056" s="106" t="s">
        <v>924</v>
      </c>
      <c r="N2056" s="106">
        <v>0.56999999999999995</v>
      </c>
      <c r="O2056" s="106">
        <v>1.2</v>
      </c>
      <c r="P2056" s="106" t="s">
        <v>714</v>
      </c>
      <c r="Q2056" s="107" t="s">
        <v>2833</v>
      </c>
      <c r="R2056" s="107" t="s">
        <v>73</v>
      </c>
    </row>
    <row r="2057" spans="2:18" ht="20.100000000000001" customHeight="1" x14ac:dyDescent="0.4">
      <c r="B2057" s="105" t="str">
        <f t="shared" si="93"/>
        <v/>
      </c>
      <c r="C2057" s="105" t="str">
        <f t="shared" si="94"/>
        <v/>
      </c>
      <c r="D2057" s="105" t="str">
        <f t="shared" si="95"/>
        <v/>
      </c>
      <c r="E2057" s="106" t="s">
        <v>2406</v>
      </c>
      <c r="F2057" s="106" t="s">
        <v>2829</v>
      </c>
      <c r="G2057" s="106" t="s">
        <v>697</v>
      </c>
      <c r="H2057" s="106" t="s">
        <v>1027</v>
      </c>
      <c r="I2057" s="106">
        <v>16</v>
      </c>
      <c r="J2057" s="106"/>
      <c r="K2057" s="106"/>
      <c r="L2057" s="106" t="s">
        <v>765</v>
      </c>
      <c r="M2057" s="106" t="s">
        <v>924</v>
      </c>
      <c r="N2057" s="106">
        <v>0.56999999999999995</v>
      </c>
      <c r="O2057" s="106">
        <v>1.2</v>
      </c>
      <c r="P2057" s="106" t="s">
        <v>714</v>
      </c>
      <c r="Q2057" s="107" t="s">
        <v>2834</v>
      </c>
      <c r="R2057" s="107" t="s">
        <v>73</v>
      </c>
    </row>
    <row r="2058" spans="2:18" ht="20.100000000000001" customHeight="1" x14ac:dyDescent="0.4">
      <c r="B2058" s="105" t="str">
        <f t="shared" si="93"/>
        <v/>
      </c>
      <c r="C2058" s="105" t="str">
        <f t="shared" si="94"/>
        <v/>
      </c>
      <c r="D2058" s="105" t="str">
        <f t="shared" si="95"/>
        <v/>
      </c>
      <c r="E2058" s="106" t="s">
        <v>2406</v>
      </c>
      <c r="F2058" s="106" t="s">
        <v>2829</v>
      </c>
      <c r="G2058" s="106" t="s">
        <v>697</v>
      </c>
      <c r="H2058" s="106" t="s">
        <v>1389</v>
      </c>
      <c r="I2058" s="106">
        <v>16</v>
      </c>
      <c r="J2058" s="106"/>
      <c r="K2058" s="106"/>
      <c r="L2058" s="106" t="s">
        <v>765</v>
      </c>
      <c r="M2058" s="106" t="s">
        <v>924</v>
      </c>
      <c r="N2058" s="106">
        <v>0.56000000000000005</v>
      </c>
      <c r="O2058" s="106">
        <v>1.2</v>
      </c>
      <c r="P2058" s="106" t="s">
        <v>714</v>
      </c>
      <c r="Q2058" s="107" t="s">
        <v>2835</v>
      </c>
      <c r="R2058" s="107" t="s">
        <v>73</v>
      </c>
    </row>
    <row r="2059" spans="2:18" ht="20.100000000000001" customHeight="1" x14ac:dyDescent="0.4">
      <c r="B2059" s="105" t="str">
        <f t="shared" si="93"/>
        <v/>
      </c>
      <c r="C2059" s="105" t="str">
        <f t="shared" si="94"/>
        <v/>
      </c>
      <c r="D2059" s="105" t="str">
        <f t="shared" si="95"/>
        <v/>
      </c>
      <c r="E2059" s="106" t="s">
        <v>2406</v>
      </c>
      <c r="F2059" s="106" t="s">
        <v>2829</v>
      </c>
      <c r="G2059" s="106" t="s">
        <v>697</v>
      </c>
      <c r="H2059" s="106" t="s">
        <v>1389</v>
      </c>
      <c r="I2059" s="106">
        <v>15</v>
      </c>
      <c r="J2059" s="106"/>
      <c r="K2059" s="106"/>
      <c r="L2059" s="106" t="s">
        <v>1248</v>
      </c>
      <c r="M2059" s="106" t="s">
        <v>924</v>
      </c>
      <c r="N2059" s="106">
        <v>0.56000000000000005</v>
      </c>
      <c r="O2059" s="106">
        <v>1.2</v>
      </c>
      <c r="P2059" s="106" t="s">
        <v>714</v>
      </c>
      <c r="Q2059" s="107" t="s">
        <v>2836</v>
      </c>
      <c r="R2059" s="107" t="s">
        <v>73</v>
      </c>
    </row>
    <row r="2060" spans="2:18" ht="20.100000000000001" customHeight="1" x14ac:dyDescent="0.4">
      <c r="B2060" s="105" t="str">
        <f t="shared" si="93"/>
        <v/>
      </c>
      <c r="C2060" s="105" t="str">
        <f t="shared" si="94"/>
        <v/>
      </c>
      <c r="D2060" s="105" t="str">
        <f t="shared" si="95"/>
        <v/>
      </c>
      <c r="E2060" s="106" t="s">
        <v>2406</v>
      </c>
      <c r="F2060" s="106" t="s">
        <v>2829</v>
      </c>
      <c r="G2060" s="106" t="s">
        <v>710</v>
      </c>
      <c r="H2060" s="106" t="s">
        <v>711</v>
      </c>
      <c r="I2060" s="106">
        <v>16</v>
      </c>
      <c r="J2060" s="106"/>
      <c r="K2060" s="106"/>
      <c r="L2060" s="106" t="s">
        <v>729</v>
      </c>
      <c r="M2060" s="106" t="s">
        <v>924</v>
      </c>
      <c r="N2060" s="106">
        <v>0.57999999999999996</v>
      </c>
      <c r="O2060" s="106">
        <v>1.2</v>
      </c>
      <c r="P2060" s="106" t="s">
        <v>714</v>
      </c>
      <c r="Q2060" s="107" t="s">
        <v>2837</v>
      </c>
      <c r="R2060" s="107" t="s">
        <v>73</v>
      </c>
    </row>
    <row r="2061" spans="2:18" ht="20.100000000000001" customHeight="1" x14ac:dyDescent="0.4">
      <c r="B2061" s="105" t="str">
        <f t="shared" si="93"/>
        <v/>
      </c>
      <c r="C2061" s="105" t="str">
        <f t="shared" si="94"/>
        <v/>
      </c>
      <c r="D2061" s="105" t="str">
        <f t="shared" si="95"/>
        <v/>
      </c>
      <c r="E2061" s="106" t="s">
        <v>2406</v>
      </c>
      <c r="F2061" s="106" t="s">
        <v>2829</v>
      </c>
      <c r="G2061" s="106" t="s">
        <v>710</v>
      </c>
      <c r="H2061" s="106" t="s">
        <v>711</v>
      </c>
      <c r="I2061" s="106">
        <v>16</v>
      </c>
      <c r="J2061" s="106"/>
      <c r="K2061" s="106"/>
      <c r="L2061" s="106" t="s">
        <v>733</v>
      </c>
      <c r="M2061" s="106" t="s">
        <v>924</v>
      </c>
      <c r="N2061" s="106">
        <v>0.57999999999999996</v>
      </c>
      <c r="O2061" s="106">
        <v>1.2</v>
      </c>
      <c r="P2061" s="106" t="s">
        <v>714</v>
      </c>
      <c r="Q2061" s="107" t="s">
        <v>2838</v>
      </c>
      <c r="R2061" s="107" t="s">
        <v>73</v>
      </c>
    </row>
    <row r="2062" spans="2:18" ht="20.100000000000001" customHeight="1" x14ac:dyDescent="0.4">
      <c r="B2062" s="105" t="str">
        <f t="shared" si="93"/>
        <v/>
      </c>
      <c r="C2062" s="105" t="str">
        <f t="shared" si="94"/>
        <v/>
      </c>
      <c r="D2062" s="105" t="str">
        <f t="shared" si="95"/>
        <v/>
      </c>
      <c r="E2062" s="106" t="s">
        <v>2406</v>
      </c>
      <c r="F2062" s="106" t="s">
        <v>2829</v>
      </c>
      <c r="G2062" s="106" t="s">
        <v>710</v>
      </c>
      <c r="H2062" s="106" t="s">
        <v>711</v>
      </c>
      <c r="I2062" s="106">
        <v>16</v>
      </c>
      <c r="J2062" s="106"/>
      <c r="K2062" s="106"/>
      <c r="L2062" s="106" t="s">
        <v>765</v>
      </c>
      <c r="M2062" s="106" t="s">
        <v>924</v>
      </c>
      <c r="N2062" s="106">
        <v>0.56999999999999995</v>
      </c>
      <c r="O2062" s="106">
        <v>1.2</v>
      </c>
      <c r="P2062" s="106" t="s">
        <v>714</v>
      </c>
      <c r="Q2062" s="107" t="s">
        <v>2839</v>
      </c>
      <c r="R2062" s="107" t="s">
        <v>73</v>
      </c>
    </row>
    <row r="2063" spans="2:18" ht="20.100000000000001" customHeight="1" x14ac:dyDescent="0.4">
      <c r="B2063" s="105" t="str">
        <f t="shared" si="93"/>
        <v/>
      </c>
      <c r="C2063" s="105" t="str">
        <f t="shared" si="94"/>
        <v/>
      </c>
      <c r="D2063" s="105" t="str">
        <f t="shared" si="95"/>
        <v/>
      </c>
      <c r="E2063" s="106" t="s">
        <v>2406</v>
      </c>
      <c r="F2063" s="106" t="s">
        <v>2829</v>
      </c>
      <c r="G2063" s="106" t="s">
        <v>710</v>
      </c>
      <c r="H2063" s="106" t="s">
        <v>1098</v>
      </c>
      <c r="I2063" s="106">
        <v>16</v>
      </c>
      <c r="J2063" s="106"/>
      <c r="K2063" s="106"/>
      <c r="L2063" s="106" t="s">
        <v>765</v>
      </c>
      <c r="M2063" s="106" t="s">
        <v>924</v>
      </c>
      <c r="N2063" s="106">
        <v>0.56000000000000005</v>
      </c>
      <c r="O2063" s="106">
        <v>1.2</v>
      </c>
      <c r="P2063" s="106" t="s">
        <v>714</v>
      </c>
      <c r="Q2063" s="107" t="s">
        <v>2840</v>
      </c>
      <c r="R2063" s="107" t="s">
        <v>73</v>
      </c>
    </row>
    <row r="2064" spans="2:18" ht="20.100000000000001" customHeight="1" x14ac:dyDescent="0.4">
      <c r="B2064" s="105" t="str">
        <f t="shared" ref="B2064:B2127" si="96">IF(OR($C$10="",$C$11=""),"",IFERROR(IF(AND($U$22&lt;&gt;R2064,$V$22&lt;&gt;R2064),"－",IF(AND(COUNTIF($C$10,"*樹脂スペーサー*")&gt;0,OR(M2064="空気",F2064="一般",F2064="一般ＰＧ")),"－",IF(AND($W$25&gt;0,$W$25&gt;=O2064),$U$25,IF(AND($W$26&gt;0,$W$26&gt;=O2064),$U$26,IF(AND($W$27&gt;0,$W$27&gt;=O2064),$U$27,IF(AND($W$28&gt;0,$W$28&gt;=O2064),$U$28,IF(AND($W$29&gt;0,$W$29&gt;=O2064),$U$29,IF(AND($W$30&gt;0,$W$30&gt;=O2064),$U$30,IF(AND($W$31&gt;0,$W$31&gt;=O2064),$U$31,"－"))))))))),"－"))</f>
        <v/>
      </c>
      <c r="C2064" s="105" t="str">
        <f t="shared" ref="C2064:C2127" si="97">IF(B2064="","",IF(B2064&lt;&gt;"－",VLOOKUP(B2064,$U$25:$V$31,2,FALSE),"－"))</f>
        <v/>
      </c>
      <c r="D2064" s="105" t="str">
        <f t="shared" ref="D2064:D2127" si="98">IF($H$9="","",IF($V$38&lt;&gt;"断熱等","－",IF(AND(COUNTIF($V$34,"*樹脂スペーサー*")&gt;0,OR(M2064="空気",F2064="一般",F2064="一般ＰＧ")),"－",IF(AND($V$35&lt;&gt;R2064,$W$35&lt;&gt;R2064),"－",IF(MID($H$9,10,1)="Z",IF(N2064&lt;=0.65,"○","－"),IF($V$36&gt;=O2064,"○","－"))))))</f>
        <v/>
      </c>
      <c r="E2064" s="106" t="s">
        <v>2406</v>
      </c>
      <c r="F2064" s="106" t="s">
        <v>2829</v>
      </c>
      <c r="G2064" s="106" t="s">
        <v>721</v>
      </c>
      <c r="H2064" s="106" t="s">
        <v>722</v>
      </c>
      <c r="I2064" s="106">
        <v>16</v>
      </c>
      <c r="J2064" s="106"/>
      <c r="K2064" s="106"/>
      <c r="L2064" s="106" t="s">
        <v>729</v>
      </c>
      <c r="M2064" s="106" t="s">
        <v>924</v>
      </c>
      <c r="N2064" s="106">
        <v>0.56999999999999995</v>
      </c>
      <c r="O2064" s="106">
        <v>1.2</v>
      </c>
      <c r="P2064" s="106" t="s">
        <v>714</v>
      </c>
      <c r="Q2064" s="107" t="s">
        <v>2841</v>
      </c>
      <c r="R2064" s="107" t="s">
        <v>73</v>
      </c>
    </row>
    <row r="2065" spans="2:18" ht="20.100000000000001" customHeight="1" x14ac:dyDescent="0.4">
      <c r="B2065" s="105" t="str">
        <f t="shared" si="96"/>
        <v/>
      </c>
      <c r="C2065" s="105" t="str">
        <f t="shared" si="97"/>
        <v/>
      </c>
      <c r="D2065" s="105" t="str">
        <f t="shared" si="98"/>
        <v/>
      </c>
      <c r="E2065" s="106" t="s">
        <v>2406</v>
      </c>
      <c r="F2065" s="106" t="s">
        <v>2829</v>
      </c>
      <c r="G2065" s="106" t="s">
        <v>721</v>
      </c>
      <c r="H2065" s="106" t="s">
        <v>722</v>
      </c>
      <c r="I2065" s="106">
        <v>16</v>
      </c>
      <c r="J2065" s="106"/>
      <c r="K2065" s="106"/>
      <c r="L2065" s="106" t="s">
        <v>733</v>
      </c>
      <c r="M2065" s="106" t="s">
        <v>924</v>
      </c>
      <c r="N2065" s="106">
        <v>0.56999999999999995</v>
      </c>
      <c r="O2065" s="106">
        <v>1.2</v>
      </c>
      <c r="P2065" s="106" t="s">
        <v>714</v>
      </c>
      <c r="Q2065" s="107" t="s">
        <v>2842</v>
      </c>
      <c r="R2065" s="107" t="s">
        <v>73</v>
      </c>
    </row>
    <row r="2066" spans="2:18" ht="20.100000000000001" customHeight="1" x14ac:dyDescent="0.4">
      <c r="B2066" s="105" t="str">
        <f t="shared" si="96"/>
        <v/>
      </c>
      <c r="C2066" s="105" t="str">
        <f t="shared" si="97"/>
        <v/>
      </c>
      <c r="D2066" s="105" t="str">
        <f t="shared" si="98"/>
        <v/>
      </c>
      <c r="E2066" s="106" t="s">
        <v>2406</v>
      </c>
      <c r="F2066" s="106" t="s">
        <v>2829</v>
      </c>
      <c r="G2066" s="106" t="s">
        <v>721</v>
      </c>
      <c r="H2066" s="106" t="s">
        <v>722</v>
      </c>
      <c r="I2066" s="106">
        <v>16</v>
      </c>
      <c r="J2066" s="106"/>
      <c r="K2066" s="106"/>
      <c r="L2066" s="106" t="s">
        <v>765</v>
      </c>
      <c r="M2066" s="106" t="s">
        <v>924</v>
      </c>
      <c r="N2066" s="106">
        <v>0.56999999999999995</v>
      </c>
      <c r="O2066" s="106">
        <v>1.2</v>
      </c>
      <c r="P2066" s="106" t="s">
        <v>714</v>
      </c>
      <c r="Q2066" s="107" t="s">
        <v>2843</v>
      </c>
      <c r="R2066" s="107" t="s">
        <v>73</v>
      </c>
    </row>
    <row r="2067" spans="2:18" ht="20.100000000000001" customHeight="1" x14ac:dyDescent="0.4">
      <c r="B2067" s="105" t="str">
        <f t="shared" si="96"/>
        <v/>
      </c>
      <c r="C2067" s="105" t="str">
        <f t="shared" si="97"/>
        <v/>
      </c>
      <c r="D2067" s="105" t="str">
        <f t="shared" si="98"/>
        <v/>
      </c>
      <c r="E2067" s="106" t="s">
        <v>2406</v>
      </c>
      <c r="F2067" s="106" t="s">
        <v>2829</v>
      </c>
      <c r="G2067" s="106" t="s">
        <v>773</v>
      </c>
      <c r="H2067" s="106" t="s">
        <v>774</v>
      </c>
      <c r="I2067" s="106">
        <v>16</v>
      </c>
      <c r="J2067" s="106"/>
      <c r="K2067" s="106"/>
      <c r="L2067" s="106" t="s">
        <v>729</v>
      </c>
      <c r="M2067" s="106" t="s">
        <v>924</v>
      </c>
      <c r="N2067" s="106">
        <v>0.54</v>
      </c>
      <c r="O2067" s="106">
        <v>1.2</v>
      </c>
      <c r="P2067" s="106" t="s">
        <v>714</v>
      </c>
      <c r="Q2067" s="107" t="s">
        <v>2844</v>
      </c>
      <c r="R2067" s="107" t="s">
        <v>73</v>
      </c>
    </row>
    <row r="2068" spans="2:18" ht="20.100000000000001" customHeight="1" x14ac:dyDescent="0.4">
      <c r="B2068" s="105" t="str">
        <f t="shared" si="96"/>
        <v/>
      </c>
      <c r="C2068" s="105" t="str">
        <f t="shared" si="97"/>
        <v/>
      </c>
      <c r="D2068" s="105" t="str">
        <f t="shared" si="98"/>
        <v/>
      </c>
      <c r="E2068" s="106" t="s">
        <v>2406</v>
      </c>
      <c r="F2068" s="106" t="s">
        <v>2829</v>
      </c>
      <c r="G2068" s="106" t="s">
        <v>773</v>
      </c>
      <c r="H2068" s="106" t="s">
        <v>774</v>
      </c>
      <c r="I2068" s="106">
        <v>16</v>
      </c>
      <c r="J2068" s="106"/>
      <c r="K2068" s="106"/>
      <c r="L2068" s="106" t="s">
        <v>733</v>
      </c>
      <c r="M2068" s="106" t="s">
        <v>924</v>
      </c>
      <c r="N2068" s="106">
        <v>0.54</v>
      </c>
      <c r="O2068" s="106">
        <v>1.2</v>
      </c>
      <c r="P2068" s="106" t="s">
        <v>714</v>
      </c>
      <c r="Q2068" s="107" t="s">
        <v>2845</v>
      </c>
      <c r="R2068" s="107" t="s">
        <v>73</v>
      </c>
    </row>
    <row r="2069" spans="2:18" ht="20.100000000000001" customHeight="1" x14ac:dyDescent="0.4">
      <c r="B2069" s="105" t="str">
        <f t="shared" si="96"/>
        <v/>
      </c>
      <c r="C2069" s="105" t="str">
        <f t="shared" si="97"/>
        <v/>
      </c>
      <c r="D2069" s="105" t="str">
        <f t="shared" si="98"/>
        <v/>
      </c>
      <c r="E2069" s="106" t="s">
        <v>2406</v>
      </c>
      <c r="F2069" s="106" t="s">
        <v>2829</v>
      </c>
      <c r="G2069" s="106" t="s">
        <v>773</v>
      </c>
      <c r="H2069" s="106" t="s">
        <v>774</v>
      </c>
      <c r="I2069" s="106">
        <v>15</v>
      </c>
      <c r="J2069" s="106"/>
      <c r="K2069" s="106"/>
      <c r="L2069" s="106" t="s">
        <v>765</v>
      </c>
      <c r="M2069" s="106" t="s">
        <v>924</v>
      </c>
      <c r="N2069" s="106">
        <v>0.54</v>
      </c>
      <c r="O2069" s="106">
        <v>1.2</v>
      </c>
      <c r="P2069" s="106" t="s">
        <v>714</v>
      </c>
      <c r="Q2069" s="107" t="s">
        <v>2846</v>
      </c>
      <c r="R2069" s="107" t="s">
        <v>73</v>
      </c>
    </row>
    <row r="2070" spans="2:18" ht="20.100000000000001" customHeight="1" x14ac:dyDescent="0.4">
      <c r="B2070" s="105" t="str">
        <f t="shared" si="96"/>
        <v/>
      </c>
      <c r="C2070" s="105" t="str">
        <f t="shared" si="97"/>
        <v/>
      </c>
      <c r="D2070" s="105" t="str">
        <f t="shared" si="98"/>
        <v/>
      </c>
      <c r="E2070" s="106" t="s">
        <v>2406</v>
      </c>
      <c r="F2070" s="106" t="s">
        <v>2829</v>
      </c>
      <c r="G2070" s="106" t="s">
        <v>773</v>
      </c>
      <c r="H2070" s="106" t="s">
        <v>1266</v>
      </c>
      <c r="I2070" s="106">
        <v>16</v>
      </c>
      <c r="J2070" s="106"/>
      <c r="K2070" s="106"/>
      <c r="L2070" s="106" t="s">
        <v>729</v>
      </c>
      <c r="M2070" s="106" t="s">
        <v>924</v>
      </c>
      <c r="N2070" s="106">
        <v>0.54</v>
      </c>
      <c r="O2070" s="106">
        <v>1.2</v>
      </c>
      <c r="P2070" s="106" t="s">
        <v>714</v>
      </c>
      <c r="Q2070" s="107" t="s">
        <v>2847</v>
      </c>
      <c r="R2070" s="107" t="s">
        <v>73</v>
      </c>
    </row>
    <row r="2071" spans="2:18" ht="20.100000000000001" customHeight="1" x14ac:dyDescent="0.4">
      <c r="B2071" s="105" t="str">
        <f t="shared" si="96"/>
        <v/>
      </c>
      <c r="C2071" s="105" t="str">
        <f t="shared" si="97"/>
        <v/>
      </c>
      <c r="D2071" s="105" t="str">
        <f t="shared" si="98"/>
        <v/>
      </c>
      <c r="E2071" s="106" t="s">
        <v>2406</v>
      </c>
      <c r="F2071" s="106" t="s">
        <v>2829</v>
      </c>
      <c r="G2071" s="106" t="s">
        <v>773</v>
      </c>
      <c r="H2071" s="106" t="s">
        <v>1266</v>
      </c>
      <c r="I2071" s="106">
        <v>15</v>
      </c>
      <c r="J2071" s="106"/>
      <c r="K2071" s="106"/>
      <c r="L2071" s="106" t="s">
        <v>733</v>
      </c>
      <c r="M2071" s="106" t="s">
        <v>924</v>
      </c>
      <c r="N2071" s="106">
        <v>0.54</v>
      </c>
      <c r="O2071" s="106">
        <v>1.2</v>
      </c>
      <c r="P2071" s="106" t="s">
        <v>714</v>
      </c>
      <c r="Q2071" s="107" t="s">
        <v>2848</v>
      </c>
      <c r="R2071" s="107" t="s">
        <v>73</v>
      </c>
    </row>
    <row r="2072" spans="2:18" ht="20.100000000000001" customHeight="1" x14ac:dyDescent="0.4">
      <c r="B2072" s="105" t="str">
        <f t="shared" si="96"/>
        <v/>
      </c>
      <c r="C2072" s="105" t="str">
        <f t="shared" si="97"/>
        <v/>
      </c>
      <c r="D2072" s="105" t="str">
        <f t="shared" si="98"/>
        <v/>
      </c>
      <c r="E2072" s="106" t="s">
        <v>2406</v>
      </c>
      <c r="F2072" s="106" t="s">
        <v>2829</v>
      </c>
      <c r="G2072" s="106" t="s">
        <v>773</v>
      </c>
      <c r="H2072" s="106" t="s">
        <v>1266</v>
      </c>
      <c r="I2072" s="106">
        <v>14</v>
      </c>
      <c r="J2072" s="106"/>
      <c r="K2072" s="106"/>
      <c r="L2072" s="106" t="s">
        <v>765</v>
      </c>
      <c r="M2072" s="106" t="s">
        <v>924</v>
      </c>
      <c r="N2072" s="106">
        <v>0.54</v>
      </c>
      <c r="O2072" s="106">
        <v>1.2</v>
      </c>
      <c r="P2072" s="106" t="s">
        <v>714</v>
      </c>
      <c r="Q2072" s="107" t="s">
        <v>2849</v>
      </c>
      <c r="R2072" s="107" t="s">
        <v>73</v>
      </c>
    </row>
    <row r="2073" spans="2:18" ht="20.100000000000001" customHeight="1" x14ac:dyDescent="0.4">
      <c r="B2073" s="105" t="str">
        <f t="shared" si="96"/>
        <v/>
      </c>
      <c r="C2073" s="105" t="str">
        <f t="shared" si="97"/>
        <v/>
      </c>
      <c r="D2073" s="105" t="str">
        <f t="shared" si="98"/>
        <v/>
      </c>
      <c r="E2073" s="106" t="s">
        <v>2406</v>
      </c>
      <c r="F2073" s="106" t="s">
        <v>2829</v>
      </c>
      <c r="G2073" s="106" t="s">
        <v>778</v>
      </c>
      <c r="H2073" s="106" t="s">
        <v>779</v>
      </c>
      <c r="I2073" s="106">
        <v>16</v>
      </c>
      <c r="J2073" s="106"/>
      <c r="K2073" s="106"/>
      <c r="L2073" s="106" t="s">
        <v>729</v>
      </c>
      <c r="M2073" s="106" t="s">
        <v>924</v>
      </c>
      <c r="N2073" s="106">
        <v>0.54</v>
      </c>
      <c r="O2073" s="106">
        <v>1.2</v>
      </c>
      <c r="P2073" s="106" t="s">
        <v>714</v>
      </c>
      <c r="Q2073" s="107" t="s">
        <v>2850</v>
      </c>
      <c r="R2073" s="107" t="s">
        <v>73</v>
      </c>
    </row>
    <row r="2074" spans="2:18" ht="20.100000000000001" customHeight="1" x14ac:dyDescent="0.4">
      <c r="B2074" s="105" t="str">
        <f t="shared" si="96"/>
        <v/>
      </c>
      <c r="C2074" s="105" t="str">
        <f t="shared" si="97"/>
        <v/>
      </c>
      <c r="D2074" s="105" t="str">
        <f t="shared" si="98"/>
        <v/>
      </c>
      <c r="E2074" s="106" t="s">
        <v>2406</v>
      </c>
      <c r="F2074" s="106" t="s">
        <v>2829</v>
      </c>
      <c r="G2074" s="106" t="s">
        <v>778</v>
      </c>
      <c r="H2074" s="106" t="s">
        <v>779</v>
      </c>
      <c r="I2074" s="106">
        <v>16</v>
      </c>
      <c r="J2074" s="106"/>
      <c r="K2074" s="106"/>
      <c r="L2074" s="106" t="s">
        <v>733</v>
      </c>
      <c r="M2074" s="106" t="s">
        <v>924</v>
      </c>
      <c r="N2074" s="106">
        <v>0.54</v>
      </c>
      <c r="O2074" s="106">
        <v>1.2</v>
      </c>
      <c r="P2074" s="106" t="s">
        <v>714</v>
      </c>
      <c r="Q2074" s="107" t="s">
        <v>2851</v>
      </c>
      <c r="R2074" s="107" t="s">
        <v>73</v>
      </c>
    </row>
    <row r="2075" spans="2:18" ht="20.100000000000001" customHeight="1" x14ac:dyDescent="0.4">
      <c r="B2075" s="105" t="str">
        <f t="shared" si="96"/>
        <v/>
      </c>
      <c r="C2075" s="105" t="str">
        <f t="shared" si="97"/>
        <v/>
      </c>
      <c r="D2075" s="105" t="str">
        <f t="shared" si="98"/>
        <v/>
      </c>
      <c r="E2075" s="106" t="s">
        <v>2406</v>
      </c>
      <c r="F2075" s="106" t="s">
        <v>2829</v>
      </c>
      <c r="G2075" s="106" t="s">
        <v>778</v>
      </c>
      <c r="H2075" s="106" t="s">
        <v>779</v>
      </c>
      <c r="I2075" s="106">
        <v>15</v>
      </c>
      <c r="J2075" s="106"/>
      <c r="K2075" s="106"/>
      <c r="L2075" s="106" t="s">
        <v>765</v>
      </c>
      <c r="M2075" s="106" t="s">
        <v>924</v>
      </c>
      <c r="N2075" s="106">
        <v>0.54</v>
      </c>
      <c r="O2075" s="106">
        <v>1.2</v>
      </c>
      <c r="P2075" s="106" t="s">
        <v>714</v>
      </c>
      <c r="Q2075" s="107" t="s">
        <v>2852</v>
      </c>
      <c r="R2075" s="107" t="s">
        <v>73</v>
      </c>
    </row>
    <row r="2076" spans="2:18" ht="20.100000000000001" customHeight="1" x14ac:dyDescent="0.4">
      <c r="B2076" s="105" t="str">
        <f t="shared" si="96"/>
        <v/>
      </c>
      <c r="C2076" s="105" t="str">
        <f t="shared" si="97"/>
        <v/>
      </c>
      <c r="D2076" s="105" t="str">
        <f t="shared" si="98"/>
        <v/>
      </c>
      <c r="E2076" s="106" t="s">
        <v>2406</v>
      </c>
      <c r="F2076" s="106" t="s">
        <v>2829</v>
      </c>
      <c r="G2076" s="106" t="s">
        <v>778</v>
      </c>
      <c r="H2076" s="106" t="s">
        <v>1269</v>
      </c>
      <c r="I2076" s="106">
        <v>16</v>
      </c>
      <c r="J2076" s="106"/>
      <c r="K2076" s="106"/>
      <c r="L2076" s="106" t="s">
        <v>729</v>
      </c>
      <c r="M2076" s="106" t="s">
        <v>924</v>
      </c>
      <c r="N2076" s="106">
        <v>0.54</v>
      </c>
      <c r="O2076" s="106">
        <v>1.2</v>
      </c>
      <c r="P2076" s="106" t="s">
        <v>714</v>
      </c>
      <c r="Q2076" s="107" t="s">
        <v>2853</v>
      </c>
      <c r="R2076" s="107" t="s">
        <v>73</v>
      </c>
    </row>
    <row r="2077" spans="2:18" ht="20.100000000000001" customHeight="1" x14ac:dyDescent="0.4">
      <c r="B2077" s="105" t="str">
        <f t="shared" si="96"/>
        <v/>
      </c>
      <c r="C2077" s="105" t="str">
        <f t="shared" si="97"/>
        <v/>
      </c>
      <c r="D2077" s="105" t="str">
        <f t="shared" si="98"/>
        <v/>
      </c>
      <c r="E2077" s="106" t="s">
        <v>2406</v>
      </c>
      <c r="F2077" s="106" t="s">
        <v>2829</v>
      </c>
      <c r="G2077" s="106" t="s">
        <v>778</v>
      </c>
      <c r="H2077" s="106" t="s">
        <v>1269</v>
      </c>
      <c r="I2077" s="106">
        <v>15</v>
      </c>
      <c r="J2077" s="106"/>
      <c r="K2077" s="106"/>
      <c r="L2077" s="106" t="s">
        <v>733</v>
      </c>
      <c r="M2077" s="106" t="s">
        <v>924</v>
      </c>
      <c r="N2077" s="106">
        <v>0.54</v>
      </c>
      <c r="O2077" s="106">
        <v>1.2</v>
      </c>
      <c r="P2077" s="106" t="s">
        <v>714</v>
      </c>
      <c r="Q2077" s="107" t="s">
        <v>2854</v>
      </c>
      <c r="R2077" s="107" t="s">
        <v>73</v>
      </c>
    </row>
    <row r="2078" spans="2:18" ht="20.100000000000001" customHeight="1" x14ac:dyDescent="0.4">
      <c r="B2078" s="105" t="str">
        <f t="shared" si="96"/>
        <v/>
      </c>
      <c r="C2078" s="105" t="str">
        <f t="shared" si="97"/>
        <v/>
      </c>
      <c r="D2078" s="105" t="str">
        <f t="shared" si="98"/>
        <v/>
      </c>
      <c r="E2078" s="106" t="s">
        <v>2406</v>
      </c>
      <c r="F2078" s="106" t="s">
        <v>2829</v>
      </c>
      <c r="G2078" s="106" t="s">
        <v>778</v>
      </c>
      <c r="H2078" s="106" t="s">
        <v>1269</v>
      </c>
      <c r="I2078" s="106">
        <v>14</v>
      </c>
      <c r="J2078" s="106"/>
      <c r="K2078" s="106"/>
      <c r="L2078" s="106" t="s">
        <v>765</v>
      </c>
      <c r="M2078" s="106" t="s">
        <v>924</v>
      </c>
      <c r="N2078" s="106">
        <v>0.54</v>
      </c>
      <c r="O2078" s="106">
        <v>1.2</v>
      </c>
      <c r="P2078" s="106" t="s">
        <v>714</v>
      </c>
      <c r="Q2078" s="107" t="s">
        <v>2855</v>
      </c>
      <c r="R2078" s="107" t="s">
        <v>73</v>
      </c>
    </row>
    <row r="2079" spans="2:18" ht="20.100000000000001" customHeight="1" x14ac:dyDescent="0.4">
      <c r="B2079" s="105" t="str">
        <f t="shared" si="96"/>
        <v/>
      </c>
      <c r="C2079" s="105" t="str">
        <f t="shared" si="97"/>
        <v/>
      </c>
      <c r="D2079" s="105" t="str">
        <f t="shared" si="98"/>
        <v/>
      </c>
      <c r="E2079" s="106" t="s">
        <v>2406</v>
      </c>
      <c r="F2079" s="106" t="s">
        <v>2829</v>
      </c>
      <c r="G2079" s="106" t="s">
        <v>782</v>
      </c>
      <c r="H2079" s="106" t="s">
        <v>783</v>
      </c>
      <c r="I2079" s="106">
        <v>16</v>
      </c>
      <c r="J2079" s="106"/>
      <c r="K2079" s="106"/>
      <c r="L2079" s="106" t="s">
        <v>729</v>
      </c>
      <c r="M2079" s="106" t="s">
        <v>924</v>
      </c>
      <c r="N2079" s="106">
        <v>0.38</v>
      </c>
      <c r="O2079" s="106">
        <v>1.2</v>
      </c>
      <c r="P2079" s="106" t="s">
        <v>714</v>
      </c>
      <c r="Q2079" s="107" t="s">
        <v>2856</v>
      </c>
      <c r="R2079" s="107" t="s">
        <v>73</v>
      </c>
    </row>
    <row r="2080" spans="2:18" ht="20.100000000000001" customHeight="1" x14ac:dyDescent="0.4">
      <c r="B2080" s="105" t="str">
        <f t="shared" si="96"/>
        <v/>
      </c>
      <c r="C2080" s="105" t="str">
        <f t="shared" si="97"/>
        <v/>
      </c>
      <c r="D2080" s="105" t="str">
        <f t="shared" si="98"/>
        <v/>
      </c>
      <c r="E2080" s="106" t="s">
        <v>2406</v>
      </c>
      <c r="F2080" s="106" t="s">
        <v>2829</v>
      </c>
      <c r="G2080" s="106" t="s">
        <v>782</v>
      </c>
      <c r="H2080" s="106" t="s">
        <v>783</v>
      </c>
      <c r="I2080" s="106">
        <v>16</v>
      </c>
      <c r="J2080" s="106"/>
      <c r="K2080" s="106"/>
      <c r="L2080" s="106" t="s">
        <v>733</v>
      </c>
      <c r="M2080" s="106" t="s">
        <v>924</v>
      </c>
      <c r="N2080" s="106">
        <v>0.38</v>
      </c>
      <c r="O2080" s="106">
        <v>1.2</v>
      </c>
      <c r="P2080" s="106" t="s">
        <v>714</v>
      </c>
      <c r="Q2080" s="107" t="s">
        <v>2857</v>
      </c>
      <c r="R2080" s="107" t="s">
        <v>73</v>
      </c>
    </row>
    <row r="2081" spans="2:18" ht="20.100000000000001" customHeight="1" x14ac:dyDescent="0.4">
      <c r="B2081" s="105" t="str">
        <f t="shared" si="96"/>
        <v/>
      </c>
      <c r="C2081" s="105" t="str">
        <f t="shared" si="97"/>
        <v/>
      </c>
      <c r="D2081" s="105" t="str">
        <f t="shared" si="98"/>
        <v/>
      </c>
      <c r="E2081" s="106" t="s">
        <v>2406</v>
      </c>
      <c r="F2081" s="106" t="s">
        <v>2829</v>
      </c>
      <c r="G2081" s="106" t="s">
        <v>782</v>
      </c>
      <c r="H2081" s="106" t="s">
        <v>783</v>
      </c>
      <c r="I2081" s="106">
        <v>15</v>
      </c>
      <c r="J2081" s="106"/>
      <c r="K2081" s="106"/>
      <c r="L2081" s="106" t="s">
        <v>765</v>
      </c>
      <c r="M2081" s="106" t="s">
        <v>924</v>
      </c>
      <c r="N2081" s="106">
        <v>0.38</v>
      </c>
      <c r="O2081" s="106">
        <v>1.2</v>
      </c>
      <c r="P2081" s="106" t="s">
        <v>714</v>
      </c>
      <c r="Q2081" s="107" t="s">
        <v>2858</v>
      </c>
      <c r="R2081" s="107" t="s">
        <v>73</v>
      </c>
    </row>
    <row r="2082" spans="2:18" ht="20.100000000000001" customHeight="1" x14ac:dyDescent="0.4">
      <c r="B2082" s="105" t="str">
        <f t="shared" si="96"/>
        <v/>
      </c>
      <c r="C2082" s="105" t="str">
        <f t="shared" si="97"/>
        <v/>
      </c>
      <c r="D2082" s="105" t="str">
        <f t="shared" si="98"/>
        <v/>
      </c>
      <c r="E2082" s="106" t="s">
        <v>2406</v>
      </c>
      <c r="F2082" s="106" t="s">
        <v>2829</v>
      </c>
      <c r="G2082" s="106" t="s">
        <v>2477</v>
      </c>
      <c r="H2082" s="106" t="s">
        <v>729</v>
      </c>
      <c r="I2082" s="106">
        <v>16</v>
      </c>
      <c r="J2082" s="106"/>
      <c r="K2082" s="106"/>
      <c r="L2082" s="106" t="s">
        <v>2478</v>
      </c>
      <c r="M2082" s="106" t="s">
        <v>924</v>
      </c>
      <c r="N2082" s="106">
        <v>0.54</v>
      </c>
      <c r="O2082" s="106">
        <v>1.2</v>
      </c>
      <c r="P2082" s="106" t="s">
        <v>714</v>
      </c>
      <c r="Q2082" s="107" t="s">
        <v>2859</v>
      </c>
      <c r="R2082" s="107" t="s">
        <v>73</v>
      </c>
    </row>
    <row r="2083" spans="2:18" ht="20.100000000000001" customHeight="1" x14ac:dyDescent="0.4">
      <c r="B2083" s="105" t="str">
        <f t="shared" si="96"/>
        <v/>
      </c>
      <c r="C2083" s="105" t="str">
        <f t="shared" si="97"/>
        <v/>
      </c>
      <c r="D2083" s="105" t="str">
        <f t="shared" si="98"/>
        <v/>
      </c>
      <c r="E2083" s="106" t="s">
        <v>2406</v>
      </c>
      <c r="F2083" s="106" t="s">
        <v>2829</v>
      </c>
      <c r="G2083" s="106" t="s">
        <v>2477</v>
      </c>
      <c r="H2083" s="106" t="s">
        <v>733</v>
      </c>
      <c r="I2083" s="106">
        <v>16</v>
      </c>
      <c r="J2083" s="106"/>
      <c r="K2083" s="106"/>
      <c r="L2083" s="106" t="s">
        <v>2478</v>
      </c>
      <c r="M2083" s="106" t="s">
        <v>924</v>
      </c>
      <c r="N2083" s="106">
        <v>0.53</v>
      </c>
      <c r="O2083" s="106">
        <v>1.2</v>
      </c>
      <c r="P2083" s="106" t="s">
        <v>714</v>
      </c>
      <c r="Q2083" s="107" t="s">
        <v>2860</v>
      </c>
      <c r="R2083" s="107" t="s">
        <v>73</v>
      </c>
    </row>
    <row r="2084" spans="2:18" ht="20.100000000000001" customHeight="1" x14ac:dyDescent="0.4">
      <c r="B2084" s="105" t="str">
        <f t="shared" si="96"/>
        <v/>
      </c>
      <c r="C2084" s="105" t="str">
        <f t="shared" si="97"/>
        <v/>
      </c>
      <c r="D2084" s="105" t="str">
        <f t="shared" si="98"/>
        <v/>
      </c>
      <c r="E2084" s="106" t="s">
        <v>2406</v>
      </c>
      <c r="F2084" s="106" t="s">
        <v>2829</v>
      </c>
      <c r="G2084" s="106" t="s">
        <v>2477</v>
      </c>
      <c r="H2084" s="106" t="s">
        <v>765</v>
      </c>
      <c r="I2084" s="106">
        <v>16</v>
      </c>
      <c r="J2084" s="106"/>
      <c r="K2084" s="106"/>
      <c r="L2084" s="106" t="s">
        <v>2478</v>
      </c>
      <c r="M2084" s="106" t="s">
        <v>924</v>
      </c>
      <c r="N2084" s="106">
        <v>0.52</v>
      </c>
      <c r="O2084" s="106">
        <v>1.2</v>
      </c>
      <c r="P2084" s="106" t="s">
        <v>714</v>
      </c>
      <c r="Q2084" s="107" t="s">
        <v>2861</v>
      </c>
      <c r="R2084" s="107" t="s">
        <v>73</v>
      </c>
    </row>
    <row r="2085" spans="2:18" ht="20.100000000000001" customHeight="1" x14ac:dyDescent="0.4">
      <c r="B2085" s="105" t="str">
        <f t="shared" si="96"/>
        <v/>
      </c>
      <c r="C2085" s="105" t="str">
        <f t="shared" si="97"/>
        <v/>
      </c>
      <c r="D2085" s="105" t="str">
        <f t="shared" si="98"/>
        <v/>
      </c>
      <c r="E2085" s="106" t="s">
        <v>2406</v>
      </c>
      <c r="F2085" s="106" t="s">
        <v>2829</v>
      </c>
      <c r="G2085" s="106" t="s">
        <v>2482</v>
      </c>
      <c r="H2085" s="106" t="s">
        <v>729</v>
      </c>
      <c r="I2085" s="106">
        <v>16</v>
      </c>
      <c r="J2085" s="106"/>
      <c r="K2085" s="106"/>
      <c r="L2085" s="106" t="s">
        <v>2483</v>
      </c>
      <c r="M2085" s="106" t="s">
        <v>924</v>
      </c>
      <c r="N2085" s="106">
        <v>0.54</v>
      </c>
      <c r="O2085" s="106">
        <v>1.2</v>
      </c>
      <c r="P2085" s="106" t="s">
        <v>714</v>
      </c>
      <c r="Q2085" s="107" t="s">
        <v>2862</v>
      </c>
      <c r="R2085" s="107" t="s">
        <v>73</v>
      </c>
    </row>
    <row r="2086" spans="2:18" ht="20.100000000000001" customHeight="1" x14ac:dyDescent="0.4">
      <c r="B2086" s="105" t="str">
        <f t="shared" si="96"/>
        <v/>
      </c>
      <c r="C2086" s="105" t="str">
        <f t="shared" si="97"/>
        <v/>
      </c>
      <c r="D2086" s="105" t="str">
        <f t="shared" si="98"/>
        <v/>
      </c>
      <c r="E2086" s="106" t="s">
        <v>2406</v>
      </c>
      <c r="F2086" s="106" t="s">
        <v>2829</v>
      </c>
      <c r="G2086" s="106" t="s">
        <v>2482</v>
      </c>
      <c r="H2086" s="106" t="s">
        <v>733</v>
      </c>
      <c r="I2086" s="106">
        <v>16</v>
      </c>
      <c r="J2086" s="106"/>
      <c r="K2086" s="106"/>
      <c r="L2086" s="106" t="s">
        <v>2483</v>
      </c>
      <c r="M2086" s="106" t="s">
        <v>924</v>
      </c>
      <c r="N2086" s="106">
        <v>0.53</v>
      </c>
      <c r="O2086" s="106">
        <v>1.2</v>
      </c>
      <c r="P2086" s="106" t="s">
        <v>714</v>
      </c>
      <c r="Q2086" s="107" t="s">
        <v>2863</v>
      </c>
      <c r="R2086" s="107" t="s">
        <v>73</v>
      </c>
    </row>
    <row r="2087" spans="2:18" ht="20.100000000000001" customHeight="1" x14ac:dyDescent="0.4">
      <c r="B2087" s="105" t="str">
        <f t="shared" si="96"/>
        <v/>
      </c>
      <c r="C2087" s="105" t="str">
        <f t="shared" si="97"/>
        <v/>
      </c>
      <c r="D2087" s="105" t="str">
        <f t="shared" si="98"/>
        <v/>
      </c>
      <c r="E2087" s="106" t="s">
        <v>2406</v>
      </c>
      <c r="F2087" s="106" t="s">
        <v>2829</v>
      </c>
      <c r="G2087" s="106" t="s">
        <v>2482</v>
      </c>
      <c r="H2087" s="106" t="s">
        <v>765</v>
      </c>
      <c r="I2087" s="106">
        <v>16</v>
      </c>
      <c r="J2087" s="106"/>
      <c r="K2087" s="106"/>
      <c r="L2087" s="106" t="s">
        <v>2483</v>
      </c>
      <c r="M2087" s="106" t="s">
        <v>924</v>
      </c>
      <c r="N2087" s="106">
        <v>0.52</v>
      </c>
      <c r="O2087" s="106">
        <v>1.2</v>
      </c>
      <c r="P2087" s="106" t="s">
        <v>714</v>
      </c>
      <c r="Q2087" s="107" t="s">
        <v>2864</v>
      </c>
      <c r="R2087" s="107" t="s">
        <v>73</v>
      </c>
    </row>
    <row r="2088" spans="2:18" ht="20.100000000000001" customHeight="1" x14ac:dyDescent="0.4">
      <c r="B2088" s="105" t="str">
        <f t="shared" si="96"/>
        <v/>
      </c>
      <c r="C2088" s="105" t="str">
        <f t="shared" si="97"/>
        <v/>
      </c>
      <c r="D2088" s="105" t="str">
        <f t="shared" si="98"/>
        <v/>
      </c>
      <c r="E2088" s="106" t="s">
        <v>2406</v>
      </c>
      <c r="F2088" s="106" t="s">
        <v>2829</v>
      </c>
      <c r="G2088" s="106" t="s">
        <v>2437</v>
      </c>
      <c r="H2088" s="106" t="s">
        <v>2438</v>
      </c>
      <c r="I2088" s="106">
        <v>16</v>
      </c>
      <c r="J2088" s="106"/>
      <c r="K2088" s="106"/>
      <c r="L2088" s="106" t="s">
        <v>729</v>
      </c>
      <c r="M2088" s="106" t="s">
        <v>924</v>
      </c>
      <c r="N2088" s="106">
        <v>0.52</v>
      </c>
      <c r="O2088" s="106">
        <v>1.2</v>
      </c>
      <c r="P2088" s="106" t="s">
        <v>714</v>
      </c>
      <c r="Q2088" s="107" t="s">
        <v>2865</v>
      </c>
      <c r="R2088" s="107" t="s">
        <v>73</v>
      </c>
    </row>
    <row r="2089" spans="2:18" ht="20.100000000000001" customHeight="1" x14ac:dyDescent="0.4">
      <c r="B2089" s="105" t="str">
        <f t="shared" si="96"/>
        <v/>
      </c>
      <c r="C2089" s="105" t="str">
        <f t="shared" si="97"/>
        <v/>
      </c>
      <c r="D2089" s="105" t="str">
        <f t="shared" si="98"/>
        <v/>
      </c>
      <c r="E2089" s="106" t="s">
        <v>2406</v>
      </c>
      <c r="F2089" s="106" t="s">
        <v>2829</v>
      </c>
      <c r="G2089" s="106" t="s">
        <v>2437</v>
      </c>
      <c r="H2089" s="106" t="s">
        <v>2438</v>
      </c>
      <c r="I2089" s="106">
        <v>16</v>
      </c>
      <c r="J2089" s="106"/>
      <c r="K2089" s="106"/>
      <c r="L2089" s="106" t="s">
        <v>733</v>
      </c>
      <c r="M2089" s="106" t="s">
        <v>924</v>
      </c>
      <c r="N2089" s="106">
        <v>0.52</v>
      </c>
      <c r="O2089" s="106">
        <v>1.2</v>
      </c>
      <c r="P2089" s="106" t="s">
        <v>714</v>
      </c>
      <c r="Q2089" s="107" t="s">
        <v>2866</v>
      </c>
      <c r="R2089" s="107" t="s">
        <v>73</v>
      </c>
    </row>
    <row r="2090" spans="2:18" ht="20.100000000000001" customHeight="1" x14ac:dyDescent="0.4">
      <c r="B2090" s="105" t="str">
        <f t="shared" si="96"/>
        <v/>
      </c>
      <c r="C2090" s="105" t="str">
        <f t="shared" si="97"/>
        <v/>
      </c>
      <c r="D2090" s="105" t="str">
        <f t="shared" si="98"/>
        <v/>
      </c>
      <c r="E2090" s="106" t="s">
        <v>2406</v>
      </c>
      <c r="F2090" s="106" t="s">
        <v>2829</v>
      </c>
      <c r="G2090" s="106" t="s">
        <v>2437</v>
      </c>
      <c r="H2090" s="106" t="s">
        <v>2438</v>
      </c>
      <c r="I2090" s="106">
        <v>15</v>
      </c>
      <c r="J2090" s="106"/>
      <c r="K2090" s="106"/>
      <c r="L2090" s="106" t="s">
        <v>765</v>
      </c>
      <c r="M2090" s="106" t="s">
        <v>924</v>
      </c>
      <c r="N2090" s="106">
        <v>0.52</v>
      </c>
      <c r="O2090" s="106">
        <v>1.2</v>
      </c>
      <c r="P2090" s="106" t="s">
        <v>714</v>
      </c>
      <c r="Q2090" s="107" t="s">
        <v>2867</v>
      </c>
      <c r="R2090" s="107" t="s">
        <v>73</v>
      </c>
    </row>
    <row r="2091" spans="2:18" ht="20.100000000000001" customHeight="1" x14ac:dyDescent="0.4">
      <c r="B2091" s="105" t="str">
        <f t="shared" si="96"/>
        <v/>
      </c>
      <c r="C2091" s="105" t="str">
        <f t="shared" si="97"/>
        <v/>
      </c>
      <c r="D2091" s="105" t="str">
        <f t="shared" si="98"/>
        <v/>
      </c>
      <c r="E2091" s="106" t="s">
        <v>2406</v>
      </c>
      <c r="F2091" s="106" t="s">
        <v>2829</v>
      </c>
      <c r="G2091" s="106" t="s">
        <v>2442</v>
      </c>
      <c r="H2091" s="106" t="s">
        <v>2443</v>
      </c>
      <c r="I2091" s="106">
        <v>16</v>
      </c>
      <c r="J2091" s="106"/>
      <c r="K2091" s="106"/>
      <c r="L2091" s="106" t="s">
        <v>729</v>
      </c>
      <c r="M2091" s="106" t="s">
        <v>924</v>
      </c>
      <c r="N2091" s="106">
        <v>0.52</v>
      </c>
      <c r="O2091" s="106">
        <v>1.2</v>
      </c>
      <c r="P2091" s="106" t="s">
        <v>714</v>
      </c>
      <c r="Q2091" s="107" t="s">
        <v>2868</v>
      </c>
      <c r="R2091" s="107" t="s">
        <v>73</v>
      </c>
    </row>
    <row r="2092" spans="2:18" ht="20.100000000000001" customHeight="1" x14ac:dyDescent="0.4">
      <c r="B2092" s="105" t="str">
        <f t="shared" si="96"/>
        <v/>
      </c>
      <c r="C2092" s="105" t="str">
        <f t="shared" si="97"/>
        <v/>
      </c>
      <c r="D2092" s="105" t="str">
        <f t="shared" si="98"/>
        <v/>
      </c>
      <c r="E2092" s="106" t="s">
        <v>2406</v>
      </c>
      <c r="F2092" s="106" t="s">
        <v>2829</v>
      </c>
      <c r="G2092" s="106" t="s">
        <v>2442</v>
      </c>
      <c r="H2092" s="106" t="s">
        <v>2443</v>
      </c>
      <c r="I2092" s="106">
        <v>16</v>
      </c>
      <c r="J2092" s="106"/>
      <c r="K2092" s="106"/>
      <c r="L2092" s="106" t="s">
        <v>733</v>
      </c>
      <c r="M2092" s="106" t="s">
        <v>924</v>
      </c>
      <c r="N2092" s="106">
        <v>0.52</v>
      </c>
      <c r="O2092" s="106">
        <v>1.2</v>
      </c>
      <c r="P2092" s="106" t="s">
        <v>714</v>
      </c>
      <c r="Q2092" s="107" t="s">
        <v>2869</v>
      </c>
      <c r="R2092" s="107" t="s">
        <v>73</v>
      </c>
    </row>
    <row r="2093" spans="2:18" ht="20.100000000000001" customHeight="1" x14ac:dyDescent="0.4">
      <c r="B2093" s="105" t="str">
        <f t="shared" si="96"/>
        <v/>
      </c>
      <c r="C2093" s="105" t="str">
        <f t="shared" si="97"/>
        <v/>
      </c>
      <c r="D2093" s="105" t="str">
        <f t="shared" si="98"/>
        <v/>
      </c>
      <c r="E2093" s="106" t="s">
        <v>2406</v>
      </c>
      <c r="F2093" s="106" t="s">
        <v>2829</v>
      </c>
      <c r="G2093" s="106" t="s">
        <v>2442</v>
      </c>
      <c r="H2093" s="106" t="s">
        <v>2443</v>
      </c>
      <c r="I2093" s="106">
        <v>15</v>
      </c>
      <c r="J2093" s="106"/>
      <c r="K2093" s="106"/>
      <c r="L2093" s="106" t="s">
        <v>765</v>
      </c>
      <c r="M2093" s="106" t="s">
        <v>924</v>
      </c>
      <c r="N2093" s="106">
        <v>0.52</v>
      </c>
      <c r="O2093" s="106">
        <v>1.2</v>
      </c>
      <c r="P2093" s="106" t="s">
        <v>714</v>
      </c>
      <c r="Q2093" s="107" t="s">
        <v>2870</v>
      </c>
      <c r="R2093" s="107" t="s">
        <v>73</v>
      </c>
    </row>
    <row r="2094" spans="2:18" ht="20.100000000000001" customHeight="1" x14ac:dyDescent="0.4">
      <c r="B2094" s="105" t="str">
        <f t="shared" si="96"/>
        <v/>
      </c>
      <c r="C2094" s="105" t="str">
        <f t="shared" si="97"/>
        <v/>
      </c>
      <c r="D2094" s="105" t="str">
        <f t="shared" si="98"/>
        <v/>
      </c>
      <c r="E2094" s="106" t="s">
        <v>2406</v>
      </c>
      <c r="F2094" s="106" t="s">
        <v>2829</v>
      </c>
      <c r="G2094" s="106" t="s">
        <v>697</v>
      </c>
      <c r="H2094" s="106" t="s">
        <v>729</v>
      </c>
      <c r="I2094" s="106">
        <v>16</v>
      </c>
      <c r="J2094" s="106"/>
      <c r="K2094" s="106"/>
      <c r="L2094" s="106" t="s">
        <v>707</v>
      </c>
      <c r="M2094" s="106" t="s">
        <v>924</v>
      </c>
      <c r="N2094" s="106">
        <v>0.54</v>
      </c>
      <c r="O2094" s="106">
        <v>1.2</v>
      </c>
      <c r="P2094" s="106" t="s">
        <v>714</v>
      </c>
      <c r="Q2094" s="107" t="s">
        <v>2871</v>
      </c>
      <c r="R2094" s="107" t="s">
        <v>73</v>
      </c>
    </row>
    <row r="2095" spans="2:18" ht="20.100000000000001" customHeight="1" x14ac:dyDescent="0.4">
      <c r="B2095" s="105" t="str">
        <f t="shared" si="96"/>
        <v/>
      </c>
      <c r="C2095" s="105" t="str">
        <f t="shared" si="97"/>
        <v/>
      </c>
      <c r="D2095" s="105" t="str">
        <f t="shared" si="98"/>
        <v/>
      </c>
      <c r="E2095" s="106" t="s">
        <v>2406</v>
      </c>
      <c r="F2095" s="106" t="s">
        <v>2829</v>
      </c>
      <c r="G2095" s="106" t="s">
        <v>697</v>
      </c>
      <c r="H2095" s="106" t="s">
        <v>729</v>
      </c>
      <c r="I2095" s="106">
        <v>16</v>
      </c>
      <c r="J2095" s="106"/>
      <c r="K2095" s="106"/>
      <c r="L2095" s="106" t="s">
        <v>1817</v>
      </c>
      <c r="M2095" s="106" t="s">
        <v>924</v>
      </c>
      <c r="N2095" s="106">
        <v>0.54</v>
      </c>
      <c r="O2095" s="106">
        <v>1.2</v>
      </c>
      <c r="P2095" s="106" t="s">
        <v>714</v>
      </c>
      <c r="Q2095" s="107" t="s">
        <v>2872</v>
      </c>
      <c r="R2095" s="107" t="s">
        <v>73</v>
      </c>
    </row>
    <row r="2096" spans="2:18" ht="20.100000000000001" customHeight="1" x14ac:dyDescent="0.4">
      <c r="B2096" s="105" t="str">
        <f t="shared" si="96"/>
        <v/>
      </c>
      <c r="C2096" s="105" t="str">
        <f t="shared" si="97"/>
        <v/>
      </c>
      <c r="D2096" s="105" t="str">
        <f t="shared" si="98"/>
        <v/>
      </c>
      <c r="E2096" s="106" t="s">
        <v>2406</v>
      </c>
      <c r="F2096" s="106" t="s">
        <v>2829</v>
      </c>
      <c r="G2096" s="106" t="s">
        <v>697</v>
      </c>
      <c r="H2096" s="106" t="s">
        <v>733</v>
      </c>
      <c r="I2096" s="106">
        <v>16</v>
      </c>
      <c r="J2096" s="106"/>
      <c r="K2096" s="106"/>
      <c r="L2096" s="106" t="s">
        <v>1817</v>
      </c>
      <c r="M2096" s="106" t="s">
        <v>924</v>
      </c>
      <c r="N2096" s="106">
        <v>0.53</v>
      </c>
      <c r="O2096" s="106">
        <v>1.2</v>
      </c>
      <c r="P2096" s="106" t="s">
        <v>714</v>
      </c>
      <c r="Q2096" s="107" t="s">
        <v>2873</v>
      </c>
      <c r="R2096" s="107" t="s">
        <v>73</v>
      </c>
    </row>
    <row r="2097" spans="2:18" ht="20.100000000000001" customHeight="1" x14ac:dyDescent="0.4">
      <c r="B2097" s="105" t="str">
        <f t="shared" si="96"/>
        <v/>
      </c>
      <c r="C2097" s="105" t="str">
        <f t="shared" si="97"/>
        <v/>
      </c>
      <c r="D2097" s="105" t="str">
        <f t="shared" si="98"/>
        <v/>
      </c>
      <c r="E2097" s="106" t="s">
        <v>2406</v>
      </c>
      <c r="F2097" s="106" t="s">
        <v>2829</v>
      </c>
      <c r="G2097" s="106" t="s">
        <v>697</v>
      </c>
      <c r="H2097" s="106" t="s">
        <v>733</v>
      </c>
      <c r="I2097" s="106">
        <v>16</v>
      </c>
      <c r="J2097" s="106"/>
      <c r="K2097" s="106"/>
      <c r="L2097" s="106" t="s">
        <v>1027</v>
      </c>
      <c r="M2097" s="106" t="s">
        <v>924</v>
      </c>
      <c r="N2097" s="106">
        <v>0.53</v>
      </c>
      <c r="O2097" s="106">
        <v>1.2</v>
      </c>
      <c r="P2097" s="106" t="s">
        <v>714</v>
      </c>
      <c r="Q2097" s="107" t="s">
        <v>2874</v>
      </c>
      <c r="R2097" s="107" t="s">
        <v>73</v>
      </c>
    </row>
    <row r="2098" spans="2:18" ht="20.100000000000001" customHeight="1" x14ac:dyDescent="0.4">
      <c r="B2098" s="105" t="str">
        <f t="shared" si="96"/>
        <v/>
      </c>
      <c r="C2098" s="105" t="str">
        <f t="shared" si="97"/>
        <v/>
      </c>
      <c r="D2098" s="105" t="str">
        <f t="shared" si="98"/>
        <v/>
      </c>
      <c r="E2098" s="106" t="s">
        <v>2406</v>
      </c>
      <c r="F2098" s="106" t="s">
        <v>2829</v>
      </c>
      <c r="G2098" s="106" t="s">
        <v>697</v>
      </c>
      <c r="H2098" s="106" t="s">
        <v>765</v>
      </c>
      <c r="I2098" s="106">
        <v>16</v>
      </c>
      <c r="J2098" s="106"/>
      <c r="K2098" s="106"/>
      <c r="L2098" s="106" t="s">
        <v>1027</v>
      </c>
      <c r="M2098" s="106" t="s">
        <v>924</v>
      </c>
      <c r="N2098" s="106">
        <v>0.52</v>
      </c>
      <c r="O2098" s="106">
        <v>1.2</v>
      </c>
      <c r="P2098" s="106" t="s">
        <v>714</v>
      </c>
      <c r="Q2098" s="107" t="s">
        <v>2875</v>
      </c>
      <c r="R2098" s="107" t="s">
        <v>73</v>
      </c>
    </row>
    <row r="2099" spans="2:18" ht="20.100000000000001" customHeight="1" x14ac:dyDescent="0.4">
      <c r="B2099" s="105" t="str">
        <f t="shared" si="96"/>
        <v/>
      </c>
      <c r="C2099" s="105" t="str">
        <f t="shared" si="97"/>
        <v/>
      </c>
      <c r="D2099" s="105" t="str">
        <f t="shared" si="98"/>
        <v/>
      </c>
      <c r="E2099" s="106" t="s">
        <v>2406</v>
      </c>
      <c r="F2099" s="106" t="s">
        <v>2829</v>
      </c>
      <c r="G2099" s="106" t="s">
        <v>697</v>
      </c>
      <c r="H2099" s="106" t="s">
        <v>765</v>
      </c>
      <c r="I2099" s="106">
        <v>16</v>
      </c>
      <c r="J2099" s="106"/>
      <c r="K2099" s="106"/>
      <c r="L2099" s="106" t="s">
        <v>1389</v>
      </c>
      <c r="M2099" s="106" t="s">
        <v>924</v>
      </c>
      <c r="N2099" s="106">
        <v>0.52</v>
      </c>
      <c r="O2099" s="106">
        <v>1.2</v>
      </c>
      <c r="P2099" s="106" t="s">
        <v>714</v>
      </c>
      <c r="Q2099" s="107" t="s">
        <v>2876</v>
      </c>
      <c r="R2099" s="107" t="s">
        <v>73</v>
      </c>
    </row>
    <row r="2100" spans="2:18" ht="20.100000000000001" customHeight="1" x14ac:dyDescent="0.4">
      <c r="B2100" s="105" t="str">
        <f t="shared" si="96"/>
        <v/>
      </c>
      <c r="C2100" s="105" t="str">
        <f t="shared" si="97"/>
        <v/>
      </c>
      <c r="D2100" s="105" t="str">
        <f t="shared" si="98"/>
        <v/>
      </c>
      <c r="E2100" s="106" t="s">
        <v>2406</v>
      </c>
      <c r="F2100" s="106" t="s">
        <v>2829</v>
      </c>
      <c r="G2100" s="106" t="s">
        <v>697</v>
      </c>
      <c r="H2100" s="106" t="s">
        <v>1248</v>
      </c>
      <c r="I2100" s="106">
        <v>15</v>
      </c>
      <c r="J2100" s="106"/>
      <c r="K2100" s="106"/>
      <c r="L2100" s="106" t="s">
        <v>1389</v>
      </c>
      <c r="M2100" s="106" t="s">
        <v>924</v>
      </c>
      <c r="N2100" s="106">
        <v>0.52</v>
      </c>
      <c r="O2100" s="106">
        <v>1.2</v>
      </c>
      <c r="P2100" s="106" t="s">
        <v>714</v>
      </c>
      <c r="Q2100" s="107" t="s">
        <v>2877</v>
      </c>
      <c r="R2100" s="107" t="s">
        <v>73</v>
      </c>
    </row>
    <row r="2101" spans="2:18" ht="20.100000000000001" customHeight="1" x14ac:dyDescent="0.4">
      <c r="B2101" s="105" t="str">
        <f t="shared" si="96"/>
        <v/>
      </c>
      <c r="C2101" s="105" t="str">
        <f t="shared" si="97"/>
        <v/>
      </c>
      <c r="D2101" s="105" t="str">
        <f t="shared" si="98"/>
        <v/>
      </c>
      <c r="E2101" s="106" t="s">
        <v>2406</v>
      </c>
      <c r="F2101" s="106" t="s">
        <v>2829</v>
      </c>
      <c r="G2101" s="106" t="s">
        <v>710</v>
      </c>
      <c r="H2101" s="106" t="s">
        <v>729</v>
      </c>
      <c r="I2101" s="106">
        <v>16</v>
      </c>
      <c r="J2101" s="106"/>
      <c r="K2101" s="106"/>
      <c r="L2101" s="106" t="s">
        <v>711</v>
      </c>
      <c r="M2101" s="106" t="s">
        <v>924</v>
      </c>
      <c r="N2101" s="106">
        <v>0.54</v>
      </c>
      <c r="O2101" s="106">
        <v>1.2</v>
      </c>
      <c r="P2101" s="106" t="s">
        <v>714</v>
      </c>
      <c r="Q2101" s="107" t="s">
        <v>2878</v>
      </c>
      <c r="R2101" s="107" t="s">
        <v>73</v>
      </c>
    </row>
    <row r="2102" spans="2:18" ht="20.100000000000001" customHeight="1" x14ac:dyDescent="0.4">
      <c r="B2102" s="105" t="str">
        <f t="shared" si="96"/>
        <v/>
      </c>
      <c r="C2102" s="105" t="str">
        <f t="shared" si="97"/>
        <v/>
      </c>
      <c r="D2102" s="105" t="str">
        <f t="shared" si="98"/>
        <v/>
      </c>
      <c r="E2102" s="106" t="s">
        <v>2406</v>
      </c>
      <c r="F2102" s="106" t="s">
        <v>2829</v>
      </c>
      <c r="G2102" s="106" t="s">
        <v>710</v>
      </c>
      <c r="H2102" s="106" t="s">
        <v>733</v>
      </c>
      <c r="I2102" s="106">
        <v>16</v>
      </c>
      <c r="J2102" s="106"/>
      <c r="K2102" s="106"/>
      <c r="L2102" s="106" t="s">
        <v>711</v>
      </c>
      <c r="M2102" s="106" t="s">
        <v>924</v>
      </c>
      <c r="N2102" s="106">
        <v>0.53</v>
      </c>
      <c r="O2102" s="106">
        <v>1.2</v>
      </c>
      <c r="P2102" s="106" t="s">
        <v>714</v>
      </c>
      <c r="Q2102" s="107" t="s">
        <v>2879</v>
      </c>
      <c r="R2102" s="107" t="s">
        <v>73</v>
      </c>
    </row>
    <row r="2103" spans="2:18" ht="20.100000000000001" customHeight="1" x14ac:dyDescent="0.4">
      <c r="B2103" s="105" t="str">
        <f t="shared" si="96"/>
        <v/>
      </c>
      <c r="C2103" s="105" t="str">
        <f t="shared" si="97"/>
        <v/>
      </c>
      <c r="D2103" s="105" t="str">
        <f t="shared" si="98"/>
        <v/>
      </c>
      <c r="E2103" s="106" t="s">
        <v>2406</v>
      </c>
      <c r="F2103" s="106" t="s">
        <v>2829</v>
      </c>
      <c r="G2103" s="106" t="s">
        <v>710</v>
      </c>
      <c r="H2103" s="106" t="s">
        <v>765</v>
      </c>
      <c r="I2103" s="106">
        <v>16</v>
      </c>
      <c r="J2103" s="106"/>
      <c r="K2103" s="106"/>
      <c r="L2103" s="106" t="s">
        <v>711</v>
      </c>
      <c r="M2103" s="106" t="s">
        <v>924</v>
      </c>
      <c r="N2103" s="106">
        <v>0.52</v>
      </c>
      <c r="O2103" s="106">
        <v>1.2</v>
      </c>
      <c r="P2103" s="106" t="s">
        <v>714</v>
      </c>
      <c r="Q2103" s="107" t="s">
        <v>2880</v>
      </c>
      <c r="R2103" s="107" t="s">
        <v>73</v>
      </c>
    </row>
    <row r="2104" spans="2:18" ht="20.100000000000001" customHeight="1" x14ac:dyDescent="0.4">
      <c r="B2104" s="105" t="str">
        <f t="shared" si="96"/>
        <v/>
      </c>
      <c r="C2104" s="105" t="str">
        <f t="shared" si="97"/>
        <v/>
      </c>
      <c r="D2104" s="105" t="str">
        <f t="shared" si="98"/>
        <v/>
      </c>
      <c r="E2104" s="106" t="s">
        <v>2406</v>
      </c>
      <c r="F2104" s="106" t="s">
        <v>2829</v>
      </c>
      <c r="G2104" s="106" t="s">
        <v>710</v>
      </c>
      <c r="H2104" s="106" t="s">
        <v>765</v>
      </c>
      <c r="I2104" s="106">
        <v>16</v>
      </c>
      <c r="J2104" s="106"/>
      <c r="K2104" s="106"/>
      <c r="L2104" s="106" t="s">
        <v>1098</v>
      </c>
      <c r="M2104" s="106" t="s">
        <v>924</v>
      </c>
      <c r="N2104" s="106">
        <v>0.52</v>
      </c>
      <c r="O2104" s="106">
        <v>1.2</v>
      </c>
      <c r="P2104" s="106" t="s">
        <v>714</v>
      </c>
      <c r="Q2104" s="107" t="s">
        <v>2881</v>
      </c>
      <c r="R2104" s="107" t="s">
        <v>73</v>
      </c>
    </row>
    <row r="2105" spans="2:18" ht="20.100000000000001" customHeight="1" x14ac:dyDescent="0.4">
      <c r="B2105" s="105" t="str">
        <f t="shared" si="96"/>
        <v/>
      </c>
      <c r="C2105" s="105" t="str">
        <f t="shared" si="97"/>
        <v/>
      </c>
      <c r="D2105" s="105" t="str">
        <f t="shared" si="98"/>
        <v/>
      </c>
      <c r="E2105" s="106" t="s">
        <v>2406</v>
      </c>
      <c r="F2105" s="106" t="s">
        <v>2829</v>
      </c>
      <c r="G2105" s="106" t="s">
        <v>721</v>
      </c>
      <c r="H2105" s="106" t="s">
        <v>729</v>
      </c>
      <c r="I2105" s="106">
        <v>16</v>
      </c>
      <c r="J2105" s="106"/>
      <c r="K2105" s="106"/>
      <c r="L2105" s="106" t="s">
        <v>722</v>
      </c>
      <c r="M2105" s="106" t="s">
        <v>924</v>
      </c>
      <c r="N2105" s="106">
        <v>0.54</v>
      </c>
      <c r="O2105" s="106">
        <v>1.2</v>
      </c>
      <c r="P2105" s="106" t="s">
        <v>714</v>
      </c>
      <c r="Q2105" s="107" t="s">
        <v>2882</v>
      </c>
      <c r="R2105" s="107" t="s">
        <v>73</v>
      </c>
    </row>
    <row r="2106" spans="2:18" ht="20.100000000000001" customHeight="1" x14ac:dyDescent="0.4">
      <c r="B2106" s="105" t="str">
        <f t="shared" si="96"/>
        <v/>
      </c>
      <c r="C2106" s="105" t="str">
        <f t="shared" si="97"/>
        <v/>
      </c>
      <c r="D2106" s="105" t="str">
        <f t="shared" si="98"/>
        <v/>
      </c>
      <c r="E2106" s="106" t="s">
        <v>2406</v>
      </c>
      <c r="F2106" s="106" t="s">
        <v>2829</v>
      </c>
      <c r="G2106" s="106" t="s">
        <v>721</v>
      </c>
      <c r="H2106" s="106" t="s">
        <v>733</v>
      </c>
      <c r="I2106" s="106">
        <v>16</v>
      </c>
      <c r="J2106" s="106"/>
      <c r="K2106" s="106"/>
      <c r="L2106" s="106" t="s">
        <v>722</v>
      </c>
      <c r="M2106" s="106" t="s">
        <v>924</v>
      </c>
      <c r="N2106" s="106">
        <v>0.53</v>
      </c>
      <c r="O2106" s="106">
        <v>1.2</v>
      </c>
      <c r="P2106" s="106" t="s">
        <v>714</v>
      </c>
      <c r="Q2106" s="107" t="s">
        <v>2883</v>
      </c>
      <c r="R2106" s="107" t="s">
        <v>73</v>
      </c>
    </row>
    <row r="2107" spans="2:18" ht="20.100000000000001" customHeight="1" x14ac:dyDescent="0.4">
      <c r="B2107" s="105" t="str">
        <f t="shared" si="96"/>
        <v/>
      </c>
      <c r="C2107" s="105" t="str">
        <f t="shared" si="97"/>
        <v/>
      </c>
      <c r="D2107" s="105" t="str">
        <f t="shared" si="98"/>
        <v/>
      </c>
      <c r="E2107" s="106" t="s">
        <v>2406</v>
      </c>
      <c r="F2107" s="106" t="s">
        <v>2829</v>
      </c>
      <c r="G2107" s="106" t="s">
        <v>721</v>
      </c>
      <c r="H2107" s="106" t="s">
        <v>765</v>
      </c>
      <c r="I2107" s="106">
        <v>16</v>
      </c>
      <c r="J2107" s="106"/>
      <c r="K2107" s="106"/>
      <c r="L2107" s="106" t="s">
        <v>722</v>
      </c>
      <c r="M2107" s="106" t="s">
        <v>924</v>
      </c>
      <c r="N2107" s="106">
        <v>0.52</v>
      </c>
      <c r="O2107" s="106">
        <v>1.2</v>
      </c>
      <c r="P2107" s="106" t="s">
        <v>714</v>
      </c>
      <c r="Q2107" s="107" t="s">
        <v>2884</v>
      </c>
      <c r="R2107" s="107" t="s">
        <v>73</v>
      </c>
    </row>
    <row r="2108" spans="2:18" ht="20.100000000000001" customHeight="1" x14ac:dyDescent="0.4">
      <c r="B2108" s="105" t="str">
        <f t="shared" si="96"/>
        <v/>
      </c>
      <c r="C2108" s="105" t="str">
        <f t="shared" si="97"/>
        <v/>
      </c>
      <c r="D2108" s="105" t="str">
        <f t="shared" si="98"/>
        <v/>
      </c>
      <c r="E2108" s="106" t="s">
        <v>2406</v>
      </c>
      <c r="F2108" s="106" t="s">
        <v>2829</v>
      </c>
      <c r="G2108" s="106" t="s">
        <v>773</v>
      </c>
      <c r="H2108" s="106" t="s">
        <v>729</v>
      </c>
      <c r="I2108" s="106">
        <v>16</v>
      </c>
      <c r="J2108" s="106"/>
      <c r="K2108" s="106"/>
      <c r="L2108" s="106" t="s">
        <v>774</v>
      </c>
      <c r="M2108" s="106" t="s">
        <v>924</v>
      </c>
      <c r="N2108" s="106">
        <v>0.54</v>
      </c>
      <c r="O2108" s="106">
        <v>1.2</v>
      </c>
      <c r="P2108" s="106" t="s">
        <v>714</v>
      </c>
      <c r="Q2108" s="107" t="s">
        <v>2885</v>
      </c>
      <c r="R2108" s="107" t="s">
        <v>73</v>
      </c>
    </row>
    <row r="2109" spans="2:18" ht="20.100000000000001" customHeight="1" x14ac:dyDescent="0.4">
      <c r="B2109" s="105" t="str">
        <f t="shared" si="96"/>
        <v/>
      </c>
      <c r="C2109" s="105" t="str">
        <f t="shared" si="97"/>
        <v/>
      </c>
      <c r="D2109" s="105" t="str">
        <f t="shared" si="98"/>
        <v/>
      </c>
      <c r="E2109" s="106" t="s">
        <v>2406</v>
      </c>
      <c r="F2109" s="106" t="s">
        <v>2829</v>
      </c>
      <c r="G2109" s="106" t="s">
        <v>773</v>
      </c>
      <c r="H2109" s="106" t="s">
        <v>733</v>
      </c>
      <c r="I2109" s="106">
        <v>16</v>
      </c>
      <c r="J2109" s="106"/>
      <c r="K2109" s="106"/>
      <c r="L2109" s="106" t="s">
        <v>774</v>
      </c>
      <c r="M2109" s="106" t="s">
        <v>924</v>
      </c>
      <c r="N2109" s="106">
        <v>0.53</v>
      </c>
      <c r="O2109" s="106">
        <v>1.2</v>
      </c>
      <c r="P2109" s="106" t="s">
        <v>714</v>
      </c>
      <c r="Q2109" s="107" t="s">
        <v>2886</v>
      </c>
      <c r="R2109" s="107" t="s">
        <v>73</v>
      </c>
    </row>
    <row r="2110" spans="2:18" ht="20.100000000000001" customHeight="1" x14ac:dyDescent="0.4">
      <c r="B2110" s="105" t="str">
        <f t="shared" si="96"/>
        <v/>
      </c>
      <c r="C2110" s="105" t="str">
        <f t="shared" si="97"/>
        <v/>
      </c>
      <c r="D2110" s="105" t="str">
        <f t="shared" si="98"/>
        <v/>
      </c>
      <c r="E2110" s="106" t="s">
        <v>2406</v>
      </c>
      <c r="F2110" s="106" t="s">
        <v>2829</v>
      </c>
      <c r="G2110" s="106" t="s">
        <v>773</v>
      </c>
      <c r="H2110" s="106" t="s">
        <v>765</v>
      </c>
      <c r="I2110" s="106">
        <v>15</v>
      </c>
      <c r="J2110" s="106"/>
      <c r="K2110" s="106"/>
      <c r="L2110" s="106" t="s">
        <v>774</v>
      </c>
      <c r="M2110" s="106" t="s">
        <v>924</v>
      </c>
      <c r="N2110" s="106">
        <v>0.52</v>
      </c>
      <c r="O2110" s="106">
        <v>1.2</v>
      </c>
      <c r="P2110" s="106" t="s">
        <v>714</v>
      </c>
      <c r="Q2110" s="107" t="s">
        <v>2887</v>
      </c>
      <c r="R2110" s="107" t="s">
        <v>73</v>
      </c>
    </row>
    <row r="2111" spans="2:18" ht="20.100000000000001" customHeight="1" x14ac:dyDescent="0.4">
      <c r="B2111" s="105" t="str">
        <f t="shared" si="96"/>
        <v/>
      </c>
      <c r="C2111" s="105" t="str">
        <f t="shared" si="97"/>
        <v/>
      </c>
      <c r="D2111" s="105" t="str">
        <f t="shared" si="98"/>
        <v/>
      </c>
      <c r="E2111" s="106" t="s">
        <v>2406</v>
      </c>
      <c r="F2111" s="106" t="s">
        <v>2829</v>
      </c>
      <c r="G2111" s="106" t="s">
        <v>773</v>
      </c>
      <c r="H2111" s="106" t="s">
        <v>729</v>
      </c>
      <c r="I2111" s="106">
        <v>16</v>
      </c>
      <c r="J2111" s="106"/>
      <c r="K2111" s="106"/>
      <c r="L2111" s="106" t="s">
        <v>1266</v>
      </c>
      <c r="M2111" s="106" t="s">
        <v>924</v>
      </c>
      <c r="N2111" s="106">
        <v>0.54</v>
      </c>
      <c r="O2111" s="106">
        <v>1.2</v>
      </c>
      <c r="P2111" s="106" t="s">
        <v>714</v>
      </c>
      <c r="Q2111" s="107" t="s">
        <v>2888</v>
      </c>
      <c r="R2111" s="107" t="s">
        <v>73</v>
      </c>
    </row>
    <row r="2112" spans="2:18" ht="20.100000000000001" customHeight="1" x14ac:dyDescent="0.4">
      <c r="B2112" s="105" t="str">
        <f t="shared" si="96"/>
        <v/>
      </c>
      <c r="C2112" s="105" t="str">
        <f t="shared" si="97"/>
        <v/>
      </c>
      <c r="D2112" s="105" t="str">
        <f t="shared" si="98"/>
        <v/>
      </c>
      <c r="E2112" s="106" t="s">
        <v>2406</v>
      </c>
      <c r="F2112" s="106" t="s">
        <v>2829</v>
      </c>
      <c r="G2112" s="106" t="s">
        <v>773</v>
      </c>
      <c r="H2112" s="106" t="s">
        <v>733</v>
      </c>
      <c r="I2112" s="106">
        <v>15</v>
      </c>
      <c r="J2112" s="106"/>
      <c r="K2112" s="106"/>
      <c r="L2112" s="106" t="s">
        <v>1266</v>
      </c>
      <c r="M2112" s="106" t="s">
        <v>924</v>
      </c>
      <c r="N2112" s="106">
        <v>0.53</v>
      </c>
      <c r="O2112" s="106">
        <v>1.2</v>
      </c>
      <c r="P2112" s="106" t="s">
        <v>714</v>
      </c>
      <c r="Q2112" s="107" t="s">
        <v>2889</v>
      </c>
      <c r="R2112" s="107" t="s">
        <v>73</v>
      </c>
    </row>
    <row r="2113" spans="2:18" ht="20.100000000000001" customHeight="1" x14ac:dyDescent="0.4">
      <c r="B2113" s="105" t="str">
        <f t="shared" si="96"/>
        <v/>
      </c>
      <c r="C2113" s="105" t="str">
        <f t="shared" si="97"/>
        <v/>
      </c>
      <c r="D2113" s="105" t="str">
        <f t="shared" si="98"/>
        <v/>
      </c>
      <c r="E2113" s="106" t="s">
        <v>2406</v>
      </c>
      <c r="F2113" s="106" t="s">
        <v>2829</v>
      </c>
      <c r="G2113" s="106" t="s">
        <v>773</v>
      </c>
      <c r="H2113" s="106" t="s">
        <v>765</v>
      </c>
      <c r="I2113" s="106">
        <v>14</v>
      </c>
      <c r="J2113" s="106"/>
      <c r="K2113" s="106"/>
      <c r="L2113" s="106" t="s">
        <v>1266</v>
      </c>
      <c r="M2113" s="106" t="s">
        <v>924</v>
      </c>
      <c r="N2113" s="106">
        <v>0.52</v>
      </c>
      <c r="O2113" s="106">
        <v>1.2</v>
      </c>
      <c r="P2113" s="106" t="s">
        <v>714</v>
      </c>
      <c r="Q2113" s="107" t="s">
        <v>2890</v>
      </c>
      <c r="R2113" s="107" t="s">
        <v>73</v>
      </c>
    </row>
    <row r="2114" spans="2:18" ht="20.100000000000001" customHeight="1" x14ac:dyDescent="0.4">
      <c r="B2114" s="105" t="str">
        <f t="shared" si="96"/>
        <v/>
      </c>
      <c r="C2114" s="105" t="str">
        <f t="shared" si="97"/>
        <v/>
      </c>
      <c r="D2114" s="105" t="str">
        <f t="shared" si="98"/>
        <v/>
      </c>
      <c r="E2114" s="106" t="s">
        <v>2406</v>
      </c>
      <c r="F2114" s="106" t="s">
        <v>2829</v>
      </c>
      <c r="G2114" s="106" t="s">
        <v>778</v>
      </c>
      <c r="H2114" s="106" t="s">
        <v>729</v>
      </c>
      <c r="I2114" s="106">
        <v>16</v>
      </c>
      <c r="J2114" s="106"/>
      <c r="K2114" s="106"/>
      <c r="L2114" s="106" t="s">
        <v>779</v>
      </c>
      <c r="M2114" s="106" t="s">
        <v>924</v>
      </c>
      <c r="N2114" s="106">
        <v>0.54</v>
      </c>
      <c r="O2114" s="106">
        <v>1.2</v>
      </c>
      <c r="P2114" s="106" t="s">
        <v>714</v>
      </c>
      <c r="Q2114" s="107" t="s">
        <v>2891</v>
      </c>
      <c r="R2114" s="107" t="s">
        <v>73</v>
      </c>
    </row>
    <row r="2115" spans="2:18" ht="20.100000000000001" customHeight="1" x14ac:dyDescent="0.4">
      <c r="B2115" s="105" t="str">
        <f t="shared" si="96"/>
        <v/>
      </c>
      <c r="C2115" s="105" t="str">
        <f t="shared" si="97"/>
        <v/>
      </c>
      <c r="D2115" s="105" t="str">
        <f t="shared" si="98"/>
        <v/>
      </c>
      <c r="E2115" s="106" t="s">
        <v>2406</v>
      </c>
      <c r="F2115" s="106" t="s">
        <v>2829</v>
      </c>
      <c r="G2115" s="106" t="s">
        <v>778</v>
      </c>
      <c r="H2115" s="106" t="s">
        <v>733</v>
      </c>
      <c r="I2115" s="106">
        <v>16</v>
      </c>
      <c r="J2115" s="106"/>
      <c r="K2115" s="106"/>
      <c r="L2115" s="106" t="s">
        <v>779</v>
      </c>
      <c r="M2115" s="106" t="s">
        <v>924</v>
      </c>
      <c r="N2115" s="106">
        <v>0.53</v>
      </c>
      <c r="O2115" s="106">
        <v>1.2</v>
      </c>
      <c r="P2115" s="106" t="s">
        <v>714</v>
      </c>
      <c r="Q2115" s="107" t="s">
        <v>2892</v>
      </c>
      <c r="R2115" s="107" t="s">
        <v>73</v>
      </c>
    </row>
    <row r="2116" spans="2:18" ht="20.100000000000001" customHeight="1" x14ac:dyDescent="0.4">
      <c r="B2116" s="105" t="str">
        <f t="shared" si="96"/>
        <v/>
      </c>
      <c r="C2116" s="105" t="str">
        <f t="shared" si="97"/>
        <v/>
      </c>
      <c r="D2116" s="105" t="str">
        <f t="shared" si="98"/>
        <v/>
      </c>
      <c r="E2116" s="106" t="s">
        <v>2406</v>
      </c>
      <c r="F2116" s="106" t="s">
        <v>2829</v>
      </c>
      <c r="G2116" s="106" t="s">
        <v>778</v>
      </c>
      <c r="H2116" s="106" t="s">
        <v>765</v>
      </c>
      <c r="I2116" s="106">
        <v>15</v>
      </c>
      <c r="J2116" s="106"/>
      <c r="K2116" s="106"/>
      <c r="L2116" s="106" t="s">
        <v>779</v>
      </c>
      <c r="M2116" s="106" t="s">
        <v>924</v>
      </c>
      <c r="N2116" s="106">
        <v>0.52</v>
      </c>
      <c r="O2116" s="106">
        <v>1.2</v>
      </c>
      <c r="P2116" s="106" t="s">
        <v>714</v>
      </c>
      <c r="Q2116" s="107" t="s">
        <v>2893</v>
      </c>
      <c r="R2116" s="107" t="s">
        <v>73</v>
      </c>
    </row>
    <row r="2117" spans="2:18" ht="20.100000000000001" customHeight="1" x14ac:dyDescent="0.4">
      <c r="B2117" s="105" t="str">
        <f t="shared" si="96"/>
        <v/>
      </c>
      <c r="C2117" s="105" t="str">
        <f t="shared" si="97"/>
        <v/>
      </c>
      <c r="D2117" s="105" t="str">
        <f t="shared" si="98"/>
        <v/>
      </c>
      <c r="E2117" s="106" t="s">
        <v>2406</v>
      </c>
      <c r="F2117" s="106" t="s">
        <v>2829</v>
      </c>
      <c r="G2117" s="106" t="s">
        <v>778</v>
      </c>
      <c r="H2117" s="106" t="s">
        <v>729</v>
      </c>
      <c r="I2117" s="106">
        <v>16</v>
      </c>
      <c r="J2117" s="106"/>
      <c r="K2117" s="106"/>
      <c r="L2117" s="106" t="s">
        <v>1269</v>
      </c>
      <c r="M2117" s="106" t="s">
        <v>924</v>
      </c>
      <c r="N2117" s="106">
        <v>0.54</v>
      </c>
      <c r="O2117" s="106">
        <v>1.2</v>
      </c>
      <c r="P2117" s="106" t="s">
        <v>714</v>
      </c>
      <c r="Q2117" s="107" t="s">
        <v>2894</v>
      </c>
      <c r="R2117" s="107" t="s">
        <v>73</v>
      </c>
    </row>
    <row r="2118" spans="2:18" ht="20.100000000000001" customHeight="1" x14ac:dyDescent="0.4">
      <c r="B2118" s="105" t="str">
        <f t="shared" si="96"/>
        <v/>
      </c>
      <c r="C2118" s="105" t="str">
        <f t="shared" si="97"/>
        <v/>
      </c>
      <c r="D2118" s="105" t="str">
        <f t="shared" si="98"/>
        <v/>
      </c>
      <c r="E2118" s="106" t="s">
        <v>2406</v>
      </c>
      <c r="F2118" s="106" t="s">
        <v>2829</v>
      </c>
      <c r="G2118" s="106" t="s">
        <v>778</v>
      </c>
      <c r="H2118" s="106" t="s">
        <v>733</v>
      </c>
      <c r="I2118" s="106">
        <v>15</v>
      </c>
      <c r="J2118" s="106"/>
      <c r="K2118" s="106"/>
      <c r="L2118" s="106" t="s">
        <v>1269</v>
      </c>
      <c r="M2118" s="106" t="s">
        <v>924</v>
      </c>
      <c r="N2118" s="106">
        <v>0.53</v>
      </c>
      <c r="O2118" s="106">
        <v>1.2</v>
      </c>
      <c r="P2118" s="106" t="s">
        <v>714</v>
      </c>
      <c r="Q2118" s="107" t="s">
        <v>2895</v>
      </c>
      <c r="R2118" s="107" t="s">
        <v>73</v>
      </c>
    </row>
    <row r="2119" spans="2:18" ht="20.100000000000001" customHeight="1" x14ac:dyDescent="0.4">
      <c r="B2119" s="105" t="str">
        <f t="shared" si="96"/>
        <v/>
      </c>
      <c r="C2119" s="105" t="str">
        <f t="shared" si="97"/>
        <v/>
      </c>
      <c r="D2119" s="105" t="str">
        <f t="shared" si="98"/>
        <v/>
      </c>
      <c r="E2119" s="106" t="s">
        <v>2406</v>
      </c>
      <c r="F2119" s="106" t="s">
        <v>2829</v>
      </c>
      <c r="G2119" s="106" t="s">
        <v>778</v>
      </c>
      <c r="H2119" s="106" t="s">
        <v>765</v>
      </c>
      <c r="I2119" s="106">
        <v>14</v>
      </c>
      <c r="J2119" s="106"/>
      <c r="K2119" s="106"/>
      <c r="L2119" s="106" t="s">
        <v>1269</v>
      </c>
      <c r="M2119" s="106" t="s">
        <v>924</v>
      </c>
      <c r="N2119" s="106">
        <v>0.52</v>
      </c>
      <c r="O2119" s="106">
        <v>1.2</v>
      </c>
      <c r="P2119" s="106" t="s">
        <v>714</v>
      </c>
      <c r="Q2119" s="107" t="s">
        <v>2896</v>
      </c>
      <c r="R2119" s="107" t="s">
        <v>73</v>
      </c>
    </row>
    <row r="2120" spans="2:18" ht="20.100000000000001" customHeight="1" x14ac:dyDescent="0.4">
      <c r="B2120" s="105" t="str">
        <f t="shared" si="96"/>
        <v/>
      </c>
      <c r="C2120" s="105" t="str">
        <f t="shared" si="97"/>
        <v/>
      </c>
      <c r="D2120" s="105" t="str">
        <f t="shared" si="98"/>
        <v/>
      </c>
      <c r="E2120" s="106" t="s">
        <v>2406</v>
      </c>
      <c r="F2120" s="106" t="s">
        <v>2829</v>
      </c>
      <c r="G2120" s="106" t="s">
        <v>782</v>
      </c>
      <c r="H2120" s="106" t="s">
        <v>729</v>
      </c>
      <c r="I2120" s="106">
        <v>16</v>
      </c>
      <c r="J2120" s="106"/>
      <c r="K2120" s="106"/>
      <c r="L2120" s="106" t="s">
        <v>783</v>
      </c>
      <c r="M2120" s="106" t="s">
        <v>924</v>
      </c>
      <c r="N2120" s="106">
        <v>0.51</v>
      </c>
      <c r="O2120" s="106">
        <v>1.2</v>
      </c>
      <c r="P2120" s="106" t="s">
        <v>714</v>
      </c>
      <c r="Q2120" s="107" t="s">
        <v>2897</v>
      </c>
      <c r="R2120" s="107" t="s">
        <v>73</v>
      </c>
    </row>
    <row r="2121" spans="2:18" ht="20.100000000000001" customHeight="1" x14ac:dyDescent="0.4">
      <c r="B2121" s="105" t="str">
        <f t="shared" si="96"/>
        <v/>
      </c>
      <c r="C2121" s="105" t="str">
        <f t="shared" si="97"/>
        <v/>
      </c>
      <c r="D2121" s="105" t="str">
        <f t="shared" si="98"/>
        <v/>
      </c>
      <c r="E2121" s="106" t="s">
        <v>2406</v>
      </c>
      <c r="F2121" s="106" t="s">
        <v>2829</v>
      </c>
      <c r="G2121" s="106" t="s">
        <v>782</v>
      </c>
      <c r="H2121" s="106" t="s">
        <v>733</v>
      </c>
      <c r="I2121" s="106">
        <v>16</v>
      </c>
      <c r="J2121" s="106"/>
      <c r="K2121" s="106"/>
      <c r="L2121" s="106" t="s">
        <v>783</v>
      </c>
      <c r="M2121" s="106" t="s">
        <v>924</v>
      </c>
      <c r="N2121" s="106">
        <v>0.5</v>
      </c>
      <c r="O2121" s="106">
        <v>1.2</v>
      </c>
      <c r="P2121" s="106" t="s">
        <v>714</v>
      </c>
      <c r="Q2121" s="107" t="s">
        <v>2898</v>
      </c>
      <c r="R2121" s="107" t="s">
        <v>73</v>
      </c>
    </row>
    <row r="2122" spans="2:18" ht="20.100000000000001" customHeight="1" x14ac:dyDescent="0.4">
      <c r="B2122" s="105" t="str">
        <f t="shared" si="96"/>
        <v/>
      </c>
      <c r="C2122" s="105" t="str">
        <f t="shared" si="97"/>
        <v/>
      </c>
      <c r="D2122" s="105" t="str">
        <f t="shared" si="98"/>
        <v/>
      </c>
      <c r="E2122" s="106" t="s">
        <v>2406</v>
      </c>
      <c r="F2122" s="106" t="s">
        <v>2829</v>
      </c>
      <c r="G2122" s="106" t="s">
        <v>782</v>
      </c>
      <c r="H2122" s="106" t="s">
        <v>765</v>
      </c>
      <c r="I2122" s="106">
        <v>15</v>
      </c>
      <c r="J2122" s="106"/>
      <c r="K2122" s="106"/>
      <c r="L2122" s="106" t="s">
        <v>783</v>
      </c>
      <c r="M2122" s="106" t="s">
        <v>924</v>
      </c>
      <c r="N2122" s="106">
        <v>0.49</v>
      </c>
      <c r="O2122" s="106">
        <v>1.2</v>
      </c>
      <c r="P2122" s="106" t="s">
        <v>714</v>
      </c>
      <c r="Q2122" s="107" t="s">
        <v>2899</v>
      </c>
      <c r="R2122" s="107" t="s">
        <v>73</v>
      </c>
    </row>
    <row r="2123" spans="2:18" ht="20.100000000000001" customHeight="1" x14ac:dyDescent="0.4">
      <c r="B2123" s="105" t="str">
        <f t="shared" si="96"/>
        <v/>
      </c>
      <c r="C2123" s="105" t="str">
        <f t="shared" si="97"/>
        <v/>
      </c>
      <c r="D2123" s="105" t="str">
        <f t="shared" si="98"/>
        <v/>
      </c>
      <c r="E2123" s="106" t="s">
        <v>2406</v>
      </c>
      <c r="F2123" s="106" t="s">
        <v>2829</v>
      </c>
      <c r="G2123" s="106" t="s">
        <v>2437</v>
      </c>
      <c r="H2123" s="106" t="s">
        <v>729</v>
      </c>
      <c r="I2123" s="106">
        <v>16</v>
      </c>
      <c r="J2123" s="106"/>
      <c r="K2123" s="106"/>
      <c r="L2123" s="106" t="s">
        <v>2438</v>
      </c>
      <c r="M2123" s="106" t="s">
        <v>924</v>
      </c>
      <c r="N2123" s="106">
        <v>0.53</v>
      </c>
      <c r="O2123" s="106">
        <v>1.2</v>
      </c>
      <c r="P2123" s="106" t="s">
        <v>714</v>
      </c>
      <c r="Q2123" s="107" t="s">
        <v>2900</v>
      </c>
      <c r="R2123" s="107" t="s">
        <v>73</v>
      </c>
    </row>
    <row r="2124" spans="2:18" ht="20.100000000000001" customHeight="1" x14ac:dyDescent="0.4">
      <c r="B2124" s="105" t="str">
        <f t="shared" si="96"/>
        <v/>
      </c>
      <c r="C2124" s="105" t="str">
        <f t="shared" si="97"/>
        <v/>
      </c>
      <c r="D2124" s="105" t="str">
        <f t="shared" si="98"/>
        <v/>
      </c>
      <c r="E2124" s="106" t="s">
        <v>2406</v>
      </c>
      <c r="F2124" s="106" t="s">
        <v>2829</v>
      </c>
      <c r="G2124" s="106" t="s">
        <v>2437</v>
      </c>
      <c r="H2124" s="106" t="s">
        <v>733</v>
      </c>
      <c r="I2124" s="106">
        <v>16</v>
      </c>
      <c r="J2124" s="106"/>
      <c r="K2124" s="106"/>
      <c r="L2124" s="106" t="s">
        <v>2438</v>
      </c>
      <c r="M2124" s="106" t="s">
        <v>924</v>
      </c>
      <c r="N2124" s="106">
        <v>0.52</v>
      </c>
      <c r="O2124" s="106">
        <v>1.2</v>
      </c>
      <c r="P2124" s="106" t="s">
        <v>714</v>
      </c>
      <c r="Q2124" s="107" t="s">
        <v>2901</v>
      </c>
      <c r="R2124" s="107" t="s">
        <v>73</v>
      </c>
    </row>
    <row r="2125" spans="2:18" ht="20.100000000000001" customHeight="1" x14ac:dyDescent="0.4">
      <c r="B2125" s="105" t="str">
        <f t="shared" si="96"/>
        <v/>
      </c>
      <c r="C2125" s="105" t="str">
        <f t="shared" si="97"/>
        <v/>
      </c>
      <c r="D2125" s="105" t="str">
        <f t="shared" si="98"/>
        <v/>
      </c>
      <c r="E2125" s="106" t="s">
        <v>2406</v>
      </c>
      <c r="F2125" s="106" t="s">
        <v>2829</v>
      </c>
      <c r="G2125" s="106" t="s">
        <v>2437</v>
      </c>
      <c r="H2125" s="106" t="s">
        <v>765</v>
      </c>
      <c r="I2125" s="106">
        <v>15</v>
      </c>
      <c r="J2125" s="106"/>
      <c r="K2125" s="106"/>
      <c r="L2125" s="106" t="s">
        <v>2438</v>
      </c>
      <c r="M2125" s="106" t="s">
        <v>924</v>
      </c>
      <c r="N2125" s="106">
        <v>0.52</v>
      </c>
      <c r="O2125" s="106">
        <v>1.2</v>
      </c>
      <c r="P2125" s="106" t="s">
        <v>714</v>
      </c>
      <c r="Q2125" s="107" t="s">
        <v>2902</v>
      </c>
      <c r="R2125" s="107" t="s">
        <v>73</v>
      </c>
    </row>
    <row r="2126" spans="2:18" ht="20.100000000000001" customHeight="1" x14ac:dyDescent="0.4">
      <c r="B2126" s="105" t="str">
        <f t="shared" si="96"/>
        <v/>
      </c>
      <c r="C2126" s="105" t="str">
        <f t="shared" si="97"/>
        <v/>
      </c>
      <c r="D2126" s="105" t="str">
        <f t="shared" si="98"/>
        <v/>
      </c>
      <c r="E2126" s="106" t="s">
        <v>2406</v>
      </c>
      <c r="F2126" s="106" t="s">
        <v>2829</v>
      </c>
      <c r="G2126" s="106" t="s">
        <v>2442</v>
      </c>
      <c r="H2126" s="106" t="s">
        <v>729</v>
      </c>
      <c r="I2126" s="106">
        <v>16</v>
      </c>
      <c r="J2126" s="106"/>
      <c r="K2126" s="106"/>
      <c r="L2126" s="106" t="s">
        <v>2443</v>
      </c>
      <c r="M2126" s="106" t="s">
        <v>924</v>
      </c>
      <c r="N2126" s="106">
        <v>0.53</v>
      </c>
      <c r="O2126" s="106">
        <v>1.2</v>
      </c>
      <c r="P2126" s="106" t="s">
        <v>714</v>
      </c>
      <c r="Q2126" s="107" t="s">
        <v>2903</v>
      </c>
      <c r="R2126" s="107" t="s">
        <v>73</v>
      </c>
    </row>
    <row r="2127" spans="2:18" ht="20.100000000000001" customHeight="1" x14ac:dyDescent="0.4">
      <c r="B2127" s="105" t="str">
        <f t="shared" si="96"/>
        <v/>
      </c>
      <c r="C2127" s="105" t="str">
        <f t="shared" si="97"/>
        <v/>
      </c>
      <c r="D2127" s="105" t="str">
        <f t="shared" si="98"/>
        <v/>
      </c>
      <c r="E2127" s="106" t="s">
        <v>2406</v>
      </c>
      <c r="F2127" s="106" t="s">
        <v>2829</v>
      </c>
      <c r="G2127" s="106" t="s">
        <v>2442</v>
      </c>
      <c r="H2127" s="106" t="s">
        <v>733</v>
      </c>
      <c r="I2127" s="106">
        <v>16</v>
      </c>
      <c r="J2127" s="106"/>
      <c r="K2127" s="106"/>
      <c r="L2127" s="106" t="s">
        <v>2443</v>
      </c>
      <c r="M2127" s="106" t="s">
        <v>924</v>
      </c>
      <c r="N2127" s="106">
        <v>0.52</v>
      </c>
      <c r="O2127" s="106">
        <v>1.2</v>
      </c>
      <c r="P2127" s="106" t="s">
        <v>714</v>
      </c>
      <c r="Q2127" s="107" t="s">
        <v>2904</v>
      </c>
      <c r="R2127" s="107" t="s">
        <v>73</v>
      </c>
    </row>
    <row r="2128" spans="2:18" ht="20.100000000000001" customHeight="1" x14ac:dyDescent="0.4">
      <c r="B2128" s="105" t="str">
        <f t="shared" ref="B2128:B2191" si="99">IF(OR($C$10="",$C$11=""),"",IFERROR(IF(AND($U$22&lt;&gt;R2128,$V$22&lt;&gt;R2128),"－",IF(AND(COUNTIF($C$10,"*樹脂スペーサー*")&gt;0,OR(M2128="空気",F2128="一般",F2128="一般ＰＧ")),"－",IF(AND($W$25&gt;0,$W$25&gt;=O2128),$U$25,IF(AND($W$26&gt;0,$W$26&gt;=O2128),$U$26,IF(AND($W$27&gt;0,$W$27&gt;=O2128),$U$27,IF(AND($W$28&gt;0,$W$28&gt;=O2128),$U$28,IF(AND($W$29&gt;0,$W$29&gt;=O2128),$U$29,IF(AND($W$30&gt;0,$W$30&gt;=O2128),$U$30,IF(AND($W$31&gt;0,$W$31&gt;=O2128),$U$31,"－"))))))))),"－"))</f>
        <v/>
      </c>
      <c r="C2128" s="105" t="str">
        <f t="shared" ref="C2128:C2191" si="100">IF(B2128="","",IF(B2128&lt;&gt;"－",VLOOKUP(B2128,$U$25:$V$31,2,FALSE),"－"))</f>
        <v/>
      </c>
      <c r="D2128" s="105" t="str">
        <f t="shared" ref="D2128:D2191" si="101">IF($H$9="","",IF($V$38&lt;&gt;"断熱等","－",IF(AND(COUNTIF($V$34,"*樹脂スペーサー*")&gt;0,OR(M2128="空気",F2128="一般",F2128="一般ＰＧ")),"－",IF(AND($V$35&lt;&gt;R2128,$W$35&lt;&gt;R2128),"－",IF(MID($H$9,10,1)="Z",IF(N2128&lt;=0.65,"○","－"),IF($V$36&gt;=O2128,"○","－"))))))</f>
        <v/>
      </c>
      <c r="E2128" s="106" t="s">
        <v>2406</v>
      </c>
      <c r="F2128" s="106" t="s">
        <v>2829</v>
      </c>
      <c r="G2128" s="106" t="s">
        <v>2442</v>
      </c>
      <c r="H2128" s="106" t="s">
        <v>765</v>
      </c>
      <c r="I2128" s="106">
        <v>15</v>
      </c>
      <c r="J2128" s="106"/>
      <c r="K2128" s="106"/>
      <c r="L2128" s="106" t="s">
        <v>2443</v>
      </c>
      <c r="M2128" s="106" t="s">
        <v>924</v>
      </c>
      <c r="N2128" s="106">
        <v>0.52</v>
      </c>
      <c r="O2128" s="106">
        <v>1.2</v>
      </c>
      <c r="P2128" s="106" t="s">
        <v>714</v>
      </c>
      <c r="Q2128" s="107" t="s">
        <v>2905</v>
      </c>
      <c r="R2128" s="107" t="s">
        <v>73</v>
      </c>
    </row>
    <row r="2129" spans="2:18" ht="20.100000000000001" customHeight="1" x14ac:dyDescent="0.4">
      <c r="B2129" s="105" t="str">
        <f t="shared" si="99"/>
        <v/>
      </c>
      <c r="C2129" s="105" t="str">
        <f t="shared" si="100"/>
        <v/>
      </c>
      <c r="D2129" s="105" t="str">
        <f t="shared" si="101"/>
        <v/>
      </c>
      <c r="E2129" s="106" t="s">
        <v>2406</v>
      </c>
      <c r="F2129" s="106" t="s">
        <v>2906</v>
      </c>
      <c r="G2129" s="106" t="s">
        <v>697</v>
      </c>
      <c r="H2129" s="106" t="s">
        <v>707</v>
      </c>
      <c r="I2129" s="106">
        <v>16</v>
      </c>
      <c r="J2129" s="106"/>
      <c r="K2129" s="106"/>
      <c r="L2129" s="106" t="s">
        <v>799</v>
      </c>
      <c r="M2129" s="106" t="s">
        <v>924</v>
      </c>
      <c r="N2129" s="106">
        <v>0.43</v>
      </c>
      <c r="O2129" s="106">
        <v>1.2</v>
      </c>
      <c r="P2129" s="106" t="s">
        <v>714</v>
      </c>
      <c r="Q2129" s="107" t="s">
        <v>2907</v>
      </c>
      <c r="R2129" s="107" t="s">
        <v>73</v>
      </c>
    </row>
    <row r="2130" spans="2:18" ht="20.100000000000001" customHeight="1" x14ac:dyDescent="0.4">
      <c r="B2130" s="105" t="str">
        <f t="shared" si="99"/>
        <v/>
      </c>
      <c r="C2130" s="105" t="str">
        <f t="shared" si="100"/>
        <v/>
      </c>
      <c r="D2130" s="105" t="str">
        <f t="shared" si="101"/>
        <v/>
      </c>
      <c r="E2130" s="106" t="s">
        <v>2406</v>
      </c>
      <c r="F2130" s="106" t="s">
        <v>2906</v>
      </c>
      <c r="G2130" s="106" t="s">
        <v>697</v>
      </c>
      <c r="H2130" s="106" t="s">
        <v>1817</v>
      </c>
      <c r="I2130" s="106">
        <v>16</v>
      </c>
      <c r="J2130" s="106"/>
      <c r="K2130" s="106"/>
      <c r="L2130" s="106" t="s">
        <v>799</v>
      </c>
      <c r="M2130" s="106" t="s">
        <v>924</v>
      </c>
      <c r="N2130" s="106">
        <v>0.43</v>
      </c>
      <c r="O2130" s="106">
        <v>1.2</v>
      </c>
      <c r="P2130" s="106" t="s">
        <v>714</v>
      </c>
      <c r="Q2130" s="107" t="s">
        <v>2908</v>
      </c>
      <c r="R2130" s="107" t="s">
        <v>73</v>
      </c>
    </row>
    <row r="2131" spans="2:18" ht="20.100000000000001" customHeight="1" x14ac:dyDescent="0.4">
      <c r="B2131" s="105" t="str">
        <f t="shared" si="99"/>
        <v/>
      </c>
      <c r="C2131" s="105" t="str">
        <f t="shared" si="100"/>
        <v/>
      </c>
      <c r="D2131" s="105" t="str">
        <f t="shared" si="101"/>
        <v/>
      </c>
      <c r="E2131" s="106" t="s">
        <v>2406</v>
      </c>
      <c r="F2131" s="106" t="s">
        <v>2906</v>
      </c>
      <c r="G2131" s="106" t="s">
        <v>697</v>
      </c>
      <c r="H2131" s="106" t="s">
        <v>1817</v>
      </c>
      <c r="I2131" s="106">
        <v>16</v>
      </c>
      <c r="J2131" s="106"/>
      <c r="K2131" s="106"/>
      <c r="L2131" s="106" t="s">
        <v>802</v>
      </c>
      <c r="M2131" s="106" t="s">
        <v>924</v>
      </c>
      <c r="N2131" s="106">
        <v>0.43</v>
      </c>
      <c r="O2131" s="106">
        <v>1.2</v>
      </c>
      <c r="P2131" s="106" t="s">
        <v>714</v>
      </c>
      <c r="Q2131" s="107" t="s">
        <v>2909</v>
      </c>
      <c r="R2131" s="107" t="s">
        <v>73</v>
      </c>
    </row>
    <row r="2132" spans="2:18" ht="20.100000000000001" customHeight="1" x14ac:dyDescent="0.4">
      <c r="B2132" s="105" t="str">
        <f t="shared" si="99"/>
        <v/>
      </c>
      <c r="C2132" s="105" t="str">
        <f t="shared" si="100"/>
        <v/>
      </c>
      <c r="D2132" s="105" t="str">
        <f t="shared" si="101"/>
        <v/>
      </c>
      <c r="E2132" s="106" t="s">
        <v>2406</v>
      </c>
      <c r="F2132" s="106" t="s">
        <v>2906</v>
      </c>
      <c r="G2132" s="106" t="s">
        <v>710</v>
      </c>
      <c r="H2132" s="106" t="s">
        <v>711</v>
      </c>
      <c r="I2132" s="106">
        <v>16</v>
      </c>
      <c r="J2132" s="106"/>
      <c r="K2132" s="106"/>
      <c r="L2132" s="106" t="s">
        <v>799</v>
      </c>
      <c r="M2132" s="106" t="s">
        <v>924</v>
      </c>
      <c r="N2132" s="106">
        <v>0.43</v>
      </c>
      <c r="O2132" s="106">
        <v>1.2</v>
      </c>
      <c r="P2132" s="106" t="s">
        <v>714</v>
      </c>
      <c r="Q2132" s="107" t="s">
        <v>2910</v>
      </c>
      <c r="R2132" s="107" t="s">
        <v>73</v>
      </c>
    </row>
    <row r="2133" spans="2:18" ht="20.100000000000001" customHeight="1" x14ac:dyDescent="0.4">
      <c r="B2133" s="105" t="str">
        <f t="shared" si="99"/>
        <v/>
      </c>
      <c r="C2133" s="105" t="str">
        <f t="shared" si="100"/>
        <v/>
      </c>
      <c r="D2133" s="105" t="str">
        <f t="shared" si="101"/>
        <v/>
      </c>
      <c r="E2133" s="106" t="s">
        <v>2406</v>
      </c>
      <c r="F2133" s="106" t="s">
        <v>2906</v>
      </c>
      <c r="G2133" s="106" t="s">
        <v>710</v>
      </c>
      <c r="H2133" s="106" t="s">
        <v>711</v>
      </c>
      <c r="I2133" s="106">
        <v>16</v>
      </c>
      <c r="J2133" s="106"/>
      <c r="K2133" s="106"/>
      <c r="L2133" s="106" t="s">
        <v>802</v>
      </c>
      <c r="M2133" s="106" t="s">
        <v>924</v>
      </c>
      <c r="N2133" s="106">
        <v>0.43</v>
      </c>
      <c r="O2133" s="106">
        <v>1.2</v>
      </c>
      <c r="P2133" s="106" t="s">
        <v>714</v>
      </c>
      <c r="Q2133" s="107" t="s">
        <v>2911</v>
      </c>
      <c r="R2133" s="107" t="s">
        <v>73</v>
      </c>
    </row>
    <row r="2134" spans="2:18" ht="20.100000000000001" customHeight="1" x14ac:dyDescent="0.4">
      <c r="B2134" s="105" t="str">
        <f t="shared" si="99"/>
        <v/>
      </c>
      <c r="C2134" s="105" t="str">
        <f t="shared" si="100"/>
        <v/>
      </c>
      <c r="D2134" s="105" t="str">
        <f t="shared" si="101"/>
        <v/>
      </c>
      <c r="E2134" s="106" t="s">
        <v>2406</v>
      </c>
      <c r="F2134" s="106" t="s">
        <v>2906</v>
      </c>
      <c r="G2134" s="106" t="s">
        <v>710</v>
      </c>
      <c r="H2134" s="106" t="s">
        <v>1098</v>
      </c>
      <c r="I2134" s="106">
        <v>16</v>
      </c>
      <c r="J2134" s="106"/>
      <c r="K2134" s="106"/>
      <c r="L2134" s="106" t="s">
        <v>819</v>
      </c>
      <c r="M2134" s="106" t="s">
        <v>924</v>
      </c>
      <c r="N2134" s="106">
        <v>0.42</v>
      </c>
      <c r="O2134" s="106">
        <v>1.2</v>
      </c>
      <c r="P2134" s="106" t="s">
        <v>714</v>
      </c>
      <c r="Q2134" s="107" t="s">
        <v>2912</v>
      </c>
      <c r="R2134" s="107" t="s">
        <v>73</v>
      </c>
    </row>
    <row r="2135" spans="2:18" ht="20.100000000000001" customHeight="1" x14ac:dyDescent="0.4">
      <c r="B2135" s="105" t="str">
        <f t="shared" si="99"/>
        <v/>
      </c>
      <c r="C2135" s="105" t="str">
        <f t="shared" si="100"/>
        <v/>
      </c>
      <c r="D2135" s="105" t="str">
        <f t="shared" si="101"/>
        <v/>
      </c>
      <c r="E2135" s="106" t="s">
        <v>2406</v>
      </c>
      <c r="F2135" s="106" t="s">
        <v>2906</v>
      </c>
      <c r="G2135" s="106" t="s">
        <v>721</v>
      </c>
      <c r="H2135" s="106" t="s">
        <v>722</v>
      </c>
      <c r="I2135" s="106">
        <v>16</v>
      </c>
      <c r="J2135" s="106"/>
      <c r="K2135" s="106"/>
      <c r="L2135" s="106" t="s">
        <v>799</v>
      </c>
      <c r="M2135" s="106" t="s">
        <v>924</v>
      </c>
      <c r="N2135" s="106">
        <v>0.42</v>
      </c>
      <c r="O2135" s="106">
        <v>1.2</v>
      </c>
      <c r="P2135" s="106" t="s">
        <v>714</v>
      </c>
      <c r="Q2135" s="107" t="s">
        <v>2913</v>
      </c>
      <c r="R2135" s="107" t="s">
        <v>73</v>
      </c>
    </row>
    <row r="2136" spans="2:18" ht="20.100000000000001" customHeight="1" x14ac:dyDescent="0.4">
      <c r="B2136" s="105" t="str">
        <f t="shared" si="99"/>
        <v/>
      </c>
      <c r="C2136" s="105" t="str">
        <f t="shared" si="100"/>
        <v/>
      </c>
      <c r="D2136" s="105" t="str">
        <f t="shared" si="101"/>
        <v/>
      </c>
      <c r="E2136" s="106" t="s">
        <v>2406</v>
      </c>
      <c r="F2136" s="106" t="s">
        <v>2906</v>
      </c>
      <c r="G2136" s="106" t="s">
        <v>721</v>
      </c>
      <c r="H2136" s="106" t="s">
        <v>722</v>
      </c>
      <c r="I2136" s="106">
        <v>16</v>
      </c>
      <c r="J2136" s="106"/>
      <c r="K2136" s="106"/>
      <c r="L2136" s="106" t="s">
        <v>802</v>
      </c>
      <c r="M2136" s="106" t="s">
        <v>924</v>
      </c>
      <c r="N2136" s="106">
        <v>0.42</v>
      </c>
      <c r="O2136" s="106">
        <v>1.2</v>
      </c>
      <c r="P2136" s="106" t="s">
        <v>714</v>
      </c>
      <c r="Q2136" s="107" t="s">
        <v>2914</v>
      </c>
      <c r="R2136" s="107" t="s">
        <v>73</v>
      </c>
    </row>
    <row r="2137" spans="2:18" ht="20.100000000000001" customHeight="1" x14ac:dyDescent="0.4">
      <c r="B2137" s="105" t="str">
        <f t="shared" si="99"/>
        <v/>
      </c>
      <c r="C2137" s="105" t="str">
        <f t="shared" si="100"/>
        <v/>
      </c>
      <c r="D2137" s="105" t="str">
        <f t="shared" si="101"/>
        <v/>
      </c>
      <c r="E2137" s="106" t="s">
        <v>2406</v>
      </c>
      <c r="F2137" s="106" t="s">
        <v>2906</v>
      </c>
      <c r="G2137" s="106" t="s">
        <v>773</v>
      </c>
      <c r="H2137" s="106" t="s">
        <v>774</v>
      </c>
      <c r="I2137" s="106">
        <v>16</v>
      </c>
      <c r="J2137" s="106"/>
      <c r="K2137" s="106"/>
      <c r="L2137" s="106" t="s">
        <v>799</v>
      </c>
      <c r="M2137" s="106" t="s">
        <v>924</v>
      </c>
      <c r="N2137" s="106">
        <v>0.4</v>
      </c>
      <c r="O2137" s="106">
        <v>1.2</v>
      </c>
      <c r="P2137" s="106" t="s">
        <v>714</v>
      </c>
      <c r="Q2137" s="107" t="s">
        <v>2915</v>
      </c>
      <c r="R2137" s="107" t="s">
        <v>73</v>
      </c>
    </row>
    <row r="2138" spans="2:18" ht="20.100000000000001" customHeight="1" x14ac:dyDescent="0.4">
      <c r="B2138" s="105" t="str">
        <f t="shared" si="99"/>
        <v/>
      </c>
      <c r="C2138" s="105" t="str">
        <f t="shared" si="100"/>
        <v/>
      </c>
      <c r="D2138" s="105" t="str">
        <f t="shared" si="101"/>
        <v/>
      </c>
      <c r="E2138" s="106" t="s">
        <v>2406</v>
      </c>
      <c r="F2138" s="106" t="s">
        <v>2906</v>
      </c>
      <c r="G2138" s="106" t="s">
        <v>773</v>
      </c>
      <c r="H2138" s="106" t="s">
        <v>774</v>
      </c>
      <c r="I2138" s="106">
        <v>16</v>
      </c>
      <c r="J2138" s="106"/>
      <c r="K2138" s="106"/>
      <c r="L2138" s="106" t="s">
        <v>802</v>
      </c>
      <c r="M2138" s="106" t="s">
        <v>924</v>
      </c>
      <c r="N2138" s="106">
        <v>0.4</v>
      </c>
      <c r="O2138" s="106">
        <v>1.2</v>
      </c>
      <c r="P2138" s="106" t="s">
        <v>714</v>
      </c>
      <c r="Q2138" s="107" t="s">
        <v>2916</v>
      </c>
      <c r="R2138" s="107" t="s">
        <v>73</v>
      </c>
    </row>
    <row r="2139" spans="2:18" ht="20.100000000000001" customHeight="1" x14ac:dyDescent="0.4">
      <c r="B2139" s="105" t="str">
        <f t="shared" si="99"/>
        <v/>
      </c>
      <c r="C2139" s="105" t="str">
        <f t="shared" si="100"/>
        <v/>
      </c>
      <c r="D2139" s="105" t="str">
        <f t="shared" si="101"/>
        <v/>
      </c>
      <c r="E2139" s="106" t="s">
        <v>2406</v>
      </c>
      <c r="F2139" s="106" t="s">
        <v>2906</v>
      </c>
      <c r="G2139" s="106" t="s">
        <v>773</v>
      </c>
      <c r="H2139" s="106" t="s">
        <v>1266</v>
      </c>
      <c r="I2139" s="106">
        <v>16</v>
      </c>
      <c r="J2139" s="106"/>
      <c r="K2139" s="106"/>
      <c r="L2139" s="106" t="s">
        <v>799</v>
      </c>
      <c r="M2139" s="106" t="s">
        <v>924</v>
      </c>
      <c r="N2139" s="106">
        <v>0.4</v>
      </c>
      <c r="O2139" s="106">
        <v>1.2</v>
      </c>
      <c r="P2139" s="106" t="s">
        <v>714</v>
      </c>
      <c r="Q2139" s="107" t="s">
        <v>2917</v>
      </c>
      <c r="R2139" s="107" t="s">
        <v>73</v>
      </c>
    </row>
    <row r="2140" spans="2:18" ht="20.100000000000001" customHeight="1" x14ac:dyDescent="0.4">
      <c r="B2140" s="105" t="str">
        <f t="shared" si="99"/>
        <v/>
      </c>
      <c r="C2140" s="105" t="str">
        <f t="shared" si="100"/>
        <v/>
      </c>
      <c r="D2140" s="105" t="str">
        <f t="shared" si="101"/>
        <v/>
      </c>
      <c r="E2140" s="106" t="s">
        <v>2406</v>
      </c>
      <c r="F2140" s="106" t="s">
        <v>2906</v>
      </c>
      <c r="G2140" s="106" t="s">
        <v>773</v>
      </c>
      <c r="H2140" s="106" t="s">
        <v>1266</v>
      </c>
      <c r="I2140" s="106">
        <v>15</v>
      </c>
      <c r="J2140" s="106"/>
      <c r="K2140" s="106"/>
      <c r="L2140" s="106" t="s">
        <v>802</v>
      </c>
      <c r="M2140" s="106" t="s">
        <v>924</v>
      </c>
      <c r="N2140" s="106">
        <v>0.4</v>
      </c>
      <c r="O2140" s="106">
        <v>1.2</v>
      </c>
      <c r="P2140" s="106" t="s">
        <v>714</v>
      </c>
      <c r="Q2140" s="107" t="s">
        <v>2918</v>
      </c>
      <c r="R2140" s="107" t="s">
        <v>73</v>
      </c>
    </row>
    <row r="2141" spans="2:18" ht="20.100000000000001" customHeight="1" x14ac:dyDescent="0.4">
      <c r="B2141" s="105" t="str">
        <f t="shared" si="99"/>
        <v/>
      </c>
      <c r="C2141" s="105" t="str">
        <f t="shared" si="100"/>
        <v/>
      </c>
      <c r="D2141" s="105" t="str">
        <f t="shared" si="101"/>
        <v/>
      </c>
      <c r="E2141" s="106" t="s">
        <v>2406</v>
      </c>
      <c r="F2141" s="106" t="s">
        <v>2906</v>
      </c>
      <c r="G2141" s="106" t="s">
        <v>778</v>
      </c>
      <c r="H2141" s="106" t="s">
        <v>779</v>
      </c>
      <c r="I2141" s="106">
        <v>16</v>
      </c>
      <c r="J2141" s="106"/>
      <c r="K2141" s="106"/>
      <c r="L2141" s="106" t="s">
        <v>799</v>
      </c>
      <c r="M2141" s="106" t="s">
        <v>924</v>
      </c>
      <c r="N2141" s="106">
        <v>0.4</v>
      </c>
      <c r="O2141" s="106">
        <v>1.2</v>
      </c>
      <c r="P2141" s="106" t="s">
        <v>714</v>
      </c>
      <c r="Q2141" s="107" t="s">
        <v>2919</v>
      </c>
      <c r="R2141" s="107" t="s">
        <v>73</v>
      </c>
    </row>
    <row r="2142" spans="2:18" ht="20.100000000000001" customHeight="1" x14ac:dyDescent="0.4">
      <c r="B2142" s="105" t="str">
        <f t="shared" si="99"/>
        <v/>
      </c>
      <c r="C2142" s="105" t="str">
        <f t="shared" si="100"/>
        <v/>
      </c>
      <c r="D2142" s="105" t="str">
        <f t="shared" si="101"/>
        <v/>
      </c>
      <c r="E2142" s="106" t="s">
        <v>2406</v>
      </c>
      <c r="F2142" s="106" t="s">
        <v>2906</v>
      </c>
      <c r="G2142" s="106" t="s">
        <v>778</v>
      </c>
      <c r="H2142" s="106" t="s">
        <v>779</v>
      </c>
      <c r="I2142" s="106">
        <v>16</v>
      </c>
      <c r="J2142" s="106"/>
      <c r="K2142" s="106"/>
      <c r="L2142" s="106" t="s">
        <v>802</v>
      </c>
      <c r="M2142" s="106" t="s">
        <v>924</v>
      </c>
      <c r="N2142" s="106">
        <v>0.4</v>
      </c>
      <c r="O2142" s="106">
        <v>1.2</v>
      </c>
      <c r="P2142" s="106" t="s">
        <v>714</v>
      </c>
      <c r="Q2142" s="107" t="s">
        <v>2920</v>
      </c>
      <c r="R2142" s="107" t="s">
        <v>73</v>
      </c>
    </row>
    <row r="2143" spans="2:18" ht="20.100000000000001" customHeight="1" x14ac:dyDescent="0.4">
      <c r="B2143" s="105" t="str">
        <f t="shared" si="99"/>
        <v/>
      </c>
      <c r="C2143" s="105" t="str">
        <f t="shared" si="100"/>
        <v/>
      </c>
      <c r="D2143" s="105" t="str">
        <f t="shared" si="101"/>
        <v/>
      </c>
      <c r="E2143" s="106" t="s">
        <v>2406</v>
      </c>
      <c r="F2143" s="106" t="s">
        <v>2906</v>
      </c>
      <c r="G2143" s="106" t="s">
        <v>778</v>
      </c>
      <c r="H2143" s="106" t="s">
        <v>1269</v>
      </c>
      <c r="I2143" s="106">
        <v>16</v>
      </c>
      <c r="J2143" s="106"/>
      <c r="K2143" s="106"/>
      <c r="L2143" s="106" t="s">
        <v>799</v>
      </c>
      <c r="M2143" s="106" t="s">
        <v>924</v>
      </c>
      <c r="N2143" s="106">
        <v>0.4</v>
      </c>
      <c r="O2143" s="106">
        <v>1.2</v>
      </c>
      <c r="P2143" s="106" t="s">
        <v>714</v>
      </c>
      <c r="Q2143" s="107" t="s">
        <v>2921</v>
      </c>
      <c r="R2143" s="107" t="s">
        <v>73</v>
      </c>
    </row>
    <row r="2144" spans="2:18" ht="20.100000000000001" customHeight="1" x14ac:dyDescent="0.4">
      <c r="B2144" s="105" t="str">
        <f t="shared" si="99"/>
        <v/>
      </c>
      <c r="C2144" s="105" t="str">
        <f t="shared" si="100"/>
        <v/>
      </c>
      <c r="D2144" s="105" t="str">
        <f t="shared" si="101"/>
        <v/>
      </c>
      <c r="E2144" s="106" t="s">
        <v>2406</v>
      </c>
      <c r="F2144" s="106" t="s">
        <v>2906</v>
      </c>
      <c r="G2144" s="106" t="s">
        <v>778</v>
      </c>
      <c r="H2144" s="106" t="s">
        <v>1269</v>
      </c>
      <c r="I2144" s="106">
        <v>15</v>
      </c>
      <c r="J2144" s="106"/>
      <c r="K2144" s="106"/>
      <c r="L2144" s="106" t="s">
        <v>802</v>
      </c>
      <c r="M2144" s="106" t="s">
        <v>924</v>
      </c>
      <c r="N2144" s="106">
        <v>0.4</v>
      </c>
      <c r="O2144" s="106">
        <v>1.2</v>
      </c>
      <c r="P2144" s="106" t="s">
        <v>714</v>
      </c>
      <c r="Q2144" s="107" t="s">
        <v>2922</v>
      </c>
      <c r="R2144" s="107" t="s">
        <v>73</v>
      </c>
    </row>
    <row r="2145" spans="2:18" ht="20.100000000000001" customHeight="1" x14ac:dyDescent="0.4">
      <c r="B2145" s="105" t="str">
        <f t="shared" si="99"/>
        <v/>
      </c>
      <c r="C2145" s="105" t="str">
        <f t="shared" si="100"/>
        <v/>
      </c>
      <c r="D2145" s="105" t="str">
        <f t="shared" si="101"/>
        <v/>
      </c>
      <c r="E2145" s="106" t="s">
        <v>2406</v>
      </c>
      <c r="F2145" s="106" t="s">
        <v>2906</v>
      </c>
      <c r="G2145" s="106" t="s">
        <v>782</v>
      </c>
      <c r="H2145" s="106" t="s">
        <v>783</v>
      </c>
      <c r="I2145" s="106">
        <v>16</v>
      </c>
      <c r="J2145" s="106"/>
      <c r="K2145" s="106"/>
      <c r="L2145" s="106" t="s">
        <v>799</v>
      </c>
      <c r="M2145" s="106" t="s">
        <v>924</v>
      </c>
      <c r="N2145" s="106">
        <v>0.28000000000000003</v>
      </c>
      <c r="O2145" s="106">
        <v>1.2</v>
      </c>
      <c r="P2145" s="106" t="s">
        <v>714</v>
      </c>
      <c r="Q2145" s="107" t="s">
        <v>2923</v>
      </c>
      <c r="R2145" s="107" t="s">
        <v>73</v>
      </c>
    </row>
    <row r="2146" spans="2:18" ht="20.100000000000001" customHeight="1" x14ac:dyDescent="0.4">
      <c r="B2146" s="105" t="str">
        <f t="shared" si="99"/>
        <v/>
      </c>
      <c r="C2146" s="105" t="str">
        <f t="shared" si="100"/>
        <v/>
      </c>
      <c r="D2146" s="105" t="str">
        <f t="shared" si="101"/>
        <v/>
      </c>
      <c r="E2146" s="106" t="s">
        <v>2406</v>
      </c>
      <c r="F2146" s="106" t="s">
        <v>2906</v>
      </c>
      <c r="G2146" s="106" t="s">
        <v>782</v>
      </c>
      <c r="H2146" s="106" t="s">
        <v>783</v>
      </c>
      <c r="I2146" s="106">
        <v>16</v>
      </c>
      <c r="J2146" s="106"/>
      <c r="K2146" s="106"/>
      <c r="L2146" s="106" t="s">
        <v>802</v>
      </c>
      <c r="M2146" s="106" t="s">
        <v>924</v>
      </c>
      <c r="N2146" s="106">
        <v>0.28000000000000003</v>
      </c>
      <c r="O2146" s="106">
        <v>1.2</v>
      </c>
      <c r="P2146" s="106" t="s">
        <v>714</v>
      </c>
      <c r="Q2146" s="107" t="s">
        <v>2924</v>
      </c>
      <c r="R2146" s="107" t="s">
        <v>73</v>
      </c>
    </row>
    <row r="2147" spans="2:18" ht="20.100000000000001" customHeight="1" x14ac:dyDescent="0.4">
      <c r="B2147" s="105" t="str">
        <f t="shared" si="99"/>
        <v/>
      </c>
      <c r="C2147" s="105" t="str">
        <f t="shared" si="100"/>
        <v/>
      </c>
      <c r="D2147" s="105" t="str">
        <f t="shared" si="101"/>
        <v/>
      </c>
      <c r="E2147" s="106" t="s">
        <v>2406</v>
      </c>
      <c r="F2147" s="106" t="s">
        <v>2906</v>
      </c>
      <c r="G2147" s="106" t="s">
        <v>2477</v>
      </c>
      <c r="H2147" s="106" t="s">
        <v>799</v>
      </c>
      <c r="I2147" s="106">
        <v>16</v>
      </c>
      <c r="J2147" s="106"/>
      <c r="K2147" s="106"/>
      <c r="L2147" s="106" t="s">
        <v>2478</v>
      </c>
      <c r="M2147" s="106" t="s">
        <v>924</v>
      </c>
      <c r="N2147" s="106">
        <v>0.37</v>
      </c>
      <c r="O2147" s="106">
        <v>1.2</v>
      </c>
      <c r="P2147" s="106" t="s">
        <v>714</v>
      </c>
      <c r="Q2147" s="107" t="s">
        <v>2925</v>
      </c>
      <c r="R2147" s="107" t="s">
        <v>73</v>
      </c>
    </row>
    <row r="2148" spans="2:18" ht="20.100000000000001" customHeight="1" x14ac:dyDescent="0.4">
      <c r="B2148" s="105" t="str">
        <f t="shared" si="99"/>
        <v/>
      </c>
      <c r="C2148" s="105" t="str">
        <f t="shared" si="100"/>
        <v/>
      </c>
      <c r="D2148" s="105" t="str">
        <f t="shared" si="101"/>
        <v/>
      </c>
      <c r="E2148" s="106" t="s">
        <v>2406</v>
      </c>
      <c r="F2148" s="106" t="s">
        <v>2906</v>
      </c>
      <c r="G2148" s="106" t="s">
        <v>2477</v>
      </c>
      <c r="H2148" s="106" t="s">
        <v>802</v>
      </c>
      <c r="I2148" s="106">
        <v>16</v>
      </c>
      <c r="J2148" s="106"/>
      <c r="K2148" s="106"/>
      <c r="L2148" s="106" t="s">
        <v>2478</v>
      </c>
      <c r="M2148" s="106" t="s">
        <v>924</v>
      </c>
      <c r="N2148" s="106">
        <v>0.36</v>
      </c>
      <c r="O2148" s="106">
        <v>1.2</v>
      </c>
      <c r="P2148" s="106" t="s">
        <v>714</v>
      </c>
      <c r="Q2148" s="107" t="s">
        <v>2926</v>
      </c>
      <c r="R2148" s="107" t="s">
        <v>73</v>
      </c>
    </row>
    <row r="2149" spans="2:18" ht="20.100000000000001" customHeight="1" x14ac:dyDescent="0.4">
      <c r="B2149" s="105" t="str">
        <f t="shared" si="99"/>
        <v/>
      </c>
      <c r="C2149" s="105" t="str">
        <f t="shared" si="100"/>
        <v/>
      </c>
      <c r="D2149" s="105" t="str">
        <f t="shared" si="101"/>
        <v/>
      </c>
      <c r="E2149" s="106" t="s">
        <v>2406</v>
      </c>
      <c r="F2149" s="106" t="s">
        <v>2906</v>
      </c>
      <c r="G2149" s="106" t="s">
        <v>2482</v>
      </c>
      <c r="H2149" s="106" t="s">
        <v>799</v>
      </c>
      <c r="I2149" s="106">
        <v>16</v>
      </c>
      <c r="J2149" s="106"/>
      <c r="K2149" s="106"/>
      <c r="L2149" s="106" t="s">
        <v>2483</v>
      </c>
      <c r="M2149" s="106" t="s">
        <v>924</v>
      </c>
      <c r="N2149" s="106">
        <v>0.37</v>
      </c>
      <c r="O2149" s="106">
        <v>1.2</v>
      </c>
      <c r="P2149" s="106" t="s">
        <v>714</v>
      </c>
      <c r="Q2149" s="107" t="s">
        <v>2927</v>
      </c>
      <c r="R2149" s="107" t="s">
        <v>73</v>
      </c>
    </row>
    <row r="2150" spans="2:18" ht="20.100000000000001" customHeight="1" x14ac:dyDescent="0.4">
      <c r="B2150" s="105" t="str">
        <f t="shared" si="99"/>
        <v/>
      </c>
      <c r="C2150" s="105" t="str">
        <f t="shared" si="100"/>
        <v/>
      </c>
      <c r="D2150" s="105" t="str">
        <f t="shared" si="101"/>
        <v/>
      </c>
      <c r="E2150" s="106" t="s">
        <v>2406</v>
      </c>
      <c r="F2150" s="106" t="s">
        <v>2906</v>
      </c>
      <c r="G2150" s="106" t="s">
        <v>2482</v>
      </c>
      <c r="H2150" s="106" t="s">
        <v>802</v>
      </c>
      <c r="I2150" s="106">
        <v>16</v>
      </c>
      <c r="J2150" s="106"/>
      <c r="K2150" s="106"/>
      <c r="L2150" s="106" t="s">
        <v>2483</v>
      </c>
      <c r="M2150" s="106" t="s">
        <v>924</v>
      </c>
      <c r="N2150" s="106">
        <v>0.36</v>
      </c>
      <c r="O2150" s="106">
        <v>1.2</v>
      </c>
      <c r="P2150" s="106" t="s">
        <v>714</v>
      </c>
      <c r="Q2150" s="107" t="s">
        <v>2928</v>
      </c>
      <c r="R2150" s="107" t="s">
        <v>73</v>
      </c>
    </row>
    <row r="2151" spans="2:18" ht="20.100000000000001" customHeight="1" x14ac:dyDescent="0.4">
      <c r="B2151" s="105" t="str">
        <f t="shared" si="99"/>
        <v/>
      </c>
      <c r="C2151" s="105" t="str">
        <f t="shared" si="100"/>
        <v/>
      </c>
      <c r="D2151" s="105" t="str">
        <f t="shared" si="101"/>
        <v/>
      </c>
      <c r="E2151" s="106" t="s">
        <v>2406</v>
      </c>
      <c r="F2151" s="106" t="s">
        <v>2906</v>
      </c>
      <c r="G2151" s="106" t="s">
        <v>2437</v>
      </c>
      <c r="H2151" s="106" t="s">
        <v>2438</v>
      </c>
      <c r="I2151" s="106">
        <v>16</v>
      </c>
      <c r="J2151" s="106"/>
      <c r="K2151" s="106"/>
      <c r="L2151" s="106" t="s">
        <v>799</v>
      </c>
      <c r="M2151" s="106" t="s">
        <v>924</v>
      </c>
      <c r="N2151" s="106">
        <v>0.39</v>
      </c>
      <c r="O2151" s="106">
        <v>1.2</v>
      </c>
      <c r="P2151" s="106" t="s">
        <v>714</v>
      </c>
      <c r="Q2151" s="107" t="s">
        <v>2929</v>
      </c>
      <c r="R2151" s="107" t="s">
        <v>73</v>
      </c>
    </row>
    <row r="2152" spans="2:18" ht="20.100000000000001" customHeight="1" x14ac:dyDescent="0.4">
      <c r="B2152" s="105" t="str">
        <f t="shared" si="99"/>
        <v/>
      </c>
      <c r="C2152" s="105" t="str">
        <f t="shared" si="100"/>
        <v/>
      </c>
      <c r="D2152" s="105" t="str">
        <f t="shared" si="101"/>
        <v/>
      </c>
      <c r="E2152" s="106" t="s">
        <v>2406</v>
      </c>
      <c r="F2152" s="106" t="s">
        <v>2906</v>
      </c>
      <c r="G2152" s="106" t="s">
        <v>2437</v>
      </c>
      <c r="H2152" s="106" t="s">
        <v>2438</v>
      </c>
      <c r="I2152" s="106">
        <v>16</v>
      </c>
      <c r="J2152" s="106"/>
      <c r="K2152" s="106"/>
      <c r="L2152" s="106" t="s">
        <v>802</v>
      </c>
      <c r="M2152" s="106" t="s">
        <v>924</v>
      </c>
      <c r="N2152" s="106">
        <v>0.39</v>
      </c>
      <c r="O2152" s="106">
        <v>1.2</v>
      </c>
      <c r="P2152" s="106" t="s">
        <v>714</v>
      </c>
      <c r="Q2152" s="107" t="s">
        <v>2930</v>
      </c>
      <c r="R2152" s="107" t="s">
        <v>73</v>
      </c>
    </row>
    <row r="2153" spans="2:18" ht="20.100000000000001" customHeight="1" x14ac:dyDescent="0.4">
      <c r="B2153" s="105" t="str">
        <f t="shared" si="99"/>
        <v/>
      </c>
      <c r="C2153" s="105" t="str">
        <f t="shared" si="100"/>
        <v/>
      </c>
      <c r="D2153" s="105" t="str">
        <f t="shared" si="101"/>
        <v/>
      </c>
      <c r="E2153" s="106" t="s">
        <v>2406</v>
      </c>
      <c r="F2153" s="106" t="s">
        <v>2906</v>
      </c>
      <c r="G2153" s="106" t="s">
        <v>2442</v>
      </c>
      <c r="H2153" s="106" t="s">
        <v>2443</v>
      </c>
      <c r="I2153" s="106">
        <v>16</v>
      </c>
      <c r="J2153" s="106"/>
      <c r="K2153" s="106"/>
      <c r="L2153" s="106" t="s">
        <v>799</v>
      </c>
      <c r="M2153" s="106" t="s">
        <v>924</v>
      </c>
      <c r="N2153" s="106">
        <v>0.39</v>
      </c>
      <c r="O2153" s="106">
        <v>1.2</v>
      </c>
      <c r="P2153" s="106" t="s">
        <v>714</v>
      </c>
      <c r="Q2153" s="107" t="s">
        <v>2931</v>
      </c>
      <c r="R2153" s="107" t="s">
        <v>73</v>
      </c>
    </row>
    <row r="2154" spans="2:18" ht="20.100000000000001" customHeight="1" x14ac:dyDescent="0.4">
      <c r="B2154" s="105" t="str">
        <f t="shared" si="99"/>
        <v/>
      </c>
      <c r="C2154" s="105" t="str">
        <f t="shared" si="100"/>
        <v/>
      </c>
      <c r="D2154" s="105" t="str">
        <f t="shared" si="101"/>
        <v/>
      </c>
      <c r="E2154" s="106" t="s">
        <v>2406</v>
      </c>
      <c r="F2154" s="106" t="s">
        <v>2906</v>
      </c>
      <c r="G2154" s="106" t="s">
        <v>2442</v>
      </c>
      <c r="H2154" s="106" t="s">
        <v>2443</v>
      </c>
      <c r="I2154" s="106">
        <v>16</v>
      </c>
      <c r="J2154" s="106"/>
      <c r="K2154" s="106"/>
      <c r="L2154" s="106" t="s">
        <v>802</v>
      </c>
      <c r="M2154" s="106" t="s">
        <v>924</v>
      </c>
      <c r="N2154" s="106">
        <v>0.39</v>
      </c>
      <c r="O2154" s="106">
        <v>1.2</v>
      </c>
      <c r="P2154" s="106" t="s">
        <v>714</v>
      </c>
      <c r="Q2154" s="107" t="s">
        <v>2932</v>
      </c>
      <c r="R2154" s="107" t="s">
        <v>73</v>
      </c>
    </row>
    <row r="2155" spans="2:18" ht="20.100000000000001" customHeight="1" x14ac:dyDescent="0.4">
      <c r="B2155" s="105" t="str">
        <f t="shared" si="99"/>
        <v/>
      </c>
      <c r="C2155" s="105" t="str">
        <f t="shared" si="100"/>
        <v/>
      </c>
      <c r="D2155" s="105" t="str">
        <f t="shared" si="101"/>
        <v/>
      </c>
      <c r="E2155" s="106" t="s">
        <v>2406</v>
      </c>
      <c r="F2155" s="106" t="s">
        <v>2906</v>
      </c>
      <c r="G2155" s="106" t="s">
        <v>697</v>
      </c>
      <c r="H2155" s="106" t="s">
        <v>799</v>
      </c>
      <c r="I2155" s="106">
        <v>16</v>
      </c>
      <c r="J2155" s="106"/>
      <c r="K2155" s="106"/>
      <c r="L2155" s="106" t="s">
        <v>707</v>
      </c>
      <c r="M2155" s="106" t="s">
        <v>924</v>
      </c>
      <c r="N2155" s="106">
        <v>0.37</v>
      </c>
      <c r="O2155" s="106">
        <v>1.2</v>
      </c>
      <c r="P2155" s="106" t="s">
        <v>714</v>
      </c>
      <c r="Q2155" s="107" t="s">
        <v>2933</v>
      </c>
      <c r="R2155" s="107" t="s">
        <v>73</v>
      </c>
    </row>
    <row r="2156" spans="2:18" ht="20.100000000000001" customHeight="1" x14ac:dyDescent="0.4">
      <c r="B2156" s="105" t="str">
        <f t="shared" si="99"/>
        <v/>
      </c>
      <c r="C2156" s="105" t="str">
        <f t="shared" si="100"/>
        <v/>
      </c>
      <c r="D2156" s="105" t="str">
        <f t="shared" si="101"/>
        <v/>
      </c>
      <c r="E2156" s="106" t="s">
        <v>2406</v>
      </c>
      <c r="F2156" s="106" t="s">
        <v>2906</v>
      </c>
      <c r="G2156" s="106" t="s">
        <v>697</v>
      </c>
      <c r="H2156" s="106" t="s">
        <v>799</v>
      </c>
      <c r="I2156" s="106">
        <v>16</v>
      </c>
      <c r="J2156" s="106"/>
      <c r="K2156" s="106"/>
      <c r="L2156" s="106" t="s">
        <v>1817</v>
      </c>
      <c r="M2156" s="106" t="s">
        <v>924</v>
      </c>
      <c r="N2156" s="106">
        <v>0.37</v>
      </c>
      <c r="O2156" s="106">
        <v>1.2</v>
      </c>
      <c r="P2156" s="106" t="s">
        <v>714</v>
      </c>
      <c r="Q2156" s="107" t="s">
        <v>2934</v>
      </c>
      <c r="R2156" s="107" t="s">
        <v>73</v>
      </c>
    </row>
    <row r="2157" spans="2:18" ht="20.100000000000001" customHeight="1" x14ac:dyDescent="0.4">
      <c r="B2157" s="105" t="str">
        <f t="shared" si="99"/>
        <v/>
      </c>
      <c r="C2157" s="105" t="str">
        <f t="shared" si="100"/>
        <v/>
      </c>
      <c r="D2157" s="105" t="str">
        <f t="shared" si="101"/>
        <v/>
      </c>
      <c r="E2157" s="106" t="s">
        <v>2406</v>
      </c>
      <c r="F2157" s="106" t="s">
        <v>2906</v>
      </c>
      <c r="G2157" s="106" t="s">
        <v>697</v>
      </c>
      <c r="H2157" s="106" t="s">
        <v>802</v>
      </c>
      <c r="I2157" s="106">
        <v>16</v>
      </c>
      <c r="J2157" s="106"/>
      <c r="K2157" s="106"/>
      <c r="L2157" s="106" t="s">
        <v>1817</v>
      </c>
      <c r="M2157" s="106" t="s">
        <v>924</v>
      </c>
      <c r="N2157" s="106">
        <v>0.36</v>
      </c>
      <c r="O2157" s="106">
        <v>1.2</v>
      </c>
      <c r="P2157" s="106" t="s">
        <v>714</v>
      </c>
      <c r="Q2157" s="107" t="s">
        <v>2935</v>
      </c>
      <c r="R2157" s="107" t="s">
        <v>73</v>
      </c>
    </row>
    <row r="2158" spans="2:18" ht="20.100000000000001" customHeight="1" x14ac:dyDescent="0.4">
      <c r="B2158" s="105" t="str">
        <f t="shared" si="99"/>
        <v/>
      </c>
      <c r="C2158" s="105" t="str">
        <f t="shared" si="100"/>
        <v/>
      </c>
      <c r="D2158" s="105" t="str">
        <f t="shared" si="101"/>
        <v/>
      </c>
      <c r="E2158" s="106" t="s">
        <v>2406</v>
      </c>
      <c r="F2158" s="106" t="s">
        <v>2906</v>
      </c>
      <c r="G2158" s="106" t="s">
        <v>710</v>
      </c>
      <c r="H2158" s="106" t="s">
        <v>799</v>
      </c>
      <c r="I2158" s="106">
        <v>16</v>
      </c>
      <c r="J2158" s="106"/>
      <c r="K2158" s="106"/>
      <c r="L2158" s="106" t="s">
        <v>711</v>
      </c>
      <c r="M2158" s="106" t="s">
        <v>924</v>
      </c>
      <c r="N2158" s="106">
        <v>0.37</v>
      </c>
      <c r="O2158" s="106">
        <v>1.2</v>
      </c>
      <c r="P2158" s="106" t="s">
        <v>714</v>
      </c>
      <c r="Q2158" s="107" t="s">
        <v>2936</v>
      </c>
      <c r="R2158" s="107" t="s">
        <v>73</v>
      </c>
    </row>
    <row r="2159" spans="2:18" ht="20.100000000000001" customHeight="1" x14ac:dyDescent="0.4">
      <c r="B2159" s="105" t="str">
        <f t="shared" si="99"/>
        <v/>
      </c>
      <c r="C2159" s="105" t="str">
        <f t="shared" si="100"/>
        <v/>
      </c>
      <c r="D2159" s="105" t="str">
        <f t="shared" si="101"/>
        <v/>
      </c>
      <c r="E2159" s="106" t="s">
        <v>2406</v>
      </c>
      <c r="F2159" s="106" t="s">
        <v>2906</v>
      </c>
      <c r="G2159" s="106" t="s">
        <v>710</v>
      </c>
      <c r="H2159" s="106" t="s">
        <v>802</v>
      </c>
      <c r="I2159" s="106">
        <v>16</v>
      </c>
      <c r="J2159" s="106"/>
      <c r="K2159" s="106"/>
      <c r="L2159" s="106" t="s">
        <v>711</v>
      </c>
      <c r="M2159" s="106" t="s">
        <v>924</v>
      </c>
      <c r="N2159" s="106">
        <v>0.36</v>
      </c>
      <c r="O2159" s="106">
        <v>1.2</v>
      </c>
      <c r="P2159" s="106" t="s">
        <v>714</v>
      </c>
      <c r="Q2159" s="107" t="s">
        <v>2937</v>
      </c>
      <c r="R2159" s="107" t="s">
        <v>73</v>
      </c>
    </row>
    <row r="2160" spans="2:18" ht="20.100000000000001" customHeight="1" x14ac:dyDescent="0.4">
      <c r="B2160" s="105" t="str">
        <f t="shared" si="99"/>
        <v/>
      </c>
      <c r="C2160" s="105" t="str">
        <f t="shared" si="100"/>
        <v/>
      </c>
      <c r="D2160" s="105" t="str">
        <f t="shared" si="101"/>
        <v/>
      </c>
      <c r="E2160" s="106" t="s">
        <v>2406</v>
      </c>
      <c r="F2160" s="106" t="s">
        <v>2906</v>
      </c>
      <c r="G2160" s="106" t="s">
        <v>721</v>
      </c>
      <c r="H2160" s="106" t="s">
        <v>799</v>
      </c>
      <c r="I2160" s="106">
        <v>16</v>
      </c>
      <c r="J2160" s="106"/>
      <c r="K2160" s="106"/>
      <c r="L2160" s="106" t="s">
        <v>722</v>
      </c>
      <c r="M2160" s="106" t="s">
        <v>924</v>
      </c>
      <c r="N2160" s="106">
        <v>0.37</v>
      </c>
      <c r="O2160" s="106">
        <v>1.2</v>
      </c>
      <c r="P2160" s="106" t="s">
        <v>714</v>
      </c>
      <c r="Q2160" s="107" t="s">
        <v>2938</v>
      </c>
      <c r="R2160" s="107" t="s">
        <v>73</v>
      </c>
    </row>
    <row r="2161" spans="2:18" ht="20.100000000000001" customHeight="1" x14ac:dyDescent="0.4">
      <c r="B2161" s="105" t="str">
        <f t="shared" si="99"/>
        <v/>
      </c>
      <c r="C2161" s="105" t="str">
        <f t="shared" si="100"/>
        <v/>
      </c>
      <c r="D2161" s="105" t="str">
        <f t="shared" si="101"/>
        <v/>
      </c>
      <c r="E2161" s="106" t="s">
        <v>2406</v>
      </c>
      <c r="F2161" s="106" t="s">
        <v>2906</v>
      </c>
      <c r="G2161" s="106" t="s">
        <v>721</v>
      </c>
      <c r="H2161" s="106" t="s">
        <v>802</v>
      </c>
      <c r="I2161" s="106">
        <v>16</v>
      </c>
      <c r="J2161" s="106"/>
      <c r="K2161" s="106"/>
      <c r="L2161" s="106" t="s">
        <v>722</v>
      </c>
      <c r="M2161" s="106" t="s">
        <v>924</v>
      </c>
      <c r="N2161" s="106">
        <v>0.36</v>
      </c>
      <c r="O2161" s="106">
        <v>1.2</v>
      </c>
      <c r="P2161" s="106" t="s">
        <v>714</v>
      </c>
      <c r="Q2161" s="107" t="s">
        <v>2939</v>
      </c>
      <c r="R2161" s="107" t="s">
        <v>73</v>
      </c>
    </row>
    <row r="2162" spans="2:18" ht="20.100000000000001" customHeight="1" x14ac:dyDescent="0.4">
      <c r="B2162" s="105" t="str">
        <f t="shared" si="99"/>
        <v/>
      </c>
      <c r="C2162" s="105" t="str">
        <f t="shared" si="100"/>
        <v/>
      </c>
      <c r="D2162" s="105" t="str">
        <f t="shared" si="101"/>
        <v/>
      </c>
      <c r="E2162" s="106" t="s">
        <v>2406</v>
      </c>
      <c r="F2162" s="106" t="s">
        <v>2906</v>
      </c>
      <c r="G2162" s="106" t="s">
        <v>773</v>
      </c>
      <c r="H2162" s="106" t="s">
        <v>799</v>
      </c>
      <c r="I2162" s="106">
        <v>16</v>
      </c>
      <c r="J2162" s="106"/>
      <c r="K2162" s="106"/>
      <c r="L2162" s="106" t="s">
        <v>774</v>
      </c>
      <c r="M2162" s="106" t="s">
        <v>924</v>
      </c>
      <c r="N2162" s="106">
        <v>0.37</v>
      </c>
      <c r="O2162" s="106">
        <v>1.2</v>
      </c>
      <c r="P2162" s="106" t="s">
        <v>714</v>
      </c>
      <c r="Q2162" s="107" t="s">
        <v>2940</v>
      </c>
      <c r="R2162" s="107" t="s">
        <v>73</v>
      </c>
    </row>
    <row r="2163" spans="2:18" ht="20.100000000000001" customHeight="1" x14ac:dyDescent="0.4">
      <c r="B2163" s="105" t="str">
        <f t="shared" si="99"/>
        <v/>
      </c>
      <c r="C2163" s="105" t="str">
        <f t="shared" si="100"/>
        <v/>
      </c>
      <c r="D2163" s="105" t="str">
        <f t="shared" si="101"/>
        <v/>
      </c>
      <c r="E2163" s="106" t="s">
        <v>2406</v>
      </c>
      <c r="F2163" s="106" t="s">
        <v>2906</v>
      </c>
      <c r="G2163" s="106" t="s">
        <v>773</v>
      </c>
      <c r="H2163" s="106" t="s">
        <v>802</v>
      </c>
      <c r="I2163" s="106">
        <v>16</v>
      </c>
      <c r="J2163" s="106"/>
      <c r="K2163" s="106"/>
      <c r="L2163" s="106" t="s">
        <v>774</v>
      </c>
      <c r="M2163" s="106" t="s">
        <v>924</v>
      </c>
      <c r="N2163" s="106">
        <v>0.36</v>
      </c>
      <c r="O2163" s="106">
        <v>1.2</v>
      </c>
      <c r="P2163" s="106" t="s">
        <v>714</v>
      </c>
      <c r="Q2163" s="107" t="s">
        <v>2941</v>
      </c>
      <c r="R2163" s="107" t="s">
        <v>73</v>
      </c>
    </row>
    <row r="2164" spans="2:18" ht="20.100000000000001" customHeight="1" x14ac:dyDescent="0.4">
      <c r="B2164" s="105" t="str">
        <f t="shared" si="99"/>
        <v/>
      </c>
      <c r="C2164" s="105" t="str">
        <f t="shared" si="100"/>
        <v/>
      </c>
      <c r="D2164" s="105" t="str">
        <f t="shared" si="101"/>
        <v/>
      </c>
      <c r="E2164" s="106" t="s">
        <v>2406</v>
      </c>
      <c r="F2164" s="106" t="s">
        <v>2906</v>
      </c>
      <c r="G2164" s="106" t="s">
        <v>773</v>
      </c>
      <c r="H2164" s="106" t="s">
        <v>799</v>
      </c>
      <c r="I2164" s="106">
        <v>16</v>
      </c>
      <c r="J2164" s="106"/>
      <c r="K2164" s="106"/>
      <c r="L2164" s="106" t="s">
        <v>1266</v>
      </c>
      <c r="M2164" s="106" t="s">
        <v>924</v>
      </c>
      <c r="N2164" s="106">
        <v>0.36</v>
      </c>
      <c r="O2164" s="106">
        <v>1.2</v>
      </c>
      <c r="P2164" s="106" t="s">
        <v>714</v>
      </c>
      <c r="Q2164" s="107" t="s">
        <v>2942</v>
      </c>
      <c r="R2164" s="107" t="s">
        <v>73</v>
      </c>
    </row>
    <row r="2165" spans="2:18" ht="20.100000000000001" customHeight="1" x14ac:dyDescent="0.4">
      <c r="B2165" s="105" t="str">
        <f t="shared" si="99"/>
        <v/>
      </c>
      <c r="C2165" s="105" t="str">
        <f t="shared" si="100"/>
        <v/>
      </c>
      <c r="D2165" s="105" t="str">
        <f t="shared" si="101"/>
        <v/>
      </c>
      <c r="E2165" s="106" t="s">
        <v>2406</v>
      </c>
      <c r="F2165" s="106" t="s">
        <v>2906</v>
      </c>
      <c r="G2165" s="106" t="s">
        <v>773</v>
      </c>
      <c r="H2165" s="106" t="s">
        <v>802</v>
      </c>
      <c r="I2165" s="106">
        <v>15</v>
      </c>
      <c r="J2165" s="106"/>
      <c r="K2165" s="106"/>
      <c r="L2165" s="106" t="s">
        <v>1266</v>
      </c>
      <c r="M2165" s="106" t="s">
        <v>924</v>
      </c>
      <c r="N2165" s="106">
        <v>0.36</v>
      </c>
      <c r="O2165" s="106">
        <v>1.2</v>
      </c>
      <c r="P2165" s="106" t="s">
        <v>714</v>
      </c>
      <c r="Q2165" s="107" t="s">
        <v>2943</v>
      </c>
      <c r="R2165" s="107" t="s">
        <v>73</v>
      </c>
    </row>
    <row r="2166" spans="2:18" ht="20.100000000000001" customHeight="1" x14ac:dyDescent="0.4">
      <c r="B2166" s="105" t="str">
        <f t="shared" si="99"/>
        <v/>
      </c>
      <c r="C2166" s="105" t="str">
        <f t="shared" si="100"/>
        <v/>
      </c>
      <c r="D2166" s="105" t="str">
        <f t="shared" si="101"/>
        <v/>
      </c>
      <c r="E2166" s="106" t="s">
        <v>2406</v>
      </c>
      <c r="F2166" s="106" t="s">
        <v>2906</v>
      </c>
      <c r="G2166" s="106" t="s">
        <v>778</v>
      </c>
      <c r="H2166" s="106" t="s">
        <v>799</v>
      </c>
      <c r="I2166" s="106">
        <v>16</v>
      </c>
      <c r="J2166" s="106"/>
      <c r="K2166" s="106"/>
      <c r="L2166" s="106" t="s">
        <v>779</v>
      </c>
      <c r="M2166" s="106" t="s">
        <v>924</v>
      </c>
      <c r="N2166" s="106">
        <v>0.37</v>
      </c>
      <c r="O2166" s="106">
        <v>1.2</v>
      </c>
      <c r="P2166" s="106" t="s">
        <v>714</v>
      </c>
      <c r="Q2166" s="107" t="s">
        <v>2944</v>
      </c>
      <c r="R2166" s="107" t="s">
        <v>73</v>
      </c>
    </row>
    <row r="2167" spans="2:18" ht="20.100000000000001" customHeight="1" x14ac:dyDescent="0.4">
      <c r="B2167" s="105" t="str">
        <f t="shared" si="99"/>
        <v/>
      </c>
      <c r="C2167" s="105" t="str">
        <f t="shared" si="100"/>
        <v/>
      </c>
      <c r="D2167" s="105" t="str">
        <f t="shared" si="101"/>
        <v/>
      </c>
      <c r="E2167" s="106" t="s">
        <v>2406</v>
      </c>
      <c r="F2167" s="106" t="s">
        <v>2906</v>
      </c>
      <c r="G2167" s="106" t="s">
        <v>778</v>
      </c>
      <c r="H2167" s="106" t="s">
        <v>802</v>
      </c>
      <c r="I2167" s="106">
        <v>16</v>
      </c>
      <c r="J2167" s="106"/>
      <c r="K2167" s="106"/>
      <c r="L2167" s="106" t="s">
        <v>779</v>
      </c>
      <c r="M2167" s="106" t="s">
        <v>924</v>
      </c>
      <c r="N2167" s="106">
        <v>0.36</v>
      </c>
      <c r="O2167" s="106">
        <v>1.2</v>
      </c>
      <c r="P2167" s="106" t="s">
        <v>714</v>
      </c>
      <c r="Q2167" s="107" t="s">
        <v>2945</v>
      </c>
      <c r="R2167" s="107" t="s">
        <v>73</v>
      </c>
    </row>
    <row r="2168" spans="2:18" ht="20.100000000000001" customHeight="1" x14ac:dyDescent="0.4">
      <c r="B2168" s="105" t="str">
        <f t="shared" si="99"/>
        <v/>
      </c>
      <c r="C2168" s="105" t="str">
        <f t="shared" si="100"/>
        <v/>
      </c>
      <c r="D2168" s="105" t="str">
        <f t="shared" si="101"/>
        <v/>
      </c>
      <c r="E2168" s="106" t="s">
        <v>2406</v>
      </c>
      <c r="F2168" s="106" t="s">
        <v>2906</v>
      </c>
      <c r="G2168" s="106" t="s">
        <v>778</v>
      </c>
      <c r="H2168" s="106" t="s">
        <v>799</v>
      </c>
      <c r="I2168" s="106">
        <v>16</v>
      </c>
      <c r="J2168" s="106"/>
      <c r="K2168" s="106"/>
      <c r="L2168" s="106" t="s">
        <v>1269</v>
      </c>
      <c r="M2168" s="106" t="s">
        <v>924</v>
      </c>
      <c r="N2168" s="106">
        <v>0.36</v>
      </c>
      <c r="O2168" s="106">
        <v>1.2</v>
      </c>
      <c r="P2168" s="106" t="s">
        <v>714</v>
      </c>
      <c r="Q2168" s="107" t="s">
        <v>2946</v>
      </c>
      <c r="R2168" s="107" t="s">
        <v>73</v>
      </c>
    </row>
    <row r="2169" spans="2:18" ht="20.100000000000001" customHeight="1" x14ac:dyDescent="0.4">
      <c r="B2169" s="105" t="str">
        <f t="shared" si="99"/>
        <v/>
      </c>
      <c r="C2169" s="105" t="str">
        <f t="shared" si="100"/>
        <v/>
      </c>
      <c r="D2169" s="105" t="str">
        <f t="shared" si="101"/>
        <v/>
      </c>
      <c r="E2169" s="106" t="s">
        <v>2406</v>
      </c>
      <c r="F2169" s="106" t="s">
        <v>2906</v>
      </c>
      <c r="G2169" s="106" t="s">
        <v>778</v>
      </c>
      <c r="H2169" s="106" t="s">
        <v>802</v>
      </c>
      <c r="I2169" s="106">
        <v>15</v>
      </c>
      <c r="J2169" s="106"/>
      <c r="K2169" s="106"/>
      <c r="L2169" s="106" t="s">
        <v>1269</v>
      </c>
      <c r="M2169" s="106" t="s">
        <v>924</v>
      </c>
      <c r="N2169" s="106">
        <v>0.36</v>
      </c>
      <c r="O2169" s="106">
        <v>1.2</v>
      </c>
      <c r="P2169" s="106" t="s">
        <v>714</v>
      </c>
      <c r="Q2169" s="107" t="s">
        <v>2947</v>
      </c>
      <c r="R2169" s="107" t="s">
        <v>73</v>
      </c>
    </row>
    <row r="2170" spans="2:18" ht="20.100000000000001" customHeight="1" x14ac:dyDescent="0.4">
      <c r="B2170" s="105" t="str">
        <f t="shared" si="99"/>
        <v/>
      </c>
      <c r="C2170" s="105" t="str">
        <f t="shared" si="100"/>
        <v/>
      </c>
      <c r="D2170" s="105" t="str">
        <f t="shared" si="101"/>
        <v/>
      </c>
      <c r="E2170" s="106" t="s">
        <v>2406</v>
      </c>
      <c r="F2170" s="106" t="s">
        <v>2906</v>
      </c>
      <c r="G2170" s="106" t="s">
        <v>782</v>
      </c>
      <c r="H2170" s="106" t="s">
        <v>799</v>
      </c>
      <c r="I2170" s="106">
        <v>16</v>
      </c>
      <c r="J2170" s="106"/>
      <c r="K2170" s="106"/>
      <c r="L2170" s="106" t="s">
        <v>783</v>
      </c>
      <c r="M2170" s="106" t="s">
        <v>924</v>
      </c>
      <c r="N2170" s="106">
        <v>0.34</v>
      </c>
      <c r="O2170" s="106">
        <v>1.2</v>
      </c>
      <c r="P2170" s="106" t="s">
        <v>714</v>
      </c>
      <c r="Q2170" s="107" t="s">
        <v>2948</v>
      </c>
      <c r="R2170" s="107" t="s">
        <v>73</v>
      </c>
    </row>
    <row r="2171" spans="2:18" ht="20.100000000000001" customHeight="1" x14ac:dyDescent="0.4">
      <c r="B2171" s="105" t="str">
        <f t="shared" si="99"/>
        <v/>
      </c>
      <c r="C2171" s="105" t="str">
        <f t="shared" si="100"/>
        <v/>
      </c>
      <c r="D2171" s="105" t="str">
        <f t="shared" si="101"/>
        <v/>
      </c>
      <c r="E2171" s="106" t="s">
        <v>2406</v>
      </c>
      <c r="F2171" s="106" t="s">
        <v>2906</v>
      </c>
      <c r="G2171" s="106" t="s">
        <v>782</v>
      </c>
      <c r="H2171" s="106" t="s">
        <v>802</v>
      </c>
      <c r="I2171" s="106">
        <v>16</v>
      </c>
      <c r="J2171" s="106"/>
      <c r="K2171" s="106"/>
      <c r="L2171" s="106" t="s">
        <v>783</v>
      </c>
      <c r="M2171" s="106" t="s">
        <v>924</v>
      </c>
      <c r="N2171" s="106">
        <v>0.34</v>
      </c>
      <c r="O2171" s="106">
        <v>1.2</v>
      </c>
      <c r="P2171" s="106" t="s">
        <v>714</v>
      </c>
      <c r="Q2171" s="107" t="s">
        <v>2949</v>
      </c>
      <c r="R2171" s="107" t="s">
        <v>73</v>
      </c>
    </row>
    <row r="2172" spans="2:18" ht="20.100000000000001" customHeight="1" x14ac:dyDescent="0.4">
      <c r="B2172" s="105" t="str">
        <f t="shared" si="99"/>
        <v/>
      </c>
      <c r="C2172" s="105" t="str">
        <f t="shared" si="100"/>
        <v/>
      </c>
      <c r="D2172" s="105" t="str">
        <f t="shared" si="101"/>
        <v/>
      </c>
      <c r="E2172" s="106" t="s">
        <v>2406</v>
      </c>
      <c r="F2172" s="106" t="s">
        <v>2906</v>
      </c>
      <c r="G2172" s="106" t="s">
        <v>2437</v>
      </c>
      <c r="H2172" s="106" t="s">
        <v>799</v>
      </c>
      <c r="I2172" s="106">
        <v>16</v>
      </c>
      <c r="J2172" s="106"/>
      <c r="K2172" s="106"/>
      <c r="L2172" s="106" t="s">
        <v>2438</v>
      </c>
      <c r="M2172" s="106" t="s">
        <v>924</v>
      </c>
      <c r="N2172" s="106">
        <v>0.36</v>
      </c>
      <c r="O2172" s="106">
        <v>1.2</v>
      </c>
      <c r="P2172" s="106" t="s">
        <v>714</v>
      </c>
      <c r="Q2172" s="107" t="s">
        <v>2950</v>
      </c>
      <c r="R2172" s="107" t="s">
        <v>73</v>
      </c>
    </row>
    <row r="2173" spans="2:18" ht="20.100000000000001" customHeight="1" x14ac:dyDescent="0.4">
      <c r="B2173" s="105" t="str">
        <f t="shared" si="99"/>
        <v/>
      </c>
      <c r="C2173" s="105" t="str">
        <f t="shared" si="100"/>
        <v/>
      </c>
      <c r="D2173" s="105" t="str">
        <f t="shared" si="101"/>
        <v/>
      </c>
      <c r="E2173" s="106" t="s">
        <v>2406</v>
      </c>
      <c r="F2173" s="106" t="s">
        <v>2906</v>
      </c>
      <c r="G2173" s="106" t="s">
        <v>2437</v>
      </c>
      <c r="H2173" s="106" t="s">
        <v>802</v>
      </c>
      <c r="I2173" s="106">
        <v>16</v>
      </c>
      <c r="J2173" s="106"/>
      <c r="K2173" s="106"/>
      <c r="L2173" s="106" t="s">
        <v>2438</v>
      </c>
      <c r="M2173" s="106" t="s">
        <v>924</v>
      </c>
      <c r="N2173" s="106">
        <v>0.36</v>
      </c>
      <c r="O2173" s="106">
        <v>1.2</v>
      </c>
      <c r="P2173" s="106" t="s">
        <v>714</v>
      </c>
      <c r="Q2173" s="107" t="s">
        <v>2951</v>
      </c>
      <c r="R2173" s="107" t="s">
        <v>73</v>
      </c>
    </row>
    <row r="2174" spans="2:18" ht="20.100000000000001" customHeight="1" x14ac:dyDescent="0.4">
      <c r="B2174" s="105" t="str">
        <f t="shared" si="99"/>
        <v/>
      </c>
      <c r="C2174" s="105" t="str">
        <f t="shared" si="100"/>
        <v/>
      </c>
      <c r="D2174" s="105" t="str">
        <f t="shared" si="101"/>
        <v/>
      </c>
      <c r="E2174" s="106" t="s">
        <v>2406</v>
      </c>
      <c r="F2174" s="106" t="s">
        <v>2906</v>
      </c>
      <c r="G2174" s="106" t="s">
        <v>2442</v>
      </c>
      <c r="H2174" s="106" t="s">
        <v>799</v>
      </c>
      <c r="I2174" s="106">
        <v>16</v>
      </c>
      <c r="J2174" s="106"/>
      <c r="K2174" s="106"/>
      <c r="L2174" s="106" t="s">
        <v>2443</v>
      </c>
      <c r="M2174" s="106" t="s">
        <v>924</v>
      </c>
      <c r="N2174" s="106">
        <v>0.36</v>
      </c>
      <c r="O2174" s="106">
        <v>1.2</v>
      </c>
      <c r="P2174" s="106" t="s">
        <v>714</v>
      </c>
      <c r="Q2174" s="107" t="s">
        <v>2952</v>
      </c>
      <c r="R2174" s="107" t="s">
        <v>73</v>
      </c>
    </row>
    <row r="2175" spans="2:18" ht="20.100000000000001" customHeight="1" x14ac:dyDescent="0.4">
      <c r="B2175" s="105" t="str">
        <f t="shared" si="99"/>
        <v/>
      </c>
      <c r="C2175" s="105" t="str">
        <f t="shared" si="100"/>
        <v/>
      </c>
      <c r="D2175" s="105" t="str">
        <f t="shared" si="101"/>
        <v/>
      </c>
      <c r="E2175" s="106" t="s">
        <v>2406</v>
      </c>
      <c r="F2175" s="106" t="s">
        <v>2906</v>
      </c>
      <c r="G2175" s="106" t="s">
        <v>2442</v>
      </c>
      <c r="H2175" s="106" t="s">
        <v>802</v>
      </c>
      <c r="I2175" s="106">
        <v>16</v>
      </c>
      <c r="J2175" s="106"/>
      <c r="K2175" s="106"/>
      <c r="L2175" s="106" t="s">
        <v>2443</v>
      </c>
      <c r="M2175" s="106" t="s">
        <v>924</v>
      </c>
      <c r="N2175" s="106">
        <v>0.36</v>
      </c>
      <c r="O2175" s="106">
        <v>1.2</v>
      </c>
      <c r="P2175" s="106" t="s">
        <v>714</v>
      </c>
      <c r="Q2175" s="107" t="s">
        <v>2953</v>
      </c>
      <c r="R2175" s="107" t="s">
        <v>73</v>
      </c>
    </row>
    <row r="2176" spans="2:18" ht="20.100000000000001" customHeight="1" x14ac:dyDescent="0.4">
      <c r="B2176" s="105" t="str">
        <f t="shared" si="99"/>
        <v/>
      </c>
      <c r="C2176" s="105" t="str">
        <f t="shared" si="100"/>
        <v/>
      </c>
      <c r="D2176" s="105" t="str">
        <f t="shared" si="101"/>
        <v/>
      </c>
      <c r="E2176" s="106" t="s">
        <v>2406</v>
      </c>
      <c r="F2176" s="106" t="s">
        <v>2829</v>
      </c>
      <c r="G2176" s="106" t="s">
        <v>697</v>
      </c>
      <c r="H2176" s="106" t="s">
        <v>707</v>
      </c>
      <c r="I2176" s="106">
        <v>16</v>
      </c>
      <c r="J2176" s="106"/>
      <c r="K2176" s="106"/>
      <c r="L2176" s="106" t="s">
        <v>729</v>
      </c>
      <c r="M2176" s="106" t="s">
        <v>924</v>
      </c>
      <c r="N2176" s="106">
        <v>0.59</v>
      </c>
      <c r="O2176" s="106">
        <v>1.2</v>
      </c>
      <c r="P2176" s="106" t="s">
        <v>2493</v>
      </c>
      <c r="Q2176" s="107" t="s">
        <v>2954</v>
      </c>
      <c r="R2176" s="107" t="s">
        <v>11</v>
      </c>
    </row>
    <row r="2177" spans="2:18" ht="20.100000000000001" customHeight="1" x14ac:dyDescent="0.4">
      <c r="B2177" s="105" t="str">
        <f t="shared" si="99"/>
        <v/>
      </c>
      <c r="C2177" s="105" t="str">
        <f t="shared" si="100"/>
        <v/>
      </c>
      <c r="D2177" s="105" t="str">
        <f t="shared" si="101"/>
        <v/>
      </c>
      <c r="E2177" s="106" t="s">
        <v>2406</v>
      </c>
      <c r="F2177" s="106" t="s">
        <v>2829</v>
      </c>
      <c r="G2177" s="106" t="s">
        <v>697</v>
      </c>
      <c r="H2177" s="106" t="s">
        <v>1817</v>
      </c>
      <c r="I2177" s="106">
        <v>15</v>
      </c>
      <c r="J2177" s="106"/>
      <c r="K2177" s="106"/>
      <c r="L2177" s="106" t="s">
        <v>729</v>
      </c>
      <c r="M2177" s="106" t="s">
        <v>924</v>
      </c>
      <c r="N2177" s="106">
        <v>0.57999999999999996</v>
      </c>
      <c r="O2177" s="106">
        <v>1.2</v>
      </c>
      <c r="P2177" s="106" t="s">
        <v>2493</v>
      </c>
      <c r="Q2177" s="107" t="s">
        <v>2955</v>
      </c>
      <c r="R2177" s="107" t="s">
        <v>11</v>
      </c>
    </row>
    <row r="2178" spans="2:18" ht="20.100000000000001" customHeight="1" x14ac:dyDescent="0.4">
      <c r="B2178" s="105" t="str">
        <f t="shared" si="99"/>
        <v/>
      </c>
      <c r="C2178" s="105" t="str">
        <f t="shared" si="100"/>
        <v/>
      </c>
      <c r="D2178" s="105" t="str">
        <f t="shared" si="101"/>
        <v/>
      </c>
      <c r="E2178" s="106" t="s">
        <v>2406</v>
      </c>
      <c r="F2178" s="106" t="s">
        <v>2829</v>
      </c>
      <c r="G2178" s="106" t="s">
        <v>697</v>
      </c>
      <c r="H2178" s="106" t="s">
        <v>1817</v>
      </c>
      <c r="I2178" s="106">
        <v>14</v>
      </c>
      <c r="J2178" s="106"/>
      <c r="K2178" s="106"/>
      <c r="L2178" s="106" t="s">
        <v>733</v>
      </c>
      <c r="M2178" s="106" t="s">
        <v>924</v>
      </c>
      <c r="N2178" s="106">
        <v>0.56999999999999995</v>
      </c>
      <c r="O2178" s="106">
        <v>1.2</v>
      </c>
      <c r="P2178" s="106" t="s">
        <v>2493</v>
      </c>
      <c r="Q2178" s="107" t="s">
        <v>2956</v>
      </c>
      <c r="R2178" s="107" t="s">
        <v>11</v>
      </c>
    </row>
    <row r="2179" spans="2:18" ht="20.100000000000001" customHeight="1" x14ac:dyDescent="0.4">
      <c r="B2179" s="105" t="str">
        <f t="shared" si="99"/>
        <v/>
      </c>
      <c r="C2179" s="105" t="str">
        <f t="shared" si="100"/>
        <v/>
      </c>
      <c r="D2179" s="105" t="str">
        <f t="shared" si="101"/>
        <v/>
      </c>
      <c r="E2179" s="106" t="s">
        <v>2406</v>
      </c>
      <c r="F2179" s="106" t="s">
        <v>2829</v>
      </c>
      <c r="G2179" s="106" t="s">
        <v>710</v>
      </c>
      <c r="H2179" s="106" t="s">
        <v>711</v>
      </c>
      <c r="I2179" s="106">
        <v>15</v>
      </c>
      <c r="J2179" s="106"/>
      <c r="K2179" s="106"/>
      <c r="L2179" s="106" t="s">
        <v>729</v>
      </c>
      <c r="M2179" s="106" t="s">
        <v>924</v>
      </c>
      <c r="N2179" s="106">
        <v>0.57999999999999996</v>
      </c>
      <c r="O2179" s="106">
        <v>1.2</v>
      </c>
      <c r="P2179" s="106" t="s">
        <v>2493</v>
      </c>
      <c r="Q2179" s="107" t="s">
        <v>2957</v>
      </c>
      <c r="R2179" s="107" t="s">
        <v>11</v>
      </c>
    </row>
    <row r="2180" spans="2:18" ht="20.100000000000001" customHeight="1" x14ac:dyDescent="0.4">
      <c r="B2180" s="105" t="str">
        <f t="shared" si="99"/>
        <v/>
      </c>
      <c r="C2180" s="105" t="str">
        <f t="shared" si="100"/>
        <v/>
      </c>
      <c r="D2180" s="105" t="str">
        <f t="shared" si="101"/>
        <v/>
      </c>
      <c r="E2180" s="106" t="s">
        <v>2406</v>
      </c>
      <c r="F2180" s="106" t="s">
        <v>2829</v>
      </c>
      <c r="G2180" s="106" t="s">
        <v>710</v>
      </c>
      <c r="H2180" s="106" t="s">
        <v>711</v>
      </c>
      <c r="I2180" s="106">
        <v>14</v>
      </c>
      <c r="J2180" s="106"/>
      <c r="K2180" s="106"/>
      <c r="L2180" s="106" t="s">
        <v>733</v>
      </c>
      <c r="M2180" s="106" t="s">
        <v>924</v>
      </c>
      <c r="N2180" s="106">
        <v>0.56999999999999995</v>
      </c>
      <c r="O2180" s="106">
        <v>1.2</v>
      </c>
      <c r="P2180" s="106" t="s">
        <v>2493</v>
      </c>
      <c r="Q2180" s="107" t="s">
        <v>2958</v>
      </c>
      <c r="R2180" s="107" t="s">
        <v>11</v>
      </c>
    </row>
    <row r="2181" spans="2:18" ht="20.100000000000001" customHeight="1" x14ac:dyDescent="0.4">
      <c r="B2181" s="105" t="str">
        <f t="shared" si="99"/>
        <v/>
      </c>
      <c r="C2181" s="105" t="str">
        <f t="shared" si="100"/>
        <v/>
      </c>
      <c r="D2181" s="105" t="str">
        <f t="shared" si="101"/>
        <v/>
      </c>
      <c r="E2181" s="106" t="s">
        <v>2406</v>
      </c>
      <c r="F2181" s="106" t="s">
        <v>2829</v>
      </c>
      <c r="G2181" s="106" t="s">
        <v>721</v>
      </c>
      <c r="H2181" s="106" t="s">
        <v>722</v>
      </c>
      <c r="I2181" s="106">
        <v>14</v>
      </c>
      <c r="J2181" s="106"/>
      <c r="K2181" s="106"/>
      <c r="L2181" s="106" t="s">
        <v>729</v>
      </c>
      <c r="M2181" s="106" t="s">
        <v>924</v>
      </c>
      <c r="N2181" s="106">
        <v>0.56999999999999995</v>
      </c>
      <c r="O2181" s="106">
        <v>1.2</v>
      </c>
      <c r="P2181" s="106" t="s">
        <v>2499</v>
      </c>
      <c r="Q2181" s="107" t="s">
        <v>2959</v>
      </c>
      <c r="R2181" s="107" t="s">
        <v>11</v>
      </c>
    </row>
    <row r="2182" spans="2:18" ht="20.100000000000001" customHeight="1" x14ac:dyDescent="0.4">
      <c r="B2182" s="105" t="str">
        <f t="shared" si="99"/>
        <v/>
      </c>
      <c r="C2182" s="105" t="str">
        <f t="shared" si="100"/>
        <v/>
      </c>
      <c r="D2182" s="105" t="str">
        <f t="shared" si="101"/>
        <v/>
      </c>
      <c r="E2182" s="106" t="s">
        <v>2406</v>
      </c>
      <c r="F2182" s="106" t="s">
        <v>2829</v>
      </c>
      <c r="G2182" s="106" t="s">
        <v>2477</v>
      </c>
      <c r="H2182" s="106" t="s">
        <v>729</v>
      </c>
      <c r="I2182" s="106">
        <v>15</v>
      </c>
      <c r="J2182" s="106"/>
      <c r="K2182" s="106"/>
      <c r="L2182" s="106" t="s">
        <v>2478</v>
      </c>
      <c r="M2182" s="106" t="s">
        <v>924</v>
      </c>
      <c r="N2182" s="106">
        <v>0.54</v>
      </c>
      <c r="O2182" s="106">
        <v>1.2</v>
      </c>
      <c r="P2182" s="106" t="s">
        <v>2499</v>
      </c>
      <c r="Q2182" s="107" t="s">
        <v>2960</v>
      </c>
      <c r="R2182" s="107" t="s">
        <v>11</v>
      </c>
    </row>
    <row r="2183" spans="2:18" ht="20.100000000000001" customHeight="1" x14ac:dyDescent="0.4">
      <c r="B2183" s="105" t="str">
        <f t="shared" si="99"/>
        <v/>
      </c>
      <c r="C2183" s="105" t="str">
        <f t="shared" si="100"/>
        <v/>
      </c>
      <c r="D2183" s="105" t="str">
        <f t="shared" si="101"/>
        <v/>
      </c>
      <c r="E2183" s="106" t="s">
        <v>2406</v>
      </c>
      <c r="F2183" s="106" t="s">
        <v>2829</v>
      </c>
      <c r="G2183" s="106" t="s">
        <v>2477</v>
      </c>
      <c r="H2183" s="106" t="s">
        <v>733</v>
      </c>
      <c r="I2183" s="106">
        <v>14</v>
      </c>
      <c r="J2183" s="106"/>
      <c r="K2183" s="106"/>
      <c r="L2183" s="106" t="s">
        <v>2478</v>
      </c>
      <c r="M2183" s="106" t="s">
        <v>924</v>
      </c>
      <c r="N2183" s="106">
        <v>0.53</v>
      </c>
      <c r="O2183" s="106">
        <v>1.2</v>
      </c>
      <c r="P2183" s="106" t="s">
        <v>2499</v>
      </c>
      <c r="Q2183" s="107" t="s">
        <v>2961</v>
      </c>
      <c r="R2183" s="107" t="s">
        <v>11</v>
      </c>
    </row>
    <row r="2184" spans="2:18" ht="20.100000000000001" customHeight="1" x14ac:dyDescent="0.4">
      <c r="B2184" s="105" t="str">
        <f t="shared" si="99"/>
        <v/>
      </c>
      <c r="C2184" s="105" t="str">
        <f t="shared" si="100"/>
        <v/>
      </c>
      <c r="D2184" s="105" t="str">
        <f t="shared" si="101"/>
        <v/>
      </c>
      <c r="E2184" s="106" t="s">
        <v>2406</v>
      </c>
      <c r="F2184" s="106" t="s">
        <v>2829</v>
      </c>
      <c r="G2184" s="106" t="s">
        <v>2482</v>
      </c>
      <c r="H2184" s="106" t="s">
        <v>729</v>
      </c>
      <c r="I2184" s="106">
        <v>15</v>
      </c>
      <c r="J2184" s="106"/>
      <c r="K2184" s="106"/>
      <c r="L2184" s="106" t="s">
        <v>2483</v>
      </c>
      <c r="M2184" s="106" t="s">
        <v>924</v>
      </c>
      <c r="N2184" s="106">
        <v>0.54</v>
      </c>
      <c r="O2184" s="106">
        <v>1.2</v>
      </c>
      <c r="P2184" s="106" t="s">
        <v>2499</v>
      </c>
      <c r="Q2184" s="107" t="s">
        <v>2962</v>
      </c>
      <c r="R2184" s="107" t="s">
        <v>11</v>
      </c>
    </row>
    <row r="2185" spans="2:18" ht="20.100000000000001" customHeight="1" x14ac:dyDescent="0.4">
      <c r="B2185" s="105" t="str">
        <f t="shared" si="99"/>
        <v/>
      </c>
      <c r="C2185" s="105" t="str">
        <f t="shared" si="100"/>
        <v/>
      </c>
      <c r="D2185" s="105" t="str">
        <f t="shared" si="101"/>
        <v/>
      </c>
      <c r="E2185" s="106" t="s">
        <v>2406</v>
      </c>
      <c r="F2185" s="106" t="s">
        <v>2829</v>
      </c>
      <c r="G2185" s="106" t="s">
        <v>2482</v>
      </c>
      <c r="H2185" s="106" t="s">
        <v>733</v>
      </c>
      <c r="I2185" s="106">
        <v>14</v>
      </c>
      <c r="J2185" s="106"/>
      <c r="K2185" s="106"/>
      <c r="L2185" s="106" t="s">
        <v>2483</v>
      </c>
      <c r="M2185" s="106" t="s">
        <v>924</v>
      </c>
      <c r="N2185" s="106">
        <v>0.53</v>
      </c>
      <c r="O2185" s="106">
        <v>1.2</v>
      </c>
      <c r="P2185" s="106" t="s">
        <v>2499</v>
      </c>
      <c r="Q2185" s="107" t="s">
        <v>2963</v>
      </c>
      <c r="R2185" s="107" t="s">
        <v>11</v>
      </c>
    </row>
    <row r="2186" spans="2:18" ht="20.100000000000001" customHeight="1" x14ac:dyDescent="0.4">
      <c r="B2186" s="105" t="str">
        <f t="shared" si="99"/>
        <v/>
      </c>
      <c r="C2186" s="105" t="str">
        <f t="shared" si="100"/>
        <v/>
      </c>
      <c r="D2186" s="105" t="str">
        <f t="shared" si="101"/>
        <v/>
      </c>
      <c r="E2186" s="106" t="s">
        <v>2406</v>
      </c>
      <c r="F2186" s="106" t="s">
        <v>2829</v>
      </c>
      <c r="G2186" s="106" t="s">
        <v>697</v>
      </c>
      <c r="H2186" s="106" t="s">
        <v>729</v>
      </c>
      <c r="I2186" s="106">
        <v>16</v>
      </c>
      <c r="J2186" s="106"/>
      <c r="K2186" s="106"/>
      <c r="L2186" s="106" t="s">
        <v>707</v>
      </c>
      <c r="M2186" s="106" t="s">
        <v>924</v>
      </c>
      <c r="N2186" s="106">
        <v>0.54</v>
      </c>
      <c r="O2186" s="106">
        <v>1.2</v>
      </c>
      <c r="P2186" s="106" t="s">
        <v>2499</v>
      </c>
      <c r="Q2186" s="107" t="s">
        <v>2964</v>
      </c>
      <c r="R2186" s="107" t="s">
        <v>11</v>
      </c>
    </row>
    <row r="2187" spans="2:18" ht="20.100000000000001" customHeight="1" x14ac:dyDescent="0.4">
      <c r="B2187" s="105" t="str">
        <f t="shared" si="99"/>
        <v/>
      </c>
      <c r="C2187" s="105" t="str">
        <f t="shared" si="100"/>
        <v/>
      </c>
      <c r="D2187" s="105" t="str">
        <f t="shared" si="101"/>
        <v/>
      </c>
      <c r="E2187" s="106" t="s">
        <v>2406</v>
      </c>
      <c r="F2187" s="106" t="s">
        <v>2829</v>
      </c>
      <c r="G2187" s="106" t="s">
        <v>697</v>
      </c>
      <c r="H2187" s="106" t="s">
        <v>729</v>
      </c>
      <c r="I2187" s="106">
        <v>15</v>
      </c>
      <c r="J2187" s="106"/>
      <c r="K2187" s="106"/>
      <c r="L2187" s="106" t="s">
        <v>1817</v>
      </c>
      <c r="M2187" s="106" t="s">
        <v>924</v>
      </c>
      <c r="N2187" s="106">
        <v>0.54</v>
      </c>
      <c r="O2187" s="106">
        <v>1.2</v>
      </c>
      <c r="P2187" s="106" t="s">
        <v>2499</v>
      </c>
      <c r="Q2187" s="107" t="s">
        <v>2965</v>
      </c>
      <c r="R2187" s="107" t="s">
        <v>11</v>
      </c>
    </row>
    <row r="2188" spans="2:18" ht="20.100000000000001" customHeight="1" x14ac:dyDescent="0.4">
      <c r="B2188" s="105" t="str">
        <f t="shared" si="99"/>
        <v/>
      </c>
      <c r="C2188" s="105" t="str">
        <f t="shared" si="100"/>
        <v/>
      </c>
      <c r="D2188" s="105" t="str">
        <f t="shared" si="101"/>
        <v/>
      </c>
      <c r="E2188" s="106" t="s">
        <v>2406</v>
      </c>
      <c r="F2188" s="106" t="s">
        <v>2829</v>
      </c>
      <c r="G2188" s="106" t="s">
        <v>697</v>
      </c>
      <c r="H2188" s="106" t="s">
        <v>733</v>
      </c>
      <c r="I2188" s="106">
        <v>14</v>
      </c>
      <c r="J2188" s="106"/>
      <c r="K2188" s="106"/>
      <c r="L2188" s="106" t="s">
        <v>1817</v>
      </c>
      <c r="M2188" s="106" t="s">
        <v>924</v>
      </c>
      <c r="N2188" s="106">
        <v>0.53</v>
      </c>
      <c r="O2188" s="106">
        <v>1.2</v>
      </c>
      <c r="P2188" s="106" t="s">
        <v>2499</v>
      </c>
      <c r="Q2188" s="107" t="s">
        <v>2966</v>
      </c>
      <c r="R2188" s="107" t="s">
        <v>11</v>
      </c>
    </row>
    <row r="2189" spans="2:18" ht="20.100000000000001" customHeight="1" x14ac:dyDescent="0.4">
      <c r="B2189" s="105" t="str">
        <f t="shared" si="99"/>
        <v/>
      </c>
      <c r="C2189" s="105" t="str">
        <f t="shared" si="100"/>
        <v/>
      </c>
      <c r="D2189" s="105" t="str">
        <f t="shared" si="101"/>
        <v/>
      </c>
      <c r="E2189" s="106" t="s">
        <v>2406</v>
      </c>
      <c r="F2189" s="106" t="s">
        <v>2829</v>
      </c>
      <c r="G2189" s="106" t="s">
        <v>710</v>
      </c>
      <c r="H2189" s="106" t="s">
        <v>729</v>
      </c>
      <c r="I2189" s="106">
        <v>15</v>
      </c>
      <c r="J2189" s="106"/>
      <c r="K2189" s="106"/>
      <c r="L2189" s="106" t="s">
        <v>711</v>
      </c>
      <c r="M2189" s="106" t="s">
        <v>924</v>
      </c>
      <c r="N2189" s="106">
        <v>0.54</v>
      </c>
      <c r="O2189" s="106">
        <v>1.2</v>
      </c>
      <c r="P2189" s="106" t="s">
        <v>2499</v>
      </c>
      <c r="Q2189" s="107" t="s">
        <v>2967</v>
      </c>
      <c r="R2189" s="107" t="s">
        <v>11</v>
      </c>
    </row>
    <row r="2190" spans="2:18" ht="20.100000000000001" customHeight="1" x14ac:dyDescent="0.4">
      <c r="B2190" s="105" t="str">
        <f t="shared" si="99"/>
        <v/>
      </c>
      <c r="C2190" s="105" t="str">
        <f t="shared" si="100"/>
        <v/>
      </c>
      <c r="D2190" s="105" t="str">
        <f t="shared" si="101"/>
        <v/>
      </c>
      <c r="E2190" s="106" t="s">
        <v>2406</v>
      </c>
      <c r="F2190" s="106" t="s">
        <v>2829</v>
      </c>
      <c r="G2190" s="106" t="s">
        <v>710</v>
      </c>
      <c r="H2190" s="106" t="s">
        <v>733</v>
      </c>
      <c r="I2190" s="106">
        <v>14</v>
      </c>
      <c r="J2190" s="106"/>
      <c r="K2190" s="106"/>
      <c r="L2190" s="106" t="s">
        <v>711</v>
      </c>
      <c r="M2190" s="106" t="s">
        <v>924</v>
      </c>
      <c r="N2190" s="106">
        <v>0.53</v>
      </c>
      <c r="O2190" s="106">
        <v>1.2</v>
      </c>
      <c r="P2190" s="106" t="s">
        <v>2499</v>
      </c>
      <c r="Q2190" s="107" t="s">
        <v>2968</v>
      </c>
      <c r="R2190" s="107" t="s">
        <v>11</v>
      </c>
    </row>
    <row r="2191" spans="2:18" ht="20.100000000000001" customHeight="1" x14ac:dyDescent="0.4">
      <c r="B2191" s="105" t="str">
        <f t="shared" si="99"/>
        <v/>
      </c>
      <c r="C2191" s="105" t="str">
        <f t="shared" si="100"/>
        <v/>
      </c>
      <c r="D2191" s="105" t="str">
        <f t="shared" si="101"/>
        <v/>
      </c>
      <c r="E2191" s="106" t="s">
        <v>2406</v>
      </c>
      <c r="F2191" s="106" t="s">
        <v>2829</v>
      </c>
      <c r="G2191" s="106" t="s">
        <v>721</v>
      </c>
      <c r="H2191" s="106" t="s">
        <v>729</v>
      </c>
      <c r="I2191" s="106">
        <v>14</v>
      </c>
      <c r="J2191" s="106"/>
      <c r="K2191" s="106"/>
      <c r="L2191" s="106" t="s">
        <v>722</v>
      </c>
      <c r="M2191" s="106" t="s">
        <v>924</v>
      </c>
      <c r="N2191" s="106">
        <v>0.54</v>
      </c>
      <c r="O2191" s="106">
        <v>1.2</v>
      </c>
      <c r="P2191" s="106" t="s">
        <v>2499</v>
      </c>
      <c r="Q2191" s="107" t="s">
        <v>2969</v>
      </c>
      <c r="R2191" s="107" t="s">
        <v>11</v>
      </c>
    </row>
    <row r="2192" spans="2:18" ht="20.100000000000001" customHeight="1" x14ac:dyDescent="0.4">
      <c r="B2192" s="105" t="str">
        <f t="shared" ref="B2192:B2255" si="102">IF(OR($C$10="",$C$11=""),"",IFERROR(IF(AND($U$22&lt;&gt;R2192,$V$22&lt;&gt;R2192),"－",IF(AND(COUNTIF($C$10,"*樹脂スペーサー*")&gt;0,OR(M2192="空気",F2192="一般",F2192="一般ＰＧ")),"－",IF(AND($W$25&gt;0,$W$25&gt;=O2192),$U$25,IF(AND($W$26&gt;0,$W$26&gt;=O2192),$U$26,IF(AND($W$27&gt;0,$W$27&gt;=O2192),$U$27,IF(AND($W$28&gt;0,$W$28&gt;=O2192),$U$28,IF(AND($W$29&gt;0,$W$29&gt;=O2192),$U$29,IF(AND($W$30&gt;0,$W$30&gt;=O2192),$U$30,IF(AND($W$31&gt;0,$W$31&gt;=O2192),$U$31,"－"))))))))),"－"))</f>
        <v/>
      </c>
      <c r="C2192" s="105" t="str">
        <f t="shared" ref="C2192:C2255" si="103">IF(B2192="","",IF(B2192&lt;&gt;"－",VLOOKUP(B2192,$U$25:$V$31,2,FALSE),"－"))</f>
        <v/>
      </c>
      <c r="D2192" s="105" t="str">
        <f t="shared" ref="D2192:D2255" si="104">IF($H$9="","",IF($V$38&lt;&gt;"断熱等","－",IF(AND(COUNTIF($V$34,"*樹脂スペーサー*")&gt;0,OR(M2192="空気",F2192="一般",F2192="一般ＰＧ")),"－",IF(AND($V$35&lt;&gt;R2192,$W$35&lt;&gt;R2192),"－",IF(MID($H$9,10,1)="Z",IF(N2192&lt;=0.65,"○","－"),IF($V$36&gt;=O2192,"○","－"))))))</f>
        <v/>
      </c>
      <c r="E2192" s="106" t="s">
        <v>2406</v>
      </c>
      <c r="F2192" s="106" t="s">
        <v>2407</v>
      </c>
      <c r="G2192" s="106" t="s">
        <v>697</v>
      </c>
      <c r="H2192" s="106" t="s">
        <v>1027</v>
      </c>
      <c r="I2192" s="106">
        <v>13</v>
      </c>
      <c r="J2192" s="106"/>
      <c r="K2192" s="106"/>
      <c r="L2192" s="106" t="s">
        <v>698</v>
      </c>
      <c r="M2192" s="106" t="s">
        <v>924</v>
      </c>
      <c r="N2192" s="106">
        <v>0.45</v>
      </c>
      <c r="O2192" s="106">
        <v>1.2</v>
      </c>
      <c r="P2192" s="106" t="s">
        <v>2493</v>
      </c>
      <c r="Q2192" s="107" t="s">
        <v>2970</v>
      </c>
      <c r="R2192" s="107" t="s">
        <v>11</v>
      </c>
    </row>
    <row r="2193" spans="2:18" ht="20.100000000000001" customHeight="1" x14ac:dyDescent="0.4">
      <c r="B2193" s="105" t="str">
        <f t="shared" si="102"/>
        <v/>
      </c>
      <c r="C2193" s="105" t="str">
        <f t="shared" si="103"/>
        <v/>
      </c>
      <c r="D2193" s="105" t="str">
        <f t="shared" si="104"/>
        <v/>
      </c>
      <c r="E2193" s="106" t="s">
        <v>2406</v>
      </c>
      <c r="F2193" s="106" t="s">
        <v>2407</v>
      </c>
      <c r="G2193" s="106" t="s">
        <v>710</v>
      </c>
      <c r="H2193" s="106" t="s">
        <v>711</v>
      </c>
      <c r="I2193" s="106">
        <v>13</v>
      </c>
      <c r="J2193" s="106"/>
      <c r="K2193" s="106"/>
      <c r="L2193" s="106" t="s">
        <v>717</v>
      </c>
      <c r="M2193" s="106" t="s">
        <v>924</v>
      </c>
      <c r="N2193" s="106">
        <v>0.45</v>
      </c>
      <c r="O2193" s="106">
        <v>1.2</v>
      </c>
      <c r="P2193" s="106" t="s">
        <v>2493</v>
      </c>
      <c r="Q2193" s="107" t="s">
        <v>2971</v>
      </c>
      <c r="R2193" s="107" t="s">
        <v>11</v>
      </c>
    </row>
    <row r="2194" spans="2:18" ht="20.100000000000001" customHeight="1" x14ac:dyDescent="0.4">
      <c r="B2194" s="105" t="str">
        <f t="shared" si="102"/>
        <v/>
      </c>
      <c r="C2194" s="105" t="str">
        <f t="shared" si="103"/>
        <v/>
      </c>
      <c r="D2194" s="105" t="str">
        <f t="shared" si="104"/>
        <v/>
      </c>
      <c r="E2194" s="106" t="s">
        <v>2406</v>
      </c>
      <c r="F2194" s="106" t="s">
        <v>2407</v>
      </c>
      <c r="G2194" s="106" t="s">
        <v>721</v>
      </c>
      <c r="H2194" s="106" t="s">
        <v>722</v>
      </c>
      <c r="I2194" s="106">
        <v>13</v>
      </c>
      <c r="J2194" s="106"/>
      <c r="K2194" s="106"/>
      <c r="L2194" s="106" t="s">
        <v>698</v>
      </c>
      <c r="M2194" s="106" t="s">
        <v>924</v>
      </c>
      <c r="N2194" s="106">
        <v>0.45</v>
      </c>
      <c r="O2194" s="106">
        <v>1.2</v>
      </c>
      <c r="P2194" s="106" t="s">
        <v>2499</v>
      </c>
      <c r="Q2194" s="107" t="s">
        <v>2972</v>
      </c>
      <c r="R2194" s="107" t="s">
        <v>11</v>
      </c>
    </row>
    <row r="2195" spans="2:18" ht="20.100000000000001" customHeight="1" x14ac:dyDescent="0.4">
      <c r="B2195" s="105" t="str">
        <f t="shared" si="102"/>
        <v/>
      </c>
      <c r="C2195" s="105" t="str">
        <f t="shared" si="103"/>
        <v/>
      </c>
      <c r="D2195" s="105" t="str">
        <f t="shared" si="104"/>
        <v/>
      </c>
      <c r="E2195" s="106" t="s">
        <v>2406</v>
      </c>
      <c r="F2195" s="106" t="s">
        <v>2447</v>
      </c>
      <c r="G2195" s="106" t="s">
        <v>697</v>
      </c>
      <c r="H2195" s="106" t="s">
        <v>698</v>
      </c>
      <c r="I2195" s="106">
        <v>13</v>
      </c>
      <c r="J2195" s="106"/>
      <c r="K2195" s="106"/>
      <c r="L2195" s="106" t="s">
        <v>1027</v>
      </c>
      <c r="M2195" s="106" t="s">
        <v>924</v>
      </c>
      <c r="N2195" s="106">
        <v>0.38</v>
      </c>
      <c r="O2195" s="106">
        <v>1.2</v>
      </c>
      <c r="P2195" s="106" t="s">
        <v>2493</v>
      </c>
      <c r="Q2195" s="107" t="s">
        <v>2973</v>
      </c>
      <c r="R2195" s="107" t="s">
        <v>11</v>
      </c>
    </row>
    <row r="2196" spans="2:18" ht="20.100000000000001" customHeight="1" x14ac:dyDescent="0.4">
      <c r="B2196" s="105" t="str">
        <f t="shared" si="102"/>
        <v/>
      </c>
      <c r="C2196" s="105" t="str">
        <f t="shared" si="103"/>
        <v/>
      </c>
      <c r="D2196" s="105" t="str">
        <f t="shared" si="104"/>
        <v/>
      </c>
      <c r="E2196" s="106" t="s">
        <v>2406</v>
      </c>
      <c r="F2196" s="106" t="s">
        <v>2447</v>
      </c>
      <c r="G2196" s="106" t="s">
        <v>710</v>
      </c>
      <c r="H2196" s="106" t="s">
        <v>717</v>
      </c>
      <c r="I2196" s="106">
        <v>13</v>
      </c>
      <c r="J2196" s="106"/>
      <c r="K2196" s="106"/>
      <c r="L2196" s="106" t="s">
        <v>711</v>
      </c>
      <c r="M2196" s="106" t="s">
        <v>924</v>
      </c>
      <c r="N2196" s="106">
        <v>0.38</v>
      </c>
      <c r="O2196" s="106">
        <v>1.2</v>
      </c>
      <c r="P2196" s="106" t="s">
        <v>2493</v>
      </c>
      <c r="Q2196" s="107" t="s">
        <v>2974</v>
      </c>
      <c r="R2196" s="107" t="s">
        <v>11</v>
      </c>
    </row>
    <row r="2197" spans="2:18" ht="20.100000000000001" customHeight="1" x14ac:dyDescent="0.4">
      <c r="B2197" s="105" t="str">
        <f t="shared" si="102"/>
        <v/>
      </c>
      <c r="C2197" s="105" t="str">
        <f t="shared" si="103"/>
        <v/>
      </c>
      <c r="D2197" s="105" t="str">
        <f t="shared" si="104"/>
        <v/>
      </c>
      <c r="E2197" s="106" t="s">
        <v>2406</v>
      </c>
      <c r="F2197" s="106" t="s">
        <v>2447</v>
      </c>
      <c r="G2197" s="106" t="s">
        <v>721</v>
      </c>
      <c r="H2197" s="106" t="s">
        <v>698</v>
      </c>
      <c r="I2197" s="106">
        <v>13</v>
      </c>
      <c r="J2197" s="106"/>
      <c r="K2197" s="106"/>
      <c r="L2197" s="106" t="s">
        <v>722</v>
      </c>
      <c r="M2197" s="106" t="s">
        <v>924</v>
      </c>
      <c r="N2197" s="106">
        <v>0.38</v>
      </c>
      <c r="O2197" s="106">
        <v>1.2</v>
      </c>
      <c r="P2197" s="106" t="s">
        <v>2499</v>
      </c>
      <c r="Q2197" s="107" t="s">
        <v>2975</v>
      </c>
      <c r="R2197" s="107" t="s">
        <v>11</v>
      </c>
    </row>
    <row r="2198" spans="2:18" ht="20.100000000000001" customHeight="1" x14ac:dyDescent="0.4">
      <c r="B2198" s="105" t="str">
        <f t="shared" si="102"/>
        <v/>
      </c>
      <c r="C2198" s="105" t="str">
        <f t="shared" si="103"/>
        <v/>
      </c>
      <c r="D2198" s="105" t="str">
        <f t="shared" si="104"/>
        <v/>
      </c>
      <c r="E2198" s="106" t="s">
        <v>2406</v>
      </c>
      <c r="F2198" s="106" t="s">
        <v>2447</v>
      </c>
      <c r="G2198" s="106" t="s">
        <v>2477</v>
      </c>
      <c r="H2198" s="106" t="s">
        <v>717</v>
      </c>
      <c r="I2198" s="106">
        <v>13</v>
      </c>
      <c r="J2198" s="106"/>
      <c r="K2198" s="106"/>
      <c r="L2198" s="106" t="s">
        <v>2478</v>
      </c>
      <c r="M2198" s="106" t="s">
        <v>924</v>
      </c>
      <c r="N2198" s="106">
        <v>0.38</v>
      </c>
      <c r="O2198" s="106">
        <v>1.2</v>
      </c>
      <c r="P2198" s="106" t="s">
        <v>2499</v>
      </c>
      <c r="Q2198" s="107" t="s">
        <v>2976</v>
      </c>
      <c r="R2198" s="107" t="s">
        <v>11</v>
      </c>
    </row>
    <row r="2199" spans="2:18" ht="20.100000000000001" customHeight="1" x14ac:dyDescent="0.4">
      <c r="B2199" s="105" t="str">
        <f t="shared" si="102"/>
        <v/>
      </c>
      <c r="C2199" s="105" t="str">
        <f t="shared" si="103"/>
        <v/>
      </c>
      <c r="D2199" s="105" t="str">
        <f t="shared" si="104"/>
        <v/>
      </c>
      <c r="E2199" s="106" t="s">
        <v>2406</v>
      </c>
      <c r="F2199" s="106" t="s">
        <v>2447</v>
      </c>
      <c r="G2199" s="106" t="s">
        <v>2482</v>
      </c>
      <c r="H2199" s="106" t="s">
        <v>717</v>
      </c>
      <c r="I2199" s="106">
        <v>13</v>
      </c>
      <c r="J2199" s="106"/>
      <c r="K2199" s="106"/>
      <c r="L2199" s="106" t="s">
        <v>2483</v>
      </c>
      <c r="M2199" s="106" t="s">
        <v>924</v>
      </c>
      <c r="N2199" s="106">
        <v>0.38</v>
      </c>
      <c r="O2199" s="106">
        <v>1.2</v>
      </c>
      <c r="P2199" s="106" t="s">
        <v>2499</v>
      </c>
      <c r="Q2199" s="107" t="s">
        <v>2977</v>
      </c>
      <c r="R2199" s="107" t="s">
        <v>11</v>
      </c>
    </row>
    <row r="2200" spans="2:18" ht="20.100000000000001" customHeight="1" x14ac:dyDescent="0.4">
      <c r="B2200" s="105" t="str">
        <f t="shared" si="102"/>
        <v/>
      </c>
      <c r="C2200" s="105" t="str">
        <f t="shared" si="103"/>
        <v/>
      </c>
      <c r="D2200" s="105" t="str">
        <f t="shared" si="104"/>
        <v/>
      </c>
      <c r="E2200" s="106" t="s">
        <v>2406</v>
      </c>
      <c r="F2200" s="106" t="s">
        <v>2906</v>
      </c>
      <c r="G2200" s="106" t="s">
        <v>697</v>
      </c>
      <c r="H2200" s="106" t="s">
        <v>707</v>
      </c>
      <c r="I2200" s="106">
        <v>16</v>
      </c>
      <c r="J2200" s="106"/>
      <c r="K2200" s="106"/>
      <c r="L2200" s="106" t="s">
        <v>799</v>
      </c>
      <c r="M2200" s="106" t="s">
        <v>924</v>
      </c>
      <c r="N2200" s="106">
        <v>0.43</v>
      </c>
      <c r="O2200" s="106">
        <v>1.2</v>
      </c>
      <c r="P2200" s="106" t="s">
        <v>2978</v>
      </c>
      <c r="Q2200" s="107" t="s">
        <v>2979</v>
      </c>
      <c r="R2200" s="107" t="s">
        <v>11</v>
      </c>
    </row>
    <row r="2201" spans="2:18" ht="20.100000000000001" customHeight="1" x14ac:dyDescent="0.4">
      <c r="B2201" s="105" t="str">
        <f t="shared" si="102"/>
        <v/>
      </c>
      <c r="C2201" s="105" t="str">
        <f t="shared" si="103"/>
        <v/>
      </c>
      <c r="D2201" s="105" t="str">
        <f t="shared" si="104"/>
        <v/>
      </c>
      <c r="E2201" s="106" t="s">
        <v>2406</v>
      </c>
      <c r="F2201" s="106" t="s">
        <v>2906</v>
      </c>
      <c r="G2201" s="106" t="s">
        <v>697</v>
      </c>
      <c r="H2201" s="106" t="s">
        <v>1817</v>
      </c>
      <c r="I2201" s="106">
        <v>15</v>
      </c>
      <c r="J2201" s="106"/>
      <c r="K2201" s="106"/>
      <c r="L2201" s="106" t="s">
        <v>799</v>
      </c>
      <c r="M2201" s="106" t="s">
        <v>924</v>
      </c>
      <c r="N2201" s="106">
        <v>0.43</v>
      </c>
      <c r="O2201" s="106">
        <v>1.2</v>
      </c>
      <c r="P2201" s="106" t="s">
        <v>2978</v>
      </c>
      <c r="Q2201" s="107" t="s">
        <v>2980</v>
      </c>
      <c r="R2201" s="107" t="s">
        <v>11</v>
      </c>
    </row>
    <row r="2202" spans="2:18" ht="20.100000000000001" customHeight="1" x14ac:dyDescent="0.4">
      <c r="B2202" s="105" t="str">
        <f t="shared" si="102"/>
        <v/>
      </c>
      <c r="C2202" s="105" t="str">
        <f t="shared" si="103"/>
        <v/>
      </c>
      <c r="D2202" s="105" t="str">
        <f t="shared" si="104"/>
        <v/>
      </c>
      <c r="E2202" s="106" t="s">
        <v>2406</v>
      </c>
      <c r="F2202" s="106" t="s">
        <v>2906</v>
      </c>
      <c r="G2202" s="106" t="s">
        <v>697</v>
      </c>
      <c r="H2202" s="106" t="s">
        <v>1817</v>
      </c>
      <c r="I2202" s="106">
        <v>14</v>
      </c>
      <c r="J2202" s="106"/>
      <c r="K2202" s="106"/>
      <c r="L2202" s="106" t="s">
        <v>802</v>
      </c>
      <c r="M2202" s="106" t="s">
        <v>924</v>
      </c>
      <c r="N2202" s="106">
        <v>0.43</v>
      </c>
      <c r="O2202" s="106">
        <v>1.2</v>
      </c>
      <c r="P2202" s="106" t="s">
        <v>2978</v>
      </c>
      <c r="Q2202" s="107" t="s">
        <v>2981</v>
      </c>
      <c r="R2202" s="107" t="s">
        <v>11</v>
      </c>
    </row>
    <row r="2203" spans="2:18" ht="20.100000000000001" customHeight="1" x14ac:dyDescent="0.4">
      <c r="B2203" s="105" t="str">
        <f t="shared" si="102"/>
        <v/>
      </c>
      <c r="C2203" s="105" t="str">
        <f t="shared" si="103"/>
        <v/>
      </c>
      <c r="D2203" s="105" t="str">
        <f t="shared" si="104"/>
        <v/>
      </c>
      <c r="E2203" s="106" t="s">
        <v>2406</v>
      </c>
      <c r="F2203" s="106" t="s">
        <v>2906</v>
      </c>
      <c r="G2203" s="106" t="s">
        <v>710</v>
      </c>
      <c r="H2203" s="106" t="s">
        <v>711</v>
      </c>
      <c r="I2203" s="106">
        <v>15</v>
      </c>
      <c r="J2203" s="106"/>
      <c r="K2203" s="106"/>
      <c r="L2203" s="106" t="s">
        <v>799</v>
      </c>
      <c r="M2203" s="106" t="s">
        <v>924</v>
      </c>
      <c r="N2203" s="106">
        <v>0.43</v>
      </c>
      <c r="O2203" s="106">
        <v>1.2</v>
      </c>
      <c r="P2203" s="106" t="s">
        <v>2978</v>
      </c>
      <c r="Q2203" s="107" t="s">
        <v>2982</v>
      </c>
      <c r="R2203" s="107" t="s">
        <v>11</v>
      </c>
    </row>
    <row r="2204" spans="2:18" ht="20.100000000000001" customHeight="1" x14ac:dyDescent="0.4">
      <c r="B2204" s="105" t="str">
        <f t="shared" si="102"/>
        <v/>
      </c>
      <c r="C2204" s="105" t="str">
        <f t="shared" si="103"/>
        <v/>
      </c>
      <c r="D2204" s="105" t="str">
        <f t="shared" si="104"/>
        <v/>
      </c>
      <c r="E2204" s="106" t="s">
        <v>2406</v>
      </c>
      <c r="F2204" s="106" t="s">
        <v>2906</v>
      </c>
      <c r="G2204" s="106" t="s">
        <v>710</v>
      </c>
      <c r="H2204" s="106" t="s">
        <v>711</v>
      </c>
      <c r="I2204" s="106">
        <v>14</v>
      </c>
      <c r="J2204" s="106"/>
      <c r="K2204" s="106"/>
      <c r="L2204" s="106" t="s">
        <v>802</v>
      </c>
      <c r="M2204" s="106" t="s">
        <v>924</v>
      </c>
      <c r="N2204" s="106">
        <v>0.43</v>
      </c>
      <c r="O2204" s="106">
        <v>1.2</v>
      </c>
      <c r="P2204" s="106" t="s">
        <v>2978</v>
      </c>
      <c r="Q2204" s="107" t="s">
        <v>2983</v>
      </c>
      <c r="R2204" s="107" t="s">
        <v>11</v>
      </c>
    </row>
    <row r="2205" spans="2:18" ht="20.100000000000001" customHeight="1" x14ac:dyDescent="0.4">
      <c r="B2205" s="105" t="str">
        <f t="shared" si="102"/>
        <v/>
      </c>
      <c r="C2205" s="105" t="str">
        <f t="shared" si="103"/>
        <v/>
      </c>
      <c r="D2205" s="105" t="str">
        <f t="shared" si="104"/>
        <v/>
      </c>
      <c r="E2205" s="106" t="s">
        <v>2406</v>
      </c>
      <c r="F2205" s="106" t="s">
        <v>2906</v>
      </c>
      <c r="G2205" s="106" t="s">
        <v>721</v>
      </c>
      <c r="H2205" s="106" t="s">
        <v>722</v>
      </c>
      <c r="I2205" s="106">
        <v>14</v>
      </c>
      <c r="J2205" s="106"/>
      <c r="K2205" s="106"/>
      <c r="L2205" s="106" t="s">
        <v>799</v>
      </c>
      <c r="M2205" s="106" t="s">
        <v>924</v>
      </c>
      <c r="N2205" s="106">
        <v>0.42</v>
      </c>
      <c r="O2205" s="106">
        <v>1.2</v>
      </c>
      <c r="P2205" s="106" t="s">
        <v>2499</v>
      </c>
      <c r="Q2205" s="107" t="s">
        <v>2984</v>
      </c>
      <c r="R2205" s="107" t="s">
        <v>11</v>
      </c>
    </row>
    <row r="2206" spans="2:18" ht="20.100000000000001" customHeight="1" x14ac:dyDescent="0.4">
      <c r="B2206" s="105" t="str">
        <f t="shared" si="102"/>
        <v/>
      </c>
      <c r="C2206" s="105" t="str">
        <f t="shared" si="103"/>
        <v/>
      </c>
      <c r="D2206" s="105" t="str">
        <f t="shared" si="104"/>
        <v/>
      </c>
      <c r="E2206" s="106" t="s">
        <v>2406</v>
      </c>
      <c r="F2206" s="106" t="s">
        <v>2906</v>
      </c>
      <c r="G2206" s="106" t="s">
        <v>2477</v>
      </c>
      <c r="H2206" s="106" t="s">
        <v>799</v>
      </c>
      <c r="I2206" s="106">
        <v>15</v>
      </c>
      <c r="J2206" s="106"/>
      <c r="K2206" s="106"/>
      <c r="L2206" s="106" t="s">
        <v>2478</v>
      </c>
      <c r="M2206" s="106" t="s">
        <v>924</v>
      </c>
      <c r="N2206" s="106">
        <v>0.37</v>
      </c>
      <c r="O2206" s="106">
        <v>1.2</v>
      </c>
      <c r="P2206" s="106" t="s">
        <v>2499</v>
      </c>
      <c r="Q2206" s="107" t="s">
        <v>2985</v>
      </c>
      <c r="R2206" s="107" t="s">
        <v>11</v>
      </c>
    </row>
    <row r="2207" spans="2:18" ht="20.100000000000001" customHeight="1" x14ac:dyDescent="0.4">
      <c r="B2207" s="105" t="str">
        <f t="shared" si="102"/>
        <v/>
      </c>
      <c r="C2207" s="105" t="str">
        <f t="shared" si="103"/>
        <v/>
      </c>
      <c r="D2207" s="105" t="str">
        <f t="shared" si="104"/>
        <v/>
      </c>
      <c r="E2207" s="106" t="s">
        <v>2406</v>
      </c>
      <c r="F2207" s="106" t="s">
        <v>2906</v>
      </c>
      <c r="G2207" s="106" t="s">
        <v>2477</v>
      </c>
      <c r="H2207" s="106" t="s">
        <v>802</v>
      </c>
      <c r="I2207" s="106">
        <v>14</v>
      </c>
      <c r="J2207" s="106"/>
      <c r="K2207" s="106"/>
      <c r="L2207" s="106" t="s">
        <v>2478</v>
      </c>
      <c r="M2207" s="106" t="s">
        <v>924</v>
      </c>
      <c r="N2207" s="106">
        <v>0.37</v>
      </c>
      <c r="O2207" s="106">
        <v>1.2</v>
      </c>
      <c r="P2207" s="106" t="s">
        <v>2499</v>
      </c>
      <c r="Q2207" s="107" t="s">
        <v>2986</v>
      </c>
      <c r="R2207" s="107" t="s">
        <v>11</v>
      </c>
    </row>
    <row r="2208" spans="2:18" ht="20.100000000000001" customHeight="1" x14ac:dyDescent="0.4">
      <c r="B2208" s="105" t="str">
        <f t="shared" si="102"/>
        <v/>
      </c>
      <c r="C2208" s="105" t="str">
        <f t="shared" si="103"/>
        <v/>
      </c>
      <c r="D2208" s="105" t="str">
        <f t="shared" si="104"/>
        <v/>
      </c>
      <c r="E2208" s="106" t="s">
        <v>2406</v>
      </c>
      <c r="F2208" s="106" t="s">
        <v>2906</v>
      </c>
      <c r="G2208" s="106" t="s">
        <v>2482</v>
      </c>
      <c r="H2208" s="106" t="s">
        <v>799</v>
      </c>
      <c r="I2208" s="106">
        <v>15</v>
      </c>
      <c r="J2208" s="106"/>
      <c r="K2208" s="106"/>
      <c r="L2208" s="106" t="s">
        <v>2483</v>
      </c>
      <c r="M2208" s="106" t="s">
        <v>924</v>
      </c>
      <c r="N2208" s="106">
        <v>0.37</v>
      </c>
      <c r="O2208" s="106">
        <v>1.2</v>
      </c>
      <c r="P2208" s="106" t="s">
        <v>2499</v>
      </c>
      <c r="Q2208" s="107" t="s">
        <v>2987</v>
      </c>
      <c r="R2208" s="107" t="s">
        <v>11</v>
      </c>
    </row>
    <row r="2209" spans="2:18" ht="20.100000000000001" customHeight="1" x14ac:dyDescent="0.4">
      <c r="B2209" s="105" t="str">
        <f t="shared" si="102"/>
        <v/>
      </c>
      <c r="C2209" s="105" t="str">
        <f t="shared" si="103"/>
        <v/>
      </c>
      <c r="D2209" s="105" t="str">
        <f t="shared" si="104"/>
        <v/>
      </c>
      <c r="E2209" s="106" t="s">
        <v>2406</v>
      </c>
      <c r="F2209" s="106" t="s">
        <v>2906</v>
      </c>
      <c r="G2209" s="106" t="s">
        <v>2482</v>
      </c>
      <c r="H2209" s="106" t="s">
        <v>802</v>
      </c>
      <c r="I2209" s="106">
        <v>14</v>
      </c>
      <c r="J2209" s="106"/>
      <c r="K2209" s="106"/>
      <c r="L2209" s="106" t="s">
        <v>2483</v>
      </c>
      <c r="M2209" s="106" t="s">
        <v>924</v>
      </c>
      <c r="N2209" s="106">
        <v>0.37</v>
      </c>
      <c r="O2209" s="106">
        <v>1.2</v>
      </c>
      <c r="P2209" s="106" t="s">
        <v>2499</v>
      </c>
      <c r="Q2209" s="107" t="s">
        <v>2988</v>
      </c>
      <c r="R2209" s="107" t="s">
        <v>11</v>
      </c>
    </row>
    <row r="2210" spans="2:18" ht="20.100000000000001" customHeight="1" x14ac:dyDescent="0.4">
      <c r="B2210" s="105" t="str">
        <f t="shared" si="102"/>
        <v/>
      </c>
      <c r="C2210" s="105" t="str">
        <f t="shared" si="103"/>
        <v/>
      </c>
      <c r="D2210" s="105" t="str">
        <f t="shared" si="104"/>
        <v/>
      </c>
      <c r="E2210" s="106" t="s">
        <v>2406</v>
      </c>
      <c r="F2210" s="106" t="s">
        <v>2906</v>
      </c>
      <c r="G2210" s="106" t="s">
        <v>697</v>
      </c>
      <c r="H2210" s="106" t="s">
        <v>799</v>
      </c>
      <c r="I2210" s="106">
        <v>16</v>
      </c>
      <c r="J2210" s="106"/>
      <c r="K2210" s="106"/>
      <c r="L2210" s="106" t="s">
        <v>707</v>
      </c>
      <c r="M2210" s="106" t="s">
        <v>924</v>
      </c>
      <c r="N2210" s="106">
        <v>0.37</v>
      </c>
      <c r="O2210" s="106">
        <v>1.2</v>
      </c>
      <c r="P2210" s="106" t="s">
        <v>2499</v>
      </c>
      <c r="Q2210" s="107" t="s">
        <v>2989</v>
      </c>
      <c r="R2210" s="107" t="s">
        <v>11</v>
      </c>
    </row>
    <row r="2211" spans="2:18" ht="20.100000000000001" customHeight="1" x14ac:dyDescent="0.4">
      <c r="B2211" s="105" t="str">
        <f t="shared" si="102"/>
        <v/>
      </c>
      <c r="C2211" s="105" t="str">
        <f t="shared" si="103"/>
        <v/>
      </c>
      <c r="D2211" s="105" t="str">
        <f t="shared" si="104"/>
        <v/>
      </c>
      <c r="E2211" s="106" t="s">
        <v>2406</v>
      </c>
      <c r="F2211" s="106" t="s">
        <v>2906</v>
      </c>
      <c r="G2211" s="106" t="s">
        <v>697</v>
      </c>
      <c r="H2211" s="106" t="s">
        <v>799</v>
      </c>
      <c r="I2211" s="106">
        <v>15</v>
      </c>
      <c r="J2211" s="106"/>
      <c r="K2211" s="106"/>
      <c r="L2211" s="106" t="s">
        <v>1817</v>
      </c>
      <c r="M2211" s="106" t="s">
        <v>924</v>
      </c>
      <c r="N2211" s="106">
        <v>0.37</v>
      </c>
      <c r="O2211" s="106">
        <v>1.2</v>
      </c>
      <c r="P2211" s="106" t="s">
        <v>2499</v>
      </c>
      <c r="Q2211" s="107" t="s">
        <v>2990</v>
      </c>
      <c r="R2211" s="107" t="s">
        <v>11</v>
      </c>
    </row>
    <row r="2212" spans="2:18" ht="20.100000000000001" customHeight="1" x14ac:dyDescent="0.4">
      <c r="B2212" s="105" t="str">
        <f t="shared" si="102"/>
        <v/>
      </c>
      <c r="C2212" s="105" t="str">
        <f t="shared" si="103"/>
        <v/>
      </c>
      <c r="D2212" s="105" t="str">
        <f t="shared" si="104"/>
        <v/>
      </c>
      <c r="E2212" s="106" t="s">
        <v>2406</v>
      </c>
      <c r="F2212" s="106" t="s">
        <v>2906</v>
      </c>
      <c r="G2212" s="106" t="s">
        <v>697</v>
      </c>
      <c r="H2212" s="106" t="s">
        <v>802</v>
      </c>
      <c r="I2212" s="106">
        <v>14</v>
      </c>
      <c r="J2212" s="106"/>
      <c r="K2212" s="106"/>
      <c r="L2212" s="106" t="s">
        <v>1817</v>
      </c>
      <c r="M2212" s="106" t="s">
        <v>924</v>
      </c>
      <c r="N2212" s="106">
        <v>0.37</v>
      </c>
      <c r="O2212" s="106">
        <v>1.2</v>
      </c>
      <c r="P2212" s="106" t="s">
        <v>2499</v>
      </c>
      <c r="Q2212" s="107" t="s">
        <v>2991</v>
      </c>
      <c r="R2212" s="107" t="s">
        <v>11</v>
      </c>
    </row>
    <row r="2213" spans="2:18" ht="20.100000000000001" customHeight="1" x14ac:dyDescent="0.4">
      <c r="B2213" s="105" t="str">
        <f t="shared" si="102"/>
        <v/>
      </c>
      <c r="C2213" s="105" t="str">
        <f t="shared" si="103"/>
        <v/>
      </c>
      <c r="D2213" s="105" t="str">
        <f t="shared" si="104"/>
        <v/>
      </c>
      <c r="E2213" s="106" t="s">
        <v>2406</v>
      </c>
      <c r="F2213" s="106" t="s">
        <v>2906</v>
      </c>
      <c r="G2213" s="106" t="s">
        <v>710</v>
      </c>
      <c r="H2213" s="106" t="s">
        <v>799</v>
      </c>
      <c r="I2213" s="106">
        <v>15</v>
      </c>
      <c r="J2213" s="106"/>
      <c r="K2213" s="106"/>
      <c r="L2213" s="106" t="s">
        <v>711</v>
      </c>
      <c r="M2213" s="106" t="s">
        <v>924</v>
      </c>
      <c r="N2213" s="106">
        <v>0.37</v>
      </c>
      <c r="O2213" s="106">
        <v>1.2</v>
      </c>
      <c r="P2213" s="106" t="s">
        <v>2499</v>
      </c>
      <c r="Q2213" s="107" t="s">
        <v>2992</v>
      </c>
      <c r="R2213" s="107" t="s">
        <v>11</v>
      </c>
    </row>
    <row r="2214" spans="2:18" ht="20.100000000000001" customHeight="1" x14ac:dyDescent="0.4">
      <c r="B2214" s="105" t="str">
        <f t="shared" si="102"/>
        <v/>
      </c>
      <c r="C2214" s="105" t="str">
        <f t="shared" si="103"/>
        <v/>
      </c>
      <c r="D2214" s="105" t="str">
        <f t="shared" si="104"/>
        <v/>
      </c>
      <c r="E2214" s="106" t="s">
        <v>2406</v>
      </c>
      <c r="F2214" s="106" t="s">
        <v>2906</v>
      </c>
      <c r="G2214" s="106" t="s">
        <v>710</v>
      </c>
      <c r="H2214" s="106" t="s">
        <v>802</v>
      </c>
      <c r="I2214" s="106">
        <v>14</v>
      </c>
      <c r="J2214" s="106"/>
      <c r="K2214" s="106"/>
      <c r="L2214" s="106" t="s">
        <v>711</v>
      </c>
      <c r="M2214" s="106" t="s">
        <v>924</v>
      </c>
      <c r="N2214" s="106">
        <v>0.37</v>
      </c>
      <c r="O2214" s="106">
        <v>1.2</v>
      </c>
      <c r="P2214" s="106" t="s">
        <v>2499</v>
      </c>
      <c r="Q2214" s="107" t="s">
        <v>2993</v>
      </c>
      <c r="R2214" s="107" t="s">
        <v>11</v>
      </c>
    </row>
    <row r="2215" spans="2:18" ht="20.100000000000001" customHeight="1" x14ac:dyDescent="0.4">
      <c r="B2215" s="105" t="str">
        <f t="shared" si="102"/>
        <v/>
      </c>
      <c r="C2215" s="105" t="str">
        <f t="shared" si="103"/>
        <v/>
      </c>
      <c r="D2215" s="105" t="str">
        <f t="shared" si="104"/>
        <v/>
      </c>
      <c r="E2215" s="106" t="s">
        <v>2406</v>
      </c>
      <c r="F2215" s="106" t="s">
        <v>2906</v>
      </c>
      <c r="G2215" s="106" t="s">
        <v>721</v>
      </c>
      <c r="H2215" s="106" t="s">
        <v>799</v>
      </c>
      <c r="I2215" s="106">
        <v>14</v>
      </c>
      <c r="J2215" s="106"/>
      <c r="K2215" s="106"/>
      <c r="L2215" s="106" t="s">
        <v>722</v>
      </c>
      <c r="M2215" s="106" t="s">
        <v>924</v>
      </c>
      <c r="N2215" s="106">
        <v>0.37</v>
      </c>
      <c r="O2215" s="106">
        <v>1.2</v>
      </c>
      <c r="P2215" s="106" t="s">
        <v>2499</v>
      </c>
      <c r="Q2215" s="107" t="s">
        <v>2994</v>
      </c>
      <c r="R2215" s="107" t="s">
        <v>11</v>
      </c>
    </row>
    <row r="2216" spans="2:18" ht="20.100000000000001" customHeight="1" x14ac:dyDescent="0.4">
      <c r="B2216" s="105" t="str">
        <f t="shared" si="102"/>
        <v/>
      </c>
      <c r="C2216" s="105" t="str">
        <f t="shared" si="103"/>
        <v/>
      </c>
      <c r="D2216" s="105" t="str">
        <f t="shared" si="104"/>
        <v/>
      </c>
      <c r="E2216" s="106" t="s">
        <v>2406</v>
      </c>
      <c r="F2216" s="106" t="s">
        <v>2829</v>
      </c>
      <c r="G2216" s="106" t="s">
        <v>697</v>
      </c>
      <c r="H2216" s="106" t="s">
        <v>707</v>
      </c>
      <c r="I2216" s="106">
        <v>16</v>
      </c>
      <c r="J2216" s="106"/>
      <c r="K2216" s="106"/>
      <c r="L2216" s="106" t="s">
        <v>729</v>
      </c>
      <c r="M2216" s="106" t="s">
        <v>924</v>
      </c>
      <c r="N2216" s="106">
        <v>0.59</v>
      </c>
      <c r="O2216" s="106">
        <v>1.2</v>
      </c>
      <c r="P2216" s="106" t="s">
        <v>2511</v>
      </c>
      <c r="Q2216" s="107" t="s">
        <v>2995</v>
      </c>
      <c r="R2216" s="107" t="s">
        <v>12</v>
      </c>
    </row>
    <row r="2217" spans="2:18" ht="20.100000000000001" customHeight="1" x14ac:dyDescent="0.4">
      <c r="B2217" s="105" t="str">
        <f t="shared" si="102"/>
        <v/>
      </c>
      <c r="C2217" s="105" t="str">
        <f t="shared" si="103"/>
        <v/>
      </c>
      <c r="D2217" s="105" t="str">
        <f t="shared" si="104"/>
        <v/>
      </c>
      <c r="E2217" s="106" t="s">
        <v>2406</v>
      </c>
      <c r="F2217" s="106" t="s">
        <v>2829</v>
      </c>
      <c r="G2217" s="106" t="s">
        <v>697</v>
      </c>
      <c r="H2217" s="106" t="s">
        <v>1817</v>
      </c>
      <c r="I2217" s="106">
        <v>16</v>
      </c>
      <c r="J2217" s="106"/>
      <c r="K2217" s="106"/>
      <c r="L2217" s="106" t="s">
        <v>729</v>
      </c>
      <c r="M2217" s="106" t="s">
        <v>924</v>
      </c>
      <c r="N2217" s="106">
        <v>0.57999999999999996</v>
      </c>
      <c r="O2217" s="106">
        <v>1.2</v>
      </c>
      <c r="P2217" s="106" t="s">
        <v>2511</v>
      </c>
      <c r="Q2217" s="107" t="s">
        <v>2996</v>
      </c>
      <c r="R2217" s="107" t="s">
        <v>12</v>
      </c>
    </row>
    <row r="2218" spans="2:18" ht="20.100000000000001" customHeight="1" x14ac:dyDescent="0.4">
      <c r="B2218" s="105" t="str">
        <f t="shared" si="102"/>
        <v/>
      </c>
      <c r="C2218" s="105" t="str">
        <f t="shared" si="103"/>
        <v/>
      </c>
      <c r="D2218" s="105" t="str">
        <f t="shared" si="104"/>
        <v/>
      </c>
      <c r="E2218" s="106" t="s">
        <v>2406</v>
      </c>
      <c r="F2218" s="106" t="s">
        <v>2829</v>
      </c>
      <c r="G2218" s="106" t="s">
        <v>697</v>
      </c>
      <c r="H2218" s="106" t="s">
        <v>1817</v>
      </c>
      <c r="I2218" s="106">
        <v>16</v>
      </c>
      <c r="J2218" s="106"/>
      <c r="K2218" s="106"/>
      <c r="L2218" s="106" t="s">
        <v>733</v>
      </c>
      <c r="M2218" s="106" t="s">
        <v>924</v>
      </c>
      <c r="N2218" s="106">
        <v>0.57999999999999996</v>
      </c>
      <c r="O2218" s="106">
        <v>1.2</v>
      </c>
      <c r="P2218" s="106" t="s">
        <v>2511</v>
      </c>
      <c r="Q2218" s="107" t="s">
        <v>2997</v>
      </c>
      <c r="R2218" s="107" t="s">
        <v>12</v>
      </c>
    </row>
    <row r="2219" spans="2:18" ht="20.100000000000001" customHeight="1" x14ac:dyDescent="0.4">
      <c r="B2219" s="105" t="str">
        <f t="shared" si="102"/>
        <v/>
      </c>
      <c r="C2219" s="105" t="str">
        <f t="shared" si="103"/>
        <v/>
      </c>
      <c r="D2219" s="105" t="str">
        <f t="shared" si="104"/>
        <v/>
      </c>
      <c r="E2219" s="106" t="s">
        <v>2406</v>
      </c>
      <c r="F2219" s="106" t="s">
        <v>2829</v>
      </c>
      <c r="G2219" s="106" t="s">
        <v>697</v>
      </c>
      <c r="H2219" s="106" t="s">
        <v>1027</v>
      </c>
      <c r="I2219" s="106">
        <v>16</v>
      </c>
      <c r="J2219" s="106"/>
      <c r="K2219" s="106"/>
      <c r="L2219" s="106" t="s">
        <v>733</v>
      </c>
      <c r="M2219" s="106" t="s">
        <v>924</v>
      </c>
      <c r="N2219" s="106">
        <v>0.56999999999999995</v>
      </c>
      <c r="O2219" s="106">
        <v>1.2</v>
      </c>
      <c r="P2219" s="106" t="s">
        <v>2511</v>
      </c>
      <c r="Q2219" s="107" t="s">
        <v>2998</v>
      </c>
      <c r="R2219" s="107" t="s">
        <v>12</v>
      </c>
    </row>
    <row r="2220" spans="2:18" ht="20.100000000000001" customHeight="1" x14ac:dyDescent="0.4">
      <c r="B2220" s="105" t="str">
        <f t="shared" si="102"/>
        <v/>
      </c>
      <c r="C2220" s="105" t="str">
        <f t="shared" si="103"/>
        <v/>
      </c>
      <c r="D2220" s="105" t="str">
        <f t="shared" si="104"/>
        <v/>
      </c>
      <c r="E2220" s="106" t="s">
        <v>2406</v>
      </c>
      <c r="F2220" s="106" t="s">
        <v>2829</v>
      </c>
      <c r="G2220" s="106" t="s">
        <v>697</v>
      </c>
      <c r="H2220" s="106" t="s">
        <v>1027</v>
      </c>
      <c r="I2220" s="106">
        <v>16</v>
      </c>
      <c r="J2220" s="106"/>
      <c r="K2220" s="106"/>
      <c r="L2220" s="106" t="s">
        <v>765</v>
      </c>
      <c r="M2220" s="106" t="s">
        <v>924</v>
      </c>
      <c r="N2220" s="106">
        <v>0.56999999999999995</v>
      </c>
      <c r="O2220" s="106">
        <v>1.2</v>
      </c>
      <c r="P2220" s="106" t="s">
        <v>2511</v>
      </c>
      <c r="Q2220" s="107" t="s">
        <v>2999</v>
      </c>
      <c r="R2220" s="107" t="s">
        <v>12</v>
      </c>
    </row>
    <row r="2221" spans="2:18" ht="20.100000000000001" customHeight="1" x14ac:dyDescent="0.4">
      <c r="B2221" s="105" t="str">
        <f t="shared" si="102"/>
        <v/>
      </c>
      <c r="C2221" s="105" t="str">
        <f t="shared" si="103"/>
        <v/>
      </c>
      <c r="D2221" s="105" t="str">
        <f t="shared" si="104"/>
        <v/>
      </c>
      <c r="E2221" s="106" t="s">
        <v>2406</v>
      </c>
      <c r="F2221" s="106" t="s">
        <v>2829</v>
      </c>
      <c r="G2221" s="106" t="s">
        <v>697</v>
      </c>
      <c r="H2221" s="106" t="s">
        <v>1389</v>
      </c>
      <c r="I2221" s="106">
        <v>15</v>
      </c>
      <c r="J2221" s="106"/>
      <c r="K2221" s="106"/>
      <c r="L2221" s="106" t="s">
        <v>765</v>
      </c>
      <c r="M2221" s="106" t="s">
        <v>924</v>
      </c>
      <c r="N2221" s="106">
        <v>0.56000000000000005</v>
      </c>
      <c r="O2221" s="106">
        <v>1.2</v>
      </c>
      <c r="P2221" s="106" t="s">
        <v>2511</v>
      </c>
      <c r="Q2221" s="107" t="s">
        <v>3000</v>
      </c>
      <c r="R2221" s="107" t="s">
        <v>12</v>
      </c>
    </row>
    <row r="2222" spans="2:18" ht="20.100000000000001" customHeight="1" x14ac:dyDescent="0.4">
      <c r="B2222" s="105" t="str">
        <f t="shared" si="102"/>
        <v/>
      </c>
      <c r="C2222" s="105" t="str">
        <f t="shared" si="103"/>
        <v/>
      </c>
      <c r="D2222" s="105" t="str">
        <f t="shared" si="104"/>
        <v/>
      </c>
      <c r="E2222" s="106" t="s">
        <v>2406</v>
      </c>
      <c r="F2222" s="106" t="s">
        <v>2829</v>
      </c>
      <c r="G2222" s="106" t="s">
        <v>710</v>
      </c>
      <c r="H2222" s="106" t="s">
        <v>711</v>
      </c>
      <c r="I2222" s="106">
        <v>16</v>
      </c>
      <c r="J2222" s="106"/>
      <c r="K2222" s="106"/>
      <c r="L2222" s="106" t="s">
        <v>729</v>
      </c>
      <c r="M2222" s="106" t="s">
        <v>924</v>
      </c>
      <c r="N2222" s="106">
        <v>0.57999999999999996</v>
      </c>
      <c r="O2222" s="106">
        <v>1.2</v>
      </c>
      <c r="P2222" s="106" t="s">
        <v>2511</v>
      </c>
      <c r="Q2222" s="107" t="s">
        <v>3001</v>
      </c>
      <c r="R2222" s="107" t="s">
        <v>12</v>
      </c>
    </row>
    <row r="2223" spans="2:18" ht="20.100000000000001" customHeight="1" x14ac:dyDescent="0.4">
      <c r="B2223" s="105" t="str">
        <f t="shared" si="102"/>
        <v/>
      </c>
      <c r="C2223" s="105" t="str">
        <f t="shared" si="103"/>
        <v/>
      </c>
      <c r="D2223" s="105" t="str">
        <f t="shared" si="104"/>
        <v/>
      </c>
      <c r="E2223" s="106" t="s">
        <v>2406</v>
      </c>
      <c r="F2223" s="106" t="s">
        <v>2829</v>
      </c>
      <c r="G2223" s="106" t="s">
        <v>710</v>
      </c>
      <c r="H2223" s="106" t="s">
        <v>711</v>
      </c>
      <c r="I2223" s="106">
        <v>16</v>
      </c>
      <c r="J2223" s="106"/>
      <c r="K2223" s="106"/>
      <c r="L2223" s="106" t="s">
        <v>733</v>
      </c>
      <c r="M2223" s="106" t="s">
        <v>924</v>
      </c>
      <c r="N2223" s="106">
        <v>0.57999999999999996</v>
      </c>
      <c r="O2223" s="106">
        <v>1.2</v>
      </c>
      <c r="P2223" s="106" t="s">
        <v>2511</v>
      </c>
      <c r="Q2223" s="107" t="s">
        <v>3002</v>
      </c>
      <c r="R2223" s="107" t="s">
        <v>12</v>
      </c>
    </row>
    <row r="2224" spans="2:18" ht="20.100000000000001" customHeight="1" x14ac:dyDescent="0.4">
      <c r="B2224" s="105" t="str">
        <f t="shared" si="102"/>
        <v/>
      </c>
      <c r="C2224" s="105" t="str">
        <f t="shared" si="103"/>
        <v/>
      </c>
      <c r="D2224" s="105" t="str">
        <f t="shared" si="104"/>
        <v/>
      </c>
      <c r="E2224" s="106" t="s">
        <v>2406</v>
      </c>
      <c r="F2224" s="106" t="s">
        <v>2829</v>
      </c>
      <c r="G2224" s="106" t="s">
        <v>710</v>
      </c>
      <c r="H2224" s="106" t="s">
        <v>711</v>
      </c>
      <c r="I2224" s="106">
        <v>16</v>
      </c>
      <c r="J2224" s="106"/>
      <c r="K2224" s="106"/>
      <c r="L2224" s="106" t="s">
        <v>765</v>
      </c>
      <c r="M2224" s="106" t="s">
        <v>924</v>
      </c>
      <c r="N2224" s="106">
        <v>0.56999999999999995</v>
      </c>
      <c r="O2224" s="106">
        <v>1.2</v>
      </c>
      <c r="P2224" s="106" t="s">
        <v>2511</v>
      </c>
      <c r="Q2224" s="107" t="s">
        <v>3003</v>
      </c>
      <c r="R2224" s="107" t="s">
        <v>12</v>
      </c>
    </row>
    <row r="2225" spans="2:18" ht="20.100000000000001" customHeight="1" x14ac:dyDescent="0.4">
      <c r="B2225" s="105" t="str">
        <f t="shared" si="102"/>
        <v/>
      </c>
      <c r="C2225" s="105" t="str">
        <f t="shared" si="103"/>
        <v/>
      </c>
      <c r="D2225" s="105" t="str">
        <f t="shared" si="104"/>
        <v/>
      </c>
      <c r="E2225" s="106" t="s">
        <v>2406</v>
      </c>
      <c r="F2225" s="106" t="s">
        <v>2829</v>
      </c>
      <c r="G2225" s="106" t="s">
        <v>710</v>
      </c>
      <c r="H2225" s="106" t="s">
        <v>1098</v>
      </c>
      <c r="I2225" s="106">
        <v>15</v>
      </c>
      <c r="J2225" s="106"/>
      <c r="K2225" s="106"/>
      <c r="L2225" s="106" t="s">
        <v>765</v>
      </c>
      <c r="M2225" s="106" t="s">
        <v>924</v>
      </c>
      <c r="N2225" s="106">
        <v>0.56000000000000005</v>
      </c>
      <c r="O2225" s="106">
        <v>1.2</v>
      </c>
      <c r="P2225" s="106" t="s">
        <v>2511</v>
      </c>
      <c r="Q2225" s="107" t="s">
        <v>3004</v>
      </c>
      <c r="R2225" s="107" t="s">
        <v>12</v>
      </c>
    </row>
    <row r="2226" spans="2:18" ht="20.100000000000001" customHeight="1" x14ac:dyDescent="0.4">
      <c r="B2226" s="105" t="str">
        <f t="shared" si="102"/>
        <v/>
      </c>
      <c r="C2226" s="105" t="str">
        <f t="shared" si="103"/>
        <v/>
      </c>
      <c r="D2226" s="105" t="str">
        <f t="shared" si="104"/>
        <v/>
      </c>
      <c r="E2226" s="106" t="s">
        <v>2406</v>
      </c>
      <c r="F2226" s="106" t="s">
        <v>2829</v>
      </c>
      <c r="G2226" s="106" t="s">
        <v>721</v>
      </c>
      <c r="H2226" s="106" t="s">
        <v>722</v>
      </c>
      <c r="I2226" s="106">
        <v>16</v>
      </c>
      <c r="J2226" s="106"/>
      <c r="K2226" s="106"/>
      <c r="L2226" s="106" t="s">
        <v>729</v>
      </c>
      <c r="M2226" s="106" t="s">
        <v>924</v>
      </c>
      <c r="N2226" s="106">
        <v>0.56999999999999995</v>
      </c>
      <c r="O2226" s="106">
        <v>1.2</v>
      </c>
      <c r="P2226" s="106" t="s">
        <v>2511</v>
      </c>
      <c r="Q2226" s="107" t="s">
        <v>3005</v>
      </c>
      <c r="R2226" s="107" t="s">
        <v>12</v>
      </c>
    </row>
    <row r="2227" spans="2:18" ht="20.100000000000001" customHeight="1" x14ac:dyDescent="0.4">
      <c r="B2227" s="105" t="str">
        <f t="shared" si="102"/>
        <v/>
      </c>
      <c r="C2227" s="105" t="str">
        <f t="shared" si="103"/>
        <v/>
      </c>
      <c r="D2227" s="105" t="str">
        <f t="shared" si="104"/>
        <v/>
      </c>
      <c r="E2227" s="106" t="s">
        <v>2406</v>
      </c>
      <c r="F2227" s="106" t="s">
        <v>2829</v>
      </c>
      <c r="G2227" s="106" t="s">
        <v>721</v>
      </c>
      <c r="H2227" s="106" t="s">
        <v>722</v>
      </c>
      <c r="I2227" s="106">
        <v>16</v>
      </c>
      <c r="J2227" s="106"/>
      <c r="K2227" s="106"/>
      <c r="L2227" s="106" t="s">
        <v>733</v>
      </c>
      <c r="M2227" s="106" t="s">
        <v>924</v>
      </c>
      <c r="N2227" s="106">
        <v>0.56999999999999995</v>
      </c>
      <c r="O2227" s="106">
        <v>1.2</v>
      </c>
      <c r="P2227" s="106" t="s">
        <v>2511</v>
      </c>
      <c r="Q2227" s="107" t="s">
        <v>3006</v>
      </c>
      <c r="R2227" s="107" t="s">
        <v>12</v>
      </c>
    </row>
    <row r="2228" spans="2:18" ht="20.100000000000001" customHeight="1" x14ac:dyDescent="0.4">
      <c r="B2228" s="105" t="str">
        <f t="shared" si="102"/>
        <v/>
      </c>
      <c r="C2228" s="105" t="str">
        <f t="shared" si="103"/>
        <v/>
      </c>
      <c r="D2228" s="105" t="str">
        <f t="shared" si="104"/>
        <v/>
      </c>
      <c r="E2228" s="106" t="s">
        <v>2406</v>
      </c>
      <c r="F2228" s="106" t="s">
        <v>2829</v>
      </c>
      <c r="G2228" s="106" t="s">
        <v>721</v>
      </c>
      <c r="H2228" s="106" t="s">
        <v>722</v>
      </c>
      <c r="I2228" s="106">
        <v>16</v>
      </c>
      <c r="J2228" s="106"/>
      <c r="K2228" s="106"/>
      <c r="L2228" s="106" t="s">
        <v>765</v>
      </c>
      <c r="M2228" s="106" t="s">
        <v>924</v>
      </c>
      <c r="N2228" s="106">
        <v>0.56999999999999995</v>
      </c>
      <c r="O2228" s="106">
        <v>1.2</v>
      </c>
      <c r="P2228" s="106" t="s">
        <v>2511</v>
      </c>
      <c r="Q2228" s="107" t="s">
        <v>3007</v>
      </c>
      <c r="R2228" s="107" t="s">
        <v>12</v>
      </c>
    </row>
    <row r="2229" spans="2:18" ht="20.100000000000001" customHeight="1" x14ac:dyDescent="0.4">
      <c r="B2229" s="105" t="str">
        <f t="shared" si="102"/>
        <v/>
      </c>
      <c r="C2229" s="105" t="str">
        <f t="shared" si="103"/>
        <v/>
      </c>
      <c r="D2229" s="105" t="str">
        <f t="shared" si="104"/>
        <v/>
      </c>
      <c r="E2229" s="106" t="s">
        <v>2406</v>
      </c>
      <c r="F2229" s="106" t="s">
        <v>2829</v>
      </c>
      <c r="G2229" s="106" t="s">
        <v>773</v>
      </c>
      <c r="H2229" s="106" t="s">
        <v>774</v>
      </c>
      <c r="I2229" s="106">
        <v>16</v>
      </c>
      <c r="J2229" s="106"/>
      <c r="K2229" s="106"/>
      <c r="L2229" s="106" t="s">
        <v>729</v>
      </c>
      <c r="M2229" s="106" t="s">
        <v>924</v>
      </c>
      <c r="N2229" s="106">
        <v>0.54</v>
      </c>
      <c r="O2229" s="106">
        <v>1.2</v>
      </c>
      <c r="P2229" s="106" t="s">
        <v>2511</v>
      </c>
      <c r="Q2229" s="107" t="s">
        <v>3008</v>
      </c>
      <c r="R2229" s="107" t="s">
        <v>12</v>
      </c>
    </row>
    <row r="2230" spans="2:18" ht="20.100000000000001" customHeight="1" x14ac:dyDescent="0.4">
      <c r="B2230" s="105" t="str">
        <f t="shared" si="102"/>
        <v/>
      </c>
      <c r="C2230" s="105" t="str">
        <f t="shared" si="103"/>
        <v/>
      </c>
      <c r="D2230" s="105" t="str">
        <f t="shared" si="104"/>
        <v/>
      </c>
      <c r="E2230" s="106" t="s">
        <v>2406</v>
      </c>
      <c r="F2230" s="106" t="s">
        <v>2829</v>
      </c>
      <c r="G2230" s="106" t="s">
        <v>773</v>
      </c>
      <c r="H2230" s="106" t="s">
        <v>774</v>
      </c>
      <c r="I2230" s="106">
        <v>15</v>
      </c>
      <c r="J2230" s="106"/>
      <c r="K2230" s="106"/>
      <c r="L2230" s="106" t="s">
        <v>733</v>
      </c>
      <c r="M2230" s="106" t="s">
        <v>924</v>
      </c>
      <c r="N2230" s="106">
        <v>0.54</v>
      </c>
      <c r="O2230" s="106">
        <v>1.2</v>
      </c>
      <c r="P2230" s="106" t="s">
        <v>2511</v>
      </c>
      <c r="Q2230" s="107" t="s">
        <v>3009</v>
      </c>
      <c r="R2230" s="107" t="s">
        <v>12</v>
      </c>
    </row>
    <row r="2231" spans="2:18" ht="20.100000000000001" customHeight="1" x14ac:dyDescent="0.4">
      <c r="B2231" s="105" t="str">
        <f t="shared" si="102"/>
        <v/>
      </c>
      <c r="C2231" s="105" t="str">
        <f t="shared" si="103"/>
        <v/>
      </c>
      <c r="D2231" s="105" t="str">
        <f t="shared" si="104"/>
        <v/>
      </c>
      <c r="E2231" s="106" t="s">
        <v>2406</v>
      </c>
      <c r="F2231" s="106" t="s">
        <v>2829</v>
      </c>
      <c r="G2231" s="106" t="s">
        <v>773</v>
      </c>
      <c r="H2231" s="106" t="s">
        <v>774</v>
      </c>
      <c r="I2231" s="106">
        <v>14</v>
      </c>
      <c r="J2231" s="106"/>
      <c r="K2231" s="106"/>
      <c r="L2231" s="106" t="s">
        <v>765</v>
      </c>
      <c r="M2231" s="106" t="s">
        <v>924</v>
      </c>
      <c r="N2231" s="106">
        <v>0.54</v>
      </c>
      <c r="O2231" s="106">
        <v>1.2</v>
      </c>
      <c r="P2231" s="106" t="s">
        <v>2511</v>
      </c>
      <c r="Q2231" s="107" t="s">
        <v>3010</v>
      </c>
      <c r="R2231" s="107" t="s">
        <v>12</v>
      </c>
    </row>
    <row r="2232" spans="2:18" ht="20.100000000000001" customHeight="1" x14ac:dyDescent="0.4">
      <c r="B2232" s="105" t="str">
        <f t="shared" si="102"/>
        <v/>
      </c>
      <c r="C2232" s="105" t="str">
        <f t="shared" si="103"/>
        <v/>
      </c>
      <c r="D2232" s="105" t="str">
        <f t="shared" si="104"/>
        <v/>
      </c>
      <c r="E2232" s="106" t="s">
        <v>2406</v>
      </c>
      <c r="F2232" s="106" t="s">
        <v>2829</v>
      </c>
      <c r="G2232" s="106" t="s">
        <v>773</v>
      </c>
      <c r="H2232" s="106" t="s">
        <v>1266</v>
      </c>
      <c r="I2232" s="106">
        <v>15</v>
      </c>
      <c r="J2232" s="106"/>
      <c r="K2232" s="106"/>
      <c r="L2232" s="106" t="s">
        <v>729</v>
      </c>
      <c r="M2232" s="106" t="s">
        <v>924</v>
      </c>
      <c r="N2232" s="106">
        <v>0.54</v>
      </c>
      <c r="O2232" s="106">
        <v>1.2</v>
      </c>
      <c r="P2232" s="106" t="s">
        <v>2511</v>
      </c>
      <c r="Q2232" s="107" t="s">
        <v>3011</v>
      </c>
      <c r="R2232" s="107" t="s">
        <v>12</v>
      </c>
    </row>
    <row r="2233" spans="2:18" ht="20.100000000000001" customHeight="1" x14ac:dyDescent="0.4">
      <c r="B2233" s="105" t="str">
        <f t="shared" si="102"/>
        <v/>
      </c>
      <c r="C2233" s="105" t="str">
        <f t="shared" si="103"/>
        <v/>
      </c>
      <c r="D2233" s="105" t="str">
        <f t="shared" si="104"/>
        <v/>
      </c>
      <c r="E2233" s="106" t="s">
        <v>2406</v>
      </c>
      <c r="F2233" s="106" t="s">
        <v>2829</v>
      </c>
      <c r="G2233" s="106" t="s">
        <v>773</v>
      </c>
      <c r="H2233" s="106" t="s">
        <v>1266</v>
      </c>
      <c r="I2233" s="106">
        <v>14</v>
      </c>
      <c r="J2233" s="106"/>
      <c r="K2233" s="106"/>
      <c r="L2233" s="106" t="s">
        <v>733</v>
      </c>
      <c r="M2233" s="106" t="s">
        <v>924</v>
      </c>
      <c r="N2233" s="106">
        <v>0.54</v>
      </c>
      <c r="O2233" s="106">
        <v>1.2</v>
      </c>
      <c r="P2233" s="106" t="s">
        <v>2511</v>
      </c>
      <c r="Q2233" s="107" t="s">
        <v>3012</v>
      </c>
      <c r="R2233" s="107" t="s">
        <v>12</v>
      </c>
    </row>
    <row r="2234" spans="2:18" ht="20.100000000000001" customHeight="1" x14ac:dyDescent="0.4">
      <c r="B2234" s="105" t="str">
        <f t="shared" si="102"/>
        <v/>
      </c>
      <c r="C2234" s="105" t="str">
        <f t="shared" si="103"/>
        <v/>
      </c>
      <c r="D2234" s="105" t="str">
        <f t="shared" si="104"/>
        <v/>
      </c>
      <c r="E2234" s="106" t="s">
        <v>2406</v>
      </c>
      <c r="F2234" s="106" t="s">
        <v>2829</v>
      </c>
      <c r="G2234" s="106" t="s">
        <v>773</v>
      </c>
      <c r="H2234" s="106" t="s">
        <v>1266</v>
      </c>
      <c r="I2234" s="106">
        <v>13</v>
      </c>
      <c r="J2234" s="106"/>
      <c r="K2234" s="106"/>
      <c r="L2234" s="106" t="s">
        <v>765</v>
      </c>
      <c r="M2234" s="106" t="s">
        <v>924</v>
      </c>
      <c r="N2234" s="106">
        <v>0.54</v>
      </c>
      <c r="O2234" s="106">
        <v>1.2</v>
      </c>
      <c r="P2234" s="106" t="s">
        <v>2511</v>
      </c>
      <c r="Q2234" s="107" t="s">
        <v>3013</v>
      </c>
      <c r="R2234" s="107" t="s">
        <v>12</v>
      </c>
    </row>
    <row r="2235" spans="2:18" ht="20.100000000000001" customHeight="1" x14ac:dyDescent="0.4">
      <c r="B2235" s="105" t="str">
        <f t="shared" si="102"/>
        <v/>
      </c>
      <c r="C2235" s="105" t="str">
        <f t="shared" si="103"/>
        <v/>
      </c>
      <c r="D2235" s="105" t="str">
        <f t="shared" si="104"/>
        <v/>
      </c>
      <c r="E2235" s="106" t="s">
        <v>2406</v>
      </c>
      <c r="F2235" s="106" t="s">
        <v>2829</v>
      </c>
      <c r="G2235" s="106" t="s">
        <v>778</v>
      </c>
      <c r="H2235" s="106" t="s">
        <v>779</v>
      </c>
      <c r="I2235" s="106">
        <v>16</v>
      </c>
      <c r="J2235" s="106"/>
      <c r="K2235" s="106"/>
      <c r="L2235" s="106" t="s">
        <v>729</v>
      </c>
      <c r="M2235" s="106" t="s">
        <v>924</v>
      </c>
      <c r="N2235" s="106">
        <v>0.54</v>
      </c>
      <c r="O2235" s="106">
        <v>1.2</v>
      </c>
      <c r="P2235" s="106" t="s">
        <v>2511</v>
      </c>
      <c r="Q2235" s="107" t="s">
        <v>3014</v>
      </c>
      <c r="R2235" s="107" t="s">
        <v>12</v>
      </c>
    </row>
    <row r="2236" spans="2:18" ht="20.100000000000001" customHeight="1" x14ac:dyDescent="0.4">
      <c r="B2236" s="105" t="str">
        <f t="shared" si="102"/>
        <v/>
      </c>
      <c r="C2236" s="105" t="str">
        <f t="shared" si="103"/>
        <v/>
      </c>
      <c r="D2236" s="105" t="str">
        <f t="shared" si="104"/>
        <v/>
      </c>
      <c r="E2236" s="106" t="s">
        <v>2406</v>
      </c>
      <c r="F2236" s="106" t="s">
        <v>2829</v>
      </c>
      <c r="G2236" s="106" t="s">
        <v>778</v>
      </c>
      <c r="H2236" s="106" t="s">
        <v>779</v>
      </c>
      <c r="I2236" s="106">
        <v>15</v>
      </c>
      <c r="J2236" s="106"/>
      <c r="K2236" s="106"/>
      <c r="L2236" s="106" t="s">
        <v>733</v>
      </c>
      <c r="M2236" s="106" t="s">
        <v>924</v>
      </c>
      <c r="N2236" s="106">
        <v>0.54</v>
      </c>
      <c r="O2236" s="106">
        <v>1.2</v>
      </c>
      <c r="P2236" s="106" t="s">
        <v>2511</v>
      </c>
      <c r="Q2236" s="107" t="s">
        <v>3015</v>
      </c>
      <c r="R2236" s="107" t="s">
        <v>12</v>
      </c>
    </row>
    <row r="2237" spans="2:18" ht="20.100000000000001" customHeight="1" x14ac:dyDescent="0.4">
      <c r="B2237" s="105" t="str">
        <f t="shared" si="102"/>
        <v/>
      </c>
      <c r="C2237" s="105" t="str">
        <f t="shared" si="103"/>
        <v/>
      </c>
      <c r="D2237" s="105" t="str">
        <f t="shared" si="104"/>
        <v/>
      </c>
      <c r="E2237" s="106" t="s">
        <v>2406</v>
      </c>
      <c r="F2237" s="106" t="s">
        <v>2829</v>
      </c>
      <c r="G2237" s="106" t="s">
        <v>778</v>
      </c>
      <c r="H2237" s="106" t="s">
        <v>779</v>
      </c>
      <c r="I2237" s="106">
        <v>14</v>
      </c>
      <c r="J2237" s="106"/>
      <c r="K2237" s="106"/>
      <c r="L2237" s="106" t="s">
        <v>765</v>
      </c>
      <c r="M2237" s="106" t="s">
        <v>924</v>
      </c>
      <c r="N2237" s="106">
        <v>0.54</v>
      </c>
      <c r="O2237" s="106">
        <v>1.2</v>
      </c>
      <c r="P2237" s="106" t="s">
        <v>2511</v>
      </c>
      <c r="Q2237" s="107" t="s">
        <v>3016</v>
      </c>
      <c r="R2237" s="107" t="s">
        <v>12</v>
      </c>
    </row>
    <row r="2238" spans="2:18" ht="20.100000000000001" customHeight="1" x14ac:dyDescent="0.4">
      <c r="B2238" s="105" t="str">
        <f t="shared" si="102"/>
        <v/>
      </c>
      <c r="C2238" s="105" t="str">
        <f t="shared" si="103"/>
        <v/>
      </c>
      <c r="D2238" s="105" t="str">
        <f t="shared" si="104"/>
        <v/>
      </c>
      <c r="E2238" s="106" t="s">
        <v>2406</v>
      </c>
      <c r="F2238" s="106" t="s">
        <v>2829</v>
      </c>
      <c r="G2238" s="106" t="s">
        <v>778</v>
      </c>
      <c r="H2238" s="106" t="s">
        <v>1269</v>
      </c>
      <c r="I2238" s="106">
        <v>15</v>
      </c>
      <c r="J2238" s="106"/>
      <c r="K2238" s="106"/>
      <c r="L2238" s="106" t="s">
        <v>729</v>
      </c>
      <c r="M2238" s="106" t="s">
        <v>924</v>
      </c>
      <c r="N2238" s="106">
        <v>0.54</v>
      </c>
      <c r="O2238" s="106">
        <v>1.2</v>
      </c>
      <c r="P2238" s="106" t="s">
        <v>2511</v>
      </c>
      <c r="Q2238" s="107" t="s">
        <v>3017</v>
      </c>
      <c r="R2238" s="107" t="s">
        <v>12</v>
      </c>
    </row>
    <row r="2239" spans="2:18" ht="20.100000000000001" customHeight="1" x14ac:dyDescent="0.4">
      <c r="B2239" s="105" t="str">
        <f t="shared" si="102"/>
        <v/>
      </c>
      <c r="C2239" s="105" t="str">
        <f t="shared" si="103"/>
        <v/>
      </c>
      <c r="D2239" s="105" t="str">
        <f t="shared" si="104"/>
        <v/>
      </c>
      <c r="E2239" s="106" t="s">
        <v>2406</v>
      </c>
      <c r="F2239" s="106" t="s">
        <v>2829</v>
      </c>
      <c r="G2239" s="106" t="s">
        <v>778</v>
      </c>
      <c r="H2239" s="106" t="s">
        <v>1269</v>
      </c>
      <c r="I2239" s="106">
        <v>14</v>
      </c>
      <c r="J2239" s="106"/>
      <c r="K2239" s="106"/>
      <c r="L2239" s="106" t="s">
        <v>733</v>
      </c>
      <c r="M2239" s="106" t="s">
        <v>924</v>
      </c>
      <c r="N2239" s="106">
        <v>0.54</v>
      </c>
      <c r="O2239" s="106">
        <v>1.2</v>
      </c>
      <c r="P2239" s="106" t="s">
        <v>2511</v>
      </c>
      <c r="Q2239" s="107" t="s">
        <v>3018</v>
      </c>
      <c r="R2239" s="107" t="s">
        <v>12</v>
      </c>
    </row>
    <row r="2240" spans="2:18" ht="20.100000000000001" customHeight="1" x14ac:dyDescent="0.4">
      <c r="B2240" s="105" t="str">
        <f t="shared" si="102"/>
        <v/>
      </c>
      <c r="C2240" s="105" t="str">
        <f t="shared" si="103"/>
        <v/>
      </c>
      <c r="D2240" s="105" t="str">
        <f t="shared" si="104"/>
        <v/>
      </c>
      <c r="E2240" s="106" t="s">
        <v>2406</v>
      </c>
      <c r="F2240" s="106" t="s">
        <v>2829</v>
      </c>
      <c r="G2240" s="106" t="s">
        <v>778</v>
      </c>
      <c r="H2240" s="106" t="s">
        <v>1269</v>
      </c>
      <c r="I2240" s="106">
        <v>13</v>
      </c>
      <c r="J2240" s="106"/>
      <c r="K2240" s="106"/>
      <c r="L2240" s="106" t="s">
        <v>765</v>
      </c>
      <c r="M2240" s="106" t="s">
        <v>924</v>
      </c>
      <c r="N2240" s="106">
        <v>0.54</v>
      </c>
      <c r="O2240" s="106">
        <v>1.2</v>
      </c>
      <c r="P2240" s="106" t="s">
        <v>2511</v>
      </c>
      <c r="Q2240" s="107" t="s">
        <v>3019</v>
      </c>
      <c r="R2240" s="107" t="s">
        <v>12</v>
      </c>
    </row>
    <row r="2241" spans="2:18" ht="20.100000000000001" customHeight="1" x14ac:dyDescent="0.4">
      <c r="B2241" s="105" t="str">
        <f t="shared" si="102"/>
        <v/>
      </c>
      <c r="C2241" s="105" t="str">
        <f t="shared" si="103"/>
        <v/>
      </c>
      <c r="D2241" s="105" t="str">
        <f t="shared" si="104"/>
        <v/>
      </c>
      <c r="E2241" s="106" t="s">
        <v>2406</v>
      </c>
      <c r="F2241" s="106" t="s">
        <v>2829</v>
      </c>
      <c r="G2241" s="106" t="s">
        <v>782</v>
      </c>
      <c r="H2241" s="106" t="s">
        <v>783</v>
      </c>
      <c r="I2241" s="106">
        <v>16</v>
      </c>
      <c r="J2241" s="106"/>
      <c r="K2241" s="106"/>
      <c r="L2241" s="106" t="s">
        <v>729</v>
      </c>
      <c r="M2241" s="106" t="s">
        <v>924</v>
      </c>
      <c r="N2241" s="106">
        <v>0.38</v>
      </c>
      <c r="O2241" s="106">
        <v>1.2</v>
      </c>
      <c r="P2241" s="106" t="s">
        <v>2511</v>
      </c>
      <c r="Q2241" s="107" t="s">
        <v>3020</v>
      </c>
      <c r="R2241" s="107" t="s">
        <v>12</v>
      </c>
    </row>
    <row r="2242" spans="2:18" ht="20.100000000000001" customHeight="1" x14ac:dyDescent="0.4">
      <c r="B2242" s="105" t="str">
        <f t="shared" si="102"/>
        <v/>
      </c>
      <c r="C2242" s="105" t="str">
        <f t="shared" si="103"/>
        <v/>
      </c>
      <c r="D2242" s="105" t="str">
        <f t="shared" si="104"/>
        <v/>
      </c>
      <c r="E2242" s="106" t="s">
        <v>2406</v>
      </c>
      <c r="F2242" s="106" t="s">
        <v>2829</v>
      </c>
      <c r="G2242" s="106" t="s">
        <v>782</v>
      </c>
      <c r="H2242" s="106" t="s">
        <v>783</v>
      </c>
      <c r="I2242" s="106">
        <v>15</v>
      </c>
      <c r="J2242" s="106"/>
      <c r="K2242" s="106"/>
      <c r="L2242" s="106" t="s">
        <v>733</v>
      </c>
      <c r="M2242" s="106" t="s">
        <v>924</v>
      </c>
      <c r="N2242" s="106">
        <v>0.38</v>
      </c>
      <c r="O2242" s="106">
        <v>1.2</v>
      </c>
      <c r="P2242" s="106" t="s">
        <v>2511</v>
      </c>
      <c r="Q2242" s="107" t="s">
        <v>3021</v>
      </c>
      <c r="R2242" s="107" t="s">
        <v>12</v>
      </c>
    </row>
    <row r="2243" spans="2:18" ht="20.100000000000001" customHeight="1" x14ac:dyDescent="0.4">
      <c r="B2243" s="105" t="str">
        <f t="shared" si="102"/>
        <v/>
      </c>
      <c r="C2243" s="105" t="str">
        <f t="shared" si="103"/>
        <v/>
      </c>
      <c r="D2243" s="105" t="str">
        <f t="shared" si="104"/>
        <v/>
      </c>
      <c r="E2243" s="106" t="s">
        <v>2406</v>
      </c>
      <c r="F2243" s="106" t="s">
        <v>2829</v>
      </c>
      <c r="G2243" s="106" t="s">
        <v>782</v>
      </c>
      <c r="H2243" s="106" t="s">
        <v>783</v>
      </c>
      <c r="I2243" s="106">
        <v>14</v>
      </c>
      <c r="J2243" s="106"/>
      <c r="K2243" s="106"/>
      <c r="L2243" s="106" t="s">
        <v>765</v>
      </c>
      <c r="M2243" s="106" t="s">
        <v>924</v>
      </c>
      <c r="N2243" s="106">
        <v>0.38</v>
      </c>
      <c r="O2243" s="106">
        <v>1.2</v>
      </c>
      <c r="P2243" s="106" t="s">
        <v>2511</v>
      </c>
      <c r="Q2243" s="107" t="s">
        <v>3022</v>
      </c>
      <c r="R2243" s="107" t="s">
        <v>12</v>
      </c>
    </row>
    <row r="2244" spans="2:18" ht="20.100000000000001" customHeight="1" x14ac:dyDescent="0.4">
      <c r="B2244" s="105" t="str">
        <f t="shared" si="102"/>
        <v/>
      </c>
      <c r="C2244" s="105" t="str">
        <f t="shared" si="103"/>
        <v/>
      </c>
      <c r="D2244" s="105" t="str">
        <f t="shared" si="104"/>
        <v/>
      </c>
      <c r="E2244" s="106" t="s">
        <v>2406</v>
      </c>
      <c r="F2244" s="106" t="s">
        <v>2829</v>
      </c>
      <c r="G2244" s="106" t="s">
        <v>2477</v>
      </c>
      <c r="H2244" s="106" t="s">
        <v>729</v>
      </c>
      <c r="I2244" s="106">
        <v>16</v>
      </c>
      <c r="J2244" s="106"/>
      <c r="K2244" s="106"/>
      <c r="L2244" s="106" t="s">
        <v>2478</v>
      </c>
      <c r="M2244" s="106" t="s">
        <v>924</v>
      </c>
      <c r="N2244" s="106">
        <v>0.54</v>
      </c>
      <c r="O2244" s="106">
        <v>1.2</v>
      </c>
      <c r="P2244" s="106" t="s">
        <v>2511</v>
      </c>
      <c r="Q2244" s="107" t="s">
        <v>3023</v>
      </c>
      <c r="R2244" s="107" t="s">
        <v>12</v>
      </c>
    </row>
    <row r="2245" spans="2:18" ht="20.100000000000001" customHeight="1" x14ac:dyDescent="0.4">
      <c r="B2245" s="105" t="str">
        <f t="shared" si="102"/>
        <v/>
      </c>
      <c r="C2245" s="105" t="str">
        <f t="shared" si="103"/>
        <v/>
      </c>
      <c r="D2245" s="105" t="str">
        <f t="shared" si="104"/>
        <v/>
      </c>
      <c r="E2245" s="106" t="s">
        <v>2406</v>
      </c>
      <c r="F2245" s="106" t="s">
        <v>2829</v>
      </c>
      <c r="G2245" s="106" t="s">
        <v>2477</v>
      </c>
      <c r="H2245" s="106" t="s">
        <v>733</v>
      </c>
      <c r="I2245" s="106">
        <v>16</v>
      </c>
      <c r="J2245" s="106"/>
      <c r="K2245" s="106"/>
      <c r="L2245" s="106" t="s">
        <v>2478</v>
      </c>
      <c r="M2245" s="106" t="s">
        <v>924</v>
      </c>
      <c r="N2245" s="106">
        <v>0.53</v>
      </c>
      <c r="O2245" s="106">
        <v>1.2</v>
      </c>
      <c r="P2245" s="106" t="s">
        <v>2511</v>
      </c>
      <c r="Q2245" s="107" t="s">
        <v>3024</v>
      </c>
      <c r="R2245" s="107" t="s">
        <v>12</v>
      </c>
    </row>
    <row r="2246" spans="2:18" ht="20.100000000000001" customHeight="1" x14ac:dyDescent="0.4">
      <c r="B2246" s="105" t="str">
        <f t="shared" si="102"/>
        <v/>
      </c>
      <c r="C2246" s="105" t="str">
        <f t="shared" si="103"/>
        <v/>
      </c>
      <c r="D2246" s="105" t="str">
        <f t="shared" si="104"/>
        <v/>
      </c>
      <c r="E2246" s="106" t="s">
        <v>2406</v>
      </c>
      <c r="F2246" s="106" t="s">
        <v>2829</v>
      </c>
      <c r="G2246" s="106" t="s">
        <v>2477</v>
      </c>
      <c r="H2246" s="106" t="s">
        <v>765</v>
      </c>
      <c r="I2246" s="106">
        <v>16</v>
      </c>
      <c r="J2246" s="106"/>
      <c r="K2246" s="106"/>
      <c r="L2246" s="106" t="s">
        <v>2478</v>
      </c>
      <c r="M2246" s="106" t="s">
        <v>924</v>
      </c>
      <c r="N2246" s="106">
        <v>0.52</v>
      </c>
      <c r="O2246" s="106">
        <v>1.2</v>
      </c>
      <c r="P2246" s="106" t="s">
        <v>2511</v>
      </c>
      <c r="Q2246" s="107" t="s">
        <v>3025</v>
      </c>
      <c r="R2246" s="107" t="s">
        <v>12</v>
      </c>
    </row>
    <row r="2247" spans="2:18" ht="20.100000000000001" customHeight="1" x14ac:dyDescent="0.4">
      <c r="B2247" s="105" t="str">
        <f t="shared" si="102"/>
        <v/>
      </c>
      <c r="C2247" s="105" t="str">
        <f t="shared" si="103"/>
        <v/>
      </c>
      <c r="D2247" s="105" t="str">
        <f t="shared" si="104"/>
        <v/>
      </c>
      <c r="E2247" s="106" t="s">
        <v>2406</v>
      </c>
      <c r="F2247" s="106" t="s">
        <v>2829</v>
      </c>
      <c r="G2247" s="106" t="s">
        <v>2482</v>
      </c>
      <c r="H2247" s="106" t="s">
        <v>729</v>
      </c>
      <c r="I2247" s="106">
        <v>16</v>
      </c>
      <c r="J2247" s="106"/>
      <c r="K2247" s="106"/>
      <c r="L2247" s="106" t="s">
        <v>2483</v>
      </c>
      <c r="M2247" s="106" t="s">
        <v>924</v>
      </c>
      <c r="N2247" s="106">
        <v>0.54</v>
      </c>
      <c r="O2247" s="106">
        <v>1.2</v>
      </c>
      <c r="P2247" s="106" t="s">
        <v>2511</v>
      </c>
      <c r="Q2247" s="107" t="s">
        <v>3026</v>
      </c>
      <c r="R2247" s="107" t="s">
        <v>12</v>
      </c>
    </row>
    <row r="2248" spans="2:18" ht="20.100000000000001" customHeight="1" x14ac:dyDescent="0.4">
      <c r="B2248" s="105" t="str">
        <f t="shared" si="102"/>
        <v/>
      </c>
      <c r="C2248" s="105" t="str">
        <f t="shared" si="103"/>
        <v/>
      </c>
      <c r="D2248" s="105" t="str">
        <f t="shared" si="104"/>
        <v/>
      </c>
      <c r="E2248" s="106" t="s">
        <v>2406</v>
      </c>
      <c r="F2248" s="106" t="s">
        <v>2829</v>
      </c>
      <c r="G2248" s="106" t="s">
        <v>2482</v>
      </c>
      <c r="H2248" s="106" t="s">
        <v>733</v>
      </c>
      <c r="I2248" s="106">
        <v>16</v>
      </c>
      <c r="J2248" s="106"/>
      <c r="K2248" s="106"/>
      <c r="L2248" s="106" t="s">
        <v>2483</v>
      </c>
      <c r="M2248" s="106" t="s">
        <v>924</v>
      </c>
      <c r="N2248" s="106">
        <v>0.53</v>
      </c>
      <c r="O2248" s="106">
        <v>1.2</v>
      </c>
      <c r="P2248" s="106" t="s">
        <v>2511</v>
      </c>
      <c r="Q2248" s="107" t="s">
        <v>3027</v>
      </c>
      <c r="R2248" s="107" t="s">
        <v>12</v>
      </c>
    </row>
    <row r="2249" spans="2:18" ht="20.100000000000001" customHeight="1" x14ac:dyDescent="0.4">
      <c r="B2249" s="105" t="str">
        <f t="shared" si="102"/>
        <v/>
      </c>
      <c r="C2249" s="105" t="str">
        <f t="shared" si="103"/>
        <v/>
      </c>
      <c r="D2249" s="105" t="str">
        <f t="shared" si="104"/>
        <v/>
      </c>
      <c r="E2249" s="106" t="s">
        <v>2406</v>
      </c>
      <c r="F2249" s="106" t="s">
        <v>2829</v>
      </c>
      <c r="G2249" s="106" t="s">
        <v>2482</v>
      </c>
      <c r="H2249" s="106" t="s">
        <v>765</v>
      </c>
      <c r="I2249" s="106">
        <v>16</v>
      </c>
      <c r="J2249" s="106"/>
      <c r="K2249" s="106"/>
      <c r="L2249" s="106" t="s">
        <v>2483</v>
      </c>
      <c r="M2249" s="106" t="s">
        <v>924</v>
      </c>
      <c r="N2249" s="106">
        <v>0.52</v>
      </c>
      <c r="O2249" s="106">
        <v>1.2</v>
      </c>
      <c r="P2249" s="106" t="s">
        <v>2511</v>
      </c>
      <c r="Q2249" s="107" t="s">
        <v>3028</v>
      </c>
      <c r="R2249" s="107" t="s">
        <v>12</v>
      </c>
    </row>
    <row r="2250" spans="2:18" ht="20.100000000000001" customHeight="1" x14ac:dyDescent="0.4">
      <c r="B2250" s="105" t="str">
        <f t="shared" si="102"/>
        <v/>
      </c>
      <c r="C2250" s="105" t="str">
        <f t="shared" si="103"/>
        <v/>
      </c>
      <c r="D2250" s="105" t="str">
        <f t="shared" si="104"/>
        <v/>
      </c>
      <c r="E2250" s="106" t="s">
        <v>2406</v>
      </c>
      <c r="F2250" s="106" t="s">
        <v>2829</v>
      </c>
      <c r="G2250" s="106" t="s">
        <v>2437</v>
      </c>
      <c r="H2250" s="106" t="s">
        <v>2438</v>
      </c>
      <c r="I2250" s="106">
        <v>16</v>
      </c>
      <c r="J2250" s="106"/>
      <c r="K2250" s="106"/>
      <c r="L2250" s="106" t="s">
        <v>729</v>
      </c>
      <c r="M2250" s="106" t="s">
        <v>924</v>
      </c>
      <c r="N2250" s="106">
        <v>0.52</v>
      </c>
      <c r="O2250" s="106">
        <v>1.2</v>
      </c>
      <c r="P2250" s="106" t="s">
        <v>2511</v>
      </c>
      <c r="Q2250" s="107" t="s">
        <v>3029</v>
      </c>
      <c r="R2250" s="107" t="s">
        <v>12</v>
      </c>
    </row>
    <row r="2251" spans="2:18" ht="20.100000000000001" customHeight="1" x14ac:dyDescent="0.4">
      <c r="B2251" s="105" t="str">
        <f t="shared" si="102"/>
        <v/>
      </c>
      <c r="C2251" s="105" t="str">
        <f t="shared" si="103"/>
        <v/>
      </c>
      <c r="D2251" s="105" t="str">
        <f t="shared" si="104"/>
        <v/>
      </c>
      <c r="E2251" s="106" t="s">
        <v>2406</v>
      </c>
      <c r="F2251" s="106" t="s">
        <v>2829</v>
      </c>
      <c r="G2251" s="106" t="s">
        <v>2437</v>
      </c>
      <c r="H2251" s="106" t="s">
        <v>2438</v>
      </c>
      <c r="I2251" s="106">
        <v>15</v>
      </c>
      <c r="J2251" s="106"/>
      <c r="K2251" s="106"/>
      <c r="L2251" s="106" t="s">
        <v>733</v>
      </c>
      <c r="M2251" s="106" t="s">
        <v>924</v>
      </c>
      <c r="N2251" s="106">
        <v>0.52</v>
      </c>
      <c r="O2251" s="106">
        <v>1.2</v>
      </c>
      <c r="P2251" s="106" t="s">
        <v>2511</v>
      </c>
      <c r="Q2251" s="107" t="s">
        <v>3030</v>
      </c>
      <c r="R2251" s="107" t="s">
        <v>12</v>
      </c>
    </row>
    <row r="2252" spans="2:18" ht="20.100000000000001" customHeight="1" x14ac:dyDescent="0.4">
      <c r="B2252" s="105" t="str">
        <f t="shared" si="102"/>
        <v/>
      </c>
      <c r="C2252" s="105" t="str">
        <f t="shared" si="103"/>
        <v/>
      </c>
      <c r="D2252" s="105" t="str">
        <f t="shared" si="104"/>
        <v/>
      </c>
      <c r="E2252" s="106" t="s">
        <v>2406</v>
      </c>
      <c r="F2252" s="106" t="s">
        <v>2829</v>
      </c>
      <c r="G2252" s="106" t="s">
        <v>2437</v>
      </c>
      <c r="H2252" s="106" t="s">
        <v>2438</v>
      </c>
      <c r="I2252" s="106">
        <v>14</v>
      </c>
      <c r="J2252" s="106"/>
      <c r="K2252" s="106"/>
      <c r="L2252" s="106" t="s">
        <v>765</v>
      </c>
      <c r="M2252" s="106" t="s">
        <v>924</v>
      </c>
      <c r="N2252" s="106">
        <v>0.52</v>
      </c>
      <c r="O2252" s="106">
        <v>1.2</v>
      </c>
      <c r="P2252" s="106" t="s">
        <v>2511</v>
      </c>
      <c r="Q2252" s="107" t="s">
        <v>3031</v>
      </c>
      <c r="R2252" s="107" t="s">
        <v>12</v>
      </c>
    </row>
    <row r="2253" spans="2:18" ht="20.100000000000001" customHeight="1" x14ac:dyDescent="0.4">
      <c r="B2253" s="105" t="str">
        <f t="shared" si="102"/>
        <v/>
      </c>
      <c r="C2253" s="105" t="str">
        <f t="shared" si="103"/>
        <v/>
      </c>
      <c r="D2253" s="105" t="str">
        <f t="shared" si="104"/>
        <v/>
      </c>
      <c r="E2253" s="106" t="s">
        <v>2406</v>
      </c>
      <c r="F2253" s="106" t="s">
        <v>2829</v>
      </c>
      <c r="G2253" s="106" t="s">
        <v>2442</v>
      </c>
      <c r="H2253" s="106" t="s">
        <v>2443</v>
      </c>
      <c r="I2253" s="106">
        <v>16</v>
      </c>
      <c r="J2253" s="106"/>
      <c r="K2253" s="106"/>
      <c r="L2253" s="106" t="s">
        <v>729</v>
      </c>
      <c r="M2253" s="106" t="s">
        <v>924</v>
      </c>
      <c r="N2253" s="106">
        <v>0.52</v>
      </c>
      <c r="O2253" s="106">
        <v>1.2</v>
      </c>
      <c r="P2253" s="106" t="s">
        <v>2511</v>
      </c>
      <c r="Q2253" s="107" t="s">
        <v>3032</v>
      </c>
      <c r="R2253" s="107" t="s">
        <v>12</v>
      </c>
    </row>
    <row r="2254" spans="2:18" ht="20.100000000000001" customHeight="1" x14ac:dyDescent="0.4">
      <c r="B2254" s="105" t="str">
        <f t="shared" si="102"/>
        <v/>
      </c>
      <c r="C2254" s="105" t="str">
        <f t="shared" si="103"/>
        <v/>
      </c>
      <c r="D2254" s="105" t="str">
        <f t="shared" si="104"/>
        <v/>
      </c>
      <c r="E2254" s="106" t="s">
        <v>2406</v>
      </c>
      <c r="F2254" s="106" t="s">
        <v>2829</v>
      </c>
      <c r="G2254" s="106" t="s">
        <v>2442</v>
      </c>
      <c r="H2254" s="106" t="s">
        <v>2443</v>
      </c>
      <c r="I2254" s="106">
        <v>15</v>
      </c>
      <c r="J2254" s="106"/>
      <c r="K2254" s="106"/>
      <c r="L2254" s="106" t="s">
        <v>733</v>
      </c>
      <c r="M2254" s="106" t="s">
        <v>924</v>
      </c>
      <c r="N2254" s="106">
        <v>0.52</v>
      </c>
      <c r="O2254" s="106">
        <v>1.2</v>
      </c>
      <c r="P2254" s="106" t="s">
        <v>2511</v>
      </c>
      <c r="Q2254" s="107" t="s">
        <v>3033</v>
      </c>
      <c r="R2254" s="107" t="s">
        <v>12</v>
      </c>
    </row>
    <row r="2255" spans="2:18" ht="20.100000000000001" customHeight="1" x14ac:dyDescent="0.4">
      <c r="B2255" s="105" t="str">
        <f t="shared" si="102"/>
        <v/>
      </c>
      <c r="C2255" s="105" t="str">
        <f t="shared" si="103"/>
        <v/>
      </c>
      <c r="D2255" s="105" t="str">
        <f t="shared" si="104"/>
        <v/>
      </c>
      <c r="E2255" s="106" t="s">
        <v>2406</v>
      </c>
      <c r="F2255" s="106" t="s">
        <v>2829</v>
      </c>
      <c r="G2255" s="106" t="s">
        <v>2442</v>
      </c>
      <c r="H2255" s="106" t="s">
        <v>2443</v>
      </c>
      <c r="I2255" s="106">
        <v>14</v>
      </c>
      <c r="J2255" s="106"/>
      <c r="K2255" s="106"/>
      <c r="L2255" s="106" t="s">
        <v>765</v>
      </c>
      <c r="M2255" s="106" t="s">
        <v>924</v>
      </c>
      <c r="N2255" s="106">
        <v>0.52</v>
      </c>
      <c r="O2255" s="106">
        <v>1.2</v>
      </c>
      <c r="P2255" s="106" t="s">
        <v>2511</v>
      </c>
      <c r="Q2255" s="107" t="s">
        <v>3034</v>
      </c>
      <c r="R2255" s="107" t="s">
        <v>12</v>
      </c>
    </row>
    <row r="2256" spans="2:18" ht="20.100000000000001" customHeight="1" x14ac:dyDescent="0.4">
      <c r="B2256" s="105" t="str">
        <f t="shared" ref="B2256:B2319" si="105">IF(OR($C$10="",$C$11=""),"",IFERROR(IF(AND($U$22&lt;&gt;R2256,$V$22&lt;&gt;R2256),"－",IF(AND(COUNTIF($C$10,"*樹脂スペーサー*")&gt;0,OR(M2256="空気",F2256="一般",F2256="一般ＰＧ")),"－",IF(AND($W$25&gt;0,$W$25&gt;=O2256),$U$25,IF(AND($W$26&gt;0,$W$26&gt;=O2256),$U$26,IF(AND($W$27&gt;0,$W$27&gt;=O2256),$U$27,IF(AND($W$28&gt;0,$W$28&gt;=O2256),$U$28,IF(AND($W$29&gt;0,$W$29&gt;=O2256),$U$29,IF(AND($W$30&gt;0,$W$30&gt;=O2256),$U$30,IF(AND($W$31&gt;0,$W$31&gt;=O2256),$U$31,"－"))))))))),"－"))</f>
        <v/>
      </c>
      <c r="C2256" s="105" t="str">
        <f t="shared" ref="C2256:C2319" si="106">IF(B2256="","",IF(B2256&lt;&gt;"－",VLOOKUP(B2256,$U$25:$V$31,2,FALSE),"－"))</f>
        <v/>
      </c>
      <c r="D2256" s="105" t="str">
        <f t="shared" ref="D2256:D2319" si="107">IF($H$9="","",IF($V$38&lt;&gt;"断熱等","－",IF(AND(COUNTIF($V$34,"*樹脂スペーサー*")&gt;0,OR(M2256="空気",F2256="一般",F2256="一般ＰＧ")),"－",IF(AND($V$35&lt;&gt;R2256,$W$35&lt;&gt;R2256),"－",IF(MID($H$9,10,1)="Z",IF(N2256&lt;=0.65,"○","－"),IF($V$36&gt;=O2256,"○","－"))))))</f>
        <v/>
      </c>
      <c r="E2256" s="106" t="s">
        <v>2406</v>
      </c>
      <c r="F2256" s="106" t="s">
        <v>2829</v>
      </c>
      <c r="G2256" s="106" t="s">
        <v>697</v>
      </c>
      <c r="H2256" s="106" t="s">
        <v>729</v>
      </c>
      <c r="I2256" s="106">
        <v>16</v>
      </c>
      <c r="J2256" s="106"/>
      <c r="K2256" s="106"/>
      <c r="L2256" s="106" t="s">
        <v>707</v>
      </c>
      <c r="M2256" s="106" t="s">
        <v>924</v>
      </c>
      <c r="N2256" s="106">
        <v>0.54</v>
      </c>
      <c r="O2256" s="106">
        <v>1.2</v>
      </c>
      <c r="P2256" s="106" t="s">
        <v>2511</v>
      </c>
      <c r="Q2256" s="107" t="s">
        <v>3035</v>
      </c>
      <c r="R2256" s="107" t="s">
        <v>12</v>
      </c>
    </row>
    <row r="2257" spans="2:18" ht="20.100000000000001" customHeight="1" x14ac:dyDescent="0.4">
      <c r="B2257" s="105" t="str">
        <f t="shared" si="105"/>
        <v/>
      </c>
      <c r="C2257" s="105" t="str">
        <f t="shared" si="106"/>
        <v/>
      </c>
      <c r="D2257" s="105" t="str">
        <f t="shared" si="107"/>
        <v/>
      </c>
      <c r="E2257" s="106" t="s">
        <v>2406</v>
      </c>
      <c r="F2257" s="106" t="s">
        <v>2829</v>
      </c>
      <c r="G2257" s="106" t="s">
        <v>697</v>
      </c>
      <c r="H2257" s="106" t="s">
        <v>729</v>
      </c>
      <c r="I2257" s="106">
        <v>16</v>
      </c>
      <c r="J2257" s="106"/>
      <c r="K2257" s="106"/>
      <c r="L2257" s="106" t="s">
        <v>1817</v>
      </c>
      <c r="M2257" s="106" t="s">
        <v>924</v>
      </c>
      <c r="N2257" s="106">
        <v>0.54</v>
      </c>
      <c r="O2257" s="106">
        <v>1.2</v>
      </c>
      <c r="P2257" s="106" t="s">
        <v>2511</v>
      </c>
      <c r="Q2257" s="107" t="s">
        <v>3036</v>
      </c>
      <c r="R2257" s="107" t="s">
        <v>12</v>
      </c>
    </row>
    <row r="2258" spans="2:18" ht="20.100000000000001" customHeight="1" x14ac:dyDescent="0.4">
      <c r="B2258" s="105" t="str">
        <f t="shared" si="105"/>
        <v/>
      </c>
      <c r="C2258" s="105" t="str">
        <f t="shared" si="106"/>
        <v/>
      </c>
      <c r="D2258" s="105" t="str">
        <f t="shared" si="107"/>
        <v/>
      </c>
      <c r="E2258" s="106" t="s">
        <v>2406</v>
      </c>
      <c r="F2258" s="106" t="s">
        <v>2829</v>
      </c>
      <c r="G2258" s="106" t="s">
        <v>697</v>
      </c>
      <c r="H2258" s="106" t="s">
        <v>733</v>
      </c>
      <c r="I2258" s="106">
        <v>16</v>
      </c>
      <c r="J2258" s="106"/>
      <c r="K2258" s="106"/>
      <c r="L2258" s="106" t="s">
        <v>1817</v>
      </c>
      <c r="M2258" s="106" t="s">
        <v>924</v>
      </c>
      <c r="N2258" s="106">
        <v>0.53</v>
      </c>
      <c r="O2258" s="106">
        <v>1.2</v>
      </c>
      <c r="P2258" s="106" t="s">
        <v>2511</v>
      </c>
      <c r="Q2258" s="107" t="s">
        <v>3037</v>
      </c>
      <c r="R2258" s="107" t="s">
        <v>12</v>
      </c>
    </row>
    <row r="2259" spans="2:18" ht="20.100000000000001" customHeight="1" x14ac:dyDescent="0.4">
      <c r="B2259" s="105" t="str">
        <f t="shared" si="105"/>
        <v/>
      </c>
      <c r="C2259" s="105" t="str">
        <f t="shared" si="106"/>
        <v/>
      </c>
      <c r="D2259" s="105" t="str">
        <f t="shared" si="107"/>
        <v/>
      </c>
      <c r="E2259" s="106" t="s">
        <v>2406</v>
      </c>
      <c r="F2259" s="106" t="s">
        <v>2829</v>
      </c>
      <c r="G2259" s="106" t="s">
        <v>697</v>
      </c>
      <c r="H2259" s="106" t="s">
        <v>733</v>
      </c>
      <c r="I2259" s="106">
        <v>16</v>
      </c>
      <c r="J2259" s="106"/>
      <c r="K2259" s="106"/>
      <c r="L2259" s="106" t="s">
        <v>1027</v>
      </c>
      <c r="M2259" s="106" t="s">
        <v>924</v>
      </c>
      <c r="N2259" s="106">
        <v>0.53</v>
      </c>
      <c r="O2259" s="106">
        <v>1.2</v>
      </c>
      <c r="P2259" s="106" t="s">
        <v>2511</v>
      </c>
      <c r="Q2259" s="107" t="s">
        <v>3038</v>
      </c>
      <c r="R2259" s="107" t="s">
        <v>12</v>
      </c>
    </row>
    <row r="2260" spans="2:18" ht="20.100000000000001" customHeight="1" x14ac:dyDescent="0.4">
      <c r="B2260" s="105" t="str">
        <f t="shared" si="105"/>
        <v/>
      </c>
      <c r="C2260" s="105" t="str">
        <f t="shared" si="106"/>
        <v/>
      </c>
      <c r="D2260" s="105" t="str">
        <f t="shared" si="107"/>
        <v/>
      </c>
      <c r="E2260" s="106" t="s">
        <v>2406</v>
      </c>
      <c r="F2260" s="106" t="s">
        <v>2829</v>
      </c>
      <c r="G2260" s="106" t="s">
        <v>697</v>
      </c>
      <c r="H2260" s="106" t="s">
        <v>765</v>
      </c>
      <c r="I2260" s="106">
        <v>16</v>
      </c>
      <c r="J2260" s="106"/>
      <c r="K2260" s="106"/>
      <c r="L2260" s="106" t="s">
        <v>1027</v>
      </c>
      <c r="M2260" s="106" t="s">
        <v>924</v>
      </c>
      <c r="N2260" s="106">
        <v>0.52</v>
      </c>
      <c r="O2260" s="106">
        <v>1.2</v>
      </c>
      <c r="P2260" s="106" t="s">
        <v>2511</v>
      </c>
      <c r="Q2260" s="107" t="s">
        <v>3039</v>
      </c>
      <c r="R2260" s="107" t="s">
        <v>12</v>
      </c>
    </row>
    <row r="2261" spans="2:18" ht="20.100000000000001" customHeight="1" x14ac:dyDescent="0.4">
      <c r="B2261" s="105" t="str">
        <f t="shared" si="105"/>
        <v/>
      </c>
      <c r="C2261" s="105" t="str">
        <f t="shared" si="106"/>
        <v/>
      </c>
      <c r="D2261" s="105" t="str">
        <f t="shared" si="107"/>
        <v/>
      </c>
      <c r="E2261" s="106" t="s">
        <v>2406</v>
      </c>
      <c r="F2261" s="106" t="s">
        <v>2829</v>
      </c>
      <c r="G2261" s="106" t="s">
        <v>697</v>
      </c>
      <c r="H2261" s="106" t="s">
        <v>765</v>
      </c>
      <c r="I2261" s="106">
        <v>15</v>
      </c>
      <c r="J2261" s="106"/>
      <c r="K2261" s="106"/>
      <c r="L2261" s="106" t="s">
        <v>1389</v>
      </c>
      <c r="M2261" s="106" t="s">
        <v>924</v>
      </c>
      <c r="N2261" s="106">
        <v>0.52</v>
      </c>
      <c r="O2261" s="106">
        <v>1.2</v>
      </c>
      <c r="P2261" s="106" t="s">
        <v>2511</v>
      </c>
      <c r="Q2261" s="107" t="s">
        <v>3040</v>
      </c>
      <c r="R2261" s="107" t="s">
        <v>12</v>
      </c>
    </row>
    <row r="2262" spans="2:18" ht="20.100000000000001" customHeight="1" x14ac:dyDescent="0.4">
      <c r="B2262" s="105" t="str">
        <f t="shared" si="105"/>
        <v/>
      </c>
      <c r="C2262" s="105" t="str">
        <f t="shared" si="106"/>
        <v/>
      </c>
      <c r="D2262" s="105" t="str">
        <f t="shared" si="107"/>
        <v/>
      </c>
      <c r="E2262" s="106" t="s">
        <v>2406</v>
      </c>
      <c r="F2262" s="106" t="s">
        <v>2829</v>
      </c>
      <c r="G2262" s="106" t="s">
        <v>710</v>
      </c>
      <c r="H2262" s="106" t="s">
        <v>729</v>
      </c>
      <c r="I2262" s="106">
        <v>16</v>
      </c>
      <c r="J2262" s="106"/>
      <c r="K2262" s="106"/>
      <c r="L2262" s="106" t="s">
        <v>711</v>
      </c>
      <c r="M2262" s="106" t="s">
        <v>924</v>
      </c>
      <c r="N2262" s="106">
        <v>0.54</v>
      </c>
      <c r="O2262" s="106">
        <v>1.2</v>
      </c>
      <c r="P2262" s="106" t="s">
        <v>2511</v>
      </c>
      <c r="Q2262" s="107" t="s">
        <v>3041</v>
      </c>
      <c r="R2262" s="107" t="s">
        <v>12</v>
      </c>
    </row>
    <row r="2263" spans="2:18" ht="20.100000000000001" customHeight="1" x14ac:dyDescent="0.4">
      <c r="B2263" s="105" t="str">
        <f t="shared" si="105"/>
        <v/>
      </c>
      <c r="C2263" s="105" t="str">
        <f t="shared" si="106"/>
        <v/>
      </c>
      <c r="D2263" s="105" t="str">
        <f t="shared" si="107"/>
        <v/>
      </c>
      <c r="E2263" s="106" t="s">
        <v>2406</v>
      </c>
      <c r="F2263" s="106" t="s">
        <v>2829</v>
      </c>
      <c r="G2263" s="106" t="s">
        <v>710</v>
      </c>
      <c r="H2263" s="106" t="s">
        <v>733</v>
      </c>
      <c r="I2263" s="106">
        <v>16</v>
      </c>
      <c r="J2263" s="106"/>
      <c r="K2263" s="106"/>
      <c r="L2263" s="106" t="s">
        <v>711</v>
      </c>
      <c r="M2263" s="106" t="s">
        <v>924</v>
      </c>
      <c r="N2263" s="106">
        <v>0.53</v>
      </c>
      <c r="O2263" s="106">
        <v>1.2</v>
      </c>
      <c r="P2263" s="106" t="s">
        <v>2511</v>
      </c>
      <c r="Q2263" s="107" t="s">
        <v>3042</v>
      </c>
      <c r="R2263" s="107" t="s">
        <v>12</v>
      </c>
    </row>
    <row r="2264" spans="2:18" ht="20.100000000000001" customHeight="1" x14ac:dyDescent="0.4">
      <c r="B2264" s="105" t="str">
        <f t="shared" si="105"/>
        <v/>
      </c>
      <c r="C2264" s="105" t="str">
        <f t="shared" si="106"/>
        <v/>
      </c>
      <c r="D2264" s="105" t="str">
        <f t="shared" si="107"/>
        <v/>
      </c>
      <c r="E2264" s="106" t="s">
        <v>2406</v>
      </c>
      <c r="F2264" s="106" t="s">
        <v>2829</v>
      </c>
      <c r="G2264" s="106" t="s">
        <v>710</v>
      </c>
      <c r="H2264" s="106" t="s">
        <v>765</v>
      </c>
      <c r="I2264" s="106">
        <v>16</v>
      </c>
      <c r="J2264" s="106"/>
      <c r="K2264" s="106"/>
      <c r="L2264" s="106" t="s">
        <v>711</v>
      </c>
      <c r="M2264" s="106" t="s">
        <v>924</v>
      </c>
      <c r="N2264" s="106">
        <v>0.52</v>
      </c>
      <c r="O2264" s="106">
        <v>1.2</v>
      </c>
      <c r="P2264" s="106" t="s">
        <v>2511</v>
      </c>
      <c r="Q2264" s="107" t="s">
        <v>3043</v>
      </c>
      <c r="R2264" s="107" t="s">
        <v>12</v>
      </c>
    </row>
    <row r="2265" spans="2:18" ht="20.100000000000001" customHeight="1" x14ac:dyDescent="0.4">
      <c r="B2265" s="105" t="str">
        <f t="shared" si="105"/>
        <v/>
      </c>
      <c r="C2265" s="105" t="str">
        <f t="shared" si="106"/>
        <v/>
      </c>
      <c r="D2265" s="105" t="str">
        <f t="shared" si="107"/>
        <v/>
      </c>
      <c r="E2265" s="106" t="s">
        <v>2406</v>
      </c>
      <c r="F2265" s="106" t="s">
        <v>2829</v>
      </c>
      <c r="G2265" s="106" t="s">
        <v>710</v>
      </c>
      <c r="H2265" s="106" t="s">
        <v>765</v>
      </c>
      <c r="I2265" s="106">
        <v>15</v>
      </c>
      <c r="J2265" s="106"/>
      <c r="K2265" s="106"/>
      <c r="L2265" s="106" t="s">
        <v>1098</v>
      </c>
      <c r="M2265" s="106" t="s">
        <v>924</v>
      </c>
      <c r="N2265" s="106">
        <v>0.52</v>
      </c>
      <c r="O2265" s="106">
        <v>1.2</v>
      </c>
      <c r="P2265" s="106" t="s">
        <v>2511</v>
      </c>
      <c r="Q2265" s="107" t="s">
        <v>3044</v>
      </c>
      <c r="R2265" s="107" t="s">
        <v>12</v>
      </c>
    </row>
    <row r="2266" spans="2:18" ht="20.100000000000001" customHeight="1" x14ac:dyDescent="0.4">
      <c r="B2266" s="105" t="str">
        <f t="shared" si="105"/>
        <v/>
      </c>
      <c r="C2266" s="105" t="str">
        <f t="shared" si="106"/>
        <v/>
      </c>
      <c r="D2266" s="105" t="str">
        <f t="shared" si="107"/>
        <v/>
      </c>
      <c r="E2266" s="106" t="s">
        <v>2406</v>
      </c>
      <c r="F2266" s="106" t="s">
        <v>2829</v>
      </c>
      <c r="G2266" s="106" t="s">
        <v>721</v>
      </c>
      <c r="H2266" s="106" t="s">
        <v>729</v>
      </c>
      <c r="I2266" s="106">
        <v>16</v>
      </c>
      <c r="J2266" s="106"/>
      <c r="K2266" s="106"/>
      <c r="L2266" s="106" t="s">
        <v>722</v>
      </c>
      <c r="M2266" s="106" t="s">
        <v>924</v>
      </c>
      <c r="N2266" s="106">
        <v>0.54</v>
      </c>
      <c r="O2266" s="106">
        <v>1.2</v>
      </c>
      <c r="P2266" s="106" t="s">
        <v>2511</v>
      </c>
      <c r="Q2266" s="107" t="s">
        <v>3045</v>
      </c>
      <c r="R2266" s="107" t="s">
        <v>12</v>
      </c>
    </row>
    <row r="2267" spans="2:18" ht="20.100000000000001" customHeight="1" x14ac:dyDescent="0.4">
      <c r="B2267" s="105" t="str">
        <f t="shared" si="105"/>
        <v/>
      </c>
      <c r="C2267" s="105" t="str">
        <f t="shared" si="106"/>
        <v/>
      </c>
      <c r="D2267" s="105" t="str">
        <f t="shared" si="107"/>
        <v/>
      </c>
      <c r="E2267" s="106" t="s">
        <v>2406</v>
      </c>
      <c r="F2267" s="106" t="s">
        <v>2829</v>
      </c>
      <c r="G2267" s="106" t="s">
        <v>721</v>
      </c>
      <c r="H2267" s="106" t="s">
        <v>733</v>
      </c>
      <c r="I2267" s="106">
        <v>16</v>
      </c>
      <c r="J2267" s="106"/>
      <c r="K2267" s="106"/>
      <c r="L2267" s="106" t="s">
        <v>722</v>
      </c>
      <c r="M2267" s="106" t="s">
        <v>924</v>
      </c>
      <c r="N2267" s="106">
        <v>0.53</v>
      </c>
      <c r="O2267" s="106">
        <v>1.2</v>
      </c>
      <c r="P2267" s="106" t="s">
        <v>2511</v>
      </c>
      <c r="Q2267" s="107" t="s">
        <v>3046</v>
      </c>
      <c r="R2267" s="107" t="s">
        <v>12</v>
      </c>
    </row>
    <row r="2268" spans="2:18" ht="20.100000000000001" customHeight="1" x14ac:dyDescent="0.4">
      <c r="B2268" s="105" t="str">
        <f t="shared" si="105"/>
        <v/>
      </c>
      <c r="C2268" s="105" t="str">
        <f t="shared" si="106"/>
        <v/>
      </c>
      <c r="D2268" s="105" t="str">
        <f t="shared" si="107"/>
        <v/>
      </c>
      <c r="E2268" s="106" t="s">
        <v>2406</v>
      </c>
      <c r="F2268" s="106" t="s">
        <v>2829</v>
      </c>
      <c r="G2268" s="106" t="s">
        <v>721</v>
      </c>
      <c r="H2268" s="106" t="s">
        <v>765</v>
      </c>
      <c r="I2268" s="106">
        <v>16</v>
      </c>
      <c r="J2268" s="106"/>
      <c r="K2268" s="106"/>
      <c r="L2268" s="106" t="s">
        <v>722</v>
      </c>
      <c r="M2268" s="106" t="s">
        <v>924</v>
      </c>
      <c r="N2268" s="106">
        <v>0.52</v>
      </c>
      <c r="O2268" s="106">
        <v>1.2</v>
      </c>
      <c r="P2268" s="106" t="s">
        <v>2511</v>
      </c>
      <c r="Q2268" s="107" t="s">
        <v>3047</v>
      </c>
      <c r="R2268" s="107" t="s">
        <v>12</v>
      </c>
    </row>
    <row r="2269" spans="2:18" ht="20.100000000000001" customHeight="1" x14ac:dyDescent="0.4">
      <c r="B2269" s="105" t="str">
        <f t="shared" si="105"/>
        <v/>
      </c>
      <c r="C2269" s="105" t="str">
        <f t="shared" si="106"/>
        <v/>
      </c>
      <c r="D2269" s="105" t="str">
        <f t="shared" si="107"/>
        <v/>
      </c>
      <c r="E2269" s="106" t="s">
        <v>2406</v>
      </c>
      <c r="F2269" s="106" t="s">
        <v>2829</v>
      </c>
      <c r="G2269" s="106" t="s">
        <v>773</v>
      </c>
      <c r="H2269" s="106" t="s">
        <v>729</v>
      </c>
      <c r="I2269" s="106">
        <v>16</v>
      </c>
      <c r="J2269" s="106"/>
      <c r="K2269" s="106"/>
      <c r="L2269" s="106" t="s">
        <v>774</v>
      </c>
      <c r="M2269" s="106" t="s">
        <v>924</v>
      </c>
      <c r="N2269" s="106">
        <v>0.54</v>
      </c>
      <c r="O2269" s="106">
        <v>1.2</v>
      </c>
      <c r="P2269" s="106" t="s">
        <v>2511</v>
      </c>
      <c r="Q2269" s="107" t="s">
        <v>3048</v>
      </c>
      <c r="R2269" s="107" t="s">
        <v>12</v>
      </c>
    </row>
    <row r="2270" spans="2:18" ht="20.100000000000001" customHeight="1" x14ac:dyDescent="0.4">
      <c r="B2270" s="105" t="str">
        <f t="shared" si="105"/>
        <v/>
      </c>
      <c r="C2270" s="105" t="str">
        <f t="shared" si="106"/>
        <v/>
      </c>
      <c r="D2270" s="105" t="str">
        <f t="shared" si="107"/>
        <v/>
      </c>
      <c r="E2270" s="106" t="s">
        <v>2406</v>
      </c>
      <c r="F2270" s="106" t="s">
        <v>2829</v>
      </c>
      <c r="G2270" s="106" t="s">
        <v>773</v>
      </c>
      <c r="H2270" s="106" t="s">
        <v>733</v>
      </c>
      <c r="I2270" s="106">
        <v>15</v>
      </c>
      <c r="J2270" s="106"/>
      <c r="K2270" s="106"/>
      <c r="L2270" s="106" t="s">
        <v>774</v>
      </c>
      <c r="M2270" s="106" t="s">
        <v>924</v>
      </c>
      <c r="N2270" s="106">
        <v>0.53</v>
      </c>
      <c r="O2270" s="106">
        <v>1.2</v>
      </c>
      <c r="P2270" s="106" t="s">
        <v>2511</v>
      </c>
      <c r="Q2270" s="107" t="s">
        <v>3049</v>
      </c>
      <c r="R2270" s="107" t="s">
        <v>12</v>
      </c>
    </row>
    <row r="2271" spans="2:18" ht="20.100000000000001" customHeight="1" x14ac:dyDescent="0.4">
      <c r="B2271" s="105" t="str">
        <f t="shared" si="105"/>
        <v/>
      </c>
      <c r="C2271" s="105" t="str">
        <f t="shared" si="106"/>
        <v/>
      </c>
      <c r="D2271" s="105" t="str">
        <f t="shared" si="107"/>
        <v/>
      </c>
      <c r="E2271" s="106" t="s">
        <v>2406</v>
      </c>
      <c r="F2271" s="106" t="s">
        <v>2829</v>
      </c>
      <c r="G2271" s="106" t="s">
        <v>773</v>
      </c>
      <c r="H2271" s="106" t="s">
        <v>765</v>
      </c>
      <c r="I2271" s="106">
        <v>14</v>
      </c>
      <c r="J2271" s="106"/>
      <c r="K2271" s="106"/>
      <c r="L2271" s="106" t="s">
        <v>774</v>
      </c>
      <c r="M2271" s="106" t="s">
        <v>924</v>
      </c>
      <c r="N2271" s="106">
        <v>0.52</v>
      </c>
      <c r="O2271" s="106">
        <v>1.2</v>
      </c>
      <c r="P2271" s="106" t="s">
        <v>2511</v>
      </c>
      <c r="Q2271" s="107" t="s">
        <v>3050</v>
      </c>
      <c r="R2271" s="107" t="s">
        <v>12</v>
      </c>
    </row>
    <row r="2272" spans="2:18" ht="20.100000000000001" customHeight="1" x14ac:dyDescent="0.4">
      <c r="B2272" s="105" t="str">
        <f t="shared" si="105"/>
        <v/>
      </c>
      <c r="C2272" s="105" t="str">
        <f t="shared" si="106"/>
        <v/>
      </c>
      <c r="D2272" s="105" t="str">
        <f t="shared" si="107"/>
        <v/>
      </c>
      <c r="E2272" s="106" t="s">
        <v>2406</v>
      </c>
      <c r="F2272" s="106" t="s">
        <v>2829</v>
      </c>
      <c r="G2272" s="106" t="s">
        <v>773</v>
      </c>
      <c r="H2272" s="106" t="s">
        <v>729</v>
      </c>
      <c r="I2272" s="106">
        <v>15</v>
      </c>
      <c r="J2272" s="106"/>
      <c r="K2272" s="106"/>
      <c r="L2272" s="106" t="s">
        <v>1266</v>
      </c>
      <c r="M2272" s="106" t="s">
        <v>924</v>
      </c>
      <c r="N2272" s="106">
        <v>0.54</v>
      </c>
      <c r="O2272" s="106">
        <v>1.2</v>
      </c>
      <c r="P2272" s="106" t="s">
        <v>2511</v>
      </c>
      <c r="Q2272" s="107" t="s">
        <v>3051</v>
      </c>
      <c r="R2272" s="107" t="s">
        <v>12</v>
      </c>
    </row>
    <row r="2273" spans="2:18" ht="20.100000000000001" customHeight="1" x14ac:dyDescent="0.4">
      <c r="B2273" s="105" t="str">
        <f t="shared" si="105"/>
        <v/>
      </c>
      <c r="C2273" s="105" t="str">
        <f t="shared" si="106"/>
        <v/>
      </c>
      <c r="D2273" s="105" t="str">
        <f t="shared" si="107"/>
        <v/>
      </c>
      <c r="E2273" s="106" t="s">
        <v>2406</v>
      </c>
      <c r="F2273" s="106" t="s">
        <v>2829</v>
      </c>
      <c r="G2273" s="106" t="s">
        <v>773</v>
      </c>
      <c r="H2273" s="106" t="s">
        <v>733</v>
      </c>
      <c r="I2273" s="106">
        <v>14</v>
      </c>
      <c r="J2273" s="106"/>
      <c r="K2273" s="106"/>
      <c r="L2273" s="106" t="s">
        <v>1266</v>
      </c>
      <c r="M2273" s="106" t="s">
        <v>924</v>
      </c>
      <c r="N2273" s="106">
        <v>0.53</v>
      </c>
      <c r="O2273" s="106">
        <v>1.2</v>
      </c>
      <c r="P2273" s="106" t="s">
        <v>2511</v>
      </c>
      <c r="Q2273" s="107" t="s">
        <v>3052</v>
      </c>
      <c r="R2273" s="107" t="s">
        <v>12</v>
      </c>
    </row>
    <row r="2274" spans="2:18" ht="20.100000000000001" customHeight="1" x14ac:dyDescent="0.4">
      <c r="B2274" s="105" t="str">
        <f t="shared" si="105"/>
        <v/>
      </c>
      <c r="C2274" s="105" t="str">
        <f t="shared" si="106"/>
        <v/>
      </c>
      <c r="D2274" s="105" t="str">
        <f t="shared" si="107"/>
        <v/>
      </c>
      <c r="E2274" s="106" t="s">
        <v>2406</v>
      </c>
      <c r="F2274" s="106" t="s">
        <v>2829</v>
      </c>
      <c r="G2274" s="106" t="s">
        <v>773</v>
      </c>
      <c r="H2274" s="106" t="s">
        <v>765</v>
      </c>
      <c r="I2274" s="106">
        <v>13</v>
      </c>
      <c r="J2274" s="106"/>
      <c r="K2274" s="106"/>
      <c r="L2274" s="106" t="s">
        <v>1266</v>
      </c>
      <c r="M2274" s="106" t="s">
        <v>924</v>
      </c>
      <c r="N2274" s="106">
        <v>0.52</v>
      </c>
      <c r="O2274" s="106">
        <v>1.2</v>
      </c>
      <c r="P2274" s="106" t="s">
        <v>2511</v>
      </c>
      <c r="Q2274" s="107" t="s">
        <v>3053</v>
      </c>
      <c r="R2274" s="107" t="s">
        <v>12</v>
      </c>
    </row>
    <row r="2275" spans="2:18" ht="20.100000000000001" customHeight="1" x14ac:dyDescent="0.4">
      <c r="B2275" s="105" t="str">
        <f t="shared" si="105"/>
        <v/>
      </c>
      <c r="C2275" s="105" t="str">
        <f t="shared" si="106"/>
        <v/>
      </c>
      <c r="D2275" s="105" t="str">
        <f t="shared" si="107"/>
        <v/>
      </c>
      <c r="E2275" s="106" t="s">
        <v>2406</v>
      </c>
      <c r="F2275" s="106" t="s">
        <v>2829</v>
      </c>
      <c r="G2275" s="106" t="s">
        <v>778</v>
      </c>
      <c r="H2275" s="106" t="s">
        <v>729</v>
      </c>
      <c r="I2275" s="106">
        <v>16</v>
      </c>
      <c r="J2275" s="106"/>
      <c r="K2275" s="106"/>
      <c r="L2275" s="106" t="s">
        <v>779</v>
      </c>
      <c r="M2275" s="106" t="s">
        <v>924</v>
      </c>
      <c r="N2275" s="106">
        <v>0.54</v>
      </c>
      <c r="O2275" s="106">
        <v>1.2</v>
      </c>
      <c r="P2275" s="106" t="s">
        <v>2511</v>
      </c>
      <c r="Q2275" s="107" t="s">
        <v>3054</v>
      </c>
      <c r="R2275" s="107" t="s">
        <v>12</v>
      </c>
    </row>
    <row r="2276" spans="2:18" ht="20.100000000000001" customHeight="1" x14ac:dyDescent="0.4">
      <c r="B2276" s="105" t="str">
        <f t="shared" si="105"/>
        <v/>
      </c>
      <c r="C2276" s="105" t="str">
        <f t="shared" si="106"/>
        <v/>
      </c>
      <c r="D2276" s="105" t="str">
        <f t="shared" si="107"/>
        <v/>
      </c>
      <c r="E2276" s="106" t="s">
        <v>2406</v>
      </c>
      <c r="F2276" s="106" t="s">
        <v>2829</v>
      </c>
      <c r="G2276" s="106" t="s">
        <v>778</v>
      </c>
      <c r="H2276" s="106" t="s">
        <v>733</v>
      </c>
      <c r="I2276" s="106">
        <v>15</v>
      </c>
      <c r="J2276" s="106"/>
      <c r="K2276" s="106"/>
      <c r="L2276" s="106" t="s">
        <v>779</v>
      </c>
      <c r="M2276" s="106" t="s">
        <v>924</v>
      </c>
      <c r="N2276" s="106">
        <v>0.53</v>
      </c>
      <c r="O2276" s="106">
        <v>1.2</v>
      </c>
      <c r="P2276" s="106" t="s">
        <v>2511</v>
      </c>
      <c r="Q2276" s="107" t="s">
        <v>3055</v>
      </c>
      <c r="R2276" s="107" t="s">
        <v>12</v>
      </c>
    </row>
    <row r="2277" spans="2:18" ht="20.100000000000001" customHeight="1" x14ac:dyDescent="0.4">
      <c r="B2277" s="105" t="str">
        <f t="shared" si="105"/>
        <v/>
      </c>
      <c r="C2277" s="105" t="str">
        <f t="shared" si="106"/>
        <v/>
      </c>
      <c r="D2277" s="105" t="str">
        <f t="shared" si="107"/>
        <v/>
      </c>
      <c r="E2277" s="106" t="s">
        <v>2406</v>
      </c>
      <c r="F2277" s="106" t="s">
        <v>2829</v>
      </c>
      <c r="G2277" s="106" t="s">
        <v>778</v>
      </c>
      <c r="H2277" s="106" t="s">
        <v>765</v>
      </c>
      <c r="I2277" s="106">
        <v>14</v>
      </c>
      <c r="J2277" s="106"/>
      <c r="K2277" s="106"/>
      <c r="L2277" s="106" t="s">
        <v>779</v>
      </c>
      <c r="M2277" s="106" t="s">
        <v>924</v>
      </c>
      <c r="N2277" s="106">
        <v>0.52</v>
      </c>
      <c r="O2277" s="106">
        <v>1.2</v>
      </c>
      <c r="P2277" s="106" t="s">
        <v>2511</v>
      </c>
      <c r="Q2277" s="107" t="s">
        <v>3056</v>
      </c>
      <c r="R2277" s="107" t="s">
        <v>12</v>
      </c>
    </row>
    <row r="2278" spans="2:18" ht="20.100000000000001" customHeight="1" x14ac:dyDescent="0.4">
      <c r="B2278" s="105" t="str">
        <f t="shared" si="105"/>
        <v/>
      </c>
      <c r="C2278" s="105" t="str">
        <f t="shared" si="106"/>
        <v/>
      </c>
      <c r="D2278" s="105" t="str">
        <f t="shared" si="107"/>
        <v/>
      </c>
      <c r="E2278" s="106" t="s">
        <v>2406</v>
      </c>
      <c r="F2278" s="106" t="s">
        <v>2829</v>
      </c>
      <c r="G2278" s="106" t="s">
        <v>778</v>
      </c>
      <c r="H2278" s="106" t="s">
        <v>729</v>
      </c>
      <c r="I2278" s="106">
        <v>15</v>
      </c>
      <c r="J2278" s="106"/>
      <c r="K2278" s="106"/>
      <c r="L2278" s="106" t="s">
        <v>1269</v>
      </c>
      <c r="M2278" s="106" t="s">
        <v>924</v>
      </c>
      <c r="N2278" s="106">
        <v>0.54</v>
      </c>
      <c r="O2278" s="106">
        <v>1.2</v>
      </c>
      <c r="P2278" s="106" t="s">
        <v>2511</v>
      </c>
      <c r="Q2278" s="107" t="s">
        <v>3057</v>
      </c>
      <c r="R2278" s="107" t="s">
        <v>12</v>
      </c>
    </row>
    <row r="2279" spans="2:18" ht="20.100000000000001" customHeight="1" x14ac:dyDescent="0.4">
      <c r="B2279" s="105" t="str">
        <f t="shared" si="105"/>
        <v/>
      </c>
      <c r="C2279" s="105" t="str">
        <f t="shared" si="106"/>
        <v/>
      </c>
      <c r="D2279" s="105" t="str">
        <f t="shared" si="107"/>
        <v/>
      </c>
      <c r="E2279" s="106" t="s">
        <v>2406</v>
      </c>
      <c r="F2279" s="106" t="s">
        <v>2829</v>
      </c>
      <c r="G2279" s="106" t="s">
        <v>778</v>
      </c>
      <c r="H2279" s="106" t="s">
        <v>733</v>
      </c>
      <c r="I2279" s="106">
        <v>14</v>
      </c>
      <c r="J2279" s="106"/>
      <c r="K2279" s="106"/>
      <c r="L2279" s="106" t="s">
        <v>1269</v>
      </c>
      <c r="M2279" s="106" t="s">
        <v>924</v>
      </c>
      <c r="N2279" s="106">
        <v>0.53</v>
      </c>
      <c r="O2279" s="106">
        <v>1.2</v>
      </c>
      <c r="P2279" s="106" t="s">
        <v>2511</v>
      </c>
      <c r="Q2279" s="107" t="s">
        <v>3058</v>
      </c>
      <c r="R2279" s="107" t="s">
        <v>12</v>
      </c>
    </row>
    <row r="2280" spans="2:18" ht="20.100000000000001" customHeight="1" x14ac:dyDescent="0.4">
      <c r="B2280" s="105" t="str">
        <f t="shared" si="105"/>
        <v/>
      </c>
      <c r="C2280" s="105" t="str">
        <f t="shared" si="106"/>
        <v/>
      </c>
      <c r="D2280" s="105" t="str">
        <f t="shared" si="107"/>
        <v/>
      </c>
      <c r="E2280" s="106" t="s">
        <v>2406</v>
      </c>
      <c r="F2280" s="106" t="s">
        <v>2829</v>
      </c>
      <c r="G2280" s="106" t="s">
        <v>778</v>
      </c>
      <c r="H2280" s="106" t="s">
        <v>765</v>
      </c>
      <c r="I2280" s="106">
        <v>13</v>
      </c>
      <c r="J2280" s="106"/>
      <c r="K2280" s="106"/>
      <c r="L2280" s="106" t="s">
        <v>1269</v>
      </c>
      <c r="M2280" s="106" t="s">
        <v>924</v>
      </c>
      <c r="N2280" s="106">
        <v>0.52</v>
      </c>
      <c r="O2280" s="106">
        <v>1.2</v>
      </c>
      <c r="P2280" s="106" t="s">
        <v>2511</v>
      </c>
      <c r="Q2280" s="107" t="s">
        <v>3059</v>
      </c>
      <c r="R2280" s="107" t="s">
        <v>12</v>
      </c>
    </row>
    <row r="2281" spans="2:18" ht="20.100000000000001" customHeight="1" x14ac:dyDescent="0.4">
      <c r="B2281" s="105" t="str">
        <f t="shared" si="105"/>
        <v/>
      </c>
      <c r="C2281" s="105" t="str">
        <f t="shared" si="106"/>
        <v/>
      </c>
      <c r="D2281" s="105" t="str">
        <f t="shared" si="107"/>
        <v/>
      </c>
      <c r="E2281" s="106" t="s">
        <v>2406</v>
      </c>
      <c r="F2281" s="106" t="s">
        <v>2829</v>
      </c>
      <c r="G2281" s="106" t="s">
        <v>782</v>
      </c>
      <c r="H2281" s="106" t="s">
        <v>729</v>
      </c>
      <c r="I2281" s="106">
        <v>16</v>
      </c>
      <c r="J2281" s="106"/>
      <c r="K2281" s="106"/>
      <c r="L2281" s="106" t="s">
        <v>783</v>
      </c>
      <c r="M2281" s="106" t="s">
        <v>924</v>
      </c>
      <c r="N2281" s="106">
        <v>0.51</v>
      </c>
      <c r="O2281" s="106">
        <v>1.2</v>
      </c>
      <c r="P2281" s="106" t="s">
        <v>2511</v>
      </c>
      <c r="Q2281" s="107" t="s">
        <v>3060</v>
      </c>
      <c r="R2281" s="107" t="s">
        <v>12</v>
      </c>
    </row>
    <row r="2282" spans="2:18" ht="20.100000000000001" customHeight="1" x14ac:dyDescent="0.4">
      <c r="B2282" s="105" t="str">
        <f t="shared" si="105"/>
        <v/>
      </c>
      <c r="C2282" s="105" t="str">
        <f t="shared" si="106"/>
        <v/>
      </c>
      <c r="D2282" s="105" t="str">
        <f t="shared" si="107"/>
        <v/>
      </c>
      <c r="E2282" s="106" t="s">
        <v>2406</v>
      </c>
      <c r="F2282" s="106" t="s">
        <v>2829</v>
      </c>
      <c r="G2282" s="106" t="s">
        <v>782</v>
      </c>
      <c r="H2282" s="106" t="s">
        <v>733</v>
      </c>
      <c r="I2282" s="106">
        <v>15</v>
      </c>
      <c r="J2282" s="106"/>
      <c r="K2282" s="106"/>
      <c r="L2282" s="106" t="s">
        <v>783</v>
      </c>
      <c r="M2282" s="106" t="s">
        <v>924</v>
      </c>
      <c r="N2282" s="106">
        <v>0.5</v>
      </c>
      <c r="O2282" s="106">
        <v>1.2</v>
      </c>
      <c r="P2282" s="106" t="s">
        <v>2511</v>
      </c>
      <c r="Q2282" s="107" t="s">
        <v>3061</v>
      </c>
      <c r="R2282" s="107" t="s">
        <v>12</v>
      </c>
    </row>
    <row r="2283" spans="2:18" ht="20.100000000000001" customHeight="1" x14ac:dyDescent="0.4">
      <c r="B2283" s="105" t="str">
        <f t="shared" si="105"/>
        <v/>
      </c>
      <c r="C2283" s="105" t="str">
        <f t="shared" si="106"/>
        <v/>
      </c>
      <c r="D2283" s="105" t="str">
        <f t="shared" si="107"/>
        <v/>
      </c>
      <c r="E2283" s="106" t="s">
        <v>2406</v>
      </c>
      <c r="F2283" s="106" t="s">
        <v>2829</v>
      </c>
      <c r="G2283" s="106" t="s">
        <v>782</v>
      </c>
      <c r="H2283" s="106" t="s">
        <v>765</v>
      </c>
      <c r="I2283" s="106">
        <v>14</v>
      </c>
      <c r="J2283" s="106"/>
      <c r="K2283" s="106"/>
      <c r="L2283" s="106" t="s">
        <v>783</v>
      </c>
      <c r="M2283" s="106" t="s">
        <v>924</v>
      </c>
      <c r="N2283" s="106">
        <v>0.49</v>
      </c>
      <c r="O2283" s="106">
        <v>1.2</v>
      </c>
      <c r="P2283" s="106" t="s">
        <v>2511</v>
      </c>
      <c r="Q2283" s="107" t="s">
        <v>3062</v>
      </c>
      <c r="R2283" s="107" t="s">
        <v>12</v>
      </c>
    </row>
    <row r="2284" spans="2:18" ht="20.100000000000001" customHeight="1" x14ac:dyDescent="0.4">
      <c r="B2284" s="105" t="str">
        <f t="shared" si="105"/>
        <v/>
      </c>
      <c r="C2284" s="105" t="str">
        <f t="shared" si="106"/>
        <v/>
      </c>
      <c r="D2284" s="105" t="str">
        <f t="shared" si="107"/>
        <v/>
      </c>
      <c r="E2284" s="106" t="s">
        <v>2406</v>
      </c>
      <c r="F2284" s="106" t="s">
        <v>2829</v>
      </c>
      <c r="G2284" s="106" t="s">
        <v>2437</v>
      </c>
      <c r="H2284" s="106" t="s">
        <v>729</v>
      </c>
      <c r="I2284" s="106">
        <v>16</v>
      </c>
      <c r="J2284" s="106"/>
      <c r="K2284" s="106"/>
      <c r="L2284" s="106" t="s">
        <v>2438</v>
      </c>
      <c r="M2284" s="106" t="s">
        <v>924</v>
      </c>
      <c r="N2284" s="106">
        <v>0.53</v>
      </c>
      <c r="O2284" s="106">
        <v>1.2</v>
      </c>
      <c r="P2284" s="106" t="s">
        <v>2511</v>
      </c>
      <c r="Q2284" s="107" t="s">
        <v>3063</v>
      </c>
      <c r="R2284" s="107" t="s">
        <v>12</v>
      </c>
    </row>
    <row r="2285" spans="2:18" ht="20.100000000000001" customHeight="1" x14ac:dyDescent="0.4">
      <c r="B2285" s="105" t="str">
        <f t="shared" si="105"/>
        <v/>
      </c>
      <c r="C2285" s="105" t="str">
        <f t="shared" si="106"/>
        <v/>
      </c>
      <c r="D2285" s="105" t="str">
        <f t="shared" si="107"/>
        <v/>
      </c>
      <c r="E2285" s="106" t="s">
        <v>2406</v>
      </c>
      <c r="F2285" s="106" t="s">
        <v>2829</v>
      </c>
      <c r="G2285" s="106" t="s">
        <v>2437</v>
      </c>
      <c r="H2285" s="106" t="s">
        <v>733</v>
      </c>
      <c r="I2285" s="106">
        <v>15</v>
      </c>
      <c r="J2285" s="106"/>
      <c r="K2285" s="106"/>
      <c r="L2285" s="106" t="s">
        <v>2438</v>
      </c>
      <c r="M2285" s="106" t="s">
        <v>924</v>
      </c>
      <c r="N2285" s="106">
        <v>0.52</v>
      </c>
      <c r="O2285" s="106">
        <v>1.2</v>
      </c>
      <c r="P2285" s="106" t="s">
        <v>2511</v>
      </c>
      <c r="Q2285" s="107" t="s">
        <v>3064</v>
      </c>
      <c r="R2285" s="107" t="s">
        <v>12</v>
      </c>
    </row>
    <row r="2286" spans="2:18" ht="20.100000000000001" customHeight="1" x14ac:dyDescent="0.4">
      <c r="B2286" s="105" t="str">
        <f t="shared" si="105"/>
        <v/>
      </c>
      <c r="C2286" s="105" t="str">
        <f t="shared" si="106"/>
        <v/>
      </c>
      <c r="D2286" s="105" t="str">
        <f t="shared" si="107"/>
        <v/>
      </c>
      <c r="E2286" s="106" t="s">
        <v>2406</v>
      </c>
      <c r="F2286" s="106" t="s">
        <v>2829</v>
      </c>
      <c r="G2286" s="106" t="s">
        <v>2437</v>
      </c>
      <c r="H2286" s="106" t="s">
        <v>765</v>
      </c>
      <c r="I2286" s="106">
        <v>14</v>
      </c>
      <c r="J2286" s="106"/>
      <c r="K2286" s="106"/>
      <c r="L2286" s="106" t="s">
        <v>2438</v>
      </c>
      <c r="M2286" s="106" t="s">
        <v>924</v>
      </c>
      <c r="N2286" s="106">
        <v>0.52</v>
      </c>
      <c r="O2286" s="106">
        <v>1.2</v>
      </c>
      <c r="P2286" s="106" t="s">
        <v>2511</v>
      </c>
      <c r="Q2286" s="107" t="s">
        <v>3065</v>
      </c>
      <c r="R2286" s="107" t="s">
        <v>12</v>
      </c>
    </row>
    <row r="2287" spans="2:18" ht="20.100000000000001" customHeight="1" x14ac:dyDescent="0.4">
      <c r="B2287" s="105" t="str">
        <f t="shared" si="105"/>
        <v/>
      </c>
      <c r="C2287" s="105" t="str">
        <f t="shared" si="106"/>
        <v/>
      </c>
      <c r="D2287" s="105" t="str">
        <f t="shared" si="107"/>
        <v/>
      </c>
      <c r="E2287" s="106" t="s">
        <v>2406</v>
      </c>
      <c r="F2287" s="106" t="s">
        <v>2829</v>
      </c>
      <c r="G2287" s="106" t="s">
        <v>2442</v>
      </c>
      <c r="H2287" s="106" t="s">
        <v>729</v>
      </c>
      <c r="I2287" s="106">
        <v>16</v>
      </c>
      <c r="J2287" s="106"/>
      <c r="K2287" s="106"/>
      <c r="L2287" s="106" t="s">
        <v>2443</v>
      </c>
      <c r="M2287" s="106" t="s">
        <v>924</v>
      </c>
      <c r="N2287" s="106">
        <v>0.53</v>
      </c>
      <c r="O2287" s="106">
        <v>1.2</v>
      </c>
      <c r="P2287" s="106" t="s">
        <v>2511</v>
      </c>
      <c r="Q2287" s="107" t="s">
        <v>3066</v>
      </c>
      <c r="R2287" s="107" t="s">
        <v>12</v>
      </c>
    </row>
    <row r="2288" spans="2:18" ht="20.100000000000001" customHeight="1" x14ac:dyDescent="0.4">
      <c r="B2288" s="105" t="str">
        <f t="shared" si="105"/>
        <v/>
      </c>
      <c r="C2288" s="105" t="str">
        <f t="shared" si="106"/>
        <v/>
      </c>
      <c r="D2288" s="105" t="str">
        <f t="shared" si="107"/>
        <v/>
      </c>
      <c r="E2288" s="106" t="s">
        <v>2406</v>
      </c>
      <c r="F2288" s="106" t="s">
        <v>2829</v>
      </c>
      <c r="G2288" s="106" t="s">
        <v>2442</v>
      </c>
      <c r="H2288" s="106" t="s">
        <v>733</v>
      </c>
      <c r="I2288" s="106">
        <v>15</v>
      </c>
      <c r="J2288" s="106"/>
      <c r="K2288" s="106"/>
      <c r="L2288" s="106" t="s">
        <v>2443</v>
      </c>
      <c r="M2288" s="106" t="s">
        <v>924</v>
      </c>
      <c r="N2288" s="106">
        <v>0.52</v>
      </c>
      <c r="O2288" s="106">
        <v>1.2</v>
      </c>
      <c r="P2288" s="106" t="s">
        <v>2511</v>
      </c>
      <c r="Q2288" s="107" t="s">
        <v>3067</v>
      </c>
      <c r="R2288" s="107" t="s">
        <v>12</v>
      </c>
    </row>
    <row r="2289" spans="2:18" ht="20.100000000000001" customHeight="1" x14ac:dyDescent="0.4">
      <c r="B2289" s="105" t="str">
        <f t="shared" si="105"/>
        <v/>
      </c>
      <c r="C2289" s="105" t="str">
        <f t="shared" si="106"/>
        <v/>
      </c>
      <c r="D2289" s="105" t="str">
        <f t="shared" si="107"/>
        <v/>
      </c>
      <c r="E2289" s="106" t="s">
        <v>2406</v>
      </c>
      <c r="F2289" s="106" t="s">
        <v>2829</v>
      </c>
      <c r="G2289" s="106" t="s">
        <v>2442</v>
      </c>
      <c r="H2289" s="106" t="s">
        <v>765</v>
      </c>
      <c r="I2289" s="106">
        <v>14</v>
      </c>
      <c r="J2289" s="106"/>
      <c r="K2289" s="106"/>
      <c r="L2289" s="106" t="s">
        <v>2443</v>
      </c>
      <c r="M2289" s="106" t="s">
        <v>924</v>
      </c>
      <c r="N2289" s="106">
        <v>0.52</v>
      </c>
      <c r="O2289" s="106">
        <v>1.2</v>
      </c>
      <c r="P2289" s="106" t="s">
        <v>2511</v>
      </c>
      <c r="Q2289" s="107" t="s">
        <v>3068</v>
      </c>
      <c r="R2289" s="107" t="s">
        <v>12</v>
      </c>
    </row>
    <row r="2290" spans="2:18" ht="20.100000000000001" customHeight="1" x14ac:dyDescent="0.4">
      <c r="B2290" s="105" t="str">
        <f t="shared" si="105"/>
        <v/>
      </c>
      <c r="C2290" s="105" t="str">
        <f t="shared" si="106"/>
        <v/>
      </c>
      <c r="D2290" s="105" t="str">
        <f t="shared" si="107"/>
        <v/>
      </c>
      <c r="E2290" s="106" t="s">
        <v>2406</v>
      </c>
      <c r="F2290" s="106" t="s">
        <v>2407</v>
      </c>
      <c r="G2290" s="106" t="s">
        <v>773</v>
      </c>
      <c r="H2290" s="106" t="s">
        <v>1266</v>
      </c>
      <c r="I2290" s="106">
        <v>13</v>
      </c>
      <c r="J2290" s="106"/>
      <c r="K2290" s="106"/>
      <c r="L2290" s="106" t="s">
        <v>717</v>
      </c>
      <c r="M2290" s="106" t="s">
        <v>924</v>
      </c>
      <c r="N2290" s="106">
        <v>0.43</v>
      </c>
      <c r="O2290" s="106">
        <v>1.2</v>
      </c>
      <c r="P2290" s="106" t="s">
        <v>2511</v>
      </c>
      <c r="Q2290" s="107" t="s">
        <v>3069</v>
      </c>
      <c r="R2290" s="107" t="s">
        <v>12</v>
      </c>
    </row>
    <row r="2291" spans="2:18" ht="20.100000000000001" customHeight="1" x14ac:dyDescent="0.4">
      <c r="B2291" s="105" t="str">
        <f t="shared" si="105"/>
        <v/>
      </c>
      <c r="C2291" s="105" t="str">
        <f t="shared" si="106"/>
        <v/>
      </c>
      <c r="D2291" s="105" t="str">
        <f t="shared" si="107"/>
        <v/>
      </c>
      <c r="E2291" s="106" t="s">
        <v>2406</v>
      </c>
      <c r="F2291" s="106" t="s">
        <v>2407</v>
      </c>
      <c r="G2291" s="106" t="s">
        <v>778</v>
      </c>
      <c r="H2291" s="106" t="s">
        <v>1269</v>
      </c>
      <c r="I2291" s="106">
        <v>13</v>
      </c>
      <c r="J2291" s="106"/>
      <c r="K2291" s="106"/>
      <c r="L2291" s="106" t="s">
        <v>717</v>
      </c>
      <c r="M2291" s="106" t="s">
        <v>924</v>
      </c>
      <c r="N2291" s="106">
        <v>0.43</v>
      </c>
      <c r="O2291" s="106">
        <v>1.2</v>
      </c>
      <c r="P2291" s="106" t="s">
        <v>2511</v>
      </c>
      <c r="Q2291" s="107" t="s">
        <v>3070</v>
      </c>
      <c r="R2291" s="107" t="s">
        <v>12</v>
      </c>
    </row>
    <row r="2292" spans="2:18" ht="20.100000000000001" customHeight="1" x14ac:dyDescent="0.4">
      <c r="B2292" s="105" t="str">
        <f t="shared" si="105"/>
        <v/>
      </c>
      <c r="C2292" s="105" t="str">
        <f t="shared" si="106"/>
        <v/>
      </c>
      <c r="D2292" s="105" t="str">
        <f t="shared" si="107"/>
        <v/>
      </c>
      <c r="E2292" s="106" t="s">
        <v>2406</v>
      </c>
      <c r="F2292" s="106" t="s">
        <v>2447</v>
      </c>
      <c r="G2292" s="106" t="s">
        <v>773</v>
      </c>
      <c r="H2292" s="106" t="s">
        <v>717</v>
      </c>
      <c r="I2292" s="106">
        <v>13</v>
      </c>
      <c r="J2292" s="106"/>
      <c r="K2292" s="106"/>
      <c r="L2292" s="106" t="s">
        <v>1266</v>
      </c>
      <c r="M2292" s="106" t="s">
        <v>924</v>
      </c>
      <c r="N2292" s="106">
        <v>0.37</v>
      </c>
      <c r="O2292" s="106">
        <v>1.2</v>
      </c>
      <c r="P2292" s="106" t="s">
        <v>2511</v>
      </c>
      <c r="Q2292" s="107" t="s">
        <v>3071</v>
      </c>
      <c r="R2292" s="107" t="s">
        <v>12</v>
      </c>
    </row>
    <row r="2293" spans="2:18" ht="20.100000000000001" customHeight="1" x14ac:dyDescent="0.4">
      <c r="B2293" s="105" t="str">
        <f t="shared" si="105"/>
        <v/>
      </c>
      <c r="C2293" s="105" t="str">
        <f t="shared" si="106"/>
        <v/>
      </c>
      <c r="D2293" s="105" t="str">
        <f t="shared" si="107"/>
        <v/>
      </c>
      <c r="E2293" s="106" t="s">
        <v>2406</v>
      </c>
      <c r="F2293" s="106" t="s">
        <v>2447</v>
      </c>
      <c r="G2293" s="106" t="s">
        <v>778</v>
      </c>
      <c r="H2293" s="106" t="s">
        <v>717</v>
      </c>
      <c r="I2293" s="106">
        <v>13</v>
      </c>
      <c r="J2293" s="106"/>
      <c r="K2293" s="106"/>
      <c r="L2293" s="106" t="s">
        <v>1269</v>
      </c>
      <c r="M2293" s="106" t="s">
        <v>924</v>
      </c>
      <c r="N2293" s="106">
        <v>0.37</v>
      </c>
      <c r="O2293" s="106">
        <v>1.2</v>
      </c>
      <c r="P2293" s="106" t="s">
        <v>2511</v>
      </c>
      <c r="Q2293" s="107" t="s">
        <v>3072</v>
      </c>
      <c r="R2293" s="107" t="s">
        <v>12</v>
      </c>
    </row>
    <row r="2294" spans="2:18" ht="20.100000000000001" customHeight="1" x14ac:dyDescent="0.4">
      <c r="B2294" s="105" t="str">
        <f t="shared" si="105"/>
        <v/>
      </c>
      <c r="C2294" s="105" t="str">
        <f t="shared" si="106"/>
        <v/>
      </c>
      <c r="D2294" s="105" t="str">
        <f t="shared" si="107"/>
        <v/>
      </c>
      <c r="E2294" s="106" t="s">
        <v>2406</v>
      </c>
      <c r="F2294" s="106" t="s">
        <v>2906</v>
      </c>
      <c r="G2294" s="106" t="s">
        <v>697</v>
      </c>
      <c r="H2294" s="106" t="s">
        <v>707</v>
      </c>
      <c r="I2294" s="106">
        <v>16</v>
      </c>
      <c r="J2294" s="106"/>
      <c r="K2294" s="106"/>
      <c r="L2294" s="106" t="s">
        <v>799</v>
      </c>
      <c r="M2294" s="106" t="s">
        <v>924</v>
      </c>
      <c r="N2294" s="106">
        <v>0.43</v>
      </c>
      <c r="O2294" s="106">
        <v>1.2</v>
      </c>
      <c r="P2294" s="106" t="s">
        <v>2511</v>
      </c>
      <c r="Q2294" s="107" t="s">
        <v>3073</v>
      </c>
      <c r="R2294" s="107" t="s">
        <v>12</v>
      </c>
    </row>
    <row r="2295" spans="2:18" ht="20.100000000000001" customHeight="1" x14ac:dyDescent="0.4">
      <c r="B2295" s="105" t="str">
        <f t="shared" si="105"/>
        <v/>
      </c>
      <c r="C2295" s="105" t="str">
        <f t="shared" si="106"/>
        <v/>
      </c>
      <c r="D2295" s="105" t="str">
        <f t="shared" si="107"/>
        <v/>
      </c>
      <c r="E2295" s="106" t="s">
        <v>2406</v>
      </c>
      <c r="F2295" s="106" t="s">
        <v>2906</v>
      </c>
      <c r="G2295" s="106" t="s">
        <v>697</v>
      </c>
      <c r="H2295" s="106" t="s">
        <v>1817</v>
      </c>
      <c r="I2295" s="106">
        <v>16</v>
      </c>
      <c r="J2295" s="106"/>
      <c r="K2295" s="106"/>
      <c r="L2295" s="106" t="s">
        <v>799</v>
      </c>
      <c r="M2295" s="106" t="s">
        <v>924</v>
      </c>
      <c r="N2295" s="106">
        <v>0.43</v>
      </c>
      <c r="O2295" s="106">
        <v>1.2</v>
      </c>
      <c r="P2295" s="106" t="s">
        <v>2511</v>
      </c>
      <c r="Q2295" s="107" t="s">
        <v>3074</v>
      </c>
      <c r="R2295" s="107" t="s">
        <v>12</v>
      </c>
    </row>
    <row r="2296" spans="2:18" ht="20.100000000000001" customHeight="1" x14ac:dyDescent="0.4">
      <c r="B2296" s="105" t="str">
        <f t="shared" si="105"/>
        <v/>
      </c>
      <c r="C2296" s="105" t="str">
        <f t="shared" si="106"/>
        <v/>
      </c>
      <c r="D2296" s="105" t="str">
        <f t="shared" si="107"/>
        <v/>
      </c>
      <c r="E2296" s="106" t="s">
        <v>2406</v>
      </c>
      <c r="F2296" s="106" t="s">
        <v>2906</v>
      </c>
      <c r="G2296" s="106" t="s">
        <v>697</v>
      </c>
      <c r="H2296" s="106" t="s">
        <v>1817</v>
      </c>
      <c r="I2296" s="106">
        <v>16</v>
      </c>
      <c r="J2296" s="106"/>
      <c r="K2296" s="106"/>
      <c r="L2296" s="106" t="s">
        <v>802</v>
      </c>
      <c r="M2296" s="106" t="s">
        <v>924</v>
      </c>
      <c r="N2296" s="106">
        <v>0.43</v>
      </c>
      <c r="O2296" s="106">
        <v>1.2</v>
      </c>
      <c r="P2296" s="106" t="s">
        <v>2511</v>
      </c>
      <c r="Q2296" s="107" t="s">
        <v>3075</v>
      </c>
      <c r="R2296" s="107" t="s">
        <v>12</v>
      </c>
    </row>
    <row r="2297" spans="2:18" ht="20.100000000000001" customHeight="1" x14ac:dyDescent="0.4">
      <c r="B2297" s="105" t="str">
        <f t="shared" si="105"/>
        <v/>
      </c>
      <c r="C2297" s="105" t="str">
        <f t="shared" si="106"/>
        <v/>
      </c>
      <c r="D2297" s="105" t="str">
        <f t="shared" si="107"/>
        <v/>
      </c>
      <c r="E2297" s="106" t="s">
        <v>2406</v>
      </c>
      <c r="F2297" s="106" t="s">
        <v>2906</v>
      </c>
      <c r="G2297" s="106" t="s">
        <v>710</v>
      </c>
      <c r="H2297" s="106" t="s">
        <v>711</v>
      </c>
      <c r="I2297" s="106">
        <v>16</v>
      </c>
      <c r="J2297" s="106"/>
      <c r="K2297" s="106"/>
      <c r="L2297" s="106" t="s">
        <v>799</v>
      </c>
      <c r="M2297" s="106" t="s">
        <v>924</v>
      </c>
      <c r="N2297" s="106">
        <v>0.43</v>
      </c>
      <c r="O2297" s="106">
        <v>1.2</v>
      </c>
      <c r="P2297" s="106" t="s">
        <v>2511</v>
      </c>
      <c r="Q2297" s="107" t="s">
        <v>3076</v>
      </c>
      <c r="R2297" s="107" t="s">
        <v>12</v>
      </c>
    </row>
    <row r="2298" spans="2:18" ht="20.100000000000001" customHeight="1" x14ac:dyDescent="0.4">
      <c r="B2298" s="105" t="str">
        <f t="shared" si="105"/>
        <v/>
      </c>
      <c r="C2298" s="105" t="str">
        <f t="shared" si="106"/>
        <v/>
      </c>
      <c r="D2298" s="105" t="str">
        <f t="shared" si="107"/>
        <v/>
      </c>
      <c r="E2298" s="106" t="s">
        <v>2406</v>
      </c>
      <c r="F2298" s="106" t="s">
        <v>2906</v>
      </c>
      <c r="G2298" s="106" t="s">
        <v>710</v>
      </c>
      <c r="H2298" s="106" t="s">
        <v>711</v>
      </c>
      <c r="I2298" s="106">
        <v>16</v>
      </c>
      <c r="J2298" s="106"/>
      <c r="K2298" s="106"/>
      <c r="L2298" s="106" t="s">
        <v>802</v>
      </c>
      <c r="M2298" s="106" t="s">
        <v>924</v>
      </c>
      <c r="N2298" s="106">
        <v>0.43</v>
      </c>
      <c r="O2298" s="106">
        <v>1.2</v>
      </c>
      <c r="P2298" s="106" t="s">
        <v>2511</v>
      </c>
      <c r="Q2298" s="107" t="s">
        <v>3077</v>
      </c>
      <c r="R2298" s="107" t="s">
        <v>12</v>
      </c>
    </row>
    <row r="2299" spans="2:18" ht="20.100000000000001" customHeight="1" x14ac:dyDescent="0.4">
      <c r="B2299" s="105" t="str">
        <f t="shared" si="105"/>
        <v/>
      </c>
      <c r="C2299" s="105" t="str">
        <f t="shared" si="106"/>
        <v/>
      </c>
      <c r="D2299" s="105" t="str">
        <f t="shared" si="107"/>
        <v/>
      </c>
      <c r="E2299" s="106" t="s">
        <v>2406</v>
      </c>
      <c r="F2299" s="106" t="s">
        <v>2906</v>
      </c>
      <c r="G2299" s="106" t="s">
        <v>721</v>
      </c>
      <c r="H2299" s="106" t="s">
        <v>722</v>
      </c>
      <c r="I2299" s="106">
        <v>16</v>
      </c>
      <c r="J2299" s="106"/>
      <c r="K2299" s="106"/>
      <c r="L2299" s="106" t="s">
        <v>799</v>
      </c>
      <c r="M2299" s="106" t="s">
        <v>924</v>
      </c>
      <c r="N2299" s="106">
        <v>0.42</v>
      </c>
      <c r="O2299" s="106">
        <v>1.2</v>
      </c>
      <c r="P2299" s="106" t="s">
        <v>2511</v>
      </c>
      <c r="Q2299" s="107" t="s">
        <v>3078</v>
      </c>
      <c r="R2299" s="107" t="s">
        <v>12</v>
      </c>
    </row>
    <row r="2300" spans="2:18" ht="20.100000000000001" customHeight="1" x14ac:dyDescent="0.4">
      <c r="B2300" s="105" t="str">
        <f t="shared" si="105"/>
        <v/>
      </c>
      <c r="C2300" s="105" t="str">
        <f t="shared" si="106"/>
        <v/>
      </c>
      <c r="D2300" s="105" t="str">
        <f t="shared" si="107"/>
        <v/>
      </c>
      <c r="E2300" s="106" t="s">
        <v>2406</v>
      </c>
      <c r="F2300" s="106" t="s">
        <v>2906</v>
      </c>
      <c r="G2300" s="106" t="s">
        <v>721</v>
      </c>
      <c r="H2300" s="106" t="s">
        <v>722</v>
      </c>
      <c r="I2300" s="106">
        <v>16</v>
      </c>
      <c r="J2300" s="106"/>
      <c r="K2300" s="106"/>
      <c r="L2300" s="106" t="s">
        <v>802</v>
      </c>
      <c r="M2300" s="106" t="s">
        <v>924</v>
      </c>
      <c r="N2300" s="106">
        <v>0.42</v>
      </c>
      <c r="O2300" s="106">
        <v>1.2</v>
      </c>
      <c r="P2300" s="106" t="s">
        <v>2511</v>
      </c>
      <c r="Q2300" s="107" t="s">
        <v>3079</v>
      </c>
      <c r="R2300" s="107" t="s">
        <v>12</v>
      </c>
    </row>
    <row r="2301" spans="2:18" ht="20.100000000000001" customHeight="1" x14ac:dyDescent="0.4">
      <c r="B2301" s="105" t="str">
        <f t="shared" si="105"/>
        <v/>
      </c>
      <c r="C2301" s="105" t="str">
        <f t="shared" si="106"/>
        <v/>
      </c>
      <c r="D2301" s="105" t="str">
        <f t="shared" si="107"/>
        <v/>
      </c>
      <c r="E2301" s="106" t="s">
        <v>2406</v>
      </c>
      <c r="F2301" s="106" t="s">
        <v>2906</v>
      </c>
      <c r="G2301" s="106" t="s">
        <v>773</v>
      </c>
      <c r="H2301" s="106" t="s">
        <v>774</v>
      </c>
      <c r="I2301" s="106">
        <v>16</v>
      </c>
      <c r="J2301" s="106"/>
      <c r="K2301" s="106"/>
      <c r="L2301" s="106" t="s">
        <v>799</v>
      </c>
      <c r="M2301" s="106" t="s">
        <v>924</v>
      </c>
      <c r="N2301" s="106">
        <v>0.4</v>
      </c>
      <c r="O2301" s="106">
        <v>1.2</v>
      </c>
      <c r="P2301" s="106" t="s">
        <v>2511</v>
      </c>
      <c r="Q2301" s="107" t="s">
        <v>3080</v>
      </c>
      <c r="R2301" s="107" t="s">
        <v>12</v>
      </c>
    </row>
    <row r="2302" spans="2:18" ht="20.100000000000001" customHeight="1" x14ac:dyDescent="0.4">
      <c r="B2302" s="105" t="str">
        <f t="shared" si="105"/>
        <v/>
      </c>
      <c r="C2302" s="105" t="str">
        <f t="shared" si="106"/>
        <v/>
      </c>
      <c r="D2302" s="105" t="str">
        <f t="shared" si="107"/>
        <v/>
      </c>
      <c r="E2302" s="106" t="s">
        <v>2406</v>
      </c>
      <c r="F2302" s="106" t="s">
        <v>2906</v>
      </c>
      <c r="G2302" s="106" t="s">
        <v>773</v>
      </c>
      <c r="H2302" s="106" t="s">
        <v>774</v>
      </c>
      <c r="I2302" s="106">
        <v>15</v>
      </c>
      <c r="J2302" s="106"/>
      <c r="K2302" s="106"/>
      <c r="L2302" s="106" t="s">
        <v>802</v>
      </c>
      <c r="M2302" s="106" t="s">
        <v>924</v>
      </c>
      <c r="N2302" s="106">
        <v>0.4</v>
      </c>
      <c r="O2302" s="106">
        <v>1.2</v>
      </c>
      <c r="P2302" s="106" t="s">
        <v>2511</v>
      </c>
      <c r="Q2302" s="107" t="s">
        <v>3081</v>
      </c>
      <c r="R2302" s="107" t="s">
        <v>12</v>
      </c>
    </row>
    <row r="2303" spans="2:18" ht="20.100000000000001" customHeight="1" x14ac:dyDescent="0.4">
      <c r="B2303" s="105" t="str">
        <f t="shared" si="105"/>
        <v/>
      </c>
      <c r="C2303" s="105" t="str">
        <f t="shared" si="106"/>
        <v/>
      </c>
      <c r="D2303" s="105" t="str">
        <f t="shared" si="107"/>
        <v/>
      </c>
      <c r="E2303" s="106" t="s">
        <v>2406</v>
      </c>
      <c r="F2303" s="106" t="s">
        <v>2906</v>
      </c>
      <c r="G2303" s="106" t="s">
        <v>773</v>
      </c>
      <c r="H2303" s="106" t="s">
        <v>1266</v>
      </c>
      <c r="I2303" s="106">
        <v>15</v>
      </c>
      <c r="J2303" s="106"/>
      <c r="K2303" s="106"/>
      <c r="L2303" s="106" t="s">
        <v>799</v>
      </c>
      <c r="M2303" s="106" t="s">
        <v>924</v>
      </c>
      <c r="N2303" s="106">
        <v>0.4</v>
      </c>
      <c r="O2303" s="106">
        <v>1.2</v>
      </c>
      <c r="P2303" s="106" t="s">
        <v>2511</v>
      </c>
      <c r="Q2303" s="107" t="s">
        <v>3082</v>
      </c>
      <c r="R2303" s="107" t="s">
        <v>12</v>
      </c>
    </row>
    <row r="2304" spans="2:18" ht="20.100000000000001" customHeight="1" x14ac:dyDescent="0.4">
      <c r="B2304" s="105" t="str">
        <f t="shared" si="105"/>
        <v/>
      </c>
      <c r="C2304" s="105" t="str">
        <f t="shared" si="106"/>
        <v/>
      </c>
      <c r="D2304" s="105" t="str">
        <f t="shared" si="107"/>
        <v/>
      </c>
      <c r="E2304" s="106" t="s">
        <v>2406</v>
      </c>
      <c r="F2304" s="106" t="s">
        <v>2906</v>
      </c>
      <c r="G2304" s="106" t="s">
        <v>773</v>
      </c>
      <c r="H2304" s="106" t="s">
        <v>1266</v>
      </c>
      <c r="I2304" s="106">
        <v>14</v>
      </c>
      <c r="J2304" s="106"/>
      <c r="K2304" s="106"/>
      <c r="L2304" s="106" t="s">
        <v>802</v>
      </c>
      <c r="M2304" s="106" t="s">
        <v>924</v>
      </c>
      <c r="N2304" s="106">
        <v>0.4</v>
      </c>
      <c r="O2304" s="106">
        <v>1.2</v>
      </c>
      <c r="P2304" s="106" t="s">
        <v>2511</v>
      </c>
      <c r="Q2304" s="107" t="s">
        <v>3083</v>
      </c>
      <c r="R2304" s="107" t="s">
        <v>12</v>
      </c>
    </row>
    <row r="2305" spans="2:18" ht="20.100000000000001" customHeight="1" x14ac:dyDescent="0.4">
      <c r="B2305" s="105" t="str">
        <f t="shared" si="105"/>
        <v/>
      </c>
      <c r="C2305" s="105" t="str">
        <f t="shared" si="106"/>
        <v/>
      </c>
      <c r="D2305" s="105" t="str">
        <f t="shared" si="107"/>
        <v/>
      </c>
      <c r="E2305" s="106" t="s">
        <v>2406</v>
      </c>
      <c r="F2305" s="106" t="s">
        <v>2906</v>
      </c>
      <c r="G2305" s="106" t="s">
        <v>778</v>
      </c>
      <c r="H2305" s="106" t="s">
        <v>779</v>
      </c>
      <c r="I2305" s="106">
        <v>16</v>
      </c>
      <c r="J2305" s="106"/>
      <c r="K2305" s="106"/>
      <c r="L2305" s="106" t="s">
        <v>799</v>
      </c>
      <c r="M2305" s="106" t="s">
        <v>924</v>
      </c>
      <c r="N2305" s="106">
        <v>0.4</v>
      </c>
      <c r="O2305" s="106">
        <v>1.2</v>
      </c>
      <c r="P2305" s="106" t="s">
        <v>2511</v>
      </c>
      <c r="Q2305" s="107" t="s">
        <v>3084</v>
      </c>
      <c r="R2305" s="107" t="s">
        <v>12</v>
      </c>
    </row>
    <row r="2306" spans="2:18" ht="20.100000000000001" customHeight="1" x14ac:dyDescent="0.4">
      <c r="B2306" s="105" t="str">
        <f t="shared" si="105"/>
        <v/>
      </c>
      <c r="C2306" s="105" t="str">
        <f t="shared" si="106"/>
        <v/>
      </c>
      <c r="D2306" s="105" t="str">
        <f t="shared" si="107"/>
        <v/>
      </c>
      <c r="E2306" s="106" t="s">
        <v>2406</v>
      </c>
      <c r="F2306" s="106" t="s">
        <v>2906</v>
      </c>
      <c r="G2306" s="106" t="s">
        <v>778</v>
      </c>
      <c r="H2306" s="106" t="s">
        <v>779</v>
      </c>
      <c r="I2306" s="106">
        <v>15</v>
      </c>
      <c r="J2306" s="106"/>
      <c r="K2306" s="106"/>
      <c r="L2306" s="106" t="s">
        <v>802</v>
      </c>
      <c r="M2306" s="106" t="s">
        <v>924</v>
      </c>
      <c r="N2306" s="106">
        <v>0.4</v>
      </c>
      <c r="O2306" s="106">
        <v>1.2</v>
      </c>
      <c r="P2306" s="106" t="s">
        <v>2511</v>
      </c>
      <c r="Q2306" s="107" t="s">
        <v>3085</v>
      </c>
      <c r="R2306" s="107" t="s">
        <v>12</v>
      </c>
    </row>
    <row r="2307" spans="2:18" ht="20.100000000000001" customHeight="1" x14ac:dyDescent="0.4">
      <c r="B2307" s="105" t="str">
        <f t="shared" si="105"/>
        <v/>
      </c>
      <c r="C2307" s="105" t="str">
        <f t="shared" si="106"/>
        <v/>
      </c>
      <c r="D2307" s="105" t="str">
        <f t="shared" si="107"/>
        <v/>
      </c>
      <c r="E2307" s="106" t="s">
        <v>2406</v>
      </c>
      <c r="F2307" s="106" t="s">
        <v>2906</v>
      </c>
      <c r="G2307" s="106" t="s">
        <v>778</v>
      </c>
      <c r="H2307" s="106" t="s">
        <v>1269</v>
      </c>
      <c r="I2307" s="106">
        <v>15</v>
      </c>
      <c r="J2307" s="106"/>
      <c r="K2307" s="106"/>
      <c r="L2307" s="106" t="s">
        <v>799</v>
      </c>
      <c r="M2307" s="106" t="s">
        <v>924</v>
      </c>
      <c r="N2307" s="106">
        <v>0.4</v>
      </c>
      <c r="O2307" s="106">
        <v>1.2</v>
      </c>
      <c r="P2307" s="106" t="s">
        <v>2511</v>
      </c>
      <c r="Q2307" s="107" t="s">
        <v>3086</v>
      </c>
      <c r="R2307" s="107" t="s">
        <v>12</v>
      </c>
    </row>
    <row r="2308" spans="2:18" ht="20.100000000000001" customHeight="1" x14ac:dyDescent="0.4">
      <c r="B2308" s="105" t="str">
        <f t="shared" si="105"/>
        <v/>
      </c>
      <c r="C2308" s="105" t="str">
        <f t="shared" si="106"/>
        <v/>
      </c>
      <c r="D2308" s="105" t="str">
        <f t="shared" si="107"/>
        <v/>
      </c>
      <c r="E2308" s="106" t="s">
        <v>2406</v>
      </c>
      <c r="F2308" s="106" t="s">
        <v>2906</v>
      </c>
      <c r="G2308" s="106" t="s">
        <v>778</v>
      </c>
      <c r="H2308" s="106" t="s">
        <v>1269</v>
      </c>
      <c r="I2308" s="106">
        <v>14</v>
      </c>
      <c r="J2308" s="106"/>
      <c r="K2308" s="106"/>
      <c r="L2308" s="106" t="s">
        <v>802</v>
      </c>
      <c r="M2308" s="106" t="s">
        <v>924</v>
      </c>
      <c r="N2308" s="106">
        <v>0.4</v>
      </c>
      <c r="O2308" s="106">
        <v>1.2</v>
      </c>
      <c r="P2308" s="106" t="s">
        <v>2511</v>
      </c>
      <c r="Q2308" s="107" t="s">
        <v>3087</v>
      </c>
      <c r="R2308" s="107" t="s">
        <v>12</v>
      </c>
    </row>
    <row r="2309" spans="2:18" ht="20.100000000000001" customHeight="1" x14ac:dyDescent="0.4">
      <c r="B2309" s="105" t="str">
        <f t="shared" si="105"/>
        <v/>
      </c>
      <c r="C2309" s="105" t="str">
        <f t="shared" si="106"/>
        <v/>
      </c>
      <c r="D2309" s="105" t="str">
        <f t="shared" si="107"/>
        <v/>
      </c>
      <c r="E2309" s="106" t="s">
        <v>2406</v>
      </c>
      <c r="F2309" s="106" t="s">
        <v>2906</v>
      </c>
      <c r="G2309" s="106" t="s">
        <v>782</v>
      </c>
      <c r="H2309" s="106" t="s">
        <v>783</v>
      </c>
      <c r="I2309" s="106">
        <v>16</v>
      </c>
      <c r="J2309" s="106"/>
      <c r="K2309" s="106"/>
      <c r="L2309" s="106" t="s">
        <v>799</v>
      </c>
      <c r="M2309" s="106" t="s">
        <v>924</v>
      </c>
      <c r="N2309" s="106">
        <v>0.28000000000000003</v>
      </c>
      <c r="O2309" s="106">
        <v>1.2</v>
      </c>
      <c r="P2309" s="106" t="s">
        <v>2511</v>
      </c>
      <c r="Q2309" s="107" t="s">
        <v>3088</v>
      </c>
      <c r="R2309" s="107" t="s">
        <v>12</v>
      </c>
    </row>
    <row r="2310" spans="2:18" ht="20.100000000000001" customHeight="1" x14ac:dyDescent="0.4">
      <c r="B2310" s="105" t="str">
        <f t="shared" si="105"/>
        <v/>
      </c>
      <c r="C2310" s="105" t="str">
        <f t="shared" si="106"/>
        <v/>
      </c>
      <c r="D2310" s="105" t="str">
        <f t="shared" si="107"/>
        <v/>
      </c>
      <c r="E2310" s="106" t="s">
        <v>2406</v>
      </c>
      <c r="F2310" s="106" t="s">
        <v>2906</v>
      </c>
      <c r="G2310" s="106" t="s">
        <v>782</v>
      </c>
      <c r="H2310" s="106" t="s">
        <v>783</v>
      </c>
      <c r="I2310" s="106">
        <v>15</v>
      </c>
      <c r="J2310" s="106"/>
      <c r="K2310" s="106"/>
      <c r="L2310" s="106" t="s">
        <v>802</v>
      </c>
      <c r="M2310" s="106" t="s">
        <v>924</v>
      </c>
      <c r="N2310" s="106">
        <v>0.28000000000000003</v>
      </c>
      <c r="O2310" s="106">
        <v>1.2</v>
      </c>
      <c r="P2310" s="106" t="s">
        <v>2511</v>
      </c>
      <c r="Q2310" s="107" t="s">
        <v>3089</v>
      </c>
      <c r="R2310" s="107" t="s">
        <v>12</v>
      </c>
    </row>
    <row r="2311" spans="2:18" ht="20.100000000000001" customHeight="1" x14ac:dyDescent="0.4">
      <c r="B2311" s="105" t="str">
        <f t="shared" si="105"/>
        <v/>
      </c>
      <c r="C2311" s="105" t="str">
        <f t="shared" si="106"/>
        <v/>
      </c>
      <c r="D2311" s="105" t="str">
        <f t="shared" si="107"/>
        <v/>
      </c>
      <c r="E2311" s="106" t="s">
        <v>2406</v>
      </c>
      <c r="F2311" s="106" t="s">
        <v>2906</v>
      </c>
      <c r="G2311" s="106" t="s">
        <v>2477</v>
      </c>
      <c r="H2311" s="106" t="s">
        <v>799</v>
      </c>
      <c r="I2311" s="106">
        <v>16</v>
      </c>
      <c r="J2311" s="106"/>
      <c r="K2311" s="106"/>
      <c r="L2311" s="106" t="s">
        <v>2478</v>
      </c>
      <c r="M2311" s="106" t="s">
        <v>924</v>
      </c>
      <c r="N2311" s="106">
        <v>0.37</v>
      </c>
      <c r="O2311" s="106">
        <v>1.2</v>
      </c>
      <c r="P2311" s="106" t="s">
        <v>2511</v>
      </c>
      <c r="Q2311" s="107" t="s">
        <v>3090</v>
      </c>
      <c r="R2311" s="107" t="s">
        <v>12</v>
      </c>
    </row>
    <row r="2312" spans="2:18" ht="20.100000000000001" customHeight="1" x14ac:dyDescent="0.4">
      <c r="B2312" s="105" t="str">
        <f t="shared" si="105"/>
        <v/>
      </c>
      <c r="C2312" s="105" t="str">
        <f t="shared" si="106"/>
        <v/>
      </c>
      <c r="D2312" s="105" t="str">
        <f t="shared" si="107"/>
        <v/>
      </c>
      <c r="E2312" s="106" t="s">
        <v>2406</v>
      </c>
      <c r="F2312" s="106" t="s">
        <v>2906</v>
      </c>
      <c r="G2312" s="106" t="s">
        <v>2477</v>
      </c>
      <c r="H2312" s="106" t="s">
        <v>802</v>
      </c>
      <c r="I2312" s="106">
        <v>16</v>
      </c>
      <c r="J2312" s="106"/>
      <c r="K2312" s="106"/>
      <c r="L2312" s="106" t="s">
        <v>2478</v>
      </c>
      <c r="M2312" s="106" t="s">
        <v>924</v>
      </c>
      <c r="N2312" s="106">
        <v>0.36</v>
      </c>
      <c r="O2312" s="106">
        <v>1.2</v>
      </c>
      <c r="P2312" s="106" t="s">
        <v>2511</v>
      </c>
      <c r="Q2312" s="107" t="s">
        <v>3091</v>
      </c>
      <c r="R2312" s="107" t="s">
        <v>12</v>
      </c>
    </row>
    <row r="2313" spans="2:18" ht="20.100000000000001" customHeight="1" x14ac:dyDescent="0.4">
      <c r="B2313" s="105" t="str">
        <f t="shared" si="105"/>
        <v/>
      </c>
      <c r="C2313" s="105" t="str">
        <f t="shared" si="106"/>
        <v/>
      </c>
      <c r="D2313" s="105" t="str">
        <f t="shared" si="107"/>
        <v/>
      </c>
      <c r="E2313" s="106" t="s">
        <v>2406</v>
      </c>
      <c r="F2313" s="106" t="s">
        <v>2906</v>
      </c>
      <c r="G2313" s="106" t="s">
        <v>2482</v>
      </c>
      <c r="H2313" s="106" t="s">
        <v>799</v>
      </c>
      <c r="I2313" s="106">
        <v>16</v>
      </c>
      <c r="J2313" s="106"/>
      <c r="K2313" s="106"/>
      <c r="L2313" s="106" t="s">
        <v>2483</v>
      </c>
      <c r="M2313" s="106" t="s">
        <v>924</v>
      </c>
      <c r="N2313" s="106">
        <v>0.37</v>
      </c>
      <c r="O2313" s="106">
        <v>1.2</v>
      </c>
      <c r="P2313" s="106" t="s">
        <v>2511</v>
      </c>
      <c r="Q2313" s="107" t="s">
        <v>3092</v>
      </c>
      <c r="R2313" s="107" t="s">
        <v>12</v>
      </c>
    </row>
    <row r="2314" spans="2:18" ht="20.100000000000001" customHeight="1" x14ac:dyDescent="0.4">
      <c r="B2314" s="105" t="str">
        <f t="shared" si="105"/>
        <v/>
      </c>
      <c r="C2314" s="105" t="str">
        <f t="shared" si="106"/>
        <v/>
      </c>
      <c r="D2314" s="105" t="str">
        <f t="shared" si="107"/>
        <v/>
      </c>
      <c r="E2314" s="106" t="s">
        <v>2406</v>
      </c>
      <c r="F2314" s="106" t="s">
        <v>2906</v>
      </c>
      <c r="G2314" s="106" t="s">
        <v>2482</v>
      </c>
      <c r="H2314" s="106" t="s">
        <v>802</v>
      </c>
      <c r="I2314" s="106">
        <v>16</v>
      </c>
      <c r="J2314" s="106"/>
      <c r="K2314" s="106"/>
      <c r="L2314" s="106" t="s">
        <v>2483</v>
      </c>
      <c r="M2314" s="106" t="s">
        <v>924</v>
      </c>
      <c r="N2314" s="106">
        <v>0.36</v>
      </c>
      <c r="O2314" s="106">
        <v>1.2</v>
      </c>
      <c r="P2314" s="106" t="s">
        <v>2511</v>
      </c>
      <c r="Q2314" s="107" t="s">
        <v>3093</v>
      </c>
      <c r="R2314" s="107" t="s">
        <v>12</v>
      </c>
    </row>
    <row r="2315" spans="2:18" ht="20.100000000000001" customHeight="1" x14ac:dyDescent="0.4">
      <c r="B2315" s="105" t="str">
        <f t="shared" si="105"/>
        <v/>
      </c>
      <c r="C2315" s="105" t="str">
        <f t="shared" si="106"/>
        <v/>
      </c>
      <c r="D2315" s="105" t="str">
        <f t="shared" si="107"/>
        <v/>
      </c>
      <c r="E2315" s="106" t="s">
        <v>2406</v>
      </c>
      <c r="F2315" s="106" t="s">
        <v>2906</v>
      </c>
      <c r="G2315" s="106" t="s">
        <v>2437</v>
      </c>
      <c r="H2315" s="106" t="s">
        <v>2438</v>
      </c>
      <c r="I2315" s="106">
        <v>16</v>
      </c>
      <c r="J2315" s="106"/>
      <c r="K2315" s="106"/>
      <c r="L2315" s="106" t="s">
        <v>799</v>
      </c>
      <c r="M2315" s="106" t="s">
        <v>924</v>
      </c>
      <c r="N2315" s="106">
        <v>0.39</v>
      </c>
      <c r="O2315" s="106">
        <v>1.2</v>
      </c>
      <c r="P2315" s="106" t="s">
        <v>2511</v>
      </c>
      <c r="Q2315" s="107" t="s">
        <v>3094</v>
      </c>
      <c r="R2315" s="107" t="s">
        <v>12</v>
      </c>
    </row>
    <row r="2316" spans="2:18" ht="20.100000000000001" customHeight="1" x14ac:dyDescent="0.4">
      <c r="B2316" s="105" t="str">
        <f t="shared" si="105"/>
        <v/>
      </c>
      <c r="C2316" s="105" t="str">
        <f t="shared" si="106"/>
        <v/>
      </c>
      <c r="D2316" s="105" t="str">
        <f t="shared" si="107"/>
        <v/>
      </c>
      <c r="E2316" s="106" t="s">
        <v>2406</v>
      </c>
      <c r="F2316" s="106" t="s">
        <v>2906</v>
      </c>
      <c r="G2316" s="106" t="s">
        <v>2437</v>
      </c>
      <c r="H2316" s="106" t="s">
        <v>2438</v>
      </c>
      <c r="I2316" s="106">
        <v>15</v>
      </c>
      <c r="J2316" s="106"/>
      <c r="K2316" s="106"/>
      <c r="L2316" s="106" t="s">
        <v>802</v>
      </c>
      <c r="M2316" s="106" t="s">
        <v>924</v>
      </c>
      <c r="N2316" s="106">
        <v>0.39</v>
      </c>
      <c r="O2316" s="106">
        <v>1.2</v>
      </c>
      <c r="P2316" s="106" t="s">
        <v>2511</v>
      </c>
      <c r="Q2316" s="107" t="s">
        <v>3095</v>
      </c>
      <c r="R2316" s="107" t="s">
        <v>12</v>
      </c>
    </row>
    <row r="2317" spans="2:18" ht="20.100000000000001" customHeight="1" x14ac:dyDescent="0.4">
      <c r="B2317" s="105" t="str">
        <f t="shared" si="105"/>
        <v/>
      </c>
      <c r="C2317" s="105" t="str">
        <f t="shared" si="106"/>
        <v/>
      </c>
      <c r="D2317" s="105" t="str">
        <f t="shared" si="107"/>
        <v/>
      </c>
      <c r="E2317" s="106" t="s">
        <v>2406</v>
      </c>
      <c r="F2317" s="106" t="s">
        <v>2906</v>
      </c>
      <c r="G2317" s="106" t="s">
        <v>2442</v>
      </c>
      <c r="H2317" s="106" t="s">
        <v>2443</v>
      </c>
      <c r="I2317" s="106">
        <v>16</v>
      </c>
      <c r="J2317" s="106"/>
      <c r="K2317" s="106"/>
      <c r="L2317" s="106" t="s">
        <v>799</v>
      </c>
      <c r="M2317" s="106" t="s">
        <v>924</v>
      </c>
      <c r="N2317" s="106">
        <v>0.39</v>
      </c>
      <c r="O2317" s="106">
        <v>1.2</v>
      </c>
      <c r="P2317" s="106" t="s">
        <v>2511</v>
      </c>
      <c r="Q2317" s="107" t="s">
        <v>3096</v>
      </c>
      <c r="R2317" s="107" t="s">
        <v>12</v>
      </c>
    </row>
    <row r="2318" spans="2:18" ht="20.100000000000001" customHeight="1" x14ac:dyDescent="0.4">
      <c r="B2318" s="105" t="str">
        <f t="shared" si="105"/>
        <v/>
      </c>
      <c r="C2318" s="105" t="str">
        <f t="shared" si="106"/>
        <v/>
      </c>
      <c r="D2318" s="105" t="str">
        <f t="shared" si="107"/>
        <v/>
      </c>
      <c r="E2318" s="106" t="s">
        <v>2406</v>
      </c>
      <c r="F2318" s="106" t="s">
        <v>2906</v>
      </c>
      <c r="G2318" s="106" t="s">
        <v>2442</v>
      </c>
      <c r="H2318" s="106" t="s">
        <v>2443</v>
      </c>
      <c r="I2318" s="106">
        <v>15</v>
      </c>
      <c r="J2318" s="106"/>
      <c r="K2318" s="106"/>
      <c r="L2318" s="106" t="s">
        <v>802</v>
      </c>
      <c r="M2318" s="106" t="s">
        <v>924</v>
      </c>
      <c r="N2318" s="106">
        <v>0.39</v>
      </c>
      <c r="O2318" s="106">
        <v>1.2</v>
      </c>
      <c r="P2318" s="106" t="s">
        <v>2511</v>
      </c>
      <c r="Q2318" s="107" t="s">
        <v>3097</v>
      </c>
      <c r="R2318" s="107" t="s">
        <v>12</v>
      </c>
    </row>
    <row r="2319" spans="2:18" ht="20.100000000000001" customHeight="1" x14ac:dyDescent="0.4">
      <c r="B2319" s="105" t="str">
        <f t="shared" si="105"/>
        <v/>
      </c>
      <c r="C2319" s="105" t="str">
        <f t="shared" si="106"/>
        <v/>
      </c>
      <c r="D2319" s="105" t="str">
        <f t="shared" si="107"/>
        <v/>
      </c>
      <c r="E2319" s="106" t="s">
        <v>2406</v>
      </c>
      <c r="F2319" s="106" t="s">
        <v>2906</v>
      </c>
      <c r="G2319" s="106" t="s">
        <v>697</v>
      </c>
      <c r="H2319" s="106" t="s">
        <v>799</v>
      </c>
      <c r="I2319" s="106">
        <v>16</v>
      </c>
      <c r="J2319" s="106"/>
      <c r="K2319" s="106"/>
      <c r="L2319" s="106" t="s">
        <v>707</v>
      </c>
      <c r="M2319" s="106" t="s">
        <v>924</v>
      </c>
      <c r="N2319" s="106">
        <v>0.37</v>
      </c>
      <c r="O2319" s="106">
        <v>1.2</v>
      </c>
      <c r="P2319" s="106" t="s">
        <v>2511</v>
      </c>
      <c r="Q2319" s="107" t="s">
        <v>3098</v>
      </c>
      <c r="R2319" s="107" t="s">
        <v>12</v>
      </c>
    </row>
    <row r="2320" spans="2:18" ht="20.100000000000001" customHeight="1" x14ac:dyDescent="0.4">
      <c r="B2320" s="105" t="str">
        <f t="shared" ref="B2320:B2383" si="108">IF(OR($C$10="",$C$11=""),"",IFERROR(IF(AND($U$22&lt;&gt;R2320,$V$22&lt;&gt;R2320),"－",IF(AND(COUNTIF($C$10,"*樹脂スペーサー*")&gt;0,OR(M2320="空気",F2320="一般",F2320="一般ＰＧ")),"－",IF(AND($W$25&gt;0,$W$25&gt;=O2320),$U$25,IF(AND($W$26&gt;0,$W$26&gt;=O2320),$U$26,IF(AND($W$27&gt;0,$W$27&gt;=O2320),$U$27,IF(AND($W$28&gt;0,$W$28&gt;=O2320),$U$28,IF(AND($W$29&gt;0,$W$29&gt;=O2320),$U$29,IF(AND($W$30&gt;0,$W$30&gt;=O2320),$U$30,IF(AND($W$31&gt;0,$W$31&gt;=O2320),$U$31,"－"))))))))),"－"))</f>
        <v/>
      </c>
      <c r="C2320" s="105" t="str">
        <f t="shared" ref="C2320:C2383" si="109">IF(B2320="","",IF(B2320&lt;&gt;"－",VLOOKUP(B2320,$U$25:$V$31,2,FALSE),"－"))</f>
        <v/>
      </c>
      <c r="D2320" s="105" t="str">
        <f t="shared" ref="D2320:D2383" si="110">IF($H$9="","",IF($V$38&lt;&gt;"断熱等","－",IF(AND(COUNTIF($V$34,"*樹脂スペーサー*")&gt;0,OR(M2320="空気",F2320="一般",F2320="一般ＰＧ")),"－",IF(AND($V$35&lt;&gt;R2320,$W$35&lt;&gt;R2320),"－",IF(MID($H$9,10,1)="Z",IF(N2320&lt;=0.65,"○","－"),IF($V$36&gt;=O2320,"○","－"))))))</f>
        <v/>
      </c>
      <c r="E2320" s="106" t="s">
        <v>2406</v>
      </c>
      <c r="F2320" s="106" t="s">
        <v>2906</v>
      </c>
      <c r="G2320" s="106" t="s">
        <v>697</v>
      </c>
      <c r="H2320" s="106" t="s">
        <v>799</v>
      </c>
      <c r="I2320" s="106">
        <v>16</v>
      </c>
      <c r="J2320" s="106"/>
      <c r="K2320" s="106"/>
      <c r="L2320" s="106" t="s">
        <v>1817</v>
      </c>
      <c r="M2320" s="106" t="s">
        <v>924</v>
      </c>
      <c r="N2320" s="106">
        <v>0.37</v>
      </c>
      <c r="O2320" s="106">
        <v>1.2</v>
      </c>
      <c r="P2320" s="106" t="s">
        <v>2511</v>
      </c>
      <c r="Q2320" s="107" t="s">
        <v>3099</v>
      </c>
      <c r="R2320" s="107" t="s">
        <v>12</v>
      </c>
    </row>
    <row r="2321" spans="2:18" ht="20.100000000000001" customHeight="1" x14ac:dyDescent="0.4">
      <c r="B2321" s="105" t="str">
        <f t="shared" si="108"/>
        <v/>
      </c>
      <c r="C2321" s="105" t="str">
        <f t="shared" si="109"/>
        <v/>
      </c>
      <c r="D2321" s="105" t="str">
        <f t="shared" si="110"/>
        <v/>
      </c>
      <c r="E2321" s="106" t="s">
        <v>2406</v>
      </c>
      <c r="F2321" s="106" t="s">
        <v>2906</v>
      </c>
      <c r="G2321" s="106" t="s">
        <v>697</v>
      </c>
      <c r="H2321" s="106" t="s">
        <v>802</v>
      </c>
      <c r="I2321" s="106">
        <v>16</v>
      </c>
      <c r="J2321" s="106"/>
      <c r="K2321" s="106"/>
      <c r="L2321" s="106" t="s">
        <v>1817</v>
      </c>
      <c r="M2321" s="106" t="s">
        <v>924</v>
      </c>
      <c r="N2321" s="106">
        <v>0.36</v>
      </c>
      <c r="O2321" s="106">
        <v>1.2</v>
      </c>
      <c r="P2321" s="106" t="s">
        <v>2511</v>
      </c>
      <c r="Q2321" s="107" t="s">
        <v>3100</v>
      </c>
      <c r="R2321" s="107" t="s">
        <v>12</v>
      </c>
    </row>
    <row r="2322" spans="2:18" ht="20.100000000000001" customHeight="1" x14ac:dyDescent="0.4">
      <c r="B2322" s="105" t="str">
        <f t="shared" si="108"/>
        <v/>
      </c>
      <c r="C2322" s="105" t="str">
        <f t="shared" si="109"/>
        <v/>
      </c>
      <c r="D2322" s="105" t="str">
        <f t="shared" si="110"/>
        <v/>
      </c>
      <c r="E2322" s="106" t="s">
        <v>2406</v>
      </c>
      <c r="F2322" s="106" t="s">
        <v>2906</v>
      </c>
      <c r="G2322" s="106" t="s">
        <v>710</v>
      </c>
      <c r="H2322" s="106" t="s">
        <v>799</v>
      </c>
      <c r="I2322" s="106">
        <v>16</v>
      </c>
      <c r="J2322" s="106"/>
      <c r="K2322" s="106"/>
      <c r="L2322" s="106" t="s">
        <v>711</v>
      </c>
      <c r="M2322" s="106" t="s">
        <v>924</v>
      </c>
      <c r="N2322" s="106">
        <v>0.37</v>
      </c>
      <c r="O2322" s="106">
        <v>1.2</v>
      </c>
      <c r="P2322" s="106" t="s">
        <v>2511</v>
      </c>
      <c r="Q2322" s="107" t="s">
        <v>3101</v>
      </c>
      <c r="R2322" s="107" t="s">
        <v>12</v>
      </c>
    </row>
    <row r="2323" spans="2:18" ht="20.100000000000001" customHeight="1" x14ac:dyDescent="0.4">
      <c r="B2323" s="105" t="str">
        <f t="shared" si="108"/>
        <v/>
      </c>
      <c r="C2323" s="105" t="str">
        <f t="shared" si="109"/>
        <v/>
      </c>
      <c r="D2323" s="105" t="str">
        <f t="shared" si="110"/>
        <v/>
      </c>
      <c r="E2323" s="106" t="s">
        <v>2406</v>
      </c>
      <c r="F2323" s="106" t="s">
        <v>2906</v>
      </c>
      <c r="G2323" s="106" t="s">
        <v>710</v>
      </c>
      <c r="H2323" s="106" t="s">
        <v>802</v>
      </c>
      <c r="I2323" s="106">
        <v>16</v>
      </c>
      <c r="J2323" s="106"/>
      <c r="K2323" s="106"/>
      <c r="L2323" s="106" t="s">
        <v>711</v>
      </c>
      <c r="M2323" s="106" t="s">
        <v>924</v>
      </c>
      <c r="N2323" s="106">
        <v>0.36</v>
      </c>
      <c r="O2323" s="106">
        <v>1.2</v>
      </c>
      <c r="P2323" s="106" t="s">
        <v>2511</v>
      </c>
      <c r="Q2323" s="107" t="s">
        <v>3102</v>
      </c>
      <c r="R2323" s="107" t="s">
        <v>12</v>
      </c>
    </row>
    <row r="2324" spans="2:18" ht="20.100000000000001" customHeight="1" x14ac:dyDescent="0.4">
      <c r="B2324" s="105" t="str">
        <f t="shared" si="108"/>
        <v/>
      </c>
      <c r="C2324" s="105" t="str">
        <f t="shared" si="109"/>
        <v/>
      </c>
      <c r="D2324" s="105" t="str">
        <f t="shared" si="110"/>
        <v/>
      </c>
      <c r="E2324" s="106" t="s">
        <v>2406</v>
      </c>
      <c r="F2324" s="106" t="s">
        <v>2906</v>
      </c>
      <c r="G2324" s="106" t="s">
        <v>721</v>
      </c>
      <c r="H2324" s="106" t="s">
        <v>799</v>
      </c>
      <c r="I2324" s="106">
        <v>16</v>
      </c>
      <c r="J2324" s="106"/>
      <c r="K2324" s="106"/>
      <c r="L2324" s="106" t="s">
        <v>722</v>
      </c>
      <c r="M2324" s="106" t="s">
        <v>924</v>
      </c>
      <c r="N2324" s="106">
        <v>0.37</v>
      </c>
      <c r="O2324" s="106">
        <v>1.2</v>
      </c>
      <c r="P2324" s="106" t="s">
        <v>2511</v>
      </c>
      <c r="Q2324" s="107" t="s">
        <v>3103</v>
      </c>
      <c r="R2324" s="107" t="s">
        <v>12</v>
      </c>
    </row>
    <row r="2325" spans="2:18" ht="20.100000000000001" customHeight="1" x14ac:dyDescent="0.4">
      <c r="B2325" s="105" t="str">
        <f t="shared" si="108"/>
        <v/>
      </c>
      <c r="C2325" s="105" t="str">
        <f t="shared" si="109"/>
        <v/>
      </c>
      <c r="D2325" s="105" t="str">
        <f t="shared" si="110"/>
        <v/>
      </c>
      <c r="E2325" s="106" t="s">
        <v>2406</v>
      </c>
      <c r="F2325" s="106" t="s">
        <v>2906</v>
      </c>
      <c r="G2325" s="106" t="s">
        <v>721</v>
      </c>
      <c r="H2325" s="106" t="s">
        <v>802</v>
      </c>
      <c r="I2325" s="106">
        <v>16</v>
      </c>
      <c r="J2325" s="106"/>
      <c r="K2325" s="106"/>
      <c r="L2325" s="106" t="s">
        <v>722</v>
      </c>
      <c r="M2325" s="106" t="s">
        <v>924</v>
      </c>
      <c r="N2325" s="106">
        <v>0.36</v>
      </c>
      <c r="O2325" s="106">
        <v>1.2</v>
      </c>
      <c r="P2325" s="106" t="s">
        <v>2511</v>
      </c>
      <c r="Q2325" s="107" t="s">
        <v>3104</v>
      </c>
      <c r="R2325" s="107" t="s">
        <v>12</v>
      </c>
    </row>
    <row r="2326" spans="2:18" ht="20.100000000000001" customHeight="1" x14ac:dyDescent="0.4">
      <c r="B2326" s="105" t="str">
        <f t="shared" si="108"/>
        <v/>
      </c>
      <c r="C2326" s="105" t="str">
        <f t="shared" si="109"/>
        <v/>
      </c>
      <c r="D2326" s="105" t="str">
        <f t="shared" si="110"/>
        <v/>
      </c>
      <c r="E2326" s="106" t="s">
        <v>2406</v>
      </c>
      <c r="F2326" s="106" t="s">
        <v>2906</v>
      </c>
      <c r="G2326" s="106" t="s">
        <v>773</v>
      </c>
      <c r="H2326" s="106" t="s">
        <v>799</v>
      </c>
      <c r="I2326" s="106">
        <v>16</v>
      </c>
      <c r="J2326" s="106"/>
      <c r="K2326" s="106"/>
      <c r="L2326" s="106" t="s">
        <v>774</v>
      </c>
      <c r="M2326" s="106" t="s">
        <v>924</v>
      </c>
      <c r="N2326" s="106">
        <v>0.37</v>
      </c>
      <c r="O2326" s="106">
        <v>1.2</v>
      </c>
      <c r="P2326" s="106" t="s">
        <v>2511</v>
      </c>
      <c r="Q2326" s="107" t="s">
        <v>3105</v>
      </c>
      <c r="R2326" s="107" t="s">
        <v>12</v>
      </c>
    </row>
    <row r="2327" spans="2:18" ht="20.100000000000001" customHeight="1" x14ac:dyDescent="0.4">
      <c r="B2327" s="105" t="str">
        <f t="shared" si="108"/>
        <v/>
      </c>
      <c r="C2327" s="105" t="str">
        <f t="shared" si="109"/>
        <v/>
      </c>
      <c r="D2327" s="105" t="str">
        <f t="shared" si="110"/>
        <v/>
      </c>
      <c r="E2327" s="106" t="s">
        <v>2406</v>
      </c>
      <c r="F2327" s="106" t="s">
        <v>2906</v>
      </c>
      <c r="G2327" s="106" t="s">
        <v>773</v>
      </c>
      <c r="H2327" s="106" t="s">
        <v>802</v>
      </c>
      <c r="I2327" s="106">
        <v>15</v>
      </c>
      <c r="J2327" s="106"/>
      <c r="K2327" s="106"/>
      <c r="L2327" s="106" t="s">
        <v>774</v>
      </c>
      <c r="M2327" s="106" t="s">
        <v>924</v>
      </c>
      <c r="N2327" s="106">
        <v>0.36</v>
      </c>
      <c r="O2327" s="106">
        <v>1.2</v>
      </c>
      <c r="P2327" s="106" t="s">
        <v>2511</v>
      </c>
      <c r="Q2327" s="107" t="s">
        <v>3106</v>
      </c>
      <c r="R2327" s="107" t="s">
        <v>12</v>
      </c>
    </row>
    <row r="2328" spans="2:18" ht="20.100000000000001" customHeight="1" x14ac:dyDescent="0.4">
      <c r="B2328" s="105" t="str">
        <f t="shared" si="108"/>
        <v/>
      </c>
      <c r="C2328" s="105" t="str">
        <f t="shared" si="109"/>
        <v/>
      </c>
      <c r="D2328" s="105" t="str">
        <f t="shared" si="110"/>
        <v/>
      </c>
      <c r="E2328" s="106" t="s">
        <v>2406</v>
      </c>
      <c r="F2328" s="106" t="s">
        <v>2906</v>
      </c>
      <c r="G2328" s="106" t="s">
        <v>773</v>
      </c>
      <c r="H2328" s="106" t="s">
        <v>799</v>
      </c>
      <c r="I2328" s="106">
        <v>15</v>
      </c>
      <c r="J2328" s="106"/>
      <c r="K2328" s="106"/>
      <c r="L2328" s="106" t="s">
        <v>1266</v>
      </c>
      <c r="M2328" s="106" t="s">
        <v>924</v>
      </c>
      <c r="N2328" s="106">
        <v>0.37</v>
      </c>
      <c r="O2328" s="106">
        <v>1.2</v>
      </c>
      <c r="P2328" s="106" t="s">
        <v>2511</v>
      </c>
      <c r="Q2328" s="107" t="s">
        <v>3107</v>
      </c>
      <c r="R2328" s="107" t="s">
        <v>12</v>
      </c>
    </row>
    <row r="2329" spans="2:18" ht="20.100000000000001" customHeight="1" x14ac:dyDescent="0.4">
      <c r="B2329" s="105" t="str">
        <f t="shared" si="108"/>
        <v/>
      </c>
      <c r="C2329" s="105" t="str">
        <f t="shared" si="109"/>
        <v/>
      </c>
      <c r="D2329" s="105" t="str">
        <f t="shared" si="110"/>
        <v/>
      </c>
      <c r="E2329" s="106" t="s">
        <v>2406</v>
      </c>
      <c r="F2329" s="106" t="s">
        <v>2906</v>
      </c>
      <c r="G2329" s="106" t="s">
        <v>773</v>
      </c>
      <c r="H2329" s="106" t="s">
        <v>802</v>
      </c>
      <c r="I2329" s="106">
        <v>14</v>
      </c>
      <c r="J2329" s="106"/>
      <c r="K2329" s="106"/>
      <c r="L2329" s="106" t="s">
        <v>1266</v>
      </c>
      <c r="M2329" s="106" t="s">
        <v>924</v>
      </c>
      <c r="N2329" s="106">
        <v>0.36</v>
      </c>
      <c r="O2329" s="106">
        <v>1.2</v>
      </c>
      <c r="P2329" s="106" t="s">
        <v>2511</v>
      </c>
      <c r="Q2329" s="107" t="s">
        <v>3108</v>
      </c>
      <c r="R2329" s="107" t="s">
        <v>12</v>
      </c>
    </row>
    <row r="2330" spans="2:18" ht="20.100000000000001" customHeight="1" x14ac:dyDescent="0.4">
      <c r="B2330" s="105" t="str">
        <f t="shared" si="108"/>
        <v/>
      </c>
      <c r="C2330" s="105" t="str">
        <f t="shared" si="109"/>
        <v/>
      </c>
      <c r="D2330" s="105" t="str">
        <f t="shared" si="110"/>
        <v/>
      </c>
      <c r="E2330" s="106" t="s">
        <v>2406</v>
      </c>
      <c r="F2330" s="106" t="s">
        <v>2906</v>
      </c>
      <c r="G2330" s="106" t="s">
        <v>778</v>
      </c>
      <c r="H2330" s="106" t="s">
        <v>799</v>
      </c>
      <c r="I2330" s="106">
        <v>16</v>
      </c>
      <c r="J2330" s="106"/>
      <c r="K2330" s="106"/>
      <c r="L2330" s="106" t="s">
        <v>779</v>
      </c>
      <c r="M2330" s="106" t="s">
        <v>924</v>
      </c>
      <c r="N2330" s="106">
        <v>0.37</v>
      </c>
      <c r="O2330" s="106">
        <v>1.2</v>
      </c>
      <c r="P2330" s="106" t="s">
        <v>2511</v>
      </c>
      <c r="Q2330" s="107" t="s">
        <v>3109</v>
      </c>
      <c r="R2330" s="107" t="s">
        <v>12</v>
      </c>
    </row>
    <row r="2331" spans="2:18" ht="20.100000000000001" customHeight="1" x14ac:dyDescent="0.4">
      <c r="B2331" s="105" t="str">
        <f t="shared" si="108"/>
        <v/>
      </c>
      <c r="C2331" s="105" t="str">
        <f t="shared" si="109"/>
        <v/>
      </c>
      <c r="D2331" s="105" t="str">
        <f t="shared" si="110"/>
        <v/>
      </c>
      <c r="E2331" s="106" t="s">
        <v>2406</v>
      </c>
      <c r="F2331" s="106" t="s">
        <v>2906</v>
      </c>
      <c r="G2331" s="106" t="s">
        <v>778</v>
      </c>
      <c r="H2331" s="106" t="s">
        <v>802</v>
      </c>
      <c r="I2331" s="106">
        <v>15</v>
      </c>
      <c r="J2331" s="106"/>
      <c r="K2331" s="106"/>
      <c r="L2331" s="106" t="s">
        <v>779</v>
      </c>
      <c r="M2331" s="106" t="s">
        <v>924</v>
      </c>
      <c r="N2331" s="106">
        <v>0.36</v>
      </c>
      <c r="O2331" s="106">
        <v>1.2</v>
      </c>
      <c r="P2331" s="106" t="s">
        <v>2511</v>
      </c>
      <c r="Q2331" s="107" t="s">
        <v>3110</v>
      </c>
      <c r="R2331" s="107" t="s">
        <v>12</v>
      </c>
    </row>
    <row r="2332" spans="2:18" ht="20.100000000000001" customHeight="1" x14ac:dyDescent="0.4">
      <c r="B2332" s="105" t="str">
        <f t="shared" si="108"/>
        <v/>
      </c>
      <c r="C2332" s="105" t="str">
        <f t="shared" si="109"/>
        <v/>
      </c>
      <c r="D2332" s="105" t="str">
        <f t="shared" si="110"/>
        <v/>
      </c>
      <c r="E2332" s="106" t="s">
        <v>2406</v>
      </c>
      <c r="F2332" s="106" t="s">
        <v>2906</v>
      </c>
      <c r="G2332" s="106" t="s">
        <v>778</v>
      </c>
      <c r="H2332" s="106" t="s">
        <v>799</v>
      </c>
      <c r="I2332" s="106">
        <v>15</v>
      </c>
      <c r="J2332" s="106"/>
      <c r="K2332" s="106"/>
      <c r="L2332" s="106" t="s">
        <v>1269</v>
      </c>
      <c r="M2332" s="106" t="s">
        <v>924</v>
      </c>
      <c r="N2332" s="106">
        <v>0.37</v>
      </c>
      <c r="O2332" s="106">
        <v>1.2</v>
      </c>
      <c r="P2332" s="106" t="s">
        <v>2511</v>
      </c>
      <c r="Q2332" s="107" t="s">
        <v>3111</v>
      </c>
      <c r="R2332" s="107" t="s">
        <v>12</v>
      </c>
    </row>
    <row r="2333" spans="2:18" ht="20.100000000000001" customHeight="1" x14ac:dyDescent="0.4">
      <c r="B2333" s="105" t="str">
        <f t="shared" si="108"/>
        <v/>
      </c>
      <c r="C2333" s="105" t="str">
        <f t="shared" si="109"/>
        <v/>
      </c>
      <c r="D2333" s="105" t="str">
        <f t="shared" si="110"/>
        <v/>
      </c>
      <c r="E2333" s="106" t="s">
        <v>2406</v>
      </c>
      <c r="F2333" s="106" t="s">
        <v>2906</v>
      </c>
      <c r="G2333" s="106" t="s">
        <v>778</v>
      </c>
      <c r="H2333" s="106" t="s">
        <v>802</v>
      </c>
      <c r="I2333" s="106">
        <v>14</v>
      </c>
      <c r="J2333" s="106"/>
      <c r="K2333" s="106"/>
      <c r="L2333" s="106" t="s">
        <v>1269</v>
      </c>
      <c r="M2333" s="106" t="s">
        <v>924</v>
      </c>
      <c r="N2333" s="106">
        <v>0.36</v>
      </c>
      <c r="O2333" s="106">
        <v>1.2</v>
      </c>
      <c r="P2333" s="106" t="s">
        <v>2511</v>
      </c>
      <c r="Q2333" s="107" t="s">
        <v>3112</v>
      </c>
      <c r="R2333" s="107" t="s">
        <v>12</v>
      </c>
    </row>
    <row r="2334" spans="2:18" ht="20.100000000000001" customHeight="1" x14ac:dyDescent="0.4">
      <c r="B2334" s="105" t="str">
        <f t="shared" si="108"/>
        <v/>
      </c>
      <c r="C2334" s="105" t="str">
        <f t="shared" si="109"/>
        <v/>
      </c>
      <c r="D2334" s="105" t="str">
        <f t="shared" si="110"/>
        <v/>
      </c>
      <c r="E2334" s="106" t="s">
        <v>2406</v>
      </c>
      <c r="F2334" s="106" t="s">
        <v>2906</v>
      </c>
      <c r="G2334" s="106" t="s">
        <v>782</v>
      </c>
      <c r="H2334" s="106" t="s">
        <v>799</v>
      </c>
      <c r="I2334" s="106">
        <v>16</v>
      </c>
      <c r="J2334" s="106"/>
      <c r="K2334" s="106"/>
      <c r="L2334" s="106" t="s">
        <v>783</v>
      </c>
      <c r="M2334" s="106" t="s">
        <v>924</v>
      </c>
      <c r="N2334" s="106">
        <v>0.34</v>
      </c>
      <c r="O2334" s="106">
        <v>1.2</v>
      </c>
      <c r="P2334" s="106" t="s">
        <v>2511</v>
      </c>
      <c r="Q2334" s="107" t="s">
        <v>3113</v>
      </c>
      <c r="R2334" s="107" t="s">
        <v>12</v>
      </c>
    </row>
    <row r="2335" spans="2:18" ht="20.100000000000001" customHeight="1" x14ac:dyDescent="0.4">
      <c r="B2335" s="105" t="str">
        <f t="shared" si="108"/>
        <v/>
      </c>
      <c r="C2335" s="105" t="str">
        <f t="shared" si="109"/>
        <v/>
      </c>
      <c r="D2335" s="105" t="str">
        <f t="shared" si="110"/>
        <v/>
      </c>
      <c r="E2335" s="106" t="s">
        <v>2406</v>
      </c>
      <c r="F2335" s="106" t="s">
        <v>2906</v>
      </c>
      <c r="G2335" s="106" t="s">
        <v>782</v>
      </c>
      <c r="H2335" s="106" t="s">
        <v>802</v>
      </c>
      <c r="I2335" s="106">
        <v>15</v>
      </c>
      <c r="J2335" s="106"/>
      <c r="K2335" s="106"/>
      <c r="L2335" s="106" t="s">
        <v>783</v>
      </c>
      <c r="M2335" s="106" t="s">
        <v>924</v>
      </c>
      <c r="N2335" s="106">
        <v>0.34</v>
      </c>
      <c r="O2335" s="106">
        <v>1.2</v>
      </c>
      <c r="P2335" s="106" t="s">
        <v>2511</v>
      </c>
      <c r="Q2335" s="107" t="s">
        <v>3114</v>
      </c>
      <c r="R2335" s="107" t="s">
        <v>12</v>
      </c>
    </row>
    <row r="2336" spans="2:18" ht="20.100000000000001" customHeight="1" x14ac:dyDescent="0.4">
      <c r="B2336" s="105" t="str">
        <f t="shared" si="108"/>
        <v/>
      </c>
      <c r="C2336" s="105" t="str">
        <f t="shared" si="109"/>
        <v/>
      </c>
      <c r="D2336" s="105" t="str">
        <f t="shared" si="110"/>
        <v/>
      </c>
      <c r="E2336" s="106" t="s">
        <v>2406</v>
      </c>
      <c r="F2336" s="106" t="s">
        <v>2906</v>
      </c>
      <c r="G2336" s="106" t="s">
        <v>2437</v>
      </c>
      <c r="H2336" s="106" t="s">
        <v>799</v>
      </c>
      <c r="I2336" s="106">
        <v>16</v>
      </c>
      <c r="J2336" s="106"/>
      <c r="K2336" s="106"/>
      <c r="L2336" s="106" t="s">
        <v>2438</v>
      </c>
      <c r="M2336" s="106" t="s">
        <v>924</v>
      </c>
      <c r="N2336" s="106">
        <v>0.36</v>
      </c>
      <c r="O2336" s="106">
        <v>1.2</v>
      </c>
      <c r="P2336" s="106" t="s">
        <v>2511</v>
      </c>
      <c r="Q2336" s="107" t="s">
        <v>3115</v>
      </c>
      <c r="R2336" s="107" t="s">
        <v>12</v>
      </c>
    </row>
    <row r="2337" spans="2:18" ht="20.100000000000001" customHeight="1" x14ac:dyDescent="0.4">
      <c r="B2337" s="105" t="str">
        <f t="shared" si="108"/>
        <v/>
      </c>
      <c r="C2337" s="105" t="str">
        <f t="shared" si="109"/>
        <v/>
      </c>
      <c r="D2337" s="105" t="str">
        <f t="shared" si="110"/>
        <v/>
      </c>
      <c r="E2337" s="106" t="s">
        <v>2406</v>
      </c>
      <c r="F2337" s="106" t="s">
        <v>2906</v>
      </c>
      <c r="G2337" s="106" t="s">
        <v>2437</v>
      </c>
      <c r="H2337" s="106" t="s">
        <v>802</v>
      </c>
      <c r="I2337" s="106">
        <v>15</v>
      </c>
      <c r="J2337" s="106"/>
      <c r="K2337" s="106"/>
      <c r="L2337" s="106" t="s">
        <v>2438</v>
      </c>
      <c r="M2337" s="106" t="s">
        <v>924</v>
      </c>
      <c r="N2337" s="106">
        <v>0.36</v>
      </c>
      <c r="O2337" s="106">
        <v>1.2</v>
      </c>
      <c r="P2337" s="106" t="s">
        <v>2511</v>
      </c>
      <c r="Q2337" s="107" t="s">
        <v>3116</v>
      </c>
      <c r="R2337" s="107" t="s">
        <v>12</v>
      </c>
    </row>
    <row r="2338" spans="2:18" ht="20.100000000000001" customHeight="1" x14ac:dyDescent="0.4">
      <c r="B2338" s="105" t="str">
        <f t="shared" si="108"/>
        <v/>
      </c>
      <c r="C2338" s="105" t="str">
        <f t="shared" si="109"/>
        <v/>
      </c>
      <c r="D2338" s="105" t="str">
        <f t="shared" si="110"/>
        <v/>
      </c>
      <c r="E2338" s="106" t="s">
        <v>2406</v>
      </c>
      <c r="F2338" s="106" t="s">
        <v>2906</v>
      </c>
      <c r="G2338" s="106" t="s">
        <v>2442</v>
      </c>
      <c r="H2338" s="106" t="s">
        <v>799</v>
      </c>
      <c r="I2338" s="106">
        <v>16</v>
      </c>
      <c r="J2338" s="106"/>
      <c r="K2338" s="106"/>
      <c r="L2338" s="106" t="s">
        <v>2443</v>
      </c>
      <c r="M2338" s="106" t="s">
        <v>924</v>
      </c>
      <c r="N2338" s="106">
        <v>0.36</v>
      </c>
      <c r="O2338" s="106">
        <v>1.2</v>
      </c>
      <c r="P2338" s="106" t="s">
        <v>2511</v>
      </c>
      <c r="Q2338" s="107" t="s">
        <v>3117</v>
      </c>
      <c r="R2338" s="107" t="s">
        <v>12</v>
      </c>
    </row>
    <row r="2339" spans="2:18" ht="20.100000000000001" customHeight="1" x14ac:dyDescent="0.4">
      <c r="B2339" s="105" t="str">
        <f t="shared" si="108"/>
        <v/>
      </c>
      <c r="C2339" s="105" t="str">
        <f t="shared" si="109"/>
        <v/>
      </c>
      <c r="D2339" s="105" t="str">
        <f t="shared" si="110"/>
        <v/>
      </c>
      <c r="E2339" s="106" t="s">
        <v>2406</v>
      </c>
      <c r="F2339" s="106" t="s">
        <v>2906</v>
      </c>
      <c r="G2339" s="106" t="s">
        <v>2442</v>
      </c>
      <c r="H2339" s="106" t="s">
        <v>802</v>
      </c>
      <c r="I2339" s="106">
        <v>15</v>
      </c>
      <c r="J2339" s="106"/>
      <c r="K2339" s="106"/>
      <c r="L2339" s="106" t="s">
        <v>2443</v>
      </c>
      <c r="M2339" s="106" t="s">
        <v>924</v>
      </c>
      <c r="N2339" s="106">
        <v>0.36</v>
      </c>
      <c r="O2339" s="106">
        <v>1.2</v>
      </c>
      <c r="P2339" s="106" t="s">
        <v>2511</v>
      </c>
      <c r="Q2339" s="107" t="s">
        <v>3118</v>
      </c>
      <c r="R2339" s="107" t="s">
        <v>12</v>
      </c>
    </row>
    <row r="2340" spans="2:18" ht="20.100000000000001" customHeight="1" x14ac:dyDescent="0.4">
      <c r="B2340" s="105" t="str">
        <f t="shared" si="108"/>
        <v/>
      </c>
      <c r="C2340" s="105" t="str">
        <f t="shared" si="109"/>
        <v/>
      </c>
      <c r="D2340" s="105" t="str">
        <f t="shared" si="110"/>
        <v/>
      </c>
      <c r="E2340" s="106" t="s">
        <v>695</v>
      </c>
      <c r="F2340" s="106" t="s">
        <v>794</v>
      </c>
      <c r="G2340" s="106" t="s">
        <v>710</v>
      </c>
      <c r="H2340" s="106" t="s">
        <v>765</v>
      </c>
      <c r="I2340" s="106">
        <v>6</v>
      </c>
      <c r="J2340" s="106" t="s">
        <v>711</v>
      </c>
      <c r="K2340" s="106">
        <v>7</v>
      </c>
      <c r="L2340" s="106" t="s">
        <v>765</v>
      </c>
      <c r="M2340" s="106" t="s">
        <v>924</v>
      </c>
      <c r="N2340" s="106">
        <v>0.44</v>
      </c>
      <c r="O2340" s="106">
        <v>1.2</v>
      </c>
      <c r="P2340" s="106" t="s">
        <v>701</v>
      </c>
      <c r="Q2340" s="107" t="s">
        <v>3119</v>
      </c>
      <c r="R2340" s="107" t="s">
        <v>275</v>
      </c>
    </row>
    <row r="2341" spans="2:18" ht="20.100000000000001" customHeight="1" x14ac:dyDescent="0.4">
      <c r="B2341" s="105" t="str">
        <f t="shared" si="108"/>
        <v/>
      </c>
      <c r="C2341" s="105" t="str">
        <f t="shared" si="109"/>
        <v/>
      </c>
      <c r="D2341" s="105" t="str">
        <f t="shared" si="110"/>
        <v/>
      </c>
      <c r="E2341" s="106" t="s">
        <v>695</v>
      </c>
      <c r="F2341" s="106" t="s">
        <v>794</v>
      </c>
      <c r="G2341" s="106" t="s">
        <v>721</v>
      </c>
      <c r="H2341" s="106" t="s">
        <v>765</v>
      </c>
      <c r="I2341" s="106">
        <v>6</v>
      </c>
      <c r="J2341" s="106" t="s">
        <v>722</v>
      </c>
      <c r="K2341" s="106">
        <v>6</v>
      </c>
      <c r="L2341" s="106" t="s">
        <v>765</v>
      </c>
      <c r="M2341" s="106" t="s">
        <v>924</v>
      </c>
      <c r="N2341" s="106">
        <v>0.44</v>
      </c>
      <c r="O2341" s="106">
        <v>1.2</v>
      </c>
      <c r="P2341" s="106" t="s">
        <v>714</v>
      </c>
      <c r="Q2341" s="107" t="s">
        <v>3120</v>
      </c>
      <c r="R2341" s="107" t="s">
        <v>275</v>
      </c>
    </row>
    <row r="2342" spans="2:18" ht="20.100000000000001" customHeight="1" x14ac:dyDescent="0.4">
      <c r="B2342" s="105" t="str">
        <f t="shared" si="108"/>
        <v/>
      </c>
      <c r="C2342" s="105" t="str">
        <f t="shared" si="109"/>
        <v/>
      </c>
      <c r="D2342" s="105" t="str">
        <f t="shared" si="110"/>
        <v/>
      </c>
      <c r="E2342" s="106" t="s">
        <v>695</v>
      </c>
      <c r="F2342" s="106" t="s">
        <v>794</v>
      </c>
      <c r="G2342" s="106" t="s">
        <v>773</v>
      </c>
      <c r="H2342" s="106" t="s">
        <v>733</v>
      </c>
      <c r="I2342" s="106">
        <v>6</v>
      </c>
      <c r="J2342" s="106" t="s">
        <v>774</v>
      </c>
      <c r="K2342" s="106">
        <v>6</v>
      </c>
      <c r="L2342" s="106" t="s">
        <v>733</v>
      </c>
      <c r="M2342" s="106" t="s">
        <v>924</v>
      </c>
      <c r="N2342" s="106">
        <v>0.44</v>
      </c>
      <c r="O2342" s="106">
        <v>1.2</v>
      </c>
      <c r="P2342" s="106" t="s">
        <v>714</v>
      </c>
      <c r="Q2342" s="107" t="s">
        <v>3121</v>
      </c>
      <c r="R2342" s="107" t="s">
        <v>275</v>
      </c>
    </row>
    <row r="2343" spans="2:18" ht="20.100000000000001" customHeight="1" x14ac:dyDescent="0.4">
      <c r="B2343" s="105" t="str">
        <f t="shared" si="108"/>
        <v/>
      </c>
      <c r="C2343" s="105" t="str">
        <f t="shared" si="109"/>
        <v/>
      </c>
      <c r="D2343" s="105" t="str">
        <f t="shared" si="110"/>
        <v/>
      </c>
      <c r="E2343" s="106" t="s">
        <v>695</v>
      </c>
      <c r="F2343" s="106" t="s">
        <v>794</v>
      </c>
      <c r="G2343" s="106" t="s">
        <v>778</v>
      </c>
      <c r="H2343" s="106" t="s">
        <v>733</v>
      </c>
      <c r="I2343" s="106">
        <v>6</v>
      </c>
      <c r="J2343" s="106" t="s">
        <v>779</v>
      </c>
      <c r="K2343" s="106">
        <v>6</v>
      </c>
      <c r="L2343" s="106" t="s">
        <v>733</v>
      </c>
      <c r="M2343" s="106" t="s">
        <v>924</v>
      </c>
      <c r="N2343" s="106">
        <v>0.44</v>
      </c>
      <c r="O2343" s="106">
        <v>1.2</v>
      </c>
      <c r="P2343" s="106" t="s">
        <v>714</v>
      </c>
      <c r="Q2343" s="107" t="s">
        <v>3122</v>
      </c>
      <c r="R2343" s="107" t="s">
        <v>275</v>
      </c>
    </row>
    <row r="2344" spans="2:18" ht="20.100000000000001" customHeight="1" x14ac:dyDescent="0.4">
      <c r="B2344" s="105" t="str">
        <f t="shared" si="108"/>
        <v/>
      </c>
      <c r="C2344" s="105" t="str">
        <f t="shared" si="109"/>
        <v/>
      </c>
      <c r="D2344" s="105" t="str">
        <f t="shared" si="110"/>
        <v/>
      </c>
      <c r="E2344" s="106" t="s">
        <v>695</v>
      </c>
      <c r="F2344" s="106" t="s">
        <v>794</v>
      </c>
      <c r="G2344" s="106" t="s">
        <v>782</v>
      </c>
      <c r="H2344" s="106" t="s">
        <v>733</v>
      </c>
      <c r="I2344" s="106">
        <v>6</v>
      </c>
      <c r="J2344" s="106" t="s">
        <v>783</v>
      </c>
      <c r="K2344" s="106">
        <v>6</v>
      </c>
      <c r="L2344" s="106" t="s">
        <v>733</v>
      </c>
      <c r="M2344" s="106" t="s">
        <v>924</v>
      </c>
      <c r="N2344" s="106">
        <v>0.37</v>
      </c>
      <c r="O2344" s="106">
        <v>1.2</v>
      </c>
      <c r="P2344" s="106" t="s">
        <v>714</v>
      </c>
      <c r="Q2344" s="107" t="s">
        <v>3123</v>
      </c>
      <c r="R2344" s="107" t="s">
        <v>275</v>
      </c>
    </row>
    <row r="2345" spans="2:18" ht="20.100000000000001" customHeight="1" x14ac:dyDescent="0.4">
      <c r="B2345" s="105" t="str">
        <f t="shared" si="108"/>
        <v/>
      </c>
      <c r="C2345" s="105" t="str">
        <f t="shared" si="109"/>
        <v/>
      </c>
      <c r="D2345" s="105" t="str">
        <f t="shared" si="110"/>
        <v/>
      </c>
      <c r="E2345" s="106" t="s">
        <v>695</v>
      </c>
      <c r="F2345" s="106" t="s">
        <v>696</v>
      </c>
      <c r="G2345" s="106" t="s">
        <v>721</v>
      </c>
      <c r="H2345" s="106" t="s">
        <v>717</v>
      </c>
      <c r="I2345" s="106">
        <v>6</v>
      </c>
      <c r="J2345" s="106" t="s">
        <v>722</v>
      </c>
      <c r="K2345" s="106">
        <v>6</v>
      </c>
      <c r="L2345" s="106" t="s">
        <v>717</v>
      </c>
      <c r="M2345" s="106" t="s">
        <v>924</v>
      </c>
      <c r="N2345" s="106">
        <v>0.32</v>
      </c>
      <c r="O2345" s="106">
        <v>1.2</v>
      </c>
      <c r="P2345" s="106" t="s">
        <v>714</v>
      </c>
      <c r="Q2345" s="107" t="s">
        <v>3124</v>
      </c>
      <c r="R2345" s="107" t="s">
        <v>275</v>
      </c>
    </row>
    <row r="2346" spans="2:18" ht="20.100000000000001" customHeight="1" x14ac:dyDescent="0.4">
      <c r="B2346" s="105" t="str">
        <f t="shared" si="108"/>
        <v/>
      </c>
      <c r="C2346" s="105" t="str">
        <f t="shared" si="109"/>
        <v/>
      </c>
      <c r="D2346" s="105" t="str">
        <f t="shared" si="110"/>
        <v/>
      </c>
      <c r="E2346" s="106" t="s">
        <v>695</v>
      </c>
      <c r="F2346" s="106" t="s">
        <v>696</v>
      </c>
      <c r="G2346" s="106" t="s">
        <v>773</v>
      </c>
      <c r="H2346" s="106" t="s">
        <v>698</v>
      </c>
      <c r="I2346" s="106">
        <v>6</v>
      </c>
      <c r="J2346" s="106" t="s">
        <v>774</v>
      </c>
      <c r="K2346" s="106">
        <v>6</v>
      </c>
      <c r="L2346" s="106" t="s">
        <v>698</v>
      </c>
      <c r="M2346" s="106" t="s">
        <v>924</v>
      </c>
      <c r="N2346" s="106">
        <v>0.32</v>
      </c>
      <c r="O2346" s="106">
        <v>1.2</v>
      </c>
      <c r="P2346" s="106" t="s">
        <v>714</v>
      </c>
      <c r="Q2346" s="107" t="s">
        <v>3125</v>
      </c>
      <c r="R2346" s="107" t="s">
        <v>275</v>
      </c>
    </row>
    <row r="2347" spans="2:18" ht="20.100000000000001" customHeight="1" x14ac:dyDescent="0.4">
      <c r="B2347" s="105" t="str">
        <f t="shared" si="108"/>
        <v/>
      </c>
      <c r="C2347" s="105" t="str">
        <f t="shared" si="109"/>
        <v/>
      </c>
      <c r="D2347" s="105" t="str">
        <f t="shared" si="110"/>
        <v/>
      </c>
      <c r="E2347" s="106" t="s">
        <v>695</v>
      </c>
      <c r="F2347" s="106" t="s">
        <v>696</v>
      </c>
      <c r="G2347" s="106" t="s">
        <v>778</v>
      </c>
      <c r="H2347" s="106" t="s">
        <v>698</v>
      </c>
      <c r="I2347" s="106">
        <v>6</v>
      </c>
      <c r="J2347" s="106" t="s">
        <v>779</v>
      </c>
      <c r="K2347" s="106">
        <v>6</v>
      </c>
      <c r="L2347" s="106" t="s">
        <v>698</v>
      </c>
      <c r="M2347" s="106" t="s">
        <v>924</v>
      </c>
      <c r="N2347" s="106">
        <v>0.32</v>
      </c>
      <c r="O2347" s="106">
        <v>1.2</v>
      </c>
      <c r="P2347" s="106" t="s">
        <v>714</v>
      </c>
      <c r="Q2347" s="107" t="s">
        <v>3126</v>
      </c>
      <c r="R2347" s="107" t="s">
        <v>275</v>
      </c>
    </row>
    <row r="2348" spans="2:18" ht="20.100000000000001" customHeight="1" x14ac:dyDescent="0.4">
      <c r="B2348" s="105" t="str">
        <f t="shared" si="108"/>
        <v/>
      </c>
      <c r="C2348" s="105" t="str">
        <f t="shared" si="109"/>
        <v/>
      </c>
      <c r="D2348" s="105" t="str">
        <f t="shared" si="110"/>
        <v/>
      </c>
      <c r="E2348" s="106" t="s">
        <v>695</v>
      </c>
      <c r="F2348" s="106" t="s">
        <v>696</v>
      </c>
      <c r="G2348" s="106" t="s">
        <v>782</v>
      </c>
      <c r="H2348" s="106" t="s">
        <v>698</v>
      </c>
      <c r="I2348" s="106">
        <v>6</v>
      </c>
      <c r="J2348" s="106" t="s">
        <v>783</v>
      </c>
      <c r="K2348" s="106">
        <v>6</v>
      </c>
      <c r="L2348" s="106" t="s">
        <v>698</v>
      </c>
      <c r="M2348" s="106" t="s">
        <v>924</v>
      </c>
      <c r="N2348" s="106">
        <v>0.27</v>
      </c>
      <c r="O2348" s="106">
        <v>1.2</v>
      </c>
      <c r="P2348" s="106" t="s">
        <v>714</v>
      </c>
      <c r="Q2348" s="107" t="s">
        <v>3127</v>
      </c>
      <c r="R2348" s="107" t="s">
        <v>275</v>
      </c>
    </row>
    <row r="2349" spans="2:18" ht="20.100000000000001" customHeight="1" x14ac:dyDescent="0.4">
      <c r="B2349" s="105" t="str">
        <f t="shared" si="108"/>
        <v/>
      </c>
      <c r="C2349" s="105" t="str">
        <f t="shared" si="109"/>
        <v/>
      </c>
      <c r="D2349" s="105" t="str">
        <f t="shared" si="110"/>
        <v/>
      </c>
      <c r="E2349" s="106" t="s">
        <v>695</v>
      </c>
      <c r="F2349" s="106" t="s">
        <v>728</v>
      </c>
      <c r="G2349" s="106" t="s">
        <v>710</v>
      </c>
      <c r="H2349" s="106" t="s">
        <v>765</v>
      </c>
      <c r="I2349" s="106">
        <v>6</v>
      </c>
      <c r="J2349" s="106" t="s">
        <v>711</v>
      </c>
      <c r="K2349" s="106">
        <v>7</v>
      </c>
      <c r="L2349" s="106" t="s">
        <v>717</v>
      </c>
      <c r="M2349" s="106" t="s">
        <v>924</v>
      </c>
      <c r="N2349" s="106">
        <v>0.39</v>
      </c>
      <c r="O2349" s="106">
        <v>1.2</v>
      </c>
      <c r="P2349" s="106" t="s">
        <v>714</v>
      </c>
      <c r="Q2349" s="107" t="s">
        <v>3128</v>
      </c>
      <c r="R2349" s="107" t="s">
        <v>275</v>
      </c>
    </row>
    <row r="2350" spans="2:18" ht="20.100000000000001" customHeight="1" x14ac:dyDescent="0.4">
      <c r="B2350" s="105" t="str">
        <f t="shared" si="108"/>
        <v/>
      </c>
      <c r="C2350" s="105" t="str">
        <f t="shared" si="109"/>
        <v/>
      </c>
      <c r="D2350" s="105" t="str">
        <f t="shared" si="110"/>
        <v/>
      </c>
      <c r="E2350" s="106" t="s">
        <v>695</v>
      </c>
      <c r="F2350" s="106" t="s">
        <v>728</v>
      </c>
      <c r="G2350" s="106" t="s">
        <v>721</v>
      </c>
      <c r="H2350" s="106" t="s">
        <v>765</v>
      </c>
      <c r="I2350" s="106">
        <v>6</v>
      </c>
      <c r="J2350" s="106" t="s">
        <v>722</v>
      </c>
      <c r="K2350" s="106">
        <v>6</v>
      </c>
      <c r="L2350" s="106" t="s">
        <v>717</v>
      </c>
      <c r="M2350" s="106" t="s">
        <v>924</v>
      </c>
      <c r="N2350" s="106">
        <v>0.39</v>
      </c>
      <c r="O2350" s="106">
        <v>1.2</v>
      </c>
      <c r="P2350" s="106" t="s">
        <v>714</v>
      </c>
      <c r="Q2350" s="107" t="s">
        <v>3129</v>
      </c>
      <c r="R2350" s="107" t="s">
        <v>275</v>
      </c>
    </row>
    <row r="2351" spans="2:18" ht="20.100000000000001" customHeight="1" x14ac:dyDescent="0.4">
      <c r="B2351" s="105" t="str">
        <f t="shared" si="108"/>
        <v/>
      </c>
      <c r="C2351" s="105" t="str">
        <f t="shared" si="109"/>
        <v/>
      </c>
      <c r="D2351" s="105" t="str">
        <f t="shared" si="110"/>
        <v/>
      </c>
      <c r="E2351" s="106" t="s">
        <v>695</v>
      </c>
      <c r="F2351" s="106" t="s">
        <v>728</v>
      </c>
      <c r="G2351" s="106" t="s">
        <v>773</v>
      </c>
      <c r="H2351" s="106" t="s">
        <v>733</v>
      </c>
      <c r="I2351" s="106">
        <v>6</v>
      </c>
      <c r="J2351" s="106" t="s">
        <v>774</v>
      </c>
      <c r="K2351" s="106">
        <v>6</v>
      </c>
      <c r="L2351" s="106" t="s">
        <v>698</v>
      </c>
      <c r="M2351" s="106" t="s">
        <v>924</v>
      </c>
      <c r="N2351" s="106">
        <v>0.4</v>
      </c>
      <c r="O2351" s="106">
        <v>1.2</v>
      </c>
      <c r="P2351" s="106" t="s">
        <v>714</v>
      </c>
      <c r="Q2351" s="107" t="s">
        <v>3130</v>
      </c>
      <c r="R2351" s="107" t="s">
        <v>275</v>
      </c>
    </row>
    <row r="2352" spans="2:18" ht="20.100000000000001" customHeight="1" x14ac:dyDescent="0.4">
      <c r="B2352" s="105" t="str">
        <f t="shared" si="108"/>
        <v/>
      </c>
      <c r="C2352" s="105" t="str">
        <f t="shared" si="109"/>
        <v/>
      </c>
      <c r="D2352" s="105" t="str">
        <f t="shared" si="110"/>
        <v/>
      </c>
      <c r="E2352" s="106" t="s">
        <v>695</v>
      </c>
      <c r="F2352" s="106" t="s">
        <v>728</v>
      </c>
      <c r="G2352" s="106" t="s">
        <v>778</v>
      </c>
      <c r="H2352" s="106" t="s">
        <v>733</v>
      </c>
      <c r="I2352" s="106">
        <v>6</v>
      </c>
      <c r="J2352" s="106" t="s">
        <v>779</v>
      </c>
      <c r="K2352" s="106">
        <v>6</v>
      </c>
      <c r="L2352" s="106" t="s">
        <v>698</v>
      </c>
      <c r="M2352" s="106" t="s">
        <v>924</v>
      </c>
      <c r="N2352" s="106">
        <v>0.4</v>
      </c>
      <c r="O2352" s="106">
        <v>1.2</v>
      </c>
      <c r="P2352" s="106" t="s">
        <v>714</v>
      </c>
      <c r="Q2352" s="107" t="s">
        <v>3131</v>
      </c>
      <c r="R2352" s="107" t="s">
        <v>275</v>
      </c>
    </row>
    <row r="2353" spans="2:18" ht="20.100000000000001" customHeight="1" x14ac:dyDescent="0.4">
      <c r="B2353" s="105" t="str">
        <f t="shared" si="108"/>
        <v/>
      </c>
      <c r="C2353" s="105" t="str">
        <f t="shared" si="109"/>
        <v/>
      </c>
      <c r="D2353" s="105" t="str">
        <f t="shared" si="110"/>
        <v/>
      </c>
      <c r="E2353" s="106" t="s">
        <v>695</v>
      </c>
      <c r="F2353" s="106" t="s">
        <v>728</v>
      </c>
      <c r="G2353" s="106" t="s">
        <v>782</v>
      </c>
      <c r="H2353" s="106" t="s">
        <v>733</v>
      </c>
      <c r="I2353" s="106">
        <v>6</v>
      </c>
      <c r="J2353" s="106" t="s">
        <v>783</v>
      </c>
      <c r="K2353" s="106">
        <v>6</v>
      </c>
      <c r="L2353" s="106" t="s">
        <v>698</v>
      </c>
      <c r="M2353" s="106" t="s">
        <v>924</v>
      </c>
      <c r="N2353" s="106">
        <v>0.35</v>
      </c>
      <c r="O2353" s="106">
        <v>1.2</v>
      </c>
      <c r="P2353" s="106" t="s">
        <v>714</v>
      </c>
      <c r="Q2353" s="107" t="s">
        <v>3132</v>
      </c>
      <c r="R2353" s="107" t="s">
        <v>275</v>
      </c>
    </row>
    <row r="2354" spans="2:18" ht="20.100000000000001" customHeight="1" x14ac:dyDescent="0.4">
      <c r="B2354" s="105" t="str">
        <f t="shared" si="108"/>
        <v/>
      </c>
      <c r="C2354" s="105" t="str">
        <f t="shared" si="109"/>
        <v/>
      </c>
      <c r="D2354" s="105" t="str">
        <f t="shared" si="110"/>
        <v/>
      </c>
      <c r="E2354" s="106" t="s">
        <v>695</v>
      </c>
      <c r="F2354" s="106" t="s">
        <v>798</v>
      </c>
      <c r="G2354" s="106" t="s">
        <v>710</v>
      </c>
      <c r="H2354" s="106" t="s">
        <v>765</v>
      </c>
      <c r="I2354" s="106">
        <v>6</v>
      </c>
      <c r="J2354" s="106" t="s">
        <v>711</v>
      </c>
      <c r="K2354" s="106">
        <v>7</v>
      </c>
      <c r="L2354" s="106" t="s">
        <v>819</v>
      </c>
      <c r="M2354" s="106" t="s">
        <v>924</v>
      </c>
      <c r="N2354" s="106">
        <v>0.36</v>
      </c>
      <c r="O2354" s="106">
        <v>1.2</v>
      </c>
      <c r="P2354" s="106" t="s">
        <v>800</v>
      </c>
      <c r="Q2354" s="107" t="s">
        <v>3133</v>
      </c>
      <c r="R2354" s="107" t="s">
        <v>275</v>
      </c>
    </row>
    <row r="2355" spans="2:18" ht="20.100000000000001" customHeight="1" x14ac:dyDescent="0.4">
      <c r="B2355" s="105" t="str">
        <f t="shared" si="108"/>
        <v/>
      </c>
      <c r="C2355" s="105" t="str">
        <f t="shared" si="109"/>
        <v/>
      </c>
      <c r="D2355" s="105" t="str">
        <f t="shared" si="110"/>
        <v/>
      </c>
      <c r="E2355" s="106" t="s">
        <v>695</v>
      </c>
      <c r="F2355" s="106" t="s">
        <v>798</v>
      </c>
      <c r="G2355" s="106" t="s">
        <v>721</v>
      </c>
      <c r="H2355" s="106" t="s">
        <v>765</v>
      </c>
      <c r="I2355" s="106">
        <v>6</v>
      </c>
      <c r="J2355" s="106" t="s">
        <v>722</v>
      </c>
      <c r="K2355" s="106">
        <v>6</v>
      </c>
      <c r="L2355" s="106" t="s">
        <v>819</v>
      </c>
      <c r="M2355" s="106" t="s">
        <v>924</v>
      </c>
      <c r="N2355" s="106">
        <v>0.36</v>
      </c>
      <c r="O2355" s="106">
        <v>1.2</v>
      </c>
      <c r="P2355" s="106" t="s">
        <v>714</v>
      </c>
      <c r="Q2355" s="107" t="s">
        <v>3134</v>
      </c>
      <c r="R2355" s="107" t="s">
        <v>275</v>
      </c>
    </row>
    <row r="2356" spans="2:18" ht="20.100000000000001" customHeight="1" x14ac:dyDescent="0.4">
      <c r="B2356" s="105" t="str">
        <f t="shared" si="108"/>
        <v/>
      </c>
      <c r="C2356" s="105" t="str">
        <f t="shared" si="109"/>
        <v/>
      </c>
      <c r="D2356" s="105" t="str">
        <f t="shared" si="110"/>
        <v/>
      </c>
      <c r="E2356" s="106" t="s">
        <v>695</v>
      </c>
      <c r="F2356" s="106" t="s">
        <v>798</v>
      </c>
      <c r="G2356" s="106" t="s">
        <v>773</v>
      </c>
      <c r="H2356" s="106" t="s">
        <v>733</v>
      </c>
      <c r="I2356" s="106">
        <v>6</v>
      </c>
      <c r="J2356" s="106" t="s">
        <v>774</v>
      </c>
      <c r="K2356" s="106">
        <v>6</v>
      </c>
      <c r="L2356" s="106" t="s">
        <v>802</v>
      </c>
      <c r="M2356" s="106" t="s">
        <v>924</v>
      </c>
      <c r="N2356" s="106">
        <v>0.36</v>
      </c>
      <c r="O2356" s="106">
        <v>1.2</v>
      </c>
      <c r="P2356" s="106" t="s">
        <v>714</v>
      </c>
      <c r="Q2356" s="107" t="s">
        <v>3135</v>
      </c>
      <c r="R2356" s="107" t="s">
        <v>275</v>
      </c>
    </row>
    <row r="2357" spans="2:18" ht="20.100000000000001" customHeight="1" x14ac:dyDescent="0.4">
      <c r="B2357" s="105" t="str">
        <f t="shared" si="108"/>
        <v/>
      </c>
      <c r="C2357" s="105" t="str">
        <f t="shared" si="109"/>
        <v/>
      </c>
      <c r="D2357" s="105" t="str">
        <f t="shared" si="110"/>
        <v/>
      </c>
      <c r="E2357" s="106" t="s">
        <v>695</v>
      </c>
      <c r="F2357" s="106" t="s">
        <v>798</v>
      </c>
      <c r="G2357" s="106" t="s">
        <v>778</v>
      </c>
      <c r="H2357" s="106" t="s">
        <v>733</v>
      </c>
      <c r="I2357" s="106">
        <v>6</v>
      </c>
      <c r="J2357" s="106" t="s">
        <v>779</v>
      </c>
      <c r="K2357" s="106">
        <v>6</v>
      </c>
      <c r="L2357" s="106" t="s">
        <v>802</v>
      </c>
      <c r="M2357" s="106" t="s">
        <v>924</v>
      </c>
      <c r="N2357" s="106">
        <v>0.36</v>
      </c>
      <c r="O2357" s="106">
        <v>1.2</v>
      </c>
      <c r="P2357" s="106" t="s">
        <v>714</v>
      </c>
      <c r="Q2357" s="107" t="s">
        <v>3136</v>
      </c>
      <c r="R2357" s="107" t="s">
        <v>275</v>
      </c>
    </row>
    <row r="2358" spans="2:18" ht="20.100000000000001" customHeight="1" x14ac:dyDescent="0.4">
      <c r="B2358" s="105" t="str">
        <f t="shared" si="108"/>
        <v/>
      </c>
      <c r="C2358" s="105" t="str">
        <f t="shared" si="109"/>
        <v/>
      </c>
      <c r="D2358" s="105" t="str">
        <f t="shared" si="110"/>
        <v/>
      </c>
      <c r="E2358" s="106" t="s">
        <v>695</v>
      </c>
      <c r="F2358" s="106" t="s">
        <v>798</v>
      </c>
      <c r="G2358" s="106" t="s">
        <v>782</v>
      </c>
      <c r="H2358" s="106" t="s">
        <v>733</v>
      </c>
      <c r="I2358" s="106">
        <v>6</v>
      </c>
      <c r="J2358" s="106" t="s">
        <v>783</v>
      </c>
      <c r="K2358" s="106">
        <v>6</v>
      </c>
      <c r="L2358" s="106" t="s">
        <v>802</v>
      </c>
      <c r="M2358" s="106" t="s">
        <v>924</v>
      </c>
      <c r="N2358" s="106">
        <v>0.33</v>
      </c>
      <c r="O2358" s="106">
        <v>1.2</v>
      </c>
      <c r="P2358" s="106" t="s">
        <v>714</v>
      </c>
      <c r="Q2358" s="107" t="s">
        <v>3137</v>
      </c>
      <c r="R2358" s="107" t="s">
        <v>275</v>
      </c>
    </row>
    <row r="2359" spans="2:18" ht="20.100000000000001" customHeight="1" x14ac:dyDescent="0.4">
      <c r="B2359" s="105" t="str">
        <f t="shared" si="108"/>
        <v/>
      </c>
      <c r="C2359" s="105" t="str">
        <f t="shared" si="109"/>
        <v/>
      </c>
      <c r="D2359" s="105" t="str">
        <f t="shared" si="110"/>
        <v/>
      </c>
      <c r="E2359" s="106" t="s">
        <v>695</v>
      </c>
      <c r="F2359" s="106" t="s">
        <v>1841</v>
      </c>
      <c r="G2359" s="106" t="s">
        <v>697</v>
      </c>
      <c r="H2359" s="106" t="s">
        <v>707</v>
      </c>
      <c r="I2359" s="106">
        <v>10</v>
      </c>
      <c r="J2359" s="106" t="s">
        <v>699</v>
      </c>
      <c r="K2359" s="106">
        <v>10</v>
      </c>
      <c r="L2359" s="106" t="s">
        <v>729</v>
      </c>
      <c r="M2359" s="106" t="s">
        <v>924</v>
      </c>
      <c r="N2359" s="106">
        <v>0.55000000000000004</v>
      </c>
      <c r="O2359" s="106">
        <v>1.2</v>
      </c>
      <c r="P2359" s="106" t="s">
        <v>714</v>
      </c>
      <c r="Q2359" s="107" t="s">
        <v>3138</v>
      </c>
      <c r="R2359" s="107" t="s">
        <v>275</v>
      </c>
    </row>
    <row r="2360" spans="2:18" ht="20.100000000000001" customHeight="1" x14ac:dyDescent="0.4">
      <c r="B2360" s="105" t="str">
        <f t="shared" si="108"/>
        <v/>
      </c>
      <c r="C2360" s="105" t="str">
        <f t="shared" si="109"/>
        <v/>
      </c>
      <c r="D2360" s="105" t="str">
        <f t="shared" si="110"/>
        <v/>
      </c>
      <c r="E2360" s="106" t="s">
        <v>695</v>
      </c>
      <c r="F2360" s="106" t="s">
        <v>1841</v>
      </c>
      <c r="G2360" s="106" t="s">
        <v>697</v>
      </c>
      <c r="H2360" s="106" t="s">
        <v>1817</v>
      </c>
      <c r="I2360" s="106">
        <v>9</v>
      </c>
      <c r="J2360" s="106" t="s">
        <v>699</v>
      </c>
      <c r="K2360" s="106">
        <v>9</v>
      </c>
      <c r="L2360" s="106" t="s">
        <v>733</v>
      </c>
      <c r="M2360" s="106" t="s">
        <v>924</v>
      </c>
      <c r="N2360" s="106">
        <v>0.54</v>
      </c>
      <c r="O2360" s="106">
        <v>1.2</v>
      </c>
      <c r="P2360" s="106" t="s">
        <v>714</v>
      </c>
      <c r="Q2360" s="107" t="s">
        <v>3139</v>
      </c>
      <c r="R2360" s="107" t="s">
        <v>275</v>
      </c>
    </row>
    <row r="2361" spans="2:18" ht="20.100000000000001" customHeight="1" x14ac:dyDescent="0.4">
      <c r="B2361" s="105" t="str">
        <f t="shared" si="108"/>
        <v/>
      </c>
      <c r="C2361" s="105" t="str">
        <f t="shared" si="109"/>
        <v/>
      </c>
      <c r="D2361" s="105" t="str">
        <f t="shared" si="110"/>
        <v/>
      </c>
      <c r="E2361" s="106" t="s">
        <v>695</v>
      </c>
      <c r="F2361" s="106" t="s">
        <v>1841</v>
      </c>
      <c r="G2361" s="106" t="s">
        <v>710</v>
      </c>
      <c r="H2361" s="106" t="s">
        <v>707</v>
      </c>
      <c r="I2361" s="106">
        <v>8</v>
      </c>
      <c r="J2361" s="106" t="s">
        <v>711</v>
      </c>
      <c r="K2361" s="106">
        <v>9</v>
      </c>
      <c r="L2361" s="106" t="s">
        <v>729</v>
      </c>
      <c r="M2361" s="106" t="s">
        <v>924</v>
      </c>
      <c r="N2361" s="106">
        <v>0.54</v>
      </c>
      <c r="O2361" s="106">
        <v>1.2</v>
      </c>
      <c r="P2361" s="106" t="s">
        <v>714</v>
      </c>
      <c r="Q2361" s="107" t="s">
        <v>3140</v>
      </c>
      <c r="R2361" s="107" t="s">
        <v>275</v>
      </c>
    </row>
    <row r="2362" spans="2:18" ht="20.100000000000001" customHeight="1" x14ac:dyDescent="0.4">
      <c r="B2362" s="105" t="str">
        <f t="shared" si="108"/>
        <v/>
      </c>
      <c r="C2362" s="105" t="str">
        <f t="shared" si="109"/>
        <v/>
      </c>
      <c r="D2362" s="105" t="str">
        <f t="shared" si="110"/>
        <v/>
      </c>
      <c r="E2362" s="106" t="s">
        <v>695</v>
      </c>
      <c r="F2362" s="106" t="s">
        <v>1813</v>
      </c>
      <c r="G2362" s="106" t="s">
        <v>697</v>
      </c>
      <c r="H2362" s="106" t="s">
        <v>1027</v>
      </c>
      <c r="I2362" s="106">
        <v>10</v>
      </c>
      <c r="J2362" s="106" t="s">
        <v>699</v>
      </c>
      <c r="K2362" s="106">
        <v>10</v>
      </c>
      <c r="L2362" s="106" t="s">
        <v>741</v>
      </c>
      <c r="M2362" s="106" t="s">
        <v>924</v>
      </c>
      <c r="N2362" s="106">
        <v>0.53</v>
      </c>
      <c r="O2362" s="106">
        <v>1.2</v>
      </c>
      <c r="P2362" s="106" t="s">
        <v>714</v>
      </c>
      <c r="Q2362" s="107" t="s">
        <v>3141</v>
      </c>
      <c r="R2362" s="107" t="s">
        <v>275</v>
      </c>
    </row>
    <row r="2363" spans="2:18" ht="20.100000000000001" customHeight="1" x14ac:dyDescent="0.4">
      <c r="B2363" s="105" t="str">
        <f t="shared" si="108"/>
        <v/>
      </c>
      <c r="C2363" s="105" t="str">
        <f t="shared" si="109"/>
        <v/>
      </c>
      <c r="D2363" s="105" t="str">
        <f t="shared" si="110"/>
        <v/>
      </c>
      <c r="E2363" s="106" t="s">
        <v>695</v>
      </c>
      <c r="F2363" s="106" t="s">
        <v>1813</v>
      </c>
      <c r="G2363" s="106" t="s">
        <v>710</v>
      </c>
      <c r="H2363" s="106" t="s">
        <v>707</v>
      </c>
      <c r="I2363" s="106">
        <v>9</v>
      </c>
      <c r="J2363" s="106" t="s">
        <v>711</v>
      </c>
      <c r="K2363" s="106">
        <v>10</v>
      </c>
      <c r="L2363" s="106" t="s">
        <v>741</v>
      </c>
      <c r="M2363" s="106" t="s">
        <v>924</v>
      </c>
      <c r="N2363" s="106">
        <v>0.54</v>
      </c>
      <c r="O2363" s="106">
        <v>1.2</v>
      </c>
      <c r="P2363" s="106" t="s">
        <v>714</v>
      </c>
      <c r="Q2363" s="107" t="s">
        <v>3142</v>
      </c>
      <c r="R2363" s="107" t="s">
        <v>275</v>
      </c>
    </row>
    <row r="2364" spans="2:18" ht="20.100000000000001" customHeight="1" x14ac:dyDescent="0.4">
      <c r="B2364" s="105" t="str">
        <f t="shared" si="108"/>
        <v/>
      </c>
      <c r="C2364" s="105" t="str">
        <f t="shared" si="109"/>
        <v/>
      </c>
      <c r="D2364" s="105" t="str">
        <f t="shared" si="110"/>
        <v/>
      </c>
      <c r="E2364" s="106" t="s">
        <v>695</v>
      </c>
      <c r="F2364" s="106" t="s">
        <v>1813</v>
      </c>
      <c r="G2364" s="106" t="s">
        <v>710</v>
      </c>
      <c r="H2364" s="106" t="s">
        <v>1817</v>
      </c>
      <c r="I2364" s="106">
        <v>9</v>
      </c>
      <c r="J2364" s="106" t="s">
        <v>711</v>
      </c>
      <c r="K2364" s="106">
        <v>9</v>
      </c>
      <c r="L2364" s="106" t="s">
        <v>741</v>
      </c>
      <c r="M2364" s="106" t="s">
        <v>924</v>
      </c>
      <c r="N2364" s="106">
        <v>0.53</v>
      </c>
      <c r="O2364" s="106">
        <v>1.2</v>
      </c>
      <c r="P2364" s="106" t="s">
        <v>714</v>
      </c>
      <c r="Q2364" s="107" t="s">
        <v>3143</v>
      </c>
      <c r="R2364" s="107" t="s">
        <v>275</v>
      </c>
    </row>
    <row r="2365" spans="2:18" ht="20.100000000000001" customHeight="1" x14ac:dyDescent="0.4">
      <c r="B2365" s="105" t="str">
        <f t="shared" si="108"/>
        <v/>
      </c>
      <c r="C2365" s="105" t="str">
        <f t="shared" si="109"/>
        <v/>
      </c>
      <c r="D2365" s="105" t="str">
        <f t="shared" si="110"/>
        <v/>
      </c>
      <c r="E2365" s="106" t="s">
        <v>695</v>
      </c>
      <c r="F2365" s="106" t="s">
        <v>1813</v>
      </c>
      <c r="G2365" s="106" t="s">
        <v>710</v>
      </c>
      <c r="H2365" s="106" t="s">
        <v>1027</v>
      </c>
      <c r="I2365" s="106">
        <v>8</v>
      </c>
      <c r="J2365" s="106" t="s">
        <v>711</v>
      </c>
      <c r="K2365" s="106">
        <v>9</v>
      </c>
      <c r="L2365" s="106" t="s">
        <v>741</v>
      </c>
      <c r="M2365" s="106" t="s">
        <v>924</v>
      </c>
      <c r="N2365" s="106">
        <v>0.52</v>
      </c>
      <c r="O2365" s="106">
        <v>1.2</v>
      </c>
      <c r="P2365" s="106" t="s">
        <v>714</v>
      </c>
      <c r="Q2365" s="107" t="s">
        <v>3144</v>
      </c>
      <c r="R2365" s="107" t="s">
        <v>275</v>
      </c>
    </row>
    <row r="2366" spans="2:18" ht="20.100000000000001" customHeight="1" x14ac:dyDescent="0.4">
      <c r="B2366" s="105" t="str">
        <f t="shared" si="108"/>
        <v/>
      </c>
      <c r="C2366" s="105" t="str">
        <f t="shared" si="109"/>
        <v/>
      </c>
      <c r="D2366" s="105" t="str">
        <f t="shared" si="110"/>
        <v/>
      </c>
      <c r="E2366" s="106" t="s">
        <v>695</v>
      </c>
      <c r="F2366" s="106" t="s">
        <v>1813</v>
      </c>
      <c r="G2366" s="106" t="s">
        <v>721</v>
      </c>
      <c r="H2366" s="106" t="s">
        <v>707</v>
      </c>
      <c r="I2366" s="106">
        <v>9</v>
      </c>
      <c r="J2366" s="106" t="s">
        <v>722</v>
      </c>
      <c r="K2366" s="106">
        <v>9</v>
      </c>
      <c r="L2366" s="106" t="s">
        <v>741</v>
      </c>
      <c r="M2366" s="106" t="s">
        <v>924</v>
      </c>
      <c r="N2366" s="106">
        <v>0.54</v>
      </c>
      <c r="O2366" s="106">
        <v>1.2</v>
      </c>
      <c r="P2366" s="106" t="s">
        <v>714</v>
      </c>
      <c r="Q2366" s="107" t="s">
        <v>3145</v>
      </c>
      <c r="R2366" s="107" t="s">
        <v>275</v>
      </c>
    </row>
    <row r="2367" spans="2:18" ht="20.100000000000001" customHeight="1" x14ac:dyDescent="0.4">
      <c r="B2367" s="105" t="str">
        <f t="shared" si="108"/>
        <v/>
      </c>
      <c r="C2367" s="105" t="str">
        <f t="shared" si="109"/>
        <v/>
      </c>
      <c r="D2367" s="105" t="str">
        <f t="shared" si="110"/>
        <v/>
      </c>
      <c r="E2367" s="106" t="s">
        <v>695</v>
      </c>
      <c r="F2367" s="106" t="s">
        <v>1813</v>
      </c>
      <c r="G2367" s="106" t="s">
        <v>721</v>
      </c>
      <c r="H2367" s="106" t="s">
        <v>1817</v>
      </c>
      <c r="I2367" s="106">
        <v>8</v>
      </c>
      <c r="J2367" s="106" t="s">
        <v>722</v>
      </c>
      <c r="K2367" s="106">
        <v>9</v>
      </c>
      <c r="L2367" s="106" t="s">
        <v>741</v>
      </c>
      <c r="M2367" s="106" t="s">
        <v>924</v>
      </c>
      <c r="N2367" s="106">
        <v>0.53</v>
      </c>
      <c r="O2367" s="106">
        <v>1.2</v>
      </c>
      <c r="P2367" s="106" t="s">
        <v>714</v>
      </c>
      <c r="Q2367" s="107" t="s">
        <v>3146</v>
      </c>
      <c r="R2367" s="107" t="s">
        <v>275</v>
      </c>
    </row>
    <row r="2368" spans="2:18" ht="20.100000000000001" customHeight="1" x14ac:dyDescent="0.4">
      <c r="B2368" s="105" t="str">
        <f t="shared" si="108"/>
        <v/>
      </c>
      <c r="C2368" s="105" t="str">
        <f t="shared" si="109"/>
        <v/>
      </c>
      <c r="D2368" s="105" t="str">
        <f t="shared" si="110"/>
        <v/>
      </c>
      <c r="E2368" s="106" t="s">
        <v>695</v>
      </c>
      <c r="F2368" s="106" t="s">
        <v>1813</v>
      </c>
      <c r="G2368" s="106" t="s">
        <v>752</v>
      </c>
      <c r="H2368" s="106" t="s">
        <v>707</v>
      </c>
      <c r="I2368" s="106">
        <v>10</v>
      </c>
      <c r="J2368" s="106" t="s">
        <v>699</v>
      </c>
      <c r="K2368" s="106">
        <v>10</v>
      </c>
      <c r="L2368" s="106" t="s">
        <v>753</v>
      </c>
      <c r="M2368" s="106" t="s">
        <v>924</v>
      </c>
      <c r="N2368" s="106">
        <v>0.54</v>
      </c>
      <c r="O2368" s="106">
        <v>1.2</v>
      </c>
      <c r="P2368" s="106" t="s">
        <v>714</v>
      </c>
      <c r="Q2368" s="107" t="s">
        <v>3147</v>
      </c>
      <c r="R2368" s="107" t="s">
        <v>275</v>
      </c>
    </row>
    <row r="2369" spans="2:18" ht="20.100000000000001" customHeight="1" x14ac:dyDescent="0.4">
      <c r="B2369" s="105" t="str">
        <f t="shared" si="108"/>
        <v/>
      </c>
      <c r="C2369" s="105" t="str">
        <f t="shared" si="109"/>
        <v/>
      </c>
      <c r="D2369" s="105" t="str">
        <f t="shared" si="110"/>
        <v/>
      </c>
      <c r="E2369" s="106" t="s">
        <v>695</v>
      </c>
      <c r="F2369" s="106" t="s">
        <v>1813</v>
      </c>
      <c r="G2369" s="106" t="s">
        <v>752</v>
      </c>
      <c r="H2369" s="106" t="s">
        <v>1817</v>
      </c>
      <c r="I2369" s="106">
        <v>9</v>
      </c>
      <c r="J2369" s="106" t="s">
        <v>699</v>
      </c>
      <c r="K2369" s="106">
        <v>10</v>
      </c>
      <c r="L2369" s="106" t="s">
        <v>753</v>
      </c>
      <c r="M2369" s="106" t="s">
        <v>924</v>
      </c>
      <c r="N2369" s="106">
        <v>0.53</v>
      </c>
      <c r="O2369" s="106">
        <v>1.2</v>
      </c>
      <c r="P2369" s="106" t="s">
        <v>714</v>
      </c>
      <c r="Q2369" s="107" t="s">
        <v>3148</v>
      </c>
      <c r="R2369" s="107" t="s">
        <v>275</v>
      </c>
    </row>
    <row r="2370" spans="2:18" ht="20.100000000000001" customHeight="1" x14ac:dyDescent="0.4">
      <c r="B2370" s="105" t="str">
        <f t="shared" si="108"/>
        <v/>
      </c>
      <c r="C2370" s="105" t="str">
        <f t="shared" si="109"/>
        <v/>
      </c>
      <c r="D2370" s="105" t="str">
        <f t="shared" si="110"/>
        <v/>
      </c>
      <c r="E2370" s="106" t="s">
        <v>695</v>
      </c>
      <c r="F2370" s="106" t="s">
        <v>1813</v>
      </c>
      <c r="G2370" s="106" t="s">
        <v>752</v>
      </c>
      <c r="H2370" s="106" t="s">
        <v>1027</v>
      </c>
      <c r="I2370" s="106">
        <v>9</v>
      </c>
      <c r="J2370" s="106" t="s">
        <v>699</v>
      </c>
      <c r="K2370" s="106">
        <v>9</v>
      </c>
      <c r="L2370" s="106" t="s">
        <v>753</v>
      </c>
      <c r="M2370" s="106" t="s">
        <v>924</v>
      </c>
      <c r="N2370" s="106">
        <v>0.53</v>
      </c>
      <c r="O2370" s="106">
        <v>1.2</v>
      </c>
      <c r="P2370" s="106" t="s">
        <v>714</v>
      </c>
      <c r="Q2370" s="107" t="s">
        <v>3149</v>
      </c>
      <c r="R2370" s="107" t="s">
        <v>275</v>
      </c>
    </row>
    <row r="2371" spans="2:18" ht="20.100000000000001" customHeight="1" x14ac:dyDescent="0.4">
      <c r="B2371" s="105" t="str">
        <f t="shared" si="108"/>
        <v/>
      </c>
      <c r="C2371" s="105" t="str">
        <f t="shared" si="109"/>
        <v/>
      </c>
      <c r="D2371" s="105" t="str">
        <f t="shared" si="110"/>
        <v/>
      </c>
      <c r="E2371" s="106" t="s">
        <v>695</v>
      </c>
      <c r="F2371" s="106" t="s">
        <v>1813</v>
      </c>
      <c r="G2371" s="106" t="s">
        <v>758</v>
      </c>
      <c r="H2371" s="106" t="s">
        <v>707</v>
      </c>
      <c r="I2371" s="106">
        <v>8</v>
      </c>
      <c r="J2371" s="106" t="s">
        <v>711</v>
      </c>
      <c r="K2371" s="106">
        <v>9</v>
      </c>
      <c r="L2371" s="106" t="s">
        <v>753</v>
      </c>
      <c r="M2371" s="106" t="s">
        <v>924</v>
      </c>
      <c r="N2371" s="106">
        <v>0.54</v>
      </c>
      <c r="O2371" s="106">
        <v>1.2</v>
      </c>
      <c r="P2371" s="106" t="s">
        <v>714</v>
      </c>
      <c r="Q2371" s="107" t="s">
        <v>3150</v>
      </c>
      <c r="R2371" s="107" t="s">
        <v>275</v>
      </c>
    </row>
    <row r="2372" spans="2:18" ht="20.100000000000001" customHeight="1" x14ac:dyDescent="0.4">
      <c r="B2372" s="105" t="str">
        <f t="shared" si="108"/>
        <v/>
      </c>
      <c r="C2372" s="105" t="str">
        <f t="shared" si="109"/>
        <v/>
      </c>
      <c r="D2372" s="105" t="str">
        <f t="shared" si="110"/>
        <v/>
      </c>
      <c r="E2372" s="106" t="s">
        <v>695</v>
      </c>
      <c r="F2372" s="106" t="s">
        <v>1841</v>
      </c>
      <c r="G2372" s="106" t="s">
        <v>721</v>
      </c>
      <c r="H2372" s="106" t="s">
        <v>1027</v>
      </c>
      <c r="I2372" s="106">
        <v>6</v>
      </c>
      <c r="J2372" s="106" t="s">
        <v>722</v>
      </c>
      <c r="K2372" s="106">
        <v>6</v>
      </c>
      <c r="L2372" s="106" t="s">
        <v>765</v>
      </c>
      <c r="M2372" s="106" t="s">
        <v>700</v>
      </c>
      <c r="N2372" s="106">
        <v>0.52</v>
      </c>
      <c r="O2372" s="106">
        <v>1.2</v>
      </c>
      <c r="P2372" s="106" t="s">
        <v>714</v>
      </c>
      <c r="Q2372" s="107" t="s">
        <v>3151</v>
      </c>
      <c r="R2372" s="107" t="s">
        <v>275</v>
      </c>
    </row>
    <row r="2373" spans="2:18" ht="20.100000000000001" customHeight="1" x14ac:dyDescent="0.4">
      <c r="B2373" s="105" t="str">
        <f t="shared" si="108"/>
        <v/>
      </c>
      <c r="C2373" s="105" t="str">
        <f t="shared" si="109"/>
        <v/>
      </c>
      <c r="D2373" s="105" t="str">
        <f t="shared" si="110"/>
        <v/>
      </c>
      <c r="E2373" s="106" t="s">
        <v>695</v>
      </c>
      <c r="F2373" s="106" t="s">
        <v>1841</v>
      </c>
      <c r="G2373" s="106" t="s">
        <v>773</v>
      </c>
      <c r="H2373" s="106" t="s">
        <v>1817</v>
      </c>
      <c r="I2373" s="106">
        <v>6</v>
      </c>
      <c r="J2373" s="106" t="s">
        <v>774</v>
      </c>
      <c r="K2373" s="106">
        <v>6</v>
      </c>
      <c r="L2373" s="106" t="s">
        <v>733</v>
      </c>
      <c r="M2373" s="106" t="s">
        <v>700</v>
      </c>
      <c r="N2373" s="106">
        <v>0.52</v>
      </c>
      <c r="O2373" s="106">
        <v>1.2</v>
      </c>
      <c r="P2373" s="106" t="s">
        <v>714</v>
      </c>
      <c r="Q2373" s="107" t="s">
        <v>3152</v>
      </c>
      <c r="R2373" s="107" t="s">
        <v>275</v>
      </c>
    </row>
    <row r="2374" spans="2:18" ht="20.100000000000001" customHeight="1" x14ac:dyDescent="0.4">
      <c r="B2374" s="105" t="str">
        <f t="shared" si="108"/>
        <v/>
      </c>
      <c r="C2374" s="105" t="str">
        <f t="shared" si="109"/>
        <v/>
      </c>
      <c r="D2374" s="105" t="str">
        <f t="shared" si="110"/>
        <v/>
      </c>
      <c r="E2374" s="106" t="s">
        <v>695</v>
      </c>
      <c r="F2374" s="106" t="s">
        <v>1841</v>
      </c>
      <c r="G2374" s="106" t="s">
        <v>782</v>
      </c>
      <c r="H2374" s="106" t="s">
        <v>1817</v>
      </c>
      <c r="I2374" s="106">
        <v>6</v>
      </c>
      <c r="J2374" s="106" t="s">
        <v>783</v>
      </c>
      <c r="K2374" s="106">
        <v>6</v>
      </c>
      <c r="L2374" s="106" t="s">
        <v>733</v>
      </c>
      <c r="M2374" s="106" t="s">
        <v>700</v>
      </c>
      <c r="N2374" s="106">
        <v>0.41</v>
      </c>
      <c r="O2374" s="106">
        <v>1.2</v>
      </c>
      <c r="P2374" s="106" t="s">
        <v>714</v>
      </c>
      <c r="Q2374" s="107" t="s">
        <v>3153</v>
      </c>
      <c r="R2374" s="107" t="s">
        <v>275</v>
      </c>
    </row>
    <row r="2375" spans="2:18" ht="20.100000000000001" customHeight="1" x14ac:dyDescent="0.4">
      <c r="B2375" s="105" t="str">
        <f t="shared" si="108"/>
        <v/>
      </c>
      <c r="C2375" s="105" t="str">
        <f t="shared" si="109"/>
        <v/>
      </c>
      <c r="D2375" s="105" t="str">
        <f t="shared" si="110"/>
        <v/>
      </c>
      <c r="E2375" s="106" t="s">
        <v>695</v>
      </c>
      <c r="F2375" s="106" t="s">
        <v>794</v>
      </c>
      <c r="G2375" s="106" t="s">
        <v>773</v>
      </c>
      <c r="H2375" s="106" t="s">
        <v>1248</v>
      </c>
      <c r="I2375" s="106">
        <v>6</v>
      </c>
      <c r="J2375" s="106" t="s">
        <v>774</v>
      </c>
      <c r="K2375" s="106">
        <v>7</v>
      </c>
      <c r="L2375" s="106" t="s">
        <v>1248</v>
      </c>
      <c r="M2375" s="106" t="s">
        <v>924</v>
      </c>
      <c r="N2375" s="106">
        <v>0.43</v>
      </c>
      <c r="O2375" s="106">
        <v>1.2</v>
      </c>
      <c r="P2375" s="106" t="s">
        <v>714</v>
      </c>
      <c r="Q2375" s="107" t="s">
        <v>3154</v>
      </c>
      <c r="R2375" s="107" t="s">
        <v>13</v>
      </c>
    </row>
    <row r="2376" spans="2:18" ht="20.100000000000001" customHeight="1" x14ac:dyDescent="0.4">
      <c r="B2376" s="105" t="str">
        <f t="shared" si="108"/>
        <v/>
      </c>
      <c r="C2376" s="105" t="str">
        <f t="shared" si="109"/>
        <v/>
      </c>
      <c r="D2376" s="105" t="str">
        <f t="shared" si="110"/>
        <v/>
      </c>
      <c r="E2376" s="106" t="s">
        <v>695</v>
      </c>
      <c r="F2376" s="106" t="s">
        <v>794</v>
      </c>
      <c r="G2376" s="106" t="s">
        <v>778</v>
      </c>
      <c r="H2376" s="106" t="s">
        <v>1248</v>
      </c>
      <c r="I2376" s="106">
        <v>6</v>
      </c>
      <c r="J2376" s="106" t="s">
        <v>779</v>
      </c>
      <c r="K2376" s="106">
        <v>7</v>
      </c>
      <c r="L2376" s="106" t="s">
        <v>1248</v>
      </c>
      <c r="M2376" s="106" t="s">
        <v>924</v>
      </c>
      <c r="N2376" s="106">
        <v>0.43</v>
      </c>
      <c r="O2376" s="106">
        <v>1.2</v>
      </c>
      <c r="P2376" s="106" t="s">
        <v>714</v>
      </c>
      <c r="Q2376" s="107" t="s">
        <v>3155</v>
      </c>
      <c r="R2376" s="107" t="s">
        <v>13</v>
      </c>
    </row>
    <row r="2377" spans="2:18" ht="20.100000000000001" customHeight="1" x14ac:dyDescent="0.4">
      <c r="B2377" s="105" t="str">
        <f t="shared" si="108"/>
        <v/>
      </c>
      <c r="C2377" s="105" t="str">
        <f t="shared" si="109"/>
        <v/>
      </c>
      <c r="D2377" s="105" t="str">
        <f t="shared" si="110"/>
        <v/>
      </c>
      <c r="E2377" s="106" t="s">
        <v>695</v>
      </c>
      <c r="F2377" s="106" t="s">
        <v>794</v>
      </c>
      <c r="G2377" s="106" t="s">
        <v>782</v>
      </c>
      <c r="H2377" s="106" t="s">
        <v>1248</v>
      </c>
      <c r="I2377" s="106">
        <v>6</v>
      </c>
      <c r="J2377" s="106" t="s">
        <v>783</v>
      </c>
      <c r="K2377" s="106">
        <v>7</v>
      </c>
      <c r="L2377" s="106" t="s">
        <v>1248</v>
      </c>
      <c r="M2377" s="106" t="s">
        <v>924</v>
      </c>
      <c r="N2377" s="106">
        <v>0.36</v>
      </c>
      <c r="O2377" s="106">
        <v>1.2</v>
      </c>
      <c r="P2377" s="106" t="s">
        <v>714</v>
      </c>
      <c r="Q2377" s="107" t="s">
        <v>3156</v>
      </c>
      <c r="R2377" s="107" t="s">
        <v>13</v>
      </c>
    </row>
    <row r="2378" spans="2:18" ht="20.100000000000001" customHeight="1" x14ac:dyDescent="0.4">
      <c r="B2378" s="105" t="str">
        <f t="shared" si="108"/>
        <v/>
      </c>
      <c r="C2378" s="105" t="str">
        <f t="shared" si="109"/>
        <v/>
      </c>
      <c r="D2378" s="105" t="str">
        <f t="shared" si="110"/>
        <v/>
      </c>
      <c r="E2378" s="106" t="s">
        <v>695</v>
      </c>
      <c r="F2378" s="106" t="s">
        <v>1841</v>
      </c>
      <c r="G2378" s="106" t="s">
        <v>697</v>
      </c>
      <c r="H2378" s="106" t="s">
        <v>1027</v>
      </c>
      <c r="I2378" s="106">
        <v>8</v>
      </c>
      <c r="J2378" s="106" t="s">
        <v>1027</v>
      </c>
      <c r="K2378" s="106">
        <v>9</v>
      </c>
      <c r="L2378" s="106" t="s">
        <v>765</v>
      </c>
      <c r="M2378" s="106" t="s">
        <v>924</v>
      </c>
      <c r="N2378" s="106">
        <v>0.52</v>
      </c>
      <c r="O2378" s="106">
        <v>1.2</v>
      </c>
      <c r="P2378" s="106" t="s">
        <v>714</v>
      </c>
      <c r="Q2378" s="107" t="s">
        <v>3157</v>
      </c>
      <c r="R2378" s="107" t="s">
        <v>13</v>
      </c>
    </row>
    <row r="2379" spans="2:18" ht="20.100000000000001" customHeight="1" x14ac:dyDescent="0.4">
      <c r="B2379" s="105" t="str">
        <f t="shared" si="108"/>
        <v/>
      </c>
      <c r="C2379" s="105" t="str">
        <f t="shared" si="109"/>
        <v/>
      </c>
      <c r="D2379" s="105" t="str">
        <f t="shared" si="110"/>
        <v/>
      </c>
      <c r="E2379" s="106" t="s">
        <v>695</v>
      </c>
      <c r="F2379" s="106" t="s">
        <v>1841</v>
      </c>
      <c r="G2379" s="106" t="s">
        <v>710</v>
      </c>
      <c r="H2379" s="106" t="s">
        <v>1817</v>
      </c>
      <c r="I2379" s="106">
        <v>10</v>
      </c>
      <c r="J2379" s="106" t="s">
        <v>711</v>
      </c>
      <c r="K2379" s="106">
        <v>10</v>
      </c>
      <c r="L2379" s="106" t="s">
        <v>733</v>
      </c>
      <c r="M2379" s="106" t="s">
        <v>924</v>
      </c>
      <c r="N2379" s="106">
        <v>0.53</v>
      </c>
      <c r="O2379" s="106">
        <v>1.2</v>
      </c>
      <c r="P2379" s="106" t="s">
        <v>714</v>
      </c>
      <c r="Q2379" s="107" t="s">
        <v>3158</v>
      </c>
      <c r="R2379" s="107" t="s">
        <v>13</v>
      </c>
    </row>
    <row r="2380" spans="2:18" ht="20.100000000000001" customHeight="1" x14ac:dyDescent="0.4">
      <c r="B2380" s="105" t="str">
        <f t="shared" si="108"/>
        <v/>
      </c>
      <c r="C2380" s="105" t="str">
        <f t="shared" si="109"/>
        <v/>
      </c>
      <c r="D2380" s="105" t="str">
        <f t="shared" si="110"/>
        <v/>
      </c>
      <c r="E2380" s="106" t="s">
        <v>695</v>
      </c>
      <c r="F2380" s="106" t="s">
        <v>1841</v>
      </c>
      <c r="G2380" s="106" t="s">
        <v>710</v>
      </c>
      <c r="H2380" s="106" t="s">
        <v>1027</v>
      </c>
      <c r="I2380" s="106">
        <v>9</v>
      </c>
      <c r="J2380" s="106" t="s">
        <v>711</v>
      </c>
      <c r="K2380" s="106">
        <v>9</v>
      </c>
      <c r="L2380" s="106" t="s">
        <v>765</v>
      </c>
      <c r="M2380" s="106" t="s">
        <v>924</v>
      </c>
      <c r="N2380" s="106">
        <v>0.52</v>
      </c>
      <c r="O2380" s="106">
        <v>1.2</v>
      </c>
      <c r="P2380" s="106" t="s">
        <v>714</v>
      </c>
      <c r="Q2380" s="107" t="s">
        <v>3159</v>
      </c>
      <c r="R2380" s="107" t="s">
        <v>13</v>
      </c>
    </row>
    <row r="2381" spans="2:18" ht="20.100000000000001" customHeight="1" x14ac:dyDescent="0.4">
      <c r="B2381" s="105" t="str">
        <f t="shared" si="108"/>
        <v/>
      </c>
      <c r="C2381" s="105" t="str">
        <f t="shared" si="109"/>
        <v/>
      </c>
      <c r="D2381" s="105" t="str">
        <f t="shared" si="110"/>
        <v/>
      </c>
      <c r="E2381" s="106" t="s">
        <v>695</v>
      </c>
      <c r="F2381" s="106" t="s">
        <v>1841</v>
      </c>
      <c r="G2381" s="106" t="s">
        <v>721</v>
      </c>
      <c r="H2381" s="106" t="s">
        <v>1817</v>
      </c>
      <c r="I2381" s="106">
        <v>9</v>
      </c>
      <c r="J2381" s="106" t="s">
        <v>722</v>
      </c>
      <c r="K2381" s="106">
        <v>10</v>
      </c>
      <c r="L2381" s="106" t="s">
        <v>733</v>
      </c>
      <c r="M2381" s="106" t="s">
        <v>924</v>
      </c>
      <c r="N2381" s="106">
        <v>0.52</v>
      </c>
      <c r="O2381" s="106">
        <v>1.2</v>
      </c>
      <c r="P2381" s="106" t="s">
        <v>714</v>
      </c>
      <c r="Q2381" s="107" t="s">
        <v>3160</v>
      </c>
      <c r="R2381" s="107" t="s">
        <v>13</v>
      </c>
    </row>
    <row r="2382" spans="2:18" ht="20.100000000000001" customHeight="1" x14ac:dyDescent="0.4">
      <c r="B2382" s="105" t="str">
        <f t="shared" si="108"/>
        <v/>
      </c>
      <c r="C2382" s="105" t="str">
        <f t="shared" si="109"/>
        <v/>
      </c>
      <c r="D2382" s="105" t="str">
        <f t="shared" si="110"/>
        <v/>
      </c>
      <c r="E2382" s="106" t="s">
        <v>695</v>
      </c>
      <c r="F2382" s="106" t="s">
        <v>1841</v>
      </c>
      <c r="G2382" s="106" t="s">
        <v>721</v>
      </c>
      <c r="H2382" s="106" t="s">
        <v>1027</v>
      </c>
      <c r="I2382" s="106">
        <v>8</v>
      </c>
      <c r="J2382" s="106" t="s">
        <v>722</v>
      </c>
      <c r="K2382" s="106">
        <v>9</v>
      </c>
      <c r="L2382" s="106" t="s">
        <v>765</v>
      </c>
      <c r="M2382" s="106" t="s">
        <v>924</v>
      </c>
      <c r="N2382" s="106">
        <v>0.52</v>
      </c>
      <c r="O2382" s="106">
        <v>1.2</v>
      </c>
      <c r="P2382" s="106" t="s">
        <v>714</v>
      </c>
      <c r="Q2382" s="107" t="s">
        <v>3161</v>
      </c>
      <c r="R2382" s="107" t="s">
        <v>13</v>
      </c>
    </row>
    <row r="2383" spans="2:18" ht="20.100000000000001" customHeight="1" x14ac:dyDescent="0.4">
      <c r="B2383" s="105" t="str">
        <f t="shared" si="108"/>
        <v/>
      </c>
      <c r="C2383" s="105" t="str">
        <f t="shared" si="109"/>
        <v/>
      </c>
      <c r="D2383" s="105" t="str">
        <f t="shared" si="110"/>
        <v/>
      </c>
      <c r="E2383" s="106" t="s">
        <v>695</v>
      </c>
      <c r="F2383" s="106" t="s">
        <v>1841</v>
      </c>
      <c r="G2383" s="106" t="s">
        <v>773</v>
      </c>
      <c r="H2383" s="106" t="s">
        <v>707</v>
      </c>
      <c r="I2383" s="106">
        <v>9</v>
      </c>
      <c r="J2383" s="106" t="s">
        <v>774</v>
      </c>
      <c r="K2383" s="106">
        <v>10</v>
      </c>
      <c r="L2383" s="106" t="s">
        <v>729</v>
      </c>
      <c r="M2383" s="106" t="s">
        <v>924</v>
      </c>
      <c r="N2383" s="106">
        <v>0.53</v>
      </c>
      <c r="O2383" s="106">
        <v>1.2</v>
      </c>
      <c r="P2383" s="106" t="s">
        <v>714</v>
      </c>
      <c r="Q2383" s="107" t="s">
        <v>3162</v>
      </c>
      <c r="R2383" s="107" t="s">
        <v>13</v>
      </c>
    </row>
    <row r="2384" spans="2:18" ht="20.100000000000001" customHeight="1" x14ac:dyDescent="0.4">
      <c r="B2384" s="105" t="str">
        <f t="shared" ref="B2384:B2447" si="111">IF(OR($C$10="",$C$11=""),"",IFERROR(IF(AND($U$22&lt;&gt;R2384,$V$22&lt;&gt;R2384),"－",IF(AND(COUNTIF($C$10,"*樹脂スペーサー*")&gt;0,OR(M2384="空気",F2384="一般",F2384="一般ＰＧ")),"－",IF(AND($W$25&gt;0,$W$25&gt;=O2384),$U$25,IF(AND($W$26&gt;0,$W$26&gt;=O2384),$U$26,IF(AND($W$27&gt;0,$W$27&gt;=O2384),$U$27,IF(AND($W$28&gt;0,$W$28&gt;=O2384),$U$28,IF(AND($W$29&gt;0,$W$29&gt;=O2384),$U$29,IF(AND($W$30&gt;0,$W$30&gt;=O2384),$U$30,IF(AND($W$31&gt;0,$W$31&gt;=O2384),$U$31,"－"))))))))),"－"))</f>
        <v/>
      </c>
      <c r="C2384" s="105" t="str">
        <f t="shared" ref="C2384:C2447" si="112">IF(B2384="","",IF(B2384&lt;&gt;"－",VLOOKUP(B2384,$U$25:$V$31,2,FALSE),"－"))</f>
        <v/>
      </c>
      <c r="D2384" s="105" t="str">
        <f t="shared" ref="D2384:D2447" si="113">IF($H$9="","",IF($V$38&lt;&gt;"断熱等","－",IF(AND(COUNTIF($V$34,"*樹脂スペーサー*")&gt;0,OR(M2384="空気",F2384="一般",F2384="一般ＰＧ")),"－",IF(AND($V$35&lt;&gt;R2384,$W$35&lt;&gt;R2384),"－",IF(MID($H$9,10,1)="Z",IF(N2384&lt;=0.65,"○","－"),IF($V$36&gt;=O2384,"○","－"))))))</f>
        <v/>
      </c>
      <c r="E2384" s="106" t="s">
        <v>695</v>
      </c>
      <c r="F2384" s="106" t="s">
        <v>1841</v>
      </c>
      <c r="G2384" s="106" t="s">
        <v>773</v>
      </c>
      <c r="H2384" s="106" t="s">
        <v>1817</v>
      </c>
      <c r="I2384" s="106">
        <v>8</v>
      </c>
      <c r="J2384" s="106" t="s">
        <v>774</v>
      </c>
      <c r="K2384" s="106">
        <v>9</v>
      </c>
      <c r="L2384" s="106" t="s">
        <v>733</v>
      </c>
      <c r="M2384" s="106" t="s">
        <v>924</v>
      </c>
      <c r="N2384" s="106">
        <v>0.52</v>
      </c>
      <c r="O2384" s="106">
        <v>1.2</v>
      </c>
      <c r="P2384" s="106" t="s">
        <v>714</v>
      </c>
      <c r="Q2384" s="107" t="s">
        <v>3163</v>
      </c>
      <c r="R2384" s="107" t="s">
        <v>13</v>
      </c>
    </row>
    <row r="2385" spans="2:18" ht="20.100000000000001" customHeight="1" x14ac:dyDescent="0.4">
      <c r="B2385" s="105" t="str">
        <f t="shared" si="111"/>
        <v/>
      </c>
      <c r="C2385" s="105" t="str">
        <f t="shared" si="112"/>
        <v/>
      </c>
      <c r="D2385" s="105" t="str">
        <f t="shared" si="113"/>
        <v/>
      </c>
      <c r="E2385" s="106" t="s">
        <v>695</v>
      </c>
      <c r="F2385" s="106" t="s">
        <v>1841</v>
      </c>
      <c r="G2385" s="106" t="s">
        <v>778</v>
      </c>
      <c r="H2385" s="106" t="s">
        <v>707</v>
      </c>
      <c r="I2385" s="106">
        <v>9</v>
      </c>
      <c r="J2385" s="106" t="s">
        <v>779</v>
      </c>
      <c r="K2385" s="106">
        <v>10</v>
      </c>
      <c r="L2385" s="106" t="s">
        <v>729</v>
      </c>
      <c r="M2385" s="106" t="s">
        <v>924</v>
      </c>
      <c r="N2385" s="106">
        <v>0.53</v>
      </c>
      <c r="O2385" s="106">
        <v>1.2</v>
      </c>
      <c r="P2385" s="106" t="s">
        <v>714</v>
      </c>
      <c r="Q2385" s="107" t="s">
        <v>3164</v>
      </c>
      <c r="R2385" s="107" t="s">
        <v>13</v>
      </c>
    </row>
    <row r="2386" spans="2:18" ht="20.100000000000001" customHeight="1" x14ac:dyDescent="0.4">
      <c r="B2386" s="105" t="str">
        <f t="shared" si="111"/>
        <v/>
      </c>
      <c r="C2386" s="105" t="str">
        <f t="shared" si="112"/>
        <v/>
      </c>
      <c r="D2386" s="105" t="str">
        <f t="shared" si="113"/>
        <v/>
      </c>
      <c r="E2386" s="106" t="s">
        <v>695</v>
      </c>
      <c r="F2386" s="106" t="s">
        <v>1841</v>
      </c>
      <c r="G2386" s="106" t="s">
        <v>778</v>
      </c>
      <c r="H2386" s="106" t="s">
        <v>1817</v>
      </c>
      <c r="I2386" s="106">
        <v>8</v>
      </c>
      <c r="J2386" s="106" t="s">
        <v>779</v>
      </c>
      <c r="K2386" s="106">
        <v>9</v>
      </c>
      <c r="L2386" s="106" t="s">
        <v>733</v>
      </c>
      <c r="M2386" s="106" t="s">
        <v>924</v>
      </c>
      <c r="N2386" s="106">
        <v>0.52</v>
      </c>
      <c r="O2386" s="106">
        <v>1.2</v>
      </c>
      <c r="P2386" s="106" t="s">
        <v>714</v>
      </c>
      <c r="Q2386" s="107" t="s">
        <v>3165</v>
      </c>
      <c r="R2386" s="107" t="s">
        <v>13</v>
      </c>
    </row>
    <row r="2387" spans="2:18" ht="20.100000000000001" customHeight="1" x14ac:dyDescent="0.4">
      <c r="B2387" s="105" t="str">
        <f t="shared" si="111"/>
        <v/>
      </c>
      <c r="C2387" s="105" t="str">
        <f t="shared" si="112"/>
        <v/>
      </c>
      <c r="D2387" s="105" t="str">
        <f t="shared" si="113"/>
        <v/>
      </c>
      <c r="E2387" s="106" t="s">
        <v>695</v>
      </c>
      <c r="F2387" s="106" t="s">
        <v>1841</v>
      </c>
      <c r="G2387" s="106" t="s">
        <v>782</v>
      </c>
      <c r="H2387" s="106" t="s">
        <v>707</v>
      </c>
      <c r="I2387" s="106">
        <v>9</v>
      </c>
      <c r="J2387" s="106" t="s">
        <v>783</v>
      </c>
      <c r="K2387" s="106">
        <v>10</v>
      </c>
      <c r="L2387" s="106" t="s">
        <v>729</v>
      </c>
      <c r="M2387" s="106" t="s">
        <v>924</v>
      </c>
      <c r="N2387" s="106">
        <v>0.42</v>
      </c>
      <c r="O2387" s="106">
        <v>1.2</v>
      </c>
      <c r="P2387" s="106" t="s">
        <v>714</v>
      </c>
      <c r="Q2387" s="107" t="s">
        <v>3166</v>
      </c>
      <c r="R2387" s="107" t="s">
        <v>13</v>
      </c>
    </row>
    <row r="2388" spans="2:18" ht="20.100000000000001" customHeight="1" x14ac:dyDescent="0.4">
      <c r="B2388" s="105" t="str">
        <f t="shared" si="111"/>
        <v/>
      </c>
      <c r="C2388" s="105" t="str">
        <f t="shared" si="112"/>
        <v/>
      </c>
      <c r="D2388" s="105" t="str">
        <f t="shared" si="113"/>
        <v/>
      </c>
      <c r="E2388" s="106" t="s">
        <v>695</v>
      </c>
      <c r="F2388" s="106" t="s">
        <v>1841</v>
      </c>
      <c r="G2388" s="106" t="s">
        <v>782</v>
      </c>
      <c r="H2388" s="106" t="s">
        <v>1817</v>
      </c>
      <c r="I2388" s="106">
        <v>8</v>
      </c>
      <c r="J2388" s="106" t="s">
        <v>783</v>
      </c>
      <c r="K2388" s="106">
        <v>9</v>
      </c>
      <c r="L2388" s="106" t="s">
        <v>733</v>
      </c>
      <c r="M2388" s="106" t="s">
        <v>924</v>
      </c>
      <c r="N2388" s="106">
        <v>0.41</v>
      </c>
      <c r="O2388" s="106">
        <v>1.2</v>
      </c>
      <c r="P2388" s="106" t="s">
        <v>714</v>
      </c>
      <c r="Q2388" s="107" t="s">
        <v>3167</v>
      </c>
      <c r="R2388" s="107" t="s">
        <v>13</v>
      </c>
    </row>
    <row r="2389" spans="2:18" ht="20.100000000000001" customHeight="1" x14ac:dyDescent="0.4">
      <c r="B2389" s="105" t="str">
        <f t="shared" si="111"/>
        <v/>
      </c>
      <c r="C2389" s="105" t="str">
        <f t="shared" si="112"/>
        <v/>
      </c>
      <c r="D2389" s="105" t="str">
        <f t="shared" si="113"/>
        <v/>
      </c>
      <c r="E2389" s="106" t="s">
        <v>2406</v>
      </c>
      <c r="F2389" s="106" t="s">
        <v>2829</v>
      </c>
      <c r="G2389" s="106" t="s">
        <v>697</v>
      </c>
      <c r="H2389" s="106" t="s">
        <v>707</v>
      </c>
      <c r="I2389" s="106">
        <v>16</v>
      </c>
      <c r="J2389" s="106"/>
      <c r="K2389" s="106"/>
      <c r="L2389" s="106" t="s">
        <v>729</v>
      </c>
      <c r="M2389" s="106" t="s">
        <v>924</v>
      </c>
      <c r="N2389" s="106">
        <v>0.59</v>
      </c>
      <c r="O2389" s="106">
        <v>1.2</v>
      </c>
      <c r="P2389" s="106" t="s">
        <v>714</v>
      </c>
      <c r="Q2389" s="107" t="s">
        <v>3168</v>
      </c>
      <c r="R2389" s="107" t="s">
        <v>282</v>
      </c>
    </row>
    <row r="2390" spans="2:18" ht="20.100000000000001" customHeight="1" x14ac:dyDescent="0.4">
      <c r="B2390" s="105" t="str">
        <f t="shared" si="111"/>
        <v/>
      </c>
      <c r="C2390" s="105" t="str">
        <f t="shared" si="112"/>
        <v/>
      </c>
      <c r="D2390" s="105" t="str">
        <f t="shared" si="113"/>
        <v/>
      </c>
      <c r="E2390" s="106" t="s">
        <v>2406</v>
      </c>
      <c r="F2390" s="106" t="s">
        <v>2829</v>
      </c>
      <c r="G2390" s="106" t="s">
        <v>697</v>
      </c>
      <c r="H2390" s="106" t="s">
        <v>1817</v>
      </c>
      <c r="I2390" s="106">
        <v>16</v>
      </c>
      <c r="J2390" s="106"/>
      <c r="K2390" s="106"/>
      <c r="L2390" s="106" t="s">
        <v>729</v>
      </c>
      <c r="M2390" s="106" t="s">
        <v>924</v>
      </c>
      <c r="N2390" s="106">
        <v>0.57999999999999996</v>
      </c>
      <c r="O2390" s="106">
        <v>1.2</v>
      </c>
      <c r="P2390" s="106" t="s">
        <v>714</v>
      </c>
      <c r="Q2390" s="107" t="s">
        <v>3169</v>
      </c>
      <c r="R2390" s="107" t="s">
        <v>282</v>
      </c>
    </row>
    <row r="2391" spans="2:18" ht="20.100000000000001" customHeight="1" x14ac:dyDescent="0.4">
      <c r="B2391" s="105" t="str">
        <f t="shared" si="111"/>
        <v/>
      </c>
      <c r="C2391" s="105" t="str">
        <f t="shared" si="112"/>
        <v/>
      </c>
      <c r="D2391" s="105" t="str">
        <f t="shared" si="113"/>
        <v/>
      </c>
      <c r="E2391" s="106" t="s">
        <v>2406</v>
      </c>
      <c r="F2391" s="106" t="s">
        <v>2829</v>
      </c>
      <c r="G2391" s="106" t="s">
        <v>697</v>
      </c>
      <c r="H2391" s="106" t="s">
        <v>1817</v>
      </c>
      <c r="I2391" s="106">
        <v>16</v>
      </c>
      <c r="J2391" s="106"/>
      <c r="K2391" s="106"/>
      <c r="L2391" s="106" t="s">
        <v>733</v>
      </c>
      <c r="M2391" s="106" t="s">
        <v>924</v>
      </c>
      <c r="N2391" s="106">
        <v>0.57999999999999996</v>
      </c>
      <c r="O2391" s="106">
        <v>1.2</v>
      </c>
      <c r="P2391" s="106" t="s">
        <v>714</v>
      </c>
      <c r="Q2391" s="107" t="s">
        <v>3170</v>
      </c>
      <c r="R2391" s="107" t="s">
        <v>282</v>
      </c>
    </row>
    <row r="2392" spans="2:18" ht="20.100000000000001" customHeight="1" x14ac:dyDescent="0.4">
      <c r="B2392" s="105" t="str">
        <f t="shared" si="111"/>
        <v/>
      </c>
      <c r="C2392" s="105" t="str">
        <f t="shared" si="112"/>
        <v/>
      </c>
      <c r="D2392" s="105" t="str">
        <f t="shared" si="113"/>
        <v/>
      </c>
      <c r="E2392" s="106" t="s">
        <v>2406</v>
      </c>
      <c r="F2392" s="106" t="s">
        <v>2829</v>
      </c>
      <c r="G2392" s="106" t="s">
        <v>697</v>
      </c>
      <c r="H2392" s="106" t="s">
        <v>1027</v>
      </c>
      <c r="I2392" s="106">
        <v>16</v>
      </c>
      <c r="J2392" s="106"/>
      <c r="K2392" s="106"/>
      <c r="L2392" s="106" t="s">
        <v>733</v>
      </c>
      <c r="M2392" s="106" t="s">
        <v>924</v>
      </c>
      <c r="N2392" s="106">
        <v>0.56999999999999995</v>
      </c>
      <c r="O2392" s="106">
        <v>1.2</v>
      </c>
      <c r="P2392" s="106" t="s">
        <v>714</v>
      </c>
      <c r="Q2392" s="107" t="s">
        <v>3171</v>
      </c>
      <c r="R2392" s="107" t="s">
        <v>282</v>
      </c>
    </row>
    <row r="2393" spans="2:18" ht="20.100000000000001" customHeight="1" x14ac:dyDescent="0.4">
      <c r="B2393" s="105" t="str">
        <f t="shared" si="111"/>
        <v/>
      </c>
      <c r="C2393" s="105" t="str">
        <f t="shared" si="112"/>
        <v/>
      </c>
      <c r="D2393" s="105" t="str">
        <f t="shared" si="113"/>
        <v/>
      </c>
      <c r="E2393" s="106" t="s">
        <v>2406</v>
      </c>
      <c r="F2393" s="106" t="s">
        <v>2829</v>
      </c>
      <c r="G2393" s="106" t="s">
        <v>697</v>
      </c>
      <c r="H2393" s="106" t="s">
        <v>1027</v>
      </c>
      <c r="I2393" s="106">
        <v>16</v>
      </c>
      <c r="J2393" s="106"/>
      <c r="K2393" s="106"/>
      <c r="L2393" s="106" t="s">
        <v>765</v>
      </c>
      <c r="M2393" s="106" t="s">
        <v>924</v>
      </c>
      <c r="N2393" s="106">
        <v>0.56999999999999995</v>
      </c>
      <c r="O2393" s="106">
        <v>1.2</v>
      </c>
      <c r="P2393" s="106" t="s">
        <v>714</v>
      </c>
      <c r="Q2393" s="107" t="s">
        <v>3172</v>
      </c>
      <c r="R2393" s="107" t="s">
        <v>282</v>
      </c>
    </row>
    <row r="2394" spans="2:18" ht="20.100000000000001" customHeight="1" x14ac:dyDescent="0.4">
      <c r="B2394" s="105" t="str">
        <f t="shared" si="111"/>
        <v/>
      </c>
      <c r="C2394" s="105" t="str">
        <f t="shared" si="112"/>
        <v/>
      </c>
      <c r="D2394" s="105" t="str">
        <f t="shared" si="113"/>
        <v/>
      </c>
      <c r="E2394" s="106" t="s">
        <v>2406</v>
      </c>
      <c r="F2394" s="106" t="s">
        <v>2829</v>
      </c>
      <c r="G2394" s="106" t="s">
        <v>697</v>
      </c>
      <c r="H2394" s="106" t="s">
        <v>1389</v>
      </c>
      <c r="I2394" s="106">
        <v>16</v>
      </c>
      <c r="J2394" s="106"/>
      <c r="K2394" s="106"/>
      <c r="L2394" s="106" t="s">
        <v>765</v>
      </c>
      <c r="M2394" s="106" t="s">
        <v>924</v>
      </c>
      <c r="N2394" s="106">
        <v>0.56000000000000005</v>
      </c>
      <c r="O2394" s="106">
        <v>1.2</v>
      </c>
      <c r="P2394" s="106" t="s">
        <v>714</v>
      </c>
      <c r="Q2394" s="107" t="s">
        <v>3173</v>
      </c>
      <c r="R2394" s="107" t="s">
        <v>282</v>
      </c>
    </row>
    <row r="2395" spans="2:18" ht="20.100000000000001" customHeight="1" x14ac:dyDescent="0.4">
      <c r="B2395" s="105" t="str">
        <f t="shared" si="111"/>
        <v/>
      </c>
      <c r="C2395" s="105" t="str">
        <f t="shared" si="112"/>
        <v/>
      </c>
      <c r="D2395" s="105" t="str">
        <f t="shared" si="113"/>
        <v/>
      </c>
      <c r="E2395" s="106" t="s">
        <v>2406</v>
      </c>
      <c r="F2395" s="106" t="s">
        <v>2829</v>
      </c>
      <c r="G2395" s="106" t="s">
        <v>697</v>
      </c>
      <c r="H2395" s="106" t="s">
        <v>1389</v>
      </c>
      <c r="I2395" s="106">
        <v>16</v>
      </c>
      <c r="J2395" s="106"/>
      <c r="K2395" s="106"/>
      <c r="L2395" s="106" t="s">
        <v>1248</v>
      </c>
      <c r="M2395" s="106" t="s">
        <v>924</v>
      </c>
      <c r="N2395" s="106">
        <v>0.56000000000000005</v>
      </c>
      <c r="O2395" s="106">
        <v>1.2</v>
      </c>
      <c r="P2395" s="106" t="s">
        <v>714</v>
      </c>
      <c r="Q2395" s="107" t="s">
        <v>3174</v>
      </c>
      <c r="R2395" s="107" t="s">
        <v>282</v>
      </c>
    </row>
    <row r="2396" spans="2:18" ht="20.100000000000001" customHeight="1" x14ac:dyDescent="0.4">
      <c r="B2396" s="105" t="str">
        <f t="shared" si="111"/>
        <v/>
      </c>
      <c r="C2396" s="105" t="str">
        <f t="shared" si="112"/>
        <v/>
      </c>
      <c r="D2396" s="105" t="str">
        <f t="shared" si="113"/>
        <v/>
      </c>
      <c r="E2396" s="106" t="s">
        <v>2406</v>
      </c>
      <c r="F2396" s="106" t="s">
        <v>2829</v>
      </c>
      <c r="G2396" s="106" t="s">
        <v>710</v>
      </c>
      <c r="H2396" s="106" t="s">
        <v>711</v>
      </c>
      <c r="I2396" s="106">
        <v>16</v>
      </c>
      <c r="J2396" s="106"/>
      <c r="K2396" s="106"/>
      <c r="L2396" s="106" t="s">
        <v>729</v>
      </c>
      <c r="M2396" s="106" t="s">
        <v>924</v>
      </c>
      <c r="N2396" s="106">
        <v>0.57999999999999996</v>
      </c>
      <c r="O2396" s="106">
        <v>1.2</v>
      </c>
      <c r="P2396" s="106" t="s">
        <v>714</v>
      </c>
      <c r="Q2396" s="107" t="s">
        <v>3175</v>
      </c>
      <c r="R2396" s="107" t="s">
        <v>282</v>
      </c>
    </row>
    <row r="2397" spans="2:18" ht="20.100000000000001" customHeight="1" x14ac:dyDescent="0.4">
      <c r="B2397" s="105" t="str">
        <f t="shared" si="111"/>
        <v/>
      </c>
      <c r="C2397" s="105" t="str">
        <f t="shared" si="112"/>
        <v/>
      </c>
      <c r="D2397" s="105" t="str">
        <f t="shared" si="113"/>
        <v/>
      </c>
      <c r="E2397" s="106" t="s">
        <v>2406</v>
      </c>
      <c r="F2397" s="106" t="s">
        <v>2829</v>
      </c>
      <c r="G2397" s="106" t="s">
        <v>710</v>
      </c>
      <c r="H2397" s="106" t="s">
        <v>711</v>
      </c>
      <c r="I2397" s="106">
        <v>16</v>
      </c>
      <c r="J2397" s="106"/>
      <c r="K2397" s="106"/>
      <c r="L2397" s="106" t="s">
        <v>733</v>
      </c>
      <c r="M2397" s="106" t="s">
        <v>924</v>
      </c>
      <c r="N2397" s="106">
        <v>0.57999999999999996</v>
      </c>
      <c r="O2397" s="106">
        <v>1.2</v>
      </c>
      <c r="P2397" s="106" t="s">
        <v>714</v>
      </c>
      <c r="Q2397" s="107" t="s">
        <v>3176</v>
      </c>
      <c r="R2397" s="107" t="s">
        <v>282</v>
      </c>
    </row>
    <row r="2398" spans="2:18" ht="20.100000000000001" customHeight="1" x14ac:dyDescent="0.4">
      <c r="B2398" s="105" t="str">
        <f t="shared" si="111"/>
        <v/>
      </c>
      <c r="C2398" s="105" t="str">
        <f t="shared" si="112"/>
        <v/>
      </c>
      <c r="D2398" s="105" t="str">
        <f t="shared" si="113"/>
        <v/>
      </c>
      <c r="E2398" s="106" t="s">
        <v>2406</v>
      </c>
      <c r="F2398" s="106" t="s">
        <v>2829</v>
      </c>
      <c r="G2398" s="106" t="s">
        <v>710</v>
      </c>
      <c r="H2398" s="106" t="s">
        <v>711</v>
      </c>
      <c r="I2398" s="106">
        <v>16</v>
      </c>
      <c r="J2398" s="106"/>
      <c r="K2398" s="106"/>
      <c r="L2398" s="106" t="s">
        <v>765</v>
      </c>
      <c r="M2398" s="106" t="s">
        <v>924</v>
      </c>
      <c r="N2398" s="106">
        <v>0.56999999999999995</v>
      </c>
      <c r="O2398" s="106">
        <v>1.2</v>
      </c>
      <c r="P2398" s="106" t="s">
        <v>714</v>
      </c>
      <c r="Q2398" s="107" t="s">
        <v>3177</v>
      </c>
      <c r="R2398" s="107" t="s">
        <v>282</v>
      </c>
    </row>
    <row r="2399" spans="2:18" ht="20.100000000000001" customHeight="1" x14ac:dyDescent="0.4">
      <c r="B2399" s="105" t="str">
        <f t="shared" si="111"/>
        <v/>
      </c>
      <c r="C2399" s="105" t="str">
        <f t="shared" si="112"/>
        <v/>
      </c>
      <c r="D2399" s="105" t="str">
        <f t="shared" si="113"/>
        <v/>
      </c>
      <c r="E2399" s="106" t="s">
        <v>2406</v>
      </c>
      <c r="F2399" s="106" t="s">
        <v>2829</v>
      </c>
      <c r="G2399" s="106" t="s">
        <v>710</v>
      </c>
      <c r="H2399" s="106" t="s">
        <v>1098</v>
      </c>
      <c r="I2399" s="106">
        <v>16</v>
      </c>
      <c r="J2399" s="106"/>
      <c r="K2399" s="106"/>
      <c r="L2399" s="106" t="s">
        <v>765</v>
      </c>
      <c r="M2399" s="106" t="s">
        <v>924</v>
      </c>
      <c r="N2399" s="106">
        <v>0.56000000000000005</v>
      </c>
      <c r="O2399" s="106">
        <v>1.2</v>
      </c>
      <c r="P2399" s="106" t="s">
        <v>714</v>
      </c>
      <c r="Q2399" s="107" t="s">
        <v>3178</v>
      </c>
      <c r="R2399" s="107" t="s">
        <v>282</v>
      </c>
    </row>
    <row r="2400" spans="2:18" ht="20.100000000000001" customHeight="1" x14ac:dyDescent="0.4">
      <c r="B2400" s="105" t="str">
        <f t="shared" si="111"/>
        <v/>
      </c>
      <c r="C2400" s="105" t="str">
        <f t="shared" si="112"/>
        <v/>
      </c>
      <c r="D2400" s="105" t="str">
        <f t="shared" si="113"/>
        <v/>
      </c>
      <c r="E2400" s="106" t="s">
        <v>2406</v>
      </c>
      <c r="F2400" s="106" t="s">
        <v>2829</v>
      </c>
      <c r="G2400" s="106" t="s">
        <v>710</v>
      </c>
      <c r="H2400" s="106" t="s">
        <v>1098</v>
      </c>
      <c r="I2400" s="106">
        <v>16</v>
      </c>
      <c r="J2400" s="106"/>
      <c r="K2400" s="106"/>
      <c r="L2400" s="106" t="s">
        <v>1248</v>
      </c>
      <c r="M2400" s="106" t="s">
        <v>924</v>
      </c>
      <c r="N2400" s="106">
        <v>0.56000000000000005</v>
      </c>
      <c r="O2400" s="106">
        <v>1.2</v>
      </c>
      <c r="P2400" s="106" t="s">
        <v>714</v>
      </c>
      <c r="Q2400" s="107" t="s">
        <v>3179</v>
      </c>
      <c r="R2400" s="107" t="s">
        <v>282</v>
      </c>
    </row>
    <row r="2401" spans="2:18" ht="20.100000000000001" customHeight="1" x14ac:dyDescent="0.4">
      <c r="B2401" s="105" t="str">
        <f t="shared" si="111"/>
        <v/>
      </c>
      <c r="C2401" s="105" t="str">
        <f t="shared" si="112"/>
        <v/>
      </c>
      <c r="D2401" s="105" t="str">
        <f t="shared" si="113"/>
        <v/>
      </c>
      <c r="E2401" s="106" t="s">
        <v>2406</v>
      </c>
      <c r="F2401" s="106" t="s">
        <v>2829</v>
      </c>
      <c r="G2401" s="106" t="s">
        <v>721</v>
      </c>
      <c r="H2401" s="106" t="s">
        <v>722</v>
      </c>
      <c r="I2401" s="106">
        <v>16</v>
      </c>
      <c r="J2401" s="106"/>
      <c r="K2401" s="106"/>
      <c r="L2401" s="106" t="s">
        <v>729</v>
      </c>
      <c r="M2401" s="106" t="s">
        <v>924</v>
      </c>
      <c r="N2401" s="106">
        <v>0.56999999999999995</v>
      </c>
      <c r="O2401" s="106">
        <v>1.2</v>
      </c>
      <c r="P2401" s="106" t="s">
        <v>714</v>
      </c>
      <c r="Q2401" s="107" t="s">
        <v>3180</v>
      </c>
      <c r="R2401" s="107" t="s">
        <v>282</v>
      </c>
    </row>
    <row r="2402" spans="2:18" ht="20.100000000000001" customHeight="1" x14ac:dyDescent="0.4">
      <c r="B2402" s="105" t="str">
        <f t="shared" si="111"/>
        <v/>
      </c>
      <c r="C2402" s="105" t="str">
        <f t="shared" si="112"/>
        <v/>
      </c>
      <c r="D2402" s="105" t="str">
        <f t="shared" si="113"/>
        <v/>
      </c>
      <c r="E2402" s="106" t="s">
        <v>2406</v>
      </c>
      <c r="F2402" s="106" t="s">
        <v>2829</v>
      </c>
      <c r="G2402" s="106" t="s">
        <v>721</v>
      </c>
      <c r="H2402" s="106" t="s">
        <v>722</v>
      </c>
      <c r="I2402" s="106">
        <v>16</v>
      </c>
      <c r="J2402" s="106"/>
      <c r="K2402" s="106"/>
      <c r="L2402" s="106" t="s">
        <v>733</v>
      </c>
      <c r="M2402" s="106" t="s">
        <v>924</v>
      </c>
      <c r="N2402" s="106">
        <v>0.56999999999999995</v>
      </c>
      <c r="O2402" s="106">
        <v>1.2</v>
      </c>
      <c r="P2402" s="106" t="s">
        <v>714</v>
      </c>
      <c r="Q2402" s="107" t="s">
        <v>3181</v>
      </c>
      <c r="R2402" s="107" t="s">
        <v>282</v>
      </c>
    </row>
    <row r="2403" spans="2:18" ht="20.100000000000001" customHeight="1" x14ac:dyDescent="0.4">
      <c r="B2403" s="105" t="str">
        <f t="shared" si="111"/>
        <v/>
      </c>
      <c r="C2403" s="105" t="str">
        <f t="shared" si="112"/>
        <v/>
      </c>
      <c r="D2403" s="105" t="str">
        <f t="shared" si="113"/>
        <v/>
      </c>
      <c r="E2403" s="106" t="s">
        <v>2406</v>
      </c>
      <c r="F2403" s="106" t="s">
        <v>2829</v>
      </c>
      <c r="G2403" s="106" t="s">
        <v>721</v>
      </c>
      <c r="H2403" s="106" t="s">
        <v>722</v>
      </c>
      <c r="I2403" s="106">
        <v>16</v>
      </c>
      <c r="J2403" s="106"/>
      <c r="K2403" s="106"/>
      <c r="L2403" s="106" t="s">
        <v>765</v>
      </c>
      <c r="M2403" s="106" t="s">
        <v>924</v>
      </c>
      <c r="N2403" s="106">
        <v>0.56999999999999995</v>
      </c>
      <c r="O2403" s="106">
        <v>1.2</v>
      </c>
      <c r="P2403" s="106" t="s">
        <v>714</v>
      </c>
      <c r="Q2403" s="107" t="s">
        <v>3182</v>
      </c>
      <c r="R2403" s="107" t="s">
        <v>282</v>
      </c>
    </row>
    <row r="2404" spans="2:18" ht="20.100000000000001" customHeight="1" x14ac:dyDescent="0.4">
      <c r="B2404" s="105" t="str">
        <f t="shared" si="111"/>
        <v/>
      </c>
      <c r="C2404" s="105" t="str">
        <f t="shared" si="112"/>
        <v/>
      </c>
      <c r="D2404" s="105" t="str">
        <f t="shared" si="113"/>
        <v/>
      </c>
      <c r="E2404" s="106" t="s">
        <v>2406</v>
      </c>
      <c r="F2404" s="106" t="s">
        <v>2829</v>
      </c>
      <c r="G2404" s="106" t="s">
        <v>773</v>
      </c>
      <c r="H2404" s="106" t="s">
        <v>774</v>
      </c>
      <c r="I2404" s="106">
        <v>16</v>
      </c>
      <c r="J2404" s="106"/>
      <c r="K2404" s="106"/>
      <c r="L2404" s="106" t="s">
        <v>729</v>
      </c>
      <c r="M2404" s="106" t="s">
        <v>924</v>
      </c>
      <c r="N2404" s="106">
        <v>0.54</v>
      </c>
      <c r="O2404" s="106">
        <v>1.2</v>
      </c>
      <c r="P2404" s="106" t="s">
        <v>714</v>
      </c>
      <c r="Q2404" s="107" t="s">
        <v>3183</v>
      </c>
      <c r="R2404" s="107" t="s">
        <v>282</v>
      </c>
    </row>
    <row r="2405" spans="2:18" ht="20.100000000000001" customHeight="1" x14ac:dyDescent="0.4">
      <c r="B2405" s="105" t="str">
        <f t="shared" si="111"/>
        <v/>
      </c>
      <c r="C2405" s="105" t="str">
        <f t="shared" si="112"/>
        <v/>
      </c>
      <c r="D2405" s="105" t="str">
        <f t="shared" si="113"/>
        <v/>
      </c>
      <c r="E2405" s="106" t="s">
        <v>2406</v>
      </c>
      <c r="F2405" s="106" t="s">
        <v>2829</v>
      </c>
      <c r="G2405" s="106" t="s">
        <v>773</v>
      </c>
      <c r="H2405" s="106" t="s">
        <v>774</v>
      </c>
      <c r="I2405" s="106">
        <v>16</v>
      </c>
      <c r="J2405" s="106"/>
      <c r="K2405" s="106"/>
      <c r="L2405" s="106" t="s">
        <v>733</v>
      </c>
      <c r="M2405" s="106" t="s">
        <v>924</v>
      </c>
      <c r="N2405" s="106">
        <v>0.54</v>
      </c>
      <c r="O2405" s="106">
        <v>1.2</v>
      </c>
      <c r="P2405" s="106" t="s">
        <v>714</v>
      </c>
      <c r="Q2405" s="107" t="s">
        <v>3184</v>
      </c>
      <c r="R2405" s="107" t="s">
        <v>282</v>
      </c>
    </row>
    <row r="2406" spans="2:18" ht="20.100000000000001" customHeight="1" x14ac:dyDescent="0.4">
      <c r="B2406" s="105" t="str">
        <f t="shared" si="111"/>
        <v/>
      </c>
      <c r="C2406" s="105" t="str">
        <f t="shared" si="112"/>
        <v/>
      </c>
      <c r="D2406" s="105" t="str">
        <f t="shared" si="113"/>
        <v/>
      </c>
      <c r="E2406" s="106" t="s">
        <v>2406</v>
      </c>
      <c r="F2406" s="106" t="s">
        <v>2829</v>
      </c>
      <c r="G2406" s="106" t="s">
        <v>773</v>
      </c>
      <c r="H2406" s="106" t="s">
        <v>774</v>
      </c>
      <c r="I2406" s="106">
        <v>16</v>
      </c>
      <c r="J2406" s="106"/>
      <c r="K2406" s="106"/>
      <c r="L2406" s="106" t="s">
        <v>765</v>
      </c>
      <c r="M2406" s="106" t="s">
        <v>924</v>
      </c>
      <c r="N2406" s="106">
        <v>0.54</v>
      </c>
      <c r="O2406" s="106">
        <v>1.2</v>
      </c>
      <c r="P2406" s="106" t="s">
        <v>714</v>
      </c>
      <c r="Q2406" s="107" t="s">
        <v>3185</v>
      </c>
      <c r="R2406" s="107" t="s">
        <v>282</v>
      </c>
    </row>
    <row r="2407" spans="2:18" ht="20.100000000000001" customHeight="1" x14ac:dyDescent="0.4">
      <c r="B2407" s="105" t="str">
        <f t="shared" si="111"/>
        <v/>
      </c>
      <c r="C2407" s="105" t="str">
        <f t="shared" si="112"/>
        <v/>
      </c>
      <c r="D2407" s="105" t="str">
        <f t="shared" si="113"/>
        <v/>
      </c>
      <c r="E2407" s="106" t="s">
        <v>2406</v>
      </c>
      <c r="F2407" s="106" t="s">
        <v>2829</v>
      </c>
      <c r="G2407" s="106" t="s">
        <v>773</v>
      </c>
      <c r="H2407" s="106" t="s">
        <v>774</v>
      </c>
      <c r="I2407" s="106">
        <v>16</v>
      </c>
      <c r="J2407" s="106"/>
      <c r="K2407" s="106"/>
      <c r="L2407" s="106" t="s">
        <v>1248</v>
      </c>
      <c r="M2407" s="106" t="s">
        <v>924</v>
      </c>
      <c r="N2407" s="106">
        <v>0.54</v>
      </c>
      <c r="O2407" s="106">
        <v>1.2</v>
      </c>
      <c r="P2407" s="106" t="s">
        <v>714</v>
      </c>
      <c r="Q2407" s="107" t="s">
        <v>3186</v>
      </c>
      <c r="R2407" s="107" t="s">
        <v>282</v>
      </c>
    </row>
    <row r="2408" spans="2:18" ht="20.100000000000001" customHeight="1" x14ac:dyDescent="0.4">
      <c r="B2408" s="105" t="str">
        <f t="shared" si="111"/>
        <v/>
      </c>
      <c r="C2408" s="105" t="str">
        <f t="shared" si="112"/>
        <v/>
      </c>
      <c r="D2408" s="105" t="str">
        <f t="shared" si="113"/>
        <v/>
      </c>
      <c r="E2408" s="106" t="s">
        <v>2406</v>
      </c>
      <c r="F2408" s="106" t="s">
        <v>2829</v>
      </c>
      <c r="G2408" s="106" t="s">
        <v>773</v>
      </c>
      <c r="H2408" s="106" t="s">
        <v>1266</v>
      </c>
      <c r="I2408" s="106">
        <v>16</v>
      </c>
      <c r="J2408" s="106"/>
      <c r="K2408" s="106"/>
      <c r="L2408" s="106" t="s">
        <v>729</v>
      </c>
      <c r="M2408" s="106" t="s">
        <v>924</v>
      </c>
      <c r="N2408" s="106">
        <v>0.54</v>
      </c>
      <c r="O2408" s="106">
        <v>1.2</v>
      </c>
      <c r="P2408" s="106" t="s">
        <v>714</v>
      </c>
      <c r="Q2408" s="107" t="s">
        <v>3187</v>
      </c>
      <c r="R2408" s="107" t="s">
        <v>282</v>
      </c>
    </row>
    <row r="2409" spans="2:18" ht="20.100000000000001" customHeight="1" x14ac:dyDescent="0.4">
      <c r="B2409" s="105" t="str">
        <f t="shared" si="111"/>
        <v/>
      </c>
      <c r="C2409" s="105" t="str">
        <f t="shared" si="112"/>
        <v/>
      </c>
      <c r="D2409" s="105" t="str">
        <f t="shared" si="113"/>
        <v/>
      </c>
      <c r="E2409" s="106" t="s">
        <v>2406</v>
      </c>
      <c r="F2409" s="106" t="s">
        <v>2829</v>
      </c>
      <c r="G2409" s="106" t="s">
        <v>773</v>
      </c>
      <c r="H2409" s="106" t="s">
        <v>1266</v>
      </c>
      <c r="I2409" s="106">
        <v>16</v>
      </c>
      <c r="J2409" s="106"/>
      <c r="K2409" s="106"/>
      <c r="L2409" s="106" t="s">
        <v>733</v>
      </c>
      <c r="M2409" s="106" t="s">
        <v>924</v>
      </c>
      <c r="N2409" s="106">
        <v>0.54</v>
      </c>
      <c r="O2409" s="106">
        <v>1.2</v>
      </c>
      <c r="P2409" s="106" t="s">
        <v>714</v>
      </c>
      <c r="Q2409" s="107" t="s">
        <v>3188</v>
      </c>
      <c r="R2409" s="107" t="s">
        <v>282</v>
      </c>
    </row>
    <row r="2410" spans="2:18" ht="20.100000000000001" customHeight="1" x14ac:dyDescent="0.4">
      <c r="B2410" s="105" t="str">
        <f t="shared" si="111"/>
        <v/>
      </c>
      <c r="C2410" s="105" t="str">
        <f t="shared" si="112"/>
        <v/>
      </c>
      <c r="D2410" s="105" t="str">
        <f t="shared" si="113"/>
        <v/>
      </c>
      <c r="E2410" s="106" t="s">
        <v>2406</v>
      </c>
      <c r="F2410" s="106" t="s">
        <v>2829</v>
      </c>
      <c r="G2410" s="106" t="s">
        <v>773</v>
      </c>
      <c r="H2410" s="106" t="s">
        <v>1266</v>
      </c>
      <c r="I2410" s="106">
        <v>16</v>
      </c>
      <c r="J2410" s="106"/>
      <c r="K2410" s="106"/>
      <c r="L2410" s="106" t="s">
        <v>765</v>
      </c>
      <c r="M2410" s="106" t="s">
        <v>924</v>
      </c>
      <c r="N2410" s="106">
        <v>0.54</v>
      </c>
      <c r="O2410" s="106">
        <v>1.2</v>
      </c>
      <c r="P2410" s="106" t="s">
        <v>714</v>
      </c>
      <c r="Q2410" s="107" t="s">
        <v>3189</v>
      </c>
      <c r="R2410" s="107" t="s">
        <v>282</v>
      </c>
    </row>
    <row r="2411" spans="2:18" ht="20.100000000000001" customHeight="1" x14ac:dyDescent="0.4">
      <c r="B2411" s="105" t="str">
        <f t="shared" si="111"/>
        <v/>
      </c>
      <c r="C2411" s="105" t="str">
        <f t="shared" si="112"/>
        <v/>
      </c>
      <c r="D2411" s="105" t="str">
        <f t="shared" si="113"/>
        <v/>
      </c>
      <c r="E2411" s="106" t="s">
        <v>2406</v>
      </c>
      <c r="F2411" s="106" t="s">
        <v>2829</v>
      </c>
      <c r="G2411" s="106" t="s">
        <v>773</v>
      </c>
      <c r="H2411" s="106" t="s">
        <v>1266</v>
      </c>
      <c r="I2411" s="106">
        <v>15</v>
      </c>
      <c r="J2411" s="106"/>
      <c r="K2411" s="106"/>
      <c r="L2411" s="106" t="s">
        <v>1248</v>
      </c>
      <c r="M2411" s="106" t="s">
        <v>924</v>
      </c>
      <c r="N2411" s="106">
        <v>0.54</v>
      </c>
      <c r="O2411" s="106">
        <v>1.2</v>
      </c>
      <c r="P2411" s="106" t="s">
        <v>714</v>
      </c>
      <c r="Q2411" s="107" t="s">
        <v>3190</v>
      </c>
      <c r="R2411" s="107" t="s">
        <v>282</v>
      </c>
    </row>
    <row r="2412" spans="2:18" ht="20.100000000000001" customHeight="1" x14ac:dyDescent="0.4">
      <c r="B2412" s="105" t="str">
        <f t="shared" si="111"/>
        <v/>
      </c>
      <c r="C2412" s="105" t="str">
        <f t="shared" si="112"/>
        <v/>
      </c>
      <c r="D2412" s="105" t="str">
        <f t="shared" si="113"/>
        <v/>
      </c>
      <c r="E2412" s="106" t="s">
        <v>2406</v>
      </c>
      <c r="F2412" s="106" t="s">
        <v>2829</v>
      </c>
      <c r="G2412" s="106" t="s">
        <v>778</v>
      </c>
      <c r="H2412" s="106" t="s">
        <v>779</v>
      </c>
      <c r="I2412" s="106">
        <v>16</v>
      </c>
      <c r="J2412" s="106"/>
      <c r="K2412" s="106"/>
      <c r="L2412" s="106" t="s">
        <v>729</v>
      </c>
      <c r="M2412" s="106" t="s">
        <v>924</v>
      </c>
      <c r="N2412" s="106">
        <v>0.54</v>
      </c>
      <c r="O2412" s="106">
        <v>1.2</v>
      </c>
      <c r="P2412" s="106" t="s">
        <v>714</v>
      </c>
      <c r="Q2412" s="107" t="s">
        <v>3191</v>
      </c>
      <c r="R2412" s="107" t="s">
        <v>282</v>
      </c>
    </row>
    <row r="2413" spans="2:18" ht="20.100000000000001" customHeight="1" x14ac:dyDescent="0.4">
      <c r="B2413" s="105" t="str">
        <f t="shared" si="111"/>
        <v/>
      </c>
      <c r="C2413" s="105" t="str">
        <f t="shared" si="112"/>
        <v/>
      </c>
      <c r="D2413" s="105" t="str">
        <f t="shared" si="113"/>
        <v/>
      </c>
      <c r="E2413" s="106" t="s">
        <v>2406</v>
      </c>
      <c r="F2413" s="106" t="s">
        <v>2829</v>
      </c>
      <c r="G2413" s="106" t="s">
        <v>778</v>
      </c>
      <c r="H2413" s="106" t="s">
        <v>779</v>
      </c>
      <c r="I2413" s="106">
        <v>16</v>
      </c>
      <c r="J2413" s="106"/>
      <c r="K2413" s="106"/>
      <c r="L2413" s="106" t="s">
        <v>733</v>
      </c>
      <c r="M2413" s="106" t="s">
        <v>924</v>
      </c>
      <c r="N2413" s="106">
        <v>0.54</v>
      </c>
      <c r="O2413" s="106">
        <v>1.2</v>
      </c>
      <c r="P2413" s="106" t="s">
        <v>714</v>
      </c>
      <c r="Q2413" s="107" t="s">
        <v>3192</v>
      </c>
      <c r="R2413" s="107" t="s">
        <v>282</v>
      </c>
    </row>
    <row r="2414" spans="2:18" ht="20.100000000000001" customHeight="1" x14ac:dyDescent="0.4">
      <c r="B2414" s="105" t="str">
        <f t="shared" si="111"/>
        <v/>
      </c>
      <c r="C2414" s="105" t="str">
        <f t="shared" si="112"/>
        <v/>
      </c>
      <c r="D2414" s="105" t="str">
        <f t="shared" si="113"/>
        <v/>
      </c>
      <c r="E2414" s="106" t="s">
        <v>2406</v>
      </c>
      <c r="F2414" s="106" t="s">
        <v>2829</v>
      </c>
      <c r="G2414" s="106" t="s">
        <v>778</v>
      </c>
      <c r="H2414" s="106" t="s">
        <v>779</v>
      </c>
      <c r="I2414" s="106">
        <v>16</v>
      </c>
      <c r="J2414" s="106"/>
      <c r="K2414" s="106"/>
      <c r="L2414" s="106" t="s">
        <v>765</v>
      </c>
      <c r="M2414" s="106" t="s">
        <v>924</v>
      </c>
      <c r="N2414" s="106">
        <v>0.54</v>
      </c>
      <c r="O2414" s="106">
        <v>1.2</v>
      </c>
      <c r="P2414" s="106" t="s">
        <v>714</v>
      </c>
      <c r="Q2414" s="107" t="s">
        <v>3193</v>
      </c>
      <c r="R2414" s="107" t="s">
        <v>282</v>
      </c>
    </row>
    <row r="2415" spans="2:18" ht="20.100000000000001" customHeight="1" x14ac:dyDescent="0.4">
      <c r="B2415" s="105" t="str">
        <f t="shared" si="111"/>
        <v/>
      </c>
      <c r="C2415" s="105" t="str">
        <f t="shared" si="112"/>
        <v/>
      </c>
      <c r="D2415" s="105" t="str">
        <f t="shared" si="113"/>
        <v/>
      </c>
      <c r="E2415" s="106" t="s">
        <v>2406</v>
      </c>
      <c r="F2415" s="106" t="s">
        <v>2829</v>
      </c>
      <c r="G2415" s="106" t="s">
        <v>778</v>
      </c>
      <c r="H2415" s="106" t="s">
        <v>779</v>
      </c>
      <c r="I2415" s="106">
        <v>16</v>
      </c>
      <c r="J2415" s="106"/>
      <c r="K2415" s="106"/>
      <c r="L2415" s="106" t="s">
        <v>1248</v>
      </c>
      <c r="M2415" s="106" t="s">
        <v>924</v>
      </c>
      <c r="N2415" s="106">
        <v>0.54</v>
      </c>
      <c r="O2415" s="106">
        <v>1.2</v>
      </c>
      <c r="P2415" s="106" t="s">
        <v>714</v>
      </c>
      <c r="Q2415" s="107" t="s">
        <v>3194</v>
      </c>
      <c r="R2415" s="107" t="s">
        <v>282</v>
      </c>
    </row>
    <row r="2416" spans="2:18" ht="20.100000000000001" customHeight="1" x14ac:dyDescent="0.4">
      <c r="B2416" s="105" t="str">
        <f t="shared" si="111"/>
        <v/>
      </c>
      <c r="C2416" s="105" t="str">
        <f t="shared" si="112"/>
        <v/>
      </c>
      <c r="D2416" s="105" t="str">
        <f t="shared" si="113"/>
        <v/>
      </c>
      <c r="E2416" s="106" t="s">
        <v>2406</v>
      </c>
      <c r="F2416" s="106" t="s">
        <v>2829</v>
      </c>
      <c r="G2416" s="106" t="s">
        <v>778</v>
      </c>
      <c r="H2416" s="106" t="s">
        <v>1269</v>
      </c>
      <c r="I2416" s="106">
        <v>16</v>
      </c>
      <c r="J2416" s="106"/>
      <c r="K2416" s="106"/>
      <c r="L2416" s="106" t="s">
        <v>729</v>
      </c>
      <c r="M2416" s="106" t="s">
        <v>924</v>
      </c>
      <c r="N2416" s="106">
        <v>0.54</v>
      </c>
      <c r="O2416" s="106">
        <v>1.2</v>
      </c>
      <c r="P2416" s="106" t="s">
        <v>714</v>
      </c>
      <c r="Q2416" s="107" t="s">
        <v>3195</v>
      </c>
      <c r="R2416" s="107" t="s">
        <v>282</v>
      </c>
    </row>
    <row r="2417" spans="2:18" ht="20.100000000000001" customHeight="1" x14ac:dyDescent="0.4">
      <c r="B2417" s="105" t="str">
        <f t="shared" si="111"/>
        <v/>
      </c>
      <c r="C2417" s="105" t="str">
        <f t="shared" si="112"/>
        <v/>
      </c>
      <c r="D2417" s="105" t="str">
        <f t="shared" si="113"/>
        <v/>
      </c>
      <c r="E2417" s="106" t="s">
        <v>2406</v>
      </c>
      <c r="F2417" s="106" t="s">
        <v>2829</v>
      </c>
      <c r="G2417" s="106" t="s">
        <v>778</v>
      </c>
      <c r="H2417" s="106" t="s">
        <v>1269</v>
      </c>
      <c r="I2417" s="106">
        <v>16</v>
      </c>
      <c r="J2417" s="106"/>
      <c r="K2417" s="106"/>
      <c r="L2417" s="106" t="s">
        <v>733</v>
      </c>
      <c r="M2417" s="106" t="s">
        <v>924</v>
      </c>
      <c r="N2417" s="106">
        <v>0.54</v>
      </c>
      <c r="O2417" s="106">
        <v>1.2</v>
      </c>
      <c r="P2417" s="106" t="s">
        <v>714</v>
      </c>
      <c r="Q2417" s="107" t="s">
        <v>3196</v>
      </c>
      <c r="R2417" s="107" t="s">
        <v>282</v>
      </c>
    </row>
    <row r="2418" spans="2:18" ht="20.100000000000001" customHeight="1" x14ac:dyDescent="0.4">
      <c r="B2418" s="105" t="str">
        <f t="shared" si="111"/>
        <v/>
      </c>
      <c r="C2418" s="105" t="str">
        <f t="shared" si="112"/>
        <v/>
      </c>
      <c r="D2418" s="105" t="str">
        <f t="shared" si="113"/>
        <v/>
      </c>
      <c r="E2418" s="106" t="s">
        <v>2406</v>
      </c>
      <c r="F2418" s="106" t="s">
        <v>2829</v>
      </c>
      <c r="G2418" s="106" t="s">
        <v>778</v>
      </c>
      <c r="H2418" s="106" t="s">
        <v>1269</v>
      </c>
      <c r="I2418" s="106">
        <v>16</v>
      </c>
      <c r="J2418" s="106"/>
      <c r="K2418" s="106"/>
      <c r="L2418" s="106" t="s">
        <v>765</v>
      </c>
      <c r="M2418" s="106" t="s">
        <v>924</v>
      </c>
      <c r="N2418" s="106">
        <v>0.54</v>
      </c>
      <c r="O2418" s="106">
        <v>1.2</v>
      </c>
      <c r="P2418" s="106" t="s">
        <v>714</v>
      </c>
      <c r="Q2418" s="107" t="s">
        <v>3197</v>
      </c>
      <c r="R2418" s="107" t="s">
        <v>282</v>
      </c>
    </row>
    <row r="2419" spans="2:18" ht="20.100000000000001" customHeight="1" x14ac:dyDescent="0.4">
      <c r="B2419" s="105" t="str">
        <f t="shared" si="111"/>
        <v/>
      </c>
      <c r="C2419" s="105" t="str">
        <f t="shared" si="112"/>
        <v/>
      </c>
      <c r="D2419" s="105" t="str">
        <f t="shared" si="113"/>
        <v/>
      </c>
      <c r="E2419" s="106" t="s">
        <v>2406</v>
      </c>
      <c r="F2419" s="106" t="s">
        <v>2829</v>
      </c>
      <c r="G2419" s="106" t="s">
        <v>778</v>
      </c>
      <c r="H2419" s="106" t="s">
        <v>1269</v>
      </c>
      <c r="I2419" s="106">
        <v>15</v>
      </c>
      <c r="J2419" s="106"/>
      <c r="K2419" s="106"/>
      <c r="L2419" s="106" t="s">
        <v>1248</v>
      </c>
      <c r="M2419" s="106" t="s">
        <v>924</v>
      </c>
      <c r="N2419" s="106">
        <v>0.54</v>
      </c>
      <c r="O2419" s="106">
        <v>1.2</v>
      </c>
      <c r="P2419" s="106" t="s">
        <v>714</v>
      </c>
      <c r="Q2419" s="107" t="s">
        <v>3198</v>
      </c>
      <c r="R2419" s="107" t="s">
        <v>282</v>
      </c>
    </row>
    <row r="2420" spans="2:18" ht="20.100000000000001" customHeight="1" x14ac:dyDescent="0.4">
      <c r="B2420" s="105" t="str">
        <f t="shared" si="111"/>
        <v/>
      </c>
      <c r="C2420" s="105" t="str">
        <f t="shared" si="112"/>
        <v/>
      </c>
      <c r="D2420" s="105" t="str">
        <f t="shared" si="113"/>
        <v/>
      </c>
      <c r="E2420" s="106" t="s">
        <v>2406</v>
      </c>
      <c r="F2420" s="106" t="s">
        <v>2829</v>
      </c>
      <c r="G2420" s="106" t="s">
        <v>782</v>
      </c>
      <c r="H2420" s="106" t="s">
        <v>783</v>
      </c>
      <c r="I2420" s="106">
        <v>16</v>
      </c>
      <c r="J2420" s="106"/>
      <c r="K2420" s="106"/>
      <c r="L2420" s="106" t="s">
        <v>729</v>
      </c>
      <c r="M2420" s="106" t="s">
        <v>924</v>
      </c>
      <c r="N2420" s="106">
        <v>0.38</v>
      </c>
      <c r="O2420" s="106">
        <v>1.2</v>
      </c>
      <c r="P2420" s="106" t="s">
        <v>714</v>
      </c>
      <c r="Q2420" s="107" t="s">
        <v>3199</v>
      </c>
      <c r="R2420" s="107" t="s">
        <v>282</v>
      </c>
    </row>
    <row r="2421" spans="2:18" ht="20.100000000000001" customHeight="1" x14ac:dyDescent="0.4">
      <c r="B2421" s="105" t="str">
        <f t="shared" si="111"/>
        <v/>
      </c>
      <c r="C2421" s="105" t="str">
        <f t="shared" si="112"/>
        <v/>
      </c>
      <c r="D2421" s="105" t="str">
        <f t="shared" si="113"/>
        <v/>
      </c>
      <c r="E2421" s="106" t="s">
        <v>2406</v>
      </c>
      <c r="F2421" s="106" t="s">
        <v>2829</v>
      </c>
      <c r="G2421" s="106" t="s">
        <v>782</v>
      </c>
      <c r="H2421" s="106" t="s">
        <v>783</v>
      </c>
      <c r="I2421" s="106">
        <v>16</v>
      </c>
      <c r="J2421" s="106"/>
      <c r="K2421" s="106"/>
      <c r="L2421" s="106" t="s">
        <v>733</v>
      </c>
      <c r="M2421" s="106" t="s">
        <v>924</v>
      </c>
      <c r="N2421" s="106">
        <v>0.38</v>
      </c>
      <c r="O2421" s="106">
        <v>1.2</v>
      </c>
      <c r="P2421" s="106" t="s">
        <v>714</v>
      </c>
      <c r="Q2421" s="107" t="s">
        <v>3200</v>
      </c>
      <c r="R2421" s="107" t="s">
        <v>282</v>
      </c>
    </row>
    <row r="2422" spans="2:18" ht="20.100000000000001" customHeight="1" x14ac:dyDescent="0.4">
      <c r="B2422" s="105" t="str">
        <f t="shared" si="111"/>
        <v/>
      </c>
      <c r="C2422" s="105" t="str">
        <f t="shared" si="112"/>
        <v/>
      </c>
      <c r="D2422" s="105" t="str">
        <f t="shared" si="113"/>
        <v/>
      </c>
      <c r="E2422" s="106" t="s">
        <v>2406</v>
      </c>
      <c r="F2422" s="106" t="s">
        <v>2829</v>
      </c>
      <c r="G2422" s="106" t="s">
        <v>782</v>
      </c>
      <c r="H2422" s="106" t="s">
        <v>783</v>
      </c>
      <c r="I2422" s="106">
        <v>16</v>
      </c>
      <c r="J2422" s="106"/>
      <c r="K2422" s="106"/>
      <c r="L2422" s="106" t="s">
        <v>765</v>
      </c>
      <c r="M2422" s="106" t="s">
        <v>924</v>
      </c>
      <c r="N2422" s="106">
        <v>0.38</v>
      </c>
      <c r="O2422" s="106">
        <v>1.2</v>
      </c>
      <c r="P2422" s="106" t="s">
        <v>714</v>
      </c>
      <c r="Q2422" s="107" t="s">
        <v>3201</v>
      </c>
      <c r="R2422" s="107" t="s">
        <v>282</v>
      </c>
    </row>
    <row r="2423" spans="2:18" ht="20.100000000000001" customHeight="1" x14ac:dyDescent="0.4">
      <c r="B2423" s="105" t="str">
        <f t="shared" si="111"/>
        <v/>
      </c>
      <c r="C2423" s="105" t="str">
        <f t="shared" si="112"/>
        <v/>
      </c>
      <c r="D2423" s="105" t="str">
        <f t="shared" si="113"/>
        <v/>
      </c>
      <c r="E2423" s="106" t="s">
        <v>2406</v>
      </c>
      <c r="F2423" s="106" t="s">
        <v>2829</v>
      </c>
      <c r="G2423" s="106" t="s">
        <v>782</v>
      </c>
      <c r="H2423" s="106" t="s">
        <v>783</v>
      </c>
      <c r="I2423" s="106">
        <v>16</v>
      </c>
      <c r="J2423" s="106"/>
      <c r="K2423" s="106"/>
      <c r="L2423" s="106" t="s">
        <v>1248</v>
      </c>
      <c r="M2423" s="106" t="s">
        <v>924</v>
      </c>
      <c r="N2423" s="106">
        <v>0.38</v>
      </c>
      <c r="O2423" s="106">
        <v>1.2</v>
      </c>
      <c r="P2423" s="106" t="s">
        <v>714</v>
      </c>
      <c r="Q2423" s="107" t="s">
        <v>3202</v>
      </c>
      <c r="R2423" s="107" t="s">
        <v>282</v>
      </c>
    </row>
    <row r="2424" spans="2:18" ht="20.100000000000001" customHeight="1" x14ac:dyDescent="0.4">
      <c r="B2424" s="105" t="str">
        <f t="shared" si="111"/>
        <v/>
      </c>
      <c r="C2424" s="105" t="str">
        <f t="shared" si="112"/>
        <v/>
      </c>
      <c r="D2424" s="105" t="str">
        <f t="shared" si="113"/>
        <v/>
      </c>
      <c r="E2424" s="106" t="s">
        <v>2406</v>
      </c>
      <c r="F2424" s="106" t="s">
        <v>2829</v>
      </c>
      <c r="G2424" s="106" t="s">
        <v>2477</v>
      </c>
      <c r="H2424" s="106" t="s">
        <v>729</v>
      </c>
      <c r="I2424" s="106">
        <v>16</v>
      </c>
      <c r="J2424" s="106"/>
      <c r="K2424" s="106"/>
      <c r="L2424" s="106" t="s">
        <v>2478</v>
      </c>
      <c r="M2424" s="106" t="s">
        <v>924</v>
      </c>
      <c r="N2424" s="106">
        <v>0.54</v>
      </c>
      <c r="O2424" s="106">
        <v>1.2</v>
      </c>
      <c r="P2424" s="106" t="s">
        <v>714</v>
      </c>
      <c r="Q2424" s="107" t="s">
        <v>3203</v>
      </c>
      <c r="R2424" s="107" t="s">
        <v>282</v>
      </c>
    </row>
    <row r="2425" spans="2:18" ht="20.100000000000001" customHeight="1" x14ac:dyDescent="0.4">
      <c r="B2425" s="105" t="str">
        <f t="shared" si="111"/>
        <v/>
      </c>
      <c r="C2425" s="105" t="str">
        <f t="shared" si="112"/>
        <v/>
      </c>
      <c r="D2425" s="105" t="str">
        <f t="shared" si="113"/>
        <v/>
      </c>
      <c r="E2425" s="106" t="s">
        <v>2406</v>
      </c>
      <c r="F2425" s="106" t="s">
        <v>2829</v>
      </c>
      <c r="G2425" s="106" t="s">
        <v>2477</v>
      </c>
      <c r="H2425" s="106" t="s">
        <v>733</v>
      </c>
      <c r="I2425" s="106">
        <v>16</v>
      </c>
      <c r="J2425" s="106"/>
      <c r="K2425" s="106"/>
      <c r="L2425" s="106" t="s">
        <v>2478</v>
      </c>
      <c r="M2425" s="106" t="s">
        <v>924</v>
      </c>
      <c r="N2425" s="106">
        <v>0.53</v>
      </c>
      <c r="O2425" s="106">
        <v>1.2</v>
      </c>
      <c r="P2425" s="106" t="s">
        <v>714</v>
      </c>
      <c r="Q2425" s="107" t="s">
        <v>3204</v>
      </c>
      <c r="R2425" s="107" t="s">
        <v>282</v>
      </c>
    </row>
    <row r="2426" spans="2:18" ht="20.100000000000001" customHeight="1" x14ac:dyDescent="0.4">
      <c r="B2426" s="105" t="str">
        <f t="shared" si="111"/>
        <v/>
      </c>
      <c r="C2426" s="105" t="str">
        <f t="shared" si="112"/>
        <v/>
      </c>
      <c r="D2426" s="105" t="str">
        <f t="shared" si="113"/>
        <v/>
      </c>
      <c r="E2426" s="106" t="s">
        <v>2406</v>
      </c>
      <c r="F2426" s="106" t="s">
        <v>2829</v>
      </c>
      <c r="G2426" s="106" t="s">
        <v>2477</v>
      </c>
      <c r="H2426" s="106" t="s">
        <v>765</v>
      </c>
      <c r="I2426" s="106">
        <v>16</v>
      </c>
      <c r="J2426" s="106"/>
      <c r="K2426" s="106"/>
      <c r="L2426" s="106" t="s">
        <v>2478</v>
      </c>
      <c r="M2426" s="106" t="s">
        <v>924</v>
      </c>
      <c r="N2426" s="106">
        <v>0.52</v>
      </c>
      <c r="O2426" s="106">
        <v>1.2</v>
      </c>
      <c r="P2426" s="106" t="s">
        <v>714</v>
      </c>
      <c r="Q2426" s="107" t="s">
        <v>3205</v>
      </c>
      <c r="R2426" s="107" t="s">
        <v>282</v>
      </c>
    </row>
    <row r="2427" spans="2:18" ht="20.100000000000001" customHeight="1" x14ac:dyDescent="0.4">
      <c r="B2427" s="105" t="str">
        <f t="shared" si="111"/>
        <v/>
      </c>
      <c r="C2427" s="105" t="str">
        <f t="shared" si="112"/>
        <v/>
      </c>
      <c r="D2427" s="105" t="str">
        <f t="shared" si="113"/>
        <v/>
      </c>
      <c r="E2427" s="106" t="s">
        <v>2406</v>
      </c>
      <c r="F2427" s="106" t="s">
        <v>2829</v>
      </c>
      <c r="G2427" s="106" t="s">
        <v>2482</v>
      </c>
      <c r="H2427" s="106" t="s">
        <v>729</v>
      </c>
      <c r="I2427" s="106">
        <v>16</v>
      </c>
      <c r="J2427" s="106"/>
      <c r="K2427" s="106"/>
      <c r="L2427" s="106" t="s">
        <v>2483</v>
      </c>
      <c r="M2427" s="106" t="s">
        <v>924</v>
      </c>
      <c r="N2427" s="106">
        <v>0.54</v>
      </c>
      <c r="O2427" s="106">
        <v>1.2</v>
      </c>
      <c r="P2427" s="106" t="s">
        <v>714</v>
      </c>
      <c r="Q2427" s="107" t="s">
        <v>3206</v>
      </c>
      <c r="R2427" s="107" t="s">
        <v>282</v>
      </c>
    </row>
    <row r="2428" spans="2:18" ht="20.100000000000001" customHeight="1" x14ac:dyDescent="0.4">
      <c r="B2428" s="105" t="str">
        <f t="shared" si="111"/>
        <v/>
      </c>
      <c r="C2428" s="105" t="str">
        <f t="shared" si="112"/>
        <v/>
      </c>
      <c r="D2428" s="105" t="str">
        <f t="shared" si="113"/>
        <v/>
      </c>
      <c r="E2428" s="106" t="s">
        <v>2406</v>
      </c>
      <c r="F2428" s="106" t="s">
        <v>2829</v>
      </c>
      <c r="G2428" s="106" t="s">
        <v>2482</v>
      </c>
      <c r="H2428" s="106" t="s">
        <v>733</v>
      </c>
      <c r="I2428" s="106">
        <v>16</v>
      </c>
      <c r="J2428" s="106"/>
      <c r="K2428" s="106"/>
      <c r="L2428" s="106" t="s">
        <v>2483</v>
      </c>
      <c r="M2428" s="106" t="s">
        <v>924</v>
      </c>
      <c r="N2428" s="106">
        <v>0.53</v>
      </c>
      <c r="O2428" s="106">
        <v>1.2</v>
      </c>
      <c r="P2428" s="106" t="s">
        <v>714</v>
      </c>
      <c r="Q2428" s="107" t="s">
        <v>3207</v>
      </c>
      <c r="R2428" s="107" t="s">
        <v>282</v>
      </c>
    </row>
    <row r="2429" spans="2:18" ht="20.100000000000001" customHeight="1" x14ac:dyDescent="0.4">
      <c r="B2429" s="105" t="str">
        <f t="shared" si="111"/>
        <v/>
      </c>
      <c r="C2429" s="105" t="str">
        <f t="shared" si="112"/>
        <v/>
      </c>
      <c r="D2429" s="105" t="str">
        <f t="shared" si="113"/>
        <v/>
      </c>
      <c r="E2429" s="106" t="s">
        <v>2406</v>
      </c>
      <c r="F2429" s="106" t="s">
        <v>2829</v>
      </c>
      <c r="G2429" s="106" t="s">
        <v>2482</v>
      </c>
      <c r="H2429" s="106" t="s">
        <v>765</v>
      </c>
      <c r="I2429" s="106">
        <v>16</v>
      </c>
      <c r="J2429" s="106"/>
      <c r="K2429" s="106"/>
      <c r="L2429" s="106" t="s">
        <v>2483</v>
      </c>
      <c r="M2429" s="106" t="s">
        <v>924</v>
      </c>
      <c r="N2429" s="106">
        <v>0.52</v>
      </c>
      <c r="O2429" s="106">
        <v>1.2</v>
      </c>
      <c r="P2429" s="106" t="s">
        <v>714</v>
      </c>
      <c r="Q2429" s="107" t="s">
        <v>3208</v>
      </c>
      <c r="R2429" s="107" t="s">
        <v>282</v>
      </c>
    </row>
    <row r="2430" spans="2:18" ht="20.100000000000001" customHeight="1" x14ac:dyDescent="0.4">
      <c r="B2430" s="105" t="str">
        <f t="shared" si="111"/>
        <v/>
      </c>
      <c r="C2430" s="105" t="str">
        <f t="shared" si="112"/>
        <v/>
      </c>
      <c r="D2430" s="105" t="str">
        <f t="shared" si="113"/>
        <v/>
      </c>
      <c r="E2430" s="106" t="s">
        <v>2406</v>
      </c>
      <c r="F2430" s="106" t="s">
        <v>2829</v>
      </c>
      <c r="G2430" s="106" t="s">
        <v>697</v>
      </c>
      <c r="H2430" s="106" t="s">
        <v>729</v>
      </c>
      <c r="I2430" s="106">
        <v>16</v>
      </c>
      <c r="J2430" s="106"/>
      <c r="K2430" s="106"/>
      <c r="L2430" s="106" t="s">
        <v>707</v>
      </c>
      <c r="M2430" s="106" t="s">
        <v>924</v>
      </c>
      <c r="N2430" s="106">
        <v>0.54</v>
      </c>
      <c r="O2430" s="106">
        <v>1.2</v>
      </c>
      <c r="P2430" s="106" t="s">
        <v>714</v>
      </c>
      <c r="Q2430" s="107" t="s">
        <v>3209</v>
      </c>
      <c r="R2430" s="107" t="s">
        <v>282</v>
      </c>
    </row>
    <row r="2431" spans="2:18" ht="20.100000000000001" customHeight="1" x14ac:dyDescent="0.4">
      <c r="B2431" s="105" t="str">
        <f t="shared" si="111"/>
        <v/>
      </c>
      <c r="C2431" s="105" t="str">
        <f t="shared" si="112"/>
        <v/>
      </c>
      <c r="D2431" s="105" t="str">
        <f t="shared" si="113"/>
        <v/>
      </c>
      <c r="E2431" s="106" t="s">
        <v>2406</v>
      </c>
      <c r="F2431" s="106" t="s">
        <v>2829</v>
      </c>
      <c r="G2431" s="106" t="s">
        <v>697</v>
      </c>
      <c r="H2431" s="106" t="s">
        <v>729</v>
      </c>
      <c r="I2431" s="106">
        <v>16</v>
      </c>
      <c r="J2431" s="106"/>
      <c r="K2431" s="106"/>
      <c r="L2431" s="106" t="s">
        <v>1817</v>
      </c>
      <c r="M2431" s="106" t="s">
        <v>924</v>
      </c>
      <c r="N2431" s="106">
        <v>0.54</v>
      </c>
      <c r="O2431" s="106">
        <v>1.2</v>
      </c>
      <c r="P2431" s="106" t="s">
        <v>714</v>
      </c>
      <c r="Q2431" s="107" t="s">
        <v>3210</v>
      </c>
      <c r="R2431" s="107" t="s">
        <v>282</v>
      </c>
    </row>
    <row r="2432" spans="2:18" ht="20.100000000000001" customHeight="1" x14ac:dyDescent="0.4">
      <c r="B2432" s="105" t="str">
        <f t="shared" si="111"/>
        <v/>
      </c>
      <c r="C2432" s="105" t="str">
        <f t="shared" si="112"/>
        <v/>
      </c>
      <c r="D2432" s="105" t="str">
        <f t="shared" si="113"/>
        <v/>
      </c>
      <c r="E2432" s="106" t="s">
        <v>2406</v>
      </c>
      <c r="F2432" s="106" t="s">
        <v>2829</v>
      </c>
      <c r="G2432" s="106" t="s">
        <v>697</v>
      </c>
      <c r="H2432" s="106" t="s">
        <v>733</v>
      </c>
      <c r="I2432" s="106">
        <v>16</v>
      </c>
      <c r="J2432" s="106"/>
      <c r="K2432" s="106"/>
      <c r="L2432" s="106" t="s">
        <v>1817</v>
      </c>
      <c r="M2432" s="106" t="s">
        <v>924</v>
      </c>
      <c r="N2432" s="106">
        <v>0.53</v>
      </c>
      <c r="O2432" s="106">
        <v>1.2</v>
      </c>
      <c r="P2432" s="106" t="s">
        <v>714</v>
      </c>
      <c r="Q2432" s="107" t="s">
        <v>3211</v>
      </c>
      <c r="R2432" s="107" t="s">
        <v>282</v>
      </c>
    </row>
    <row r="2433" spans="2:18" ht="20.100000000000001" customHeight="1" x14ac:dyDescent="0.4">
      <c r="B2433" s="105" t="str">
        <f t="shared" si="111"/>
        <v/>
      </c>
      <c r="C2433" s="105" t="str">
        <f t="shared" si="112"/>
        <v/>
      </c>
      <c r="D2433" s="105" t="str">
        <f t="shared" si="113"/>
        <v/>
      </c>
      <c r="E2433" s="106" t="s">
        <v>2406</v>
      </c>
      <c r="F2433" s="106" t="s">
        <v>2829</v>
      </c>
      <c r="G2433" s="106" t="s">
        <v>697</v>
      </c>
      <c r="H2433" s="106" t="s">
        <v>733</v>
      </c>
      <c r="I2433" s="106">
        <v>16</v>
      </c>
      <c r="J2433" s="106"/>
      <c r="K2433" s="106"/>
      <c r="L2433" s="106" t="s">
        <v>1027</v>
      </c>
      <c r="M2433" s="106" t="s">
        <v>924</v>
      </c>
      <c r="N2433" s="106">
        <v>0.53</v>
      </c>
      <c r="O2433" s="106">
        <v>1.2</v>
      </c>
      <c r="P2433" s="106" t="s">
        <v>714</v>
      </c>
      <c r="Q2433" s="107" t="s">
        <v>3212</v>
      </c>
      <c r="R2433" s="107" t="s">
        <v>282</v>
      </c>
    </row>
    <row r="2434" spans="2:18" ht="20.100000000000001" customHeight="1" x14ac:dyDescent="0.4">
      <c r="B2434" s="105" t="str">
        <f t="shared" si="111"/>
        <v/>
      </c>
      <c r="C2434" s="105" t="str">
        <f t="shared" si="112"/>
        <v/>
      </c>
      <c r="D2434" s="105" t="str">
        <f t="shared" si="113"/>
        <v/>
      </c>
      <c r="E2434" s="106" t="s">
        <v>2406</v>
      </c>
      <c r="F2434" s="106" t="s">
        <v>2829</v>
      </c>
      <c r="G2434" s="106" t="s">
        <v>697</v>
      </c>
      <c r="H2434" s="106" t="s">
        <v>765</v>
      </c>
      <c r="I2434" s="106">
        <v>16</v>
      </c>
      <c r="J2434" s="106"/>
      <c r="K2434" s="106"/>
      <c r="L2434" s="106" t="s">
        <v>1027</v>
      </c>
      <c r="M2434" s="106" t="s">
        <v>924</v>
      </c>
      <c r="N2434" s="106">
        <v>0.52</v>
      </c>
      <c r="O2434" s="106">
        <v>1.2</v>
      </c>
      <c r="P2434" s="106" t="s">
        <v>714</v>
      </c>
      <c r="Q2434" s="107" t="s">
        <v>3213</v>
      </c>
      <c r="R2434" s="107" t="s">
        <v>282</v>
      </c>
    </row>
    <row r="2435" spans="2:18" ht="20.100000000000001" customHeight="1" x14ac:dyDescent="0.4">
      <c r="B2435" s="105" t="str">
        <f t="shared" si="111"/>
        <v/>
      </c>
      <c r="C2435" s="105" t="str">
        <f t="shared" si="112"/>
        <v/>
      </c>
      <c r="D2435" s="105" t="str">
        <f t="shared" si="113"/>
        <v/>
      </c>
      <c r="E2435" s="106" t="s">
        <v>2406</v>
      </c>
      <c r="F2435" s="106" t="s">
        <v>2829</v>
      </c>
      <c r="G2435" s="106" t="s">
        <v>697</v>
      </c>
      <c r="H2435" s="106" t="s">
        <v>765</v>
      </c>
      <c r="I2435" s="106">
        <v>16</v>
      </c>
      <c r="J2435" s="106"/>
      <c r="K2435" s="106"/>
      <c r="L2435" s="106" t="s">
        <v>1389</v>
      </c>
      <c r="M2435" s="106" t="s">
        <v>924</v>
      </c>
      <c r="N2435" s="106">
        <v>0.52</v>
      </c>
      <c r="O2435" s="106">
        <v>1.2</v>
      </c>
      <c r="P2435" s="106" t="s">
        <v>714</v>
      </c>
      <c r="Q2435" s="107" t="s">
        <v>3214</v>
      </c>
      <c r="R2435" s="107" t="s">
        <v>282</v>
      </c>
    </row>
    <row r="2436" spans="2:18" ht="20.100000000000001" customHeight="1" x14ac:dyDescent="0.4">
      <c r="B2436" s="105" t="str">
        <f t="shared" si="111"/>
        <v/>
      </c>
      <c r="C2436" s="105" t="str">
        <f t="shared" si="112"/>
        <v/>
      </c>
      <c r="D2436" s="105" t="str">
        <f t="shared" si="113"/>
        <v/>
      </c>
      <c r="E2436" s="106" t="s">
        <v>2406</v>
      </c>
      <c r="F2436" s="106" t="s">
        <v>2829</v>
      </c>
      <c r="G2436" s="106" t="s">
        <v>697</v>
      </c>
      <c r="H2436" s="106" t="s">
        <v>1248</v>
      </c>
      <c r="I2436" s="106">
        <v>16</v>
      </c>
      <c r="J2436" s="106"/>
      <c r="K2436" s="106"/>
      <c r="L2436" s="106" t="s">
        <v>1389</v>
      </c>
      <c r="M2436" s="106" t="s">
        <v>924</v>
      </c>
      <c r="N2436" s="106">
        <v>0.52</v>
      </c>
      <c r="O2436" s="106">
        <v>1.2</v>
      </c>
      <c r="P2436" s="106" t="s">
        <v>714</v>
      </c>
      <c r="Q2436" s="107" t="s">
        <v>3215</v>
      </c>
      <c r="R2436" s="107" t="s">
        <v>282</v>
      </c>
    </row>
    <row r="2437" spans="2:18" ht="20.100000000000001" customHeight="1" x14ac:dyDescent="0.4">
      <c r="B2437" s="105" t="str">
        <f t="shared" si="111"/>
        <v/>
      </c>
      <c r="C2437" s="105" t="str">
        <f t="shared" si="112"/>
        <v/>
      </c>
      <c r="D2437" s="105" t="str">
        <f t="shared" si="113"/>
        <v/>
      </c>
      <c r="E2437" s="106" t="s">
        <v>2406</v>
      </c>
      <c r="F2437" s="106" t="s">
        <v>2829</v>
      </c>
      <c r="G2437" s="106" t="s">
        <v>710</v>
      </c>
      <c r="H2437" s="106" t="s">
        <v>729</v>
      </c>
      <c r="I2437" s="106">
        <v>16</v>
      </c>
      <c r="J2437" s="106"/>
      <c r="K2437" s="106"/>
      <c r="L2437" s="106" t="s">
        <v>711</v>
      </c>
      <c r="M2437" s="106" t="s">
        <v>924</v>
      </c>
      <c r="N2437" s="106">
        <v>0.54</v>
      </c>
      <c r="O2437" s="106">
        <v>1.2</v>
      </c>
      <c r="P2437" s="106" t="s">
        <v>714</v>
      </c>
      <c r="Q2437" s="107" t="s">
        <v>3216</v>
      </c>
      <c r="R2437" s="107" t="s">
        <v>282</v>
      </c>
    </row>
    <row r="2438" spans="2:18" ht="20.100000000000001" customHeight="1" x14ac:dyDescent="0.4">
      <c r="B2438" s="105" t="str">
        <f t="shared" si="111"/>
        <v/>
      </c>
      <c r="C2438" s="105" t="str">
        <f t="shared" si="112"/>
        <v/>
      </c>
      <c r="D2438" s="105" t="str">
        <f t="shared" si="113"/>
        <v/>
      </c>
      <c r="E2438" s="106" t="s">
        <v>2406</v>
      </c>
      <c r="F2438" s="106" t="s">
        <v>2829</v>
      </c>
      <c r="G2438" s="106" t="s">
        <v>710</v>
      </c>
      <c r="H2438" s="106" t="s">
        <v>733</v>
      </c>
      <c r="I2438" s="106">
        <v>16</v>
      </c>
      <c r="J2438" s="106"/>
      <c r="K2438" s="106"/>
      <c r="L2438" s="106" t="s">
        <v>711</v>
      </c>
      <c r="M2438" s="106" t="s">
        <v>924</v>
      </c>
      <c r="N2438" s="106">
        <v>0.53</v>
      </c>
      <c r="O2438" s="106">
        <v>1.2</v>
      </c>
      <c r="P2438" s="106" t="s">
        <v>714</v>
      </c>
      <c r="Q2438" s="107" t="s">
        <v>3217</v>
      </c>
      <c r="R2438" s="107" t="s">
        <v>282</v>
      </c>
    </row>
    <row r="2439" spans="2:18" ht="20.100000000000001" customHeight="1" x14ac:dyDescent="0.4">
      <c r="B2439" s="105" t="str">
        <f t="shared" si="111"/>
        <v/>
      </c>
      <c r="C2439" s="105" t="str">
        <f t="shared" si="112"/>
        <v/>
      </c>
      <c r="D2439" s="105" t="str">
        <f t="shared" si="113"/>
        <v/>
      </c>
      <c r="E2439" s="106" t="s">
        <v>2406</v>
      </c>
      <c r="F2439" s="106" t="s">
        <v>2829</v>
      </c>
      <c r="G2439" s="106" t="s">
        <v>710</v>
      </c>
      <c r="H2439" s="106" t="s">
        <v>765</v>
      </c>
      <c r="I2439" s="106">
        <v>16</v>
      </c>
      <c r="J2439" s="106"/>
      <c r="K2439" s="106"/>
      <c r="L2439" s="106" t="s">
        <v>711</v>
      </c>
      <c r="M2439" s="106" t="s">
        <v>924</v>
      </c>
      <c r="N2439" s="106">
        <v>0.52</v>
      </c>
      <c r="O2439" s="106">
        <v>1.2</v>
      </c>
      <c r="P2439" s="106" t="s">
        <v>714</v>
      </c>
      <c r="Q2439" s="107" t="s">
        <v>3218</v>
      </c>
      <c r="R2439" s="107" t="s">
        <v>282</v>
      </c>
    </row>
    <row r="2440" spans="2:18" ht="20.100000000000001" customHeight="1" x14ac:dyDescent="0.4">
      <c r="B2440" s="105" t="str">
        <f t="shared" si="111"/>
        <v/>
      </c>
      <c r="C2440" s="105" t="str">
        <f t="shared" si="112"/>
        <v/>
      </c>
      <c r="D2440" s="105" t="str">
        <f t="shared" si="113"/>
        <v/>
      </c>
      <c r="E2440" s="106" t="s">
        <v>2406</v>
      </c>
      <c r="F2440" s="106" t="s">
        <v>2829</v>
      </c>
      <c r="G2440" s="106" t="s">
        <v>710</v>
      </c>
      <c r="H2440" s="106" t="s">
        <v>765</v>
      </c>
      <c r="I2440" s="106">
        <v>16</v>
      </c>
      <c r="J2440" s="106"/>
      <c r="K2440" s="106"/>
      <c r="L2440" s="106" t="s">
        <v>1098</v>
      </c>
      <c r="M2440" s="106" t="s">
        <v>924</v>
      </c>
      <c r="N2440" s="106">
        <v>0.52</v>
      </c>
      <c r="O2440" s="106">
        <v>1.2</v>
      </c>
      <c r="P2440" s="106" t="s">
        <v>714</v>
      </c>
      <c r="Q2440" s="107" t="s">
        <v>3219</v>
      </c>
      <c r="R2440" s="107" t="s">
        <v>282</v>
      </c>
    </row>
    <row r="2441" spans="2:18" ht="20.100000000000001" customHeight="1" x14ac:dyDescent="0.4">
      <c r="B2441" s="105" t="str">
        <f t="shared" si="111"/>
        <v/>
      </c>
      <c r="C2441" s="105" t="str">
        <f t="shared" si="112"/>
        <v/>
      </c>
      <c r="D2441" s="105" t="str">
        <f t="shared" si="113"/>
        <v/>
      </c>
      <c r="E2441" s="106" t="s">
        <v>2406</v>
      </c>
      <c r="F2441" s="106" t="s">
        <v>2829</v>
      </c>
      <c r="G2441" s="106" t="s">
        <v>710</v>
      </c>
      <c r="H2441" s="106" t="s">
        <v>1248</v>
      </c>
      <c r="I2441" s="106">
        <v>16</v>
      </c>
      <c r="J2441" s="106"/>
      <c r="K2441" s="106"/>
      <c r="L2441" s="106" t="s">
        <v>1098</v>
      </c>
      <c r="M2441" s="106" t="s">
        <v>924</v>
      </c>
      <c r="N2441" s="106">
        <v>0.52</v>
      </c>
      <c r="O2441" s="106">
        <v>1.2</v>
      </c>
      <c r="P2441" s="106" t="s">
        <v>714</v>
      </c>
      <c r="Q2441" s="107" t="s">
        <v>3220</v>
      </c>
      <c r="R2441" s="107" t="s">
        <v>282</v>
      </c>
    </row>
    <row r="2442" spans="2:18" ht="20.100000000000001" customHeight="1" x14ac:dyDescent="0.4">
      <c r="B2442" s="105" t="str">
        <f t="shared" si="111"/>
        <v/>
      </c>
      <c r="C2442" s="105" t="str">
        <f t="shared" si="112"/>
        <v/>
      </c>
      <c r="D2442" s="105" t="str">
        <f t="shared" si="113"/>
        <v/>
      </c>
      <c r="E2442" s="106" t="s">
        <v>2406</v>
      </c>
      <c r="F2442" s="106" t="s">
        <v>2829</v>
      </c>
      <c r="G2442" s="106" t="s">
        <v>721</v>
      </c>
      <c r="H2442" s="106" t="s">
        <v>729</v>
      </c>
      <c r="I2442" s="106">
        <v>16</v>
      </c>
      <c r="J2442" s="106"/>
      <c r="K2442" s="106"/>
      <c r="L2442" s="106" t="s">
        <v>722</v>
      </c>
      <c r="M2442" s="106" t="s">
        <v>924</v>
      </c>
      <c r="N2442" s="106">
        <v>0.54</v>
      </c>
      <c r="O2442" s="106">
        <v>1.2</v>
      </c>
      <c r="P2442" s="106" t="s">
        <v>714</v>
      </c>
      <c r="Q2442" s="107" t="s">
        <v>3221</v>
      </c>
      <c r="R2442" s="107" t="s">
        <v>282</v>
      </c>
    </row>
    <row r="2443" spans="2:18" ht="20.100000000000001" customHeight="1" x14ac:dyDescent="0.4">
      <c r="B2443" s="105" t="str">
        <f t="shared" si="111"/>
        <v/>
      </c>
      <c r="C2443" s="105" t="str">
        <f t="shared" si="112"/>
        <v/>
      </c>
      <c r="D2443" s="105" t="str">
        <f t="shared" si="113"/>
        <v/>
      </c>
      <c r="E2443" s="106" t="s">
        <v>2406</v>
      </c>
      <c r="F2443" s="106" t="s">
        <v>2829</v>
      </c>
      <c r="G2443" s="106" t="s">
        <v>721</v>
      </c>
      <c r="H2443" s="106" t="s">
        <v>733</v>
      </c>
      <c r="I2443" s="106">
        <v>16</v>
      </c>
      <c r="J2443" s="106"/>
      <c r="K2443" s="106"/>
      <c r="L2443" s="106" t="s">
        <v>722</v>
      </c>
      <c r="M2443" s="106" t="s">
        <v>924</v>
      </c>
      <c r="N2443" s="106">
        <v>0.53</v>
      </c>
      <c r="O2443" s="106">
        <v>1.2</v>
      </c>
      <c r="P2443" s="106" t="s">
        <v>714</v>
      </c>
      <c r="Q2443" s="107" t="s">
        <v>3222</v>
      </c>
      <c r="R2443" s="107" t="s">
        <v>282</v>
      </c>
    </row>
    <row r="2444" spans="2:18" ht="20.100000000000001" customHeight="1" x14ac:dyDescent="0.4">
      <c r="B2444" s="105" t="str">
        <f t="shared" si="111"/>
        <v/>
      </c>
      <c r="C2444" s="105" t="str">
        <f t="shared" si="112"/>
        <v/>
      </c>
      <c r="D2444" s="105" t="str">
        <f t="shared" si="113"/>
        <v/>
      </c>
      <c r="E2444" s="106" t="s">
        <v>2406</v>
      </c>
      <c r="F2444" s="106" t="s">
        <v>2829</v>
      </c>
      <c r="G2444" s="106" t="s">
        <v>721</v>
      </c>
      <c r="H2444" s="106" t="s">
        <v>765</v>
      </c>
      <c r="I2444" s="106">
        <v>16</v>
      </c>
      <c r="J2444" s="106"/>
      <c r="K2444" s="106"/>
      <c r="L2444" s="106" t="s">
        <v>722</v>
      </c>
      <c r="M2444" s="106" t="s">
        <v>924</v>
      </c>
      <c r="N2444" s="106">
        <v>0.52</v>
      </c>
      <c r="O2444" s="106">
        <v>1.2</v>
      </c>
      <c r="P2444" s="106" t="s">
        <v>714</v>
      </c>
      <c r="Q2444" s="107" t="s">
        <v>3223</v>
      </c>
      <c r="R2444" s="107" t="s">
        <v>282</v>
      </c>
    </row>
    <row r="2445" spans="2:18" ht="20.100000000000001" customHeight="1" x14ac:dyDescent="0.4">
      <c r="B2445" s="105" t="str">
        <f t="shared" si="111"/>
        <v/>
      </c>
      <c r="C2445" s="105" t="str">
        <f t="shared" si="112"/>
        <v/>
      </c>
      <c r="D2445" s="105" t="str">
        <f t="shared" si="113"/>
        <v/>
      </c>
      <c r="E2445" s="106" t="s">
        <v>2406</v>
      </c>
      <c r="F2445" s="106" t="s">
        <v>2829</v>
      </c>
      <c r="G2445" s="106" t="s">
        <v>773</v>
      </c>
      <c r="H2445" s="106" t="s">
        <v>729</v>
      </c>
      <c r="I2445" s="106">
        <v>16</v>
      </c>
      <c r="J2445" s="106"/>
      <c r="K2445" s="106"/>
      <c r="L2445" s="106" t="s">
        <v>774</v>
      </c>
      <c r="M2445" s="106" t="s">
        <v>924</v>
      </c>
      <c r="N2445" s="106">
        <v>0.54</v>
      </c>
      <c r="O2445" s="106">
        <v>1.2</v>
      </c>
      <c r="P2445" s="106" t="s">
        <v>714</v>
      </c>
      <c r="Q2445" s="107" t="s">
        <v>3224</v>
      </c>
      <c r="R2445" s="107" t="s">
        <v>282</v>
      </c>
    </row>
    <row r="2446" spans="2:18" ht="20.100000000000001" customHeight="1" x14ac:dyDescent="0.4">
      <c r="B2446" s="105" t="str">
        <f t="shared" si="111"/>
        <v/>
      </c>
      <c r="C2446" s="105" t="str">
        <f t="shared" si="112"/>
        <v/>
      </c>
      <c r="D2446" s="105" t="str">
        <f t="shared" si="113"/>
        <v/>
      </c>
      <c r="E2446" s="106" t="s">
        <v>2406</v>
      </c>
      <c r="F2446" s="106" t="s">
        <v>2829</v>
      </c>
      <c r="G2446" s="106" t="s">
        <v>773</v>
      </c>
      <c r="H2446" s="106" t="s">
        <v>733</v>
      </c>
      <c r="I2446" s="106">
        <v>16</v>
      </c>
      <c r="J2446" s="106"/>
      <c r="K2446" s="106"/>
      <c r="L2446" s="106" t="s">
        <v>774</v>
      </c>
      <c r="M2446" s="106" t="s">
        <v>924</v>
      </c>
      <c r="N2446" s="106">
        <v>0.53</v>
      </c>
      <c r="O2446" s="106">
        <v>1.2</v>
      </c>
      <c r="P2446" s="106" t="s">
        <v>714</v>
      </c>
      <c r="Q2446" s="107" t="s">
        <v>3225</v>
      </c>
      <c r="R2446" s="107" t="s">
        <v>282</v>
      </c>
    </row>
    <row r="2447" spans="2:18" ht="20.100000000000001" customHeight="1" x14ac:dyDescent="0.4">
      <c r="B2447" s="105" t="str">
        <f t="shared" si="111"/>
        <v/>
      </c>
      <c r="C2447" s="105" t="str">
        <f t="shared" si="112"/>
        <v/>
      </c>
      <c r="D2447" s="105" t="str">
        <f t="shared" si="113"/>
        <v/>
      </c>
      <c r="E2447" s="106" t="s">
        <v>2406</v>
      </c>
      <c r="F2447" s="106" t="s">
        <v>2829</v>
      </c>
      <c r="G2447" s="106" t="s">
        <v>773</v>
      </c>
      <c r="H2447" s="106" t="s">
        <v>765</v>
      </c>
      <c r="I2447" s="106">
        <v>16</v>
      </c>
      <c r="J2447" s="106"/>
      <c r="K2447" s="106"/>
      <c r="L2447" s="106" t="s">
        <v>774</v>
      </c>
      <c r="M2447" s="106" t="s">
        <v>924</v>
      </c>
      <c r="N2447" s="106">
        <v>0.52</v>
      </c>
      <c r="O2447" s="106">
        <v>1.2</v>
      </c>
      <c r="P2447" s="106" t="s">
        <v>714</v>
      </c>
      <c r="Q2447" s="107" t="s">
        <v>3226</v>
      </c>
      <c r="R2447" s="107" t="s">
        <v>282</v>
      </c>
    </row>
    <row r="2448" spans="2:18" ht="20.100000000000001" customHeight="1" x14ac:dyDescent="0.4">
      <c r="B2448" s="105" t="str">
        <f t="shared" ref="B2448:B2511" si="114">IF(OR($C$10="",$C$11=""),"",IFERROR(IF(AND($U$22&lt;&gt;R2448,$V$22&lt;&gt;R2448),"－",IF(AND(COUNTIF($C$10,"*樹脂スペーサー*")&gt;0,OR(M2448="空気",F2448="一般",F2448="一般ＰＧ")),"－",IF(AND($W$25&gt;0,$W$25&gt;=O2448),$U$25,IF(AND($W$26&gt;0,$W$26&gt;=O2448),$U$26,IF(AND($W$27&gt;0,$W$27&gt;=O2448),$U$27,IF(AND($W$28&gt;0,$W$28&gt;=O2448),$U$28,IF(AND($W$29&gt;0,$W$29&gt;=O2448),$U$29,IF(AND($W$30&gt;0,$W$30&gt;=O2448),$U$30,IF(AND($W$31&gt;0,$W$31&gt;=O2448),$U$31,"－"))))))))),"－"))</f>
        <v/>
      </c>
      <c r="C2448" s="105" t="str">
        <f t="shared" ref="C2448:C2511" si="115">IF(B2448="","",IF(B2448&lt;&gt;"－",VLOOKUP(B2448,$U$25:$V$31,2,FALSE),"－"))</f>
        <v/>
      </c>
      <c r="D2448" s="105" t="str">
        <f t="shared" ref="D2448:D2511" si="116">IF($H$9="","",IF($V$38&lt;&gt;"断熱等","－",IF(AND(COUNTIF($V$34,"*樹脂スペーサー*")&gt;0,OR(M2448="空気",F2448="一般",F2448="一般ＰＧ")),"－",IF(AND($V$35&lt;&gt;R2448,$W$35&lt;&gt;R2448),"－",IF(MID($H$9,10,1)="Z",IF(N2448&lt;=0.65,"○","－"),IF($V$36&gt;=O2448,"○","－"))))))</f>
        <v/>
      </c>
      <c r="E2448" s="106" t="s">
        <v>2406</v>
      </c>
      <c r="F2448" s="106" t="s">
        <v>2829</v>
      </c>
      <c r="G2448" s="106" t="s">
        <v>773</v>
      </c>
      <c r="H2448" s="106" t="s">
        <v>1248</v>
      </c>
      <c r="I2448" s="106">
        <v>16</v>
      </c>
      <c r="J2448" s="106"/>
      <c r="K2448" s="106"/>
      <c r="L2448" s="106" t="s">
        <v>774</v>
      </c>
      <c r="M2448" s="106" t="s">
        <v>924</v>
      </c>
      <c r="N2448" s="106">
        <v>0.52</v>
      </c>
      <c r="O2448" s="106">
        <v>1.2</v>
      </c>
      <c r="P2448" s="106" t="s">
        <v>714</v>
      </c>
      <c r="Q2448" s="107" t="s">
        <v>3227</v>
      </c>
      <c r="R2448" s="107" t="s">
        <v>282</v>
      </c>
    </row>
    <row r="2449" spans="2:18" ht="20.100000000000001" customHeight="1" x14ac:dyDescent="0.4">
      <c r="B2449" s="105" t="str">
        <f t="shared" si="114"/>
        <v/>
      </c>
      <c r="C2449" s="105" t="str">
        <f t="shared" si="115"/>
        <v/>
      </c>
      <c r="D2449" s="105" t="str">
        <f t="shared" si="116"/>
        <v/>
      </c>
      <c r="E2449" s="106" t="s">
        <v>2406</v>
      </c>
      <c r="F2449" s="106" t="s">
        <v>2829</v>
      </c>
      <c r="G2449" s="106" t="s">
        <v>773</v>
      </c>
      <c r="H2449" s="106" t="s">
        <v>729</v>
      </c>
      <c r="I2449" s="106">
        <v>16</v>
      </c>
      <c r="J2449" s="106"/>
      <c r="K2449" s="106"/>
      <c r="L2449" s="106" t="s">
        <v>1266</v>
      </c>
      <c r="M2449" s="106" t="s">
        <v>924</v>
      </c>
      <c r="N2449" s="106">
        <v>0.54</v>
      </c>
      <c r="O2449" s="106">
        <v>1.2</v>
      </c>
      <c r="P2449" s="106" t="s">
        <v>714</v>
      </c>
      <c r="Q2449" s="107" t="s">
        <v>3228</v>
      </c>
      <c r="R2449" s="107" t="s">
        <v>282</v>
      </c>
    </row>
    <row r="2450" spans="2:18" ht="20.100000000000001" customHeight="1" x14ac:dyDescent="0.4">
      <c r="B2450" s="105" t="str">
        <f t="shared" si="114"/>
        <v/>
      </c>
      <c r="C2450" s="105" t="str">
        <f t="shared" si="115"/>
        <v/>
      </c>
      <c r="D2450" s="105" t="str">
        <f t="shared" si="116"/>
        <v/>
      </c>
      <c r="E2450" s="106" t="s">
        <v>2406</v>
      </c>
      <c r="F2450" s="106" t="s">
        <v>2829</v>
      </c>
      <c r="G2450" s="106" t="s">
        <v>773</v>
      </c>
      <c r="H2450" s="106" t="s">
        <v>733</v>
      </c>
      <c r="I2450" s="106">
        <v>16</v>
      </c>
      <c r="J2450" s="106"/>
      <c r="K2450" s="106"/>
      <c r="L2450" s="106" t="s">
        <v>1266</v>
      </c>
      <c r="M2450" s="106" t="s">
        <v>924</v>
      </c>
      <c r="N2450" s="106">
        <v>0.53</v>
      </c>
      <c r="O2450" s="106">
        <v>1.2</v>
      </c>
      <c r="P2450" s="106" t="s">
        <v>714</v>
      </c>
      <c r="Q2450" s="107" t="s">
        <v>3229</v>
      </c>
      <c r="R2450" s="107" t="s">
        <v>282</v>
      </c>
    </row>
    <row r="2451" spans="2:18" ht="20.100000000000001" customHeight="1" x14ac:dyDescent="0.4">
      <c r="B2451" s="105" t="str">
        <f t="shared" si="114"/>
        <v/>
      </c>
      <c r="C2451" s="105" t="str">
        <f t="shared" si="115"/>
        <v/>
      </c>
      <c r="D2451" s="105" t="str">
        <f t="shared" si="116"/>
        <v/>
      </c>
      <c r="E2451" s="106" t="s">
        <v>2406</v>
      </c>
      <c r="F2451" s="106" t="s">
        <v>2829</v>
      </c>
      <c r="G2451" s="106" t="s">
        <v>773</v>
      </c>
      <c r="H2451" s="106" t="s">
        <v>765</v>
      </c>
      <c r="I2451" s="106">
        <v>16</v>
      </c>
      <c r="J2451" s="106"/>
      <c r="K2451" s="106"/>
      <c r="L2451" s="106" t="s">
        <v>1266</v>
      </c>
      <c r="M2451" s="106" t="s">
        <v>924</v>
      </c>
      <c r="N2451" s="106">
        <v>0.52</v>
      </c>
      <c r="O2451" s="106">
        <v>1.2</v>
      </c>
      <c r="P2451" s="106" t="s">
        <v>714</v>
      </c>
      <c r="Q2451" s="107" t="s">
        <v>3230</v>
      </c>
      <c r="R2451" s="107" t="s">
        <v>282</v>
      </c>
    </row>
    <row r="2452" spans="2:18" ht="20.100000000000001" customHeight="1" x14ac:dyDescent="0.4">
      <c r="B2452" s="105" t="str">
        <f t="shared" si="114"/>
        <v/>
      </c>
      <c r="C2452" s="105" t="str">
        <f t="shared" si="115"/>
        <v/>
      </c>
      <c r="D2452" s="105" t="str">
        <f t="shared" si="116"/>
        <v/>
      </c>
      <c r="E2452" s="106" t="s">
        <v>2406</v>
      </c>
      <c r="F2452" s="106" t="s">
        <v>2829</v>
      </c>
      <c r="G2452" s="106" t="s">
        <v>773</v>
      </c>
      <c r="H2452" s="106" t="s">
        <v>1248</v>
      </c>
      <c r="I2452" s="106">
        <v>15</v>
      </c>
      <c r="J2452" s="106"/>
      <c r="K2452" s="106"/>
      <c r="L2452" s="106" t="s">
        <v>1266</v>
      </c>
      <c r="M2452" s="106" t="s">
        <v>924</v>
      </c>
      <c r="N2452" s="106">
        <v>0.52</v>
      </c>
      <c r="O2452" s="106">
        <v>1.2</v>
      </c>
      <c r="P2452" s="106" t="s">
        <v>714</v>
      </c>
      <c r="Q2452" s="107" t="s">
        <v>3231</v>
      </c>
      <c r="R2452" s="107" t="s">
        <v>282</v>
      </c>
    </row>
    <row r="2453" spans="2:18" ht="20.100000000000001" customHeight="1" x14ac:dyDescent="0.4">
      <c r="B2453" s="105" t="str">
        <f t="shared" si="114"/>
        <v/>
      </c>
      <c r="C2453" s="105" t="str">
        <f t="shared" si="115"/>
        <v/>
      </c>
      <c r="D2453" s="105" t="str">
        <f t="shared" si="116"/>
        <v/>
      </c>
      <c r="E2453" s="106" t="s">
        <v>2406</v>
      </c>
      <c r="F2453" s="106" t="s">
        <v>2829</v>
      </c>
      <c r="G2453" s="106" t="s">
        <v>778</v>
      </c>
      <c r="H2453" s="106" t="s">
        <v>729</v>
      </c>
      <c r="I2453" s="106">
        <v>16</v>
      </c>
      <c r="J2453" s="106"/>
      <c r="K2453" s="106"/>
      <c r="L2453" s="106" t="s">
        <v>779</v>
      </c>
      <c r="M2453" s="106" t="s">
        <v>924</v>
      </c>
      <c r="N2453" s="106">
        <v>0.54</v>
      </c>
      <c r="O2453" s="106">
        <v>1.2</v>
      </c>
      <c r="P2453" s="106" t="s">
        <v>714</v>
      </c>
      <c r="Q2453" s="107" t="s">
        <v>3232</v>
      </c>
      <c r="R2453" s="107" t="s">
        <v>282</v>
      </c>
    </row>
    <row r="2454" spans="2:18" ht="20.100000000000001" customHeight="1" x14ac:dyDescent="0.4">
      <c r="B2454" s="105" t="str">
        <f t="shared" si="114"/>
        <v/>
      </c>
      <c r="C2454" s="105" t="str">
        <f t="shared" si="115"/>
        <v/>
      </c>
      <c r="D2454" s="105" t="str">
        <f t="shared" si="116"/>
        <v/>
      </c>
      <c r="E2454" s="106" t="s">
        <v>2406</v>
      </c>
      <c r="F2454" s="106" t="s">
        <v>2829</v>
      </c>
      <c r="G2454" s="106" t="s">
        <v>778</v>
      </c>
      <c r="H2454" s="106" t="s">
        <v>733</v>
      </c>
      <c r="I2454" s="106">
        <v>16</v>
      </c>
      <c r="J2454" s="106"/>
      <c r="K2454" s="106"/>
      <c r="L2454" s="106" t="s">
        <v>779</v>
      </c>
      <c r="M2454" s="106" t="s">
        <v>924</v>
      </c>
      <c r="N2454" s="106">
        <v>0.53</v>
      </c>
      <c r="O2454" s="106">
        <v>1.2</v>
      </c>
      <c r="P2454" s="106" t="s">
        <v>714</v>
      </c>
      <c r="Q2454" s="107" t="s">
        <v>3233</v>
      </c>
      <c r="R2454" s="107" t="s">
        <v>282</v>
      </c>
    </row>
    <row r="2455" spans="2:18" ht="20.100000000000001" customHeight="1" x14ac:dyDescent="0.4">
      <c r="B2455" s="105" t="str">
        <f t="shared" si="114"/>
        <v/>
      </c>
      <c r="C2455" s="105" t="str">
        <f t="shared" si="115"/>
        <v/>
      </c>
      <c r="D2455" s="105" t="str">
        <f t="shared" si="116"/>
        <v/>
      </c>
      <c r="E2455" s="106" t="s">
        <v>2406</v>
      </c>
      <c r="F2455" s="106" t="s">
        <v>2829</v>
      </c>
      <c r="G2455" s="106" t="s">
        <v>778</v>
      </c>
      <c r="H2455" s="106" t="s">
        <v>765</v>
      </c>
      <c r="I2455" s="106">
        <v>16</v>
      </c>
      <c r="J2455" s="106"/>
      <c r="K2455" s="106"/>
      <c r="L2455" s="106" t="s">
        <v>779</v>
      </c>
      <c r="M2455" s="106" t="s">
        <v>924</v>
      </c>
      <c r="N2455" s="106">
        <v>0.52</v>
      </c>
      <c r="O2455" s="106">
        <v>1.2</v>
      </c>
      <c r="P2455" s="106" t="s">
        <v>714</v>
      </c>
      <c r="Q2455" s="107" t="s">
        <v>3234</v>
      </c>
      <c r="R2455" s="107" t="s">
        <v>282</v>
      </c>
    </row>
    <row r="2456" spans="2:18" ht="20.100000000000001" customHeight="1" x14ac:dyDescent="0.4">
      <c r="B2456" s="105" t="str">
        <f t="shared" si="114"/>
        <v/>
      </c>
      <c r="C2456" s="105" t="str">
        <f t="shared" si="115"/>
        <v/>
      </c>
      <c r="D2456" s="105" t="str">
        <f t="shared" si="116"/>
        <v/>
      </c>
      <c r="E2456" s="106" t="s">
        <v>2406</v>
      </c>
      <c r="F2456" s="106" t="s">
        <v>2829</v>
      </c>
      <c r="G2456" s="106" t="s">
        <v>778</v>
      </c>
      <c r="H2456" s="106" t="s">
        <v>1248</v>
      </c>
      <c r="I2456" s="106">
        <v>16</v>
      </c>
      <c r="J2456" s="106"/>
      <c r="K2456" s="106"/>
      <c r="L2456" s="106" t="s">
        <v>779</v>
      </c>
      <c r="M2456" s="106" t="s">
        <v>924</v>
      </c>
      <c r="N2456" s="106">
        <v>0.52</v>
      </c>
      <c r="O2456" s="106">
        <v>1.2</v>
      </c>
      <c r="P2456" s="106" t="s">
        <v>714</v>
      </c>
      <c r="Q2456" s="107" t="s">
        <v>3235</v>
      </c>
      <c r="R2456" s="107" t="s">
        <v>282</v>
      </c>
    </row>
    <row r="2457" spans="2:18" ht="20.100000000000001" customHeight="1" x14ac:dyDescent="0.4">
      <c r="B2457" s="105" t="str">
        <f t="shared" si="114"/>
        <v/>
      </c>
      <c r="C2457" s="105" t="str">
        <f t="shared" si="115"/>
        <v/>
      </c>
      <c r="D2457" s="105" t="str">
        <f t="shared" si="116"/>
        <v/>
      </c>
      <c r="E2457" s="106" t="s">
        <v>2406</v>
      </c>
      <c r="F2457" s="106" t="s">
        <v>2829</v>
      </c>
      <c r="G2457" s="106" t="s">
        <v>778</v>
      </c>
      <c r="H2457" s="106" t="s">
        <v>729</v>
      </c>
      <c r="I2457" s="106">
        <v>16</v>
      </c>
      <c r="J2457" s="106"/>
      <c r="K2457" s="106"/>
      <c r="L2457" s="106" t="s">
        <v>1269</v>
      </c>
      <c r="M2457" s="106" t="s">
        <v>924</v>
      </c>
      <c r="N2457" s="106">
        <v>0.54</v>
      </c>
      <c r="O2457" s="106">
        <v>1.2</v>
      </c>
      <c r="P2457" s="106" t="s">
        <v>714</v>
      </c>
      <c r="Q2457" s="107" t="s">
        <v>3236</v>
      </c>
      <c r="R2457" s="107" t="s">
        <v>282</v>
      </c>
    </row>
    <row r="2458" spans="2:18" ht="20.100000000000001" customHeight="1" x14ac:dyDescent="0.4">
      <c r="B2458" s="105" t="str">
        <f t="shared" si="114"/>
        <v/>
      </c>
      <c r="C2458" s="105" t="str">
        <f t="shared" si="115"/>
        <v/>
      </c>
      <c r="D2458" s="105" t="str">
        <f t="shared" si="116"/>
        <v/>
      </c>
      <c r="E2458" s="106" t="s">
        <v>2406</v>
      </c>
      <c r="F2458" s="106" t="s">
        <v>2829</v>
      </c>
      <c r="G2458" s="106" t="s">
        <v>778</v>
      </c>
      <c r="H2458" s="106" t="s">
        <v>733</v>
      </c>
      <c r="I2458" s="106">
        <v>16</v>
      </c>
      <c r="J2458" s="106"/>
      <c r="K2458" s="106"/>
      <c r="L2458" s="106" t="s">
        <v>1269</v>
      </c>
      <c r="M2458" s="106" t="s">
        <v>924</v>
      </c>
      <c r="N2458" s="106">
        <v>0.53</v>
      </c>
      <c r="O2458" s="106">
        <v>1.2</v>
      </c>
      <c r="P2458" s="106" t="s">
        <v>714</v>
      </c>
      <c r="Q2458" s="107" t="s">
        <v>3237</v>
      </c>
      <c r="R2458" s="107" t="s">
        <v>282</v>
      </c>
    </row>
    <row r="2459" spans="2:18" ht="20.100000000000001" customHeight="1" x14ac:dyDescent="0.4">
      <c r="B2459" s="105" t="str">
        <f t="shared" si="114"/>
        <v/>
      </c>
      <c r="C2459" s="105" t="str">
        <f t="shared" si="115"/>
        <v/>
      </c>
      <c r="D2459" s="105" t="str">
        <f t="shared" si="116"/>
        <v/>
      </c>
      <c r="E2459" s="106" t="s">
        <v>2406</v>
      </c>
      <c r="F2459" s="106" t="s">
        <v>2829</v>
      </c>
      <c r="G2459" s="106" t="s">
        <v>778</v>
      </c>
      <c r="H2459" s="106" t="s">
        <v>765</v>
      </c>
      <c r="I2459" s="106">
        <v>16</v>
      </c>
      <c r="J2459" s="106"/>
      <c r="K2459" s="106"/>
      <c r="L2459" s="106" t="s">
        <v>1269</v>
      </c>
      <c r="M2459" s="106" t="s">
        <v>924</v>
      </c>
      <c r="N2459" s="106">
        <v>0.52</v>
      </c>
      <c r="O2459" s="106">
        <v>1.2</v>
      </c>
      <c r="P2459" s="106" t="s">
        <v>714</v>
      </c>
      <c r="Q2459" s="107" t="s">
        <v>3238</v>
      </c>
      <c r="R2459" s="107" t="s">
        <v>282</v>
      </c>
    </row>
    <row r="2460" spans="2:18" ht="20.100000000000001" customHeight="1" x14ac:dyDescent="0.4">
      <c r="B2460" s="105" t="str">
        <f t="shared" si="114"/>
        <v/>
      </c>
      <c r="C2460" s="105" t="str">
        <f t="shared" si="115"/>
        <v/>
      </c>
      <c r="D2460" s="105" t="str">
        <f t="shared" si="116"/>
        <v/>
      </c>
      <c r="E2460" s="106" t="s">
        <v>2406</v>
      </c>
      <c r="F2460" s="106" t="s">
        <v>2829</v>
      </c>
      <c r="G2460" s="106" t="s">
        <v>778</v>
      </c>
      <c r="H2460" s="106" t="s">
        <v>1248</v>
      </c>
      <c r="I2460" s="106">
        <v>15</v>
      </c>
      <c r="J2460" s="106"/>
      <c r="K2460" s="106"/>
      <c r="L2460" s="106" t="s">
        <v>1269</v>
      </c>
      <c r="M2460" s="106" t="s">
        <v>924</v>
      </c>
      <c r="N2460" s="106">
        <v>0.52</v>
      </c>
      <c r="O2460" s="106">
        <v>1.2</v>
      </c>
      <c r="P2460" s="106" t="s">
        <v>714</v>
      </c>
      <c r="Q2460" s="107" t="s">
        <v>3239</v>
      </c>
      <c r="R2460" s="107" t="s">
        <v>282</v>
      </c>
    </row>
    <row r="2461" spans="2:18" ht="20.100000000000001" customHeight="1" x14ac:dyDescent="0.4">
      <c r="B2461" s="105" t="str">
        <f t="shared" si="114"/>
        <v/>
      </c>
      <c r="C2461" s="105" t="str">
        <f t="shared" si="115"/>
        <v/>
      </c>
      <c r="D2461" s="105" t="str">
        <f t="shared" si="116"/>
        <v/>
      </c>
      <c r="E2461" s="106" t="s">
        <v>2406</v>
      </c>
      <c r="F2461" s="106" t="s">
        <v>2829</v>
      </c>
      <c r="G2461" s="106" t="s">
        <v>782</v>
      </c>
      <c r="H2461" s="106" t="s">
        <v>729</v>
      </c>
      <c r="I2461" s="106">
        <v>16</v>
      </c>
      <c r="J2461" s="106"/>
      <c r="K2461" s="106"/>
      <c r="L2461" s="106" t="s">
        <v>783</v>
      </c>
      <c r="M2461" s="106" t="s">
        <v>924</v>
      </c>
      <c r="N2461" s="106">
        <v>0.51</v>
      </c>
      <c r="O2461" s="106">
        <v>1.2</v>
      </c>
      <c r="P2461" s="106" t="s">
        <v>714</v>
      </c>
      <c r="Q2461" s="107" t="s">
        <v>3240</v>
      </c>
      <c r="R2461" s="107" t="s">
        <v>282</v>
      </c>
    </row>
    <row r="2462" spans="2:18" ht="20.100000000000001" customHeight="1" x14ac:dyDescent="0.4">
      <c r="B2462" s="105" t="str">
        <f t="shared" si="114"/>
        <v/>
      </c>
      <c r="C2462" s="105" t="str">
        <f t="shared" si="115"/>
        <v/>
      </c>
      <c r="D2462" s="105" t="str">
        <f t="shared" si="116"/>
        <v/>
      </c>
      <c r="E2462" s="106" t="s">
        <v>2406</v>
      </c>
      <c r="F2462" s="106" t="s">
        <v>2829</v>
      </c>
      <c r="G2462" s="106" t="s">
        <v>782</v>
      </c>
      <c r="H2462" s="106" t="s">
        <v>733</v>
      </c>
      <c r="I2462" s="106">
        <v>16</v>
      </c>
      <c r="J2462" s="106"/>
      <c r="K2462" s="106"/>
      <c r="L2462" s="106" t="s">
        <v>783</v>
      </c>
      <c r="M2462" s="106" t="s">
        <v>924</v>
      </c>
      <c r="N2462" s="106">
        <v>0.5</v>
      </c>
      <c r="O2462" s="106">
        <v>1.2</v>
      </c>
      <c r="P2462" s="106" t="s">
        <v>714</v>
      </c>
      <c r="Q2462" s="107" t="s">
        <v>3241</v>
      </c>
      <c r="R2462" s="107" t="s">
        <v>282</v>
      </c>
    </row>
    <row r="2463" spans="2:18" ht="20.100000000000001" customHeight="1" x14ac:dyDescent="0.4">
      <c r="B2463" s="105" t="str">
        <f t="shared" si="114"/>
        <v/>
      </c>
      <c r="C2463" s="105" t="str">
        <f t="shared" si="115"/>
        <v/>
      </c>
      <c r="D2463" s="105" t="str">
        <f t="shared" si="116"/>
        <v/>
      </c>
      <c r="E2463" s="106" t="s">
        <v>2406</v>
      </c>
      <c r="F2463" s="106" t="s">
        <v>2829</v>
      </c>
      <c r="G2463" s="106" t="s">
        <v>782</v>
      </c>
      <c r="H2463" s="106" t="s">
        <v>765</v>
      </c>
      <c r="I2463" s="106">
        <v>16</v>
      </c>
      <c r="J2463" s="106"/>
      <c r="K2463" s="106"/>
      <c r="L2463" s="106" t="s">
        <v>783</v>
      </c>
      <c r="M2463" s="106" t="s">
        <v>924</v>
      </c>
      <c r="N2463" s="106">
        <v>0.49</v>
      </c>
      <c r="O2463" s="106">
        <v>1.2</v>
      </c>
      <c r="P2463" s="106" t="s">
        <v>714</v>
      </c>
      <c r="Q2463" s="107" t="s">
        <v>3242</v>
      </c>
      <c r="R2463" s="107" t="s">
        <v>282</v>
      </c>
    </row>
    <row r="2464" spans="2:18" ht="20.100000000000001" customHeight="1" x14ac:dyDescent="0.4">
      <c r="B2464" s="105" t="str">
        <f t="shared" si="114"/>
        <v/>
      </c>
      <c r="C2464" s="105" t="str">
        <f t="shared" si="115"/>
        <v/>
      </c>
      <c r="D2464" s="105" t="str">
        <f t="shared" si="116"/>
        <v/>
      </c>
      <c r="E2464" s="106" t="s">
        <v>2406</v>
      </c>
      <c r="F2464" s="106" t="s">
        <v>2829</v>
      </c>
      <c r="G2464" s="106" t="s">
        <v>782</v>
      </c>
      <c r="H2464" s="106" t="s">
        <v>1248</v>
      </c>
      <c r="I2464" s="106">
        <v>16</v>
      </c>
      <c r="J2464" s="106"/>
      <c r="K2464" s="106"/>
      <c r="L2464" s="106" t="s">
        <v>783</v>
      </c>
      <c r="M2464" s="106" t="s">
        <v>924</v>
      </c>
      <c r="N2464" s="106">
        <v>0.49</v>
      </c>
      <c r="O2464" s="106">
        <v>1.2</v>
      </c>
      <c r="P2464" s="106" t="s">
        <v>714</v>
      </c>
      <c r="Q2464" s="107" t="s">
        <v>3243</v>
      </c>
      <c r="R2464" s="107" t="s">
        <v>282</v>
      </c>
    </row>
    <row r="2465" spans="2:18" ht="20.100000000000001" customHeight="1" x14ac:dyDescent="0.4">
      <c r="B2465" s="105" t="str">
        <f t="shared" si="114"/>
        <v/>
      </c>
      <c r="C2465" s="105" t="str">
        <f t="shared" si="115"/>
        <v/>
      </c>
      <c r="D2465" s="105" t="str">
        <f t="shared" si="116"/>
        <v/>
      </c>
      <c r="E2465" s="106" t="s">
        <v>2406</v>
      </c>
      <c r="F2465" s="106" t="s">
        <v>2829</v>
      </c>
      <c r="G2465" s="106" t="s">
        <v>697</v>
      </c>
      <c r="H2465" s="106" t="s">
        <v>2438</v>
      </c>
      <c r="I2465" s="106">
        <v>16</v>
      </c>
      <c r="J2465" s="106"/>
      <c r="K2465" s="106"/>
      <c r="L2465" s="106" t="s">
        <v>729</v>
      </c>
      <c r="M2465" s="106" t="s">
        <v>924</v>
      </c>
      <c r="N2465" s="106">
        <v>0.52</v>
      </c>
      <c r="O2465" s="106">
        <v>1.2</v>
      </c>
      <c r="P2465" s="106" t="s">
        <v>714</v>
      </c>
      <c r="Q2465" s="107" t="s">
        <v>3244</v>
      </c>
      <c r="R2465" s="107" t="s">
        <v>22</v>
      </c>
    </row>
    <row r="2466" spans="2:18" ht="20.100000000000001" customHeight="1" x14ac:dyDescent="0.4">
      <c r="B2466" s="105" t="str">
        <f t="shared" si="114"/>
        <v/>
      </c>
      <c r="C2466" s="105" t="str">
        <f t="shared" si="115"/>
        <v/>
      </c>
      <c r="D2466" s="105" t="str">
        <f t="shared" si="116"/>
        <v/>
      </c>
      <c r="E2466" s="106" t="s">
        <v>2406</v>
      </c>
      <c r="F2466" s="106" t="s">
        <v>2829</v>
      </c>
      <c r="G2466" s="106" t="s">
        <v>697</v>
      </c>
      <c r="H2466" s="106" t="s">
        <v>2438</v>
      </c>
      <c r="I2466" s="106">
        <v>16</v>
      </c>
      <c r="J2466" s="106"/>
      <c r="K2466" s="106"/>
      <c r="L2466" s="106" t="s">
        <v>733</v>
      </c>
      <c r="M2466" s="106" t="s">
        <v>924</v>
      </c>
      <c r="N2466" s="106">
        <v>0.52</v>
      </c>
      <c r="O2466" s="106">
        <v>1.2</v>
      </c>
      <c r="P2466" s="106" t="s">
        <v>714</v>
      </c>
      <c r="Q2466" s="107" t="s">
        <v>3245</v>
      </c>
      <c r="R2466" s="107" t="s">
        <v>22</v>
      </c>
    </row>
    <row r="2467" spans="2:18" ht="20.100000000000001" customHeight="1" x14ac:dyDescent="0.4">
      <c r="B2467" s="105" t="str">
        <f t="shared" si="114"/>
        <v/>
      </c>
      <c r="C2467" s="105" t="str">
        <f t="shared" si="115"/>
        <v/>
      </c>
      <c r="D2467" s="105" t="str">
        <f t="shared" si="116"/>
        <v/>
      </c>
      <c r="E2467" s="106" t="s">
        <v>2406</v>
      </c>
      <c r="F2467" s="106" t="s">
        <v>2829</v>
      </c>
      <c r="G2467" s="106" t="s">
        <v>697</v>
      </c>
      <c r="H2467" s="106" t="s">
        <v>2438</v>
      </c>
      <c r="I2467" s="106">
        <v>15</v>
      </c>
      <c r="J2467" s="106"/>
      <c r="K2467" s="106"/>
      <c r="L2467" s="106" t="s">
        <v>765</v>
      </c>
      <c r="M2467" s="106" t="s">
        <v>924</v>
      </c>
      <c r="N2467" s="106">
        <v>0.52</v>
      </c>
      <c r="O2467" s="106">
        <v>1.2</v>
      </c>
      <c r="P2467" s="106" t="s">
        <v>714</v>
      </c>
      <c r="Q2467" s="107" t="s">
        <v>3246</v>
      </c>
      <c r="R2467" s="107" t="s">
        <v>22</v>
      </c>
    </row>
    <row r="2468" spans="2:18" ht="20.100000000000001" customHeight="1" x14ac:dyDescent="0.4">
      <c r="B2468" s="105" t="str">
        <f t="shared" si="114"/>
        <v/>
      </c>
      <c r="C2468" s="105" t="str">
        <f t="shared" si="115"/>
        <v/>
      </c>
      <c r="D2468" s="105" t="str">
        <f t="shared" si="116"/>
        <v/>
      </c>
      <c r="E2468" s="106" t="s">
        <v>2406</v>
      </c>
      <c r="F2468" s="106" t="s">
        <v>2829</v>
      </c>
      <c r="G2468" s="106" t="s">
        <v>710</v>
      </c>
      <c r="H2468" s="106" t="s">
        <v>2443</v>
      </c>
      <c r="I2468" s="106">
        <v>16</v>
      </c>
      <c r="J2468" s="106"/>
      <c r="K2468" s="106"/>
      <c r="L2468" s="106" t="s">
        <v>729</v>
      </c>
      <c r="M2468" s="106" t="s">
        <v>924</v>
      </c>
      <c r="N2468" s="106">
        <v>0.52</v>
      </c>
      <c r="O2468" s="106">
        <v>1.2</v>
      </c>
      <c r="P2468" s="106" t="s">
        <v>714</v>
      </c>
      <c r="Q2468" s="107" t="s">
        <v>3247</v>
      </c>
      <c r="R2468" s="107" t="s">
        <v>22</v>
      </c>
    </row>
    <row r="2469" spans="2:18" ht="20.100000000000001" customHeight="1" x14ac:dyDescent="0.4">
      <c r="B2469" s="105" t="str">
        <f t="shared" si="114"/>
        <v/>
      </c>
      <c r="C2469" s="105" t="str">
        <f t="shared" si="115"/>
        <v/>
      </c>
      <c r="D2469" s="105" t="str">
        <f t="shared" si="116"/>
        <v/>
      </c>
      <c r="E2469" s="106" t="s">
        <v>2406</v>
      </c>
      <c r="F2469" s="106" t="s">
        <v>2829</v>
      </c>
      <c r="G2469" s="106" t="s">
        <v>710</v>
      </c>
      <c r="H2469" s="106" t="s">
        <v>2443</v>
      </c>
      <c r="I2469" s="106">
        <v>16</v>
      </c>
      <c r="J2469" s="106"/>
      <c r="K2469" s="106"/>
      <c r="L2469" s="106" t="s">
        <v>733</v>
      </c>
      <c r="M2469" s="106" t="s">
        <v>924</v>
      </c>
      <c r="N2469" s="106">
        <v>0.52</v>
      </c>
      <c r="O2469" s="106">
        <v>1.2</v>
      </c>
      <c r="P2469" s="106" t="s">
        <v>714</v>
      </c>
      <c r="Q2469" s="107" t="s">
        <v>3248</v>
      </c>
      <c r="R2469" s="107" t="s">
        <v>22</v>
      </c>
    </row>
    <row r="2470" spans="2:18" ht="20.100000000000001" customHeight="1" x14ac:dyDescent="0.4">
      <c r="B2470" s="105" t="str">
        <f t="shared" si="114"/>
        <v/>
      </c>
      <c r="C2470" s="105" t="str">
        <f t="shared" si="115"/>
        <v/>
      </c>
      <c r="D2470" s="105" t="str">
        <f t="shared" si="116"/>
        <v/>
      </c>
      <c r="E2470" s="106" t="s">
        <v>2406</v>
      </c>
      <c r="F2470" s="106" t="s">
        <v>2829</v>
      </c>
      <c r="G2470" s="106" t="s">
        <v>710</v>
      </c>
      <c r="H2470" s="106" t="s">
        <v>2443</v>
      </c>
      <c r="I2470" s="106">
        <v>15</v>
      </c>
      <c r="J2470" s="106"/>
      <c r="K2470" s="106"/>
      <c r="L2470" s="106" t="s">
        <v>765</v>
      </c>
      <c r="M2470" s="106" t="s">
        <v>924</v>
      </c>
      <c r="N2470" s="106">
        <v>0.52</v>
      </c>
      <c r="O2470" s="106">
        <v>1.2</v>
      </c>
      <c r="P2470" s="106" t="s">
        <v>714</v>
      </c>
      <c r="Q2470" s="107" t="s">
        <v>3249</v>
      </c>
      <c r="R2470" s="107" t="s">
        <v>22</v>
      </c>
    </row>
    <row r="2471" spans="2:18" ht="20.100000000000001" customHeight="1" x14ac:dyDescent="0.4">
      <c r="B2471" s="105" t="str">
        <f t="shared" si="114"/>
        <v/>
      </c>
      <c r="C2471" s="105" t="str">
        <f t="shared" si="115"/>
        <v/>
      </c>
      <c r="D2471" s="105" t="str">
        <f t="shared" si="116"/>
        <v/>
      </c>
      <c r="E2471" s="106" t="s">
        <v>2406</v>
      </c>
      <c r="F2471" s="106" t="s">
        <v>2829</v>
      </c>
      <c r="G2471" s="106" t="s">
        <v>2747</v>
      </c>
      <c r="H2471" s="106" t="s">
        <v>2748</v>
      </c>
      <c r="I2471" s="106">
        <v>14</v>
      </c>
      <c r="J2471" s="106"/>
      <c r="K2471" s="106"/>
      <c r="L2471" s="106" t="s">
        <v>729</v>
      </c>
      <c r="M2471" s="106" t="s">
        <v>924</v>
      </c>
      <c r="N2471" s="106">
        <v>0.56999999999999995</v>
      </c>
      <c r="O2471" s="106">
        <v>1.2</v>
      </c>
      <c r="P2471" s="106" t="s">
        <v>2499</v>
      </c>
      <c r="Q2471" s="107" t="s">
        <v>3250</v>
      </c>
      <c r="R2471" s="107" t="s">
        <v>131</v>
      </c>
    </row>
    <row r="2472" spans="2:18" ht="20.100000000000001" customHeight="1" x14ac:dyDescent="0.4">
      <c r="B2472" s="105" t="str">
        <f t="shared" si="114"/>
        <v/>
      </c>
      <c r="C2472" s="105" t="str">
        <f t="shared" si="115"/>
        <v/>
      </c>
      <c r="D2472" s="105" t="str">
        <f t="shared" si="116"/>
        <v/>
      </c>
      <c r="E2472" s="106" t="s">
        <v>2406</v>
      </c>
      <c r="F2472" s="106" t="s">
        <v>2407</v>
      </c>
      <c r="G2472" s="106" t="s">
        <v>2747</v>
      </c>
      <c r="H2472" s="106" t="s">
        <v>2748</v>
      </c>
      <c r="I2472" s="106">
        <v>13</v>
      </c>
      <c r="J2472" s="106"/>
      <c r="K2472" s="106"/>
      <c r="L2472" s="106" t="s">
        <v>698</v>
      </c>
      <c r="M2472" s="106" t="s">
        <v>924</v>
      </c>
      <c r="N2472" s="106">
        <v>0.45</v>
      </c>
      <c r="O2472" s="106">
        <v>1.2</v>
      </c>
      <c r="P2472" s="106" t="s">
        <v>2499</v>
      </c>
      <c r="Q2472" s="107" t="s">
        <v>3251</v>
      </c>
      <c r="R2472" s="107" t="s">
        <v>131</v>
      </c>
    </row>
    <row r="2473" spans="2:18" ht="20.100000000000001" customHeight="1" x14ac:dyDescent="0.4">
      <c r="B2473" s="105" t="str">
        <f t="shared" si="114"/>
        <v/>
      </c>
      <c r="C2473" s="105" t="str">
        <f t="shared" si="115"/>
        <v/>
      </c>
      <c r="D2473" s="105" t="str">
        <f t="shared" si="116"/>
        <v/>
      </c>
      <c r="E2473" s="106" t="s">
        <v>2406</v>
      </c>
      <c r="F2473" s="106" t="s">
        <v>2829</v>
      </c>
      <c r="G2473" s="106" t="s">
        <v>697</v>
      </c>
      <c r="H2473" s="106" t="s">
        <v>2438</v>
      </c>
      <c r="I2473" s="106">
        <v>16</v>
      </c>
      <c r="J2473" s="106"/>
      <c r="K2473" s="106"/>
      <c r="L2473" s="106" t="s">
        <v>729</v>
      </c>
      <c r="M2473" s="106" t="s">
        <v>924</v>
      </c>
      <c r="N2473" s="106">
        <v>0.52</v>
      </c>
      <c r="O2473" s="106">
        <v>1.2</v>
      </c>
      <c r="P2473" s="106" t="s">
        <v>2511</v>
      </c>
      <c r="Q2473" s="107" t="s">
        <v>3252</v>
      </c>
      <c r="R2473" s="107" t="s">
        <v>127</v>
      </c>
    </row>
    <row r="2474" spans="2:18" ht="20.100000000000001" customHeight="1" x14ac:dyDescent="0.4">
      <c r="B2474" s="105" t="str">
        <f t="shared" si="114"/>
        <v/>
      </c>
      <c r="C2474" s="105" t="str">
        <f t="shared" si="115"/>
        <v/>
      </c>
      <c r="D2474" s="105" t="str">
        <f t="shared" si="116"/>
        <v/>
      </c>
      <c r="E2474" s="106" t="s">
        <v>2406</v>
      </c>
      <c r="F2474" s="106" t="s">
        <v>2829</v>
      </c>
      <c r="G2474" s="106" t="s">
        <v>697</v>
      </c>
      <c r="H2474" s="106" t="s">
        <v>2438</v>
      </c>
      <c r="I2474" s="106">
        <v>15</v>
      </c>
      <c r="J2474" s="106"/>
      <c r="K2474" s="106"/>
      <c r="L2474" s="106" t="s">
        <v>733</v>
      </c>
      <c r="M2474" s="106" t="s">
        <v>924</v>
      </c>
      <c r="N2474" s="106">
        <v>0.52</v>
      </c>
      <c r="O2474" s="106">
        <v>1.2</v>
      </c>
      <c r="P2474" s="106" t="s">
        <v>2511</v>
      </c>
      <c r="Q2474" s="107" t="s">
        <v>3253</v>
      </c>
      <c r="R2474" s="107" t="s">
        <v>127</v>
      </c>
    </row>
    <row r="2475" spans="2:18" ht="20.100000000000001" customHeight="1" x14ac:dyDescent="0.4">
      <c r="B2475" s="105" t="str">
        <f t="shared" si="114"/>
        <v/>
      </c>
      <c r="C2475" s="105" t="str">
        <f t="shared" si="115"/>
        <v/>
      </c>
      <c r="D2475" s="105" t="str">
        <f t="shared" si="116"/>
        <v/>
      </c>
      <c r="E2475" s="106" t="s">
        <v>2406</v>
      </c>
      <c r="F2475" s="106" t="s">
        <v>2829</v>
      </c>
      <c r="G2475" s="106" t="s">
        <v>697</v>
      </c>
      <c r="H2475" s="106" t="s">
        <v>2438</v>
      </c>
      <c r="I2475" s="106">
        <v>14</v>
      </c>
      <c r="J2475" s="106"/>
      <c r="K2475" s="106"/>
      <c r="L2475" s="106" t="s">
        <v>765</v>
      </c>
      <c r="M2475" s="106" t="s">
        <v>924</v>
      </c>
      <c r="N2475" s="106">
        <v>0.52</v>
      </c>
      <c r="O2475" s="106">
        <v>1.2</v>
      </c>
      <c r="P2475" s="106" t="s">
        <v>2511</v>
      </c>
      <c r="Q2475" s="107" t="s">
        <v>3254</v>
      </c>
      <c r="R2475" s="107" t="s">
        <v>127</v>
      </c>
    </row>
    <row r="2476" spans="2:18" ht="20.100000000000001" customHeight="1" x14ac:dyDescent="0.4">
      <c r="B2476" s="105" t="str">
        <f t="shared" si="114"/>
        <v/>
      </c>
      <c r="C2476" s="105" t="str">
        <f t="shared" si="115"/>
        <v/>
      </c>
      <c r="D2476" s="105" t="str">
        <f t="shared" si="116"/>
        <v/>
      </c>
      <c r="E2476" s="106" t="s">
        <v>2406</v>
      </c>
      <c r="F2476" s="106" t="s">
        <v>2829</v>
      </c>
      <c r="G2476" s="106" t="s">
        <v>710</v>
      </c>
      <c r="H2476" s="106" t="s">
        <v>2443</v>
      </c>
      <c r="I2476" s="106">
        <v>16</v>
      </c>
      <c r="J2476" s="106"/>
      <c r="K2476" s="106"/>
      <c r="L2476" s="106" t="s">
        <v>729</v>
      </c>
      <c r="M2476" s="106" t="s">
        <v>924</v>
      </c>
      <c r="N2476" s="106">
        <v>0.52</v>
      </c>
      <c r="O2476" s="106">
        <v>1.2</v>
      </c>
      <c r="P2476" s="106" t="s">
        <v>2511</v>
      </c>
      <c r="Q2476" s="107" t="s">
        <v>3255</v>
      </c>
      <c r="R2476" s="107" t="s">
        <v>127</v>
      </c>
    </row>
    <row r="2477" spans="2:18" ht="20.100000000000001" customHeight="1" x14ac:dyDescent="0.4">
      <c r="B2477" s="105" t="str">
        <f t="shared" si="114"/>
        <v/>
      </c>
      <c r="C2477" s="105" t="str">
        <f t="shared" si="115"/>
        <v/>
      </c>
      <c r="D2477" s="105" t="str">
        <f t="shared" si="116"/>
        <v/>
      </c>
      <c r="E2477" s="106" t="s">
        <v>2406</v>
      </c>
      <c r="F2477" s="106" t="s">
        <v>2829</v>
      </c>
      <c r="G2477" s="106" t="s">
        <v>710</v>
      </c>
      <c r="H2477" s="106" t="s">
        <v>2443</v>
      </c>
      <c r="I2477" s="106">
        <v>15</v>
      </c>
      <c r="J2477" s="106"/>
      <c r="K2477" s="106"/>
      <c r="L2477" s="106" t="s">
        <v>733</v>
      </c>
      <c r="M2477" s="106" t="s">
        <v>924</v>
      </c>
      <c r="N2477" s="106">
        <v>0.52</v>
      </c>
      <c r="O2477" s="106">
        <v>1.2</v>
      </c>
      <c r="P2477" s="106" t="s">
        <v>2511</v>
      </c>
      <c r="Q2477" s="107" t="s">
        <v>3256</v>
      </c>
      <c r="R2477" s="107" t="s">
        <v>127</v>
      </c>
    </row>
    <row r="2478" spans="2:18" ht="20.100000000000001" customHeight="1" x14ac:dyDescent="0.4">
      <c r="B2478" s="105" t="str">
        <f t="shared" si="114"/>
        <v/>
      </c>
      <c r="C2478" s="105" t="str">
        <f t="shared" si="115"/>
        <v/>
      </c>
      <c r="D2478" s="105" t="str">
        <f t="shared" si="116"/>
        <v/>
      </c>
      <c r="E2478" s="106" t="s">
        <v>2406</v>
      </c>
      <c r="F2478" s="106" t="s">
        <v>2829</v>
      </c>
      <c r="G2478" s="106" t="s">
        <v>710</v>
      </c>
      <c r="H2478" s="106" t="s">
        <v>2443</v>
      </c>
      <c r="I2478" s="106">
        <v>14</v>
      </c>
      <c r="J2478" s="106"/>
      <c r="K2478" s="106"/>
      <c r="L2478" s="106" t="s">
        <v>765</v>
      </c>
      <c r="M2478" s="106" t="s">
        <v>924</v>
      </c>
      <c r="N2478" s="106">
        <v>0.52</v>
      </c>
      <c r="O2478" s="106">
        <v>1.2</v>
      </c>
      <c r="P2478" s="106" t="s">
        <v>2511</v>
      </c>
      <c r="Q2478" s="107" t="s">
        <v>3257</v>
      </c>
      <c r="R2478" s="107" t="s">
        <v>127</v>
      </c>
    </row>
    <row r="2479" spans="2:18" ht="20.100000000000001" customHeight="1" x14ac:dyDescent="0.4">
      <c r="B2479" s="105" t="str">
        <f t="shared" si="114"/>
        <v/>
      </c>
      <c r="C2479" s="105" t="str">
        <f t="shared" si="115"/>
        <v/>
      </c>
      <c r="D2479" s="105" t="str">
        <f t="shared" si="116"/>
        <v/>
      </c>
      <c r="E2479" s="106" t="s">
        <v>2406</v>
      </c>
      <c r="F2479" s="106" t="s">
        <v>2829</v>
      </c>
      <c r="G2479" s="106" t="s">
        <v>2747</v>
      </c>
      <c r="H2479" s="106" t="s">
        <v>2748</v>
      </c>
      <c r="I2479" s="106">
        <v>16</v>
      </c>
      <c r="J2479" s="106"/>
      <c r="K2479" s="106"/>
      <c r="L2479" s="106" t="s">
        <v>729</v>
      </c>
      <c r="M2479" s="106" t="s">
        <v>924</v>
      </c>
      <c r="N2479" s="106">
        <v>0.56999999999999995</v>
      </c>
      <c r="O2479" s="106">
        <v>1.2</v>
      </c>
      <c r="P2479" s="106" t="s">
        <v>2511</v>
      </c>
      <c r="Q2479" s="107" t="s">
        <v>3258</v>
      </c>
      <c r="R2479" s="107" t="s">
        <v>127</v>
      </c>
    </row>
    <row r="2480" spans="2:18" ht="20.100000000000001" customHeight="1" x14ac:dyDescent="0.4">
      <c r="B2480" s="105" t="str">
        <f t="shared" si="114"/>
        <v/>
      </c>
      <c r="C2480" s="105" t="str">
        <f t="shared" si="115"/>
        <v/>
      </c>
      <c r="D2480" s="105" t="str">
        <f t="shared" si="116"/>
        <v/>
      </c>
      <c r="E2480" s="106" t="s">
        <v>2406</v>
      </c>
      <c r="F2480" s="106" t="s">
        <v>2829</v>
      </c>
      <c r="G2480" s="106" t="s">
        <v>2747</v>
      </c>
      <c r="H2480" s="106" t="s">
        <v>2748</v>
      </c>
      <c r="I2480" s="106">
        <v>14</v>
      </c>
      <c r="J2480" s="106"/>
      <c r="K2480" s="106"/>
      <c r="L2480" s="106" t="s">
        <v>729</v>
      </c>
      <c r="M2480" s="106" t="s">
        <v>924</v>
      </c>
      <c r="N2480" s="106">
        <v>0.56999999999999995</v>
      </c>
      <c r="O2480" s="106">
        <v>1.2</v>
      </c>
      <c r="P2480" s="106" t="s">
        <v>2499</v>
      </c>
      <c r="Q2480" s="107" t="s">
        <v>3259</v>
      </c>
      <c r="R2480" s="107" t="s">
        <v>142</v>
      </c>
    </row>
    <row r="2481" spans="2:18" ht="20.100000000000001" customHeight="1" x14ac:dyDescent="0.4">
      <c r="B2481" s="105" t="str">
        <f t="shared" si="114"/>
        <v/>
      </c>
      <c r="C2481" s="105" t="str">
        <f t="shared" si="115"/>
        <v/>
      </c>
      <c r="D2481" s="105" t="str">
        <f t="shared" si="116"/>
        <v/>
      </c>
      <c r="E2481" s="106" t="s">
        <v>2406</v>
      </c>
      <c r="F2481" s="106" t="s">
        <v>2407</v>
      </c>
      <c r="G2481" s="106" t="s">
        <v>2747</v>
      </c>
      <c r="H2481" s="106" t="s">
        <v>2748</v>
      </c>
      <c r="I2481" s="106">
        <v>13</v>
      </c>
      <c r="J2481" s="106"/>
      <c r="K2481" s="106"/>
      <c r="L2481" s="106" t="s">
        <v>698</v>
      </c>
      <c r="M2481" s="106" t="s">
        <v>924</v>
      </c>
      <c r="N2481" s="106">
        <v>0.45</v>
      </c>
      <c r="O2481" s="106">
        <v>1.2</v>
      </c>
      <c r="P2481" s="106" t="s">
        <v>2499</v>
      </c>
      <c r="Q2481" s="107" t="s">
        <v>3260</v>
      </c>
      <c r="R2481" s="107" t="s">
        <v>142</v>
      </c>
    </row>
    <row r="2482" spans="2:18" ht="20.100000000000001" customHeight="1" x14ac:dyDescent="0.4">
      <c r="B2482" s="105" t="str">
        <f t="shared" si="114"/>
        <v/>
      </c>
      <c r="C2482" s="105" t="str">
        <f t="shared" si="115"/>
        <v/>
      </c>
      <c r="D2482" s="105" t="str">
        <f t="shared" si="116"/>
        <v/>
      </c>
      <c r="E2482" s="106" t="s">
        <v>695</v>
      </c>
      <c r="F2482" s="106" t="s">
        <v>1841</v>
      </c>
      <c r="G2482" s="106" t="s">
        <v>773</v>
      </c>
      <c r="H2482" s="106" t="s">
        <v>1027</v>
      </c>
      <c r="I2482" s="106">
        <v>8</v>
      </c>
      <c r="J2482" s="106" t="s">
        <v>774</v>
      </c>
      <c r="K2482" s="106">
        <v>8</v>
      </c>
      <c r="L2482" s="106" t="s">
        <v>765</v>
      </c>
      <c r="M2482" s="106" t="s">
        <v>924</v>
      </c>
      <c r="N2482" s="106">
        <v>0.51</v>
      </c>
      <c r="O2482" s="106">
        <v>1.3</v>
      </c>
      <c r="P2482" s="106" t="s">
        <v>714</v>
      </c>
      <c r="Q2482" s="107" t="s">
        <v>3261</v>
      </c>
      <c r="R2482" s="107" t="s">
        <v>25</v>
      </c>
    </row>
    <row r="2483" spans="2:18" ht="20.100000000000001" customHeight="1" x14ac:dyDescent="0.4">
      <c r="B2483" s="105" t="str">
        <f t="shared" si="114"/>
        <v/>
      </c>
      <c r="C2483" s="105" t="str">
        <f t="shared" si="115"/>
        <v/>
      </c>
      <c r="D2483" s="105" t="str">
        <f t="shared" si="116"/>
        <v/>
      </c>
      <c r="E2483" s="106" t="s">
        <v>695</v>
      </c>
      <c r="F2483" s="106" t="s">
        <v>1841</v>
      </c>
      <c r="G2483" s="106" t="s">
        <v>773</v>
      </c>
      <c r="H2483" s="106" t="s">
        <v>1027</v>
      </c>
      <c r="I2483" s="106">
        <v>7</v>
      </c>
      <c r="J2483" s="106" t="s">
        <v>1266</v>
      </c>
      <c r="K2483" s="106">
        <v>8</v>
      </c>
      <c r="L2483" s="106" t="s">
        <v>765</v>
      </c>
      <c r="M2483" s="106" t="s">
        <v>924</v>
      </c>
      <c r="N2483" s="106">
        <v>0.51</v>
      </c>
      <c r="O2483" s="106">
        <v>1.3</v>
      </c>
      <c r="P2483" s="106" t="s">
        <v>714</v>
      </c>
      <c r="Q2483" s="107" t="s">
        <v>3262</v>
      </c>
      <c r="R2483" s="107" t="s">
        <v>25</v>
      </c>
    </row>
    <row r="2484" spans="2:18" ht="20.100000000000001" customHeight="1" x14ac:dyDescent="0.4">
      <c r="B2484" s="105" t="str">
        <f t="shared" si="114"/>
        <v/>
      </c>
      <c r="C2484" s="105" t="str">
        <f t="shared" si="115"/>
        <v/>
      </c>
      <c r="D2484" s="105" t="str">
        <f t="shared" si="116"/>
        <v/>
      </c>
      <c r="E2484" s="106" t="s">
        <v>695</v>
      </c>
      <c r="F2484" s="106" t="s">
        <v>1841</v>
      </c>
      <c r="G2484" s="106" t="s">
        <v>778</v>
      </c>
      <c r="H2484" s="106" t="s">
        <v>1027</v>
      </c>
      <c r="I2484" s="106">
        <v>8</v>
      </c>
      <c r="J2484" s="106" t="s">
        <v>779</v>
      </c>
      <c r="K2484" s="106">
        <v>8</v>
      </c>
      <c r="L2484" s="106" t="s">
        <v>765</v>
      </c>
      <c r="M2484" s="106" t="s">
        <v>924</v>
      </c>
      <c r="N2484" s="106">
        <v>0.51</v>
      </c>
      <c r="O2484" s="106">
        <v>1.3</v>
      </c>
      <c r="P2484" s="106" t="s">
        <v>714</v>
      </c>
      <c r="Q2484" s="107" t="s">
        <v>3263</v>
      </c>
      <c r="R2484" s="107" t="s">
        <v>25</v>
      </c>
    </row>
    <row r="2485" spans="2:18" ht="20.100000000000001" customHeight="1" x14ac:dyDescent="0.4">
      <c r="B2485" s="105" t="str">
        <f t="shared" si="114"/>
        <v/>
      </c>
      <c r="C2485" s="105" t="str">
        <f t="shared" si="115"/>
        <v/>
      </c>
      <c r="D2485" s="105" t="str">
        <f t="shared" si="116"/>
        <v/>
      </c>
      <c r="E2485" s="106" t="s">
        <v>695</v>
      </c>
      <c r="F2485" s="106" t="s">
        <v>1841</v>
      </c>
      <c r="G2485" s="106" t="s">
        <v>778</v>
      </c>
      <c r="H2485" s="106" t="s">
        <v>1027</v>
      </c>
      <c r="I2485" s="106">
        <v>7</v>
      </c>
      <c r="J2485" s="106" t="s">
        <v>1269</v>
      </c>
      <c r="K2485" s="106">
        <v>8</v>
      </c>
      <c r="L2485" s="106" t="s">
        <v>765</v>
      </c>
      <c r="M2485" s="106" t="s">
        <v>924</v>
      </c>
      <c r="N2485" s="106">
        <v>0.51</v>
      </c>
      <c r="O2485" s="106">
        <v>1.3</v>
      </c>
      <c r="P2485" s="106" t="s">
        <v>714</v>
      </c>
      <c r="Q2485" s="107" t="s">
        <v>3264</v>
      </c>
      <c r="R2485" s="107" t="s">
        <v>25</v>
      </c>
    </row>
    <row r="2486" spans="2:18" ht="20.100000000000001" customHeight="1" x14ac:dyDescent="0.4">
      <c r="B2486" s="105" t="str">
        <f t="shared" si="114"/>
        <v/>
      </c>
      <c r="C2486" s="105" t="str">
        <f t="shared" si="115"/>
        <v/>
      </c>
      <c r="D2486" s="105" t="str">
        <f t="shared" si="116"/>
        <v/>
      </c>
      <c r="E2486" s="106" t="s">
        <v>695</v>
      </c>
      <c r="F2486" s="106" t="s">
        <v>1841</v>
      </c>
      <c r="G2486" s="106" t="s">
        <v>782</v>
      </c>
      <c r="H2486" s="106" t="s">
        <v>1027</v>
      </c>
      <c r="I2486" s="106">
        <v>8</v>
      </c>
      <c r="J2486" s="106" t="s">
        <v>783</v>
      </c>
      <c r="K2486" s="106">
        <v>8</v>
      </c>
      <c r="L2486" s="106" t="s">
        <v>765</v>
      </c>
      <c r="M2486" s="106" t="s">
        <v>924</v>
      </c>
      <c r="N2486" s="106">
        <v>0.41</v>
      </c>
      <c r="O2486" s="106">
        <v>1.3</v>
      </c>
      <c r="P2486" s="106" t="s">
        <v>714</v>
      </c>
      <c r="Q2486" s="107" t="s">
        <v>3265</v>
      </c>
      <c r="R2486" s="107" t="s">
        <v>25</v>
      </c>
    </row>
    <row r="2487" spans="2:18" ht="20.100000000000001" customHeight="1" x14ac:dyDescent="0.4">
      <c r="B2487" s="105" t="str">
        <f t="shared" si="114"/>
        <v/>
      </c>
      <c r="C2487" s="105" t="str">
        <f t="shared" si="115"/>
        <v/>
      </c>
      <c r="D2487" s="105" t="str">
        <f t="shared" si="116"/>
        <v/>
      </c>
      <c r="E2487" s="106" t="s">
        <v>695</v>
      </c>
      <c r="F2487" s="106" t="s">
        <v>1841</v>
      </c>
      <c r="G2487" s="106" t="s">
        <v>697</v>
      </c>
      <c r="H2487" s="106" t="s">
        <v>1027</v>
      </c>
      <c r="I2487" s="106">
        <v>8</v>
      </c>
      <c r="J2487" s="106" t="s">
        <v>699</v>
      </c>
      <c r="K2487" s="106">
        <v>8</v>
      </c>
      <c r="L2487" s="106" t="s">
        <v>765</v>
      </c>
      <c r="M2487" s="106" t="s">
        <v>924</v>
      </c>
      <c r="N2487" s="106">
        <v>0.53</v>
      </c>
      <c r="O2487" s="106">
        <v>1.3</v>
      </c>
      <c r="P2487" s="106" t="s">
        <v>714</v>
      </c>
      <c r="Q2487" s="107" t="s">
        <v>3266</v>
      </c>
      <c r="R2487" s="107" t="s">
        <v>522</v>
      </c>
    </row>
    <row r="2488" spans="2:18" ht="20.100000000000001" customHeight="1" x14ac:dyDescent="0.4">
      <c r="B2488" s="105" t="str">
        <f t="shared" si="114"/>
        <v/>
      </c>
      <c r="C2488" s="105" t="str">
        <f t="shared" si="115"/>
        <v/>
      </c>
      <c r="D2488" s="105" t="str">
        <f t="shared" si="116"/>
        <v/>
      </c>
      <c r="E2488" s="106" t="s">
        <v>695</v>
      </c>
      <c r="F2488" s="106" t="s">
        <v>1841</v>
      </c>
      <c r="G2488" s="106" t="s">
        <v>710</v>
      </c>
      <c r="H2488" s="106" t="s">
        <v>1817</v>
      </c>
      <c r="I2488" s="106">
        <v>7</v>
      </c>
      <c r="J2488" s="106" t="s">
        <v>711</v>
      </c>
      <c r="K2488" s="106">
        <v>8</v>
      </c>
      <c r="L2488" s="106" t="s">
        <v>733</v>
      </c>
      <c r="M2488" s="106" t="s">
        <v>924</v>
      </c>
      <c r="N2488" s="106">
        <v>0.53</v>
      </c>
      <c r="O2488" s="106">
        <v>1.3</v>
      </c>
      <c r="P2488" s="106" t="s">
        <v>714</v>
      </c>
      <c r="Q2488" s="107" t="s">
        <v>3267</v>
      </c>
      <c r="R2488" s="107" t="s">
        <v>522</v>
      </c>
    </row>
    <row r="2489" spans="2:18" ht="20.100000000000001" customHeight="1" x14ac:dyDescent="0.4">
      <c r="B2489" s="105" t="str">
        <f t="shared" si="114"/>
        <v/>
      </c>
      <c r="C2489" s="105" t="str">
        <f t="shared" si="115"/>
        <v/>
      </c>
      <c r="D2489" s="105" t="str">
        <f t="shared" si="116"/>
        <v/>
      </c>
      <c r="E2489" s="106" t="s">
        <v>695</v>
      </c>
      <c r="F2489" s="106" t="s">
        <v>1841</v>
      </c>
      <c r="G2489" s="106" t="s">
        <v>721</v>
      </c>
      <c r="H2489" s="106" t="s">
        <v>707</v>
      </c>
      <c r="I2489" s="106">
        <v>8</v>
      </c>
      <c r="J2489" s="106" t="s">
        <v>722</v>
      </c>
      <c r="K2489" s="106">
        <v>8</v>
      </c>
      <c r="L2489" s="106" t="s">
        <v>729</v>
      </c>
      <c r="M2489" s="106" t="s">
        <v>924</v>
      </c>
      <c r="N2489" s="106">
        <v>0.54</v>
      </c>
      <c r="O2489" s="106">
        <v>1.3</v>
      </c>
      <c r="P2489" s="106" t="s">
        <v>714</v>
      </c>
      <c r="Q2489" s="107" t="s">
        <v>3268</v>
      </c>
      <c r="R2489" s="107" t="s">
        <v>522</v>
      </c>
    </row>
    <row r="2490" spans="2:18" ht="20.100000000000001" customHeight="1" x14ac:dyDescent="0.4">
      <c r="B2490" s="105" t="str">
        <f t="shared" si="114"/>
        <v/>
      </c>
      <c r="C2490" s="105" t="str">
        <f t="shared" si="115"/>
        <v/>
      </c>
      <c r="D2490" s="105" t="str">
        <f t="shared" si="116"/>
        <v/>
      </c>
      <c r="E2490" s="106" t="s">
        <v>695</v>
      </c>
      <c r="F2490" s="106" t="s">
        <v>1813</v>
      </c>
      <c r="G2490" s="106" t="s">
        <v>721</v>
      </c>
      <c r="H2490" s="106" t="s">
        <v>1027</v>
      </c>
      <c r="I2490" s="106">
        <v>8</v>
      </c>
      <c r="J2490" s="106" t="s">
        <v>722</v>
      </c>
      <c r="K2490" s="106">
        <v>8</v>
      </c>
      <c r="L2490" s="106" t="s">
        <v>741</v>
      </c>
      <c r="M2490" s="106" t="s">
        <v>924</v>
      </c>
      <c r="N2490" s="106">
        <v>0.52</v>
      </c>
      <c r="O2490" s="106">
        <v>1.3</v>
      </c>
      <c r="P2490" s="106" t="s">
        <v>714</v>
      </c>
      <c r="Q2490" s="107" t="s">
        <v>3269</v>
      </c>
      <c r="R2490" s="107" t="s">
        <v>522</v>
      </c>
    </row>
    <row r="2491" spans="2:18" ht="20.100000000000001" customHeight="1" x14ac:dyDescent="0.4">
      <c r="B2491" s="105" t="str">
        <f t="shared" si="114"/>
        <v/>
      </c>
      <c r="C2491" s="105" t="str">
        <f t="shared" si="115"/>
        <v/>
      </c>
      <c r="D2491" s="105" t="str">
        <f t="shared" si="116"/>
        <v/>
      </c>
      <c r="E2491" s="106" t="s">
        <v>695</v>
      </c>
      <c r="F2491" s="106" t="s">
        <v>1813</v>
      </c>
      <c r="G2491" s="106" t="s">
        <v>773</v>
      </c>
      <c r="H2491" s="106" t="s">
        <v>707</v>
      </c>
      <c r="I2491" s="106">
        <v>8</v>
      </c>
      <c r="J2491" s="106" t="s">
        <v>774</v>
      </c>
      <c r="K2491" s="106">
        <v>8</v>
      </c>
      <c r="L2491" s="106" t="s">
        <v>741</v>
      </c>
      <c r="M2491" s="106" t="s">
        <v>924</v>
      </c>
      <c r="N2491" s="106">
        <v>0.53</v>
      </c>
      <c r="O2491" s="106">
        <v>1.3</v>
      </c>
      <c r="P2491" s="106" t="s">
        <v>714</v>
      </c>
      <c r="Q2491" s="107" t="s">
        <v>3270</v>
      </c>
      <c r="R2491" s="107" t="s">
        <v>522</v>
      </c>
    </row>
    <row r="2492" spans="2:18" ht="20.100000000000001" customHeight="1" x14ac:dyDescent="0.4">
      <c r="B2492" s="105" t="str">
        <f t="shared" si="114"/>
        <v/>
      </c>
      <c r="C2492" s="105" t="str">
        <f t="shared" si="115"/>
        <v/>
      </c>
      <c r="D2492" s="105" t="str">
        <f t="shared" si="116"/>
        <v/>
      </c>
      <c r="E2492" s="106" t="s">
        <v>695</v>
      </c>
      <c r="F2492" s="106" t="s">
        <v>1813</v>
      </c>
      <c r="G2492" s="106" t="s">
        <v>773</v>
      </c>
      <c r="H2492" s="106" t="s">
        <v>1817</v>
      </c>
      <c r="I2492" s="106">
        <v>7</v>
      </c>
      <c r="J2492" s="106" t="s">
        <v>774</v>
      </c>
      <c r="K2492" s="106">
        <v>8</v>
      </c>
      <c r="L2492" s="106" t="s">
        <v>741</v>
      </c>
      <c r="M2492" s="106" t="s">
        <v>924</v>
      </c>
      <c r="N2492" s="106">
        <v>0.52</v>
      </c>
      <c r="O2492" s="106">
        <v>1.3</v>
      </c>
      <c r="P2492" s="106" t="s">
        <v>714</v>
      </c>
      <c r="Q2492" s="107" t="s">
        <v>3271</v>
      </c>
      <c r="R2492" s="107" t="s">
        <v>522</v>
      </c>
    </row>
    <row r="2493" spans="2:18" ht="20.100000000000001" customHeight="1" x14ac:dyDescent="0.4">
      <c r="B2493" s="105" t="str">
        <f t="shared" si="114"/>
        <v/>
      </c>
      <c r="C2493" s="105" t="str">
        <f t="shared" si="115"/>
        <v/>
      </c>
      <c r="D2493" s="105" t="str">
        <f t="shared" si="116"/>
        <v/>
      </c>
      <c r="E2493" s="106" t="s">
        <v>695</v>
      </c>
      <c r="F2493" s="106" t="s">
        <v>1813</v>
      </c>
      <c r="G2493" s="106" t="s">
        <v>778</v>
      </c>
      <c r="H2493" s="106" t="s">
        <v>707</v>
      </c>
      <c r="I2493" s="106">
        <v>8</v>
      </c>
      <c r="J2493" s="106" t="s">
        <v>779</v>
      </c>
      <c r="K2493" s="106">
        <v>8</v>
      </c>
      <c r="L2493" s="106" t="s">
        <v>741</v>
      </c>
      <c r="M2493" s="106" t="s">
        <v>924</v>
      </c>
      <c r="N2493" s="106">
        <v>0.53</v>
      </c>
      <c r="O2493" s="106">
        <v>1.3</v>
      </c>
      <c r="P2493" s="106" t="s">
        <v>714</v>
      </c>
      <c r="Q2493" s="107" t="s">
        <v>3272</v>
      </c>
      <c r="R2493" s="107" t="s">
        <v>522</v>
      </c>
    </row>
    <row r="2494" spans="2:18" ht="20.100000000000001" customHeight="1" x14ac:dyDescent="0.4">
      <c r="B2494" s="105" t="str">
        <f t="shared" si="114"/>
        <v/>
      </c>
      <c r="C2494" s="105" t="str">
        <f t="shared" si="115"/>
        <v/>
      </c>
      <c r="D2494" s="105" t="str">
        <f t="shared" si="116"/>
        <v/>
      </c>
      <c r="E2494" s="106" t="s">
        <v>695</v>
      </c>
      <c r="F2494" s="106" t="s">
        <v>1813</v>
      </c>
      <c r="G2494" s="106" t="s">
        <v>778</v>
      </c>
      <c r="H2494" s="106" t="s">
        <v>1817</v>
      </c>
      <c r="I2494" s="106">
        <v>7</v>
      </c>
      <c r="J2494" s="106" t="s">
        <v>779</v>
      </c>
      <c r="K2494" s="106">
        <v>8</v>
      </c>
      <c r="L2494" s="106" t="s">
        <v>741</v>
      </c>
      <c r="M2494" s="106" t="s">
        <v>924</v>
      </c>
      <c r="N2494" s="106">
        <v>0.52</v>
      </c>
      <c r="O2494" s="106">
        <v>1.3</v>
      </c>
      <c r="P2494" s="106" t="s">
        <v>714</v>
      </c>
      <c r="Q2494" s="107" t="s">
        <v>3273</v>
      </c>
      <c r="R2494" s="107" t="s">
        <v>522</v>
      </c>
    </row>
    <row r="2495" spans="2:18" ht="20.100000000000001" customHeight="1" x14ac:dyDescent="0.4">
      <c r="B2495" s="105" t="str">
        <f t="shared" si="114"/>
        <v/>
      </c>
      <c r="C2495" s="105" t="str">
        <f t="shared" si="115"/>
        <v/>
      </c>
      <c r="D2495" s="105" t="str">
        <f t="shared" si="116"/>
        <v/>
      </c>
      <c r="E2495" s="106" t="s">
        <v>695</v>
      </c>
      <c r="F2495" s="106" t="s">
        <v>1813</v>
      </c>
      <c r="G2495" s="106" t="s">
        <v>782</v>
      </c>
      <c r="H2495" s="106" t="s">
        <v>707</v>
      </c>
      <c r="I2495" s="106">
        <v>8</v>
      </c>
      <c r="J2495" s="106" t="s">
        <v>783</v>
      </c>
      <c r="K2495" s="106">
        <v>8</v>
      </c>
      <c r="L2495" s="106" t="s">
        <v>741</v>
      </c>
      <c r="M2495" s="106" t="s">
        <v>924</v>
      </c>
      <c r="N2495" s="106">
        <v>0.43</v>
      </c>
      <c r="O2495" s="106">
        <v>1.3</v>
      </c>
      <c r="P2495" s="106" t="s">
        <v>714</v>
      </c>
      <c r="Q2495" s="107" t="s">
        <v>3274</v>
      </c>
      <c r="R2495" s="107" t="s">
        <v>522</v>
      </c>
    </row>
    <row r="2496" spans="2:18" ht="20.100000000000001" customHeight="1" x14ac:dyDescent="0.4">
      <c r="B2496" s="105" t="str">
        <f t="shared" si="114"/>
        <v/>
      </c>
      <c r="C2496" s="105" t="str">
        <f t="shared" si="115"/>
        <v/>
      </c>
      <c r="D2496" s="105" t="str">
        <f t="shared" si="116"/>
        <v/>
      </c>
      <c r="E2496" s="106" t="s">
        <v>695</v>
      </c>
      <c r="F2496" s="106" t="s">
        <v>1813</v>
      </c>
      <c r="G2496" s="106" t="s">
        <v>782</v>
      </c>
      <c r="H2496" s="106" t="s">
        <v>1817</v>
      </c>
      <c r="I2496" s="106">
        <v>7</v>
      </c>
      <c r="J2496" s="106" t="s">
        <v>783</v>
      </c>
      <c r="K2496" s="106">
        <v>8</v>
      </c>
      <c r="L2496" s="106" t="s">
        <v>741</v>
      </c>
      <c r="M2496" s="106" t="s">
        <v>924</v>
      </c>
      <c r="N2496" s="106">
        <v>0.42</v>
      </c>
      <c r="O2496" s="106">
        <v>1.3</v>
      </c>
      <c r="P2496" s="106" t="s">
        <v>714</v>
      </c>
      <c r="Q2496" s="107" t="s">
        <v>3275</v>
      </c>
      <c r="R2496" s="107" t="s">
        <v>522</v>
      </c>
    </row>
    <row r="2497" spans="2:18" ht="20.100000000000001" customHeight="1" x14ac:dyDescent="0.4">
      <c r="B2497" s="105" t="str">
        <f t="shared" si="114"/>
        <v/>
      </c>
      <c r="C2497" s="105" t="str">
        <f t="shared" si="115"/>
        <v/>
      </c>
      <c r="D2497" s="105" t="str">
        <f t="shared" si="116"/>
        <v/>
      </c>
      <c r="E2497" s="106" t="s">
        <v>695</v>
      </c>
      <c r="F2497" s="106" t="s">
        <v>1813</v>
      </c>
      <c r="G2497" s="106" t="s">
        <v>758</v>
      </c>
      <c r="H2497" s="106" t="s">
        <v>1817</v>
      </c>
      <c r="I2497" s="106">
        <v>8</v>
      </c>
      <c r="J2497" s="106" t="s">
        <v>711</v>
      </c>
      <c r="K2497" s="106">
        <v>8</v>
      </c>
      <c r="L2497" s="106" t="s">
        <v>753</v>
      </c>
      <c r="M2497" s="106" t="s">
        <v>924</v>
      </c>
      <c r="N2497" s="106">
        <v>0.53</v>
      </c>
      <c r="O2497" s="106">
        <v>1.3</v>
      </c>
      <c r="P2497" s="106" t="s">
        <v>714</v>
      </c>
      <c r="Q2497" s="107" t="s">
        <v>3276</v>
      </c>
      <c r="R2497" s="107" t="s">
        <v>522</v>
      </c>
    </row>
    <row r="2498" spans="2:18" ht="20.100000000000001" customHeight="1" x14ac:dyDescent="0.4">
      <c r="B2498" s="105" t="str">
        <f t="shared" si="114"/>
        <v/>
      </c>
      <c r="C2498" s="105" t="str">
        <f t="shared" si="115"/>
        <v/>
      </c>
      <c r="D2498" s="105" t="str">
        <f t="shared" si="116"/>
        <v/>
      </c>
      <c r="E2498" s="106" t="s">
        <v>695</v>
      </c>
      <c r="F2498" s="106" t="s">
        <v>1813</v>
      </c>
      <c r="G2498" s="106" t="s">
        <v>758</v>
      </c>
      <c r="H2498" s="106" t="s">
        <v>1027</v>
      </c>
      <c r="I2498" s="106">
        <v>7</v>
      </c>
      <c r="J2498" s="106" t="s">
        <v>711</v>
      </c>
      <c r="K2498" s="106">
        <v>8</v>
      </c>
      <c r="L2498" s="106" t="s">
        <v>753</v>
      </c>
      <c r="M2498" s="106" t="s">
        <v>924</v>
      </c>
      <c r="N2498" s="106">
        <v>0.52</v>
      </c>
      <c r="O2498" s="106">
        <v>1.3</v>
      </c>
      <c r="P2498" s="106" t="s">
        <v>714</v>
      </c>
      <c r="Q2498" s="107" t="s">
        <v>3277</v>
      </c>
      <c r="R2498" s="107" t="s">
        <v>522</v>
      </c>
    </row>
    <row r="2499" spans="2:18" ht="20.100000000000001" customHeight="1" x14ac:dyDescent="0.4">
      <c r="B2499" s="105" t="str">
        <f t="shared" si="114"/>
        <v/>
      </c>
      <c r="C2499" s="105" t="str">
        <f t="shared" si="115"/>
        <v/>
      </c>
      <c r="D2499" s="105" t="str">
        <f t="shared" si="116"/>
        <v/>
      </c>
      <c r="E2499" s="106" t="s">
        <v>695</v>
      </c>
      <c r="F2499" s="106" t="s">
        <v>1813</v>
      </c>
      <c r="G2499" s="106" t="s">
        <v>788</v>
      </c>
      <c r="H2499" s="106" t="s">
        <v>707</v>
      </c>
      <c r="I2499" s="106">
        <v>8</v>
      </c>
      <c r="J2499" s="106" t="s">
        <v>722</v>
      </c>
      <c r="K2499" s="106">
        <v>8</v>
      </c>
      <c r="L2499" s="106" t="s">
        <v>753</v>
      </c>
      <c r="M2499" s="106" t="s">
        <v>924</v>
      </c>
      <c r="N2499" s="106">
        <v>0.53</v>
      </c>
      <c r="O2499" s="106">
        <v>1.3</v>
      </c>
      <c r="P2499" s="106" t="s">
        <v>714</v>
      </c>
      <c r="Q2499" s="107" t="s">
        <v>3278</v>
      </c>
      <c r="R2499" s="107" t="s">
        <v>522</v>
      </c>
    </row>
    <row r="2500" spans="2:18" ht="20.100000000000001" customHeight="1" x14ac:dyDescent="0.4">
      <c r="B2500" s="105" t="str">
        <f t="shared" si="114"/>
        <v/>
      </c>
      <c r="C2500" s="105" t="str">
        <f t="shared" si="115"/>
        <v/>
      </c>
      <c r="D2500" s="105" t="str">
        <f t="shared" si="116"/>
        <v/>
      </c>
      <c r="E2500" s="106" t="s">
        <v>695</v>
      </c>
      <c r="F2500" s="106" t="s">
        <v>1813</v>
      </c>
      <c r="G2500" s="106" t="s">
        <v>788</v>
      </c>
      <c r="H2500" s="106" t="s">
        <v>1817</v>
      </c>
      <c r="I2500" s="106">
        <v>7</v>
      </c>
      <c r="J2500" s="106" t="s">
        <v>722</v>
      </c>
      <c r="K2500" s="106">
        <v>8</v>
      </c>
      <c r="L2500" s="106" t="s">
        <v>753</v>
      </c>
      <c r="M2500" s="106" t="s">
        <v>924</v>
      </c>
      <c r="N2500" s="106">
        <v>0.53</v>
      </c>
      <c r="O2500" s="106">
        <v>1.3</v>
      </c>
      <c r="P2500" s="106" t="s">
        <v>714</v>
      </c>
      <c r="Q2500" s="107" t="s">
        <v>3279</v>
      </c>
      <c r="R2500" s="107" t="s">
        <v>522</v>
      </c>
    </row>
    <row r="2501" spans="2:18" ht="20.100000000000001" customHeight="1" x14ac:dyDescent="0.4">
      <c r="B2501" s="105" t="str">
        <f t="shared" si="114"/>
        <v/>
      </c>
      <c r="C2501" s="105" t="str">
        <f t="shared" si="115"/>
        <v/>
      </c>
      <c r="D2501" s="105" t="str">
        <f t="shared" si="116"/>
        <v/>
      </c>
      <c r="E2501" s="106" t="s">
        <v>2406</v>
      </c>
      <c r="F2501" s="106" t="s">
        <v>2829</v>
      </c>
      <c r="G2501" s="106" t="s">
        <v>697</v>
      </c>
      <c r="H2501" s="106" t="s">
        <v>1027</v>
      </c>
      <c r="I2501" s="106">
        <v>13</v>
      </c>
      <c r="J2501" s="106"/>
      <c r="K2501" s="106"/>
      <c r="L2501" s="106" t="s">
        <v>733</v>
      </c>
      <c r="M2501" s="106" t="s">
        <v>924</v>
      </c>
      <c r="N2501" s="106">
        <v>0.56999999999999995</v>
      </c>
      <c r="O2501" s="106">
        <v>1.3</v>
      </c>
      <c r="P2501" s="106" t="s">
        <v>2493</v>
      </c>
      <c r="Q2501" s="107" t="s">
        <v>3280</v>
      </c>
      <c r="R2501" s="107" t="s">
        <v>11</v>
      </c>
    </row>
    <row r="2502" spans="2:18" ht="20.100000000000001" customHeight="1" x14ac:dyDescent="0.4">
      <c r="B2502" s="105" t="str">
        <f t="shared" si="114"/>
        <v/>
      </c>
      <c r="C2502" s="105" t="str">
        <f t="shared" si="115"/>
        <v/>
      </c>
      <c r="D2502" s="105" t="str">
        <f t="shared" si="116"/>
        <v/>
      </c>
      <c r="E2502" s="106" t="s">
        <v>2406</v>
      </c>
      <c r="F2502" s="106" t="s">
        <v>2829</v>
      </c>
      <c r="G2502" s="106" t="s">
        <v>697</v>
      </c>
      <c r="H2502" s="106" t="s">
        <v>1027</v>
      </c>
      <c r="I2502" s="106">
        <v>12</v>
      </c>
      <c r="J2502" s="106"/>
      <c r="K2502" s="106"/>
      <c r="L2502" s="106" t="s">
        <v>765</v>
      </c>
      <c r="M2502" s="106" t="s">
        <v>924</v>
      </c>
      <c r="N2502" s="106">
        <v>0.56999999999999995</v>
      </c>
      <c r="O2502" s="106">
        <v>1.3</v>
      </c>
      <c r="P2502" s="106" t="s">
        <v>2493</v>
      </c>
      <c r="Q2502" s="107" t="s">
        <v>3281</v>
      </c>
      <c r="R2502" s="107" t="s">
        <v>11</v>
      </c>
    </row>
    <row r="2503" spans="2:18" ht="20.100000000000001" customHeight="1" x14ac:dyDescent="0.4">
      <c r="B2503" s="105" t="str">
        <f t="shared" si="114"/>
        <v/>
      </c>
      <c r="C2503" s="105" t="str">
        <f t="shared" si="115"/>
        <v/>
      </c>
      <c r="D2503" s="105" t="str">
        <f t="shared" si="116"/>
        <v/>
      </c>
      <c r="E2503" s="106" t="s">
        <v>2406</v>
      </c>
      <c r="F2503" s="106" t="s">
        <v>2829</v>
      </c>
      <c r="G2503" s="106" t="s">
        <v>710</v>
      </c>
      <c r="H2503" s="106" t="s">
        <v>711</v>
      </c>
      <c r="I2503" s="106">
        <v>13</v>
      </c>
      <c r="J2503" s="106"/>
      <c r="K2503" s="106"/>
      <c r="L2503" s="106" t="s">
        <v>765</v>
      </c>
      <c r="M2503" s="106" t="s">
        <v>924</v>
      </c>
      <c r="N2503" s="106">
        <v>0.56999999999999995</v>
      </c>
      <c r="O2503" s="106">
        <v>1.3</v>
      </c>
      <c r="P2503" s="106" t="s">
        <v>2493</v>
      </c>
      <c r="Q2503" s="107" t="s">
        <v>3282</v>
      </c>
      <c r="R2503" s="107" t="s">
        <v>11</v>
      </c>
    </row>
    <row r="2504" spans="2:18" ht="20.100000000000001" customHeight="1" x14ac:dyDescent="0.4">
      <c r="B2504" s="105" t="str">
        <f t="shared" si="114"/>
        <v/>
      </c>
      <c r="C2504" s="105" t="str">
        <f t="shared" si="115"/>
        <v/>
      </c>
      <c r="D2504" s="105" t="str">
        <f t="shared" si="116"/>
        <v/>
      </c>
      <c r="E2504" s="106" t="s">
        <v>2406</v>
      </c>
      <c r="F2504" s="106" t="s">
        <v>2829</v>
      </c>
      <c r="G2504" s="106" t="s">
        <v>721</v>
      </c>
      <c r="H2504" s="106" t="s">
        <v>722</v>
      </c>
      <c r="I2504" s="106">
        <v>13</v>
      </c>
      <c r="J2504" s="106"/>
      <c r="K2504" s="106"/>
      <c r="L2504" s="106" t="s">
        <v>733</v>
      </c>
      <c r="M2504" s="106" t="s">
        <v>924</v>
      </c>
      <c r="N2504" s="106">
        <v>0.56999999999999995</v>
      </c>
      <c r="O2504" s="106">
        <v>1.3</v>
      </c>
      <c r="P2504" s="106" t="s">
        <v>2499</v>
      </c>
      <c r="Q2504" s="107" t="s">
        <v>3283</v>
      </c>
      <c r="R2504" s="107" t="s">
        <v>11</v>
      </c>
    </row>
    <row r="2505" spans="2:18" ht="20.100000000000001" customHeight="1" x14ac:dyDescent="0.4">
      <c r="B2505" s="105" t="str">
        <f t="shared" si="114"/>
        <v/>
      </c>
      <c r="C2505" s="105" t="str">
        <f t="shared" si="115"/>
        <v/>
      </c>
      <c r="D2505" s="105" t="str">
        <f t="shared" si="116"/>
        <v/>
      </c>
      <c r="E2505" s="106" t="s">
        <v>2406</v>
      </c>
      <c r="F2505" s="106" t="s">
        <v>2829</v>
      </c>
      <c r="G2505" s="106" t="s">
        <v>721</v>
      </c>
      <c r="H2505" s="106" t="s">
        <v>722</v>
      </c>
      <c r="I2505" s="106">
        <v>12</v>
      </c>
      <c r="J2505" s="106"/>
      <c r="K2505" s="106"/>
      <c r="L2505" s="106" t="s">
        <v>765</v>
      </c>
      <c r="M2505" s="106" t="s">
        <v>924</v>
      </c>
      <c r="N2505" s="106">
        <v>0.56999999999999995</v>
      </c>
      <c r="O2505" s="106">
        <v>1.3</v>
      </c>
      <c r="P2505" s="106" t="s">
        <v>2499</v>
      </c>
      <c r="Q2505" s="107" t="s">
        <v>3284</v>
      </c>
      <c r="R2505" s="107" t="s">
        <v>11</v>
      </c>
    </row>
    <row r="2506" spans="2:18" ht="20.100000000000001" customHeight="1" x14ac:dyDescent="0.4">
      <c r="B2506" s="105" t="str">
        <f t="shared" si="114"/>
        <v/>
      </c>
      <c r="C2506" s="105" t="str">
        <f t="shared" si="115"/>
        <v/>
      </c>
      <c r="D2506" s="105" t="str">
        <f t="shared" si="116"/>
        <v/>
      </c>
      <c r="E2506" s="106" t="s">
        <v>2406</v>
      </c>
      <c r="F2506" s="106" t="s">
        <v>2829</v>
      </c>
      <c r="G2506" s="106" t="s">
        <v>773</v>
      </c>
      <c r="H2506" s="106" t="s">
        <v>774</v>
      </c>
      <c r="I2506" s="106">
        <v>12</v>
      </c>
      <c r="J2506" s="106"/>
      <c r="K2506" s="106"/>
      <c r="L2506" s="106" t="s">
        <v>729</v>
      </c>
      <c r="M2506" s="106" t="s">
        <v>924</v>
      </c>
      <c r="N2506" s="106">
        <v>0.55000000000000004</v>
      </c>
      <c r="O2506" s="106">
        <v>1.3</v>
      </c>
      <c r="P2506" s="106" t="s">
        <v>2499</v>
      </c>
      <c r="Q2506" s="107" t="s">
        <v>3285</v>
      </c>
      <c r="R2506" s="107" t="s">
        <v>11</v>
      </c>
    </row>
    <row r="2507" spans="2:18" ht="20.100000000000001" customHeight="1" x14ac:dyDescent="0.4">
      <c r="B2507" s="105" t="str">
        <f t="shared" si="114"/>
        <v/>
      </c>
      <c r="C2507" s="105" t="str">
        <f t="shared" si="115"/>
        <v/>
      </c>
      <c r="D2507" s="105" t="str">
        <f t="shared" si="116"/>
        <v/>
      </c>
      <c r="E2507" s="106" t="s">
        <v>2406</v>
      </c>
      <c r="F2507" s="106" t="s">
        <v>2829</v>
      </c>
      <c r="G2507" s="106" t="s">
        <v>778</v>
      </c>
      <c r="H2507" s="106" t="s">
        <v>779</v>
      </c>
      <c r="I2507" s="106">
        <v>12</v>
      </c>
      <c r="J2507" s="106"/>
      <c r="K2507" s="106"/>
      <c r="L2507" s="106" t="s">
        <v>729</v>
      </c>
      <c r="M2507" s="106" t="s">
        <v>924</v>
      </c>
      <c r="N2507" s="106">
        <v>0.54</v>
      </c>
      <c r="O2507" s="106">
        <v>1.3</v>
      </c>
      <c r="P2507" s="106" t="s">
        <v>2499</v>
      </c>
      <c r="Q2507" s="107" t="s">
        <v>3286</v>
      </c>
      <c r="R2507" s="107" t="s">
        <v>11</v>
      </c>
    </row>
    <row r="2508" spans="2:18" ht="20.100000000000001" customHeight="1" x14ac:dyDescent="0.4">
      <c r="B2508" s="105" t="str">
        <f t="shared" si="114"/>
        <v/>
      </c>
      <c r="C2508" s="105" t="str">
        <f t="shared" si="115"/>
        <v/>
      </c>
      <c r="D2508" s="105" t="str">
        <f t="shared" si="116"/>
        <v/>
      </c>
      <c r="E2508" s="106" t="s">
        <v>2406</v>
      </c>
      <c r="F2508" s="106" t="s">
        <v>2829</v>
      </c>
      <c r="G2508" s="106" t="s">
        <v>782</v>
      </c>
      <c r="H2508" s="106" t="s">
        <v>783</v>
      </c>
      <c r="I2508" s="106">
        <v>12</v>
      </c>
      <c r="J2508" s="106"/>
      <c r="K2508" s="106"/>
      <c r="L2508" s="106" t="s">
        <v>729</v>
      </c>
      <c r="M2508" s="106" t="s">
        <v>924</v>
      </c>
      <c r="N2508" s="106">
        <v>0.38</v>
      </c>
      <c r="O2508" s="106">
        <v>1.3</v>
      </c>
      <c r="P2508" s="106" t="s">
        <v>2499</v>
      </c>
      <c r="Q2508" s="107" t="s">
        <v>3287</v>
      </c>
      <c r="R2508" s="107" t="s">
        <v>11</v>
      </c>
    </row>
    <row r="2509" spans="2:18" ht="20.100000000000001" customHeight="1" x14ac:dyDescent="0.4">
      <c r="B2509" s="105" t="str">
        <f t="shared" si="114"/>
        <v/>
      </c>
      <c r="C2509" s="105" t="str">
        <f t="shared" si="115"/>
        <v/>
      </c>
      <c r="D2509" s="105" t="str">
        <f t="shared" si="116"/>
        <v/>
      </c>
      <c r="E2509" s="106" t="s">
        <v>2406</v>
      </c>
      <c r="F2509" s="106" t="s">
        <v>2829</v>
      </c>
      <c r="G2509" s="106" t="s">
        <v>2477</v>
      </c>
      <c r="H2509" s="106" t="s">
        <v>765</v>
      </c>
      <c r="I2509" s="106">
        <v>13</v>
      </c>
      <c r="J2509" s="106"/>
      <c r="K2509" s="106"/>
      <c r="L2509" s="106" t="s">
        <v>2478</v>
      </c>
      <c r="M2509" s="106" t="s">
        <v>924</v>
      </c>
      <c r="N2509" s="106">
        <v>0.53</v>
      </c>
      <c r="O2509" s="106">
        <v>1.3</v>
      </c>
      <c r="P2509" s="106" t="s">
        <v>2499</v>
      </c>
      <c r="Q2509" s="107" t="s">
        <v>3288</v>
      </c>
      <c r="R2509" s="107" t="s">
        <v>11</v>
      </c>
    </row>
    <row r="2510" spans="2:18" ht="20.100000000000001" customHeight="1" x14ac:dyDescent="0.4">
      <c r="B2510" s="105" t="str">
        <f t="shared" si="114"/>
        <v/>
      </c>
      <c r="C2510" s="105" t="str">
        <f t="shared" si="115"/>
        <v/>
      </c>
      <c r="D2510" s="105" t="str">
        <f t="shared" si="116"/>
        <v/>
      </c>
      <c r="E2510" s="106" t="s">
        <v>2406</v>
      </c>
      <c r="F2510" s="106" t="s">
        <v>2829</v>
      </c>
      <c r="G2510" s="106" t="s">
        <v>2482</v>
      </c>
      <c r="H2510" s="106" t="s">
        <v>765</v>
      </c>
      <c r="I2510" s="106">
        <v>13</v>
      </c>
      <c r="J2510" s="106"/>
      <c r="K2510" s="106"/>
      <c r="L2510" s="106" t="s">
        <v>2483</v>
      </c>
      <c r="M2510" s="106" t="s">
        <v>924</v>
      </c>
      <c r="N2510" s="106">
        <v>0.53</v>
      </c>
      <c r="O2510" s="106">
        <v>1.3</v>
      </c>
      <c r="P2510" s="106" t="s">
        <v>2499</v>
      </c>
      <c r="Q2510" s="107" t="s">
        <v>3289</v>
      </c>
      <c r="R2510" s="107" t="s">
        <v>11</v>
      </c>
    </row>
    <row r="2511" spans="2:18" ht="20.100000000000001" customHeight="1" x14ac:dyDescent="0.4">
      <c r="B2511" s="105" t="str">
        <f t="shared" si="114"/>
        <v/>
      </c>
      <c r="C2511" s="105" t="str">
        <f t="shared" si="115"/>
        <v/>
      </c>
      <c r="D2511" s="105" t="str">
        <f t="shared" si="116"/>
        <v/>
      </c>
      <c r="E2511" s="106" t="s">
        <v>2406</v>
      </c>
      <c r="F2511" s="106" t="s">
        <v>2829</v>
      </c>
      <c r="G2511" s="106" t="s">
        <v>2437</v>
      </c>
      <c r="H2511" s="106" t="s">
        <v>2438</v>
      </c>
      <c r="I2511" s="106">
        <v>12</v>
      </c>
      <c r="J2511" s="106"/>
      <c r="K2511" s="106"/>
      <c r="L2511" s="106" t="s">
        <v>729</v>
      </c>
      <c r="M2511" s="106" t="s">
        <v>924</v>
      </c>
      <c r="N2511" s="106">
        <v>0.52</v>
      </c>
      <c r="O2511" s="106">
        <v>1.3</v>
      </c>
      <c r="P2511" s="106" t="s">
        <v>2499</v>
      </c>
      <c r="Q2511" s="107" t="s">
        <v>3290</v>
      </c>
      <c r="R2511" s="107" t="s">
        <v>11</v>
      </c>
    </row>
    <row r="2512" spans="2:18" ht="20.100000000000001" customHeight="1" x14ac:dyDescent="0.4">
      <c r="B2512" s="105" t="str">
        <f t="shared" ref="B2512:B2575" si="117">IF(OR($C$10="",$C$11=""),"",IFERROR(IF(AND($U$22&lt;&gt;R2512,$V$22&lt;&gt;R2512),"－",IF(AND(COUNTIF($C$10,"*樹脂スペーサー*")&gt;0,OR(M2512="空気",F2512="一般",F2512="一般ＰＧ")),"－",IF(AND($W$25&gt;0,$W$25&gt;=O2512),$U$25,IF(AND($W$26&gt;0,$W$26&gt;=O2512),$U$26,IF(AND($W$27&gt;0,$W$27&gt;=O2512),$U$27,IF(AND($W$28&gt;0,$W$28&gt;=O2512),$U$28,IF(AND($W$29&gt;0,$W$29&gt;=O2512),$U$29,IF(AND($W$30&gt;0,$W$30&gt;=O2512),$U$30,IF(AND($W$31&gt;0,$W$31&gt;=O2512),$U$31,"－"))))))))),"－"))</f>
        <v/>
      </c>
      <c r="C2512" s="105" t="str">
        <f t="shared" ref="C2512:C2575" si="118">IF(B2512="","",IF(B2512&lt;&gt;"－",VLOOKUP(B2512,$U$25:$V$31,2,FALSE),"－"))</f>
        <v/>
      </c>
      <c r="D2512" s="105" t="str">
        <f t="shared" ref="D2512:D2575" si="119">IF($H$9="","",IF($V$38&lt;&gt;"断熱等","－",IF(AND(COUNTIF($V$34,"*樹脂スペーサー*")&gt;0,OR(M2512="空気",F2512="一般",F2512="一般ＰＧ")),"－",IF(AND($V$35&lt;&gt;R2512,$W$35&lt;&gt;R2512),"－",IF(MID($H$9,10,1)="Z",IF(N2512&lt;=0.65,"○","－"),IF($V$36&gt;=O2512,"○","－"))))))</f>
        <v/>
      </c>
      <c r="E2512" s="106" t="s">
        <v>2406</v>
      </c>
      <c r="F2512" s="106" t="s">
        <v>2829</v>
      </c>
      <c r="G2512" s="106" t="s">
        <v>2442</v>
      </c>
      <c r="H2512" s="106" t="s">
        <v>2443</v>
      </c>
      <c r="I2512" s="106">
        <v>12</v>
      </c>
      <c r="J2512" s="106"/>
      <c r="K2512" s="106"/>
      <c r="L2512" s="106" t="s">
        <v>729</v>
      </c>
      <c r="M2512" s="106" t="s">
        <v>924</v>
      </c>
      <c r="N2512" s="106">
        <v>0.52</v>
      </c>
      <c r="O2512" s="106">
        <v>1.3</v>
      </c>
      <c r="P2512" s="106" t="s">
        <v>2499</v>
      </c>
      <c r="Q2512" s="107" t="s">
        <v>3291</v>
      </c>
      <c r="R2512" s="107" t="s">
        <v>11</v>
      </c>
    </row>
    <row r="2513" spans="2:18" ht="20.100000000000001" customHeight="1" x14ac:dyDescent="0.4">
      <c r="B2513" s="105" t="str">
        <f t="shared" si="117"/>
        <v/>
      </c>
      <c r="C2513" s="105" t="str">
        <f t="shared" si="118"/>
        <v/>
      </c>
      <c r="D2513" s="105" t="str">
        <f t="shared" si="119"/>
        <v/>
      </c>
      <c r="E2513" s="106" t="s">
        <v>2406</v>
      </c>
      <c r="F2513" s="106" t="s">
        <v>2829</v>
      </c>
      <c r="G2513" s="106" t="s">
        <v>697</v>
      </c>
      <c r="H2513" s="106" t="s">
        <v>733</v>
      </c>
      <c r="I2513" s="106">
        <v>13</v>
      </c>
      <c r="J2513" s="106"/>
      <c r="K2513" s="106"/>
      <c r="L2513" s="106" t="s">
        <v>1027</v>
      </c>
      <c r="M2513" s="106" t="s">
        <v>924</v>
      </c>
      <c r="N2513" s="106">
        <v>0.53</v>
      </c>
      <c r="O2513" s="106">
        <v>1.3</v>
      </c>
      <c r="P2513" s="106" t="s">
        <v>2499</v>
      </c>
      <c r="Q2513" s="107" t="s">
        <v>3292</v>
      </c>
      <c r="R2513" s="107" t="s">
        <v>11</v>
      </c>
    </row>
    <row r="2514" spans="2:18" ht="20.100000000000001" customHeight="1" x14ac:dyDescent="0.4">
      <c r="B2514" s="105" t="str">
        <f t="shared" si="117"/>
        <v/>
      </c>
      <c r="C2514" s="105" t="str">
        <f t="shared" si="118"/>
        <v/>
      </c>
      <c r="D2514" s="105" t="str">
        <f t="shared" si="119"/>
        <v/>
      </c>
      <c r="E2514" s="106" t="s">
        <v>2406</v>
      </c>
      <c r="F2514" s="106" t="s">
        <v>2829</v>
      </c>
      <c r="G2514" s="106" t="s">
        <v>697</v>
      </c>
      <c r="H2514" s="106" t="s">
        <v>765</v>
      </c>
      <c r="I2514" s="106">
        <v>12</v>
      </c>
      <c r="J2514" s="106"/>
      <c r="K2514" s="106"/>
      <c r="L2514" s="106" t="s">
        <v>1027</v>
      </c>
      <c r="M2514" s="106" t="s">
        <v>924</v>
      </c>
      <c r="N2514" s="106">
        <v>0.53</v>
      </c>
      <c r="O2514" s="106">
        <v>1.3</v>
      </c>
      <c r="P2514" s="106" t="s">
        <v>2499</v>
      </c>
      <c r="Q2514" s="107" t="s">
        <v>3293</v>
      </c>
      <c r="R2514" s="107" t="s">
        <v>11</v>
      </c>
    </row>
    <row r="2515" spans="2:18" ht="20.100000000000001" customHeight="1" x14ac:dyDescent="0.4">
      <c r="B2515" s="105" t="str">
        <f t="shared" si="117"/>
        <v/>
      </c>
      <c r="C2515" s="105" t="str">
        <f t="shared" si="118"/>
        <v/>
      </c>
      <c r="D2515" s="105" t="str">
        <f t="shared" si="119"/>
        <v/>
      </c>
      <c r="E2515" s="106" t="s">
        <v>2406</v>
      </c>
      <c r="F2515" s="106" t="s">
        <v>2829</v>
      </c>
      <c r="G2515" s="106" t="s">
        <v>710</v>
      </c>
      <c r="H2515" s="106" t="s">
        <v>765</v>
      </c>
      <c r="I2515" s="106">
        <v>13</v>
      </c>
      <c r="J2515" s="106"/>
      <c r="K2515" s="106"/>
      <c r="L2515" s="106" t="s">
        <v>711</v>
      </c>
      <c r="M2515" s="106" t="s">
        <v>924</v>
      </c>
      <c r="N2515" s="106">
        <v>0.53</v>
      </c>
      <c r="O2515" s="106">
        <v>1.3</v>
      </c>
      <c r="P2515" s="106" t="s">
        <v>2499</v>
      </c>
      <c r="Q2515" s="107" t="s">
        <v>3294</v>
      </c>
      <c r="R2515" s="107" t="s">
        <v>11</v>
      </c>
    </row>
    <row r="2516" spans="2:18" ht="20.100000000000001" customHeight="1" x14ac:dyDescent="0.4">
      <c r="B2516" s="105" t="str">
        <f t="shared" si="117"/>
        <v/>
      </c>
      <c r="C2516" s="105" t="str">
        <f t="shared" si="118"/>
        <v/>
      </c>
      <c r="D2516" s="105" t="str">
        <f t="shared" si="119"/>
        <v/>
      </c>
      <c r="E2516" s="106" t="s">
        <v>2406</v>
      </c>
      <c r="F2516" s="106" t="s">
        <v>2829</v>
      </c>
      <c r="G2516" s="106" t="s">
        <v>721</v>
      </c>
      <c r="H2516" s="106" t="s">
        <v>733</v>
      </c>
      <c r="I2516" s="106">
        <v>13</v>
      </c>
      <c r="J2516" s="106"/>
      <c r="K2516" s="106"/>
      <c r="L2516" s="106" t="s">
        <v>722</v>
      </c>
      <c r="M2516" s="106" t="s">
        <v>924</v>
      </c>
      <c r="N2516" s="106">
        <v>0.53</v>
      </c>
      <c r="O2516" s="106">
        <v>1.3</v>
      </c>
      <c r="P2516" s="106" t="s">
        <v>2499</v>
      </c>
      <c r="Q2516" s="107" t="s">
        <v>3295</v>
      </c>
      <c r="R2516" s="107" t="s">
        <v>11</v>
      </c>
    </row>
    <row r="2517" spans="2:18" ht="20.100000000000001" customHeight="1" x14ac:dyDescent="0.4">
      <c r="B2517" s="105" t="str">
        <f t="shared" si="117"/>
        <v/>
      </c>
      <c r="C2517" s="105" t="str">
        <f t="shared" si="118"/>
        <v/>
      </c>
      <c r="D2517" s="105" t="str">
        <f t="shared" si="119"/>
        <v/>
      </c>
      <c r="E2517" s="106" t="s">
        <v>2406</v>
      </c>
      <c r="F2517" s="106" t="s">
        <v>2829</v>
      </c>
      <c r="G2517" s="106" t="s">
        <v>721</v>
      </c>
      <c r="H2517" s="106" t="s">
        <v>765</v>
      </c>
      <c r="I2517" s="106">
        <v>12</v>
      </c>
      <c r="J2517" s="106"/>
      <c r="K2517" s="106"/>
      <c r="L2517" s="106" t="s">
        <v>722</v>
      </c>
      <c r="M2517" s="106" t="s">
        <v>924</v>
      </c>
      <c r="N2517" s="106">
        <v>0.53</v>
      </c>
      <c r="O2517" s="106">
        <v>1.3</v>
      </c>
      <c r="P2517" s="106" t="s">
        <v>2499</v>
      </c>
      <c r="Q2517" s="107" t="s">
        <v>3296</v>
      </c>
      <c r="R2517" s="107" t="s">
        <v>11</v>
      </c>
    </row>
    <row r="2518" spans="2:18" ht="20.100000000000001" customHeight="1" x14ac:dyDescent="0.4">
      <c r="B2518" s="105" t="str">
        <f t="shared" si="117"/>
        <v/>
      </c>
      <c r="C2518" s="105" t="str">
        <f t="shared" si="118"/>
        <v/>
      </c>
      <c r="D2518" s="105" t="str">
        <f t="shared" si="119"/>
        <v/>
      </c>
      <c r="E2518" s="106" t="s">
        <v>2406</v>
      </c>
      <c r="F2518" s="106" t="s">
        <v>2829</v>
      </c>
      <c r="G2518" s="106" t="s">
        <v>773</v>
      </c>
      <c r="H2518" s="106" t="s">
        <v>729</v>
      </c>
      <c r="I2518" s="106">
        <v>12</v>
      </c>
      <c r="J2518" s="106"/>
      <c r="K2518" s="106"/>
      <c r="L2518" s="106" t="s">
        <v>774</v>
      </c>
      <c r="M2518" s="106" t="s">
        <v>924</v>
      </c>
      <c r="N2518" s="106">
        <v>0.54</v>
      </c>
      <c r="O2518" s="106">
        <v>1.3</v>
      </c>
      <c r="P2518" s="106" t="s">
        <v>2499</v>
      </c>
      <c r="Q2518" s="107" t="s">
        <v>3297</v>
      </c>
      <c r="R2518" s="107" t="s">
        <v>11</v>
      </c>
    </row>
    <row r="2519" spans="2:18" ht="20.100000000000001" customHeight="1" x14ac:dyDescent="0.4">
      <c r="B2519" s="105" t="str">
        <f t="shared" si="117"/>
        <v/>
      </c>
      <c r="C2519" s="105" t="str">
        <f t="shared" si="118"/>
        <v/>
      </c>
      <c r="D2519" s="105" t="str">
        <f t="shared" si="119"/>
        <v/>
      </c>
      <c r="E2519" s="106" t="s">
        <v>2406</v>
      </c>
      <c r="F2519" s="106" t="s">
        <v>2829</v>
      </c>
      <c r="G2519" s="106" t="s">
        <v>778</v>
      </c>
      <c r="H2519" s="106" t="s">
        <v>729</v>
      </c>
      <c r="I2519" s="106">
        <v>12</v>
      </c>
      <c r="J2519" s="106"/>
      <c r="K2519" s="106"/>
      <c r="L2519" s="106" t="s">
        <v>779</v>
      </c>
      <c r="M2519" s="106" t="s">
        <v>924</v>
      </c>
      <c r="N2519" s="106">
        <v>0.54</v>
      </c>
      <c r="O2519" s="106">
        <v>1.3</v>
      </c>
      <c r="P2519" s="106" t="s">
        <v>2499</v>
      </c>
      <c r="Q2519" s="107" t="s">
        <v>3298</v>
      </c>
      <c r="R2519" s="107" t="s">
        <v>11</v>
      </c>
    </row>
    <row r="2520" spans="2:18" ht="20.100000000000001" customHeight="1" x14ac:dyDescent="0.4">
      <c r="B2520" s="105" t="str">
        <f t="shared" si="117"/>
        <v/>
      </c>
      <c r="C2520" s="105" t="str">
        <f t="shared" si="118"/>
        <v/>
      </c>
      <c r="D2520" s="105" t="str">
        <f t="shared" si="119"/>
        <v/>
      </c>
      <c r="E2520" s="106" t="s">
        <v>2406</v>
      </c>
      <c r="F2520" s="106" t="s">
        <v>2829</v>
      </c>
      <c r="G2520" s="106" t="s">
        <v>782</v>
      </c>
      <c r="H2520" s="106" t="s">
        <v>729</v>
      </c>
      <c r="I2520" s="106">
        <v>12</v>
      </c>
      <c r="J2520" s="106"/>
      <c r="K2520" s="106"/>
      <c r="L2520" s="106" t="s">
        <v>783</v>
      </c>
      <c r="M2520" s="106" t="s">
        <v>924</v>
      </c>
      <c r="N2520" s="106">
        <v>0.5</v>
      </c>
      <c r="O2520" s="106">
        <v>1.3</v>
      </c>
      <c r="P2520" s="106" t="s">
        <v>2499</v>
      </c>
      <c r="Q2520" s="107" t="s">
        <v>3299</v>
      </c>
      <c r="R2520" s="107" t="s">
        <v>11</v>
      </c>
    </row>
    <row r="2521" spans="2:18" ht="20.100000000000001" customHeight="1" x14ac:dyDescent="0.4">
      <c r="B2521" s="105" t="str">
        <f t="shared" si="117"/>
        <v/>
      </c>
      <c r="C2521" s="105" t="str">
        <f t="shared" si="118"/>
        <v/>
      </c>
      <c r="D2521" s="105" t="str">
        <f t="shared" si="119"/>
        <v/>
      </c>
      <c r="E2521" s="106" t="s">
        <v>2406</v>
      </c>
      <c r="F2521" s="106" t="s">
        <v>2829</v>
      </c>
      <c r="G2521" s="106" t="s">
        <v>2437</v>
      </c>
      <c r="H2521" s="106" t="s">
        <v>729</v>
      </c>
      <c r="I2521" s="106">
        <v>12</v>
      </c>
      <c r="J2521" s="106"/>
      <c r="K2521" s="106"/>
      <c r="L2521" s="106" t="s">
        <v>2438</v>
      </c>
      <c r="M2521" s="106" t="s">
        <v>924</v>
      </c>
      <c r="N2521" s="106">
        <v>0.53</v>
      </c>
      <c r="O2521" s="106">
        <v>1.3</v>
      </c>
      <c r="P2521" s="106" t="s">
        <v>2499</v>
      </c>
      <c r="Q2521" s="107" t="s">
        <v>3300</v>
      </c>
      <c r="R2521" s="107" t="s">
        <v>11</v>
      </c>
    </row>
    <row r="2522" spans="2:18" ht="20.100000000000001" customHeight="1" x14ac:dyDescent="0.4">
      <c r="B2522" s="105" t="str">
        <f t="shared" si="117"/>
        <v/>
      </c>
      <c r="C2522" s="105" t="str">
        <f t="shared" si="118"/>
        <v/>
      </c>
      <c r="D2522" s="105" t="str">
        <f t="shared" si="119"/>
        <v/>
      </c>
      <c r="E2522" s="106" t="s">
        <v>2406</v>
      </c>
      <c r="F2522" s="106" t="s">
        <v>2829</v>
      </c>
      <c r="G2522" s="106" t="s">
        <v>2442</v>
      </c>
      <c r="H2522" s="106" t="s">
        <v>729</v>
      </c>
      <c r="I2522" s="106">
        <v>12</v>
      </c>
      <c r="J2522" s="106"/>
      <c r="K2522" s="106"/>
      <c r="L2522" s="106" t="s">
        <v>2443</v>
      </c>
      <c r="M2522" s="106" t="s">
        <v>924</v>
      </c>
      <c r="N2522" s="106">
        <v>0.53</v>
      </c>
      <c r="O2522" s="106">
        <v>1.3</v>
      </c>
      <c r="P2522" s="106" t="s">
        <v>2499</v>
      </c>
      <c r="Q2522" s="107" t="s">
        <v>3301</v>
      </c>
      <c r="R2522" s="107" t="s">
        <v>11</v>
      </c>
    </row>
    <row r="2523" spans="2:18" ht="20.100000000000001" customHeight="1" x14ac:dyDescent="0.4">
      <c r="B2523" s="105" t="str">
        <f t="shared" si="117"/>
        <v/>
      </c>
      <c r="C2523" s="105" t="str">
        <f t="shared" si="118"/>
        <v/>
      </c>
      <c r="D2523" s="105" t="str">
        <f t="shared" si="119"/>
        <v/>
      </c>
      <c r="E2523" s="106" t="s">
        <v>2406</v>
      </c>
      <c r="F2523" s="106" t="s">
        <v>2407</v>
      </c>
      <c r="G2523" s="106" t="s">
        <v>697</v>
      </c>
      <c r="H2523" s="106" t="s">
        <v>1027</v>
      </c>
      <c r="I2523" s="106">
        <v>12</v>
      </c>
      <c r="J2523" s="106"/>
      <c r="K2523" s="106"/>
      <c r="L2523" s="106" t="s">
        <v>717</v>
      </c>
      <c r="M2523" s="106" t="s">
        <v>924</v>
      </c>
      <c r="N2523" s="106">
        <v>0.45</v>
      </c>
      <c r="O2523" s="106">
        <v>1.3</v>
      </c>
      <c r="P2523" s="106" t="s">
        <v>2493</v>
      </c>
      <c r="Q2523" s="107" t="s">
        <v>3302</v>
      </c>
      <c r="R2523" s="107" t="s">
        <v>11</v>
      </c>
    </row>
    <row r="2524" spans="2:18" ht="20.100000000000001" customHeight="1" x14ac:dyDescent="0.4">
      <c r="B2524" s="105" t="str">
        <f t="shared" si="117"/>
        <v/>
      </c>
      <c r="C2524" s="105" t="str">
        <f t="shared" si="118"/>
        <v/>
      </c>
      <c r="D2524" s="105" t="str">
        <f t="shared" si="119"/>
        <v/>
      </c>
      <c r="E2524" s="106" t="s">
        <v>2406</v>
      </c>
      <c r="F2524" s="106" t="s">
        <v>2407</v>
      </c>
      <c r="G2524" s="106" t="s">
        <v>697</v>
      </c>
      <c r="H2524" s="106" t="s">
        <v>1389</v>
      </c>
      <c r="I2524" s="106">
        <v>11</v>
      </c>
      <c r="J2524" s="106"/>
      <c r="K2524" s="106"/>
      <c r="L2524" s="106" t="s">
        <v>717</v>
      </c>
      <c r="M2524" s="106" t="s">
        <v>924</v>
      </c>
      <c r="N2524" s="106">
        <v>0.45</v>
      </c>
      <c r="O2524" s="106">
        <v>1.3</v>
      </c>
      <c r="P2524" s="106" t="s">
        <v>2493</v>
      </c>
      <c r="Q2524" s="107" t="s">
        <v>3303</v>
      </c>
      <c r="R2524" s="107" t="s">
        <v>11</v>
      </c>
    </row>
    <row r="2525" spans="2:18" ht="20.100000000000001" customHeight="1" x14ac:dyDescent="0.4">
      <c r="B2525" s="105" t="str">
        <f t="shared" si="117"/>
        <v/>
      </c>
      <c r="C2525" s="105" t="str">
        <f t="shared" si="118"/>
        <v/>
      </c>
      <c r="D2525" s="105" t="str">
        <f t="shared" si="119"/>
        <v/>
      </c>
      <c r="E2525" s="106" t="s">
        <v>2406</v>
      </c>
      <c r="F2525" s="106" t="s">
        <v>2407</v>
      </c>
      <c r="G2525" s="106" t="s">
        <v>710</v>
      </c>
      <c r="H2525" s="106" t="s">
        <v>1098</v>
      </c>
      <c r="I2525" s="106">
        <v>11</v>
      </c>
      <c r="J2525" s="106"/>
      <c r="K2525" s="106"/>
      <c r="L2525" s="106" t="s">
        <v>717</v>
      </c>
      <c r="M2525" s="106" t="s">
        <v>924</v>
      </c>
      <c r="N2525" s="106">
        <v>0.45</v>
      </c>
      <c r="O2525" s="106">
        <v>1.3</v>
      </c>
      <c r="P2525" s="106" t="s">
        <v>2493</v>
      </c>
      <c r="Q2525" s="107" t="s">
        <v>3304</v>
      </c>
      <c r="R2525" s="107" t="s">
        <v>11</v>
      </c>
    </row>
    <row r="2526" spans="2:18" ht="20.100000000000001" customHeight="1" x14ac:dyDescent="0.4">
      <c r="B2526" s="105" t="str">
        <f t="shared" si="117"/>
        <v/>
      </c>
      <c r="C2526" s="105" t="str">
        <f t="shared" si="118"/>
        <v/>
      </c>
      <c r="D2526" s="105" t="str">
        <f t="shared" si="119"/>
        <v/>
      </c>
      <c r="E2526" s="106" t="s">
        <v>2406</v>
      </c>
      <c r="F2526" s="106" t="s">
        <v>2407</v>
      </c>
      <c r="G2526" s="106" t="s">
        <v>721</v>
      </c>
      <c r="H2526" s="106" t="s">
        <v>722</v>
      </c>
      <c r="I2526" s="106">
        <v>12</v>
      </c>
      <c r="J2526" s="106"/>
      <c r="K2526" s="106"/>
      <c r="L2526" s="106" t="s">
        <v>717</v>
      </c>
      <c r="M2526" s="106" t="s">
        <v>924</v>
      </c>
      <c r="N2526" s="106">
        <v>0.45</v>
      </c>
      <c r="O2526" s="106">
        <v>1.3</v>
      </c>
      <c r="P2526" s="106" t="s">
        <v>2499</v>
      </c>
      <c r="Q2526" s="107" t="s">
        <v>3305</v>
      </c>
      <c r="R2526" s="107" t="s">
        <v>11</v>
      </c>
    </row>
    <row r="2527" spans="2:18" ht="20.100000000000001" customHeight="1" x14ac:dyDescent="0.4">
      <c r="B2527" s="105" t="str">
        <f t="shared" si="117"/>
        <v/>
      </c>
      <c r="C2527" s="105" t="str">
        <f t="shared" si="118"/>
        <v/>
      </c>
      <c r="D2527" s="105" t="str">
        <f t="shared" si="119"/>
        <v/>
      </c>
      <c r="E2527" s="106" t="s">
        <v>2406</v>
      </c>
      <c r="F2527" s="106" t="s">
        <v>2407</v>
      </c>
      <c r="G2527" s="106" t="s">
        <v>773</v>
      </c>
      <c r="H2527" s="106" t="s">
        <v>774</v>
      </c>
      <c r="I2527" s="106">
        <v>12</v>
      </c>
      <c r="J2527" s="106"/>
      <c r="K2527" s="106"/>
      <c r="L2527" s="106" t="s">
        <v>706</v>
      </c>
      <c r="M2527" s="106" t="s">
        <v>924</v>
      </c>
      <c r="N2527" s="106">
        <v>0.44</v>
      </c>
      <c r="O2527" s="106">
        <v>1.3</v>
      </c>
      <c r="P2527" s="106" t="s">
        <v>2499</v>
      </c>
      <c r="Q2527" s="107" t="s">
        <v>3306</v>
      </c>
      <c r="R2527" s="107" t="s">
        <v>11</v>
      </c>
    </row>
    <row r="2528" spans="2:18" ht="20.100000000000001" customHeight="1" x14ac:dyDescent="0.4">
      <c r="B2528" s="105" t="str">
        <f t="shared" si="117"/>
        <v/>
      </c>
      <c r="C2528" s="105" t="str">
        <f t="shared" si="118"/>
        <v/>
      </c>
      <c r="D2528" s="105" t="str">
        <f t="shared" si="119"/>
        <v/>
      </c>
      <c r="E2528" s="106" t="s">
        <v>2406</v>
      </c>
      <c r="F2528" s="106" t="s">
        <v>2407</v>
      </c>
      <c r="G2528" s="106" t="s">
        <v>773</v>
      </c>
      <c r="H2528" s="106" t="s">
        <v>774</v>
      </c>
      <c r="I2528" s="106">
        <v>11</v>
      </c>
      <c r="J2528" s="106"/>
      <c r="K2528" s="106"/>
      <c r="L2528" s="106" t="s">
        <v>698</v>
      </c>
      <c r="M2528" s="106" t="s">
        <v>924</v>
      </c>
      <c r="N2528" s="106">
        <v>0.44</v>
      </c>
      <c r="O2528" s="106">
        <v>1.3</v>
      </c>
      <c r="P2528" s="106" t="s">
        <v>2499</v>
      </c>
      <c r="Q2528" s="107" t="s">
        <v>3307</v>
      </c>
      <c r="R2528" s="107" t="s">
        <v>11</v>
      </c>
    </row>
    <row r="2529" spans="2:18" ht="20.100000000000001" customHeight="1" x14ac:dyDescent="0.4">
      <c r="B2529" s="105" t="str">
        <f t="shared" si="117"/>
        <v/>
      </c>
      <c r="C2529" s="105" t="str">
        <f t="shared" si="118"/>
        <v/>
      </c>
      <c r="D2529" s="105" t="str">
        <f t="shared" si="119"/>
        <v/>
      </c>
      <c r="E2529" s="106" t="s">
        <v>2406</v>
      </c>
      <c r="F2529" s="106" t="s">
        <v>2407</v>
      </c>
      <c r="G2529" s="106" t="s">
        <v>773</v>
      </c>
      <c r="H2529" s="106" t="s">
        <v>1266</v>
      </c>
      <c r="I2529" s="106">
        <v>11</v>
      </c>
      <c r="J2529" s="106"/>
      <c r="K2529" s="106"/>
      <c r="L2529" s="106" t="s">
        <v>706</v>
      </c>
      <c r="M2529" s="106" t="s">
        <v>924</v>
      </c>
      <c r="N2529" s="106">
        <v>0.43</v>
      </c>
      <c r="O2529" s="106">
        <v>1.3</v>
      </c>
      <c r="P2529" s="106" t="s">
        <v>2499</v>
      </c>
      <c r="Q2529" s="107" t="s">
        <v>3308</v>
      </c>
      <c r="R2529" s="107" t="s">
        <v>11</v>
      </c>
    </row>
    <row r="2530" spans="2:18" ht="20.100000000000001" customHeight="1" x14ac:dyDescent="0.4">
      <c r="B2530" s="105" t="str">
        <f t="shared" si="117"/>
        <v/>
      </c>
      <c r="C2530" s="105" t="str">
        <f t="shared" si="118"/>
        <v/>
      </c>
      <c r="D2530" s="105" t="str">
        <f t="shared" si="119"/>
        <v/>
      </c>
      <c r="E2530" s="106" t="s">
        <v>2406</v>
      </c>
      <c r="F2530" s="106" t="s">
        <v>2407</v>
      </c>
      <c r="G2530" s="106" t="s">
        <v>778</v>
      </c>
      <c r="H2530" s="106" t="s">
        <v>779</v>
      </c>
      <c r="I2530" s="106">
        <v>12</v>
      </c>
      <c r="J2530" s="106"/>
      <c r="K2530" s="106"/>
      <c r="L2530" s="106" t="s">
        <v>706</v>
      </c>
      <c r="M2530" s="106" t="s">
        <v>924</v>
      </c>
      <c r="N2530" s="106">
        <v>0.43</v>
      </c>
      <c r="O2530" s="106">
        <v>1.3</v>
      </c>
      <c r="P2530" s="106" t="s">
        <v>2499</v>
      </c>
      <c r="Q2530" s="107" t="s">
        <v>3309</v>
      </c>
      <c r="R2530" s="107" t="s">
        <v>11</v>
      </c>
    </row>
    <row r="2531" spans="2:18" ht="20.100000000000001" customHeight="1" x14ac:dyDescent="0.4">
      <c r="B2531" s="105" t="str">
        <f t="shared" si="117"/>
        <v/>
      </c>
      <c r="C2531" s="105" t="str">
        <f t="shared" si="118"/>
        <v/>
      </c>
      <c r="D2531" s="105" t="str">
        <f t="shared" si="119"/>
        <v/>
      </c>
      <c r="E2531" s="106" t="s">
        <v>2406</v>
      </c>
      <c r="F2531" s="106" t="s">
        <v>2407</v>
      </c>
      <c r="G2531" s="106" t="s">
        <v>778</v>
      </c>
      <c r="H2531" s="106" t="s">
        <v>779</v>
      </c>
      <c r="I2531" s="106">
        <v>11</v>
      </c>
      <c r="J2531" s="106"/>
      <c r="K2531" s="106"/>
      <c r="L2531" s="106" t="s">
        <v>698</v>
      </c>
      <c r="M2531" s="106" t="s">
        <v>924</v>
      </c>
      <c r="N2531" s="106">
        <v>0.43</v>
      </c>
      <c r="O2531" s="106">
        <v>1.3</v>
      </c>
      <c r="P2531" s="106" t="s">
        <v>2499</v>
      </c>
      <c r="Q2531" s="107" t="s">
        <v>3310</v>
      </c>
      <c r="R2531" s="107" t="s">
        <v>11</v>
      </c>
    </row>
    <row r="2532" spans="2:18" ht="20.100000000000001" customHeight="1" x14ac:dyDescent="0.4">
      <c r="B2532" s="105" t="str">
        <f t="shared" si="117"/>
        <v/>
      </c>
      <c r="C2532" s="105" t="str">
        <f t="shared" si="118"/>
        <v/>
      </c>
      <c r="D2532" s="105" t="str">
        <f t="shared" si="119"/>
        <v/>
      </c>
      <c r="E2532" s="106" t="s">
        <v>2406</v>
      </c>
      <c r="F2532" s="106" t="s">
        <v>2407</v>
      </c>
      <c r="G2532" s="106" t="s">
        <v>778</v>
      </c>
      <c r="H2532" s="106" t="s">
        <v>1269</v>
      </c>
      <c r="I2532" s="106">
        <v>11</v>
      </c>
      <c r="J2532" s="106"/>
      <c r="K2532" s="106"/>
      <c r="L2532" s="106" t="s">
        <v>706</v>
      </c>
      <c r="M2532" s="106" t="s">
        <v>924</v>
      </c>
      <c r="N2532" s="106">
        <v>0.43</v>
      </c>
      <c r="O2532" s="106">
        <v>1.3</v>
      </c>
      <c r="P2532" s="106" t="s">
        <v>2499</v>
      </c>
      <c r="Q2532" s="107" t="s">
        <v>3311</v>
      </c>
      <c r="R2532" s="107" t="s">
        <v>11</v>
      </c>
    </row>
    <row r="2533" spans="2:18" ht="20.100000000000001" customHeight="1" x14ac:dyDescent="0.4">
      <c r="B2533" s="105" t="str">
        <f t="shared" si="117"/>
        <v/>
      </c>
      <c r="C2533" s="105" t="str">
        <f t="shared" si="118"/>
        <v/>
      </c>
      <c r="D2533" s="105" t="str">
        <f t="shared" si="119"/>
        <v/>
      </c>
      <c r="E2533" s="106" t="s">
        <v>2406</v>
      </c>
      <c r="F2533" s="106" t="s">
        <v>2407</v>
      </c>
      <c r="G2533" s="106" t="s">
        <v>782</v>
      </c>
      <c r="H2533" s="106" t="s">
        <v>783</v>
      </c>
      <c r="I2533" s="106">
        <v>12</v>
      </c>
      <c r="J2533" s="106"/>
      <c r="K2533" s="106"/>
      <c r="L2533" s="106" t="s">
        <v>706</v>
      </c>
      <c r="M2533" s="106" t="s">
        <v>924</v>
      </c>
      <c r="N2533" s="106">
        <v>0.31</v>
      </c>
      <c r="O2533" s="106">
        <v>1.3</v>
      </c>
      <c r="P2533" s="106" t="s">
        <v>2499</v>
      </c>
      <c r="Q2533" s="107" t="s">
        <v>3312</v>
      </c>
      <c r="R2533" s="107" t="s">
        <v>11</v>
      </c>
    </row>
    <row r="2534" spans="2:18" ht="20.100000000000001" customHeight="1" x14ac:dyDescent="0.4">
      <c r="B2534" s="105" t="str">
        <f t="shared" si="117"/>
        <v/>
      </c>
      <c r="C2534" s="105" t="str">
        <f t="shared" si="118"/>
        <v/>
      </c>
      <c r="D2534" s="105" t="str">
        <f t="shared" si="119"/>
        <v/>
      </c>
      <c r="E2534" s="106" t="s">
        <v>2406</v>
      </c>
      <c r="F2534" s="106" t="s">
        <v>2407</v>
      </c>
      <c r="G2534" s="106" t="s">
        <v>782</v>
      </c>
      <c r="H2534" s="106" t="s">
        <v>783</v>
      </c>
      <c r="I2534" s="106">
        <v>11</v>
      </c>
      <c r="J2534" s="106"/>
      <c r="K2534" s="106"/>
      <c r="L2534" s="106" t="s">
        <v>698</v>
      </c>
      <c r="M2534" s="106" t="s">
        <v>924</v>
      </c>
      <c r="N2534" s="106">
        <v>0.31</v>
      </c>
      <c r="O2534" s="106">
        <v>1.3</v>
      </c>
      <c r="P2534" s="106" t="s">
        <v>2499</v>
      </c>
      <c r="Q2534" s="107" t="s">
        <v>3313</v>
      </c>
      <c r="R2534" s="107" t="s">
        <v>11</v>
      </c>
    </row>
    <row r="2535" spans="2:18" ht="20.100000000000001" customHeight="1" x14ac:dyDescent="0.4">
      <c r="B2535" s="105" t="str">
        <f t="shared" si="117"/>
        <v/>
      </c>
      <c r="C2535" s="105" t="str">
        <f t="shared" si="118"/>
        <v/>
      </c>
      <c r="D2535" s="105" t="str">
        <f t="shared" si="119"/>
        <v/>
      </c>
      <c r="E2535" s="106" t="s">
        <v>2406</v>
      </c>
      <c r="F2535" s="106" t="s">
        <v>2407</v>
      </c>
      <c r="G2535" s="106" t="s">
        <v>2437</v>
      </c>
      <c r="H2535" s="106" t="s">
        <v>2438</v>
      </c>
      <c r="I2535" s="106">
        <v>12</v>
      </c>
      <c r="J2535" s="106"/>
      <c r="K2535" s="106"/>
      <c r="L2535" s="106" t="s">
        <v>706</v>
      </c>
      <c r="M2535" s="106" t="s">
        <v>924</v>
      </c>
      <c r="N2535" s="106">
        <v>0.42</v>
      </c>
      <c r="O2535" s="106">
        <v>1.3</v>
      </c>
      <c r="P2535" s="106" t="s">
        <v>2499</v>
      </c>
      <c r="Q2535" s="107" t="s">
        <v>3314</v>
      </c>
      <c r="R2535" s="107" t="s">
        <v>11</v>
      </c>
    </row>
    <row r="2536" spans="2:18" ht="20.100000000000001" customHeight="1" x14ac:dyDescent="0.4">
      <c r="B2536" s="105" t="str">
        <f t="shared" si="117"/>
        <v/>
      </c>
      <c r="C2536" s="105" t="str">
        <f t="shared" si="118"/>
        <v/>
      </c>
      <c r="D2536" s="105" t="str">
        <f t="shared" si="119"/>
        <v/>
      </c>
      <c r="E2536" s="106" t="s">
        <v>2406</v>
      </c>
      <c r="F2536" s="106" t="s">
        <v>2407</v>
      </c>
      <c r="G2536" s="106" t="s">
        <v>2437</v>
      </c>
      <c r="H2536" s="106" t="s">
        <v>2438</v>
      </c>
      <c r="I2536" s="106">
        <v>11</v>
      </c>
      <c r="J2536" s="106"/>
      <c r="K2536" s="106"/>
      <c r="L2536" s="106" t="s">
        <v>698</v>
      </c>
      <c r="M2536" s="106" t="s">
        <v>924</v>
      </c>
      <c r="N2536" s="106">
        <v>0.42</v>
      </c>
      <c r="O2536" s="106">
        <v>1.3</v>
      </c>
      <c r="P2536" s="106" t="s">
        <v>2499</v>
      </c>
      <c r="Q2536" s="107" t="s">
        <v>3315</v>
      </c>
      <c r="R2536" s="107" t="s">
        <v>11</v>
      </c>
    </row>
    <row r="2537" spans="2:18" ht="20.100000000000001" customHeight="1" x14ac:dyDescent="0.4">
      <c r="B2537" s="105" t="str">
        <f t="shared" si="117"/>
        <v/>
      </c>
      <c r="C2537" s="105" t="str">
        <f t="shared" si="118"/>
        <v/>
      </c>
      <c r="D2537" s="105" t="str">
        <f t="shared" si="119"/>
        <v/>
      </c>
      <c r="E2537" s="106" t="s">
        <v>2406</v>
      </c>
      <c r="F2537" s="106" t="s">
        <v>2407</v>
      </c>
      <c r="G2537" s="106" t="s">
        <v>2442</v>
      </c>
      <c r="H2537" s="106" t="s">
        <v>2443</v>
      </c>
      <c r="I2537" s="106">
        <v>12</v>
      </c>
      <c r="J2537" s="106"/>
      <c r="K2537" s="106"/>
      <c r="L2537" s="106" t="s">
        <v>706</v>
      </c>
      <c r="M2537" s="106" t="s">
        <v>924</v>
      </c>
      <c r="N2537" s="106">
        <v>0.42</v>
      </c>
      <c r="O2537" s="106">
        <v>1.3</v>
      </c>
      <c r="P2537" s="106" t="s">
        <v>2499</v>
      </c>
      <c r="Q2537" s="107" t="s">
        <v>3316</v>
      </c>
      <c r="R2537" s="107" t="s">
        <v>11</v>
      </c>
    </row>
    <row r="2538" spans="2:18" ht="20.100000000000001" customHeight="1" x14ac:dyDescent="0.4">
      <c r="B2538" s="105" t="str">
        <f t="shared" si="117"/>
        <v/>
      </c>
      <c r="C2538" s="105" t="str">
        <f t="shared" si="118"/>
        <v/>
      </c>
      <c r="D2538" s="105" t="str">
        <f t="shared" si="119"/>
        <v/>
      </c>
      <c r="E2538" s="106" t="s">
        <v>2406</v>
      </c>
      <c r="F2538" s="106" t="s">
        <v>2407</v>
      </c>
      <c r="G2538" s="106" t="s">
        <v>2442</v>
      </c>
      <c r="H2538" s="106" t="s">
        <v>2443</v>
      </c>
      <c r="I2538" s="106">
        <v>11</v>
      </c>
      <c r="J2538" s="106"/>
      <c r="K2538" s="106"/>
      <c r="L2538" s="106" t="s">
        <v>698</v>
      </c>
      <c r="M2538" s="106" t="s">
        <v>924</v>
      </c>
      <c r="N2538" s="106">
        <v>0.42</v>
      </c>
      <c r="O2538" s="106">
        <v>1.3</v>
      </c>
      <c r="P2538" s="106" t="s">
        <v>2499</v>
      </c>
      <c r="Q2538" s="107" t="s">
        <v>3317</v>
      </c>
      <c r="R2538" s="107" t="s">
        <v>11</v>
      </c>
    </row>
    <row r="2539" spans="2:18" ht="20.100000000000001" customHeight="1" x14ac:dyDescent="0.4">
      <c r="B2539" s="105" t="str">
        <f t="shared" si="117"/>
        <v/>
      </c>
      <c r="C2539" s="105" t="str">
        <f t="shared" si="118"/>
        <v/>
      </c>
      <c r="D2539" s="105" t="str">
        <f t="shared" si="119"/>
        <v/>
      </c>
      <c r="E2539" s="106" t="s">
        <v>2406</v>
      </c>
      <c r="F2539" s="106" t="s">
        <v>2447</v>
      </c>
      <c r="G2539" s="106" t="s">
        <v>697</v>
      </c>
      <c r="H2539" s="106" t="s">
        <v>717</v>
      </c>
      <c r="I2539" s="106">
        <v>12</v>
      </c>
      <c r="J2539" s="106"/>
      <c r="K2539" s="106"/>
      <c r="L2539" s="106" t="s">
        <v>1027</v>
      </c>
      <c r="M2539" s="106" t="s">
        <v>924</v>
      </c>
      <c r="N2539" s="106">
        <v>0.38</v>
      </c>
      <c r="O2539" s="106">
        <v>1.3</v>
      </c>
      <c r="P2539" s="106" t="s">
        <v>2493</v>
      </c>
      <c r="Q2539" s="107" t="s">
        <v>3318</v>
      </c>
      <c r="R2539" s="107" t="s">
        <v>11</v>
      </c>
    </row>
    <row r="2540" spans="2:18" ht="20.100000000000001" customHeight="1" x14ac:dyDescent="0.4">
      <c r="B2540" s="105" t="str">
        <f t="shared" si="117"/>
        <v/>
      </c>
      <c r="C2540" s="105" t="str">
        <f t="shared" si="118"/>
        <v/>
      </c>
      <c r="D2540" s="105" t="str">
        <f t="shared" si="119"/>
        <v/>
      </c>
      <c r="E2540" s="106" t="s">
        <v>2406</v>
      </c>
      <c r="F2540" s="106" t="s">
        <v>2447</v>
      </c>
      <c r="G2540" s="106" t="s">
        <v>697</v>
      </c>
      <c r="H2540" s="106" t="s">
        <v>717</v>
      </c>
      <c r="I2540" s="106">
        <v>11</v>
      </c>
      <c r="J2540" s="106"/>
      <c r="K2540" s="106"/>
      <c r="L2540" s="106" t="s">
        <v>1389</v>
      </c>
      <c r="M2540" s="106" t="s">
        <v>924</v>
      </c>
      <c r="N2540" s="106">
        <v>0.38</v>
      </c>
      <c r="O2540" s="106">
        <v>1.3</v>
      </c>
      <c r="P2540" s="106" t="s">
        <v>2493</v>
      </c>
      <c r="Q2540" s="107" t="s">
        <v>3319</v>
      </c>
      <c r="R2540" s="107" t="s">
        <v>11</v>
      </c>
    </row>
    <row r="2541" spans="2:18" ht="20.100000000000001" customHeight="1" x14ac:dyDescent="0.4">
      <c r="B2541" s="105" t="str">
        <f t="shared" si="117"/>
        <v/>
      </c>
      <c r="C2541" s="105" t="str">
        <f t="shared" si="118"/>
        <v/>
      </c>
      <c r="D2541" s="105" t="str">
        <f t="shared" si="119"/>
        <v/>
      </c>
      <c r="E2541" s="106" t="s">
        <v>2406</v>
      </c>
      <c r="F2541" s="106" t="s">
        <v>2447</v>
      </c>
      <c r="G2541" s="106" t="s">
        <v>710</v>
      </c>
      <c r="H2541" s="106" t="s">
        <v>717</v>
      </c>
      <c r="I2541" s="106">
        <v>11</v>
      </c>
      <c r="J2541" s="106"/>
      <c r="K2541" s="106"/>
      <c r="L2541" s="106" t="s">
        <v>1098</v>
      </c>
      <c r="M2541" s="106" t="s">
        <v>924</v>
      </c>
      <c r="N2541" s="106">
        <v>0.38</v>
      </c>
      <c r="O2541" s="106">
        <v>1.3</v>
      </c>
      <c r="P2541" s="106" t="s">
        <v>2493</v>
      </c>
      <c r="Q2541" s="107" t="s">
        <v>3320</v>
      </c>
      <c r="R2541" s="107" t="s">
        <v>11</v>
      </c>
    </row>
    <row r="2542" spans="2:18" ht="20.100000000000001" customHeight="1" x14ac:dyDescent="0.4">
      <c r="B2542" s="105" t="str">
        <f t="shared" si="117"/>
        <v/>
      </c>
      <c r="C2542" s="105" t="str">
        <f t="shared" si="118"/>
        <v/>
      </c>
      <c r="D2542" s="105" t="str">
        <f t="shared" si="119"/>
        <v/>
      </c>
      <c r="E2542" s="106" t="s">
        <v>2406</v>
      </c>
      <c r="F2542" s="106" t="s">
        <v>2447</v>
      </c>
      <c r="G2542" s="106" t="s">
        <v>721</v>
      </c>
      <c r="H2542" s="106" t="s">
        <v>717</v>
      </c>
      <c r="I2542" s="106">
        <v>12</v>
      </c>
      <c r="J2542" s="106"/>
      <c r="K2542" s="106"/>
      <c r="L2542" s="106" t="s">
        <v>722</v>
      </c>
      <c r="M2542" s="106" t="s">
        <v>924</v>
      </c>
      <c r="N2542" s="106">
        <v>0.38</v>
      </c>
      <c r="O2542" s="106">
        <v>1.3</v>
      </c>
      <c r="P2542" s="106" t="s">
        <v>2499</v>
      </c>
      <c r="Q2542" s="107" t="s">
        <v>3321</v>
      </c>
      <c r="R2542" s="107" t="s">
        <v>11</v>
      </c>
    </row>
    <row r="2543" spans="2:18" ht="20.100000000000001" customHeight="1" x14ac:dyDescent="0.4">
      <c r="B2543" s="105" t="str">
        <f t="shared" si="117"/>
        <v/>
      </c>
      <c r="C2543" s="105" t="str">
        <f t="shared" si="118"/>
        <v/>
      </c>
      <c r="D2543" s="105" t="str">
        <f t="shared" si="119"/>
        <v/>
      </c>
      <c r="E2543" s="106" t="s">
        <v>2406</v>
      </c>
      <c r="F2543" s="106" t="s">
        <v>2447</v>
      </c>
      <c r="G2543" s="106" t="s">
        <v>773</v>
      </c>
      <c r="H2543" s="106" t="s">
        <v>706</v>
      </c>
      <c r="I2543" s="106">
        <v>12</v>
      </c>
      <c r="J2543" s="106"/>
      <c r="K2543" s="106"/>
      <c r="L2543" s="106" t="s">
        <v>774</v>
      </c>
      <c r="M2543" s="106" t="s">
        <v>924</v>
      </c>
      <c r="N2543" s="106">
        <v>0.38</v>
      </c>
      <c r="O2543" s="106">
        <v>1.3</v>
      </c>
      <c r="P2543" s="106" t="s">
        <v>2499</v>
      </c>
      <c r="Q2543" s="107" t="s">
        <v>3322</v>
      </c>
      <c r="R2543" s="107" t="s">
        <v>11</v>
      </c>
    </row>
    <row r="2544" spans="2:18" ht="20.100000000000001" customHeight="1" x14ac:dyDescent="0.4">
      <c r="B2544" s="105" t="str">
        <f t="shared" si="117"/>
        <v/>
      </c>
      <c r="C2544" s="105" t="str">
        <f t="shared" si="118"/>
        <v/>
      </c>
      <c r="D2544" s="105" t="str">
        <f t="shared" si="119"/>
        <v/>
      </c>
      <c r="E2544" s="106" t="s">
        <v>2406</v>
      </c>
      <c r="F2544" s="106" t="s">
        <v>2447</v>
      </c>
      <c r="G2544" s="106" t="s">
        <v>773</v>
      </c>
      <c r="H2544" s="106" t="s">
        <v>698</v>
      </c>
      <c r="I2544" s="106">
        <v>11</v>
      </c>
      <c r="J2544" s="106"/>
      <c r="K2544" s="106"/>
      <c r="L2544" s="106" t="s">
        <v>774</v>
      </c>
      <c r="M2544" s="106" t="s">
        <v>924</v>
      </c>
      <c r="N2544" s="106">
        <v>0.38</v>
      </c>
      <c r="O2544" s="106">
        <v>1.3</v>
      </c>
      <c r="P2544" s="106" t="s">
        <v>2499</v>
      </c>
      <c r="Q2544" s="107" t="s">
        <v>3323</v>
      </c>
      <c r="R2544" s="107" t="s">
        <v>11</v>
      </c>
    </row>
    <row r="2545" spans="2:18" ht="20.100000000000001" customHeight="1" x14ac:dyDescent="0.4">
      <c r="B2545" s="105" t="str">
        <f t="shared" si="117"/>
        <v/>
      </c>
      <c r="C2545" s="105" t="str">
        <f t="shared" si="118"/>
        <v/>
      </c>
      <c r="D2545" s="105" t="str">
        <f t="shared" si="119"/>
        <v/>
      </c>
      <c r="E2545" s="106" t="s">
        <v>2406</v>
      </c>
      <c r="F2545" s="106" t="s">
        <v>2447</v>
      </c>
      <c r="G2545" s="106" t="s">
        <v>773</v>
      </c>
      <c r="H2545" s="106" t="s">
        <v>706</v>
      </c>
      <c r="I2545" s="106">
        <v>11</v>
      </c>
      <c r="J2545" s="106"/>
      <c r="K2545" s="106"/>
      <c r="L2545" s="106" t="s">
        <v>1266</v>
      </c>
      <c r="M2545" s="106" t="s">
        <v>924</v>
      </c>
      <c r="N2545" s="106">
        <v>0.38</v>
      </c>
      <c r="O2545" s="106">
        <v>1.3</v>
      </c>
      <c r="P2545" s="106" t="s">
        <v>2499</v>
      </c>
      <c r="Q2545" s="107" t="s">
        <v>3324</v>
      </c>
      <c r="R2545" s="107" t="s">
        <v>11</v>
      </c>
    </row>
    <row r="2546" spans="2:18" ht="20.100000000000001" customHeight="1" x14ac:dyDescent="0.4">
      <c r="B2546" s="105" t="str">
        <f t="shared" si="117"/>
        <v/>
      </c>
      <c r="C2546" s="105" t="str">
        <f t="shared" si="118"/>
        <v/>
      </c>
      <c r="D2546" s="105" t="str">
        <f t="shared" si="119"/>
        <v/>
      </c>
      <c r="E2546" s="106" t="s">
        <v>2406</v>
      </c>
      <c r="F2546" s="106" t="s">
        <v>2447</v>
      </c>
      <c r="G2546" s="106" t="s">
        <v>778</v>
      </c>
      <c r="H2546" s="106" t="s">
        <v>706</v>
      </c>
      <c r="I2546" s="106">
        <v>12</v>
      </c>
      <c r="J2546" s="106"/>
      <c r="K2546" s="106"/>
      <c r="L2546" s="106" t="s">
        <v>779</v>
      </c>
      <c r="M2546" s="106" t="s">
        <v>924</v>
      </c>
      <c r="N2546" s="106">
        <v>0.38</v>
      </c>
      <c r="O2546" s="106">
        <v>1.3</v>
      </c>
      <c r="P2546" s="106" t="s">
        <v>2499</v>
      </c>
      <c r="Q2546" s="107" t="s">
        <v>3325</v>
      </c>
      <c r="R2546" s="107" t="s">
        <v>11</v>
      </c>
    </row>
    <row r="2547" spans="2:18" ht="20.100000000000001" customHeight="1" x14ac:dyDescent="0.4">
      <c r="B2547" s="105" t="str">
        <f t="shared" si="117"/>
        <v/>
      </c>
      <c r="C2547" s="105" t="str">
        <f t="shared" si="118"/>
        <v/>
      </c>
      <c r="D2547" s="105" t="str">
        <f t="shared" si="119"/>
        <v/>
      </c>
      <c r="E2547" s="106" t="s">
        <v>2406</v>
      </c>
      <c r="F2547" s="106" t="s">
        <v>2447</v>
      </c>
      <c r="G2547" s="106" t="s">
        <v>778</v>
      </c>
      <c r="H2547" s="106" t="s">
        <v>698</v>
      </c>
      <c r="I2547" s="106">
        <v>11</v>
      </c>
      <c r="J2547" s="106"/>
      <c r="K2547" s="106"/>
      <c r="L2547" s="106" t="s">
        <v>779</v>
      </c>
      <c r="M2547" s="106" t="s">
        <v>924</v>
      </c>
      <c r="N2547" s="106">
        <v>0.38</v>
      </c>
      <c r="O2547" s="106">
        <v>1.3</v>
      </c>
      <c r="P2547" s="106" t="s">
        <v>2499</v>
      </c>
      <c r="Q2547" s="107" t="s">
        <v>3326</v>
      </c>
      <c r="R2547" s="107" t="s">
        <v>11</v>
      </c>
    </row>
    <row r="2548" spans="2:18" ht="20.100000000000001" customHeight="1" x14ac:dyDescent="0.4">
      <c r="B2548" s="105" t="str">
        <f t="shared" si="117"/>
        <v/>
      </c>
      <c r="C2548" s="105" t="str">
        <f t="shared" si="118"/>
        <v/>
      </c>
      <c r="D2548" s="105" t="str">
        <f t="shared" si="119"/>
        <v/>
      </c>
      <c r="E2548" s="106" t="s">
        <v>2406</v>
      </c>
      <c r="F2548" s="106" t="s">
        <v>2447</v>
      </c>
      <c r="G2548" s="106" t="s">
        <v>778</v>
      </c>
      <c r="H2548" s="106" t="s">
        <v>706</v>
      </c>
      <c r="I2548" s="106">
        <v>11</v>
      </c>
      <c r="J2548" s="106"/>
      <c r="K2548" s="106"/>
      <c r="L2548" s="106" t="s">
        <v>1269</v>
      </c>
      <c r="M2548" s="106" t="s">
        <v>924</v>
      </c>
      <c r="N2548" s="106">
        <v>0.38</v>
      </c>
      <c r="O2548" s="106">
        <v>1.3</v>
      </c>
      <c r="P2548" s="106" t="s">
        <v>2499</v>
      </c>
      <c r="Q2548" s="107" t="s">
        <v>3327</v>
      </c>
      <c r="R2548" s="107" t="s">
        <v>11</v>
      </c>
    </row>
    <row r="2549" spans="2:18" ht="20.100000000000001" customHeight="1" x14ac:dyDescent="0.4">
      <c r="B2549" s="105" t="str">
        <f t="shared" si="117"/>
        <v/>
      </c>
      <c r="C2549" s="105" t="str">
        <f t="shared" si="118"/>
        <v/>
      </c>
      <c r="D2549" s="105" t="str">
        <f t="shared" si="119"/>
        <v/>
      </c>
      <c r="E2549" s="106" t="s">
        <v>2406</v>
      </c>
      <c r="F2549" s="106" t="s">
        <v>2447</v>
      </c>
      <c r="G2549" s="106" t="s">
        <v>782</v>
      </c>
      <c r="H2549" s="106" t="s">
        <v>706</v>
      </c>
      <c r="I2549" s="106">
        <v>12</v>
      </c>
      <c r="J2549" s="106"/>
      <c r="K2549" s="106"/>
      <c r="L2549" s="106" t="s">
        <v>783</v>
      </c>
      <c r="M2549" s="106" t="s">
        <v>924</v>
      </c>
      <c r="N2549" s="106">
        <v>0.35</v>
      </c>
      <c r="O2549" s="106">
        <v>1.3</v>
      </c>
      <c r="P2549" s="106" t="s">
        <v>2499</v>
      </c>
      <c r="Q2549" s="107" t="s">
        <v>3328</v>
      </c>
      <c r="R2549" s="107" t="s">
        <v>11</v>
      </c>
    </row>
    <row r="2550" spans="2:18" ht="20.100000000000001" customHeight="1" x14ac:dyDescent="0.4">
      <c r="B2550" s="105" t="str">
        <f t="shared" si="117"/>
        <v/>
      </c>
      <c r="C2550" s="105" t="str">
        <f t="shared" si="118"/>
        <v/>
      </c>
      <c r="D2550" s="105" t="str">
        <f t="shared" si="119"/>
        <v/>
      </c>
      <c r="E2550" s="106" t="s">
        <v>2406</v>
      </c>
      <c r="F2550" s="106" t="s">
        <v>2447</v>
      </c>
      <c r="G2550" s="106" t="s">
        <v>782</v>
      </c>
      <c r="H2550" s="106" t="s">
        <v>698</v>
      </c>
      <c r="I2550" s="106">
        <v>11</v>
      </c>
      <c r="J2550" s="106"/>
      <c r="K2550" s="106"/>
      <c r="L2550" s="106" t="s">
        <v>783</v>
      </c>
      <c r="M2550" s="106" t="s">
        <v>924</v>
      </c>
      <c r="N2550" s="106">
        <v>0.35</v>
      </c>
      <c r="O2550" s="106">
        <v>1.3</v>
      </c>
      <c r="P2550" s="106" t="s">
        <v>2499</v>
      </c>
      <c r="Q2550" s="107" t="s">
        <v>3329</v>
      </c>
      <c r="R2550" s="107" t="s">
        <v>11</v>
      </c>
    </row>
    <row r="2551" spans="2:18" ht="20.100000000000001" customHeight="1" x14ac:dyDescent="0.4">
      <c r="B2551" s="105" t="str">
        <f t="shared" si="117"/>
        <v/>
      </c>
      <c r="C2551" s="105" t="str">
        <f t="shared" si="118"/>
        <v/>
      </c>
      <c r="D2551" s="105" t="str">
        <f t="shared" si="119"/>
        <v/>
      </c>
      <c r="E2551" s="106" t="s">
        <v>2406</v>
      </c>
      <c r="F2551" s="106" t="s">
        <v>2447</v>
      </c>
      <c r="G2551" s="106" t="s">
        <v>2437</v>
      </c>
      <c r="H2551" s="106" t="s">
        <v>706</v>
      </c>
      <c r="I2551" s="106">
        <v>12</v>
      </c>
      <c r="J2551" s="106"/>
      <c r="K2551" s="106"/>
      <c r="L2551" s="106" t="s">
        <v>2438</v>
      </c>
      <c r="M2551" s="106" t="s">
        <v>924</v>
      </c>
      <c r="N2551" s="106">
        <v>0.38</v>
      </c>
      <c r="O2551" s="106">
        <v>1.3</v>
      </c>
      <c r="P2551" s="106" t="s">
        <v>2499</v>
      </c>
      <c r="Q2551" s="107" t="s">
        <v>3330</v>
      </c>
      <c r="R2551" s="107" t="s">
        <v>11</v>
      </c>
    </row>
    <row r="2552" spans="2:18" ht="20.100000000000001" customHeight="1" x14ac:dyDescent="0.4">
      <c r="B2552" s="105" t="str">
        <f t="shared" si="117"/>
        <v/>
      </c>
      <c r="C2552" s="105" t="str">
        <f t="shared" si="118"/>
        <v/>
      </c>
      <c r="D2552" s="105" t="str">
        <f t="shared" si="119"/>
        <v/>
      </c>
      <c r="E2552" s="106" t="s">
        <v>2406</v>
      </c>
      <c r="F2552" s="106" t="s">
        <v>2447</v>
      </c>
      <c r="G2552" s="106" t="s">
        <v>2437</v>
      </c>
      <c r="H2552" s="106" t="s">
        <v>698</v>
      </c>
      <c r="I2552" s="106">
        <v>11</v>
      </c>
      <c r="J2552" s="106"/>
      <c r="K2552" s="106"/>
      <c r="L2552" s="106" t="s">
        <v>2438</v>
      </c>
      <c r="M2552" s="106" t="s">
        <v>924</v>
      </c>
      <c r="N2552" s="106">
        <v>0.37</v>
      </c>
      <c r="O2552" s="106">
        <v>1.3</v>
      </c>
      <c r="P2552" s="106" t="s">
        <v>2499</v>
      </c>
      <c r="Q2552" s="107" t="s">
        <v>3331</v>
      </c>
      <c r="R2552" s="107" t="s">
        <v>11</v>
      </c>
    </row>
    <row r="2553" spans="2:18" ht="20.100000000000001" customHeight="1" x14ac:dyDescent="0.4">
      <c r="B2553" s="105" t="str">
        <f t="shared" si="117"/>
        <v/>
      </c>
      <c r="C2553" s="105" t="str">
        <f t="shared" si="118"/>
        <v/>
      </c>
      <c r="D2553" s="105" t="str">
        <f t="shared" si="119"/>
        <v/>
      </c>
      <c r="E2553" s="106" t="s">
        <v>2406</v>
      </c>
      <c r="F2553" s="106" t="s">
        <v>2447</v>
      </c>
      <c r="G2553" s="106" t="s">
        <v>2442</v>
      </c>
      <c r="H2553" s="106" t="s">
        <v>706</v>
      </c>
      <c r="I2553" s="106">
        <v>12</v>
      </c>
      <c r="J2553" s="106"/>
      <c r="K2553" s="106"/>
      <c r="L2553" s="106" t="s">
        <v>2443</v>
      </c>
      <c r="M2553" s="106" t="s">
        <v>924</v>
      </c>
      <c r="N2553" s="106">
        <v>0.38</v>
      </c>
      <c r="O2553" s="106">
        <v>1.3</v>
      </c>
      <c r="P2553" s="106" t="s">
        <v>2499</v>
      </c>
      <c r="Q2553" s="107" t="s">
        <v>3332</v>
      </c>
      <c r="R2553" s="107" t="s">
        <v>11</v>
      </c>
    </row>
    <row r="2554" spans="2:18" ht="20.100000000000001" customHeight="1" x14ac:dyDescent="0.4">
      <c r="B2554" s="105" t="str">
        <f t="shared" si="117"/>
        <v/>
      </c>
      <c r="C2554" s="105" t="str">
        <f t="shared" si="118"/>
        <v/>
      </c>
      <c r="D2554" s="105" t="str">
        <f t="shared" si="119"/>
        <v/>
      </c>
      <c r="E2554" s="106" t="s">
        <v>2406</v>
      </c>
      <c r="F2554" s="106" t="s">
        <v>2447</v>
      </c>
      <c r="G2554" s="106" t="s">
        <v>2442</v>
      </c>
      <c r="H2554" s="106" t="s">
        <v>698</v>
      </c>
      <c r="I2554" s="106">
        <v>11</v>
      </c>
      <c r="J2554" s="106"/>
      <c r="K2554" s="106"/>
      <c r="L2554" s="106" t="s">
        <v>2443</v>
      </c>
      <c r="M2554" s="106" t="s">
        <v>924</v>
      </c>
      <c r="N2554" s="106">
        <v>0.37</v>
      </c>
      <c r="O2554" s="106">
        <v>1.3</v>
      </c>
      <c r="P2554" s="106" t="s">
        <v>2499</v>
      </c>
      <c r="Q2554" s="107" t="s">
        <v>3333</v>
      </c>
      <c r="R2554" s="107" t="s">
        <v>11</v>
      </c>
    </row>
    <row r="2555" spans="2:18" ht="20.100000000000001" customHeight="1" x14ac:dyDescent="0.4">
      <c r="B2555" s="105" t="str">
        <f t="shared" si="117"/>
        <v/>
      </c>
      <c r="C2555" s="105" t="str">
        <f t="shared" si="118"/>
        <v/>
      </c>
      <c r="D2555" s="105" t="str">
        <f t="shared" si="119"/>
        <v/>
      </c>
      <c r="E2555" s="106" t="s">
        <v>2406</v>
      </c>
      <c r="F2555" s="106" t="s">
        <v>2906</v>
      </c>
      <c r="G2555" s="106" t="s">
        <v>697</v>
      </c>
      <c r="H2555" s="106" t="s">
        <v>1027</v>
      </c>
      <c r="I2555" s="106">
        <v>13</v>
      </c>
      <c r="J2555" s="106"/>
      <c r="K2555" s="106"/>
      <c r="L2555" s="106" t="s">
        <v>802</v>
      </c>
      <c r="M2555" s="106" t="s">
        <v>924</v>
      </c>
      <c r="N2555" s="106">
        <v>0.42</v>
      </c>
      <c r="O2555" s="106">
        <v>1.3</v>
      </c>
      <c r="P2555" s="106" t="s">
        <v>2978</v>
      </c>
      <c r="Q2555" s="107" t="s">
        <v>3334</v>
      </c>
      <c r="R2555" s="107" t="s">
        <v>11</v>
      </c>
    </row>
    <row r="2556" spans="2:18" ht="20.100000000000001" customHeight="1" x14ac:dyDescent="0.4">
      <c r="B2556" s="105" t="str">
        <f t="shared" si="117"/>
        <v/>
      </c>
      <c r="C2556" s="105" t="str">
        <f t="shared" si="118"/>
        <v/>
      </c>
      <c r="D2556" s="105" t="str">
        <f t="shared" si="119"/>
        <v/>
      </c>
      <c r="E2556" s="106" t="s">
        <v>2406</v>
      </c>
      <c r="F2556" s="106" t="s">
        <v>2906</v>
      </c>
      <c r="G2556" s="106" t="s">
        <v>697</v>
      </c>
      <c r="H2556" s="106" t="s">
        <v>1027</v>
      </c>
      <c r="I2556" s="106">
        <v>12</v>
      </c>
      <c r="J2556" s="106"/>
      <c r="K2556" s="106"/>
      <c r="L2556" s="106" t="s">
        <v>819</v>
      </c>
      <c r="M2556" s="106" t="s">
        <v>924</v>
      </c>
      <c r="N2556" s="106">
        <v>0.42</v>
      </c>
      <c r="O2556" s="106">
        <v>1.3</v>
      </c>
      <c r="P2556" s="106" t="s">
        <v>2978</v>
      </c>
      <c r="Q2556" s="107" t="s">
        <v>3335</v>
      </c>
      <c r="R2556" s="107" t="s">
        <v>11</v>
      </c>
    </row>
    <row r="2557" spans="2:18" ht="20.100000000000001" customHeight="1" x14ac:dyDescent="0.4">
      <c r="B2557" s="105" t="str">
        <f t="shared" si="117"/>
        <v/>
      </c>
      <c r="C2557" s="105" t="str">
        <f t="shared" si="118"/>
        <v/>
      </c>
      <c r="D2557" s="105" t="str">
        <f t="shared" si="119"/>
        <v/>
      </c>
      <c r="E2557" s="106" t="s">
        <v>2406</v>
      </c>
      <c r="F2557" s="106" t="s">
        <v>2906</v>
      </c>
      <c r="G2557" s="106" t="s">
        <v>710</v>
      </c>
      <c r="H2557" s="106" t="s">
        <v>711</v>
      </c>
      <c r="I2557" s="106">
        <v>13</v>
      </c>
      <c r="J2557" s="106"/>
      <c r="K2557" s="106"/>
      <c r="L2557" s="106" t="s">
        <v>819</v>
      </c>
      <c r="M2557" s="106" t="s">
        <v>924</v>
      </c>
      <c r="N2557" s="106">
        <v>0.42</v>
      </c>
      <c r="O2557" s="106">
        <v>1.3</v>
      </c>
      <c r="P2557" s="106" t="s">
        <v>2978</v>
      </c>
      <c r="Q2557" s="107" t="s">
        <v>3336</v>
      </c>
      <c r="R2557" s="107" t="s">
        <v>11</v>
      </c>
    </row>
    <row r="2558" spans="2:18" ht="20.100000000000001" customHeight="1" x14ac:dyDescent="0.4">
      <c r="B2558" s="105" t="str">
        <f t="shared" si="117"/>
        <v/>
      </c>
      <c r="C2558" s="105" t="str">
        <f t="shared" si="118"/>
        <v/>
      </c>
      <c r="D2558" s="105" t="str">
        <f t="shared" si="119"/>
        <v/>
      </c>
      <c r="E2558" s="106" t="s">
        <v>2406</v>
      </c>
      <c r="F2558" s="106" t="s">
        <v>2906</v>
      </c>
      <c r="G2558" s="106" t="s">
        <v>721</v>
      </c>
      <c r="H2558" s="106" t="s">
        <v>722</v>
      </c>
      <c r="I2558" s="106">
        <v>13</v>
      </c>
      <c r="J2558" s="106"/>
      <c r="K2558" s="106"/>
      <c r="L2558" s="106" t="s">
        <v>802</v>
      </c>
      <c r="M2558" s="106" t="s">
        <v>924</v>
      </c>
      <c r="N2558" s="106">
        <v>0.42</v>
      </c>
      <c r="O2558" s="106">
        <v>1.3</v>
      </c>
      <c r="P2558" s="106" t="s">
        <v>2499</v>
      </c>
      <c r="Q2558" s="107" t="s">
        <v>3337</v>
      </c>
      <c r="R2558" s="107" t="s">
        <v>11</v>
      </c>
    </row>
    <row r="2559" spans="2:18" ht="20.100000000000001" customHeight="1" x14ac:dyDescent="0.4">
      <c r="B2559" s="105" t="str">
        <f t="shared" si="117"/>
        <v/>
      </c>
      <c r="C2559" s="105" t="str">
        <f t="shared" si="118"/>
        <v/>
      </c>
      <c r="D2559" s="105" t="str">
        <f t="shared" si="119"/>
        <v/>
      </c>
      <c r="E2559" s="106" t="s">
        <v>2406</v>
      </c>
      <c r="F2559" s="106" t="s">
        <v>2906</v>
      </c>
      <c r="G2559" s="106" t="s">
        <v>721</v>
      </c>
      <c r="H2559" s="106" t="s">
        <v>722</v>
      </c>
      <c r="I2559" s="106">
        <v>12</v>
      </c>
      <c r="J2559" s="106"/>
      <c r="K2559" s="106"/>
      <c r="L2559" s="106" t="s">
        <v>819</v>
      </c>
      <c r="M2559" s="106" t="s">
        <v>924</v>
      </c>
      <c r="N2559" s="106">
        <v>0.42</v>
      </c>
      <c r="O2559" s="106">
        <v>1.3</v>
      </c>
      <c r="P2559" s="106" t="s">
        <v>2499</v>
      </c>
      <c r="Q2559" s="107" t="s">
        <v>3338</v>
      </c>
      <c r="R2559" s="107" t="s">
        <v>11</v>
      </c>
    </row>
    <row r="2560" spans="2:18" ht="20.100000000000001" customHeight="1" x14ac:dyDescent="0.4">
      <c r="B2560" s="105" t="str">
        <f t="shared" si="117"/>
        <v/>
      </c>
      <c r="C2560" s="105" t="str">
        <f t="shared" si="118"/>
        <v/>
      </c>
      <c r="D2560" s="105" t="str">
        <f t="shared" si="119"/>
        <v/>
      </c>
      <c r="E2560" s="106" t="s">
        <v>2406</v>
      </c>
      <c r="F2560" s="106" t="s">
        <v>2906</v>
      </c>
      <c r="G2560" s="106" t="s">
        <v>773</v>
      </c>
      <c r="H2560" s="106" t="s">
        <v>774</v>
      </c>
      <c r="I2560" s="106">
        <v>12</v>
      </c>
      <c r="J2560" s="106"/>
      <c r="K2560" s="106"/>
      <c r="L2560" s="106" t="s">
        <v>799</v>
      </c>
      <c r="M2560" s="106" t="s">
        <v>924</v>
      </c>
      <c r="N2560" s="106">
        <v>0.4</v>
      </c>
      <c r="O2560" s="106">
        <v>1.3</v>
      </c>
      <c r="P2560" s="106" t="s">
        <v>2499</v>
      </c>
      <c r="Q2560" s="107" t="s">
        <v>3339</v>
      </c>
      <c r="R2560" s="107" t="s">
        <v>11</v>
      </c>
    </row>
    <row r="2561" spans="2:18" ht="20.100000000000001" customHeight="1" x14ac:dyDescent="0.4">
      <c r="B2561" s="105" t="str">
        <f t="shared" si="117"/>
        <v/>
      </c>
      <c r="C2561" s="105" t="str">
        <f t="shared" si="118"/>
        <v/>
      </c>
      <c r="D2561" s="105" t="str">
        <f t="shared" si="119"/>
        <v/>
      </c>
      <c r="E2561" s="106" t="s">
        <v>2406</v>
      </c>
      <c r="F2561" s="106" t="s">
        <v>2906</v>
      </c>
      <c r="G2561" s="106" t="s">
        <v>778</v>
      </c>
      <c r="H2561" s="106" t="s">
        <v>779</v>
      </c>
      <c r="I2561" s="106">
        <v>12</v>
      </c>
      <c r="J2561" s="106"/>
      <c r="K2561" s="106"/>
      <c r="L2561" s="106" t="s">
        <v>799</v>
      </c>
      <c r="M2561" s="106" t="s">
        <v>924</v>
      </c>
      <c r="N2561" s="106">
        <v>0.4</v>
      </c>
      <c r="O2561" s="106">
        <v>1.3</v>
      </c>
      <c r="P2561" s="106" t="s">
        <v>2499</v>
      </c>
      <c r="Q2561" s="107" t="s">
        <v>3340</v>
      </c>
      <c r="R2561" s="107" t="s">
        <v>11</v>
      </c>
    </row>
    <row r="2562" spans="2:18" ht="20.100000000000001" customHeight="1" x14ac:dyDescent="0.4">
      <c r="B2562" s="105" t="str">
        <f t="shared" si="117"/>
        <v/>
      </c>
      <c r="C2562" s="105" t="str">
        <f t="shared" si="118"/>
        <v/>
      </c>
      <c r="D2562" s="105" t="str">
        <f t="shared" si="119"/>
        <v/>
      </c>
      <c r="E2562" s="106" t="s">
        <v>2406</v>
      </c>
      <c r="F2562" s="106" t="s">
        <v>2906</v>
      </c>
      <c r="G2562" s="106" t="s">
        <v>782</v>
      </c>
      <c r="H2562" s="106" t="s">
        <v>783</v>
      </c>
      <c r="I2562" s="106">
        <v>12</v>
      </c>
      <c r="J2562" s="106"/>
      <c r="K2562" s="106"/>
      <c r="L2562" s="106" t="s">
        <v>799</v>
      </c>
      <c r="M2562" s="106" t="s">
        <v>924</v>
      </c>
      <c r="N2562" s="106">
        <v>0.28999999999999998</v>
      </c>
      <c r="O2562" s="106">
        <v>1.3</v>
      </c>
      <c r="P2562" s="106" t="s">
        <v>2499</v>
      </c>
      <c r="Q2562" s="107" t="s">
        <v>3341</v>
      </c>
      <c r="R2562" s="107" t="s">
        <v>11</v>
      </c>
    </row>
    <row r="2563" spans="2:18" ht="20.100000000000001" customHeight="1" x14ac:dyDescent="0.4">
      <c r="B2563" s="105" t="str">
        <f t="shared" si="117"/>
        <v/>
      </c>
      <c r="C2563" s="105" t="str">
        <f t="shared" si="118"/>
        <v/>
      </c>
      <c r="D2563" s="105" t="str">
        <f t="shared" si="119"/>
        <v/>
      </c>
      <c r="E2563" s="106" t="s">
        <v>2406</v>
      </c>
      <c r="F2563" s="106" t="s">
        <v>2906</v>
      </c>
      <c r="G2563" s="106" t="s">
        <v>2437</v>
      </c>
      <c r="H2563" s="106" t="s">
        <v>2438</v>
      </c>
      <c r="I2563" s="106">
        <v>12</v>
      </c>
      <c r="J2563" s="106"/>
      <c r="K2563" s="106"/>
      <c r="L2563" s="106" t="s">
        <v>799</v>
      </c>
      <c r="M2563" s="106" t="s">
        <v>924</v>
      </c>
      <c r="N2563" s="106">
        <v>0.39</v>
      </c>
      <c r="O2563" s="106">
        <v>1.3</v>
      </c>
      <c r="P2563" s="106" t="s">
        <v>2499</v>
      </c>
      <c r="Q2563" s="107" t="s">
        <v>3342</v>
      </c>
      <c r="R2563" s="107" t="s">
        <v>11</v>
      </c>
    </row>
    <row r="2564" spans="2:18" ht="20.100000000000001" customHeight="1" x14ac:dyDescent="0.4">
      <c r="B2564" s="105" t="str">
        <f t="shared" si="117"/>
        <v/>
      </c>
      <c r="C2564" s="105" t="str">
        <f t="shared" si="118"/>
        <v/>
      </c>
      <c r="D2564" s="105" t="str">
        <f t="shared" si="119"/>
        <v/>
      </c>
      <c r="E2564" s="106" t="s">
        <v>2406</v>
      </c>
      <c r="F2564" s="106" t="s">
        <v>2906</v>
      </c>
      <c r="G2564" s="106" t="s">
        <v>2442</v>
      </c>
      <c r="H2564" s="106" t="s">
        <v>2443</v>
      </c>
      <c r="I2564" s="106">
        <v>12</v>
      </c>
      <c r="J2564" s="106"/>
      <c r="K2564" s="106"/>
      <c r="L2564" s="106" t="s">
        <v>799</v>
      </c>
      <c r="M2564" s="106" t="s">
        <v>924</v>
      </c>
      <c r="N2564" s="106">
        <v>0.39</v>
      </c>
      <c r="O2564" s="106">
        <v>1.3</v>
      </c>
      <c r="P2564" s="106" t="s">
        <v>2499</v>
      </c>
      <c r="Q2564" s="107" t="s">
        <v>3343</v>
      </c>
      <c r="R2564" s="107" t="s">
        <v>11</v>
      </c>
    </row>
    <row r="2565" spans="2:18" ht="20.100000000000001" customHeight="1" x14ac:dyDescent="0.4">
      <c r="B2565" s="105" t="str">
        <f t="shared" si="117"/>
        <v/>
      </c>
      <c r="C2565" s="105" t="str">
        <f t="shared" si="118"/>
        <v/>
      </c>
      <c r="D2565" s="105" t="str">
        <f t="shared" si="119"/>
        <v/>
      </c>
      <c r="E2565" s="106" t="s">
        <v>2406</v>
      </c>
      <c r="F2565" s="106" t="s">
        <v>2906</v>
      </c>
      <c r="G2565" s="106" t="s">
        <v>697</v>
      </c>
      <c r="H2565" s="106" t="s">
        <v>802</v>
      </c>
      <c r="I2565" s="106">
        <v>13</v>
      </c>
      <c r="J2565" s="106"/>
      <c r="K2565" s="106"/>
      <c r="L2565" s="106" t="s">
        <v>1027</v>
      </c>
      <c r="M2565" s="106" t="s">
        <v>924</v>
      </c>
      <c r="N2565" s="106">
        <v>0.37</v>
      </c>
      <c r="O2565" s="106">
        <v>1.3</v>
      </c>
      <c r="P2565" s="106" t="s">
        <v>2499</v>
      </c>
      <c r="Q2565" s="107" t="s">
        <v>3344</v>
      </c>
      <c r="R2565" s="107" t="s">
        <v>11</v>
      </c>
    </row>
    <row r="2566" spans="2:18" ht="20.100000000000001" customHeight="1" x14ac:dyDescent="0.4">
      <c r="B2566" s="105" t="str">
        <f t="shared" si="117"/>
        <v/>
      </c>
      <c r="C2566" s="105" t="str">
        <f t="shared" si="118"/>
        <v/>
      </c>
      <c r="D2566" s="105" t="str">
        <f t="shared" si="119"/>
        <v/>
      </c>
      <c r="E2566" s="106" t="s">
        <v>2406</v>
      </c>
      <c r="F2566" s="106" t="s">
        <v>2906</v>
      </c>
      <c r="G2566" s="106" t="s">
        <v>721</v>
      </c>
      <c r="H2566" s="106" t="s">
        <v>802</v>
      </c>
      <c r="I2566" s="106">
        <v>13</v>
      </c>
      <c r="J2566" s="106"/>
      <c r="K2566" s="106"/>
      <c r="L2566" s="106" t="s">
        <v>722</v>
      </c>
      <c r="M2566" s="106" t="s">
        <v>924</v>
      </c>
      <c r="N2566" s="106">
        <v>0.37</v>
      </c>
      <c r="O2566" s="106">
        <v>1.3</v>
      </c>
      <c r="P2566" s="106" t="s">
        <v>2499</v>
      </c>
      <c r="Q2566" s="107" t="s">
        <v>3345</v>
      </c>
      <c r="R2566" s="107" t="s">
        <v>11</v>
      </c>
    </row>
    <row r="2567" spans="2:18" ht="20.100000000000001" customHeight="1" x14ac:dyDescent="0.4">
      <c r="B2567" s="105" t="str">
        <f t="shared" si="117"/>
        <v/>
      </c>
      <c r="C2567" s="105" t="str">
        <f t="shared" si="118"/>
        <v/>
      </c>
      <c r="D2567" s="105" t="str">
        <f t="shared" si="119"/>
        <v/>
      </c>
      <c r="E2567" s="106" t="s">
        <v>2406</v>
      </c>
      <c r="F2567" s="106" t="s">
        <v>2906</v>
      </c>
      <c r="G2567" s="106" t="s">
        <v>773</v>
      </c>
      <c r="H2567" s="106" t="s">
        <v>799</v>
      </c>
      <c r="I2567" s="106">
        <v>12</v>
      </c>
      <c r="J2567" s="106"/>
      <c r="K2567" s="106"/>
      <c r="L2567" s="106" t="s">
        <v>774</v>
      </c>
      <c r="M2567" s="106" t="s">
        <v>924</v>
      </c>
      <c r="N2567" s="106">
        <v>0.37</v>
      </c>
      <c r="O2567" s="106">
        <v>1.3</v>
      </c>
      <c r="P2567" s="106" t="s">
        <v>2499</v>
      </c>
      <c r="Q2567" s="107" t="s">
        <v>3346</v>
      </c>
      <c r="R2567" s="107" t="s">
        <v>11</v>
      </c>
    </row>
    <row r="2568" spans="2:18" ht="20.100000000000001" customHeight="1" x14ac:dyDescent="0.4">
      <c r="B2568" s="105" t="str">
        <f t="shared" si="117"/>
        <v/>
      </c>
      <c r="C2568" s="105" t="str">
        <f t="shared" si="118"/>
        <v/>
      </c>
      <c r="D2568" s="105" t="str">
        <f t="shared" si="119"/>
        <v/>
      </c>
      <c r="E2568" s="106" t="s">
        <v>2406</v>
      </c>
      <c r="F2568" s="106" t="s">
        <v>2906</v>
      </c>
      <c r="G2568" s="106" t="s">
        <v>778</v>
      </c>
      <c r="H2568" s="106" t="s">
        <v>799</v>
      </c>
      <c r="I2568" s="106">
        <v>12</v>
      </c>
      <c r="J2568" s="106"/>
      <c r="K2568" s="106"/>
      <c r="L2568" s="106" t="s">
        <v>779</v>
      </c>
      <c r="M2568" s="106" t="s">
        <v>924</v>
      </c>
      <c r="N2568" s="106">
        <v>0.37</v>
      </c>
      <c r="O2568" s="106">
        <v>1.3</v>
      </c>
      <c r="P2568" s="106" t="s">
        <v>2499</v>
      </c>
      <c r="Q2568" s="107" t="s">
        <v>3347</v>
      </c>
      <c r="R2568" s="107" t="s">
        <v>11</v>
      </c>
    </row>
    <row r="2569" spans="2:18" ht="20.100000000000001" customHeight="1" x14ac:dyDescent="0.4">
      <c r="B2569" s="105" t="str">
        <f t="shared" si="117"/>
        <v/>
      </c>
      <c r="C2569" s="105" t="str">
        <f t="shared" si="118"/>
        <v/>
      </c>
      <c r="D2569" s="105" t="str">
        <f t="shared" si="119"/>
        <v/>
      </c>
      <c r="E2569" s="106" t="s">
        <v>2406</v>
      </c>
      <c r="F2569" s="106" t="s">
        <v>2906</v>
      </c>
      <c r="G2569" s="106" t="s">
        <v>782</v>
      </c>
      <c r="H2569" s="106" t="s">
        <v>799</v>
      </c>
      <c r="I2569" s="106">
        <v>12</v>
      </c>
      <c r="J2569" s="106"/>
      <c r="K2569" s="106"/>
      <c r="L2569" s="106" t="s">
        <v>783</v>
      </c>
      <c r="M2569" s="106" t="s">
        <v>924</v>
      </c>
      <c r="N2569" s="106">
        <v>0.34</v>
      </c>
      <c r="O2569" s="106">
        <v>1.3</v>
      </c>
      <c r="P2569" s="106" t="s">
        <v>2499</v>
      </c>
      <c r="Q2569" s="107" t="s">
        <v>3348</v>
      </c>
      <c r="R2569" s="107" t="s">
        <v>11</v>
      </c>
    </row>
    <row r="2570" spans="2:18" ht="20.100000000000001" customHeight="1" x14ac:dyDescent="0.4">
      <c r="B2570" s="105" t="str">
        <f t="shared" si="117"/>
        <v/>
      </c>
      <c r="C2570" s="105" t="str">
        <f t="shared" si="118"/>
        <v/>
      </c>
      <c r="D2570" s="105" t="str">
        <f t="shared" si="119"/>
        <v/>
      </c>
      <c r="E2570" s="106" t="s">
        <v>2406</v>
      </c>
      <c r="F2570" s="106" t="s">
        <v>2906</v>
      </c>
      <c r="G2570" s="106" t="s">
        <v>2437</v>
      </c>
      <c r="H2570" s="106" t="s">
        <v>799</v>
      </c>
      <c r="I2570" s="106">
        <v>12</v>
      </c>
      <c r="J2570" s="106"/>
      <c r="K2570" s="106"/>
      <c r="L2570" s="106" t="s">
        <v>2438</v>
      </c>
      <c r="M2570" s="106" t="s">
        <v>924</v>
      </c>
      <c r="N2570" s="106">
        <v>0.36</v>
      </c>
      <c r="O2570" s="106">
        <v>1.3</v>
      </c>
      <c r="P2570" s="106" t="s">
        <v>2499</v>
      </c>
      <c r="Q2570" s="107" t="s">
        <v>3349</v>
      </c>
      <c r="R2570" s="107" t="s">
        <v>11</v>
      </c>
    </row>
    <row r="2571" spans="2:18" ht="20.100000000000001" customHeight="1" x14ac:dyDescent="0.4">
      <c r="B2571" s="105" t="str">
        <f t="shared" si="117"/>
        <v/>
      </c>
      <c r="C2571" s="105" t="str">
        <f t="shared" si="118"/>
        <v/>
      </c>
      <c r="D2571" s="105" t="str">
        <f t="shared" si="119"/>
        <v/>
      </c>
      <c r="E2571" s="106" t="s">
        <v>2406</v>
      </c>
      <c r="F2571" s="106" t="s">
        <v>2906</v>
      </c>
      <c r="G2571" s="106" t="s">
        <v>2442</v>
      </c>
      <c r="H2571" s="106" t="s">
        <v>799</v>
      </c>
      <c r="I2571" s="106">
        <v>12</v>
      </c>
      <c r="J2571" s="106"/>
      <c r="K2571" s="106"/>
      <c r="L2571" s="106" t="s">
        <v>2443</v>
      </c>
      <c r="M2571" s="106" t="s">
        <v>924</v>
      </c>
      <c r="N2571" s="106">
        <v>0.36</v>
      </c>
      <c r="O2571" s="106">
        <v>1.3</v>
      </c>
      <c r="P2571" s="106" t="s">
        <v>2499</v>
      </c>
      <c r="Q2571" s="107" t="s">
        <v>3350</v>
      </c>
      <c r="R2571" s="107" t="s">
        <v>11</v>
      </c>
    </row>
    <row r="2572" spans="2:18" ht="20.100000000000001" customHeight="1" x14ac:dyDescent="0.4">
      <c r="B2572" s="105" t="str">
        <f t="shared" si="117"/>
        <v/>
      </c>
      <c r="C2572" s="105" t="str">
        <f t="shared" si="118"/>
        <v/>
      </c>
      <c r="D2572" s="105" t="str">
        <f t="shared" si="119"/>
        <v/>
      </c>
      <c r="E2572" s="106" t="s">
        <v>2406</v>
      </c>
      <c r="F2572" s="106" t="s">
        <v>2829</v>
      </c>
      <c r="G2572" s="106" t="s">
        <v>697</v>
      </c>
      <c r="H2572" s="106" t="s">
        <v>1389</v>
      </c>
      <c r="I2572" s="106">
        <v>12</v>
      </c>
      <c r="J2572" s="106"/>
      <c r="K2572" s="106"/>
      <c r="L2572" s="106" t="s">
        <v>1248</v>
      </c>
      <c r="M2572" s="106" t="s">
        <v>924</v>
      </c>
      <c r="N2572" s="106">
        <v>0.56000000000000005</v>
      </c>
      <c r="O2572" s="106">
        <v>1.3</v>
      </c>
      <c r="P2572" s="106" t="s">
        <v>2511</v>
      </c>
      <c r="Q2572" s="107" t="s">
        <v>3351</v>
      </c>
      <c r="R2572" s="107" t="s">
        <v>12</v>
      </c>
    </row>
    <row r="2573" spans="2:18" ht="20.100000000000001" customHeight="1" x14ac:dyDescent="0.4">
      <c r="B2573" s="105" t="str">
        <f t="shared" si="117"/>
        <v/>
      </c>
      <c r="C2573" s="105" t="str">
        <f t="shared" si="118"/>
        <v/>
      </c>
      <c r="D2573" s="105" t="str">
        <f t="shared" si="119"/>
        <v/>
      </c>
      <c r="E2573" s="106" t="s">
        <v>2406</v>
      </c>
      <c r="F2573" s="106" t="s">
        <v>2829</v>
      </c>
      <c r="G2573" s="106" t="s">
        <v>697</v>
      </c>
      <c r="H2573" s="106" t="s">
        <v>1248</v>
      </c>
      <c r="I2573" s="106">
        <v>12</v>
      </c>
      <c r="J2573" s="106"/>
      <c r="K2573" s="106"/>
      <c r="L2573" s="106" t="s">
        <v>1389</v>
      </c>
      <c r="M2573" s="106" t="s">
        <v>924</v>
      </c>
      <c r="N2573" s="106">
        <v>0.52</v>
      </c>
      <c r="O2573" s="106">
        <v>1.3</v>
      </c>
      <c r="P2573" s="106" t="s">
        <v>2511</v>
      </c>
      <c r="Q2573" s="107" t="s">
        <v>3352</v>
      </c>
      <c r="R2573" s="107" t="s">
        <v>12</v>
      </c>
    </row>
    <row r="2574" spans="2:18" ht="20.100000000000001" customHeight="1" x14ac:dyDescent="0.4">
      <c r="B2574" s="105" t="str">
        <f t="shared" si="117"/>
        <v/>
      </c>
      <c r="C2574" s="105" t="str">
        <f t="shared" si="118"/>
        <v/>
      </c>
      <c r="D2574" s="105" t="str">
        <f t="shared" si="119"/>
        <v/>
      </c>
      <c r="E2574" s="106" t="s">
        <v>2406</v>
      </c>
      <c r="F2574" s="106" t="s">
        <v>2407</v>
      </c>
      <c r="G2574" s="106" t="s">
        <v>697</v>
      </c>
      <c r="H2574" s="106" t="s">
        <v>1389</v>
      </c>
      <c r="I2574" s="106">
        <v>12</v>
      </c>
      <c r="J2574" s="106"/>
      <c r="K2574" s="106"/>
      <c r="L2574" s="106" t="s">
        <v>1218</v>
      </c>
      <c r="M2574" s="106" t="s">
        <v>924</v>
      </c>
      <c r="N2574" s="106">
        <v>0.45</v>
      </c>
      <c r="O2574" s="106">
        <v>1.3</v>
      </c>
      <c r="P2574" s="106" t="s">
        <v>2511</v>
      </c>
      <c r="Q2574" s="107" t="s">
        <v>3353</v>
      </c>
      <c r="R2574" s="107" t="s">
        <v>12</v>
      </c>
    </row>
    <row r="2575" spans="2:18" ht="20.100000000000001" customHeight="1" x14ac:dyDescent="0.4">
      <c r="B2575" s="105" t="str">
        <f t="shared" si="117"/>
        <v/>
      </c>
      <c r="C2575" s="105" t="str">
        <f t="shared" si="118"/>
        <v/>
      </c>
      <c r="D2575" s="105" t="str">
        <f t="shared" si="119"/>
        <v/>
      </c>
      <c r="E2575" s="106" t="s">
        <v>2406</v>
      </c>
      <c r="F2575" s="106" t="s">
        <v>2447</v>
      </c>
      <c r="G2575" s="106" t="s">
        <v>697</v>
      </c>
      <c r="H2575" s="106" t="s">
        <v>1218</v>
      </c>
      <c r="I2575" s="106">
        <v>12</v>
      </c>
      <c r="J2575" s="106"/>
      <c r="K2575" s="106"/>
      <c r="L2575" s="106" t="s">
        <v>1389</v>
      </c>
      <c r="M2575" s="106" t="s">
        <v>924</v>
      </c>
      <c r="N2575" s="106">
        <v>0.38</v>
      </c>
      <c r="O2575" s="106">
        <v>1.3</v>
      </c>
      <c r="P2575" s="106" t="s">
        <v>2511</v>
      </c>
      <c r="Q2575" s="107" t="s">
        <v>3354</v>
      </c>
      <c r="R2575" s="107" t="s">
        <v>12</v>
      </c>
    </row>
    <row r="2576" spans="2:18" ht="20.100000000000001" customHeight="1" x14ac:dyDescent="0.4">
      <c r="B2576" s="105" t="str">
        <f t="shared" ref="B2576:B2639" si="120">IF(OR($C$10="",$C$11=""),"",IFERROR(IF(AND($U$22&lt;&gt;R2576,$V$22&lt;&gt;R2576),"－",IF(AND(COUNTIF($C$10,"*樹脂スペーサー*")&gt;0,OR(M2576="空気",F2576="一般",F2576="一般ＰＧ")),"－",IF(AND($W$25&gt;0,$W$25&gt;=O2576),$U$25,IF(AND($W$26&gt;0,$W$26&gt;=O2576),$U$26,IF(AND($W$27&gt;0,$W$27&gt;=O2576),$U$27,IF(AND($W$28&gt;0,$W$28&gt;=O2576),$U$28,IF(AND($W$29&gt;0,$W$29&gt;=O2576),$U$29,IF(AND($W$30&gt;0,$W$30&gt;=O2576),$U$30,IF(AND($W$31&gt;0,$W$31&gt;=O2576),$U$31,"－"))))))))),"－"))</f>
        <v/>
      </c>
      <c r="C2576" s="105" t="str">
        <f t="shared" ref="C2576:C2639" si="121">IF(B2576="","",IF(B2576&lt;&gt;"－",VLOOKUP(B2576,$U$25:$V$31,2,FALSE),"－"))</f>
        <v/>
      </c>
      <c r="D2576" s="105" t="str">
        <f t="shared" ref="D2576:D2639" si="122">IF($H$9="","",IF($V$38&lt;&gt;"断熱等","－",IF(AND(COUNTIF($V$34,"*樹脂スペーサー*")&gt;0,OR(M2576="空気",F2576="一般",F2576="一般ＰＧ")),"－",IF(AND($V$35&lt;&gt;R2576,$W$35&lt;&gt;R2576),"－",IF(MID($H$9,10,1)="Z",IF(N2576&lt;=0.65,"○","－"),IF($V$36&gt;=O2576,"○","－"))))))</f>
        <v/>
      </c>
      <c r="E2576" s="106" t="s">
        <v>2406</v>
      </c>
      <c r="F2576" s="106" t="s">
        <v>2829</v>
      </c>
      <c r="G2576" s="106" t="s">
        <v>697</v>
      </c>
      <c r="H2576" s="106" t="s">
        <v>707</v>
      </c>
      <c r="I2576" s="106">
        <v>12</v>
      </c>
      <c r="J2576" s="106"/>
      <c r="K2576" s="106"/>
      <c r="L2576" s="106" t="s">
        <v>729</v>
      </c>
      <c r="M2576" s="106" t="s">
        <v>924</v>
      </c>
      <c r="N2576" s="106">
        <v>0.57999999999999996</v>
      </c>
      <c r="O2576" s="106">
        <v>1.3</v>
      </c>
      <c r="P2576" s="106" t="s">
        <v>3355</v>
      </c>
      <c r="Q2576" s="107" t="s">
        <v>3356</v>
      </c>
      <c r="R2576" s="107" t="s">
        <v>253</v>
      </c>
    </row>
    <row r="2577" spans="2:18" ht="20.100000000000001" customHeight="1" x14ac:dyDescent="0.4">
      <c r="B2577" s="105" t="str">
        <f t="shared" si="120"/>
        <v/>
      </c>
      <c r="C2577" s="105" t="str">
        <f t="shared" si="121"/>
        <v/>
      </c>
      <c r="D2577" s="105" t="str">
        <f t="shared" si="122"/>
        <v/>
      </c>
      <c r="E2577" s="106" t="s">
        <v>2406</v>
      </c>
      <c r="F2577" s="106" t="s">
        <v>2829</v>
      </c>
      <c r="G2577" s="106" t="s">
        <v>697</v>
      </c>
      <c r="H2577" s="106" t="s">
        <v>729</v>
      </c>
      <c r="I2577" s="106">
        <v>12</v>
      </c>
      <c r="J2577" s="106"/>
      <c r="K2577" s="106"/>
      <c r="L2577" s="106" t="s">
        <v>707</v>
      </c>
      <c r="M2577" s="106" t="s">
        <v>924</v>
      </c>
      <c r="N2577" s="106">
        <v>0.54</v>
      </c>
      <c r="O2577" s="106">
        <v>1.3</v>
      </c>
      <c r="P2577" s="106" t="s">
        <v>714</v>
      </c>
      <c r="Q2577" s="107" t="s">
        <v>3357</v>
      </c>
      <c r="R2577" s="107" t="s">
        <v>253</v>
      </c>
    </row>
    <row r="2578" spans="2:18" ht="20.100000000000001" customHeight="1" x14ac:dyDescent="0.4">
      <c r="B2578" s="105" t="str">
        <f t="shared" si="120"/>
        <v/>
      </c>
      <c r="C2578" s="105" t="str">
        <f t="shared" si="121"/>
        <v/>
      </c>
      <c r="D2578" s="105" t="str">
        <f t="shared" si="122"/>
        <v/>
      </c>
      <c r="E2578" s="106" t="s">
        <v>2406</v>
      </c>
      <c r="F2578" s="106" t="s">
        <v>2407</v>
      </c>
      <c r="G2578" s="106" t="s">
        <v>697</v>
      </c>
      <c r="H2578" s="106" t="s">
        <v>707</v>
      </c>
      <c r="I2578" s="106">
        <v>12</v>
      </c>
      <c r="J2578" s="106"/>
      <c r="K2578" s="106"/>
      <c r="L2578" s="106" t="s">
        <v>706</v>
      </c>
      <c r="M2578" s="106" t="s">
        <v>924</v>
      </c>
      <c r="N2578" s="106">
        <v>0.46</v>
      </c>
      <c r="O2578" s="106">
        <v>1.3</v>
      </c>
      <c r="P2578" s="106" t="s">
        <v>714</v>
      </c>
      <c r="Q2578" s="107" t="s">
        <v>3358</v>
      </c>
      <c r="R2578" s="107" t="s">
        <v>253</v>
      </c>
    </row>
    <row r="2579" spans="2:18" ht="20.100000000000001" customHeight="1" x14ac:dyDescent="0.4">
      <c r="B2579" s="105" t="str">
        <f t="shared" si="120"/>
        <v/>
      </c>
      <c r="C2579" s="105" t="str">
        <f t="shared" si="121"/>
        <v/>
      </c>
      <c r="D2579" s="105" t="str">
        <f t="shared" si="122"/>
        <v/>
      </c>
      <c r="E2579" s="106" t="s">
        <v>2406</v>
      </c>
      <c r="F2579" s="106" t="s">
        <v>2447</v>
      </c>
      <c r="G2579" s="106" t="s">
        <v>697</v>
      </c>
      <c r="H2579" s="106" t="s">
        <v>706</v>
      </c>
      <c r="I2579" s="106">
        <v>12</v>
      </c>
      <c r="J2579" s="106"/>
      <c r="K2579" s="106"/>
      <c r="L2579" s="106" t="s">
        <v>707</v>
      </c>
      <c r="M2579" s="106" t="s">
        <v>924</v>
      </c>
      <c r="N2579" s="106">
        <v>0.38</v>
      </c>
      <c r="O2579" s="106">
        <v>1.3</v>
      </c>
      <c r="P2579" s="106" t="s">
        <v>3355</v>
      </c>
      <c r="Q2579" s="107" t="s">
        <v>3359</v>
      </c>
      <c r="R2579" s="107" t="s">
        <v>253</v>
      </c>
    </row>
    <row r="2580" spans="2:18" ht="20.100000000000001" customHeight="1" x14ac:dyDescent="0.4">
      <c r="B2580" s="105" t="str">
        <f t="shared" si="120"/>
        <v/>
      </c>
      <c r="C2580" s="105" t="str">
        <f t="shared" si="121"/>
        <v/>
      </c>
      <c r="D2580" s="105" t="str">
        <f t="shared" si="122"/>
        <v/>
      </c>
      <c r="E2580" s="106" t="s">
        <v>2406</v>
      </c>
      <c r="F2580" s="106" t="s">
        <v>2906</v>
      </c>
      <c r="G2580" s="106" t="s">
        <v>697</v>
      </c>
      <c r="H2580" s="106" t="s">
        <v>707</v>
      </c>
      <c r="I2580" s="106">
        <v>12</v>
      </c>
      <c r="J2580" s="106"/>
      <c r="K2580" s="106"/>
      <c r="L2580" s="106" t="s">
        <v>799</v>
      </c>
      <c r="M2580" s="106" t="s">
        <v>924</v>
      </c>
      <c r="N2580" s="106">
        <v>0.43</v>
      </c>
      <c r="O2580" s="106">
        <v>1.3</v>
      </c>
      <c r="P2580" s="106" t="s">
        <v>3355</v>
      </c>
      <c r="Q2580" s="107" t="s">
        <v>3360</v>
      </c>
      <c r="R2580" s="107" t="s">
        <v>253</v>
      </c>
    </row>
    <row r="2581" spans="2:18" ht="20.100000000000001" customHeight="1" x14ac:dyDescent="0.4">
      <c r="B2581" s="105" t="str">
        <f t="shared" si="120"/>
        <v/>
      </c>
      <c r="C2581" s="105" t="str">
        <f t="shared" si="121"/>
        <v/>
      </c>
      <c r="D2581" s="105" t="str">
        <f t="shared" si="122"/>
        <v/>
      </c>
      <c r="E2581" s="106" t="s">
        <v>2406</v>
      </c>
      <c r="F2581" s="106" t="s">
        <v>2906</v>
      </c>
      <c r="G2581" s="106" t="s">
        <v>697</v>
      </c>
      <c r="H2581" s="106" t="s">
        <v>799</v>
      </c>
      <c r="I2581" s="106">
        <v>12</v>
      </c>
      <c r="J2581" s="106"/>
      <c r="K2581" s="106"/>
      <c r="L2581" s="106" t="s">
        <v>707</v>
      </c>
      <c r="M2581" s="106" t="s">
        <v>924</v>
      </c>
      <c r="N2581" s="106">
        <v>0.37</v>
      </c>
      <c r="O2581" s="106">
        <v>1.3</v>
      </c>
      <c r="P2581" s="106" t="s">
        <v>714</v>
      </c>
      <c r="Q2581" s="107" t="s">
        <v>3361</v>
      </c>
      <c r="R2581" s="107" t="s">
        <v>253</v>
      </c>
    </row>
    <row r="2582" spans="2:18" ht="20.100000000000001" customHeight="1" x14ac:dyDescent="0.4">
      <c r="B2582" s="105" t="str">
        <f t="shared" si="120"/>
        <v/>
      </c>
      <c r="C2582" s="105" t="str">
        <f t="shared" si="121"/>
        <v/>
      </c>
      <c r="D2582" s="105" t="str">
        <f t="shared" si="122"/>
        <v/>
      </c>
      <c r="E2582" s="106" t="s">
        <v>695</v>
      </c>
      <c r="F2582" s="106" t="s">
        <v>1841</v>
      </c>
      <c r="G2582" s="106" t="s">
        <v>697</v>
      </c>
      <c r="H2582" s="106" t="s">
        <v>1027</v>
      </c>
      <c r="I2582" s="106">
        <v>8</v>
      </c>
      <c r="J2582" s="106" t="s">
        <v>699</v>
      </c>
      <c r="K2582" s="106">
        <v>8</v>
      </c>
      <c r="L2582" s="106" t="s">
        <v>765</v>
      </c>
      <c r="M2582" s="106" t="s">
        <v>924</v>
      </c>
      <c r="N2582" s="106">
        <v>0.53</v>
      </c>
      <c r="O2582" s="106">
        <v>1.3</v>
      </c>
      <c r="P2582" s="106" t="s">
        <v>714</v>
      </c>
      <c r="Q2582" s="107" t="s">
        <v>3362</v>
      </c>
      <c r="R2582" s="107" t="s">
        <v>275</v>
      </c>
    </row>
    <row r="2583" spans="2:18" ht="20.100000000000001" customHeight="1" x14ac:dyDescent="0.4">
      <c r="B2583" s="105" t="str">
        <f t="shared" si="120"/>
        <v/>
      </c>
      <c r="C2583" s="105" t="str">
        <f t="shared" si="121"/>
        <v/>
      </c>
      <c r="D2583" s="105" t="str">
        <f t="shared" si="122"/>
        <v/>
      </c>
      <c r="E2583" s="106" t="s">
        <v>695</v>
      </c>
      <c r="F2583" s="106" t="s">
        <v>1841</v>
      </c>
      <c r="G2583" s="106" t="s">
        <v>710</v>
      </c>
      <c r="H2583" s="106" t="s">
        <v>1817</v>
      </c>
      <c r="I2583" s="106">
        <v>7</v>
      </c>
      <c r="J2583" s="106" t="s">
        <v>711</v>
      </c>
      <c r="K2583" s="106">
        <v>8</v>
      </c>
      <c r="L2583" s="106" t="s">
        <v>733</v>
      </c>
      <c r="M2583" s="106" t="s">
        <v>924</v>
      </c>
      <c r="N2583" s="106">
        <v>0.53</v>
      </c>
      <c r="O2583" s="106">
        <v>1.3</v>
      </c>
      <c r="P2583" s="106" t="s">
        <v>714</v>
      </c>
      <c r="Q2583" s="107" t="s">
        <v>3363</v>
      </c>
      <c r="R2583" s="107" t="s">
        <v>275</v>
      </c>
    </row>
    <row r="2584" spans="2:18" ht="20.100000000000001" customHeight="1" x14ac:dyDescent="0.4">
      <c r="B2584" s="105" t="str">
        <f t="shared" si="120"/>
        <v/>
      </c>
      <c r="C2584" s="105" t="str">
        <f t="shared" si="121"/>
        <v/>
      </c>
      <c r="D2584" s="105" t="str">
        <f t="shared" si="122"/>
        <v/>
      </c>
      <c r="E2584" s="106" t="s">
        <v>695</v>
      </c>
      <c r="F2584" s="106" t="s">
        <v>1841</v>
      </c>
      <c r="G2584" s="106" t="s">
        <v>721</v>
      </c>
      <c r="H2584" s="106" t="s">
        <v>707</v>
      </c>
      <c r="I2584" s="106">
        <v>8</v>
      </c>
      <c r="J2584" s="106" t="s">
        <v>722</v>
      </c>
      <c r="K2584" s="106">
        <v>8</v>
      </c>
      <c r="L2584" s="106" t="s">
        <v>729</v>
      </c>
      <c r="M2584" s="106" t="s">
        <v>924</v>
      </c>
      <c r="N2584" s="106">
        <v>0.54</v>
      </c>
      <c r="O2584" s="106">
        <v>1.3</v>
      </c>
      <c r="P2584" s="106" t="s">
        <v>714</v>
      </c>
      <c r="Q2584" s="107" t="s">
        <v>3364</v>
      </c>
      <c r="R2584" s="107" t="s">
        <v>275</v>
      </c>
    </row>
    <row r="2585" spans="2:18" ht="20.100000000000001" customHeight="1" x14ac:dyDescent="0.4">
      <c r="B2585" s="105" t="str">
        <f t="shared" si="120"/>
        <v/>
      </c>
      <c r="C2585" s="105" t="str">
        <f t="shared" si="121"/>
        <v/>
      </c>
      <c r="D2585" s="105" t="str">
        <f t="shared" si="122"/>
        <v/>
      </c>
      <c r="E2585" s="106" t="s">
        <v>695</v>
      </c>
      <c r="F2585" s="106" t="s">
        <v>1813</v>
      </c>
      <c r="G2585" s="106" t="s">
        <v>721</v>
      </c>
      <c r="H2585" s="106" t="s">
        <v>1027</v>
      </c>
      <c r="I2585" s="106">
        <v>8</v>
      </c>
      <c r="J2585" s="106" t="s">
        <v>722</v>
      </c>
      <c r="K2585" s="106">
        <v>8</v>
      </c>
      <c r="L2585" s="106" t="s">
        <v>741</v>
      </c>
      <c r="M2585" s="106" t="s">
        <v>924</v>
      </c>
      <c r="N2585" s="106">
        <v>0.52</v>
      </c>
      <c r="O2585" s="106">
        <v>1.3</v>
      </c>
      <c r="P2585" s="106" t="s">
        <v>714</v>
      </c>
      <c r="Q2585" s="107" t="s">
        <v>3365</v>
      </c>
      <c r="R2585" s="107" t="s">
        <v>275</v>
      </c>
    </row>
    <row r="2586" spans="2:18" ht="20.100000000000001" customHeight="1" x14ac:dyDescent="0.4">
      <c r="B2586" s="105" t="str">
        <f t="shared" si="120"/>
        <v/>
      </c>
      <c r="C2586" s="105" t="str">
        <f t="shared" si="121"/>
        <v/>
      </c>
      <c r="D2586" s="105" t="str">
        <f t="shared" si="122"/>
        <v/>
      </c>
      <c r="E2586" s="106" t="s">
        <v>695</v>
      </c>
      <c r="F2586" s="106" t="s">
        <v>1813</v>
      </c>
      <c r="G2586" s="106" t="s">
        <v>773</v>
      </c>
      <c r="H2586" s="106" t="s">
        <v>707</v>
      </c>
      <c r="I2586" s="106">
        <v>8</v>
      </c>
      <c r="J2586" s="106" t="s">
        <v>774</v>
      </c>
      <c r="K2586" s="106">
        <v>8</v>
      </c>
      <c r="L2586" s="106" t="s">
        <v>741</v>
      </c>
      <c r="M2586" s="106" t="s">
        <v>924</v>
      </c>
      <c r="N2586" s="106">
        <v>0.53</v>
      </c>
      <c r="O2586" s="106">
        <v>1.3</v>
      </c>
      <c r="P2586" s="106" t="s">
        <v>714</v>
      </c>
      <c r="Q2586" s="107" t="s">
        <v>3366</v>
      </c>
      <c r="R2586" s="107" t="s">
        <v>275</v>
      </c>
    </row>
    <row r="2587" spans="2:18" ht="20.100000000000001" customHeight="1" x14ac:dyDescent="0.4">
      <c r="B2587" s="105" t="str">
        <f t="shared" si="120"/>
        <v/>
      </c>
      <c r="C2587" s="105" t="str">
        <f t="shared" si="121"/>
        <v/>
      </c>
      <c r="D2587" s="105" t="str">
        <f t="shared" si="122"/>
        <v/>
      </c>
      <c r="E2587" s="106" t="s">
        <v>695</v>
      </c>
      <c r="F2587" s="106" t="s">
        <v>1813</v>
      </c>
      <c r="G2587" s="106" t="s">
        <v>773</v>
      </c>
      <c r="H2587" s="106" t="s">
        <v>1817</v>
      </c>
      <c r="I2587" s="106">
        <v>7</v>
      </c>
      <c r="J2587" s="106" t="s">
        <v>774</v>
      </c>
      <c r="K2587" s="106">
        <v>8</v>
      </c>
      <c r="L2587" s="106" t="s">
        <v>741</v>
      </c>
      <c r="M2587" s="106" t="s">
        <v>924</v>
      </c>
      <c r="N2587" s="106">
        <v>0.52</v>
      </c>
      <c r="O2587" s="106">
        <v>1.3</v>
      </c>
      <c r="P2587" s="106" t="s">
        <v>714</v>
      </c>
      <c r="Q2587" s="107" t="s">
        <v>3367</v>
      </c>
      <c r="R2587" s="107" t="s">
        <v>275</v>
      </c>
    </row>
    <row r="2588" spans="2:18" ht="20.100000000000001" customHeight="1" x14ac:dyDescent="0.4">
      <c r="B2588" s="105" t="str">
        <f t="shared" si="120"/>
        <v/>
      </c>
      <c r="C2588" s="105" t="str">
        <f t="shared" si="121"/>
        <v/>
      </c>
      <c r="D2588" s="105" t="str">
        <f t="shared" si="122"/>
        <v/>
      </c>
      <c r="E2588" s="106" t="s">
        <v>695</v>
      </c>
      <c r="F2588" s="106" t="s">
        <v>1813</v>
      </c>
      <c r="G2588" s="106" t="s">
        <v>778</v>
      </c>
      <c r="H2588" s="106" t="s">
        <v>707</v>
      </c>
      <c r="I2588" s="106">
        <v>8</v>
      </c>
      <c r="J2588" s="106" t="s">
        <v>779</v>
      </c>
      <c r="K2588" s="106">
        <v>8</v>
      </c>
      <c r="L2588" s="106" t="s">
        <v>741</v>
      </c>
      <c r="M2588" s="106" t="s">
        <v>924</v>
      </c>
      <c r="N2588" s="106">
        <v>0.53</v>
      </c>
      <c r="O2588" s="106">
        <v>1.3</v>
      </c>
      <c r="P2588" s="106" t="s">
        <v>714</v>
      </c>
      <c r="Q2588" s="107" t="s">
        <v>3368</v>
      </c>
      <c r="R2588" s="107" t="s">
        <v>275</v>
      </c>
    </row>
    <row r="2589" spans="2:18" ht="20.100000000000001" customHeight="1" x14ac:dyDescent="0.4">
      <c r="B2589" s="105" t="str">
        <f t="shared" si="120"/>
        <v/>
      </c>
      <c r="C2589" s="105" t="str">
        <f t="shared" si="121"/>
        <v/>
      </c>
      <c r="D2589" s="105" t="str">
        <f t="shared" si="122"/>
        <v/>
      </c>
      <c r="E2589" s="106" t="s">
        <v>695</v>
      </c>
      <c r="F2589" s="106" t="s">
        <v>1813</v>
      </c>
      <c r="G2589" s="106" t="s">
        <v>778</v>
      </c>
      <c r="H2589" s="106" t="s">
        <v>1817</v>
      </c>
      <c r="I2589" s="106">
        <v>7</v>
      </c>
      <c r="J2589" s="106" t="s">
        <v>779</v>
      </c>
      <c r="K2589" s="106">
        <v>8</v>
      </c>
      <c r="L2589" s="106" t="s">
        <v>741</v>
      </c>
      <c r="M2589" s="106" t="s">
        <v>924</v>
      </c>
      <c r="N2589" s="106">
        <v>0.52</v>
      </c>
      <c r="O2589" s="106">
        <v>1.3</v>
      </c>
      <c r="P2589" s="106" t="s">
        <v>714</v>
      </c>
      <c r="Q2589" s="107" t="s">
        <v>3369</v>
      </c>
      <c r="R2589" s="107" t="s">
        <v>275</v>
      </c>
    </row>
    <row r="2590" spans="2:18" ht="20.100000000000001" customHeight="1" x14ac:dyDescent="0.4">
      <c r="B2590" s="105" t="str">
        <f t="shared" si="120"/>
        <v/>
      </c>
      <c r="C2590" s="105" t="str">
        <f t="shared" si="121"/>
        <v/>
      </c>
      <c r="D2590" s="105" t="str">
        <f t="shared" si="122"/>
        <v/>
      </c>
      <c r="E2590" s="106" t="s">
        <v>695</v>
      </c>
      <c r="F2590" s="106" t="s">
        <v>1813</v>
      </c>
      <c r="G2590" s="106" t="s">
        <v>782</v>
      </c>
      <c r="H2590" s="106" t="s">
        <v>707</v>
      </c>
      <c r="I2590" s="106">
        <v>8</v>
      </c>
      <c r="J2590" s="106" t="s">
        <v>783</v>
      </c>
      <c r="K2590" s="106">
        <v>8</v>
      </c>
      <c r="L2590" s="106" t="s">
        <v>741</v>
      </c>
      <c r="M2590" s="106" t="s">
        <v>924</v>
      </c>
      <c r="N2590" s="106">
        <v>0.43</v>
      </c>
      <c r="O2590" s="106">
        <v>1.3</v>
      </c>
      <c r="P2590" s="106" t="s">
        <v>714</v>
      </c>
      <c r="Q2590" s="107" t="s">
        <v>3370</v>
      </c>
      <c r="R2590" s="107" t="s">
        <v>275</v>
      </c>
    </row>
    <row r="2591" spans="2:18" ht="20.100000000000001" customHeight="1" x14ac:dyDescent="0.4">
      <c r="B2591" s="105" t="str">
        <f t="shared" si="120"/>
        <v/>
      </c>
      <c r="C2591" s="105" t="str">
        <f t="shared" si="121"/>
        <v/>
      </c>
      <c r="D2591" s="105" t="str">
        <f t="shared" si="122"/>
        <v/>
      </c>
      <c r="E2591" s="106" t="s">
        <v>695</v>
      </c>
      <c r="F2591" s="106" t="s">
        <v>1813</v>
      </c>
      <c r="G2591" s="106" t="s">
        <v>782</v>
      </c>
      <c r="H2591" s="106" t="s">
        <v>1817</v>
      </c>
      <c r="I2591" s="106">
        <v>7</v>
      </c>
      <c r="J2591" s="106" t="s">
        <v>783</v>
      </c>
      <c r="K2591" s="106">
        <v>8</v>
      </c>
      <c r="L2591" s="106" t="s">
        <v>741</v>
      </c>
      <c r="M2591" s="106" t="s">
        <v>924</v>
      </c>
      <c r="N2591" s="106">
        <v>0.42</v>
      </c>
      <c r="O2591" s="106">
        <v>1.3</v>
      </c>
      <c r="P2591" s="106" t="s">
        <v>714</v>
      </c>
      <c r="Q2591" s="107" t="s">
        <v>3371</v>
      </c>
      <c r="R2591" s="107" t="s">
        <v>275</v>
      </c>
    </row>
    <row r="2592" spans="2:18" ht="20.100000000000001" customHeight="1" x14ac:dyDescent="0.4">
      <c r="B2592" s="105" t="str">
        <f t="shared" si="120"/>
        <v/>
      </c>
      <c r="C2592" s="105" t="str">
        <f t="shared" si="121"/>
        <v/>
      </c>
      <c r="D2592" s="105" t="str">
        <f t="shared" si="122"/>
        <v/>
      </c>
      <c r="E2592" s="106" t="s">
        <v>695</v>
      </c>
      <c r="F2592" s="106" t="s">
        <v>1813</v>
      </c>
      <c r="G2592" s="106" t="s">
        <v>758</v>
      </c>
      <c r="H2592" s="106" t="s">
        <v>1817</v>
      </c>
      <c r="I2592" s="106">
        <v>8</v>
      </c>
      <c r="J2592" s="106" t="s">
        <v>711</v>
      </c>
      <c r="K2592" s="106">
        <v>8</v>
      </c>
      <c r="L2592" s="106" t="s">
        <v>753</v>
      </c>
      <c r="M2592" s="106" t="s">
        <v>924</v>
      </c>
      <c r="N2592" s="106">
        <v>0.53</v>
      </c>
      <c r="O2592" s="106">
        <v>1.3</v>
      </c>
      <c r="P2592" s="106" t="s">
        <v>714</v>
      </c>
      <c r="Q2592" s="107" t="s">
        <v>3372</v>
      </c>
      <c r="R2592" s="107" t="s">
        <v>275</v>
      </c>
    </row>
    <row r="2593" spans="2:18" ht="20.100000000000001" customHeight="1" x14ac:dyDescent="0.4">
      <c r="B2593" s="105" t="str">
        <f t="shared" si="120"/>
        <v/>
      </c>
      <c r="C2593" s="105" t="str">
        <f t="shared" si="121"/>
        <v/>
      </c>
      <c r="D2593" s="105" t="str">
        <f t="shared" si="122"/>
        <v/>
      </c>
      <c r="E2593" s="106" t="s">
        <v>695</v>
      </c>
      <c r="F2593" s="106" t="s">
        <v>1813</v>
      </c>
      <c r="G2593" s="106" t="s">
        <v>758</v>
      </c>
      <c r="H2593" s="106" t="s">
        <v>1027</v>
      </c>
      <c r="I2593" s="106">
        <v>7</v>
      </c>
      <c r="J2593" s="106" t="s">
        <v>711</v>
      </c>
      <c r="K2593" s="106">
        <v>8</v>
      </c>
      <c r="L2593" s="106" t="s">
        <v>753</v>
      </c>
      <c r="M2593" s="106" t="s">
        <v>924</v>
      </c>
      <c r="N2593" s="106">
        <v>0.52</v>
      </c>
      <c r="O2593" s="106">
        <v>1.3</v>
      </c>
      <c r="P2593" s="106" t="s">
        <v>714</v>
      </c>
      <c r="Q2593" s="107" t="s">
        <v>3373</v>
      </c>
      <c r="R2593" s="107" t="s">
        <v>275</v>
      </c>
    </row>
    <row r="2594" spans="2:18" ht="20.100000000000001" customHeight="1" x14ac:dyDescent="0.4">
      <c r="B2594" s="105" t="str">
        <f t="shared" si="120"/>
        <v/>
      </c>
      <c r="C2594" s="105" t="str">
        <f t="shared" si="121"/>
        <v/>
      </c>
      <c r="D2594" s="105" t="str">
        <f t="shared" si="122"/>
        <v/>
      </c>
      <c r="E2594" s="106" t="s">
        <v>695</v>
      </c>
      <c r="F2594" s="106" t="s">
        <v>1813</v>
      </c>
      <c r="G2594" s="106" t="s">
        <v>788</v>
      </c>
      <c r="H2594" s="106" t="s">
        <v>707</v>
      </c>
      <c r="I2594" s="106">
        <v>8</v>
      </c>
      <c r="J2594" s="106" t="s">
        <v>722</v>
      </c>
      <c r="K2594" s="106">
        <v>8</v>
      </c>
      <c r="L2594" s="106" t="s">
        <v>753</v>
      </c>
      <c r="M2594" s="106" t="s">
        <v>924</v>
      </c>
      <c r="N2594" s="106">
        <v>0.53</v>
      </c>
      <c r="O2594" s="106">
        <v>1.3</v>
      </c>
      <c r="P2594" s="106" t="s">
        <v>714</v>
      </c>
      <c r="Q2594" s="107" t="s">
        <v>3374</v>
      </c>
      <c r="R2594" s="107" t="s">
        <v>275</v>
      </c>
    </row>
    <row r="2595" spans="2:18" ht="20.100000000000001" customHeight="1" x14ac:dyDescent="0.4">
      <c r="B2595" s="105" t="str">
        <f t="shared" si="120"/>
        <v/>
      </c>
      <c r="C2595" s="105" t="str">
        <f t="shared" si="121"/>
        <v/>
      </c>
      <c r="D2595" s="105" t="str">
        <f t="shared" si="122"/>
        <v/>
      </c>
      <c r="E2595" s="106" t="s">
        <v>695</v>
      </c>
      <c r="F2595" s="106" t="s">
        <v>1813</v>
      </c>
      <c r="G2595" s="106" t="s">
        <v>788</v>
      </c>
      <c r="H2595" s="106" t="s">
        <v>1817</v>
      </c>
      <c r="I2595" s="106">
        <v>7</v>
      </c>
      <c r="J2595" s="106" t="s">
        <v>722</v>
      </c>
      <c r="K2595" s="106">
        <v>8</v>
      </c>
      <c r="L2595" s="106" t="s">
        <v>753</v>
      </c>
      <c r="M2595" s="106" t="s">
        <v>924</v>
      </c>
      <c r="N2595" s="106">
        <v>0.53</v>
      </c>
      <c r="O2595" s="106">
        <v>1.3</v>
      </c>
      <c r="P2595" s="106" t="s">
        <v>714</v>
      </c>
      <c r="Q2595" s="107" t="s">
        <v>3375</v>
      </c>
      <c r="R2595" s="107" t="s">
        <v>275</v>
      </c>
    </row>
    <row r="2596" spans="2:18" ht="20.100000000000001" customHeight="1" x14ac:dyDescent="0.4">
      <c r="B2596" s="105" t="str">
        <f t="shared" si="120"/>
        <v/>
      </c>
      <c r="C2596" s="105" t="str">
        <f t="shared" si="121"/>
        <v/>
      </c>
      <c r="D2596" s="105" t="str">
        <f t="shared" si="122"/>
        <v/>
      </c>
      <c r="E2596" s="106" t="s">
        <v>695</v>
      </c>
      <c r="F2596" s="106" t="s">
        <v>1841</v>
      </c>
      <c r="G2596" s="106" t="s">
        <v>710</v>
      </c>
      <c r="H2596" s="106" t="s">
        <v>1027</v>
      </c>
      <c r="I2596" s="106">
        <v>8</v>
      </c>
      <c r="J2596" s="106" t="s">
        <v>1098</v>
      </c>
      <c r="K2596" s="106">
        <v>8</v>
      </c>
      <c r="L2596" s="106" t="s">
        <v>765</v>
      </c>
      <c r="M2596" s="106" t="s">
        <v>924</v>
      </c>
      <c r="N2596" s="106">
        <v>0.52</v>
      </c>
      <c r="O2596" s="106">
        <v>1.3</v>
      </c>
      <c r="P2596" s="106" t="s">
        <v>714</v>
      </c>
      <c r="Q2596" s="107" t="s">
        <v>3376</v>
      </c>
      <c r="R2596" s="107" t="s">
        <v>13</v>
      </c>
    </row>
    <row r="2597" spans="2:18" ht="20.100000000000001" customHeight="1" x14ac:dyDescent="0.4">
      <c r="B2597" s="105" t="str">
        <f t="shared" si="120"/>
        <v/>
      </c>
      <c r="C2597" s="105" t="str">
        <f t="shared" si="121"/>
        <v/>
      </c>
      <c r="D2597" s="105" t="str">
        <f t="shared" si="122"/>
        <v/>
      </c>
      <c r="E2597" s="106" t="s">
        <v>695</v>
      </c>
      <c r="F2597" s="106" t="s">
        <v>1841</v>
      </c>
      <c r="G2597" s="106" t="s">
        <v>721</v>
      </c>
      <c r="H2597" s="106" t="s">
        <v>1389</v>
      </c>
      <c r="I2597" s="106">
        <v>7</v>
      </c>
      <c r="J2597" s="106" t="s">
        <v>722</v>
      </c>
      <c r="K2597" s="106">
        <v>8</v>
      </c>
      <c r="L2597" s="106" t="s">
        <v>1248</v>
      </c>
      <c r="M2597" s="106" t="s">
        <v>924</v>
      </c>
      <c r="N2597" s="106">
        <v>0.51</v>
      </c>
      <c r="O2597" s="106">
        <v>1.3</v>
      </c>
      <c r="P2597" s="106" t="s">
        <v>714</v>
      </c>
      <c r="Q2597" s="107" t="s">
        <v>3377</v>
      </c>
      <c r="R2597" s="107" t="s">
        <v>13</v>
      </c>
    </row>
    <row r="2598" spans="2:18" ht="20.100000000000001" customHeight="1" x14ac:dyDescent="0.4">
      <c r="B2598" s="105" t="str">
        <f t="shared" si="120"/>
        <v/>
      </c>
      <c r="C2598" s="105" t="str">
        <f t="shared" si="121"/>
        <v/>
      </c>
      <c r="D2598" s="105" t="str">
        <f t="shared" si="122"/>
        <v/>
      </c>
      <c r="E2598" s="106" t="s">
        <v>695</v>
      </c>
      <c r="F2598" s="106" t="s">
        <v>1841</v>
      </c>
      <c r="G2598" s="106" t="s">
        <v>773</v>
      </c>
      <c r="H2598" s="106" t="s">
        <v>1027</v>
      </c>
      <c r="I2598" s="106">
        <v>7</v>
      </c>
      <c r="J2598" s="106" t="s">
        <v>774</v>
      </c>
      <c r="K2598" s="106">
        <v>8</v>
      </c>
      <c r="L2598" s="106" t="s">
        <v>765</v>
      </c>
      <c r="M2598" s="106" t="s">
        <v>924</v>
      </c>
      <c r="N2598" s="106">
        <v>0.51</v>
      </c>
      <c r="O2598" s="106">
        <v>1.3</v>
      </c>
      <c r="P2598" s="106" t="s">
        <v>714</v>
      </c>
      <c r="Q2598" s="107" t="s">
        <v>3378</v>
      </c>
      <c r="R2598" s="107" t="s">
        <v>13</v>
      </c>
    </row>
    <row r="2599" spans="2:18" ht="20.100000000000001" customHeight="1" x14ac:dyDescent="0.4">
      <c r="B2599" s="105" t="str">
        <f t="shared" si="120"/>
        <v/>
      </c>
      <c r="C2599" s="105" t="str">
        <f t="shared" si="121"/>
        <v/>
      </c>
      <c r="D2599" s="105" t="str">
        <f t="shared" si="122"/>
        <v/>
      </c>
      <c r="E2599" s="106" t="s">
        <v>695</v>
      </c>
      <c r="F2599" s="106" t="s">
        <v>1841</v>
      </c>
      <c r="G2599" s="106" t="s">
        <v>778</v>
      </c>
      <c r="H2599" s="106" t="s">
        <v>1027</v>
      </c>
      <c r="I2599" s="106">
        <v>7</v>
      </c>
      <c r="J2599" s="106" t="s">
        <v>779</v>
      </c>
      <c r="K2599" s="106">
        <v>8</v>
      </c>
      <c r="L2599" s="106" t="s">
        <v>765</v>
      </c>
      <c r="M2599" s="106" t="s">
        <v>924</v>
      </c>
      <c r="N2599" s="106">
        <v>0.51</v>
      </c>
      <c r="O2599" s="106">
        <v>1.3</v>
      </c>
      <c r="P2599" s="106" t="s">
        <v>714</v>
      </c>
      <c r="Q2599" s="107" t="s">
        <v>3379</v>
      </c>
      <c r="R2599" s="107" t="s">
        <v>13</v>
      </c>
    </row>
    <row r="2600" spans="2:18" ht="20.100000000000001" customHeight="1" x14ac:dyDescent="0.4">
      <c r="B2600" s="105" t="str">
        <f t="shared" si="120"/>
        <v/>
      </c>
      <c r="C2600" s="105" t="str">
        <f t="shared" si="121"/>
        <v/>
      </c>
      <c r="D2600" s="105" t="str">
        <f t="shared" si="122"/>
        <v/>
      </c>
      <c r="E2600" s="106" t="s">
        <v>695</v>
      </c>
      <c r="F2600" s="106" t="s">
        <v>1841</v>
      </c>
      <c r="G2600" s="106" t="s">
        <v>782</v>
      </c>
      <c r="H2600" s="106" t="s">
        <v>1027</v>
      </c>
      <c r="I2600" s="106">
        <v>7</v>
      </c>
      <c r="J2600" s="106" t="s">
        <v>783</v>
      </c>
      <c r="K2600" s="106">
        <v>8</v>
      </c>
      <c r="L2600" s="106" t="s">
        <v>765</v>
      </c>
      <c r="M2600" s="106" t="s">
        <v>924</v>
      </c>
      <c r="N2600" s="106">
        <v>0.41</v>
      </c>
      <c r="O2600" s="106">
        <v>1.3</v>
      </c>
      <c r="P2600" s="106" t="s">
        <v>714</v>
      </c>
      <c r="Q2600" s="107" t="s">
        <v>3380</v>
      </c>
      <c r="R2600" s="107" t="s">
        <v>13</v>
      </c>
    </row>
    <row r="2601" spans="2:18" ht="20.100000000000001" customHeight="1" x14ac:dyDescent="0.4">
      <c r="B2601" s="105" t="str">
        <f t="shared" si="120"/>
        <v/>
      </c>
      <c r="C2601" s="105" t="str">
        <f t="shared" si="121"/>
        <v/>
      </c>
      <c r="D2601" s="105" t="str">
        <f t="shared" si="122"/>
        <v/>
      </c>
      <c r="E2601" s="106" t="s">
        <v>2406</v>
      </c>
      <c r="F2601" s="106" t="s">
        <v>2829</v>
      </c>
      <c r="G2601" s="106" t="s">
        <v>697</v>
      </c>
      <c r="H2601" s="106" t="s">
        <v>707</v>
      </c>
      <c r="I2601" s="106">
        <v>12</v>
      </c>
      <c r="J2601" s="106"/>
      <c r="K2601" s="106"/>
      <c r="L2601" s="106" t="s">
        <v>729</v>
      </c>
      <c r="M2601" s="106" t="s">
        <v>924</v>
      </c>
      <c r="N2601" s="106">
        <v>0.57999999999999996</v>
      </c>
      <c r="O2601" s="106">
        <v>1.3</v>
      </c>
      <c r="P2601" s="106" t="s">
        <v>714</v>
      </c>
      <c r="Q2601" s="107" t="s">
        <v>3381</v>
      </c>
      <c r="R2601" s="107" t="s">
        <v>311</v>
      </c>
    </row>
    <row r="2602" spans="2:18" ht="20.100000000000001" customHeight="1" x14ac:dyDescent="0.4">
      <c r="B2602" s="105" t="str">
        <f t="shared" si="120"/>
        <v/>
      </c>
      <c r="C2602" s="105" t="str">
        <f t="shared" si="121"/>
        <v/>
      </c>
      <c r="D2602" s="105" t="str">
        <f t="shared" si="122"/>
        <v/>
      </c>
      <c r="E2602" s="106" t="s">
        <v>2406</v>
      </c>
      <c r="F2602" s="106" t="s">
        <v>2829</v>
      </c>
      <c r="G2602" s="106" t="s">
        <v>697</v>
      </c>
      <c r="H2602" s="106" t="s">
        <v>1817</v>
      </c>
      <c r="I2602" s="106">
        <v>12</v>
      </c>
      <c r="J2602" s="106"/>
      <c r="K2602" s="106"/>
      <c r="L2602" s="106" t="s">
        <v>733</v>
      </c>
      <c r="M2602" s="106" t="s">
        <v>924</v>
      </c>
      <c r="N2602" s="106">
        <v>0.56999999999999995</v>
      </c>
      <c r="O2602" s="106">
        <v>1.3</v>
      </c>
      <c r="P2602" s="106" t="s">
        <v>714</v>
      </c>
      <c r="Q2602" s="107" t="s">
        <v>3382</v>
      </c>
      <c r="R2602" s="107" t="s">
        <v>311</v>
      </c>
    </row>
    <row r="2603" spans="2:18" ht="20.100000000000001" customHeight="1" x14ac:dyDescent="0.4">
      <c r="B2603" s="105" t="str">
        <f t="shared" si="120"/>
        <v/>
      </c>
      <c r="C2603" s="105" t="str">
        <f t="shared" si="121"/>
        <v/>
      </c>
      <c r="D2603" s="105" t="str">
        <f t="shared" si="122"/>
        <v/>
      </c>
      <c r="E2603" s="106" t="s">
        <v>2406</v>
      </c>
      <c r="F2603" s="106" t="s">
        <v>2829</v>
      </c>
      <c r="G2603" s="106" t="s">
        <v>697</v>
      </c>
      <c r="H2603" s="106" t="s">
        <v>1027</v>
      </c>
      <c r="I2603" s="106">
        <v>12</v>
      </c>
      <c r="J2603" s="106"/>
      <c r="K2603" s="106"/>
      <c r="L2603" s="106" t="s">
        <v>765</v>
      </c>
      <c r="M2603" s="106" t="s">
        <v>924</v>
      </c>
      <c r="N2603" s="106">
        <v>0.56999999999999995</v>
      </c>
      <c r="O2603" s="106">
        <v>1.3</v>
      </c>
      <c r="P2603" s="106" t="s">
        <v>714</v>
      </c>
      <c r="Q2603" s="107" t="s">
        <v>3383</v>
      </c>
      <c r="R2603" s="107" t="s">
        <v>311</v>
      </c>
    </row>
    <row r="2604" spans="2:18" ht="20.100000000000001" customHeight="1" x14ac:dyDescent="0.4">
      <c r="B2604" s="105" t="str">
        <f t="shared" si="120"/>
        <v/>
      </c>
      <c r="C2604" s="105" t="str">
        <f t="shared" si="121"/>
        <v/>
      </c>
      <c r="D2604" s="105" t="str">
        <f t="shared" si="122"/>
        <v/>
      </c>
      <c r="E2604" s="106" t="s">
        <v>2406</v>
      </c>
      <c r="F2604" s="106" t="s">
        <v>2829</v>
      </c>
      <c r="G2604" s="106" t="s">
        <v>710</v>
      </c>
      <c r="H2604" s="106" t="s">
        <v>711</v>
      </c>
      <c r="I2604" s="106">
        <v>12</v>
      </c>
      <c r="J2604" s="106"/>
      <c r="K2604" s="106"/>
      <c r="L2604" s="106" t="s">
        <v>729</v>
      </c>
      <c r="M2604" s="106" t="s">
        <v>924</v>
      </c>
      <c r="N2604" s="106">
        <v>0.57999999999999996</v>
      </c>
      <c r="O2604" s="106">
        <v>1.3</v>
      </c>
      <c r="P2604" s="106" t="s">
        <v>714</v>
      </c>
      <c r="Q2604" s="107" t="s">
        <v>3384</v>
      </c>
      <c r="R2604" s="107" t="s">
        <v>311</v>
      </c>
    </row>
    <row r="2605" spans="2:18" ht="20.100000000000001" customHeight="1" x14ac:dyDescent="0.4">
      <c r="B2605" s="105" t="str">
        <f t="shared" si="120"/>
        <v/>
      </c>
      <c r="C2605" s="105" t="str">
        <f t="shared" si="121"/>
        <v/>
      </c>
      <c r="D2605" s="105" t="str">
        <f t="shared" si="122"/>
        <v/>
      </c>
      <c r="E2605" s="106" t="s">
        <v>2406</v>
      </c>
      <c r="F2605" s="106" t="s">
        <v>2829</v>
      </c>
      <c r="G2605" s="106" t="s">
        <v>710</v>
      </c>
      <c r="H2605" s="106" t="s">
        <v>711</v>
      </c>
      <c r="I2605" s="106">
        <v>12</v>
      </c>
      <c r="J2605" s="106"/>
      <c r="K2605" s="106"/>
      <c r="L2605" s="106" t="s">
        <v>733</v>
      </c>
      <c r="M2605" s="106" t="s">
        <v>924</v>
      </c>
      <c r="N2605" s="106">
        <v>0.56999999999999995</v>
      </c>
      <c r="O2605" s="106">
        <v>1.3</v>
      </c>
      <c r="P2605" s="106" t="s">
        <v>714</v>
      </c>
      <c r="Q2605" s="107" t="s">
        <v>3385</v>
      </c>
      <c r="R2605" s="107" t="s">
        <v>311</v>
      </c>
    </row>
    <row r="2606" spans="2:18" ht="20.100000000000001" customHeight="1" x14ac:dyDescent="0.4">
      <c r="B2606" s="105" t="str">
        <f t="shared" si="120"/>
        <v/>
      </c>
      <c r="C2606" s="105" t="str">
        <f t="shared" si="121"/>
        <v/>
      </c>
      <c r="D2606" s="105" t="str">
        <f t="shared" si="122"/>
        <v/>
      </c>
      <c r="E2606" s="106" t="s">
        <v>2406</v>
      </c>
      <c r="F2606" s="106" t="s">
        <v>2829</v>
      </c>
      <c r="G2606" s="106" t="s">
        <v>710</v>
      </c>
      <c r="H2606" s="106" t="s">
        <v>711</v>
      </c>
      <c r="I2606" s="106">
        <v>12</v>
      </c>
      <c r="J2606" s="106"/>
      <c r="K2606" s="106"/>
      <c r="L2606" s="106" t="s">
        <v>765</v>
      </c>
      <c r="M2606" s="106" t="s">
        <v>924</v>
      </c>
      <c r="N2606" s="106">
        <v>0.56999999999999995</v>
      </c>
      <c r="O2606" s="106">
        <v>1.3</v>
      </c>
      <c r="P2606" s="106" t="s">
        <v>714</v>
      </c>
      <c r="Q2606" s="107" t="s">
        <v>3386</v>
      </c>
      <c r="R2606" s="107" t="s">
        <v>311</v>
      </c>
    </row>
    <row r="2607" spans="2:18" ht="20.100000000000001" customHeight="1" x14ac:dyDescent="0.4">
      <c r="B2607" s="105" t="str">
        <f t="shared" si="120"/>
        <v/>
      </c>
      <c r="C2607" s="105" t="str">
        <f t="shared" si="121"/>
        <v/>
      </c>
      <c r="D2607" s="105" t="str">
        <f t="shared" si="122"/>
        <v/>
      </c>
      <c r="E2607" s="106" t="s">
        <v>2406</v>
      </c>
      <c r="F2607" s="106" t="s">
        <v>2829</v>
      </c>
      <c r="G2607" s="106" t="s">
        <v>721</v>
      </c>
      <c r="H2607" s="106" t="s">
        <v>722</v>
      </c>
      <c r="I2607" s="106">
        <v>12</v>
      </c>
      <c r="J2607" s="106"/>
      <c r="K2607" s="106"/>
      <c r="L2607" s="106" t="s">
        <v>729</v>
      </c>
      <c r="M2607" s="106" t="s">
        <v>924</v>
      </c>
      <c r="N2607" s="106">
        <v>0.56999999999999995</v>
      </c>
      <c r="O2607" s="106">
        <v>1.3</v>
      </c>
      <c r="P2607" s="106" t="s">
        <v>714</v>
      </c>
      <c r="Q2607" s="107" t="s">
        <v>3387</v>
      </c>
      <c r="R2607" s="107" t="s">
        <v>311</v>
      </c>
    </row>
    <row r="2608" spans="2:18" ht="20.100000000000001" customHeight="1" x14ac:dyDescent="0.4">
      <c r="B2608" s="105" t="str">
        <f t="shared" si="120"/>
        <v/>
      </c>
      <c r="C2608" s="105" t="str">
        <f t="shared" si="121"/>
        <v/>
      </c>
      <c r="D2608" s="105" t="str">
        <f t="shared" si="122"/>
        <v/>
      </c>
      <c r="E2608" s="106" t="s">
        <v>2406</v>
      </c>
      <c r="F2608" s="106" t="s">
        <v>2829</v>
      </c>
      <c r="G2608" s="106" t="s">
        <v>721</v>
      </c>
      <c r="H2608" s="106" t="s">
        <v>722</v>
      </c>
      <c r="I2608" s="106">
        <v>12</v>
      </c>
      <c r="J2608" s="106"/>
      <c r="K2608" s="106"/>
      <c r="L2608" s="106" t="s">
        <v>733</v>
      </c>
      <c r="M2608" s="106" t="s">
        <v>924</v>
      </c>
      <c r="N2608" s="106">
        <v>0.56999999999999995</v>
      </c>
      <c r="O2608" s="106">
        <v>1.3</v>
      </c>
      <c r="P2608" s="106" t="s">
        <v>714</v>
      </c>
      <c r="Q2608" s="107" t="s">
        <v>3388</v>
      </c>
      <c r="R2608" s="107" t="s">
        <v>311</v>
      </c>
    </row>
    <row r="2609" spans="2:18" ht="20.100000000000001" customHeight="1" x14ac:dyDescent="0.4">
      <c r="B2609" s="105" t="str">
        <f t="shared" si="120"/>
        <v/>
      </c>
      <c r="C2609" s="105" t="str">
        <f t="shared" si="121"/>
        <v/>
      </c>
      <c r="D2609" s="105" t="str">
        <f t="shared" si="122"/>
        <v/>
      </c>
      <c r="E2609" s="106" t="s">
        <v>2406</v>
      </c>
      <c r="F2609" s="106" t="s">
        <v>2829</v>
      </c>
      <c r="G2609" s="106" t="s">
        <v>721</v>
      </c>
      <c r="H2609" s="106" t="s">
        <v>722</v>
      </c>
      <c r="I2609" s="106">
        <v>12</v>
      </c>
      <c r="J2609" s="106"/>
      <c r="K2609" s="106"/>
      <c r="L2609" s="106" t="s">
        <v>765</v>
      </c>
      <c r="M2609" s="106" t="s">
        <v>924</v>
      </c>
      <c r="N2609" s="106">
        <v>0.56999999999999995</v>
      </c>
      <c r="O2609" s="106">
        <v>1.3</v>
      </c>
      <c r="P2609" s="106" t="s">
        <v>714</v>
      </c>
      <c r="Q2609" s="107" t="s">
        <v>3389</v>
      </c>
      <c r="R2609" s="107" t="s">
        <v>311</v>
      </c>
    </row>
    <row r="2610" spans="2:18" ht="20.100000000000001" customHeight="1" x14ac:dyDescent="0.4">
      <c r="B2610" s="105" t="str">
        <f t="shared" si="120"/>
        <v/>
      </c>
      <c r="C2610" s="105" t="str">
        <f t="shared" si="121"/>
        <v/>
      </c>
      <c r="D2610" s="105" t="str">
        <f t="shared" si="122"/>
        <v/>
      </c>
      <c r="E2610" s="106" t="s">
        <v>2406</v>
      </c>
      <c r="F2610" s="106" t="s">
        <v>2829</v>
      </c>
      <c r="G2610" s="106" t="s">
        <v>773</v>
      </c>
      <c r="H2610" s="106" t="s">
        <v>774</v>
      </c>
      <c r="I2610" s="106">
        <v>12</v>
      </c>
      <c r="J2610" s="106"/>
      <c r="K2610" s="106"/>
      <c r="L2610" s="106" t="s">
        <v>729</v>
      </c>
      <c r="M2610" s="106" t="s">
        <v>924</v>
      </c>
      <c r="N2610" s="106">
        <v>0.55000000000000004</v>
      </c>
      <c r="O2610" s="106">
        <v>1.3</v>
      </c>
      <c r="P2610" s="106" t="s">
        <v>714</v>
      </c>
      <c r="Q2610" s="107" t="s">
        <v>3390</v>
      </c>
      <c r="R2610" s="107" t="s">
        <v>311</v>
      </c>
    </row>
    <row r="2611" spans="2:18" ht="20.100000000000001" customHeight="1" x14ac:dyDescent="0.4">
      <c r="B2611" s="105" t="str">
        <f t="shared" si="120"/>
        <v/>
      </c>
      <c r="C2611" s="105" t="str">
        <f t="shared" si="121"/>
        <v/>
      </c>
      <c r="D2611" s="105" t="str">
        <f t="shared" si="122"/>
        <v/>
      </c>
      <c r="E2611" s="106" t="s">
        <v>2406</v>
      </c>
      <c r="F2611" s="106" t="s">
        <v>2829</v>
      </c>
      <c r="G2611" s="106" t="s">
        <v>778</v>
      </c>
      <c r="H2611" s="106" t="s">
        <v>779</v>
      </c>
      <c r="I2611" s="106">
        <v>12</v>
      </c>
      <c r="J2611" s="106"/>
      <c r="K2611" s="106"/>
      <c r="L2611" s="106" t="s">
        <v>729</v>
      </c>
      <c r="M2611" s="106" t="s">
        <v>924</v>
      </c>
      <c r="N2611" s="106">
        <v>0.54</v>
      </c>
      <c r="O2611" s="106">
        <v>1.3</v>
      </c>
      <c r="P2611" s="106" t="s">
        <v>714</v>
      </c>
      <c r="Q2611" s="107" t="s">
        <v>3391</v>
      </c>
      <c r="R2611" s="107" t="s">
        <v>311</v>
      </c>
    </row>
    <row r="2612" spans="2:18" ht="20.100000000000001" customHeight="1" x14ac:dyDescent="0.4">
      <c r="B2612" s="105" t="str">
        <f t="shared" si="120"/>
        <v/>
      </c>
      <c r="C2612" s="105" t="str">
        <f t="shared" si="121"/>
        <v/>
      </c>
      <c r="D2612" s="105" t="str">
        <f t="shared" si="122"/>
        <v/>
      </c>
      <c r="E2612" s="106" t="s">
        <v>2406</v>
      </c>
      <c r="F2612" s="106" t="s">
        <v>2829</v>
      </c>
      <c r="G2612" s="106" t="s">
        <v>2477</v>
      </c>
      <c r="H2612" s="106" t="s">
        <v>729</v>
      </c>
      <c r="I2612" s="106">
        <v>12</v>
      </c>
      <c r="J2612" s="106"/>
      <c r="K2612" s="106"/>
      <c r="L2612" s="106" t="s">
        <v>2478</v>
      </c>
      <c r="M2612" s="106" t="s">
        <v>924</v>
      </c>
      <c r="N2612" s="106">
        <v>0.54</v>
      </c>
      <c r="O2612" s="106">
        <v>1.3</v>
      </c>
      <c r="P2612" s="106" t="s">
        <v>714</v>
      </c>
      <c r="Q2612" s="107" t="s">
        <v>3392</v>
      </c>
      <c r="R2612" s="107" t="s">
        <v>311</v>
      </c>
    </row>
    <row r="2613" spans="2:18" ht="20.100000000000001" customHeight="1" x14ac:dyDescent="0.4">
      <c r="B2613" s="105" t="str">
        <f t="shared" si="120"/>
        <v/>
      </c>
      <c r="C2613" s="105" t="str">
        <f t="shared" si="121"/>
        <v/>
      </c>
      <c r="D2613" s="105" t="str">
        <f t="shared" si="122"/>
        <v/>
      </c>
      <c r="E2613" s="106" t="s">
        <v>2406</v>
      </c>
      <c r="F2613" s="106" t="s">
        <v>2829</v>
      </c>
      <c r="G2613" s="106" t="s">
        <v>2477</v>
      </c>
      <c r="H2613" s="106" t="s">
        <v>733</v>
      </c>
      <c r="I2613" s="106">
        <v>12</v>
      </c>
      <c r="J2613" s="106"/>
      <c r="K2613" s="106"/>
      <c r="L2613" s="106" t="s">
        <v>2478</v>
      </c>
      <c r="M2613" s="106" t="s">
        <v>924</v>
      </c>
      <c r="N2613" s="106">
        <v>0.53</v>
      </c>
      <c r="O2613" s="106">
        <v>1.3</v>
      </c>
      <c r="P2613" s="106" t="s">
        <v>714</v>
      </c>
      <c r="Q2613" s="107" t="s">
        <v>3393</v>
      </c>
      <c r="R2613" s="107" t="s">
        <v>311</v>
      </c>
    </row>
    <row r="2614" spans="2:18" ht="20.100000000000001" customHeight="1" x14ac:dyDescent="0.4">
      <c r="B2614" s="105" t="str">
        <f t="shared" si="120"/>
        <v/>
      </c>
      <c r="C2614" s="105" t="str">
        <f t="shared" si="121"/>
        <v/>
      </c>
      <c r="D2614" s="105" t="str">
        <f t="shared" si="122"/>
        <v/>
      </c>
      <c r="E2614" s="106" t="s">
        <v>2406</v>
      </c>
      <c r="F2614" s="106" t="s">
        <v>2829</v>
      </c>
      <c r="G2614" s="106" t="s">
        <v>2477</v>
      </c>
      <c r="H2614" s="106" t="s">
        <v>765</v>
      </c>
      <c r="I2614" s="106">
        <v>12</v>
      </c>
      <c r="J2614" s="106"/>
      <c r="K2614" s="106"/>
      <c r="L2614" s="106" t="s">
        <v>2478</v>
      </c>
      <c r="M2614" s="106" t="s">
        <v>924</v>
      </c>
      <c r="N2614" s="106">
        <v>0.53</v>
      </c>
      <c r="O2614" s="106">
        <v>1.3</v>
      </c>
      <c r="P2614" s="106" t="s">
        <v>714</v>
      </c>
      <c r="Q2614" s="107" t="s">
        <v>3394</v>
      </c>
      <c r="R2614" s="107" t="s">
        <v>311</v>
      </c>
    </row>
    <row r="2615" spans="2:18" ht="20.100000000000001" customHeight="1" x14ac:dyDescent="0.4">
      <c r="B2615" s="105" t="str">
        <f t="shared" si="120"/>
        <v/>
      </c>
      <c r="C2615" s="105" t="str">
        <f t="shared" si="121"/>
        <v/>
      </c>
      <c r="D2615" s="105" t="str">
        <f t="shared" si="122"/>
        <v/>
      </c>
      <c r="E2615" s="106" t="s">
        <v>2406</v>
      </c>
      <c r="F2615" s="106" t="s">
        <v>2829</v>
      </c>
      <c r="G2615" s="106" t="s">
        <v>2482</v>
      </c>
      <c r="H2615" s="106" t="s">
        <v>729</v>
      </c>
      <c r="I2615" s="106">
        <v>12</v>
      </c>
      <c r="J2615" s="106"/>
      <c r="K2615" s="106"/>
      <c r="L2615" s="106" t="s">
        <v>2483</v>
      </c>
      <c r="M2615" s="106" t="s">
        <v>924</v>
      </c>
      <c r="N2615" s="106">
        <v>0.54</v>
      </c>
      <c r="O2615" s="106">
        <v>1.3</v>
      </c>
      <c r="P2615" s="106" t="s">
        <v>714</v>
      </c>
      <c r="Q2615" s="107" t="s">
        <v>3395</v>
      </c>
      <c r="R2615" s="107" t="s">
        <v>311</v>
      </c>
    </row>
    <row r="2616" spans="2:18" ht="20.100000000000001" customHeight="1" x14ac:dyDescent="0.4">
      <c r="B2616" s="105" t="str">
        <f t="shared" si="120"/>
        <v/>
      </c>
      <c r="C2616" s="105" t="str">
        <f t="shared" si="121"/>
        <v/>
      </c>
      <c r="D2616" s="105" t="str">
        <f t="shared" si="122"/>
        <v/>
      </c>
      <c r="E2616" s="106" t="s">
        <v>2406</v>
      </c>
      <c r="F2616" s="106" t="s">
        <v>2829</v>
      </c>
      <c r="G2616" s="106" t="s">
        <v>2482</v>
      </c>
      <c r="H2616" s="106" t="s">
        <v>733</v>
      </c>
      <c r="I2616" s="106">
        <v>12</v>
      </c>
      <c r="J2616" s="106"/>
      <c r="K2616" s="106"/>
      <c r="L2616" s="106" t="s">
        <v>2483</v>
      </c>
      <c r="M2616" s="106" t="s">
        <v>924</v>
      </c>
      <c r="N2616" s="106">
        <v>0.53</v>
      </c>
      <c r="O2616" s="106">
        <v>1.3</v>
      </c>
      <c r="P2616" s="106" t="s">
        <v>714</v>
      </c>
      <c r="Q2616" s="107" t="s">
        <v>3396</v>
      </c>
      <c r="R2616" s="107" t="s">
        <v>311</v>
      </c>
    </row>
    <row r="2617" spans="2:18" ht="20.100000000000001" customHeight="1" x14ac:dyDescent="0.4">
      <c r="B2617" s="105" t="str">
        <f t="shared" si="120"/>
        <v/>
      </c>
      <c r="C2617" s="105" t="str">
        <f t="shared" si="121"/>
        <v/>
      </c>
      <c r="D2617" s="105" t="str">
        <f t="shared" si="122"/>
        <v/>
      </c>
      <c r="E2617" s="106" t="s">
        <v>2406</v>
      </c>
      <c r="F2617" s="106" t="s">
        <v>2829</v>
      </c>
      <c r="G2617" s="106" t="s">
        <v>2482</v>
      </c>
      <c r="H2617" s="106" t="s">
        <v>765</v>
      </c>
      <c r="I2617" s="106">
        <v>12</v>
      </c>
      <c r="J2617" s="106"/>
      <c r="K2617" s="106"/>
      <c r="L2617" s="106" t="s">
        <v>2483</v>
      </c>
      <c r="M2617" s="106" t="s">
        <v>924</v>
      </c>
      <c r="N2617" s="106">
        <v>0.53</v>
      </c>
      <c r="O2617" s="106">
        <v>1.3</v>
      </c>
      <c r="P2617" s="106" t="s">
        <v>714</v>
      </c>
      <c r="Q2617" s="107" t="s">
        <v>3397</v>
      </c>
      <c r="R2617" s="107" t="s">
        <v>311</v>
      </c>
    </row>
    <row r="2618" spans="2:18" ht="20.100000000000001" customHeight="1" x14ac:dyDescent="0.4">
      <c r="B2618" s="105" t="str">
        <f t="shared" si="120"/>
        <v/>
      </c>
      <c r="C2618" s="105" t="str">
        <f t="shared" si="121"/>
        <v/>
      </c>
      <c r="D2618" s="105" t="str">
        <f t="shared" si="122"/>
        <v/>
      </c>
      <c r="E2618" s="106" t="s">
        <v>2406</v>
      </c>
      <c r="F2618" s="106" t="s">
        <v>2829</v>
      </c>
      <c r="G2618" s="106" t="s">
        <v>2437</v>
      </c>
      <c r="H2618" s="106" t="s">
        <v>2438</v>
      </c>
      <c r="I2618" s="106">
        <v>12</v>
      </c>
      <c r="J2618" s="106"/>
      <c r="K2618" s="106"/>
      <c r="L2618" s="106" t="s">
        <v>729</v>
      </c>
      <c r="M2618" s="106" t="s">
        <v>924</v>
      </c>
      <c r="N2618" s="106">
        <v>0.52</v>
      </c>
      <c r="O2618" s="106">
        <v>1.3</v>
      </c>
      <c r="P2618" s="106" t="s">
        <v>714</v>
      </c>
      <c r="Q2618" s="107" t="s">
        <v>3398</v>
      </c>
      <c r="R2618" s="107" t="s">
        <v>311</v>
      </c>
    </row>
    <row r="2619" spans="2:18" ht="20.100000000000001" customHeight="1" x14ac:dyDescent="0.4">
      <c r="B2619" s="105" t="str">
        <f t="shared" si="120"/>
        <v/>
      </c>
      <c r="C2619" s="105" t="str">
        <f t="shared" si="121"/>
        <v/>
      </c>
      <c r="D2619" s="105" t="str">
        <f t="shared" si="122"/>
        <v/>
      </c>
      <c r="E2619" s="106" t="s">
        <v>2406</v>
      </c>
      <c r="F2619" s="106" t="s">
        <v>2829</v>
      </c>
      <c r="G2619" s="106" t="s">
        <v>2442</v>
      </c>
      <c r="H2619" s="106" t="s">
        <v>2443</v>
      </c>
      <c r="I2619" s="106">
        <v>12</v>
      </c>
      <c r="J2619" s="106"/>
      <c r="K2619" s="106"/>
      <c r="L2619" s="106" t="s">
        <v>729</v>
      </c>
      <c r="M2619" s="106" t="s">
        <v>924</v>
      </c>
      <c r="N2619" s="106">
        <v>0.52</v>
      </c>
      <c r="O2619" s="106">
        <v>1.3</v>
      </c>
      <c r="P2619" s="106" t="s">
        <v>714</v>
      </c>
      <c r="Q2619" s="107" t="s">
        <v>3399</v>
      </c>
      <c r="R2619" s="107" t="s">
        <v>311</v>
      </c>
    </row>
    <row r="2620" spans="2:18" ht="20.100000000000001" customHeight="1" x14ac:dyDescent="0.4">
      <c r="B2620" s="105" t="str">
        <f t="shared" si="120"/>
        <v/>
      </c>
      <c r="C2620" s="105" t="str">
        <f t="shared" si="121"/>
        <v/>
      </c>
      <c r="D2620" s="105" t="str">
        <f t="shared" si="122"/>
        <v/>
      </c>
      <c r="E2620" s="106" t="s">
        <v>2406</v>
      </c>
      <c r="F2620" s="106" t="s">
        <v>2829</v>
      </c>
      <c r="G2620" s="106" t="s">
        <v>697</v>
      </c>
      <c r="H2620" s="106" t="s">
        <v>729</v>
      </c>
      <c r="I2620" s="106">
        <v>12</v>
      </c>
      <c r="J2620" s="106"/>
      <c r="K2620" s="106"/>
      <c r="L2620" s="106" t="s">
        <v>707</v>
      </c>
      <c r="M2620" s="106" t="s">
        <v>924</v>
      </c>
      <c r="N2620" s="106">
        <v>0.54</v>
      </c>
      <c r="O2620" s="106">
        <v>1.3</v>
      </c>
      <c r="P2620" s="106" t="s">
        <v>714</v>
      </c>
      <c r="Q2620" s="107" t="s">
        <v>3400</v>
      </c>
      <c r="R2620" s="107" t="s">
        <v>311</v>
      </c>
    </row>
    <row r="2621" spans="2:18" ht="20.100000000000001" customHeight="1" x14ac:dyDescent="0.4">
      <c r="B2621" s="105" t="str">
        <f t="shared" si="120"/>
        <v/>
      </c>
      <c r="C2621" s="105" t="str">
        <f t="shared" si="121"/>
        <v/>
      </c>
      <c r="D2621" s="105" t="str">
        <f t="shared" si="122"/>
        <v/>
      </c>
      <c r="E2621" s="106" t="s">
        <v>2406</v>
      </c>
      <c r="F2621" s="106" t="s">
        <v>2829</v>
      </c>
      <c r="G2621" s="106" t="s">
        <v>697</v>
      </c>
      <c r="H2621" s="106" t="s">
        <v>733</v>
      </c>
      <c r="I2621" s="106">
        <v>12</v>
      </c>
      <c r="J2621" s="106"/>
      <c r="K2621" s="106"/>
      <c r="L2621" s="106" t="s">
        <v>1817</v>
      </c>
      <c r="M2621" s="106" t="s">
        <v>924</v>
      </c>
      <c r="N2621" s="106">
        <v>0.53</v>
      </c>
      <c r="O2621" s="106">
        <v>1.3</v>
      </c>
      <c r="P2621" s="106" t="s">
        <v>714</v>
      </c>
      <c r="Q2621" s="107" t="s">
        <v>3401</v>
      </c>
      <c r="R2621" s="107" t="s">
        <v>311</v>
      </c>
    </row>
    <row r="2622" spans="2:18" ht="20.100000000000001" customHeight="1" x14ac:dyDescent="0.4">
      <c r="B2622" s="105" t="str">
        <f t="shared" si="120"/>
        <v/>
      </c>
      <c r="C2622" s="105" t="str">
        <f t="shared" si="121"/>
        <v/>
      </c>
      <c r="D2622" s="105" t="str">
        <f t="shared" si="122"/>
        <v/>
      </c>
      <c r="E2622" s="106" t="s">
        <v>2406</v>
      </c>
      <c r="F2622" s="106" t="s">
        <v>2829</v>
      </c>
      <c r="G2622" s="106" t="s">
        <v>697</v>
      </c>
      <c r="H2622" s="106" t="s">
        <v>765</v>
      </c>
      <c r="I2622" s="106">
        <v>12</v>
      </c>
      <c r="J2622" s="106"/>
      <c r="K2622" s="106"/>
      <c r="L2622" s="106" t="s">
        <v>1027</v>
      </c>
      <c r="M2622" s="106" t="s">
        <v>924</v>
      </c>
      <c r="N2622" s="106">
        <v>0.53</v>
      </c>
      <c r="O2622" s="106">
        <v>1.3</v>
      </c>
      <c r="P2622" s="106" t="s">
        <v>714</v>
      </c>
      <c r="Q2622" s="107" t="s">
        <v>3402</v>
      </c>
      <c r="R2622" s="107" t="s">
        <v>311</v>
      </c>
    </row>
    <row r="2623" spans="2:18" ht="20.100000000000001" customHeight="1" x14ac:dyDescent="0.4">
      <c r="B2623" s="105" t="str">
        <f t="shared" si="120"/>
        <v/>
      </c>
      <c r="C2623" s="105" t="str">
        <f t="shared" si="121"/>
        <v/>
      </c>
      <c r="D2623" s="105" t="str">
        <f t="shared" si="122"/>
        <v/>
      </c>
      <c r="E2623" s="106" t="s">
        <v>2406</v>
      </c>
      <c r="F2623" s="106" t="s">
        <v>2829</v>
      </c>
      <c r="G2623" s="106" t="s">
        <v>710</v>
      </c>
      <c r="H2623" s="106" t="s">
        <v>729</v>
      </c>
      <c r="I2623" s="106">
        <v>12</v>
      </c>
      <c r="J2623" s="106"/>
      <c r="K2623" s="106"/>
      <c r="L2623" s="106" t="s">
        <v>711</v>
      </c>
      <c r="M2623" s="106" t="s">
        <v>924</v>
      </c>
      <c r="N2623" s="106">
        <v>0.54</v>
      </c>
      <c r="O2623" s="106">
        <v>1.3</v>
      </c>
      <c r="P2623" s="106" t="s">
        <v>714</v>
      </c>
      <c r="Q2623" s="107" t="s">
        <v>3403</v>
      </c>
      <c r="R2623" s="107" t="s">
        <v>311</v>
      </c>
    </row>
    <row r="2624" spans="2:18" ht="20.100000000000001" customHeight="1" x14ac:dyDescent="0.4">
      <c r="B2624" s="105" t="str">
        <f t="shared" si="120"/>
        <v/>
      </c>
      <c r="C2624" s="105" t="str">
        <f t="shared" si="121"/>
        <v/>
      </c>
      <c r="D2624" s="105" t="str">
        <f t="shared" si="122"/>
        <v/>
      </c>
      <c r="E2624" s="106" t="s">
        <v>2406</v>
      </c>
      <c r="F2624" s="106" t="s">
        <v>2829</v>
      </c>
      <c r="G2624" s="106" t="s">
        <v>710</v>
      </c>
      <c r="H2624" s="106" t="s">
        <v>733</v>
      </c>
      <c r="I2624" s="106">
        <v>12</v>
      </c>
      <c r="J2624" s="106"/>
      <c r="K2624" s="106"/>
      <c r="L2624" s="106" t="s">
        <v>711</v>
      </c>
      <c r="M2624" s="106" t="s">
        <v>924</v>
      </c>
      <c r="N2624" s="106">
        <v>0.53</v>
      </c>
      <c r="O2624" s="106">
        <v>1.3</v>
      </c>
      <c r="P2624" s="106" t="s">
        <v>714</v>
      </c>
      <c r="Q2624" s="107" t="s">
        <v>3404</v>
      </c>
      <c r="R2624" s="107" t="s">
        <v>311</v>
      </c>
    </row>
    <row r="2625" spans="2:18" ht="20.100000000000001" customHeight="1" x14ac:dyDescent="0.4">
      <c r="B2625" s="105" t="str">
        <f t="shared" si="120"/>
        <v/>
      </c>
      <c r="C2625" s="105" t="str">
        <f t="shared" si="121"/>
        <v/>
      </c>
      <c r="D2625" s="105" t="str">
        <f t="shared" si="122"/>
        <v/>
      </c>
      <c r="E2625" s="106" t="s">
        <v>2406</v>
      </c>
      <c r="F2625" s="106" t="s">
        <v>2829</v>
      </c>
      <c r="G2625" s="106" t="s">
        <v>710</v>
      </c>
      <c r="H2625" s="106" t="s">
        <v>765</v>
      </c>
      <c r="I2625" s="106">
        <v>12</v>
      </c>
      <c r="J2625" s="106"/>
      <c r="K2625" s="106"/>
      <c r="L2625" s="106" t="s">
        <v>711</v>
      </c>
      <c r="M2625" s="106" t="s">
        <v>924</v>
      </c>
      <c r="N2625" s="106">
        <v>0.53</v>
      </c>
      <c r="O2625" s="106">
        <v>1.3</v>
      </c>
      <c r="P2625" s="106" t="s">
        <v>714</v>
      </c>
      <c r="Q2625" s="107" t="s">
        <v>3405</v>
      </c>
      <c r="R2625" s="107" t="s">
        <v>311</v>
      </c>
    </row>
    <row r="2626" spans="2:18" ht="20.100000000000001" customHeight="1" x14ac:dyDescent="0.4">
      <c r="B2626" s="105" t="str">
        <f t="shared" si="120"/>
        <v/>
      </c>
      <c r="C2626" s="105" t="str">
        <f t="shared" si="121"/>
        <v/>
      </c>
      <c r="D2626" s="105" t="str">
        <f t="shared" si="122"/>
        <v/>
      </c>
      <c r="E2626" s="106" t="s">
        <v>2406</v>
      </c>
      <c r="F2626" s="106" t="s">
        <v>2829</v>
      </c>
      <c r="G2626" s="106" t="s">
        <v>721</v>
      </c>
      <c r="H2626" s="106" t="s">
        <v>729</v>
      </c>
      <c r="I2626" s="106">
        <v>12</v>
      </c>
      <c r="J2626" s="106"/>
      <c r="K2626" s="106"/>
      <c r="L2626" s="106" t="s">
        <v>722</v>
      </c>
      <c r="M2626" s="106" t="s">
        <v>924</v>
      </c>
      <c r="N2626" s="106">
        <v>0.54</v>
      </c>
      <c r="O2626" s="106">
        <v>1.3</v>
      </c>
      <c r="P2626" s="106" t="s">
        <v>714</v>
      </c>
      <c r="Q2626" s="107" t="s">
        <v>3406</v>
      </c>
      <c r="R2626" s="107" t="s">
        <v>311</v>
      </c>
    </row>
    <row r="2627" spans="2:18" ht="20.100000000000001" customHeight="1" x14ac:dyDescent="0.4">
      <c r="B2627" s="105" t="str">
        <f t="shared" si="120"/>
        <v/>
      </c>
      <c r="C2627" s="105" t="str">
        <f t="shared" si="121"/>
        <v/>
      </c>
      <c r="D2627" s="105" t="str">
        <f t="shared" si="122"/>
        <v/>
      </c>
      <c r="E2627" s="106" t="s">
        <v>2406</v>
      </c>
      <c r="F2627" s="106" t="s">
        <v>2829</v>
      </c>
      <c r="G2627" s="106" t="s">
        <v>721</v>
      </c>
      <c r="H2627" s="106" t="s">
        <v>733</v>
      </c>
      <c r="I2627" s="106">
        <v>12</v>
      </c>
      <c r="J2627" s="106"/>
      <c r="K2627" s="106"/>
      <c r="L2627" s="106" t="s">
        <v>722</v>
      </c>
      <c r="M2627" s="106" t="s">
        <v>924</v>
      </c>
      <c r="N2627" s="106">
        <v>0.53</v>
      </c>
      <c r="O2627" s="106">
        <v>1.3</v>
      </c>
      <c r="P2627" s="106" t="s">
        <v>714</v>
      </c>
      <c r="Q2627" s="107" t="s">
        <v>3407</v>
      </c>
      <c r="R2627" s="107" t="s">
        <v>311</v>
      </c>
    </row>
    <row r="2628" spans="2:18" ht="20.100000000000001" customHeight="1" x14ac:dyDescent="0.4">
      <c r="B2628" s="105" t="str">
        <f t="shared" si="120"/>
        <v/>
      </c>
      <c r="C2628" s="105" t="str">
        <f t="shared" si="121"/>
        <v/>
      </c>
      <c r="D2628" s="105" t="str">
        <f t="shared" si="122"/>
        <v/>
      </c>
      <c r="E2628" s="106" t="s">
        <v>2406</v>
      </c>
      <c r="F2628" s="106" t="s">
        <v>2829</v>
      </c>
      <c r="G2628" s="106" t="s">
        <v>721</v>
      </c>
      <c r="H2628" s="106" t="s">
        <v>765</v>
      </c>
      <c r="I2628" s="106">
        <v>12</v>
      </c>
      <c r="J2628" s="106"/>
      <c r="K2628" s="106"/>
      <c r="L2628" s="106" t="s">
        <v>722</v>
      </c>
      <c r="M2628" s="106" t="s">
        <v>924</v>
      </c>
      <c r="N2628" s="106">
        <v>0.53</v>
      </c>
      <c r="O2628" s="106">
        <v>1.3</v>
      </c>
      <c r="P2628" s="106" t="s">
        <v>714</v>
      </c>
      <c r="Q2628" s="107" t="s">
        <v>3408</v>
      </c>
      <c r="R2628" s="107" t="s">
        <v>311</v>
      </c>
    </row>
    <row r="2629" spans="2:18" ht="20.100000000000001" customHeight="1" x14ac:dyDescent="0.4">
      <c r="B2629" s="105" t="str">
        <f t="shared" si="120"/>
        <v/>
      </c>
      <c r="C2629" s="105" t="str">
        <f t="shared" si="121"/>
        <v/>
      </c>
      <c r="D2629" s="105" t="str">
        <f t="shared" si="122"/>
        <v/>
      </c>
      <c r="E2629" s="106" t="s">
        <v>2406</v>
      </c>
      <c r="F2629" s="106" t="s">
        <v>2829</v>
      </c>
      <c r="G2629" s="106" t="s">
        <v>773</v>
      </c>
      <c r="H2629" s="106" t="s">
        <v>729</v>
      </c>
      <c r="I2629" s="106">
        <v>12</v>
      </c>
      <c r="J2629" s="106"/>
      <c r="K2629" s="106"/>
      <c r="L2629" s="106" t="s">
        <v>774</v>
      </c>
      <c r="M2629" s="106" t="s">
        <v>924</v>
      </c>
      <c r="N2629" s="106">
        <v>0.54</v>
      </c>
      <c r="O2629" s="106">
        <v>1.3</v>
      </c>
      <c r="P2629" s="106" t="s">
        <v>714</v>
      </c>
      <c r="Q2629" s="107" t="s">
        <v>3409</v>
      </c>
      <c r="R2629" s="107" t="s">
        <v>311</v>
      </c>
    </row>
    <row r="2630" spans="2:18" ht="20.100000000000001" customHeight="1" x14ac:dyDescent="0.4">
      <c r="B2630" s="105" t="str">
        <f t="shared" si="120"/>
        <v/>
      </c>
      <c r="C2630" s="105" t="str">
        <f t="shared" si="121"/>
        <v/>
      </c>
      <c r="D2630" s="105" t="str">
        <f t="shared" si="122"/>
        <v/>
      </c>
      <c r="E2630" s="106" t="s">
        <v>2406</v>
      </c>
      <c r="F2630" s="106" t="s">
        <v>2829</v>
      </c>
      <c r="G2630" s="106" t="s">
        <v>778</v>
      </c>
      <c r="H2630" s="106" t="s">
        <v>729</v>
      </c>
      <c r="I2630" s="106">
        <v>12</v>
      </c>
      <c r="J2630" s="106"/>
      <c r="K2630" s="106"/>
      <c r="L2630" s="106" t="s">
        <v>779</v>
      </c>
      <c r="M2630" s="106" t="s">
        <v>924</v>
      </c>
      <c r="N2630" s="106">
        <v>0.54</v>
      </c>
      <c r="O2630" s="106">
        <v>1.3</v>
      </c>
      <c r="P2630" s="106" t="s">
        <v>714</v>
      </c>
      <c r="Q2630" s="107" t="s">
        <v>3410</v>
      </c>
      <c r="R2630" s="107" t="s">
        <v>311</v>
      </c>
    </row>
    <row r="2631" spans="2:18" ht="20.100000000000001" customHeight="1" x14ac:dyDescent="0.4">
      <c r="B2631" s="105" t="str">
        <f t="shared" si="120"/>
        <v/>
      </c>
      <c r="C2631" s="105" t="str">
        <f t="shared" si="121"/>
        <v/>
      </c>
      <c r="D2631" s="105" t="str">
        <f t="shared" si="122"/>
        <v/>
      </c>
      <c r="E2631" s="106" t="s">
        <v>2406</v>
      </c>
      <c r="F2631" s="106" t="s">
        <v>2829</v>
      </c>
      <c r="G2631" s="106" t="s">
        <v>2437</v>
      </c>
      <c r="H2631" s="106" t="s">
        <v>729</v>
      </c>
      <c r="I2631" s="106">
        <v>12</v>
      </c>
      <c r="J2631" s="106"/>
      <c r="K2631" s="106"/>
      <c r="L2631" s="106" t="s">
        <v>2438</v>
      </c>
      <c r="M2631" s="106" t="s">
        <v>924</v>
      </c>
      <c r="N2631" s="106">
        <v>0.53</v>
      </c>
      <c r="O2631" s="106">
        <v>1.3</v>
      </c>
      <c r="P2631" s="106" t="s">
        <v>714</v>
      </c>
      <c r="Q2631" s="107" t="s">
        <v>3411</v>
      </c>
      <c r="R2631" s="107" t="s">
        <v>311</v>
      </c>
    </row>
    <row r="2632" spans="2:18" ht="20.100000000000001" customHeight="1" x14ac:dyDescent="0.4">
      <c r="B2632" s="105" t="str">
        <f t="shared" si="120"/>
        <v/>
      </c>
      <c r="C2632" s="105" t="str">
        <f t="shared" si="121"/>
        <v/>
      </c>
      <c r="D2632" s="105" t="str">
        <f t="shared" si="122"/>
        <v/>
      </c>
      <c r="E2632" s="106" t="s">
        <v>2406</v>
      </c>
      <c r="F2632" s="106" t="s">
        <v>2829</v>
      </c>
      <c r="G2632" s="106" t="s">
        <v>2442</v>
      </c>
      <c r="H2632" s="106" t="s">
        <v>729</v>
      </c>
      <c r="I2632" s="106">
        <v>12</v>
      </c>
      <c r="J2632" s="106"/>
      <c r="K2632" s="106"/>
      <c r="L2632" s="106" t="s">
        <v>2443</v>
      </c>
      <c r="M2632" s="106" t="s">
        <v>924</v>
      </c>
      <c r="N2632" s="106">
        <v>0.53</v>
      </c>
      <c r="O2632" s="106">
        <v>1.3</v>
      </c>
      <c r="P2632" s="106" t="s">
        <v>714</v>
      </c>
      <c r="Q2632" s="107" t="s">
        <v>3412</v>
      </c>
      <c r="R2632" s="107" t="s">
        <v>311</v>
      </c>
    </row>
    <row r="2633" spans="2:18" ht="20.100000000000001" customHeight="1" x14ac:dyDescent="0.4">
      <c r="B2633" s="105" t="str">
        <f t="shared" si="120"/>
        <v/>
      </c>
      <c r="C2633" s="105" t="str">
        <f t="shared" si="121"/>
        <v/>
      </c>
      <c r="D2633" s="105" t="str">
        <f t="shared" si="122"/>
        <v/>
      </c>
      <c r="E2633" s="106" t="s">
        <v>2406</v>
      </c>
      <c r="F2633" s="106" t="s">
        <v>2407</v>
      </c>
      <c r="G2633" s="106" t="s">
        <v>697</v>
      </c>
      <c r="H2633" s="106" t="s">
        <v>707</v>
      </c>
      <c r="I2633" s="106">
        <v>12</v>
      </c>
      <c r="J2633" s="106"/>
      <c r="K2633" s="106"/>
      <c r="L2633" s="106" t="s">
        <v>706</v>
      </c>
      <c r="M2633" s="106" t="s">
        <v>924</v>
      </c>
      <c r="N2633" s="106">
        <v>0.46</v>
      </c>
      <c r="O2633" s="106">
        <v>1.3</v>
      </c>
      <c r="P2633" s="106" t="s">
        <v>714</v>
      </c>
      <c r="Q2633" s="107" t="s">
        <v>3413</v>
      </c>
      <c r="R2633" s="107" t="s">
        <v>311</v>
      </c>
    </row>
    <row r="2634" spans="2:18" ht="20.100000000000001" customHeight="1" x14ac:dyDescent="0.4">
      <c r="B2634" s="105" t="str">
        <f t="shared" si="120"/>
        <v/>
      </c>
      <c r="C2634" s="105" t="str">
        <f t="shared" si="121"/>
        <v/>
      </c>
      <c r="D2634" s="105" t="str">
        <f t="shared" si="122"/>
        <v/>
      </c>
      <c r="E2634" s="106" t="s">
        <v>2406</v>
      </c>
      <c r="F2634" s="106" t="s">
        <v>2407</v>
      </c>
      <c r="G2634" s="106" t="s">
        <v>697</v>
      </c>
      <c r="H2634" s="106" t="s">
        <v>1817</v>
      </c>
      <c r="I2634" s="106">
        <v>12</v>
      </c>
      <c r="J2634" s="106"/>
      <c r="K2634" s="106"/>
      <c r="L2634" s="106" t="s">
        <v>698</v>
      </c>
      <c r="M2634" s="106" t="s">
        <v>924</v>
      </c>
      <c r="N2634" s="106">
        <v>0.45</v>
      </c>
      <c r="O2634" s="106">
        <v>1.3</v>
      </c>
      <c r="P2634" s="106" t="s">
        <v>714</v>
      </c>
      <c r="Q2634" s="107" t="s">
        <v>3414</v>
      </c>
      <c r="R2634" s="107" t="s">
        <v>311</v>
      </c>
    </row>
    <row r="2635" spans="2:18" ht="20.100000000000001" customHeight="1" x14ac:dyDescent="0.4">
      <c r="B2635" s="105" t="str">
        <f t="shared" si="120"/>
        <v/>
      </c>
      <c r="C2635" s="105" t="str">
        <f t="shared" si="121"/>
        <v/>
      </c>
      <c r="D2635" s="105" t="str">
        <f t="shared" si="122"/>
        <v/>
      </c>
      <c r="E2635" s="106" t="s">
        <v>2406</v>
      </c>
      <c r="F2635" s="106" t="s">
        <v>2407</v>
      </c>
      <c r="G2635" s="106" t="s">
        <v>697</v>
      </c>
      <c r="H2635" s="106" t="s">
        <v>1027</v>
      </c>
      <c r="I2635" s="106">
        <v>12</v>
      </c>
      <c r="J2635" s="106"/>
      <c r="K2635" s="106"/>
      <c r="L2635" s="106" t="s">
        <v>717</v>
      </c>
      <c r="M2635" s="106" t="s">
        <v>924</v>
      </c>
      <c r="N2635" s="106">
        <v>0.45</v>
      </c>
      <c r="O2635" s="106">
        <v>1.3</v>
      </c>
      <c r="P2635" s="106" t="s">
        <v>714</v>
      </c>
      <c r="Q2635" s="107" t="s">
        <v>3415</v>
      </c>
      <c r="R2635" s="107" t="s">
        <v>311</v>
      </c>
    </row>
    <row r="2636" spans="2:18" ht="20.100000000000001" customHeight="1" x14ac:dyDescent="0.4">
      <c r="B2636" s="105" t="str">
        <f t="shared" si="120"/>
        <v/>
      </c>
      <c r="C2636" s="105" t="str">
        <f t="shared" si="121"/>
        <v/>
      </c>
      <c r="D2636" s="105" t="str">
        <f t="shared" si="122"/>
        <v/>
      </c>
      <c r="E2636" s="106" t="s">
        <v>2406</v>
      </c>
      <c r="F2636" s="106" t="s">
        <v>2407</v>
      </c>
      <c r="G2636" s="106" t="s">
        <v>710</v>
      </c>
      <c r="H2636" s="106" t="s">
        <v>711</v>
      </c>
      <c r="I2636" s="106">
        <v>12</v>
      </c>
      <c r="J2636" s="106"/>
      <c r="K2636" s="106"/>
      <c r="L2636" s="106" t="s">
        <v>706</v>
      </c>
      <c r="M2636" s="106" t="s">
        <v>924</v>
      </c>
      <c r="N2636" s="106">
        <v>0.45</v>
      </c>
      <c r="O2636" s="106">
        <v>1.3</v>
      </c>
      <c r="P2636" s="106" t="s">
        <v>714</v>
      </c>
      <c r="Q2636" s="107" t="s">
        <v>3416</v>
      </c>
      <c r="R2636" s="107" t="s">
        <v>311</v>
      </c>
    </row>
    <row r="2637" spans="2:18" ht="20.100000000000001" customHeight="1" x14ac:dyDescent="0.4">
      <c r="B2637" s="105" t="str">
        <f t="shared" si="120"/>
        <v/>
      </c>
      <c r="C2637" s="105" t="str">
        <f t="shared" si="121"/>
        <v/>
      </c>
      <c r="D2637" s="105" t="str">
        <f t="shared" si="122"/>
        <v/>
      </c>
      <c r="E2637" s="106" t="s">
        <v>2406</v>
      </c>
      <c r="F2637" s="106" t="s">
        <v>2407</v>
      </c>
      <c r="G2637" s="106" t="s">
        <v>710</v>
      </c>
      <c r="H2637" s="106" t="s">
        <v>711</v>
      </c>
      <c r="I2637" s="106">
        <v>12</v>
      </c>
      <c r="J2637" s="106"/>
      <c r="K2637" s="106"/>
      <c r="L2637" s="106" t="s">
        <v>698</v>
      </c>
      <c r="M2637" s="106" t="s">
        <v>924</v>
      </c>
      <c r="N2637" s="106">
        <v>0.45</v>
      </c>
      <c r="O2637" s="106">
        <v>1.3</v>
      </c>
      <c r="P2637" s="106" t="s">
        <v>714</v>
      </c>
      <c r="Q2637" s="107" t="s">
        <v>3417</v>
      </c>
      <c r="R2637" s="107" t="s">
        <v>311</v>
      </c>
    </row>
    <row r="2638" spans="2:18" ht="20.100000000000001" customHeight="1" x14ac:dyDescent="0.4">
      <c r="B2638" s="105" t="str">
        <f t="shared" si="120"/>
        <v/>
      </c>
      <c r="C2638" s="105" t="str">
        <f t="shared" si="121"/>
        <v/>
      </c>
      <c r="D2638" s="105" t="str">
        <f t="shared" si="122"/>
        <v/>
      </c>
      <c r="E2638" s="106" t="s">
        <v>2406</v>
      </c>
      <c r="F2638" s="106" t="s">
        <v>2407</v>
      </c>
      <c r="G2638" s="106" t="s">
        <v>710</v>
      </c>
      <c r="H2638" s="106" t="s">
        <v>711</v>
      </c>
      <c r="I2638" s="106">
        <v>12</v>
      </c>
      <c r="J2638" s="106"/>
      <c r="K2638" s="106"/>
      <c r="L2638" s="106" t="s">
        <v>717</v>
      </c>
      <c r="M2638" s="106" t="s">
        <v>924</v>
      </c>
      <c r="N2638" s="106">
        <v>0.45</v>
      </c>
      <c r="O2638" s="106">
        <v>1.3</v>
      </c>
      <c r="P2638" s="106" t="s">
        <v>714</v>
      </c>
      <c r="Q2638" s="107" t="s">
        <v>3418</v>
      </c>
      <c r="R2638" s="107" t="s">
        <v>311</v>
      </c>
    </row>
    <row r="2639" spans="2:18" ht="20.100000000000001" customHeight="1" x14ac:dyDescent="0.4">
      <c r="B2639" s="105" t="str">
        <f t="shared" si="120"/>
        <v/>
      </c>
      <c r="C2639" s="105" t="str">
        <f t="shared" si="121"/>
        <v/>
      </c>
      <c r="D2639" s="105" t="str">
        <f t="shared" si="122"/>
        <v/>
      </c>
      <c r="E2639" s="106" t="s">
        <v>2406</v>
      </c>
      <c r="F2639" s="106" t="s">
        <v>2407</v>
      </c>
      <c r="G2639" s="106" t="s">
        <v>721</v>
      </c>
      <c r="H2639" s="106" t="s">
        <v>722</v>
      </c>
      <c r="I2639" s="106">
        <v>12</v>
      </c>
      <c r="J2639" s="106"/>
      <c r="K2639" s="106"/>
      <c r="L2639" s="106" t="s">
        <v>706</v>
      </c>
      <c r="M2639" s="106" t="s">
        <v>924</v>
      </c>
      <c r="N2639" s="106">
        <v>0.45</v>
      </c>
      <c r="O2639" s="106">
        <v>1.3</v>
      </c>
      <c r="P2639" s="106" t="s">
        <v>714</v>
      </c>
      <c r="Q2639" s="107" t="s">
        <v>3419</v>
      </c>
      <c r="R2639" s="107" t="s">
        <v>311</v>
      </c>
    </row>
    <row r="2640" spans="2:18" ht="20.100000000000001" customHeight="1" x14ac:dyDescent="0.4">
      <c r="B2640" s="105" t="str">
        <f t="shared" ref="B2640:B2703" si="123">IF(OR($C$10="",$C$11=""),"",IFERROR(IF(AND($U$22&lt;&gt;R2640,$V$22&lt;&gt;R2640),"－",IF(AND(COUNTIF($C$10,"*樹脂スペーサー*")&gt;0,OR(M2640="空気",F2640="一般",F2640="一般ＰＧ")),"－",IF(AND($W$25&gt;0,$W$25&gt;=O2640),$U$25,IF(AND($W$26&gt;0,$W$26&gt;=O2640),$U$26,IF(AND($W$27&gt;0,$W$27&gt;=O2640),$U$27,IF(AND($W$28&gt;0,$W$28&gt;=O2640),$U$28,IF(AND($W$29&gt;0,$W$29&gt;=O2640),$U$29,IF(AND($W$30&gt;0,$W$30&gt;=O2640),$U$30,IF(AND($W$31&gt;0,$W$31&gt;=O2640),$U$31,"－"))))))))),"－"))</f>
        <v/>
      </c>
      <c r="C2640" s="105" t="str">
        <f t="shared" ref="C2640:C2703" si="124">IF(B2640="","",IF(B2640&lt;&gt;"－",VLOOKUP(B2640,$U$25:$V$31,2,FALSE),"－"))</f>
        <v/>
      </c>
      <c r="D2640" s="105" t="str">
        <f t="shared" ref="D2640:D2703" si="125">IF($H$9="","",IF($V$38&lt;&gt;"断熱等","－",IF(AND(COUNTIF($V$34,"*樹脂スペーサー*")&gt;0,OR(M2640="空気",F2640="一般",F2640="一般ＰＧ")),"－",IF(AND($V$35&lt;&gt;R2640,$W$35&lt;&gt;R2640),"－",IF(MID($H$9,10,1)="Z",IF(N2640&lt;=0.65,"○","－"),IF($V$36&gt;=O2640,"○","－"))))))</f>
        <v/>
      </c>
      <c r="E2640" s="106" t="s">
        <v>2406</v>
      </c>
      <c r="F2640" s="106" t="s">
        <v>2407</v>
      </c>
      <c r="G2640" s="106" t="s">
        <v>721</v>
      </c>
      <c r="H2640" s="106" t="s">
        <v>722</v>
      </c>
      <c r="I2640" s="106">
        <v>12</v>
      </c>
      <c r="J2640" s="106"/>
      <c r="K2640" s="106"/>
      <c r="L2640" s="106" t="s">
        <v>698</v>
      </c>
      <c r="M2640" s="106" t="s">
        <v>924</v>
      </c>
      <c r="N2640" s="106">
        <v>0.45</v>
      </c>
      <c r="O2640" s="106">
        <v>1.3</v>
      </c>
      <c r="P2640" s="106" t="s">
        <v>714</v>
      </c>
      <c r="Q2640" s="107" t="s">
        <v>3420</v>
      </c>
      <c r="R2640" s="107" t="s">
        <v>311</v>
      </c>
    </row>
    <row r="2641" spans="2:18" ht="20.100000000000001" customHeight="1" x14ac:dyDescent="0.4">
      <c r="B2641" s="105" t="str">
        <f t="shared" si="123"/>
        <v/>
      </c>
      <c r="C2641" s="105" t="str">
        <f t="shared" si="124"/>
        <v/>
      </c>
      <c r="D2641" s="105" t="str">
        <f t="shared" si="125"/>
        <v/>
      </c>
      <c r="E2641" s="106" t="s">
        <v>2406</v>
      </c>
      <c r="F2641" s="106" t="s">
        <v>2407</v>
      </c>
      <c r="G2641" s="106" t="s">
        <v>721</v>
      </c>
      <c r="H2641" s="106" t="s">
        <v>722</v>
      </c>
      <c r="I2641" s="106">
        <v>12</v>
      </c>
      <c r="J2641" s="106"/>
      <c r="K2641" s="106"/>
      <c r="L2641" s="106" t="s">
        <v>717</v>
      </c>
      <c r="M2641" s="106" t="s">
        <v>924</v>
      </c>
      <c r="N2641" s="106">
        <v>0.45</v>
      </c>
      <c r="O2641" s="106">
        <v>1.3</v>
      </c>
      <c r="P2641" s="106" t="s">
        <v>714</v>
      </c>
      <c r="Q2641" s="107" t="s">
        <v>3421</v>
      </c>
      <c r="R2641" s="107" t="s">
        <v>311</v>
      </c>
    </row>
    <row r="2642" spans="2:18" ht="20.100000000000001" customHeight="1" x14ac:dyDescent="0.4">
      <c r="B2642" s="105" t="str">
        <f t="shared" si="123"/>
        <v/>
      </c>
      <c r="C2642" s="105" t="str">
        <f t="shared" si="124"/>
        <v/>
      </c>
      <c r="D2642" s="105" t="str">
        <f t="shared" si="125"/>
        <v/>
      </c>
      <c r="E2642" s="106" t="s">
        <v>2406</v>
      </c>
      <c r="F2642" s="106" t="s">
        <v>2407</v>
      </c>
      <c r="G2642" s="106" t="s">
        <v>773</v>
      </c>
      <c r="H2642" s="106" t="s">
        <v>774</v>
      </c>
      <c r="I2642" s="106">
        <v>12</v>
      </c>
      <c r="J2642" s="106"/>
      <c r="K2642" s="106"/>
      <c r="L2642" s="106" t="s">
        <v>706</v>
      </c>
      <c r="M2642" s="106" t="s">
        <v>924</v>
      </c>
      <c r="N2642" s="106">
        <v>0.44</v>
      </c>
      <c r="O2642" s="106">
        <v>1.3</v>
      </c>
      <c r="P2642" s="106" t="s">
        <v>714</v>
      </c>
      <c r="Q2642" s="107" t="s">
        <v>3422</v>
      </c>
      <c r="R2642" s="107" t="s">
        <v>311</v>
      </c>
    </row>
    <row r="2643" spans="2:18" ht="20.100000000000001" customHeight="1" x14ac:dyDescent="0.4">
      <c r="B2643" s="105" t="str">
        <f t="shared" si="123"/>
        <v/>
      </c>
      <c r="C2643" s="105" t="str">
        <f t="shared" si="124"/>
        <v/>
      </c>
      <c r="D2643" s="105" t="str">
        <f t="shared" si="125"/>
        <v/>
      </c>
      <c r="E2643" s="106" t="s">
        <v>2406</v>
      </c>
      <c r="F2643" s="106" t="s">
        <v>2407</v>
      </c>
      <c r="G2643" s="106" t="s">
        <v>773</v>
      </c>
      <c r="H2643" s="106" t="s">
        <v>774</v>
      </c>
      <c r="I2643" s="106">
        <v>11</v>
      </c>
      <c r="J2643" s="106"/>
      <c r="K2643" s="106"/>
      <c r="L2643" s="106" t="s">
        <v>698</v>
      </c>
      <c r="M2643" s="106" t="s">
        <v>924</v>
      </c>
      <c r="N2643" s="106">
        <v>0.44</v>
      </c>
      <c r="O2643" s="106">
        <v>1.3</v>
      </c>
      <c r="P2643" s="106" t="s">
        <v>714</v>
      </c>
      <c r="Q2643" s="107" t="s">
        <v>3423</v>
      </c>
      <c r="R2643" s="107" t="s">
        <v>311</v>
      </c>
    </row>
    <row r="2644" spans="2:18" ht="20.100000000000001" customHeight="1" x14ac:dyDescent="0.4">
      <c r="B2644" s="105" t="str">
        <f t="shared" si="123"/>
        <v/>
      </c>
      <c r="C2644" s="105" t="str">
        <f t="shared" si="124"/>
        <v/>
      </c>
      <c r="D2644" s="105" t="str">
        <f t="shared" si="125"/>
        <v/>
      </c>
      <c r="E2644" s="106" t="s">
        <v>2406</v>
      </c>
      <c r="F2644" s="106" t="s">
        <v>2407</v>
      </c>
      <c r="G2644" s="106" t="s">
        <v>773</v>
      </c>
      <c r="H2644" s="106" t="s">
        <v>1266</v>
      </c>
      <c r="I2644" s="106">
        <v>11</v>
      </c>
      <c r="J2644" s="106"/>
      <c r="K2644" s="106"/>
      <c r="L2644" s="106" t="s">
        <v>706</v>
      </c>
      <c r="M2644" s="106" t="s">
        <v>924</v>
      </c>
      <c r="N2644" s="106">
        <v>0.43</v>
      </c>
      <c r="O2644" s="106">
        <v>1.3</v>
      </c>
      <c r="P2644" s="106" t="s">
        <v>714</v>
      </c>
      <c r="Q2644" s="107" t="s">
        <v>3424</v>
      </c>
      <c r="R2644" s="107" t="s">
        <v>311</v>
      </c>
    </row>
    <row r="2645" spans="2:18" ht="20.100000000000001" customHeight="1" x14ac:dyDescent="0.4">
      <c r="B2645" s="105" t="str">
        <f t="shared" si="123"/>
        <v/>
      </c>
      <c r="C2645" s="105" t="str">
        <f t="shared" si="124"/>
        <v/>
      </c>
      <c r="D2645" s="105" t="str">
        <f t="shared" si="125"/>
        <v/>
      </c>
      <c r="E2645" s="106" t="s">
        <v>2406</v>
      </c>
      <c r="F2645" s="106" t="s">
        <v>2407</v>
      </c>
      <c r="G2645" s="106" t="s">
        <v>778</v>
      </c>
      <c r="H2645" s="106" t="s">
        <v>779</v>
      </c>
      <c r="I2645" s="106">
        <v>12</v>
      </c>
      <c r="J2645" s="106"/>
      <c r="K2645" s="106"/>
      <c r="L2645" s="106" t="s">
        <v>706</v>
      </c>
      <c r="M2645" s="106" t="s">
        <v>924</v>
      </c>
      <c r="N2645" s="106">
        <v>0.43</v>
      </c>
      <c r="O2645" s="106">
        <v>1.3</v>
      </c>
      <c r="P2645" s="106" t="s">
        <v>714</v>
      </c>
      <c r="Q2645" s="107" t="s">
        <v>3425</v>
      </c>
      <c r="R2645" s="107" t="s">
        <v>311</v>
      </c>
    </row>
    <row r="2646" spans="2:18" ht="20.100000000000001" customHeight="1" x14ac:dyDescent="0.4">
      <c r="B2646" s="105" t="str">
        <f t="shared" si="123"/>
        <v/>
      </c>
      <c r="C2646" s="105" t="str">
        <f t="shared" si="124"/>
        <v/>
      </c>
      <c r="D2646" s="105" t="str">
        <f t="shared" si="125"/>
        <v/>
      </c>
      <c r="E2646" s="106" t="s">
        <v>2406</v>
      </c>
      <c r="F2646" s="106" t="s">
        <v>2407</v>
      </c>
      <c r="G2646" s="106" t="s">
        <v>778</v>
      </c>
      <c r="H2646" s="106" t="s">
        <v>779</v>
      </c>
      <c r="I2646" s="106">
        <v>11</v>
      </c>
      <c r="J2646" s="106"/>
      <c r="K2646" s="106"/>
      <c r="L2646" s="106" t="s">
        <v>698</v>
      </c>
      <c r="M2646" s="106" t="s">
        <v>924</v>
      </c>
      <c r="N2646" s="106">
        <v>0.43</v>
      </c>
      <c r="O2646" s="106">
        <v>1.3</v>
      </c>
      <c r="P2646" s="106" t="s">
        <v>714</v>
      </c>
      <c r="Q2646" s="107" t="s">
        <v>3426</v>
      </c>
      <c r="R2646" s="107" t="s">
        <v>311</v>
      </c>
    </row>
    <row r="2647" spans="2:18" ht="20.100000000000001" customHeight="1" x14ac:dyDescent="0.4">
      <c r="B2647" s="105" t="str">
        <f t="shared" si="123"/>
        <v/>
      </c>
      <c r="C2647" s="105" t="str">
        <f t="shared" si="124"/>
        <v/>
      </c>
      <c r="D2647" s="105" t="str">
        <f t="shared" si="125"/>
        <v/>
      </c>
      <c r="E2647" s="106" t="s">
        <v>2406</v>
      </c>
      <c r="F2647" s="106" t="s">
        <v>2407</v>
      </c>
      <c r="G2647" s="106" t="s">
        <v>778</v>
      </c>
      <c r="H2647" s="106" t="s">
        <v>1269</v>
      </c>
      <c r="I2647" s="106">
        <v>11</v>
      </c>
      <c r="J2647" s="106"/>
      <c r="K2647" s="106"/>
      <c r="L2647" s="106" t="s">
        <v>706</v>
      </c>
      <c r="M2647" s="106" t="s">
        <v>924</v>
      </c>
      <c r="N2647" s="106">
        <v>0.43</v>
      </c>
      <c r="O2647" s="106">
        <v>1.3</v>
      </c>
      <c r="P2647" s="106" t="s">
        <v>714</v>
      </c>
      <c r="Q2647" s="107" t="s">
        <v>3427</v>
      </c>
      <c r="R2647" s="107" t="s">
        <v>311</v>
      </c>
    </row>
    <row r="2648" spans="2:18" ht="20.100000000000001" customHeight="1" x14ac:dyDescent="0.4">
      <c r="B2648" s="105" t="str">
        <f t="shared" si="123"/>
        <v/>
      </c>
      <c r="C2648" s="105" t="str">
        <f t="shared" si="124"/>
        <v/>
      </c>
      <c r="D2648" s="105" t="str">
        <f t="shared" si="125"/>
        <v/>
      </c>
      <c r="E2648" s="106" t="s">
        <v>2406</v>
      </c>
      <c r="F2648" s="106" t="s">
        <v>2407</v>
      </c>
      <c r="G2648" s="106" t="s">
        <v>2437</v>
      </c>
      <c r="H2648" s="106" t="s">
        <v>2438</v>
      </c>
      <c r="I2648" s="106">
        <v>12</v>
      </c>
      <c r="J2648" s="106"/>
      <c r="K2648" s="106"/>
      <c r="L2648" s="106" t="s">
        <v>706</v>
      </c>
      <c r="M2648" s="106" t="s">
        <v>924</v>
      </c>
      <c r="N2648" s="106">
        <v>0.42</v>
      </c>
      <c r="O2648" s="106">
        <v>1.3</v>
      </c>
      <c r="P2648" s="106" t="s">
        <v>714</v>
      </c>
      <c r="Q2648" s="107" t="s">
        <v>3428</v>
      </c>
      <c r="R2648" s="107" t="s">
        <v>311</v>
      </c>
    </row>
    <row r="2649" spans="2:18" ht="20.100000000000001" customHeight="1" x14ac:dyDescent="0.4">
      <c r="B2649" s="105" t="str">
        <f t="shared" si="123"/>
        <v/>
      </c>
      <c r="C2649" s="105" t="str">
        <f t="shared" si="124"/>
        <v/>
      </c>
      <c r="D2649" s="105" t="str">
        <f t="shared" si="125"/>
        <v/>
      </c>
      <c r="E2649" s="106" t="s">
        <v>2406</v>
      </c>
      <c r="F2649" s="106" t="s">
        <v>2407</v>
      </c>
      <c r="G2649" s="106" t="s">
        <v>2437</v>
      </c>
      <c r="H2649" s="106" t="s">
        <v>2438</v>
      </c>
      <c r="I2649" s="106">
        <v>11</v>
      </c>
      <c r="J2649" s="106"/>
      <c r="K2649" s="106"/>
      <c r="L2649" s="106" t="s">
        <v>698</v>
      </c>
      <c r="M2649" s="106" t="s">
        <v>924</v>
      </c>
      <c r="N2649" s="106">
        <v>0.42</v>
      </c>
      <c r="O2649" s="106">
        <v>1.3</v>
      </c>
      <c r="P2649" s="106" t="s">
        <v>714</v>
      </c>
      <c r="Q2649" s="107" t="s">
        <v>3429</v>
      </c>
      <c r="R2649" s="107" t="s">
        <v>311</v>
      </c>
    </row>
    <row r="2650" spans="2:18" ht="20.100000000000001" customHeight="1" x14ac:dyDescent="0.4">
      <c r="B2650" s="105" t="str">
        <f t="shared" si="123"/>
        <v/>
      </c>
      <c r="C2650" s="105" t="str">
        <f t="shared" si="124"/>
        <v/>
      </c>
      <c r="D2650" s="105" t="str">
        <f t="shared" si="125"/>
        <v/>
      </c>
      <c r="E2650" s="106" t="s">
        <v>2406</v>
      </c>
      <c r="F2650" s="106" t="s">
        <v>2407</v>
      </c>
      <c r="G2650" s="106" t="s">
        <v>2442</v>
      </c>
      <c r="H2650" s="106" t="s">
        <v>2443</v>
      </c>
      <c r="I2650" s="106">
        <v>12</v>
      </c>
      <c r="J2650" s="106"/>
      <c r="K2650" s="106"/>
      <c r="L2650" s="106" t="s">
        <v>706</v>
      </c>
      <c r="M2650" s="106" t="s">
        <v>924</v>
      </c>
      <c r="N2650" s="106">
        <v>0.42</v>
      </c>
      <c r="O2650" s="106">
        <v>1.3</v>
      </c>
      <c r="P2650" s="106" t="s">
        <v>714</v>
      </c>
      <c r="Q2650" s="107" t="s">
        <v>3430</v>
      </c>
      <c r="R2650" s="107" t="s">
        <v>311</v>
      </c>
    </row>
    <row r="2651" spans="2:18" ht="20.100000000000001" customHeight="1" x14ac:dyDescent="0.4">
      <c r="B2651" s="105" t="str">
        <f t="shared" si="123"/>
        <v/>
      </c>
      <c r="C2651" s="105" t="str">
        <f t="shared" si="124"/>
        <v/>
      </c>
      <c r="D2651" s="105" t="str">
        <f t="shared" si="125"/>
        <v/>
      </c>
      <c r="E2651" s="106" t="s">
        <v>2406</v>
      </c>
      <c r="F2651" s="106" t="s">
        <v>2407</v>
      </c>
      <c r="G2651" s="106" t="s">
        <v>2442</v>
      </c>
      <c r="H2651" s="106" t="s">
        <v>2443</v>
      </c>
      <c r="I2651" s="106">
        <v>11</v>
      </c>
      <c r="J2651" s="106"/>
      <c r="K2651" s="106"/>
      <c r="L2651" s="106" t="s">
        <v>698</v>
      </c>
      <c r="M2651" s="106" t="s">
        <v>924</v>
      </c>
      <c r="N2651" s="106">
        <v>0.42</v>
      </c>
      <c r="O2651" s="106">
        <v>1.3</v>
      </c>
      <c r="P2651" s="106" t="s">
        <v>714</v>
      </c>
      <c r="Q2651" s="107" t="s">
        <v>3431</v>
      </c>
      <c r="R2651" s="107" t="s">
        <v>311</v>
      </c>
    </row>
    <row r="2652" spans="2:18" ht="20.100000000000001" customHeight="1" x14ac:dyDescent="0.4">
      <c r="B2652" s="105" t="str">
        <f t="shared" si="123"/>
        <v/>
      </c>
      <c r="C2652" s="105" t="str">
        <f t="shared" si="124"/>
        <v/>
      </c>
      <c r="D2652" s="105" t="str">
        <f t="shared" si="125"/>
        <v/>
      </c>
      <c r="E2652" s="106" t="s">
        <v>2406</v>
      </c>
      <c r="F2652" s="106" t="s">
        <v>2447</v>
      </c>
      <c r="G2652" s="106" t="s">
        <v>697</v>
      </c>
      <c r="H2652" s="106" t="s">
        <v>706</v>
      </c>
      <c r="I2652" s="106">
        <v>12</v>
      </c>
      <c r="J2652" s="106"/>
      <c r="K2652" s="106"/>
      <c r="L2652" s="106" t="s">
        <v>707</v>
      </c>
      <c r="M2652" s="106" t="s">
        <v>924</v>
      </c>
      <c r="N2652" s="106">
        <v>0.38</v>
      </c>
      <c r="O2652" s="106">
        <v>1.3</v>
      </c>
      <c r="P2652" s="106" t="s">
        <v>714</v>
      </c>
      <c r="Q2652" s="107" t="s">
        <v>3432</v>
      </c>
      <c r="R2652" s="107" t="s">
        <v>311</v>
      </c>
    </row>
    <row r="2653" spans="2:18" ht="20.100000000000001" customHeight="1" x14ac:dyDescent="0.4">
      <c r="B2653" s="105" t="str">
        <f t="shared" si="123"/>
        <v/>
      </c>
      <c r="C2653" s="105" t="str">
        <f t="shared" si="124"/>
        <v/>
      </c>
      <c r="D2653" s="105" t="str">
        <f t="shared" si="125"/>
        <v/>
      </c>
      <c r="E2653" s="106" t="s">
        <v>2406</v>
      </c>
      <c r="F2653" s="106" t="s">
        <v>2447</v>
      </c>
      <c r="G2653" s="106" t="s">
        <v>697</v>
      </c>
      <c r="H2653" s="106" t="s">
        <v>698</v>
      </c>
      <c r="I2653" s="106">
        <v>12</v>
      </c>
      <c r="J2653" s="106"/>
      <c r="K2653" s="106"/>
      <c r="L2653" s="106" t="s">
        <v>1817</v>
      </c>
      <c r="M2653" s="106" t="s">
        <v>924</v>
      </c>
      <c r="N2653" s="106">
        <v>0.38</v>
      </c>
      <c r="O2653" s="106">
        <v>1.3</v>
      </c>
      <c r="P2653" s="106" t="s">
        <v>714</v>
      </c>
      <c r="Q2653" s="107" t="s">
        <v>3433</v>
      </c>
      <c r="R2653" s="107" t="s">
        <v>311</v>
      </c>
    </row>
    <row r="2654" spans="2:18" ht="20.100000000000001" customHeight="1" x14ac:dyDescent="0.4">
      <c r="B2654" s="105" t="str">
        <f t="shared" si="123"/>
        <v/>
      </c>
      <c r="C2654" s="105" t="str">
        <f t="shared" si="124"/>
        <v/>
      </c>
      <c r="D2654" s="105" t="str">
        <f t="shared" si="125"/>
        <v/>
      </c>
      <c r="E2654" s="106" t="s">
        <v>2406</v>
      </c>
      <c r="F2654" s="106" t="s">
        <v>2447</v>
      </c>
      <c r="G2654" s="106" t="s">
        <v>697</v>
      </c>
      <c r="H2654" s="106" t="s">
        <v>717</v>
      </c>
      <c r="I2654" s="106">
        <v>12</v>
      </c>
      <c r="J2654" s="106"/>
      <c r="K2654" s="106"/>
      <c r="L2654" s="106" t="s">
        <v>1027</v>
      </c>
      <c r="M2654" s="106" t="s">
        <v>924</v>
      </c>
      <c r="N2654" s="106">
        <v>0.38</v>
      </c>
      <c r="O2654" s="106">
        <v>1.3</v>
      </c>
      <c r="P2654" s="106" t="s">
        <v>714</v>
      </c>
      <c r="Q2654" s="107" t="s">
        <v>3434</v>
      </c>
      <c r="R2654" s="107" t="s">
        <v>311</v>
      </c>
    </row>
    <row r="2655" spans="2:18" ht="20.100000000000001" customHeight="1" x14ac:dyDescent="0.4">
      <c r="B2655" s="105" t="str">
        <f t="shared" si="123"/>
        <v/>
      </c>
      <c r="C2655" s="105" t="str">
        <f t="shared" si="124"/>
        <v/>
      </c>
      <c r="D2655" s="105" t="str">
        <f t="shared" si="125"/>
        <v/>
      </c>
      <c r="E2655" s="106" t="s">
        <v>2406</v>
      </c>
      <c r="F2655" s="106" t="s">
        <v>2447</v>
      </c>
      <c r="G2655" s="106" t="s">
        <v>710</v>
      </c>
      <c r="H2655" s="106" t="s">
        <v>706</v>
      </c>
      <c r="I2655" s="106">
        <v>12</v>
      </c>
      <c r="J2655" s="106"/>
      <c r="K2655" s="106"/>
      <c r="L2655" s="106" t="s">
        <v>711</v>
      </c>
      <c r="M2655" s="106" t="s">
        <v>924</v>
      </c>
      <c r="N2655" s="106">
        <v>0.38</v>
      </c>
      <c r="O2655" s="106">
        <v>1.3</v>
      </c>
      <c r="P2655" s="106" t="s">
        <v>714</v>
      </c>
      <c r="Q2655" s="107" t="s">
        <v>3435</v>
      </c>
      <c r="R2655" s="107" t="s">
        <v>311</v>
      </c>
    </row>
    <row r="2656" spans="2:18" ht="20.100000000000001" customHeight="1" x14ac:dyDescent="0.4">
      <c r="B2656" s="105" t="str">
        <f t="shared" si="123"/>
        <v/>
      </c>
      <c r="C2656" s="105" t="str">
        <f t="shared" si="124"/>
        <v/>
      </c>
      <c r="D2656" s="105" t="str">
        <f t="shared" si="125"/>
        <v/>
      </c>
      <c r="E2656" s="106" t="s">
        <v>2406</v>
      </c>
      <c r="F2656" s="106" t="s">
        <v>2447</v>
      </c>
      <c r="G2656" s="106" t="s">
        <v>710</v>
      </c>
      <c r="H2656" s="106" t="s">
        <v>698</v>
      </c>
      <c r="I2656" s="106">
        <v>12</v>
      </c>
      <c r="J2656" s="106"/>
      <c r="K2656" s="106"/>
      <c r="L2656" s="106" t="s">
        <v>711</v>
      </c>
      <c r="M2656" s="106" t="s">
        <v>924</v>
      </c>
      <c r="N2656" s="106">
        <v>0.38</v>
      </c>
      <c r="O2656" s="106">
        <v>1.3</v>
      </c>
      <c r="P2656" s="106" t="s">
        <v>714</v>
      </c>
      <c r="Q2656" s="107" t="s">
        <v>3436</v>
      </c>
      <c r="R2656" s="107" t="s">
        <v>311</v>
      </c>
    </row>
    <row r="2657" spans="2:18" ht="20.100000000000001" customHeight="1" x14ac:dyDescent="0.4">
      <c r="B2657" s="105" t="str">
        <f t="shared" si="123"/>
        <v/>
      </c>
      <c r="C2657" s="105" t="str">
        <f t="shared" si="124"/>
        <v/>
      </c>
      <c r="D2657" s="105" t="str">
        <f t="shared" si="125"/>
        <v/>
      </c>
      <c r="E2657" s="106" t="s">
        <v>2406</v>
      </c>
      <c r="F2657" s="106" t="s">
        <v>2447</v>
      </c>
      <c r="G2657" s="106" t="s">
        <v>710</v>
      </c>
      <c r="H2657" s="106" t="s">
        <v>717</v>
      </c>
      <c r="I2657" s="106">
        <v>12</v>
      </c>
      <c r="J2657" s="106"/>
      <c r="K2657" s="106"/>
      <c r="L2657" s="106" t="s">
        <v>711</v>
      </c>
      <c r="M2657" s="106" t="s">
        <v>924</v>
      </c>
      <c r="N2657" s="106">
        <v>0.38</v>
      </c>
      <c r="O2657" s="106">
        <v>1.3</v>
      </c>
      <c r="P2657" s="106" t="s">
        <v>714</v>
      </c>
      <c r="Q2657" s="107" t="s">
        <v>3437</v>
      </c>
      <c r="R2657" s="107" t="s">
        <v>311</v>
      </c>
    </row>
    <row r="2658" spans="2:18" ht="20.100000000000001" customHeight="1" x14ac:dyDescent="0.4">
      <c r="B2658" s="105" t="str">
        <f t="shared" si="123"/>
        <v/>
      </c>
      <c r="C2658" s="105" t="str">
        <f t="shared" si="124"/>
        <v/>
      </c>
      <c r="D2658" s="105" t="str">
        <f t="shared" si="125"/>
        <v/>
      </c>
      <c r="E2658" s="106" t="s">
        <v>2406</v>
      </c>
      <c r="F2658" s="106" t="s">
        <v>2447</v>
      </c>
      <c r="G2658" s="106" t="s">
        <v>721</v>
      </c>
      <c r="H2658" s="106" t="s">
        <v>706</v>
      </c>
      <c r="I2658" s="106">
        <v>12</v>
      </c>
      <c r="J2658" s="106"/>
      <c r="K2658" s="106"/>
      <c r="L2658" s="106" t="s">
        <v>722</v>
      </c>
      <c r="M2658" s="106" t="s">
        <v>924</v>
      </c>
      <c r="N2658" s="106">
        <v>0.38</v>
      </c>
      <c r="O2658" s="106">
        <v>1.3</v>
      </c>
      <c r="P2658" s="106" t="s">
        <v>714</v>
      </c>
      <c r="Q2658" s="107" t="s">
        <v>3438</v>
      </c>
      <c r="R2658" s="107" t="s">
        <v>311</v>
      </c>
    </row>
    <row r="2659" spans="2:18" ht="20.100000000000001" customHeight="1" x14ac:dyDescent="0.4">
      <c r="B2659" s="105" t="str">
        <f t="shared" si="123"/>
        <v/>
      </c>
      <c r="C2659" s="105" t="str">
        <f t="shared" si="124"/>
        <v/>
      </c>
      <c r="D2659" s="105" t="str">
        <f t="shared" si="125"/>
        <v/>
      </c>
      <c r="E2659" s="106" t="s">
        <v>2406</v>
      </c>
      <c r="F2659" s="106" t="s">
        <v>2447</v>
      </c>
      <c r="G2659" s="106" t="s">
        <v>721</v>
      </c>
      <c r="H2659" s="106" t="s">
        <v>698</v>
      </c>
      <c r="I2659" s="106">
        <v>12</v>
      </c>
      <c r="J2659" s="106"/>
      <c r="K2659" s="106"/>
      <c r="L2659" s="106" t="s">
        <v>722</v>
      </c>
      <c r="M2659" s="106" t="s">
        <v>924</v>
      </c>
      <c r="N2659" s="106">
        <v>0.38</v>
      </c>
      <c r="O2659" s="106">
        <v>1.3</v>
      </c>
      <c r="P2659" s="106" t="s">
        <v>714</v>
      </c>
      <c r="Q2659" s="107" t="s">
        <v>3439</v>
      </c>
      <c r="R2659" s="107" t="s">
        <v>311</v>
      </c>
    </row>
    <row r="2660" spans="2:18" ht="20.100000000000001" customHeight="1" x14ac:dyDescent="0.4">
      <c r="B2660" s="105" t="str">
        <f t="shared" si="123"/>
        <v/>
      </c>
      <c r="C2660" s="105" t="str">
        <f t="shared" si="124"/>
        <v/>
      </c>
      <c r="D2660" s="105" t="str">
        <f t="shared" si="125"/>
        <v/>
      </c>
      <c r="E2660" s="106" t="s">
        <v>2406</v>
      </c>
      <c r="F2660" s="106" t="s">
        <v>2447</v>
      </c>
      <c r="G2660" s="106" t="s">
        <v>721</v>
      </c>
      <c r="H2660" s="106" t="s">
        <v>717</v>
      </c>
      <c r="I2660" s="106">
        <v>12</v>
      </c>
      <c r="J2660" s="106"/>
      <c r="K2660" s="106"/>
      <c r="L2660" s="106" t="s">
        <v>722</v>
      </c>
      <c r="M2660" s="106" t="s">
        <v>924</v>
      </c>
      <c r="N2660" s="106">
        <v>0.38</v>
      </c>
      <c r="O2660" s="106">
        <v>1.3</v>
      </c>
      <c r="P2660" s="106" t="s">
        <v>714</v>
      </c>
      <c r="Q2660" s="107" t="s">
        <v>3440</v>
      </c>
      <c r="R2660" s="107" t="s">
        <v>311</v>
      </c>
    </row>
    <row r="2661" spans="2:18" ht="20.100000000000001" customHeight="1" x14ac:dyDescent="0.4">
      <c r="B2661" s="105" t="str">
        <f t="shared" si="123"/>
        <v/>
      </c>
      <c r="C2661" s="105" t="str">
        <f t="shared" si="124"/>
        <v/>
      </c>
      <c r="D2661" s="105" t="str">
        <f t="shared" si="125"/>
        <v/>
      </c>
      <c r="E2661" s="106" t="s">
        <v>2406</v>
      </c>
      <c r="F2661" s="106" t="s">
        <v>2447</v>
      </c>
      <c r="G2661" s="106" t="s">
        <v>773</v>
      </c>
      <c r="H2661" s="106" t="s">
        <v>706</v>
      </c>
      <c r="I2661" s="106">
        <v>12</v>
      </c>
      <c r="J2661" s="106"/>
      <c r="K2661" s="106"/>
      <c r="L2661" s="106" t="s">
        <v>774</v>
      </c>
      <c r="M2661" s="106" t="s">
        <v>924</v>
      </c>
      <c r="N2661" s="106">
        <v>0.38</v>
      </c>
      <c r="O2661" s="106">
        <v>1.3</v>
      </c>
      <c r="P2661" s="106" t="s">
        <v>714</v>
      </c>
      <c r="Q2661" s="107" t="s">
        <v>3441</v>
      </c>
      <c r="R2661" s="107" t="s">
        <v>311</v>
      </c>
    </row>
    <row r="2662" spans="2:18" ht="20.100000000000001" customHeight="1" x14ac:dyDescent="0.4">
      <c r="B2662" s="105" t="str">
        <f t="shared" si="123"/>
        <v/>
      </c>
      <c r="C2662" s="105" t="str">
        <f t="shared" si="124"/>
        <v/>
      </c>
      <c r="D2662" s="105" t="str">
        <f t="shared" si="125"/>
        <v/>
      </c>
      <c r="E2662" s="106" t="s">
        <v>2406</v>
      </c>
      <c r="F2662" s="106" t="s">
        <v>2447</v>
      </c>
      <c r="G2662" s="106" t="s">
        <v>773</v>
      </c>
      <c r="H2662" s="106" t="s">
        <v>698</v>
      </c>
      <c r="I2662" s="106">
        <v>11</v>
      </c>
      <c r="J2662" s="106"/>
      <c r="K2662" s="106"/>
      <c r="L2662" s="106" t="s">
        <v>774</v>
      </c>
      <c r="M2662" s="106" t="s">
        <v>924</v>
      </c>
      <c r="N2662" s="106">
        <v>0.38</v>
      </c>
      <c r="O2662" s="106">
        <v>1.3</v>
      </c>
      <c r="P2662" s="106" t="s">
        <v>714</v>
      </c>
      <c r="Q2662" s="107" t="s">
        <v>3442</v>
      </c>
      <c r="R2662" s="107" t="s">
        <v>311</v>
      </c>
    </row>
    <row r="2663" spans="2:18" ht="20.100000000000001" customHeight="1" x14ac:dyDescent="0.4">
      <c r="B2663" s="105" t="str">
        <f t="shared" si="123"/>
        <v/>
      </c>
      <c r="C2663" s="105" t="str">
        <f t="shared" si="124"/>
        <v/>
      </c>
      <c r="D2663" s="105" t="str">
        <f t="shared" si="125"/>
        <v/>
      </c>
      <c r="E2663" s="106" t="s">
        <v>2406</v>
      </c>
      <c r="F2663" s="106" t="s">
        <v>2447</v>
      </c>
      <c r="G2663" s="106" t="s">
        <v>773</v>
      </c>
      <c r="H2663" s="106" t="s">
        <v>706</v>
      </c>
      <c r="I2663" s="106">
        <v>11</v>
      </c>
      <c r="J2663" s="106"/>
      <c r="K2663" s="106"/>
      <c r="L2663" s="106" t="s">
        <v>1266</v>
      </c>
      <c r="M2663" s="106" t="s">
        <v>924</v>
      </c>
      <c r="N2663" s="106">
        <v>0.38</v>
      </c>
      <c r="O2663" s="106">
        <v>1.3</v>
      </c>
      <c r="P2663" s="106" t="s">
        <v>714</v>
      </c>
      <c r="Q2663" s="107" t="s">
        <v>3443</v>
      </c>
      <c r="R2663" s="107" t="s">
        <v>311</v>
      </c>
    </row>
    <row r="2664" spans="2:18" ht="20.100000000000001" customHeight="1" x14ac:dyDescent="0.4">
      <c r="B2664" s="105" t="str">
        <f t="shared" si="123"/>
        <v/>
      </c>
      <c r="C2664" s="105" t="str">
        <f t="shared" si="124"/>
        <v/>
      </c>
      <c r="D2664" s="105" t="str">
        <f t="shared" si="125"/>
        <v/>
      </c>
      <c r="E2664" s="106" t="s">
        <v>2406</v>
      </c>
      <c r="F2664" s="106" t="s">
        <v>2447</v>
      </c>
      <c r="G2664" s="106" t="s">
        <v>778</v>
      </c>
      <c r="H2664" s="106" t="s">
        <v>706</v>
      </c>
      <c r="I2664" s="106">
        <v>12</v>
      </c>
      <c r="J2664" s="106"/>
      <c r="K2664" s="106"/>
      <c r="L2664" s="106" t="s">
        <v>779</v>
      </c>
      <c r="M2664" s="106" t="s">
        <v>924</v>
      </c>
      <c r="N2664" s="106">
        <v>0.38</v>
      </c>
      <c r="O2664" s="106">
        <v>1.3</v>
      </c>
      <c r="P2664" s="106" t="s">
        <v>714</v>
      </c>
      <c r="Q2664" s="107" t="s">
        <v>3444</v>
      </c>
      <c r="R2664" s="107" t="s">
        <v>311</v>
      </c>
    </row>
    <row r="2665" spans="2:18" ht="20.100000000000001" customHeight="1" x14ac:dyDescent="0.4">
      <c r="B2665" s="105" t="str">
        <f t="shared" si="123"/>
        <v/>
      </c>
      <c r="C2665" s="105" t="str">
        <f t="shared" si="124"/>
        <v/>
      </c>
      <c r="D2665" s="105" t="str">
        <f t="shared" si="125"/>
        <v/>
      </c>
      <c r="E2665" s="106" t="s">
        <v>2406</v>
      </c>
      <c r="F2665" s="106" t="s">
        <v>2447</v>
      </c>
      <c r="G2665" s="106" t="s">
        <v>778</v>
      </c>
      <c r="H2665" s="106" t="s">
        <v>698</v>
      </c>
      <c r="I2665" s="106">
        <v>11</v>
      </c>
      <c r="J2665" s="106"/>
      <c r="K2665" s="106"/>
      <c r="L2665" s="106" t="s">
        <v>779</v>
      </c>
      <c r="M2665" s="106" t="s">
        <v>924</v>
      </c>
      <c r="N2665" s="106">
        <v>0.38</v>
      </c>
      <c r="O2665" s="106">
        <v>1.3</v>
      </c>
      <c r="P2665" s="106" t="s">
        <v>714</v>
      </c>
      <c r="Q2665" s="107" t="s">
        <v>3445</v>
      </c>
      <c r="R2665" s="107" t="s">
        <v>311</v>
      </c>
    </row>
    <row r="2666" spans="2:18" ht="20.100000000000001" customHeight="1" x14ac:dyDescent="0.4">
      <c r="B2666" s="105" t="str">
        <f t="shared" si="123"/>
        <v/>
      </c>
      <c r="C2666" s="105" t="str">
        <f t="shared" si="124"/>
        <v/>
      </c>
      <c r="D2666" s="105" t="str">
        <f t="shared" si="125"/>
        <v/>
      </c>
      <c r="E2666" s="106" t="s">
        <v>2406</v>
      </c>
      <c r="F2666" s="106" t="s">
        <v>2447</v>
      </c>
      <c r="G2666" s="106" t="s">
        <v>778</v>
      </c>
      <c r="H2666" s="106" t="s">
        <v>706</v>
      </c>
      <c r="I2666" s="106">
        <v>11</v>
      </c>
      <c r="J2666" s="106"/>
      <c r="K2666" s="106"/>
      <c r="L2666" s="106" t="s">
        <v>1269</v>
      </c>
      <c r="M2666" s="106" t="s">
        <v>924</v>
      </c>
      <c r="N2666" s="106">
        <v>0.38</v>
      </c>
      <c r="O2666" s="106">
        <v>1.3</v>
      </c>
      <c r="P2666" s="106" t="s">
        <v>714</v>
      </c>
      <c r="Q2666" s="107" t="s">
        <v>3446</v>
      </c>
      <c r="R2666" s="107" t="s">
        <v>311</v>
      </c>
    </row>
    <row r="2667" spans="2:18" ht="20.100000000000001" customHeight="1" x14ac:dyDescent="0.4">
      <c r="B2667" s="105" t="str">
        <f t="shared" si="123"/>
        <v/>
      </c>
      <c r="C2667" s="105" t="str">
        <f t="shared" si="124"/>
        <v/>
      </c>
      <c r="D2667" s="105" t="str">
        <f t="shared" si="125"/>
        <v/>
      </c>
      <c r="E2667" s="106" t="s">
        <v>2406</v>
      </c>
      <c r="F2667" s="106" t="s">
        <v>2447</v>
      </c>
      <c r="G2667" s="106" t="s">
        <v>2477</v>
      </c>
      <c r="H2667" s="106" t="s">
        <v>706</v>
      </c>
      <c r="I2667" s="106">
        <v>12</v>
      </c>
      <c r="J2667" s="106"/>
      <c r="K2667" s="106"/>
      <c r="L2667" s="106" t="s">
        <v>2478</v>
      </c>
      <c r="M2667" s="106" t="s">
        <v>924</v>
      </c>
      <c r="N2667" s="106">
        <v>0.38</v>
      </c>
      <c r="O2667" s="106">
        <v>1.3</v>
      </c>
      <c r="P2667" s="106" t="s">
        <v>714</v>
      </c>
      <c r="Q2667" s="107" t="s">
        <v>3447</v>
      </c>
      <c r="R2667" s="107" t="s">
        <v>311</v>
      </c>
    </row>
    <row r="2668" spans="2:18" ht="20.100000000000001" customHeight="1" x14ac:dyDescent="0.4">
      <c r="B2668" s="105" t="str">
        <f t="shared" si="123"/>
        <v/>
      </c>
      <c r="C2668" s="105" t="str">
        <f t="shared" si="124"/>
        <v/>
      </c>
      <c r="D2668" s="105" t="str">
        <f t="shared" si="125"/>
        <v/>
      </c>
      <c r="E2668" s="106" t="s">
        <v>2406</v>
      </c>
      <c r="F2668" s="106" t="s">
        <v>2447</v>
      </c>
      <c r="G2668" s="106" t="s">
        <v>2477</v>
      </c>
      <c r="H2668" s="106" t="s">
        <v>698</v>
      </c>
      <c r="I2668" s="106">
        <v>12</v>
      </c>
      <c r="J2668" s="106"/>
      <c r="K2668" s="106"/>
      <c r="L2668" s="106" t="s">
        <v>2478</v>
      </c>
      <c r="M2668" s="106" t="s">
        <v>924</v>
      </c>
      <c r="N2668" s="106">
        <v>0.38</v>
      </c>
      <c r="O2668" s="106">
        <v>1.3</v>
      </c>
      <c r="P2668" s="106" t="s">
        <v>714</v>
      </c>
      <c r="Q2668" s="107" t="s">
        <v>3448</v>
      </c>
      <c r="R2668" s="107" t="s">
        <v>311</v>
      </c>
    </row>
    <row r="2669" spans="2:18" ht="20.100000000000001" customHeight="1" x14ac:dyDescent="0.4">
      <c r="B2669" s="105" t="str">
        <f t="shared" si="123"/>
        <v/>
      </c>
      <c r="C2669" s="105" t="str">
        <f t="shared" si="124"/>
        <v/>
      </c>
      <c r="D2669" s="105" t="str">
        <f t="shared" si="125"/>
        <v/>
      </c>
      <c r="E2669" s="106" t="s">
        <v>2406</v>
      </c>
      <c r="F2669" s="106" t="s">
        <v>2447</v>
      </c>
      <c r="G2669" s="106" t="s">
        <v>2477</v>
      </c>
      <c r="H2669" s="106" t="s">
        <v>717</v>
      </c>
      <c r="I2669" s="106">
        <v>12</v>
      </c>
      <c r="J2669" s="106"/>
      <c r="K2669" s="106"/>
      <c r="L2669" s="106" t="s">
        <v>2478</v>
      </c>
      <c r="M2669" s="106" t="s">
        <v>924</v>
      </c>
      <c r="N2669" s="106">
        <v>0.38</v>
      </c>
      <c r="O2669" s="106">
        <v>1.3</v>
      </c>
      <c r="P2669" s="106" t="s">
        <v>714</v>
      </c>
      <c r="Q2669" s="107" t="s">
        <v>3449</v>
      </c>
      <c r="R2669" s="107" t="s">
        <v>311</v>
      </c>
    </row>
    <row r="2670" spans="2:18" ht="20.100000000000001" customHeight="1" x14ac:dyDescent="0.4">
      <c r="B2670" s="105" t="str">
        <f t="shared" si="123"/>
        <v/>
      </c>
      <c r="C2670" s="105" t="str">
        <f t="shared" si="124"/>
        <v/>
      </c>
      <c r="D2670" s="105" t="str">
        <f t="shared" si="125"/>
        <v/>
      </c>
      <c r="E2670" s="106" t="s">
        <v>2406</v>
      </c>
      <c r="F2670" s="106" t="s">
        <v>2447</v>
      </c>
      <c r="G2670" s="106" t="s">
        <v>2482</v>
      </c>
      <c r="H2670" s="106" t="s">
        <v>706</v>
      </c>
      <c r="I2670" s="106">
        <v>12</v>
      </c>
      <c r="J2670" s="106"/>
      <c r="K2670" s="106"/>
      <c r="L2670" s="106" t="s">
        <v>2483</v>
      </c>
      <c r="M2670" s="106" t="s">
        <v>924</v>
      </c>
      <c r="N2670" s="106">
        <v>0.38</v>
      </c>
      <c r="O2670" s="106">
        <v>1.3</v>
      </c>
      <c r="P2670" s="106" t="s">
        <v>714</v>
      </c>
      <c r="Q2670" s="107" t="s">
        <v>3450</v>
      </c>
      <c r="R2670" s="107" t="s">
        <v>311</v>
      </c>
    </row>
    <row r="2671" spans="2:18" ht="20.100000000000001" customHeight="1" x14ac:dyDescent="0.4">
      <c r="B2671" s="105" t="str">
        <f t="shared" si="123"/>
        <v/>
      </c>
      <c r="C2671" s="105" t="str">
        <f t="shared" si="124"/>
        <v/>
      </c>
      <c r="D2671" s="105" t="str">
        <f t="shared" si="125"/>
        <v/>
      </c>
      <c r="E2671" s="106" t="s">
        <v>2406</v>
      </c>
      <c r="F2671" s="106" t="s">
        <v>2447</v>
      </c>
      <c r="G2671" s="106" t="s">
        <v>2482</v>
      </c>
      <c r="H2671" s="106" t="s">
        <v>698</v>
      </c>
      <c r="I2671" s="106">
        <v>12</v>
      </c>
      <c r="J2671" s="106"/>
      <c r="K2671" s="106"/>
      <c r="L2671" s="106" t="s">
        <v>2483</v>
      </c>
      <c r="M2671" s="106" t="s">
        <v>924</v>
      </c>
      <c r="N2671" s="106">
        <v>0.38</v>
      </c>
      <c r="O2671" s="106">
        <v>1.3</v>
      </c>
      <c r="P2671" s="106" t="s">
        <v>714</v>
      </c>
      <c r="Q2671" s="107" t="s">
        <v>3451</v>
      </c>
      <c r="R2671" s="107" t="s">
        <v>311</v>
      </c>
    </row>
    <row r="2672" spans="2:18" ht="20.100000000000001" customHeight="1" x14ac:dyDescent="0.4">
      <c r="B2672" s="105" t="str">
        <f t="shared" si="123"/>
        <v/>
      </c>
      <c r="C2672" s="105" t="str">
        <f t="shared" si="124"/>
        <v/>
      </c>
      <c r="D2672" s="105" t="str">
        <f t="shared" si="125"/>
        <v/>
      </c>
      <c r="E2672" s="106" t="s">
        <v>2406</v>
      </c>
      <c r="F2672" s="106" t="s">
        <v>2447</v>
      </c>
      <c r="G2672" s="106" t="s">
        <v>2482</v>
      </c>
      <c r="H2672" s="106" t="s">
        <v>717</v>
      </c>
      <c r="I2672" s="106">
        <v>12</v>
      </c>
      <c r="J2672" s="106"/>
      <c r="K2672" s="106"/>
      <c r="L2672" s="106" t="s">
        <v>2483</v>
      </c>
      <c r="M2672" s="106" t="s">
        <v>924</v>
      </c>
      <c r="N2672" s="106">
        <v>0.38</v>
      </c>
      <c r="O2672" s="106">
        <v>1.3</v>
      </c>
      <c r="P2672" s="106" t="s">
        <v>714</v>
      </c>
      <c r="Q2672" s="107" t="s">
        <v>3452</v>
      </c>
      <c r="R2672" s="107" t="s">
        <v>311</v>
      </c>
    </row>
    <row r="2673" spans="2:18" ht="20.100000000000001" customHeight="1" x14ac:dyDescent="0.4">
      <c r="B2673" s="105" t="str">
        <f t="shared" si="123"/>
        <v/>
      </c>
      <c r="C2673" s="105" t="str">
        <f t="shared" si="124"/>
        <v/>
      </c>
      <c r="D2673" s="105" t="str">
        <f t="shared" si="125"/>
        <v/>
      </c>
      <c r="E2673" s="106" t="s">
        <v>2406</v>
      </c>
      <c r="F2673" s="106" t="s">
        <v>2447</v>
      </c>
      <c r="G2673" s="106" t="s">
        <v>2437</v>
      </c>
      <c r="H2673" s="106" t="s">
        <v>706</v>
      </c>
      <c r="I2673" s="106">
        <v>12</v>
      </c>
      <c r="J2673" s="106"/>
      <c r="K2673" s="106"/>
      <c r="L2673" s="106" t="s">
        <v>2438</v>
      </c>
      <c r="M2673" s="106" t="s">
        <v>924</v>
      </c>
      <c r="N2673" s="106">
        <v>0.38</v>
      </c>
      <c r="O2673" s="106">
        <v>1.3</v>
      </c>
      <c r="P2673" s="106" t="s">
        <v>714</v>
      </c>
      <c r="Q2673" s="107" t="s">
        <v>3453</v>
      </c>
      <c r="R2673" s="107" t="s">
        <v>311</v>
      </c>
    </row>
    <row r="2674" spans="2:18" ht="20.100000000000001" customHeight="1" x14ac:dyDescent="0.4">
      <c r="B2674" s="105" t="str">
        <f t="shared" si="123"/>
        <v/>
      </c>
      <c r="C2674" s="105" t="str">
        <f t="shared" si="124"/>
        <v/>
      </c>
      <c r="D2674" s="105" t="str">
        <f t="shared" si="125"/>
        <v/>
      </c>
      <c r="E2674" s="106" t="s">
        <v>2406</v>
      </c>
      <c r="F2674" s="106" t="s">
        <v>2447</v>
      </c>
      <c r="G2674" s="106" t="s">
        <v>2437</v>
      </c>
      <c r="H2674" s="106" t="s">
        <v>698</v>
      </c>
      <c r="I2674" s="106">
        <v>11</v>
      </c>
      <c r="J2674" s="106"/>
      <c r="K2674" s="106"/>
      <c r="L2674" s="106" t="s">
        <v>2438</v>
      </c>
      <c r="M2674" s="106" t="s">
        <v>924</v>
      </c>
      <c r="N2674" s="106">
        <v>0.37</v>
      </c>
      <c r="O2674" s="106">
        <v>1.3</v>
      </c>
      <c r="P2674" s="106" t="s">
        <v>714</v>
      </c>
      <c r="Q2674" s="107" t="s">
        <v>3454</v>
      </c>
      <c r="R2674" s="107" t="s">
        <v>311</v>
      </c>
    </row>
    <row r="2675" spans="2:18" ht="20.100000000000001" customHeight="1" x14ac:dyDescent="0.4">
      <c r="B2675" s="105" t="str">
        <f t="shared" si="123"/>
        <v/>
      </c>
      <c r="C2675" s="105" t="str">
        <f t="shared" si="124"/>
        <v/>
      </c>
      <c r="D2675" s="105" t="str">
        <f t="shared" si="125"/>
        <v/>
      </c>
      <c r="E2675" s="106" t="s">
        <v>2406</v>
      </c>
      <c r="F2675" s="106" t="s">
        <v>2447</v>
      </c>
      <c r="G2675" s="106" t="s">
        <v>2442</v>
      </c>
      <c r="H2675" s="106" t="s">
        <v>706</v>
      </c>
      <c r="I2675" s="106">
        <v>12</v>
      </c>
      <c r="J2675" s="106"/>
      <c r="K2675" s="106"/>
      <c r="L2675" s="106" t="s">
        <v>2443</v>
      </c>
      <c r="M2675" s="106" t="s">
        <v>924</v>
      </c>
      <c r="N2675" s="106">
        <v>0.38</v>
      </c>
      <c r="O2675" s="106">
        <v>1.3</v>
      </c>
      <c r="P2675" s="106" t="s">
        <v>714</v>
      </c>
      <c r="Q2675" s="107" t="s">
        <v>3455</v>
      </c>
      <c r="R2675" s="107" t="s">
        <v>311</v>
      </c>
    </row>
    <row r="2676" spans="2:18" ht="20.100000000000001" customHeight="1" x14ac:dyDescent="0.4">
      <c r="B2676" s="105" t="str">
        <f t="shared" si="123"/>
        <v/>
      </c>
      <c r="C2676" s="105" t="str">
        <f t="shared" si="124"/>
        <v/>
      </c>
      <c r="D2676" s="105" t="str">
        <f t="shared" si="125"/>
        <v/>
      </c>
      <c r="E2676" s="106" t="s">
        <v>2406</v>
      </c>
      <c r="F2676" s="106" t="s">
        <v>2447</v>
      </c>
      <c r="G2676" s="106" t="s">
        <v>2442</v>
      </c>
      <c r="H2676" s="106" t="s">
        <v>698</v>
      </c>
      <c r="I2676" s="106">
        <v>11</v>
      </c>
      <c r="J2676" s="106"/>
      <c r="K2676" s="106"/>
      <c r="L2676" s="106" t="s">
        <v>2443</v>
      </c>
      <c r="M2676" s="106" t="s">
        <v>924</v>
      </c>
      <c r="N2676" s="106">
        <v>0.37</v>
      </c>
      <c r="O2676" s="106">
        <v>1.3</v>
      </c>
      <c r="P2676" s="106" t="s">
        <v>714</v>
      </c>
      <c r="Q2676" s="107" t="s">
        <v>3456</v>
      </c>
      <c r="R2676" s="107" t="s">
        <v>311</v>
      </c>
    </row>
    <row r="2677" spans="2:18" ht="20.100000000000001" customHeight="1" x14ac:dyDescent="0.4">
      <c r="B2677" s="105" t="str">
        <f t="shared" si="123"/>
        <v/>
      </c>
      <c r="C2677" s="105" t="str">
        <f t="shared" si="124"/>
        <v/>
      </c>
      <c r="D2677" s="105" t="str">
        <f t="shared" si="125"/>
        <v/>
      </c>
      <c r="E2677" s="106" t="s">
        <v>2406</v>
      </c>
      <c r="F2677" s="106" t="s">
        <v>2906</v>
      </c>
      <c r="G2677" s="106" t="s">
        <v>697</v>
      </c>
      <c r="H2677" s="106" t="s">
        <v>707</v>
      </c>
      <c r="I2677" s="106">
        <v>12</v>
      </c>
      <c r="J2677" s="106"/>
      <c r="K2677" s="106"/>
      <c r="L2677" s="106" t="s">
        <v>799</v>
      </c>
      <c r="M2677" s="106" t="s">
        <v>924</v>
      </c>
      <c r="N2677" s="106">
        <v>0.43</v>
      </c>
      <c r="O2677" s="106">
        <v>1.3</v>
      </c>
      <c r="P2677" s="106" t="s">
        <v>714</v>
      </c>
      <c r="Q2677" s="107" t="s">
        <v>3457</v>
      </c>
      <c r="R2677" s="107" t="s">
        <v>311</v>
      </c>
    </row>
    <row r="2678" spans="2:18" ht="20.100000000000001" customHeight="1" x14ac:dyDescent="0.4">
      <c r="B2678" s="105" t="str">
        <f t="shared" si="123"/>
        <v/>
      </c>
      <c r="C2678" s="105" t="str">
        <f t="shared" si="124"/>
        <v/>
      </c>
      <c r="D2678" s="105" t="str">
        <f t="shared" si="125"/>
        <v/>
      </c>
      <c r="E2678" s="106" t="s">
        <v>2406</v>
      </c>
      <c r="F2678" s="106" t="s">
        <v>2906</v>
      </c>
      <c r="G2678" s="106" t="s">
        <v>697</v>
      </c>
      <c r="H2678" s="106" t="s">
        <v>1817</v>
      </c>
      <c r="I2678" s="106">
        <v>12</v>
      </c>
      <c r="J2678" s="106"/>
      <c r="K2678" s="106"/>
      <c r="L2678" s="106" t="s">
        <v>802</v>
      </c>
      <c r="M2678" s="106" t="s">
        <v>924</v>
      </c>
      <c r="N2678" s="106">
        <v>0.43</v>
      </c>
      <c r="O2678" s="106">
        <v>1.3</v>
      </c>
      <c r="P2678" s="106" t="s">
        <v>714</v>
      </c>
      <c r="Q2678" s="107" t="s">
        <v>3458</v>
      </c>
      <c r="R2678" s="107" t="s">
        <v>311</v>
      </c>
    </row>
    <row r="2679" spans="2:18" ht="20.100000000000001" customHeight="1" x14ac:dyDescent="0.4">
      <c r="B2679" s="105" t="str">
        <f t="shared" si="123"/>
        <v/>
      </c>
      <c r="C2679" s="105" t="str">
        <f t="shared" si="124"/>
        <v/>
      </c>
      <c r="D2679" s="105" t="str">
        <f t="shared" si="125"/>
        <v/>
      </c>
      <c r="E2679" s="106" t="s">
        <v>2406</v>
      </c>
      <c r="F2679" s="106" t="s">
        <v>2906</v>
      </c>
      <c r="G2679" s="106" t="s">
        <v>697</v>
      </c>
      <c r="H2679" s="106" t="s">
        <v>1027</v>
      </c>
      <c r="I2679" s="106">
        <v>12</v>
      </c>
      <c r="J2679" s="106"/>
      <c r="K2679" s="106"/>
      <c r="L2679" s="106" t="s">
        <v>819</v>
      </c>
      <c r="M2679" s="106" t="s">
        <v>924</v>
      </c>
      <c r="N2679" s="106">
        <v>0.42</v>
      </c>
      <c r="O2679" s="106">
        <v>1.3</v>
      </c>
      <c r="P2679" s="106" t="s">
        <v>714</v>
      </c>
      <c r="Q2679" s="107" t="s">
        <v>3459</v>
      </c>
      <c r="R2679" s="107" t="s">
        <v>311</v>
      </c>
    </row>
    <row r="2680" spans="2:18" ht="20.100000000000001" customHeight="1" x14ac:dyDescent="0.4">
      <c r="B2680" s="105" t="str">
        <f t="shared" si="123"/>
        <v/>
      </c>
      <c r="C2680" s="105" t="str">
        <f t="shared" si="124"/>
        <v/>
      </c>
      <c r="D2680" s="105" t="str">
        <f t="shared" si="125"/>
        <v/>
      </c>
      <c r="E2680" s="106" t="s">
        <v>2406</v>
      </c>
      <c r="F2680" s="106" t="s">
        <v>2906</v>
      </c>
      <c r="G2680" s="106" t="s">
        <v>710</v>
      </c>
      <c r="H2680" s="106" t="s">
        <v>711</v>
      </c>
      <c r="I2680" s="106">
        <v>12</v>
      </c>
      <c r="J2680" s="106"/>
      <c r="K2680" s="106"/>
      <c r="L2680" s="106" t="s">
        <v>799</v>
      </c>
      <c r="M2680" s="106" t="s">
        <v>924</v>
      </c>
      <c r="N2680" s="106">
        <v>0.43</v>
      </c>
      <c r="O2680" s="106">
        <v>1.3</v>
      </c>
      <c r="P2680" s="106" t="s">
        <v>714</v>
      </c>
      <c r="Q2680" s="107" t="s">
        <v>3460</v>
      </c>
      <c r="R2680" s="107" t="s">
        <v>311</v>
      </c>
    </row>
    <row r="2681" spans="2:18" ht="20.100000000000001" customHeight="1" x14ac:dyDescent="0.4">
      <c r="B2681" s="105" t="str">
        <f t="shared" si="123"/>
        <v/>
      </c>
      <c r="C2681" s="105" t="str">
        <f t="shared" si="124"/>
        <v/>
      </c>
      <c r="D2681" s="105" t="str">
        <f t="shared" si="125"/>
        <v/>
      </c>
      <c r="E2681" s="106" t="s">
        <v>2406</v>
      </c>
      <c r="F2681" s="106" t="s">
        <v>2906</v>
      </c>
      <c r="G2681" s="106" t="s">
        <v>710</v>
      </c>
      <c r="H2681" s="106" t="s">
        <v>711</v>
      </c>
      <c r="I2681" s="106">
        <v>12</v>
      </c>
      <c r="J2681" s="106"/>
      <c r="K2681" s="106"/>
      <c r="L2681" s="106" t="s">
        <v>802</v>
      </c>
      <c r="M2681" s="106" t="s">
        <v>924</v>
      </c>
      <c r="N2681" s="106">
        <v>0.43</v>
      </c>
      <c r="O2681" s="106">
        <v>1.3</v>
      </c>
      <c r="P2681" s="106" t="s">
        <v>714</v>
      </c>
      <c r="Q2681" s="107" t="s">
        <v>3461</v>
      </c>
      <c r="R2681" s="107" t="s">
        <v>311</v>
      </c>
    </row>
    <row r="2682" spans="2:18" ht="20.100000000000001" customHeight="1" x14ac:dyDescent="0.4">
      <c r="B2682" s="105" t="str">
        <f t="shared" si="123"/>
        <v/>
      </c>
      <c r="C2682" s="105" t="str">
        <f t="shared" si="124"/>
        <v/>
      </c>
      <c r="D2682" s="105" t="str">
        <f t="shared" si="125"/>
        <v/>
      </c>
      <c r="E2682" s="106" t="s">
        <v>2406</v>
      </c>
      <c r="F2682" s="106" t="s">
        <v>2906</v>
      </c>
      <c r="G2682" s="106" t="s">
        <v>710</v>
      </c>
      <c r="H2682" s="106" t="s">
        <v>711</v>
      </c>
      <c r="I2682" s="106">
        <v>12</v>
      </c>
      <c r="J2682" s="106"/>
      <c r="K2682" s="106"/>
      <c r="L2682" s="106" t="s">
        <v>819</v>
      </c>
      <c r="M2682" s="106" t="s">
        <v>924</v>
      </c>
      <c r="N2682" s="106">
        <v>0.42</v>
      </c>
      <c r="O2682" s="106">
        <v>1.3</v>
      </c>
      <c r="P2682" s="106" t="s">
        <v>714</v>
      </c>
      <c r="Q2682" s="107" t="s">
        <v>3462</v>
      </c>
      <c r="R2682" s="107" t="s">
        <v>311</v>
      </c>
    </row>
    <row r="2683" spans="2:18" ht="20.100000000000001" customHeight="1" x14ac:dyDescent="0.4">
      <c r="B2683" s="105" t="str">
        <f t="shared" si="123"/>
        <v/>
      </c>
      <c r="C2683" s="105" t="str">
        <f t="shared" si="124"/>
        <v/>
      </c>
      <c r="D2683" s="105" t="str">
        <f t="shared" si="125"/>
        <v/>
      </c>
      <c r="E2683" s="106" t="s">
        <v>2406</v>
      </c>
      <c r="F2683" s="106" t="s">
        <v>2906</v>
      </c>
      <c r="G2683" s="106" t="s">
        <v>721</v>
      </c>
      <c r="H2683" s="106" t="s">
        <v>722</v>
      </c>
      <c r="I2683" s="106">
        <v>12</v>
      </c>
      <c r="J2683" s="106"/>
      <c r="K2683" s="106"/>
      <c r="L2683" s="106" t="s">
        <v>799</v>
      </c>
      <c r="M2683" s="106" t="s">
        <v>924</v>
      </c>
      <c r="N2683" s="106">
        <v>0.42</v>
      </c>
      <c r="O2683" s="106">
        <v>1.3</v>
      </c>
      <c r="P2683" s="106" t="s">
        <v>714</v>
      </c>
      <c r="Q2683" s="107" t="s">
        <v>3463</v>
      </c>
      <c r="R2683" s="107" t="s">
        <v>311</v>
      </c>
    </row>
    <row r="2684" spans="2:18" ht="20.100000000000001" customHeight="1" x14ac:dyDescent="0.4">
      <c r="B2684" s="105" t="str">
        <f t="shared" si="123"/>
        <v/>
      </c>
      <c r="C2684" s="105" t="str">
        <f t="shared" si="124"/>
        <v/>
      </c>
      <c r="D2684" s="105" t="str">
        <f t="shared" si="125"/>
        <v/>
      </c>
      <c r="E2684" s="106" t="s">
        <v>2406</v>
      </c>
      <c r="F2684" s="106" t="s">
        <v>2906</v>
      </c>
      <c r="G2684" s="106" t="s">
        <v>721</v>
      </c>
      <c r="H2684" s="106" t="s">
        <v>722</v>
      </c>
      <c r="I2684" s="106">
        <v>12</v>
      </c>
      <c r="J2684" s="106"/>
      <c r="K2684" s="106"/>
      <c r="L2684" s="106" t="s">
        <v>802</v>
      </c>
      <c r="M2684" s="106" t="s">
        <v>924</v>
      </c>
      <c r="N2684" s="106">
        <v>0.42</v>
      </c>
      <c r="O2684" s="106">
        <v>1.3</v>
      </c>
      <c r="P2684" s="106" t="s">
        <v>714</v>
      </c>
      <c r="Q2684" s="107" t="s">
        <v>3464</v>
      </c>
      <c r="R2684" s="107" t="s">
        <v>311</v>
      </c>
    </row>
    <row r="2685" spans="2:18" ht="20.100000000000001" customHeight="1" x14ac:dyDescent="0.4">
      <c r="B2685" s="105" t="str">
        <f t="shared" si="123"/>
        <v/>
      </c>
      <c r="C2685" s="105" t="str">
        <f t="shared" si="124"/>
        <v/>
      </c>
      <c r="D2685" s="105" t="str">
        <f t="shared" si="125"/>
        <v/>
      </c>
      <c r="E2685" s="106" t="s">
        <v>2406</v>
      </c>
      <c r="F2685" s="106" t="s">
        <v>2906</v>
      </c>
      <c r="G2685" s="106" t="s">
        <v>721</v>
      </c>
      <c r="H2685" s="106" t="s">
        <v>722</v>
      </c>
      <c r="I2685" s="106">
        <v>12</v>
      </c>
      <c r="J2685" s="106"/>
      <c r="K2685" s="106"/>
      <c r="L2685" s="106" t="s">
        <v>819</v>
      </c>
      <c r="M2685" s="106" t="s">
        <v>924</v>
      </c>
      <c r="N2685" s="106">
        <v>0.42</v>
      </c>
      <c r="O2685" s="106">
        <v>1.3</v>
      </c>
      <c r="P2685" s="106" t="s">
        <v>714</v>
      </c>
      <c r="Q2685" s="107" t="s">
        <v>3465</v>
      </c>
      <c r="R2685" s="107" t="s">
        <v>311</v>
      </c>
    </row>
    <row r="2686" spans="2:18" ht="20.100000000000001" customHeight="1" x14ac:dyDescent="0.4">
      <c r="B2686" s="105" t="str">
        <f t="shared" si="123"/>
        <v/>
      </c>
      <c r="C2686" s="105" t="str">
        <f t="shared" si="124"/>
        <v/>
      </c>
      <c r="D2686" s="105" t="str">
        <f t="shared" si="125"/>
        <v/>
      </c>
      <c r="E2686" s="106" t="s">
        <v>2406</v>
      </c>
      <c r="F2686" s="106" t="s">
        <v>2906</v>
      </c>
      <c r="G2686" s="106" t="s">
        <v>773</v>
      </c>
      <c r="H2686" s="106" t="s">
        <v>774</v>
      </c>
      <c r="I2686" s="106">
        <v>12</v>
      </c>
      <c r="J2686" s="106"/>
      <c r="K2686" s="106"/>
      <c r="L2686" s="106" t="s">
        <v>799</v>
      </c>
      <c r="M2686" s="106" t="s">
        <v>924</v>
      </c>
      <c r="N2686" s="106">
        <v>0.4</v>
      </c>
      <c r="O2686" s="106">
        <v>1.3</v>
      </c>
      <c r="P2686" s="106" t="s">
        <v>714</v>
      </c>
      <c r="Q2686" s="107" t="s">
        <v>3466</v>
      </c>
      <c r="R2686" s="107" t="s">
        <v>311</v>
      </c>
    </row>
    <row r="2687" spans="2:18" ht="20.100000000000001" customHeight="1" x14ac:dyDescent="0.4">
      <c r="B2687" s="105" t="str">
        <f t="shared" si="123"/>
        <v/>
      </c>
      <c r="C2687" s="105" t="str">
        <f t="shared" si="124"/>
        <v/>
      </c>
      <c r="D2687" s="105" t="str">
        <f t="shared" si="125"/>
        <v/>
      </c>
      <c r="E2687" s="106" t="s">
        <v>2406</v>
      </c>
      <c r="F2687" s="106" t="s">
        <v>2906</v>
      </c>
      <c r="G2687" s="106" t="s">
        <v>778</v>
      </c>
      <c r="H2687" s="106" t="s">
        <v>779</v>
      </c>
      <c r="I2687" s="106">
        <v>12</v>
      </c>
      <c r="J2687" s="106"/>
      <c r="K2687" s="106"/>
      <c r="L2687" s="106" t="s">
        <v>799</v>
      </c>
      <c r="M2687" s="106" t="s">
        <v>924</v>
      </c>
      <c r="N2687" s="106">
        <v>0.4</v>
      </c>
      <c r="O2687" s="106">
        <v>1.3</v>
      </c>
      <c r="P2687" s="106" t="s">
        <v>714</v>
      </c>
      <c r="Q2687" s="107" t="s">
        <v>3467</v>
      </c>
      <c r="R2687" s="107" t="s">
        <v>311</v>
      </c>
    </row>
    <row r="2688" spans="2:18" ht="20.100000000000001" customHeight="1" x14ac:dyDescent="0.4">
      <c r="B2688" s="105" t="str">
        <f t="shared" si="123"/>
        <v/>
      </c>
      <c r="C2688" s="105" t="str">
        <f t="shared" si="124"/>
        <v/>
      </c>
      <c r="D2688" s="105" t="str">
        <f t="shared" si="125"/>
        <v/>
      </c>
      <c r="E2688" s="106" t="s">
        <v>2406</v>
      </c>
      <c r="F2688" s="106" t="s">
        <v>2906</v>
      </c>
      <c r="G2688" s="106" t="s">
        <v>2477</v>
      </c>
      <c r="H2688" s="106" t="s">
        <v>799</v>
      </c>
      <c r="I2688" s="106">
        <v>12</v>
      </c>
      <c r="J2688" s="106"/>
      <c r="K2688" s="106"/>
      <c r="L2688" s="106" t="s">
        <v>2478</v>
      </c>
      <c r="M2688" s="106" t="s">
        <v>924</v>
      </c>
      <c r="N2688" s="106">
        <v>0.37</v>
      </c>
      <c r="O2688" s="106">
        <v>1.3</v>
      </c>
      <c r="P2688" s="106" t="s">
        <v>714</v>
      </c>
      <c r="Q2688" s="107" t="s">
        <v>3468</v>
      </c>
      <c r="R2688" s="107" t="s">
        <v>311</v>
      </c>
    </row>
    <row r="2689" spans="2:18" ht="20.100000000000001" customHeight="1" x14ac:dyDescent="0.4">
      <c r="B2689" s="105" t="str">
        <f t="shared" si="123"/>
        <v/>
      </c>
      <c r="C2689" s="105" t="str">
        <f t="shared" si="124"/>
        <v/>
      </c>
      <c r="D2689" s="105" t="str">
        <f t="shared" si="125"/>
        <v/>
      </c>
      <c r="E2689" s="106" t="s">
        <v>2406</v>
      </c>
      <c r="F2689" s="106" t="s">
        <v>2906</v>
      </c>
      <c r="G2689" s="106" t="s">
        <v>2477</v>
      </c>
      <c r="H2689" s="106" t="s">
        <v>802</v>
      </c>
      <c r="I2689" s="106">
        <v>12</v>
      </c>
      <c r="J2689" s="106"/>
      <c r="K2689" s="106"/>
      <c r="L2689" s="106" t="s">
        <v>2478</v>
      </c>
      <c r="M2689" s="106" t="s">
        <v>924</v>
      </c>
      <c r="N2689" s="106">
        <v>0.37</v>
      </c>
      <c r="O2689" s="106">
        <v>1.3</v>
      </c>
      <c r="P2689" s="106" t="s">
        <v>714</v>
      </c>
      <c r="Q2689" s="107" t="s">
        <v>3469</v>
      </c>
      <c r="R2689" s="107" t="s">
        <v>311</v>
      </c>
    </row>
    <row r="2690" spans="2:18" ht="20.100000000000001" customHeight="1" x14ac:dyDescent="0.4">
      <c r="B2690" s="105" t="str">
        <f t="shared" si="123"/>
        <v/>
      </c>
      <c r="C2690" s="105" t="str">
        <f t="shared" si="124"/>
        <v/>
      </c>
      <c r="D2690" s="105" t="str">
        <f t="shared" si="125"/>
        <v/>
      </c>
      <c r="E2690" s="106" t="s">
        <v>2406</v>
      </c>
      <c r="F2690" s="106" t="s">
        <v>2906</v>
      </c>
      <c r="G2690" s="106" t="s">
        <v>2482</v>
      </c>
      <c r="H2690" s="106" t="s">
        <v>799</v>
      </c>
      <c r="I2690" s="106">
        <v>12</v>
      </c>
      <c r="J2690" s="106"/>
      <c r="K2690" s="106"/>
      <c r="L2690" s="106" t="s">
        <v>2483</v>
      </c>
      <c r="M2690" s="106" t="s">
        <v>924</v>
      </c>
      <c r="N2690" s="106">
        <v>0.37</v>
      </c>
      <c r="O2690" s="106">
        <v>1.3</v>
      </c>
      <c r="P2690" s="106" t="s">
        <v>714</v>
      </c>
      <c r="Q2690" s="107" t="s">
        <v>3470</v>
      </c>
      <c r="R2690" s="107" t="s">
        <v>311</v>
      </c>
    </row>
    <row r="2691" spans="2:18" ht="20.100000000000001" customHeight="1" x14ac:dyDescent="0.4">
      <c r="B2691" s="105" t="str">
        <f t="shared" si="123"/>
        <v/>
      </c>
      <c r="C2691" s="105" t="str">
        <f t="shared" si="124"/>
        <v/>
      </c>
      <c r="D2691" s="105" t="str">
        <f t="shared" si="125"/>
        <v/>
      </c>
      <c r="E2691" s="106" t="s">
        <v>2406</v>
      </c>
      <c r="F2691" s="106" t="s">
        <v>2906</v>
      </c>
      <c r="G2691" s="106" t="s">
        <v>2482</v>
      </c>
      <c r="H2691" s="106" t="s">
        <v>802</v>
      </c>
      <c r="I2691" s="106">
        <v>12</v>
      </c>
      <c r="J2691" s="106"/>
      <c r="K2691" s="106"/>
      <c r="L2691" s="106" t="s">
        <v>2483</v>
      </c>
      <c r="M2691" s="106" t="s">
        <v>924</v>
      </c>
      <c r="N2691" s="106">
        <v>0.37</v>
      </c>
      <c r="O2691" s="106">
        <v>1.3</v>
      </c>
      <c r="P2691" s="106" t="s">
        <v>714</v>
      </c>
      <c r="Q2691" s="107" t="s">
        <v>3471</v>
      </c>
      <c r="R2691" s="107" t="s">
        <v>311</v>
      </c>
    </row>
    <row r="2692" spans="2:18" ht="20.100000000000001" customHeight="1" x14ac:dyDescent="0.4">
      <c r="B2692" s="105" t="str">
        <f t="shared" si="123"/>
        <v/>
      </c>
      <c r="C2692" s="105" t="str">
        <f t="shared" si="124"/>
        <v/>
      </c>
      <c r="D2692" s="105" t="str">
        <f t="shared" si="125"/>
        <v/>
      </c>
      <c r="E2692" s="106" t="s">
        <v>2406</v>
      </c>
      <c r="F2692" s="106" t="s">
        <v>2906</v>
      </c>
      <c r="G2692" s="106" t="s">
        <v>2437</v>
      </c>
      <c r="H2692" s="106" t="s">
        <v>2438</v>
      </c>
      <c r="I2692" s="106">
        <v>12</v>
      </c>
      <c r="J2692" s="106"/>
      <c r="K2692" s="106"/>
      <c r="L2692" s="106" t="s">
        <v>799</v>
      </c>
      <c r="M2692" s="106" t="s">
        <v>924</v>
      </c>
      <c r="N2692" s="106">
        <v>0.39</v>
      </c>
      <c r="O2692" s="106">
        <v>1.3</v>
      </c>
      <c r="P2692" s="106" t="s">
        <v>714</v>
      </c>
      <c r="Q2692" s="107" t="s">
        <v>3472</v>
      </c>
      <c r="R2692" s="107" t="s">
        <v>311</v>
      </c>
    </row>
    <row r="2693" spans="2:18" ht="20.100000000000001" customHeight="1" x14ac:dyDescent="0.4">
      <c r="B2693" s="105" t="str">
        <f t="shared" si="123"/>
        <v/>
      </c>
      <c r="C2693" s="105" t="str">
        <f t="shared" si="124"/>
        <v/>
      </c>
      <c r="D2693" s="105" t="str">
        <f t="shared" si="125"/>
        <v/>
      </c>
      <c r="E2693" s="106" t="s">
        <v>2406</v>
      </c>
      <c r="F2693" s="106" t="s">
        <v>2906</v>
      </c>
      <c r="G2693" s="106" t="s">
        <v>2442</v>
      </c>
      <c r="H2693" s="106" t="s">
        <v>2443</v>
      </c>
      <c r="I2693" s="106">
        <v>12</v>
      </c>
      <c r="J2693" s="106"/>
      <c r="K2693" s="106"/>
      <c r="L2693" s="106" t="s">
        <v>799</v>
      </c>
      <c r="M2693" s="106" t="s">
        <v>924</v>
      </c>
      <c r="N2693" s="106">
        <v>0.39</v>
      </c>
      <c r="O2693" s="106">
        <v>1.3</v>
      </c>
      <c r="P2693" s="106" t="s">
        <v>714</v>
      </c>
      <c r="Q2693" s="107" t="s">
        <v>3473</v>
      </c>
      <c r="R2693" s="107" t="s">
        <v>311</v>
      </c>
    </row>
    <row r="2694" spans="2:18" ht="20.100000000000001" customHeight="1" x14ac:dyDescent="0.4">
      <c r="B2694" s="105" t="str">
        <f t="shared" si="123"/>
        <v/>
      </c>
      <c r="C2694" s="105" t="str">
        <f t="shared" si="124"/>
        <v/>
      </c>
      <c r="D2694" s="105" t="str">
        <f t="shared" si="125"/>
        <v/>
      </c>
      <c r="E2694" s="106" t="s">
        <v>2406</v>
      </c>
      <c r="F2694" s="106" t="s">
        <v>2906</v>
      </c>
      <c r="G2694" s="106" t="s">
        <v>697</v>
      </c>
      <c r="H2694" s="106" t="s">
        <v>799</v>
      </c>
      <c r="I2694" s="106">
        <v>12</v>
      </c>
      <c r="J2694" s="106"/>
      <c r="K2694" s="106"/>
      <c r="L2694" s="106" t="s">
        <v>707</v>
      </c>
      <c r="M2694" s="106" t="s">
        <v>924</v>
      </c>
      <c r="N2694" s="106">
        <v>0.37</v>
      </c>
      <c r="O2694" s="106">
        <v>1.3</v>
      </c>
      <c r="P2694" s="106" t="s">
        <v>714</v>
      </c>
      <c r="Q2694" s="107" t="s">
        <v>3474</v>
      </c>
      <c r="R2694" s="107" t="s">
        <v>311</v>
      </c>
    </row>
    <row r="2695" spans="2:18" ht="20.100000000000001" customHeight="1" x14ac:dyDescent="0.4">
      <c r="B2695" s="105" t="str">
        <f t="shared" si="123"/>
        <v/>
      </c>
      <c r="C2695" s="105" t="str">
        <f t="shared" si="124"/>
        <v/>
      </c>
      <c r="D2695" s="105" t="str">
        <f t="shared" si="125"/>
        <v/>
      </c>
      <c r="E2695" s="106" t="s">
        <v>2406</v>
      </c>
      <c r="F2695" s="106" t="s">
        <v>2906</v>
      </c>
      <c r="G2695" s="106" t="s">
        <v>697</v>
      </c>
      <c r="H2695" s="106" t="s">
        <v>802</v>
      </c>
      <c r="I2695" s="106">
        <v>12</v>
      </c>
      <c r="J2695" s="106"/>
      <c r="K2695" s="106"/>
      <c r="L2695" s="106" t="s">
        <v>1817</v>
      </c>
      <c r="M2695" s="106" t="s">
        <v>924</v>
      </c>
      <c r="N2695" s="106">
        <v>0.37</v>
      </c>
      <c r="O2695" s="106">
        <v>1.3</v>
      </c>
      <c r="P2695" s="106" t="s">
        <v>714</v>
      </c>
      <c r="Q2695" s="107" t="s">
        <v>3475</v>
      </c>
      <c r="R2695" s="107" t="s">
        <v>311</v>
      </c>
    </row>
    <row r="2696" spans="2:18" ht="20.100000000000001" customHeight="1" x14ac:dyDescent="0.4">
      <c r="B2696" s="105" t="str">
        <f t="shared" si="123"/>
        <v/>
      </c>
      <c r="C2696" s="105" t="str">
        <f t="shared" si="124"/>
        <v/>
      </c>
      <c r="D2696" s="105" t="str">
        <f t="shared" si="125"/>
        <v/>
      </c>
      <c r="E2696" s="106" t="s">
        <v>2406</v>
      </c>
      <c r="F2696" s="106" t="s">
        <v>2906</v>
      </c>
      <c r="G2696" s="106" t="s">
        <v>710</v>
      </c>
      <c r="H2696" s="106" t="s">
        <v>799</v>
      </c>
      <c r="I2696" s="106">
        <v>12</v>
      </c>
      <c r="J2696" s="106"/>
      <c r="K2696" s="106"/>
      <c r="L2696" s="106" t="s">
        <v>711</v>
      </c>
      <c r="M2696" s="106" t="s">
        <v>924</v>
      </c>
      <c r="N2696" s="106">
        <v>0.37</v>
      </c>
      <c r="O2696" s="106">
        <v>1.3</v>
      </c>
      <c r="P2696" s="106" t="s">
        <v>714</v>
      </c>
      <c r="Q2696" s="107" t="s">
        <v>3476</v>
      </c>
      <c r="R2696" s="107" t="s">
        <v>311</v>
      </c>
    </row>
    <row r="2697" spans="2:18" ht="20.100000000000001" customHeight="1" x14ac:dyDescent="0.4">
      <c r="B2697" s="105" t="str">
        <f t="shared" si="123"/>
        <v/>
      </c>
      <c r="C2697" s="105" t="str">
        <f t="shared" si="124"/>
        <v/>
      </c>
      <c r="D2697" s="105" t="str">
        <f t="shared" si="125"/>
        <v/>
      </c>
      <c r="E2697" s="106" t="s">
        <v>2406</v>
      </c>
      <c r="F2697" s="106" t="s">
        <v>2906</v>
      </c>
      <c r="G2697" s="106" t="s">
        <v>710</v>
      </c>
      <c r="H2697" s="106" t="s">
        <v>802</v>
      </c>
      <c r="I2697" s="106">
        <v>12</v>
      </c>
      <c r="J2697" s="106"/>
      <c r="K2697" s="106"/>
      <c r="L2697" s="106" t="s">
        <v>711</v>
      </c>
      <c r="M2697" s="106" t="s">
        <v>924</v>
      </c>
      <c r="N2697" s="106">
        <v>0.37</v>
      </c>
      <c r="O2697" s="106">
        <v>1.3</v>
      </c>
      <c r="P2697" s="106" t="s">
        <v>714</v>
      </c>
      <c r="Q2697" s="107" t="s">
        <v>3477</v>
      </c>
      <c r="R2697" s="107" t="s">
        <v>311</v>
      </c>
    </row>
    <row r="2698" spans="2:18" ht="20.100000000000001" customHeight="1" x14ac:dyDescent="0.4">
      <c r="B2698" s="105" t="str">
        <f t="shared" si="123"/>
        <v/>
      </c>
      <c r="C2698" s="105" t="str">
        <f t="shared" si="124"/>
        <v/>
      </c>
      <c r="D2698" s="105" t="str">
        <f t="shared" si="125"/>
        <v/>
      </c>
      <c r="E2698" s="106" t="s">
        <v>2406</v>
      </c>
      <c r="F2698" s="106" t="s">
        <v>2906</v>
      </c>
      <c r="G2698" s="106" t="s">
        <v>721</v>
      </c>
      <c r="H2698" s="106" t="s">
        <v>799</v>
      </c>
      <c r="I2698" s="106">
        <v>12</v>
      </c>
      <c r="J2698" s="106"/>
      <c r="K2698" s="106"/>
      <c r="L2698" s="106" t="s">
        <v>722</v>
      </c>
      <c r="M2698" s="106" t="s">
        <v>924</v>
      </c>
      <c r="N2698" s="106">
        <v>0.37</v>
      </c>
      <c r="O2698" s="106">
        <v>1.3</v>
      </c>
      <c r="P2698" s="106" t="s">
        <v>714</v>
      </c>
      <c r="Q2698" s="107" t="s">
        <v>3478</v>
      </c>
      <c r="R2698" s="107" t="s">
        <v>311</v>
      </c>
    </row>
    <row r="2699" spans="2:18" ht="20.100000000000001" customHeight="1" x14ac:dyDescent="0.4">
      <c r="B2699" s="105" t="str">
        <f t="shared" si="123"/>
        <v/>
      </c>
      <c r="C2699" s="105" t="str">
        <f t="shared" si="124"/>
        <v/>
      </c>
      <c r="D2699" s="105" t="str">
        <f t="shared" si="125"/>
        <v/>
      </c>
      <c r="E2699" s="106" t="s">
        <v>2406</v>
      </c>
      <c r="F2699" s="106" t="s">
        <v>2906</v>
      </c>
      <c r="G2699" s="106" t="s">
        <v>721</v>
      </c>
      <c r="H2699" s="106" t="s">
        <v>802</v>
      </c>
      <c r="I2699" s="106">
        <v>12</v>
      </c>
      <c r="J2699" s="106"/>
      <c r="K2699" s="106"/>
      <c r="L2699" s="106" t="s">
        <v>722</v>
      </c>
      <c r="M2699" s="106" t="s">
        <v>924</v>
      </c>
      <c r="N2699" s="106">
        <v>0.37</v>
      </c>
      <c r="O2699" s="106">
        <v>1.3</v>
      </c>
      <c r="P2699" s="106" t="s">
        <v>714</v>
      </c>
      <c r="Q2699" s="107" t="s">
        <v>3479</v>
      </c>
      <c r="R2699" s="107" t="s">
        <v>311</v>
      </c>
    </row>
    <row r="2700" spans="2:18" ht="20.100000000000001" customHeight="1" x14ac:dyDescent="0.4">
      <c r="B2700" s="105" t="str">
        <f t="shared" si="123"/>
        <v/>
      </c>
      <c r="C2700" s="105" t="str">
        <f t="shared" si="124"/>
        <v/>
      </c>
      <c r="D2700" s="105" t="str">
        <f t="shared" si="125"/>
        <v/>
      </c>
      <c r="E2700" s="106" t="s">
        <v>2406</v>
      </c>
      <c r="F2700" s="106" t="s">
        <v>2906</v>
      </c>
      <c r="G2700" s="106" t="s">
        <v>773</v>
      </c>
      <c r="H2700" s="106" t="s">
        <v>799</v>
      </c>
      <c r="I2700" s="106">
        <v>12</v>
      </c>
      <c r="J2700" s="106"/>
      <c r="K2700" s="106"/>
      <c r="L2700" s="106" t="s">
        <v>774</v>
      </c>
      <c r="M2700" s="106" t="s">
        <v>924</v>
      </c>
      <c r="N2700" s="106">
        <v>0.37</v>
      </c>
      <c r="O2700" s="106">
        <v>1.3</v>
      </c>
      <c r="P2700" s="106" t="s">
        <v>714</v>
      </c>
      <c r="Q2700" s="107" t="s">
        <v>3480</v>
      </c>
      <c r="R2700" s="107" t="s">
        <v>311</v>
      </c>
    </row>
    <row r="2701" spans="2:18" ht="20.100000000000001" customHeight="1" x14ac:dyDescent="0.4">
      <c r="B2701" s="105" t="str">
        <f t="shared" si="123"/>
        <v/>
      </c>
      <c r="C2701" s="105" t="str">
        <f t="shared" si="124"/>
        <v/>
      </c>
      <c r="D2701" s="105" t="str">
        <f t="shared" si="125"/>
        <v/>
      </c>
      <c r="E2701" s="106" t="s">
        <v>2406</v>
      </c>
      <c r="F2701" s="106" t="s">
        <v>2906</v>
      </c>
      <c r="G2701" s="106" t="s">
        <v>778</v>
      </c>
      <c r="H2701" s="106" t="s">
        <v>799</v>
      </c>
      <c r="I2701" s="106">
        <v>12</v>
      </c>
      <c r="J2701" s="106"/>
      <c r="K2701" s="106"/>
      <c r="L2701" s="106" t="s">
        <v>779</v>
      </c>
      <c r="M2701" s="106" t="s">
        <v>924</v>
      </c>
      <c r="N2701" s="106">
        <v>0.37</v>
      </c>
      <c r="O2701" s="106">
        <v>1.3</v>
      </c>
      <c r="P2701" s="106" t="s">
        <v>714</v>
      </c>
      <c r="Q2701" s="107" t="s">
        <v>3481</v>
      </c>
      <c r="R2701" s="107" t="s">
        <v>311</v>
      </c>
    </row>
    <row r="2702" spans="2:18" ht="20.100000000000001" customHeight="1" x14ac:dyDescent="0.4">
      <c r="B2702" s="105" t="str">
        <f t="shared" si="123"/>
        <v/>
      </c>
      <c r="C2702" s="105" t="str">
        <f t="shared" si="124"/>
        <v/>
      </c>
      <c r="D2702" s="105" t="str">
        <f t="shared" si="125"/>
        <v/>
      </c>
      <c r="E2702" s="106" t="s">
        <v>2406</v>
      </c>
      <c r="F2702" s="106" t="s">
        <v>2906</v>
      </c>
      <c r="G2702" s="106" t="s">
        <v>2437</v>
      </c>
      <c r="H2702" s="106" t="s">
        <v>799</v>
      </c>
      <c r="I2702" s="106">
        <v>12</v>
      </c>
      <c r="J2702" s="106"/>
      <c r="K2702" s="106"/>
      <c r="L2702" s="106" t="s">
        <v>2438</v>
      </c>
      <c r="M2702" s="106" t="s">
        <v>924</v>
      </c>
      <c r="N2702" s="106">
        <v>0.36</v>
      </c>
      <c r="O2702" s="106">
        <v>1.3</v>
      </c>
      <c r="P2702" s="106" t="s">
        <v>714</v>
      </c>
      <c r="Q2702" s="107" t="s">
        <v>3482</v>
      </c>
      <c r="R2702" s="107" t="s">
        <v>311</v>
      </c>
    </row>
    <row r="2703" spans="2:18" ht="20.100000000000001" customHeight="1" x14ac:dyDescent="0.4">
      <c r="B2703" s="105" t="str">
        <f t="shared" si="123"/>
        <v/>
      </c>
      <c r="C2703" s="105" t="str">
        <f t="shared" si="124"/>
        <v/>
      </c>
      <c r="D2703" s="105" t="str">
        <f t="shared" si="125"/>
        <v/>
      </c>
      <c r="E2703" s="106" t="s">
        <v>2406</v>
      </c>
      <c r="F2703" s="106" t="s">
        <v>2906</v>
      </c>
      <c r="G2703" s="106" t="s">
        <v>2442</v>
      </c>
      <c r="H2703" s="106" t="s">
        <v>799</v>
      </c>
      <c r="I2703" s="106">
        <v>12</v>
      </c>
      <c r="J2703" s="106"/>
      <c r="K2703" s="106"/>
      <c r="L2703" s="106" t="s">
        <v>2443</v>
      </c>
      <c r="M2703" s="106" t="s">
        <v>924</v>
      </c>
      <c r="N2703" s="106">
        <v>0.36</v>
      </c>
      <c r="O2703" s="106">
        <v>1.3</v>
      </c>
      <c r="P2703" s="106" t="s">
        <v>714</v>
      </c>
      <c r="Q2703" s="107" t="s">
        <v>3483</v>
      </c>
      <c r="R2703" s="107" t="s">
        <v>311</v>
      </c>
    </row>
    <row r="2704" spans="2:18" ht="20.100000000000001" customHeight="1" x14ac:dyDescent="0.4">
      <c r="B2704" s="105" t="str">
        <f t="shared" ref="B2704:B2767" si="126">IF(OR($C$10="",$C$11=""),"",IFERROR(IF(AND($U$22&lt;&gt;R2704,$V$22&lt;&gt;R2704),"－",IF(AND(COUNTIF($C$10,"*樹脂スペーサー*")&gt;0,OR(M2704="空気",F2704="一般",F2704="一般ＰＧ")),"－",IF(AND($W$25&gt;0,$W$25&gt;=O2704),$U$25,IF(AND($W$26&gt;0,$W$26&gt;=O2704),$U$26,IF(AND($W$27&gt;0,$W$27&gt;=O2704),$U$27,IF(AND($W$28&gt;0,$W$28&gt;=O2704),$U$28,IF(AND($W$29&gt;0,$W$29&gt;=O2704),$U$29,IF(AND($W$30&gt;0,$W$30&gt;=O2704),$U$30,IF(AND($W$31&gt;0,$W$31&gt;=O2704),$U$31,"－"))))))))),"－"))</f>
        <v/>
      </c>
      <c r="C2704" s="105" t="str">
        <f t="shared" ref="C2704:C2767" si="127">IF(B2704="","",IF(B2704&lt;&gt;"－",VLOOKUP(B2704,$U$25:$V$31,2,FALSE),"－"))</f>
        <v/>
      </c>
      <c r="D2704" s="105" t="str">
        <f t="shared" ref="D2704:D2767" si="128">IF($H$9="","",IF($V$38&lt;&gt;"断熱等","－",IF(AND(COUNTIF($V$34,"*樹脂スペーサー*")&gt;0,OR(M2704="空気",F2704="一般",F2704="一般ＰＧ")),"－",IF(AND($V$35&lt;&gt;R2704,$W$35&lt;&gt;R2704),"－",IF(MID($H$9,10,1)="Z",IF(N2704&lt;=0.65,"○","－"),IF($V$36&gt;=O2704,"○","－"))))))</f>
        <v/>
      </c>
      <c r="E2704" s="106" t="s">
        <v>2406</v>
      </c>
      <c r="F2704" s="106" t="s">
        <v>2829</v>
      </c>
      <c r="G2704" s="106" t="s">
        <v>697</v>
      </c>
      <c r="H2704" s="106" t="s">
        <v>2438</v>
      </c>
      <c r="I2704" s="106">
        <v>12</v>
      </c>
      <c r="J2704" s="106"/>
      <c r="K2704" s="106"/>
      <c r="L2704" s="106" t="s">
        <v>729</v>
      </c>
      <c r="M2704" s="106" t="s">
        <v>924</v>
      </c>
      <c r="N2704" s="106">
        <v>0.52</v>
      </c>
      <c r="O2704" s="106">
        <v>1.3</v>
      </c>
      <c r="P2704" s="106" t="s">
        <v>2499</v>
      </c>
      <c r="Q2704" s="107" t="s">
        <v>3484</v>
      </c>
      <c r="R2704" s="107" t="s">
        <v>131</v>
      </c>
    </row>
    <row r="2705" spans="2:18" ht="20.100000000000001" customHeight="1" x14ac:dyDescent="0.4">
      <c r="B2705" s="105" t="str">
        <f t="shared" si="126"/>
        <v/>
      </c>
      <c r="C2705" s="105" t="str">
        <f t="shared" si="127"/>
        <v/>
      </c>
      <c r="D2705" s="105" t="str">
        <f t="shared" si="128"/>
        <v/>
      </c>
      <c r="E2705" s="106" t="s">
        <v>2406</v>
      </c>
      <c r="F2705" s="106" t="s">
        <v>2829</v>
      </c>
      <c r="G2705" s="106" t="s">
        <v>710</v>
      </c>
      <c r="H2705" s="106" t="s">
        <v>2443</v>
      </c>
      <c r="I2705" s="106">
        <v>12</v>
      </c>
      <c r="J2705" s="106"/>
      <c r="K2705" s="106"/>
      <c r="L2705" s="106" t="s">
        <v>729</v>
      </c>
      <c r="M2705" s="106" t="s">
        <v>924</v>
      </c>
      <c r="N2705" s="106">
        <v>0.52</v>
      </c>
      <c r="O2705" s="106">
        <v>1.3</v>
      </c>
      <c r="P2705" s="106" t="s">
        <v>2499</v>
      </c>
      <c r="Q2705" s="107" t="s">
        <v>3485</v>
      </c>
      <c r="R2705" s="107" t="s">
        <v>131</v>
      </c>
    </row>
    <row r="2706" spans="2:18" ht="20.100000000000001" customHeight="1" x14ac:dyDescent="0.4">
      <c r="B2706" s="105" t="str">
        <f t="shared" si="126"/>
        <v/>
      </c>
      <c r="C2706" s="105" t="str">
        <f t="shared" si="127"/>
        <v/>
      </c>
      <c r="D2706" s="105" t="str">
        <f t="shared" si="128"/>
        <v/>
      </c>
      <c r="E2706" s="106" t="s">
        <v>2406</v>
      </c>
      <c r="F2706" s="106" t="s">
        <v>2829</v>
      </c>
      <c r="G2706" s="106" t="s">
        <v>2747</v>
      </c>
      <c r="H2706" s="106" t="s">
        <v>2748</v>
      </c>
      <c r="I2706" s="106">
        <v>13</v>
      </c>
      <c r="J2706" s="106"/>
      <c r="K2706" s="106"/>
      <c r="L2706" s="106" t="s">
        <v>733</v>
      </c>
      <c r="M2706" s="106" t="s">
        <v>924</v>
      </c>
      <c r="N2706" s="106">
        <v>0.56999999999999995</v>
      </c>
      <c r="O2706" s="106">
        <v>1.3</v>
      </c>
      <c r="P2706" s="106" t="s">
        <v>2499</v>
      </c>
      <c r="Q2706" s="107" t="s">
        <v>3486</v>
      </c>
      <c r="R2706" s="107" t="s">
        <v>131</v>
      </c>
    </row>
    <row r="2707" spans="2:18" ht="20.100000000000001" customHeight="1" x14ac:dyDescent="0.4">
      <c r="B2707" s="105" t="str">
        <f t="shared" si="126"/>
        <v/>
      </c>
      <c r="C2707" s="105" t="str">
        <f t="shared" si="127"/>
        <v/>
      </c>
      <c r="D2707" s="105" t="str">
        <f t="shared" si="128"/>
        <v/>
      </c>
      <c r="E2707" s="106" t="s">
        <v>2406</v>
      </c>
      <c r="F2707" s="106" t="s">
        <v>2829</v>
      </c>
      <c r="G2707" s="106" t="s">
        <v>2747</v>
      </c>
      <c r="H2707" s="106" t="s">
        <v>2748</v>
      </c>
      <c r="I2707" s="106">
        <v>12</v>
      </c>
      <c r="J2707" s="106"/>
      <c r="K2707" s="106"/>
      <c r="L2707" s="106" t="s">
        <v>765</v>
      </c>
      <c r="M2707" s="106" t="s">
        <v>924</v>
      </c>
      <c r="N2707" s="106">
        <v>0.56999999999999995</v>
      </c>
      <c r="O2707" s="106">
        <v>1.3</v>
      </c>
      <c r="P2707" s="106" t="s">
        <v>2499</v>
      </c>
      <c r="Q2707" s="107" t="s">
        <v>3487</v>
      </c>
      <c r="R2707" s="107" t="s">
        <v>131</v>
      </c>
    </row>
    <row r="2708" spans="2:18" ht="20.100000000000001" customHeight="1" x14ac:dyDescent="0.4">
      <c r="B2708" s="105" t="str">
        <f t="shared" si="126"/>
        <v/>
      </c>
      <c r="C2708" s="105" t="str">
        <f t="shared" si="127"/>
        <v/>
      </c>
      <c r="D2708" s="105" t="str">
        <f t="shared" si="128"/>
        <v/>
      </c>
      <c r="E2708" s="106" t="s">
        <v>2406</v>
      </c>
      <c r="F2708" s="106" t="s">
        <v>2407</v>
      </c>
      <c r="G2708" s="106" t="s">
        <v>697</v>
      </c>
      <c r="H2708" s="106" t="s">
        <v>2438</v>
      </c>
      <c r="I2708" s="106">
        <v>12</v>
      </c>
      <c r="J2708" s="106"/>
      <c r="K2708" s="106"/>
      <c r="L2708" s="106" t="s">
        <v>706</v>
      </c>
      <c r="M2708" s="106" t="s">
        <v>924</v>
      </c>
      <c r="N2708" s="106">
        <v>0.42</v>
      </c>
      <c r="O2708" s="106">
        <v>1.3</v>
      </c>
      <c r="P2708" s="106" t="s">
        <v>2499</v>
      </c>
      <c r="Q2708" s="107" t="s">
        <v>3488</v>
      </c>
      <c r="R2708" s="107" t="s">
        <v>131</v>
      </c>
    </row>
    <row r="2709" spans="2:18" ht="20.100000000000001" customHeight="1" x14ac:dyDescent="0.4">
      <c r="B2709" s="105" t="str">
        <f t="shared" si="126"/>
        <v/>
      </c>
      <c r="C2709" s="105" t="str">
        <f t="shared" si="127"/>
        <v/>
      </c>
      <c r="D2709" s="105" t="str">
        <f t="shared" si="128"/>
        <v/>
      </c>
      <c r="E2709" s="106" t="s">
        <v>2406</v>
      </c>
      <c r="F2709" s="106" t="s">
        <v>2407</v>
      </c>
      <c r="G2709" s="106" t="s">
        <v>697</v>
      </c>
      <c r="H2709" s="106" t="s">
        <v>2438</v>
      </c>
      <c r="I2709" s="106">
        <v>11</v>
      </c>
      <c r="J2709" s="106"/>
      <c r="K2709" s="106"/>
      <c r="L2709" s="106" t="s">
        <v>698</v>
      </c>
      <c r="M2709" s="106" t="s">
        <v>924</v>
      </c>
      <c r="N2709" s="106">
        <v>0.42</v>
      </c>
      <c r="O2709" s="106">
        <v>1.3</v>
      </c>
      <c r="P2709" s="106" t="s">
        <v>2499</v>
      </c>
      <c r="Q2709" s="107" t="s">
        <v>3489</v>
      </c>
      <c r="R2709" s="107" t="s">
        <v>131</v>
      </c>
    </row>
    <row r="2710" spans="2:18" ht="20.100000000000001" customHeight="1" x14ac:dyDescent="0.4">
      <c r="B2710" s="105" t="str">
        <f t="shared" si="126"/>
        <v/>
      </c>
      <c r="C2710" s="105" t="str">
        <f t="shared" si="127"/>
        <v/>
      </c>
      <c r="D2710" s="105" t="str">
        <f t="shared" si="128"/>
        <v/>
      </c>
      <c r="E2710" s="106" t="s">
        <v>2406</v>
      </c>
      <c r="F2710" s="106" t="s">
        <v>2407</v>
      </c>
      <c r="G2710" s="106" t="s">
        <v>710</v>
      </c>
      <c r="H2710" s="106" t="s">
        <v>2443</v>
      </c>
      <c r="I2710" s="106">
        <v>12</v>
      </c>
      <c r="J2710" s="106"/>
      <c r="K2710" s="106"/>
      <c r="L2710" s="106" t="s">
        <v>706</v>
      </c>
      <c r="M2710" s="106" t="s">
        <v>924</v>
      </c>
      <c r="N2710" s="106">
        <v>0.42</v>
      </c>
      <c r="O2710" s="106">
        <v>1.3</v>
      </c>
      <c r="P2710" s="106" t="s">
        <v>2499</v>
      </c>
      <c r="Q2710" s="107" t="s">
        <v>3490</v>
      </c>
      <c r="R2710" s="107" t="s">
        <v>131</v>
      </c>
    </row>
    <row r="2711" spans="2:18" ht="20.100000000000001" customHeight="1" x14ac:dyDescent="0.4">
      <c r="B2711" s="105" t="str">
        <f t="shared" si="126"/>
        <v/>
      </c>
      <c r="C2711" s="105" t="str">
        <f t="shared" si="127"/>
        <v/>
      </c>
      <c r="D2711" s="105" t="str">
        <f t="shared" si="128"/>
        <v/>
      </c>
      <c r="E2711" s="106" t="s">
        <v>2406</v>
      </c>
      <c r="F2711" s="106" t="s">
        <v>2407</v>
      </c>
      <c r="G2711" s="106" t="s">
        <v>710</v>
      </c>
      <c r="H2711" s="106" t="s">
        <v>2443</v>
      </c>
      <c r="I2711" s="106">
        <v>11</v>
      </c>
      <c r="J2711" s="106"/>
      <c r="K2711" s="106"/>
      <c r="L2711" s="106" t="s">
        <v>698</v>
      </c>
      <c r="M2711" s="106" t="s">
        <v>924</v>
      </c>
      <c r="N2711" s="106">
        <v>0.42</v>
      </c>
      <c r="O2711" s="106">
        <v>1.3</v>
      </c>
      <c r="P2711" s="106" t="s">
        <v>2499</v>
      </c>
      <c r="Q2711" s="107" t="s">
        <v>3491</v>
      </c>
      <c r="R2711" s="107" t="s">
        <v>131</v>
      </c>
    </row>
    <row r="2712" spans="2:18" ht="20.100000000000001" customHeight="1" x14ac:dyDescent="0.4">
      <c r="B2712" s="105" t="str">
        <f t="shared" si="126"/>
        <v/>
      </c>
      <c r="C2712" s="105" t="str">
        <f t="shared" si="127"/>
        <v/>
      </c>
      <c r="D2712" s="105" t="str">
        <f t="shared" si="128"/>
        <v/>
      </c>
      <c r="E2712" s="106" t="s">
        <v>2406</v>
      </c>
      <c r="F2712" s="106" t="s">
        <v>2407</v>
      </c>
      <c r="G2712" s="106" t="s">
        <v>2747</v>
      </c>
      <c r="H2712" s="106" t="s">
        <v>2748</v>
      </c>
      <c r="I2712" s="106">
        <v>12</v>
      </c>
      <c r="J2712" s="106"/>
      <c r="K2712" s="106"/>
      <c r="L2712" s="106" t="s">
        <v>717</v>
      </c>
      <c r="M2712" s="106" t="s">
        <v>924</v>
      </c>
      <c r="N2712" s="106">
        <v>0.45</v>
      </c>
      <c r="O2712" s="106">
        <v>1.3</v>
      </c>
      <c r="P2712" s="106" t="s">
        <v>2499</v>
      </c>
      <c r="Q2712" s="107" t="s">
        <v>3492</v>
      </c>
      <c r="R2712" s="107" t="s">
        <v>131</v>
      </c>
    </row>
    <row r="2713" spans="2:18" ht="20.100000000000001" customHeight="1" x14ac:dyDescent="0.4">
      <c r="B2713" s="105" t="str">
        <f t="shared" si="126"/>
        <v/>
      </c>
      <c r="C2713" s="105" t="str">
        <f t="shared" si="127"/>
        <v/>
      </c>
      <c r="D2713" s="105" t="str">
        <f t="shared" si="128"/>
        <v/>
      </c>
      <c r="E2713" s="106" t="s">
        <v>2406</v>
      </c>
      <c r="F2713" s="106" t="s">
        <v>2407</v>
      </c>
      <c r="G2713" s="106" t="s">
        <v>2747</v>
      </c>
      <c r="H2713" s="106" t="s">
        <v>3493</v>
      </c>
      <c r="I2713" s="106">
        <v>11</v>
      </c>
      <c r="J2713" s="106"/>
      <c r="K2713" s="106"/>
      <c r="L2713" s="106" t="s">
        <v>698</v>
      </c>
      <c r="M2713" s="106" t="s">
        <v>924</v>
      </c>
      <c r="N2713" s="106">
        <v>0.45</v>
      </c>
      <c r="O2713" s="106">
        <v>1.3</v>
      </c>
      <c r="P2713" s="106" t="s">
        <v>2499</v>
      </c>
      <c r="Q2713" s="107" t="s">
        <v>3494</v>
      </c>
      <c r="R2713" s="107" t="s">
        <v>131</v>
      </c>
    </row>
    <row r="2714" spans="2:18" ht="20.100000000000001" customHeight="1" x14ac:dyDescent="0.4">
      <c r="B2714" s="105" t="str">
        <f t="shared" si="126"/>
        <v/>
      </c>
      <c r="C2714" s="105" t="str">
        <f t="shared" si="127"/>
        <v/>
      </c>
      <c r="D2714" s="105" t="str">
        <f t="shared" si="128"/>
        <v/>
      </c>
      <c r="E2714" s="106" t="s">
        <v>2406</v>
      </c>
      <c r="F2714" s="106" t="s">
        <v>2829</v>
      </c>
      <c r="G2714" s="106" t="s">
        <v>773</v>
      </c>
      <c r="H2714" s="106" t="s">
        <v>2438</v>
      </c>
      <c r="I2714" s="106">
        <v>12</v>
      </c>
      <c r="J2714" s="106"/>
      <c r="K2714" s="106"/>
      <c r="L2714" s="106" t="s">
        <v>3495</v>
      </c>
      <c r="M2714" s="106" t="s">
        <v>924</v>
      </c>
      <c r="N2714" s="106">
        <v>0.51</v>
      </c>
      <c r="O2714" s="106">
        <v>1.3</v>
      </c>
      <c r="P2714" s="106" t="s">
        <v>2511</v>
      </c>
      <c r="Q2714" s="107" t="s">
        <v>3496</v>
      </c>
      <c r="R2714" s="107" t="s">
        <v>127</v>
      </c>
    </row>
    <row r="2715" spans="2:18" ht="20.100000000000001" customHeight="1" x14ac:dyDescent="0.4">
      <c r="B2715" s="105" t="str">
        <f t="shared" si="126"/>
        <v/>
      </c>
      <c r="C2715" s="105" t="str">
        <f t="shared" si="127"/>
        <v/>
      </c>
      <c r="D2715" s="105" t="str">
        <f t="shared" si="128"/>
        <v/>
      </c>
      <c r="E2715" s="106" t="s">
        <v>2406</v>
      </c>
      <c r="F2715" s="106" t="s">
        <v>2829</v>
      </c>
      <c r="G2715" s="106" t="s">
        <v>778</v>
      </c>
      <c r="H2715" s="106" t="s">
        <v>2443</v>
      </c>
      <c r="I2715" s="106">
        <v>12</v>
      </c>
      <c r="J2715" s="106"/>
      <c r="K2715" s="106"/>
      <c r="L2715" s="106" t="s">
        <v>3495</v>
      </c>
      <c r="M2715" s="106" t="s">
        <v>924</v>
      </c>
      <c r="N2715" s="106">
        <v>0.51</v>
      </c>
      <c r="O2715" s="106">
        <v>1.3</v>
      </c>
      <c r="P2715" s="106" t="s">
        <v>2511</v>
      </c>
      <c r="Q2715" s="107" t="s">
        <v>3497</v>
      </c>
      <c r="R2715" s="107" t="s">
        <v>127</v>
      </c>
    </row>
    <row r="2716" spans="2:18" ht="20.100000000000001" customHeight="1" x14ac:dyDescent="0.4">
      <c r="B2716" s="105" t="str">
        <f t="shared" si="126"/>
        <v/>
      </c>
      <c r="C2716" s="105" t="str">
        <f t="shared" si="127"/>
        <v/>
      </c>
      <c r="D2716" s="105" t="str">
        <f t="shared" si="128"/>
        <v/>
      </c>
      <c r="E2716" s="106" t="s">
        <v>2406</v>
      </c>
      <c r="F2716" s="106" t="s">
        <v>2407</v>
      </c>
      <c r="G2716" s="106" t="s">
        <v>773</v>
      </c>
      <c r="H2716" s="106" t="s">
        <v>2438</v>
      </c>
      <c r="I2716" s="106">
        <v>12</v>
      </c>
      <c r="J2716" s="106"/>
      <c r="K2716" s="106"/>
      <c r="L2716" s="106" t="s">
        <v>3498</v>
      </c>
      <c r="M2716" s="106" t="s">
        <v>924</v>
      </c>
      <c r="N2716" s="106">
        <v>0.41</v>
      </c>
      <c r="O2716" s="106">
        <v>1.3</v>
      </c>
      <c r="P2716" s="106" t="s">
        <v>2511</v>
      </c>
      <c r="Q2716" s="107" t="s">
        <v>3499</v>
      </c>
      <c r="R2716" s="107" t="s">
        <v>127</v>
      </c>
    </row>
    <row r="2717" spans="2:18" ht="20.100000000000001" customHeight="1" x14ac:dyDescent="0.4">
      <c r="B2717" s="105" t="str">
        <f t="shared" si="126"/>
        <v/>
      </c>
      <c r="C2717" s="105" t="str">
        <f t="shared" si="127"/>
        <v/>
      </c>
      <c r="D2717" s="105" t="str">
        <f t="shared" si="128"/>
        <v/>
      </c>
      <c r="E2717" s="106" t="s">
        <v>2406</v>
      </c>
      <c r="F2717" s="106" t="s">
        <v>2407</v>
      </c>
      <c r="G2717" s="106" t="s">
        <v>778</v>
      </c>
      <c r="H2717" s="106" t="s">
        <v>2443</v>
      </c>
      <c r="I2717" s="106">
        <v>12</v>
      </c>
      <c r="J2717" s="106"/>
      <c r="K2717" s="106"/>
      <c r="L2717" s="106" t="s">
        <v>3498</v>
      </c>
      <c r="M2717" s="106" t="s">
        <v>924</v>
      </c>
      <c r="N2717" s="106">
        <v>0.41</v>
      </c>
      <c r="O2717" s="106">
        <v>1.3</v>
      </c>
      <c r="P2717" s="106" t="s">
        <v>2511</v>
      </c>
      <c r="Q2717" s="107" t="s">
        <v>3500</v>
      </c>
      <c r="R2717" s="107" t="s">
        <v>127</v>
      </c>
    </row>
    <row r="2718" spans="2:18" ht="20.100000000000001" customHeight="1" x14ac:dyDescent="0.4">
      <c r="B2718" s="105" t="str">
        <f t="shared" si="126"/>
        <v/>
      </c>
      <c r="C2718" s="105" t="str">
        <f t="shared" si="127"/>
        <v/>
      </c>
      <c r="D2718" s="105" t="str">
        <f t="shared" si="128"/>
        <v/>
      </c>
      <c r="E2718" s="106" t="s">
        <v>2406</v>
      </c>
      <c r="F2718" s="106" t="s">
        <v>2407</v>
      </c>
      <c r="G2718" s="106" t="s">
        <v>697</v>
      </c>
      <c r="H2718" s="106" t="s">
        <v>2438</v>
      </c>
      <c r="I2718" s="106">
        <v>11</v>
      </c>
      <c r="J2718" s="106"/>
      <c r="K2718" s="106"/>
      <c r="L2718" s="106" t="s">
        <v>698</v>
      </c>
      <c r="M2718" s="106" t="s">
        <v>924</v>
      </c>
      <c r="N2718" s="106">
        <v>0.42</v>
      </c>
      <c r="O2718" s="106">
        <v>1.3</v>
      </c>
      <c r="P2718" s="106" t="s">
        <v>714</v>
      </c>
      <c r="Q2718" s="107" t="s">
        <v>3501</v>
      </c>
      <c r="R2718" s="107" t="s">
        <v>29</v>
      </c>
    </row>
    <row r="2719" spans="2:18" ht="20.100000000000001" customHeight="1" x14ac:dyDescent="0.4">
      <c r="B2719" s="105" t="str">
        <f t="shared" si="126"/>
        <v/>
      </c>
      <c r="C2719" s="105" t="str">
        <f t="shared" si="127"/>
        <v/>
      </c>
      <c r="D2719" s="105" t="str">
        <f t="shared" si="128"/>
        <v/>
      </c>
      <c r="E2719" s="106" t="s">
        <v>2406</v>
      </c>
      <c r="F2719" s="106" t="s">
        <v>2407</v>
      </c>
      <c r="G2719" s="106" t="s">
        <v>710</v>
      </c>
      <c r="H2719" s="106" t="s">
        <v>2443</v>
      </c>
      <c r="I2719" s="106">
        <v>11</v>
      </c>
      <c r="J2719" s="106"/>
      <c r="K2719" s="106"/>
      <c r="L2719" s="106" t="s">
        <v>698</v>
      </c>
      <c r="M2719" s="106" t="s">
        <v>924</v>
      </c>
      <c r="N2719" s="106">
        <v>0.42</v>
      </c>
      <c r="O2719" s="106">
        <v>1.3</v>
      </c>
      <c r="P2719" s="106" t="s">
        <v>714</v>
      </c>
      <c r="Q2719" s="107" t="s">
        <v>3502</v>
      </c>
      <c r="R2719" s="107" t="s">
        <v>29</v>
      </c>
    </row>
    <row r="2720" spans="2:18" ht="20.100000000000001" customHeight="1" x14ac:dyDescent="0.4">
      <c r="B2720" s="105" t="str">
        <f t="shared" si="126"/>
        <v/>
      </c>
      <c r="C2720" s="105" t="str">
        <f t="shared" si="127"/>
        <v/>
      </c>
      <c r="D2720" s="105" t="str">
        <f t="shared" si="128"/>
        <v/>
      </c>
      <c r="E2720" s="106" t="s">
        <v>2406</v>
      </c>
      <c r="F2720" s="106" t="s">
        <v>2829</v>
      </c>
      <c r="G2720" s="106" t="s">
        <v>2747</v>
      </c>
      <c r="H2720" s="106" t="s">
        <v>2748</v>
      </c>
      <c r="I2720" s="106">
        <v>13</v>
      </c>
      <c r="J2720" s="106"/>
      <c r="K2720" s="106"/>
      <c r="L2720" s="106" t="s">
        <v>733</v>
      </c>
      <c r="M2720" s="106" t="s">
        <v>924</v>
      </c>
      <c r="N2720" s="106">
        <v>0.56999999999999995</v>
      </c>
      <c r="O2720" s="106">
        <v>1.3</v>
      </c>
      <c r="P2720" s="106" t="s">
        <v>2499</v>
      </c>
      <c r="Q2720" s="107" t="s">
        <v>3503</v>
      </c>
      <c r="R2720" s="107" t="s">
        <v>142</v>
      </c>
    </row>
    <row r="2721" spans="2:18" ht="20.100000000000001" customHeight="1" x14ac:dyDescent="0.4">
      <c r="B2721" s="105" t="str">
        <f t="shared" si="126"/>
        <v/>
      </c>
      <c r="C2721" s="105" t="str">
        <f t="shared" si="127"/>
        <v/>
      </c>
      <c r="D2721" s="105" t="str">
        <f t="shared" si="128"/>
        <v/>
      </c>
      <c r="E2721" s="106" t="s">
        <v>2406</v>
      </c>
      <c r="F2721" s="106" t="s">
        <v>2829</v>
      </c>
      <c r="G2721" s="106" t="s">
        <v>2747</v>
      </c>
      <c r="H2721" s="106" t="s">
        <v>2748</v>
      </c>
      <c r="I2721" s="106">
        <v>12</v>
      </c>
      <c r="J2721" s="106"/>
      <c r="K2721" s="106"/>
      <c r="L2721" s="106" t="s">
        <v>765</v>
      </c>
      <c r="M2721" s="106" t="s">
        <v>924</v>
      </c>
      <c r="N2721" s="106">
        <v>0.56999999999999995</v>
      </c>
      <c r="O2721" s="106">
        <v>1.3</v>
      </c>
      <c r="P2721" s="106" t="s">
        <v>2499</v>
      </c>
      <c r="Q2721" s="107" t="s">
        <v>3504</v>
      </c>
      <c r="R2721" s="107" t="s">
        <v>142</v>
      </c>
    </row>
    <row r="2722" spans="2:18" ht="20.100000000000001" customHeight="1" x14ac:dyDescent="0.4">
      <c r="B2722" s="105" t="str">
        <f t="shared" si="126"/>
        <v/>
      </c>
      <c r="C2722" s="105" t="str">
        <f t="shared" si="127"/>
        <v/>
      </c>
      <c r="D2722" s="105" t="str">
        <f t="shared" si="128"/>
        <v/>
      </c>
      <c r="E2722" s="106" t="s">
        <v>2406</v>
      </c>
      <c r="F2722" s="106" t="s">
        <v>2407</v>
      </c>
      <c r="G2722" s="106" t="s">
        <v>2747</v>
      </c>
      <c r="H2722" s="106" t="s">
        <v>2748</v>
      </c>
      <c r="I2722" s="106">
        <v>12</v>
      </c>
      <c r="J2722" s="106"/>
      <c r="K2722" s="106"/>
      <c r="L2722" s="106" t="s">
        <v>717</v>
      </c>
      <c r="M2722" s="106" t="s">
        <v>924</v>
      </c>
      <c r="N2722" s="106">
        <v>0.45</v>
      </c>
      <c r="O2722" s="106">
        <v>1.3</v>
      </c>
      <c r="P2722" s="106" t="s">
        <v>2499</v>
      </c>
      <c r="Q2722" s="107" t="s">
        <v>3505</v>
      </c>
      <c r="R2722" s="107" t="s">
        <v>142</v>
      </c>
    </row>
    <row r="2723" spans="2:18" ht="20.100000000000001" customHeight="1" x14ac:dyDescent="0.4">
      <c r="B2723" s="105" t="str">
        <f t="shared" si="126"/>
        <v/>
      </c>
      <c r="C2723" s="105" t="str">
        <f t="shared" si="127"/>
        <v/>
      </c>
      <c r="D2723" s="105" t="str">
        <f t="shared" si="128"/>
        <v/>
      </c>
      <c r="E2723" s="106" t="s">
        <v>2406</v>
      </c>
      <c r="F2723" s="106" t="s">
        <v>2407</v>
      </c>
      <c r="G2723" s="106" t="s">
        <v>2747</v>
      </c>
      <c r="H2723" s="106" t="s">
        <v>3493</v>
      </c>
      <c r="I2723" s="106">
        <v>11</v>
      </c>
      <c r="J2723" s="106"/>
      <c r="K2723" s="106"/>
      <c r="L2723" s="106" t="s">
        <v>698</v>
      </c>
      <c r="M2723" s="106" t="s">
        <v>924</v>
      </c>
      <c r="N2723" s="106">
        <v>0.45</v>
      </c>
      <c r="O2723" s="106">
        <v>1.3</v>
      </c>
      <c r="P2723" s="106" t="s">
        <v>2499</v>
      </c>
      <c r="Q2723" s="107" t="s">
        <v>3506</v>
      </c>
      <c r="R2723" s="107" t="s">
        <v>142</v>
      </c>
    </row>
    <row r="2724" spans="2:18" ht="20.100000000000001" customHeight="1" x14ac:dyDescent="0.4">
      <c r="B2724" s="105" t="str">
        <f t="shared" si="126"/>
        <v/>
      </c>
      <c r="C2724" s="105" t="str">
        <f t="shared" si="127"/>
        <v/>
      </c>
      <c r="D2724" s="105" t="str">
        <f t="shared" si="128"/>
        <v/>
      </c>
      <c r="E2724" s="106" t="s">
        <v>2406</v>
      </c>
      <c r="F2724" s="106" t="s">
        <v>2829</v>
      </c>
      <c r="G2724" s="106" t="s">
        <v>697</v>
      </c>
      <c r="H2724" s="106" t="s">
        <v>2438</v>
      </c>
      <c r="I2724" s="106">
        <v>12</v>
      </c>
      <c r="J2724" s="106"/>
      <c r="K2724" s="106"/>
      <c r="L2724" s="106" t="s">
        <v>729</v>
      </c>
      <c r="M2724" s="106" t="s">
        <v>924</v>
      </c>
      <c r="N2724" s="106">
        <v>0.52</v>
      </c>
      <c r="O2724" s="106">
        <v>1.3</v>
      </c>
      <c r="P2724" s="106" t="s">
        <v>2499</v>
      </c>
      <c r="Q2724" s="107" t="s">
        <v>3507</v>
      </c>
      <c r="R2724" s="107" t="s">
        <v>133</v>
      </c>
    </row>
    <row r="2725" spans="2:18" ht="20.100000000000001" customHeight="1" x14ac:dyDescent="0.4">
      <c r="B2725" s="105" t="str">
        <f t="shared" si="126"/>
        <v/>
      </c>
      <c r="C2725" s="105" t="str">
        <f t="shared" si="127"/>
        <v/>
      </c>
      <c r="D2725" s="105" t="str">
        <f t="shared" si="128"/>
        <v/>
      </c>
      <c r="E2725" s="106" t="s">
        <v>2406</v>
      </c>
      <c r="F2725" s="106" t="s">
        <v>2829</v>
      </c>
      <c r="G2725" s="106" t="s">
        <v>710</v>
      </c>
      <c r="H2725" s="106" t="s">
        <v>2443</v>
      </c>
      <c r="I2725" s="106">
        <v>12</v>
      </c>
      <c r="J2725" s="106"/>
      <c r="K2725" s="106"/>
      <c r="L2725" s="106" t="s">
        <v>729</v>
      </c>
      <c r="M2725" s="106" t="s">
        <v>924</v>
      </c>
      <c r="N2725" s="106">
        <v>0.52</v>
      </c>
      <c r="O2725" s="106">
        <v>1.3</v>
      </c>
      <c r="P2725" s="106" t="s">
        <v>2499</v>
      </c>
      <c r="Q2725" s="107" t="s">
        <v>3508</v>
      </c>
      <c r="R2725" s="107" t="s">
        <v>133</v>
      </c>
    </row>
    <row r="2726" spans="2:18" ht="20.100000000000001" customHeight="1" x14ac:dyDescent="0.4">
      <c r="B2726" s="105" t="str">
        <f t="shared" si="126"/>
        <v/>
      </c>
      <c r="C2726" s="105" t="str">
        <f t="shared" si="127"/>
        <v/>
      </c>
      <c r="D2726" s="105" t="str">
        <f t="shared" si="128"/>
        <v/>
      </c>
      <c r="E2726" s="106" t="s">
        <v>2406</v>
      </c>
      <c r="F2726" s="106" t="s">
        <v>2407</v>
      </c>
      <c r="G2726" s="106" t="s">
        <v>697</v>
      </c>
      <c r="H2726" s="106" t="s">
        <v>2438</v>
      </c>
      <c r="I2726" s="106">
        <v>12</v>
      </c>
      <c r="J2726" s="106"/>
      <c r="K2726" s="106"/>
      <c r="L2726" s="106" t="s">
        <v>706</v>
      </c>
      <c r="M2726" s="106" t="s">
        <v>924</v>
      </c>
      <c r="N2726" s="106">
        <v>0.42</v>
      </c>
      <c r="O2726" s="106">
        <v>1.3</v>
      </c>
      <c r="P2726" s="106" t="s">
        <v>2499</v>
      </c>
      <c r="Q2726" s="107" t="s">
        <v>3509</v>
      </c>
      <c r="R2726" s="107" t="s">
        <v>133</v>
      </c>
    </row>
    <row r="2727" spans="2:18" ht="20.100000000000001" customHeight="1" x14ac:dyDescent="0.4">
      <c r="B2727" s="105" t="str">
        <f t="shared" si="126"/>
        <v/>
      </c>
      <c r="C2727" s="105" t="str">
        <f t="shared" si="127"/>
        <v/>
      </c>
      <c r="D2727" s="105" t="str">
        <f t="shared" si="128"/>
        <v/>
      </c>
      <c r="E2727" s="106" t="s">
        <v>2406</v>
      </c>
      <c r="F2727" s="106" t="s">
        <v>2407</v>
      </c>
      <c r="G2727" s="106" t="s">
        <v>697</v>
      </c>
      <c r="H2727" s="106" t="s">
        <v>2438</v>
      </c>
      <c r="I2727" s="106">
        <v>11</v>
      </c>
      <c r="J2727" s="106"/>
      <c r="K2727" s="106"/>
      <c r="L2727" s="106" t="s">
        <v>698</v>
      </c>
      <c r="M2727" s="106" t="s">
        <v>924</v>
      </c>
      <c r="N2727" s="106">
        <v>0.42</v>
      </c>
      <c r="O2727" s="106">
        <v>1.3</v>
      </c>
      <c r="P2727" s="106" t="s">
        <v>2499</v>
      </c>
      <c r="Q2727" s="107" t="s">
        <v>3510</v>
      </c>
      <c r="R2727" s="107" t="s">
        <v>133</v>
      </c>
    </row>
    <row r="2728" spans="2:18" ht="20.100000000000001" customHeight="1" x14ac:dyDescent="0.4">
      <c r="B2728" s="105" t="str">
        <f t="shared" si="126"/>
        <v/>
      </c>
      <c r="C2728" s="105" t="str">
        <f t="shared" si="127"/>
        <v/>
      </c>
      <c r="D2728" s="105" t="str">
        <f t="shared" si="128"/>
        <v/>
      </c>
      <c r="E2728" s="106" t="s">
        <v>2406</v>
      </c>
      <c r="F2728" s="106" t="s">
        <v>2407</v>
      </c>
      <c r="G2728" s="106" t="s">
        <v>710</v>
      </c>
      <c r="H2728" s="106" t="s">
        <v>2443</v>
      </c>
      <c r="I2728" s="106">
        <v>12</v>
      </c>
      <c r="J2728" s="106"/>
      <c r="K2728" s="106"/>
      <c r="L2728" s="106" t="s">
        <v>706</v>
      </c>
      <c r="M2728" s="106" t="s">
        <v>924</v>
      </c>
      <c r="N2728" s="106">
        <v>0.42</v>
      </c>
      <c r="O2728" s="106">
        <v>1.3</v>
      </c>
      <c r="P2728" s="106" t="s">
        <v>2499</v>
      </c>
      <c r="Q2728" s="107" t="s">
        <v>3511</v>
      </c>
      <c r="R2728" s="107" t="s">
        <v>133</v>
      </c>
    </row>
    <row r="2729" spans="2:18" ht="20.100000000000001" customHeight="1" x14ac:dyDescent="0.4">
      <c r="B2729" s="105" t="str">
        <f t="shared" si="126"/>
        <v/>
      </c>
      <c r="C2729" s="105" t="str">
        <f t="shared" si="127"/>
        <v/>
      </c>
      <c r="D2729" s="105" t="str">
        <f t="shared" si="128"/>
        <v/>
      </c>
      <c r="E2729" s="106" t="s">
        <v>2406</v>
      </c>
      <c r="F2729" s="106" t="s">
        <v>2407</v>
      </c>
      <c r="G2729" s="106" t="s">
        <v>710</v>
      </c>
      <c r="H2729" s="106" t="s">
        <v>2443</v>
      </c>
      <c r="I2729" s="106">
        <v>11</v>
      </c>
      <c r="J2729" s="106"/>
      <c r="K2729" s="106"/>
      <c r="L2729" s="106" t="s">
        <v>698</v>
      </c>
      <c r="M2729" s="106" t="s">
        <v>924</v>
      </c>
      <c r="N2729" s="106">
        <v>0.42</v>
      </c>
      <c r="O2729" s="106">
        <v>1.3</v>
      </c>
      <c r="P2729" s="106" t="s">
        <v>2499</v>
      </c>
      <c r="Q2729" s="107" t="s">
        <v>3512</v>
      </c>
      <c r="R2729" s="107" t="s">
        <v>133</v>
      </c>
    </row>
    <row r="2730" spans="2:18" ht="20.100000000000001" customHeight="1" x14ac:dyDescent="0.4">
      <c r="B2730" s="105" t="str">
        <f t="shared" si="126"/>
        <v/>
      </c>
      <c r="C2730" s="105" t="str">
        <f t="shared" si="127"/>
        <v/>
      </c>
      <c r="D2730" s="105" t="str">
        <f t="shared" si="128"/>
        <v/>
      </c>
      <c r="E2730" s="106" t="s">
        <v>695</v>
      </c>
      <c r="F2730" s="106" t="s">
        <v>1841</v>
      </c>
      <c r="G2730" s="106" t="s">
        <v>710</v>
      </c>
      <c r="H2730" s="106" t="s">
        <v>1027</v>
      </c>
      <c r="I2730" s="106">
        <v>6</v>
      </c>
      <c r="J2730" s="106" t="s">
        <v>711</v>
      </c>
      <c r="K2730" s="106">
        <v>7</v>
      </c>
      <c r="L2730" s="106" t="s">
        <v>765</v>
      </c>
      <c r="M2730" s="106" t="s">
        <v>924</v>
      </c>
      <c r="N2730" s="106">
        <v>0.52</v>
      </c>
      <c r="O2730" s="106">
        <v>1.4</v>
      </c>
      <c r="P2730" s="106" t="s">
        <v>714</v>
      </c>
      <c r="Q2730" s="107" t="s">
        <v>3513</v>
      </c>
      <c r="R2730" s="107" t="s">
        <v>522</v>
      </c>
    </row>
    <row r="2731" spans="2:18" ht="20.100000000000001" customHeight="1" x14ac:dyDescent="0.4">
      <c r="B2731" s="105" t="str">
        <f t="shared" si="126"/>
        <v/>
      </c>
      <c r="C2731" s="105" t="str">
        <f t="shared" si="127"/>
        <v/>
      </c>
      <c r="D2731" s="105" t="str">
        <f t="shared" si="128"/>
        <v/>
      </c>
      <c r="E2731" s="106" t="s">
        <v>695</v>
      </c>
      <c r="F2731" s="106" t="s">
        <v>1841</v>
      </c>
      <c r="G2731" s="106" t="s">
        <v>721</v>
      </c>
      <c r="H2731" s="106" t="s">
        <v>1817</v>
      </c>
      <c r="I2731" s="106">
        <v>7</v>
      </c>
      <c r="J2731" s="106" t="s">
        <v>722</v>
      </c>
      <c r="K2731" s="106">
        <v>7</v>
      </c>
      <c r="L2731" s="106" t="s">
        <v>733</v>
      </c>
      <c r="M2731" s="106" t="s">
        <v>924</v>
      </c>
      <c r="N2731" s="106">
        <v>0.53</v>
      </c>
      <c r="O2731" s="106">
        <v>1.4</v>
      </c>
      <c r="P2731" s="106" t="s">
        <v>714</v>
      </c>
      <c r="Q2731" s="107" t="s">
        <v>3514</v>
      </c>
      <c r="R2731" s="107" t="s">
        <v>522</v>
      </c>
    </row>
    <row r="2732" spans="2:18" ht="20.100000000000001" customHeight="1" x14ac:dyDescent="0.4">
      <c r="B2732" s="105" t="str">
        <f t="shared" si="126"/>
        <v/>
      </c>
      <c r="C2732" s="105" t="str">
        <f t="shared" si="127"/>
        <v/>
      </c>
      <c r="D2732" s="105" t="str">
        <f t="shared" si="128"/>
        <v/>
      </c>
      <c r="E2732" s="106" t="s">
        <v>695</v>
      </c>
      <c r="F2732" s="106" t="s">
        <v>1841</v>
      </c>
      <c r="G2732" s="106" t="s">
        <v>773</v>
      </c>
      <c r="H2732" s="106" t="s">
        <v>707</v>
      </c>
      <c r="I2732" s="106">
        <v>7</v>
      </c>
      <c r="J2732" s="106" t="s">
        <v>774</v>
      </c>
      <c r="K2732" s="106">
        <v>7</v>
      </c>
      <c r="L2732" s="106" t="s">
        <v>729</v>
      </c>
      <c r="M2732" s="106" t="s">
        <v>924</v>
      </c>
      <c r="N2732" s="106">
        <v>0.53</v>
      </c>
      <c r="O2732" s="106">
        <v>1.4</v>
      </c>
      <c r="P2732" s="106" t="s">
        <v>714</v>
      </c>
      <c r="Q2732" s="107" t="s">
        <v>3515</v>
      </c>
      <c r="R2732" s="107" t="s">
        <v>522</v>
      </c>
    </row>
    <row r="2733" spans="2:18" ht="20.100000000000001" customHeight="1" x14ac:dyDescent="0.4">
      <c r="B2733" s="105" t="str">
        <f t="shared" si="126"/>
        <v/>
      </c>
      <c r="C2733" s="105" t="str">
        <f t="shared" si="127"/>
        <v/>
      </c>
      <c r="D2733" s="105" t="str">
        <f t="shared" si="128"/>
        <v/>
      </c>
      <c r="E2733" s="106" t="s">
        <v>695</v>
      </c>
      <c r="F2733" s="106" t="s">
        <v>1841</v>
      </c>
      <c r="G2733" s="106" t="s">
        <v>778</v>
      </c>
      <c r="H2733" s="106" t="s">
        <v>707</v>
      </c>
      <c r="I2733" s="106">
        <v>7</v>
      </c>
      <c r="J2733" s="106" t="s">
        <v>779</v>
      </c>
      <c r="K2733" s="106">
        <v>7</v>
      </c>
      <c r="L2733" s="106" t="s">
        <v>729</v>
      </c>
      <c r="M2733" s="106" t="s">
        <v>924</v>
      </c>
      <c r="N2733" s="106">
        <v>0.53</v>
      </c>
      <c r="O2733" s="106">
        <v>1.4</v>
      </c>
      <c r="P2733" s="106" t="s">
        <v>714</v>
      </c>
      <c r="Q2733" s="107" t="s">
        <v>3516</v>
      </c>
      <c r="R2733" s="107" t="s">
        <v>522</v>
      </c>
    </row>
    <row r="2734" spans="2:18" ht="20.100000000000001" customHeight="1" x14ac:dyDescent="0.4">
      <c r="B2734" s="105" t="str">
        <f t="shared" si="126"/>
        <v/>
      </c>
      <c r="C2734" s="105" t="str">
        <f t="shared" si="127"/>
        <v/>
      </c>
      <c r="D2734" s="105" t="str">
        <f t="shared" si="128"/>
        <v/>
      </c>
      <c r="E2734" s="106" t="s">
        <v>695</v>
      </c>
      <c r="F2734" s="106" t="s">
        <v>1841</v>
      </c>
      <c r="G2734" s="106" t="s">
        <v>782</v>
      </c>
      <c r="H2734" s="106" t="s">
        <v>707</v>
      </c>
      <c r="I2734" s="106">
        <v>7</v>
      </c>
      <c r="J2734" s="106" t="s">
        <v>783</v>
      </c>
      <c r="K2734" s="106">
        <v>7</v>
      </c>
      <c r="L2734" s="106" t="s">
        <v>729</v>
      </c>
      <c r="M2734" s="106" t="s">
        <v>924</v>
      </c>
      <c r="N2734" s="106">
        <v>0.43</v>
      </c>
      <c r="O2734" s="106">
        <v>1.4</v>
      </c>
      <c r="P2734" s="106" t="s">
        <v>714</v>
      </c>
      <c r="Q2734" s="107" t="s">
        <v>3517</v>
      </c>
      <c r="R2734" s="107" t="s">
        <v>522</v>
      </c>
    </row>
    <row r="2735" spans="2:18" ht="20.100000000000001" customHeight="1" x14ac:dyDescent="0.4">
      <c r="B2735" s="105" t="str">
        <f t="shared" si="126"/>
        <v/>
      </c>
      <c r="C2735" s="105" t="str">
        <f t="shared" si="127"/>
        <v/>
      </c>
      <c r="D2735" s="105" t="str">
        <f t="shared" si="128"/>
        <v/>
      </c>
      <c r="E2735" s="106" t="s">
        <v>695</v>
      </c>
      <c r="F2735" s="106" t="s">
        <v>1813</v>
      </c>
      <c r="G2735" s="106" t="s">
        <v>773</v>
      </c>
      <c r="H2735" s="106" t="s">
        <v>1027</v>
      </c>
      <c r="I2735" s="106">
        <v>7</v>
      </c>
      <c r="J2735" s="106" t="s">
        <v>774</v>
      </c>
      <c r="K2735" s="106">
        <v>7</v>
      </c>
      <c r="L2735" s="106" t="s">
        <v>741</v>
      </c>
      <c r="M2735" s="106" t="s">
        <v>924</v>
      </c>
      <c r="N2735" s="106">
        <v>0.52</v>
      </c>
      <c r="O2735" s="106">
        <v>1.4</v>
      </c>
      <c r="P2735" s="106" t="s">
        <v>714</v>
      </c>
      <c r="Q2735" s="107" t="s">
        <v>3518</v>
      </c>
      <c r="R2735" s="107" t="s">
        <v>522</v>
      </c>
    </row>
    <row r="2736" spans="2:18" ht="20.100000000000001" customHeight="1" x14ac:dyDescent="0.4">
      <c r="B2736" s="105" t="str">
        <f t="shared" si="126"/>
        <v/>
      </c>
      <c r="C2736" s="105" t="str">
        <f t="shared" si="127"/>
        <v/>
      </c>
      <c r="D2736" s="105" t="str">
        <f t="shared" si="128"/>
        <v/>
      </c>
      <c r="E2736" s="106" t="s">
        <v>695</v>
      </c>
      <c r="F2736" s="106" t="s">
        <v>1813</v>
      </c>
      <c r="G2736" s="106" t="s">
        <v>778</v>
      </c>
      <c r="H2736" s="106" t="s">
        <v>1027</v>
      </c>
      <c r="I2736" s="106">
        <v>7</v>
      </c>
      <c r="J2736" s="106" t="s">
        <v>779</v>
      </c>
      <c r="K2736" s="106">
        <v>7</v>
      </c>
      <c r="L2736" s="106" t="s">
        <v>741</v>
      </c>
      <c r="M2736" s="106" t="s">
        <v>924</v>
      </c>
      <c r="N2736" s="106">
        <v>0.52</v>
      </c>
      <c r="O2736" s="106">
        <v>1.4</v>
      </c>
      <c r="P2736" s="106" t="s">
        <v>714</v>
      </c>
      <c r="Q2736" s="107" t="s">
        <v>3519</v>
      </c>
      <c r="R2736" s="107" t="s">
        <v>522</v>
      </c>
    </row>
    <row r="2737" spans="2:18" ht="20.100000000000001" customHeight="1" x14ac:dyDescent="0.4">
      <c r="B2737" s="105" t="str">
        <f t="shared" si="126"/>
        <v/>
      </c>
      <c r="C2737" s="105" t="str">
        <f t="shared" si="127"/>
        <v/>
      </c>
      <c r="D2737" s="105" t="str">
        <f t="shared" si="128"/>
        <v/>
      </c>
      <c r="E2737" s="106" t="s">
        <v>695</v>
      </c>
      <c r="F2737" s="106" t="s">
        <v>1813</v>
      </c>
      <c r="G2737" s="106" t="s">
        <v>782</v>
      </c>
      <c r="H2737" s="106" t="s">
        <v>1027</v>
      </c>
      <c r="I2737" s="106">
        <v>7</v>
      </c>
      <c r="J2737" s="106" t="s">
        <v>783</v>
      </c>
      <c r="K2737" s="106">
        <v>7</v>
      </c>
      <c r="L2737" s="106" t="s">
        <v>741</v>
      </c>
      <c r="M2737" s="106" t="s">
        <v>924</v>
      </c>
      <c r="N2737" s="106">
        <v>0.42</v>
      </c>
      <c r="O2737" s="106">
        <v>1.4</v>
      </c>
      <c r="P2737" s="106" t="s">
        <v>714</v>
      </c>
      <c r="Q2737" s="107" t="s">
        <v>3520</v>
      </c>
      <c r="R2737" s="107" t="s">
        <v>522</v>
      </c>
    </row>
    <row r="2738" spans="2:18" ht="20.100000000000001" customHeight="1" x14ac:dyDescent="0.4">
      <c r="B2738" s="105" t="str">
        <f t="shared" si="126"/>
        <v/>
      </c>
      <c r="C2738" s="105" t="str">
        <f t="shared" si="127"/>
        <v/>
      </c>
      <c r="D2738" s="105" t="str">
        <f t="shared" si="128"/>
        <v/>
      </c>
      <c r="E2738" s="106" t="s">
        <v>695</v>
      </c>
      <c r="F2738" s="106" t="s">
        <v>1813</v>
      </c>
      <c r="G2738" s="106" t="s">
        <v>788</v>
      </c>
      <c r="H2738" s="106" t="s">
        <v>1027</v>
      </c>
      <c r="I2738" s="106">
        <v>7</v>
      </c>
      <c r="J2738" s="106" t="s">
        <v>722</v>
      </c>
      <c r="K2738" s="106">
        <v>7</v>
      </c>
      <c r="L2738" s="106" t="s">
        <v>753</v>
      </c>
      <c r="M2738" s="106" t="s">
        <v>924</v>
      </c>
      <c r="N2738" s="106">
        <v>0.52</v>
      </c>
      <c r="O2738" s="106">
        <v>1.4</v>
      </c>
      <c r="P2738" s="106" t="s">
        <v>714</v>
      </c>
      <c r="Q2738" s="107" t="s">
        <v>3521</v>
      </c>
      <c r="R2738" s="107" t="s">
        <v>522</v>
      </c>
    </row>
    <row r="2739" spans="2:18" ht="20.100000000000001" customHeight="1" x14ac:dyDescent="0.4">
      <c r="B2739" s="105" t="str">
        <f t="shared" si="126"/>
        <v/>
      </c>
      <c r="C2739" s="105" t="str">
        <f t="shared" si="127"/>
        <v/>
      </c>
      <c r="D2739" s="105" t="str">
        <f t="shared" si="128"/>
        <v/>
      </c>
      <c r="E2739" s="106" t="s">
        <v>2406</v>
      </c>
      <c r="F2739" s="106" t="s">
        <v>2829</v>
      </c>
      <c r="G2739" s="106" t="s">
        <v>697</v>
      </c>
      <c r="H2739" s="106" t="s">
        <v>707</v>
      </c>
      <c r="I2739" s="106">
        <v>16</v>
      </c>
      <c r="J2739" s="106"/>
      <c r="K2739" s="106"/>
      <c r="L2739" s="106" t="s">
        <v>729</v>
      </c>
      <c r="M2739" s="106" t="s">
        <v>3522</v>
      </c>
      <c r="N2739" s="106">
        <v>0.57999999999999996</v>
      </c>
      <c r="O2739" s="106">
        <v>1.4</v>
      </c>
      <c r="P2739" s="106" t="s">
        <v>714</v>
      </c>
      <c r="Q2739" s="107" t="s">
        <v>3523</v>
      </c>
      <c r="R2739" s="107" t="s">
        <v>73</v>
      </c>
    </row>
    <row r="2740" spans="2:18" ht="20.100000000000001" customHeight="1" x14ac:dyDescent="0.4">
      <c r="B2740" s="105" t="str">
        <f t="shared" si="126"/>
        <v/>
      </c>
      <c r="C2740" s="105" t="str">
        <f t="shared" si="127"/>
        <v/>
      </c>
      <c r="D2740" s="105" t="str">
        <f t="shared" si="128"/>
        <v/>
      </c>
      <c r="E2740" s="106" t="s">
        <v>2406</v>
      </c>
      <c r="F2740" s="106" t="s">
        <v>2829</v>
      </c>
      <c r="G2740" s="106" t="s">
        <v>697</v>
      </c>
      <c r="H2740" s="106" t="s">
        <v>1817</v>
      </c>
      <c r="I2740" s="106">
        <v>16</v>
      </c>
      <c r="J2740" s="106"/>
      <c r="K2740" s="106"/>
      <c r="L2740" s="106" t="s">
        <v>729</v>
      </c>
      <c r="M2740" s="106" t="s">
        <v>3522</v>
      </c>
      <c r="N2740" s="106">
        <v>0.57999999999999996</v>
      </c>
      <c r="O2740" s="106">
        <v>1.4</v>
      </c>
      <c r="P2740" s="106" t="s">
        <v>714</v>
      </c>
      <c r="Q2740" s="107" t="s">
        <v>3524</v>
      </c>
      <c r="R2740" s="107" t="s">
        <v>73</v>
      </c>
    </row>
    <row r="2741" spans="2:18" ht="20.100000000000001" customHeight="1" x14ac:dyDescent="0.4">
      <c r="B2741" s="105" t="str">
        <f t="shared" si="126"/>
        <v/>
      </c>
      <c r="C2741" s="105" t="str">
        <f t="shared" si="127"/>
        <v/>
      </c>
      <c r="D2741" s="105" t="str">
        <f t="shared" si="128"/>
        <v/>
      </c>
      <c r="E2741" s="106" t="s">
        <v>2406</v>
      </c>
      <c r="F2741" s="106" t="s">
        <v>2829</v>
      </c>
      <c r="G2741" s="106" t="s">
        <v>697</v>
      </c>
      <c r="H2741" s="106" t="s">
        <v>1817</v>
      </c>
      <c r="I2741" s="106">
        <v>16</v>
      </c>
      <c r="J2741" s="106"/>
      <c r="K2741" s="106"/>
      <c r="L2741" s="106" t="s">
        <v>733</v>
      </c>
      <c r="M2741" s="106" t="s">
        <v>3522</v>
      </c>
      <c r="N2741" s="106">
        <v>0.56999999999999995</v>
      </c>
      <c r="O2741" s="106">
        <v>1.4</v>
      </c>
      <c r="P2741" s="106" t="s">
        <v>714</v>
      </c>
      <c r="Q2741" s="107" t="s">
        <v>3525</v>
      </c>
      <c r="R2741" s="107" t="s">
        <v>73</v>
      </c>
    </row>
    <row r="2742" spans="2:18" ht="20.100000000000001" customHeight="1" x14ac:dyDescent="0.4">
      <c r="B2742" s="105" t="str">
        <f t="shared" si="126"/>
        <v/>
      </c>
      <c r="C2742" s="105" t="str">
        <f t="shared" si="127"/>
        <v/>
      </c>
      <c r="D2742" s="105" t="str">
        <f t="shared" si="128"/>
        <v/>
      </c>
      <c r="E2742" s="106" t="s">
        <v>2406</v>
      </c>
      <c r="F2742" s="106" t="s">
        <v>2829</v>
      </c>
      <c r="G2742" s="106" t="s">
        <v>697</v>
      </c>
      <c r="H2742" s="106" t="s">
        <v>1027</v>
      </c>
      <c r="I2742" s="106">
        <v>16</v>
      </c>
      <c r="J2742" s="106"/>
      <c r="K2742" s="106"/>
      <c r="L2742" s="106" t="s">
        <v>733</v>
      </c>
      <c r="M2742" s="106" t="s">
        <v>3522</v>
      </c>
      <c r="N2742" s="106">
        <v>0.56999999999999995</v>
      </c>
      <c r="O2742" s="106">
        <v>1.4</v>
      </c>
      <c r="P2742" s="106" t="s">
        <v>714</v>
      </c>
      <c r="Q2742" s="107" t="s">
        <v>3526</v>
      </c>
      <c r="R2742" s="107" t="s">
        <v>73</v>
      </c>
    </row>
    <row r="2743" spans="2:18" ht="20.100000000000001" customHeight="1" x14ac:dyDescent="0.4">
      <c r="B2743" s="105" t="str">
        <f t="shared" si="126"/>
        <v/>
      </c>
      <c r="C2743" s="105" t="str">
        <f t="shared" si="127"/>
        <v/>
      </c>
      <c r="D2743" s="105" t="str">
        <f t="shared" si="128"/>
        <v/>
      </c>
      <c r="E2743" s="106" t="s">
        <v>2406</v>
      </c>
      <c r="F2743" s="106" t="s">
        <v>2829</v>
      </c>
      <c r="G2743" s="106" t="s">
        <v>697</v>
      </c>
      <c r="H2743" s="106" t="s">
        <v>1027</v>
      </c>
      <c r="I2743" s="106">
        <v>16</v>
      </c>
      <c r="J2743" s="106"/>
      <c r="K2743" s="106"/>
      <c r="L2743" s="106" t="s">
        <v>765</v>
      </c>
      <c r="M2743" s="106" t="s">
        <v>3522</v>
      </c>
      <c r="N2743" s="106">
        <v>0.56999999999999995</v>
      </c>
      <c r="O2743" s="106">
        <v>1.4</v>
      </c>
      <c r="P2743" s="106" t="s">
        <v>714</v>
      </c>
      <c r="Q2743" s="107" t="s">
        <v>3527</v>
      </c>
      <c r="R2743" s="107" t="s">
        <v>73</v>
      </c>
    </row>
    <row r="2744" spans="2:18" ht="20.100000000000001" customHeight="1" x14ac:dyDescent="0.4">
      <c r="B2744" s="105" t="str">
        <f t="shared" si="126"/>
        <v/>
      </c>
      <c r="C2744" s="105" t="str">
        <f t="shared" si="127"/>
        <v/>
      </c>
      <c r="D2744" s="105" t="str">
        <f t="shared" si="128"/>
        <v/>
      </c>
      <c r="E2744" s="106" t="s">
        <v>2406</v>
      </c>
      <c r="F2744" s="106" t="s">
        <v>2829</v>
      </c>
      <c r="G2744" s="106" t="s">
        <v>697</v>
      </c>
      <c r="H2744" s="106" t="s">
        <v>1389</v>
      </c>
      <c r="I2744" s="106">
        <v>16</v>
      </c>
      <c r="J2744" s="106"/>
      <c r="K2744" s="106"/>
      <c r="L2744" s="106" t="s">
        <v>765</v>
      </c>
      <c r="M2744" s="106" t="s">
        <v>3522</v>
      </c>
      <c r="N2744" s="106">
        <v>0.56000000000000005</v>
      </c>
      <c r="O2744" s="106">
        <v>1.4</v>
      </c>
      <c r="P2744" s="106" t="s">
        <v>714</v>
      </c>
      <c r="Q2744" s="107" t="s">
        <v>3528</v>
      </c>
      <c r="R2744" s="107" t="s">
        <v>73</v>
      </c>
    </row>
    <row r="2745" spans="2:18" ht="20.100000000000001" customHeight="1" x14ac:dyDescent="0.4">
      <c r="B2745" s="105" t="str">
        <f t="shared" si="126"/>
        <v/>
      </c>
      <c r="C2745" s="105" t="str">
        <f t="shared" si="127"/>
        <v/>
      </c>
      <c r="D2745" s="105" t="str">
        <f t="shared" si="128"/>
        <v/>
      </c>
      <c r="E2745" s="106" t="s">
        <v>2406</v>
      </c>
      <c r="F2745" s="106" t="s">
        <v>2829</v>
      </c>
      <c r="G2745" s="106" t="s">
        <v>697</v>
      </c>
      <c r="H2745" s="106" t="s">
        <v>1389</v>
      </c>
      <c r="I2745" s="106">
        <v>15</v>
      </c>
      <c r="J2745" s="106"/>
      <c r="K2745" s="106"/>
      <c r="L2745" s="106" t="s">
        <v>1248</v>
      </c>
      <c r="M2745" s="106" t="s">
        <v>3522</v>
      </c>
      <c r="N2745" s="106">
        <v>0.56000000000000005</v>
      </c>
      <c r="O2745" s="106">
        <v>1.4</v>
      </c>
      <c r="P2745" s="106" t="s">
        <v>714</v>
      </c>
      <c r="Q2745" s="107" t="s">
        <v>3529</v>
      </c>
      <c r="R2745" s="107" t="s">
        <v>73</v>
      </c>
    </row>
    <row r="2746" spans="2:18" ht="20.100000000000001" customHeight="1" x14ac:dyDescent="0.4">
      <c r="B2746" s="105" t="str">
        <f t="shared" si="126"/>
        <v/>
      </c>
      <c r="C2746" s="105" t="str">
        <f t="shared" si="127"/>
        <v/>
      </c>
      <c r="D2746" s="105" t="str">
        <f t="shared" si="128"/>
        <v/>
      </c>
      <c r="E2746" s="106" t="s">
        <v>2406</v>
      </c>
      <c r="F2746" s="106" t="s">
        <v>2829</v>
      </c>
      <c r="G2746" s="106" t="s">
        <v>710</v>
      </c>
      <c r="H2746" s="106" t="s">
        <v>711</v>
      </c>
      <c r="I2746" s="106">
        <v>16</v>
      </c>
      <c r="J2746" s="106"/>
      <c r="K2746" s="106"/>
      <c r="L2746" s="106" t="s">
        <v>729</v>
      </c>
      <c r="M2746" s="106" t="s">
        <v>3522</v>
      </c>
      <c r="N2746" s="106">
        <v>0.57999999999999996</v>
      </c>
      <c r="O2746" s="106">
        <v>1.4</v>
      </c>
      <c r="P2746" s="106" t="s">
        <v>714</v>
      </c>
      <c r="Q2746" s="107" t="s">
        <v>3530</v>
      </c>
      <c r="R2746" s="107" t="s">
        <v>73</v>
      </c>
    </row>
    <row r="2747" spans="2:18" ht="20.100000000000001" customHeight="1" x14ac:dyDescent="0.4">
      <c r="B2747" s="105" t="str">
        <f t="shared" si="126"/>
        <v/>
      </c>
      <c r="C2747" s="105" t="str">
        <f t="shared" si="127"/>
        <v/>
      </c>
      <c r="D2747" s="105" t="str">
        <f t="shared" si="128"/>
        <v/>
      </c>
      <c r="E2747" s="106" t="s">
        <v>2406</v>
      </c>
      <c r="F2747" s="106" t="s">
        <v>2829</v>
      </c>
      <c r="G2747" s="106" t="s">
        <v>710</v>
      </c>
      <c r="H2747" s="106" t="s">
        <v>711</v>
      </c>
      <c r="I2747" s="106">
        <v>16</v>
      </c>
      <c r="J2747" s="106"/>
      <c r="K2747" s="106"/>
      <c r="L2747" s="106" t="s">
        <v>733</v>
      </c>
      <c r="M2747" s="106" t="s">
        <v>3522</v>
      </c>
      <c r="N2747" s="106">
        <v>0.56999999999999995</v>
      </c>
      <c r="O2747" s="106">
        <v>1.4</v>
      </c>
      <c r="P2747" s="106" t="s">
        <v>714</v>
      </c>
      <c r="Q2747" s="107" t="s">
        <v>3531</v>
      </c>
      <c r="R2747" s="107" t="s">
        <v>73</v>
      </c>
    </row>
    <row r="2748" spans="2:18" ht="20.100000000000001" customHeight="1" x14ac:dyDescent="0.4">
      <c r="B2748" s="105" t="str">
        <f t="shared" si="126"/>
        <v/>
      </c>
      <c r="C2748" s="105" t="str">
        <f t="shared" si="127"/>
        <v/>
      </c>
      <c r="D2748" s="105" t="str">
        <f t="shared" si="128"/>
        <v/>
      </c>
      <c r="E2748" s="106" t="s">
        <v>2406</v>
      </c>
      <c r="F2748" s="106" t="s">
        <v>2829</v>
      </c>
      <c r="G2748" s="106" t="s">
        <v>710</v>
      </c>
      <c r="H2748" s="106" t="s">
        <v>711</v>
      </c>
      <c r="I2748" s="106">
        <v>16</v>
      </c>
      <c r="J2748" s="106"/>
      <c r="K2748" s="106"/>
      <c r="L2748" s="106" t="s">
        <v>765</v>
      </c>
      <c r="M2748" s="106" t="s">
        <v>3522</v>
      </c>
      <c r="N2748" s="106">
        <v>0.56999999999999995</v>
      </c>
      <c r="O2748" s="106">
        <v>1.4</v>
      </c>
      <c r="P2748" s="106" t="s">
        <v>714</v>
      </c>
      <c r="Q2748" s="107" t="s">
        <v>3532</v>
      </c>
      <c r="R2748" s="107" t="s">
        <v>73</v>
      </c>
    </row>
    <row r="2749" spans="2:18" ht="20.100000000000001" customHeight="1" x14ac:dyDescent="0.4">
      <c r="B2749" s="105" t="str">
        <f t="shared" si="126"/>
        <v/>
      </c>
      <c r="C2749" s="105" t="str">
        <f t="shared" si="127"/>
        <v/>
      </c>
      <c r="D2749" s="105" t="str">
        <f t="shared" si="128"/>
        <v/>
      </c>
      <c r="E2749" s="106" t="s">
        <v>2406</v>
      </c>
      <c r="F2749" s="106" t="s">
        <v>2829</v>
      </c>
      <c r="G2749" s="106" t="s">
        <v>710</v>
      </c>
      <c r="H2749" s="106" t="s">
        <v>1098</v>
      </c>
      <c r="I2749" s="106">
        <v>16</v>
      </c>
      <c r="J2749" s="106"/>
      <c r="K2749" s="106"/>
      <c r="L2749" s="106" t="s">
        <v>765</v>
      </c>
      <c r="M2749" s="106" t="s">
        <v>3522</v>
      </c>
      <c r="N2749" s="106">
        <v>0.56000000000000005</v>
      </c>
      <c r="O2749" s="106">
        <v>1.4</v>
      </c>
      <c r="P2749" s="106" t="s">
        <v>714</v>
      </c>
      <c r="Q2749" s="107" t="s">
        <v>3533</v>
      </c>
      <c r="R2749" s="107" t="s">
        <v>73</v>
      </c>
    </row>
    <row r="2750" spans="2:18" ht="20.100000000000001" customHeight="1" x14ac:dyDescent="0.4">
      <c r="B2750" s="105" t="str">
        <f t="shared" si="126"/>
        <v/>
      </c>
      <c r="C2750" s="105" t="str">
        <f t="shared" si="127"/>
        <v/>
      </c>
      <c r="D2750" s="105" t="str">
        <f t="shared" si="128"/>
        <v/>
      </c>
      <c r="E2750" s="106" t="s">
        <v>2406</v>
      </c>
      <c r="F2750" s="106" t="s">
        <v>2829</v>
      </c>
      <c r="G2750" s="106" t="s">
        <v>721</v>
      </c>
      <c r="H2750" s="106" t="s">
        <v>722</v>
      </c>
      <c r="I2750" s="106">
        <v>16</v>
      </c>
      <c r="J2750" s="106"/>
      <c r="K2750" s="106"/>
      <c r="L2750" s="106" t="s">
        <v>729</v>
      </c>
      <c r="M2750" s="106" t="s">
        <v>3522</v>
      </c>
      <c r="N2750" s="106">
        <v>0.56999999999999995</v>
      </c>
      <c r="O2750" s="106">
        <v>1.4</v>
      </c>
      <c r="P2750" s="106" t="s">
        <v>714</v>
      </c>
      <c r="Q2750" s="107" t="s">
        <v>3534</v>
      </c>
      <c r="R2750" s="107" t="s">
        <v>73</v>
      </c>
    </row>
    <row r="2751" spans="2:18" ht="20.100000000000001" customHeight="1" x14ac:dyDescent="0.4">
      <c r="B2751" s="105" t="str">
        <f t="shared" si="126"/>
        <v/>
      </c>
      <c r="C2751" s="105" t="str">
        <f t="shared" si="127"/>
        <v/>
      </c>
      <c r="D2751" s="105" t="str">
        <f t="shared" si="128"/>
        <v/>
      </c>
      <c r="E2751" s="106" t="s">
        <v>2406</v>
      </c>
      <c r="F2751" s="106" t="s">
        <v>2829</v>
      </c>
      <c r="G2751" s="106" t="s">
        <v>721</v>
      </c>
      <c r="H2751" s="106" t="s">
        <v>722</v>
      </c>
      <c r="I2751" s="106">
        <v>16</v>
      </c>
      <c r="J2751" s="106"/>
      <c r="K2751" s="106"/>
      <c r="L2751" s="106" t="s">
        <v>733</v>
      </c>
      <c r="M2751" s="106" t="s">
        <v>3522</v>
      </c>
      <c r="N2751" s="106">
        <v>0.56999999999999995</v>
      </c>
      <c r="O2751" s="106">
        <v>1.4</v>
      </c>
      <c r="P2751" s="106" t="s">
        <v>714</v>
      </c>
      <c r="Q2751" s="107" t="s">
        <v>3535</v>
      </c>
      <c r="R2751" s="107" t="s">
        <v>73</v>
      </c>
    </row>
    <row r="2752" spans="2:18" ht="20.100000000000001" customHeight="1" x14ac:dyDescent="0.4">
      <c r="B2752" s="105" t="str">
        <f t="shared" si="126"/>
        <v/>
      </c>
      <c r="C2752" s="105" t="str">
        <f t="shared" si="127"/>
        <v/>
      </c>
      <c r="D2752" s="105" t="str">
        <f t="shared" si="128"/>
        <v/>
      </c>
      <c r="E2752" s="106" t="s">
        <v>2406</v>
      </c>
      <c r="F2752" s="106" t="s">
        <v>2829</v>
      </c>
      <c r="G2752" s="106" t="s">
        <v>721</v>
      </c>
      <c r="H2752" s="106" t="s">
        <v>722</v>
      </c>
      <c r="I2752" s="106">
        <v>16</v>
      </c>
      <c r="J2752" s="106"/>
      <c r="K2752" s="106"/>
      <c r="L2752" s="106" t="s">
        <v>765</v>
      </c>
      <c r="M2752" s="106" t="s">
        <v>3522</v>
      </c>
      <c r="N2752" s="106">
        <v>0.56999999999999995</v>
      </c>
      <c r="O2752" s="106">
        <v>1.4</v>
      </c>
      <c r="P2752" s="106" t="s">
        <v>714</v>
      </c>
      <c r="Q2752" s="107" t="s">
        <v>3536</v>
      </c>
      <c r="R2752" s="107" t="s">
        <v>73</v>
      </c>
    </row>
    <row r="2753" spans="2:18" ht="20.100000000000001" customHeight="1" x14ac:dyDescent="0.4">
      <c r="B2753" s="105" t="str">
        <f t="shared" si="126"/>
        <v/>
      </c>
      <c r="C2753" s="105" t="str">
        <f t="shared" si="127"/>
        <v/>
      </c>
      <c r="D2753" s="105" t="str">
        <f t="shared" si="128"/>
        <v/>
      </c>
      <c r="E2753" s="106" t="s">
        <v>2406</v>
      </c>
      <c r="F2753" s="106" t="s">
        <v>2829</v>
      </c>
      <c r="G2753" s="106" t="s">
        <v>773</v>
      </c>
      <c r="H2753" s="106" t="s">
        <v>774</v>
      </c>
      <c r="I2753" s="106">
        <v>16</v>
      </c>
      <c r="J2753" s="106"/>
      <c r="K2753" s="106"/>
      <c r="L2753" s="106" t="s">
        <v>729</v>
      </c>
      <c r="M2753" s="106" t="s">
        <v>3522</v>
      </c>
      <c r="N2753" s="106">
        <v>0.55000000000000004</v>
      </c>
      <c r="O2753" s="106">
        <v>1.4</v>
      </c>
      <c r="P2753" s="106" t="s">
        <v>714</v>
      </c>
      <c r="Q2753" s="107" t="s">
        <v>3537</v>
      </c>
      <c r="R2753" s="107" t="s">
        <v>73</v>
      </c>
    </row>
    <row r="2754" spans="2:18" ht="20.100000000000001" customHeight="1" x14ac:dyDescent="0.4">
      <c r="B2754" s="105" t="str">
        <f t="shared" si="126"/>
        <v/>
      </c>
      <c r="C2754" s="105" t="str">
        <f t="shared" si="127"/>
        <v/>
      </c>
      <c r="D2754" s="105" t="str">
        <f t="shared" si="128"/>
        <v/>
      </c>
      <c r="E2754" s="106" t="s">
        <v>2406</v>
      </c>
      <c r="F2754" s="106" t="s">
        <v>2829</v>
      </c>
      <c r="G2754" s="106" t="s">
        <v>773</v>
      </c>
      <c r="H2754" s="106" t="s">
        <v>774</v>
      </c>
      <c r="I2754" s="106">
        <v>16</v>
      </c>
      <c r="J2754" s="106"/>
      <c r="K2754" s="106"/>
      <c r="L2754" s="106" t="s">
        <v>733</v>
      </c>
      <c r="M2754" s="106" t="s">
        <v>3522</v>
      </c>
      <c r="N2754" s="106">
        <v>0.54</v>
      </c>
      <c r="O2754" s="106">
        <v>1.4</v>
      </c>
      <c r="P2754" s="106" t="s">
        <v>714</v>
      </c>
      <c r="Q2754" s="107" t="s">
        <v>3538</v>
      </c>
      <c r="R2754" s="107" t="s">
        <v>73</v>
      </c>
    </row>
    <row r="2755" spans="2:18" ht="20.100000000000001" customHeight="1" x14ac:dyDescent="0.4">
      <c r="B2755" s="105" t="str">
        <f t="shared" si="126"/>
        <v/>
      </c>
      <c r="C2755" s="105" t="str">
        <f t="shared" si="127"/>
        <v/>
      </c>
      <c r="D2755" s="105" t="str">
        <f t="shared" si="128"/>
        <v/>
      </c>
      <c r="E2755" s="106" t="s">
        <v>2406</v>
      </c>
      <c r="F2755" s="106" t="s">
        <v>2829</v>
      </c>
      <c r="G2755" s="106" t="s">
        <v>773</v>
      </c>
      <c r="H2755" s="106" t="s">
        <v>774</v>
      </c>
      <c r="I2755" s="106">
        <v>15</v>
      </c>
      <c r="J2755" s="106"/>
      <c r="K2755" s="106"/>
      <c r="L2755" s="106" t="s">
        <v>765</v>
      </c>
      <c r="M2755" s="106" t="s">
        <v>3522</v>
      </c>
      <c r="N2755" s="106">
        <v>0.54</v>
      </c>
      <c r="O2755" s="106">
        <v>1.4</v>
      </c>
      <c r="P2755" s="106" t="s">
        <v>714</v>
      </c>
      <c r="Q2755" s="107" t="s">
        <v>3539</v>
      </c>
      <c r="R2755" s="107" t="s">
        <v>73</v>
      </c>
    </row>
    <row r="2756" spans="2:18" ht="20.100000000000001" customHeight="1" x14ac:dyDescent="0.4">
      <c r="B2756" s="105" t="str">
        <f t="shared" si="126"/>
        <v/>
      </c>
      <c r="C2756" s="105" t="str">
        <f t="shared" si="127"/>
        <v/>
      </c>
      <c r="D2756" s="105" t="str">
        <f t="shared" si="128"/>
        <v/>
      </c>
      <c r="E2756" s="106" t="s">
        <v>2406</v>
      </c>
      <c r="F2756" s="106" t="s">
        <v>2829</v>
      </c>
      <c r="G2756" s="106" t="s">
        <v>773</v>
      </c>
      <c r="H2756" s="106" t="s">
        <v>1266</v>
      </c>
      <c r="I2756" s="106">
        <v>16</v>
      </c>
      <c r="J2756" s="106"/>
      <c r="K2756" s="106"/>
      <c r="L2756" s="106" t="s">
        <v>729</v>
      </c>
      <c r="M2756" s="106" t="s">
        <v>3522</v>
      </c>
      <c r="N2756" s="106">
        <v>0.54</v>
      </c>
      <c r="O2756" s="106">
        <v>1.4</v>
      </c>
      <c r="P2756" s="106" t="s">
        <v>714</v>
      </c>
      <c r="Q2756" s="107" t="s">
        <v>3540</v>
      </c>
      <c r="R2756" s="107" t="s">
        <v>73</v>
      </c>
    </row>
    <row r="2757" spans="2:18" ht="20.100000000000001" customHeight="1" x14ac:dyDescent="0.4">
      <c r="B2757" s="105" t="str">
        <f t="shared" si="126"/>
        <v/>
      </c>
      <c r="C2757" s="105" t="str">
        <f t="shared" si="127"/>
        <v/>
      </c>
      <c r="D2757" s="105" t="str">
        <f t="shared" si="128"/>
        <v/>
      </c>
      <c r="E2757" s="106" t="s">
        <v>2406</v>
      </c>
      <c r="F2757" s="106" t="s">
        <v>2829</v>
      </c>
      <c r="G2757" s="106" t="s">
        <v>773</v>
      </c>
      <c r="H2757" s="106" t="s">
        <v>1266</v>
      </c>
      <c r="I2757" s="106">
        <v>15</v>
      </c>
      <c r="J2757" s="106"/>
      <c r="K2757" s="106"/>
      <c r="L2757" s="106" t="s">
        <v>733</v>
      </c>
      <c r="M2757" s="106" t="s">
        <v>3522</v>
      </c>
      <c r="N2757" s="106">
        <v>0.54</v>
      </c>
      <c r="O2757" s="106">
        <v>1.4</v>
      </c>
      <c r="P2757" s="106" t="s">
        <v>714</v>
      </c>
      <c r="Q2757" s="107" t="s">
        <v>3541</v>
      </c>
      <c r="R2757" s="107" t="s">
        <v>73</v>
      </c>
    </row>
    <row r="2758" spans="2:18" ht="20.100000000000001" customHeight="1" x14ac:dyDescent="0.4">
      <c r="B2758" s="105" t="str">
        <f t="shared" si="126"/>
        <v/>
      </c>
      <c r="C2758" s="105" t="str">
        <f t="shared" si="127"/>
        <v/>
      </c>
      <c r="D2758" s="105" t="str">
        <f t="shared" si="128"/>
        <v/>
      </c>
      <c r="E2758" s="106" t="s">
        <v>2406</v>
      </c>
      <c r="F2758" s="106" t="s">
        <v>2829</v>
      </c>
      <c r="G2758" s="106" t="s">
        <v>778</v>
      </c>
      <c r="H2758" s="106" t="s">
        <v>779</v>
      </c>
      <c r="I2758" s="106">
        <v>16</v>
      </c>
      <c r="J2758" s="106"/>
      <c r="K2758" s="106"/>
      <c r="L2758" s="106" t="s">
        <v>729</v>
      </c>
      <c r="M2758" s="106" t="s">
        <v>3522</v>
      </c>
      <c r="N2758" s="106">
        <v>0.54</v>
      </c>
      <c r="O2758" s="106">
        <v>1.4</v>
      </c>
      <c r="P2758" s="106" t="s">
        <v>714</v>
      </c>
      <c r="Q2758" s="107" t="s">
        <v>3542</v>
      </c>
      <c r="R2758" s="107" t="s">
        <v>73</v>
      </c>
    </row>
    <row r="2759" spans="2:18" ht="20.100000000000001" customHeight="1" x14ac:dyDescent="0.4">
      <c r="B2759" s="105" t="str">
        <f t="shared" si="126"/>
        <v/>
      </c>
      <c r="C2759" s="105" t="str">
        <f t="shared" si="127"/>
        <v/>
      </c>
      <c r="D2759" s="105" t="str">
        <f t="shared" si="128"/>
        <v/>
      </c>
      <c r="E2759" s="106" t="s">
        <v>2406</v>
      </c>
      <c r="F2759" s="106" t="s">
        <v>2829</v>
      </c>
      <c r="G2759" s="106" t="s">
        <v>778</v>
      </c>
      <c r="H2759" s="106" t="s">
        <v>779</v>
      </c>
      <c r="I2759" s="106">
        <v>16</v>
      </c>
      <c r="J2759" s="106"/>
      <c r="K2759" s="106"/>
      <c r="L2759" s="106" t="s">
        <v>733</v>
      </c>
      <c r="M2759" s="106" t="s">
        <v>3522</v>
      </c>
      <c r="N2759" s="106">
        <v>0.54</v>
      </c>
      <c r="O2759" s="106">
        <v>1.4</v>
      </c>
      <c r="P2759" s="106" t="s">
        <v>714</v>
      </c>
      <c r="Q2759" s="107" t="s">
        <v>3543</v>
      </c>
      <c r="R2759" s="107" t="s">
        <v>73</v>
      </c>
    </row>
    <row r="2760" spans="2:18" ht="20.100000000000001" customHeight="1" x14ac:dyDescent="0.4">
      <c r="B2760" s="105" t="str">
        <f t="shared" si="126"/>
        <v/>
      </c>
      <c r="C2760" s="105" t="str">
        <f t="shared" si="127"/>
        <v/>
      </c>
      <c r="D2760" s="105" t="str">
        <f t="shared" si="128"/>
        <v/>
      </c>
      <c r="E2760" s="106" t="s">
        <v>2406</v>
      </c>
      <c r="F2760" s="106" t="s">
        <v>2829</v>
      </c>
      <c r="G2760" s="106" t="s">
        <v>778</v>
      </c>
      <c r="H2760" s="106" t="s">
        <v>779</v>
      </c>
      <c r="I2760" s="106">
        <v>15</v>
      </c>
      <c r="J2760" s="106"/>
      <c r="K2760" s="106"/>
      <c r="L2760" s="106" t="s">
        <v>765</v>
      </c>
      <c r="M2760" s="106" t="s">
        <v>3522</v>
      </c>
      <c r="N2760" s="106">
        <v>0.54</v>
      </c>
      <c r="O2760" s="106">
        <v>1.4</v>
      </c>
      <c r="P2760" s="106" t="s">
        <v>714</v>
      </c>
      <c r="Q2760" s="107" t="s">
        <v>3544</v>
      </c>
      <c r="R2760" s="107" t="s">
        <v>73</v>
      </c>
    </row>
    <row r="2761" spans="2:18" ht="20.100000000000001" customHeight="1" x14ac:dyDescent="0.4">
      <c r="B2761" s="105" t="str">
        <f t="shared" si="126"/>
        <v/>
      </c>
      <c r="C2761" s="105" t="str">
        <f t="shared" si="127"/>
        <v/>
      </c>
      <c r="D2761" s="105" t="str">
        <f t="shared" si="128"/>
        <v/>
      </c>
      <c r="E2761" s="106" t="s">
        <v>2406</v>
      </c>
      <c r="F2761" s="106" t="s">
        <v>2829</v>
      </c>
      <c r="G2761" s="106" t="s">
        <v>778</v>
      </c>
      <c r="H2761" s="106" t="s">
        <v>1269</v>
      </c>
      <c r="I2761" s="106">
        <v>16</v>
      </c>
      <c r="J2761" s="106"/>
      <c r="K2761" s="106"/>
      <c r="L2761" s="106" t="s">
        <v>729</v>
      </c>
      <c r="M2761" s="106" t="s">
        <v>3522</v>
      </c>
      <c r="N2761" s="106">
        <v>0.54</v>
      </c>
      <c r="O2761" s="106">
        <v>1.4</v>
      </c>
      <c r="P2761" s="106" t="s">
        <v>714</v>
      </c>
      <c r="Q2761" s="107" t="s">
        <v>3545</v>
      </c>
      <c r="R2761" s="107" t="s">
        <v>73</v>
      </c>
    </row>
    <row r="2762" spans="2:18" ht="20.100000000000001" customHeight="1" x14ac:dyDescent="0.4">
      <c r="B2762" s="105" t="str">
        <f t="shared" si="126"/>
        <v/>
      </c>
      <c r="C2762" s="105" t="str">
        <f t="shared" si="127"/>
        <v/>
      </c>
      <c r="D2762" s="105" t="str">
        <f t="shared" si="128"/>
        <v/>
      </c>
      <c r="E2762" s="106" t="s">
        <v>2406</v>
      </c>
      <c r="F2762" s="106" t="s">
        <v>2829</v>
      </c>
      <c r="G2762" s="106" t="s">
        <v>778</v>
      </c>
      <c r="H2762" s="106" t="s">
        <v>1269</v>
      </c>
      <c r="I2762" s="106">
        <v>15</v>
      </c>
      <c r="J2762" s="106"/>
      <c r="K2762" s="106"/>
      <c r="L2762" s="106" t="s">
        <v>733</v>
      </c>
      <c r="M2762" s="106" t="s">
        <v>3522</v>
      </c>
      <c r="N2762" s="106">
        <v>0.54</v>
      </c>
      <c r="O2762" s="106">
        <v>1.4</v>
      </c>
      <c r="P2762" s="106" t="s">
        <v>714</v>
      </c>
      <c r="Q2762" s="107" t="s">
        <v>3546</v>
      </c>
      <c r="R2762" s="107" t="s">
        <v>73</v>
      </c>
    </row>
    <row r="2763" spans="2:18" ht="20.100000000000001" customHeight="1" x14ac:dyDescent="0.4">
      <c r="B2763" s="105" t="str">
        <f t="shared" si="126"/>
        <v/>
      </c>
      <c r="C2763" s="105" t="str">
        <f t="shared" si="127"/>
        <v/>
      </c>
      <c r="D2763" s="105" t="str">
        <f t="shared" si="128"/>
        <v/>
      </c>
      <c r="E2763" s="106" t="s">
        <v>2406</v>
      </c>
      <c r="F2763" s="106" t="s">
        <v>2829</v>
      </c>
      <c r="G2763" s="106" t="s">
        <v>782</v>
      </c>
      <c r="H2763" s="106" t="s">
        <v>783</v>
      </c>
      <c r="I2763" s="106">
        <v>16</v>
      </c>
      <c r="J2763" s="106"/>
      <c r="K2763" s="106"/>
      <c r="L2763" s="106" t="s">
        <v>729</v>
      </c>
      <c r="M2763" s="106" t="s">
        <v>3522</v>
      </c>
      <c r="N2763" s="106">
        <v>0.39</v>
      </c>
      <c r="O2763" s="106">
        <v>1.4</v>
      </c>
      <c r="P2763" s="106" t="s">
        <v>714</v>
      </c>
      <c r="Q2763" s="107" t="s">
        <v>3547</v>
      </c>
      <c r="R2763" s="107" t="s">
        <v>73</v>
      </c>
    </row>
    <row r="2764" spans="2:18" ht="20.100000000000001" customHeight="1" x14ac:dyDescent="0.4">
      <c r="B2764" s="105" t="str">
        <f t="shared" si="126"/>
        <v/>
      </c>
      <c r="C2764" s="105" t="str">
        <f t="shared" si="127"/>
        <v/>
      </c>
      <c r="D2764" s="105" t="str">
        <f t="shared" si="128"/>
        <v/>
      </c>
      <c r="E2764" s="106" t="s">
        <v>2406</v>
      </c>
      <c r="F2764" s="106" t="s">
        <v>2829</v>
      </c>
      <c r="G2764" s="106" t="s">
        <v>782</v>
      </c>
      <c r="H2764" s="106" t="s">
        <v>783</v>
      </c>
      <c r="I2764" s="106">
        <v>16</v>
      </c>
      <c r="J2764" s="106"/>
      <c r="K2764" s="106"/>
      <c r="L2764" s="106" t="s">
        <v>733</v>
      </c>
      <c r="M2764" s="106" t="s">
        <v>3522</v>
      </c>
      <c r="N2764" s="106">
        <v>0.38</v>
      </c>
      <c r="O2764" s="106">
        <v>1.4</v>
      </c>
      <c r="P2764" s="106" t="s">
        <v>714</v>
      </c>
      <c r="Q2764" s="107" t="s">
        <v>3548</v>
      </c>
      <c r="R2764" s="107" t="s">
        <v>73</v>
      </c>
    </row>
    <row r="2765" spans="2:18" ht="20.100000000000001" customHeight="1" x14ac:dyDescent="0.4">
      <c r="B2765" s="105" t="str">
        <f t="shared" si="126"/>
        <v/>
      </c>
      <c r="C2765" s="105" t="str">
        <f t="shared" si="127"/>
        <v/>
      </c>
      <c r="D2765" s="105" t="str">
        <f t="shared" si="128"/>
        <v/>
      </c>
      <c r="E2765" s="106" t="s">
        <v>2406</v>
      </c>
      <c r="F2765" s="106" t="s">
        <v>2829</v>
      </c>
      <c r="G2765" s="106" t="s">
        <v>782</v>
      </c>
      <c r="H2765" s="106" t="s">
        <v>783</v>
      </c>
      <c r="I2765" s="106">
        <v>15</v>
      </c>
      <c r="J2765" s="106"/>
      <c r="K2765" s="106"/>
      <c r="L2765" s="106" t="s">
        <v>765</v>
      </c>
      <c r="M2765" s="106" t="s">
        <v>3522</v>
      </c>
      <c r="N2765" s="106">
        <v>0.39</v>
      </c>
      <c r="O2765" s="106">
        <v>1.4</v>
      </c>
      <c r="P2765" s="106" t="s">
        <v>714</v>
      </c>
      <c r="Q2765" s="107" t="s">
        <v>3549</v>
      </c>
      <c r="R2765" s="107" t="s">
        <v>73</v>
      </c>
    </row>
    <row r="2766" spans="2:18" ht="20.100000000000001" customHeight="1" x14ac:dyDescent="0.4">
      <c r="B2766" s="105" t="str">
        <f t="shared" si="126"/>
        <v/>
      </c>
      <c r="C2766" s="105" t="str">
        <f t="shared" si="127"/>
        <v/>
      </c>
      <c r="D2766" s="105" t="str">
        <f t="shared" si="128"/>
        <v/>
      </c>
      <c r="E2766" s="106" t="s">
        <v>2406</v>
      </c>
      <c r="F2766" s="106" t="s">
        <v>2829</v>
      </c>
      <c r="G2766" s="106" t="s">
        <v>2477</v>
      </c>
      <c r="H2766" s="106" t="s">
        <v>729</v>
      </c>
      <c r="I2766" s="106">
        <v>16</v>
      </c>
      <c r="J2766" s="106"/>
      <c r="K2766" s="106"/>
      <c r="L2766" s="106" t="s">
        <v>2478</v>
      </c>
      <c r="M2766" s="106" t="s">
        <v>3522</v>
      </c>
      <c r="N2766" s="106">
        <v>0.54</v>
      </c>
      <c r="O2766" s="106">
        <v>1.4</v>
      </c>
      <c r="P2766" s="106" t="s">
        <v>714</v>
      </c>
      <c r="Q2766" s="107" t="s">
        <v>3550</v>
      </c>
      <c r="R2766" s="107" t="s">
        <v>73</v>
      </c>
    </row>
    <row r="2767" spans="2:18" ht="20.100000000000001" customHeight="1" x14ac:dyDescent="0.4">
      <c r="B2767" s="105" t="str">
        <f t="shared" si="126"/>
        <v/>
      </c>
      <c r="C2767" s="105" t="str">
        <f t="shared" si="127"/>
        <v/>
      </c>
      <c r="D2767" s="105" t="str">
        <f t="shared" si="128"/>
        <v/>
      </c>
      <c r="E2767" s="106" t="s">
        <v>2406</v>
      </c>
      <c r="F2767" s="106" t="s">
        <v>2829</v>
      </c>
      <c r="G2767" s="106" t="s">
        <v>2477</v>
      </c>
      <c r="H2767" s="106" t="s">
        <v>733</v>
      </c>
      <c r="I2767" s="106">
        <v>16</v>
      </c>
      <c r="J2767" s="106"/>
      <c r="K2767" s="106"/>
      <c r="L2767" s="106" t="s">
        <v>2478</v>
      </c>
      <c r="M2767" s="106" t="s">
        <v>3522</v>
      </c>
      <c r="N2767" s="106">
        <v>0.53</v>
      </c>
      <c r="O2767" s="106">
        <v>1.4</v>
      </c>
      <c r="P2767" s="106" t="s">
        <v>714</v>
      </c>
      <c r="Q2767" s="107" t="s">
        <v>3551</v>
      </c>
      <c r="R2767" s="107" t="s">
        <v>73</v>
      </c>
    </row>
    <row r="2768" spans="2:18" ht="20.100000000000001" customHeight="1" x14ac:dyDescent="0.4">
      <c r="B2768" s="105" t="str">
        <f t="shared" ref="B2768:B2831" si="129">IF(OR($C$10="",$C$11=""),"",IFERROR(IF(AND($U$22&lt;&gt;R2768,$V$22&lt;&gt;R2768),"－",IF(AND(COUNTIF($C$10,"*樹脂スペーサー*")&gt;0,OR(M2768="空気",F2768="一般",F2768="一般ＰＧ")),"－",IF(AND($W$25&gt;0,$W$25&gt;=O2768),$U$25,IF(AND($W$26&gt;0,$W$26&gt;=O2768),$U$26,IF(AND($W$27&gt;0,$W$27&gt;=O2768),$U$27,IF(AND($W$28&gt;0,$W$28&gt;=O2768),$U$28,IF(AND($W$29&gt;0,$W$29&gt;=O2768),$U$29,IF(AND($W$30&gt;0,$W$30&gt;=O2768),$U$30,IF(AND($W$31&gt;0,$W$31&gt;=O2768),$U$31,"－"))))))))),"－"))</f>
        <v/>
      </c>
      <c r="C2768" s="105" t="str">
        <f t="shared" ref="C2768:C2831" si="130">IF(B2768="","",IF(B2768&lt;&gt;"－",VLOOKUP(B2768,$U$25:$V$31,2,FALSE),"－"))</f>
        <v/>
      </c>
      <c r="D2768" s="105" t="str">
        <f t="shared" ref="D2768:D2831" si="131">IF($H$9="","",IF($V$38&lt;&gt;"断熱等","－",IF(AND(COUNTIF($V$34,"*樹脂スペーサー*")&gt;0,OR(M2768="空気",F2768="一般",F2768="一般ＰＧ")),"－",IF(AND($V$35&lt;&gt;R2768,$W$35&lt;&gt;R2768),"－",IF(MID($H$9,10,1)="Z",IF(N2768&lt;=0.65,"○","－"),IF($V$36&gt;=O2768,"○","－"))))))</f>
        <v/>
      </c>
      <c r="E2768" s="106" t="s">
        <v>2406</v>
      </c>
      <c r="F2768" s="106" t="s">
        <v>2829</v>
      </c>
      <c r="G2768" s="106" t="s">
        <v>2477</v>
      </c>
      <c r="H2768" s="106" t="s">
        <v>765</v>
      </c>
      <c r="I2768" s="106">
        <v>16</v>
      </c>
      <c r="J2768" s="106"/>
      <c r="K2768" s="106"/>
      <c r="L2768" s="106" t="s">
        <v>2478</v>
      </c>
      <c r="M2768" s="106" t="s">
        <v>3522</v>
      </c>
      <c r="N2768" s="106">
        <v>0.53</v>
      </c>
      <c r="O2768" s="106">
        <v>1.4</v>
      </c>
      <c r="P2768" s="106" t="s">
        <v>714</v>
      </c>
      <c r="Q2768" s="107" t="s">
        <v>3552</v>
      </c>
      <c r="R2768" s="107" t="s">
        <v>73</v>
      </c>
    </row>
    <row r="2769" spans="2:18" ht="20.100000000000001" customHeight="1" x14ac:dyDescent="0.4">
      <c r="B2769" s="105" t="str">
        <f t="shared" si="129"/>
        <v/>
      </c>
      <c r="C2769" s="105" t="str">
        <f t="shared" si="130"/>
        <v/>
      </c>
      <c r="D2769" s="105" t="str">
        <f t="shared" si="131"/>
        <v/>
      </c>
      <c r="E2769" s="106" t="s">
        <v>2406</v>
      </c>
      <c r="F2769" s="106" t="s">
        <v>2829</v>
      </c>
      <c r="G2769" s="106" t="s">
        <v>2482</v>
      </c>
      <c r="H2769" s="106" t="s">
        <v>729</v>
      </c>
      <c r="I2769" s="106">
        <v>16</v>
      </c>
      <c r="J2769" s="106"/>
      <c r="K2769" s="106"/>
      <c r="L2769" s="106" t="s">
        <v>2483</v>
      </c>
      <c r="M2769" s="106" t="s">
        <v>3522</v>
      </c>
      <c r="N2769" s="106">
        <v>0.54</v>
      </c>
      <c r="O2769" s="106">
        <v>1.4</v>
      </c>
      <c r="P2769" s="106" t="s">
        <v>714</v>
      </c>
      <c r="Q2769" s="107" t="s">
        <v>3553</v>
      </c>
      <c r="R2769" s="107" t="s">
        <v>73</v>
      </c>
    </row>
    <row r="2770" spans="2:18" ht="20.100000000000001" customHeight="1" x14ac:dyDescent="0.4">
      <c r="B2770" s="105" t="str">
        <f t="shared" si="129"/>
        <v/>
      </c>
      <c r="C2770" s="105" t="str">
        <f t="shared" si="130"/>
        <v/>
      </c>
      <c r="D2770" s="105" t="str">
        <f t="shared" si="131"/>
        <v/>
      </c>
      <c r="E2770" s="106" t="s">
        <v>2406</v>
      </c>
      <c r="F2770" s="106" t="s">
        <v>2829</v>
      </c>
      <c r="G2770" s="106" t="s">
        <v>2482</v>
      </c>
      <c r="H2770" s="106" t="s">
        <v>733</v>
      </c>
      <c r="I2770" s="106">
        <v>16</v>
      </c>
      <c r="J2770" s="106"/>
      <c r="K2770" s="106"/>
      <c r="L2770" s="106" t="s">
        <v>2483</v>
      </c>
      <c r="M2770" s="106" t="s">
        <v>3522</v>
      </c>
      <c r="N2770" s="106">
        <v>0.53</v>
      </c>
      <c r="O2770" s="106">
        <v>1.4</v>
      </c>
      <c r="P2770" s="106" t="s">
        <v>714</v>
      </c>
      <c r="Q2770" s="107" t="s">
        <v>3554</v>
      </c>
      <c r="R2770" s="107" t="s">
        <v>73</v>
      </c>
    </row>
    <row r="2771" spans="2:18" ht="20.100000000000001" customHeight="1" x14ac:dyDescent="0.4">
      <c r="B2771" s="105" t="str">
        <f t="shared" si="129"/>
        <v/>
      </c>
      <c r="C2771" s="105" t="str">
        <f t="shared" si="130"/>
        <v/>
      </c>
      <c r="D2771" s="105" t="str">
        <f t="shared" si="131"/>
        <v/>
      </c>
      <c r="E2771" s="106" t="s">
        <v>2406</v>
      </c>
      <c r="F2771" s="106" t="s">
        <v>2829</v>
      </c>
      <c r="G2771" s="106" t="s">
        <v>2482</v>
      </c>
      <c r="H2771" s="106" t="s">
        <v>765</v>
      </c>
      <c r="I2771" s="106">
        <v>16</v>
      </c>
      <c r="J2771" s="106"/>
      <c r="K2771" s="106"/>
      <c r="L2771" s="106" t="s">
        <v>2483</v>
      </c>
      <c r="M2771" s="106" t="s">
        <v>3522</v>
      </c>
      <c r="N2771" s="106">
        <v>0.53</v>
      </c>
      <c r="O2771" s="106">
        <v>1.4</v>
      </c>
      <c r="P2771" s="106" t="s">
        <v>714</v>
      </c>
      <c r="Q2771" s="107" t="s">
        <v>3555</v>
      </c>
      <c r="R2771" s="107" t="s">
        <v>73</v>
      </c>
    </row>
    <row r="2772" spans="2:18" ht="20.100000000000001" customHeight="1" x14ac:dyDescent="0.4">
      <c r="B2772" s="105" t="str">
        <f t="shared" si="129"/>
        <v/>
      </c>
      <c r="C2772" s="105" t="str">
        <f t="shared" si="130"/>
        <v/>
      </c>
      <c r="D2772" s="105" t="str">
        <f t="shared" si="131"/>
        <v/>
      </c>
      <c r="E2772" s="106" t="s">
        <v>2406</v>
      </c>
      <c r="F2772" s="106" t="s">
        <v>2829</v>
      </c>
      <c r="G2772" s="106" t="s">
        <v>2437</v>
      </c>
      <c r="H2772" s="106" t="s">
        <v>2438</v>
      </c>
      <c r="I2772" s="106">
        <v>16</v>
      </c>
      <c r="J2772" s="106"/>
      <c r="K2772" s="106"/>
      <c r="L2772" s="106" t="s">
        <v>729</v>
      </c>
      <c r="M2772" s="106" t="s">
        <v>3522</v>
      </c>
      <c r="N2772" s="106">
        <v>0.52</v>
      </c>
      <c r="O2772" s="106">
        <v>1.4</v>
      </c>
      <c r="P2772" s="106" t="s">
        <v>714</v>
      </c>
      <c r="Q2772" s="107" t="s">
        <v>3556</v>
      </c>
      <c r="R2772" s="107" t="s">
        <v>73</v>
      </c>
    </row>
    <row r="2773" spans="2:18" ht="20.100000000000001" customHeight="1" x14ac:dyDescent="0.4">
      <c r="B2773" s="105" t="str">
        <f t="shared" si="129"/>
        <v/>
      </c>
      <c r="C2773" s="105" t="str">
        <f t="shared" si="130"/>
        <v/>
      </c>
      <c r="D2773" s="105" t="str">
        <f t="shared" si="131"/>
        <v/>
      </c>
      <c r="E2773" s="106" t="s">
        <v>2406</v>
      </c>
      <c r="F2773" s="106" t="s">
        <v>2829</v>
      </c>
      <c r="G2773" s="106" t="s">
        <v>2437</v>
      </c>
      <c r="H2773" s="106" t="s">
        <v>2438</v>
      </c>
      <c r="I2773" s="106">
        <v>16</v>
      </c>
      <c r="J2773" s="106"/>
      <c r="K2773" s="106"/>
      <c r="L2773" s="106" t="s">
        <v>733</v>
      </c>
      <c r="M2773" s="106" t="s">
        <v>3522</v>
      </c>
      <c r="N2773" s="106">
        <v>0.52</v>
      </c>
      <c r="O2773" s="106">
        <v>1.4</v>
      </c>
      <c r="P2773" s="106" t="s">
        <v>714</v>
      </c>
      <c r="Q2773" s="107" t="s">
        <v>3557</v>
      </c>
      <c r="R2773" s="107" t="s">
        <v>73</v>
      </c>
    </row>
    <row r="2774" spans="2:18" ht="20.100000000000001" customHeight="1" x14ac:dyDescent="0.4">
      <c r="B2774" s="105" t="str">
        <f t="shared" si="129"/>
        <v/>
      </c>
      <c r="C2774" s="105" t="str">
        <f t="shared" si="130"/>
        <v/>
      </c>
      <c r="D2774" s="105" t="str">
        <f t="shared" si="131"/>
        <v/>
      </c>
      <c r="E2774" s="106" t="s">
        <v>2406</v>
      </c>
      <c r="F2774" s="106" t="s">
        <v>2829</v>
      </c>
      <c r="G2774" s="106" t="s">
        <v>2437</v>
      </c>
      <c r="H2774" s="106" t="s">
        <v>2438</v>
      </c>
      <c r="I2774" s="106">
        <v>15</v>
      </c>
      <c r="J2774" s="106"/>
      <c r="K2774" s="106"/>
      <c r="L2774" s="106" t="s">
        <v>765</v>
      </c>
      <c r="M2774" s="106" t="s">
        <v>3522</v>
      </c>
      <c r="N2774" s="106">
        <v>0.52</v>
      </c>
      <c r="O2774" s="106">
        <v>1.4</v>
      </c>
      <c r="P2774" s="106" t="s">
        <v>714</v>
      </c>
      <c r="Q2774" s="107" t="s">
        <v>3558</v>
      </c>
      <c r="R2774" s="107" t="s">
        <v>73</v>
      </c>
    </row>
    <row r="2775" spans="2:18" ht="20.100000000000001" customHeight="1" x14ac:dyDescent="0.4">
      <c r="B2775" s="105" t="str">
        <f t="shared" si="129"/>
        <v/>
      </c>
      <c r="C2775" s="105" t="str">
        <f t="shared" si="130"/>
        <v/>
      </c>
      <c r="D2775" s="105" t="str">
        <f t="shared" si="131"/>
        <v/>
      </c>
      <c r="E2775" s="106" t="s">
        <v>2406</v>
      </c>
      <c r="F2775" s="106" t="s">
        <v>2829</v>
      </c>
      <c r="G2775" s="106" t="s">
        <v>2442</v>
      </c>
      <c r="H2775" s="106" t="s">
        <v>2443</v>
      </c>
      <c r="I2775" s="106">
        <v>16</v>
      </c>
      <c r="J2775" s="106"/>
      <c r="K2775" s="106"/>
      <c r="L2775" s="106" t="s">
        <v>729</v>
      </c>
      <c r="M2775" s="106" t="s">
        <v>3522</v>
      </c>
      <c r="N2775" s="106">
        <v>0.52</v>
      </c>
      <c r="O2775" s="106">
        <v>1.4</v>
      </c>
      <c r="P2775" s="106" t="s">
        <v>714</v>
      </c>
      <c r="Q2775" s="107" t="s">
        <v>3559</v>
      </c>
      <c r="R2775" s="107" t="s">
        <v>73</v>
      </c>
    </row>
    <row r="2776" spans="2:18" ht="20.100000000000001" customHeight="1" x14ac:dyDescent="0.4">
      <c r="B2776" s="105" t="str">
        <f t="shared" si="129"/>
        <v/>
      </c>
      <c r="C2776" s="105" t="str">
        <f t="shared" si="130"/>
        <v/>
      </c>
      <c r="D2776" s="105" t="str">
        <f t="shared" si="131"/>
        <v/>
      </c>
      <c r="E2776" s="106" t="s">
        <v>2406</v>
      </c>
      <c r="F2776" s="106" t="s">
        <v>2829</v>
      </c>
      <c r="G2776" s="106" t="s">
        <v>2442</v>
      </c>
      <c r="H2776" s="106" t="s">
        <v>2443</v>
      </c>
      <c r="I2776" s="106">
        <v>16</v>
      </c>
      <c r="J2776" s="106"/>
      <c r="K2776" s="106"/>
      <c r="L2776" s="106" t="s">
        <v>733</v>
      </c>
      <c r="M2776" s="106" t="s">
        <v>3522</v>
      </c>
      <c r="N2776" s="106">
        <v>0.52</v>
      </c>
      <c r="O2776" s="106">
        <v>1.4</v>
      </c>
      <c r="P2776" s="106" t="s">
        <v>714</v>
      </c>
      <c r="Q2776" s="107" t="s">
        <v>3560</v>
      </c>
      <c r="R2776" s="107" t="s">
        <v>73</v>
      </c>
    </row>
    <row r="2777" spans="2:18" ht="20.100000000000001" customHeight="1" x14ac:dyDescent="0.4">
      <c r="B2777" s="105" t="str">
        <f t="shared" si="129"/>
        <v/>
      </c>
      <c r="C2777" s="105" t="str">
        <f t="shared" si="130"/>
        <v/>
      </c>
      <c r="D2777" s="105" t="str">
        <f t="shared" si="131"/>
        <v/>
      </c>
      <c r="E2777" s="106" t="s">
        <v>2406</v>
      </c>
      <c r="F2777" s="106" t="s">
        <v>2829</v>
      </c>
      <c r="G2777" s="106" t="s">
        <v>2442</v>
      </c>
      <c r="H2777" s="106" t="s">
        <v>2443</v>
      </c>
      <c r="I2777" s="106">
        <v>15</v>
      </c>
      <c r="J2777" s="106"/>
      <c r="K2777" s="106"/>
      <c r="L2777" s="106" t="s">
        <v>765</v>
      </c>
      <c r="M2777" s="106" t="s">
        <v>3522</v>
      </c>
      <c r="N2777" s="106">
        <v>0.52</v>
      </c>
      <c r="O2777" s="106">
        <v>1.4</v>
      </c>
      <c r="P2777" s="106" t="s">
        <v>714</v>
      </c>
      <c r="Q2777" s="107" t="s">
        <v>3561</v>
      </c>
      <c r="R2777" s="107" t="s">
        <v>73</v>
      </c>
    </row>
    <row r="2778" spans="2:18" ht="20.100000000000001" customHeight="1" x14ac:dyDescent="0.4">
      <c r="B2778" s="105" t="str">
        <f t="shared" si="129"/>
        <v/>
      </c>
      <c r="C2778" s="105" t="str">
        <f t="shared" si="130"/>
        <v/>
      </c>
      <c r="D2778" s="105" t="str">
        <f t="shared" si="131"/>
        <v/>
      </c>
      <c r="E2778" s="106" t="s">
        <v>2406</v>
      </c>
      <c r="F2778" s="106" t="s">
        <v>2829</v>
      </c>
      <c r="G2778" s="106" t="s">
        <v>697</v>
      </c>
      <c r="H2778" s="106" t="s">
        <v>729</v>
      </c>
      <c r="I2778" s="106">
        <v>16</v>
      </c>
      <c r="J2778" s="106"/>
      <c r="K2778" s="106"/>
      <c r="L2778" s="106" t="s">
        <v>707</v>
      </c>
      <c r="M2778" s="106" t="s">
        <v>3522</v>
      </c>
      <c r="N2778" s="106">
        <v>0.54</v>
      </c>
      <c r="O2778" s="106">
        <v>1.4</v>
      </c>
      <c r="P2778" s="106" t="s">
        <v>714</v>
      </c>
      <c r="Q2778" s="107" t="s">
        <v>3562</v>
      </c>
      <c r="R2778" s="107" t="s">
        <v>73</v>
      </c>
    </row>
    <row r="2779" spans="2:18" ht="20.100000000000001" customHeight="1" x14ac:dyDescent="0.4">
      <c r="B2779" s="105" t="str">
        <f t="shared" si="129"/>
        <v/>
      </c>
      <c r="C2779" s="105" t="str">
        <f t="shared" si="130"/>
        <v/>
      </c>
      <c r="D2779" s="105" t="str">
        <f t="shared" si="131"/>
        <v/>
      </c>
      <c r="E2779" s="106" t="s">
        <v>2406</v>
      </c>
      <c r="F2779" s="106" t="s">
        <v>2829</v>
      </c>
      <c r="G2779" s="106" t="s">
        <v>697</v>
      </c>
      <c r="H2779" s="106" t="s">
        <v>729</v>
      </c>
      <c r="I2779" s="106">
        <v>16</v>
      </c>
      <c r="J2779" s="106"/>
      <c r="K2779" s="106"/>
      <c r="L2779" s="106" t="s">
        <v>1817</v>
      </c>
      <c r="M2779" s="106" t="s">
        <v>3522</v>
      </c>
      <c r="N2779" s="106">
        <v>0.54</v>
      </c>
      <c r="O2779" s="106">
        <v>1.4</v>
      </c>
      <c r="P2779" s="106" t="s">
        <v>714</v>
      </c>
      <c r="Q2779" s="107" t="s">
        <v>3563</v>
      </c>
      <c r="R2779" s="107" t="s">
        <v>73</v>
      </c>
    </row>
    <row r="2780" spans="2:18" ht="20.100000000000001" customHeight="1" x14ac:dyDescent="0.4">
      <c r="B2780" s="105" t="str">
        <f t="shared" si="129"/>
        <v/>
      </c>
      <c r="C2780" s="105" t="str">
        <f t="shared" si="130"/>
        <v/>
      </c>
      <c r="D2780" s="105" t="str">
        <f t="shared" si="131"/>
        <v/>
      </c>
      <c r="E2780" s="106" t="s">
        <v>2406</v>
      </c>
      <c r="F2780" s="106" t="s">
        <v>2829</v>
      </c>
      <c r="G2780" s="106" t="s">
        <v>697</v>
      </c>
      <c r="H2780" s="106" t="s">
        <v>733</v>
      </c>
      <c r="I2780" s="106">
        <v>16</v>
      </c>
      <c r="J2780" s="106"/>
      <c r="K2780" s="106"/>
      <c r="L2780" s="106" t="s">
        <v>1817</v>
      </c>
      <c r="M2780" s="106" t="s">
        <v>3522</v>
      </c>
      <c r="N2780" s="106">
        <v>0.53</v>
      </c>
      <c r="O2780" s="106">
        <v>1.4</v>
      </c>
      <c r="P2780" s="106" t="s">
        <v>714</v>
      </c>
      <c r="Q2780" s="107" t="s">
        <v>3564</v>
      </c>
      <c r="R2780" s="107" t="s">
        <v>73</v>
      </c>
    </row>
    <row r="2781" spans="2:18" ht="20.100000000000001" customHeight="1" x14ac:dyDescent="0.4">
      <c r="B2781" s="105" t="str">
        <f t="shared" si="129"/>
        <v/>
      </c>
      <c r="C2781" s="105" t="str">
        <f t="shared" si="130"/>
        <v/>
      </c>
      <c r="D2781" s="105" t="str">
        <f t="shared" si="131"/>
        <v/>
      </c>
      <c r="E2781" s="106" t="s">
        <v>2406</v>
      </c>
      <c r="F2781" s="106" t="s">
        <v>2829</v>
      </c>
      <c r="G2781" s="106" t="s">
        <v>697</v>
      </c>
      <c r="H2781" s="106" t="s">
        <v>733</v>
      </c>
      <c r="I2781" s="106">
        <v>16</v>
      </c>
      <c r="J2781" s="106"/>
      <c r="K2781" s="106"/>
      <c r="L2781" s="106" t="s">
        <v>1027</v>
      </c>
      <c r="M2781" s="106" t="s">
        <v>3522</v>
      </c>
      <c r="N2781" s="106">
        <v>0.53</v>
      </c>
      <c r="O2781" s="106">
        <v>1.4</v>
      </c>
      <c r="P2781" s="106" t="s">
        <v>714</v>
      </c>
      <c r="Q2781" s="107" t="s">
        <v>3565</v>
      </c>
      <c r="R2781" s="107" t="s">
        <v>73</v>
      </c>
    </row>
    <row r="2782" spans="2:18" ht="20.100000000000001" customHeight="1" x14ac:dyDescent="0.4">
      <c r="B2782" s="105" t="str">
        <f t="shared" si="129"/>
        <v/>
      </c>
      <c r="C2782" s="105" t="str">
        <f t="shared" si="130"/>
        <v/>
      </c>
      <c r="D2782" s="105" t="str">
        <f t="shared" si="131"/>
        <v/>
      </c>
      <c r="E2782" s="106" t="s">
        <v>2406</v>
      </c>
      <c r="F2782" s="106" t="s">
        <v>2829</v>
      </c>
      <c r="G2782" s="106" t="s">
        <v>697</v>
      </c>
      <c r="H2782" s="106" t="s">
        <v>765</v>
      </c>
      <c r="I2782" s="106">
        <v>16</v>
      </c>
      <c r="J2782" s="106"/>
      <c r="K2782" s="106"/>
      <c r="L2782" s="106" t="s">
        <v>1027</v>
      </c>
      <c r="M2782" s="106" t="s">
        <v>3522</v>
      </c>
      <c r="N2782" s="106">
        <v>0.53</v>
      </c>
      <c r="O2782" s="106">
        <v>1.4</v>
      </c>
      <c r="P2782" s="106" t="s">
        <v>714</v>
      </c>
      <c r="Q2782" s="107" t="s">
        <v>3566</v>
      </c>
      <c r="R2782" s="107" t="s">
        <v>73</v>
      </c>
    </row>
    <row r="2783" spans="2:18" ht="20.100000000000001" customHeight="1" x14ac:dyDescent="0.4">
      <c r="B2783" s="105" t="str">
        <f t="shared" si="129"/>
        <v/>
      </c>
      <c r="C2783" s="105" t="str">
        <f t="shared" si="130"/>
        <v/>
      </c>
      <c r="D2783" s="105" t="str">
        <f t="shared" si="131"/>
        <v/>
      </c>
      <c r="E2783" s="106" t="s">
        <v>2406</v>
      </c>
      <c r="F2783" s="106" t="s">
        <v>2829</v>
      </c>
      <c r="G2783" s="106" t="s">
        <v>697</v>
      </c>
      <c r="H2783" s="106" t="s">
        <v>765</v>
      </c>
      <c r="I2783" s="106">
        <v>16</v>
      </c>
      <c r="J2783" s="106"/>
      <c r="K2783" s="106"/>
      <c r="L2783" s="106" t="s">
        <v>1389</v>
      </c>
      <c r="M2783" s="106" t="s">
        <v>3522</v>
      </c>
      <c r="N2783" s="106">
        <v>0.53</v>
      </c>
      <c r="O2783" s="106">
        <v>1.4</v>
      </c>
      <c r="P2783" s="106" t="s">
        <v>714</v>
      </c>
      <c r="Q2783" s="107" t="s">
        <v>3567</v>
      </c>
      <c r="R2783" s="107" t="s">
        <v>73</v>
      </c>
    </row>
    <row r="2784" spans="2:18" ht="20.100000000000001" customHeight="1" x14ac:dyDescent="0.4">
      <c r="B2784" s="105" t="str">
        <f t="shared" si="129"/>
        <v/>
      </c>
      <c r="C2784" s="105" t="str">
        <f t="shared" si="130"/>
        <v/>
      </c>
      <c r="D2784" s="105" t="str">
        <f t="shared" si="131"/>
        <v/>
      </c>
      <c r="E2784" s="106" t="s">
        <v>2406</v>
      </c>
      <c r="F2784" s="106" t="s">
        <v>2829</v>
      </c>
      <c r="G2784" s="106" t="s">
        <v>697</v>
      </c>
      <c r="H2784" s="106" t="s">
        <v>1248</v>
      </c>
      <c r="I2784" s="106">
        <v>15</v>
      </c>
      <c r="J2784" s="106"/>
      <c r="K2784" s="106"/>
      <c r="L2784" s="106" t="s">
        <v>1389</v>
      </c>
      <c r="M2784" s="106" t="s">
        <v>3522</v>
      </c>
      <c r="N2784" s="106">
        <v>0.52</v>
      </c>
      <c r="O2784" s="106">
        <v>1.4</v>
      </c>
      <c r="P2784" s="106" t="s">
        <v>714</v>
      </c>
      <c r="Q2784" s="107" t="s">
        <v>3568</v>
      </c>
      <c r="R2784" s="107" t="s">
        <v>73</v>
      </c>
    </row>
    <row r="2785" spans="2:18" ht="20.100000000000001" customHeight="1" x14ac:dyDescent="0.4">
      <c r="B2785" s="105" t="str">
        <f t="shared" si="129"/>
        <v/>
      </c>
      <c r="C2785" s="105" t="str">
        <f t="shared" si="130"/>
        <v/>
      </c>
      <c r="D2785" s="105" t="str">
        <f t="shared" si="131"/>
        <v/>
      </c>
      <c r="E2785" s="106" t="s">
        <v>2406</v>
      </c>
      <c r="F2785" s="106" t="s">
        <v>2829</v>
      </c>
      <c r="G2785" s="106" t="s">
        <v>710</v>
      </c>
      <c r="H2785" s="106" t="s">
        <v>729</v>
      </c>
      <c r="I2785" s="106">
        <v>16</v>
      </c>
      <c r="J2785" s="106"/>
      <c r="K2785" s="106"/>
      <c r="L2785" s="106" t="s">
        <v>711</v>
      </c>
      <c r="M2785" s="106" t="s">
        <v>3522</v>
      </c>
      <c r="N2785" s="106">
        <v>0.54</v>
      </c>
      <c r="O2785" s="106">
        <v>1.4</v>
      </c>
      <c r="P2785" s="106" t="s">
        <v>714</v>
      </c>
      <c r="Q2785" s="107" t="s">
        <v>3569</v>
      </c>
      <c r="R2785" s="107" t="s">
        <v>73</v>
      </c>
    </row>
    <row r="2786" spans="2:18" ht="20.100000000000001" customHeight="1" x14ac:dyDescent="0.4">
      <c r="B2786" s="105" t="str">
        <f t="shared" si="129"/>
        <v/>
      </c>
      <c r="C2786" s="105" t="str">
        <f t="shared" si="130"/>
        <v/>
      </c>
      <c r="D2786" s="105" t="str">
        <f t="shared" si="131"/>
        <v/>
      </c>
      <c r="E2786" s="106" t="s">
        <v>2406</v>
      </c>
      <c r="F2786" s="106" t="s">
        <v>2829</v>
      </c>
      <c r="G2786" s="106" t="s">
        <v>710</v>
      </c>
      <c r="H2786" s="106" t="s">
        <v>733</v>
      </c>
      <c r="I2786" s="106">
        <v>16</v>
      </c>
      <c r="J2786" s="106"/>
      <c r="K2786" s="106"/>
      <c r="L2786" s="106" t="s">
        <v>711</v>
      </c>
      <c r="M2786" s="106" t="s">
        <v>3522</v>
      </c>
      <c r="N2786" s="106">
        <v>0.53</v>
      </c>
      <c r="O2786" s="106">
        <v>1.4</v>
      </c>
      <c r="P2786" s="106" t="s">
        <v>714</v>
      </c>
      <c r="Q2786" s="107" t="s">
        <v>3570</v>
      </c>
      <c r="R2786" s="107" t="s">
        <v>73</v>
      </c>
    </row>
    <row r="2787" spans="2:18" ht="20.100000000000001" customHeight="1" x14ac:dyDescent="0.4">
      <c r="B2787" s="105" t="str">
        <f t="shared" si="129"/>
        <v/>
      </c>
      <c r="C2787" s="105" t="str">
        <f t="shared" si="130"/>
        <v/>
      </c>
      <c r="D2787" s="105" t="str">
        <f t="shared" si="131"/>
        <v/>
      </c>
      <c r="E2787" s="106" t="s">
        <v>2406</v>
      </c>
      <c r="F2787" s="106" t="s">
        <v>2829</v>
      </c>
      <c r="G2787" s="106" t="s">
        <v>710</v>
      </c>
      <c r="H2787" s="106" t="s">
        <v>765</v>
      </c>
      <c r="I2787" s="106">
        <v>16</v>
      </c>
      <c r="J2787" s="106"/>
      <c r="K2787" s="106"/>
      <c r="L2787" s="106" t="s">
        <v>711</v>
      </c>
      <c r="M2787" s="106" t="s">
        <v>3522</v>
      </c>
      <c r="N2787" s="106">
        <v>0.53</v>
      </c>
      <c r="O2787" s="106">
        <v>1.4</v>
      </c>
      <c r="P2787" s="106" t="s">
        <v>714</v>
      </c>
      <c r="Q2787" s="107" t="s">
        <v>3571</v>
      </c>
      <c r="R2787" s="107" t="s">
        <v>73</v>
      </c>
    </row>
    <row r="2788" spans="2:18" ht="20.100000000000001" customHeight="1" x14ac:dyDescent="0.4">
      <c r="B2788" s="105" t="str">
        <f t="shared" si="129"/>
        <v/>
      </c>
      <c r="C2788" s="105" t="str">
        <f t="shared" si="130"/>
        <v/>
      </c>
      <c r="D2788" s="105" t="str">
        <f t="shared" si="131"/>
        <v/>
      </c>
      <c r="E2788" s="106" t="s">
        <v>2406</v>
      </c>
      <c r="F2788" s="106" t="s">
        <v>2829</v>
      </c>
      <c r="G2788" s="106" t="s">
        <v>710</v>
      </c>
      <c r="H2788" s="106" t="s">
        <v>765</v>
      </c>
      <c r="I2788" s="106">
        <v>16</v>
      </c>
      <c r="J2788" s="106"/>
      <c r="K2788" s="106"/>
      <c r="L2788" s="106" t="s">
        <v>1098</v>
      </c>
      <c r="M2788" s="106" t="s">
        <v>3522</v>
      </c>
      <c r="N2788" s="106">
        <v>0.53</v>
      </c>
      <c r="O2788" s="106">
        <v>1.4</v>
      </c>
      <c r="P2788" s="106" t="s">
        <v>714</v>
      </c>
      <c r="Q2788" s="107" t="s">
        <v>3572</v>
      </c>
      <c r="R2788" s="107" t="s">
        <v>73</v>
      </c>
    </row>
    <row r="2789" spans="2:18" ht="20.100000000000001" customHeight="1" x14ac:dyDescent="0.4">
      <c r="B2789" s="105" t="str">
        <f t="shared" si="129"/>
        <v/>
      </c>
      <c r="C2789" s="105" t="str">
        <f t="shared" si="130"/>
        <v/>
      </c>
      <c r="D2789" s="105" t="str">
        <f t="shared" si="131"/>
        <v/>
      </c>
      <c r="E2789" s="106" t="s">
        <v>2406</v>
      </c>
      <c r="F2789" s="106" t="s">
        <v>2829</v>
      </c>
      <c r="G2789" s="106" t="s">
        <v>721</v>
      </c>
      <c r="H2789" s="106" t="s">
        <v>729</v>
      </c>
      <c r="I2789" s="106">
        <v>16</v>
      </c>
      <c r="J2789" s="106"/>
      <c r="K2789" s="106"/>
      <c r="L2789" s="106" t="s">
        <v>722</v>
      </c>
      <c r="M2789" s="106" t="s">
        <v>3522</v>
      </c>
      <c r="N2789" s="106">
        <v>0.54</v>
      </c>
      <c r="O2789" s="106">
        <v>1.4</v>
      </c>
      <c r="P2789" s="106" t="s">
        <v>714</v>
      </c>
      <c r="Q2789" s="107" t="s">
        <v>3573</v>
      </c>
      <c r="R2789" s="107" t="s">
        <v>73</v>
      </c>
    </row>
    <row r="2790" spans="2:18" ht="20.100000000000001" customHeight="1" x14ac:dyDescent="0.4">
      <c r="B2790" s="105" t="str">
        <f t="shared" si="129"/>
        <v/>
      </c>
      <c r="C2790" s="105" t="str">
        <f t="shared" si="130"/>
        <v/>
      </c>
      <c r="D2790" s="105" t="str">
        <f t="shared" si="131"/>
        <v/>
      </c>
      <c r="E2790" s="106" t="s">
        <v>2406</v>
      </c>
      <c r="F2790" s="106" t="s">
        <v>2829</v>
      </c>
      <c r="G2790" s="106" t="s">
        <v>721</v>
      </c>
      <c r="H2790" s="106" t="s">
        <v>733</v>
      </c>
      <c r="I2790" s="106">
        <v>16</v>
      </c>
      <c r="J2790" s="106"/>
      <c r="K2790" s="106"/>
      <c r="L2790" s="106" t="s">
        <v>722</v>
      </c>
      <c r="M2790" s="106" t="s">
        <v>3522</v>
      </c>
      <c r="N2790" s="106">
        <v>0.53</v>
      </c>
      <c r="O2790" s="106">
        <v>1.4</v>
      </c>
      <c r="P2790" s="106" t="s">
        <v>714</v>
      </c>
      <c r="Q2790" s="107" t="s">
        <v>3574</v>
      </c>
      <c r="R2790" s="107" t="s">
        <v>73</v>
      </c>
    </row>
    <row r="2791" spans="2:18" ht="20.100000000000001" customHeight="1" x14ac:dyDescent="0.4">
      <c r="B2791" s="105" t="str">
        <f t="shared" si="129"/>
        <v/>
      </c>
      <c r="C2791" s="105" t="str">
        <f t="shared" si="130"/>
        <v/>
      </c>
      <c r="D2791" s="105" t="str">
        <f t="shared" si="131"/>
        <v/>
      </c>
      <c r="E2791" s="106" t="s">
        <v>2406</v>
      </c>
      <c r="F2791" s="106" t="s">
        <v>2829</v>
      </c>
      <c r="G2791" s="106" t="s">
        <v>721</v>
      </c>
      <c r="H2791" s="106" t="s">
        <v>765</v>
      </c>
      <c r="I2791" s="106">
        <v>16</v>
      </c>
      <c r="J2791" s="106"/>
      <c r="K2791" s="106"/>
      <c r="L2791" s="106" t="s">
        <v>722</v>
      </c>
      <c r="M2791" s="106" t="s">
        <v>3522</v>
      </c>
      <c r="N2791" s="106">
        <v>0.53</v>
      </c>
      <c r="O2791" s="106">
        <v>1.4</v>
      </c>
      <c r="P2791" s="106" t="s">
        <v>714</v>
      </c>
      <c r="Q2791" s="107" t="s">
        <v>3575</v>
      </c>
      <c r="R2791" s="107" t="s">
        <v>73</v>
      </c>
    </row>
    <row r="2792" spans="2:18" ht="20.100000000000001" customHeight="1" x14ac:dyDescent="0.4">
      <c r="B2792" s="105" t="str">
        <f t="shared" si="129"/>
        <v/>
      </c>
      <c r="C2792" s="105" t="str">
        <f t="shared" si="130"/>
        <v/>
      </c>
      <c r="D2792" s="105" t="str">
        <f t="shared" si="131"/>
        <v/>
      </c>
      <c r="E2792" s="106" t="s">
        <v>2406</v>
      </c>
      <c r="F2792" s="106" t="s">
        <v>2829</v>
      </c>
      <c r="G2792" s="106" t="s">
        <v>773</v>
      </c>
      <c r="H2792" s="106" t="s">
        <v>729</v>
      </c>
      <c r="I2792" s="106">
        <v>16</v>
      </c>
      <c r="J2792" s="106"/>
      <c r="K2792" s="106"/>
      <c r="L2792" s="106" t="s">
        <v>774</v>
      </c>
      <c r="M2792" s="106" t="s">
        <v>3522</v>
      </c>
      <c r="N2792" s="106">
        <v>0.54</v>
      </c>
      <c r="O2792" s="106">
        <v>1.4</v>
      </c>
      <c r="P2792" s="106" t="s">
        <v>714</v>
      </c>
      <c r="Q2792" s="107" t="s">
        <v>3576</v>
      </c>
      <c r="R2792" s="107" t="s">
        <v>73</v>
      </c>
    </row>
    <row r="2793" spans="2:18" ht="20.100000000000001" customHeight="1" x14ac:dyDescent="0.4">
      <c r="B2793" s="105" t="str">
        <f t="shared" si="129"/>
        <v/>
      </c>
      <c r="C2793" s="105" t="str">
        <f t="shared" si="130"/>
        <v/>
      </c>
      <c r="D2793" s="105" t="str">
        <f t="shared" si="131"/>
        <v/>
      </c>
      <c r="E2793" s="106" t="s">
        <v>2406</v>
      </c>
      <c r="F2793" s="106" t="s">
        <v>2829</v>
      </c>
      <c r="G2793" s="106" t="s">
        <v>773</v>
      </c>
      <c r="H2793" s="106" t="s">
        <v>733</v>
      </c>
      <c r="I2793" s="106">
        <v>16</v>
      </c>
      <c r="J2793" s="106"/>
      <c r="K2793" s="106"/>
      <c r="L2793" s="106" t="s">
        <v>774</v>
      </c>
      <c r="M2793" s="106" t="s">
        <v>3522</v>
      </c>
      <c r="N2793" s="106">
        <v>0.53</v>
      </c>
      <c r="O2793" s="106">
        <v>1.4</v>
      </c>
      <c r="P2793" s="106" t="s">
        <v>714</v>
      </c>
      <c r="Q2793" s="107" t="s">
        <v>3577</v>
      </c>
      <c r="R2793" s="107" t="s">
        <v>73</v>
      </c>
    </row>
    <row r="2794" spans="2:18" ht="20.100000000000001" customHeight="1" x14ac:dyDescent="0.4">
      <c r="B2794" s="105" t="str">
        <f t="shared" si="129"/>
        <v/>
      </c>
      <c r="C2794" s="105" t="str">
        <f t="shared" si="130"/>
        <v/>
      </c>
      <c r="D2794" s="105" t="str">
        <f t="shared" si="131"/>
        <v/>
      </c>
      <c r="E2794" s="106" t="s">
        <v>2406</v>
      </c>
      <c r="F2794" s="106" t="s">
        <v>2829</v>
      </c>
      <c r="G2794" s="106" t="s">
        <v>773</v>
      </c>
      <c r="H2794" s="106" t="s">
        <v>765</v>
      </c>
      <c r="I2794" s="106">
        <v>15</v>
      </c>
      <c r="J2794" s="106"/>
      <c r="K2794" s="106"/>
      <c r="L2794" s="106" t="s">
        <v>774</v>
      </c>
      <c r="M2794" s="106" t="s">
        <v>3522</v>
      </c>
      <c r="N2794" s="106">
        <v>0.52</v>
      </c>
      <c r="O2794" s="106">
        <v>1.4</v>
      </c>
      <c r="P2794" s="106" t="s">
        <v>714</v>
      </c>
      <c r="Q2794" s="107" t="s">
        <v>3578</v>
      </c>
      <c r="R2794" s="107" t="s">
        <v>73</v>
      </c>
    </row>
    <row r="2795" spans="2:18" ht="20.100000000000001" customHeight="1" x14ac:dyDescent="0.4">
      <c r="B2795" s="105" t="str">
        <f t="shared" si="129"/>
        <v/>
      </c>
      <c r="C2795" s="105" t="str">
        <f t="shared" si="130"/>
        <v/>
      </c>
      <c r="D2795" s="105" t="str">
        <f t="shared" si="131"/>
        <v/>
      </c>
      <c r="E2795" s="106" t="s">
        <v>2406</v>
      </c>
      <c r="F2795" s="106" t="s">
        <v>2829</v>
      </c>
      <c r="G2795" s="106" t="s">
        <v>773</v>
      </c>
      <c r="H2795" s="106" t="s">
        <v>729</v>
      </c>
      <c r="I2795" s="106">
        <v>16</v>
      </c>
      <c r="J2795" s="106"/>
      <c r="K2795" s="106"/>
      <c r="L2795" s="106" t="s">
        <v>1266</v>
      </c>
      <c r="M2795" s="106" t="s">
        <v>3522</v>
      </c>
      <c r="N2795" s="106">
        <v>0.54</v>
      </c>
      <c r="O2795" s="106">
        <v>1.4</v>
      </c>
      <c r="P2795" s="106" t="s">
        <v>714</v>
      </c>
      <c r="Q2795" s="107" t="s">
        <v>3579</v>
      </c>
      <c r="R2795" s="107" t="s">
        <v>73</v>
      </c>
    </row>
    <row r="2796" spans="2:18" ht="20.100000000000001" customHeight="1" x14ac:dyDescent="0.4">
      <c r="B2796" s="105" t="str">
        <f t="shared" si="129"/>
        <v/>
      </c>
      <c r="C2796" s="105" t="str">
        <f t="shared" si="130"/>
        <v/>
      </c>
      <c r="D2796" s="105" t="str">
        <f t="shared" si="131"/>
        <v/>
      </c>
      <c r="E2796" s="106" t="s">
        <v>2406</v>
      </c>
      <c r="F2796" s="106" t="s">
        <v>2829</v>
      </c>
      <c r="G2796" s="106" t="s">
        <v>773</v>
      </c>
      <c r="H2796" s="106" t="s">
        <v>733</v>
      </c>
      <c r="I2796" s="106">
        <v>15</v>
      </c>
      <c r="J2796" s="106"/>
      <c r="K2796" s="106"/>
      <c r="L2796" s="106" t="s">
        <v>1266</v>
      </c>
      <c r="M2796" s="106" t="s">
        <v>3522</v>
      </c>
      <c r="N2796" s="106">
        <v>0.53</v>
      </c>
      <c r="O2796" s="106">
        <v>1.4</v>
      </c>
      <c r="P2796" s="106" t="s">
        <v>714</v>
      </c>
      <c r="Q2796" s="107" t="s">
        <v>3580</v>
      </c>
      <c r="R2796" s="107" t="s">
        <v>73</v>
      </c>
    </row>
    <row r="2797" spans="2:18" ht="20.100000000000001" customHeight="1" x14ac:dyDescent="0.4">
      <c r="B2797" s="105" t="str">
        <f t="shared" si="129"/>
        <v/>
      </c>
      <c r="C2797" s="105" t="str">
        <f t="shared" si="130"/>
        <v/>
      </c>
      <c r="D2797" s="105" t="str">
        <f t="shared" si="131"/>
        <v/>
      </c>
      <c r="E2797" s="106" t="s">
        <v>2406</v>
      </c>
      <c r="F2797" s="106" t="s">
        <v>2829</v>
      </c>
      <c r="G2797" s="106" t="s">
        <v>778</v>
      </c>
      <c r="H2797" s="106" t="s">
        <v>729</v>
      </c>
      <c r="I2797" s="106">
        <v>16</v>
      </c>
      <c r="J2797" s="106"/>
      <c r="K2797" s="106"/>
      <c r="L2797" s="106" t="s">
        <v>779</v>
      </c>
      <c r="M2797" s="106" t="s">
        <v>3522</v>
      </c>
      <c r="N2797" s="106">
        <v>0.54</v>
      </c>
      <c r="O2797" s="106">
        <v>1.4</v>
      </c>
      <c r="P2797" s="106" t="s">
        <v>714</v>
      </c>
      <c r="Q2797" s="107" t="s">
        <v>3581</v>
      </c>
      <c r="R2797" s="107" t="s">
        <v>73</v>
      </c>
    </row>
    <row r="2798" spans="2:18" ht="20.100000000000001" customHeight="1" x14ac:dyDescent="0.4">
      <c r="B2798" s="105" t="str">
        <f t="shared" si="129"/>
        <v/>
      </c>
      <c r="C2798" s="105" t="str">
        <f t="shared" si="130"/>
        <v/>
      </c>
      <c r="D2798" s="105" t="str">
        <f t="shared" si="131"/>
        <v/>
      </c>
      <c r="E2798" s="106" t="s">
        <v>2406</v>
      </c>
      <c r="F2798" s="106" t="s">
        <v>2829</v>
      </c>
      <c r="G2798" s="106" t="s">
        <v>778</v>
      </c>
      <c r="H2798" s="106" t="s">
        <v>733</v>
      </c>
      <c r="I2798" s="106">
        <v>16</v>
      </c>
      <c r="J2798" s="106"/>
      <c r="K2798" s="106"/>
      <c r="L2798" s="106" t="s">
        <v>779</v>
      </c>
      <c r="M2798" s="106" t="s">
        <v>3522</v>
      </c>
      <c r="N2798" s="106">
        <v>0.53</v>
      </c>
      <c r="O2798" s="106">
        <v>1.4</v>
      </c>
      <c r="P2798" s="106" t="s">
        <v>714</v>
      </c>
      <c r="Q2798" s="107" t="s">
        <v>3582</v>
      </c>
      <c r="R2798" s="107" t="s">
        <v>73</v>
      </c>
    </row>
    <row r="2799" spans="2:18" ht="20.100000000000001" customHeight="1" x14ac:dyDescent="0.4">
      <c r="B2799" s="105" t="str">
        <f t="shared" si="129"/>
        <v/>
      </c>
      <c r="C2799" s="105" t="str">
        <f t="shared" si="130"/>
        <v/>
      </c>
      <c r="D2799" s="105" t="str">
        <f t="shared" si="131"/>
        <v/>
      </c>
      <c r="E2799" s="106" t="s">
        <v>2406</v>
      </c>
      <c r="F2799" s="106" t="s">
        <v>2829</v>
      </c>
      <c r="G2799" s="106" t="s">
        <v>778</v>
      </c>
      <c r="H2799" s="106" t="s">
        <v>765</v>
      </c>
      <c r="I2799" s="106">
        <v>15</v>
      </c>
      <c r="J2799" s="106"/>
      <c r="K2799" s="106"/>
      <c r="L2799" s="106" t="s">
        <v>779</v>
      </c>
      <c r="M2799" s="106" t="s">
        <v>3522</v>
      </c>
      <c r="N2799" s="106">
        <v>0.52</v>
      </c>
      <c r="O2799" s="106">
        <v>1.4</v>
      </c>
      <c r="P2799" s="106" t="s">
        <v>714</v>
      </c>
      <c r="Q2799" s="107" t="s">
        <v>3583</v>
      </c>
      <c r="R2799" s="107" t="s">
        <v>73</v>
      </c>
    </row>
    <row r="2800" spans="2:18" ht="20.100000000000001" customHeight="1" x14ac:dyDescent="0.4">
      <c r="B2800" s="105" t="str">
        <f t="shared" si="129"/>
        <v/>
      </c>
      <c r="C2800" s="105" t="str">
        <f t="shared" si="130"/>
        <v/>
      </c>
      <c r="D2800" s="105" t="str">
        <f t="shared" si="131"/>
        <v/>
      </c>
      <c r="E2800" s="106" t="s">
        <v>2406</v>
      </c>
      <c r="F2800" s="106" t="s">
        <v>2829</v>
      </c>
      <c r="G2800" s="106" t="s">
        <v>778</v>
      </c>
      <c r="H2800" s="106" t="s">
        <v>729</v>
      </c>
      <c r="I2800" s="106">
        <v>16</v>
      </c>
      <c r="J2800" s="106"/>
      <c r="K2800" s="106"/>
      <c r="L2800" s="106" t="s">
        <v>1269</v>
      </c>
      <c r="M2800" s="106" t="s">
        <v>3522</v>
      </c>
      <c r="N2800" s="106">
        <v>0.54</v>
      </c>
      <c r="O2800" s="106">
        <v>1.4</v>
      </c>
      <c r="P2800" s="106" t="s">
        <v>714</v>
      </c>
      <c r="Q2800" s="107" t="s">
        <v>3584</v>
      </c>
      <c r="R2800" s="107" t="s">
        <v>73</v>
      </c>
    </row>
    <row r="2801" spans="2:18" ht="20.100000000000001" customHeight="1" x14ac:dyDescent="0.4">
      <c r="B2801" s="105" t="str">
        <f t="shared" si="129"/>
        <v/>
      </c>
      <c r="C2801" s="105" t="str">
        <f t="shared" si="130"/>
        <v/>
      </c>
      <c r="D2801" s="105" t="str">
        <f t="shared" si="131"/>
        <v/>
      </c>
      <c r="E2801" s="106" t="s">
        <v>2406</v>
      </c>
      <c r="F2801" s="106" t="s">
        <v>2829</v>
      </c>
      <c r="G2801" s="106" t="s">
        <v>778</v>
      </c>
      <c r="H2801" s="106" t="s">
        <v>733</v>
      </c>
      <c r="I2801" s="106">
        <v>15</v>
      </c>
      <c r="J2801" s="106"/>
      <c r="K2801" s="106"/>
      <c r="L2801" s="106" t="s">
        <v>1269</v>
      </c>
      <c r="M2801" s="106" t="s">
        <v>3522</v>
      </c>
      <c r="N2801" s="106">
        <v>0.53</v>
      </c>
      <c r="O2801" s="106">
        <v>1.4</v>
      </c>
      <c r="P2801" s="106" t="s">
        <v>714</v>
      </c>
      <c r="Q2801" s="107" t="s">
        <v>3585</v>
      </c>
      <c r="R2801" s="107" t="s">
        <v>73</v>
      </c>
    </row>
    <row r="2802" spans="2:18" ht="20.100000000000001" customHeight="1" x14ac:dyDescent="0.4">
      <c r="B2802" s="105" t="str">
        <f t="shared" si="129"/>
        <v/>
      </c>
      <c r="C2802" s="105" t="str">
        <f t="shared" si="130"/>
        <v/>
      </c>
      <c r="D2802" s="105" t="str">
        <f t="shared" si="131"/>
        <v/>
      </c>
      <c r="E2802" s="106" t="s">
        <v>2406</v>
      </c>
      <c r="F2802" s="106" t="s">
        <v>2829</v>
      </c>
      <c r="G2802" s="106" t="s">
        <v>782</v>
      </c>
      <c r="H2802" s="106" t="s">
        <v>729</v>
      </c>
      <c r="I2802" s="106">
        <v>16</v>
      </c>
      <c r="J2802" s="106"/>
      <c r="K2802" s="106"/>
      <c r="L2802" s="106" t="s">
        <v>783</v>
      </c>
      <c r="M2802" s="106" t="s">
        <v>3522</v>
      </c>
      <c r="N2802" s="106">
        <v>0.5</v>
      </c>
      <c r="O2802" s="106">
        <v>1.4</v>
      </c>
      <c r="P2802" s="106" t="s">
        <v>714</v>
      </c>
      <c r="Q2802" s="107" t="s">
        <v>3586</v>
      </c>
      <c r="R2802" s="107" t="s">
        <v>73</v>
      </c>
    </row>
    <row r="2803" spans="2:18" ht="20.100000000000001" customHeight="1" x14ac:dyDescent="0.4">
      <c r="B2803" s="105" t="str">
        <f t="shared" si="129"/>
        <v/>
      </c>
      <c r="C2803" s="105" t="str">
        <f t="shared" si="130"/>
        <v/>
      </c>
      <c r="D2803" s="105" t="str">
        <f t="shared" si="131"/>
        <v/>
      </c>
      <c r="E2803" s="106" t="s">
        <v>2406</v>
      </c>
      <c r="F2803" s="106" t="s">
        <v>2829</v>
      </c>
      <c r="G2803" s="106" t="s">
        <v>782</v>
      </c>
      <c r="H2803" s="106" t="s">
        <v>733</v>
      </c>
      <c r="I2803" s="106">
        <v>16</v>
      </c>
      <c r="J2803" s="106"/>
      <c r="K2803" s="106"/>
      <c r="L2803" s="106" t="s">
        <v>783</v>
      </c>
      <c r="M2803" s="106" t="s">
        <v>3522</v>
      </c>
      <c r="N2803" s="106">
        <v>0.49</v>
      </c>
      <c r="O2803" s="106">
        <v>1.4</v>
      </c>
      <c r="P2803" s="106" t="s">
        <v>714</v>
      </c>
      <c r="Q2803" s="107" t="s">
        <v>3587</v>
      </c>
      <c r="R2803" s="107" t="s">
        <v>73</v>
      </c>
    </row>
    <row r="2804" spans="2:18" ht="20.100000000000001" customHeight="1" x14ac:dyDescent="0.4">
      <c r="B2804" s="105" t="str">
        <f t="shared" si="129"/>
        <v/>
      </c>
      <c r="C2804" s="105" t="str">
        <f t="shared" si="130"/>
        <v/>
      </c>
      <c r="D2804" s="105" t="str">
        <f t="shared" si="131"/>
        <v/>
      </c>
      <c r="E2804" s="106" t="s">
        <v>2406</v>
      </c>
      <c r="F2804" s="106" t="s">
        <v>2829</v>
      </c>
      <c r="G2804" s="106" t="s">
        <v>782</v>
      </c>
      <c r="H2804" s="106" t="s">
        <v>765</v>
      </c>
      <c r="I2804" s="106">
        <v>15</v>
      </c>
      <c r="J2804" s="106"/>
      <c r="K2804" s="106"/>
      <c r="L2804" s="106" t="s">
        <v>783</v>
      </c>
      <c r="M2804" s="106" t="s">
        <v>3522</v>
      </c>
      <c r="N2804" s="106">
        <v>0.49</v>
      </c>
      <c r="O2804" s="106">
        <v>1.4</v>
      </c>
      <c r="P2804" s="106" t="s">
        <v>714</v>
      </c>
      <c r="Q2804" s="107" t="s">
        <v>3588</v>
      </c>
      <c r="R2804" s="107" t="s">
        <v>73</v>
      </c>
    </row>
    <row r="2805" spans="2:18" ht="20.100000000000001" customHeight="1" x14ac:dyDescent="0.4">
      <c r="B2805" s="105" t="str">
        <f t="shared" si="129"/>
        <v/>
      </c>
      <c r="C2805" s="105" t="str">
        <f t="shared" si="130"/>
        <v/>
      </c>
      <c r="D2805" s="105" t="str">
        <f t="shared" si="131"/>
        <v/>
      </c>
      <c r="E2805" s="106" t="s">
        <v>2406</v>
      </c>
      <c r="F2805" s="106" t="s">
        <v>2829</v>
      </c>
      <c r="G2805" s="106" t="s">
        <v>2437</v>
      </c>
      <c r="H2805" s="106" t="s">
        <v>729</v>
      </c>
      <c r="I2805" s="106">
        <v>16</v>
      </c>
      <c r="J2805" s="106"/>
      <c r="K2805" s="106"/>
      <c r="L2805" s="106" t="s">
        <v>2438</v>
      </c>
      <c r="M2805" s="106" t="s">
        <v>3522</v>
      </c>
      <c r="N2805" s="106">
        <v>0.53</v>
      </c>
      <c r="O2805" s="106">
        <v>1.4</v>
      </c>
      <c r="P2805" s="106" t="s">
        <v>714</v>
      </c>
      <c r="Q2805" s="107" t="s">
        <v>3589</v>
      </c>
      <c r="R2805" s="107" t="s">
        <v>73</v>
      </c>
    </row>
    <row r="2806" spans="2:18" ht="20.100000000000001" customHeight="1" x14ac:dyDescent="0.4">
      <c r="B2806" s="105" t="str">
        <f t="shared" si="129"/>
        <v/>
      </c>
      <c r="C2806" s="105" t="str">
        <f t="shared" si="130"/>
        <v/>
      </c>
      <c r="D2806" s="105" t="str">
        <f t="shared" si="131"/>
        <v/>
      </c>
      <c r="E2806" s="106" t="s">
        <v>2406</v>
      </c>
      <c r="F2806" s="106" t="s">
        <v>2829</v>
      </c>
      <c r="G2806" s="106" t="s">
        <v>2437</v>
      </c>
      <c r="H2806" s="106" t="s">
        <v>733</v>
      </c>
      <c r="I2806" s="106">
        <v>16</v>
      </c>
      <c r="J2806" s="106"/>
      <c r="K2806" s="106"/>
      <c r="L2806" s="106" t="s">
        <v>2438</v>
      </c>
      <c r="M2806" s="106" t="s">
        <v>3522</v>
      </c>
      <c r="N2806" s="106">
        <v>0.52</v>
      </c>
      <c r="O2806" s="106">
        <v>1.4</v>
      </c>
      <c r="P2806" s="106" t="s">
        <v>714</v>
      </c>
      <c r="Q2806" s="107" t="s">
        <v>3590</v>
      </c>
      <c r="R2806" s="107" t="s">
        <v>73</v>
      </c>
    </row>
    <row r="2807" spans="2:18" ht="20.100000000000001" customHeight="1" x14ac:dyDescent="0.4">
      <c r="B2807" s="105" t="str">
        <f t="shared" si="129"/>
        <v/>
      </c>
      <c r="C2807" s="105" t="str">
        <f t="shared" si="130"/>
        <v/>
      </c>
      <c r="D2807" s="105" t="str">
        <f t="shared" si="131"/>
        <v/>
      </c>
      <c r="E2807" s="106" t="s">
        <v>2406</v>
      </c>
      <c r="F2807" s="106" t="s">
        <v>2829</v>
      </c>
      <c r="G2807" s="106" t="s">
        <v>2437</v>
      </c>
      <c r="H2807" s="106" t="s">
        <v>765</v>
      </c>
      <c r="I2807" s="106">
        <v>15</v>
      </c>
      <c r="J2807" s="106"/>
      <c r="K2807" s="106"/>
      <c r="L2807" s="106" t="s">
        <v>2438</v>
      </c>
      <c r="M2807" s="106" t="s">
        <v>3522</v>
      </c>
      <c r="N2807" s="106">
        <v>0.52</v>
      </c>
      <c r="O2807" s="106">
        <v>1.4</v>
      </c>
      <c r="P2807" s="106" t="s">
        <v>714</v>
      </c>
      <c r="Q2807" s="107" t="s">
        <v>3591</v>
      </c>
      <c r="R2807" s="107" t="s">
        <v>73</v>
      </c>
    </row>
    <row r="2808" spans="2:18" ht="20.100000000000001" customHeight="1" x14ac:dyDescent="0.4">
      <c r="B2808" s="105" t="str">
        <f t="shared" si="129"/>
        <v/>
      </c>
      <c r="C2808" s="105" t="str">
        <f t="shared" si="130"/>
        <v/>
      </c>
      <c r="D2808" s="105" t="str">
        <f t="shared" si="131"/>
        <v/>
      </c>
      <c r="E2808" s="106" t="s">
        <v>2406</v>
      </c>
      <c r="F2808" s="106" t="s">
        <v>2829</v>
      </c>
      <c r="G2808" s="106" t="s">
        <v>2442</v>
      </c>
      <c r="H2808" s="106" t="s">
        <v>729</v>
      </c>
      <c r="I2808" s="106">
        <v>16</v>
      </c>
      <c r="J2808" s="106"/>
      <c r="K2808" s="106"/>
      <c r="L2808" s="106" t="s">
        <v>2443</v>
      </c>
      <c r="M2808" s="106" t="s">
        <v>3522</v>
      </c>
      <c r="N2808" s="106">
        <v>0.53</v>
      </c>
      <c r="O2808" s="106">
        <v>1.4</v>
      </c>
      <c r="P2808" s="106" t="s">
        <v>714</v>
      </c>
      <c r="Q2808" s="107" t="s">
        <v>3592</v>
      </c>
      <c r="R2808" s="107" t="s">
        <v>73</v>
      </c>
    </row>
    <row r="2809" spans="2:18" ht="20.100000000000001" customHeight="1" x14ac:dyDescent="0.4">
      <c r="B2809" s="105" t="str">
        <f t="shared" si="129"/>
        <v/>
      </c>
      <c r="C2809" s="105" t="str">
        <f t="shared" si="130"/>
        <v/>
      </c>
      <c r="D2809" s="105" t="str">
        <f t="shared" si="131"/>
        <v/>
      </c>
      <c r="E2809" s="106" t="s">
        <v>2406</v>
      </c>
      <c r="F2809" s="106" t="s">
        <v>2829</v>
      </c>
      <c r="G2809" s="106" t="s">
        <v>2442</v>
      </c>
      <c r="H2809" s="106" t="s">
        <v>733</v>
      </c>
      <c r="I2809" s="106">
        <v>16</v>
      </c>
      <c r="J2809" s="106"/>
      <c r="K2809" s="106"/>
      <c r="L2809" s="106" t="s">
        <v>2443</v>
      </c>
      <c r="M2809" s="106" t="s">
        <v>3522</v>
      </c>
      <c r="N2809" s="106">
        <v>0.52</v>
      </c>
      <c r="O2809" s="106">
        <v>1.4</v>
      </c>
      <c r="P2809" s="106" t="s">
        <v>714</v>
      </c>
      <c r="Q2809" s="107" t="s">
        <v>3593</v>
      </c>
      <c r="R2809" s="107" t="s">
        <v>73</v>
      </c>
    </row>
    <row r="2810" spans="2:18" ht="20.100000000000001" customHeight="1" x14ac:dyDescent="0.4">
      <c r="B2810" s="105" t="str">
        <f t="shared" si="129"/>
        <v/>
      </c>
      <c r="C2810" s="105" t="str">
        <f t="shared" si="130"/>
        <v/>
      </c>
      <c r="D2810" s="105" t="str">
        <f t="shared" si="131"/>
        <v/>
      </c>
      <c r="E2810" s="106" t="s">
        <v>2406</v>
      </c>
      <c r="F2810" s="106" t="s">
        <v>2829</v>
      </c>
      <c r="G2810" s="106" t="s">
        <v>2442</v>
      </c>
      <c r="H2810" s="106" t="s">
        <v>765</v>
      </c>
      <c r="I2810" s="106">
        <v>15</v>
      </c>
      <c r="J2810" s="106"/>
      <c r="K2810" s="106"/>
      <c r="L2810" s="106" t="s">
        <v>2443</v>
      </c>
      <c r="M2810" s="106" t="s">
        <v>3522</v>
      </c>
      <c r="N2810" s="106">
        <v>0.52</v>
      </c>
      <c r="O2810" s="106">
        <v>1.4</v>
      </c>
      <c r="P2810" s="106" t="s">
        <v>714</v>
      </c>
      <c r="Q2810" s="107" t="s">
        <v>3594</v>
      </c>
      <c r="R2810" s="107" t="s">
        <v>73</v>
      </c>
    </row>
    <row r="2811" spans="2:18" ht="20.100000000000001" customHeight="1" x14ac:dyDescent="0.4">
      <c r="B2811" s="105" t="str">
        <f t="shared" si="129"/>
        <v/>
      </c>
      <c r="C2811" s="105" t="str">
        <f t="shared" si="130"/>
        <v/>
      </c>
      <c r="D2811" s="105" t="str">
        <f t="shared" si="131"/>
        <v/>
      </c>
      <c r="E2811" s="106" t="s">
        <v>2406</v>
      </c>
      <c r="F2811" s="106" t="s">
        <v>2407</v>
      </c>
      <c r="G2811" s="106" t="s">
        <v>697</v>
      </c>
      <c r="H2811" s="106" t="s">
        <v>707</v>
      </c>
      <c r="I2811" s="106">
        <v>16</v>
      </c>
      <c r="J2811" s="106"/>
      <c r="K2811" s="106"/>
      <c r="L2811" s="106" t="s">
        <v>706</v>
      </c>
      <c r="M2811" s="106" t="s">
        <v>3522</v>
      </c>
      <c r="N2811" s="106">
        <v>0.46</v>
      </c>
      <c r="O2811" s="106">
        <v>1.4</v>
      </c>
      <c r="P2811" s="106" t="s">
        <v>714</v>
      </c>
      <c r="Q2811" s="107" t="s">
        <v>3595</v>
      </c>
      <c r="R2811" s="107" t="s">
        <v>73</v>
      </c>
    </row>
    <row r="2812" spans="2:18" ht="20.100000000000001" customHeight="1" x14ac:dyDescent="0.4">
      <c r="B2812" s="105" t="str">
        <f t="shared" si="129"/>
        <v/>
      </c>
      <c r="C2812" s="105" t="str">
        <f t="shared" si="130"/>
        <v/>
      </c>
      <c r="D2812" s="105" t="str">
        <f t="shared" si="131"/>
        <v/>
      </c>
      <c r="E2812" s="106" t="s">
        <v>2406</v>
      </c>
      <c r="F2812" s="106" t="s">
        <v>2407</v>
      </c>
      <c r="G2812" s="106" t="s">
        <v>697</v>
      </c>
      <c r="H2812" s="106" t="s">
        <v>1817</v>
      </c>
      <c r="I2812" s="106">
        <v>16</v>
      </c>
      <c r="J2812" s="106"/>
      <c r="K2812" s="106"/>
      <c r="L2812" s="106" t="s">
        <v>706</v>
      </c>
      <c r="M2812" s="106" t="s">
        <v>3522</v>
      </c>
      <c r="N2812" s="106">
        <v>0.45</v>
      </c>
      <c r="O2812" s="106">
        <v>1.4</v>
      </c>
      <c r="P2812" s="106" t="s">
        <v>714</v>
      </c>
      <c r="Q2812" s="107" t="s">
        <v>3596</v>
      </c>
      <c r="R2812" s="107" t="s">
        <v>73</v>
      </c>
    </row>
    <row r="2813" spans="2:18" ht="20.100000000000001" customHeight="1" x14ac:dyDescent="0.4">
      <c r="B2813" s="105" t="str">
        <f t="shared" si="129"/>
        <v/>
      </c>
      <c r="C2813" s="105" t="str">
        <f t="shared" si="130"/>
        <v/>
      </c>
      <c r="D2813" s="105" t="str">
        <f t="shared" si="131"/>
        <v/>
      </c>
      <c r="E2813" s="106" t="s">
        <v>2406</v>
      </c>
      <c r="F2813" s="106" t="s">
        <v>2407</v>
      </c>
      <c r="G2813" s="106" t="s">
        <v>697</v>
      </c>
      <c r="H2813" s="106" t="s">
        <v>1817</v>
      </c>
      <c r="I2813" s="106">
        <v>16</v>
      </c>
      <c r="J2813" s="106"/>
      <c r="K2813" s="106"/>
      <c r="L2813" s="106" t="s">
        <v>698</v>
      </c>
      <c r="M2813" s="106" t="s">
        <v>3522</v>
      </c>
      <c r="N2813" s="106">
        <v>0.45</v>
      </c>
      <c r="O2813" s="106">
        <v>1.4</v>
      </c>
      <c r="P2813" s="106" t="s">
        <v>714</v>
      </c>
      <c r="Q2813" s="107" t="s">
        <v>3597</v>
      </c>
      <c r="R2813" s="107" t="s">
        <v>73</v>
      </c>
    </row>
    <row r="2814" spans="2:18" ht="20.100000000000001" customHeight="1" x14ac:dyDescent="0.4">
      <c r="B2814" s="105" t="str">
        <f t="shared" si="129"/>
        <v/>
      </c>
      <c r="C2814" s="105" t="str">
        <f t="shared" si="130"/>
        <v/>
      </c>
      <c r="D2814" s="105" t="str">
        <f t="shared" si="131"/>
        <v/>
      </c>
      <c r="E2814" s="106" t="s">
        <v>2406</v>
      </c>
      <c r="F2814" s="106" t="s">
        <v>2407</v>
      </c>
      <c r="G2814" s="106" t="s">
        <v>697</v>
      </c>
      <c r="H2814" s="106" t="s">
        <v>1027</v>
      </c>
      <c r="I2814" s="106">
        <v>16</v>
      </c>
      <c r="J2814" s="106"/>
      <c r="K2814" s="106"/>
      <c r="L2814" s="106" t="s">
        <v>698</v>
      </c>
      <c r="M2814" s="106" t="s">
        <v>3522</v>
      </c>
      <c r="N2814" s="106">
        <v>0.45</v>
      </c>
      <c r="O2814" s="106">
        <v>1.4</v>
      </c>
      <c r="P2814" s="106" t="s">
        <v>714</v>
      </c>
      <c r="Q2814" s="107" t="s">
        <v>3598</v>
      </c>
      <c r="R2814" s="107" t="s">
        <v>73</v>
      </c>
    </row>
    <row r="2815" spans="2:18" ht="20.100000000000001" customHeight="1" x14ac:dyDescent="0.4">
      <c r="B2815" s="105" t="str">
        <f t="shared" si="129"/>
        <v/>
      </c>
      <c r="C2815" s="105" t="str">
        <f t="shared" si="130"/>
        <v/>
      </c>
      <c r="D2815" s="105" t="str">
        <f t="shared" si="131"/>
        <v/>
      </c>
      <c r="E2815" s="106" t="s">
        <v>2406</v>
      </c>
      <c r="F2815" s="106" t="s">
        <v>2407</v>
      </c>
      <c r="G2815" s="106" t="s">
        <v>697</v>
      </c>
      <c r="H2815" s="106" t="s">
        <v>1027</v>
      </c>
      <c r="I2815" s="106">
        <v>16</v>
      </c>
      <c r="J2815" s="106"/>
      <c r="K2815" s="106"/>
      <c r="L2815" s="106" t="s">
        <v>717</v>
      </c>
      <c r="M2815" s="106" t="s">
        <v>3522</v>
      </c>
      <c r="N2815" s="106">
        <v>0.45</v>
      </c>
      <c r="O2815" s="106">
        <v>1.4</v>
      </c>
      <c r="P2815" s="106" t="s">
        <v>714</v>
      </c>
      <c r="Q2815" s="107" t="s">
        <v>3599</v>
      </c>
      <c r="R2815" s="107" t="s">
        <v>73</v>
      </c>
    </row>
    <row r="2816" spans="2:18" ht="20.100000000000001" customHeight="1" x14ac:dyDescent="0.4">
      <c r="B2816" s="105" t="str">
        <f t="shared" si="129"/>
        <v/>
      </c>
      <c r="C2816" s="105" t="str">
        <f t="shared" si="130"/>
        <v/>
      </c>
      <c r="D2816" s="105" t="str">
        <f t="shared" si="131"/>
        <v/>
      </c>
      <c r="E2816" s="106" t="s">
        <v>2406</v>
      </c>
      <c r="F2816" s="106" t="s">
        <v>2407</v>
      </c>
      <c r="G2816" s="106" t="s">
        <v>697</v>
      </c>
      <c r="H2816" s="106" t="s">
        <v>1389</v>
      </c>
      <c r="I2816" s="106">
        <v>16</v>
      </c>
      <c r="J2816" s="106"/>
      <c r="K2816" s="106"/>
      <c r="L2816" s="106" t="s">
        <v>717</v>
      </c>
      <c r="M2816" s="106" t="s">
        <v>3522</v>
      </c>
      <c r="N2816" s="106">
        <v>0.45</v>
      </c>
      <c r="O2816" s="106">
        <v>1.4</v>
      </c>
      <c r="P2816" s="106" t="s">
        <v>714</v>
      </c>
      <c r="Q2816" s="107" t="s">
        <v>3600</v>
      </c>
      <c r="R2816" s="107" t="s">
        <v>73</v>
      </c>
    </row>
    <row r="2817" spans="2:18" ht="20.100000000000001" customHeight="1" x14ac:dyDescent="0.4">
      <c r="B2817" s="105" t="str">
        <f t="shared" si="129"/>
        <v/>
      </c>
      <c r="C2817" s="105" t="str">
        <f t="shared" si="130"/>
        <v/>
      </c>
      <c r="D2817" s="105" t="str">
        <f t="shared" si="131"/>
        <v/>
      </c>
      <c r="E2817" s="106" t="s">
        <v>2406</v>
      </c>
      <c r="F2817" s="106" t="s">
        <v>2407</v>
      </c>
      <c r="G2817" s="106" t="s">
        <v>697</v>
      </c>
      <c r="H2817" s="106" t="s">
        <v>1389</v>
      </c>
      <c r="I2817" s="106">
        <v>15</v>
      </c>
      <c r="J2817" s="106"/>
      <c r="K2817" s="106"/>
      <c r="L2817" s="106" t="s">
        <v>1218</v>
      </c>
      <c r="M2817" s="106" t="s">
        <v>3522</v>
      </c>
      <c r="N2817" s="106">
        <v>0.45</v>
      </c>
      <c r="O2817" s="106">
        <v>1.4</v>
      </c>
      <c r="P2817" s="106" t="s">
        <v>714</v>
      </c>
      <c r="Q2817" s="107" t="s">
        <v>3601</v>
      </c>
      <c r="R2817" s="107" t="s">
        <v>73</v>
      </c>
    </row>
    <row r="2818" spans="2:18" ht="20.100000000000001" customHeight="1" x14ac:dyDescent="0.4">
      <c r="B2818" s="105" t="str">
        <f t="shared" si="129"/>
        <v/>
      </c>
      <c r="C2818" s="105" t="str">
        <f t="shared" si="130"/>
        <v/>
      </c>
      <c r="D2818" s="105" t="str">
        <f t="shared" si="131"/>
        <v/>
      </c>
      <c r="E2818" s="106" t="s">
        <v>2406</v>
      </c>
      <c r="F2818" s="106" t="s">
        <v>2407</v>
      </c>
      <c r="G2818" s="106" t="s">
        <v>710</v>
      </c>
      <c r="H2818" s="106" t="s">
        <v>711</v>
      </c>
      <c r="I2818" s="106">
        <v>16</v>
      </c>
      <c r="J2818" s="106"/>
      <c r="K2818" s="106"/>
      <c r="L2818" s="106" t="s">
        <v>706</v>
      </c>
      <c r="M2818" s="106" t="s">
        <v>3522</v>
      </c>
      <c r="N2818" s="106">
        <v>0.45</v>
      </c>
      <c r="O2818" s="106">
        <v>1.4</v>
      </c>
      <c r="P2818" s="106" t="s">
        <v>714</v>
      </c>
      <c r="Q2818" s="107" t="s">
        <v>3602</v>
      </c>
      <c r="R2818" s="107" t="s">
        <v>73</v>
      </c>
    </row>
    <row r="2819" spans="2:18" ht="20.100000000000001" customHeight="1" x14ac:dyDescent="0.4">
      <c r="B2819" s="105" t="str">
        <f t="shared" si="129"/>
        <v/>
      </c>
      <c r="C2819" s="105" t="str">
        <f t="shared" si="130"/>
        <v/>
      </c>
      <c r="D2819" s="105" t="str">
        <f t="shared" si="131"/>
        <v/>
      </c>
      <c r="E2819" s="106" t="s">
        <v>2406</v>
      </c>
      <c r="F2819" s="106" t="s">
        <v>2407</v>
      </c>
      <c r="G2819" s="106" t="s">
        <v>710</v>
      </c>
      <c r="H2819" s="106" t="s">
        <v>711</v>
      </c>
      <c r="I2819" s="106">
        <v>16</v>
      </c>
      <c r="J2819" s="106"/>
      <c r="K2819" s="106"/>
      <c r="L2819" s="106" t="s">
        <v>698</v>
      </c>
      <c r="M2819" s="106" t="s">
        <v>3522</v>
      </c>
      <c r="N2819" s="106">
        <v>0.45</v>
      </c>
      <c r="O2819" s="106">
        <v>1.4</v>
      </c>
      <c r="P2819" s="106" t="s">
        <v>714</v>
      </c>
      <c r="Q2819" s="107" t="s">
        <v>3603</v>
      </c>
      <c r="R2819" s="107" t="s">
        <v>73</v>
      </c>
    </row>
    <row r="2820" spans="2:18" ht="20.100000000000001" customHeight="1" x14ac:dyDescent="0.4">
      <c r="B2820" s="105" t="str">
        <f t="shared" si="129"/>
        <v/>
      </c>
      <c r="C2820" s="105" t="str">
        <f t="shared" si="130"/>
        <v/>
      </c>
      <c r="D2820" s="105" t="str">
        <f t="shared" si="131"/>
        <v/>
      </c>
      <c r="E2820" s="106" t="s">
        <v>2406</v>
      </c>
      <c r="F2820" s="106" t="s">
        <v>2407</v>
      </c>
      <c r="G2820" s="106" t="s">
        <v>710</v>
      </c>
      <c r="H2820" s="106" t="s">
        <v>711</v>
      </c>
      <c r="I2820" s="106">
        <v>16</v>
      </c>
      <c r="J2820" s="106"/>
      <c r="K2820" s="106"/>
      <c r="L2820" s="106" t="s">
        <v>717</v>
      </c>
      <c r="M2820" s="106" t="s">
        <v>3522</v>
      </c>
      <c r="N2820" s="106">
        <v>0.45</v>
      </c>
      <c r="O2820" s="106">
        <v>1.4</v>
      </c>
      <c r="P2820" s="106" t="s">
        <v>714</v>
      </c>
      <c r="Q2820" s="107" t="s">
        <v>3604</v>
      </c>
      <c r="R2820" s="107" t="s">
        <v>73</v>
      </c>
    </row>
    <row r="2821" spans="2:18" ht="20.100000000000001" customHeight="1" x14ac:dyDescent="0.4">
      <c r="B2821" s="105" t="str">
        <f t="shared" si="129"/>
        <v/>
      </c>
      <c r="C2821" s="105" t="str">
        <f t="shared" si="130"/>
        <v/>
      </c>
      <c r="D2821" s="105" t="str">
        <f t="shared" si="131"/>
        <v/>
      </c>
      <c r="E2821" s="106" t="s">
        <v>2406</v>
      </c>
      <c r="F2821" s="106" t="s">
        <v>2407</v>
      </c>
      <c r="G2821" s="106" t="s">
        <v>710</v>
      </c>
      <c r="H2821" s="106" t="s">
        <v>1098</v>
      </c>
      <c r="I2821" s="106">
        <v>16</v>
      </c>
      <c r="J2821" s="106"/>
      <c r="K2821" s="106"/>
      <c r="L2821" s="106" t="s">
        <v>717</v>
      </c>
      <c r="M2821" s="106" t="s">
        <v>3522</v>
      </c>
      <c r="N2821" s="106">
        <v>0.45</v>
      </c>
      <c r="O2821" s="106">
        <v>1.4</v>
      </c>
      <c r="P2821" s="106" t="s">
        <v>714</v>
      </c>
      <c r="Q2821" s="107" t="s">
        <v>3605</v>
      </c>
      <c r="R2821" s="107" t="s">
        <v>73</v>
      </c>
    </row>
    <row r="2822" spans="2:18" ht="20.100000000000001" customHeight="1" x14ac:dyDescent="0.4">
      <c r="B2822" s="105" t="str">
        <f t="shared" si="129"/>
        <v/>
      </c>
      <c r="C2822" s="105" t="str">
        <f t="shared" si="130"/>
        <v/>
      </c>
      <c r="D2822" s="105" t="str">
        <f t="shared" si="131"/>
        <v/>
      </c>
      <c r="E2822" s="106" t="s">
        <v>2406</v>
      </c>
      <c r="F2822" s="106" t="s">
        <v>2407</v>
      </c>
      <c r="G2822" s="106" t="s">
        <v>721</v>
      </c>
      <c r="H2822" s="106" t="s">
        <v>722</v>
      </c>
      <c r="I2822" s="106">
        <v>16</v>
      </c>
      <c r="J2822" s="106"/>
      <c r="K2822" s="106"/>
      <c r="L2822" s="106" t="s">
        <v>706</v>
      </c>
      <c r="M2822" s="106" t="s">
        <v>3522</v>
      </c>
      <c r="N2822" s="106">
        <v>0.45</v>
      </c>
      <c r="O2822" s="106">
        <v>1.4</v>
      </c>
      <c r="P2822" s="106" t="s">
        <v>714</v>
      </c>
      <c r="Q2822" s="107" t="s">
        <v>3606</v>
      </c>
      <c r="R2822" s="107" t="s">
        <v>73</v>
      </c>
    </row>
    <row r="2823" spans="2:18" ht="20.100000000000001" customHeight="1" x14ac:dyDescent="0.4">
      <c r="B2823" s="105" t="str">
        <f t="shared" si="129"/>
        <v/>
      </c>
      <c r="C2823" s="105" t="str">
        <f t="shared" si="130"/>
        <v/>
      </c>
      <c r="D2823" s="105" t="str">
        <f t="shared" si="131"/>
        <v/>
      </c>
      <c r="E2823" s="106" t="s">
        <v>2406</v>
      </c>
      <c r="F2823" s="106" t="s">
        <v>2407</v>
      </c>
      <c r="G2823" s="106" t="s">
        <v>721</v>
      </c>
      <c r="H2823" s="106" t="s">
        <v>722</v>
      </c>
      <c r="I2823" s="106">
        <v>16</v>
      </c>
      <c r="J2823" s="106"/>
      <c r="K2823" s="106"/>
      <c r="L2823" s="106" t="s">
        <v>698</v>
      </c>
      <c r="M2823" s="106" t="s">
        <v>3522</v>
      </c>
      <c r="N2823" s="106">
        <v>0.45</v>
      </c>
      <c r="O2823" s="106">
        <v>1.4</v>
      </c>
      <c r="P2823" s="106" t="s">
        <v>714</v>
      </c>
      <c r="Q2823" s="107" t="s">
        <v>3607</v>
      </c>
      <c r="R2823" s="107" t="s">
        <v>73</v>
      </c>
    </row>
    <row r="2824" spans="2:18" ht="20.100000000000001" customHeight="1" x14ac:dyDescent="0.4">
      <c r="B2824" s="105" t="str">
        <f t="shared" si="129"/>
        <v/>
      </c>
      <c r="C2824" s="105" t="str">
        <f t="shared" si="130"/>
        <v/>
      </c>
      <c r="D2824" s="105" t="str">
        <f t="shared" si="131"/>
        <v/>
      </c>
      <c r="E2824" s="106" t="s">
        <v>2406</v>
      </c>
      <c r="F2824" s="106" t="s">
        <v>2407</v>
      </c>
      <c r="G2824" s="106" t="s">
        <v>721</v>
      </c>
      <c r="H2824" s="106" t="s">
        <v>722</v>
      </c>
      <c r="I2824" s="106">
        <v>16</v>
      </c>
      <c r="J2824" s="106"/>
      <c r="K2824" s="106"/>
      <c r="L2824" s="106" t="s">
        <v>717</v>
      </c>
      <c r="M2824" s="106" t="s">
        <v>3522</v>
      </c>
      <c r="N2824" s="106">
        <v>0.45</v>
      </c>
      <c r="O2824" s="106">
        <v>1.4</v>
      </c>
      <c r="P2824" s="106" t="s">
        <v>714</v>
      </c>
      <c r="Q2824" s="107" t="s">
        <v>3608</v>
      </c>
      <c r="R2824" s="107" t="s">
        <v>73</v>
      </c>
    </row>
    <row r="2825" spans="2:18" ht="20.100000000000001" customHeight="1" x14ac:dyDescent="0.4">
      <c r="B2825" s="105" t="str">
        <f t="shared" si="129"/>
        <v/>
      </c>
      <c r="C2825" s="105" t="str">
        <f t="shared" si="130"/>
        <v/>
      </c>
      <c r="D2825" s="105" t="str">
        <f t="shared" si="131"/>
        <v/>
      </c>
      <c r="E2825" s="106" t="s">
        <v>2406</v>
      </c>
      <c r="F2825" s="106" t="s">
        <v>2407</v>
      </c>
      <c r="G2825" s="106" t="s">
        <v>773</v>
      </c>
      <c r="H2825" s="106" t="s">
        <v>774</v>
      </c>
      <c r="I2825" s="106">
        <v>16</v>
      </c>
      <c r="J2825" s="106"/>
      <c r="K2825" s="106"/>
      <c r="L2825" s="106" t="s">
        <v>706</v>
      </c>
      <c r="M2825" s="106" t="s">
        <v>3522</v>
      </c>
      <c r="N2825" s="106">
        <v>0.44</v>
      </c>
      <c r="O2825" s="106">
        <v>1.4</v>
      </c>
      <c r="P2825" s="106" t="s">
        <v>714</v>
      </c>
      <c r="Q2825" s="107" t="s">
        <v>3609</v>
      </c>
      <c r="R2825" s="107" t="s">
        <v>73</v>
      </c>
    </row>
    <row r="2826" spans="2:18" ht="20.100000000000001" customHeight="1" x14ac:dyDescent="0.4">
      <c r="B2826" s="105" t="str">
        <f t="shared" si="129"/>
        <v/>
      </c>
      <c r="C2826" s="105" t="str">
        <f t="shared" si="130"/>
        <v/>
      </c>
      <c r="D2826" s="105" t="str">
        <f t="shared" si="131"/>
        <v/>
      </c>
      <c r="E2826" s="106" t="s">
        <v>2406</v>
      </c>
      <c r="F2826" s="106" t="s">
        <v>2407</v>
      </c>
      <c r="G2826" s="106" t="s">
        <v>773</v>
      </c>
      <c r="H2826" s="106" t="s">
        <v>774</v>
      </c>
      <c r="I2826" s="106">
        <v>16</v>
      </c>
      <c r="J2826" s="106"/>
      <c r="K2826" s="106"/>
      <c r="L2826" s="106" t="s">
        <v>698</v>
      </c>
      <c r="M2826" s="106" t="s">
        <v>3522</v>
      </c>
      <c r="N2826" s="106">
        <v>0.44</v>
      </c>
      <c r="O2826" s="106">
        <v>1.4</v>
      </c>
      <c r="P2826" s="106" t="s">
        <v>714</v>
      </c>
      <c r="Q2826" s="107" t="s">
        <v>3610</v>
      </c>
      <c r="R2826" s="107" t="s">
        <v>73</v>
      </c>
    </row>
    <row r="2827" spans="2:18" ht="20.100000000000001" customHeight="1" x14ac:dyDescent="0.4">
      <c r="B2827" s="105" t="str">
        <f t="shared" si="129"/>
        <v/>
      </c>
      <c r="C2827" s="105" t="str">
        <f t="shared" si="130"/>
        <v/>
      </c>
      <c r="D2827" s="105" t="str">
        <f t="shared" si="131"/>
        <v/>
      </c>
      <c r="E2827" s="106" t="s">
        <v>2406</v>
      </c>
      <c r="F2827" s="106" t="s">
        <v>2407</v>
      </c>
      <c r="G2827" s="106" t="s">
        <v>773</v>
      </c>
      <c r="H2827" s="106" t="s">
        <v>774</v>
      </c>
      <c r="I2827" s="106">
        <v>15</v>
      </c>
      <c r="J2827" s="106"/>
      <c r="K2827" s="106"/>
      <c r="L2827" s="106" t="s">
        <v>717</v>
      </c>
      <c r="M2827" s="106" t="s">
        <v>3522</v>
      </c>
      <c r="N2827" s="106">
        <v>0.44</v>
      </c>
      <c r="O2827" s="106">
        <v>1.4</v>
      </c>
      <c r="P2827" s="106" t="s">
        <v>714</v>
      </c>
      <c r="Q2827" s="107" t="s">
        <v>3611</v>
      </c>
      <c r="R2827" s="107" t="s">
        <v>73</v>
      </c>
    </row>
    <row r="2828" spans="2:18" ht="20.100000000000001" customHeight="1" x14ac:dyDescent="0.4">
      <c r="B2828" s="105" t="str">
        <f t="shared" si="129"/>
        <v/>
      </c>
      <c r="C2828" s="105" t="str">
        <f t="shared" si="130"/>
        <v/>
      </c>
      <c r="D2828" s="105" t="str">
        <f t="shared" si="131"/>
        <v/>
      </c>
      <c r="E2828" s="106" t="s">
        <v>2406</v>
      </c>
      <c r="F2828" s="106" t="s">
        <v>2407</v>
      </c>
      <c r="G2828" s="106" t="s">
        <v>773</v>
      </c>
      <c r="H2828" s="106" t="s">
        <v>1266</v>
      </c>
      <c r="I2828" s="106">
        <v>16</v>
      </c>
      <c r="J2828" s="106"/>
      <c r="K2828" s="106"/>
      <c r="L2828" s="106" t="s">
        <v>706</v>
      </c>
      <c r="M2828" s="106" t="s">
        <v>3522</v>
      </c>
      <c r="N2828" s="106">
        <v>0.43</v>
      </c>
      <c r="O2828" s="106">
        <v>1.4</v>
      </c>
      <c r="P2828" s="106" t="s">
        <v>714</v>
      </c>
      <c r="Q2828" s="107" t="s">
        <v>3612</v>
      </c>
      <c r="R2828" s="107" t="s">
        <v>73</v>
      </c>
    </row>
    <row r="2829" spans="2:18" ht="20.100000000000001" customHeight="1" x14ac:dyDescent="0.4">
      <c r="B2829" s="105" t="str">
        <f t="shared" si="129"/>
        <v/>
      </c>
      <c r="C2829" s="105" t="str">
        <f t="shared" si="130"/>
        <v/>
      </c>
      <c r="D2829" s="105" t="str">
        <f t="shared" si="131"/>
        <v/>
      </c>
      <c r="E2829" s="106" t="s">
        <v>2406</v>
      </c>
      <c r="F2829" s="106" t="s">
        <v>2407</v>
      </c>
      <c r="G2829" s="106" t="s">
        <v>773</v>
      </c>
      <c r="H2829" s="106" t="s">
        <v>1266</v>
      </c>
      <c r="I2829" s="106">
        <v>15</v>
      </c>
      <c r="J2829" s="106"/>
      <c r="K2829" s="106"/>
      <c r="L2829" s="106" t="s">
        <v>698</v>
      </c>
      <c r="M2829" s="106" t="s">
        <v>3522</v>
      </c>
      <c r="N2829" s="106">
        <v>0.43</v>
      </c>
      <c r="O2829" s="106">
        <v>1.4</v>
      </c>
      <c r="P2829" s="106" t="s">
        <v>714</v>
      </c>
      <c r="Q2829" s="107" t="s">
        <v>3613</v>
      </c>
      <c r="R2829" s="107" t="s">
        <v>73</v>
      </c>
    </row>
    <row r="2830" spans="2:18" ht="20.100000000000001" customHeight="1" x14ac:dyDescent="0.4">
      <c r="B2830" s="105" t="str">
        <f t="shared" si="129"/>
        <v/>
      </c>
      <c r="C2830" s="105" t="str">
        <f t="shared" si="130"/>
        <v/>
      </c>
      <c r="D2830" s="105" t="str">
        <f t="shared" si="131"/>
        <v/>
      </c>
      <c r="E2830" s="106" t="s">
        <v>2406</v>
      </c>
      <c r="F2830" s="106" t="s">
        <v>2407</v>
      </c>
      <c r="G2830" s="106" t="s">
        <v>773</v>
      </c>
      <c r="H2830" s="106" t="s">
        <v>1266</v>
      </c>
      <c r="I2830" s="106">
        <v>14</v>
      </c>
      <c r="J2830" s="106"/>
      <c r="K2830" s="106"/>
      <c r="L2830" s="106" t="s">
        <v>717</v>
      </c>
      <c r="M2830" s="106" t="s">
        <v>3522</v>
      </c>
      <c r="N2830" s="106">
        <v>0.43</v>
      </c>
      <c r="O2830" s="106">
        <v>1.4</v>
      </c>
      <c r="P2830" s="106" t="s">
        <v>714</v>
      </c>
      <c r="Q2830" s="107" t="s">
        <v>3614</v>
      </c>
      <c r="R2830" s="107" t="s">
        <v>73</v>
      </c>
    </row>
    <row r="2831" spans="2:18" ht="20.100000000000001" customHeight="1" x14ac:dyDescent="0.4">
      <c r="B2831" s="105" t="str">
        <f t="shared" si="129"/>
        <v/>
      </c>
      <c r="C2831" s="105" t="str">
        <f t="shared" si="130"/>
        <v/>
      </c>
      <c r="D2831" s="105" t="str">
        <f t="shared" si="131"/>
        <v/>
      </c>
      <c r="E2831" s="106" t="s">
        <v>2406</v>
      </c>
      <c r="F2831" s="106" t="s">
        <v>2407</v>
      </c>
      <c r="G2831" s="106" t="s">
        <v>778</v>
      </c>
      <c r="H2831" s="106" t="s">
        <v>779</v>
      </c>
      <c r="I2831" s="106">
        <v>16</v>
      </c>
      <c r="J2831" s="106"/>
      <c r="K2831" s="106"/>
      <c r="L2831" s="106" t="s">
        <v>706</v>
      </c>
      <c r="M2831" s="106" t="s">
        <v>3522</v>
      </c>
      <c r="N2831" s="106">
        <v>0.43</v>
      </c>
      <c r="O2831" s="106">
        <v>1.4</v>
      </c>
      <c r="P2831" s="106" t="s">
        <v>714</v>
      </c>
      <c r="Q2831" s="107" t="s">
        <v>3615</v>
      </c>
      <c r="R2831" s="107" t="s">
        <v>73</v>
      </c>
    </row>
    <row r="2832" spans="2:18" ht="20.100000000000001" customHeight="1" x14ac:dyDescent="0.4">
      <c r="B2832" s="105" t="str">
        <f t="shared" ref="B2832:B2895" si="132">IF(OR($C$10="",$C$11=""),"",IFERROR(IF(AND($U$22&lt;&gt;R2832,$V$22&lt;&gt;R2832),"－",IF(AND(COUNTIF($C$10,"*樹脂スペーサー*")&gt;0,OR(M2832="空気",F2832="一般",F2832="一般ＰＧ")),"－",IF(AND($W$25&gt;0,$W$25&gt;=O2832),$U$25,IF(AND($W$26&gt;0,$W$26&gt;=O2832),$U$26,IF(AND($W$27&gt;0,$W$27&gt;=O2832),$U$27,IF(AND($W$28&gt;0,$W$28&gt;=O2832),$U$28,IF(AND($W$29&gt;0,$W$29&gt;=O2832),$U$29,IF(AND($W$30&gt;0,$W$30&gt;=O2832),$U$30,IF(AND($W$31&gt;0,$W$31&gt;=O2832),$U$31,"－"))))))))),"－"))</f>
        <v/>
      </c>
      <c r="C2832" s="105" t="str">
        <f t="shared" ref="C2832:C2895" si="133">IF(B2832="","",IF(B2832&lt;&gt;"－",VLOOKUP(B2832,$U$25:$V$31,2,FALSE),"－"))</f>
        <v/>
      </c>
      <c r="D2832" s="105" t="str">
        <f t="shared" ref="D2832:D2895" si="134">IF($H$9="","",IF($V$38&lt;&gt;"断熱等","－",IF(AND(COUNTIF($V$34,"*樹脂スペーサー*")&gt;0,OR(M2832="空気",F2832="一般",F2832="一般ＰＧ")),"－",IF(AND($V$35&lt;&gt;R2832,$W$35&lt;&gt;R2832),"－",IF(MID($H$9,10,1)="Z",IF(N2832&lt;=0.65,"○","－"),IF($V$36&gt;=O2832,"○","－"))))))</f>
        <v/>
      </c>
      <c r="E2832" s="106" t="s">
        <v>2406</v>
      </c>
      <c r="F2832" s="106" t="s">
        <v>2407</v>
      </c>
      <c r="G2832" s="106" t="s">
        <v>778</v>
      </c>
      <c r="H2832" s="106" t="s">
        <v>779</v>
      </c>
      <c r="I2832" s="106">
        <v>16</v>
      </c>
      <c r="J2832" s="106"/>
      <c r="K2832" s="106"/>
      <c r="L2832" s="106" t="s">
        <v>698</v>
      </c>
      <c r="M2832" s="106" t="s">
        <v>3522</v>
      </c>
      <c r="N2832" s="106">
        <v>0.43</v>
      </c>
      <c r="O2832" s="106">
        <v>1.4</v>
      </c>
      <c r="P2832" s="106" t="s">
        <v>714</v>
      </c>
      <c r="Q2832" s="107" t="s">
        <v>3616</v>
      </c>
      <c r="R2832" s="107" t="s">
        <v>73</v>
      </c>
    </row>
    <row r="2833" spans="2:18" ht="20.100000000000001" customHeight="1" x14ac:dyDescent="0.4">
      <c r="B2833" s="105" t="str">
        <f t="shared" si="132"/>
        <v/>
      </c>
      <c r="C2833" s="105" t="str">
        <f t="shared" si="133"/>
        <v/>
      </c>
      <c r="D2833" s="105" t="str">
        <f t="shared" si="134"/>
        <v/>
      </c>
      <c r="E2833" s="106" t="s">
        <v>2406</v>
      </c>
      <c r="F2833" s="106" t="s">
        <v>2407</v>
      </c>
      <c r="G2833" s="106" t="s">
        <v>778</v>
      </c>
      <c r="H2833" s="106" t="s">
        <v>779</v>
      </c>
      <c r="I2833" s="106">
        <v>15</v>
      </c>
      <c r="J2833" s="106"/>
      <c r="K2833" s="106"/>
      <c r="L2833" s="106" t="s">
        <v>717</v>
      </c>
      <c r="M2833" s="106" t="s">
        <v>3522</v>
      </c>
      <c r="N2833" s="106">
        <v>0.43</v>
      </c>
      <c r="O2833" s="106">
        <v>1.4</v>
      </c>
      <c r="P2833" s="106" t="s">
        <v>714</v>
      </c>
      <c r="Q2833" s="107" t="s">
        <v>3617</v>
      </c>
      <c r="R2833" s="107" t="s">
        <v>73</v>
      </c>
    </row>
    <row r="2834" spans="2:18" ht="20.100000000000001" customHeight="1" x14ac:dyDescent="0.4">
      <c r="B2834" s="105" t="str">
        <f t="shared" si="132"/>
        <v/>
      </c>
      <c r="C2834" s="105" t="str">
        <f t="shared" si="133"/>
        <v/>
      </c>
      <c r="D2834" s="105" t="str">
        <f t="shared" si="134"/>
        <v/>
      </c>
      <c r="E2834" s="106" t="s">
        <v>2406</v>
      </c>
      <c r="F2834" s="106" t="s">
        <v>2407</v>
      </c>
      <c r="G2834" s="106" t="s">
        <v>778</v>
      </c>
      <c r="H2834" s="106" t="s">
        <v>1269</v>
      </c>
      <c r="I2834" s="106">
        <v>16</v>
      </c>
      <c r="J2834" s="106"/>
      <c r="K2834" s="106"/>
      <c r="L2834" s="106" t="s">
        <v>706</v>
      </c>
      <c r="M2834" s="106" t="s">
        <v>3522</v>
      </c>
      <c r="N2834" s="106">
        <v>0.43</v>
      </c>
      <c r="O2834" s="106">
        <v>1.4</v>
      </c>
      <c r="P2834" s="106" t="s">
        <v>714</v>
      </c>
      <c r="Q2834" s="107" t="s">
        <v>3618</v>
      </c>
      <c r="R2834" s="107" t="s">
        <v>73</v>
      </c>
    </row>
    <row r="2835" spans="2:18" ht="20.100000000000001" customHeight="1" x14ac:dyDescent="0.4">
      <c r="B2835" s="105" t="str">
        <f t="shared" si="132"/>
        <v/>
      </c>
      <c r="C2835" s="105" t="str">
        <f t="shared" si="133"/>
        <v/>
      </c>
      <c r="D2835" s="105" t="str">
        <f t="shared" si="134"/>
        <v/>
      </c>
      <c r="E2835" s="106" t="s">
        <v>2406</v>
      </c>
      <c r="F2835" s="106" t="s">
        <v>2407</v>
      </c>
      <c r="G2835" s="106" t="s">
        <v>778</v>
      </c>
      <c r="H2835" s="106" t="s">
        <v>1269</v>
      </c>
      <c r="I2835" s="106">
        <v>15</v>
      </c>
      <c r="J2835" s="106"/>
      <c r="K2835" s="106"/>
      <c r="L2835" s="106" t="s">
        <v>698</v>
      </c>
      <c r="M2835" s="106" t="s">
        <v>3522</v>
      </c>
      <c r="N2835" s="106">
        <v>0.43</v>
      </c>
      <c r="O2835" s="106">
        <v>1.4</v>
      </c>
      <c r="P2835" s="106" t="s">
        <v>714</v>
      </c>
      <c r="Q2835" s="107" t="s">
        <v>3619</v>
      </c>
      <c r="R2835" s="107" t="s">
        <v>73</v>
      </c>
    </row>
    <row r="2836" spans="2:18" ht="20.100000000000001" customHeight="1" x14ac:dyDescent="0.4">
      <c r="B2836" s="105" t="str">
        <f t="shared" si="132"/>
        <v/>
      </c>
      <c r="C2836" s="105" t="str">
        <f t="shared" si="133"/>
        <v/>
      </c>
      <c r="D2836" s="105" t="str">
        <f t="shared" si="134"/>
        <v/>
      </c>
      <c r="E2836" s="106" t="s">
        <v>2406</v>
      </c>
      <c r="F2836" s="106" t="s">
        <v>2407</v>
      </c>
      <c r="G2836" s="106" t="s">
        <v>778</v>
      </c>
      <c r="H2836" s="106" t="s">
        <v>1269</v>
      </c>
      <c r="I2836" s="106">
        <v>14</v>
      </c>
      <c r="J2836" s="106"/>
      <c r="K2836" s="106"/>
      <c r="L2836" s="106" t="s">
        <v>717</v>
      </c>
      <c r="M2836" s="106" t="s">
        <v>3522</v>
      </c>
      <c r="N2836" s="106">
        <v>0.43</v>
      </c>
      <c r="O2836" s="106">
        <v>1.4</v>
      </c>
      <c r="P2836" s="106" t="s">
        <v>714</v>
      </c>
      <c r="Q2836" s="107" t="s">
        <v>3620</v>
      </c>
      <c r="R2836" s="107" t="s">
        <v>73</v>
      </c>
    </row>
    <row r="2837" spans="2:18" ht="20.100000000000001" customHeight="1" x14ac:dyDescent="0.4">
      <c r="B2837" s="105" t="str">
        <f t="shared" si="132"/>
        <v/>
      </c>
      <c r="C2837" s="105" t="str">
        <f t="shared" si="133"/>
        <v/>
      </c>
      <c r="D2837" s="105" t="str">
        <f t="shared" si="134"/>
        <v/>
      </c>
      <c r="E2837" s="106" t="s">
        <v>2406</v>
      </c>
      <c r="F2837" s="106" t="s">
        <v>2407</v>
      </c>
      <c r="G2837" s="106" t="s">
        <v>782</v>
      </c>
      <c r="H2837" s="106" t="s">
        <v>783</v>
      </c>
      <c r="I2837" s="106">
        <v>16</v>
      </c>
      <c r="J2837" s="106"/>
      <c r="K2837" s="106"/>
      <c r="L2837" s="106" t="s">
        <v>706</v>
      </c>
      <c r="M2837" s="106" t="s">
        <v>3522</v>
      </c>
      <c r="N2837" s="106">
        <v>0.31</v>
      </c>
      <c r="O2837" s="106">
        <v>1.4</v>
      </c>
      <c r="P2837" s="106" t="s">
        <v>714</v>
      </c>
      <c r="Q2837" s="107" t="s">
        <v>3621</v>
      </c>
      <c r="R2837" s="107" t="s">
        <v>73</v>
      </c>
    </row>
    <row r="2838" spans="2:18" ht="20.100000000000001" customHeight="1" x14ac:dyDescent="0.4">
      <c r="B2838" s="105" t="str">
        <f t="shared" si="132"/>
        <v/>
      </c>
      <c r="C2838" s="105" t="str">
        <f t="shared" si="133"/>
        <v/>
      </c>
      <c r="D2838" s="105" t="str">
        <f t="shared" si="134"/>
        <v/>
      </c>
      <c r="E2838" s="106" t="s">
        <v>2406</v>
      </c>
      <c r="F2838" s="106" t="s">
        <v>2407</v>
      </c>
      <c r="G2838" s="106" t="s">
        <v>782</v>
      </c>
      <c r="H2838" s="106" t="s">
        <v>783</v>
      </c>
      <c r="I2838" s="106">
        <v>16</v>
      </c>
      <c r="J2838" s="106"/>
      <c r="K2838" s="106"/>
      <c r="L2838" s="106" t="s">
        <v>698</v>
      </c>
      <c r="M2838" s="106" t="s">
        <v>3522</v>
      </c>
      <c r="N2838" s="106">
        <v>0.31</v>
      </c>
      <c r="O2838" s="106">
        <v>1.4</v>
      </c>
      <c r="P2838" s="106" t="s">
        <v>714</v>
      </c>
      <c r="Q2838" s="107" t="s">
        <v>3622</v>
      </c>
      <c r="R2838" s="107" t="s">
        <v>73</v>
      </c>
    </row>
    <row r="2839" spans="2:18" ht="20.100000000000001" customHeight="1" x14ac:dyDescent="0.4">
      <c r="B2839" s="105" t="str">
        <f t="shared" si="132"/>
        <v/>
      </c>
      <c r="C2839" s="105" t="str">
        <f t="shared" si="133"/>
        <v/>
      </c>
      <c r="D2839" s="105" t="str">
        <f t="shared" si="134"/>
        <v/>
      </c>
      <c r="E2839" s="106" t="s">
        <v>2406</v>
      </c>
      <c r="F2839" s="106" t="s">
        <v>2407</v>
      </c>
      <c r="G2839" s="106" t="s">
        <v>782</v>
      </c>
      <c r="H2839" s="106" t="s">
        <v>783</v>
      </c>
      <c r="I2839" s="106">
        <v>15</v>
      </c>
      <c r="J2839" s="106"/>
      <c r="K2839" s="106"/>
      <c r="L2839" s="106" t="s">
        <v>717</v>
      </c>
      <c r="M2839" s="106" t="s">
        <v>3522</v>
      </c>
      <c r="N2839" s="106">
        <v>0.31</v>
      </c>
      <c r="O2839" s="106">
        <v>1.4</v>
      </c>
      <c r="P2839" s="106" t="s">
        <v>714</v>
      </c>
      <c r="Q2839" s="107" t="s">
        <v>3623</v>
      </c>
      <c r="R2839" s="107" t="s">
        <v>73</v>
      </c>
    </row>
    <row r="2840" spans="2:18" ht="20.100000000000001" customHeight="1" x14ac:dyDescent="0.4">
      <c r="B2840" s="105" t="str">
        <f t="shared" si="132"/>
        <v/>
      </c>
      <c r="C2840" s="105" t="str">
        <f t="shared" si="133"/>
        <v/>
      </c>
      <c r="D2840" s="105" t="str">
        <f t="shared" si="134"/>
        <v/>
      </c>
      <c r="E2840" s="106" t="s">
        <v>2406</v>
      </c>
      <c r="F2840" s="106" t="s">
        <v>2407</v>
      </c>
      <c r="G2840" s="106" t="s">
        <v>2437</v>
      </c>
      <c r="H2840" s="106" t="s">
        <v>2438</v>
      </c>
      <c r="I2840" s="106">
        <v>16</v>
      </c>
      <c r="J2840" s="106"/>
      <c r="K2840" s="106"/>
      <c r="L2840" s="106" t="s">
        <v>706</v>
      </c>
      <c r="M2840" s="106" t="s">
        <v>3522</v>
      </c>
      <c r="N2840" s="106">
        <v>0.42</v>
      </c>
      <c r="O2840" s="106">
        <v>1.4</v>
      </c>
      <c r="P2840" s="106" t="s">
        <v>714</v>
      </c>
      <c r="Q2840" s="107" t="s">
        <v>3624</v>
      </c>
      <c r="R2840" s="107" t="s">
        <v>73</v>
      </c>
    </row>
    <row r="2841" spans="2:18" ht="20.100000000000001" customHeight="1" x14ac:dyDescent="0.4">
      <c r="B2841" s="105" t="str">
        <f t="shared" si="132"/>
        <v/>
      </c>
      <c r="C2841" s="105" t="str">
        <f t="shared" si="133"/>
        <v/>
      </c>
      <c r="D2841" s="105" t="str">
        <f t="shared" si="134"/>
        <v/>
      </c>
      <c r="E2841" s="106" t="s">
        <v>2406</v>
      </c>
      <c r="F2841" s="106" t="s">
        <v>2407</v>
      </c>
      <c r="G2841" s="106" t="s">
        <v>2437</v>
      </c>
      <c r="H2841" s="106" t="s">
        <v>2438</v>
      </c>
      <c r="I2841" s="106">
        <v>16</v>
      </c>
      <c r="J2841" s="106"/>
      <c r="K2841" s="106"/>
      <c r="L2841" s="106" t="s">
        <v>698</v>
      </c>
      <c r="M2841" s="106" t="s">
        <v>3522</v>
      </c>
      <c r="N2841" s="106">
        <v>0.42</v>
      </c>
      <c r="O2841" s="106">
        <v>1.4</v>
      </c>
      <c r="P2841" s="106" t="s">
        <v>714</v>
      </c>
      <c r="Q2841" s="107" t="s">
        <v>3625</v>
      </c>
      <c r="R2841" s="107" t="s">
        <v>73</v>
      </c>
    </row>
    <row r="2842" spans="2:18" ht="20.100000000000001" customHeight="1" x14ac:dyDescent="0.4">
      <c r="B2842" s="105" t="str">
        <f t="shared" si="132"/>
        <v/>
      </c>
      <c r="C2842" s="105" t="str">
        <f t="shared" si="133"/>
        <v/>
      </c>
      <c r="D2842" s="105" t="str">
        <f t="shared" si="134"/>
        <v/>
      </c>
      <c r="E2842" s="106" t="s">
        <v>2406</v>
      </c>
      <c r="F2842" s="106" t="s">
        <v>2407</v>
      </c>
      <c r="G2842" s="106" t="s">
        <v>2437</v>
      </c>
      <c r="H2842" s="106" t="s">
        <v>2438</v>
      </c>
      <c r="I2842" s="106">
        <v>15</v>
      </c>
      <c r="J2842" s="106"/>
      <c r="K2842" s="106"/>
      <c r="L2842" s="106" t="s">
        <v>717</v>
      </c>
      <c r="M2842" s="106" t="s">
        <v>3522</v>
      </c>
      <c r="N2842" s="106">
        <v>0.42</v>
      </c>
      <c r="O2842" s="106">
        <v>1.4</v>
      </c>
      <c r="P2842" s="106" t="s">
        <v>714</v>
      </c>
      <c r="Q2842" s="107" t="s">
        <v>3626</v>
      </c>
      <c r="R2842" s="107" t="s">
        <v>73</v>
      </c>
    </row>
    <row r="2843" spans="2:18" ht="20.100000000000001" customHeight="1" x14ac:dyDescent="0.4">
      <c r="B2843" s="105" t="str">
        <f t="shared" si="132"/>
        <v/>
      </c>
      <c r="C2843" s="105" t="str">
        <f t="shared" si="133"/>
        <v/>
      </c>
      <c r="D2843" s="105" t="str">
        <f t="shared" si="134"/>
        <v/>
      </c>
      <c r="E2843" s="106" t="s">
        <v>2406</v>
      </c>
      <c r="F2843" s="106" t="s">
        <v>2407</v>
      </c>
      <c r="G2843" s="106" t="s">
        <v>2442</v>
      </c>
      <c r="H2843" s="106" t="s">
        <v>2443</v>
      </c>
      <c r="I2843" s="106">
        <v>16</v>
      </c>
      <c r="J2843" s="106"/>
      <c r="K2843" s="106"/>
      <c r="L2843" s="106" t="s">
        <v>706</v>
      </c>
      <c r="M2843" s="106" t="s">
        <v>3522</v>
      </c>
      <c r="N2843" s="106">
        <v>0.42</v>
      </c>
      <c r="O2843" s="106">
        <v>1.4</v>
      </c>
      <c r="P2843" s="106" t="s">
        <v>714</v>
      </c>
      <c r="Q2843" s="107" t="s">
        <v>3627</v>
      </c>
      <c r="R2843" s="107" t="s">
        <v>73</v>
      </c>
    </row>
    <row r="2844" spans="2:18" ht="20.100000000000001" customHeight="1" x14ac:dyDescent="0.4">
      <c r="B2844" s="105" t="str">
        <f t="shared" si="132"/>
        <v/>
      </c>
      <c r="C2844" s="105" t="str">
        <f t="shared" si="133"/>
        <v/>
      </c>
      <c r="D2844" s="105" t="str">
        <f t="shared" si="134"/>
        <v/>
      </c>
      <c r="E2844" s="106" t="s">
        <v>2406</v>
      </c>
      <c r="F2844" s="106" t="s">
        <v>2407</v>
      </c>
      <c r="G2844" s="106" t="s">
        <v>2442</v>
      </c>
      <c r="H2844" s="106" t="s">
        <v>2443</v>
      </c>
      <c r="I2844" s="106">
        <v>16</v>
      </c>
      <c r="J2844" s="106"/>
      <c r="K2844" s="106"/>
      <c r="L2844" s="106" t="s">
        <v>698</v>
      </c>
      <c r="M2844" s="106" t="s">
        <v>3522</v>
      </c>
      <c r="N2844" s="106">
        <v>0.42</v>
      </c>
      <c r="O2844" s="106">
        <v>1.4</v>
      </c>
      <c r="P2844" s="106" t="s">
        <v>714</v>
      </c>
      <c r="Q2844" s="107" t="s">
        <v>3628</v>
      </c>
      <c r="R2844" s="107" t="s">
        <v>73</v>
      </c>
    </row>
    <row r="2845" spans="2:18" ht="20.100000000000001" customHeight="1" x14ac:dyDescent="0.4">
      <c r="B2845" s="105" t="str">
        <f t="shared" si="132"/>
        <v/>
      </c>
      <c r="C2845" s="105" t="str">
        <f t="shared" si="133"/>
        <v/>
      </c>
      <c r="D2845" s="105" t="str">
        <f t="shared" si="134"/>
        <v/>
      </c>
      <c r="E2845" s="106" t="s">
        <v>2406</v>
      </c>
      <c r="F2845" s="106" t="s">
        <v>2407</v>
      </c>
      <c r="G2845" s="106" t="s">
        <v>2442</v>
      </c>
      <c r="H2845" s="106" t="s">
        <v>2443</v>
      </c>
      <c r="I2845" s="106">
        <v>15</v>
      </c>
      <c r="J2845" s="106"/>
      <c r="K2845" s="106"/>
      <c r="L2845" s="106" t="s">
        <v>717</v>
      </c>
      <c r="M2845" s="106" t="s">
        <v>3522</v>
      </c>
      <c r="N2845" s="106">
        <v>0.42</v>
      </c>
      <c r="O2845" s="106">
        <v>1.4</v>
      </c>
      <c r="P2845" s="106" t="s">
        <v>714</v>
      </c>
      <c r="Q2845" s="107" t="s">
        <v>3629</v>
      </c>
      <c r="R2845" s="107" t="s">
        <v>73</v>
      </c>
    </row>
    <row r="2846" spans="2:18" ht="20.100000000000001" customHeight="1" x14ac:dyDescent="0.4">
      <c r="B2846" s="105" t="str">
        <f t="shared" si="132"/>
        <v/>
      </c>
      <c r="C2846" s="105" t="str">
        <f t="shared" si="133"/>
        <v/>
      </c>
      <c r="D2846" s="105" t="str">
        <f t="shared" si="134"/>
        <v/>
      </c>
      <c r="E2846" s="106" t="s">
        <v>2406</v>
      </c>
      <c r="F2846" s="106" t="s">
        <v>2447</v>
      </c>
      <c r="G2846" s="106" t="s">
        <v>697</v>
      </c>
      <c r="H2846" s="106" t="s">
        <v>706</v>
      </c>
      <c r="I2846" s="106">
        <v>16</v>
      </c>
      <c r="J2846" s="106"/>
      <c r="K2846" s="106"/>
      <c r="L2846" s="106" t="s">
        <v>707</v>
      </c>
      <c r="M2846" s="106" t="s">
        <v>3522</v>
      </c>
      <c r="N2846" s="106">
        <v>0.38</v>
      </c>
      <c r="O2846" s="106">
        <v>1.4</v>
      </c>
      <c r="P2846" s="106" t="s">
        <v>714</v>
      </c>
      <c r="Q2846" s="107" t="s">
        <v>3630</v>
      </c>
      <c r="R2846" s="107" t="s">
        <v>73</v>
      </c>
    </row>
    <row r="2847" spans="2:18" ht="20.100000000000001" customHeight="1" x14ac:dyDescent="0.4">
      <c r="B2847" s="105" t="str">
        <f t="shared" si="132"/>
        <v/>
      </c>
      <c r="C2847" s="105" t="str">
        <f t="shared" si="133"/>
        <v/>
      </c>
      <c r="D2847" s="105" t="str">
        <f t="shared" si="134"/>
        <v/>
      </c>
      <c r="E2847" s="106" t="s">
        <v>2406</v>
      </c>
      <c r="F2847" s="106" t="s">
        <v>2447</v>
      </c>
      <c r="G2847" s="106" t="s">
        <v>697</v>
      </c>
      <c r="H2847" s="106" t="s">
        <v>706</v>
      </c>
      <c r="I2847" s="106">
        <v>16</v>
      </c>
      <c r="J2847" s="106"/>
      <c r="K2847" s="106"/>
      <c r="L2847" s="106" t="s">
        <v>1817</v>
      </c>
      <c r="M2847" s="106" t="s">
        <v>3522</v>
      </c>
      <c r="N2847" s="106">
        <v>0.38</v>
      </c>
      <c r="O2847" s="106">
        <v>1.4</v>
      </c>
      <c r="P2847" s="106" t="s">
        <v>714</v>
      </c>
      <c r="Q2847" s="107" t="s">
        <v>3631</v>
      </c>
      <c r="R2847" s="107" t="s">
        <v>73</v>
      </c>
    </row>
    <row r="2848" spans="2:18" ht="20.100000000000001" customHeight="1" x14ac:dyDescent="0.4">
      <c r="B2848" s="105" t="str">
        <f t="shared" si="132"/>
        <v/>
      </c>
      <c r="C2848" s="105" t="str">
        <f t="shared" si="133"/>
        <v/>
      </c>
      <c r="D2848" s="105" t="str">
        <f t="shared" si="134"/>
        <v/>
      </c>
      <c r="E2848" s="106" t="s">
        <v>2406</v>
      </c>
      <c r="F2848" s="106" t="s">
        <v>2447</v>
      </c>
      <c r="G2848" s="106" t="s">
        <v>697</v>
      </c>
      <c r="H2848" s="106" t="s">
        <v>698</v>
      </c>
      <c r="I2848" s="106">
        <v>16</v>
      </c>
      <c r="J2848" s="106"/>
      <c r="K2848" s="106"/>
      <c r="L2848" s="106" t="s">
        <v>1817</v>
      </c>
      <c r="M2848" s="106" t="s">
        <v>3522</v>
      </c>
      <c r="N2848" s="106">
        <v>0.38</v>
      </c>
      <c r="O2848" s="106">
        <v>1.4</v>
      </c>
      <c r="P2848" s="106" t="s">
        <v>714</v>
      </c>
      <c r="Q2848" s="107" t="s">
        <v>3632</v>
      </c>
      <c r="R2848" s="107" t="s">
        <v>73</v>
      </c>
    </row>
    <row r="2849" spans="2:18" ht="20.100000000000001" customHeight="1" x14ac:dyDescent="0.4">
      <c r="B2849" s="105" t="str">
        <f t="shared" si="132"/>
        <v/>
      </c>
      <c r="C2849" s="105" t="str">
        <f t="shared" si="133"/>
        <v/>
      </c>
      <c r="D2849" s="105" t="str">
        <f t="shared" si="134"/>
        <v/>
      </c>
      <c r="E2849" s="106" t="s">
        <v>2406</v>
      </c>
      <c r="F2849" s="106" t="s">
        <v>2447</v>
      </c>
      <c r="G2849" s="106" t="s">
        <v>697</v>
      </c>
      <c r="H2849" s="106" t="s">
        <v>698</v>
      </c>
      <c r="I2849" s="106">
        <v>16</v>
      </c>
      <c r="J2849" s="106"/>
      <c r="K2849" s="106"/>
      <c r="L2849" s="106" t="s">
        <v>1027</v>
      </c>
      <c r="M2849" s="106" t="s">
        <v>3522</v>
      </c>
      <c r="N2849" s="106">
        <v>0.38</v>
      </c>
      <c r="O2849" s="106">
        <v>1.4</v>
      </c>
      <c r="P2849" s="106" t="s">
        <v>714</v>
      </c>
      <c r="Q2849" s="107" t="s">
        <v>3633</v>
      </c>
      <c r="R2849" s="107" t="s">
        <v>73</v>
      </c>
    </row>
    <row r="2850" spans="2:18" ht="20.100000000000001" customHeight="1" x14ac:dyDescent="0.4">
      <c r="B2850" s="105" t="str">
        <f t="shared" si="132"/>
        <v/>
      </c>
      <c r="C2850" s="105" t="str">
        <f t="shared" si="133"/>
        <v/>
      </c>
      <c r="D2850" s="105" t="str">
        <f t="shared" si="134"/>
        <v/>
      </c>
      <c r="E2850" s="106" t="s">
        <v>2406</v>
      </c>
      <c r="F2850" s="106" t="s">
        <v>2447</v>
      </c>
      <c r="G2850" s="106" t="s">
        <v>697</v>
      </c>
      <c r="H2850" s="106" t="s">
        <v>717</v>
      </c>
      <c r="I2850" s="106">
        <v>16</v>
      </c>
      <c r="J2850" s="106"/>
      <c r="K2850" s="106"/>
      <c r="L2850" s="106" t="s">
        <v>1027</v>
      </c>
      <c r="M2850" s="106" t="s">
        <v>3522</v>
      </c>
      <c r="N2850" s="106">
        <v>0.38</v>
      </c>
      <c r="O2850" s="106">
        <v>1.4</v>
      </c>
      <c r="P2850" s="106" t="s">
        <v>714</v>
      </c>
      <c r="Q2850" s="107" t="s">
        <v>3634</v>
      </c>
      <c r="R2850" s="107" t="s">
        <v>73</v>
      </c>
    </row>
    <row r="2851" spans="2:18" ht="20.100000000000001" customHeight="1" x14ac:dyDescent="0.4">
      <c r="B2851" s="105" t="str">
        <f t="shared" si="132"/>
        <v/>
      </c>
      <c r="C2851" s="105" t="str">
        <f t="shared" si="133"/>
        <v/>
      </c>
      <c r="D2851" s="105" t="str">
        <f t="shared" si="134"/>
        <v/>
      </c>
      <c r="E2851" s="106" t="s">
        <v>2406</v>
      </c>
      <c r="F2851" s="106" t="s">
        <v>2447</v>
      </c>
      <c r="G2851" s="106" t="s">
        <v>697</v>
      </c>
      <c r="H2851" s="106" t="s">
        <v>717</v>
      </c>
      <c r="I2851" s="106">
        <v>16</v>
      </c>
      <c r="J2851" s="106"/>
      <c r="K2851" s="106"/>
      <c r="L2851" s="106" t="s">
        <v>1389</v>
      </c>
      <c r="M2851" s="106" t="s">
        <v>3522</v>
      </c>
      <c r="N2851" s="106">
        <v>0.38</v>
      </c>
      <c r="O2851" s="106">
        <v>1.4</v>
      </c>
      <c r="P2851" s="106" t="s">
        <v>714</v>
      </c>
      <c r="Q2851" s="107" t="s">
        <v>3635</v>
      </c>
      <c r="R2851" s="107" t="s">
        <v>73</v>
      </c>
    </row>
    <row r="2852" spans="2:18" ht="20.100000000000001" customHeight="1" x14ac:dyDescent="0.4">
      <c r="B2852" s="105" t="str">
        <f t="shared" si="132"/>
        <v/>
      </c>
      <c r="C2852" s="105" t="str">
        <f t="shared" si="133"/>
        <v/>
      </c>
      <c r="D2852" s="105" t="str">
        <f t="shared" si="134"/>
        <v/>
      </c>
      <c r="E2852" s="106" t="s">
        <v>2406</v>
      </c>
      <c r="F2852" s="106" t="s">
        <v>2447</v>
      </c>
      <c r="G2852" s="106" t="s">
        <v>697</v>
      </c>
      <c r="H2852" s="106" t="s">
        <v>1218</v>
      </c>
      <c r="I2852" s="106">
        <v>15</v>
      </c>
      <c r="J2852" s="106"/>
      <c r="K2852" s="106"/>
      <c r="L2852" s="106" t="s">
        <v>1389</v>
      </c>
      <c r="M2852" s="106" t="s">
        <v>3522</v>
      </c>
      <c r="N2852" s="106">
        <v>0.38</v>
      </c>
      <c r="O2852" s="106">
        <v>1.4</v>
      </c>
      <c r="P2852" s="106" t="s">
        <v>714</v>
      </c>
      <c r="Q2852" s="107" t="s">
        <v>3636</v>
      </c>
      <c r="R2852" s="107" t="s">
        <v>73</v>
      </c>
    </row>
    <row r="2853" spans="2:18" ht="20.100000000000001" customHeight="1" x14ac:dyDescent="0.4">
      <c r="B2853" s="105" t="str">
        <f t="shared" si="132"/>
        <v/>
      </c>
      <c r="C2853" s="105" t="str">
        <f t="shared" si="133"/>
        <v/>
      </c>
      <c r="D2853" s="105" t="str">
        <f t="shared" si="134"/>
        <v/>
      </c>
      <c r="E2853" s="106" t="s">
        <v>2406</v>
      </c>
      <c r="F2853" s="106" t="s">
        <v>2447</v>
      </c>
      <c r="G2853" s="106" t="s">
        <v>710</v>
      </c>
      <c r="H2853" s="106" t="s">
        <v>706</v>
      </c>
      <c r="I2853" s="106">
        <v>16</v>
      </c>
      <c r="J2853" s="106"/>
      <c r="K2853" s="106"/>
      <c r="L2853" s="106" t="s">
        <v>711</v>
      </c>
      <c r="M2853" s="106" t="s">
        <v>3522</v>
      </c>
      <c r="N2853" s="106">
        <v>0.38</v>
      </c>
      <c r="O2853" s="106">
        <v>1.4</v>
      </c>
      <c r="P2853" s="106" t="s">
        <v>714</v>
      </c>
      <c r="Q2853" s="107" t="s">
        <v>3637</v>
      </c>
      <c r="R2853" s="107" t="s">
        <v>73</v>
      </c>
    </row>
    <row r="2854" spans="2:18" ht="20.100000000000001" customHeight="1" x14ac:dyDescent="0.4">
      <c r="B2854" s="105" t="str">
        <f t="shared" si="132"/>
        <v/>
      </c>
      <c r="C2854" s="105" t="str">
        <f t="shared" si="133"/>
        <v/>
      </c>
      <c r="D2854" s="105" t="str">
        <f t="shared" si="134"/>
        <v/>
      </c>
      <c r="E2854" s="106" t="s">
        <v>2406</v>
      </c>
      <c r="F2854" s="106" t="s">
        <v>2447</v>
      </c>
      <c r="G2854" s="106" t="s">
        <v>710</v>
      </c>
      <c r="H2854" s="106" t="s">
        <v>698</v>
      </c>
      <c r="I2854" s="106">
        <v>16</v>
      </c>
      <c r="J2854" s="106"/>
      <c r="K2854" s="106"/>
      <c r="L2854" s="106" t="s">
        <v>711</v>
      </c>
      <c r="M2854" s="106" t="s">
        <v>3522</v>
      </c>
      <c r="N2854" s="106">
        <v>0.38</v>
      </c>
      <c r="O2854" s="106">
        <v>1.4</v>
      </c>
      <c r="P2854" s="106" t="s">
        <v>714</v>
      </c>
      <c r="Q2854" s="107" t="s">
        <v>3638</v>
      </c>
      <c r="R2854" s="107" t="s">
        <v>73</v>
      </c>
    </row>
    <row r="2855" spans="2:18" ht="20.100000000000001" customHeight="1" x14ac:dyDescent="0.4">
      <c r="B2855" s="105" t="str">
        <f t="shared" si="132"/>
        <v/>
      </c>
      <c r="C2855" s="105" t="str">
        <f t="shared" si="133"/>
        <v/>
      </c>
      <c r="D2855" s="105" t="str">
        <f t="shared" si="134"/>
        <v/>
      </c>
      <c r="E2855" s="106" t="s">
        <v>2406</v>
      </c>
      <c r="F2855" s="106" t="s">
        <v>2447</v>
      </c>
      <c r="G2855" s="106" t="s">
        <v>710</v>
      </c>
      <c r="H2855" s="106" t="s">
        <v>717</v>
      </c>
      <c r="I2855" s="106">
        <v>16</v>
      </c>
      <c r="J2855" s="106"/>
      <c r="K2855" s="106"/>
      <c r="L2855" s="106" t="s">
        <v>711</v>
      </c>
      <c r="M2855" s="106" t="s">
        <v>3522</v>
      </c>
      <c r="N2855" s="106">
        <v>0.38</v>
      </c>
      <c r="O2855" s="106">
        <v>1.4</v>
      </c>
      <c r="P2855" s="106" t="s">
        <v>714</v>
      </c>
      <c r="Q2855" s="107" t="s">
        <v>3639</v>
      </c>
      <c r="R2855" s="107" t="s">
        <v>73</v>
      </c>
    </row>
    <row r="2856" spans="2:18" ht="20.100000000000001" customHeight="1" x14ac:dyDescent="0.4">
      <c r="B2856" s="105" t="str">
        <f t="shared" si="132"/>
        <v/>
      </c>
      <c r="C2856" s="105" t="str">
        <f t="shared" si="133"/>
        <v/>
      </c>
      <c r="D2856" s="105" t="str">
        <f t="shared" si="134"/>
        <v/>
      </c>
      <c r="E2856" s="106" t="s">
        <v>2406</v>
      </c>
      <c r="F2856" s="106" t="s">
        <v>2447</v>
      </c>
      <c r="G2856" s="106" t="s">
        <v>710</v>
      </c>
      <c r="H2856" s="106" t="s">
        <v>717</v>
      </c>
      <c r="I2856" s="106">
        <v>16</v>
      </c>
      <c r="J2856" s="106"/>
      <c r="K2856" s="106"/>
      <c r="L2856" s="106" t="s">
        <v>1098</v>
      </c>
      <c r="M2856" s="106" t="s">
        <v>3522</v>
      </c>
      <c r="N2856" s="106">
        <v>0.38</v>
      </c>
      <c r="O2856" s="106">
        <v>1.4</v>
      </c>
      <c r="P2856" s="106" t="s">
        <v>714</v>
      </c>
      <c r="Q2856" s="107" t="s">
        <v>3640</v>
      </c>
      <c r="R2856" s="107" t="s">
        <v>73</v>
      </c>
    </row>
    <row r="2857" spans="2:18" ht="20.100000000000001" customHeight="1" x14ac:dyDescent="0.4">
      <c r="B2857" s="105" t="str">
        <f t="shared" si="132"/>
        <v/>
      </c>
      <c r="C2857" s="105" t="str">
        <f t="shared" si="133"/>
        <v/>
      </c>
      <c r="D2857" s="105" t="str">
        <f t="shared" si="134"/>
        <v/>
      </c>
      <c r="E2857" s="106" t="s">
        <v>2406</v>
      </c>
      <c r="F2857" s="106" t="s">
        <v>2447</v>
      </c>
      <c r="G2857" s="106" t="s">
        <v>721</v>
      </c>
      <c r="H2857" s="106" t="s">
        <v>706</v>
      </c>
      <c r="I2857" s="106">
        <v>16</v>
      </c>
      <c r="J2857" s="106"/>
      <c r="K2857" s="106"/>
      <c r="L2857" s="106" t="s">
        <v>722</v>
      </c>
      <c r="M2857" s="106" t="s">
        <v>3522</v>
      </c>
      <c r="N2857" s="106">
        <v>0.38</v>
      </c>
      <c r="O2857" s="106">
        <v>1.4</v>
      </c>
      <c r="P2857" s="106" t="s">
        <v>714</v>
      </c>
      <c r="Q2857" s="107" t="s">
        <v>3641</v>
      </c>
      <c r="R2857" s="107" t="s">
        <v>73</v>
      </c>
    </row>
    <row r="2858" spans="2:18" ht="20.100000000000001" customHeight="1" x14ac:dyDescent="0.4">
      <c r="B2858" s="105" t="str">
        <f t="shared" si="132"/>
        <v/>
      </c>
      <c r="C2858" s="105" t="str">
        <f t="shared" si="133"/>
        <v/>
      </c>
      <c r="D2858" s="105" t="str">
        <f t="shared" si="134"/>
        <v/>
      </c>
      <c r="E2858" s="106" t="s">
        <v>2406</v>
      </c>
      <c r="F2858" s="106" t="s">
        <v>2447</v>
      </c>
      <c r="G2858" s="106" t="s">
        <v>721</v>
      </c>
      <c r="H2858" s="106" t="s">
        <v>698</v>
      </c>
      <c r="I2858" s="106">
        <v>16</v>
      </c>
      <c r="J2858" s="106"/>
      <c r="K2858" s="106"/>
      <c r="L2858" s="106" t="s">
        <v>722</v>
      </c>
      <c r="M2858" s="106" t="s">
        <v>3522</v>
      </c>
      <c r="N2858" s="106">
        <v>0.38</v>
      </c>
      <c r="O2858" s="106">
        <v>1.4</v>
      </c>
      <c r="P2858" s="106" t="s">
        <v>714</v>
      </c>
      <c r="Q2858" s="107" t="s">
        <v>3642</v>
      </c>
      <c r="R2858" s="107" t="s">
        <v>73</v>
      </c>
    </row>
    <row r="2859" spans="2:18" ht="20.100000000000001" customHeight="1" x14ac:dyDescent="0.4">
      <c r="B2859" s="105" t="str">
        <f t="shared" si="132"/>
        <v/>
      </c>
      <c r="C2859" s="105" t="str">
        <f t="shared" si="133"/>
        <v/>
      </c>
      <c r="D2859" s="105" t="str">
        <f t="shared" si="134"/>
        <v/>
      </c>
      <c r="E2859" s="106" t="s">
        <v>2406</v>
      </c>
      <c r="F2859" s="106" t="s">
        <v>2447</v>
      </c>
      <c r="G2859" s="106" t="s">
        <v>721</v>
      </c>
      <c r="H2859" s="106" t="s">
        <v>717</v>
      </c>
      <c r="I2859" s="106">
        <v>16</v>
      </c>
      <c r="J2859" s="106"/>
      <c r="K2859" s="106"/>
      <c r="L2859" s="106" t="s">
        <v>722</v>
      </c>
      <c r="M2859" s="106" t="s">
        <v>3522</v>
      </c>
      <c r="N2859" s="106">
        <v>0.38</v>
      </c>
      <c r="O2859" s="106">
        <v>1.4</v>
      </c>
      <c r="P2859" s="106" t="s">
        <v>714</v>
      </c>
      <c r="Q2859" s="107" t="s">
        <v>3643</v>
      </c>
      <c r="R2859" s="107" t="s">
        <v>73</v>
      </c>
    </row>
    <row r="2860" spans="2:18" ht="20.100000000000001" customHeight="1" x14ac:dyDescent="0.4">
      <c r="B2860" s="105" t="str">
        <f t="shared" si="132"/>
        <v/>
      </c>
      <c r="C2860" s="105" t="str">
        <f t="shared" si="133"/>
        <v/>
      </c>
      <c r="D2860" s="105" t="str">
        <f t="shared" si="134"/>
        <v/>
      </c>
      <c r="E2860" s="106" t="s">
        <v>2406</v>
      </c>
      <c r="F2860" s="106" t="s">
        <v>2447</v>
      </c>
      <c r="G2860" s="106" t="s">
        <v>773</v>
      </c>
      <c r="H2860" s="106" t="s">
        <v>706</v>
      </c>
      <c r="I2860" s="106">
        <v>16</v>
      </c>
      <c r="J2860" s="106"/>
      <c r="K2860" s="106"/>
      <c r="L2860" s="106" t="s">
        <v>774</v>
      </c>
      <c r="M2860" s="106" t="s">
        <v>3522</v>
      </c>
      <c r="N2860" s="106">
        <v>0.38</v>
      </c>
      <c r="O2860" s="106">
        <v>1.4</v>
      </c>
      <c r="P2860" s="106" t="s">
        <v>714</v>
      </c>
      <c r="Q2860" s="107" t="s">
        <v>3644</v>
      </c>
      <c r="R2860" s="107" t="s">
        <v>73</v>
      </c>
    </row>
    <row r="2861" spans="2:18" ht="20.100000000000001" customHeight="1" x14ac:dyDescent="0.4">
      <c r="B2861" s="105" t="str">
        <f t="shared" si="132"/>
        <v/>
      </c>
      <c r="C2861" s="105" t="str">
        <f t="shared" si="133"/>
        <v/>
      </c>
      <c r="D2861" s="105" t="str">
        <f t="shared" si="134"/>
        <v/>
      </c>
      <c r="E2861" s="106" t="s">
        <v>2406</v>
      </c>
      <c r="F2861" s="106" t="s">
        <v>2447</v>
      </c>
      <c r="G2861" s="106" t="s">
        <v>773</v>
      </c>
      <c r="H2861" s="106" t="s">
        <v>698</v>
      </c>
      <c r="I2861" s="106">
        <v>16</v>
      </c>
      <c r="J2861" s="106"/>
      <c r="K2861" s="106"/>
      <c r="L2861" s="106" t="s">
        <v>774</v>
      </c>
      <c r="M2861" s="106" t="s">
        <v>3522</v>
      </c>
      <c r="N2861" s="106">
        <v>0.38</v>
      </c>
      <c r="O2861" s="106">
        <v>1.4</v>
      </c>
      <c r="P2861" s="106" t="s">
        <v>714</v>
      </c>
      <c r="Q2861" s="107" t="s">
        <v>3645</v>
      </c>
      <c r="R2861" s="107" t="s">
        <v>73</v>
      </c>
    </row>
    <row r="2862" spans="2:18" ht="20.100000000000001" customHeight="1" x14ac:dyDescent="0.4">
      <c r="B2862" s="105" t="str">
        <f t="shared" si="132"/>
        <v/>
      </c>
      <c r="C2862" s="105" t="str">
        <f t="shared" si="133"/>
        <v/>
      </c>
      <c r="D2862" s="105" t="str">
        <f t="shared" si="134"/>
        <v/>
      </c>
      <c r="E2862" s="106" t="s">
        <v>2406</v>
      </c>
      <c r="F2862" s="106" t="s">
        <v>2447</v>
      </c>
      <c r="G2862" s="106" t="s">
        <v>773</v>
      </c>
      <c r="H2862" s="106" t="s">
        <v>717</v>
      </c>
      <c r="I2862" s="106">
        <v>15</v>
      </c>
      <c r="J2862" s="106"/>
      <c r="K2862" s="106"/>
      <c r="L2862" s="106" t="s">
        <v>774</v>
      </c>
      <c r="M2862" s="106" t="s">
        <v>3522</v>
      </c>
      <c r="N2862" s="106">
        <v>0.38</v>
      </c>
      <c r="O2862" s="106">
        <v>1.4</v>
      </c>
      <c r="P2862" s="106" t="s">
        <v>714</v>
      </c>
      <c r="Q2862" s="107" t="s">
        <v>3646</v>
      </c>
      <c r="R2862" s="107" t="s">
        <v>73</v>
      </c>
    </row>
    <row r="2863" spans="2:18" ht="20.100000000000001" customHeight="1" x14ac:dyDescent="0.4">
      <c r="B2863" s="105" t="str">
        <f t="shared" si="132"/>
        <v/>
      </c>
      <c r="C2863" s="105" t="str">
        <f t="shared" si="133"/>
        <v/>
      </c>
      <c r="D2863" s="105" t="str">
        <f t="shared" si="134"/>
        <v/>
      </c>
      <c r="E2863" s="106" t="s">
        <v>2406</v>
      </c>
      <c r="F2863" s="106" t="s">
        <v>2447</v>
      </c>
      <c r="G2863" s="106" t="s">
        <v>773</v>
      </c>
      <c r="H2863" s="106" t="s">
        <v>706</v>
      </c>
      <c r="I2863" s="106">
        <v>16</v>
      </c>
      <c r="J2863" s="106"/>
      <c r="K2863" s="106"/>
      <c r="L2863" s="106" t="s">
        <v>1266</v>
      </c>
      <c r="M2863" s="106" t="s">
        <v>3522</v>
      </c>
      <c r="N2863" s="106">
        <v>0.38</v>
      </c>
      <c r="O2863" s="106">
        <v>1.4</v>
      </c>
      <c r="P2863" s="106" t="s">
        <v>714</v>
      </c>
      <c r="Q2863" s="107" t="s">
        <v>3647</v>
      </c>
      <c r="R2863" s="107" t="s">
        <v>73</v>
      </c>
    </row>
    <row r="2864" spans="2:18" ht="20.100000000000001" customHeight="1" x14ac:dyDescent="0.4">
      <c r="B2864" s="105" t="str">
        <f t="shared" si="132"/>
        <v/>
      </c>
      <c r="C2864" s="105" t="str">
        <f t="shared" si="133"/>
        <v/>
      </c>
      <c r="D2864" s="105" t="str">
        <f t="shared" si="134"/>
        <v/>
      </c>
      <c r="E2864" s="106" t="s">
        <v>2406</v>
      </c>
      <c r="F2864" s="106" t="s">
        <v>2447</v>
      </c>
      <c r="G2864" s="106" t="s">
        <v>773</v>
      </c>
      <c r="H2864" s="106" t="s">
        <v>698</v>
      </c>
      <c r="I2864" s="106">
        <v>15</v>
      </c>
      <c r="J2864" s="106"/>
      <c r="K2864" s="106"/>
      <c r="L2864" s="106" t="s">
        <v>1266</v>
      </c>
      <c r="M2864" s="106" t="s">
        <v>3522</v>
      </c>
      <c r="N2864" s="106">
        <v>0.38</v>
      </c>
      <c r="O2864" s="106">
        <v>1.4</v>
      </c>
      <c r="P2864" s="106" t="s">
        <v>714</v>
      </c>
      <c r="Q2864" s="107" t="s">
        <v>3648</v>
      </c>
      <c r="R2864" s="107" t="s">
        <v>73</v>
      </c>
    </row>
    <row r="2865" spans="2:18" ht="20.100000000000001" customHeight="1" x14ac:dyDescent="0.4">
      <c r="B2865" s="105" t="str">
        <f t="shared" si="132"/>
        <v/>
      </c>
      <c r="C2865" s="105" t="str">
        <f t="shared" si="133"/>
        <v/>
      </c>
      <c r="D2865" s="105" t="str">
        <f t="shared" si="134"/>
        <v/>
      </c>
      <c r="E2865" s="106" t="s">
        <v>2406</v>
      </c>
      <c r="F2865" s="106" t="s">
        <v>2447</v>
      </c>
      <c r="G2865" s="106" t="s">
        <v>773</v>
      </c>
      <c r="H2865" s="106" t="s">
        <v>717</v>
      </c>
      <c r="I2865" s="106">
        <v>14</v>
      </c>
      <c r="J2865" s="106"/>
      <c r="K2865" s="106"/>
      <c r="L2865" s="106" t="s">
        <v>1266</v>
      </c>
      <c r="M2865" s="106" t="s">
        <v>3522</v>
      </c>
      <c r="N2865" s="106">
        <v>0.38</v>
      </c>
      <c r="O2865" s="106">
        <v>1.4</v>
      </c>
      <c r="P2865" s="106" t="s">
        <v>714</v>
      </c>
      <c r="Q2865" s="107" t="s">
        <v>3649</v>
      </c>
      <c r="R2865" s="107" t="s">
        <v>73</v>
      </c>
    </row>
    <row r="2866" spans="2:18" ht="20.100000000000001" customHeight="1" x14ac:dyDescent="0.4">
      <c r="B2866" s="105" t="str">
        <f t="shared" si="132"/>
        <v/>
      </c>
      <c r="C2866" s="105" t="str">
        <f t="shared" si="133"/>
        <v/>
      </c>
      <c r="D2866" s="105" t="str">
        <f t="shared" si="134"/>
        <v/>
      </c>
      <c r="E2866" s="106" t="s">
        <v>2406</v>
      </c>
      <c r="F2866" s="106" t="s">
        <v>2447</v>
      </c>
      <c r="G2866" s="106" t="s">
        <v>778</v>
      </c>
      <c r="H2866" s="106" t="s">
        <v>706</v>
      </c>
      <c r="I2866" s="106">
        <v>16</v>
      </c>
      <c r="J2866" s="106"/>
      <c r="K2866" s="106"/>
      <c r="L2866" s="106" t="s">
        <v>779</v>
      </c>
      <c r="M2866" s="106" t="s">
        <v>3522</v>
      </c>
      <c r="N2866" s="106">
        <v>0.38</v>
      </c>
      <c r="O2866" s="106">
        <v>1.4</v>
      </c>
      <c r="P2866" s="106" t="s">
        <v>714</v>
      </c>
      <c r="Q2866" s="107" t="s">
        <v>3650</v>
      </c>
      <c r="R2866" s="107" t="s">
        <v>73</v>
      </c>
    </row>
    <row r="2867" spans="2:18" ht="20.100000000000001" customHeight="1" x14ac:dyDescent="0.4">
      <c r="B2867" s="105" t="str">
        <f t="shared" si="132"/>
        <v/>
      </c>
      <c r="C2867" s="105" t="str">
        <f t="shared" si="133"/>
        <v/>
      </c>
      <c r="D2867" s="105" t="str">
        <f t="shared" si="134"/>
        <v/>
      </c>
      <c r="E2867" s="106" t="s">
        <v>2406</v>
      </c>
      <c r="F2867" s="106" t="s">
        <v>2447</v>
      </c>
      <c r="G2867" s="106" t="s">
        <v>778</v>
      </c>
      <c r="H2867" s="106" t="s">
        <v>698</v>
      </c>
      <c r="I2867" s="106">
        <v>16</v>
      </c>
      <c r="J2867" s="106"/>
      <c r="K2867" s="106"/>
      <c r="L2867" s="106" t="s">
        <v>779</v>
      </c>
      <c r="M2867" s="106" t="s">
        <v>3522</v>
      </c>
      <c r="N2867" s="106">
        <v>0.38</v>
      </c>
      <c r="O2867" s="106">
        <v>1.4</v>
      </c>
      <c r="P2867" s="106" t="s">
        <v>714</v>
      </c>
      <c r="Q2867" s="107" t="s">
        <v>3651</v>
      </c>
      <c r="R2867" s="107" t="s">
        <v>73</v>
      </c>
    </row>
    <row r="2868" spans="2:18" ht="20.100000000000001" customHeight="1" x14ac:dyDescent="0.4">
      <c r="B2868" s="105" t="str">
        <f t="shared" si="132"/>
        <v/>
      </c>
      <c r="C2868" s="105" t="str">
        <f t="shared" si="133"/>
        <v/>
      </c>
      <c r="D2868" s="105" t="str">
        <f t="shared" si="134"/>
        <v/>
      </c>
      <c r="E2868" s="106" t="s">
        <v>2406</v>
      </c>
      <c r="F2868" s="106" t="s">
        <v>2447</v>
      </c>
      <c r="G2868" s="106" t="s">
        <v>778</v>
      </c>
      <c r="H2868" s="106" t="s">
        <v>717</v>
      </c>
      <c r="I2868" s="106">
        <v>15</v>
      </c>
      <c r="J2868" s="106"/>
      <c r="K2868" s="106"/>
      <c r="L2868" s="106" t="s">
        <v>779</v>
      </c>
      <c r="M2868" s="106" t="s">
        <v>3522</v>
      </c>
      <c r="N2868" s="106">
        <v>0.38</v>
      </c>
      <c r="O2868" s="106">
        <v>1.4</v>
      </c>
      <c r="P2868" s="106" t="s">
        <v>714</v>
      </c>
      <c r="Q2868" s="107" t="s">
        <v>3652</v>
      </c>
      <c r="R2868" s="107" t="s">
        <v>73</v>
      </c>
    </row>
    <row r="2869" spans="2:18" ht="20.100000000000001" customHeight="1" x14ac:dyDescent="0.4">
      <c r="B2869" s="105" t="str">
        <f t="shared" si="132"/>
        <v/>
      </c>
      <c r="C2869" s="105" t="str">
        <f t="shared" si="133"/>
        <v/>
      </c>
      <c r="D2869" s="105" t="str">
        <f t="shared" si="134"/>
        <v/>
      </c>
      <c r="E2869" s="106" t="s">
        <v>2406</v>
      </c>
      <c r="F2869" s="106" t="s">
        <v>2447</v>
      </c>
      <c r="G2869" s="106" t="s">
        <v>778</v>
      </c>
      <c r="H2869" s="106" t="s">
        <v>706</v>
      </c>
      <c r="I2869" s="106">
        <v>16</v>
      </c>
      <c r="J2869" s="106"/>
      <c r="K2869" s="106"/>
      <c r="L2869" s="106" t="s">
        <v>1269</v>
      </c>
      <c r="M2869" s="106" t="s">
        <v>3522</v>
      </c>
      <c r="N2869" s="106">
        <v>0.38</v>
      </c>
      <c r="O2869" s="106">
        <v>1.4</v>
      </c>
      <c r="P2869" s="106" t="s">
        <v>714</v>
      </c>
      <c r="Q2869" s="107" t="s">
        <v>3653</v>
      </c>
      <c r="R2869" s="107" t="s">
        <v>73</v>
      </c>
    </row>
    <row r="2870" spans="2:18" ht="20.100000000000001" customHeight="1" x14ac:dyDescent="0.4">
      <c r="B2870" s="105" t="str">
        <f t="shared" si="132"/>
        <v/>
      </c>
      <c r="C2870" s="105" t="str">
        <f t="shared" si="133"/>
        <v/>
      </c>
      <c r="D2870" s="105" t="str">
        <f t="shared" si="134"/>
        <v/>
      </c>
      <c r="E2870" s="106" t="s">
        <v>2406</v>
      </c>
      <c r="F2870" s="106" t="s">
        <v>2447</v>
      </c>
      <c r="G2870" s="106" t="s">
        <v>778</v>
      </c>
      <c r="H2870" s="106" t="s">
        <v>698</v>
      </c>
      <c r="I2870" s="106">
        <v>15</v>
      </c>
      <c r="J2870" s="106"/>
      <c r="K2870" s="106"/>
      <c r="L2870" s="106" t="s">
        <v>1269</v>
      </c>
      <c r="M2870" s="106" t="s">
        <v>3522</v>
      </c>
      <c r="N2870" s="106">
        <v>0.38</v>
      </c>
      <c r="O2870" s="106">
        <v>1.4</v>
      </c>
      <c r="P2870" s="106" t="s">
        <v>714</v>
      </c>
      <c r="Q2870" s="107" t="s">
        <v>3654</v>
      </c>
      <c r="R2870" s="107" t="s">
        <v>73</v>
      </c>
    </row>
    <row r="2871" spans="2:18" ht="20.100000000000001" customHeight="1" x14ac:dyDescent="0.4">
      <c r="B2871" s="105" t="str">
        <f t="shared" si="132"/>
        <v/>
      </c>
      <c r="C2871" s="105" t="str">
        <f t="shared" si="133"/>
        <v/>
      </c>
      <c r="D2871" s="105" t="str">
        <f t="shared" si="134"/>
        <v/>
      </c>
      <c r="E2871" s="106" t="s">
        <v>2406</v>
      </c>
      <c r="F2871" s="106" t="s">
        <v>2447</v>
      </c>
      <c r="G2871" s="106" t="s">
        <v>778</v>
      </c>
      <c r="H2871" s="106" t="s">
        <v>717</v>
      </c>
      <c r="I2871" s="106">
        <v>14</v>
      </c>
      <c r="J2871" s="106"/>
      <c r="K2871" s="106"/>
      <c r="L2871" s="106" t="s">
        <v>1269</v>
      </c>
      <c r="M2871" s="106" t="s">
        <v>3522</v>
      </c>
      <c r="N2871" s="106">
        <v>0.38</v>
      </c>
      <c r="O2871" s="106">
        <v>1.4</v>
      </c>
      <c r="P2871" s="106" t="s">
        <v>714</v>
      </c>
      <c r="Q2871" s="107" t="s">
        <v>3655</v>
      </c>
      <c r="R2871" s="107" t="s">
        <v>73</v>
      </c>
    </row>
    <row r="2872" spans="2:18" ht="20.100000000000001" customHeight="1" x14ac:dyDescent="0.4">
      <c r="B2872" s="105" t="str">
        <f t="shared" si="132"/>
        <v/>
      </c>
      <c r="C2872" s="105" t="str">
        <f t="shared" si="133"/>
        <v/>
      </c>
      <c r="D2872" s="105" t="str">
        <f t="shared" si="134"/>
        <v/>
      </c>
      <c r="E2872" s="106" t="s">
        <v>2406</v>
      </c>
      <c r="F2872" s="106" t="s">
        <v>2447</v>
      </c>
      <c r="G2872" s="106" t="s">
        <v>782</v>
      </c>
      <c r="H2872" s="106" t="s">
        <v>706</v>
      </c>
      <c r="I2872" s="106">
        <v>16</v>
      </c>
      <c r="J2872" s="106"/>
      <c r="K2872" s="106"/>
      <c r="L2872" s="106" t="s">
        <v>783</v>
      </c>
      <c r="M2872" s="106" t="s">
        <v>3522</v>
      </c>
      <c r="N2872" s="106">
        <v>0.35</v>
      </c>
      <c r="O2872" s="106">
        <v>1.4</v>
      </c>
      <c r="P2872" s="106" t="s">
        <v>714</v>
      </c>
      <c r="Q2872" s="107" t="s">
        <v>3656</v>
      </c>
      <c r="R2872" s="107" t="s">
        <v>73</v>
      </c>
    </row>
    <row r="2873" spans="2:18" ht="20.100000000000001" customHeight="1" x14ac:dyDescent="0.4">
      <c r="B2873" s="105" t="str">
        <f t="shared" si="132"/>
        <v/>
      </c>
      <c r="C2873" s="105" t="str">
        <f t="shared" si="133"/>
        <v/>
      </c>
      <c r="D2873" s="105" t="str">
        <f t="shared" si="134"/>
        <v/>
      </c>
      <c r="E2873" s="106" t="s">
        <v>2406</v>
      </c>
      <c r="F2873" s="106" t="s">
        <v>2447</v>
      </c>
      <c r="G2873" s="106" t="s">
        <v>782</v>
      </c>
      <c r="H2873" s="106" t="s">
        <v>698</v>
      </c>
      <c r="I2873" s="106">
        <v>16</v>
      </c>
      <c r="J2873" s="106"/>
      <c r="K2873" s="106"/>
      <c r="L2873" s="106" t="s">
        <v>783</v>
      </c>
      <c r="M2873" s="106" t="s">
        <v>3522</v>
      </c>
      <c r="N2873" s="106">
        <v>0.35</v>
      </c>
      <c r="O2873" s="106">
        <v>1.4</v>
      </c>
      <c r="P2873" s="106" t="s">
        <v>714</v>
      </c>
      <c r="Q2873" s="107" t="s">
        <v>3657</v>
      </c>
      <c r="R2873" s="107" t="s">
        <v>73</v>
      </c>
    </row>
    <row r="2874" spans="2:18" ht="20.100000000000001" customHeight="1" x14ac:dyDescent="0.4">
      <c r="B2874" s="105" t="str">
        <f t="shared" si="132"/>
        <v/>
      </c>
      <c r="C2874" s="105" t="str">
        <f t="shared" si="133"/>
        <v/>
      </c>
      <c r="D2874" s="105" t="str">
        <f t="shared" si="134"/>
        <v/>
      </c>
      <c r="E2874" s="106" t="s">
        <v>2406</v>
      </c>
      <c r="F2874" s="106" t="s">
        <v>2447</v>
      </c>
      <c r="G2874" s="106" t="s">
        <v>782</v>
      </c>
      <c r="H2874" s="106" t="s">
        <v>717</v>
      </c>
      <c r="I2874" s="106">
        <v>15</v>
      </c>
      <c r="J2874" s="106"/>
      <c r="K2874" s="106"/>
      <c r="L2874" s="106" t="s">
        <v>783</v>
      </c>
      <c r="M2874" s="106" t="s">
        <v>3522</v>
      </c>
      <c r="N2874" s="106">
        <v>0.35</v>
      </c>
      <c r="O2874" s="106">
        <v>1.4</v>
      </c>
      <c r="P2874" s="106" t="s">
        <v>714</v>
      </c>
      <c r="Q2874" s="107" t="s">
        <v>3658</v>
      </c>
      <c r="R2874" s="107" t="s">
        <v>73</v>
      </c>
    </row>
    <row r="2875" spans="2:18" ht="20.100000000000001" customHeight="1" x14ac:dyDescent="0.4">
      <c r="B2875" s="105" t="str">
        <f t="shared" si="132"/>
        <v/>
      </c>
      <c r="C2875" s="105" t="str">
        <f t="shared" si="133"/>
        <v/>
      </c>
      <c r="D2875" s="105" t="str">
        <f t="shared" si="134"/>
        <v/>
      </c>
      <c r="E2875" s="106" t="s">
        <v>2406</v>
      </c>
      <c r="F2875" s="106" t="s">
        <v>2447</v>
      </c>
      <c r="G2875" s="106" t="s">
        <v>2477</v>
      </c>
      <c r="H2875" s="106" t="s">
        <v>706</v>
      </c>
      <c r="I2875" s="106">
        <v>16</v>
      </c>
      <c r="J2875" s="106"/>
      <c r="K2875" s="106"/>
      <c r="L2875" s="106" t="s">
        <v>2478</v>
      </c>
      <c r="M2875" s="106" t="s">
        <v>3522</v>
      </c>
      <c r="N2875" s="106">
        <v>0.38</v>
      </c>
      <c r="O2875" s="106">
        <v>1.4</v>
      </c>
      <c r="P2875" s="106" t="s">
        <v>714</v>
      </c>
      <c r="Q2875" s="107" t="s">
        <v>3659</v>
      </c>
      <c r="R2875" s="107" t="s">
        <v>73</v>
      </c>
    </row>
    <row r="2876" spans="2:18" ht="20.100000000000001" customHeight="1" x14ac:dyDescent="0.4">
      <c r="B2876" s="105" t="str">
        <f t="shared" si="132"/>
        <v/>
      </c>
      <c r="C2876" s="105" t="str">
        <f t="shared" si="133"/>
        <v/>
      </c>
      <c r="D2876" s="105" t="str">
        <f t="shared" si="134"/>
        <v/>
      </c>
      <c r="E2876" s="106" t="s">
        <v>2406</v>
      </c>
      <c r="F2876" s="106" t="s">
        <v>2447</v>
      </c>
      <c r="G2876" s="106" t="s">
        <v>2477</v>
      </c>
      <c r="H2876" s="106" t="s">
        <v>698</v>
      </c>
      <c r="I2876" s="106">
        <v>16</v>
      </c>
      <c r="J2876" s="106"/>
      <c r="K2876" s="106"/>
      <c r="L2876" s="106" t="s">
        <v>2478</v>
      </c>
      <c r="M2876" s="106" t="s">
        <v>3522</v>
      </c>
      <c r="N2876" s="106">
        <v>0.38</v>
      </c>
      <c r="O2876" s="106">
        <v>1.4</v>
      </c>
      <c r="P2876" s="106" t="s">
        <v>714</v>
      </c>
      <c r="Q2876" s="107" t="s">
        <v>3660</v>
      </c>
      <c r="R2876" s="107" t="s">
        <v>73</v>
      </c>
    </row>
    <row r="2877" spans="2:18" ht="20.100000000000001" customHeight="1" x14ac:dyDescent="0.4">
      <c r="B2877" s="105" t="str">
        <f t="shared" si="132"/>
        <v/>
      </c>
      <c r="C2877" s="105" t="str">
        <f t="shared" si="133"/>
        <v/>
      </c>
      <c r="D2877" s="105" t="str">
        <f t="shared" si="134"/>
        <v/>
      </c>
      <c r="E2877" s="106" t="s">
        <v>2406</v>
      </c>
      <c r="F2877" s="106" t="s">
        <v>2447</v>
      </c>
      <c r="G2877" s="106" t="s">
        <v>2477</v>
      </c>
      <c r="H2877" s="106" t="s">
        <v>717</v>
      </c>
      <c r="I2877" s="106">
        <v>16</v>
      </c>
      <c r="J2877" s="106"/>
      <c r="K2877" s="106"/>
      <c r="L2877" s="106" t="s">
        <v>2478</v>
      </c>
      <c r="M2877" s="106" t="s">
        <v>3522</v>
      </c>
      <c r="N2877" s="106">
        <v>0.38</v>
      </c>
      <c r="O2877" s="106">
        <v>1.4</v>
      </c>
      <c r="P2877" s="106" t="s">
        <v>714</v>
      </c>
      <c r="Q2877" s="107" t="s">
        <v>3661</v>
      </c>
      <c r="R2877" s="107" t="s">
        <v>73</v>
      </c>
    </row>
    <row r="2878" spans="2:18" ht="20.100000000000001" customHeight="1" x14ac:dyDescent="0.4">
      <c r="B2878" s="105" t="str">
        <f t="shared" si="132"/>
        <v/>
      </c>
      <c r="C2878" s="105" t="str">
        <f t="shared" si="133"/>
        <v/>
      </c>
      <c r="D2878" s="105" t="str">
        <f t="shared" si="134"/>
        <v/>
      </c>
      <c r="E2878" s="106" t="s">
        <v>2406</v>
      </c>
      <c r="F2878" s="106" t="s">
        <v>2447</v>
      </c>
      <c r="G2878" s="106" t="s">
        <v>2482</v>
      </c>
      <c r="H2878" s="106" t="s">
        <v>706</v>
      </c>
      <c r="I2878" s="106">
        <v>16</v>
      </c>
      <c r="J2878" s="106"/>
      <c r="K2878" s="106"/>
      <c r="L2878" s="106" t="s">
        <v>2483</v>
      </c>
      <c r="M2878" s="106" t="s">
        <v>3522</v>
      </c>
      <c r="N2878" s="106">
        <v>0.38</v>
      </c>
      <c r="O2878" s="106">
        <v>1.4</v>
      </c>
      <c r="P2878" s="106" t="s">
        <v>714</v>
      </c>
      <c r="Q2878" s="107" t="s">
        <v>3662</v>
      </c>
      <c r="R2878" s="107" t="s">
        <v>73</v>
      </c>
    </row>
    <row r="2879" spans="2:18" ht="20.100000000000001" customHeight="1" x14ac:dyDescent="0.4">
      <c r="B2879" s="105" t="str">
        <f t="shared" si="132"/>
        <v/>
      </c>
      <c r="C2879" s="105" t="str">
        <f t="shared" si="133"/>
        <v/>
      </c>
      <c r="D2879" s="105" t="str">
        <f t="shared" si="134"/>
        <v/>
      </c>
      <c r="E2879" s="106" t="s">
        <v>2406</v>
      </c>
      <c r="F2879" s="106" t="s">
        <v>2447</v>
      </c>
      <c r="G2879" s="106" t="s">
        <v>2482</v>
      </c>
      <c r="H2879" s="106" t="s">
        <v>698</v>
      </c>
      <c r="I2879" s="106">
        <v>16</v>
      </c>
      <c r="J2879" s="106"/>
      <c r="K2879" s="106"/>
      <c r="L2879" s="106" t="s">
        <v>2483</v>
      </c>
      <c r="M2879" s="106" t="s">
        <v>3522</v>
      </c>
      <c r="N2879" s="106">
        <v>0.38</v>
      </c>
      <c r="O2879" s="106">
        <v>1.4</v>
      </c>
      <c r="P2879" s="106" t="s">
        <v>714</v>
      </c>
      <c r="Q2879" s="107" t="s">
        <v>3663</v>
      </c>
      <c r="R2879" s="107" t="s">
        <v>73</v>
      </c>
    </row>
    <row r="2880" spans="2:18" ht="20.100000000000001" customHeight="1" x14ac:dyDescent="0.4">
      <c r="B2880" s="105" t="str">
        <f t="shared" si="132"/>
        <v/>
      </c>
      <c r="C2880" s="105" t="str">
        <f t="shared" si="133"/>
        <v/>
      </c>
      <c r="D2880" s="105" t="str">
        <f t="shared" si="134"/>
        <v/>
      </c>
      <c r="E2880" s="106" t="s">
        <v>2406</v>
      </c>
      <c r="F2880" s="106" t="s">
        <v>2447</v>
      </c>
      <c r="G2880" s="106" t="s">
        <v>2482</v>
      </c>
      <c r="H2880" s="106" t="s">
        <v>717</v>
      </c>
      <c r="I2880" s="106">
        <v>16</v>
      </c>
      <c r="J2880" s="106"/>
      <c r="K2880" s="106"/>
      <c r="L2880" s="106" t="s">
        <v>2483</v>
      </c>
      <c r="M2880" s="106" t="s">
        <v>3522</v>
      </c>
      <c r="N2880" s="106">
        <v>0.38</v>
      </c>
      <c r="O2880" s="106">
        <v>1.4</v>
      </c>
      <c r="P2880" s="106" t="s">
        <v>714</v>
      </c>
      <c r="Q2880" s="107" t="s">
        <v>3664</v>
      </c>
      <c r="R2880" s="107" t="s">
        <v>73</v>
      </c>
    </row>
    <row r="2881" spans="2:18" ht="20.100000000000001" customHeight="1" x14ac:dyDescent="0.4">
      <c r="B2881" s="105" t="str">
        <f t="shared" si="132"/>
        <v/>
      </c>
      <c r="C2881" s="105" t="str">
        <f t="shared" si="133"/>
        <v/>
      </c>
      <c r="D2881" s="105" t="str">
        <f t="shared" si="134"/>
        <v/>
      </c>
      <c r="E2881" s="106" t="s">
        <v>2406</v>
      </c>
      <c r="F2881" s="106" t="s">
        <v>2447</v>
      </c>
      <c r="G2881" s="106" t="s">
        <v>2437</v>
      </c>
      <c r="H2881" s="106" t="s">
        <v>706</v>
      </c>
      <c r="I2881" s="106">
        <v>16</v>
      </c>
      <c r="J2881" s="106"/>
      <c r="K2881" s="106"/>
      <c r="L2881" s="106" t="s">
        <v>2438</v>
      </c>
      <c r="M2881" s="106" t="s">
        <v>3522</v>
      </c>
      <c r="N2881" s="106">
        <v>0.38</v>
      </c>
      <c r="O2881" s="106">
        <v>1.4</v>
      </c>
      <c r="P2881" s="106" t="s">
        <v>714</v>
      </c>
      <c r="Q2881" s="107" t="s">
        <v>3665</v>
      </c>
      <c r="R2881" s="107" t="s">
        <v>73</v>
      </c>
    </row>
    <row r="2882" spans="2:18" ht="20.100000000000001" customHeight="1" x14ac:dyDescent="0.4">
      <c r="B2882" s="105" t="str">
        <f t="shared" si="132"/>
        <v/>
      </c>
      <c r="C2882" s="105" t="str">
        <f t="shared" si="133"/>
        <v/>
      </c>
      <c r="D2882" s="105" t="str">
        <f t="shared" si="134"/>
        <v/>
      </c>
      <c r="E2882" s="106" t="s">
        <v>2406</v>
      </c>
      <c r="F2882" s="106" t="s">
        <v>2447</v>
      </c>
      <c r="G2882" s="106" t="s">
        <v>2437</v>
      </c>
      <c r="H2882" s="106" t="s">
        <v>698</v>
      </c>
      <c r="I2882" s="106">
        <v>16</v>
      </c>
      <c r="J2882" s="106"/>
      <c r="K2882" s="106"/>
      <c r="L2882" s="106" t="s">
        <v>2438</v>
      </c>
      <c r="M2882" s="106" t="s">
        <v>3522</v>
      </c>
      <c r="N2882" s="106">
        <v>0.37</v>
      </c>
      <c r="O2882" s="106">
        <v>1.4</v>
      </c>
      <c r="P2882" s="106" t="s">
        <v>714</v>
      </c>
      <c r="Q2882" s="107" t="s">
        <v>3666</v>
      </c>
      <c r="R2882" s="107" t="s">
        <v>73</v>
      </c>
    </row>
    <row r="2883" spans="2:18" ht="20.100000000000001" customHeight="1" x14ac:dyDescent="0.4">
      <c r="B2883" s="105" t="str">
        <f t="shared" si="132"/>
        <v/>
      </c>
      <c r="C2883" s="105" t="str">
        <f t="shared" si="133"/>
        <v/>
      </c>
      <c r="D2883" s="105" t="str">
        <f t="shared" si="134"/>
        <v/>
      </c>
      <c r="E2883" s="106" t="s">
        <v>2406</v>
      </c>
      <c r="F2883" s="106" t="s">
        <v>2447</v>
      </c>
      <c r="G2883" s="106" t="s">
        <v>2437</v>
      </c>
      <c r="H2883" s="106" t="s">
        <v>717</v>
      </c>
      <c r="I2883" s="106">
        <v>15</v>
      </c>
      <c r="J2883" s="106"/>
      <c r="K2883" s="106"/>
      <c r="L2883" s="106" t="s">
        <v>2438</v>
      </c>
      <c r="M2883" s="106" t="s">
        <v>3522</v>
      </c>
      <c r="N2883" s="106">
        <v>0.37</v>
      </c>
      <c r="O2883" s="106">
        <v>1.4</v>
      </c>
      <c r="P2883" s="106" t="s">
        <v>714</v>
      </c>
      <c r="Q2883" s="107" t="s">
        <v>3667</v>
      </c>
      <c r="R2883" s="107" t="s">
        <v>73</v>
      </c>
    </row>
    <row r="2884" spans="2:18" ht="20.100000000000001" customHeight="1" x14ac:dyDescent="0.4">
      <c r="B2884" s="105" t="str">
        <f t="shared" si="132"/>
        <v/>
      </c>
      <c r="C2884" s="105" t="str">
        <f t="shared" si="133"/>
        <v/>
      </c>
      <c r="D2884" s="105" t="str">
        <f t="shared" si="134"/>
        <v/>
      </c>
      <c r="E2884" s="106" t="s">
        <v>2406</v>
      </c>
      <c r="F2884" s="106" t="s">
        <v>2447</v>
      </c>
      <c r="G2884" s="106" t="s">
        <v>2442</v>
      </c>
      <c r="H2884" s="106" t="s">
        <v>706</v>
      </c>
      <c r="I2884" s="106">
        <v>16</v>
      </c>
      <c r="J2884" s="106"/>
      <c r="K2884" s="106"/>
      <c r="L2884" s="106" t="s">
        <v>2443</v>
      </c>
      <c r="M2884" s="106" t="s">
        <v>3522</v>
      </c>
      <c r="N2884" s="106">
        <v>0.38</v>
      </c>
      <c r="O2884" s="106">
        <v>1.4</v>
      </c>
      <c r="P2884" s="106" t="s">
        <v>714</v>
      </c>
      <c r="Q2884" s="107" t="s">
        <v>3668</v>
      </c>
      <c r="R2884" s="107" t="s">
        <v>73</v>
      </c>
    </row>
    <row r="2885" spans="2:18" ht="20.100000000000001" customHeight="1" x14ac:dyDescent="0.4">
      <c r="B2885" s="105" t="str">
        <f t="shared" si="132"/>
        <v/>
      </c>
      <c r="C2885" s="105" t="str">
        <f t="shared" si="133"/>
        <v/>
      </c>
      <c r="D2885" s="105" t="str">
        <f t="shared" si="134"/>
        <v/>
      </c>
      <c r="E2885" s="106" t="s">
        <v>2406</v>
      </c>
      <c r="F2885" s="106" t="s">
        <v>2447</v>
      </c>
      <c r="G2885" s="106" t="s">
        <v>2442</v>
      </c>
      <c r="H2885" s="106" t="s">
        <v>698</v>
      </c>
      <c r="I2885" s="106">
        <v>16</v>
      </c>
      <c r="J2885" s="106"/>
      <c r="K2885" s="106"/>
      <c r="L2885" s="106" t="s">
        <v>2443</v>
      </c>
      <c r="M2885" s="106" t="s">
        <v>3522</v>
      </c>
      <c r="N2885" s="106">
        <v>0.37</v>
      </c>
      <c r="O2885" s="106">
        <v>1.4</v>
      </c>
      <c r="P2885" s="106" t="s">
        <v>714</v>
      </c>
      <c r="Q2885" s="107" t="s">
        <v>3669</v>
      </c>
      <c r="R2885" s="107" t="s">
        <v>73</v>
      </c>
    </row>
    <row r="2886" spans="2:18" ht="20.100000000000001" customHeight="1" x14ac:dyDescent="0.4">
      <c r="B2886" s="105" t="str">
        <f t="shared" si="132"/>
        <v/>
      </c>
      <c r="C2886" s="105" t="str">
        <f t="shared" si="133"/>
        <v/>
      </c>
      <c r="D2886" s="105" t="str">
        <f t="shared" si="134"/>
        <v/>
      </c>
      <c r="E2886" s="106" t="s">
        <v>2406</v>
      </c>
      <c r="F2886" s="106" t="s">
        <v>2447</v>
      </c>
      <c r="G2886" s="106" t="s">
        <v>2442</v>
      </c>
      <c r="H2886" s="106" t="s">
        <v>717</v>
      </c>
      <c r="I2886" s="106">
        <v>15</v>
      </c>
      <c r="J2886" s="106"/>
      <c r="K2886" s="106"/>
      <c r="L2886" s="106" t="s">
        <v>2443</v>
      </c>
      <c r="M2886" s="106" t="s">
        <v>3522</v>
      </c>
      <c r="N2886" s="106">
        <v>0.37</v>
      </c>
      <c r="O2886" s="106">
        <v>1.4</v>
      </c>
      <c r="P2886" s="106" t="s">
        <v>714</v>
      </c>
      <c r="Q2886" s="107" t="s">
        <v>3670</v>
      </c>
      <c r="R2886" s="107" t="s">
        <v>73</v>
      </c>
    </row>
    <row r="2887" spans="2:18" ht="20.100000000000001" customHeight="1" x14ac:dyDescent="0.4">
      <c r="B2887" s="105" t="str">
        <f t="shared" si="132"/>
        <v/>
      </c>
      <c r="C2887" s="105" t="str">
        <f t="shared" si="133"/>
        <v/>
      </c>
      <c r="D2887" s="105" t="str">
        <f t="shared" si="134"/>
        <v/>
      </c>
      <c r="E2887" s="106" t="s">
        <v>2406</v>
      </c>
      <c r="F2887" s="106" t="s">
        <v>2906</v>
      </c>
      <c r="G2887" s="106" t="s">
        <v>697</v>
      </c>
      <c r="H2887" s="106" t="s">
        <v>707</v>
      </c>
      <c r="I2887" s="106">
        <v>16</v>
      </c>
      <c r="J2887" s="106"/>
      <c r="K2887" s="106"/>
      <c r="L2887" s="106" t="s">
        <v>799</v>
      </c>
      <c r="M2887" s="106" t="s">
        <v>3522</v>
      </c>
      <c r="N2887" s="106">
        <v>0.43</v>
      </c>
      <c r="O2887" s="106">
        <v>1.4</v>
      </c>
      <c r="P2887" s="106" t="s">
        <v>714</v>
      </c>
      <c r="Q2887" s="107" t="s">
        <v>3671</v>
      </c>
      <c r="R2887" s="107" t="s">
        <v>73</v>
      </c>
    </row>
    <row r="2888" spans="2:18" ht="20.100000000000001" customHeight="1" x14ac:dyDescent="0.4">
      <c r="B2888" s="105" t="str">
        <f t="shared" si="132"/>
        <v/>
      </c>
      <c r="C2888" s="105" t="str">
        <f t="shared" si="133"/>
        <v/>
      </c>
      <c r="D2888" s="105" t="str">
        <f t="shared" si="134"/>
        <v/>
      </c>
      <c r="E2888" s="106" t="s">
        <v>2406</v>
      </c>
      <c r="F2888" s="106" t="s">
        <v>2906</v>
      </c>
      <c r="G2888" s="106" t="s">
        <v>697</v>
      </c>
      <c r="H2888" s="106" t="s">
        <v>1817</v>
      </c>
      <c r="I2888" s="106">
        <v>16</v>
      </c>
      <c r="J2888" s="106"/>
      <c r="K2888" s="106"/>
      <c r="L2888" s="106" t="s">
        <v>799</v>
      </c>
      <c r="M2888" s="106" t="s">
        <v>3522</v>
      </c>
      <c r="N2888" s="106">
        <v>0.43</v>
      </c>
      <c r="O2888" s="106">
        <v>1.4</v>
      </c>
      <c r="P2888" s="106" t="s">
        <v>714</v>
      </c>
      <c r="Q2888" s="107" t="s">
        <v>3672</v>
      </c>
      <c r="R2888" s="107" t="s">
        <v>73</v>
      </c>
    </row>
    <row r="2889" spans="2:18" ht="20.100000000000001" customHeight="1" x14ac:dyDescent="0.4">
      <c r="B2889" s="105" t="str">
        <f t="shared" si="132"/>
        <v/>
      </c>
      <c r="C2889" s="105" t="str">
        <f t="shared" si="133"/>
        <v/>
      </c>
      <c r="D2889" s="105" t="str">
        <f t="shared" si="134"/>
        <v/>
      </c>
      <c r="E2889" s="106" t="s">
        <v>2406</v>
      </c>
      <c r="F2889" s="106" t="s">
        <v>2906</v>
      </c>
      <c r="G2889" s="106" t="s">
        <v>697</v>
      </c>
      <c r="H2889" s="106" t="s">
        <v>1817</v>
      </c>
      <c r="I2889" s="106">
        <v>16</v>
      </c>
      <c r="J2889" s="106"/>
      <c r="K2889" s="106"/>
      <c r="L2889" s="106" t="s">
        <v>802</v>
      </c>
      <c r="M2889" s="106" t="s">
        <v>3522</v>
      </c>
      <c r="N2889" s="106">
        <v>0.42</v>
      </c>
      <c r="O2889" s="106">
        <v>1.4</v>
      </c>
      <c r="P2889" s="106" t="s">
        <v>714</v>
      </c>
      <c r="Q2889" s="107" t="s">
        <v>3673</v>
      </c>
      <c r="R2889" s="107" t="s">
        <v>73</v>
      </c>
    </row>
    <row r="2890" spans="2:18" ht="20.100000000000001" customHeight="1" x14ac:dyDescent="0.4">
      <c r="B2890" s="105" t="str">
        <f t="shared" si="132"/>
        <v/>
      </c>
      <c r="C2890" s="105" t="str">
        <f t="shared" si="133"/>
        <v/>
      </c>
      <c r="D2890" s="105" t="str">
        <f t="shared" si="134"/>
        <v/>
      </c>
      <c r="E2890" s="106" t="s">
        <v>2406</v>
      </c>
      <c r="F2890" s="106" t="s">
        <v>2906</v>
      </c>
      <c r="G2890" s="106" t="s">
        <v>710</v>
      </c>
      <c r="H2890" s="106" t="s">
        <v>711</v>
      </c>
      <c r="I2890" s="106">
        <v>16</v>
      </c>
      <c r="J2890" s="106"/>
      <c r="K2890" s="106"/>
      <c r="L2890" s="106" t="s">
        <v>799</v>
      </c>
      <c r="M2890" s="106" t="s">
        <v>3522</v>
      </c>
      <c r="N2890" s="106">
        <v>0.43</v>
      </c>
      <c r="O2890" s="106">
        <v>1.4</v>
      </c>
      <c r="P2890" s="106" t="s">
        <v>714</v>
      </c>
      <c r="Q2890" s="107" t="s">
        <v>3674</v>
      </c>
      <c r="R2890" s="107" t="s">
        <v>73</v>
      </c>
    </row>
    <row r="2891" spans="2:18" ht="20.100000000000001" customHeight="1" x14ac:dyDescent="0.4">
      <c r="B2891" s="105" t="str">
        <f t="shared" si="132"/>
        <v/>
      </c>
      <c r="C2891" s="105" t="str">
        <f t="shared" si="133"/>
        <v/>
      </c>
      <c r="D2891" s="105" t="str">
        <f t="shared" si="134"/>
        <v/>
      </c>
      <c r="E2891" s="106" t="s">
        <v>2406</v>
      </c>
      <c r="F2891" s="106" t="s">
        <v>2906</v>
      </c>
      <c r="G2891" s="106" t="s">
        <v>710</v>
      </c>
      <c r="H2891" s="106" t="s">
        <v>711</v>
      </c>
      <c r="I2891" s="106">
        <v>16</v>
      </c>
      <c r="J2891" s="106"/>
      <c r="K2891" s="106"/>
      <c r="L2891" s="106" t="s">
        <v>802</v>
      </c>
      <c r="M2891" s="106" t="s">
        <v>3522</v>
      </c>
      <c r="N2891" s="106">
        <v>0.42</v>
      </c>
      <c r="O2891" s="106">
        <v>1.4</v>
      </c>
      <c r="P2891" s="106" t="s">
        <v>714</v>
      </c>
      <c r="Q2891" s="107" t="s">
        <v>3675</v>
      </c>
      <c r="R2891" s="107" t="s">
        <v>73</v>
      </c>
    </row>
    <row r="2892" spans="2:18" ht="20.100000000000001" customHeight="1" x14ac:dyDescent="0.4">
      <c r="B2892" s="105" t="str">
        <f t="shared" si="132"/>
        <v/>
      </c>
      <c r="C2892" s="105" t="str">
        <f t="shared" si="133"/>
        <v/>
      </c>
      <c r="D2892" s="105" t="str">
        <f t="shared" si="134"/>
        <v/>
      </c>
      <c r="E2892" s="106" t="s">
        <v>2406</v>
      </c>
      <c r="F2892" s="106" t="s">
        <v>2906</v>
      </c>
      <c r="G2892" s="106" t="s">
        <v>710</v>
      </c>
      <c r="H2892" s="106" t="s">
        <v>1098</v>
      </c>
      <c r="I2892" s="106">
        <v>16</v>
      </c>
      <c r="J2892" s="106"/>
      <c r="K2892" s="106"/>
      <c r="L2892" s="106" t="s">
        <v>819</v>
      </c>
      <c r="M2892" s="106" t="s">
        <v>3522</v>
      </c>
      <c r="N2892" s="106">
        <v>0.42</v>
      </c>
      <c r="O2892" s="106">
        <v>1.4</v>
      </c>
      <c r="P2892" s="106" t="s">
        <v>714</v>
      </c>
      <c r="Q2892" s="107" t="s">
        <v>3676</v>
      </c>
      <c r="R2892" s="107" t="s">
        <v>73</v>
      </c>
    </row>
    <row r="2893" spans="2:18" ht="20.100000000000001" customHeight="1" x14ac:dyDescent="0.4">
      <c r="B2893" s="105" t="str">
        <f t="shared" si="132"/>
        <v/>
      </c>
      <c r="C2893" s="105" t="str">
        <f t="shared" si="133"/>
        <v/>
      </c>
      <c r="D2893" s="105" t="str">
        <f t="shared" si="134"/>
        <v/>
      </c>
      <c r="E2893" s="106" t="s">
        <v>2406</v>
      </c>
      <c r="F2893" s="106" t="s">
        <v>2906</v>
      </c>
      <c r="G2893" s="106" t="s">
        <v>721</v>
      </c>
      <c r="H2893" s="106" t="s">
        <v>722</v>
      </c>
      <c r="I2893" s="106">
        <v>16</v>
      </c>
      <c r="J2893" s="106"/>
      <c r="K2893" s="106"/>
      <c r="L2893" s="106" t="s">
        <v>799</v>
      </c>
      <c r="M2893" s="106" t="s">
        <v>3522</v>
      </c>
      <c r="N2893" s="106">
        <v>0.42</v>
      </c>
      <c r="O2893" s="106">
        <v>1.4</v>
      </c>
      <c r="P2893" s="106" t="s">
        <v>714</v>
      </c>
      <c r="Q2893" s="107" t="s">
        <v>3677</v>
      </c>
      <c r="R2893" s="107" t="s">
        <v>73</v>
      </c>
    </row>
    <row r="2894" spans="2:18" ht="20.100000000000001" customHeight="1" x14ac:dyDescent="0.4">
      <c r="B2894" s="105" t="str">
        <f t="shared" si="132"/>
        <v/>
      </c>
      <c r="C2894" s="105" t="str">
        <f t="shared" si="133"/>
        <v/>
      </c>
      <c r="D2894" s="105" t="str">
        <f t="shared" si="134"/>
        <v/>
      </c>
      <c r="E2894" s="106" t="s">
        <v>2406</v>
      </c>
      <c r="F2894" s="106" t="s">
        <v>2906</v>
      </c>
      <c r="G2894" s="106" t="s">
        <v>721</v>
      </c>
      <c r="H2894" s="106" t="s">
        <v>722</v>
      </c>
      <c r="I2894" s="106">
        <v>16</v>
      </c>
      <c r="J2894" s="106"/>
      <c r="K2894" s="106"/>
      <c r="L2894" s="106" t="s">
        <v>802</v>
      </c>
      <c r="M2894" s="106" t="s">
        <v>3522</v>
      </c>
      <c r="N2894" s="106">
        <v>0.42</v>
      </c>
      <c r="O2894" s="106">
        <v>1.4</v>
      </c>
      <c r="P2894" s="106" t="s">
        <v>714</v>
      </c>
      <c r="Q2894" s="107" t="s">
        <v>3678</v>
      </c>
      <c r="R2894" s="107" t="s">
        <v>73</v>
      </c>
    </row>
    <row r="2895" spans="2:18" ht="20.100000000000001" customHeight="1" x14ac:dyDescent="0.4">
      <c r="B2895" s="105" t="str">
        <f t="shared" si="132"/>
        <v/>
      </c>
      <c r="C2895" s="105" t="str">
        <f t="shared" si="133"/>
        <v/>
      </c>
      <c r="D2895" s="105" t="str">
        <f t="shared" si="134"/>
        <v/>
      </c>
      <c r="E2895" s="106" t="s">
        <v>2406</v>
      </c>
      <c r="F2895" s="106" t="s">
        <v>2906</v>
      </c>
      <c r="G2895" s="106" t="s">
        <v>773</v>
      </c>
      <c r="H2895" s="106" t="s">
        <v>774</v>
      </c>
      <c r="I2895" s="106">
        <v>16</v>
      </c>
      <c r="J2895" s="106"/>
      <c r="K2895" s="106"/>
      <c r="L2895" s="106" t="s">
        <v>799</v>
      </c>
      <c r="M2895" s="106" t="s">
        <v>3522</v>
      </c>
      <c r="N2895" s="106">
        <v>0.4</v>
      </c>
      <c r="O2895" s="106">
        <v>1.4</v>
      </c>
      <c r="P2895" s="106" t="s">
        <v>714</v>
      </c>
      <c r="Q2895" s="107" t="s">
        <v>3679</v>
      </c>
      <c r="R2895" s="107" t="s">
        <v>73</v>
      </c>
    </row>
    <row r="2896" spans="2:18" ht="20.100000000000001" customHeight="1" x14ac:dyDescent="0.4">
      <c r="B2896" s="105" t="str">
        <f t="shared" ref="B2896:B2959" si="135">IF(OR($C$10="",$C$11=""),"",IFERROR(IF(AND($U$22&lt;&gt;R2896,$V$22&lt;&gt;R2896),"－",IF(AND(COUNTIF($C$10,"*樹脂スペーサー*")&gt;0,OR(M2896="空気",F2896="一般",F2896="一般ＰＧ")),"－",IF(AND($W$25&gt;0,$W$25&gt;=O2896),$U$25,IF(AND($W$26&gt;0,$W$26&gt;=O2896),$U$26,IF(AND($W$27&gt;0,$W$27&gt;=O2896),$U$27,IF(AND($W$28&gt;0,$W$28&gt;=O2896),$U$28,IF(AND($W$29&gt;0,$W$29&gt;=O2896),$U$29,IF(AND($W$30&gt;0,$W$30&gt;=O2896),$U$30,IF(AND($W$31&gt;0,$W$31&gt;=O2896),$U$31,"－"))))))))),"－"))</f>
        <v/>
      </c>
      <c r="C2896" s="105" t="str">
        <f t="shared" ref="C2896:C2959" si="136">IF(B2896="","",IF(B2896&lt;&gt;"－",VLOOKUP(B2896,$U$25:$V$31,2,FALSE),"－"))</f>
        <v/>
      </c>
      <c r="D2896" s="105" t="str">
        <f t="shared" ref="D2896:D2959" si="137">IF($H$9="","",IF($V$38&lt;&gt;"断熱等","－",IF(AND(COUNTIF($V$34,"*樹脂スペーサー*")&gt;0,OR(M2896="空気",F2896="一般",F2896="一般ＰＧ")),"－",IF(AND($V$35&lt;&gt;R2896,$W$35&lt;&gt;R2896),"－",IF(MID($H$9,10,1)="Z",IF(N2896&lt;=0.65,"○","－"),IF($V$36&gt;=O2896,"○","－"))))))</f>
        <v/>
      </c>
      <c r="E2896" s="106" t="s">
        <v>2406</v>
      </c>
      <c r="F2896" s="106" t="s">
        <v>2906</v>
      </c>
      <c r="G2896" s="106" t="s">
        <v>773</v>
      </c>
      <c r="H2896" s="106" t="s">
        <v>774</v>
      </c>
      <c r="I2896" s="106">
        <v>16</v>
      </c>
      <c r="J2896" s="106"/>
      <c r="K2896" s="106"/>
      <c r="L2896" s="106" t="s">
        <v>802</v>
      </c>
      <c r="M2896" s="106" t="s">
        <v>3522</v>
      </c>
      <c r="N2896" s="106">
        <v>0.4</v>
      </c>
      <c r="O2896" s="106">
        <v>1.4</v>
      </c>
      <c r="P2896" s="106" t="s">
        <v>714</v>
      </c>
      <c r="Q2896" s="107" t="s">
        <v>3680</v>
      </c>
      <c r="R2896" s="107" t="s">
        <v>73</v>
      </c>
    </row>
    <row r="2897" spans="2:18" ht="20.100000000000001" customHeight="1" x14ac:dyDescent="0.4">
      <c r="B2897" s="105" t="str">
        <f t="shared" si="135"/>
        <v/>
      </c>
      <c r="C2897" s="105" t="str">
        <f t="shared" si="136"/>
        <v/>
      </c>
      <c r="D2897" s="105" t="str">
        <f t="shared" si="137"/>
        <v/>
      </c>
      <c r="E2897" s="106" t="s">
        <v>2406</v>
      </c>
      <c r="F2897" s="106" t="s">
        <v>2906</v>
      </c>
      <c r="G2897" s="106" t="s">
        <v>773</v>
      </c>
      <c r="H2897" s="106" t="s">
        <v>1266</v>
      </c>
      <c r="I2897" s="106">
        <v>16</v>
      </c>
      <c r="J2897" s="106"/>
      <c r="K2897" s="106"/>
      <c r="L2897" s="106" t="s">
        <v>799</v>
      </c>
      <c r="M2897" s="106" t="s">
        <v>3522</v>
      </c>
      <c r="N2897" s="106">
        <v>0.4</v>
      </c>
      <c r="O2897" s="106">
        <v>1.4</v>
      </c>
      <c r="P2897" s="106" t="s">
        <v>714</v>
      </c>
      <c r="Q2897" s="107" t="s">
        <v>3681</v>
      </c>
      <c r="R2897" s="107" t="s">
        <v>73</v>
      </c>
    </row>
    <row r="2898" spans="2:18" ht="20.100000000000001" customHeight="1" x14ac:dyDescent="0.4">
      <c r="B2898" s="105" t="str">
        <f t="shared" si="135"/>
        <v/>
      </c>
      <c r="C2898" s="105" t="str">
        <f t="shared" si="136"/>
        <v/>
      </c>
      <c r="D2898" s="105" t="str">
        <f t="shared" si="137"/>
        <v/>
      </c>
      <c r="E2898" s="106" t="s">
        <v>2406</v>
      </c>
      <c r="F2898" s="106" t="s">
        <v>2906</v>
      </c>
      <c r="G2898" s="106" t="s">
        <v>773</v>
      </c>
      <c r="H2898" s="106" t="s">
        <v>1266</v>
      </c>
      <c r="I2898" s="106">
        <v>15</v>
      </c>
      <c r="J2898" s="106"/>
      <c r="K2898" s="106"/>
      <c r="L2898" s="106" t="s">
        <v>802</v>
      </c>
      <c r="M2898" s="106" t="s">
        <v>3522</v>
      </c>
      <c r="N2898" s="106">
        <v>0.4</v>
      </c>
      <c r="O2898" s="106">
        <v>1.4</v>
      </c>
      <c r="P2898" s="106" t="s">
        <v>714</v>
      </c>
      <c r="Q2898" s="107" t="s">
        <v>3682</v>
      </c>
      <c r="R2898" s="107" t="s">
        <v>73</v>
      </c>
    </row>
    <row r="2899" spans="2:18" ht="20.100000000000001" customHeight="1" x14ac:dyDescent="0.4">
      <c r="B2899" s="105" t="str">
        <f t="shared" si="135"/>
        <v/>
      </c>
      <c r="C2899" s="105" t="str">
        <f t="shared" si="136"/>
        <v/>
      </c>
      <c r="D2899" s="105" t="str">
        <f t="shared" si="137"/>
        <v/>
      </c>
      <c r="E2899" s="106" t="s">
        <v>2406</v>
      </c>
      <c r="F2899" s="106" t="s">
        <v>2906</v>
      </c>
      <c r="G2899" s="106" t="s">
        <v>778</v>
      </c>
      <c r="H2899" s="106" t="s">
        <v>779</v>
      </c>
      <c r="I2899" s="106">
        <v>16</v>
      </c>
      <c r="J2899" s="106"/>
      <c r="K2899" s="106"/>
      <c r="L2899" s="106" t="s">
        <v>799</v>
      </c>
      <c r="M2899" s="106" t="s">
        <v>3522</v>
      </c>
      <c r="N2899" s="106">
        <v>0.4</v>
      </c>
      <c r="O2899" s="106">
        <v>1.4</v>
      </c>
      <c r="P2899" s="106" t="s">
        <v>714</v>
      </c>
      <c r="Q2899" s="107" t="s">
        <v>3683</v>
      </c>
      <c r="R2899" s="107" t="s">
        <v>73</v>
      </c>
    </row>
    <row r="2900" spans="2:18" ht="20.100000000000001" customHeight="1" x14ac:dyDescent="0.4">
      <c r="B2900" s="105" t="str">
        <f t="shared" si="135"/>
        <v/>
      </c>
      <c r="C2900" s="105" t="str">
        <f t="shared" si="136"/>
        <v/>
      </c>
      <c r="D2900" s="105" t="str">
        <f t="shared" si="137"/>
        <v/>
      </c>
      <c r="E2900" s="106" t="s">
        <v>2406</v>
      </c>
      <c r="F2900" s="106" t="s">
        <v>2906</v>
      </c>
      <c r="G2900" s="106" t="s">
        <v>778</v>
      </c>
      <c r="H2900" s="106" t="s">
        <v>779</v>
      </c>
      <c r="I2900" s="106">
        <v>16</v>
      </c>
      <c r="J2900" s="106"/>
      <c r="K2900" s="106"/>
      <c r="L2900" s="106" t="s">
        <v>802</v>
      </c>
      <c r="M2900" s="106" t="s">
        <v>3522</v>
      </c>
      <c r="N2900" s="106">
        <v>0.4</v>
      </c>
      <c r="O2900" s="106">
        <v>1.4</v>
      </c>
      <c r="P2900" s="106" t="s">
        <v>714</v>
      </c>
      <c r="Q2900" s="107" t="s">
        <v>3684</v>
      </c>
      <c r="R2900" s="107" t="s">
        <v>73</v>
      </c>
    </row>
    <row r="2901" spans="2:18" ht="20.100000000000001" customHeight="1" x14ac:dyDescent="0.4">
      <c r="B2901" s="105" t="str">
        <f t="shared" si="135"/>
        <v/>
      </c>
      <c r="C2901" s="105" t="str">
        <f t="shared" si="136"/>
        <v/>
      </c>
      <c r="D2901" s="105" t="str">
        <f t="shared" si="137"/>
        <v/>
      </c>
      <c r="E2901" s="106" t="s">
        <v>2406</v>
      </c>
      <c r="F2901" s="106" t="s">
        <v>2906</v>
      </c>
      <c r="G2901" s="106" t="s">
        <v>778</v>
      </c>
      <c r="H2901" s="106" t="s">
        <v>1269</v>
      </c>
      <c r="I2901" s="106">
        <v>16</v>
      </c>
      <c r="J2901" s="106"/>
      <c r="K2901" s="106"/>
      <c r="L2901" s="106" t="s">
        <v>799</v>
      </c>
      <c r="M2901" s="106" t="s">
        <v>3522</v>
      </c>
      <c r="N2901" s="106">
        <v>0.4</v>
      </c>
      <c r="O2901" s="106">
        <v>1.4</v>
      </c>
      <c r="P2901" s="106" t="s">
        <v>714</v>
      </c>
      <c r="Q2901" s="107" t="s">
        <v>3685</v>
      </c>
      <c r="R2901" s="107" t="s">
        <v>73</v>
      </c>
    </row>
    <row r="2902" spans="2:18" ht="20.100000000000001" customHeight="1" x14ac:dyDescent="0.4">
      <c r="B2902" s="105" t="str">
        <f t="shared" si="135"/>
        <v/>
      </c>
      <c r="C2902" s="105" t="str">
        <f t="shared" si="136"/>
        <v/>
      </c>
      <c r="D2902" s="105" t="str">
        <f t="shared" si="137"/>
        <v/>
      </c>
      <c r="E2902" s="106" t="s">
        <v>2406</v>
      </c>
      <c r="F2902" s="106" t="s">
        <v>2906</v>
      </c>
      <c r="G2902" s="106" t="s">
        <v>778</v>
      </c>
      <c r="H2902" s="106" t="s">
        <v>1269</v>
      </c>
      <c r="I2902" s="106">
        <v>15</v>
      </c>
      <c r="J2902" s="106"/>
      <c r="K2902" s="106"/>
      <c r="L2902" s="106" t="s">
        <v>802</v>
      </c>
      <c r="M2902" s="106" t="s">
        <v>3522</v>
      </c>
      <c r="N2902" s="106">
        <v>0.4</v>
      </c>
      <c r="O2902" s="106">
        <v>1.4</v>
      </c>
      <c r="P2902" s="106" t="s">
        <v>714</v>
      </c>
      <c r="Q2902" s="107" t="s">
        <v>3686</v>
      </c>
      <c r="R2902" s="107" t="s">
        <v>73</v>
      </c>
    </row>
    <row r="2903" spans="2:18" ht="20.100000000000001" customHeight="1" x14ac:dyDescent="0.4">
      <c r="B2903" s="105" t="str">
        <f t="shared" si="135"/>
        <v/>
      </c>
      <c r="C2903" s="105" t="str">
        <f t="shared" si="136"/>
        <v/>
      </c>
      <c r="D2903" s="105" t="str">
        <f t="shared" si="137"/>
        <v/>
      </c>
      <c r="E2903" s="106" t="s">
        <v>2406</v>
      </c>
      <c r="F2903" s="106" t="s">
        <v>2906</v>
      </c>
      <c r="G2903" s="106" t="s">
        <v>782</v>
      </c>
      <c r="H2903" s="106" t="s">
        <v>783</v>
      </c>
      <c r="I2903" s="106">
        <v>16</v>
      </c>
      <c r="J2903" s="106"/>
      <c r="K2903" s="106"/>
      <c r="L2903" s="106" t="s">
        <v>799</v>
      </c>
      <c r="M2903" s="106" t="s">
        <v>3522</v>
      </c>
      <c r="N2903" s="106">
        <v>0.28999999999999998</v>
      </c>
      <c r="O2903" s="106">
        <v>1.4</v>
      </c>
      <c r="P2903" s="106" t="s">
        <v>714</v>
      </c>
      <c r="Q2903" s="107" t="s">
        <v>3687</v>
      </c>
      <c r="R2903" s="107" t="s">
        <v>73</v>
      </c>
    </row>
    <row r="2904" spans="2:18" ht="20.100000000000001" customHeight="1" x14ac:dyDescent="0.4">
      <c r="B2904" s="105" t="str">
        <f t="shared" si="135"/>
        <v/>
      </c>
      <c r="C2904" s="105" t="str">
        <f t="shared" si="136"/>
        <v/>
      </c>
      <c r="D2904" s="105" t="str">
        <f t="shared" si="137"/>
        <v/>
      </c>
      <c r="E2904" s="106" t="s">
        <v>2406</v>
      </c>
      <c r="F2904" s="106" t="s">
        <v>2906</v>
      </c>
      <c r="G2904" s="106" t="s">
        <v>782</v>
      </c>
      <c r="H2904" s="106" t="s">
        <v>783</v>
      </c>
      <c r="I2904" s="106">
        <v>16</v>
      </c>
      <c r="J2904" s="106"/>
      <c r="K2904" s="106"/>
      <c r="L2904" s="106" t="s">
        <v>802</v>
      </c>
      <c r="M2904" s="106" t="s">
        <v>3522</v>
      </c>
      <c r="N2904" s="106">
        <v>0.28999999999999998</v>
      </c>
      <c r="O2904" s="106">
        <v>1.4</v>
      </c>
      <c r="P2904" s="106" t="s">
        <v>714</v>
      </c>
      <c r="Q2904" s="107" t="s">
        <v>3688</v>
      </c>
      <c r="R2904" s="107" t="s">
        <v>73</v>
      </c>
    </row>
    <row r="2905" spans="2:18" ht="20.100000000000001" customHeight="1" x14ac:dyDescent="0.4">
      <c r="B2905" s="105" t="str">
        <f t="shared" si="135"/>
        <v/>
      </c>
      <c r="C2905" s="105" t="str">
        <f t="shared" si="136"/>
        <v/>
      </c>
      <c r="D2905" s="105" t="str">
        <f t="shared" si="137"/>
        <v/>
      </c>
      <c r="E2905" s="106" t="s">
        <v>2406</v>
      </c>
      <c r="F2905" s="106" t="s">
        <v>2906</v>
      </c>
      <c r="G2905" s="106" t="s">
        <v>2477</v>
      </c>
      <c r="H2905" s="106" t="s">
        <v>799</v>
      </c>
      <c r="I2905" s="106">
        <v>16</v>
      </c>
      <c r="J2905" s="106"/>
      <c r="K2905" s="106"/>
      <c r="L2905" s="106" t="s">
        <v>2478</v>
      </c>
      <c r="M2905" s="106" t="s">
        <v>3522</v>
      </c>
      <c r="N2905" s="106">
        <v>0.37</v>
      </c>
      <c r="O2905" s="106">
        <v>1.4</v>
      </c>
      <c r="P2905" s="106" t="s">
        <v>714</v>
      </c>
      <c r="Q2905" s="107" t="s">
        <v>3689</v>
      </c>
      <c r="R2905" s="107" t="s">
        <v>73</v>
      </c>
    </row>
    <row r="2906" spans="2:18" ht="20.100000000000001" customHeight="1" x14ac:dyDescent="0.4">
      <c r="B2906" s="105" t="str">
        <f t="shared" si="135"/>
        <v/>
      </c>
      <c r="C2906" s="105" t="str">
        <f t="shared" si="136"/>
        <v/>
      </c>
      <c r="D2906" s="105" t="str">
        <f t="shared" si="137"/>
        <v/>
      </c>
      <c r="E2906" s="106" t="s">
        <v>2406</v>
      </c>
      <c r="F2906" s="106" t="s">
        <v>2906</v>
      </c>
      <c r="G2906" s="106" t="s">
        <v>2477</v>
      </c>
      <c r="H2906" s="106" t="s">
        <v>802</v>
      </c>
      <c r="I2906" s="106">
        <v>16</v>
      </c>
      <c r="J2906" s="106"/>
      <c r="K2906" s="106"/>
      <c r="L2906" s="106" t="s">
        <v>2478</v>
      </c>
      <c r="M2906" s="106" t="s">
        <v>3522</v>
      </c>
      <c r="N2906" s="106">
        <v>0.37</v>
      </c>
      <c r="O2906" s="106">
        <v>1.4</v>
      </c>
      <c r="P2906" s="106" t="s">
        <v>714</v>
      </c>
      <c r="Q2906" s="107" t="s">
        <v>3690</v>
      </c>
      <c r="R2906" s="107" t="s">
        <v>73</v>
      </c>
    </row>
    <row r="2907" spans="2:18" ht="20.100000000000001" customHeight="1" x14ac:dyDescent="0.4">
      <c r="B2907" s="105" t="str">
        <f t="shared" si="135"/>
        <v/>
      </c>
      <c r="C2907" s="105" t="str">
        <f t="shared" si="136"/>
        <v/>
      </c>
      <c r="D2907" s="105" t="str">
        <f t="shared" si="137"/>
        <v/>
      </c>
      <c r="E2907" s="106" t="s">
        <v>2406</v>
      </c>
      <c r="F2907" s="106" t="s">
        <v>2906</v>
      </c>
      <c r="G2907" s="106" t="s">
        <v>2482</v>
      </c>
      <c r="H2907" s="106" t="s">
        <v>799</v>
      </c>
      <c r="I2907" s="106">
        <v>16</v>
      </c>
      <c r="J2907" s="106"/>
      <c r="K2907" s="106"/>
      <c r="L2907" s="106" t="s">
        <v>2483</v>
      </c>
      <c r="M2907" s="106" t="s">
        <v>3522</v>
      </c>
      <c r="N2907" s="106">
        <v>0.37</v>
      </c>
      <c r="O2907" s="106">
        <v>1.4</v>
      </c>
      <c r="P2907" s="106" t="s">
        <v>714</v>
      </c>
      <c r="Q2907" s="107" t="s">
        <v>3691</v>
      </c>
      <c r="R2907" s="107" t="s">
        <v>73</v>
      </c>
    </row>
    <row r="2908" spans="2:18" ht="20.100000000000001" customHeight="1" x14ac:dyDescent="0.4">
      <c r="B2908" s="105" t="str">
        <f t="shared" si="135"/>
        <v/>
      </c>
      <c r="C2908" s="105" t="str">
        <f t="shared" si="136"/>
        <v/>
      </c>
      <c r="D2908" s="105" t="str">
        <f t="shared" si="137"/>
        <v/>
      </c>
      <c r="E2908" s="106" t="s">
        <v>2406</v>
      </c>
      <c r="F2908" s="106" t="s">
        <v>2906</v>
      </c>
      <c r="G2908" s="106" t="s">
        <v>2482</v>
      </c>
      <c r="H2908" s="106" t="s">
        <v>802</v>
      </c>
      <c r="I2908" s="106">
        <v>16</v>
      </c>
      <c r="J2908" s="106"/>
      <c r="K2908" s="106"/>
      <c r="L2908" s="106" t="s">
        <v>2483</v>
      </c>
      <c r="M2908" s="106" t="s">
        <v>3522</v>
      </c>
      <c r="N2908" s="106">
        <v>0.37</v>
      </c>
      <c r="O2908" s="106">
        <v>1.4</v>
      </c>
      <c r="P2908" s="106" t="s">
        <v>714</v>
      </c>
      <c r="Q2908" s="107" t="s">
        <v>3692</v>
      </c>
      <c r="R2908" s="107" t="s">
        <v>73</v>
      </c>
    </row>
    <row r="2909" spans="2:18" ht="20.100000000000001" customHeight="1" x14ac:dyDescent="0.4">
      <c r="B2909" s="105" t="str">
        <f t="shared" si="135"/>
        <v/>
      </c>
      <c r="C2909" s="105" t="str">
        <f t="shared" si="136"/>
        <v/>
      </c>
      <c r="D2909" s="105" t="str">
        <f t="shared" si="137"/>
        <v/>
      </c>
      <c r="E2909" s="106" t="s">
        <v>2406</v>
      </c>
      <c r="F2909" s="106" t="s">
        <v>2906</v>
      </c>
      <c r="G2909" s="106" t="s">
        <v>2437</v>
      </c>
      <c r="H2909" s="106" t="s">
        <v>2438</v>
      </c>
      <c r="I2909" s="106">
        <v>16</v>
      </c>
      <c r="J2909" s="106"/>
      <c r="K2909" s="106"/>
      <c r="L2909" s="106" t="s">
        <v>799</v>
      </c>
      <c r="M2909" s="106" t="s">
        <v>3522</v>
      </c>
      <c r="N2909" s="106">
        <v>0.39</v>
      </c>
      <c r="O2909" s="106">
        <v>1.4</v>
      </c>
      <c r="P2909" s="106" t="s">
        <v>714</v>
      </c>
      <c r="Q2909" s="107" t="s">
        <v>3693</v>
      </c>
      <c r="R2909" s="107" t="s">
        <v>73</v>
      </c>
    </row>
    <row r="2910" spans="2:18" ht="20.100000000000001" customHeight="1" x14ac:dyDescent="0.4">
      <c r="B2910" s="105" t="str">
        <f t="shared" si="135"/>
        <v/>
      </c>
      <c r="C2910" s="105" t="str">
        <f t="shared" si="136"/>
        <v/>
      </c>
      <c r="D2910" s="105" t="str">
        <f t="shared" si="137"/>
        <v/>
      </c>
      <c r="E2910" s="106" t="s">
        <v>2406</v>
      </c>
      <c r="F2910" s="106" t="s">
        <v>2906</v>
      </c>
      <c r="G2910" s="106" t="s">
        <v>2437</v>
      </c>
      <c r="H2910" s="106" t="s">
        <v>2438</v>
      </c>
      <c r="I2910" s="106">
        <v>16</v>
      </c>
      <c r="J2910" s="106"/>
      <c r="K2910" s="106"/>
      <c r="L2910" s="106" t="s">
        <v>802</v>
      </c>
      <c r="M2910" s="106" t="s">
        <v>3522</v>
      </c>
      <c r="N2910" s="106">
        <v>0.39</v>
      </c>
      <c r="O2910" s="106">
        <v>1.4</v>
      </c>
      <c r="P2910" s="106" t="s">
        <v>714</v>
      </c>
      <c r="Q2910" s="107" t="s">
        <v>3694</v>
      </c>
      <c r="R2910" s="107" t="s">
        <v>73</v>
      </c>
    </row>
    <row r="2911" spans="2:18" ht="20.100000000000001" customHeight="1" x14ac:dyDescent="0.4">
      <c r="B2911" s="105" t="str">
        <f t="shared" si="135"/>
        <v/>
      </c>
      <c r="C2911" s="105" t="str">
        <f t="shared" si="136"/>
        <v/>
      </c>
      <c r="D2911" s="105" t="str">
        <f t="shared" si="137"/>
        <v/>
      </c>
      <c r="E2911" s="106" t="s">
        <v>2406</v>
      </c>
      <c r="F2911" s="106" t="s">
        <v>2906</v>
      </c>
      <c r="G2911" s="106" t="s">
        <v>2442</v>
      </c>
      <c r="H2911" s="106" t="s">
        <v>2443</v>
      </c>
      <c r="I2911" s="106">
        <v>16</v>
      </c>
      <c r="J2911" s="106"/>
      <c r="K2911" s="106"/>
      <c r="L2911" s="106" t="s">
        <v>799</v>
      </c>
      <c r="M2911" s="106" t="s">
        <v>3522</v>
      </c>
      <c r="N2911" s="106">
        <v>0.39</v>
      </c>
      <c r="O2911" s="106">
        <v>1.4</v>
      </c>
      <c r="P2911" s="106" t="s">
        <v>714</v>
      </c>
      <c r="Q2911" s="107" t="s">
        <v>3695</v>
      </c>
      <c r="R2911" s="107" t="s">
        <v>73</v>
      </c>
    </row>
    <row r="2912" spans="2:18" ht="20.100000000000001" customHeight="1" x14ac:dyDescent="0.4">
      <c r="B2912" s="105" t="str">
        <f t="shared" si="135"/>
        <v/>
      </c>
      <c r="C2912" s="105" t="str">
        <f t="shared" si="136"/>
        <v/>
      </c>
      <c r="D2912" s="105" t="str">
        <f t="shared" si="137"/>
        <v/>
      </c>
      <c r="E2912" s="106" t="s">
        <v>2406</v>
      </c>
      <c r="F2912" s="106" t="s">
        <v>2906</v>
      </c>
      <c r="G2912" s="106" t="s">
        <v>2442</v>
      </c>
      <c r="H2912" s="106" t="s">
        <v>2443</v>
      </c>
      <c r="I2912" s="106">
        <v>16</v>
      </c>
      <c r="J2912" s="106"/>
      <c r="K2912" s="106"/>
      <c r="L2912" s="106" t="s">
        <v>802</v>
      </c>
      <c r="M2912" s="106" t="s">
        <v>3522</v>
      </c>
      <c r="N2912" s="106">
        <v>0.39</v>
      </c>
      <c r="O2912" s="106">
        <v>1.4</v>
      </c>
      <c r="P2912" s="106" t="s">
        <v>714</v>
      </c>
      <c r="Q2912" s="107" t="s">
        <v>3696</v>
      </c>
      <c r="R2912" s="107" t="s">
        <v>73</v>
      </c>
    </row>
    <row r="2913" spans="2:18" ht="20.100000000000001" customHeight="1" x14ac:dyDescent="0.4">
      <c r="B2913" s="105" t="str">
        <f t="shared" si="135"/>
        <v/>
      </c>
      <c r="C2913" s="105" t="str">
        <f t="shared" si="136"/>
        <v/>
      </c>
      <c r="D2913" s="105" t="str">
        <f t="shared" si="137"/>
        <v/>
      </c>
      <c r="E2913" s="106" t="s">
        <v>2406</v>
      </c>
      <c r="F2913" s="106" t="s">
        <v>2906</v>
      </c>
      <c r="G2913" s="106" t="s">
        <v>697</v>
      </c>
      <c r="H2913" s="106" t="s">
        <v>799</v>
      </c>
      <c r="I2913" s="106">
        <v>16</v>
      </c>
      <c r="J2913" s="106"/>
      <c r="K2913" s="106"/>
      <c r="L2913" s="106" t="s">
        <v>707</v>
      </c>
      <c r="M2913" s="106" t="s">
        <v>3522</v>
      </c>
      <c r="N2913" s="106">
        <v>0.37</v>
      </c>
      <c r="O2913" s="106">
        <v>1.4</v>
      </c>
      <c r="P2913" s="106" t="s">
        <v>714</v>
      </c>
      <c r="Q2913" s="107" t="s">
        <v>3697</v>
      </c>
      <c r="R2913" s="107" t="s">
        <v>73</v>
      </c>
    </row>
    <row r="2914" spans="2:18" ht="20.100000000000001" customHeight="1" x14ac:dyDescent="0.4">
      <c r="B2914" s="105" t="str">
        <f t="shared" si="135"/>
        <v/>
      </c>
      <c r="C2914" s="105" t="str">
        <f t="shared" si="136"/>
        <v/>
      </c>
      <c r="D2914" s="105" t="str">
        <f t="shared" si="137"/>
        <v/>
      </c>
      <c r="E2914" s="106" t="s">
        <v>2406</v>
      </c>
      <c r="F2914" s="106" t="s">
        <v>2906</v>
      </c>
      <c r="G2914" s="106" t="s">
        <v>697</v>
      </c>
      <c r="H2914" s="106" t="s">
        <v>799</v>
      </c>
      <c r="I2914" s="106">
        <v>16</v>
      </c>
      <c r="J2914" s="106"/>
      <c r="K2914" s="106"/>
      <c r="L2914" s="106" t="s">
        <v>1817</v>
      </c>
      <c r="M2914" s="106" t="s">
        <v>3522</v>
      </c>
      <c r="N2914" s="106">
        <v>0.37</v>
      </c>
      <c r="O2914" s="106">
        <v>1.4</v>
      </c>
      <c r="P2914" s="106" t="s">
        <v>714</v>
      </c>
      <c r="Q2914" s="107" t="s">
        <v>3698</v>
      </c>
      <c r="R2914" s="107" t="s">
        <v>73</v>
      </c>
    </row>
    <row r="2915" spans="2:18" ht="20.100000000000001" customHeight="1" x14ac:dyDescent="0.4">
      <c r="B2915" s="105" t="str">
        <f t="shared" si="135"/>
        <v/>
      </c>
      <c r="C2915" s="105" t="str">
        <f t="shared" si="136"/>
        <v/>
      </c>
      <c r="D2915" s="105" t="str">
        <f t="shared" si="137"/>
        <v/>
      </c>
      <c r="E2915" s="106" t="s">
        <v>2406</v>
      </c>
      <c r="F2915" s="106" t="s">
        <v>2906</v>
      </c>
      <c r="G2915" s="106" t="s">
        <v>697</v>
      </c>
      <c r="H2915" s="106" t="s">
        <v>802</v>
      </c>
      <c r="I2915" s="106">
        <v>16</v>
      </c>
      <c r="J2915" s="106"/>
      <c r="K2915" s="106"/>
      <c r="L2915" s="106" t="s">
        <v>1817</v>
      </c>
      <c r="M2915" s="106" t="s">
        <v>3522</v>
      </c>
      <c r="N2915" s="106">
        <v>0.37</v>
      </c>
      <c r="O2915" s="106">
        <v>1.4</v>
      </c>
      <c r="P2915" s="106" t="s">
        <v>714</v>
      </c>
      <c r="Q2915" s="107" t="s">
        <v>3699</v>
      </c>
      <c r="R2915" s="107" t="s">
        <v>73</v>
      </c>
    </row>
    <row r="2916" spans="2:18" ht="20.100000000000001" customHeight="1" x14ac:dyDescent="0.4">
      <c r="B2916" s="105" t="str">
        <f t="shared" si="135"/>
        <v/>
      </c>
      <c r="C2916" s="105" t="str">
        <f t="shared" si="136"/>
        <v/>
      </c>
      <c r="D2916" s="105" t="str">
        <f t="shared" si="137"/>
        <v/>
      </c>
      <c r="E2916" s="106" t="s">
        <v>2406</v>
      </c>
      <c r="F2916" s="106" t="s">
        <v>2906</v>
      </c>
      <c r="G2916" s="106" t="s">
        <v>710</v>
      </c>
      <c r="H2916" s="106" t="s">
        <v>799</v>
      </c>
      <c r="I2916" s="106">
        <v>16</v>
      </c>
      <c r="J2916" s="106"/>
      <c r="K2916" s="106"/>
      <c r="L2916" s="106" t="s">
        <v>711</v>
      </c>
      <c r="M2916" s="106" t="s">
        <v>3522</v>
      </c>
      <c r="N2916" s="106">
        <v>0.37</v>
      </c>
      <c r="O2916" s="106">
        <v>1.4</v>
      </c>
      <c r="P2916" s="106" t="s">
        <v>714</v>
      </c>
      <c r="Q2916" s="107" t="s">
        <v>3700</v>
      </c>
      <c r="R2916" s="107" t="s">
        <v>73</v>
      </c>
    </row>
    <row r="2917" spans="2:18" ht="20.100000000000001" customHeight="1" x14ac:dyDescent="0.4">
      <c r="B2917" s="105" t="str">
        <f t="shared" si="135"/>
        <v/>
      </c>
      <c r="C2917" s="105" t="str">
        <f t="shared" si="136"/>
        <v/>
      </c>
      <c r="D2917" s="105" t="str">
        <f t="shared" si="137"/>
        <v/>
      </c>
      <c r="E2917" s="106" t="s">
        <v>2406</v>
      </c>
      <c r="F2917" s="106" t="s">
        <v>2906</v>
      </c>
      <c r="G2917" s="106" t="s">
        <v>710</v>
      </c>
      <c r="H2917" s="106" t="s">
        <v>802</v>
      </c>
      <c r="I2917" s="106">
        <v>16</v>
      </c>
      <c r="J2917" s="106"/>
      <c r="K2917" s="106"/>
      <c r="L2917" s="106" t="s">
        <v>711</v>
      </c>
      <c r="M2917" s="106" t="s">
        <v>3522</v>
      </c>
      <c r="N2917" s="106">
        <v>0.37</v>
      </c>
      <c r="O2917" s="106">
        <v>1.4</v>
      </c>
      <c r="P2917" s="106" t="s">
        <v>714</v>
      </c>
      <c r="Q2917" s="107" t="s">
        <v>3701</v>
      </c>
      <c r="R2917" s="107" t="s">
        <v>73</v>
      </c>
    </row>
    <row r="2918" spans="2:18" ht="20.100000000000001" customHeight="1" x14ac:dyDescent="0.4">
      <c r="B2918" s="105" t="str">
        <f t="shared" si="135"/>
        <v/>
      </c>
      <c r="C2918" s="105" t="str">
        <f t="shared" si="136"/>
        <v/>
      </c>
      <c r="D2918" s="105" t="str">
        <f t="shared" si="137"/>
        <v/>
      </c>
      <c r="E2918" s="106" t="s">
        <v>2406</v>
      </c>
      <c r="F2918" s="106" t="s">
        <v>2906</v>
      </c>
      <c r="G2918" s="106" t="s">
        <v>721</v>
      </c>
      <c r="H2918" s="106" t="s">
        <v>799</v>
      </c>
      <c r="I2918" s="106">
        <v>16</v>
      </c>
      <c r="J2918" s="106"/>
      <c r="K2918" s="106"/>
      <c r="L2918" s="106" t="s">
        <v>722</v>
      </c>
      <c r="M2918" s="106" t="s">
        <v>3522</v>
      </c>
      <c r="N2918" s="106">
        <v>0.37</v>
      </c>
      <c r="O2918" s="106">
        <v>1.4</v>
      </c>
      <c r="P2918" s="106" t="s">
        <v>714</v>
      </c>
      <c r="Q2918" s="107" t="s">
        <v>3702</v>
      </c>
      <c r="R2918" s="107" t="s">
        <v>73</v>
      </c>
    </row>
    <row r="2919" spans="2:18" ht="20.100000000000001" customHeight="1" x14ac:dyDescent="0.4">
      <c r="B2919" s="105" t="str">
        <f t="shared" si="135"/>
        <v/>
      </c>
      <c r="C2919" s="105" t="str">
        <f t="shared" si="136"/>
        <v/>
      </c>
      <c r="D2919" s="105" t="str">
        <f t="shared" si="137"/>
        <v/>
      </c>
      <c r="E2919" s="106" t="s">
        <v>2406</v>
      </c>
      <c r="F2919" s="106" t="s">
        <v>2906</v>
      </c>
      <c r="G2919" s="106" t="s">
        <v>721</v>
      </c>
      <c r="H2919" s="106" t="s">
        <v>802</v>
      </c>
      <c r="I2919" s="106">
        <v>16</v>
      </c>
      <c r="J2919" s="106"/>
      <c r="K2919" s="106"/>
      <c r="L2919" s="106" t="s">
        <v>722</v>
      </c>
      <c r="M2919" s="106" t="s">
        <v>3522</v>
      </c>
      <c r="N2919" s="106">
        <v>0.37</v>
      </c>
      <c r="O2919" s="106">
        <v>1.4</v>
      </c>
      <c r="P2919" s="106" t="s">
        <v>714</v>
      </c>
      <c r="Q2919" s="107" t="s">
        <v>3703</v>
      </c>
      <c r="R2919" s="107" t="s">
        <v>73</v>
      </c>
    </row>
    <row r="2920" spans="2:18" ht="20.100000000000001" customHeight="1" x14ac:dyDescent="0.4">
      <c r="B2920" s="105" t="str">
        <f t="shared" si="135"/>
        <v/>
      </c>
      <c r="C2920" s="105" t="str">
        <f t="shared" si="136"/>
        <v/>
      </c>
      <c r="D2920" s="105" t="str">
        <f t="shared" si="137"/>
        <v/>
      </c>
      <c r="E2920" s="106" t="s">
        <v>2406</v>
      </c>
      <c r="F2920" s="106" t="s">
        <v>2906</v>
      </c>
      <c r="G2920" s="106" t="s">
        <v>773</v>
      </c>
      <c r="H2920" s="106" t="s">
        <v>799</v>
      </c>
      <c r="I2920" s="106">
        <v>16</v>
      </c>
      <c r="J2920" s="106"/>
      <c r="K2920" s="106"/>
      <c r="L2920" s="106" t="s">
        <v>774</v>
      </c>
      <c r="M2920" s="106" t="s">
        <v>3522</v>
      </c>
      <c r="N2920" s="106">
        <v>0.37</v>
      </c>
      <c r="O2920" s="106">
        <v>1.4</v>
      </c>
      <c r="P2920" s="106" t="s">
        <v>714</v>
      </c>
      <c r="Q2920" s="107" t="s">
        <v>3704</v>
      </c>
      <c r="R2920" s="107" t="s">
        <v>73</v>
      </c>
    </row>
    <row r="2921" spans="2:18" ht="20.100000000000001" customHeight="1" x14ac:dyDescent="0.4">
      <c r="B2921" s="105" t="str">
        <f t="shared" si="135"/>
        <v/>
      </c>
      <c r="C2921" s="105" t="str">
        <f t="shared" si="136"/>
        <v/>
      </c>
      <c r="D2921" s="105" t="str">
        <f t="shared" si="137"/>
        <v/>
      </c>
      <c r="E2921" s="106" t="s">
        <v>2406</v>
      </c>
      <c r="F2921" s="106" t="s">
        <v>2906</v>
      </c>
      <c r="G2921" s="106" t="s">
        <v>773</v>
      </c>
      <c r="H2921" s="106" t="s">
        <v>802</v>
      </c>
      <c r="I2921" s="106">
        <v>16</v>
      </c>
      <c r="J2921" s="106"/>
      <c r="K2921" s="106"/>
      <c r="L2921" s="106" t="s">
        <v>774</v>
      </c>
      <c r="M2921" s="106" t="s">
        <v>3522</v>
      </c>
      <c r="N2921" s="106">
        <v>0.36</v>
      </c>
      <c r="O2921" s="106">
        <v>1.4</v>
      </c>
      <c r="P2921" s="106" t="s">
        <v>714</v>
      </c>
      <c r="Q2921" s="107" t="s">
        <v>3705</v>
      </c>
      <c r="R2921" s="107" t="s">
        <v>73</v>
      </c>
    </row>
    <row r="2922" spans="2:18" ht="20.100000000000001" customHeight="1" x14ac:dyDescent="0.4">
      <c r="B2922" s="105" t="str">
        <f t="shared" si="135"/>
        <v/>
      </c>
      <c r="C2922" s="105" t="str">
        <f t="shared" si="136"/>
        <v/>
      </c>
      <c r="D2922" s="105" t="str">
        <f t="shared" si="137"/>
        <v/>
      </c>
      <c r="E2922" s="106" t="s">
        <v>2406</v>
      </c>
      <c r="F2922" s="106" t="s">
        <v>2906</v>
      </c>
      <c r="G2922" s="106" t="s">
        <v>773</v>
      </c>
      <c r="H2922" s="106" t="s">
        <v>799</v>
      </c>
      <c r="I2922" s="106">
        <v>16</v>
      </c>
      <c r="J2922" s="106"/>
      <c r="K2922" s="106"/>
      <c r="L2922" s="106" t="s">
        <v>1266</v>
      </c>
      <c r="M2922" s="106" t="s">
        <v>3522</v>
      </c>
      <c r="N2922" s="106">
        <v>0.37</v>
      </c>
      <c r="O2922" s="106">
        <v>1.4</v>
      </c>
      <c r="P2922" s="106" t="s">
        <v>714</v>
      </c>
      <c r="Q2922" s="107" t="s">
        <v>3706</v>
      </c>
      <c r="R2922" s="107" t="s">
        <v>73</v>
      </c>
    </row>
    <row r="2923" spans="2:18" ht="20.100000000000001" customHeight="1" x14ac:dyDescent="0.4">
      <c r="B2923" s="105" t="str">
        <f t="shared" si="135"/>
        <v/>
      </c>
      <c r="C2923" s="105" t="str">
        <f t="shared" si="136"/>
        <v/>
      </c>
      <c r="D2923" s="105" t="str">
        <f t="shared" si="137"/>
        <v/>
      </c>
      <c r="E2923" s="106" t="s">
        <v>2406</v>
      </c>
      <c r="F2923" s="106" t="s">
        <v>2906</v>
      </c>
      <c r="G2923" s="106" t="s">
        <v>773</v>
      </c>
      <c r="H2923" s="106" t="s">
        <v>802</v>
      </c>
      <c r="I2923" s="106">
        <v>15</v>
      </c>
      <c r="J2923" s="106"/>
      <c r="K2923" s="106"/>
      <c r="L2923" s="106" t="s">
        <v>1266</v>
      </c>
      <c r="M2923" s="106" t="s">
        <v>3522</v>
      </c>
      <c r="N2923" s="106">
        <v>0.36</v>
      </c>
      <c r="O2923" s="106">
        <v>1.4</v>
      </c>
      <c r="P2923" s="106" t="s">
        <v>714</v>
      </c>
      <c r="Q2923" s="107" t="s">
        <v>3707</v>
      </c>
      <c r="R2923" s="107" t="s">
        <v>73</v>
      </c>
    </row>
    <row r="2924" spans="2:18" ht="20.100000000000001" customHeight="1" x14ac:dyDescent="0.4">
      <c r="B2924" s="105" t="str">
        <f t="shared" si="135"/>
        <v/>
      </c>
      <c r="C2924" s="105" t="str">
        <f t="shared" si="136"/>
        <v/>
      </c>
      <c r="D2924" s="105" t="str">
        <f t="shared" si="137"/>
        <v/>
      </c>
      <c r="E2924" s="106" t="s">
        <v>2406</v>
      </c>
      <c r="F2924" s="106" t="s">
        <v>2906</v>
      </c>
      <c r="G2924" s="106" t="s">
        <v>778</v>
      </c>
      <c r="H2924" s="106" t="s">
        <v>799</v>
      </c>
      <c r="I2924" s="106">
        <v>16</v>
      </c>
      <c r="J2924" s="106"/>
      <c r="K2924" s="106"/>
      <c r="L2924" s="106" t="s">
        <v>779</v>
      </c>
      <c r="M2924" s="106" t="s">
        <v>3522</v>
      </c>
      <c r="N2924" s="106">
        <v>0.37</v>
      </c>
      <c r="O2924" s="106">
        <v>1.4</v>
      </c>
      <c r="P2924" s="106" t="s">
        <v>714</v>
      </c>
      <c r="Q2924" s="107" t="s">
        <v>3708</v>
      </c>
      <c r="R2924" s="107" t="s">
        <v>73</v>
      </c>
    </row>
    <row r="2925" spans="2:18" ht="20.100000000000001" customHeight="1" x14ac:dyDescent="0.4">
      <c r="B2925" s="105" t="str">
        <f t="shared" si="135"/>
        <v/>
      </c>
      <c r="C2925" s="105" t="str">
        <f t="shared" si="136"/>
        <v/>
      </c>
      <c r="D2925" s="105" t="str">
        <f t="shared" si="137"/>
        <v/>
      </c>
      <c r="E2925" s="106" t="s">
        <v>2406</v>
      </c>
      <c r="F2925" s="106" t="s">
        <v>2906</v>
      </c>
      <c r="G2925" s="106" t="s">
        <v>778</v>
      </c>
      <c r="H2925" s="106" t="s">
        <v>802</v>
      </c>
      <c r="I2925" s="106">
        <v>16</v>
      </c>
      <c r="J2925" s="106"/>
      <c r="K2925" s="106"/>
      <c r="L2925" s="106" t="s">
        <v>779</v>
      </c>
      <c r="M2925" s="106" t="s">
        <v>3522</v>
      </c>
      <c r="N2925" s="106">
        <v>0.36</v>
      </c>
      <c r="O2925" s="106">
        <v>1.4</v>
      </c>
      <c r="P2925" s="106" t="s">
        <v>714</v>
      </c>
      <c r="Q2925" s="107" t="s">
        <v>3709</v>
      </c>
      <c r="R2925" s="107" t="s">
        <v>73</v>
      </c>
    </row>
    <row r="2926" spans="2:18" ht="20.100000000000001" customHeight="1" x14ac:dyDescent="0.4">
      <c r="B2926" s="105" t="str">
        <f t="shared" si="135"/>
        <v/>
      </c>
      <c r="C2926" s="105" t="str">
        <f t="shared" si="136"/>
        <v/>
      </c>
      <c r="D2926" s="105" t="str">
        <f t="shared" si="137"/>
        <v/>
      </c>
      <c r="E2926" s="106" t="s">
        <v>2406</v>
      </c>
      <c r="F2926" s="106" t="s">
        <v>2906</v>
      </c>
      <c r="G2926" s="106" t="s">
        <v>778</v>
      </c>
      <c r="H2926" s="106" t="s">
        <v>799</v>
      </c>
      <c r="I2926" s="106">
        <v>16</v>
      </c>
      <c r="J2926" s="106"/>
      <c r="K2926" s="106"/>
      <c r="L2926" s="106" t="s">
        <v>1269</v>
      </c>
      <c r="M2926" s="106" t="s">
        <v>3522</v>
      </c>
      <c r="N2926" s="106">
        <v>0.37</v>
      </c>
      <c r="O2926" s="106">
        <v>1.4</v>
      </c>
      <c r="P2926" s="106" t="s">
        <v>714</v>
      </c>
      <c r="Q2926" s="107" t="s">
        <v>3710</v>
      </c>
      <c r="R2926" s="107" t="s">
        <v>73</v>
      </c>
    </row>
    <row r="2927" spans="2:18" ht="20.100000000000001" customHeight="1" x14ac:dyDescent="0.4">
      <c r="B2927" s="105" t="str">
        <f t="shared" si="135"/>
        <v/>
      </c>
      <c r="C2927" s="105" t="str">
        <f t="shared" si="136"/>
        <v/>
      </c>
      <c r="D2927" s="105" t="str">
        <f t="shared" si="137"/>
        <v/>
      </c>
      <c r="E2927" s="106" t="s">
        <v>2406</v>
      </c>
      <c r="F2927" s="106" t="s">
        <v>2906</v>
      </c>
      <c r="G2927" s="106" t="s">
        <v>778</v>
      </c>
      <c r="H2927" s="106" t="s">
        <v>802</v>
      </c>
      <c r="I2927" s="106">
        <v>15</v>
      </c>
      <c r="J2927" s="106"/>
      <c r="K2927" s="106"/>
      <c r="L2927" s="106" t="s">
        <v>1269</v>
      </c>
      <c r="M2927" s="106" t="s">
        <v>3522</v>
      </c>
      <c r="N2927" s="106">
        <v>0.36</v>
      </c>
      <c r="O2927" s="106">
        <v>1.4</v>
      </c>
      <c r="P2927" s="106" t="s">
        <v>714</v>
      </c>
      <c r="Q2927" s="107" t="s">
        <v>3711</v>
      </c>
      <c r="R2927" s="107" t="s">
        <v>73</v>
      </c>
    </row>
    <row r="2928" spans="2:18" ht="20.100000000000001" customHeight="1" x14ac:dyDescent="0.4">
      <c r="B2928" s="105" t="str">
        <f t="shared" si="135"/>
        <v/>
      </c>
      <c r="C2928" s="105" t="str">
        <f t="shared" si="136"/>
        <v/>
      </c>
      <c r="D2928" s="105" t="str">
        <f t="shared" si="137"/>
        <v/>
      </c>
      <c r="E2928" s="106" t="s">
        <v>2406</v>
      </c>
      <c r="F2928" s="106" t="s">
        <v>2906</v>
      </c>
      <c r="G2928" s="106" t="s">
        <v>782</v>
      </c>
      <c r="H2928" s="106" t="s">
        <v>799</v>
      </c>
      <c r="I2928" s="106">
        <v>16</v>
      </c>
      <c r="J2928" s="106"/>
      <c r="K2928" s="106"/>
      <c r="L2928" s="106" t="s">
        <v>783</v>
      </c>
      <c r="M2928" s="106" t="s">
        <v>3522</v>
      </c>
      <c r="N2928" s="106">
        <v>0.34</v>
      </c>
      <c r="O2928" s="106">
        <v>1.4</v>
      </c>
      <c r="P2928" s="106" t="s">
        <v>714</v>
      </c>
      <c r="Q2928" s="107" t="s">
        <v>3712</v>
      </c>
      <c r="R2928" s="107" t="s">
        <v>73</v>
      </c>
    </row>
    <row r="2929" spans="2:18" ht="20.100000000000001" customHeight="1" x14ac:dyDescent="0.4">
      <c r="B2929" s="105" t="str">
        <f t="shared" si="135"/>
        <v/>
      </c>
      <c r="C2929" s="105" t="str">
        <f t="shared" si="136"/>
        <v/>
      </c>
      <c r="D2929" s="105" t="str">
        <f t="shared" si="137"/>
        <v/>
      </c>
      <c r="E2929" s="106" t="s">
        <v>2406</v>
      </c>
      <c r="F2929" s="106" t="s">
        <v>2906</v>
      </c>
      <c r="G2929" s="106" t="s">
        <v>782</v>
      </c>
      <c r="H2929" s="106" t="s">
        <v>802</v>
      </c>
      <c r="I2929" s="106">
        <v>16</v>
      </c>
      <c r="J2929" s="106"/>
      <c r="K2929" s="106"/>
      <c r="L2929" s="106" t="s">
        <v>783</v>
      </c>
      <c r="M2929" s="106" t="s">
        <v>3522</v>
      </c>
      <c r="N2929" s="106">
        <v>0.34</v>
      </c>
      <c r="O2929" s="106">
        <v>1.4</v>
      </c>
      <c r="P2929" s="106" t="s">
        <v>714</v>
      </c>
      <c r="Q2929" s="107" t="s">
        <v>3713</v>
      </c>
      <c r="R2929" s="107" t="s">
        <v>73</v>
      </c>
    </row>
    <row r="2930" spans="2:18" ht="20.100000000000001" customHeight="1" x14ac:dyDescent="0.4">
      <c r="B2930" s="105" t="str">
        <f t="shared" si="135"/>
        <v/>
      </c>
      <c r="C2930" s="105" t="str">
        <f t="shared" si="136"/>
        <v/>
      </c>
      <c r="D2930" s="105" t="str">
        <f t="shared" si="137"/>
        <v/>
      </c>
      <c r="E2930" s="106" t="s">
        <v>2406</v>
      </c>
      <c r="F2930" s="106" t="s">
        <v>2906</v>
      </c>
      <c r="G2930" s="106" t="s">
        <v>2437</v>
      </c>
      <c r="H2930" s="106" t="s">
        <v>799</v>
      </c>
      <c r="I2930" s="106">
        <v>16</v>
      </c>
      <c r="J2930" s="106"/>
      <c r="K2930" s="106"/>
      <c r="L2930" s="106" t="s">
        <v>2438</v>
      </c>
      <c r="M2930" s="106" t="s">
        <v>3522</v>
      </c>
      <c r="N2930" s="106">
        <v>0.36</v>
      </c>
      <c r="O2930" s="106">
        <v>1.4</v>
      </c>
      <c r="P2930" s="106" t="s">
        <v>714</v>
      </c>
      <c r="Q2930" s="107" t="s">
        <v>3714</v>
      </c>
      <c r="R2930" s="107" t="s">
        <v>73</v>
      </c>
    </row>
    <row r="2931" spans="2:18" ht="20.100000000000001" customHeight="1" x14ac:dyDescent="0.4">
      <c r="B2931" s="105" t="str">
        <f t="shared" si="135"/>
        <v/>
      </c>
      <c r="C2931" s="105" t="str">
        <f t="shared" si="136"/>
        <v/>
      </c>
      <c r="D2931" s="105" t="str">
        <f t="shared" si="137"/>
        <v/>
      </c>
      <c r="E2931" s="106" t="s">
        <v>2406</v>
      </c>
      <c r="F2931" s="106" t="s">
        <v>2906</v>
      </c>
      <c r="G2931" s="106" t="s">
        <v>2437</v>
      </c>
      <c r="H2931" s="106" t="s">
        <v>802</v>
      </c>
      <c r="I2931" s="106">
        <v>16</v>
      </c>
      <c r="J2931" s="106"/>
      <c r="K2931" s="106"/>
      <c r="L2931" s="106" t="s">
        <v>2438</v>
      </c>
      <c r="M2931" s="106" t="s">
        <v>3522</v>
      </c>
      <c r="N2931" s="106">
        <v>0.36</v>
      </c>
      <c r="O2931" s="106">
        <v>1.4</v>
      </c>
      <c r="P2931" s="106" t="s">
        <v>714</v>
      </c>
      <c r="Q2931" s="107" t="s">
        <v>3715</v>
      </c>
      <c r="R2931" s="107" t="s">
        <v>73</v>
      </c>
    </row>
    <row r="2932" spans="2:18" ht="20.100000000000001" customHeight="1" x14ac:dyDescent="0.4">
      <c r="B2932" s="105" t="str">
        <f t="shared" si="135"/>
        <v/>
      </c>
      <c r="C2932" s="105" t="str">
        <f t="shared" si="136"/>
        <v/>
      </c>
      <c r="D2932" s="105" t="str">
        <f t="shared" si="137"/>
        <v/>
      </c>
      <c r="E2932" s="106" t="s">
        <v>2406</v>
      </c>
      <c r="F2932" s="106" t="s">
        <v>2906</v>
      </c>
      <c r="G2932" s="106" t="s">
        <v>2442</v>
      </c>
      <c r="H2932" s="106" t="s">
        <v>799</v>
      </c>
      <c r="I2932" s="106">
        <v>16</v>
      </c>
      <c r="J2932" s="106"/>
      <c r="K2932" s="106"/>
      <c r="L2932" s="106" t="s">
        <v>2443</v>
      </c>
      <c r="M2932" s="106" t="s">
        <v>3522</v>
      </c>
      <c r="N2932" s="106">
        <v>0.36</v>
      </c>
      <c r="O2932" s="106">
        <v>1.4</v>
      </c>
      <c r="P2932" s="106" t="s">
        <v>714</v>
      </c>
      <c r="Q2932" s="107" t="s">
        <v>3716</v>
      </c>
      <c r="R2932" s="107" t="s">
        <v>73</v>
      </c>
    </row>
    <row r="2933" spans="2:18" ht="20.100000000000001" customHeight="1" x14ac:dyDescent="0.4">
      <c r="B2933" s="105" t="str">
        <f t="shared" si="135"/>
        <v/>
      </c>
      <c r="C2933" s="105" t="str">
        <f t="shared" si="136"/>
        <v/>
      </c>
      <c r="D2933" s="105" t="str">
        <f t="shared" si="137"/>
        <v/>
      </c>
      <c r="E2933" s="106" t="s">
        <v>2406</v>
      </c>
      <c r="F2933" s="106" t="s">
        <v>2906</v>
      </c>
      <c r="G2933" s="106" t="s">
        <v>2442</v>
      </c>
      <c r="H2933" s="106" t="s">
        <v>802</v>
      </c>
      <c r="I2933" s="106">
        <v>16</v>
      </c>
      <c r="J2933" s="106"/>
      <c r="K2933" s="106"/>
      <c r="L2933" s="106" t="s">
        <v>2443</v>
      </c>
      <c r="M2933" s="106" t="s">
        <v>3522</v>
      </c>
      <c r="N2933" s="106">
        <v>0.36</v>
      </c>
      <c r="O2933" s="106">
        <v>1.4</v>
      </c>
      <c r="P2933" s="106" t="s">
        <v>714</v>
      </c>
      <c r="Q2933" s="107" t="s">
        <v>3717</v>
      </c>
      <c r="R2933" s="107" t="s">
        <v>73</v>
      </c>
    </row>
    <row r="2934" spans="2:18" ht="20.100000000000001" customHeight="1" x14ac:dyDescent="0.4">
      <c r="B2934" s="105" t="str">
        <f t="shared" si="135"/>
        <v/>
      </c>
      <c r="C2934" s="105" t="str">
        <f t="shared" si="136"/>
        <v/>
      </c>
      <c r="D2934" s="105" t="str">
        <f t="shared" si="137"/>
        <v/>
      </c>
      <c r="E2934" s="106" t="s">
        <v>2406</v>
      </c>
      <c r="F2934" s="106" t="s">
        <v>2829</v>
      </c>
      <c r="G2934" s="106" t="s">
        <v>697</v>
      </c>
      <c r="H2934" s="106" t="s">
        <v>707</v>
      </c>
      <c r="I2934" s="106">
        <v>16</v>
      </c>
      <c r="J2934" s="106"/>
      <c r="K2934" s="106"/>
      <c r="L2934" s="106" t="s">
        <v>729</v>
      </c>
      <c r="M2934" s="106" t="s">
        <v>3522</v>
      </c>
      <c r="N2934" s="106">
        <v>0.57999999999999996</v>
      </c>
      <c r="O2934" s="106">
        <v>1.4</v>
      </c>
      <c r="P2934" s="106" t="s">
        <v>2499</v>
      </c>
      <c r="Q2934" s="107" t="s">
        <v>3718</v>
      </c>
      <c r="R2934" s="107" t="s">
        <v>11</v>
      </c>
    </row>
    <row r="2935" spans="2:18" ht="20.100000000000001" customHeight="1" x14ac:dyDescent="0.4">
      <c r="B2935" s="105" t="str">
        <f t="shared" si="135"/>
        <v/>
      </c>
      <c r="C2935" s="105" t="str">
        <f t="shared" si="136"/>
        <v/>
      </c>
      <c r="D2935" s="105" t="str">
        <f t="shared" si="137"/>
        <v/>
      </c>
      <c r="E2935" s="106" t="s">
        <v>2406</v>
      </c>
      <c r="F2935" s="106" t="s">
        <v>2829</v>
      </c>
      <c r="G2935" s="106" t="s">
        <v>697</v>
      </c>
      <c r="H2935" s="106" t="s">
        <v>1817</v>
      </c>
      <c r="I2935" s="106">
        <v>15</v>
      </c>
      <c r="J2935" s="106"/>
      <c r="K2935" s="106"/>
      <c r="L2935" s="106" t="s">
        <v>729</v>
      </c>
      <c r="M2935" s="106" t="s">
        <v>3522</v>
      </c>
      <c r="N2935" s="106">
        <v>0.57999999999999996</v>
      </c>
      <c r="O2935" s="106">
        <v>1.4</v>
      </c>
      <c r="P2935" s="106" t="s">
        <v>2499</v>
      </c>
      <c r="Q2935" s="107" t="s">
        <v>3719</v>
      </c>
      <c r="R2935" s="107" t="s">
        <v>11</v>
      </c>
    </row>
    <row r="2936" spans="2:18" ht="20.100000000000001" customHeight="1" x14ac:dyDescent="0.4">
      <c r="B2936" s="105" t="str">
        <f t="shared" si="135"/>
        <v/>
      </c>
      <c r="C2936" s="105" t="str">
        <f t="shared" si="136"/>
        <v/>
      </c>
      <c r="D2936" s="105" t="str">
        <f t="shared" si="137"/>
        <v/>
      </c>
      <c r="E2936" s="106" t="s">
        <v>2406</v>
      </c>
      <c r="F2936" s="106" t="s">
        <v>2829</v>
      </c>
      <c r="G2936" s="106" t="s">
        <v>710</v>
      </c>
      <c r="H2936" s="106" t="s">
        <v>711</v>
      </c>
      <c r="I2936" s="106">
        <v>15</v>
      </c>
      <c r="J2936" s="106"/>
      <c r="K2936" s="106"/>
      <c r="L2936" s="106" t="s">
        <v>729</v>
      </c>
      <c r="M2936" s="106" t="s">
        <v>3522</v>
      </c>
      <c r="N2936" s="106">
        <v>0.57999999999999996</v>
      </c>
      <c r="O2936" s="106">
        <v>1.4</v>
      </c>
      <c r="P2936" s="106" t="s">
        <v>2499</v>
      </c>
      <c r="Q2936" s="107" t="s">
        <v>3720</v>
      </c>
      <c r="R2936" s="107" t="s">
        <v>11</v>
      </c>
    </row>
    <row r="2937" spans="2:18" ht="20.100000000000001" customHeight="1" x14ac:dyDescent="0.4">
      <c r="B2937" s="105" t="str">
        <f t="shared" si="135"/>
        <v/>
      </c>
      <c r="C2937" s="105" t="str">
        <f t="shared" si="136"/>
        <v/>
      </c>
      <c r="D2937" s="105" t="str">
        <f t="shared" si="137"/>
        <v/>
      </c>
      <c r="E2937" s="106" t="s">
        <v>2406</v>
      </c>
      <c r="F2937" s="106" t="s">
        <v>2829</v>
      </c>
      <c r="G2937" s="106" t="s">
        <v>2477</v>
      </c>
      <c r="H2937" s="106" t="s">
        <v>729</v>
      </c>
      <c r="I2937" s="106">
        <v>15</v>
      </c>
      <c r="J2937" s="106"/>
      <c r="K2937" s="106"/>
      <c r="L2937" s="106" t="s">
        <v>2478</v>
      </c>
      <c r="M2937" s="106" t="s">
        <v>3522</v>
      </c>
      <c r="N2937" s="106">
        <v>0.54</v>
      </c>
      <c r="O2937" s="106">
        <v>1.4</v>
      </c>
      <c r="P2937" s="106" t="s">
        <v>2499</v>
      </c>
      <c r="Q2937" s="107" t="s">
        <v>3721</v>
      </c>
      <c r="R2937" s="107" t="s">
        <v>11</v>
      </c>
    </row>
    <row r="2938" spans="2:18" ht="20.100000000000001" customHeight="1" x14ac:dyDescent="0.4">
      <c r="B2938" s="105" t="str">
        <f t="shared" si="135"/>
        <v/>
      </c>
      <c r="C2938" s="105" t="str">
        <f t="shared" si="136"/>
        <v/>
      </c>
      <c r="D2938" s="105" t="str">
        <f t="shared" si="137"/>
        <v/>
      </c>
      <c r="E2938" s="106" t="s">
        <v>2406</v>
      </c>
      <c r="F2938" s="106" t="s">
        <v>2829</v>
      </c>
      <c r="G2938" s="106" t="s">
        <v>2482</v>
      </c>
      <c r="H2938" s="106" t="s">
        <v>729</v>
      </c>
      <c r="I2938" s="106">
        <v>15</v>
      </c>
      <c r="J2938" s="106"/>
      <c r="K2938" s="106"/>
      <c r="L2938" s="106" t="s">
        <v>2483</v>
      </c>
      <c r="M2938" s="106" t="s">
        <v>3522</v>
      </c>
      <c r="N2938" s="106">
        <v>0.54</v>
      </c>
      <c r="O2938" s="106">
        <v>1.4</v>
      </c>
      <c r="P2938" s="106" t="s">
        <v>2499</v>
      </c>
      <c r="Q2938" s="107" t="s">
        <v>3722</v>
      </c>
      <c r="R2938" s="107" t="s">
        <v>11</v>
      </c>
    </row>
    <row r="2939" spans="2:18" ht="20.100000000000001" customHeight="1" x14ac:dyDescent="0.4">
      <c r="B2939" s="105" t="str">
        <f t="shared" si="135"/>
        <v/>
      </c>
      <c r="C2939" s="105" t="str">
        <f t="shared" si="136"/>
        <v/>
      </c>
      <c r="D2939" s="105" t="str">
        <f t="shared" si="137"/>
        <v/>
      </c>
      <c r="E2939" s="106" t="s">
        <v>2406</v>
      </c>
      <c r="F2939" s="106" t="s">
        <v>2829</v>
      </c>
      <c r="G2939" s="106" t="s">
        <v>697</v>
      </c>
      <c r="H2939" s="106" t="s">
        <v>729</v>
      </c>
      <c r="I2939" s="106">
        <v>16</v>
      </c>
      <c r="J2939" s="106"/>
      <c r="K2939" s="106"/>
      <c r="L2939" s="106" t="s">
        <v>707</v>
      </c>
      <c r="M2939" s="106" t="s">
        <v>3522</v>
      </c>
      <c r="N2939" s="106">
        <v>0.54</v>
      </c>
      <c r="O2939" s="106">
        <v>1.4</v>
      </c>
      <c r="P2939" s="106" t="s">
        <v>2499</v>
      </c>
      <c r="Q2939" s="107" t="s">
        <v>3723</v>
      </c>
      <c r="R2939" s="107" t="s">
        <v>11</v>
      </c>
    </row>
    <row r="2940" spans="2:18" ht="20.100000000000001" customHeight="1" x14ac:dyDescent="0.4">
      <c r="B2940" s="105" t="str">
        <f t="shared" si="135"/>
        <v/>
      </c>
      <c r="C2940" s="105" t="str">
        <f t="shared" si="136"/>
        <v/>
      </c>
      <c r="D2940" s="105" t="str">
        <f t="shared" si="137"/>
        <v/>
      </c>
      <c r="E2940" s="106" t="s">
        <v>2406</v>
      </c>
      <c r="F2940" s="106" t="s">
        <v>2829</v>
      </c>
      <c r="G2940" s="106" t="s">
        <v>697</v>
      </c>
      <c r="H2940" s="106" t="s">
        <v>729</v>
      </c>
      <c r="I2940" s="106">
        <v>15</v>
      </c>
      <c r="J2940" s="106"/>
      <c r="K2940" s="106"/>
      <c r="L2940" s="106" t="s">
        <v>1817</v>
      </c>
      <c r="M2940" s="106" t="s">
        <v>3522</v>
      </c>
      <c r="N2940" s="106">
        <v>0.54</v>
      </c>
      <c r="O2940" s="106">
        <v>1.4</v>
      </c>
      <c r="P2940" s="106" t="s">
        <v>2499</v>
      </c>
      <c r="Q2940" s="107" t="s">
        <v>3724</v>
      </c>
      <c r="R2940" s="107" t="s">
        <v>11</v>
      </c>
    </row>
    <row r="2941" spans="2:18" ht="20.100000000000001" customHeight="1" x14ac:dyDescent="0.4">
      <c r="B2941" s="105" t="str">
        <f t="shared" si="135"/>
        <v/>
      </c>
      <c r="C2941" s="105" t="str">
        <f t="shared" si="136"/>
        <v/>
      </c>
      <c r="D2941" s="105" t="str">
        <f t="shared" si="137"/>
        <v/>
      </c>
      <c r="E2941" s="106" t="s">
        <v>2406</v>
      </c>
      <c r="F2941" s="106" t="s">
        <v>2829</v>
      </c>
      <c r="G2941" s="106" t="s">
        <v>710</v>
      </c>
      <c r="H2941" s="106" t="s">
        <v>729</v>
      </c>
      <c r="I2941" s="106">
        <v>15</v>
      </c>
      <c r="J2941" s="106"/>
      <c r="K2941" s="106"/>
      <c r="L2941" s="106" t="s">
        <v>711</v>
      </c>
      <c r="M2941" s="106" t="s">
        <v>3522</v>
      </c>
      <c r="N2941" s="106">
        <v>0.54</v>
      </c>
      <c r="O2941" s="106">
        <v>1.4</v>
      </c>
      <c r="P2941" s="106" t="s">
        <v>2499</v>
      </c>
      <c r="Q2941" s="107" t="s">
        <v>3725</v>
      </c>
      <c r="R2941" s="107" t="s">
        <v>11</v>
      </c>
    </row>
    <row r="2942" spans="2:18" ht="20.100000000000001" customHeight="1" x14ac:dyDescent="0.4">
      <c r="B2942" s="105" t="str">
        <f t="shared" si="135"/>
        <v/>
      </c>
      <c r="C2942" s="105" t="str">
        <f t="shared" si="136"/>
        <v/>
      </c>
      <c r="D2942" s="105" t="str">
        <f t="shared" si="137"/>
        <v/>
      </c>
      <c r="E2942" s="106" t="s">
        <v>2406</v>
      </c>
      <c r="F2942" s="106" t="s">
        <v>2407</v>
      </c>
      <c r="G2942" s="106" t="s">
        <v>697</v>
      </c>
      <c r="H2942" s="106" t="s">
        <v>707</v>
      </c>
      <c r="I2942" s="106">
        <v>16</v>
      </c>
      <c r="J2942" s="106"/>
      <c r="K2942" s="106"/>
      <c r="L2942" s="106" t="s">
        <v>706</v>
      </c>
      <c r="M2942" s="106" t="s">
        <v>3522</v>
      </c>
      <c r="N2942" s="106">
        <v>0.46</v>
      </c>
      <c r="O2942" s="106">
        <v>1.4</v>
      </c>
      <c r="P2942" s="106" t="s">
        <v>2499</v>
      </c>
      <c r="Q2942" s="107" t="s">
        <v>3726</v>
      </c>
      <c r="R2942" s="107" t="s">
        <v>11</v>
      </c>
    </row>
    <row r="2943" spans="2:18" ht="20.100000000000001" customHeight="1" x14ac:dyDescent="0.4">
      <c r="B2943" s="105" t="str">
        <f t="shared" si="135"/>
        <v/>
      </c>
      <c r="C2943" s="105" t="str">
        <f t="shared" si="136"/>
        <v/>
      </c>
      <c r="D2943" s="105" t="str">
        <f t="shared" si="137"/>
        <v/>
      </c>
      <c r="E2943" s="106" t="s">
        <v>2406</v>
      </c>
      <c r="F2943" s="106" t="s">
        <v>2407</v>
      </c>
      <c r="G2943" s="106" t="s">
        <v>697</v>
      </c>
      <c r="H2943" s="106" t="s">
        <v>1817</v>
      </c>
      <c r="I2943" s="106">
        <v>15</v>
      </c>
      <c r="J2943" s="106"/>
      <c r="K2943" s="106"/>
      <c r="L2943" s="106" t="s">
        <v>706</v>
      </c>
      <c r="M2943" s="106" t="s">
        <v>3522</v>
      </c>
      <c r="N2943" s="106">
        <v>0.45</v>
      </c>
      <c r="O2943" s="106">
        <v>1.4</v>
      </c>
      <c r="P2943" s="106" t="s">
        <v>2499</v>
      </c>
      <c r="Q2943" s="107" t="s">
        <v>3727</v>
      </c>
      <c r="R2943" s="107" t="s">
        <v>11</v>
      </c>
    </row>
    <row r="2944" spans="2:18" ht="20.100000000000001" customHeight="1" x14ac:dyDescent="0.4">
      <c r="B2944" s="105" t="str">
        <f t="shared" si="135"/>
        <v/>
      </c>
      <c r="C2944" s="105" t="str">
        <f t="shared" si="136"/>
        <v/>
      </c>
      <c r="D2944" s="105" t="str">
        <f t="shared" si="137"/>
        <v/>
      </c>
      <c r="E2944" s="106" t="s">
        <v>2406</v>
      </c>
      <c r="F2944" s="106" t="s">
        <v>2407</v>
      </c>
      <c r="G2944" s="106" t="s">
        <v>710</v>
      </c>
      <c r="H2944" s="106" t="s">
        <v>711</v>
      </c>
      <c r="I2944" s="106">
        <v>15</v>
      </c>
      <c r="J2944" s="106"/>
      <c r="K2944" s="106"/>
      <c r="L2944" s="106" t="s">
        <v>706</v>
      </c>
      <c r="M2944" s="106" t="s">
        <v>3522</v>
      </c>
      <c r="N2944" s="106">
        <v>0.45</v>
      </c>
      <c r="O2944" s="106">
        <v>1.4</v>
      </c>
      <c r="P2944" s="106" t="s">
        <v>2499</v>
      </c>
      <c r="Q2944" s="107" t="s">
        <v>3728</v>
      </c>
      <c r="R2944" s="107" t="s">
        <v>11</v>
      </c>
    </row>
    <row r="2945" spans="2:18" ht="20.100000000000001" customHeight="1" x14ac:dyDescent="0.4">
      <c r="B2945" s="105" t="str">
        <f t="shared" si="135"/>
        <v/>
      </c>
      <c r="C2945" s="105" t="str">
        <f t="shared" si="136"/>
        <v/>
      </c>
      <c r="D2945" s="105" t="str">
        <f t="shared" si="137"/>
        <v/>
      </c>
      <c r="E2945" s="106" t="s">
        <v>2406</v>
      </c>
      <c r="F2945" s="106" t="s">
        <v>2447</v>
      </c>
      <c r="G2945" s="106" t="s">
        <v>697</v>
      </c>
      <c r="H2945" s="106" t="s">
        <v>706</v>
      </c>
      <c r="I2945" s="106">
        <v>16</v>
      </c>
      <c r="J2945" s="106"/>
      <c r="K2945" s="106"/>
      <c r="L2945" s="106" t="s">
        <v>707</v>
      </c>
      <c r="M2945" s="106" t="s">
        <v>3522</v>
      </c>
      <c r="N2945" s="106">
        <v>0.38</v>
      </c>
      <c r="O2945" s="106">
        <v>1.4</v>
      </c>
      <c r="P2945" s="106" t="s">
        <v>2499</v>
      </c>
      <c r="Q2945" s="107" t="s">
        <v>3729</v>
      </c>
      <c r="R2945" s="107" t="s">
        <v>11</v>
      </c>
    </row>
    <row r="2946" spans="2:18" ht="20.100000000000001" customHeight="1" x14ac:dyDescent="0.4">
      <c r="B2946" s="105" t="str">
        <f t="shared" si="135"/>
        <v/>
      </c>
      <c r="C2946" s="105" t="str">
        <f t="shared" si="136"/>
        <v/>
      </c>
      <c r="D2946" s="105" t="str">
        <f t="shared" si="137"/>
        <v/>
      </c>
      <c r="E2946" s="106" t="s">
        <v>2406</v>
      </c>
      <c r="F2946" s="106" t="s">
        <v>2447</v>
      </c>
      <c r="G2946" s="106" t="s">
        <v>697</v>
      </c>
      <c r="H2946" s="106" t="s">
        <v>706</v>
      </c>
      <c r="I2946" s="106">
        <v>15</v>
      </c>
      <c r="J2946" s="106"/>
      <c r="K2946" s="106"/>
      <c r="L2946" s="106" t="s">
        <v>1817</v>
      </c>
      <c r="M2946" s="106" t="s">
        <v>3522</v>
      </c>
      <c r="N2946" s="106">
        <v>0.38</v>
      </c>
      <c r="O2946" s="106">
        <v>1.4</v>
      </c>
      <c r="P2946" s="106" t="s">
        <v>2499</v>
      </c>
      <c r="Q2946" s="107" t="s">
        <v>3730</v>
      </c>
      <c r="R2946" s="107" t="s">
        <v>11</v>
      </c>
    </row>
    <row r="2947" spans="2:18" ht="20.100000000000001" customHeight="1" x14ac:dyDescent="0.4">
      <c r="B2947" s="105" t="str">
        <f t="shared" si="135"/>
        <v/>
      </c>
      <c r="C2947" s="105" t="str">
        <f t="shared" si="136"/>
        <v/>
      </c>
      <c r="D2947" s="105" t="str">
        <f t="shared" si="137"/>
        <v/>
      </c>
      <c r="E2947" s="106" t="s">
        <v>2406</v>
      </c>
      <c r="F2947" s="106" t="s">
        <v>2447</v>
      </c>
      <c r="G2947" s="106" t="s">
        <v>710</v>
      </c>
      <c r="H2947" s="106" t="s">
        <v>706</v>
      </c>
      <c r="I2947" s="106">
        <v>15</v>
      </c>
      <c r="J2947" s="106"/>
      <c r="K2947" s="106"/>
      <c r="L2947" s="106" t="s">
        <v>711</v>
      </c>
      <c r="M2947" s="106" t="s">
        <v>3522</v>
      </c>
      <c r="N2947" s="106">
        <v>0.38</v>
      </c>
      <c r="O2947" s="106">
        <v>1.4</v>
      </c>
      <c r="P2947" s="106" t="s">
        <v>2499</v>
      </c>
      <c r="Q2947" s="107" t="s">
        <v>3731</v>
      </c>
      <c r="R2947" s="107" t="s">
        <v>11</v>
      </c>
    </row>
    <row r="2948" spans="2:18" ht="20.100000000000001" customHeight="1" x14ac:dyDescent="0.4">
      <c r="B2948" s="105" t="str">
        <f t="shared" si="135"/>
        <v/>
      </c>
      <c r="C2948" s="105" t="str">
        <f t="shared" si="136"/>
        <v/>
      </c>
      <c r="D2948" s="105" t="str">
        <f t="shared" si="137"/>
        <v/>
      </c>
      <c r="E2948" s="106" t="s">
        <v>2406</v>
      </c>
      <c r="F2948" s="106" t="s">
        <v>2447</v>
      </c>
      <c r="G2948" s="106" t="s">
        <v>2477</v>
      </c>
      <c r="H2948" s="106" t="s">
        <v>706</v>
      </c>
      <c r="I2948" s="106">
        <v>15</v>
      </c>
      <c r="J2948" s="106"/>
      <c r="K2948" s="106"/>
      <c r="L2948" s="106" t="s">
        <v>2478</v>
      </c>
      <c r="M2948" s="106" t="s">
        <v>3522</v>
      </c>
      <c r="N2948" s="106">
        <v>0.38</v>
      </c>
      <c r="O2948" s="106">
        <v>1.4</v>
      </c>
      <c r="P2948" s="106" t="s">
        <v>2499</v>
      </c>
      <c r="Q2948" s="107" t="s">
        <v>3732</v>
      </c>
      <c r="R2948" s="107" t="s">
        <v>11</v>
      </c>
    </row>
    <row r="2949" spans="2:18" ht="20.100000000000001" customHeight="1" x14ac:dyDescent="0.4">
      <c r="B2949" s="105" t="str">
        <f t="shared" si="135"/>
        <v/>
      </c>
      <c r="C2949" s="105" t="str">
        <f t="shared" si="136"/>
        <v/>
      </c>
      <c r="D2949" s="105" t="str">
        <f t="shared" si="137"/>
        <v/>
      </c>
      <c r="E2949" s="106" t="s">
        <v>2406</v>
      </c>
      <c r="F2949" s="106" t="s">
        <v>2447</v>
      </c>
      <c r="G2949" s="106" t="s">
        <v>2482</v>
      </c>
      <c r="H2949" s="106" t="s">
        <v>706</v>
      </c>
      <c r="I2949" s="106">
        <v>15</v>
      </c>
      <c r="J2949" s="106"/>
      <c r="K2949" s="106"/>
      <c r="L2949" s="106" t="s">
        <v>2483</v>
      </c>
      <c r="M2949" s="106" t="s">
        <v>3522</v>
      </c>
      <c r="N2949" s="106">
        <v>0.38</v>
      </c>
      <c r="O2949" s="106">
        <v>1.4</v>
      </c>
      <c r="P2949" s="106" t="s">
        <v>2499</v>
      </c>
      <c r="Q2949" s="107" t="s">
        <v>3733</v>
      </c>
      <c r="R2949" s="107" t="s">
        <v>11</v>
      </c>
    </row>
    <row r="2950" spans="2:18" ht="20.100000000000001" customHeight="1" x14ac:dyDescent="0.4">
      <c r="B2950" s="105" t="str">
        <f t="shared" si="135"/>
        <v/>
      </c>
      <c r="C2950" s="105" t="str">
        <f t="shared" si="136"/>
        <v/>
      </c>
      <c r="D2950" s="105" t="str">
        <f t="shared" si="137"/>
        <v/>
      </c>
      <c r="E2950" s="106" t="s">
        <v>2406</v>
      </c>
      <c r="F2950" s="106" t="s">
        <v>2906</v>
      </c>
      <c r="G2950" s="106" t="s">
        <v>697</v>
      </c>
      <c r="H2950" s="106" t="s">
        <v>707</v>
      </c>
      <c r="I2950" s="106">
        <v>16</v>
      </c>
      <c r="J2950" s="106"/>
      <c r="K2950" s="106"/>
      <c r="L2950" s="106" t="s">
        <v>799</v>
      </c>
      <c r="M2950" s="106" t="s">
        <v>3522</v>
      </c>
      <c r="N2950" s="106">
        <v>0.43</v>
      </c>
      <c r="O2950" s="106">
        <v>1.4</v>
      </c>
      <c r="P2950" s="106" t="s">
        <v>2499</v>
      </c>
      <c r="Q2950" s="107" t="s">
        <v>3734</v>
      </c>
      <c r="R2950" s="107" t="s">
        <v>11</v>
      </c>
    </row>
    <row r="2951" spans="2:18" ht="20.100000000000001" customHeight="1" x14ac:dyDescent="0.4">
      <c r="B2951" s="105" t="str">
        <f t="shared" si="135"/>
        <v/>
      </c>
      <c r="C2951" s="105" t="str">
        <f t="shared" si="136"/>
        <v/>
      </c>
      <c r="D2951" s="105" t="str">
        <f t="shared" si="137"/>
        <v/>
      </c>
      <c r="E2951" s="106" t="s">
        <v>2406</v>
      </c>
      <c r="F2951" s="106" t="s">
        <v>2906</v>
      </c>
      <c r="G2951" s="106" t="s">
        <v>697</v>
      </c>
      <c r="H2951" s="106" t="s">
        <v>1817</v>
      </c>
      <c r="I2951" s="106">
        <v>15</v>
      </c>
      <c r="J2951" s="106"/>
      <c r="K2951" s="106"/>
      <c r="L2951" s="106" t="s">
        <v>799</v>
      </c>
      <c r="M2951" s="106" t="s">
        <v>3522</v>
      </c>
      <c r="N2951" s="106">
        <v>0.43</v>
      </c>
      <c r="O2951" s="106">
        <v>1.4</v>
      </c>
      <c r="P2951" s="106" t="s">
        <v>2499</v>
      </c>
      <c r="Q2951" s="107" t="s">
        <v>3735</v>
      </c>
      <c r="R2951" s="107" t="s">
        <v>11</v>
      </c>
    </row>
    <row r="2952" spans="2:18" ht="20.100000000000001" customHeight="1" x14ac:dyDescent="0.4">
      <c r="B2952" s="105" t="str">
        <f t="shared" si="135"/>
        <v/>
      </c>
      <c r="C2952" s="105" t="str">
        <f t="shared" si="136"/>
        <v/>
      </c>
      <c r="D2952" s="105" t="str">
        <f t="shared" si="137"/>
        <v/>
      </c>
      <c r="E2952" s="106" t="s">
        <v>2406</v>
      </c>
      <c r="F2952" s="106" t="s">
        <v>2906</v>
      </c>
      <c r="G2952" s="106" t="s">
        <v>710</v>
      </c>
      <c r="H2952" s="106" t="s">
        <v>711</v>
      </c>
      <c r="I2952" s="106">
        <v>15</v>
      </c>
      <c r="J2952" s="106"/>
      <c r="K2952" s="106"/>
      <c r="L2952" s="106" t="s">
        <v>799</v>
      </c>
      <c r="M2952" s="106" t="s">
        <v>3522</v>
      </c>
      <c r="N2952" s="106">
        <v>0.43</v>
      </c>
      <c r="O2952" s="106">
        <v>1.4</v>
      </c>
      <c r="P2952" s="106" t="s">
        <v>2499</v>
      </c>
      <c r="Q2952" s="107" t="s">
        <v>3736</v>
      </c>
      <c r="R2952" s="107" t="s">
        <v>11</v>
      </c>
    </row>
    <row r="2953" spans="2:18" ht="20.100000000000001" customHeight="1" x14ac:dyDescent="0.4">
      <c r="B2953" s="105" t="str">
        <f t="shared" si="135"/>
        <v/>
      </c>
      <c r="C2953" s="105" t="str">
        <f t="shared" si="136"/>
        <v/>
      </c>
      <c r="D2953" s="105" t="str">
        <f t="shared" si="137"/>
        <v/>
      </c>
      <c r="E2953" s="106" t="s">
        <v>2406</v>
      </c>
      <c r="F2953" s="106" t="s">
        <v>2906</v>
      </c>
      <c r="G2953" s="106" t="s">
        <v>2477</v>
      </c>
      <c r="H2953" s="106" t="s">
        <v>799</v>
      </c>
      <c r="I2953" s="106">
        <v>15</v>
      </c>
      <c r="J2953" s="106"/>
      <c r="K2953" s="106"/>
      <c r="L2953" s="106" t="s">
        <v>2478</v>
      </c>
      <c r="M2953" s="106" t="s">
        <v>3522</v>
      </c>
      <c r="N2953" s="106">
        <v>0.37</v>
      </c>
      <c r="O2953" s="106">
        <v>1.4</v>
      </c>
      <c r="P2953" s="106" t="s">
        <v>2499</v>
      </c>
      <c r="Q2953" s="107" t="s">
        <v>3737</v>
      </c>
      <c r="R2953" s="107" t="s">
        <v>11</v>
      </c>
    </row>
    <row r="2954" spans="2:18" ht="20.100000000000001" customHeight="1" x14ac:dyDescent="0.4">
      <c r="B2954" s="105" t="str">
        <f t="shared" si="135"/>
        <v/>
      </c>
      <c r="C2954" s="105" t="str">
        <f t="shared" si="136"/>
        <v/>
      </c>
      <c r="D2954" s="105" t="str">
        <f t="shared" si="137"/>
        <v/>
      </c>
      <c r="E2954" s="106" t="s">
        <v>2406</v>
      </c>
      <c r="F2954" s="106" t="s">
        <v>2906</v>
      </c>
      <c r="G2954" s="106" t="s">
        <v>2482</v>
      </c>
      <c r="H2954" s="106" t="s">
        <v>799</v>
      </c>
      <c r="I2954" s="106">
        <v>15</v>
      </c>
      <c r="J2954" s="106"/>
      <c r="K2954" s="106"/>
      <c r="L2954" s="106" t="s">
        <v>2483</v>
      </c>
      <c r="M2954" s="106" t="s">
        <v>3522</v>
      </c>
      <c r="N2954" s="106">
        <v>0.37</v>
      </c>
      <c r="O2954" s="106">
        <v>1.4</v>
      </c>
      <c r="P2954" s="106" t="s">
        <v>2499</v>
      </c>
      <c r="Q2954" s="107" t="s">
        <v>3738</v>
      </c>
      <c r="R2954" s="107" t="s">
        <v>11</v>
      </c>
    </row>
    <row r="2955" spans="2:18" ht="20.100000000000001" customHeight="1" x14ac:dyDescent="0.4">
      <c r="B2955" s="105" t="str">
        <f t="shared" si="135"/>
        <v/>
      </c>
      <c r="C2955" s="105" t="str">
        <f t="shared" si="136"/>
        <v/>
      </c>
      <c r="D2955" s="105" t="str">
        <f t="shared" si="137"/>
        <v/>
      </c>
      <c r="E2955" s="106" t="s">
        <v>2406</v>
      </c>
      <c r="F2955" s="106" t="s">
        <v>2906</v>
      </c>
      <c r="G2955" s="106" t="s">
        <v>697</v>
      </c>
      <c r="H2955" s="106" t="s">
        <v>799</v>
      </c>
      <c r="I2955" s="106">
        <v>16</v>
      </c>
      <c r="J2955" s="106"/>
      <c r="K2955" s="106"/>
      <c r="L2955" s="106" t="s">
        <v>707</v>
      </c>
      <c r="M2955" s="106" t="s">
        <v>3522</v>
      </c>
      <c r="N2955" s="106">
        <v>0.37</v>
      </c>
      <c r="O2955" s="106">
        <v>1.4</v>
      </c>
      <c r="P2955" s="106" t="s">
        <v>2499</v>
      </c>
      <c r="Q2955" s="107" t="s">
        <v>3739</v>
      </c>
      <c r="R2955" s="107" t="s">
        <v>11</v>
      </c>
    </row>
    <row r="2956" spans="2:18" ht="20.100000000000001" customHeight="1" x14ac:dyDescent="0.4">
      <c r="B2956" s="105" t="str">
        <f t="shared" si="135"/>
        <v/>
      </c>
      <c r="C2956" s="105" t="str">
        <f t="shared" si="136"/>
        <v/>
      </c>
      <c r="D2956" s="105" t="str">
        <f t="shared" si="137"/>
        <v/>
      </c>
      <c r="E2956" s="106" t="s">
        <v>2406</v>
      </c>
      <c r="F2956" s="106" t="s">
        <v>2906</v>
      </c>
      <c r="G2956" s="106" t="s">
        <v>697</v>
      </c>
      <c r="H2956" s="106" t="s">
        <v>799</v>
      </c>
      <c r="I2956" s="106">
        <v>15</v>
      </c>
      <c r="J2956" s="106"/>
      <c r="K2956" s="106"/>
      <c r="L2956" s="106" t="s">
        <v>1817</v>
      </c>
      <c r="M2956" s="106" t="s">
        <v>3522</v>
      </c>
      <c r="N2956" s="106">
        <v>0.37</v>
      </c>
      <c r="O2956" s="106">
        <v>1.4</v>
      </c>
      <c r="P2956" s="106" t="s">
        <v>2499</v>
      </c>
      <c r="Q2956" s="107" t="s">
        <v>3740</v>
      </c>
      <c r="R2956" s="107" t="s">
        <v>11</v>
      </c>
    </row>
    <row r="2957" spans="2:18" ht="20.100000000000001" customHeight="1" x14ac:dyDescent="0.4">
      <c r="B2957" s="105" t="str">
        <f t="shared" si="135"/>
        <v/>
      </c>
      <c r="C2957" s="105" t="str">
        <f t="shared" si="136"/>
        <v/>
      </c>
      <c r="D2957" s="105" t="str">
        <f t="shared" si="137"/>
        <v/>
      </c>
      <c r="E2957" s="106" t="s">
        <v>2406</v>
      </c>
      <c r="F2957" s="106" t="s">
        <v>2906</v>
      </c>
      <c r="G2957" s="106" t="s">
        <v>710</v>
      </c>
      <c r="H2957" s="106" t="s">
        <v>799</v>
      </c>
      <c r="I2957" s="106">
        <v>15</v>
      </c>
      <c r="J2957" s="106"/>
      <c r="K2957" s="106"/>
      <c r="L2957" s="106" t="s">
        <v>711</v>
      </c>
      <c r="M2957" s="106" t="s">
        <v>3522</v>
      </c>
      <c r="N2957" s="106">
        <v>0.37</v>
      </c>
      <c r="O2957" s="106">
        <v>1.4</v>
      </c>
      <c r="P2957" s="106" t="s">
        <v>2499</v>
      </c>
      <c r="Q2957" s="107" t="s">
        <v>3741</v>
      </c>
      <c r="R2957" s="107" t="s">
        <v>11</v>
      </c>
    </row>
    <row r="2958" spans="2:18" ht="20.100000000000001" customHeight="1" x14ac:dyDescent="0.4">
      <c r="B2958" s="105" t="str">
        <f t="shared" si="135"/>
        <v/>
      </c>
      <c r="C2958" s="105" t="str">
        <f t="shared" si="136"/>
        <v/>
      </c>
      <c r="D2958" s="105" t="str">
        <f t="shared" si="137"/>
        <v/>
      </c>
      <c r="E2958" s="106" t="s">
        <v>2406</v>
      </c>
      <c r="F2958" s="106" t="s">
        <v>2829</v>
      </c>
      <c r="G2958" s="106" t="s">
        <v>697</v>
      </c>
      <c r="H2958" s="106" t="s">
        <v>1389</v>
      </c>
      <c r="I2958" s="106">
        <v>11</v>
      </c>
      <c r="J2958" s="106"/>
      <c r="K2958" s="106"/>
      <c r="L2958" s="106" t="s">
        <v>765</v>
      </c>
      <c r="M2958" s="106" t="s">
        <v>924</v>
      </c>
      <c r="N2958" s="106">
        <v>0.56000000000000005</v>
      </c>
      <c r="O2958" s="106">
        <v>1.4</v>
      </c>
      <c r="P2958" s="106" t="s">
        <v>2493</v>
      </c>
      <c r="Q2958" s="107" t="s">
        <v>3742</v>
      </c>
      <c r="R2958" s="107" t="s">
        <v>11</v>
      </c>
    </row>
    <row r="2959" spans="2:18" ht="20.100000000000001" customHeight="1" x14ac:dyDescent="0.4">
      <c r="B2959" s="105" t="str">
        <f t="shared" si="135"/>
        <v/>
      </c>
      <c r="C2959" s="105" t="str">
        <f t="shared" si="136"/>
        <v/>
      </c>
      <c r="D2959" s="105" t="str">
        <f t="shared" si="137"/>
        <v/>
      </c>
      <c r="E2959" s="106" t="s">
        <v>2406</v>
      </c>
      <c r="F2959" s="106" t="s">
        <v>2829</v>
      </c>
      <c r="G2959" s="106" t="s">
        <v>710</v>
      </c>
      <c r="H2959" s="106" t="s">
        <v>1098</v>
      </c>
      <c r="I2959" s="106">
        <v>11</v>
      </c>
      <c r="J2959" s="106"/>
      <c r="K2959" s="106"/>
      <c r="L2959" s="106" t="s">
        <v>765</v>
      </c>
      <c r="M2959" s="106" t="s">
        <v>924</v>
      </c>
      <c r="N2959" s="106">
        <v>0.56000000000000005</v>
      </c>
      <c r="O2959" s="106">
        <v>1.4</v>
      </c>
      <c r="P2959" s="106" t="s">
        <v>2493</v>
      </c>
      <c r="Q2959" s="107" t="s">
        <v>3743</v>
      </c>
      <c r="R2959" s="107" t="s">
        <v>11</v>
      </c>
    </row>
    <row r="2960" spans="2:18" ht="20.100000000000001" customHeight="1" x14ac:dyDescent="0.4">
      <c r="B2960" s="105" t="str">
        <f t="shared" ref="B2960:B3023" si="138">IF(OR($C$10="",$C$11=""),"",IFERROR(IF(AND($U$22&lt;&gt;R2960,$V$22&lt;&gt;R2960),"－",IF(AND(COUNTIF($C$10,"*樹脂スペーサー*")&gt;0,OR(M2960="空気",F2960="一般",F2960="一般ＰＧ")),"－",IF(AND($W$25&gt;0,$W$25&gt;=O2960),$U$25,IF(AND($W$26&gt;0,$W$26&gt;=O2960),$U$26,IF(AND($W$27&gt;0,$W$27&gt;=O2960),$U$27,IF(AND($W$28&gt;0,$W$28&gt;=O2960),$U$28,IF(AND($W$29&gt;0,$W$29&gt;=O2960),$U$29,IF(AND($W$30&gt;0,$W$30&gt;=O2960),$U$30,IF(AND($W$31&gt;0,$W$31&gt;=O2960),$U$31,"－"))))))))),"－"))</f>
        <v/>
      </c>
      <c r="C2960" s="105" t="str">
        <f t="shared" ref="C2960:C3023" si="139">IF(B2960="","",IF(B2960&lt;&gt;"－",VLOOKUP(B2960,$U$25:$V$31,2,FALSE),"－"))</f>
        <v/>
      </c>
      <c r="D2960" s="105" t="str">
        <f t="shared" ref="D2960:D3023" si="140">IF($H$9="","",IF($V$38&lt;&gt;"断熱等","－",IF(AND(COUNTIF($V$34,"*樹脂スペーサー*")&gt;0,OR(M2960="空気",F2960="一般",F2960="一般ＰＧ")),"－",IF(AND($V$35&lt;&gt;R2960,$W$35&lt;&gt;R2960),"－",IF(MID($H$9,10,1)="Z",IF(N2960&lt;=0.65,"○","－"),IF($V$36&gt;=O2960,"○","－"))))))</f>
        <v/>
      </c>
      <c r="E2960" s="106" t="s">
        <v>2406</v>
      </c>
      <c r="F2960" s="106" t="s">
        <v>2829</v>
      </c>
      <c r="G2960" s="106" t="s">
        <v>773</v>
      </c>
      <c r="H2960" s="106" t="s">
        <v>774</v>
      </c>
      <c r="I2960" s="106">
        <v>11</v>
      </c>
      <c r="J2960" s="106"/>
      <c r="K2960" s="106"/>
      <c r="L2960" s="106" t="s">
        <v>733</v>
      </c>
      <c r="M2960" s="106" t="s">
        <v>924</v>
      </c>
      <c r="N2960" s="106">
        <v>0.55000000000000004</v>
      </c>
      <c r="O2960" s="106">
        <v>1.4</v>
      </c>
      <c r="P2960" s="106" t="s">
        <v>2499</v>
      </c>
      <c r="Q2960" s="107" t="s">
        <v>3744</v>
      </c>
      <c r="R2960" s="107" t="s">
        <v>11</v>
      </c>
    </row>
    <row r="2961" spans="2:18" ht="20.100000000000001" customHeight="1" x14ac:dyDescent="0.4">
      <c r="B2961" s="105" t="str">
        <f t="shared" si="138"/>
        <v/>
      </c>
      <c r="C2961" s="105" t="str">
        <f t="shared" si="139"/>
        <v/>
      </c>
      <c r="D2961" s="105" t="str">
        <f t="shared" si="140"/>
        <v/>
      </c>
      <c r="E2961" s="106" t="s">
        <v>2406</v>
      </c>
      <c r="F2961" s="106" t="s">
        <v>2829</v>
      </c>
      <c r="G2961" s="106" t="s">
        <v>773</v>
      </c>
      <c r="H2961" s="106" t="s">
        <v>1266</v>
      </c>
      <c r="I2961" s="106">
        <v>11</v>
      </c>
      <c r="J2961" s="106"/>
      <c r="K2961" s="106"/>
      <c r="L2961" s="106" t="s">
        <v>729</v>
      </c>
      <c r="M2961" s="106" t="s">
        <v>924</v>
      </c>
      <c r="N2961" s="106">
        <v>0.54</v>
      </c>
      <c r="O2961" s="106">
        <v>1.4</v>
      </c>
      <c r="P2961" s="106" t="s">
        <v>2499</v>
      </c>
      <c r="Q2961" s="107" t="s">
        <v>3745</v>
      </c>
      <c r="R2961" s="107" t="s">
        <v>11</v>
      </c>
    </row>
    <row r="2962" spans="2:18" ht="20.100000000000001" customHeight="1" x14ac:dyDescent="0.4">
      <c r="B2962" s="105" t="str">
        <f t="shared" si="138"/>
        <v/>
      </c>
      <c r="C2962" s="105" t="str">
        <f t="shared" si="139"/>
        <v/>
      </c>
      <c r="D2962" s="105" t="str">
        <f t="shared" si="140"/>
        <v/>
      </c>
      <c r="E2962" s="106" t="s">
        <v>2406</v>
      </c>
      <c r="F2962" s="106" t="s">
        <v>2829</v>
      </c>
      <c r="G2962" s="106" t="s">
        <v>778</v>
      </c>
      <c r="H2962" s="106" t="s">
        <v>779</v>
      </c>
      <c r="I2962" s="106">
        <v>11</v>
      </c>
      <c r="J2962" s="106"/>
      <c r="K2962" s="106"/>
      <c r="L2962" s="106" t="s">
        <v>733</v>
      </c>
      <c r="M2962" s="106" t="s">
        <v>924</v>
      </c>
      <c r="N2962" s="106">
        <v>0.54</v>
      </c>
      <c r="O2962" s="106">
        <v>1.4</v>
      </c>
      <c r="P2962" s="106" t="s">
        <v>2499</v>
      </c>
      <c r="Q2962" s="107" t="s">
        <v>3746</v>
      </c>
      <c r="R2962" s="107" t="s">
        <v>11</v>
      </c>
    </row>
    <row r="2963" spans="2:18" ht="20.100000000000001" customHeight="1" x14ac:dyDescent="0.4">
      <c r="B2963" s="105" t="str">
        <f t="shared" si="138"/>
        <v/>
      </c>
      <c r="C2963" s="105" t="str">
        <f t="shared" si="139"/>
        <v/>
      </c>
      <c r="D2963" s="105" t="str">
        <f t="shared" si="140"/>
        <v/>
      </c>
      <c r="E2963" s="106" t="s">
        <v>2406</v>
      </c>
      <c r="F2963" s="106" t="s">
        <v>2829</v>
      </c>
      <c r="G2963" s="106" t="s">
        <v>778</v>
      </c>
      <c r="H2963" s="106" t="s">
        <v>1269</v>
      </c>
      <c r="I2963" s="106">
        <v>11</v>
      </c>
      <c r="J2963" s="106"/>
      <c r="K2963" s="106"/>
      <c r="L2963" s="106" t="s">
        <v>729</v>
      </c>
      <c r="M2963" s="106" t="s">
        <v>924</v>
      </c>
      <c r="N2963" s="106">
        <v>0.54</v>
      </c>
      <c r="O2963" s="106">
        <v>1.4</v>
      </c>
      <c r="P2963" s="106" t="s">
        <v>2499</v>
      </c>
      <c r="Q2963" s="107" t="s">
        <v>3747</v>
      </c>
      <c r="R2963" s="107" t="s">
        <v>11</v>
      </c>
    </row>
    <row r="2964" spans="2:18" ht="20.100000000000001" customHeight="1" x14ac:dyDescent="0.4">
      <c r="B2964" s="105" t="str">
        <f t="shared" si="138"/>
        <v/>
      </c>
      <c r="C2964" s="105" t="str">
        <f t="shared" si="139"/>
        <v/>
      </c>
      <c r="D2964" s="105" t="str">
        <f t="shared" si="140"/>
        <v/>
      </c>
      <c r="E2964" s="106" t="s">
        <v>2406</v>
      </c>
      <c r="F2964" s="106" t="s">
        <v>2829</v>
      </c>
      <c r="G2964" s="106" t="s">
        <v>782</v>
      </c>
      <c r="H2964" s="106" t="s">
        <v>783</v>
      </c>
      <c r="I2964" s="106">
        <v>11</v>
      </c>
      <c r="J2964" s="106"/>
      <c r="K2964" s="106"/>
      <c r="L2964" s="106" t="s">
        <v>733</v>
      </c>
      <c r="M2964" s="106" t="s">
        <v>924</v>
      </c>
      <c r="N2964" s="106">
        <v>0.39</v>
      </c>
      <c r="O2964" s="106">
        <v>1.4</v>
      </c>
      <c r="P2964" s="106" t="s">
        <v>2499</v>
      </c>
      <c r="Q2964" s="107" t="s">
        <v>3748</v>
      </c>
      <c r="R2964" s="107" t="s">
        <v>11</v>
      </c>
    </row>
    <row r="2965" spans="2:18" ht="20.100000000000001" customHeight="1" x14ac:dyDescent="0.4">
      <c r="B2965" s="105" t="str">
        <f t="shared" si="138"/>
        <v/>
      </c>
      <c r="C2965" s="105" t="str">
        <f t="shared" si="139"/>
        <v/>
      </c>
      <c r="D2965" s="105" t="str">
        <f t="shared" si="140"/>
        <v/>
      </c>
      <c r="E2965" s="106" t="s">
        <v>2406</v>
      </c>
      <c r="F2965" s="106" t="s">
        <v>2829</v>
      </c>
      <c r="G2965" s="106" t="s">
        <v>2437</v>
      </c>
      <c r="H2965" s="106" t="s">
        <v>2438</v>
      </c>
      <c r="I2965" s="106">
        <v>11</v>
      </c>
      <c r="J2965" s="106"/>
      <c r="K2965" s="106"/>
      <c r="L2965" s="106" t="s">
        <v>733</v>
      </c>
      <c r="M2965" s="106" t="s">
        <v>924</v>
      </c>
      <c r="N2965" s="106">
        <v>0.52</v>
      </c>
      <c r="O2965" s="106">
        <v>1.4</v>
      </c>
      <c r="P2965" s="106" t="s">
        <v>2499</v>
      </c>
      <c r="Q2965" s="107" t="s">
        <v>3749</v>
      </c>
      <c r="R2965" s="107" t="s">
        <v>11</v>
      </c>
    </row>
    <row r="2966" spans="2:18" ht="20.100000000000001" customHeight="1" x14ac:dyDescent="0.4">
      <c r="B2966" s="105" t="str">
        <f t="shared" si="138"/>
        <v/>
      </c>
      <c r="C2966" s="105" t="str">
        <f t="shared" si="139"/>
        <v/>
      </c>
      <c r="D2966" s="105" t="str">
        <f t="shared" si="140"/>
        <v/>
      </c>
      <c r="E2966" s="106" t="s">
        <v>2406</v>
      </c>
      <c r="F2966" s="106" t="s">
        <v>2829</v>
      </c>
      <c r="G2966" s="106" t="s">
        <v>2442</v>
      </c>
      <c r="H2966" s="106" t="s">
        <v>2443</v>
      </c>
      <c r="I2966" s="106">
        <v>11</v>
      </c>
      <c r="J2966" s="106"/>
      <c r="K2966" s="106"/>
      <c r="L2966" s="106" t="s">
        <v>733</v>
      </c>
      <c r="M2966" s="106" t="s">
        <v>924</v>
      </c>
      <c r="N2966" s="106">
        <v>0.52</v>
      </c>
      <c r="O2966" s="106">
        <v>1.4</v>
      </c>
      <c r="P2966" s="106" t="s">
        <v>2499</v>
      </c>
      <c r="Q2966" s="107" t="s">
        <v>3750</v>
      </c>
      <c r="R2966" s="107" t="s">
        <v>11</v>
      </c>
    </row>
    <row r="2967" spans="2:18" ht="20.100000000000001" customHeight="1" x14ac:dyDescent="0.4">
      <c r="B2967" s="105" t="str">
        <f t="shared" si="138"/>
        <v/>
      </c>
      <c r="C2967" s="105" t="str">
        <f t="shared" si="139"/>
        <v/>
      </c>
      <c r="D2967" s="105" t="str">
        <f t="shared" si="140"/>
        <v/>
      </c>
      <c r="E2967" s="106" t="s">
        <v>2406</v>
      </c>
      <c r="F2967" s="106" t="s">
        <v>2829</v>
      </c>
      <c r="G2967" s="106" t="s">
        <v>697</v>
      </c>
      <c r="H2967" s="106" t="s">
        <v>765</v>
      </c>
      <c r="I2967" s="106">
        <v>11</v>
      </c>
      <c r="J2967" s="106"/>
      <c r="K2967" s="106"/>
      <c r="L2967" s="106" t="s">
        <v>1389</v>
      </c>
      <c r="M2967" s="106" t="s">
        <v>924</v>
      </c>
      <c r="N2967" s="106">
        <v>0.53</v>
      </c>
      <c r="O2967" s="106">
        <v>1.4</v>
      </c>
      <c r="P2967" s="106" t="s">
        <v>2499</v>
      </c>
      <c r="Q2967" s="107" t="s">
        <v>3751</v>
      </c>
      <c r="R2967" s="107" t="s">
        <v>11</v>
      </c>
    </row>
    <row r="2968" spans="2:18" ht="20.100000000000001" customHeight="1" x14ac:dyDescent="0.4">
      <c r="B2968" s="105" t="str">
        <f t="shared" si="138"/>
        <v/>
      </c>
      <c r="C2968" s="105" t="str">
        <f t="shared" si="139"/>
        <v/>
      </c>
      <c r="D2968" s="105" t="str">
        <f t="shared" si="140"/>
        <v/>
      </c>
      <c r="E2968" s="106" t="s">
        <v>2406</v>
      </c>
      <c r="F2968" s="106" t="s">
        <v>2829</v>
      </c>
      <c r="G2968" s="106" t="s">
        <v>710</v>
      </c>
      <c r="H2968" s="106" t="s">
        <v>765</v>
      </c>
      <c r="I2968" s="106">
        <v>11</v>
      </c>
      <c r="J2968" s="106"/>
      <c r="K2968" s="106"/>
      <c r="L2968" s="106" t="s">
        <v>1098</v>
      </c>
      <c r="M2968" s="106" t="s">
        <v>924</v>
      </c>
      <c r="N2968" s="106">
        <v>0.53</v>
      </c>
      <c r="O2968" s="106">
        <v>1.4</v>
      </c>
      <c r="P2968" s="106" t="s">
        <v>2499</v>
      </c>
      <c r="Q2968" s="107" t="s">
        <v>3752</v>
      </c>
      <c r="R2968" s="107" t="s">
        <v>11</v>
      </c>
    </row>
    <row r="2969" spans="2:18" ht="20.100000000000001" customHeight="1" x14ac:dyDescent="0.4">
      <c r="B2969" s="105" t="str">
        <f t="shared" si="138"/>
        <v/>
      </c>
      <c r="C2969" s="105" t="str">
        <f t="shared" si="139"/>
        <v/>
      </c>
      <c r="D2969" s="105" t="str">
        <f t="shared" si="140"/>
        <v/>
      </c>
      <c r="E2969" s="106" t="s">
        <v>2406</v>
      </c>
      <c r="F2969" s="106" t="s">
        <v>2829</v>
      </c>
      <c r="G2969" s="106" t="s">
        <v>773</v>
      </c>
      <c r="H2969" s="106" t="s">
        <v>733</v>
      </c>
      <c r="I2969" s="106">
        <v>11</v>
      </c>
      <c r="J2969" s="106"/>
      <c r="K2969" s="106"/>
      <c r="L2969" s="106" t="s">
        <v>774</v>
      </c>
      <c r="M2969" s="106" t="s">
        <v>924</v>
      </c>
      <c r="N2969" s="106">
        <v>0.53</v>
      </c>
      <c r="O2969" s="106">
        <v>1.4</v>
      </c>
      <c r="P2969" s="106" t="s">
        <v>2499</v>
      </c>
      <c r="Q2969" s="107" t="s">
        <v>3753</v>
      </c>
      <c r="R2969" s="107" t="s">
        <v>11</v>
      </c>
    </row>
    <row r="2970" spans="2:18" ht="20.100000000000001" customHeight="1" x14ac:dyDescent="0.4">
      <c r="B2970" s="105" t="str">
        <f t="shared" si="138"/>
        <v/>
      </c>
      <c r="C2970" s="105" t="str">
        <f t="shared" si="139"/>
        <v/>
      </c>
      <c r="D2970" s="105" t="str">
        <f t="shared" si="140"/>
        <v/>
      </c>
      <c r="E2970" s="106" t="s">
        <v>2406</v>
      </c>
      <c r="F2970" s="106" t="s">
        <v>2829</v>
      </c>
      <c r="G2970" s="106" t="s">
        <v>773</v>
      </c>
      <c r="H2970" s="106" t="s">
        <v>729</v>
      </c>
      <c r="I2970" s="106">
        <v>11</v>
      </c>
      <c r="J2970" s="106"/>
      <c r="K2970" s="106"/>
      <c r="L2970" s="106" t="s">
        <v>1266</v>
      </c>
      <c r="M2970" s="106" t="s">
        <v>924</v>
      </c>
      <c r="N2970" s="106">
        <v>0.54</v>
      </c>
      <c r="O2970" s="106">
        <v>1.4</v>
      </c>
      <c r="P2970" s="106" t="s">
        <v>2499</v>
      </c>
      <c r="Q2970" s="107" t="s">
        <v>3754</v>
      </c>
      <c r="R2970" s="107" t="s">
        <v>11</v>
      </c>
    </row>
    <row r="2971" spans="2:18" ht="20.100000000000001" customHeight="1" x14ac:dyDescent="0.4">
      <c r="B2971" s="105" t="str">
        <f t="shared" si="138"/>
        <v/>
      </c>
      <c r="C2971" s="105" t="str">
        <f t="shared" si="139"/>
        <v/>
      </c>
      <c r="D2971" s="105" t="str">
        <f t="shared" si="140"/>
        <v/>
      </c>
      <c r="E2971" s="106" t="s">
        <v>2406</v>
      </c>
      <c r="F2971" s="106" t="s">
        <v>2829</v>
      </c>
      <c r="G2971" s="106" t="s">
        <v>778</v>
      </c>
      <c r="H2971" s="106" t="s">
        <v>733</v>
      </c>
      <c r="I2971" s="106">
        <v>11</v>
      </c>
      <c r="J2971" s="106"/>
      <c r="K2971" s="106"/>
      <c r="L2971" s="106" t="s">
        <v>779</v>
      </c>
      <c r="M2971" s="106" t="s">
        <v>924</v>
      </c>
      <c r="N2971" s="106">
        <v>0.53</v>
      </c>
      <c r="O2971" s="106">
        <v>1.4</v>
      </c>
      <c r="P2971" s="106" t="s">
        <v>2499</v>
      </c>
      <c r="Q2971" s="107" t="s">
        <v>3755</v>
      </c>
      <c r="R2971" s="107" t="s">
        <v>11</v>
      </c>
    </row>
    <row r="2972" spans="2:18" ht="20.100000000000001" customHeight="1" x14ac:dyDescent="0.4">
      <c r="B2972" s="105" t="str">
        <f t="shared" si="138"/>
        <v/>
      </c>
      <c r="C2972" s="105" t="str">
        <f t="shared" si="139"/>
        <v/>
      </c>
      <c r="D2972" s="105" t="str">
        <f t="shared" si="140"/>
        <v/>
      </c>
      <c r="E2972" s="106" t="s">
        <v>2406</v>
      </c>
      <c r="F2972" s="106" t="s">
        <v>2829</v>
      </c>
      <c r="G2972" s="106" t="s">
        <v>778</v>
      </c>
      <c r="H2972" s="106" t="s">
        <v>729</v>
      </c>
      <c r="I2972" s="106">
        <v>11</v>
      </c>
      <c r="J2972" s="106"/>
      <c r="K2972" s="106"/>
      <c r="L2972" s="106" t="s">
        <v>1269</v>
      </c>
      <c r="M2972" s="106" t="s">
        <v>924</v>
      </c>
      <c r="N2972" s="106">
        <v>0.54</v>
      </c>
      <c r="O2972" s="106">
        <v>1.4</v>
      </c>
      <c r="P2972" s="106" t="s">
        <v>2499</v>
      </c>
      <c r="Q2972" s="107" t="s">
        <v>3756</v>
      </c>
      <c r="R2972" s="107" t="s">
        <v>11</v>
      </c>
    </row>
    <row r="2973" spans="2:18" ht="20.100000000000001" customHeight="1" x14ac:dyDescent="0.4">
      <c r="B2973" s="105" t="str">
        <f t="shared" si="138"/>
        <v/>
      </c>
      <c r="C2973" s="105" t="str">
        <f t="shared" si="139"/>
        <v/>
      </c>
      <c r="D2973" s="105" t="str">
        <f t="shared" si="140"/>
        <v/>
      </c>
      <c r="E2973" s="106" t="s">
        <v>2406</v>
      </c>
      <c r="F2973" s="106" t="s">
        <v>2829</v>
      </c>
      <c r="G2973" s="106" t="s">
        <v>782</v>
      </c>
      <c r="H2973" s="106" t="s">
        <v>733</v>
      </c>
      <c r="I2973" s="106">
        <v>11</v>
      </c>
      <c r="J2973" s="106"/>
      <c r="K2973" s="106"/>
      <c r="L2973" s="106" t="s">
        <v>783</v>
      </c>
      <c r="M2973" s="106" t="s">
        <v>924</v>
      </c>
      <c r="N2973" s="106">
        <v>0.49</v>
      </c>
      <c r="O2973" s="106">
        <v>1.4</v>
      </c>
      <c r="P2973" s="106" t="s">
        <v>2499</v>
      </c>
      <c r="Q2973" s="107" t="s">
        <v>3757</v>
      </c>
      <c r="R2973" s="107" t="s">
        <v>11</v>
      </c>
    </row>
    <row r="2974" spans="2:18" ht="20.100000000000001" customHeight="1" x14ac:dyDescent="0.4">
      <c r="B2974" s="105" t="str">
        <f t="shared" si="138"/>
        <v/>
      </c>
      <c r="C2974" s="105" t="str">
        <f t="shared" si="139"/>
        <v/>
      </c>
      <c r="D2974" s="105" t="str">
        <f t="shared" si="140"/>
        <v/>
      </c>
      <c r="E2974" s="106" t="s">
        <v>2406</v>
      </c>
      <c r="F2974" s="106" t="s">
        <v>2829</v>
      </c>
      <c r="G2974" s="106" t="s">
        <v>2437</v>
      </c>
      <c r="H2974" s="106" t="s">
        <v>733</v>
      </c>
      <c r="I2974" s="106">
        <v>11</v>
      </c>
      <c r="J2974" s="106"/>
      <c r="K2974" s="106"/>
      <c r="L2974" s="106" t="s">
        <v>2438</v>
      </c>
      <c r="M2974" s="106" t="s">
        <v>924</v>
      </c>
      <c r="N2974" s="106">
        <v>0.52</v>
      </c>
      <c r="O2974" s="106">
        <v>1.4</v>
      </c>
      <c r="P2974" s="106" t="s">
        <v>2499</v>
      </c>
      <c r="Q2974" s="107" t="s">
        <v>3758</v>
      </c>
      <c r="R2974" s="107" t="s">
        <v>11</v>
      </c>
    </row>
    <row r="2975" spans="2:18" ht="20.100000000000001" customHeight="1" x14ac:dyDescent="0.4">
      <c r="B2975" s="105" t="str">
        <f t="shared" si="138"/>
        <v/>
      </c>
      <c r="C2975" s="105" t="str">
        <f t="shared" si="139"/>
        <v/>
      </c>
      <c r="D2975" s="105" t="str">
        <f t="shared" si="140"/>
        <v/>
      </c>
      <c r="E2975" s="106" t="s">
        <v>2406</v>
      </c>
      <c r="F2975" s="106" t="s">
        <v>2829</v>
      </c>
      <c r="G2975" s="106" t="s">
        <v>2442</v>
      </c>
      <c r="H2975" s="106" t="s">
        <v>733</v>
      </c>
      <c r="I2975" s="106">
        <v>11</v>
      </c>
      <c r="J2975" s="106"/>
      <c r="K2975" s="106"/>
      <c r="L2975" s="106" t="s">
        <v>2443</v>
      </c>
      <c r="M2975" s="106" t="s">
        <v>924</v>
      </c>
      <c r="N2975" s="106">
        <v>0.52</v>
      </c>
      <c r="O2975" s="106">
        <v>1.4</v>
      </c>
      <c r="P2975" s="106" t="s">
        <v>2499</v>
      </c>
      <c r="Q2975" s="107" t="s">
        <v>3759</v>
      </c>
      <c r="R2975" s="107" t="s">
        <v>11</v>
      </c>
    </row>
    <row r="2976" spans="2:18" ht="20.100000000000001" customHeight="1" x14ac:dyDescent="0.4">
      <c r="B2976" s="105" t="str">
        <f t="shared" si="138"/>
        <v/>
      </c>
      <c r="C2976" s="105" t="str">
        <f t="shared" si="139"/>
        <v/>
      </c>
      <c r="D2976" s="105" t="str">
        <f t="shared" si="140"/>
        <v/>
      </c>
      <c r="E2976" s="106" t="s">
        <v>2406</v>
      </c>
      <c r="F2976" s="106" t="s">
        <v>2407</v>
      </c>
      <c r="G2976" s="106" t="s">
        <v>697</v>
      </c>
      <c r="H2976" s="106" t="s">
        <v>1389</v>
      </c>
      <c r="I2976" s="106">
        <v>10</v>
      </c>
      <c r="J2976" s="106"/>
      <c r="K2976" s="106"/>
      <c r="L2976" s="106" t="s">
        <v>1218</v>
      </c>
      <c r="M2976" s="106" t="s">
        <v>924</v>
      </c>
      <c r="N2976" s="106">
        <v>0.45</v>
      </c>
      <c r="O2976" s="106">
        <v>1.4</v>
      </c>
      <c r="P2976" s="106" t="s">
        <v>2493</v>
      </c>
      <c r="Q2976" s="107" t="s">
        <v>3760</v>
      </c>
      <c r="R2976" s="107" t="s">
        <v>11</v>
      </c>
    </row>
    <row r="2977" spans="2:18" ht="20.100000000000001" customHeight="1" x14ac:dyDescent="0.4">
      <c r="B2977" s="105" t="str">
        <f t="shared" si="138"/>
        <v/>
      </c>
      <c r="C2977" s="105" t="str">
        <f t="shared" si="139"/>
        <v/>
      </c>
      <c r="D2977" s="105" t="str">
        <f t="shared" si="140"/>
        <v/>
      </c>
      <c r="E2977" s="106" t="s">
        <v>2406</v>
      </c>
      <c r="F2977" s="106" t="s">
        <v>2407</v>
      </c>
      <c r="G2977" s="106" t="s">
        <v>773</v>
      </c>
      <c r="H2977" s="106" t="s">
        <v>774</v>
      </c>
      <c r="I2977" s="106">
        <v>10</v>
      </c>
      <c r="J2977" s="106"/>
      <c r="K2977" s="106"/>
      <c r="L2977" s="106" t="s">
        <v>717</v>
      </c>
      <c r="M2977" s="106" t="s">
        <v>924</v>
      </c>
      <c r="N2977" s="106">
        <v>0.44</v>
      </c>
      <c r="O2977" s="106">
        <v>1.4</v>
      </c>
      <c r="P2977" s="106" t="s">
        <v>2499</v>
      </c>
      <c r="Q2977" s="107" t="s">
        <v>3761</v>
      </c>
      <c r="R2977" s="107" t="s">
        <v>11</v>
      </c>
    </row>
    <row r="2978" spans="2:18" ht="20.100000000000001" customHeight="1" x14ac:dyDescent="0.4">
      <c r="B2978" s="105" t="str">
        <f t="shared" si="138"/>
        <v/>
      </c>
      <c r="C2978" s="105" t="str">
        <f t="shared" si="139"/>
        <v/>
      </c>
      <c r="D2978" s="105" t="str">
        <f t="shared" si="140"/>
        <v/>
      </c>
      <c r="E2978" s="106" t="s">
        <v>2406</v>
      </c>
      <c r="F2978" s="106" t="s">
        <v>2407</v>
      </c>
      <c r="G2978" s="106" t="s">
        <v>773</v>
      </c>
      <c r="H2978" s="106" t="s">
        <v>1266</v>
      </c>
      <c r="I2978" s="106">
        <v>10</v>
      </c>
      <c r="J2978" s="106"/>
      <c r="K2978" s="106"/>
      <c r="L2978" s="106" t="s">
        <v>698</v>
      </c>
      <c r="M2978" s="106" t="s">
        <v>924</v>
      </c>
      <c r="N2978" s="106">
        <v>0.43</v>
      </c>
      <c r="O2978" s="106">
        <v>1.4</v>
      </c>
      <c r="P2978" s="106" t="s">
        <v>2499</v>
      </c>
      <c r="Q2978" s="107" t="s">
        <v>3762</v>
      </c>
      <c r="R2978" s="107" t="s">
        <v>11</v>
      </c>
    </row>
    <row r="2979" spans="2:18" ht="20.100000000000001" customHeight="1" x14ac:dyDescent="0.4">
      <c r="B2979" s="105" t="str">
        <f t="shared" si="138"/>
        <v/>
      </c>
      <c r="C2979" s="105" t="str">
        <f t="shared" si="139"/>
        <v/>
      </c>
      <c r="D2979" s="105" t="str">
        <f t="shared" si="140"/>
        <v/>
      </c>
      <c r="E2979" s="106" t="s">
        <v>2406</v>
      </c>
      <c r="F2979" s="106" t="s">
        <v>2407</v>
      </c>
      <c r="G2979" s="106" t="s">
        <v>778</v>
      </c>
      <c r="H2979" s="106" t="s">
        <v>779</v>
      </c>
      <c r="I2979" s="106">
        <v>10</v>
      </c>
      <c r="J2979" s="106"/>
      <c r="K2979" s="106"/>
      <c r="L2979" s="106" t="s">
        <v>717</v>
      </c>
      <c r="M2979" s="106" t="s">
        <v>924</v>
      </c>
      <c r="N2979" s="106">
        <v>0.43</v>
      </c>
      <c r="O2979" s="106">
        <v>1.4</v>
      </c>
      <c r="P2979" s="106" t="s">
        <v>2499</v>
      </c>
      <c r="Q2979" s="107" t="s">
        <v>3763</v>
      </c>
      <c r="R2979" s="107" t="s">
        <v>11</v>
      </c>
    </row>
    <row r="2980" spans="2:18" ht="20.100000000000001" customHeight="1" x14ac:dyDescent="0.4">
      <c r="B2980" s="105" t="str">
        <f t="shared" si="138"/>
        <v/>
      </c>
      <c r="C2980" s="105" t="str">
        <f t="shared" si="139"/>
        <v/>
      </c>
      <c r="D2980" s="105" t="str">
        <f t="shared" si="140"/>
        <v/>
      </c>
      <c r="E2980" s="106" t="s">
        <v>2406</v>
      </c>
      <c r="F2980" s="106" t="s">
        <v>2407</v>
      </c>
      <c r="G2980" s="106" t="s">
        <v>778</v>
      </c>
      <c r="H2980" s="106" t="s">
        <v>1269</v>
      </c>
      <c r="I2980" s="106">
        <v>10</v>
      </c>
      <c r="J2980" s="106"/>
      <c r="K2980" s="106"/>
      <c r="L2980" s="106" t="s">
        <v>698</v>
      </c>
      <c r="M2980" s="106" t="s">
        <v>924</v>
      </c>
      <c r="N2980" s="106">
        <v>0.43</v>
      </c>
      <c r="O2980" s="106">
        <v>1.4</v>
      </c>
      <c r="P2980" s="106" t="s">
        <v>2499</v>
      </c>
      <c r="Q2980" s="107" t="s">
        <v>3764</v>
      </c>
      <c r="R2980" s="107" t="s">
        <v>11</v>
      </c>
    </row>
    <row r="2981" spans="2:18" ht="20.100000000000001" customHeight="1" x14ac:dyDescent="0.4">
      <c r="B2981" s="105" t="str">
        <f t="shared" si="138"/>
        <v/>
      </c>
      <c r="C2981" s="105" t="str">
        <f t="shared" si="139"/>
        <v/>
      </c>
      <c r="D2981" s="105" t="str">
        <f t="shared" si="140"/>
        <v/>
      </c>
      <c r="E2981" s="106" t="s">
        <v>2406</v>
      </c>
      <c r="F2981" s="106" t="s">
        <v>2407</v>
      </c>
      <c r="G2981" s="106" t="s">
        <v>782</v>
      </c>
      <c r="H2981" s="106" t="s">
        <v>783</v>
      </c>
      <c r="I2981" s="106">
        <v>10</v>
      </c>
      <c r="J2981" s="106"/>
      <c r="K2981" s="106"/>
      <c r="L2981" s="106" t="s">
        <v>717</v>
      </c>
      <c r="M2981" s="106" t="s">
        <v>924</v>
      </c>
      <c r="N2981" s="106">
        <v>0.31</v>
      </c>
      <c r="O2981" s="106">
        <v>1.4</v>
      </c>
      <c r="P2981" s="106" t="s">
        <v>2499</v>
      </c>
      <c r="Q2981" s="107" t="s">
        <v>3765</v>
      </c>
      <c r="R2981" s="107" t="s">
        <v>11</v>
      </c>
    </row>
    <row r="2982" spans="2:18" ht="20.100000000000001" customHeight="1" x14ac:dyDescent="0.4">
      <c r="B2982" s="105" t="str">
        <f t="shared" si="138"/>
        <v/>
      </c>
      <c r="C2982" s="105" t="str">
        <f t="shared" si="139"/>
        <v/>
      </c>
      <c r="D2982" s="105" t="str">
        <f t="shared" si="140"/>
        <v/>
      </c>
      <c r="E2982" s="106" t="s">
        <v>2406</v>
      </c>
      <c r="F2982" s="106" t="s">
        <v>2407</v>
      </c>
      <c r="G2982" s="106" t="s">
        <v>2437</v>
      </c>
      <c r="H2982" s="106" t="s">
        <v>2438</v>
      </c>
      <c r="I2982" s="106">
        <v>10</v>
      </c>
      <c r="J2982" s="106"/>
      <c r="K2982" s="106"/>
      <c r="L2982" s="106" t="s">
        <v>717</v>
      </c>
      <c r="M2982" s="106" t="s">
        <v>924</v>
      </c>
      <c r="N2982" s="106">
        <v>0.42</v>
      </c>
      <c r="O2982" s="106">
        <v>1.4</v>
      </c>
      <c r="P2982" s="106" t="s">
        <v>2499</v>
      </c>
      <c r="Q2982" s="107" t="s">
        <v>3766</v>
      </c>
      <c r="R2982" s="107" t="s">
        <v>11</v>
      </c>
    </row>
    <row r="2983" spans="2:18" ht="20.100000000000001" customHeight="1" x14ac:dyDescent="0.4">
      <c r="B2983" s="105" t="str">
        <f t="shared" si="138"/>
        <v/>
      </c>
      <c r="C2983" s="105" t="str">
        <f t="shared" si="139"/>
        <v/>
      </c>
      <c r="D2983" s="105" t="str">
        <f t="shared" si="140"/>
        <v/>
      </c>
      <c r="E2983" s="106" t="s">
        <v>2406</v>
      </c>
      <c r="F2983" s="106" t="s">
        <v>2407</v>
      </c>
      <c r="G2983" s="106" t="s">
        <v>2442</v>
      </c>
      <c r="H2983" s="106" t="s">
        <v>2443</v>
      </c>
      <c r="I2983" s="106">
        <v>10</v>
      </c>
      <c r="J2983" s="106"/>
      <c r="K2983" s="106"/>
      <c r="L2983" s="106" t="s">
        <v>717</v>
      </c>
      <c r="M2983" s="106" t="s">
        <v>924</v>
      </c>
      <c r="N2983" s="106">
        <v>0.42</v>
      </c>
      <c r="O2983" s="106">
        <v>1.4</v>
      </c>
      <c r="P2983" s="106" t="s">
        <v>2499</v>
      </c>
      <c r="Q2983" s="107" t="s">
        <v>3767</v>
      </c>
      <c r="R2983" s="107" t="s">
        <v>11</v>
      </c>
    </row>
    <row r="2984" spans="2:18" ht="20.100000000000001" customHeight="1" x14ac:dyDescent="0.4">
      <c r="B2984" s="105" t="str">
        <f t="shared" si="138"/>
        <v/>
      </c>
      <c r="C2984" s="105" t="str">
        <f t="shared" si="139"/>
        <v/>
      </c>
      <c r="D2984" s="105" t="str">
        <f t="shared" si="140"/>
        <v/>
      </c>
      <c r="E2984" s="106" t="s">
        <v>2406</v>
      </c>
      <c r="F2984" s="106" t="s">
        <v>2447</v>
      </c>
      <c r="G2984" s="106" t="s">
        <v>697</v>
      </c>
      <c r="H2984" s="106" t="s">
        <v>1218</v>
      </c>
      <c r="I2984" s="106">
        <v>10</v>
      </c>
      <c r="J2984" s="106"/>
      <c r="K2984" s="106"/>
      <c r="L2984" s="106" t="s">
        <v>1389</v>
      </c>
      <c r="M2984" s="106" t="s">
        <v>924</v>
      </c>
      <c r="N2984" s="106">
        <v>0.38</v>
      </c>
      <c r="O2984" s="106">
        <v>1.4</v>
      </c>
      <c r="P2984" s="106" t="s">
        <v>2493</v>
      </c>
      <c r="Q2984" s="107" t="s">
        <v>3768</v>
      </c>
      <c r="R2984" s="107" t="s">
        <v>11</v>
      </c>
    </row>
    <row r="2985" spans="2:18" ht="20.100000000000001" customHeight="1" x14ac:dyDescent="0.4">
      <c r="B2985" s="105" t="str">
        <f t="shared" si="138"/>
        <v/>
      </c>
      <c r="C2985" s="105" t="str">
        <f t="shared" si="139"/>
        <v/>
      </c>
      <c r="D2985" s="105" t="str">
        <f t="shared" si="140"/>
        <v/>
      </c>
      <c r="E2985" s="106" t="s">
        <v>2406</v>
      </c>
      <c r="F2985" s="106" t="s">
        <v>2447</v>
      </c>
      <c r="G2985" s="106" t="s">
        <v>773</v>
      </c>
      <c r="H2985" s="106" t="s">
        <v>717</v>
      </c>
      <c r="I2985" s="106">
        <v>10</v>
      </c>
      <c r="J2985" s="106"/>
      <c r="K2985" s="106"/>
      <c r="L2985" s="106" t="s">
        <v>774</v>
      </c>
      <c r="M2985" s="106" t="s">
        <v>924</v>
      </c>
      <c r="N2985" s="106">
        <v>0.38</v>
      </c>
      <c r="O2985" s="106">
        <v>1.4</v>
      </c>
      <c r="P2985" s="106" t="s">
        <v>2499</v>
      </c>
      <c r="Q2985" s="107" t="s">
        <v>3769</v>
      </c>
      <c r="R2985" s="107" t="s">
        <v>11</v>
      </c>
    </row>
    <row r="2986" spans="2:18" ht="20.100000000000001" customHeight="1" x14ac:dyDescent="0.4">
      <c r="B2986" s="105" t="str">
        <f t="shared" si="138"/>
        <v/>
      </c>
      <c r="C2986" s="105" t="str">
        <f t="shared" si="139"/>
        <v/>
      </c>
      <c r="D2986" s="105" t="str">
        <f t="shared" si="140"/>
        <v/>
      </c>
      <c r="E2986" s="106" t="s">
        <v>2406</v>
      </c>
      <c r="F2986" s="106" t="s">
        <v>2447</v>
      </c>
      <c r="G2986" s="106" t="s">
        <v>773</v>
      </c>
      <c r="H2986" s="106" t="s">
        <v>698</v>
      </c>
      <c r="I2986" s="106">
        <v>10</v>
      </c>
      <c r="J2986" s="106"/>
      <c r="K2986" s="106"/>
      <c r="L2986" s="106" t="s">
        <v>1266</v>
      </c>
      <c r="M2986" s="106" t="s">
        <v>924</v>
      </c>
      <c r="N2986" s="106">
        <v>0.38</v>
      </c>
      <c r="O2986" s="106">
        <v>1.4</v>
      </c>
      <c r="P2986" s="106" t="s">
        <v>2499</v>
      </c>
      <c r="Q2986" s="107" t="s">
        <v>3770</v>
      </c>
      <c r="R2986" s="107" t="s">
        <v>11</v>
      </c>
    </row>
    <row r="2987" spans="2:18" ht="20.100000000000001" customHeight="1" x14ac:dyDescent="0.4">
      <c r="B2987" s="105" t="str">
        <f t="shared" si="138"/>
        <v/>
      </c>
      <c r="C2987" s="105" t="str">
        <f t="shared" si="139"/>
        <v/>
      </c>
      <c r="D2987" s="105" t="str">
        <f t="shared" si="140"/>
        <v/>
      </c>
      <c r="E2987" s="106" t="s">
        <v>2406</v>
      </c>
      <c r="F2987" s="106" t="s">
        <v>2447</v>
      </c>
      <c r="G2987" s="106" t="s">
        <v>778</v>
      </c>
      <c r="H2987" s="106" t="s">
        <v>717</v>
      </c>
      <c r="I2987" s="106">
        <v>10</v>
      </c>
      <c r="J2987" s="106"/>
      <c r="K2987" s="106"/>
      <c r="L2987" s="106" t="s">
        <v>779</v>
      </c>
      <c r="M2987" s="106" t="s">
        <v>924</v>
      </c>
      <c r="N2987" s="106">
        <v>0.38</v>
      </c>
      <c r="O2987" s="106">
        <v>1.4</v>
      </c>
      <c r="P2987" s="106" t="s">
        <v>2499</v>
      </c>
      <c r="Q2987" s="107" t="s">
        <v>3771</v>
      </c>
      <c r="R2987" s="107" t="s">
        <v>11</v>
      </c>
    </row>
    <row r="2988" spans="2:18" ht="20.100000000000001" customHeight="1" x14ac:dyDescent="0.4">
      <c r="B2988" s="105" t="str">
        <f t="shared" si="138"/>
        <v/>
      </c>
      <c r="C2988" s="105" t="str">
        <f t="shared" si="139"/>
        <v/>
      </c>
      <c r="D2988" s="105" t="str">
        <f t="shared" si="140"/>
        <v/>
      </c>
      <c r="E2988" s="106" t="s">
        <v>2406</v>
      </c>
      <c r="F2988" s="106" t="s">
        <v>2447</v>
      </c>
      <c r="G2988" s="106" t="s">
        <v>778</v>
      </c>
      <c r="H2988" s="106" t="s">
        <v>698</v>
      </c>
      <c r="I2988" s="106">
        <v>10</v>
      </c>
      <c r="J2988" s="106"/>
      <c r="K2988" s="106"/>
      <c r="L2988" s="106" t="s">
        <v>1269</v>
      </c>
      <c r="M2988" s="106" t="s">
        <v>924</v>
      </c>
      <c r="N2988" s="106">
        <v>0.38</v>
      </c>
      <c r="O2988" s="106">
        <v>1.4</v>
      </c>
      <c r="P2988" s="106" t="s">
        <v>2499</v>
      </c>
      <c r="Q2988" s="107" t="s">
        <v>3772</v>
      </c>
      <c r="R2988" s="107" t="s">
        <v>11</v>
      </c>
    </row>
    <row r="2989" spans="2:18" ht="20.100000000000001" customHeight="1" x14ac:dyDescent="0.4">
      <c r="B2989" s="105" t="str">
        <f t="shared" si="138"/>
        <v/>
      </c>
      <c r="C2989" s="105" t="str">
        <f t="shared" si="139"/>
        <v/>
      </c>
      <c r="D2989" s="105" t="str">
        <f t="shared" si="140"/>
        <v/>
      </c>
      <c r="E2989" s="106" t="s">
        <v>2406</v>
      </c>
      <c r="F2989" s="106" t="s">
        <v>2447</v>
      </c>
      <c r="G2989" s="106" t="s">
        <v>782</v>
      </c>
      <c r="H2989" s="106" t="s">
        <v>717</v>
      </c>
      <c r="I2989" s="106">
        <v>10</v>
      </c>
      <c r="J2989" s="106"/>
      <c r="K2989" s="106"/>
      <c r="L2989" s="106" t="s">
        <v>783</v>
      </c>
      <c r="M2989" s="106" t="s">
        <v>924</v>
      </c>
      <c r="N2989" s="106">
        <v>0.35</v>
      </c>
      <c r="O2989" s="106">
        <v>1.4</v>
      </c>
      <c r="P2989" s="106" t="s">
        <v>2499</v>
      </c>
      <c r="Q2989" s="107" t="s">
        <v>3773</v>
      </c>
      <c r="R2989" s="107" t="s">
        <v>11</v>
      </c>
    </row>
    <row r="2990" spans="2:18" ht="20.100000000000001" customHeight="1" x14ac:dyDescent="0.4">
      <c r="B2990" s="105" t="str">
        <f t="shared" si="138"/>
        <v/>
      </c>
      <c r="C2990" s="105" t="str">
        <f t="shared" si="139"/>
        <v/>
      </c>
      <c r="D2990" s="105" t="str">
        <f t="shared" si="140"/>
        <v/>
      </c>
      <c r="E2990" s="106" t="s">
        <v>2406</v>
      </c>
      <c r="F2990" s="106" t="s">
        <v>2447</v>
      </c>
      <c r="G2990" s="106" t="s">
        <v>2437</v>
      </c>
      <c r="H2990" s="106" t="s">
        <v>717</v>
      </c>
      <c r="I2990" s="106">
        <v>10</v>
      </c>
      <c r="J2990" s="106"/>
      <c r="K2990" s="106"/>
      <c r="L2990" s="106" t="s">
        <v>2438</v>
      </c>
      <c r="M2990" s="106" t="s">
        <v>924</v>
      </c>
      <c r="N2990" s="106">
        <v>0.37</v>
      </c>
      <c r="O2990" s="106">
        <v>1.4</v>
      </c>
      <c r="P2990" s="106" t="s">
        <v>2499</v>
      </c>
      <c r="Q2990" s="107" t="s">
        <v>3774</v>
      </c>
      <c r="R2990" s="107" t="s">
        <v>11</v>
      </c>
    </row>
    <row r="2991" spans="2:18" ht="20.100000000000001" customHeight="1" x14ac:dyDescent="0.4">
      <c r="B2991" s="105" t="str">
        <f t="shared" si="138"/>
        <v/>
      </c>
      <c r="C2991" s="105" t="str">
        <f t="shared" si="139"/>
        <v/>
      </c>
      <c r="D2991" s="105" t="str">
        <f t="shared" si="140"/>
        <v/>
      </c>
      <c r="E2991" s="106" t="s">
        <v>2406</v>
      </c>
      <c r="F2991" s="106" t="s">
        <v>2447</v>
      </c>
      <c r="G2991" s="106" t="s">
        <v>2442</v>
      </c>
      <c r="H2991" s="106" t="s">
        <v>717</v>
      </c>
      <c r="I2991" s="106">
        <v>10</v>
      </c>
      <c r="J2991" s="106"/>
      <c r="K2991" s="106"/>
      <c r="L2991" s="106" t="s">
        <v>2443</v>
      </c>
      <c r="M2991" s="106" t="s">
        <v>924</v>
      </c>
      <c r="N2991" s="106">
        <v>0.37</v>
      </c>
      <c r="O2991" s="106">
        <v>1.4</v>
      </c>
      <c r="P2991" s="106" t="s">
        <v>2499</v>
      </c>
      <c r="Q2991" s="107" t="s">
        <v>3775</v>
      </c>
      <c r="R2991" s="107" t="s">
        <v>11</v>
      </c>
    </row>
    <row r="2992" spans="2:18" ht="20.100000000000001" customHeight="1" x14ac:dyDescent="0.4">
      <c r="B2992" s="105" t="str">
        <f t="shared" si="138"/>
        <v/>
      </c>
      <c r="C2992" s="105" t="str">
        <f t="shared" si="139"/>
        <v/>
      </c>
      <c r="D2992" s="105" t="str">
        <f t="shared" si="140"/>
        <v/>
      </c>
      <c r="E2992" s="106" t="s">
        <v>2406</v>
      </c>
      <c r="F2992" s="106" t="s">
        <v>2906</v>
      </c>
      <c r="G2992" s="106" t="s">
        <v>773</v>
      </c>
      <c r="H2992" s="106" t="s">
        <v>774</v>
      </c>
      <c r="I2992" s="106">
        <v>11</v>
      </c>
      <c r="J2992" s="106"/>
      <c r="K2992" s="106"/>
      <c r="L2992" s="106" t="s">
        <v>802</v>
      </c>
      <c r="M2992" s="106" t="s">
        <v>924</v>
      </c>
      <c r="N2992" s="106">
        <v>0.4</v>
      </c>
      <c r="O2992" s="106">
        <v>1.4</v>
      </c>
      <c r="P2992" s="106" t="s">
        <v>2499</v>
      </c>
      <c r="Q2992" s="107" t="s">
        <v>3776</v>
      </c>
      <c r="R2992" s="107" t="s">
        <v>11</v>
      </c>
    </row>
    <row r="2993" spans="2:18" ht="20.100000000000001" customHeight="1" x14ac:dyDescent="0.4">
      <c r="B2993" s="105" t="str">
        <f t="shared" si="138"/>
        <v/>
      </c>
      <c r="C2993" s="105" t="str">
        <f t="shared" si="139"/>
        <v/>
      </c>
      <c r="D2993" s="105" t="str">
        <f t="shared" si="140"/>
        <v/>
      </c>
      <c r="E2993" s="106" t="s">
        <v>2406</v>
      </c>
      <c r="F2993" s="106" t="s">
        <v>2906</v>
      </c>
      <c r="G2993" s="106" t="s">
        <v>773</v>
      </c>
      <c r="H2993" s="106" t="s">
        <v>1266</v>
      </c>
      <c r="I2993" s="106">
        <v>11</v>
      </c>
      <c r="J2993" s="106"/>
      <c r="K2993" s="106"/>
      <c r="L2993" s="106" t="s">
        <v>799</v>
      </c>
      <c r="M2993" s="106" t="s">
        <v>924</v>
      </c>
      <c r="N2993" s="106">
        <v>0.4</v>
      </c>
      <c r="O2993" s="106">
        <v>1.4</v>
      </c>
      <c r="P2993" s="106" t="s">
        <v>2499</v>
      </c>
      <c r="Q2993" s="107" t="s">
        <v>3777</v>
      </c>
      <c r="R2993" s="107" t="s">
        <v>11</v>
      </c>
    </row>
    <row r="2994" spans="2:18" ht="20.100000000000001" customHeight="1" x14ac:dyDescent="0.4">
      <c r="B2994" s="105" t="str">
        <f t="shared" si="138"/>
        <v/>
      </c>
      <c r="C2994" s="105" t="str">
        <f t="shared" si="139"/>
        <v/>
      </c>
      <c r="D2994" s="105" t="str">
        <f t="shared" si="140"/>
        <v/>
      </c>
      <c r="E2994" s="106" t="s">
        <v>2406</v>
      </c>
      <c r="F2994" s="106" t="s">
        <v>2906</v>
      </c>
      <c r="G2994" s="106" t="s">
        <v>778</v>
      </c>
      <c r="H2994" s="106" t="s">
        <v>779</v>
      </c>
      <c r="I2994" s="106">
        <v>11</v>
      </c>
      <c r="J2994" s="106"/>
      <c r="K2994" s="106"/>
      <c r="L2994" s="106" t="s">
        <v>802</v>
      </c>
      <c r="M2994" s="106" t="s">
        <v>924</v>
      </c>
      <c r="N2994" s="106">
        <v>0.4</v>
      </c>
      <c r="O2994" s="106">
        <v>1.4</v>
      </c>
      <c r="P2994" s="106" t="s">
        <v>2499</v>
      </c>
      <c r="Q2994" s="107" t="s">
        <v>3778</v>
      </c>
      <c r="R2994" s="107" t="s">
        <v>11</v>
      </c>
    </row>
    <row r="2995" spans="2:18" ht="20.100000000000001" customHeight="1" x14ac:dyDescent="0.4">
      <c r="B2995" s="105" t="str">
        <f t="shared" si="138"/>
        <v/>
      </c>
      <c r="C2995" s="105" t="str">
        <f t="shared" si="139"/>
        <v/>
      </c>
      <c r="D2995" s="105" t="str">
        <f t="shared" si="140"/>
        <v/>
      </c>
      <c r="E2995" s="106" t="s">
        <v>2406</v>
      </c>
      <c r="F2995" s="106" t="s">
        <v>2906</v>
      </c>
      <c r="G2995" s="106" t="s">
        <v>782</v>
      </c>
      <c r="H2995" s="106" t="s">
        <v>783</v>
      </c>
      <c r="I2995" s="106">
        <v>11</v>
      </c>
      <c r="J2995" s="106"/>
      <c r="K2995" s="106"/>
      <c r="L2995" s="106" t="s">
        <v>802</v>
      </c>
      <c r="M2995" s="106" t="s">
        <v>924</v>
      </c>
      <c r="N2995" s="106">
        <v>0.28999999999999998</v>
      </c>
      <c r="O2995" s="106">
        <v>1.4</v>
      </c>
      <c r="P2995" s="106" t="s">
        <v>2499</v>
      </c>
      <c r="Q2995" s="107" t="s">
        <v>3779</v>
      </c>
      <c r="R2995" s="107" t="s">
        <v>11</v>
      </c>
    </row>
    <row r="2996" spans="2:18" ht="20.100000000000001" customHeight="1" x14ac:dyDescent="0.4">
      <c r="B2996" s="105" t="str">
        <f t="shared" si="138"/>
        <v/>
      </c>
      <c r="C2996" s="105" t="str">
        <f t="shared" si="139"/>
        <v/>
      </c>
      <c r="D2996" s="105" t="str">
        <f t="shared" si="140"/>
        <v/>
      </c>
      <c r="E2996" s="106" t="s">
        <v>2406</v>
      </c>
      <c r="F2996" s="106" t="s">
        <v>2906</v>
      </c>
      <c r="G2996" s="106" t="s">
        <v>2437</v>
      </c>
      <c r="H2996" s="106" t="s">
        <v>2438</v>
      </c>
      <c r="I2996" s="106">
        <v>11</v>
      </c>
      <c r="J2996" s="106"/>
      <c r="K2996" s="106"/>
      <c r="L2996" s="106" t="s">
        <v>802</v>
      </c>
      <c r="M2996" s="106" t="s">
        <v>924</v>
      </c>
      <c r="N2996" s="106">
        <v>0.39</v>
      </c>
      <c r="O2996" s="106">
        <v>1.4</v>
      </c>
      <c r="P2996" s="106" t="s">
        <v>2499</v>
      </c>
      <c r="Q2996" s="107" t="s">
        <v>3780</v>
      </c>
      <c r="R2996" s="107" t="s">
        <v>11</v>
      </c>
    </row>
    <row r="2997" spans="2:18" ht="20.100000000000001" customHeight="1" x14ac:dyDescent="0.4">
      <c r="B2997" s="105" t="str">
        <f t="shared" si="138"/>
        <v/>
      </c>
      <c r="C2997" s="105" t="str">
        <f t="shared" si="139"/>
        <v/>
      </c>
      <c r="D2997" s="105" t="str">
        <f t="shared" si="140"/>
        <v/>
      </c>
      <c r="E2997" s="106" t="s">
        <v>2406</v>
      </c>
      <c r="F2997" s="106" t="s">
        <v>2906</v>
      </c>
      <c r="G2997" s="106" t="s">
        <v>2442</v>
      </c>
      <c r="H2997" s="106" t="s">
        <v>2443</v>
      </c>
      <c r="I2997" s="106">
        <v>11</v>
      </c>
      <c r="J2997" s="106"/>
      <c r="K2997" s="106"/>
      <c r="L2997" s="106" t="s">
        <v>802</v>
      </c>
      <c r="M2997" s="106" t="s">
        <v>924</v>
      </c>
      <c r="N2997" s="106">
        <v>0.39</v>
      </c>
      <c r="O2997" s="106">
        <v>1.4</v>
      </c>
      <c r="P2997" s="106" t="s">
        <v>2499</v>
      </c>
      <c r="Q2997" s="107" t="s">
        <v>3781</v>
      </c>
      <c r="R2997" s="107" t="s">
        <v>11</v>
      </c>
    </row>
    <row r="2998" spans="2:18" ht="20.100000000000001" customHeight="1" x14ac:dyDescent="0.4">
      <c r="B2998" s="105" t="str">
        <f t="shared" si="138"/>
        <v/>
      </c>
      <c r="C2998" s="105" t="str">
        <f t="shared" si="139"/>
        <v/>
      </c>
      <c r="D2998" s="105" t="str">
        <f t="shared" si="140"/>
        <v/>
      </c>
      <c r="E2998" s="106" t="s">
        <v>2406</v>
      </c>
      <c r="F2998" s="106" t="s">
        <v>2906</v>
      </c>
      <c r="G2998" s="106" t="s">
        <v>773</v>
      </c>
      <c r="H2998" s="106" t="s">
        <v>802</v>
      </c>
      <c r="I2998" s="106">
        <v>11</v>
      </c>
      <c r="J2998" s="106"/>
      <c r="K2998" s="106"/>
      <c r="L2998" s="106" t="s">
        <v>774</v>
      </c>
      <c r="M2998" s="106" t="s">
        <v>924</v>
      </c>
      <c r="N2998" s="106">
        <v>0.36</v>
      </c>
      <c r="O2998" s="106">
        <v>1.4</v>
      </c>
      <c r="P2998" s="106" t="s">
        <v>2499</v>
      </c>
      <c r="Q2998" s="107" t="s">
        <v>3782</v>
      </c>
      <c r="R2998" s="107" t="s">
        <v>11</v>
      </c>
    </row>
    <row r="2999" spans="2:18" ht="20.100000000000001" customHeight="1" x14ac:dyDescent="0.4">
      <c r="B2999" s="105" t="str">
        <f t="shared" si="138"/>
        <v/>
      </c>
      <c r="C2999" s="105" t="str">
        <f t="shared" si="139"/>
        <v/>
      </c>
      <c r="D2999" s="105" t="str">
        <f t="shared" si="140"/>
        <v/>
      </c>
      <c r="E2999" s="106" t="s">
        <v>2406</v>
      </c>
      <c r="F2999" s="106" t="s">
        <v>2906</v>
      </c>
      <c r="G2999" s="106" t="s">
        <v>773</v>
      </c>
      <c r="H2999" s="106" t="s">
        <v>799</v>
      </c>
      <c r="I2999" s="106">
        <v>11</v>
      </c>
      <c r="J2999" s="106"/>
      <c r="K2999" s="106"/>
      <c r="L2999" s="106" t="s">
        <v>1266</v>
      </c>
      <c r="M2999" s="106" t="s">
        <v>924</v>
      </c>
      <c r="N2999" s="106">
        <v>0.37</v>
      </c>
      <c r="O2999" s="106">
        <v>1.4</v>
      </c>
      <c r="P2999" s="106" t="s">
        <v>2499</v>
      </c>
      <c r="Q2999" s="107" t="s">
        <v>3783</v>
      </c>
      <c r="R2999" s="107" t="s">
        <v>11</v>
      </c>
    </row>
    <row r="3000" spans="2:18" ht="20.100000000000001" customHeight="1" x14ac:dyDescent="0.4">
      <c r="B3000" s="105" t="str">
        <f t="shared" si="138"/>
        <v/>
      </c>
      <c r="C3000" s="105" t="str">
        <f t="shared" si="139"/>
        <v/>
      </c>
      <c r="D3000" s="105" t="str">
        <f t="shared" si="140"/>
        <v/>
      </c>
      <c r="E3000" s="106" t="s">
        <v>2406</v>
      </c>
      <c r="F3000" s="106" t="s">
        <v>2906</v>
      </c>
      <c r="G3000" s="106" t="s">
        <v>778</v>
      </c>
      <c r="H3000" s="106" t="s">
        <v>802</v>
      </c>
      <c r="I3000" s="106">
        <v>11</v>
      </c>
      <c r="J3000" s="106"/>
      <c r="K3000" s="106"/>
      <c r="L3000" s="106" t="s">
        <v>779</v>
      </c>
      <c r="M3000" s="106" t="s">
        <v>924</v>
      </c>
      <c r="N3000" s="106">
        <v>0.36</v>
      </c>
      <c r="O3000" s="106">
        <v>1.4</v>
      </c>
      <c r="P3000" s="106" t="s">
        <v>2499</v>
      </c>
      <c r="Q3000" s="107" t="s">
        <v>3784</v>
      </c>
      <c r="R3000" s="107" t="s">
        <v>11</v>
      </c>
    </row>
    <row r="3001" spans="2:18" ht="20.100000000000001" customHeight="1" x14ac:dyDescent="0.4">
      <c r="B3001" s="105" t="str">
        <f t="shared" si="138"/>
        <v/>
      </c>
      <c r="C3001" s="105" t="str">
        <f t="shared" si="139"/>
        <v/>
      </c>
      <c r="D3001" s="105" t="str">
        <f t="shared" si="140"/>
        <v/>
      </c>
      <c r="E3001" s="106" t="s">
        <v>2406</v>
      </c>
      <c r="F3001" s="106" t="s">
        <v>2906</v>
      </c>
      <c r="G3001" s="106" t="s">
        <v>782</v>
      </c>
      <c r="H3001" s="106" t="s">
        <v>802</v>
      </c>
      <c r="I3001" s="106">
        <v>11</v>
      </c>
      <c r="J3001" s="106"/>
      <c r="K3001" s="106"/>
      <c r="L3001" s="106" t="s">
        <v>783</v>
      </c>
      <c r="M3001" s="106" t="s">
        <v>924</v>
      </c>
      <c r="N3001" s="106">
        <v>0.34</v>
      </c>
      <c r="O3001" s="106">
        <v>1.4</v>
      </c>
      <c r="P3001" s="106" t="s">
        <v>2499</v>
      </c>
      <c r="Q3001" s="107" t="s">
        <v>3785</v>
      </c>
      <c r="R3001" s="107" t="s">
        <v>11</v>
      </c>
    </row>
    <row r="3002" spans="2:18" ht="20.100000000000001" customHeight="1" x14ac:dyDescent="0.4">
      <c r="B3002" s="105" t="str">
        <f t="shared" si="138"/>
        <v/>
      </c>
      <c r="C3002" s="105" t="str">
        <f t="shared" si="139"/>
        <v/>
      </c>
      <c r="D3002" s="105" t="str">
        <f t="shared" si="140"/>
        <v/>
      </c>
      <c r="E3002" s="106" t="s">
        <v>2406</v>
      </c>
      <c r="F3002" s="106" t="s">
        <v>2906</v>
      </c>
      <c r="G3002" s="106" t="s">
        <v>2437</v>
      </c>
      <c r="H3002" s="106" t="s">
        <v>802</v>
      </c>
      <c r="I3002" s="106">
        <v>11</v>
      </c>
      <c r="J3002" s="106"/>
      <c r="K3002" s="106"/>
      <c r="L3002" s="106" t="s">
        <v>2438</v>
      </c>
      <c r="M3002" s="106" t="s">
        <v>924</v>
      </c>
      <c r="N3002" s="106">
        <v>0.36</v>
      </c>
      <c r="O3002" s="106">
        <v>1.4</v>
      </c>
      <c r="P3002" s="106" t="s">
        <v>2499</v>
      </c>
      <c r="Q3002" s="107" t="s">
        <v>3786</v>
      </c>
      <c r="R3002" s="107" t="s">
        <v>11</v>
      </c>
    </row>
    <row r="3003" spans="2:18" ht="20.100000000000001" customHeight="1" x14ac:dyDescent="0.4">
      <c r="B3003" s="105" t="str">
        <f t="shared" si="138"/>
        <v/>
      </c>
      <c r="C3003" s="105" t="str">
        <f t="shared" si="139"/>
        <v/>
      </c>
      <c r="D3003" s="105" t="str">
        <f t="shared" si="140"/>
        <v/>
      </c>
      <c r="E3003" s="106" t="s">
        <v>2406</v>
      </c>
      <c r="F3003" s="106" t="s">
        <v>2906</v>
      </c>
      <c r="G3003" s="106" t="s">
        <v>2442</v>
      </c>
      <c r="H3003" s="106" t="s">
        <v>802</v>
      </c>
      <c r="I3003" s="106">
        <v>11</v>
      </c>
      <c r="J3003" s="106"/>
      <c r="K3003" s="106"/>
      <c r="L3003" s="106" t="s">
        <v>2443</v>
      </c>
      <c r="M3003" s="106" t="s">
        <v>924</v>
      </c>
      <c r="N3003" s="106">
        <v>0.36</v>
      </c>
      <c r="O3003" s="106">
        <v>1.4</v>
      </c>
      <c r="P3003" s="106" t="s">
        <v>2499</v>
      </c>
      <c r="Q3003" s="107" t="s">
        <v>3787</v>
      </c>
      <c r="R3003" s="107" t="s">
        <v>11</v>
      </c>
    </row>
    <row r="3004" spans="2:18" ht="20.100000000000001" customHeight="1" x14ac:dyDescent="0.4">
      <c r="B3004" s="105" t="str">
        <f t="shared" si="138"/>
        <v/>
      </c>
      <c r="C3004" s="105" t="str">
        <f t="shared" si="139"/>
        <v/>
      </c>
      <c r="D3004" s="105" t="str">
        <f t="shared" si="140"/>
        <v/>
      </c>
      <c r="E3004" s="106" t="s">
        <v>2406</v>
      </c>
      <c r="F3004" s="106" t="s">
        <v>2829</v>
      </c>
      <c r="G3004" s="106" t="s">
        <v>697</v>
      </c>
      <c r="H3004" s="106" t="s">
        <v>707</v>
      </c>
      <c r="I3004" s="106">
        <v>16</v>
      </c>
      <c r="J3004" s="106"/>
      <c r="K3004" s="106"/>
      <c r="L3004" s="106" t="s">
        <v>729</v>
      </c>
      <c r="M3004" s="106" t="s">
        <v>3522</v>
      </c>
      <c r="N3004" s="106">
        <v>0.57999999999999996</v>
      </c>
      <c r="O3004" s="106">
        <v>1.4</v>
      </c>
      <c r="P3004" s="106" t="s">
        <v>2511</v>
      </c>
      <c r="Q3004" s="107" t="s">
        <v>3788</v>
      </c>
      <c r="R3004" s="107" t="s">
        <v>12</v>
      </c>
    </row>
    <row r="3005" spans="2:18" ht="20.100000000000001" customHeight="1" x14ac:dyDescent="0.4">
      <c r="B3005" s="105" t="str">
        <f t="shared" si="138"/>
        <v/>
      </c>
      <c r="C3005" s="105" t="str">
        <f t="shared" si="139"/>
        <v/>
      </c>
      <c r="D3005" s="105" t="str">
        <f t="shared" si="140"/>
        <v/>
      </c>
      <c r="E3005" s="106" t="s">
        <v>2406</v>
      </c>
      <c r="F3005" s="106" t="s">
        <v>2829</v>
      </c>
      <c r="G3005" s="106" t="s">
        <v>697</v>
      </c>
      <c r="H3005" s="106" t="s">
        <v>1817</v>
      </c>
      <c r="I3005" s="106">
        <v>16</v>
      </c>
      <c r="J3005" s="106"/>
      <c r="K3005" s="106"/>
      <c r="L3005" s="106" t="s">
        <v>729</v>
      </c>
      <c r="M3005" s="106" t="s">
        <v>3522</v>
      </c>
      <c r="N3005" s="106">
        <v>0.57999999999999996</v>
      </c>
      <c r="O3005" s="106">
        <v>1.4</v>
      </c>
      <c r="P3005" s="106" t="s">
        <v>2511</v>
      </c>
      <c r="Q3005" s="107" t="s">
        <v>3789</v>
      </c>
      <c r="R3005" s="107" t="s">
        <v>12</v>
      </c>
    </row>
    <row r="3006" spans="2:18" ht="20.100000000000001" customHeight="1" x14ac:dyDescent="0.4">
      <c r="B3006" s="105" t="str">
        <f t="shared" si="138"/>
        <v/>
      </c>
      <c r="C3006" s="105" t="str">
        <f t="shared" si="139"/>
        <v/>
      </c>
      <c r="D3006" s="105" t="str">
        <f t="shared" si="140"/>
        <v/>
      </c>
      <c r="E3006" s="106" t="s">
        <v>2406</v>
      </c>
      <c r="F3006" s="106" t="s">
        <v>2829</v>
      </c>
      <c r="G3006" s="106" t="s">
        <v>697</v>
      </c>
      <c r="H3006" s="106" t="s">
        <v>1817</v>
      </c>
      <c r="I3006" s="106">
        <v>16</v>
      </c>
      <c r="J3006" s="106"/>
      <c r="K3006" s="106"/>
      <c r="L3006" s="106" t="s">
        <v>733</v>
      </c>
      <c r="M3006" s="106" t="s">
        <v>3522</v>
      </c>
      <c r="N3006" s="106">
        <v>0.56999999999999995</v>
      </c>
      <c r="O3006" s="106">
        <v>1.4</v>
      </c>
      <c r="P3006" s="106" t="s">
        <v>2511</v>
      </c>
      <c r="Q3006" s="107" t="s">
        <v>3790</v>
      </c>
      <c r="R3006" s="107" t="s">
        <v>12</v>
      </c>
    </row>
    <row r="3007" spans="2:18" ht="20.100000000000001" customHeight="1" x14ac:dyDescent="0.4">
      <c r="B3007" s="105" t="str">
        <f t="shared" si="138"/>
        <v/>
      </c>
      <c r="C3007" s="105" t="str">
        <f t="shared" si="139"/>
        <v/>
      </c>
      <c r="D3007" s="105" t="str">
        <f t="shared" si="140"/>
        <v/>
      </c>
      <c r="E3007" s="106" t="s">
        <v>2406</v>
      </c>
      <c r="F3007" s="106" t="s">
        <v>2829</v>
      </c>
      <c r="G3007" s="106" t="s">
        <v>697</v>
      </c>
      <c r="H3007" s="106" t="s">
        <v>1027</v>
      </c>
      <c r="I3007" s="106">
        <v>16</v>
      </c>
      <c r="J3007" s="106"/>
      <c r="K3007" s="106"/>
      <c r="L3007" s="106" t="s">
        <v>733</v>
      </c>
      <c r="M3007" s="106" t="s">
        <v>3522</v>
      </c>
      <c r="N3007" s="106">
        <v>0.56999999999999995</v>
      </c>
      <c r="O3007" s="106">
        <v>1.4</v>
      </c>
      <c r="P3007" s="106" t="s">
        <v>2511</v>
      </c>
      <c r="Q3007" s="107" t="s">
        <v>3791</v>
      </c>
      <c r="R3007" s="107" t="s">
        <v>12</v>
      </c>
    </row>
    <row r="3008" spans="2:18" ht="20.100000000000001" customHeight="1" x14ac:dyDescent="0.4">
      <c r="B3008" s="105" t="str">
        <f t="shared" si="138"/>
        <v/>
      </c>
      <c r="C3008" s="105" t="str">
        <f t="shared" si="139"/>
        <v/>
      </c>
      <c r="D3008" s="105" t="str">
        <f t="shared" si="140"/>
        <v/>
      </c>
      <c r="E3008" s="106" t="s">
        <v>2406</v>
      </c>
      <c r="F3008" s="106" t="s">
        <v>2829</v>
      </c>
      <c r="G3008" s="106" t="s">
        <v>697</v>
      </c>
      <c r="H3008" s="106" t="s">
        <v>1027</v>
      </c>
      <c r="I3008" s="106">
        <v>16</v>
      </c>
      <c r="J3008" s="106"/>
      <c r="K3008" s="106"/>
      <c r="L3008" s="106" t="s">
        <v>765</v>
      </c>
      <c r="M3008" s="106" t="s">
        <v>3522</v>
      </c>
      <c r="N3008" s="106">
        <v>0.56999999999999995</v>
      </c>
      <c r="O3008" s="106">
        <v>1.4</v>
      </c>
      <c r="P3008" s="106" t="s">
        <v>2511</v>
      </c>
      <c r="Q3008" s="107" t="s">
        <v>3792</v>
      </c>
      <c r="R3008" s="107" t="s">
        <v>12</v>
      </c>
    </row>
    <row r="3009" spans="2:18" ht="20.100000000000001" customHeight="1" x14ac:dyDescent="0.4">
      <c r="B3009" s="105" t="str">
        <f t="shared" si="138"/>
        <v/>
      </c>
      <c r="C3009" s="105" t="str">
        <f t="shared" si="139"/>
        <v/>
      </c>
      <c r="D3009" s="105" t="str">
        <f t="shared" si="140"/>
        <v/>
      </c>
      <c r="E3009" s="106" t="s">
        <v>2406</v>
      </c>
      <c r="F3009" s="106" t="s">
        <v>2829</v>
      </c>
      <c r="G3009" s="106" t="s">
        <v>697</v>
      </c>
      <c r="H3009" s="106" t="s">
        <v>1389</v>
      </c>
      <c r="I3009" s="106">
        <v>15</v>
      </c>
      <c r="J3009" s="106"/>
      <c r="K3009" s="106"/>
      <c r="L3009" s="106" t="s">
        <v>765</v>
      </c>
      <c r="M3009" s="106" t="s">
        <v>3522</v>
      </c>
      <c r="N3009" s="106">
        <v>0.56000000000000005</v>
      </c>
      <c r="O3009" s="106">
        <v>1.4</v>
      </c>
      <c r="P3009" s="106" t="s">
        <v>2511</v>
      </c>
      <c r="Q3009" s="107" t="s">
        <v>3793</v>
      </c>
      <c r="R3009" s="107" t="s">
        <v>12</v>
      </c>
    </row>
    <row r="3010" spans="2:18" ht="20.100000000000001" customHeight="1" x14ac:dyDescent="0.4">
      <c r="B3010" s="105" t="str">
        <f t="shared" si="138"/>
        <v/>
      </c>
      <c r="C3010" s="105" t="str">
        <f t="shared" si="139"/>
        <v/>
      </c>
      <c r="D3010" s="105" t="str">
        <f t="shared" si="140"/>
        <v/>
      </c>
      <c r="E3010" s="106" t="s">
        <v>2406</v>
      </c>
      <c r="F3010" s="106" t="s">
        <v>2829</v>
      </c>
      <c r="G3010" s="106" t="s">
        <v>710</v>
      </c>
      <c r="H3010" s="106" t="s">
        <v>711</v>
      </c>
      <c r="I3010" s="106">
        <v>16</v>
      </c>
      <c r="J3010" s="106"/>
      <c r="K3010" s="106"/>
      <c r="L3010" s="106" t="s">
        <v>729</v>
      </c>
      <c r="M3010" s="106" t="s">
        <v>3522</v>
      </c>
      <c r="N3010" s="106">
        <v>0.57999999999999996</v>
      </c>
      <c r="O3010" s="106">
        <v>1.4</v>
      </c>
      <c r="P3010" s="106" t="s">
        <v>2511</v>
      </c>
      <c r="Q3010" s="107" t="s">
        <v>3794</v>
      </c>
      <c r="R3010" s="107" t="s">
        <v>12</v>
      </c>
    </row>
    <row r="3011" spans="2:18" ht="20.100000000000001" customHeight="1" x14ac:dyDescent="0.4">
      <c r="B3011" s="105" t="str">
        <f t="shared" si="138"/>
        <v/>
      </c>
      <c r="C3011" s="105" t="str">
        <f t="shared" si="139"/>
        <v/>
      </c>
      <c r="D3011" s="105" t="str">
        <f t="shared" si="140"/>
        <v/>
      </c>
      <c r="E3011" s="106" t="s">
        <v>2406</v>
      </c>
      <c r="F3011" s="106" t="s">
        <v>2829</v>
      </c>
      <c r="G3011" s="106" t="s">
        <v>710</v>
      </c>
      <c r="H3011" s="106" t="s">
        <v>711</v>
      </c>
      <c r="I3011" s="106">
        <v>16</v>
      </c>
      <c r="J3011" s="106"/>
      <c r="K3011" s="106"/>
      <c r="L3011" s="106" t="s">
        <v>733</v>
      </c>
      <c r="M3011" s="106" t="s">
        <v>3522</v>
      </c>
      <c r="N3011" s="106">
        <v>0.56999999999999995</v>
      </c>
      <c r="O3011" s="106">
        <v>1.4</v>
      </c>
      <c r="P3011" s="106" t="s">
        <v>2511</v>
      </c>
      <c r="Q3011" s="107" t="s">
        <v>3795</v>
      </c>
      <c r="R3011" s="107" t="s">
        <v>12</v>
      </c>
    </row>
    <row r="3012" spans="2:18" ht="20.100000000000001" customHeight="1" x14ac:dyDescent="0.4">
      <c r="B3012" s="105" t="str">
        <f t="shared" si="138"/>
        <v/>
      </c>
      <c r="C3012" s="105" t="str">
        <f t="shared" si="139"/>
        <v/>
      </c>
      <c r="D3012" s="105" t="str">
        <f t="shared" si="140"/>
        <v/>
      </c>
      <c r="E3012" s="106" t="s">
        <v>2406</v>
      </c>
      <c r="F3012" s="106" t="s">
        <v>2829</v>
      </c>
      <c r="G3012" s="106" t="s">
        <v>710</v>
      </c>
      <c r="H3012" s="106" t="s">
        <v>711</v>
      </c>
      <c r="I3012" s="106">
        <v>16</v>
      </c>
      <c r="J3012" s="106"/>
      <c r="K3012" s="106"/>
      <c r="L3012" s="106" t="s">
        <v>765</v>
      </c>
      <c r="M3012" s="106" t="s">
        <v>3522</v>
      </c>
      <c r="N3012" s="106">
        <v>0.56999999999999995</v>
      </c>
      <c r="O3012" s="106">
        <v>1.4</v>
      </c>
      <c r="P3012" s="106" t="s">
        <v>2511</v>
      </c>
      <c r="Q3012" s="107" t="s">
        <v>3796</v>
      </c>
      <c r="R3012" s="107" t="s">
        <v>12</v>
      </c>
    </row>
    <row r="3013" spans="2:18" ht="20.100000000000001" customHeight="1" x14ac:dyDescent="0.4">
      <c r="B3013" s="105" t="str">
        <f t="shared" si="138"/>
        <v/>
      </c>
      <c r="C3013" s="105" t="str">
        <f t="shared" si="139"/>
        <v/>
      </c>
      <c r="D3013" s="105" t="str">
        <f t="shared" si="140"/>
        <v/>
      </c>
      <c r="E3013" s="106" t="s">
        <v>2406</v>
      </c>
      <c r="F3013" s="106" t="s">
        <v>2829</v>
      </c>
      <c r="G3013" s="106" t="s">
        <v>710</v>
      </c>
      <c r="H3013" s="106" t="s">
        <v>1098</v>
      </c>
      <c r="I3013" s="106">
        <v>15</v>
      </c>
      <c r="J3013" s="106"/>
      <c r="K3013" s="106"/>
      <c r="L3013" s="106" t="s">
        <v>765</v>
      </c>
      <c r="M3013" s="106" t="s">
        <v>3522</v>
      </c>
      <c r="N3013" s="106">
        <v>0.56000000000000005</v>
      </c>
      <c r="O3013" s="106">
        <v>1.4</v>
      </c>
      <c r="P3013" s="106" t="s">
        <v>2511</v>
      </c>
      <c r="Q3013" s="107" t="s">
        <v>3797</v>
      </c>
      <c r="R3013" s="107" t="s">
        <v>12</v>
      </c>
    </row>
    <row r="3014" spans="2:18" ht="20.100000000000001" customHeight="1" x14ac:dyDescent="0.4">
      <c r="B3014" s="105" t="str">
        <f t="shared" si="138"/>
        <v/>
      </c>
      <c r="C3014" s="105" t="str">
        <f t="shared" si="139"/>
        <v/>
      </c>
      <c r="D3014" s="105" t="str">
        <f t="shared" si="140"/>
        <v/>
      </c>
      <c r="E3014" s="106" t="s">
        <v>2406</v>
      </c>
      <c r="F3014" s="106" t="s">
        <v>2829</v>
      </c>
      <c r="G3014" s="106" t="s">
        <v>721</v>
      </c>
      <c r="H3014" s="106" t="s">
        <v>722</v>
      </c>
      <c r="I3014" s="106">
        <v>16</v>
      </c>
      <c r="J3014" s="106"/>
      <c r="K3014" s="106"/>
      <c r="L3014" s="106" t="s">
        <v>729</v>
      </c>
      <c r="M3014" s="106" t="s">
        <v>3522</v>
      </c>
      <c r="N3014" s="106">
        <v>0.56999999999999995</v>
      </c>
      <c r="O3014" s="106">
        <v>1.4</v>
      </c>
      <c r="P3014" s="106" t="s">
        <v>2511</v>
      </c>
      <c r="Q3014" s="107" t="s">
        <v>3798</v>
      </c>
      <c r="R3014" s="107" t="s">
        <v>12</v>
      </c>
    </row>
    <row r="3015" spans="2:18" ht="20.100000000000001" customHeight="1" x14ac:dyDescent="0.4">
      <c r="B3015" s="105" t="str">
        <f t="shared" si="138"/>
        <v/>
      </c>
      <c r="C3015" s="105" t="str">
        <f t="shared" si="139"/>
        <v/>
      </c>
      <c r="D3015" s="105" t="str">
        <f t="shared" si="140"/>
        <v/>
      </c>
      <c r="E3015" s="106" t="s">
        <v>2406</v>
      </c>
      <c r="F3015" s="106" t="s">
        <v>2829</v>
      </c>
      <c r="G3015" s="106" t="s">
        <v>721</v>
      </c>
      <c r="H3015" s="106" t="s">
        <v>722</v>
      </c>
      <c r="I3015" s="106">
        <v>16</v>
      </c>
      <c r="J3015" s="106"/>
      <c r="K3015" s="106"/>
      <c r="L3015" s="106" t="s">
        <v>733</v>
      </c>
      <c r="M3015" s="106" t="s">
        <v>3522</v>
      </c>
      <c r="N3015" s="106">
        <v>0.56999999999999995</v>
      </c>
      <c r="O3015" s="106">
        <v>1.4</v>
      </c>
      <c r="P3015" s="106" t="s">
        <v>2511</v>
      </c>
      <c r="Q3015" s="107" t="s">
        <v>3799</v>
      </c>
      <c r="R3015" s="107" t="s">
        <v>12</v>
      </c>
    </row>
    <row r="3016" spans="2:18" ht="20.100000000000001" customHeight="1" x14ac:dyDescent="0.4">
      <c r="B3016" s="105" t="str">
        <f t="shared" si="138"/>
        <v/>
      </c>
      <c r="C3016" s="105" t="str">
        <f t="shared" si="139"/>
        <v/>
      </c>
      <c r="D3016" s="105" t="str">
        <f t="shared" si="140"/>
        <v/>
      </c>
      <c r="E3016" s="106" t="s">
        <v>2406</v>
      </c>
      <c r="F3016" s="106" t="s">
        <v>2829</v>
      </c>
      <c r="G3016" s="106" t="s">
        <v>721</v>
      </c>
      <c r="H3016" s="106" t="s">
        <v>722</v>
      </c>
      <c r="I3016" s="106">
        <v>16</v>
      </c>
      <c r="J3016" s="106"/>
      <c r="K3016" s="106"/>
      <c r="L3016" s="106" t="s">
        <v>765</v>
      </c>
      <c r="M3016" s="106" t="s">
        <v>3522</v>
      </c>
      <c r="N3016" s="106">
        <v>0.56999999999999995</v>
      </c>
      <c r="O3016" s="106">
        <v>1.4</v>
      </c>
      <c r="P3016" s="106" t="s">
        <v>2511</v>
      </c>
      <c r="Q3016" s="107" t="s">
        <v>3800</v>
      </c>
      <c r="R3016" s="107" t="s">
        <v>12</v>
      </c>
    </row>
    <row r="3017" spans="2:18" ht="20.100000000000001" customHeight="1" x14ac:dyDescent="0.4">
      <c r="B3017" s="105" t="str">
        <f t="shared" si="138"/>
        <v/>
      </c>
      <c r="C3017" s="105" t="str">
        <f t="shared" si="139"/>
        <v/>
      </c>
      <c r="D3017" s="105" t="str">
        <f t="shared" si="140"/>
        <v/>
      </c>
      <c r="E3017" s="106" t="s">
        <v>2406</v>
      </c>
      <c r="F3017" s="106" t="s">
        <v>2829</v>
      </c>
      <c r="G3017" s="106" t="s">
        <v>773</v>
      </c>
      <c r="H3017" s="106" t="s">
        <v>774</v>
      </c>
      <c r="I3017" s="106">
        <v>16</v>
      </c>
      <c r="J3017" s="106"/>
      <c r="K3017" s="106"/>
      <c r="L3017" s="106" t="s">
        <v>729</v>
      </c>
      <c r="M3017" s="106" t="s">
        <v>3522</v>
      </c>
      <c r="N3017" s="106">
        <v>0.55000000000000004</v>
      </c>
      <c r="O3017" s="106">
        <v>1.4</v>
      </c>
      <c r="P3017" s="106" t="s">
        <v>2511</v>
      </c>
      <c r="Q3017" s="107" t="s">
        <v>3801</v>
      </c>
      <c r="R3017" s="107" t="s">
        <v>12</v>
      </c>
    </row>
    <row r="3018" spans="2:18" ht="20.100000000000001" customHeight="1" x14ac:dyDescent="0.4">
      <c r="B3018" s="105" t="str">
        <f t="shared" si="138"/>
        <v/>
      </c>
      <c r="C3018" s="105" t="str">
        <f t="shared" si="139"/>
        <v/>
      </c>
      <c r="D3018" s="105" t="str">
        <f t="shared" si="140"/>
        <v/>
      </c>
      <c r="E3018" s="106" t="s">
        <v>2406</v>
      </c>
      <c r="F3018" s="106" t="s">
        <v>2829</v>
      </c>
      <c r="G3018" s="106" t="s">
        <v>773</v>
      </c>
      <c r="H3018" s="106" t="s">
        <v>774</v>
      </c>
      <c r="I3018" s="106">
        <v>15</v>
      </c>
      <c r="J3018" s="106"/>
      <c r="K3018" s="106"/>
      <c r="L3018" s="106" t="s">
        <v>733</v>
      </c>
      <c r="M3018" s="106" t="s">
        <v>3522</v>
      </c>
      <c r="N3018" s="106">
        <v>0.55000000000000004</v>
      </c>
      <c r="O3018" s="106">
        <v>1.4</v>
      </c>
      <c r="P3018" s="106" t="s">
        <v>2511</v>
      </c>
      <c r="Q3018" s="107" t="s">
        <v>3802</v>
      </c>
      <c r="R3018" s="107" t="s">
        <v>12</v>
      </c>
    </row>
    <row r="3019" spans="2:18" ht="20.100000000000001" customHeight="1" x14ac:dyDescent="0.4">
      <c r="B3019" s="105" t="str">
        <f t="shared" si="138"/>
        <v/>
      </c>
      <c r="C3019" s="105" t="str">
        <f t="shared" si="139"/>
        <v/>
      </c>
      <c r="D3019" s="105" t="str">
        <f t="shared" si="140"/>
        <v/>
      </c>
      <c r="E3019" s="106" t="s">
        <v>2406</v>
      </c>
      <c r="F3019" s="106" t="s">
        <v>2829</v>
      </c>
      <c r="G3019" s="106" t="s">
        <v>773</v>
      </c>
      <c r="H3019" s="106" t="s">
        <v>1266</v>
      </c>
      <c r="I3019" s="106">
        <v>15</v>
      </c>
      <c r="J3019" s="106"/>
      <c r="K3019" s="106"/>
      <c r="L3019" s="106" t="s">
        <v>729</v>
      </c>
      <c r="M3019" s="106" t="s">
        <v>3522</v>
      </c>
      <c r="N3019" s="106">
        <v>0.54</v>
      </c>
      <c r="O3019" s="106">
        <v>1.4</v>
      </c>
      <c r="P3019" s="106" t="s">
        <v>2511</v>
      </c>
      <c r="Q3019" s="107" t="s">
        <v>3803</v>
      </c>
      <c r="R3019" s="107" t="s">
        <v>12</v>
      </c>
    </row>
    <row r="3020" spans="2:18" ht="20.100000000000001" customHeight="1" x14ac:dyDescent="0.4">
      <c r="B3020" s="105" t="str">
        <f t="shared" si="138"/>
        <v/>
      </c>
      <c r="C3020" s="105" t="str">
        <f t="shared" si="139"/>
        <v/>
      </c>
      <c r="D3020" s="105" t="str">
        <f t="shared" si="140"/>
        <v/>
      </c>
      <c r="E3020" s="106" t="s">
        <v>2406</v>
      </c>
      <c r="F3020" s="106" t="s">
        <v>2829</v>
      </c>
      <c r="G3020" s="106" t="s">
        <v>778</v>
      </c>
      <c r="H3020" s="106" t="s">
        <v>779</v>
      </c>
      <c r="I3020" s="106">
        <v>16</v>
      </c>
      <c r="J3020" s="106"/>
      <c r="K3020" s="106"/>
      <c r="L3020" s="106" t="s">
        <v>729</v>
      </c>
      <c r="M3020" s="106" t="s">
        <v>3522</v>
      </c>
      <c r="N3020" s="106">
        <v>0.54</v>
      </c>
      <c r="O3020" s="106">
        <v>1.4</v>
      </c>
      <c r="P3020" s="106" t="s">
        <v>2511</v>
      </c>
      <c r="Q3020" s="107" t="s">
        <v>3804</v>
      </c>
      <c r="R3020" s="107" t="s">
        <v>12</v>
      </c>
    </row>
    <row r="3021" spans="2:18" ht="20.100000000000001" customHeight="1" x14ac:dyDescent="0.4">
      <c r="B3021" s="105" t="str">
        <f t="shared" si="138"/>
        <v/>
      </c>
      <c r="C3021" s="105" t="str">
        <f t="shared" si="139"/>
        <v/>
      </c>
      <c r="D3021" s="105" t="str">
        <f t="shared" si="140"/>
        <v/>
      </c>
      <c r="E3021" s="106" t="s">
        <v>2406</v>
      </c>
      <c r="F3021" s="106" t="s">
        <v>2829</v>
      </c>
      <c r="G3021" s="106" t="s">
        <v>778</v>
      </c>
      <c r="H3021" s="106" t="s">
        <v>779</v>
      </c>
      <c r="I3021" s="106">
        <v>15</v>
      </c>
      <c r="J3021" s="106"/>
      <c r="K3021" s="106"/>
      <c r="L3021" s="106" t="s">
        <v>733</v>
      </c>
      <c r="M3021" s="106" t="s">
        <v>3522</v>
      </c>
      <c r="N3021" s="106">
        <v>0.54</v>
      </c>
      <c r="O3021" s="106">
        <v>1.4</v>
      </c>
      <c r="P3021" s="106" t="s">
        <v>2511</v>
      </c>
      <c r="Q3021" s="107" t="s">
        <v>3805</v>
      </c>
      <c r="R3021" s="107" t="s">
        <v>12</v>
      </c>
    </row>
    <row r="3022" spans="2:18" ht="20.100000000000001" customHeight="1" x14ac:dyDescent="0.4">
      <c r="B3022" s="105" t="str">
        <f t="shared" si="138"/>
        <v/>
      </c>
      <c r="C3022" s="105" t="str">
        <f t="shared" si="139"/>
        <v/>
      </c>
      <c r="D3022" s="105" t="str">
        <f t="shared" si="140"/>
        <v/>
      </c>
      <c r="E3022" s="106" t="s">
        <v>2406</v>
      </c>
      <c r="F3022" s="106" t="s">
        <v>2829</v>
      </c>
      <c r="G3022" s="106" t="s">
        <v>778</v>
      </c>
      <c r="H3022" s="106" t="s">
        <v>1269</v>
      </c>
      <c r="I3022" s="106">
        <v>15</v>
      </c>
      <c r="J3022" s="106"/>
      <c r="K3022" s="106"/>
      <c r="L3022" s="106" t="s">
        <v>729</v>
      </c>
      <c r="M3022" s="106" t="s">
        <v>3522</v>
      </c>
      <c r="N3022" s="106">
        <v>0.54</v>
      </c>
      <c r="O3022" s="106">
        <v>1.4</v>
      </c>
      <c r="P3022" s="106" t="s">
        <v>2511</v>
      </c>
      <c r="Q3022" s="107" t="s">
        <v>3806</v>
      </c>
      <c r="R3022" s="107" t="s">
        <v>12</v>
      </c>
    </row>
    <row r="3023" spans="2:18" ht="20.100000000000001" customHeight="1" x14ac:dyDescent="0.4">
      <c r="B3023" s="105" t="str">
        <f t="shared" si="138"/>
        <v/>
      </c>
      <c r="C3023" s="105" t="str">
        <f t="shared" si="139"/>
        <v/>
      </c>
      <c r="D3023" s="105" t="str">
        <f t="shared" si="140"/>
        <v/>
      </c>
      <c r="E3023" s="106" t="s">
        <v>2406</v>
      </c>
      <c r="F3023" s="106" t="s">
        <v>2829</v>
      </c>
      <c r="G3023" s="106" t="s">
        <v>782</v>
      </c>
      <c r="H3023" s="106" t="s">
        <v>783</v>
      </c>
      <c r="I3023" s="106">
        <v>16</v>
      </c>
      <c r="J3023" s="106"/>
      <c r="K3023" s="106"/>
      <c r="L3023" s="106" t="s">
        <v>729</v>
      </c>
      <c r="M3023" s="106" t="s">
        <v>3522</v>
      </c>
      <c r="N3023" s="106">
        <v>0.39</v>
      </c>
      <c r="O3023" s="106">
        <v>1.4</v>
      </c>
      <c r="P3023" s="106" t="s">
        <v>2511</v>
      </c>
      <c r="Q3023" s="107" t="s">
        <v>3807</v>
      </c>
      <c r="R3023" s="107" t="s">
        <v>12</v>
      </c>
    </row>
    <row r="3024" spans="2:18" ht="20.100000000000001" customHeight="1" x14ac:dyDescent="0.4">
      <c r="B3024" s="105" t="str">
        <f t="shared" ref="B3024:B3087" si="141">IF(OR($C$10="",$C$11=""),"",IFERROR(IF(AND($U$22&lt;&gt;R3024,$V$22&lt;&gt;R3024),"－",IF(AND(COUNTIF($C$10,"*樹脂スペーサー*")&gt;0,OR(M3024="空気",F3024="一般",F3024="一般ＰＧ")),"－",IF(AND($W$25&gt;0,$W$25&gt;=O3024),$U$25,IF(AND($W$26&gt;0,$W$26&gt;=O3024),$U$26,IF(AND($W$27&gt;0,$W$27&gt;=O3024),$U$27,IF(AND($W$28&gt;0,$W$28&gt;=O3024),$U$28,IF(AND($W$29&gt;0,$W$29&gt;=O3024),$U$29,IF(AND($W$30&gt;0,$W$30&gt;=O3024),$U$30,IF(AND($W$31&gt;0,$W$31&gt;=O3024),$U$31,"－"))))))))),"－"))</f>
        <v/>
      </c>
      <c r="C3024" s="105" t="str">
        <f t="shared" ref="C3024:C3087" si="142">IF(B3024="","",IF(B3024&lt;&gt;"－",VLOOKUP(B3024,$U$25:$V$31,2,FALSE),"－"))</f>
        <v/>
      </c>
      <c r="D3024" s="105" t="str">
        <f t="shared" ref="D3024:D3087" si="143">IF($H$9="","",IF($V$38&lt;&gt;"断熱等","－",IF(AND(COUNTIF($V$34,"*樹脂スペーサー*")&gt;0,OR(M3024="空気",F3024="一般",F3024="一般ＰＧ")),"－",IF(AND($V$35&lt;&gt;R3024,$W$35&lt;&gt;R3024),"－",IF(MID($H$9,10,1)="Z",IF(N3024&lt;=0.65,"○","－"),IF($V$36&gt;=O3024,"○","－"))))))</f>
        <v/>
      </c>
      <c r="E3024" s="106" t="s">
        <v>2406</v>
      </c>
      <c r="F3024" s="106" t="s">
        <v>2829</v>
      </c>
      <c r="G3024" s="106" t="s">
        <v>782</v>
      </c>
      <c r="H3024" s="106" t="s">
        <v>783</v>
      </c>
      <c r="I3024" s="106">
        <v>15</v>
      </c>
      <c r="J3024" s="106"/>
      <c r="K3024" s="106"/>
      <c r="L3024" s="106" t="s">
        <v>733</v>
      </c>
      <c r="M3024" s="106" t="s">
        <v>3522</v>
      </c>
      <c r="N3024" s="106">
        <v>0.39</v>
      </c>
      <c r="O3024" s="106">
        <v>1.4</v>
      </c>
      <c r="P3024" s="106" t="s">
        <v>2511</v>
      </c>
      <c r="Q3024" s="107" t="s">
        <v>3808</v>
      </c>
      <c r="R3024" s="107" t="s">
        <v>12</v>
      </c>
    </row>
    <row r="3025" spans="2:18" ht="20.100000000000001" customHeight="1" x14ac:dyDescent="0.4">
      <c r="B3025" s="105" t="str">
        <f t="shared" si="141"/>
        <v/>
      </c>
      <c r="C3025" s="105" t="str">
        <f t="shared" si="142"/>
        <v/>
      </c>
      <c r="D3025" s="105" t="str">
        <f t="shared" si="143"/>
        <v/>
      </c>
      <c r="E3025" s="106" t="s">
        <v>2406</v>
      </c>
      <c r="F3025" s="106" t="s">
        <v>2829</v>
      </c>
      <c r="G3025" s="106" t="s">
        <v>2477</v>
      </c>
      <c r="H3025" s="106" t="s">
        <v>729</v>
      </c>
      <c r="I3025" s="106">
        <v>16</v>
      </c>
      <c r="J3025" s="106"/>
      <c r="K3025" s="106"/>
      <c r="L3025" s="106" t="s">
        <v>2478</v>
      </c>
      <c r="M3025" s="106" t="s">
        <v>3522</v>
      </c>
      <c r="N3025" s="106">
        <v>0.54</v>
      </c>
      <c r="O3025" s="106">
        <v>1.4</v>
      </c>
      <c r="P3025" s="106" t="s">
        <v>2511</v>
      </c>
      <c r="Q3025" s="107" t="s">
        <v>3809</v>
      </c>
      <c r="R3025" s="107" t="s">
        <v>12</v>
      </c>
    </row>
    <row r="3026" spans="2:18" ht="20.100000000000001" customHeight="1" x14ac:dyDescent="0.4">
      <c r="B3026" s="105" t="str">
        <f t="shared" si="141"/>
        <v/>
      </c>
      <c r="C3026" s="105" t="str">
        <f t="shared" si="142"/>
        <v/>
      </c>
      <c r="D3026" s="105" t="str">
        <f t="shared" si="143"/>
        <v/>
      </c>
      <c r="E3026" s="106" t="s">
        <v>2406</v>
      </c>
      <c r="F3026" s="106" t="s">
        <v>2829</v>
      </c>
      <c r="G3026" s="106" t="s">
        <v>2477</v>
      </c>
      <c r="H3026" s="106" t="s">
        <v>733</v>
      </c>
      <c r="I3026" s="106">
        <v>16</v>
      </c>
      <c r="J3026" s="106"/>
      <c r="K3026" s="106"/>
      <c r="L3026" s="106" t="s">
        <v>2478</v>
      </c>
      <c r="M3026" s="106" t="s">
        <v>3522</v>
      </c>
      <c r="N3026" s="106">
        <v>0.53</v>
      </c>
      <c r="O3026" s="106">
        <v>1.4</v>
      </c>
      <c r="P3026" s="106" t="s">
        <v>2511</v>
      </c>
      <c r="Q3026" s="107" t="s">
        <v>3810</v>
      </c>
      <c r="R3026" s="107" t="s">
        <v>12</v>
      </c>
    </row>
    <row r="3027" spans="2:18" ht="20.100000000000001" customHeight="1" x14ac:dyDescent="0.4">
      <c r="B3027" s="105" t="str">
        <f t="shared" si="141"/>
        <v/>
      </c>
      <c r="C3027" s="105" t="str">
        <f t="shared" si="142"/>
        <v/>
      </c>
      <c r="D3027" s="105" t="str">
        <f t="shared" si="143"/>
        <v/>
      </c>
      <c r="E3027" s="106" t="s">
        <v>2406</v>
      </c>
      <c r="F3027" s="106" t="s">
        <v>2829</v>
      </c>
      <c r="G3027" s="106" t="s">
        <v>2477</v>
      </c>
      <c r="H3027" s="106" t="s">
        <v>765</v>
      </c>
      <c r="I3027" s="106">
        <v>16</v>
      </c>
      <c r="J3027" s="106"/>
      <c r="K3027" s="106"/>
      <c r="L3027" s="106" t="s">
        <v>2478</v>
      </c>
      <c r="M3027" s="106" t="s">
        <v>3522</v>
      </c>
      <c r="N3027" s="106">
        <v>0.53</v>
      </c>
      <c r="O3027" s="106">
        <v>1.4</v>
      </c>
      <c r="P3027" s="106" t="s">
        <v>2511</v>
      </c>
      <c r="Q3027" s="107" t="s">
        <v>3811</v>
      </c>
      <c r="R3027" s="107" t="s">
        <v>12</v>
      </c>
    </row>
    <row r="3028" spans="2:18" ht="20.100000000000001" customHeight="1" x14ac:dyDescent="0.4">
      <c r="B3028" s="105" t="str">
        <f t="shared" si="141"/>
        <v/>
      </c>
      <c r="C3028" s="105" t="str">
        <f t="shared" si="142"/>
        <v/>
      </c>
      <c r="D3028" s="105" t="str">
        <f t="shared" si="143"/>
        <v/>
      </c>
      <c r="E3028" s="106" t="s">
        <v>2406</v>
      </c>
      <c r="F3028" s="106" t="s">
        <v>2829</v>
      </c>
      <c r="G3028" s="106" t="s">
        <v>2482</v>
      </c>
      <c r="H3028" s="106" t="s">
        <v>729</v>
      </c>
      <c r="I3028" s="106">
        <v>16</v>
      </c>
      <c r="J3028" s="106"/>
      <c r="K3028" s="106"/>
      <c r="L3028" s="106" t="s">
        <v>2483</v>
      </c>
      <c r="M3028" s="106" t="s">
        <v>3522</v>
      </c>
      <c r="N3028" s="106">
        <v>0.54</v>
      </c>
      <c r="O3028" s="106">
        <v>1.4</v>
      </c>
      <c r="P3028" s="106" t="s">
        <v>2511</v>
      </c>
      <c r="Q3028" s="107" t="s">
        <v>3812</v>
      </c>
      <c r="R3028" s="107" t="s">
        <v>12</v>
      </c>
    </row>
    <row r="3029" spans="2:18" ht="20.100000000000001" customHeight="1" x14ac:dyDescent="0.4">
      <c r="B3029" s="105" t="str">
        <f t="shared" si="141"/>
        <v/>
      </c>
      <c r="C3029" s="105" t="str">
        <f t="shared" si="142"/>
        <v/>
      </c>
      <c r="D3029" s="105" t="str">
        <f t="shared" si="143"/>
        <v/>
      </c>
      <c r="E3029" s="106" t="s">
        <v>2406</v>
      </c>
      <c r="F3029" s="106" t="s">
        <v>2829</v>
      </c>
      <c r="G3029" s="106" t="s">
        <v>2482</v>
      </c>
      <c r="H3029" s="106" t="s">
        <v>733</v>
      </c>
      <c r="I3029" s="106">
        <v>16</v>
      </c>
      <c r="J3029" s="106"/>
      <c r="K3029" s="106"/>
      <c r="L3029" s="106" t="s">
        <v>2483</v>
      </c>
      <c r="M3029" s="106" t="s">
        <v>3522</v>
      </c>
      <c r="N3029" s="106">
        <v>0.53</v>
      </c>
      <c r="O3029" s="106">
        <v>1.4</v>
      </c>
      <c r="P3029" s="106" t="s">
        <v>2511</v>
      </c>
      <c r="Q3029" s="107" t="s">
        <v>3813</v>
      </c>
      <c r="R3029" s="107" t="s">
        <v>12</v>
      </c>
    </row>
    <row r="3030" spans="2:18" ht="20.100000000000001" customHeight="1" x14ac:dyDescent="0.4">
      <c r="B3030" s="105" t="str">
        <f t="shared" si="141"/>
        <v/>
      </c>
      <c r="C3030" s="105" t="str">
        <f t="shared" si="142"/>
        <v/>
      </c>
      <c r="D3030" s="105" t="str">
        <f t="shared" si="143"/>
        <v/>
      </c>
      <c r="E3030" s="106" t="s">
        <v>2406</v>
      </c>
      <c r="F3030" s="106" t="s">
        <v>2829</v>
      </c>
      <c r="G3030" s="106" t="s">
        <v>2482</v>
      </c>
      <c r="H3030" s="106" t="s">
        <v>765</v>
      </c>
      <c r="I3030" s="106">
        <v>16</v>
      </c>
      <c r="J3030" s="106"/>
      <c r="K3030" s="106"/>
      <c r="L3030" s="106" t="s">
        <v>2483</v>
      </c>
      <c r="M3030" s="106" t="s">
        <v>3522</v>
      </c>
      <c r="N3030" s="106">
        <v>0.53</v>
      </c>
      <c r="O3030" s="106">
        <v>1.4</v>
      </c>
      <c r="P3030" s="106" t="s">
        <v>2511</v>
      </c>
      <c r="Q3030" s="107" t="s">
        <v>3814</v>
      </c>
      <c r="R3030" s="107" t="s">
        <v>12</v>
      </c>
    </row>
    <row r="3031" spans="2:18" ht="20.100000000000001" customHeight="1" x14ac:dyDescent="0.4">
      <c r="B3031" s="105" t="str">
        <f t="shared" si="141"/>
        <v/>
      </c>
      <c r="C3031" s="105" t="str">
        <f t="shared" si="142"/>
        <v/>
      </c>
      <c r="D3031" s="105" t="str">
        <f t="shared" si="143"/>
        <v/>
      </c>
      <c r="E3031" s="106" t="s">
        <v>2406</v>
      </c>
      <c r="F3031" s="106" t="s">
        <v>2829</v>
      </c>
      <c r="G3031" s="106" t="s">
        <v>2437</v>
      </c>
      <c r="H3031" s="106" t="s">
        <v>2438</v>
      </c>
      <c r="I3031" s="106">
        <v>16</v>
      </c>
      <c r="J3031" s="106"/>
      <c r="K3031" s="106"/>
      <c r="L3031" s="106" t="s">
        <v>729</v>
      </c>
      <c r="M3031" s="106" t="s">
        <v>3522</v>
      </c>
      <c r="N3031" s="106">
        <v>0.52</v>
      </c>
      <c r="O3031" s="106">
        <v>1.4</v>
      </c>
      <c r="P3031" s="106" t="s">
        <v>2511</v>
      </c>
      <c r="Q3031" s="107" t="s">
        <v>3815</v>
      </c>
      <c r="R3031" s="107" t="s">
        <v>12</v>
      </c>
    </row>
    <row r="3032" spans="2:18" ht="20.100000000000001" customHeight="1" x14ac:dyDescent="0.4">
      <c r="B3032" s="105" t="str">
        <f t="shared" si="141"/>
        <v/>
      </c>
      <c r="C3032" s="105" t="str">
        <f t="shared" si="142"/>
        <v/>
      </c>
      <c r="D3032" s="105" t="str">
        <f t="shared" si="143"/>
        <v/>
      </c>
      <c r="E3032" s="106" t="s">
        <v>2406</v>
      </c>
      <c r="F3032" s="106" t="s">
        <v>2829</v>
      </c>
      <c r="G3032" s="106" t="s">
        <v>2437</v>
      </c>
      <c r="H3032" s="106" t="s">
        <v>2438</v>
      </c>
      <c r="I3032" s="106">
        <v>15</v>
      </c>
      <c r="J3032" s="106"/>
      <c r="K3032" s="106"/>
      <c r="L3032" s="106" t="s">
        <v>733</v>
      </c>
      <c r="M3032" s="106" t="s">
        <v>3522</v>
      </c>
      <c r="N3032" s="106">
        <v>0.52</v>
      </c>
      <c r="O3032" s="106">
        <v>1.4</v>
      </c>
      <c r="P3032" s="106" t="s">
        <v>2511</v>
      </c>
      <c r="Q3032" s="107" t="s">
        <v>3816</v>
      </c>
      <c r="R3032" s="107" t="s">
        <v>12</v>
      </c>
    </row>
    <row r="3033" spans="2:18" ht="20.100000000000001" customHeight="1" x14ac:dyDescent="0.4">
      <c r="B3033" s="105" t="str">
        <f t="shared" si="141"/>
        <v/>
      </c>
      <c r="C3033" s="105" t="str">
        <f t="shared" si="142"/>
        <v/>
      </c>
      <c r="D3033" s="105" t="str">
        <f t="shared" si="143"/>
        <v/>
      </c>
      <c r="E3033" s="106" t="s">
        <v>2406</v>
      </c>
      <c r="F3033" s="106" t="s">
        <v>2829</v>
      </c>
      <c r="G3033" s="106" t="s">
        <v>2442</v>
      </c>
      <c r="H3033" s="106" t="s">
        <v>2443</v>
      </c>
      <c r="I3033" s="106">
        <v>16</v>
      </c>
      <c r="J3033" s="106"/>
      <c r="K3033" s="106"/>
      <c r="L3033" s="106" t="s">
        <v>729</v>
      </c>
      <c r="M3033" s="106" t="s">
        <v>3522</v>
      </c>
      <c r="N3033" s="106">
        <v>0.52</v>
      </c>
      <c r="O3033" s="106">
        <v>1.4</v>
      </c>
      <c r="P3033" s="106" t="s">
        <v>2511</v>
      </c>
      <c r="Q3033" s="107" t="s">
        <v>3817</v>
      </c>
      <c r="R3033" s="107" t="s">
        <v>12</v>
      </c>
    </row>
    <row r="3034" spans="2:18" ht="20.100000000000001" customHeight="1" x14ac:dyDescent="0.4">
      <c r="B3034" s="105" t="str">
        <f t="shared" si="141"/>
        <v/>
      </c>
      <c r="C3034" s="105" t="str">
        <f t="shared" si="142"/>
        <v/>
      </c>
      <c r="D3034" s="105" t="str">
        <f t="shared" si="143"/>
        <v/>
      </c>
      <c r="E3034" s="106" t="s">
        <v>2406</v>
      </c>
      <c r="F3034" s="106" t="s">
        <v>2829</v>
      </c>
      <c r="G3034" s="106" t="s">
        <v>2442</v>
      </c>
      <c r="H3034" s="106" t="s">
        <v>2443</v>
      </c>
      <c r="I3034" s="106">
        <v>15</v>
      </c>
      <c r="J3034" s="106"/>
      <c r="K3034" s="106"/>
      <c r="L3034" s="106" t="s">
        <v>733</v>
      </c>
      <c r="M3034" s="106" t="s">
        <v>3522</v>
      </c>
      <c r="N3034" s="106">
        <v>0.52</v>
      </c>
      <c r="O3034" s="106">
        <v>1.4</v>
      </c>
      <c r="P3034" s="106" t="s">
        <v>2511</v>
      </c>
      <c r="Q3034" s="107" t="s">
        <v>3818</v>
      </c>
      <c r="R3034" s="107" t="s">
        <v>12</v>
      </c>
    </row>
    <row r="3035" spans="2:18" ht="20.100000000000001" customHeight="1" x14ac:dyDescent="0.4">
      <c r="B3035" s="105" t="str">
        <f t="shared" si="141"/>
        <v/>
      </c>
      <c r="C3035" s="105" t="str">
        <f t="shared" si="142"/>
        <v/>
      </c>
      <c r="D3035" s="105" t="str">
        <f t="shared" si="143"/>
        <v/>
      </c>
      <c r="E3035" s="106" t="s">
        <v>2406</v>
      </c>
      <c r="F3035" s="106" t="s">
        <v>2829</v>
      </c>
      <c r="G3035" s="106" t="s">
        <v>697</v>
      </c>
      <c r="H3035" s="106" t="s">
        <v>729</v>
      </c>
      <c r="I3035" s="106">
        <v>16</v>
      </c>
      <c r="J3035" s="106"/>
      <c r="K3035" s="106"/>
      <c r="L3035" s="106" t="s">
        <v>707</v>
      </c>
      <c r="M3035" s="106" t="s">
        <v>3522</v>
      </c>
      <c r="N3035" s="106">
        <v>0.54</v>
      </c>
      <c r="O3035" s="106">
        <v>1.4</v>
      </c>
      <c r="P3035" s="106" t="s">
        <v>2511</v>
      </c>
      <c r="Q3035" s="107" t="s">
        <v>3819</v>
      </c>
      <c r="R3035" s="107" t="s">
        <v>12</v>
      </c>
    </row>
    <row r="3036" spans="2:18" ht="20.100000000000001" customHeight="1" x14ac:dyDescent="0.4">
      <c r="B3036" s="105" t="str">
        <f t="shared" si="141"/>
        <v/>
      </c>
      <c r="C3036" s="105" t="str">
        <f t="shared" si="142"/>
        <v/>
      </c>
      <c r="D3036" s="105" t="str">
        <f t="shared" si="143"/>
        <v/>
      </c>
      <c r="E3036" s="106" t="s">
        <v>2406</v>
      </c>
      <c r="F3036" s="106" t="s">
        <v>2829</v>
      </c>
      <c r="G3036" s="106" t="s">
        <v>697</v>
      </c>
      <c r="H3036" s="106" t="s">
        <v>729</v>
      </c>
      <c r="I3036" s="106">
        <v>16</v>
      </c>
      <c r="J3036" s="106"/>
      <c r="K3036" s="106"/>
      <c r="L3036" s="106" t="s">
        <v>1817</v>
      </c>
      <c r="M3036" s="106" t="s">
        <v>3522</v>
      </c>
      <c r="N3036" s="106">
        <v>0.54</v>
      </c>
      <c r="O3036" s="106">
        <v>1.4</v>
      </c>
      <c r="P3036" s="106" t="s">
        <v>2511</v>
      </c>
      <c r="Q3036" s="107" t="s">
        <v>3820</v>
      </c>
      <c r="R3036" s="107" t="s">
        <v>12</v>
      </c>
    </row>
    <row r="3037" spans="2:18" ht="20.100000000000001" customHeight="1" x14ac:dyDescent="0.4">
      <c r="B3037" s="105" t="str">
        <f t="shared" si="141"/>
        <v/>
      </c>
      <c r="C3037" s="105" t="str">
        <f t="shared" si="142"/>
        <v/>
      </c>
      <c r="D3037" s="105" t="str">
        <f t="shared" si="143"/>
        <v/>
      </c>
      <c r="E3037" s="106" t="s">
        <v>2406</v>
      </c>
      <c r="F3037" s="106" t="s">
        <v>2829</v>
      </c>
      <c r="G3037" s="106" t="s">
        <v>697</v>
      </c>
      <c r="H3037" s="106" t="s">
        <v>733</v>
      </c>
      <c r="I3037" s="106">
        <v>16</v>
      </c>
      <c r="J3037" s="106"/>
      <c r="K3037" s="106"/>
      <c r="L3037" s="106" t="s">
        <v>1817</v>
      </c>
      <c r="M3037" s="106" t="s">
        <v>3522</v>
      </c>
      <c r="N3037" s="106">
        <v>0.53</v>
      </c>
      <c r="O3037" s="106">
        <v>1.4</v>
      </c>
      <c r="P3037" s="106" t="s">
        <v>2511</v>
      </c>
      <c r="Q3037" s="107" t="s">
        <v>3821</v>
      </c>
      <c r="R3037" s="107" t="s">
        <v>12</v>
      </c>
    </row>
    <row r="3038" spans="2:18" ht="20.100000000000001" customHeight="1" x14ac:dyDescent="0.4">
      <c r="B3038" s="105" t="str">
        <f t="shared" si="141"/>
        <v/>
      </c>
      <c r="C3038" s="105" t="str">
        <f t="shared" si="142"/>
        <v/>
      </c>
      <c r="D3038" s="105" t="str">
        <f t="shared" si="143"/>
        <v/>
      </c>
      <c r="E3038" s="106" t="s">
        <v>2406</v>
      </c>
      <c r="F3038" s="106" t="s">
        <v>2829</v>
      </c>
      <c r="G3038" s="106" t="s">
        <v>697</v>
      </c>
      <c r="H3038" s="106" t="s">
        <v>733</v>
      </c>
      <c r="I3038" s="106">
        <v>16</v>
      </c>
      <c r="J3038" s="106"/>
      <c r="K3038" s="106"/>
      <c r="L3038" s="106" t="s">
        <v>1027</v>
      </c>
      <c r="M3038" s="106" t="s">
        <v>3522</v>
      </c>
      <c r="N3038" s="106">
        <v>0.53</v>
      </c>
      <c r="O3038" s="106">
        <v>1.4</v>
      </c>
      <c r="P3038" s="106" t="s">
        <v>2511</v>
      </c>
      <c r="Q3038" s="107" t="s">
        <v>3822</v>
      </c>
      <c r="R3038" s="107" t="s">
        <v>12</v>
      </c>
    </row>
    <row r="3039" spans="2:18" ht="20.100000000000001" customHeight="1" x14ac:dyDescent="0.4">
      <c r="B3039" s="105" t="str">
        <f t="shared" si="141"/>
        <v/>
      </c>
      <c r="C3039" s="105" t="str">
        <f t="shared" si="142"/>
        <v/>
      </c>
      <c r="D3039" s="105" t="str">
        <f t="shared" si="143"/>
        <v/>
      </c>
      <c r="E3039" s="106" t="s">
        <v>2406</v>
      </c>
      <c r="F3039" s="106" t="s">
        <v>2829</v>
      </c>
      <c r="G3039" s="106" t="s">
        <v>697</v>
      </c>
      <c r="H3039" s="106" t="s">
        <v>765</v>
      </c>
      <c r="I3039" s="106">
        <v>16</v>
      </c>
      <c r="J3039" s="106"/>
      <c r="K3039" s="106"/>
      <c r="L3039" s="106" t="s">
        <v>1027</v>
      </c>
      <c r="M3039" s="106" t="s">
        <v>3522</v>
      </c>
      <c r="N3039" s="106">
        <v>0.53</v>
      </c>
      <c r="O3039" s="106">
        <v>1.4</v>
      </c>
      <c r="P3039" s="106" t="s">
        <v>2511</v>
      </c>
      <c r="Q3039" s="107" t="s">
        <v>3823</v>
      </c>
      <c r="R3039" s="107" t="s">
        <v>12</v>
      </c>
    </row>
    <row r="3040" spans="2:18" ht="20.100000000000001" customHeight="1" x14ac:dyDescent="0.4">
      <c r="B3040" s="105" t="str">
        <f t="shared" si="141"/>
        <v/>
      </c>
      <c r="C3040" s="105" t="str">
        <f t="shared" si="142"/>
        <v/>
      </c>
      <c r="D3040" s="105" t="str">
        <f t="shared" si="143"/>
        <v/>
      </c>
      <c r="E3040" s="106" t="s">
        <v>2406</v>
      </c>
      <c r="F3040" s="106" t="s">
        <v>2829</v>
      </c>
      <c r="G3040" s="106" t="s">
        <v>697</v>
      </c>
      <c r="H3040" s="106" t="s">
        <v>765</v>
      </c>
      <c r="I3040" s="106">
        <v>15</v>
      </c>
      <c r="J3040" s="106"/>
      <c r="K3040" s="106"/>
      <c r="L3040" s="106" t="s">
        <v>1389</v>
      </c>
      <c r="M3040" s="106" t="s">
        <v>3522</v>
      </c>
      <c r="N3040" s="106">
        <v>0.53</v>
      </c>
      <c r="O3040" s="106">
        <v>1.4</v>
      </c>
      <c r="P3040" s="106" t="s">
        <v>2511</v>
      </c>
      <c r="Q3040" s="107" t="s">
        <v>3824</v>
      </c>
      <c r="R3040" s="107" t="s">
        <v>12</v>
      </c>
    </row>
    <row r="3041" spans="2:18" ht="20.100000000000001" customHeight="1" x14ac:dyDescent="0.4">
      <c r="B3041" s="105" t="str">
        <f t="shared" si="141"/>
        <v/>
      </c>
      <c r="C3041" s="105" t="str">
        <f t="shared" si="142"/>
        <v/>
      </c>
      <c r="D3041" s="105" t="str">
        <f t="shared" si="143"/>
        <v/>
      </c>
      <c r="E3041" s="106" t="s">
        <v>2406</v>
      </c>
      <c r="F3041" s="106" t="s">
        <v>2829</v>
      </c>
      <c r="G3041" s="106" t="s">
        <v>710</v>
      </c>
      <c r="H3041" s="106" t="s">
        <v>729</v>
      </c>
      <c r="I3041" s="106">
        <v>16</v>
      </c>
      <c r="J3041" s="106"/>
      <c r="K3041" s="106"/>
      <c r="L3041" s="106" t="s">
        <v>711</v>
      </c>
      <c r="M3041" s="106" t="s">
        <v>3522</v>
      </c>
      <c r="N3041" s="106">
        <v>0.54</v>
      </c>
      <c r="O3041" s="106">
        <v>1.4</v>
      </c>
      <c r="P3041" s="106" t="s">
        <v>2511</v>
      </c>
      <c r="Q3041" s="107" t="s">
        <v>3825</v>
      </c>
      <c r="R3041" s="107" t="s">
        <v>12</v>
      </c>
    </row>
    <row r="3042" spans="2:18" ht="20.100000000000001" customHeight="1" x14ac:dyDescent="0.4">
      <c r="B3042" s="105" t="str">
        <f t="shared" si="141"/>
        <v/>
      </c>
      <c r="C3042" s="105" t="str">
        <f t="shared" si="142"/>
        <v/>
      </c>
      <c r="D3042" s="105" t="str">
        <f t="shared" si="143"/>
        <v/>
      </c>
      <c r="E3042" s="106" t="s">
        <v>2406</v>
      </c>
      <c r="F3042" s="106" t="s">
        <v>2829</v>
      </c>
      <c r="G3042" s="106" t="s">
        <v>710</v>
      </c>
      <c r="H3042" s="106" t="s">
        <v>733</v>
      </c>
      <c r="I3042" s="106">
        <v>16</v>
      </c>
      <c r="J3042" s="106"/>
      <c r="K3042" s="106"/>
      <c r="L3042" s="106" t="s">
        <v>711</v>
      </c>
      <c r="M3042" s="106" t="s">
        <v>3522</v>
      </c>
      <c r="N3042" s="106">
        <v>0.53</v>
      </c>
      <c r="O3042" s="106">
        <v>1.4</v>
      </c>
      <c r="P3042" s="106" t="s">
        <v>2511</v>
      </c>
      <c r="Q3042" s="107" t="s">
        <v>3826</v>
      </c>
      <c r="R3042" s="107" t="s">
        <v>12</v>
      </c>
    </row>
    <row r="3043" spans="2:18" ht="20.100000000000001" customHeight="1" x14ac:dyDescent="0.4">
      <c r="B3043" s="105" t="str">
        <f t="shared" si="141"/>
        <v/>
      </c>
      <c r="C3043" s="105" t="str">
        <f t="shared" si="142"/>
        <v/>
      </c>
      <c r="D3043" s="105" t="str">
        <f t="shared" si="143"/>
        <v/>
      </c>
      <c r="E3043" s="106" t="s">
        <v>2406</v>
      </c>
      <c r="F3043" s="106" t="s">
        <v>2829</v>
      </c>
      <c r="G3043" s="106" t="s">
        <v>710</v>
      </c>
      <c r="H3043" s="106" t="s">
        <v>765</v>
      </c>
      <c r="I3043" s="106">
        <v>16</v>
      </c>
      <c r="J3043" s="106"/>
      <c r="K3043" s="106"/>
      <c r="L3043" s="106" t="s">
        <v>711</v>
      </c>
      <c r="M3043" s="106" t="s">
        <v>3522</v>
      </c>
      <c r="N3043" s="106">
        <v>0.53</v>
      </c>
      <c r="O3043" s="106">
        <v>1.4</v>
      </c>
      <c r="P3043" s="106" t="s">
        <v>2511</v>
      </c>
      <c r="Q3043" s="107" t="s">
        <v>3827</v>
      </c>
      <c r="R3043" s="107" t="s">
        <v>12</v>
      </c>
    </row>
    <row r="3044" spans="2:18" ht="20.100000000000001" customHeight="1" x14ac:dyDescent="0.4">
      <c r="B3044" s="105" t="str">
        <f t="shared" si="141"/>
        <v/>
      </c>
      <c r="C3044" s="105" t="str">
        <f t="shared" si="142"/>
        <v/>
      </c>
      <c r="D3044" s="105" t="str">
        <f t="shared" si="143"/>
        <v/>
      </c>
      <c r="E3044" s="106" t="s">
        <v>2406</v>
      </c>
      <c r="F3044" s="106" t="s">
        <v>2829</v>
      </c>
      <c r="G3044" s="106" t="s">
        <v>710</v>
      </c>
      <c r="H3044" s="106" t="s">
        <v>765</v>
      </c>
      <c r="I3044" s="106">
        <v>15</v>
      </c>
      <c r="J3044" s="106"/>
      <c r="K3044" s="106"/>
      <c r="L3044" s="106" t="s">
        <v>1098</v>
      </c>
      <c r="M3044" s="106" t="s">
        <v>3522</v>
      </c>
      <c r="N3044" s="106">
        <v>0.53</v>
      </c>
      <c r="O3044" s="106">
        <v>1.4</v>
      </c>
      <c r="P3044" s="106" t="s">
        <v>2511</v>
      </c>
      <c r="Q3044" s="107" t="s">
        <v>3828</v>
      </c>
      <c r="R3044" s="107" t="s">
        <v>12</v>
      </c>
    </row>
    <row r="3045" spans="2:18" ht="20.100000000000001" customHeight="1" x14ac:dyDescent="0.4">
      <c r="B3045" s="105" t="str">
        <f t="shared" si="141"/>
        <v/>
      </c>
      <c r="C3045" s="105" t="str">
        <f t="shared" si="142"/>
        <v/>
      </c>
      <c r="D3045" s="105" t="str">
        <f t="shared" si="143"/>
        <v/>
      </c>
      <c r="E3045" s="106" t="s">
        <v>2406</v>
      </c>
      <c r="F3045" s="106" t="s">
        <v>2829</v>
      </c>
      <c r="G3045" s="106" t="s">
        <v>721</v>
      </c>
      <c r="H3045" s="106" t="s">
        <v>729</v>
      </c>
      <c r="I3045" s="106">
        <v>16</v>
      </c>
      <c r="J3045" s="106"/>
      <c r="K3045" s="106"/>
      <c r="L3045" s="106" t="s">
        <v>722</v>
      </c>
      <c r="M3045" s="106" t="s">
        <v>3522</v>
      </c>
      <c r="N3045" s="106">
        <v>0.54</v>
      </c>
      <c r="O3045" s="106">
        <v>1.4</v>
      </c>
      <c r="P3045" s="106" t="s">
        <v>2511</v>
      </c>
      <c r="Q3045" s="107" t="s">
        <v>3829</v>
      </c>
      <c r="R3045" s="107" t="s">
        <v>12</v>
      </c>
    </row>
    <row r="3046" spans="2:18" ht="20.100000000000001" customHeight="1" x14ac:dyDescent="0.4">
      <c r="B3046" s="105" t="str">
        <f t="shared" si="141"/>
        <v/>
      </c>
      <c r="C3046" s="105" t="str">
        <f t="shared" si="142"/>
        <v/>
      </c>
      <c r="D3046" s="105" t="str">
        <f t="shared" si="143"/>
        <v/>
      </c>
      <c r="E3046" s="106" t="s">
        <v>2406</v>
      </c>
      <c r="F3046" s="106" t="s">
        <v>2829</v>
      </c>
      <c r="G3046" s="106" t="s">
        <v>721</v>
      </c>
      <c r="H3046" s="106" t="s">
        <v>733</v>
      </c>
      <c r="I3046" s="106">
        <v>16</v>
      </c>
      <c r="J3046" s="106"/>
      <c r="K3046" s="106"/>
      <c r="L3046" s="106" t="s">
        <v>722</v>
      </c>
      <c r="M3046" s="106" t="s">
        <v>3522</v>
      </c>
      <c r="N3046" s="106">
        <v>0.53</v>
      </c>
      <c r="O3046" s="106">
        <v>1.4</v>
      </c>
      <c r="P3046" s="106" t="s">
        <v>2511</v>
      </c>
      <c r="Q3046" s="107" t="s">
        <v>3830</v>
      </c>
      <c r="R3046" s="107" t="s">
        <v>12</v>
      </c>
    </row>
    <row r="3047" spans="2:18" ht="20.100000000000001" customHeight="1" x14ac:dyDescent="0.4">
      <c r="B3047" s="105" t="str">
        <f t="shared" si="141"/>
        <v/>
      </c>
      <c r="C3047" s="105" t="str">
        <f t="shared" si="142"/>
        <v/>
      </c>
      <c r="D3047" s="105" t="str">
        <f t="shared" si="143"/>
        <v/>
      </c>
      <c r="E3047" s="106" t="s">
        <v>2406</v>
      </c>
      <c r="F3047" s="106" t="s">
        <v>2829</v>
      </c>
      <c r="G3047" s="106" t="s">
        <v>721</v>
      </c>
      <c r="H3047" s="106" t="s">
        <v>765</v>
      </c>
      <c r="I3047" s="106">
        <v>16</v>
      </c>
      <c r="J3047" s="106"/>
      <c r="K3047" s="106"/>
      <c r="L3047" s="106" t="s">
        <v>722</v>
      </c>
      <c r="M3047" s="106" t="s">
        <v>3522</v>
      </c>
      <c r="N3047" s="106">
        <v>0.53</v>
      </c>
      <c r="O3047" s="106">
        <v>1.4</v>
      </c>
      <c r="P3047" s="106" t="s">
        <v>2511</v>
      </c>
      <c r="Q3047" s="107" t="s">
        <v>3831</v>
      </c>
      <c r="R3047" s="107" t="s">
        <v>12</v>
      </c>
    </row>
    <row r="3048" spans="2:18" ht="20.100000000000001" customHeight="1" x14ac:dyDescent="0.4">
      <c r="B3048" s="105" t="str">
        <f t="shared" si="141"/>
        <v/>
      </c>
      <c r="C3048" s="105" t="str">
        <f t="shared" si="142"/>
        <v/>
      </c>
      <c r="D3048" s="105" t="str">
        <f t="shared" si="143"/>
        <v/>
      </c>
      <c r="E3048" s="106" t="s">
        <v>2406</v>
      </c>
      <c r="F3048" s="106" t="s">
        <v>2829</v>
      </c>
      <c r="G3048" s="106" t="s">
        <v>773</v>
      </c>
      <c r="H3048" s="106" t="s">
        <v>729</v>
      </c>
      <c r="I3048" s="106">
        <v>16</v>
      </c>
      <c r="J3048" s="106"/>
      <c r="K3048" s="106"/>
      <c r="L3048" s="106" t="s">
        <v>774</v>
      </c>
      <c r="M3048" s="106" t="s">
        <v>3522</v>
      </c>
      <c r="N3048" s="106">
        <v>0.54</v>
      </c>
      <c r="O3048" s="106">
        <v>1.4</v>
      </c>
      <c r="P3048" s="106" t="s">
        <v>2511</v>
      </c>
      <c r="Q3048" s="107" t="s">
        <v>3832</v>
      </c>
      <c r="R3048" s="107" t="s">
        <v>12</v>
      </c>
    </row>
    <row r="3049" spans="2:18" ht="20.100000000000001" customHeight="1" x14ac:dyDescent="0.4">
      <c r="B3049" s="105" t="str">
        <f t="shared" si="141"/>
        <v/>
      </c>
      <c r="C3049" s="105" t="str">
        <f t="shared" si="142"/>
        <v/>
      </c>
      <c r="D3049" s="105" t="str">
        <f t="shared" si="143"/>
        <v/>
      </c>
      <c r="E3049" s="106" t="s">
        <v>2406</v>
      </c>
      <c r="F3049" s="106" t="s">
        <v>2829</v>
      </c>
      <c r="G3049" s="106" t="s">
        <v>773</v>
      </c>
      <c r="H3049" s="106" t="s">
        <v>733</v>
      </c>
      <c r="I3049" s="106">
        <v>15</v>
      </c>
      <c r="J3049" s="106"/>
      <c r="K3049" s="106"/>
      <c r="L3049" s="106" t="s">
        <v>774</v>
      </c>
      <c r="M3049" s="106" t="s">
        <v>3522</v>
      </c>
      <c r="N3049" s="106">
        <v>0.53</v>
      </c>
      <c r="O3049" s="106">
        <v>1.4</v>
      </c>
      <c r="P3049" s="106" t="s">
        <v>2511</v>
      </c>
      <c r="Q3049" s="107" t="s">
        <v>3833</v>
      </c>
      <c r="R3049" s="107" t="s">
        <v>12</v>
      </c>
    </row>
    <row r="3050" spans="2:18" ht="20.100000000000001" customHeight="1" x14ac:dyDescent="0.4">
      <c r="B3050" s="105" t="str">
        <f t="shared" si="141"/>
        <v/>
      </c>
      <c r="C3050" s="105" t="str">
        <f t="shared" si="142"/>
        <v/>
      </c>
      <c r="D3050" s="105" t="str">
        <f t="shared" si="143"/>
        <v/>
      </c>
      <c r="E3050" s="106" t="s">
        <v>2406</v>
      </c>
      <c r="F3050" s="106" t="s">
        <v>2829</v>
      </c>
      <c r="G3050" s="106" t="s">
        <v>773</v>
      </c>
      <c r="H3050" s="106" t="s">
        <v>729</v>
      </c>
      <c r="I3050" s="106">
        <v>15</v>
      </c>
      <c r="J3050" s="106"/>
      <c r="K3050" s="106"/>
      <c r="L3050" s="106" t="s">
        <v>1266</v>
      </c>
      <c r="M3050" s="106" t="s">
        <v>3522</v>
      </c>
      <c r="N3050" s="106">
        <v>0.54</v>
      </c>
      <c r="O3050" s="106">
        <v>1.4</v>
      </c>
      <c r="P3050" s="106" t="s">
        <v>2511</v>
      </c>
      <c r="Q3050" s="107" t="s">
        <v>3834</v>
      </c>
      <c r="R3050" s="107" t="s">
        <v>12</v>
      </c>
    </row>
    <row r="3051" spans="2:18" ht="20.100000000000001" customHeight="1" x14ac:dyDescent="0.4">
      <c r="B3051" s="105" t="str">
        <f t="shared" si="141"/>
        <v/>
      </c>
      <c r="C3051" s="105" t="str">
        <f t="shared" si="142"/>
        <v/>
      </c>
      <c r="D3051" s="105" t="str">
        <f t="shared" si="143"/>
        <v/>
      </c>
      <c r="E3051" s="106" t="s">
        <v>2406</v>
      </c>
      <c r="F3051" s="106" t="s">
        <v>2829</v>
      </c>
      <c r="G3051" s="106" t="s">
        <v>778</v>
      </c>
      <c r="H3051" s="106" t="s">
        <v>729</v>
      </c>
      <c r="I3051" s="106">
        <v>16</v>
      </c>
      <c r="J3051" s="106"/>
      <c r="K3051" s="106"/>
      <c r="L3051" s="106" t="s">
        <v>779</v>
      </c>
      <c r="M3051" s="106" t="s">
        <v>3522</v>
      </c>
      <c r="N3051" s="106">
        <v>0.54</v>
      </c>
      <c r="O3051" s="106">
        <v>1.4</v>
      </c>
      <c r="P3051" s="106" t="s">
        <v>2511</v>
      </c>
      <c r="Q3051" s="107" t="s">
        <v>3835</v>
      </c>
      <c r="R3051" s="107" t="s">
        <v>12</v>
      </c>
    </row>
    <row r="3052" spans="2:18" ht="20.100000000000001" customHeight="1" x14ac:dyDescent="0.4">
      <c r="B3052" s="105" t="str">
        <f t="shared" si="141"/>
        <v/>
      </c>
      <c r="C3052" s="105" t="str">
        <f t="shared" si="142"/>
        <v/>
      </c>
      <c r="D3052" s="105" t="str">
        <f t="shared" si="143"/>
        <v/>
      </c>
      <c r="E3052" s="106" t="s">
        <v>2406</v>
      </c>
      <c r="F3052" s="106" t="s">
        <v>2829</v>
      </c>
      <c r="G3052" s="106" t="s">
        <v>778</v>
      </c>
      <c r="H3052" s="106" t="s">
        <v>733</v>
      </c>
      <c r="I3052" s="106">
        <v>15</v>
      </c>
      <c r="J3052" s="106"/>
      <c r="K3052" s="106"/>
      <c r="L3052" s="106" t="s">
        <v>779</v>
      </c>
      <c r="M3052" s="106" t="s">
        <v>3522</v>
      </c>
      <c r="N3052" s="106">
        <v>0.53</v>
      </c>
      <c r="O3052" s="106">
        <v>1.4</v>
      </c>
      <c r="P3052" s="106" t="s">
        <v>2511</v>
      </c>
      <c r="Q3052" s="107" t="s">
        <v>3836</v>
      </c>
      <c r="R3052" s="107" t="s">
        <v>12</v>
      </c>
    </row>
    <row r="3053" spans="2:18" ht="20.100000000000001" customHeight="1" x14ac:dyDescent="0.4">
      <c r="B3053" s="105" t="str">
        <f t="shared" si="141"/>
        <v/>
      </c>
      <c r="C3053" s="105" t="str">
        <f t="shared" si="142"/>
        <v/>
      </c>
      <c r="D3053" s="105" t="str">
        <f t="shared" si="143"/>
        <v/>
      </c>
      <c r="E3053" s="106" t="s">
        <v>2406</v>
      </c>
      <c r="F3053" s="106" t="s">
        <v>2829</v>
      </c>
      <c r="G3053" s="106" t="s">
        <v>778</v>
      </c>
      <c r="H3053" s="106" t="s">
        <v>729</v>
      </c>
      <c r="I3053" s="106">
        <v>15</v>
      </c>
      <c r="J3053" s="106"/>
      <c r="K3053" s="106"/>
      <c r="L3053" s="106" t="s">
        <v>1269</v>
      </c>
      <c r="M3053" s="106" t="s">
        <v>3522</v>
      </c>
      <c r="N3053" s="106">
        <v>0.54</v>
      </c>
      <c r="O3053" s="106">
        <v>1.4</v>
      </c>
      <c r="P3053" s="106" t="s">
        <v>2511</v>
      </c>
      <c r="Q3053" s="107" t="s">
        <v>3837</v>
      </c>
      <c r="R3053" s="107" t="s">
        <v>12</v>
      </c>
    </row>
    <row r="3054" spans="2:18" ht="20.100000000000001" customHeight="1" x14ac:dyDescent="0.4">
      <c r="B3054" s="105" t="str">
        <f t="shared" si="141"/>
        <v/>
      </c>
      <c r="C3054" s="105" t="str">
        <f t="shared" si="142"/>
        <v/>
      </c>
      <c r="D3054" s="105" t="str">
        <f t="shared" si="143"/>
        <v/>
      </c>
      <c r="E3054" s="106" t="s">
        <v>2406</v>
      </c>
      <c r="F3054" s="106" t="s">
        <v>2829</v>
      </c>
      <c r="G3054" s="106" t="s">
        <v>782</v>
      </c>
      <c r="H3054" s="106" t="s">
        <v>729</v>
      </c>
      <c r="I3054" s="106">
        <v>16</v>
      </c>
      <c r="J3054" s="106"/>
      <c r="K3054" s="106"/>
      <c r="L3054" s="106" t="s">
        <v>783</v>
      </c>
      <c r="M3054" s="106" t="s">
        <v>3522</v>
      </c>
      <c r="N3054" s="106">
        <v>0.5</v>
      </c>
      <c r="O3054" s="106">
        <v>1.4</v>
      </c>
      <c r="P3054" s="106" t="s">
        <v>2511</v>
      </c>
      <c r="Q3054" s="107" t="s">
        <v>3838</v>
      </c>
      <c r="R3054" s="107" t="s">
        <v>12</v>
      </c>
    </row>
    <row r="3055" spans="2:18" ht="20.100000000000001" customHeight="1" x14ac:dyDescent="0.4">
      <c r="B3055" s="105" t="str">
        <f t="shared" si="141"/>
        <v/>
      </c>
      <c r="C3055" s="105" t="str">
        <f t="shared" si="142"/>
        <v/>
      </c>
      <c r="D3055" s="105" t="str">
        <f t="shared" si="143"/>
        <v/>
      </c>
      <c r="E3055" s="106" t="s">
        <v>2406</v>
      </c>
      <c r="F3055" s="106" t="s">
        <v>2829</v>
      </c>
      <c r="G3055" s="106" t="s">
        <v>782</v>
      </c>
      <c r="H3055" s="106" t="s">
        <v>733</v>
      </c>
      <c r="I3055" s="106">
        <v>15</v>
      </c>
      <c r="J3055" s="106"/>
      <c r="K3055" s="106"/>
      <c r="L3055" s="106" t="s">
        <v>783</v>
      </c>
      <c r="M3055" s="106" t="s">
        <v>3522</v>
      </c>
      <c r="N3055" s="106">
        <v>0.49</v>
      </c>
      <c r="O3055" s="106">
        <v>1.4</v>
      </c>
      <c r="P3055" s="106" t="s">
        <v>2511</v>
      </c>
      <c r="Q3055" s="107" t="s">
        <v>3839</v>
      </c>
      <c r="R3055" s="107" t="s">
        <v>12</v>
      </c>
    </row>
    <row r="3056" spans="2:18" ht="20.100000000000001" customHeight="1" x14ac:dyDescent="0.4">
      <c r="B3056" s="105" t="str">
        <f t="shared" si="141"/>
        <v/>
      </c>
      <c r="C3056" s="105" t="str">
        <f t="shared" si="142"/>
        <v/>
      </c>
      <c r="D3056" s="105" t="str">
        <f t="shared" si="143"/>
        <v/>
      </c>
      <c r="E3056" s="106" t="s">
        <v>2406</v>
      </c>
      <c r="F3056" s="106" t="s">
        <v>2829</v>
      </c>
      <c r="G3056" s="106" t="s">
        <v>2437</v>
      </c>
      <c r="H3056" s="106" t="s">
        <v>729</v>
      </c>
      <c r="I3056" s="106">
        <v>16</v>
      </c>
      <c r="J3056" s="106"/>
      <c r="K3056" s="106"/>
      <c r="L3056" s="106" t="s">
        <v>2438</v>
      </c>
      <c r="M3056" s="106" t="s">
        <v>3522</v>
      </c>
      <c r="N3056" s="106">
        <v>0.53</v>
      </c>
      <c r="O3056" s="106">
        <v>1.4</v>
      </c>
      <c r="P3056" s="106" t="s">
        <v>2511</v>
      </c>
      <c r="Q3056" s="107" t="s">
        <v>3840</v>
      </c>
      <c r="R3056" s="107" t="s">
        <v>12</v>
      </c>
    </row>
    <row r="3057" spans="2:18" ht="20.100000000000001" customHeight="1" x14ac:dyDescent="0.4">
      <c r="B3057" s="105" t="str">
        <f t="shared" si="141"/>
        <v/>
      </c>
      <c r="C3057" s="105" t="str">
        <f t="shared" si="142"/>
        <v/>
      </c>
      <c r="D3057" s="105" t="str">
        <f t="shared" si="143"/>
        <v/>
      </c>
      <c r="E3057" s="106" t="s">
        <v>2406</v>
      </c>
      <c r="F3057" s="106" t="s">
        <v>2829</v>
      </c>
      <c r="G3057" s="106" t="s">
        <v>2437</v>
      </c>
      <c r="H3057" s="106" t="s">
        <v>733</v>
      </c>
      <c r="I3057" s="106">
        <v>15</v>
      </c>
      <c r="J3057" s="106"/>
      <c r="K3057" s="106"/>
      <c r="L3057" s="106" t="s">
        <v>2438</v>
      </c>
      <c r="M3057" s="106" t="s">
        <v>3522</v>
      </c>
      <c r="N3057" s="106">
        <v>0.52</v>
      </c>
      <c r="O3057" s="106">
        <v>1.4</v>
      </c>
      <c r="P3057" s="106" t="s">
        <v>2511</v>
      </c>
      <c r="Q3057" s="107" t="s">
        <v>3841</v>
      </c>
      <c r="R3057" s="107" t="s">
        <v>12</v>
      </c>
    </row>
    <row r="3058" spans="2:18" ht="20.100000000000001" customHeight="1" x14ac:dyDescent="0.4">
      <c r="B3058" s="105" t="str">
        <f t="shared" si="141"/>
        <v/>
      </c>
      <c r="C3058" s="105" t="str">
        <f t="shared" si="142"/>
        <v/>
      </c>
      <c r="D3058" s="105" t="str">
        <f t="shared" si="143"/>
        <v/>
      </c>
      <c r="E3058" s="106" t="s">
        <v>2406</v>
      </c>
      <c r="F3058" s="106" t="s">
        <v>2829</v>
      </c>
      <c r="G3058" s="106" t="s">
        <v>2442</v>
      </c>
      <c r="H3058" s="106" t="s">
        <v>729</v>
      </c>
      <c r="I3058" s="106">
        <v>16</v>
      </c>
      <c r="J3058" s="106"/>
      <c r="K3058" s="106"/>
      <c r="L3058" s="106" t="s">
        <v>2443</v>
      </c>
      <c r="M3058" s="106" t="s">
        <v>3522</v>
      </c>
      <c r="N3058" s="106">
        <v>0.53</v>
      </c>
      <c r="O3058" s="106">
        <v>1.4</v>
      </c>
      <c r="P3058" s="106" t="s">
        <v>2511</v>
      </c>
      <c r="Q3058" s="107" t="s">
        <v>3842</v>
      </c>
      <c r="R3058" s="107" t="s">
        <v>12</v>
      </c>
    </row>
    <row r="3059" spans="2:18" ht="20.100000000000001" customHeight="1" x14ac:dyDescent="0.4">
      <c r="B3059" s="105" t="str">
        <f t="shared" si="141"/>
        <v/>
      </c>
      <c r="C3059" s="105" t="str">
        <f t="shared" si="142"/>
        <v/>
      </c>
      <c r="D3059" s="105" t="str">
        <f t="shared" si="143"/>
        <v/>
      </c>
      <c r="E3059" s="106" t="s">
        <v>2406</v>
      </c>
      <c r="F3059" s="106" t="s">
        <v>2829</v>
      </c>
      <c r="G3059" s="106" t="s">
        <v>2442</v>
      </c>
      <c r="H3059" s="106" t="s">
        <v>733</v>
      </c>
      <c r="I3059" s="106">
        <v>15</v>
      </c>
      <c r="J3059" s="106"/>
      <c r="K3059" s="106"/>
      <c r="L3059" s="106" t="s">
        <v>2443</v>
      </c>
      <c r="M3059" s="106" t="s">
        <v>3522</v>
      </c>
      <c r="N3059" s="106">
        <v>0.52</v>
      </c>
      <c r="O3059" s="106">
        <v>1.4</v>
      </c>
      <c r="P3059" s="106" t="s">
        <v>2511</v>
      </c>
      <c r="Q3059" s="107" t="s">
        <v>3843</v>
      </c>
      <c r="R3059" s="107" t="s">
        <v>12</v>
      </c>
    </row>
    <row r="3060" spans="2:18" ht="20.100000000000001" customHeight="1" x14ac:dyDescent="0.4">
      <c r="B3060" s="105" t="str">
        <f t="shared" si="141"/>
        <v/>
      </c>
      <c r="C3060" s="105" t="str">
        <f t="shared" si="142"/>
        <v/>
      </c>
      <c r="D3060" s="105" t="str">
        <f t="shared" si="143"/>
        <v/>
      </c>
      <c r="E3060" s="106" t="s">
        <v>2406</v>
      </c>
      <c r="F3060" s="106" t="s">
        <v>2407</v>
      </c>
      <c r="G3060" s="106" t="s">
        <v>697</v>
      </c>
      <c r="H3060" s="106" t="s">
        <v>707</v>
      </c>
      <c r="I3060" s="106">
        <v>16</v>
      </c>
      <c r="J3060" s="106"/>
      <c r="K3060" s="106"/>
      <c r="L3060" s="106" t="s">
        <v>706</v>
      </c>
      <c r="M3060" s="106" t="s">
        <v>3522</v>
      </c>
      <c r="N3060" s="106">
        <v>0.46</v>
      </c>
      <c r="O3060" s="106">
        <v>1.4</v>
      </c>
      <c r="P3060" s="106" t="s">
        <v>2511</v>
      </c>
      <c r="Q3060" s="107" t="s">
        <v>3844</v>
      </c>
      <c r="R3060" s="107" t="s">
        <v>12</v>
      </c>
    </row>
    <row r="3061" spans="2:18" ht="20.100000000000001" customHeight="1" x14ac:dyDescent="0.4">
      <c r="B3061" s="105" t="str">
        <f t="shared" si="141"/>
        <v/>
      </c>
      <c r="C3061" s="105" t="str">
        <f t="shared" si="142"/>
        <v/>
      </c>
      <c r="D3061" s="105" t="str">
        <f t="shared" si="143"/>
        <v/>
      </c>
      <c r="E3061" s="106" t="s">
        <v>2406</v>
      </c>
      <c r="F3061" s="106" t="s">
        <v>2407</v>
      </c>
      <c r="G3061" s="106" t="s">
        <v>697</v>
      </c>
      <c r="H3061" s="106" t="s">
        <v>1817</v>
      </c>
      <c r="I3061" s="106">
        <v>16</v>
      </c>
      <c r="J3061" s="106"/>
      <c r="K3061" s="106"/>
      <c r="L3061" s="106" t="s">
        <v>706</v>
      </c>
      <c r="M3061" s="106" t="s">
        <v>3522</v>
      </c>
      <c r="N3061" s="106">
        <v>0.45</v>
      </c>
      <c r="O3061" s="106">
        <v>1.4</v>
      </c>
      <c r="P3061" s="106" t="s">
        <v>2511</v>
      </c>
      <c r="Q3061" s="107" t="s">
        <v>3845</v>
      </c>
      <c r="R3061" s="107" t="s">
        <v>12</v>
      </c>
    </row>
    <row r="3062" spans="2:18" ht="20.100000000000001" customHeight="1" x14ac:dyDescent="0.4">
      <c r="B3062" s="105" t="str">
        <f t="shared" si="141"/>
        <v/>
      </c>
      <c r="C3062" s="105" t="str">
        <f t="shared" si="142"/>
        <v/>
      </c>
      <c r="D3062" s="105" t="str">
        <f t="shared" si="143"/>
        <v/>
      </c>
      <c r="E3062" s="106" t="s">
        <v>2406</v>
      </c>
      <c r="F3062" s="106" t="s">
        <v>2407</v>
      </c>
      <c r="G3062" s="106" t="s">
        <v>697</v>
      </c>
      <c r="H3062" s="106" t="s">
        <v>1817</v>
      </c>
      <c r="I3062" s="106">
        <v>16</v>
      </c>
      <c r="J3062" s="106"/>
      <c r="K3062" s="106"/>
      <c r="L3062" s="106" t="s">
        <v>698</v>
      </c>
      <c r="M3062" s="106" t="s">
        <v>3522</v>
      </c>
      <c r="N3062" s="106">
        <v>0.45</v>
      </c>
      <c r="O3062" s="106">
        <v>1.4</v>
      </c>
      <c r="P3062" s="106" t="s">
        <v>2511</v>
      </c>
      <c r="Q3062" s="107" t="s">
        <v>3846</v>
      </c>
      <c r="R3062" s="107" t="s">
        <v>12</v>
      </c>
    </row>
    <row r="3063" spans="2:18" ht="20.100000000000001" customHeight="1" x14ac:dyDescent="0.4">
      <c r="B3063" s="105" t="str">
        <f t="shared" si="141"/>
        <v/>
      </c>
      <c r="C3063" s="105" t="str">
        <f t="shared" si="142"/>
        <v/>
      </c>
      <c r="D3063" s="105" t="str">
        <f t="shared" si="143"/>
        <v/>
      </c>
      <c r="E3063" s="106" t="s">
        <v>2406</v>
      </c>
      <c r="F3063" s="106" t="s">
        <v>2407</v>
      </c>
      <c r="G3063" s="106" t="s">
        <v>697</v>
      </c>
      <c r="H3063" s="106" t="s">
        <v>1027</v>
      </c>
      <c r="I3063" s="106">
        <v>16</v>
      </c>
      <c r="J3063" s="106"/>
      <c r="K3063" s="106"/>
      <c r="L3063" s="106" t="s">
        <v>698</v>
      </c>
      <c r="M3063" s="106" t="s">
        <v>3522</v>
      </c>
      <c r="N3063" s="106">
        <v>0.45</v>
      </c>
      <c r="O3063" s="106">
        <v>1.4</v>
      </c>
      <c r="P3063" s="106" t="s">
        <v>2511</v>
      </c>
      <c r="Q3063" s="107" t="s">
        <v>3847</v>
      </c>
      <c r="R3063" s="107" t="s">
        <v>12</v>
      </c>
    </row>
    <row r="3064" spans="2:18" ht="20.100000000000001" customHeight="1" x14ac:dyDescent="0.4">
      <c r="B3064" s="105" t="str">
        <f t="shared" si="141"/>
        <v/>
      </c>
      <c r="C3064" s="105" t="str">
        <f t="shared" si="142"/>
        <v/>
      </c>
      <c r="D3064" s="105" t="str">
        <f t="shared" si="143"/>
        <v/>
      </c>
      <c r="E3064" s="106" t="s">
        <v>2406</v>
      </c>
      <c r="F3064" s="106" t="s">
        <v>2407</v>
      </c>
      <c r="G3064" s="106" t="s">
        <v>697</v>
      </c>
      <c r="H3064" s="106" t="s">
        <v>1027</v>
      </c>
      <c r="I3064" s="106">
        <v>16</v>
      </c>
      <c r="J3064" s="106"/>
      <c r="K3064" s="106"/>
      <c r="L3064" s="106" t="s">
        <v>717</v>
      </c>
      <c r="M3064" s="106" t="s">
        <v>3522</v>
      </c>
      <c r="N3064" s="106">
        <v>0.45</v>
      </c>
      <c r="O3064" s="106">
        <v>1.4</v>
      </c>
      <c r="P3064" s="106" t="s">
        <v>2511</v>
      </c>
      <c r="Q3064" s="107" t="s">
        <v>3848</v>
      </c>
      <c r="R3064" s="107" t="s">
        <v>12</v>
      </c>
    </row>
    <row r="3065" spans="2:18" ht="20.100000000000001" customHeight="1" x14ac:dyDescent="0.4">
      <c r="B3065" s="105" t="str">
        <f t="shared" si="141"/>
        <v/>
      </c>
      <c r="C3065" s="105" t="str">
        <f t="shared" si="142"/>
        <v/>
      </c>
      <c r="D3065" s="105" t="str">
        <f t="shared" si="143"/>
        <v/>
      </c>
      <c r="E3065" s="106" t="s">
        <v>2406</v>
      </c>
      <c r="F3065" s="106" t="s">
        <v>2407</v>
      </c>
      <c r="G3065" s="106" t="s">
        <v>697</v>
      </c>
      <c r="H3065" s="106" t="s">
        <v>1389</v>
      </c>
      <c r="I3065" s="106">
        <v>15</v>
      </c>
      <c r="J3065" s="106"/>
      <c r="K3065" s="106"/>
      <c r="L3065" s="106" t="s">
        <v>717</v>
      </c>
      <c r="M3065" s="106" t="s">
        <v>3522</v>
      </c>
      <c r="N3065" s="106">
        <v>0.45</v>
      </c>
      <c r="O3065" s="106">
        <v>1.4</v>
      </c>
      <c r="P3065" s="106" t="s">
        <v>2511</v>
      </c>
      <c r="Q3065" s="107" t="s">
        <v>3849</v>
      </c>
      <c r="R3065" s="107" t="s">
        <v>12</v>
      </c>
    </row>
    <row r="3066" spans="2:18" ht="20.100000000000001" customHeight="1" x14ac:dyDescent="0.4">
      <c r="B3066" s="105" t="str">
        <f t="shared" si="141"/>
        <v/>
      </c>
      <c r="C3066" s="105" t="str">
        <f t="shared" si="142"/>
        <v/>
      </c>
      <c r="D3066" s="105" t="str">
        <f t="shared" si="143"/>
        <v/>
      </c>
      <c r="E3066" s="106" t="s">
        <v>2406</v>
      </c>
      <c r="F3066" s="106" t="s">
        <v>2407</v>
      </c>
      <c r="G3066" s="106" t="s">
        <v>710</v>
      </c>
      <c r="H3066" s="106" t="s">
        <v>711</v>
      </c>
      <c r="I3066" s="106">
        <v>16</v>
      </c>
      <c r="J3066" s="106"/>
      <c r="K3066" s="106"/>
      <c r="L3066" s="106" t="s">
        <v>706</v>
      </c>
      <c r="M3066" s="106" t="s">
        <v>3522</v>
      </c>
      <c r="N3066" s="106">
        <v>0.45</v>
      </c>
      <c r="O3066" s="106">
        <v>1.4</v>
      </c>
      <c r="P3066" s="106" t="s">
        <v>2511</v>
      </c>
      <c r="Q3066" s="107" t="s">
        <v>3850</v>
      </c>
      <c r="R3066" s="107" t="s">
        <v>12</v>
      </c>
    </row>
    <row r="3067" spans="2:18" ht="20.100000000000001" customHeight="1" x14ac:dyDescent="0.4">
      <c r="B3067" s="105" t="str">
        <f t="shared" si="141"/>
        <v/>
      </c>
      <c r="C3067" s="105" t="str">
        <f t="shared" si="142"/>
        <v/>
      </c>
      <c r="D3067" s="105" t="str">
        <f t="shared" si="143"/>
        <v/>
      </c>
      <c r="E3067" s="106" t="s">
        <v>2406</v>
      </c>
      <c r="F3067" s="106" t="s">
        <v>2407</v>
      </c>
      <c r="G3067" s="106" t="s">
        <v>710</v>
      </c>
      <c r="H3067" s="106" t="s">
        <v>711</v>
      </c>
      <c r="I3067" s="106">
        <v>16</v>
      </c>
      <c r="J3067" s="106"/>
      <c r="K3067" s="106"/>
      <c r="L3067" s="106" t="s">
        <v>698</v>
      </c>
      <c r="M3067" s="106" t="s">
        <v>3522</v>
      </c>
      <c r="N3067" s="106">
        <v>0.45</v>
      </c>
      <c r="O3067" s="106">
        <v>1.4</v>
      </c>
      <c r="P3067" s="106" t="s">
        <v>2511</v>
      </c>
      <c r="Q3067" s="107" t="s">
        <v>3851</v>
      </c>
      <c r="R3067" s="107" t="s">
        <v>12</v>
      </c>
    </row>
    <row r="3068" spans="2:18" ht="20.100000000000001" customHeight="1" x14ac:dyDescent="0.4">
      <c r="B3068" s="105" t="str">
        <f t="shared" si="141"/>
        <v/>
      </c>
      <c r="C3068" s="105" t="str">
        <f t="shared" si="142"/>
        <v/>
      </c>
      <c r="D3068" s="105" t="str">
        <f t="shared" si="143"/>
        <v/>
      </c>
      <c r="E3068" s="106" t="s">
        <v>2406</v>
      </c>
      <c r="F3068" s="106" t="s">
        <v>2407</v>
      </c>
      <c r="G3068" s="106" t="s">
        <v>710</v>
      </c>
      <c r="H3068" s="106" t="s">
        <v>711</v>
      </c>
      <c r="I3068" s="106">
        <v>16</v>
      </c>
      <c r="J3068" s="106"/>
      <c r="K3068" s="106"/>
      <c r="L3068" s="106" t="s">
        <v>717</v>
      </c>
      <c r="M3068" s="106" t="s">
        <v>3522</v>
      </c>
      <c r="N3068" s="106">
        <v>0.45</v>
      </c>
      <c r="O3068" s="106">
        <v>1.4</v>
      </c>
      <c r="P3068" s="106" t="s">
        <v>2511</v>
      </c>
      <c r="Q3068" s="107" t="s">
        <v>3852</v>
      </c>
      <c r="R3068" s="107" t="s">
        <v>12</v>
      </c>
    </row>
    <row r="3069" spans="2:18" ht="20.100000000000001" customHeight="1" x14ac:dyDescent="0.4">
      <c r="B3069" s="105" t="str">
        <f t="shared" si="141"/>
        <v/>
      </c>
      <c r="C3069" s="105" t="str">
        <f t="shared" si="142"/>
        <v/>
      </c>
      <c r="D3069" s="105" t="str">
        <f t="shared" si="143"/>
        <v/>
      </c>
      <c r="E3069" s="106" t="s">
        <v>2406</v>
      </c>
      <c r="F3069" s="106" t="s">
        <v>2407</v>
      </c>
      <c r="G3069" s="106" t="s">
        <v>710</v>
      </c>
      <c r="H3069" s="106" t="s">
        <v>1098</v>
      </c>
      <c r="I3069" s="106">
        <v>15</v>
      </c>
      <c r="J3069" s="106"/>
      <c r="K3069" s="106"/>
      <c r="L3069" s="106" t="s">
        <v>717</v>
      </c>
      <c r="M3069" s="106" t="s">
        <v>3522</v>
      </c>
      <c r="N3069" s="106">
        <v>0.45</v>
      </c>
      <c r="O3069" s="106">
        <v>1.4</v>
      </c>
      <c r="P3069" s="106" t="s">
        <v>2511</v>
      </c>
      <c r="Q3069" s="107" t="s">
        <v>3853</v>
      </c>
      <c r="R3069" s="107" t="s">
        <v>12</v>
      </c>
    </row>
    <row r="3070" spans="2:18" ht="20.100000000000001" customHeight="1" x14ac:dyDescent="0.4">
      <c r="B3070" s="105" t="str">
        <f t="shared" si="141"/>
        <v/>
      </c>
      <c r="C3070" s="105" t="str">
        <f t="shared" si="142"/>
        <v/>
      </c>
      <c r="D3070" s="105" t="str">
        <f t="shared" si="143"/>
        <v/>
      </c>
      <c r="E3070" s="106" t="s">
        <v>2406</v>
      </c>
      <c r="F3070" s="106" t="s">
        <v>2407</v>
      </c>
      <c r="G3070" s="106" t="s">
        <v>721</v>
      </c>
      <c r="H3070" s="106" t="s">
        <v>722</v>
      </c>
      <c r="I3070" s="106">
        <v>16</v>
      </c>
      <c r="J3070" s="106"/>
      <c r="K3070" s="106"/>
      <c r="L3070" s="106" t="s">
        <v>706</v>
      </c>
      <c r="M3070" s="106" t="s">
        <v>3522</v>
      </c>
      <c r="N3070" s="106">
        <v>0.45</v>
      </c>
      <c r="O3070" s="106">
        <v>1.4</v>
      </c>
      <c r="P3070" s="106" t="s">
        <v>2511</v>
      </c>
      <c r="Q3070" s="107" t="s">
        <v>3854</v>
      </c>
      <c r="R3070" s="107" t="s">
        <v>12</v>
      </c>
    </row>
    <row r="3071" spans="2:18" ht="20.100000000000001" customHeight="1" x14ac:dyDescent="0.4">
      <c r="B3071" s="105" t="str">
        <f t="shared" si="141"/>
        <v/>
      </c>
      <c r="C3071" s="105" t="str">
        <f t="shared" si="142"/>
        <v/>
      </c>
      <c r="D3071" s="105" t="str">
        <f t="shared" si="143"/>
        <v/>
      </c>
      <c r="E3071" s="106" t="s">
        <v>2406</v>
      </c>
      <c r="F3071" s="106" t="s">
        <v>2407</v>
      </c>
      <c r="G3071" s="106" t="s">
        <v>721</v>
      </c>
      <c r="H3071" s="106" t="s">
        <v>722</v>
      </c>
      <c r="I3071" s="106">
        <v>16</v>
      </c>
      <c r="J3071" s="106"/>
      <c r="K3071" s="106"/>
      <c r="L3071" s="106" t="s">
        <v>698</v>
      </c>
      <c r="M3071" s="106" t="s">
        <v>3522</v>
      </c>
      <c r="N3071" s="106">
        <v>0.45</v>
      </c>
      <c r="O3071" s="106">
        <v>1.4</v>
      </c>
      <c r="P3071" s="106" t="s">
        <v>2511</v>
      </c>
      <c r="Q3071" s="107" t="s">
        <v>3855</v>
      </c>
      <c r="R3071" s="107" t="s">
        <v>12</v>
      </c>
    </row>
    <row r="3072" spans="2:18" ht="20.100000000000001" customHeight="1" x14ac:dyDescent="0.4">
      <c r="B3072" s="105" t="str">
        <f t="shared" si="141"/>
        <v/>
      </c>
      <c r="C3072" s="105" t="str">
        <f t="shared" si="142"/>
        <v/>
      </c>
      <c r="D3072" s="105" t="str">
        <f t="shared" si="143"/>
        <v/>
      </c>
      <c r="E3072" s="106" t="s">
        <v>2406</v>
      </c>
      <c r="F3072" s="106" t="s">
        <v>2407</v>
      </c>
      <c r="G3072" s="106" t="s">
        <v>721</v>
      </c>
      <c r="H3072" s="106" t="s">
        <v>722</v>
      </c>
      <c r="I3072" s="106">
        <v>16</v>
      </c>
      <c r="J3072" s="106"/>
      <c r="K3072" s="106"/>
      <c r="L3072" s="106" t="s">
        <v>717</v>
      </c>
      <c r="M3072" s="106" t="s">
        <v>3522</v>
      </c>
      <c r="N3072" s="106">
        <v>0.45</v>
      </c>
      <c r="O3072" s="106">
        <v>1.4</v>
      </c>
      <c r="P3072" s="106" t="s">
        <v>2511</v>
      </c>
      <c r="Q3072" s="107" t="s">
        <v>3856</v>
      </c>
      <c r="R3072" s="107" t="s">
        <v>12</v>
      </c>
    </row>
    <row r="3073" spans="2:18" ht="20.100000000000001" customHeight="1" x14ac:dyDescent="0.4">
      <c r="B3073" s="105" t="str">
        <f t="shared" si="141"/>
        <v/>
      </c>
      <c r="C3073" s="105" t="str">
        <f t="shared" si="142"/>
        <v/>
      </c>
      <c r="D3073" s="105" t="str">
        <f t="shared" si="143"/>
        <v/>
      </c>
      <c r="E3073" s="106" t="s">
        <v>2406</v>
      </c>
      <c r="F3073" s="106" t="s">
        <v>2407</v>
      </c>
      <c r="G3073" s="106" t="s">
        <v>773</v>
      </c>
      <c r="H3073" s="106" t="s">
        <v>774</v>
      </c>
      <c r="I3073" s="106">
        <v>16</v>
      </c>
      <c r="J3073" s="106"/>
      <c r="K3073" s="106"/>
      <c r="L3073" s="106" t="s">
        <v>706</v>
      </c>
      <c r="M3073" s="106" t="s">
        <v>3522</v>
      </c>
      <c r="N3073" s="106">
        <v>0.44</v>
      </c>
      <c r="O3073" s="106">
        <v>1.4</v>
      </c>
      <c r="P3073" s="106" t="s">
        <v>2511</v>
      </c>
      <c r="Q3073" s="107" t="s">
        <v>3857</v>
      </c>
      <c r="R3073" s="107" t="s">
        <v>12</v>
      </c>
    </row>
    <row r="3074" spans="2:18" ht="20.100000000000001" customHeight="1" x14ac:dyDescent="0.4">
      <c r="B3074" s="105" t="str">
        <f t="shared" si="141"/>
        <v/>
      </c>
      <c r="C3074" s="105" t="str">
        <f t="shared" si="142"/>
        <v/>
      </c>
      <c r="D3074" s="105" t="str">
        <f t="shared" si="143"/>
        <v/>
      </c>
      <c r="E3074" s="106" t="s">
        <v>2406</v>
      </c>
      <c r="F3074" s="106" t="s">
        <v>2407</v>
      </c>
      <c r="G3074" s="106" t="s">
        <v>773</v>
      </c>
      <c r="H3074" s="106" t="s">
        <v>774</v>
      </c>
      <c r="I3074" s="106">
        <v>15</v>
      </c>
      <c r="J3074" s="106"/>
      <c r="K3074" s="106"/>
      <c r="L3074" s="106" t="s">
        <v>698</v>
      </c>
      <c r="M3074" s="106" t="s">
        <v>3522</v>
      </c>
      <c r="N3074" s="106">
        <v>0.44</v>
      </c>
      <c r="O3074" s="106">
        <v>1.4</v>
      </c>
      <c r="P3074" s="106" t="s">
        <v>2511</v>
      </c>
      <c r="Q3074" s="107" t="s">
        <v>3858</v>
      </c>
      <c r="R3074" s="107" t="s">
        <v>12</v>
      </c>
    </row>
    <row r="3075" spans="2:18" ht="20.100000000000001" customHeight="1" x14ac:dyDescent="0.4">
      <c r="B3075" s="105" t="str">
        <f t="shared" si="141"/>
        <v/>
      </c>
      <c r="C3075" s="105" t="str">
        <f t="shared" si="142"/>
        <v/>
      </c>
      <c r="D3075" s="105" t="str">
        <f t="shared" si="143"/>
        <v/>
      </c>
      <c r="E3075" s="106" t="s">
        <v>2406</v>
      </c>
      <c r="F3075" s="106" t="s">
        <v>2407</v>
      </c>
      <c r="G3075" s="106" t="s">
        <v>773</v>
      </c>
      <c r="H3075" s="106" t="s">
        <v>774</v>
      </c>
      <c r="I3075" s="106">
        <v>14</v>
      </c>
      <c r="J3075" s="106"/>
      <c r="K3075" s="106"/>
      <c r="L3075" s="106" t="s">
        <v>717</v>
      </c>
      <c r="M3075" s="106" t="s">
        <v>3522</v>
      </c>
      <c r="N3075" s="106">
        <v>0.44</v>
      </c>
      <c r="O3075" s="106">
        <v>1.4</v>
      </c>
      <c r="P3075" s="106" t="s">
        <v>2511</v>
      </c>
      <c r="Q3075" s="107" t="s">
        <v>3859</v>
      </c>
      <c r="R3075" s="107" t="s">
        <v>12</v>
      </c>
    </row>
    <row r="3076" spans="2:18" ht="20.100000000000001" customHeight="1" x14ac:dyDescent="0.4">
      <c r="B3076" s="105" t="str">
        <f t="shared" si="141"/>
        <v/>
      </c>
      <c r="C3076" s="105" t="str">
        <f t="shared" si="142"/>
        <v/>
      </c>
      <c r="D3076" s="105" t="str">
        <f t="shared" si="143"/>
        <v/>
      </c>
      <c r="E3076" s="106" t="s">
        <v>2406</v>
      </c>
      <c r="F3076" s="106" t="s">
        <v>2407</v>
      </c>
      <c r="G3076" s="106" t="s">
        <v>773</v>
      </c>
      <c r="H3076" s="106" t="s">
        <v>1266</v>
      </c>
      <c r="I3076" s="106">
        <v>15</v>
      </c>
      <c r="J3076" s="106"/>
      <c r="K3076" s="106"/>
      <c r="L3076" s="106" t="s">
        <v>706</v>
      </c>
      <c r="M3076" s="106" t="s">
        <v>3522</v>
      </c>
      <c r="N3076" s="106">
        <v>0.43</v>
      </c>
      <c r="O3076" s="106">
        <v>1.4</v>
      </c>
      <c r="P3076" s="106" t="s">
        <v>2511</v>
      </c>
      <c r="Q3076" s="107" t="s">
        <v>3860</v>
      </c>
      <c r="R3076" s="107" t="s">
        <v>12</v>
      </c>
    </row>
    <row r="3077" spans="2:18" ht="20.100000000000001" customHeight="1" x14ac:dyDescent="0.4">
      <c r="B3077" s="105" t="str">
        <f t="shared" si="141"/>
        <v/>
      </c>
      <c r="C3077" s="105" t="str">
        <f t="shared" si="142"/>
        <v/>
      </c>
      <c r="D3077" s="105" t="str">
        <f t="shared" si="143"/>
        <v/>
      </c>
      <c r="E3077" s="106" t="s">
        <v>2406</v>
      </c>
      <c r="F3077" s="106" t="s">
        <v>2407</v>
      </c>
      <c r="G3077" s="106" t="s">
        <v>773</v>
      </c>
      <c r="H3077" s="106" t="s">
        <v>1266</v>
      </c>
      <c r="I3077" s="106">
        <v>14</v>
      </c>
      <c r="J3077" s="106"/>
      <c r="K3077" s="106"/>
      <c r="L3077" s="106" t="s">
        <v>698</v>
      </c>
      <c r="M3077" s="106" t="s">
        <v>3522</v>
      </c>
      <c r="N3077" s="106">
        <v>0.43</v>
      </c>
      <c r="O3077" s="106">
        <v>1.4</v>
      </c>
      <c r="P3077" s="106" t="s">
        <v>2511</v>
      </c>
      <c r="Q3077" s="107" t="s">
        <v>3861</v>
      </c>
      <c r="R3077" s="107" t="s">
        <v>12</v>
      </c>
    </row>
    <row r="3078" spans="2:18" ht="20.100000000000001" customHeight="1" x14ac:dyDescent="0.4">
      <c r="B3078" s="105" t="str">
        <f t="shared" si="141"/>
        <v/>
      </c>
      <c r="C3078" s="105" t="str">
        <f t="shared" si="142"/>
        <v/>
      </c>
      <c r="D3078" s="105" t="str">
        <f t="shared" si="143"/>
        <v/>
      </c>
      <c r="E3078" s="106" t="s">
        <v>2406</v>
      </c>
      <c r="F3078" s="106" t="s">
        <v>2407</v>
      </c>
      <c r="G3078" s="106" t="s">
        <v>778</v>
      </c>
      <c r="H3078" s="106" t="s">
        <v>779</v>
      </c>
      <c r="I3078" s="106">
        <v>16</v>
      </c>
      <c r="J3078" s="106"/>
      <c r="K3078" s="106"/>
      <c r="L3078" s="106" t="s">
        <v>706</v>
      </c>
      <c r="M3078" s="106" t="s">
        <v>3522</v>
      </c>
      <c r="N3078" s="106">
        <v>0.43</v>
      </c>
      <c r="O3078" s="106">
        <v>1.4</v>
      </c>
      <c r="P3078" s="106" t="s">
        <v>2511</v>
      </c>
      <c r="Q3078" s="107" t="s">
        <v>3862</v>
      </c>
      <c r="R3078" s="107" t="s">
        <v>12</v>
      </c>
    </row>
    <row r="3079" spans="2:18" ht="20.100000000000001" customHeight="1" x14ac:dyDescent="0.4">
      <c r="B3079" s="105" t="str">
        <f t="shared" si="141"/>
        <v/>
      </c>
      <c r="C3079" s="105" t="str">
        <f t="shared" si="142"/>
        <v/>
      </c>
      <c r="D3079" s="105" t="str">
        <f t="shared" si="143"/>
        <v/>
      </c>
      <c r="E3079" s="106" t="s">
        <v>2406</v>
      </c>
      <c r="F3079" s="106" t="s">
        <v>2407</v>
      </c>
      <c r="G3079" s="106" t="s">
        <v>778</v>
      </c>
      <c r="H3079" s="106" t="s">
        <v>779</v>
      </c>
      <c r="I3079" s="106">
        <v>15</v>
      </c>
      <c r="J3079" s="106"/>
      <c r="K3079" s="106"/>
      <c r="L3079" s="106" t="s">
        <v>698</v>
      </c>
      <c r="M3079" s="106" t="s">
        <v>3522</v>
      </c>
      <c r="N3079" s="106">
        <v>0.43</v>
      </c>
      <c r="O3079" s="106">
        <v>1.4</v>
      </c>
      <c r="P3079" s="106" t="s">
        <v>2511</v>
      </c>
      <c r="Q3079" s="107" t="s">
        <v>3863</v>
      </c>
      <c r="R3079" s="107" t="s">
        <v>12</v>
      </c>
    </row>
    <row r="3080" spans="2:18" ht="20.100000000000001" customHeight="1" x14ac:dyDescent="0.4">
      <c r="B3080" s="105" t="str">
        <f t="shared" si="141"/>
        <v/>
      </c>
      <c r="C3080" s="105" t="str">
        <f t="shared" si="142"/>
        <v/>
      </c>
      <c r="D3080" s="105" t="str">
        <f t="shared" si="143"/>
        <v/>
      </c>
      <c r="E3080" s="106" t="s">
        <v>2406</v>
      </c>
      <c r="F3080" s="106" t="s">
        <v>2407</v>
      </c>
      <c r="G3080" s="106" t="s">
        <v>778</v>
      </c>
      <c r="H3080" s="106" t="s">
        <v>779</v>
      </c>
      <c r="I3080" s="106">
        <v>14</v>
      </c>
      <c r="J3080" s="106"/>
      <c r="K3080" s="106"/>
      <c r="L3080" s="106" t="s">
        <v>717</v>
      </c>
      <c r="M3080" s="106" t="s">
        <v>3522</v>
      </c>
      <c r="N3080" s="106">
        <v>0.43</v>
      </c>
      <c r="O3080" s="106">
        <v>1.4</v>
      </c>
      <c r="P3080" s="106" t="s">
        <v>2511</v>
      </c>
      <c r="Q3080" s="107" t="s">
        <v>3864</v>
      </c>
      <c r="R3080" s="107" t="s">
        <v>12</v>
      </c>
    </row>
    <row r="3081" spans="2:18" ht="20.100000000000001" customHeight="1" x14ac:dyDescent="0.4">
      <c r="B3081" s="105" t="str">
        <f t="shared" si="141"/>
        <v/>
      </c>
      <c r="C3081" s="105" t="str">
        <f t="shared" si="142"/>
        <v/>
      </c>
      <c r="D3081" s="105" t="str">
        <f t="shared" si="143"/>
        <v/>
      </c>
      <c r="E3081" s="106" t="s">
        <v>2406</v>
      </c>
      <c r="F3081" s="106" t="s">
        <v>2407</v>
      </c>
      <c r="G3081" s="106" t="s">
        <v>778</v>
      </c>
      <c r="H3081" s="106" t="s">
        <v>1269</v>
      </c>
      <c r="I3081" s="106">
        <v>15</v>
      </c>
      <c r="J3081" s="106"/>
      <c r="K3081" s="106"/>
      <c r="L3081" s="106" t="s">
        <v>706</v>
      </c>
      <c r="M3081" s="106" t="s">
        <v>3522</v>
      </c>
      <c r="N3081" s="106">
        <v>0.43</v>
      </c>
      <c r="O3081" s="106">
        <v>1.4</v>
      </c>
      <c r="P3081" s="106" t="s">
        <v>2511</v>
      </c>
      <c r="Q3081" s="107" t="s">
        <v>3865</v>
      </c>
      <c r="R3081" s="107" t="s">
        <v>12</v>
      </c>
    </row>
    <row r="3082" spans="2:18" ht="20.100000000000001" customHeight="1" x14ac:dyDescent="0.4">
      <c r="B3082" s="105" t="str">
        <f t="shared" si="141"/>
        <v/>
      </c>
      <c r="C3082" s="105" t="str">
        <f t="shared" si="142"/>
        <v/>
      </c>
      <c r="D3082" s="105" t="str">
        <f t="shared" si="143"/>
        <v/>
      </c>
      <c r="E3082" s="106" t="s">
        <v>2406</v>
      </c>
      <c r="F3082" s="106" t="s">
        <v>2407</v>
      </c>
      <c r="G3082" s="106" t="s">
        <v>778</v>
      </c>
      <c r="H3082" s="106" t="s">
        <v>1269</v>
      </c>
      <c r="I3082" s="106">
        <v>14</v>
      </c>
      <c r="J3082" s="106"/>
      <c r="K3082" s="106"/>
      <c r="L3082" s="106" t="s">
        <v>698</v>
      </c>
      <c r="M3082" s="106" t="s">
        <v>3522</v>
      </c>
      <c r="N3082" s="106">
        <v>0.43</v>
      </c>
      <c r="O3082" s="106">
        <v>1.4</v>
      </c>
      <c r="P3082" s="106" t="s">
        <v>2511</v>
      </c>
      <c r="Q3082" s="107" t="s">
        <v>3866</v>
      </c>
      <c r="R3082" s="107" t="s">
        <v>12</v>
      </c>
    </row>
    <row r="3083" spans="2:18" ht="20.100000000000001" customHeight="1" x14ac:dyDescent="0.4">
      <c r="B3083" s="105" t="str">
        <f t="shared" si="141"/>
        <v/>
      </c>
      <c r="C3083" s="105" t="str">
        <f t="shared" si="142"/>
        <v/>
      </c>
      <c r="D3083" s="105" t="str">
        <f t="shared" si="143"/>
        <v/>
      </c>
      <c r="E3083" s="106" t="s">
        <v>2406</v>
      </c>
      <c r="F3083" s="106" t="s">
        <v>2407</v>
      </c>
      <c r="G3083" s="106" t="s">
        <v>782</v>
      </c>
      <c r="H3083" s="106" t="s">
        <v>783</v>
      </c>
      <c r="I3083" s="106">
        <v>16</v>
      </c>
      <c r="J3083" s="106"/>
      <c r="K3083" s="106"/>
      <c r="L3083" s="106" t="s">
        <v>706</v>
      </c>
      <c r="M3083" s="106" t="s">
        <v>3522</v>
      </c>
      <c r="N3083" s="106">
        <v>0.31</v>
      </c>
      <c r="O3083" s="106">
        <v>1.4</v>
      </c>
      <c r="P3083" s="106" t="s">
        <v>2511</v>
      </c>
      <c r="Q3083" s="107" t="s">
        <v>3867</v>
      </c>
      <c r="R3083" s="107" t="s">
        <v>12</v>
      </c>
    </row>
    <row r="3084" spans="2:18" ht="20.100000000000001" customHeight="1" x14ac:dyDescent="0.4">
      <c r="B3084" s="105" t="str">
        <f t="shared" si="141"/>
        <v/>
      </c>
      <c r="C3084" s="105" t="str">
        <f t="shared" si="142"/>
        <v/>
      </c>
      <c r="D3084" s="105" t="str">
        <f t="shared" si="143"/>
        <v/>
      </c>
      <c r="E3084" s="106" t="s">
        <v>2406</v>
      </c>
      <c r="F3084" s="106" t="s">
        <v>2407</v>
      </c>
      <c r="G3084" s="106" t="s">
        <v>782</v>
      </c>
      <c r="H3084" s="106" t="s">
        <v>783</v>
      </c>
      <c r="I3084" s="106">
        <v>15</v>
      </c>
      <c r="J3084" s="106"/>
      <c r="K3084" s="106"/>
      <c r="L3084" s="106" t="s">
        <v>698</v>
      </c>
      <c r="M3084" s="106" t="s">
        <v>3522</v>
      </c>
      <c r="N3084" s="106">
        <v>0.31</v>
      </c>
      <c r="O3084" s="106">
        <v>1.4</v>
      </c>
      <c r="P3084" s="106" t="s">
        <v>2511</v>
      </c>
      <c r="Q3084" s="107" t="s">
        <v>3868</v>
      </c>
      <c r="R3084" s="107" t="s">
        <v>12</v>
      </c>
    </row>
    <row r="3085" spans="2:18" ht="20.100000000000001" customHeight="1" x14ac:dyDescent="0.4">
      <c r="B3085" s="105" t="str">
        <f t="shared" si="141"/>
        <v/>
      </c>
      <c r="C3085" s="105" t="str">
        <f t="shared" si="142"/>
        <v/>
      </c>
      <c r="D3085" s="105" t="str">
        <f t="shared" si="143"/>
        <v/>
      </c>
      <c r="E3085" s="106" t="s">
        <v>2406</v>
      </c>
      <c r="F3085" s="106" t="s">
        <v>2407</v>
      </c>
      <c r="G3085" s="106" t="s">
        <v>782</v>
      </c>
      <c r="H3085" s="106" t="s">
        <v>783</v>
      </c>
      <c r="I3085" s="106">
        <v>14</v>
      </c>
      <c r="J3085" s="106"/>
      <c r="K3085" s="106"/>
      <c r="L3085" s="106" t="s">
        <v>717</v>
      </c>
      <c r="M3085" s="106" t="s">
        <v>3522</v>
      </c>
      <c r="N3085" s="106">
        <v>0.31</v>
      </c>
      <c r="O3085" s="106">
        <v>1.4</v>
      </c>
      <c r="P3085" s="106" t="s">
        <v>2511</v>
      </c>
      <c r="Q3085" s="107" t="s">
        <v>3869</v>
      </c>
      <c r="R3085" s="107" t="s">
        <v>12</v>
      </c>
    </row>
    <row r="3086" spans="2:18" ht="20.100000000000001" customHeight="1" x14ac:dyDescent="0.4">
      <c r="B3086" s="105" t="str">
        <f t="shared" si="141"/>
        <v/>
      </c>
      <c r="C3086" s="105" t="str">
        <f t="shared" si="142"/>
        <v/>
      </c>
      <c r="D3086" s="105" t="str">
        <f t="shared" si="143"/>
        <v/>
      </c>
      <c r="E3086" s="106" t="s">
        <v>2406</v>
      </c>
      <c r="F3086" s="106" t="s">
        <v>2407</v>
      </c>
      <c r="G3086" s="106" t="s">
        <v>2437</v>
      </c>
      <c r="H3086" s="106" t="s">
        <v>2438</v>
      </c>
      <c r="I3086" s="106">
        <v>16</v>
      </c>
      <c r="J3086" s="106"/>
      <c r="K3086" s="106"/>
      <c r="L3086" s="106" t="s">
        <v>706</v>
      </c>
      <c r="M3086" s="106" t="s">
        <v>3522</v>
      </c>
      <c r="N3086" s="106">
        <v>0.42</v>
      </c>
      <c r="O3086" s="106">
        <v>1.4</v>
      </c>
      <c r="P3086" s="106" t="s">
        <v>2511</v>
      </c>
      <c r="Q3086" s="107" t="s">
        <v>3870</v>
      </c>
      <c r="R3086" s="107" t="s">
        <v>12</v>
      </c>
    </row>
    <row r="3087" spans="2:18" ht="20.100000000000001" customHeight="1" x14ac:dyDescent="0.4">
      <c r="B3087" s="105" t="str">
        <f t="shared" si="141"/>
        <v/>
      </c>
      <c r="C3087" s="105" t="str">
        <f t="shared" si="142"/>
        <v/>
      </c>
      <c r="D3087" s="105" t="str">
        <f t="shared" si="143"/>
        <v/>
      </c>
      <c r="E3087" s="106" t="s">
        <v>2406</v>
      </c>
      <c r="F3087" s="106" t="s">
        <v>2407</v>
      </c>
      <c r="G3087" s="106" t="s">
        <v>2437</v>
      </c>
      <c r="H3087" s="106" t="s">
        <v>2438</v>
      </c>
      <c r="I3087" s="106">
        <v>15</v>
      </c>
      <c r="J3087" s="106"/>
      <c r="K3087" s="106"/>
      <c r="L3087" s="106" t="s">
        <v>698</v>
      </c>
      <c r="M3087" s="106" t="s">
        <v>3522</v>
      </c>
      <c r="N3087" s="106">
        <v>0.42</v>
      </c>
      <c r="O3087" s="106">
        <v>1.4</v>
      </c>
      <c r="P3087" s="106" t="s">
        <v>2511</v>
      </c>
      <c r="Q3087" s="107" t="s">
        <v>3871</v>
      </c>
      <c r="R3087" s="107" t="s">
        <v>12</v>
      </c>
    </row>
    <row r="3088" spans="2:18" ht="20.100000000000001" customHeight="1" x14ac:dyDescent="0.4">
      <c r="B3088" s="105" t="str">
        <f t="shared" ref="B3088:B3151" si="144">IF(OR($C$10="",$C$11=""),"",IFERROR(IF(AND($U$22&lt;&gt;R3088,$V$22&lt;&gt;R3088),"－",IF(AND(COUNTIF($C$10,"*樹脂スペーサー*")&gt;0,OR(M3088="空気",F3088="一般",F3088="一般ＰＧ")),"－",IF(AND($W$25&gt;0,$W$25&gt;=O3088),$U$25,IF(AND($W$26&gt;0,$W$26&gt;=O3088),$U$26,IF(AND($W$27&gt;0,$W$27&gt;=O3088),$U$27,IF(AND($W$28&gt;0,$W$28&gt;=O3088),$U$28,IF(AND($W$29&gt;0,$W$29&gt;=O3088),$U$29,IF(AND($W$30&gt;0,$W$30&gt;=O3088),$U$30,IF(AND($W$31&gt;0,$W$31&gt;=O3088),$U$31,"－"))))))))),"－"))</f>
        <v/>
      </c>
      <c r="C3088" s="105" t="str">
        <f t="shared" ref="C3088:C3151" si="145">IF(B3088="","",IF(B3088&lt;&gt;"－",VLOOKUP(B3088,$U$25:$V$31,2,FALSE),"－"))</f>
        <v/>
      </c>
      <c r="D3088" s="105" t="str">
        <f t="shared" ref="D3088:D3151" si="146">IF($H$9="","",IF($V$38&lt;&gt;"断熱等","－",IF(AND(COUNTIF($V$34,"*樹脂スペーサー*")&gt;0,OR(M3088="空気",F3088="一般",F3088="一般ＰＧ")),"－",IF(AND($V$35&lt;&gt;R3088,$W$35&lt;&gt;R3088),"－",IF(MID($H$9,10,1)="Z",IF(N3088&lt;=0.65,"○","－"),IF($V$36&gt;=O3088,"○","－"))))))</f>
        <v/>
      </c>
      <c r="E3088" s="106" t="s">
        <v>2406</v>
      </c>
      <c r="F3088" s="106" t="s">
        <v>2407</v>
      </c>
      <c r="G3088" s="106" t="s">
        <v>2437</v>
      </c>
      <c r="H3088" s="106" t="s">
        <v>2438</v>
      </c>
      <c r="I3088" s="106">
        <v>14</v>
      </c>
      <c r="J3088" s="106"/>
      <c r="K3088" s="106"/>
      <c r="L3088" s="106" t="s">
        <v>717</v>
      </c>
      <c r="M3088" s="106" t="s">
        <v>3522</v>
      </c>
      <c r="N3088" s="106">
        <v>0.42</v>
      </c>
      <c r="O3088" s="106">
        <v>1.4</v>
      </c>
      <c r="P3088" s="106" t="s">
        <v>2511</v>
      </c>
      <c r="Q3088" s="107" t="s">
        <v>3872</v>
      </c>
      <c r="R3088" s="107" t="s">
        <v>12</v>
      </c>
    </row>
    <row r="3089" spans="2:18" ht="20.100000000000001" customHeight="1" x14ac:dyDescent="0.4">
      <c r="B3089" s="105" t="str">
        <f t="shared" si="144"/>
        <v/>
      </c>
      <c r="C3089" s="105" t="str">
        <f t="shared" si="145"/>
        <v/>
      </c>
      <c r="D3089" s="105" t="str">
        <f t="shared" si="146"/>
        <v/>
      </c>
      <c r="E3089" s="106" t="s">
        <v>2406</v>
      </c>
      <c r="F3089" s="106" t="s">
        <v>2407</v>
      </c>
      <c r="G3089" s="106" t="s">
        <v>2442</v>
      </c>
      <c r="H3089" s="106" t="s">
        <v>2443</v>
      </c>
      <c r="I3089" s="106">
        <v>16</v>
      </c>
      <c r="J3089" s="106"/>
      <c r="K3089" s="106"/>
      <c r="L3089" s="106" t="s">
        <v>706</v>
      </c>
      <c r="M3089" s="106" t="s">
        <v>3522</v>
      </c>
      <c r="N3089" s="106">
        <v>0.42</v>
      </c>
      <c r="O3089" s="106">
        <v>1.4</v>
      </c>
      <c r="P3089" s="106" t="s">
        <v>2511</v>
      </c>
      <c r="Q3089" s="107" t="s">
        <v>3873</v>
      </c>
      <c r="R3089" s="107" t="s">
        <v>12</v>
      </c>
    </row>
    <row r="3090" spans="2:18" ht="20.100000000000001" customHeight="1" x14ac:dyDescent="0.4">
      <c r="B3090" s="105" t="str">
        <f t="shared" si="144"/>
        <v/>
      </c>
      <c r="C3090" s="105" t="str">
        <f t="shared" si="145"/>
        <v/>
      </c>
      <c r="D3090" s="105" t="str">
        <f t="shared" si="146"/>
        <v/>
      </c>
      <c r="E3090" s="106" t="s">
        <v>2406</v>
      </c>
      <c r="F3090" s="106" t="s">
        <v>2407</v>
      </c>
      <c r="G3090" s="106" t="s">
        <v>2442</v>
      </c>
      <c r="H3090" s="106" t="s">
        <v>2443</v>
      </c>
      <c r="I3090" s="106">
        <v>15</v>
      </c>
      <c r="J3090" s="106"/>
      <c r="K3090" s="106"/>
      <c r="L3090" s="106" t="s">
        <v>698</v>
      </c>
      <c r="M3090" s="106" t="s">
        <v>3522</v>
      </c>
      <c r="N3090" s="106">
        <v>0.42</v>
      </c>
      <c r="O3090" s="106">
        <v>1.4</v>
      </c>
      <c r="P3090" s="106" t="s">
        <v>2511</v>
      </c>
      <c r="Q3090" s="107" t="s">
        <v>3874</v>
      </c>
      <c r="R3090" s="107" t="s">
        <v>12</v>
      </c>
    </row>
    <row r="3091" spans="2:18" ht="20.100000000000001" customHeight="1" x14ac:dyDescent="0.4">
      <c r="B3091" s="105" t="str">
        <f t="shared" si="144"/>
        <v/>
      </c>
      <c r="C3091" s="105" t="str">
        <f t="shared" si="145"/>
        <v/>
      </c>
      <c r="D3091" s="105" t="str">
        <f t="shared" si="146"/>
        <v/>
      </c>
      <c r="E3091" s="106" t="s">
        <v>2406</v>
      </c>
      <c r="F3091" s="106" t="s">
        <v>2407</v>
      </c>
      <c r="G3091" s="106" t="s">
        <v>2442</v>
      </c>
      <c r="H3091" s="106" t="s">
        <v>2443</v>
      </c>
      <c r="I3091" s="106">
        <v>14</v>
      </c>
      <c r="J3091" s="106"/>
      <c r="K3091" s="106"/>
      <c r="L3091" s="106" t="s">
        <v>717</v>
      </c>
      <c r="M3091" s="106" t="s">
        <v>3522</v>
      </c>
      <c r="N3091" s="106">
        <v>0.42</v>
      </c>
      <c r="O3091" s="106">
        <v>1.4</v>
      </c>
      <c r="P3091" s="106" t="s">
        <v>2511</v>
      </c>
      <c r="Q3091" s="107" t="s">
        <v>3875</v>
      </c>
      <c r="R3091" s="107" t="s">
        <v>12</v>
      </c>
    </row>
    <row r="3092" spans="2:18" ht="20.100000000000001" customHeight="1" x14ac:dyDescent="0.4">
      <c r="B3092" s="105" t="str">
        <f t="shared" si="144"/>
        <v/>
      </c>
      <c r="C3092" s="105" t="str">
        <f t="shared" si="145"/>
        <v/>
      </c>
      <c r="D3092" s="105" t="str">
        <f t="shared" si="146"/>
        <v/>
      </c>
      <c r="E3092" s="106" t="s">
        <v>2406</v>
      </c>
      <c r="F3092" s="106" t="s">
        <v>2447</v>
      </c>
      <c r="G3092" s="106" t="s">
        <v>697</v>
      </c>
      <c r="H3092" s="106" t="s">
        <v>706</v>
      </c>
      <c r="I3092" s="106">
        <v>16</v>
      </c>
      <c r="J3092" s="106"/>
      <c r="K3092" s="106"/>
      <c r="L3092" s="106" t="s">
        <v>707</v>
      </c>
      <c r="M3092" s="106" t="s">
        <v>3522</v>
      </c>
      <c r="N3092" s="106">
        <v>0.38</v>
      </c>
      <c r="O3092" s="106">
        <v>1.4</v>
      </c>
      <c r="P3092" s="106" t="s">
        <v>2511</v>
      </c>
      <c r="Q3092" s="107" t="s">
        <v>3876</v>
      </c>
      <c r="R3092" s="107" t="s">
        <v>12</v>
      </c>
    </row>
    <row r="3093" spans="2:18" ht="20.100000000000001" customHeight="1" x14ac:dyDescent="0.4">
      <c r="B3093" s="105" t="str">
        <f t="shared" si="144"/>
        <v/>
      </c>
      <c r="C3093" s="105" t="str">
        <f t="shared" si="145"/>
        <v/>
      </c>
      <c r="D3093" s="105" t="str">
        <f t="shared" si="146"/>
        <v/>
      </c>
      <c r="E3093" s="106" t="s">
        <v>2406</v>
      </c>
      <c r="F3093" s="106" t="s">
        <v>2447</v>
      </c>
      <c r="G3093" s="106" t="s">
        <v>697</v>
      </c>
      <c r="H3093" s="106" t="s">
        <v>706</v>
      </c>
      <c r="I3093" s="106">
        <v>16</v>
      </c>
      <c r="J3093" s="106"/>
      <c r="K3093" s="106"/>
      <c r="L3093" s="106" t="s">
        <v>1817</v>
      </c>
      <c r="M3093" s="106" t="s">
        <v>3522</v>
      </c>
      <c r="N3093" s="106">
        <v>0.38</v>
      </c>
      <c r="O3093" s="106">
        <v>1.4</v>
      </c>
      <c r="P3093" s="106" t="s">
        <v>2511</v>
      </c>
      <c r="Q3093" s="107" t="s">
        <v>3877</v>
      </c>
      <c r="R3093" s="107" t="s">
        <v>12</v>
      </c>
    </row>
    <row r="3094" spans="2:18" ht="20.100000000000001" customHeight="1" x14ac:dyDescent="0.4">
      <c r="B3094" s="105" t="str">
        <f t="shared" si="144"/>
        <v/>
      </c>
      <c r="C3094" s="105" t="str">
        <f t="shared" si="145"/>
        <v/>
      </c>
      <c r="D3094" s="105" t="str">
        <f t="shared" si="146"/>
        <v/>
      </c>
      <c r="E3094" s="106" t="s">
        <v>2406</v>
      </c>
      <c r="F3094" s="106" t="s">
        <v>2447</v>
      </c>
      <c r="G3094" s="106" t="s">
        <v>697</v>
      </c>
      <c r="H3094" s="106" t="s">
        <v>698</v>
      </c>
      <c r="I3094" s="106">
        <v>16</v>
      </c>
      <c r="J3094" s="106"/>
      <c r="K3094" s="106"/>
      <c r="L3094" s="106" t="s">
        <v>1817</v>
      </c>
      <c r="M3094" s="106" t="s">
        <v>3522</v>
      </c>
      <c r="N3094" s="106">
        <v>0.38</v>
      </c>
      <c r="O3094" s="106">
        <v>1.4</v>
      </c>
      <c r="P3094" s="106" t="s">
        <v>2511</v>
      </c>
      <c r="Q3094" s="107" t="s">
        <v>3878</v>
      </c>
      <c r="R3094" s="107" t="s">
        <v>12</v>
      </c>
    </row>
    <row r="3095" spans="2:18" ht="20.100000000000001" customHeight="1" x14ac:dyDescent="0.4">
      <c r="B3095" s="105" t="str">
        <f t="shared" si="144"/>
        <v/>
      </c>
      <c r="C3095" s="105" t="str">
        <f t="shared" si="145"/>
        <v/>
      </c>
      <c r="D3095" s="105" t="str">
        <f t="shared" si="146"/>
        <v/>
      </c>
      <c r="E3095" s="106" t="s">
        <v>2406</v>
      </c>
      <c r="F3095" s="106" t="s">
        <v>2447</v>
      </c>
      <c r="G3095" s="106" t="s">
        <v>697</v>
      </c>
      <c r="H3095" s="106" t="s">
        <v>698</v>
      </c>
      <c r="I3095" s="106">
        <v>16</v>
      </c>
      <c r="J3095" s="106"/>
      <c r="K3095" s="106"/>
      <c r="L3095" s="106" t="s">
        <v>1027</v>
      </c>
      <c r="M3095" s="106" t="s">
        <v>3522</v>
      </c>
      <c r="N3095" s="106">
        <v>0.38</v>
      </c>
      <c r="O3095" s="106">
        <v>1.4</v>
      </c>
      <c r="P3095" s="106" t="s">
        <v>2511</v>
      </c>
      <c r="Q3095" s="107" t="s">
        <v>3879</v>
      </c>
      <c r="R3095" s="107" t="s">
        <v>12</v>
      </c>
    </row>
    <row r="3096" spans="2:18" ht="20.100000000000001" customHeight="1" x14ac:dyDescent="0.4">
      <c r="B3096" s="105" t="str">
        <f t="shared" si="144"/>
        <v/>
      </c>
      <c r="C3096" s="105" t="str">
        <f t="shared" si="145"/>
        <v/>
      </c>
      <c r="D3096" s="105" t="str">
        <f t="shared" si="146"/>
        <v/>
      </c>
      <c r="E3096" s="106" t="s">
        <v>2406</v>
      </c>
      <c r="F3096" s="106" t="s">
        <v>2447</v>
      </c>
      <c r="G3096" s="106" t="s">
        <v>697</v>
      </c>
      <c r="H3096" s="106" t="s">
        <v>717</v>
      </c>
      <c r="I3096" s="106">
        <v>16</v>
      </c>
      <c r="J3096" s="106"/>
      <c r="K3096" s="106"/>
      <c r="L3096" s="106" t="s">
        <v>1027</v>
      </c>
      <c r="M3096" s="106" t="s">
        <v>3522</v>
      </c>
      <c r="N3096" s="106">
        <v>0.38</v>
      </c>
      <c r="O3096" s="106">
        <v>1.4</v>
      </c>
      <c r="P3096" s="106" t="s">
        <v>2511</v>
      </c>
      <c r="Q3096" s="107" t="s">
        <v>3880</v>
      </c>
      <c r="R3096" s="107" t="s">
        <v>12</v>
      </c>
    </row>
    <row r="3097" spans="2:18" ht="20.100000000000001" customHeight="1" x14ac:dyDescent="0.4">
      <c r="B3097" s="105" t="str">
        <f t="shared" si="144"/>
        <v/>
      </c>
      <c r="C3097" s="105" t="str">
        <f t="shared" si="145"/>
        <v/>
      </c>
      <c r="D3097" s="105" t="str">
        <f t="shared" si="146"/>
        <v/>
      </c>
      <c r="E3097" s="106" t="s">
        <v>2406</v>
      </c>
      <c r="F3097" s="106" t="s">
        <v>2447</v>
      </c>
      <c r="G3097" s="106" t="s">
        <v>697</v>
      </c>
      <c r="H3097" s="106" t="s">
        <v>717</v>
      </c>
      <c r="I3097" s="106">
        <v>15</v>
      </c>
      <c r="J3097" s="106"/>
      <c r="K3097" s="106"/>
      <c r="L3097" s="106" t="s">
        <v>1389</v>
      </c>
      <c r="M3097" s="106" t="s">
        <v>3522</v>
      </c>
      <c r="N3097" s="106">
        <v>0.38</v>
      </c>
      <c r="O3097" s="106">
        <v>1.4</v>
      </c>
      <c r="P3097" s="106" t="s">
        <v>2511</v>
      </c>
      <c r="Q3097" s="107" t="s">
        <v>3881</v>
      </c>
      <c r="R3097" s="107" t="s">
        <v>12</v>
      </c>
    </row>
    <row r="3098" spans="2:18" ht="20.100000000000001" customHeight="1" x14ac:dyDescent="0.4">
      <c r="B3098" s="105" t="str">
        <f t="shared" si="144"/>
        <v/>
      </c>
      <c r="C3098" s="105" t="str">
        <f t="shared" si="145"/>
        <v/>
      </c>
      <c r="D3098" s="105" t="str">
        <f t="shared" si="146"/>
        <v/>
      </c>
      <c r="E3098" s="106" t="s">
        <v>2406</v>
      </c>
      <c r="F3098" s="106" t="s">
        <v>2447</v>
      </c>
      <c r="G3098" s="106" t="s">
        <v>710</v>
      </c>
      <c r="H3098" s="106" t="s">
        <v>706</v>
      </c>
      <c r="I3098" s="106">
        <v>16</v>
      </c>
      <c r="J3098" s="106"/>
      <c r="K3098" s="106"/>
      <c r="L3098" s="106" t="s">
        <v>711</v>
      </c>
      <c r="M3098" s="106" t="s">
        <v>3522</v>
      </c>
      <c r="N3098" s="106">
        <v>0.38</v>
      </c>
      <c r="O3098" s="106">
        <v>1.4</v>
      </c>
      <c r="P3098" s="106" t="s">
        <v>2511</v>
      </c>
      <c r="Q3098" s="107" t="s">
        <v>3882</v>
      </c>
      <c r="R3098" s="107" t="s">
        <v>12</v>
      </c>
    </row>
    <row r="3099" spans="2:18" ht="20.100000000000001" customHeight="1" x14ac:dyDescent="0.4">
      <c r="B3099" s="105" t="str">
        <f t="shared" si="144"/>
        <v/>
      </c>
      <c r="C3099" s="105" t="str">
        <f t="shared" si="145"/>
        <v/>
      </c>
      <c r="D3099" s="105" t="str">
        <f t="shared" si="146"/>
        <v/>
      </c>
      <c r="E3099" s="106" t="s">
        <v>2406</v>
      </c>
      <c r="F3099" s="106" t="s">
        <v>2447</v>
      </c>
      <c r="G3099" s="106" t="s">
        <v>710</v>
      </c>
      <c r="H3099" s="106" t="s">
        <v>698</v>
      </c>
      <c r="I3099" s="106">
        <v>16</v>
      </c>
      <c r="J3099" s="106"/>
      <c r="K3099" s="106"/>
      <c r="L3099" s="106" t="s">
        <v>711</v>
      </c>
      <c r="M3099" s="106" t="s">
        <v>3522</v>
      </c>
      <c r="N3099" s="106">
        <v>0.38</v>
      </c>
      <c r="O3099" s="106">
        <v>1.4</v>
      </c>
      <c r="P3099" s="106" t="s">
        <v>2511</v>
      </c>
      <c r="Q3099" s="107" t="s">
        <v>3883</v>
      </c>
      <c r="R3099" s="107" t="s">
        <v>12</v>
      </c>
    </row>
    <row r="3100" spans="2:18" ht="20.100000000000001" customHeight="1" x14ac:dyDescent="0.4">
      <c r="B3100" s="105" t="str">
        <f t="shared" si="144"/>
        <v/>
      </c>
      <c r="C3100" s="105" t="str">
        <f t="shared" si="145"/>
        <v/>
      </c>
      <c r="D3100" s="105" t="str">
        <f t="shared" si="146"/>
        <v/>
      </c>
      <c r="E3100" s="106" t="s">
        <v>2406</v>
      </c>
      <c r="F3100" s="106" t="s">
        <v>2447</v>
      </c>
      <c r="G3100" s="106" t="s">
        <v>710</v>
      </c>
      <c r="H3100" s="106" t="s">
        <v>717</v>
      </c>
      <c r="I3100" s="106">
        <v>16</v>
      </c>
      <c r="J3100" s="106"/>
      <c r="K3100" s="106"/>
      <c r="L3100" s="106" t="s">
        <v>711</v>
      </c>
      <c r="M3100" s="106" t="s">
        <v>3522</v>
      </c>
      <c r="N3100" s="106">
        <v>0.38</v>
      </c>
      <c r="O3100" s="106">
        <v>1.4</v>
      </c>
      <c r="P3100" s="106" t="s">
        <v>2511</v>
      </c>
      <c r="Q3100" s="107" t="s">
        <v>3884</v>
      </c>
      <c r="R3100" s="107" t="s">
        <v>12</v>
      </c>
    </row>
    <row r="3101" spans="2:18" ht="20.100000000000001" customHeight="1" x14ac:dyDescent="0.4">
      <c r="B3101" s="105" t="str">
        <f t="shared" si="144"/>
        <v/>
      </c>
      <c r="C3101" s="105" t="str">
        <f t="shared" si="145"/>
        <v/>
      </c>
      <c r="D3101" s="105" t="str">
        <f t="shared" si="146"/>
        <v/>
      </c>
      <c r="E3101" s="106" t="s">
        <v>2406</v>
      </c>
      <c r="F3101" s="106" t="s">
        <v>2447</v>
      </c>
      <c r="G3101" s="106" t="s">
        <v>710</v>
      </c>
      <c r="H3101" s="106" t="s">
        <v>717</v>
      </c>
      <c r="I3101" s="106">
        <v>15</v>
      </c>
      <c r="J3101" s="106"/>
      <c r="K3101" s="106"/>
      <c r="L3101" s="106" t="s">
        <v>1098</v>
      </c>
      <c r="M3101" s="106" t="s">
        <v>3522</v>
      </c>
      <c r="N3101" s="106">
        <v>0.38</v>
      </c>
      <c r="O3101" s="106">
        <v>1.4</v>
      </c>
      <c r="P3101" s="106" t="s">
        <v>2511</v>
      </c>
      <c r="Q3101" s="107" t="s">
        <v>3885</v>
      </c>
      <c r="R3101" s="107" t="s">
        <v>12</v>
      </c>
    </row>
    <row r="3102" spans="2:18" ht="20.100000000000001" customHeight="1" x14ac:dyDescent="0.4">
      <c r="B3102" s="105" t="str">
        <f t="shared" si="144"/>
        <v/>
      </c>
      <c r="C3102" s="105" t="str">
        <f t="shared" si="145"/>
        <v/>
      </c>
      <c r="D3102" s="105" t="str">
        <f t="shared" si="146"/>
        <v/>
      </c>
      <c r="E3102" s="106" t="s">
        <v>2406</v>
      </c>
      <c r="F3102" s="106" t="s">
        <v>2447</v>
      </c>
      <c r="G3102" s="106" t="s">
        <v>721</v>
      </c>
      <c r="H3102" s="106" t="s">
        <v>706</v>
      </c>
      <c r="I3102" s="106">
        <v>16</v>
      </c>
      <c r="J3102" s="106"/>
      <c r="K3102" s="106"/>
      <c r="L3102" s="106" t="s">
        <v>722</v>
      </c>
      <c r="M3102" s="106" t="s">
        <v>3522</v>
      </c>
      <c r="N3102" s="106">
        <v>0.38</v>
      </c>
      <c r="O3102" s="106">
        <v>1.4</v>
      </c>
      <c r="P3102" s="106" t="s">
        <v>2511</v>
      </c>
      <c r="Q3102" s="107" t="s">
        <v>3886</v>
      </c>
      <c r="R3102" s="107" t="s">
        <v>12</v>
      </c>
    </row>
    <row r="3103" spans="2:18" ht="20.100000000000001" customHeight="1" x14ac:dyDescent="0.4">
      <c r="B3103" s="105" t="str">
        <f t="shared" si="144"/>
        <v/>
      </c>
      <c r="C3103" s="105" t="str">
        <f t="shared" si="145"/>
        <v/>
      </c>
      <c r="D3103" s="105" t="str">
        <f t="shared" si="146"/>
        <v/>
      </c>
      <c r="E3103" s="106" t="s">
        <v>2406</v>
      </c>
      <c r="F3103" s="106" t="s">
        <v>2447</v>
      </c>
      <c r="G3103" s="106" t="s">
        <v>721</v>
      </c>
      <c r="H3103" s="106" t="s">
        <v>698</v>
      </c>
      <c r="I3103" s="106">
        <v>16</v>
      </c>
      <c r="J3103" s="106"/>
      <c r="K3103" s="106"/>
      <c r="L3103" s="106" t="s">
        <v>722</v>
      </c>
      <c r="M3103" s="106" t="s">
        <v>3522</v>
      </c>
      <c r="N3103" s="106">
        <v>0.38</v>
      </c>
      <c r="O3103" s="106">
        <v>1.4</v>
      </c>
      <c r="P3103" s="106" t="s">
        <v>2511</v>
      </c>
      <c r="Q3103" s="107" t="s">
        <v>3887</v>
      </c>
      <c r="R3103" s="107" t="s">
        <v>12</v>
      </c>
    </row>
    <row r="3104" spans="2:18" ht="20.100000000000001" customHeight="1" x14ac:dyDescent="0.4">
      <c r="B3104" s="105" t="str">
        <f t="shared" si="144"/>
        <v/>
      </c>
      <c r="C3104" s="105" t="str">
        <f t="shared" si="145"/>
        <v/>
      </c>
      <c r="D3104" s="105" t="str">
        <f t="shared" si="146"/>
        <v/>
      </c>
      <c r="E3104" s="106" t="s">
        <v>2406</v>
      </c>
      <c r="F3104" s="106" t="s">
        <v>2447</v>
      </c>
      <c r="G3104" s="106" t="s">
        <v>721</v>
      </c>
      <c r="H3104" s="106" t="s">
        <v>717</v>
      </c>
      <c r="I3104" s="106">
        <v>16</v>
      </c>
      <c r="J3104" s="106"/>
      <c r="K3104" s="106"/>
      <c r="L3104" s="106" t="s">
        <v>722</v>
      </c>
      <c r="M3104" s="106" t="s">
        <v>3522</v>
      </c>
      <c r="N3104" s="106">
        <v>0.38</v>
      </c>
      <c r="O3104" s="106">
        <v>1.4</v>
      </c>
      <c r="P3104" s="106" t="s">
        <v>2511</v>
      </c>
      <c r="Q3104" s="107" t="s">
        <v>3888</v>
      </c>
      <c r="R3104" s="107" t="s">
        <v>12</v>
      </c>
    </row>
    <row r="3105" spans="2:18" ht="20.100000000000001" customHeight="1" x14ac:dyDescent="0.4">
      <c r="B3105" s="105" t="str">
        <f t="shared" si="144"/>
        <v/>
      </c>
      <c r="C3105" s="105" t="str">
        <f t="shared" si="145"/>
        <v/>
      </c>
      <c r="D3105" s="105" t="str">
        <f t="shared" si="146"/>
        <v/>
      </c>
      <c r="E3105" s="106" t="s">
        <v>2406</v>
      </c>
      <c r="F3105" s="106" t="s">
        <v>2447</v>
      </c>
      <c r="G3105" s="106" t="s">
        <v>773</v>
      </c>
      <c r="H3105" s="106" t="s">
        <v>706</v>
      </c>
      <c r="I3105" s="106">
        <v>16</v>
      </c>
      <c r="J3105" s="106"/>
      <c r="K3105" s="106"/>
      <c r="L3105" s="106" t="s">
        <v>774</v>
      </c>
      <c r="M3105" s="106" t="s">
        <v>3522</v>
      </c>
      <c r="N3105" s="106">
        <v>0.38</v>
      </c>
      <c r="O3105" s="106">
        <v>1.4</v>
      </c>
      <c r="P3105" s="106" t="s">
        <v>2511</v>
      </c>
      <c r="Q3105" s="107" t="s">
        <v>3889</v>
      </c>
      <c r="R3105" s="107" t="s">
        <v>12</v>
      </c>
    </row>
    <row r="3106" spans="2:18" ht="20.100000000000001" customHeight="1" x14ac:dyDescent="0.4">
      <c r="B3106" s="105" t="str">
        <f t="shared" si="144"/>
        <v/>
      </c>
      <c r="C3106" s="105" t="str">
        <f t="shared" si="145"/>
        <v/>
      </c>
      <c r="D3106" s="105" t="str">
        <f t="shared" si="146"/>
        <v/>
      </c>
      <c r="E3106" s="106" t="s">
        <v>2406</v>
      </c>
      <c r="F3106" s="106" t="s">
        <v>2447</v>
      </c>
      <c r="G3106" s="106" t="s">
        <v>773</v>
      </c>
      <c r="H3106" s="106" t="s">
        <v>698</v>
      </c>
      <c r="I3106" s="106">
        <v>15</v>
      </c>
      <c r="J3106" s="106"/>
      <c r="K3106" s="106"/>
      <c r="L3106" s="106" t="s">
        <v>774</v>
      </c>
      <c r="M3106" s="106" t="s">
        <v>3522</v>
      </c>
      <c r="N3106" s="106">
        <v>0.38</v>
      </c>
      <c r="O3106" s="106">
        <v>1.4</v>
      </c>
      <c r="P3106" s="106" t="s">
        <v>2511</v>
      </c>
      <c r="Q3106" s="107" t="s">
        <v>3890</v>
      </c>
      <c r="R3106" s="107" t="s">
        <v>12</v>
      </c>
    </row>
    <row r="3107" spans="2:18" ht="20.100000000000001" customHeight="1" x14ac:dyDescent="0.4">
      <c r="B3107" s="105" t="str">
        <f t="shared" si="144"/>
        <v/>
      </c>
      <c r="C3107" s="105" t="str">
        <f t="shared" si="145"/>
        <v/>
      </c>
      <c r="D3107" s="105" t="str">
        <f t="shared" si="146"/>
        <v/>
      </c>
      <c r="E3107" s="106" t="s">
        <v>2406</v>
      </c>
      <c r="F3107" s="106" t="s">
        <v>2447</v>
      </c>
      <c r="G3107" s="106" t="s">
        <v>773</v>
      </c>
      <c r="H3107" s="106" t="s">
        <v>717</v>
      </c>
      <c r="I3107" s="106">
        <v>14</v>
      </c>
      <c r="J3107" s="106"/>
      <c r="K3107" s="106"/>
      <c r="L3107" s="106" t="s">
        <v>774</v>
      </c>
      <c r="M3107" s="106" t="s">
        <v>3522</v>
      </c>
      <c r="N3107" s="106">
        <v>0.38</v>
      </c>
      <c r="O3107" s="106">
        <v>1.4</v>
      </c>
      <c r="P3107" s="106" t="s">
        <v>2511</v>
      </c>
      <c r="Q3107" s="107" t="s">
        <v>3891</v>
      </c>
      <c r="R3107" s="107" t="s">
        <v>12</v>
      </c>
    </row>
    <row r="3108" spans="2:18" ht="20.100000000000001" customHeight="1" x14ac:dyDescent="0.4">
      <c r="B3108" s="105" t="str">
        <f t="shared" si="144"/>
        <v/>
      </c>
      <c r="C3108" s="105" t="str">
        <f t="shared" si="145"/>
        <v/>
      </c>
      <c r="D3108" s="105" t="str">
        <f t="shared" si="146"/>
        <v/>
      </c>
      <c r="E3108" s="106" t="s">
        <v>2406</v>
      </c>
      <c r="F3108" s="106" t="s">
        <v>2447</v>
      </c>
      <c r="G3108" s="106" t="s">
        <v>773</v>
      </c>
      <c r="H3108" s="106" t="s">
        <v>706</v>
      </c>
      <c r="I3108" s="106">
        <v>15</v>
      </c>
      <c r="J3108" s="106"/>
      <c r="K3108" s="106"/>
      <c r="L3108" s="106" t="s">
        <v>1266</v>
      </c>
      <c r="M3108" s="106" t="s">
        <v>3522</v>
      </c>
      <c r="N3108" s="106">
        <v>0.38</v>
      </c>
      <c r="O3108" s="106">
        <v>1.4</v>
      </c>
      <c r="P3108" s="106" t="s">
        <v>2511</v>
      </c>
      <c r="Q3108" s="107" t="s">
        <v>3892</v>
      </c>
      <c r="R3108" s="107" t="s">
        <v>12</v>
      </c>
    </row>
    <row r="3109" spans="2:18" ht="20.100000000000001" customHeight="1" x14ac:dyDescent="0.4">
      <c r="B3109" s="105" t="str">
        <f t="shared" si="144"/>
        <v/>
      </c>
      <c r="C3109" s="105" t="str">
        <f t="shared" si="145"/>
        <v/>
      </c>
      <c r="D3109" s="105" t="str">
        <f t="shared" si="146"/>
        <v/>
      </c>
      <c r="E3109" s="106" t="s">
        <v>2406</v>
      </c>
      <c r="F3109" s="106" t="s">
        <v>2447</v>
      </c>
      <c r="G3109" s="106" t="s">
        <v>773</v>
      </c>
      <c r="H3109" s="106" t="s">
        <v>698</v>
      </c>
      <c r="I3109" s="106">
        <v>14</v>
      </c>
      <c r="J3109" s="106"/>
      <c r="K3109" s="106"/>
      <c r="L3109" s="106" t="s">
        <v>1266</v>
      </c>
      <c r="M3109" s="106" t="s">
        <v>3522</v>
      </c>
      <c r="N3109" s="106">
        <v>0.38</v>
      </c>
      <c r="O3109" s="106">
        <v>1.4</v>
      </c>
      <c r="P3109" s="106" t="s">
        <v>2511</v>
      </c>
      <c r="Q3109" s="107" t="s">
        <v>3893</v>
      </c>
      <c r="R3109" s="107" t="s">
        <v>12</v>
      </c>
    </row>
    <row r="3110" spans="2:18" ht="20.100000000000001" customHeight="1" x14ac:dyDescent="0.4">
      <c r="B3110" s="105" t="str">
        <f t="shared" si="144"/>
        <v/>
      </c>
      <c r="C3110" s="105" t="str">
        <f t="shared" si="145"/>
        <v/>
      </c>
      <c r="D3110" s="105" t="str">
        <f t="shared" si="146"/>
        <v/>
      </c>
      <c r="E3110" s="106" t="s">
        <v>2406</v>
      </c>
      <c r="F3110" s="106" t="s">
        <v>2447</v>
      </c>
      <c r="G3110" s="106" t="s">
        <v>778</v>
      </c>
      <c r="H3110" s="106" t="s">
        <v>706</v>
      </c>
      <c r="I3110" s="106">
        <v>16</v>
      </c>
      <c r="J3110" s="106"/>
      <c r="K3110" s="106"/>
      <c r="L3110" s="106" t="s">
        <v>779</v>
      </c>
      <c r="M3110" s="106" t="s">
        <v>3522</v>
      </c>
      <c r="N3110" s="106">
        <v>0.38</v>
      </c>
      <c r="O3110" s="106">
        <v>1.4</v>
      </c>
      <c r="P3110" s="106" t="s">
        <v>2511</v>
      </c>
      <c r="Q3110" s="107" t="s">
        <v>3894</v>
      </c>
      <c r="R3110" s="107" t="s">
        <v>12</v>
      </c>
    </row>
    <row r="3111" spans="2:18" ht="20.100000000000001" customHeight="1" x14ac:dyDescent="0.4">
      <c r="B3111" s="105" t="str">
        <f t="shared" si="144"/>
        <v/>
      </c>
      <c r="C3111" s="105" t="str">
        <f t="shared" si="145"/>
        <v/>
      </c>
      <c r="D3111" s="105" t="str">
        <f t="shared" si="146"/>
        <v/>
      </c>
      <c r="E3111" s="106" t="s">
        <v>2406</v>
      </c>
      <c r="F3111" s="106" t="s">
        <v>2447</v>
      </c>
      <c r="G3111" s="106" t="s">
        <v>778</v>
      </c>
      <c r="H3111" s="106" t="s">
        <v>698</v>
      </c>
      <c r="I3111" s="106">
        <v>15</v>
      </c>
      <c r="J3111" s="106"/>
      <c r="K3111" s="106"/>
      <c r="L3111" s="106" t="s">
        <v>779</v>
      </c>
      <c r="M3111" s="106" t="s">
        <v>3522</v>
      </c>
      <c r="N3111" s="106">
        <v>0.38</v>
      </c>
      <c r="O3111" s="106">
        <v>1.4</v>
      </c>
      <c r="P3111" s="106" t="s">
        <v>2511</v>
      </c>
      <c r="Q3111" s="107" t="s">
        <v>3895</v>
      </c>
      <c r="R3111" s="107" t="s">
        <v>12</v>
      </c>
    </row>
    <row r="3112" spans="2:18" ht="20.100000000000001" customHeight="1" x14ac:dyDescent="0.4">
      <c r="B3112" s="105" t="str">
        <f t="shared" si="144"/>
        <v/>
      </c>
      <c r="C3112" s="105" t="str">
        <f t="shared" si="145"/>
        <v/>
      </c>
      <c r="D3112" s="105" t="str">
        <f t="shared" si="146"/>
        <v/>
      </c>
      <c r="E3112" s="106" t="s">
        <v>2406</v>
      </c>
      <c r="F3112" s="106" t="s">
        <v>2447</v>
      </c>
      <c r="G3112" s="106" t="s">
        <v>778</v>
      </c>
      <c r="H3112" s="106" t="s">
        <v>717</v>
      </c>
      <c r="I3112" s="106">
        <v>14</v>
      </c>
      <c r="J3112" s="106"/>
      <c r="K3112" s="106"/>
      <c r="L3112" s="106" t="s">
        <v>779</v>
      </c>
      <c r="M3112" s="106" t="s">
        <v>3522</v>
      </c>
      <c r="N3112" s="106">
        <v>0.38</v>
      </c>
      <c r="O3112" s="106">
        <v>1.4</v>
      </c>
      <c r="P3112" s="106" t="s">
        <v>2511</v>
      </c>
      <c r="Q3112" s="107" t="s">
        <v>3896</v>
      </c>
      <c r="R3112" s="107" t="s">
        <v>12</v>
      </c>
    </row>
    <row r="3113" spans="2:18" ht="20.100000000000001" customHeight="1" x14ac:dyDescent="0.4">
      <c r="B3113" s="105" t="str">
        <f t="shared" si="144"/>
        <v/>
      </c>
      <c r="C3113" s="105" t="str">
        <f t="shared" si="145"/>
        <v/>
      </c>
      <c r="D3113" s="105" t="str">
        <f t="shared" si="146"/>
        <v/>
      </c>
      <c r="E3113" s="106" t="s">
        <v>2406</v>
      </c>
      <c r="F3113" s="106" t="s">
        <v>2447</v>
      </c>
      <c r="G3113" s="106" t="s">
        <v>778</v>
      </c>
      <c r="H3113" s="106" t="s">
        <v>706</v>
      </c>
      <c r="I3113" s="106">
        <v>15</v>
      </c>
      <c r="J3113" s="106"/>
      <c r="K3113" s="106"/>
      <c r="L3113" s="106" t="s">
        <v>1269</v>
      </c>
      <c r="M3113" s="106" t="s">
        <v>3522</v>
      </c>
      <c r="N3113" s="106">
        <v>0.38</v>
      </c>
      <c r="O3113" s="106">
        <v>1.4</v>
      </c>
      <c r="P3113" s="106" t="s">
        <v>2511</v>
      </c>
      <c r="Q3113" s="107" t="s">
        <v>3897</v>
      </c>
      <c r="R3113" s="107" t="s">
        <v>12</v>
      </c>
    </row>
    <row r="3114" spans="2:18" ht="20.100000000000001" customHeight="1" x14ac:dyDescent="0.4">
      <c r="B3114" s="105" t="str">
        <f t="shared" si="144"/>
        <v/>
      </c>
      <c r="C3114" s="105" t="str">
        <f t="shared" si="145"/>
        <v/>
      </c>
      <c r="D3114" s="105" t="str">
        <f t="shared" si="146"/>
        <v/>
      </c>
      <c r="E3114" s="106" t="s">
        <v>2406</v>
      </c>
      <c r="F3114" s="106" t="s">
        <v>2447</v>
      </c>
      <c r="G3114" s="106" t="s">
        <v>778</v>
      </c>
      <c r="H3114" s="106" t="s">
        <v>698</v>
      </c>
      <c r="I3114" s="106">
        <v>14</v>
      </c>
      <c r="J3114" s="106"/>
      <c r="K3114" s="106"/>
      <c r="L3114" s="106" t="s">
        <v>1269</v>
      </c>
      <c r="M3114" s="106" t="s">
        <v>3522</v>
      </c>
      <c r="N3114" s="106">
        <v>0.38</v>
      </c>
      <c r="O3114" s="106">
        <v>1.4</v>
      </c>
      <c r="P3114" s="106" t="s">
        <v>2511</v>
      </c>
      <c r="Q3114" s="107" t="s">
        <v>3898</v>
      </c>
      <c r="R3114" s="107" t="s">
        <v>12</v>
      </c>
    </row>
    <row r="3115" spans="2:18" ht="20.100000000000001" customHeight="1" x14ac:dyDescent="0.4">
      <c r="B3115" s="105" t="str">
        <f t="shared" si="144"/>
        <v/>
      </c>
      <c r="C3115" s="105" t="str">
        <f t="shared" si="145"/>
        <v/>
      </c>
      <c r="D3115" s="105" t="str">
        <f t="shared" si="146"/>
        <v/>
      </c>
      <c r="E3115" s="106" t="s">
        <v>2406</v>
      </c>
      <c r="F3115" s="106" t="s">
        <v>2447</v>
      </c>
      <c r="G3115" s="106" t="s">
        <v>782</v>
      </c>
      <c r="H3115" s="106" t="s">
        <v>706</v>
      </c>
      <c r="I3115" s="106">
        <v>16</v>
      </c>
      <c r="J3115" s="106"/>
      <c r="K3115" s="106"/>
      <c r="L3115" s="106" t="s">
        <v>783</v>
      </c>
      <c r="M3115" s="106" t="s">
        <v>3522</v>
      </c>
      <c r="N3115" s="106">
        <v>0.35</v>
      </c>
      <c r="O3115" s="106">
        <v>1.4</v>
      </c>
      <c r="P3115" s="106" t="s">
        <v>2511</v>
      </c>
      <c r="Q3115" s="107" t="s">
        <v>3899</v>
      </c>
      <c r="R3115" s="107" t="s">
        <v>12</v>
      </c>
    </row>
    <row r="3116" spans="2:18" ht="20.100000000000001" customHeight="1" x14ac:dyDescent="0.4">
      <c r="B3116" s="105" t="str">
        <f t="shared" si="144"/>
        <v/>
      </c>
      <c r="C3116" s="105" t="str">
        <f t="shared" si="145"/>
        <v/>
      </c>
      <c r="D3116" s="105" t="str">
        <f t="shared" si="146"/>
        <v/>
      </c>
      <c r="E3116" s="106" t="s">
        <v>2406</v>
      </c>
      <c r="F3116" s="106" t="s">
        <v>2447</v>
      </c>
      <c r="G3116" s="106" t="s">
        <v>782</v>
      </c>
      <c r="H3116" s="106" t="s">
        <v>698</v>
      </c>
      <c r="I3116" s="106">
        <v>15</v>
      </c>
      <c r="J3116" s="106"/>
      <c r="K3116" s="106"/>
      <c r="L3116" s="106" t="s">
        <v>783</v>
      </c>
      <c r="M3116" s="106" t="s">
        <v>3522</v>
      </c>
      <c r="N3116" s="106">
        <v>0.35</v>
      </c>
      <c r="O3116" s="106">
        <v>1.4</v>
      </c>
      <c r="P3116" s="106" t="s">
        <v>2511</v>
      </c>
      <c r="Q3116" s="107" t="s">
        <v>3900</v>
      </c>
      <c r="R3116" s="107" t="s">
        <v>12</v>
      </c>
    </row>
    <row r="3117" spans="2:18" ht="20.100000000000001" customHeight="1" x14ac:dyDescent="0.4">
      <c r="B3117" s="105" t="str">
        <f t="shared" si="144"/>
        <v/>
      </c>
      <c r="C3117" s="105" t="str">
        <f t="shared" si="145"/>
        <v/>
      </c>
      <c r="D3117" s="105" t="str">
        <f t="shared" si="146"/>
        <v/>
      </c>
      <c r="E3117" s="106" t="s">
        <v>2406</v>
      </c>
      <c r="F3117" s="106" t="s">
        <v>2447</v>
      </c>
      <c r="G3117" s="106" t="s">
        <v>782</v>
      </c>
      <c r="H3117" s="106" t="s">
        <v>717</v>
      </c>
      <c r="I3117" s="106">
        <v>14</v>
      </c>
      <c r="J3117" s="106"/>
      <c r="K3117" s="106"/>
      <c r="L3117" s="106" t="s">
        <v>783</v>
      </c>
      <c r="M3117" s="106" t="s">
        <v>3522</v>
      </c>
      <c r="N3117" s="106">
        <v>0.35</v>
      </c>
      <c r="O3117" s="106">
        <v>1.4</v>
      </c>
      <c r="P3117" s="106" t="s">
        <v>2511</v>
      </c>
      <c r="Q3117" s="107" t="s">
        <v>3901</v>
      </c>
      <c r="R3117" s="107" t="s">
        <v>12</v>
      </c>
    </row>
    <row r="3118" spans="2:18" ht="20.100000000000001" customHeight="1" x14ac:dyDescent="0.4">
      <c r="B3118" s="105" t="str">
        <f t="shared" si="144"/>
        <v/>
      </c>
      <c r="C3118" s="105" t="str">
        <f t="shared" si="145"/>
        <v/>
      </c>
      <c r="D3118" s="105" t="str">
        <f t="shared" si="146"/>
        <v/>
      </c>
      <c r="E3118" s="106" t="s">
        <v>2406</v>
      </c>
      <c r="F3118" s="106" t="s">
        <v>2447</v>
      </c>
      <c r="G3118" s="106" t="s">
        <v>2477</v>
      </c>
      <c r="H3118" s="106" t="s">
        <v>706</v>
      </c>
      <c r="I3118" s="106">
        <v>16</v>
      </c>
      <c r="J3118" s="106"/>
      <c r="K3118" s="106"/>
      <c r="L3118" s="106" t="s">
        <v>2478</v>
      </c>
      <c r="M3118" s="106" t="s">
        <v>3522</v>
      </c>
      <c r="N3118" s="106">
        <v>0.38</v>
      </c>
      <c r="O3118" s="106">
        <v>1.4</v>
      </c>
      <c r="P3118" s="106" t="s">
        <v>2511</v>
      </c>
      <c r="Q3118" s="107" t="s">
        <v>3902</v>
      </c>
      <c r="R3118" s="107" t="s">
        <v>12</v>
      </c>
    </row>
    <row r="3119" spans="2:18" ht="20.100000000000001" customHeight="1" x14ac:dyDescent="0.4">
      <c r="B3119" s="105" t="str">
        <f t="shared" si="144"/>
        <v/>
      </c>
      <c r="C3119" s="105" t="str">
        <f t="shared" si="145"/>
        <v/>
      </c>
      <c r="D3119" s="105" t="str">
        <f t="shared" si="146"/>
        <v/>
      </c>
      <c r="E3119" s="106" t="s">
        <v>2406</v>
      </c>
      <c r="F3119" s="106" t="s">
        <v>2447</v>
      </c>
      <c r="G3119" s="106" t="s">
        <v>2477</v>
      </c>
      <c r="H3119" s="106" t="s">
        <v>698</v>
      </c>
      <c r="I3119" s="106">
        <v>16</v>
      </c>
      <c r="J3119" s="106"/>
      <c r="K3119" s="106"/>
      <c r="L3119" s="106" t="s">
        <v>2478</v>
      </c>
      <c r="M3119" s="106" t="s">
        <v>3522</v>
      </c>
      <c r="N3119" s="106">
        <v>0.38</v>
      </c>
      <c r="O3119" s="106">
        <v>1.4</v>
      </c>
      <c r="P3119" s="106" t="s">
        <v>2511</v>
      </c>
      <c r="Q3119" s="107" t="s">
        <v>3903</v>
      </c>
      <c r="R3119" s="107" t="s">
        <v>12</v>
      </c>
    </row>
    <row r="3120" spans="2:18" ht="20.100000000000001" customHeight="1" x14ac:dyDescent="0.4">
      <c r="B3120" s="105" t="str">
        <f t="shared" si="144"/>
        <v/>
      </c>
      <c r="C3120" s="105" t="str">
        <f t="shared" si="145"/>
        <v/>
      </c>
      <c r="D3120" s="105" t="str">
        <f t="shared" si="146"/>
        <v/>
      </c>
      <c r="E3120" s="106" t="s">
        <v>2406</v>
      </c>
      <c r="F3120" s="106" t="s">
        <v>2447</v>
      </c>
      <c r="G3120" s="106" t="s">
        <v>2477</v>
      </c>
      <c r="H3120" s="106" t="s">
        <v>717</v>
      </c>
      <c r="I3120" s="106">
        <v>16</v>
      </c>
      <c r="J3120" s="106"/>
      <c r="K3120" s="106"/>
      <c r="L3120" s="106" t="s">
        <v>2478</v>
      </c>
      <c r="M3120" s="106" t="s">
        <v>3522</v>
      </c>
      <c r="N3120" s="106">
        <v>0.38</v>
      </c>
      <c r="O3120" s="106">
        <v>1.4</v>
      </c>
      <c r="P3120" s="106" t="s">
        <v>2511</v>
      </c>
      <c r="Q3120" s="107" t="s">
        <v>3904</v>
      </c>
      <c r="R3120" s="107" t="s">
        <v>12</v>
      </c>
    </row>
    <row r="3121" spans="2:18" ht="20.100000000000001" customHeight="1" x14ac:dyDescent="0.4">
      <c r="B3121" s="105" t="str">
        <f t="shared" si="144"/>
        <v/>
      </c>
      <c r="C3121" s="105" t="str">
        <f t="shared" si="145"/>
        <v/>
      </c>
      <c r="D3121" s="105" t="str">
        <f t="shared" si="146"/>
        <v/>
      </c>
      <c r="E3121" s="106" t="s">
        <v>2406</v>
      </c>
      <c r="F3121" s="106" t="s">
        <v>2447</v>
      </c>
      <c r="G3121" s="106" t="s">
        <v>2482</v>
      </c>
      <c r="H3121" s="106" t="s">
        <v>706</v>
      </c>
      <c r="I3121" s="106">
        <v>16</v>
      </c>
      <c r="J3121" s="106"/>
      <c r="K3121" s="106"/>
      <c r="L3121" s="106" t="s">
        <v>2483</v>
      </c>
      <c r="M3121" s="106" t="s">
        <v>3522</v>
      </c>
      <c r="N3121" s="106">
        <v>0.38</v>
      </c>
      <c r="O3121" s="106">
        <v>1.4</v>
      </c>
      <c r="P3121" s="106" t="s">
        <v>2511</v>
      </c>
      <c r="Q3121" s="107" t="s">
        <v>3905</v>
      </c>
      <c r="R3121" s="107" t="s">
        <v>12</v>
      </c>
    </row>
    <row r="3122" spans="2:18" ht="20.100000000000001" customHeight="1" x14ac:dyDescent="0.4">
      <c r="B3122" s="105" t="str">
        <f t="shared" si="144"/>
        <v/>
      </c>
      <c r="C3122" s="105" t="str">
        <f t="shared" si="145"/>
        <v/>
      </c>
      <c r="D3122" s="105" t="str">
        <f t="shared" si="146"/>
        <v/>
      </c>
      <c r="E3122" s="106" t="s">
        <v>2406</v>
      </c>
      <c r="F3122" s="106" t="s">
        <v>2447</v>
      </c>
      <c r="G3122" s="106" t="s">
        <v>2482</v>
      </c>
      <c r="H3122" s="106" t="s">
        <v>698</v>
      </c>
      <c r="I3122" s="106">
        <v>16</v>
      </c>
      <c r="J3122" s="106"/>
      <c r="K3122" s="106"/>
      <c r="L3122" s="106" t="s">
        <v>2483</v>
      </c>
      <c r="M3122" s="106" t="s">
        <v>3522</v>
      </c>
      <c r="N3122" s="106">
        <v>0.38</v>
      </c>
      <c r="O3122" s="106">
        <v>1.4</v>
      </c>
      <c r="P3122" s="106" t="s">
        <v>2511</v>
      </c>
      <c r="Q3122" s="107" t="s">
        <v>3906</v>
      </c>
      <c r="R3122" s="107" t="s">
        <v>12</v>
      </c>
    </row>
    <row r="3123" spans="2:18" ht="20.100000000000001" customHeight="1" x14ac:dyDescent="0.4">
      <c r="B3123" s="105" t="str">
        <f t="shared" si="144"/>
        <v/>
      </c>
      <c r="C3123" s="105" t="str">
        <f t="shared" si="145"/>
        <v/>
      </c>
      <c r="D3123" s="105" t="str">
        <f t="shared" si="146"/>
        <v/>
      </c>
      <c r="E3123" s="106" t="s">
        <v>2406</v>
      </c>
      <c r="F3123" s="106" t="s">
        <v>2447</v>
      </c>
      <c r="G3123" s="106" t="s">
        <v>2482</v>
      </c>
      <c r="H3123" s="106" t="s">
        <v>717</v>
      </c>
      <c r="I3123" s="106">
        <v>16</v>
      </c>
      <c r="J3123" s="106"/>
      <c r="K3123" s="106"/>
      <c r="L3123" s="106" t="s">
        <v>2483</v>
      </c>
      <c r="M3123" s="106" t="s">
        <v>3522</v>
      </c>
      <c r="N3123" s="106">
        <v>0.38</v>
      </c>
      <c r="O3123" s="106">
        <v>1.4</v>
      </c>
      <c r="P3123" s="106" t="s">
        <v>2511</v>
      </c>
      <c r="Q3123" s="107" t="s">
        <v>3907</v>
      </c>
      <c r="R3123" s="107" t="s">
        <v>12</v>
      </c>
    </row>
    <row r="3124" spans="2:18" ht="20.100000000000001" customHeight="1" x14ac:dyDescent="0.4">
      <c r="B3124" s="105" t="str">
        <f t="shared" si="144"/>
        <v/>
      </c>
      <c r="C3124" s="105" t="str">
        <f t="shared" si="145"/>
        <v/>
      </c>
      <c r="D3124" s="105" t="str">
        <f t="shared" si="146"/>
        <v/>
      </c>
      <c r="E3124" s="106" t="s">
        <v>2406</v>
      </c>
      <c r="F3124" s="106" t="s">
        <v>2447</v>
      </c>
      <c r="G3124" s="106" t="s">
        <v>2437</v>
      </c>
      <c r="H3124" s="106" t="s">
        <v>706</v>
      </c>
      <c r="I3124" s="106">
        <v>16</v>
      </c>
      <c r="J3124" s="106"/>
      <c r="K3124" s="106"/>
      <c r="L3124" s="106" t="s">
        <v>2438</v>
      </c>
      <c r="M3124" s="106" t="s">
        <v>3522</v>
      </c>
      <c r="N3124" s="106">
        <v>0.38</v>
      </c>
      <c r="O3124" s="106">
        <v>1.4</v>
      </c>
      <c r="P3124" s="106" t="s">
        <v>2511</v>
      </c>
      <c r="Q3124" s="107" t="s">
        <v>3908</v>
      </c>
      <c r="R3124" s="107" t="s">
        <v>12</v>
      </c>
    </row>
    <row r="3125" spans="2:18" ht="20.100000000000001" customHeight="1" x14ac:dyDescent="0.4">
      <c r="B3125" s="105" t="str">
        <f t="shared" si="144"/>
        <v/>
      </c>
      <c r="C3125" s="105" t="str">
        <f t="shared" si="145"/>
        <v/>
      </c>
      <c r="D3125" s="105" t="str">
        <f t="shared" si="146"/>
        <v/>
      </c>
      <c r="E3125" s="106" t="s">
        <v>2406</v>
      </c>
      <c r="F3125" s="106" t="s">
        <v>2447</v>
      </c>
      <c r="G3125" s="106" t="s">
        <v>2437</v>
      </c>
      <c r="H3125" s="106" t="s">
        <v>698</v>
      </c>
      <c r="I3125" s="106">
        <v>15</v>
      </c>
      <c r="J3125" s="106"/>
      <c r="K3125" s="106"/>
      <c r="L3125" s="106" t="s">
        <v>2438</v>
      </c>
      <c r="M3125" s="106" t="s">
        <v>3522</v>
      </c>
      <c r="N3125" s="106">
        <v>0.37</v>
      </c>
      <c r="O3125" s="106">
        <v>1.4</v>
      </c>
      <c r="P3125" s="106" t="s">
        <v>2511</v>
      </c>
      <c r="Q3125" s="107" t="s">
        <v>3909</v>
      </c>
      <c r="R3125" s="107" t="s">
        <v>12</v>
      </c>
    </row>
    <row r="3126" spans="2:18" ht="20.100000000000001" customHeight="1" x14ac:dyDescent="0.4">
      <c r="B3126" s="105" t="str">
        <f t="shared" si="144"/>
        <v/>
      </c>
      <c r="C3126" s="105" t="str">
        <f t="shared" si="145"/>
        <v/>
      </c>
      <c r="D3126" s="105" t="str">
        <f t="shared" si="146"/>
        <v/>
      </c>
      <c r="E3126" s="106" t="s">
        <v>2406</v>
      </c>
      <c r="F3126" s="106" t="s">
        <v>2447</v>
      </c>
      <c r="G3126" s="106" t="s">
        <v>2437</v>
      </c>
      <c r="H3126" s="106" t="s">
        <v>717</v>
      </c>
      <c r="I3126" s="106">
        <v>14</v>
      </c>
      <c r="J3126" s="106"/>
      <c r="K3126" s="106"/>
      <c r="L3126" s="106" t="s">
        <v>2438</v>
      </c>
      <c r="M3126" s="106" t="s">
        <v>3522</v>
      </c>
      <c r="N3126" s="106">
        <v>0.37</v>
      </c>
      <c r="O3126" s="106">
        <v>1.4</v>
      </c>
      <c r="P3126" s="106" t="s">
        <v>2511</v>
      </c>
      <c r="Q3126" s="107" t="s">
        <v>3910</v>
      </c>
      <c r="R3126" s="107" t="s">
        <v>12</v>
      </c>
    </row>
    <row r="3127" spans="2:18" ht="20.100000000000001" customHeight="1" x14ac:dyDescent="0.4">
      <c r="B3127" s="105" t="str">
        <f t="shared" si="144"/>
        <v/>
      </c>
      <c r="C3127" s="105" t="str">
        <f t="shared" si="145"/>
        <v/>
      </c>
      <c r="D3127" s="105" t="str">
        <f t="shared" si="146"/>
        <v/>
      </c>
      <c r="E3127" s="106" t="s">
        <v>2406</v>
      </c>
      <c r="F3127" s="106" t="s">
        <v>2447</v>
      </c>
      <c r="G3127" s="106" t="s">
        <v>2442</v>
      </c>
      <c r="H3127" s="106" t="s">
        <v>706</v>
      </c>
      <c r="I3127" s="106">
        <v>16</v>
      </c>
      <c r="J3127" s="106"/>
      <c r="K3127" s="106"/>
      <c r="L3127" s="106" t="s">
        <v>2443</v>
      </c>
      <c r="M3127" s="106" t="s">
        <v>3522</v>
      </c>
      <c r="N3127" s="106">
        <v>0.38</v>
      </c>
      <c r="O3127" s="106">
        <v>1.4</v>
      </c>
      <c r="P3127" s="106" t="s">
        <v>2511</v>
      </c>
      <c r="Q3127" s="107" t="s">
        <v>3911</v>
      </c>
      <c r="R3127" s="107" t="s">
        <v>12</v>
      </c>
    </row>
    <row r="3128" spans="2:18" ht="20.100000000000001" customHeight="1" x14ac:dyDescent="0.4">
      <c r="B3128" s="105" t="str">
        <f t="shared" si="144"/>
        <v/>
      </c>
      <c r="C3128" s="105" t="str">
        <f t="shared" si="145"/>
        <v/>
      </c>
      <c r="D3128" s="105" t="str">
        <f t="shared" si="146"/>
        <v/>
      </c>
      <c r="E3128" s="106" t="s">
        <v>2406</v>
      </c>
      <c r="F3128" s="106" t="s">
        <v>2447</v>
      </c>
      <c r="G3128" s="106" t="s">
        <v>2442</v>
      </c>
      <c r="H3128" s="106" t="s">
        <v>698</v>
      </c>
      <c r="I3128" s="106">
        <v>15</v>
      </c>
      <c r="J3128" s="106"/>
      <c r="K3128" s="106"/>
      <c r="L3128" s="106" t="s">
        <v>2443</v>
      </c>
      <c r="M3128" s="106" t="s">
        <v>3522</v>
      </c>
      <c r="N3128" s="106">
        <v>0.37</v>
      </c>
      <c r="O3128" s="106">
        <v>1.4</v>
      </c>
      <c r="P3128" s="106" t="s">
        <v>2511</v>
      </c>
      <c r="Q3128" s="107" t="s">
        <v>3912</v>
      </c>
      <c r="R3128" s="107" t="s">
        <v>12</v>
      </c>
    </row>
    <row r="3129" spans="2:18" ht="20.100000000000001" customHeight="1" x14ac:dyDescent="0.4">
      <c r="B3129" s="105" t="str">
        <f t="shared" si="144"/>
        <v/>
      </c>
      <c r="C3129" s="105" t="str">
        <f t="shared" si="145"/>
        <v/>
      </c>
      <c r="D3129" s="105" t="str">
        <f t="shared" si="146"/>
        <v/>
      </c>
      <c r="E3129" s="106" t="s">
        <v>2406</v>
      </c>
      <c r="F3129" s="106" t="s">
        <v>2447</v>
      </c>
      <c r="G3129" s="106" t="s">
        <v>2442</v>
      </c>
      <c r="H3129" s="106" t="s">
        <v>717</v>
      </c>
      <c r="I3129" s="106">
        <v>14</v>
      </c>
      <c r="J3129" s="106"/>
      <c r="K3129" s="106"/>
      <c r="L3129" s="106" t="s">
        <v>2443</v>
      </c>
      <c r="M3129" s="106" t="s">
        <v>3522</v>
      </c>
      <c r="N3129" s="106">
        <v>0.37</v>
      </c>
      <c r="O3129" s="106">
        <v>1.4</v>
      </c>
      <c r="P3129" s="106" t="s">
        <v>2511</v>
      </c>
      <c r="Q3129" s="107" t="s">
        <v>3913</v>
      </c>
      <c r="R3129" s="107" t="s">
        <v>12</v>
      </c>
    </row>
    <row r="3130" spans="2:18" ht="20.100000000000001" customHeight="1" x14ac:dyDescent="0.4">
      <c r="B3130" s="105" t="str">
        <f t="shared" si="144"/>
        <v/>
      </c>
      <c r="C3130" s="105" t="str">
        <f t="shared" si="145"/>
        <v/>
      </c>
      <c r="D3130" s="105" t="str">
        <f t="shared" si="146"/>
        <v/>
      </c>
      <c r="E3130" s="106" t="s">
        <v>2406</v>
      </c>
      <c r="F3130" s="106" t="s">
        <v>2906</v>
      </c>
      <c r="G3130" s="106" t="s">
        <v>697</v>
      </c>
      <c r="H3130" s="106" t="s">
        <v>707</v>
      </c>
      <c r="I3130" s="106">
        <v>16</v>
      </c>
      <c r="J3130" s="106"/>
      <c r="K3130" s="106"/>
      <c r="L3130" s="106" t="s">
        <v>799</v>
      </c>
      <c r="M3130" s="106" t="s">
        <v>3522</v>
      </c>
      <c r="N3130" s="106">
        <v>0.43</v>
      </c>
      <c r="O3130" s="106">
        <v>1.4</v>
      </c>
      <c r="P3130" s="106" t="s">
        <v>2511</v>
      </c>
      <c r="Q3130" s="107" t="s">
        <v>3914</v>
      </c>
      <c r="R3130" s="107" t="s">
        <v>12</v>
      </c>
    </row>
    <row r="3131" spans="2:18" ht="20.100000000000001" customHeight="1" x14ac:dyDescent="0.4">
      <c r="B3131" s="105" t="str">
        <f t="shared" si="144"/>
        <v/>
      </c>
      <c r="C3131" s="105" t="str">
        <f t="shared" si="145"/>
        <v/>
      </c>
      <c r="D3131" s="105" t="str">
        <f t="shared" si="146"/>
        <v/>
      </c>
      <c r="E3131" s="106" t="s">
        <v>2406</v>
      </c>
      <c r="F3131" s="106" t="s">
        <v>2906</v>
      </c>
      <c r="G3131" s="106" t="s">
        <v>697</v>
      </c>
      <c r="H3131" s="106" t="s">
        <v>1817</v>
      </c>
      <c r="I3131" s="106">
        <v>16</v>
      </c>
      <c r="J3131" s="106"/>
      <c r="K3131" s="106"/>
      <c r="L3131" s="106" t="s">
        <v>799</v>
      </c>
      <c r="M3131" s="106" t="s">
        <v>3522</v>
      </c>
      <c r="N3131" s="106">
        <v>0.43</v>
      </c>
      <c r="O3131" s="106">
        <v>1.4</v>
      </c>
      <c r="P3131" s="106" t="s">
        <v>2511</v>
      </c>
      <c r="Q3131" s="107" t="s">
        <v>3915</v>
      </c>
      <c r="R3131" s="107" t="s">
        <v>12</v>
      </c>
    </row>
    <row r="3132" spans="2:18" ht="20.100000000000001" customHeight="1" x14ac:dyDescent="0.4">
      <c r="B3132" s="105" t="str">
        <f t="shared" si="144"/>
        <v/>
      </c>
      <c r="C3132" s="105" t="str">
        <f t="shared" si="145"/>
        <v/>
      </c>
      <c r="D3132" s="105" t="str">
        <f t="shared" si="146"/>
        <v/>
      </c>
      <c r="E3132" s="106" t="s">
        <v>2406</v>
      </c>
      <c r="F3132" s="106" t="s">
        <v>2906</v>
      </c>
      <c r="G3132" s="106" t="s">
        <v>697</v>
      </c>
      <c r="H3132" s="106" t="s">
        <v>1817</v>
      </c>
      <c r="I3132" s="106">
        <v>16</v>
      </c>
      <c r="J3132" s="106"/>
      <c r="K3132" s="106"/>
      <c r="L3132" s="106" t="s">
        <v>802</v>
      </c>
      <c r="M3132" s="106" t="s">
        <v>3522</v>
      </c>
      <c r="N3132" s="106">
        <v>0.42</v>
      </c>
      <c r="O3132" s="106">
        <v>1.4</v>
      </c>
      <c r="P3132" s="106" t="s">
        <v>2511</v>
      </c>
      <c r="Q3132" s="107" t="s">
        <v>3916</v>
      </c>
      <c r="R3132" s="107" t="s">
        <v>12</v>
      </c>
    </row>
    <row r="3133" spans="2:18" ht="20.100000000000001" customHeight="1" x14ac:dyDescent="0.4">
      <c r="B3133" s="105" t="str">
        <f t="shared" si="144"/>
        <v/>
      </c>
      <c r="C3133" s="105" t="str">
        <f t="shared" si="145"/>
        <v/>
      </c>
      <c r="D3133" s="105" t="str">
        <f t="shared" si="146"/>
        <v/>
      </c>
      <c r="E3133" s="106" t="s">
        <v>2406</v>
      </c>
      <c r="F3133" s="106" t="s">
        <v>2906</v>
      </c>
      <c r="G3133" s="106" t="s">
        <v>710</v>
      </c>
      <c r="H3133" s="106" t="s">
        <v>711</v>
      </c>
      <c r="I3133" s="106">
        <v>16</v>
      </c>
      <c r="J3133" s="106"/>
      <c r="K3133" s="106"/>
      <c r="L3133" s="106" t="s">
        <v>799</v>
      </c>
      <c r="M3133" s="106" t="s">
        <v>3522</v>
      </c>
      <c r="N3133" s="106">
        <v>0.43</v>
      </c>
      <c r="O3133" s="106">
        <v>1.4</v>
      </c>
      <c r="P3133" s="106" t="s">
        <v>2511</v>
      </c>
      <c r="Q3133" s="107" t="s">
        <v>3917</v>
      </c>
      <c r="R3133" s="107" t="s">
        <v>12</v>
      </c>
    </row>
    <row r="3134" spans="2:18" ht="20.100000000000001" customHeight="1" x14ac:dyDescent="0.4">
      <c r="B3134" s="105" t="str">
        <f t="shared" si="144"/>
        <v/>
      </c>
      <c r="C3134" s="105" t="str">
        <f t="shared" si="145"/>
        <v/>
      </c>
      <c r="D3134" s="105" t="str">
        <f t="shared" si="146"/>
        <v/>
      </c>
      <c r="E3134" s="106" t="s">
        <v>2406</v>
      </c>
      <c r="F3134" s="106" t="s">
        <v>2906</v>
      </c>
      <c r="G3134" s="106" t="s">
        <v>710</v>
      </c>
      <c r="H3134" s="106" t="s">
        <v>711</v>
      </c>
      <c r="I3134" s="106">
        <v>16</v>
      </c>
      <c r="J3134" s="106"/>
      <c r="K3134" s="106"/>
      <c r="L3134" s="106" t="s">
        <v>802</v>
      </c>
      <c r="M3134" s="106" t="s">
        <v>3522</v>
      </c>
      <c r="N3134" s="106">
        <v>0.42</v>
      </c>
      <c r="O3134" s="106">
        <v>1.4</v>
      </c>
      <c r="P3134" s="106" t="s">
        <v>2511</v>
      </c>
      <c r="Q3134" s="107" t="s">
        <v>3918</v>
      </c>
      <c r="R3134" s="107" t="s">
        <v>12</v>
      </c>
    </row>
    <row r="3135" spans="2:18" ht="20.100000000000001" customHeight="1" x14ac:dyDescent="0.4">
      <c r="B3135" s="105" t="str">
        <f t="shared" si="144"/>
        <v/>
      </c>
      <c r="C3135" s="105" t="str">
        <f t="shared" si="145"/>
        <v/>
      </c>
      <c r="D3135" s="105" t="str">
        <f t="shared" si="146"/>
        <v/>
      </c>
      <c r="E3135" s="106" t="s">
        <v>2406</v>
      </c>
      <c r="F3135" s="106" t="s">
        <v>2906</v>
      </c>
      <c r="G3135" s="106" t="s">
        <v>721</v>
      </c>
      <c r="H3135" s="106" t="s">
        <v>722</v>
      </c>
      <c r="I3135" s="106">
        <v>16</v>
      </c>
      <c r="J3135" s="106"/>
      <c r="K3135" s="106"/>
      <c r="L3135" s="106" t="s">
        <v>799</v>
      </c>
      <c r="M3135" s="106" t="s">
        <v>3522</v>
      </c>
      <c r="N3135" s="106">
        <v>0.42</v>
      </c>
      <c r="O3135" s="106">
        <v>1.4</v>
      </c>
      <c r="P3135" s="106" t="s">
        <v>2511</v>
      </c>
      <c r="Q3135" s="107" t="s">
        <v>3919</v>
      </c>
      <c r="R3135" s="107" t="s">
        <v>12</v>
      </c>
    </row>
    <row r="3136" spans="2:18" ht="20.100000000000001" customHeight="1" x14ac:dyDescent="0.4">
      <c r="B3136" s="105" t="str">
        <f t="shared" si="144"/>
        <v/>
      </c>
      <c r="C3136" s="105" t="str">
        <f t="shared" si="145"/>
        <v/>
      </c>
      <c r="D3136" s="105" t="str">
        <f t="shared" si="146"/>
        <v/>
      </c>
      <c r="E3136" s="106" t="s">
        <v>2406</v>
      </c>
      <c r="F3136" s="106" t="s">
        <v>2906</v>
      </c>
      <c r="G3136" s="106" t="s">
        <v>721</v>
      </c>
      <c r="H3136" s="106" t="s">
        <v>722</v>
      </c>
      <c r="I3136" s="106">
        <v>16</v>
      </c>
      <c r="J3136" s="106"/>
      <c r="K3136" s="106"/>
      <c r="L3136" s="106" t="s">
        <v>802</v>
      </c>
      <c r="M3136" s="106" t="s">
        <v>3522</v>
      </c>
      <c r="N3136" s="106">
        <v>0.42</v>
      </c>
      <c r="O3136" s="106">
        <v>1.4</v>
      </c>
      <c r="P3136" s="106" t="s">
        <v>2511</v>
      </c>
      <c r="Q3136" s="107" t="s">
        <v>3920</v>
      </c>
      <c r="R3136" s="107" t="s">
        <v>12</v>
      </c>
    </row>
    <row r="3137" spans="2:18" ht="20.100000000000001" customHeight="1" x14ac:dyDescent="0.4">
      <c r="B3137" s="105" t="str">
        <f t="shared" si="144"/>
        <v/>
      </c>
      <c r="C3137" s="105" t="str">
        <f t="shared" si="145"/>
        <v/>
      </c>
      <c r="D3137" s="105" t="str">
        <f t="shared" si="146"/>
        <v/>
      </c>
      <c r="E3137" s="106" t="s">
        <v>2406</v>
      </c>
      <c r="F3137" s="106" t="s">
        <v>2906</v>
      </c>
      <c r="G3137" s="106" t="s">
        <v>773</v>
      </c>
      <c r="H3137" s="106" t="s">
        <v>774</v>
      </c>
      <c r="I3137" s="106">
        <v>16</v>
      </c>
      <c r="J3137" s="106"/>
      <c r="K3137" s="106"/>
      <c r="L3137" s="106" t="s">
        <v>799</v>
      </c>
      <c r="M3137" s="106" t="s">
        <v>3522</v>
      </c>
      <c r="N3137" s="106">
        <v>0.4</v>
      </c>
      <c r="O3137" s="106">
        <v>1.4</v>
      </c>
      <c r="P3137" s="106" t="s">
        <v>2511</v>
      </c>
      <c r="Q3137" s="107" t="s">
        <v>3921</v>
      </c>
      <c r="R3137" s="107" t="s">
        <v>12</v>
      </c>
    </row>
    <row r="3138" spans="2:18" ht="20.100000000000001" customHeight="1" x14ac:dyDescent="0.4">
      <c r="B3138" s="105" t="str">
        <f t="shared" si="144"/>
        <v/>
      </c>
      <c r="C3138" s="105" t="str">
        <f t="shared" si="145"/>
        <v/>
      </c>
      <c r="D3138" s="105" t="str">
        <f t="shared" si="146"/>
        <v/>
      </c>
      <c r="E3138" s="106" t="s">
        <v>2406</v>
      </c>
      <c r="F3138" s="106" t="s">
        <v>2906</v>
      </c>
      <c r="G3138" s="106" t="s">
        <v>773</v>
      </c>
      <c r="H3138" s="106" t="s">
        <v>774</v>
      </c>
      <c r="I3138" s="106">
        <v>15</v>
      </c>
      <c r="J3138" s="106"/>
      <c r="K3138" s="106"/>
      <c r="L3138" s="106" t="s">
        <v>802</v>
      </c>
      <c r="M3138" s="106" t="s">
        <v>3522</v>
      </c>
      <c r="N3138" s="106">
        <v>0.4</v>
      </c>
      <c r="O3138" s="106">
        <v>1.4</v>
      </c>
      <c r="P3138" s="106" t="s">
        <v>2511</v>
      </c>
      <c r="Q3138" s="107" t="s">
        <v>3922</v>
      </c>
      <c r="R3138" s="107" t="s">
        <v>12</v>
      </c>
    </row>
    <row r="3139" spans="2:18" ht="20.100000000000001" customHeight="1" x14ac:dyDescent="0.4">
      <c r="B3139" s="105" t="str">
        <f t="shared" si="144"/>
        <v/>
      </c>
      <c r="C3139" s="105" t="str">
        <f t="shared" si="145"/>
        <v/>
      </c>
      <c r="D3139" s="105" t="str">
        <f t="shared" si="146"/>
        <v/>
      </c>
      <c r="E3139" s="106" t="s">
        <v>2406</v>
      </c>
      <c r="F3139" s="106" t="s">
        <v>2906</v>
      </c>
      <c r="G3139" s="106" t="s">
        <v>773</v>
      </c>
      <c r="H3139" s="106" t="s">
        <v>1266</v>
      </c>
      <c r="I3139" s="106">
        <v>15</v>
      </c>
      <c r="J3139" s="106"/>
      <c r="K3139" s="106"/>
      <c r="L3139" s="106" t="s">
        <v>799</v>
      </c>
      <c r="M3139" s="106" t="s">
        <v>3522</v>
      </c>
      <c r="N3139" s="106">
        <v>0.4</v>
      </c>
      <c r="O3139" s="106">
        <v>1.4</v>
      </c>
      <c r="P3139" s="106" t="s">
        <v>2511</v>
      </c>
      <c r="Q3139" s="107" t="s">
        <v>3923</v>
      </c>
      <c r="R3139" s="107" t="s">
        <v>12</v>
      </c>
    </row>
    <row r="3140" spans="2:18" ht="20.100000000000001" customHeight="1" x14ac:dyDescent="0.4">
      <c r="B3140" s="105" t="str">
        <f t="shared" si="144"/>
        <v/>
      </c>
      <c r="C3140" s="105" t="str">
        <f t="shared" si="145"/>
        <v/>
      </c>
      <c r="D3140" s="105" t="str">
        <f t="shared" si="146"/>
        <v/>
      </c>
      <c r="E3140" s="106" t="s">
        <v>2406</v>
      </c>
      <c r="F3140" s="106" t="s">
        <v>2906</v>
      </c>
      <c r="G3140" s="106" t="s">
        <v>778</v>
      </c>
      <c r="H3140" s="106" t="s">
        <v>779</v>
      </c>
      <c r="I3140" s="106">
        <v>16</v>
      </c>
      <c r="J3140" s="106"/>
      <c r="K3140" s="106"/>
      <c r="L3140" s="106" t="s">
        <v>799</v>
      </c>
      <c r="M3140" s="106" t="s">
        <v>3522</v>
      </c>
      <c r="N3140" s="106">
        <v>0.4</v>
      </c>
      <c r="O3140" s="106">
        <v>1.4</v>
      </c>
      <c r="P3140" s="106" t="s">
        <v>2511</v>
      </c>
      <c r="Q3140" s="107" t="s">
        <v>3924</v>
      </c>
      <c r="R3140" s="107" t="s">
        <v>12</v>
      </c>
    </row>
    <row r="3141" spans="2:18" ht="20.100000000000001" customHeight="1" x14ac:dyDescent="0.4">
      <c r="B3141" s="105" t="str">
        <f t="shared" si="144"/>
        <v/>
      </c>
      <c r="C3141" s="105" t="str">
        <f t="shared" si="145"/>
        <v/>
      </c>
      <c r="D3141" s="105" t="str">
        <f t="shared" si="146"/>
        <v/>
      </c>
      <c r="E3141" s="106" t="s">
        <v>2406</v>
      </c>
      <c r="F3141" s="106" t="s">
        <v>2906</v>
      </c>
      <c r="G3141" s="106" t="s">
        <v>778</v>
      </c>
      <c r="H3141" s="106" t="s">
        <v>779</v>
      </c>
      <c r="I3141" s="106">
        <v>15</v>
      </c>
      <c r="J3141" s="106"/>
      <c r="K3141" s="106"/>
      <c r="L3141" s="106" t="s">
        <v>802</v>
      </c>
      <c r="M3141" s="106" t="s">
        <v>3522</v>
      </c>
      <c r="N3141" s="106">
        <v>0.4</v>
      </c>
      <c r="O3141" s="106">
        <v>1.4</v>
      </c>
      <c r="P3141" s="106" t="s">
        <v>2511</v>
      </c>
      <c r="Q3141" s="107" t="s">
        <v>3925</v>
      </c>
      <c r="R3141" s="107" t="s">
        <v>12</v>
      </c>
    </row>
    <row r="3142" spans="2:18" ht="20.100000000000001" customHeight="1" x14ac:dyDescent="0.4">
      <c r="B3142" s="105" t="str">
        <f t="shared" si="144"/>
        <v/>
      </c>
      <c r="C3142" s="105" t="str">
        <f t="shared" si="145"/>
        <v/>
      </c>
      <c r="D3142" s="105" t="str">
        <f t="shared" si="146"/>
        <v/>
      </c>
      <c r="E3142" s="106" t="s">
        <v>2406</v>
      </c>
      <c r="F3142" s="106" t="s">
        <v>2906</v>
      </c>
      <c r="G3142" s="106" t="s">
        <v>778</v>
      </c>
      <c r="H3142" s="106" t="s">
        <v>1269</v>
      </c>
      <c r="I3142" s="106">
        <v>15</v>
      </c>
      <c r="J3142" s="106"/>
      <c r="K3142" s="106"/>
      <c r="L3142" s="106" t="s">
        <v>799</v>
      </c>
      <c r="M3142" s="106" t="s">
        <v>3522</v>
      </c>
      <c r="N3142" s="106">
        <v>0.4</v>
      </c>
      <c r="O3142" s="106">
        <v>1.4</v>
      </c>
      <c r="P3142" s="106" t="s">
        <v>2511</v>
      </c>
      <c r="Q3142" s="107" t="s">
        <v>3926</v>
      </c>
      <c r="R3142" s="107" t="s">
        <v>12</v>
      </c>
    </row>
    <row r="3143" spans="2:18" ht="20.100000000000001" customHeight="1" x14ac:dyDescent="0.4">
      <c r="B3143" s="105" t="str">
        <f t="shared" si="144"/>
        <v/>
      </c>
      <c r="C3143" s="105" t="str">
        <f t="shared" si="145"/>
        <v/>
      </c>
      <c r="D3143" s="105" t="str">
        <f t="shared" si="146"/>
        <v/>
      </c>
      <c r="E3143" s="106" t="s">
        <v>2406</v>
      </c>
      <c r="F3143" s="106" t="s">
        <v>2906</v>
      </c>
      <c r="G3143" s="106" t="s">
        <v>782</v>
      </c>
      <c r="H3143" s="106" t="s">
        <v>783</v>
      </c>
      <c r="I3143" s="106">
        <v>16</v>
      </c>
      <c r="J3143" s="106"/>
      <c r="K3143" s="106"/>
      <c r="L3143" s="106" t="s">
        <v>799</v>
      </c>
      <c r="M3143" s="106" t="s">
        <v>3522</v>
      </c>
      <c r="N3143" s="106">
        <v>0.28999999999999998</v>
      </c>
      <c r="O3143" s="106">
        <v>1.4</v>
      </c>
      <c r="P3143" s="106" t="s">
        <v>2511</v>
      </c>
      <c r="Q3143" s="107" t="s">
        <v>3927</v>
      </c>
      <c r="R3143" s="107" t="s">
        <v>12</v>
      </c>
    </row>
    <row r="3144" spans="2:18" ht="20.100000000000001" customHeight="1" x14ac:dyDescent="0.4">
      <c r="B3144" s="105" t="str">
        <f t="shared" si="144"/>
        <v/>
      </c>
      <c r="C3144" s="105" t="str">
        <f t="shared" si="145"/>
        <v/>
      </c>
      <c r="D3144" s="105" t="str">
        <f t="shared" si="146"/>
        <v/>
      </c>
      <c r="E3144" s="106" t="s">
        <v>2406</v>
      </c>
      <c r="F3144" s="106" t="s">
        <v>2906</v>
      </c>
      <c r="G3144" s="106" t="s">
        <v>782</v>
      </c>
      <c r="H3144" s="106" t="s">
        <v>783</v>
      </c>
      <c r="I3144" s="106">
        <v>15</v>
      </c>
      <c r="J3144" s="106"/>
      <c r="K3144" s="106"/>
      <c r="L3144" s="106" t="s">
        <v>802</v>
      </c>
      <c r="M3144" s="106" t="s">
        <v>3522</v>
      </c>
      <c r="N3144" s="106">
        <v>0.28999999999999998</v>
      </c>
      <c r="O3144" s="106">
        <v>1.4</v>
      </c>
      <c r="P3144" s="106" t="s">
        <v>2511</v>
      </c>
      <c r="Q3144" s="107" t="s">
        <v>3928</v>
      </c>
      <c r="R3144" s="107" t="s">
        <v>12</v>
      </c>
    </row>
    <row r="3145" spans="2:18" ht="20.100000000000001" customHeight="1" x14ac:dyDescent="0.4">
      <c r="B3145" s="105" t="str">
        <f t="shared" si="144"/>
        <v/>
      </c>
      <c r="C3145" s="105" t="str">
        <f t="shared" si="145"/>
        <v/>
      </c>
      <c r="D3145" s="105" t="str">
        <f t="shared" si="146"/>
        <v/>
      </c>
      <c r="E3145" s="106" t="s">
        <v>2406</v>
      </c>
      <c r="F3145" s="106" t="s">
        <v>2906</v>
      </c>
      <c r="G3145" s="106" t="s">
        <v>2477</v>
      </c>
      <c r="H3145" s="106" t="s">
        <v>799</v>
      </c>
      <c r="I3145" s="106">
        <v>16</v>
      </c>
      <c r="J3145" s="106"/>
      <c r="K3145" s="106"/>
      <c r="L3145" s="106" t="s">
        <v>2478</v>
      </c>
      <c r="M3145" s="106" t="s">
        <v>3522</v>
      </c>
      <c r="N3145" s="106">
        <v>0.37</v>
      </c>
      <c r="O3145" s="106">
        <v>1.4</v>
      </c>
      <c r="P3145" s="106" t="s">
        <v>2511</v>
      </c>
      <c r="Q3145" s="107" t="s">
        <v>3929</v>
      </c>
      <c r="R3145" s="107" t="s">
        <v>12</v>
      </c>
    </row>
    <row r="3146" spans="2:18" ht="20.100000000000001" customHeight="1" x14ac:dyDescent="0.4">
      <c r="B3146" s="105" t="str">
        <f t="shared" si="144"/>
        <v/>
      </c>
      <c r="C3146" s="105" t="str">
        <f t="shared" si="145"/>
        <v/>
      </c>
      <c r="D3146" s="105" t="str">
        <f t="shared" si="146"/>
        <v/>
      </c>
      <c r="E3146" s="106" t="s">
        <v>2406</v>
      </c>
      <c r="F3146" s="106" t="s">
        <v>2906</v>
      </c>
      <c r="G3146" s="106" t="s">
        <v>2477</v>
      </c>
      <c r="H3146" s="106" t="s">
        <v>802</v>
      </c>
      <c r="I3146" s="106">
        <v>16</v>
      </c>
      <c r="J3146" s="106"/>
      <c r="K3146" s="106"/>
      <c r="L3146" s="106" t="s">
        <v>2478</v>
      </c>
      <c r="M3146" s="106" t="s">
        <v>3522</v>
      </c>
      <c r="N3146" s="106">
        <v>0.37</v>
      </c>
      <c r="O3146" s="106">
        <v>1.4</v>
      </c>
      <c r="P3146" s="106" t="s">
        <v>2511</v>
      </c>
      <c r="Q3146" s="107" t="s">
        <v>3930</v>
      </c>
      <c r="R3146" s="107" t="s">
        <v>12</v>
      </c>
    </row>
    <row r="3147" spans="2:18" ht="20.100000000000001" customHeight="1" x14ac:dyDescent="0.4">
      <c r="B3147" s="105" t="str">
        <f t="shared" si="144"/>
        <v/>
      </c>
      <c r="C3147" s="105" t="str">
        <f t="shared" si="145"/>
        <v/>
      </c>
      <c r="D3147" s="105" t="str">
        <f t="shared" si="146"/>
        <v/>
      </c>
      <c r="E3147" s="106" t="s">
        <v>2406</v>
      </c>
      <c r="F3147" s="106" t="s">
        <v>2906</v>
      </c>
      <c r="G3147" s="106" t="s">
        <v>2482</v>
      </c>
      <c r="H3147" s="106" t="s">
        <v>799</v>
      </c>
      <c r="I3147" s="106">
        <v>16</v>
      </c>
      <c r="J3147" s="106"/>
      <c r="K3147" s="106"/>
      <c r="L3147" s="106" t="s">
        <v>2483</v>
      </c>
      <c r="M3147" s="106" t="s">
        <v>3522</v>
      </c>
      <c r="N3147" s="106">
        <v>0.37</v>
      </c>
      <c r="O3147" s="106">
        <v>1.4</v>
      </c>
      <c r="P3147" s="106" t="s">
        <v>2511</v>
      </c>
      <c r="Q3147" s="107" t="s">
        <v>3931</v>
      </c>
      <c r="R3147" s="107" t="s">
        <v>12</v>
      </c>
    </row>
    <row r="3148" spans="2:18" ht="20.100000000000001" customHeight="1" x14ac:dyDescent="0.4">
      <c r="B3148" s="105" t="str">
        <f t="shared" si="144"/>
        <v/>
      </c>
      <c r="C3148" s="105" t="str">
        <f t="shared" si="145"/>
        <v/>
      </c>
      <c r="D3148" s="105" t="str">
        <f t="shared" si="146"/>
        <v/>
      </c>
      <c r="E3148" s="106" t="s">
        <v>2406</v>
      </c>
      <c r="F3148" s="106" t="s">
        <v>2906</v>
      </c>
      <c r="G3148" s="106" t="s">
        <v>2482</v>
      </c>
      <c r="H3148" s="106" t="s">
        <v>802</v>
      </c>
      <c r="I3148" s="106">
        <v>16</v>
      </c>
      <c r="J3148" s="106"/>
      <c r="K3148" s="106"/>
      <c r="L3148" s="106" t="s">
        <v>2483</v>
      </c>
      <c r="M3148" s="106" t="s">
        <v>3522</v>
      </c>
      <c r="N3148" s="106">
        <v>0.37</v>
      </c>
      <c r="O3148" s="106">
        <v>1.4</v>
      </c>
      <c r="P3148" s="106" t="s">
        <v>2511</v>
      </c>
      <c r="Q3148" s="107" t="s">
        <v>3932</v>
      </c>
      <c r="R3148" s="107" t="s">
        <v>12</v>
      </c>
    </row>
    <row r="3149" spans="2:18" ht="20.100000000000001" customHeight="1" x14ac:dyDescent="0.4">
      <c r="B3149" s="105" t="str">
        <f t="shared" si="144"/>
        <v/>
      </c>
      <c r="C3149" s="105" t="str">
        <f t="shared" si="145"/>
        <v/>
      </c>
      <c r="D3149" s="105" t="str">
        <f t="shared" si="146"/>
        <v/>
      </c>
      <c r="E3149" s="106" t="s">
        <v>2406</v>
      </c>
      <c r="F3149" s="106" t="s">
        <v>2906</v>
      </c>
      <c r="G3149" s="106" t="s">
        <v>2437</v>
      </c>
      <c r="H3149" s="106" t="s">
        <v>2438</v>
      </c>
      <c r="I3149" s="106">
        <v>16</v>
      </c>
      <c r="J3149" s="106"/>
      <c r="K3149" s="106"/>
      <c r="L3149" s="106" t="s">
        <v>799</v>
      </c>
      <c r="M3149" s="106" t="s">
        <v>3522</v>
      </c>
      <c r="N3149" s="106">
        <v>0.39</v>
      </c>
      <c r="O3149" s="106">
        <v>1.4</v>
      </c>
      <c r="P3149" s="106" t="s">
        <v>2511</v>
      </c>
      <c r="Q3149" s="107" t="s">
        <v>3933</v>
      </c>
      <c r="R3149" s="107" t="s">
        <v>12</v>
      </c>
    </row>
    <row r="3150" spans="2:18" ht="20.100000000000001" customHeight="1" x14ac:dyDescent="0.4">
      <c r="B3150" s="105" t="str">
        <f t="shared" si="144"/>
        <v/>
      </c>
      <c r="C3150" s="105" t="str">
        <f t="shared" si="145"/>
        <v/>
      </c>
      <c r="D3150" s="105" t="str">
        <f t="shared" si="146"/>
        <v/>
      </c>
      <c r="E3150" s="106" t="s">
        <v>2406</v>
      </c>
      <c r="F3150" s="106" t="s">
        <v>2906</v>
      </c>
      <c r="G3150" s="106" t="s">
        <v>2437</v>
      </c>
      <c r="H3150" s="106" t="s">
        <v>2438</v>
      </c>
      <c r="I3150" s="106">
        <v>15</v>
      </c>
      <c r="J3150" s="106"/>
      <c r="K3150" s="106"/>
      <c r="L3150" s="106" t="s">
        <v>802</v>
      </c>
      <c r="M3150" s="106" t="s">
        <v>3522</v>
      </c>
      <c r="N3150" s="106">
        <v>0.39</v>
      </c>
      <c r="O3150" s="106">
        <v>1.4</v>
      </c>
      <c r="P3150" s="106" t="s">
        <v>2511</v>
      </c>
      <c r="Q3150" s="107" t="s">
        <v>3934</v>
      </c>
      <c r="R3150" s="107" t="s">
        <v>12</v>
      </c>
    </row>
    <row r="3151" spans="2:18" ht="20.100000000000001" customHeight="1" x14ac:dyDescent="0.4">
      <c r="B3151" s="105" t="str">
        <f t="shared" si="144"/>
        <v/>
      </c>
      <c r="C3151" s="105" t="str">
        <f t="shared" si="145"/>
        <v/>
      </c>
      <c r="D3151" s="105" t="str">
        <f t="shared" si="146"/>
        <v/>
      </c>
      <c r="E3151" s="106" t="s">
        <v>2406</v>
      </c>
      <c r="F3151" s="106" t="s">
        <v>2906</v>
      </c>
      <c r="G3151" s="106" t="s">
        <v>2442</v>
      </c>
      <c r="H3151" s="106" t="s">
        <v>2443</v>
      </c>
      <c r="I3151" s="106">
        <v>16</v>
      </c>
      <c r="J3151" s="106"/>
      <c r="K3151" s="106"/>
      <c r="L3151" s="106" t="s">
        <v>799</v>
      </c>
      <c r="M3151" s="106" t="s">
        <v>3522</v>
      </c>
      <c r="N3151" s="106">
        <v>0.39</v>
      </c>
      <c r="O3151" s="106">
        <v>1.4</v>
      </c>
      <c r="P3151" s="106" t="s">
        <v>2511</v>
      </c>
      <c r="Q3151" s="107" t="s">
        <v>3935</v>
      </c>
      <c r="R3151" s="107" t="s">
        <v>12</v>
      </c>
    </row>
    <row r="3152" spans="2:18" ht="20.100000000000001" customHeight="1" x14ac:dyDescent="0.4">
      <c r="B3152" s="105" t="str">
        <f t="shared" ref="B3152:B3215" si="147">IF(OR($C$10="",$C$11=""),"",IFERROR(IF(AND($U$22&lt;&gt;R3152,$V$22&lt;&gt;R3152),"－",IF(AND(COUNTIF($C$10,"*樹脂スペーサー*")&gt;0,OR(M3152="空気",F3152="一般",F3152="一般ＰＧ")),"－",IF(AND($W$25&gt;0,$W$25&gt;=O3152),$U$25,IF(AND($W$26&gt;0,$W$26&gt;=O3152),$U$26,IF(AND($W$27&gt;0,$W$27&gt;=O3152),$U$27,IF(AND($W$28&gt;0,$W$28&gt;=O3152),$U$28,IF(AND($W$29&gt;0,$W$29&gt;=O3152),$U$29,IF(AND($W$30&gt;0,$W$30&gt;=O3152),$U$30,IF(AND($W$31&gt;0,$W$31&gt;=O3152),$U$31,"－"))))))))),"－"))</f>
        <v/>
      </c>
      <c r="C3152" s="105" t="str">
        <f t="shared" ref="C3152:C3215" si="148">IF(B3152="","",IF(B3152&lt;&gt;"－",VLOOKUP(B3152,$U$25:$V$31,2,FALSE),"－"))</f>
        <v/>
      </c>
      <c r="D3152" s="105" t="str">
        <f t="shared" ref="D3152:D3215" si="149">IF($H$9="","",IF($V$38&lt;&gt;"断熱等","－",IF(AND(COUNTIF($V$34,"*樹脂スペーサー*")&gt;0,OR(M3152="空気",F3152="一般",F3152="一般ＰＧ")),"－",IF(AND($V$35&lt;&gt;R3152,$W$35&lt;&gt;R3152),"－",IF(MID($H$9,10,1)="Z",IF(N3152&lt;=0.65,"○","－"),IF($V$36&gt;=O3152,"○","－"))))))</f>
        <v/>
      </c>
      <c r="E3152" s="106" t="s">
        <v>2406</v>
      </c>
      <c r="F3152" s="106" t="s">
        <v>2906</v>
      </c>
      <c r="G3152" s="106" t="s">
        <v>2442</v>
      </c>
      <c r="H3152" s="106" t="s">
        <v>2443</v>
      </c>
      <c r="I3152" s="106">
        <v>15</v>
      </c>
      <c r="J3152" s="106"/>
      <c r="K3152" s="106"/>
      <c r="L3152" s="106" t="s">
        <v>802</v>
      </c>
      <c r="M3152" s="106" t="s">
        <v>3522</v>
      </c>
      <c r="N3152" s="106">
        <v>0.39</v>
      </c>
      <c r="O3152" s="106">
        <v>1.4</v>
      </c>
      <c r="P3152" s="106" t="s">
        <v>2511</v>
      </c>
      <c r="Q3152" s="107" t="s">
        <v>3936</v>
      </c>
      <c r="R3152" s="107" t="s">
        <v>12</v>
      </c>
    </row>
    <row r="3153" spans="2:18" ht="20.100000000000001" customHeight="1" x14ac:dyDescent="0.4">
      <c r="B3153" s="105" t="str">
        <f t="shared" si="147"/>
        <v/>
      </c>
      <c r="C3153" s="105" t="str">
        <f t="shared" si="148"/>
        <v/>
      </c>
      <c r="D3153" s="105" t="str">
        <f t="shared" si="149"/>
        <v/>
      </c>
      <c r="E3153" s="106" t="s">
        <v>2406</v>
      </c>
      <c r="F3153" s="106" t="s">
        <v>2906</v>
      </c>
      <c r="G3153" s="106" t="s">
        <v>697</v>
      </c>
      <c r="H3153" s="106" t="s">
        <v>799</v>
      </c>
      <c r="I3153" s="106">
        <v>16</v>
      </c>
      <c r="J3153" s="106"/>
      <c r="K3153" s="106"/>
      <c r="L3153" s="106" t="s">
        <v>707</v>
      </c>
      <c r="M3153" s="106" t="s">
        <v>3522</v>
      </c>
      <c r="N3153" s="106">
        <v>0.37</v>
      </c>
      <c r="O3153" s="106">
        <v>1.4</v>
      </c>
      <c r="P3153" s="106" t="s">
        <v>2511</v>
      </c>
      <c r="Q3153" s="107" t="s">
        <v>3937</v>
      </c>
      <c r="R3153" s="107" t="s">
        <v>12</v>
      </c>
    </row>
    <row r="3154" spans="2:18" ht="20.100000000000001" customHeight="1" x14ac:dyDescent="0.4">
      <c r="B3154" s="105" t="str">
        <f t="shared" si="147"/>
        <v/>
      </c>
      <c r="C3154" s="105" t="str">
        <f t="shared" si="148"/>
        <v/>
      </c>
      <c r="D3154" s="105" t="str">
        <f t="shared" si="149"/>
        <v/>
      </c>
      <c r="E3154" s="106" t="s">
        <v>2406</v>
      </c>
      <c r="F3154" s="106" t="s">
        <v>2906</v>
      </c>
      <c r="G3154" s="106" t="s">
        <v>697</v>
      </c>
      <c r="H3154" s="106" t="s">
        <v>799</v>
      </c>
      <c r="I3154" s="106">
        <v>16</v>
      </c>
      <c r="J3154" s="106"/>
      <c r="K3154" s="106"/>
      <c r="L3154" s="106" t="s">
        <v>1817</v>
      </c>
      <c r="M3154" s="106" t="s">
        <v>3522</v>
      </c>
      <c r="N3154" s="106">
        <v>0.37</v>
      </c>
      <c r="O3154" s="106">
        <v>1.4</v>
      </c>
      <c r="P3154" s="106" t="s">
        <v>2511</v>
      </c>
      <c r="Q3154" s="107" t="s">
        <v>3938</v>
      </c>
      <c r="R3154" s="107" t="s">
        <v>12</v>
      </c>
    </row>
    <row r="3155" spans="2:18" ht="20.100000000000001" customHeight="1" x14ac:dyDescent="0.4">
      <c r="B3155" s="105" t="str">
        <f t="shared" si="147"/>
        <v/>
      </c>
      <c r="C3155" s="105" t="str">
        <f t="shared" si="148"/>
        <v/>
      </c>
      <c r="D3155" s="105" t="str">
        <f t="shared" si="149"/>
        <v/>
      </c>
      <c r="E3155" s="106" t="s">
        <v>2406</v>
      </c>
      <c r="F3155" s="106" t="s">
        <v>2906</v>
      </c>
      <c r="G3155" s="106" t="s">
        <v>697</v>
      </c>
      <c r="H3155" s="106" t="s">
        <v>802</v>
      </c>
      <c r="I3155" s="106">
        <v>16</v>
      </c>
      <c r="J3155" s="106"/>
      <c r="K3155" s="106"/>
      <c r="L3155" s="106" t="s">
        <v>1817</v>
      </c>
      <c r="M3155" s="106" t="s">
        <v>3522</v>
      </c>
      <c r="N3155" s="106">
        <v>0.37</v>
      </c>
      <c r="O3155" s="106">
        <v>1.4</v>
      </c>
      <c r="P3155" s="106" t="s">
        <v>2511</v>
      </c>
      <c r="Q3155" s="107" t="s">
        <v>3939</v>
      </c>
      <c r="R3155" s="107" t="s">
        <v>12</v>
      </c>
    </row>
    <row r="3156" spans="2:18" ht="20.100000000000001" customHeight="1" x14ac:dyDescent="0.4">
      <c r="B3156" s="105" t="str">
        <f t="shared" si="147"/>
        <v/>
      </c>
      <c r="C3156" s="105" t="str">
        <f t="shared" si="148"/>
        <v/>
      </c>
      <c r="D3156" s="105" t="str">
        <f t="shared" si="149"/>
        <v/>
      </c>
      <c r="E3156" s="106" t="s">
        <v>2406</v>
      </c>
      <c r="F3156" s="106" t="s">
        <v>2906</v>
      </c>
      <c r="G3156" s="106" t="s">
        <v>710</v>
      </c>
      <c r="H3156" s="106" t="s">
        <v>799</v>
      </c>
      <c r="I3156" s="106">
        <v>16</v>
      </c>
      <c r="J3156" s="106"/>
      <c r="K3156" s="106"/>
      <c r="L3156" s="106" t="s">
        <v>711</v>
      </c>
      <c r="M3156" s="106" t="s">
        <v>3522</v>
      </c>
      <c r="N3156" s="106">
        <v>0.37</v>
      </c>
      <c r="O3156" s="106">
        <v>1.4</v>
      </c>
      <c r="P3156" s="106" t="s">
        <v>2511</v>
      </c>
      <c r="Q3156" s="107" t="s">
        <v>3940</v>
      </c>
      <c r="R3156" s="107" t="s">
        <v>12</v>
      </c>
    </row>
    <row r="3157" spans="2:18" ht="20.100000000000001" customHeight="1" x14ac:dyDescent="0.4">
      <c r="B3157" s="105" t="str">
        <f t="shared" si="147"/>
        <v/>
      </c>
      <c r="C3157" s="105" t="str">
        <f t="shared" si="148"/>
        <v/>
      </c>
      <c r="D3157" s="105" t="str">
        <f t="shared" si="149"/>
        <v/>
      </c>
      <c r="E3157" s="106" t="s">
        <v>2406</v>
      </c>
      <c r="F3157" s="106" t="s">
        <v>2906</v>
      </c>
      <c r="G3157" s="106" t="s">
        <v>710</v>
      </c>
      <c r="H3157" s="106" t="s">
        <v>802</v>
      </c>
      <c r="I3157" s="106">
        <v>16</v>
      </c>
      <c r="J3157" s="106"/>
      <c r="K3157" s="106"/>
      <c r="L3157" s="106" t="s">
        <v>711</v>
      </c>
      <c r="M3157" s="106" t="s">
        <v>3522</v>
      </c>
      <c r="N3157" s="106">
        <v>0.37</v>
      </c>
      <c r="O3157" s="106">
        <v>1.4</v>
      </c>
      <c r="P3157" s="106" t="s">
        <v>2511</v>
      </c>
      <c r="Q3157" s="107" t="s">
        <v>3941</v>
      </c>
      <c r="R3157" s="107" t="s">
        <v>12</v>
      </c>
    </row>
    <row r="3158" spans="2:18" ht="20.100000000000001" customHeight="1" x14ac:dyDescent="0.4">
      <c r="B3158" s="105" t="str">
        <f t="shared" si="147"/>
        <v/>
      </c>
      <c r="C3158" s="105" t="str">
        <f t="shared" si="148"/>
        <v/>
      </c>
      <c r="D3158" s="105" t="str">
        <f t="shared" si="149"/>
        <v/>
      </c>
      <c r="E3158" s="106" t="s">
        <v>2406</v>
      </c>
      <c r="F3158" s="106" t="s">
        <v>2906</v>
      </c>
      <c r="G3158" s="106" t="s">
        <v>721</v>
      </c>
      <c r="H3158" s="106" t="s">
        <v>799</v>
      </c>
      <c r="I3158" s="106">
        <v>16</v>
      </c>
      <c r="J3158" s="106"/>
      <c r="K3158" s="106"/>
      <c r="L3158" s="106" t="s">
        <v>722</v>
      </c>
      <c r="M3158" s="106" t="s">
        <v>3522</v>
      </c>
      <c r="N3158" s="106">
        <v>0.37</v>
      </c>
      <c r="O3158" s="106">
        <v>1.4</v>
      </c>
      <c r="P3158" s="106" t="s">
        <v>2511</v>
      </c>
      <c r="Q3158" s="107" t="s">
        <v>3942</v>
      </c>
      <c r="R3158" s="107" t="s">
        <v>12</v>
      </c>
    </row>
    <row r="3159" spans="2:18" ht="20.100000000000001" customHeight="1" x14ac:dyDescent="0.4">
      <c r="B3159" s="105" t="str">
        <f t="shared" si="147"/>
        <v/>
      </c>
      <c r="C3159" s="105" t="str">
        <f t="shared" si="148"/>
        <v/>
      </c>
      <c r="D3159" s="105" t="str">
        <f t="shared" si="149"/>
        <v/>
      </c>
      <c r="E3159" s="106" t="s">
        <v>2406</v>
      </c>
      <c r="F3159" s="106" t="s">
        <v>2906</v>
      </c>
      <c r="G3159" s="106" t="s">
        <v>721</v>
      </c>
      <c r="H3159" s="106" t="s">
        <v>802</v>
      </c>
      <c r="I3159" s="106">
        <v>16</v>
      </c>
      <c r="J3159" s="106"/>
      <c r="K3159" s="106"/>
      <c r="L3159" s="106" t="s">
        <v>722</v>
      </c>
      <c r="M3159" s="106" t="s">
        <v>3522</v>
      </c>
      <c r="N3159" s="106">
        <v>0.37</v>
      </c>
      <c r="O3159" s="106">
        <v>1.4</v>
      </c>
      <c r="P3159" s="106" t="s">
        <v>2511</v>
      </c>
      <c r="Q3159" s="107" t="s">
        <v>3943</v>
      </c>
      <c r="R3159" s="107" t="s">
        <v>12</v>
      </c>
    </row>
    <row r="3160" spans="2:18" ht="20.100000000000001" customHeight="1" x14ac:dyDescent="0.4">
      <c r="B3160" s="105" t="str">
        <f t="shared" si="147"/>
        <v/>
      </c>
      <c r="C3160" s="105" t="str">
        <f t="shared" si="148"/>
        <v/>
      </c>
      <c r="D3160" s="105" t="str">
        <f t="shared" si="149"/>
        <v/>
      </c>
      <c r="E3160" s="106" t="s">
        <v>2406</v>
      </c>
      <c r="F3160" s="106" t="s">
        <v>2906</v>
      </c>
      <c r="G3160" s="106" t="s">
        <v>773</v>
      </c>
      <c r="H3160" s="106" t="s">
        <v>799</v>
      </c>
      <c r="I3160" s="106">
        <v>16</v>
      </c>
      <c r="J3160" s="106"/>
      <c r="K3160" s="106"/>
      <c r="L3160" s="106" t="s">
        <v>774</v>
      </c>
      <c r="M3160" s="106" t="s">
        <v>3522</v>
      </c>
      <c r="N3160" s="106">
        <v>0.37</v>
      </c>
      <c r="O3160" s="106">
        <v>1.4</v>
      </c>
      <c r="P3160" s="106" t="s">
        <v>2511</v>
      </c>
      <c r="Q3160" s="107" t="s">
        <v>3944</v>
      </c>
      <c r="R3160" s="107" t="s">
        <v>12</v>
      </c>
    </row>
    <row r="3161" spans="2:18" ht="20.100000000000001" customHeight="1" x14ac:dyDescent="0.4">
      <c r="B3161" s="105" t="str">
        <f t="shared" si="147"/>
        <v/>
      </c>
      <c r="C3161" s="105" t="str">
        <f t="shared" si="148"/>
        <v/>
      </c>
      <c r="D3161" s="105" t="str">
        <f t="shared" si="149"/>
        <v/>
      </c>
      <c r="E3161" s="106" t="s">
        <v>2406</v>
      </c>
      <c r="F3161" s="106" t="s">
        <v>2906</v>
      </c>
      <c r="G3161" s="106" t="s">
        <v>773</v>
      </c>
      <c r="H3161" s="106" t="s">
        <v>802</v>
      </c>
      <c r="I3161" s="106">
        <v>15</v>
      </c>
      <c r="J3161" s="106"/>
      <c r="K3161" s="106"/>
      <c r="L3161" s="106" t="s">
        <v>774</v>
      </c>
      <c r="M3161" s="106" t="s">
        <v>3522</v>
      </c>
      <c r="N3161" s="106">
        <v>0.36</v>
      </c>
      <c r="O3161" s="106">
        <v>1.4</v>
      </c>
      <c r="P3161" s="106" t="s">
        <v>2511</v>
      </c>
      <c r="Q3161" s="107" t="s">
        <v>3945</v>
      </c>
      <c r="R3161" s="107" t="s">
        <v>12</v>
      </c>
    </row>
    <row r="3162" spans="2:18" ht="20.100000000000001" customHeight="1" x14ac:dyDescent="0.4">
      <c r="B3162" s="105" t="str">
        <f t="shared" si="147"/>
        <v/>
      </c>
      <c r="C3162" s="105" t="str">
        <f t="shared" si="148"/>
        <v/>
      </c>
      <c r="D3162" s="105" t="str">
        <f t="shared" si="149"/>
        <v/>
      </c>
      <c r="E3162" s="106" t="s">
        <v>2406</v>
      </c>
      <c r="F3162" s="106" t="s">
        <v>2906</v>
      </c>
      <c r="G3162" s="106" t="s">
        <v>773</v>
      </c>
      <c r="H3162" s="106" t="s">
        <v>799</v>
      </c>
      <c r="I3162" s="106">
        <v>15</v>
      </c>
      <c r="J3162" s="106"/>
      <c r="K3162" s="106"/>
      <c r="L3162" s="106" t="s">
        <v>1266</v>
      </c>
      <c r="M3162" s="106" t="s">
        <v>3522</v>
      </c>
      <c r="N3162" s="106">
        <v>0.37</v>
      </c>
      <c r="O3162" s="106">
        <v>1.4</v>
      </c>
      <c r="P3162" s="106" t="s">
        <v>2511</v>
      </c>
      <c r="Q3162" s="107" t="s">
        <v>3946</v>
      </c>
      <c r="R3162" s="107" t="s">
        <v>12</v>
      </c>
    </row>
    <row r="3163" spans="2:18" ht="20.100000000000001" customHeight="1" x14ac:dyDescent="0.4">
      <c r="B3163" s="105" t="str">
        <f t="shared" si="147"/>
        <v/>
      </c>
      <c r="C3163" s="105" t="str">
        <f t="shared" si="148"/>
        <v/>
      </c>
      <c r="D3163" s="105" t="str">
        <f t="shared" si="149"/>
        <v/>
      </c>
      <c r="E3163" s="106" t="s">
        <v>2406</v>
      </c>
      <c r="F3163" s="106" t="s">
        <v>2906</v>
      </c>
      <c r="G3163" s="106" t="s">
        <v>778</v>
      </c>
      <c r="H3163" s="106" t="s">
        <v>799</v>
      </c>
      <c r="I3163" s="106">
        <v>16</v>
      </c>
      <c r="J3163" s="106"/>
      <c r="K3163" s="106"/>
      <c r="L3163" s="106" t="s">
        <v>779</v>
      </c>
      <c r="M3163" s="106" t="s">
        <v>3522</v>
      </c>
      <c r="N3163" s="106">
        <v>0.37</v>
      </c>
      <c r="O3163" s="106">
        <v>1.4</v>
      </c>
      <c r="P3163" s="106" t="s">
        <v>2511</v>
      </c>
      <c r="Q3163" s="107" t="s">
        <v>3947</v>
      </c>
      <c r="R3163" s="107" t="s">
        <v>12</v>
      </c>
    </row>
    <row r="3164" spans="2:18" ht="20.100000000000001" customHeight="1" x14ac:dyDescent="0.4">
      <c r="B3164" s="105" t="str">
        <f t="shared" si="147"/>
        <v/>
      </c>
      <c r="C3164" s="105" t="str">
        <f t="shared" si="148"/>
        <v/>
      </c>
      <c r="D3164" s="105" t="str">
        <f t="shared" si="149"/>
        <v/>
      </c>
      <c r="E3164" s="106" t="s">
        <v>2406</v>
      </c>
      <c r="F3164" s="106" t="s">
        <v>2906</v>
      </c>
      <c r="G3164" s="106" t="s">
        <v>778</v>
      </c>
      <c r="H3164" s="106" t="s">
        <v>802</v>
      </c>
      <c r="I3164" s="106">
        <v>15</v>
      </c>
      <c r="J3164" s="106"/>
      <c r="K3164" s="106"/>
      <c r="L3164" s="106" t="s">
        <v>779</v>
      </c>
      <c r="M3164" s="106" t="s">
        <v>3522</v>
      </c>
      <c r="N3164" s="106">
        <v>0.36</v>
      </c>
      <c r="O3164" s="106">
        <v>1.4</v>
      </c>
      <c r="P3164" s="106" t="s">
        <v>2511</v>
      </c>
      <c r="Q3164" s="107" t="s">
        <v>3948</v>
      </c>
      <c r="R3164" s="107" t="s">
        <v>12</v>
      </c>
    </row>
    <row r="3165" spans="2:18" ht="20.100000000000001" customHeight="1" x14ac:dyDescent="0.4">
      <c r="B3165" s="105" t="str">
        <f t="shared" si="147"/>
        <v/>
      </c>
      <c r="C3165" s="105" t="str">
        <f t="shared" si="148"/>
        <v/>
      </c>
      <c r="D3165" s="105" t="str">
        <f t="shared" si="149"/>
        <v/>
      </c>
      <c r="E3165" s="106" t="s">
        <v>2406</v>
      </c>
      <c r="F3165" s="106" t="s">
        <v>2906</v>
      </c>
      <c r="G3165" s="106" t="s">
        <v>778</v>
      </c>
      <c r="H3165" s="106" t="s">
        <v>799</v>
      </c>
      <c r="I3165" s="106">
        <v>15</v>
      </c>
      <c r="J3165" s="106"/>
      <c r="K3165" s="106"/>
      <c r="L3165" s="106" t="s">
        <v>1269</v>
      </c>
      <c r="M3165" s="106" t="s">
        <v>3522</v>
      </c>
      <c r="N3165" s="106">
        <v>0.37</v>
      </c>
      <c r="O3165" s="106">
        <v>1.4</v>
      </c>
      <c r="P3165" s="106" t="s">
        <v>2511</v>
      </c>
      <c r="Q3165" s="107" t="s">
        <v>3949</v>
      </c>
      <c r="R3165" s="107" t="s">
        <v>12</v>
      </c>
    </row>
    <row r="3166" spans="2:18" ht="20.100000000000001" customHeight="1" x14ac:dyDescent="0.4">
      <c r="B3166" s="105" t="str">
        <f t="shared" si="147"/>
        <v/>
      </c>
      <c r="C3166" s="105" t="str">
        <f t="shared" si="148"/>
        <v/>
      </c>
      <c r="D3166" s="105" t="str">
        <f t="shared" si="149"/>
        <v/>
      </c>
      <c r="E3166" s="106" t="s">
        <v>2406</v>
      </c>
      <c r="F3166" s="106" t="s">
        <v>2906</v>
      </c>
      <c r="G3166" s="106" t="s">
        <v>782</v>
      </c>
      <c r="H3166" s="106" t="s">
        <v>799</v>
      </c>
      <c r="I3166" s="106">
        <v>16</v>
      </c>
      <c r="J3166" s="106"/>
      <c r="K3166" s="106"/>
      <c r="L3166" s="106" t="s">
        <v>783</v>
      </c>
      <c r="M3166" s="106" t="s">
        <v>3522</v>
      </c>
      <c r="N3166" s="106">
        <v>0.34</v>
      </c>
      <c r="O3166" s="106">
        <v>1.4</v>
      </c>
      <c r="P3166" s="106" t="s">
        <v>2511</v>
      </c>
      <c r="Q3166" s="107" t="s">
        <v>3950</v>
      </c>
      <c r="R3166" s="107" t="s">
        <v>12</v>
      </c>
    </row>
    <row r="3167" spans="2:18" ht="20.100000000000001" customHeight="1" x14ac:dyDescent="0.4">
      <c r="B3167" s="105" t="str">
        <f t="shared" si="147"/>
        <v/>
      </c>
      <c r="C3167" s="105" t="str">
        <f t="shared" si="148"/>
        <v/>
      </c>
      <c r="D3167" s="105" t="str">
        <f t="shared" si="149"/>
        <v/>
      </c>
      <c r="E3167" s="106" t="s">
        <v>2406</v>
      </c>
      <c r="F3167" s="106" t="s">
        <v>2906</v>
      </c>
      <c r="G3167" s="106" t="s">
        <v>782</v>
      </c>
      <c r="H3167" s="106" t="s">
        <v>802</v>
      </c>
      <c r="I3167" s="106">
        <v>15</v>
      </c>
      <c r="J3167" s="106"/>
      <c r="K3167" s="106"/>
      <c r="L3167" s="106" t="s">
        <v>783</v>
      </c>
      <c r="M3167" s="106" t="s">
        <v>3522</v>
      </c>
      <c r="N3167" s="106">
        <v>0.34</v>
      </c>
      <c r="O3167" s="106">
        <v>1.4</v>
      </c>
      <c r="P3167" s="106" t="s">
        <v>2511</v>
      </c>
      <c r="Q3167" s="107" t="s">
        <v>3951</v>
      </c>
      <c r="R3167" s="107" t="s">
        <v>12</v>
      </c>
    </row>
    <row r="3168" spans="2:18" ht="20.100000000000001" customHeight="1" x14ac:dyDescent="0.4">
      <c r="B3168" s="105" t="str">
        <f t="shared" si="147"/>
        <v/>
      </c>
      <c r="C3168" s="105" t="str">
        <f t="shared" si="148"/>
        <v/>
      </c>
      <c r="D3168" s="105" t="str">
        <f t="shared" si="149"/>
        <v/>
      </c>
      <c r="E3168" s="106" t="s">
        <v>2406</v>
      </c>
      <c r="F3168" s="106" t="s">
        <v>2906</v>
      </c>
      <c r="G3168" s="106" t="s">
        <v>2437</v>
      </c>
      <c r="H3168" s="106" t="s">
        <v>799</v>
      </c>
      <c r="I3168" s="106">
        <v>16</v>
      </c>
      <c r="J3168" s="106"/>
      <c r="K3168" s="106"/>
      <c r="L3168" s="106" t="s">
        <v>2438</v>
      </c>
      <c r="M3168" s="106" t="s">
        <v>3522</v>
      </c>
      <c r="N3168" s="106">
        <v>0.36</v>
      </c>
      <c r="O3168" s="106">
        <v>1.4</v>
      </c>
      <c r="P3168" s="106" t="s">
        <v>2511</v>
      </c>
      <c r="Q3168" s="107" t="s">
        <v>3952</v>
      </c>
      <c r="R3168" s="107" t="s">
        <v>12</v>
      </c>
    </row>
    <row r="3169" spans="2:18" ht="20.100000000000001" customHeight="1" x14ac:dyDescent="0.4">
      <c r="B3169" s="105" t="str">
        <f t="shared" si="147"/>
        <v/>
      </c>
      <c r="C3169" s="105" t="str">
        <f t="shared" si="148"/>
        <v/>
      </c>
      <c r="D3169" s="105" t="str">
        <f t="shared" si="149"/>
        <v/>
      </c>
      <c r="E3169" s="106" t="s">
        <v>2406</v>
      </c>
      <c r="F3169" s="106" t="s">
        <v>2906</v>
      </c>
      <c r="G3169" s="106" t="s">
        <v>2437</v>
      </c>
      <c r="H3169" s="106" t="s">
        <v>802</v>
      </c>
      <c r="I3169" s="106">
        <v>15</v>
      </c>
      <c r="J3169" s="106"/>
      <c r="K3169" s="106"/>
      <c r="L3169" s="106" t="s">
        <v>2438</v>
      </c>
      <c r="M3169" s="106" t="s">
        <v>3522</v>
      </c>
      <c r="N3169" s="106">
        <v>0.36</v>
      </c>
      <c r="O3169" s="106">
        <v>1.4</v>
      </c>
      <c r="P3169" s="106" t="s">
        <v>2511</v>
      </c>
      <c r="Q3169" s="107" t="s">
        <v>3953</v>
      </c>
      <c r="R3169" s="107" t="s">
        <v>12</v>
      </c>
    </row>
    <row r="3170" spans="2:18" ht="20.100000000000001" customHeight="1" x14ac:dyDescent="0.4">
      <c r="B3170" s="105" t="str">
        <f t="shared" si="147"/>
        <v/>
      </c>
      <c r="C3170" s="105" t="str">
        <f t="shared" si="148"/>
        <v/>
      </c>
      <c r="D3170" s="105" t="str">
        <f t="shared" si="149"/>
        <v/>
      </c>
      <c r="E3170" s="106" t="s">
        <v>2406</v>
      </c>
      <c r="F3170" s="106" t="s">
        <v>2906</v>
      </c>
      <c r="G3170" s="106" t="s">
        <v>2442</v>
      </c>
      <c r="H3170" s="106" t="s">
        <v>799</v>
      </c>
      <c r="I3170" s="106">
        <v>16</v>
      </c>
      <c r="J3170" s="106"/>
      <c r="K3170" s="106"/>
      <c r="L3170" s="106" t="s">
        <v>2443</v>
      </c>
      <c r="M3170" s="106" t="s">
        <v>3522</v>
      </c>
      <c r="N3170" s="106">
        <v>0.36</v>
      </c>
      <c r="O3170" s="106">
        <v>1.4</v>
      </c>
      <c r="P3170" s="106" t="s">
        <v>2511</v>
      </c>
      <c r="Q3170" s="107" t="s">
        <v>3954</v>
      </c>
      <c r="R3170" s="107" t="s">
        <v>12</v>
      </c>
    </row>
    <row r="3171" spans="2:18" ht="20.100000000000001" customHeight="1" x14ac:dyDescent="0.4">
      <c r="B3171" s="105" t="str">
        <f t="shared" si="147"/>
        <v/>
      </c>
      <c r="C3171" s="105" t="str">
        <f t="shared" si="148"/>
        <v/>
      </c>
      <c r="D3171" s="105" t="str">
        <f t="shared" si="149"/>
        <v/>
      </c>
      <c r="E3171" s="106" t="s">
        <v>2406</v>
      </c>
      <c r="F3171" s="106" t="s">
        <v>2906</v>
      </c>
      <c r="G3171" s="106" t="s">
        <v>2442</v>
      </c>
      <c r="H3171" s="106" t="s">
        <v>802</v>
      </c>
      <c r="I3171" s="106">
        <v>15</v>
      </c>
      <c r="J3171" s="106"/>
      <c r="K3171" s="106"/>
      <c r="L3171" s="106" t="s">
        <v>2443</v>
      </c>
      <c r="M3171" s="106" t="s">
        <v>3522</v>
      </c>
      <c r="N3171" s="106">
        <v>0.36</v>
      </c>
      <c r="O3171" s="106">
        <v>1.4</v>
      </c>
      <c r="P3171" s="106" t="s">
        <v>2511</v>
      </c>
      <c r="Q3171" s="107" t="s">
        <v>3955</v>
      </c>
      <c r="R3171" s="107" t="s">
        <v>12</v>
      </c>
    </row>
    <row r="3172" spans="2:18" ht="20.100000000000001" customHeight="1" x14ac:dyDescent="0.4">
      <c r="B3172" s="105" t="str">
        <f t="shared" si="147"/>
        <v/>
      </c>
      <c r="C3172" s="105" t="str">
        <f t="shared" si="148"/>
        <v/>
      </c>
      <c r="D3172" s="105" t="str">
        <f t="shared" si="149"/>
        <v/>
      </c>
      <c r="E3172" s="106" t="s">
        <v>2406</v>
      </c>
      <c r="F3172" s="106" t="s">
        <v>2829</v>
      </c>
      <c r="G3172" s="106" t="s">
        <v>710</v>
      </c>
      <c r="H3172" s="106" t="s">
        <v>711</v>
      </c>
      <c r="I3172" s="106">
        <v>11</v>
      </c>
      <c r="J3172" s="106"/>
      <c r="K3172" s="106"/>
      <c r="L3172" s="106" t="s">
        <v>729</v>
      </c>
      <c r="M3172" s="106" t="s">
        <v>924</v>
      </c>
      <c r="N3172" s="106">
        <v>0.57999999999999996</v>
      </c>
      <c r="O3172" s="106">
        <v>1.4</v>
      </c>
      <c r="P3172" s="106" t="s">
        <v>3355</v>
      </c>
      <c r="Q3172" s="107" t="s">
        <v>3956</v>
      </c>
      <c r="R3172" s="107" t="s">
        <v>253</v>
      </c>
    </row>
    <row r="3173" spans="2:18" ht="20.100000000000001" customHeight="1" x14ac:dyDescent="0.4">
      <c r="B3173" s="105" t="str">
        <f t="shared" si="147"/>
        <v/>
      </c>
      <c r="C3173" s="105" t="str">
        <f t="shared" si="148"/>
        <v/>
      </c>
      <c r="D3173" s="105" t="str">
        <f t="shared" si="149"/>
        <v/>
      </c>
      <c r="E3173" s="106" t="s">
        <v>2406</v>
      </c>
      <c r="F3173" s="106" t="s">
        <v>2829</v>
      </c>
      <c r="G3173" s="106" t="s">
        <v>2477</v>
      </c>
      <c r="H3173" s="106" t="s">
        <v>729</v>
      </c>
      <c r="I3173" s="106">
        <v>11</v>
      </c>
      <c r="J3173" s="106"/>
      <c r="K3173" s="106"/>
      <c r="L3173" s="106" t="s">
        <v>2478</v>
      </c>
      <c r="M3173" s="106" t="s">
        <v>924</v>
      </c>
      <c r="N3173" s="106">
        <v>0.54</v>
      </c>
      <c r="O3173" s="106">
        <v>1.4</v>
      </c>
      <c r="P3173" s="106" t="s">
        <v>3957</v>
      </c>
      <c r="Q3173" s="107" t="s">
        <v>3958</v>
      </c>
      <c r="R3173" s="107" t="s">
        <v>253</v>
      </c>
    </row>
    <row r="3174" spans="2:18" ht="20.100000000000001" customHeight="1" x14ac:dyDescent="0.4">
      <c r="B3174" s="105" t="str">
        <f t="shared" si="147"/>
        <v/>
      </c>
      <c r="C3174" s="105" t="str">
        <f t="shared" si="148"/>
        <v/>
      </c>
      <c r="D3174" s="105" t="str">
        <f t="shared" si="149"/>
        <v/>
      </c>
      <c r="E3174" s="106" t="s">
        <v>2406</v>
      </c>
      <c r="F3174" s="106" t="s">
        <v>2829</v>
      </c>
      <c r="G3174" s="106" t="s">
        <v>2482</v>
      </c>
      <c r="H3174" s="106" t="s">
        <v>729</v>
      </c>
      <c r="I3174" s="106">
        <v>11</v>
      </c>
      <c r="J3174" s="106"/>
      <c r="K3174" s="106"/>
      <c r="L3174" s="106" t="s">
        <v>2483</v>
      </c>
      <c r="M3174" s="106" t="s">
        <v>924</v>
      </c>
      <c r="N3174" s="106">
        <v>0.54</v>
      </c>
      <c r="O3174" s="106">
        <v>1.4</v>
      </c>
      <c r="P3174" s="106" t="s">
        <v>3957</v>
      </c>
      <c r="Q3174" s="107" t="s">
        <v>3959</v>
      </c>
      <c r="R3174" s="107" t="s">
        <v>253</v>
      </c>
    </row>
    <row r="3175" spans="2:18" ht="20.100000000000001" customHeight="1" x14ac:dyDescent="0.4">
      <c r="B3175" s="105" t="str">
        <f t="shared" si="147"/>
        <v/>
      </c>
      <c r="C3175" s="105" t="str">
        <f t="shared" si="148"/>
        <v/>
      </c>
      <c r="D3175" s="105" t="str">
        <f t="shared" si="149"/>
        <v/>
      </c>
      <c r="E3175" s="106" t="s">
        <v>2406</v>
      </c>
      <c r="F3175" s="106" t="s">
        <v>2829</v>
      </c>
      <c r="G3175" s="106" t="s">
        <v>710</v>
      </c>
      <c r="H3175" s="106" t="s">
        <v>729</v>
      </c>
      <c r="I3175" s="106">
        <v>11</v>
      </c>
      <c r="J3175" s="106"/>
      <c r="K3175" s="106"/>
      <c r="L3175" s="106" t="s">
        <v>711</v>
      </c>
      <c r="M3175" s="106" t="s">
        <v>924</v>
      </c>
      <c r="N3175" s="106">
        <v>0.54</v>
      </c>
      <c r="O3175" s="106">
        <v>1.4</v>
      </c>
      <c r="P3175" s="106" t="s">
        <v>714</v>
      </c>
      <c r="Q3175" s="107" t="s">
        <v>3960</v>
      </c>
      <c r="R3175" s="107" t="s">
        <v>253</v>
      </c>
    </row>
    <row r="3176" spans="2:18" ht="20.100000000000001" customHeight="1" x14ac:dyDescent="0.4">
      <c r="B3176" s="105" t="str">
        <f t="shared" si="147"/>
        <v/>
      </c>
      <c r="C3176" s="105" t="str">
        <f t="shared" si="148"/>
        <v/>
      </c>
      <c r="D3176" s="105" t="str">
        <f t="shared" si="149"/>
        <v/>
      </c>
      <c r="E3176" s="106" t="s">
        <v>2406</v>
      </c>
      <c r="F3176" s="106" t="s">
        <v>2407</v>
      </c>
      <c r="G3176" s="106" t="s">
        <v>697</v>
      </c>
      <c r="H3176" s="106" t="s">
        <v>1817</v>
      </c>
      <c r="I3176" s="106">
        <v>10</v>
      </c>
      <c r="J3176" s="106"/>
      <c r="K3176" s="106"/>
      <c r="L3176" s="106" t="s">
        <v>698</v>
      </c>
      <c r="M3176" s="106" t="s">
        <v>924</v>
      </c>
      <c r="N3176" s="106">
        <v>0.45</v>
      </c>
      <c r="O3176" s="106">
        <v>1.4</v>
      </c>
      <c r="P3176" s="106" t="s">
        <v>714</v>
      </c>
      <c r="Q3176" s="107" t="s">
        <v>3961</v>
      </c>
      <c r="R3176" s="107" t="s">
        <v>253</v>
      </c>
    </row>
    <row r="3177" spans="2:18" ht="20.100000000000001" customHeight="1" x14ac:dyDescent="0.4">
      <c r="B3177" s="105" t="str">
        <f t="shared" si="147"/>
        <v/>
      </c>
      <c r="C3177" s="105" t="str">
        <f t="shared" si="148"/>
        <v/>
      </c>
      <c r="D3177" s="105" t="str">
        <f t="shared" si="149"/>
        <v/>
      </c>
      <c r="E3177" s="106" t="s">
        <v>2406</v>
      </c>
      <c r="F3177" s="106" t="s">
        <v>2407</v>
      </c>
      <c r="G3177" s="106" t="s">
        <v>710</v>
      </c>
      <c r="H3177" s="106" t="s">
        <v>711</v>
      </c>
      <c r="I3177" s="106">
        <v>11</v>
      </c>
      <c r="J3177" s="106"/>
      <c r="K3177" s="106"/>
      <c r="L3177" s="106" t="s">
        <v>706</v>
      </c>
      <c r="M3177" s="106" t="s">
        <v>924</v>
      </c>
      <c r="N3177" s="106">
        <v>0.45</v>
      </c>
      <c r="O3177" s="106">
        <v>1.4</v>
      </c>
      <c r="P3177" s="106" t="s">
        <v>714</v>
      </c>
      <c r="Q3177" s="107" t="s">
        <v>3962</v>
      </c>
      <c r="R3177" s="107" t="s">
        <v>253</v>
      </c>
    </row>
    <row r="3178" spans="2:18" ht="20.100000000000001" customHeight="1" x14ac:dyDescent="0.4">
      <c r="B3178" s="105" t="str">
        <f t="shared" si="147"/>
        <v/>
      </c>
      <c r="C3178" s="105" t="str">
        <f t="shared" si="148"/>
        <v/>
      </c>
      <c r="D3178" s="105" t="str">
        <f t="shared" si="149"/>
        <v/>
      </c>
      <c r="E3178" s="106" t="s">
        <v>2406</v>
      </c>
      <c r="F3178" s="106" t="s">
        <v>2407</v>
      </c>
      <c r="G3178" s="106" t="s">
        <v>710</v>
      </c>
      <c r="H3178" s="106" t="s">
        <v>711</v>
      </c>
      <c r="I3178" s="106">
        <v>10</v>
      </c>
      <c r="J3178" s="106"/>
      <c r="K3178" s="106"/>
      <c r="L3178" s="106" t="s">
        <v>698</v>
      </c>
      <c r="M3178" s="106" t="s">
        <v>924</v>
      </c>
      <c r="N3178" s="106">
        <v>0.45</v>
      </c>
      <c r="O3178" s="106">
        <v>1.4</v>
      </c>
      <c r="P3178" s="106" t="s">
        <v>714</v>
      </c>
      <c r="Q3178" s="107" t="s">
        <v>3963</v>
      </c>
      <c r="R3178" s="107" t="s">
        <v>253</v>
      </c>
    </row>
    <row r="3179" spans="2:18" ht="20.100000000000001" customHeight="1" x14ac:dyDescent="0.4">
      <c r="B3179" s="105" t="str">
        <f t="shared" si="147"/>
        <v/>
      </c>
      <c r="C3179" s="105" t="str">
        <f t="shared" si="148"/>
        <v/>
      </c>
      <c r="D3179" s="105" t="str">
        <f t="shared" si="149"/>
        <v/>
      </c>
      <c r="E3179" s="106" t="s">
        <v>2406</v>
      </c>
      <c r="F3179" s="106" t="s">
        <v>2407</v>
      </c>
      <c r="G3179" s="106" t="s">
        <v>721</v>
      </c>
      <c r="H3179" s="106" t="s">
        <v>722</v>
      </c>
      <c r="I3179" s="106">
        <v>10</v>
      </c>
      <c r="J3179" s="106"/>
      <c r="K3179" s="106"/>
      <c r="L3179" s="106" t="s">
        <v>706</v>
      </c>
      <c r="M3179" s="106" t="s">
        <v>924</v>
      </c>
      <c r="N3179" s="106">
        <v>0.45</v>
      </c>
      <c r="O3179" s="106">
        <v>1.4</v>
      </c>
      <c r="P3179" s="106" t="s">
        <v>714</v>
      </c>
      <c r="Q3179" s="107" t="s">
        <v>3964</v>
      </c>
      <c r="R3179" s="107" t="s">
        <v>253</v>
      </c>
    </row>
    <row r="3180" spans="2:18" ht="20.100000000000001" customHeight="1" x14ac:dyDescent="0.4">
      <c r="B3180" s="105" t="str">
        <f t="shared" si="147"/>
        <v/>
      </c>
      <c r="C3180" s="105" t="str">
        <f t="shared" si="148"/>
        <v/>
      </c>
      <c r="D3180" s="105" t="str">
        <f t="shared" si="149"/>
        <v/>
      </c>
      <c r="E3180" s="106" t="s">
        <v>2406</v>
      </c>
      <c r="F3180" s="106" t="s">
        <v>2447</v>
      </c>
      <c r="G3180" s="106" t="s">
        <v>697</v>
      </c>
      <c r="H3180" s="106" t="s">
        <v>698</v>
      </c>
      <c r="I3180" s="106">
        <v>10</v>
      </c>
      <c r="J3180" s="106"/>
      <c r="K3180" s="106"/>
      <c r="L3180" s="106" t="s">
        <v>1817</v>
      </c>
      <c r="M3180" s="106" t="s">
        <v>924</v>
      </c>
      <c r="N3180" s="106">
        <v>0.38</v>
      </c>
      <c r="O3180" s="106">
        <v>1.4</v>
      </c>
      <c r="P3180" s="106" t="s">
        <v>714</v>
      </c>
      <c r="Q3180" s="107" t="s">
        <v>3965</v>
      </c>
      <c r="R3180" s="107" t="s">
        <v>253</v>
      </c>
    </row>
    <row r="3181" spans="2:18" ht="20.100000000000001" customHeight="1" x14ac:dyDescent="0.4">
      <c r="B3181" s="105" t="str">
        <f t="shared" si="147"/>
        <v/>
      </c>
      <c r="C3181" s="105" t="str">
        <f t="shared" si="148"/>
        <v/>
      </c>
      <c r="D3181" s="105" t="str">
        <f t="shared" si="149"/>
        <v/>
      </c>
      <c r="E3181" s="106" t="s">
        <v>2406</v>
      </c>
      <c r="F3181" s="106" t="s">
        <v>2447</v>
      </c>
      <c r="G3181" s="106" t="s">
        <v>710</v>
      </c>
      <c r="H3181" s="106" t="s">
        <v>706</v>
      </c>
      <c r="I3181" s="106">
        <v>11</v>
      </c>
      <c r="J3181" s="106"/>
      <c r="K3181" s="106"/>
      <c r="L3181" s="106" t="s">
        <v>711</v>
      </c>
      <c r="M3181" s="106" t="s">
        <v>924</v>
      </c>
      <c r="N3181" s="106">
        <v>0.38</v>
      </c>
      <c r="O3181" s="106">
        <v>1.4</v>
      </c>
      <c r="P3181" s="106" t="s">
        <v>3355</v>
      </c>
      <c r="Q3181" s="107" t="s">
        <v>3966</v>
      </c>
      <c r="R3181" s="107" t="s">
        <v>253</v>
      </c>
    </row>
    <row r="3182" spans="2:18" ht="20.100000000000001" customHeight="1" x14ac:dyDescent="0.4">
      <c r="B3182" s="105" t="str">
        <f t="shared" si="147"/>
        <v/>
      </c>
      <c r="C3182" s="105" t="str">
        <f t="shared" si="148"/>
        <v/>
      </c>
      <c r="D3182" s="105" t="str">
        <f t="shared" si="149"/>
        <v/>
      </c>
      <c r="E3182" s="106" t="s">
        <v>2406</v>
      </c>
      <c r="F3182" s="106" t="s">
        <v>2447</v>
      </c>
      <c r="G3182" s="106" t="s">
        <v>710</v>
      </c>
      <c r="H3182" s="106" t="s">
        <v>698</v>
      </c>
      <c r="I3182" s="106">
        <v>10</v>
      </c>
      <c r="J3182" s="106"/>
      <c r="K3182" s="106"/>
      <c r="L3182" s="106" t="s">
        <v>711</v>
      </c>
      <c r="M3182" s="106" t="s">
        <v>924</v>
      </c>
      <c r="N3182" s="106">
        <v>0.38</v>
      </c>
      <c r="O3182" s="106">
        <v>1.4</v>
      </c>
      <c r="P3182" s="106" t="s">
        <v>714</v>
      </c>
      <c r="Q3182" s="107" t="s">
        <v>3967</v>
      </c>
      <c r="R3182" s="107" t="s">
        <v>253</v>
      </c>
    </row>
    <row r="3183" spans="2:18" ht="20.100000000000001" customHeight="1" x14ac:dyDescent="0.4">
      <c r="B3183" s="105" t="str">
        <f t="shared" si="147"/>
        <v/>
      </c>
      <c r="C3183" s="105" t="str">
        <f t="shared" si="148"/>
        <v/>
      </c>
      <c r="D3183" s="105" t="str">
        <f t="shared" si="149"/>
        <v/>
      </c>
      <c r="E3183" s="106" t="s">
        <v>2406</v>
      </c>
      <c r="F3183" s="106" t="s">
        <v>2447</v>
      </c>
      <c r="G3183" s="106" t="s">
        <v>721</v>
      </c>
      <c r="H3183" s="106" t="s">
        <v>706</v>
      </c>
      <c r="I3183" s="106">
        <v>10</v>
      </c>
      <c r="J3183" s="106"/>
      <c r="K3183" s="106"/>
      <c r="L3183" s="106" t="s">
        <v>722</v>
      </c>
      <c r="M3183" s="106" t="s">
        <v>924</v>
      </c>
      <c r="N3183" s="106">
        <v>0.38</v>
      </c>
      <c r="O3183" s="106">
        <v>1.4</v>
      </c>
      <c r="P3183" s="106" t="s">
        <v>3355</v>
      </c>
      <c r="Q3183" s="107" t="s">
        <v>3968</v>
      </c>
      <c r="R3183" s="107" t="s">
        <v>253</v>
      </c>
    </row>
    <row r="3184" spans="2:18" ht="20.100000000000001" customHeight="1" x14ac:dyDescent="0.4">
      <c r="B3184" s="105" t="str">
        <f t="shared" si="147"/>
        <v/>
      </c>
      <c r="C3184" s="105" t="str">
        <f t="shared" si="148"/>
        <v/>
      </c>
      <c r="D3184" s="105" t="str">
        <f t="shared" si="149"/>
        <v/>
      </c>
      <c r="E3184" s="106" t="s">
        <v>2406</v>
      </c>
      <c r="F3184" s="106" t="s">
        <v>2447</v>
      </c>
      <c r="G3184" s="106" t="s">
        <v>2477</v>
      </c>
      <c r="H3184" s="106" t="s">
        <v>706</v>
      </c>
      <c r="I3184" s="106">
        <v>11</v>
      </c>
      <c r="J3184" s="106"/>
      <c r="K3184" s="106"/>
      <c r="L3184" s="106" t="s">
        <v>2478</v>
      </c>
      <c r="M3184" s="106" t="s">
        <v>924</v>
      </c>
      <c r="N3184" s="106">
        <v>0.38</v>
      </c>
      <c r="O3184" s="106">
        <v>1.4</v>
      </c>
      <c r="P3184" s="106" t="s">
        <v>3957</v>
      </c>
      <c r="Q3184" s="107" t="s">
        <v>3969</v>
      </c>
      <c r="R3184" s="107" t="s">
        <v>253</v>
      </c>
    </row>
    <row r="3185" spans="2:18" ht="20.100000000000001" customHeight="1" x14ac:dyDescent="0.4">
      <c r="B3185" s="105" t="str">
        <f t="shared" si="147"/>
        <v/>
      </c>
      <c r="C3185" s="105" t="str">
        <f t="shared" si="148"/>
        <v/>
      </c>
      <c r="D3185" s="105" t="str">
        <f t="shared" si="149"/>
        <v/>
      </c>
      <c r="E3185" s="106" t="s">
        <v>2406</v>
      </c>
      <c r="F3185" s="106" t="s">
        <v>2447</v>
      </c>
      <c r="G3185" s="106" t="s">
        <v>2477</v>
      </c>
      <c r="H3185" s="106" t="s">
        <v>698</v>
      </c>
      <c r="I3185" s="106">
        <v>10</v>
      </c>
      <c r="J3185" s="106"/>
      <c r="K3185" s="106"/>
      <c r="L3185" s="106" t="s">
        <v>2478</v>
      </c>
      <c r="M3185" s="106" t="s">
        <v>924</v>
      </c>
      <c r="N3185" s="106">
        <v>0.38</v>
      </c>
      <c r="O3185" s="106">
        <v>1.4</v>
      </c>
      <c r="P3185" s="106" t="s">
        <v>714</v>
      </c>
      <c r="Q3185" s="107" t="s">
        <v>3970</v>
      </c>
      <c r="R3185" s="107" t="s">
        <v>253</v>
      </c>
    </row>
    <row r="3186" spans="2:18" ht="20.100000000000001" customHeight="1" x14ac:dyDescent="0.4">
      <c r="B3186" s="105" t="str">
        <f t="shared" si="147"/>
        <v/>
      </c>
      <c r="C3186" s="105" t="str">
        <f t="shared" si="148"/>
        <v/>
      </c>
      <c r="D3186" s="105" t="str">
        <f t="shared" si="149"/>
        <v/>
      </c>
      <c r="E3186" s="106" t="s">
        <v>2406</v>
      </c>
      <c r="F3186" s="106" t="s">
        <v>2447</v>
      </c>
      <c r="G3186" s="106" t="s">
        <v>2482</v>
      </c>
      <c r="H3186" s="106" t="s">
        <v>706</v>
      </c>
      <c r="I3186" s="106">
        <v>11</v>
      </c>
      <c r="J3186" s="106"/>
      <c r="K3186" s="106"/>
      <c r="L3186" s="106" t="s">
        <v>2483</v>
      </c>
      <c r="M3186" s="106" t="s">
        <v>924</v>
      </c>
      <c r="N3186" s="106">
        <v>0.38</v>
      </c>
      <c r="O3186" s="106">
        <v>1.4</v>
      </c>
      <c r="P3186" s="106" t="s">
        <v>3957</v>
      </c>
      <c r="Q3186" s="107" t="s">
        <v>3971</v>
      </c>
      <c r="R3186" s="107" t="s">
        <v>253</v>
      </c>
    </row>
    <row r="3187" spans="2:18" ht="20.100000000000001" customHeight="1" x14ac:dyDescent="0.4">
      <c r="B3187" s="105" t="str">
        <f t="shared" si="147"/>
        <v/>
      </c>
      <c r="C3187" s="105" t="str">
        <f t="shared" si="148"/>
        <v/>
      </c>
      <c r="D3187" s="105" t="str">
        <f t="shared" si="149"/>
        <v/>
      </c>
      <c r="E3187" s="106" t="s">
        <v>2406</v>
      </c>
      <c r="F3187" s="106" t="s">
        <v>2447</v>
      </c>
      <c r="G3187" s="106" t="s">
        <v>2482</v>
      </c>
      <c r="H3187" s="106" t="s">
        <v>698</v>
      </c>
      <c r="I3187" s="106">
        <v>10</v>
      </c>
      <c r="J3187" s="106"/>
      <c r="K3187" s="106"/>
      <c r="L3187" s="106" t="s">
        <v>2483</v>
      </c>
      <c r="M3187" s="106" t="s">
        <v>924</v>
      </c>
      <c r="N3187" s="106">
        <v>0.38</v>
      </c>
      <c r="O3187" s="106">
        <v>1.4</v>
      </c>
      <c r="P3187" s="106" t="s">
        <v>714</v>
      </c>
      <c r="Q3187" s="107" t="s">
        <v>3972</v>
      </c>
      <c r="R3187" s="107" t="s">
        <v>253</v>
      </c>
    </row>
    <row r="3188" spans="2:18" ht="20.100000000000001" customHeight="1" x14ac:dyDescent="0.4">
      <c r="B3188" s="105" t="str">
        <f t="shared" si="147"/>
        <v/>
      </c>
      <c r="C3188" s="105" t="str">
        <f t="shared" si="148"/>
        <v/>
      </c>
      <c r="D3188" s="105" t="str">
        <f t="shared" si="149"/>
        <v/>
      </c>
      <c r="E3188" s="106" t="s">
        <v>2406</v>
      </c>
      <c r="F3188" s="106" t="s">
        <v>2906</v>
      </c>
      <c r="G3188" s="106" t="s">
        <v>710</v>
      </c>
      <c r="H3188" s="106" t="s">
        <v>711</v>
      </c>
      <c r="I3188" s="106">
        <v>11</v>
      </c>
      <c r="J3188" s="106"/>
      <c r="K3188" s="106"/>
      <c r="L3188" s="106" t="s">
        <v>799</v>
      </c>
      <c r="M3188" s="106" t="s">
        <v>924</v>
      </c>
      <c r="N3188" s="106">
        <v>0.43</v>
      </c>
      <c r="O3188" s="106">
        <v>1.4</v>
      </c>
      <c r="P3188" s="106" t="s">
        <v>3355</v>
      </c>
      <c r="Q3188" s="107" t="s">
        <v>3973</v>
      </c>
      <c r="R3188" s="107" t="s">
        <v>253</v>
      </c>
    </row>
    <row r="3189" spans="2:18" ht="20.100000000000001" customHeight="1" x14ac:dyDescent="0.4">
      <c r="B3189" s="105" t="str">
        <f t="shared" si="147"/>
        <v/>
      </c>
      <c r="C3189" s="105" t="str">
        <f t="shared" si="148"/>
        <v/>
      </c>
      <c r="D3189" s="105" t="str">
        <f t="shared" si="149"/>
        <v/>
      </c>
      <c r="E3189" s="106" t="s">
        <v>2406</v>
      </c>
      <c r="F3189" s="106" t="s">
        <v>2906</v>
      </c>
      <c r="G3189" s="106" t="s">
        <v>2477</v>
      </c>
      <c r="H3189" s="106" t="s">
        <v>799</v>
      </c>
      <c r="I3189" s="106">
        <v>11</v>
      </c>
      <c r="J3189" s="106"/>
      <c r="K3189" s="106"/>
      <c r="L3189" s="106" t="s">
        <v>2478</v>
      </c>
      <c r="M3189" s="106" t="s">
        <v>924</v>
      </c>
      <c r="N3189" s="106">
        <v>0.37</v>
      </c>
      <c r="O3189" s="106">
        <v>1.4</v>
      </c>
      <c r="P3189" s="106" t="s">
        <v>3957</v>
      </c>
      <c r="Q3189" s="107" t="s">
        <v>3974</v>
      </c>
      <c r="R3189" s="107" t="s">
        <v>253</v>
      </c>
    </row>
    <row r="3190" spans="2:18" ht="20.100000000000001" customHeight="1" x14ac:dyDescent="0.4">
      <c r="B3190" s="105" t="str">
        <f t="shared" si="147"/>
        <v/>
      </c>
      <c r="C3190" s="105" t="str">
        <f t="shared" si="148"/>
        <v/>
      </c>
      <c r="D3190" s="105" t="str">
        <f t="shared" si="149"/>
        <v/>
      </c>
      <c r="E3190" s="106" t="s">
        <v>2406</v>
      </c>
      <c r="F3190" s="106" t="s">
        <v>2906</v>
      </c>
      <c r="G3190" s="106" t="s">
        <v>2482</v>
      </c>
      <c r="H3190" s="106" t="s">
        <v>799</v>
      </c>
      <c r="I3190" s="106">
        <v>11</v>
      </c>
      <c r="J3190" s="106"/>
      <c r="K3190" s="106"/>
      <c r="L3190" s="106" t="s">
        <v>2483</v>
      </c>
      <c r="M3190" s="106" t="s">
        <v>924</v>
      </c>
      <c r="N3190" s="106">
        <v>0.37</v>
      </c>
      <c r="O3190" s="106">
        <v>1.4</v>
      </c>
      <c r="P3190" s="106" t="s">
        <v>3957</v>
      </c>
      <c r="Q3190" s="107" t="s">
        <v>3975</v>
      </c>
      <c r="R3190" s="107" t="s">
        <v>253</v>
      </c>
    </row>
    <row r="3191" spans="2:18" ht="20.100000000000001" customHeight="1" x14ac:dyDescent="0.4">
      <c r="B3191" s="105" t="str">
        <f t="shared" si="147"/>
        <v/>
      </c>
      <c r="C3191" s="105" t="str">
        <f t="shared" si="148"/>
        <v/>
      </c>
      <c r="D3191" s="105" t="str">
        <f t="shared" si="149"/>
        <v/>
      </c>
      <c r="E3191" s="106" t="s">
        <v>2406</v>
      </c>
      <c r="F3191" s="106" t="s">
        <v>2906</v>
      </c>
      <c r="G3191" s="106" t="s">
        <v>710</v>
      </c>
      <c r="H3191" s="106" t="s">
        <v>799</v>
      </c>
      <c r="I3191" s="106">
        <v>11</v>
      </c>
      <c r="J3191" s="106"/>
      <c r="K3191" s="106"/>
      <c r="L3191" s="106" t="s">
        <v>711</v>
      </c>
      <c r="M3191" s="106" t="s">
        <v>924</v>
      </c>
      <c r="N3191" s="106">
        <v>0.37</v>
      </c>
      <c r="O3191" s="106">
        <v>1.4</v>
      </c>
      <c r="P3191" s="106" t="s">
        <v>714</v>
      </c>
      <c r="Q3191" s="107" t="s">
        <v>3976</v>
      </c>
      <c r="R3191" s="107" t="s">
        <v>253</v>
      </c>
    </row>
    <row r="3192" spans="2:18" ht="20.100000000000001" customHeight="1" x14ac:dyDescent="0.4">
      <c r="B3192" s="105" t="str">
        <f t="shared" si="147"/>
        <v/>
      </c>
      <c r="C3192" s="105" t="str">
        <f t="shared" si="148"/>
        <v/>
      </c>
      <c r="D3192" s="105" t="str">
        <f t="shared" si="149"/>
        <v/>
      </c>
      <c r="E3192" s="106" t="s">
        <v>695</v>
      </c>
      <c r="F3192" s="106" t="s">
        <v>1841</v>
      </c>
      <c r="G3192" s="106" t="s">
        <v>710</v>
      </c>
      <c r="H3192" s="106" t="s">
        <v>1027</v>
      </c>
      <c r="I3192" s="106">
        <v>6</v>
      </c>
      <c r="J3192" s="106" t="s">
        <v>711</v>
      </c>
      <c r="K3192" s="106">
        <v>7</v>
      </c>
      <c r="L3192" s="106" t="s">
        <v>765</v>
      </c>
      <c r="M3192" s="106" t="s">
        <v>924</v>
      </c>
      <c r="N3192" s="106">
        <v>0.52</v>
      </c>
      <c r="O3192" s="106">
        <v>1.4</v>
      </c>
      <c r="P3192" s="106" t="s">
        <v>714</v>
      </c>
      <c r="Q3192" s="107" t="s">
        <v>3977</v>
      </c>
      <c r="R3192" s="107" t="s">
        <v>275</v>
      </c>
    </row>
    <row r="3193" spans="2:18" ht="20.100000000000001" customHeight="1" x14ac:dyDescent="0.4">
      <c r="B3193" s="105" t="str">
        <f t="shared" si="147"/>
        <v/>
      </c>
      <c r="C3193" s="105" t="str">
        <f t="shared" si="148"/>
        <v/>
      </c>
      <c r="D3193" s="105" t="str">
        <f t="shared" si="149"/>
        <v/>
      </c>
      <c r="E3193" s="106" t="s">
        <v>695</v>
      </c>
      <c r="F3193" s="106" t="s">
        <v>1841</v>
      </c>
      <c r="G3193" s="106" t="s">
        <v>721</v>
      </c>
      <c r="H3193" s="106" t="s">
        <v>1817</v>
      </c>
      <c r="I3193" s="106">
        <v>7</v>
      </c>
      <c r="J3193" s="106" t="s">
        <v>722</v>
      </c>
      <c r="K3193" s="106">
        <v>7</v>
      </c>
      <c r="L3193" s="106" t="s">
        <v>733</v>
      </c>
      <c r="M3193" s="106" t="s">
        <v>924</v>
      </c>
      <c r="N3193" s="106">
        <v>0.53</v>
      </c>
      <c r="O3193" s="106">
        <v>1.4</v>
      </c>
      <c r="P3193" s="106" t="s">
        <v>714</v>
      </c>
      <c r="Q3193" s="107" t="s">
        <v>3978</v>
      </c>
      <c r="R3193" s="107" t="s">
        <v>275</v>
      </c>
    </row>
    <row r="3194" spans="2:18" ht="20.100000000000001" customHeight="1" x14ac:dyDescent="0.4">
      <c r="B3194" s="105" t="str">
        <f t="shared" si="147"/>
        <v/>
      </c>
      <c r="C3194" s="105" t="str">
        <f t="shared" si="148"/>
        <v/>
      </c>
      <c r="D3194" s="105" t="str">
        <f t="shared" si="149"/>
        <v/>
      </c>
      <c r="E3194" s="106" t="s">
        <v>695</v>
      </c>
      <c r="F3194" s="106" t="s">
        <v>1841</v>
      </c>
      <c r="G3194" s="106" t="s">
        <v>773</v>
      </c>
      <c r="H3194" s="106" t="s">
        <v>707</v>
      </c>
      <c r="I3194" s="106">
        <v>7</v>
      </c>
      <c r="J3194" s="106" t="s">
        <v>774</v>
      </c>
      <c r="K3194" s="106">
        <v>7</v>
      </c>
      <c r="L3194" s="106" t="s">
        <v>729</v>
      </c>
      <c r="M3194" s="106" t="s">
        <v>924</v>
      </c>
      <c r="N3194" s="106">
        <v>0.53</v>
      </c>
      <c r="O3194" s="106">
        <v>1.4</v>
      </c>
      <c r="P3194" s="106" t="s">
        <v>714</v>
      </c>
      <c r="Q3194" s="107" t="s">
        <v>3979</v>
      </c>
      <c r="R3194" s="107" t="s">
        <v>275</v>
      </c>
    </row>
    <row r="3195" spans="2:18" ht="20.100000000000001" customHeight="1" x14ac:dyDescent="0.4">
      <c r="B3195" s="105" t="str">
        <f t="shared" si="147"/>
        <v/>
      </c>
      <c r="C3195" s="105" t="str">
        <f t="shared" si="148"/>
        <v/>
      </c>
      <c r="D3195" s="105" t="str">
        <f t="shared" si="149"/>
        <v/>
      </c>
      <c r="E3195" s="106" t="s">
        <v>695</v>
      </c>
      <c r="F3195" s="106" t="s">
        <v>1841</v>
      </c>
      <c r="G3195" s="106" t="s">
        <v>778</v>
      </c>
      <c r="H3195" s="106" t="s">
        <v>707</v>
      </c>
      <c r="I3195" s="106">
        <v>7</v>
      </c>
      <c r="J3195" s="106" t="s">
        <v>779</v>
      </c>
      <c r="K3195" s="106">
        <v>7</v>
      </c>
      <c r="L3195" s="106" t="s">
        <v>729</v>
      </c>
      <c r="M3195" s="106" t="s">
        <v>924</v>
      </c>
      <c r="N3195" s="106">
        <v>0.53</v>
      </c>
      <c r="O3195" s="106">
        <v>1.4</v>
      </c>
      <c r="P3195" s="106" t="s">
        <v>714</v>
      </c>
      <c r="Q3195" s="107" t="s">
        <v>3980</v>
      </c>
      <c r="R3195" s="107" t="s">
        <v>275</v>
      </c>
    </row>
    <row r="3196" spans="2:18" ht="20.100000000000001" customHeight="1" x14ac:dyDescent="0.4">
      <c r="B3196" s="105" t="str">
        <f t="shared" si="147"/>
        <v/>
      </c>
      <c r="C3196" s="105" t="str">
        <f t="shared" si="148"/>
        <v/>
      </c>
      <c r="D3196" s="105" t="str">
        <f t="shared" si="149"/>
        <v/>
      </c>
      <c r="E3196" s="106" t="s">
        <v>695</v>
      </c>
      <c r="F3196" s="106" t="s">
        <v>1841</v>
      </c>
      <c r="G3196" s="106" t="s">
        <v>782</v>
      </c>
      <c r="H3196" s="106" t="s">
        <v>707</v>
      </c>
      <c r="I3196" s="106">
        <v>7</v>
      </c>
      <c r="J3196" s="106" t="s">
        <v>783</v>
      </c>
      <c r="K3196" s="106">
        <v>7</v>
      </c>
      <c r="L3196" s="106" t="s">
        <v>729</v>
      </c>
      <c r="M3196" s="106" t="s">
        <v>924</v>
      </c>
      <c r="N3196" s="106">
        <v>0.43</v>
      </c>
      <c r="O3196" s="106">
        <v>1.4</v>
      </c>
      <c r="P3196" s="106" t="s">
        <v>714</v>
      </c>
      <c r="Q3196" s="107" t="s">
        <v>3981</v>
      </c>
      <c r="R3196" s="107" t="s">
        <v>275</v>
      </c>
    </row>
    <row r="3197" spans="2:18" ht="20.100000000000001" customHeight="1" x14ac:dyDescent="0.4">
      <c r="B3197" s="105" t="str">
        <f t="shared" si="147"/>
        <v/>
      </c>
      <c r="C3197" s="105" t="str">
        <f t="shared" si="148"/>
        <v/>
      </c>
      <c r="D3197" s="105" t="str">
        <f t="shared" si="149"/>
        <v/>
      </c>
      <c r="E3197" s="106" t="s">
        <v>695</v>
      </c>
      <c r="F3197" s="106" t="s">
        <v>1813</v>
      </c>
      <c r="G3197" s="106" t="s">
        <v>773</v>
      </c>
      <c r="H3197" s="106" t="s">
        <v>1027</v>
      </c>
      <c r="I3197" s="106">
        <v>7</v>
      </c>
      <c r="J3197" s="106" t="s">
        <v>774</v>
      </c>
      <c r="K3197" s="106">
        <v>7</v>
      </c>
      <c r="L3197" s="106" t="s">
        <v>741</v>
      </c>
      <c r="M3197" s="106" t="s">
        <v>924</v>
      </c>
      <c r="N3197" s="106">
        <v>0.52</v>
      </c>
      <c r="O3197" s="106">
        <v>1.4</v>
      </c>
      <c r="P3197" s="106" t="s">
        <v>714</v>
      </c>
      <c r="Q3197" s="107" t="s">
        <v>3982</v>
      </c>
      <c r="R3197" s="107" t="s">
        <v>275</v>
      </c>
    </row>
    <row r="3198" spans="2:18" ht="20.100000000000001" customHeight="1" x14ac:dyDescent="0.4">
      <c r="B3198" s="105" t="str">
        <f t="shared" si="147"/>
        <v/>
      </c>
      <c r="C3198" s="105" t="str">
        <f t="shared" si="148"/>
        <v/>
      </c>
      <c r="D3198" s="105" t="str">
        <f t="shared" si="149"/>
        <v/>
      </c>
      <c r="E3198" s="106" t="s">
        <v>695</v>
      </c>
      <c r="F3198" s="106" t="s">
        <v>1813</v>
      </c>
      <c r="G3198" s="106" t="s">
        <v>778</v>
      </c>
      <c r="H3198" s="106" t="s">
        <v>1027</v>
      </c>
      <c r="I3198" s="106">
        <v>7</v>
      </c>
      <c r="J3198" s="106" t="s">
        <v>779</v>
      </c>
      <c r="K3198" s="106">
        <v>7</v>
      </c>
      <c r="L3198" s="106" t="s">
        <v>741</v>
      </c>
      <c r="M3198" s="106" t="s">
        <v>924</v>
      </c>
      <c r="N3198" s="106">
        <v>0.52</v>
      </c>
      <c r="O3198" s="106">
        <v>1.4</v>
      </c>
      <c r="P3198" s="106" t="s">
        <v>714</v>
      </c>
      <c r="Q3198" s="107" t="s">
        <v>3983</v>
      </c>
      <c r="R3198" s="107" t="s">
        <v>275</v>
      </c>
    </row>
    <row r="3199" spans="2:18" ht="20.100000000000001" customHeight="1" x14ac:dyDescent="0.4">
      <c r="B3199" s="105" t="str">
        <f t="shared" si="147"/>
        <v/>
      </c>
      <c r="C3199" s="105" t="str">
        <f t="shared" si="148"/>
        <v/>
      </c>
      <c r="D3199" s="105" t="str">
        <f t="shared" si="149"/>
        <v/>
      </c>
      <c r="E3199" s="106" t="s">
        <v>695</v>
      </c>
      <c r="F3199" s="106" t="s">
        <v>1813</v>
      </c>
      <c r="G3199" s="106" t="s">
        <v>782</v>
      </c>
      <c r="H3199" s="106" t="s">
        <v>1027</v>
      </c>
      <c r="I3199" s="106">
        <v>7</v>
      </c>
      <c r="J3199" s="106" t="s">
        <v>783</v>
      </c>
      <c r="K3199" s="106">
        <v>7</v>
      </c>
      <c r="L3199" s="106" t="s">
        <v>741</v>
      </c>
      <c r="M3199" s="106" t="s">
        <v>924</v>
      </c>
      <c r="N3199" s="106">
        <v>0.42</v>
      </c>
      <c r="O3199" s="106">
        <v>1.4</v>
      </c>
      <c r="P3199" s="106" t="s">
        <v>714</v>
      </c>
      <c r="Q3199" s="107" t="s">
        <v>3984</v>
      </c>
      <c r="R3199" s="107" t="s">
        <v>275</v>
      </c>
    </row>
    <row r="3200" spans="2:18" ht="20.100000000000001" customHeight="1" x14ac:dyDescent="0.4">
      <c r="B3200" s="105" t="str">
        <f t="shared" si="147"/>
        <v/>
      </c>
      <c r="C3200" s="105" t="str">
        <f t="shared" si="148"/>
        <v/>
      </c>
      <c r="D3200" s="105" t="str">
        <f t="shared" si="149"/>
        <v/>
      </c>
      <c r="E3200" s="106" t="s">
        <v>695</v>
      </c>
      <c r="F3200" s="106" t="s">
        <v>1813</v>
      </c>
      <c r="G3200" s="106" t="s">
        <v>788</v>
      </c>
      <c r="H3200" s="106" t="s">
        <v>1027</v>
      </c>
      <c r="I3200" s="106">
        <v>7</v>
      </c>
      <c r="J3200" s="106" t="s">
        <v>722</v>
      </c>
      <c r="K3200" s="106">
        <v>7</v>
      </c>
      <c r="L3200" s="106" t="s">
        <v>753</v>
      </c>
      <c r="M3200" s="106" t="s">
        <v>924</v>
      </c>
      <c r="N3200" s="106">
        <v>0.52</v>
      </c>
      <c r="O3200" s="106">
        <v>1.4</v>
      </c>
      <c r="P3200" s="106" t="s">
        <v>714</v>
      </c>
      <c r="Q3200" s="107" t="s">
        <v>3985</v>
      </c>
      <c r="R3200" s="107" t="s">
        <v>275</v>
      </c>
    </row>
    <row r="3201" spans="2:18" ht="20.100000000000001" customHeight="1" x14ac:dyDescent="0.4">
      <c r="B3201" s="105" t="str">
        <f t="shared" si="147"/>
        <v/>
      </c>
      <c r="C3201" s="105" t="str">
        <f t="shared" si="148"/>
        <v/>
      </c>
      <c r="D3201" s="105" t="str">
        <f t="shared" si="149"/>
        <v/>
      </c>
      <c r="E3201" s="106" t="s">
        <v>695</v>
      </c>
      <c r="F3201" s="106" t="s">
        <v>1841</v>
      </c>
      <c r="G3201" s="106" t="s">
        <v>697</v>
      </c>
      <c r="H3201" s="106" t="s">
        <v>1389</v>
      </c>
      <c r="I3201" s="106">
        <v>7</v>
      </c>
      <c r="J3201" s="106" t="s">
        <v>1389</v>
      </c>
      <c r="K3201" s="106">
        <v>7</v>
      </c>
      <c r="L3201" s="106" t="s">
        <v>1248</v>
      </c>
      <c r="M3201" s="106" t="s">
        <v>924</v>
      </c>
      <c r="N3201" s="106">
        <v>0.51</v>
      </c>
      <c r="O3201" s="106">
        <v>1.4</v>
      </c>
      <c r="P3201" s="106" t="s">
        <v>714</v>
      </c>
      <c r="Q3201" s="107" t="s">
        <v>3986</v>
      </c>
      <c r="R3201" s="107" t="s">
        <v>13</v>
      </c>
    </row>
    <row r="3202" spans="2:18" ht="20.100000000000001" customHeight="1" x14ac:dyDescent="0.4">
      <c r="B3202" s="105" t="str">
        <f t="shared" si="147"/>
        <v/>
      </c>
      <c r="C3202" s="105" t="str">
        <f t="shared" si="148"/>
        <v/>
      </c>
      <c r="D3202" s="105" t="str">
        <f t="shared" si="149"/>
        <v/>
      </c>
      <c r="E3202" s="106" t="s">
        <v>695</v>
      </c>
      <c r="F3202" s="106" t="s">
        <v>1841</v>
      </c>
      <c r="G3202" s="106" t="s">
        <v>710</v>
      </c>
      <c r="H3202" s="106" t="s">
        <v>1389</v>
      </c>
      <c r="I3202" s="106">
        <v>7</v>
      </c>
      <c r="J3202" s="106" t="s">
        <v>1098</v>
      </c>
      <c r="K3202" s="106">
        <v>7</v>
      </c>
      <c r="L3202" s="106" t="s">
        <v>1248</v>
      </c>
      <c r="M3202" s="106" t="s">
        <v>924</v>
      </c>
      <c r="N3202" s="106">
        <v>0.51</v>
      </c>
      <c r="O3202" s="106">
        <v>1.4</v>
      </c>
      <c r="P3202" s="106" t="s">
        <v>714</v>
      </c>
      <c r="Q3202" s="107" t="s">
        <v>3987</v>
      </c>
      <c r="R3202" s="107" t="s">
        <v>13</v>
      </c>
    </row>
    <row r="3203" spans="2:18" ht="20.100000000000001" customHeight="1" x14ac:dyDescent="0.4">
      <c r="B3203" s="105" t="str">
        <f t="shared" si="147"/>
        <v/>
      </c>
      <c r="C3203" s="105" t="str">
        <f t="shared" si="148"/>
        <v/>
      </c>
      <c r="D3203" s="105" t="str">
        <f t="shared" si="149"/>
        <v/>
      </c>
      <c r="E3203" s="106" t="s">
        <v>695</v>
      </c>
      <c r="F3203" s="106" t="s">
        <v>1841</v>
      </c>
      <c r="G3203" s="106" t="s">
        <v>773</v>
      </c>
      <c r="H3203" s="106" t="s">
        <v>1389</v>
      </c>
      <c r="I3203" s="106">
        <v>6</v>
      </c>
      <c r="J3203" s="106" t="s">
        <v>774</v>
      </c>
      <c r="K3203" s="106">
        <v>7</v>
      </c>
      <c r="L3203" s="106" t="s">
        <v>1248</v>
      </c>
      <c r="M3203" s="106" t="s">
        <v>924</v>
      </c>
      <c r="N3203" s="106">
        <v>0.51</v>
      </c>
      <c r="O3203" s="106">
        <v>1.4</v>
      </c>
      <c r="P3203" s="106" t="s">
        <v>714</v>
      </c>
      <c r="Q3203" s="107" t="s">
        <v>3988</v>
      </c>
      <c r="R3203" s="107" t="s">
        <v>13</v>
      </c>
    </row>
    <row r="3204" spans="2:18" ht="20.100000000000001" customHeight="1" x14ac:dyDescent="0.4">
      <c r="B3204" s="105" t="str">
        <f t="shared" si="147"/>
        <v/>
      </c>
      <c r="C3204" s="105" t="str">
        <f t="shared" si="148"/>
        <v/>
      </c>
      <c r="D3204" s="105" t="str">
        <f t="shared" si="149"/>
        <v/>
      </c>
      <c r="E3204" s="106" t="s">
        <v>695</v>
      </c>
      <c r="F3204" s="106" t="s">
        <v>1841</v>
      </c>
      <c r="G3204" s="106" t="s">
        <v>778</v>
      </c>
      <c r="H3204" s="106" t="s">
        <v>1389</v>
      </c>
      <c r="I3204" s="106">
        <v>6</v>
      </c>
      <c r="J3204" s="106" t="s">
        <v>779</v>
      </c>
      <c r="K3204" s="106">
        <v>7</v>
      </c>
      <c r="L3204" s="106" t="s">
        <v>1248</v>
      </c>
      <c r="M3204" s="106" t="s">
        <v>924</v>
      </c>
      <c r="N3204" s="106">
        <v>0.51</v>
      </c>
      <c r="O3204" s="106">
        <v>1.4</v>
      </c>
      <c r="P3204" s="106" t="s">
        <v>714</v>
      </c>
      <c r="Q3204" s="107" t="s">
        <v>3989</v>
      </c>
      <c r="R3204" s="107" t="s">
        <v>13</v>
      </c>
    </row>
    <row r="3205" spans="2:18" ht="20.100000000000001" customHeight="1" x14ac:dyDescent="0.4">
      <c r="B3205" s="105" t="str">
        <f t="shared" si="147"/>
        <v/>
      </c>
      <c r="C3205" s="105" t="str">
        <f t="shared" si="148"/>
        <v/>
      </c>
      <c r="D3205" s="105" t="str">
        <f t="shared" si="149"/>
        <v/>
      </c>
      <c r="E3205" s="106" t="s">
        <v>695</v>
      </c>
      <c r="F3205" s="106" t="s">
        <v>1841</v>
      </c>
      <c r="G3205" s="106" t="s">
        <v>782</v>
      </c>
      <c r="H3205" s="106" t="s">
        <v>1389</v>
      </c>
      <c r="I3205" s="106">
        <v>6</v>
      </c>
      <c r="J3205" s="106" t="s">
        <v>783</v>
      </c>
      <c r="K3205" s="106">
        <v>7</v>
      </c>
      <c r="L3205" s="106" t="s">
        <v>1248</v>
      </c>
      <c r="M3205" s="106" t="s">
        <v>924</v>
      </c>
      <c r="N3205" s="106">
        <v>0.41</v>
      </c>
      <c r="O3205" s="106">
        <v>1.4</v>
      </c>
      <c r="P3205" s="106" t="s">
        <v>714</v>
      </c>
      <c r="Q3205" s="107" t="s">
        <v>3990</v>
      </c>
      <c r="R3205" s="107" t="s">
        <v>13</v>
      </c>
    </row>
    <row r="3206" spans="2:18" ht="20.100000000000001" customHeight="1" x14ac:dyDescent="0.4">
      <c r="B3206" s="105" t="str">
        <f t="shared" si="147"/>
        <v/>
      </c>
      <c r="C3206" s="105" t="str">
        <f t="shared" si="148"/>
        <v/>
      </c>
      <c r="D3206" s="105" t="str">
        <f t="shared" si="149"/>
        <v/>
      </c>
      <c r="E3206" s="106" t="s">
        <v>2406</v>
      </c>
      <c r="F3206" s="106" t="s">
        <v>2829</v>
      </c>
      <c r="G3206" s="106" t="s">
        <v>697</v>
      </c>
      <c r="H3206" s="106" t="s">
        <v>707</v>
      </c>
      <c r="I3206" s="106">
        <v>16</v>
      </c>
      <c r="J3206" s="106"/>
      <c r="K3206" s="106"/>
      <c r="L3206" s="106" t="s">
        <v>729</v>
      </c>
      <c r="M3206" s="106" t="s">
        <v>3522</v>
      </c>
      <c r="N3206" s="106">
        <v>0.57999999999999996</v>
      </c>
      <c r="O3206" s="106">
        <v>1.4</v>
      </c>
      <c r="P3206" s="106" t="s">
        <v>714</v>
      </c>
      <c r="Q3206" s="107" t="s">
        <v>3991</v>
      </c>
      <c r="R3206" s="107" t="s">
        <v>282</v>
      </c>
    </row>
    <row r="3207" spans="2:18" ht="20.100000000000001" customHeight="1" x14ac:dyDescent="0.4">
      <c r="B3207" s="105" t="str">
        <f t="shared" si="147"/>
        <v/>
      </c>
      <c r="C3207" s="105" t="str">
        <f t="shared" si="148"/>
        <v/>
      </c>
      <c r="D3207" s="105" t="str">
        <f t="shared" si="149"/>
        <v/>
      </c>
      <c r="E3207" s="106" t="s">
        <v>2406</v>
      </c>
      <c r="F3207" s="106" t="s">
        <v>2829</v>
      </c>
      <c r="G3207" s="106" t="s">
        <v>697</v>
      </c>
      <c r="H3207" s="106" t="s">
        <v>1817</v>
      </c>
      <c r="I3207" s="106">
        <v>16</v>
      </c>
      <c r="J3207" s="106"/>
      <c r="K3207" s="106"/>
      <c r="L3207" s="106" t="s">
        <v>729</v>
      </c>
      <c r="M3207" s="106" t="s">
        <v>3522</v>
      </c>
      <c r="N3207" s="106">
        <v>0.57999999999999996</v>
      </c>
      <c r="O3207" s="106">
        <v>1.4</v>
      </c>
      <c r="P3207" s="106" t="s">
        <v>714</v>
      </c>
      <c r="Q3207" s="107" t="s">
        <v>3992</v>
      </c>
      <c r="R3207" s="107" t="s">
        <v>282</v>
      </c>
    </row>
    <row r="3208" spans="2:18" ht="20.100000000000001" customHeight="1" x14ac:dyDescent="0.4">
      <c r="B3208" s="105" t="str">
        <f t="shared" si="147"/>
        <v/>
      </c>
      <c r="C3208" s="105" t="str">
        <f t="shared" si="148"/>
        <v/>
      </c>
      <c r="D3208" s="105" t="str">
        <f t="shared" si="149"/>
        <v/>
      </c>
      <c r="E3208" s="106" t="s">
        <v>2406</v>
      </c>
      <c r="F3208" s="106" t="s">
        <v>2829</v>
      </c>
      <c r="G3208" s="106" t="s">
        <v>697</v>
      </c>
      <c r="H3208" s="106" t="s">
        <v>1817</v>
      </c>
      <c r="I3208" s="106">
        <v>16</v>
      </c>
      <c r="J3208" s="106"/>
      <c r="K3208" s="106"/>
      <c r="L3208" s="106" t="s">
        <v>733</v>
      </c>
      <c r="M3208" s="106" t="s">
        <v>3522</v>
      </c>
      <c r="N3208" s="106">
        <v>0.56999999999999995</v>
      </c>
      <c r="O3208" s="106">
        <v>1.4</v>
      </c>
      <c r="P3208" s="106" t="s">
        <v>714</v>
      </c>
      <c r="Q3208" s="107" t="s">
        <v>3993</v>
      </c>
      <c r="R3208" s="107" t="s">
        <v>282</v>
      </c>
    </row>
    <row r="3209" spans="2:18" ht="20.100000000000001" customHeight="1" x14ac:dyDescent="0.4">
      <c r="B3209" s="105" t="str">
        <f t="shared" si="147"/>
        <v/>
      </c>
      <c r="C3209" s="105" t="str">
        <f t="shared" si="148"/>
        <v/>
      </c>
      <c r="D3209" s="105" t="str">
        <f t="shared" si="149"/>
        <v/>
      </c>
      <c r="E3209" s="106" t="s">
        <v>2406</v>
      </c>
      <c r="F3209" s="106" t="s">
        <v>2829</v>
      </c>
      <c r="G3209" s="106" t="s">
        <v>697</v>
      </c>
      <c r="H3209" s="106" t="s">
        <v>1027</v>
      </c>
      <c r="I3209" s="106">
        <v>16</v>
      </c>
      <c r="J3209" s="106"/>
      <c r="K3209" s="106"/>
      <c r="L3209" s="106" t="s">
        <v>733</v>
      </c>
      <c r="M3209" s="106" t="s">
        <v>3522</v>
      </c>
      <c r="N3209" s="106">
        <v>0.56999999999999995</v>
      </c>
      <c r="O3209" s="106">
        <v>1.4</v>
      </c>
      <c r="P3209" s="106" t="s">
        <v>714</v>
      </c>
      <c r="Q3209" s="107" t="s">
        <v>3994</v>
      </c>
      <c r="R3209" s="107" t="s">
        <v>282</v>
      </c>
    </row>
    <row r="3210" spans="2:18" ht="20.100000000000001" customHeight="1" x14ac:dyDescent="0.4">
      <c r="B3210" s="105" t="str">
        <f t="shared" si="147"/>
        <v/>
      </c>
      <c r="C3210" s="105" t="str">
        <f t="shared" si="148"/>
        <v/>
      </c>
      <c r="D3210" s="105" t="str">
        <f t="shared" si="149"/>
        <v/>
      </c>
      <c r="E3210" s="106" t="s">
        <v>2406</v>
      </c>
      <c r="F3210" s="106" t="s">
        <v>2829</v>
      </c>
      <c r="G3210" s="106" t="s">
        <v>697</v>
      </c>
      <c r="H3210" s="106" t="s">
        <v>1027</v>
      </c>
      <c r="I3210" s="106">
        <v>16</v>
      </c>
      <c r="J3210" s="106"/>
      <c r="K3210" s="106"/>
      <c r="L3210" s="106" t="s">
        <v>765</v>
      </c>
      <c r="M3210" s="106" t="s">
        <v>3522</v>
      </c>
      <c r="N3210" s="106">
        <v>0.56999999999999995</v>
      </c>
      <c r="O3210" s="106">
        <v>1.4</v>
      </c>
      <c r="P3210" s="106" t="s">
        <v>714</v>
      </c>
      <c r="Q3210" s="107" t="s">
        <v>3995</v>
      </c>
      <c r="R3210" s="107" t="s">
        <v>282</v>
      </c>
    </row>
    <row r="3211" spans="2:18" ht="20.100000000000001" customHeight="1" x14ac:dyDescent="0.4">
      <c r="B3211" s="105" t="str">
        <f t="shared" si="147"/>
        <v/>
      </c>
      <c r="C3211" s="105" t="str">
        <f t="shared" si="148"/>
        <v/>
      </c>
      <c r="D3211" s="105" t="str">
        <f t="shared" si="149"/>
        <v/>
      </c>
      <c r="E3211" s="106" t="s">
        <v>2406</v>
      </c>
      <c r="F3211" s="106" t="s">
        <v>2829</v>
      </c>
      <c r="G3211" s="106" t="s">
        <v>697</v>
      </c>
      <c r="H3211" s="106" t="s">
        <v>1389</v>
      </c>
      <c r="I3211" s="106">
        <v>16</v>
      </c>
      <c r="J3211" s="106"/>
      <c r="K3211" s="106"/>
      <c r="L3211" s="106" t="s">
        <v>765</v>
      </c>
      <c r="M3211" s="106" t="s">
        <v>3522</v>
      </c>
      <c r="N3211" s="106">
        <v>0.56000000000000005</v>
      </c>
      <c r="O3211" s="106">
        <v>1.4</v>
      </c>
      <c r="P3211" s="106" t="s">
        <v>714</v>
      </c>
      <c r="Q3211" s="107" t="s">
        <v>3996</v>
      </c>
      <c r="R3211" s="107" t="s">
        <v>282</v>
      </c>
    </row>
    <row r="3212" spans="2:18" ht="20.100000000000001" customHeight="1" x14ac:dyDescent="0.4">
      <c r="B3212" s="105" t="str">
        <f t="shared" si="147"/>
        <v/>
      </c>
      <c r="C3212" s="105" t="str">
        <f t="shared" si="148"/>
        <v/>
      </c>
      <c r="D3212" s="105" t="str">
        <f t="shared" si="149"/>
        <v/>
      </c>
      <c r="E3212" s="106" t="s">
        <v>2406</v>
      </c>
      <c r="F3212" s="106" t="s">
        <v>2829</v>
      </c>
      <c r="G3212" s="106" t="s">
        <v>697</v>
      </c>
      <c r="H3212" s="106" t="s">
        <v>1389</v>
      </c>
      <c r="I3212" s="106">
        <v>16</v>
      </c>
      <c r="J3212" s="106"/>
      <c r="K3212" s="106"/>
      <c r="L3212" s="106" t="s">
        <v>1248</v>
      </c>
      <c r="M3212" s="106" t="s">
        <v>3522</v>
      </c>
      <c r="N3212" s="106">
        <v>0.56000000000000005</v>
      </c>
      <c r="O3212" s="106">
        <v>1.4</v>
      </c>
      <c r="P3212" s="106" t="s">
        <v>714</v>
      </c>
      <c r="Q3212" s="107" t="s">
        <v>3997</v>
      </c>
      <c r="R3212" s="107" t="s">
        <v>282</v>
      </c>
    </row>
    <row r="3213" spans="2:18" ht="20.100000000000001" customHeight="1" x14ac:dyDescent="0.4">
      <c r="B3213" s="105" t="str">
        <f t="shared" si="147"/>
        <v/>
      </c>
      <c r="C3213" s="105" t="str">
        <f t="shared" si="148"/>
        <v/>
      </c>
      <c r="D3213" s="105" t="str">
        <f t="shared" si="149"/>
        <v/>
      </c>
      <c r="E3213" s="106" t="s">
        <v>2406</v>
      </c>
      <c r="F3213" s="106" t="s">
        <v>2829</v>
      </c>
      <c r="G3213" s="106" t="s">
        <v>710</v>
      </c>
      <c r="H3213" s="106" t="s">
        <v>711</v>
      </c>
      <c r="I3213" s="106">
        <v>16</v>
      </c>
      <c r="J3213" s="106"/>
      <c r="K3213" s="106"/>
      <c r="L3213" s="106" t="s">
        <v>729</v>
      </c>
      <c r="M3213" s="106" t="s">
        <v>3522</v>
      </c>
      <c r="N3213" s="106">
        <v>0.57999999999999996</v>
      </c>
      <c r="O3213" s="106">
        <v>1.4</v>
      </c>
      <c r="P3213" s="106" t="s">
        <v>714</v>
      </c>
      <c r="Q3213" s="107" t="s">
        <v>3998</v>
      </c>
      <c r="R3213" s="107" t="s">
        <v>282</v>
      </c>
    </row>
    <row r="3214" spans="2:18" ht="20.100000000000001" customHeight="1" x14ac:dyDescent="0.4">
      <c r="B3214" s="105" t="str">
        <f t="shared" si="147"/>
        <v/>
      </c>
      <c r="C3214" s="105" t="str">
        <f t="shared" si="148"/>
        <v/>
      </c>
      <c r="D3214" s="105" t="str">
        <f t="shared" si="149"/>
        <v/>
      </c>
      <c r="E3214" s="106" t="s">
        <v>2406</v>
      </c>
      <c r="F3214" s="106" t="s">
        <v>2829</v>
      </c>
      <c r="G3214" s="106" t="s">
        <v>710</v>
      </c>
      <c r="H3214" s="106" t="s">
        <v>711</v>
      </c>
      <c r="I3214" s="106">
        <v>16</v>
      </c>
      <c r="J3214" s="106"/>
      <c r="K3214" s="106"/>
      <c r="L3214" s="106" t="s">
        <v>733</v>
      </c>
      <c r="M3214" s="106" t="s">
        <v>3522</v>
      </c>
      <c r="N3214" s="106">
        <v>0.56999999999999995</v>
      </c>
      <c r="O3214" s="106">
        <v>1.4</v>
      </c>
      <c r="P3214" s="106" t="s">
        <v>714</v>
      </c>
      <c r="Q3214" s="107" t="s">
        <v>3999</v>
      </c>
      <c r="R3214" s="107" t="s">
        <v>282</v>
      </c>
    </row>
    <row r="3215" spans="2:18" ht="20.100000000000001" customHeight="1" x14ac:dyDescent="0.4">
      <c r="B3215" s="105" t="str">
        <f t="shared" si="147"/>
        <v/>
      </c>
      <c r="C3215" s="105" t="str">
        <f t="shared" si="148"/>
        <v/>
      </c>
      <c r="D3215" s="105" t="str">
        <f t="shared" si="149"/>
        <v/>
      </c>
      <c r="E3215" s="106" t="s">
        <v>2406</v>
      </c>
      <c r="F3215" s="106" t="s">
        <v>2829</v>
      </c>
      <c r="G3215" s="106" t="s">
        <v>710</v>
      </c>
      <c r="H3215" s="106" t="s">
        <v>711</v>
      </c>
      <c r="I3215" s="106">
        <v>16</v>
      </c>
      <c r="J3215" s="106"/>
      <c r="K3215" s="106"/>
      <c r="L3215" s="106" t="s">
        <v>765</v>
      </c>
      <c r="M3215" s="106" t="s">
        <v>3522</v>
      </c>
      <c r="N3215" s="106">
        <v>0.56999999999999995</v>
      </c>
      <c r="O3215" s="106">
        <v>1.4</v>
      </c>
      <c r="P3215" s="106" t="s">
        <v>714</v>
      </c>
      <c r="Q3215" s="107" t="s">
        <v>4000</v>
      </c>
      <c r="R3215" s="107" t="s">
        <v>282</v>
      </c>
    </row>
    <row r="3216" spans="2:18" ht="20.100000000000001" customHeight="1" x14ac:dyDescent="0.4">
      <c r="B3216" s="105" t="str">
        <f t="shared" ref="B3216:B3279" si="150">IF(OR($C$10="",$C$11=""),"",IFERROR(IF(AND($U$22&lt;&gt;R3216,$V$22&lt;&gt;R3216),"－",IF(AND(COUNTIF($C$10,"*樹脂スペーサー*")&gt;0,OR(M3216="空気",F3216="一般",F3216="一般ＰＧ")),"－",IF(AND($W$25&gt;0,$W$25&gt;=O3216),$U$25,IF(AND($W$26&gt;0,$W$26&gt;=O3216),$U$26,IF(AND($W$27&gt;0,$W$27&gt;=O3216),$U$27,IF(AND($W$28&gt;0,$W$28&gt;=O3216),$U$28,IF(AND($W$29&gt;0,$W$29&gt;=O3216),$U$29,IF(AND($W$30&gt;0,$W$30&gt;=O3216),$U$30,IF(AND($W$31&gt;0,$W$31&gt;=O3216),$U$31,"－"))))))))),"－"))</f>
        <v/>
      </c>
      <c r="C3216" s="105" t="str">
        <f t="shared" ref="C3216:C3279" si="151">IF(B3216="","",IF(B3216&lt;&gt;"－",VLOOKUP(B3216,$U$25:$V$31,2,FALSE),"－"))</f>
        <v/>
      </c>
      <c r="D3216" s="105" t="str">
        <f t="shared" ref="D3216:D3279" si="152">IF($H$9="","",IF($V$38&lt;&gt;"断熱等","－",IF(AND(COUNTIF($V$34,"*樹脂スペーサー*")&gt;0,OR(M3216="空気",F3216="一般",F3216="一般ＰＧ")),"－",IF(AND($V$35&lt;&gt;R3216,$W$35&lt;&gt;R3216),"－",IF(MID($H$9,10,1)="Z",IF(N3216&lt;=0.65,"○","－"),IF($V$36&gt;=O3216,"○","－"))))))</f>
        <v/>
      </c>
      <c r="E3216" s="106" t="s">
        <v>2406</v>
      </c>
      <c r="F3216" s="106" t="s">
        <v>2829</v>
      </c>
      <c r="G3216" s="106" t="s">
        <v>710</v>
      </c>
      <c r="H3216" s="106" t="s">
        <v>1098</v>
      </c>
      <c r="I3216" s="106">
        <v>16</v>
      </c>
      <c r="J3216" s="106"/>
      <c r="K3216" s="106"/>
      <c r="L3216" s="106" t="s">
        <v>765</v>
      </c>
      <c r="M3216" s="106" t="s">
        <v>3522</v>
      </c>
      <c r="N3216" s="106">
        <v>0.56000000000000005</v>
      </c>
      <c r="O3216" s="106">
        <v>1.4</v>
      </c>
      <c r="P3216" s="106" t="s">
        <v>714</v>
      </c>
      <c r="Q3216" s="107" t="s">
        <v>4001</v>
      </c>
      <c r="R3216" s="107" t="s">
        <v>282</v>
      </c>
    </row>
    <row r="3217" spans="2:18" ht="20.100000000000001" customHeight="1" x14ac:dyDescent="0.4">
      <c r="B3217" s="105" t="str">
        <f t="shared" si="150"/>
        <v/>
      </c>
      <c r="C3217" s="105" t="str">
        <f t="shared" si="151"/>
        <v/>
      </c>
      <c r="D3217" s="105" t="str">
        <f t="shared" si="152"/>
        <v/>
      </c>
      <c r="E3217" s="106" t="s">
        <v>2406</v>
      </c>
      <c r="F3217" s="106" t="s">
        <v>2829</v>
      </c>
      <c r="G3217" s="106" t="s">
        <v>710</v>
      </c>
      <c r="H3217" s="106" t="s">
        <v>1098</v>
      </c>
      <c r="I3217" s="106">
        <v>16</v>
      </c>
      <c r="J3217" s="106"/>
      <c r="K3217" s="106"/>
      <c r="L3217" s="106" t="s">
        <v>1248</v>
      </c>
      <c r="M3217" s="106" t="s">
        <v>3522</v>
      </c>
      <c r="N3217" s="106">
        <v>0.56000000000000005</v>
      </c>
      <c r="O3217" s="106">
        <v>1.4</v>
      </c>
      <c r="P3217" s="106" t="s">
        <v>714</v>
      </c>
      <c r="Q3217" s="107" t="s">
        <v>4002</v>
      </c>
      <c r="R3217" s="107" t="s">
        <v>282</v>
      </c>
    </row>
    <row r="3218" spans="2:18" ht="20.100000000000001" customHeight="1" x14ac:dyDescent="0.4">
      <c r="B3218" s="105" t="str">
        <f t="shared" si="150"/>
        <v/>
      </c>
      <c r="C3218" s="105" t="str">
        <f t="shared" si="151"/>
        <v/>
      </c>
      <c r="D3218" s="105" t="str">
        <f t="shared" si="152"/>
        <v/>
      </c>
      <c r="E3218" s="106" t="s">
        <v>2406</v>
      </c>
      <c r="F3218" s="106" t="s">
        <v>2829</v>
      </c>
      <c r="G3218" s="106" t="s">
        <v>721</v>
      </c>
      <c r="H3218" s="106" t="s">
        <v>722</v>
      </c>
      <c r="I3218" s="106">
        <v>16</v>
      </c>
      <c r="J3218" s="106"/>
      <c r="K3218" s="106"/>
      <c r="L3218" s="106" t="s">
        <v>729</v>
      </c>
      <c r="M3218" s="106" t="s">
        <v>3522</v>
      </c>
      <c r="N3218" s="106">
        <v>0.56999999999999995</v>
      </c>
      <c r="O3218" s="106">
        <v>1.4</v>
      </c>
      <c r="P3218" s="106" t="s">
        <v>714</v>
      </c>
      <c r="Q3218" s="107" t="s">
        <v>4003</v>
      </c>
      <c r="R3218" s="107" t="s">
        <v>282</v>
      </c>
    </row>
    <row r="3219" spans="2:18" ht="20.100000000000001" customHeight="1" x14ac:dyDescent="0.4">
      <c r="B3219" s="105" t="str">
        <f t="shared" si="150"/>
        <v/>
      </c>
      <c r="C3219" s="105" t="str">
        <f t="shared" si="151"/>
        <v/>
      </c>
      <c r="D3219" s="105" t="str">
        <f t="shared" si="152"/>
        <v/>
      </c>
      <c r="E3219" s="106" t="s">
        <v>2406</v>
      </c>
      <c r="F3219" s="106" t="s">
        <v>2829</v>
      </c>
      <c r="G3219" s="106" t="s">
        <v>721</v>
      </c>
      <c r="H3219" s="106" t="s">
        <v>722</v>
      </c>
      <c r="I3219" s="106">
        <v>16</v>
      </c>
      <c r="J3219" s="106"/>
      <c r="K3219" s="106"/>
      <c r="L3219" s="106" t="s">
        <v>733</v>
      </c>
      <c r="M3219" s="106" t="s">
        <v>3522</v>
      </c>
      <c r="N3219" s="106">
        <v>0.56999999999999995</v>
      </c>
      <c r="O3219" s="106">
        <v>1.4</v>
      </c>
      <c r="P3219" s="106" t="s">
        <v>714</v>
      </c>
      <c r="Q3219" s="107" t="s">
        <v>4004</v>
      </c>
      <c r="R3219" s="107" t="s">
        <v>282</v>
      </c>
    </row>
    <row r="3220" spans="2:18" ht="20.100000000000001" customHeight="1" x14ac:dyDescent="0.4">
      <c r="B3220" s="105" t="str">
        <f t="shared" si="150"/>
        <v/>
      </c>
      <c r="C3220" s="105" t="str">
        <f t="shared" si="151"/>
        <v/>
      </c>
      <c r="D3220" s="105" t="str">
        <f t="shared" si="152"/>
        <v/>
      </c>
      <c r="E3220" s="106" t="s">
        <v>2406</v>
      </c>
      <c r="F3220" s="106" t="s">
        <v>2829</v>
      </c>
      <c r="G3220" s="106" t="s">
        <v>721</v>
      </c>
      <c r="H3220" s="106" t="s">
        <v>722</v>
      </c>
      <c r="I3220" s="106">
        <v>16</v>
      </c>
      <c r="J3220" s="106"/>
      <c r="K3220" s="106"/>
      <c r="L3220" s="106" t="s">
        <v>765</v>
      </c>
      <c r="M3220" s="106" t="s">
        <v>3522</v>
      </c>
      <c r="N3220" s="106">
        <v>0.56999999999999995</v>
      </c>
      <c r="O3220" s="106">
        <v>1.4</v>
      </c>
      <c r="P3220" s="106" t="s">
        <v>714</v>
      </c>
      <c r="Q3220" s="107" t="s">
        <v>4005</v>
      </c>
      <c r="R3220" s="107" t="s">
        <v>282</v>
      </c>
    </row>
    <row r="3221" spans="2:18" ht="20.100000000000001" customHeight="1" x14ac:dyDescent="0.4">
      <c r="B3221" s="105" t="str">
        <f t="shared" si="150"/>
        <v/>
      </c>
      <c r="C3221" s="105" t="str">
        <f t="shared" si="151"/>
        <v/>
      </c>
      <c r="D3221" s="105" t="str">
        <f t="shared" si="152"/>
        <v/>
      </c>
      <c r="E3221" s="106" t="s">
        <v>2406</v>
      </c>
      <c r="F3221" s="106" t="s">
        <v>2829</v>
      </c>
      <c r="G3221" s="106" t="s">
        <v>773</v>
      </c>
      <c r="H3221" s="106" t="s">
        <v>774</v>
      </c>
      <c r="I3221" s="106">
        <v>16</v>
      </c>
      <c r="J3221" s="106"/>
      <c r="K3221" s="106"/>
      <c r="L3221" s="106" t="s">
        <v>729</v>
      </c>
      <c r="M3221" s="106" t="s">
        <v>3522</v>
      </c>
      <c r="N3221" s="106">
        <v>0.55000000000000004</v>
      </c>
      <c r="O3221" s="106">
        <v>1.4</v>
      </c>
      <c r="P3221" s="106" t="s">
        <v>714</v>
      </c>
      <c r="Q3221" s="107" t="s">
        <v>4006</v>
      </c>
      <c r="R3221" s="107" t="s">
        <v>282</v>
      </c>
    </row>
    <row r="3222" spans="2:18" ht="20.100000000000001" customHeight="1" x14ac:dyDescent="0.4">
      <c r="B3222" s="105" t="str">
        <f t="shared" si="150"/>
        <v/>
      </c>
      <c r="C3222" s="105" t="str">
        <f t="shared" si="151"/>
        <v/>
      </c>
      <c r="D3222" s="105" t="str">
        <f t="shared" si="152"/>
        <v/>
      </c>
      <c r="E3222" s="106" t="s">
        <v>2406</v>
      </c>
      <c r="F3222" s="106" t="s">
        <v>2829</v>
      </c>
      <c r="G3222" s="106" t="s">
        <v>773</v>
      </c>
      <c r="H3222" s="106" t="s">
        <v>774</v>
      </c>
      <c r="I3222" s="106">
        <v>16</v>
      </c>
      <c r="J3222" s="106"/>
      <c r="K3222" s="106"/>
      <c r="L3222" s="106" t="s">
        <v>733</v>
      </c>
      <c r="M3222" s="106" t="s">
        <v>3522</v>
      </c>
      <c r="N3222" s="106">
        <v>0.54</v>
      </c>
      <c r="O3222" s="106">
        <v>1.4</v>
      </c>
      <c r="P3222" s="106" t="s">
        <v>714</v>
      </c>
      <c r="Q3222" s="107" t="s">
        <v>4007</v>
      </c>
      <c r="R3222" s="107" t="s">
        <v>282</v>
      </c>
    </row>
    <row r="3223" spans="2:18" ht="20.100000000000001" customHeight="1" x14ac:dyDescent="0.4">
      <c r="B3223" s="105" t="str">
        <f t="shared" si="150"/>
        <v/>
      </c>
      <c r="C3223" s="105" t="str">
        <f t="shared" si="151"/>
        <v/>
      </c>
      <c r="D3223" s="105" t="str">
        <f t="shared" si="152"/>
        <v/>
      </c>
      <c r="E3223" s="106" t="s">
        <v>2406</v>
      </c>
      <c r="F3223" s="106" t="s">
        <v>2829</v>
      </c>
      <c r="G3223" s="106" t="s">
        <v>773</v>
      </c>
      <c r="H3223" s="106" t="s">
        <v>774</v>
      </c>
      <c r="I3223" s="106">
        <v>16</v>
      </c>
      <c r="J3223" s="106"/>
      <c r="K3223" s="106"/>
      <c r="L3223" s="106" t="s">
        <v>765</v>
      </c>
      <c r="M3223" s="106" t="s">
        <v>3522</v>
      </c>
      <c r="N3223" s="106">
        <v>0.54</v>
      </c>
      <c r="O3223" s="106">
        <v>1.4</v>
      </c>
      <c r="P3223" s="106" t="s">
        <v>714</v>
      </c>
      <c r="Q3223" s="107" t="s">
        <v>4008</v>
      </c>
      <c r="R3223" s="107" t="s">
        <v>282</v>
      </c>
    </row>
    <row r="3224" spans="2:18" ht="20.100000000000001" customHeight="1" x14ac:dyDescent="0.4">
      <c r="B3224" s="105" t="str">
        <f t="shared" si="150"/>
        <v/>
      </c>
      <c r="C3224" s="105" t="str">
        <f t="shared" si="151"/>
        <v/>
      </c>
      <c r="D3224" s="105" t="str">
        <f t="shared" si="152"/>
        <v/>
      </c>
      <c r="E3224" s="106" t="s">
        <v>2406</v>
      </c>
      <c r="F3224" s="106" t="s">
        <v>2829</v>
      </c>
      <c r="G3224" s="106" t="s">
        <v>773</v>
      </c>
      <c r="H3224" s="106" t="s">
        <v>774</v>
      </c>
      <c r="I3224" s="106">
        <v>16</v>
      </c>
      <c r="J3224" s="106"/>
      <c r="K3224" s="106"/>
      <c r="L3224" s="106" t="s">
        <v>1248</v>
      </c>
      <c r="M3224" s="106" t="s">
        <v>3522</v>
      </c>
      <c r="N3224" s="106">
        <v>0.54</v>
      </c>
      <c r="O3224" s="106">
        <v>1.4</v>
      </c>
      <c r="P3224" s="106" t="s">
        <v>714</v>
      </c>
      <c r="Q3224" s="107" t="s">
        <v>4009</v>
      </c>
      <c r="R3224" s="107" t="s">
        <v>282</v>
      </c>
    </row>
    <row r="3225" spans="2:18" ht="20.100000000000001" customHeight="1" x14ac:dyDescent="0.4">
      <c r="B3225" s="105" t="str">
        <f t="shared" si="150"/>
        <v/>
      </c>
      <c r="C3225" s="105" t="str">
        <f t="shared" si="151"/>
        <v/>
      </c>
      <c r="D3225" s="105" t="str">
        <f t="shared" si="152"/>
        <v/>
      </c>
      <c r="E3225" s="106" t="s">
        <v>2406</v>
      </c>
      <c r="F3225" s="106" t="s">
        <v>2829</v>
      </c>
      <c r="G3225" s="106" t="s">
        <v>773</v>
      </c>
      <c r="H3225" s="106" t="s">
        <v>1266</v>
      </c>
      <c r="I3225" s="106">
        <v>16</v>
      </c>
      <c r="J3225" s="106"/>
      <c r="K3225" s="106"/>
      <c r="L3225" s="106" t="s">
        <v>729</v>
      </c>
      <c r="M3225" s="106" t="s">
        <v>3522</v>
      </c>
      <c r="N3225" s="106">
        <v>0.54</v>
      </c>
      <c r="O3225" s="106">
        <v>1.4</v>
      </c>
      <c r="P3225" s="106" t="s">
        <v>714</v>
      </c>
      <c r="Q3225" s="107" t="s">
        <v>4010</v>
      </c>
      <c r="R3225" s="107" t="s">
        <v>282</v>
      </c>
    </row>
    <row r="3226" spans="2:18" ht="20.100000000000001" customHeight="1" x14ac:dyDescent="0.4">
      <c r="B3226" s="105" t="str">
        <f t="shared" si="150"/>
        <v/>
      </c>
      <c r="C3226" s="105" t="str">
        <f t="shared" si="151"/>
        <v/>
      </c>
      <c r="D3226" s="105" t="str">
        <f t="shared" si="152"/>
        <v/>
      </c>
      <c r="E3226" s="106" t="s">
        <v>2406</v>
      </c>
      <c r="F3226" s="106" t="s">
        <v>2829</v>
      </c>
      <c r="G3226" s="106" t="s">
        <v>773</v>
      </c>
      <c r="H3226" s="106" t="s">
        <v>1266</v>
      </c>
      <c r="I3226" s="106">
        <v>16</v>
      </c>
      <c r="J3226" s="106"/>
      <c r="K3226" s="106"/>
      <c r="L3226" s="106" t="s">
        <v>733</v>
      </c>
      <c r="M3226" s="106" t="s">
        <v>3522</v>
      </c>
      <c r="N3226" s="106">
        <v>0.54</v>
      </c>
      <c r="O3226" s="106">
        <v>1.4</v>
      </c>
      <c r="P3226" s="106" t="s">
        <v>714</v>
      </c>
      <c r="Q3226" s="107" t="s">
        <v>4011</v>
      </c>
      <c r="R3226" s="107" t="s">
        <v>282</v>
      </c>
    </row>
    <row r="3227" spans="2:18" ht="20.100000000000001" customHeight="1" x14ac:dyDescent="0.4">
      <c r="B3227" s="105" t="str">
        <f t="shared" si="150"/>
        <v/>
      </c>
      <c r="C3227" s="105" t="str">
        <f t="shared" si="151"/>
        <v/>
      </c>
      <c r="D3227" s="105" t="str">
        <f t="shared" si="152"/>
        <v/>
      </c>
      <c r="E3227" s="106" t="s">
        <v>2406</v>
      </c>
      <c r="F3227" s="106" t="s">
        <v>2829</v>
      </c>
      <c r="G3227" s="106" t="s">
        <v>773</v>
      </c>
      <c r="H3227" s="106" t="s">
        <v>1266</v>
      </c>
      <c r="I3227" s="106">
        <v>16</v>
      </c>
      <c r="J3227" s="106"/>
      <c r="K3227" s="106"/>
      <c r="L3227" s="106" t="s">
        <v>765</v>
      </c>
      <c r="M3227" s="106" t="s">
        <v>3522</v>
      </c>
      <c r="N3227" s="106">
        <v>0.54</v>
      </c>
      <c r="O3227" s="106">
        <v>1.4</v>
      </c>
      <c r="P3227" s="106" t="s">
        <v>714</v>
      </c>
      <c r="Q3227" s="107" t="s">
        <v>4012</v>
      </c>
      <c r="R3227" s="107" t="s">
        <v>282</v>
      </c>
    </row>
    <row r="3228" spans="2:18" ht="20.100000000000001" customHeight="1" x14ac:dyDescent="0.4">
      <c r="B3228" s="105" t="str">
        <f t="shared" si="150"/>
        <v/>
      </c>
      <c r="C3228" s="105" t="str">
        <f t="shared" si="151"/>
        <v/>
      </c>
      <c r="D3228" s="105" t="str">
        <f t="shared" si="152"/>
        <v/>
      </c>
      <c r="E3228" s="106" t="s">
        <v>2406</v>
      </c>
      <c r="F3228" s="106" t="s">
        <v>2829</v>
      </c>
      <c r="G3228" s="106" t="s">
        <v>773</v>
      </c>
      <c r="H3228" s="106" t="s">
        <v>1266</v>
      </c>
      <c r="I3228" s="106">
        <v>15</v>
      </c>
      <c r="J3228" s="106"/>
      <c r="K3228" s="106"/>
      <c r="L3228" s="106" t="s">
        <v>1248</v>
      </c>
      <c r="M3228" s="106" t="s">
        <v>3522</v>
      </c>
      <c r="N3228" s="106">
        <v>0.54</v>
      </c>
      <c r="O3228" s="106">
        <v>1.4</v>
      </c>
      <c r="P3228" s="106" t="s">
        <v>714</v>
      </c>
      <c r="Q3228" s="107" t="s">
        <v>4013</v>
      </c>
      <c r="R3228" s="107" t="s">
        <v>282</v>
      </c>
    </row>
    <row r="3229" spans="2:18" ht="20.100000000000001" customHeight="1" x14ac:dyDescent="0.4">
      <c r="B3229" s="105" t="str">
        <f t="shared" si="150"/>
        <v/>
      </c>
      <c r="C3229" s="105" t="str">
        <f t="shared" si="151"/>
        <v/>
      </c>
      <c r="D3229" s="105" t="str">
        <f t="shared" si="152"/>
        <v/>
      </c>
      <c r="E3229" s="106" t="s">
        <v>2406</v>
      </c>
      <c r="F3229" s="106" t="s">
        <v>2829</v>
      </c>
      <c r="G3229" s="106" t="s">
        <v>778</v>
      </c>
      <c r="H3229" s="106" t="s">
        <v>779</v>
      </c>
      <c r="I3229" s="106">
        <v>16</v>
      </c>
      <c r="J3229" s="106"/>
      <c r="K3229" s="106"/>
      <c r="L3229" s="106" t="s">
        <v>729</v>
      </c>
      <c r="M3229" s="106" t="s">
        <v>3522</v>
      </c>
      <c r="N3229" s="106">
        <v>0.54</v>
      </c>
      <c r="O3229" s="106">
        <v>1.4</v>
      </c>
      <c r="P3229" s="106" t="s">
        <v>714</v>
      </c>
      <c r="Q3229" s="107" t="s">
        <v>4014</v>
      </c>
      <c r="R3229" s="107" t="s">
        <v>282</v>
      </c>
    </row>
    <row r="3230" spans="2:18" ht="20.100000000000001" customHeight="1" x14ac:dyDescent="0.4">
      <c r="B3230" s="105" t="str">
        <f t="shared" si="150"/>
        <v/>
      </c>
      <c r="C3230" s="105" t="str">
        <f t="shared" si="151"/>
        <v/>
      </c>
      <c r="D3230" s="105" t="str">
        <f t="shared" si="152"/>
        <v/>
      </c>
      <c r="E3230" s="106" t="s">
        <v>2406</v>
      </c>
      <c r="F3230" s="106" t="s">
        <v>2829</v>
      </c>
      <c r="G3230" s="106" t="s">
        <v>778</v>
      </c>
      <c r="H3230" s="106" t="s">
        <v>779</v>
      </c>
      <c r="I3230" s="106">
        <v>16</v>
      </c>
      <c r="J3230" s="106"/>
      <c r="K3230" s="106"/>
      <c r="L3230" s="106" t="s">
        <v>733</v>
      </c>
      <c r="M3230" s="106" t="s">
        <v>3522</v>
      </c>
      <c r="N3230" s="106">
        <v>0.54</v>
      </c>
      <c r="O3230" s="106">
        <v>1.4</v>
      </c>
      <c r="P3230" s="106" t="s">
        <v>714</v>
      </c>
      <c r="Q3230" s="107" t="s">
        <v>4015</v>
      </c>
      <c r="R3230" s="107" t="s">
        <v>282</v>
      </c>
    </row>
    <row r="3231" spans="2:18" ht="20.100000000000001" customHeight="1" x14ac:dyDescent="0.4">
      <c r="B3231" s="105" t="str">
        <f t="shared" si="150"/>
        <v/>
      </c>
      <c r="C3231" s="105" t="str">
        <f t="shared" si="151"/>
        <v/>
      </c>
      <c r="D3231" s="105" t="str">
        <f t="shared" si="152"/>
        <v/>
      </c>
      <c r="E3231" s="106" t="s">
        <v>2406</v>
      </c>
      <c r="F3231" s="106" t="s">
        <v>2829</v>
      </c>
      <c r="G3231" s="106" t="s">
        <v>778</v>
      </c>
      <c r="H3231" s="106" t="s">
        <v>779</v>
      </c>
      <c r="I3231" s="106">
        <v>16</v>
      </c>
      <c r="J3231" s="106"/>
      <c r="K3231" s="106"/>
      <c r="L3231" s="106" t="s">
        <v>765</v>
      </c>
      <c r="M3231" s="106" t="s">
        <v>3522</v>
      </c>
      <c r="N3231" s="106">
        <v>0.54</v>
      </c>
      <c r="O3231" s="106">
        <v>1.4</v>
      </c>
      <c r="P3231" s="106" t="s">
        <v>714</v>
      </c>
      <c r="Q3231" s="107" t="s">
        <v>4016</v>
      </c>
      <c r="R3231" s="107" t="s">
        <v>282</v>
      </c>
    </row>
    <row r="3232" spans="2:18" ht="20.100000000000001" customHeight="1" x14ac:dyDescent="0.4">
      <c r="B3232" s="105" t="str">
        <f t="shared" si="150"/>
        <v/>
      </c>
      <c r="C3232" s="105" t="str">
        <f t="shared" si="151"/>
        <v/>
      </c>
      <c r="D3232" s="105" t="str">
        <f t="shared" si="152"/>
        <v/>
      </c>
      <c r="E3232" s="106" t="s">
        <v>2406</v>
      </c>
      <c r="F3232" s="106" t="s">
        <v>2829</v>
      </c>
      <c r="G3232" s="106" t="s">
        <v>778</v>
      </c>
      <c r="H3232" s="106" t="s">
        <v>779</v>
      </c>
      <c r="I3232" s="106">
        <v>16</v>
      </c>
      <c r="J3232" s="106"/>
      <c r="K3232" s="106"/>
      <c r="L3232" s="106" t="s">
        <v>1248</v>
      </c>
      <c r="M3232" s="106" t="s">
        <v>3522</v>
      </c>
      <c r="N3232" s="106">
        <v>0.54</v>
      </c>
      <c r="O3232" s="106">
        <v>1.4</v>
      </c>
      <c r="P3232" s="106" t="s">
        <v>714</v>
      </c>
      <c r="Q3232" s="107" t="s">
        <v>4017</v>
      </c>
      <c r="R3232" s="107" t="s">
        <v>282</v>
      </c>
    </row>
    <row r="3233" spans="2:18" ht="20.100000000000001" customHeight="1" x14ac:dyDescent="0.4">
      <c r="B3233" s="105" t="str">
        <f t="shared" si="150"/>
        <v/>
      </c>
      <c r="C3233" s="105" t="str">
        <f t="shared" si="151"/>
        <v/>
      </c>
      <c r="D3233" s="105" t="str">
        <f t="shared" si="152"/>
        <v/>
      </c>
      <c r="E3233" s="106" t="s">
        <v>2406</v>
      </c>
      <c r="F3233" s="106" t="s">
        <v>2829</v>
      </c>
      <c r="G3233" s="106" t="s">
        <v>778</v>
      </c>
      <c r="H3233" s="106" t="s">
        <v>1269</v>
      </c>
      <c r="I3233" s="106">
        <v>16</v>
      </c>
      <c r="J3233" s="106"/>
      <c r="K3233" s="106"/>
      <c r="L3233" s="106" t="s">
        <v>729</v>
      </c>
      <c r="M3233" s="106" t="s">
        <v>3522</v>
      </c>
      <c r="N3233" s="106">
        <v>0.54</v>
      </c>
      <c r="O3233" s="106">
        <v>1.4</v>
      </c>
      <c r="P3233" s="106" t="s">
        <v>714</v>
      </c>
      <c r="Q3233" s="107" t="s">
        <v>4018</v>
      </c>
      <c r="R3233" s="107" t="s">
        <v>282</v>
      </c>
    </row>
    <row r="3234" spans="2:18" ht="20.100000000000001" customHeight="1" x14ac:dyDescent="0.4">
      <c r="B3234" s="105" t="str">
        <f t="shared" si="150"/>
        <v/>
      </c>
      <c r="C3234" s="105" t="str">
        <f t="shared" si="151"/>
        <v/>
      </c>
      <c r="D3234" s="105" t="str">
        <f t="shared" si="152"/>
        <v/>
      </c>
      <c r="E3234" s="106" t="s">
        <v>2406</v>
      </c>
      <c r="F3234" s="106" t="s">
        <v>2829</v>
      </c>
      <c r="G3234" s="106" t="s">
        <v>778</v>
      </c>
      <c r="H3234" s="106" t="s">
        <v>1269</v>
      </c>
      <c r="I3234" s="106">
        <v>16</v>
      </c>
      <c r="J3234" s="106"/>
      <c r="K3234" s="106"/>
      <c r="L3234" s="106" t="s">
        <v>733</v>
      </c>
      <c r="M3234" s="106" t="s">
        <v>3522</v>
      </c>
      <c r="N3234" s="106">
        <v>0.54</v>
      </c>
      <c r="O3234" s="106">
        <v>1.4</v>
      </c>
      <c r="P3234" s="106" t="s">
        <v>714</v>
      </c>
      <c r="Q3234" s="107" t="s">
        <v>4019</v>
      </c>
      <c r="R3234" s="107" t="s">
        <v>282</v>
      </c>
    </row>
    <row r="3235" spans="2:18" ht="20.100000000000001" customHeight="1" x14ac:dyDescent="0.4">
      <c r="B3235" s="105" t="str">
        <f t="shared" si="150"/>
        <v/>
      </c>
      <c r="C3235" s="105" t="str">
        <f t="shared" si="151"/>
        <v/>
      </c>
      <c r="D3235" s="105" t="str">
        <f t="shared" si="152"/>
        <v/>
      </c>
      <c r="E3235" s="106" t="s">
        <v>2406</v>
      </c>
      <c r="F3235" s="106" t="s">
        <v>2829</v>
      </c>
      <c r="G3235" s="106" t="s">
        <v>778</v>
      </c>
      <c r="H3235" s="106" t="s">
        <v>1269</v>
      </c>
      <c r="I3235" s="106">
        <v>16</v>
      </c>
      <c r="J3235" s="106"/>
      <c r="K3235" s="106"/>
      <c r="L3235" s="106" t="s">
        <v>765</v>
      </c>
      <c r="M3235" s="106" t="s">
        <v>3522</v>
      </c>
      <c r="N3235" s="106">
        <v>0.54</v>
      </c>
      <c r="O3235" s="106">
        <v>1.4</v>
      </c>
      <c r="P3235" s="106" t="s">
        <v>714</v>
      </c>
      <c r="Q3235" s="107" t="s">
        <v>4020</v>
      </c>
      <c r="R3235" s="107" t="s">
        <v>282</v>
      </c>
    </row>
    <row r="3236" spans="2:18" ht="20.100000000000001" customHeight="1" x14ac:dyDescent="0.4">
      <c r="B3236" s="105" t="str">
        <f t="shared" si="150"/>
        <v/>
      </c>
      <c r="C3236" s="105" t="str">
        <f t="shared" si="151"/>
        <v/>
      </c>
      <c r="D3236" s="105" t="str">
        <f t="shared" si="152"/>
        <v/>
      </c>
      <c r="E3236" s="106" t="s">
        <v>2406</v>
      </c>
      <c r="F3236" s="106" t="s">
        <v>2829</v>
      </c>
      <c r="G3236" s="106" t="s">
        <v>778</v>
      </c>
      <c r="H3236" s="106" t="s">
        <v>1269</v>
      </c>
      <c r="I3236" s="106">
        <v>15</v>
      </c>
      <c r="J3236" s="106"/>
      <c r="K3236" s="106"/>
      <c r="L3236" s="106" t="s">
        <v>1248</v>
      </c>
      <c r="M3236" s="106" t="s">
        <v>3522</v>
      </c>
      <c r="N3236" s="106">
        <v>0.54</v>
      </c>
      <c r="O3236" s="106">
        <v>1.4</v>
      </c>
      <c r="P3236" s="106" t="s">
        <v>714</v>
      </c>
      <c r="Q3236" s="107" t="s">
        <v>4021</v>
      </c>
      <c r="R3236" s="107" t="s">
        <v>282</v>
      </c>
    </row>
    <row r="3237" spans="2:18" ht="20.100000000000001" customHeight="1" x14ac:dyDescent="0.4">
      <c r="B3237" s="105" t="str">
        <f t="shared" si="150"/>
        <v/>
      </c>
      <c r="C3237" s="105" t="str">
        <f t="shared" si="151"/>
        <v/>
      </c>
      <c r="D3237" s="105" t="str">
        <f t="shared" si="152"/>
        <v/>
      </c>
      <c r="E3237" s="106" t="s">
        <v>2406</v>
      </c>
      <c r="F3237" s="106" t="s">
        <v>2829</v>
      </c>
      <c r="G3237" s="106" t="s">
        <v>782</v>
      </c>
      <c r="H3237" s="106" t="s">
        <v>783</v>
      </c>
      <c r="I3237" s="106">
        <v>16</v>
      </c>
      <c r="J3237" s="106"/>
      <c r="K3237" s="106"/>
      <c r="L3237" s="106" t="s">
        <v>729</v>
      </c>
      <c r="M3237" s="106" t="s">
        <v>3522</v>
      </c>
      <c r="N3237" s="106">
        <v>0.39</v>
      </c>
      <c r="O3237" s="106">
        <v>1.4</v>
      </c>
      <c r="P3237" s="106" t="s">
        <v>714</v>
      </c>
      <c r="Q3237" s="107" t="s">
        <v>4022</v>
      </c>
      <c r="R3237" s="107" t="s">
        <v>282</v>
      </c>
    </row>
    <row r="3238" spans="2:18" ht="20.100000000000001" customHeight="1" x14ac:dyDescent="0.4">
      <c r="B3238" s="105" t="str">
        <f t="shared" si="150"/>
        <v/>
      </c>
      <c r="C3238" s="105" t="str">
        <f t="shared" si="151"/>
        <v/>
      </c>
      <c r="D3238" s="105" t="str">
        <f t="shared" si="152"/>
        <v/>
      </c>
      <c r="E3238" s="106" t="s">
        <v>2406</v>
      </c>
      <c r="F3238" s="106" t="s">
        <v>2829</v>
      </c>
      <c r="G3238" s="106" t="s">
        <v>782</v>
      </c>
      <c r="H3238" s="106" t="s">
        <v>783</v>
      </c>
      <c r="I3238" s="106">
        <v>16</v>
      </c>
      <c r="J3238" s="106"/>
      <c r="K3238" s="106"/>
      <c r="L3238" s="106" t="s">
        <v>733</v>
      </c>
      <c r="M3238" s="106" t="s">
        <v>3522</v>
      </c>
      <c r="N3238" s="106">
        <v>0.38</v>
      </c>
      <c r="O3238" s="106">
        <v>1.4</v>
      </c>
      <c r="P3238" s="106" t="s">
        <v>714</v>
      </c>
      <c r="Q3238" s="107" t="s">
        <v>4023</v>
      </c>
      <c r="R3238" s="107" t="s">
        <v>282</v>
      </c>
    </row>
    <row r="3239" spans="2:18" ht="20.100000000000001" customHeight="1" x14ac:dyDescent="0.4">
      <c r="B3239" s="105" t="str">
        <f t="shared" si="150"/>
        <v/>
      </c>
      <c r="C3239" s="105" t="str">
        <f t="shared" si="151"/>
        <v/>
      </c>
      <c r="D3239" s="105" t="str">
        <f t="shared" si="152"/>
        <v/>
      </c>
      <c r="E3239" s="106" t="s">
        <v>2406</v>
      </c>
      <c r="F3239" s="106" t="s">
        <v>2829</v>
      </c>
      <c r="G3239" s="106" t="s">
        <v>782</v>
      </c>
      <c r="H3239" s="106" t="s">
        <v>783</v>
      </c>
      <c r="I3239" s="106">
        <v>16</v>
      </c>
      <c r="J3239" s="106"/>
      <c r="K3239" s="106"/>
      <c r="L3239" s="106" t="s">
        <v>765</v>
      </c>
      <c r="M3239" s="106" t="s">
        <v>3522</v>
      </c>
      <c r="N3239" s="106">
        <v>0.38</v>
      </c>
      <c r="O3239" s="106">
        <v>1.4</v>
      </c>
      <c r="P3239" s="106" t="s">
        <v>714</v>
      </c>
      <c r="Q3239" s="107" t="s">
        <v>4024</v>
      </c>
      <c r="R3239" s="107" t="s">
        <v>282</v>
      </c>
    </row>
    <row r="3240" spans="2:18" ht="20.100000000000001" customHeight="1" x14ac:dyDescent="0.4">
      <c r="B3240" s="105" t="str">
        <f t="shared" si="150"/>
        <v/>
      </c>
      <c r="C3240" s="105" t="str">
        <f t="shared" si="151"/>
        <v/>
      </c>
      <c r="D3240" s="105" t="str">
        <f t="shared" si="152"/>
        <v/>
      </c>
      <c r="E3240" s="106" t="s">
        <v>2406</v>
      </c>
      <c r="F3240" s="106" t="s">
        <v>2829</v>
      </c>
      <c r="G3240" s="106" t="s">
        <v>782</v>
      </c>
      <c r="H3240" s="106" t="s">
        <v>783</v>
      </c>
      <c r="I3240" s="106">
        <v>16</v>
      </c>
      <c r="J3240" s="106"/>
      <c r="K3240" s="106"/>
      <c r="L3240" s="106" t="s">
        <v>1248</v>
      </c>
      <c r="M3240" s="106" t="s">
        <v>3522</v>
      </c>
      <c r="N3240" s="106">
        <v>0.38</v>
      </c>
      <c r="O3240" s="106">
        <v>1.4</v>
      </c>
      <c r="P3240" s="106" t="s">
        <v>714</v>
      </c>
      <c r="Q3240" s="107" t="s">
        <v>4025</v>
      </c>
      <c r="R3240" s="107" t="s">
        <v>282</v>
      </c>
    </row>
    <row r="3241" spans="2:18" ht="20.100000000000001" customHeight="1" x14ac:dyDescent="0.4">
      <c r="B3241" s="105" t="str">
        <f t="shared" si="150"/>
        <v/>
      </c>
      <c r="C3241" s="105" t="str">
        <f t="shared" si="151"/>
        <v/>
      </c>
      <c r="D3241" s="105" t="str">
        <f t="shared" si="152"/>
        <v/>
      </c>
      <c r="E3241" s="106" t="s">
        <v>2406</v>
      </c>
      <c r="F3241" s="106" t="s">
        <v>2829</v>
      </c>
      <c r="G3241" s="106" t="s">
        <v>2477</v>
      </c>
      <c r="H3241" s="106" t="s">
        <v>729</v>
      </c>
      <c r="I3241" s="106">
        <v>16</v>
      </c>
      <c r="J3241" s="106"/>
      <c r="K3241" s="106"/>
      <c r="L3241" s="106" t="s">
        <v>2478</v>
      </c>
      <c r="M3241" s="106" t="s">
        <v>3522</v>
      </c>
      <c r="N3241" s="106">
        <v>0.54</v>
      </c>
      <c r="O3241" s="106">
        <v>1.4</v>
      </c>
      <c r="P3241" s="106" t="s">
        <v>714</v>
      </c>
      <c r="Q3241" s="107" t="s">
        <v>4026</v>
      </c>
      <c r="R3241" s="107" t="s">
        <v>282</v>
      </c>
    </row>
    <row r="3242" spans="2:18" ht="20.100000000000001" customHeight="1" x14ac:dyDescent="0.4">
      <c r="B3242" s="105" t="str">
        <f t="shared" si="150"/>
        <v/>
      </c>
      <c r="C3242" s="105" t="str">
        <f t="shared" si="151"/>
        <v/>
      </c>
      <c r="D3242" s="105" t="str">
        <f t="shared" si="152"/>
        <v/>
      </c>
      <c r="E3242" s="106" t="s">
        <v>2406</v>
      </c>
      <c r="F3242" s="106" t="s">
        <v>2829</v>
      </c>
      <c r="G3242" s="106" t="s">
        <v>2477</v>
      </c>
      <c r="H3242" s="106" t="s">
        <v>733</v>
      </c>
      <c r="I3242" s="106">
        <v>16</v>
      </c>
      <c r="J3242" s="106"/>
      <c r="K3242" s="106"/>
      <c r="L3242" s="106" t="s">
        <v>2478</v>
      </c>
      <c r="M3242" s="106" t="s">
        <v>3522</v>
      </c>
      <c r="N3242" s="106">
        <v>0.53</v>
      </c>
      <c r="O3242" s="106">
        <v>1.4</v>
      </c>
      <c r="P3242" s="106" t="s">
        <v>714</v>
      </c>
      <c r="Q3242" s="107" t="s">
        <v>4027</v>
      </c>
      <c r="R3242" s="107" t="s">
        <v>282</v>
      </c>
    </row>
    <row r="3243" spans="2:18" ht="20.100000000000001" customHeight="1" x14ac:dyDescent="0.4">
      <c r="B3243" s="105" t="str">
        <f t="shared" si="150"/>
        <v/>
      </c>
      <c r="C3243" s="105" t="str">
        <f t="shared" si="151"/>
        <v/>
      </c>
      <c r="D3243" s="105" t="str">
        <f t="shared" si="152"/>
        <v/>
      </c>
      <c r="E3243" s="106" t="s">
        <v>2406</v>
      </c>
      <c r="F3243" s="106" t="s">
        <v>2829</v>
      </c>
      <c r="G3243" s="106" t="s">
        <v>2477</v>
      </c>
      <c r="H3243" s="106" t="s">
        <v>765</v>
      </c>
      <c r="I3243" s="106">
        <v>16</v>
      </c>
      <c r="J3243" s="106"/>
      <c r="K3243" s="106"/>
      <c r="L3243" s="106" t="s">
        <v>2478</v>
      </c>
      <c r="M3243" s="106" t="s">
        <v>3522</v>
      </c>
      <c r="N3243" s="106">
        <v>0.53</v>
      </c>
      <c r="O3243" s="106">
        <v>1.4</v>
      </c>
      <c r="P3243" s="106" t="s">
        <v>714</v>
      </c>
      <c r="Q3243" s="107" t="s">
        <v>4028</v>
      </c>
      <c r="R3243" s="107" t="s">
        <v>282</v>
      </c>
    </row>
    <row r="3244" spans="2:18" ht="20.100000000000001" customHeight="1" x14ac:dyDescent="0.4">
      <c r="B3244" s="105" t="str">
        <f t="shared" si="150"/>
        <v/>
      </c>
      <c r="C3244" s="105" t="str">
        <f t="shared" si="151"/>
        <v/>
      </c>
      <c r="D3244" s="105" t="str">
        <f t="shared" si="152"/>
        <v/>
      </c>
      <c r="E3244" s="106" t="s">
        <v>2406</v>
      </c>
      <c r="F3244" s="106" t="s">
        <v>2829</v>
      </c>
      <c r="G3244" s="106" t="s">
        <v>2482</v>
      </c>
      <c r="H3244" s="106" t="s">
        <v>729</v>
      </c>
      <c r="I3244" s="106">
        <v>16</v>
      </c>
      <c r="J3244" s="106"/>
      <c r="K3244" s="106"/>
      <c r="L3244" s="106" t="s">
        <v>2483</v>
      </c>
      <c r="M3244" s="106" t="s">
        <v>3522</v>
      </c>
      <c r="N3244" s="106">
        <v>0.54</v>
      </c>
      <c r="O3244" s="106">
        <v>1.4</v>
      </c>
      <c r="P3244" s="106" t="s">
        <v>714</v>
      </c>
      <c r="Q3244" s="107" t="s">
        <v>4029</v>
      </c>
      <c r="R3244" s="107" t="s">
        <v>282</v>
      </c>
    </row>
    <row r="3245" spans="2:18" ht="20.100000000000001" customHeight="1" x14ac:dyDescent="0.4">
      <c r="B3245" s="105" t="str">
        <f t="shared" si="150"/>
        <v/>
      </c>
      <c r="C3245" s="105" t="str">
        <f t="shared" si="151"/>
        <v/>
      </c>
      <c r="D3245" s="105" t="str">
        <f t="shared" si="152"/>
        <v/>
      </c>
      <c r="E3245" s="106" t="s">
        <v>2406</v>
      </c>
      <c r="F3245" s="106" t="s">
        <v>2829</v>
      </c>
      <c r="G3245" s="106" t="s">
        <v>2482</v>
      </c>
      <c r="H3245" s="106" t="s">
        <v>733</v>
      </c>
      <c r="I3245" s="106">
        <v>16</v>
      </c>
      <c r="J3245" s="106"/>
      <c r="K3245" s="106"/>
      <c r="L3245" s="106" t="s">
        <v>2483</v>
      </c>
      <c r="M3245" s="106" t="s">
        <v>3522</v>
      </c>
      <c r="N3245" s="106">
        <v>0.53</v>
      </c>
      <c r="O3245" s="106">
        <v>1.4</v>
      </c>
      <c r="P3245" s="106" t="s">
        <v>714</v>
      </c>
      <c r="Q3245" s="107" t="s">
        <v>4030</v>
      </c>
      <c r="R3245" s="107" t="s">
        <v>282</v>
      </c>
    </row>
    <row r="3246" spans="2:18" ht="20.100000000000001" customHeight="1" x14ac:dyDescent="0.4">
      <c r="B3246" s="105" t="str">
        <f t="shared" si="150"/>
        <v/>
      </c>
      <c r="C3246" s="105" t="str">
        <f t="shared" si="151"/>
        <v/>
      </c>
      <c r="D3246" s="105" t="str">
        <f t="shared" si="152"/>
        <v/>
      </c>
      <c r="E3246" s="106" t="s">
        <v>2406</v>
      </c>
      <c r="F3246" s="106" t="s">
        <v>2829</v>
      </c>
      <c r="G3246" s="106" t="s">
        <v>2482</v>
      </c>
      <c r="H3246" s="106" t="s">
        <v>765</v>
      </c>
      <c r="I3246" s="106">
        <v>16</v>
      </c>
      <c r="J3246" s="106"/>
      <c r="K3246" s="106"/>
      <c r="L3246" s="106" t="s">
        <v>2483</v>
      </c>
      <c r="M3246" s="106" t="s">
        <v>3522</v>
      </c>
      <c r="N3246" s="106">
        <v>0.53</v>
      </c>
      <c r="O3246" s="106">
        <v>1.4</v>
      </c>
      <c r="P3246" s="106" t="s">
        <v>714</v>
      </c>
      <c r="Q3246" s="107" t="s">
        <v>4031</v>
      </c>
      <c r="R3246" s="107" t="s">
        <v>282</v>
      </c>
    </row>
    <row r="3247" spans="2:18" ht="20.100000000000001" customHeight="1" x14ac:dyDescent="0.4">
      <c r="B3247" s="105" t="str">
        <f t="shared" si="150"/>
        <v/>
      </c>
      <c r="C3247" s="105" t="str">
        <f t="shared" si="151"/>
        <v/>
      </c>
      <c r="D3247" s="105" t="str">
        <f t="shared" si="152"/>
        <v/>
      </c>
      <c r="E3247" s="106" t="s">
        <v>2406</v>
      </c>
      <c r="F3247" s="106" t="s">
        <v>2829</v>
      </c>
      <c r="G3247" s="106" t="s">
        <v>697</v>
      </c>
      <c r="H3247" s="106" t="s">
        <v>729</v>
      </c>
      <c r="I3247" s="106">
        <v>16</v>
      </c>
      <c r="J3247" s="106"/>
      <c r="K3247" s="106"/>
      <c r="L3247" s="106" t="s">
        <v>707</v>
      </c>
      <c r="M3247" s="106" t="s">
        <v>3522</v>
      </c>
      <c r="N3247" s="106">
        <v>0.54</v>
      </c>
      <c r="O3247" s="106">
        <v>1.4</v>
      </c>
      <c r="P3247" s="106" t="s">
        <v>714</v>
      </c>
      <c r="Q3247" s="107" t="s">
        <v>4032</v>
      </c>
      <c r="R3247" s="107" t="s">
        <v>282</v>
      </c>
    </row>
    <row r="3248" spans="2:18" ht="20.100000000000001" customHeight="1" x14ac:dyDescent="0.4">
      <c r="B3248" s="105" t="str">
        <f t="shared" si="150"/>
        <v/>
      </c>
      <c r="C3248" s="105" t="str">
        <f t="shared" si="151"/>
        <v/>
      </c>
      <c r="D3248" s="105" t="str">
        <f t="shared" si="152"/>
        <v/>
      </c>
      <c r="E3248" s="106" t="s">
        <v>2406</v>
      </c>
      <c r="F3248" s="106" t="s">
        <v>2829</v>
      </c>
      <c r="G3248" s="106" t="s">
        <v>697</v>
      </c>
      <c r="H3248" s="106" t="s">
        <v>729</v>
      </c>
      <c r="I3248" s="106">
        <v>16</v>
      </c>
      <c r="J3248" s="106"/>
      <c r="K3248" s="106"/>
      <c r="L3248" s="106" t="s">
        <v>1817</v>
      </c>
      <c r="M3248" s="106" t="s">
        <v>3522</v>
      </c>
      <c r="N3248" s="106">
        <v>0.54</v>
      </c>
      <c r="O3248" s="106">
        <v>1.4</v>
      </c>
      <c r="P3248" s="106" t="s">
        <v>714</v>
      </c>
      <c r="Q3248" s="107" t="s">
        <v>4033</v>
      </c>
      <c r="R3248" s="107" t="s">
        <v>282</v>
      </c>
    </row>
    <row r="3249" spans="2:18" ht="20.100000000000001" customHeight="1" x14ac:dyDescent="0.4">
      <c r="B3249" s="105" t="str">
        <f t="shared" si="150"/>
        <v/>
      </c>
      <c r="C3249" s="105" t="str">
        <f t="shared" si="151"/>
        <v/>
      </c>
      <c r="D3249" s="105" t="str">
        <f t="shared" si="152"/>
        <v/>
      </c>
      <c r="E3249" s="106" t="s">
        <v>2406</v>
      </c>
      <c r="F3249" s="106" t="s">
        <v>2829</v>
      </c>
      <c r="G3249" s="106" t="s">
        <v>697</v>
      </c>
      <c r="H3249" s="106" t="s">
        <v>733</v>
      </c>
      <c r="I3249" s="106">
        <v>16</v>
      </c>
      <c r="J3249" s="106"/>
      <c r="K3249" s="106"/>
      <c r="L3249" s="106" t="s">
        <v>1817</v>
      </c>
      <c r="M3249" s="106" t="s">
        <v>3522</v>
      </c>
      <c r="N3249" s="106">
        <v>0.53</v>
      </c>
      <c r="O3249" s="106">
        <v>1.4</v>
      </c>
      <c r="P3249" s="106" t="s">
        <v>714</v>
      </c>
      <c r="Q3249" s="107" t="s">
        <v>4034</v>
      </c>
      <c r="R3249" s="107" t="s">
        <v>282</v>
      </c>
    </row>
    <row r="3250" spans="2:18" ht="20.100000000000001" customHeight="1" x14ac:dyDescent="0.4">
      <c r="B3250" s="105" t="str">
        <f t="shared" si="150"/>
        <v/>
      </c>
      <c r="C3250" s="105" t="str">
        <f t="shared" si="151"/>
        <v/>
      </c>
      <c r="D3250" s="105" t="str">
        <f t="shared" si="152"/>
        <v/>
      </c>
      <c r="E3250" s="106" t="s">
        <v>2406</v>
      </c>
      <c r="F3250" s="106" t="s">
        <v>2829</v>
      </c>
      <c r="G3250" s="106" t="s">
        <v>697</v>
      </c>
      <c r="H3250" s="106" t="s">
        <v>733</v>
      </c>
      <c r="I3250" s="106">
        <v>16</v>
      </c>
      <c r="J3250" s="106"/>
      <c r="K3250" s="106"/>
      <c r="L3250" s="106" t="s">
        <v>1027</v>
      </c>
      <c r="M3250" s="106" t="s">
        <v>3522</v>
      </c>
      <c r="N3250" s="106">
        <v>0.53</v>
      </c>
      <c r="O3250" s="106">
        <v>1.4</v>
      </c>
      <c r="P3250" s="106" t="s">
        <v>714</v>
      </c>
      <c r="Q3250" s="107" t="s">
        <v>4035</v>
      </c>
      <c r="R3250" s="107" t="s">
        <v>282</v>
      </c>
    </row>
    <row r="3251" spans="2:18" ht="20.100000000000001" customHeight="1" x14ac:dyDescent="0.4">
      <c r="B3251" s="105" t="str">
        <f t="shared" si="150"/>
        <v/>
      </c>
      <c r="C3251" s="105" t="str">
        <f t="shared" si="151"/>
        <v/>
      </c>
      <c r="D3251" s="105" t="str">
        <f t="shared" si="152"/>
        <v/>
      </c>
      <c r="E3251" s="106" t="s">
        <v>2406</v>
      </c>
      <c r="F3251" s="106" t="s">
        <v>2829</v>
      </c>
      <c r="G3251" s="106" t="s">
        <v>697</v>
      </c>
      <c r="H3251" s="106" t="s">
        <v>765</v>
      </c>
      <c r="I3251" s="106">
        <v>16</v>
      </c>
      <c r="J3251" s="106"/>
      <c r="K3251" s="106"/>
      <c r="L3251" s="106" t="s">
        <v>1027</v>
      </c>
      <c r="M3251" s="106" t="s">
        <v>3522</v>
      </c>
      <c r="N3251" s="106">
        <v>0.53</v>
      </c>
      <c r="O3251" s="106">
        <v>1.4</v>
      </c>
      <c r="P3251" s="106" t="s">
        <v>714</v>
      </c>
      <c r="Q3251" s="107" t="s">
        <v>4036</v>
      </c>
      <c r="R3251" s="107" t="s">
        <v>282</v>
      </c>
    </row>
    <row r="3252" spans="2:18" ht="20.100000000000001" customHeight="1" x14ac:dyDescent="0.4">
      <c r="B3252" s="105" t="str">
        <f t="shared" si="150"/>
        <v/>
      </c>
      <c r="C3252" s="105" t="str">
        <f t="shared" si="151"/>
        <v/>
      </c>
      <c r="D3252" s="105" t="str">
        <f t="shared" si="152"/>
        <v/>
      </c>
      <c r="E3252" s="106" t="s">
        <v>2406</v>
      </c>
      <c r="F3252" s="106" t="s">
        <v>2829</v>
      </c>
      <c r="G3252" s="106" t="s">
        <v>697</v>
      </c>
      <c r="H3252" s="106" t="s">
        <v>765</v>
      </c>
      <c r="I3252" s="106">
        <v>16</v>
      </c>
      <c r="J3252" s="106"/>
      <c r="K3252" s="106"/>
      <c r="L3252" s="106" t="s">
        <v>1389</v>
      </c>
      <c r="M3252" s="106" t="s">
        <v>3522</v>
      </c>
      <c r="N3252" s="106">
        <v>0.53</v>
      </c>
      <c r="O3252" s="106">
        <v>1.4</v>
      </c>
      <c r="P3252" s="106" t="s">
        <v>714</v>
      </c>
      <c r="Q3252" s="107" t="s">
        <v>4037</v>
      </c>
      <c r="R3252" s="107" t="s">
        <v>282</v>
      </c>
    </row>
    <row r="3253" spans="2:18" ht="20.100000000000001" customHeight="1" x14ac:dyDescent="0.4">
      <c r="B3253" s="105" t="str">
        <f t="shared" si="150"/>
        <v/>
      </c>
      <c r="C3253" s="105" t="str">
        <f t="shared" si="151"/>
        <v/>
      </c>
      <c r="D3253" s="105" t="str">
        <f t="shared" si="152"/>
        <v/>
      </c>
      <c r="E3253" s="106" t="s">
        <v>2406</v>
      </c>
      <c r="F3253" s="106" t="s">
        <v>2829</v>
      </c>
      <c r="G3253" s="106" t="s">
        <v>697</v>
      </c>
      <c r="H3253" s="106" t="s">
        <v>1248</v>
      </c>
      <c r="I3253" s="106">
        <v>16</v>
      </c>
      <c r="J3253" s="106"/>
      <c r="K3253" s="106"/>
      <c r="L3253" s="106" t="s">
        <v>1389</v>
      </c>
      <c r="M3253" s="106" t="s">
        <v>3522</v>
      </c>
      <c r="N3253" s="106">
        <v>0.52</v>
      </c>
      <c r="O3253" s="106">
        <v>1.4</v>
      </c>
      <c r="P3253" s="106" t="s">
        <v>714</v>
      </c>
      <c r="Q3253" s="107" t="s">
        <v>4038</v>
      </c>
      <c r="R3253" s="107" t="s">
        <v>282</v>
      </c>
    </row>
    <row r="3254" spans="2:18" ht="20.100000000000001" customHeight="1" x14ac:dyDescent="0.4">
      <c r="B3254" s="105" t="str">
        <f t="shared" si="150"/>
        <v/>
      </c>
      <c r="C3254" s="105" t="str">
        <f t="shared" si="151"/>
        <v/>
      </c>
      <c r="D3254" s="105" t="str">
        <f t="shared" si="152"/>
        <v/>
      </c>
      <c r="E3254" s="106" t="s">
        <v>2406</v>
      </c>
      <c r="F3254" s="106" t="s">
        <v>2829</v>
      </c>
      <c r="G3254" s="106" t="s">
        <v>710</v>
      </c>
      <c r="H3254" s="106" t="s">
        <v>729</v>
      </c>
      <c r="I3254" s="106">
        <v>16</v>
      </c>
      <c r="J3254" s="106"/>
      <c r="K3254" s="106"/>
      <c r="L3254" s="106" t="s">
        <v>711</v>
      </c>
      <c r="M3254" s="106" t="s">
        <v>3522</v>
      </c>
      <c r="N3254" s="106">
        <v>0.54</v>
      </c>
      <c r="O3254" s="106">
        <v>1.4</v>
      </c>
      <c r="P3254" s="106" t="s">
        <v>714</v>
      </c>
      <c r="Q3254" s="107" t="s">
        <v>4039</v>
      </c>
      <c r="R3254" s="107" t="s">
        <v>282</v>
      </c>
    </row>
    <row r="3255" spans="2:18" ht="20.100000000000001" customHeight="1" x14ac:dyDescent="0.4">
      <c r="B3255" s="105" t="str">
        <f t="shared" si="150"/>
        <v/>
      </c>
      <c r="C3255" s="105" t="str">
        <f t="shared" si="151"/>
        <v/>
      </c>
      <c r="D3255" s="105" t="str">
        <f t="shared" si="152"/>
        <v/>
      </c>
      <c r="E3255" s="106" t="s">
        <v>2406</v>
      </c>
      <c r="F3255" s="106" t="s">
        <v>2829</v>
      </c>
      <c r="G3255" s="106" t="s">
        <v>710</v>
      </c>
      <c r="H3255" s="106" t="s">
        <v>733</v>
      </c>
      <c r="I3255" s="106">
        <v>16</v>
      </c>
      <c r="J3255" s="106"/>
      <c r="K3255" s="106"/>
      <c r="L3255" s="106" t="s">
        <v>711</v>
      </c>
      <c r="M3255" s="106" t="s">
        <v>3522</v>
      </c>
      <c r="N3255" s="106">
        <v>0.53</v>
      </c>
      <c r="O3255" s="106">
        <v>1.4</v>
      </c>
      <c r="P3255" s="106" t="s">
        <v>714</v>
      </c>
      <c r="Q3255" s="107" t="s">
        <v>4040</v>
      </c>
      <c r="R3255" s="107" t="s">
        <v>282</v>
      </c>
    </row>
    <row r="3256" spans="2:18" ht="20.100000000000001" customHeight="1" x14ac:dyDescent="0.4">
      <c r="B3256" s="105" t="str">
        <f t="shared" si="150"/>
        <v/>
      </c>
      <c r="C3256" s="105" t="str">
        <f t="shared" si="151"/>
        <v/>
      </c>
      <c r="D3256" s="105" t="str">
        <f t="shared" si="152"/>
        <v/>
      </c>
      <c r="E3256" s="106" t="s">
        <v>2406</v>
      </c>
      <c r="F3256" s="106" t="s">
        <v>2829</v>
      </c>
      <c r="G3256" s="106" t="s">
        <v>710</v>
      </c>
      <c r="H3256" s="106" t="s">
        <v>765</v>
      </c>
      <c r="I3256" s="106">
        <v>16</v>
      </c>
      <c r="J3256" s="106"/>
      <c r="K3256" s="106"/>
      <c r="L3256" s="106" t="s">
        <v>711</v>
      </c>
      <c r="M3256" s="106" t="s">
        <v>3522</v>
      </c>
      <c r="N3256" s="106">
        <v>0.53</v>
      </c>
      <c r="O3256" s="106">
        <v>1.4</v>
      </c>
      <c r="P3256" s="106" t="s">
        <v>714</v>
      </c>
      <c r="Q3256" s="107" t="s">
        <v>4041</v>
      </c>
      <c r="R3256" s="107" t="s">
        <v>282</v>
      </c>
    </row>
    <row r="3257" spans="2:18" ht="20.100000000000001" customHeight="1" x14ac:dyDescent="0.4">
      <c r="B3257" s="105" t="str">
        <f t="shared" si="150"/>
        <v/>
      </c>
      <c r="C3257" s="105" t="str">
        <f t="shared" si="151"/>
        <v/>
      </c>
      <c r="D3257" s="105" t="str">
        <f t="shared" si="152"/>
        <v/>
      </c>
      <c r="E3257" s="106" t="s">
        <v>2406</v>
      </c>
      <c r="F3257" s="106" t="s">
        <v>2829</v>
      </c>
      <c r="G3257" s="106" t="s">
        <v>710</v>
      </c>
      <c r="H3257" s="106" t="s">
        <v>765</v>
      </c>
      <c r="I3257" s="106">
        <v>16</v>
      </c>
      <c r="J3257" s="106"/>
      <c r="K3257" s="106"/>
      <c r="L3257" s="106" t="s">
        <v>1098</v>
      </c>
      <c r="M3257" s="106" t="s">
        <v>3522</v>
      </c>
      <c r="N3257" s="106">
        <v>0.53</v>
      </c>
      <c r="O3257" s="106">
        <v>1.4</v>
      </c>
      <c r="P3257" s="106" t="s">
        <v>714</v>
      </c>
      <c r="Q3257" s="107" t="s">
        <v>4042</v>
      </c>
      <c r="R3257" s="107" t="s">
        <v>282</v>
      </c>
    </row>
    <row r="3258" spans="2:18" ht="20.100000000000001" customHeight="1" x14ac:dyDescent="0.4">
      <c r="B3258" s="105" t="str">
        <f t="shared" si="150"/>
        <v/>
      </c>
      <c r="C3258" s="105" t="str">
        <f t="shared" si="151"/>
        <v/>
      </c>
      <c r="D3258" s="105" t="str">
        <f t="shared" si="152"/>
        <v/>
      </c>
      <c r="E3258" s="106" t="s">
        <v>2406</v>
      </c>
      <c r="F3258" s="106" t="s">
        <v>2829</v>
      </c>
      <c r="G3258" s="106" t="s">
        <v>710</v>
      </c>
      <c r="H3258" s="106" t="s">
        <v>1248</v>
      </c>
      <c r="I3258" s="106">
        <v>16</v>
      </c>
      <c r="J3258" s="106"/>
      <c r="K3258" s="106"/>
      <c r="L3258" s="106" t="s">
        <v>1098</v>
      </c>
      <c r="M3258" s="106" t="s">
        <v>3522</v>
      </c>
      <c r="N3258" s="106">
        <v>0.52</v>
      </c>
      <c r="O3258" s="106">
        <v>1.4</v>
      </c>
      <c r="P3258" s="106" t="s">
        <v>714</v>
      </c>
      <c r="Q3258" s="107" t="s">
        <v>4043</v>
      </c>
      <c r="R3258" s="107" t="s">
        <v>282</v>
      </c>
    </row>
    <row r="3259" spans="2:18" ht="20.100000000000001" customHeight="1" x14ac:dyDescent="0.4">
      <c r="B3259" s="105" t="str">
        <f t="shared" si="150"/>
        <v/>
      </c>
      <c r="C3259" s="105" t="str">
        <f t="shared" si="151"/>
        <v/>
      </c>
      <c r="D3259" s="105" t="str">
        <f t="shared" si="152"/>
        <v/>
      </c>
      <c r="E3259" s="106" t="s">
        <v>2406</v>
      </c>
      <c r="F3259" s="106" t="s">
        <v>2829</v>
      </c>
      <c r="G3259" s="106" t="s">
        <v>721</v>
      </c>
      <c r="H3259" s="106" t="s">
        <v>729</v>
      </c>
      <c r="I3259" s="106">
        <v>16</v>
      </c>
      <c r="J3259" s="106"/>
      <c r="K3259" s="106"/>
      <c r="L3259" s="106" t="s">
        <v>722</v>
      </c>
      <c r="M3259" s="106" t="s">
        <v>3522</v>
      </c>
      <c r="N3259" s="106">
        <v>0.54</v>
      </c>
      <c r="O3259" s="106">
        <v>1.4</v>
      </c>
      <c r="P3259" s="106" t="s">
        <v>714</v>
      </c>
      <c r="Q3259" s="107" t="s">
        <v>4044</v>
      </c>
      <c r="R3259" s="107" t="s">
        <v>282</v>
      </c>
    </row>
    <row r="3260" spans="2:18" ht="20.100000000000001" customHeight="1" x14ac:dyDescent="0.4">
      <c r="B3260" s="105" t="str">
        <f t="shared" si="150"/>
        <v/>
      </c>
      <c r="C3260" s="105" t="str">
        <f t="shared" si="151"/>
        <v/>
      </c>
      <c r="D3260" s="105" t="str">
        <f t="shared" si="152"/>
        <v/>
      </c>
      <c r="E3260" s="106" t="s">
        <v>2406</v>
      </c>
      <c r="F3260" s="106" t="s">
        <v>2829</v>
      </c>
      <c r="G3260" s="106" t="s">
        <v>721</v>
      </c>
      <c r="H3260" s="106" t="s">
        <v>733</v>
      </c>
      <c r="I3260" s="106">
        <v>16</v>
      </c>
      <c r="J3260" s="106"/>
      <c r="K3260" s="106"/>
      <c r="L3260" s="106" t="s">
        <v>722</v>
      </c>
      <c r="M3260" s="106" t="s">
        <v>3522</v>
      </c>
      <c r="N3260" s="106">
        <v>0.53</v>
      </c>
      <c r="O3260" s="106">
        <v>1.4</v>
      </c>
      <c r="P3260" s="106" t="s">
        <v>714</v>
      </c>
      <c r="Q3260" s="107" t="s">
        <v>4045</v>
      </c>
      <c r="R3260" s="107" t="s">
        <v>282</v>
      </c>
    </row>
    <row r="3261" spans="2:18" ht="20.100000000000001" customHeight="1" x14ac:dyDescent="0.4">
      <c r="B3261" s="105" t="str">
        <f t="shared" si="150"/>
        <v/>
      </c>
      <c r="C3261" s="105" t="str">
        <f t="shared" si="151"/>
        <v/>
      </c>
      <c r="D3261" s="105" t="str">
        <f t="shared" si="152"/>
        <v/>
      </c>
      <c r="E3261" s="106" t="s">
        <v>2406</v>
      </c>
      <c r="F3261" s="106" t="s">
        <v>2829</v>
      </c>
      <c r="G3261" s="106" t="s">
        <v>721</v>
      </c>
      <c r="H3261" s="106" t="s">
        <v>765</v>
      </c>
      <c r="I3261" s="106">
        <v>16</v>
      </c>
      <c r="J3261" s="106"/>
      <c r="K3261" s="106"/>
      <c r="L3261" s="106" t="s">
        <v>722</v>
      </c>
      <c r="M3261" s="106" t="s">
        <v>3522</v>
      </c>
      <c r="N3261" s="106">
        <v>0.53</v>
      </c>
      <c r="O3261" s="106">
        <v>1.4</v>
      </c>
      <c r="P3261" s="106" t="s">
        <v>714</v>
      </c>
      <c r="Q3261" s="107" t="s">
        <v>4046</v>
      </c>
      <c r="R3261" s="107" t="s">
        <v>282</v>
      </c>
    </row>
    <row r="3262" spans="2:18" ht="20.100000000000001" customHeight="1" x14ac:dyDescent="0.4">
      <c r="B3262" s="105" t="str">
        <f t="shared" si="150"/>
        <v/>
      </c>
      <c r="C3262" s="105" t="str">
        <f t="shared" si="151"/>
        <v/>
      </c>
      <c r="D3262" s="105" t="str">
        <f t="shared" si="152"/>
        <v/>
      </c>
      <c r="E3262" s="106" t="s">
        <v>2406</v>
      </c>
      <c r="F3262" s="106" t="s">
        <v>2829</v>
      </c>
      <c r="G3262" s="106" t="s">
        <v>773</v>
      </c>
      <c r="H3262" s="106" t="s">
        <v>729</v>
      </c>
      <c r="I3262" s="106">
        <v>16</v>
      </c>
      <c r="J3262" s="106"/>
      <c r="K3262" s="106"/>
      <c r="L3262" s="106" t="s">
        <v>774</v>
      </c>
      <c r="M3262" s="106" t="s">
        <v>3522</v>
      </c>
      <c r="N3262" s="106">
        <v>0.54</v>
      </c>
      <c r="O3262" s="106">
        <v>1.4</v>
      </c>
      <c r="P3262" s="106" t="s">
        <v>714</v>
      </c>
      <c r="Q3262" s="107" t="s">
        <v>4047</v>
      </c>
      <c r="R3262" s="107" t="s">
        <v>282</v>
      </c>
    </row>
    <row r="3263" spans="2:18" ht="20.100000000000001" customHeight="1" x14ac:dyDescent="0.4">
      <c r="B3263" s="105" t="str">
        <f t="shared" si="150"/>
        <v/>
      </c>
      <c r="C3263" s="105" t="str">
        <f t="shared" si="151"/>
        <v/>
      </c>
      <c r="D3263" s="105" t="str">
        <f t="shared" si="152"/>
        <v/>
      </c>
      <c r="E3263" s="106" t="s">
        <v>2406</v>
      </c>
      <c r="F3263" s="106" t="s">
        <v>2829</v>
      </c>
      <c r="G3263" s="106" t="s">
        <v>773</v>
      </c>
      <c r="H3263" s="106" t="s">
        <v>733</v>
      </c>
      <c r="I3263" s="106">
        <v>16</v>
      </c>
      <c r="J3263" s="106"/>
      <c r="K3263" s="106"/>
      <c r="L3263" s="106" t="s">
        <v>774</v>
      </c>
      <c r="M3263" s="106" t="s">
        <v>3522</v>
      </c>
      <c r="N3263" s="106">
        <v>0.53</v>
      </c>
      <c r="O3263" s="106">
        <v>1.4</v>
      </c>
      <c r="P3263" s="106" t="s">
        <v>714</v>
      </c>
      <c r="Q3263" s="107" t="s">
        <v>4048</v>
      </c>
      <c r="R3263" s="107" t="s">
        <v>282</v>
      </c>
    </row>
    <row r="3264" spans="2:18" ht="20.100000000000001" customHeight="1" x14ac:dyDescent="0.4">
      <c r="B3264" s="105" t="str">
        <f t="shared" si="150"/>
        <v/>
      </c>
      <c r="C3264" s="105" t="str">
        <f t="shared" si="151"/>
        <v/>
      </c>
      <c r="D3264" s="105" t="str">
        <f t="shared" si="152"/>
        <v/>
      </c>
      <c r="E3264" s="106" t="s">
        <v>2406</v>
      </c>
      <c r="F3264" s="106" t="s">
        <v>2829</v>
      </c>
      <c r="G3264" s="106" t="s">
        <v>773</v>
      </c>
      <c r="H3264" s="106" t="s">
        <v>765</v>
      </c>
      <c r="I3264" s="106">
        <v>16</v>
      </c>
      <c r="J3264" s="106"/>
      <c r="K3264" s="106"/>
      <c r="L3264" s="106" t="s">
        <v>774</v>
      </c>
      <c r="M3264" s="106" t="s">
        <v>3522</v>
      </c>
      <c r="N3264" s="106">
        <v>0.52</v>
      </c>
      <c r="O3264" s="106">
        <v>1.4</v>
      </c>
      <c r="P3264" s="106" t="s">
        <v>714</v>
      </c>
      <c r="Q3264" s="107" t="s">
        <v>4049</v>
      </c>
      <c r="R3264" s="107" t="s">
        <v>282</v>
      </c>
    </row>
    <row r="3265" spans="2:18" ht="20.100000000000001" customHeight="1" x14ac:dyDescent="0.4">
      <c r="B3265" s="105" t="str">
        <f t="shared" si="150"/>
        <v/>
      </c>
      <c r="C3265" s="105" t="str">
        <f t="shared" si="151"/>
        <v/>
      </c>
      <c r="D3265" s="105" t="str">
        <f t="shared" si="152"/>
        <v/>
      </c>
      <c r="E3265" s="106" t="s">
        <v>2406</v>
      </c>
      <c r="F3265" s="106" t="s">
        <v>2829</v>
      </c>
      <c r="G3265" s="106" t="s">
        <v>773</v>
      </c>
      <c r="H3265" s="106" t="s">
        <v>1248</v>
      </c>
      <c r="I3265" s="106">
        <v>16</v>
      </c>
      <c r="J3265" s="106"/>
      <c r="K3265" s="106"/>
      <c r="L3265" s="106" t="s">
        <v>774</v>
      </c>
      <c r="M3265" s="106" t="s">
        <v>3522</v>
      </c>
      <c r="N3265" s="106">
        <v>0.52</v>
      </c>
      <c r="O3265" s="106">
        <v>1.4</v>
      </c>
      <c r="P3265" s="106" t="s">
        <v>714</v>
      </c>
      <c r="Q3265" s="107" t="s">
        <v>4050</v>
      </c>
      <c r="R3265" s="107" t="s">
        <v>282</v>
      </c>
    </row>
    <row r="3266" spans="2:18" ht="20.100000000000001" customHeight="1" x14ac:dyDescent="0.4">
      <c r="B3266" s="105" t="str">
        <f t="shared" si="150"/>
        <v/>
      </c>
      <c r="C3266" s="105" t="str">
        <f t="shared" si="151"/>
        <v/>
      </c>
      <c r="D3266" s="105" t="str">
        <f t="shared" si="152"/>
        <v/>
      </c>
      <c r="E3266" s="106" t="s">
        <v>2406</v>
      </c>
      <c r="F3266" s="106" t="s">
        <v>2829</v>
      </c>
      <c r="G3266" s="106" t="s">
        <v>773</v>
      </c>
      <c r="H3266" s="106" t="s">
        <v>729</v>
      </c>
      <c r="I3266" s="106">
        <v>16</v>
      </c>
      <c r="J3266" s="106"/>
      <c r="K3266" s="106"/>
      <c r="L3266" s="106" t="s">
        <v>1266</v>
      </c>
      <c r="M3266" s="106" t="s">
        <v>3522</v>
      </c>
      <c r="N3266" s="106">
        <v>0.54</v>
      </c>
      <c r="O3266" s="106">
        <v>1.4</v>
      </c>
      <c r="P3266" s="106" t="s">
        <v>714</v>
      </c>
      <c r="Q3266" s="107" t="s">
        <v>4051</v>
      </c>
      <c r="R3266" s="107" t="s">
        <v>282</v>
      </c>
    </row>
    <row r="3267" spans="2:18" ht="20.100000000000001" customHeight="1" x14ac:dyDescent="0.4">
      <c r="B3267" s="105" t="str">
        <f t="shared" si="150"/>
        <v/>
      </c>
      <c r="C3267" s="105" t="str">
        <f t="shared" si="151"/>
        <v/>
      </c>
      <c r="D3267" s="105" t="str">
        <f t="shared" si="152"/>
        <v/>
      </c>
      <c r="E3267" s="106" t="s">
        <v>2406</v>
      </c>
      <c r="F3267" s="106" t="s">
        <v>2829</v>
      </c>
      <c r="G3267" s="106" t="s">
        <v>773</v>
      </c>
      <c r="H3267" s="106" t="s">
        <v>733</v>
      </c>
      <c r="I3267" s="106">
        <v>16</v>
      </c>
      <c r="J3267" s="106"/>
      <c r="K3267" s="106"/>
      <c r="L3267" s="106" t="s">
        <v>1266</v>
      </c>
      <c r="M3267" s="106" t="s">
        <v>3522</v>
      </c>
      <c r="N3267" s="106">
        <v>0.53</v>
      </c>
      <c r="O3267" s="106">
        <v>1.4</v>
      </c>
      <c r="P3267" s="106" t="s">
        <v>714</v>
      </c>
      <c r="Q3267" s="107" t="s">
        <v>4052</v>
      </c>
      <c r="R3267" s="107" t="s">
        <v>282</v>
      </c>
    </row>
    <row r="3268" spans="2:18" ht="20.100000000000001" customHeight="1" x14ac:dyDescent="0.4">
      <c r="B3268" s="105" t="str">
        <f t="shared" si="150"/>
        <v/>
      </c>
      <c r="C3268" s="105" t="str">
        <f t="shared" si="151"/>
        <v/>
      </c>
      <c r="D3268" s="105" t="str">
        <f t="shared" si="152"/>
        <v/>
      </c>
      <c r="E3268" s="106" t="s">
        <v>2406</v>
      </c>
      <c r="F3268" s="106" t="s">
        <v>2829</v>
      </c>
      <c r="G3268" s="106" t="s">
        <v>773</v>
      </c>
      <c r="H3268" s="106" t="s">
        <v>765</v>
      </c>
      <c r="I3268" s="106">
        <v>16</v>
      </c>
      <c r="J3268" s="106"/>
      <c r="K3268" s="106"/>
      <c r="L3268" s="106" t="s">
        <v>1266</v>
      </c>
      <c r="M3268" s="106" t="s">
        <v>3522</v>
      </c>
      <c r="N3268" s="106">
        <v>0.52</v>
      </c>
      <c r="O3268" s="106">
        <v>1.4</v>
      </c>
      <c r="P3268" s="106" t="s">
        <v>714</v>
      </c>
      <c r="Q3268" s="107" t="s">
        <v>4053</v>
      </c>
      <c r="R3268" s="107" t="s">
        <v>282</v>
      </c>
    </row>
    <row r="3269" spans="2:18" ht="20.100000000000001" customHeight="1" x14ac:dyDescent="0.4">
      <c r="B3269" s="105" t="str">
        <f t="shared" si="150"/>
        <v/>
      </c>
      <c r="C3269" s="105" t="str">
        <f t="shared" si="151"/>
        <v/>
      </c>
      <c r="D3269" s="105" t="str">
        <f t="shared" si="152"/>
        <v/>
      </c>
      <c r="E3269" s="106" t="s">
        <v>2406</v>
      </c>
      <c r="F3269" s="106" t="s">
        <v>2829</v>
      </c>
      <c r="G3269" s="106" t="s">
        <v>773</v>
      </c>
      <c r="H3269" s="106" t="s">
        <v>1248</v>
      </c>
      <c r="I3269" s="106">
        <v>15</v>
      </c>
      <c r="J3269" s="106"/>
      <c r="K3269" s="106"/>
      <c r="L3269" s="106" t="s">
        <v>1266</v>
      </c>
      <c r="M3269" s="106" t="s">
        <v>3522</v>
      </c>
      <c r="N3269" s="106">
        <v>0.52</v>
      </c>
      <c r="O3269" s="106">
        <v>1.4</v>
      </c>
      <c r="P3269" s="106" t="s">
        <v>714</v>
      </c>
      <c r="Q3269" s="107" t="s">
        <v>4054</v>
      </c>
      <c r="R3269" s="107" t="s">
        <v>282</v>
      </c>
    </row>
    <row r="3270" spans="2:18" ht="20.100000000000001" customHeight="1" x14ac:dyDescent="0.4">
      <c r="B3270" s="105" t="str">
        <f t="shared" si="150"/>
        <v/>
      </c>
      <c r="C3270" s="105" t="str">
        <f t="shared" si="151"/>
        <v/>
      </c>
      <c r="D3270" s="105" t="str">
        <f t="shared" si="152"/>
        <v/>
      </c>
      <c r="E3270" s="106" t="s">
        <v>2406</v>
      </c>
      <c r="F3270" s="106" t="s">
        <v>2829</v>
      </c>
      <c r="G3270" s="106" t="s">
        <v>778</v>
      </c>
      <c r="H3270" s="106" t="s">
        <v>729</v>
      </c>
      <c r="I3270" s="106">
        <v>16</v>
      </c>
      <c r="J3270" s="106"/>
      <c r="K3270" s="106"/>
      <c r="L3270" s="106" t="s">
        <v>779</v>
      </c>
      <c r="M3270" s="106" t="s">
        <v>3522</v>
      </c>
      <c r="N3270" s="106">
        <v>0.54</v>
      </c>
      <c r="O3270" s="106">
        <v>1.4</v>
      </c>
      <c r="P3270" s="106" t="s">
        <v>714</v>
      </c>
      <c r="Q3270" s="107" t="s">
        <v>4055</v>
      </c>
      <c r="R3270" s="107" t="s">
        <v>282</v>
      </c>
    </row>
    <row r="3271" spans="2:18" ht="20.100000000000001" customHeight="1" x14ac:dyDescent="0.4">
      <c r="B3271" s="105" t="str">
        <f t="shared" si="150"/>
        <v/>
      </c>
      <c r="C3271" s="105" t="str">
        <f t="shared" si="151"/>
        <v/>
      </c>
      <c r="D3271" s="105" t="str">
        <f t="shared" si="152"/>
        <v/>
      </c>
      <c r="E3271" s="106" t="s">
        <v>2406</v>
      </c>
      <c r="F3271" s="106" t="s">
        <v>2829</v>
      </c>
      <c r="G3271" s="106" t="s">
        <v>778</v>
      </c>
      <c r="H3271" s="106" t="s">
        <v>733</v>
      </c>
      <c r="I3271" s="106">
        <v>16</v>
      </c>
      <c r="J3271" s="106"/>
      <c r="K3271" s="106"/>
      <c r="L3271" s="106" t="s">
        <v>779</v>
      </c>
      <c r="M3271" s="106" t="s">
        <v>3522</v>
      </c>
      <c r="N3271" s="106">
        <v>0.53</v>
      </c>
      <c r="O3271" s="106">
        <v>1.4</v>
      </c>
      <c r="P3271" s="106" t="s">
        <v>714</v>
      </c>
      <c r="Q3271" s="107" t="s">
        <v>4056</v>
      </c>
      <c r="R3271" s="107" t="s">
        <v>282</v>
      </c>
    </row>
    <row r="3272" spans="2:18" ht="20.100000000000001" customHeight="1" x14ac:dyDescent="0.4">
      <c r="B3272" s="105" t="str">
        <f t="shared" si="150"/>
        <v/>
      </c>
      <c r="C3272" s="105" t="str">
        <f t="shared" si="151"/>
        <v/>
      </c>
      <c r="D3272" s="105" t="str">
        <f t="shared" si="152"/>
        <v/>
      </c>
      <c r="E3272" s="106" t="s">
        <v>2406</v>
      </c>
      <c r="F3272" s="106" t="s">
        <v>2829</v>
      </c>
      <c r="G3272" s="106" t="s">
        <v>778</v>
      </c>
      <c r="H3272" s="106" t="s">
        <v>765</v>
      </c>
      <c r="I3272" s="106">
        <v>16</v>
      </c>
      <c r="J3272" s="106"/>
      <c r="K3272" s="106"/>
      <c r="L3272" s="106" t="s">
        <v>779</v>
      </c>
      <c r="M3272" s="106" t="s">
        <v>3522</v>
      </c>
      <c r="N3272" s="106">
        <v>0.52</v>
      </c>
      <c r="O3272" s="106">
        <v>1.4</v>
      </c>
      <c r="P3272" s="106" t="s">
        <v>714</v>
      </c>
      <c r="Q3272" s="107" t="s">
        <v>4057</v>
      </c>
      <c r="R3272" s="107" t="s">
        <v>282</v>
      </c>
    </row>
    <row r="3273" spans="2:18" ht="20.100000000000001" customHeight="1" x14ac:dyDescent="0.4">
      <c r="B3273" s="105" t="str">
        <f t="shared" si="150"/>
        <v/>
      </c>
      <c r="C3273" s="105" t="str">
        <f t="shared" si="151"/>
        <v/>
      </c>
      <c r="D3273" s="105" t="str">
        <f t="shared" si="152"/>
        <v/>
      </c>
      <c r="E3273" s="106" t="s">
        <v>2406</v>
      </c>
      <c r="F3273" s="106" t="s">
        <v>2829</v>
      </c>
      <c r="G3273" s="106" t="s">
        <v>778</v>
      </c>
      <c r="H3273" s="106" t="s">
        <v>1248</v>
      </c>
      <c r="I3273" s="106">
        <v>16</v>
      </c>
      <c r="J3273" s="106"/>
      <c r="K3273" s="106"/>
      <c r="L3273" s="106" t="s">
        <v>779</v>
      </c>
      <c r="M3273" s="106" t="s">
        <v>3522</v>
      </c>
      <c r="N3273" s="106">
        <v>0.52</v>
      </c>
      <c r="O3273" s="106">
        <v>1.4</v>
      </c>
      <c r="P3273" s="106" t="s">
        <v>714</v>
      </c>
      <c r="Q3273" s="107" t="s">
        <v>4058</v>
      </c>
      <c r="R3273" s="107" t="s">
        <v>282</v>
      </c>
    </row>
    <row r="3274" spans="2:18" ht="20.100000000000001" customHeight="1" x14ac:dyDescent="0.4">
      <c r="B3274" s="105" t="str">
        <f t="shared" si="150"/>
        <v/>
      </c>
      <c r="C3274" s="105" t="str">
        <f t="shared" si="151"/>
        <v/>
      </c>
      <c r="D3274" s="105" t="str">
        <f t="shared" si="152"/>
        <v/>
      </c>
      <c r="E3274" s="106" t="s">
        <v>2406</v>
      </c>
      <c r="F3274" s="106" t="s">
        <v>2829</v>
      </c>
      <c r="G3274" s="106" t="s">
        <v>778</v>
      </c>
      <c r="H3274" s="106" t="s">
        <v>729</v>
      </c>
      <c r="I3274" s="106">
        <v>16</v>
      </c>
      <c r="J3274" s="106"/>
      <c r="K3274" s="106"/>
      <c r="L3274" s="106" t="s">
        <v>1269</v>
      </c>
      <c r="M3274" s="106" t="s">
        <v>3522</v>
      </c>
      <c r="N3274" s="106">
        <v>0.54</v>
      </c>
      <c r="O3274" s="106">
        <v>1.4</v>
      </c>
      <c r="P3274" s="106" t="s">
        <v>714</v>
      </c>
      <c r="Q3274" s="107" t="s">
        <v>4059</v>
      </c>
      <c r="R3274" s="107" t="s">
        <v>282</v>
      </c>
    </row>
    <row r="3275" spans="2:18" ht="20.100000000000001" customHeight="1" x14ac:dyDescent="0.4">
      <c r="B3275" s="105" t="str">
        <f t="shared" si="150"/>
        <v/>
      </c>
      <c r="C3275" s="105" t="str">
        <f t="shared" si="151"/>
        <v/>
      </c>
      <c r="D3275" s="105" t="str">
        <f t="shared" si="152"/>
        <v/>
      </c>
      <c r="E3275" s="106" t="s">
        <v>2406</v>
      </c>
      <c r="F3275" s="106" t="s">
        <v>2829</v>
      </c>
      <c r="G3275" s="106" t="s">
        <v>778</v>
      </c>
      <c r="H3275" s="106" t="s">
        <v>733</v>
      </c>
      <c r="I3275" s="106">
        <v>16</v>
      </c>
      <c r="J3275" s="106"/>
      <c r="K3275" s="106"/>
      <c r="L3275" s="106" t="s">
        <v>1269</v>
      </c>
      <c r="M3275" s="106" t="s">
        <v>3522</v>
      </c>
      <c r="N3275" s="106">
        <v>0.53</v>
      </c>
      <c r="O3275" s="106">
        <v>1.4</v>
      </c>
      <c r="P3275" s="106" t="s">
        <v>714</v>
      </c>
      <c r="Q3275" s="107" t="s">
        <v>4060</v>
      </c>
      <c r="R3275" s="107" t="s">
        <v>282</v>
      </c>
    </row>
    <row r="3276" spans="2:18" ht="20.100000000000001" customHeight="1" x14ac:dyDescent="0.4">
      <c r="B3276" s="105" t="str">
        <f t="shared" si="150"/>
        <v/>
      </c>
      <c r="C3276" s="105" t="str">
        <f t="shared" si="151"/>
        <v/>
      </c>
      <c r="D3276" s="105" t="str">
        <f t="shared" si="152"/>
        <v/>
      </c>
      <c r="E3276" s="106" t="s">
        <v>2406</v>
      </c>
      <c r="F3276" s="106" t="s">
        <v>2829</v>
      </c>
      <c r="G3276" s="106" t="s">
        <v>778</v>
      </c>
      <c r="H3276" s="106" t="s">
        <v>765</v>
      </c>
      <c r="I3276" s="106">
        <v>16</v>
      </c>
      <c r="J3276" s="106"/>
      <c r="K3276" s="106"/>
      <c r="L3276" s="106" t="s">
        <v>1269</v>
      </c>
      <c r="M3276" s="106" t="s">
        <v>3522</v>
      </c>
      <c r="N3276" s="106">
        <v>0.52</v>
      </c>
      <c r="O3276" s="106">
        <v>1.4</v>
      </c>
      <c r="P3276" s="106" t="s">
        <v>714</v>
      </c>
      <c r="Q3276" s="107" t="s">
        <v>4061</v>
      </c>
      <c r="R3276" s="107" t="s">
        <v>282</v>
      </c>
    </row>
    <row r="3277" spans="2:18" ht="20.100000000000001" customHeight="1" x14ac:dyDescent="0.4">
      <c r="B3277" s="105" t="str">
        <f t="shared" si="150"/>
        <v/>
      </c>
      <c r="C3277" s="105" t="str">
        <f t="shared" si="151"/>
        <v/>
      </c>
      <c r="D3277" s="105" t="str">
        <f t="shared" si="152"/>
        <v/>
      </c>
      <c r="E3277" s="106" t="s">
        <v>2406</v>
      </c>
      <c r="F3277" s="106" t="s">
        <v>2829</v>
      </c>
      <c r="G3277" s="106" t="s">
        <v>778</v>
      </c>
      <c r="H3277" s="106" t="s">
        <v>1248</v>
      </c>
      <c r="I3277" s="106">
        <v>15</v>
      </c>
      <c r="J3277" s="106"/>
      <c r="K3277" s="106"/>
      <c r="L3277" s="106" t="s">
        <v>1269</v>
      </c>
      <c r="M3277" s="106" t="s">
        <v>3522</v>
      </c>
      <c r="N3277" s="106">
        <v>0.52</v>
      </c>
      <c r="O3277" s="106">
        <v>1.4</v>
      </c>
      <c r="P3277" s="106" t="s">
        <v>714</v>
      </c>
      <c r="Q3277" s="107" t="s">
        <v>4062</v>
      </c>
      <c r="R3277" s="107" t="s">
        <v>282</v>
      </c>
    </row>
    <row r="3278" spans="2:18" ht="20.100000000000001" customHeight="1" x14ac:dyDescent="0.4">
      <c r="B3278" s="105" t="str">
        <f t="shared" si="150"/>
        <v/>
      </c>
      <c r="C3278" s="105" t="str">
        <f t="shared" si="151"/>
        <v/>
      </c>
      <c r="D3278" s="105" t="str">
        <f t="shared" si="152"/>
        <v/>
      </c>
      <c r="E3278" s="106" t="s">
        <v>2406</v>
      </c>
      <c r="F3278" s="106" t="s">
        <v>2829</v>
      </c>
      <c r="G3278" s="106" t="s">
        <v>782</v>
      </c>
      <c r="H3278" s="106" t="s">
        <v>729</v>
      </c>
      <c r="I3278" s="106">
        <v>16</v>
      </c>
      <c r="J3278" s="106"/>
      <c r="K3278" s="106"/>
      <c r="L3278" s="106" t="s">
        <v>783</v>
      </c>
      <c r="M3278" s="106" t="s">
        <v>3522</v>
      </c>
      <c r="N3278" s="106">
        <v>0.5</v>
      </c>
      <c r="O3278" s="106">
        <v>1.4</v>
      </c>
      <c r="P3278" s="106" t="s">
        <v>714</v>
      </c>
      <c r="Q3278" s="107" t="s">
        <v>4063</v>
      </c>
      <c r="R3278" s="107" t="s">
        <v>282</v>
      </c>
    </row>
    <row r="3279" spans="2:18" ht="20.100000000000001" customHeight="1" x14ac:dyDescent="0.4">
      <c r="B3279" s="105" t="str">
        <f t="shared" si="150"/>
        <v/>
      </c>
      <c r="C3279" s="105" t="str">
        <f t="shared" si="151"/>
        <v/>
      </c>
      <c r="D3279" s="105" t="str">
        <f t="shared" si="152"/>
        <v/>
      </c>
      <c r="E3279" s="106" t="s">
        <v>2406</v>
      </c>
      <c r="F3279" s="106" t="s">
        <v>2829</v>
      </c>
      <c r="G3279" s="106" t="s">
        <v>782</v>
      </c>
      <c r="H3279" s="106" t="s">
        <v>733</v>
      </c>
      <c r="I3279" s="106">
        <v>16</v>
      </c>
      <c r="J3279" s="106"/>
      <c r="K3279" s="106"/>
      <c r="L3279" s="106" t="s">
        <v>783</v>
      </c>
      <c r="M3279" s="106" t="s">
        <v>3522</v>
      </c>
      <c r="N3279" s="106">
        <v>0.49</v>
      </c>
      <c r="O3279" s="106">
        <v>1.4</v>
      </c>
      <c r="P3279" s="106" t="s">
        <v>714</v>
      </c>
      <c r="Q3279" s="107" t="s">
        <v>4064</v>
      </c>
      <c r="R3279" s="107" t="s">
        <v>282</v>
      </c>
    </row>
    <row r="3280" spans="2:18" ht="20.100000000000001" customHeight="1" x14ac:dyDescent="0.4">
      <c r="B3280" s="105" t="str">
        <f t="shared" ref="B3280:B3343" si="153">IF(OR($C$10="",$C$11=""),"",IFERROR(IF(AND($U$22&lt;&gt;R3280,$V$22&lt;&gt;R3280),"－",IF(AND(COUNTIF($C$10,"*樹脂スペーサー*")&gt;0,OR(M3280="空気",F3280="一般",F3280="一般ＰＧ")),"－",IF(AND($W$25&gt;0,$W$25&gt;=O3280),$U$25,IF(AND($W$26&gt;0,$W$26&gt;=O3280),$U$26,IF(AND($W$27&gt;0,$W$27&gt;=O3280),$U$27,IF(AND($W$28&gt;0,$W$28&gt;=O3280),$U$28,IF(AND($W$29&gt;0,$W$29&gt;=O3280),$U$29,IF(AND($W$30&gt;0,$W$30&gt;=O3280),$U$30,IF(AND($W$31&gt;0,$W$31&gt;=O3280),$U$31,"－"))))))))),"－"))</f>
        <v/>
      </c>
      <c r="C3280" s="105" t="str">
        <f t="shared" ref="C3280:C3343" si="154">IF(B3280="","",IF(B3280&lt;&gt;"－",VLOOKUP(B3280,$U$25:$V$31,2,FALSE),"－"))</f>
        <v/>
      </c>
      <c r="D3280" s="105" t="str">
        <f t="shared" ref="D3280:D3343" si="155">IF($H$9="","",IF($V$38&lt;&gt;"断熱等","－",IF(AND(COUNTIF($V$34,"*樹脂スペーサー*")&gt;0,OR(M3280="空気",F3280="一般",F3280="一般ＰＧ")),"－",IF(AND($V$35&lt;&gt;R3280,$W$35&lt;&gt;R3280),"－",IF(MID($H$9,10,1)="Z",IF(N3280&lt;=0.65,"○","－"),IF($V$36&gt;=O3280,"○","－"))))))</f>
        <v/>
      </c>
      <c r="E3280" s="106" t="s">
        <v>2406</v>
      </c>
      <c r="F3280" s="106" t="s">
        <v>2829</v>
      </c>
      <c r="G3280" s="106" t="s">
        <v>782</v>
      </c>
      <c r="H3280" s="106" t="s">
        <v>765</v>
      </c>
      <c r="I3280" s="106">
        <v>16</v>
      </c>
      <c r="J3280" s="106"/>
      <c r="K3280" s="106"/>
      <c r="L3280" s="106" t="s">
        <v>783</v>
      </c>
      <c r="M3280" s="106" t="s">
        <v>3522</v>
      </c>
      <c r="N3280" s="106">
        <v>0.49</v>
      </c>
      <c r="O3280" s="106">
        <v>1.4</v>
      </c>
      <c r="P3280" s="106" t="s">
        <v>714</v>
      </c>
      <c r="Q3280" s="107" t="s">
        <v>4065</v>
      </c>
      <c r="R3280" s="107" t="s">
        <v>282</v>
      </c>
    </row>
    <row r="3281" spans="2:18" ht="20.100000000000001" customHeight="1" x14ac:dyDescent="0.4">
      <c r="B3281" s="105" t="str">
        <f t="shared" si="153"/>
        <v/>
      </c>
      <c r="C3281" s="105" t="str">
        <f t="shared" si="154"/>
        <v/>
      </c>
      <c r="D3281" s="105" t="str">
        <f t="shared" si="155"/>
        <v/>
      </c>
      <c r="E3281" s="106" t="s">
        <v>2406</v>
      </c>
      <c r="F3281" s="106" t="s">
        <v>2829</v>
      </c>
      <c r="G3281" s="106" t="s">
        <v>782</v>
      </c>
      <c r="H3281" s="106" t="s">
        <v>1248</v>
      </c>
      <c r="I3281" s="106">
        <v>16</v>
      </c>
      <c r="J3281" s="106"/>
      <c r="K3281" s="106"/>
      <c r="L3281" s="106" t="s">
        <v>783</v>
      </c>
      <c r="M3281" s="106" t="s">
        <v>3522</v>
      </c>
      <c r="N3281" s="106">
        <v>0.48</v>
      </c>
      <c r="O3281" s="106">
        <v>1.4</v>
      </c>
      <c r="P3281" s="106" t="s">
        <v>714</v>
      </c>
      <c r="Q3281" s="107" t="s">
        <v>4066</v>
      </c>
      <c r="R3281" s="107" t="s">
        <v>282</v>
      </c>
    </row>
    <row r="3282" spans="2:18" ht="20.100000000000001" customHeight="1" x14ac:dyDescent="0.4">
      <c r="B3282" s="105" t="str">
        <f t="shared" si="153"/>
        <v/>
      </c>
      <c r="C3282" s="105" t="str">
        <f t="shared" si="154"/>
        <v/>
      </c>
      <c r="D3282" s="105" t="str">
        <f t="shared" si="155"/>
        <v/>
      </c>
      <c r="E3282" s="106" t="s">
        <v>2406</v>
      </c>
      <c r="F3282" s="106" t="s">
        <v>2407</v>
      </c>
      <c r="G3282" s="106" t="s">
        <v>697</v>
      </c>
      <c r="H3282" s="106" t="s">
        <v>707</v>
      </c>
      <c r="I3282" s="106">
        <v>16</v>
      </c>
      <c r="J3282" s="106"/>
      <c r="K3282" s="106"/>
      <c r="L3282" s="106" t="s">
        <v>706</v>
      </c>
      <c r="M3282" s="106" t="s">
        <v>3522</v>
      </c>
      <c r="N3282" s="106">
        <v>0.46</v>
      </c>
      <c r="O3282" s="106">
        <v>1.4</v>
      </c>
      <c r="P3282" s="106" t="s">
        <v>714</v>
      </c>
      <c r="Q3282" s="107" t="s">
        <v>4067</v>
      </c>
      <c r="R3282" s="107" t="s">
        <v>282</v>
      </c>
    </row>
    <row r="3283" spans="2:18" ht="20.100000000000001" customHeight="1" x14ac:dyDescent="0.4">
      <c r="B3283" s="105" t="str">
        <f t="shared" si="153"/>
        <v/>
      </c>
      <c r="C3283" s="105" t="str">
        <f t="shared" si="154"/>
        <v/>
      </c>
      <c r="D3283" s="105" t="str">
        <f t="shared" si="155"/>
        <v/>
      </c>
      <c r="E3283" s="106" t="s">
        <v>2406</v>
      </c>
      <c r="F3283" s="106" t="s">
        <v>2407</v>
      </c>
      <c r="G3283" s="106" t="s">
        <v>697</v>
      </c>
      <c r="H3283" s="106" t="s">
        <v>1817</v>
      </c>
      <c r="I3283" s="106">
        <v>16</v>
      </c>
      <c r="J3283" s="106"/>
      <c r="K3283" s="106"/>
      <c r="L3283" s="106" t="s">
        <v>706</v>
      </c>
      <c r="M3283" s="106" t="s">
        <v>3522</v>
      </c>
      <c r="N3283" s="106">
        <v>0.45</v>
      </c>
      <c r="O3283" s="106">
        <v>1.4</v>
      </c>
      <c r="P3283" s="106" t="s">
        <v>714</v>
      </c>
      <c r="Q3283" s="107" t="s">
        <v>4068</v>
      </c>
      <c r="R3283" s="107" t="s">
        <v>282</v>
      </c>
    </row>
    <row r="3284" spans="2:18" ht="20.100000000000001" customHeight="1" x14ac:dyDescent="0.4">
      <c r="B3284" s="105" t="str">
        <f t="shared" si="153"/>
        <v/>
      </c>
      <c r="C3284" s="105" t="str">
        <f t="shared" si="154"/>
        <v/>
      </c>
      <c r="D3284" s="105" t="str">
        <f t="shared" si="155"/>
        <v/>
      </c>
      <c r="E3284" s="106" t="s">
        <v>2406</v>
      </c>
      <c r="F3284" s="106" t="s">
        <v>2407</v>
      </c>
      <c r="G3284" s="106" t="s">
        <v>697</v>
      </c>
      <c r="H3284" s="106" t="s">
        <v>1817</v>
      </c>
      <c r="I3284" s="106">
        <v>16</v>
      </c>
      <c r="J3284" s="106"/>
      <c r="K3284" s="106"/>
      <c r="L3284" s="106" t="s">
        <v>698</v>
      </c>
      <c r="M3284" s="106" t="s">
        <v>3522</v>
      </c>
      <c r="N3284" s="106">
        <v>0.45</v>
      </c>
      <c r="O3284" s="106">
        <v>1.4</v>
      </c>
      <c r="P3284" s="106" t="s">
        <v>714</v>
      </c>
      <c r="Q3284" s="107" t="s">
        <v>4069</v>
      </c>
      <c r="R3284" s="107" t="s">
        <v>282</v>
      </c>
    </row>
    <row r="3285" spans="2:18" ht="20.100000000000001" customHeight="1" x14ac:dyDescent="0.4">
      <c r="B3285" s="105" t="str">
        <f t="shared" si="153"/>
        <v/>
      </c>
      <c r="C3285" s="105" t="str">
        <f t="shared" si="154"/>
        <v/>
      </c>
      <c r="D3285" s="105" t="str">
        <f t="shared" si="155"/>
        <v/>
      </c>
      <c r="E3285" s="106" t="s">
        <v>2406</v>
      </c>
      <c r="F3285" s="106" t="s">
        <v>2407</v>
      </c>
      <c r="G3285" s="106" t="s">
        <v>697</v>
      </c>
      <c r="H3285" s="106" t="s">
        <v>1027</v>
      </c>
      <c r="I3285" s="106">
        <v>16</v>
      </c>
      <c r="J3285" s="106"/>
      <c r="K3285" s="106"/>
      <c r="L3285" s="106" t="s">
        <v>698</v>
      </c>
      <c r="M3285" s="106" t="s">
        <v>3522</v>
      </c>
      <c r="N3285" s="106">
        <v>0.45</v>
      </c>
      <c r="O3285" s="106">
        <v>1.4</v>
      </c>
      <c r="P3285" s="106" t="s">
        <v>714</v>
      </c>
      <c r="Q3285" s="107" t="s">
        <v>4070</v>
      </c>
      <c r="R3285" s="107" t="s">
        <v>282</v>
      </c>
    </row>
    <row r="3286" spans="2:18" ht="20.100000000000001" customHeight="1" x14ac:dyDescent="0.4">
      <c r="B3286" s="105" t="str">
        <f t="shared" si="153"/>
        <v/>
      </c>
      <c r="C3286" s="105" t="str">
        <f t="shared" si="154"/>
        <v/>
      </c>
      <c r="D3286" s="105" t="str">
        <f t="shared" si="155"/>
        <v/>
      </c>
      <c r="E3286" s="106" t="s">
        <v>2406</v>
      </c>
      <c r="F3286" s="106" t="s">
        <v>2407</v>
      </c>
      <c r="G3286" s="106" t="s">
        <v>697</v>
      </c>
      <c r="H3286" s="106" t="s">
        <v>1027</v>
      </c>
      <c r="I3286" s="106">
        <v>16</v>
      </c>
      <c r="J3286" s="106"/>
      <c r="K3286" s="106"/>
      <c r="L3286" s="106" t="s">
        <v>717</v>
      </c>
      <c r="M3286" s="106" t="s">
        <v>3522</v>
      </c>
      <c r="N3286" s="106">
        <v>0.45</v>
      </c>
      <c r="O3286" s="106">
        <v>1.4</v>
      </c>
      <c r="P3286" s="106" t="s">
        <v>714</v>
      </c>
      <c r="Q3286" s="107" t="s">
        <v>4071</v>
      </c>
      <c r="R3286" s="107" t="s">
        <v>282</v>
      </c>
    </row>
    <row r="3287" spans="2:18" ht="20.100000000000001" customHeight="1" x14ac:dyDescent="0.4">
      <c r="B3287" s="105" t="str">
        <f t="shared" si="153"/>
        <v/>
      </c>
      <c r="C3287" s="105" t="str">
        <f t="shared" si="154"/>
        <v/>
      </c>
      <c r="D3287" s="105" t="str">
        <f t="shared" si="155"/>
        <v/>
      </c>
      <c r="E3287" s="106" t="s">
        <v>2406</v>
      </c>
      <c r="F3287" s="106" t="s">
        <v>2407</v>
      </c>
      <c r="G3287" s="106" t="s">
        <v>697</v>
      </c>
      <c r="H3287" s="106" t="s">
        <v>1389</v>
      </c>
      <c r="I3287" s="106">
        <v>16</v>
      </c>
      <c r="J3287" s="106"/>
      <c r="K3287" s="106"/>
      <c r="L3287" s="106" t="s">
        <v>717</v>
      </c>
      <c r="M3287" s="106" t="s">
        <v>3522</v>
      </c>
      <c r="N3287" s="106">
        <v>0.45</v>
      </c>
      <c r="O3287" s="106">
        <v>1.4</v>
      </c>
      <c r="P3287" s="106" t="s">
        <v>714</v>
      </c>
      <c r="Q3287" s="107" t="s">
        <v>4072</v>
      </c>
      <c r="R3287" s="107" t="s">
        <v>282</v>
      </c>
    </row>
    <row r="3288" spans="2:18" ht="20.100000000000001" customHeight="1" x14ac:dyDescent="0.4">
      <c r="B3288" s="105" t="str">
        <f t="shared" si="153"/>
        <v/>
      </c>
      <c r="C3288" s="105" t="str">
        <f t="shared" si="154"/>
        <v/>
      </c>
      <c r="D3288" s="105" t="str">
        <f t="shared" si="155"/>
        <v/>
      </c>
      <c r="E3288" s="106" t="s">
        <v>2406</v>
      </c>
      <c r="F3288" s="106" t="s">
        <v>2407</v>
      </c>
      <c r="G3288" s="106" t="s">
        <v>697</v>
      </c>
      <c r="H3288" s="106" t="s">
        <v>1389</v>
      </c>
      <c r="I3288" s="106">
        <v>16</v>
      </c>
      <c r="J3288" s="106"/>
      <c r="K3288" s="106"/>
      <c r="L3288" s="106" t="s">
        <v>1218</v>
      </c>
      <c r="M3288" s="106" t="s">
        <v>3522</v>
      </c>
      <c r="N3288" s="106">
        <v>0.45</v>
      </c>
      <c r="O3288" s="106">
        <v>1.4</v>
      </c>
      <c r="P3288" s="106" t="s">
        <v>714</v>
      </c>
      <c r="Q3288" s="107" t="s">
        <v>4073</v>
      </c>
      <c r="R3288" s="107" t="s">
        <v>282</v>
      </c>
    </row>
    <row r="3289" spans="2:18" ht="20.100000000000001" customHeight="1" x14ac:dyDescent="0.4">
      <c r="B3289" s="105" t="str">
        <f t="shared" si="153"/>
        <v/>
      </c>
      <c r="C3289" s="105" t="str">
        <f t="shared" si="154"/>
        <v/>
      </c>
      <c r="D3289" s="105" t="str">
        <f t="shared" si="155"/>
        <v/>
      </c>
      <c r="E3289" s="106" t="s">
        <v>2406</v>
      </c>
      <c r="F3289" s="106" t="s">
        <v>2407</v>
      </c>
      <c r="G3289" s="106" t="s">
        <v>710</v>
      </c>
      <c r="H3289" s="106" t="s">
        <v>711</v>
      </c>
      <c r="I3289" s="106">
        <v>16</v>
      </c>
      <c r="J3289" s="106"/>
      <c r="K3289" s="106"/>
      <c r="L3289" s="106" t="s">
        <v>706</v>
      </c>
      <c r="M3289" s="106" t="s">
        <v>3522</v>
      </c>
      <c r="N3289" s="106">
        <v>0.45</v>
      </c>
      <c r="O3289" s="106">
        <v>1.4</v>
      </c>
      <c r="P3289" s="106" t="s">
        <v>714</v>
      </c>
      <c r="Q3289" s="107" t="s">
        <v>4074</v>
      </c>
      <c r="R3289" s="107" t="s">
        <v>282</v>
      </c>
    </row>
    <row r="3290" spans="2:18" ht="20.100000000000001" customHeight="1" x14ac:dyDescent="0.4">
      <c r="B3290" s="105" t="str">
        <f t="shared" si="153"/>
        <v/>
      </c>
      <c r="C3290" s="105" t="str">
        <f t="shared" si="154"/>
        <v/>
      </c>
      <c r="D3290" s="105" t="str">
        <f t="shared" si="155"/>
        <v/>
      </c>
      <c r="E3290" s="106" t="s">
        <v>2406</v>
      </c>
      <c r="F3290" s="106" t="s">
        <v>2407</v>
      </c>
      <c r="G3290" s="106" t="s">
        <v>710</v>
      </c>
      <c r="H3290" s="106" t="s">
        <v>711</v>
      </c>
      <c r="I3290" s="106">
        <v>16</v>
      </c>
      <c r="J3290" s="106"/>
      <c r="K3290" s="106"/>
      <c r="L3290" s="106" t="s">
        <v>698</v>
      </c>
      <c r="M3290" s="106" t="s">
        <v>3522</v>
      </c>
      <c r="N3290" s="106">
        <v>0.45</v>
      </c>
      <c r="O3290" s="106">
        <v>1.4</v>
      </c>
      <c r="P3290" s="106" t="s">
        <v>714</v>
      </c>
      <c r="Q3290" s="107" t="s">
        <v>4075</v>
      </c>
      <c r="R3290" s="107" t="s">
        <v>282</v>
      </c>
    </row>
    <row r="3291" spans="2:18" ht="20.100000000000001" customHeight="1" x14ac:dyDescent="0.4">
      <c r="B3291" s="105" t="str">
        <f t="shared" si="153"/>
        <v/>
      </c>
      <c r="C3291" s="105" t="str">
        <f t="shared" si="154"/>
        <v/>
      </c>
      <c r="D3291" s="105" t="str">
        <f t="shared" si="155"/>
        <v/>
      </c>
      <c r="E3291" s="106" t="s">
        <v>2406</v>
      </c>
      <c r="F3291" s="106" t="s">
        <v>2407</v>
      </c>
      <c r="G3291" s="106" t="s">
        <v>710</v>
      </c>
      <c r="H3291" s="106" t="s">
        <v>711</v>
      </c>
      <c r="I3291" s="106">
        <v>16</v>
      </c>
      <c r="J3291" s="106"/>
      <c r="K3291" s="106"/>
      <c r="L3291" s="106" t="s">
        <v>717</v>
      </c>
      <c r="M3291" s="106" t="s">
        <v>3522</v>
      </c>
      <c r="N3291" s="106">
        <v>0.45</v>
      </c>
      <c r="O3291" s="106">
        <v>1.4</v>
      </c>
      <c r="P3291" s="106" t="s">
        <v>714</v>
      </c>
      <c r="Q3291" s="107" t="s">
        <v>4076</v>
      </c>
      <c r="R3291" s="107" t="s">
        <v>282</v>
      </c>
    </row>
    <row r="3292" spans="2:18" ht="20.100000000000001" customHeight="1" x14ac:dyDescent="0.4">
      <c r="B3292" s="105" t="str">
        <f t="shared" si="153"/>
        <v/>
      </c>
      <c r="C3292" s="105" t="str">
        <f t="shared" si="154"/>
        <v/>
      </c>
      <c r="D3292" s="105" t="str">
        <f t="shared" si="155"/>
        <v/>
      </c>
      <c r="E3292" s="106" t="s">
        <v>2406</v>
      </c>
      <c r="F3292" s="106" t="s">
        <v>2407</v>
      </c>
      <c r="G3292" s="106" t="s">
        <v>710</v>
      </c>
      <c r="H3292" s="106" t="s">
        <v>1098</v>
      </c>
      <c r="I3292" s="106">
        <v>16</v>
      </c>
      <c r="J3292" s="106"/>
      <c r="K3292" s="106"/>
      <c r="L3292" s="106" t="s">
        <v>717</v>
      </c>
      <c r="M3292" s="106" t="s">
        <v>3522</v>
      </c>
      <c r="N3292" s="106">
        <v>0.45</v>
      </c>
      <c r="O3292" s="106">
        <v>1.4</v>
      </c>
      <c r="P3292" s="106" t="s">
        <v>714</v>
      </c>
      <c r="Q3292" s="107" t="s">
        <v>4077</v>
      </c>
      <c r="R3292" s="107" t="s">
        <v>282</v>
      </c>
    </row>
    <row r="3293" spans="2:18" ht="20.100000000000001" customHeight="1" x14ac:dyDescent="0.4">
      <c r="B3293" s="105" t="str">
        <f t="shared" si="153"/>
        <v/>
      </c>
      <c r="C3293" s="105" t="str">
        <f t="shared" si="154"/>
        <v/>
      </c>
      <c r="D3293" s="105" t="str">
        <f t="shared" si="155"/>
        <v/>
      </c>
      <c r="E3293" s="106" t="s">
        <v>2406</v>
      </c>
      <c r="F3293" s="106" t="s">
        <v>2407</v>
      </c>
      <c r="G3293" s="106" t="s">
        <v>710</v>
      </c>
      <c r="H3293" s="106" t="s">
        <v>1098</v>
      </c>
      <c r="I3293" s="106">
        <v>16</v>
      </c>
      <c r="J3293" s="106"/>
      <c r="K3293" s="106"/>
      <c r="L3293" s="106" t="s">
        <v>1218</v>
      </c>
      <c r="M3293" s="106" t="s">
        <v>3522</v>
      </c>
      <c r="N3293" s="106">
        <v>0.45</v>
      </c>
      <c r="O3293" s="106">
        <v>1.4</v>
      </c>
      <c r="P3293" s="106" t="s">
        <v>714</v>
      </c>
      <c r="Q3293" s="107" t="s">
        <v>4078</v>
      </c>
      <c r="R3293" s="107" t="s">
        <v>282</v>
      </c>
    </row>
    <row r="3294" spans="2:18" ht="20.100000000000001" customHeight="1" x14ac:dyDescent="0.4">
      <c r="B3294" s="105" t="str">
        <f t="shared" si="153"/>
        <v/>
      </c>
      <c r="C3294" s="105" t="str">
        <f t="shared" si="154"/>
        <v/>
      </c>
      <c r="D3294" s="105" t="str">
        <f t="shared" si="155"/>
        <v/>
      </c>
      <c r="E3294" s="106" t="s">
        <v>2406</v>
      </c>
      <c r="F3294" s="106" t="s">
        <v>2407</v>
      </c>
      <c r="G3294" s="106" t="s">
        <v>721</v>
      </c>
      <c r="H3294" s="106" t="s">
        <v>722</v>
      </c>
      <c r="I3294" s="106">
        <v>16</v>
      </c>
      <c r="J3294" s="106"/>
      <c r="K3294" s="106"/>
      <c r="L3294" s="106" t="s">
        <v>706</v>
      </c>
      <c r="M3294" s="106" t="s">
        <v>3522</v>
      </c>
      <c r="N3294" s="106">
        <v>0.45</v>
      </c>
      <c r="O3294" s="106">
        <v>1.4</v>
      </c>
      <c r="P3294" s="106" t="s">
        <v>714</v>
      </c>
      <c r="Q3294" s="107" t="s">
        <v>4079</v>
      </c>
      <c r="R3294" s="107" t="s">
        <v>282</v>
      </c>
    </row>
    <row r="3295" spans="2:18" ht="20.100000000000001" customHeight="1" x14ac:dyDescent="0.4">
      <c r="B3295" s="105" t="str">
        <f t="shared" si="153"/>
        <v/>
      </c>
      <c r="C3295" s="105" t="str">
        <f t="shared" si="154"/>
        <v/>
      </c>
      <c r="D3295" s="105" t="str">
        <f t="shared" si="155"/>
        <v/>
      </c>
      <c r="E3295" s="106" t="s">
        <v>2406</v>
      </c>
      <c r="F3295" s="106" t="s">
        <v>2407</v>
      </c>
      <c r="G3295" s="106" t="s">
        <v>721</v>
      </c>
      <c r="H3295" s="106" t="s">
        <v>722</v>
      </c>
      <c r="I3295" s="106">
        <v>16</v>
      </c>
      <c r="J3295" s="106"/>
      <c r="K3295" s="106"/>
      <c r="L3295" s="106" t="s">
        <v>698</v>
      </c>
      <c r="M3295" s="106" t="s">
        <v>3522</v>
      </c>
      <c r="N3295" s="106">
        <v>0.45</v>
      </c>
      <c r="O3295" s="106">
        <v>1.4</v>
      </c>
      <c r="P3295" s="106" t="s">
        <v>714</v>
      </c>
      <c r="Q3295" s="107" t="s">
        <v>4080</v>
      </c>
      <c r="R3295" s="107" t="s">
        <v>282</v>
      </c>
    </row>
    <row r="3296" spans="2:18" ht="20.100000000000001" customHeight="1" x14ac:dyDescent="0.4">
      <c r="B3296" s="105" t="str">
        <f t="shared" si="153"/>
        <v/>
      </c>
      <c r="C3296" s="105" t="str">
        <f t="shared" si="154"/>
        <v/>
      </c>
      <c r="D3296" s="105" t="str">
        <f t="shared" si="155"/>
        <v/>
      </c>
      <c r="E3296" s="106" t="s">
        <v>2406</v>
      </c>
      <c r="F3296" s="106" t="s">
        <v>2407</v>
      </c>
      <c r="G3296" s="106" t="s">
        <v>721</v>
      </c>
      <c r="H3296" s="106" t="s">
        <v>722</v>
      </c>
      <c r="I3296" s="106">
        <v>16</v>
      </c>
      <c r="J3296" s="106"/>
      <c r="K3296" s="106"/>
      <c r="L3296" s="106" t="s">
        <v>717</v>
      </c>
      <c r="M3296" s="106" t="s">
        <v>3522</v>
      </c>
      <c r="N3296" s="106">
        <v>0.45</v>
      </c>
      <c r="O3296" s="106">
        <v>1.4</v>
      </c>
      <c r="P3296" s="106" t="s">
        <v>714</v>
      </c>
      <c r="Q3296" s="107" t="s">
        <v>4081</v>
      </c>
      <c r="R3296" s="107" t="s">
        <v>282</v>
      </c>
    </row>
    <row r="3297" spans="2:18" ht="20.100000000000001" customHeight="1" x14ac:dyDescent="0.4">
      <c r="B3297" s="105" t="str">
        <f t="shared" si="153"/>
        <v/>
      </c>
      <c r="C3297" s="105" t="str">
        <f t="shared" si="154"/>
        <v/>
      </c>
      <c r="D3297" s="105" t="str">
        <f t="shared" si="155"/>
        <v/>
      </c>
      <c r="E3297" s="106" t="s">
        <v>2406</v>
      </c>
      <c r="F3297" s="106" t="s">
        <v>2407</v>
      </c>
      <c r="G3297" s="106" t="s">
        <v>773</v>
      </c>
      <c r="H3297" s="106" t="s">
        <v>774</v>
      </c>
      <c r="I3297" s="106">
        <v>16</v>
      </c>
      <c r="J3297" s="106"/>
      <c r="K3297" s="106"/>
      <c r="L3297" s="106" t="s">
        <v>706</v>
      </c>
      <c r="M3297" s="106" t="s">
        <v>3522</v>
      </c>
      <c r="N3297" s="106">
        <v>0.44</v>
      </c>
      <c r="O3297" s="106">
        <v>1.4</v>
      </c>
      <c r="P3297" s="106" t="s">
        <v>714</v>
      </c>
      <c r="Q3297" s="107" t="s">
        <v>4082</v>
      </c>
      <c r="R3297" s="107" t="s">
        <v>282</v>
      </c>
    </row>
    <row r="3298" spans="2:18" ht="20.100000000000001" customHeight="1" x14ac:dyDescent="0.4">
      <c r="B3298" s="105" t="str">
        <f t="shared" si="153"/>
        <v/>
      </c>
      <c r="C3298" s="105" t="str">
        <f t="shared" si="154"/>
        <v/>
      </c>
      <c r="D3298" s="105" t="str">
        <f t="shared" si="155"/>
        <v/>
      </c>
      <c r="E3298" s="106" t="s">
        <v>2406</v>
      </c>
      <c r="F3298" s="106" t="s">
        <v>2407</v>
      </c>
      <c r="G3298" s="106" t="s">
        <v>773</v>
      </c>
      <c r="H3298" s="106" t="s">
        <v>774</v>
      </c>
      <c r="I3298" s="106">
        <v>16</v>
      </c>
      <c r="J3298" s="106"/>
      <c r="K3298" s="106"/>
      <c r="L3298" s="106" t="s">
        <v>698</v>
      </c>
      <c r="M3298" s="106" t="s">
        <v>3522</v>
      </c>
      <c r="N3298" s="106">
        <v>0.44</v>
      </c>
      <c r="O3298" s="106">
        <v>1.4</v>
      </c>
      <c r="P3298" s="106" t="s">
        <v>714</v>
      </c>
      <c r="Q3298" s="107" t="s">
        <v>4083</v>
      </c>
      <c r="R3298" s="107" t="s">
        <v>282</v>
      </c>
    </row>
    <row r="3299" spans="2:18" ht="20.100000000000001" customHeight="1" x14ac:dyDescent="0.4">
      <c r="B3299" s="105" t="str">
        <f t="shared" si="153"/>
        <v/>
      </c>
      <c r="C3299" s="105" t="str">
        <f t="shared" si="154"/>
        <v/>
      </c>
      <c r="D3299" s="105" t="str">
        <f t="shared" si="155"/>
        <v/>
      </c>
      <c r="E3299" s="106" t="s">
        <v>2406</v>
      </c>
      <c r="F3299" s="106" t="s">
        <v>2407</v>
      </c>
      <c r="G3299" s="106" t="s">
        <v>773</v>
      </c>
      <c r="H3299" s="106" t="s">
        <v>774</v>
      </c>
      <c r="I3299" s="106">
        <v>16</v>
      </c>
      <c r="J3299" s="106"/>
      <c r="K3299" s="106"/>
      <c r="L3299" s="106" t="s">
        <v>717</v>
      </c>
      <c r="M3299" s="106" t="s">
        <v>3522</v>
      </c>
      <c r="N3299" s="106">
        <v>0.44</v>
      </c>
      <c r="O3299" s="106">
        <v>1.4</v>
      </c>
      <c r="P3299" s="106" t="s">
        <v>714</v>
      </c>
      <c r="Q3299" s="107" t="s">
        <v>4084</v>
      </c>
      <c r="R3299" s="107" t="s">
        <v>282</v>
      </c>
    </row>
    <row r="3300" spans="2:18" ht="20.100000000000001" customHeight="1" x14ac:dyDescent="0.4">
      <c r="B3300" s="105" t="str">
        <f t="shared" si="153"/>
        <v/>
      </c>
      <c r="C3300" s="105" t="str">
        <f t="shared" si="154"/>
        <v/>
      </c>
      <c r="D3300" s="105" t="str">
        <f t="shared" si="155"/>
        <v/>
      </c>
      <c r="E3300" s="106" t="s">
        <v>2406</v>
      </c>
      <c r="F3300" s="106" t="s">
        <v>2407</v>
      </c>
      <c r="G3300" s="106" t="s">
        <v>773</v>
      </c>
      <c r="H3300" s="106" t="s">
        <v>774</v>
      </c>
      <c r="I3300" s="106">
        <v>16</v>
      </c>
      <c r="J3300" s="106"/>
      <c r="K3300" s="106"/>
      <c r="L3300" s="106" t="s">
        <v>1218</v>
      </c>
      <c r="M3300" s="106" t="s">
        <v>3522</v>
      </c>
      <c r="N3300" s="106">
        <v>0.43</v>
      </c>
      <c r="O3300" s="106">
        <v>1.4</v>
      </c>
      <c r="P3300" s="106" t="s">
        <v>714</v>
      </c>
      <c r="Q3300" s="107" t="s">
        <v>4085</v>
      </c>
      <c r="R3300" s="107" t="s">
        <v>282</v>
      </c>
    </row>
    <row r="3301" spans="2:18" ht="20.100000000000001" customHeight="1" x14ac:dyDescent="0.4">
      <c r="B3301" s="105" t="str">
        <f t="shared" si="153"/>
        <v/>
      </c>
      <c r="C3301" s="105" t="str">
        <f t="shared" si="154"/>
        <v/>
      </c>
      <c r="D3301" s="105" t="str">
        <f t="shared" si="155"/>
        <v/>
      </c>
      <c r="E3301" s="106" t="s">
        <v>2406</v>
      </c>
      <c r="F3301" s="106" t="s">
        <v>2407</v>
      </c>
      <c r="G3301" s="106" t="s">
        <v>773</v>
      </c>
      <c r="H3301" s="106" t="s">
        <v>1266</v>
      </c>
      <c r="I3301" s="106">
        <v>16</v>
      </c>
      <c r="J3301" s="106"/>
      <c r="K3301" s="106"/>
      <c r="L3301" s="106" t="s">
        <v>706</v>
      </c>
      <c r="M3301" s="106" t="s">
        <v>3522</v>
      </c>
      <c r="N3301" s="106">
        <v>0.43</v>
      </c>
      <c r="O3301" s="106">
        <v>1.4</v>
      </c>
      <c r="P3301" s="106" t="s">
        <v>714</v>
      </c>
      <c r="Q3301" s="107" t="s">
        <v>4086</v>
      </c>
      <c r="R3301" s="107" t="s">
        <v>282</v>
      </c>
    </row>
    <row r="3302" spans="2:18" ht="20.100000000000001" customHeight="1" x14ac:dyDescent="0.4">
      <c r="B3302" s="105" t="str">
        <f t="shared" si="153"/>
        <v/>
      </c>
      <c r="C3302" s="105" t="str">
        <f t="shared" si="154"/>
        <v/>
      </c>
      <c r="D3302" s="105" t="str">
        <f t="shared" si="155"/>
        <v/>
      </c>
      <c r="E3302" s="106" t="s">
        <v>2406</v>
      </c>
      <c r="F3302" s="106" t="s">
        <v>2407</v>
      </c>
      <c r="G3302" s="106" t="s">
        <v>773</v>
      </c>
      <c r="H3302" s="106" t="s">
        <v>1266</v>
      </c>
      <c r="I3302" s="106">
        <v>16</v>
      </c>
      <c r="J3302" s="106"/>
      <c r="K3302" s="106"/>
      <c r="L3302" s="106" t="s">
        <v>698</v>
      </c>
      <c r="M3302" s="106" t="s">
        <v>3522</v>
      </c>
      <c r="N3302" s="106">
        <v>0.43</v>
      </c>
      <c r="O3302" s="106">
        <v>1.4</v>
      </c>
      <c r="P3302" s="106" t="s">
        <v>714</v>
      </c>
      <c r="Q3302" s="107" t="s">
        <v>4087</v>
      </c>
      <c r="R3302" s="107" t="s">
        <v>282</v>
      </c>
    </row>
    <row r="3303" spans="2:18" ht="20.100000000000001" customHeight="1" x14ac:dyDescent="0.4">
      <c r="B3303" s="105" t="str">
        <f t="shared" si="153"/>
        <v/>
      </c>
      <c r="C3303" s="105" t="str">
        <f t="shared" si="154"/>
        <v/>
      </c>
      <c r="D3303" s="105" t="str">
        <f t="shared" si="155"/>
        <v/>
      </c>
      <c r="E3303" s="106" t="s">
        <v>2406</v>
      </c>
      <c r="F3303" s="106" t="s">
        <v>2407</v>
      </c>
      <c r="G3303" s="106" t="s">
        <v>773</v>
      </c>
      <c r="H3303" s="106" t="s">
        <v>1266</v>
      </c>
      <c r="I3303" s="106">
        <v>16</v>
      </c>
      <c r="J3303" s="106"/>
      <c r="K3303" s="106"/>
      <c r="L3303" s="106" t="s">
        <v>717</v>
      </c>
      <c r="M3303" s="106" t="s">
        <v>3522</v>
      </c>
      <c r="N3303" s="106">
        <v>0.43</v>
      </c>
      <c r="O3303" s="106">
        <v>1.4</v>
      </c>
      <c r="P3303" s="106" t="s">
        <v>714</v>
      </c>
      <c r="Q3303" s="107" t="s">
        <v>4088</v>
      </c>
      <c r="R3303" s="107" t="s">
        <v>282</v>
      </c>
    </row>
    <row r="3304" spans="2:18" ht="20.100000000000001" customHeight="1" x14ac:dyDescent="0.4">
      <c r="B3304" s="105" t="str">
        <f t="shared" si="153"/>
        <v/>
      </c>
      <c r="C3304" s="105" t="str">
        <f t="shared" si="154"/>
        <v/>
      </c>
      <c r="D3304" s="105" t="str">
        <f t="shared" si="155"/>
        <v/>
      </c>
      <c r="E3304" s="106" t="s">
        <v>2406</v>
      </c>
      <c r="F3304" s="106" t="s">
        <v>2407</v>
      </c>
      <c r="G3304" s="106" t="s">
        <v>773</v>
      </c>
      <c r="H3304" s="106" t="s">
        <v>1266</v>
      </c>
      <c r="I3304" s="106">
        <v>15</v>
      </c>
      <c r="J3304" s="106"/>
      <c r="K3304" s="106"/>
      <c r="L3304" s="106" t="s">
        <v>1218</v>
      </c>
      <c r="M3304" s="106" t="s">
        <v>3522</v>
      </c>
      <c r="N3304" s="106">
        <v>0.43</v>
      </c>
      <c r="O3304" s="106">
        <v>1.4</v>
      </c>
      <c r="P3304" s="106" t="s">
        <v>714</v>
      </c>
      <c r="Q3304" s="107" t="s">
        <v>4089</v>
      </c>
      <c r="R3304" s="107" t="s">
        <v>282</v>
      </c>
    </row>
    <row r="3305" spans="2:18" ht="20.100000000000001" customHeight="1" x14ac:dyDescent="0.4">
      <c r="B3305" s="105" t="str">
        <f t="shared" si="153"/>
        <v/>
      </c>
      <c r="C3305" s="105" t="str">
        <f t="shared" si="154"/>
        <v/>
      </c>
      <c r="D3305" s="105" t="str">
        <f t="shared" si="155"/>
        <v/>
      </c>
      <c r="E3305" s="106" t="s">
        <v>2406</v>
      </c>
      <c r="F3305" s="106" t="s">
        <v>2407</v>
      </c>
      <c r="G3305" s="106" t="s">
        <v>778</v>
      </c>
      <c r="H3305" s="106" t="s">
        <v>779</v>
      </c>
      <c r="I3305" s="106">
        <v>16</v>
      </c>
      <c r="J3305" s="106"/>
      <c r="K3305" s="106"/>
      <c r="L3305" s="106" t="s">
        <v>706</v>
      </c>
      <c r="M3305" s="106" t="s">
        <v>3522</v>
      </c>
      <c r="N3305" s="106">
        <v>0.43</v>
      </c>
      <c r="O3305" s="106">
        <v>1.4</v>
      </c>
      <c r="P3305" s="106" t="s">
        <v>714</v>
      </c>
      <c r="Q3305" s="107" t="s">
        <v>4090</v>
      </c>
      <c r="R3305" s="107" t="s">
        <v>282</v>
      </c>
    </row>
    <row r="3306" spans="2:18" ht="20.100000000000001" customHeight="1" x14ac:dyDescent="0.4">
      <c r="B3306" s="105" t="str">
        <f t="shared" si="153"/>
        <v/>
      </c>
      <c r="C3306" s="105" t="str">
        <f t="shared" si="154"/>
        <v/>
      </c>
      <c r="D3306" s="105" t="str">
        <f t="shared" si="155"/>
        <v/>
      </c>
      <c r="E3306" s="106" t="s">
        <v>2406</v>
      </c>
      <c r="F3306" s="106" t="s">
        <v>2407</v>
      </c>
      <c r="G3306" s="106" t="s">
        <v>778</v>
      </c>
      <c r="H3306" s="106" t="s">
        <v>779</v>
      </c>
      <c r="I3306" s="106">
        <v>16</v>
      </c>
      <c r="J3306" s="106"/>
      <c r="K3306" s="106"/>
      <c r="L3306" s="106" t="s">
        <v>698</v>
      </c>
      <c r="M3306" s="106" t="s">
        <v>3522</v>
      </c>
      <c r="N3306" s="106">
        <v>0.43</v>
      </c>
      <c r="O3306" s="106">
        <v>1.4</v>
      </c>
      <c r="P3306" s="106" t="s">
        <v>714</v>
      </c>
      <c r="Q3306" s="107" t="s">
        <v>4091</v>
      </c>
      <c r="R3306" s="107" t="s">
        <v>282</v>
      </c>
    </row>
    <row r="3307" spans="2:18" ht="20.100000000000001" customHeight="1" x14ac:dyDescent="0.4">
      <c r="B3307" s="105" t="str">
        <f t="shared" si="153"/>
        <v/>
      </c>
      <c r="C3307" s="105" t="str">
        <f t="shared" si="154"/>
        <v/>
      </c>
      <c r="D3307" s="105" t="str">
        <f t="shared" si="155"/>
        <v/>
      </c>
      <c r="E3307" s="106" t="s">
        <v>2406</v>
      </c>
      <c r="F3307" s="106" t="s">
        <v>2407</v>
      </c>
      <c r="G3307" s="106" t="s">
        <v>778</v>
      </c>
      <c r="H3307" s="106" t="s">
        <v>779</v>
      </c>
      <c r="I3307" s="106">
        <v>16</v>
      </c>
      <c r="J3307" s="106"/>
      <c r="K3307" s="106"/>
      <c r="L3307" s="106" t="s">
        <v>717</v>
      </c>
      <c r="M3307" s="106" t="s">
        <v>3522</v>
      </c>
      <c r="N3307" s="106">
        <v>0.43</v>
      </c>
      <c r="O3307" s="106">
        <v>1.4</v>
      </c>
      <c r="P3307" s="106" t="s">
        <v>714</v>
      </c>
      <c r="Q3307" s="107" t="s">
        <v>4092</v>
      </c>
      <c r="R3307" s="107" t="s">
        <v>282</v>
      </c>
    </row>
    <row r="3308" spans="2:18" ht="20.100000000000001" customHeight="1" x14ac:dyDescent="0.4">
      <c r="B3308" s="105" t="str">
        <f t="shared" si="153"/>
        <v/>
      </c>
      <c r="C3308" s="105" t="str">
        <f t="shared" si="154"/>
        <v/>
      </c>
      <c r="D3308" s="105" t="str">
        <f t="shared" si="155"/>
        <v/>
      </c>
      <c r="E3308" s="106" t="s">
        <v>2406</v>
      </c>
      <c r="F3308" s="106" t="s">
        <v>2407</v>
      </c>
      <c r="G3308" s="106" t="s">
        <v>778</v>
      </c>
      <c r="H3308" s="106" t="s">
        <v>779</v>
      </c>
      <c r="I3308" s="106">
        <v>16</v>
      </c>
      <c r="J3308" s="106"/>
      <c r="K3308" s="106"/>
      <c r="L3308" s="106" t="s">
        <v>1218</v>
      </c>
      <c r="M3308" s="106" t="s">
        <v>3522</v>
      </c>
      <c r="N3308" s="106">
        <v>0.43</v>
      </c>
      <c r="O3308" s="106">
        <v>1.4</v>
      </c>
      <c r="P3308" s="106" t="s">
        <v>714</v>
      </c>
      <c r="Q3308" s="107" t="s">
        <v>4093</v>
      </c>
      <c r="R3308" s="107" t="s">
        <v>282</v>
      </c>
    </row>
    <row r="3309" spans="2:18" ht="20.100000000000001" customHeight="1" x14ac:dyDescent="0.4">
      <c r="B3309" s="105" t="str">
        <f t="shared" si="153"/>
        <v/>
      </c>
      <c r="C3309" s="105" t="str">
        <f t="shared" si="154"/>
        <v/>
      </c>
      <c r="D3309" s="105" t="str">
        <f t="shared" si="155"/>
        <v/>
      </c>
      <c r="E3309" s="106" t="s">
        <v>2406</v>
      </c>
      <c r="F3309" s="106" t="s">
        <v>2407</v>
      </c>
      <c r="G3309" s="106" t="s">
        <v>778</v>
      </c>
      <c r="H3309" s="106" t="s">
        <v>1269</v>
      </c>
      <c r="I3309" s="106">
        <v>16</v>
      </c>
      <c r="J3309" s="106"/>
      <c r="K3309" s="106"/>
      <c r="L3309" s="106" t="s">
        <v>706</v>
      </c>
      <c r="M3309" s="106" t="s">
        <v>3522</v>
      </c>
      <c r="N3309" s="106">
        <v>0.43</v>
      </c>
      <c r="O3309" s="106">
        <v>1.4</v>
      </c>
      <c r="P3309" s="106" t="s">
        <v>714</v>
      </c>
      <c r="Q3309" s="107" t="s">
        <v>4094</v>
      </c>
      <c r="R3309" s="107" t="s">
        <v>282</v>
      </c>
    </row>
    <row r="3310" spans="2:18" ht="20.100000000000001" customHeight="1" x14ac:dyDescent="0.4">
      <c r="B3310" s="105" t="str">
        <f t="shared" si="153"/>
        <v/>
      </c>
      <c r="C3310" s="105" t="str">
        <f t="shared" si="154"/>
        <v/>
      </c>
      <c r="D3310" s="105" t="str">
        <f t="shared" si="155"/>
        <v/>
      </c>
      <c r="E3310" s="106" t="s">
        <v>2406</v>
      </c>
      <c r="F3310" s="106" t="s">
        <v>2407</v>
      </c>
      <c r="G3310" s="106" t="s">
        <v>778</v>
      </c>
      <c r="H3310" s="106" t="s">
        <v>1269</v>
      </c>
      <c r="I3310" s="106">
        <v>16</v>
      </c>
      <c r="J3310" s="106"/>
      <c r="K3310" s="106"/>
      <c r="L3310" s="106" t="s">
        <v>698</v>
      </c>
      <c r="M3310" s="106" t="s">
        <v>3522</v>
      </c>
      <c r="N3310" s="106">
        <v>0.43</v>
      </c>
      <c r="O3310" s="106">
        <v>1.4</v>
      </c>
      <c r="P3310" s="106" t="s">
        <v>714</v>
      </c>
      <c r="Q3310" s="107" t="s">
        <v>4095</v>
      </c>
      <c r="R3310" s="107" t="s">
        <v>282</v>
      </c>
    </row>
    <row r="3311" spans="2:18" ht="20.100000000000001" customHeight="1" x14ac:dyDescent="0.4">
      <c r="B3311" s="105" t="str">
        <f t="shared" si="153"/>
        <v/>
      </c>
      <c r="C3311" s="105" t="str">
        <f t="shared" si="154"/>
        <v/>
      </c>
      <c r="D3311" s="105" t="str">
        <f t="shared" si="155"/>
        <v/>
      </c>
      <c r="E3311" s="106" t="s">
        <v>2406</v>
      </c>
      <c r="F3311" s="106" t="s">
        <v>2407</v>
      </c>
      <c r="G3311" s="106" t="s">
        <v>778</v>
      </c>
      <c r="H3311" s="106" t="s">
        <v>1269</v>
      </c>
      <c r="I3311" s="106">
        <v>16</v>
      </c>
      <c r="J3311" s="106"/>
      <c r="K3311" s="106"/>
      <c r="L3311" s="106" t="s">
        <v>717</v>
      </c>
      <c r="M3311" s="106" t="s">
        <v>3522</v>
      </c>
      <c r="N3311" s="106">
        <v>0.43</v>
      </c>
      <c r="O3311" s="106">
        <v>1.4</v>
      </c>
      <c r="P3311" s="106" t="s">
        <v>714</v>
      </c>
      <c r="Q3311" s="107" t="s">
        <v>4096</v>
      </c>
      <c r="R3311" s="107" t="s">
        <v>282</v>
      </c>
    </row>
    <row r="3312" spans="2:18" ht="20.100000000000001" customHeight="1" x14ac:dyDescent="0.4">
      <c r="B3312" s="105" t="str">
        <f t="shared" si="153"/>
        <v/>
      </c>
      <c r="C3312" s="105" t="str">
        <f t="shared" si="154"/>
        <v/>
      </c>
      <c r="D3312" s="105" t="str">
        <f t="shared" si="155"/>
        <v/>
      </c>
      <c r="E3312" s="106" t="s">
        <v>2406</v>
      </c>
      <c r="F3312" s="106" t="s">
        <v>2407</v>
      </c>
      <c r="G3312" s="106" t="s">
        <v>778</v>
      </c>
      <c r="H3312" s="106" t="s">
        <v>1269</v>
      </c>
      <c r="I3312" s="106">
        <v>15</v>
      </c>
      <c r="J3312" s="106"/>
      <c r="K3312" s="106"/>
      <c r="L3312" s="106" t="s">
        <v>1218</v>
      </c>
      <c r="M3312" s="106" t="s">
        <v>3522</v>
      </c>
      <c r="N3312" s="106">
        <v>0.43</v>
      </c>
      <c r="O3312" s="106">
        <v>1.4</v>
      </c>
      <c r="P3312" s="106" t="s">
        <v>714</v>
      </c>
      <c r="Q3312" s="107" t="s">
        <v>4097</v>
      </c>
      <c r="R3312" s="107" t="s">
        <v>282</v>
      </c>
    </row>
    <row r="3313" spans="2:18" ht="20.100000000000001" customHeight="1" x14ac:dyDescent="0.4">
      <c r="B3313" s="105" t="str">
        <f t="shared" si="153"/>
        <v/>
      </c>
      <c r="C3313" s="105" t="str">
        <f t="shared" si="154"/>
        <v/>
      </c>
      <c r="D3313" s="105" t="str">
        <f t="shared" si="155"/>
        <v/>
      </c>
      <c r="E3313" s="106" t="s">
        <v>2406</v>
      </c>
      <c r="F3313" s="106" t="s">
        <v>2407</v>
      </c>
      <c r="G3313" s="106" t="s">
        <v>782</v>
      </c>
      <c r="H3313" s="106" t="s">
        <v>783</v>
      </c>
      <c r="I3313" s="106">
        <v>16</v>
      </c>
      <c r="J3313" s="106"/>
      <c r="K3313" s="106"/>
      <c r="L3313" s="106" t="s">
        <v>706</v>
      </c>
      <c r="M3313" s="106" t="s">
        <v>3522</v>
      </c>
      <c r="N3313" s="106">
        <v>0.31</v>
      </c>
      <c r="O3313" s="106">
        <v>1.4</v>
      </c>
      <c r="P3313" s="106" t="s">
        <v>714</v>
      </c>
      <c r="Q3313" s="107" t="s">
        <v>4098</v>
      </c>
      <c r="R3313" s="107" t="s">
        <v>282</v>
      </c>
    </row>
    <row r="3314" spans="2:18" ht="20.100000000000001" customHeight="1" x14ac:dyDescent="0.4">
      <c r="B3314" s="105" t="str">
        <f t="shared" si="153"/>
        <v/>
      </c>
      <c r="C3314" s="105" t="str">
        <f t="shared" si="154"/>
        <v/>
      </c>
      <c r="D3314" s="105" t="str">
        <f t="shared" si="155"/>
        <v/>
      </c>
      <c r="E3314" s="106" t="s">
        <v>2406</v>
      </c>
      <c r="F3314" s="106" t="s">
        <v>2407</v>
      </c>
      <c r="G3314" s="106" t="s">
        <v>782</v>
      </c>
      <c r="H3314" s="106" t="s">
        <v>783</v>
      </c>
      <c r="I3314" s="106">
        <v>16</v>
      </c>
      <c r="J3314" s="106"/>
      <c r="K3314" s="106"/>
      <c r="L3314" s="106" t="s">
        <v>698</v>
      </c>
      <c r="M3314" s="106" t="s">
        <v>3522</v>
      </c>
      <c r="N3314" s="106">
        <v>0.31</v>
      </c>
      <c r="O3314" s="106">
        <v>1.4</v>
      </c>
      <c r="P3314" s="106" t="s">
        <v>714</v>
      </c>
      <c r="Q3314" s="107" t="s">
        <v>4099</v>
      </c>
      <c r="R3314" s="107" t="s">
        <v>282</v>
      </c>
    </row>
    <row r="3315" spans="2:18" ht="20.100000000000001" customHeight="1" x14ac:dyDescent="0.4">
      <c r="B3315" s="105" t="str">
        <f t="shared" si="153"/>
        <v/>
      </c>
      <c r="C3315" s="105" t="str">
        <f t="shared" si="154"/>
        <v/>
      </c>
      <c r="D3315" s="105" t="str">
        <f t="shared" si="155"/>
        <v/>
      </c>
      <c r="E3315" s="106" t="s">
        <v>2406</v>
      </c>
      <c r="F3315" s="106" t="s">
        <v>2407</v>
      </c>
      <c r="G3315" s="106" t="s">
        <v>782</v>
      </c>
      <c r="H3315" s="106" t="s">
        <v>783</v>
      </c>
      <c r="I3315" s="106">
        <v>16</v>
      </c>
      <c r="J3315" s="106"/>
      <c r="K3315" s="106"/>
      <c r="L3315" s="106" t="s">
        <v>717</v>
      </c>
      <c r="M3315" s="106" t="s">
        <v>3522</v>
      </c>
      <c r="N3315" s="106">
        <v>0.31</v>
      </c>
      <c r="O3315" s="106">
        <v>1.4</v>
      </c>
      <c r="P3315" s="106" t="s">
        <v>714</v>
      </c>
      <c r="Q3315" s="107" t="s">
        <v>4100</v>
      </c>
      <c r="R3315" s="107" t="s">
        <v>282</v>
      </c>
    </row>
    <row r="3316" spans="2:18" ht="20.100000000000001" customHeight="1" x14ac:dyDescent="0.4">
      <c r="B3316" s="105" t="str">
        <f t="shared" si="153"/>
        <v/>
      </c>
      <c r="C3316" s="105" t="str">
        <f t="shared" si="154"/>
        <v/>
      </c>
      <c r="D3316" s="105" t="str">
        <f t="shared" si="155"/>
        <v/>
      </c>
      <c r="E3316" s="106" t="s">
        <v>2406</v>
      </c>
      <c r="F3316" s="106" t="s">
        <v>2407</v>
      </c>
      <c r="G3316" s="106" t="s">
        <v>782</v>
      </c>
      <c r="H3316" s="106" t="s">
        <v>783</v>
      </c>
      <c r="I3316" s="106">
        <v>16</v>
      </c>
      <c r="J3316" s="106"/>
      <c r="K3316" s="106"/>
      <c r="L3316" s="106" t="s">
        <v>1218</v>
      </c>
      <c r="M3316" s="106" t="s">
        <v>3522</v>
      </c>
      <c r="N3316" s="106">
        <v>0.31</v>
      </c>
      <c r="O3316" s="106">
        <v>1.4</v>
      </c>
      <c r="P3316" s="106" t="s">
        <v>714</v>
      </c>
      <c r="Q3316" s="107" t="s">
        <v>4101</v>
      </c>
      <c r="R3316" s="107" t="s">
        <v>282</v>
      </c>
    </row>
    <row r="3317" spans="2:18" ht="20.100000000000001" customHeight="1" x14ac:dyDescent="0.4">
      <c r="B3317" s="105" t="str">
        <f t="shared" si="153"/>
        <v/>
      </c>
      <c r="C3317" s="105" t="str">
        <f t="shared" si="154"/>
        <v/>
      </c>
      <c r="D3317" s="105" t="str">
        <f t="shared" si="155"/>
        <v/>
      </c>
      <c r="E3317" s="106" t="s">
        <v>2406</v>
      </c>
      <c r="F3317" s="106" t="s">
        <v>2447</v>
      </c>
      <c r="G3317" s="106" t="s">
        <v>697</v>
      </c>
      <c r="H3317" s="106" t="s">
        <v>706</v>
      </c>
      <c r="I3317" s="106">
        <v>16</v>
      </c>
      <c r="J3317" s="106"/>
      <c r="K3317" s="106"/>
      <c r="L3317" s="106" t="s">
        <v>707</v>
      </c>
      <c r="M3317" s="106" t="s">
        <v>3522</v>
      </c>
      <c r="N3317" s="106">
        <v>0.38</v>
      </c>
      <c r="O3317" s="106">
        <v>1.4</v>
      </c>
      <c r="P3317" s="106" t="s">
        <v>714</v>
      </c>
      <c r="Q3317" s="107" t="s">
        <v>4102</v>
      </c>
      <c r="R3317" s="107" t="s">
        <v>282</v>
      </c>
    </row>
    <row r="3318" spans="2:18" ht="20.100000000000001" customHeight="1" x14ac:dyDescent="0.4">
      <c r="B3318" s="105" t="str">
        <f t="shared" si="153"/>
        <v/>
      </c>
      <c r="C3318" s="105" t="str">
        <f t="shared" si="154"/>
        <v/>
      </c>
      <c r="D3318" s="105" t="str">
        <f t="shared" si="155"/>
        <v/>
      </c>
      <c r="E3318" s="106" t="s">
        <v>2406</v>
      </c>
      <c r="F3318" s="106" t="s">
        <v>2447</v>
      </c>
      <c r="G3318" s="106" t="s">
        <v>697</v>
      </c>
      <c r="H3318" s="106" t="s">
        <v>706</v>
      </c>
      <c r="I3318" s="106">
        <v>16</v>
      </c>
      <c r="J3318" s="106"/>
      <c r="K3318" s="106"/>
      <c r="L3318" s="106" t="s">
        <v>1817</v>
      </c>
      <c r="M3318" s="106" t="s">
        <v>3522</v>
      </c>
      <c r="N3318" s="106">
        <v>0.38</v>
      </c>
      <c r="O3318" s="106">
        <v>1.4</v>
      </c>
      <c r="P3318" s="106" t="s">
        <v>714</v>
      </c>
      <c r="Q3318" s="107" t="s">
        <v>4103</v>
      </c>
      <c r="R3318" s="107" t="s">
        <v>282</v>
      </c>
    </row>
    <row r="3319" spans="2:18" ht="20.100000000000001" customHeight="1" x14ac:dyDescent="0.4">
      <c r="B3319" s="105" t="str">
        <f t="shared" si="153"/>
        <v/>
      </c>
      <c r="C3319" s="105" t="str">
        <f t="shared" si="154"/>
        <v/>
      </c>
      <c r="D3319" s="105" t="str">
        <f t="shared" si="155"/>
        <v/>
      </c>
      <c r="E3319" s="106" t="s">
        <v>2406</v>
      </c>
      <c r="F3319" s="106" t="s">
        <v>2447</v>
      </c>
      <c r="G3319" s="106" t="s">
        <v>697</v>
      </c>
      <c r="H3319" s="106" t="s">
        <v>698</v>
      </c>
      <c r="I3319" s="106">
        <v>16</v>
      </c>
      <c r="J3319" s="106"/>
      <c r="K3319" s="106"/>
      <c r="L3319" s="106" t="s">
        <v>1817</v>
      </c>
      <c r="M3319" s="106" t="s">
        <v>3522</v>
      </c>
      <c r="N3319" s="106">
        <v>0.38</v>
      </c>
      <c r="O3319" s="106">
        <v>1.4</v>
      </c>
      <c r="P3319" s="106" t="s">
        <v>714</v>
      </c>
      <c r="Q3319" s="107" t="s">
        <v>4104</v>
      </c>
      <c r="R3319" s="107" t="s">
        <v>282</v>
      </c>
    </row>
    <row r="3320" spans="2:18" ht="20.100000000000001" customHeight="1" x14ac:dyDescent="0.4">
      <c r="B3320" s="105" t="str">
        <f t="shared" si="153"/>
        <v/>
      </c>
      <c r="C3320" s="105" t="str">
        <f t="shared" si="154"/>
        <v/>
      </c>
      <c r="D3320" s="105" t="str">
        <f t="shared" si="155"/>
        <v/>
      </c>
      <c r="E3320" s="106" t="s">
        <v>2406</v>
      </c>
      <c r="F3320" s="106" t="s">
        <v>2447</v>
      </c>
      <c r="G3320" s="106" t="s">
        <v>697</v>
      </c>
      <c r="H3320" s="106" t="s">
        <v>698</v>
      </c>
      <c r="I3320" s="106">
        <v>16</v>
      </c>
      <c r="J3320" s="106"/>
      <c r="K3320" s="106"/>
      <c r="L3320" s="106" t="s">
        <v>1027</v>
      </c>
      <c r="M3320" s="106" t="s">
        <v>3522</v>
      </c>
      <c r="N3320" s="106">
        <v>0.38</v>
      </c>
      <c r="O3320" s="106">
        <v>1.4</v>
      </c>
      <c r="P3320" s="106" t="s">
        <v>714</v>
      </c>
      <c r="Q3320" s="107" t="s">
        <v>4105</v>
      </c>
      <c r="R3320" s="107" t="s">
        <v>282</v>
      </c>
    </row>
    <row r="3321" spans="2:18" ht="20.100000000000001" customHeight="1" x14ac:dyDescent="0.4">
      <c r="B3321" s="105" t="str">
        <f t="shared" si="153"/>
        <v/>
      </c>
      <c r="C3321" s="105" t="str">
        <f t="shared" si="154"/>
        <v/>
      </c>
      <c r="D3321" s="105" t="str">
        <f t="shared" si="155"/>
        <v/>
      </c>
      <c r="E3321" s="106" t="s">
        <v>2406</v>
      </c>
      <c r="F3321" s="106" t="s">
        <v>2447</v>
      </c>
      <c r="G3321" s="106" t="s">
        <v>697</v>
      </c>
      <c r="H3321" s="106" t="s">
        <v>717</v>
      </c>
      <c r="I3321" s="106">
        <v>16</v>
      </c>
      <c r="J3321" s="106"/>
      <c r="K3321" s="106"/>
      <c r="L3321" s="106" t="s">
        <v>1027</v>
      </c>
      <c r="M3321" s="106" t="s">
        <v>3522</v>
      </c>
      <c r="N3321" s="106">
        <v>0.38</v>
      </c>
      <c r="O3321" s="106">
        <v>1.4</v>
      </c>
      <c r="P3321" s="106" t="s">
        <v>714</v>
      </c>
      <c r="Q3321" s="107" t="s">
        <v>4106</v>
      </c>
      <c r="R3321" s="107" t="s">
        <v>282</v>
      </c>
    </row>
    <row r="3322" spans="2:18" ht="20.100000000000001" customHeight="1" x14ac:dyDescent="0.4">
      <c r="B3322" s="105" t="str">
        <f t="shared" si="153"/>
        <v/>
      </c>
      <c r="C3322" s="105" t="str">
        <f t="shared" si="154"/>
        <v/>
      </c>
      <c r="D3322" s="105" t="str">
        <f t="shared" si="155"/>
        <v/>
      </c>
      <c r="E3322" s="106" t="s">
        <v>2406</v>
      </c>
      <c r="F3322" s="106" t="s">
        <v>2447</v>
      </c>
      <c r="G3322" s="106" t="s">
        <v>697</v>
      </c>
      <c r="H3322" s="106" t="s">
        <v>717</v>
      </c>
      <c r="I3322" s="106">
        <v>16</v>
      </c>
      <c r="J3322" s="106"/>
      <c r="K3322" s="106"/>
      <c r="L3322" s="106" t="s">
        <v>1389</v>
      </c>
      <c r="M3322" s="106" t="s">
        <v>3522</v>
      </c>
      <c r="N3322" s="106">
        <v>0.38</v>
      </c>
      <c r="O3322" s="106">
        <v>1.4</v>
      </c>
      <c r="P3322" s="106" t="s">
        <v>714</v>
      </c>
      <c r="Q3322" s="107" t="s">
        <v>4107</v>
      </c>
      <c r="R3322" s="107" t="s">
        <v>282</v>
      </c>
    </row>
    <row r="3323" spans="2:18" ht="20.100000000000001" customHeight="1" x14ac:dyDescent="0.4">
      <c r="B3323" s="105" t="str">
        <f t="shared" si="153"/>
        <v/>
      </c>
      <c r="C3323" s="105" t="str">
        <f t="shared" si="154"/>
        <v/>
      </c>
      <c r="D3323" s="105" t="str">
        <f t="shared" si="155"/>
        <v/>
      </c>
      <c r="E3323" s="106" t="s">
        <v>2406</v>
      </c>
      <c r="F3323" s="106" t="s">
        <v>2447</v>
      </c>
      <c r="G3323" s="106" t="s">
        <v>697</v>
      </c>
      <c r="H3323" s="106" t="s">
        <v>1218</v>
      </c>
      <c r="I3323" s="106">
        <v>16</v>
      </c>
      <c r="J3323" s="106"/>
      <c r="K3323" s="106"/>
      <c r="L3323" s="106" t="s">
        <v>1389</v>
      </c>
      <c r="M3323" s="106" t="s">
        <v>3522</v>
      </c>
      <c r="N3323" s="106">
        <v>0.38</v>
      </c>
      <c r="O3323" s="106">
        <v>1.4</v>
      </c>
      <c r="P3323" s="106" t="s">
        <v>714</v>
      </c>
      <c r="Q3323" s="107" t="s">
        <v>4108</v>
      </c>
      <c r="R3323" s="107" t="s">
        <v>282</v>
      </c>
    </row>
    <row r="3324" spans="2:18" ht="20.100000000000001" customHeight="1" x14ac:dyDescent="0.4">
      <c r="B3324" s="105" t="str">
        <f t="shared" si="153"/>
        <v/>
      </c>
      <c r="C3324" s="105" t="str">
        <f t="shared" si="154"/>
        <v/>
      </c>
      <c r="D3324" s="105" t="str">
        <f t="shared" si="155"/>
        <v/>
      </c>
      <c r="E3324" s="106" t="s">
        <v>2406</v>
      </c>
      <c r="F3324" s="106" t="s">
        <v>2447</v>
      </c>
      <c r="G3324" s="106" t="s">
        <v>710</v>
      </c>
      <c r="H3324" s="106" t="s">
        <v>706</v>
      </c>
      <c r="I3324" s="106">
        <v>16</v>
      </c>
      <c r="J3324" s="106"/>
      <c r="K3324" s="106"/>
      <c r="L3324" s="106" t="s">
        <v>711</v>
      </c>
      <c r="M3324" s="106" t="s">
        <v>3522</v>
      </c>
      <c r="N3324" s="106">
        <v>0.38</v>
      </c>
      <c r="O3324" s="106">
        <v>1.4</v>
      </c>
      <c r="P3324" s="106" t="s">
        <v>714</v>
      </c>
      <c r="Q3324" s="107" t="s">
        <v>4109</v>
      </c>
      <c r="R3324" s="107" t="s">
        <v>282</v>
      </c>
    </row>
    <row r="3325" spans="2:18" ht="20.100000000000001" customHeight="1" x14ac:dyDescent="0.4">
      <c r="B3325" s="105" t="str">
        <f t="shared" si="153"/>
        <v/>
      </c>
      <c r="C3325" s="105" t="str">
        <f t="shared" si="154"/>
        <v/>
      </c>
      <c r="D3325" s="105" t="str">
        <f t="shared" si="155"/>
        <v/>
      </c>
      <c r="E3325" s="106" t="s">
        <v>2406</v>
      </c>
      <c r="F3325" s="106" t="s">
        <v>2447</v>
      </c>
      <c r="G3325" s="106" t="s">
        <v>710</v>
      </c>
      <c r="H3325" s="106" t="s">
        <v>698</v>
      </c>
      <c r="I3325" s="106">
        <v>16</v>
      </c>
      <c r="J3325" s="106"/>
      <c r="K3325" s="106"/>
      <c r="L3325" s="106" t="s">
        <v>711</v>
      </c>
      <c r="M3325" s="106" t="s">
        <v>3522</v>
      </c>
      <c r="N3325" s="106">
        <v>0.38</v>
      </c>
      <c r="O3325" s="106">
        <v>1.4</v>
      </c>
      <c r="P3325" s="106" t="s">
        <v>714</v>
      </c>
      <c r="Q3325" s="107" t="s">
        <v>4110</v>
      </c>
      <c r="R3325" s="107" t="s">
        <v>282</v>
      </c>
    </row>
    <row r="3326" spans="2:18" ht="20.100000000000001" customHeight="1" x14ac:dyDescent="0.4">
      <c r="B3326" s="105" t="str">
        <f t="shared" si="153"/>
        <v/>
      </c>
      <c r="C3326" s="105" t="str">
        <f t="shared" si="154"/>
        <v/>
      </c>
      <c r="D3326" s="105" t="str">
        <f t="shared" si="155"/>
        <v/>
      </c>
      <c r="E3326" s="106" t="s">
        <v>2406</v>
      </c>
      <c r="F3326" s="106" t="s">
        <v>2447</v>
      </c>
      <c r="G3326" s="106" t="s">
        <v>710</v>
      </c>
      <c r="H3326" s="106" t="s">
        <v>717</v>
      </c>
      <c r="I3326" s="106">
        <v>16</v>
      </c>
      <c r="J3326" s="106"/>
      <c r="K3326" s="106"/>
      <c r="L3326" s="106" t="s">
        <v>711</v>
      </c>
      <c r="M3326" s="106" t="s">
        <v>3522</v>
      </c>
      <c r="N3326" s="106">
        <v>0.38</v>
      </c>
      <c r="O3326" s="106">
        <v>1.4</v>
      </c>
      <c r="P3326" s="106" t="s">
        <v>714</v>
      </c>
      <c r="Q3326" s="107" t="s">
        <v>4111</v>
      </c>
      <c r="R3326" s="107" t="s">
        <v>282</v>
      </c>
    </row>
    <row r="3327" spans="2:18" ht="20.100000000000001" customHeight="1" x14ac:dyDescent="0.4">
      <c r="B3327" s="105" t="str">
        <f t="shared" si="153"/>
        <v/>
      </c>
      <c r="C3327" s="105" t="str">
        <f t="shared" si="154"/>
        <v/>
      </c>
      <c r="D3327" s="105" t="str">
        <f t="shared" si="155"/>
        <v/>
      </c>
      <c r="E3327" s="106" t="s">
        <v>2406</v>
      </c>
      <c r="F3327" s="106" t="s">
        <v>2447</v>
      </c>
      <c r="G3327" s="106" t="s">
        <v>710</v>
      </c>
      <c r="H3327" s="106" t="s">
        <v>717</v>
      </c>
      <c r="I3327" s="106">
        <v>16</v>
      </c>
      <c r="J3327" s="106"/>
      <c r="K3327" s="106"/>
      <c r="L3327" s="106" t="s">
        <v>1098</v>
      </c>
      <c r="M3327" s="106" t="s">
        <v>3522</v>
      </c>
      <c r="N3327" s="106">
        <v>0.38</v>
      </c>
      <c r="O3327" s="106">
        <v>1.4</v>
      </c>
      <c r="P3327" s="106" t="s">
        <v>714</v>
      </c>
      <c r="Q3327" s="107" t="s">
        <v>4112</v>
      </c>
      <c r="R3327" s="107" t="s">
        <v>282</v>
      </c>
    </row>
    <row r="3328" spans="2:18" ht="20.100000000000001" customHeight="1" x14ac:dyDescent="0.4">
      <c r="B3328" s="105" t="str">
        <f t="shared" si="153"/>
        <v/>
      </c>
      <c r="C3328" s="105" t="str">
        <f t="shared" si="154"/>
        <v/>
      </c>
      <c r="D3328" s="105" t="str">
        <f t="shared" si="155"/>
        <v/>
      </c>
      <c r="E3328" s="106" t="s">
        <v>2406</v>
      </c>
      <c r="F3328" s="106" t="s">
        <v>2447</v>
      </c>
      <c r="G3328" s="106" t="s">
        <v>710</v>
      </c>
      <c r="H3328" s="106" t="s">
        <v>1218</v>
      </c>
      <c r="I3328" s="106">
        <v>16</v>
      </c>
      <c r="J3328" s="106"/>
      <c r="K3328" s="106"/>
      <c r="L3328" s="106" t="s">
        <v>1098</v>
      </c>
      <c r="M3328" s="106" t="s">
        <v>3522</v>
      </c>
      <c r="N3328" s="106">
        <v>0.38</v>
      </c>
      <c r="O3328" s="106">
        <v>1.4</v>
      </c>
      <c r="P3328" s="106" t="s">
        <v>714</v>
      </c>
      <c r="Q3328" s="107" t="s">
        <v>4113</v>
      </c>
      <c r="R3328" s="107" t="s">
        <v>282</v>
      </c>
    </row>
    <row r="3329" spans="2:18" ht="20.100000000000001" customHeight="1" x14ac:dyDescent="0.4">
      <c r="B3329" s="105" t="str">
        <f t="shared" si="153"/>
        <v/>
      </c>
      <c r="C3329" s="105" t="str">
        <f t="shared" si="154"/>
        <v/>
      </c>
      <c r="D3329" s="105" t="str">
        <f t="shared" si="155"/>
        <v/>
      </c>
      <c r="E3329" s="106" t="s">
        <v>2406</v>
      </c>
      <c r="F3329" s="106" t="s">
        <v>2447</v>
      </c>
      <c r="G3329" s="106" t="s">
        <v>721</v>
      </c>
      <c r="H3329" s="106" t="s">
        <v>706</v>
      </c>
      <c r="I3329" s="106">
        <v>16</v>
      </c>
      <c r="J3329" s="106"/>
      <c r="K3329" s="106"/>
      <c r="L3329" s="106" t="s">
        <v>722</v>
      </c>
      <c r="M3329" s="106" t="s">
        <v>3522</v>
      </c>
      <c r="N3329" s="106">
        <v>0.38</v>
      </c>
      <c r="O3329" s="106">
        <v>1.4</v>
      </c>
      <c r="P3329" s="106" t="s">
        <v>714</v>
      </c>
      <c r="Q3329" s="107" t="s">
        <v>4114</v>
      </c>
      <c r="R3329" s="107" t="s">
        <v>282</v>
      </c>
    </row>
    <row r="3330" spans="2:18" ht="20.100000000000001" customHeight="1" x14ac:dyDescent="0.4">
      <c r="B3330" s="105" t="str">
        <f t="shared" si="153"/>
        <v/>
      </c>
      <c r="C3330" s="105" t="str">
        <f t="shared" si="154"/>
        <v/>
      </c>
      <c r="D3330" s="105" t="str">
        <f t="shared" si="155"/>
        <v/>
      </c>
      <c r="E3330" s="106" t="s">
        <v>2406</v>
      </c>
      <c r="F3330" s="106" t="s">
        <v>2447</v>
      </c>
      <c r="G3330" s="106" t="s">
        <v>721</v>
      </c>
      <c r="H3330" s="106" t="s">
        <v>698</v>
      </c>
      <c r="I3330" s="106">
        <v>16</v>
      </c>
      <c r="J3330" s="106"/>
      <c r="K3330" s="106"/>
      <c r="L3330" s="106" t="s">
        <v>722</v>
      </c>
      <c r="M3330" s="106" t="s">
        <v>3522</v>
      </c>
      <c r="N3330" s="106">
        <v>0.38</v>
      </c>
      <c r="O3330" s="106">
        <v>1.4</v>
      </c>
      <c r="P3330" s="106" t="s">
        <v>714</v>
      </c>
      <c r="Q3330" s="107" t="s">
        <v>4115</v>
      </c>
      <c r="R3330" s="107" t="s">
        <v>282</v>
      </c>
    </row>
    <row r="3331" spans="2:18" ht="20.100000000000001" customHeight="1" x14ac:dyDescent="0.4">
      <c r="B3331" s="105" t="str">
        <f t="shared" si="153"/>
        <v/>
      </c>
      <c r="C3331" s="105" t="str">
        <f t="shared" si="154"/>
        <v/>
      </c>
      <c r="D3331" s="105" t="str">
        <f t="shared" si="155"/>
        <v/>
      </c>
      <c r="E3331" s="106" t="s">
        <v>2406</v>
      </c>
      <c r="F3331" s="106" t="s">
        <v>2447</v>
      </c>
      <c r="G3331" s="106" t="s">
        <v>721</v>
      </c>
      <c r="H3331" s="106" t="s">
        <v>717</v>
      </c>
      <c r="I3331" s="106">
        <v>16</v>
      </c>
      <c r="J3331" s="106"/>
      <c r="K3331" s="106"/>
      <c r="L3331" s="106" t="s">
        <v>722</v>
      </c>
      <c r="M3331" s="106" t="s">
        <v>3522</v>
      </c>
      <c r="N3331" s="106">
        <v>0.38</v>
      </c>
      <c r="O3331" s="106">
        <v>1.4</v>
      </c>
      <c r="P3331" s="106" t="s">
        <v>714</v>
      </c>
      <c r="Q3331" s="107" t="s">
        <v>4116</v>
      </c>
      <c r="R3331" s="107" t="s">
        <v>282</v>
      </c>
    </row>
    <row r="3332" spans="2:18" ht="20.100000000000001" customHeight="1" x14ac:dyDescent="0.4">
      <c r="B3332" s="105" t="str">
        <f t="shared" si="153"/>
        <v/>
      </c>
      <c r="C3332" s="105" t="str">
        <f t="shared" si="154"/>
        <v/>
      </c>
      <c r="D3332" s="105" t="str">
        <f t="shared" si="155"/>
        <v/>
      </c>
      <c r="E3332" s="106" t="s">
        <v>2406</v>
      </c>
      <c r="F3332" s="106" t="s">
        <v>2447</v>
      </c>
      <c r="G3332" s="106" t="s">
        <v>773</v>
      </c>
      <c r="H3332" s="106" t="s">
        <v>706</v>
      </c>
      <c r="I3332" s="106">
        <v>16</v>
      </c>
      <c r="J3332" s="106"/>
      <c r="K3332" s="106"/>
      <c r="L3332" s="106" t="s">
        <v>774</v>
      </c>
      <c r="M3332" s="106" t="s">
        <v>3522</v>
      </c>
      <c r="N3332" s="106">
        <v>0.38</v>
      </c>
      <c r="O3332" s="106">
        <v>1.4</v>
      </c>
      <c r="P3332" s="106" t="s">
        <v>714</v>
      </c>
      <c r="Q3332" s="107" t="s">
        <v>4117</v>
      </c>
      <c r="R3332" s="107" t="s">
        <v>282</v>
      </c>
    </row>
    <row r="3333" spans="2:18" ht="20.100000000000001" customHeight="1" x14ac:dyDescent="0.4">
      <c r="B3333" s="105" t="str">
        <f t="shared" si="153"/>
        <v/>
      </c>
      <c r="C3333" s="105" t="str">
        <f t="shared" si="154"/>
        <v/>
      </c>
      <c r="D3333" s="105" t="str">
        <f t="shared" si="155"/>
        <v/>
      </c>
      <c r="E3333" s="106" t="s">
        <v>2406</v>
      </c>
      <c r="F3333" s="106" t="s">
        <v>2447</v>
      </c>
      <c r="G3333" s="106" t="s">
        <v>773</v>
      </c>
      <c r="H3333" s="106" t="s">
        <v>698</v>
      </c>
      <c r="I3333" s="106">
        <v>16</v>
      </c>
      <c r="J3333" s="106"/>
      <c r="K3333" s="106"/>
      <c r="L3333" s="106" t="s">
        <v>774</v>
      </c>
      <c r="M3333" s="106" t="s">
        <v>3522</v>
      </c>
      <c r="N3333" s="106">
        <v>0.38</v>
      </c>
      <c r="O3333" s="106">
        <v>1.4</v>
      </c>
      <c r="P3333" s="106" t="s">
        <v>714</v>
      </c>
      <c r="Q3333" s="107" t="s">
        <v>4118</v>
      </c>
      <c r="R3333" s="107" t="s">
        <v>282</v>
      </c>
    </row>
    <row r="3334" spans="2:18" ht="20.100000000000001" customHeight="1" x14ac:dyDescent="0.4">
      <c r="B3334" s="105" t="str">
        <f t="shared" si="153"/>
        <v/>
      </c>
      <c r="C3334" s="105" t="str">
        <f t="shared" si="154"/>
        <v/>
      </c>
      <c r="D3334" s="105" t="str">
        <f t="shared" si="155"/>
        <v/>
      </c>
      <c r="E3334" s="106" t="s">
        <v>2406</v>
      </c>
      <c r="F3334" s="106" t="s">
        <v>2447</v>
      </c>
      <c r="G3334" s="106" t="s">
        <v>773</v>
      </c>
      <c r="H3334" s="106" t="s">
        <v>717</v>
      </c>
      <c r="I3334" s="106">
        <v>16</v>
      </c>
      <c r="J3334" s="106"/>
      <c r="K3334" s="106"/>
      <c r="L3334" s="106" t="s">
        <v>774</v>
      </c>
      <c r="M3334" s="106" t="s">
        <v>3522</v>
      </c>
      <c r="N3334" s="106">
        <v>0.38</v>
      </c>
      <c r="O3334" s="106">
        <v>1.4</v>
      </c>
      <c r="P3334" s="106" t="s">
        <v>714</v>
      </c>
      <c r="Q3334" s="107" t="s">
        <v>4119</v>
      </c>
      <c r="R3334" s="107" t="s">
        <v>282</v>
      </c>
    </row>
    <row r="3335" spans="2:18" ht="20.100000000000001" customHeight="1" x14ac:dyDescent="0.4">
      <c r="B3335" s="105" t="str">
        <f t="shared" si="153"/>
        <v/>
      </c>
      <c r="C3335" s="105" t="str">
        <f t="shared" si="154"/>
        <v/>
      </c>
      <c r="D3335" s="105" t="str">
        <f t="shared" si="155"/>
        <v/>
      </c>
      <c r="E3335" s="106" t="s">
        <v>2406</v>
      </c>
      <c r="F3335" s="106" t="s">
        <v>2447</v>
      </c>
      <c r="G3335" s="106" t="s">
        <v>773</v>
      </c>
      <c r="H3335" s="106" t="s">
        <v>1218</v>
      </c>
      <c r="I3335" s="106">
        <v>16</v>
      </c>
      <c r="J3335" s="106"/>
      <c r="K3335" s="106"/>
      <c r="L3335" s="106" t="s">
        <v>774</v>
      </c>
      <c r="M3335" s="106" t="s">
        <v>3522</v>
      </c>
      <c r="N3335" s="106">
        <v>0.37</v>
      </c>
      <c r="O3335" s="106">
        <v>1.4</v>
      </c>
      <c r="P3335" s="106" t="s">
        <v>714</v>
      </c>
      <c r="Q3335" s="107" t="s">
        <v>4120</v>
      </c>
      <c r="R3335" s="107" t="s">
        <v>282</v>
      </c>
    </row>
    <row r="3336" spans="2:18" ht="20.100000000000001" customHeight="1" x14ac:dyDescent="0.4">
      <c r="B3336" s="105" t="str">
        <f t="shared" si="153"/>
        <v/>
      </c>
      <c r="C3336" s="105" t="str">
        <f t="shared" si="154"/>
        <v/>
      </c>
      <c r="D3336" s="105" t="str">
        <f t="shared" si="155"/>
        <v/>
      </c>
      <c r="E3336" s="106" t="s">
        <v>2406</v>
      </c>
      <c r="F3336" s="106" t="s">
        <v>2447</v>
      </c>
      <c r="G3336" s="106" t="s">
        <v>773</v>
      </c>
      <c r="H3336" s="106" t="s">
        <v>706</v>
      </c>
      <c r="I3336" s="106">
        <v>16</v>
      </c>
      <c r="J3336" s="106"/>
      <c r="K3336" s="106"/>
      <c r="L3336" s="106" t="s">
        <v>1266</v>
      </c>
      <c r="M3336" s="106" t="s">
        <v>3522</v>
      </c>
      <c r="N3336" s="106">
        <v>0.38</v>
      </c>
      <c r="O3336" s="106">
        <v>1.4</v>
      </c>
      <c r="P3336" s="106" t="s">
        <v>714</v>
      </c>
      <c r="Q3336" s="107" t="s">
        <v>4121</v>
      </c>
      <c r="R3336" s="107" t="s">
        <v>282</v>
      </c>
    </row>
    <row r="3337" spans="2:18" ht="20.100000000000001" customHeight="1" x14ac:dyDescent="0.4">
      <c r="B3337" s="105" t="str">
        <f t="shared" si="153"/>
        <v/>
      </c>
      <c r="C3337" s="105" t="str">
        <f t="shared" si="154"/>
        <v/>
      </c>
      <c r="D3337" s="105" t="str">
        <f t="shared" si="155"/>
        <v/>
      </c>
      <c r="E3337" s="106" t="s">
        <v>2406</v>
      </c>
      <c r="F3337" s="106" t="s">
        <v>2447</v>
      </c>
      <c r="G3337" s="106" t="s">
        <v>773</v>
      </c>
      <c r="H3337" s="106" t="s">
        <v>698</v>
      </c>
      <c r="I3337" s="106">
        <v>16</v>
      </c>
      <c r="J3337" s="106"/>
      <c r="K3337" s="106"/>
      <c r="L3337" s="106" t="s">
        <v>1266</v>
      </c>
      <c r="M3337" s="106" t="s">
        <v>3522</v>
      </c>
      <c r="N3337" s="106">
        <v>0.38</v>
      </c>
      <c r="O3337" s="106">
        <v>1.4</v>
      </c>
      <c r="P3337" s="106" t="s">
        <v>714</v>
      </c>
      <c r="Q3337" s="107" t="s">
        <v>4122</v>
      </c>
      <c r="R3337" s="107" t="s">
        <v>282</v>
      </c>
    </row>
    <row r="3338" spans="2:18" ht="20.100000000000001" customHeight="1" x14ac:dyDescent="0.4">
      <c r="B3338" s="105" t="str">
        <f t="shared" si="153"/>
        <v/>
      </c>
      <c r="C3338" s="105" t="str">
        <f t="shared" si="154"/>
        <v/>
      </c>
      <c r="D3338" s="105" t="str">
        <f t="shared" si="155"/>
        <v/>
      </c>
      <c r="E3338" s="106" t="s">
        <v>2406</v>
      </c>
      <c r="F3338" s="106" t="s">
        <v>2447</v>
      </c>
      <c r="G3338" s="106" t="s">
        <v>773</v>
      </c>
      <c r="H3338" s="106" t="s">
        <v>717</v>
      </c>
      <c r="I3338" s="106">
        <v>16</v>
      </c>
      <c r="J3338" s="106"/>
      <c r="K3338" s="106"/>
      <c r="L3338" s="106" t="s">
        <v>1266</v>
      </c>
      <c r="M3338" s="106" t="s">
        <v>3522</v>
      </c>
      <c r="N3338" s="106">
        <v>0.38</v>
      </c>
      <c r="O3338" s="106">
        <v>1.4</v>
      </c>
      <c r="P3338" s="106" t="s">
        <v>714</v>
      </c>
      <c r="Q3338" s="107" t="s">
        <v>4123</v>
      </c>
      <c r="R3338" s="107" t="s">
        <v>282</v>
      </c>
    </row>
    <row r="3339" spans="2:18" ht="20.100000000000001" customHeight="1" x14ac:dyDescent="0.4">
      <c r="B3339" s="105" t="str">
        <f t="shared" si="153"/>
        <v/>
      </c>
      <c r="C3339" s="105" t="str">
        <f t="shared" si="154"/>
        <v/>
      </c>
      <c r="D3339" s="105" t="str">
        <f t="shared" si="155"/>
        <v/>
      </c>
      <c r="E3339" s="106" t="s">
        <v>2406</v>
      </c>
      <c r="F3339" s="106" t="s">
        <v>2447</v>
      </c>
      <c r="G3339" s="106" t="s">
        <v>773</v>
      </c>
      <c r="H3339" s="106" t="s">
        <v>1218</v>
      </c>
      <c r="I3339" s="106">
        <v>15</v>
      </c>
      <c r="J3339" s="106"/>
      <c r="K3339" s="106"/>
      <c r="L3339" s="106" t="s">
        <v>1266</v>
      </c>
      <c r="M3339" s="106" t="s">
        <v>3522</v>
      </c>
      <c r="N3339" s="106">
        <v>0.38</v>
      </c>
      <c r="O3339" s="106">
        <v>1.4</v>
      </c>
      <c r="P3339" s="106" t="s">
        <v>714</v>
      </c>
      <c r="Q3339" s="107" t="s">
        <v>4124</v>
      </c>
      <c r="R3339" s="107" t="s">
        <v>282</v>
      </c>
    </row>
    <row r="3340" spans="2:18" ht="20.100000000000001" customHeight="1" x14ac:dyDescent="0.4">
      <c r="B3340" s="105" t="str">
        <f t="shared" si="153"/>
        <v/>
      </c>
      <c r="C3340" s="105" t="str">
        <f t="shared" si="154"/>
        <v/>
      </c>
      <c r="D3340" s="105" t="str">
        <f t="shared" si="155"/>
        <v/>
      </c>
      <c r="E3340" s="106" t="s">
        <v>2406</v>
      </c>
      <c r="F3340" s="106" t="s">
        <v>2447</v>
      </c>
      <c r="G3340" s="106" t="s">
        <v>778</v>
      </c>
      <c r="H3340" s="106" t="s">
        <v>706</v>
      </c>
      <c r="I3340" s="106">
        <v>16</v>
      </c>
      <c r="J3340" s="106"/>
      <c r="K3340" s="106"/>
      <c r="L3340" s="106" t="s">
        <v>779</v>
      </c>
      <c r="M3340" s="106" t="s">
        <v>3522</v>
      </c>
      <c r="N3340" s="106">
        <v>0.38</v>
      </c>
      <c r="O3340" s="106">
        <v>1.4</v>
      </c>
      <c r="P3340" s="106" t="s">
        <v>714</v>
      </c>
      <c r="Q3340" s="107" t="s">
        <v>4125</v>
      </c>
      <c r="R3340" s="107" t="s">
        <v>282</v>
      </c>
    </row>
    <row r="3341" spans="2:18" ht="20.100000000000001" customHeight="1" x14ac:dyDescent="0.4">
      <c r="B3341" s="105" t="str">
        <f t="shared" si="153"/>
        <v/>
      </c>
      <c r="C3341" s="105" t="str">
        <f t="shared" si="154"/>
        <v/>
      </c>
      <c r="D3341" s="105" t="str">
        <f t="shared" si="155"/>
        <v/>
      </c>
      <c r="E3341" s="106" t="s">
        <v>2406</v>
      </c>
      <c r="F3341" s="106" t="s">
        <v>2447</v>
      </c>
      <c r="G3341" s="106" t="s">
        <v>778</v>
      </c>
      <c r="H3341" s="106" t="s">
        <v>698</v>
      </c>
      <c r="I3341" s="106">
        <v>16</v>
      </c>
      <c r="J3341" s="106"/>
      <c r="K3341" s="106"/>
      <c r="L3341" s="106" t="s">
        <v>779</v>
      </c>
      <c r="M3341" s="106" t="s">
        <v>3522</v>
      </c>
      <c r="N3341" s="106">
        <v>0.38</v>
      </c>
      <c r="O3341" s="106">
        <v>1.4</v>
      </c>
      <c r="P3341" s="106" t="s">
        <v>714</v>
      </c>
      <c r="Q3341" s="107" t="s">
        <v>4126</v>
      </c>
      <c r="R3341" s="107" t="s">
        <v>282</v>
      </c>
    </row>
    <row r="3342" spans="2:18" ht="20.100000000000001" customHeight="1" x14ac:dyDescent="0.4">
      <c r="B3342" s="105" t="str">
        <f t="shared" si="153"/>
        <v/>
      </c>
      <c r="C3342" s="105" t="str">
        <f t="shared" si="154"/>
        <v/>
      </c>
      <c r="D3342" s="105" t="str">
        <f t="shared" si="155"/>
        <v/>
      </c>
      <c r="E3342" s="106" t="s">
        <v>2406</v>
      </c>
      <c r="F3342" s="106" t="s">
        <v>2447</v>
      </c>
      <c r="G3342" s="106" t="s">
        <v>778</v>
      </c>
      <c r="H3342" s="106" t="s">
        <v>717</v>
      </c>
      <c r="I3342" s="106">
        <v>16</v>
      </c>
      <c r="J3342" s="106"/>
      <c r="K3342" s="106"/>
      <c r="L3342" s="106" t="s">
        <v>779</v>
      </c>
      <c r="M3342" s="106" t="s">
        <v>3522</v>
      </c>
      <c r="N3342" s="106">
        <v>0.38</v>
      </c>
      <c r="O3342" s="106">
        <v>1.4</v>
      </c>
      <c r="P3342" s="106" t="s">
        <v>714</v>
      </c>
      <c r="Q3342" s="107" t="s">
        <v>4127</v>
      </c>
      <c r="R3342" s="107" t="s">
        <v>282</v>
      </c>
    </row>
    <row r="3343" spans="2:18" ht="20.100000000000001" customHeight="1" x14ac:dyDescent="0.4">
      <c r="B3343" s="105" t="str">
        <f t="shared" si="153"/>
        <v/>
      </c>
      <c r="C3343" s="105" t="str">
        <f t="shared" si="154"/>
        <v/>
      </c>
      <c r="D3343" s="105" t="str">
        <f t="shared" si="155"/>
        <v/>
      </c>
      <c r="E3343" s="106" t="s">
        <v>2406</v>
      </c>
      <c r="F3343" s="106" t="s">
        <v>2447</v>
      </c>
      <c r="G3343" s="106" t="s">
        <v>778</v>
      </c>
      <c r="H3343" s="106" t="s">
        <v>1218</v>
      </c>
      <c r="I3343" s="106">
        <v>16</v>
      </c>
      <c r="J3343" s="106"/>
      <c r="K3343" s="106"/>
      <c r="L3343" s="106" t="s">
        <v>779</v>
      </c>
      <c r="M3343" s="106" t="s">
        <v>3522</v>
      </c>
      <c r="N3343" s="106">
        <v>0.37</v>
      </c>
      <c r="O3343" s="106">
        <v>1.4</v>
      </c>
      <c r="P3343" s="106" t="s">
        <v>714</v>
      </c>
      <c r="Q3343" s="107" t="s">
        <v>4128</v>
      </c>
      <c r="R3343" s="107" t="s">
        <v>282</v>
      </c>
    </row>
    <row r="3344" spans="2:18" ht="20.100000000000001" customHeight="1" x14ac:dyDescent="0.4">
      <c r="B3344" s="105" t="str">
        <f t="shared" ref="B3344:B3407" si="156">IF(OR($C$10="",$C$11=""),"",IFERROR(IF(AND($U$22&lt;&gt;R3344,$V$22&lt;&gt;R3344),"－",IF(AND(COUNTIF($C$10,"*樹脂スペーサー*")&gt;0,OR(M3344="空気",F3344="一般",F3344="一般ＰＧ")),"－",IF(AND($W$25&gt;0,$W$25&gt;=O3344),$U$25,IF(AND($W$26&gt;0,$W$26&gt;=O3344),$U$26,IF(AND($W$27&gt;0,$W$27&gt;=O3344),$U$27,IF(AND($W$28&gt;0,$W$28&gt;=O3344),$U$28,IF(AND($W$29&gt;0,$W$29&gt;=O3344),$U$29,IF(AND($W$30&gt;0,$W$30&gt;=O3344),$U$30,IF(AND($W$31&gt;0,$W$31&gt;=O3344),$U$31,"－"))))))))),"－"))</f>
        <v/>
      </c>
      <c r="C3344" s="105" t="str">
        <f t="shared" ref="C3344:C3407" si="157">IF(B3344="","",IF(B3344&lt;&gt;"－",VLOOKUP(B3344,$U$25:$V$31,2,FALSE),"－"))</f>
        <v/>
      </c>
      <c r="D3344" s="105" t="str">
        <f t="shared" ref="D3344:D3407" si="158">IF($H$9="","",IF($V$38&lt;&gt;"断熱等","－",IF(AND(COUNTIF($V$34,"*樹脂スペーサー*")&gt;0,OR(M3344="空気",F3344="一般",F3344="一般ＰＧ")),"－",IF(AND($V$35&lt;&gt;R3344,$W$35&lt;&gt;R3344),"－",IF(MID($H$9,10,1)="Z",IF(N3344&lt;=0.65,"○","－"),IF($V$36&gt;=O3344,"○","－"))))))</f>
        <v/>
      </c>
      <c r="E3344" s="106" t="s">
        <v>2406</v>
      </c>
      <c r="F3344" s="106" t="s">
        <v>2447</v>
      </c>
      <c r="G3344" s="106" t="s">
        <v>778</v>
      </c>
      <c r="H3344" s="106" t="s">
        <v>706</v>
      </c>
      <c r="I3344" s="106">
        <v>16</v>
      </c>
      <c r="J3344" s="106"/>
      <c r="K3344" s="106"/>
      <c r="L3344" s="106" t="s">
        <v>1269</v>
      </c>
      <c r="M3344" s="106" t="s">
        <v>3522</v>
      </c>
      <c r="N3344" s="106">
        <v>0.38</v>
      </c>
      <c r="O3344" s="106">
        <v>1.4</v>
      </c>
      <c r="P3344" s="106" t="s">
        <v>714</v>
      </c>
      <c r="Q3344" s="107" t="s">
        <v>4129</v>
      </c>
      <c r="R3344" s="107" t="s">
        <v>282</v>
      </c>
    </row>
    <row r="3345" spans="2:18" ht="20.100000000000001" customHeight="1" x14ac:dyDescent="0.4">
      <c r="B3345" s="105" t="str">
        <f t="shared" si="156"/>
        <v/>
      </c>
      <c r="C3345" s="105" t="str">
        <f t="shared" si="157"/>
        <v/>
      </c>
      <c r="D3345" s="105" t="str">
        <f t="shared" si="158"/>
        <v/>
      </c>
      <c r="E3345" s="106" t="s">
        <v>2406</v>
      </c>
      <c r="F3345" s="106" t="s">
        <v>2447</v>
      </c>
      <c r="G3345" s="106" t="s">
        <v>778</v>
      </c>
      <c r="H3345" s="106" t="s">
        <v>698</v>
      </c>
      <c r="I3345" s="106">
        <v>16</v>
      </c>
      <c r="J3345" s="106"/>
      <c r="K3345" s="106"/>
      <c r="L3345" s="106" t="s">
        <v>1269</v>
      </c>
      <c r="M3345" s="106" t="s">
        <v>3522</v>
      </c>
      <c r="N3345" s="106">
        <v>0.38</v>
      </c>
      <c r="O3345" s="106">
        <v>1.4</v>
      </c>
      <c r="P3345" s="106" t="s">
        <v>714</v>
      </c>
      <c r="Q3345" s="107" t="s">
        <v>4130</v>
      </c>
      <c r="R3345" s="107" t="s">
        <v>282</v>
      </c>
    </row>
    <row r="3346" spans="2:18" ht="20.100000000000001" customHeight="1" x14ac:dyDescent="0.4">
      <c r="B3346" s="105" t="str">
        <f t="shared" si="156"/>
        <v/>
      </c>
      <c r="C3346" s="105" t="str">
        <f t="shared" si="157"/>
        <v/>
      </c>
      <c r="D3346" s="105" t="str">
        <f t="shared" si="158"/>
        <v/>
      </c>
      <c r="E3346" s="106" t="s">
        <v>2406</v>
      </c>
      <c r="F3346" s="106" t="s">
        <v>2447</v>
      </c>
      <c r="G3346" s="106" t="s">
        <v>778</v>
      </c>
      <c r="H3346" s="106" t="s">
        <v>717</v>
      </c>
      <c r="I3346" s="106">
        <v>16</v>
      </c>
      <c r="J3346" s="106"/>
      <c r="K3346" s="106"/>
      <c r="L3346" s="106" t="s">
        <v>1269</v>
      </c>
      <c r="M3346" s="106" t="s">
        <v>3522</v>
      </c>
      <c r="N3346" s="106">
        <v>0.38</v>
      </c>
      <c r="O3346" s="106">
        <v>1.4</v>
      </c>
      <c r="P3346" s="106" t="s">
        <v>714</v>
      </c>
      <c r="Q3346" s="107" t="s">
        <v>4131</v>
      </c>
      <c r="R3346" s="107" t="s">
        <v>282</v>
      </c>
    </row>
    <row r="3347" spans="2:18" ht="20.100000000000001" customHeight="1" x14ac:dyDescent="0.4">
      <c r="B3347" s="105" t="str">
        <f t="shared" si="156"/>
        <v/>
      </c>
      <c r="C3347" s="105" t="str">
        <f t="shared" si="157"/>
        <v/>
      </c>
      <c r="D3347" s="105" t="str">
        <f t="shared" si="158"/>
        <v/>
      </c>
      <c r="E3347" s="106" t="s">
        <v>2406</v>
      </c>
      <c r="F3347" s="106" t="s">
        <v>2447</v>
      </c>
      <c r="G3347" s="106" t="s">
        <v>778</v>
      </c>
      <c r="H3347" s="106" t="s">
        <v>1218</v>
      </c>
      <c r="I3347" s="106">
        <v>15</v>
      </c>
      <c r="J3347" s="106"/>
      <c r="K3347" s="106"/>
      <c r="L3347" s="106" t="s">
        <v>1269</v>
      </c>
      <c r="M3347" s="106" t="s">
        <v>3522</v>
      </c>
      <c r="N3347" s="106">
        <v>0.38</v>
      </c>
      <c r="O3347" s="106">
        <v>1.4</v>
      </c>
      <c r="P3347" s="106" t="s">
        <v>714</v>
      </c>
      <c r="Q3347" s="107" t="s">
        <v>4132</v>
      </c>
      <c r="R3347" s="107" t="s">
        <v>282</v>
      </c>
    </row>
    <row r="3348" spans="2:18" ht="20.100000000000001" customHeight="1" x14ac:dyDescent="0.4">
      <c r="B3348" s="105" t="str">
        <f t="shared" si="156"/>
        <v/>
      </c>
      <c r="C3348" s="105" t="str">
        <f t="shared" si="157"/>
        <v/>
      </c>
      <c r="D3348" s="105" t="str">
        <f t="shared" si="158"/>
        <v/>
      </c>
      <c r="E3348" s="106" t="s">
        <v>2406</v>
      </c>
      <c r="F3348" s="106" t="s">
        <v>2447</v>
      </c>
      <c r="G3348" s="106" t="s">
        <v>782</v>
      </c>
      <c r="H3348" s="106" t="s">
        <v>706</v>
      </c>
      <c r="I3348" s="106">
        <v>16</v>
      </c>
      <c r="J3348" s="106"/>
      <c r="K3348" s="106"/>
      <c r="L3348" s="106" t="s">
        <v>783</v>
      </c>
      <c r="M3348" s="106" t="s">
        <v>3522</v>
      </c>
      <c r="N3348" s="106">
        <v>0.35</v>
      </c>
      <c r="O3348" s="106">
        <v>1.4</v>
      </c>
      <c r="P3348" s="106" t="s">
        <v>714</v>
      </c>
      <c r="Q3348" s="107" t="s">
        <v>4133</v>
      </c>
      <c r="R3348" s="107" t="s">
        <v>282</v>
      </c>
    </row>
    <row r="3349" spans="2:18" ht="20.100000000000001" customHeight="1" x14ac:dyDescent="0.4">
      <c r="B3349" s="105" t="str">
        <f t="shared" si="156"/>
        <v/>
      </c>
      <c r="C3349" s="105" t="str">
        <f t="shared" si="157"/>
        <v/>
      </c>
      <c r="D3349" s="105" t="str">
        <f t="shared" si="158"/>
        <v/>
      </c>
      <c r="E3349" s="106" t="s">
        <v>2406</v>
      </c>
      <c r="F3349" s="106" t="s">
        <v>2447</v>
      </c>
      <c r="G3349" s="106" t="s">
        <v>782</v>
      </c>
      <c r="H3349" s="106" t="s">
        <v>698</v>
      </c>
      <c r="I3349" s="106">
        <v>16</v>
      </c>
      <c r="J3349" s="106"/>
      <c r="K3349" s="106"/>
      <c r="L3349" s="106" t="s">
        <v>783</v>
      </c>
      <c r="M3349" s="106" t="s">
        <v>3522</v>
      </c>
      <c r="N3349" s="106">
        <v>0.35</v>
      </c>
      <c r="O3349" s="106">
        <v>1.4</v>
      </c>
      <c r="P3349" s="106" t="s">
        <v>714</v>
      </c>
      <c r="Q3349" s="107" t="s">
        <v>4134</v>
      </c>
      <c r="R3349" s="107" t="s">
        <v>282</v>
      </c>
    </row>
    <row r="3350" spans="2:18" ht="20.100000000000001" customHeight="1" x14ac:dyDescent="0.4">
      <c r="B3350" s="105" t="str">
        <f t="shared" si="156"/>
        <v/>
      </c>
      <c r="C3350" s="105" t="str">
        <f t="shared" si="157"/>
        <v/>
      </c>
      <c r="D3350" s="105" t="str">
        <f t="shared" si="158"/>
        <v/>
      </c>
      <c r="E3350" s="106" t="s">
        <v>2406</v>
      </c>
      <c r="F3350" s="106" t="s">
        <v>2447</v>
      </c>
      <c r="G3350" s="106" t="s">
        <v>782</v>
      </c>
      <c r="H3350" s="106" t="s">
        <v>717</v>
      </c>
      <c r="I3350" s="106">
        <v>16</v>
      </c>
      <c r="J3350" s="106"/>
      <c r="K3350" s="106"/>
      <c r="L3350" s="106" t="s">
        <v>783</v>
      </c>
      <c r="M3350" s="106" t="s">
        <v>3522</v>
      </c>
      <c r="N3350" s="106">
        <v>0.35</v>
      </c>
      <c r="O3350" s="106">
        <v>1.4</v>
      </c>
      <c r="P3350" s="106" t="s">
        <v>714</v>
      </c>
      <c r="Q3350" s="107" t="s">
        <v>4135</v>
      </c>
      <c r="R3350" s="107" t="s">
        <v>282</v>
      </c>
    </row>
    <row r="3351" spans="2:18" ht="20.100000000000001" customHeight="1" x14ac:dyDescent="0.4">
      <c r="B3351" s="105" t="str">
        <f t="shared" si="156"/>
        <v/>
      </c>
      <c r="C3351" s="105" t="str">
        <f t="shared" si="157"/>
        <v/>
      </c>
      <c r="D3351" s="105" t="str">
        <f t="shared" si="158"/>
        <v/>
      </c>
      <c r="E3351" s="106" t="s">
        <v>2406</v>
      </c>
      <c r="F3351" s="106" t="s">
        <v>2447</v>
      </c>
      <c r="G3351" s="106" t="s">
        <v>782</v>
      </c>
      <c r="H3351" s="106" t="s">
        <v>1218</v>
      </c>
      <c r="I3351" s="106">
        <v>16</v>
      </c>
      <c r="J3351" s="106"/>
      <c r="K3351" s="106"/>
      <c r="L3351" s="106" t="s">
        <v>783</v>
      </c>
      <c r="M3351" s="106" t="s">
        <v>3522</v>
      </c>
      <c r="N3351" s="106">
        <v>0.35</v>
      </c>
      <c r="O3351" s="106">
        <v>1.4</v>
      </c>
      <c r="P3351" s="106" t="s">
        <v>714</v>
      </c>
      <c r="Q3351" s="107" t="s">
        <v>4136</v>
      </c>
      <c r="R3351" s="107" t="s">
        <v>282</v>
      </c>
    </row>
    <row r="3352" spans="2:18" ht="20.100000000000001" customHeight="1" x14ac:dyDescent="0.4">
      <c r="B3352" s="105" t="str">
        <f t="shared" si="156"/>
        <v/>
      </c>
      <c r="C3352" s="105" t="str">
        <f t="shared" si="157"/>
        <v/>
      </c>
      <c r="D3352" s="105" t="str">
        <f t="shared" si="158"/>
        <v/>
      </c>
      <c r="E3352" s="106" t="s">
        <v>2406</v>
      </c>
      <c r="F3352" s="106" t="s">
        <v>2447</v>
      </c>
      <c r="G3352" s="106" t="s">
        <v>2477</v>
      </c>
      <c r="H3352" s="106" t="s">
        <v>706</v>
      </c>
      <c r="I3352" s="106">
        <v>16</v>
      </c>
      <c r="J3352" s="106"/>
      <c r="K3352" s="106"/>
      <c r="L3352" s="106" t="s">
        <v>2478</v>
      </c>
      <c r="M3352" s="106" t="s">
        <v>3522</v>
      </c>
      <c r="N3352" s="106">
        <v>0.38</v>
      </c>
      <c r="O3352" s="106">
        <v>1.4</v>
      </c>
      <c r="P3352" s="106" t="s">
        <v>714</v>
      </c>
      <c r="Q3352" s="107" t="s">
        <v>4137</v>
      </c>
      <c r="R3352" s="107" t="s">
        <v>282</v>
      </c>
    </row>
    <row r="3353" spans="2:18" ht="20.100000000000001" customHeight="1" x14ac:dyDescent="0.4">
      <c r="B3353" s="105" t="str">
        <f t="shared" si="156"/>
        <v/>
      </c>
      <c r="C3353" s="105" t="str">
        <f t="shared" si="157"/>
        <v/>
      </c>
      <c r="D3353" s="105" t="str">
        <f t="shared" si="158"/>
        <v/>
      </c>
      <c r="E3353" s="106" t="s">
        <v>2406</v>
      </c>
      <c r="F3353" s="106" t="s">
        <v>2447</v>
      </c>
      <c r="G3353" s="106" t="s">
        <v>2477</v>
      </c>
      <c r="H3353" s="106" t="s">
        <v>698</v>
      </c>
      <c r="I3353" s="106">
        <v>16</v>
      </c>
      <c r="J3353" s="106"/>
      <c r="K3353" s="106"/>
      <c r="L3353" s="106" t="s">
        <v>2478</v>
      </c>
      <c r="M3353" s="106" t="s">
        <v>3522</v>
      </c>
      <c r="N3353" s="106">
        <v>0.38</v>
      </c>
      <c r="O3353" s="106">
        <v>1.4</v>
      </c>
      <c r="P3353" s="106" t="s">
        <v>714</v>
      </c>
      <c r="Q3353" s="107" t="s">
        <v>4138</v>
      </c>
      <c r="R3353" s="107" t="s">
        <v>282</v>
      </c>
    </row>
    <row r="3354" spans="2:18" ht="20.100000000000001" customHeight="1" x14ac:dyDescent="0.4">
      <c r="B3354" s="105" t="str">
        <f t="shared" si="156"/>
        <v/>
      </c>
      <c r="C3354" s="105" t="str">
        <f t="shared" si="157"/>
        <v/>
      </c>
      <c r="D3354" s="105" t="str">
        <f t="shared" si="158"/>
        <v/>
      </c>
      <c r="E3354" s="106" t="s">
        <v>2406</v>
      </c>
      <c r="F3354" s="106" t="s">
        <v>2447</v>
      </c>
      <c r="G3354" s="106" t="s">
        <v>2477</v>
      </c>
      <c r="H3354" s="106" t="s">
        <v>717</v>
      </c>
      <c r="I3354" s="106">
        <v>16</v>
      </c>
      <c r="J3354" s="106"/>
      <c r="K3354" s="106"/>
      <c r="L3354" s="106" t="s">
        <v>2478</v>
      </c>
      <c r="M3354" s="106" t="s">
        <v>3522</v>
      </c>
      <c r="N3354" s="106">
        <v>0.38</v>
      </c>
      <c r="O3354" s="106">
        <v>1.4</v>
      </c>
      <c r="P3354" s="106" t="s">
        <v>714</v>
      </c>
      <c r="Q3354" s="107" t="s">
        <v>4139</v>
      </c>
      <c r="R3354" s="107" t="s">
        <v>282</v>
      </c>
    </row>
    <row r="3355" spans="2:18" ht="20.100000000000001" customHeight="1" x14ac:dyDescent="0.4">
      <c r="B3355" s="105" t="str">
        <f t="shared" si="156"/>
        <v/>
      </c>
      <c r="C3355" s="105" t="str">
        <f t="shared" si="157"/>
        <v/>
      </c>
      <c r="D3355" s="105" t="str">
        <f t="shared" si="158"/>
        <v/>
      </c>
      <c r="E3355" s="106" t="s">
        <v>2406</v>
      </c>
      <c r="F3355" s="106" t="s">
        <v>2447</v>
      </c>
      <c r="G3355" s="106" t="s">
        <v>2482</v>
      </c>
      <c r="H3355" s="106" t="s">
        <v>706</v>
      </c>
      <c r="I3355" s="106">
        <v>16</v>
      </c>
      <c r="J3355" s="106"/>
      <c r="K3355" s="106"/>
      <c r="L3355" s="106" t="s">
        <v>2483</v>
      </c>
      <c r="M3355" s="106" t="s">
        <v>3522</v>
      </c>
      <c r="N3355" s="106">
        <v>0.38</v>
      </c>
      <c r="O3355" s="106">
        <v>1.4</v>
      </c>
      <c r="P3355" s="106" t="s">
        <v>714</v>
      </c>
      <c r="Q3355" s="107" t="s">
        <v>4140</v>
      </c>
      <c r="R3355" s="107" t="s">
        <v>282</v>
      </c>
    </row>
    <row r="3356" spans="2:18" ht="20.100000000000001" customHeight="1" x14ac:dyDescent="0.4">
      <c r="B3356" s="105" t="str">
        <f t="shared" si="156"/>
        <v/>
      </c>
      <c r="C3356" s="105" t="str">
        <f t="shared" si="157"/>
        <v/>
      </c>
      <c r="D3356" s="105" t="str">
        <f t="shared" si="158"/>
        <v/>
      </c>
      <c r="E3356" s="106" t="s">
        <v>2406</v>
      </c>
      <c r="F3356" s="106" t="s">
        <v>2447</v>
      </c>
      <c r="G3356" s="106" t="s">
        <v>2482</v>
      </c>
      <c r="H3356" s="106" t="s">
        <v>698</v>
      </c>
      <c r="I3356" s="106">
        <v>16</v>
      </c>
      <c r="J3356" s="106"/>
      <c r="K3356" s="106"/>
      <c r="L3356" s="106" t="s">
        <v>2483</v>
      </c>
      <c r="M3356" s="106" t="s">
        <v>3522</v>
      </c>
      <c r="N3356" s="106">
        <v>0.38</v>
      </c>
      <c r="O3356" s="106">
        <v>1.4</v>
      </c>
      <c r="P3356" s="106" t="s">
        <v>714</v>
      </c>
      <c r="Q3356" s="107" t="s">
        <v>4141</v>
      </c>
      <c r="R3356" s="107" t="s">
        <v>282</v>
      </c>
    </row>
    <row r="3357" spans="2:18" ht="20.100000000000001" customHeight="1" x14ac:dyDescent="0.4">
      <c r="B3357" s="105" t="str">
        <f t="shared" si="156"/>
        <v/>
      </c>
      <c r="C3357" s="105" t="str">
        <f t="shared" si="157"/>
        <v/>
      </c>
      <c r="D3357" s="105" t="str">
        <f t="shared" si="158"/>
        <v/>
      </c>
      <c r="E3357" s="106" t="s">
        <v>2406</v>
      </c>
      <c r="F3357" s="106" t="s">
        <v>2447</v>
      </c>
      <c r="G3357" s="106" t="s">
        <v>2482</v>
      </c>
      <c r="H3357" s="106" t="s">
        <v>717</v>
      </c>
      <c r="I3357" s="106">
        <v>16</v>
      </c>
      <c r="J3357" s="106"/>
      <c r="K3357" s="106"/>
      <c r="L3357" s="106" t="s">
        <v>2483</v>
      </c>
      <c r="M3357" s="106" t="s">
        <v>3522</v>
      </c>
      <c r="N3357" s="106">
        <v>0.38</v>
      </c>
      <c r="O3357" s="106">
        <v>1.4</v>
      </c>
      <c r="P3357" s="106" t="s">
        <v>714</v>
      </c>
      <c r="Q3357" s="107" t="s">
        <v>4142</v>
      </c>
      <c r="R3357" s="107" t="s">
        <v>282</v>
      </c>
    </row>
    <row r="3358" spans="2:18" ht="20.100000000000001" customHeight="1" x14ac:dyDescent="0.4">
      <c r="B3358" s="105" t="str">
        <f t="shared" si="156"/>
        <v/>
      </c>
      <c r="C3358" s="105" t="str">
        <f t="shared" si="157"/>
        <v/>
      </c>
      <c r="D3358" s="105" t="str">
        <f t="shared" si="158"/>
        <v/>
      </c>
      <c r="E3358" s="106" t="s">
        <v>2406</v>
      </c>
      <c r="F3358" s="106" t="s">
        <v>2829</v>
      </c>
      <c r="G3358" s="106" t="s">
        <v>773</v>
      </c>
      <c r="H3358" s="106" t="s">
        <v>774</v>
      </c>
      <c r="I3358" s="106">
        <v>11</v>
      </c>
      <c r="J3358" s="106"/>
      <c r="K3358" s="106"/>
      <c r="L3358" s="106" t="s">
        <v>733</v>
      </c>
      <c r="M3358" s="106" t="s">
        <v>924</v>
      </c>
      <c r="N3358" s="106">
        <v>0.55000000000000004</v>
      </c>
      <c r="O3358" s="106">
        <v>1.4</v>
      </c>
      <c r="P3358" s="106" t="s">
        <v>714</v>
      </c>
      <c r="Q3358" s="107" t="s">
        <v>4143</v>
      </c>
      <c r="R3358" s="107" t="s">
        <v>311</v>
      </c>
    </row>
    <row r="3359" spans="2:18" ht="20.100000000000001" customHeight="1" x14ac:dyDescent="0.4">
      <c r="B3359" s="105" t="str">
        <f t="shared" si="156"/>
        <v/>
      </c>
      <c r="C3359" s="105" t="str">
        <f t="shared" si="157"/>
        <v/>
      </c>
      <c r="D3359" s="105" t="str">
        <f t="shared" si="158"/>
        <v/>
      </c>
      <c r="E3359" s="106" t="s">
        <v>2406</v>
      </c>
      <c r="F3359" s="106" t="s">
        <v>2829</v>
      </c>
      <c r="G3359" s="106" t="s">
        <v>773</v>
      </c>
      <c r="H3359" s="106" t="s">
        <v>1266</v>
      </c>
      <c r="I3359" s="106">
        <v>11</v>
      </c>
      <c r="J3359" s="106"/>
      <c r="K3359" s="106"/>
      <c r="L3359" s="106" t="s">
        <v>729</v>
      </c>
      <c r="M3359" s="106" t="s">
        <v>924</v>
      </c>
      <c r="N3359" s="106">
        <v>0.54</v>
      </c>
      <c r="O3359" s="106">
        <v>1.4</v>
      </c>
      <c r="P3359" s="106" t="s">
        <v>714</v>
      </c>
      <c r="Q3359" s="107" t="s">
        <v>4144</v>
      </c>
      <c r="R3359" s="107" t="s">
        <v>311</v>
      </c>
    </row>
    <row r="3360" spans="2:18" ht="20.100000000000001" customHeight="1" x14ac:dyDescent="0.4">
      <c r="B3360" s="105" t="str">
        <f t="shared" si="156"/>
        <v/>
      </c>
      <c r="C3360" s="105" t="str">
        <f t="shared" si="157"/>
        <v/>
      </c>
      <c r="D3360" s="105" t="str">
        <f t="shared" si="158"/>
        <v/>
      </c>
      <c r="E3360" s="106" t="s">
        <v>2406</v>
      </c>
      <c r="F3360" s="106" t="s">
        <v>2829</v>
      </c>
      <c r="G3360" s="106" t="s">
        <v>778</v>
      </c>
      <c r="H3360" s="106" t="s">
        <v>779</v>
      </c>
      <c r="I3360" s="106">
        <v>11</v>
      </c>
      <c r="J3360" s="106"/>
      <c r="K3360" s="106"/>
      <c r="L3360" s="106" t="s">
        <v>733</v>
      </c>
      <c r="M3360" s="106" t="s">
        <v>924</v>
      </c>
      <c r="N3360" s="106">
        <v>0.54</v>
      </c>
      <c r="O3360" s="106">
        <v>1.4</v>
      </c>
      <c r="P3360" s="106" t="s">
        <v>714</v>
      </c>
      <c r="Q3360" s="107" t="s">
        <v>4145</v>
      </c>
      <c r="R3360" s="107" t="s">
        <v>311</v>
      </c>
    </row>
    <row r="3361" spans="2:18" ht="20.100000000000001" customHeight="1" x14ac:dyDescent="0.4">
      <c r="B3361" s="105" t="str">
        <f t="shared" si="156"/>
        <v/>
      </c>
      <c r="C3361" s="105" t="str">
        <f t="shared" si="157"/>
        <v/>
      </c>
      <c r="D3361" s="105" t="str">
        <f t="shared" si="158"/>
        <v/>
      </c>
      <c r="E3361" s="106" t="s">
        <v>2406</v>
      </c>
      <c r="F3361" s="106" t="s">
        <v>2829</v>
      </c>
      <c r="G3361" s="106" t="s">
        <v>778</v>
      </c>
      <c r="H3361" s="106" t="s">
        <v>1269</v>
      </c>
      <c r="I3361" s="106">
        <v>11</v>
      </c>
      <c r="J3361" s="106"/>
      <c r="K3361" s="106"/>
      <c r="L3361" s="106" t="s">
        <v>729</v>
      </c>
      <c r="M3361" s="106" t="s">
        <v>924</v>
      </c>
      <c r="N3361" s="106">
        <v>0.54</v>
      </c>
      <c r="O3361" s="106">
        <v>1.4</v>
      </c>
      <c r="P3361" s="106" t="s">
        <v>714</v>
      </c>
      <c r="Q3361" s="107" t="s">
        <v>4146</v>
      </c>
      <c r="R3361" s="107" t="s">
        <v>311</v>
      </c>
    </row>
    <row r="3362" spans="2:18" ht="20.100000000000001" customHeight="1" x14ac:dyDescent="0.4">
      <c r="B3362" s="105" t="str">
        <f t="shared" si="156"/>
        <v/>
      </c>
      <c r="C3362" s="105" t="str">
        <f t="shared" si="157"/>
        <v/>
      </c>
      <c r="D3362" s="105" t="str">
        <f t="shared" si="158"/>
        <v/>
      </c>
      <c r="E3362" s="106" t="s">
        <v>2406</v>
      </c>
      <c r="F3362" s="106" t="s">
        <v>2829</v>
      </c>
      <c r="G3362" s="106" t="s">
        <v>2437</v>
      </c>
      <c r="H3362" s="106" t="s">
        <v>2438</v>
      </c>
      <c r="I3362" s="106">
        <v>11</v>
      </c>
      <c r="J3362" s="106"/>
      <c r="K3362" s="106"/>
      <c r="L3362" s="106" t="s">
        <v>733</v>
      </c>
      <c r="M3362" s="106" t="s">
        <v>924</v>
      </c>
      <c r="N3362" s="106">
        <v>0.52</v>
      </c>
      <c r="O3362" s="106">
        <v>1.4</v>
      </c>
      <c r="P3362" s="106" t="s">
        <v>714</v>
      </c>
      <c r="Q3362" s="107" t="s">
        <v>4147</v>
      </c>
      <c r="R3362" s="107" t="s">
        <v>311</v>
      </c>
    </row>
    <row r="3363" spans="2:18" ht="20.100000000000001" customHeight="1" x14ac:dyDescent="0.4">
      <c r="B3363" s="105" t="str">
        <f t="shared" si="156"/>
        <v/>
      </c>
      <c r="C3363" s="105" t="str">
        <f t="shared" si="157"/>
        <v/>
      </c>
      <c r="D3363" s="105" t="str">
        <f t="shared" si="158"/>
        <v/>
      </c>
      <c r="E3363" s="106" t="s">
        <v>2406</v>
      </c>
      <c r="F3363" s="106" t="s">
        <v>2829</v>
      </c>
      <c r="G3363" s="106" t="s">
        <v>2442</v>
      </c>
      <c r="H3363" s="106" t="s">
        <v>2443</v>
      </c>
      <c r="I3363" s="106">
        <v>11</v>
      </c>
      <c r="J3363" s="106"/>
      <c r="K3363" s="106"/>
      <c r="L3363" s="106" t="s">
        <v>733</v>
      </c>
      <c r="M3363" s="106" t="s">
        <v>924</v>
      </c>
      <c r="N3363" s="106">
        <v>0.52</v>
      </c>
      <c r="O3363" s="106">
        <v>1.4</v>
      </c>
      <c r="P3363" s="106" t="s">
        <v>714</v>
      </c>
      <c r="Q3363" s="107" t="s">
        <v>4148</v>
      </c>
      <c r="R3363" s="107" t="s">
        <v>311</v>
      </c>
    </row>
    <row r="3364" spans="2:18" ht="20.100000000000001" customHeight="1" x14ac:dyDescent="0.4">
      <c r="B3364" s="105" t="str">
        <f t="shared" si="156"/>
        <v/>
      </c>
      <c r="C3364" s="105" t="str">
        <f t="shared" si="157"/>
        <v/>
      </c>
      <c r="D3364" s="105" t="str">
        <f t="shared" si="158"/>
        <v/>
      </c>
      <c r="E3364" s="106" t="s">
        <v>2406</v>
      </c>
      <c r="F3364" s="106" t="s">
        <v>2829</v>
      </c>
      <c r="G3364" s="106" t="s">
        <v>773</v>
      </c>
      <c r="H3364" s="106" t="s">
        <v>733</v>
      </c>
      <c r="I3364" s="106">
        <v>11</v>
      </c>
      <c r="J3364" s="106"/>
      <c r="K3364" s="106"/>
      <c r="L3364" s="106" t="s">
        <v>774</v>
      </c>
      <c r="M3364" s="106" t="s">
        <v>924</v>
      </c>
      <c r="N3364" s="106">
        <v>0.53</v>
      </c>
      <c r="O3364" s="106">
        <v>1.4</v>
      </c>
      <c r="P3364" s="106" t="s">
        <v>714</v>
      </c>
      <c r="Q3364" s="107" t="s">
        <v>4149</v>
      </c>
      <c r="R3364" s="107" t="s">
        <v>311</v>
      </c>
    </row>
    <row r="3365" spans="2:18" ht="20.100000000000001" customHeight="1" x14ac:dyDescent="0.4">
      <c r="B3365" s="105" t="str">
        <f t="shared" si="156"/>
        <v/>
      </c>
      <c r="C3365" s="105" t="str">
        <f t="shared" si="157"/>
        <v/>
      </c>
      <c r="D3365" s="105" t="str">
        <f t="shared" si="158"/>
        <v/>
      </c>
      <c r="E3365" s="106" t="s">
        <v>2406</v>
      </c>
      <c r="F3365" s="106" t="s">
        <v>2829</v>
      </c>
      <c r="G3365" s="106" t="s">
        <v>773</v>
      </c>
      <c r="H3365" s="106" t="s">
        <v>729</v>
      </c>
      <c r="I3365" s="106">
        <v>11</v>
      </c>
      <c r="J3365" s="106"/>
      <c r="K3365" s="106"/>
      <c r="L3365" s="106" t="s">
        <v>1266</v>
      </c>
      <c r="M3365" s="106" t="s">
        <v>924</v>
      </c>
      <c r="N3365" s="106">
        <v>0.54</v>
      </c>
      <c r="O3365" s="106">
        <v>1.4</v>
      </c>
      <c r="P3365" s="106" t="s">
        <v>714</v>
      </c>
      <c r="Q3365" s="107" t="s">
        <v>4150</v>
      </c>
      <c r="R3365" s="107" t="s">
        <v>311</v>
      </c>
    </row>
    <row r="3366" spans="2:18" ht="20.100000000000001" customHeight="1" x14ac:dyDescent="0.4">
      <c r="B3366" s="105" t="str">
        <f t="shared" si="156"/>
        <v/>
      </c>
      <c r="C3366" s="105" t="str">
        <f t="shared" si="157"/>
        <v/>
      </c>
      <c r="D3366" s="105" t="str">
        <f t="shared" si="158"/>
        <v/>
      </c>
      <c r="E3366" s="106" t="s">
        <v>2406</v>
      </c>
      <c r="F3366" s="106" t="s">
        <v>2829</v>
      </c>
      <c r="G3366" s="106" t="s">
        <v>778</v>
      </c>
      <c r="H3366" s="106" t="s">
        <v>733</v>
      </c>
      <c r="I3366" s="106">
        <v>11</v>
      </c>
      <c r="J3366" s="106"/>
      <c r="K3366" s="106"/>
      <c r="L3366" s="106" t="s">
        <v>779</v>
      </c>
      <c r="M3366" s="106" t="s">
        <v>924</v>
      </c>
      <c r="N3366" s="106">
        <v>0.53</v>
      </c>
      <c r="O3366" s="106">
        <v>1.4</v>
      </c>
      <c r="P3366" s="106" t="s">
        <v>714</v>
      </c>
      <c r="Q3366" s="107" t="s">
        <v>4151</v>
      </c>
      <c r="R3366" s="107" t="s">
        <v>311</v>
      </c>
    </row>
    <row r="3367" spans="2:18" ht="20.100000000000001" customHeight="1" x14ac:dyDescent="0.4">
      <c r="B3367" s="105" t="str">
        <f t="shared" si="156"/>
        <v/>
      </c>
      <c r="C3367" s="105" t="str">
        <f t="shared" si="157"/>
        <v/>
      </c>
      <c r="D3367" s="105" t="str">
        <f t="shared" si="158"/>
        <v/>
      </c>
      <c r="E3367" s="106" t="s">
        <v>2406</v>
      </c>
      <c r="F3367" s="106" t="s">
        <v>2829</v>
      </c>
      <c r="G3367" s="106" t="s">
        <v>778</v>
      </c>
      <c r="H3367" s="106" t="s">
        <v>729</v>
      </c>
      <c r="I3367" s="106">
        <v>11</v>
      </c>
      <c r="J3367" s="106"/>
      <c r="K3367" s="106"/>
      <c r="L3367" s="106" t="s">
        <v>1269</v>
      </c>
      <c r="M3367" s="106" t="s">
        <v>924</v>
      </c>
      <c r="N3367" s="106">
        <v>0.54</v>
      </c>
      <c r="O3367" s="106">
        <v>1.4</v>
      </c>
      <c r="P3367" s="106" t="s">
        <v>714</v>
      </c>
      <c r="Q3367" s="107" t="s">
        <v>4152</v>
      </c>
      <c r="R3367" s="107" t="s">
        <v>311</v>
      </c>
    </row>
    <row r="3368" spans="2:18" ht="20.100000000000001" customHeight="1" x14ac:dyDescent="0.4">
      <c r="B3368" s="105" t="str">
        <f t="shared" si="156"/>
        <v/>
      </c>
      <c r="C3368" s="105" t="str">
        <f t="shared" si="157"/>
        <v/>
      </c>
      <c r="D3368" s="105" t="str">
        <f t="shared" si="158"/>
        <v/>
      </c>
      <c r="E3368" s="106" t="s">
        <v>2406</v>
      </c>
      <c r="F3368" s="106" t="s">
        <v>2829</v>
      </c>
      <c r="G3368" s="106" t="s">
        <v>2437</v>
      </c>
      <c r="H3368" s="106" t="s">
        <v>733</v>
      </c>
      <c r="I3368" s="106">
        <v>11</v>
      </c>
      <c r="J3368" s="106"/>
      <c r="K3368" s="106"/>
      <c r="L3368" s="106" t="s">
        <v>2438</v>
      </c>
      <c r="M3368" s="106" t="s">
        <v>924</v>
      </c>
      <c r="N3368" s="106">
        <v>0.52</v>
      </c>
      <c r="O3368" s="106">
        <v>1.4</v>
      </c>
      <c r="P3368" s="106" t="s">
        <v>714</v>
      </c>
      <c r="Q3368" s="107" t="s">
        <v>4153</v>
      </c>
      <c r="R3368" s="107" t="s">
        <v>311</v>
      </c>
    </row>
    <row r="3369" spans="2:18" ht="20.100000000000001" customHeight="1" x14ac:dyDescent="0.4">
      <c r="B3369" s="105" t="str">
        <f t="shared" si="156"/>
        <v/>
      </c>
      <c r="C3369" s="105" t="str">
        <f t="shared" si="157"/>
        <v/>
      </c>
      <c r="D3369" s="105" t="str">
        <f t="shared" si="158"/>
        <v/>
      </c>
      <c r="E3369" s="106" t="s">
        <v>2406</v>
      </c>
      <c r="F3369" s="106" t="s">
        <v>2829</v>
      </c>
      <c r="G3369" s="106" t="s">
        <v>2442</v>
      </c>
      <c r="H3369" s="106" t="s">
        <v>733</v>
      </c>
      <c r="I3369" s="106">
        <v>11</v>
      </c>
      <c r="J3369" s="106"/>
      <c r="K3369" s="106"/>
      <c r="L3369" s="106" t="s">
        <v>2443</v>
      </c>
      <c r="M3369" s="106" t="s">
        <v>924</v>
      </c>
      <c r="N3369" s="106">
        <v>0.52</v>
      </c>
      <c r="O3369" s="106">
        <v>1.4</v>
      </c>
      <c r="P3369" s="106" t="s">
        <v>714</v>
      </c>
      <c r="Q3369" s="107" t="s">
        <v>4154</v>
      </c>
      <c r="R3369" s="107" t="s">
        <v>311</v>
      </c>
    </row>
    <row r="3370" spans="2:18" ht="20.100000000000001" customHeight="1" x14ac:dyDescent="0.4">
      <c r="B3370" s="105" t="str">
        <f t="shared" si="156"/>
        <v/>
      </c>
      <c r="C3370" s="105" t="str">
        <f t="shared" si="157"/>
        <v/>
      </c>
      <c r="D3370" s="105" t="str">
        <f t="shared" si="158"/>
        <v/>
      </c>
      <c r="E3370" s="106" t="s">
        <v>2406</v>
      </c>
      <c r="F3370" s="106" t="s">
        <v>2407</v>
      </c>
      <c r="G3370" s="106" t="s">
        <v>773</v>
      </c>
      <c r="H3370" s="106" t="s">
        <v>774</v>
      </c>
      <c r="I3370" s="106">
        <v>10</v>
      </c>
      <c r="J3370" s="106"/>
      <c r="K3370" s="106"/>
      <c r="L3370" s="106" t="s">
        <v>717</v>
      </c>
      <c r="M3370" s="106" t="s">
        <v>924</v>
      </c>
      <c r="N3370" s="106">
        <v>0.44</v>
      </c>
      <c r="O3370" s="106">
        <v>1.4</v>
      </c>
      <c r="P3370" s="106" t="s">
        <v>714</v>
      </c>
      <c r="Q3370" s="107" t="s">
        <v>4155</v>
      </c>
      <c r="R3370" s="107" t="s">
        <v>311</v>
      </c>
    </row>
    <row r="3371" spans="2:18" ht="20.100000000000001" customHeight="1" x14ac:dyDescent="0.4">
      <c r="B3371" s="105" t="str">
        <f t="shared" si="156"/>
        <v/>
      </c>
      <c r="C3371" s="105" t="str">
        <f t="shared" si="157"/>
        <v/>
      </c>
      <c r="D3371" s="105" t="str">
        <f t="shared" si="158"/>
        <v/>
      </c>
      <c r="E3371" s="106" t="s">
        <v>2406</v>
      </c>
      <c r="F3371" s="106" t="s">
        <v>2407</v>
      </c>
      <c r="G3371" s="106" t="s">
        <v>773</v>
      </c>
      <c r="H3371" s="106" t="s">
        <v>1266</v>
      </c>
      <c r="I3371" s="106">
        <v>10</v>
      </c>
      <c r="J3371" s="106"/>
      <c r="K3371" s="106"/>
      <c r="L3371" s="106" t="s">
        <v>698</v>
      </c>
      <c r="M3371" s="106" t="s">
        <v>924</v>
      </c>
      <c r="N3371" s="106">
        <v>0.43</v>
      </c>
      <c r="O3371" s="106">
        <v>1.4</v>
      </c>
      <c r="P3371" s="106" t="s">
        <v>714</v>
      </c>
      <c r="Q3371" s="107" t="s">
        <v>4156</v>
      </c>
      <c r="R3371" s="107" t="s">
        <v>311</v>
      </c>
    </row>
    <row r="3372" spans="2:18" ht="20.100000000000001" customHeight="1" x14ac:dyDescent="0.4">
      <c r="B3372" s="105" t="str">
        <f t="shared" si="156"/>
        <v/>
      </c>
      <c r="C3372" s="105" t="str">
        <f t="shared" si="157"/>
        <v/>
      </c>
      <c r="D3372" s="105" t="str">
        <f t="shared" si="158"/>
        <v/>
      </c>
      <c r="E3372" s="106" t="s">
        <v>2406</v>
      </c>
      <c r="F3372" s="106" t="s">
        <v>2407</v>
      </c>
      <c r="G3372" s="106" t="s">
        <v>778</v>
      </c>
      <c r="H3372" s="106" t="s">
        <v>779</v>
      </c>
      <c r="I3372" s="106">
        <v>10</v>
      </c>
      <c r="J3372" s="106"/>
      <c r="K3372" s="106"/>
      <c r="L3372" s="106" t="s">
        <v>717</v>
      </c>
      <c r="M3372" s="106" t="s">
        <v>924</v>
      </c>
      <c r="N3372" s="106">
        <v>0.43</v>
      </c>
      <c r="O3372" s="106">
        <v>1.4</v>
      </c>
      <c r="P3372" s="106" t="s">
        <v>714</v>
      </c>
      <c r="Q3372" s="107" t="s">
        <v>4157</v>
      </c>
      <c r="R3372" s="107" t="s">
        <v>311</v>
      </c>
    </row>
    <row r="3373" spans="2:18" ht="20.100000000000001" customHeight="1" x14ac:dyDescent="0.4">
      <c r="B3373" s="105" t="str">
        <f t="shared" si="156"/>
        <v/>
      </c>
      <c r="C3373" s="105" t="str">
        <f t="shared" si="157"/>
        <v/>
      </c>
      <c r="D3373" s="105" t="str">
        <f t="shared" si="158"/>
        <v/>
      </c>
      <c r="E3373" s="106" t="s">
        <v>2406</v>
      </c>
      <c r="F3373" s="106" t="s">
        <v>2407</v>
      </c>
      <c r="G3373" s="106" t="s">
        <v>778</v>
      </c>
      <c r="H3373" s="106" t="s">
        <v>1269</v>
      </c>
      <c r="I3373" s="106">
        <v>10</v>
      </c>
      <c r="J3373" s="106"/>
      <c r="K3373" s="106"/>
      <c r="L3373" s="106" t="s">
        <v>698</v>
      </c>
      <c r="M3373" s="106" t="s">
        <v>924</v>
      </c>
      <c r="N3373" s="106">
        <v>0.43</v>
      </c>
      <c r="O3373" s="106">
        <v>1.4</v>
      </c>
      <c r="P3373" s="106" t="s">
        <v>714</v>
      </c>
      <c r="Q3373" s="107" t="s">
        <v>4158</v>
      </c>
      <c r="R3373" s="107" t="s">
        <v>311</v>
      </c>
    </row>
    <row r="3374" spans="2:18" ht="20.100000000000001" customHeight="1" x14ac:dyDescent="0.4">
      <c r="B3374" s="105" t="str">
        <f t="shared" si="156"/>
        <v/>
      </c>
      <c r="C3374" s="105" t="str">
        <f t="shared" si="157"/>
        <v/>
      </c>
      <c r="D3374" s="105" t="str">
        <f t="shared" si="158"/>
        <v/>
      </c>
      <c r="E3374" s="106" t="s">
        <v>2406</v>
      </c>
      <c r="F3374" s="106" t="s">
        <v>2407</v>
      </c>
      <c r="G3374" s="106" t="s">
        <v>2437</v>
      </c>
      <c r="H3374" s="106" t="s">
        <v>2438</v>
      </c>
      <c r="I3374" s="106">
        <v>10</v>
      </c>
      <c r="J3374" s="106"/>
      <c r="K3374" s="106"/>
      <c r="L3374" s="106" t="s">
        <v>717</v>
      </c>
      <c r="M3374" s="106" t="s">
        <v>924</v>
      </c>
      <c r="N3374" s="106">
        <v>0.42</v>
      </c>
      <c r="O3374" s="106">
        <v>1.4</v>
      </c>
      <c r="P3374" s="106" t="s">
        <v>714</v>
      </c>
      <c r="Q3374" s="107" t="s">
        <v>4159</v>
      </c>
      <c r="R3374" s="107" t="s">
        <v>311</v>
      </c>
    </row>
    <row r="3375" spans="2:18" ht="20.100000000000001" customHeight="1" x14ac:dyDescent="0.4">
      <c r="B3375" s="105" t="str">
        <f t="shared" si="156"/>
        <v/>
      </c>
      <c r="C3375" s="105" t="str">
        <f t="shared" si="157"/>
        <v/>
      </c>
      <c r="D3375" s="105" t="str">
        <f t="shared" si="158"/>
        <v/>
      </c>
      <c r="E3375" s="106" t="s">
        <v>2406</v>
      </c>
      <c r="F3375" s="106" t="s">
        <v>2407</v>
      </c>
      <c r="G3375" s="106" t="s">
        <v>2442</v>
      </c>
      <c r="H3375" s="106" t="s">
        <v>2443</v>
      </c>
      <c r="I3375" s="106">
        <v>10</v>
      </c>
      <c r="J3375" s="106"/>
      <c r="K3375" s="106"/>
      <c r="L3375" s="106" t="s">
        <v>717</v>
      </c>
      <c r="M3375" s="106" t="s">
        <v>924</v>
      </c>
      <c r="N3375" s="106">
        <v>0.42</v>
      </c>
      <c r="O3375" s="106">
        <v>1.4</v>
      </c>
      <c r="P3375" s="106" t="s">
        <v>714</v>
      </c>
      <c r="Q3375" s="107" t="s">
        <v>4160</v>
      </c>
      <c r="R3375" s="107" t="s">
        <v>311</v>
      </c>
    </row>
    <row r="3376" spans="2:18" ht="20.100000000000001" customHeight="1" x14ac:dyDescent="0.4">
      <c r="B3376" s="105" t="str">
        <f t="shared" si="156"/>
        <v/>
      </c>
      <c r="C3376" s="105" t="str">
        <f t="shared" si="157"/>
        <v/>
      </c>
      <c r="D3376" s="105" t="str">
        <f t="shared" si="158"/>
        <v/>
      </c>
      <c r="E3376" s="106" t="s">
        <v>2406</v>
      </c>
      <c r="F3376" s="106" t="s">
        <v>2447</v>
      </c>
      <c r="G3376" s="106" t="s">
        <v>773</v>
      </c>
      <c r="H3376" s="106" t="s">
        <v>717</v>
      </c>
      <c r="I3376" s="106">
        <v>10</v>
      </c>
      <c r="J3376" s="106"/>
      <c r="K3376" s="106"/>
      <c r="L3376" s="106" t="s">
        <v>774</v>
      </c>
      <c r="M3376" s="106" t="s">
        <v>924</v>
      </c>
      <c r="N3376" s="106">
        <v>0.38</v>
      </c>
      <c r="O3376" s="106">
        <v>1.4</v>
      </c>
      <c r="P3376" s="106" t="s">
        <v>714</v>
      </c>
      <c r="Q3376" s="107" t="s">
        <v>4161</v>
      </c>
      <c r="R3376" s="107" t="s">
        <v>311</v>
      </c>
    </row>
    <row r="3377" spans="2:18" ht="20.100000000000001" customHeight="1" x14ac:dyDescent="0.4">
      <c r="B3377" s="105" t="str">
        <f t="shared" si="156"/>
        <v/>
      </c>
      <c r="C3377" s="105" t="str">
        <f t="shared" si="157"/>
        <v/>
      </c>
      <c r="D3377" s="105" t="str">
        <f t="shared" si="158"/>
        <v/>
      </c>
      <c r="E3377" s="106" t="s">
        <v>2406</v>
      </c>
      <c r="F3377" s="106" t="s">
        <v>2447</v>
      </c>
      <c r="G3377" s="106" t="s">
        <v>773</v>
      </c>
      <c r="H3377" s="106" t="s">
        <v>698</v>
      </c>
      <c r="I3377" s="106">
        <v>10</v>
      </c>
      <c r="J3377" s="106"/>
      <c r="K3377" s="106"/>
      <c r="L3377" s="106" t="s">
        <v>1266</v>
      </c>
      <c r="M3377" s="106" t="s">
        <v>924</v>
      </c>
      <c r="N3377" s="106">
        <v>0.38</v>
      </c>
      <c r="O3377" s="106">
        <v>1.4</v>
      </c>
      <c r="P3377" s="106" t="s">
        <v>714</v>
      </c>
      <c r="Q3377" s="107" t="s">
        <v>4162</v>
      </c>
      <c r="R3377" s="107" t="s">
        <v>311</v>
      </c>
    </row>
    <row r="3378" spans="2:18" ht="20.100000000000001" customHeight="1" x14ac:dyDescent="0.4">
      <c r="B3378" s="105" t="str">
        <f t="shared" si="156"/>
        <v/>
      </c>
      <c r="C3378" s="105" t="str">
        <f t="shared" si="157"/>
        <v/>
      </c>
      <c r="D3378" s="105" t="str">
        <f t="shared" si="158"/>
        <v/>
      </c>
      <c r="E3378" s="106" t="s">
        <v>2406</v>
      </c>
      <c r="F3378" s="106" t="s">
        <v>2447</v>
      </c>
      <c r="G3378" s="106" t="s">
        <v>778</v>
      </c>
      <c r="H3378" s="106" t="s">
        <v>717</v>
      </c>
      <c r="I3378" s="106">
        <v>10</v>
      </c>
      <c r="J3378" s="106"/>
      <c r="K3378" s="106"/>
      <c r="L3378" s="106" t="s">
        <v>779</v>
      </c>
      <c r="M3378" s="106" t="s">
        <v>924</v>
      </c>
      <c r="N3378" s="106">
        <v>0.38</v>
      </c>
      <c r="O3378" s="106">
        <v>1.4</v>
      </c>
      <c r="P3378" s="106" t="s">
        <v>714</v>
      </c>
      <c r="Q3378" s="107" t="s">
        <v>4163</v>
      </c>
      <c r="R3378" s="107" t="s">
        <v>311</v>
      </c>
    </row>
    <row r="3379" spans="2:18" ht="20.100000000000001" customHeight="1" x14ac:dyDescent="0.4">
      <c r="B3379" s="105" t="str">
        <f t="shared" si="156"/>
        <v/>
      </c>
      <c r="C3379" s="105" t="str">
        <f t="shared" si="157"/>
        <v/>
      </c>
      <c r="D3379" s="105" t="str">
        <f t="shared" si="158"/>
        <v/>
      </c>
      <c r="E3379" s="106" t="s">
        <v>2406</v>
      </c>
      <c r="F3379" s="106" t="s">
        <v>2447</v>
      </c>
      <c r="G3379" s="106" t="s">
        <v>778</v>
      </c>
      <c r="H3379" s="106" t="s">
        <v>698</v>
      </c>
      <c r="I3379" s="106">
        <v>10</v>
      </c>
      <c r="J3379" s="106"/>
      <c r="K3379" s="106"/>
      <c r="L3379" s="106" t="s">
        <v>1269</v>
      </c>
      <c r="M3379" s="106" t="s">
        <v>924</v>
      </c>
      <c r="N3379" s="106">
        <v>0.38</v>
      </c>
      <c r="O3379" s="106">
        <v>1.4</v>
      </c>
      <c r="P3379" s="106" t="s">
        <v>714</v>
      </c>
      <c r="Q3379" s="107" t="s">
        <v>4164</v>
      </c>
      <c r="R3379" s="107" t="s">
        <v>311</v>
      </c>
    </row>
    <row r="3380" spans="2:18" ht="20.100000000000001" customHeight="1" x14ac:dyDescent="0.4">
      <c r="B3380" s="105" t="str">
        <f t="shared" si="156"/>
        <v/>
      </c>
      <c r="C3380" s="105" t="str">
        <f t="shared" si="157"/>
        <v/>
      </c>
      <c r="D3380" s="105" t="str">
        <f t="shared" si="158"/>
        <v/>
      </c>
      <c r="E3380" s="106" t="s">
        <v>2406</v>
      </c>
      <c r="F3380" s="106" t="s">
        <v>2447</v>
      </c>
      <c r="G3380" s="106" t="s">
        <v>2437</v>
      </c>
      <c r="H3380" s="106" t="s">
        <v>717</v>
      </c>
      <c r="I3380" s="106">
        <v>10</v>
      </c>
      <c r="J3380" s="106"/>
      <c r="K3380" s="106"/>
      <c r="L3380" s="106" t="s">
        <v>2438</v>
      </c>
      <c r="M3380" s="106" t="s">
        <v>924</v>
      </c>
      <c r="N3380" s="106">
        <v>0.37</v>
      </c>
      <c r="O3380" s="106">
        <v>1.4</v>
      </c>
      <c r="P3380" s="106" t="s">
        <v>714</v>
      </c>
      <c r="Q3380" s="107" t="s">
        <v>4165</v>
      </c>
      <c r="R3380" s="107" t="s">
        <v>311</v>
      </c>
    </row>
    <row r="3381" spans="2:18" ht="20.100000000000001" customHeight="1" x14ac:dyDescent="0.4">
      <c r="B3381" s="105" t="str">
        <f t="shared" si="156"/>
        <v/>
      </c>
      <c r="C3381" s="105" t="str">
        <f t="shared" si="157"/>
        <v/>
      </c>
      <c r="D3381" s="105" t="str">
        <f t="shared" si="158"/>
        <v/>
      </c>
      <c r="E3381" s="106" t="s">
        <v>2406</v>
      </c>
      <c r="F3381" s="106" t="s">
        <v>2447</v>
      </c>
      <c r="G3381" s="106" t="s">
        <v>2442</v>
      </c>
      <c r="H3381" s="106" t="s">
        <v>717</v>
      </c>
      <c r="I3381" s="106">
        <v>10</v>
      </c>
      <c r="J3381" s="106"/>
      <c r="K3381" s="106"/>
      <c r="L3381" s="106" t="s">
        <v>2443</v>
      </c>
      <c r="M3381" s="106" t="s">
        <v>924</v>
      </c>
      <c r="N3381" s="106">
        <v>0.37</v>
      </c>
      <c r="O3381" s="106">
        <v>1.4</v>
      </c>
      <c r="P3381" s="106" t="s">
        <v>714</v>
      </c>
      <c r="Q3381" s="107" t="s">
        <v>4166</v>
      </c>
      <c r="R3381" s="107" t="s">
        <v>311</v>
      </c>
    </row>
    <row r="3382" spans="2:18" ht="20.100000000000001" customHeight="1" x14ac:dyDescent="0.4">
      <c r="B3382" s="105" t="str">
        <f t="shared" si="156"/>
        <v/>
      </c>
      <c r="C3382" s="105" t="str">
        <f t="shared" si="157"/>
        <v/>
      </c>
      <c r="D3382" s="105" t="str">
        <f t="shared" si="158"/>
        <v/>
      </c>
      <c r="E3382" s="106" t="s">
        <v>2406</v>
      </c>
      <c r="F3382" s="106" t="s">
        <v>2906</v>
      </c>
      <c r="G3382" s="106" t="s">
        <v>773</v>
      </c>
      <c r="H3382" s="106" t="s">
        <v>774</v>
      </c>
      <c r="I3382" s="106">
        <v>11</v>
      </c>
      <c r="J3382" s="106"/>
      <c r="K3382" s="106"/>
      <c r="L3382" s="106" t="s">
        <v>802</v>
      </c>
      <c r="M3382" s="106" t="s">
        <v>924</v>
      </c>
      <c r="N3382" s="106">
        <v>0.4</v>
      </c>
      <c r="O3382" s="106">
        <v>1.4</v>
      </c>
      <c r="P3382" s="106" t="s">
        <v>714</v>
      </c>
      <c r="Q3382" s="107" t="s">
        <v>4167</v>
      </c>
      <c r="R3382" s="107" t="s">
        <v>311</v>
      </c>
    </row>
    <row r="3383" spans="2:18" ht="20.100000000000001" customHeight="1" x14ac:dyDescent="0.4">
      <c r="B3383" s="105" t="str">
        <f t="shared" si="156"/>
        <v/>
      </c>
      <c r="C3383" s="105" t="str">
        <f t="shared" si="157"/>
        <v/>
      </c>
      <c r="D3383" s="105" t="str">
        <f t="shared" si="158"/>
        <v/>
      </c>
      <c r="E3383" s="106" t="s">
        <v>2406</v>
      </c>
      <c r="F3383" s="106" t="s">
        <v>2906</v>
      </c>
      <c r="G3383" s="106" t="s">
        <v>773</v>
      </c>
      <c r="H3383" s="106" t="s">
        <v>1266</v>
      </c>
      <c r="I3383" s="106">
        <v>11</v>
      </c>
      <c r="J3383" s="106"/>
      <c r="K3383" s="106"/>
      <c r="L3383" s="106" t="s">
        <v>799</v>
      </c>
      <c r="M3383" s="106" t="s">
        <v>924</v>
      </c>
      <c r="N3383" s="106">
        <v>0.4</v>
      </c>
      <c r="O3383" s="106">
        <v>1.4</v>
      </c>
      <c r="P3383" s="106" t="s">
        <v>714</v>
      </c>
      <c r="Q3383" s="107" t="s">
        <v>4168</v>
      </c>
      <c r="R3383" s="107" t="s">
        <v>311</v>
      </c>
    </row>
    <row r="3384" spans="2:18" ht="20.100000000000001" customHeight="1" x14ac:dyDescent="0.4">
      <c r="B3384" s="105" t="str">
        <f t="shared" si="156"/>
        <v/>
      </c>
      <c r="C3384" s="105" t="str">
        <f t="shared" si="157"/>
        <v/>
      </c>
      <c r="D3384" s="105" t="str">
        <f t="shared" si="158"/>
        <v/>
      </c>
      <c r="E3384" s="106" t="s">
        <v>2406</v>
      </c>
      <c r="F3384" s="106" t="s">
        <v>2906</v>
      </c>
      <c r="G3384" s="106" t="s">
        <v>778</v>
      </c>
      <c r="H3384" s="106" t="s">
        <v>779</v>
      </c>
      <c r="I3384" s="106">
        <v>11</v>
      </c>
      <c r="J3384" s="106"/>
      <c r="K3384" s="106"/>
      <c r="L3384" s="106" t="s">
        <v>802</v>
      </c>
      <c r="M3384" s="106" t="s">
        <v>924</v>
      </c>
      <c r="N3384" s="106">
        <v>0.4</v>
      </c>
      <c r="O3384" s="106">
        <v>1.4</v>
      </c>
      <c r="P3384" s="106" t="s">
        <v>714</v>
      </c>
      <c r="Q3384" s="107" t="s">
        <v>4169</v>
      </c>
      <c r="R3384" s="107" t="s">
        <v>311</v>
      </c>
    </row>
    <row r="3385" spans="2:18" ht="20.100000000000001" customHeight="1" x14ac:dyDescent="0.4">
      <c r="B3385" s="105" t="str">
        <f t="shared" si="156"/>
        <v/>
      </c>
      <c r="C3385" s="105" t="str">
        <f t="shared" si="157"/>
        <v/>
      </c>
      <c r="D3385" s="105" t="str">
        <f t="shared" si="158"/>
        <v/>
      </c>
      <c r="E3385" s="106" t="s">
        <v>2406</v>
      </c>
      <c r="F3385" s="106" t="s">
        <v>2906</v>
      </c>
      <c r="G3385" s="106" t="s">
        <v>778</v>
      </c>
      <c r="H3385" s="106" t="s">
        <v>1269</v>
      </c>
      <c r="I3385" s="106">
        <v>11</v>
      </c>
      <c r="J3385" s="106"/>
      <c r="K3385" s="106"/>
      <c r="L3385" s="106" t="s">
        <v>799</v>
      </c>
      <c r="M3385" s="106" t="s">
        <v>924</v>
      </c>
      <c r="N3385" s="106">
        <v>0.4</v>
      </c>
      <c r="O3385" s="106">
        <v>1.4</v>
      </c>
      <c r="P3385" s="106" t="s">
        <v>714</v>
      </c>
      <c r="Q3385" s="107" t="s">
        <v>4170</v>
      </c>
      <c r="R3385" s="107" t="s">
        <v>311</v>
      </c>
    </row>
    <row r="3386" spans="2:18" ht="20.100000000000001" customHeight="1" x14ac:dyDescent="0.4">
      <c r="B3386" s="105" t="str">
        <f t="shared" si="156"/>
        <v/>
      </c>
      <c r="C3386" s="105" t="str">
        <f t="shared" si="157"/>
        <v/>
      </c>
      <c r="D3386" s="105" t="str">
        <f t="shared" si="158"/>
        <v/>
      </c>
      <c r="E3386" s="106" t="s">
        <v>2406</v>
      </c>
      <c r="F3386" s="106" t="s">
        <v>2906</v>
      </c>
      <c r="G3386" s="106" t="s">
        <v>2437</v>
      </c>
      <c r="H3386" s="106" t="s">
        <v>2438</v>
      </c>
      <c r="I3386" s="106">
        <v>11</v>
      </c>
      <c r="J3386" s="106"/>
      <c r="K3386" s="106"/>
      <c r="L3386" s="106" t="s">
        <v>802</v>
      </c>
      <c r="M3386" s="106" t="s">
        <v>924</v>
      </c>
      <c r="N3386" s="106">
        <v>0.39</v>
      </c>
      <c r="O3386" s="106">
        <v>1.4</v>
      </c>
      <c r="P3386" s="106" t="s">
        <v>714</v>
      </c>
      <c r="Q3386" s="107" t="s">
        <v>4171</v>
      </c>
      <c r="R3386" s="107" t="s">
        <v>311</v>
      </c>
    </row>
    <row r="3387" spans="2:18" ht="20.100000000000001" customHeight="1" x14ac:dyDescent="0.4">
      <c r="B3387" s="105" t="str">
        <f t="shared" si="156"/>
        <v/>
      </c>
      <c r="C3387" s="105" t="str">
        <f t="shared" si="157"/>
        <v/>
      </c>
      <c r="D3387" s="105" t="str">
        <f t="shared" si="158"/>
        <v/>
      </c>
      <c r="E3387" s="106" t="s">
        <v>2406</v>
      </c>
      <c r="F3387" s="106" t="s">
        <v>2906</v>
      </c>
      <c r="G3387" s="106" t="s">
        <v>2442</v>
      </c>
      <c r="H3387" s="106" t="s">
        <v>2443</v>
      </c>
      <c r="I3387" s="106">
        <v>11</v>
      </c>
      <c r="J3387" s="106"/>
      <c r="K3387" s="106"/>
      <c r="L3387" s="106" t="s">
        <v>802</v>
      </c>
      <c r="M3387" s="106" t="s">
        <v>924</v>
      </c>
      <c r="N3387" s="106">
        <v>0.39</v>
      </c>
      <c r="O3387" s="106">
        <v>1.4</v>
      </c>
      <c r="P3387" s="106" t="s">
        <v>714</v>
      </c>
      <c r="Q3387" s="107" t="s">
        <v>4172</v>
      </c>
      <c r="R3387" s="107" t="s">
        <v>311</v>
      </c>
    </row>
    <row r="3388" spans="2:18" ht="20.100000000000001" customHeight="1" x14ac:dyDescent="0.4">
      <c r="B3388" s="105" t="str">
        <f t="shared" si="156"/>
        <v/>
      </c>
      <c r="C3388" s="105" t="str">
        <f t="shared" si="157"/>
        <v/>
      </c>
      <c r="D3388" s="105" t="str">
        <f t="shared" si="158"/>
        <v/>
      </c>
      <c r="E3388" s="106" t="s">
        <v>2406</v>
      </c>
      <c r="F3388" s="106" t="s">
        <v>2906</v>
      </c>
      <c r="G3388" s="106" t="s">
        <v>773</v>
      </c>
      <c r="H3388" s="106" t="s">
        <v>802</v>
      </c>
      <c r="I3388" s="106">
        <v>11</v>
      </c>
      <c r="J3388" s="106"/>
      <c r="K3388" s="106"/>
      <c r="L3388" s="106" t="s">
        <v>774</v>
      </c>
      <c r="M3388" s="106" t="s">
        <v>924</v>
      </c>
      <c r="N3388" s="106">
        <v>0.36</v>
      </c>
      <c r="O3388" s="106">
        <v>1.4</v>
      </c>
      <c r="P3388" s="106" t="s">
        <v>714</v>
      </c>
      <c r="Q3388" s="107" t="s">
        <v>4173</v>
      </c>
      <c r="R3388" s="107" t="s">
        <v>311</v>
      </c>
    </row>
    <row r="3389" spans="2:18" ht="20.100000000000001" customHeight="1" x14ac:dyDescent="0.4">
      <c r="B3389" s="105" t="str">
        <f t="shared" si="156"/>
        <v/>
      </c>
      <c r="C3389" s="105" t="str">
        <f t="shared" si="157"/>
        <v/>
      </c>
      <c r="D3389" s="105" t="str">
        <f t="shared" si="158"/>
        <v/>
      </c>
      <c r="E3389" s="106" t="s">
        <v>2406</v>
      </c>
      <c r="F3389" s="106" t="s">
        <v>2906</v>
      </c>
      <c r="G3389" s="106" t="s">
        <v>773</v>
      </c>
      <c r="H3389" s="106" t="s">
        <v>799</v>
      </c>
      <c r="I3389" s="106">
        <v>11</v>
      </c>
      <c r="J3389" s="106"/>
      <c r="K3389" s="106"/>
      <c r="L3389" s="106" t="s">
        <v>1266</v>
      </c>
      <c r="M3389" s="106" t="s">
        <v>924</v>
      </c>
      <c r="N3389" s="106">
        <v>0.37</v>
      </c>
      <c r="O3389" s="106">
        <v>1.4</v>
      </c>
      <c r="P3389" s="106" t="s">
        <v>714</v>
      </c>
      <c r="Q3389" s="107" t="s">
        <v>4174</v>
      </c>
      <c r="R3389" s="107" t="s">
        <v>311</v>
      </c>
    </row>
    <row r="3390" spans="2:18" ht="20.100000000000001" customHeight="1" x14ac:dyDescent="0.4">
      <c r="B3390" s="105" t="str">
        <f t="shared" si="156"/>
        <v/>
      </c>
      <c r="C3390" s="105" t="str">
        <f t="shared" si="157"/>
        <v/>
      </c>
      <c r="D3390" s="105" t="str">
        <f t="shared" si="158"/>
        <v/>
      </c>
      <c r="E3390" s="106" t="s">
        <v>2406</v>
      </c>
      <c r="F3390" s="106" t="s">
        <v>2906</v>
      </c>
      <c r="G3390" s="106" t="s">
        <v>778</v>
      </c>
      <c r="H3390" s="106" t="s">
        <v>802</v>
      </c>
      <c r="I3390" s="106">
        <v>11</v>
      </c>
      <c r="J3390" s="106"/>
      <c r="K3390" s="106"/>
      <c r="L3390" s="106" t="s">
        <v>779</v>
      </c>
      <c r="M3390" s="106" t="s">
        <v>924</v>
      </c>
      <c r="N3390" s="106">
        <v>0.36</v>
      </c>
      <c r="O3390" s="106">
        <v>1.4</v>
      </c>
      <c r="P3390" s="106" t="s">
        <v>714</v>
      </c>
      <c r="Q3390" s="107" t="s">
        <v>4175</v>
      </c>
      <c r="R3390" s="107" t="s">
        <v>311</v>
      </c>
    </row>
    <row r="3391" spans="2:18" ht="20.100000000000001" customHeight="1" x14ac:dyDescent="0.4">
      <c r="B3391" s="105" t="str">
        <f t="shared" si="156"/>
        <v/>
      </c>
      <c r="C3391" s="105" t="str">
        <f t="shared" si="157"/>
        <v/>
      </c>
      <c r="D3391" s="105" t="str">
        <f t="shared" si="158"/>
        <v/>
      </c>
      <c r="E3391" s="106" t="s">
        <v>2406</v>
      </c>
      <c r="F3391" s="106" t="s">
        <v>2906</v>
      </c>
      <c r="G3391" s="106" t="s">
        <v>778</v>
      </c>
      <c r="H3391" s="106" t="s">
        <v>799</v>
      </c>
      <c r="I3391" s="106">
        <v>11</v>
      </c>
      <c r="J3391" s="106"/>
      <c r="K3391" s="106"/>
      <c r="L3391" s="106" t="s">
        <v>1269</v>
      </c>
      <c r="M3391" s="106" t="s">
        <v>924</v>
      </c>
      <c r="N3391" s="106">
        <v>0.37</v>
      </c>
      <c r="O3391" s="106">
        <v>1.4</v>
      </c>
      <c r="P3391" s="106" t="s">
        <v>714</v>
      </c>
      <c r="Q3391" s="107" t="s">
        <v>4176</v>
      </c>
      <c r="R3391" s="107" t="s">
        <v>311</v>
      </c>
    </row>
    <row r="3392" spans="2:18" ht="20.100000000000001" customHeight="1" x14ac:dyDescent="0.4">
      <c r="B3392" s="105" t="str">
        <f t="shared" si="156"/>
        <v/>
      </c>
      <c r="C3392" s="105" t="str">
        <f t="shared" si="157"/>
        <v/>
      </c>
      <c r="D3392" s="105" t="str">
        <f t="shared" si="158"/>
        <v/>
      </c>
      <c r="E3392" s="106" t="s">
        <v>2406</v>
      </c>
      <c r="F3392" s="106" t="s">
        <v>2906</v>
      </c>
      <c r="G3392" s="106" t="s">
        <v>2437</v>
      </c>
      <c r="H3392" s="106" t="s">
        <v>802</v>
      </c>
      <c r="I3392" s="106">
        <v>11</v>
      </c>
      <c r="J3392" s="106"/>
      <c r="K3392" s="106"/>
      <c r="L3392" s="106" t="s">
        <v>2438</v>
      </c>
      <c r="M3392" s="106" t="s">
        <v>924</v>
      </c>
      <c r="N3392" s="106">
        <v>0.36</v>
      </c>
      <c r="O3392" s="106">
        <v>1.4</v>
      </c>
      <c r="P3392" s="106" t="s">
        <v>714</v>
      </c>
      <c r="Q3392" s="107" t="s">
        <v>4177</v>
      </c>
      <c r="R3392" s="107" t="s">
        <v>311</v>
      </c>
    </row>
    <row r="3393" spans="2:18" ht="20.100000000000001" customHeight="1" x14ac:dyDescent="0.4">
      <c r="B3393" s="105" t="str">
        <f t="shared" si="156"/>
        <v/>
      </c>
      <c r="C3393" s="105" t="str">
        <f t="shared" si="157"/>
        <v/>
      </c>
      <c r="D3393" s="105" t="str">
        <f t="shared" si="158"/>
        <v/>
      </c>
      <c r="E3393" s="106" t="s">
        <v>2406</v>
      </c>
      <c r="F3393" s="106" t="s">
        <v>2906</v>
      </c>
      <c r="G3393" s="106" t="s">
        <v>2442</v>
      </c>
      <c r="H3393" s="106" t="s">
        <v>802</v>
      </c>
      <c r="I3393" s="106">
        <v>11</v>
      </c>
      <c r="J3393" s="106"/>
      <c r="K3393" s="106"/>
      <c r="L3393" s="106" t="s">
        <v>2443</v>
      </c>
      <c r="M3393" s="106" t="s">
        <v>924</v>
      </c>
      <c r="N3393" s="106">
        <v>0.36</v>
      </c>
      <c r="O3393" s="106">
        <v>1.4</v>
      </c>
      <c r="P3393" s="106" t="s">
        <v>714</v>
      </c>
      <c r="Q3393" s="107" t="s">
        <v>4178</v>
      </c>
      <c r="R3393" s="107" t="s">
        <v>311</v>
      </c>
    </row>
    <row r="3394" spans="2:18" ht="20.100000000000001" customHeight="1" x14ac:dyDescent="0.4">
      <c r="B3394" s="105" t="str">
        <f t="shared" si="156"/>
        <v/>
      </c>
      <c r="C3394" s="105" t="str">
        <f t="shared" si="157"/>
        <v/>
      </c>
      <c r="D3394" s="105" t="str">
        <f t="shared" si="158"/>
        <v/>
      </c>
      <c r="E3394" s="106" t="s">
        <v>2406</v>
      </c>
      <c r="F3394" s="106" t="s">
        <v>2829</v>
      </c>
      <c r="G3394" s="106" t="s">
        <v>697</v>
      </c>
      <c r="H3394" s="106" t="s">
        <v>2438</v>
      </c>
      <c r="I3394" s="106">
        <v>11</v>
      </c>
      <c r="J3394" s="106"/>
      <c r="K3394" s="106"/>
      <c r="L3394" s="106" t="s">
        <v>733</v>
      </c>
      <c r="M3394" s="106" t="s">
        <v>924</v>
      </c>
      <c r="N3394" s="106">
        <v>0.52</v>
      </c>
      <c r="O3394" s="106">
        <v>1.4</v>
      </c>
      <c r="P3394" s="106" t="s">
        <v>2499</v>
      </c>
      <c r="Q3394" s="107" t="s">
        <v>4179</v>
      </c>
      <c r="R3394" s="107" t="s">
        <v>131</v>
      </c>
    </row>
    <row r="3395" spans="2:18" ht="20.100000000000001" customHeight="1" x14ac:dyDescent="0.4">
      <c r="B3395" s="105" t="str">
        <f t="shared" si="156"/>
        <v/>
      </c>
      <c r="C3395" s="105" t="str">
        <f t="shared" si="157"/>
        <v/>
      </c>
      <c r="D3395" s="105" t="str">
        <f t="shared" si="158"/>
        <v/>
      </c>
      <c r="E3395" s="106" t="s">
        <v>2406</v>
      </c>
      <c r="F3395" s="106" t="s">
        <v>2829</v>
      </c>
      <c r="G3395" s="106" t="s">
        <v>710</v>
      </c>
      <c r="H3395" s="106" t="s">
        <v>2443</v>
      </c>
      <c r="I3395" s="106">
        <v>11</v>
      </c>
      <c r="J3395" s="106"/>
      <c r="K3395" s="106"/>
      <c r="L3395" s="106" t="s">
        <v>733</v>
      </c>
      <c r="M3395" s="106" t="s">
        <v>924</v>
      </c>
      <c r="N3395" s="106">
        <v>0.52</v>
      </c>
      <c r="O3395" s="106">
        <v>1.4</v>
      </c>
      <c r="P3395" s="106" t="s">
        <v>2499</v>
      </c>
      <c r="Q3395" s="107" t="s">
        <v>4180</v>
      </c>
      <c r="R3395" s="107" t="s">
        <v>131</v>
      </c>
    </row>
    <row r="3396" spans="2:18" ht="20.100000000000001" customHeight="1" x14ac:dyDescent="0.4">
      <c r="B3396" s="105" t="str">
        <f t="shared" si="156"/>
        <v/>
      </c>
      <c r="C3396" s="105" t="str">
        <f t="shared" si="157"/>
        <v/>
      </c>
      <c r="D3396" s="105" t="str">
        <f t="shared" si="158"/>
        <v/>
      </c>
      <c r="E3396" s="106" t="s">
        <v>2406</v>
      </c>
      <c r="F3396" s="106" t="s">
        <v>2829</v>
      </c>
      <c r="G3396" s="106" t="s">
        <v>2747</v>
      </c>
      <c r="H3396" s="106" t="s">
        <v>3493</v>
      </c>
      <c r="I3396" s="106">
        <v>11</v>
      </c>
      <c r="J3396" s="106"/>
      <c r="K3396" s="106"/>
      <c r="L3396" s="106" t="s">
        <v>733</v>
      </c>
      <c r="M3396" s="106" t="s">
        <v>924</v>
      </c>
      <c r="N3396" s="106">
        <v>0.56999999999999995</v>
      </c>
      <c r="O3396" s="106">
        <v>1.4</v>
      </c>
      <c r="P3396" s="106" t="s">
        <v>2499</v>
      </c>
      <c r="Q3396" s="107" t="s">
        <v>4181</v>
      </c>
      <c r="R3396" s="107" t="s">
        <v>131</v>
      </c>
    </row>
    <row r="3397" spans="2:18" ht="20.100000000000001" customHeight="1" x14ac:dyDescent="0.4">
      <c r="B3397" s="105" t="str">
        <f t="shared" si="156"/>
        <v/>
      </c>
      <c r="C3397" s="105" t="str">
        <f t="shared" si="157"/>
        <v/>
      </c>
      <c r="D3397" s="105" t="str">
        <f t="shared" si="158"/>
        <v/>
      </c>
      <c r="E3397" s="106" t="s">
        <v>2406</v>
      </c>
      <c r="F3397" s="106" t="s">
        <v>2407</v>
      </c>
      <c r="G3397" s="106" t="s">
        <v>697</v>
      </c>
      <c r="H3397" s="106" t="s">
        <v>2438</v>
      </c>
      <c r="I3397" s="106">
        <v>10</v>
      </c>
      <c r="J3397" s="106"/>
      <c r="K3397" s="106"/>
      <c r="L3397" s="106" t="s">
        <v>717</v>
      </c>
      <c r="M3397" s="106" t="s">
        <v>924</v>
      </c>
      <c r="N3397" s="106">
        <v>0.42</v>
      </c>
      <c r="O3397" s="106">
        <v>1.4</v>
      </c>
      <c r="P3397" s="106" t="s">
        <v>2499</v>
      </c>
      <c r="Q3397" s="107" t="s">
        <v>4182</v>
      </c>
      <c r="R3397" s="107" t="s">
        <v>131</v>
      </c>
    </row>
    <row r="3398" spans="2:18" ht="20.100000000000001" customHeight="1" x14ac:dyDescent="0.4">
      <c r="B3398" s="105" t="str">
        <f t="shared" si="156"/>
        <v/>
      </c>
      <c r="C3398" s="105" t="str">
        <f t="shared" si="157"/>
        <v/>
      </c>
      <c r="D3398" s="105" t="str">
        <f t="shared" si="158"/>
        <v/>
      </c>
      <c r="E3398" s="106" t="s">
        <v>2406</v>
      </c>
      <c r="F3398" s="106" t="s">
        <v>2407</v>
      </c>
      <c r="G3398" s="106" t="s">
        <v>710</v>
      </c>
      <c r="H3398" s="106" t="s">
        <v>2443</v>
      </c>
      <c r="I3398" s="106">
        <v>10</v>
      </c>
      <c r="J3398" s="106"/>
      <c r="K3398" s="106"/>
      <c r="L3398" s="106" t="s">
        <v>717</v>
      </c>
      <c r="M3398" s="106" t="s">
        <v>924</v>
      </c>
      <c r="N3398" s="106">
        <v>0.42</v>
      </c>
      <c r="O3398" s="106">
        <v>1.4</v>
      </c>
      <c r="P3398" s="106" t="s">
        <v>2499</v>
      </c>
      <c r="Q3398" s="107" t="s">
        <v>4183</v>
      </c>
      <c r="R3398" s="107" t="s">
        <v>131</v>
      </c>
    </row>
    <row r="3399" spans="2:18" ht="20.100000000000001" customHeight="1" x14ac:dyDescent="0.4">
      <c r="B3399" s="105" t="str">
        <f t="shared" si="156"/>
        <v/>
      </c>
      <c r="C3399" s="105" t="str">
        <f t="shared" si="157"/>
        <v/>
      </c>
      <c r="D3399" s="105" t="str">
        <f t="shared" si="158"/>
        <v/>
      </c>
      <c r="E3399" s="106" t="s">
        <v>2406</v>
      </c>
      <c r="F3399" s="106" t="s">
        <v>2407</v>
      </c>
      <c r="G3399" s="106" t="s">
        <v>2747</v>
      </c>
      <c r="H3399" s="106" t="s">
        <v>3493</v>
      </c>
      <c r="I3399" s="106">
        <v>10</v>
      </c>
      <c r="J3399" s="106"/>
      <c r="K3399" s="106"/>
      <c r="L3399" s="106" t="s">
        <v>717</v>
      </c>
      <c r="M3399" s="106" t="s">
        <v>924</v>
      </c>
      <c r="N3399" s="106">
        <v>0.45</v>
      </c>
      <c r="O3399" s="106">
        <v>1.4</v>
      </c>
      <c r="P3399" s="106" t="s">
        <v>2499</v>
      </c>
      <c r="Q3399" s="107" t="s">
        <v>4184</v>
      </c>
      <c r="R3399" s="107" t="s">
        <v>131</v>
      </c>
    </row>
    <row r="3400" spans="2:18" ht="20.100000000000001" customHeight="1" x14ac:dyDescent="0.4">
      <c r="B3400" s="105" t="str">
        <f t="shared" si="156"/>
        <v/>
      </c>
      <c r="C3400" s="105" t="str">
        <f t="shared" si="157"/>
        <v/>
      </c>
      <c r="D3400" s="105" t="str">
        <f t="shared" si="158"/>
        <v/>
      </c>
      <c r="E3400" s="106" t="s">
        <v>2406</v>
      </c>
      <c r="F3400" s="106" t="s">
        <v>2829</v>
      </c>
      <c r="G3400" s="106" t="s">
        <v>697</v>
      </c>
      <c r="H3400" s="106" t="s">
        <v>2438</v>
      </c>
      <c r="I3400" s="106">
        <v>16</v>
      </c>
      <c r="J3400" s="106"/>
      <c r="K3400" s="106"/>
      <c r="L3400" s="106" t="s">
        <v>729</v>
      </c>
      <c r="M3400" s="106" t="s">
        <v>3522</v>
      </c>
      <c r="N3400" s="106">
        <v>0.52</v>
      </c>
      <c r="O3400" s="106">
        <v>1.4</v>
      </c>
      <c r="P3400" s="106" t="s">
        <v>2511</v>
      </c>
      <c r="Q3400" s="107" t="s">
        <v>4185</v>
      </c>
      <c r="R3400" s="107" t="s">
        <v>127</v>
      </c>
    </row>
    <row r="3401" spans="2:18" ht="20.100000000000001" customHeight="1" x14ac:dyDescent="0.4">
      <c r="B3401" s="105" t="str">
        <f t="shared" si="156"/>
        <v/>
      </c>
      <c r="C3401" s="105" t="str">
        <f t="shared" si="157"/>
        <v/>
      </c>
      <c r="D3401" s="105" t="str">
        <f t="shared" si="158"/>
        <v/>
      </c>
      <c r="E3401" s="106" t="s">
        <v>2406</v>
      </c>
      <c r="F3401" s="106" t="s">
        <v>2829</v>
      </c>
      <c r="G3401" s="106" t="s">
        <v>697</v>
      </c>
      <c r="H3401" s="106" t="s">
        <v>2438</v>
      </c>
      <c r="I3401" s="106">
        <v>15</v>
      </c>
      <c r="J3401" s="106"/>
      <c r="K3401" s="106"/>
      <c r="L3401" s="106" t="s">
        <v>733</v>
      </c>
      <c r="M3401" s="106" t="s">
        <v>3522</v>
      </c>
      <c r="N3401" s="106">
        <v>0.52</v>
      </c>
      <c r="O3401" s="106">
        <v>1.4</v>
      </c>
      <c r="P3401" s="106" t="s">
        <v>2511</v>
      </c>
      <c r="Q3401" s="107" t="s">
        <v>4186</v>
      </c>
      <c r="R3401" s="107" t="s">
        <v>127</v>
      </c>
    </row>
    <row r="3402" spans="2:18" ht="20.100000000000001" customHeight="1" x14ac:dyDescent="0.4">
      <c r="B3402" s="105" t="str">
        <f t="shared" si="156"/>
        <v/>
      </c>
      <c r="C3402" s="105" t="str">
        <f t="shared" si="157"/>
        <v/>
      </c>
      <c r="D3402" s="105" t="str">
        <f t="shared" si="158"/>
        <v/>
      </c>
      <c r="E3402" s="106" t="s">
        <v>2406</v>
      </c>
      <c r="F3402" s="106" t="s">
        <v>2829</v>
      </c>
      <c r="G3402" s="106" t="s">
        <v>710</v>
      </c>
      <c r="H3402" s="106" t="s">
        <v>2443</v>
      </c>
      <c r="I3402" s="106">
        <v>16</v>
      </c>
      <c r="J3402" s="106"/>
      <c r="K3402" s="106"/>
      <c r="L3402" s="106" t="s">
        <v>729</v>
      </c>
      <c r="M3402" s="106" t="s">
        <v>3522</v>
      </c>
      <c r="N3402" s="106">
        <v>0.52</v>
      </c>
      <c r="O3402" s="106">
        <v>1.4</v>
      </c>
      <c r="P3402" s="106" t="s">
        <v>2511</v>
      </c>
      <c r="Q3402" s="107" t="s">
        <v>4187</v>
      </c>
      <c r="R3402" s="107" t="s">
        <v>127</v>
      </c>
    </row>
    <row r="3403" spans="2:18" ht="20.100000000000001" customHeight="1" x14ac:dyDescent="0.4">
      <c r="B3403" s="105" t="str">
        <f t="shared" si="156"/>
        <v/>
      </c>
      <c r="C3403" s="105" t="str">
        <f t="shared" si="157"/>
        <v/>
      </c>
      <c r="D3403" s="105" t="str">
        <f t="shared" si="158"/>
        <v/>
      </c>
      <c r="E3403" s="106" t="s">
        <v>2406</v>
      </c>
      <c r="F3403" s="106" t="s">
        <v>2829</v>
      </c>
      <c r="G3403" s="106" t="s">
        <v>710</v>
      </c>
      <c r="H3403" s="106" t="s">
        <v>2443</v>
      </c>
      <c r="I3403" s="106">
        <v>15</v>
      </c>
      <c r="J3403" s="106"/>
      <c r="K3403" s="106"/>
      <c r="L3403" s="106" t="s">
        <v>733</v>
      </c>
      <c r="M3403" s="106" t="s">
        <v>3522</v>
      </c>
      <c r="N3403" s="106">
        <v>0.52</v>
      </c>
      <c r="O3403" s="106">
        <v>1.4</v>
      </c>
      <c r="P3403" s="106" t="s">
        <v>2511</v>
      </c>
      <c r="Q3403" s="107" t="s">
        <v>4188</v>
      </c>
      <c r="R3403" s="107" t="s">
        <v>127</v>
      </c>
    </row>
    <row r="3404" spans="2:18" ht="20.100000000000001" customHeight="1" x14ac:dyDescent="0.4">
      <c r="B3404" s="105" t="str">
        <f t="shared" si="156"/>
        <v/>
      </c>
      <c r="C3404" s="105" t="str">
        <f t="shared" si="157"/>
        <v/>
      </c>
      <c r="D3404" s="105" t="str">
        <f t="shared" si="158"/>
        <v/>
      </c>
      <c r="E3404" s="106" t="s">
        <v>2406</v>
      </c>
      <c r="F3404" s="106" t="s">
        <v>2829</v>
      </c>
      <c r="G3404" s="106" t="s">
        <v>2747</v>
      </c>
      <c r="H3404" s="106" t="s">
        <v>2748</v>
      </c>
      <c r="I3404" s="106">
        <v>16</v>
      </c>
      <c r="J3404" s="106"/>
      <c r="K3404" s="106"/>
      <c r="L3404" s="106" t="s">
        <v>729</v>
      </c>
      <c r="M3404" s="106" t="s">
        <v>3522</v>
      </c>
      <c r="N3404" s="106">
        <v>0.56999999999999995</v>
      </c>
      <c r="O3404" s="106">
        <v>1.4</v>
      </c>
      <c r="P3404" s="106" t="s">
        <v>2511</v>
      </c>
      <c r="Q3404" s="107" t="s">
        <v>4189</v>
      </c>
      <c r="R3404" s="107" t="s">
        <v>127</v>
      </c>
    </row>
    <row r="3405" spans="2:18" ht="20.100000000000001" customHeight="1" x14ac:dyDescent="0.4">
      <c r="B3405" s="105" t="str">
        <f t="shared" si="156"/>
        <v/>
      </c>
      <c r="C3405" s="105" t="str">
        <f t="shared" si="157"/>
        <v/>
      </c>
      <c r="D3405" s="105" t="str">
        <f t="shared" si="158"/>
        <v/>
      </c>
      <c r="E3405" s="106" t="s">
        <v>2406</v>
      </c>
      <c r="F3405" s="106" t="s">
        <v>2407</v>
      </c>
      <c r="G3405" s="106" t="s">
        <v>697</v>
      </c>
      <c r="H3405" s="106" t="s">
        <v>2438</v>
      </c>
      <c r="I3405" s="106">
        <v>16</v>
      </c>
      <c r="J3405" s="106"/>
      <c r="K3405" s="106"/>
      <c r="L3405" s="106" t="s">
        <v>706</v>
      </c>
      <c r="M3405" s="106" t="s">
        <v>3522</v>
      </c>
      <c r="N3405" s="106">
        <v>0.42</v>
      </c>
      <c r="O3405" s="106">
        <v>1.4</v>
      </c>
      <c r="P3405" s="106" t="s">
        <v>2511</v>
      </c>
      <c r="Q3405" s="107" t="s">
        <v>4190</v>
      </c>
      <c r="R3405" s="107" t="s">
        <v>127</v>
      </c>
    </row>
    <row r="3406" spans="2:18" ht="20.100000000000001" customHeight="1" x14ac:dyDescent="0.4">
      <c r="B3406" s="105" t="str">
        <f t="shared" si="156"/>
        <v/>
      </c>
      <c r="C3406" s="105" t="str">
        <f t="shared" si="157"/>
        <v/>
      </c>
      <c r="D3406" s="105" t="str">
        <f t="shared" si="158"/>
        <v/>
      </c>
      <c r="E3406" s="106" t="s">
        <v>2406</v>
      </c>
      <c r="F3406" s="106" t="s">
        <v>2407</v>
      </c>
      <c r="G3406" s="106" t="s">
        <v>697</v>
      </c>
      <c r="H3406" s="106" t="s">
        <v>2438</v>
      </c>
      <c r="I3406" s="106">
        <v>15</v>
      </c>
      <c r="J3406" s="106"/>
      <c r="K3406" s="106"/>
      <c r="L3406" s="106" t="s">
        <v>698</v>
      </c>
      <c r="M3406" s="106" t="s">
        <v>3522</v>
      </c>
      <c r="N3406" s="106">
        <v>0.42</v>
      </c>
      <c r="O3406" s="106">
        <v>1.4</v>
      </c>
      <c r="P3406" s="106" t="s">
        <v>2511</v>
      </c>
      <c r="Q3406" s="107" t="s">
        <v>4191</v>
      </c>
      <c r="R3406" s="107" t="s">
        <v>127</v>
      </c>
    </row>
    <row r="3407" spans="2:18" ht="20.100000000000001" customHeight="1" x14ac:dyDescent="0.4">
      <c r="B3407" s="105" t="str">
        <f t="shared" si="156"/>
        <v/>
      </c>
      <c r="C3407" s="105" t="str">
        <f t="shared" si="157"/>
        <v/>
      </c>
      <c r="D3407" s="105" t="str">
        <f t="shared" si="158"/>
        <v/>
      </c>
      <c r="E3407" s="106" t="s">
        <v>2406</v>
      </c>
      <c r="F3407" s="106" t="s">
        <v>2407</v>
      </c>
      <c r="G3407" s="106" t="s">
        <v>697</v>
      </c>
      <c r="H3407" s="106" t="s">
        <v>2438</v>
      </c>
      <c r="I3407" s="106">
        <v>14</v>
      </c>
      <c r="J3407" s="106"/>
      <c r="K3407" s="106"/>
      <c r="L3407" s="106" t="s">
        <v>717</v>
      </c>
      <c r="M3407" s="106" t="s">
        <v>3522</v>
      </c>
      <c r="N3407" s="106">
        <v>0.42</v>
      </c>
      <c r="O3407" s="106">
        <v>1.4</v>
      </c>
      <c r="P3407" s="106" t="s">
        <v>2511</v>
      </c>
      <c r="Q3407" s="107" t="s">
        <v>4192</v>
      </c>
      <c r="R3407" s="107" t="s">
        <v>127</v>
      </c>
    </row>
    <row r="3408" spans="2:18" ht="20.100000000000001" customHeight="1" x14ac:dyDescent="0.4">
      <c r="B3408" s="105" t="str">
        <f t="shared" ref="B3408:B3471" si="159">IF(OR($C$10="",$C$11=""),"",IFERROR(IF(AND($U$22&lt;&gt;R3408,$V$22&lt;&gt;R3408),"－",IF(AND(COUNTIF($C$10,"*樹脂スペーサー*")&gt;0,OR(M3408="空気",F3408="一般",F3408="一般ＰＧ")),"－",IF(AND($W$25&gt;0,$W$25&gt;=O3408),$U$25,IF(AND($W$26&gt;0,$W$26&gt;=O3408),$U$26,IF(AND($W$27&gt;0,$W$27&gt;=O3408),$U$27,IF(AND($W$28&gt;0,$W$28&gt;=O3408),$U$28,IF(AND($W$29&gt;0,$W$29&gt;=O3408),$U$29,IF(AND($W$30&gt;0,$W$30&gt;=O3408),$U$30,IF(AND($W$31&gt;0,$W$31&gt;=O3408),$U$31,"－"))))))))),"－"))</f>
        <v/>
      </c>
      <c r="C3408" s="105" t="str">
        <f t="shared" ref="C3408:C3471" si="160">IF(B3408="","",IF(B3408&lt;&gt;"－",VLOOKUP(B3408,$U$25:$V$31,2,FALSE),"－"))</f>
        <v/>
      </c>
      <c r="D3408" s="105" t="str">
        <f t="shared" ref="D3408:D3471" si="161">IF($H$9="","",IF($V$38&lt;&gt;"断熱等","－",IF(AND(COUNTIF($V$34,"*樹脂スペーサー*")&gt;0,OR(M3408="空気",F3408="一般",F3408="一般ＰＧ")),"－",IF(AND($V$35&lt;&gt;R3408,$W$35&lt;&gt;R3408),"－",IF(MID($H$9,10,1)="Z",IF(N3408&lt;=0.65,"○","－"),IF($V$36&gt;=O3408,"○","－"))))))</f>
        <v/>
      </c>
      <c r="E3408" s="106" t="s">
        <v>2406</v>
      </c>
      <c r="F3408" s="106" t="s">
        <v>2407</v>
      </c>
      <c r="G3408" s="106" t="s">
        <v>710</v>
      </c>
      <c r="H3408" s="106" t="s">
        <v>2443</v>
      </c>
      <c r="I3408" s="106">
        <v>16</v>
      </c>
      <c r="J3408" s="106"/>
      <c r="K3408" s="106"/>
      <c r="L3408" s="106" t="s">
        <v>706</v>
      </c>
      <c r="M3408" s="106" t="s">
        <v>3522</v>
      </c>
      <c r="N3408" s="106">
        <v>0.42</v>
      </c>
      <c r="O3408" s="106">
        <v>1.4</v>
      </c>
      <c r="P3408" s="106" t="s">
        <v>2511</v>
      </c>
      <c r="Q3408" s="107" t="s">
        <v>4193</v>
      </c>
      <c r="R3408" s="107" t="s">
        <v>127</v>
      </c>
    </row>
    <row r="3409" spans="2:18" ht="20.100000000000001" customHeight="1" x14ac:dyDescent="0.4">
      <c r="B3409" s="105" t="str">
        <f t="shared" si="159"/>
        <v/>
      </c>
      <c r="C3409" s="105" t="str">
        <f t="shared" si="160"/>
        <v/>
      </c>
      <c r="D3409" s="105" t="str">
        <f t="shared" si="161"/>
        <v/>
      </c>
      <c r="E3409" s="106" t="s">
        <v>2406</v>
      </c>
      <c r="F3409" s="106" t="s">
        <v>2407</v>
      </c>
      <c r="G3409" s="106" t="s">
        <v>710</v>
      </c>
      <c r="H3409" s="106" t="s">
        <v>2443</v>
      </c>
      <c r="I3409" s="106">
        <v>15</v>
      </c>
      <c r="J3409" s="106"/>
      <c r="K3409" s="106"/>
      <c r="L3409" s="106" t="s">
        <v>698</v>
      </c>
      <c r="M3409" s="106" t="s">
        <v>3522</v>
      </c>
      <c r="N3409" s="106">
        <v>0.42</v>
      </c>
      <c r="O3409" s="106">
        <v>1.4</v>
      </c>
      <c r="P3409" s="106" t="s">
        <v>2511</v>
      </c>
      <c r="Q3409" s="107" t="s">
        <v>4194</v>
      </c>
      <c r="R3409" s="107" t="s">
        <v>127</v>
      </c>
    </row>
    <row r="3410" spans="2:18" ht="20.100000000000001" customHeight="1" x14ac:dyDescent="0.4">
      <c r="B3410" s="105" t="str">
        <f t="shared" si="159"/>
        <v/>
      </c>
      <c r="C3410" s="105" t="str">
        <f t="shared" si="160"/>
        <v/>
      </c>
      <c r="D3410" s="105" t="str">
        <f t="shared" si="161"/>
        <v/>
      </c>
      <c r="E3410" s="106" t="s">
        <v>2406</v>
      </c>
      <c r="F3410" s="106" t="s">
        <v>2407</v>
      </c>
      <c r="G3410" s="106" t="s">
        <v>710</v>
      </c>
      <c r="H3410" s="106" t="s">
        <v>2443</v>
      </c>
      <c r="I3410" s="106">
        <v>14</v>
      </c>
      <c r="J3410" s="106"/>
      <c r="K3410" s="106"/>
      <c r="L3410" s="106" t="s">
        <v>717</v>
      </c>
      <c r="M3410" s="106" t="s">
        <v>3522</v>
      </c>
      <c r="N3410" s="106">
        <v>0.42</v>
      </c>
      <c r="O3410" s="106">
        <v>1.4</v>
      </c>
      <c r="P3410" s="106" t="s">
        <v>2511</v>
      </c>
      <c r="Q3410" s="107" t="s">
        <v>4195</v>
      </c>
      <c r="R3410" s="107" t="s">
        <v>127</v>
      </c>
    </row>
    <row r="3411" spans="2:18" ht="20.100000000000001" customHeight="1" x14ac:dyDescent="0.4">
      <c r="B3411" s="105" t="str">
        <f t="shared" si="159"/>
        <v/>
      </c>
      <c r="C3411" s="105" t="str">
        <f t="shared" si="160"/>
        <v/>
      </c>
      <c r="D3411" s="105" t="str">
        <f t="shared" si="161"/>
        <v/>
      </c>
      <c r="E3411" s="106" t="s">
        <v>2406</v>
      </c>
      <c r="F3411" s="106" t="s">
        <v>2407</v>
      </c>
      <c r="G3411" s="106" t="s">
        <v>2747</v>
      </c>
      <c r="H3411" s="106" t="s">
        <v>2748</v>
      </c>
      <c r="I3411" s="106">
        <v>16</v>
      </c>
      <c r="J3411" s="106"/>
      <c r="K3411" s="106"/>
      <c r="L3411" s="106" t="s">
        <v>706</v>
      </c>
      <c r="M3411" s="106" t="s">
        <v>3522</v>
      </c>
      <c r="N3411" s="106">
        <v>0.45</v>
      </c>
      <c r="O3411" s="106">
        <v>1.4</v>
      </c>
      <c r="P3411" s="106" t="s">
        <v>2511</v>
      </c>
      <c r="Q3411" s="107" t="s">
        <v>4196</v>
      </c>
      <c r="R3411" s="107" t="s">
        <v>127</v>
      </c>
    </row>
    <row r="3412" spans="2:18" ht="20.100000000000001" customHeight="1" x14ac:dyDescent="0.4">
      <c r="B3412" s="105" t="str">
        <f t="shared" si="159"/>
        <v/>
      </c>
      <c r="C3412" s="105" t="str">
        <f t="shared" si="160"/>
        <v/>
      </c>
      <c r="D3412" s="105" t="str">
        <f t="shared" si="161"/>
        <v/>
      </c>
      <c r="E3412" s="106" t="s">
        <v>2406</v>
      </c>
      <c r="F3412" s="106" t="s">
        <v>2407</v>
      </c>
      <c r="G3412" s="106" t="s">
        <v>697</v>
      </c>
      <c r="H3412" s="106" t="s">
        <v>2438</v>
      </c>
      <c r="I3412" s="106">
        <v>16</v>
      </c>
      <c r="J3412" s="106"/>
      <c r="K3412" s="106"/>
      <c r="L3412" s="106" t="s">
        <v>706</v>
      </c>
      <c r="M3412" s="106" t="s">
        <v>3522</v>
      </c>
      <c r="N3412" s="106">
        <v>0.42</v>
      </c>
      <c r="O3412" s="106">
        <v>1.4</v>
      </c>
      <c r="P3412" s="106" t="s">
        <v>714</v>
      </c>
      <c r="Q3412" s="107" t="s">
        <v>4197</v>
      </c>
      <c r="R3412" s="107" t="s">
        <v>306</v>
      </c>
    </row>
    <row r="3413" spans="2:18" ht="20.100000000000001" customHeight="1" x14ac:dyDescent="0.4">
      <c r="B3413" s="105" t="str">
        <f t="shared" si="159"/>
        <v/>
      </c>
      <c r="C3413" s="105" t="str">
        <f t="shared" si="160"/>
        <v/>
      </c>
      <c r="D3413" s="105" t="str">
        <f t="shared" si="161"/>
        <v/>
      </c>
      <c r="E3413" s="106" t="s">
        <v>2406</v>
      </c>
      <c r="F3413" s="106" t="s">
        <v>2407</v>
      </c>
      <c r="G3413" s="106" t="s">
        <v>697</v>
      </c>
      <c r="H3413" s="106" t="s">
        <v>2438</v>
      </c>
      <c r="I3413" s="106">
        <v>14</v>
      </c>
      <c r="J3413" s="106"/>
      <c r="K3413" s="106"/>
      <c r="L3413" s="106" t="s">
        <v>717</v>
      </c>
      <c r="M3413" s="106" t="s">
        <v>3522</v>
      </c>
      <c r="N3413" s="106">
        <v>0.42</v>
      </c>
      <c r="O3413" s="106">
        <v>1.4</v>
      </c>
      <c r="P3413" s="106" t="s">
        <v>714</v>
      </c>
      <c r="Q3413" s="107" t="s">
        <v>4198</v>
      </c>
      <c r="R3413" s="107" t="s">
        <v>306</v>
      </c>
    </row>
    <row r="3414" spans="2:18" ht="20.100000000000001" customHeight="1" x14ac:dyDescent="0.4">
      <c r="B3414" s="105" t="str">
        <f t="shared" si="159"/>
        <v/>
      </c>
      <c r="C3414" s="105" t="str">
        <f t="shared" si="160"/>
        <v/>
      </c>
      <c r="D3414" s="105" t="str">
        <f t="shared" si="161"/>
        <v/>
      </c>
      <c r="E3414" s="106" t="s">
        <v>2406</v>
      </c>
      <c r="F3414" s="106" t="s">
        <v>2407</v>
      </c>
      <c r="G3414" s="106" t="s">
        <v>710</v>
      </c>
      <c r="H3414" s="106" t="s">
        <v>2443</v>
      </c>
      <c r="I3414" s="106">
        <v>16</v>
      </c>
      <c r="J3414" s="106"/>
      <c r="K3414" s="106"/>
      <c r="L3414" s="106" t="s">
        <v>706</v>
      </c>
      <c r="M3414" s="106" t="s">
        <v>3522</v>
      </c>
      <c r="N3414" s="106">
        <v>0.42</v>
      </c>
      <c r="O3414" s="106">
        <v>1.4</v>
      </c>
      <c r="P3414" s="106" t="s">
        <v>714</v>
      </c>
      <c r="Q3414" s="107" t="s">
        <v>4199</v>
      </c>
      <c r="R3414" s="107" t="s">
        <v>306</v>
      </c>
    </row>
    <row r="3415" spans="2:18" ht="20.100000000000001" customHeight="1" x14ac:dyDescent="0.4">
      <c r="B3415" s="105" t="str">
        <f t="shared" si="159"/>
        <v/>
      </c>
      <c r="C3415" s="105" t="str">
        <f t="shared" si="160"/>
        <v/>
      </c>
      <c r="D3415" s="105" t="str">
        <f t="shared" si="161"/>
        <v/>
      </c>
      <c r="E3415" s="106" t="s">
        <v>2406</v>
      </c>
      <c r="F3415" s="106" t="s">
        <v>2407</v>
      </c>
      <c r="G3415" s="106" t="s">
        <v>710</v>
      </c>
      <c r="H3415" s="106" t="s">
        <v>2443</v>
      </c>
      <c r="I3415" s="106">
        <v>14</v>
      </c>
      <c r="J3415" s="106"/>
      <c r="K3415" s="106"/>
      <c r="L3415" s="106" t="s">
        <v>717</v>
      </c>
      <c r="M3415" s="106" t="s">
        <v>3522</v>
      </c>
      <c r="N3415" s="106">
        <v>0.42</v>
      </c>
      <c r="O3415" s="106">
        <v>1.4</v>
      </c>
      <c r="P3415" s="106" t="s">
        <v>714</v>
      </c>
      <c r="Q3415" s="107" t="s">
        <v>4200</v>
      </c>
      <c r="R3415" s="107" t="s">
        <v>306</v>
      </c>
    </row>
    <row r="3416" spans="2:18" ht="20.100000000000001" customHeight="1" x14ac:dyDescent="0.4">
      <c r="B3416" s="105" t="str">
        <f t="shared" si="159"/>
        <v/>
      </c>
      <c r="C3416" s="105" t="str">
        <f t="shared" si="160"/>
        <v/>
      </c>
      <c r="D3416" s="105" t="str">
        <f t="shared" si="161"/>
        <v/>
      </c>
      <c r="E3416" s="106" t="s">
        <v>2406</v>
      </c>
      <c r="F3416" s="106" t="s">
        <v>2829</v>
      </c>
      <c r="G3416" s="106" t="s">
        <v>697</v>
      </c>
      <c r="H3416" s="106" t="s">
        <v>2438</v>
      </c>
      <c r="I3416" s="106">
        <v>11</v>
      </c>
      <c r="J3416" s="106"/>
      <c r="K3416" s="106"/>
      <c r="L3416" s="106" t="s">
        <v>733</v>
      </c>
      <c r="M3416" s="106" t="s">
        <v>924</v>
      </c>
      <c r="N3416" s="106">
        <v>0.52</v>
      </c>
      <c r="O3416" s="106">
        <v>1.4</v>
      </c>
      <c r="P3416" s="106" t="s">
        <v>714</v>
      </c>
      <c r="Q3416" s="107" t="s">
        <v>4201</v>
      </c>
      <c r="R3416" s="107" t="s">
        <v>29</v>
      </c>
    </row>
    <row r="3417" spans="2:18" ht="20.100000000000001" customHeight="1" x14ac:dyDescent="0.4">
      <c r="B3417" s="105" t="str">
        <f t="shared" si="159"/>
        <v/>
      </c>
      <c r="C3417" s="105" t="str">
        <f t="shared" si="160"/>
        <v/>
      </c>
      <c r="D3417" s="105" t="str">
        <f t="shared" si="161"/>
        <v/>
      </c>
      <c r="E3417" s="106" t="s">
        <v>2406</v>
      </c>
      <c r="F3417" s="106" t="s">
        <v>2829</v>
      </c>
      <c r="G3417" s="106" t="s">
        <v>710</v>
      </c>
      <c r="H3417" s="106" t="s">
        <v>2443</v>
      </c>
      <c r="I3417" s="106">
        <v>11</v>
      </c>
      <c r="J3417" s="106"/>
      <c r="K3417" s="106"/>
      <c r="L3417" s="106" t="s">
        <v>733</v>
      </c>
      <c r="M3417" s="106" t="s">
        <v>924</v>
      </c>
      <c r="N3417" s="106">
        <v>0.52</v>
      </c>
      <c r="O3417" s="106">
        <v>1.4</v>
      </c>
      <c r="P3417" s="106" t="s">
        <v>714</v>
      </c>
      <c r="Q3417" s="107" t="s">
        <v>4202</v>
      </c>
      <c r="R3417" s="107" t="s">
        <v>29</v>
      </c>
    </row>
    <row r="3418" spans="2:18" ht="20.100000000000001" customHeight="1" x14ac:dyDescent="0.4">
      <c r="B3418" s="105" t="str">
        <f t="shared" si="159"/>
        <v/>
      </c>
      <c r="C3418" s="105" t="str">
        <f t="shared" si="160"/>
        <v/>
      </c>
      <c r="D3418" s="105" t="str">
        <f t="shared" si="161"/>
        <v/>
      </c>
      <c r="E3418" s="106" t="s">
        <v>2406</v>
      </c>
      <c r="F3418" s="106" t="s">
        <v>2407</v>
      </c>
      <c r="G3418" s="106" t="s">
        <v>697</v>
      </c>
      <c r="H3418" s="106" t="s">
        <v>2438</v>
      </c>
      <c r="I3418" s="106">
        <v>10</v>
      </c>
      <c r="J3418" s="106"/>
      <c r="K3418" s="106"/>
      <c r="L3418" s="106" t="s">
        <v>717</v>
      </c>
      <c r="M3418" s="106" t="s">
        <v>924</v>
      </c>
      <c r="N3418" s="106">
        <v>0.42</v>
      </c>
      <c r="O3418" s="106">
        <v>1.4</v>
      </c>
      <c r="P3418" s="106" t="s">
        <v>714</v>
      </c>
      <c r="Q3418" s="107" t="s">
        <v>4203</v>
      </c>
      <c r="R3418" s="107" t="s">
        <v>29</v>
      </c>
    </row>
    <row r="3419" spans="2:18" ht="20.100000000000001" customHeight="1" x14ac:dyDescent="0.4">
      <c r="B3419" s="105" t="str">
        <f t="shared" si="159"/>
        <v/>
      </c>
      <c r="C3419" s="105" t="str">
        <f t="shared" si="160"/>
        <v/>
      </c>
      <c r="D3419" s="105" t="str">
        <f t="shared" si="161"/>
        <v/>
      </c>
      <c r="E3419" s="106" t="s">
        <v>2406</v>
      </c>
      <c r="F3419" s="106" t="s">
        <v>2407</v>
      </c>
      <c r="G3419" s="106" t="s">
        <v>710</v>
      </c>
      <c r="H3419" s="106" t="s">
        <v>2443</v>
      </c>
      <c r="I3419" s="106">
        <v>10</v>
      </c>
      <c r="J3419" s="106"/>
      <c r="K3419" s="106"/>
      <c r="L3419" s="106" t="s">
        <v>717</v>
      </c>
      <c r="M3419" s="106" t="s">
        <v>924</v>
      </c>
      <c r="N3419" s="106">
        <v>0.42</v>
      </c>
      <c r="O3419" s="106">
        <v>1.4</v>
      </c>
      <c r="P3419" s="106" t="s">
        <v>714</v>
      </c>
      <c r="Q3419" s="107" t="s">
        <v>4204</v>
      </c>
      <c r="R3419" s="107" t="s">
        <v>29</v>
      </c>
    </row>
    <row r="3420" spans="2:18" ht="20.100000000000001" customHeight="1" x14ac:dyDescent="0.4">
      <c r="B3420" s="105" t="str">
        <f t="shared" si="159"/>
        <v/>
      </c>
      <c r="C3420" s="105" t="str">
        <f t="shared" si="160"/>
        <v/>
      </c>
      <c r="D3420" s="105" t="str">
        <f t="shared" si="161"/>
        <v/>
      </c>
      <c r="E3420" s="106" t="s">
        <v>2406</v>
      </c>
      <c r="F3420" s="106" t="s">
        <v>2829</v>
      </c>
      <c r="G3420" s="106" t="s">
        <v>2747</v>
      </c>
      <c r="H3420" s="106" t="s">
        <v>3493</v>
      </c>
      <c r="I3420" s="106">
        <v>11</v>
      </c>
      <c r="J3420" s="106"/>
      <c r="K3420" s="106"/>
      <c r="L3420" s="106" t="s">
        <v>733</v>
      </c>
      <c r="M3420" s="106" t="s">
        <v>924</v>
      </c>
      <c r="N3420" s="106">
        <v>0.56999999999999995</v>
      </c>
      <c r="O3420" s="106">
        <v>1.4</v>
      </c>
      <c r="P3420" s="106" t="s">
        <v>2499</v>
      </c>
      <c r="Q3420" s="107" t="s">
        <v>4205</v>
      </c>
      <c r="R3420" s="107" t="s">
        <v>142</v>
      </c>
    </row>
    <row r="3421" spans="2:18" ht="20.100000000000001" customHeight="1" x14ac:dyDescent="0.4">
      <c r="B3421" s="105" t="str">
        <f t="shared" si="159"/>
        <v/>
      </c>
      <c r="C3421" s="105" t="str">
        <f t="shared" si="160"/>
        <v/>
      </c>
      <c r="D3421" s="105" t="str">
        <f t="shared" si="161"/>
        <v/>
      </c>
      <c r="E3421" s="106" t="s">
        <v>2406</v>
      </c>
      <c r="F3421" s="106" t="s">
        <v>2407</v>
      </c>
      <c r="G3421" s="106" t="s">
        <v>2747</v>
      </c>
      <c r="H3421" s="106" t="s">
        <v>3493</v>
      </c>
      <c r="I3421" s="106">
        <v>10</v>
      </c>
      <c r="J3421" s="106"/>
      <c r="K3421" s="106"/>
      <c r="L3421" s="106" t="s">
        <v>717</v>
      </c>
      <c r="M3421" s="106" t="s">
        <v>924</v>
      </c>
      <c r="N3421" s="106">
        <v>0.45</v>
      </c>
      <c r="O3421" s="106">
        <v>1.4</v>
      </c>
      <c r="P3421" s="106" t="s">
        <v>2499</v>
      </c>
      <c r="Q3421" s="107" t="s">
        <v>4206</v>
      </c>
      <c r="R3421" s="107" t="s">
        <v>142</v>
      </c>
    </row>
    <row r="3422" spans="2:18" ht="20.100000000000001" customHeight="1" x14ac:dyDescent="0.4">
      <c r="B3422" s="105" t="str">
        <f t="shared" si="159"/>
        <v/>
      </c>
      <c r="C3422" s="105" t="str">
        <f t="shared" si="160"/>
        <v/>
      </c>
      <c r="D3422" s="105" t="str">
        <f t="shared" si="161"/>
        <v/>
      </c>
      <c r="E3422" s="106" t="s">
        <v>2406</v>
      </c>
      <c r="F3422" s="106" t="s">
        <v>2829</v>
      </c>
      <c r="G3422" s="106" t="s">
        <v>697</v>
      </c>
      <c r="H3422" s="106" t="s">
        <v>2438</v>
      </c>
      <c r="I3422" s="106">
        <v>11</v>
      </c>
      <c r="J3422" s="106"/>
      <c r="K3422" s="106"/>
      <c r="L3422" s="106" t="s">
        <v>733</v>
      </c>
      <c r="M3422" s="106" t="s">
        <v>924</v>
      </c>
      <c r="N3422" s="106">
        <v>0.52</v>
      </c>
      <c r="O3422" s="106">
        <v>1.4</v>
      </c>
      <c r="P3422" s="106" t="s">
        <v>2499</v>
      </c>
      <c r="Q3422" s="107" t="s">
        <v>4207</v>
      </c>
      <c r="R3422" s="107" t="s">
        <v>133</v>
      </c>
    </row>
    <row r="3423" spans="2:18" ht="20.100000000000001" customHeight="1" x14ac:dyDescent="0.4">
      <c r="B3423" s="105" t="str">
        <f t="shared" si="159"/>
        <v/>
      </c>
      <c r="C3423" s="105" t="str">
        <f t="shared" si="160"/>
        <v/>
      </c>
      <c r="D3423" s="105" t="str">
        <f t="shared" si="161"/>
        <v/>
      </c>
      <c r="E3423" s="106" t="s">
        <v>2406</v>
      </c>
      <c r="F3423" s="106" t="s">
        <v>2829</v>
      </c>
      <c r="G3423" s="106" t="s">
        <v>710</v>
      </c>
      <c r="H3423" s="106" t="s">
        <v>2443</v>
      </c>
      <c r="I3423" s="106">
        <v>11</v>
      </c>
      <c r="J3423" s="106"/>
      <c r="K3423" s="106"/>
      <c r="L3423" s="106" t="s">
        <v>733</v>
      </c>
      <c r="M3423" s="106" t="s">
        <v>924</v>
      </c>
      <c r="N3423" s="106">
        <v>0.52</v>
      </c>
      <c r="O3423" s="106">
        <v>1.4</v>
      </c>
      <c r="P3423" s="106" t="s">
        <v>2499</v>
      </c>
      <c r="Q3423" s="107" t="s">
        <v>4208</v>
      </c>
      <c r="R3423" s="107" t="s">
        <v>133</v>
      </c>
    </row>
    <row r="3424" spans="2:18" ht="20.100000000000001" customHeight="1" x14ac:dyDescent="0.4">
      <c r="B3424" s="105" t="str">
        <f t="shared" si="159"/>
        <v/>
      </c>
      <c r="C3424" s="105" t="str">
        <f t="shared" si="160"/>
        <v/>
      </c>
      <c r="D3424" s="105" t="str">
        <f t="shared" si="161"/>
        <v/>
      </c>
      <c r="E3424" s="106" t="s">
        <v>2406</v>
      </c>
      <c r="F3424" s="106" t="s">
        <v>2407</v>
      </c>
      <c r="G3424" s="106" t="s">
        <v>697</v>
      </c>
      <c r="H3424" s="106" t="s">
        <v>2438</v>
      </c>
      <c r="I3424" s="106">
        <v>10</v>
      </c>
      <c r="J3424" s="106"/>
      <c r="K3424" s="106"/>
      <c r="L3424" s="106" t="s">
        <v>717</v>
      </c>
      <c r="M3424" s="106" t="s">
        <v>924</v>
      </c>
      <c r="N3424" s="106">
        <v>0.42</v>
      </c>
      <c r="O3424" s="106">
        <v>1.4</v>
      </c>
      <c r="P3424" s="106" t="s">
        <v>2499</v>
      </c>
      <c r="Q3424" s="107" t="s">
        <v>4209</v>
      </c>
      <c r="R3424" s="107" t="s">
        <v>133</v>
      </c>
    </row>
    <row r="3425" spans="2:18" ht="20.100000000000001" customHeight="1" x14ac:dyDescent="0.4">
      <c r="B3425" s="105" t="str">
        <f t="shared" si="159"/>
        <v/>
      </c>
      <c r="C3425" s="105" t="str">
        <f t="shared" si="160"/>
        <v/>
      </c>
      <c r="D3425" s="105" t="str">
        <f t="shared" si="161"/>
        <v/>
      </c>
      <c r="E3425" s="106" t="s">
        <v>2406</v>
      </c>
      <c r="F3425" s="106" t="s">
        <v>2407</v>
      </c>
      <c r="G3425" s="106" t="s">
        <v>710</v>
      </c>
      <c r="H3425" s="106" t="s">
        <v>2443</v>
      </c>
      <c r="I3425" s="106">
        <v>10</v>
      </c>
      <c r="J3425" s="106"/>
      <c r="K3425" s="106"/>
      <c r="L3425" s="106" t="s">
        <v>717</v>
      </c>
      <c r="M3425" s="106" t="s">
        <v>924</v>
      </c>
      <c r="N3425" s="106">
        <v>0.42</v>
      </c>
      <c r="O3425" s="106">
        <v>1.4</v>
      </c>
      <c r="P3425" s="106" t="s">
        <v>2499</v>
      </c>
      <c r="Q3425" s="107" t="s">
        <v>4210</v>
      </c>
      <c r="R3425" s="107" t="s">
        <v>133</v>
      </c>
    </row>
    <row r="3426" spans="2:18" ht="20.100000000000001" customHeight="1" x14ac:dyDescent="0.4">
      <c r="B3426" s="105" t="str">
        <f t="shared" si="159"/>
        <v/>
      </c>
      <c r="C3426" s="105" t="str">
        <f t="shared" si="160"/>
        <v/>
      </c>
      <c r="D3426" s="105" t="str">
        <f t="shared" si="161"/>
        <v/>
      </c>
      <c r="E3426" s="106" t="s">
        <v>695</v>
      </c>
      <c r="F3426" s="106" t="s">
        <v>1841</v>
      </c>
      <c r="G3426" s="106" t="s">
        <v>721</v>
      </c>
      <c r="H3426" s="106" t="s">
        <v>1027</v>
      </c>
      <c r="I3426" s="106">
        <v>6</v>
      </c>
      <c r="J3426" s="106" t="s">
        <v>722</v>
      </c>
      <c r="K3426" s="106">
        <v>6</v>
      </c>
      <c r="L3426" s="106" t="s">
        <v>765</v>
      </c>
      <c r="M3426" s="106" t="s">
        <v>924</v>
      </c>
      <c r="N3426" s="106">
        <v>0.52</v>
      </c>
      <c r="O3426" s="106">
        <v>1.5</v>
      </c>
      <c r="P3426" s="106" t="s">
        <v>714</v>
      </c>
      <c r="Q3426" s="107" t="s">
        <v>4211</v>
      </c>
      <c r="R3426" s="107" t="s">
        <v>522</v>
      </c>
    </row>
    <row r="3427" spans="2:18" ht="20.100000000000001" customHeight="1" x14ac:dyDescent="0.4">
      <c r="B3427" s="105" t="str">
        <f t="shared" si="159"/>
        <v/>
      </c>
      <c r="C3427" s="105" t="str">
        <f t="shared" si="160"/>
        <v/>
      </c>
      <c r="D3427" s="105" t="str">
        <f t="shared" si="161"/>
        <v/>
      </c>
      <c r="E3427" s="106" t="s">
        <v>695</v>
      </c>
      <c r="F3427" s="106" t="s">
        <v>1841</v>
      </c>
      <c r="G3427" s="106" t="s">
        <v>773</v>
      </c>
      <c r="H3427" s="106" t="s">
        <v>1817</v>
      </c>
      <c r="I3427" s="106">
        <v>6</v>
      </c>
      <c r="J3427" s="106" t="s">
        <v>774</v>
      </c>
      <c r="K3427" s="106">
        <v>6</v>
      </c>
      <c r="L3427" s="106" t="s">
        <v>733</v>
      </c>
      <c r="M3427" s="106" t="s">
        <v>924</v>
      </c>
      <c r="N3427" s="106">
        <v>0.53</v>
      </c>
      <c r="O3427" s="106">
        <v>1.5</v>
      </c>
      <c r="P3427" s="106" t="s">
        <v>714</v>
      </c>
      <c r="Q3427" s="107" t="s">
        <v>4212</v>
      </c>
      <c r="R3427" s="107" t="s">
        <v>522</v>
      </c>
    </row>
    <row r="3428" spans="2:18" ht="20.100000000000001" customHeight="1" x14ac:dyDescent="0.4">
      <c r="B3428" s="105" t="str">
        <f t="shared" si="159"/>
        <v/>
      </c>
      <c r="C3428" s="105" t="str">
        <f t="shared" si="160"/>
        <v/>
      </c>
      <c r="D3428" s="105" t="str">
        <f t="shared" si="161"/>
        <v/>
      </c>
      <c r="E3428" s="106" t="s">
        <v>695</v>
      </c>
      <c r="F3428" s="106" t="s">
        <v>1841</v>
      </c>
      <c r="G3428" s="106" t="s">
        <v>778</v>
      </c>
      <c r="H3428" s="106" t="s">
        <v>1817</v>
      </c>
      <c r="I3428" s="106">
        <v>6</v>
      </c>
      <c r="J3428" s="106" t="s">
        <v>779</v>
      </c>
      <c r="K3428" s="106">
        <v>6</v>
      </c>
      <c r="L3428" s="106" t="s">
        <v>733</v>
      </c>
      <c r="M3428" s="106" t="s">
        <v>924</v>
      </c>
      <c r="N3428" s="106">
        <v>0.53</v>
      </c>
      <c r="O3428" s="106">
        <v>1.5</v>
      </c>
      <c r="P3428" s="106" t="s">
        <v>714</v>
      </c>
      <c r="Q3428" s="107" t="s">
        <v>4213</v>
      </c>
      <c r="R3428" s="107" t="s">
        <v>522</v>
      </c>
    </row>
    <row r="3429" spans="2:18" ht="20.100000000000001" customHeight="1" x14ac:dyDescent="0.4">
      <c r="B3429" s="105" t="str">
        <f t="shared" si="159"/>
        <v/>
      </c>
      <c r="C3429" s="105" t="str">
        <f t="shared" si="160"/>
        <v/>
      </c>
      <c r="D3429" s="105" t="str">
        <f t="shared" si="161"/>
        <v/>
      </c>
      <c r="E3429" s="106" t="s">
        <v>695</v>
      </c>
      <c r="F3429" s="106" t="s">
        <v>1841</v>
      </c>
      <c r="G3429" s="106" t="s">
        <v>782</v>
      </c>
      <c r="H3429" s="106" t="s">
        <v>1817</v>
      </c>
      <c r="I3429" s="106">
        <v>6</v>
      </c>
      <c r="J3429" s="106" t="s">
        <v>783</v>
      </c>
      <c r="K3429" s="106">
        <v>6</v>
      </c>
      <c r="L3429" s="106" t="s">
        <v>733</v>
      </c>
      <c r="M3429" s="106" t="s">
        <v>924</v>
      </c>
      <c r="N3429" s="106">
        <v>0.43</v>
      </c>
      <c r="O3429" s="106">
        <v>1.5</v>
      </c>
      <c r="P3429" s="106" t="s">
        <v>714</v>
      </c>
      <c r="Q3429" s="107" t="s">
        <v>4214</v>
      </c>
      <c r="R3429" s="107" t="s">
        <v>522</v>
      </c>
    </row>
    <row r="3430" spans="2:18" ht="20.100000000000001" customHeight="1" x14ac:dyDescent="0.4">
      <c r="B3430" s="105" t="str">
        <f t="shared" si="159"/>
        <v/>
      </c>
      <c r="C3430" s="105" t="str">
        <f t="shared" si="160"/>
        <v/>
      </c>
      <c r="D3430" s="105" t="str">
        <f t="shared" si="161"/>
        <v/>
      </c>
      <c r="E3430" s="106" t="s">
        <v>2406</v>
      </c>
      <c r="F3430" s="106" t="s">
        <v>2829</v>
      </c>
      <c r="G3430" s="106" t="s">
        <v>773</v>
      </c>
      <c r="H3430" s="106" t="s">
        <v>1266</v>
      </c>
      <c r="I3430" s="106">
        <v>14</v>
      </c>
      <c r="J3430" s="106"/>
      <c r="K3430" s="106"/>
      <c r="L3430" s="106" t="s">
        <v>765</v>
      </c>
      <c r="M3430" s="106" t="s">
        <v>3522</v>
      </c>
      <c r="N3430" s="106">
        <v>0.54</v>
      </c>
      <c r="O3430" s="106">
        <v>1.5</v>
      </c>
      <c r="P3430" s="106" t="s">
        <v>714</v>
      </c>
      <c r="Q3430" s="107" t="s">
        <v>4215</v>
      </c>
      <c r="R3430" s="107" t="s">
        <v>73</v>
      </c>
    </row>
    <row r="3431" spans="2:18" ht="20.100000000000001" customHeight="1" x14ac:dyDescent="0.4">
      <c r="B3431" s="105" t="str">
        <f t="shared" si="159"/>
        <v/>
      </c>
      <c r="C3431" s="105" t="str">
        <f t="shared" si="160"/>
        <v/>
      </c>
      <c r="D3431" s="105" t="str">
        <f t="shared" si="161"/>
        <v/>
      </c>
      <c r="E3431" s="106" t="s">
        <v>2406</v>
      </c>
      <c r="F3431" s="106" t="s">
        <v>2829</v>
      </c>
      <c r="G3431" s="106" t="s">
        <v>778</v>
      </c>
      <c r="H3431" s="106" t="s">
        <v>1269</v>
      </c>
      <c r="I3431" s="106">
        <v>14</v>
      </c>
      <c r="J3431" s="106"/>
      <c r="K3431" s="106"/>
      <c r="L3431" s="106" t="s">
        <v>765</v>
      </c>
      <c r="M3431" s="106" t="s">
        <v>3522</v>
      </c>
      <c r="N3431" s="106">
        <v>0.54</v>
      </c>
      <c r="O3431" s="106">
        <v>1.5</v>
      </c>
      <c r="P3431" s="106" t="s">
        <v>714</v>
      </c>
      <c r="Q3431" s="107" t="s">
        <v>4216</v>
      </c>
      <c r="R3431" s="107" t="s">
        <v>73</v>
      </c>
    </row>
    <row r="3432" spans="2:18" ht="20.100000000000001" customHeight="1" x14ac:dyDescent="0.4">
      <c r="B3432" s="105" t="str">
        <f t="shared" si="159"/>
        <v/>
      </c>
      <c r="C3432" s="105" t="str">
        <f t="shared" si="160"/>
        <v/>
      </c>
      <c r="D3432" s="105" t="str">
        <f t="shared" si="161"/>
        <v/>
      </c>
      <c r="E3432" s="106" t="s">
        <v>2406</v>
      </c>
      <c r="F3432" s="106" t="s">
        <v>2829</v>
      </c>
      <c r="G3432" s="106" t="s">
        <v>773</v>
      </c>
      <c r="H3432" s="106" t="s">
        <v>765</v>
      </c>
      <c r="I3432" s="106">
        <v>14</v>
      </c>
      <c r="J3432" s="106"/>
      <c r="K3432" s="106"/>
      <c r="L3432" s="106" t="s">
        <v>1266</v>
      </c>
      <c r="M3432" s="106" t="s">
        <v>3522</v>
      </c>
      <c r="N3432" s="106">
        <v>0.52</v>
      </c>
      <c r="O3432" s="106">
        <v>1.5</v>
      </c>
      <c r="P3432" s="106" t="s">
        <v>714</v>
      </c>
      <c r="Q3432" s="107" t="s">
        <v>4217</v>
      </c>
      <c r="R3432" s="107" t="s">
        <v>73</v>
      </c>
    </row>
    <row r="3433" spans="2:18" ht="20.100000000000001" customHeight="1" x14ac:dyDescent="0.4">
      <c r="B3433" s="105" t="str">
        <f t="shared" si="159"/>
        <v/>
      </c>
      <c r="C3433" s="105" t="str">
        <f t="shared" si="160"/>
        <v/>
      </c>
      <c r="D3433" s="105" t="str">
        <f t="shared" si="161"/>
        <v/>
      </c>
      <c r="E3433" s="106" t="s">
        <v>2406</v>
      </c>
      <c r="F3433" s="106" t="s">
        <v>2829</v>
      </c>
      <c r="G3433" s="106" t="s">
        <v>778</v>
      </c>
      <c r="H3433" s="106" t="s">
        <v>765</v>
      </c>
      <c r="I3433" s="106">
        <v>14</v>
      </c>
      <c r="J3433" s="106"/>
      <c r="K3433" s="106"/>
      <c r="L3433" s="106" t="s">
        <v>1269</v>
      </c>
      <c r="M3433" s="106" t="s">
        <v>3522</v>
      </c>
      <c r="N3433" s="106">
        <v>0.52</v>
      </c>
      <c r="O3433" s="106">
        <v>1.5</v>
      </c>
      <c r="P3433" s="106" t="s">
        <v>714</v>
      </c>
      <c r="Q3433" s="107" t="s">
        <v>4218</v>
      </c>
      <c r="R3433" s="107" t="s">
        <v>73</v>
      </c>
    </row>
    <row r="3434" spans="2:18" ht="20.100000000000001" customHeight="1" x14ac:dyDescent="0.4">
      <c r="B3434" s="105" t="str">
        <f t="shared" si="159"/>
        <v/>
      </c>
      <c r="C3434" s="105" t="str">
        <f t="shared" si="160"/>
        <v/>
      </c>
      <c r="D3434" s="105" t="str">
        <f t="shared" si="161"/>
        <v/>
      </c>
      <c r="E3434" s="106" t="s">
        <v>2406</v>
      </c>
      <c r="F3434" s="106" t="s">
        <v>2829</v>
      </c>
      <c r="G3434" s="106" t="s">
        <v>697</v>
      </c>
      <c r="H3434" s="106" t="s">
        <v>1817</v>
      </c>
      <c r="I3434" s="106">
        <v>14</v>
      </c>
      <c r="J3434" s="106"/>
      <c r="K3434" s="106"/>
      <c r="L3434" s="106" t="s">
        <v>733</v>
      </c>
      <c r="M3434" s="106" t="s">
        <v>3522</v>
      </c>
      <c r="N3434" s="106">
        <v>0.56999999999999995</v>
      </c>
      <c r="O3434" s="106">
        <v>1.5</v>
      </c>
      <c r="P3434" s="106" t="s">
        <v>2499</v>
      </c>
      <c r="Q3434" s="107" t="s">
        <v>4219</v>
      </c>
      <c r="R3434" s="107" t="s">
        <v>11</v>
      </c>
    </row>
    <row r="3435" spans="2:18" ht="20.100000000000001" customHeight="1" x14ac:dyDescent="0.4">
      <c r="B3435" s="105" t="str">
        <f t="shared" si="159"/>
        <v/>
      </c>
      <c r="C3435" s="105" t="str">
        <f t="shared" si="160"/>
        <v/>
      </c>
      <c r="D3435" s="105" t="str">
        <f t="shared" si="161"/>
        <v/>
      </c>
      <c r="E3435" s="106" t="s">
        <v>2406</v>
      </c>
      <c r="F3435" s="106" t="s">
        <v>2829</v>
      </c>
      <c r="G3435" s="106" t="s">
        <v>710</v>
      </c>
      <c r="H3435" s="106" t="s">
        <v>711</v>
      </c>
      <c r="I3435" s="106">
        <v>14</v>
      </c>
      <c r="J3435" s="106"/>
      <c r="K3435" s="106"/>
      <c r="L3435" s="106" t="s">
        <v>733</v>
      </c>
      <c r="M3435" s="106" t="s">
        <v>3522</v>
      </c>
      <c r="N3435" s="106">
        <v>0.56999999999999995</v>
      </c>
      <c r="O3435" s="106">
        <v>1.5</v>
      </c>
      <c r="P3435" s="106" t="s">
        <v>2499</v>
      </c>
      <c r="Q3435" s="107" t="s">
        <v>4220</v>
      </c>
      <c r="R3435" s="107" t="s">
        <v>11</v>
      </c>
    </row>
    <row r="3436" spans="2:18" ht="20.100000000000001" customHeight="1" x14ac:dyDescent="0.4">
      <c r="B3436" s="105" t="str">
        <f t="shared" si="159"/>
        <v/>
      </c>
      <c r="C3436" s="105" t="str">
        <f t="shared" si="160"/>
        <v/>
      </c>
      <c r="D3436" s="105" t="str">
        <f t="shared" si="161"/>
        <v/>
      </c>
      <c r="E3436" s="106" t="s">
        <v>2406</v>
      </c>
      <c r="F3436" s="106" t="s">
        <v>2829</v>
      </c>
      <c r="G3436" s="106" t="s">
        <v>721</v>
      </c>
      <c r="H3436" s="106" t="s">
        <v>722</v>
      </c>
      <c r="I3436" s="106">
        <v>14</v>
      </c>
      <c r="J3436" s="106"/>
      <c r="K3436" s="106"/>
      <c r="L3436" s="106" t="s">
        <v>729</v>
      </c>
      <c r="M3436" s="106" t="s">
        <v>3522</v>
      </c>
      <c r="N3436" s="106">
        <v>0.56999999999999995</v>
      </c>
      <c r="O3436" s="106">
        <v>1.5</v>
      </c>
      <c r="P3436" s="106" t="s">
        <v>2499</v>
      </c>
      <c r="Q3436" s="107" t="s">
        <v>4221</v>
      </c>
      <c r="R3436" s="107" t="s">
        <v>11</v>
      </c>
    </row>
    <row r="3437" spans="2:18" ht="20.100000000000001" customHeight="1" x14ac:dyDescent="0.4">
      <c r="B3437" s="105" t="str">
        <f t="shared" si="159"/>
        <v/>
      </c>
      <c r="C3437" s="105" t="str">
        <f t="shared" si="160"/>
        <v/>
      </c>
      <c r="D3437" s="105" t="str">
        <f t="shared" si="161"/>
        <v/>
      </c>
      <c r="E3437" s="106" t="s">
        <v>2406</v>
      </c>
      <c r="F3437" s="106" t="s">
        <v>2829</v>
      </c>
      <c r="G3437" s="106" t="s">
        <v>2477</v>
      </c>
      <c r="H3437" s="106" t="s">
        <v>733</v>
      </c>
      <c r="I3437" s="106">
        <v>14</v>
      </c>
      <c r="J3437" s="106"/>
      <c r="K3437" s="106"/>
      <c r="L3437" s="106" t="s">
        <v>2478</v>
      </c>
      <c r="M3437" s="106" t="s">
        <v>3522</v>
      </c>
      <c r="N3437" s="106">
        <v>0.53</v>
      </c>
      <c r="O3437" s="106">
        <v>1.5</v>
      </c>
      <c r="P3437" s="106" t="s">
        <v>2499</v>
      </c>
      <c r="Q3437" s="107" t="s">
        <v>4222</v>
      </c>
      <c r="R3437" s="107" t="s">
        <v>11</v>
      </c>
    </row>
    <row r="3438" spans="2:18" ht="20.100000000000001" customHeight="1" x14ac:dyDescent="0.4">
      <c r="B3438" s="105" t="str">
        <f t="shared" si="159"/>
        <v/>
      </c>
      <c r="C3438" s="105" t="str">
        <f t="shared" si="160"/>
        <v/>
      </c>
      <c r="D3438" s="105" t="str">
        <f t="shared" si="161"/>
        <v/>
      </c>
      <c r="E3438" s="106" t="s">
        <v>2406</v>
      </c>
      <c r="F3438" s="106" t="s">
        <v>2829</v>
      </c>
      <c r="G3438" s="106" t="s">
        <v>2482</v>
      </c>
      <c r="H3438" s="106" t="s">
        <v>733</v>
      </c>
      <c r="I3438" s="106">
        <v>14</v>
      </c>
      <c r="J3438" s="106"/>
      <c r="K3438" s="106"/>
      <c r="L3438" s="106" t="s">
        <v>2483</v>
      </c>
      <c r="M3438" s="106" t="s">
        <v>3522</v>
      </c>
      <c r="N3438" s="106">
        <v>0.53</v>
      </c>
      <c r="O3438" s="106">
        <v>1.5</v>
      </c>
      <c r="P3438" s="106" t="s">
        <v>2499</v>
      </c>
      <c r="Q3438" s="107" t="s">
        <v>4223</v>
      </c>
      <c r="R3438" s="107" t="s">
        <v>11</v>
      </c>
    </row>
    <row r="3439" spans="2:18" ht="20.100000000000001" customHeight="1" x14ac:dyDescent="0.4">
      <c r="B3439" s="105" t="str">
        <f t="shared" si="159"/>
        <v/>
      </c>
      <c r="C3439" s="105" t="str">
        <f t="shared" si="160"/>
        <v/>
      </c>
      <c r="D3439" s="105" t="str">
        <f t="shared" si="161"/>
        <v/>
      </c>
      <c r="E3439" s="106" t="s">
        <v>2406</v>
      </c>
      <c r="F3439" s="106" t="s">
        <v>2829</v>
      </c>
      <c r="G3439" s="106" t="s">
        <v>697</v>
      </c>
      <c r="H3439" s="106" t="s">
        <v>733</v>
      </c>
      <c r="I3439" s="106">
        <v>14</v>
      </c>
      <c r="J3439" s="106"/>
      <c r="K3439" s="106"/>
      <c r="L3439" s="106" t="s">
        <v>1817</v>
      </c>
      <c r="M3439" s="106" t="s">
        <v>3522</v>
      </c>
      <c r="N3439" s="106">
        <v>0.53</v>
      </c>
      <c r="O3439" s="106">
        <v>1.5</v>
      </c>
      <c r="P3439" s="106" t="s">
        <v>2499</v>
      </c>
      <c r="Q3439" s="107" t="s">
        <v>4224</v>
      </c>
      <c r="R3439" s="107" t="s">
        <v>11</v>
      </c>
    </row>
    <row r="3440" spans="2:18" ht="20.100000000000001" customHeight="1" x14ac:dyDescent="0.4">
      <c r="B3440" s="105" t="str">
        <f t="shared" si="159"/>
        <v/>
      </c>
      <c r="C3440" s="105" t="str">
        <f t="shared" si="160"/>
        <v/>
      </c>
      <c r="D3440" s="105" t="str">
        <f t="shared" si="161"/>
        <v/>
      </c>
      <c r="E3440" s="106" t="s">
        <v>2406</v>
      </c>
      <c r="F3440" s="106" t="s">
        <v>2829</v>
      </c>
      <c r="G3440" s="106" t="s">
        <v>710</v>
      </c>
      <c r="H3440" s="106" t="s">
        <v>733</v>
      </c>
      <c r="I3440" s="106">
        <v>14</v>
      </c>
      <c r="J3440" s="106"/>
      <c r="K3440" s="106"/>
      <c r="L3440" s="106" t="s">
        <v>711</v>
      </c>
      <c r="M3440" s="106" t="s">
        <v>3522</v>
      </c>
      <c r="N3440" s="106">
        <v>0.53</v>
      </c>
      <c r="O3440" s="106">
        <v>1.5</v>
      </c>
      <c r="P3440" s="106" t="s">
        <v>2499</v>
      </c>
      <c r="Q3440" s="107" t="s">
        <v>4225</v>
      </c>
      <c r="R3440" s="107" t="s">
        <v>11</v>
      </c>
    </row>
    <row r="3441" spans="2:18" ht="20.100000000000001" customHeight="1" x14ac:dyDescent="0.4">
      <c r="B3441" s="105" t="str">
        <f t="shared" si="159"/>
        <v/>
      </c>
      <c r="C3441" s="105" t="str">
        <f t="shared" si="160"/>
        <v/>
      </c>
      <c r="D3441" s="105" t="str">
        <f t="shared" si="161"/>
        <v/>
      </c>
      <c r="E3441" s="106" t="s">
        <v>2406</v>
      </c>
      <c r="F3441" s="106" t="s">
        <v>2829</v>
      </c>
      <c r="G3441" s="106" t="s">
        <v>721</v>
      </c>
      <c r="H3441" s="106" t="s">
        <v>729</v>
      </c>
      <c r="I3441" s="106">
        <v>14</v>
      </c>
      <c r="J3441" s="106"/>
      <c r="K3441" s="106"/>
      <c r="L3441" s="106" t="s">
        <v>722</v>
      </c>
      <c r="M3441" s="106" t="s">
        <v>3522</v>
      </c>
      <c r="N3441" s="106">
        <v>0.54</v>
      </c>
      <c r="O3441" s="106">
        <v>1.5</v>
      </c>
      <c r="P3441" s="106" t="s">
        <v>2499</v>
      </c>
      <c r="Q3441" s="107" t="s">
        <v>4226</v>
      </c>
      <c r="R3441" s="107" t="s">
        <v>11</v>
      </c>
    </row>
    <row r="3442" spans="2:18" ht="20.100000000000001" customHeight="1" x14ac:dyDescent="0.4">
      <c r="B3442" s="105" t="str">
        <f t="shared" si="159"/>
        <v/>
      </c>
      <c r="C3442" s="105" t="str">
        <f t="shared" si="160"/>
        <v/>
      </c>
      <c r="D3442" s="105" t="str">
        <f t="shared" si="161"/>
        <v/>
      </c>
      <c r="E3442" s="106" t="s">
        <v>2406</v>
      </c>
      <c r="F3442" s="106" t="s">
        <v>2407</v>
      </c>
      <c r="G3442" s="106" t="s">
        <v>697</v>
      </c>
      <c r="H3442" s="106" t="s">
        <v>1817</v>
      </c>
      <c r="I3442" s="106">
        <v>14</v>
      </c>
      <c r="J3442" s="106"/>
      <c r="K3442" s="106"/>
      <c r="L3442" s="106" t="s">
        <v>698</v>
      </c>
      <c r="M3442" s="106" t="s">
        <v>3522</v>
      </c>
      <c r="N3442" s="106">
        <v>0.45</v>
      </c>
      <c r="O3442" s="106">
        <v>1.5</v>
      </c>
      <c r="P3442" s="106" t="s">
        <v>2499</v>
      </c>
      <c r="Q3442" s="107" t="s">
        <v>4227</v>
      </c>
      <c r="R3442" s="107" t="s">
        <v>11</v>
      </c>
    </row>
    <row r="3443" spans="2:18" ht="20.100000000000001" customHeight="1" x14ac:dyDescent="0.4">
      <c r="B3443" s="105" t="str">
        <f t="shared" si="159"/>
        <v/>
      </c>
      <c r="C3443" s="105" t="str">
        <f t="shared" si="160"/>
        <v/>
      </c>
      <c r="D3443" s="105" t="str">
        <f t="shared" si="161"/>
        <v/>
      </c>
      <c r="E3443" s="106" t="s">
        <v>2406</v>
      </c>
      <c r="F3443" s="106" t="s">
        <v>2407</v>
      </c>
      <c r="G3443" s="106" t="s">
        <v>697</v>
      </c>
      <c r="H3443" s="106" t="s">
        <v>1027</v>
      </c>
      <c r="I3443" s="106">
        <v>13</v>
      </c>
      <c r="J3443" s="106"/>
      <c r="K3443" s="106"/>
      <c r="L3443" s="106" t="s">
        <v>698</v>
      </c>
      <c r="M3443" s="106" t="s">
        <v>3522</v>
      </c>
      <c r="N3443" s="106">
        <v>0.45</v>
      </c>
      <c r="O3443" s="106">
        <v>1.5</v>
      </c>
      <c r="P3443" s="106" t="s">
        <v>2499</v>
      </c>
      <c r="Q3443" s="107" t="s">
        <v>4228</v>
      </c>
      <c r="R3443" s="107" t="s">
        <v>11</v>
      </c>
    </row>
    <row r="3444" spans="2:18" ht="20.100000000000001" customHeight="1" x14ac:dyDescent="0.4">
      <c r="B3444" s="105" t="str">
        <f t="shared" si="159"/>
        <v/>
      </c>
      <c r="C3444" s="105" t="str">
        <f t="shared" si="160"/>
        <v/>
      </c>
      <c r="D3444" s="105" t="str">
        <f t="shared" si="161"/>
        <v/>
      </c>
      <c r="E3444" s="106" t="s">
        <v>2406</v>
      </c>
      <c r="F3444" s="106" t="s">
        <v>2407</v>
      </c>
      <c r="G3444" s="106" t="s">
        <v>710</v>
      </c>
      <c r="H3444" s="106" t="s">
        <v>711</v>
      </c>
      <c r="I3444" s="106">
        <v>14</v>
      </c>
      <c r="J3444" s="106"/>
      <c r="K3444" s="106"/>
      <c r="L3444" s="106" t="s">
        <v>698</v>
      </c>
      <c r="M3444" s="106" t="s">
        <v>3522</v>
      </c>
      <c r="N3444" s="106">
        <v>0.45</v>
      </c>
      <c r="O3444" s="106">
        <v>1.5</v>
      </c>
      <c r="P3444" s="106" t="s">
        <v>2499</v>
      </c>
      <c r="Q3444" s="107" t="s">
        <v>4229</v>
      </c>
      <c r="R3444" s="107" t="s">
        <v>11</v>
      </c>
    </row>
    <row r="3445" spans="2:18" ht="20.100000000000001" customHeight="1" x14ac:dyDescent="0.4">
      <c r="B3445" s="105" t="str">
        <f t="shared" si="159"/>
        <v/>
      </c>
      <c r="C3445" s="105" t="str">
        <f t="shared" si="160"/>
        <v/>
      </c>
      <c r="D3445" s="105" t="str">
        <f t="shared" si="161"/>
        <v/>
      </c>
      <c r="E3445" s="106" t="s">
        <v>2406</v>
      </c>
      <c r="F3445" s="106" t="s">
        <v>2407</v>
      </c>
      <c r="G3445" s="106" t="s">
        <v>710</v>
      </c>
      <c r="H3445" s="106" t="s">
        <v>711</v>
      </c>
      <c r="I3445" s="106">
        <v>13</v>
      </c>
      <c r="J3445" s="106"/>
      <c r="K3445" s="106"/>
      <c r="L3445" s="106" t="s">
        <v>717</v>
      </c>
      <c r="M3445" s="106" t="s">
        <v>3522</v>
      </c>
      <c r="N3445" s="106">
        <v>0.45</v>
      </c>
      <c r="O3445" s="106">
        <v>1.5</v>
      </c>
      <c r="P3445" s="106" t="s">
        <v>2499</v>
      </c>
      <c r="Q3445" s="107" t="s">
        <v>4230</v>
      </c>
      <c r="R3445" s="107" t="s">
        <v>11</v>
      </c>
    </row>
    <row r="3446" spans="2:18" ht="20.100000000000001" customHeight="1" x14ac:dyDescent="0.4">
      <c r="B3446" s="105" t="str">
        <f t="shared" si="159"/>
        <v/>
      </c>
      <c r="C3446" s="105" t="str">
        <f t="shared" si="160"/>
        <v/>
      </c>
      <c r="D3446" s="105" t="str">
        <f t="shared" si="161"/>
        <v/>
      </c>
      <c r="E3446" s="106" t="s">
        <v>2406</v>
      </c>
      <c r="F3446" s="106" t="s">
        <v>2407</v>
      </c>
      <c r="G3446" s="106" t="s">
        <v>721</v>
      </c>
      <c r="H3446" s="106" t="s">
        <v>722</v>
      </c>
      <c r="I3446" s="106">
        <v>14</v>
      </c>
      <c r="J3446" s="106"/>
      <c r="K3446" s="106"/>
      <c r="L3446" s="106" t="s">
        <v>706</v>
      </c>
      <c r="M3446" s="106" t="s">
        <v>3522</v>
      </c>
      <c r="N3446" s="106">
        <v>0.45</v>
      </c>
      <c r="O3446" s="106">
        <v>1.5</v>
      </c>
      <c r="P3446" s="106" t="s">
        <v>2499</v>
      </c>
      <c r="Q3446" s="107" t="s">
        <v>4231</v>
      </c>
      <c r="R3446" s="107" t="s">
        <v>11</v>
      </c>
    </row>
    <row r="3447" spans="2:18" ht="20.100000000000001" customHeight="1" x14ac:dyDescent="0.4">
      <c r="B3447" s="105" t="str">
        <f t="shared" si="159"/>
        <v/>
      </c>
      <c r="C3447" s="105" t="str">
        <f t="shared" si="160"/>
        <v/>
      </c>
      <c r="D3447" s="105" t="str">
        <f t="shared" si="161"/>
        <v/>
      </c>
      <c r="E3447" s="106" t="s">
        <v>2406</v>
      </c>
      <c r="F3447" s="106" t="s">
        <v>2407</v>
      </c>
      <c r="G3447" s="106" t="s">
        <v>721</v>
      </c>
      <c r="H3447" s="106" t="s">
        <v>722</v>
      </c>
      <c r="I3447" s="106">
        <v>13</v>
      </c>
      <c r="J3447" s="106"/>
      <c r="K3447" s="106"/>
      <c r="L3447" s="106" t="s">
        <v>698</v>
      </c>
      <c r="M3447" s="106" t="s">
        <v>3522</v>
      </c>
      <c r="N3447" s="106">
        <v>0.45</v>
      </c>
      <c r="O3447" s="106">
        <v>1.5</v>
      </c>
      <c r="P3447" s="106" t="s">
        <v>2499</v>
      </c>
      <c r="Q3447" s="107" t="s">
        <v>4232</v>
      </c>
      <c r="R3447" s="107" t="s">
        <v>11</v>
      </c>
    </row>
    <row r="3448" spans="2:18" ht="20.100000000000001" customHeight="1" x14ac:dyDescent="0.4">
      <c r="B3448" s="105" t="str">
        <f t="shared" si="159"/>
        <v/>
      </c>
      <c r="C3448" s="105" t="str">
        <f t="shared" si="160"/>
        <v/>
      </c>
      <c r="D3448" s="105" t="str">
        <f t="shared" si="161"/>
        <v/>
      </c>
      <c r="E3448" s="106" t="s">
        <v>2406</v>
      </c>
      <c r="F3448" s="106" t="s">
        <v>2447</v>
      </c>
      <c r="G3448" s="106" t="s">
        <v>697</v>
      </c>
      <c r="H3448" s="106" t="s">
        <v>698</v>
      </c>
      <c r="I3448" s="106">
        <v>14</v>
      </c>
      <c r="J3448" s="106"/>
      <c r="K3448" s="106"/>
      <c r="L3448" s="106" t="s">
        <v>1817</v>
      </c>
      <c r="M3448" s="106" t="s">
        <v>3522</v>
      </c>
      <c r="N3448" s="106">
        <v>0.38</v>
      </c>
      <c r="O3448" s="106">
        <v>1.5</v>
      </c>
      <c r="P3448" s="106" t="s">
        <v>2499</v>
      </c>
      <c r="Q3448" s="107" t="s">
        <v>4233</v>
      </c>
      <c r="R3448" s="107" t="s">
        <v>11</v>
      </c>
    </row>
    <row r="3449" spans="2:18" ht="20.100000000000001" customHeight="1" x14ac:dyDescent="0.4">
      <c r="B3449" s="105" t="str">
        <f t="shared" si="159"/>
        <v/>
      </c>
      <c r="C3449" s="105" t="str">
        <f t="shared" si="160"/>
        <v/>
      </c>
      <c r="D3449" s="105" t="str">
        <f t="shared" si="161"/>
        <v/>
      </c>
      <c r="E3449" s="106" t="s">
        <v>2406</v>
      </c>
      <c r="F3449" s="106" t="s">
        <v>2447</v>
      </c>
      <c r="G3449" s="106" t="s">
        <v>697</v>
      </c>
      <c r="H3449" s="106" t="s">
        <v>698</v>
      </c>
      <c r="I3449" s="106">
        <v>13</v>
      </c>
      <c r="J3449" s="106"/>
      <c r="K3449" s="106"/>
      <c r="L3449" s="106" t="s">
        <v>1027</v>
      </c>
      <c r="M3449" s="106" t="s">
        <v>3522</v>
      </c>
      <c r="N3449" s="106">
        <v>0.38</v>
      </c>
      <c r="O3449" s="106">
        <v>1.5</v>
      </c>
      <c r="P3449" s="106" t="s">
        <v>2499</v>
      </c>
      <c r="Q3449" s="107" t="s">
        <v>4234</v>
      </c>
      <c r="R3449" s="107" t="s">
        <v>11</v>
      </c>
    </row>
    <row r="3450" spans="2:18" ht="20.100000000000001" customHeight="1" x14ac:dyDescent="0.4">
      <c r="B3450" s="105" t="str">
        <f t="shared" si="159"/>
        <v/>
      </c>
      <c r="C3450" s="105" t="str">
        <f t="shared" si="160"/>
        <v/>
      </c>
      <c r="D3450" s="105" t="str">
        <f t="shared" si="161"/>
        <v/>
      </c>
      <c r="E3450" s="106" t="s">
        <v>2406</v>
      </c>
      <c r="F3450" s="106" t="s">
        <v>2447</v>
      </c>
      <c r="G3450" s="106" t="s">
        <v>710</v>
      </c>
      <c r="H3450" s="106" t="s">
        <v>698</v>
      </c>
      <c r="I3450" s="106">
        <v>14</v>
      </c>
      <c r="J3450" s="106"/>
      <c r="K3450" s="106"/>
      <c r="L3450" s="106" t="s">
        <v>711</v>
      </c>
      <c r="M3450" s="106" t="s">
        <v>3522</v>
      </c>
      <c r="N3450" s="106">
        <v>0.38</v>
      </c>
      <c r="O3450" s="106">
        <v>1.5</v>
      </c>
      <c r="P3450" s="106" t="s">
        <v>2499</v>
      </c>
      <c r="Q3450" s="107" t="s">
        <v>4235</v>
      </c>
      <c r="R3450" s="107" t="s">
        <v>11</v>
      </c>
    </row>
    <row r="3451" spans="2:18" ht="20.100000000000001" customHeight="1" x14ac:dyDescent="0.4">
      <c r="B3451" s="105" t="str">
        <f t="shared" si="159"/>
        <v/>
      </c>
      <c r="C3451" s="105" t="str">
        <f t="shared" si="160"/>
        <v/>
      </c>
      <c r="D3451" s="105" t="str">
        <f t="shared" si="161"/>
        <v/>
      </c>
      <c r="E3451" s="106" t="s">
        <v>2406</v>
      </c>
      <c r="F3451" s="106" t="s">
        <v>2447</v>
      </c>
      <c r="G3451" s="106" t="s">
        <v>710</v>
      </c>
      <c r="H3451" s="106" t="s">
        <v>717</v>
      </c>
      <c r="I3451" s="106">
        <v>13</v>
      </c>
      <c r="J3451" s="106"/>
      <c r="K3451" s="106"/>
      <c r="L3451" s="106" t="s">
        <v>711</v>
      </c>
      <c r="M3451" s="106" t="s">
        <v>3522</v>
      </c>
      <c r="N3451" s="106">
        <v>0.38</v>
      </c>
      <c r="O3451" s="106">
        <v>1.5</v>
      </c>
      <c r="P3451" s="106" t="s">
        <v>2499</v>
      </c>
      <c r="Q3451" s="107" t="s">
        <v>4236</v>
      </c>
      <c r="R3451" s="107" t="s">
        <v>11</v>
      </c>
    </row>
    <row r="3452" spans="2:18" ht="20.100000000000001" customHeight="1" x14ac:dyDescent="0.4">
      <c r="B3452" s="105" t="str">
        <f t="shared" si="159"/>
        <v/>
      </c>
      <c r="C3452" s="105" t="str">
        <f t="shared" si="160"/>
        <v/>
      </c>
      <c r="D3452" s="105" t="str">
        <f t="shared" si="161"/>
        <v/>
      </c>
      <c r="E3452" s="106" t="s">
        <v>2406</v>
      </c>
      <c r="F3452" s="106" t="s">
        <v>2447</v>
      </c>
      <c r="G3452" s="106" t="s">
        <v>721</v>
      </c>
      <c r="H3452" s="106" t="s">
        <v>706</v>
      </c>
      <c r="I3452" s="106">
        <v>14</v>
      </c>
      <c r="J3452" s="106"/>
      <c r="K3452" s="106"/>
      <c r="L3452" s="106" t="s">
        <v>722</v>
      </c>
      <c r="M3452" s="106" t="s">
        <v>3522</v>
      </c>
      <c r="N3452" s="106">
        <v>0.38</v>
      </c>
      <c r="O3452" s="106">
        <v>1.5</v>
      </c>
      <c r="P3452" s="106" t="s">
        <v>2499</v>
      </c>
      <c r="Q3452" s="107" t="s">
        <v>4237</v>
      </c>
      <c r="R3452" s="107" t="s">
        <v>11</v>
      </c>
    </row>
    <row r="3453" spans="2:18" ht="20.100000000000001" customHeight="1" x14ac:dyDescent="0.4">
      <c r="B3453" s="105" t="str">
        <f t="shared" si="159"/>
        <v/>
      </c>
      <c r="C3453" s="105" t="str">
        <f t="shared" si="160"/>
        <v/>
      </c>
      <c r="D3453" s="105" t="str">
        <f t="shared" si="161"/>
        <v/>
      </c>
      <c r="E3453" s="106" t="s">
        <v>2406</v>
      </c>
      <c r="F3453" s="106" t="s">
        <v>2447</v>
      </c>
      <c r="G3453" s="106" t="s">
        <v>721</v>
      </c>
      <c r="H3453" s="106" t="s">
        <v>698</v>
      </c>
      <c r="I3453" s="106">
        <v>13</v>
      </c>
      <c r="J3453" s="106"/>
      <c r="K3453" s="106"/>
      <c r="L3453" s="106" t="s">
        <v>722</v>
      </c>
      <c r="M3453" s="106" t="s">
        <v>3522</v>
      </c>
      <c r="N3453" s="106">
        <v>0.38</v>
      </c>
      <c r="O3453" s="106">
        <v>1.5</v>
      </c>
      <c r="P3453" s="106" t="s">
        <v>2499</v>
      </c>
      <c r="Q3453" s="107" t="s">
        <v>4238</v>
      </c>
      <c r="R3453" s="107" t="s">
        <v>11</v>
      </c>
    </row>
    <row r="3454" spans="2:18" ht="20.100000000000001" customHeight="1" x14ac:dyDescent="0.4">
      <c r="B3454" s="105" t="str">
        <f t="shared" si="159"/>
        <v/>
      </c>
      <c r="C3454" s="105" t="str">
        <f t="shared" si="160"/>
        <v/>
      </c>
      <c r="D3454" s="105" t="str">
        <f t="shared" si="161"/>
        <v/>
      </c>
      <c r="E3454" s="106" t="s">
        <v>2406</v>
      </c>
      <c r="F3454" s="106" t="s">
        <v>2447</v>
      </c>
      <c r="G3454" s="106" t="s">
        <v>2477</v>
      </c>
      <c r="H3454" s="106" t="s">
        <v>698</v>
      </c>
      <c r="I3454" s="106">
        <v>14</v>
      </c>
      <c r="J3454" s="106"/>
      <c r="K3454" s="106"/>
      <c r="L3454" s="106" t="s">
        <v>2478</v>
      </c>
      <c r="M3454" s="106" t="s">
        <v>3522</v>
      </c>
      <c r="N3454" s="106">
        <v>0.38</v>
      </c>
      <c r="O3454" s="106">
        <v>1.5</v>
      </c>
      <c r="P3454" s="106" t="s">
        <v>2499</v>
      </c>
      <c r="Q3454" s="107" t="s">
        <v>4239</v>
      </c>
      <c r="R3454" s="107" t="s">
        <v>11</v>
      </c>
    </row>
    <row r="3455" spans="2:18" ht="20.100000000000001" customHeight="1" x14ac:dyDescent="0.4">
      <c r="B3455" s="105" t="str">
        <f t="shared" si="159"/>
        <v/>
      </c>
      <c r="C3455" s="105" t="str">
        <f t="shared" si="160"/>
        <v/>
      </c>
      <c r="D3455" s="105" t="str">
        <f t="shared" si="161"/>
        <v/>
      </c>
      <c r="E3455" s="106" t="s">
        <v>2406</v>
      </c>
      <c r="F3455" s="106" t="s">
        <v>2447</v>
      </c>
      <c r="G3455" s="106" t="s">
        <v>2477</v>
      </c>
      <c r="H3455" s="106" t="s">
        <v>717</v>
      </c>
      <c r="I3455" s="106">
        <v>13</v>
      </c>
      <c r="J3455" s="106"/>
      <c r="K3455" s="106"/>
      <c r="L3455" s="106" t="s">
        <v>2478</v>
      </c>
      <c r="M3455" s="106" t="s">
        <v>3522</v>
      </c>
      <c r="N3455" s="106">
        <v>0.38</v>
      </c>
      <c r="O3455" s="106">
        <v>1.5</v>
      </c>
      <c r="P3455" s="106" t="s">
        <v>2499</v>
      </c>
      <c r="Q3455" s="107" t="s">
        <v>4240</v>
      </c>
      <c r="R3455" s="107" t="s">
        <v>11</v>
      </c>
    </row>
    <row r="3456" spans="2:18" ht="20.100000000000001" customHeight="1" x14ac:dyDescent="0.4">
      <c r="B3456" s="105" t="str">
        <f t="shared" si="159"/>
        <v/>
      </c>
      <c r="C3456" s="105" t="str">
        <f t="shared" si="160"/>
        <v/>
      </c>
      <c r="D3456" s="105" t="str">
        <f t="shared" si="161"/>
        <v/>
      </c>
      <c r="E3456" s="106" t="s">
        <v>2406</v>
      </c>
      <c r="F3456" s="106" t="s">
        <v>2447</v>
      </c>
      <c r="G3456" s="106" t="s">
        <v>2482</v>
      </c>
      <c r="H3456" s="106" t="s">
        <v>698</v>
      </c>
      <c r="I3456" s="106">
        <v>14</v>
      </c>
      <c r="J3456" s="106"/>
      <c r="K3456" s="106"/>
      <c r="L3456" s="106" t="s">
        <v>2483</v>
      </c>
      <c r="M3456" s="106" t="s">
        <v>3522</v>
      </c>
      <c r="N3456" s="106">
        <v>0.38</v>
      </c>
      <c r="O3456" s="106">
        <v>1.5</v>
      </c>
      <c r="P3456" s="106" t="s">
        <v>2499</v>
      </c>
      <c r="Q3456" s="107" t="s">
        <v>4241</v>
      </c>
      <c r="R3456" s="107" t="s">
        <v>11</v>
      </c>
    </row>
    <row r="3457" spans="2:18" ht="20.100000000000001" customHeight="1" x14ac:dyDescent="0.4">
      <c r="B3457" s="105" t="str">
        <f t="shared" si="159"/>
        <v/>
      </c>
      <c r="C3457" s="105" t="str">
        <f t="shared" si="160"/>
        <v/>
      </c>
      <c r="D3457" s="105" t="str">
        <f t="shared" si="161"/>
        <v/>
      </c>
      <c r="E3457" s="106" t="s">
        <v>2406</v>
      </c>
      <c r="F3457" s="106" t="s">
        <v>2447</v>
      </c>
      <c r="G3457" s="106" t="s">
        <v>2482</v>
      </c>
      <c r="H3457" s="106" t="s">
        <v>717</v>
      </c>
      <c r="I3457" s="106">
        <v>13</v>
      </c>
      <c r="J3457" s="106"/>
      <c r="K3457" s="106"/>
      <c r="L3457" s="106" t="s">
        <v>2483</v>
      </c>
      <c r="M3457" s="106" t="s">
        <v>3522</v>
      </c>
      <c r="N3457" s="106">
        <v>0.38</v>
      </c>
      <c r="O3457" s="106">
        <v>1.5</v>
      </c>
      <c r="P3457" s="106" t="s">
        <v>2499</v>
      </c>
      <c r="Q3457" s="107" t="s">
        <v>4242</v>
      </c>
      <c r="R3457" s="107" t="s">
        <v>11</v>
      </c>
    </row>
    <row r="3458" spans="2:18" ht="20.100000000000001" customHeight="1" x14ac:dyDescent="0.4">
      <c r="B3458" s="105" t="str">
        <f t="shared" si="159"/>
        <v/>
      </c>
      <c r="C3458" s="105" t="str">
        <f t="shared" si="160"/>
        <v/>
      </c>
      <c r="D3458" s="105" t="str">
        <f t="shared" si="161"/>
        <v/>
      </c>
      <c r="E3458" s="106" t="s">
        <v>2406</v>
      </c>
      <c r="F3458" s="106" t="s">
        <v>2906</v>
      </c>
      <c r="G3458" s="106" t="s">
        <v>697</v>
      </c>
      <c r="H3458" s="106" t="s">
        <v>1817</v>
      </c>
      <c r="I3458" s="106">
        <v>14</v>
      </c>
      <c r="J3458" s="106"/>
      <c r="K3458" s="106"/>
      <c r="L3458" s="106" t="s">
        <v>802</v>
      </c>
      <c r="M3458" s="106" t="s">
        <v>3522</v>
      </c>
      <c r="N3458" s="106">
        <v>0.42</v>
      </c>
      <c r="O3458" s="106">
        <v>1.5</v>
      </c>
      <c r="P3458" s="106" t="s">
        <v>2499</v>
      </c>
      <c r="Q3458" s="107" t="s">
        <v>4243</v>
      </c>
      <c r="R3458" s="107" t="s">
        <v>11</v>
      </c>
    </row>
    <row r="3459" spans="2:18" ht="20.100000000000001" customHeight="1" x14ac:dyDescent="0.4">
      <c r="B3459" s="105" t="str">
        <f t="shared" si="159"/>
        <v/>
      </c>
      <c r="C3459" s="105" t="str">
        <f t="shared" si="160"/>
        <v/>
      </c>
      <c r="D3459" s="105" t="str">
        <f t="shared" si="161"/>
        <v/>
      </c>
      <c r="E3459" s="106" t="s">
        <v>2406</v>
      </c>
      <c r="F3459" s="106" t="s">
        <v>2906</v>
      </c>
      <c r="G3459" s="106" t="s">
        <v>710</v>
      </c>
      <c r="H3459" s="106" t="s">
        <v>711</v>
      </c>
      <c r="I3459" s="106">
        <v>14</v>
      </c>
      <c r="J3459" s="106"/>
      <c r="K3459" s="106"/>
      <c r="L3459" s="106" t="s">
        <v>802</v>
      </c>
      <c r="M3459" s="106" t="s">
        <v>3522</v>
      </c>
      <c r="N3459" s="106">
        <v>0.42</v>
      </c>
      <c r="O3459" s="106">
        <v>1.5</v>
      </c>
      <c r="P3459" s="106" t="s">
        <v>2499</v>
      </c>
      <c r="Q3459" s="107" t="s">
        <v>4244</v>
      </c>
      <c r="R3459" s="107" t="s">
        <v>11</v>
      </c>
    </row>
    <row r="3460" spans="2:18" ht="20.100000000000001" customHeight="1" x14ac:dyDescent="0.4">
      <c r="B3460" s="105" t="str">
        <f t="shared" si="159"/>
        <v/>
      </c>
      <c r="C3460" s="105" t="str">
        <f t="shared" si="160"/>
        <v/>
      </c>
      <c r="D3460" s="105" t="str">
        <f t="shared" si="161"/>
        <v/>
      </c>
      <c r="E3460" s="106" t="s">
        <v>2406</v>
      </c>
      <c r="F3460" s="106" t="s">
        <v>2906</v>
      </c>
      <c r="G3460" s="106" t="s">
        <v>721</v>
      </c>
      <c r="H3460" s="106" t="s">
        <v>722</v>
      </c>
      <c r="I3460" s="106">
        <v>14</v>
      </c>
      <c r="J3460" s="106"/>
      <c r="K3460" s="106"/>
      <c r="L3460" s="106" t="s">
        <v>799</v>
      </c>
      <c r="M3460" s="106" t="s">
        <v>3522</v>
      </c>
      <c r="N3460" s="106">
        <v>0.42</v>
      </c>
      <c r="O3460" s="106">
        <v>1.5</v>
      </c>
      <c r="P3460" s="106" t="s">
        <v>2499</v>
      </c>
      <c r="Q3460" s="107" t="s">
        <v>4245</v>
      </c>
      <c r="R3460" s="107" t="s">
        <v>11</v>
      </c>
    </row>
    <row r="3461" spans="2:18" ht="20.100000000000001" customHeight="1" x14ac:dyDescent="0.4">
      <c r="B3461" s="105" t="str">
        <f t="shared" si="159"/>
        <v/>
      </c>
      <c r="C3461" s="105" t="str">
        <f t="shared" si="160"/>
        <v/>
      </c>
      <c r="D3461" s="105" t="str">
        <f t="shared" si="161"/>
        <v/>
      </c>
      <c r="E3461" s="106" t="s">
        <v>2406</v>
      </c>
      <c r="F3461" s="106" t="s">
        <v>2906</v>
      </c>
      <c r="G3461" s="106" t="s">
        <v>2477</v>
      </c>
      <c r="H3461" s="106" t="s">
        <v>802</v>
      </c>
      <c r="I3461" s="106">
        <v>14</v>
      </c>
      <c r="J3461" s="106"/>
      <c r="K3461" s="106"/>
      <c r="L3461" s="106" t="s">
        <v>2478</v>
      </c>
      <c r="M3461" s="106" t="s">
        <v>3522</v>
      </c>
      <c r="N3461" s="106">
        <v>0.37</v>
      </c>
      <c r="O3461" s="106">
        <v>1.5</v>
      </c>
      <c r="P3461" s="106" t="s">
        <v>2499</v>
      </c>
      <c r="Q3461" s="107" t="s">
        <v>4246</v>
      </c>
      <c r="R3461" s="107" t="s">
        <v>11</v>
      </c>
    </row>
    <row r="3462" spans="2:18" ht="20.100000000000001" customHeight="1" x14ac:dyDescent="0.4">
      <c r="B3462" s="105" t="str">
        <f t="shared" si="159"/>
        <v/>
      </c>
      <c r="C3462" s="105" t="str">
        <f t="shared" si="160"/>
        <v/>
      </c>
      <c r="D3462" s="105" t="str">
        <f t="shared" si="161"/>
        <v/>
      </c>
      <c r="E3462" s="106" t="s">
        <v>2406</v>
      </c>
      <c r="F3462" s="106" t="s">
        <v>2906</v>
      </c>
      <c r="G3462" s="106" t="s">
        <v>2482</v>
      </c>
      <c r="H3462" s="106" t="s">
        <v>802</v>
      </c>
      <c r="I3462" s="106">
        <v>14</v>
      </c>
      <c r="J3462" s="106"/>
      <c r="K3462" s="106"/>
      <c r="L3462" s="106" t="s">
        <v>2483</v>
      </c>
      <c r="M3462" s="106" t="s">
        <v>3522</v>
      </c>
      <c r="N3462" s="106">
        <v>0.37</v>
      </c>
      <c r="O3462" s="106">
        <v>1.5</v>
      </c>
      <c r="P3462" s="106" t="s">
        <v>2499</v>
      </c>
      <c r="Q3462" s="107" t="s">
        <v>4247</v>
      </c>
      <c r="R3462" s="107" t="s">
        <v>11</v>
      </c>
    </row>
    <row r="3463" spans="2:18" ht="20.100000000000001" customHeight="1" x14ac:dyDescent="0.4">
      <c r="B3463" s="105" t="str">
        <f t="shared" si="159"/>
        <v/>
      </c>
      <c r="C3463" s="105" t="str">
        <f t="shared" si="160"/>
        <v/>
      </c>
      <c r="D3463" s="105" t="str">
        <f t="shared" si="161"/>
        <v/>
      </c>
      <c r="E3463" s="106" t="s">
        <v>2406</v>
      </c>
      <c r="F3463" s="106" t="s">
        <v>2906</v>
      </c>
      <c r="G3463" s="106" t="s">
        <v>697</v>
      </c>
      <c r="H3463" s="106" t="s">
        <v>802</v>
      </c>
      <c r="I3463" s="106">
        <v>14</v>
      </c>
      <c r="J3463" s="106"/>
      <c r="K3463" s="106"/>
      <c r="L3463" s="106" t="s">
        <v>1817</v>
      </c>
      <c r="M3463" s="106" t="s">
        <v>3522</v>
      </c>
      <c r="N3463" s="106">
        <v>0.37</v>
      </c>
      <c r="O3463" s="106">
        <v>1.5</v>
      </c>
      <c r="P3463" s="106" t="s">
        <v>2499</v>
      </c>
      <c r="Q3463" s="107" t="s">
        <v>4248</v>
      </c>
      <c r="R3463" s="107" t="s">
        <v>11</v>
      </c>
    </row>
    <row r="3464" spans="2:18" ht="20.100000000000001" customHeight="1" x14ac:dyDescent="0.4">
      <c r="B3464" s="105" t="str">
        <f t="shared" si="159"/>
        <v/>
      </c>
      <c r="C3464" s="105" t="str">
        <f t="shared" si="160"/>
        <v/>
      </c>
      <c r="D3464" s="105" t="str">
        <f t="shared" si="161"/>
        <v/>
      </c>
      <c r="E3464" s="106" t="s">
        <v>2406</v>
      </c>
      <c r="F3464" s="106" t="s">
        <v>2906</v>
      </c>
      <c r="G3464" s="106" t="s">
        <v>710</v>
      </c>
      <c r="H3464" s="106" t="s">
        <v>802</v>
      </c>
      <c r="I3464" s="106">
        <v>14</v>
      </c>
      <c r="J3464" s="106"/>
      <c r="K3464" s="106"/>
      <c r="L3464" s="106" t="s">
        <v>711</v>
      </c>
      <c r="M3464" s="106" t="s">
        <v>3522</v>
      </c>
      <c r="N3464" s="106">
        <v>0.37</v>
      </c>
      <c r="O3464" s="106">
        <v>1.5</v>
      </c>
      <c r="P3464" s="106" t="s">
        <v>2499</v>
      </c>
      <c r="Q3464" s="107" t="s">
        <v>4249</v>
      </c>
      <c r="R3464" s="107" t="s">
        <v>11</v>
      </c>
    </row>
    <row r="3465" spans="2:18" ht="20.100000000000001" customHeight="1" x14ac:dyDescent="0.4">
      <c r="B3465" s="105" t="str">
        <f t="shared" si="159"/>
        <v/>
      </c>
      <c r="C3465" s="105" t="str">
        <f t="shared" si="160"/>
        <v/>
      </c>
      <c r="D3465" s="105" t="str">
        <f t="shared" si="161"/>
        <v/>
      </c>
      <c r="E3465" s="106" t="s">
        <v>2406</v>
      </c>
      <c r="F3465" s="106" t="s">
        <v>2906</v>
      </c>
      <c r="G3465" s="106" t="s">
        <v>721</v>
      </c>
      <c r="H3465" s="106" t="s">
        <v>799</v>
      </c>
      <c r="I3465" s="106">
        <v>14</v>
      </c>
      <c r="J3465" s="106"/>
      <c r="K3465" s="106"/>
      <c r="L3465" s="106" t="s">
        <v>722</v>
      </c>
      <c r="M3465" s="106" t="s">
        <v>3522</v>
      </c>
      <c r="N3465" s="106">
        <v>0.37</v>
      </c>
      <c r="O3465" s="106">
        <v>1.5</v>
      </c>
      <c r="P3465" s="106" t="s">
        <v>2499</v>
      </c>
      <c r="Q3465" s="107" t="s">
        <v>4250</v>
      </c>
      <c r="R3465" s="107" t="s">
        <v>11</v>
      </c>
    </row>
    <row r="3466" spans="2:18" ht="20.100000000000001" customHeight="1" x14ac:dyDescent="0.4">
      <c r="B3466" s="105" t="str">
        <f t="shared" si="159"/>
        <v/>
      </c>
      <c r="C3466" s="105" t="str">
        <f t="shared" si="160"/>
        <v/>
      </c>
      <c r="D3466" s="105" t="str">
        <f t="shared" si="161"/>
        <v/>
      </c>
      <c r="E3466" s="106" t="s">
        <v>2406</v>
      </c>
      <c r="F3466" s="106" t="s">
        <v>2829</v>
      </c>
      <c r="G3466" s="106" t="s">
        <v>697</v>
      </c>
      <c r="H3466" s="106" t="s">
        <v>1389</v>
      </c>
      <c r="I3466" s="106">
        <v>10</v>
      </c>
      <c r="J3466" s="106"/>
      <c r="K3466" s="106"/>
      <c r="L3466" s="106" t="s">
        <v>1248</v>
      </c>
      <c r="M3466" s="106" t="s">
        <v>924</v>
      </c>
      <c r="N3466" s="106">
        <v>0.56000000000000005</v>
      </c>
      <c r="O3466" s="106">
        <v>1.5</v>
      </c>
      <c r="P3466" s="106" t="s">
        <v>2493</v>
      </c>
      <c r="Q3466" s="107" t="s">
        <v>4251</v>
      </c>
      <c r="R3466" s="107" t="s">
        <v>11</v>
      </c>
    </row>
    <row r="3467" spans="2:18" ht="20.100000000000001" customHeight="1" x14ac:dyDescent="0.4">
      <c r="B3467" s="105" t="str">
        <f t="shared" si="159"/>
        <v/>
      </c>
      <c r="C3467" s="105" t="str">
        <f t="shared" si="160"/>
        <v/>
      </c>
      <c r="D3467" s="105" t="str">
        <f t="shared" si="161"/>
        <v/>
      </c>
      <c r="E3467" s="106" t="s">
        <v>2406</v>
      </c>
      <c r="F3467" s="106" t="s">
        <v>2829</v>
      </c>
      <c r="G3467" s="106" t="s">
        <v>773</v>
      </c>
      <c r="H3467" s="106" t="s">
        <v>774</v>
      </c>
      <c r="I3467" s="106">
        <v>10</v>
      </c>
      <c r="J3467" s="106"/>
      <c r="K3467" s="106"/>
      <c r="L3467" s="106" t="s">
        <v>765</v>
      </c>
      <c r="M3467" s="106" t="s">
        <v>924</v>
      </c>
      <c r="N3467" s="106">
        <v>0.54</v>
      </c>
      <c r="O3467" s="106">
        <v>1.5</v>
      </c>
      <c r="P3467" s="106" t="s">
        <v>2499</v>
      </c>
      <c r="Q3467" s="107" t="s">
        <v>4252</v>
      </c>
      <c r="R3467" s="107" t="s">
        <v>11</v>
      </c>
    </row>
    <row r="3468" spans="2:18" ht="20.100000000000001" customHeight="1" x14ac:dyDescent="0.4">
      <c r="B3468" s="105" t="str">
        <f t="shared" si="159"/>
        <v/>
      </c>
      <c r="C3468" s="105" t="str">
        <f t="shared" si="160"/>
        <v/>
      </c>
      <c r="D3468" s="105" t="str">
        <f t="shared" si="161"/>
        <v/>
      </c>
      <c r="E3468" s="106" t="s">
        <v>2406</v>
      </c>
      <c r="F3468" s="106" t="s">
        <v>2829</v>
      </c>
      <c r="G3468" s="106" t="s">
        <v>773</v>
      </c>
      <c r="H3468" s="106" t="s">
        <v>1266</v>
      </c>
      <c r="I3468" s="106">
        <v>10</v>
      </c>
      <c r="J3468" s="106"/>
      <c r="K3468" s="106"/>
      <c r="L3468" s="106" t="s">
        <v>733</v>
      </c>
      <c r="M3468" s="106" t="s">
        <v>924</v>
      </c>
      <c r="N3468" s="106">
        <v>0.54</v>
      </c>
      <c r="O3468" s="106">
        <v>1.5</v>
      </c>
      <c r="P3468" s="106" t="s">
        <v>2499</v>
      </c>
      <c r="Q3468" s="107" t="s">
        <v>4253</v>
      </c>
      <c r="R3468" s="107" t="s">
        <v>11</v>
      </c>
    </row>
    <row r="3469" spans="2:18" ht="20.100000000000001" customHeight="1" x14ac:dyDescent="0.4">
      <c r="B3469" s="105" t="str">
        <f t="shared" si="159"/>
        <v/>
      </c>
      <c r="C3469" s="105" t="str">
        <f t="shared" si="160"/>
        <v/>
      </c>
      <c r="D3469" s="105" t="str">
        <f t="shared" si="161"/>
        <v/>
      </c>
      <c r="E3469" s="106" t="s">
        <v>2406</v>
      </c>
      <c r="F3469" s="106" t="s">
        <v>2829</v>
      </c>
      <c r="G3469" s="106" t="s">
        <v>778</v>
      </c>
      <c r="H3469" s="106" t="s">
        <v>779</v>
      </c>
      <c r="I3469" s="106">
        <v>10</v>
      </c>
      <c r="J3469" s="106"/>
      <c r="K3469" s="106"/>
      <c r="L3469" s="106" t="s">
        <v>765</v>
      </c>
      <c r="M3469" s="106" t="s">
        <v>924</v>
      </c>
      <c r="N3469" s="106">
        <v>0.54</v>
      </c>
      <c r="O3469" s="106">
        <v>1.5</v>
      </c>
      <c r="P3469" s="106" t="s">
        <v>2499</v>
      </c>
      <c r="Q3469" s="107" t="s">
        <v>4254</v>
      </c>
      <c r="R3469" s="107" t="s">
        <v>11</v>
      </c>
    </row>
    <row r="3470" spans="2:18" ht="20.100000000000001" customHeight="1" x14ac:dyDescent="0.4">
      <c r="B3470" s="105" t="str">
        <f t="shared" si="159"/>
        <v/>
      </c>
      <c r="C3470" s="105" t="str">
        <f t="shared" si="160"/>
        <v/>
      </c>
      <c r="D3470" s="105" t="str">
        <f t="shared" si="161"/>
        <v/>
      </c>
      <c r="E3470" s="106" t="s">
        <v>2406</v>
      </c>
      <c r="F3470" s="106" t="s">
        <v>2829</v>
      </c>
      <c r="G3470" s="106" t="s">
        <v>778</v>
      </c>
      <c r="H3470" s="106" t="s">
        <v>1269</v>
      </c>
      <c r="I3470" s="106">
        <v>10</v>
      </c>
      <c r="J3470" s="106"/>
      <c r="K3470" s="106"/>
      <c r="L3470" s="106" t="s">
        <v>733</v>
      </c>
      <c r="M3470" s="106" t="s">
        <v>924</v>
      </c>
      <c r="N3470" s="106">
        <v>0.54</v>
      </c>
      <c r="O3470" s="106">
        <v>1.5</v>
      </c>
      <c r="P3470" s="106" t="s">
        <v>2499</v>
      </c>
      <c r="Q3470" s="107" t="s">
        <v>4255</v>
      </c>
      <c r="R3470" s="107" t="s">
        <v>11</v>
      </c>
    </row>
    <row r="3471" spans="2:18" ht="20.100000000000001" customHeight="1" x14ac:dyDescent="0.4">
      <c r="B3471" s="105" t="str">
        <f t="shared" si="159"/>
        <v/>
      </c>
      <c r="C3471" s="105" t="str">
        <f t="shared" si="160"/>
        <v/>
      </c>
      <c r="D3471" s="105" t="str">
        <f t="shared" si="161"/>
        <v/>
      </c>
      <c r="E3471" s="106" t="s">
        <v>2406</v>
      </c>
      <c r="F3471" s="106" t="s">
        <v>2829</v>
      </c>
      <c r="G3471" s="106" t="s">
        <v>782</v>
      </c>
      <c r="H3471" s="106" t="s">
        <v>783</v>
      </c>
      <c r="I3471" s="106">
        <v>10</v>
      </c>
      <c r="J3471" s="106"/>
      <c r="K3471" s="106"/>
      <c r="L3471" s="106" t="s">
        <v>765</v>
      </c>
      <c r="M3471" s="106" t="s">
        <v>924</v>
      </c>
      <c r="N3471" s="106">
        <v>0.39</v>
      </c>
      <c r="O3471" s="106">
        <v>1.5</v>
      </c>
      <c r="P3471" s="106" t="s">
        <v>2499</v>
      </c>
      <c r="Q3471" s="107" t="s">
        <v>4256</v>
      </c>
      <c r="R3471" s="107" t="s">
        <v>11</v>
      </c>
    </row>
    <row r="3472" spans="2:18" ht="20.100000000000001" customHeight="1" x14ac:dyDescent="0.4">
      <c r="B3472" s="105" t="str">
        <f t="shared" ref="B3472:B3535" si="162">IF(OR($C$10="",$C$11=""),"",IFERROR(IF(AND($U$22&lt;&gt;R3472,$V$22&lt;&gt;R3472),"－",IF(AND(COUNTIF($C$10,"*樹脂スペーサー*")&gt;0,OR(M3472="空気",F3472="一般",F3472="一般ＰＧ")),"－",IF(AND($W$25&gt;0,$W$25&gt;=O3472),$U$25,IF(AND($W$26&gt;0,$W$26&gt;=O3472),$U$26,IF(AND($W$27&gt;0,$W$27&gt;=O3472),$U$27,IF(AND($W$28&gt;0,$W$28&gt;=O3472),$U$28,IF(AND($W$29&gt;0,$W$29&gt;=O3472),$U$29,IF(AND($W$30&gt;0,$W$30&gt;=O3472),$U$30,IF(AND($W$31&gt;0,$W$31&gt;=O3472),$U$31,"－"))))))))),"－"))</f>
        <v/>
      </c>
      <c r="C3472" s="105" t="str">
        <f t="shared" ref="C3472:C3535" si="163">IF(B3472="","",IF(B3472&lt;&gt;"－",VLOOKUP(B3472,$U$25:$V$31,2,FALSE),"－"))</f>
        <v/>
      </c>
      <c r="D3472" s="105" t="str">
        <f t="shared" ref="D3472:D3535" si="164">IF($H$9="","",IF($V$38&lt;&gt;"断熱等","－",IF(AND(COUNTIF($V$34,"*樹脂スペーサー*")&gt;0,OR(M3472="空気",F3472="一般",F3472="一般ＰＧ")),"－",IF(AND($V$35&lt;&gt;R3472,$W$35&lt;&gt;R3472),"－",IF(MID($H$9,10,1)="Z",IF(N3472&lt;=0.65,"○","－"),IF($V$36&gt;=O3472,"○","－"))))))</f>
        <v/>
      </c>
      <c r="E3472" s="106" t="s">
        <v>2406</v>
      </c>
      <c r="F3472" s="106" t="s">
        <v>2829</v>
      </c>
      <c r="G3472" s="106" t="s">
        <v>2437</v>
      </c>
      <c r="H3472" s="106" t="s">
        <v>2438</v>
      </c>
      <c r="I3472" s="106">
        <v>10</v>
      </c>
      <c r="J3472" s="106"/>
      <c r="K3472" s="106"/>
      <c r="L3472" s="106" t="s">
        <v>765</v>
      </c>
      <c r="M3472" s="106" t="s">
        <v>924</v>
      </c>
      <c r="N3472" s="106">
        <v>0.52</v>
      </c>
      <c r="O3472" s="106">
        <v>1.5</v>
      </c>
      <c r="P3472" s="106" t="s">
        <v>2499</v>
      </c>
      <c r="Q3472" s="107" t="s">
        <v>4257</v>
      </c>
      <c r="R3472" s="107" t="s">
        <v>11</v>
      </c>
    </row>
    <row r="3473" spans="2:18" ht="20.100000000000001" customHeight="1" x14ac:dyDescent="0.4">
      <c r="B3473" s="105" t="str">
        <f t="shared" si="162"/>
        <v/>
      </c>
      <c r="C3473" s="105" t="str">
        <f t="shared" si="163"/>
        <v/>
      </c>
      <c r="D3473" s="105" t="str">
        <f t="shared" si="164"/>
        <v/>
      </c>
      <c r="E3473" s="106" t="s">
        <v>2406</v>
      </c>
      <c r="F3473" s="106" t="s">
        <v>2829</v>
      </c>
      <c r="G3473" s="106" t="s">
        <v>2442</v>
      </c>
      <c r="H3473" s="106" t="s">
        <v>2443</v>
      </c>
      <c r="I3473" s="106">
        <v>10</v>
      </c>
      <c r="J3473" s="106"/>
      <c r="K3473" s="106"/>
      <c r="L3473" s="106" t="s">
        <v>765</v>
      </c>
      <c r="M3473" s="106" t="s">
        <v>924</v>
      </c>
      <c r="N3473" s="106">
        <v>0.52</v>
      </c>
      <c r="O3473" s="106">
        <v>1.5</v>
      </c>
      <c r="P3473" s="106" t="s">
        <v>2499</v>
      </c>
      <c r="Q3473" s="107" t="s">
        <v>4258</v>
      </c>
      <c r="R3473" s="107" t="s">
        <v>11</v>
      </c>
    </row>
    <row r="3474" spans="2:18" ht="20.100000000000001" customHeight="1" x14ac:dyDescent="0.4">
      <c r="B3474" s="105" t="str">
        <f t="shared" si="162"/>
        <v/>
      </c>
      <c r="C3474" s="105" t="str">
        <f t="shared" si="163"/>
        <v/>
      </c>
      <c r="D3474" s="105" t="str">
        <f t="shared" si="164"/>
        <v/>
      </c>
      <c r="E3474" s="106" t="s">
        <v>2406</v>
      </c>
      <c r="F3474" s="106" t="s">
        <v>2829</v>
      </c>
      <c r="G3474" s="106" t="s">
        <v>697</v>
      </c>
      <c r="H3474" s="106" t="s">
        <v>1248</v>
      </c>
      <c r="I3474" s="106">
        <v>10</v>
      </c>
      <c r="J3474" s="106"/>
      <c r="K3474" s="106"/>
      <c r="L3474" s="106" t="s">
        <v>1389</v>
      </c>
      <c r="M3474" s="106" t="s">
        <v>924</v>
      </c>
      <c r="N3474" s="106">
        <v>0.52</v>
      </c>
      <c r="O3474" s="106">
        <v>1.5</v>
      </c>
      <c r="P3474" s="106" t="s">
        <v>2499</v>
      </c>
      <c r="Q3474" s="107" t="s">
        <v>4259</v>
      </c>
      <c r="R3474" s="107" t="s">
        <v>11</v>
      </c>
    </row>
    <row r="3475" spans="2:18" ht="20.100000000000001" customHeight="1" x14ac:dyDescent="0.4">
      <c r="B3475" s="105" t="str">
        <f t="shared" si="162"/>
        <v/>
      </c>
      <c r="C3475" s="105" t="str">
        <f t="shared" si="163"/>
        <v/>
      </c>
      <c r="D3475" s="105" t="str">
        <f t="shared" si="164"/>
        <v/>
      </c>
      <c r="E3475" s="106" t="s">
        <v>2406</v>
      </c>
      <c r="F3475" s="106" t="s">
        <v>2829</v>
      </c>
      <c r="G3475" s="106" t="s">
        <v>773</v>
      </c>
      <c r="H3475" s="106" t="s">
        <v>765</v>
      </c>
      <c r="I3475" s="106">
        <v>10</v>
      </c>
      <c r="J3475" s="106"/>
      <c r="K3475" s="106"/>
      <c r="L3475" s="106" t="s">
        <v>774</v>
      </c>
      <c r="M3475" s="106" t="s">
        <v>924</v>
      </c>
      <c r="N3475" s="106">
        <v>0.52</v>
      </c>
      <c r="O3475" s="106">
        <v>1.5</v>
      </c>
      <c r="P3475" s="106" t="s">
        <v>2499</v>
      </c>
      <c r="Q3475" s="107" t="s">
        <v>4260</v>
      </c>
      <c r="R3475" s="107" t="s">
        <v>11</v>
      </c>
    </row>
    <row r="3476" spans="2:18" ht="20.100000000000001" customHeight="1" x14ac:dyDescent="0.4">
      <c r="B3476" s="105" t="str">
        <f t="shared" si="162"/>
        <v/>
      </c>
      <c r="C3476" s="105" t="str">
        <f t="shared" si="163"/>
        <v/>
      </c>
      <c r="D3476" s="105" t="str">
        <f t="shared" si="164"/>
        <v/>
      </c>
      <c r="E3476" s="106" t="s">
        <v>2406</v>
      </c>
      <c r="F3476" s="106" t="s">
        <v>2829</v>
      </c>
      <c r="G3476" s="106" t="s">
        <v>773</v>
      </c>
      <c r="H3476" s="106" t="s">
        <v>733</v>
      </c>
      <c r="I3476" s="106">
        <v>10</v>
      </c>
      <c r="J3476" s="106"/>
      <c r="K3476" s="106"/>
      <c r="L3476" s="106" t="s">
        <v>1266</v>
      </c>
      <c r="M3476" s="106" t="s">
        <v>924</v>
      </c>
      <c r="N3476" s="106">
        <v>0.53</v>
      </c>
      <c r="O3476" s="106">
        <v>1.5</v>
      </c>
      <c r="P3476" s="106" t="s">
        <v>2499</v>
      </c>
      <c r="Q3476" s="107" t="s">
        <v>4261</v>
      </c>
      <c r="R3476" s="107" t="s">
        <v>11</v>
      </c>
    </row>
    <row r="3477" spans="2:18" ht="20.100000000000001" customHeight="1" x14ac:dyDescent="0.4">
      <c r="B3477" s="105" t="str">
        <f t="shared" si="162"/>
        <v/>
      </c>
      <c r="C3477" s="105" t="str">
        <f t="shared" si="163"/>
        <v/>
      </c>
      <c r="D3477" s="105" t="str">
        <f t="shared" si="164"/>
        <v/>
      </c>
      <c r="E3477" s="106" t="s">
        <v>2406</v>
      </c>
      <c r="F3477" s="106" t="s">
        <v>2829</v>
      </c>
      <c r="G3477" s="106" t="s">
        <v>778</v>
      </c>
      <c r="H3477" s="106" t="s">
        <v>765</v>
      </c>
      <c r="I3477" s="106">
        <v>10</v>
      </c>
      <c r="J3477" s="106"/>
      <c r="K3477" s="106"/>
      <c r="L3477" s="106" t="s">
        <v>779</v>
      </c>
      <c r="M3477" s="106" t="s">
        <v>924</v>
      </c>
      <c r="N3477" s="106">
        <v>0.52</v>
      </c>
      <c r="O3477" s="106">
        <v>1.5</v>
      </c>
      <c r="P3477" s="106" t="s">
        <v>2499</v>
      </c>
      <c r="Q3477" s="107" t="s">
        <v>4262</v>
      </c>
      <c r="R3477" s="107" t="s">
        <v>11</v>
      </c>
    </row>
    <row r="3478" spans="2:18" ht="20.100000000000001" customHeight="1" x14ac:dyDescent="0.4">
      <c r="B3478" s="105" t="str">
        <f t="shared" si="162"/>
        <v/>
      </c>
      <c r="C3478" s="105" t="str">
        <f t="shared" si="163"/>
        <v/>
      </c>
      <c r="D3478" s="105" t="str">
        <f t="shared" si="164"/>
        <v/>
      </c>
      <c r="E3478" s="106" t="s">
        <v>2406</v>
      </c>
      <c r="F3478" s="106" t="s">
        <v>2829</v>
      </c>
      <c r="G3478" s="106" t="s">
        <v>778</v>
      </c>
      <c r="H3478" s="106" t="s">
        <v>733</v>
      </c>
      <c r="I3478" s="106">
        <v>10</v>
      </c>
      <c r="J3478" s="106"/>
      <c r="K3478" s="106"/>
      <c r="L3478" s="106" t="s">
        <v>1269</v>
      </c>
      <c r="M3478" s="106" t="s">
        <v>924</v>
      </c>
      <c r="N3478" s="106">
        <v>0.53</v>
      </c>
      <c r="O3478" s="106">
        <v>1.5</v>
      </c>
      <c r="P3478" s="106" t="s">
        <v>2499</v>
      </c>
      <c r="Q3478" s="107" t="s">
        <v>4263</v>
      </c>
      <c r="R3478" s="107" t="s">
        <v>11</v>
      </c>
    </row>
    <row r="3479" spans="2:18" ht="20.100000000000001" customHeight="1" x14ac:dyDescent="0.4">
      <c r="B3479" s="105" t="str">
        <f t="shared" si="162"/>
        <v/>
      </c>
      <c r="C3479" s="105" t="str">
        <f t="shared" si="163"/>
        <v/>
      </c>
      <c r="D3479" s="105" t="str">
        <f t="shared" si="164"/>
        <v/>
      </c>
      <c r="E3479" s="106" t="s">
        <v>2406</v>
      </c>
      <c r="F3479" s="106" t="s">
        <v>2829</v>
      </c>
      <c r="G3479" s="106" t="s">
        <v>782</v>
      </c>
      <c r="H3479" s="106" t="s">
        <v>765</v>
      </c>
      <c r="I3479" s="106">
        <v>10</v>
      </c>
      <c r="J3479" s="106"/>
      <c r="K3479" s="106"/>
      <c r="L3479" s="106" t="s">
        <v>783</v>
      </c>
      <c r="M3479" s="106" t="s">
        <v>924</v>
      </c>
      <c r="N3479" s="106">
        <v>0.49</v>
      </c>
      <c r="O3479" s="106">
        <v>1.5</v>
      </c>
      <c r="P3479" s="106" t="s">
        <v>2499</v>
      </c>
      <c r="Q3479" s="107" t="s">
        <v>4264</v>
      </c>
      <c r="R3479" s="107" t="s">
        <v>11</v>
      </c>
    </row>
    <row r="3480" spans="2:18" ht="20.100000000000001" customHeight="1" x14ac:dyDescent="0.4">
      <c r="B3480" s="105" t="str">
        <f t="shared" si="162"/>
        <v/>
      </c>
      <c r="C3480" s="105" t="str">
        <f t="shared" si="163"/>
        <v/>
      </c>
      <c r="D3480" s="105" t="str">
        <f t="shared" si="164"/>
        <v/>
      </c>
      <c r="E3480" s="106" t="s">
        <v>2406</v>
      </c>
      <c r="F3480" s="106" t="s">
        <v>2829</v>
      </c>
      <c r="G3480" s="106" t="s">
        <v>2437</v>
      </c>
      <c r="H3480" s="106" t="s">
        <v>765</v>
      </c>
      <c r="I3480" s="106">
        <v>10</v>
      </c>
      <c r="J3480" s="106"/>
      <c r="K3480" s="106"/>
      <c r="L3480" s="106" t="s">
        <v>2438</v>
      </c>
      <c r="M3480" s="106" t="s">
        <v>924</v>
      </c>
      <c r="N3480" s="106">
        <v>0.52</v>
      </c>
      <c r="O3480" s="106">
        <v>1.5</v>
      </c>
      <c r="P3480" s="106" t="s">
        <v>2499</v>
      </c>
      <c r="Q3480" s="107" t="s">
        <v>4265</v>
      </c>
      <c r="R3480" s="107" t="s">
        <v>11</v>
      </c>
    </row>
    <row r="3481" spans="2:18" ht="20.100000000000001" customHeight="1" x14ac:dyDescent="0.4">
      <c r="B3481" s="105" t="str">
        <f t="shared" si="162"/>
        <v/>
      </c>
      <c r="C3481" s="105" t="str">
        <f t="shared" si="163"/>
        <v/>
      </c>
      <c r="D3481" s="105" t="str">
        <f t="shared" si="164"/>
        <v/>
      </c>
      <c r="E3481" s="106" t="s">
        <v>2406</v>
      </c>
      <c r="F3481" s="106" t="s">
        <v>2829</v>
      </c>
      <c r="G3481" s="106" t="s">
        <v>2442</v>
      </c>
      <c r="H3481" s="106" t="s">
        <v>765</v>
      </c>
      <c r="I3481" s="106">
        <v>10</v>
      </c>
      <c r="J3481" s="106"/>
      <c r="K3481" s="106"/>
      <c r="L3481" s="106" t="s">
        <v>2443</v>
      </c>
      <c r="M3481" s="106" t="s">
        <v>924</v>
      </c>
      <c r="N3481" s="106">
        <v>0.52</v>
      </c>
      <c r="O3481" s="106">
        <v>1.5</v>
      </c>
      <c r="P3481" s="106" t="s">
        <v>2499</v>
      </c>
      <c r="Q3481" s="107" t="s">
        <v>4266</v>
      </c>
      <c r="R3481" s="107" t="s">
        <v>11</v>
      </c>
    </row>
    <row r="3482" spans="2:18" ht="20.100000000000001" customHeight="1" x14ac:dyDescent="0.4">
      <c r="B3482" s="105" t="str">
        <f t="shared" si="162"/>
        <v/>
      </c>
      <c r="C3482" s="105" t="str">
        <f t="shared" si="163"/>
        <v/>
      </c>
      <c r="D3482" s="105" t="str">
        <f t="shared" si="164"/>
        <v/>
      </c>
      <c r="E3482" s="106" t="s">
        <v>2406</v>
      </c>
      <c r="F3482" s="106" t="s">
        <v>2407</v>
      </c>
      <c r="G3482" s="106" t="s">
        <v>773</v>
      </c>
      <c r="H3482" s="106" t="s">
        <v>1266</v>
      </c>
      <c r="I3482" s="106">
        <v>9</v>
      </c>
      <c r="J3482" s="106"/>
      <c r="K3482" s="106"/>
      <c r="L3482" s="106" t="s">
        <v>717</v>
      </c>
      <c r="M3482" s="106" t="s">
        <v>924</v>
      </c>
      <c r="N3482" s="106">
        <v>0.43</v>
      </c>
      <c r="O3482" s="106">
        <v>1.5</v>
      </c>
      <c r="P3482" s="106" t="s">
        <v>2499</v>
      </c>
      <c r="Q3482" s="107" t="s">
        <v>4267</v>
      </c>
      <c r="R3482" s="107" t="s">
        <v>11</v>
      </c>
    </row>
    <row r="3483" spans="2:18" ht="20.100000000000001" customHeight="1" x14ac:dyDescent="0.4">
      <c r="B3483" s="105" t="str">
        <f t="shared" si="162"/>
        <v/>
      </c>
      <c r="C3483" s="105" t="str">
        <f t="shared" si="163"/>
        <v/>
      </c>
      <c r="D3483" s="105" t="str">
        <f t="shared" si="164"/>
        <v/>
      </c>
      <c r="E3483" s="106" t="s">
        <v>2406</v>
      </c>
      <c r="F3483" s="106" t="s">
        <v>2407</v>
      </c>
      <c r="G3483" s="106" t="s">
        <v>778</v>
      </c>
      <c r="H3483" s="106" t="s">
        <v>1269</v>
      </c>
      <c r="I3483" s="106">
        <v>9</v>
      </c>
      <c r="J3483" s="106"/>
      <c r="K3483" s="106"/>
      <c r="L3483" s="106" t="s">
        <v>717</v>
      </c>
      <c r="M3483" s="106" t="s">
        <v>924</v>
      </c>
      <c r="N3483" s="106">
        <v>0.43</v>
      </c>
      <c r="O3483" s="106">
        <v>1.5</v>
      </c>
      <c r="P3483" s="106" t="s">
        <v>2499</v>
      </c>
      <c r="Q3483" s="107" t="s">
        <v>4268</v>
      </c>
      <c r="R3483" s="107" t="s">
        <v>11</v>
      </c>
    </row>
    <row r="3484" spans="2:18" ht="20.100000000000001" customHeight="1" x14ac:dyDescent="0.4">
      <c r="B3484" s="105" t="str">
        <f t="shared" si="162"/>
        <v/>
      </c>
      <c r="C3484" s="105" t="str">
        <f t="shared" si="163"/>
        <v/>
      </c>
      <c r="D3484" s="105" t="str">
        <f t="shared" si="164"/>
        <v/>
      </c>
      <c r="E3484" s="106" t="s">
        <v>2406</v>
      </c>
      <c r="F3484" s="106" t="s">
        <v>2447</v>
      </c>
      <c r="G3484" s="106" t="s">
        <v>773</v>
      </c>
      <c r="H3484" s="106" t="s">
        <v>717</v>
      </c>
      <c r="I3484" s="106">
        <v>9</v>
      </c>
      <c r="J3484" s="106"/>
      <c r="K3484" s="106"/>
      <c r="L3484" s="106" t="s">
        <v>1266</v>
      </c>
      <c r="M3484" s="106" t="s">
        <v>924</v>
      </c>
      <c r="N3484" s="106">
        <v>0.38</v>
      </c>
      <c r="O3484" s="106">
        <v>1.5</v>
      </c>
      <c r="P3484" s="106" t="s">
        <v>2499</v>
      </c>
      <c r="Q3484" s="107" t="s">
        <v>4269</v>
      </c>
      <c r="R3484" s="107" t="s">
        <v>11</v>
      </c>
    </row>
    <row r="3485" spans="2:18" ht="20.100000000000001" customHeight="1" x14ac:dyDescent="0.4">
      <c r="B3485" s="105" t="str">
        <f t="shared" si="162"/>
        <v/>
      </c>
      <c r="C3485" s="105" t="str">
        <f t="shared" si="163"/>
        <v/>
      </c>
      <c r="D3485" s="105" t="str">
        <f t="shared" si="164"/>
        <v/>
      </c>
      <c r="E3485" s="106" t="s">
        <v>2406</v>
      </c>
      <c r="F3485" s="106" t="s">
        <v>2447</v>
      </c>
      <c r="G3485" s="106" t="s">
        <v>778</v>
      </c>
      <c r="H3485" s="106" t="s">
        <v>717</v>
      </c>
      <c r="I3485" s="106">
        <v>9</v>
      </c>
      <c r="J3485" s="106"/>
      <c r="K3485" s="106"/>
      <c r="L3485" s="106" t="s">
        <v>1269</v>
      </c>
      <c r="M3485" s="106" t="s">
        <v>924</v>
      </c>
      <c r="N3485" s="106">
        <v>0.38</v>
      </c>
      <c r="O3485" s="106">
        <v>1.5</v>
      </c>
      <c r="P3485" s="106" t="s">
        <v>2499</v>
      </c>
      <c r="Q3485" s="107" t="s">
        <v>4270</v>
      </c>
      <c r="R3485" s="107" t="s">
        <v>11</v>
      </c>
    </row>
    <row r="3486" spans="2:18" ht="20.100000000000001" customHeight="1" x14ac:dyDescent="0.4">
      <c r="B3486" s="105" t="str">
        <f t="shared" si="162"/>
        <v/>
      </c>
      <c r="C3486" s="105" t="str">
        <f t="shared" si="163"/>
        <v/>
      </c>
      <c r="D3486" s="105" t="str">
        <f t="shared" si="164"/>
        <v/>
      </c>
      <c r="E3486" s="106" t="s">
        <v>2406</v>
      </c>
      <c r="F3486" s="106" t="s">
        <v>2906</v>
      </c>
      <c r="G3486" s="106" t="s">
        <v>773</v>
      </c>
      <c r="H3486" s="106" t="s">
        <v>1266</v>
      </c>
      <c r="I3486" s="106">
        <v>10</v>
      </c>
      <c r="J3486" s="106"/>
      <c r="K3486" s="106"/>
      <c r="L3486" s="106" t="s">
        <v>802</v>
      </c>
      <c r="M3486" s="106" t="s">
        <v>924</v>
      </c>
      <c r="N3486" s="106">
        <v>0.4</v>
      </c>
      <c r="O3486" s="106">
        <v>1.5</v>
      </c>
      <c r="P3486" s="106" t="s">
        <v>2499</v>
      </c>
      <c r="Q3486" s="107" t="s">
        <v>4271</v>
      </c>
      <c r="R3486" s="107" t="s">
        <v>11</v>
      </c>
    </row>
    <row r="3487" spans="2:18" ht="20.100000000000001" customHeight="1" x14ac:dyDescent="0.4">
      <c r="B3487" s="105" t="str">
        <f t="shared" si="162"/>
        <v/>
      </c>
      <c r="C3487" s="105" t="str">
        <f t="shared" si="163"/>
        <v/>
      </c>
      <c r="D3487" s="105" t="str">
        <f t="shared" si="164"/>
        <v/>
      </c>
      <c r="E3487" s="106" t="s">
        <v>2406</v>
      </c>
      <c r="F3487" s="106" t="s">
        <v>2906</v>
      </c>
      <c r="G3487" s="106" t="s">
        <v>773</v>
      </c>
      <c r="H3487" s="106" t="s">
        <v>802</v>
      </c>
      <c r="I3487" s="106">
        <v>10</v>
      </c>
      <c r="J3487" s="106"/>
      <c r="K3487" s="106"/>
      <c r="L3487" s="106" t="s">
        <v>1266</v>
      </c>
      <c r="M3487" s="106" t="s">
        <v>924</v>
      </c>
      <c r="N3487" s="106">
        <v>0.36</v>
      </c>
      <c r="O3487" s="106">
        <v>1.5</v>
      </c>
      <c r="P3487" s="106" t="s">
        <v>2499</v>
      </c>
      <c r="Q3487" s="107" t="s">
        <v>4272</v>
      </c>
      <c r="R3487" s="107" t="s">
        <v>11</v>
      </c>
    </row>
    <row r="3488" spans="2:18" ht="20.100000000000001" customHeight="1" x14ac:dyDescent="0.4">
      <c r="B3488" s="105" t="str">
        <f t="shared" si="162"/>
        <v/>
      </c>
      <c r="C3488" s="105" t="str">
        <f t="shared" si="163"/>
        <v/>
      </c>
      <c r="D3488" s="105" t="str">
        <f t="shared" si="164"/>
        <v/>
      </c>
      <c r="E3488" s="106" t="s">
        <v>2406</v>
      </c>
      <c r="F3488" s="106" t="s">
        <v>2829</v>
      </c>
      <c r="G3488" s="106" t="s">
        <v>773</v>
      </c>
      <c r="H3488" s="106" t="s">
        <v>774</v>
      </c>
      <c r="I3488" s="106">
        <v>14</v>
      </c>
      <c r="J3488" s="106"/>
      <c r="K3488" s="106"/>
      <c r="L3488" s="106" t="s">
        <v>765</v>
      </c>
      <c r="M3488" s="106" t="s">
        <v>3522</v>
      </c>
      <c r="N3488" s="106">
        <v>0.54</v>
      </c>
      <c r="O3488" s="106">
        <v>1.5</v>
      </c>
      <c r="P3488" s="106" t="s">
        <v>2511</v>
      </c>
      <c r="Q3488" s="107" t="s">
        <v>4273</v>
      </c>
      <c r="R3488" s="107" t="s">
        <v>12</v>
      </c>
    </row>
    <row r="3489" spans="2:18" ht="20.100000000000001" customHeight="1" x14ac:dyDescent="0.4">
      <c r="B3489" s="105" t="str">
        <f t="shared" si="162"/>
        <v/>
      </c>
      <c r="C3489" s="105" t="str">
        <f t="shared" si="163"/>
        <v/>
      </c>
      <c r="D3489" s="105" t="str">
        <f t="shared" si="164"/>
        <v/>
      </c>
      <c r="E3489" s="106" t="s">
        <v>2406</v>
      </c>
      <c r="F3489" s="106" t="s">
        <v>2829</v>
      </c>
      <c r="G3489" s="106" t="s">
        <v>773</v>
      </c>
      <c r="H3489" s="106" t="s">
        <v>1266</v>
      </c>
      <c r="I3489" s="106">
        <v>14</v>
      </c>
      <c r="J3489" s="106"/>
      <c r="K3489" s="106"/>
      <c r="L3489" s="106" t="s">
        <v>733</v>
      </c>
      <c r="M3489" s="106" t="s">
        <v>3522</v>
      </c>
      <c r="N3489" s="106">
        <v>0.54</v>
      </c>
      <c r="O3489" s="106">
        <v>1.5</v>
      </c>
      <c r="P3489" s="106" t="s">
        <v>2511</v>
      </c>
      <c r="Q3489" s="107" t="s">
        <v>4274</v>
      </c>
      <c r="R3489" s="107" t="s">
        <v>12</v>
      </c>
    </row>
    <row r="3490" spans="2:18" ht="20.100000000000001" customHeight="1" x14ac:dyDescent="0.4">
      <c r="B3490" s="105" t="str">
        <f t="shared" si="162"/>
        <v/>
      </c>
      <c r="C3490" s="105" t="str">
        <f t="shared" si="163"/>
        <v/>
      </c>
      <c r="D3490" s="105" t="str">
        <f t="shared" si="164"/>
        <v/>
      </c>
      <c r="E3490" s="106" t="s">
        <v>2406</v>
      </c>
      <c r="F3490" s="106" t="s">
        <v>2829</v>
      </c>
      <c r="G3490" s="106" t="s">
        <v>773</v>
      </c>
      <c r="H3490" s="106" t="s">
        <v>1266</v>
      </c>
      <c r="I3490" s="106">
        <v>13</v>
      </c>
      <c r="J3490" s="106"/>
      <c r="K3490" s="106"/>
      <c r="L3490" s="106" t="s">
        <v>765</v>
      </c>
      <c r="M3490" s="106" t="s">
        <v>3522</v>
      </c>
      <c r="N3490" s="106">
        <v>0.54</v>
      </c>
      <c r="O3490" s="106">
        <v>1.5</v>
      </c>
      <c r="P3490" s="106" t="s">
        <v>2511</v>
      </c>
      <c r="Q3490" s="107" t="s">
        <v>4275</v>
      </c>
      <c r="R3490" s="107" t="s">
        <v>12</v>
      </c>
    </row>
    <row r="3491" spans="2:18" ht="20.100000000000001" customHeight="1" x14ac:dyDescent="0.4">
      <c r="B3491" s="105" t="str">
        <f t="shared" si="162"/>
        <v/>
      </c>
      <c r="C3491" s="105" t="str">
        <f t="shared" si="163"/>
        <v/>
      </c>
      <c r="D3491" s="105" t="str">
        <f t="shared" si="164"/>
        <v/>
      </c>
      <c r="E3491" s="106" t="s">
        <v>2406</v>
      </c>
      <c r="F3491" s="106" t="s">
        <v>2829</v>
      </c>
      <c r="G3491" s="106" t="s">
        <v>778</v>
      </c>
      <c r="H3491" s="106" t="s">
        <v>779</v>
      </c>
      <c r="I3491" s="106">
        <v>14</v>
      </c>
      <c r="J3491" s="106"/>
      <c r="K3491" s="106"/>
      <c r="L3491" s="106" t="s">
        <v>765</v>
      </c>
      <c r="M3491" s="106" t="s">
        <v>3522</v>
      </c>
      <c r="N3491" s="106">
        <v>0.54</v>
      </c>
      <c r="O3491" s="106">
        <v>1.5</v>
      </c>
      <c r="P3491" s="106" t="s">
        <v>2511</v>
      </c>
      <c r="Q3491" s="107" t="s">
        <v>4276</v>
      </c>
      <c r="R3491" s="107" t="s">
        <v>12</v>
      </c>
    </row>
    <row r="3492" spans="2:18" ht="20.100000000000001" customHeight="1" x14ac:dyDescent="0.4">
      <c r="B3492" s="105" t="str">
        <f t="shared" si="162"/>
        <v/>
      </c>
      <c r="C3492" s="105" t="str">
        <f t="shared" si="163"/>
        <v/>
      </c>
      <c r="D3492" s="105" t="str">
        <f t="shared" si="164"/>
        <v/>
      </c>
      <c r="E3492" s="106" t="s">
        <v>2406</v>
      </c>
      <c r="F3492" s="106" t="s">
        <v>2829</v>
      </c>
      <c r="G3492" s="106" t="s">
        <v>778</v>
      </c>
      <c r="H3492" s="106" t="s">
        <v>1269</v>
      </c>
      <c r="I3492" s="106">
        <v>14</v>
      </c>
      <c r="J3492" s="106"/>
      <c r="K3492" s="106"/>
      <c r="L3492" s="106" t="s">
        <v>733</v>
      </c>
      <c r="M3492" s="106" t="s">
        <v>3522</v>
      </c>
      <c r="N3492" s="106">
        <v>0.54</v>
      </c>
      <c r="O3492" s="106">
        <v>1.5</v>
      </c>
      <c r="P3492" s="106" t="s">
        <v>2511</v>
      </c>
      <c r="Q3492" s="107" t="s">
        <v>4277</v>
      </c>
      <c r="R3492" s="107" t="s">
        <v>12</v>
      </c>
    </row>
    <row r="3493" spans="2:18" ht="20.100000000000001" customHeight="1" x14ac:dyDescent="0.4">
      <c r="B3493" s="105" t="str">
        <f t="shared" si="162"/>
        <v/>
      </c>
      <c r="C3493" s="105" t="str">
        <f t="shared" si="163"/>
        <v/>
      </c>
      <c r="D3493" s="105" t="str">
        <f t="shared" si="164"/>
        <v/>
      </c>
      <c r="E3493" s="106" t="s">
        <v>2406</v>
      </c>
      <c r="F3493" s="106" t="s">
        <v>2829</v>
      </c>
      <c r="G3493" s="106" t="s">
        <v>778</v>
      </c>
      <c r="H3493" s="106" t="s">
        <v>1269</v>
      </c>
      <c r="I3493" s="106">
        <v>13</v>
      </c>
      <c r="J3493" s="106"/>
      <c r="K3493" s="106"/>
      <c r="L3493" s="106" t="s">
        <v>765</v>
      </c>
      <c r="M3493" s="106" t="s">
        <v>3522</v>
      </c>
      <c r="N3493" s="106">
        <v>0.54</v>
      </c>
      <c r="O3493" s="106">
        <v>1.5</v>
      </c>
      <c r="P3493" s="106" t="s">
        <v>2511</v>
      </c>
      <c r="Q3493" s="107" t="s">
        <v>4278</v>
      </c>
      <c r="R3493" s="107" t="s">
        <v>12</v>
      </c>
    </row>
    <row r="3494" spans="2:18" ht="20.100000000000001" customHeight="1" x14ac:dyDescent="0.4">
      <c r="B3494" s="105" t="str">
        <f t="shared" si="162"/>
        <v/>
      </c>
      <c r="C3494" s="105" t="str">
        <f t="shared" si="163"/>
        <v/>
      </c>
      <c r="D3494" s="105" t="str">
        <f t="shared" si="164"/>
        <v/>
      </c>
      <c r="E3494" s="106" t="s">
        <v>2406</v>
      </c>
      <c r="F3494" s="106" t="s">
        <v>2829</v>
      </c>
      <c r="G3494" s="106" t="s">
        <v>782</v>
      </c>
      <c r="H3494" s="106" t="s">
        <v>783</v>
      </c>
      <c r="I3494" s="106">
        <v>14</v>
      </c>
      <c r="J3494" s="106"/>
      <c r="K3494" s="106"/>
      <c r="L3494" s="106" t="s">
        <v>765</v>
      </c>
      <c r="M3494" s="106" t="s">
        <v>3522</v>
      </c>
      <c r="N3494" s="106">
        <v>0.39</v>
      </c>
      <c r="O3494" s="106">
        <v>1.5</v>
      </c>
      <c r="P3494" s="106" t="s">
        <v>2511</v>
      </c>
      <c r="Q3494" s="107" t="s">
        <v>4279</v>
      </c>
      <c r="R3494" s="107" t="s">
        <v>12</v>
      </c>
    </row>
    <row r="3495" spans="2:18" ht="20.100000000000001" customHeight="1" x14ac:dyDescent="0.4">
      <c r="B3495" s="105" t="str">
        <f t="shared" si="162"/>
        <v/>
      </c>
      <c r="C3495" s="105" t="str">
        <f t="shared" si="163"/>
        <v/>
      </c>
      <c r="D3495" s="105" t="str">
        <f t="shared" si="164"/>
        <v/>
      </c>
      <c r="E3495" s="106" t="s">
        <v>2406</v>
      </c>
      <c r="F3495" s="106" t="s">
        <v>2829</v>
      </c>
      <c r="G3495" s="106" t="s">
        <v>2437</v>
      </c>
      <c r="H3495" s="106" t="s">
        <v>2438</v>
      </c>
      <c r="I3495" s="106">
        <v>14</v>
      </c>
      <c r="J3495" s="106"/>
      <c r="K3495" s="106"/>
      <c r="L3495" s="106" t="s">
        <v>765</v>
      </c>
      <c r="M3495" s="106" t="s">
        <v>3522</v>
      </c>
      <c r="N3495" s="106">
        <v>0.52</v>
      </c>
      <c r="O3495" s="106">
        <v>1.5</v>
      </c>
      <c r="P3495" s="106" t="s">
        <v>2511</v>
      </c>
      <c r="Q3495" s="107" t="s">
        <v>4280</v>
      </c>
      <c r="R3495" s="107" t="s">
        <v>12</v>
      </c>
    </row>
    <row r="3496" spans="2:18" ht="20.100000000000001" customHeight="1" x14ac:dyDescent="0.4">
      <c r="B3496" s="105" t="str">
        <f t="shared" si="162"/>
        <v/>
      </c>
      <c r="C3496" s="105" t="str">
        <f t="shared" si="163"/>
        <v/>
      </c>
      <c r="D3496" s="105" t="str">
        <f t="shared" si="164"/>
        <v/>
      </c>
      <c r="E3496" s="106" t="s">
        <v>2406</v>
      </c>
      <c r="F3496" s="106" t="s">
        <v>2829</v>
      </c>
      <c r="G3496" s="106" t="s">
        <v>2442</v>
      </c>
      <c r="H3496" s="106" t="s">
        <v>2443</v>
      </c>
      <c r="I3496" s="106">
        <v>14</v>
      </c>
      <c r="J3496" s="106"/>
      <c r="K3496" s="106"/>
      <c r="L3496" s="106" t="s">
        <v>765</v>
      </c>
      <c r="M3496" s="106" t="s">
        <v>3522</v>
      </c>
      <c r="N3496" s="106">
        <v>0.52</v>
      </c>
      <c r="O3496" s="106">
        <v>1.5</v>
      </c>
      <c r="P3496" s="106" t="s">
        <v>2511</v>
      </c>
      <c r="Q3496" s="107" t="s">
        <v>4281</v>
      </c>
      <c r="R3496" s="107" t="s">
        <v>12</v>
      </c>
    </row>
    <row r="3497" spans="2:18" ht="20.100000000000001" customHeight="1" x14ac:dyDescent="0.4">
      <c r="B3497" s="105" t="str">
        <f t="shared" si="162"/>
        <v/>
      </c>
      <c r="C3497" s="105" t="str">
        <f t="shared" si="163"/>
        <v/>
      </c>
      <c r="D3497" s="105" t="str">
        <f t="shared" si="164"/>
        <v/>
      </c>
      <c r="E3497" s="106" t="s">
        <v>2406</v>
      </c>
      <c r="F3497" s="106" t="s">
        <v>2829</v>
      </c>
      <c r="G3497" s="106" t="s">
        <v>773</v>
      </c>
      <c r="H3497" s="106" t="s">
        <v>765</v>
      </c>
      <c r="I3497" s="106">
        <v>14</v>
      </c>
      <c r="J3497" s="106"/>
      <c r="K3497" s="106"/>
      <c r="L3497" s="106" t="s">
        <v>774</v>
      </c>
      <c r="M3497" s="106" t="s">
        <v>3522</v>
      </c>
      <c r="N3497" s="106">
        <v>0.52</v>
      </c>
      <c r="O3497" s="106">
        <v>1.5</v>
      </c>
      <c r="P3497" s="106" t="s">
        <v>2511</v>
      </c>
      <c r="Q3497" s="107" t="s">
        <v>4282</v>
      </c>
      <c r="R3497" s="107" t="s">
        <v>12</v>
      </c>
    </row>
    <row r="3498" spans="2:18" ht="20.100000000000001" customHeight="1" x14ac:dyDescent="0.4">
      <c r="B3498" s="105" t="str">
        <f t="shared" si="162"/>
        <v/>
      </c>
      <c r="C3498" s="105" t="str">
        <f t="shared" si="163"/>
        <v/>
      </c>
      <c r="D3498" s="105" t="str">
        <f t="shared" si="164"/>
        <v/>
      </c>
      <c r="E3498" s="106" t="s">
        <v>2406</v>
      </c>
      <c r="F3498" s="106" t="s">
        <v>2829</v>
      </c>
      <c r="G3498" s="106" t="s">
        <v>773</v>
      </c>
      <c r="H3498" s="106" t="s">
        <v>733</v>
      </c>
      <c r="I3498" s="106">
        <v>14</v>
      </c>
      <c r="J3498" s="106"/>
      <c r="K3498" s="106"/>
      <c r="L3498" s="106" t="s">
        <v>1266</v>
      </c>
      <c r="M3498" s="106" t="s">
        <v>3522</v>
      </c>
      <c r="N3498" s="106">
        <v>0.53</v>
      </c>
      <c r="O3498" s="106">
        <v>1.5</v>
      </c>
      <c r="P3498" s="106" t="s">
        <v>2511</v>
      </c>
      <c r="Q3498" s="107" t="s">
        <v>4283</v>
      </c>
      <c r="R3498" s="107" t="s">
        <v>12</v>
      </c>
    </row>
    <row r="3499" spans="2:18" ht="20.100000000000001" customHeight="1" x14ac:dyDescent="0.4">
      <c r="B3499" s="105" t="str">
        <f t="shared" si="162"/>
        <v/>
      </c>
      <c r="C3499" s="105" t="str">
        <f t="shared" si="163"/>
        <v/>
      </c>
      <c r="D3499" s="105" t="str">
        <f t="shared" si="164"/>
        <v/>
      </c>
      <c r="E3499" s="106" t="s">
        <v>2406</v>
      </c>
      <c r="F3499" s="106" t="s">
        <v>2829</v>
      </c>
      <c r="G3499" s="106" t="s">
        <v>773</v>
      </c>
      <c r="H3499" s="106" t="s">
        <v>765</v>
      </c>
      <c r="I3499" s="106">
        <v>13</v>
      </c>
      <c r="J3499" s="106"/>
      <c r="K3499" s="106"/>
      <c r="L3499" s="106" t="s">
        <v>1266</v>
      </c>
      <c r="M3499" s="106" t="s">
        <v>3522</v>
      </c>
      <c r="N3499" s="106">
        <v>0.52</v>
      </c>
      <c r="O3499" s="106">
        <v>1.5</v>
      </c>
      <c r="P3499" s="106" t="s">
        <v>2511</v>
      </c>
      <c r="Q3499" s="107" t="s">
        <v>4284</v>
      </c>
      <c r="R3499" s="107" t="s">
        <v>12</v>
      </c>
    </row>
    <row r="3500" spans="2:18" ht="20.100000000000001" customHeight="1" x14ac:dyDescent="0.4">
      <c r="B3500" s="105" t="str">
        <f t="shared" si="162"/>
        <v/>
      </c>
      <c r="C3500" s="105" t="str">
        <f t="shared" si="163"/>
        <v/>
      </c>
      <c r="D3500" s="105" t="str">
        <f t="shared" si="164"/>
        <v/>
      </c>
      <c r="E3500" s="106" t="s">
        <v>2406</v>
      </c>
      <c r="F3500" s="106" t="s">
        <v>2829</v>
      </c>
      <c r="G3500" s="106" t="s">
        <v>778</v>
      </c>
      <c r="H3500" s="106" t="s">
        <v>765</v>
      </c>
      <c r="I3500" s="106">
        <v>14</v>
      </c>
      <c r="J3500" s="106"/>
      <c r="K3500" s="106"/>
      <c r="L3500" s="106" t="s">
        <v>779</v>
      </c>
      <c r="M3500" s="106" t="s">
        <v>3522</v>
      </c>
      <c r="N3500" s="106">
        <v>0.52</v>
      </c>
      <c r="O3500" s="106">
        <v>1.5</v>
      </c>
      <c r="P3500" s="106" t="s">
        <v>2511</v>
      </c>
      <c r="Q3500" s="107" t="s">
        <v>4285</v>
      </c>
      <c r="R3500" s="107" t="s">
        <v>12</v>
      </c>
    </row>
    <row r="3501" spans="2:18" ht="20.100000000000001" customHeight="1" x14ac:dyDescent="0.4">
      <c r="B3501" s="105" t="str">
        <f t="shared" si="162"/>
        <v/>
      </c>
      <c r="C3501" s="105" t="str">
        <f t="shared" si="163"/>
        <v/>
      </c>
      <c r="D3501" s="105" t="str">
        <f t="shared" si="164"/>
        <v/>
      </c>
      <c r="E3501" s="106" t="s">
        <v>2406</v>
      </c>
      <c r="F3501" s="106" t="s">
        <v>2829</v>
      </c>
      <c r="G3501" s="106" t="s">
        <v>778</v>
      </c>
      <c r="H3501" s="106" t="s">
        <v>733</v>
      </c>
      <c r="I3501" s="106">
        <v>14</v>
      </c>
      <c r="J3501" s="106"/>
      <c r="K3501" s="106"/>
      <c r="L3501" s="106" t="s">
        <v>1269</v>
      </c>
      <c r="M3501" s="106" t="s">
        <v>3522</v>
      </c>
      <c r="N3501" s="106">
        <v>0.53</v>
      </c>
      <c r="O3501" s="106">
        <v>1.5</v>
      </c>
      <c r="P3501" s="106" t="s">
        <v>2511</v>
      </c>
      <c r="Q3501" s="107" t="s">
        <v>4286</v>
      </c>
      <c r="R3501" s="107" t="s">
        <v>12</v>
      </c>
    </row>
    <row r="3502" spans="2:18" ht="20.100000000000001" customHeight="1" x14ac:dyDescent="0.4">
      <c r="B3502" s="105" t="str">
        <f t="shared" si="162"/>
        <v/>
      </c>
      <c r="C3502" s="105" t="str">
        <f t="shared" si="163"/>
        <v/>
      </c>
      <c r="D3502" s="105" t="str">
        <f t="shared" si="164"/>
        <v/>
      </c>
      <c r="E3502" s="106" t="s">
        <v>2406</v>
      </c>
      <c r="F3502" s="106" t="s">
        <v>2829</v>
      </c>
      <c r="G3502" s="106" t="s">
        <v>778</v>
      </c>
      <c r="H3502" s="106" t="s">
        <v>765</v>
      </c>
      <c r="I3502" s="106">
        <v>13</v>
      </c>
      <c r="J3502" s="106"/>
      <c r="K3502" s="106"/>
      <c r="L3502" s="106" t="s">
        <v>1269</v>
      </c>
      <c r="M3502" s="106" t="s">
        <v>3522</v>
      </c>
      <c r="N3502" s="106">
        <v>0.52</v>
      </c>
      <c r="O3502" s="106">
        <v>1.5</v>
      </c>
      <c r="P3502" s="106" t="s">
        <v>2511</v>
      </c>
      <c r="Q3502" s="107" t="s">
        <v>4287</v>
      </c>
      <c r="R3502" s="107" t="s">
        <v>12</v>
      </c>
    </row>
    <row r="3503" spans="2:18" ht="20.100000000000001" customHeight="1" x14ac:dyDescent="0.4">
      <c r="B3503" s="105" t="str">
        <f t="shared" si="162"/>
        <v/>
      </c>
      <c r="C3503" s="105" t="str">
        <f t="shared" si="163"/>
        <v/>
      </c>
      <c r="D3503" s="105" t="str">
        <f t="shared" si="164"/>
        <v/>
      </c>
      <c r="E3503" s="106" t="s">
        <v>2406</v>
      </c>
      <c r="F3503" s="106" t="s">
        <v>2829</v>
      </c>
      <c r="G3503" s="106" t="s">
        <v>782</v>
      </c>
      <c r="H3503" s="106" t="s">
        <v>765</v>
      </c>
      <c r="I3503" s="106">
        <v>14</v>
      </c>
      <c r="J3503" s="106"/>
      <c r="K3503" s="106"/>
      <c r="L3503" s="106" t="s">
        <v>783</v>
      </c>
      <c r="M3503" s="106" t="s">
        <v>3522</v>
      </c>
      <c r="N3503" s="106">
        <v>0.49</v>
      </c>
      <c r="O3503" s="106">
        <v>1.5</v>
      </c>
      <c r="P3503" s="106" t="s">
        <v>2511</v>
      </c>
      <c r="Q3503" s="107" t="s">
        <v>4288</v>
      </c>
      <c r="R3503" s="107" t="s">
        <v>12</v>
      </c>
    </row>
    <row r="3504" spans="2:18" ht="20.100000000000001" customHeight="1" x14ac:dyDescent="0.4">
      <c r="B3504" s="105" t="str">
        <f t="shared" si="162"/>
        <v/>
      </c>
      <c r="C3504" s="105" t="str">
        <f t="shared" si="163"/>
        <v/>
      </c>
      <c r="D3504" s="105" t="str">
        <f t="shared" si="164"/>
        <v/>
      </c>
      <c r="E3504" s="106" t="s">
        <v>2406</v>
      </c>
      <c r="F3504" s="106" t="s">
        <v>2829</v>
      </c>
      <c r="G3504" s="106" t="s">
        <v>2437</v>
      </c>
      <c r="H3504" s="106" t="s">
        <v>765</v>
      </c>
      <c r="I3504" s="106">
        <v>14</v>
      </c>
      <c r="J3504" s="106"/>
      <c r="K3504" s="106"/>
      <c r="L3504" s="106" t="s">
        <v>2438</v>
      </c>
      <c r="M3504" s="106" t="s">
        <v>3522</v>
      </c>
      <c r="N3504" s="106">
        <v>0.52</v>
      </c>
      <c r="O3504" s="106">
        <v>1.5</v>
      </c>
      <c r="P3504" s="106" t="s">
        <v>2511</v>
      </c>
      <c r="Q3504" s="107" t="s">
        <v>4289</v>
      </c>
      <c r="R3504" s="107" t="s">
        <v>12</v>
      </c>
    </row>
    <row r="3505" spans="2:18" ht="20.100000000000001" customHeight="1" x14ac:dyDescent="0.4">
      <c r="B3505" s="105" t="str">
        <f t="shared" si="162"/>
        <v/>
      </c>
      <c r="C3505" s="105" t="str">
        <f t="shared" si="163"/>
        <v/>
      </c>
      <c r="D3505" s="105" t="str">
        <f t="shared" si="164"/>
        <v/>
      </c>
      <c r="E3505" s="106" t="s">
        <v>2406</v>
      </c>
      <c r="F3505" s="106" t="s">
        <v>2829</v>
      </c>
      <c r="G3505" s="106" t="s">
        <v>2442</v>
      </c>
      <c r="H3505" s="106" t="s">
        <v>765</v>
      </c>
      <c r="I3505" s="106">
        <v>14</v>
      </c>
      <c r="J3505" s="106"/>
      <c r="K3505" s="106"/>
      <c r="L3505" s="106" t="s">
        <v>2443</v>
      </c>
      <c r="M3505" s="106" t="s">
        <v>3522</v>
      </c>
      <c r="N3505" s="106">
        <v>0.52</v>
      </c>
      <c r="O3505" s="106">
        <v>1.5</v>
      </c>
      <c r="P3505" s="106" t="s">
        <v>2511</v>
      </c>
      <c r="Q3505" s="107" t="s">
        <v>4290</v>
      </c>
      <c r="R3505" s="107" t="s">
        <v>12</v>
      </c>
    </row>
    <row r="3506" spans="2:18" ht="20.100000000000001" customHeight="1" x14ac:dyDescent="0.4">
      <c r="B3506" s="105" t="str">
        <f t="shared" si="162"/>
        <v/>
      </c>
      <c r="C3506" s="105" t="str">
        <f t="shared" si="163"/>
        <v/>
      </c>
      <c r="D3506" s="105" t="str">
        <f t="shared" si="164"/>
        <v/>
      </c>
      <c r="E3506" s="106" t="s">
        <v>2406</v>
      </c>
      <c r="F3506" s="106" t="s">
        <v>2407</v>
      </c>
      <c r="G3506" s="106" t="s">
        <v>773</v>
      </c>
      <c r="H3506" s="106" t="s">
        <v>1266</v>
      </c>
      <c r="I3506" s="106">
        <v>13</v>
      </c>
      <c r="J3506" s="106"/>
      <c r="K3506" s="106"/>
      <c r="L3506" s="106" t="s">
        <v>717</v>
      </c>
      <c r="M3506" s="106" t="s">
        <v>3522</v>
      </c>
      <c r="N3506" s="106">
        <v>0.43</v>
      </c>
      <c r="O3506" s="106">
        <v>1.5</v>
      </c>
      <c r="P3506" s="106" t="s">
        <v>2511</v>
      </c>
      <c r="Q3506" s="107" t="s">
        <v>4291</v>
      </c>
      <c r="R3506" s="107" t="s">
        <v>12</v>
      </c>
    </row>
    <row r="3507" spans="2:18" ht="20.100000000000001" customHeight="1" x14ac:dyDescent="0.4">
      <c r="B3507" s="105" t="str">
        <f t="shared" si="162"/>
        <v/>
      </c>
      <c r="C3507" s="105" t="str">
        <f t="shared" si="163"/>
        <v/>
      </c>
      <c r="D3507" s="105" t="str">
        <f t="shared" si="164"/>
        <v/>
      </c>
      <c r="E3507" s="106" t="s">
        <v>2406</v>
      </c>
      <c r="F3507" s="106" t="s">
        <v>2407</v>
      </c>
      <c r="G3507" s="106" t="s">
        <v>778</v>
      </c>
      <c r="H3507" s="106" t="s">
        <v>1269</v>
      </c>
      <c r="I3507" s="106">
        <v>13</v>
      </c>
      <c r="J3507" s="106"/>
      <c r="K3507" s="106"/>
      <c r="L3507" s="106" t="s">
        <v>717</v>
      </c>
      <c r="M3507" s="106" t="s">
        <v>3522</v>
      </c>
      <c r="N3507" s="106">
        <v>0.43</v>
      </c>
      <c r="O3507" s="106">
        <v>1.5</v>
      </c>
      <c r="P3507" s="106" t="s">
        <v>2511</v>
      </c>
      <c r="Q3507" s="107" t="s">
        <v>4292</v>
      </c>
      <c r="R3507" s="107" t="s">
        <v>12</v>
      </c>
    </row>
    <row r="3508" spans="2:18" ht="20.100000000000001" customHeight="1" x14ac:dyDescent="0.4">
      <c r="B3508" s="105" t="str">
        <f t="shared" si="162"/>
        <v/>
      </c>
      <c r="C3508" s="105" t="str">
        <f t="shared" si="163"/>
        <v/>
      </c>
      <c r="D3508" s="105" t="str">
        <f t="shared" si="164"/>
        <v/>
      </c>
      <c r="E3508" s="106" t="s">
        <v>2406</v>
      </c>
      <c r="F3508" s="106" t="s">
        <v>2447</v>
      </c>
      <c r="G3508" s="106" t="s">
        <v>773</v>
      </c>
      <c r="H3508" s="106" t="s">
        <v>717</v>
      </c>
      <c r="I3508" s="106">
        <v>13</v>
      </c>
      <c r="J3508" s="106"/>
      <c r="K3508" s="106"/>
      <c r="L3508" s="106" t="s">
        <v>1266</v>
      </c>
      <c r="M3508" s="106" t="s">
        <v>3522</v>
      </c>
      <c r="N3508" s="106">
        <v>0.38</v>
      </c>
      <c r="O3508" s="106">
        <v>1.5</v>
      </c>
      <c r="P3508" s="106" t="s">
        <v>2511</v>
      </c>
      <c r="Q3508" s="107" t="s">
        <v>4293</v>
      </c>
      <c r="R3508" s="107" t="s">
        <v>12</v>
      </c>
    </row>
    <row r="3509" spans="2:18" ht="20.100000000000001" customHeight="1" x14ac:dyDescent="0.4">
      <c r="B3509" s="105" t="str">
        <f t="shared" si="162"/>
        <v/>
      </c>
      <c r="C3509" s="105" t="str">
        <f t="shared" si="163"/>
        <v/>
      </c>
      <c r="D3509" s="105" t="str">
        <f t="shared" si="164"/>
        <v/>
      </c>
      <c r="E3509" s="106" t="s">
        <v>2406</v>
      </c>
      <c r="F3509" s="106" t="s">
        <v>2447</v>
      </c>
      <c r="G3509" s="106" t="s">
        <v>778</v>
      </c>
      <c r="H3509" s="106" t="s">
        <v>717</v>
      </c>
      <c r="I3509" s="106">
        <v>13</v>
      </c>
      <c r="J3509" s="106"/>
      <c r="K3509" s="106"/>
      <c r="L3509" s="106" t="s">
        <v>1269</v>
      </c>
      <c r="M3509" s="106" t="s">
        <v>3522</v>
      </c>
      <c r="N3509" s="106">
        <v>0.38</v>
      </c>
      <c r="O3509" s="106">
        <v>1.5</v>
      </c>
      <c r="P3509" s="106" t="s">
        <v>2511</v>
      </c>
      <c r="Q3509" s="107" t="s">
        <v>4294</v>
      </c>
      <c r="R3509" s="107" t="s">
        <v>12</v>
      </c>
    </row>
    <row r="3510" spans="2:18" ht="20.100000000000001" customHeight="1" x14ac:dyDescent="0.4">
      <c r="B3510" s="105" t="str">
        <f t="shared" si="162"/>
        <v/>
      </c>
      <c r="C3510" s="105" t="str">
        <f t="shared" si="163"/>
        <v/>
      </c>
      <c r="D3510" s="105" t="str">
        <f t="shared" si="164"/>
        <v/>
      </c>
      <c r="E3510" s="106" t="s">
        <v>2406</v>
      </c>
      <c r="F3510" s="106" t="s">
        <v>2906</v>
      </c>
      <c r="G3510" s="106" t="s">
        <v>773</v>
      </c>
      <c r="H3510" s="106" t="s">
        <v>1266</v>
      </c>
      <c r="I3510" s="106">
        <v>14</v>
      </c>
      <c r="J3510" s="106"/>
      <c r="K3510" s="106"/>
      <c r="L3510" s="106" t="s">
        <v>802</v>
      </c>
      <c r="M3510" s="106" t="s">
        <v>3522</v>
      </c>
      <c r="N3510" s="106">
        <v>0.4</v>
      </c>
      <c r="O3510" s="106">
        <v>1.5</v>
      </c>
      <c r="P3510" s="106" t="s">
        <v>2511</v>
      </c>
      <c r="Q3510" s="107" t="s">
        <v>4295</v>
      </c>
      <c r="R3510" s="107" t="s">
        <v>12</v>
      </c>
    </row>
    <row r="3511" spans="2:18" ht="20.100000000000001" customHeight="1" x14ac:dyDescent="0.4">
      <c r="B3511" s="105" t="str">
        <f t="shared" si="162"/>
        <v/>
      </c>
      <c r="C3511" s="105" t="str">
        <f t="shared" si="163"/>
        <v/>
      </c>
      <c r="D3511" s="105" t="str">
        <f t="shared" si="164"/>
        <v/>
      </c>
      <c r="E3511" s="106" t="s">
        <v>2406</v>
      </c>
      <c r="F3511" s="106" t="s">
        <v>2906</v>
      </c>
      <c r="G3511" s="106" t="s">
        <v>778</v>
      </c>
      <c r="H3511" s="106" t="s">
        <v>1269</v>
      </c>
      <c r="I3511" s="106">
        <v>14</v>
      </c>
      <c r="J3511" s="106"/>
      <c r="K3511" s="106"/>
      <c r="L3511" s="106" t="s">
        <v>802</v>
      </c>
      <c r="M3511" s="106" t="s">
        <v>3522</v>
      </c>
      <c r="N3511" s="106">
        <v>0.4</v>
      </c>
      <c r="O3511" s="106">
        <v>1.5</v>
      </c>
      <c r="P3511" s="106" t="s">
        <v>2511</v>
      </c>
      <c r="Q3511" s="107" t="s">
        <v>4296</v>
      </c>
      <c r="R3511" s="107" t="s">
        <v>12</v>
      </c>
    </row>
    <row r="3512" spans="2:18" ht="20.100000000000001" customHeight="1" x14ac:dyDescent="0.4">
      <c r="B3512" s="105" t="str">
        <f t="shared" si="162"/>
        <v/>
      </c>
      <c r="C3512" s="105" t="str">
        <f t="shared" si="163"/>
        <v/>
      </c>
      <c r="D3512" s="105" t="str">
        <f t="shared" si="164"/>
        <v/>
      </c>
      <c r="E3512" s="106" t="s">
        <v>2406</v>
      </c>
      <c r="F3512" s="106" t="s">
        <v>2906</v>
      </c>
      <c r="G3512" s="106" t="s">
        <v>773</v>
      </c>
      <c r="H3512" s="106" t="s">
        <v>802</v>
      </c>
      <c r="I3512" s="106">
        <v>14</v>
      </c>
      <c r="J3512" s="106"/>
      <c r="K3512" s="106"/>
      <c r="L3512" s="106" t="s">
        <v>1266</v>
      </c>
      <c r="M3512" s="106" t="s">
        <v>3522</v>
      </c>
      <c r="N3512" s="106">
        <v>0.36</v>
      </c>
      <c r="O3512" s="106">
        <v>1.5</v>
      </c>
      <c r="P3512" s="106" t="s">
        <v>2511</v>
      </c>
      <c r="Q3512" s="107" t="s">
        <v>4297</v>
      </c>
      <c r="R3512" s="107" t="s">
        <v>12</v>
      </c>
    </row>
    <row r="3513" spans="2:18" ht="20.100000000000001" customHeight="1" x14ac:dyDescent="0.4">
      <c r="B3513" s="105" t="str">
        <f t="shared" si="162"/>
        <v/>
      </c>
      <c r="C3513" s="105" t="str">
        <f t="shared" si="163"/>
        <v/>
      </c>
      <c r="D3513" s="105" t="str">
        <f t="shared" si="164"/>
        <v/>
      </c>
      <c r="E3513" s="106" t="s">
        <v>2406</v>
      </c>
      <c r="F3513" s="106" t="s">
        <v>2906</v>
      </c>
      <c r="G3513" s="106" t="s">
        <v>778</v>
      </c>
      <c r="H3513" s="106" t="s">
        <v>802</v>
      </c>
      <c r="I3513" s="106">
        <v>14</v>
      </c>
      <c r="J3513" s="106"/>
      <c r="K3513" s="106"/>
      <c r="L3513" s="106" t="s">
        <v>1269</v>
      </c>
      <c r="M3513" s="106" t="s">
        <v>3522</v>
      </c>
      <c r="N3513" s="106">
        <v>0.36</v>
      </c>
      <c r="O3513" s="106">
        <v>1.5</v>
      </c>
      <c r="P3513" s="106" t="s">
        <v>2511</v>
      </c>
      <c r="Q3513" s="107" t="s">
        <v>4298</v>
      </c>
      <c r="R3513" s="107" t="s">
        <v>12</v>
      </c>
    </row>
    <row r="3514" spans="2:18" ht="20.100000000000001" customHeight="1" x14ac:dyDescent="0.4">
      <c r="B3514" s="105" t="str">
        <f t="shared" si="162"/>
        <v/>
      </c>
      <c r="C3514" s="105" t="str">
        <f t="shared" si="163"/>
        <v/>
      </c>
      <c r="D3514" s="105" t="str">
        <f t="shared" si="164"/>
        <v/>
      </c>
      <c r="E3514" s="106" t="s">
        <v>2406</v>
      </c>
      <c r="F3514" s="106" t="s">
        <v>2829</v>
      </c>
      <c r="G3514" s="106" t="s">
        <v>697</v>
      </c>
      <c r="H3514" s="106" t="s">
        <v>1817</v>
      </c>
      <c r="I3514" s="106">
        <v>10</v>
      </c>
      <c r="J3514" s="106"/>
      <c r="K3514" s="106"/>
      <c r="L3514" s="106" t="s">
        <v>733</v>
      </c>
      <c r="M3514" s="106" t="s">
        <v>924</v>
      </c>
      <c r="N3514" s="106">
        <v>0.56999999999999995</v>
      </c>
      <c r="O3514" s="106">
        <v>1.5</v>
      </c>
      <c r="P3514" s="106" t="s">
        <v>714</v>
      </c>
      <c r="Q3514" s="107" t="s">
        <v>4299</v>
      </c>
      <c r="R3514" s="107" t="s">
        <v>253</v>
      </c>
    </row>
    <row r="3515" spans="2:18" ht="20.100000000000001" customHeight="1" x14ac:dyDescent="0.4">
      <c r="B3515" s="105" t="str">
        <f t="shared" si="162"/>
        <v/>
      </c>
      <c r="C3515" s="105" t="str">
        <f t="shared" si="163"/>
        <v/>
      </c>
      <c r="D3515" s="105" t="str">
        <f t="shared" si="164"/>
        <v/>
      </c>
      <c r="E3515" s="106" t="s">
        <v>2406</v>
      </c>
      <c r="F3515" s="106" t="s">
        <v>2829</v>
      </c>
      <c r="G3515" s="106" t="s">
        <v>710</v>
      </c>
      <c r="H3515" s="106" t="s">
        <v>711</v>
      </c>
      <c r="I3515" s="106">
        <v>10</v>
      </c>
      <c r="J3515" s="106"/>
      <c r="K3515" s="106"/>
      <c r="L3515" s="106" t="s">
        <v>733</v>
      </c>
      <c r="M3515" s="106" t="s">
        <v>924</v>
      </c>
      <c r="N3515" s="106">
        <v>0.56999999999999995</v>
      </c>
      <c r="O3515" s="106">
        <v>1.5</v>
      </c>
      <c r="P3515" s="106" t="s">
        <v>714</v>
      </c>
      <c r="Q3515" s="107" t="s">
        <v>4300</v>
      </c>
      <c r="R3515" s="107" t="s">
        <v>253</v>
      </c>
    </row>
    <row r="3516" spans="2:18" ht="20.100000000000001" customHeight="1" x14ac:dyDescent="0.4">
      <c r="B3516" s="105" t="str">
        <f t="shared" si="162"/>
        <v/>
      </c>
      <c r="C3516" s="105" t="str">
        <f t="shared" si="163"/>
        <v/>
      </c>
      <c r="D3516" s="105" t="str">
        <f t="shared" si="164"/>
        <v/>
      </c>
      <c r="E3516" s="106" t="s">
        <v>2406</v>
      </c>
      <c r="F3516" s="106" t="s">
        <v>2829</v>
      </c>
      <c r="G3516" s="106" t="s">
        <v>721</v>
      </c>
      <c r="H3516" s="106" t="s">
        <v>722</v>
      </c>
      <c r="I3516" s="106">
        <v>10</v>
      </c>
      <c r="J3516" s="106"/>
      <c r="K3516" s="106"/>
      <c r="L3516" s="106" t="s">
        <v>729</v>
      </c>
      <c r="M3516" s="106" t="s">
        <v>924</v>
      </c>
      <c r="N3516" s="106">
        <v>0.56999999999999995</v>
      </c>
      <c r="O3516" s="106">
        <v>1.5</v>
      </c>
      <c r="P3516" s="106" t="s">
        <v>3355</v>
      </c>
      <c r="Q3516" s="107" t="s">
        <v>4301</v>
      </c>
      <c r="R3516" s="107" t="s">
        <v>253</v>
      </c>
    </row>
    <row r="3517" spans="2:18" ht="20.100000000000001" customHeight="1" x14ac:dyDescent="0.4">
      <c r="B3517" s="105" t="str">
        <f t="shared" si="162"/>
        <v/>
      </c>
      <c r="C3517" s="105" t="str">
        <f t="shared" si="163"/>
        <v/>
      </c>
      <c r="D3517" s="105" t="str">
        <f t="shared" si="164"/>
        <v/>
      </c>
      <c r="E3517" s="106" t="s">
        <v>2406</v>
      </c>
      <c r="F3517" s="106" t="s">
        <v>2829</v>
      </c>
      <c r="G3517" s="106" t="s">
        <v>2477</v>
      </c>
      <c r="H3517" s="106" t="s">
        <v>733</v>
      </c>
      <c r="I3517" s="106">
        <v>10</v>
      </c>
      <c r="J3517" s="106"/>
      <c r="K3517" s="106"/>
      <c r="L3517" s="106" t="s">
        <v>2478</v>
      </c>
      <c r="M3517" s="106" t="s">
        <v>924</v>
      </c>
      <c r="N3517" s="106">
        <v>0.53</v>
      </c>
      <c r="O3517" s="106">
        <v>1.5</v>
      </c>
      <c r="P3517" s="106" t="s">
        <v>714</v>
      </c>
      <c r="Q3517" s="107" t="s">
        <v>4302</v>
      </c>
      <c r="R3517" s="107" t="s">
        <v>253</v>
      </c>
    </row>
    <row r="3518" spans="2:18" ht="20.100000000000001" customHeight="1" x14ac:dyDescent="0.4">
      <c r="B3518" s="105" t="str">
        <f t="shared" si="162"/>
        <v/>
      </c>
      <c r="C3518" s="105" t="str">
        <f t="shared" si="163"/>
        <v/>
      </c>
      <c r="D3518" s="105" t="str">
        <f t="shared" si="164"/>
        <v/>
      </c>
      <c r="E3518" s="106" t="s">
        <v>2406</v>
      </c>
      <c r="F3518" s="106" t="s">
        <v>2829</v>
      </c>
      <c r="G3518" s="106" t="s">
        <v>2482</v>
      </c>
      <c r="H3518" s="106" t="s">
        <v>733</v>
      </c>
      <c r="I3518" s="106">
        <v>10</v>
      </c>
      <c r="J3518" s="106"/>
      <c r="K3518" s="106"/>
      <c r="L3518" s="106" t="s">
        <v>2483</v>
      </c>
      <c r="M3518" s="106" t="s">
        <v>924</v>
      </c>
      <c r="N3518" s="106">
        <v>0.53</v>
      </c>
      <c r="O3518" s="106">
        <v>1.5</v>
      </c>
      <c r="P3518" s="106" t="s">
        <v>714</v>
      </c>
      <c r="Q3518" s="107" t="s">
        <v>4303</v>
      </c>
      <c r="R3518" s="107" t="s">
        <v>253</v>
      </c>
    </row>
    <row r="3519" spans="2:18" ht="20.100000000000001" customHeight="1" x14ac:dyDescent="0.4">
      <c r="B3519" s="105" t="str">
        <f t="shared" si="162"/>
        <v/>
      </c>
      <c r="C3519" s="105" t="str">
        <f t="shared" si="163"/>
        <v/>
      </c>
      <c r="D3519" s="105" t="str">
        <f t="shared" si="164"/>
        <v/>
      </c>
      <c r="E3519" s="106" t="s">
        <v>2406</v>
      </c>
      <c r="F3519" s="106" t="s">
        <v>2829</v>
      </c>
      <c r="G3519" s="106" t="s">
        <v>697</v>
      </c>
      <c r="H3519" s="106" t="s">
        <v>733</v>
      </c>
      <c r="I3519" s="106">
        <v>10</v>
      </c>
      <c r="J3519" s="106"/>
      <c r="K3519" s="106"/>
      <c r="L3519" s="106" t="s">
        <v>1817</v>
      </c>
      <c r="M3519" s="106" t="s">
        <v>924</v>
      </c>
      <c r="N3519" s="106">
        <v>0.53</v>
      </c>
      <c r="O3519" s="106">
        <v>1.5</v>
      </c>
      <c r="P3519" s="106" t="s">
        <v>714</v>
      </c>
      <c r="Q3519" s="107" t="s">
        <v>4304</v>
      </c>
      <c r="R3519" s="107" t="s">
        <v>253</v>
      </c>
    </row>
    <row r="3520" spans="2:18" ht="20.100000000000001" customHeight="1" x14ac:dyDescent="0.4">
      <c r="B3520" s="105" t="str">
        <f t="shared" si="162"/>
        <v/>
      </c>
      <c r="C3520" s="105" t="str">
        <f t="shared" si="163"/>
        <v/>
      </c>
      <c r="D3520" s="105" t="str">
        <f t="shared" si="164"/>
        <v/>
      </c>
      <c r="E3520" s="106" t="s">
        <v>2406</v>
      </c>
      <c r="F3520" s="106" t="s">
        <v>2829</v>
      </c>
      <c r="G3520" s="106" t="s">
        <v>710</v>
      </c>
      <c r="H3520" s="106" t="s">
        <v>733</v>
      </c>
      <c r="I3520" s="106">
        <v>10</v>
      </c>
      <c r="J3520" s="106"/>
      <c r="K3520" s="106"/>
      <c r="L3520" s="106" t="s">
        <v>711</v>
      </c>
      <c r="M3520" s="106" t="s">
        <v>924</v>
      </c>
      <c r="N3520" s="106">
        <v>0.53</v>
      </c>
      <c r="O3520" s="106">
        <v>1.5</v>
      </c>
      <c r="P3520" s="106" t="s">
        <v>714</v>
      </c>
      <c r="Q3520" s="107" t="s">
        <v>4305</v>
      </c>
      <c r="R3520" s="107" t="s">
        <v>253</v>
      </c>
    </row>
    <row r="3521" spans="2:18" ht="20.100000000000001" customHeight="1" x14ac:dyDescent="0.4">
      <c r="B3521" s="105" t="str">
        <f t="shared" si="162"/>
        <v/>
      </c>
      <c r="C3521" s="105" t="str">
        <f t="shared" si="163"/>
        <v/>
      </c>
      <c r="D3521" s="105" t="str">
        <f t="shared" si="164"/>
        <v/>
      </c>
      <c r="E3521" s="106" t="s">
        <v>2406</v>
      </c>
      <c r="F3521" s="106" t="s">
        <v>2829</v>
      </c>
      <c r="G3521" s="106" t="s">
        <v>721</v>
      </c>
      <c r="H3521" s="106" t="s">
        <v>729</v>
      </c>
      <c r="I3521" s="106">
        <v>10</v>
      </c>
      <c r="J3521" s="106"/>
      <c r="K3521" s="106"/>
      <c r="L3521" s="106" t="s">
        <v>722</v>
      </c>
      <c r="M3521" s="106" t="s">
        <v>924</v>
      </c>
      <c r="N3521" s="106">
        <v>0.54</v>
      </c>
      <c r="O3521" s="106">
        <v>1.5</v>
      </c>
      <c r="P3521" s="106" t="s">
        <v>714</v>
      </c>
      <c r="Q3521" s="107" t="s">
        <v>4306</v>
      </c>
      <c r="R3521" s="107" t="s">
        <v>253</v>
      </c>
    </row>
    <row r="3522" spans="2:18" ht="20.100000000000001" customHeight="1" x14ac:dyDescent="0.4">
      <c r="B3522" s="105" t="str">
        <f t="shared" si="162"/>
        <v/>
      </c>
      <c r="C3522" s="105" t="str">
        <f t="shared" si="163"/>
        <v/>
      </c>
      <c r="D3522" s="105" t="str">
        <f t="shared" si="164"/>
        <v/>
      </c>
      <c r="E3522" s="106" t="s">
        <v>2406</v>
      </c>
      <c r="F3522" s="106" t="s">
        <v>2906</v>
      </c>
      <c r="G3522" s="106" t="s">
        <v>697</v>
      </c>
      <c r="H3522" s="106" t="s">
        <v>1817</v>
      </c>
      <c r="I3522" s="106">
        <v>10</v>
      </c>
      <c r="J3522" s="106"/>
      <c r="K3522" s="106"/>
      <c r="L3522" s="106" t="s">
        <v>802</v>
      </c>
      <c r="M3522" s="106" t="s">
        <v>924</v>
      </c>
      <c r="N3522" s="106">
        <v>0.42</v>
      </c>
      <c r="O3522" s="106">
        <v>1.5</v>
      </c>
      <c r="P3522" s="106" t="s">
        <v>714</v>
      </c>
      <c r="Q3522" s="107" t="s">
        <v>4307</v>
      </c>
      <c r="R3522" s="107" t="s">
        <v>253</v>
      </c>
    </row>
    <row r="3523" spans="2:18" ht="20.100000000000001" customHeight="1" x14ac:dyDescent="0.4">
      <c r="B3523" s="105" t="str">
        <f t="shared" si="162"/>
        <v/>
      </c>
      <c r="C3523" s="105" t="str">
        <f t="shared" si="163"/>
        <v/>
      </c>
      <c r="D3523" s="105" t="str">
        <f t="shared" si="164"/>
        <v/>
      </c>
      <c r="E3523" s="106" t="s">
        <v>2406</v>
      </c>
      <c r="F3523" s="106" t="s">
        <v>2906</v>
      </c>
      <c r="G3523" s="106" t="s">
        <v>710</v>
      </c>
      <c r="H3523" s="106" t="s">
        <v>711</v>
      </c>
      <c r="I3523" s="106">
        <v>10</v>
      </c>
      <c r="J3523" s="106"/>
      <c r="K3523" s="106"/>
      <c r="L3523" s="106" t="s">
        <v>802</v>
      </c>
      <c r="M3523" s="106" t="s">
        <v>924</v>
      </c>
      <c r="N3523" s="106">
        <v>0.42</v>
      </c>
      <c r="O3523" s="106">
        <v>1.5</v>
      </c>
      <c r="P3523" s="106" t="s">
        <v>714</v>
      </c>
      <c r="Q3523" s="107" t="s">
        <v>4308</v>
      </c>
      <c r="R3523" s="107" t="s">
        <v>253</v>
      </c>
    </row>
    <row r="3524" spans="2:18" ht="20.100000000000001" customHeight="1" x14ac:dyDescent="0.4">
      <c r="B3524" s="105" t="str">
        <f t="shared" si="162"/>
        <v/>
      </c>
      <c r="C3524" s="105" t="str">
        <f t="shared" si="163"/>
        <v/>
      </c>
      <c r="D3524" s="105" t="str">
        <f t="shared" si="164"/>
        <v/>
      </c>
      <c r="E3524" s="106" t="s">
        <v>2406</v>
      </c>
      <c r="F3524" s="106" t="s">
        <v>2906</v>
      </c>
      <c r="G3524" s="106" t="s">
        <v>721</v>
      </c>
      <c r="H3524" s="106" t="s">
        <v>722</v>
      </c>
      <c r="I3524" s="106">
        <v>10</v>
      </c>
      <c r="J3524" s="106"/>
      <c r="K3524" s="106"/>
      <c r="L3524" s="106" t="s">
        <v>799</v>
      </c>
      <c r="M3524" s="106" t="s">
        <v>924</v>
      </c>
      <c r="N3524" s="106">
        <v>0.42</v>
      </c>
      <c r="O3524" s="106">
        <v>1.5</v>
      </c>
      <c r="P3524" s="106" t="s">
        <v>3355</v>
      </c>
      <c r="Q3524" s="107" t="s">
        <v>4309</v>
      </c>
      <c r="R3524" s="107" t="s">
        <v>253</v>
      </c>
    </row>
    <row r="3525" spans="2:18" ht="20.100000000000001" customHeight="1" x14ac:dyDescent="0.4">
      <c r="B3525" s="105" t="str">
        <f t="shared" si="162"/>
        <v/>
      </c>
      <c r="C3525" s="105" t="str">
        <f t="shared" si="163"/>
        <v/>
      </c>
      <c r="D3525" s="105" t="str">
        <f t="shared" si="164"/>
        <v/>
      </c>
      <c r="E3525" s="106" t="s">
        <v>2406</v>
      </c>
      <c r="F3525" s="106" t="s">
        <v>2906</v>
      </c>
      <c r="G3525" s="106" t="s">
        <v>2477</v>
      </c>
      <c r="H3525" s="106" t="s">
        <v>802</v>
      </c>
      <c r="I3525" s="106">
        <v>10</v>
      </c>
      <c r="J3525" s="106"/>
      <c r="K3525" s="106"/>
      <c r="L3525" s="106" t="s">
        <v>2478</v>
      </c>
      <c r="M3525" s="106" t="s">
        <v>924</v>
      </c>
      <c r="N3525" s="106">
        <v>0.37</v>
      </c>
      <c r="O3525" s="106">
        <v>1.5</v>
      </c>
      <c r="P3525" s="106" t="s">
        <v>714</v>
      </c>
      <c r="Q3525" s="107" t="s">
        <v>4310</v>
      </c>
      <c r="R3525" s="107" t="s">
        <v>253</v>
      </c>
    </row>
    <row r="3526" spans="2:18" ht="20.100000000000001" customHeight="1" x14ac:dyDescent="0.4">
      <c r="B3526" s="105" t="str">
        <f t="shared" si="162"/>
        <v/>
      </c>
      <c r="C3526" s="105" t="str">
        <f t="shared" si="163"/>
        <v/>
      </c>
      <c r="D3526" s="105" t="str">
        <f t="shared" si="164"/>
        <v/>
      </c>
      <c r="E3526" s="106" t="s">
        <v>2406</v>
      </c>
      <c r="F3526" s="106" t="s">
        <v>2906</v>
      </c>
      <c r="G3526" s="106" t="s">
        <v>2482</v>
      </c>
      <c r="H3526" s="106" t="s">
        <v>802</v>
      </c>
      <c r="I3526" s="106">
        <v>10</v>
      </c>
      <c r="J3526" s="106"/>
      <c r="K3526" s="106"/>
      <c r="L3526" s="106" t="s">
        <v>2483</v>
      </c>
      <c r="M3526" s="106" t="s">
        <v>924</v>
      </c>
      <c r="N3526" s="106">
        <v>0.37</v>
      </c>
      <c r="O3526" s="106">
        <v>1.5</v>
      </c>
      <c r="P3526" s="106" t="s">
        <v>714</v>
      </c>
      <c r="Q3526" s="107" t="s">
        <v>4311</v>
      </c>
      <c r="R3526" s="107" t="s">
        <v>253</v>
      </c>
    </row>
    <row r="3527" spans="2:18" ht="20.100000000000001" customHeight="1" x14ac:dyDescent="0.4">
      <c r="B3527" s="105" t="str">
        <f t="shared" si="162"/>
        <v/>
      </c>
      <c r="C3527" s="105" t="str">
        <f t="shared" si="163"/>
        <v/>
      </c>
      <c r="D3527" s="105" t="str">
        <f t="shared" si="164"/>
        <v/>
      </c>
      <c r="E3527" s="106" t="s">
        <v>2406</v>
      </c>
      <c r="F3527" s="106" t="s">
        <v>2906</v>
      </c>
      <c r="G3527" s="106" t="s">
        <v>697</v>
      </c>
      <c r="H3527" s="106" t="s">
        <v>802</v>
      </c>
      <c r="I3527" s="106">
        <v>10</v>
      </c>
      <c r="J3527" s="106"/>
      <c r="K3527" s="106"/>
      <c r="L3527" s="106" t="s">
        <v>1817</v>
      </c>
      <c r="M3527" s="106" t="s">
        <v>924</v>
      </c>
      <c r="N3527" s="106">
        <v>0.37</v>
      </c>
      <c r="O3527" s="106">
        <v>1.5</v>
      </c>
      <c r="P3527" s="106" t="s">
        <v>714</v>
      </c>
      <c r="Q3527" s="107" t="s">
        <v>4312</v>
      </c>
      <c r="R3527" s="107" t="s">
        <v>253</v>
      </c>
    </row>
    <row r="3528" spans="2:18" ht="20.100000000000001" customHeight="1" x14ac:dyDescent="0.4">
      <c r="B3528" s="105" t="str">
        <f t="shared" si="162"/>
        <v/>
      </c>
      <c r="C3528" s="105" t="str">
        <f t="shared" si="163"/>
        <v/>
      </c>
      <c r="D3528" s="105" t="str">
        <f t="shared" si="164"/>
        <v/>
      </c>
      <c r="E3528" s="106" t="s">
        <v>2406</v>
      </c>
      <c r="F3528" s="106" t="s">
        <v>2906</v>
      </c>
      <c r="G3528" s="106" t="s">
        <v>710</v>
      </c>
      <c r="H3528" s="106" t="s">
        <v>802</v>
      </c>
      <c r="I3528" s="106">
        <v>10</v>
      </c>
      <c r="J3528" s="106"/>
      <c r="K3528" s="106"/>
      <c r="L3528" s="106" t="s">
        <v>711</v>
      </c>
      <c r="M3528" s="106" t="s">
        <v>924</v>
      </c>
      <c r="N3528" s="106">
        <v>0.37</v>
      </c>
      <c r="O3528" s="106">
        <v>1.5</v>
      </c>
      <c r="P3528" s="106" t="s">
        <v>714</v>
      </c>
      <c r="Q3528" s="107" t="s">
        <v>4313</v>
      </c>
      <c r="R3528" s="107" t="s">
        <v>253</v>
      </c>
    </row>
    <row r="3529" spans="2:18" ht="20.100000000000001" customHeight="1" x14ac:dyDescent="0.4">
      <c r="B3529" s="105" t="str">
        <f t="shared" si="162"/>
        <v/>
      </c>
      <c r="C3529" s="105" t="str">
        <f t="shared" si="163"/>
        <v/>
      </c>
      <c r="D3529" s="105" t="str">
        <f t="shared" si="164"/>
        <v/>
      </c>
      <c r="E3529" s="106" t="s">
        <v>2406</v>
      </c>
      <c r="F3529" s="106" t="s">
        <v>2906</v>
      </c>
      <c r="G3529" s="106" t="s">
        <v>721</v>
      </c>
      <c r="H3529" s="106" t="s">
        <v>799</v>
      </c>
      <c r="I3529" s="106">
        <v>10</v>
      </c>
      <c r="J3529" s="106"/>
      <c r="K3529" s="106"/>
      <c r="L3529" s="106" t="s">
        <v>722</v>
      </c>
      <c r="M3529" s="106" t="s">
        <v>924</v>
      </c>
      <c r="N3529" s="106">
        <v>0.37</v>
      </c>
      <c r="O3529" s="106">
        <v>1.5</v>
      </c>
      <c r="P3529" s="106" t="s">
        <v>714</v>
      </c>
      <c r="Q3529" s="107" t="s">
        <v>4314</v>
      </c>
      <c r="R3529" s="107" t="s">
        <v>253</v>
      </c>
    </row>
    <row r="3530" spans="2:18" ht="20.100000000000001" customHeight="1" x14ac:dyDescent="0.4">
      <c r="B3530" s="105" t="str">
        <f t="shared" si="162"/>
        <v/>
      </c>
      <c r="C3530" s="105" t="str">
        <f t="shared" si="163"/>
        <v/>
      </c>
      <c r="D3530" s="105" t="str">
        <f t="shared" si="164"/>
        <v/>
      </c>
      <c r="E3530" s="106" t="s">
        <v>695</v>
      </c>
      <c r="F3530" s="106" t="s">
        <v>1841</v>
      </c>
      <c r="G3530" s="106" t="s">
        <v>721</v>
      </c>
      <c r="H3530" s="106" t="s">
        <v>1027</v>
      </c>
      <c r="I3530" s="106">
        <v>6</v>
      </c>
      <c r="J3530" s="106" t="s">
        <v>722</v>
      </c>
      <c r="K3530" s="106">
        <v>6</v>
      </c>
      <c r="L3530" s="106" t="s">
        <v>765</v>
      </c>
      <c r="M3530" s="106" t="s">
        <v>924</v>
      </c>
      <c r="N3530" s="106">
        <v>0.52</v>
      </c>
      <c r="O3530" s="106">
        <v>1.5</v>
      </c>
      <c r="P3530" s="106" t="s">
        <v>714</v>
      </c>
      <c r="Q3530" s="107" t="s">
        <v>4315</v>
      </c>
      <c r="R3530" s="107" t="s">
        <v>275</v>
      </c>
    </row>
    <row r="3531" spans="2:18" ht="20.100000000000001" customHeight="1" x14ac:dyDescent="0.4">
      <c r="B3531" s="105" t="str">
        <f t="shared" si="162"/>
        <v/>
      </c>
      <c r="C3531" s="105" t="str">
        <f t="shared" si="163"/>
        <v/>
      </c>
      <c r="D3531" s="105" t="str">
        <f t="shared" si="164"/>
        <v/>
      </c>
      <c r="E3531" s="106" t="s">
        <v>695</v>
      </c>
      <c r="F3531" s="106" t="s">
        <v>1841</v>
      </c>
      <c r="G3531" s="106" t="s">
        <v>773</v>
      </c>
      <c r="H3531" s="106" t="s">
        <v>1817</v>
      </c>
      <c r="I3531" s="106">
        <v>6</v>
      </c>
      <c r="J3531" s="106" t="s">
        <v>774</v>
      </c>
      <c r="K3531" s="106">
        <v>6</v>
      </c>
      <c r="L3531" s="106" t="s">
        <v>733</v>
      </c>
      <c r="M3531" s="106" t="s">
        <v>924</v>
      </c>
      <c r="N3531" s="106">
        <v>0.53</v>
      </c>
      <c r="O3531" s="106">
        <v>1.5</v>
      </c>
      <c r="P3531" s="106" t="s">
        <v>714</v>
      </c>
      <c r="Q3531" s="107" t="s">
        <v>4316</v>
      </c>
      <c r="R3531" s="107" t="s">
        <v>275</v>
      </c>
    </row>
    <row r="3532" spans="2:18" ht="20.100000000000001" customHeight="1" x14ac:dyDescent="0.4">
      <c r="B3532" s="105" t="str">
        <f t="shared" si="162"/>
        <v/>
      </c>
      <c r="C3532" s="105" t="str">
        <f t="shared" si="163"/>
        <v/>
      </c>
      <c r="D3532" s="105" t="str">
        <f t="shared" si="164"/>
        <v/>
      </c>
      <c r="E3532" s="106" t="s">
        <v>695</v>
      </c>
      <c r="F3532" s="106" t="s">
        <v>1841</v>
      </c>
      <c r="G3532" s="106" t="s">
        <v>778</v>
      </c>
      <c r="H3532" s="106" t="s">
        <v>1817</v>
      </c>
      <c r="I3532" s="106">
        <v>6</v>
      </c>
      <c r="J3532" s="106" t="s">
        <v>779</v>
      </c>
      <c r="K3532" s="106">
        <v>6</v>
      </c>
      <c r="L3532" s="106" t="s">
        <v>733</v>
      </c>
      <c r="M3532" s="106" t="s">
        <v>924</v>
      </c>
      <c r="N3532" s="106">
        <v>0.53</v>
      </c>
      <c r="O3532" s="106">
        <v>1.5</v>
      </c>
      <c r="P3532" s="106" t="s">
        <v>714</v>
      </c>
      <c r="Q3532" s="107" t="s">
        <v>4317</v>
      </c>
      <c r="R3532" s="107" t="s">
        <v>275</v>
      </c>
    </row>
    <row r="3533" spans="2:18" ht="20.100000000000001" customHeight="1" x14ac:dyDescent="0.4">
      <c r="B3533" s="105" t="str">
        <f t="shared" si="162"/>
        <v/>
      </c>
      <c r="C3533" s="105" t="str">
        <f t="shared" si="163"/>
        <v/>
      </c>
      <c r="D3533" s="105" t="str">
        <f t="shared" si="164"/>
        <v/>
      </c>
      <c r="E3533" s="106" t="s">
        <v>695</v>
      </c>
      <c r="F3533" s="106" t="s">
        <v>1841</v>
      </c>
      <c r="G3533" s="106" t="s">
        <v>782</v>
      </c>
      <c r="H3533" s="106" t="s">
        <v>1817</v>
      </c>
      <c r="I3533" s="106">
        <v>6</v>
      </c>
      <c r="J3533" s="106" t="s">
        <v>783</v>
      </c>
      <c r="K3533" s="106">
        <v>6</v>
      </c>
      <c r="L3533" s="106" t="s">
        <v>733</v>
      </c>
      <c r="M3533" s="106" t="s">
        <v>924</v>
      </c>
      <c r="N3533" s="106">
        <v>0.43</v>
      </c>
      <c r="O3533" s="106">
        <v>1.5</v>
      </c>
      <c r="P3533" s="106" t="s">
        <v>714</v>
      </c>
      <c r="Q3533" s="107" t="s">
        <v>4318</v>
      </c>
      <c r="R3533" s="107" t="s">
        <v>275</v>
      </c>
    </row>
    <row r="3534" spans="2:18" ht="20.100000000000001" customHeight="1" x14ac:dyDescent="0.4">
      <c r="B3534" s="105" t="str">
        <f t="shared" si="162"/>
        <v/>
      </c>
      <c r="C3534" s="105" t="str">
        <f t="shared" si="163"/>
        <v/>
      </c>
      <c r="D3534" s="105" t="str">
        <f t="shared" si="164"/>
        <v/>
      </c>
      <c r="E3534" s="106" t="s">
        <v>2406</v>
      </c>
      <c r="F3534" s="106" t="s">
        <v>2829</v>
      </c>
      <c r="G3534" s="106" t="s">
        <v>773</v>
      </c>
      <c r="H3534" s="106" t="s">
        <v>774</v>
      </c>
      <c r="I3534" s="106">
        <v>10</v>
      </c>
      <c r="J3534" s="106"/>
      <c r="K3534" s="106"/>
      <c r="L3534" s="106" t="s">
        <v>765</v>
      </c>
      <c r="M3534" s="106" t="s">
        <v>924</v>
      </c>
      <c r="N3534" s="106">
        <v>0.54</v>
      </c>
      <c r="O3534" s="106">
        <v>1.5</v>
      </c>
      <c r="P3534" s="106" t="s">
        <v>714</v>
      </c>
      <c r="Q3534" s="107" t="s">
        <v>4319</v>
      </c>
      <c r="R3534" s="107" t="s">
        <v>311</v>
      </c>
    </row>
    <row r="3535" spans="2:18" ht="20.100000000000001" customHeight="1" x14ac:dyDescent="0.4">
      <c r="B3535" s="105" t="str">
        <f t="shared" si="162"/>
        <v/>
      </c>
      <c r="C3535" s="105" t="str">
        <f t="shared" si="163"/>
        <v/>
      </c>
      <c r="D3535" s="105" t="str">
        <f t="shared" si="164"/>
        <v/>
      </c>
      <c r="E3535" s="106" t="s">
        <v>2406</v>
      </c>
      <c r="F3535" s="106" t="s">
        <v>2829</v>
      </c>
      <c r="G3535" s="106" t="s">
        <v>773</v>
      </c>
      <c r="H3535" s="106" t="s">
        <v>1266</v>
      </c>
      <c r="I3535" s="106">
        <v>10</v>
      </c>
      <c r="J3535" s="106"/>
      <c r="K3535" s="106"/>
      <c r="L3535" s="106" t="s">
        <v>733</v>
      </c>
      <c r="M3535" s="106" t="s">
        <v>924</v>
      </c>
      <c r="N3535" s="106">
        <v>0.54</v>
      </c>
      <c r="O3535" s="106">
        <v>1.5</v>
      </c>
      <c r="P3535" s="106" t="s">
        <v>714</v>
      </c>
      <c r="Q3535" s="107" t="s">
        <v>4320</v>
      </c>
      <c r="R3535" s="107" t="s">
        <v>311</v>
      </c>
    </row>
    <row r="3536" spans="2:18" ht="20.100000000000001" customHeight="1" x14ac:dyDescent="0.4">
      <c r="B3536" s="105" t="str">
        <f t="shared" ref="B3536:B3599" si="165">IF(OR($C$10="",$C$11=""),"",IFERROR(IF(AND($U$22&lt;&gt;R3536,$V$22&lt;&gt;R3536),"－",IF(AND(COUNTIF($C$10,"*樹脂スペーサー*")&gt;0,OR(M3536="空気",F3536="一般",F3536="一般ＰＧ")),"－",IF(AND($W$25&gt;0,$W$25&gt;=O3536),$U$25,IF(AND($W$26&gt;0,$W$26&gt;=O3536),$U$26,IF(AND($W$27&gt;0,$W$27&gt;=O3536),$U$27,IF(AND($W$28&gt;0,$W$28&gt;=O3536),$U$28,IF(AND($W$29&gt;0,$W$29&gt;=O3536),$U$29,IF(AND($W$30&gt;0,$W$30&gt;=O3536),$U$30,IF(AND($W$31&gt;0,$W$31&gt;=O3536),$U$31,"－"))))))))),"－"))</f>
        <v/>
      </c>
      <c r="C3536" s="105" t="str">
        <f t="shared" ref="C3536:C3599" si="166">IF(B3536="","",IF(B3536&lt;&gt;"－",VLOOKUP(B3536,$U$25:$V$31,2,FALSE),"－"))</f>
        <v/>
      </c>
      <c r="D3536" s="105" t="str">
        <f t="shared" ref="D3536:D3599" si="167">IF($H$9="","",IF($V$38&lt;&gt;"断熱等","－",IF(AND(COUNTIF($V$34,"*樹脂スペーサー*")&gt;0,OR(M3536="空気",F3536="一般",F3536="一般ＰＧ")),"－",IF(AND($V$35&lt;&gt;R3536,$W$35&lt;&gt;R3536),"－",IF(MID($H$9,10,1)="Z",IF(N3536&lt;=0.65,"○","－"),IF($V$36&gt;=O3536,"○","－"))))))</f>
        <v/>
      </c>
      <c r="E3536" s="106" t="s">
        <v>2406</v>
      </c>
      <c r="F3536" s="106" t="s">
        <v>2829</v>
      </c>
      <c r="G3536" s="106" t="s">
        <v>778</v>
      </c>
      <c r="H3536" s="106" t="s">
        <v>779</v>
      </c>
      <c r="I3536" s="106">
        <v>10</v>
      </c>
      <c r="J3536" s="106"/>
      <c r="K3536" s="106"/>
      <c r="L3536" s="106" t="s">
        <v>765</v>
      </c>
      <c r="M3536" s="106" t="s">
        <v>924</v>
      </c>
      <c r="N3536" s="106">
        <v>0.54</v>
      </c>
      <c r="O3536" s="106">
        <v>1.5</v>
      </c>
      <c r="P3536" s="106" t="s">
        <v>714</v>
      </c>
      <c r="Q3536" s="107" t="s">
        <v>4321</v>
      </c>
      <c r="R3536" s="107" t="s">
        <v>311</v>
      </c>
    </row>
    <row r="3537" spans="2:18" ht="20.100000000000001" customHeight="1" x14ac:dyDescent="0.4">
      <c r="B3537" s="105" t="str">
        <f t="shared" si="165"/>
        <v/>
      </c>
      <c r="C3537" s="105" t="str">
        <f t="shared" si="166"/>
        <v/>
      </c>
      <c r="D3537" s="105" t="str">
        <f t="shared" si="167"/>
        <v/>
      </c>
      <c r="E3537" s="106" t="s">
        <v>2406</v>
      </c>
      <c r="F3537" s="106" t="s">
        <v>2829</v>
      </c>
      <c r="G3537" s="106" t="s">
        <v>778</v>
      </c>
      <c r="H3537" s="106" t="s">
        <v>1269</v>
      </c>
      <c r="I3537" s="106">
        <v>10</v>
      </c>
      <c r="J3537" s="106"/>
      <c r="K3537" s="106"/>
      <c r="L3537" s="106" t="s">
        <v>733</v>
      </c>
      <c r="M3537" s="106" t="s">
        <v>924</v>
      </c>
      <c r="N3537" s="106">
        <v>0.54</v>
      </c>
      <c r="O3537" s="106">
        <v>1.5</v>
      </c>
      <c r="P3537" s="106" t="s">
        <v>714</v>
      </c>
      <c r="Q3537" s="107" t="s">
        <v>4322</v>
      </c>
      <c r="R3537" s="107" t="s">
        <v>311</v>
      </c>
    </row>
    <row r="3538" spans="2:18" ht="20.100000000000001" customHeight="1" x14ac:dyDescent="0.4">
      <c r="B3538" s="105" t="str">
        <f t="shared" si="165"/>
        <v/>
      </c>
      <c r="C3538" s="105" t="str">
        <f t="shared" si="166"/>
        <v/>
      </c>
      <c r="D3538" s="105" t="str">
        <f t="shared" si="167"/>
        <v/>
      </c>
      <c r="E3538" s="106" t="s">
        <v>2406</v>
      </c>
      <c r="F3538" s="106" t="s">
        <v>2829</v>
      </c>
      <c r="G3538" s="106" t="s">
        <v>2437</v>
      </c>
      <c r="H3538" s="106" t="s">
        <v>2438</v>
      </c>
      <c r="I3538" s="106">
        <v>10</v>
      </c>
      <c r="J3538" s="106"/>
      <c r="K3538" s="106"/>
      <c r="L3538" s="106" t="s">
        <v>765</v>
      </c>
      <c r="M3538" s="106" t="s">
        <v>924</v>
      </c>
      <c r="N3538" s="106">
        <v>0.52</v>
      </c>
      <c r="O3538" s="106">
        <v>1.5</v>
      </c>
      <c r="P3538" s="106" t="s">
        <v>714</v>
      </c>
      <c r="Q3538" s="107" t="s">
        <v>4323</v>
      </c>
      <c r="R3538" s="107" t="s">
        <v>311</v>
      </c>
    </row>
    <row r="3539" spans="2:18" ht="20.100000000000001" customHeight="1" x14ac:dyDescent="0.4">
      <c r="B3539" s="105" t="str">
        <f t="shared" si="165"/>
        <v/>
      </c>
      <c r="C3539" s="105" t="str">
        <f t="shared" si="166"/>
        <v/>
      </c>
      <c r="D3539" s="105" t="str">
        <f t="shared" si="167"/>
        <v/>
      </c>
      <c r="E3539" s="106" t="s">
        <v>2406</v>
      </c>
      <c r="F3539" s="106" t="s">
        <v>2829</v>
      </c>
      <c r="G3539" s="106" t="s">
        <v>2442</v>
      </c>
      <c r="H3539" s="106" t="s">
        <v>2443</v>
      </c>
      <c r="I3539" s="106">
        <v>10</v>
      </c>
      <c r="J3539" s="106"/>
      <c r="K3539" s="106"/>
      <c r="L3539" s="106" t="s">
        <v>765</v>
      </c>
      <c r="M3539" s="106" t="s">
        <v>924</v>
      </c>
      <c r="N3539" s="106">
        <v>0.52</v>
      </c>
      <c r="O3539" s="106">
        <v>1.5</v>
      </c>
      <c r="P3539" s="106" t="s">
        <v>714</v>
      </c>
      <c r="Q3539" s="107" t="s">
        <v>4324</v>
      </c>
      <c r="R3539" s="107" t="s">
        <v>311</v>
      </c>
    </row>
    <row r="3540" spans="2:18" ht="20.100000000000001" customHeight="1" x14ac:dyDescent="0.4">
      <c r="B3540" s="105" t="str">
        <f t="shared" si="165"/>
        <v/>
      </c>
      <c r="C3540" s="105" t="str">
        <f t="shared" si="166"/>
        <v/>
      </c>
      <c r="D3540" s="105" t="str">
        <f t="shared" si="167"/>
        <v/>
      </c>
      <c r="E3540" s="106" t="s">
        <v>2406</v>
      </c>
      <c r="F3540" s="106" t="s">
        <v>2829</v>
      </c>
      <c r="G3540" s="106" t="s">
        <v>773</v>
      </c>
      <c r="H3540" s="106" t="s">
        <v>765</v>
      </c>
      <c r="I3540" s="106">
        <v>10</v>
      </c>
      <c r="J3540" s="106"/>
      <c r="K3540" s="106"/>
      <c r="L3540" s="106" t="s">
        <v>774</v>
      </c>
      <c r="M3540" s="106" t="s">
        <v>924</v>
      </c>
      <c r="N3540" s="106">
        <v>0.52</v>
      </c>
      <c r="O3540" s="106">
        <v>1.5</v>
      </c>
      <c r="P3540" s="106" t="s">
        <v>714</v>
      </c>
      <c r="Q3540" s="107" t="s">
        <v>4325</v>
      </c>
      <c r="R3540" s="107" t="s">
        <v>311</v>
      </c>
    </row>
    <row r="3541" spans="2:18" ht="20.100000000000001" customHeight="1" x14ac:dyDescent="0.4">
      <c r="B3541" s="105" t="str">
        <f t="shared" si="165"/>
        <v/>
      </c>
      <c r="C3541" s="105" t="str">
        <f t="shared" si="166"/>
        <v/>
      </c>
      <c r="D3541" s="105" t="str">
        <f t="shared" si="167"/>
        <v/>
      </c>
      <c r="E3541" s="106" t="s">
        <v>2406</v>
      </c>
      <c r="F3541" s="106" t="s">
        <v>2829</v>
      </c>
      <c r="G3541" s="106" t="s">
        <v>773</v>
      </c>
      <c r="H3541" s="106" t="s">
        <v>733</v>
      </c>
      <c r="I3541" s="106">
        <v>10</v>
      </c>
      <c r="J3541" s="106"/>
      <c r="K3541" s="106"/>
      <c r="L3541" s="106" t="s">
        <v>1266</v>
      </c>
      <c r="M3541" s="106" t="s">
        <v>924</v>
      </c>
      <c r="N3541" s="106">
        <v>0.53</v>
      </c>
      <c r="O3541" s="106">
        <v>1.5</v>
      </c>
      <c r="P3541" s="106" t="s">
        <v>714</v>
      </c>
      <c r="Q3541" s="107" t="s">
        <v>4326</v>
      </c>
      <c r="R3541" s="107" t="s">
        <v>311</v>
      </c>
    </row>
    <row r="3542" spans="2:18" ht="20.100000000000001" customHeight="1" x14ac:dyDescent="0.4">
      <c r="B3542" s="105" t="str">
        <f t="shared" si="165"/>
        <v/>
      </c>
      <c r="C3542" s="105" t="str">
        <f t="shared" si="166"/>
        <v/>
      </c>
      <c r="D3542" s="105" t="str">
        <f t="shared" si="167"/>
        <v/>
      </c>
      <c r="E3542" s="106" t="s">
        <v>2406</v>
      </c>
      <c r="F3542" s="106" t="s">
        <v>2829</v>
      </c>
      <c r="G3542" s="106" t="s">
        <v>778</v>
      </c>
      <c r="H3542" s="106" t="s">
        <v>765</v>
      </c>
      <c r="I3542" s="106">
        <v>10</v>
      </c>
      <c r="J3542" s="106"/>
      <c r="K3542" s="106"/>
      <c r="L3542" s="106" t="s">
        <v>779</v>
      </c>
      <c r="M3542" s="106" t="s">
        <v>924</v>
      </c>
      <c r="N3542" s="106">
        <v>0.52</v>
      </c>
      <c r="O3542" s="106">
        <v>1.5</v>
      </c>
      <c r="P3542" s="106" t="s">
        <v>714</v>
      </c>
      <c r="Q3542" s="107" t="s">
        <v>4327</v>
      </c>
      <c r="R3542" s="107" t="s">
        <v>311</v>
      </c>
    </row>
    <row r="3543" spans="2:18" ht="20.100000000000001" customHeight="1" x14ac:dyDescent="0.4">
      <c r="B3543" s="105" t="str">
        <f t="shared" si="165"/>
        <v/>
      </c>
      <c r="C3543" s="105" t="str">
        <f t="shared" si="166"/>
        <v/>
      </c>
      <c r="D3543" s="105" t="str">
        <f t="shared" si="167"/>
        <v/>
      </c>
      <c r="E3543" s="106" t="s">
        <v>2406</v>
      </c>
      <c r="F3543" s="106" t="s">
        <v>2829</v>
      </c>
      <c r="G3543" s="106" t="s">
        <v>778</v>
      </c>
      <c r="H3543" s="106" t="s">
        <v>733</v>
      </c>
      <c r="I3543" s="106">
        <v>10</v>
      </c>
      <c r="J3543" s="106"/>
      <c r="K3543" s="106"/>
      <c r="L3543" s="106" t="s">
        <v>1269</v>
      </c>
      <c r="M3543" s="106" t="s">
        <v>924</v>
      </c>
      <c r="N3543" s="106">
        <v>0.53</v>
      </c>
      <c r="O3543" s="106">
        <v>1.5</v>
      </c>
      <c r="P3543" s="106" t="s">
        <v>714</v>
      </c>
      <c r="Q3543" s="107" t="s">
        <v>4328</v>
      </c>
      <c r="R3543" s="107" t="s">
        <v>311</v>
      </c>
    </row>
    <row r="3544" spans="2:18" ht="20.100000000000001" customHeight="1" x14ac:dyDescent="0.4">
      <c r="B3544" s="105" t="str">
        <f t="shared" si="165"/>
        <v/>
      </c>
      <c r="C3544" s="105" t="str">
        <f t="shared" si="166"/>
        <v/>
      </c>
      <c r="D3544" s="105" t="str">
        <f t="shared" si="167"/>
        <v/>
      </c>
      <c r="E3544" s="106" t="s">
        <v>2406</v>
      </c>
      <c r="F3544" s="106" t="s">
        <v>2829</v>
      </c>
      <c r="G3544" s="106" t="s">
        <v>2437</v>
      </c>
      <c r="H3544" s="106" t="s">
        <v>765</v>
      </c>
      <c r="I3544" s="106">
        <v>10</v>
      </c>
      <c r="J3544" s="106"/>
      <c r="K3544" s="106"/>
      <c r="L3544" s="106" t="s">
        <v>2438</v>
      </c>
      <c r="M3544" s="106" t="s">
        <v>924</v>
      </c>
      <c r="N3544" s="106">
        <v>0.52</v>
      </c>
      <c r="O3544" s="106">
        <v>1.5</v>
      </c>
      <c r="P3544" s="106" t="s">
        <v>714</v>
      </c>
      <c r="Q3544" s="107" t="s">
        <v>4329</v>
      </c>
      <c r="R3544" s="107" t="s">
        <v>311</v>
      </c>
    </row>
    <row r="3545" spans="2:18" ht="20.100000000000001" customHeight="1" x14ac:dyDescent="0.4">
      <c r="B3545" s="105" t="str">
        <f t="shared" si="165"/>
        <v/>
      </c>
      <c r="C3545" s="105" t="str">
        <f t="shared" si="166"/>
        <v/>
      </c>
      <c r="D3545" s="105" t="str">
        <f t="shared" si="167"/>
        <v/>
      </c>
      <c r="E3545" s="106" t="s">
        <v>2406</v>
      </c>
      <c r="F3545" s="106" t="s">
        <v>2829</v>
      </c>
      <c r="G3545" s="106" t="s">
        <v>2442</v>
      </c>
      <c r="H3545" s="106" t="s">
        <v>765</v>
      </c>
      <c r="I3545" s="106">
        <v>10</v>
      </c>
      <c r="J3545" s="106"/>
      <c r="K3545" s="106"/>
      <c r="L3545" s="106" t="s">
        <v>2443</v>
      </c>
      <c r="M3545" s="106" t="s">
        <v>924</v>
      </c>
      <c r="N3545" s="106">
        <v>0.52</v>
      </c>
      <c r="O3545" s="106">
        <v>1.5</v>
      </c>
      <c r="P3545" s="106" t="s">
        <v>714</v>
      </c>
      <c r="Q3545" s="107" t="s">
        <v>4330</v>
      </c>
      <c r="R3545" s="107" t="s">
        <v>311</v>
      </c>
    </row>
    <row r="3546" spans="2:18" ht="20.100000000000001" customHeight="1" x14ac:dyDescent="0.4">
      <c r="B3546" s="105" t="str">
        <f t="shared" si="165"/>
        <v/>
      </c>
      <c r="C3546" s="105" t="str">
        <f t="shared" si="166"/>
        <v/>
      </c>
      <c r="D3546" s="105" t="str">
        <f t="shared" si="167"/>
        <v/>
      </c>
      <c r="E3546" s="106" t="s">
        <v>2406</v>
      </c>
      <c r="F3546" s="106" t="s">
        <v>2407</v>
      </c>
      <c r="G3546" s="106" t="s">
        <v>773</v>
      </c>
      <c r="H3546" s="106" t="s">
        <v>1266</v>
      </c>
      <c r="I3546" s="106">
        <v>9</v>
      </c>
      <c r="J3546" s="106"/>
      <c r="K3546" s="106"/>
      <c r="L3546" s="106" t="s">
        <v>717</v>
      </c>
      <c r="M3546" s="106" t="s">
        <v>924</v>
      </c>
      <c r="N3546" s="106">
        <v>0.43</v>
      </c>
      <c r="O3546" s="106">
        <v>1.5</v>
      </c>
      <c r="P3546" s="106" t="s">
        <v>714</v>
      </c>
      <c r="Q3546" s="107" t="s">
        <v>4331</v>
      </c>
      <c r="R3546" s="107" t="s">
        <v>311</v>
      </c>
    </row>
    <row r="3547" spans="2:18" ht="20.100000000000001" customHeight="1" x14ac:dyDescent="0.4">
      <c r="B3547" s="105" t="str">
        <f t="shared" si="165"/>
        <v/>
      </c>
      <c r="C3547" s="105" t="str">
        <f t="shared" si="166"/>
        <v/>
      </c>
      <c r="D3547" s="105" t="str">
        <f t="shared" si="167"/>
        <v/>
      </c>
      <c r="E3547" s="106" t="s">
        <v>2406</v>
      </c>
      <c r="F3547" s="106" t="s">
        <v>2407</v>
      </c>
      <c r="G3547" s="106" t="s">
        <v>778</v>
      </c>
      <c r="H3547" s="106" t="s">
        <v>1269</v>
      </c>
      <c r="I3547" s="106">
        <v>9</v>
      </c>
      <c r="J3547" s="106"/>
      <c r="K3547" s="106"/>
      <c r="L3547" s="106" t="s">
        <v>717</v>
      </c>
      <c r="M3547" s="106" t="s">
        <v>924</v>
      </c>
      <c r="N3547" s="106">
        <v>0.43</v>
      </c>
      <c r="O3547" s="106">
        <v>1.5</v>
      </c>
      <c r="P3547" s="106" t="s">
        <v>714</v>
      </c>
      <c r="Q3547" s="107" t="s">
        <v>4332</v>
      </c>
      <c r="R3547" s="107" t="s">
        <v>311</v>
      </c>
    </row>
    <row r="3548" spans="2:18" ht="20.100000000000001" customHeight="1" x14ac:dyDescent="0.4">
      <c r="B3548" s="105" t="str">
        <f t="shared" si="165"/>
        <v/>
      </c>
      <c r="C3548" s="105" t="str">
        <f t="shared" si="166"/>
        <v/>
      </c>
      <c r="D3548" s="105" t="str">
        <f t="shared" si="167"/>
        <v/>
      </c>
      <c r="E3548" s="106" t="s">
        <v>2406</v>
      </c>
      <c r="F3548" s="106" t="s">
        <v>2447</v>
      </c>
      <c r="G3548" s="106" t="s">
        <v>773</v>
      </c>
      <c r="H3548" s="106" t="s">
        <v>717</v>
      </c>
      <c r="I3548" s="106">
        <v>9</v>
      </c>
      <c r="J3548" s="106"/>
      <c r="K3548" s="106"/>
      <c r="L3548" s="106" t="s">
        <v>1266</v>
      </c>
      <c r="M3548" s="106" t="s">
        <v>924</v>
      </c>
      <c r="N3548" s="106">
        <v>0.38</v>
      </c>
      <c r="O3548" s="106">
        <v>1.5</v>
      </c>
      <c r="P3548" s="106" t="s">
        <v>714</v>
      </c>
      <c r="Q3548" s="107" t="s">
        <v>4333</v>
      </c>
      <c r="R3548" s="107" t="s">
        <v>311</v>
      </c>
    </row>
    <row r="3549" spans="2:18" ht="20.100000000000001" customHeight="1" x14ac:dyDescent="0.4">
      <c r="B3549" s="105" t="str">
        <f t="shared" si="165"/>
        <v/>
      </c>
      <c r="C3549" s="105" t="str">
        <f t="shared" si="166"/>
        <v/>
      </c>
      <c r="D3549" s="105" t="str">
        <f t="shared" si="167"/>
        <v/>
      </c>
      <c r="E3549" s="106" t="s">
        <v>2406</v>
      </c>
      <c r="F3549" s="106" t="s">
        <v>2447</v>
      </c>
      <c r="G3549" s="106" t="s">
        <v>778</v>
      </c>
      <c r="H3549" s="106" t="s">
        <v>717</v>
      </c>
      <c r="I3549" s="106">
        <v>9</v>
      </c>
      <c r="J3549" s="106"/>
      <c r="K3549" s="106"/>
      <c r="L3549" s="106" t="s">
        <v>1269</v>
      </c>
      <c r="M3549" s="106" t="s">
        <v>924</v>
      </c>
      <c r="N3549" s="106">
        <v>0.38</v>
      </c>
      <c r="O3549" s="106">
        <v>1.5</v>
      </c>
      <c r="P3549" s="106" t="s">
        <v>714</v>
      </c>
      <c r="Q3549" s="107" t="s">
        <v>4334</v>
      </c>
      <c r="R3549" s="107" t="s">
        <v>311</v>
      </c>
    </row>
    <row r="3550" spans="2:18" ht="20.100000000000001" customHeight="1" x14ac:dyDescent="0.4">
      <c r="B3550" s="105" t="str">
        <f t="shared" si="165"/>
        <v/>
      </c>
      <c r="C3550" s="105" t="str">
        <f t="shared" si="166"/>
        <v/>
      </c>
      <c r="D3550" s="105" t="str">
        <f t="shared" si="167"/>
        <v/>
      </c>
      <c r="E3550" s="106" t="s">
        <v>2406</v>
      </c>
      <c r="F3550" s="106" t="s">
        <v>2906</v>
      </c>
      <c r="G3550" s="106" t="s">
        <v>773</v>
      </c>
      <c r="H3550" s="106" t="s">
        <v>1266</v>
      </c>
      <c r="I3550" s="106">
        <v>10</v>
      </c>
      <c r="J3550" s="106"/>
      <c r="K3550" s="106"/>
      <c r="L3550" s="106" t="s">
        <v>802</v>
      </c>
      <c r="M3550" s="106" t="s">
        <v>924</v>
      </c>
      <c r="N3550" s="106">
        <v>0.4</v>
      </c>
      <c r="O3550" s="106">
        <v>1.5</v>
      </c>
      <c r="P3550" s="106" t="s">
        <v>714</v>
      </c>
      <c r="Q3550" s="107" t="s">
        <v>4335</v>
      </c>
      <c r="R3550" s="107" t="s">
        <v>311</v>
      </c>
    </row>
    <row r="3551" spans="2:18" ht="20.100000000000001" customHeight="1" x14ac:dyDescent="0.4">
      <c r="B3551" s="105" t="str">
        <f t="shared" si="165"/>
        <v/>
      </c>
      <c r="C3551" s="105" t="str">
        <f t="shared" si="166"/>
        <v/>
      </c>
      <c r="D3551" s="105" t="str">
        <f t="shared" si="167"/>
        <v/>
      </c>
      <c r="E3551" s="106" t="s">
        <v>2406</v>
      </c>
      <c r="F3551" s="106" t="s">
        <v>2906</v>
      </c>
      <c r="G3551" s="106" t="s">
        <v>778</v>
      </c>
      <c r="H3551" s="106" t="s">
        <v>1269</v>
      </c>
      <c r="I3551" s="106">
        <v>10</v>
      </c>
      <c r="J3551" s="106"/>
      <c r="K3551" s="106"/>
      <c r="L3551" s="106" t="s">
        <v>802</v>
      </c>
      <c r="M3551" s="106" t="s">
        <v>924</v>
      </c>
      <c r="N3551" s="106">
        <v>0.4</v>
      </c>
      <c r="O3551" s="106">
        <v>1.5</v>
      </c>
      <c r="P3551" s="106" t="s">
        <v>714</v>
      </c>
      <c r="Q3551" s="107" t="s">
        <v>4336</v>
      </c>
      <c r="R3551" s="107" t="s">
        <v>311</v>
      </c>
    </row>
    <row r="3552" spans="2:18" ht="20.100000000000001" customHeight="1" x14ac:dyDescent="0.4">
      <c r="B3552" s="105" t="str">
        <f t="shared" si="165"/>
        <v/>
      </c>
      <c r="C3552" s="105" t="str">
        <f t="shared" si="166"/>
        <v/>
      </c>
      <c r="D3552" s="105" t="str">
        <f t="shared" si="167"/>
        <v/>
      </c>
      <c r="E3552" s="106" t="s">
        <v>2406</v>
      </c>
      <c r="F3552" s="106" t="s">
        <v>2906</v>
      </c>
      <c r="G3552" s="106" t="s">
        <v>773</v>
      </c>
      <c r="H3552" s="106" t="s">
        <v>802</v>
      </c>
      <c r="I3552" s="106">
        <v>10</v>
      </c>
      <c r="J3552" s="106"/>
      <c r="K3552" s="106"/>
      <c r="L3552" s="106" t="s">
        <v>1266</v>
      </c>
      <c r="M3552" s="106" t="s">
        <v>924</v>
      </c>
      <c r="N3552" s="106">
        <v>0.36</v>
      </c>
      <c r="O3552" s="106">
        <v>1.5</v>
      </c>
      <c r="P3552" s="106" t="s">
        <v>714</v>
      </c>
      <c r="Q3552" s="107" t="s">
        <v>4337</v>
      </c>
      <c r="R3552" s="107" t="s">
        <v>311</v>
      </c>
    </row>
    <row r="3553" spans="2:18" ht="20.100000000000001" customHeight="1" x14ac:dyDescent="0.4">
      <c r="B3553" s="105" t="str">
        <f t="shared" si="165"/>
        <v/>
      </c>
      <c r="C3553" s="105" t="str">
        <f t="shared" si="166"/>
        <v/>
      </c>
      <c r="D3553" s="105" t="str">
        <f t="shared" si="167"/>
        <v/>
      </c>
      <c r="E3553" s="106" t="s">
        <v>2406</v>
      </c>
      <c r="F3553" s="106" t="s">
        <v>2906</v>
      </c>
      <c r="G3553" s="106" t="s">
        <v>778</v>
      </c>
      <c r="H3553" s="106" t="s">
        <v>802</v>
      </c>
      <c r="I3553" s="106">
        <v>10</v>
      </c>
      <c r="J3553" s="106"/>
      <c r="K3553" s="106"/>
      <c r="L3553" s="106" t="s">
        <v>1269</v>
      </c>
      <c r="M3553" s="106" t="s">
        <v>924</v>
      </c>
      <c r="N3553" s="106">
        <v>0.36</v>
      </c>
      <c r="O3553" s="106">
        <v>1.5</v>
      </c>
      <c r="P3553" s="106" t="s">
        <v>714</v>
      </c>
      <c r="Q3553" s="107" t="s">
        <v>4338</v>
      </c>
      <c r="R3553" s="107" t="s">
        <v>311</v>
      </c>
    </row>
    <row r="3554" spans="2:18" ht="20.100000000000001" customHeight="1" x14ac:dyDescent="0.4">
      <c r="B3554" s="105" t="str">
        <f t="shared" si="165"/>
        <v/>
      </c>
      <c r="C3554" s="105" t="str">
        <f t="shared" si="166"/>
        <v/>
      </c>
      <c r="D3554" s="105" t="str">
        <f t="shared" si="167"/>
        <v/>
      </c>
      <c r="E3554" s="106" t="s">
        <v>2406</v>
      </c>
      <c r="F3554" s="106" t="s">
        <v>2829</v>
      </c>
      <c r="G3554" s="106" t="s">
        <v>2747</v>
      </c>
      <c r="H3554" s="106" t="s">
        <v>2748</v>
      </c>
      <c r="I3554" s="106">
        <v>14</v>
      </c>
      <c r="J3554" s="106"/>
      <c r="K3554" s="106"/>
      <c r="L3554" s="106" t="s">
        <v>729</v>
      </c>
      <c r="M3554" s="106" t="s">
        <v>3522</v>
      </c>
      <c r="N3554" s="106">
        <v>0.56999999999999995</v>
      </c>
      <c r="O3554" s="106">
        <v>1.5</v>
      </c>
      <c r="P3554" s="106" t="s">
        <v>2499</v>
      </c>
      <c r="Q3554" s="107" t="s">
        <v>4339</v>
      </c>
      <c r="R3554" s="107" t="s">
        <v>131</v>
      </c>
    </row>
    <row r="3555" spans="2:18" ht="20.100000000000001" customHeight="1" x14ac:dyDescent="0.4">
      <c r="B3555" s="105" t="str">
        <f t="shared" si="165"/>
        <v/>
      </c>
      <c r="C3555" s="105" t="str">
        <f t="shared" si="166"/>
        <v/>
      </c>
      <c r="D3555" s="105" t="str">
        <f t="shared" si="167"/>
        <v/>
      </c>
      <c r="E3555" s="106" t="s">
        <v>2406</v>
      </c>
      <c r="F3555" s="106" t="s">
        <v>2407</v>
      </c>
      <c r="G3555" s="106" t="s">
        <v>2747</v>
      </c>
      <c r="H3555" s="106" t="s">
        <v>2748</v>
      </c>
      <c r="I3555" s="106">
        <v>14</v>
      </c>
      <c r="J3555" s="106"/>
      <c r="K3555" s="106"/>
      <c r="L3555" s="106" t="s">
        <v>706</v>
      </c>
      <c r="M3555" s="106" t="s">
        <v>3522</v>
      </c>
      <c r="N3555" s="106">
        <v>0.45</v>
      </c>
      <c r="O3555" s="106">
        <v>1.5</v>
      </c>
      <c r="P3555" s="106" t="s">
        <v>2499</v>
      </c>
      <c r="Q3555" s="107" t="s">
        <v>4340</v>
      </c>
      <c r="R3555" s="107" t="s">
        <v>131</v>
      </c>
    </row>
    <row r="3556" spans="2:18" ht="20.100000000000001" customHeight="1" x14ac:dyDescent="0.4">
      <c r="B3556" s="105" t="str">
        <f t="shared" si="165"/>
        <v/>
      </c>
      <c r="C3556" s="105" t="str">
        <f t="shared" si="166"/>
        <v/>
      </c>
      <c r="D3556" s="105" t="str">
        <f t="shared" si="167"/>
        <v/>
      </c>
      <c r="E3556" s="106" t="s">
        <v>2406</v>
      </c>
      <c r="F3556" s="106" t="s">
        <v>2407</v>
      </c>
      <c r="G3556" s="106" t="s">
        <v>2747</v>
      </c>
      <c r="H3556" s="106" t="s">
        <v>2748</v>
      </c>
      <c r="I3556" s="106">
        <v>13</v>
      </c>
      <c r="J3556" s="106"/>
      <c r="K3556" s="106"/>
      <c r="L3556" s="106" t="s">
        <v>698</v>
      </c>
      <c r="M3556" s="106" t="s">
        <v>3522</v>
      </c>
      <c r="N3556" s="106">
        <v>0.45</v>
      </c>
      <c r="O3556" s="106">
        <v>1.5</v>
      </c>
      <c r="P3556" s="106" t="s">
        <v>2499</v>
      </c>
      <c r="Q3556" s="107" t="s">
        <v>4341</v>
      </c>
      <c r="R3556" s="107" t="s">
        <v>131</v>
      </c>
    </row>
    <row r="3557" spans="2:18" ht="20.100000000000001" customHeight="1" x14ac:dyDescent="0.4">
      <c r="B3557" s="105" t="str">
        <f t="shared" si="165"/>
        <v/>
      </c>
      <c r="C3557" s="105" t="str">
        <f t="shared" si="166"/>
        <v/>
      </c>
      <c r="D3557" s="105" t="str">
        <f t="shared" si="167"/>
        <v/>
      </c>
      <c r="E3557" s="106" t="s">
        <v>2406</v>
      </c>
      <c r="F3557" s="106" t="s">
        <v>2829</v>
      </c>
      <c r="G3557" s="106" t="s">
        <v>697</v>
      </c>
      <c r="H3557" s="106" t="s">
        <v>2438</v>
      </c>
      <c r="I3557" s="106">
        <v>10</v>
      </c>
      <c r="J3557" s="106"/>
      <c r="K3557" s="106"/>
      <c r="L3557" s="106" t="s">
        <v>765</v>
      </c>
      <c r="M3557" s="106" t="s">
        <v>924</v>
      </c>
      <c r="N3557" s="106">
        <v>0.52</v>
      </c>
      <c r="O3557" s="106">
        <v>1.5</v>
      </c>
      <c r="P3557" s="106" t="s">
        <v>2499</v>
      </c>
      <c r="Q3557" s="107" t="s">
        <v>4342</v>
      </c>
      <c r="R3557" s="107" t="s">
        <v>131</v>
      </c>
    </row>
    <row r="3558" spans="2:18" ht="20.100000000000001" customHeight="1" x14ac:dyDescent="0.4">
      <c r="B3558" s="105" t="str">
        <f t="shared" si="165"/>
        <v/>
      </c>
      <c r="C3558" s="105" t="str">
        <f t="shared" si="166"/>
        <v/>
      </c>
      <c r="D3558" s="105" t="str">
        <f t="shared" si="167"/>
        <v/>
      </c>
      <c r="E3558" s="106" t="s">
        <v>2406</v>
      </c>
      <c r="F3558" s="106" t="s">
        <v>2829</v>
      </c>
      <c r="G3558" s="106" t="s">
        <v>710</v>
      </c>
      <c r="H3558" s="106" t="s">
        <v>2443</v>
      </c>
      <c r="I3558" s="106">
        <v>10</v>
      </c>
      <c r="J3558" s="106"/>
      <c r="K3558" s="106"/>
      <c r="L3558" s="106" t="s">
        <v>765</v>
      </c>
      <c r="M3558" s="106" t="s">
        <v>924</v>
      </c>
      <c r="N3558" s="106">
        <v>0.52</v>
      </c>
      <c r="O3558" s="106">
        <v>1.5</v>
      </c>
      <c r="P3558" s="106" t="s">
        <v>2499</v>
      </c>
      <c r="Q3558" s="107" t="s">
        <v>4343</v>
      </c>
      <c r="R3558" s="107" t="s">
        <v>131</v>
      </c>
    </row>
    <row r="3559" spans="2:18" ht="20.100000000000001" customHeight="1" x14ac:dyDescent="0.4">
      <c r="B3559" s="105" t="str">
        <f t="shared" si="165"/>
        <v/>
      </c>
      <c r="C3559" s="105" t="str">
        <f t="shared" si="166"/>
        <v/>
      </c>
      <c r="D3559" s="105" t="str">
        <f t="shared" si="167"/>
        <v/>
      </c>
      <c r="E3559" s="106" t="s">
        <v>2406</v>
      </c>
      <c r="F3559" s="106" t="s">
        <v>2829</v>
      </c>
      <c r="G3559" s="106" t="s">
        <v>2747</v>
      </c>
      <c r="H3559" s="106" t="s">
        <v>3493</v>
      </c>
      <c r="I3559" s="106">
        <v>10</v>
      </c>
      <c r="J3559" s="106"/>
      <c r="K3559" s="106"/>
      <c r="L3559" s="106" t="s">
        <v>765</v>
      </c>
      <c r="M3559" s="106" t="s">
        <v>924</v>
      </c>
      <c r="N3559" s="106">
        <v>0.56999999999999995</v>
      </c>
      <c r="O3559" s="106">
        <v>1.5</v>
      </c>
      <c r="P3559" s="106" t="s">
        <v>2499</v>
      </c>
      <c r="Q3559" s="107" t="s">
        <v>4344</v>
      </c>
      <c r="R3559" s="107" t="s">
        <v>131</v>
      </c>
    </row>
    <row r="3560" spans="2:18" ht="20.100000000000001" customHeight="1" x14ac:dyDescent="0.4">
      <c r="B3560" s="105" t="str">
        <f t="shared" si="165"/>
        <v/>
      </c>
      <c r="C3560" s="105" t="str">
        <f t="shared" si="166"/>
        <v/>
      </c>
      <c r="D3560" s="105" t="str">
        <f t="shared" si="167"/>
        <v/>
      </c>
      <c r="E3560" s="106" t="s">
        <v>2406</v>
      </c>
      <c r="F3560" s="106" t="s">
        <v>2829</v>
      </c>
      <c r="G3560" s="106" t="s">
        <v>697</v>
      </c>
      <c r="H3560" s="106" t="s">
        <v>2438</v>
      </c>
      <c r="I3560" s="106">
        <v>14</v>
      </c>
      <c r="J3560" s="106"/>
      <c r="K3560" s="106"/>
      <c r="L3560" s="106" t="s">
        <v>765</v>
      </c>
      <c r="M3560" s="106" t="s">
        <v>3522</v>
      </c>
      <c r="N3560" s="106">
        <v>0.52</v>
      </c>
      <c r="O3560" s="106">
        <v>1.5</v>
      </c>
      <c r="P3560" s="106" t="s">
        <v>2511</v>
      </c>
      <c r="Q3560" s="107" t="s">
        <v>4345</v>
      </c>
      <c r="R3560" s="107" t="s">
        <v>127</v>
      </c>
    </row>
    <row r="3561" spans="2:18" ht="20.100000000000001" customHeight="1" x14ac:dyDescent="0.4">
      <c r="B3561" s="105" t="str">
        <f t="shared" si="165"/>
        <v/>
      </c>
      <c r="C3561" s="105" t="str">
        <f t="shared" si="166"/>
        <v/>
      </c>
      <c r="D3561" s="105" t="str">
        <f t="shared" si="167"/>
        <v/>
      </c>
      <c r="E3561" s="106" t="s">
        <v>2406</v>
      </c>
      <c r="F3561" s="106" t="s">
        <v>2829</v>
      </c>
      <c r="G3561" s="106" t="s">
        <v>710</v>
      </c>
      <c r="H3561" s="106" t="s">
        <v>2443</v>
      </c>
      <c r="I3561" s="106">
        <v>14</v>
      </c>
      <c r="J3561" s="106"/>
      <c r="K3561" s="106"/>
      <c r="L3561" s="106" t="s">
        <v>765</v>
      </c>
      <c r="M3561" s="106" t="s">
        <v>3522</v>
      </c>
      <c r="N3561" s="106">
        <v>0.52</v>
      </c>
      <c r="O3561" s="106">
        <v>1.5</v>
      </c>
      <c r="P3561" s="106" t="s">
        <v>2511</v>
      </c>
      <c r="Q3561" s="107" t="s">
        <v>4346</v>
      </c>
      <c r="R3561" s="107" t="s">
        <v>127</v>
      </c>
    </row>
    <row r="3562" spans="2:18" ht="20.100000000000001" customHeight="1" x14ac:dyDescent="0.4">
      <c r="B3562" s="105" t="str">
        <f t="shared" si="165"/>
        <v/>
      </c>
      <c r="C3562" s="105" t="str">
        <f t="shared" si="166"/>
        <v/>
      </c>
      <c r="D3562" s="105" t="str">
        <f t="shared" si="167"/>
        <v/>
      </c>
      <c r="E3562" s="106" t="s">
        <v>2406</v>
      </c>
      <c r="F3562" s="106" t="s">
        <v>2829</v>
      </c>
      <c r="G3562" s="106" t="s">
        <v>697</v>
      </c>
      <c r="H3562" s="106" t="s">
        <v>2438</v>
      </c>
      <c r="I3562" s="106">
        <v>10</v>
      </c>
      <c r="J3562" s="106"/>
      <c r="K3562" s="106"/>
      <c r="L3562" s="106" t="s">
        <v>765</v>
      </c>
      <c r="M3562" s="106" t="s">
        <v>924</v>
      </c>
      <c r="N3562" s="106">
        <v>0.52</v>
      </c>
      <c r="O3562" s="106">
        <v>1.5</v>
      </c>
      <c r="P3562" s="106" t="s">
        <v>714</v>
      </c>
      <c r="Q3562" s="107" t="s">
        <v>4347</v>
      </c>
      <c r="R3562" s="107" t="s">
        <v>29</v>
      </c>
    </row>
    <row r="3563" spans="2:18" ht="20.100000000000001" customHeight="1" x14ac:dyDescent="0.4">
      <c r="B3563" s="105" t="str">
        <f t="shared" si="165"/>
        <v/>
      </c>
      <c r="C3563" s="105" t="str">
        <f t="shared" si="166"/>
        <v/>
      </c>
      <c r="D3563" s="105" t="str">
        <f t="shared" si="167"/>
        <v/>
      </c>
      <c r="E3563" s="106" t="s">
        <v>2406</v>
      </c>
      <c r="F3563" s="106" t="s">
        <v>2829</v>
      </c>
      <c r="G3563" s="106" t="s">
        <v>710</v>
      </c>
      <c r="H3563" s="106" t="s">
        <v>2443</v>
      </c>
      <c r="I3563" s="106">
        <v>10</v>
      </c>
      <c r="J3563" s="106"/>
      <c r="K3563" s="106"/>
      <c r="L3563" s="106" t="s">
        <v>765</v>
      </c>
      <c r="M3563" s="106" t="s">
        <v>924</v>
      </c>
      <c r="N3563" s="106">
        <v>0.52</v>
      </c>
      <c r="O3563" s="106">
        <v>1.5</v>
      </c>
      <c r="P3563" s="106" t="s">
        <v>714</v>
      </c>
      <c r="Q3563" s="107" t="s">
        <v>4348</v>
      </c>
      <c r="R3563" s="107" t="s">
        <v>29</v>
      </c>
    </row>
    <row r="3564" spans="2:18" ht="20.100000000000001" customHeight="1" x14ac:dyDescent="0.4">
      <c r="B3564" s="105" t="str">
        <f t="shared" si="165"/>
        <v/>
      </c>
      <c r="C3564" s="105" t="str">
        <f t="shared" si="166"/>
        <v/>
      </c>
      <c r="D3564" s="105" t="str">
        <f t="shared" si="167"/>
        <v/>
      </c>
      <c r="E3564" s="106" t="s">
        <v>2406</v>
      </c>
      <c r="F3564" s="106" t="s">
        <v>2829</v>
      </c>
      <c r="G3564" s="106" t="s">
        <v>2747</v>
      </c>
      <c r="H3564" s="106" t="s">
        <v>2748</v>
      </c>
      <c r="I3564" s="106">
        <v>14</v>
      </c>
      <c r="J3564" s="106"/>
      <c r="K3564" s="106"/>
      <c r="L3564" s="106" t="s">
        <v>729</v>
      </c>
      <c r="M3564" s="106" t="s">
        <v>3522</v>
      </c>
      <c r="N3564" s="106">
        <v>0.56999999999999995</v>
      </c>
      <c r="O3564" s="106">
        <v>1.5</v>
      </c>
      <c r="P3564" s="106" t="s">
        <v>2499</v>
      </c>
      <c r="Q3564" s="107" t="s">
        <v>4349</v>
      </c>
      <c r="R3564" s="107" t="s">
        <v>142</v>
      </c>
    </row>
    <row r="3565" spans="2:18" ht="20.100000000000001" customHeight="1" x14ac:dyDescent="0.4">
      <c r="B3565" s="105" t="str">
        <f t="shared" si="165"/>
        <v/>
      </c>
      <c r="C3565" s="105" t="str">
        <f t="shared" si="166"/>
        <v/>
      </c>
      <c r="D3565" s="105" t="str">
        <f t="shared" si="167"/>
        <v/>
      </c>
      <c r="E3565" s="106" t="s">
        <v>2406</v>
      </c>
      <c r="F3565" s="106" t="s">
        <v>2407</v>
      </c>
      <c r="G3565" s="106" t="s">
        <v>2747</v>
      </c>
      <c r="H3565" s="106" t="s">
        <v>2748</v>
      </c>
      <c r="I3565" s="106">
        <v>14</v>
      </c>
      <c r="J3565" s="106"/>
      <c r="K3565" s="106"/>
      <c r="L3565" s="106" t="s">
        <v>706</v>
      </c>
      <c r="M3565" s="106" t="s">
        <v>3522</v>
      </c>
      <c r="N3565" s="106">
        <v>0.45</v>
      </c>
      <c r="O3565" s="106">
        <v>1.5</v>
      </c>
      <c r="P3565" s="106" t="s">
        <v>2499</v>
      </c>
      <c r="Q3565" s="107" t="s">
        <v>4350</v>
      </c>
      <c r="R3565" s="107" t="s">
        <v>142</v>
      </c>
    </row>
    <row r="3566" spans="2:18" ht="20.100000000000001" customHeight="1" x14ac:dyDescent="0.4">
      <c r="B3566" s="105" t="str">
        <f t="shared" si="165"/>
        <v/>
      </c>
      <c r="C3566" s="105" t="str">
        <f t="shared" si="166"/>
        <v/>
      </c>
      <c r="D3566" s="105" t="str">
        <f t="shared" si="167"/>
        <v/>
      </c>
      <c r="E3566" s="106" t="s">
        <v>2406</v>
      </c>
      <c r="F3566" s="106" t="s">
        <v>2407</v>
      </c>
      <c r="G3566" s="106" t="s">
        <v>2747</v>
      </c>
      <c r="H3566" s="106" t="s">
        <v>2748</v>
      </c>
      <c r="I3566" s="106">
        <v>13</v>
      </c>
      <c r="J3566" s="106"/>
      <c r="K3566" s="106"/>
      <c r="L3566" s="106" t="s">
        <v>698</v>
      </c>
      <c r="M3566" s="106" t="s">
        <v>3522</v>
      </c>
      <c r="N3566" s="106">
        <v>0.45</v>
      </c>
      <c r="O3566" s="106">
        <v>1.5</v>
      </c>
      <c r="P3566" s="106" t="s">
        <v>2499</v>
      </c>
      <c r="Q3566" s="107" t="s">
        <v>4351</v>
      </c>
      <c r="R3566" s="107" t="s">
        <v>142</v>
      </c>
    </row>
    <row r="3567" spans="2:18" ht="20.100000000000001" customHeight="1" x14ac:dyDescent="0.4">
      <c r="B3567" s="105" t="str">
        <f t="shared" si="165"/>
        <v/>
      </c>
      <c r="C3567" s="105" t="str">
        <f t="shared" si="166"/>
        <v/>
      </c>
      <c r="D3567" s="105" t="str">
        <f t="shared" si="167"/>
        <v/>
      </c>
      <c r="E3567" s="106" t="s">
        <v>2406</v>
      </c>
      <c r="F3567" s="106" t="s">
        <v>2829</v>
      </c>
      <c r="G3567" s="106" t="s">
        <v>2747</v>
      </c>
      <c r="H3567" s="106" t="s">
        <v>3493</v>
      </c>
      <c r="I3567" s="106">
        <v>10</v>
      </c>
      <c r="J3567" s="106"/>
      <c r="K3567" s="106"/>
      <c r="L3567" s="106" t="s">
        <v>765</v>
      </c>
      <c r="M3567" s="106" t="s">
        <v>924</v>
      </c>
      <c r="N3567" s="106">
        <v>0.56999999999999995</v>
      </c>
      <c r="O3567" s="106">
        <v>1.5</v>
      </c>
      <c r="P3567" s="106" t="s">
        <v>2499</v>
      </c>
      <c r="Q3567" s="107" t="s">
        <v>4352</v>
      </c>
      <c r="R3567" s="107" t="s">
        <v>142</v>
      </c>
    </row>
    <row r="3568" spans="2:18" ht="20.100000000000001" customHeight="1" x14ac:dyDescent="0.4">
      <c r="B3568" s="105" t="str">
        <f t="shared" si="165"/>
        <v/>
      </c>
      <c r="C3568" s="105" t="str">
        <f t="shared" si="166"/>
        <v/>
      </c>
      <c r="D3568" s="105" t="str">
        <f t="shared" si="167"/>
        <v/>
      </c>
      <c r="E3568" s="106" t="s">
        <v>2406</v>
      </c>
      <c r="F3568" s="106" t="s">
        <v>2829</v>
      </c>
      <c r="G3568" s="106" t="s">
        <v>697</v>
      </c>
      <c r="H3568" s="106" t="s">
        <v>2438</v>
      </c>
      <c r="I3568" s="106">
        <v>10</v>
      </c>
      <c r="J3568" s="106"/>
      <c r="K3568" s="106"/>
      <c r="L3568" s="106" t="s">
        <v>765</v>
      </c>
      <c r="M3568" s="106" t="s">
        <v>924</v>
      </c>
      <c r="N3568" s="106">
        <v>0.52</v>
      </c>
      <c r="O3568" s="106">
        <v>1.5</v>
      </c>
      <c r="P3568" s="106" t="s">
        <v>2499</v>
      </c>
      <c r="Q3568" s="107" t="s">
        <v>4353</v>
      </c>
      <c r="R3568" s="107" t="s">
        <v>133</v>
      </c>
    </row>
    <row r="3569" spans="2:18" ht="20.100000000000001" customHeight="1" x14ac:dyDescent="0.4">
      <c r="B3569" s="105" t="str">
        <f t="shared" si="165"/>
        <v/>
      </c>
      <c r="C3569" s="105" t="str">
        <f t="shared" si="166"/>
        <v/>
      </c>
      <c r="D3569" s="105" t="str">
        <f t="shared" si="167"/>
        <v/>
      </c>
      <c r="E3569" s="106" t="s">
        <v>2406</v>
      </c>
      <c r="F3569" s="106" t="s">
        <v>2829</v>
      </c>
      <c r="G3569" s="106" t="s">
        <v>710</v>
      </c>
      <c r="H3569" s="106" t="s">
        <v>2443</v>
      </c>
      <c r="I3569" s="106">
        <v>10</v>
      </c>
      <c r="J3569" s="106"/>
      <c r="K3569" s="106"/>
      <c r="L3569" s="106" t="s">
        <v>765</v>
      </c>
      <c r="M3569" s="106" t="s">
        <v>924</v>
      </c>
      <c r="N3569" s="106">
        <v>0.52</v>
      </c>
      <c r="O3569" s="106">
        <v>1.5</v>
      </c>
      <c r="P3569" s="106" t="s">
        <v>2499</v>
      </c>
      <c r="Q3569" s="107" t="s">
        <v>4354</v>
      </c>
      <c r="R3569" s="107" t="s">
        <v>133</v>
      </c>
    </row>
    <row r="3570" spans="2:18" ht="20.100000000000001" customHeight="1" x14ac:dyDescent="0.4">
      <c r="B3570" s="105" t="str">
        <f t="shared" si="165"/>
        <v/>
      </c>
      <c r="C3570" s="105" t="str">
        <f t="shared" si="166"/>
        <v/>
      </c>
      <c r="D3570" s="105" t="str">
        <f t="shared" si="167"/>
        <v/>
      </c>
      <c r="E3570" s="106" t="s">
        <v>2406</v>
      </c>
      <c r="F3570" s="106" t="s">
        <v>2829</v>
      </c>
      <c r="G3570" s="106" t="s">
        <v>697</v>
      </c>
      <c r="H3570" s="106" t="s">
        <v>1027</v>
      </c>
      <c r="I3570" s="106">
        <v>13</v>
      </c>
      <c r="J3570" s="106"/>
      <c r="K3570" s="106"/>
      <c r="L3570" s="106" t="s">
        <v>733</v>
      </c>
      <c r="M3570" s="106" t="s">
        <v>3522</v>
      </c>
      <c r="N3570" s="106">
        <v>0.56999999999999995</v>
      </c>
      <c r="O3570" s="106">
        <v>1.6</v>
      </c>
      <c r="P3570" s="106" t="s">
        <v>2499</v>
      </c>
      <c r="Q3570" s="107" t="s">
        <v>4355</v>
      </c>
      <c r="R3570" s="107" t="s">
        <v>11</v>
      </c>
    </row>
    <row r="3571" spans="2:18" ht="20.100000000000001" customHeight="1" x14ac:dyDescent="0.4">
      <c r="B3571" s="105" t="str">
        <f t="shared" si="165"/>
        <v/>
      </c>
      <c r="C3571" s="105" t="str">
        <f t="shared" si="166"/>
        <v/>
      </c>
      <c r="D3571" s="105" t="str">
        <f t="shared" si="167"/>
        <v/>
      </c>
      <c r="E3571" s="106" t="s">
        <v>2406</v>
      </c>
      <c r="F3571" s="106" t="s">
        <v>2829</v>
      </c>
      <c r="G3571" s="106" t="s">
        <v>710</v>
      </c>
      <c r="H3571" s="106" t="s">
        <v>711</v>
      </c>
      <c r="I3571" s="106">
        <v>13</v>
      </c>
      <c r="J3571" s="106"/>
      <c r="K3571" s="106"/>
      <c r="L3571" s="106" t="s">
        <v>765</v>
      </c>
      <c r="M3571" s="106" t="s">
        <v>3522</v>
      </c>
      <c r="N3571" s="106">
        <v>0.56999999999999995</v>
      </c>
      <c r="O3571" s="106">
        <v>1.6</v>
      </c>
      <c r="P3571" s="106" t="s">
        <v>2499</v>
      </c>
      <c r="Q3571" s="107" t="s">
        <v>4356</v>
      </c>
      <c r="R3571" s="107" t="s">
        <v>11</v>
      </c>
    </row>
    <row r="3572" spans="2:18" ht="20.100000000000001" customHeight="1" x14ac:dyDescent="0.4">
      <c r="B3572" s="105" t="str">
        <f t="shared" si="165"/>
        <v/>
      </c>
      <c r="C3572" s="105" t="str">
        <f t="shared" si="166"/>
        <v/>
      </c>
      <c r="D3572" s="105" t="str">
        <f t="shared" si="167"/>
        <v/>
      </c>
      <c r="E3572" s="106" t="s">
        <v>2406</v>
      </c>
      <c r="F3572" s="106" t="s">
        <v>2829</v>
      </c>
      <c r="G3572" s="106" t="s">
        <v>721</v>
      </c>
      <c r="H3572" s="106" t="s">
        <v>722</v>
      </c>
      <c r="I3572" s="106">
        <v>13</v>
      </c>
      <c r="J3572" s="106"/>
      <c r="K3572" s="106"/>
      <c r="L3572" s="106" t="s">
        <v>733</v>
      </c>
      <c r="M3572" s="106" t="s">
        <v>3522</v>
      </c>
      <c r="N3572" s="106">
        <v>0.56999999999999995</v>
      </c>
      <c r="O3572" s="106">
        <v>1.6</v>
      </c>
      <c r="P3572" s="106" t="s">
        <v>2499</v>
      </c>
      <c r="Q3572" s="107" t="s">
        <v>4357</v>
      </c>
      <c r="R3572" s="107" t="s">
        <v>11</v>
      </c>
    </row>
    <row r="3573" spans="2:18" ht="20.100000000000001" customHeight="1" x14ac:dyDescent="0.4">
      <c r="B3573" s="105" t="str">
        <f t="shared" si="165"/>
        <v/>
      </c>
      <c r="C3573" s="105" t="str">
        <f t="shared" si="166"/>
        <v/>
      </c>
      <c r="D3573" s="105" t="str">
        <f t="shared" si="167"/>
        <v/>
      </c>
      <c r="E3573" s="106" t="s">
        <v>2406</v>
      </c>
      <c r="F3573" s="106" t="s">
        <v>2829</v>
      </c>
      <c r="G3573" s="106" t="s">
        <v>773</v>
      </c>
      <c r="H3573" s="106" t="s">
        <v>774</v>
      </c>
      <c r="I3573" s="106">
        <v>12</v>
      </c>
      <c r="J3573" s="106"/>
      <c r="K3573" s="106"/>
      <c r="L3573" s="106" t="s">
        <v>729</v>
      </c>
      <c r="M3573" s="106" t="s">
        <v>3522</v>
      </c>
      <c r="N3573" s="106">
        <v>0.55000000000000004</v>
      </c>
      <c r="O3573" s="106">
        <v>1.6</v>
      </c>
      <c r="P3573" s="106" t="s">
        <v>2499</v>
      </c>
      <c r="Q3573" s="107" t="s">
        <v>4358</v>
      </c>
      <c r="R3573" s="107" t="s">
        <v>11</v>
      </c>
    </row>
    <row r="3574" spans="2:18" ht="20.100000000000001" customHeight="1" x14ac:dyDescent="0.4">
      <c r="B3574" s="105" t="str">
        <f t="shared" si="165"/>
        <v/>
      </c>
      <c r="C3574" s="105" t="str">
        <f t="shared" si="166"/>
        <v/>
      </c>
      <c r="D3574" s="105" t="str">
        <f t="shared" si="167"/>
        <v/>
      </c>
      <c r="E3574" s="106" t="s">
        <v>2406</v>
      </c>
      <c r="F3574" s="106" t="s">
        <v>2829</v>
      </c>
      <c r="G3574" s="106" t="s">
        <v>778</v>
      </c>
      <c r="H3574" s="106" t="s">
        <v>779</v>
      </c>
      <c r="I3574" s="106">
        <v>12</v>
      </c>
      <c r="J3574" s="106"/>
      <c r="K3574" s="106"/>
      <c r="L3574" s="106" t="s">
        <v>729</v>
      </c>
      <c r="M3574" s="106" t="s">
        <v>3522</v>
      </c>
      <c r="N3574" s="106">
        <v>0.54</v>
      </c>
      <c r="O3574" s="106">
        <v>1.6</v>
      </c>
      <c r="P3574" s="106" t="s">
        <v>2499</v>
      </c>
      <c r="Q3574" s="107" t="s">
        <v>4359</v>
      </c>
      <c r="R3574" s="107" t="s">
        <v>11</v>
      </c>
    </row>
    <row r="3575" spans="2:18" ht="20.100000000000001" customHeight="1" x14ac:dyDescent="0.4">
      <c r="B3575" s="105" t="str">
        <f t="shared" si="165"/>
        <v/>
      </c>
      <c r="C3575" s="105" t="str">
        <f t="shared" si="166"/>
        <v/>
      </c>
      <c r="D3575" s="105" t="str">
        <f t="shared" si="167"/>
        <v/>
      </c>
      <c r="E3575" s="106" t="s">
        <v>2406</v>
      </c>
      <c r="F3575" s="106" t="s">
        <v>2829</v>
      </c>
      <c r="G3575" s="106" t="s">
        <v>782</v>
      </c>
      <c r="H3575" s="106" t="s">
        <v>783</v>
      </c>
      <c r="I3575" s="106">
        <v>12</v>
      </c>
      <c r="J3575" s="106"/>
      <c r="K3575" s="106"/>
      <c r="L3575" s="106" t="s">
        <v>729</v>
      </c>
      <c r="M3575" s="106" t="s">
        <v>3522</v>
      </c>
      <c r="N3575" s="106">
        <v>0.39</v>
      </c>
      <c r="O3575" s="106">
        <v>1.6</v>
      </c>
      <c r="P3575" s="106" t="s">
        <v>2499</v>
      </c>
      <c r="Q3575" s="107" t="s">
        <v>4360</v>
      </c>
      <c r="R3575" s="107" t="s">
        <v>11</v>
      </c>
    </row>
    <row r="3576" spans="2:18" ht="20.100000000000001" customHeight="1" x14ac:dyDescent="0.4">
      <c r="B3576" s="105" t="str">
        <f t="shared" si="165"/>
        <v/>
      </c>
      <c r="C3576" s="105" t="str">
        <f t="shared" si="166"/>
        <v/>
      </c>
      <c r="D3576" s="105" t="str">
        <f t="shared" si="167"/>
        <v/>
      </c>
      <c r="E3576" s="106" t="s">
        <v>2406</v>
      </c>
      <c r="F3576" s="106" t="s">
        <v>2829</v>
      </c>
      <c r="G3576" s="106" t="s">
        <v>2477</v>
      </c>
      <c r="H3576" s="106" t="s">
        <v>765</v>
      </c>
      <c r="I3576" s="106">
        <v>13</v>
      </c>
      <c r="J3576" s="106"/>
      <c r="K3576" s="106"/>
      <c r="L3576" s="106" t="s">
        <v>2478</v>
      </c>
      <c r="M3576" s="106" t="s">
        <v>3522</v>
      </c>
      <c r="N3576" s="106">
        <v>0.53</v>
      </c>
      <c r="O3576" s="106">
        <v>1.6</v>
      </c>
      <c r="P3576" s="106" t="s">
        <v>2499</v>
      </c>
      <c r="Q3576" s="107" t="s">
        <v>4361</v>
      </c>
      <c r="R3576" s="107" t="s">
        <v>11</v>
      </c>
    </row>
    <row r="3577" spans="2:18" ht="20.100000000000001" customHeight="1" x14ac:dyDescent="0.4">
      <c r="B3577" s="105" t="str">
        <f t="shared" si="165"/>
        <v/>
      </c>
      <c r="C3577" s="105" t="str">
        <f t="shared" si="166"/>
        <v/>
      </c>
      <c r="D3577" s="105" t="str">
        <f t="shared" si="167"/>
        <v/>
      </c>
      <c r="E3577" s="106" t="s">
        <v>2406</v>
      </c>
      <c r="F3577" s="106" t="s">
        <v>2829</v>
      </c>
      <c r="G3577" s="106" t="s">
        <v>2482</v>
      </c>
      <c r="H3577" s="106" t="s">
        <v>765</v>
      </c>
      <c r="I3577" s="106">
        <v>13</v>
      </c>
      <c r="J3577" s="106"/>
      <c r="K3577" s="106"/>
      <c r="L3577" s="106" t="s">
        <v>2483</v>
      </c>
      <c r="M3577" s="106" t="s">
        <v>3522</v>
      </c>
      <c r="N3577" s="106">
        <v>0.53</v>
      </c>
      <c r="O3577" s="106">
        <v>1.6</v>
      </c>
      <c r="P3577" s="106" t="s">
        <v>2499</v>
      </c>
      <c r="Q3577" s="107" t="s">
        <v>4362</v>
      </c>
      <c r="R3577" s="107" t="s">
        <v>11</v>
      </c>
    </row>
    <row r="3578" spans="2:18" ht="20.100000000000001" customHeight="1" x14ac:dyDescent="0.4">
      <c r="B3578" s="105" t="str">
        <f t="shared" si="165"/>
        <v/>
      </c>
      <c r="C3578" s="105" t="str">
        <f t="shared" si="166"/>
        <v/>
      </c>
      <c r="D3578" s="105" t="str">
        <f t="shared" si="167"/>
        <v/>
      </c>
      <c r="E3578" s="106" t="s">
        <v>2406</v>
      </c>
      <c r="F3578" s="106" t="s">
        <v>2829</v>
      </c>
      <c r="G3578" s="106" t="s">
        <v>697</v>
      </c>
      <c r="H3578" s="106" t="s">
        <v>733</v>
      </c>
      <c r="I3578" s="106">
        <v>13</v>
      </c>
      <c r="J3578" s="106"/>
      <c r="K3578" s="106"/>
      <c r="L3578" s="106" t="s">
        <v>1027</v>
      </c>
      <c r="M3578" s="106" t="s">
        <v>3522</v>
      </c>
      <c r="N3578" s="106">
        <v>0.53</v>
      </c>
      <c r="O3578" s="106">
        <v>1.6</v>
      </c>
      <c r="P3578" s="106" t="s">
        <v>2499</v>
      </c>
      <c r="Q3578" s="107" t="s">
        <v>4363</v>
      </c>
      <c r="R3578" s="107" t="s">
        <v>11</v>
      </c>
    </row>
    <row r="3579" spans="2:18" ht="20.100000000000001" customHeight="1" x14ac:dyDescent="0.4">
      <c r="B3579" s="105" t="str">
        <f t="shared" si="165"/>
        <v/>
      </c>
      <c r="C3579" s="105" t="str">
        <f t="shared" si="166"/>
        <v/>
      </c>
      <c r="D3579" s="105" t="str">
        <f t="shared" si="167"/>
        <v/>
      </c>
      <c r="E3579" s="106" t="s">
        <v>2406</v>
      </c>
      <c r="F3579" s="106" t="s">
        <v>2829</v>
      </c>
      <c r="G3579" s="106" t="s">
        <v>710</v>
      </c>
      <c r="H3579" s="106" t="s">
        <v>765</v>
      </c>
      <c r="I3579" s="106">
        <v>13</v>
      </c>
      <c r="J3579" s="106"/>
      <c r="K3579" s="106"/>
      <c r="L3579" s="106" t="s">
        <v>711</v>
      </c>
      <c r="M3579" s="106" t="s">
        <v>3522</v>
      </c>
      <c r="N3579" s="106">
        <v>0.53</v>
      </c>
      <c r="O3579" s="106">
        <v>1.6</v>
      </c>
      <c r="P3579" s="106" t="s">
        <v>2499</v>
      </c>
      <c r="Q3579" s="107" t="s">
        <v>4364</v>
      </c>
      <c r="R3579" s="107" t="s">
        <v>11</v>
      </c>
    </row>
    <row r="3580" spans="2:18" ht="20.100000000000001" customHeight="1" x14ac:dyDescent="0.4">
      <c r="B3580" s="105" t="str">
        <f t="shared" si="165"/>
        <v/>
      </c>
      <c r="C3580" s="105" t="str">
        <f t="shared" si="166"/>
        <v/>
      </c>
      <c r="D3580" s="105" t="str">
        <f t="shared" si="167"/>
        <v/>
      </c>
      <c r="E3580" s="106" t="s">
        <v>2406</v>
      </c>
      <c r="F3580" s="106" t="s">
        <v>2829</v>
      </c>
      <c r="G3580" s="106" t="s">
        <v>721</v>
      </c>
      <c r="H3580" s="106" t="s">
        <v>733</v>
      </c>
      <c r="I3580" s="106">
        <v>13</v>
      </c>
      <c r="J3580" s="106"/>
      <c r="K3580" s="106"/>
      <c r="L3580" s="106" t="s">
        <v>722</v>
      </c>
      <c r="M3580" s="106" t="s">
        <v>3522</v>
      </c>
      <c r="N3580" s="106">
        <v>0.53</v>
      </c>
      <c r="O3580" s="106">
        <v>1.6</v>
      </c>
      <c r="P3580" s="106" t="s">
        <v>2499</v>
      </c>
      <c r="Q3580" s="107" t="s">
        <v>4365</v>
      </c>
      <c r="R3580" s="107" t="s">
        <v>11</v>
      </c>
    </row>
    <row r="3581" spans="2:18" ht="20.100000000000001" customHeight="1" x14ac:dyDescent="0.4">
      <c r="B3581" s="105" t="str">
        <f t="shared" si="165"/>
        <v/>
      </c>
      <c r="C3581" s="105" t="str">
        <f t="shared" si="166"/>
        <v/>
      </c>
      <c r="D3581" s="105" t="str">
        <f t="shared" si="167"/>
        <v/>
      </c>
      <c r="E3581" s="106" t="s">
        <v>2406</v>
      </c>
      <c r="F3581" s="106" t="s">
        <v>2829</v>
      </c>
      <c r="G3581" s="106" t="s">
        <v>773</v>
      </c>
      <c r="H3581" s="106" t="s">
        <v>729</v>
      </c>
      <c r="I3581" s="106">
        <v>12</v>
      </c>
      <c r="J3581" s="106"/>
      <c r="K3581" s="106"/>
      <c r="L3581" s="106" t="s">
        <v>774</v>
      </c>
      <c r="M3581" s="106" t="s">
        <v>3522</v>
      </c>
      <c r="N3581" s="106">
        <v>0.54</v>
      </c>
      <c r="O3581" s="106">
        <v>1.6</v>
      </c>
      <c r="P3581" s="106" t="s">
        <v>2499</v>
      </c>
      <c r="Q3581" s="107" t="s">
        <v>4366</v>
      </c>
      <c r="R3581" s="107" t="s">
        <v>11</v>
      </c>
    </row>
    <row r="3582" spans="2:18" ht="20.100000000000001" customHeight="1" x14ac:dyDescent="0.4">
      <c r="B3582" s="105" t="str">
        <f t="shared" si="165"/>
        <v/>
      </c>
      <c r="C3582" s="105" t="str">
        <f t="shared" si="166"/>
        <v/>
      </c>
      <c r="D3582" s="105" t="str">
        <f t="shared" si="167"/>
        <v/>
      </c>
      <c r="E3582" s="106" t="s">
        <v>2406</v>
      </c>
      <c r="F3582" s="106" t="s">
        <v>2829</v>
      </c>
      <c r="G3582" s="106" t="s">
        <v>778</v>
      </c>
      <c r="H3582" s="106" t="s">
        <v>729</v>
      </c>
      <c r="I3582" s="106">
        <v>12</v>
      </c>
      <c r="J3582" s="106"/>
      <c r="K3582" s="106"/>
      <c r="L3582" s="106" t="s">
        <v>779</v>
      </c>
      <c r="M3582" s="106" t="s">
        <v>3522</v>
      </c>
      <c r="N3582" s="106">
        <v>0.54</v>
      </c>
      <c r="O3582" s="106">
        <v>1.6</v>
      </c>
      <c r="P3582" s="106" t="s">
        <v>2499</v>
      </c>
      <c r="Q3582" s="107" t="s">
        <v>4367</v>
      </c>
      <c r="R3582" s="107" t="s">
        <v>11</v>
      </c>
    </row>
    <row r="3583" spans="2:18" ht="20.100000000000001" customHeight="1" x14ac:dyDescent="0.4">
      <c r="B3583" s="105" t="str">
        <f t="shared" si="165"/>
        <v/>
      </c>
      <c r="C3583" s="105" t="str">
        <f t="shared" si="166"/>
        <v/>
      </c>
      <c r="D3583" s="105" t="str">
        <f t="shared" si="167"/>
        <v/>
      </c>
      <c r="E3583" s="106" t="s">
        <v>2406</v>
      </c>
      <c r="F3583" s="106" t="s">
        <v>2829</v>
      </c>
      <c r="G3583" s="106" t="s">
        <v>782</v>
      </c>
      <c r="H3583" s="106" t="s">
        <v>729</v>
      </c>
      <c r="I3583" s="106">
        <v>12</v>
      </c>
      <c r="J3583" s="106"/>
      <c r="K3583" s="106"/>
      <c r="L3583" s="106" t="s">
        <v>783</v>
      </c>
      <c r="M3583" s="106" t="s">
        <v>3522</v>
      </c>
      <c r="N3583" s="106">
        <v>0.5</v>
      </c>
      <c r="O3583" s="106">
        <v>1.6</v>
      </c>
      <c r="P3583" s="106" t="s">
        <v>2499</v>
      </c>
      <c r="Q3583" s="107" t="s">
        <v>4368</v>
      </c>
      <c r="R3583" s="107" t="s">
        <v>11</v>
      </c>
    </row>
    <row r="3584" spans="2:18" ht="20.100000000000001" customHeight="1" x14ac:dyDescent="0.4">
      <c r="B3584" s="105" t="str">
        <f t="shared" si="165"/>
        <v/>
      </c>
      <c r="C3584" s="105" t="str">
        <f t="shared" si="166"/>
        <v/>
      </c>
      <c r="D3584" s="105" t="str">
        <f t="shared" si="167"/>
        <v/>
      </c>
      <c r="E3584" s="106" t="s">
        <v>2406</v>
      </c>
      <c r="F3584" s="106" t="s">
        <v>2407</v>
      </c>
      <c r="G3584" s="106" t="s">
        <v>697</v>
      </c>
      <c r="H3584" s="106" t="s">
        <v>1027</v>
      </c>
      <c r="I3584" s="106">
        <v>12</v>
      </c>
      <c r="J3584" s="106"/>
      <c r="K3584" s="106"/>
      <c r="L3584" s="106" t="s">
        <v>717</v>
      </c>
      <c r="M3584" s="106" t="s">
        <v>3522</v>
      </c>
      <c r="N3584" s="106">
        <v>0.45</v>
      </c>
      <c r="O3584" s="106">
        <v>1.6</v>
      </c>
      <c r="P3584" s="106" t="s">
        <v>2499</v>
      </c>
      <c r="Q3584" s="107" t="s">
        <v>4369</v>
      </c>
      <c r="R3584" s="107" t="s">
        <v>11</v>
      </c>
    </row>
    <row r="3585" spans="2:18" ht="20.100000000000001" customHeight="1" x14ac:dyDescent="0.4">
      <c r="B3585" s="105" t="str">
        <f t="shared" si="165"/>
        <v/>
      </c>
      <c r="C3585" s="105" t="str">
        <f t="shared" si="166"/>
        <v/>
      </c>
      <c r="D3585" s="105" t="str">
        <f t="shared" si="167"/>
        <v/>
      </c>
      <c r="E3585" s="106" t="s">
        <v>2406</v>
      </c>
      <c r="F3585" s="106" t="s">
        <v>2407</v>
      </c>
      <c r="G3585" s="106" t="s">
        <v>721</v>
      </c>
      <c r="H3585" s="106" t="s">
        <v>722</v>
      </c>
      <c r="I3585" s="106">
        <v>12</v>
      </c>
      <c r="J3585" s="106"/>
      <c r="K3585" s="106"/>
      <c r="L3585" s="106" t="s">
        <v>717</v>
      </c>
      <c r="M3585" s="106" t="s">
        <v>3522</v>
      </c>
      <c r="N3585" s="106">
        <v>0.45</v>
      </c>
      <c r="O3585" s="106">
        <v>1.6</v>
      </c>
      <c r="P3585" s="106" t="s">
        <v>2499</v>
      </c>
      <c r="Q3585" s="107" t="s">
        <v>4370</v>
      </c>
      <c r="R3585" s="107" t="s">
        <v>11</v>
      </c>
    </row>
    <row r="3586" spans="2:18" ht="20.100000000000001" customHeight="1" x14ac:dyDescent="0.4">
      <c r="B3586" s="105" t="str">
        <f t="shared" si="165"/>
        <v/>
      </c>
      <c r="C3586" s="105" t="str">
        <f t="shared" si="166"/>
        <v/>
      </c>
      <c r="D3586" s="105" t="str">
        <f t="shared" si="167"/>
        <v/>
      </c>
      <c r="E3586" s="106" t="s">
        <v>2406</v>
      </c>
      <c r="F3586" s="106" t="s">
        <v>2407</v>
      </c>
      <c r="G3586" s="106" t="s">
        <v>773</v>
      </c>
      <c r="H3586" s="106" t="s">
        <v>774</v>
      </c>
      <c r="I3586" s="106">
        <v>12</v>
      </c>
      <c r="J3586" s="106"/>
      <c r="K3586" s="106"/>
      <c r="L3586" s="106" t="s">
        <v>706</v>
      </c>
      <c r="M3586" s="106" t="s">
        <v>3522</v>
      </c>
      <c r="N3586" s="106">
        <v>0.44</v>
      </c>
      <c r="O3586" s="106">
        <v>1.6</v>
      </c>
      <c r="P3586" s="106" t="s">
        <v>2499</v>
      </c>
      <c r="Q3586" s="107" t="s">
        <v>4371</v>
      </c>
      <c r="R3586" s="107" t="s">
        <v>11</v>
      </c>
    </row>
    <row r="3587" spans="2:18" ht="20.100000000000001" customHeight="1" x14ac:dyDescent="0.4">
      <c r="B3587" s="105" t="str">
        <f t="shared" si="165"/>
        <v/>
      </c>
      <c r="C3587" s="105" t="str">
        <f t="shared" si="166"/>
        <v/>
      </c>
      <c r="D3587" s="105" t="str">
        <f t="shared" si="167"/>
        <v/>
      </c>
      <c r="E3587" s="106" t="s">
        <v>2406</v>
      </c>
      <c r="F3587" s="106" t="s">
        <v>2407</v>
      </c>
      <c r="G3587" s="106" t="s">
        <v>778</v>
      </c>
      <c r="H3587" s="106" t="s">
        <v>779</v>
      </c>
      <c r="I3587" s="106">
        <v>12</v>
      </c>
      <c r="J3587" s="106"/>
      <c r="K3587" s="106"/>
      <c r="L3587" s="106" t="s">
        <v>706</v>
      </c>
      <c r="M3587" s="106" t="s">
        <v>3522</v>
      </c>
      <c r="N3587" s="106">
        <v>0.44</v>
      </c>
      <c r="O3587" s="106">
        <v>1.6</v>
      </c>
      <c r="P3587" s="106" t="s">
        <v>2499</v>
      </c>
      <c r="Q3587" s="107" t="s">
        <v>4372</v>
      </c>
      <c r="R3587" s="107" t="s">
        <v>11</v>
      </c>
    </row>
    <row r="3588" spans="2:18" ht="20.100000000000001" customHeight="1" x14ac:dyDescent="0.4">
      <c r="B3588" s="105" t="str">
        <f t="shared" si="165"/>
        <v/>
      </c>
      <c r="C3588" s="105" t="str">
        <f t="shared" si="166"/>
        <v/>
      </c>
      <c r="D3588" s="105" t="str">
        <f t="shared" si="167"/>
        <v/>
      </c>
      <c r="E3588" s="106" t="s">
        <v>2406</v>
      </c>
      <c r="F3588" s="106" t="s">
        <v>2407</v>
      </c>
      <c r="G3588" s="106" t="s">
        <v>782</v>
      </c>
      <c r="H3588" s="106" t="s">
        <v>783</v>
      </c>
      <c r="I3588" s="106">
        <v>12</v>
      </c>
      <c r="J3588" s="106"/>
      <c r="K3588" s="106"/>
      <c r="L3588" s="106" t="s">
        <v>706</v>
      </c>
      <c r="M3588" s="106" t="s">
        <v>3522</v>
      </c>
      <c r="N3588" s="106">
        <v>0.32</v>
      </c>
      <c r="O3588" s="106">
        <v>1.6</v>
      </c>
      <c r="P3588" s="106" t="s">
        <v>2499</v>
      </c>
      <c r="Q3588" s="107" t="s">
        <v>4373</v>
      </c>
      <c r="R3588" s="107" t="s">
        <v>11</v>
      </c>
    </row>
    <row r="3589" spans="2:18" ht="20.100000000000001" customHeight="1" x14ac:dyDescent="0.4">
      <c r="B3589" s="105" t="str">
        <f t="shared" si="165"/>
        <v/>
      </c>
      <c r="C3589" s="105" t="str">
        <f t="shared" si="166"/>
        <v/>
      </c>
      <c r="D3589" s="105" t="str">
        <f t="shared" si="167"/>
        <v/>
      </c>
      <c r="E3589" s="106" t="s">
        <v>2406</v>
      </c>
      <c r="F3589" s="106" t="s">
        <v>2407</v>
      </c>
      <c r="G3589" s="106" t="s">
        <v>2437</v>
      </c>
      <c r="H3589" s="106" t="s">
        <v>2438</v>
      </c>
      <c r="I3589" s="106">
        <v>12</v>
      </c>
      <c r="J3589" s="106"/>
      <c r="K3589" s="106"/>
      <c r="L3589" s="106" t="s">
        <v>706</v>
      </c>
      <c r="M3589" s="106" t="s">
        <v>3522</v>
      </c>
      <c r="N3589" s="106">
        <v>0.42</v>
      </c>
      <c r="O3589" s="106">
        <v>1.6</v>
      </c>
      <c r="P3589" s="106" t="s">
        <v>2499</v>
      </c>
      <c r="Q3589" s="107" t="s">
        <v>4374</v>
      </c>
      <c r="R3589" s="107" t="s">
        <v>11</v>
      </c>
    </row>
    <row r="3590" spans="2:18" ht="20.100000000000001" customHeight="1" x14ac:dyDescent="0.4">
      <c r="B3590" s="105" t="str">
        <f t="shared" si="165"/>
        <v/>
      </c>
      <c r="C3590" s="105" t="str">
        <f t="shared" si="166"/>
        <v/>
      </c>
      <c r="D3590" s="105" t="str">
        <f t="shared" si="167"/>
        <v/>
      </c>
      <c r="E3590" s="106" t="s">
        <v>2406</v>
      </c>
      <c r="F3590" s="106" t="s">
        <v>2407</v>
      </c>
      <c r="G3590" s="106" t="s">
        <v>2442</v>
      </c>
      <c r="H3590" s="106" t="s">
        <v>2443</v>
      </c>
      <c r="I3590" s="106">
        <v>12</v>
      </c>
      <c r="J3590" s="106"/>
      <c r="K3590" s="106"/>
      <c r="L3590" s="106" t="s">
        <v>706</v>
      </c>
      <c r="M3590" s="106" t="s">
        <v>3522</v>
      </c>
      <c r="N3590" s="106">
        <v>0.42</v>
      </c>
      <c r="O3590" s="106">
        <v>1.6</v>
      </c>
      <c r="P3590" s="106" t="s">
        <v>2499</v>
      </c>
      <c r="Q3590" s="107" t="s">
        <v>4375</v>
      </c>
      <c r="R3590" s="107" t="s">
        <v>11</v>
      </c>
    </row>
    <row r="3591" spans="2:18" ht="20.100000000000001" customHeight="1" x14ac:dyDescent="0.4">
      <c r="B3591" s="105" t="str">
        <f t="shared" si="165"/>
        <v/>
      </c>
      <c r="C3591" s="105" t="str">
        <f t="shared" si="166"/>
        <v/>
      </c>
      <c r="D3591" s="105" t="str">
        <f t="shared" si="167"/>
        <v/>
      </c>
      <c r="E3591" s="106" t="s">
        <v>2406</v>
      </c>
      <c r="F3591" s="106" t="s">
        <v>2447</v>
      </c>
      <c r="G3591" s="106" t="s">
        <v>697</v>
      </c>
      <c r="H3591" s="106" t="s">
        <v>717</v>
      </c>
      <c r="I3591" s="106">
        <v>12</v>
      </c>
      <c r="J3591" s="106"/>
      <c r="K3591" s="106"/>
      <c r="L3591" s="106" t="s">
        <v>1027</v>
      </c>
      <c r="M3591" s="106" t="s">
        <v>3522</v>
      </c>
      <c r="N3591" s="106">
        <v>0.38</v>
      </c>
      <c r="O3591" s="106">
        <v>1.6</v>
      </c>
      <c r="P3591" s="106" t="s">
        <v>2499</v>
      </c>
      <c r="Q3591" s="107" t="s">
        <v>4376</v>
      </c>
      <c r="R3591" s="107" t="s">
        <v>11</v>
      </c>
    </row>
    <row r="3592" spans="2:18" ht="20.100000000000001" customHeight="1" x14ac:dyDescent="0.4">
      <c r="B3592" s="105" t="str">
        <f t="shared" si="165"/>
        <v/>
      </c>
      <c r="C3592" s="105" t="str">
        <f t="shared" si="166"/>
        <v/>
      </c>
      <c r="D3592" s="105" t="str">
        <f t="shared" si="167"/>
        <v/>
      </c>
      <c r="E3592" s="106" t="s">
        <v>2406</v>
      </c>
      <c r="F3592" s="106" t="s">
        <v>2447</v>
      </c>
      <c r="G3592" s="106" t="s">
        <v>721</v>
      </c>
      <c r="H3592" s="106" t="s">
        <v>717</v>
      </c>
      <c r="I3592" s="106">
        <v>12</v>
      </c>
      <c r="J3592" s="106"/>
      <c r="K3592" s="106"/>
      <c r="L3592" s="106" t="s">
        <v>722</v>
      </c>
      <c r="M3592" s="106" t="s">
        <v>3522</v>
      </c>
      <c r="N3592" s="106">
        <v>0.38</v>
      </c>
      <c r="O3592" s="106">
        <v>1.6</v>
      </c>
      <c r="P3592" s="106" t="s">
        <v>2499</v>
      </c>
      <c r="Q3592" s="107" t="s">
        <v>4377</v>
      </c>
      <c r="R3592" s="107" t="s">
        <v>11</v>
      </c>
    </row>
    <row r="3593" spans="2:18" ht="20.100000000000001" customHeight="1" x14ac:dyDescent="0.4">
      <c r="B3593" s="105" t="str">
        <f t="shared" si="165"/>
        <v/>
      </c>
      <c r="C3593" s="105" t="str">
        <f t="shared" si="166"/>
        <v/>
      </c>
      <c r="D3593" s="105" t="str">
        <f t="shared" si="167"/>
        <v/>
      </c>
      <c r="E3593" s="106" t="s">
        <v>2406</v>
      </c>
      <c r="F3593" s="106" t="s">
        <v>2447</v>
      </c>
      <c r="G3593" s="106" t="s">
        <v>773</v>
      </c>
      <c r="H3593" s="106" t="s">
        <v>706</v>
      </c>
      <c r="I3593" s="106">
        <v>12</v>
      </c>
      <c r="J3593" s="106"/>
      <c r="K3593" s="106"/>
      <c r="L3593" s="106" t="s">
        <v>774</v>
      </c>
      <c r="M3593" s="106" t="s">
        <v>3522</v>
      </c>
      <c r="N3593" s="106">
        <v>0.38</v>
      </c>
      <c r="O3593" s="106">
        <v>1.6</v>
      </c>
      <c r="P3593" s="106" t="s">
        <v>2499</v>
      </c>
      <c r="Q3593" s="107" t="s">
        <v>4378</v>
      </c>
      <c r="R3593" s="107" t="s">
        <v>11</v>
      </c>
    </row>
    <row r="3594" spans="2:18" ht="20.100000000000001" customHeight="1" x14ac:dyDescent="0.4">
      <c r="B3594" s="105" t="str">
        <f t="shared" si="165"/>
        <v/>
      </c>
      <c r="C3594" s="105" t="str">
        <f t="shared" si="166"/>
        <v/>
      </c>
      <c r="D3594" s="105" t="str">
        <f t="shared" si="167"/>
        <v/>
      </c>
      <c r="E3594" s="106" t="s">
        <v>2406</v>
      </c>
      <c r="F3594" s="106" t="s">
        <v>2447</v>
      </c>
      <c r="G3594" s="106" t="s">
        <v>778</v>
      </c>
      <c r="H3594" s="106" t="s">
        <v>706</v>
      </c>
      <c r="I3594" s="106">
        <v>12</v>
      </c>
      <c r="J3594" s="106"/>
      <c r="K3594" s="106"/>
      <c r="L3594" s="106" t="s">
        <v>779</v>
      </c>
      <c r="M3594" s="106" t="s">
        <v>3522</v>
      </c>
      <c r="N3594" s="106">
        <v>0.38</v>
      </c>
      <c r="O3594" s="106">
        <v>1.6</v>
      </c>
      <c r="P3594" s="106" t="s">
        <v>2499</v>
      </c>
      <c r="Q3594" s="107" t="s">
        <v>4379</v>
      </c>
      <c r="R3594" s="107" t="s">
        <v>11</v>
      </c>
    </row>
    <row r="3595" spans="2:18" ht="20.100000000000001" customHeight="1" x14ac:dyDescent="0.4">
      <c r="B3595" s="105" t="str">
        <f t="shared" si="165"/>
        <v/>
      </c>
      <c r="C3595" s="105" t="str">
        <f t="shared" si="166"/>
        <v/>
      </c>
      <c r="D3595" s="105" t="str">
        <f t="shared" si="167"/>
        <v/>
      </c>
      <c r="E3595" s="106" t="s">
        <v>2406</v>
      </c>
      <c r="F3595" s="106" t="s">
        <v>2447</v>
      </c>
      <c r="G3595" s="106" t="s">
        <v>782</v>
      </c>
      <c r="H3595" s="106" t="s">
        <v>706</v>
      </c>
      <c r="I3595" s="106">
        <v>12</v>
      </c>
      <c r="J3595" s="106"/>
      <c r="K3595" s="106"/>
      <c r="L3595" s="106" t="s">
        <v>783</v>
      </c>
      <c r="M3595" s="106" t="s">
        <v>3522</v>
      </c>
      <c r="N3595" s="106">
        <v>0.35</v>
      </c>
      <c r="O3595" s="106">
        <v>1.6</v>
      </c>
      <c r="P3595" s="106" t="s">
        <v>2499</v>
      </c>
      <c r="Q3595" s="107" t="s">
        <v>4380</v>
      </c>
      <c r="R3595" s="107" t="s">
        <v>11</v>
      </c>
    </row>
    <row r="3596" spans="2:18" ht="20.100000000000001" customHeight="1" x14ac:dyDescent="0.4">
      <c r="B3596" s="105" t="str">
        <f t="shared" si="165"/>
        <v/>
      </c>
      <c r="C3596" s="105" t="str">
        <f t="shared" si="166"/>
        <v/>
      </c>
      <c r="D3596" s="105" t="str">
        <f t="shared" si="167"/>
        <v/>
      </c>
      <c r="E3596" s="106" t="s">
        <v>2406</v>
      </c>
      <c r="F3596" s="106" t="s">
        <v>2447</v>
      </c>
      <c r="G3596" s="106" t="s">
        <v>2437</v>
      </c>
      <c r="H3596" s="106" t="s">
        <v>706</v>
      </c>
      <c r="I3596" s="106">
        <v>12</v>
      </c>
      <c r="J3596" s="106"/>
      <c r="K3596" s="106"/>
      <c r="L3596" s="106" t="s">
        <v>2438</v>
      </c>
      <c r="M3596" s="106" t="s">
        <v>3522</v>
      </c>
      <c r="N3596" s="106">
        <v>0.38</v>
      </c>
      <c r="O3596" s="106">
        <v>1.6</v>
      </c>
      <c r="P3596" s="106" t="s">
        <v>2499</v>
      </c>
      <c r="Q3596" s="107" t="s">
        <v>4381</v>
      </c>
      <c r="R3596" s="107" t="s">
        <v>11</v>
      </c>
    </row>
    <row r="3597" spans="2:18" ht="20.100000000000001" customHeight="1" x14ac:dyDescent="0.4">
      <c r="B3597" s="105" t="str">
        <f t="shared" si="165"/>
        <v/>
      </c>
      <c r="C3597" s="105" t="str">
        <f t="shared" si="166"/>
        <v/>
      </c>
      <c r="D3597" s="105" t="str">
        <f t="shared" si="167"/>
        <v/>
      </c>
      <c r="E3597" s="106" t="s">
        <v>2406</v>
      </c>
      <c r="F3597" s="106" t="s">
        <v>2447</v>
      </c>
      <c r="G3597" s="106" t="s">
        <v>2442</v>
      </c>
      <c r="H3597" s="106" t="s">
        <v>706</v>
      </c>
      <c r="I3597" s="106">
        <v>12</v>
      </c>
      <c r="J3597" s="106"/>
      <c r="K3597" s="106"/>
      <c r="L3597" s="106" t="s">
        <v>2443</v>
      </c>
      <c r="M3597" s="106" t="s">
        <v>3522</v>
      </c>
      <c r="N3597" s="106">
        <v>0.38</v>
      </c>
      <c r="O3597" s="106">
        <v>1.6</v>
      </c>
      <c r="P3597" s="106" t="s">
        <v>2499</v>
      </c>
      <c r="Q3597" s="107" t="s">
        <v>4382</v>
      </c>
      <c r="R3597" s="107" t="s">
        <v>11</v>
      </c>
    </row>
    <row r="3598" spans="2:18" ht="20.100000000000001" customHeight="1" x14ac:dyDescent="0.4">
      <c r="B3598" s="105" t="str">
        <f t="shared" si="165"/>
        <v/>
      </c>
      <c r="C3598" s="105" t="str">
        <f t="shared" si="166"/>
        <v/>
      </c>
      <c r="D3598" s="105" t="str">
        <f t="shared" si="167"/>
        <v/>
      </c>
      <c r="E3598" s="106" t="s">
        <v>2406</v>
      </c>
      <c r="F3598" s="106" t="s">
        <v>2906</v>
      </c>
      <c r="G3598" s="106" t="s">
        <v>697</v>
      </c>
      <c r="H3598" s="106" t="s">
        <v>1027</v>
      </c>
      <c r="I3598" s="106">
        <v>13</v>
      </c>
      <c r="J3598" s="106"/>
      <c r="K3598" s="106"/>
      <c r="L3598" s="106" t="s">
        <v>802</v>
      </c>
      <c r="M3598" s="106" t="s">
        <v>3522</v>
      </c>
      <c r="N3598" s="106">
        <v>0.42</v>
      </c>
      <c r="O3598" s="106">
        <v>1.6</v>
      </c>
      <c r="P3598" s="106" t="s">
        <v>2499</v>
      </c>
      <c r="Q3598" s="107" t="s">
        <v>4383</v>
      </c>
      <c r="R3598" s="107" t="s">
        <v>11</v>
      </c>
    </row>
    <row r="3599" spans="2:18" ht="20.100000000000001" customHeight="1" x14ac:dyDescent="0.4">
      <c r="B3599" s="105" t="str">
        <f t="shared" si="165"/>
        <v/>
      </c>
      <c r="C3599" s="105" t="str">
        <f t="shared" si="166"/>
        <v/>
      </c>
      <c r="D3599" s="105" t="str">
        <f t="shared" si="167"/>
        <v/>
      </c>
      <c r="E3599" s="106" t="s">
        <v>2406</v>
      </c>
      <c r="F3599" s="106" t="s">
        <v>2906</v>
      </c>
      <c r="G3599" s="106" t="s">
        <v>710</v>
      </c>
      <c r="H3599" s="106" t="s">
        <v>711</v>
      </c>
      <c r="I3599" s="106">
        <v>13</v>
      </c>
      <c r="J3599" s="106"/>
      <c r="K3599" s="106"/>
      <c r="L3599" s="106" t="s">
        <v>819</v>
      </c>
      <c r="M3599" s="106" t="s">
        <v>3522</v>
      </c>
      <c r="N3599" s="106">
        <v>0.42</v>
      </c>
      <c r="O3599" s="106">
        <v>1.6</v>
      </c>
      <c r="P3599" s="106" t="s">
        <v>2499</v>
      </c>
      <c r="Q3599" s="107" t="s">
        <v>4384</v>
      </c>
      <c r="R3599" s="107" t="s">
        <v>11</v>
      </c>
    </row>
    <row r="3600" spans="2:18" ht="20.100000000000001" customHeight="1" x14ac:dyDescent="0.4">
      <c r="B3600" s="105" t="str">
        <f t="shared" ref="B3600:B3663" si="168">IF(OR($C$10="",$C$11=""),"",IFERROR(IF(AND($U$22&lt;&gt;R3600,$V$22&lt;&gt;R3600),"－",IF(AND(COUNTIF($C$10,"*樹脂スペーサー*")&gt;0,OR(M3600="空気",F3600="一般",F3600="一般ＰＧ")),"－",IF(AND($W$25&gt;0,$W$25&gt;=O3600),$U$25,IF(AND($W$26&gt;0,$W$26&gt;=O3600),$U$26,IF(AND($W$27&gt;0,$W$27&gt;=O3600),$U$27,IF(AND($W$28&gt;0,$W$28&gt;=O3600),$U$28,IF(AND($W$29&gt;0,$W$29&gt;=O3600),$U$29,IF(AND($W$30&gt;0,$W$30&gt;=O3600),$U$30,IF(AND($W$31&gt;0,$W$31&gt;=O3600),$U$31,"－"))))))))),"－"))</f>
        <v/>
      </c>
      <c r="C3600" s="105" t="str">
        <f t="shared" ref="C3600:C3663" si="169">IF(B3600="","",IF(B3600&lt;&gt;"－",VLOOKUP(B3600,$U$25:$V$31,2,FALSE),"－"))</f>
        <v/>
      </c>
      <c r="D3600" s="105" t="str">
        <f t="shared" ref="D3600:D3663" si="170">IF($H$9="","",IF($V$38&lt;&gt;"断熱等","－",IF(AND(COUNTIF($V$34,"*樹脂スペーサー*")&gt;0,OR(M3600="空気",F3600="一般",F3600="一般ＰＧ")),"－",IF(AND($V$35&lt;&gt;R3600,$W$35&lt;&gt;R3600),"－",IF(MID($H$9,10,1)="Z",IF(N3600&lt;=0.65,"○","－"),IF($V$36&gt;=O3600,"○","－"))))))</f>
        <v/>
      </c>
      <c r="E3600" s="106" t="s">
        <v>2406</v>
      </c>
      <c r="F3600" s="106" t="s">
        <v>2906</v>
      </c>
      <c r="G3600" s="106" t="s">
        <v>721</v>
      </c>
      <c r="H3600" s="106" t="s">
        <v>722</v>
      </c>
      <c r="I3600" s="106">
        <v>13</v>
      </c>
      <c r="J3600" s="106"/>
      <c r="K3600" s="106"/>
      <c r="L3600" s="106" t="s">
        <v>802</v>
      </c>
      <c r="M3600" s="106" t="s">
        <v>3522</v>
      </c>
      <c r="N3600" s="106">
        <v>0.42</v>
      </c>
      <c r="O3600" s="106">
        <v>1.6</v>
      </c>
      <c r="P3600" s="106" t="s">
        <v>2499</v>
      </c>
      <c r="Q3600" s="107" t="s">
        <v>4385</v>
      </c>
      <c r="R3600" s="107" t="s">
        <v>11</v>
      </c>
    </row>
    <row r="3601" spans="2:18" ht="20.100000000000001" customHeight="1" x14ac:dyDescent="0.4">
      <c r="B3601" s="105" t="str">
        <f t="shared" si="168"/>
        <v/>
      </c>
      <c r="C3601" s="105" t="str">
        <f t="shared" si="169"/>
        <v/>
      </c>
      <c r="D3601" s="105" t="str">
        <f t="shared" si="170"/>
        <v/>
      </c>
      <c r="E3601" s="106" t="s">
        <v>2406</v>
      </c>
      <c r="F3601" s="106" t="s">
        <v>2906</v>
      </c>
      <c r="G3601" s="106" t="s">
        <v>773</v>
      </c>
      <c r="H3601" s="106" t="s">
        <v>774</v>
      </c>
      <c r="I3601" s="106">
        <v>12</v>
      </c>
      <c r="J3601" s="106"/>
      <c r="K3601" s="106"/>
      <c r="L3601" s="106" t="s">
        <v>799</v>
      </c>
      <c r="M3601" s="106" t="s">
        <v>3522</v>
      </c>
      <c r="N3601" s="106">
        <v>0.4</v>
      </c>
      <c r="O3601" s="106">
        <v>1.6</v>
      </c>
      <c r="P3601" s="106" t="s">
        <v>2499</v>
      </c>
      <c r="Q3601" s="107" t="s">
        <v>4386</v>
      </c>
      <c r="R3601" s="107" t="s">
        <v>11</v>
      </c>
    </row>
    <row r="3602" spans="2:18" ht="20.100000000000001" customHeight="1" x14ac:dyDescent="0.4">
      <c r="B3602" s="105" t="str">
        <f t="shared" si="168"/>
        <v/>
      </c>
      <c r="C3602" s="105" t="str">
        <f t="shared" si="169"/>
        <v/>
      </c>
      <c r="D3602" s="105" t="str">
        <f t="shared" si="170"/>
        <v/>
      </c>
      <c r="E3602" s="106" t="s">
        <v>2406</v>
      </c>
      <c r="F3602" s="106" t="s">
        <v>2906</v>
      </c>
      <c r="G3602" s="106" t="s">
        <v>778</v>
      </c>
      <c r="H3602" s="106" t="s">
        <v>779</v>
      </c>
      <c r="I3602" s="106">
        <v>12</v>
      </c>
      <c r="J3602" s="106"/>
      <c r="K3602" s="106"/>
      <c r="L3602" s="106" t="s">
        <v>799</v>
      </c>
      <c r="M3602" s="106" t="s">
        <v>3522</v>
      </c>
      <c r="N3602" s="106">
        <v>0.4</v>
      </c>
      <c r="O3602" s="106">
        <v>1.6</v>
      </c>
      <c r="P3602" s="106" t="s">
        <v>2499</v>
      </c>
      <c r="Q3602" s="107" t="s">
        <v>4387</v>
      </c>
      <c r="R3602" s="107" t="s">
        <v>11</v>
      </c>
    </row>
    <row r="3603" spans="2:18" ht="20.100000000000001" customHeight="1" x14ac:dyDescent="0.4">
      <c r="B3603" s="105" t="str">
        <f t="shared" si="168"/>
        <v/>
      </c>
      <c r="C3603" s="105" t="str">
        <f t="shared" si="169"/>
        <v/>
      </c>
      <c r="D3603" s="105" t="str">
        <f t="shared" si="170"/>
        <v/>
      </c>
      <c r="E3603" s="106" t="s">
        <v>2406</v>
      </c>
      <c r="F3603" s="106" t="s">
        <v>2906</v>
      </c>
      <c r="G3603" s="106" t="s">
        <v>782</v>
      </c>
      <c r="H3603" s="106" t="s">
        <v>783</v>
      </c>
      <c r="I3603" s="106">
        <v>12</v>
      </c>
      <c r="J3603" s="106"/>
      <c r="K3603" s="106"/>
      <c r="L3603" s="106" t="s">
        <v>799</v>
      </c>
      <c r="M3603" s="106" t="s">
        <v>3522</v>
      </c>
      <c r="N3603" s="106">
        <v>0.3</v>
      </c>
      <c r="O3603" s="106">
        <v>1.6</v>
      </c>
      <c r="P3603" s="106" t="s">
        <v>2499</v>
      </c>
      <c r="Q3603" s="107" t="s">
        <v>4388</v>
      </c>
      <c r="R3603" s="107" t="s">
        <v>11</v>
      </c>
    </row>
    <row r="3604" spans="2:18" ht="20.100000000000001" customHeight="1" x14ac:dyDescent="0.4">
      <c r="B3604" s="105" t="str">
        <f t="shared" si="168"/>
        <v/>
      </c>
      <c r="C3604" s="105" t="str">
        <f t="shared" si="169"/>
        <v/>
      </c>
      <c r="D3604" s="105" t="str">
        <f t="shared" si="170"/>
        <v/>
      </c>
      <c r="E3604" s="106" t="s">
        <v>2406</v>
      </c>
      <c r="F3604" s="106" t="s">
        <v>2906</v>
      </c>
      <c r="G3604" s="106" t="s">
        <v>697</v>
      </c>
      <c r="H3604" s="106" t="s">
        <v>802</v>
      </c>
      <c r="I3604" s="106">
        <v>13</v>
      </c>
      <c r="J3604" s="106"/>
      <c r="K3604" s="106"/>
      <c r="L3604" s="106" t="s">
        <v>1027</v>
      </c>
      <c r="M3604" s="106" t="s">
        <v>3522</v>
      </c>
      <c r="N3604" s="106">
        <v>0.37</v>
      </c>
      <c r="O3604" s="106">
        <v>1.6</v>
      </c>
      <c r="P3604" s="106" t="s">
        <v>2499</v>
      </c>
      <c r="Q3604" s="107" t="s">
        <v>4389</v>
      </c>
      <c r="R3604" s="107" t="s">
        <v>11</v>
      </c>
    </row>
    <row r="3605" spans="2:18" ht="20.100000000000001" customHeight="1" x14ac:dyDescent="0.4">
      <c r="B3605" s="105" t="str">
        <f t="shared" si="168"/>
        <v/>
      </c>
      <c r="C3605" s="105" t="str">
        <f t="shared" si="169"/>
        <v/>
      </c>
      <c r="D3605" s="105" t="str">
        <f t="shared" si="170"/>
        <v/>
      </c>
      <c r="E3605" s="106" t="s">
        <v>2406</v>
      </c>
      <c r="F3605" s="106" t="s">
        <v>2906</v>
      </c>
      <c r="G3605" s="106" t="s">
        <v>721</v>
      </c>
      <c r="H3605" s="106" t="s">
        <v>802</v>
      </c>
      <c r="I3605" s="106">
        <v>13</v>
      </c>
      <c r="J3605" s="106"/>
      <c r="K3605" s="106"/>
      <c r="L3605" s="106" t="s">
        <v>722</v>
      </c>
      <c r="M3605" s="106" t="s">
        <v>3522</v>
      </c>
      <c r="N3605" s="106">
        <v>0.37</v>
      </c>
      <c r="O3605" s="106">
        <v>1.6</v>
      </c>
      <c r="P3605" s="106" t="s">
        <v>2499</v>
      </c>
      <c r="Q3605" s="107" t="s">
        <v>4390</v>
      </c>
      <c r="R3605" s="107" t="s">
        <v>11</v>
      </c>
    </row>
    <row r="3606" spans="2:18" ht="20.100000000000001" customHeight="1" x14ac:dyDescent="0.4">
      <c r="B3606" s="105" t="str">
        <f t="shared" si="168"/>
        <v/>
      </c>
      <c r="C3606" s="105" t="str">
        <f t="shared" si="169"/>
        <v/>
      </c>
      <c r="D3606" s="105" t="str">
        <f t="shared" si="170"/>
        <v/>
      </c>
      <c r="E3606" s="106" t="s">
        <v>2406</v>
      </c>
      <c r="F3606" s="106" t="s">
        <v>2906</v>
      </c>
      <c r="G3606" s="106" t="s">
        <v>773</v>
      </c>
      <c r="H3606" s="106" t="s">
        <v>799</v>
      </c>
      <c r="I3606" s="106">
        <v>12</v>
      </c>
      <c r="J3606" s="106"/>
      <c r="K3606" s="106"/>
      <c r="L3606" s="106" t="s">
        <v>774</v>
      </c>
      <c r="M3606" s="106" t="s">
        <v>3522</v>
      </c>
      <c r="N3606" s="106">
        <v>0.37</v>
      </c>
      <c r="O3606" s="106">
        <v>1.6</v>
      </c>
      <c r="P3606" s="106" t="s">
        <v>2499</v>
      </c>
      <c r="Q3606" s="107" t="s">
        <v>4391</v>
      </c>
      <c r="R3606" s="107" t="s">
        <v>11</v>
      </c>
    </row>
    <row r="3607" spans="2:18" ht="20.100000000000001" customHeight="1" x14ac:dyDescent="0.4">
      <c r="B3607" s="105" t="str">
        <f t="shared" si="168"/>
        <v/>
      </c>
      <c r="C3607" s="105" t="str">
        <f t="shared" si="169"/>
        <v/>
      </c>
      <c r="D3607" s="105" t="str">
        <f t="shared" si="170"/>
        <v/>
      </c>
      <c r="E3607" s="106" t="s">
        <v>2406</v>
      </c>
      <c r="F3607" s="106" t="s">
        <v>2906</v>
      </c>
      <c r="G3607" s="106" t="s">
        <v>778</v>
      </c>
      <c r="H3607" s="106" t="s">
        <v>799</v>
      </c>
      <c r="I3607" s="106">
        <v>12</v>
      </c>
      <c r="J3607" s="106"/>
      <c r="K3607" s="106"/>
      <c r="L3607" s="106" t="s">
        <v>779</v>
      </c>
      <c r="M3607" s="106" t="s">
        <v>3522</v>
      </c>
      <c r="N3607" s="106">
        <v>0.37</v>
      </c>
      <c r="O3607" s="106">
        <v>1.6</v>
      </c>
      <c r="P3607" s="106" t="s">
        <v>2499</v>
      </c>
      <c r="Q3607" s="107" t="s">
        <v>4392</v>
      </c>
      <c r="R3607" s="107" t="s">
        <v>11</v>
      </c>
    </row>
    <row r="3608" spans="2:18" ht="20.100000000000001" customHeight="1" x14ac:dyDescent="0.4">
      <c r="B3608" s="105" t="str">
        <f t="shared" si="168"/>
        <v/>
      </c>
      <c r="C3608" s="105" t="str">
        <f t="shared" si="169"/>
        <v/>
      </c>
      <c r="D3608" s="105" t="str">
        <f t="shared" si="170"/>
        <v/>
      </c>
      <c r="E3608" s="106" t="s">
        <v>2406</v>
      </c>
      <c r="F3608" s="106" t="s">
        <v>2906</v>
      </c>
      <c r="G3608" s="106" t="s">
        <v>782</v>
      </c>
      <c r="H3608" s="106" t="s">
        <v>799</v>
      </c>
      <c r="I3608" s="106">
        <v>12</v>
      </c>
      <c r="J3608" s="106"/>
      <c r="K3608" s="106"/>
      <c r="L3608" s="106" t="s">
        <v>783</v>
      </c>
      <c r="M3608" s="106" t="s">
        <v>3522</v>
      </c>
      <c r="N3608" s="106">
        <v>0.34</v>
      </c>
      <c r="O3608" s="106">
        <v>1.6</v>
      </c>
      <c r="P3608" s="106" t="s">
        <v>2499</v>
      </c>
      <c r="Q3608" s="107" t="s">
        <v>4393</v>
      </c>
      <c r="R3608" s="107" t="s">
        <v>11</v>
      </c>
    </row>
    <row r="3609" spans="2:18" ht="20.100000000000001" customHeight="1" x14ac:dyDescent="0.4">
      <c r="B3609" s="105" t="str">
        <f t="shared" si="168"/>
        <v/>
      </c>
      <c r="C3609" s="105" t="str">
        <f t="shared" si="169"/>
        <v/>
      </c>
      <c r="D3609" s="105" t="str">
        <f t="shared" si="170"/>
        <v/>
      </c>
      <c r="E3609" s="106" t="s">
        <v>2406</v>
      </c>
      <c r="F3609" s="106" t="s">
        <v>2829</v>
      </c>
      <c r="G3609" s="106" t="s">
        <v>773</v>
      </c>
      <c r="H3609" s="106" t="s">
        <v>1266</v>
      </c>
      <c r="I3609" s="106">
        <v>9</v>
      </c>
      <c r="J3609" s="106"/>
      <c r="K3609" s="106"/>
      <c r="L3609" s="106" t="s">
        <v>765</v>
      </c>
      <c r="M3609" s="106" t="s">
        <v>924</v>
      </c>
      <c r="N3609" s="106">
        <v>0.54</v>
      </c>
      <c r="O3609" s="106">
        <v>1.6</v>
      </c>
      <c r="P3609" s="106" t="s">
        <v>2499</v>
      </c>
      <c r="Q3609" s="107" t="s">
        <v>4394</v>
      </c>
      <c r="R3609" s="107" t="s">
        <v>11</v>
      </c>
    </row>
    <row r="3610" spans="2:18" ht="20.100000000000001" customHeight="1" x14ac:dyDescent="0.4">
      <c r="B3610" s="105" t="str">
        <f t="shared" si="168"/>
        <v/>
      </c>
      <c r="C3610" s="105" t="str">
        <f t="shared" si="169"/>
        <v/>
      </c>
      <c r="D3610" s="105" t="str">
        <f t="shared" si="170"/>
        <v/>
      </c>
      <c r="E3610" s="106" t="s">
        <v>2406</v>
      </c>
      <c r="F3610" s="106" t="s">
        <v>2829</v>
      </c>
      <c r="G3610" s="106" t="s">
        <v>778</v>
      </c>
      <c r="H3610" s="106" t="s">
        <v>1269</v>
      </c>
      <c r="I3610" s="106">
        <v>9</v>
      </c>
      <c r="J3610" s="106"/>
      <c r="K3610" s="106"/>
      <c r="L3610" s="106" t="s">
        <v>765</v>
      </c>
      <c r="M3610" s="106" t="s">
        <v>924</v>
      </c>
      <c r="N3610" s="106">
        <v>0.54</v>
      </c>
      <c r="O3610" s="106">
        <v>1.6</v>
      </c>
      <c r="P3610" s="106" t="s">
        <v>2499</v>
      </c>
      <c r="Q3610" s="107" t="s">
        <v>4395</v>
      </c>
      <c r="R3610" s="107" t="s">
        <v>11</v>
      </c>
    </row>
    <row r="3611" spans="2:18" ht="20.100000000000001" customHeight="1" x14ac:dyDescent="0.4">
      <c r="B3611" s="105" t="str">
        <f t="shared" si="168"/>
        <v/>
      </c>
      <c r="C3611" s="105" t="str">
        <f t="shared" si="169"/>
        <v/>
      </c>
      <c r="D3611" s="105" t="str">
        <f t="shared" si="170"/>
        <v/>
      </c>
      <c r="E3611" s="106" t="s">
        <v>2406</v>
      </c>
      <c r="F3611" s="106" t="s">
        <v>2829</v>
      </c>
      <c r="G3611" s="106" t="s">
        <v>773</v>
      </c>
      <c r="H3611" s="106" t="s">
        <v>765</v>
      </c>
      <c r="I3611" s="106">
        <v>9</v>
      </c>
      <c r="J3611" s="106"/>
      <c r="K3611" s="106"/>
      <c r="L3611" s="106" t="s">
        <v>1266</v>
      </c>
      <c r="M3611" s="106" t="s">
        <v>924</v>
      </c>
      <c r="N3611" s="106">
        <v>0.52</v>
      </c>
      <c r="O3611" s="106">
        <v>1.6</v>
      </c>
      <c r="P3611" s="106" t="s">
        <v>2499</v>
      </c>
      <c r="Q3611" s="107" t="s">
        <v>4396</v>
      </c>
      <c r="R3611" s="107" t="s">
        <v>11</v>
      </c>
    </row>
    <row r="3612" spans="2:18" ht="20.100000000000001" customHeight="1" x14ac:dyDescent="0.4">
      <c r="B3612" s="105" t="str">
        <f t="shared" si="168"/>
        <v/>
      </c>
      <c r="C3612" s="105" t="str">
        <f t="shared" si="169"/>
        <v/>
      </c>
      <c r="D3612" s="105" t="str">
        <f t="shared" si="170"/>
        <v/>
      </c>
      <c r="E3612" s="106" t="s">
        <v>2406</v>
      </c>
      <c r="F3612" s="106" t="s">
        <v>2829</v>
      </c>
      <c r="G3612" s="106" t="s">
        <v>778</v>
      </c>
      <c r="H3612" s="106" t="s">
        <v>765</v>
      </c>
      <c r="I3612" s="106">
        <v>9</v>
      </c>
      <c r="J3612" s="106"/>
      <c r="K3612" s="106"/>
      <c r="L3612" s="106" t="s">
        <v>1269</v>
      </c>
      <c r="M3612" s="106" t="s">
        <v>924</v>
      </c>
      <c r="N3612" s="106">
        <v>0.52</v>
      </c>
      <c r="O3612" s="106">
        <v>1.6</v>
      </c>
      <c r="P3612" s="106" t="s">
        <v>2499</v>
      </c>
      <c r="Q3612" s="107" t="s">
        <v>4397</v>
      </c>
      <c r="R3612" s="107" t="s">
        <v>11</v>
      </c>
    </row>
    <row r="3613" spans="2:18" ht="20.100000000000001" customHeight="1" x14ac:dyDescent="0.4">
      <c r="B3613" s="105" t="str">
        <f t="shared" si="168"/>
        <v/>
      </c>
      <c r="C3613" s="105" t="str">
        <f t="shared" si="169"/>
        <v/>
      </c>
      <c r="D3613" s="105" t="str">
        <f t="shared" si="170"/>
        <v/>
      </c>
      <c r="E3613" s="106" t="s">
        <v>2406</v>
      </c>
      <c r="F3613" s="106" t="s">
        <v>2829</v>
      </c>
      <c r="G3613" s="106" t="s">
        <v>697</v>
      </c>
      <c r="H3613" s="106" t="s">
        <v>1389</v>
      </c>
      <c r="I3613" s="106">
        <v>12</v>
      </c>
      <c r="J3613" s="106"/>
      <c r="K3613" s="106"/>
      <c r="L3613" s="106" t="s">
        <v>1248</v>
      </c>
      <c r="M3613" s="106" t="s">
        <v>3522</v>
      </c>
      <c r="N3613" s="106">
        <v>0.56000000000000005</v>
      </c>
      <c r="O3613" s="106">
        <v>1.6</v>
      </c>
      <c r="P3613" s="106" t="s">
        <v>2511</v>
      </c>
      <c r="Q3613" s="107" t="s">
        <v>4398</v>
      </c>
      <c r="R3613" s="107" t="s">
        <v>12</v>
      </c>
    </row>
    <row r="3614" spans="2:18" ht="20.100000000000001" customHeight="1" x14ac:dyDescent="0.4">
      <c r="B3614" s="105" t="str">
        <f t="shared" si="168"/>
        <v/>
      </c>
      <c r="C3614" s="105" t="str">
        <f t="shared" si="169"/>
        <v/>
      </c>
      <c r="D3614" s="105" t="str">
        <f t="shared" si="170"/>
        <v/>
      </c>
      <c r="E3614" s="106" t="s">
        <v>2406</v>
      </c>
      <c r="F3614" s="106" t="s">
        <v>2829</v>
      </c>
      <c r="G3614" s="106" t="s">
        <v>697</v>
      </c>
      <c r="H3614" s="106" t="s">
        <v>1248</v>
      </c>
      <c r="I3614" s="106">
        <v>12</v>
      </c>
      <c r="J3614" s="106"/>
      <c r="K3614" s="106"/>
      <c r="L3614" s="106" t="s">
        <v>1389</v>
      </c>
      <c r="M3614" s="106" t="s">
        <v>3522</v>
      </c>
      <c r="N3614" s="106">
        <v>0.52</v>
      </c>
      <c r="O3614" s="106">
        <v>1.6</v>
      </c>
      <c r="P3614" s="106" t="s">
        <v>2511</v>
      </c>
      <c r="Q3614" s="107" t="s">
        <v>4399</v>
      </c>
      <c r="R3614" s="107" t="s">
        <v>12</v>
      </c>
    </row>
    <row r="3615" spans="2:18" ht="20.100000000000001" customHeight="1" x14ac:dyDescent="0.4">
      <c r="B3615" s="105" t="str">
        <f t="shared" si="168"/>
        <v/>
      </c>
      <c r="C3615" s="105" t="str">
        <f t="shared" si="169"/>
        <v/>
      </c>
      <c r="D3615" s="105" t="str">
        <f t="shared" si="170"/>
        <v/>
      </c>
      <c r="E3615" s="106" t="s">
        <v>2406</v>
      </c>
      <c r="F3615" s="106" t="s">
        <v>2407</v>
      </c>
      <c r="G3615" s="106" t="s">
        <v>697</v>
      </c>
      <c r="H3615" s="106" t="s">
        <v>1389</v>
      </c>
      <c r="I3615" s="106">
        <v>12</v>
      </c>
      <c r="J3615" s="106"/>
      <c r="K3615" s="106"/>
      <c r="L3615" s="106" t="s">
        <v>1218</v>
      </c>
      <c r="M3615" s="106" t="s">
        <v>3522</v>
      </c>
      <c r="N3615" s="106">
        <v>0.45</v>
      </c>
      <c r="O3615" s="106">
        <v>1.6</v>
      </c>
      <c r="P3615" s="106" t="s">
        <v>2511</v>
      </c>
      <c r="Q3615" s="107" t="s">
        <v>4400</v>
      </c>
      <c r="R3615" s="107" t="s">
        <v>12</v>
      </c>
    </row>
    <row r="3616" spans="2:18" ht="20.100000000000001" customHeight="1" x14ac:dyDescent="0.4">
      <c r="B3616" s="105" t="str">
        <f t="shared" si="168"/>
        <v/>
      </c>
      <c r="C3616" s="105" t="str">
        <f t="shared" si="169"/>
        <v/>
      </c>
      <c r="D3616" s="105" t="str">
        <f t="shared" si="170"/>
        <v/>
      </c>
      <c r="E3616" s="106" t="s">
        <v>2406</v>
      </c>
      <c r="F3616" s="106" t="s">
        <v>2447</v>
      </c>
      <c r="G3616" s="106" t="s">
        <v>697</v>
      </c>
      <c r="H3616" s="106" t="s">
        <v>1218</v>
      </c>
      <c r="I3616" s="106">
        <v>12</v>
      </c>
      <c r="J3616" s="106"/>
      <c r="K3616" s="106"/>
      <c r="L3616" s="106" t="s">
        <v>1389</v>
      </c>
      <c r="M3616" s="106" t="s">
        <v>3522</v>
      </c>
      <c r="N3616" s="106">
        <v>0.38</v>
      </c>
      <c r="O3616" s="106">
        <v>1.6</v>
      </c>
      <c r="P3616" s="106" t="s">
        <v>2511</v>
      </c>
      <c r="Q3616" s="107" t="s">
        <v>4401</v>
      </c>
      <c r="R3616" s="107" t="s">
        <v>12</v>
      </c>
    </row>
    <row r="3617" spans="2:18" ht="20.100000000000001" customHeight="1" x14ac:dyDescent="0.4">
      <c r="B3617" s="105" t="str">
        <f t="shared" si="168"/>
        <v/>
      </c>
      <c r="C3617" s="105" t="str">
        <f t="shared" si="169"/>
        <v/>
      </c>
      <c r="D3617" s="105" t="str">
        <f t="shared" si="170"/>
        <v/>
      </c>
      <c r="E3617" s="106" t="s">
        <v>2406</v>
      </c>
      <c r="F3617" s="106" t="s">
        <v>2407</v>
      </c>
      <c r="G3617" s="106" t="s">
        <v>697</v>
      </c>
      <c r="H3617" s="106" t="s">
        <v>707</v>
      </c>
      <c r="I3617" s="106">
        <v>12</v>
      </c>
      <c r="J3617" s="106"/>
      <c r="K3617" s="106"/>
      <c r="L3617" s="106" t="s">
        <v>706</v>
      </c>
      <c r="M3617" s="106" t="s">
        <v>3522</v>
      </c>
      <c r="N3617" s="106">
        <v>0.46</v>
      </c>
      <c r="O3617" s="106">
        <v>1.6</v>
      </c>
      <c r="P3617" s="106" t="s">
        <v>714</v>
      </c>
      <c r="Q3617" s="107" t="s">
        <v>4402</v>
      </c>
      <c r="R3617" s="107" t="s">
        <v>253</v>
      </c>
    </row>
    <row r="3618" spans="2:18" ht="20.100000000000001" customHeight="1" x14ac:dyDescent="0.4">
      <c r="B3618" s="105" t="str">
        <f t="shared" si="168"/>
        <v/>
      </c>
      <c r="C3618" s="105" t="str">
        <f t="shared" si="169"/>
        <v/>
      </c>
      <c r="D3618" s="105" t="str">
        <f t="shared" si="170"/>
        <v/>
      </c>
      <c r="E3618" s="106" t="s">
        <v>2406</v>
      </c>
      <c r="F3618" s="106" t="s">
        <v>2447</v>
      </c>
      <c r="G3618" s="106" t="s">
        <v>697</v>
      </c>
      <c r="H3618" s="106" t="s">
        <v>706</v>
      </c>
      <c r="I3618" s="106">
        <v>12</v>
      </c>
      <c r="J3618" s="106"/>
      <c r="K3618" s="106"/>
      <c r="L3618" s="106" t="s">
        <v>707</v>
      </c>
      <c r="M3618" s="106" t="s">
        <v>3522</v>
      </c>
      <c r="N3618" s="106">
        <v>0.39</v>
      </c>
      <c r="O3618" s="106">
        <v>1.6</v>
      </c>
      <c r="P3618" s="106" t="s">
        <v>4403</v>
      </c>
      <c r="Q3618" s="107" t="s">
        <v>4404</v>
      </c>
      <c r="R3618" s="107" t="s">
        <v>253</v>
      </c>
    </row>
    <row r="3619" spans="2:18" ht="20.100000000000001" customHeight="1" x14ac:dyDescent="0.4">
      <c r="B3619" s="105" t="str">
        <f t="shared" si="168"/>
        <v/>
      </c>
      <c r="C3619" s="105" t="str">
        <f t="shared" si="169"/>
        <v/>
      </c>
      <c r="D3619" s="105" t="str">
        <f t="shared" si="170"/>
        <v/>
      </c>
      <c r="E3619" s="106" t="s">
        <v>2406</v>
      </c>
      <c r="F3619" s="106" t="s">
        <v>2829</v>
      </c>
      <c r="G3619" s="106" t="s">
        <v>710</v>
      </c>
      <c r="H3619" s="106" t="s">
        <v>711</v>
      </c>
      <c r="I3619" s="106">
        <v>9</v>
      </c>
      <c r="J3619" s="106"/>
      <c r="K3619" s="106"/>
      <c r="L3619" s="106" t="s">
        <v>765</v>
      </c>
      <c r="M3619" s="106" t="s">
        <v>924</v>
      </c>
      <c r="N3619" s="106">
        <v>0.56999999999999995</v>
      </c>
      <c r="O3619" s="106">
        <v>1.6</v>
      </c>
      <c r="P3619" s="106" t="s">
        <v>714</v>
      </c>
      <c r="Q3619" s="107" t="s">
        <v>4405</v>
      </c>
      <c r="R3619" s="107" t="s">
        <v>253</v>
      </c>
    </row>
    <row r="3620" spans="2:18" ht="20.100000000000001" customHeight="1" x14ac:dyDescent="0.4">
      <c r="B3620" s="105" t="str">
        <f t="shared" si="168"/>
        <v/>
      </c>
      <c r="C3620" s="105" t="str">
        <f t="shared" si="169"/>
        <v/>
      </c>
      <c r="D3620" s="105" t="str">
        <f t="shared" si="170"/>
        <v/>
      </c>
      <c r="E3620" s="106" t="s">
        <v>2406</v>
      </c>
      <c r="F3620" s="106" t="s">
        <v>2829</v>
      </c>
      <c r="G3620" s="106" t="s">
        <v>721</v>
      </c>
      <c r="H3620" s="106" t="s">
        <v>722</v>
      </c>
      <c r="I3620" s="106">
        <v>9</v>
      </c>
      <c r="J3620" s="106"/>
      <c r="K3620" s="106"/>
      <c r="L3620" s="106" t="s">
        <v>733</v>
      </c>
      <c r="M3620" s="106" t="s">
        <v>924</v>
      </c>
      <c r="N3620" s="106">
        <v>0.56999999999999995</v>
      </c>
      <c r="O3620" s="106">
        <v>1.6</v>
      </c>
      <c r="P3620" s="106" t="s">
        <v>714</v>
      </c>
      <c r="Q3620" s="107" t="s">
        <v>4406</v>
      </c>
      <c r="R3620" s="107" t="s">
        <v>253</v>
      </c>
    </row>
    <row r="3621" spans="2:18" ht="20.100000000000001" customHeight="1" x14ac:dyDescent="0.4">
      <c r="B3621" s="105" t="str">
        <f t="shared" si="168"/>
        <v/>
      </c>
      <c r="C3621" s="105" t="str">
        <f t="shared" si="169"/>
        <v/>
      </c>
      <c r="D3621" s="105" t="str">
        <f t="shared" si="170"/>
        <v/>
      </c>
      <c r="E3621" s="106" t="s">
        <v>2406</v>
      </c>
      <c r="F3621" s="106" t="s">
        <v>2829</v>
      </c>
      <c r="G3621" s="106" t="s">
        <v>2477</v>
      </c>
      <c r="H3621" s="106" t="s">
        <v>765</v>
      </c>
      <c r="I3621" s="106">
        <v>9</v>
      </c>
      <c r="J3621" s="106"/>
      <c r="K3621" s="106"/>
      <c r="L3621" s="106" t="s">
        <v>2478</v>
      </c>
      <c r="M3621" s="106" t="s">
        <v>924</v>
      </c>
      <c r="N3621" s="106">
        <v>0.53</v>
      </c>
      <c r="O3621" s="106">
        <v>1.6</v>
      </c>
      <c r="P3621" s="106" t="s">
        <v>714</v>
      </c>
      <c r="Q3621" s="107" t="s">
        <v>4407</v>
      </c>
      <c r="R3621" s="107" t="s">
        <v>253</v>
      </c>
    </row>
    <row r="3622" spans="2:18" ht="20.100000000000001" customHeight="1" x14ac:dyDescent="0.4">
      <c r="B3622" s="105" t="str">
        <f t="shared" si="168"/>
        <v/>
      </c>
      <c r="C3622" s="105" t="str">
        <f t="shared" si="169"/>
        <v/>
      </c>
      <c r="D3622" s="105" t="str">
        <f t="shared" si="170"/>
        <v/>
      </c>
      <c r="E3622" s="106" t="s">
        <v>2406</v>
      </c>
      <c r="F3622" s="106" t="s">
        <v>2829</v>
      </c>
      <c r="G3622" s="106" t="s">
        <v>2482</v>
      </c>
      <c r="H3622" s="106" t="s">
        <v>765</v>
      </c>
      <c r="I3622" s="106">
        <v>9</v>
      </c>
      <c r="J3622" s="106"/>
      <c r="K3622" s="106"/>
      <c r="L3622" s="106" t="s">
        <v>2483</v>
      </c>
      <c r="M3622" s="106" t="s">
        <v>924</v>
      </c>
      <c r="N3622" s="106">
        <v>0.53</v>
      </c>
      <c r="O3622" s="106">
        <v>1.6</v>
      </c>
      <c r="P3622" s="106" t="s">
        <v>714</v>
      </c>
      <c r="Q3622" s="107" t="s">
        <v>4408</v>
      </c>
      <c r="R3622" s="107" t="s">
        <v>253</v>
      </c>
    </row>
    <row r="3623" spans="2:18" ht="20.100000000000001" customHeight="1" x14ac:dyDescent="0.4">
      <c r="B3623" s="105" t="str">
        <f t="shared" si="168"/>
        <v/>
      </c>
      <c r="C3623" s="105" t="str">
        <f t="shared" si="169"/>
        <v/>
      </c>
      <c r="D3623" s="105" t="str">
        <f t="shared" si="170"/>
        <v/>
      </c>
      <c r="E3623" s="106" t="s">
        <v>2406</v>
      </c>
      <c r="F3623" s="106" t="s">
        <v>2829</v>
      </c>
      <c r="G3623" s="106" t="s">
        <v>710</v>
      </c>
      <c r="H3623" s="106" t="s">
        <v>765</v>
      </c>
      <c r="I3623" s="106">
        <v>9</v>
      </c>
      <c r="J3623" s="106"/>
      <c r="K3623" s="106"/>
      <c r="L3623" s="106" t="s">
        <v>711</v>
      </c>
      <c r="M3623" s="106" t="s">
        <v>924</v>
      </c>
      <c r="N3623" s="106">
        <v>0.53</v>
      </c>
      <c r="O3623" s="106">
        <v>1.6</v>
      </c>
      <c r="P3623" s="106" t="s">
        <v>714</v>
      </c>
      <c r="Q3623" s="107" t="s">
        <v>4409</v>
      </c>
      <c r="R3623" s="107" t="s">
        <v>253</v>
      </c>
    </row>
    <row r="3624" spans="2:18" ht="20.100000000000001" customHeight="1" x14ac:dyDescent="0.4">
      <c r="B3624" s="105" t="str">
        <f t="shared" si="168"/>
        <v/>
      </c>
      <c r="C3624" s="105" t="str">
        <f t="shared" si="169"/>
        <v/>
      </c>
      <c r="D3624" s="105" t="str">
        <f t="shared" si="170"/>
        <v/>
      </c>
      <c r="E3624" s="106" t="s">
        <v>2406</v>
      </c>
      <c r="F3624" s="106" t="s">
        <v>2829</v>
      </c>
      <c r="G3624" s="106" t="s">
        <v>721</v>
      </c>
      <c r="H3624" s="106" t="s">
        <v>733</v>
      </c>
      <c r="I3624" s="106">
        <v>9</v>
      </c>
      <c r="J3624" s="106"/>
      <c r="K3624" s="106"/>
      <c r="L3624" s="106" t="s">
        <v>722</v>
      </c>
      <c r="M3624" s="106" t="s">
        <v>924</v>
      </c>
      <c r="N3624" s="106">
        <v>0.53</v>
      </c>
      <c r="O3624" s="106">
        <v>1.6</v>
      </c>
      <c r="P3624" s="106" t="s">
        <v>714</v>
      </c>
      <c r="Q3624" s="107" t="s">
        <v>4410</v>
      </c>
      <c r="R3624" s="107" t="s">
        <v>253</v>
      </c>
    </row>
    <row r="3625" spans="2:18" ht="20.100000000000001" customHeight="1" x14ac:dyDescent="0.4">
      <c r="B3625" s="105" t="str">
        <f t="shared" si="168"/>
        <v/>
      </c>
      <c r="C3625" s="105" t="str">
        <f t="shared" si="169"/>
        <v/>
      </c>
      <c r="D3625" s="105" t="str">
        <f t="shared" si="170"/>
        <v/>
      </c>
      <c r="E3625" s="106" t="s">
        <v>2406</v>
      </c>
      <c r="F3625" s="106" t="s">
        <v>2407</v>
      </c>
      <c r="G3625" s="106" t="s">
        <v>710</v>
      </c>
      <c r="H3625" s="106" t="s">
        <v>711</v>
      </c>
      <c r="I3625" s="106">
        <v>9</v>
      </c>
      <c r="J3625" s="106"/>
      <c r="K3625" s="106"/>
      <c r="L3625" s="106" t="s">
        <v>717</v>
      </c>
      <c r="M3625" s="106" t="s">
        <v>924</v>
      </c>
      <c r="N3625" s="106">
        <v>0.45</v>
      </c>
      <c r="O3625" s="106">
        <v>1.6</v>
      </c>
      <c r="P3625" s="106" t="s">
        <v>714</v>
      </c>
      <c r="Q3625" s="107" t="s">
        <v>4411</v>
      </c>
      <c r="R3625" s="107" t="s">
        <v>253</v>
      </c>
    </row>
    <row r="3626" spans="2:18" ht="20.100000000000001" customHeight="1" x14ac:dyDescent="0.4">
      <c r="B3626" s="105" t="str">
        <f t="shared" si="168"/>
        <v/>
      </c>
      <c r="C3626" s="105" t="str">
        <f t="shared" si="169"/>
        <v/>
      </c>
      <c r="D3626" s="105" t="str">
        <f t="shared" si="170"/>
        <v/>
      </c>
      <c r="E3626" s="106" t="s">
        <v>2406</v>
      </c>
      <c r="F3626" s="106" t="s">
        <v>2407</v>
      </c>
      <c r="G3626" s="106" t="s">
        <v>721</v>
      </c>
      <c r="H3626" s="106" t="s">
        <v>722</v>
      </c>
      <c r="I3626" s="106">
        <v>9</v>
      </c>
      <c r="J3626" s="106"/>
      <c r="K3626" s="106"/>
      <c r="L3626" s="106" t="s">
        <v>698</v>
      </c>
      <c r="M3626" s="106" t="s">
        <v>924</v>
      </c>
      <c r="N3626" s="106">
        <v>0.45</v>
      </c>
      <c r="O3626" s="106">
        <v>1.6</v>
      </c>
      <c r="P3626" s="106" t="s">
        <v>714</v>
      </c>
      <c r="Q3626" s="107" t="s">
        <v>4412</v>
      </c>
      <c r="R3626" s="107" t="s">
        <v>253</v>
      </c>
    </row>
    <row r="3627" spans="2:18" ht="20.100000000000001" customHeight="1" x14ac:dyDescent="0.4">
      <c r="B3627" s="105" t="str">
        <f t="shared" si="168"/>
        <v/>
      </c>
      <c r="C3627" s="105" t="str">
        <f t="shared" si="169"/>
        <v/>
      </c>
      <c r="D3627" s="105" t="str">
        <f t="shared" si="170"/>
        <v/>
      </c>
      <c r="E3627" s="106" t="s">
        <v>2406</v>
      </c>
      <c r="F3627" s="106" t="s">
        <v>2447</v>
      </c>
      <c r="G3627" s="106" t="s">
        <v>710</v>
      </c>
      <c r="H3627" s="106" t="s">
        <v>717</v>
      </c>
      <c r="I3627" s="106">
        <v>9</v>
      </c>
      <c r="J3627" s="106"/>
      <c r="K3627" s="106"/>
      <c r="L3627" s="106" t="s">
        <v>711</v>
      </c>
      <c r="M3627" s="106" t="s">
        <v>924</v>
      </c>
      <c r="N3627" s="106">
        <v>0.38</v>
      </c>
      <c r="O3627" s="106">
        <v>1.6</v>
      </c>
      <c r="P3627" s="106" t="s">
        <v>714</v>
      </c>
      <c r="Q3627" s="107" t="s">
        <v>4413</v>
      </c>
      <c r="R3627" s="107" t="s">
        <v>253</v>
      </c>
    </row>
    <row r="3628" spans="2:18" ht="20.100000000000001" customHeight="1" x14ac:dyDescent="0.4">
      <c r="B3628" s="105" t="str">
        <f t="shared" si="168"/>
        <v/>
      </c>
      <c r="C3628" s="105" t="str">
        <f t="shared" si="169"/>
        <v/>
      </c>
      <c r="D3628" s="105" t="str">
        <f t="shared" si="170"/>
        <v/>
      </c>
      <c r="E3628" s="106" t="s">
        <v>2406</v>
      </c>
      <c r="F3628" s="106" t="s">
        <v>2447</v>
      </c>
      <c r="G3628" s="106" t="s">
        <v>721</v>
      </c>
      <c r="H3628" s="106" t="s">
        <v>698</v>
      </c>
      <c r="I3628" s="106">
        <v>9</v>
      </c>
      <c r="J3628" s="106"/>
      <c r="K3628" s="106"/>
      <c r="L3628" s="106" t="s">
        <v>722</v>
      </c>
      <c r="M3628" s="106" t="s">
        <v>924</v>
      </c>
      <c r="N3628" s="106">
        <v>0.38</v>
      </c>
      <c r="O3628" s="106">
        <v>1.6</v>
      </c>
      <c r="P3628" s="106" t="s">
        <v>714</v>
      </c>
      <c r="Q3628" s="107" t="s">
        <v>4414</v>
      </c>
      <c r="R3628" s="107" t="s">
        <v>253</v>
      </c>
    </row>
    <row r="3629" spans="2:18" ht="20.100000000000001" customHeight="1" x14ac:dyDescent="0.4">
      <c r="B3629" s="105" t="str">
        <f t="shared" si="168"/>
        <v/>
      </c>
      <c r="C3629" s="105" t="str">
        <f t="shared" si="169"/>
        <v/>
      </c>
      <c r="D3629" s="105" t="str">
        <f t="shared" si="170"/>
        <v/>
      </c>
      <c r="E3629" s="106" t="s">
        <v>2406</v>
      </c>
      <c r="F3629" s="106" t="s">
        <v>2447</v>
      </c>
      <c r="G3629" s="106" t="s">
        <v>2477</v>
      </c>
      <c r="H3629" s="106" t="s">
        <v>717</v>
      </c>
      <c r="I3629" s="106">
        <v>9</v>
      </c>
      <c r="J3629" s="106"/>
      <c r="K3629" s="106"/>
      <c r="L3629" s="106" t="s">
        <v>2478</v>
      </c>
      <c r="M3629" s="106" t="s">
        <v>924</v>
      </c>
      <c r="N3629" s="106">
        <v>0.38</v>
      </c>
      <c r="O3629" s="106">
        <v>1.6</v>
      </c>
      <c r="P3629" s="106" t="s">
        <v>714</v>
      </c>
      <c r="Q3629" s="107" t="s">
        <v>4415</v>
      </c>
      <c r="R3629" s="107" t="s">
        <v>253</v>
      </c>
    </row>
    <row r="3630" spans="2:18" ht="20.100000000000001" customHeight="1" x14ac:dyDescent="0.4">
      <c r="B3630" s="105" t="str">
        <f t="shared" si="168"/>
        <v/>
      </c>
      <c r="C3630" s="105" t="str">
        <f t="shared" si="169"/>
        <v/>
      </c>
      <c r="D3630" s="105" t="str">
        <f t="shared" si="170"/>
        <v/>
      </c>
      <c r="E3630" s="106" t="s">
        <v>2406</v>
      </c>
      <c r="F3630" s="106" t="s">
        <v>2447</v>
      </c>
      <c r="G3630" s="106" t="s">
        <v>2482</v>
      </c>
      <c r="H3630" s="106" t="s">
        <v>717</v>
      </c>
      <c r="I3630" s="106">
        <v>9</v>
      </c>
      <c r="J3630" s="106"/>
      <c r="K3630" s="106"/>
      <c r="L3630" s="106" t="s">
        <v>2483</v>
      </c>
      <c r="M3630" s="106" t="s">
        <v>924</v>
      </c>
      <c r="N3630" s="106">
        <v>0.38</v>
      </c>
      <c r="O3630" s="106">
        <v>1.6</v>
      </c>
      <c r="P3630" s="106" t="s">
        <v>714</v>
      </c>
      <c r="Q3630" s="107" t="s">
        <v>4416</v>
      </c>
      <c r="R3630" s="107" t="s">
        <v>253</v>
      </c>
    </row>
    <row r="3631" spans="2:18" ht="20.100000000000001" customHeight="1" x14ac:dyDescent="0.4">
      <c r="B3631" s="105" t="str">
        <f t="shared" si="168"/>
        <v/>
      </c>
      <c r="C3631" s="105" t="str">
        <f t="shared" si="169"/>
        <v/>
      </c>
      <c r="D3631" s="105" t="str">
        <f t="shared" si="170"/>
        <v/>
      </c>
      <c r="E3631" s="106" t="s">
        <v>2406</v>
      </c>
      <c r="F3631" s="106" t="s">
        <v>2906</v>
      </c>
      <c r="G3631" s="106" t="s">
        <v>721</v>
      </c>
      <c r="H3631" s="106" t="s">
        <v>722</v>
      </c>
      <c r="I3631" s="106">
        <v>9</v>
      </c>
      <c r="J3631" s="106"/>
      <c r="K3631" s="106"/>
      <c r="L3631" s="106" t="s">
        <v>802</v>
      </c>
      <c r="M3631" s="106" t="s">
        <v>924</v>
      </c>
      <c r="N3631" s="106">
        <v>0.42</v>
      </c>
      <c r="O3631" s="106">
        <v>1.6</v>
      </c>
      <c r="P3631" s="106" t="s">
        <v>714</v>
      </c>
      <c r="Q3631" s="107" t="s">
        <v>4417</v>
      </c>
      <c r="R3631" s="107" t="s">
        <v>253</v>
      </c>
    </row>
    <row r="3632" spans="2:18" ht="20.100000000000001" customHeight="1" x14ac:dyDescent="0.4">
      <c r="B3632" s="105" t="str">
        <f t="shared" si="168"/>
        <v/>
      </c>
      <c r="C3632" s="105" t="str">
        <f t="shared" si="169"/>
        <v/>
      </c>
      <c r="D3632" s="105" t="str">
        <f t="shared" si="170"/>
        <v/>
      </c>
      <c r="E3632" s="106" t="s">
        <v>2406</v>
      </c>
      <c r="F3632" s="106" t="s">
        <v>2906</v>
      </c>
      <c r="G3632" s="106" t="s">
        <v>721</v>
      </c>
      <c r="H3632" s="106" t="s">
        <v>802</v>
      </c>
      <c r="I3632" s="106">
        <v>9</v>
      </c>
      <c r="J3632" s="106"/>
      <c r="K3632" s="106"/>
      <c r="L3632" s="106" t="s">
        <v>722</v>
      </c>
      <c r="M3632" s="106" t="s">
        <v>924</v>
      </c>
      <c r="N3632" s="106">
        <v>0.37</v>
      </c>
      <c r="O3632" s="106">
        <v>1.6</v>
      </c>
      <c r="P3632" s="106" t="s">
        <v>714</v>
      </c>
      <c r="Q3632" s="107" t="s">
        <v>4418</v>
      </c>
      <c r="R3632" s="107" t="s">
        <v>253</v>
      </c>
    </row>
    <row r="3633" spans="2:18" ht="20.100000000000001" customHeight="1" x14ac:dyDescent="0.4">
      <c r="B3633" s="105" t="str">
        <f t="shared" si="168"/>
        <v/>
      </c>
      <c r="C3633" s="105" t="str">
        <f t="shared" si="169"/>
        <v/>
      </c>
      <c r="D3633" s="105" t="str">
        <f t="shared" si="170"/>
        <v/>
      </c>
      <c r="E3633" s="106" t="s">
        <v>2406</v>
      </c>
      <c r="F3633" s="106" t="s">
        <v>2829</v>
      </c>
      <c r="G3633" s="106" t="s">
        <v>773</v>
      </c>
      <c r="H3633" s="106" t="s">
        <v>774</v>
      </c>
      <c r="I3633" s="106">
        <v>12</v>
      </c>
      <c r="J3633" s="106"/>
      <c r="K3633" s="106"/>
      <c r="L3633" s="106" t="s">
        <v>729</v>
      </c>
      <c r="M3633" s="106" t="s">
        <v>3522</v>
      </c>
      <c r="N3633" s="106">
        <v>0.55000000000000004</v>
      </c>
      <c r="O3633" s="106">
        <v>1.6</v>
      </c>
      <c r="P3633" s="106" t="s">
        <v>714</v>
      </c>
      <c r="Q3633" s="107" t="s">
        <v>4419</v>
      </c>
      <c r="R3633" s="107" t="s">
        <v>311</v>
      </c>
    </row>
    <row r="3634" spans="2:18" ht="20.100000000000001" customHeight="1" x14ac:dyDescent="0.4">
      <c r="B3634" s="105" t="str">
        <f t="shared" si="168"/>
        <v/>
      </c>
      <c r="C3634" s="105" t="str">
        <f t="shared" si="169"/>
        <v/>
      </c>
      <c r="D3634" s="105" t="str">
        <f t="shared" si="170"/>
        <v/>
      </c>
      <c r="E3634" s="106" t="s">
        <v>2406</v>
      </c>
      <c r="F3634" s="106" t="s">
        <v>2829</v>
      </c>
      <c r="G3634" s="106" t="s">
        <v>778</v>
      </c>
      <c r="H3634" s="106" t="s">
        <v>779</v>
      </c>
      <c r="I3634" s="106">
        <v>12</v>
      </c>
      <c r="J3634" s="106"/>
      <c r="K3634" s="106"/>
      <c r="L3634" s="106" t="s">
        <v>729</v>
      </c>
      <c r="M3634" s="106" t="s">
        <v>3522</v>
      </c>
      <c r="N3634" s="106">
        <v>0.54</v>
      </c>
      <c r="O3634" s="106">
        <v>1.6</v>
      </c>
      <c r="P3634" s="106" t="s">
        <v>714</v>
      </c>
      <c r="Q3634" s="107" t="s">
        <v>4420</v>
      </c>
      <c r="R3634" s="107" t="s">
        <v>311</v>
      </c>
    </row>
    <row r="3635" spans="2:18" ht="20.100000000000001" customHeight="1" x14ac:dyDescent="0.4">
      <c r="B3635" s="105" t="str">
        <f t="shared" si="168"/>
        <v/>
      </c>
      <c r="C3635" s="105" t="str">
        <f t="shared" si="169"/>
        <v/>
      </c>
      <c r="D3635" s="105" t="str">
        <f t="shared" si="170"/>
        <v/>
      </c>
      <c r="E3635" s="106" t="s">
        <v>2406</v>
      </c>
      <c r="F3635" s="106" t="s">
        <v>2829</v>
      </c>
      <c r="G3635" s="106" t="s">
        <v>773</v>
      </c>
      <c r="H3635" s="106" t="s">
        <v>729</v>
      </c>
      <c r="I3635" s="106">
        <v>12</v>
      </c>
      <c r="J3635" s="106"/>
      <c r="K3635" s="106"/>
      <c r="L3635" s="106" t="s">
        <v>774</v>
      </c>
      <c r="M3635" s="106" t="s">
        <v>3522</v>
      </c>
      <c r="N3635" s="106">
        <v>0.54</v>
      </c>
      <c r="O3635" s="106">
        <v>1.6</v>
      </c>
      <c r="P3635" s="106" t="s">
        <v>714</v>
      </c>
      <c r="Q3635" s="107" t="s">
        <v>4421</v>
      </c>
      <c r="R3635" s="107" t="s">
        <v>311</v>
      </c>
    </row>
    <row r="3636" spans="2:18" ht="20.100000000000001" customHeight="1" x14ac:dyDescent="0.4">
      <c r="B3636" s="105" t="str">
        <f t="shared" si="168"/>
        <v/>
      </c>
      <c r="C3636" s="105" t="str">
        <f t="shared" si="169"/>
        <v/>
      </c>
      <c r="D3636" s="105" t="str">
        <f t="shared" si="170"/>
        <v/>
      </c>
      <c r="E3636" s="106" t="s">
        <v>2406</v>
      </c>
      <c r="F3636" s="106" t="s">
        <v>2829</v>
      </c>
      <c r="G3636" s="106" t="s">
        <v>778</v>
      </c>
      <c r="H3636" s="106" t="s">
        <v>729</v>
      </c>
      <c r="I3636" s="106">
        <v>12</v>
      </c>
      <c r="J3636" s="106"/>
      <c r="K3636" s="106"/>
      <c r="L3636" s="106" t="s">
        <v>779</v>
      </c>
      <c r="M3636" s="106" t="s">
        <v>3522</v>
      </c>
      <c r="N3636" s="106">
        <v>0.54</v>
      </c>
      <c r="O3636" s="106">
        <v>1.6</v>
      </c>
      <c r="P3636" s="106" t="s">
        <v>714</v>
      </c>
      <c r="Q3636" s="107" t="s">
        <v>4422</v>
      </c>
      <c r="R3636" s="107" t="s">
        <v>311</v>
      </c>
    </row>
    <row r="3637" spans="2:18" ht="20.100000000000001" customHeight="1" x14ac:dyDescent="0.4">
      <c r="B3637" s="105" t="str">
        <f t="shared" si="168"/>
        <v/>
      </c>
      <c r="C3637" s="105" t="str">
        <f t="shared" si="169"/>
        <v/>
      </c>
      <c r="D3637" s="105" t="str">
        <f t="shared" si="170"/>
        <v/>
      </c>
      <c r="E3637" s="106" t="s">
        <v>2406</v>
      </c>
      <c r="F3637" s="106" t="s">
        <v>2407</v>
      </c>
      <c r="G3637" s="106" t="s">
        <v>697</v>
      </c>
      <c r="H3637" s="106" t="s">
        <v>707</v>
      </c>
      <c r="I3637" s="106">
        <v>12</v>
      </c>
      <c r="J3637" s="106"/>
      <c r="K3637" s="106"/>
      <c r="L3637" s="106" t="s">
        <v>706</v>
      </c>
      <c r="M3637" s="106" t="s">
        <v>3522</v>
      </c>
      <c r="N3637" s="106">
        <v>0.46</v>
      </c>
      <c r="O3637" s="106">
        <v>1.6</v>
      </c>
      <c r="P3637" s="106" t="s">
        <v>714</v>
      </c>
      <c r="Q3637" s="107" t="s">
        <v>4423</v>
      </c>
      <c r="R3637" s="107" t="s">
        <v>311</v>
      </c>
    </row>
    <row r="3638" spans="2:18" ht="20.100000000000001" customHeight="1" x14ac:dyDescent="0.4">
      <c r="B3638" s="105" t="str">
        <f t="shared" si="168"/>
        <v/>
      </c>
      <c r="C3638" s="105" t="str">
        <f t="shared" si="169"/>
        <v/>
      </c>
      <c r="D3638" s="105" t="str">
        <f t="shared" si="170"/>
        <v/>
      </c>
      <c r="E3638" s="106" t="s">
        <v>2406</v>
      </c>
      <c r="F3638" s="106" t="s">
        <v>2407</v>
      </c>
      <c r="G3638" s="106" t="s">
        <v>697</v>
      </c>
      <c r="H3638" s="106" t="s">
        <v>1817</v>
      </c>
      <c r="I3638" s="106">
        <v>12</v>
      </c>
      <c r="J3638" s="106"/>
      <c r="K3638" s="106"/>
      <c r="L3638" s="106" t="s">
        <v>698</v>
      </c>
      <c r="M3638" s="106" t="s">
        <v>3522</v>
      </c>
      <c r="N3638" s="106">
        <v>0.45</v>
      </c>
      <c r="O3638" s="106">
        <v>1.6</v>
      </c>
      <c r="P3638" s="106" t="s">
        <v>714</v>
      </c>
      <c r="Q3638" s="107" t="s">
        <v>4424</v>
      </c>
      <c r="R3638" s="107" t="s">
        <v>311</v>
      </c>
    </row>
    <row r="3639" spans="2:18" ht="20.100000000000001" customHeight="1" x14ac:dyDescent="0.4">
      <c r="B3639" s="105" t="str">
        <f t="shared" si="168"/>
        <v/>
      </c>
      <c r="C3639" s="105" t="str">
        <f t="shared" si="169"/>
        <v/>
      </c>
      <c r="D3639" s="105" t="str">
        <f t="shared" si="170"/>
        <v/>
      </c>
      <c r="E3639" s="106" t="s">
        <v>2406</v>
      </c>
      <c r="F3639" s="106" t="s">
        <v>2407</v>
      </c>
      <c r="G3639" s="106" t="s">
        <v>697</v>
      </c>
      <c r="H3639" s="106" t="s">
        <v>1027</v>
      </c>
      <c r="I3639" s="106">
        <v>12</v>
      </c>
      <c r="J3639" s="106"/>
      <c r="K3639" s="106"/>
      <c r="L3639" s="106" t="s">
        <v>717</v>
      </c>
      <c r="M3639" s="106" t="s">
        <v>3522</v>
      </c>
      <c r="N3639" s="106">
        <v>0.45</v>
      </c>
      <c r="O3639" s="106">
        <v>1.6</v>
      </c>
      <c r="P3639" s="106" t="s">
        <v>714</v>
      </c>
      <c r="Q3639" s="107" t="s">
        <v>4425</v>
      </c>
      <c r="R3639" s="107" t="s">
        <v>311</v>
      </c>
    </row>
    <row r="3640" spans="2:18" ht="20.100000000000001" customHeight="1" x14ac:dyDescent="0.4">
      <c r="B3640" s="105" t="str">
        <f t="shared" si="168"/>
        <v/>
      </c>
      <c r="C3640" s="105" t="str">
        <f t="shared" si="169"/>
        <v/>
      </c>
      <c r="D3640" s="105" t="str">
        <f t="shared" si="170"/>
        <v/>
      </c>
      <c r="E3640" s="106" t="s">
        <v>2406</v>
      </c>
      <c r="F3640" s="106" t="s">
        <v>2407</v>
      </c>
      <c r="G3640" s="106" t="s">
        <v>710</v>
      </c>
      <c r="H3640" s="106" t="s">
        <v>711</v>
      </c>
      <c r="I3640" s="106">
        <v>12</v>
      </c>
      <c r="J3640" s="106"/>
      <c r="K3640" s="106"/>
      <c r="L3640" s="106" t="s">
        <v>706</v>
      </c>
      <c r="M3640" s="106" t="s">
        <v>3522</v>
      </c>
      <c r="N3640" s="106">
        <v>0.45</v>
      </c>
      <c r="O3640" s="106">
        <v>1.6</v>
      </c>
      <c r="P3640" s="106" t="s">
        <v>714</v>
      </c>
      <c r="Q3640" s="107" t="s">
        <v>4426</v>
      </c>
      <c r="R3640" s="107" t="s">
        <v>311</v>
      </c>
    </row>
    <row r="3641" spans="2:18" ht="20.100000000000001" customHeight="1" x14ac:dyDescent="0.4">
      <c r="B3641" s="105" t="str">
        <f t="shared" si="168"/>
        <v/>
      </c>
      <c r="C3641" s="105" t="str">
        <f t="shared" si="169"/>
        <v/>
      </c>
      <c r="D3641" s="105" t="str">
        <f t="shared" si="170"/>
        <v/>
      </c>
      <c r="E3641" s="106" t="s">
        <v>2406</v>
      </c>
      <c r="F3641" s="106" t="s">
        <v>2407</v>
      </c>
      <c r="G3641" s="106" t="s">
        <v>710</v>
      </c>
      <c r="H3641" s="106" t="s">
        <v>711</v>
      </c>
      <c r="I3641" s="106">
        <v>12</v>
      </c>
      <c r="J3641" s="106"/>
      <c r="K3641" s="106"/>
      <c r="L3641" s="106" t="s">
        <v>698</v>
      </c>
      <c r="M3641" s="106" t="s">
        <v>3522</v>
      </c>
      <c r="N3641" s="106">
        <v>0.45</v>
      </c>
      <c r="O3641" s="106">
        <v>1.6</v>
      </c>
      <c r="P3641" s="106" t="s">
        <v>714</v>
      </c>
      <c r="Q3641" s="107" t="s">
        <v>4427</v>
      </c>
      <c r="R3641" s="107" t="s">
        <v>311</v>
      </c>
    </row>
    <row r="3642" spans="2:18" ht="20.100000000000001" customHeight="1" x14ac:dyDescent="0.4">
      <c r="B3642" s="105" t="str">
        <f t="shared" si="168"/>
        <v/>
      </c>
      <c r="C3642" s="105" t="str">
        <f t="shared" si="169"/>
        <v/>
      </c>
      <c r="D3642" s="105" t="str">
        <f t="shared" si="170"/>
        <v/>
      </c>
      <c r="E3642" s="106" t="s">
        <v>2406</v>
      </c>
      <c r="F3642" s="106" t="s">
        <v>2407</v>
      </c>
      <c r="G3642" s="106" t="s">
        <v>710</v>
      </c>
      <c r="H3642" s="106" t="s">
        <v>711</v>
      </c>
      <c r="I3642" s="106">
        <v>12</v>
      </c>
      <c r="J3642" s="106"/>
      <c r="K3642" s="106"/>
      <c r="L3642" s="106" t="s">
        <v>717</v>
      </c>
      <c r="M3642" s="106" t="s">
        <v>3522</v>
      </c>
      <c r="N3642" s="106">
        <v>0.45</v>
      </c>
      <c r="O3642" s="106">
        <v>1.6</v>
      </c>
      <c r="P3642" s="106" t="s">
        <v>714</v>
      </c>
      <c r="Q3642" s="107" t="s">
        <v>4428</v>
      </c>
      <c r="R3642" s="107" t="s">
        <v>311</v>
      </c>
    </row>
    <row r="3643" spans="2:18" ht="20.100000000000001" customHeight="1" x14ac:dyDescent="0.4">
      <c r="B3643" s="105" t="str">
        <f t="shared" si="168"/>
        <v/>
      </c>
      <c r="C3643" s="105" t="str">
        <f t="shared" si="169"/>
        <v/>
      </c>
      <c r="D3643" s="105" t="str">
        <f t="shared" si="170"/>
        <v/>
      </c>
      <c r="E3643" s="106" t="s">
        <v>2406</v>
      </c>
      <c r="F3643" s="106" t="s">
        <v>2407</v>
      </c>
      <c r="G3643" s="106" t="s">
        <v>721</v>
      </c>
      <c r="H3643" s="106" t="s">
        <v>722</v>
      </c>
      <c r="I3643" s="106">
        <v>12</v>
      </c>
      <c r="J3643" s="106"/>
      <c r="K3643" s="106"/>
      <c r="L3643" s="106" t="s">
        <v>706</v>
      </c>
      <c r="M3643" s="106" t="s">
        <v>3522</v>
      </c>
      <c r="N3643" s="106">
        <v>0.45</v>
      </c>
      <c r="O3643" s="106">
        <v>1.6</v>
      </c>
      <c r="P3643" s="106" t="s">
        <v>714</v>
      </c>
      <c r="Q3643" s="107" t="s">
        <v>4429</v>
      </c>
      <c r="R3643" s="107" t="s">
        <v>311</v>
      </c>
    </row>
    <row r="3644" spans="2:18" ht="20.100000000000001" customHeight="1" x14ac:dyDescent="0.4">
      <c r="B3644" s="105" t="str">
        <f t="shared" si="168"/>
        <v/>
      </c>
      <c r="C3644" s="105" t="str">
        <f t="shared" si="169"/>
        <v/>
      </c>
      <c r="D3644" s="105" t="str">
        <f t="shared" si="170"/>
        <v/>
      </c>
      <c r="E3644" s="106" t="s">
        <v>2406</v>
      </c>
      <c r="F3644" s="106" t="s">
        <v>2407</v>
      </c>
      <c r="G3644" s="106" t="s">
        <v>721</v>
      </c>
      <c r="H3644" s="106" t="s">
        <v>722</v>
      </c>
      <c r="I3644" s="106">
        <v>12</v>
      </c>
      <c r="J3644" s="106"/>
      <c r="K3644" s="106"/>
      <c r="L3644" s="106" t="s">
        <v>698</v>
      </c>
      <c r="M3644" s="106" t="s">
        <v>3522</v>
      </c>
      <c r="N3644" s="106">
        <v>0.45</v>
      </c>
      <c r="O3644" s="106">
        <v>1.6</v>
      </c>
      <c r="P3644" s="106" t="s">
        <v>714</v>
      </c>
      <c r="Q3644" s="107" t="s">
        <v>4430</v>
      </c>
      <c r="R3644" s="107" t="s">
        <v>311</v>
      </c>
    </row>
    <row r="3645" spans="2:18" ht="20.100000000000001" customHeight="1" x14ac:dyDescent="0.4">
      <c r="B3645" s="105" t="str">
        <f t="shared" si="168"/>
        <v/>
      </c>
      <c r="C3645" s="105" t="str">
        <f t="shared" si="169"/>
        <v/>
      </c>
      <c r="D3645" s="105" t="str">
        <f t="shared" si="170"/>
        <v/>
      </c>
      <c r="E3645" s="106" t="s">
        <v>2406</v>
      </c>
      <c r="F3645" s="106" t="s">
        <v>2407</v>
      </c>
      <c r="G3645" s="106" t="s">
        <v>721</v>
      </c>
      <c r="H3645" s="106" t="s">
        <v>722</v>
      </c>
      <c r="I3645" s="106">
        <v>12</v>
      </c>
      <c r="J3645" s="106"/>
      <c r="K3645" s="106"/>
      <c r="L3645" s="106" t="s">
        <v>717</v>
      </c>
      <c r="M3645" s="106" t="s">
        <v>3522</v>
      </c>
      <c r="N3645" s="106">
        <v>0.45</v>
      </c>
      <c r="O3645" s="106">
        <v>1.6</v>
      </c>
      <c r="P3645" s="106" t="s">
        <v>714</v>
      </c>
      <c r="Q3645" s="107" t="s">
        <v>4431</v>
      </c>
      <c r="R3645" s="107" t="s">
        <v>311</v>
      </c>
    </row>
    <row r="3646" spans="2:18" ht="20.100000000000001" customHeight="1" x14ac:dyDescent="0.4">
      <c r="B3646" s="105" t="str">
        <f t="shared" si="168"/>
        <v/>
      </c>
      <c r="C3646" s="105" t="str">
        <f t="shared" si="169"/>
        <v/>
      </c>
      <c r="D3646" s="105" t="str">
        <f t="shared" si="170"/>
        <v/>
      </c>
      <c r="E3646" s="106" t="s">
        <v>2406</v>
      </c>
      <c r="F3646" s="106" t="s">
        <v>2407</v>
      </c>
      <c r="G3646" s="106" t="s">
        <v>773</v>
      </c>
      <c r="H3646" s="106" t="s">
        <v>774</v>
      </c>
      <c r="I3646" s="106">
        <v>12</v>
      </c>
      <c r="J3646" s="106"/>
      <c r="K3646" s="106"/>
      <c r="L3646" s="106" t="s">
        <v>706</v>
      </c>
      <c r="M3646" s="106" t="s">
        <v>3522</v>
      </c>
      <c r="N3646" s="106">
        <v>0.44</v>
      </c>
      <c r="O3646" s="106">
        <v>1.6</v>
      </c>
      <c r="P3646" s="106" t="s">
        <v>714</v>
      </c>
      <c r="Q3646" s="107" t="s">
        <v>4432</v>
      </c>
      <c r="R3646" s="107" t="s">
        <v>311</v>
      </c>
    </row>
    <row r="3647" spans="2:18" ht="20.100000000000001" customHeight="1" x14ac:dyDescent="0.4">
      <c r="B3647" s="105" t="str">
        <f t="shared" si="168"/>
        <v/>
      </c>
      <c r="C3647" s="105" t="str">
        <f t="shared" si="169"/>
        <v/>
      </c>
      <c r="D3647" s="105" t="str">
        <f t="shared" si="170"/>
        <v/>
      </c>
      <c r="E3647" s="106" t="s">
        <v>2406</v>
      </c>
      <c r="F3647" s="106" t="s">
        <v>2407</v>
      </c>
      <c r="G3647" s="106" t="s">
        <v>778</v>
      </c>
      <c r="H3647" s="106" t="s">
        <v>779</v>
      </c>
      <c r="I3647" s="106">
        <v>12</v>
      </c>
      <c r="J3647" s="106"/>
      <c r="K3647" s="106"/>
      <c r="L3647" s="106" t="s">
        <v>706</v>
      </c>
      <c r="M3647" s="106" t="s">
        <v>3522</v>
      </c>
      <c r="N3647" s="106">
        <v>0.44</v>
      </c>
      <c r="O3647" s="106">
        <v>1.6</v>
      </c>
      <c r="P3647" s="106" t="s">
        <v>714</v>
      </c>
      <c r="Q3647" s="107" t="s">
        <v>4433</v>
      </c>
      <c r="R3647" s="107" t="s">
        <v>311</v>
      </c>
    </row>
    <row r="3648" spans="2:18" ht="20.100000000000001" customHeight="1" x14ac:dyDescent="0.4">
      <c r="B3648" s="105" t="str">
        <f t="shared" si="168"/>
        <v/>
      </c>
      <c r="C3648" s="105" t="str">
        <f t="shared" si="169"/>
        <v/>
      </c>
      <c r="D3648" s="105" t="str">
        <f t="shared" si="170"/>
        <v/>
      </c>
      <c r="E3648" s="106" t="s">
        <v>2406</v>
      </c>
      <c r="F3648" s="106" t="s">
        <v>2407</v>
      </c>
      <c r="G3648" s="106" t="s">
        <v>2437</v>
      </c>
      <c r="H3648" s="106" t="s">
        <v>2438</v>
      </c>
      <c r="I3648" s="106">
        <v>12</v>
      </c>
      <c r="J3648" s="106"/>
      <c r="K3648" s="106"/>
      <c r="L3648" s="106" t="s">
        <v>706</v>
      </c>
      <c r="M3648" s="106" t="s">
        <v>3522</v>
      </c>
      <c r="N3648" s="106">
        <v>0.42</v>
      </c>
      <c r="O3648" s="106">
        <v>1.6</v>
      </c>
      <c r="P3648" s="106" t="s">
        <v>714</v>
      </c>
      <c r="Q3648" s="107" t="s">
        <v>4434</v>
      </c>
      <c r="R3648" s="107" t="s">
        <v>311</v>
      </c>
    </row>
    <row r="3649" spans="2:18" ht="20.100000000000001" customHeight="1" x14ac:dyDescent="0.4">
      <c r="B3649" s="105" t="str">
        <f t="shared" si="168"/>
        <v/>
      </c>
      <c r="C3649" s="105" t="str">
        <f t="shared" si="169"/>
        <v/>
      </c>
      <c r="D3649" s="105" t="str">
        <f t="shared" si="170"/>
        <v/>
      </c>
      <c r="E3649" s="106" t="s">
        <v>2406</v>
      </c>
      <c r="F3649" s="106" t="s">
        <v>2407</v>
      </c>
      <c r="G3649" s="106" t="s">
        <v>2442</v>
      </c>
      <c r="H3649" s="106" t="s">
        <v>2443</v>
      </c>
      <c r="I3649" s="106">
        <v>12</v>
      </c>
      <c r="J3649" s="106"/>
      <c r="K3649" s="106"/>
      <c r="L3649" s="106" t="s">
        <v>706</v>
      </c>
      <c r="M3649" s="106" t="s">
        <v>3522</v>
      </c>
      <c r="N3649" s="106">
        <v>0.42</v>
      </c>
      <c r="O3649" s="106">
        <v>1.6</v>
      </c>
      <c r="P3649" s="106" t="s">
        <v>714</v>
      </c>
      <c r="Q3649" s="107" t="s">
        <v>4435</v>
      </c>
      <c r="R3649" s="107" t="s">
        <v>311</v>
      </c>
    </row>
    <row r="3650" spans="2:18" ht="20.100000000000001" customHeight="1" x14ac:dyDescent="0.4">
      <c r="B3650" s="105" t="str">
        <f t="shared" si="168"/>
        <v/>
      </c>
      <c r="C3650" s="105" t="str">
        <f t="shared" si="169"/>
        <v/>
      </c>
      <c r="D3650" s="105" t="str">
        <f t="shared" si="170"/>
        <v/>
      </c>
      <c r="E3650" s="106" t="s">
        <v>2406</v>
      </c>
      <c r="F3650" s="106" t="s">
        <v>2447</v>
      </c>
      <c r="G3650" s="106" t="s">
        <v>697</v>
      </c>
      <c r="H3650" s="106" t="s">
        <v>706</v>
      </c>
      <c r="I3650" s="106">
        <v>12</v>
      </c>
      <c r="J3650" s="106"/>
      <c r="K3650" s="106"/>
      <c r="L3650" s="106" t="s">
        <v>707</v>
      </c>
      <c r="M3650" s="106" t="s">
        <v>3522</v>
      </c>
      <c r="N3650" s="106">
        <v>0.39</v>
      </c>
      <c r="O3650" s="106">
        <v>1.6</v>
      </c>
      <c r="P3650" s="106" t="s">
        <v>714</v>
      </c>
      <c r="Q3650" s="107" t="s">
        <v>4436</v>
      </c>
      <c r="R3650" s="107" t="s">
        <v>311</v>
      </c>
    </row>
    <row r="3651" spans="2:18" ht="20.100000000000001" customHeight="1" x14ac:dyDescent="0.4">
      <c r="B3651" s="105" t="str">
        <f t="shared" si="168"/>
        <v/>
      </c>
      <c r="C3651" s="105" t="str">
        <f t="shared" si="169"/>
        <v/>
      </c>
      <c r="D3651" s="105" t="str">
        <f t="shared" si="170"/>
        <v/>
      </c>
      <c r="E3651" s="106" t="s">
        <v>2406</v>
      </c>
      <c r="F3651" s="106" t="s">
        <v>2447</v>
      </c>
      <c r="G3651" s="106" t="s">
        <v>697</v>
      </c>
      <c r="H3651" s="106" t="s">
        <v>698</v>
      </c>
      <c r="I3651" s="106">
        <v>12</v>
      </c>
      <c r="J3651" s="106"/>
      <c r="K3651" s="106"/>
      <c r="L3651" s="106" t="s">
        <v>1817</v>
      </c>
      <c r="M3651" s="106" t="s">
        <v>3522</v>
      </c>
      <c r="N3651" s="106">
        <v>0.38</v>
      </c>
      <c r="O3651" s="106">
        <v>1.6</v>
      </c>
      <c r="P3651" s="106" t="s">
        <v>714</v>
      </c>
      <c r="Q3651" s="107" t="s">
        <v>4437</v>
      </c>
      <c r="R3651" s="107" t="s">
        <v>311</v>
      </c>
    </row>
    <row r="3652" spans="2:18" ht="20.100000000000001" customHeight="1" x14ac:dyDescent="0.4">
      <c r="B3652" s="105" t="str">
        <f t="shared" si="168"/>
        <v/>
      </c>
      <c r="C3652" s="105" t="str">
        <f t="shared" si="169"/>
        <v/>
      </c>
      <c r="D3652" s="105" t="str">
        <f t="shared" si="170"/>
        <v/>
      </c>
      <c r="E3652" s="106" t="s">
        <v>2406</v>
      </c>
      <c r="F3652" s="106" t="s">
        <v>2447</v>
      </c>
      <c r="G3652" s="106" t="s">
        <v>697</v>
      </c>
      <c r="H3652" s="106" t="s">
        <v>717</v>
      </c>
      <c r="I3652" s="106">
        <v>12</v>
      </c>
      <c r="J3652" s="106"/>
      <c r="K3652" s="106"/>
      <c r="L3652" s="106" t="s">
        <v>1027</v>
      </c>
      <c r="M3652" s="106" t="s">
        <v>3522</v>
      </c>
      <c r="N3652" s="106">
        <v>0.38</v>
      </c>
      <c r="O3652" s="106">
        <v>1.6</v>
      </c>
      <c r="P3652" s="106" t="s">
        <v>714</v>
      </c>
      <c r="Q3652" s="107" t="s">
        <v>4438</v>
      </c>
      <c r="R3652" s="107" t="s">
        <v>311</v>
      </c>
    </row>
    <row r="3653" spans="2:18" ht="20.100000000000001" customHeight="1" x14ac:dyDescent="0.4">
      <c r="B3653" s="105" t="str">
        <f t="shared" si="168"/>
        <v/>
      </c>
      <c r="C3653" s="105" t="str">
        <f t="shared" si="169"/>
        <v/>
      </c>
      <c r="D3653" s="105" t="str">
        <f t="shared" si="170"/>
        <v/>
      </c>
      <c r="E3653" s="106" t="s">
        <v>2406</v>
      </c>
      <c r="F3653" s="106" t="s">
        <v>2447</v>
      </c>
      <c r="G3653" s="106" t="s">
        <v>710</v>
      </c>
      <c r="H3653" s="106" t="s">
        <v>706</v>
      </c>
      <c r="I3653" s="106">
        <v>12</v>
      </c>
      <c r="J3653" s="106"/>
      <c r="K3653" s="106"/>
      <c r="L3653" s="106" t="s">
        <v>711</v>
      </c>
      <c r="M3653" s="106" t="s">
        <v>3522</v>
      </c>
      <c r="N3653" s="106">
        <v>0.39</v>
      </c>
      <c r="O3653" s="106">
        <v>1.6</v>
      </c>
      <c r="P3653" s="106" t="s">
        <v>714</v>
      </c>
      <c r="Q3653" s="107" t="s">
        <v>4439</v>
      </c>
      <c r="R3653" s="107" t="s">
        <v>311</v>
      </c>
    </row>
    <row r="3654" spans="2:18" ht="20.100000000000001" customHeight="1" x14ac:dyDescent="0.4">
      <c r="B3654" s="105" t="str">
        <f t="shared" si="168"/>
        <v/>
      </c>
      <c r="C3654" s="105" t="str">
        <f t="shared" si="169"/>
        <v/>
      </c>
      <c r="D3654" s="105" t="str">
        <f t="shared" si="170"/>
        <v/>
      </c>
      <c r="E3654" s="106" t="s">
        <v>2406</v>
      </c>
      <c r="F3654" s="106" t="s">
        <v>2447</v>
      </c>
      <c r="G3654" s="106" t="s">
        <v>710</v>
      </c>
      <c r="H3654" s="106" t="s">
        <v>698</v>
      </c>
      <c r="I3654" s="106">
        <v>12</v>
      </c>
      <c r="J3654" s="106"/>
      <c r="K3654" s="106"/>
      <c r="L3654" s="106" t="s">
        <v>711</v>
      </c>
      <c r="M3654" s="106" t="s">
        <v>3522</v>
      </c>
      <c r="N3654" s="106">
        <v>0.38</v>
      </c>
      <c r="O3654" s="106">
        <v>1.6</v>
      </c>
      <c r="P3654" s="106" t="s">
        <v>714</v>
      </c>
      <c r="Q3654" s="107" t="s">
        <v>4440</v>
      </c>
      <c r="R3654" s="107" t="s">
        <v>311</v>
      </c>
    </row>
    <row r="3655" spans="2:18" ht="20.100000000000001" customHeight="1" x14ac:dyDescent="0.4">
      <c r="B3655" s="105" t="str">
        <f t="shared" si="168"/>
        <v/>
      </c>
      <c r="C3655" s="105" t="str">
        <f t="shared" si="169"/>
        <v/>
      </c>
      <c r="D3655" s="105" t="str">
        <f t="shared" si="170"/>
        <v/>
      </c>
      <c r="E3655" s="106" t="s">
        <v>2406</v>
      </c>
      <c r="F3655" s="106" t="s">
        <v>2447</v>
      </c>
      <c r="G3655" s="106" t="s">
        <v>710</v>
      </c>
      <c r="H3655" s="106" t="s">
        <v>717</v>
      </c>
      <c r="I3655" s="106">
        <v>12</v>
      </c>
      <c r="J3655" s="106"/>
      <c r="K3655" s="106"/>
      <c r="L3655" s="106" t="s">
        <v>711</v>
      </c>
      <c r="M3655" s="106" t="s">
        <v>3522</v>
      </c>
      <c r="N3655" s="106">
        <v>0.38</v>
      </c>
      <c r="O3655" s="106">
        <v>1.6</v>
      </c>
      <c r="P3655" s="106" t="s">
        <v>714</v>
      </c>
      <c r="Q3655" s="107" t="s">
        <v>4441</v>
      </c>
      <c r="R3655" s="107" t="s">
        <v>311</v>
      </c>
    </row>
    <row r="3656" spans="2:18" ht="20.100000000000001" customHeight="1" x14ac:dyDescent="0.4">
      <c r="B3656" s="105" t="str">
        <f t="shared" si="168"/>
        <v/>
      </c>
      <c r="C3656" s="105" t="str">
        <f t="shared" si="169"/>
        <v/>
      </c>
      <c r="D3656" s="105" t="str">
        <f t="shared" si="170"/>
        <v/>
      </c>
      <c r="E3656" s="106" t="s">
        <v>2406</v>
      </c>
      <c r="F3656" s="106" t="s">
        <v>2447</v>
      </c>
      <c r="G3656" s="106" t="s">
        <v>721</v>
      </c>
      <c r="H3656" s="106" t="s">
        <v>706</v>
      </c>
      <c r="I3656" s="106">
        <v>12</v>
      </c>
      <c r="J3656" s="106"/>
      <c r="K3656" s="106"/>
      <c r="L3656" s="106" t="s">
        <v>722</v>
      </c>
      <c r="M3656" s="106" t="s">
        <v>3522</v>
      </c>
      <c r="N3656" s="106">
        <v>0.38</v>
      </c>
      <c r="O3656" s="106">
        <v>1.6</v>
      </c>
      <c r="P3656" s="106" t="s">
        <v>714</v>
      </c>
      <c r="Q3656" s="107" t="s">
        <v>4442</v>
      </c>
      <c r="R3656" s="107" t="s">
        <v>311</v>
      </c>
    </row>
    <row r="3657" spans="2:18" ht="20.100000000000001" customHeight="1" x14ac:dyDescent="0.4">
      <c r="B3657" s="105" t="str">
        <f t="shared" si="168"/>
        <v/>
      </c>
      <c r="C3657" s="105" t="str">
        <f t="shared" si="169"/>
        <v/>
      </c>
      <c r="D3657" s="105" t="str">
        <f t="shared" si="170"/>
        <v/>
      </c>
      <c r="E3657" s="106" t="s">
        <v>2406</v>
      </c>
      <c r="F3657" s="106" t="s">
        <v>2447</v>
      </c>
      <c r="G3657" s="106" t="s">
        <v>721</v>
      </c>
      <c r="H3657" s="106" t="s">
        <v>698</v>
      </c>
      <c r="I3657" s="106">
        <v>12</v>
      </c>
      <c r="J3657" s="106"/>
      <c r="K3657" s="106"/>
      <c r="L3657" s="106" t="s">
        <v>722</v>
      </c>
      <c r="M3657" s="106" t="s">
        <v>3522</v>
      </c>
      <c r="N3657" s="106">
        <v>0.38</v>
      </c>
      <c r="O3657" s="106">
        <v>1.6</v>
      </c>
      <c r="P3657" s="106" t="s">
        <v>714</v>
      </c>
      <c r="Q3657" s="107" t="s">
        <v>4443</v>
      </c>
      <c r="R3657" s="107" t="s">
        <v>311</v>
      </c>
    </row>
    <row r="3658" spans="2:18" ht="20.100000000000001" customHeight="1" x14ac:dyDescent="0.4">
      <c r="B3658" s="105" t="str">
        <f t="shared" si="168"/>
        <v/>
      </c>
      <c r="C3658" s="105" t="str">
        <f t="shared" si="169"/>
        <v/>
      </c>
      <c r="D3658" s="105" t="str">
        <f t="shared" si="170"/>
        <v/>
      </c>
      <c r="E3658" s="106" t="s">
        <v>2406</v>
      </c>
      <c r="F3658" s="106" t="s">
        <v>2447</v>
      </c>
      <c r="G3658" s="106" t="s">
        <v>721</v>
      </c>
      <c r="H3658" s="106" t="s">
        <v>717</v>
      </c>
      <c r="I3658" s="106">
        <v>12</v>
      </c>
      <c r="J3658" s="106"/>
      <c r="K3658" s="106"/>
      <c r="L3658" s="106" t="s">
        <v>722</v>
      </c>
      <c r="M3658" s="106" t="s">
        <v>3522</v>
      </c>
      <c r="N3658" s="106">
        <v>0.38</v>
      </c>
      <c r="O3658" s="106">
        <v>1.6</v>
      </c>
      <c r="P3658" s="106" t="s">
        <v>714</v>
      </c>
      <c r="Q3658" s="107" t="s">
        <v>4444</v>
      </c>
      <c r="R3658" s="107" t="s">
        <v>311</v>
      </c>
    </row>
    <row r="3659" spans="2:18" ht="20.100000000000001" customHeight="1" x14ac:dyDescent="0.4">
      <c r="B3659" s="105" t="str">
        <f t="shared" si="168"/>
        <v/>
      </c>
      <c r="C3659" s="105" t="str">
        <f t="shared" si="169"/>
        <v/>
      </c>
      <c r="D3659" s="105" t="str">
        <f t="shared" si="170"/>
        <v/>
      </c>
      <c r="E3659" s="106" t="s">
        <v>2406</v>
      </c>
      <c r="F3659" s="106" t="s">
        <v>2447</v>
      </c>
      <c r="G3659" s="106" t="s">
        <v>773</v>
      </c>
      <c r="H3659" s="106" t="s">
        <v>706</v>
      </c>
      <c r="I3659" s="106">
        <v>12</v>
      </c>
      <c r="J3659" s="106"/>
      <c r="K3659" s="106"/>
      <c r="L3659" s="106" t="s">
        <v>774</v>
      </c>
      <c r="M3659" s="106" t="s">
        <v>3522</v>
      </c>
      <c r="N3659" s="106">
        <v>0.38</v>
      </c>
      <c r="O3659" s="106">
        <v>1.6</v>
      </c>
      <c r="P3659" s="106" t="s">
        <v>714</v>
      </c>
      <c r="Q3659" s="107" t="s">
        <v>4445</v>
      </c>
      <c r="R3659" s="107" t="s">
        <v>311</v>
      </c>
    </row>
    <row r="3660" spans="2:18" ht="20.100000000000001" customHeight="1" x14ac:dyDescent="0.4">
      <c r="B3660" s="105" t="str">
        <f t="shared" si="168"/>
        <v/>
      </c>
      <c r="C3660" s="105" t="str">
        <f t="shared" si="169"/>
        <v/>
      </c>
      <c r="D3660" s="105" t="str">
        <f t="shared" si="170"/>
        <v/>
      </c>
      <c r="E3660" s="106" t="s">
        <v>2406</v>
      </c>
      <c r="F3660" s="106" t="s">
        <v>2447</v>
      </c>
      <c r="G3660" s="106" t="s">
        <v>778</v>
      </c>
      <c r="H3660" s="106" t="s">
        <v>706</v>
      </c>
      <c r="I3660" s="106">
        <v>12</v>
      </c>
      <c r="J3660" s="106"/>
      <c r="K3660" s="106"/>
      <c r="L3660" s="106" t="s">
        <v>779</v>
      </c>
      <c r="M3660" s="106" t="s">
        <v>3522</v>
      </c>
      <c r="N3660" s="106">
        <v>0.38</v>
      </c>
      <c r="O3660" s="106">
        <v>1.6</v>
      </c>
      <c r="P3660" s="106" t="s">
        <v>714</v>
      </c>
      <c r="Q3660" s="107" t="s">
        <v>4446</v>
      </c>
      <c r="R3660" s="107" t="s">
        <v>311</v>
      </c>
    </row>
    <row r="3661" spans="2:18" ht="20.100000000000001" customHeight="1" x14ac:dyDescent="0.4">
      <c r="B3661" s="105" t="str">
        <f t="shared" si="168"/>
        <v/>
      </c>
      <c r="C3661" s="105" t="str">
        <f t="shared" si="169"/>
        <v/>
      </c>
      <c r="D3661" s="105" t="str">
        <f t="shared" si="170"/>
        <v/>
      </c>
      <c r="E3661" s="106" t="s">
        <v>2406</v>
      </c>
      <c r="F3661" s="106" t="s">
        <v>2447</v>
      </c>
      <c r="G3661" s="106" t="s">
        <v>2477</v>
      </c>
      <c r="H3661" s="106" t="s">
        <v>706</v>
      </c>
      <c r="I3661" s="106">
        <v>12</v>
      </c>
      <c r="J3661" s="106"/>
      <c r="K3661" s="106"/>
      <c r="L3661" s="106" t="s">
        <v>2478</v>
      </c>
      <c r="M3661" s="106" t="s">
        <v>3522</v>
      </c>
      <c r="N3661" s="106">
        <v>0.39</v>
      </c>
      <c r="O3661" s="106">
        <v>1.6</v>
      </c>
      <c r="P3661" s="106" t="s">
        <v>714</v>
      </c>
      <c r="Q3661" s="107" t="s">
        <v>4447</v>
      </c>
      <c r="R3661" s="107" t="s">
        <v>311</v>
      </c>
    </row>
    <row r="3662" spans="2:18" ht="20.100000000000001" customHeight="1" x14ac:dyDescent="0.4">
      <c r="B3662" s="105" t="str">
        <f t="shared" si="168"/>
        <v/>
      </c>
      <c r="C3662" s="105" t="str">
        <f t="shared" si="169"/>
        <v/>
      </c>
      <c r="D3662" s="105" t="str">
        <f t="shared" si="170"/>
        <v/>
      </c>
      <c r="E3662" s="106" t="s">
        <v>2406</v>
      </c>
      <c r="F3662" s="106" t="s">
        <v>2447</v>
      </c>
      <c r="G3662" s="106" t="s">
        <v>2477</v>
      </c>
      <c r="H3662" s="106" t="s">
        <v>698</v>
      </c>
      <c r="I3662" s="106">
        <v>12</v>
      </c>
      <c r="J3662" s="106"/>
      <c r="K3662" s="106"/>
      <c r="L3662" s="106" t="s">
        <v>2478</v>
      </c>
      <c r="M3662" s="106" t="s">
        <v>3522</v>
      </c>
      <c r="N3662" s="106">
        <v>0.38</v>
      </c>
      <c r="O3662" s="106">
        <v>1.6</v>
      </c>
      <c r="P3662" s="106" t="s">
        <v>714</v>
      </c>
      <c r="Q3662" s="107" t="s">
        <v>4448</v>
      </c>
      <c r="R3662" s="107" t="s">
        <v>311</v>
      </c>
    </row>
    <row r="3663" spans="2:18" ht="20.100000000000001" customHeight="1" x14ac:dyDescent="0.4">
      <c r="B3663" s="105" t="str">
        <f t="shared" si="168"/>
        <v/>
      </c>
      <c r="C3663" s="105" t="str">
        <f t="shared" si="169"/>
        <v/>
      </c>
      <c r="D3663" s="105" t="str">
        <f t="shared" si="170"/>
        <v/>
      </c>
      <c r="E3663" s="106" t="s">
        <v>2406</v>
      </c>
      <c r="F3663" s="106" t="s">
        <v>2447</v>
      </c>
      <c r="G3663" s="106" t="s">
        <v>2477</v>
      </c>
      <c r="H3663" s="106" t="s">
        <v>717</v>
      </c>
      <c r="I3663" s="106">
        <v>12</v>
      </c>
      <c r="J3663" s="106"/>
      <c r="K3663" s="106"/>
      <c r="L3663" s="106" t="s">
        <v>2478</v>
      </c>
      <c r="M3663" s="106" t="s">
        <v>3522</v>
      </c>
      <c r="N3663" s="106">
        <v>0.38</v>
      </c>
      <c r="O3663" s="106">
        <v>1.6</v>
      </c>
      <c r="P3663" s="106" t="s">
        <v>714</v>
      </c>
      <c r="Q3663" s="107" t="s">
        <v>4449</v>
      </c>
      <c r="R3663" s="107" t="s">
        <v>311</v>
      </c>
    </row>
    <row r="3664" spans="2:18" ht="20.100000000000001" customHeight="1" x14ac:dyDescent="0.4">
      <c r="B3664" s="105" t="str">
        <f t="shared" ref="B3664:B3727" si="171">IF(OR($C$10="",$C$11=""),"",IFERROR(IF(AND($U$22&lt;&gt;R3664,$V$22&lt;&gt;R3664),"－",IF(AND(COUNTIF($C$10,"*樹脂スペーサー*")&gt;0,OR(M3664="空気",F3664="一般",F3664="一般ＰＧ")),"－",IF(AND($W$25&gt;0,$W$25&gt;=O3664),$U$25,IF(AND($W$26&gt;0,$W$26&gt;=O3664),$U$26,IF(AND($W$27&gt;0,$W$27&gt;=O3664),$U$27,IF(AND($W$28&gt;0,$W$28&gt;=O3664),$U$28,IF(AND($W$29&gt;0,$W$29&gt;=O3664),$U$29,IF(AND($W$30&gt;0,$W$30&gt;=O3664),$U$30,IF(AND($W$31&gt;0,$W$31&gt;=O3664),$U$31,"－"))))))))),"－"))</f>
        <v/>
      </c>
      <c r="C3664" s="105" t="str">
        <f t="shared" ref="C3664:C3727" si="172">IF(B3664="","",IF(B3664&lt;&gt;"－",VLOOKUP(B3664,$U$25:$V$31,2,FALSE),"－"))</f>
        <v/>
      </c>
      <c r="D3664" s="105" t="str">
        <f t="shared" ref="D3664:D3727" si="173">IF($H$9="","",IF($V$38&lt;&gt;"断熱等","－",IF(AND(COUNTIF($V$34,"*樹脂スペーサー*")&gt;0,OR(M3664="空気",F3664="一般",F3664="一般ＰＧ")),"－",IF(AND($V$35&lt;&gt;R3664,$W$35&lt;&gt;R3664),"－",IF(MID($H$9,10,1)="Z",IF(N3664&lt;=0.65,"○","－"),IF($V$36&gt;=O3664,"○","－"))))))</f>
        <v/>
      </c>
      <c r="E3664" s="106" t="s">
        <v>2406</v>
      </c>
      <c r="F3664" s="106" t="s">
        <v>2447</v>
      </c>
      <c r="G3664" s="106" t="s">
        <v>2482</v>
      </c>
      <c r="H3664" s="106" t="s">
        <v>706</v>
      </c>
      <c r="I3664" s="106">
        <v>12</v>
      </c>
      <c r="J3664" s="106"/>
      <c r="K3664" s="106"/>
      <c r="L3664" s="106" t="s">
        <v>2483</v>
      </c>
      <c r="M3664" s="106" t="s">
        <v>3522</v>
      </c>
      <c r="N3664" s="106">
        <v>0.39</v>
      </c>
      <c r="O3664" s="106">
        <v>1.6</v>
      </c>
      <c r="P3664" s="106" t="s">
        <v>714</v>
      </c>
      <c r="Q3664" s="107" t="s">
        <v>4450</v>
      </c>
      <c r="R3664" s="107" t="s">
        <v>311</v>
      </c>
    </row>
    <row r="3665" spans="2:18" ht="20.100000000000001" customHeight="1" x14ac:dyDescent="0.4">
      <c r="B3665" s="105" t="str">
        <f t="shared" si="171"/>
        <v/>
      </c>
      <c r="C3665" s="105" t="str">
        <f t="shared" si="172"/>
        <v/>
      </c>
      <c r="D3665" s="105" t="str">
        <f t="shared" si="173"/>
        <v/>
      </c>
      <c r="E3665" s="106" t="s">
        <v>2406</v>
      </c>
      <c r="F3665" s="106" t="s">
        <v>2447</v>
      </c>
      <c r="G3665" s="106" t="s">
        <v>2482</v>
      </c>
      <c r="H3665" s="106" t="s">
        <v>698</v>
      </c>
      <c r="I3665" s="106">
        <v>12</v>
      </c>
      <c r="J3665" s="106"/>
      <c r="K3665" s="106"/>
      <c r="L3665" s="106" t="s">
        <v>2483</v>
      </c>
      <c r="M3665" s="106" t="s">
        <v>3522</v>
      </c>
      <c r="N3665" s="106">
        <v>0.38</v>
      </c>
      <c r="O3665" s="106">
        <v>1.6</v>
      </c>
      <c r="P3665" s="106" t="s">
        <v>714</v>
      </c>
      <c r="Q3665" s="107" t="s">
        <v>4451</v>
      </c>
      <c r="R3665" s="107" t="s">
        <v>311</v>
      </c>
    </row>
    <row r="3666" spans="2:18" ht="20.100000000000001" customHeight="1" x14ac:dyDescent="0.4">
      <c r="B3666" s="105" t="str">
        <f t="shared" si="171"/>
        <v/>
      </c>
      <c r="C3666" s="105" t="str">
        <f t="shared" si="172"/>
        <v/>
      </c>
      <c r="D3666" s="105" t="str">
        <f t="shared" si="173"/>
        <v/>
      </c>
      <c r="E3666" s="106" t="s">
        <v>2406</v>
      </c>
      <c r="F3666" s="106" t="s">
        <v>2447</v>
      </c>
      <c r="G3666" s="106" t="s">
        <v>2482</v>
      </c>
      <c r="H3666" s="106" t="s">
        <v>717</v>
      </c>
      <c r="I3666" s="106">
        <v>12</v>
      </c>
      <c r="J3666" s="106"/>
      <c r="K3666" s="106"/>
      <c r="L3666" s="106" t="s">
        <v>2483</v>
      </c>
      <c r="M3666" s="106" t="s">
        <v>3522</v>
      </c>
      <c r="N3666" s="106">
        <v>0.38</v>
      </c>
      <c r="O3666" s="106">
        <v>1.6</v>
      </c>
      <c r="P3666" s="106" t="s">
        <v>714</v>
      </c>
      <c r="Q3666" s="107" t="s">
        <v>4452</v>
      </c>
      <c r="R3666" s="107" t="s">
        <v>311</v>
      </c>
    </row>
    <row r="3667" spans="2:18" ht="20.100000000000001" customHeight="1" x14ac:dyDescent="0.4">
      <c r="B3667" s="105" t="str">
        <f t="shared" si="171"/>
        <v/>
      </c>
      <c r="C3667" s="105" t="str">
        <f t="shared" si="172"/>
        <v/>
      </c>
      <c r="D3667" s="105" t="str">
        <f t="shared" si="173"/>
        <v/>
      </c>
      <c r="E3667" s="106" t="s">
        <v>2406</v>
      </c>
      <c r="F3667" s="106" t="s">
        <v>2447</v>
      </c>
      <c r="G3667" s="106" t="s">
        <v>2437</v>
      </c>
      <c r="H3667" s="106" t="s">
        <v>706</v>
      </c>
      <c r="I3667" s="106">
        <v>12</v>
      </c>
      <c r="J3667" s="106"/>
      <c r="K3667" s="106"/>
      <c r="L3667" s="106" t="s">
        <v>2438</v>
      </c>
      <c r="M3667" s="106" t="s">
        <v>3522</v>
      </c>
      <c r="N3667" s="106">
        <v>0.38</v>
      </c>
      <c r="O3667" s="106">
        <v>1.6</v>
      </c>
      <c r="P3667" s="106" t="s">
        <v>714</v>
      </c>
      <c r="Q3667" s="107" t="s">
        <v>4453</v>
      </c>
      <c r="R3667" s="107" t="s">
        <v>311</v>
      </c>
    </row>
    <row r="3668" spans="2:18" ht="20.100000000000001" customHeight="1" x14ac:dyDescent="0.4">
      <c r="B3668" s="105" t="str">
        <f t="shared" si="171"/>
        <v/>
      </c>
      <c r="C3668" s="105" t="str">
        <f t="shared" si="172"/>
        <v/>
      </c>
      <c r="D3668" s="105" t="str">
        <f t="shared" si="173"/>
        <v/>
      </c>
      <c r="E3668" s="106" t="s">
        <v>2406</v>
      </c>
      <c r="F3668" s="106" t="s">
        <v>2447</v>
      </c>
      <c r="G3668" s="106" t="s">
        <v>2442</v>
      </c>
      <c r="H3668" s="106" t="s">
        <v>706</v>
      </c>
      <c r="I3668" s="106">
        <v>12</v>
      </c>
      <c r="J3668" s="106"/>
      <c r="K3668" s="106"/>
      <c r="L3668" s="106" t="s">
        <v>2443</v>
      </c>
      <c r="M3668" s="106" t="s">
        <v>3522</v>
      </c>
      <c r="N3668" s="106">
        <v>0.38</v>
      </c>
      <c r="O3668" s="106">
        <v>1.6</v>
      </c>
      <c r="P3668" s="106" t="s">
        <v>714</v>
      </c>
      <c r="Q3668" s="107" t="s">
        <v>4454</v>
      </c>
      <c r="R3668" s="107" t="s">
        <v>311</v>
      </c>
    </row>
    <row r="3669" spans="2:18" ht="20.100000000000001" customHeight="1" x14ac:dyDescent="0.4">
      <c r="B3669" s="105" t="str">
        <f t="shared" si="171"/>
        <v/>
      </c>
      <c r="C3669" s="105" t="str">
        <f t="shared" si="172"/>
        <v/>
      </c>
      <c r="D3669" s="105" t="str">
        <f t="shared" si="173"/>
        <v/>
      </c>
      <c r="E3669" s="106" t="s">
        <v>2406</v>
      </c>
      <c r="F3669" s="106" t="s">
        <v>2906</v>
      </c>
      <c r="G3669" s="106" t="s">
        <v>773</v>
      </c>
      <c r="H3669" s="106" t="s">
        <v>774</v>
      </c>
      <c r="I3669" s="106">
        <v>12</v>
      </c>
      <c r="J3669" s="106"/>
      <c r="K3669" s="106"/>
      <c r="L3669" s="106" t="s">
        <v>799</v>
      </c>
      <c r="M3669" s="106" t="s">
        <v>3522</v>
      </c>
      <c r="N3669" s="106">
        <v>0.4</v>
      </c>
      <c r="O3669" s="106">
        <v>1.6</v>
      </c>
      <c r="P3669" s="106" t="s">
        <v>714</v>
      </c>
      <c r="Q3669" s="107" t="s">
        <v>4455</v>
      </c>
      <c r="R3669" s="107" t="s">
        <v>311</v>
      </c>
    </row>
    <row r="3670" spans="2:18" ht="20.100000000000001" customHeight="1" x14ac:dyDescent="0.4">
      <c r="B3670" s="105" t="str">
        <f t="shared" si="171"/>
        <v/>
      </c>
      <c r="C3670" s="105" t="str">
        <f t="shared" si="172"/>
        <v/>
      </c>
      <c r="D3670" s="105" t="str">
        <f t="shared" si="173"/>
        <v/>
      </c>
      <c r="E3670" s="106" t="s">
        <v>2406</v>
      </c>
      <c r="F3670" s="106" t="s">
        <v>2906</v>
      </c>
      <c r="G3670" s="106" t="s">
        <v>778</v>
      </c>
      <c r="H3670" s="106" t="s">
        <v>779</v>
      </c>
      <c r="I3670" s="106">
        <v>12</v>
      </c>
      <c r="J3670" s="106"/>
      <c r="K3670" s="106"/>
      <c r="L3670" s="106" t="s">
        <v>799</v>
      </c>
      <c r="M3670" s="106" t="s">
        <v>3522</v>
      </c>
      <c r="N3670" s="106">
        <v>0.4</v>
      </c>
      <c r="O3670" s="106">
        <v>1.6</v>
      </c>
      <c r="P3670" s="106" t="s">
        <v>714</v>
      </c>
      <c r="Q3670" s="107" t="s">
        <v>4456</v>
      </c>
      <c r="R3670" s="107" t="s">
        <v>311</v>
      </c>
    </row>
    <row r="3671" spans="2:18" ht="20.100000000000001" customHeight="1" x14ac:dyDescent="0.4">
      <c r="B3671" s="105" t="str">
        <f t="shared" si="171"/>
        <v/>
      </c>
      <c r="C3671" s="105" t="str">
        <f t="shared" si="172"/>
        <v/>
      </c>
      <c r="D3671" s="105" t="str">
        <f t="shared" si="173"/>
        <v/>
      </c>
      <c r="E3671" s="106" t="s">
        <v>2406</v>
      </c>
      <c r="F3671" s="106" t="s">
        <v>2906</v>
      </c>
      <c r="G3671" s="106" t="s">
        <v>773</v>
      </c>
      <c r="H3671" s="106" t="s">
        <v>799</v>
      </c>
      <c r="I3671" s="106">
        <v>12</v>
      </c>
      <c r="J3671" s="106"/>
      <c r="K3671" s="106"/>
      <c r="L3671" s="106" t="s">
        <v>774</v>
      </c>
      <c r="M3671" s="106" t="s">
        <v>3522</v>
      </c>
      <c r="N3671" s="106">
        <v>0.37</v>
      </c>
      <c r="O3671" s="106">
        <v>1.6</v>
      </c>
      <c r="P3671" s="106" t="s">
        <v>714</v>
      </c>
      <c r="Q3671" s="107" t="s">
        <v>4457</v>
      </c>
      <c r="R3671" s="107" t="s">
        <v>311</v>
      </c>
    </row>
    <row r="3672" spans="2:18" ht="20.100000000000001" customHeight="1" x14ac:dyDescent="0.4">
      <c r="B3672" s="105" t="str">
        <f t="shared" si="171"/>
        <v/>
      </c>
      <c r="C3672" s="105" t="str">
        <f t="shared" si="172"/>
        <v/>
      </c>
      <c r="D3672" s="105" t="str">
        <f t="shared" si="173"/>
        <v/>
      </c>
      <c r="E3672" s="106" t="s">
        <v>2406</v>
      </c>
      <c r="F3672" s="106" t="s">
        <v>2906</v>
      </c>
      <c r="G3672" s="106" t="s">
        <v>778</v>
      </c>
      <c r="H3672" s="106" t="s">
        <v>799</v>
      </c>
      <c r="I3672" s="106">
        <v>12</v>
      </c>
      <c r="J3672" s="106"/>
      <c r="K3672" s="106"/>
      <c r="L3672" s="106" t="s">
        <v>779</v>
      </c>
      <c r="M3672" s="106" t="s">
        <v>3522</v>
      </c>
      <c r="N3672" s="106">
        <v>0.37</v>
      </c>
      <c r="O3672" s="106">
        <v>1.6</v>
      </c>
      <c r="P3672" s="106" t="s">
        <v>714</v>
      </c>
      <c r="Q3672" s="107" t="s">
        <v>4458</v>
      </c>
      <c r="R3672" s="107" t="s">
        <v>311</v>
      </c>
    </row>
    <row r="3673" spans="2:18" ht="20.100000000000001" customHeight="1" x14ac:dyDescent="0.4">
      <c r="B3673" s="105" t="str">
        <f t="shared" si="171"/>
        <v/>
      </c>
      <c r="C3673" s="105" t="str">
        <f t="shared" si="172"/>
        <v/>
      </c>
      <c r="D3673" s="105" t="str">
        <f t="shared" si="173"/>
        <v/>
      </c>
      <c r="E3673" s="106" t="s">
        <v>2406</v>
      </c>
      <c r="F3673" s="106" t="s">
        <v>2829</v>
      </c>
      <c r="G3673" s="106" t="s">
        <v>773</v>
      </c>
      <c r="H3673" s="106" t="s">
        <v>1266</v>
      </c>
      <c r="I3673" s="106">
        <v>9</v>
      </c>
      <c r="J3673" s="106"/>
      <c r="K3673" s="106"/>
      <c r="L3673" s="106" t="s">
        <v>765</v>
      </c>
      <c r="M3673" s="106" t="s">
        <v>924</v>
      </c>
      <c r="N3673" s="106">
        <v>0.54</v>
      </c>
      <c r="O3673" s="106">
        <v>1.6</v>
      </c>
      <c r="P3673" s="106" t="s">
        <v>714</v>
      </c>
      <c r="Q3673" s="107" t="s">
        <v>4459</v>
      </c>
      <c r="R3673" s="107" t="s">
        <v>311</v>
      </c>
    </row>
    <row r="3674" spans="2:18" ht="20.100000000000001" customHeight="1" x14ac:dyDescent="0.4">
      <c r="B3674" s="105" t="str">
        <f t="shared" si="171"/>
        <v/>
      </c>
      <c r="C3674" s="105" t="str">
        <f t="shared" si="172"/>
        <v/>
      </c>
      <c r="D3674" s="105" t="str">
        <f t="shared" si="173"/>
        <v/>
      </c>
      <c r="E3674" s="106" t="s">
        <v>2406</v>
      </c>
      <c r="F3674" s="106" t="s">
        <v>2829</v>
      </c>
      <c r="G3674" s="106" t="s">
        <v>778</v>
      </c>
      <c r="H3674" s="106" t="s">
        <v>1269</v>
      </c>
      <c r="I3674" s="106">
        <v>9</v>
      </c>
      <c r="J3674" s="106"/>
      <c r="K3674" s="106"/>
      <c r="L3674" s="106" t="s">
        <v>765</v>
      </c>
      <c r="M3674" s="106" t="s">
        <v>924</v>
      </c>
      <c r="N3674" s="106">
        <v>0.54</v>
      </c>
      <c r="O3674" s="106">
        <v>1.6</v>
      </c>
      <c r="P3674" s="106" t="s">
        <v>714</v>
      </c>
      <c r="Q3674" s="107" t="s">
        <v>4460</v>
      </c>
      <c r="R3674" s="107" t="s">
        <v>311</v>
      </c>
    </row>
    <row r="3675" spans="2:18" ht="20.100000000000001" customHeight="1" x14ac:dyDescent="0.4">
      <c r="B3675" s="105" t="str">
        <f t="shared" si="171"/>
        <v/>
      </c>
      <c r="C3675" s="105" t="str">
        <f t="shared" si="172"/>
        <v/>
      </c>
      <c r="D3675" s="105" t="str">
        <f t="shared" si="173"/>
        <v/>
      </c>
      <c r="E3675" s="106" t="s">
        <v>2406</v>
      </c>
      <c r="F3675" s="106" t="s">
        <v>2829</v>
      </c>
      <c r="G3675" s="106" t="s">
        <v>773</v>
      </c>
      <c r="H3675" s="106" t="s">
        <v>765</v>
      </c>
      <c r="I3675" s="106">
        <v>9</v>
      </c>
      <c r="J3675" s="106"/>
      <c r="K3675" s="106"/>
      <c r="L3675" s="106" t="s">
        <v>1266</v>
      </c>
      <c r="M3675" s="106" t="s">
        <v>924</v>
      </c>
      <c r="N3675" s="106">
        <v>0.52</v>
      </c>
      <c r="O3675" s="106">
        <v>1.6</v>
      </c>
      <c r="P3675" s="106" t="s">
        <v>714</v>
      </c>
      <c r="Q3675" s="107" t="s">
        <v>4461</v>
      </c>
      <c r="R3675" s="107" t="s">
        <v>311</v>
      </c>
    </row>
    <row r="3676" spans="2:18" ht="20.100000000000001" customHeight="1" x14ac:dyDescent="0.4">
      <c r="B3676" s="105" t="str">
        <f t="shared" si="171"/>
        <v/>
      </c>
      <c r="C3676" s="105" t="str">
        <f t="shared" si="172"/>
        <v/>
      </c>
      <c r="D3676" s="105" t="str">
        <f t="shared" si="173"/>
        <v/>
      </c>
      <c r="E3676" s="106" t="s">
        <v>2406</v>
      </c>
      <c r="F3676" s="106" t="s">
        <v>2829</v>
      </c>
      <c r="G3676" s="106" t="s">
        <v>778</v>
      </c>
      <c r="H3676" s="106" t="s">
        <v>765</v>
      </c>
      <c r="I3676" s="106">
        <v>9</v>
      </c>
      <c r="J3676" s="106"/>
      <c r="K3676" s="106"/>
      <c r="L3676" s="106" t="s">
        <v>1269</v>
      </c>
      <c r="M3676" s="106" t="s">
        <v>924</v>
      </c>
      <c r="N3676" s="106">
        <v>0.52</v>
      </c>
      <c r="O3676" s="106">
        <v>1.6</v>
      </c>
      <c r="P3676" s="106" t="s">
        <v>714</v>
      </c>
      <c r="Q3676" s="107" t="s">
        <v>4462</v>
      </c>
      <c r="R3676" s="107" t="s">
        <v>311</v>
      </c>
    </row>
    <row r="3677" spans="2:18" ht="20.100000000000001" customHeight="1" x14ac:dyDescent="0.4">
      <c r="B3677" s="105" t="str">
        <f t="shared" si="171"/>
        <v/>
      </c>
      <c r="C3677" s="105" t="str">
        <f t="shared" si="172"/>
        <v/>
      </c>
      <c r="D3677" s="105" t="str">
        <f t="shared" si="173"/>
        <v/>
      </c>
      <c r="E3677" s="106" t="s">
        <v>2406</v>
      </c>
      <c r="F3677" s="106" t="s">
        <v>2829</v>
      </c>
      <c r="G3677" s="106" t="s">
        <v>2747</v>
      </c>
      <c r="H3677" s="106" t="s">
        <v>2748</v>
      </c>
      <c r="I3677" s="106">
        <v>13</v>
      </c>
      <c r="J3677" s="106"/>
      <c r="K3677" s="106"/>
      <c r="L3677" s="106" t="s">
        <v>733</v>
      </c>
      <c r="M3677" s="106" t="s">
        <v>3522</v>
      </c>
      <c r="N3677" s="106">
        <v>0.56999999999999995</v>
      </c>
      <c r="O3677" s="106">
        <v>1.6</v>
      </c>
      <c r="P3677" s="106" t="s">
        <v>2499</v>
      </c>
      <c r="Q3677" s="107" t="s">
        <v>4463</v>
      </c>
      <c r="R3677" s="107" t="s">
        <v>131</v>
      </c>
    </row>
    <row r="3678" spans="2:18" ht="20.100000000000001" customHeight="1" x14ac:dyDescent="0.4">
      <c r="B3678" s="105" t="str">
        <f t="shared" si="171"/>
        <v/>
      </c>
      <c r="C3678" s="105" t="str">
        <f t="shared" si="172"/>
        <v/>
      </c>
      <c r="D3678" s="105" t="str">
        <f t="shared" si="173"/>
        <v/>
      </c>
      <c r="E3678" s="106" t="s">
        <v>2406</v>
      </c>
      <c r="F3678" s="106" t="s">
        <v>2407</v>
      </c>
      <c r="G3678" s="106" t="s">
        <v>697</v>
      </c>
      <c r="H3678" s="106" t="s">
        <v>2438</v>
      </c>
      <c r="I3678" s="106">
        <v>12</v>
      </c>
      <c r="J3678" s="106"/>
      <c r="K3678" s="106"/>
      <c r="L3678" s="106" t="s">
        <v>706</v>
      </c>
      <c r="M3678" s="106" t="s">
        <v>3522</v>
      </c>
      <c r="N3678" s="106">
        <v>0.42</v>
      </c>
      <c r="O3678" s="106">
        <v>1.6</v>
      </c>
      <c r="P3678" s="106" t="s">
        <v>2499</v>
      </c>
      <c r="Q3678" s="107" t="s">
        <v>4464</v>
      </c>
      <c r="R3678" s="107" t="s">
        <v>131</v>
      </c>
    </row>
    <row r="3679" spans="2:18" ht="20.100000000000001" customHeight="1" x14ac:dyDescent="0.4">
      <c r="B3679" s="105" t="str">
        <f t="shared" si="171"/>
        <v/>
      </c>
      <c r="C3679" s="105" t="str">
        <f t="shared" si="172"/>
        <v/>
      </c>
      <c r="D3679" s="105" t="str">
        <f t="shared" si="173"/>
        <v/>
      </c>
      <c r="E3679" s="106" t="s">
        <v>2406</v>
      </c>
      <c r="F3679" s="106" t="s">
        <v>2407</v>
      </c>
      <c r="G3679" s="106" t="s">
        <v>710</v>
      </c>
      <c r="H3679" s="106" t="s">
        <v>2443</v>
      </c>
      <c r="I3679" s="106">
        <v>12</v>
      </c>
      <c r="J3679" s="106"/>
      <c r="K3679" s="106"/>
      <c r="L3679" s="106" t="s">
        <v>706</v>
      </c>
      <c r="M3679" s="106" t="s">
        <v>3522</v>
      </c>
      <c r="N3679" s="106">
        <v>0.42</v>
      </c>
      <c r="O3679" s="106">
        <v>1.6</v>
      </c>
      <c r="P3679" s="106" t="s">
        <v>2499</v>
      </c>
      <c r="Q3679" s="107" t="s">
        <v>4465</v>
      </c>
      <c r="R3679" s="107" t="s">
        <v>131</v>
      </c>
    </row>
    <row r="3680" spans="2:18" ht="20.100000000000001" customHeight="1" x14ac:dyDescent="0.4">
      <c r="B3680" s="105" t="str">
        <f t="shared" si="171"/>
        <v/>
      </c>
      <c r="C3680" s="105" t="str">
        <f t="shared" si="172"/>
        <v/>
      </c>
      <c r="D3680" s="105" t="str">
        <f t="shared" si="173"/>
        <v/>
      </c>
      <c r="E3680" s="106" t="s">
        <v>2406</v>
      </c>
      <c r="F3680" s="106" t="s">
        <v>2407</v>
      </c>
      <c r="G3680" s="106" t="s">
        <v>2747</v>
      </c>
      <c r="H3680" s="106" t="s">
        <v>2748</v>
      </c>
      <c r="I3680" s="106">
        <v>12</v>
      </c>
      <c r="J3680" s="106"/>
      <c r="K3680" s="106"/>
      <c r="L3680" s="106" t="s">
        <v>717</v>
      </c>
      <c r="M3680" s="106" t="s">
        <v>3522</v>
      </c>
      <c r="N3680" s="106">
        <v>0.45</v>
      </c>
      <c r="O3680" s="106">
        <v>1.6</v>
      </c>
      <c r="P3680" s="106" t="s">
        <v>2499</v>
      </c>
      <c r="Q3680" s="107" t="s">
        <v>4466</v>
      </c>
      <c r="R3680" s="107" t="s">
        <v>131</v>
      </c>
    </row>
    <row r="3681" spans="2:18" ht="20.100000000000001" customHeight="1" x14ac:dyDescent="0.4">
      <c r="B3681" s="105" t="str">
        <f t="shared" si="171"/>
        <v/>
      </c>
      <c r="C3681" s="105" t="str">
        <f t="shared" si="172"/>
        <v/>
      </c>
      <c r="D3681" s="105" t="str">
        <f t="shared" si="173"/>
        <v/>
      </c>
      <c r="E3681" s="106" t="s">
        <v>2406</v>
      </c>
      <c r="F3681" s="106" t="s">
        <v>2829</v>
      </c>
      <c r="G3681" s="106" t="s">
        <v>773</v>
      </c>
      <c r="H3681" s="106" t="s">
        <v>2438</v>
      </c>
      <c r="I3681" s="106">
        <v>12</v>
      </c>
      <c r="J3681" s="106"/>
      <c r="K3681" s="106"/>
      <c r="L3681" s="106" t="s">
        <v>3495</v>
      </c>
      <c r="M3681" s="106" t="s">
        <v>3522</v>
      </c>
      <c r="N3681" s="106">
        <v>0.51</v>
      </c>
      <c r="O3681" s="106">
        <v>1.6</v>
      </c>
      <c r="P3681" s="106" t="s">
        <v>2511</v>
      </c>
      <c r="Q3681" s="107" t="s">
        <v>4467</v>
      </c>
      <c r="R3681" s="107" t="s">
        <v>127</v>
      </c>
    </row>
    <row r="3682" spans="2:18" ht="20.100000000000001" customHeight="1" x14ac:dyDescent="0.4">
      <c r="B3682" s="105" t="str">
        <f t="shared" si="171"/>
        <v/>
      </c>
      <c r="C3682" s="105" t="str">
        <f t="shared" si="172"/>
        <v/>
      </c>
      <c r="D3682" s="105" t="str">
        <f t="shared" si="173"/>
        <v/>
      </c>
      <c r="E3682" s="106" t="s">
        <v>2406</v>
      </c>
      <c r="F3682" s="106" t="s">
        <v>2829</v>
      </c>
      <c r="G3682" s="106" t="s">
        <v>778</v>
      </c>
      <c r="H3682" s="106" t="s">
        <v>2443</v>
      </c>
      <c r="I3682" s="106">
        <v>12</v>
      </c>
      <c r="J3682" s="106"/>
      <c r="K3682" s="106"/>
      <c r="L3682" s="106" t="s">
        <v>3495</v>
      </c>
      <c r="M3682" s="106" t="s">
        <v>3522</v>
      </c>
      <c r="N3682" s="106">
        <v>0.51</v>
      </c>
      <c r="O3682" s="106">
        <v>1.6</v>
      </c>
      <c r="P3682" s="106" t="s">
        <v>2511</v>
      </c>
      <c r="Q3682" s="107" t="s">
        <v>4468</v>
      </c>
      <c r="R3682" s="107" t="s">
        <v>127</v>
      </c>
    </row>
    <row r="3683" spans="2:18" ht="20.100000000000001" customHeight="1" x14ac:dyDescent="0.4">
      <c r="B3683" s="105" t="str">
        <f t="shared" si="171"/>
        <v/>
      </c>
      <c r="C3683" s="105" t="str">
        <f t="shared" si="172"/>
        <v/>
      </c>
      <c r="D3683" s="105" t="str">
        <f t="shared" si="173"/>
        <v/>
      </c>
      <c r="E3683" s="106" t="s">
        <v>2406</v>
      </c>
      <c r="F3683" s="106" t="s">
        <v>2407</v>
      </c>
      <c r="G3683" s="106" t="s">
        <v>773</v>
      </c>
      <c r="H3683" s="106" t="s">
        <v>2438</v>
      </c>
      <c r="I3683" s="106">
        <v>12</v>
      </c>
      <c r="J3683" s="106"/>
      <c r="K3683" s="106"/>
      <c r="L3683" s="106" t="s">
        <v>3498</v>
      </c>
      <c r="M3683" s="106" t="s">
        <v>3522</v>
      </c>
      <c r="N3683" s="106">
        <v>0.42</v>
      </c>
      <c r="O3683" s="106">
        <v>1.6</v>
      </c>
      <c r="P3683" s="106" t="s">
        <v>2511</v>
      </c>
      <c r="Q3683" s="107" t="s">
        <v>4469</v>
      </c>
      <c r="R3683" s="107" t="s">
        <v>127</v>
      </c>
    </row>
    <row r="3684" spans="2:18" ht="20.100000000000001" customHeight="1" x14ac:dyDescent="0.4">
      <c r="B3684" s="105" t="str">
        <f t="shared" si="171"/>
        <v/>
      </c>
      <c r="C3684" s="105" t="str">
        <f t="shared" si="172"/>
        <v/>
      </c>
      <c r="D3684" s="105" t="str">
        <f t="shared" si="173"/>
        <v/>
      </c>
      <c r="E3684" s="106" t="s">
        <v>2406</v>
      </c>
      <c r="F3684" s="106" t="s">
        <v>2407</v>
      </c>
      <c r="G3684" s="106" t="s">
        <v>778</v>
      </c>
      <c r="H3684" s="106" t="s">
        <v>2443</v>
      </c>
      <c r="I3684" s="106">
        <v>12</v>
      </c>
      <c r="J3684" s="106"/>
      <c r="K3684" s="106"/>
      <c r="L3684" s="106" t="s">
        <v>3498</v>
      </c>
      <c r="M3684" s="106" t="s">
        <v>3522</v>
      </c>
      <c r="N3684" s="106">
        <v>0.42</v>
      </c>
      <c r="O3684" s="106">
        <v>1.6</v>
      </c>
      <c r="P3684" s="106" t="s">
        <v>2511</v>
      </c>
      <c r="Q3684" s="107" t="s">
        <v>4470</v>
      </c>
      <c r="R3684" s="107" t="s">
        <v>127</v>
      </c>
    </row>
    <row r="3685" spans="2:18" ht="20.100000000000001" customHeight="1" x14ac:dyDescent="0.4">
      <c r="B3685" s="105" t="str">
        <f t="shared" si="171"/>
        <v/>
      </c>
      <c r="C3685" s="105" t="str">
        <f t="shared" si="172"/>
        <v/>
      </c>
      <c r="D3685" s="105" t="str">
        <f t="shared" si="173"/>
        <v/>
      </c>
      <c r="E3685" s="106" t="s">
        <v>2406</v>
      </c>
      <c r="F3685" s="106" t="s">
        <v>2829</v>
      </c>
      <c r="G3685" s="106" t="s">
        <v>2747</v>
      </c>
      <c r="H3685" s="106" t="s">
        <v>2748</v>
      </c>
      <c r="I3685" s="106">
        <v>13</v>
      </c>
      <c r="J3685" s="106"/>
      <c r="K3685" s="106"/>
      <c r="L3685" s="106" t="s">
        <v>733</v>
      </c>
      <c r="M3685" s="106" t="s">
        <v>3522</v>
      </c>
      <c r="N3685" s="106">
        <v>0.56999999999999995</v>
      </c>
      <c r="O3685" s="106">
        <v>1.6</v>
      </c>
      <c r="P3685" s="106" t="s">
        <v>2499</v>
      </c>
      <c r="Q3685" s="107" t="s">
        <v>4471</v>
      </c>
      <c r="R3685" s="107" t="s">
        <v>142</v>
      </c>
    </row>
    <row r="3686" spans="2:18" ht="20.100000000000001" customHeight="1" x14ac:dyDescent="0.4">
      <c r="B3686" s="105" t="str">
        <f t="shared" si="171"/>
        <v/>
      </c>
      <c r="C3686" s="105" t="str">
        <f t="shared" si="172"/>
        <v/>
      </c>
      <c r="D3686" s="105" t="str">
        <f t="shared" si="173"/>
        <v/>
      </c>
      <c r="E3686" s="106" t="s">
        <v>2406</v>
      </c>
      <c r="F3686" s="106" t="s">
        <v>2407</v>
      </c>
      <c r="G3686" s="106" t="s">
        <v>2747</v>
      </c>
      <c r="H3686" s="106" t="s">
        <v>2748</v>
      </c>
      <c r="I3686" s="106">
        <v>12</v>
      </c>
      <c r="J3686" s="106"/>
      <c r="K3686" s="106"/>
      <c r="L3686" s="106" t="s">
        <v>717</v>
      </c>
      <c r="M3686" s="106" t="s">
        <v>3522</v>
      </c>
      <c r="N3686" s="106">
        <v>0.45</v>
      </c>
      <c r="O3686" s="106">
        <v>1.6</v>
      </c>
      <c r="P3686" s="106" t="s">
        <v>2499</v>
      </c>
      <c r="Q3686" s="107" t="s">
        <v>4472</v>
      </c>
      <c r="R3686" s="107" t="s">
        <v>142</v>
      </c>
    </row>
    <row r="3687" spans="2:18" ht="20.100000000000001" customHeight="1" x14ac:dyDescent="0.4">
      <c r="B3687" s="105" t="str">
        <f t="shared" si="171"/>
        <v/>
      </c>
      <c r="C3687" s="105" t="str">
        <f t="shared" si="172"/>
        <v/>
      </c>
      <c r="D3687" s="105" t="str">
        <f t="shared" si="173"/>
        <v/>
      </c>
      <c r="E3687" s="106" t="s">
        <v>2406</v>
      </c>
      <c r="F3687" s="106" t="s">
        <v>2407</v>
      </c>
      <c r="G3687" s="106" t="s">
        <v>697</v>
      </c>
      <c r="H3687" s="106" t="s">
        <v>2438</v>
      </c>
      <c r="I3687" s="106">
        <v>12</v>
      </c>
      <c r="J3687" s="106"/>
      <c r="K3687" s="106"/>
      <c r="L3687" s="106" t="s">
        <v>706</v>
      </c>
      <c r="M3687" s="106" t="s">
        <v>3522</v>
      </c>
      <c r="N3687" s="106">
        <v>0.42</v>
      </c>
      <c r="O3687" s="106">
        <v>1.6</v>
      </c>
      <c r="P3687" s="106" t="s">
        <v>2499</v>
      </c>
      <c r="Q3687" s="107" t="s">
        <v>4473</v>
      </c>
      <c r="R3687" s="107" t="s">
        <v>133</v>
      </c>
    </row>
    <row r="3688" spans="2:18" ht="20.100000000000001" customHeight="1" x14ac:dyDescent="0.4">
      <c r="B3688" s="105" t="str">
        <f t="shared" si="171"/>
        <v/>
      </c>
      <c r="C3688" s="105" t="str">
        <f t="shared" si="172"/>
        <v/>
      </c>
      <c r="D3688" s="105" t="str">
        <f t="shared" si="173"/>
        <v/>
      </c>
      <c r="E3688" s="106" t="s">
        <v>2406</v>
      </c>
      <c r="F3688" s="106" t="s">
        <v>2407</v>
      </c>
      <c r="G3688" s="106" t="s">
        <v>710</v>
      </c>
      <c r="H3688" s="106" t="s">
        <v>2443</v>
      </c>
      <c r="I3688" s="106">
        <v>12</v>
      </c>
      <c r="J3688" s="106"/>
      <c r="K3688" s="106"/>
      <c r="L3688" s="106" t="s">
        <v>706</v>
      </c>
      <c r="M3688" s="106" t="s">
        <v>3522</v>
      </c>
      <c r="N3688" s="106">
        <v>0.42</v>
      </c>
      <c r="O3688" s="106">
        <v>1.6</v>
      </c>
      <c r="P3688" s="106" t="s">
        <v>2499</v>
      </c>
      <c r="Q3688" s="107" t="s">
        <v>4474</v>
      </c>
      <c r="R3688" s="107" t="s">
        <v>133</v>
      </c>
    </row>
    <row r="3689" spans="2:18" ht="20.100000000000001" customHeight="1" x14ac:dyDescent="0.4">
      <c r="B3689" s="105" t="str">
        <f t="shared" si="171"/>
        <v/>
      </c>
      <c r="C3689" s="105" t="str">
        <f t="shared" si="172"/>
        <v/>
      </c>
      <c r="D3689" s="105" t="str">
        <f t="shared" si="173"/>
        <v/>
      </c>
      <c r="E3689" s="106" t="s">
        <v>2406</v>
      </c>
      <c r="F3689" s="106" t="s">
        <v>2829</v>
      </c>
      <c r="G3689" s="106" t="s">
        <v>697</v>
      </c>
      <c r="H3689" s="106" t="s">
        <v>1027</v>
      </c>
      <c r="I3689" s="106">
        <v>12</v>
      </c>
      <c r="J3689" s="106"/>
      <c r="K3689" s="106"/>
      <c r="L3689" s="106" t="s">
        <v>765</v>
      </c>
      <c r="M3689" s="106" t="s">
        <v>3522</v>
      </c>
      <c r="N3689" s="106">
        <v>0.56999999999999995</v>
      </c>
      <c r="O3689" s="106">
        <v>1.7</v>
      </c>
      <c r="P3689" s="106" t="s">
        <v>2499</v>
      </c>
      <c r="Q3689" s="107" t="s">
        <v>4475</v>
      </c>
      <c r="R3689" s="107" t="s">
        <v>11</v>
      </c>
    </row>
    <row r="3690" spans="2:18" ht="20.100000000000001" customHeight="1" x14ac:dyDescent="0.4">
      <c r="B3690" s="105" t="str">
        <f t="shared" si="171"/>
        <v/>
      </c>
      <c r="C3690" s="105" t="str">
        <f t="shared" si="172"/>
        <v/>
      </c>
      <c r="D3690" s="105" t="str">
        <f t="shared" si="173"/>
        <v/>
      </c>
      <c r="E3690" s="106" t="s">
        <v>2406</v>
      </c>
      <c r="F3690" s="106" t="s">
        <v>2829</v>
      </c>
      <c r="G3690" s="106" t="s">
        <v>697</v>
      </c>
      <c r="H3690" s="106" t="s">
        <v>1389</v>
      </c>
      <c r="I3690" s="106">
        <v>11</v>
      </c>
      <c r="J3690" s="106"/>
      <c r="K3690" s="106"/>
      <c r="L3690" s="106" t="s">
        <v>765</v>
      </c>
      <c r="M3690" s="106" t="s">
        <v>3522</v>
      </c>
      <c r="N3690" s="106">
        <v>0.56000000000000005</v>
      </c>
      <c r="O3690" s="106">
        <v>1.7</v>
      </c>
      <c r="P3690" s="106" t="s">
        <v>2499</v>
      </c>
      <c r="Q3690" s="107" t="s">
        <v>4476</v>
      </c>
      <c r="R3690" s="107" t="s">
        <v>11</v>
      </c>
    </row>
    <row r="3691" spans="2:18" ht="20.100000000000001" customHeight="1" x14ac:dyDescent="0.4">
      <c r="B3691" s="105" t="str">
        <f t="shared" si="171"/>
        <v/>
      </c>
      <c r="C3691" s="105" t="str">
        <f t="shared" si="172"/>
        <v/>
      </c>
      <c r="D3691" s="105" t="str">
        <f t="shared" si="173"/>
        <v/>
      </c>
      <c r="E3691" s="106" t="s">
        <v>2406</v>
      </c>
      <c r="F3691" s="106" t="s">
        <v>2829</v>
      </c>
      <c r="G3691" s="106" t="s">
        <v>710</v>
      </c>
      <c r="H3691" s="106" t="s">
        <v>1098</v>
      </c>
      <c r="I3691" s="106">
        <v>11</v>
      </c>
      <c r="J3691" s="106"/>
      <c r="K3691" s="106"/>
      <c r="L3691" s="106" t="s">
        <v>765</v>
      </c>
      <c r="M3691" s="106" t="s">
        <v>3522</v>
      </c>
      <c r="N3691" s="106">
        <v>0.56000000000000005</v>
      </c>
      <c r="O3691" s="106">
        <v>1.7</v>
      </c>
      <c r="P3691" s="106" t="s">
        <v>2499</v>
      </c>
      <c r="Q3691" s="107" t="s">
        <v>4477</v>
      </c>
      <c r="R3691" s="107" t="s">
        <v>11</v>
      </c>
    </row>
    <row r="3692" spans="2:18" ht="20.100000000000001" customHeight="1" x14ac:dyDescent="0.4">
      <c r="B3692" s="105" t="str">
        <f t="shared" si="171"/>
        <v/>
      </c>
      <c r="C3692" s="105" t="str">
        <f t="shared" si="172"/>
        <v/>
      </c>
      <c r="D3692" s="105" t="str">
        <f t="shared" si="173"/>
        <v/>
      </c>
      <c r="E3692" s="106" t="s">
        <v>2406</v>
      </c>
      <c r="F3692" s="106" t="s">
        <v>2829</v>
      </c>
      <c r="G3692" s="106" t="s">
        <v>721</v>
      </c>
      <c r="H3692" s="106" t="s">
        <v>722</v>
      </c>
      <c r="I3692" s="106">
        <v>12</v>
      </c>
      <c r="J3692" s="106"/>
      <c r="K3692" s="106"/>
      <c r="L3692" s="106" t="s">
        <v>765</v>
      </c>
      <c r="M3692" s="106" t="s">
        <v>3522</v>
      </c>
      <c r="N3692" s="106">
        <v>0.56999999999999995</v>
      </c>
      <c r="O3692" s="106">
        <v>1.7</v>
      </c>
      <c r="P3692" s="106" t="s">
        <v>2499</v>
      </c>
      <c r="Q3692" s="107" t="s">
        <v>4478</v>
      </c>
      <c r="R3692" s="107" t="s">
        <v>11</v>
      </c>
    </row>
    <row r="3693" spans="2:18" ht="20.100000000000001" customHeight="1" x14ac:dyDescent="0.4">
      <c r="B3693" s="105" t="str">
        <f t="shared" si="171"/>
        <v/>
      </c>
      <c r="C3693" s="105" t="str">
        <f t="shared" si="172"/>
        <v/>
      </c>
      <c r="D3693" s="105" t="str">
        <f t="shared" si="173"/>
        <v/>
      </c>
      <c r="E3693" s="106" t="s">
        <v>2406</v>
      </c>
      <c r="F3693" s="106" t="s">
        <v>2829</v>
      </c>
      <c r="G3693" s="106" t="s">
        <v>773</v>
      </c>
      <c r="H3693" s="106" t="s">
        <v>774</v>
      </c>
      <c r="I3693" s="106">
        <v>11</v>
      </c>
      <c r="J3693" s="106"/>
      <c r="K3693" s="106"/>
      <c r="L3693" s="106" t="s">
        <v>733</v>
      </c>
      <c r="M3693" s="106" t="s">
        <v>3522</v>
      </c>
      <c r="N3693" s="106">
        <v>0.55000000000000004</v>
      </c>
      <c r="O3693" s="106">
        <v>1.7</v>
      </c>
      <c r="P3693" s="106" t="s">
        <v>2499</v>
      </c>
      <c r="Q3693" s="107" t="s">
        <v>4479</v>
      </c>
      <c r="R3693" s="107" t="s">
        <v>11</v>
      </c>
    </row>
    <row r="3694" spans="2:18" ht="20.100000000000001" customHeight="1" x14ac:dyDescent="0.4">
      <c r="B3694" s="105" t="str">
        <f t="shared" si="171"/>
        <v/>
      </c>
      <c r="C3694" s="105" t="str">
        <f t="shared" si="172"/>
        <v/>
      </c>
      <c r="D3694" s="105" t="str">
        <f t="shared" si="173"/>
        <v/>
      </c>
      <c r="E3694" s="106" t="s">
        <v>2406</v>
      </c>
      <c r="F3694" s="106" t="s">
        <v>2829</v>
      </c>
      <c r="G3694" s="106" t="s">
        <v>773</v>
      </c>
      <c r="H3694" s="106" t="s">
        <v>1266</v>
      </c>
      <c r="I3694" s="106">
        <v>11</v>
      </c>
      <c r="J3694" s="106"/>
      <c r="K3694" s="106"/>
      <c r="L3694" s="106" t="s">
        <v>729</v>
      </c>
      <c r="M3694" s="106" t="s">
        <v>3522</v>
      </c>
      <c r="N3694" s="106">
        <v>0.54</v>
      </c>
      <c r="O3694" s="106">
        <v>1.7</v>
      </c>
      <c r="P3694" s="106" t="s">
        <v>2499</v>
      </c>
      <c r="Q3694" s="107" t="s">
        <v>4480</v>
      </c>
      <c r="R3694" s="107" t="s">
        <v>11</v>
      </c>
    </row>
    <row r="3695" spans="2:18" ht="20.100000000000001" customHeight="1" x14ac:dyDescent="0.4">
      <c r="B3695" s="105" t="str">
        <f t="shared" si="171"/>
        <v/>
      </c>
      <c r="C3695" s="105" t="str">
        <f t="shared" si="172"/>
        <v/>
      </c>
      <c r="D3695" s="105" t="str">
        <f t="shared" si="173"/>
        <v/>
      </c>
      <c r="E3695" s="106" t="s">
        <v>2406</v>
      </c>
      <c r="F3695" s="106" t="s">
        <v>2829</v>
      </c>
      <c r="G3695" s="106" t="s">
        <v>778</v>
      </c>
      <c r="H3695" s="106" t="s">
        <v>779</v>
      </c>
      <c r="I3695" s="106">
        <v>11</v>
      </c>
      <c r="J3695" s="106"/>
      <c r="K3695" s="106"/>
      <c r="L3695" s="106" t="s">
        <v>733</v>
      </c>
      <c r="M3695" s="106" t="s">
        <v>3522</v>
      </c>
      <c r="N3695" s="106">
        <v>0.54</v>
      </c>
      <c r="O3695" s="106">
        <v>1.7</v>
      </c>
      <c r="P3695" s="106" t="s">
        <v>2499</v>
      </c>
      <c r="Q3695" s="107" t="s">
        <v>4481</v>
      </c>
      <c r="R3695" s="107" t="s">
        <v>11</v>
      </c>
    </row>
    <row r="3696" spans="2:18" ht="20.100000000000001" customHeight="1" x14ac:dyDescent="0.4">
      <c r="B3696" s="105" t="str">
        <f t="shared" si="171"/>
        <v/>
      </c>
      <c r="C3696" s="105" t="str">
        <f t="shared" si="172"/>
        <v/>
      </c>
      <c r="D3696" s="105" t="str">
        <f t="shared" si="173"/>
        <v/>
      </c>
      <c r="E3696" s="106" t="s">
        <v>2406</v>
      </c>
      <c r="F3696" s="106" t="s">
        <v>2829</v>
      </c>
      <c r="G3696" s="106" t="s">
        <v>778</v>
      </c>
      <c r="H3696" s="106" t="s">
        <v>1269</v>
      </c>
      <c r="I3696" s="106">
        <v>11</v>
      </c>
      <c r="J3696" s="106"/>
      <c r="K3696" s="106"/>
      <c r="L3696" s="106" t="s">
        <v>729</v>
      </c>
      <c r="M3696" s="106" t="s">
        <v>3522</v>
      </c>
      <c r="N3696" s="106">
        <v>0.54</v>
      </c>
      <c r="O3696" s="106">
        <v>1.7</v>
      </c>
      <c r="P3696" s="106" t="s">
        <v>2499</v>
      </c>
      <c r="Q3696" s="107" t="s">
        <v>4482</v>
      </c>
      <c r="R3696" s="107" t="s">
        <v>11</v>
      </c>
    </row>
    <row r="3697" spans="2:18" ht="20.100000000000001" customHeight="1" x14ac:dyDescent="0.4">
      <c r="B3697" s="105" t="str">
        <f t="shared" si="171"/>
        <v/>
      </c>
      <c r="C3697" s="105" t="str">
        <f t="shared" si="172"/>
        <v/>
      </c>
      <c r="D3697" s="105" t="str">
        <f t="shared" si="173"/>
        <v/>
      </c>
      <c r="E3697" s="106" t="s">
        <v>2406</v>
      </c>
      <c r="F3697" s="106" t="s">
        <v>2829</v>
      </c>
      <c r="G3697" s="106" t="s">
        <v>782</v>
      </c>
      <c r="H3697" s="106" t="s">
        <v>783</v>
      </c>
      <c r="I3697" s="106">
        <v>11</v>
      </c>
      <c r="J3697" s="106"/>
      <c r="K3697" s="106"/>
      <c r="L3697" s="106" t="s">
        <v>733</v>
      </c>
      <c r="M3697" s="106" t="s">
        <v>3522</v>
      </c>
      <c r="N3697" s="106">
        <v>0.39</v>
      </c>
      <c r="O3697" s="106">
        <v>1.7</v>
      </c>
      <c r="P3697" s="106" t="s">
        <v>2499</v>
      </c>
      <c r="Q3697" s="107" t="s">
        <v>4483</v>
      </c>
      <c r="R3697" s="107" t="s">
        <v>11</v>
      </c>
    </row>
    <row r="3698" spans="2:18" ht="20.100000000000001" customHeight="1" x14ac:dyDescent="0.4">
      <c r="B3698" s="105" t="str">
        <f t="shared" si="171"/>
        <v/>
      </c>
      <c r="C3698" s="105" t="str">
        <f t="shared" si="172"/>
        <v/>
      </c>
      <c r="D3698" s="105" t="str">
        <f t="shared" si="173"/>
        <v/>
      </c>
      <c r="E3698" s="106" t="s">
        <v>2406</v>
      </c>
      <c r="F3698" s="106" t="s">
        <v>2829</v>
      </c>
      <c r="G3698" s="106" t="s">
        <v>2437</v>
      </c>
      <c r="H3698" s="106" t="s">
        <v>2438</v>
      </c>
      <c r="I3698" s="106">
        <v>12</v>
      </c>
      <c r="J3698" s="106"/>
      <c r="K3698" s="106"/>
      <c r="L3698" s="106" t="s">
        <v>729</v>
      </c>
      <c r="M3698" s="106" t="s">
        <v>3522</v>
      </c>
      <c r="N3698" s="106">
        <v>0.52</v>
      </c>
      <c r="O3698" s="106">
        <v>1.7</v>
      </c>
      <c r="P3698" s="106" t="s">
        <v>2499</v>
      </c>
      <c r="Q3698" s="107" t="s">
        <v>4484</v>
      </c>
      <c r="R3698" s="107" t="s">
        <v>11</v>
      </c>
    </row>
    <row r="3699" spans="2:18" ht="20.100000000000001" customHeight="1" x14ac:dyDescent="0.4">
      <c r="B3699" s="105" t="str">
        <f t="shared" si="171"/>
        <v/>
      </c>
      <c r="C3699" s="105" t="str">
        <f t="shared" si="172"/>
        <v/>
      </c>
      <c r="D3699" s="105" t="str">
        <f t="shared" si="173"/>
        <v/>
      </c>
      <c r="E3699" s="106" t="s">
        <v>2406</v>
      </c>
      <c r="F3699" s="106" t="s">
        <v>2829</v>
      </c>
      <c r="G3699" s="106" t="s">
        <v>2437</v>
      </c>
      <c r="H3699" s="106" t="s">
        <v>2438</v>
      </c>
      <c r="I3699" s="106">
        <v>11</v>
      </c>
      <c r="J3699" s="106"/>
      <c r="K3699" s="106"/>
      <c r="L3699" s="106" t="s">
        <v>733</v>
      </c>
      <c r="M3699" s="106" t="s">
        <v>3522</v>
      </c>
      <c r="N3699" s="106">
        <v>0.52</v>
      </c>
      <c r="O3699" s="106">
        <v>1.7</v>
      </c>
      <c r="P3699" s="106" t="s">
        <v>2499</v>
      </c>
      <c r="Q3699" s="107" t="s">
        <v>4485</v>
      </c>
      <c r="R3699" s="107" t="s">
        <v>11</v>
      </c>
    </row>
    <row r="3700" spans="2:18" ht="20.100000000000001" customHeight="1" x14ac:dyDescent="0.4">
      <c r="B3700" s="105" t="str">
        <f t="shared" si="171"/>
        <v/>
      </c>
      <c r="C3700" s="105" t="str">
        <f t="shared" si="172"/>
        <v/>
      </c>
      <c r="D3700" s="105" t="str">
        <f t="shared" si="173"/>
        <v/>
      </c>
      <c r="E3700" s="106" t="s">
        <v>2406</v>
      </c>
      <c r="F3700" s="106" t="s">
        <v>2829</v>
      </c>
      <c r="G3700" s="106" t="s">
        <v>2442</v>
      </c>
      <c r="H3700" s="106" t="s">
        <v>2443</v>
      </c>
      <c r="I3700" s="106">
        <v>12</v>
      </c>
      <c r="J3700" s="106"/>
      <c r="K3700" s="106"/>
      <c r="L3700" s="106" t="s">
        <v>729</v>
      </c>
      <c r="M3700" s="106" t="s">
        <v>3522</v>
      </c>
      <c r="N3700" s="106">
        <v>0.52</v>
      </c>
      <c r="O3700" s="106">
        <v>1.7</v>
      </c>
      <c r="P3700" s="106" t="s">
        <v>2499</v>
      </c>
      <c r="Q3700" s="107" t="s">
        <v>4486</v>
      </c>
      <c r="R3700" s="107" t="s">
        <v>11</v>
      </c>
    </row>
    <row r="3701" spans="2:18" ht="20.100000000000001" customHeight="1" x14ac:dyDescent="0.4">
      <c r="B3701" s="105" t="str">
        <f t="shared" si="171"/>
        <v/>
      </c>
      <c r="C3701" s="105" t="str">
        <f t="shared" si="172"/>
        <v/>
      </c>
      <c r="D3701" s="105" t="str">
        <f t="shared" si="173"/>
        <v/>
      </c>
      <c r="E3701" s="106" t="s">
        <v>2406</v>
      </c>
      <c r="F3701" s="106" t="s">
        <v>2829</v>
      </c>
      <c r="G3701" s="106" t="s">
        <v>2442</v>
      </c>
      <c r="H3701" s="106" t="s">
        <v>2443</v>
      </c>
      <c r="I3701" s="106">
        <v>11</v>
      </c>
      <c r="J3701" s="106"/>
      <c r="K3701" s="106"/>
      <c r="L3701" s="106" t="s">
        <v>733</v>
      </c>
      <c r="M3701" s="106" t="s">
        <v>3522</v>
      </c>
      <c r="N3701" s="106">
        <v>0.52</v>
      </c>
      <c r="O3701" s="106">
        <v>1.7</v>
      </c>
      <c r="P3701" s="106" t="s">
        <v>2499</v>
      </c>
      <c r="Q3701" s="107" t="s">
        <v>4487</v>
      </c>
      <c r="R3701" s="107" t="s">
        <v>11</v>
      </c>
    </row>
    <row r="3702" spans="2:18" ht="20.100000000000001" customHeight="1" x14ac:dyDescent="0.4">
      <c r="B3702" s="105" t="str">
        <f t="shared" si="171"/>
        <v/>
      </c>
      <c r="C3702" s="105" t="str">
        <f t="shared" si="172"/>
        <v/>
      </c>
      <c r="D3702" s="105" t="str">
        <f t="shared" si="173"/>
        <v/>
      </c>
      <c r="E3702" s="106" t="s">
        <v>2406</v>
      </c>
      <c r="F3702" s="106" t="s">
        <v>2829</v>
      </c>
      <c r="G3702" s="106" t="s">
        <v>697</v>
      </c>
      <c r="H3702" s="106" t="s">
        <v>765</v>
      </c>
      <c r="I3702" s="106">
        <v>12</v>
      </c>
      <c r="J3702" s="106"/>
      <c r="K3702" s="106"/>
      <c r="L3702" s="106" t="s">
        <v>1027</v>
      </c>
      <c r="M3702" s="106" t="s">
        <v>3522</v>
      </c>
      <c r="N3702" s="106">
        <v>0.53</v>
      </c>
      <c r="O3702" s="106">
        <v>1.7</v>
      </c>
      <c r="P3702" s="106" t="s">
        <v>2499</v>
      </c>
      <c r="Q3702" s="107" t="s">
        <v>4488</v>
      </c>
      <c r="R3702" s="107" t="s">
        <v>11</v>
      </c>
    </row>
    <row r="3703" spans="2:18" ht="20.100000000000001" customHeight="1" x14ac:dyDescent="0.4">
      <c r="B3703" s="105" t="str">
        <f t="shared" si="171"/>
        <v/>
      </c>
      <c r="C3703" s="105" t="str">
        <f t="shared" si="172"/>
        <v/>
      </c>
      <c r="D3703" s="105" t="str">
        <f t="shared" si="173"/>
        <v/>
      </c>
      <c r="E3703" s="106" t="s">
        <v>2406</v>
      </c>
      <c r="F3703" s="106" t="s">
        <v>2829</v>
      </c>
      <c r="G3703" s="106" t="s">
        <v>697</v>
      </c>
      <c r="H3703" s="106" t="s">
        <v>765</v>
      </c>
      <c r="I3703" s="106">
        <v>11</v>
      </c>
      <c r="J3703" s="106"/>
      <c r="K3703" s="106"/>
      <c r="L3703" s="106" t="s">
        <v>1389</v>
      </c>
      <c r="M3703" s="106" t="s">
        <v>3522</v>
      </c>
      <c r="N3703" s="106">
        <v>0.53</v>
      </c>
      <c r="O3703" s="106">
        <v>1.7</v>
      </c>
      <c r="P3703" s="106" t="s">
        <v>2499</v>
      </c>
      <c r="Q3703" s="107" t="s">
        <v>4489</v>
      </c>
      <c r="R3703" s="107" t="s">
        <v>11</v>
      </c>
    </row>
    <row r="3704" spans="2:18" ht="20.100000000000001" customHeight="1" x14ac:dyDescent="0.4">
      <c r="B3704" s="105" t="str">
        <f t="shared" si="171"/>
        <v/>
      </c>
      <c r="C3704" s="105" t="str">
        <f t="shared" si="172"/>
        <v/>
      </c>
      <c r="D3704" s="105" t="str">
        <f t="shared" si="173"/>
        <v/>
      </c>
      <c r="E3704" s="106" t="s">
        <v>2406</v>
      </c>
      <c r="F3704" s="106" t="s">
        <v>2829</v>
      </c>
      <c r="G3704" s="106" t="s">
        <v>710</v>
      </c>
      <c r="H3704" s="106" t="s">
        <v>765</v>
      </c>
      <c r="I3704" s="106">
        <v>11</v>
      </c>
      <c r="J3704" s="106"/>
      <c r="K3704" s="106"/>
      <c r="L3704" s="106" t="s">
        <v>1098</v>
      </c>
      <c r="M3704" s="106" t="s">
        <v>3522</v>
      </c>
      <c r="N3704" s="106">
        <v>0.53</v>
      </c>
      <c r="O3704" s="106">
        <v>1.7</v>
      </c>
      <c r="P3704" s="106" t="s">
        <v>2499</v>
      </c>
      <c r="Q3704" s="107" t="s">
        <v>4490</v>
      </c>
      <c r="R3704" s="107" t="s">
        <v>11</v>
      </c>
    </row>
    <row r="3705" spans="2:18" ht="20.100000000000001" customHeight="1" x14ac:dyDescent="0.4">
      <c r="B3705" s="105" t="str">
        <f t="shared" si="171"/>
        <v/>
      </c>
      <c r="C3705" s="105" t="str">
        <f t="shared" si="172"/>
        <v/>
      </c>
      <c r="D3705" s="105" t="str">
        <f t="shared" si="173"/>
        <v/>
      </c>
      <c r="E3705" s="106" t="s">
        <v>2406</v>
      </c>
      <c r="F3705" s="106" t="s">
        <v>2829</v>
      </c>
      <c r="G3705" s="106" t="s">
        <v>721</v>
      </c>
      <c r="H3705" s="106" t="s">
        <v>765</v>
      </c>
      <c r="I3705" s="106">
        <v>12</v>
      </c>
      <c r="J3705" s="106"/>
      <c r="K3705" s="106"/>
      <c r="L3705" s="106" t="s">
        <v>722</v>
      </c>
      <c r="M3705" s="106" t="s">
        <v>3522</v>
      </c>
      <c r="N3705" s="106">
        <v>0.53</v>
      </c>
      <c r="O3705" s="106">
        <v>1.7</v>
      </c>
      <c r="P3705" s="106" t="s">
        <v>2499</v>
      </c>
      <c r="Q3705" s="107" t="s">
        <v>4491</v>
      </c>
      <c r="R3705" s="107" t="s">
        <v>11</v>
      </c>
    </row>
    <row r="3706" spans="2:18" ht="20.100000000000001" customHeight="1" x14ac:dyDescent="0.4">
      <c r="B3706" s="105" t="str">
        <f t="shared" si="171"/>
        <v/>
      </c>
      <c r="C3706" s="105" t="str">
        <f t="shared" si="172"/>
        <v/>
      </c>
      <c r="D3706" s="105" t="str">
        <f t="shared" si="173"/>
        <v/>
      </c>
      <c r="E3706" s="106" t="s">
        <v>2406</v>
      </c>
      <c r="F3706" s="106" t="s">
        <v>2829</v>
      </c>
      <c r="G3706" s="106" t="s">
        <v>773</v>
      </c>
      <c r="H3706" s="106" t="s">
        <v>733</v>
      </c>
      <c r="I3706" s="106">
        <v>11</v>
      </c>
      <c r="J3706" s="106"/>
      <c r="K3706" s="106"/>
      <c r="L3706" s="106" t="s">
        <v>774</v>
      </c>
      <c r="M3706" s="106" t="s">
        <v>3522</v>
      </c>
      <c r="N3706" s="106">
        <v>0.53</v>
      </c>
      <c r="O3706" s="106">
        <v>1.7</v>
      </c>
      <c r="P3706" s="106" t="s">
        <v>2499</v>
      </c>
      <c r="Q3706" s="107" t="s">
        <v>4492</v>
      </c>
      <c r="R3706" s="107" t="s">
        <v>11</v>
      </c>
    </row>
    <row r="3707" spans="2:18" ht="20.100000000000001" customHeight="1" x14ac:dyDescent="0.4">
      <c r="B3707" s="105" t="str">
        <f t="shared" si="171"/>
        <v/>
      </c>
      <c r="C3707" s="105" t="str">
        <f t="shared" si="172"/>
        <v/>
      </c>
      <c r="D3707" s="105" t="str">
        <f t="shared" si="173"/>
        <v/>
      </c>
      <c r="E3707" s="106" t="s">
        <v>2406</v>
      </c>
      <c r="F3707" s="106" t="s">
        <v>2829</v>
      </c>
      <c r="G3707" s="106" t="s">
        <v>773</v>
      </c>
      <c r="H3707" s="106" t="s">
        <v>729</v>
      </c>
      <c r="I3707" s="106">
        <v>11</v>
      </c>
      <c r="J3707" s="106"/>
      <c r="K3707" s="106"/>
      <c r="L3707" s="106" t="s">
        <v>1266</v>
      </c>
      <c r="M3707" s="106" t="s">
        <v>3522</v>
      </c>
      <c r="N3707" s="106">
        <v>0.54</v>
      </c>
      <c r="O3707" s="106">
        <v>1.7</v>
      </c>
      <c r="P3707" s="106" t="s">
        <v>2499</v>
      </c>
      <c r="Q3707" s="107" t="s">
        <v>4493</v>
      </c>
      <c r="R3707" s="107" t="s">
        <v>11</v>
      </c>
    </row>
    <row r="3708" spans="2:18" ht="20.100000000000001" customHeight="1" x14ac:dyDescent="0.4">
      <c r="B3708" s="105" t="str">
        <f t="shared" si="171"/>
        <v/>
      </c>
      <c r="C3708" s="105" t="str">
        <f t="shared" si="172"/>
        <v/>
      </c>
      <c r="D3708" s="105" t="str">
        <f t="shared" si="173"/>
        <v/>
      </c>
      <c r="E3708" s="106" t="s">
        <v>2406</v>
      </c>
      <c r="F3708" s="106" t="s">
        <v>2829</v>
      </c>
      <c r="G3708" s="106" t="s">
        <v>778</v>
      </c>
      <c r="H3708" s="106" t="s">
        <v>733</v>
      </c>
      <c r="I3708" s="106">
        <v>11</v>
      </c>
      <c r="J3708" s="106"/>
      <c r="K3708" s="106"/>
      <c r="L3708" s="106" t="s">
        <v>779</v>
      </c>
      <c r="M3708" s="106" t="s">
        <v>3522</v>
      </c>
      <c r="N3708" s="106">
        <v>0.53</v>
      </c>
      <c r="O3708" s="106">
        <v>1.7</v>
      </c>
      <c r="P3708" s="106" t="s">
        <v>2499</v>
      </c>
      <c r="Q3708" s="107" t="s">
        <v>4494</v>
      </c>
      <c r="R3708" s="107" t="s">
        <v>11</v>
      </c>
    </row>
    <row r="3709" spans="2:18" ht="20.100000000000001" customHeight="1" x14ac:dyDescent="0.4">
      <c r="B3709" s="105" t="str">
        <f t="shared" si="171"/>
        <v/>
      </c>
      <c r="C3709" s="105" t="str">
        <f t="shared" si="172"/>
        <v/>
      </c>
      <c r="D3709" s="105" t="str">
        <f t="shared" si="173"/>
        <v/>
      </c>
      <c r="E3709" s="106" t="s">
        <v>2406</v>
      </c>
      <c r="F3709" s="106" t="s">
        <v>2829</v>
      </c>
      <c r="G3709" s="106" t="s">
        <v>778</v>
      </c>
      <c r="H3709" s="106" t="s">
        <v>729</v>
      </c>
      <c r="I3709" s="106">
        <v>11</v>
      </c>
      <c r="J3709" s="106"/>
      <c r="K3709" s="106"/>
      <c r="L3709" s="106" t="s">
        <v>1269</v>
      </c>
      <c r="M3709" s="106" t="s">
        <v>3522</v>
      </c>
      <c r="N3709" s="106">
        <v>0.54</v>
      </c>
      <c r="O3709" s="106">
        <v>1.7</v>
      </c>
      <c r="P3709" s="106" t="s">
        <v>2499</v>
      </c>
      <c r="Q3709" s="107" t="s">
        <v>4495</v>
      </c>
      <c r="R3709" s="107" t="s">
        <v>11</v>
      </c>
    </row>
    <row r="3710" spans="2:18" ht="20.100000000000001" customHeight="1" x14ac:dyDescent="0.4">
      <c r="B3710" s="105" t="str">
        <f t="shared" si="171"/>
        <v/>
      </c>
      <c r="C3710" s="105" t="str">
        <f t="shared" si="172"/>
        <v/>
      </c>
      <c r="D3710" s="105" t="str">
        <f t="shared" si="173"/>
        <v/>
      </c>
      <c r="E3710" s="106" t="s">
        <v>2406</v>
      </c>
      <c r="F3710" s="106" t="s">
        <v>2829</v>
      </c>
      <c r="G3710" s="106" t="s">
        <v>782</v>
      </c>
      <c r="H3710" s="106" t="s">
        <v>733</v>
      </c>
      <c r="I3710" s="106">
        <v>11</v>
      </c>
      <c r="J3710" s="106"/>
      <c r="K3710" s="106"/>
      <c r="L3710" s="106" t="s">
        <v>783</v>
      </c>
      <c r="M3710" s="106" t="s">
        <v>3522</v>
      </c>
      <c r="N3710" s="106">
        <v>0.49</v>
      </c>
      <c r="O3710" s="106">
        <v>1.7</v>
      </c>
      <c r="P3710" s="106" t="s">
        <v>2499</v>
      </c>
      <c r="Q3710" s="107" t="s">
        <v>4496</v>
      </c>
      <c r="R3710" s="107" t="s">
        <v>11</v>
      </c>
    </row>
    <row r="3711" spans="2:18" ht="20.100000000000001" customHeight="1" x14ac:dyDescent="0.4">
      <c r="B3711" s="105" t="str">
        <f t="shared" si="171"/>
        <v/>
      </c>
      <c r="C3711" s="105" t="str">
        <f t="shared" si="172"/>
        <v/>
      </c>
      <c r="D3711" s="105" t="str">
        <f t="shared" si="173"/>
        <v/>
      </c>
      <c r="E3711" s="106" t="s">
        <v>2406</v>
      </c>
      <c r="F3711" s="106" t="s">
        <v>2829</v>
      </c>
      <c r="G3711" s="106" t="s">
        <v>2437</v>
      </c>
      <c r="H3711" s="106" t="s">
        <v>729</v>
      </c>
      <c r="I3711" s="106">
        <v>12</v>
      </c>
      <c r="J3711" s="106"/>
      <c r="K3711" s="106"/>
      <c r="L3711" s="106" t="s">
        <v>2438</v>
      </c>
      <c r="M3711" s="106" t="s">
        <v>3522</v>
      </c>
      <c r="N3711" s="106">
        <v>0.53</v>
      </c>
      <c r="O3711" s="106">
        <v>1.7</v>
      </c>
      <c r="P3711" s="106" t="s">
        <v>2499</v>
      </c>
      <c r="Q3711" s="107" t="s">
        <v>4497</v>
      </c>
      <c r="R3711" s="107" t="s">
        <v>11</v>
      </c>
    </row>
    <row r="3712" spans="2:18" ht="20.100000000000001" customHeight="1" x14ac:dyDescent="0.4">
      <c r="B3712" s="105" t="str">
        <f t="shared" si="171"/>
        <v/>
      </c>
      <c r="C3712" s="105" t="str">
        <f t="shared" si="172"/>
        <v/>
      </c>
      <c r="D3712" s="105" t="str">
        <f t="shared" si="173"/>
        <v/>
      </c>
      <c r="E3712" s="106" t="s">
        <v>2406</v>
      </c>
      <c r="F3712" s="106" t="s">
        <v>2829</v>
      </c>
      <c r="G3712" s="106" t="s">
        <v>2437</v>
      </c>
      <c r="H3712" s="106" t="s">
        <v>733</v>
      </c>
      <c r="I3712" s="106">
        <v>11</v>
      </c>
      <c r="J3712" s="106"/>
      <c r="K3712" s="106"/>
      <c r="L3712" s="106" t="s">
        <v>2438</v>
      </c>
      <c r="M3712" s="106" t="s">
        <v>3522</v>
      </c>
      <c r="N3712" s="106">
        <v>0.52</v>
      </c>
      <c r="O3712" s="106">
        <v>1.7</v>
      </c>
      <c r="P3712" s="106" t="s">
        <v>2499</v>
      </c>
      <c r="Q3712" s="107" t="s">
        <v>4498</v>
      </c>
      <c r="R3712" s="107" t="s">
        <v>11</v>
      </c>
    </row>
    <row r="3713" spans="2:18" ht="20.100000000000001" customHeight="1" x14ac:dyDescent="0.4">
      <c r="B3713" s="105" t="str">
        <f t="shared" si="171"/>
        <v/>
      </c>
      <c r="C3713" s="105" t="str">
        <f t="shared" si="172"/>
        <v/>
      </c>
      <c r="D3713" s="105" t="str">
        <f t="shared" si="173"/>
        <v/>
      </c>
      <c r="E3713" s="106" t="s">
        <v>2406</v>
      </c>
      <c r="F3713" s="106" t="s">
        <v>2829</v>
      </c>
      <c r="G3713" s="106" t="s">
        <v>2442</v>
      </c>
      <c r="H3713" s="106" t="s">
        <v>729</v>
      </c>
      <c r="I3713" s="106">
        <v>12</v>
      </c>
      <c r="J3713" s="106"/>
      <c r="K3713" s="106"/>
      <c r="L3713" s="106" t="s">
        <v>2443</v>
      </c>
      <c r="M3713" s="106" t="s">
        <v>3522</v>
      </c>
      <c r="N3713" s="106">
        <v>0.53</v>
      </c>
      <c r="O3713" s="106">
        <v>1.7</v>
      </c>
      <c r="P3713" s="106" t="s">
        <v>2499</v>
      </c>
      <c r="Q3713" s="107" t="s">
        <v>4499</v>
      </c>
      <c r="R3713" s="107" t="s">
        <v>11</v>
      </c>
    </row>
    <row r="3714" spans="2:18" ht="20.100000000000001" customHeight="1" x14ac:dyDescent="0.4">
      <c r="B3714" s="105" t="str">
        <f t="shared" si="171"/>
        <v/>
      </c>
      <c r="C3714" s="105" t="str">
        <f t="shared" si="172"/>
        <v/>
      </c>
      <c r="D3714" s="105" t="str">
        <f t="shared" si="173"/>
        <v/>
      </c>
      <c r="E3714" s="106" t="s">
        <v>2406</v>
      </c>
      <c r="F3714" s="106" t="s">
        <v>2829</v>
      </c>
      <c r="G3714" s="106" t="s">
        <v>2442</v>
      </c>
      <c r="H3714" s="106" t="s">
        <v>733</v>
      </c>
      <c r="I3714" s="106">
        <v>11</v>
      </c>
      <c r="J3714" s="106"/>
      <c r="K3714" s="106"/>
      <c r="L3714" s="106" t="s">
        <v>2443</v>
      </c>
      <c r="M3714" s="106" t="s">
        <v>3522</v>
      </c>
      <c r="N3714" s="106">
        <v>0.52</v>
      </c>
      <c r="O3714" s="106">
        <v>1.7</v>
      </c>
      <c r="P3714" s="106" t="s">
        <v>2499</v>
      </c>
      <c r="Q3714" s="107" t="s">
        <v>4500</v>
      </c>
      <c r="R3714" s="107" t="s">
        <v>11</v>
      </c>
    </row>
    <row r="3715" spans="2:18" ht="20.100000000000001" customHeight="1" x14ac:dyDescent="0.4">
      <c r="B3715" s="105" t="str">
        <f t="shared" si="171"/>
        <v/>
      </c>
      <c r="C3715" s="105" t="str">
        <f t="shared" si="172"/>
        <v/>
      </c>
      <c r="D3715" s="105" t="str">
        <f t="shared" si="173"/>
        <v/>
      </c>
      <c r="E3715" s="106" t="s">
        <v>2406</v>
      </c>
      <c r="F3715" s="106" t="s">
        <v>2407</v>
      </c>
      <c r="G3715" s="106" t="s">
        <v>697</v>
      </c>
      <c r="H3715" s="106" t="s">
        <v>1389</v>
      </c>
      <c r="I3715" s="106">
        <v>11</v>
      </c>
      <c r="J3715" s="106"/>
      <c r="K3715" s="106"/>
      <c r="L3715" s="106" t="s">
        <v>717</v>
      </c>
      <c r="M3715" s="106" t="s">
        <v>3522</v>
      </c>
      <c r="N3715" s="106">
        <v>0.45</v>
      </c>
      <c r="O3715" s="106">
        <v>1.7</v>
      </c>
      <c r="P3715" s="106" t="s">
        <v>2499</v>
      </c>
      <c r="Q3715" s="107" t="s">
        <v>4501</v>
      </c>
      <c r="R3715" s="107" t="s">
        <v>11</v>
      </c>
    </row>
    <row r="3716" spans="2:18" ht="20.100000000000001" customHeight="1" x14ac:dyDescent="0.4">
      <c r="B3716" s="105" t="str">
        <f t="shared" si="171"/>
        <v/>
      </c>
      <c r="C3716" s="105" t="str">
        <f t="shared" si="172"/>
        <v/>
      </c>
      <c r="D3716" s="105" t="str">
        <f t="shared" si="173"/>
        <v/>
      </c>
      <c r="E3716" s="106" t="s">
        <v>2406</v>
      </c>
      <c r="F3716" s="106" t="s">
        <v>2407</v>
      </c>
      <c r="G3716" s="106" t="s">
        <v>710</v>
      </c>
      <c r="H3716" s="106" t="s">
        <v>1098</v>
      </c>
      <c r="I3716" s="106">
        <v>11</v>
      </c>
      <c r="J3716" s="106"/>
      <c r="K3716" s="106"/>
      <c r="L3716" s="106" t="s">
        <v>717</v>
      </c>
      <c r="M3716" s="106" t="s">
        <v>3522</v>
      </c>
      <c r="N3716" s="106">
        <v>0.45</v>
      </c>
      <c r="O3716" s="106">
        <v>1.7</v>
      </c>
      <c r="P3716" s="106" t="s">
        <v>2499</v>
      </c>
      <c r="Q3716" s="107" t="s">
        <v>4502</v>
      </c>
      <c r="R3716" s="107" t="s">
        <v>11</v>
      </c>
    </row>
    <row r="3717" spans="2:18" ht="20.100000000000001" customHeight="1" x14ac:dyDescent="0.4">
      <c r="B3717" s="105" t="str">
        <f t="shared" si="171"/>
        <v/>
      </c>
      <c r="C3717" s="105" t="str">
        <f t="shared" si="172"/>
        <v/>
      </c>
      <c r="D3717" s="105" t="str">
        <f t="shared" si="173"/>
        <v/>
      </c>
      <c r="E3717" s="106" t="s">
        <v>2406</v>
      </c>
      <c r="F3717" s="106" t="s">
        <v>2407</v>
      </c>
      <c r="G3717" s="106" t="s">
        <v>773</v>
      </c>
      <c r="H3717" s="106" t="s">
        <v>774</v>
      </c>
      <c r="I3717" s="106">
        <v>11</v>
      </c>
      <c r="J3717" s="106"/>
      <c r="K3717" s="106"/>
      <c r="L3717" s="106" t="s">
        <v>698</v>
      </c>
      <c r="M3717" s="106" t="s">
        <v>3522</v>
      </c>
      <c r="N3717" s="106">
        <v>0.44</v>
      </c>
      <c r="O3717" s="106">
        <v>1.7</v>
      </c>
      <c r="P3717" s="106" t="s">
        <v>2499</v>
      </c>
      <c r="Q3717" s="107" t="s">
        <v>4503</v>
      </c>
      <c r="R3717" s="107" t="s">
        <v>11</v>
      </c>
    </row>
    <row r="3718" spans="2:18" ht="20.100000000000001" customHeight="1" x14ac:dyDescent="0.4">
      <c r="B3718" s="105" t="str">
        <f t="shared" si="171"/>
        <v/>
      </c>
      <c r="C3718" s="105" t="str">
        <f t="shared" si="172"/>
        <v/>
      </c>
      <c r="D3718" s="105" t="str">
        <f t="shared" si="173"/>
        <v/>
      </c>
      <c r="E3718" s="106" t="s">
        <v>2406</v>
      </c>
      <c r="F3718" s="106" t="s">
        <v>2407</v>
      </c>
      <c r="G3718" s="106" t="s">
        <v>773</v>
      </c>
      <c r="H3718" s="106" t="s">
        <v>1266</v>
      </c>
      <c r="I3718" s="106">
        <v>11</v>
      </c>
      <c r="J3718" s="106"/>
      <c r="K3718" s="106"/>
      <c r="L3718" s="106" t="s">
        <v>706</v>
      </c>
      <c r="M3718" s="106" t="s">
        <v>3522</v>
      </c>
      <c r="N3718" s="106">
        <v>0.44</v>
      </c>
      <c r="O3718" s="106">
        <v>1.7</v>
      </c>
      <c r="P3718" s="106" t="s">
        <v>2499</v>
      </c>
      <c r="Q3718" s="107" t="s">
        <v>4504</v>
      </c>
      <c r="R3718" s="107" t="s">
        <v>11</v>
      </c>
    </row>
    <row r="3719" spans="2:18" ht="20.100000000000001" customHeight="1" x14ac:dyDescent="0.4">
      <c r="B3719" s="105" t="str">
        <f t="shared" si="171"/>
        <v/>
      </c>
      <c r="C3719" s="105" t="str">
        <f t="shared" si="172"/>
        <v/>
      </c>
      <c r="D3719" s="105" t="str">
        <f t="shared" si="173"/>
        <v/>
      </c>
      <c r="E3719" s="106" t="s">
        <v>2406</v>
      </c>
      <c r="F3719" s="106" t="s">
        <v>2407</v>
      </c>
      <c r="G3719" s="106" t="s">
        <v>778</v>
      </c>
      <c r="H3719" s="106" t="s">
        <v>779</v>
      </c>
      <c r="I3719" s="106">
        <v>11</v>
      </c>
      <c r="J3719" s="106"/>
      <c r="K3719" s="106"/>
      <c r="L3719" s="106" t="s">
        <v>698</v>
      </c>
      <c r="M3719" s="106" t="s">
        <v>3522</v>
      </c>
      <c r="N3719" s="106">
        <v>0.44</v>
      </c>
      <c r="O3719" s="106">
        <v>1.7</v>
      </c>
      <c r="P3719" s="106" t="s">
        <v>2499</v>
      </c>
      <c r="Q3719" s="107" t="s">
        <v>4505</v>
      </c>
      <c r="R3719" s="107" t="s">
        <v>11</v>
      </c>
    </row>
    <row r="3720" spans="2:18" ht="20.100000000000001" customHeight="1" x14ac:dyDescent="0.4">
      <c r="B3720" s="105" t="str">
        <f t="shared" si="171"/>
        <v/>
      </c>
      <c r="C3720" s="105" t="str">
        <f t="shared" si="172"/>
        <v/>
      </c>
      <c r="D3720" s="105" t="str">
        <f t="shared" si="173"/>
        <v/>
      </c>
      <c r="E3720" s="106" t="s">
        <v>2406</v>
      </c>
      <c r="F3720" s="106" t="s">
        <v>2407</v>
      </c>
      <c r="G3720" s="106" t="s">
        <v>778</v>
      </c>
      <c r="H3720" s="106" t="s">
        <v>1269</v>
      </c>
      <c r="I3720" s="106">
        <v>11</v>
      </c>
      <c r="J3720" s="106"/>
      <c r="K3720" s="106"/>
      <c r="L3720" s="106" t="s">
        <v>706</v>
      </c>
      <c r="M3720" s="106" t="s">
        <v>3522</v>
      </c>
      <c r="N3720" s="106">
        <v>0.44</v>
      </c>
      <c r="O3720" s="106">
        <v>1.7</v>
      </c>
      <c r="P3720" s="106" t="s">
        <v>2499</v>
      </c>
      <c r="Q3720" s="107" t="s">
        <v>4506</v>
      </c>
      <c r="R3720" s="107" t="s">
        <v>11</v>
      </c>
    </row>
    <row r="3721" spans="2:18" ht="20.100000000000001" customHeight="1" x14ac:dyDescent="0.4">
      <c r="B3721" s="105" t="str">
        <f t="shared" si="171"/>
        <v/>
      </c>
      <c r="C3721" s="105" t="str">
        <f t="shared" si="172"/>
        <v/>
      </c>
      <c r="D3721" s="105" t="str">
        <f t="shared" si="173"/>
        <v/>
      </c>
      <c r="E3721" s="106" t="s">
        <v>2406</v>
      </c>
      <c r="F3721" s="106" t="s">
        <v>2407</v>
      </c>
      <c r="G3721" s="106" t="s">
        <v>782</v>
      </c>
      <c r="H3721" s="106" t="s">
        <v>783</v>
      </c>
      <c r="I3721" s="106">
        <v>11</v>
      </c>
      <c r="J3721" s="106"/>
      <c r="K3721" s="106"/>
      <c r="L3721" s="106" t="s">
        <v>698</v>
      </c>
      <c r="M3721" s="106" t="s">
        <v>3522</v>
      </c>
      <c r="N3721" s="106">
        <v>0.32</v>
      </c>
      <c r="O3721" s="106">
        <v>1.7</v>
      </c>
      <c r="P3721" s="106" t="s">
        <v>2499</v>
      </c>
      <c r="Q3721" s="107" t="s">
        <v>4507</v>
      </c>
      <c r="R3721" s="107" t="s">
        <v>11</v>
      </c>
    </row>
    <row r="3722" spans="2:18" ht="20.100000000000001" customHeight="1" x14ac:dyDescent="0.4">
      <c r="B3722" s="105" t="str">
        <f t="shared" si="171"/>
        <v/>
      </c>
      <c r="C3722" s="105" t="str">
        <f t="shared" si="172"/>
        <v/>
      </c>
      <c r="D3722" s="105" t="str">
        <f t="shared" si="173"/>
        <v/>
      </c>
      <c r="E3722" s="106" t="s">
        <v>2406</v>
      </c>
      <c r="F3722" s="106" t="s">
        <v>2407</v>
      </c>
      <c r="G3722" s="106" t="s">
        <v>2437</v>
      </c>
      <c r="H3722" s="106" t="s">
        <v>2438</v>
      </c>
      <c r="I3722" s="106">
        <v>11</v>
      </c>
      <c r="J3722" s="106"/>
      <c r="K3722" s="106"/>
      <c r="L3722" s="106" t="s">
        <v>698</v>
      </c>
      <c r="M3722" s="106" t="s">
        <v>3522</v>
      </c>
      <c r="N3722" s="106">
        <v>0.42</v>
      </c>
      <c r="O3722" s="106">
        <v>1.7</v>
      </c>
      <c r="P3722" s="106" t="s">
        <v>2499</v>
      </c>
      <c r="Q3722" s="107" t="s">
        <v>4508</v>
      </c>
      <c r="R3722" s="107" t="s">
        <v>11</v>
      </c>
    </row>
    <row r="3723" spans="2:18" ht="20.100000000000001" customHeight="1" x14ac:dyDescent="0.4">
      <c r="B3723" s="105" t="str">
        <f t="shared" si="171"/>
        <v/>
      </c>
      <c r="C3723" s="105" t="str">
        <f t="shared" si="172"/>
        <v/>
      </c>
      <c r="D3723" s="105" t="str">
        <f t="shared" si="173"/>
        <v/>
      </c>
      <c r="E3723" s="106" t="s">
        <v>2406</v>
      </c>
      <c r="F3723" s="106" t="s">
        <v>2407</v>
      </c>
      <c r="G3723" s="106" t="s">
        <v>2442</v>
      </c>
      <c r="H3723" s="106" t="s">
        <v>2443</v>
      </c>
      <c r="I3723" s="106">
        <v>11</v>
      </c>
      <c r="J3723" s="106"/>
      <c r="K3723" s="106"/>
      <c r="L3723" s="106" t="s">
        <v>698</v>
      </c>
      <c r="M3723" s="106" t="s">
        <v>3522</v>
      </c>
      <c r="N3723" s="106">
        <v>0.42</v>
      </c>
      <c r="O3723" s="106">
        <v>1.7</v>
      </c>
      <c r="P3723" s="106" t="s">
        <v>2499</v>
      </c>
      <c r="Q3723" s="107" t="s">
        <v>4509</v>
      </c>
      <c r="R3723" s="107" t="s">
        <v>11</v>
      </c>
    </row>
    <row r="3724" spans="2:18" ht="20.100000000000001" customHeight="1" x14ac:dyDescent="0.4">
      <c r="B3724" s="105" t="str">
        <f t="shared" si="171"/>
        <v/>
      </c>
      <c r="C3724" s="105" t="str">
        <f t="shared" si="172"/>
        <v/>
      </c>
      <c r="D3724" s="105" t="str">
        <f t="shared" si="173"/>
        <v/>
      </c>
      <c r="E3724" s="106" t="s">
        <v>2406</v>
      </c>
      <c r="F3724" s="106" t="s">
        <v>2447</v>
      </c>
      <c r="G3724" s="106" t="s">
        <v>697</v>
      </c>
      <c r="H3724" s="106" t="s">
        <v>717</v>
      </c>
      <c r="I3724" s="106">
        <v>11</v>
      </c>
      <c r="J3724" s="106"/>
      <c r="K3724" s="106"/>
      <c r="L3724" s="106" t="s">
        <v>1389</v>
      </c>
      <c r="M3724" s="106" t="s">
        <v>3522</v>
      </c>
      <c r="N3724" s="106">
        <v>0.38</v>
      </c>
      <c r="O3724" s="106">
        <v>1.7</v>
      </c>
      <c r="P3724" s="106" t="s">
        <v>2499</v>
      </c>
      <c r="Q3724" s="107" t="s">
        <v>4510</v>
      </c>
      <c r="R3724" s="107" t="s">
        <v>11</v>
      </c>
    </row>
    <row r="3725" spans="2:18" ht="20.100000000000001" customHeight="1" x14ac:dyDescent="0.4">
      <c r="B3725" s="105" t="str">
        <f t="shared" si="171"/>
        <v/>
      </c>
      <c r="C3725" s="105" t="str">
        <f t="shared" si="172"/>
        <v/>
      </c>
      <c r="D3725" s="105" t="str">
        <f t="shared" si="173"/>
        <v/>
      </c>
      <c r="E3725" s="106" t="s">
        <v>2406</v>
      </c>
      <c r="F3725" s="106" t="s">
        <v>2447</v>
      </c>
      <c r="G3725" s="106" t="s">
        <v>710</v>
      </c>
      <c r="H3725" s="106" t="s">
        <v>717</v>
      </c>
      <c r="I3725" s="106">
        <v>11</v>
      </c>
      <c r="J3725" s="106"/>
      <c r="K3725" s="106"/>
      <c r="L3725" s="106" t="s">
        <v>1098</v>
      </c>
      <c r="M3725" s="106" t="s">
        <v>3522</v>
      </c>
      <c r="N3725" s="106">
        <v>0.38</v>
      </c>
      <c r="O3725" s="106">
        <v>1.7</v>
      </c>
      <c r="P3725" s="106" t="s">
        <v>2499</v>
      </c>
      <c r="Q3725" s="107" t="s">
        <v>4511</v>
      </c>
      <c r="R3725" s="107" t="s">
        <v>11</v>
      </c>
    </row>
    <row r="3726" spans="2:18" ht="20.100000000000001" customHeight="1" x14ac:dyDescent="0.4">
      <c r="B3726" s="105" t="str">
        <f t="shared" si="171"/>
        <v/>
      </c>
      <c r="C3726" s="105" t="str">
        <f t="shared" si="172"/>
        <v/>
      </c>
      <c r="D3726" s="105" t="str">
        <f t="shared" si="173"/>
        <v/>
      </c>
      <c r="E3726" s="106" t="s">
        <v>2406</v>
      </c>
      <c r="F3726" s="106" t="s">
        <v>2447</v>
      </c>
      <c r="G3726" s="106" t="s">
        <v>773</v>
      </c>
      <c r="H3726" s="106" t="s">
        <v>698</v>
      </c>
      <c r="I3726" s="106">
        <v>11</v>
      </c>
      <c r="J3726" s="106"/>
      <c r="K3726" s="106"/>
      <c r="L3726" s="106" t="s">
        <v>774</v>
      </c>
      <c r="M3726" s="106" t="s">
        <v>3522</v>
      </c>
      <c r="N3726" s="106">
        <v>0.38</v>
      </c>
      <c r="O3726" s="106">
        <v>1.7</v>
      </c>
      <c r="P3726" s="106" t="s">
        <v>2499</v>
      </c>
      <c r="Q3726" s="107" t="s">
        <v>4512</v>
      </c>
      <c r="R3726" s="107" t="s">
        <v>11</v>
      </c>
    </row>
    <row r="3727" spans="2:18" ht="20.100000000000001" customHeight="1" x14ac:dyDescent="0.4">
      <c r="B3727" s="105" t="str">
        <f t="shared" si="171"/>
        <v/>
      </c>
      <c r="C3727" s="105" t="str">
        <f t="shared" si="172"/>
        <v/>
      </c>
      <c r="D3727" s="105" t="str">
        <f t="shared" si="173"/>
        <v/>
      </c>
      <c r="E3727" s="106" t="s">
        <v>2406</v>
      </c>
      <c r="F3727" s="106" t="s">
        <v>2447</v>
      </c>
      <c r="G3727" s="106" t="s">
        <v>773</v>
      </c>
      <c r="H3727" s="106" t="s">
        <v>706</v>
      </c>
      <c r="I3727" s="106">
        <v>11</v>
      </c>
      <c r="J3727" s="106"/>
      <c r="K3727" s="106"/>
      <c r="L3727" s="106" t="s">
        <v>1266</v>
      </c>
      <c r="M3727" s="106" t="s">
        <v>3522</v>
      </c>
      <c r="N3727" s="106">
        <v>0.38</v>
      </c>
      <c r="O3727" s="106">
        <v>1.7</v>
      </c>
      <c r="P3727" s="106" t="s">
        <v>2499</v>
      </c>
      <c r="Q3727" s="107" t="s">
        <v>4513</v>
      </c>
      <c r="R3727" s="107" t="s">
        <v>11</v>
      </c>
    </row>
    <row r="3728" spans="2:18" ht="20.100000000000001" customHeight="1" x14ac:dyDescent="0.4">
      <c r="B3728" s="105" t="str">
        <f t="shared" ref="B3728:B3791" si="174">IF(OR($C$10="",$C$11=""),"",IFERROR(IF(AND($U$22&lt;&gt;R3728,$V$22&lt;&gt;R3728),"－",IF(AND(COUNTIF($C$10,"*樹脂スペーサー*")&gt;0,OR(M3728="空気",F3728="一般",F3728="一般ＰＧ")),"－",IF(AND($W$25&gt;0,$W$25&gt;=O3728),$U$25,IF(AND($W$26&gt;0,$W$26&gt;=O3728),$U$26,IF(AND($W$27&gt;0,$W$27&gt;=O3728),$U$27,IF(AND($W$28&gt;0,$W$28&gt;=O3728),$U$28,IF(AND($W$29&gt;0,$W$29&gt;=O3728),$U$29,IF(AND($W$30&gt;0,$W$30&gt;=O3728),$U$30,IF(AND($W$31&gt;0,$W$31&gt;=O3728),$U$31,"－"))))))))),"－"))</f>
        <v/>
      </c>
      <c r="C3728" s="105" t="str">
        <f t="shared" ref="C3728:C3791" si="175">IF(B3728="","",IF(B3728&lt;&gt;"－",VLOOKUP(B3728,$U$25:$V$31,2,FALSE),"－"))</f>
        <v/>
      </c>
      <c r="D3728" s="105" t="str">
        <f t="shared" ref="D3728:D3791" si="176">IF($H$9="","",IF($V$38&lt;&gt;"断熱等","－",IF(AND(COUNTIF($V$34,"*樹脂スペーサー*")&gt;0,OR(M3728="空気",F3728="一般",F3728="一般ＰＧ")),"－",IF(AND($V$35&lt;&gt;R3728,$W$35&lt;&gt;R3728),"－",IF(MID($H$9,10,1)="Z",IF(N3728&lt;=0.65,"○","－"),IF($V$36&gt;=O3728,"○","－"))))))</f>
        <v/>
      </c>
      <c r="E3728" s="106" t="s">
        <v>2406</v>
      </c>
      <c r="F3728" s="106" t="s">
        <v>2447</v>
      </c>
      <c r="G3728" s="106" t="s">
        <v>778</v>
      </c>
      <c r="H3728" s="106" t="s">
        <v>698</v>
      </c>
      <c r="I3728" s="106">
        <v>11</v>
      </c>
      <c r="J3728" s="106"/>
      <c r="K3728" s="106"/>
      <c r="L3728" s="106" t="s">
        <v>779</v>
      </c>
      <c r="M3728" s="106" t="s">
        <v>3522</v>
      </c>
      <c r="N3728" s="106">
        <v>0.38</v>
      </c>
      <c r="O3728" s="106">
        <v>1.7</v>
      </c>
      <c r="P3728" s="106" t="s">
        <v>2499</v>
      </c>
      <c r="Q3728" s="107" t="s">
        <v>4514</v>
      </c>
      <c r="R3728" s="107" t="s">
        <v>11</v>
      </c>
    </row>
    <row r="3729" spans="2:18" ht="20.100000000000001" customHeight="1" x14ac:dyDescent="0.4">
      <c r="B3729" s="105" t="str">
        <f t="shared" si="174"/>
        <v/>
      </c>
      <c r="C3729" s="105" t="str">
        <f t="shared" si="175"/>
        <v/>
      </c>
      <c r="D3729" s="105" t="str">
        <f t="shared" si="176"/>
        <v/>
      </c>
      <c r="E3729" s="106" t="s">
        <v>2406</v>
      </c>
      <c r="F3729" s="106" t="s">
        <v>2447</v>
      </c>
      <c r="G3729" s="106" t="s">
        <v>778</v>
      </c>
      <c r="H3729" s="106" t="s">
        <v>706</v>
      </c>
      <c r="I3729" s="106">
        <v>11</v>
      </c>
      <c r="J3729" s="106"/>
      <c r="K3729" s="106"/>
      <c r="L3729" s="106" t="s">
        <v>1269</v>
      </c>
      <c r="M3729" s="106" t="s">
        <v>3522</v>
      </c>
      <c r="N3729" s="106">
        <v>0.38</v>
      </c>
      <c r="O3729" s="106">
        <v>1.7</v>
      </c>
      <c r="P3729" s="106" t="s">
        <v>2499</v>
      </c>
      <c r="Q3729" s="107" t="s">
        <v>4515</v>
      </c>
      <c r="R3729" s="107" t="s">
        <v>11</v>
      </c>
    </row>
    <row r="3730" spans="2:18" ht="20.100000000000001" customHeight="1" x14ac:dyDescent="0.4">
      <c r="B3730" s="105" t="str">
        <f t="shared" si="174"/>
        <v/>
      </c>
      <c r="C3730" s="105" t="str">
        <f t="shared" si="175"/>
        <v/>
      </c>
      <c r="D3730" s="105" t="str">
        <f t="shared" si="176"/>
        <v/>
      </c>
      <c r="E3730" s="106" t="s">
        <v>2406</v>
      </c>
      <c r="F3730" s="106" t="s">
        <v>2447</v>
      </c>
      <c r="G3730" s="106" t="s">
        <v>782</v>
      </c>
      <c r="H3730" s="106" t="s">
        <v>698</v>
      </c>
      <c r="I3730" s="106">
        <v>11</v>
      </c>
      <c r="J3730" s="106"/>
      <c r="K3730" s="106"/>
      <c r="L3730" s="106" t="s">
        <v>783</v>
      </c>
      <c r="M3730" s="106" t="s">
        <v>3522</v>
      </c>
      <c r="N3730" s="106">
        <v>0.35</v>
      </c>
      <c r="O3730" s="106">
        <v>1.7</v>
      </c>
      <c r="P3730" s="106" t="s">
        <v>2499</v>
      </c>
      <c r="Q3730" s="107" t="s">
        <v>4516</v>
      </c>
      <c r="R3730" s="107" t="s">
        <v>11</v>
      </c>
    </row>
    <row r="3731" spans="2:18" ht="20.100000000000001" customHeight="1" x14ac:dyDescent="0.4">
      <c r="B3731" s="105" t="str">
        <f t="shared" si="174"/>
        <v/>
      </c>
      <c r="C3731" s="105" t="str">
        <f t="shared" si="175"/>
        <v/>
      </c>
      <c r="D3731" s="105" t="str">
        <f t="shared" si="176"/>
        <v/>
      </c>
      <c r="E3731" s="106" t="s">
        <v>2406</v>
      </c>
      <c r="F3731" s="106" t="s">
        <v>2447</v>
      </c>
      <c r="G3731" s="106" t="s">
        <v>2437</v>
      </c>
      <c r="H3731" s="106" t="s">
        <v>698</v>
      </c>
      <c r="I3731" s="106">
        <v>11</v>
      </c>
      <c r="J3731" s="106"/>
      <c r="K3731" s="106"/>
      <c r="L3731" s="106" t="s">
        <v>2438</v>
      </c>
      <c r="M3731" s="106" t="s">
        <v>3522</v>
      </c>
      <c r="N3731" s="106">
        <v>0.38</v>
      </c>
      <c r="O3731" s="106">
        <v>1.7</v>
      </c>
      <c r="P3731" s="106" t="s">
        <v>2499</v>
      </c>
      <c r="Q3731" s="107" t="s">
        <v>4517</v>
      </c>
      <c r="R3731" s="107" t="s">
        <v>11</v>
      </c>
    </row>
    <row r="3732" spans="2:18" ht="20.100000000000001" customHeight="1" x14ac:dyDescent="0.4">
      <c r="B3732" s="105" t="str">
        <f t="shared" si="174"/>
        <v/>
      </c>
      <c r="C3732" s="105" t="str">
        <f t="shared" si="175"/>
        <v/>
      </c>
      <c r="D3732" s="105" t="str">
        <f t="shared" si="176"/>
        <v/>
      </c>
      <c r="E3732" s="106" t="s">
        <v>2406</v>
      </c>
      <c r="F3732" s="106" t="s">
        <v>2447</v>
      </c>
      <c r="G3732" s="106" t="s">
        <v>2442</v>
      </c>
      <c r="H3732" s="106" t="s">
        <v>698</v>
      </c>
      <c r="I3732" s="106">
        <v>11</v>
      </c>
      <c r="J3732" s="106"/>
      <c r="K3732" s="106"/>
      <c r="L3732" s="106" t="s">
        <v>2443</v>
      </c>
      <c r="M3732" s="106" t="s">
        <v>3522</v>
      </c>
      <c r="N3732" s="106">
        <v>0.38</v>
      </c>
      <c r="O3732" s="106">
        <v>1.7</v>
      </c>
      <c r="P3732" s="106" t="s">
        <v>2499</v>
      </c>
      <c r="Q3732" s="107" t="s">
        <v>4518</v>
      </c>
      <c r="R3732" s="107" t="s">
        <v>11</v>
      </c>
    </row>
    <row r="3733" spans="2:18" ht="20.100000000000001" customHeight="1" x14ac:dyDescent="0.4">
      <c r="B3733" s="105" t="str">
        <f t="shared" si="174"/>
        <v/>
      </c>
      <c r="C3733" s="105" t="str">
        <f t="shared" si="175"/>
        <v/>
      </c>
      <c r="D3733" s="105" t="str">
        <f t="shared" si="176"/>
        <v/>
      </c>
      <c r="E3733" s="106" t="s">
        <v>2406</v>
      </c>
      <c r="F3733" s="106" t="s">
        <v>2906</v>
      </c>
      <c r="G3733" s="106" t="s">
        <v>697</v>
      </c>
      <c r="H3733" s="106" t="s">
        <v>1027</v>
      </c>
      <c r="I3733" s="106">
        <v>12</v>
      </c>
      <c r="J3733" s="106"/>
      <c r="K3733" s="106"/>
      <c r="L3733" s="106" t="s">
        <v>819</v>
      </c>
      <c r="M3733" s="106" t="s">
        <v>3522</v>
      </c>
      <c r="N3733" s="106">
        <v>0.42</v>
      </c>
      <c r="O3733" s="106">
        <v>1.7</v>
      </c>
      <c r="P3733" s="106" t="s">
        <v>2499</v>
      </c>
      <c r="Q3733" s="107" t="s">
        <v>4519</v>
      </c>
      <c r="R3733" s="107" t="s">
        <v>11</v>
      </c>
    </row>
    <row r="3734" spans="2:18" ht="20.100000000000001" customHeight="1" x14ac:dyDescent="0.4">
      <c r="B3734" s="105" t="str">
        <f t="shared" si="174"/>
        <v/>
      </c>
      <c r="C3734" s="105" t="str">
        <f t="shared" si="175"/>
        <v/>
      </c>
      <c r="D3734" s="105" t="str">
        <f t="shared" si="176"/>
        <v/>
      </c>
      <c r="E3734" s="106" t="s">
        <v>2406</v>
      </c>
      <c r="F3734" s="106" t="s">
        <v>2906</v>
      </c>
      <c r="G3734" s="106" t="s">
        <v>721</v>
      </c>
      <c r="H3734" s="106" t="s">
        <v>722</v>
      </c>
      <c r="I3734" s="106">
        <v>12</v>
      </c>
      <c r="J3734" s="106"/>
      <c r="K3734" s="106"/>
      <c r="L3734" s="106" t="s">
        <v>819</v>
      </c>
      <c r="M3734" s="106" t="s">
        <v>3522</v>
      </c>
      <c r="N3734" s="106">
        <v>0.42</v>
      </c>
      <c r="O3734" s="106">
        <v>1.7</v>
      </c>
      <c r="P3734" s="106" t="s">
        <v>2499</v>
      </c>
      <c r="Q3734" s="107" t="s">
        <v>4520</v>
      </c>
      <c r="R3734" s="107" t="s">
        <v>11</v>
      </c>
    </row>
    <row r="3735" spans="2:18" ht="20.100000000000001" customHeight="1" x14ac:dyDescent="0.4">
      <c r="B3735" s="105" t="str">
        <f t="shared" si="174"/>
        <v/>
      </c>
      <c r="C3735" s="105" t="str">
        <f t="shared" si="175"/>
        <v/>
      </c>
      <c r="D3735" s="105" t="str">
        <f t="shared" si="176"/>
        <v/>
      </c>
      <c r="E3735" s="106" t="s">
        <v>2406</v>
      </c>
      <c r="F3735" s="106" t="s">
        <v>2906</v>
      </c>
      <c r="G3735" s="106" t="s">
        <v>773</v>
      </c>
      <c r="H3735" s="106" t="s">
        <v>774</v>
      </c>
      <c r="I3735" s="106">
        <v>11</v>
      </c>
      <c r="J3735" s="106"/>
      <c r="K3735" s="106"/>
      <c r="L3735" s="106" t="s">
        <v>802</v>
      </c>
      <c r="M3735" s="106" t="s">
        <v>3522</v>
      </c>
      <c r="N3735" s="106">
        <v>0.4</v>
      </c>
      <c r="O3735" s="106">
        <v>1.7</v>
      </c>
      <c r="P3735" s="106" t="s">
        <v>2499</v>
      </c>
      <c r="Q3735" s="107" t="s">
        <v>4521</v>
      </c>
      <c r="R3735" s="107" t="s">
        <v>11</v>
      </c>
    </row>
    <row r="3736" spans="2:18" ht="20.100000000000001" customHeight="1" x14ac:dyDescent="0.4">
      <c r="B3736" s="105" t="str">
        <f t="shared" si="174"/>
        <v/>
      </c>
      <c r="C3736" s="105" t="str">
        <f t="shared" si="175"/>
        <v/>
      </c>
      <c r="D3736" s="105" t="str">
        <f t="shared" si="176"/>
        <v/>
      </c>
      <c r="E3736" s="106" t="s">
        <v>2406</v>
      </c>
      <c r="F3736" s="106" t="s">
        <v>2906</v>
      </c>
      <c r="G3736" s="106" t="s">
        <v>773</v>
      </c>
      <c r="H3736" s="106" t="s">
        <v>1266</v>
      </c>
      <c r="I3736" s="106">
        <v>11</v>
      </c>
      <c r="J3736" s="106"/>
      <c r="K3736" s="106"/>
      <c r="L3736" s="106" t="s">
        <v>799</v>
      </c>
      <c r="M3736" s="106" t="s">
        <v>3522</v>
      </c>
      <c r="N3736" s="106">
        <v>0.4</v>
      </c>
      <c r="O3736" s="106">
        <v>1.7</v>
      </c>
      <c r="P3736" s="106" t="s">
        <v>2499</v>
      </c>
      <c r="Q3736" s="107" t="s">
        <v>4522</v>
      </c>
      <c r="R3736" s="107" t="s">
        <v>11</v>
      </c>
    </row>
    <row r="3737" spans="2:18" ht="20.100000000000001" customHeight="1" x14ac:dyDescent="0.4">
      <c r="B3737" s="105" t="str">
        <f t="shared" si="174"/>
        <v/>
      </c>
      <c r="C3737" s="105" t="str">
        <f t="shared" si="175"/>
        <v/>
      </c>
      <c r="D3737" s="105" t="str">
        <f t="shared" si="176"/>
        <v/>
      </c>
      <c r="E3737" s="106" t="s">
        <v>2406</v>
      </c>
      <c r="F3737" s="106" t="s">
        <v>2906</v>
      </c>
      <c r="G3737" s="106" t="s">
        <v>778</v>
      </c>
      <c r="H3737" s="106" t="s">
        <v>779</v>
      </c>
      <c r="I3737" s="106">
        <v>11</v>
      </c>
      <c r="J3737" s="106"/>
      <c r="K3737" s="106"/>
      <c r="L3737" s="106" t="s">
        <v>802</v>
      </c>
      <c r="M3737" s="106" t="s">
        <v>3522</v>
      </c>
      <c r="N3737" s="106">
        <v>0.4</v>
      </c>
      <c r="O3737" s="106">
        <v>1.7</v>
      </c>
      <c r="P3737" s="106" t="s">
        <v>2499</v>
      </c>
      <c r="Q3737" s="107" t="s">
        <v>4523</v>
      </c>
      <c r="R3737" s="107" t="s">
        <v>11</v>
      </c>
    </row>
    <row r="3738" spans="2:18" ht="20.100000000000001" customHeight="1" x14ac:dyDescent="0.4">
      <c r="B3738" s="105" t="str">
        <f t="shared" si="174"/>
        <v/>
      </c>
      <c r="C3738" s="105" t="str">
        <f t="shared" si="175"/>
        <v/>
      </c>
      <c r="D3738" s="105" t="str">
        <f t="shared" si="176"/>
        <v/>
      </c>
      <c r="E3738" s="106" t="s">
        <v>2406</v>
      </c>
      <c r="F3738" s="106" t="s">
        <v>2906</v>
      </c>
      <c r="G3738" s="106" t="s">
        <v>782</v>
      </c>
      <c r="H3738" s="106" t="s">
        <v>783</v>
      </c>
      <c r="I3738" s="106">
        <v>11</v>
      </c>
      <c r="J3738" s="106"/>
      <c r="K3738" s="106"/>
      <c r="L3738" s="106" t="s">
        <v>802</v>
      </c>
      <c r="M3738" s="106" t="s">
        <v>3522</v>
      </c>
      <c r="N3738" s="106">
        <v>0.3</v>
      </c>
      <c r="O3738" s="106">
        <v>1.7</v>
      </c>
      <c r="P3738" s="106" t="s">
        <v>2499</v>
      </c>
      <c r="Q3738" s="107" t="s">
        <v>4524</v>
      </c>
      <c r="R3738" s="107" t="s">
        <v>11</v>
      </c>
    </row>
    <row r="3739" spans="2:18" ht="20.100000000000001" customHeight="1" x14ac:dyDescent="0.4">
      <c r="B3739" s="105" t="str">
        <f t="shared" si="174"/>
        <v/>
      </c>
      <c r="C3739" s="105" t="str">
        <f t="shared" si="175"/>
        <v/>
      </c>
      <c r="D3739" s="105" t="str">
        <f t="shared" si="176"/>
        <v/>
      </c>
      <c r="E3739" s="106" t="s">
        <v>2406</v>
      </c>
      <c r="F3739" s="106" t="s">
        <v>2906</v>
      </c>
      <c r="G3739" s="106" t="s">
        <v>2437</v>
      </c>
      <c r="H3739" s="106" t="s">
        <v>2438</v>
      </c>
      <c r="I3739" s="106">
        <v>12</v>
      </c>
      <c r="J3739" s="106"/>
      <c r="K3739" s="106"/>
      <c r="L3739" s="106" t="s">
        <v>799</v>
      </c>
      <c r="M3739" s="106" t="s">
        <v>3522</v>
      </c>
      <c r="N3739" s="106">
        <v>0.39</v>
      </c>
      <c r="O3739" s="106">
        <v>1.7</v>
      </c>
      <c r="P3739" s="106" t="s">
        <v>2499</v>
      </c>
      <c r="Q3739" s="107" t="s">
        <v>4525</v>
      </c>
      <c r="R3739" s="107" t="s">
        <v>11</v>
      </c>
    </row>
    <row r="3740" spans="2:18" ht="20.100000000000001" customHeight="1" x14ac:dyDescent="0.4">
      <c r="B3740" s="105" t="str">
        <f t="shared" si="174"/>
        <v/>
      </c>
      <c r="C3740" s="105" t="str">
        <f t="shared" si="175"/>
        <v/>
      </c>
      <c r="D3740" s="105" t="str">
        <f t="shared" si="176"/>
        <v/>
      </c>
      <c r="E3740" s="106" t="s">
        <v>2406</v>
      </c>
      <c r="F3740" s="106" t="s">
        <v>2906</v>
      </c>
      <c r="G3740" s="106" t="s">
        <v>2437</v>
      </c>
      <c r="H3740" s="106" t="s">
        <v>2438</v>
      </c>
      <c r="I3740" s="106">
        <v>11</v>
      </c>
      <c r="J3740" s="106"/>
      <c r="K3740" s="106"/>
      <c r="L3740" s="106" t="s">
        <v>802</v>
      </c>
      <c r="M3740" s="106" t="s">
        <v>3522</v>
      </c>
      <c r="N3740" s="106">
        <v>0.39</v>
      </c>
      <c r="O3740" s="106">
        <v>1.7</v>
      </c>
      <c r="P3740" s="106" t="s">
        <v>2499</v>
      </c>
      <c r="Q3740" s="107" t="s">
        <v>4526</v>
      </c>
      <c r="R3740" s="107" t="s">
        <v>11</v>
      </c>
    </row>
    <row r="3741" spans="2:18" ht="20.100000000000001" customHeight="1" x14ac:dyDescent="0.4">
      <c r="B3741" s="105" t="str">
        <f t="shared" si="174"/>
        <v/>
      </c>
      <c r="C3741" s="105" t="str">
        <f t="shared" si="175"/>
        <v/>
      </c>
      <c r="D3741" s="105" t="str">
        <f t="shared" si="176"/>
        <v/>
      </c>
      <c r="E3741" s="106" t="s">
        <v>2406</v>
      </c>
      <c r="F3741" s="106" t="s">
        <v>2906</v>
      </c>
      <c r="G3741" s="106" t="s">
        <v>2442</v>
      </c>
      <c r="H3741" s="106" t="s">
        <v>2443</v>
      </c>
      <c r="I3741" s="106">
        <v>12</v>
      </c>
      <c r="J3741" s="106"/>
      <c r="K3741" s="106"/>
      <c r="L3741" s="106" t="s">
        <v>799</v>
      </c>
      <c r="M3741" s="106" t="s">
        <v>3522</v>
      </c>
      <c r="N3741" s="106">
        <v>0.39</v>
      </c>
      <c r="O3741" s="106">
        <v>1.7</v>
      </c>
      <c r="P3741" s="106" t="s">
        <v>2499</v>
      </c>
      <c r="Q3741" s="107" t="s">
        <v>4527</v>
      </c>
      <c r="R3741" s="107" t="s">
        <v>11</v>
      </c>
    </row>
    <row r="3742" spans="2:18" ht="20.100000000000001" customHeight="1" x14ac:dyDescent="0.4">
      <c r="B3742" s="105" t="str">
        <f t="shared" si="174"/>
        <v/>
      </c>
      <c r="C3742" s="105" t="str">
        <f t="shared" si="175"/>
        <v/>
      </c>
      <c r="D3742" s="105" t="str">
        <f t="shared" si="176"/>
        <v/>
      </c>
      <c r="E3742" s="106" t="s">
        <v>2406</v>
      </c>
      <c r="F3742" s="106" t="s">
        <v>2906</v>
      </c>
      <c r="G3742" s="106" t="s">
        <v>2442</v>
      </c>
      <c r="H3742" s="106" t="s">
        <v>2443</v>
      </c>
      <c r="I3742" s="106">
        <v>11</v>
      </c>
      <c r="J3742" s="106"/>
      <c r="K3742" s="106"/>
      <c r="L3742" s="106" t="s">
        <v>802</v>
      </c>
      <c r="M3742" s="106" t="s">
        <v>3522</v>
      </c>
      <c r="N3742" s="106">
        <v>0.39</v>
      </c>
      <c r="O3742" s="106">
        <v>1.7</v>
      </c>
      <c r="P3742" s="106" t="s">
        <v>2499</v>
      </c>
      <c r="Q3742" s="107" t="s">
        <v>4528</v>
      </c>
      <c r="R3742" s="107" t="s">
        <v>11</v>
      </c>
    </row>
    <row r="3743" spans="2:18" ht="20.100000000000001" customHeight="1" x14ac:dyDescent="0.4">
      <c r="B3743" s="105" t="str">
        <f t="shared" si="174"/>
        <v/>
      </c>
      <c r="C3743" s="105" t="str">
        <f t="shared" si="175"/>
        <v/>
      </c>
      <c r="D3743" s="105" t="str">
        <f t="shared" si="176"/>
        <v/>
      </c>
      <c r="E3743" s="106" t="s">
        <v>2406</v>
      </c>
      <c r="F3743" s="106" t="s">
        <v>2906</v>
      </c>
      <c r="G3743" s="106" t="s">
        <v>773</v>
      </c>
      <c r="H3743" s="106" t="s">
        <v>802</v>
      </c>
      <c r="I3743" s="106">
        <v>11</v>
      </c>
      <c r="J3743" s="106"/>
      <c r="K3743" s="106"/>
      <c r="L3743" s="106" t="s">
        <v>774</v>
      </c>
      <c r="M3743" s="106" t="s">
        <v>3522</v>
      </c>
      <c r="N3743" s="106">
        <v>0.37</v>
      </c>
      <c r="O3743" s="106">
        <v>1.7</v>
      </c>
      <c r="P3743" s="106" t="s">
        <v>2499</v>
      </c>
      <c r="Q3743" s="107" t="s">
        <v>4529</v>
      </c>
      <c r="R3743" s="107" t="s">
        <v>11</v>
      </c>
    </row>
    <row r="3744" spans="2:18" ht="20.100000000000001" customHeight="1" x14ac:dyDescent="0.4">
      <c r="B3744" s="105" t="str">
        <f t="shared" si="174"/>
        <v/>
      </c>
      <c r="C3744" s="105" t="str">
        <f t="shared" si="175"/>
        <v/>
      </c>
      <c r="D3744" s="105" t="str">
        <f t="shared" si="176"/>
        <v/>
      </c>
      <c r="E3744" s="106" t="s">
        <v>2406</v>
      </c>
      <c r="F3744" s="106" t="s">
        <v>2906</v>
      </c>
      <c r="G3744" s="106" t="s">
        <v>773</v>
      </c>
      <c r="H3744" s="106" t="s">
        <v>799</v>
      </c>
      <c r="I3744" s="106">
        <v>11</v>
      </c>
      <c r="J3744" s="106"/>
      <c r="K3744" s="106"/>
      <c r="L3744" s="106" t="s">
        <v>1266</v>
      </c>
      <c r="M3744" s="106" t="s">
        <v>3522</v>
      </c>
      <c r="N3744" s="106">
        <v>0.37</v>
      </c>
      <c r="O3744" s="106">
        <v>1.7</v>
      </c>
      <c r="P3744" s="106" t="s">
        <v>2499</v>
      </c>
      <c r="Q3744" s="107" t="s">
        <v>4530</v>
      </c>
      <c r="R3744" s="107" t="s">
        <v>11</v>
      </c>
    </row>
    <row r="3745" spans="2:18" ht="20.100000000000001" customHeight="1" x14ac:dyDescent="0.4">
      <c r="B3745" s="105" t="str">
        <f t="shared" si="174"/>
        <v/>
      </c>
      <c r="C3745" s="105" t="str">
        <f t="shared" si="175"/>
        <v/>
      </c>
      <c r="D3745" s="105" t="str">
        <f t="shared" si="176"/>
        <v/>
      </c>
      <c r="E3745" s="106" t="s">
        <v>2406</v>
      </c>
      <c r="F3745" s="106" t="s">
        <v>2906</v>
      </c>
      <c r="G3745" s="106" t="s">
        <v>778</v>
      </c>
      <c r="H3745" s="106" t="s">
        <v>802</v>
      </c>
      <c r="I3745" s="106">
        <v>11</v>
      </c>
      <c r="J3745" s="106"/>
      <c r="K3745" s="106"/>
      <c r="L3745" s="106" t="s">
        <v>779</v>
      </c>
      <c r="M3745" s="106" t="s">
        <v>3522</v>
      </c>
      <c r="N3745" s="106">
        <v>0.37</v>
      </c>
      <c r="O3745" s="106">
        <v>1.7</v>
      </c>
      <c r="P3745" s="106" t="s">
        <v>2499</v>
      </c>
      <c r="Q3745" s="107" t="s">
        <v>4531</v>
      </c>
      <c r="R3745" s="107" t="s">
        <v>11</v>
      </c>
    </row>
    <row r="3746" spans="2:18" ht="20.100000000000001" customHeight="1" x14ac:dyDescent="0.4">
      <c r="B3746" s="105" t="str">
        <f t="shared" si="174"/>
        <v/>
      </c>
      <c r="C3746" s="105" t="str">
        <f t="shared" si="175"/>
        <v/>
      </c>
      <c r="D3746" s="105" t="str">
        <f t="shared" si="176"/>
        <v/>
      </c>
      <c r="E3746" s="106" t="s">
        <v>2406</v>
      </c>
      <c r="F3746" s="106" t="s">
        <v>2906</v>
      </c>
      <c r="G3746" s="106" t="s">
        <v>782</v>
      </c>
      <c r="H3746" s="106" t="s">
        <v>802</v>
      </c>
      <c r="I3746" s="106">
        <v>11</v>
      </c>
      <c r="J3746" s="106"/>
      <c r="K3746" s="106"/>
      <c r="L3746" s="106" t="s">
        <v>783</v>
      </c>
      <c r="M3746" s="106" t="s">
        <v>3522</v>
      </c>
      <c r="N3746" s="106">
        <v>0.34</v>
      </c>
      <c r="O3746" s="106">
        <v>1.7</v>
      </c>
      <c r="P3746" s="106" t="s">
        <v>2499</v>
      </c>
      <c r="Q3746" s="107" t="s">
        <v>4532</v>
      </c>
      <c r="R3746" s="107" t="s">
        <v>11</v>
      </c>
    </row>
    <row r="3747" spans="2:18" ht="20.100000000000001" customHeight="1" x14ac:dyDescent="0.4">
      <c r="B3747" s="105" t="str">
        <f t="shared" si="174"/>
        <v/>
      </c>
      <c r="C3747" s="105" t="str">
        <f t="shared" si="175"/>
        <v/>
      </c>
      <c r="D3747" s="105" t="str">
        <f t="shared" si="176"/>
        <v/>
      </c>
      <c r="E3747" s="106" t="s">
        <v>2406</v>
      </c>
      <c r="F3747" s="106" t="s">
        <v>2906</v>
      </c>
      <c r="G3747" s="106" t="s">
        <v>2437</v>
      </c>
      <c r="H3747" s="106" t="s">
        <v>799</v>
      </c>
      <c r="I3747" s="106">
        <v>12</v>
      </c>
      <c r="J3747" s="106"/>
      <c r="K3747" s="106"/>
      <c r="L3747" s="106" t="s">
        <v>2438</v>
      </c>
      <c r="M3747" s="106" t="s">
        <v>3522</v>
      </c>
      <c r="N3747" s="106">
        <v>0.37</v>
      </c>
      <c r="O3747" s="106">
        <v>1.7</v>
      </c>
      <c r="P3747" s="106" t="s">
        <v>2499</v>
      </c>
      <c r="Q3747" s="107" t="s">
        <v>4533</v>
      </c>
      <c r="R3747" s="107" t="s">
        <v>11</v>
      </c>
    </row>
    <row r="3748" spans="2:18" ht="20.100000000000001" customHeight="1" x14ac:dyDescent="0.4">
      <c r="B3748" s="105" t="str">
        <f t="shared" si="174"/>
        <v/>
      </c>
      <c r="C3748" s="105" t="str">
        <f t="shared" si="175"/>
        <v/>
      </c>
      <c r="D3748" s="105" t="str">
        <f t="shared" si="176"/>
        <v/>
      </c>
      <c r="E3748" s="106" t="s">
        <v>2406</v>
      </c>
      <c r="F3748" s="106" t="s">
        <v>2906</v>
      </c>
      <c r="G3748" s="106" t="s">
        <v>2437</v>
      </c>
      <c r="H3748" s="106" t="s">
        <v>802</v>
      </c>
      <c r="I3748" s="106">
        <v>11</v>
      </c>
      <c r="J3748" s="106"/>
      <c r="K3748" s="106"/>
      <c r="L3748" s="106" t="s">
        <v>2438</v>
      </c>
      <c r="M3748" s="106" t="s">
        <v>3522</v>
      </c>
      <c r="N3748" s="106">
        <v>0.36</v>
      </c>
      <c r="O3748" s="106">
        <v>1.7</v>
      </c>
      <c r="P3748" s="106" t="s">
        <v>2499</v>
      </c>
      <c r="Q3748" s="107" t="s">
        <v>4534</v>
      </c>
      <c r="R3748" s="107" t="s">
        <v>11</v>
      </c>
    </row>
    <row r="3749" spans="2:18" ht="20.100000000000001" customHeight="1" x14ac:dyDescent="0.4">
      <c r="B3749" s="105" t="str">
        <f t="shared" si="174"/>
        <v/>
      </c>
      <c r="C3749" s="105" t="str">
        <f t="shared" si="175"/>
        <v/>
      </c>
      <c r="D3749" s="105" t="str">
        <f t="shared" si="176"/>
        <v/>
      </c>
      <c r="E3749" s="106" t="s">
        <v>2406</v>
      </c>
      <c r="F3749" s="106" t="s">
        <v>2906</v>
      </c>
      <c r="G3749" s="106" t="s">
        <v>2442</v>
      </c>
      <c r="H3749" s="106" t="s">
        <v>799</v>
      </c>
      <c r="I3749" s="106">
        <v>12</v>
      </c>
      <c r="J3749" s="106"/>
      <c r="K3749" s="106"/>
      <c r="L3749" s="106" t="s">
        <v>2443</v>
      </c>
      <c r="M3749" s="106" t="s">
        <v>3522</v>
      </c>
      <c r="N3749" s="106">
        <v>0.37</v>
      </c>
      <c r="O3749" s="106">
        <v>1.7</v>
      </c>
      <c r="P3749" s="106" t="s">
        <v>2499</v>
      </c>
      <c r="Q3749" s="107" t="s">
        <v>4535</v>
      </c>
      <c r="R3749" s="107" t="s">
        <v>11</v>
      </c>
    </row>
    <row r="3750" spans="2:18" ht="20.100000000000001" customHeight="1" x14ac:dyDescent="0.4">
      <c r="B3750" s="105" t="str">
        <f t="shared" si="174"/>
        <v/>
      </c>
      <c r="C3750" s="105" t="str">
        <f t="shared" si="175"/>
        <v/>
      </c>
      <c r="D3750" s="105" t="str">
        <f t="shared" si="176"/>
        <v/>
      </c>
      <c r="E3750" s="106" t="s">
        <v>2406</v>
      </c>
      <c r="F3750" s="106" t="s">
        <v>2906</v>
      </c>
      <c r="G3750" s="106" t="s">
        <v>2442</v>
      </c>
      <c r="H3750" s="106" t="s">
        <v>802</v>
      </c>
      <c r="I3750" s="106">
        <v>11</v>
      </c>
      <c r="J3750" s="106"/>
      <c r="K3750" s="106"/>
      <c r="L3750" s="106" t="s">
        <v>2443</v>
      </c>
      <c r="M3750" s="106" t="s">
        <v>3522</v>
      </c>
      <c r="N3750" s="106">
        <v>0.36</v>
      </c>
      <c r="O3750" s="106">
        <v>1.7</v>
      </c>
      <c r="P3750" s="106" t="s">
        <v>2499</v>
      </c>
      <c r="Q3750" s="107" t="s">
        <v>4536</v>
      </c>
      <c r="R3750" s="107" t="s">
        <v>11</v>
      </c>
    </row>
    <row r="3751" spans="2:18" ht="20.100000000000001" customHeight="1" x14ac:dyDescent="0.4">
      <c r="B3751" s="105" t="str">
        <f t="shared" si="174"/>
        <v/>
      </c>
      <c r="C3751" s="105" t="str">
        <f t="shared" si="175"/>
        <v/>
      </c>
      <c r="D3751" s="105" t="str">
        <f t="shared" si="176"/>
        <v/>
      </c>
      <c r="E3751" s="106" t="s">
        <v>2406</v>
      </c>
      <c r="F3751" s="106" t="s">
        <v>2829</v>
      </c>
      <c r="G3751" s="106" t="s">
        <v>697</v>
      </c>
      <c r="H3751" s="106" t="s">
        <v>707</v>
      </c>
      <c r="I3751" s="106">
        <v>12</v>
      </c>
      <c r="J3751" s="106"/>
      <c r="K3751" s="106"/>
      <c r="L3751" s="106" t="s">
        <v>729</v>
      </c>
      <c r="M3751" s="106" t="s">
        <v>3522</v>
      </c>
      <c r="N3751" s="106">
        <v>0.57999999999999996</v>
      </c>
      <c r="O3751" s="106">
        <v>1.7</v>
      </c>
      <c r="P3751" s="106" t="s">
        <v>4403</v>
      </c>
      <c r="Q3751" s="107" t="s">
        <v>4537</v>
      </c>
      <c r="R3751" s="107" t="s">
        <v>253</v>
      </c>
    </row>
    <row r="3752" spans="2:18" ht="20.100000000000001" customHeight="1" x14ac:dyDescent="0.4">
      <c r="B3752" s="105" t="str">
        <f t="shared" si="174"/>
        <v/>
      </c>
      <c r="C3752" s="105" t="str">
        <f t="shared" si="175"/>
        <v/>
      </c>
      <c r="D3752" s="105" t="str">
        <f t="shared" si="176"/>
        <v/>
      </c>
      <c r="E3752" s="106" t="s">
        <v>2406</v>
      </c>
      <c r="F3752" s="106" t="s">
        <v>2829</v>
      </c>
      <c r="G3752" s="106" t="s">
        <v>697</v>
      </c>
      <c r="H3752" s="106" t="s">
        <v>729</v>
      </c>
      <c r="I3752" s="106">
        <v>12</v>
      </c>
      <c r="J3752" s="106"/>
      <c r="K3752" s="106"/>
      <c r="L3752" s="106" t="s">
        <v>707</v>
      </c>
      <c r="M3752" s="106" t="s">
        <v>3522</v>
      </c>
      <c r="N3752" s="106">
        <v>0.54</v>
      </c>
      <c r="O3752" s="106">
        <v>1.7</v>
      </c>
      <c r="P3752" s="106" t="s">
        <v>714</v>
      </c>
      <c r="Q3752" s="107" t="s">
        <v>4538</v>
      </c>
      <c r="R3752" s="107" t="s">
        <v>253</v>
      </c>
    </row>
    <row r="3753" spans="2:18" ht="20.100000000000001" customHeight="1" x14ac:dyDescent="0.4">
      <c r="B3753" s="105" t="str">
        <f t="shared" si="174"/>
        <v/>
      </c>
      <c r="C3753" s="105" t="str">
        <f t="shared" si="175"/>
        <v/>
      </c>
      <c r="D3753" s="105" t="str">
        <f t="shared" si="176"/>
        <v/>
      </c>
      <c r="E3753" s="106" t="s">
        <v>2406</v>
      </c>
      <c r="F3753" s="106" t="s">
        <v>2407</v>
      </c>
      <c r="G3753" s="106" t="s">
        <v>710</v>
      </c>
      <c r="H3753" s="106" t="s">
        <v>711</v>
      </c>
      <c r="I3753" s="106">
        <v>11</v>
      </c>
      <c r="J3753" s="106"/>
      <c r="K3753" s="106"/>
      <c r="L3753" s="106" t="s">
        <v>706</v>
      </c>
      <c r="M3753" s="106" t="s">
        <v>3522</v>
      </c>
      <c r="N3753" s="106">
        <v>0.45</v>
      </c>
      <c r="O3753" s="106">
        <v>1.7</v>
      </c>
      <c r="P3753" s="106" t="s">
        <v>714</v>
      </c>
      <c r="Q3753" s="107" t="s">
        <v>4539</v>
      </c>
      <c r="R3753" s="107" t="s">
        <v>253</v>
      </c>
    </row>
    <row r="3754" spans="2:18" ht="20.100000000000001" customHeight="1" x14ac:dyDescent="0.4">
      <c r="B3754" s="105" t="str">
        <f t="shared" si="174"/>
        <v/>
      </c>
      <c r="C3754" s="105" t="str">
        <f t="shared" si="175"/>
        <v/>
      </c>
      <c r="D3754" s="105" t="str">
        <f t="shared" si="176"/>
        <v/>
      </c>
      <c r="E3754" s="106" t="s">
        <v>2406</v>
      </c>
      <c r="F3754" s="106" t="s">
        <v>2447</v>
      </c>
      <c r="G3754" s="106" t="s">
        <v>710</v>
      </c>
      <c r="H3754" s="106" t="s">
        <v>706</v>
      </c>
      <c r="I3754" s="106">
        <v>11</v>
      </c>
      <c r="J3754" s="106"/>
      <c r="K3754" s="106"/>
      <c r="L3754" s="106" t="s">
        <v>711</v>
      </c>
      <c r="M3754" s="106" t="s">
        <v>3522</v>
      </c>
      <c r="N3754" s="106">
        <v>0.39</v>
      </c>
      <c r="O3754" s="106">
        <v>1.7</v>
      </c>
      <c r="P3754" s="106" t="s">
        <v>4403</v>
      </c>
      <c r="Q3754" s="107" t="s">
        <v>4540</v>
      </c>
      <c r="R3754" s="107" t="s">
        <v>253</v>
      </c>
    </row>
    <row r="3755" spans="2:18" ht="20.100000000000001" customHeight="1" x14ac:dyDescent="0.4">
      <c r="B3755" s="105" t="str">
        <f t="shared" si="174"/>
        <v/>
      </c>
      <c r="C3755" s="105" t="str">
        <f t="shared" si="175"/>
        <v/>
      </c>
      <c r="D3755" s="105" t="str">
        <f t="shared" si="176"/>
        <v/>
      </c>
      <c r="E3755" s="106" t="s">
        <v>2406</v>
      </c>
      <c r="F3755" s="106" t="s">
        <v>2447</v>
      </c>
      <c r="G3755" s="106" t="s">
        <v>2477</v>
      </c>
      <c r="H3755" s="106" t="s">
        <v>706</v>
      </c>
      <c r="I3755" s="106">
        <v>11</v>
      </c>
      <c r="J3755" s="106"/>
      <c r="K3755" s="106"/>
      <c r="L3755" s="106" t="s">
        <v>2478</v>
      </c>
      <c r="M3755" s="106" t="s">
        <v>3522</v>
      </c>
      <c r="N3755" s="106">
        <v>0.39</v>
      </c>
      <c r="O3755" s="106">
        <v>1.7</v>
      </c>
      <c r="P3755" s="106" t="s">
        <v>3957</v>
      </c>
      <c r="Q3755" s="107" t="s">
        <v>4541</v>
      </c>
      <c r="R3755" s="107" t="s">
        <v>253</v>
      </c>
    </row>
    <row r="3756" spans="2:18" ht="20.100000000000001" customHeight="1" x14ac:dyDescent="0.4">
      <c r="B3756" s="105" t="str">
        <f t="shared" si="174"/>
        <v/>
      </c>
      <c r="C3756" s="105" t="str">
        <f t="shared" si="175"/>
        <v/>
      </c>
      <c r="D3756" s="105" t="str">
        <f t="shared" si="176"/>
        <v/>
      </c>
      <c r="E3756" s="106" t="s">
        <v>2406</v>
      </c>
      <c r="F3756" s="106" t="s">
        <v>2447</v>
      </c>
      <c r="G3756" s="106" t="s">
        <v>2482</v>
      </c>
      <c r="H3756" s="106" t="s">
        <v>706</v>
      </c>
      <c r="I3756" s="106">
        <v>11</v>
      </c>
      <c r="J3756" s="106"/>
      <c r="K3756" s="106"/>
      <c r="L3756" s="106" t="s">
        <v>2483</v>
      </c>
      <c r="M3756" s="106" t="s">
        <v>3522</v>
      </c>
      <c r="N3756" s="106">
        <v>0.39</v>
      </c>
      <c r="O3756" s="106">
        <v>1.7</v>
      </c>
      <c r="P3756" s="106" t="s">
        <v>3957</v>
      </c>
      <c r="Q3756" s="107" t="s">
        <v>4542</v>
      </c>
      <c r="R3756" s="107" t="s">
        <v>253</v>
      </c>
    </row>
    <row r="3757" spans="2:18" ht="20.100000000000001" customHeight="1" x14ac:dyDescent="0.4">
      <c r="B3757" s="105" t="str">
        <f t="shared" si="174"/>
        <v/>
      </c>
      <c r="C3757" s="105" t="str">
        <f t="shared" si="175"/>
        <v/>
      </c>
      <c r="D3757" s="105" t="str">
        <f t="shared" si="176"/>
        <v/>
      </c>
      <c r="E3757" s="106" t="s">
        <v>2406</v>
      </c>
      <c r="F3757" s="106" t="s">
        <v>2906</v>
      </c>
      <c r="G3757" s="106" t="s">
        <v>697</v>
      </c>
      <c r="H3757" s="106" t="s">
        <v>707</v>
      </c>
      <c r="I3757" s="106">
        <v>12</v>
      </c>
      <c r="J3757" s="106"/>
      <c r="K3757" s="106"/>
      <c r="L3757" s="106" t="s">
        <v>799</v>
      </c>
      <c r="M3757" s="106" t="s">
        <v>3522</v>
      </c>
      <c r="N3757" s="106">
        <v>0.43</v>
      </c>
      <c r="O3757" s="106">
        <v>1.7</v>
      </c>
      <c r="P3757" s="106" t="s">
        <v>3355</v>
      </c>
      <c r="Q3757" s="107" t="s">
        <v>4543</v>
      </c>
      <c r="R3757" s="107" t="s">
        <v>253</v>
      </c>
    </row>
    <row r="3758" spans="2:18" ht="20.100000000000001" customHeight="1" x14ac:dyDescent="0.4">
      <c r="B3758" s="105" t="str">
        <f t="shared" si="174"/>
        <v/>
      </c>
      <c r="C3758" s="105" t="str">
        <f t="shared" si="175"/>
        <v/>
      </c>
      <c r="D3758" s="105" t="str">
        <f t="shared" si="176"/>
        <v/>
      </c>
      <c r="E3758" s="106" t="s">
        <v>2406</v>
      </c>
      <c r="F3758" s="106" t="s">
        <v>2906</v>
      </c>
      <c r="G3758" s="106" t="s">
        <v>697</v>
      </c>
      <c r="H3758" s="106" t="s">
        <v>799</v>
      </c>
      <c r="I3758" s="106">
        <v>12</v>
      </c>
      <c r="J3758" s="106"/>
      <c r="K3758" s="106"/>
      <c r="L3758" s="106" t="s">
        <v>707</v>
      </c>
      <c r="M3758" s="106" t="s">
        <v>3522</v>
      </c>
      <c r="N3758" s="106">
        <v>0.37</v>
      </c>
      <c r="O3758" s="106">
        <v>1.7</v>
      </c>
      <c r="P3758" s="106" t="s">
        <v>714</v>
      </c>
      <c r="Q3758" s="107" t="s">
        <v>4544</v>
      </c>
      <c r="R3758" s="107" t="s">
        <v>253</v>
      </c>
    </row>
    <row r="3759" spans="2:18" ht="20.100000000000001" customHeight="1" x14ac:dyDescent="0.4">
      <c r="B3759" s="105" t="str">
        <f t="shared" si="174"/>
        <v/>
      </c>
      <c r="C3759" s="105" t="str">
        <f t="shared" si="175"/>
        <v/>
      </c>
      <c r="D3759" s="105" t="str">
        <f t="shared" si="176"/>
        <v/>
      </c>
      <c r="E3759" s="106" t="s">
        <v>2406</v>
      </c>
      <c r="F3759" s="106" t="s">
        <v>2829</v>
      </c>
      <c r="G3759" s="106" t="s">
        <v>697</v>
      </c>
      <c r="H3759" s="106" t="s">
        <v>1027</v>
      </c>
      <c r="I3759" s="106">
        <v>8</v>
      </c>
      <c r="J3759" s="106"/>
      <c r="K3759" s="106"/>
      <c r="L3759" s="106" t="s">
        <v>765</v>
      </c>
      <c r="M3759" s="106" t="s">
        <v>924</v>
      </c>
      <c r="N3759" s="106">
        <v>0.56999999999999995</v>
      </c>
      <c r="O3759" s="106">
        <v>1.7</v>
      </c>
      <c r="P3759" s="106" t="s">
        <v>714</v>
      </c>
      <c r="Q3759" s="107" t="s">
        <v>4545</v>
      </c>
      <c r="R3759" s="107" t="s">
        <v>253</v>
      </c>
    </row>
    <row r="3760" spans="2:18" ht="20.100000000000001" customHeight="1" x14ac:dyDescent="0.4">
      <c r="B3760" s="105" t="str">
        <f t="shared" si="174"/>
        <v/>
      </c>
      <c r="C3760" s="105" t="str">
        <f t="shared" si="175"/>
        <v/>
      </c>
      <c r="D3760" s="105" t="str">
        <f t="shared" si="176"/>
        <v/>
      </c>
      <c r="E3760" s="106" t="s">
        <v>2406</v>
      </c>
      <c r="F3760" s="106" t="s">
        <v>2829</v>
      </c>
      <c r="G3760" s="106" t="s">
        <v>721</v>
      </c>
      <c r="H3760" s="106" t="s">
        <v>722</v>
      </c>
      <c r="I3760" s="106">
        <v>8</v>
      </c>
      <c r="J3760" s="106"/>
      <c r="K3760" s="106"/>
      <c r="L3760" s="106" t="s">
        <v>765</v>
      </c>
      <c r="M3760" s="106" t="s">
        <v>924</v>
      </c>
      <c r="N3760" s="106">
        <v>0.56999999999999995</v>
      </c>
      <c r="O3760" s="106">
        <v>1.7</v>
      </c>
      <c r="P3760" s="106" t="s">
        <v>714</v>
      </c>
      <c r="Q3760" s="107" t="s">
        <v>4546</v>
      </c>
      <c r="R3760" s="107" t="s">
        <v>253</v>
      </c>
    </row>
    <row r="3761" spans="2:18" ht="20.100000000000001" customHeight="1" x14ac:dyDescent="0.4">
      <c r="B3761" s="105" t="str">
        <f t="shared" si="174"/>
        <v/>
      </c>
      <c r="C3761" s="105" t="str">
        <f t="shared" si="175"/>
        <v/>
      </c>
      <c r="D3761" s="105" t="str">
        <f t="shared" si="176"/>
        <v/>
      </c>
      <c r="E3761" s="106" t="s">
        <v>2406</v>
      </c>
      <c r="F3761" s="106" t="s">
        <v>2829</v>
      </c>
      <c r="G3761" s="106" t="s">
        <v>773</v>
      </c>
      <c r="H3761" s="106" t="s">
        <v>774</v>
      </c>
      <c r="I3761" s="106">
        <v>8</v>
      </c>
      <c r="J3761" s="106"/>
      <c r="K3761" s="106"/>
      <c r="L3761" s="106" t="s">
        <v>729</v>
      </c>
      <c r="M3761" s="106" t="s">
        <v>924</v>
      </c>
      <c r="N3761" s="106">
        <v>0.55000000000000004</v>
      </c>
      <c r="O3761" s="106">
        <v>1.7</v>
      </c>
      <c r="P3761" s="106" t="s">
        <v>3355</v>
      </c>
      <c r="Q3761" s="107" t="s">
        <v>4547</v>
      </c>
      <c r="R3761" s="107" t="s">
        <v>253</v>
      </c>
    </row>
    <row r="3762" spans="2:18" ht="20.100000000000001" customHeight="1" x14ac:dyDescent="0.4">
      <c r="B3762" s="105" t="str">
        <f t="shared" si="174"/>
        <v/>
      </c>
      <c r="C3762" s="105" t="str">
        <f t="shared" si="175"/>
        <v/>
      </c>
      <c r="D3762" s="105" t="str">
        <f t="shared" si="176"/>
        <v/>
      </c>
      <c r="E3762" s="106" t="s">
        <v>2406</v>
      </c>
      <c r="F3762" s="106" t="s">
        <v>2829</v>
      </c>
      <c r="G3762" s="106" t="s">
        <v>778</v>
      </c>
      <c r="H3762" s="106" t="s">
        <v>779</v>
      </c>
      <c r="I3762" s="106">
        <v>8</v>
      </c>
      <c r="J3762" s="106"/>
      <c r="K3762" s="106"/>
      <c r="L3762" s="106" t="s">
        <v>729</v>
      </c>
      <c r="M3762" s="106" t="s">
        <v>924</v>
      </c>
      <c r="N3762" s="106">
        <v>0.55000000000000004</v>
      </c>
      <c r="O3762" s="106">
        <v>1.7</v>
      </c>
      <c r="P3762" s="106" t="s">
        <v>714</v>
      </c>
      <c r="Q3762" s="107" t="s">
        <v>4548</v>
      </c>
      <c r="R3762" s="107" t="s">
        <v>253</v>
      </c>
    </row>
    <row r="3763" spans="2:18" ht="20.100000000000001" customHeight="1" x14ac:dyDescent="0.4">
      <c r="B3763" s="105" t="str">
        <f t="shared" si="174"/>
        <v/>
      </c>
      <c r="C3763" s="105" t="str">
        <f t="shared" si="175"/>
        <v/>
      </c>
      <c r="D3763" s="105" t="str">
        <f t="shared" si="176"/>
        <v/>
      </c>
      <c r="E3763" s="106" t="s">
        <v>2406</v>
      </c>
      <c r="F3763" s="106" t="s">
        <v>2829</v>
      </c>
      <c r="G3763" s="106" t="s">
        <v>2437</v>
      </c>
      <c r="H3763" s="106" t="s">
        <v>2438</v>
      </c>
      <c r="I3763" s="106">
        <v>8</v>
      </c>
      <c r="J3763" s="106"/>
      <c r="K3763" s="106"/>
      <c r="L3763" s="106" t="s">
        <v>729</v>
      </c>
      <c r="M3763" s="106" t="s">
        <v>924</v>
      </c>
      <c r="N3763" s="106">
        <v>0.52</v>
      </c>
      <c r="O3763" s="106">
        <v>1.7</v>
      </c>
      <c r="P3763" s="106" t="s">
        <v>714</v>
      </c>
      <c r="Q3763" s="107" t="s">
        <v>4549</v>
      </c>
      <c r="R3763" s="107" t="s">
        <v>253</v>
      </c>
    </row>
    <row r="3764" spans="2:18" ht="20.100000000000001" customHeight="1" x14ac:dyDescent="0.4">
      <c r="B3764" s="105" t="str">
        <f t="shared" si="174"/>
        <v/>
      </c>
      <c r="C3764" s="105" t="str">
        <f t="shared" si="175"/>
        <v/>
      </c>
      <c r="D3764" s="105" t="str">
        <f t="shared" si="176"/>
        <v/>
      </c>
      <c r="E3764" s="106" t="s">
        <v>2406</v>
      </c>
      <c r="F3764" s="106" t="s">
        <v>2829</v>
      </c>
      <c r="G3764" s="106" t="s">
        <v>2442</v>
      </c>
      <c r="H3764" s="106" t="s">
        <v>2443</v>
      </c>
      <c r="I3764" s="106">
        <v>8</v>
      </c>
      <c r="J3764" s="106"/>
      <c r="K3764" s="106"/>
      <c r="L3764" s="106" t="s">
        <v>729</v>
      </c>
      <c r="M3764" s="106" t="s">
        <v>924</v>
      </c>
      <c r="N3764" s="106">
        <v>0.52</v>
      </c>
      <c r="O3764" s="106">
        <v>1.7</v>
      </c>
      <c r="P3764" s="106" t="s">
        <v>714</v>
      </c>
      <c r="Q3764" s="107" t="s">
        <v>4550</v>
      </c>
      <c r="R3764" s="107" t="s">
        <v>253</v>
      </c>
    </row>
    <row r="3765" spans="2:18" ht="20.100000000000001" customHeight="1" x14ac:dyDescent="0.4">
      <c r="B3765" s="105" t="str">
        <f t="shared" si="174"/>
        <v/>
      </c>
      <c r="C3765" s="105" t="str">
        <f t="shared" si="175"/>
        <v/>
      </c>
      <c r="D3765" s="105" t="str">
        <f t="shared" si="176"/>
        <v/>
      </c>
      <c r="E3765" s="106" t="s">
        <v>2406</v>
      </c>
      <c r="F3765" s="106" t="s">
        <v>2829</v>
      </c>
      <c r="G3765" s="106" t="s">
        <v>697</v>
      </c>
      <c r="H3765" s="106" t="s">
        <v>765</v>
      </c>
      <c r="I3765" s="106">
        <v>8</v>
      </c>
      <c r="J3765" s="106"/>
      <c r="K3765" s="106"/>
      <c r="L3765" s="106" t="s">
        <v>1027</v>
      </c>
      <c r="M3765" s="106" t="s">
        <v>924</v>
      </c>
      <c r="N3765" s="106">
        <v>0.53</v>
      </c>
      <c r="O3765" s="106">
        <v>1.7</v>
      </c>
      <c r="P3765" s="106" t="s">
        <v>714</v>
      </c>
      <c r="Q3765" s="107" t="s">
        <v>4551</v>
      </c>
      <c r="R3765" s="107" t="s">
        <v>253</v>
      </c>
    </row>
    <row r="3766" spans="2:18" ht="20.100000000000001" customHeight="1" x14ac:dyDescent="0.4">
      <c r="B3766" s="105" t="str">
        <f t="shared" si="174"/>
        <v/>
      </c>
      <c r="C3766" s="105" t="str">
        <f t="shared" si="175"/>
        <v/>
      </c>
      <c r="D3766" s="105" t="str">
        <f t="shared" si="176"/>
        <v/>
      </c>
      <c r="E3766" s="106" t="s">
        <v>2406</v>
      </c>
      <c r="F3766" s="106" t="s">
        <v>2829</v>
      </c>
      <c r="G3766" s="106" t="s">
        <v>721</v>
      </c>
      <c r="H3766" s="106" t="s">
        <v>765</v>
      </c>
      <c r="I3766" s="106">
        <v>8</v>
      </c>
      <c r="J3766" s="106"/>
      <c r="K3766" s="106"/>
      <c r="L3766" s="106" t="s">
        <v>722</v>
      </c>
      <c r="M3766" s="106" t="s">
        <v>924</v>
      </c>
      <c r="N3766" s="106">
        <v>0.53</v>
      </c>
      <c r="O3766" s="106">
        <v>1.7</v>
      </c>
      <c r="P3766" s="106" t="s">
        <v>714</v>
      </c>
      <c r="Q3766" s="107" t="s">
        <v>4552</v>
      </c>
      <c r="R3766" s="107" t="s">
        <v>253</v>
      </c>
    </row>
    <row r="3767" spans="2:18" ht="20.100000000000001" customHeight="1" x14ac:dyDescent="0.4">
      <c r="B3767" s="105" t="str">
        <f t="shared" si="174"/>
        <v/>
      </c>
      <c r="C3767" s="105" t="str">
        <f t="shared" si="175"/>
        <v/>
      </c>
      <c r="D3767" s="105" t="str">
        <f t="shared" si="176"/>
        <v/>
      </c>
      <c r="E3767" s="106" t="s">
        <v>2406</v>
      </c>
      <c r="F3767" s="106" t="s">
        <v>2829</v>
      </c>
      <c r="G3767" s="106" t="s">
        <v>773</v>
      </c>
      <c r="H3767" s="106" t="s">
        <v>729</v>
      </c>
      <c r="I3767" s="106">
        <v>8</v>
      </c>
      <c r="J3767" s="106"/>
      <c r="K3767" s="106"/>
      <c r="L3767" s="106" t="s">
        <v>774</v>
      </c>
      <c r="M3767" s="106" t="s">
        <v>924</v>
      </c>
      <c r="N3767" s="106">
        <v>0.54</v>
      </c>
      <c r="O3767" s="106">
        <v>1.7</v>
      </c>
      <c r="P3767" s="106" t="s">
        <v>714</v>
      </c>
      <c r="Q3767" s="107" t="s">
        <v>4553</v>
      </c>
      <c r="R3767" s="107" t="s">
        <v>253</v>
      </c>
    </row>
    <row r="3768" spans="2:18" ht="20.100000000000001" customHeight="1" x14ac:dyDescent="0.4">
      <c r="B3768" s="105" t="str">
        <f t="shared" si="174"/>
        <v/>
      </c>
      <c r="C3768" s="105" t="str">
        <f t="shared" si="175"/>
        <v/>
      </c>
      <c r="D3768" s="105" t="str">
        <f t="shared" si="176"/>
        <v/>
      </c>
      <c r="E3768" s="106" t="s">
        <v>2406</v>
      </c>
      <c r="F3768" s="106" t="s">
        <v>2829</v>
      </c>
      <c r="G3768" s="106" t="s">
        <v>778</v>
      </c>
      <c r="H3768" s="106" t="s">
        <v>729</v>
      </c>
      <c r="I3768" s="106">
        <v>8</v>
      </c>
      <c r="J3768" s="106"/>
      <c r="K3768" s="106"/>
      <c r="L3768" s="106" t="s">
        <v>779</v>
      </c>
      <c r="M3768" s="106" t="s">
        <v>924</v>
      </c>
      <c r="N3768" s="106">
        <v>0.54</v>
      </c>
      <c r="O3768" s="106">
        <v>1.7</v>
      </c>
      <c r="P3768" s="106" t="s">
        <v>714</v>
      </c>
      <c r="Q3768" s="107" t="s">
        <v>4554</v>
      </c>
      <c r="R3768" s="107" t="s">
        <v>253</v>
      </c>
    </row>
    <row r="3769" spans="2:18" ht="20.100000000000001" customHeight="1" x14ac:dyDescent="0.4">
      <c r="B3769" s="105" t="str">
        <f t="shared" si="174"/>
        <v/>
      </c>
      <c r="C3769" s="105" t="str">
        <f t="shared" si="175"/>
        <v/>
      </c>
      <c r="D3769" s="105" t="str">
        <f t="shared" si="176"/>
        <v/>
      </c>
      <c r="E3769" s="106" t="s">
        <v>2406</v>
      </c>
      <c r="F3769" s="106" t="s">
        <v>2829</v>
      </c>
      <c r="G3769" s="106" t="s">
        <v>2437</v>
      </c>
      <c r="H3769" s="106" t="s">
        <v>729</v>
      </c>
      <c r="I3769" s="106">
        <v>8</v>
      </c>
      <c r="J3769" s="106"/>
      <c r="K3769" s="106"/>
      <c r="L3769" s="106" t="s">
        <v>2438</v>
      </c>
      <c r="M3769" s="106" t="s">
        <v>924</v>
      </c>
      <c r="N3769" s="106">
        <v>0.53</v>
      </c>
      <c r="O3769" s="106">
        <v>1.7</v>
      </c>
      <c r="P3769" s="106" t="s">
        <v>714</v>
      </c>
      <c r="Q3769" s="107" t="s">
        <v>4555</v>
      </c>
      <c r="R3769" s="107" t="s">
        <v>253</v>
      </c>
    </row>
    <row r="3770" spans="2:18" ht="20.100000000000001" customHeight="1" x14ac:dyDescent="0.4">
      <c r="B3770" s="105" t="str">
        <f t="shared" si="174"/>
        <v/>
      </c>
      <c r="C3770" s="105" t="str">
        <f t="shared" si="175"/>
        <v/>
      </c>
      <c r="D3770" s="105" t="str">
        <f t="shared" si="176"/>
        <v/>
      </c>
      <c r="E3770" s="106" t="s">
        <v>2406</v>
      </c>
      <c r="F3770" s="106" t="s">
        <v>2829</v>
      </c>
      <c r="G3770" s="106" t="s">
        <v>2442</v>
      </c>
      <c r="H3770" s="106" t="s">
        <v>729</v>
      </c>
      <c r="I3770" s="106">
        <v>8</v>
      </c>
      <c r="J3770" s="106"/>
      <c r="K3770" s="106"/>
      <c r="L3770" s="106" t="s">
        <v>2443</v>
      </c>
      <c r="M3770" s="106" t="s">
        <v>924</v>
      </c>
      <c r="N3770" s="106">
        <v>0.53</v>
      </c>
      <c r="O3770" s="106">
        <v>1.7</v>
      </c>
      <c r="P3770" s="106" t="s">
        <v>714</v>
      </c>
      <c r="Q3770" s="107" t="s">
        <v>4556</v>
      </c>
      <c r="R3770" s="107" t="s">
        <v>253</v>
      </c>
    </row>
    <row r="3771" spans="2:18" ht="20.100000000000001" customHeight="1" x14ac:dyDescent="0.4">
      <c r="B3771" s="105" t="str">
        <f t="shared" si="174"/>
        <v/>
      </c>
      <c r="C3771" s="105" t="str">
        <f t="shared" si="175"/>
        <v/>
      </c>
      <c r="D3771" s="105" t="str">
        <f t="shared" si="176"/>
        <v/>
      </c>
      <c r="E3771" s="106" t="s">
        <v>2406</v>
      </c>
      <c r="F3771" s="106" t="s">
        <v>2407</v>
      </c>
      <c r="G3771" s="106" t="s">
        <v>697</v>
      </c>
      <c r="H3771" s="106" t="s">
        <v>1027</v>
      </c>
      <c r="I3771" s="106">
        <v>8</v>
      </c>
      <c r="J3771" s="106"/>
      <c r="K3771" s="106"/>
      <c r="L3771" s="106" t="s">
        <v>717</v>
      </c>
      <c r="M3771" s="106" t="s">
        <v>924</v>
      </c>
      <c r="N3771" s="106">
        <v>0.45</v>
      </c>
      <c r="O3771" s="106">
        <v>1.7</v>
      </c>
      <c r="P3771" s="106" t="s">
        <v>714</v>
      </c>
      <c r="Q3771" s="107" t="s">
        <v>4557</v>
      </c>
      <c r="R3771" s="107" t="s">
        <v>253</v>
      </c>
    </row>
    <row r="3772" spans="2:18" ht="20.100000000000001" customHeight="1" x14ac:dyDescent="0.4">
      <c r="B3772" s="105" t="str">
        <f t="shared" si="174"/>
        <v/>
      </c>
      <c r="C3772" s="105" t="str">
        <f t="shared" si="175"/>
        <v/>
      </c>
      <c r="D3772" s="105" t="str">
        <f t="shared" si="176"/>
        <v/>
      </c>
      <c r="E3772" s="106" t="s">
        <v>2406</v>
      </c>
      <c r="F3772" s="106" t="s">
        <v>2407</v>
      </c>
      <c r="G3772" s="106" t="s">
        <v>721</v>
      </c>
      <c r="H3772" s="106" t="s">
        <v>722</v>
      </c>
      <c r="I3772" s="106">
        <v>8</v>
      </c>
      <c r="J3772" s="106"/>
      <c r="K3772" s="106"/>
      <c r="L3772" s="106" t="s">
        <v>717</v>
      </c>
      <c r="M3772" s="106" t="s">
        <v>924</v>
      </c>
      <c r="N3772" s="106">
        <v>0.45</v>
      </c>
      <c r="O3772" s="106">
        <v>1.7</v>
      </c>
      <c r="P3772" s="106" t="s">
        <v>714</v>
      </c>
      <c r="Q3772" s="107" t="s">
        <v>4558</v>
      </c>
      <c r="R3772" s="107" t="s">
        <v>253</v>
      </c>
    </row>
    <row r="3773" spans="2:18" ht="20.100000000000001" customHeight="1" x14ac:dyDescent="0.4">
      <c r="B3773" s="105" t="str">
        <f t="shared" si="174"/>
        <v/>
      </c>
      <c r="C3773" s="105" t="str">
        <f t="shared" si="175"/>
        <v/>
      </c>
      <c r="D3773" s="105" t="str">
        <f t="shared" si="176"/>
        <v/>
      </c>
      <c r="E3773" s="106" t="s">
        <v>2406</v>
      </c>
      <c r="F3773" s="106" t="s">
        <v>2407</v>
      </c>
      <c r="G3773" s="106" t="s">
        <v>773</v>
      </c>
      <c r="H3773" s="106" t="s">
        <v>774</v>
      </c>
      <c r="I3773" s="106">
        <v>8</v>
      </c>
      <c r="J3773" s="106"/>
      <c r="K3773" s="106"/>
      <c r="L3773" s="106" t="s">
        <v>706</v>
      </c>
      <c r="M3773" s="106" t="s">
        <v>924</v>
      </c>
      <c r="N3773" s="106">
        <v>0.44</v>
      </c>
      <c r="O3773" s="106">
        <v>1.7</v>
      </c>
      <c r="P3773" s="106" t="s">
        <v>714</v>
      </c>
      <c r="Q3773" s="107" t="s">
        <v>4559</v>
      </c>
      <c r="R3773" s="107" t="s">
        <v>253</v>
      </c>
    </row>
    <row r="3774" spans="2:18" ht="20.100000000000001" customHeight="1" x14ac:dyDescent="0.4">
      <c r="B3774" s="105" t="str">
        <f t="shared" si="174"/>
        <v/>
      </c>
      <c r="C3774" s="105" t="str">
        <f t="shared" si="175"/>
        <v/>
      </c>
      <c r="D3774" s="105" t="str">
        <f t="shared" si="176"/>
        <v/>
      </c>
      <c r="E3774" s="106" t="s">
        <v>2406</v>
      </c>
      <c r="F3774" s="106" t="s">
        <v>2407</v>
      </c>
      <c r="G3774" s="106" t="s">
        <v>778</v>
      </c>
      <c r="H3774" s="106" t="s">
        <v>779</v>
      </c>
      <c r="I3774" s="106">
        <v>8</v>
      </c>
      <c r="J3774" s="106"/>
      <c r="K3774" s="106"/>
      <c r="L3774" s="106" t="s">
        <v>706</v>
      </c>
      <c r="M3774" s="106" t="s">
        <v>924</v>
      </c>
      <c r="N3774" s="106">
        <v>0.44</v>
      </c>
      <c r="O3774" s="106">
        <v>1.7</v>
      </c>
      <c r="P3774" s="106" t="s">
        <v>714</v>
      </c>
      <c r="Q3774" s="107" t="s">
        <v>4560</v>
      </c>
      <c r="R3774" s="107" t="s">
        <v>253</v>
      </c>
    </row>
    <row r="3775" spans="2:18" ht="20.100000000000001" customHeight="1" x14ac:dyDescent="0.4">
      <c r="B3775" s="105" t="str">
        <f t="shared" si="174"/>
        <v/>
      </c>
      <c r="C3775" s="105" t="str">
        <f t="shared" si="175"/>
        <v/>
      </c>
      <c r="D3775" s="105" t="str">
        <f t="shared" si="176"/>
        <v/>
      </c>
      <c r="E3775" s="106" t="s">
        <v>2406</v>
      </c>
      <c r="F3775" s="106" t="s">
        <v>2407</v>
      </c>
      <c r="G3775" s="106" t="s">
        <v>2437</v>
      </c>
      <c r="H3775" s="106" t="s">
        <v>2438</v>
      </c>
      <c r="I3775" s="106">
        <v>8</v>
      </c>
      <c r="J3775" s="106"/>
      <c r="K3775" s="106"/>
      <c r="L3775" s="106" t="s">
        <v>706</v>
      </c>
      <c r="M3775" s="106" t="s">
        <v>924</v>
      </c>
      <c r="N3775" s="106">
        <v>0.42</v>
      </c>
      <c r="O3775" s="106">
        <v>1.7</v>
      </c>
      <c r="P3775" s="106" t="s">
        <v>714</v>
      </c>
      <c r="Q3775" s="107" t="s">
        <v>4561</v>
      </c>
      <c r="R3775" s="107" t="s">
        <v>253</v>
      </c>
    </row>
    <row r="3776" spans="2:18" ht="20.100000000000001" customHeight="1" x14ac:dyDescent="0.4">
      <c r="B3776" s="105" t="str">
        <f t="shared" si="174"/>
        <v/>
      </c>
      <c r="C3776" s="105" t="str">
        <f t="shared" si="175"/>
        <v/>
      </c>
      <c r="D3776" s="105" t="str">
        <f t="shared" si="176"/>
        <v/>
      </c>
      <c r="E3776" s="106" t="s">
        <v>2406</v>
      </c>
      <c r="F3776" s="106" t="s">
        <v>2407</v>
      </c>
      <c r="G3776" s="106" t="s">
        <v>2442</v>
      </c>
      <c r="H3776" s="106" t="s">
        <v>2443</v>
      </c>
      <c r="I3776" s="106">
        <v>8</v>
      </c>
      <c r="J3776" s="106"/>
      <c r="K3776" s="106"/>
      <c r="L3776" s="106" t="s">
        <v>706</v>
      </c>
      <c r="M3776" s="106" t="s">
        <v>924</v>
      </c>
      <c r="N3776" s="106">
        <v>0.42</v>
      </c>
      <c r="O3776" s="106">
        <v>1.7</v>
      </c>
      <c r="P3776" s="106" t="s">
        <v>714</v>
      </c>
      <c r="Q3776" s="107" t="s">
        <v>4562</v>
      </c>
      <c r="R3776" s="107" t="s">
        <v>253</v>
      </c>
    </row>
    <row r="3777" spans="2:18" ht="20.100000000000001" customHeight="1" x14ac:dyDescent="0.4">
      <c r="B3777" s="105" t="str">
        <f t="shared" si="174"/>
        <v/>
      </c>
      <c r="C3777" s="105" t="str">
        <f t="shared" si="175"/>
        <v/>
      </c>
      <c r="D3777" s="105" t="str">
        <f t="shared" si="176"/>
        <v/>
      </c>
      <c r="E3777" s="106" t="s">
        <v>2406</v>
      </c>
      <c r="F3777" s="106" t="s">
        <v>2447</v>
      </c>
      <c r="G3777" s="106" t="s">
        <v>697</v>
      </c>
      <c r="H3777" s="106" t="s">
        <v>717</v>
      </c>
      <c r="I3777" s="106">
        <v>8</v>
      </c>
      <c r="J3777" s="106"/>
      <c r="K3777" s="106"/>
      <c r="L3777" s="106" t="s">
        <v>1027</v>
      </c>
      <c r="M3777" s="106" t="s">
        <v>924</v>
      </c>
      <c r="N3777" s="106">
        <v>0.38</v>
      </c>
      <c r="O3777" s="106">
        <v>1.7</v>
      </c>
      <c r="P3777" s="106" t="s">
        <v>714</v>
      </c>
      <c r="Q3777" s="107" t="s">
        <v>4563</v>
      </c>
      <c r="R3777" s="107" t="s">
        <v>253</v>
      </c>
    </row>
    <row r="3778" spans="2:18" ht="20.100000000000001" customHeight="1" x14ac:dyDescent="0.4">
      <c r="B3778" s="105" t="str">
        <f t="shared" si="174"/>
        <v/>
      </c>
      <c r="C3778" s="105" t="str">
        <f t="shared" si="175"/>
        <v/>
      </c>
      <c r="D3778" s="105" t="str">
        <f t="shared" si="176"/>
        <v/>
      </c>
      <c r="E3778" s="106" t="s">
        <v>2406</v>
      </c>
      <c r="F3778" s="106" t="s">
        <v>2447</v>
      </c>
      <c r="G3778" s="106" t="s">
        <v>721</v>
      </c>
      <c r="H3778" s="106" t="s">
        <v>717</v>
      </c>
      <c r="I3778" s="106">
        <v>8</v>
      </c>
      <c r="J3778" s="106"/>
      <c r="K3778" s="106"/>
      <c r="L3778" s="106" t="s">
        <v>722</v>
      </c>
      <c r="M3778" s="106" t="s">
        <v>924</v>
      </c>
      <c r="N3778" s="106">
        <v>0.38</v>
      </c>
      <c r="O3778" s="106">
        <v>1.7</v>
      </c>
      <c r="P3778" s="106" t="s">
        <v>714</v>
      </c>
      <c r="Q3778" s="107" t="s">
        <v>4564</v>
      </c>
      <c r="R3778" s="107" t="s">
        <v>253</v>
      </c>
    </row>
    <row r="3779" spans="2:18" ht="20.100000000000001" customHeight="1" x14ac:dyDescent="0.4">
      <c r="B3779" s="105" t="str">
        <f t="shared" si="174"/>
        <v/>
      </c>
      <c r="C3779" s="105" t="str">
        <f t="shared" si="175"/>
        <v/>
      </c>
      <c r="D3779" s="105" t="str">
        <f t="shared" si="176"/>
        <v/>
      </c>
      <c r="E3779" s="106" t="s">
        <v>2406</v>
      </c>
      <c r="F3779" s="106" t="s">
        <v>2447</v>
      </c>
      <c r="G3779" s="106" t="s">
        <v>773</v>
      </c>
      <c r="H3779" s="106" t="s">
        <v>706</v>
      </c>
      <c r="I3779" s="106">
        <v>8</v>
      </c>
      <c r="J3779" s="106"/>
      <c r="K3779" s="106"/>
      <c r="L3779" s="106" t="s">
        <v>774</v>
      </c>
      <c r="M3779" s="106" t="s">
        <v>924</v>
      </c>
      <c r="N3779" s="106">
        <v>0.38</v>
      </c>
      <c r="O3779" s="106">
        <v>1.7</v>
      </c>
      <c r="P3779" s="106" t="s">
        <v>3355</v>
      </c>
      <c r="Q3779" s="107" t="s">
        <v>4565</v>
      </c>
      <c r="R3779" s="107" t="s">
        <v>253</v>
      </c>
    </row>
    <row r="3780" spans="2:18" ht="20.100000000000001" customHeight="1" x14ac:dyDescent="0.4">
      <c r="B3780" s="105" t="str">
        <f t="shared" si="174"/>
        <v/>
      </c>
      <c r="C3780" s="105" t="str">
        <f t="shared" si="175"/>
        <v/>
      </c>
      <c r="D3780" s="105" t="str">
        <f t="shared" si="176"/>
        <v/>
      </c>
      <c r="E3780" s="106" t="s">
        <v>2406</v>
      </c>
      <c r="F3780" s="106" t="s">
        <v>2447</v>
      </c>
      <c r="G3780" s="106" t="s">
        <v>778</v>
      </c>
      <c r="H3780" s="106" t="s">
        <v>706</v>
      </c>
      <c r="I3780" s="106">
        <v>8</v>
      </c>
      <c r="J3780" s="106"/>
      <c r="K3780" s="106"/>
      <c r="L3780" s="106" t="s">
        <v>779</v>
      </c>
      <c r="M3780" s="106" t="s">
        <v>924</v>
      </c>
      <c r="N3780" s="106">
        <v>0.38</v>
      </c>
      <c r="O3780" s="106">
        <v>1.7</v>
      </c>
      <c r="P3780" s="106" t="s">
        <v>714</v>
      </c>
      <c r="Q3780" s="107" t="s">
        <v>4566</v>
      </c>
      <c r="R3780" s="107" t="s">
        <v>253</v>
      </c>
    </row>
    <row r="3781" spans="2:18" ht="20.100000000000001" customHeight="1" x14ac:dyDescent="0.4">
      <c r="B3781" s="105" t="str">
        <f t="shared" si="174"/>
        <v/>
      </c>
      <c r="C3781" s="105" t="str">
        <f t="shared" si="175"/>
        <v/>
      </c>
      <c r="D3781" s="105" t="str">
        <f t="shared" si="176"/>
        <v/>
      </c>
      <c r="E3781" s="106" t="s">
        <v>2406</v>
      </c>
      <c r="F3781" s="106" t="s">
        <v>2447</v>
      </c>
      <c r="G3781" s="106" t="s">
        <v>2437</v>
      </c>
      <c r="H3781" s="106" t="s">
        <v>706</v>
      </c>
      <c r="I3781" s="106">
        <v>8</v>
      </c>
      <c r="J3781" s="106"/>
      <c r="K3781" s="106"/>
      <c r="L3781" s="106" t="s">
        <v>2438</v>
      </c>
      <c r="M3781" s="106" t="s">
        <v>924</v>
      </c>
      <c r="N3781" s="106">
        <v>0.38</v>
      </c>
      <c r="O3781" s="106">
        <v>1.7</v>
      </c>
      <c r="P3781" s="106" t="s">
        <v>714</v>
      </c>
      <c r="Q3781" s="107" t="s">
        <v>4567</v>
      </c>
      <c r="R3781" s="107" t="s">
        <v>253</v>
      </c>
    </row>
    <row r="3782" spans="2:18" ht="20.100000000000001" customHeight="1" x14ac:dyDescent="0.4">
      <c r="B3782" s="105" t="str">
        <f t="shared" si="174"/>
        <v/>
      </c>
      <c r="C3782" s="105" t="str">
        <f t="shared" si="175"/>
        <v/>
      </c>
      <c r="D3782" s="105" t="str">
        <f t="shared" si="176"/>
        <v/>
      </c>
      <c r="E3782" s="106" t="s">
        <v>2406</v>
      </c>
      <c r="F3782" s="106" t="s">
        <v>2447</v>
      </c>
      <c r="G3782" s="106" t="s">
        <v>2442</v>
      </c>
      <c r="H3782" s="106" t="s">
        <v>706</v>
      </c>
      <c r="I3782" s="106">
        <v>8</v>
      </c>
      <c r="J3782" s="106"/>
      <c r="K3782" s="106"/>
      <c r="L3782" s="106" t="s">
        <v>2443</v>
      </c>
      <c r="M3782" s="106" t="s">
        <v>924</v>
      </c>
      <c r="N3782" s="106">
        <v>0.38</v>
      </c>
      <c r="O3782" s="106">
        <v>1.7</v>
      </c>
      <c r="P3782" s="106" t="s">
        <v>714</v>
      </c>
      <c r="Q3782" s="107" t="s">
        <v>4568</v>
      </c>
      <c r="R3782" s="107" t="s">
        <v>253</v>
      </c>
    </row>
    <row r="3783" spans="2:18" ht="20.100000000000001" customHeight="1" x14ac:dyDescent="0.4">
      <c r="B3783" s="105" t="str">
        <f t="shared" si="174"/>
        <v/>
      </c>
      <c r="C3783" s="105" t="str">
        <f t="shared" si="175"/>
        <v/>
      </c>
      <c r="D3783" s="105" t="str">
        <f t="shared" si="176"/>
        <v/>
      </c>
      <c r="E3783" s="106" t="s">
        <v>2406</v>
      </c>
      <c r="F3783" s="106" t="s">
        <v>2906</v>
      </c>
      <c r="G3783" s="106" t="s">
        <v>773</v>
      </c>
      <c r="H3783" s="106" t="s">
        <v>774</v>
      </c>
      <c r="I3783" s="106">
        <v>8</v>
      </c>
      <c r="J3783" s="106"/>
      <c r="K3783" s="106"/>
      <c r="L3783" s="106" t="s">
        <v>799</v>
      </c>
      <c r="M3783" s="106" t="s">
        <v>924</v>
      </c>
      <c r="N3783" s="106">
        <v>0.4</v>
      </c>
      <c r="O3783" s="106">
        <v>1.7</v>
      </c>
      <c r="P3783" s="106" t="s">
        <v>3355</v>
      </c>
      <c r="Q3783" s="107" t="s">
        <v>4569</v>
      </c>
      <c r="R3783" s="107" t="s">
        <v>253</v>
      </c>
    </row>
    <row r="3784" spans="2:18" ht="20.100000000000001" customHeight="1" x14ac:dyDescent="0.4">
      <c r="B3784" s="105" t="str">
        <f t="shared" si="174"/>
        <v/>
      </c>
      <c r="C3784" s="105" t="str">
        <f t="shared" si="175"/>
        <v/>
      </c>
      <c r="D3784" s="105" t="str">
        <f t="shared" si="176"/>
        <v/>
      </c>
      <c r="E3784" s="106" t="s">
        <v>2406</v>
      </c>
      <c r="F3784" s="106" t="s">
        <v>2906</v>
      </c>
      <c r="G3784" s="106" t="s">
        <v>778</v>
      </c>
      <c r="H3784" s="106" t="s">
        <v>779</v>
      </c>
      <c r="I3784" s="106">
        <v>8</v>
      </c>
      <c r="J3784" s="106"/>
      <c r="K3784" s="106"/>
      <c r="L3784" s="106" t="s">
        <v>799</v>
      </c>
      <c r="M3784" s="106" t="s">
        <v>924</v>
      </c>
      <c r="N3784" s="106">
        <v>0.4</v>
      </c>
      <c r="O3784" s="106">
        <v>1.7</v>
      </c>
      <c r="P3784" s="106" t="s">
        <v>714</v>
      </c>
      <c r="Q3784" s="107" t="s">
        <v>4570</v>
      </c>
      <c r="R3784" s="107" t="s">
        <v>253</v>
      </c>
    </row>
    <row r="3785" spans="2:18" ht="20.100000000000001" customHeight="1" x14ac:dyDescent="0.4">
      <c r="B3785" s="105" t="str">
        <f t="shared" si="174"/>
        <v/>
      </c>
      <c r="C3785" s="105" t="str">
        <f t="shared" si="175"/>
        <v/>
      </c>
      <c r="D3785" s="105" t="str">
        <f t="shared" si="176"/>
        <v/>
      </c>
      <c r="E3785" s="106" t="s">
        <v>2406</v>
      </c>
      <c r="F3785" s="106" t="s">
        <v>2906</v>
      </c>
      <c r="G3785" s="106" t="s">
        <v>2437</v>
      </c>
      <c r="H3785" s="106" t="s">
        <v>2438</v>
      </c>
      <c r="I3785" s="106">
        <v>8</v>
      </c>
      <c r="J3785" s="106"/>
      <c r="K3785" s="106"/>
      <c r="L3785" s="106" t="s">
        <v>799</v>
      </c>
      <c r="M3785" s="106" t="s">
        <v>924</v>
      </c>
      <c r="N3785" s="106">
        <v>0.39</v>
      </c>
      <c r="O3785" s="106">
        <v>1.7</v>
      </c>
      <c r="P3785" s="106" t="s">
        <v>714</v>
      </c>
      <c r="Q3785" s="107" t="s">
        <v>4571</v>
      </c>
      <c r="R3785" s="107" t="s">
        <v>253</v>
      </c>
    </row>
    <row r="3786" spans="2:18" ht="20.100000000000001" customHeight="1" x14ac:dyDescent="0.4">
      <c r="B3786" s="105" t="str">
        <f t="shared" si="174"/>
        <v/>
      </c>
      <c r="C3786" s="105" t="str">
        <f t="shared" si="175"/>
        <v/>
      </c>
      <c r="D3786" s="105" t="str">
        <f t="shared" si="176"/>
        <v/>
      </c>
      <c r="E3786" s="106" t="s">
        <v>2406</v>
      </c>
      <c r="F3786" s="106" t="s">
        <v>2906</v>
      </c>
      <c r="G3786" s="106" t="s">
        <v>2442</v>
      </c>
      <c r="H3786" s="106" t="s">
        <v>2443</v>
      </c>
      <c r="I3786" s="106">
        <v>8</v>
      </c>
      <c r="J3786" s="106"/>
      <c r="K3786" s="106"/>
      <c r="L3786" s="106" t="s">
        <v>799</v>
      </c>
      <c r="M3786" s="106" t="s">
        <v>924</v>
      </c>
      <c r="N3786" s="106">
        <v>0.39</v>
      </c>
      <c r="O3786" s="106">
        <v>1.7</v>
      </c>
      <c r="P3786" s="106" t="s">
        <v>714</v>
      </c>
      <c r="Q3786" s="107" t="s">
        <v>4572</v>
      </c>
      <c r="R3786" s="107" t="s">
        <v>253</v>
      </c>
    </row>
    <row r="3787" spans="2:18" ht="20.100000000000001" customHeight="1" x14ac:dyDescent="0.4">
      <c r="B3787" s="105" t="str">
        <f t="shared" si="174"/>
        <v/>
      </c>
      <c r="C3787" s="105" t="str">
        <f t="shared" si="175"/>
        <v/>
      </c>
      <c r="D3787" s="105" t="str">
        <f t="shared" si="176"/>
        <v/>
      </c>
      <c r="E3787" s="106" t="s">
        <v>2406</v>
      </c>
      <c r="F3787" s="106" t="s">
        <v>2906</v>
      </c>
      <c r="G3787" s="106" t="s">
        <v>773</v>
      </c>
      <c r="H3787" s="106" t="s">
        <v>799</v>
      </c>
      <c r="I3787" s="106">
        <v>8</v>
      </c>
      <c r="J3787" s="106"/>
      <c r="K3787" s="106"/>
      <c r="L3787" s="106" t="s">
        <v>774</v>
      </c>
      <c r="M3787" s="106" t="s">
        <v>924</v>
      </c>
      <c r="N3787" s="106">
        <v>0.37</v>
      </c>
      <c r="O3787" s="106">
        <v>1.7</v>
      </c>
      <c r="P3787" s="106" t="s">
        <v>714</v>
      </c>
      <c r="Q3787" s="107" t="s">
        <v>4573</v>
      </c>
      <c r="R3787" s="107" t="s">
        <v>253</v>
      </c>
    </row>
    <row r="3788" spans="2:18" ht="20.100000000000001" customHeight="1" x14ac:dyDescent="0.4">
      <c r="B3788" s="105" t="str">
        <f t="shared" si="174"/>
        <v/>
      </c>
      <c r="C3788" s="105" t="str">
        <f t="shared" si="175"/>
        <v/>
      </c>
      <c r="D3788" s="105" t="str">
        <f t="shared" si="176"/>
        <v/>
      </c>
      <c r="E3788" s="106" t="s">
        <v>2406</v>
      </c>
      <c r="F3788" s="106" t="s">
        <v>2906</v>
      </c>
      <c r="G3788" s="106" t="s">
        <v>778</v>
      </c>
      <c r="H3788" s="106" t="s">
        <v>799</v>
      </c>
      <c r="I3788" s="106">
        <v>8</v>
      </c>
      <c r="J3788" s="106"/>
      <c r="K3788" s="106"/>
      <c r="L3788" s="106" t="s">
        <v>779</v>
      </c>
      <c r="M3788" s="106" t="s">
        <v>924</v>
      </c>
      <c r="N3788" s="106">
        <v>0.37</v>
      </c>
      <c r="O3788" s="106">
        <v>1.7</v>
      </c>
      <c r="P3788" s="106" t="s">
        <v>714</v>
      </c>
      <c r="Q3788" s="107" t="s">
        <v>4574</v>
      </c>
      <c r="R3788" s="107" t="s">
        <v>253</v>
      </c>
    </row>
    <row r="3789" spans="2:18" ht="20.100000000000001" customHeight="1" x14ac:dyDescent="0.4">
      <c r="B3789" s="105" t="str">
        <f t="shared" si="174"/>
        <v/>
      </c>
      <c r="C3789" s="105" t="str">
        <f t="shared" si="175"/>
        <v/>
      </c>
      <c r="D3789" s="105" t="str">
        <f t="shared" si="176"/>
        <v/>
      </c>
      <c r="E3789" s="106" t="s">
        <v>2406</v>
      </c>
      <c r="F3789" s="106" t="s">
        <v>2906</v>
      </c>
      <c r="G3789" s="106" t="s">
        <v>2437</v>
      </c>
      <c r="H3789" s="106" t="s">
        <v>799</v>
      </c>
      <c r="I3789" s="106">
        <v>8</v>
      </c>
      <c r="J3789" s="106"/>
      <c r="K3789" s="106"/>
      <c r="L3789" s="106" t="s">
        <v>2438</v>
      </c>
      <c r="M3789" s="106" t="s">
        <v>924</v>
      </c>
      <c r="N3789" s="106">
        <v>0.37</v>
      </c>
      <c r="O3789" s="106">
        <v>1.7</v>
      </c>
      <c r="P3789" s="106" t="s">
        <v>714</v>
      </c>
      <c r="Q3789" s="107" t="s">
        <v>4575</v>
      </c>
      <c r="R3789" s="107" t="s">
        <v>253</v>
      </c>
    </row>
    <row r="3790" spans="2:18" ht="20.100000000000001" customHeight="1" x14ac:dyDescent="0.4">
      <c r="B3790" s="105" t="str">
        <f t="shared" si="174"/>
        <v/>
      </c>
      <c r="C3790" s="105" t="str">
        <f t="shared" si="175"/>
        <v/>
      </c>
      <c r="D3790" s="105" t="str">
        <f t="shared" si="176"/>
        <v/>
      </c>
      <c r="E3790" s="106" t="s">
        <v>2406</v>
      </c>
      <c r="F3790" s="106" t="s">
        <v>2906</v>
      </c>
      <c r="G3790" s="106" t="s">
        <v>2442</v>
      </c>
      <c r="H3790" s="106" t="s">
        <v>799</v>
      </c>
      <c r="I3790" s="106">
        <v>8</v>
      </c>
      <c r="J3790" s="106"/>
      <c r="K3790" s="106"/>
      <c r="L3790" s="106" t="s">
        <v>2443</v>
      </c>
      <c r="M3790" s="106" t="s">
        <v>924</v>
      </c>
      <c r="N3790" s="106">
        <v>0.37</v>
      </c>
      <c r="O3790" s="106">
        <v>1.7</v>
      </c>
      <c r="P3790" s="106" t="s">
        <v>714</v>
      </c>
      <c r="Q3790" s="107" t="s">
        <v>4576</v>
      </c>
      <c r="R3790" s="107" t="s">
        <v>253</v>
      </c>
    </row>
    <row r="3791" spans="2:18" ht="20.100000000000001" customHeight="1" x14ac:dyDescent="0.4">
      <c r="B3791" s="105" t="str">
        <f t="shared" si="174"/>
        <v/>
      </c>
      <c r="C3791" s="105" t="str">
        <f t="shared" si="175"/>
        <v/>
      </c>
      <c r="D3791" s="105" t="str">
        <f t="shared" si="176"/>
        <v/>
      </c>
      <c r="E3791" s="106" t="s">
        <v>2406</v>
      </c>
      <c r="F3791" s="106" t="s">
        <v>2829</v>
      </c>
      <c r="G3791" s="106" t="s">
        <v>697</v>
      </c>
      <c r="H3791" s="106" t="s">
        <v>707</v>
      </c>
      <c r="I3791" s="106">
        <v>12</v>
      </c>
      <c r="J3791" s="106"/>
      <c r="K3791" s="106"/>
      <c r="L3791" s="106" t="s">
        <v>729</v>
      </c>
      <c r="M3791" s="106" t="s">
        <v>3522</v>
      </c>
      <c r="N3791" s="106">
        <v>0.57999999999999996</v>
      </c>
      <c r="O3791" s="106">
        <v>1.7</v>
      </c>
      <c r="P3791" s="106" t="s">
        <v>714</v>
      </c>
      <c r="Q3791" s="107" t="s">
        <v>4577</v>
      </c>
      <c r="R3791" s="107" t="s">
        <v>311</v>
      </c>
    </row>
    <row r="3792" spans="2:18" ht="20.100000000000001" customHeight="1" x14ac:dyDescent="0.4">
      <c r="B3792" s="105" t="str">
        <f t="shared" ref="B3792:B3855" si="177">IF(OR($C$10="",$C$11=""),"",IFERROR(IF(AND($U$22&lt;&gt;R3792,$V$22&lt;&gt;R3792),"－",IF(AND(COUNTIF($C$10,"*樹脂スペーサー*")&gt;0,OR(M3792="空気",F3792="一般",F3792="一般ＰＧ")),"－",IF(AND($W$25&gt;0,$W$25&gt;=O3792),$U$25,IF(AND($W$26&gt;0,$W$26&gt;=O3792),$U$26,IF(AND($W$27&gt;0,$W$27&gt;=O3792),$U$27,IF(AND($W$28&gt;0,$W$28&gt;=O3792),$U$28,IF(AND($W$29&gt;0,$W$29&gt;=O3792),$U$29,IF(AND($W$30&gt;0,$W$30&gt;=O3792),$U$30,IF(AND($W$31&gt;0,$W$31&gt;=O3792),$U$31,"－"))))))))),"－"))</f>
        <v/>
      </c>
      <c r="C3792" s="105" t="str">
        <f t="shared" ref="C3792:C3855" si="178">IF(B3792="","",IF(B3792&lt;&gt;"－",VLOOKUP(B3792,$U$25:$V$31,2,FALSE),"－"))</f>
        <v/>
      </c>
      <c r="D3792" s="105" t="str">
        <f t="shared" ref="D3792:D3855" si="179">IF($H$9="","",IF($V$38&lt;&gt;"断熱等","－",IF(AND(COUNTIF($V$34,"*樹脂スペーサー*")&gt;0,OR(M3792="空気",F3792="一般",F3792="一般ＰＧ")),"－",IF(AND($V$35&lt;&gt;R3792,$W$35&lt;&gt;R3792),"－",IF(MID($H$9,10,1)="Z",IF(N3792&lt;=0.65,"○","－"),IF($V$36&gt;=O3792,"○","－"))))))</f>
        <v/>
      </c>
      <c r="E3792" s="106" t="s">
        <v>2406</v>
      </c>
      <c r="F3792" s="106" t="s">
        <v>2829</v>
      </c>
      <c r="G3792" s="106" t="s">
        <v>697</v>
      </c>
      <c r="H3792" s="106" t="s">
        <v>1817</v>
      </c>
      <c r="I3792" s="106">
        <v>12</v>
      </c>
      <c r="J3792" s="106"/>
      <c r="K3792" s="106"/>
      <c r="L3792" s="106" t="s">
        <v>733</v>
      </c>
      <c r="M3792" s="106" t="s">
        <v>3522</v>
      </c>
      <c r="N3792" s="106">
        <v>0.56999999999999995</v>
      </c>
      <c r="O3792" s="106">
        <v>1.7</v>
      </c>
      <c r="P3792" s="106" t="s">
        <v>714</v>
      </c>
      <c r="Q3792" s="107" t="s">
        <v>4578</v>
      </c>
      <c r="R3792" s="107" t="s">
        <v>311</v>
      </c>
    </row>
    <row r="3793" spans="2:18" ht="20.100000000000001" customHeight="1" x14ac:dyDescent="0.4">
      <c r="B3793" s="105" t="str">
        <f t="shared" si="177"/>
        <v/>
      </c>
      <c r="C3793" s="105" t="str">
        <f t="shared" si="178"/>
        <v/>
      </c>
      <c r="D3793" s="105" t="str">
        <f t="shared" si="179"/>
        <v/>
      </c>
      <c r="E3793" s="106" t="s">
        <v>2406</v>
      </c>
      <c r="F3793" s="106" t="s">
        <v>2829</v>
      </c>
      <c r="G3793" s="106" t="s">
        <v>697</v>
      </c>
      <c r="H3793" s="106" t="s">
        <v>1027</v>
      </c>
      <c r="I3793" s="106">
        <v>12</v>
      </c>
      <c r="J3793" s="106"/>
      <c r="K3793" s="106"/>
      <c r="L3793" s="106" t="s">
        <v>765</v>
      </c>
      <c r="M3793" s="106" t="s">
        <v>3522</v>
      </c>
      <c r="N3793" s="106">
        <v>0.56999999999999995</v>
      </c>
      <c r="O3793" s="106">
        <v>1.7</v>
      </c>
      <c r="P3793" s="106" t="s">
        <v>714</v>
      </c>
      <c r="Q3793" s="107" t="s">
        <v>4579</v>
      </c>
      <c r="R3793" s="107" t="s">
        <v>311</v>
      </c>
    </row>
    <row r="3794" spans="2:18" ht="20.100000000000001" customHeight="1" x14ac:dyDescent="0.4">
      <c r="B3794" s="105" t="str">
        <f t="shared" si="177"/>
        <v/>
      </c>
      <c r="C3794" s="105" t="str">
        <f t="shared" si="178"/>
        <v/>
      </c>
      <c r="D3794" s="105" t="str">
        <f t="shared" si="179"/>
        <v/>
      </c>
      <c r="E3794" s="106" t="s">
        <v>2406</v>
      </c>
      <c r="F3794" s="106" t="s">
        <v>2829</v>
      </c>
      <c r="G3794" s="106" t="s">
        <v>710</v>
      </c>
      <c r="H3794" s="106" t="s">
        <v>711</v>
      </c>
      <c r="I3794" s="106">
        <v>12</v>
      </c>
      <c r="J3794" s="106"/>
      <c r="K3794" s="106"/>
      <c r="L3794" s="106" t="s">
        <v>729</v>
      </c>
      <c r="M3794" s="106" t="s">
        <v>3522</v>
      </c>
      <c r="N3794" s="106">
        <v>0.56999999999999995</v>
      </c>
      <c r="O3794" s="106">
        <v>1.7</v>
      </c>
      <c r="P3794" s="106" t="s">
        <v>714</v>
      </c>
      <c r="Q3794" s="107" t="s">
        <v>4580</v>
      </c>
      <c r="R3794" s="107" t="s">
        <v>311</v>
      </c>
    </row>
    <row r="3795" spans="2:18" ht="20.100000000000001" customHeight="1" x14ac:dyDescent="0.4">
      <c r="B3795" s="105" t="str">
        <f t="shared" si="177"/>
        <v/>
      </c>
      <c r="C3795" s="105" t="str">
        <f t="shared" si="178"/>
        <v/>
      </c>
      <c r="D3795" s="105" t="str">
        <f t="shared" si="179"/>
        <v/>
      </c>
      <c r="E3795" s="106" t="s">
        <v>2406</v>
      </c>
      <c r="F3795" s="106" t="s">
        <v>2829</v>
      </c>
      <c r="G3795" s="106" t="s">
        <v>710</v>
      </c>
      <c r="H3795" s="106" t="s">
        <v>711</v>
      </c>
      <c r="I3795" s="106">
        <v>12</v>
      </c>
      <c r="J3795" s="106"/>
      <c r="K3795" s="106"/>
      <c r="L3795" s="106" t="s">
        <v>733</v>
      </c>
      <c r="M3795" s="106" t="s">
        <v>3522</v>
      </c>
      <c r="N3795" s="106">
        <v>0.56999999999999995</v>
      </c>
      <c r="O3795" s="106">
        <v>1.7</v>
      </c>
      <c r="P3795" s="106" t="s">
        <v>714</v>
      </c>
      <c r="Q3795" s="107" t="s">
        <v>4581</v>
      </c>
      <c r="R3795" s="107" t="s">
        <v>311</v>
      </c>
    </row>
    <row r="3796" spans="2:18" ht="20.100000000000001" customHeight="1" x14ac:dyDescent="0.4">
      <c r="B3796" s="105" t="str">
        <f t="shared" si="177"/>
        <v/>
      </c>
      <c r="C3796" s="105" t="str">
        <f t="shared" si="178"/>
        <v/>
      </c>
      <c r="D3796" s="105" t="str">
        <f t="shared" si="179"/>
        <v/>
      </c>
      <c r="E3796" s="106" t="s">
        <v>2406</v>
      </c>
      <c r="F3796" s="106" t="s">
        <v>2829</v>
      </c>
      <c r="G3796" s="106" t="s">
        <v>710</v>
      </c>
      <c r="H3796" s="106" t="s">
        <v>711</v>
      </c>
      <c r="I3796" s="106">
        <v>12</v>
      </c>
      <c r="J3796" s="106"/>
      <c r="K3796" s="106"/>
      <c r="L3796" s="106" t="s">
        <v>765</v>
      </c>
      <c r="M3796" s="106" t="s">
        <v>3522</v>
      </c>
      <c r="N3796" s="106">
        <v>0.56999999999999995</v>
      </c>
      <c r="O3796" s="106">
        <v>1.7</v>
      </c>
      <c r="P3796" s="106" t="s">
        <v>714</v>
      </c>
      <c r="Q3796" s="107" t="s">
        <v>4582</v>
      </c>
      <c r="R3796" s="107" t="s">
        <v>311</v>
      </c>
    </row>
    <row r="3797" spans="2:18" ht="20.100000000000001" customHeight="1" x14ac:dyDescent="0.4">
      <c r="B3797" s="105" t="str">
        <f t="shared" si="177"/>
        <v/>
      </c>
      <c r="C3797" s="105" t="str">
        <f t="shared" si="178"/>
        <v/>
      </c>
      <c r="D3797" s="105" t="str">
        <f t="shared" si="179"/>
        <v/>
      </c>
      <c r="E3797" s="106" t="s">
        <v>2406</v>
      </c>
      <c r="F3797" s="106" t="s">
        <v>2829</v>
      </c>
      <c r="G3797" s="106" t="s">
        <v>721</v>
      </c>
      <c r="H3797" s="106" t="s">
        <v>722</v>
      </c>
      <c r="I3797" s="106">
        <v>12</v>
      </c>
      <c r="J3797" s="106"/>
      <c r="K3797" s="106"/>
      <c r="L3797" s="106" t="s">
        <v>729</v>
      </c>
      <c r="M3797" s="106" t="s">
        <v>3522</v>
      </c>
      <c r="N3797" s="106">
        <v>0.56999999999999995</v>
      </c>
      <c r="O3797" s="106">
        <v>1.7</v>
      </c>
      <c r="P3797" s="106" t="s">
        <v>714</v>
      </c>
      <c r="Q3797" s="107" t="s">
        <v>4583</v>
      </c>
      <c r="R3797" s="107" t="s">
        <v>311</v>
      </c>
    </row>
    <row r="3798" spans="2:18" ht="20.100000000000001" customHeight="1" x14ac:dyDescent="0.4">
      <c r="B3798" s="105" t="str">
        <f t="shared" si="177"/>
        <v/>
      </c>
      <c r="C3798" s="105" t="str">
        <f t="shared" si="178"/>
        <v/>
      </c>
      <c r="D3798" s="105" t="str">
        <f t="shared" si="179"/>
        <v/>
      </c>
      <c r="E3798" s="106" t="s">
        <v>2406</v>
      </c>
      <c r="F3798" s="106" t="s">
        <v>2829</v>
      </c>
      <c r="G3798" s="106" t="s">
        <v>721</v>
      </c>
      <c r="H3798" s="106" t="s">
        <v>722</v>
      </c>
      <c r="I3798" s="106">
        <v>12</v>
      </c>
      <c r="J3798" s="106"/>
      <c r="K3798" s="106"/>
      <c r="L3798" s="106" t="s">
        <v>733</v>
      </c>
      <c r="M3798" s="106" t="s">
        <v>3522</v>
      </c>
      <c r="N3798" s="106">
        <v>0.56999999999999995</v>
      </c>
      <c r="O3798" s="106">
        <v>1.7</v>
      </c>
      <c r="P3798" s="106" t="s">
        <v>714</v>
      </c>
      <c r="Q3798" s="107" t="s">
        <v>4584</v>
      </c>
      <c r="R3798" s="107" t="s">
        <v>311</v>
      </c>
    </row>
    <row r="3799" spans="2:18" ht="20.100000000000001" customHeight="1" x14ac:dyDescent="0.4">
      <c r="B3799" s="105" t="str">
        <f t="shared" si="177"/>
        <v/>
      </c>
      <c r="C3799" s="105" t="str">
        <f t="shared" si="178"/>
        <v/>
      </c>
      <c r="D3799" s="105" t="str">
        <f t="shared" si="179"/>
        <v/>
      </c>
      <c r="E3799" s="106" t="s">
        <v>2406</v>
      </c>
      <c r="F3799" s="106" t="s">
        <v>2829</v>
      </c>
      <c r="G3799" s="106" t="s">
        <v>721</v>
      </c>
      <c r="H3799" s="106" t="s">
        <v>722</v>
      </c>
      <c r="I3799" s="106">
        <v>12</v>
      </c>
      <c r="J3799" s="106"/>
      <c r="K3799" s="106"/>
      <c r="L3799" s="106" t="s">
        <v>765</v>
      </c>
      <c r="M3799" s="106" t="s">
        <v>3522</v>
      </c>
      <c r="N3799" s="106">
        <v>0.56999999999999995</v>
      </c>
      <c r="O3799" s="106">
        <v>1.7</v>
      </c>
      <c r="P3799" s="106" t="s">
        <v>714</v>
      </c>
      <c r="Q3799" s="107" t="s">
        <v>4585</v>
      </c>
      <c r="R3799" s="107" t="s">
        <v>311</v>
      </c>
    </row>
    <row r="3800" spans="2:18" ht="20.100000000000001" customHeight="1" x14ac:dyDescent="0.4">
      <c r="B3800" s="105" t="str">
        <f t="shared" si="177"/>
        <v/>
      </c>
      <c r="C3800" s="105" t="str">
        <f t="shared" si="178"/>
        <v/>
      </c>
      <c r="D3800" s="105" t="str">
        <f t="shared" si="179"/>
        <v/>
      </c>
      <c r="E3800" s="106" t="s">
        <v>2406</v>
      </c>
      <c r="F3800" s="106" t="s">
        <v>2829</v>
      </c>
      <c r="G3800" s="106" t="s">
        <v>773</v>
      </c>
      <c r="H3800" s="106" t="s">
        <v>774</v>
      </c>
      <c r="I3800" s="106">
        <v>11</v>
      </c>
      <c r="J3800" s="106"/>
      <c r="K3800" s="106"/>
      <c r="L3800" s="106" t="s">
        <v>733</v>
      </c>
      <c r="M3800" s="106" t="s">
        <v>3522</v>
      </c>
      <c r="N3800" s="106">
        <v>0.55000000000000004</v>
      </c>
      <c r="O3800" s="106">
        <v>1.7</v>
      </c>
      <c r="P3800" s="106" t="s">
        <v>714</v>
      </c>
      <c r="Q3800" s="107" t="s">
        <v>4586</v>
      </c>
      <c r="R3800" s="107" t="s">
        <v>311</v>
      </c>
    </row>
    <row r="3801" spans="2:18" ht="20.100000000000001" customHeight="1" x14ac:dyDescent="0.4">
      <c r="B3801" s="105" t="str">
        <f t="shared" si="177"/>
        <v/>
      </c>
      <c r="C3801" s="105" t="str">
        <f t="shared" si="178"/>
        <v/>
      </c>
      <c r="D3801" s="105" t="str">
        <f t="shared" si="179"/>
        <v/>
      </c>
      <c r="E3801" s="106" t="s">
        <v>2406</v>
      </c>
      <c r="F3801" s="106" t="s">
        <v>2829</v>
      </c>
      <c r="G3801" s="106" t="s">
        <v>773</v>
      </c>
      <c r="H3801" s="106" t="s">
        <v>1266</v>
      </c>
      <c r="I3801" s="106">
        <v>11</v>
      </c>
      <c r="J3801" s="106"/>
      <c r="K3801" s="106"/>
      <c r="L3801" s="106" t="s">
        <v>729</v>
      </c>
      <c r="M3801" s="106" t="s">
        <v>3522</v>
      </c>
      <c r="N3801" s="106">
        <v>0.54</v>
      </c>
      <c r="O3801" s="106">
        <v>1.7</v>
      </c>
      <c r="P3801" s="106" t="s">
        <v>714</v>
      </c>
      <c r="Q3801" s="107" t="s">
        <v>4587</v>
      </c>
      <c r="R3801" s="107" t="s">
        <v>311</v>
      </c>
    </row>
    <row r="3802" spans="2:18" ht="20.100000000000001" customHeight="1" x14ac:dyDescent="0.4">
      <c r="B3802" s="105" t="str">
        <f t="shared" si="177"/>
        <v/>
      </c>
      <c r="C3802" s="105" t="str">
        <f t="shared" si="178"/>
        <v/>
      </c>
      <c r="D3802" s="105" t="str">
        <f t="shared" si="179"/>
        <v/>
      </c>
      <c r="E3802" s="106" t="s">
        <v>2406</v>
      </c>
      <c r="F3802" s="106" t="s">
        <v>2829</v>
      </c>
      <c r="G3802" s="106" t="s">
        <v>778</v>
      </c>
      <c r="H3802" s="106" t="s">
        <v>779</v>
      </c>
      <c r="I3802" s="106">
        <v>11</v>
      </c>
      <c r="J3802" s="106"/>
      <c r="K3802" s="106"/>
      <c r="L3802" s="106" t="s">
        <v>733</v>
      </c>
      <c r="M3802" s="106" t="s">
        <v>3522</v>
      </c>
      <c r="N3802" s="106">
        <v>0.54</v>
      </c>
      <c r="O3802" s="106">
        <v>1.7</v>
      </c>
      <c r="P3802" s="106" t="s">
        <v>714</v>
      </c>
      <c r="Q3802" s="107" t="s">
        <v>4588</v>
      </c>
      <c r="R3802" s="107" t="s">
        <v>311</v>
      </c>
    </row>
    <row r="3803" spans="2:18" ht="20.100000000000001" customHeight="1" x14ac:dyDescent="0.4">
      <c r="B3803" s="105" t="str">
        <f t="shared" si="177"/>
        <v/>
      </c>
      <c r="C3803" s="105" t="str">
        <f t="shared" si="178"/>
        <v/>
      </c>
      <c r="D3803" s="105" t="str">
        <f t="shared" si="179"/>
        <v/>
      </c>
      <c r="E3803" s="106" t="s">
        <v>2406</v>
      </c>
      <c r="F3803" s="106" t="s">
        <v>2829</v>
      </c>
      <c r="G3803" s="106" t="s">
        <v>778</v>
      </c>
      <c r="H3803" s="106" t="s">
        <v>1269</v>
      </c>
      <c r="I3803" s="106">
        <v>11</v>
      </c>
      <c r="J3803" s="106"/>
      <c r="K3803" s="106"/>
      <c r="L3803" s="106" t="s">
        <v>729</v>
      </c>
      <c r="M3803" s="106" t="s">
        <v>3522</v>
      </c>
      <c r="N3803" s="106">
        <v>0.54</v>
      </c>
      <c r="O3803" s="106">
        <v>1.7</v>
      </c>
      <c r="P3803" s="106" t="s">
        <v>714</v>
      </c>
      <c r="Q3803" s="107" t="s">
        <v>4589</v>
      </c>
      <c r="R3803" s="107" t="s">
        <v>311</v>
      </c>
    </row>
    <row r="3804" spans="2:18" ht="20.100000000000001" customHeight="1" x14ac:dyDescent="0.4">
      <c r="B3804" s="105" t="str">
        <f t="shared" si="177"/>
        <v/>
      </c>
      <c r="C3804" s="105" t="str">
        <f t="shared" si="178"/>
        <v/>
      </c>
      <c r="D3804" s="105" t="str">
        <f t="shared" si="179"/>
        <v/>
      </c>
      <c r="E3804" s="106" t="s">
        <v>2406</v>
      </c>
      <c r="F3804" s="106" t="s">
        <v>2829</v>
      </c>
      <c r="G3804" s="106" t="s">
        <v>2477</v>
      </c>
      <c r="H3804" s="106" t="s">
        <v>729</v>
      </c>
      <c r="I3804" s="106">
        <v>12</v>
      </c>
      <c r="J3804" s="106"/>
      <c r="K3804" s="106"/>
      <c r="L3804" s="106" t="s">
        <v>2478</v>
      </c>
      <c r="M3804" s="106" t="s">
        <v>3522</v>
      </c>
      <c r="N3804" s="106">
        <v>0.54</v>
      </c>
      <c r="O3804" s="106">
        <v>1.7</v>
      </c>
      <c r="P3804" s="106" t="s">
        <v>714</v>
      </c>
      <c r="Q3804" s="107" t="s">
        <v>4590</v>
      </c>
      <c r="R3804" s="107" t="s">
        <v>311</v>
      </c>
    </row>
    <row r="3805" spans="2:18" ht="20.100000000000001" customHeight="1" x14ac:dyDescent="0.4">
      <c r="B3805" s="105" t="str">
        <f t="shared" si="177"/>
        <v/>
      </c>
      <c r="C3805" s="105" t="str">
        <f t="shared" si="178"/>
        <v/>
      </c>
      <c r="D3805" s="105" t="str">
        <f t="shared" si="179"/>
        <v/>
      </c>
      <c r="E3805" s="106" t="s">
        <v>2406</v>
      </c>
      <c r="F3805" s="106" t="s">
        <v>2829</v>
      </c>
      <c r="G3805" s="106" t="s">
        <v>2477</v>
      </c>
      <c r="H3805" s="106" t="s">
        <v>733</v>
      </c>
      <c r="I3805" s="106">
        <v>12</v>
      </c>
      <c r="J3805" s="106"/>
      <c r="K3805" s="106"/>
      <c r="L3805" s="106" t="s">
        <v>2478</v>
      </c>
      <c r="M3805" s="106" t="s">
        <v>3522</v>
      </c>
      <c r="N3805" s="106">
        <v>0.53</v>
      </c>
      <c r="O3805" s="106">
        <v>1.7</v>
      </c>
      <c r="P3805" s="106" t="s">
        <v>714</v>
      </c>
      <c r="Q3805" s="107" t="s">
        <v>4591</v>
      </c>
      <c r="R3805" s="107" t="s">
        <v>311</v>
      </c>
    </row>
    <row r="3806" spans="2:18" ht="20.100000000000001" customHeight="1" x14ac:dyDescent="0.4">
      <c r="B3806" s="105" t="str">
        <f t="shared" si="177"/>
        <v/>
      </c>
      <c r="C3806" s="105" t="str">
        <f t="shared" si="178"/>
        <v/>
      </c>
      <c r="D3806" s="105" t="str">
        <f t="shared" si="179"/>
        <v/>
      </c>
      <c r="E3806" s="106" t="s">
        <v>2406</v>
      </c>
      <c r="F3806" s="106" t="s">
        <v>2829</v>
      </c>
      <c r="G3806" s="106" t="s">
        <v>2477</v>
      </c>
      <c r="H3806" s="106" t="s">
        <v>765</v>
      </c>
      <c r="I3806" s="106">
        <v>12</v>
      </c>
      <c r="J3806" s="106"/>
      <c r="K3806" s="106"/>
      <c r="L3806" s="106" t="s">
        <v>2478</v>
      </c>
      <c r="M3806" s="106" t="s">
        <v>3522</v>
      </c>
      <c r="N3806" s="106">
        <v>0.53</v>
      </c>
      <c r="O3806" s="106">
        <v>1.7</v>
      </c>
      <c r="P3806" s="106" t="s">
        <v>714</v>
      </c>
      <c r="Q3806" s="107" t="s">
        <v>4592</v>
      </c>
      <c r="R3806" s="107" t="s">
        <v>311</v>
      </c>
    </row>
    <row r="3807" spans="2:18" ht="20.100000000000001" customHeight="1" x14ac:dyDescent="0.4">
      <c r="B3807" s="105" t="str">
        <f t="shared" si="177"/>
        <v/>
      </c>
      <c r="C3807" s="105" t="str">
        <f t="shared" si="178"/>
        <v/>
      </c>
      <c r="D3807" s="105" t="str">
        <f t="shared" si="179"/>
        <v/>
      </c>
      <c r="E3807" s="106" t="s">
        <v>2406</v>
      </c>
      <c r="F3807" s="106" t="s">
        <v>2829</v>
      </c>
      <c r="G3807" s="106" t="s">
        <v>2482</v>
      </c>
      <c r="H3807" s="106" t="s">
        <v>729</v>
      </c>
      <c r="I3807" s="106">
        <v>12</v>
      </c>
      <c r="J3807" s="106"/>
      <c r="K3807" s="106"/>
      <c r="L3807" s="106" t="s">
        <v>2483</v>
      </c>
      <c r="M3807" s="106" t="s">
        <v>3522</v>
      </c>
      <c r="N3807" s="106">
        <v>0.54</v>
      </c>
      <c r="O3807" s="106">
        <v>1.7</v>
      </c>
      <c r="P3807" s="106" t="s">
        <v>714</v>
      </c>
      <c r="Q3807" s="107" t="s">
        <v>4593</v>
      </c>
      <c r="R3807" s="107" t="s">
        <v>311</v>
      </c>
    </row>
    <row r="3808" spans="2:18" ht="20.100000000000001" customHeight="1" x14ac:dyDescent="0.4">
      <c r="B3808" s="105" t="str">
        <f t="shared" si="177"/>
        <v/>
      </c>
      <c r="C3808" s="105" t="str">
        <f t="shared" si="178"/>
        <v/>
      </c>
      <c r="D3808" s="105" t="str">
        <f t="shared" si="179"/>
        <v/>
      </c>
      <c r="E3808" s="106" t="s">
        <v>2406</v>
      </c>
      <c r="F3808" s="106" t="s">
        <v>2829</v>
      </c>
      <c r="G3808" s="106" t="s">
        <v>2482</v>
      </c>
      <c r="H3808" s="106" t="s">
        <v>733</v>
      </c>
      <c r="I3808" s="106">
        <v>12</v>
      </c>
      <c r="J3808" s="106"/>
      <c r="K3808" s="106"/>
      <c r="L3808" s="106" t="s">
        <v>2483</v>
      </c>
      <c r="M3808" s="106" t="s">
        <v>3522</v>
      </c>
      <c r="N3808" s="106">
        <v>0.53</v>
      </c>
      <c r="O3808" s="106">
        <v>1.7</v>
      </c>
      <c r="P3808" s="106" t="s">
        <v>714</v>
      </c>
      <c r="Q3808" s="107" t="s">
        <v>4594</v>
      </c>
      <c r="R3808" s="107" t="s">
        <v>311</v>
      </c>
    </row>
    <row r="3809" spans="2:18" ht="20.100000000000001" customHeight="1" x14ac:dyDescent="0.4">
      <c r="B3809" s="105" t="str">
        <f t="shared" si="177"/>
        <v/>
      </c>
      <c r="C3809" s="105" t="str">
        <f t="shared" si="178"/>
        <v/>
      </c>
      <c r="D3809" s="105" t="str">
        <f t="shared" si="179"/>
        <v/>
      </c>
      <c r="E3809" s="106" t="s">
        <v>2406</v>
      </c>
      <c r="F3809" s="106" t="s">
        <v>2829</v>
      </c>
      <c r="G3809" s="106" t="s">
        <v>2482</v>
      </c>
      <c r="H3809" s="106" t="s">
        <v>765</v>
      </c>
      <c r="I3809" s="106">
        <v>12</v>
      </c>
      <c r="J3809" s="106"/>
      <c r="K3809" s="106"/>
      <c r="L3809" s="106" t="s">
        <v>2483</v>
      </c>
      <c r="M3809" s="106" t="s">
        <v>3522</v>
      </c>
      <c r="N3809" s="106">
        <v>0.53</v>
      </c>
      <c r="O3809" s="106">
        <v>1.7</v>
      </c>
      <c r="P3809" s="106" t="s">
        <v>714</v>
      </c>
      <c r="Q3809" s="107" t="s">
        <v>4595</v>
      </c>
      <c r="R3809" s="107" t="s">
        <v>311</v>
      </c>
    </row>
    <row r="3810" spans="2:18" ht="20.100000000000001" customHeight="1" x14ac:dyDescent="0.4">
      <c r="B3810" s="105" t="str">
        <f t="shared" si="177"/>
        <v/>
      </c>
      <c r="C3810" s="105" t="str">
        <f t="shared" si="178"/>
        <v/>
      </c>
      <c r="D3810" s="105" t="str">
        <f t="shared" si="179"/>
        <v/>
      </c>
      <c r="E3810" s="106" t="s">
        <v>2406</v>
      </c>
      <c r="F3810" s="106" t="s">
        <v>2829</v>
      </c>
      <c r="G3810" s="106" t="s">
        <v>2437</v>
      </c>
      <c r="H3810" s="106" t="s">
        <v>2438</v>
      </c>
      <c r="I3810" s="106">
        <v>12</v>
      </c>
      <c r="J3810" s="106"/>
      <c r="K3810" s="106"/>
      <c r="L3810" s="106" t="s">
        <v>729</v>
      </c>
      <c r="M3810" s="106" t="s">
        <v>3522</v>
      </c>
      <c r="N3810" s="106">
        <v>0.52</v>
      </c>
      <c r="O3810" s="106">
        <v>1.7</v>
      </c>
      <c r="P3810" s="106" t="s">
        <v>714</v>
      </c>
      <c r="Q3810" s="107" t="s">
        <v>4596</v>
      </c>
      <c r="R3810" s="107" t="s">
        <v>311</v>
      </c>
    </row>
    <row r="3811" spans="2:18" ht="20.100000000000001" customHeight="1" x14ac:dyDescent="0.4">
      <c r="B3811" s="105" t="str">
        <f t="shared" si="177"/>
        <v/>
      </c>
      <c r="C3811" s="105" t="str">
        <f t="shared" si="178"/>
        <v/>
      </c>
      <c r="D3811" s="105" t="str">
        <f t="shared" si="179"/>
        <v/>
      </c>
      <c r="E3811" s="106" t="s">
        <v>2406</v>
      </c>
      <c r="F3811" s="106" t="s">
        <v>2829</v>
      </c>
      <c r="G3811" s="106" t="s">
        <v>2437</v>
      </c>
      <c r="H3811" s="106" t="s">
        <v>2438</v>
      </c>
      <c r="I3811" s="106">
        <v>11</v>
      </c>
      <c r="J3811" s="106"/>
      <c r="K3811" s="106"/>
      <c r="L3811" s="106" t="s">
        <v>733</v>
      </c>
      <c r="M3811" s="106" t="s">
        <v>3522</v>
      </c>
      <c r="N3811" s="106">
        <v>0.52</v>
      </c>
      <c r="O3811" s="106">
        <v>1.7</v>
      </c>
      <c r="P3811" s="106" t="s">
        <v>714</v>
      </c>
      <c r="Q3811" s="107" t="s">
        <v>4597</v>
      </c>
      <c r="R3811" s="107" t="s">
        <v>311</v>
      </c>
    </row>
    <row r="3812" spans="2:18" ht="20.100000000000001" customHeight="1" x14ac:dyDescent="0.4">
      <c r="B3812" s="105" t="str">
        <f t="shared" si="177"/>
        <v/>
      </c>
      <c r="C3812" s="105" t="str">
        <f t="shared" si="178"/>
        <v/>
      </c>
      <c r="D3812" s="105" t="str">
        <f t="shared" si="179"/>
        <v/>
      </c>
      <c r="E3812" s="106" t="s">
        <v>2406</v>
      </c>
      <c r="F3812" s="106" t="s">
        <v>2829</v>
      </c>
      <c r="G3812" s="106" t="s">
        <v>2442</v>
      </c>
      <c r="H3812" s="106" t="s">
        <v>2443</v>
      </c>
      <c r="I3812" s="106">
        <v>12</v>
      </c>
      <c r="J3812" s="106"/>
      <c r="K3812" s="106"/>
      <c r="L3812" s="106" t="s">
        <v>729</v>
      </c>
      <c r="M3812" s="106" t="s">
        <v>3522</v>
      </c>
      <c r="N3812" s="106">
        <v>0.52</v>
      </c>
      <c r="O3812" s="106">
        <v>1.7</v>
      </c>
      <c r="P3812" s="106" t="s">
        <v>714</v>
      </c>
      <c r="Q3812" s="107" t="s">
        <v>4598</v>
      </c>
      <c r="R3812" s="107" t="s">
        <v>311</v>
      </c>
    </row>
    <row r="3813" spans="2:18" ht="20.100000000000001" customHeight="1" x14ac:dyDescent="0.4">
      <c r="B3813" s="105" t="str">
        <f t="shared" si="177"/>
        <v/>
      </c>
      <c r="C3813" s="105" t="str">
        <f t="shared" si="178"/>
        <v/>
      </c>
      <c r="D3813" s="105" t="str">
        <f t="shared" si="179"/>
        <v/>
      </c>
      <c r="E3813" s="106" t="s">
        <v>2406</v>
      </c>
      <c r="F3813" s="106" t="s">
        <v>2829</v>
      </c>
      <c r="G3813" s="106" t="s">
        <v>2442</v>
      </c>
      <c r="H3813" s="106" t="s">
        <v>2443</v>
      </c>
      <c r="I3813" s="106">
        <v>11</v>
      </c>
      <c r="J3813" s="106"/>
      <c r="K3813" s="106"/>
      <c r="L3813" s="106" t="s">
        <v>733</v>
      </c>
      <c r="M3813" s="106" t="s">
        <v>3522</v>
      </c>
      <c r="N3813" s="106">
        <v>0.52</v>
      </c>
      <c r="O3813" s="106">
        <v>1.7</v>
      </c>
      <c r="P3813" s="106" t="s">
        <v>714</v>
      </c>
      <c r="Q3813" s="107" t="s">
        <v>4599</v>
      </c>
      <c r="R3813" s="107" t="s">
        <v>311</v>
      </c>
    </row>
    <row r="3814" spans="2:18" ht="20.100000000000001" customHeight="1" x14ac:dyDescent="0.4">
      <c r="B3814" s="105" t="str">
        <f t="shared" si="177"/>
        <v/>
      </c>
      <c r="C3814" s="105" t="str">
        <f t="shared" si="178"/>
        <v/>
      </c>
      <c r="D3814" s="105" t="str">
        <f t="shared" si="179"/>
        <v/>
      </c>
      <c r="E3814" s="106" t="s">
        <v>2406</v>
      </c>
      <c r="F3814" s="106" t="s">
        <v>2829</v>
      </c>
      <c r="G3814" s="106" t="s">
        <v>697</v>
      </c>
      <c r="H3814" s="106" t="s">
        <v>729</v>
      </c>
      <c r="I3814" s="106">
        <v>12</v>
      </c>
      <c r="J3814" s="106"/>
      <c r="K3814" s="106"/>
      <c r="L3814" s="106" t="s">
        <v>707</v>
      </c>
      <c r="M3814" s="106" t="s">
        <v>3522</v>
      </c>
      <c r="N3814" s="106">
        <v>0.54</v>
      </c>
      <c r="O3814" s="106">
        <v>1.7</v>
      </c>
      <c r="P3814" s="106" t="s">
        <v>714</v>
      </c>
      <c r="Q3814" s="107" t="s">
        <v>4600</v>
      </c>
      <c r="R3814" s="107" t="s">
        <v>311</v>
      </c>
    </row>
    <row r="3815" spans="2:18" ht="20.100000000000001" customHeight="1" x14ac:dyDescent="0.4">
      <c r="B3815" s="105" t="str">
        <f t="shared" si="177"/>
        <v/>
      </c>
      <c r="C3815" s="105" t="str">
        <f t="shared" si="178"/>
        <v/>
      </c>
      <c r="D3815" s="105" t="str">
        <f t="shared" si="179"/>
        <v/>
      </c>
      <c r="E3815" s="106" t="s">
        <v>2406</v>
      </c>
      <c r="F3815" s="106" t="s">
        <v>2829</v>
      </c>
      <c r="G3815" s="106" t="s">
        <v>697</v>
      </c>
      <c r="H3815" s="106" t="s">
        <v>733</v>
      </c>
      <c r="I3815" s="106">
        <v>12</v>
      </c>
      <c r="J3815" s="106"/>
      <c r="K3815" s="106"/>
      <c r="L3815" s="106" t="s">
        <v>1817</v>
      </c>
      <c r="M3815" s="106" t="s">
        <v>3522</v>
      </c>
      <c r="N3815" s="106">
        <v>0.53</v>
      </c>
      <c r="O3815" s="106">
        <v>1.7</v>
      </c>
      <c r="P3815" s="106" t="s">
        <v>714</v>
      </c>
      <c r="Q3815" s="107" t="s">
        <v>4601</v>
      </c>
      <c r="R3815" s="107" t="s">
        <v>311</v>
      </c>
    </row>
    <row r="3816" spans="2:18" ht="20.100000000000001" customHeight="1" x14ac:dyDescent="0.4">
      <c r="B3816" s="105" t="str">
        <f t="shared" si="177"/>
        <v/>
      </c>
      <c r="C3816" s="105" t="str">
        <f t="shared" si="178"/>
        <v/>
      </c>
      <c r="D3816" s="105" t="str">
        <f t="shared" si="179"/>
        <v/>
      </c>
      <c r="E3816" s="106" t="s">
        <v>2406</v>
      </c>
      <c r="F3816" s="106" t="s">
        <v>2829</v>
      </c>
      <c r="G3816" s="106" t="s">
        <v>697</v>
      </c>
      <c r="H3816" s="106" t="s">
        <v>765</v>
      </c>
      <c r="I3816" s="106">
        <v>12</v>
      </c>
      <c r="J3816" s="106"/>
      <c r="K3816" s="106"/>
      <c r="L3816" s="106" t="s">
        <v>1027</v>
      </c>
      <c r="M3816" s="106" t="s">
        <v>3522</v>
      </c>
      <c r="N3816" s="106">
        <v>0.53</v>
      </c>
      <c r="O3816" s="106">
        <v>1.7</v>
      </c>
      <c r="P3816" s="106" t="s">
        <v>714</v>
      </c>
      <c r="Q3816" s="107" t="s">
        <v>4602</v>
      </c>
      <c r="R3816" s="107" t="s">
        <v>311</v>
      </c>
    </row>
    <row r="3817" spans="2:18" ht="20.100000000000001" customHeight="1" x14ac:dyDescent="0.4">
      <c r="B3817" s="105" t="str">
        <f t="shared" si="177"/>
        <v/>
      </c>
      <c r="C3817" s="105" t="str">
        <f t="shared" si="178"/>
        <v/>
      </c>
      <c r="D3817" s="105" t="str">
        <f t="shared" si="179"/>
        <v/>
      </c>
      <c r="E3817" s="106" t="s">
        <v>2406</v>
      </c>
      <c r="F3817" s="106" t="s">
        <v>2829</v>
      </c>
      <c r="G3817" s="106" t="s">
        <v>710</v>
      </c>
      <c r="H3817" s="106" t="s">
        <v>729</v>
      </c>
      <c r="I3817" s="106">
        <v>12</v>
      </c>
      <c r="J3817" s="106"/>
      <c r="K3817" s="106"/>
      <c r="L3817" s="106" t="s">
        <v>711</v>
      </c>
      <c r="M3817" s="106" t="s">
        <v>3522</v>
      </c>
      <c r="N3817" s="106">
        <v>0.54</v>
      </c>
      <c r="O3817" s="106">
        <v>1.7</v>
      </c>
      <c r="P3817" s="106" t="s">
        <v>714</v>
      </c>
      <c r="Q3817" s="107" t="s">
        <v>4603</v>
      </c>
      <c r="R3817" s="107" t="s">
        <v>311</v>
      </c>
    </row>
    <row r="3818" spans="2:18" ht="20.100000000000001" customHeight="1" x14ac:dyDescent="0.4">
      <c r="B3818" s="105" t="str">
        <f t="shared" si="177"/>
        <v/>
      </c>
      <c r="C3818" s="105" t="str">
        <f t="shared" si="178"/>
        <v/>
      </c>
      <c r="D3818" s="105" t="str">
        <f t="shared" si="179"/>
        <v/>
      </c>
      <c r="E3818" s="106" t="s">
        <v>2406</v>
      </c>
      <c r="F3818" s="106" t="s">
        <v>2829</v>
      </c>
      <c r="G3818" s="106" t="s">
        <v>710</v>
      </c>
      <c r="H3818" s="106" t="s">
        <v>733</v>
      </c>
      <c r="I3818" s="106">
        <v>12</v>
      </c>
      <c r="J3818" s="106"/>
      <c r="K3818" s="106"/>
      <c r="L3818" s="106" t="s">
        <v>711</v>
      </c>
      <c r="M3818" s="106" t="s">
        <v>3522</v>
      </c>
      <c r="N3818" s="106">
        <v>0.53</v>
      </c>
      <c r="O3818" s="106">
        <v>1.7</v>
      </c>
      <c r="P3818" s="106" t="s">
        <v>714</v>
      </c>
      <c r="Q3818" s="107" t="s">
        <v>4604</v>
      </c>
      <c r="R3818" s="107" t="s">
        <v>311</v>
      </c>
    </row>
    <row r="3819" spans="2:18" ht="20.100000000000001" customHeight="1" x14ac:dyDescent="0.4">
      <c r="B3819" s="105" t="str">
        <f t="shared" si="177"/>
        <v/>
      </c>
      <c r="C3819" s="105" t="str">
        <f t="shared" si="178"/>
        <v/>
      </c>
      <c r="D3819" s="105" t="str">
        <f t="shared" si="179"/>
        <v/>
      </c>
      <c r="E3819" s="106" t="s">
        <v>2406</v>
      </c>
      <c r="F3819" s="106" t="s">
        <v>2829</v>
      </c>
      <c r="G3819" s="106" t="s">
        <v>710</v>
      </c>
      <c r="H3819" s="106" t="s">
        <v>765</v>
      </c>
      <c r="I3819" s="106">
        <v>12</v>
      </c>
      <c r="J3819" s="106"/>
      <c r="K3819" s="106"/>
      <c r="L3819" s="106" t="s">
        <v>711</v>
      </c>
      <c r="M3819" s="106" t="s">
        <v>3522</v>
      </c>
      <c r="N3819" s="106">
        <v>0.53</v>
      </c>
      <c r="O3819" s="106">
        <v>1.7</v>
      </c>
      <c r="P3819" s="106" t="s">
        <v>714</v>
      </c>
      <c r="Q3819" s="107" t="s">
        <v>4605</v>
      </c>
      <c r="R3819" s="107" t="s">
        <v>311</v>
      </c>
    </row>
    <row r="3820" spans="2:18" ht="20.100000000000001" customHeight="1" x14ac:dyDescent="0.4">
      <c r="B3820" s="105" t="str">
        <f t="shared" si="177"/>
        <v/>
      </c>
      <c r="C3820" s="105" t="str">
        <f t="shared" si="178"/>
        <v/>
      </c>
      <c r="D3820" s="105" t="str">
        <f t="shared" si="179"/>
        <v/>
      </c>
      <c r="E3820" s="106" t="s">
        <v>2406</v>
      </c>
      <c r="F3820" s="106" t="s">
        <v>2829</v>
      </c>
      <c r="G3820" s="106" t="s">
        <v>721</v>
      </c>
      <c r="H3820" s="106" t="s">
        <v>729</v>
      </c>
      <c r="I3820" s="106">
        <v>12</v>
      </c>
      <c r="J3820" s="106"/>
      <c r="K3820" s="106"/>
      <c r="L3820" s="106" t="s">
        <v>722</v>
      </c>
      <c r="M3820" s="106" t="s">
        <v>3522</v>
      </c>
      <c r="N3820" s="106">
        <v>0.54</v>
      </c>
      <c r="O3820" s="106">
        <v>1.7</v>
      </c>
      <c r="P3820" s="106" t="s">
        <v>714</v>
      </c>
      <c r="Q3820" s="107" t="s">
        <v>4606</v>
      </c>
      <c r="R3820" s="107" t="s">
        <v>311</v>
      </c>
    </row>
    <row r="3821" spans="2:18" ht="20.100000000000001" customHeight="1" x14ac:dyDescent="0.4">
      <c r="B3821" s="105" t="str">
        <f t="shared" si="177"/>
        <v/>
      </c>
      <c r="C3821" s="105" t="str">
        <f t="shared" si="178"/>
        <v/>
      </c>
      <c r="D3821" s="105" t="str">
        <f t="shared" si="179"/>
        <v/>
      </c>
      <c r="E3821" s="106" t="s">
        <v>2406</v>
      </c>
      <c r="F3821" s="106" t="s">
        <v>2829</v>
      </c>
      <c r="G3821" s="106" t="s">
        <v>721</v>
      </c>
      <c r="H3821" s="106" t="s">
        <v>733</v>
      </c>
      <c r="I3821" s="106">
        <v>12</v>
      </c>
      <c r="J3821" s="106"/>
      <c r="K3821" s="106"/>
      <c r="L3821" s="106" t="s">
        <v>722</v>
      </c>
      <c r="M3821" s="106" t="s">
        <v>3522</v>
      </c>
      <c r="N3821" s="106">
        <v>0.53</v>
      </c>
      <c r="O3821" s="106">
        <v>1.7</v>
      </c>
      <c r="P3821" s="106" t="s">
        <v>714</v>
      </c>
      <c r="Q3821" s="107" t="s">
        <v>4607</v>
      </c>
      <c r="R3821" s="107" t="s">
        <v>311</v>
      </c>
    </row>
    <row r="3822" spans="2:18" ht="20.100000000000001" customHeight="1" x14ac:dyDescent="0.4">
      <c r="B3822" s="105" t="str">
        <f t="shared" si="177"/>
        <v/>
      </c>
      <c r="C3822" s="105" t="str">
        <f t="shared" si="178"/>
        <v/>
      </c>
      <c r="D3822" s="105" t="str">
        <f t="shared" si="179"/>
        <v/>
      </c>
      <c r="E3822" s="106" t="s">
        <v>2406</v>
      </c>
      <c r="F3822" s="106" t="s">
        <v>2829</v>
      </c>
      <c r="G3822" s="106" t="s">
        <v>721</v>
      </c>
      <c r="H3822" s="106" t="s">
        <v>765</v>
      </c>
      <c r="I3822" s="106">
        <v>12</v>
      </c>
      <c r="J3822" s="106"/>
      <c r="K3822" s="106"/>
      <c r="L3822" s="106" t="s">
        <v>722</v>
      </c>
      <c r="M3822" s="106" t="s">
        <v>3522</v>
      </c>
      <c r="N3822" s="106">
        <v>0.53</v>
      </c>
      <c r="O3822" s="106">
        <v>1.7</v>
      </c>
      <c r="P3822" s="106" t="s">
        <v>714</v>
      </c>
      <c r="Q3822" s="107" t="s">
        <v>4608</v>
      </c>
      <c r="R3822" s="107" t="s">
        <v>311</v>
      </c>
    </row>
    <row r="3823" spans="2:18" ht="20.100000000000001" customHeight="1" x14ac:dyDescent="0.4">
      <c r="B3823" s="105" t="str">
        <f t="shared" si="177"/>
        <v/>
      </c>
      <c r="C3823" s="105" t="str">
        <f t="shared" si="178"/>
        <v/>
      </c>
      <c r="D3823" s="105" t="str">
        <f t="shared" si="179"/>
        <v/>
      </c>
      <c r="E3823" s="106" t="s">
        <v>2406</v>
      </c>
      <c r="F3823" s="106" t="s">
        <v>2829</v>
      </c>
      <c r="G3823" s="106" t="s">
        <v>773</v>
      </c>
      <c r="H3823" s="106" t="s">
        <v>733</v>
      </c>
      <c r="I3823" s="106">
        <v>11</v>
      </c>
      <c r="J3823" s="106"/>
      <c r="K3823" s="106"/>
      <c r="L3823" s="106" t="s">
        <v>774</v>
      </c>
      <c r="M3823" s="106" t="s">
        <v>3522</v>
      </c>
      <c r="N3823" s="106">
        <v>0.53</v>
      </c>
      <c r="O3823" s="106">
        <v>1.7</v>
      </c>
      <c r="P3823" s="106" t="s">
        <v>714</v>
      </c>
      <c r="Q3823" s="107" t="s">
        <v>4609</v>
      </c>
      <c r="R3823" s="107" t="s">
        <v>311</v>
      </c>
    </row>
    <row r="3824" spans="2:18" ht="20.100000000000001" customHeight="1" x14ac:dyDescent="0.4">
      <c r="B3824" s="105" t="str">
        <f t="shared" si="177"/>
        <v/>
      </c>
      <c r="C3824" s="105" t="str">
        <f t="shared" si="178"/>
        <v/>
      </c>
      <c r="D3824" s="105" t="str">
        <f t="shared" si="179"/>
        <v/>
      </c>
      <c r="E3824" s="106" t="s">
        <v>2406</v>
      </c>
      <c r="F3824" s="106" t="s">
        <v>2829</v>
      </c>
      <c r="G3824" s="106" t="s">
        <v>773</v>
      </c>
      <c r="H3824" s="106" t="s">
        <v>729</v>
      </c>
      <c r="I3824" s="106">
        <v>11</v>
      </c>
      <c r="J3824" s="106"/>
      <c r="K3824" s="106"/>
      <c r="L3824" s="106" t="s">
        <v>1266</v>
      </c>
      <c r="M3824" s="106" t="s">
        <v>3522</v>
      </c>
      <c r="N3824" s="106">
        <v>0.54</v>
      </c>
      <c r="O3824" s="106">
        <v>1.7</v>
      </c>
      <c r="P3824" s="106" t="s">
        <v>714</v>
      </c>
      <c r="Q3824" s="107" t="s">
        <v>4610</v>
      </c>
      <c r="R3824" s="107" t="s">
        <v>311</v>
      </c>
    </row>
    <row r="3825" spans="2:18" ht="20.100000000000001" customHeight="1" x14ac:dyDescent="0.4">
      <c r="B3825" s="105" t="str">
        <f t="shared" si="177"/>
        <v/>
      </c>
      <c r="C3825" s="105" t="str">
        <f t="shared" si="178"/>
        <v/>
      </c>
      <c r="D3825" s="105" t="str">
        <f t="shared" si="179"/>
        <v/>
      </c>
      <c r="E3825" s="106" t="s">
        <v>2406</v>
      </c>
      <c r="F3825" s="106" t="s">
        <v>2829</v>
      </c>
      <c r="G3825" s="106" t="s">
        <v>778</v>
      </c>
      <c r="H3825" s="106" t="s">
        <v>733</v>
      </c>
      <c r="I3825" s="106">
        <v>11</v>
      </c>
      <c r="J3825" s="106"/>
      <c r="K3825" s="106"/>
      <c r="L3825" s="106" t="s">
        <v>779</v>
      </c>
      <c r="M3825" s="106" t="s">
        <v>3522</v>
      </c>
      <c r="N3825" s="106">
        <v>0.53</v>
      </c>
      <c r="O3825" s="106">
        <v>1.7</v>
      </c>
      <c r="P3825" s="106" t="s">
        <v>714</v>
      </c>
      <c r="Q3825" s="107" t="s">
        <v>4611</v>
      </c>
      <c r="R3825" s="107" t="s">
        <v>311</v>
      </c>
    </row>
    <row r="3826" spans="2:18" ht="20.100000000000001" customHeight="1" x14ac:dyDescent="0.4">
      <c r="B3826" s="105" t="str">
        <f t="shared" si="177"/>
        <v/>
      </c>
      <c r="C3826" s="105" t="str">
        <f t="shared" si="178"/>
        <v/>
      </c>
      <c r="D3826" s="105" t="str">
        <f t="shared" si="179"/>
        <v/>
      </c>
      <c r="E3826" s="106" t="s">
        <v>2406</v>
      </c>
      <c r="F3826" s="106" t="s">
        <v>2829</v>
      </c>
      <c r="G3826" s="106" t="s">
        <v>778</v>
      </c>
      <c r="H3826" s="106" t="s">
        <v>729</v>
      </c>
      <c r="I3826" s="106">
        <v>11</v>
      </c>
      <c r="J3826" s="106"/>
      <c r="K3826" s="106"/>
      <c r="L3826" s="106" t="s">
        <v>1269</v>
      </c>
      <c r="M3826" s="106" t="s">
        <v>3522</v>
      </c>
      <c r="N3826" s="106">
        <v>0.54</v>
      </c>
      <c r="O3826" s="106">
        <v>1.7</v>
      </c>
      <c r="P3826" s="106" t="s">
        <v>714</v>
      </c>
      <c r="Q3826" s="107" t="s">
        <v>4612</v>
      </c>
      <c r="R3826" s="107" t="s">
        <v>311</v>
      </c>
    </row>
    <row r="3827" spans="2:18" ht="20.100000000000001" customHeight="1" x14ac:dyDescent="0.4">
      <c r="B3827" s="105" t="str">
        <f t="shared" si="177"/>
        <v/>
      </c>
      <c r="C3827" s="105" t="str">
        <f t="shared" si="178"/>
        <v/>
      </c>
      <c r="D3827" s="105" t="str">
        <f t="shared" si="179"/>
        <v/>
      </c>
      <c r="E3827" s="106" t="s">
        <v>2406</v>
      </c>
      <c r="F3827" s="106" t="s">
        <v>2829</v>
      </c>
      <c r="G3827" s="106" t="s">
        <v>2437</v>
      </c>
      <c r="H3827" s="106" t="s">
        <v>729</v>
      </c>
      <c r="I3827" s="106">
        <v>12</v>
      </c>
      <c r="J3827" s="106"/>
      <c r="K3827" s="106"/>
      <c r="L3827" s="106" t="s">
        <v>2438</v>
      </c>
      <c r="M3827" s="106" t="s">
        <v>3522</v>
      </c>
      <c r="N3827" s="106">
        <v>0.53</v>
      </c>
      <c r="O3827" s="106">
        <v>1.7</v>
      </c>
      <c r="P3827" s="106" t="s">
        <v>714</v>
      </c>
      <c r="Q3827" s="107" t="s">
        <v>4613</v>
      </c>
      <c r="R3827" s="107" t="s">
        <v>311</v>
      </c>
    </row>
    <row r="3828" spans="2:18" ht="20.100000000000001" customHeight="1" x14ac:dyDescent="0.4">
      <c r="B3828" s="105" t="str">
        <f t="shared" si="177"/>
        <v/>
      </c>
      <c r="C3828" s="105" t="str">
        <f t="shared" si="178"/>
        <v/>
      </c>
      <c r="D3828" s="105" t="str">
        <f t="shared" si="179"/>
        <v/>
      </c>
      <c r="E3828" s="106" t="s">
        <v>2406</v>
      </c>
      <c r="F3828" s="106" t="s">
        <v>2829</v>
      </c>
      <c r="G3828" s="106" t="s">
        <v>2437</v>
      </c>
      <c r="H3828" s="106" t="s">
        <v>733</v>
      </c>
      <c r="I3828" s="106">
        <v>11</v>
      </c>
      <c r="J3828" s="106"/>
      <c r="K3828" s="106"/>
      <c r="L3828" s="106" t="s">
        <v>2438</v>
      </c>
      <c r="M3828" s="106" t="s">
        <v>3522</v>
      </c>
      <c r="N3828" s="106">
        <v>0.52</v>
      </c>
      <c r="O3828" s="106">
        <v>1.7</v>
      </c>
      <c r="P3828" s="106" t="s">
        <v>714</v>
      </c>
      <c r="Q3828" s="107" t="s">
        <v>4614</v>
      </c>
      <c r="R3828" s="107" t="s">
        <v>311</v>
      </c>
    </row>
    <row r="3829" spans="2:18" ht="20.100000000000001" customHeight="1" x14ac:dyDescent="0.4">
      <c r="B3829" s="105" t="str">
        <f t="shared" si="177"/>
        <v/>
      </c>
      <c r="C3829" s="105" t="str">
        <f t="shared" si="178"/>
        <v/>
      </c>
      <c r="D3829" s="105" t="str">
        <f t="shared" si="179"/>
        <v/>
      </c>
      <c r="E3829" s="106" t="s">
        <v>2406</v>
      </c>
      <c r="F3829" s="106" t="s">
        <v>2829</v>
      </c>
      <c r="G3829" s="106" t="s">
        <v>2442</v>
      </c>
      <c r="H3829" s="106" t="s">
        <v>729</v>
      </c>
      <c r="I3829" s="106">
        <v>12</v>
      </c>
      <c r="J3829" s="106"/>
      <c r="K3829" s="106"/>
      <c r="L3829" s="106" t="s">
        <v>2443</v>
      </c>
      <c r="M3829" s="106" t="s">
        <v>3522</v>
      </c>
      <c r="N3829" s="106">
        <v>0.53</v>
      </c>
      <c r="O3829" s="106">
        <v>1.7</v>
      </c>
      <c r="P3829" s="106" t="s">
        <v>714</v>
      </c>
      <c r="Q3829" s="107" t="s">
        <v>4615</v>
      </c>
      <c r="R3829" s="107" t="s">
        <v>311</v>
      </c>
    </row>
    <row r="3830" spans="2:18" ht="20.100000000000001" customHeight="1" x14ac:dyDescent="0.4">
      <c r="B3830" s="105" t="str">
        <f t="shared" si="177"/>
        <v/>
      </c>
      <c r="C3830" s="105" t="str">
        <f t="shared" si="178"/>
        <v/>
      </c>
      <c r="D3830" s="105" t="str">
        <f t="shared" si="179"/>
        <v/>
      </c>
      <c r="E3830" s="106" t="s">
        <v>2406</v>
      </c>
      <c r="F3830" s="106" t="s">
        <v>2829</v>
      </c>
      <c r="G3830" s="106" t="s">
        <v>2442</v>
      </c>
      <c r="H3830" s="106" t="s">
        <v>733</v>
      </c>
      <c r="I3830" s="106">
        <v>11</v>
      </c>
      <c r="J3830" s="106"/>
      <c r="K3830" s="106"/>
      <c r="L3830" s="106" t="s">
        <v>2443</v>
      </c>
      <c r="M3830" s="106" t="s">
        <v>3522</v>
      </c>
      <c r="N3830" s="106">
        <v>0.52</v>
      </c>
      <c r="O3830" s="106">
        <v>1.7</v>
      </c>
      <c r="P3830" s="106" t="s">
        <v>714</v>
      </c>
      <c r="Q3830" s="107" t="s">
        <v>4616</v>
      </c>
      <c r="R3830" s="107" t="s">
        <v>311</v>
      </c>
    </row>
    <row r="3831" spans="2:18" ht="20.100000000000001" customHeight="1" x14ac:dyDescent="0.4">
      <c r="B3831" s="105" t="str">
        <f t="shared" si="177"/>
        <v/>
      </c>
      <c r="C3831" s="105" t="str">
        <f t="shared" si="178"/>
        <v/>
      </c>
      <c r="D3831" s="105" t="str">
        <f t="shared" si="179"/>
        <v/>
      </c>
      <c r="E3831" s="106" t="s">
        <v>2406</v>
      </c>
      <c r="F3831" s="106" t="s">
        <v>2407</v>
      </c>
      <c r="G3831" s="106" t="s">
        <v>773</v>
      </c>
      <c r="H3831" s="106" t="s">
        <v>774</v>
      </c>
      <c r="I3831" s="106">
        <v>11</v>
      </c>
      <c r="J3831" s="106"/>
      <c r="K3831" s="106"/>
      <c r="L3831" s="106" t="s">
        <v>698</v>
      </c>
      <c r="M3831" s="106" t="s">
        <v>3522</v>
      </c>
      <c r="N3831" s="106">
        <v>0.44</v>
      </c>
      <c r="O3831" s="106">
        <v>1.7</v>
      </c>
      <c r="P3831" s="106" t="s">
        <v>714</v>
      </c>
      <c r="Q3831" s="107" t="s">
        <v>4617</v>
      </c>
      <c r="R3831" s="107" t="s">
        <v>311</v>
      </c>
    </row>
    <row r="3832" spans="2:18" ht="20.100000000000001" customHeight="1" x14ac:dyDescent="0.4">
      <c r="B3832" s="105" t="str">
        <f t="shared" si="177"/>
        <v/>
      </c>
      <c r="C3832" s="105" t="str">
        <f t="shared" si="178"/>
        <v/>
      </c>
      <c r="D3832" s="105" t="str">
        <f t="shared" si="179"/>
        <v/>
      </c>
      <c r="E3832" s="106" t="s">
        <v>2406</v>
      </c>
      <c r="F3832" s="106" t="s">
        <v>2407</v>
      </c>
      <c r="G3832" s="106" t="s">
        <v>773</v>
      </c>
      <c r="H3832" s="106" t="s">
        <v>1266</v>
      </c>
      <c r="I3832" s="106">
        <v>11</v>
      </c>
      <c r="J3832" s="106"/>
      <c r="K3832" s="106"/>
      <c r="L3832" s="106" t="s">
        <v>706</v>
      </c>
      <c r="M3832" s="106" t="s">
        <v>3522</v>
      </c>
      <c r="N3832" s="106">
        <v>0.44</v>
      </c>
      <c r="O3832" s="106">
        <v>1.7</v>
      </c>
      <c r="P3832" s="106" t="s">
        <v>714</v>
      </c>
      <c r="Q3832" s="107" t="s">
        <v>4618</v>
      </c>
      <c r="R3832" s="107" t="s">
        <v>311</v>
      </c>
    </row>
    <row r="3833" spans="2:18" ht="20.100000000000001" customHeight="1" x14ac:dyDescent="0.4">
      <c r="B3833" s="105" t="str">
        <f t="shared" si="177"/>
        <v/>
      </c>
      <c r="C3833" s="105" t="str">
        <f t="shared" si="178"/>
        <v/>
      </c>
      <c r="D3833" s="105" t="str">
        <f t="shared" si="179"/>
        <v/>
      </c>
      <c r="E3833" s="106" t="s">
        <v>2406</v>
      </c>
      <c r="F3833" s="106" t="s">
        <v>2407</v>
      </c>
      <c r="G3833" s="106" t="s">
        <v>778</v>
      </c>
      <c r="H3833" s="106" t="s">
        <v>779</v>
      </c>
      <c r="I3833" s="106">
        <v>11</v>
      </c>
      <c r="J3833" s="106"/>
      <c r="K3833" s="106"/>
      <c r="L3833" s="106" t="s">
        <v>698</v>
      </c>
      <c r="M3833" s="106" t="s">
        <v>3522</v>
      </c>
      <c r="N3833" s="106">
        <v>0.44</v>
      </c>
      <c r="O3833" s="106">
        <v>1.7</v>
      </c>
      <c r="P3833" s="106" t="s">
        <v>714</v>
      </c>
      <c r="Q3833" s="107" t="s">
        <v>4619</v>
      </c>
      <c r="R3833" s="107" t="s">
        <v>311</v>
      </c>
    </row>
    <row r="3834" spans="2:18" ht="20.100000000000001" customHeight="1" x14ac:dyDescent="0.4">
      <c r="B3834" s="105" t="str">
        <f t="shared" si="177"/>
        <v/>
      </c>
      <c r="C3834" s="105" t="str">
        <f t="shared" si="178"/>
        <v/>
      </c>
      <c r="D3834" s="105" t="str">
        <f t="shared" si="179"/>
        <v/>
      </c>
      <c r="E3834" s="106" t="s">
        <v>2406</v>
      </c>
      <c r="F3834" s="106" t="s">
        <v>2407</v>
      </c>
      <c r="G3834" s="106" t="s">
        <v>778</v>
      </c>
      <c r="H3834" s="106" t="s">
        <v>1269</v>
      </c>
      <c r="I3834" s="106">
        <v>11</v>
      </c>
      <c r="J3834" s="106"/>
      <c r="K3834" s="106"/>
      <c r="L3834" s="106" t="s">
        <v>706</v>
      </c>
      <c r="M3834" s="106" t="s">
        <v>3522</v>
      </c>
      <c r="N3834" s="106">
        <v>0.44</v>
      </c>
      <c r="O3834" s="106">
        <v>1.7</v>
      </c>
      <c r="P3834" s="106" t="s">
        <v>714</v>
      </c>
      <c r="Q3834" s="107" t="s">
        <v>4620</v>
      </c>
      <c r="R3834" s="107" t="s">
        <v>311</v>
      </c>
    </row>
    <row r="3835" spans="2:18" ht="20.100000000000001" customHeight="1" x14ac:dyDescent="0.4">
      <c r="B3835" s="105" t="str">
        <f t="shared" si="177"/>
        <v/>
      </c>
      <c r="C3835" s="105" t="str">
        <f t="shared" si="178"/>
        <v/>
      </c>
      <c r="D3835" s="105" t="str">
        <f t="shared" si="179"/>
        <v/>
      </c>
      <c r="E3835" s="106" t="s">
        <v>2406</v>
      </c>
      <c r="F3835" s="106" t="s">
        <v>2407</v>
      </c>
      <c r="G3835" s="106" t="s">
        <v>2437</v>
      </c>
      <c r="H3835" s="106" t="s">
        <v>2438</v>
      </c>
      <c r="I3835" s="106">
        <v>11</v>
      </c>
      <c r="J3835" s="106"/>
      <c r="K3835" s="106"/>
      <c r="L3835" s="106" t="s">
        <v>698</v>
      </c>
      <c r="M3835" s="106" t="s">
        <v>3522</v>
      </c>
      <c r="N3835" s="106">
        <v>0.42</v>
      </c>
      <c r="O3835" s="106">
        <v>1.7</v>
      </c>
      <c r="P3835" s="106" t="s">
        <v>714</v>
      </c>
      <c r="Q3835" s="107" t="s">
        <v>4621</v>
      </c>
      <c r="R3835" s="107" t="s">
        <v>311</v>
      </c>
    </row>
    <row r="3836" spans="2:18" ht="20.100000000000001" customHeight="1" x14ac:dyDescent="0.4">
      <c r="B3836" s="105" t="str">
        <f t="shared" si="177"/>
        <v/>
      </c>
      <c r="C3836" s="105" t="str">
        <f t="shared" si="178"/>
        <v/>
      </c>
      <c r="D3836" s="105" t="str">
        <f t="shared" si="179"/>
        <v/>
      </c>
      <c r="E3836" s="106" t="s">
        <v>2406</v>
      </c>
      <c r="F3836" s="106" t="s">
        <v>2407</v>
      </c>
      <c r="G3836" s="106" t="s">
        <v>2442</v>
      </c>
      <c r="H3836" s="106" t="s">
        <v>2443</v>
      </c>
      <c r="I3836" s="106">
        <v>11</v>
      </c>
      <c r="J3836" s="106"/>
      <c r="K3836" s="106"/>
      <c r="L3836" s="106" t="s">
        <v>698</v>
      </c>
      <c r="M3836" s="106" t="s">
        <v>3522</v>
      </c>
      <c r="N3836" s="106">
        <v>0.42</v>
      </c>
      <c r="O3836" s="106">
        <v>1.7</v>
      </c>
      <c r="P3836" s="106" t="s">
        <v>714</v>
      </c>
      <c r="Q3836" s="107" t="s">
        <v>4622</v>
      </c>
      <c r="R3836" s="107" t="s">
        <v>311</v>
      </c>
    </row>
    <row r="3837" spans="2:18" ht="20.100000000000001" customHeight="1" x14ac:dyDescent="0.4">
      <c r="B3837" s="105" t="str">
        <f t="shared" si="177"/>
        <v/>
      </c>
      <c r="C3837" s="105" t="str">
        <f t="shared" si="178"/>
        <v/>
      </c>
      <c r="D3837" s="105" t="str">
        <f t="shared" si="179"/>
        <v/>
      </c>
      <c r="E3837" s="106" t="s">
        <v>2406</v>
      </c>
      <c r="F3837" s="106" t="s">
        <v>2447</v>
      </c>
      <c r="G3837" s="106" t="s">
        <v>773</v>
      </c>
      <c r="H3837" s="106" t="s">
        <v>698</v>
      </c>
      <c r="I3837" s="106">
        <v>11</v>
      </c>
      <c r="J3837" s="106"/>
      <c r="K3837" s="106"/>
      <c r="L3837" s="106" t="s">
        <v>774</v>
      </c>
      <c r="M3837" s="106" t="s">
        <v>3522</v>
      </c>
      <c r="N3837" s="106">
        <v>0.38</v>
      </c>
      <c r="O3837" s="106">
        <v>1.7</v>
      </c>
      <c r="P3837" s="106" t="s">
        <v>714</v>
      </c>
      <c r="Q3837" s="107" t="s">
        <v>4623</v>
      </c>
      <c r="R3837" s="107" t="s">
        <v>311</v>
      </c>
    </row>
    <row r="3838" spans="2:18" ht="20.100000000000001" customHeight="1" x14ac:dyDescent="0.4">
      <c r="B3838" s="105" t="str">
        <f t="shared" si="177"/>
        <v/>
      </c>
      <c r="C3838" s="105" t="str">
        <f t="shared" si="178"/>
        <v/>
      </c>
      <c r="D3838" s="105" t="str">
        <f t="shared" si="179"/>
        <v/>
      </c>
      <c r="E3838" s="106" t="s">
        <v>2406</v>
      </c>
      <c r="F3838" s="106" t="s">
        <v>2447</v>
      </c>
      <c r="G3838" s="106" t="s">
        <v>773</v>
      </c>
      <c r="H3838" s="106" t="s">
        <v>706</v>
      </c>
      <c r="I3838" s="106">
        <v>11</v>
      </c>
      <c r="J3838" s="106"/>
      <c r="K3838" s="106"/>
      <c r="L3838" s="106" t="s">
        <v>1266</v>
      </c>
      <c r="M3838" s="106" t="s">
        <v>3522</v>
      </c>
      <c r="N3838" s="106">
        <v>0.38</v>
      </c>
      <c r="O3838" s="106">
        <v>1.7</v>
      </c>
      <c r="P3838" s="106" t="s">
        <v>714</v>
      </c>
      <c r="Q3838" s="107" t="s">
        <v>4624</v>
      </c>
      <c r="R3838" s="107" t="s">
        <v>311</v>
      </c>
    </row>
    <row r="3839" spans="2:18" ht="20.100000000000001" customHeight="1" x14ac:dyDescent="0.4">
      <c r="B3839" s="105" t="str">
        <f t="shared" si="177"/>
        <v/>
      </c>
      <c r="C3839" s="105" t="str">
        <f t="shared" si="178"/>
        <v/>
      </c>
      <c r="D3839" s="105" t="str">
        <f t="shared" si="179"/>
        <v/>
      </c>
      <c r="E3839" s="106" t="s">
        <v>2406</v>
      </c>
      <c r="F3839" s="106" t="s">
        <v>2447</v>
      </c>
      <c r="G3839" s="106" t="s">
        <v>778</v>
      </c>
      <c r="H3839" s="106" t="s">
        <v>698</v>
      </c>
      <c r="I3839" s="106">
        <v>11</v>
      </c>
      <c r="J3839" s="106"/>
      <c r="K3839" s="106"/>
      <c r="L3839" s="106" t="s">
        <v>779</v>
      </c>
      <c r="M3839" s="106" t="s">
        <v>3522</v>
      </c>
      <c r="N3839" s="106">
        <v>0.38</v>
      </c>
      <c r="O3839" s="106">
        <v>1.7</v>
      </c>
      <c r="P3839" s="106" t="s">
        <v>714</v>
      </c>
      <c r="Q3839" s="107" t="s">
        <v>4625</v>
      </c>
      <c r="R3839" s="107" t="s">
        <v>311</v>
      </c>
    </row>
    <row r="3840" spans="2:18" ht="20.100000000000001" customHeight="1" x14ac:dyDescent="0.4">
      <c r="B3840" s="105" t="str">
        <f t="shared" si="177"/>
        <v/>
      </c>
      <c r="C3840" s="105" t="str">
        <f t="shared" si="178"/>
        <v/>
      </c>
      <c r="D3840" s="105" t="str">
        <f t="shared" si="179"/>
        <v/>
      </c>
      <c r="E3840" s="106" t="s">
        <v>2406</v>
      </c>
      <c r="F3840" s="106" t="s">
        <v>2447</v>
      </c>
      <c r="G3840" s="106" t="s">
        <v>778</v>
      </c>
      <c r="H3840" s="106" t="s">
        <v>706</v>
      </c>
      <c r="I3840" s="106">
        <v>11</v>
      </c>
      <c r="J3840" s="106"/>
      <c r="K3840" s="106"/>
      <c r="L3840" s="106" t="s">
        <v>1269</v>
      </c>
      <c r="M3840" s="106" t="s">
        <v>3522</v>
      </c>
      <c r="N3840" s="106">
        <v>0.38</v>
      </c>
      <c r="O3840" s="106">
        <v>1.7</v>
      </c>
      <c r="P3840" s="106" t="s">
        <v>714</v>
      </c>
      <c r="Q3840" s="107" t="s">
        <v>4626</v>
      </c>
      <c r="R3840" s="107" t="s">
        <v>311</v>
      </c>
    </row>
    <row r="3841" spans="2:18" ht="20.100000000000001" customHeight="1" x14ac:dyDescent="0.4">
      <c r="B3841" s="105" t="str">
        <f t="shared" si="177"/>
        <v/>
      </c>
      <c r="C3841" s="105" t="str">
        <f t="shared" si="178"/>
        <v/>
      </c>
      <c r="D3841" s="105" t="str">
        <f t="shared" si="179"/>
        <v/>
      </c>
      <c r="E3841" s="106" t="s">
        <v>2406</v>
      </c>
      <c r="F3841" s="106" t="s">
        <v>2447</v>
      </c>
      <c r="G3841" s="106" t="s">
        <v>2437</v>
      </c>
      <c r="H3841" s="106" t="s">
        <v>698</v>
      </c>
      <c r="I3841" s="106">
        <v>11</v>
      </c>
      <c r="J3841" s="106"/>
      <c r="K3841" s="106"/>
      <c r="L3841" s="106" t="s">
        <v>2438</v>
      </c>
      <c r="M3841" s="106" t="s">
        <v>3522</v>
      </c>
      <c r="N3841" s="106">
        <v>0.38</v>
      </c>
      <c r="O3841" s="106">
        <v>1.7</v>
      </c>
      <c r="P3841" s="106" t="s">
        <v>714</v>
      </c>
      <c r="Q3841" s="107" t="s">
        <v>4627</v>
      </c>
      <c r="R3841" s="107" t="s">
        <v>311</v>
      </c>
    </row>
    <row r="3842" spans="2:18" ht="20.100000000000001" customHeight="1" x14ac:dyDescent="0.4">
      <c r="B3842" s="105" t="str">
        <f t="shared" si="177"/>
        <v/>
      </c>
      <c r="C3842" s="105" t="str">
        <f t="shared" si="178"/>
        <v/>
      </c>
      <c r="D3842" s="105" t="str">
        <f t="shared" si="179"/>
        <v/>
      </c>
      <c r="E3842" s="106" t="s">
        <v>2406</v>
      </c>
      <c r="F3842" s="106" t="s">
        <v>2447</v>
      </c>
      <c r="G3842" s="106" t="s">
        <v>2442</v>
      </c>
      <c r="H3842" s="106" t="s">
        <v>698</v>
      </c>
      <c r="I3842" s="106">
        <v>11</v>
      </c>
      <c r="J3842" s="106"/>
      <c r="K3842" s="106"/>
      <c r="L3842" s="106" t="s">
        <v>2443</v>
      </c>
      <c r="M3842" s="106" t="s">
        <v>3522</v>
      </c>
      <c r="N3842" s="106">
        <v>0.38</v>
      </c>
      <c r="O3842" s="106">
        <v>1.7</v>
      </c>
      <c r="P3842" s="106" t="s">
        <v>714</v>
      </c>
      <c r="Q3842" s="107" t="s">
        <v>4628</v>
      </c>
      <c r="R3842" s="107" t="s">
        <v>311</v>
      </c>
    </row>
    <row r="3843" spans="2:18" ht="20.100000000000001" customHeight="1" x14ac:dyDescent="0.4">
      <c r="B3843" s="105" t="str">
        <f t="shared" si="177"/>
        <v/>
      </c>
      <c r="C3843" s="105" t="str">
        <f t="shared" si="178"/>
        <v/>
      </c>
      <c r="D3843" s="105" t="str">
        <f t="shared" si="179"/>
        <v/>
      </c>
      <c r="E3843" s="106" t="s">
        <v>2406</v>
      </c>
      <c r="F3843" s="106" t="s">
        <v>2906</v>
      </c>
      <c r="G3843" s="106" t="s">
        <v>697</v>
      </c>
      <c r="H3843" s="106" t="s">
        <v>707</v>
      </c>
      <c r="I3843" s="106">
        <v>12</v>
      </c>
      <c r="J3843" s="106"/>
      <c r="K3843" s="106"/>
      <c r="L3843" s="106" t="s">
        <v>799</v>
      </c>
      <c r="M3843" s="106" t="s">
        <v>3522</v>
      </c>
      <c r="N3843" s="106">
        <v>0.43</v>
      </c>
      <c r="O3843" s="106">
        <v>1.7</v>
      </c>
      <c r="P3843" s="106" t="s">
        <v>714</v>
      </c>
      <c r="Q3843" s="107" t="s">
        <v>4629</v>
      </c>
      <c r="R3843" s="107" t="s">
        <v>311</v>
      </c>
    </row>
    <row r="3844" spans="2:18" ht="20.100000000000001" customHeight="1" x14ac:dyDescent="0.4">
      <c r="B3844" s="105" t="str">
        <f t="shared" si="177"/>
        <v/>
      </c>
      <c r="C3844" s="105" t="str">
        <f t="shared" si="178"/>
        <v/>
      </c>
      <c r="D3844" s="105" t="str">
        <f t="shared" si="179"/>
        <v/>
      </c>
      <c r="E3844" s="106" t="s">
        <v>2406</v>
      </c>
      <c r="F3844" s="106" t="s">
        <v>2906</v>
      </c>
      <c r="G3844" s="106" t="s">
        <v>697</v>
      </c>
      <c r="H3844" s="106" t="s">
        <v>1817</v>
      </c>
      <c r="I3844" s="106">
        <v>12</v>
      </c>
      <c r="J3844" s="106"/>
      <c r="K3844" s="106"/>
      <c r="L3844" s="106" t="s">
        <v>802</v>
      </c>
      <c r="M3844" s="106" t="s">
        <v>3522</v>
      </c>
      <c r="N3844" s="106">
        <v>0.42</v>
      </c>
      <c r="O3844" s="106">
        <v>1.7</v>
      </c>
      <c r="P3844" s="106" t="s">
        <v>714</v>
      </c>
      <c r="Q3844" s="107" t="s">
        <v>4630</v>
      </c>
      <c r="R3844" s="107" t="s">
        <v>311</v>
      </c>
    </row>
    <row r="3845" spans="2:18" ht="20.100000000000001" customHeight="1" x14ac:dyDescent="0.4">
      <c r="B3845" s="105" t="str">
        <f t="shared" si="177"/>
        <v/>
      </c>
      <c r="C3845" s="105" t="str">
        <f t="shared" si="178"/>
        <v/>
      </c>
      <c r="D3845" s="105" t="str">
        <f t="shared" si="179"/>
        <v/>
      </c>
      <c r="E3845" s="106" t="s">
        <v>2406</v>
      </c>
      <c r="F3845" s="106" t="s">
        <v>2906</v>
      </c>
      <c r="G3845" s="106" t="s">
        <v>697</v>
      </c>
      <c r="H3845" s="106" t="s">
        <v>1027</v>
      </c>
      <c r="I3845" s="106">
        <v>12</v>
      </c>
      <c r="J3845" s="106"/>
      <c r="K3845" s="106"/>
      <c r="L3845" s="106" t="s">
        <v>819</v>
      </c>
      <c r="M3845" s="106" t="s">
        <v>3522</v>
      </c>
      <c r="N3845" s="106">
        <v>0.42</v>
      </c>
      <c r="O3845" s="106">
        <v>1.7</v>
      </c>
      <c r="P3845" s="106" t="s">
        <v>714</v>
      </c>
      <c r="Q3845" s="107" t="s">
        <v>4631</v>
      </c>
      <c r="R3845" s="107" t="s">
        <v>311</v>
      </c>
    </row>
    <row r="3846" spans="2:18" ht="20.100000000000001" customHeight="1" x14ac:dyDescent="0.4">
      <c r="B3846" s="105" t="str">
        <f t="shared" si="177"/>
        <v/>
      </c>
      <c r="C3846" s="105" t="str">
        <f t="shared" si="178"/>
        <v/>
      </c>
      <c r="D3846" s="105" t="str">
        <f t="shared" si="179"/>
        <v/>
      </c>
      <c r="E3846" s="106" t="s">
        <v>2406</v>
      </c>
      <c r="F3846" s="106" t="s">
        <v>2906</v>
      </c>
      <c r="G3846" s="106" t="s">
        <v>710</v>
      </c>
      <c r="H3846" s="106" t="s">
        <v>711</v>
      </c>
      <c r="I3846" s="106">
        <v>12</v>
      </c>
      <c r="J3846" s="106"/>
      <c r="K3846" s="106"/>
      <c r="L3846" s="106" t="s">
        <v>799</v>
      </c>
      <c r="M3846" s="106" t="s">
        <v>3522</v>
      </c>
      <c r="N3846" s="106">
        <v>0.42</v>
      </c>
      <c r="O3846" s="106">
        <v>1.7</v>
      </c>
      <c r="P3846" s="106" t="s">
        <v>714</v>
      </c>
      <c r="Q3846" s="107" t="s">
        <v>4632</v>
      </c>
      <c r="R3846" s="107" t="s">
        <v>311</v>
      </c>
    </row>
    <row r="3847" spans="2:18" ht="20.100000000000001" customHeight="1" x14ac:dyDescent="0.4">
      <c r="B3847" s="105" t="str">
        <f t="shared" si="177"/>
        <v/>
      </c>
      <c r="C3847" s="105" t="str">
        <f t="shared" si="178"/>
        <v/>
      </c>
      <c r="D3847" s="105" t="str">
        <f t="shared" si="179"/>
        <v/>
      </c>
      <c r="E3847" s="106" t="s">
        <v>2406</v>
      </c>
      <c r="F3847" s="106" t="s">
        <v>2906</v>
      </c>
      <c r="G3847" s="106" t="s">
        <v>710</v>
      </c>
      <c r="H3847" s="106" t="s">
        <v>711</v>
      </c>
      <c r="I3847" s="106">
        <v>12</v>
      </c>
      <c r="J3847" s="106"/>
      <c r="K3847" s="106"/>
      <c r="L3847" s="106" t="s">
        <v>802</v>
      </c>
      <c r="M3847" s="106" t="s">
        <v>3522</v>
      </c>
      <c r="N3847" s="106">
        <v>0.42</v>
      </c>
      <c r="O3847" s="106">
        <v>1.7</v>
      </c>
      <c r="P3847" s="106" t="s">
        <v>714</v>
      </c>
      <c r="Q3847" s="107" t="s">
        <v>4633</v>
      </c>
      <c r="R3847" s="107" t="s">
        <v>311</v>
      </c>
    </row>
    <row r="3848" spans="2:18" ht="20.100000000000001" customHeight="1" x14ac:dyDescent="0.4">
      <c r="B3848" s="105" t="str">
        <f t="shared" si="177"/>
        <v/>
      </c>
      <c r="C3848" s="105" t="str">
        <f t="shared" si="178"/>
        <v/>
      </c>
      <c r="D3848" s="105" t="str">
        <f t="shared" si="179"/>
        <v/>
      </c>
      <c r="E3848" s="106" t="s">
        <v>2406</v>
      </c>
      <c r="F3848" s="106" t="s">
        <v>2906</v>
      </c>
      <c r="G3848" s="106" t="s">
        <v>710</v>
      </c>
      <c r="H3848" s="106" t="s">
        <v>711</v>
      </c>
      <c r="I3848" s="106">
        <v>12</v>
      </c>
      <c r="J3848" s="106"/>
      <c r="K3848" s="106"/>
      <c r="L3848" s="106" t="s">
        <v>819</v>
      </c>
      <c r="M3848" s="106" t="s">
        <v>3522</v>
      </c>
      <c r="N3848" s="106">
        <v>0.42</v>
      </c>
      <c r="O3848" s="106">
        <v>1.7</v>
      </c>
      <c r="P3848" s="106" t="s">
        <v>714</v>
      </c>
      <c r="Q3848" s="107" t="s">
        <v>4634</v>
      </c>
      <c r="R3848" s="107" t="s">
        <v>311</v>
      </c>
    </row>
    <row r="3849" spans="2:18" ht="20.100000000000001" customHeight="1" x14ac:dyDescent="0.4">
      <c r="B3849" s="105" t="str">
        <f t="shared" si="177"/>
        <v/>
      </c>
      <c r="C3849" s="105" t="str">
        <f t="shared" si="178"/>
        <v/>
      </c>
      <c r="D3849" s="105" t="str">
        <f t="shared" si="179"/>
        <v/>
      </c>
      <c r="E3849" s="106" t="s">
        <v>2406</v>
      </c>
      <c r="F3849" s="106" t="s">
        <v>2906</v>
      </c>
      <c r="G3849" s="106" t="s">
        <v>721</v>
      </c>
      <c r="H3849" s="106" t="s">
        <v>722</v>
      </c>
      <c r="I3849" s="106">
        <v>12</v>
      </c>
      <c r="J3849" s="106"/>
      <c r="K3849" s="106"/>
      <c r="L3849" s="106" t="s">
        <v>799</v>
      </c>
      <c r="M3849" s="106" t="s">
        <v>3522</v>
      </c>
      <c r="N3849" s="106">
        <v>0.42</v>
      </c>
      <c r="O3849" s="106">
        <v>1.7</v>
      </c>
      <c r="P3849" s="106" t="s">
        <v>714</v>
      </c>
      <c r="Q3849" s="107" t="s">
        <v>4635</v>
      </c>
      <c r="R3849" s="107" t="s">
        <v>311</v>
      </c>
    </row>
    <row r="3850" spans="2:18" ht="20.100000000000001" customHeight="1" x14ac:dyDescent="0.4">
      <c r="B3850" s="105" t="str">
        <f t="shared" si="177"/>
        <v/>
      </c>
      <c r="C3850" s="105" t="str">
        <f t="shared" si="178"/>
        <v/>
      </c>
      <c r="D3850" s="105" t="str">
        <f t="shared" si="179"/>
        <v/>
      </c>
      <c r="E3850" s="106" t="s">
        <v>2406</v>
      </c>
      <c r="F3850" s="106" t="s">
        <v>2906</v>
      </c>
      <c r="G3850" s="106" t="s">
        <v>721</v>
      </c>
      <c r="H3850" s="106" t="s">
        <v>722</v>
      </c>
      <c r="I3850" s="106">
        <v>12</v>
      </c>
      <c r="J3850" s="106"/>
      <c r="K3850" s="106"/>
      <c r="L3850" s="106" t="s">
        <v>802</v>
      </c>
      <c r="M3850" s="106" t="s">
        <v>3522</v>
      </c>
      <c r="N3850" s="106">
        <v>0.42</v>
      </c>
      <c r="O3850" s="106">
        <v>1.7</v>
      </c>
      <c r="P3850" s="106" t="s">
        <v>714</v>
      </c>
      <c r="Q3850" s="107" t="s">
        <v>4636</v>
      </c>
      <c r="R3850" s="107" t="s">
        <v>311</v>
      </c>
    </row>
    <row r="3851" spans="2:18" ht="20.100000000000001" customHeight="1" x14ac:dyDescent="0.4">
      <c r="B3851" s="105" t="str">
        <f t="shared" si="177"/>
        <v/>
      </c>
      <c r="C3851" s="105" t="str">
        <f t="shared" si="178"/>
        <v/>
      </c>
      <c r="D3851" s="105" t="str">
        <f t="shared" si="179"/>
        <v/>
      </c>
      <c r="E3851" s="106" t="s">
        <v>2406</v>
      </c>
      <c r="F3851" s="106" t="s">
        <v>2906</v>
      </c>
      <c r="G3851" s="106" t="s">
        <v>721</v>
      </c>
      <c r="H3851" s="106" t="s">
        <v>722</v>
      </c>
      <c r="I3851" s="106">
        <v>12</v>
      </c>
      <c r="J3851" s="106"/>
      <c r="K3851" s="106"/>
      <c r="L3851" s="106" t="s">
        <v>819</v>
      </c>
      <c r="M3851" s="106" t="s">
        <v>3522</v>
      </c>
      <c r="N3851" s="106">
        <v>0.42</v>
      </c>
      <c r="O3851" s="106">
        <v>1.7</v>
      </c>
      <c r="P3851" s="106" t="s">
        <v>714</v>
      </c>
      <c r="Q3851" s="107" t="s">
        <v>4637</v>
      </c>
      <c r="R3851" s="107" t="s">
        <v>311</v>
      </c>
    </row>
    <row r="3852" spans="2:18" ht="20.100000000000001" customHeight="1" x14ac:dyDescent="0.4">
      <c r="B3852" s="105" t="str">
        <f t="shared" si="177"/>
        <v/>
      </c>
      <c r="C3852" s="105" t="str">
        <f t="shared" si="178"/>
        <v/>
      </c>
      <c r="D3852" s="105" t="str">
        <f t="shared" si="179"/>
        <v/>
      </c>
      <c r="E3852" s="106" t="s">
        <v>2406</v>
      </c>
      <c r="F3852" s="106" t="s">
        <v>2906</v>
      </c>
      <c r="G3852" s="106" t="s">
        <v>773</v>
      </c>
      <c r="H3852" s="106" t="s">
        <v>774</v>
      </c>
      <c r="I3852" s="106">
        <v>11</v>
      </c>
      <c r="J3852" s="106"/>
      <c r="K3852" s="106"/>
      <c r="L3852" s="106" t="s">
        <v>802</v>
      </c>
      <c r="M3852" s="106" t="s">
        <v>3522</v>
      </c>
      <c r="N3852" s="106">
        <v>0.4</v>
      </c>
      <c r="O3852" s="106">
        <v>1.7</v>
      </c>
      <c r="P3852" s="106" t="s">
        <v>714</v>
      </c>
      <c r="Q3852" s="107" t="s">
        <v>4638</v>
      </c>
      <c r="R3852" s="107" t="s">
        <v>311</v>
      </c>
    </row>
    <row r="3853" spans="2:18" ht="20.100000000000001" customHeight="1" x14ac:dyDescent="0.4">
      <c r="B3853" s="105" t="str">
        <f t="shared" si="177"/>
        <v/>
      </c>
      <c r="C3853" s="105" t="str">
        <f t="shared" si="178"/>
        <v/>
      </c>
      <c r="D3853" s="105" t="str">
        <f t="shared" si="179"/>
        <v/>
      </c>
      <c r="E3853" s="106" t="s">
        <v>2406</v>
      </c>
      <c r="F3853" s="106" t="s">
        <v>2906</v>
      </c>
      <c r="G3853" s="106" t="s">
        <v>773</v>
      </c>
      <c r="H3853" s="106" t="s">
        <v>1266</v>
      </c>
      <c r="I3853" s="106">
        <v>11</v>
      </c>
      <c r="J3853" s="106"/>
      <c r="K3853" s="106"/>
      <c r="L3853" s="106" t="s">
        <v>799</v>
      </c>
      <c r="M3853" s="106" t="s">
        <v>3522</v>
      </c>
      <c r="N3853" s="106">
        <v>0.4</v>
      </c>
      <c r="O3853" s="106">
        <v>1.7</v>
      </c>
      <c r="P3853" s="106" t="s">
        <v>714</v>
      </c>
      <c r="Q3853" s="107" t="s">
        <v>4639</v>
      </c>
      <c r="R3853" s="107" t="s">
        <v>311</v>
      </c>
    </row>
    <row r="3854" spans="2:18" ht="20.100000000000001" customHeight="1" x14ac:dyDescent="0.4">
      <c r="B3854" s="105" t="str">
        <f t="shared" si="177"/>
        <v/>
      </c>
      <c r="C3854" s="105" t="str">
        <f t="shared" si="178"/>
        <v/>
      </c>
      <c r="D3854" s="105" t="str">
        <f t="shared" si="179"/>
        <v/>
      </c>
      <c r="E3854" s="106" t="s">
        <v>2406</v>
      </c>
      <c r="F3854" s="106" t="s">
        <v>2906</v>
      </c>
      <c r="G3854" s="106" t="s">
        <v>778</v>
      </c>
      <c r="H3854" s="106" t="s">
        <v>779</v>
      </c>
      <c r="I3854" s="106">
        <v>11</v>
      </c>
      <c r="J3854" s="106"/>
      <c r="K3854" s="106"/>
      <c r="L3854" s="106" t="s">
        <v>802</v>
      </c>
      <c r="M3854" s="106" t="s">
        <v>3522</v>
      </c>
      <c r="N3854" s="106">
        <v>0.4</v>
      </c>
      <c r="O3854" s="106">
        <v>1.7</v>
      </c>
      <c r="P3854" s="106" t="s">
        <v>714</v>
      </c>
      <c r="Q3854" s="107" t="s">
        <v>4640</v>
      </c>
      <c r="R3854" s="107" t="s">
        <v>311</v>
      </c>
    </row>
    <row r="3855" spans="2:18" ht="20.100000000000001" customHeight="1" x14ac:dyDescent="0.4">
      <c r="B3855" s="105" t="str">
        <f t="shared" si="177"/>
        <v/>
      </c>
      <c r="C3855" s="105" t="str">
        <f t="shared" si="178"/>
        <v/>
      </c>
      <c r="D3855" s="105" t="str">
        <f t="shared" si="179"/>
        <v/>
      </c>
      <c r="E3855" s="106" t="s">
        <v>2406</v>
      </c>
      <c r="F3855" s="106" t="s">
        <v>2906</v>
      </c>
      <c r="G3855" s="106" t="s">
        <v>778</v>
      </c>
      <c r="H3855" s="106" t="s">
        <v>1269</v>
      </c>
      <c r="I3855" s="106">
        <v>11</v>
      </c>
      <c r="J3855" s="106"/>
      <c r="K3855" s="106"/>
      <c r="L3855" s="106" t="s">
        <v>799</v>
      </c>
      <c r="M3855" s="106" t="s">
        <v>3522</v>
      </c>
      <c r="N3855" s="106">
        <v>0.4</v>
      </c>
      <c r="O3855" s="106">
        <v>1.7</v>
      </c>
      <c r="P3855" s="106" t="s">
        <v>714</v>
      </c>
      <c r="Q3855" s="107" t="s">
        <v>4641</v>
      </c>
      <c r="R3855" s="107" t="s">
        <v>311</v>
      </c>
    </row>
    <row r="3856" spans="2:18" ht="20.100000000000001" customHeight="1" x14ac:dyDescent="0.4">
      <c r="B3856" s="105" t="str">
        <f t="shared" ref="B3856:B3919" si="180">IF(OR($C$10="",$C$11=""),"",IFERROR(IF(AND($U$22&lt;&gt;R3856,$V$22&lt;&gt;R3856),"－",IF(AND(COUNTIF($C$10,"*樹脂スペーサー*")&gt;0,OR(M3856="空気",F3856="一般",F3856="一般ＰＧ")),"－",IF(AND($W$25&gt;0,$W$25&gt;=O3856),$U$25,IF(AND($W$26&gt;0,$W$26&gt;=O3856),$U$26,IF(AND($W$27&gt;0,$W$27&gt;=O3856),$U$27,IF(AND($W$28&gt;0,$W$28&gt;=O3856),$U$28,IF(AND($W$29&gt;0,$W$29&gt;=O3856),$U$29,IF(AND($W$30&gt;0,$W$30&gt;=O3856),$U$30,IF(AND($W$31&gt;0,$W$31&gt;=O3856),$U$31,"－"))))))))),"－"))</f>
        <v/>
      </c>
      <c r="C3856" s="105" t="str">
        <f t="shared" ref="C3856:C3919" si="181">IF(B3856="","",IF(B3856&lt;&gt;"－",VLOOKUP(B3856,$U$25:$V$31,2,FALSE),"－"))</f>
        <v/>
      </c>
      <c r="D3856" s="105" t="str">
        <f t="shared" ref="D3856:D3919" si="182">IF($H$9="","",IF($V$38&lt;&gt;"断熱等","－",IF(AND(COUNTIF($V$34,"*樹脂スペーサー*")&gt;0,OR(M3856="空気",F3856="一般",F3856="一般ＰＧ")),"－",IF(AND($V$35&lt;&gt;R3856,$W$35&lt;&gt;R3856),"－",IF(MID($H$9,10,1)="Z",IF(N3856&lt;=0.65,"○","－"),IF($V$36&gt;=O3856,"○","－"))))))</f>
        <v/>
      </c>
      <c r="E3856" s="106" t="s">
        <v>2406</v>
      </c>
      <c r="F3856" s="106" t="s">
        <v>2906</v>
      </c>
      <c r="G3856" s="106" t="s">
        <v>2477</v>
      </c>
      <c r="H3856" s="106" t="s">
        <v>799</v>
      </c>
      <c r="I3856" s="106">
        <v>12</v>
      </c>
      <c r="J3856" s="106"/>
      <c r="K3856" s="106"/>
      <c r="L3856" s="106" t="s">
        <v>2478</v>
      </c>
      <c r="M3856" s="106" t="s">
        <v>3522</v>
      </c>
      <c r="N3856" s="106">
        <v>0.37</v>
      </c>
      <c r="O3856" s="106">
        <v>1.7</v>
      </c>
      <c r="P3856" s="106" t="s">
        <v>714</v>
      </c>
      <c r="Q3856" s="107" t="s">
        <v>4642</v>
      </c>
      <c r="R3856" s="107" t="s">
        <v>311</v>
      </c>
    </row>
    <row r="3857" spans="2:18" ht="20.100000000000001" customHeight="1" x14ac:dyDescent="0.4">
      <c r="B3857" s="105" t="str">
        <f t="shared" si="180"/>
        <v/>
      </c>
      <c r="C3857" s="105" t="str">
        <f t="shared" si="181"/>
        <v/>
      </c>
      <c r="D3857" s="105" t="str">
        <f t="shared" si="182"/>
        <v/>
      </c>
      <c r="E3857" s="106" t="s">
        <v>2406</v>
      </c>
      <c r="F3857" s="106" t="s">
        <v>2906</v>
      </c>
      <c r="G3857" s="106" t="s">
        <v>2477</v>
      </c>
      <c r="H3857" s="106" t="s">
        <v>802</v>
      </c>
      <c r="I3857" s="106">
        <v>12</v>
      </c>
      <c r="J3857" s="106"/>
      <c r="K3857" s="106"/>
      <c r="L3857" s="106" t="s">
        <v>2478</v>
      </c>
      <c r="M3857" s="106" t="s">
        <v>3522</v>
      </c>
      <c r="N3857" s="106">
        <v>0.37</v>
      </c>
      <c r="O3857" s="106">
        <v>1.7</v>
      </c>
      <c r="P3857" s="106" t="s">
        <v>714</v>
      </c>
      <c r="Q3857" s="107" t="s">
        <v>4643</v>
      </c>
      <c r="R3857" s="107" t="s">
        <v>311</v>
      </c>
    </row>
    <row r="3858" spans="2:18" ht="20.100000000000001" customHeight="1" x14ac:dyDescent="0.4">
      <c r="B3858" s="105" t="str">
        <f t="shared" si="180"/>
        <v/>
      </c>
      <c r="C3858" s="105" t="str">
        <f t="shared" si="181"/>
        <v/>
      </c>
      <c r="D3858" s="105" t="str">
        <f t="shared" si="182"/>
        <v/>
      </c>
      <c r="E3858" s="106" t="s">
        <v>2406</v>
      </c>
      <c r="F3858" s="106" t="s">
        <v>2906</v>
      </c>
      <c r="G3858" s="106" t="s">
        <v>2482</v>
      </c>
      <c r="H3858" s="106" t="s">
        <v>799</v>
      </c>
      <c r="I3858" s="106">
        <v>12</v>
      </c>
      <c r="J3858" s="106"/>
      <c r="K3858" s="106"/>
      <c r="L3858" s="106" t="s">
        <v>2483</v>
      </c>
      <c r="M3858" s="106" t="s">
        <v>3522</v>
      </c>
      <c r="N3858" s="106">
        <v>0.37</v>
      </c>
      <c r="O3858" s="106">
        <v>1.7</v>
      </c>
      <c r="P3858" s="106" t="s">
        <v>714</v>
      </c>
      <c r="Q3858" s="107" t="s">
        <v>4644</v>
      </c>
      <c r="R3858" s="107" t="s">
        <v>311</v>
      </c>
    </row>
    <row r="3859" spans="2:18" ht="20.100000000000001" customHeight="1" x14ac:dyDescent="0.4">
      <c r="B3859" s="105" t="str">
        <f t="shared" si="180"/>
        <v/>
      </c>
      <c r="C3859" s="105" t="str">
        <f t="shared" si="181"/>
        <v/>
      </c>
      <c r="D3859" s="105" t="str">
        <f t="shared" si="182"/>
        <v/>
      </c>
      <c r="E3859" s="106" t="s">
        <v>2406</v>
      </c>
      <c r="F3859" s="106" t="s">
        <v>2906</v>
      </c>
      <c r="G3859" s="106" t="s">
        <v>2482</v>
      </c>
      <c r="H3859" s="106" t="s">
        <v>802</v>
      </c>
      <c r="I3859" s="106">
        <v>12</v>
      </c>
      <c r="J3859" s="106"/>
      <c r="K3859" s="106"/>
      <c r="L3859" s="106" t="s">
        <v>2483</v>
      </c>
      <c r="M3859" s="106" t="s">
        <v>3522</v>
      </c>
      <c r="N3859" s="106">
        <v>0.37</v>
      </c>
      <c r="O3859" s="106">
        <v>1.7</v>
      </c>
      <c r="P3859" s="106" t="s">
        <v>714</v>
      </c>
      <c r="Q3859" s="107" t="s">
        <v>4645</v>
      </c>
      <c r="R3859" s="107" t="s">
        <v>311</v>
      </c>
    </row>
    <row r="3860" spans="2:18" ht="20.100000000000001" customHeight="1" x14ac:dyDescent="0.4">
      <c r="B3860" s="105" t="str">
        <f t="shared" si="180"/>
        <v/>
      </c>
      <c r="C3860" s="105" t="str">
        <f t="shared" si="181"/>
        <v/>
      </c>
      <c r="D3860" s="105" t="str">
        <f t="shared" si="182"/>
        <v/>
      </c>
      <c r="E3860" s="106" t="s">
        <v>2406</v>
      </c>
      <c r="F3860" s="106" t="s">
        <v>2906</v>
      </c>
      <c r="G3860" s="106" t="s">
        <v>2437</v>
      </c>
      <c r="H3860" s="106" t="s">
        <v>2438</v>
      </c>
      <c r="I3860" s="106">
        <v>12</v>
      </c>
      <c r="J3860" s="106"/>
      <c r="K3860" s="106"/>
      <c r="L3860" s="106" t="s">
        <v>799</v>
      </c>
      <c r="M3860" s="106" t="s">
        <v>3522</v>
      </c>
      <c r="N3860" s="106">
        <v>0.39</v>
      </c>
      <c r="O3860" s="106">
        <v>1.7</v>
      </c>
      <c r="P3860" s="106" t="s">
        <v>714</v>
      </c>
      <c r="Q3860" s="107" t="s">
        <v>4646</v>
      </c>
      <c r="R3860" s="107" t="s">
        <v>311</v>
      </c>
    </row>
    <row r="3861" spans="2:18" ht="20.100000000000001" customHeight="1" x14ac:dyDescent="0.4">
      <c r="B3861" s="105" t="str">
        <f t="shared" si="180"/>
        <v/>
      </c>
      <c r="C3861" s="105" t="str">
        <f t="shared" si="181"/>
        <v/>
      </c>
      <c r="D3861" s="105" t="str">
        <f t="shared" si="182"/>
        <v/>
      </c>
      <c r="E3861" s="106" t="s">
        <v>2406</v>
      </c>
      <c r="F3861" s="106" t="s">
        <v>2906</v>
      </c>
      <c r="G3861" s="106" t="s">
        <v>2437</v>
      </c>
      <c r="H3861" s="106" t="s">
        <v>2438</v>
      </c>
      <c r="I3861" s="106">
        <v>11</v>
      </c>
      <c r="J3861" s="106"/>
      <c r="K3861" s="106"/>
      <c r="L3861" s="106" t="s">
        <v>802</v>
      </c>
      <c r="M3861" s="106" t="s">
        <v>3522</v>
      </c>
      <c r="N3861" s="106">
        <v>0.39</v>
      </c>
      <c r="O3861" s="106">
        <v>1.7</v>
      </c>
      <c r="P3861" s="106" t="s">
        <v>714</v>
      </c>
      <c r="Q3861" s="107" t="s">
        <v>4647</v>
      </c>
      <c r="R3861" s="107" t="s">
        <v>311</v>
      </c>
    </row>
    <row r="3862" spans="2:18" ht="20.100000000000001" customHeight="1" x14ac:dyDescent="0.4">
      <c r="B3862" s="105" t="str">
        <f t="shared" si="180"/>
        <v/>
      </c>
      <c r="C3862" s="105" t="str">
        <f t="shared" si="181"/>
        <v/>
      </c>
      <c r="D3862" s="105" t="str">
        <f t="shared" si="182"/>
        <v/>
      </c>
      <c r="E3862" s="106" t="s">
        <v>2406</v>
      </c>
      <c r="F3862" s="106" t="s">
        <v>2906</v>
      </c>
      <c r="G3862" s="106" t="s">
        <v>2442</v>
      </c>
      <c r="H3862" s="106" t="s">
        <v>2443</v>
      </c>
      <c r="I3862" s="106">
        <v>12</v>
      </c>
      <c r="J3862" s="106"/>
      <c r="K3862" s="106"/>
      <c r="L3862" s="106" t="s">
        <v>799</v>
      </c>
      <c r="M3862" s="106" t="s">
        <v>3522</v>
      </c>
      <c r="N3862" s="106">
        <v>0.39</v>
      </c>
      <c r="O3862" s="106">
        <v>1.7</v>
      </c>
      <c r="P3862" s="106" t="s">
        <v>714</v>
      </c>
      <c r="Q3862" s="107" t="s">
        <v>4648</v>
      </c>
      <c r="R3862" s="107" t="s">
        <v>311</v>
      </c>
    </row>
    <row r="3863" spans="2:18" ht="20.100000000000001" customHeight="1" x14ac:dyDescent="0.4">
      <c r="B3863" s="105" t="str">
        <f t="shared" si="180"/>
        <v/>
      </c>
      <c r="C3863" s="105" t="str">
        <f t="shared" si="181"/>
        <v/>
      </c>
      <c r="D3863" s="105" t="str">
        <f t="shared" si="182"/>
        <v/>
      </c>
      <c r="E3863" s="106" t="s">
        <v>2406</v>
      </c>
      <c r="F3863" s="106" t="s">
        <v>2906</v>
      </c>
      <c r="G3863" s="106" t="s">
        <v>2442</v>
      </c>
      <c r="H3863" s="106" t="s">
        <v>2443</v>
      </c>
      <c r="I3863" s="106">
        <v>11</v>
      </c>
      <c r="J3863" s="106"/>
      <c r="K3863" s="106"/>
      <c r="L3863" s="106" t="s">
        <v>802</v>
      </c>
      <c r="M3863" s="106" t="s">
        <v>3522</v>
      </c>
      <c r="N3863" s="106">
        <v>0.39</v>
      </c>
      <c r="O3863" s="106">
        <v>1.7</v>
      </c>
      <c r="P3863" s="106" t="s">
        <v>714</v>
      </c>
      <c r="Q3863" s="107" t="s">
        <v>4649</v>
      </c>
      <c r="R3863" s="107" t="s">
        <v>311</v>
      </c>
    </row>
    <row r="3864" spans="2:18" ht="20.100000000000001" customHeight="1" x14ac:dyDescent="0.4">
      <c r="B3864" s="105" t="str">
        <f t="shared" si="180"/>
        <v/>
      </c>
      <c r="C3864" s="105" t="str">
        <f t="shared" si="181"/>
        <v/>
      </c>
      <c r="D3864" s="105" t="str">
        <f t="shared" si="182"/>
        <v/>
      </c>
      <c r="E3864" s="106" t="s">
        <v>2406</v>
      </c>
      <c r="F3864" s="106" t="s">
        <v>2906</v>
      </c>
      <c r="G3864" s="106" t="s">
        <v>697</v>
      </c>
      <c r="H3864" s="106" t="s">
        <v>799</v>
      </c>
      <c r="I3864" s="106">
        <v>12</v>
      </c>
      <c r="J3864" s="106"/>
      <c r="K3864" s="106"/>
      <c r="L3864" s="106" t="s">
        <v>707</v>
      </c>
      <c r="M3864" s="106" t="s">
        <v>3522</v>
      </c>
      <c r="N3864" s="106">
        <v>0.37</v>
      </c>
      <c r="O3864" s="106">
        <v>1.7</v>
      </c>
      <c r="P3864" s="106" t="s">
        <v>714</v>
      </c>
      <c r="Q3864" s="107" t="s">
        <v>4650</v>
      </c>
      <c r="R3864" s="107" t="s">
        <v>311</v>
      </c>
    </row>
    <row r="3865" spans="2:18" ht="20.100000000000001" customHeight="1" x14ac:dyDescent="0.4">
      <c r="B3865" s="105" t="str">
        <f t="shared" si="180"/>
        <v/>
      </c>
      <c r="C3865" s="105" t="str">
        <f t="shared" si="181"/>
        <v/>
      </c>
      <c r="D3865" s="105" t="str">
        <f t="shared" si="182"/>
        <v/>
      </c>
      <c r="E3865" s="106" t="s">
        <v>2406</v>
      </c>
      <c r="F3865" s="106" t="s">
        <v>2906</v>
      </c>
      <c r="G3865" s="106" t="s">
        <v>697</v>
      </c>
      <c r="H3865" s="106" t="s">
        <v>802</v>
      </c>
      <c r="I3865" s="106">
        <v>12</v>
      </c>
      <c r="J3865" s="106"/>
      <c r="K3865" s="106"/>
      <c r="L3865" s="106" t="s">
        <v>1817</v>
      </c>
      <c r="M3865" s="106" t="s">
        <v>3522</v>
      </c>
      <c r="N3865" s="106">
        <v>0.37</v>
      </c>
      <c r="O3865" s="106">
        <v>1.7</v>
      </c>
      <c r="P3865" s="106" t="s">
        <v>714</v>
      </c>
      <c r="Q3865" s="107" t="s">
        <v>4651</v>
      </c>
      <c r="R3865" s="107" t="s">
        <v>311</v>
      </c>
    </row>
    <row r="3866" spans="2:18" ht="20.100000000000001" customHeight="1" x14ac:dyDescent="0.4">
      <c r="B3866" s="105" t="str">
        <f t="shared" si="180"/>
        <v/>
      </c>
      <c r="C3866" s="105" t="str">
        <f t="shared" si="181"/>
        <v/>
      </c>
      <c r="D3866" s="105" t="str">
        <f t="shared" si="182"/>
        <v/>
      </c>
      <c r="E3866" s="106" t="s">
        <v>2406</v>
      </c>
      <c r="F3866" s="106" t="s">
        <v>2906</v>
      </c>
      <c r="G3866" s="106" t="s">
        <v>710</v>
      </c>
      <c r="H3866" s="106" t="s">
        <v>799</v>
      </c>
      <c r="I3866" s="106">
        <v>12</v>
      </c>
      <c r="J3866" s="106"/>
      <c r="K3866" s="106"/>
      <c r="L3866" s="106" t="s">
        <v>711</v>
      </c>
      <c r="M3866" s="106" t="s">
        <v>3522</v>
      </c>
      <c r="N3866" s="106">
        <v>0.37</v>
      </c>
      <c r="O3866" s="106">
        <v>1.7</v>
      </c>
      <c r="P3866" s="106" t="s">
        <v>714</v>
      </c>
      <c r="Q3866" s="107" t="s">
        <v>4652</v>
      </c>
      <c r="R3866" s="107" t="s">
        <v>311</v>
      </c>
    </row>
    <row r="3867" spans="2:18" ht="20.100000000000001" customHeight="1" x14ac:dyDescent="0.4">
      <c r="B3867" s="105" t="str">
        <f t="shared" si="180"/>
        <v/>
      </c>
      <c r="C3867" s="105" t="str">
        <f t="shared" si="181"/>
        <v/>
      </c>
      <c r="D3867" s="105" t="str">
        <f t="shared" si="182"/>
        <v/>
      </c>
      <c r="E3867" s="106" t="s">
        <v>2406</v>
      </c>
      <c r="F3867" s="106" t="s">
        <v>2906</v>
      </c>
      <c r="G3867" s="106" t="s">
        <v>710</v>
      </c>
      <c r="H3867" s="106" t="s">
        <v>802</v>
      </c>
      <c r="I3867" s="106">
        <v>12</v>
      </c>
      <c r="J3867" s="106"/>
      <c r="K3867" s="106"/>
      <c r="L3867" s="106" t="s">
        <v>711</v>
      </c>
      <c r="M3867" s="106" t="s">
        <v>3522</v>
      </c>
      <c r="N3867" s="106">
        <v>0.37</v>
      </c>
      <c r="O3867" s="106">
        <v>1.7</v>
      </c>
      <c r="P3867" s="106" t="s">
        <v>714</v>
      </c>
      <c r="Q3867" s="107" t="s">
        <v>4653</v>
      </c>
      <c r="R3867" s="107" t="s">
        <v>311</v>
      </c>
    </row>
    <row r="3868" spans="2:18" ht="20.100000000000001" customHeight="1" x14ac:dyDescent="0.4">
      <c r="B3868" s="105" t="str">
        <f t="shared" si="180"/>
        <v/>
      </c>
      <c r="C3868" s="105" t="str">
        <f t="shared" si="181"/>
        <v/>
      </c>
      <c r="D3868" s="105" t="str">
        <f t="shared" si="182"/>
        <v/>
      </c>
      <c r="E3868" s="106" t="s">
        <v>2406</v>
      </c>
      <c r="F3868" s="106" t="s">
        <v>2906</v>
      </c>
      <c r="G3868" s="106" t="s">
        <v>721</v>
      </c>
      <c r="H3868" s="106" t="s">
        <v>799</v>
      </c>
      <c r="I3868" s="106">
        <v>12</v>
      </c>
      <c r="J3868" s="106"/>
      <c r="K3868" s="106"/>
      <c r="L3868" s="106" t="s">
        <v>722</v>
      </c>
      <c r="M3868" s="106" t="s">
        <v>3522</v>
      </c>
      <c r="N3868" s="106">
        <v>0.37</v>
      </c>
      <c r="O3868" s="106">
        <v>1.7</v>
      </c>
      <c r="P3868" s="106" t="s">
        <v>714</v>
      </c>
      <c r="Q3868" s="107" t="s">
        <v>4654</v>
      </c>
      <c r="R3868" s="107" t="s">
        <v>311</v>
      </c>
    </row>
    <row r="3869" spans="2:18" ht="20.100000000000001" customHeight="1" x14ac:dyDescent="0.4">
      <c r="B3869" s="105" t="str">
        <f t="shared" si="180"/>
        <v/>
      </c>
      <c r="C3869" s="105" t="str">
        <f t="shared" si="181"/>
        <v/>
      </c>
      <c r="D3869" s="105" t="str">
        <f t="shared" si="182"/>
        <v/>
      </c>
      <c r="E3869" s="106" t="s">
        <v>2406</v>
      </c>
      <c r="F3869" s="106" t="s">
        <v>2906</v>
      </c>
      <c r="G3869" s="106" t="s">
        <v>721</v>
      </c>
      <c r="H3869" s="106" t="s">
        <v>802</v>
      </c>
      <c r="I3869" s="106">
        <v>12</v>
      </c>
      <c r="J3869" s="106"/>
      <c r="K3869" s="106"/>
      <c r="L3869" s="106" t="s">
        <v>722</v>
      </c>
      <c r="M3869" s="106" t="s">
        <v>3522</v>
      </c>
      <c r="N3869" s="106">
        <v>0.37</v>
      </c>
      <c r="O3869" s="106">
        <v>1.7</v>
      </c>
      <c r="P3869" s="106" t="s">
        <v>714</v>
      </c>
      <c r="Q3869" s="107" t="s">
        <v>4655</v>
      </c>
      <c r="R3869" s="107" t="s">
        <v>311</v>
      </c>
    </row>
    <row r="3870" spans="2:18" ht="20.100000000000001" customHeight="1" x14ac:dyDescent="0.4">
      <c r="B3870" s="105" t="str">
        <f t="shared" si="180"/>
        <v/>
      </c>
      <c r="C3870" s="105" t="str">
        <f t="shared" si="181"/>
        <v/>
      </c>
      <c r="D3870" s="105" t="str">
        <f t="shared" si="182"/>
        <v/>
      </c>
      <c r="E3870" s="106" t="s">
        <v>2406</v>
      </c>
      <c r="F3870" s="106" t="s">
        <v>2906</v>
      </c>
      <c r="G3870" s="106" t="s">
        <v>773</v>
      </c>
      <c r="H3870" s="106" t="s">
        <v>802</v>
      </c>
      <c r="I3870" s="106">
        <v>11</v>
      </c>
      <c r="J3870" s="106"/>
      <c r="K3870" s="106"/>
      <c r="L3870" s="106" t="s">
        <v>774</v>
      </c>
      <c r="M3870" s="106" t="s">
        <v>3522</v>
      </c>
      <c r="N3870" s="106">
        <v>0.37</v>
      </c>
      <c r="O3870" s="106">
        <v>1.7</v>
      </c>
      <c r="P3870" s="106" t="s">
        <v>714</v>
      </c>
      <c r="Q3870" s="107" t="s">
        <v>4656</v>
      </c>
      <c r="R3870" s="107" t="s">
        <v>311</v>
      </c>
    </row>
    <row r="3871" spans="2:18" ht="20.100000000000001" customHeight="1" x14ac:dyDescent="0.4">
      <c r="B3871" s="105" t="str">
        <f t="shared" si="180"/>
        <v/>
      </c>
      <c r="C3871" s="105" t="str">
        <f t="shared" si="181"/>
        <v/>
      </c>
      <c r="D3871" s="105" t="str">
        <f t="shared" si="182"/>
        <v/>
      </c>
      <c r="E3871" s="106" t="s">
        <v>2406</v>
      </c>
      <c r="F3871" s="106" t="s">
        <v>2906</v>
      </c>
      <c r="G3871" s="106" t="s">
        <v>773</v>
      </c>
      <c r="H3871" s="106" t="s">
        <v>799</v>
      </c>
      <c r="I3871" s="106">
        <v>11</v>
      </c>
      <c r="J3871" s="106"/>
      <c r="K3871" s="106"/>
      <c r="L3871" s="106" t="s">
        <v>1266</v>
      </c>
      <c r="M3871" s="106" t="s">
        <v>3522</v>
      </c>
      <c r="N3871" s="106">
        <v>0.37</v>
      </c>
      <c r="O3871" s="106">
        <v>1.7</v>
      </c>
      <c r="P3871" s="106" t="s">
        <v>714</v>
      </c>
      <c r="Q3871" s="107" t="s">
        <v>4657</v>
      </c>
      <c r="R3871" s="107" t="s">
        <v>311</v>
      </c>
    </row>
    <row r="3872" spans="2:18" ht="20.100000000000001" customHeight="1" x14ac:dyDescent="0.4">
      <c r="B3872" s="105" t="str">
        <f t="shared" si="180"/>
        <v/>
      </c>
      <c r="C3872" s="105" t="str">
        <f t="shared" si="181"/>
        <v/>
      </c>
      <c r="D3872" s="105" t="str">
        <f t="shared" si="182"/>
        <v/>
      </c>
      <c r="E3872" s="106" t="s">
        <v>2406</v>
      </c>
      <c r="F3872" s="106" t="s">
        <v>2906</v>
      </c>
      <c r="G3872" s="106" t="s">
        <v>778</v>
      </c>
      <c r="H3872" s="106" t="s">
        <v>802</v>
      </c>
      <c r="I3872" s="106">
        <v>11</v>
      </c>
      <c r="J3872" s="106"/>
      <c r="K3872" s="106"/>
      <c r="L3872" s="106" t="s">
        <v>779</v>
      </c>
      <c r="M3872" s="106" t="s">
        <v>3522</v>
      </c>
      <c r="N3872" s="106">
        <v>0.37</v>
      </c>
      <c r="O3872" s="106">
        <v>1.7</v>
      </c>
      <c r="P3872" s="106" t="s">
        <v>714</v>
      </c>
      <c r="Q3872" s="107" t="s">
        <v>4658</v>
      </c>
      <c r="R3872" s="107" t="s">
        <v>311</v>
      </c>
    </row>
    <row r="3873" spans="2:18" ht="20.100000000000001" customHeight="1" x14ac:dyDescent="0.4">
      <c r="B3873" s="105" t="str">
        <f t="shared" si="180"/>
        <v/>
      </c>
      <c r="C3873" s="105" t="str">
        <f t="shared" si="181"/>
        <v/>
      </c>
      <c r="D3873" s="105" t="str">
        <f t="shared" si="182"/>
        <v/>
      </c>
      <c r="E3873" s="106" t="s">
        <v>2406</v>
      </c>
      <c r="F3873" s="106" t="s">
        <v>2906</v>
      </c>
      <c r="G3873" s="106" t="s">
        <v>778</v>
      </c>
      <c r="H3873" s="106" t="s">
        <v>799</v>
      </c>
      <c r="I3873" s="106">
        <v>11</v>
      </c>
      <c r="J3873" s="106"/>
      <c r="K3873" s="106"/>
      <c r="L3873" s="106" t="s">
        <v>1269</v>
      </c>
      <c r="M3873" s="106" t="s">
        <v>3522</v>
      </c>
      <c r="N3873" s="106">
        <v>0.37</v>
      </c>
      <c r="O3873" s="106">
        <v>1.7</v>
      </c>
      <c r="P3873" s="106" t="s">
        <v>714</v>
      </c>
      <c r="Q3873" s="107" t="s">
        <v>4659</v>
      </c>
      <c r="R3873" s="107" t="s">
        <v>311</v>
      </c>
    </row>
    <row r="3874" spans="2:18" ht="20.100000000000001" customHeight="1" x14ac:dyDescent="0.4">
      <c r="B3874" s="105" t="str">
        <f t="shared" si="180"/>
        <v/>
      </c>
      <c r="C3874" s="105" t="str">
        <f t="shared" si="181"/>
        <v/>
      </c>
      <c r="D3874" s="105" t="str">
        <f t="shared" si="182"/>
        <v/>
      </c>
      <c r="E3874" s="106" t="s">
        <v>2406</v>
      </c>
      <c r="F3874" s="106" t="s">
        <v>2906</v>
      </c>
      <c r="G3874" s="106" t="s">
        <v>2437</v>
      </c>
      <c r="H3874" s="106" t="s">
        <v>799</v>
      </c>
      <c r="I3874" s="106">
        <v>12</v>
      </c>
      <c r="J3874" s="106"/>
      <c r="K3874" s="106"/>
      <c r="L3874" s="106" t="s">
        <v>2438</v>
      </c>
      <c r="M3874" s="106" t="s">
        <v>3522</v>
      </c>
      <c r="N3874" s="106">
        <v>0.37</v>
      </c>
      <c r="O3874" s="106">
        <v>1.7</v>
      </c>
      <c r="P3874" s="106" t="s">
        <v>714</v>
      </c>
      <c r="Q3874" s="107" t="s">
        <v>4660</v>
      </c>
      <c r="R3874" s="107" t="s">
        <v>311</v>
      </c>
    </row>
    <row r="3875" spans="2:18" ht="20.100000000000001" customHeight="1" x14ac:dyDescent="0.4">
      <c r="B3875" s="105" t="str">
        <f t="shared" si="180"/>
        <v/>
      </c>
      <c r="C3875" s="105" t="str">
        <f t="shared" si="181"/>
        <v/>
      </c>
      <c r="D3875" s="105" t="str">
        <f t="shared" si="182"/>
        <v/>
      </c>
      <c r="E3875" s="106" t="s">
        <v>2406</v>
      </c>
      <c r="F3875" s="106" t="s">
        <v>2906</v>
      </c>
      <c r="G3875" s="106" t="s">
        <v>2437</v>
      </c>
      <c r="H3875" s="106" t="s">
        <v>802</v>
      </c>
      <c r="I3875" s="106">
        <v>11</v>
      </c>
      <c r="J3875" s="106"/>
      <c r="K3875" s="106"/>
      <c r="L3875" s="106" t="s">
        <v>2438</v>
      </c>
      <c r="M3875" s="106" t="s">
        <v>3522</v>
      </c>
      <c r="N3875" s="106">
        <v>0.36</v>
      </c>
      <c r="O3875" s="106">
        <v>1.7</v>
      </c>
      <c r="P3875" s="106" t="s">
        <v>714</v>
      </c>
      <c r="Q3875" s="107" t="s">
        <v>4661</v>
      </c>
      <c r="R3875" s="107" t="s">
        <v>311</v>
      </c>
    </row>
    <row r="3876" spans="2:18" ht="20.100000000000001" customHeight="1" x14ac:dyDescent="0.4">
      <c r="B3876" s="105" t="str">
        <f t="shared" si="180"/>
        <v/>
      </c>
      <c r="C3876" s="105" t="str">
        <f t="shared" si="181"/>
        <v/>
      </c>
      <c r="D3876" s="105" t="str">
        <f t="shared" si="182"/>
        <v/>
      </c>
      <c r="E3876" s="106" t="s">
        <v>2406</v>
      </c>
      <c r="F3876" s="106" t="s">
        <v>2906</v>
      </c>
      <c r="G3876" s="106" t="s">
        <v>2442</v>
      </c>
      <c r="H3876" s="106" t="s">
        <v>799</v>
      </c>
      <c r="I3876" s="106">
        <v>12</v>
      </c>
      <c r="J3876" s="106"/>
      <c r="K3876" s="106"/>
      <c r="L3876" s="106" t="s">
        <v>2443</v>
      </c>
      <c r="M3876" s="106" t="s">
        <v>3522</v>
      </c>
      <c r="N3876" s="106">
        <v>0.37</v>
      </c>
      <c r="O3876" s="106">
        <v>1.7</v>
      </c>
      <c r="P3876" s="106" t="s">
        <v>714</v>
      </c>
      <c r="Q3876" s="107" t="s">
        <v>4662</v>
      </c>
      <c r="R3876" s="107" t="s">
        <v>311</v>
      </c>
    </row>
    <row r="3877" spans="2:18" ht="20.100000000000001" customHeight="1" x14ac:dyDescent="0.4">
      <c r="B3877" s="105" t="str">
        <f t="shared" si="180"/>
        <v/>
      </c>
      <c r="C3877" s="105" t="str">
        <f t="shared" si="181"/>
        <v/>
      </c>
      <c r="D3877" s="105" t="str">
        <f t="shared" si="182"/>
        <v/>
      </c>
      <c r="E3877" s="106" t="s">
        <v>2406</v>
      </c>
      <c r="F3877" s="106" t="s">
        <v>2906</v>
      </c>
      <c r="G3877" s="106" t="s">
        <v>2442</v>
      </c>
      <c r="H3877" s="106" t="s">
        <v>802</v>
      </c>
      <c r="I3877" s="106">
        <v>11</v>
      </c>
      <c r="J3877" s="106"/>
      <c r="K3877" s="106"/>
      <c r="L3877" s="106" t="s">
        <v>2443</v>
      </c>
      <c r="M3877" s="106" t="s">
        <v>3522</v>
      </c>
      <c r="N3877" s="106">
        <v>0.36</v>
      </c>
      <c r="O3877" s="106">
        <v>1.7</v>
      </c>
      <c r="P3877" s="106" t="s">
        <v>714</v>
      </c>
      <c r="Q3877" s="107" t="s">
        <v>4663</v>
      </c>
      <c r="R3877" s="107" t="s">
        <v>311</v>
      </c>
    </row>
    <row r="3878" spans="2:18" ht="20.100000000000001" customHeight="1" x14ac:dyDescent="0.4">
      <c r="B3878" s="105" t="str">
        <f t="shared" si="180"/>
        <v/>
      </c>
      <c r="C3878" s="105" t="str">
        <f t="shared" si="181"/>
        <v/>
      </c>
      <c r="D3878" s="105" t="str">
        <f t="shared" si="182"/>
        <v/>
      </c>
      <c r="E3878" s="106" t="s">
        <v>2406</v>
      </c>
      <c r="F3878" s="106" t="s">
        <v>2829</v>
      </c>
      <c r="G3878" s="106" t="s">
        <v>697</v>
      </c>
      <c r="H3878" s="106" t="s">
        <v>2438</v>
      </c>
      <c r="I3878" s="106">
        <v>12</v>
      </c>
      <c r="J3878" s="106"/>
      <c r="K3878" s="106"/>
      <c r="L3878" s="106" t="s">
        <v>729</v>
      </c>
      <c r="M3878" s="106" t="s">
        <v>3522</v>
      </c>
      <c r="N3878" s="106">
        <v>0.52</v>
      </c>
      <c r="O3878" s="106">
        <v>1.7</v>
      </c>
      <c r="P3878" s="106" t="s">
        <v>2499</v>
      </c>
      <c r="Q3878" s="107" t="s">
        <v>4664</v>
      </c>
      <c r="R3878" s="107" t="s">
        <v>131</v>
      </c>
    </row>
    <row r="3879" spans="2:18" ht="20.100000000000001" customHeight="1" x14ac:dyDescent="0.4">
      <c r="B3879" s="105" t="str">
        <f t="shared" si="180"/>
        <v/>
      </c>
      <c r="C3879" s="105" t="str">
        <f t="shared" si="181"/>
        <v/>
      </c>
      <c r="D3879" s="105" t="str">
        <f t="shared" si="182"/>
        <v/>
      </c>
      <c r="E3879" s="106" t="s">
        <v>2406</v>
      </c>
      <c r="F3879" s="106" t="s">
        <v>2829</v>
      </c>
      <c r="G3879" s="106" t="s">
        <v>697</v>
      </c>
      <c r="H3879" s="106" t="s">
        <v>2438</v>
      </c>
      <c r="I3879" s="106">
        <v>11</v>
      </c>
      <c r="J3879" s="106"/>
      <c r="K3879" s="106"/>
      <c r="L3879" s="106" t="s">
        <v>733</v>
      </c>
      <c r="M3879" s="106" t="s">
        <v>3522</v>
      </c>
      <c r="N3879" s="106">
        <v>0.52</v>
      </c>
      <c r="O3879" s="106">
        <v>1.7</v>
      </c>
      <c r="P3879" s="106" t="s">
        <v>2499</v>
      </c>
      <c r="Q3879" s="107" t="s">
        <v>4665</v>
      </c>
      <c r="R3879" s="107" t="s">
        <v>131</v>
      </c>
    </row>
    <row r="3880" spans="2:18" ht="20.100000000000001" customHeight="1" x14ac:dyDescent="0.4">
      <c r="B3880" s="105" t="str">
        <f t="shared" si="180"/>
        <v/>
      </c>
      <c r="C3880" s="105" t="str">
        <f t="shared" si="181"/>
        <v/>
      </c>
      <c r="D3880" s="105" t="str">
        <f t="shared" si="182"/>
        <v/>
      </c>
      <c r="E3880" s="106" t="s">
        <v>2406</v>
      </c>
      <c r="F3880" s="106" t="s">
        <v>2829</v>
      </c>
      <c r="G3880" s="106" t="s">
        <v>710</v>
      </c>
      <c r="H3880" s="106" t="s">
        <v>2443</v>
      </c>
      <c r="I3880" s="106">
        <v>12</v>
      </c>
      <c r="J3880" s="106"/>
      <c r="K3880" s="106"/>
      <c r="L3880" s="106" t="s">
        <v>729</v>
      </c>
      <c r="M3880" s="106" t="s">
        <v>3522</v>
      </c>
      <c r="N3880" s="106">
        <v>0.52</v>
      </c>
      <c r="O3880" s="106">
        <v>1.7</v>
      </c>
      <c r="P3880" s="106" t="s">
        <v>2499</v>
      </c>
      <c r="Q3880" s="107" t="s">
        <v>4666</v>
      </c>
      <c r="R3880" s="107" t="s">
        <v>131</v>
      </c>
    </row>
    <row r="3881" spans="2:18" ht="20.100000000000001" customHeight="1" x14ac:dyDescent="0.4">
      <c r="B3881" s="105" t="str">
        <f t="shared" si="180"/>
        <v/>
      </c>
      <c r="C3881" s="105" t="str">
        <f t="shared" si="181"/>
        <v/>
      </c>
      <c r="D3881" s="105" t="str">
        <f t="shared" si="182"/>
        <v/>
      </c>
      <c r="E3881" s="106" t="s">
        <v>2406</v>
      </c>
      <c r="F3881" s="106" t="s">
        <v>2829</v>
      </c>
      <c r="G3881" s="106" t="s">
        <v>710</v>
      </c>
      <c r="H3881" s="106" t="s">
        <v>2443</v>
      </c>
      <c r="I3881" s="106">
        <v>11</v>
      </c>
      <c r="J3881" s="106"/>
      <c r="K3881" s="106"/>
      <c r="L3881" s="106" t="s">
        <v>733</v>
      </c>
      <c r="M3881" s="106" t="s">
        <v>3522</v>
      </c>
      <c r="N3881" s="106">
        <v>0.52</v>
      </c>
      <c r="O3881" s="106">
        <v>1.7</v>
      </c>
      <c r="P3881" s="106" t="s">
        <v>2499</v>
      </c>
      <c r="Q3881" s="107" t="s">
        <v>4667</v>
      </c>
      <c r="R3881" s="107" t="s">
        <v>131</v>
      </c>
    </row>
    <row r="3882" spans="2:18" ht="20.100000000000001" customHeight="1" x14ac:dyDescent="0.4">
      <c r="B3882" s="105" t="str">
        <f t="shared" si="180"/>
        <v/>
      </c>
      <c r="C3882" s="105" t="str">
        <f t="shared" si="181"/>
        <v/>
      </c>
      <c r="D3882" s="105" t="str">
        <f t="shared" si="182"/>
        <v/>
      </c>
      <c r="E3882" s="106" t="s">
        <v>2406</v>
      </c>
      <c r="F3882" s="106" t="s">
        <v>2829</v>
      </c>
      <c r="G3882" s="106" t="s">
        <v>2747</v>
      </c>
      <c r="H3882" s="106" t="s">
        <v>2748</v>
      </c>
      <c r="I3882" s="106">
        <v>12</v>
      </c>
      <c r="J3882" s="106"/>
      <c r="K3882" s="106"/>
      <c r="L3882" s="106" t="s">
        <v>765</v>
      </c>
      <c r="M3882" s="106" t="s">
        <v>3522</v>
      </c>
      <c r="N3882" s="106">
        <v>0.56999999999999995</v>
      </c>
      <c r="O3882" s="106">
        <v>1.7</v>
      </c>
      <c r="P3882" s="106" t="s">
        <v>2499</v>
      </c>
      <c r="Q3882" s="107" t="s">
        <v>4668</v>
      </c>
      <c r="R3882" s="107" t="s">
        <v>131</v>
      </c>
    </row>
    <row r="3883" spans="2:18" ht="20.100000000000001" customHeight="1" x14ac:dyDescent="0.4">
      <c r="B3883" s="105" t="str">
        <f t="shared" si="180"/>
        <v/>
      </c>
      <c r="C3883" s="105" t="str">
        <f t="shared" si="181"/>
        <v/>
      </c>
      <c r="D3883" s="105" t="str">
        <f t="shared" si="182"/>
        <v/>
      </c>
      <c r="E3883" s="106" t="s">
        <v>2406</v>
      </c>
      <c r="F3883" s="106" t="s">
        <v>2829</v>
      </c>
      <c r="G3883" s="106" t="s">
        <v>2747</v>
      </c>
      <c r="H3883" s="106" t="s">
        <v>3493</v>
      </c>
      <c r="I3883" s="106">
        <v>11</v>
      </c>
      <c r="J3883" s="106"/>
      <c r="K3883" s="106"/>
      <c r="L3883" s="106" t="s">
        <v>733</v>
      </c>
      <c r="M3883" s="106" t="s">
        <v>3522</v>
      </c>
      <c r="N3883" s="106">
        <v>0.56999999999999995</v>
      </c>
      <c r="O3883" s="106">
        <v>1.7</v>
      </c>
      <c r="P3883" s="106" t="s">
        <v>2499</v>
      </c>
      <c r="Q3883" s="107" t="s">
        <v>4669</v>
      </c>
      <c r="R3883" s="107" t="s">
        <v>131</v>
      </c>
    </row>
    <row r="3884" spans="2:18" ht="20.100000000000001" customHeight="1" x14ac:dyDescent="0.4">
      <c r="B3884" s="105" t="str">
        <f t="shared" si="180"/>
        <v/>
      </c>
      <c r="C3884" s="105" t="str">
        <f t="shared" si="181"/>
        <v/>
      </c>
      <c r="D3884" s="105" t="str">
        <f t="shared" si="182"/>
        <v/>
      </c>
      <c r="E3884" s="106" t="s">
        <v>2406</v>
      </c>
      <c r="F3884" s="106" t="s">
        <v>2407</v>
      </c>
      <c r="G3884" s="106" t="s">
        <v>697</v>
      </c>
      <c r="H3884" s="106" t="s">
        <v>2438</v>
      </c>
      <c r="I3884" s="106">
        <v>11</v>
      </c>
      <c r="J3884" s="106"/>
      <c r="K3884" s="106"/>
      <c r="L3884" s="106" t="s">
        <v>698</v>
      </c>
      <c r="M3884" s="106" t="s">
        <v>3522</v>
      </c>
      <c r="N3884" s="106">
        <v>0.42</v>
      </c>
      <c r="O3884" s="106">
        <v>1.7</v>
      </c>
      <c r="P3884" s="106" t="s">
        <v>2499</v>
      </c>
      <c r="Q3884" s="107" t="s">
        <v>4670</v>
      </c>
      <c r="R3884" s="107" t="s">
        <v>131</v>
      </c>
    </row>
    <row r="3885" spans="2:18" ht="20.100000000000001" customHeight="1" x14ac:dyDescent="0.4">
      <c r="B3885" s="105" t="str">
        <f t="shared" si="180"/>
        <v/>
      </c>
      <c r="C3885" s="105" t="str">
        <f t="shared" si="181"/>
        <v/>
      </c>
      <c r="D3885" s="105" t="str">
        <f t="shared" si="182"/>
        <v/>
      </c>
      <c r="E3885" s="106" t="s">
        <v>2406</v>
      </c>
      <c r="F3885" s="106" t="s">
        <v>2407</v>
      </c>
      <c r="G3885" s="106" t="s">
        <v>710</v>
      </c>
      <c r="H3885" s="106" t="s">
        <v>2443</v>
      </c>
      <c r="I3885" s="106">
        <v>11</v>
      </c>
      <c r="J3885" s="106"/>
      <c r="K3885" s="106"/>
      <c r="L3885" s="106" t="s">
        <v>698</v>
      </c>
      <c r="M3885" s="106" t="s">
        <v>3522</v>
      </c>
      <c r="N3885" s="106">
        <v>0.42</v>
      </c>
      <c r="O3885" s="106">
        <v>1.7</v>
      </c>
      <c r="P3885" s="106" t="s">
        <v>2499</v>
      </c>
      <c r="Q3885" s="107" t="s">
        <v>4671</v>
      </c>
      <c r="R3885" s="107" t="s">
        <v>131</v>
      </c>
    </row>
    <row r="3886" spans="2:18" ht="20.100000000000001" customHeight="1" x14ac:dyDescent="0.4">
      <c r="B3886" s="105" t="str">
        <f t="shared" si="180"/>
        <v/>
      </c>
      <c r="C3886" s="105" t="str">
        <f t="shared" si="181"/>
        <v/>
      </c>
      <c r="D3886" s="105" t="str">
        <f t="shared" si="182"/>
        <v/>
      </c>
      <c r="E3886" s="106" t="s">
        <v>2406</v>
      </c>
      <c r="F3886" s="106" t="s">
        <v>2407</v>
      </c>
      <c r="G3886" s="106" t="s">
        <v>2747</v>
      </c>
      <c r="H3886" s="106" t="s">
        <v>3493</v>
      </c>
      <c r="I3886" s="106">
        <v>11</v>
      </c>
      <c r="J3886" s="106"/>
      <c r="K3886" s="106"/>
      <c r="L3886" s="106" t="s">
        <v>698</v>
      </c>
      <c r="M3886" s="106" t="s">
        <v>3522</v>
      </c>
      <c r="N3886" s="106">
        <v>0.45</v>
      </c>
      <c r="O3886" s="106">
        <v>1.7</v>
      </c>
      <c r="P3886" s="106" t="s">
        <v>2499</v>
      </c>
      <c r="Q3886" s="107" t="s">
        <v>4672</v>
      </c>
      <c r="R3886" s="107" t="s">
        <v>131</v>
      </c>
    </row>
    <row r="3887" spans="2:18" ht="20.100000000000001" customHeight="1" x14ac:dyDescent="0.4">
      <c r="B3887" s="105" t="str">
        <f t="shared" si="180"/>
        <v/>
      </c>
      <c r="C3887" s="105" t="str">
        <f t="shared" si="181"/>
        <v/>
      </c>
      <c r="D3887" s="105" t="str">
        <f t="shared" si="182"/>
        <v/>
      </c>
      <c r="E3887" s="106" t="s">
        <v>2406</v>
      </c>
      <c r="F3887" s="106" t="s">
        <v>2829</v>
      </c>
      <c r="G3887" s="106" t="s">
        <v>773</v>
      </c>
      <c r="H3887" s="106" t="s">
        <v>2438</v>
      </c>
      <c r="I3887" s="106">
        <v>8</v>
      </c>
      <c r="J3887" s="106"/>
      <c r="K3887" s="106"/>
      <c r="L3887" s="106" t="s">
        <v>3495</v>
      </c>
      <c r="M3887" s="106" t="s">
        <v>924</v>
      </c>
      <c r="N3887" s="106">
        <v>0.51</v>
      </c>
      <c r="O3887" s="106">
        <v>1.7</v>
      </c>
      <c r="P3887" s="106" t="s">
        <v>2499</v>
      </c>
      <c r="Q3887" s="107" t="s">
        <v>4673</v>
      </c>
      <c r="R3887" s="107" t="s">
        <v>131</v>
      </c>
    </row>
    <row r="3888" spans="2:18" ht="20.100000000000001" customHeight="1" x14ac:dyDescent="0.4">
      <c r="B3888" s="105" t="str">
        <f t="shared" si="180"/>
        <v/>
      </c>
      <c r="C3888" s="105" t="str">
        <f t="shared" si="181"/>
        <v/>
      </c>
      <c r="D3888" s="105" t="str">
        <f t="shared" si="182"/>
        <v/>
      </c>
      <c r="E3888" s="106" t="s">
        <v>2406</v>
      </c>
      <c r="F3888" s="106" t="s">
        <v>2829</v>
      </c>
      <c r="G3888" s="106" t="s">
        <v>778</v>
      </c>
      <c r="H3888" s="106" t="s">
        <v>2443</v>
      </c>
      <c r="I3888" s="106">
        <v>8</v>
      </c>
      <c r="J3888" s="106"/>
      <c r="K3888" s="106"/>
      <c r="L3888" s="106" t="s">
        <v>3495</v>
      </c>
      <c r="M3888" s="106" t="s">
        <v>924</v>
      </c>
      <c r="N3888" s="106">
        <v>0.51</v>
      </c>
      <c r="O3888" s="106">
        <v>1.7</v>
      </c>
      <c r="P3888" s="106" t="s">
        <v>2499</v>
      </c>
      <c r="Q3888" s="107" t="s">
        <v>4674</v>
      </c>
      <c r="R3888" s="107" t="s">
        <v>131</v>
      </c>
    </row>
    <row r="3889" spans="2:18" ht="20.100000000000001" customHeight="1" x14ac:dyDescent="0.4">
      <c r="B3889" s="105" t="str">
        <f t="shared" si="180"/>
        <v/>
      </c>
      <c r="C3889" s="105" t="str">
        <f t="shared" si="181"/>
        <v/>
      </c>
      <c r="D3889" s="105" t="str">
        <f t="shared" si="182"/>
        <v/>
      </c>
      <c r="E3889" s="106" t="s">
        <v>2406</v>
      </c>
      <c r="F3889" s="106" t="s">
        <v>2407</v>
      </c>
      <c r="G3889" s="106" t="s">
        <v>773</v>
      </c>
      <c r="H3889" s="106" t="s">
        <v>2438</v>
      </c>
      <c r="I3889" s="106">
        <v>8</v>
      </c>
      <c r="J3889" s="106"/>
      <c r="K3889" s="106"/>
      <c r="L3889" s="106" t="s">
        <v>3498</v>
      </c>
      <c r="M3889" s="106" t="s">
        <v>924</v>
      </c>
      <c r="N3889" s="106">
        <v>0.42</v>
      </c>
      <c r="O3889" s="106">
        <v>1.7</v>
      </c>
      <c r="P3889" s="106" t="s">
        <v>2499</v>
      </c>
      <c r="Q3889" s="107" t="s">
        <v>4675</v>
      </c>
      <c r="R3889" s="107" t="s">
        <v>131</v>
      </c>
    </row>
    <row r="3890" spans="2:18" ht="20.100000000000001" customHeight="1" x14ac:dyDescent="0.4">
      <c r="B3890" s="105" t="str">
        <f t="shared" si="180"/>
        <v/>
      </c>
      <c r="C3890" s="105" t="str">
        <f t="shared" si="181"/>
        <v/>
      </c>
      <c r="D3890" s="105" t="str">
        <f t="shared" si="182"/>
        <v/>
      </c>
      <c r="E3890" s="106" t="s">
        <v>2406</v>
      </c>
      <c r="F3890" s="106" t="s">
        <v>2407</v>
      </c>
      <c r="G3890" s="106" t="s">
        <v>778</v>
      </c>
      <c r="H3890" s="106" t="s">
        <v>2443</v>
      </c>
      <c r="I3890" s="106">
        <v>8</v>
      </c>
      <c r="J3890" s="106"/>
      <c r="K3890" s="106"/>
      <c r="L3890" s="106" t="s">
        <v>3498</v>
      </c>
      <c r="M3890" s="106" t="s">
        <v>924</v>
      </c>
      <c r="N3890" s="106">
        <v>0.42</v>
      </c>
      <c r="O3890" s="106">
        <v>1.7</v>
      </c>
      <c r="P3890" s="106" t="s">
        <v>2499</v>
      </c>
      <c r="Q3890" s="107" t="s">
        <v>4676</v>
      </c>
      <c r="R3890" s="107" t="s">
        <v>131</v>
      </c>
    </row>
    <row r="3891" spans="2:18" ht="20.100000000000001" customHeight="1" x14ac:dyDescent="0.4">
      <c r="B3891" s="105" t="str">
        <f t="shared" si="180"/>
        <v/>
      </c>
      <c r="C3891" s="105" t="str">
        <f t="shared" si="181"/>
        <v/>
      </c>
      <c r="D3891" s="105" t="str">
        <f t="shared" si="182"/>
        <v/>
      </c>
      <c r="E3891" s="106" t="s">
        <v>2406</v>
      </c>
      <c r="F3891" s="106" t="s">
        <v>2829</v>
      </c>
      <c r="G3891" s="106" t="s">
        <v>697</v>
      </c>
      <c r="H3891" s="106" t="s">
        <v>2438</v>
      </c>
      <c r="I3891" s="106">
        <v>11</v>
      </c>
      <c r="J3891" s="106"/>
      <c r="K3891" s="106"/>
      <c r="L3891" s="106" t="s">
        <v>733</v>
      </c>
      <c r="M3891" s="106" t="s">
        <v>3522</v>
      </c>
      <c r="N3891" s="106">
        <v>0.52</v>
      </c>
      <c r="O3891" s="106">
        <v>1.7</v>
      </c>
      <c r="P3891" s="106" t="s">
        <v>714</v>
      </c>
      <c r="Q3891" s="107" t="s">
        <v>4677</v>
      </c>
      <c r="R3891" s="107" t="s">
        <v>29</v>
      </c>
    </row>
    <row r="3892" spans="2:18" ht="20.100000000000001" customHeight="1" x14ac:dyDescent="0.4">
      <c r="B3892" s="105" t="str">
        <f t="shared" si="180"/>
        <v/>
      </c>
      <c r="C3892" s="105" t="str">
        <f t="shared" si="181"/>
        <v/>
      </c>
      <c r="D3892" s="105" t="str">
        <f t="shared" si="182"/>
        <v/>
      </c>
      <c r="E3892" s="106" t="s">
        <v>2406</v>
      </c>
      <c r="F3892" s="106" t="s">
        <v>2829</v>
      </c>
      <c r="G3892" s="106" t="s">
        <v>710</v>
      </c>
      <c r="H3892" s="106" t="s">
        <v>2443</v>
      </c>
      <c r="I3892" s="106">
        <v>11</v>
      </c>
      <c r="J3892" s="106"/>
      <c r="K3892" s="106"/>
      <c r="L3892" s="106" t="s">
        <v>733</v>
      </c>
      <c r="M3892" s="106" t="s">
        <v>3522</v>
      </c>
      <c r="N3892" s="106">
        <v>0.52</v>
      </c>
      <c r="O3892" s="106">
        <v>1.7</v>
      </c>
      <c r="P3892" s="106" t="s">
        <v>714</v>
      </c>
      <c r="Q3892" s="107" t="s">
        <v>4678</v>
      </c>
      <c r="R3892" s="107" t="s">
        <v>29</v>
      </c>
    </row>
    <row r="3893" spans="2:18" ht="20.100000000000001" customHeight="1" x14ac:dyDescent="0.4">
      <c r="B3893" s="105" t="str">
        <f t="shared" si="180"/>
        <v/>
      </c>
      <c r="C3893" s="105" t="str">
        <f t="shared" si="181"/>
        <v/>
      </c>
      <c r="D3893" s="105" t="str">
        <f t="shared" si="182"/>
        <v/>
      </c>
      <c r="E3893" s="106" t="s">
        <v>2406</v>
      </c>
      <c r="F3893" s="106" t="s">
        <v>2407</v>
      </c>
      <c r="G3893" s="106" t="s">
        <v>697</v>
      </c>
      <c r="H3893" s="106" t="s">
        <v>2438</v>
      </c>
      <c r="I3893" s="106">
        <v>11</v>
      </c>
      <c r="J3893" s="106"/>
      <c r="K3893" s="106"/>
      <c r="L3893" s="106" t="s">
        <v>698</v>
      </c>
      <c r="M3893" s="106" t="s">
        <v>3522</v>
      </c>
      <c r="N3893" s="106">
        <v>0.42</v>
      </c>
      <c r="O3893" s="106">
        <v>1.7</v>
      </c>
      <c r="P3893" s="106" t="s">
        <v>714</v>
      </c>
      <c r="Q3893" s="107" t="s">
        <v>4679</v>
      </c>
      <c r="R3893" s="107" t="s">
        <v>29</v>
      </c>
    </row>
    <row r="3894" spans="2:18" ht="20.100000000000001" customHeight="1" x14ac:dyDescent="0.4">
      <c r="B3894" s="105" t="str">
        <f t="shared" si="180"/>
        <v/>
      </c>
      <c r="C3894" s="105" t="str">
        <f t="shared" si="181"/>
        <v/>
      </c>
      <c r="D3894" s="105" t="str">
        <f t="shared" si="182"/>
        <v/>
      </c>
      <c r="E3894" s="106" t="s">
        <v>2406</v>
      </c>
      <c r="F3894" s="106" t="s">
        <v>2407</v>
      </c>
      <c r="G3894" s="106" t="s">
        <v>710</v>
      </c>
      <c r="H3894" s="106" t="s">
        <v>2443</v>
      </c>
      <c r="I3894" s="106">
        <v>11</v>
      </c>
      <c r="J3894" s="106"/>
      <c r="K3894" s="106"/>
      <c r="L3894" s="106" t="s">
        <v>698</v>
      </c>
      <c r="M3894" s="106" t="s">
        <v>3522</v>
      </c>
      <c r="N3894" s="106">
        <v>0.42</v>
      </c>
      <c r="O3894" s="106">
        <v>1.7</v>
      </c>
      <c r="P3894" s="106" t="s">
        <v>714</v>
      </c>
      <c r="Q3894" s="107" t="s">
        <v>4680</v>
      </c>
      <c r="R3894" s="107" t="s">
        <v>29</v>
      </c>
    </row>
    <row r="3895" spans="2:18" ht="20.100000000000001" customHeight="1" x14ac:dyDescent="0.4">
      <c r="B3895" s="105" t="str">
        <f t="shared" si="180"/>
        <v/>
      </c>
      <c r="C3895" s="105" t="str">
        <f t="shared" si="181"/>
        <v/>
      </c>
      <c r="D3895" s="105" t="str">
        <f t="shared" si="182"/>
        <v/>
      </c>
      <c r="E3895" s="106" t="s">
        <v>2406</v>
      </c>
      <c r="F3895" s="106" t="s">
        <v>2829</v>
      </c>
      <c r="G3895" s="106" t="s">
        <v>2747</v>
      </c>
      <c r="H3895" s="106" t="s">
        <v>2748</v>
      </c>
      <c r="I3895" s="106">
        <v>12</v>
      </c>
      <c r="J3895" s="106"/>
      <c r="K3895" s="106"/>
      <c r="L3895" s="106" t="s">
        <v>765</v>
      </c>
      <c r="M3895" s="106" t="s">
        <v>3522</v>
      </c>
      <c r="N3895" s="106">
        <v>0.56999999999999995</v>
      </c>
      <c r="O3895" s="106">
        <v>1.7</v>
      </c>
      <c r="P3895" s="106" t="s">
        <v>2499</v>
      </c>
      <c r="Q3895" s="107" t="s">
        <v>4681</v>
      </c>
      <c r="R3895" s="107" t="s">
        <v>142</v>
      </c>
    </row>
    <row r="3896" spans="2:18" ht="20.100000000000001" customHeight="1" x14ac:dyDescent="0.4">
      <c r="B3896" s="105" t="str">
        <f t="shared" si="180"/>
        <v/>
      </c>
      <c r="C3896" s="105" t="str">
        <f t="shared" si="181"/>
        <v/>
      </c>
      <c r="D3896" s="105" t="str">
        <f t="shared" si="182"/>
        <v/>
      </c>
      <c r="E3896" s="106" t="s">
        <v>2406</v>
      </c>
      <c r="F3896" s="106" t="s">
        <v>2829</v>
      </c>
      <c r="G3896" s="106" t="s">
        <v>2747</v>
      </c>
      <c r="H3896" s="106" t="s">
        <v>3493</v>
      </c>
      <c r="I3896" s="106">
        <v>11</v>
      </c>
      <c r="J3896" s="106"/>
      <c r="K3896" s="106"/>
      <c r="L3896" s="106" t="s">
        <v>733</v>
      </c>
      <c r="M3896" s="106" t="s">
        <v>3522</v>
      </c>
      <c r="N3896" s="106">
        <v>0.56999999999999995</v>
      </c>
      <c r="O3896" s="106">
        <v>1.7</v>
      </c>
      <c r="P3896" s="106" t="s">
        <v>2499</v>
      </c>
      <c r="Q3896" s="107" t="s">
        <v>4682</v>
      </c>
      <c r="R3896" s="107" t="s">
        <v>142</v>
      </c>
    </row>
    <row r="3897" spans="2:18" ht="20.100000000000001" customHeight="1" x14ac:dyDescent="0.4">
      <c r="B3897" s="105" t="str">
        <f t="shared" si="180"/>
        <v/>
      </c>
      <c r="C3897" s="105" t="str">
        <f t="shared" si="181"/>
        <v/>
      </c>
      <c r="D3897" s="105" t="str">
        <f t="shared" si="182"/>
        <v/>
      </c>
      <c r="E3897" s="106" t="s">
        <v>2406</v>
      </c>
      <c r="F3897" s="106" t="s">
        <v>2407</v>
      </c>
      <c r="G3897" s="106" t="s">
        <v>2747</v>
      </c>
      <c r="H3897" s="106" t="s">
        <v>3493</v>
      </c>
      <c r="I3897" s="106">
        <v>11</v>
      </c>
      <c r="J3897" s="106"/>
      <c r="K3897" s="106"/>
      <c r="L3897" s="106" t="s">
        <v>698</v>
      </c>
      <c r="M3897" s="106" t="s">
        <v>3522</v>
      </c>
      <c r="N3897" s="106">
        <v>0.45</v>
      </c>
      <c r="O3897" s="106">
        <v>1.7</v>
      </c>
      <c r="P3897" s="106" t="s">
        <v>2499</v>
      </c>
      <c r="Q3897" s="107" t="s">
        <v>4683</v>
      </c>
      <c r="R3897" s="107" t="s">
        <v>142</v>
      </c>
    </row>
    <row r="3898" spans="2:18" ht="20.100000000000001" customHeight="1" x14ac:dyDescent="0.4">
      <c r="B3898" s="105" t="str">
        <f t="shared" si="180"/>
        <v/>
      </c>
      <c r="C3898" s="105" t="str">
        <f t="shared" si="181"/>
        <v/>
      </c>
      <c r="D3898" s="105" t="str">
        <f t="shared" si="182"/>
        <v/>
      </c>
      <c r="E3898" s="106" t="s">
        <v>2406</v>
      </c>
      <c r="F3898" s="106" t="s">
        <v>2829</v>
      </c>
      <c r="G3898" s="106" t="s">
        <v>773</v>
      </c>
      <c r="H3898" s="106" t="s">
        <v>2438</v>
      </c>
      <c r="I3898" s="106">
        <v>8</v>
      </c>
      <c r="J3898" s="106"/>
      <c r="K3898" s="106"/>
      <c r="L3898" s="106" t="s">
        <v>3495</v>
      </c>
      <c r="M3898" s="106" t="s">
        <v>924</v>
      </c>
      <c r="N3898" s="106">
        <v>0.51</v>
      </c>
      <c r="O3898" s="106">
        <v>1.7</v>
      </c>
      <c r="P3898" s="106" t="s">
        <v>2499</v>
      </c>
      <c r="Q3898" s="107" t="s">
        <v>4684</v>
      </c>
      <c r="R3898" s="107" t="s">
        <v>138</v>
      </c>
    </row>
    <row r="3899" spans="2:18" ht="20.100000000000001" customHeight="1" x14ac:dyDescent="0.4">
      <c r="B3899" s="105" t="str">
        <f t="shared" si="180"/>
        <v/>
      </c>
      <c r="C3899" s="105" t="str">
        <f t="shared" si="181"/>
        <v/>
      </c>
      <c r="D3899" s="105" t="str">
        <f t="shared" si="182"/>
        <v/>
      </c>
      <c r="E3899" s="106" t="s">
        <v>2406</v>
      </c>
      <c r="F3899" s="106" t="s">
        <v>2829</v>
      </c>
      <c r="G3899" s="106" t="s">
        <v>778</v>
      </c>
      <c r="H3899" s="106" t="s">
        <v>2443</v>
      </c>
      <c r="I3899" s="106">
        <v>8</v>
      </c>
      <c r="J3899" s="106"/>
      <c r="K3899" s="106"/>
      <c r="L3899" s="106" t="s">
        <v>3495</v>
      </c>
      <c r="M3899" s="106" t="s">
        <v>924</v>
      </c>
      <c r="N3899" s="106">
        <v>0.51</v>
      </c>
      <c r="O3899" s="106">
        <v>1.7</v>
      </c>
      <c r="P3899" s="106" t="s">
        <v>2499</v>
      </c>
      <c r="Q3899" s="107" t="s">
        <v>4685</v>
      </c>
      <c r="R3899" s="107" t="s">
        <v>138</v>
      </c>
    </row>
    <row r="3900" spans="2:18" ht="20.100000000000001" customHeight="1" x14ac:dyDescent="0.4">
      <c r="B3900" s="105" t="str">
        <f t="shared" si="180"/>
        <v/>
      </c>
      <c r="C3900" s="105" t="str">
        <f t="shared" si="181"/>
        <v/>
      </c>
      <c r="D3900" s="105" t="str">
        <f t="shared" si="182"/>
        <v/>
      </c>
      <c r="E3900" s="106" t="s">
        <v>2406</v>
      </c>
      <c r="F3900" s="106" t="s">
        <v>2407</v>
      </c>
      <c r="G3900" s="106" t="s">
        <v>773</v>
      </c>
      <c r="H3900" s="106" t="s">
        <v>2438</v>
      </c>
      <c r="I3900" s="106">
        <v>8</v>
      </c>
      <c r="J3900" s="106"/>
      <c r="K3900" s="106"/>
      <c r="L3900" s="106" t="s">
        <v>3498</v>
      </c>
      <c r="M3900" s="106" t="s">
        <v>924</v>
      </c>
      <c r="N3900" s="106">
        <v>0.42</v>
      </c>
      <c r="O3900" s="106">
        <v>1.7</v>
      </c>
      <c r="P3900" s="106" t="s">
        <v>2499</v>
      </c>
      <c r="Q3900" s="107" t="s">
        <v>4686</v>
      </c>
      <c r="R3900" s="107" t="s">
        <v>138</v>
      </c>
    </row>
    <row r="3901" spans="2:18" ht="20.100000000000001" customHeight="1" x14ac:dyDescent="0.4">
      <c r="B3901" s="105" t="str">
        <f t="shared" si="180"/>
        <v/>
      </c>
      <c r="C3901" s="105" t="str">
        <f t="shared" si="181"/>
        <v/>
      </c>
      <c r="D3901" s="105" t="str">
        <f t="shared" si="182"/>
        <v/>
      </c>
      <c r="E3901" s="106" t="s">
        <v>2406</v>
      </c>
      <c r="F3901" s="106" t="s">
        <v>2407</v>
      </c>
      <c r="G3901" s="106" t="s">
        <v>778</v>
      </c>
      <c r="H3901" s="106" t="s">
        <v>2443</v>
      </c>
      <c r="I3901" s="106">
        <v>8</v>
      </c>
      <c r="J3901" s="106"/>
      <c r="K3901" s="106"/>
      <c r="L3901" s="106" t="s">
        <v>3498</v>
      </c>
      <c r="M3901" s="106" t="s">
        <v>924</v>
      </c>
      <c r="N3901" s="106">
        <v>0.42</v>
      </c>
      <c r="O3901" s="106">
        <v>1.7</v>
      </c>
      <c r="P3901" s="106" t="s">
        <v>2499</v>
      </c>
      <c r="Q3901" s="107" t="s">
        <v>4687</v>
      </c>
      <c r="R3901" s="107" t="s">
        <v>138</v>
      </c>
    </row>
    <row r="3902" spans="2:18" ht="20.100000000000001" customHeight="1" x14ac:dyDescent="0.4">
      <c r="B3902" s="105" t="str">
        <f t="shared" si="180"/>
        <v/>
      </c>
      <c r="C3902" s="105" t="str">
        <f t="shared" si="181"/>
        <v/>
      </c>
      <c r="D3902" s="105" t="str">
        <f t="shared" si="182"/>
        <v/>
      </c>
      <c r="E3902" s="106" t="s">
        <v>2406</v>
      </c>
      <c r="F3902" s="106" t="s">
        <v>2829</v>
      </c>
      <c r="G3902" s="106" t="s">
        <v>697</v>
      </c>
      <c r="H3902" s="106" t="s">
        <v>2438</v>
      </c>
      <c r="I3902" s="106">
        <v>12</v>
      </c>
      <c r="J3902" s="106"/>
      <c r="K3902" s="106"/>
      <c r="L3902" s="106" t="s">
        <v>729</v>
      </c>
      <c r="M3902" s="106" t="s">
        <v>3522</v>
      </c>
      <c r="N3902" s="106">
        <v>0.52</v>
      </c>
      <c r="O3902" s="106">
        <v>1.7</v>
      </c>
      <c r="P3902" s="106" t="s">
        <v>2499</v>
      </c>
      <c r="Q3902" s="107" t="s">
        <v>4688</v>
      </c>
      <c r="R3902" s="107" t="s">
        <v>133</v>
      </c>
    </row>
    <row r="3903" spans="2:18" ht="20.100000000000001" customHeight="1" x14ac:dyDescent="0.4">
      <c r="B3903" s="105" t="str">
        <f t="shared" si="180"/>
        <v/>
      </c>
      <c r="C3903" s="105" t="str">
        <f t="shared" si="181"/>
        <v/>
      </c>
      <c r="D3903" s="105" t="str">
        <f t="shared" si="182"/>
        <v/>
      </c>
      <c r="E3903" s="106" t="s">
        <v>2406</v>
      </c>
      <c r="F3903" s="106" t="s">
        <v>2829</v>
      </c>
      <c r="G3903" s="106" t="s">
        <v>697</v>
      </c>
      <c r="H3903" s="106" t="s">
        <v>2438</v>
      </c>
      <c r="I3903" s="106">
        <v>11</v>
      </c>
      <c r="J3903" s="106"/>
      <c r="K3903" s="106"/>
      <c r="L3903" s="106" t="s">
        <v>733</v>
      </c>
      <c r="M3903" s="106" t="s">
        <v>3522</v>
      </c>
      <c r="N3903" s="106">
        <v>0.52</v>
      </c>
      <c r="O3903" s="106">
        <v>1.7</v>
      </c>
      <c r="P3903" s="106" t="s">
        <v>2499</v>
      </c>
      <c r="Q3903" s="107" t="s">
        <v>4689</v>
      </c>
      <c r="R3903" s="107" t="s">
        <v>133</v>
      </c>
    </row>
    <row r="3904" spans="2:18" ht="20.100000000000001" customHeight="1" x14ac:dyDescent="0.4">
      <c r="B3904" s="105" t="str">
        <f t="shared" si="180"/>
        <v/>
      </c>
      <c r="C3904" s="105" t="str">
        <f t="shared" si="181"/>
        <v/>
      </c>
      <c r="D3904" s="105" t="str">
        <f t="shared" si="182"/>
        <v/>
      </c>
      <c r="E3904" s="106" t="s">
        <v>2406</v>
      </c>
      <c r="F3904" s="106" t="s">
        <v>2829</v>
      </c>
      <c r="G3904" s="106" t="s">
        <v>710</v>
      </c>
      <c r="H3904" s="106" t="s">
        <v>2443</v>
      </c>
      <c r="I3904" s="106">
        <v>12</v>
      </c>
      <c r="J3904" s="106"/>
      <c r="K3904" s="106"/>
      <c r="L3904" s="106" t="s">
        <v>729</v>
      </c>
      <c r="M3904" s="106" t="s">
        <v>3522</v>
      </c>
      <c r="N3904" s="106">
        <v>0.52</v>
      </c>
      <c r="O3904" s="106">
        <v>1.7</v>
      </c>
      <c r="P3904" s="106" t="s">
        <v>2499</v>
      </c>
      <c r="Q3904" s="107" t="s">
        <v>4690</v>
      </c>
      <c r="R3904" s="107" t="s">
        <v>133</v>
      </c>
    </row>
    <row r="3905" spans="2:18" ht="20.100000000000001" customHeight="1" x14ac:dyDescent="0.4">
      <c r="B3905" s="105" t="str">
        <f t="shared" si="180"/>
        <v/>
      </c>
      <c r="C3905" s="105" t="str">
        <f t="shared" si="181"/>
        <v/>
      </c>
      <c r="D3905" s="105" t="str">
        <f t="shared" si="182"/>
        <v/>
      </c>
      <c r="E3905" s="106" t="s">
        <v>2406</v>
      </c>
      <c r="F3905" s="106" t="s">
        <v>2829</v>
      </c>
      <c r="G3905" s="106" t="s">
        <v>710</v>
      </c>
      <c r="H3905" s="106" t="s">
        <v>2443</v>
      </c>
      <c r="I3905" s="106">
        <v>11</v>
      </c>
      <c r="J3905" s="106"/>
      <c r="K3905" s="106"/>
      <c r="L3905" s="106" t="s">
        <v>733</v>
      </c>
      <c r="M3905" s="106" t="s">
        <v>3522</v>
      </c>
      <c r="N3905" s="106">
        <v>0.52</v>
      </c>
      <c r="O3905" s="106">
        <v>1.7</v>
      </c>
      <c r="P3905" s="106" t="s">
        <v>2499</v>
      </c>
      <c r="Q3905" s="107" t="s">
        <v>4691</v>
      </c>
      <c r="R3905" s="107" t="s">
        <v>133</v>
      </c>
    </row>
    <row r="3906" spans="2:18" ht="20.100000000000001" customHeight="1" x14ac:dyDescent="0.4">
      <c r="B3906" s="105" t="str">
        <f t="shared" si="180"/>
        <v/>
      </c>
      <c r="C3906" s="105" t="str">
        <f t="shared" si="181"/>
        <v/>
      </c>
      <c r="D3906" s="105" t="str">
        <f t="shared" si="182"/>
        <v/>
      </c>
      <c r="E3906" s="106" t="s">
        <v>2406</v>
      </c>
      <c r="F3906" s="106" t="s">
        <v>2407</v>
      </c>
      <c r="G3906" s="106" t="s">
        <v>697</v>
      </c>
      <c r="H3906" s="106" t="s">
        <v>2438</v>
      </c>
      <c r="I3906" s="106">
        <v>11</v>
      </c>
      <c r="J3906" s="106"/>
      <c r="K3906" s="106"/>
      <c r="L3906" s="106" t="s">
        <v>698</v>
      </c>
      <c r="M3906" s="106" t="s">
        <v>3522</v>
      </c>
      <c r="N3906" s="106">
        <v>0.42</v>
      </c>
      <c r="O3906" s="106">
        <v>1.7</v>
      </c>
      <c r="P3906" s="106" t="s">
        <v>2499</v>
      </c>
      <c r="Q3906" s="107" t="s">
        <v>4692</v>
      </c>
      <c r="R3906" s="107" t="s">
        <v>133</v>
      </c>
    </row>
    <row r="3907" spans="2:18" ht="20.100000000000001" customHeight="1" x14ac:dyDescent="0.4">
      <c r="B3907" s="105" t="str">
        <f t="shared" si="180"/>
        <v/>
      </c>
      <c r="C3907" s="105" t="str">
        <f t="shared" si="181"/>
        <v/>
      </c>
      <c r="D3907" s="105" t="str">
        <f t="shared" si="182"/>
        <v/>
      </c>
      <c r="E3907" s="106" t="s">
        <v>2406</v>
      </c>
      <c r="F3907" s="106" t="s">
        <v>2407</v>
      </c>
      <c r="G3907" s="106" t="s">
        <v>710</v>
      </c>
      <c r="H3907" s="106" t="s">
        <v>2443</v>
      </c>
      <c r="I3907" s="106">
        <v>11</v>
      </c>
      <c r="J3907" s="106"/>
      <c r="K3907" s="106"/>
      <c r="L3907" s="106" t="s">
        <v>698</v>
      </c>
      <c r="M3907" s="106" t="s">
        <v>3522</v>
      </c>
      <c r="N3907" s="106">
        <v>0.42</v>
      </c>
      <c r="O3907" s="106">
        <v>1.7</v>
      </c>
      <c r="P3907" s="106" t="s">
        <v>2499</v>
      </c>
      <c r="Q3907" s="107" t="s">
        <v>4693</v>
      </c>
      <c r="R3907" s="107" t="s">
        <v>133</v>
      </c>
    </row>
    <row r="3908" spans="2:18" ht="20.100000000000001" customHeight="1" x14ac:dyDescent="0.4">
      <c r="B3908" s="105" t="str">
        <f t="shared" si="180"/>
        <v/>
      </c>
      <c r="C3908" s="105" t="str">
        <f t="shared" si="181"/>
        <v/>
      </c>
      <c r="D3908" s="105" t="str">
        <f t="shared" si="182"/>
        <v/>
      </c>
      <c r="E3908" s="106" t="s">
        <v>2406</v>
      </c>
      <c r="F3908" s="106" t="s">
        <v>2829</v>
      </c>
      <c r="G3908" s="106" t="s">
        <v>697</v>
      </c>
      <c r="H3908" s="106" t="s">
        <v>1389</v>
      </c>
      <c r="I3908" s="106">
        <v>10</v>
      </c>
      <c r="J3908" s="106"/>
      <c r="K3908" s="106"/>
      <c r="L3908" s="106" t="s">
        <v>1248</v>
      </c>
      <c r="M3908" s="106" t="s">
        <v>3522</v>
      </c>
      <c r="N3908" s="106">
        <v>0.56000000000000005</v>
      </c>
      <c r="O3908" s="106">
        <v>1.8</v>
      </c>
      <c r="P3908" s="106" t="s">
        <v>2499</v>
      </c>
      <c r="Q3908" s="107" t="s">
        <v>4694</v>
      </c>
      <c r="R3908" s="107" t="s">
        <v>11</v>
      </c>
    </row>
    <row r="3909" spans="2:18" ht="20.100000000000001" customHeight="1" x14ac:dyDescent="0.4">
      <c r="B3909" s="105" t="str">
        <f t="shared" si="180"/>
        <v/>
      </c>
      <c r="C3909" s="105" t="str">
        <f t="shared" si="181"/>
        <v/>
      </c>
      <c r="D3909" s="105" t="str">
        <f t="shared" si="182"/>
        <v/>
      </c>
      <c r="E3909" s="106" t="s">
        <v>2406</v>
      </c>
      <c r="F3909" s="106" t="s">
        <v>2829</v>
      </c>
      <c r="G3909" s="106" t="s">
        <v>773</v>
      </c>
      <c r="H3909" s="106" t="s">
        <v>774</v>
      </c>
      <c r="I3909" s="106">
        <v>10</v>
      </c>
      <c r="J3909" s="106"/>
      <c r="K3909" s="106"/>
      <c r="L3909" s="106" t="s">
        <v>765</v>
      </c>
      <c r="M3909" s="106" t="s">
        <v>3522</v>
      </c>
      <c r="N3909" s="106">
        <v>0.55000000000000004</v>
      </c>
      <c r="O3909" s="106">
        <v>1.8</v>
      </c>
      <c r="P3909" s="106" t="s">
        <v>2499</v>
      </c>
      <c r="Q3909" s="107" t="s">
        <v>4695</v>
      </c>
      <c r="R3909" s="107" t="s">
        <v>11</v>
      </c>
    </row>
    <row r="3910" spans="2:18" ht="20.100000000000001" customHeight="1" x14ac:dyDescent="0.4">
      <c r="B3910" s="105" t="str">
        <f t="shared" si="180"/>
        <v/>
      </c>
      <c r="C3910" s="105" t="str">
        <f t="shared" si="181"/>
        <v/>
      </c>
      <c r="D3910" s="105" t="str">
        <f t="shared" si="182"/>
        <v/>
      </c>
      <c r="E3910" s="106" t="s">
        <v>2406</v>
      </c>
      <c r="F3910" s="106" t="s">
        <v>2829</v>
      </c>
      <c r="G3910" s="106" t="s">
        <v>773</v>
      </c>
      <c r="H3910" s="106" t="s">
        <v>1266</v>
      </c>
      <c r="I3910" s="106">
        <v>10</v>
      </c>
      <c r="J3910" s="106"/>
      <c r="K3910" s="106"/>
      <c r="L3910" s="106" t="s">
        <v>733</v>
      </c>
      <c r="M3910" s="106" t="s">
        <v>3522</v>
      </c>
      <c r="N3910" s="106">
        <v>0.54</v>
      </c>
      <c r="O3910" s="106">
        <v>1.8</v>
      </c>
      <c r="P3910" s="106" t="s">
        <v>2499</v>
      </c>
      <c r="Q3910" s="107" t="s">
        <v>4696</v>
      </c>
      <c r="R3910" s="107" t="s">
        <v>11</v>
      </c>
    </row>
    <row r="3911" spans="2:18" ht="20.100000000000001" customHeight="1" x14ac:dyDescent="0.4">
      <c r="B3911" s="105" t="str">
        <f t="shared" si="180"/>
        <v/>
      </c>
      <c r="C3911" s="105" t="str">
        <f t="shared" si="181"/>
        <v/>
      </c>
      <c r="D3911" s="105" t="str">
        <f t="shared" si="182"/>
        <v/>
      </c>
      <c r="E3911" s="106" t="s">
        <v>2406</v>
      </c>
      <c r="F3911" s="106" t="s">
        <v>2829</v>
      </c>
      <c r="G3911" s="106" t="s">
        <v>778</v>
      </c>
      <c r="H3911" s="106" t="s">
        <v>779</v>
      </c>
      <c r="I3911" s="106">
        <v>10</v>
      </c>
      <c r="J3911" s="106"/>
      <c r="K3911" s="106"/>
      <c r="L3911" s="106" t="s">
        <v>765</v>
      </c>
      <c r="M3911" s="106" t="s">
        <v>3522</v>
      </c>
      <c r="N3911" s="106">
        <v>0.54</v>
      </c>
      <c r="O3911" s="106">
        <v>1.8</v>
      </c>
      <c r="P3911" s="106" t="s">
        <v>2499</v>
      </c>
      <c r="Q3911" s="107" t="s">
        <v>4697</v>
      </c>
      <c r="R3911" s="107" t="s">
        <v>11</v>
      </c>
    </row>
    <row r="3912" spans="2:18" ht="20.100000000000001" customHeight="1" x14ac:dyDescent="0.4">
      <c r="B3912" s="105" t="str">
        <f t="shared" si="180"/>
        <v/>
      </c>
      <c r="C3912" s="105" t="str">
        <f t="shared" si="181"/>
        <v/>
      </c>
      <c r="D3912" s="105" t="str">
        <f t="shared" si="182"/>
        <v/>
      </c>
      <c r="E3912" s="106" t="s">
        <v>2406</v>
      </c>
      <c r="F3912" s="106" t="s">
        <v>2829</v>
      </c>
      <c r="G3912" s="106" t="s">
        <v>778</v>
      </c>
      <c r="H3912" s="106" t="s">
        <v>1269</v>
      </c>
      <c r="I3912" s="106">
        <v>10</v>
      </c>
      <c r="J3912" s="106"/>
      <c r="K3912" s="106"/>
      <c r="L3912" s="106" t="s">
        <v>733</v>
      </c>
      <c r="M3912" s="106" t="s">
        <v>3522</v>
      </c>
      <c r="N3912" s="106">
        <v>0.54</v>
      </c>
      <c r="O3912" s="106">
        <v>1.8</v>
      </c>
      <c r="P3912" s="106" t="s">
        <v>2499</v>
      </c>
      <c r="Q3912" s="107" t="s">
        <v>4698</v>
      </c>
      <c r="R3912" s="107" t="s">
        <v>11</v>
      </c>
    </row>
    <row r="3913" spans="2:18" ht="20.100000000000001" customHeight="1" x14ac:dyDescent="0.4">
      <c r="B3913" s="105" t="str">
        <f t="shared" si="180"/>
        <v/>
      </c>
      <c r="C3913" s="105" t="str">
        <f t="shared" si="181"/>
        <v/>
      </c>
      <c r="D3913" s="105" t="str">
        <f t="shared" si="182"/>
        <v/>
      </c>
      <c r="E3913" s="106" t="s">
        <v>2406</v>
      </c>
      <c r="F3913" s="106" t="s">
        <v>2829</v>
      </c>
      <c r="G3913" s="106" t="s">
        <v>782</v>
      </c>
      <c r="H3913" s="106" t="s">
        <v>783</v>
      </c>
      <c r="I3913" s="106">
        <v>10</v>
      </c>
      <c r="J3913" s="106"/>
      <c r="K3913" s="106"/>
      <c r="L3913" s="106" t="s">
        <v>765</v>
      </c>
      <c r="M3913" s="106" t="s">
        <v>3522</v>
      </c>
      <c r="N3913" s="106">
        <v>0.39</v>
      </c>
      <c r="O3913" s="106">
        <v>1.8</v>
      </c>
      <c r="P3913" s="106" t="s">
        <v>2499</v>
      </c>
      <c r="Q3913" s="107" t="s">
        <v>4699</v>
      </c>
      <c r="R3913" s="107" t="s">
        <v>11</v>
      </c>
    </row>
    <row r="3914" spans="2:18" ht="20.100000000000001" customHeight="1" x14ac:dyDescent="0.4">
      <c r="B3914" s="105" t="str">
        <f t="shared" si="180"/>
        <v/>
      </c>
      <c r="C3914" s="105" t="str">
        <f t="shared" si="181"/>
        <v/>
      </c>
      <c r="D3914" s="105" t="str">
        <f t="shared" si="182"/>
        <v/>
      </c>
      <c r="E3914" s="106" t="s">
        <v>2406</v>
      </c>
      <c r="F3914" s="106" t="s">
        <v>2829</v>
      </c>
      <c r="G3914" s="106" t="s">
        <v>2437</v>
      </c>
      <c r="H3914" s="106" t="s">
        <v>2438</v>
      </c>
      <c r="I3914" s="106">
        <v>10</v>
      </c>
      <c r="J3914" s="106"/>
      <c r="K3914" s="106"/>
      <c r="L3914" s="106" t="s">
        <v>765</v>
      </c>
      <c r="M3914" s="106" t="s">
        <v>3522</v>
      </c>
      <c r="N3914" s="106">
        <v>0.52</v>
      </c>
      <c r="O3914" s="106">
        <v>1.8</v>
      </c>
      <c r="P3914" s="106" t="s">
        <v>2499</v>
      </c>
      <c r="Q3914" s="107" t="s">
        <v>4700</v>
      </c>
      <c r="R3914" s="107" t="s">
        <v>11</v>
      </c>
    </row>
    <row r="3915" spans="2:18" ht="20.100000000000001" customHeight="1" x14ac:dyDescent="0.4">
      <c r="B3915" s="105" t="str">
        <f t="shared" si="180"/>
        <v/>
      </c>
      <c r="C3915" s="105" t="str">
        <f t="shared" si="181"/>
        <v/>
      </c>
      <c r="D3915" s="105" t="str">
        <f t="shared" si="182"/>
        <v/>
      </c>
      <c r="E3915" s="106" t="s">
        <v>2406</v>
      </c>
      <c r="F3915" s="106" t="s">
        <v>2829</v>
      </c>
      <c r="G3915" s="106" t="s">
        <v>2442</v>
      </c>
      <c r="H3915" s="106" t="s">
        <v>2443</v>
      </c>
      <c r="I3915" s="106">
        <v>10</v>
      </c>
      <c r="J3915" s="106"/>
      <c r="K3915" s="106"/>
      <c r="L3915" s="106" t="s">
        <v>765</v>
      </c>
      <c r="M3915" s="106" t="s">
        <v>3522</v>
      </c>
      <c r="N3915" s="106">
        <v>0.52</v>
      </c>
      <c r="O3915" s="106">
        <v>1.8</v>
      </c>
      <c r="P3915" s="106" t="s">
        <v>2499</v>
      </c>
      <c r="Q3915" s="107" t="s">
        <v>4701</v>
      </c>
      <c r="R3915" s="107" t="s">
        <v>11</v>
      </c>
    </row>
    <row r="3916" spans="2:18" ht="20.100000000000001" customHeight="1" x14ac:dyDescent="0.4">
      <c r="B3916" s="105" t="str">
        <f t="shared" si="180"/>
        <v/>
      </c>
      <c r="C3916" s="105" t="str">
        <f t="shared" si="181"/>
        <v/>
      </c>
      <c r="D3916" s="105" t="str">
        <f t="shared" si="182"/>
        <v/>
      </c>
      <c r="E3916" s="106" t="s">
        <v>2406</v>
      </c>
      <c r="F3916" s="106" t="s">
        <v>2829</v>
      </c>
      <c r="G3916" s="106" t="s">
        <v>697</v>
      </c>
      <c r="H3916" s="106" t="s">
        <v>1248</v>
      </c>
      <c r="I3916" s="106">
        <v>10</v>
      </c>
      <c r="J3916" s="106"/>
      <c r="K3916" s="106"/>
      <c r="L3916" s="106" t="s">
        <v>1389</v>
      </c>
      <c r="M3916" s="106" t="s">
        <v>3522</v>
      </c>
      <c r="N3916" s="106">
        <v>0.52</v>
      </c>
      <c r="O3916" s="106">
        <v>1.8</v>
      </c>
      <c r="P3916" s="106" t="s">
        <v>2499</v>
      </c>
      <c r="Q3916" s="107" t="s">
        <v>4702</v>
      </c>
      <c r="R3916" s="107" t="s">
        <v>11</v>
      </c>
    </row>
    <row r="3917" spans="2:18" ht="20.100000000000001" customHeight="1" x14ac:dyDescent="0.4">
      <c r="B3917" s="105" t="str">
        <f t="shared" si="180"/>
        <v/>
      </c>
      <c r="C3917" s="105" t="str">
        <f t="shared" si="181"/>
        <v/>
      </c>
      <c r="D3917" s="105" t="str">
        <f t="shared" si="182"/>
        <v/>
      </c>
      <c r="E3917" s="106" t="s">
        <v>2406</v>
      </c>
      <c r="F3917" s="106" t="s">
        <v>2829</v>
      </c>
      <c r="G3917" s="106" t="s">
        <v>773</v>
      </c>
      <c r="H3917" s="106" t="s">
        <v>765</v>
      </c>
      <c r="I3917" s="106">
        <v>10</v>
      </c>
      <c r="J3917" s="106"/>
      <c r="K3917" s="106"/>
      <c r="L3917" s="106" t="s">
        <v>774</v>
      </c>
      <c r="M3917" s="106" t="s">
        <v>3522</v>
      </c>
      <c r="N3917" s="106">
        <v>0.52</v>
      </c>
      <c r="O3917" s="106">
        <v>1.8</v>
      </c>
      <c r="P3917" s="106" t="s">
        <v>2499</v>
      </c>
      <c r="Q3917" s="107" t="s">
        <v>4703</v>
      </c>
      <c r="R3917" s="107" t="s">
        <v>11</v>
      </c>
    </row>
    <row r="3918" spans="2:18" ht="20.100000000000001" customHeight="1" x14ac:dyDescent="0.4">
      <c r="B3918" s="105" t="str">
        <f t="shared" si="180"/>
        <v/>
      </c>
      <c r="C3918" s="105" t="str">
        <f t="shared" si="181"/>
        <v/>
      </c>
      <c r="D3918" s="105" t="str">
        <f t="shared" si="182"/>
        <v/>
      </c>
      <c r="E3918" s="106" t="s">
        <v>2406</v>
      </c>
      <c r="F3918" s="106" t="s">
        <v>2829</v>
      </c>
      <c r="G3918" s="106" t="s">
        <v>773</v>
      </c>
      <c r="H3918" s="106" t="s">
        <v>733</v>
      </c>
      <c r="I3918" s="106">
        <v>10</v>
      </c>
      <c r="J3918" s="106"/>
      <c r="K3918" s="106"/>
      <c r="L3918" s="106" t="s">
        <v>1266</v>
      </c>
      <c r="M3918" s="106" t="s">
        <v>3522</v>
      </c>
      <c r="N3918" s="106">
        <v>0.53</v>
      </c>
      <c r="O3918" s="106">
        <v>1.8</v>
      </c>
      <c r="P3918" s="106" t="s">
        <v>2499</v>
      </c>
      <c r="Q3918" s="107" t="s">
        <v>4704</v>
      </c>
      <c r="R3918" s="107" t="s">
        <v>11</v>
      </c>
    </row>
    <row r="3919" spans="2:18" ht="20.100000000000001" customHeight="1" x14ac:dyDescent="0.4">
      <c r="B3919" s="105" t="str">
        <f t="shared" si="180"/>
        <v/>
      </c>
      <c r="C3919" s="105" t="str">
        <f t="shared" si="181"/>
        <v/>
      </c>
      <c r="D3919" s="105" t="str">
        <f t="shared" si="182"/>
        <v/>
      </c>
      <c r="E3919" s="106" t="s">
        <v>2406</v>
      </c>
      <c r="F3919" s="106" t="s">
        <v>2829</v>
      </c>
      <c r="G3919" s="106" t="s">
        <v>778</v>
      </c>
      <c r="H3919" s="106" t="s">
        <v>765</v>
      </c>
      <c r="I3919" s="106">
        <v>10</v>
      </c>
      <c r="J3919" s="106"/>
      <c r="K3919" s="106"/>
      <c r="L3919" s="106" t="s">
        <v>779</v>
      </c>
      <c r="M3919" s="106" t="s">
        <v>3522</v>
      </c>
      <c r="N3919" s="106">
        <v>0.52</v>
      </c>
      <c r="O3919" s="106">
        <v>1.8</v>
      </c>
      <c r="P3919" s="106" t="s">
        <v>2499</v>
      </c>
      <c r="Q3919" s="107" t="s">
        <v>4705</v>
      </c>
      <c r="R3919" s="107" t="s">
        <v>11</v>
      </c>
    </row>
    <row r="3920" spans="2:18" ht="20.100000000000001" customHeight="1" x14ac:dyDescent="0.4">
      <c r="B3920" s="105" t="str">
        <f t="shared" ref="B3920:B3983" si="183">IF(OR($C$10="",$C$11=""),"",IFERROR(IF(AND($U$22&lt;&gt;R3920,$V$22&lt;&gt;R3920),"－",IF(AND(COUNTIF($C$10,"*樹脂スペーサー*")&gt;0,OR(M3920="空気",F3920="一般",F3920="一般ＰＧ")),"－",IF(AND($W$25&gt;0,$W$25&gt;=O3920),$U$25,IF(AND($W$26&gt;0,$W$26&gt;=O3920),$U$26,IF(AND($W$27&gt;0,$W$27&gt;=O3920),$U$27,IF(AND($W$28&gt;0,$W$28&gt;=O3920),$U$28,IF(AND($W$29&gt;0,$W$29&gt;=O3920),$U$29,IF(AND($W$30&gt;0,$W$30&gt;=O3920),$U$30,IF(AND($W$31&gt;0,$W$31&gt;=O3920),$U$31,"－"))))))))),"－"))</f>
        <v/>
      </c>
      <c r="C3920" s="105" t="str">
        <f t="shared" ref="C3920:C3983" si="184">IF(B3920="","",IF(B3920&lt;&gt;"－",VLOOKUP(B3920,$U$25:$V$31,2,FALSE),"－"))</f>
        <v/>
      </c>
      <c r="D3920" s="105" t="str">
        <f t="shared" ref="D3920:D3983" si="185">IF($H$9="","",IF($V$38&lt;&gt;"断熱等","－",IF(AND(COUNTIF($V$34,"*樹脂スペーサー*")&gt;0,OR(M3920="空気",F3920="一般",F3920="一般ＰＧ")),"－",IF(AND($V$35&lt;&gt;R3920,$W$35&lt;&gt;R3920),"－",IF(MID($H$9,10,1)="Z",IF(N3920&lt;=0.65,"○","－"),IF($V$36&gt;=O3920,"○","－"))))))</f>
        <v/>
      </c>
      <c r="E3920" s="106" t="s">
        <v>2406</v>
      </c>
      <c r="F3920" s="106" t="s">
        <v>2829</v>
      </c>
      <c r="G3920" s="106" t="s">
        <v>778</v>
      </c>
      <c r="H3920" s="106" t="s">
        <v>733</v>
      </c>
      <c r="I3920" s="106">
        <v>10</v>
      </c>
      <c r="J3920" s="106"/>
      <c r="K3920" s="106"/>
      <c r="L3920" s="106" t="s">
        <v>1269</v>
      </c>
      <c r="M3920" s="106" t="s">
        <v>3522</v>
      </c>
      <c r="N3920" s="106">
        <v>0.53</v>
      </c>
      <c r="O3920" s="106">
        <v>1.8</v>
      </c>
      <c r="P3920" s="106" t="s">
        <v>2499</v>
      </c>
      <c r="Q3920" s="107" t="s">
        <v>4706</v>
      </c>
      <c r="R3920" s="107" t="s">
        <v>11</v>
      </c>
    </row>
    <row r="3921" spans="2:18" ht="20.100000000000001" customHeight="1" x14ac:dyDescent="0.4">
      <c r="B3921" s="105" t="str">
        <f t="shared" si="183"/>
        <v/>
      </c>
      <c r="C3921" s="105" t="str">
        <f t="shared" si="184"/>
        <v/>
      </c>
      <c r="D3921" s="105" t="str">
        <f t="shared" si="185"/>
        <v/>
      </c>
      <c r="E3921" s="106" t="s">
        <v>2406</v>
      </c>
      <c r="F3921" s="106" t="s">
        <v>2829</v>
      </c>
      <c r="G3921" s="106" t="s">
        <v>782</v>
      </c>
      <c r="H3921" s="106" t="s">
        <v>765</v>
      </c>
      <c r="I3921" s="106">
        <v>10</v>
      </c>
      <c r="J3921" s="106"/>
      <c r="K3921" s="106"/>
      <c r="L3921" s="106" t="s">
        <v>783</v>
      </c>
      <c r="M3921" s="106" t="s">
        <v>3522</v>
      </c>
      <c r="N3921" s="106">
        <v>0.48</v>
      </c>
      <c r="O3921" s="106">
        <v>1.8</v>
      </c>
      <c r="P3921" s="106" t="s">
        <v>2499</v>
      </c>
      <c r="Q3921" s="107" t="s">
        <v>4707</v>
      </c>
      <c r="R3921" s="107" t="s">
        <v>11</v>
      </c>
    </row>
    <row r="3922" spans="2:18" ht="20.100000000000001" customHeight="1" x14ac:dyDescent="0.4">
      <c r="B3922" s="105" t="str">
        <f t="shared" si="183"/>
        <v/>
      </c>
      <c r="C3922" s="105" t="str">
        <f t="shared" si="184"/>
        <v/>
      </c>
      <c r="D3922" s="105" t="str">
        <f t="shared" si="185"/>
        <v/>
      </c>
      <c r="E3922" s="106" t="s">
        <v>2406</v>
      </c>
      <c r="F3922" s="106" t="s">
        <v>2829</v>
      </c>
      <c r="G3922" s="106" t="s">
        <v>2437</v>
      </c>
      <c r="H3922" s="106" t="s">
        <v>765</v>
      </c>
      <c r="I3922" s="106">
        <v>10</v>
      </c>
      <c r="J3922" s="106"/>
      <c r="K3922" s="106"/>
      <c r="L3922" s="106" t="s">
        <v>2438</v>
      </c>
      <c r="M3922" s="106" t="s">
        <v>3522</v>
      </c>
      <c r="N3922" s="106">
        <v>0.52</v>
      </c>
      <c r="O3922" s="106">
        <v>1.8</v>
      </c>
      <c r="P3922" s="106" t="s">
        <v>2499</v>
      </c>
      <c r="Q3922" s="107" t="s">
        <v>4708</v>
      </c>
      <c r="R3922" s="107" t="s">
        <v>11</v>
      </c>
    </row>
    <row r="3923" spans="2:18" ht="20.100000000000001" customHeight="1" x14ac:dyDescent="0.4">
      <c r="B3923" s="105" t="str">
        <f t="shared" si="183"/>
        <v/>
      </c>
      <c r="C3923" s="105" t="str">
        <f t="shared" si="184"/>
        <v/>
      </c>
      <c r="D3923" s="105" t="str">
        <f t="shared" si="185"/>
        <v/>
      </c>
      <c r="E3923" s="106" t="s">
        <v>2406</v>
      </c>
      <c r="F3923" s="106" t="s">
        <v>2829</v>
      </c>
      <c r="G3923" s="106" t="s">
        <v>2442</v>
      </c>
      <c r="H3923" s="106" t="s">
        <v>765</v>
      </c>
      <c r="I3923" s="106">
        <v>10</v>
      </c>
      <c r="J3923" s="106"/>
      <c r="K3923" s="106"/>
      <c r="L3923" s="106" t="s">
        <v>2443</v>
      </c>
      <c r="M3923" s="106" t="s">
        <v>3522</v>
      </c>
      <c r="N3923" s="106">
        <v>0.52</v>
      </c>
      <c r="O3923" s="106">
        <v>1.8</v>
      </c>
      <c r="P3923" s="106" t="s">
        <v>2499</v>
      </c>
      <c r="Q3923" s="107" t="s">
        <v>4709</v>
      </c>
      <c r="R3923" s="107" t="s">
        <v>11</v>
      </c>
    </row>
    <row r="3924" spans="2:18" ht="20.100000000000001" customHeight="1" x14ac:dyDescent="0.4">
      <c r="B3924" s="105" t="str">
        <f t="shared" si="183"/>
        <v/>
      </c>
      <c r="C3924" s="105" t="str">
        <f t="shared" si="184"/>
        <v/>
      </c>
      <c r="D3924" s="105" t="str">
        <f t="shared" si="185"/>
        <v/>
      </c>
      <c r="E3924" s="106" t="s">
        <v>2406</v>
      </c>
      <c r="F3924" s="106" t="s">
        <v>2407</v>
      </c>
      <c r="G3924" s="106" t="s">
        <v>697</v>
      </c>
      <c r="H3924" s="106" t="s">
        <v>1389</v>
      </c>
      <c r="I3924" s="106">
        <v>10</v>
      </c>
      <c r="J3924" s="106"/>
      <c r="K3924" s="106"/>
      <c r="L3924" s="106" t="s">
        <v>1218</v>
      </c>
      <c r="M3924" s="106" t="s">
        <v>3522</v>
      </c>
      <c r="N3924" s="106">
        <v>0.45</v>
      </c>
      <c r="O3924" s="106">
        <v>1.8</v>
      </c>
      <c r="P3924" s="106" t="s">
        <v>2499</v>
      </c>
      <c r="Q3924" s="107" t="s">
        <v>4710</v>
      </c>
      <c r="R3924" s="107" t="s">
        <v>11</v>
      </c>
    </row>
    <row r="3925" spans="2:18" ht="20.100000000000001" customHeight="1" x14ac:dyDescent="0.4">
      <c r="B3925" s="105" t="str">
        <f t="shared" si="183"/>
        <v/>
      </c>
      <c r="C3925" s="105" t="str">
        <f t="shared" si="184"/>
        <v/>
      </c>
      <c r="D3925" s="105" t="str">
        <f t="shared" si="185"/>
        <v/>
      </c>
      <c r="E3925" s="106" t="s">
        <v>2406</v>
      </c>
      <c r="F3925" s="106" t="s">
        <v>2407</v>
      </c>
      <c r="G3925" s="106" t="s">
        <v>773</v>
      </c>
      <c r="H3925" s="106" t="s">
        <v>774</v>
      </c>
      <c r="I3925" s="106">
        <v>10</v>
      </c>
      <c r="J3925" s="106"/>
      <c r="K3925" s="106"/>
      <c r="L3925" s="106" t="s">
        <v>717</v>
      </c>
      <c r="M3925" s="106" t="s">
        <v>3522</v>
      </c>
      <c r="N3925" s="106">
        <v>0.44</v>
      </c>
      <c r="O3925" s="106">
        <v>1.8</v>
      </c>
      <c r="P3925" s="106" t="s">
        <v>2499</v>
      </c>
      <c r="Q3925" s="107" t="s">
        <v>4711</v>
      </c>
      <c r="R3925" s="107" t="s">
        <v>11</v>
      </c>
    </row>
    <row r="3926" spans="2:18" ht="20.100000000000001" customHeight="1" x14ac:dyDescent="0.4">
      <c r="B3926" s="105" t="str">
        <f t="shared" si="183"/>
        <v/>
      </c>
      <c r="C3926" s="105" t="str">
        <f t="shared" si="184"/>
        <v/>
      </c>
      <c r="D3926" s="105" t="str">
        <f t="shared" si="185"/>
        <v/>
      </c>
      <c r="E3926" s="106" t="s">
        <v>2406</v>
      </c>
      <c r="F3926" s="106" t="s">
        <v>2407</v>
      </c>
      <c r="G3926" s="106" t="s">
        <v>773</v>
      </c>
      <c r="H3926" s="106" t="s">
        <v>1266</v>
      </c>
      <c r="I3926" s="106">
        <v>10</v>
      </c>
      <c r="J3926" s="106"/>
      <c r="K3926" s="106"/>
      <c r="L3926" s="106" t="s">
        <v>698</v>
      </c>
      <c r="M3926" s="106" t="s">
        <v>3522</v>
      </c>
      <c r="N3926" s="106">
        <v>0.44</v>
      </c>
      <c r="O3926" s="106">
        <v>1.8</v>
      </c>
      <c r="P3926" s="106" t="s">
        <v>2499</v>
      </c>
      <c r="Q3926" s="107" t="s">
        <v>4712</v>
      </c>
      <c r="R3926" s="107" t="s">
        <v>11</v>
      </c>
    </row>
    <row r="3927" spans="2:18" ht="20.100000000000001" customHeight="1" x14ac:dyDescent="0.4">
      <c r="B3927" s="105" t="str">
        <f t="shared" si="183"/>
        <v/>
      </c>
      <c r="C3927" s="105" t="str">
        <f t="shared" si="184"/>
        <v/>
      </c>
      <c r="D3927" s="105" t="str">
        <f t="shared" si="185"/>
        <v/>
      </c>
      <c r="E3927" s="106" t="s">
        <v>2406</v>
      </c>
      <c r="F3927" s="106" t="s">
        <v>2407</v>
      </c>
      <c r="G3927" s="106" t="s">
        <v>778</v>
      </c>
      <c r="H3927" s="106" t="s">
        <v>779</v>
      </c>
      <c r="I3927" s="106">
        <v>10</v>
      </c>
      <c r="J3927" s="106"/>
      <c r="K3927" s="106"/>
      <c r="L3927" s="106" t="s">
        <v>717</v>
      </c>
      <c r="M3927" s="106" t="s">
        <v>3522</v>
      </c>
      <c r="N3927" s="106">
        <v>0.44</v>
      </c>
      <c r="O3927" s="106">
        <v>1.8</v>
      </c>
      <c r="P3927" s="106" t="s">
        <v>2499</v>
      </c>
      <c r="Q3927" s="107" t="s">
        <v>4713</v>
      </c>
      <c r="R3927" s="107" t="s">
        <v>11</v>
      </c>
    </row>
    <row r="3928" spans="2:18" ht="20.100000000000001" customHeight="1" x14ac:dyDescent="0.4">
      <c r="B3928" s="105" t="str">
        <f t="shared" si="183"/>
        <v/>
      </c>
      <c r="C3928" s="105" t="str">
        <f t="shared" si="184"/>
        <v/>
      </c>
      <c r="D3928" s="105" t="str">
        <f t="shared" si="185"/>
        <v/>
      </c>
      <c r="E3928" s="106" t="s">
        <v>2406</v>
      </c>
      <c r="F3928" s="106" t="s">
        <v>2407</v>
      </c>
      <c r="G3928" s="106" t="s">
        <v>778</v>
      </c>
      <c r="H3928" s="106" t="s">
        <v>1269</v>
      </c>
      <c r="I3928" s="106">
        <v>10</v>
      </c>
      <c r="J3928" s="106"/>
      <c r="K3928" s="106"/>
      <c r="L3928" s="106" t="s">
        <v>698</v>
      </c>
      <c r="M3928" s="106" t="s">
        <v>3522</v>
      </c>
      <c r="N3928" s="106">
        <v>0.44</v>
      </c>
      <c r="O3928" s="106">
        <v>1.8</v>
      </c>
      <c r="P3928" s="106" t="s">
        <v>2499</v>
      </c>
      <c r="Q3928" s="107" t="s">
        <v>4714</v>
      </c>
      <c r="R3928" s="107" t="s">
        <v>11</v>
      </c>
    </row>
    <row r="3929" spans="2:18" ht="20.100000000000001" customHeight="1" x14ac:dyDescent="0.4">
      <c r="B3929" s="105" t="str">
        <f t="shared" si="183"/>
        <v/>
      </c>
      <c r="C3929" s="105" t="str">
        <f t="shared" si="184"/>
        <v/>
      </c>
      <c r="D3929" s="105" t="str">
        <f t="shared" si="185"/>
        <v/>
      </c>
      <c r="E3929" s="106" t="s">
        <v>2406</v>
      </c>
      <c r="F3929" s="106" t="s">
        <v>2407</v>
      </c>
      <c r="G3929" s="106" t="s">
        <v>782</v>
      </c>
      <c r="H3929" s="106" t="s">
        <v>783</v>
      </c>
      <c r="I3929" s="106">
        <v>10</v>
      </c>
      <c r="J3929" s="106"/>
      <c r="K3929" s="106"/>
      <c r="L3929" s="106" t="s">
        <v>717</v>
      </c>
      <c r="M3929" s="106" t="s">
        <v>3522</v>
      </c>
      <c r="N3929" s="106">
        <v>0.32</v>
      </c>
      <c r="O3929" s="106">
        <v>1.8</v>
      </c>
      <c r="P3929" s="106" t="s">
        <v>2499</v>
      </c>
      <c r="Q3929" s="107" t="s">
        <v>4715</v>
      </c>
      <c r="R3929" s="107" t="s">
        <v>11</v>
      </c>
    </row>
    <row r="3930" spans="2:18" ht="20.100000000000001" customHeight="1" x14ac:dyDescent="0.4">
      <c r="B3930" s="105" t="str">
        <f t="shared" si="183"/>
        <v/>
      </c>
      <c r="C3930" s="105" t="str">
        <f t="shared" si="184"/>
        <v/>
      </c>
      <c r="D3930" s="105" t="str">
        <f t="shared" si="185"/>
        <v/>
      </c>
      <c r="E3930" s="106" t="s">
        <v>2406</v>
      </c>
      <c r="F3930" s="106" t="s">
        <v>2407</v>
      </c>
      <c r="G3930" s="106" t="s">
        <v>2437</v>
      </c>
      <c r="H3930" s="106" t="s">
        <v>2438</v>
      </c>
      <c r="I3930" s="106">
        <v>10</v>
      </c>
      <c r="J3930" s="106"/>
      <c r="K3930" s="106"/>
      <c r="L3930" s="106" t="s">
        <v>717</v>
      </c>
      <c r="M3930" s="106" t="s">
        <v>3522</v>
      </c>
      <c r="N3930" s="106">
        <v>0.42</v>
      </c>
      <c r="O3930" s="106">
        <v>1.8</v>
      </c>
      <c r="P3930" s="106" t="s">
        <v>2499</v>
      </c>
      <c r="Q3930" s="107" t="s">
        <v>4716</v>
      </c>
      <c r="R3930" s="107" t="s">
        <v>11</v>
      </c>
    </row>
    <row r="3931" spans="2:18" ht="20.100000000000001" customHeight="1" x14ac:dyDescent="0.4">
      <c r="B3931" s="105" t="str">
        <f t="shared" si="183"/>
        <v/>
      </c>
      <c r="C3931" s="105" t="str">
        <f t="shared" si="184"/>
        <v/>
      </c>
      <c r="D3931" s="105" t="str">
        <f t="shared" si="185"/>
        <v/>
      </c>
      <c r="E3931" s="106" t="s">
        <v>2406</v>
      </c>
      <c r="F3931" s="106" t="s">
        <v>2407</v>
      </c>
      <c r="G3931" s="106" t="s">
        <v>2442</v>
      </c>
      <c r="H3931" s="106" t="s">
        <v>2443</v>
      </c>
      <c r="I3931" s="106">
        <v>10</v>
      </c>
      <c r="J3931" s="106"/>
      <c r="K3931" s="106"/>
      <c r="L3931" s="106" t="s">
        <v>717</v>
      </c>
      <c r="M3931" s="106" t="s">
        <v>3522</v>
      </c>
      <c r="N3931" s="106">
        <v>0.42</v>
      </c>
      <c r="O3931" s="106">
        <v>1.8</v>
      </c>
      <c r="P3931" s="106" t="s">
        <v>2499</v>
      </c>
      <c r="Q3931" s="107" t="s">
        <v>4717</v>
      </c>
      <c r="R3931" s="107" t="s">
        <v>11</v>
      </c>
    </row>
    <row r="3932" spans="2:18" ht="20.100000000000001" customHeight="1" x14ac:dyDescent="0.4">
      <c r="B3932" s="105" t="str">
        <f t="shared" si="183"/>
        <v/>
      </c>
      <c r="C3932" s="105" t="str">
        <f t="shared" si="184"/>
        <v/>
      </c>
      <c r="D3932" s="105" t="str">
        <f t="shared" si="185"/>
        <v/>
      </c>
      <c r="E3932" s="106" t="s">
        <v>2406</v>
      </c>
      <c r="F3932" s="106" t="s">
        <v>2447</v>
      </c>
      <c r="G3932" s="106" t="s">
        <v>697</v>
      </c>
      <c r="H3932" s="106" t="s">
        <v>1218</v>
      </c>
      <c r="I3932" s="106">
        <v>10</v>
      </c>
      <c r="J3932" s="106"/>
      <c r="K3932" s="106"/>
      <c r="L3932" s="106" t="s">
        <v>1389</v>
      </c>
      <c r="M3932" s="106" t="s">
        <v>3522</v>
      </c>
      <c r="N3932" s="106">
        <v>0.38</v>
      </c>
      <c r="O3932" s="106">
        <v>1.8</v>
      </c>
      <c r="P3932" s="106" t="s">
        <v>2499</v>
      </c>
      <c r="Q3932" s="107" t="s">
        <v>4718</v>
      </c>
      <c r="R3932" s="107" t="s">
        <v>11</v>
      </c>
    </row>
    <row r="3933" spans="2:18" ht="20.100000000000001" customHeight="1" x14ac:dyDescent="0.4">
      <c r="B3933" s="105" t="str">
        <f t="shared" si="183"/>
        <v/>
      </c>
      <c r="C3933" s="105" t="str">
        <f t="shared" si="184"/>
        <v/>
      </c>
      <c r="D3933" s="105" t="str">
        <f t="shared" si="185"/>
        <v/>
      </c>
      <c r="E3933" s="106" t="s">
        <v>2406</v>
      </c>
      <c r="F3933" s="106" t="s">
        <v>2447</v>
      </c>
      <c r="G3933" s="106" t="s">
        <v>773</v>
      </c>
      <c r="H3933" s="106" t="s">
        <v>717</v>
      </c>
      <c r="I3933" s="106">
        <v>10</v>
      </c>
      <c r="J3933" s="106"/>
      <c r="K3933" s="106"/>
      <c r="L3933" s="106" t="s">
        <v>774</v>
      </c>
      <c r="M3933" s="106" t="s">
        <v>3522</v>
      </c>
      <c r="N3933" s="106">
        <v>0.38</v>
      </c>
      <c r="O3933" s="106">
        <v>1.8</v>
      </c>
      <c r="P3933" s="106" t="s">
        <v>2499</v>
      </c>
      <c r="Q3933" s="107" t="s">
        <v>4719</v>
      </c>
      <c r="R3933" s="107" t="s">
        <v>11</v>
      </c>
    </row>
    <row r="3934" spans="2:18" ht="20.100000000000001" customHeight="1" x14ac:dyDescent="0.4">
      <c r="B3934" s="105" t="str">
        <f t="shared" si="183"/>
        <v/>
      </c>
      <c r="C3934" s="105" t="str">
        <f t="shared" si="184"/>
        <v/>
      </c>
      <c r="D3934" s="105" t="str">
        <f t="shared" si="185"/>
        <v/>
      </c>
      <c r="E3934" s="106" t="s">
        <v>2406</v>
      </c>
      <c r="F3934" s="106" t="s">
        <v>2447</v>
      </c>
      <c r="G3934" s="106" t="s">
        <v>773</v>
      </c>
      <c r="H3934" s="106" t="s">
        <v>698</v>
      </c>
      <c r="I3934" s="106">
        <v>10</v>
      </c>
      <c r="J3934" s="106"/>
      <c r="K3934" s="106"/>
      <c r="L3934" s="106" t="s">
        <v>1266</v>
      </c>
      <c r="M3934" s="106" t="s">
        <v>3522</v>
      </c>
      <c r="N3934" s="106">
        <v>0.38</v>
      </c>
      <c r="O3934" s="106">
        <v>1.8</v>
      </c>
      <c r="P3934" s="106" t="s">
        <v>2499</v>
      </c>
      <c r="Q3934" s="107" t="s">
        <v>4720</v>
      </c>
      <c r="R3934" s="107" t="s">
        <v>11</v>
      </c>
    </row>
    <row r="3935" spans="2:18" ht="20.100000000000001" customHeight="1" x14ac:dyDescent="0.4">
      <c r="B3935" s="105" t="str">
        <f t="shared" si="183"/>
        <v/>
      </c>
      <c r="C3935" s="105" t="str">
        <f t="shared" si="184"/>
        <v/>
      </c>
      <c r="D3935" s="105" t="str">
        <f t="shared" si="185"/>
        <v/>
      </c>
      <c r="E3935" s="106" t="s">
        <v>2406</v>
      </c>
      <c r="F3935" s="106" t="s">
        <v>2447</v>
      </c>
      <c r="G3935" s="106" t="s">
        <v>778</v>
      </c>
      <c r="H3935" s="106" t="s">
        <v>717</v>
      </c>
      <c r="I3935" s="106">
        <v>10</v>
      </c>
      <c r="J3935" s="106"/>
      <c r="K3935" s="106"/>
      <c r="L3935" s="106" t="s">
        <v>779</v>
      </c>
      <c r="M3935" s="106" t="s">
        <v>3522</v>
      </c>
      <c r="N3935" s="106">
        <v>0.38</v>
      </c>
      <c r="O3935" s="106">
        <v>1.8</v>
      </c>
      <c r="P3935" s="106" t="s">
        <v>2499</v>
      </c>
      <c r="Q3935" s="107" t="s">
        <v>4721</v>
      </c>
      <c r="R3935" s="107" t="s">
        <v>11</v>
      </c>
    </row>
    <row r="3936" spans="2:18" ht="20.100000000000001" customHeight="1" x14ac:dyDescent="0.4">
      <c r="B3936" s="105" t="str">
        <f t="shared" si="183"/>
        <v/>
      </c>
      <c r="C3936" s="105" t="str">
        <f t="shared" si="184"/>
        <v/>
      </c>
      <c r="D3936" s="105" t="str">
        <f t="shared" si="185"/>
        <v/>
      </c>
      <c r="E3936" s="106" t="s">
        <v>2406</v>
      </c>
      <c r="F3936" s="106" t="s">
        <v>2447</v>
      </c>
      <c r="G3936" s="106" t="s">
        <v>778</v>
      </c>
      <c r="H3936" s="106" t="s">
        <v>698</v>
      </c>
      <c r="I3936" s="106">
        <v>10</v>
      </c>
      <c r="J3936" s="106"/>
      <c r="K3936" s="106"/>
      <c r="L3936" s="106" t="s">
        <v>1269</v>
      </c>
      <c r="M3936" s="106" t="s">
        <v>3522</v>
      </c>
      <c r="N3936" s="106">
        <v>0.38</v>
      </c>
      <c r="O3936" s="106">
        <v>1.8</v>
      </c>
      <c r="P3936" s="106" t="s">
        <v>2499</v>
      </c>
      <c r="Q3936" s="107" t="s">
        <v>4722</v>
      </c>
      <c r="R3936" s="107" t="s">
        <v>11</v>
      </c>
    </row>
    <row r="3937" spans="2:18" ht="20.100000000000001" customHeight="1" x14ac:dyDescent="0.4">
      <c r="B3937" s="105" t="str">
        <f t="shared" si="183"/>
        <v/>
      </c>
      <c r="C3937" s="105" t="str">
        <f t="shared" si="184"/>
        <v/>
      </c>
      <c r="D3937" s="105" t="str">
        <f t="shared" si="185"/>
        <v/>
      </c>
      <c r="E3937" s="106" t="s">
        <v>2406</v>
      </c>
      <c r="F3937" s="106" t="s">
        <v>2447</v>
      </c>
      <c r="G3937" s="106" t="s">
        <v>782</v>
      </c>
      <c r="H3937" s="106" t="s">
        <v>717</v>
      </c>
      <c r="I3937" s="106">
        <v>10</v>
      </c>
      <c r="J3937" s="106"/>
      <c r="K3937" s="106"/>
      <c r="L3937" s="106" t="s">
        <v>783</v>
      </c>
      <c r="M3937" s="106" t="s">
        <v>3522</v>
      </c>
      <c r="N3937" s="106">
        <v>0.35</v>
      </c>
      <c r="O3937" s="106">
        <v>1.8</v>
      </c>
      <c r="P3937" s="106" t="s">
        <v>2499</v>
      </c>
      <c r="Q3937" s="107" t="s">
        <v>4723</v>
      </c>
      <c r="R3937" s="107" t="s">
        <v>11</v>
      </c>
    </row>
    <row r="3938" spans="2:18" ht="20.100000000000001" customHeight="1" x14ac:dyDescent="0.4">
      <c r="B3938" s="105" t="str">
        <f t="shared" si="183"/>
        <v/>
      </c>
      <c r="C3938" s="105" t="str">
        <f t="shared" si="184"/>
        <v/>
      </c>
      <c r="D3938" s="105" t="str">
        <f t="shared" si="185"/>
        <v/>
      </c>
      <c r="E3938" s="106" t="s">
        <v>2406</v>
      </c>
      <c r="F3938" s="106" t="s">
        <v>2447</v>
      </c>
      <c r="G3938" s="106" t="s">
        <v>2437</v>
      </c>
      <c r="H3938" s="106" t="s">
        <v>717</v>
      </c>
      <c r="I3938" s="106">
        <v>10</v>
      </c>
      <c r="J3938" s="106"/>
      <c r="K3938" s="106"/>
      <c r="L3938" s="106" t="s">
        <v>2438</v>
      </c>
      <c r="M3938" s="106" t="s">
        <v>3522</v>
      </c>
      <c r="N3938" s="106">
        <v>0.38</v>
      </c>
      <c r="O3938" s="106">
        <v>1.8</v>
      </c>
      <c r="P3938" s="106" t="s">
        <v>2499</v>
      </c>
      <c r="Q3938" s="107" t="s">
        <v>4724</v>
      </c>
      <c r="R3938" s="107" t="s">
        <v>11</v>
      </c>
    </row>
    <row r="3939" spans="2:18" ht="20.100000000000001" customHeight="1" x14ac:dyDescent="0.4">
      <c r="B3939" s="105" t="str">
        <f t="shared" si="183"/>
        <v/>
      </c>
      <c r="C3939" s="105" t="str">
        <f t="shared" si="184"/>
        <v/>
      </c>
      <c r="D3939" s="105" t="str">
        <f t="shared" si="185"/>
        <v/>
      </c>
      <c r="E3939" s="106" t="s">
        <v>2406</v>
      </c>
      <c r="F3939" s="106" t="s">
        <v>2447</v>
      </c>
      <c r="G3939" s="106" t="s">
        <v>2442</v>
      </c>
      <c r="H3939" s="106" t="s">
        <v>717</v>
      </c>
      <c r="I3939" s="106">
        <v>10</v>
      </c>
      <c r="J3939" s="106"/>
      <c r="K3939" s="106"/>
      <c r="L3939" s="106" t="s">
        <v>2443</v>
      </c>
      <c r="M3939" s="106" t="s">
        <v>3522</v>
      </c>
      <c r="N3939" s="106">
        <v>0.38</v>
      </c>
      <c r="O3939" s="106">
        <v>1.8</v>
      </c>
      <c r="P3939" s="106" t="s">
        <v>2499</v>
      </c>
      <c r="Q3939" s="107" t="s">
        <v>4725</v>
      </c>
      <c r="R3939" s="107" t="s">
        <v>11</v>
      </c>
    </row>
    <row r="3940" spans="2:18" ht="20.100000000000001" customHeight="1" x14ac:dyDescent="0.4">
      <c r="B3940" s="105" t="str">
        <f t="shared" si="183"/>
        <v/>
      </c>
      <c r="C3940" s="105" t="str">
        <f t="shared" si="184"/>
        <v/>
      </c>
      <c r="D3940" s="105" t="str">
        <f t="shared" si="185"/>
        <v/>
      </c>
      <c r="E3940" s="106" t="s">
        <v>2406</v>
      </c>
      <c r="F3940" s="106" t="s">
        <v>2906</v>
      </c>
      <c r="G3940" s="106" t="s">
        <v>773</v>
      </c>
      <c r="H3940" s="106" t="s">
        <v>1266</v>
      </c>
      <c r="I3940" s="106">
        <v>10</v>
      </c>
      <c r="J3940" s="106"/>
      <c r="K3940" s="106"/>
      <c r="L3940" s="106" t="s">
        <v>802</v>
      </c>
      <c r="M3940" s="106" t="s">
        <v>3522</v>
      </c>
      <c r="N3940" s="106">
        <v>0.4</v>
      </c>
      <c r="O3940" s="106">
        <v>1.8</v>
      </c>
      <c r="P3940" s="106" t="s">
        <v>2499</v>
      </c>
      <c r="Q3940" s="107" t="s">
        <v>4726</v>
      </c>
      <c r="R3940" s="107" t="s">
        <v>11</v>
      </c>
    </row>
    <row r="3941" spans="2:18" ht="20.100000000000001" customHeight="1" x14ac:dyDescent="0.4">
      <c r="B3941" s="105" t="str">
        <f t="shared" si="183"/>
        <v/>
      </c>
      <c r="C3941" s="105" t="str">
        <f t="shared" si="184"/>
        <v/>
      </c>
      <c r="D3941" s="105" t="str">
        <f t="shared" si="185"/>
        <v/>
      </c>
      <c r="E3941" s="106" t="s">
        <v>2406</v>
      </c>
      <c r="F3941" s="106" t="s">
        <v>2906</v>
      </c>
      <c r="G3941" s="106" t="s">
        <v>773</v>
      </c>
      <c r="H3941" s="106" t="s">
        <v>802</v>
      </c>
      <c r="I3941" s="106">
        <v>10</v>
      </c>
      <c r="J3941" s="106"/>
      <c r="K3941" s="106"/>
      <c r="L3941" s="106" t="s">
        <v>1266</v>
      </c>
      <c r="M3941" s="106" t="s">
        <v>3522</v>
      </c>
      <c r="N3941" s="106">
        <v>0.37</v>
      </c>
      <c r="O3941" s="106">
        <v>1.8</v>
      </c>
      <c r="P3941" s="106" t="s">
        <v>2499</v>
      </c>
      <c r="Q3941" s="107" t="s">
        <v>4727</v>
      </c>
      <c r="R3941" s="107" t="s">
        <v>11</v>
      </c>
    </row>
    <row r="3942" spans="2:18" ht="20.100000000000001" customHeight="1" x14ac:dyDescent="0.4">
      <c r="B3942" s="105" t="str">
        <f t="shared" si="183"/>
        <v/>
      </c>
      <c r="C3942" s="105" t="str">
        <f t="shared" si="184"/>
        <v/>
      </c>
      <c r="D3942" s="105" t="str">
        <f t="shared" si="185"/>
        <v/>
      </c>
      <c r="E3942" s="106" t="s">
        <v>2406</v>
      </c>
      <c r="F3942" s="106" t="s">
        <v>2829</v>
      </c>
      <c r="G3942" s="106" t="s">
        <v>710</v>
      </c>
      <c r="H3942" s="106" t="s">
        <v>711</v>
      </c>
      <c r="I3942" s="106">
        <v>11</v>
      </c>
      <c r="J3942" s="106"/>
      <c r="K3942" s="106"/>
      <c r="L3942" s="106" t="s">
        <v>729</v>
      </c>
      <c r="M3942" s="106" t="s">
        <v>3522</v>
      </c>
      <c r="N3942" s="106">
        <v>0.56999999999999995</v>
      </c>
      <c r="O3942" s="106">
        <v>1.8</v>
      </c>
      <c r="P3942" s="106" t="s">
        <v>4403</v>
      </c>
      <c r="Q3942" s="107" t="s">
        <v>4728</v>
      </c>
      <c r="R3942" s="107" t="s">
        <v>253</v>
      </c>
    </row>
    <row r="3943" spans="2:18" ht="20.100000000000001" customHeight="1" x14ac:dyDescent="0.4">
      <c r="B3943" s="105" t="str">
        <f t="shared" si="183"/>
        <v/>
      </c>
      <c r="C3943" s="105" t="str">
        <f t="shared" si="184"/>
        <v/>
      </c>
      <c r="D3943" s="105" t="str">
        <f t="shared" si="185"/>
        <v/>
      </c>
      <c r="E3943" s="106" t="s">
        <v>2406</v>
      </c>
      <c r="F3943" s="106" t="s">
        <v>2829</v>
      </c>
      <c r="G3943" s="106" t="s">
        <v>2477</v>
      </c>
      <c r="H3943" s="106" t="s">
        <v>729</v>
      </c>
      <c r="I3943" s="106">
        <v>11</v>
      </c>
      <c r="J3943" s="106"/>
      <c r="K3943" s="106"/>
      <c r="L3943" s="106" t="s">
        <v>2478</v>
      </c>
      <c r="M3943" s="106" t="s">
        <v>3522</v>
      </c>
      <c r="N3943" s="106">
        <v>0.54</v>
      </c>
      <c r="O3943" s="106">
        <v>1.8</v>
      </c>
      <c r="P3943" s="106" t="s">
        <v>3957</v>
      </c>
      <c r="Q3943" s="107" t="s">
        <v>4729</v>
      </c>
      <c r="R3943" s="107" t="s">
        <v>253</v>
      </c>
    </row>
    <row r="3944" spans="2:18" ht="20.100000000000001" customHeight="1" x14ac:dyDescent="0.4">
      <c r="B3944" s="105" t="str">
        <f t="shared" si="183"/>
        <v/>
      </c>
      <c r="C3944" s="105" t="str">
        <f t="shared" si="184"/>
        <v/>
      </c>
      <c r="D3944" s="105" t="str">
        <f t="shared" si="185"/>
        <v/>
      </c>
      <c r="E3944" s="106" t="s">
        <v>2406</v>
      </c>
      <c r="F3944" s="106" t="s">
        <v>2829</v>
      </c>
      <c r="G3944" s="106" t="s">
        <v>2482</v>
      </c>
      <c r="H3944" s="106" t="s">
        <v>729</v>
      </c>
      <c r="I3944" s="106">
        <v>11</v>
      </c>
      <c r="J3944" s="106"/>
      <c r="K3944" s="106"/>
      <c r="L3944" s="106" t="s">
        <v>2483</v>
      </c>
      <c r="M3944" s="106" t="s">
        <v>3522</v>
      </c>
      <c r="N3944" s="106">
        <v>0.54</v>
      </c>
      <c r="O3944" s="106">
        <v>1.8</v>
      </c>
      <c r="P3944" s="106" t="s">
        <v>3957</v>
      </c>
      <c r="Q3944" s="107" t="s">
        <v>4730</v>
      </c>
      <c r="R3944" s="107" t="s">
        <v>253</v>
      </c>
    </row>
    <row r="3945" spans="2:18" ht="20.100000000000001" customHeight="1" x14ac:dyDescent="0.4">
      <c r="B3945" s="105" t="str">
        <f t="shared" si="183"/>
        <v/>
      </c>
      <c r="C3945" s="105" t="str">
        <f t="shared" si="184"/>
        <v/>
      </c>
      <c r="D3945" s="105" t="str">
        <f t="shared" si="185"/>
        <v/>
      </c>
      <c r="E3945" s="106" t="s">
        <v>2406</v>
      </c>
      <c r="F3945" s="106" t="s">
        <v>2829</v>
      </c>
      <c r="G3945" s="106" t="s">
        <v>710</v>
      </c>
      <c r="H3945" s="106" t="s">
        <v>729</v>
      </c>
      <c r="I3945" s="106">
        <v>11</v>
      </c>
      <c r="J3945" s="106"/>
      <c r="K3945" s="106"/>
      <c r="L3945" s="106" t="s">
        <v>711</v>
      </c>
      <c r="M3945" s="106" t="s">
        <v>3522</v>
      </c>
      <c r="N3945" s="106">
        <v>0.54</v>
      </c>
      <c r="O3945" s="106">
        <v>1.8</v>
      </c>
      <c r="P3945" s="106" t="s">
        <v>714</v>
      </c>
      <c r="Q3945" s="107" t="s">
        <v>4731</v>
      </c>
      <c r="R3945" s="107" t="s">
        <v>253</v>
      </c>
    </row>
    <row r="3946" spans="2:18" ht="20.100000000000001" customHeight="1" x14ac:dyDescent="0.4">
      <c r="B3946" s="105" t="str">
        <f t="shared" si="183"/>
        <v/>
      </c>
      <c r="C3946" s="105" t="str">
        <f t="shared" si="184"/>
        <v/>
      </c>
      <c r="D3946" s="105" t="str">
        <f t="shared" si="185"/>
        <v/>
      </c>
      <c r="E3946" s="106" t="s">
        <v>2406</v>
      </c>
      <c r="F3946" s="106" t="s">
        <v>2407</v>
      </c>
      <c r="G3946" s="106" t="s">
        <v>697</v>
      </c>
      <c r="H3946" s="106" t="s">
        <v>1817</v>
      </c>
      <c r="I3946" s="106">
        <v>10</v>
      </c>
      <c r="J3946" s="106"/>
      <c r="K3946" s="106"/>
      <c r="L3946" s="106" t="s">
        <v>698</v>
      </c>
      <c r="M3946" s="106" t="s">
        <v>3522</v>
      </c>
      <c r="N3946" s="106">
        <v>0.45</v>
      </c>
      <c r="O3946" s="106">
        <v>1.8</v>
      </c>
      <c r="P3946" s="106" t="s">
        <v>714</v>
      </c>
      <c r="Q3946" s="107" t="s">
        <v>4732</v>
      </c>
      <c r="R3946" s="107" t="s">
        <v>253</v>
      </c>
    </row>
    <row r="3947" spans="2:18" ht="20.100000000000001" customHeight="1" x14ac:dyDescent="0.4">
      <c r="B3947" s="105" t="str">
        <f t="shared" si="183"/>
        <v/>
      </c>
      <c r="C3947" s="105" t="str">
        <f t="shared" si="184"/>
        <v/>
      </c>
      <c r="D3947" s="105" t="str">
        <f t="shared" si="185"/>
        <v/>
      </c>
      <c r="E3947" s="106" t="s">
        <v>2406</v>
      </c>
      <c r="F3947" s="106" t="s">
        <v>2407</v>
      </c>
      <c r="G3947" s="106" t="s">
        <v>710</v>
      </c>
      <c r="H3947" s="106" t="s">
        <v>711</v>
      </c>
      <c r="I3947" s="106">
        <v>10</v>
      </c>
      <c r="J3947" s="106"/>
      <c r="K3947" s="106"/>
      <c r="L3947" s="106" t="s">
        <v>698</v>
      </c>
      <c r="M3947" s="106" t="s">
        <v>3522</v>
      </c>
      <c r="N3947" s="106">
        <v>0.45</v>
      </c>
      <c r="O3947" s="106">
        <v>1.8</v>
      </c>
      <c r="P3947" s="106" t="s">
        <v>714</v>
      </c>
      <c r="Q3947" s="107" t="s">
        <v>4733</v>
      </c>
      <c r="R3947" s="107" t="s">
        <v>253</v>
      </c>
    </row>
    <row r="3948" spans="2:18" ht="20.100000000000001" customHeight="1" x14ac:dyDescent="0.4">
      <c r="B3948" s="105" t="str">
        <f t="shared" si="183"/>
        <v/>
      </c>
      <c r="C3948" s="105" t="str">
        <f t="shared" si="184"/>
        <v/>
      </c>
      <c r="D3948" s="105" t="str">
        <f t="shared" si="185"/>
        <v/>
      </c>
      <c r="E3948" s="106" t="s">
        <v>2406</v>
      </c>
      <c r="F3948" s="106" t="s">
        <v>2407</v>
      </c>
      <c r="G3948" s="106" t="s">
        <v>721</v>
      </c>
      <c r="H3948" s="106" t="s">
        <v>722</v>
      </c>
      <c r="I3948" s="106">
        <v>10</v>
      </c>
      <c r="J3948" s="106"/>
      <c r="K3948" s="106"/>
      <c r="L3948" s="106" t="s">
        <v>706</v>
      </c>
      <c r="M3948" s="106" t="s">
        <v>3522</v>
      </c>
      <c r="N3948" s="106">
        <v>0.45</v>
      </c>
      <c r="O3948" s="106">
        <v>1.8</v>
      </c>
      <c r="P3948" s="106" t="s">
        <v>714</v>
      </c>
      <c r="Q3948" s="107" t="s">
        <v>4734</v>
      </c>
      <c r="R3948" s="107" t="s">
        <v>253</v>
      </c>
    </row>
    <row r="3949" spans="2:18" ht="20.100000000000001" customHeight="1" x14ac:dyDescent="0.4">
      <c r="B3949" s="105" t="str">
        <f t="shared" si="183"/>
        <v/>
      </c>
      <c r="C3949" s="105" t="str">
        <f t="shared" si="184"/>
        <v/>
      </c>
      <c r="D3949" s="105" t="str">
        <f t="shared" si="185"/>
        <v/>
      </c>
      <c r="E3949" s="106" t="s">
        <v>2406</v>
      </c>
      <c r="F3949" s="106" t="s">
        <v>2447</v>
      </c>
      <c r="G3949" s="106" t="s">
        <v>697</v>
      </c>
      <c r="H3949" s="106" t="s">
        <v>698</v>
      </c>
      <c r="I3949" s="106">
        <v>10</v>
      </c>
      <c r="J3949" s="106"/>
      <c r="K3949" s="106"/>
      <c r="L3949" s="106" t="s">
        <v>1817</v>
      </c>
      <c r="M3949" s="106" t="s">
        <v>3522</v>
      </c>
      <c r="N3949" s="106">
        <v>0.39</v>
      </c>
      <c r="O3949" s="106">
        <v>1.8</v>
      </c>
      <c r="P3949" s="106" t="s">
        <v>714</v>
      </c>
      <c r="Q3949" s="107" t="s">
        <v>4735</v>
      </c>
      <c r="R3949" s="107" t="s">
        <v>253</v>
      </c>
    </row>
    <row r="3950" spans="2:18" ht="20.100000000000001" customHeight="1" x14ac:dyDescent="0.4">
      <c r="B3950" s="105" t="str">
        <f t="shared" si="183"/>
        <v/>
      </c>
      <c r="C3950" s="105" t="str">
        <f t="shared" si="184"/>
        <v/>
      </c>
      <c r="D3950" s="105" t="str">
        <f t="shared" si="185"/>
        <v/>
      </c>
      <c r="E3950" s="106" t="s">
        <v>2406</v>
      </c>
      <c r="F3950" s="106" t="s">
        <v>2447</v>
      </c>
      <c r="G3950" s="106" t="s">
        <v>710</v>
      </c>
      <c r="H3950" s="106" t="s">
        <v>698</v>
      </c>
      <c r="I3950" s="106">
        <v>10</v>
      </c>
      <c r="J3950" s="106"/>
      <c r="K3950" s="106"/>
      <c r="L3950" s="106" t="s">
        <v>711</v>
      </c>
      <c r="M3950" s="106" t="s">
        <v>3522</v>
      </c>
      <c r="N3950" s="106">
        <v>0.39</v>
      </c>
      <c r="O3950" s="106">
        <v>1.8</v>
      </c>
      <c r="P3950" s="106" t="s">
        <v>714</v>
      </c>
      <c r="Q3950" s="107" t="s">
        <v>4736</v>
      </c>
      <c r="R3950" s="107" t="s">
        <v>253</v>
      </c>
    </row>
    <row r="3951" spans="2:18" ht="20.100000000000001" customHeight="1" x14ac:dyDescent="0.4">
      <c r="B3951" s="105" t="str">
        <f t="shared" si="183"/>
        <v/>
      </c>
      <c r="C3951" s="105" t="str">
        <f t="shared" si="184"/>
        <v/>
      </c>
      <c r="D3951" s="105" t="str">
        <f t="shared" si="185"/>
        <v/>
      </c>
      <c r="E3951" s="106" t="s">
        <v>2406</v>
      </c>
      <c r="F3951" s="106" t="s">
        <v>2447</v>
      </c>
      <c r="G3951" s="106" t="s">
        <v>721</v>
      </c>
      <c r="H3951" s="106" t="s">
        <v>706</v>
      </c>
      <c r="I3951" s="106">
        <v>10</v>
      </c>
      <c r="J3951" s="106"/>
      <c r="K3951" s="106"/>
      <c r="L3951" s="106" t="s">
        <v>722</v>
      </c>
      <c r="M3951" s="106" t="s">
        <v>3522</v>
      </c>
      <c r="N3951" s="106">
        <v>0.39</v>
      </c>
      <c r="O3951" s="106">
        <v>1.8</v>
      </c>
      <c r="P3951" s="106" t="s">
        <v>4403</v>
      </c>
      <c r="Q3951" s="107" t="s">
        <v>4737</v>
      </c>
      <c r="R3951" s="107" t="s">
        <v>253</v>
      </c>
    </row>
    <row r="3952" spans="2:18" ht="20.100000000000001" customHeight="1" x14ac:dyDescent="0.4">
      <c r="B3952" s="105" t="str">
        <f t="shared" si="183"/>
        <v/>
      </c>
      <c r="C3952" s="105" t="str">
        <f t="shared" si="184"/>
        <v/>
      </c>
      <c r="D3952" s="105" t="str">
        <f t="shared" si="185"/>
        <v/>
      </c>
      <c r="E3952" s="106" t="s">
        <v>2406</v>
      </c>
      <c r="F3952" s="106" t="s">
        <v>2447</v>
      </c>
      <c r="G3952" s="106" t="s">
        <v>2477</v>
      </c>
      <c r="H3952" s="106" t="s">
        <v>698</v>
      </c>
      <c r="I3952" s="106">
        <v>10</v>
      </c>
      <c r="J3952" s="106"/>
      <c r="K3952" s="106"/>
      <c r="L3952" s="106" t="s">
        <v>2478</v>
      </c>
      <c r="M3952" s="106" t="s">
        <v>3522</v>
      </c>
      <c r="N3952" s="106">
        <v>0.39</v>
      </c>
      <c r="O3952" s="106">
        <v>1.8</v>
      </c>
      <c r="P3952" s="106" t="s">
        <v>714</v>
      </c>
      <c r="Q3952" s="107" t="s">
        <v>4738</v>
      </c>
      <c r="R3952" s="107" t="s">
        <v>253</v>
      </c>
    </row>
    <row r="3953" spans="2:18" ht="20.100000000000001" customHeight="1" x14ac:dyDescent="0.4">
      <c r="B3953" s="105" t="str">
        <f t="shared" si="183"/>
        <v/>
      </c>
      <c r="C3953" s="105" t="str">
        <f t="shared" si="184"/>
        <v/>
      </c>
      <c r="D3953" s="105" t="str">
        <f t="shared" si="185"/>
        <v/>
      </c>
      <c r="E3953" s="106" t="s">
        <v>2406</v>
      </c>
      <c r="F3953" s="106" t="s">
        <v>2447</v>
      </c>
      <c r="G3953" s="106" t="s">
        <v>2482</v>
      </c>
      <c r="H3953" s="106" t="s">
        <v>698</v>
      </c>
      <c r="I3953" s="106">
        <v>10</v>
      </c>
      <c r="J3953" s="106"/>
      <c r="K3953" s="106"/>
      <c r="L3953" s="106" t="s">
        <v>2483</v>
      </c>
      <c r="M3953" s="106" t="s">
        <v>3522</v>
      </c>
      <c r="N3953" s="106">
        <v>0.39</v>
      </c>
      <c r="O3953" s="106">
        <v>1.8</v>
      </c>
      <c r="P3953" s="106" t="s">
        <v>714</v>
      </c>
      <c r="Q3953" s="107" t="s">
        <v>4739</v>
      </c>
      <c r="R3953" s="107" t="s">
        <v>253</v>
      </c>
    </row>
    <row r="3954" spans="2:18" ht="20.100000000000001" customHeight="1" x14ac:dyDescent="0.4">
      <c r="B3954" s="105" t="str">
        <f t="shared" si="183"/>
        <v/>
      </c>
      <c r="C3954" s="105" t="str">
        <f t="shared" si="184"/>
        <v/>
      </c>
      <c r="D3954" s="105" t="str">
        <f t="shared" si="185"/>
        <v/>
      </c>
      <c r="E3954" s="106" t="s">
        <v>2406</v>
      </c>
      <c r="F3954" s="106" t="s">
        <v>2906</v>
      </c>
      <c r="G3954" s="106" t="s">
        <v>710</v>
      </c>
      <c r="H3954" s="106" t="s">
        <v>711</v>
      </c>
      <c r="I3954" s="106">
        <v>11</v>
      </c>
      <c r="J3954" s="106"/>
      <c r="K3954" s="106"/>
      <c r="L3954" s="106" t="s">
        <v>799</v>
      </c>
      <c r="M3954" s="106" t="s">
        <v>3522</v>
      </c>
      <c r="N3954" s="106">
        <v>0.42</v>
      </c>
      <c r="O3954" s="106">
        <v>1.8</v>
      </c>
      <c r="P3954" s="106" t="s">
        <v>3355</v>
      </c>
      <c r="Q3954" s="107" t="s">
        <v>4740</v>
      </c>
      <c r="R3954" s="107" t="s">
        <v>253</v>
      </c>
    </row>
    <row r="3955" spans="2:18" ht="20.100000000000001" customHeight="1" x14ac:dyDescent="0.4">
      <c r="B3955" s="105" t="str">
        <f t="shared" si="183"/>
        <v/>
      </c>
      <c r="C3955" s="105" t="str">
        <f t="shared" si="184"/>
        <v/>
      </c>
      <c r="D3955" s="105" t="str">
        <f t="shared" si="185"/>
        <v/>
      </c>
      <c r="E3955" s="106" t="s">
        <v>2406</v>
      </c>
      <c r="F3955" s="106" t="s">
        <v>2906</v>
      </c>
      <c r="G3955" s="106" t="s">
        <v>2477</v>
      </c>
      <c r="H3955" s="106" t="s">
        <v>799</v>
      </c>
      <c r="I3955" s="106">
        <v>11</v>
      </c>
      <c r="J3955" s="106"/>
      <c r="K3955" s="106"/>
      <c r="L3955" s="106" t="s">
        <v>2478</v>
      </c>
      <c r="M3955" s="106" t="s">
        <v>3522</v>
      </c>
      <c r="N3955" s="106">
        <v>0.37</v>
      </c>
      <c r="O3955" s="106">
        <v>1.8</v>
      </c>
      <c r="P3955" s="106" t="s">
        <v>3957</v>
      </c>
      <c r="Q3955" s="107" t="s">
        <v>4741</v>
      </c>
      <c r="R3955" s="107" t="s">
        <v>253</v>
      </c>
    </row>
    <row r="3956" spans="2:18" ht="20.100000000000001" customHeight="1" x14ac:dyDescent="0.4">
      <c r="B3956" s="105" t="str">
        <f t="shared" si="183"/>
        <v/>
      </c>
      <c r="C3956" s="105" t="str">
        <f t="shared" si="184"/>
        <v/>
      </c>
      <c r="D3956" s="105" t="str">
        <f t="shared" si="185"/>
        <v/>
      </c>
      <c r="E3956" s="106" t="s">
        <v>2406</v>
      </c>
      <c r="F3956" s="106" t="s">
        <v>2906</v>
      </c>
      <c r="G3956" s="106" t="s">
        <v>2482</v>
      </c>
      <c r="H3956" s="106" t="s">
        <v>799</v>
      </c>
      <c r="I3956" s="106">
        <v>11</v>
      </c>
      <c r="J3956" s="106"/>
      <c r="K3956" s="106"/>
      <c r="L3956" s="106" t="s">
        <v>2483</v>
      </c>
      <c r="M3956" s="106" t="s">
        <v>3522</v>
      </c>
      <c r="N3956" s="106">
        <v>0.37</v>
      </c>
      <c r="O3956" s="106">
        <v>1.8</v>
      </c>
      <c r="P3956" s="106" t="s">
        <v>3957</v>
      </c>
      <c r="Q3956" s="107" t="s">
        <v>4742</v>
      </c>
      <c r="R3956" s="107" t="s">
        <v>253</v>
      </c>
    </row>
    <row r="3957" spans="2:18" ht="20.100000000000001" customHeight="1" x14ac:dyDescent="0.4">
      <c r="B3957" s="105" t="str">
        <f t="shared" si="183"/>
        <v/>
      </c>
      <c r="C3957" s="105" t="str">
        <f t="shared" si="184"/>
        <v/>
      </c>
      <c r="D3957" s="105" t="str">
        <f t="shared" si="185"/>
        <v/>
      </c>
      <c r="E3957" s="106" t="s">
        <v>2406</v>
      </c>
      <c r="F3957" s="106" t="s">
        <v>2906</v>
      </c>
      <c r="G3957" s="106" t="s">
        <v>710</v>
      </c>
      <c r="H3957" s="106" t="s">
        <v>799</v>
      </c>
      <c r="I3957" s="106">
        <v>11</v>
      </c>
      <c r="J3957" s="106"/>
      <c r="K3957" s="106"/>
      <c r="L3957" s="106" t="s">
        <v>711</v>
      </c>
      <c r="M3957" s="106" t="s">
        <v>3522</v>
      </c>
      <c r="N3957" s="106">
        <v>0.37</v>
      </c>
      <c r="O3957" s="106">
        <v>1.8</v>
      </c>
      <c r="P3957" s="106" t="s">
        <v>714</v>
      </c>
      <c r="Q3957" s="107" t="s">
        <v>4743</v>
      </c>
      <c r="R3957" s="107" t="s">
        <v>253</v>
      </c>
    </row>
    <row r="3958" spans="2:18" ht="20.100000000000001" customHeight="1" x14ac:dyDescent="0.4">
      <c r="B3958" s="105" t="str">
        <f t="shared" si="183"/>
        <v/>
      </c>
      <c r="C3958" s="105" t="str">
        <f t="shared" si="184"/>
        <v/>
      </c>
      <c r="D3958" s="105" t="str">
        <f t="shared" si="185"/>
        <v/>
      </c>
      <c r="E3958" s="106" t="s">
        <v>2406</v>
      </c>
      <c r="F3958" s="106" t="s">
        <v>2829</v>
      </c>
      <c r="G3958" s="106" t="s">
        <v>773</v>
      </c>
      <c r="H3958" s="106" t="s">
        <v>1266</v>
      </c>
      <c r="I3958" s="106">
        <v>7</v>
      </c>
      <c r="J3958" s="106"/>
      <c r="K3958" s="106"/>
      <c r="L3958" s="106" t="s">
        <v>729</v>
      </c>
      <c r="M3958" s="106" t="s">
        <v>924</v>
      </c>
      <c r="N3958" s="106">
        <v>0.54</v>
      </c>
      <c r="O3958" s="106">
        <v>1.8</v>
      </c>
      <c r="P3958" s="106" t="s">
        <v>714</v>
      </c>
      <c r="Q3958" s="107" t="s">
        <v>4744</v>
      </c>
      <c r="R3958" s="107" t="s">
        <v>253</v>
      </c>
    </row>
    <row r="3959" spans="2:18" ht="20.100000000000001" customHeight="1" x14ac:dyDescent="0.4">
      <c r="B3959" s="105" t="str">
        <f t="shared" si="183"/>
        <v/>
      </c>
      <c r="C3959" s="105" t="str">
        <f t="shared" si="184"/>
        <v/>
      </c>
      <c r="D3959" s="105" t="str">
        <f t="shared" si="185"/>
        <v/>
      </c>
      <c r="E3959" s="106" t="s">
        <v>2406</v>
      </c>
      <c r="F3959" s="106" t="s">
        <v>2829</v>
      </c>
      <c r="G3959" s="106" t="s">
        <v>778</v>
      </c>
      <c r="H3959" s="106" t="s">
        <v>779</v>
      </c>
      <c r="I3959" s="106">
        <v>7</v>
      </c>
      <c r="J3959" s="106"/>
      <c r="K3959" s="106"/>
      <c r="L3959" s="106" t="s">
        <v>733</v>
      </c>
      <c r="M3959" s="106" t="s">
        <v>924</v>
      </c>
      <c r="N3959" s="106">
        <v>0.54</v>
      </c>
      <c r="O3959" s="106">
        <v>1.8</v>
      </c>
      <c r="P3959" s="106" t="s">
        <v>714</v>
      </c>
      <c r="Q3959" s="107" t="s">
        <v>4745</v>
      </c>
      <c r="R3959" s="107" t="s">
        <v>253</v>
      </c>
    </row>
    <row r="3960" spans="2:18" ht="20.100000000000001" customHeight="1" x14ac:dyDescent="0.4">
      <c r="B3960" s="105" t="str">
        <f t="shared" si="183"/>
        <v/>
      </c>
      <c r="C3960" s="105" t="str">
        <f t="shared" si="184"/>
        <v/>
      </c>
      <c r="D3960" s="105" t="str">
        <f t="shared" si="185"/>
        <v/>
      </c>
      <c r="E3960" s="106" t="s">
        <v>2406</v>
      </c>
      <c r="F3960" s="106" t="s">
        <v>2829</v>
      </c>
      <c r="G3960" s="106" t="s">
        <v>778</v>
      </c>
      <c r="H3960" s="106" t="s">
        <v>1269</v>
      </c>
      <c r="I3960" s="106">
        <v>7</v>
      </c>
      <c r="J3960" s="106"/>
      <c r="K3960" s="106"/>
      <c r="L3960" s="106" t="s">
        <v>729</v>
      </c>
      <c r="M3960" s="106" t="s">
        <v>924</v>
      </c>
      <c r="N3960" s="106">
        <v>0.54</v>
      </c>
      <c r="O3960" s="106">
        <v>1.8</v>
      </c>
      <c r="P3960" s="106" t="s">
        <v>714</v>
      </c>
      <c r="Q3960" s="107" t="s">
        <v>4746</v>
      </c>
      <c r="R3960" s="107" t="s">
        <v>253</v>
      </c>
    </row>
    <row r="3961" spans="2:18" ht="20.100000000000001" customHeight="1" x14ac:dyDescent="0.4">
      <c r="B3961" s="105" t="str">
        <f t="shared" si="183"/>
        <v/>
      </c>
      <c r="C3961" s="105" t="str">
        <f t="shared" si="184"/>
        <v/>
      </c>
      <c r="D3961" s="105" t="str">
        <f t="shared" si="185"/>
        <v/>
      </c>
      <c r="E3961" s="106" t="s">
        <v>2406</v>
      </c>
      <c r="F3961" s="106" t="s">
        <v>2829</v>
      </c>
      <c r="G3961" s="106" t="s">
        <v>773</v>
      </c>
      <c r="H3961" s="106" t="s">
        <v>729</v>
      </c>
      <c r="I3961" s="106">
        <v>7</v>
      </c>
      <c r="J3961" s="106"/>
      <c r="K3961" s="106"/>
      <c r="L3961" s="106" t="s">
        <v>1266</v>
      </c>
      <c r="M3961" s="106" t="s">
        <v>924</v>
      </c>
      <c r="N3961" s="106">
        <v>0.54</v>
      </c>
      <c r="O3961" s="106">
        <v>1.8</v>
      </c>
      <c r="P3961" s="106" t="s">
        <v>714</v>
      </c>
      <c r="Q3961" s="107" t="s">
        <v>4747</v>
      </c>
      <c r="R3961" s="107" t="s">
        <v>253</v>
      </c>
    </row>
    <row r="3962" spans="2:18" ht="20.100000000000001" customHeight="1" x14ac:dyDescent="0.4">
      <c r="B3962" s="105" t="str">
        <f t="shared" si="183"/>
        <v/>
      </c>
      <c r="C3962" s="105" t="str">
        <f t="shared" si="184"/>
        <v/>
      </c>
      <c r="D3962" s="105" t="str">
        <f t="shared" si="185"/>
        <v/>
      </c>
      <c r="E3962" s="106" t="s">
        <v>2406</v>
      </c>
      <c r="F3962" s="106" t="s">
        <v>2829</v>
      </c>
      <c r="G3962" s="106" t="s">
        <v>778</v>
      </c>
      <c r="H3962" s="106" t="s">
        <v>733</v>
      </c>
      <c r="I3962" s="106">
        <v>7</v>
      </c>
      <c r="J3962" s="106"/>
      <c r="K3962" s="106"/>
      <c r="L3962" s="106" t="s">
        <v>779</v>
      </c>
      <c r="M3962" s="106" t="s">
        <v>924</v>
      </c>
      <c r="N3962" s="106">
        <v>0.53</v>
      </c>
      <c r="O3962" s="106">
        <v>1.8</v>
      </c>
      <c r="P3962" s="106" t="s">
        <v>714</v>
      </c>
      <c r="Q3962" s="107" t="s">
        <v>4748</v>
      </c>
      <c r="R3962" s="107" t="s">
        <v>253</v>
      </c>
    </row>
    <row r="3963" spans="2:18" ht="20.100000000000001" customHeight="1" x14ac:dyDescent="0.4">
      <c r="B3963" s="105" t="str">
        <f t="shared" si="183"/>
        <v/>
      </c>
      <c r="C3963" s="105" t="str">
        <f t="shared" si="184"/>
        <v/>
      </c>
      <c r="D3963" s="105" t="str">
        <f t="shared" si="185"/>
        <v/>
      </c>
      <c r="E3963" s="106" t="s">
        <v>2406</v>
      </c>
      <c r="F3963" s="106" t="s">
        <v>2829</v>
      </c>
      <c r="G3963" s="106" t="s">
        <v>778</v>
      </c>
      <c r="H3963" s="106" t="s">
        <v>729</v>
      </c>
      <c r="I3963" s="106">
        <v>7</v>
      </c>
      <c r="J3963" s="106"/>
      <c r="K3963" s="106"/>
      <c r="L3963" s="106" t="s">
        <v>1269</v>
      </c>
      <c r="M3963" s="106" t="s">
        <v>924</v>
      </c>
      <c r="N3963" s="106">
        <v>0.54</v>
      </c>
      <c r="O3963" s="106">
        <v>1.8</v>
      </c>
      <c r="P3963" s="106" t="s">
        <v>714</v>
      </c>
      <c r="Q3963" s="107" t="s">
        <v>4749</v>
      </c>
      <c r="R3963" s="107" t="s">
        <v>253</v>
      </c>
    </row>
    <row r="3964" spans="2:18" ht="20.100000000000001" customHeight="1" x14ac:dyDescent="0.4">
      <c r="B3964" s="105" t="str">
        <f t="shared" si="183"/>
        <v/>
      </c>
      <c r="C3964" s="105" t="str">
        <f t="shared" si="184"/>
        <v/>
      </c>
      <c r="D3964" s="105" t="str">
        <f t="shared" si="185"/>
        <v/>
      </c>
      <c r="E3964" s="106" t="s">
        <v>2406</v>
      </c>
      <c r="F3964" s="106" t="s">
        <v>2407</v>
      </c>
      <c r="G3964" s="106" t="s">
        <v>773</v>
      </c>
      <c r="H3964" s="106" t="s">
        <v>774</v>
      </c>
      <c r="I3964" s="106">
        <v>7</v>
      </c>
      <c r="J3964" s="106"/>
      <c r="K3964" s="106"/>
      <c r="L3964" s="106" t="s">
        <v>698</v>
      </c>
      <c r="M3964" s="106" t="s">
        <v>924</v>
      </c>
      <c r="N3964" s="106">
        <v>0.44</v>
      </c>
      <c r="O3964" s="106">
        <v>1.8</v>
      </c>
      <c r="P3964" s="106" t="s">
        <v>714</v>
      </c>
      <c r="Q3964" s="107" t="s">
        <v>4750</v>
      </c>
      <c r="R3964" s="107" t="s">
        <v>253</v>
      </c>
    </row>
    <row r="3965" spans="2:18" ht="20.100000000000001" customHeight="1" x14ac:dyDescent="0.4">
      <c r="B3965" s="105" t="str">
        <f t="shared" si="183"/>
        <v/>
      </c>
      <c r="C3965" s="105" t="str">
        <f t="shared" si="184"/>
        <v/>
      </c>
      <c r="D3965" s="105" t="str">
        <f t="shared" si="185"/>
        <v/>
      </c>
      <c r="E3965" s="106" t="s">
        <v>2406</v>
      </c>
      <c r="F3965" s="106" t="s">
        <v>2407</v>
      </c>
      <c r="G3965" s="106" t="s">
        <v>773</v>
      </c>
      <c r="H3965" s="106" t="s">
        <v>1266</v>
      </c>
      <c r="I3965" s="106">
        <v>7</v>
      </c>
      <c r="J3965" s="106"/>
      <c r="K3965" s="106"/>
      <c r="L3965" s="106" t="s">
        <v>706</v>
      </c>
      <c r="M3965" s="106" t="s">
        <v>924</v>
      </c>
      <c r="N3965" s="106">
        <v>0.44</v>
      </c>
      <c r="O3965" s="106">
        <v>1.8</v>
      </c>
      <c r="P3965" s="106" t="s">
        <v>714</v>
      </c>
      <c r="Q3965" s="107" t="s">
        <v>4751</v>
      </c>
      <c r="R3965" s="107" t="s">
        <v>253</v>
      </c>
    </row>
    <row r="3966" spans="2:18" ht="20.100000000000001" customHeight="1" x14ac:dyDescent="0.4">
      <c r="B3966" s="105" t="str">
        <f t="shared" si="183"/>
        <v/>
      </c>
      <c r="C3966" s="105" t="str">
        <f t="shared" si="184"/>
        <v/>
      </c>
      <c r="D3966" s="105" t="str">
        <f t="shared" si="185"/>
        <v/>
      </c>
      <c r="E3966" s="106" t="s">
        <v>2406</v>
      </c>
      <c r="F3966" s="106" t="s">
        <v>2407</v>
      </c>
      <c r="G3966" s="106" t="s">
        <v>778</v>
      </c>
      <c r="H3966" s="106" t="s">
        <v>779</v>
      </c>
      <c r="I3966" s="106">
        <v>7</v>
      </c>
      <c r="J3966" s="106"/>
      <c r="K3966" s="106"/>
      <c r="L3966" s="106" t="s">
        <v>698</v>
      </c>
      <c r="M3966" s="106" t="s">
        <v>924</v>
      </c>
      <c r="N3966" s="106">
        <v>0.44</v>
      </c>
      <c r="O3966" s="106">
        <v>1.8</v>
      </c>
      <c r="P3966" s="106" t="s">
        <v>714</v>
      </c>
      <c r="Q3966" s="107" t="s">
        <v>4752</v>
      </c>
      <c r="R3966" s="107" t="s">
        <v>253</v>
      </c>
    </row>
    <row r="3967" spans="2:18" ht="20.100000000000001" customHeight="1" x14ac:dyDescent="0.4">
      <c r="B3967" s="105" t="str">
        <f t="shared" si="183"/>
        <v/>
      </c>
      <c r="C3967" s="105" t="str">
        <f t="shared" si="184"/>
        <v/>
      </c>
      <c r="D3967" s="105" t="str">
        <f t="shared" si="185"/>
        <v/>
      </c>
      <c r="E3967" s="106" t="s">
        <v>2406</v>
      </c>
      <c r="F3967" s="106" t="s">
        <v>2407</v>
      </c>
      <c r="G3967" s="106" t="s">
        <v>778</v>
      </c>
      <c r="H3967" s="106" t="s">
        <v>1269</v>
      </c>
      <c r="I3967" s="106">
        <v>7</v>
      </c>
      <c r="J3967" s="106"/>
      <c r="K3967" s="106"/>
      <c r="L3967" s="106" t="s">
        <v>706</v>
      </c>
      <c r="M3967" s="106" t="s">
        <v>924</v>
      </c>
      <c r="N3967" s="106">
        <v>0.44</v>
      </c>
      <c r="O3967" s="106">
        <v>1.8</v>
      </c>
      <c r="P3967" s="106" t="s">
        <v>714</v>
      </c>
      <c r="Q3967" s="107" t="s">
        <v>4753</v>
      </c>
      <c r="R3967" s="107" t="s">
        <v>253</v>
      </c>
    </row>
    <row r="3968" spans="2:18" ht="20.100000000000001" customHeight="1" x14ac:dyDescent="0.4">
      <c r="B3968" s="105" t="str">
        <f t="shared" si="183"/>
        <v/>
      </c>
      <c r="C3968" s="105" t="str">
        <f t="shared" si="184"/>
        <v/>
      </c>
      <c r="D3968" s="105" t="str">
        <f t="shared" si="185"/>
        <v/>
      </c>
      <c r="E3968" s="106" t="s">
        <v>2406</v>
      </c>
      <c r="F3968" s="106" t="s">
        <v>2407</v>
      </c>
      <c r="G3968" s="106" t="s">
        <v>2437</v>
      </c>
      <c r="H3968" s="106" t="s">
        <v>2438</v>
      </c>
      <c r="I3968" s="106">
        <v>7</v>
      </c>
      <c r="J3968" s="106"/>
      <c r="K3968" s="106"/>
      <c r="L3968" s="106" t="s">
        <v>698</v>
      </c>
      <c r="M3968" s="106" t="s">
        <v>924</v>
      </c>
      <c r="N3968" s="106">
        <v>0.42</v>
      </c>
      <c r="O3968" s="106">
        <v>1.8</v>
      </c>
      <c r="P3968" s="106" t="s">
        <v>714</v>
      </c>
      <c r="Q3968" s="107" t="s">
        <v>4754</v>
      </c>
      <c r="R3968" s="107" t="s">
        <v>253</v>
      </c>
    </row>
    <row r="3969" spans="2:18" ht="20.100000000000001" customHeight="1" x14ac:dyDescent="0.4">
      <c r="B3969" s="105" t="str">
        <f t="shared" si="183"/>
        <v/>
      </c>
      <c r="C3969" s="105" t="str">
        <f t="shared" si="184"/>
        <v/>
      </c>
      <c r="D3969" s="105" t="str">
        <f t="shared" si="185"/>
        <v/>
      </c>
      <c r="E3969" s="106" t="s">
        <v>2406</v>
      </c>
      <c r="F3969" s="106" t="s">
        <v>2407</v>
      </c>
      <c r="G3969" s="106" t="s">
        <v>2442</v>
      </c>
      <c r="H3969" s="106" t="s">
        <v>2443</v>
      </c>
      <c r="I3969" s="106">
        <v>7</v>
      </c>
      <c r="J3969" s="106"/>
      <c r="K3969" s="106"/>
      <c r="L3969" s="106" t="s">
        <v>698</v>
      </c>
      <c r="M3969" s="106" t="s">
        <v>924</v>
      </c>
      <c r="N3969" s="106">
        <v>0.42</v>
      </c>
      <c r="O3969" s="106">
        <v>1.8</v>
      </c>
      <c r="P3969" s="106" t="s">
        <v>714</v>
      </c>
      <c r="Q3969" s="107" t="s">
        <v>4755</v>
      </c>
      <c r="R3969" s="107" t="s">
        <v>253</v>
      </c>
    </row>
    <row r="3970" spans="2:18" ht="20.100000000000001" customHeight="1" x14ac:dyDescent="0.4">
      <c r="B3970" s="105" t="str">
        <f t="shared" si="183"/>
        <v/>
      </c>
      <c r="C3970" s="105" t="str">
        <f t="shared" si="184"/>
        <v/>
      </c>
      <c r="D3970" s="105" t="str">
        <f t="shared" si="185"/>
        <v/>
      </c>
      <c r="E3970" s="106" t="s">
        <v>2406</v>
      </c>
      <c r="F3970" s="106" t="s">
        <v>2447</v>
      </c>
      <c r="G3970" s="106" t="s">
        <v>773</v>
      </c>
      <c r="H3970" s="106" t="s">
        <v>698</v>
      </c>
      <c r="I3970" s="106">
        <v>7</v>
      </c>
      <c r="J3970" s="106"/>
      <c r="K3970" s="106"/>
      <c r="L3970" s="106" t="s">
        <v>774</v>
      </c>
      <c r="M3970" s="106" t="s">
        <v>924</v>
      </c>
      <c r="N3970" s="106">
        <v>0.38</v>
      </c>
      <c r="O3970" s="106">
        <v>1.8</v>
      </c>
      <c r="P3970" s="106" t="s">
        <v>714</v>
      </c>
      <c r="Q3970" s="107" t="s">
        <v>4756</v>
      </c>
      <c r="R3970" s="107" t="s">
        <v>253</v>
      </c>
    </row>
    <row r="3971" spans="2:18" ht="20.100000000000001" customHeight="1" x14ac:dyDescent="0.4">
      <c r="B3971" s="105" t="str">
        <f t="shared" si="183"/>
        <v/>
      </c>
      <c r="C3971" s="105" t="str">
        <f t="shared" si="184"/>
        <v/>
      </c>
      <c r="D3971" s="105" t="str">
        <f t="shared" si="185"/>
        <v/>
      </c>
      <c r="E3971" s="106" t="s">
        <v>2406</v>
      </c>
      <c r="F3971" s="106" t="s">
        <v>2447</v>
      </c>
      <c r="G3971" s="106" t="s">
        <v>773</v>
      </c>
      <c r="H3971" s="106" t="s">
        <v>706</v>
      </c>
      <c r="I3971" s="106">
        <v>7</v>
      </c>
      <c r="J3971" s="106"/>
      <c r="K3971" s="106"/>
      <c r="L3971" s="106" t="s">
        <v>1266</v>
      </c>
      <c r="M3971" s="106" t="s">
        <v>924</v>
      </c>
      <c r="N3971" s="106">
        <v>0.38</v>
      </c>
      <c r="O3971" s="106">
        <v>1.8</v>
      </c>
      <c r="P3971" s="106" t="s">
        <v>714</v>
      </c>
      <c r="Q3971" s="107" t="s">
        <v>4757</v>
      </c>
      <c r="R3971" s="107" t="s">
        <v>253</v>
      </c>
    </row>
    <row r="3972" spans="2:18" ht="20.100000000000001" customHeight="1" x14ac:dyDescent="0.4">
      <c r="B3972" s="105" t="str">
        <f t="shared" si="183"/>
        <v/>
      </c>
      <c r="C3972" s="105" t="str">
        <f t="shared" si="184"/>
        <v/>
      </c>
      <c r="D3972" s="105" t="str">
        <f t="shared" si="185"/>
        <v/>
      </c>
      <c r="E3972" s="106" t="s">
        <v>2406</v>
      </c>
      <c r="F3972" s="106" t="s">
        <v>2447</v>
      </c>
      <c r="G3972" s="106" t="s">
        <v>778</v>
      </c>
      <c r="H3972" s="106" t="s">
        <v>698</v>
      </c>
      <c r="I3972" s="106">
        <v>7</v>
      </c>
      <c r="J3972" s="106"/>
      <c r="K3972" s="106"/>
      <c r="L3972" s="106" t="s">
        <v>779</v>
      </c>
      <c r="M3972" s="106" t="s">
        <v>924</v>
      </c>
      <c r="N3972" s="106">
        <v>0.38</v>
      </c>
      <c r="O3972" s="106">
        <v>1.8</v>
      </c>
      <c r="P3972" s="106" t="s">
        <v>714</v>
      </c>
      <c r="Q3972" s="107" t="s">
        <v>4758</v>
      </c>
      <c r="R3972" s="107" t="s">
        <v>253</v>
      </c>
    </row>
    <row r="3973" spans="2:18" ht="20.100000000000001" customHeight="1" x14ac:dyDescent="0.4">
      <c r="B3973" s="105" t="str">
        <f t="shared" si="183"/>
        <v/>
      </c>
      <c r="C3973" s="105" t="str">
        <f t="shared" si="184"/>
        <v/>
      </c>
      <c r="D3973" s="105" t="str">
        <f t="shared" si="185"/>
        <v/>
      </c>
      <c r="E3973" s="106" t="s">
        <v>2406</v>
      </c>
      <c r="F3973" s="106" t="s">
        <v>2447</v>
      </c>
      <c r="G3973" s="106" t="s">
        <v>778</v>
      </c>
      <c r="H3973" s="106" t="s">
        <v>706</v>
      </c>
      <c r="I3973" s="106">
        <v>7</v>
      </c>
      <c r="J3973" s="106"/>
      <c r="K3973" s="106"/>
      <c r="L3973" s="106" t="s">
        <v>1269</v>
      </c>
      <c r="M3973" s="106" t="s">
        <v>924</v>
      </c>
      <c r="N3973" s="106">
        <v>0.38</v>
      </c>
      <c r="O3973" s="106">
        <v>1.8</v>
      </c>
      <c r="P3973" s="106" t="s">
        <v>714</v>
      </c>
      <c r="Q3973" s="107" t="s">
        <v>4759</v>
      </c>
      <c r="R3973" s="107" t="s">
        <v>253</v>
      </c>
    </row>
    <row r="3974" spans="2:18" ht="20.100000000000001" customHeight="1" x14ac:dyDescent="0.4">
      <c r="B3974" s="105" t="str">
        <f t="shared" si="183"/>
        <v/>
      </c>
      <c r="C3974" s="105" t="str">
        <f t="shared" si="184"/>
        <v/>
      </c>
      <c r="D3974" s="105" t="str">
        <f t="shared" si="185"/>
        <v/>
      </c>
      <c r="E3974" s="106" t="s">
        <v>2406</v>
      </c>
      <c r="F3974" s="106" t="s">
        <v>2447</v>
      </c>
      <c r="G3974" s="106" t="s">
        <v>2437</v>
      </c>
      <c r="H3974" s="106" t="s">
        <v>698</v>
      </c>
      <c r="I3974" s="106">
        <v>7</v>
      </c>
      <c r="J3974" s="106"/>
      <c r="K3974" s="106"/>
      <c r="L3974" s="106" t="s">
        <v>2438</v>
      </c>
      <c r="M3974" s="106" t="s">
        <v>924</v>
      </c>
      <c r="N3974" s="106">
        <v>0.38</v>
      </c>
      <c r="O3974" s="106">
        <v>1.8</v>
      </c>
      <c r="P3974" s="106" t="s">
        <v>714</v>
      </c>
      <c r="Q3974" s="107" t="s">
        <v>4760</v>
      </c>
      <c r="R3974" s="107" t="s">
        <v>253</v>
      </c>
    </row>
    <row r="3975" spans="2:18" ht="20.100000000000001" customHeight="1" x14ac:dyDescent="0.4">
      <c r="B3975" s="105" t="str">
        <f t="shared" si="183"/>
        <v/>
      </c>
      <c r="C3975" s="105" t="str">
        <f t="shared" si="184"/>
        <v/>
      </c>
      <c r="D3975" s="105" t="str">
        <f t="shared" si="185"/>
        <v/>
      </c>
      <c r="E3975" s="106" t="s">
        <v>2406</v>
      </c>
      <c r="F3975" s="106" t="s">
        <v>2447</v>
      </c>
      <c r="G3975" s="106" t="s">
        <v>2442</v>
      </c>
      <c r="H3975" s="106" t="s">
        <v>698</v>
      </c>
      <c r="I3975" s="106">
        <v>7</v>
      </c>
      <c r="J3975" s="106"/>
      <c r="K3975" s="106"/>
      <c r="L3975" s="106" t="s">
        <v>2443</v>
      </c>
      <c r="M3975" s="106" t="s">
        <v>924</v>
      </c>
      <c r="N3975" s="106">
        <v>0.38</v>
      </c>
      <c r="O3975" s="106">
        <v>1.8</v>
      </c>
      <c r="P3975" s="106" t="s">
        <v>714</v>
      </c>
      <c r="Q3975" s="107" t="s">
        <v>4761</v>
      </c>
      <c r="R3975" s="107" t="s">
        <v>253</v>
      </c>
    </row>
    <row r="3976" spans="2:18" ht="20.100000000000001" customHeight="1" x14ac:dyDescent="0.4">
      <c r="B3976" s="105" t="str">
        <f t="shared" si="183"/>
        <v/>
      </c>
      <c r="C3976" s="105" t="str">
        <f t="shared" si="184"/>
        <v/>
      </c>
      <c r="D3976" s="105" t="str">
        <f t="shared" si="185"/>
        <v/>
      </c>
      <c r="E3976" s="106" t="s">
        <v>2406</v>
      </c>
      <c r="F3976" s="106" t="s">
        <v>2906</v>
      </c>
      <c r="G3976" s="106" t="s">
        <v>773</v>
      </c>
      <c r="H3976" s="106" t="s">
        <v>1266</v>
      </c>
      <c r="I3976" s="106">
        <v>7</v>
      </c>
      <c r="J3976" s="106"/>
      <c r="K3976" s="106"/>
      <c r="L3976" s="106" t="s">
        <v>799</v>
      </c>
      <c r="M3976" s="106" t="s">
        <v>924</v>
      </c>
      <c r="N3976" s="106">
        <v>0.4</v>
      </c>
      <c r="O3976" s="106">
        <v>1.8</v>
      </c>
      <c r="P3976" s="106" t="s">
        <v>714</v>
      </c>
      <c r="Q3976" s="107" t="s">
        <v>4762</v>
      </c>
      <c r="R3976" s="107" t="s">
        <v>253</v>
      </c>
    </row>
    <row r="3977" spans="2:18" ht="20.100000000000001" customHeight="1" x14ac:dyDescent="0.4">
      <c r="B3977" s="105" t="str">
        <f t="shared" si="183"/>
        <v/>
      </c>
      <c r="C3977" s="105" t="str">
        <f t="shared" si="184"/>
        <v/>
      </c>
      <c r="D3977" s="105" t="str">
        <f t="shared" si="185"/>
        <v/>
      </c>
      <c r="E3977" s="106" t="s">
        <v>2406</v>
      </c>
      <c r="F3977" s="106" t="s">
        <v>2906</v>
      </c>
      <c r="G3977" s="106" t="s">
        <v>778</v>
      </c>
      <c r="H3977" s="106" t="s">
        <v>779</v>
      </c>
      <c r="I3977" s="106">
        <v>7</v>
      </c>
      <c r="J3977" s="106"/>
      <c r="K3977" s="106"/>
      <c r="L3977" s="106" t="s">
        <v>802</v>
      </c>
      <c r="M3977" s="106" t="s">
        <v>924</v>
      </c>
      <c r="N3977" s="106">
        <v>0.4</v>
      </c>
      <c r="O3977" s="106">
        <v>1.8</v>
      </c>
      <c r="P3977" s="106" t="s">
        <v>714</v>
      </c>
      <c r="Q3977" s="107" t="s">
        <v>4763</v>
      </c>
      <c r="R3977" s="107" t="s">
        <v>253</v>
      </c>
    </row>
    <row r="3978" spans="2:18" ht="20.100000000000001" customHeight="1" x14ac:dyDescent="0.4">
      <c r="B3978" s="105" t="str">
        <f t="shared" si="183"/>
        <v/>
      </c>
      <c r="C3978" s="105" t="str">
        <f t="shared" si="184"/>
        <v/>
      </c>
      <c r="D3978" s="105" t="str">
        <f t="shared" si="185"/>
        <v/>
      </c>
      <c r="E3978" s="106" t="s">
        <v>2406</v>
      </c>
      <c r="F3978" s="106" t="s">
        <v>2906</v>
      </c>
      <c r="G3978" s="106" t="s">
        <v>778</v>
      </c>
      <c r="H3978" s="106" t="s">
        <v>1269</v>
      </c>
      <c r="I3978" s="106">
        <v>7</v>
      </c>
      <c r="J3978" s="106"/>
      <c r="K3978" s="106"/>
      <c r="L3978" s="106" t="s">
        <v>799</v>
      </c>
      <c r="M3978" s="106" t="s">
        <v>924</v>
      </c>
      <c r="N3978" s="106">
        <v>0.4</v>
      </c>
      <c r="O3978" s="106">
        <v>1.8</v>
      </c>
      <c r="P3978" s="106" t="s">
        <v>714</v>
      </c>
      <c r="Q3978" s="107" t="s">
        <v>4764</v>
      </c>
      <c r="R3978" s="107" t="s">
        <v>253</v>
      </c>
    </row>
    <row r="3979" spans="2:18" ht="20.100000000000001" customHeight="1" x14ac:dyDescent="0.4">
      <c r="B3979" s="105" t="str">
        <f t="shared" si="183"/>
        <v/>
      </c>
      <c r="C3979" s="105" t="str">
        <f t="shared" si="184"/>
        <v/>
      </c>
      <c r="D3979" s="105" t="str">
        <f t="shared" si="185"/>
        <v/>
      </c>
      <c r="E3979" s="106" t="s">
        <v>2406</v>
      </c>
      <c r="F3979" s="106" t="s">
        <v>2906</v>
      </c>
      <c r="G3979" s="106" t="s">
        <v>773</v>
      </c>
      <c r="H3979" s="106" t="s">
        <v>799</v>
      </c>
      <c r="I3979" s="106">
        <v>7</v>
      </c>
      <c r="J3979" s="106"/>
      <c r="K3979" s="106"/>
      <c r="L3979" s="106" t="s">
        <v>1266</v>
      </c>
      <c r="M3979" s="106" t="s">
        <v>924</v>
      </c>
      <c r="N3979" s="106">
        <v>0.37</v>
      </c>
      <c r="O3979" s="106">
        <v>1.8</v>
      </c>
      <c r="P3979" s="106" t="s">
        <v>714</v>
      </c>
      <c r="Q3979" s="107" t="s">
        <v>4765</v>
      </c>
      <c r="R3979" s="107" t="s">
        <v>253</v>
      </c>
    </row>
    <row r="3980" spans="2:18" ht="20.100000000000001" customHeight="1" x14ac:dyDescent="0.4">
      <c r="B3980" s="105" t="str">
        <f t="shared" si="183"/>
        <v/>
      </c>
      <c r="C3980" s="105" t="str">
        <f t="shared" si="184"/>
        <v/>
      </c>
      <c r="D3980" s="105" t="str">
        <f t="shared" si="185"/>
        <v/>
      </c>
      <c r="E3980" s="106" t="s">
        <v>2406</v>
      </c>
      <c r="F3980" s="106" t="s">
        <v>2906</v>
      </c>
      <c r="G3980" s="106" t="s">
        <v>778</v>
      </c>
      <c r="H3980" s="106" t="s">
        <v>802</v>
      </c>
      <c r="I3980" s="106">
        <v>7</v>
      </c>
      <c r="J3980" s="106"/>
      <c r="K3980" s="106"/>
      <c r="L3980" s="106" t="s">
        <v>779</v>
      </c>
      <c r="M3980" s="106" t="s">
        <v>924</v>
      </c>
      <c r="N3980" s="106">
        <v>0.37</v>
      </c>
      <c r="O3980" s="106">
        <v>1.8</v>
      </c>
      <c r="P3980" s="106" t="s">
        <v>714</v>
      </c>
      <c r="Q3980" s="107" t="s">
        <v>4766</v>
      </c>
      <c r="R3980" s="107" t="s">
        <v>253</v>
      </c>
    </row>
    <row r="3981" spans="2:18" ht="20.100000000000001" customHeight="1" x14ac:dyDescent="0.4">
      <c r="B3981" s="105" t="str">
        <f t="shared" si="183"/>
        <v/>
      </c>
      <c r="C3981" s="105" t="str">
        <f t="shared" si="184"/>
        <v/>
      </c>
      <c r="D3981" s="105" t="str">
        <f t="shared" si="185"/>
        <v/>
      </c>
      <c r="E3981" s="106" t="s">
        <v>2406</v>
      </c>
      <c r="F3981" s="106" t="s">
        <v>2906</v>
      </c>
      <c r="G3981" s="106" t="s">
        <v>778</v>
      </c>
      <c r="H3981" s="106" t="s">
        <v>799</v>
      </c>
      <c r="I3981" s="106">
        <v>7</v>
      </c>
      <c r="J3981" s="106"/>
      <c r="K3981" s="106"/>
      <c r="L3981" s="106" t="s">
        <v>1269</v>
      </c>
      <c r="M3981" s="106" t="s">
        <v>924</v>
      </c>
      <c r="N3981" s="106">
        <v>0.37</v>
      </c>
      <c r="O3981" s="106">
        <v>1.8</v>
      </c>
      <c r="P3981" s="106" t="s">
        <v>714</v>
      </c>
      <c r="Q3981" s="107" t="s">
        <v>4767</v>
      </c>
      <c r="R3981" s="107" t="s">
        <v>253</v>
      </c>
    </row>
    <row r="3982" spans="2:18" ht="20.100000000000001" customHeight="1" x14ac:dyDescent="0.4">
      <c r="B3982" s="105" t="str">
        <f t="shared" si="183"/>
        <v/>
      </c>
      <c r="C3982" s="105" t="str">
        <f t="shared" si="184"/>
        <v/>
      </c>
      <c r="D3982" s="105" t="str">
        <f t="shared" si="185"/>
        <v/>
      </c>
      <c r="E3982" s="106" t="s">
        <v>2406</v>
      </c>
      <c r="F3982" s="106" t="s">
        <v>2829</v>
      </c>
      <c r="G3982" s="106" t="s">
        <v>773</v>
      </c>
      <c r="H3982" s="106" t="s">
        <v>774</v>
      </c>
      <c r="I3982" s="106">
        <v>10</v>
      </c>
      <c r="J3982" s="106"/>
      <c r="K3982" s="106"/>
      <c r="L3982" s="106" t="s">
        <v>765</v>
      </c>
      <c r="M3982" s="106" t="s">
        <v>3522</v>
      </c>
      <c r="N3982" s="106">
        <v>0.55000000000000004</v>
      </c>
      <c r="O3982" s="106">
        <v>1.8</v>
      </c>
      <c r="P3982" s="106" t="s">
        <v>714</v>
      </c>
      <c r="Q3982" s="107" t="s">
        <v>4768</v>
      </c>
      <c r="R3982" s="107" t="s">
        <v>311</v>
      </c>
    </row>
    <row r="3983" spans="2:18" ht="20.100000000000001" customHeight="1" x14ac:dyDescent="0.4">
      <c r="B3983" s="105" t="str">
        <f t="shared" si="183"/>
        <v/>
      </c>
      <c r="C3983" s="105" t="str">
        <f t="shared" si="184"/>
        <v/>
      </c>
      <c r="D3983" s="105" t="str">
        <f t="shared" si="185"/>
        <v/>
      </c>
      <c r="E3983" s="106" t="s">
        <v>2406</v>
      </c>
      <c r="F3983" s="106" t="s">
        <v>2829</v>
      </c>
      <c r="G3983" s="106" t="s">
        <v>773</v>
      </c>
      <c r="H3983" s="106" t="s">
        <v>1266</v>
      </c>
      <c r="I3983" s="106">
        <v>10</v>
      </c>
      <c r="J3983" s="106"/>
      <c r="K3983" s="106"/>
      <c r="L3983" s="106" t="s">
        <v>733</v>
      </c>
      <c r="M3983" s="106" t="s">
        <v>3522</v>
      </c>
      <c r="N3983" s="106">
        <v>0.54</v>
      </c>
      <c r="O3983" s="106">
        <v>1.8</v>
      </c>
      <c r="P3983" s="106" t="s">
        <v>714</v>
      </c>
      <c r="Q3983" s="107" t="s">
        <v>4769</v>
      </c>
      <c r="R3983" s="107" t="s">
        <v>311</v>
      </c>
    </row>
    <row r="3984" spans="2:18" ht="20.100000000000001" customHeight="1" x14ac:dyDescent="0.4">
      <c r="B3984" s="105" t="str">
        <f t="shared" ref="B3984:B4047" si="186">IF(OR($C$10="",$C$11=""),"",IFERROR(IF(AND($U$22&lt;&gt;R3984,$V$22&lt;&gt;R3984),"－",IF(AND(COUNTIF($C$10,"*樹脂スペーサー*")&gt;0,OR(M3984="空気",F3984="一般",F3984="一般ＰＧ")),"－",IF(AND($W$25&gt;0,$W$25&gt;=O3984),$U$25,IF(AND($W$26&gt;0,$W$26&gt;=O3984),$U$26,IF(AND($W$27&gt;0,$W$27&gt;=O3984),$U$27,IF(AND($W$28&gt;0,$W$28&gt;=O3984),$U$28,IF(AND($W$29&gt;0,$W$29&gt;=O3984),$U$29,IF(AND($W$30&gt;0,$W$30&gt;=O3984),$U$30,IF(AND($W$31&gt;0,$W$31&gt;=O3984),$U$31,"－"))))))))),"－"))</f>
        <v/>
      </c>
      <c r="C3984" s="105" t="str">
        <f t="shared" ref="C3984:C4047" si="187">IF(B3984="","",IF(B3984&lt;&gt;"－",VLOOKUP(B3984,$U$25:$V$31,2,FALSE),"－"))</f>
        <v/>
      </c>
      <c r="D3984" s="105" t="str">
        <f t="shared" ref="D3984:D4047" si="188">IF($H$9="","",IF($V$38&lt;&gt;"断熱等","－",IF(AND(COUNTIF($V$34,"*樹脂スペーサー*")&gt;0,OR(M3984="空気",F3984="一般",F3984="一般ＰＧ")),"－",IF(AND($V$35&lt;&gt;R3984,$W$35&lt;&gt;R3984),"－",IF(MID($H$9,10,1)="Z",IF(N3984&lt;=0.65,"○","－"),IF($V$36&gt;=O3984,"○","－"))))))</f>
        <v/>
      </c>
      <c r="E3984" s="106" t="s">
        <v>2406</v>
      </c>
      <c r="F3984" s="106" t="s">
        <v>2829</v>
      </c>
      <c r="G3984" s="106" t="s">
        <v>778</v>
      </c>
      <c r="H3984" s="106" t="s">
        <v>779</v>
      </c>
      <c r="I3984" s="106">
        <v>10</v>
      </c>
      <c r="J3984" s="106"/>
      <c r="K3984" s="106"/>
      <c r="L3984" s="106" t="s">
        <v>765</v>
      </c>
      <c r="M3984" s="106" t="s">
        <v>3522</v>
      </c>
      <c r="N3984" s="106">
        <v>0.54</v>
      </c>
      <c r="O3984" s="106">
        <v>1.8</v>
      </c>
      <c r="P3984" s="106" t="s">
        <v>714</v>
      </c>
      <c r="Q3984" s="107" t="s">
        <v>4770</v>
      </c>
      <c r="R3984" s="107" t="s">
        <v>311</v>
      </c>
    </row>
    <row r="3985" spans="2:18" ht="20.100000000000001" customHeight="1" x14ac:dyDescent="0.4">
      <c r="B3985" s="105" t="str">
        <f t="shared" si="186"/>
        <v/>
      </c>
      <c r="C3985" s="105" t="str">
        <f t="shared" si="187"/>
        <v/>
      </c>
      <c r="D3985" s="105" t="str">
        <f t="shared" si="188"/>
        <v/>
      </c>
      <c r="E3985" s="106" t="s">
        <v>2406</v>
      </c>
      <c r="F3985" s="106" t="s">
        <v>2829</v>
      </c>
      <c r="G3985" s="106" t="s">
        <v>778</v>
      </c>
      <c r="H3985" s="106" t="s">
        <v>1269</v>
      </c>
      <c r="I3985" s="106">
        <v>10</v>
      </c>
      <c r="J3985" s="106"/>
      <c r="K3985" s="106"/>
      <c r="L3985" s="106" t="s">
        <v>733</v>
      </c>
      <c r="M3985" s="106" t="s">
        <v>3522</v>
      </c>
      <c r="N3985" s="106">
        <v>0.54</v>
      </c>
      <c r="O3985" s="106">
        <v>1.8</v>
      </c>
      <c r="P3985" s="106" t="s">
        <v>714</v>
      </c>
      <c r="Q3985" s="107" t="s">
        <v>4771</v>
      </c>
      <c r="R3985" s="107" t="s">
        <v>311</v>
      </c>
    </row>
    <row r="3986" spans="2:18" ht="20.100000000000001" customHeight="1" x14ac:dyDescent="0.4">
      <c r="B3986" s="105" t="str">
        <f t="shared" si="186"/>
        <v/>
      </c>
      <c r="C3986" s="105" t="str">
        <f t="shared" si="187"/>
        <v/>
      </c>
      <c r="D3986" s="105" t="str">
        <f t="shared" si="188"/>
        <v/>
      </c>
      <c r="E3986" s="106" t="s">
        <v>2406</v>
      </c>
      <c r="F3986" s="106" t="s">
        <v>2829</v>
      </c>
      <c r="G3986" s="106" t="s">
        <v>2437</v>
      </c>
      <c r="H3986" s="106" t="s">
        <v>2438</v>
      </c>
      <c r="I3986" s="106">
        <v>10</v>
      </c>
      <c r="J3986" s="106"/>
      <c r="K3986" s="106"/>
      <c r="L3986" s="106" t="s">
        <v>765</v>
      </c>
      <c r="M3986" s="106" t="s">
        <v>3522</v>
      </c>
      <c r="N3986" s="106">
        <v>0.52</v>
      </c>
      <c r="O3986" s="106">
        <v>1.8</v>
      </c>
      <c r="P3986" s="106" t="s">
        <v>714</v>
      </c>
      <c r="Q3986" s="107" t="s">
        <v>4772</v>
      </c>
      <c r="R3986" s="107" t="s">
        <v>311</v>
      </c>
    </row>
    <row r="3987" spans="2:18" ht="20.100000000000001" customHeight="1" x14ac:dyDescent="0.4">
      <c r="B3987" s="105" t="str">
        <f t="shared" si="186"/>
        <v/>
      </c>
      <c r="C3987" s="105" t="str">
        <f t="shared" si="187"/>
        <v/>
      </c>
      <c r="D3987" s="105" t="str">
        <f t="shared" si="188"/>
        <v/>
      </c>
      <c r="E3987" s="106" t="s">
        <v>2406</v>
      </c>
      <c r="F3987" s="106" t="s">
        <v>2829</v>
      </c>
      <c r="G3987" s="106" t="s">
        <v>2442</v>
      </c>
      <c r="H3987" s="106" t="s">
        <v>2443</v>
      </c>
      <c r="I3987" s="106">
        <v>10</v>
      </c>
      <c r="J3987" s="106"/>
      <c r="K3987" s="106"/>
      <c r="L3987" s="106" t="s">
        <v>765</v>
      </c>
      <c r="M3987" s="106" t="s">
        <v>3522</v>
      </c>
      <c r="N3987" s="106">
        <v>0.52</v>
      </c>
      <c r="O3987" s="106">
        <v>1.8</v>
      </c>
      <c r="P3987" s="106" t="s">
        <v>714</v>
      </c>
      <c r="Q3987" s="107" t="s">
        <v>4773</v>
      </c>
      <c r="R3987" s="107" t="s">
        <v>311</v>
      </c>
    </row>
    <row r="3988" spans="2:18" ht="20.100000000000001" customHeight="1" x14ac:dyDescent="0.4">
      <c r="B3988" s="105" t="str">
        <f t="shared" si="186"/>
        <v/>
      </c>
      <c r="C3988" s="105" t="str">
        <f t="shared" si="187"/>
        <v/>
      </c>
      <c r="D3988" s="105" t="str">
        <f t="shared" si="188"/>
        <v/>
      </c>
      <c r="E3988" s="106" t="s">
        <v>2406</v>
      </c>
      <c r="F3988" s="106" t="s">
        <v>2829</v>
      </c>
      <c r="G3988" s="106" t="s">
        <v>773</v>
      </c>
      <c r="H3988" s="106" t="s">
        <v>765</v>
      </c>
      <c r="I3988" s="106">
        <v>10</v>
      </c>
      <c r="J3988" s="106"/>
      <c r="K3988" s="106"/>
      <c r="L3988" s="106" t="s">
        <v>774</v>
      </c>
      <c r="M3988" s="106" t="s">
        <v>3522</v>
      </c>
      <c r="N3988" s="106">
        <v>0.52</v>
      </c>
      <c r="O3988" s="106">
        <v>1.8</v>
      </c>
      <c r="P3988" s="106" t="s">
        <v>714</v>
      </c>
      <c r="Q3988" s="107" t="s">
        <v>4774</v>
      </c>
      <c r="R3988" s="107" t="s">
        <v>311</v>
      </c>
    </row>
    <row r="3989" spans="2:18" ht="20.100000000000001" customHeight="1" x14ac:dyDescent="0.4">
      <c r="B3989" s="105" t="str">
        <f t="shared" si="186"/>
        <v/>
      </c>
      <c r="C3989" s="105" t="str">
        <f t="shared" si="187"/>
        <v/>
      </c>
      <c r="D3989" s="105" t="str">
        <f t="shared" si="188"/>
        <v/>
      </c>
      <c r="E3989" s="106" t="s">
        <v>2406</v>
      </c>
      <c r="F3989" s="106" t="s">
        <v>2829</v>
      </c>
      <c r="G3989" s="106" t="s">
        <v>773</v>
      </c>
      <c r="H3989" s="106" t="s">
        <v>733</v>
      </c>
      <c r="I3989" s="106">
        <v>10</v>
      </c>
      <c r="J3989" s="106"/>
      <c r="K3989" s="106"/>
      <c r="L3989" s="106" t="s">
        <v>1266</v>
      </c>
      <c r="M3989" s="106" t="s">
        <v>3522</v>
      </c>
      <c r="N3989" s="106">
        <v>0.53</v>
      </c>
      <c r="O3989" s="106">
        <v>1.8</v>
      </c>
      <c r="P3989" s="106" t="s">
        <v>714</v>
      </c>
      <c r="Q3989" s="107" t="s">
        <v>4775</v>
      </c>
      <c r="R3989" s="107" t="s">
        <v>311</v>
      </c>
    </row>
    <row r="3990" spans="2:18" ht="20.100000000000001" customHeight="1" x14ac:dyDescent="0.4">
      <c r="B3990" s="105" t="str">
        <f t="shared" si="186"/>
        <v/>
      </c>
      <c r="C3990" s="105" t="str">
        <f t="shared" si="187"/>
        <v/>
      </c>
      <c r="D3990" s="105" t="str">
        <f t="shared" si="188"/>
        <v/>
      </c>
      <c r="E3990" s="106" t="s">
        <v>2406</v>
      </c>
      <c r="F3990" s="106" t="s">
        <v>2829</v>
      </c>
      <c r="G3990" s="106" t="s">
        <v>778</v>
      </c>
      <c r="H3990" s="106" t="s">
        <v>765</v>
      </c>
      <c r="I3990" s="106">
        <v>10</v>
      </c>
      <c r="J3990" s="106"/>
      <c r="K3990" s="106"/>
      <c r="L3990" s="106" t="s">
        <v>779</v>
      </c>
      <c r="M3990" s="106" t="s">
        <v>3522</v>
      </c>
      <c r="N3990" s="106">
        <v>0.52</v>
      </c>
      <c r="O3990" s="106">
        <v>1.8</v>
      </c>
      <c r="P3990" s="106" t="s">
        <v>714</v>
      </c>
      <c r="Q3990" s="107" t="s">
        <v>4776</v>
      </c>
      <c r="R3990" s="107" t="s">
        <v>311</v>
      </c>
    </row>
    <row r="3991" spans="2:18" ht="20.100000000000001" customHeight="1" x14ac:dyDescent="0.4">
      <c r="B3991" s="105" t="str">
        <f t="shared" si="186"/>
        <v/>
      </c>
      <c r="C3991" s="105" t="str">
        <f t="shared" si="187"/>
        <v/>
      </c>
      <c r="D3991" s="105" t="str">
        <f t="shared" si="188"/>
        <v/>
      </c>
      <c r="E3991" s="106" t="s">
        <v>2406</v>
      </c>
      <c r="F3991" s="106" t="s">
        <v>2829</v>
      </c>
      <c r="G3991" s="106" t="s">
        <v>778</v>
      </c>
      <c r="H3991" s="106" t="s">
        <v>733</v>
      </c>
      <c r="I3991" s="106">
        <v>10</v>
      </c>
      <c r="J3991" s="106"/>
      <c r="K3991" s="106"/>
      <c r="L3991" s="106" t="s">
        <v>1269</v>
      </c>
      <c r="M3991" s="106" t="s">
        <v>3522</v>
      </c>
      <c r="N3991" s="106">
        <v>0.53</v>
      </c>
      <c r="O3991" s="106">
        <v>1.8</v>
      </c>
      <c r="P3991" s="106" t="s">
        <v>714</v>
      </c>
      <c r="Q3991" s="107" t="s">
        <v>4777</v>
      </c>
      <c r="R3991" s="107" t="s">
        <v>311</v>
      </c>
    </row>
    <row r="3992" spans="2:18" ht="20.100000000000001" customHeight="1" x14ac:dyDescent="0.4">
      <c r="B3992" s="105" t="str">
        <f t="shared" si="186"/>
        <v/>
      </c>
      <c r="C3992" s="105" t="str">
        <f t="shared" si="187"/>
        <v/>
      </c>
      <c r="D3992" s="105" t="str">
        <f t="shared" si="188"/>
        <v/>
      </c>
      <c r="E3992" s="106" t="s">
        <v>2406</v>
      </c>
      <c r="F3992" s="106" t="s">
        <v>2829</v>
      </c>
      <c r="G3992" s="106" t="s">
        <v>2437</v>
      </c>
      <c r="H3992" s="106" t="s">
        <v>765</v>
      </c>
      <c r="I3992" s="106">
        <v>10</v>
      </c>
      <c r="J3992" s="106"/>
      <c r="K3992" s="106"/>
      <c r="L3992" s="106" t="s">
        <v>2438</v>
      </c>
      <c r="M3992" s="106" t="s">
        <v>3522</v>
      </c>
      <c r="N3992" s="106">
        <v>0.52</v>
      </c>
      <c r="O3992" s="106">
        <v>1.8</v>
      </c>
      <c r="P3992" s="106" t="s">
        <v>714</v>
      </c>
      <c r="Q3992" s="107" t="s">
        <v>4778</v>
      </c>
      <c r="R3992" s="107" t="s">
        <v>311</v>
      </c>
    </row>
    <row r="3993" spans="2:18" ht="20.100000000000001" customHeight="1" x14ac:dyDescent="0.4">
      <c r="B3993" s="105" t="str">
        <f t="shared" si="186"/>
        <v/>
      </c>
      <c r="C3993" s="105" t="str">
        <f t="shared" si="187"/>
        <v/>
      </c>
      <c r="D3993" s="105" t="str">
        <f t="shared" si="188"/>
        <v/>
      </c>
      <c r="E3993" s="106" t="s">
        <v>2406</v>
      </c>
      <c r="F3993" s="106" t="s">
        <v>2829</v>
      </c>
      <c r="G3993" s="106" t="s">
        <v>2442</v>
      </c>
      <c r="H3993" s="106" t="s">
        <v>765</v>
      </c>
      <c r="I3993" s="106">
        <v>10</v>
      </c>
      <c r="J3993" s="106"/>
      <c r="K3993" s="106"/>
      <c r="L3993" s="106" t="s">
        <v>2443</v>
      </c>
      <c r="M3993" s="106" t="s">
        <v>3522</v>
      </c>
      <c r="N3993" s="106">
        <v>0.52</v>
      </c>
      <c r="O3993" s="106">
        <v>1.8</v>
      </c>
      <c r="P3993" s="106" t="s">
        <v>714</v>
      </c>
      <c r="Q3993" s="107" t="s">
        <v>4779</v>
      </c>
      <c r="R3993" s="107" t="s">
        <v>311</v>
      </c>
    </row>
    <row r="3994" spans="2:18" ht="20.100000000000001" customHeight="1" x14ac:dyDescent="0.4">
      <c r="B3994" s="105" t="str">
        <f t="shared" si="186"/>
        <v/>
      </c>
      <c r="C3994" s="105" t="str">
        <f t="shared" si="187"/>
        <v/>
      </c>
      <c r="D3994" s="105" t="str">
        <f t="shared" si="188"/>
        <v/>
      </c>
      <c r="E3994" s="106" t="s">
        <v>2406</v>
      </c>
      <c r="F3994" s="106" t="s">
        <v>2407</v>
      </c>
      <c r="G3994" s="106" t="s">
        <v>773</v>
      </c>
      <c r="H3994" s="106" t="s">
        <v>774</v>
      </c>
      <c r="I3994" s="106">
        <v>10</v>
      </c>
      <c r="J3994" s="106"/>
      <c r="K3994" s="106"/>
      <c r="L3994" s="106" t="s">
        <v>717</v>
      </c>
      <c r="M3994" s="106" t="s">
        <v>3522</v>
      </c>
      <c r="N3994" s="106">
        <v>0.44</v>
      </c>
      <c r="O3994" s="106">
        <v>1.8</v>
      </c>
      <c r="P3994" s="106" t="s">
        <v>714</v>
      </c>
      <c r="Q3994" s="107" t="s">
        <v>4780</v>
      </c>
      <c r="R3994" s="107" t="s">
        <v>311</v>
      </c>
    </row>
    <row r="3995" spans="2:18" ht="20.100000000000001" customHeight="1" x14ac:dyDescent="0.4">
      <c r="B3995" s="105" t="str">
        <f t="shared" si="186"/>
        <v/>
      </c>
      <c r="C3995" s="105" t="str">
        <f t="shared" si="187"/>
        <v/>
      </c>
      <c r="D3995" s="105" t="str">
        <f t="shared" si="188"/>
        <v/>
      </c>
      <c r="E3995" s="106" t="s">
        <v>2406</v>
      </c>
      <c r="F3995" s="106" t="s">
        <v>2407</v>
      </c>
      <c r="G3995" s="106" t="s">
        <v>773</v>
      </c>
      <c r="H3995" s="106" t="s">
        <v>1266</v>
      </c>
      <c r="I3995" s="106">
        <v>10</v>
      </c>
      <c r="J3995" s="106"/>
      <c r="K3995" s="106"/>
      <c r="L3995" s="106" t="s">
        <v>698</v>
      </c>
      <c r="M3995" s="106" t="s">
        <v>3522</v>
      </c>
      <c r="N3995" s="106">
        <v>0.44</v>
      </c>
      <c r="O3995" s="106">
        <v>1.8</v>
      </c>
      <c r="P3995" s="106" t="s">
        <v>714</v>
      </c>
      <c r="Q3995" s="107" t="s">
        <v>4781</v>
      </c>
      <c r="R3995" s="107" t="s">
        <v>311</v>
      </c>
    </row>
    <row r="3996" spans="2:18" ht="20.100000000000001" customHeight="1" x14ac:dyDescent="0.4">
      <c r="B3996" s="105" t="str">
        <f t="shared" si="186"/>
        <v/>
      </c>
      <c r="C3996" s="105" t="str">
        <f t="shared" si="187"/>
        <v/>
      </c>
      <c r="D3996" s="105" t="str">
        <f t="shared" si="188"/>
        <v/>
      </c>
      <c r="E3996" s="106" t="s">
        <v>2406</v>
      </c>
      <c r="F3996" s="106" t="s">
        <v>2407</v>
      </c>
      <c r="G3996" s="106" t="s">
        <v>778</v>
      </c>
      <c r="H3996" s="106" t="s">
        <v>779</v>
      </c>
      <c r="I3996" s="106">
        <v>10</v>
      </c>
      <c r="J3996" s="106"/>
      <c r="K3996" s="106"/>
      <c r="L3996" s="106" t="s">
        <v>717</v>
      </c>
      <c r="M3996" s="106" t="s">
        <v>3522</v>
      </c>
      <c r="N3996" s="106">
        <v>0.44</v>
      </c>
      <c r="O3996" s="106">
        <v>1.8</v>
      </c>
      <c r="P3996" s="106" t="s">
        <v>714</v>
      </c>
      <c r="Q3996" s="107" t="s">
        <v>4782</v>
      </c>
      <c r="R3996" s="107" t="s">
        <v>311</v>
      </c>
    </row>
    <row r="3997" spans="2:18" ht="20.100000000000001" customHeight="1" x14ac:dyDescent="0.4">
      <c r="B3997" s="105" t="str">
        <f t="shared" si="186"/>
        <v/>
      </c>
      <c r="C3997" s="105" t="str">
        <f t="shared" si="187"/>
        <v/>
      </c>
      <c r="D3997" s="105" t="str">
        <f t="shared" si="188"/>
        <v/>
      </c>
      <c r="E3997" s="106" t="s">
        <v>2406</v>
      </c>
      <c r="F3997" s="106" t="s">
        <v>2407</v>
      </c>
      <c r="G3997" s="106" t="s">
        <v>778</v>
      </c>
      <c r="H3997" s="106" t="s">
        <v>1269</v>
      </c>
      <c r="I3997" s="106">
        <v>10</v>
      </c>
      <c r="J3997" s="106"/>
      <c r="K3997" s="106"/>
      <c r="L3997" s="106" t="s">
        <v>698</v>
      </c>
      <c r="M3997" s="106" t="s">
        <v>3522</v>
      </c>
      <c r="N3997" s="106">
        <v>0.44</v>
      </c>
      <c r="O3997" s="106">
        <v>1.8</v>
      </c>
      <c r="P3997" s="106" t="s">
        <v>714</v>
      </c>
      <c r="Q3997" s="107" t="s">
        <v>4783</v>
      </c>
      <c r="R3997" s="107" t="s">
        <v>311</v>
      </c>
    </row>
    <row r="3998" spans="2:18" ht="20.100000000000001" customHeight="1" x14ac:dyDescent="0.4">
      <c r="B3998" s="105" t="str">
        <f t="shared" si="186"/>
        <v/>
      </c>
      <c r="C3998" s="105" t="str">
        <f t="shared" si="187"/>
        <v/>
      </c>
      <c r="D3998" s="105" t="str">
        <f t="shared" si="188"/>
        <v/>
      </c>
      <c r="E3998" s="106" t="s">
        <v>2406</v>
      </c>
      <c r="F3998" s="106" t="s">
        <v>2407</v>
      </c>
      <c r="G3998" s="106" t="s">
        <v>2437</v>
      </c>
      <c r="H3998" s="106" t="s">
        <v>2438</v>
      </c>
      <c r="I3998" s="106">
        <v>10</v>
      </c>
      <c r="J3998" s="106"/>
      <c r="K3998" s="106"/>
      <c r="L3998" s="106" t="s">
        <v>717</v>
      </c>
      <c r="M3998" s="106" t="s">
        <v>3522</v>
      </c>
      <c r="N3998" s="106">
        <v>0.42</v>
      </c>
      <c r="O3998" s="106">
        <v>1.8</v>
      </c>
      <c r="P3998" s="106" t="s">
        <v>714</v>
      </c>
      <c r="Q3998" s="107" t="s">
        <v>4784</v>
      </c>
      <c r="R3998" s="107" t="s">
        <v>311</v>
      </c>
    </row>
    <row r="3999" spans="2:18" ht="20.100000000000001" customHeight="1" x14ac:dyDescent="0.4">
      <c r="B3999" s="105" t="str">
        <f t="shared" si="186"/>
        <v/>
      </c>
      <c r="C3999" s="105" t="str">
        <f t="shared" si="187"/>
        <v/>
      </c>
      <c r="D3999" s="105" t="str">
        <f t="shared" si="188"/>
        <v/>
      </c>
      <c r="E3999" s="106" t="s">
        <v>2406</v>
      </c>
      <c r="F3999" s="106" t="s">
        <v>2407</v>
      </c>
      <c r="G3999" s="106" t="s">
        <v>2442</v>
      </c>
      <c r="H3999" s="106" t="s">
        <v>2443</v>
      </c>
      <c r="I3999" s="106">
        <v>10</v>
      </c>
      <c r="J3999" s="106"/>
      <c r="K3999" s="106"/>
      <c r="L3999" s="106" t="s">
        <v>717</v>
      </c>
      <c r="M3999" s="106" t="s">
        <v>3522</v>
      </c>
      <c r="N3999" s="106">
        <v>0.42</v>
      </c>
      <c r="O3999" s="106">
        <v>1.8</v>
      </c>
      <c r="P3999" s="106" t="s">
        <v>714</v>
      </c>
      <c r="Q3999" s="107" t="s">
        <v>4785</v>
      </c>
      <c r="R3999" s="107" t="s">
        <v>311</v>
      </c>
    </row>
    <row r="4000" spans="2:18" ht="20.100000000000001" customHeight="1" x14ac:dyDescent="0.4">
      <c r="B4000" s="105" t="str">
        <f t="shared" si="186"/>
        <v/>
      </c>
      <c r="C4000" s="105" t="str">
        <f t="shared" si="187"/>
        <v/>
      </c>
      <c r="D4000" s="105" t="str">
        <f t="shared" si="188"/>
        <v/>
      </c>
      <c r="E4000" s="106" t="s">
        <v>2406</v>
      </c>
      <c r="F4000" s="106" t="s">
        <v>2447</v>
      </c>
      <c r="G4000" s="106" t="s">
        <v>773</v>
      </c>
      <c r="H4000" s="106" t="s">
        <v>717</v>
      </c>
      <c r="I4000" s="106">
        <v>10</v>
      </c>
      <c r="J4000" s="106"/>
      <c r="K4000" s="106"/>
      <c r="L4000" s="106" t="s">
        <v>774</v>
      </c>
      <c r="M4000" s="106" t="s">
        <v>3522</v>
      </c>
      <c r="N4000" s="106">
        <v>0.38</v>
      </c>
      <c r="O4000" s="106">
        <v>1.8</v>
      </c>
      <c r="P4000" s="106" t="s">
        <v>714</v>
      </c>
      <c r="Q4000" s="107" t="s">
        <v>4786</v>
      </c>
      <c r="R4000" s="107" t="s">
        <v>311</v>
      </c>
    </row>
    <row r="4001" spans="2:18" ht="20.100000000000001" customHeight="1" x14ac:dyDescent="0.4">
      <c r="B4001" s="105" t="str">
        <f t="shared" si="186"/>
        <v/>
      </c>
      <c r="C4001" s="105" t="str">
        <f t="shared" si="187"/>
        <v/>
      </c>
      <c r="D4001" s="105" t="str">
        <f t="shared" si="188"/>
        <v/>
      </c>
      <c r="E4001" s="106" t="s">
        <v>2406</v>
      </c>
      <c r="F4001" s="106" t="s">
        <v>2447</v>
      </c>
      <c r="G4001" s="106" t="s">
        <v>773</v>
      </c>
      <c r="H4001" s="106" t="s">
        <v>698</v>
      </c>
      <c r="I4001" s="106">
        <v>10</v>
      </c>
      <c r="J4001" s="106"/>
      <c r="K4001" s="106"/>
      <c r="L4001" s="106" t="s">
        <v>1266</v>
      </c>
      <c r="M4001" s="106" t="s">
        <v>3522</v>
      </c>
      <c r="N4001" s="106">
        <v>0.38</v>
      </c>
      <c r="O4001" s="106">
        <v>1.8</v>
      </c>
      <c r="P4001" s="106" t="s">
        <v>714</v>
      </c>
      <c r="Q4001" s="107" t="s">
        <v>4787</v>
      </c>
      <c r="R4001" s="107" t="s">
        <v>311</v>
      </c>
    </row>
    <row r="4002" spans="2:18" ht="20.100000000000001" customHeight="1" x14ac:dyDescent="0.4">
      <c r="B4002" s="105" t="str">
        <f t="shared" si="186"/>
        <v/>
      </c>
      <c r="C4002" s="105" t="str">
        <f t="shared" si="187"/>
        <v/>
      </c>
      <c r="D4002" s="105" t="str">
        <f t="shared" si="188"/>
        <v/>
      </c>
      <c r="E4002" s="106" t="s">
        <v>2406</v>
      </c>
      <c r="F4002" s="106" t="s">
        <v>2447</v>
      </c>
      <c r="G4002" s="106" t="s">
        <v>778</v>
      </c>
      <c r="H4002" s="106" t="s">
        <v>717</v>
      </c>
      <c r="I4002" s="106">
        <v>10</v>
      </c>
      <c r="J4002" s="106"/>
      <c r="K4002" s="106"/>
      <c r="L4002" s="106" t="s">
        <v>779</v>
      </c>
      <c r="M4002" s="106" t="s">
        <v>3522</v>
      </c>
      <c r="N4002" s="106">
        <v>0.38</v>
      </c>
      <c r="O4002" s="106">
        <v>1.8</v>
      </c>
      <c r="P4002" s="106" t="s">
        <v>714</v>
      </c>
      <c r="Q4002" s="107" t="s">
        <v>4788</v>
      </c>
      <c r="R4002" s="107" t="s">
        <v>311</v>
      </c>
    </row>
    <row r="4003" spans="2:18" ht="20.100000000000001" customHeight="1" x14ac:dyDescent="0.4">
      <c r="B4003" s="105" t="str">
        <f t="shared" si="186"/>
        <v/>
      </c>
      <c r="C4003" s="105" t="str">
        <f t="shared" si="187"/>
        <v/>
      </c>
      <c r="D4003" s="105" t="str">
        <f t="shared" si="188"/>
        <v/>
      </c>
      <c r="E4003" s="106" t="s">
        <v>2406</v>
      </c>
      <c r="F4003" s="106" t="s">
        <v>2447</v>
      </c>
      <c r="G4003" s="106" t="s">
        <v>778</v>
      </c>
      <c r="H4003" s="106" t="s">
        <v>698</v>
      </c>
      <c r="I4003" s="106">
        <v>10</v>
      </c>
      <c r="J4003" s="106"/>
      <c r="K4003" s="106"/>
      <c r="L4003" s="106" t="s">
        <v>1269</v>
      </c>
      <c r="M4003" s="106" t="s">
        <v>3522</v>
      </c>
      <c r="N4003" s="106">
        <v>0.38</v>
      </c>
      <c r="O4003" s="106">
        <v>1.8</v>
      </c>
      <c r="P4003" s="106" t="s">
        <v>714</v>
      </c>
      <c r="Q4003" s="107" t="s">
        <v>4789</v>
      </c>
      <c r="R4003" s="107" t="s">
        <v>311</v>
      </c>
    </row>
    <row r="4004" spans="2:18" ht="20.100000000000001" customHeight="1" x14ac:dyDescent="0.4">
      <c r="B4004" s="105" t="str">
        <f t="shared" si="186"/>
        <v/>
      </c>
      <c r="C4004" s="105" t="str">
        <f t="shared" si="187"/>
        <v/>
      </c>
      <c r="D4004" s="105" t="str">
        <f t="shared" si="188"/>
        <v/>
      </c>
      <c r="E4004" s="106" t="s">
        <v>2406</v>
      </c>
      <c r="F4004" s="106" t="s">
        <v>2447</v>
      </c>
      <c r="G4004" s="106" t="s">
        <v>2437</v>
      </c>
      <c r="H4004" s="106" t="s">
        <v>717</v>
      </c>
      <c r="I4004" s="106">
        <v>10</v>
      </c>
      <c r="J4004" s="106"/>
      <c r="K4004" s="106"/>
      <c r="L4004" s="106" t="s">
        <v>2438</v>
      </c>
      <c r="M4004" s="106" t="s">
        <v>3522</v>
      </c>
      <c r="N4004" s="106">
        <v>0.38</v>
      </c>
      <c r="O4004" s="106">
        <v>1.8</v>
      </c>
      <c r="P4004" s="106" t="s">
        <v>714</v>
      </c>
      <c r="Q4004" s="107" t="s">
        <v>4790</v>
      </c>
      <c r="R4004" s="107" t="s">
        <v>311</v>
      </c>
    </row>
    <row r="4005" spans="2:18" ht="20.100000000000001" customHeight="1" x14ac:dyDescent="0.4">
      <c r="B4005" s="105" t="str">
        <f t="shared" si="186"/>
        <v/>
      </c>
      <c r="C4005" s="105" t="str">
        <f t="shared" si="187"/>
        <v/>
      </c>
      <c r="D4005" s="105" t="str">
        <f t="shared" si="188"/>
        <v/>
      </c>
      <c r="E4005" s="106" t="s">
        <v>2406</v>
      </c>
      <c r="F4005" s="106" t="s">
        <v>2447</v>
      </c>
      <c r="G4005" s="106" t="s">
        <v>2442</v>
      </c>
      <c r="H4005" s="106" t="s">
        <v>717</v>
      </c>
      <c r="I4005" s="106">
        <v>10</v>
      </c>
      <c r="J4005" s="106"/>
      <c r="K4005" s="106"/>
      <c r="L4005" s="106" t="s">
        <v>2443</v>
      </c>
      <c r="M4005" s="106" t="s">
        <v>3522</v>
      </c>
      <c r="N4005" s="106">
        <v>0.38</v>
      </c>
      <c r="O4005" s="106">
        <v>1.8</v>
      </c>
      <c r="P4005" s="106" t="s">
        <v>714</v>
      </c>
      <c r="Q4005" s="107" t="s">
        <v>4791</v>
      </c>
      <c r="R4005" s="107" t="s">
        <v>311</v>
      </c>
    </row>
    <row r="4006" spans="2:18" ht="20.100000000000001" customHeight="1" x14ac:dyDescent="0.4">
      <c r="B4006" s="105" t="str">
        <f t="shared" si="186"/>
        <v/>
      </c>
      <c r="C4006" s="105" t="str">
        <f t="shared" si="187"/>
        <v/>
      </c>
      <c r="D4006" s="105" t="str">
        <f t="shared" si="188"/>
        <v/>
      </c>
      <c r="E4006" s="106" t="s">
        <v>2406</v>
      </c>
      <c r="F4006" s="106" t="s">
        <v>2906</v>
      </c>
      <c r="G4006" s="106" t="s">
        <v>773</v>
      </c>
      <c r="H4006" s="106" t="s">
        <v>1266</v>
      </c>
      <c r="I4006" s="106">
        <v>10</v>
      </c>
      <c r="J4006" s="106"/>
      <c r="K4006" s="106"/>
      <c r="L4006" s="106" t="s">
        <v>802</v>
      </c>
      <c r="M4006" s="106" t="s">
        <v>3522</v>
      </c>
      <c r="N4006" s="106">
        <v>0.4</v>
      </c>
      <c r="O4006" s="106">
        <v>1.8</v>
      </c>
      <c r="P4006" s="106" t="s">
        <v>714</v>
      </c>
      <c r="Q4006" s="107" t="s">
        <v>4792</v>
      </c>
      <c r="R4006" s="107" t="s">
        <v>311</v>
      </c>
    </row>
    <row r="4007" spans="2:18" ht="20.100000000000001" customHeight="1" x14ac:dyDescent="0.4">
      <c r="B4007" s="105" t="str">
        <f t="shared" si="186"/>
        <v/>
      </c>
      <c r="C4007" s="105" t="str">
        <f t="shared" si="187"/>
        <v/>
      </c>
      <c r="D4007" s="105" t="str">
        <f t="shared" si="188"/>
        <v/>
      </c>
      <c r="E4007" s="106" t="s">
        <v>2406</v>
      </c>
      <c r="F4007" s="106" t="s">
        <v>2906</v>
      </c>
      <c r="G4007" s="106" t="s">
        <v>778</v>
      </c>
      <c r="H4007" s="106" t="s">
        <v>1269</v>
      </c>
      <c r="I4007" s="106">
        <v>10</v>
      </c>
      <c r="J4007" s="106"/>
      <c r="K4007" s="106"/>
      <c r="L4007" s="106" t="s">
        <v>802</v>
      </c>
      <c r="M4007" s="106" t="s">
        <v>3522</v>
      </c>
      <c r="N4007" s="106">
        <v>0.4</v>
      </c>
      <c r="O4007" s="106">
        <v>1.8</v>
      </c>
      <c r="P4007" s="106" t="s">
        <v>714</v>
      </c>
      <c r="Q4007" s="107" t="s">
        <v>4793</v>
      </c>
      <c r="R4007" s="107" t="s">
        <v>311</v>
      </c>
    </row>
    <row r="4008" spans="2:18" ht="20.100000000000001" customHeight="1" x14ac:dyDescent="0.4">
      <c r="B4008" s="105" t="str">
        <f t="shared" si="186"/>
        <v/>
      </c>
      <c r="C4008" s="105" t="str">
        <f t="shared" si="187"/>
        <v/>
      </c>
      <c r="D4008" s="105" t="str">
        <f t="shared" si="188"/>
        <v/>
      </c>
      <c r="E4008" s="106" t="s">
        <v>2406</v>
      </c>
      <c r="F4008" s="106" t="s">
        <v>2906</v>
      </c>
      <c r="G4008" s="106" t="s">
        <v>773</v>
      </c>
      <c r="H4008" s="106" t="s">
        <v>802</v>
      </c>
      <c r="I4008" s="106">
        <v>10</v>
      </c>
      <c r="J4008" s="106"/>
      <c r="K4008" s="106"/>
      <c r="L4008" s="106" t="s">
        <v>1266</v>
      </c>
      <c r="M4008" s="106" t="s">
        <v>3522</v>
      </c>
      <c r="N4008" s="106">
        <v>0.37</v>
      </c>
      <c r="O4008" s="106">
        <v>1.8</v>
      </c>
      <c r="P4008" s="106" t="s">
        <v>714</v>
      </c>
      <c r="Q4008" s="107" t="s">
        <v>4794</v>
      </c>
      <c r="R4008" s="107" t="s">
        <v>311</v>
      </c>
    </row>
    <row r="4009" spans="2:18" ht="20.100000000000001" customHeight="1" x14ac:dyDescent="0.4">
      <c r="B4009" s="105" t="str">
        <f t="shared" si="186"/>
        <v/>
      </c>
      <c r="C4009" s="105" t="str">
        <f t="shared" si="187"/>
        <v/>
      </c>
      <c r="D4009" s="105" t="str">
        <f t="shared" si="188"/>
        <v/>
      </c>
      <c r="E4009" s="106" t="s">
        <v>2406</v>
      </c>
      <c r="F4009" s="106" t="s">
        <v>2906</v>
      </c>
      <c r="G4009" s="106" t="s">
        <v>778</v>
      </c>
      <c r="H4009" s="106" t="s">
        <v>802</v>
      </c>
      <c r="I4009" s="106">
        <v>10</v>
      </c>
      <c r="J4009" s="106"/>
      <c r="K4009" s="106"/>
      <c r="L4009" s="106" t="s">
        <v>1269</v>
      </c>
      <c r="M4009" s="106" t="s">
        <v>3522</v>
      </c>
      <c r="N4009" s="106">
        <v>0.37</v>
      </c>
      <c r="O4009" s="106">
        <v>1.8</v>
      </c>
      <c r="P4009" s="106" t="s">
        <v>714</v>
      </c>
      <c r="Q4009" s="107" t="s">
        <v>4795</v>
      </c>
      <c r="R4009" s="107" t="s">
        <v>311</v>
      </c>
    </row>
    <row r="4010" spans="2:18" ht="20.100000000000001" customHeight="1" x14ac:dyDescent="0.4">
      <c r="B4010" s="105" t="str">
        <f t="shared" si="186"/>
        <v/>
      </c>
      <c r="C4010" s="105" t="str">
        <f t="shared" si="187"/>
        <v/>
      </c>
      <c r="D4010" s="105" t="str">
        <f t="shared" si="188"/>
        <v/>
      </c>
      <c r="E4010" s="106" t="s">
        <v>2406</v>
      </c>
      <c r="F4010" s="106" t="s">
        <v>2829</v>
      </c>
      <c r="G4010" s="106" t="s">
        <v>697</v>
      </c>
      <c r="H4010" s="106" t="s">
        <v>2438</v>
      </c>
      <c r="I4010" s="106">
        <v>10</v>
      </c>
      <c r="J4010" s="106"/>
      <c r="K4010" s="106"/>
      <c r="L4010" s="106" t="s">
        <v>765</v>
      </c>
      <c r="M4010" s="106" t="s">
        <v>3522</v>
      </c>
      <c r="N4010" s="106">
        <v>0.52</v>
      </c>
      <c r="O4010" s="106">
        <v>1.8</v>
      </c>
      <c r="P4010" s="106" t="s">
        <v>2499</v>
      </c>
      <c r="Q4010" s="107" t="s">
        <v>4796</v>
      </c>
      <c r="R4010" s="107" t="s">
        <v>131</v>
      </c>
    </row>
    <row r="4011" spans="2:18" ht="20.100000000000001" customHeight="1" x14ac:dyDescent="0.4">
      <c r="B4011" s="105" t="str">
        <f t="shared" si="186"/>
        <v/>
      </c>
      <c r="C4011" s="105" t="str">
        <f t="shared" si="187"/>
        <v/>
      </c>
      <c r="D4011" s="105" t="str">
        <f t="shared" si="188"/>
        <v/>
      </c>
      <c r="E4011" s="106" t="s">
        <v>2406</v>
      </c>
      <c r="F4011" s="106" t="s">
        <v>2829</v>
      </c>
      <c r="G4011" s="106" t="s">
        <v>710</v>
      </c>
      <c r="H4011" s="106" t="s">
        <v>2443</v>
      </c>
      <c r="I4011" s="106">
        <v>10</v>
      </c>
      <c r="J4011" s="106"/>
      <c r="K4011" s="106"/>
      <c r="L4011" s="106" t="s">
        <v>765</v>
      </c>
      <c r="M4011" s="106" t="s">
        <v>3522</v>
      </c>
      <c r="N4011" s="106">
        <v>0.52</v>
      </c>
      <c r="O4011" s="106">
        <v>1.8</v>
      </c>
      <c r="P4011" s="106" t="s">
        <v>2499</v>
      </c>
      <c r="Q4011" s="107" t="s">
        <v>4797</v>
      </c>
      <c r="R4011" s="107" t="s">
        <v>131</v>
      </c>
    </row>
    <row r="4012" spans="2:18" ht="20.100000000000001" customHeight="1" x14ac:dyDescent="0.4">
      <c r="B4012" s="105" t="str">
        <f t="shared" si="186"/>
        <v/>
      </c>
      <c r="C4012" s="105" t="str">
        <f t="shared" si="187"/>
        <v/>
      </c>
      <c r="D4012" s="105" t="str">
        <f t="shared" si="188"/>
        <v/>
      </c>
      <c r="E4012" s="106" t="s">
        <v>2406</v>
      </c>
      <c r="F4012" s="106" t="s">
        <v>2829</v>
      </c>
      <c r="G4012" s="106" t="s">
        <v>2747</v>
      </c>
      <c r="H4012" s="106" t="s">
        <v>3493</v>
      </c>
      <c r="I4012" s="106">
        <v>10</v>
      </c>
      <c r="J4012" s="106"/>
      <c r="K4012" s="106"/>
      <c r="L4012" s="106" t="s">
        <v>765</v>
      </c>
      <c r="M4012" s="106" t="s">
        <v>3522</v>
      </c>
      <c r="N4012" s="106">
        <v>0.56999999999999995</v>
      </c>
      <c r="O4012" s="106">
        <v>1.8</v>
      </c>
      <c r="P4012" s="106" t="s">
        <v>2499</v>
      </c>
      <c r="Q4012" s="107" t="s">
        <v>4798</v>
      </c>
      <c r="R4012" s="107" t="s">
        <v>131</v>
      </c>
    </row>
    <row r="4013" spans="2:18" ht="20.100000000000001" customHeight="1" x14ac:dyDescent="0.4">
      <c r="B4013" s="105" t="str">
        <f t="shared" si="186"/>
        <v/>
      </c>
      <c r="C4013" s="105" t="str">
        <f t="shared" si="187"/>
        <v/>
      </c>
      <c r="D4013" s="105" t="str">
        <f t="shared" si="188"/>
        <v/>
      </c>
      <c r="E4013" s="106" t="s">
        <v>2406</v>
      </c>
      <c r="F4013" s="106" t="s">
        <v>2407</v>
      </c>
      <c r="G4013" s="106" t="s">
        <v>697</v>
      </c>
      <c r="H4013" s="106" t="s">
        <v>2438</v>
      </c>
      <c r="I4013" s="106">
        <v>10</v>
      </c>
      <c r="J4013" s="106"/>
      <c r="K4013" s="106"/>
      <c r="L4013" s="106" t="s">
        <v>717</v>
      </c>
      <c r="M4013" s="106" t="s">
        <v>3522</v>
      </c>
      <c r="N4013" s="106">
        <v>0.42</v>
      </c>
      <c r="O4013" s="106">
        <v>1.8</v>
      </c>
      <c r="P4013" s="106" t="s">
        <v>2499</v>
      </c>
      <c r="Q4013" s="107" t="s">
        <v>4799</v>
      </c>
      <c r="R4013" s="107" t="s">
        <v>131</v>
      </c>
    </row>
    <row r="4014" spans="2:18" ht="20.100000000000001" customHeight="1" x14ac:dyDescent="0.4">
      <c r="B4014" s="105" t="str">
        <f t="shared" si="186"/>
        <v/>
      </c>
      <c r="C4014" s="105" t="str">
        <f t="shared" si="187"/>
        <v/>
      </c>
      <c r="D4014" s="105" t="str">
        <f t="shared" si="188"/>
        <v/>
      </c>
      <c r="E4014" s="106" t="s">
        <v>2406</v>
      </c>
      <c r="F4014" s="106" t="s">
        <v>2407</v>
      </c>
      <c r="G4014" s="106" t="s">
        <v>710</v>
      </c>
      <c r="H4014" s="106" t="s">
        <v>2443</v>
      </c>
      <c r="I4014" s="106">
        <v>10</v>
      </c>
      <c r="J4014" s="106"/>
      <c r="K4014" s="106"/>
      <c r="L4014" s="106" t="s">
        <v>717</v>
      </c>
      <c r="M4014" s="106" t="s">
        <v>3522</v>
      </c>
      <c r="N4014" s="106">
        <v>0.42</v>
      </c>
      <c r="O4014" s="106">
        <v>1.8</v>
      </c>
      <c r="P4014" s="106" t="s">
        <v>2499</v>
      </c>
      <c r="Q4014" s="107" t="s">
        <v>4800</v>
      </c>
      <c r="R4014" s="107" t="s">
        <v>131</v>
      </c>
    </row>
    <row r="4015" spans="2:18" ht="20.100000000000001" customHeight="1" x14ac:dyDescent="0.4">
      <c r="B4015" s="105" t="str">
        <f t="shared" si="186"/>
        <v/>
      </c>
      <c r="C4015" s="105" t="str">
        <f t="shared" si="187"/>
        <v/>
      </c>
      <c r="D4015" s="105" t="str">
        <f t="shared" si="188"/>
        <v/>
      </c>
      <c r="E4015" s="106" t="s">
        <v>2406</v>
      </c>
      <c r="F4015" s="106" t="s">
        <v>2407</v>
      </c>
      <c r="G4015" s="106" t="s">
        <v>2747</v>
      </c>
      <c r="H4015" s="106" t="s">
        <v>3493</v>
      </c>
      <c r="I4015" s="106">
        <v>10</v>
      </c>
      <c r="J4015" s="106"/>
      <c r="K4015" s="106"/>
      <c r="L4015" s="106" t="s">
        <v>717</v>
      </c>
      <c r="M4015" s="106" t="s">
        <v>3522</v>
      </c>
      <c r="N4015" s="106">
        <v>0.45</v>
      </c>
      <c r="O4015" s="106">
        <v>1.8</v>
      </c>
      <c r="P4015" s="106" t="s">
        <v>2499</v>
      </c>
      <c r="Q4015" s="107" t="s">
        <v>4801</v>
      </c>
      <c r="R4015" s="107" t="s">
        <v>131</v>
      </c>
    </row>
    <row r="4016" spans="2:18" ht="20.100000000000001" customHeight="1" x14ac:dyDescent="0.4">
      <c r="B4016" s="105" t="str">
        <f t="shared" si="186"/>
        <v/>
      </c>
      <c r="C4016" s="105" t="str">
        <f t="shared" si="187"/>
        <v/>
      </c>
      <c r="D4016" s="105" t="str">
        <f t="shared" si="188"/>
        <v/>
      </c>
      <c r="E4016" s="106" t="s">
        <v>2406</v>
      </c>
      <c r="F4016" s="106" t="s">
        <v>2829</v>
      </c>
      <c r="G4016" s="106" t="s">
        <v>697</v>
      </c>
      <c r="H4016" s="106" t="s">
        <v>2438</v>
      </c>
      <c r="I4016" s="106">
        <v>10</v>
      </c>
      <c r="J4016" s="106"/>
      <c r="K4016" s="106"/>
      <c r="L4016" s="106" t="s">
        <v>765</v>
      </c>
      <c r="M4016" s="106" t="s">
        <v>3522</v>
      </c>
      <c r="N4016" s="106">
        <v>0.52</v>
      </c>
      <c r="O4016" s="106">
        <v>1.8</v>
      </c>
      <c r="P4016" s="106" t="s">
        <v>714</v>
      </c>
      <c r="Q4016" s="107" t="s">
        <v>4802</v>
      </c>
      <c r="R4016" s="107" t="s">
        <v>29</v>
      </c>
    </row>
    <row r="4017" spans="2:18" ht="20.100000000000001" customHeight="1" x14ac:dyDescent="0.4">
      <c r="B4017" s="105" t="str">
        <f t="shared" si="186"/>
        <v/>
      </c>
      <c r="C4017" s="105" t="str">
        <f t="shared" si="187"/>
        <v/>
      </c>
      <c r="D4017" s="105" t="str">
        <f t="shared" si="188"/>
        <v/>
      </c>
      <c r="E4017" s="106" t="s">
        <v>2406</v>
      </c>
      <c r="F4017" s="106" t="s">
        <v>2829</v>
      </c>
      <c r="G4017" s="106" t="s">
        <v>710</v>
      </c>
      <c r="H4017" s="106" t="s">
        <v>2443</v>
      </c>
      <c r="I4017" s="106">
        <v>10</v>
      </c>
      <c r="J4017" s="106"/>
      <c r="K4017" s="106"/>
      <c r="L4017" s="106" t="s">
        <v>765</v>
      </c>
      <c r="M4017" s="106" t="s">
        <v>3522</v>
      </c>
      <c r="N4017" s="106">
        <v>0.52</v>
      </c>
      <c r="O4017" s="106">
        <v>1.8</v>
      </c>
      <c r="P4017" s="106" t="s">
        <v>714</v>
      </c>
      <c r="Q4017" s="107" t="s">
        <v>4803</v>
      </c>
      <c r="R4017" s="107" t="s">
        <v>29</v>
      </c>
    </row>
    <row r="4018" spans="2:18" ht="20.100000000000001" customHeight="1" x14ac:dyDescent="0.4">
      <c r="B4018" s="105" t="str">
        <f t="shared" si="186"/>
        <v/>
      </c>
      <c r="C4018" s="105" t="str">
        <f t="shared" si="187"/>
        <v/>
      </c>
      <c r="D4018" s="105" t="str">
        <f t="shared" si="188"/>
        <v/>
      </c>
      <c r="E4018" s="106" t="s">
        <v>2406</v>
      </c>
      <c r="F4018" s="106" t="s">
        <v>2407</v>
      </c>
      <c r="G4018" s="106" t="s">
        <v>697</v>
      </c>
      <c r="H4018" s="106" t="s">
        <v>2438</v>
      </c>
      <c r="I4018" s="106">
        <v>10</v>
      </c>
      <c r="J4018" s="106"/>
      <c r="K4018" s="106"/>
      <c r="L4018" s="106" t="s">
        <v>717</v>
      </c>
      <c r="M4018" s="106" t="s">
        <v>3522</v>
      </c>
      <c r="N4018" s="106">
        <v>0.42</v>
      </c>
      <c r="O4018" s="106">
        <v>1.8</v>
      </c>
      <c r="P4018" s="106" t="s">
        <v>714</v>
      </c>
      <c r="Q4018" s="107" t="s">
        <v>4804</v>
      </c>
      <c r="R4018" s="107" t="s">
        <v>29</v>
      </c>
    </row>
    <row r="4019" spans="2:18" ht="20.100000000000001" customHeight="1" x14ac:dyDescent="0.4">
      <c r="B4019" s="105" t="str">
        <f t="shared" si="186"/>
        <v/>
      </c>
      <c r="C4019" s="105" t="str">
        <f t="shared" si="187"/>
        <v/>
      </c>
      <c r="D4019" s="105" t="str">
        <f t="shared" si="188"/>
        <v/>
      </c>
      <c r="E4019" s="106" t="s">
        <v>2406</v>
      </c>
      <c r="F4019" s="106" t="s">
        <v>2407</v>
      </c>
      <c r="G4019" s="106" t="s">
        <v>710</v>
      </c>
      <c r="H4019" s="106" t="s">
        <v>2443</v>
      </c>
      <c r="I4019" s="106">
        <v>10</v>
      </c>
      <c r="J4019" s="106"/>
      <c r="K4019" s="106"/>
      <c r="L4019" s="106" t="s">
        <v>717</v>
      </c>
      <c r="M4019" s="106" t="s">
        <v>3522</v>
      </c>
      <c r="N4019" s="106">
        <v>0.42</v>
      </c>
      <c r="O4019" s="106">
        <v>1.8</v>
      </c>
      <c r="P4019" s="106" t="s">
        <v>714</v>
      </c>
      <c r="Q4019" s="107" t="s">
        <v>4805</v>
      </c>
      <c r="R4019" s="107" t="s">
        <v>29</v>
      </c>
    </row>
    <row r="4020" spans="2:18" ht="20.100000000000001" customHeight="1" x14ac:dyDescent="0.4">
      <c r="B4020" s="105" t="str">
        <f t="shared" si="186"/>
        <v/>
      </c>
      <c r="C4020" s="105" t="str">
        <f t="shared" si="187"/>
        <v/>
      </c>
      <c r="D4020" s="105" t="str">
        <f t="shared" si="188"/>
        <v/>
      </c>
      <c r="E4020" s="106" t="s">
        <v>2406</v>
      </c>
      <c r="F4020" s="106" t="s">
        <v>2829</v>
      </c>
      <c r="G4020" s="106" t="s">
        <v>2747</v>
      </c>
      <c r="H4020" s="106" t="s">
        <v>3493</v>
      </c>
      <c r="I4020" s="106">
        <v>10</v>
      </c>
      <c r="J4020" s="106"/>
      <c r="K4020" s="106"/>
      <c r="L4020" s="106" t="s">
        <v>765</v>
      </c>
      <c r="M4020" s="106" t="s">
        <v>3522</v>
      </c>
      <c r="N4020" s="106">
        <v>0.56999999999999995</v>
      </c>
      <c r="O4020" s="106">
        <v>1.8</v>
      </c>
      <c r="P4020" s="106" t="s">
        <v>2499</v>
      </c>
      <c r="Q4020" s="107" t="s">
        <v>4806</v>
      </c>
      <c r="R4020" s="107" t="s">
        <v>142</v>
      </c>
    </row>
    <row r="4021" spans="2:18" ht="20.100000000000001" customHeight="1" x14ac:dyDescent="0.4">
      <c r="B4021" s="105" t="str">
        <f t="shared" si="186"/>
        <v/>
      </c>
      <c r="C4021" s="105" t="str">
        <f t="shared" si="187"/>
        <v/>
      </c>
      <c r="D4021" s="105" t="str">
        <f t="shared" si="188"/>
        <v/>
      </c>
      <c r="E4021" s="106" t="s">
        <v>2406</v>
      </c>
      <c r="F4021" s="106" t="s">
        <v>2407</v>
      </c>
      <c r="G4021" s="106" t="s">
        <v>2747</v>
      </c>
      <c r="H4021" s="106" t="s">
        <v>3493</v>
      </c>
      <c r="I4021" s="106">
        <v>10</v>
      </c>
      <c r="J4021" s="106"/>
      <c r="K4021" s="106"/>
      <c r="L4021" s="106" t="s">
        <v>717</v>
      </c>
      <c r="M4021" s="106" t="s">
        <v>3522</v>
      </c>
      <c r="N4021" s="106">
        <v>0.45</v>
      </c>
      <c r="O4021" s="106">
        <v>1.8</v>
      </c>
      <c r="P4021" s="106" t="s">
        <v>2499</v>
      </c>
      <c r="Q4021" s="107" t="s">
        <v>4807</v>
      </c>
      <c r="R4021" s="107" t="s">
        <v>142</v>
      </c>
    </row>
    <row r="4022" spans="2:18" ht="20.100000000000001" customHeight="1" x14ac:dyDescent="0.4">
      <c r="B4022" s="105" t="str">
        <f t="shared" si="186"/>
        <v/>
      </c>
      <c r="C4022" s="105" t="str">
        <f t="shared" si="187"/>
        <v/>
      </c>
      <c r="D4022" s="105" t="str">
        <f t="shared" si="188"/>
        <v/>
      </c>
      <c r="E4022" s="106" t="s">
        <v>2406</v>
      </c>
      <c r="F4022" s="106" t="s">
        <v>2829</v>
      </c>
      <c r="G4022" s="106" t="s">
        <v>697</v>
      </c>
      <c r="H4022" s="106" t="s">
        <v>2438</v>
      </c>
      <c r="I4022" s="106">
        <v>10</v>
      </c>
      <c r="J4022" s="106"/>
      <c r="K4022" s="106"/>
      <c r="L4022" s="106" t="s">
        <v>765</v>
      </c>
      <c r="M4022" s="106" t="s">
        <v>3522</v>
      </c>
      <c r="N4022" s="106">
        <v>0.52</v>
      </c>
      <c r="O4022" s="106">
        <v>1.8</v>
      </c>
      <c r="P4022" s="106" t="s">
        <v>2499</v>
      </c>
      <c r="Q4022" s="107" t="s">
        <v>4808</v>
      </c>
      <c r="R4022" s="107" t="s">
        <v>133</v>
      </c>
    </row>
    <row r="4023" spans="2:18" ht="20.100000000000001" customHeight="1" x14ac:dyDescent="0.4">
      <c r="B4023" s="105" t="str">
        <f t="shared" si="186"/>
        <v/>
      </c>
      <c r="C4023" s="105" t="str">
        <f t="shared" si="187"/>
        <v/>
      </c>
      <c r="D4023" s="105" t="str">
        <f t="shared" si="188"/>
        <v/>
      </c>
      <c r="E4023" s="106" t="s">
        <v>2406</v>
      </c>
      <c r="F4023" s="106" t="s">
        <v>2829</v>
      </c>
      <c r="G4023" s="106" t="s">
        <v>710</v>
      </c>
      <c r="H4023" s="106" t="s">
        <v>2443</v>
      </c>
      <c r="I4023" s="106">
        <v>10</v>
      </c>
      <c r="J4023" s="106"/>
      <c r="K4023" s="106"/>
      <c r="L4023" s="106" t="s">
        <v>765</v>
      </c>
      <c r="M4023" s="106" t="s">
        <v>3522</v>
      </c>
      <c r="N4023" s="106">
        <v>0.52</v>
      </c>
      <c r="O4023" s="106">
        <v>1.8</v>
      </c>
      <c r="P4023" s="106" t="s">
        <v>2499</v>
      </c>
      <c r="Q4023" s="107" t="s">
        <v>4809</v>
      </c>
      <c r="R4023" s="107" t="s">
        <v>133</v>
      </c>
    </row>
    <row r="4024" spans="2:18" ht="20.100000000000001" customHeight="1" x14ac:dyDescent="0.4">
      <c r="B4024" s="105" t="str">
        <f t="shared" si="186"/>
        <v/>
      </c>
      <c r="C4024" s="105" t="str">
        <f t="shared" si="187"/>
        <v/>
      </c>
      <c r="D4024" s="105" t="str">
        <f t="shared" si="188"/>
        <v/>
      </c>
      <c r="E4024" s="106" t="s">
        <v>2406</v>
      </c>
      <c r="F4024" s="106" t="s">
        <v>2407</v>
      </c>
      <c r="G4024" s="106" t="s">
        <v>697</v>
      </c>
      <c r="H4024" s="106" t="s">
        <v>2438</v>
      </c>
      <c r="I4024" s="106">
        <v>10</v>
      </c>
      <c r="J4024" s="106"/>
      <c r="K4024" s="106"/>
      <c r="L4024" s="106" t="s">
        <v>717</v>
      </c>
      <c r="M4024" s="106" t="s">
        <v>3522</v>
      </c>
      <c r="N4024" s="106">
        <v>0.42</v>
      </c>
      <c r="O4024" s="106">
        <v>1.8</v>
      </c>
      <c r="P4024" s="106" t="s">
        <v>2499</v>
      </c>
      <c r="Q4024" s="107" t="s">
        <v>4810</v>
      </c>
      <c r="R4024" s="107" t="s">
        <v>133</v>
      </c>
    </row>
    <row r="4025" spans="2:18" ht="20.100000000000001" customHeight="1" x14ac:dyDescent="0.4">
      <c r="B4025" s="105" t="str">
        <f t="shared" si="186"/>
        <v/>
      </c>
      <c r="C4025" s="105" t="str">
        <f t="shared" si="187"/>
        <v/>
      </c>
      <c r="D4025" s="105" t="str">
        <f t="shared" si="188"/>
        <v/>
      </c>
      <c r="E4025" s="106" t="s">
        <v>2406</v>
      </c>
      <c r="F4025" s="106" t="s">
        <v>2407</v>
      </c>
      <c r="G4025" s="106" t="s">
        <v>710</v>
      </c>
      <c r="H4025" s="106" t="s">
        <v>2443</v>
      </c>
      <c r="I4025" s="106">
        <v>10</v>
      </c>
      <c r="J4025" s="106"/>
      <c r="K4025" s="106"/>
      <c r="L4025" s="106" t="s">
        <v>717</v>
      </c>
      <c r="M4025" s="106" t="s">
        <v>3522</v>
      </c>
      <c r="N4025" s="106">
        <v>0.42</v>
      </c>
      <c r="O4025" s="106">
        <v>1.8</v>
      </c>
      <c r="P4025" s="106" t="s">
        <v>2499</v>
      </c>
      <c r="Q4025" s="107" t="s">
        <v>4811</v>
      </c>
      <c r="R4025" s="107" t="s">
        <v>133</v>
      </c>
    </row>
    <row r="4026" spans="2:18" ht="20.100000000000001" customHeight="1" x14ac:dyDescent="0.4">
      <c r="B4026" s="105" t="str">
        <f t="shared" si="186"/>
        <v/>
      </c>
      <c r="C4026" s="105" t="str">
        <f t="shared" si="187"/>
        <v/>
      </c>
      <c r="D4026" s="105" t="str">
        <f t="shared" si="188"/>
        <v/>
      </c>
      <c r="E4026" s="106" t="s">
        <v>2406</v>
      </c>
      <c r="F4026" s="106" t="s">
        <v>2829</v>
      </c>
      <c r="G4026" s="106" t="s">
        <v>773</v>
      </c>
      <c r="H4026" s="106" t="s">
        <v>1266</v>
      </c>
      <c r="I4026" s="106">
        <v>9</v>
      </c>
      <c r="J4026" s="106"/>
      <c r="K4026" s="106"/>
      <c r="L4026" s="106" t="s">
        <v>765</v>
      </c>
      <c r="M4026" s="106" t="s">
        <v>3522</v>
      </c>
      <c r="N4026" s="106">
        <v>0.54</v>
      </c>
      <c r="O4026" s="106">
        <v>1.9</v>
      </c>
      <c r="P4026" s="106" t="s">
        <v>2499</v>
      </c>
      <c r="Q4026" s="107" t="s">
        <v>4812</v>
      </c>
      <c r="R4026" s="107" t="s">
        <v>11</v>
      </c>
    </row>
    <row r="4027" spans="2:18" ht="20.100000000000001" customHeight="1" x14ac:dyDescent="0.4">
      <c r="B4027" s="105" t="str">
        <f t="shared" si="186"/>
        <v/>
      </c>
      <c r="C4027" s="105" t="str">
        <f t="shared" si="187"/>
        <v/>
      </c>
      <c r="D4027" s="105" t="str">
        <f t="shared" si="188"/>
        <v/>
      </c>
      <c r="E4027" s="106" t="s">
        <v>2406</v>
      </c>
      <c r="F4027" s="106" t="s">
        <v>2829</v>
      </c>
      <c r="G4027" s="106" t="s">
        <v>778</v>
      </c>
      <c r="H4027" s="106" t="s">
        <v>1269</v>
      </c>
      <c r="I4027" s="106">
        <v>9</v>
      </c>
      <c r="J4027" s="106"/>
      <c r="K4027" s="106"/>
      <c r="L4027" s="106" t="s">
        <v>765</v>
      </c>
      <c r="M4027" s="106" t="s">
        <v>3522</v>
      </c>
      <c r="N4027" s="106">
        <v>0.54</v>
      </c>
      <c r="O4027" s="106">
        <v>1.9</v>
      </c>
      <c r="P4027" s="106" t="s">
        <v>2499</v>
      </c>
      <c r="Q4027" s="107" t="s">
        <v>4813</v>
      </c>
      <c r="R4027" s="107" t="s">
        <v>11</v>
      </c>
    </row>
    <row r="4028" spans="2:18" ht="20.100000000000001" customHeight="1" x14ac:dyDescent="0.4">
      <c r="B4028" s="105" t="str">
        <f t="shared" si="186"/>
        <v/>
      </c>
      <c r="C4028" s="105" t="str">
        <f t="shared" si="187"/>
        <v/>
      </c>
      <c r="D4028" s="105" t="str">
        <f t="shared" si="188"/>
        <v/>
      </c>
      <c r="E4028" s="106" t="s">
        <v>2406</v>
      </c>
      <c r="F4028" s="106" t="s">
        <v>2829</v>
      </c>
      <c r="G4028" s="106" t="s">
        <v>773</v>
      </c>
      <c r="H4028" s="106" t="s">
        <v>765</v>
      </c>
      <c r="I4028" s="106">
        <v>9</v>
      </c>
      <c r="J4028" s="106"/>
      <c r="K4028" s="106"/>
      <c r="L4028" s="106" t="s">
        <v>1266</v>
      </c>
      <c r="M4028" s="106" t="s">
        <v>3522</v>
      </c>
      <c r="N4028" s="106">
        <v>0.52</v>
      </c>
      <c r="O4028" s="106">
        <v>1.9</v>
      </c>
      <c r="P4028" s="106" t="s">
        <v>2499</v>
      </c>
      <c r="Q4028" s="107" t="s">
        <v>4814</v>
      </c>
      <c r="R4028" s="107" t="s">
        <v>11</v>
      </c>
    </row>
    <row r="4029" spans="2:18" ht="20.100000000000001" customHeight="1" x14ac:dyDescent="0.4">
      <c r="B4029" s="105" t="str">
        <f t="shared" si="186"/>
        <v/>
      </c>
      <c r="C4029" s="105" t="str">
        <f t="shared" si="187"/>
        <v/>
      </c>
      <c r="D4029" s="105" t="str">
        <f t="shared" si="188"/>
        <v/>
      </c>
      <c r="E4029" s="106" t="s">
        <v>2406</v>
      </c>
      <c r="F4029" s="106" t="s">
        <v>2829</v>
      </c>
      <c r="G4029" s="106" t="s">
        <v>778</v>
      </c>
      <c r="H4029" s="106" t="s">
        <v>765</v>
      </c>
      <c r="I4029" s="106">
        <v>9</v>
      </c>
      <c r="J4029" s="106"/>
      <c r="K4029" s="106"/>
      <c r="L4029" s="106" t="s">
        <v>1269</v>
      </c>
      <c r="M4029" s="106" t="s">
        <v>3522</v>
      </c>
      <c r="N4029" s="106">
        <v>0.52</v>
      </c>
      <c r="O4029" s="106">
        <v>1.9</v>
      </c>
      <c r="P4029" s="106" t="s">
        <v>2499</v>
      </c>
      <c r="Q4029" s="107" t="s">
        <v>4815</v>
      </c>
      <c r="R4029" s="107" t="s">
        <v>11</v>
      </c>
    </row>
    <row r="4030" spans="2:18" ht="20.100000000000001" customHeight="1" x14ac:dyDescent="0.4">
      <c r="B4030" s="105" t="str">
        <f t="shared" si="186"/>
        <v/>
      </c>
      <c r="C4030" s="105" t="str">
        <f t="shared" si="187"/>
        <v/>
      </c>
      <c r="D4030" s="105" t="str">
        <f t="shared" si="188"/>
        <v/>
      </c>
      <c r="E4030" s="106" t="s">
        <v>2406</v>
      </c>
      <c r="F4030" s="106" t="s">
        <v>2407</v>
      </c>
      <c r="G4030" s="106" t="s">
        <v>773</v>
      </c>
      <c r="H4030" s="106" t="s">
        <v>1266</v>
      </c>
      <c r="I4030" s="106">
        <v>9</v>
      </c>
      <c r="J4030" s="106"/>
      <c r="K4030" s="106"/>
      <c r="L4030" s="106" t="s">
        <v>717</v>
      </c>
      <c r="M4030" s="106" t="s">
        <v>3522</v>
      </c>
      <c r="N4030" s="106">
        <v>0.44</v>
      </c>
      <c r="O4030" s="106">
        <v>1.9</v>
      </c>
      <c r="P4030" s="106" t="s">
        <v>2499</v>
      </c>
      <c r="Q4030" s="107" t="s">
        <v>4816</v>
      </c>
      <c r="R4030" s="107" t="s">
        <v>11</v>
      </c>
    </row>
    <row r="4031" spans="2:18" ht="20.100000000000001" customHeight="1" x14ac:dyDescent="0.4">
      <c r="B4031" s="105" t="str">
        <f t="shared" si="186"/>
        <v/>
      </c>
      <c r="C4031" s="105" t="str">
        <f t="shared" si="187"/>
        <v/>
      </c>
      <c r="D4031" s="105" t="str">
        <f t="shared" si="188"/>
        <v/>
      </c>
      <c r="E4031" s="106" t="s">
        <v>2406</v>
      </c>
      <c r="F4031" s="106" t="s">
        <v>2407</v>
      </c>
      <c r="G4031" s="106" t="s">
        <v>778</v>
      </c>
      <c r="H4031" s="106" t="s">
        <v>1269</v>
      </c>
      <c r="I4031" s="106">
        <v>9</v>
      </c>
      <c r="J4031" s="106"/>
      <c r="K4031" s="106"/>
      <c r="L4031" s="106" t="s">
        <v>717</v>
      </c>
      <c r="M4031" s="106" t="s">
        <v>3522</v>
      </c>
      <c r="N4031" s="106">
        <v>0.44</v>
      </c>
      <c r="O4031" s="106">
        <v>1.9</v>
      </c>
      <c r="P4031" s="106" t="s">
        <v>2499</v>
      </c>
      <c r="Q4031" s="107" t="s">
        <v>4817</v>
      </c>
      <c r="R4031" s="107" t="s">
        <v>11</v>
      </c>
    </row>
    <row r="4032" spans="2:18" ht="20.100000000000001" customHeight="1" x14ac:dyDescent="0.4">
      <c r="B4032" s="105" t="str">
        <f t="shared" si="186"/>
        <v/>
      </c>
      <c r="C4032" s="105" t="str">
        <f t="shared" si="187"/>
        <v/>
      </c>
      <c r="D4032" s="105" t="str">
        <f t="shared" si="188"/>
        <v/>
      </c>
      <c r="E4032" s="106" t="s">
        <v>2406</v>
      </c>
      <c r="F4032" s="106" t="s">
        <v>2447</v>
      </c>
      <c r="G4032" s="106" t="s">
        <v>773</v>
      </c>
      <c r="H4032" s="106" t="s">
        <v>717</v>
      </c>
      <c r="I4032" s="106">
        <v>9</v>
      </c>
      <c r="J4032" s="106"/>
      <c r="K4032" s="106"/>
      <c r="L4032" s="106" t="s">
        <v>1266</v>
      </c>
      <c r="M4032" s="106" t="s">
        <v>3522</v>
      </c>
      <c r="N4032" s="106">
        <v>0.38</v>
      </c>
      <c r="O4032" s="106">
        <v>1.9</v>
      </c>
      <c r="P4032" s="106" t="s">
        <v>2499</v>
      </c>
      <c r="Q4032" s="107" t="s">
        <v>4818</v>
      </c>
      <c r="R4032" s="107" t="s">
        <v>11</v>
      </c>
    </row>
    <row r="4033" spans="2:18" ht="20.100000000000001" customHeight="1" x14ac:dyDescent="0.4">
      <c r="B4033" s="105" t="str">
        <f t="shared" si="186"/>
        <v/>
      </c>
      <c r="C4033" s="105" t="str">
        <f t="shared" si="187"/>
        <v/>
      </c>
      <c r="D4033" s="105" t="str">
        <f t="shared" si="188"/>
        <v/>
      </c>
      <c r="E4033" s="106" t="s">
        <v>2406</v>
      </c>
      <c r="F4033" s="106" t="s">
        <v>2447</v>
      </c>
      <c r="G4033" s="106" t="s">
        <v>778</v>
      </c>
      <c r="H4033" s="106" t="s">
        <v>717</v>
      </c>
      <c r="I4033" s="106">
        <v>9</v>
      </c>
      <c r="J4033" s="106"/>
      <c r="K4033" s="106"/>
      <c r="L4033" s="106" t="s">
        <v>1269</v>
      </c>
      <c r="M4033" s="106" t="s">
        <v>3522</v>
      </c>
      <c r="N4033" s="106">
        <v>0.38</v>
      </c>
      <c r="O4033" s="106">
        <v>1.9</v>
      </c>
      <c r="P4033" s="106" t="s">
        <v>2499</v>
      </c>
      <c r="Q4033" s="107" t="s">
        <v>4819</v>
      </c>
      <c r="R4033" s="107" t="s">
        <v>11</v>
      </c>
    </row>
    <row r="4034" spans="2:18" ht="20.100000000000001" customHeight="1" x14ac:dyDescent="0.4">
      <c r="B4034" s="105" t="str">
        <f t="shared" si="186"/>
        <v/>
      </c>
      <c r="C4034" s="105" t="str">
        <f t="shared" si="187"/>
        <v/>
      </c>
      <c r="D4034" s="105" t="str">
        <f t="shared" si="188"/>
        <v/>
      </c>
      <c r="E4034" s="106" t="s">
        <v>2406</v>
      </c>
      <c r="F4034" s="106" t="s">
        <v>2829</v>
      </c>
      <c r="G4034" s="106" t="s">
        <v>697</v>
      </c>
      <c r="H4034" s="106" t="s">
        <v>1817</v>
      </c>
      <c r="I4034" s="106">
        <v>10</v>
      </c>
      <c r="J4034" s="106"/>
      <c r="K4034" s="106"/>
      <c r="L4034" s="106" t="s">
        <v>733</v>
      </c>
      <c r="M4034" s="106" t="s">
        <v>3522</v>
      </c>
      <c r="N4034" s="106">
        <v>0.56999999999999995</v>
      </c>
      <c r="O4034" s="106">
        <v>1.9</v>
      </c>
      <c r="P4034" s="106" t="s">
        <v>714</v>
      </c>
      <c r="Q4034" s="107" t="s">
        <v>4820</v>
      </c>
      <c r="R4034" s="107" t="s">
        <v>253</v>
      </c>
    </row>
    <row r="4035" spans="2:18" ht="20.100000000000001" customHeight="1" x14ac:dyDescent="0.4">
      <c r="B4035" s="105" t="str">
        <f t="shared" si="186"/>
        <v/>
      </c>
      <c r="C4035" s="105" t="str">
        <f t="shared" si="187"/>
        <v/>
      </c>
      <c r="D4035" s="105" t="str">
        <f t="shared" si="188"/>
        <v/>
      </c>
      <c r="E4035" s="106" t="s">
        <v>2406</v>
      </c>
      <c r="F4035" s="106" t="s">
        <v>2829</v>
      </c>
      <c r="G4035" s="106" t="s">
        <v>710</v>
      </c>
      <c r="H4035" s="106" t="s">
        <v>711</v>
      </c>
      <c r="I4035" s="106">
        <v>10</v>
      </c>
      <c r="J4035" s="106"/>
      <c r="K4035" s="106"/>
      <c r="L4035" s="106" t="s">
        <v>733</v>
      </c>
      <c r="M4035" s="106" t="s">
        <v>3522</v>
      </c>
      <c r="N4035" s="106">
        <v>0.56999999999999995</v>
      </c>
      <c r="O4035" s="106">
        <v>1.9</v>
      </c>
      <c r="P4035" s="106" t="s">
        <v>714</v>
      </c>
      <c r="Q4035" s="107" t="s">
        <v>4821</v>
      </c>
      <c r="R4035" s="107" t="s">
        <v>253</v>
      </c>
    </row>
    <row r="4036" spans="2:18" ht="20.100000000000001" customHeight="1" x14ac:dyDescent="0.4">
      <c r="B4036" s="105" t="str">
        <f t="shared" si="186"/>
        <v/>
      </c>
      <c r="C4036" s="105" t="str">
        <f t="shared" si="187"/>
        <v/>
      </c>
      <c r="D4036" s="105" t="str">
        <f t="shared" si="188"/>
        <v/>
      </c>
      <c r="E4036" s="106" t="s">
        <v>2406</v>
      </c>
      <c r="F4036" s="106" t="s">
        <v>2829</v>
      </c>
      <c r="G4036" s="106" t="s">
        <v>721</v>
      </c>
      <c r="H4036" s="106" t="s">
        <v>722</v>
      </c>
      <c r="I4036" s="106">
        <v>10</v>
      </c>
      <c r="J4036" s="106"/>
      <c r="K4036" s="106"/>
      <c r="L4036" s="106" t="s">
        <v>729</v>
      </c>
      <c r="M4036" s="106" t="s">
        <v>3522</v>
      </c>
      <c r="N4036" s="106">
        <v>0.56999999999999995</v>
      </c>
      <c r="O4036" s="106">
        <v>1.9</v>
      </c>
      <c r="P4036" s="106" t="s">
        <v>4403</v>
      </c>
      <c r="Q4036" s="107" t="s">
        <v>4822</v>
      </c>
      <c r="R4036" s="107" t="s">
        <v>253</v>
      </c>
    </row>
    <row r="4037" spans="2:18" ht="20.100000000000001" customHeight="1" x14ac:dyDescent="0.4">
      <c r="B4037" s="105" t="str">
        <f t="shared" si="186"/>
        <v/>
      </c>
      <c r="C4037" s="105" t="str">
        <f t="shared" si="187"/>
        <v/>
      </c>
      <c r="D4037" s="105" t="str">
        <f t="shared" si="188"/>
        <v/>
      </c>
      <c r="E4037" s="106" t="s">
        <v>2406</v>
      </c>
      <c r="F4037" s="106" t="s">
        <v>2829</v>
      </c>
      <c r="G4037" s="106" t="s">
        <v>2477</v>
      </c>
      <c r="H4037" s="106" t="s">
        <v>733</v>
      </c>
      <c r="I4037" s="106">
        <v>10</v>
      </c>
      <c r="J4037" s="106"/>
      <c r="K4037" s="106"/>
      <c r="L4037" s="106" t="s">
        <v>2478</v>
      </c>
      <c r="M4037" s="106" t="s">
        <v>3522</v>
      </c>
      <c r="N4037" s="106">
        <v>0.54</v>
      </c>
      <c r="O4037" s="106">
        <v>1.9</v>
      </c>
      <c r="P4037" s="106" t="s">
        <v>714</v>
      </c>
      <c r="Q4037" s="107" t="s">
        <v>4823</v>
      </c>
      <c r="R4037" s="107" t="s">
        <v>253</v>
      </c>
    </row>
    <row r="4038" spans="2:18" ht="20.100000000000001" customHeight="1" x14ac:dyDescent="0.4">
      <c r="B4038" s="105" t="str">
        <f t="shared" si="186"/>
        <v/>
      </c>
      <c r="C4038" s="105" t="str">
        <f t="shared" si="187"/>
        <v/>
      </c>
      <c r="D4038" s="105" t="str">
        <f t="shared" si="188"/>
        <v/>
      </c>
      <c r="E4038" s="106" t="s">
        <v>2406</v>
      </c>
      <c r="F4038" s="106" t="s">
        <v>2829</v>
      </c>
      <c r="G4038" s="106" t="s">
        <v>2482</v>
      </c>
      <c r="H4038" s="106" t="s">
        <v>733</v>
      </c>
      <c r="I4038" s="106">
        <v>10</v>
      </c>
      <c r="J4038" s="106"/>
      <c r="K4038" s="106"/>
      <c r="L4038" s="106" t="s">
        <v>2483</v>
      </c>
      <c r="M4038" s="106" t="s">
        <v>3522</v>
      </c>
      <c r="N4038" s="106">
        <v>0.54</v>
      </c>
      <c r="O4038" s="106">
        <v>1.9</v>
      </c>
      <c r="P4038" s="106" t="s">
        <v>714</v>
      </c>
      <c r="Q4038" s="107" t="s">
        <v>4824</v>
      </c>
      <c r="R4038" s="107" t="s">
        <v>253</v>
      </c>
    </row>
    <row r="4039" spans="2:18" ht="20.100000000000001" customHeight="1" x14ac:dyDescent="0.4">
      <c r="B4039" s="105" t="str">
        <f t="shared" si="186"/>
        <v/>
      </c>
      <c r="C4039" s="105" t="str">
        <f t="shared" si="187"/>
        <v/>
      </c>
      <c r="D4039" s="105" t="str">
        <f t="shared" si="188"/>
        <v/>
      </c>
      <c r="E4039" s="106" t="s">
        <v>2406</v>
      </c>
      <c r="F4039" s="106" t="s">
        <v>2829</v>
      </c>
      <c r="G4039" s="106" t="s">
        <v>697</v>
      </c>
      <c r="H4039" s="106" t="s">
        <v>733</v>
      </c>
      <c r="I4039" s="106">
        <v>10</v>
      </c>
      <c r="J4039" s="106"/>
      <c r="K4039" s="106"/>
      <c r="L4039" s="106" t="s">
        <v>1817</v>
      </c>
      <c r="M4039" s="106" t="s">
        <v>3522</v>
      </c>
      <c r="N4039" s="106">
        <v>0.54</v>
      </c>
      <c r="O4039" s="106">
        <v>1.9</v>
      </c>
      <c r="P4039" s="106" t="s">
        <v>714</v>
      </c>
      <c r="Q4039" s="107" t="s">
        <v>4825</v>
      </c>
      <c r="R4039" s="107" t="s">
        <v>253</v>
      </c>
    </row>
    <row r="4040" spans="2:18" ht="20.100000000000001" customHeight="1" x14ac:dyDescent="0.4">
      <c r="B4040" s="105" t="str">
        <f t="shared" si="186"/>
        <v/>
      </c>
      <c r="C4040" s="105" t="str">
        <f t="shared" si="187"/>
        <v/>
      </c>
      <c r="D4040" s="105" t="str">
        <f t="shared" si="188"/>
        <v/>
      </c>
      <c r="E4040" s="106" t="s">
        <v>2406</v>
      </c>
      <c r="F4040" s="106" t="s">
        <v>2829</v>
      </c>
      <c r="G4040" s="106" t="s">
        <v>710</v>
      </c>
      <c r="H4040" s="106" t="s">
        <v>733</v>
      </c>
      <c r="I4040" s="106">
        <v>10</v>
      </c>
      <c r="J4040" s="106"/>
      <c r="K4040" s="106"/>
      <c r="L4040" s="106" t="s">
        <v>711</v>
      </c>
      <c r="M4040" s="106" t="s">
        <v>3522</v>
      </c>
      <c r="N4040" s="106">
        <v>0.54</v>
      </c>
      <c r="O4040" s="106">
        <v>1.9</v>
      </c>
      <c r="P4040" s="106" t="s">
        <v>714</v>
      </c>
      <c r="Q4040" s="107" t="s">
        <v>4826</v>
      </c>
      <c r="R4040" s="107" t="s">
        <v>253</v>
      </c>
    </row>
    <row r="4041" spans="2:18" ht="20.100000000000001" customHeight="1" x14ac:dyDescent="0.4">
      <c r="B4041" s="105" t="str">
        <f t="shared" si="186"/>
        <v/>
      </c>
      <c r="C4041" s="105" t="str">
        <f t="shared" si="187"/>
        <v/>
      </c>
      <c r="D4041" s="105" t="str">
        <f t="shared" si="188"/>
        <v/>
      </c>
      <c r="E4041" s="106" t="s">
        <v>2406</v>
      </c>
      <c r="F4041" s="106" t="s">
        <v>2829</v>
      </c>
      <c r="G4041" s="106" t="s">
        <v>721</v>
      </c>
      <c r="H4041" s="106" t="s">
        <v>729</v>
      </c>
      <c r="I4041" s="106">
        <v>10</v>
      </c>
      <c r="J4041" s="106"/>
      <c r="K4041" s="106"/>
      <c r="L4041" s="106" t="s">
        <v>722</v>
      </c>
      <c r="M4041" s="106" t="s">
        <v>3522</v>
      </c>
      <c r="N4041" s="106">
        <v>0.54</v>
      </c>
      <c r="O4041" s="106">
        <v>1.9</v>
      </c>
      <c r="P4041" s="106" t="s">
        <v>714</v>
      </c>
      <c r="Q4041" s="107" t="s">
        <v>4827</v>
      </c>
      <c r="R4041" s="107" t="s">
        <v>253</v>
      </c>
    </row>
    <row r="4042" spans="2:18" ht="20.100000000000001" customHeight="1" x14ac:dyDescent="0.4">
      <c r="B4042" s="105" t="str">
        <f t="shared" si="186"/>
        <v/>
      </c>
      <c r="C4042" s="105" t="str">
        <f t="shared" si="187"/>
        <v/>
      </c>
      <c r="D4042" s="105" t="str">
        <f t="shared" si="188"/>
        <v/>
      </c>
      <c r="E4042" s="106" t="s">
        <v>2406</v>
      </c>
      <c r="F4042" s="106" t="s">
        <v>2407</v>
      </c>
      <c r="G4042" s="106" t="s">
        <v>710</v>
      </c>
      <c r="H4042" s="106" t="s">
        <v>711</v>
      </c>
      <c r="I4042" s="106">
        <v>9</v>
      </c>
      <c r="J4042" s="106"/>
      <c r="K4042" s="106"/>
      <c r="L4042" s="106" t="s">
        <v>717</v>
      </c>
      <c r="M4042" s="106" t="s">
        <v>3522</v>
      </c>
      <c r="N4042" s="106">
        <v>0.45</v>
      </c>
      <c r="O4042" s="106">
        <v>1.9</v>
      </c>
      <c r="P4042" s="106" t="s">
        <v>714</v>
      </c>
      <c r="Q4042" s="107" t="s">
        <v>4828</v>
      </c>
      <c r="R4042" s="107" t="s">
        <v>253</v>
      </c>
    </row>
    <row r="4043" spans="2:18" ht="20.100000000000001" customHeight="1" x14ac:dyDescent="0.4">
      <c r="B4043" s="105" t="str">
        <f t="shared" si="186"/>
        <v/>
      </c>
      <c r="C4043" s="105" t="str">
        <f t="shared" si="187"/>
        <v/>
      </c>
      <c r="D4043" s="105" t="str">
        <f t="shared" si="188"/>
        <v/>
      </c>
      <c r="E4043" s="106" t="s">
        <v>2406</v>
      </c>
      <c r="F4043" s="106" t="s">
        <v>2407</v>
      </c>
      <c r="G4043" s="106" t="s">
        <v>721</v>
      </c>
      <c r="H4043" s="106" t="s">
        <v>722</v>
      </c>
      <c r="I4043" s="106">
        <v>9</v>
      </c>
      <c r="J4043" s="106"/>
      <c r="K4043" s="106"/>
      <c r="L4043" s="106" t="s">
        <v>698</v>
      </c>
      <c r="M4043" s="106" t="s">
        <v>3522</v>
      </c>
      <c r="N4043" s="106">
        <v>0.45</v>
      </c>
      <c r="O4043" s="106">
        <v>1.9</v>
      </c>
      <c r="P4043" s="106" t="s">
        <v>714</v>
      </c>
      <c r="Q4043" s="107" t="s">
        <v>4829</v>
      </c>
      <c r="R4043" s="107" t="s">
        <v>253</v>
      </c>
    </row>
    <row r="4044" spans="2:18" ht="20.100000000000001" customHeight="1" x14ac:dyDescent="0.4">
      <c r="B4044" s="105" t="str">
        <f t="shared" si="186"/>
        <v/>
      </c>
      <c r="C4044" s="105" t="str">
        <f t="shared" si="187"/>
        <v/>
      </c>
      <c r="D4044" s="105" t="str">
        <f t="shared" si="188"/>
        <v/>
      </c>
      <c r="E4044" s="106" t="s">
        <v>2406</v>
      </c>
      <c r="F4044" s="106" t="s">
        <v>2447</v>
      </c>
      <c r="G4044" s="106" t="s">
        <v>710</v>
      </c>
      <c r="H4044" s="106" t="s">
        <v>717</v>
      </c>
      <c r="I4044" s="106">
        <v>9</v>
      </c>
      <c r="J4044" s="106"/>
      <c r="K4044" s="106"/>
      <c r="L4044" s="106" t="s">
        <v>711</v>
      </c>
      <c r="M4044" s="106" t="s">
        <v>3522</v>
      </c>
      <c r="N4044" s="106">
        <v>0.39</v>
      </c>
      <c r="O4044" s="106">
        <v>1.9</v>
      </c>
      <c r="P4044" s="106" t="s">
        <v>714</v>
      </c>
      <c r="Q4044" s="107" t="s">
        <v>4830</v>
      </c>
      <c r="R4044" s="107" t="s">
        <v>253</v>
      </c>
    </row>
    <row r="4045" spans="2:18" ht="20.100000000000001" customHeight="1" x14ac:dyDescent="0.4">
      <c r="B4045" s="105" t="str">
        <f t="shared" si="186"/>
        <v/>
      </c>
      <c r="C4045" s="105" t="str">
        <f t="shared" si="187"/>
        <v/>
      </c>
      <c r="D4045" s="105" t="str">
        <f t="shared" si="188"/>
        <v/>
      </c>
      <c r="E4045" s="106" t="s">
        <v>2406</v>
      </c>
      <c r="F4045" s="106" t="s">
        <v>2447</v>
      </c>
      <c r="G4045" s="106" t="s">
        <v>721</v>
      </c>
      <c r="H4045" s="106" t="s">
        <v>698</v>
      </c>
      <c r="I4045" s="106">
        <v>9</v>
      </c>
      <c r="J4045" s="106"/>
      <c r="K4045" s="106"/>
      <c r="L4045" s="106" t="s">
        <v>722</v>
      </c>
      <c r="M4045" s="106" t="s">
        <v>3522</v>
      </c>
      <c r="N4045" s="106">
        <v>0.39</v>
      </c>
      <c r="O4045" s="106">
        <v>1.9</v>
      </c>
      <c r="P4045" s="106" t="s">
        <v>714</v>
      </c>
      <c r="Q4045" s="107" t="s">
        <v>4831</v>
      </c>
      <c r="R4045" s="107" t="s">
        <v>253</v>
      </c>
    </row>
    <row r="4046" spans="2:18" ht="20.100000000000001" customHeight="1" x14ac:dyDescent="0.4">
      <c r="B4046" s="105" t="str">
        <f t="shared" si="186"/>
        <v/>
      </c>
      <c r="C4046" s="105" t="str">
        <f t="shared" si="187"/>
        <v/>
      </c>
      <c r="D4046" s="105" t="str">
        <f t="shared" si="188"/>
        <v/>
      </c>
      <c r="E4046" s="106" t="s">
        <v>2406</v>
      </c>
      <c r="F4046" s="106" t="s">
        <v>2447</v>
      </c>
      <c r="G4046" s="106" t="s">
        <v>2477</v>
      </c>
      <c r="H4046" s="106" t="s">
        <v>717</v>
      </c>
      <c r="I4046" s="106">
        <v>9</v>
      </c>
      <c r="J4046" s="106"/>
      <c r="K4046" s="106"/>
      <c r="L4046" s="106" t="s">
        <v>2478</v>
      </c>
      <c r="M4046" s="106" t="s">
        <v>3522</v>
      </c>
      <c r="N4046" s="106">
        <v>0.39</v>
      </c>
      <c r="O4046" s="106">
        <v>1.9</v>
      </c>
      <c r="P4046" s="106" t="s">
        <v>714</v>
      </c>
      <c r="Q4046" s="107" t="s">
        <v>4832</v>
      </c>
      <c r="R4046" s="107" t="s">
        <v>253</v>
      </c>
    </row>
    <row r="4047" spans="2:18" ht="20.100000000000001" customHeight="1" x14ac:dyDescent="0.4">
      <c r="B4047" s="105" t="str">
        <f t="shared" si="186"/>
        <v/>
      </c>
      <c r="C4047" s="105" t="str">
        <f t="shared" si="187"/>
        <v/>
      </c>
      <c r="D4047" s="105" t="str">
        <f t="shared" si="188"/>
        <v/>
      </c>
      <c r="E4047" s="106" t="s">
        <v>2406</v>
      </c>
      <c r="F4047" s="106" t="s">
        <v>2447</v>
      </c>
      <c r="G4047" s="106" t="s">
        <v>2482</v>
      </c>
      <c r="H4047" s="106" t="s">
        <v>717</v>
      </c>
      <c r="I4047" s="106">
        <v>9</v>
      </c>
      <c r="J4047" s="106"/>
      <c r="K4047" s="106"/>
      <c r="L4047" s="106" t="s">
        <v>2483</v>
      </c>
      <c r="M4047" s="106" t="s">
        <v>3522</v>
      </c>
      <c r="N4047" s="106">
        <v>0.39</v>
      </c>
      <c r="O4047" s="106">
        <v>1.9</v>
      </c>
      <c r="P4047" s="106" t="s">
        <v>714</v>
      </c>
      <c r="Q4047" s="107" t="s">
        <v>4833</v>
      </c>
      <c r="R4047" s="107" t="s">
        <v>253</v>
      </c>
    </row>
    <row r="4048" spans="2:18" ht="20.100000000000001" customHeight="1" x14ac:dyDescent="0.4">
      <c r="B4048" s="105" t="str">
        <f t="shared" ref="B4048:B4111" si="189">IF(OR($C$10="",$C$11=""),"",IFERROR(IF(AND($U$22&lt;&gt;R4048,$V$22&lt;&gt;R4048),"－",IF(AND(COUNTIF($C$10,"*樹脂スペーサー*")&gt;0,OR(M4048="空気",F4048="一般",F4048="一般ＰＧ")),"－",IF(AND($W$25&gt;0,$W$25&gt;=O4048),$U$25,IF(AND($W$26&gt;0,$W$26&gt;=O4048),$U$26,IF(AND($W$27&gt;0,$W$27&gt;=O4048),$U$27,IF(AND($W$28&gt;0,$W$28&gt;=O4048),$U$28,IF(AND($W$29&gt;0,$W$29&gt;=O4048),$U$29,IF(AND($W$30&gt;0,$W$30&gt;=O4048),$U$30,IF(AND($W$31&gt;0,$W$31&gt;=O4048),$U$31,"－"))))))))),"－"))</f>
        <v/>
      </c>
      <c r="C4048" s="105" t="str">
        <f t="shared" ref="C4048:C4111" si="190">IF(B4048="","",IF(B4048&lt;&gt;"－",VLOOKUP(B4048,$U$25:$V$31,2,FALSE),"－"))</f>
        <v/>
      </c>
      <c r="D4048" s="105" t="str">
        <f t="shared" ref="D4048:D4111" si="191">IF($H$9="","",IF($V$38&lt;&gt;"断熱等","－",IF(AND(COUNTIF($V$34,"*樹脂スペーサー*")&gt;0,OR(M4048="空気",F4048="一般",F4048="一般ＰＧ")),"－",IF(AND($V$35&lt;&gt;R4048,$W$35&lt;&gt;R4048),"－",IF(MID($H$9,10,1)="Z",IF(N4048&lt;=0.65,"○","－"),IF($V$36&gt;=O4048,"○","－"))))))</f>
        <v/>
      </c>
      <c r="E4048" s="106" t="s">
        <v>2406</v>
      </c>
      <c r="F4048" s="106" t="s">
        <v>2906</v>
      </c>
      <c r="G4048" s="106" t="s">
        <v>697</v>
      </c>
      <c r="H4048" s="106" t="s">
        <v>1817</v>
      </c>
      <c r="I4048" s="106">
        <v>10</v>
      </c>
      <c r="J4048" s="106"/>
      <c r="K4048" s="106"/>
      <c r="L4048" s="106" t="s">
        <v>802</v>
      </c>
      <c r="M4048" s="106" t="s">
        <v>3522</v>
      </c>
      <c r="N4048" s="106">
        <v>0.42</v>
      </c>
      <c r="O4048" s="106">
        <v>1.9</v>
      </c>
      <c r="P4048" s="106" t="s">
        <v>714</v>
      </c>
      <c r="Q4048" s="107" t="s">
        <v>4834</v>
      </c>
      <c r="R4048" s="107" t="s">
        <v>253</v>
      </c>
    </row>
    <row r="4049" spans="2:18" ht="20.100000000000001" customHeight="1" x14ac:dyDescent="0.4">
      <c r="B4049" s="105" t="str">
        <f t="shared" si="189"/>
        <v/>
      </c>
      <c r="C4049" s="105" t="str">
        <f t="shared" si="190"/>
        <v/>
      </c>
      <c r="D4049" s="105" t="str">
        <f t="shared" si="191"/>
        <v/>
      </c>
      <c r="E4049" s="106" t="s">
        <v>2406</v>
      </c>
      <c r="F4049" s="106" t="s">
        <v>2906</v>
      </c>
      <c r="G4049" s="106" t="s">
        <v>710</v>
      </c>
      <c r="H4049" s="106" t="s">
        <v>711</v>
      </c>
      <c r="I4049" s="106">
        <v>10</v>
      </c>
      <c r="J4049" s="106"/>
      <c r="K4049" s="106"/>
      <c r="L4049" s="106" t="s">
        <v>802</v>
      </c>
      <c r="M4049" s="106" t="s">
        <v>3522</v>
      </c>
      <c r="N4049" s="106">
        <v>0.42</v>
      </c>
      <c r="O4049" s="106">
        <v>1.9</v>
      </c>
      <c r="P4049" s="106" t="s">
        <v>714</v>
      </c>
      <c r="Q4049" s="107" t="s">
        <v>4835</v>
      </c>
      <c r="R4049" s="107" t="s">
        <v>253</v>
      </c>
    </row>
    <row r="4050" spans="2:18" ht="20.100000000000001" customHeight="1" x14ac:dyDescent="0.4">
      <c r="B4050" s="105" t="str">
        <f t="shared" si="189"/>
        <v/>
      </c>
      <c r="C4050" s="105" t="str">
        <f t="shared" si="190"/>
        <v/>
      </c>
      <c r="D4050" s="105" t="str">
        <f t="shared" si="191"/>
        <v/>
      </c>
      <c r="E4050" s="106" t="s">
        <v>2406</v>
      </c>
      <c r="F4050" s="106" t="s">
        <v>2906</v>
      </c>
      <c r="G4050" s="106" t="s">
        <v>721</v>
      </c>
      <c r="H4050" s="106" t="s">
        <v>722</v>
      </c>
      <c r="I4050" s="106">
        <v>10</v>
      </c>
      <c r="J4050" s="106"/>
      <c r="K4050" s="106"/>
      <c r="L4050" s="106" t="s">
        <v>799</v>
      </c>
      <c r="M4050" s="106" t="s">
        <v>3522</v>
      </c>
      <c r="N4050" s="106">
        <v>0.42</v>
      </c>
      <c r="O4050" s="106">
        <v>1.9</v>
      </c>
      <c r="P4050" s="106" t="s">
        <v>3355</v>
      </c>
      <c r="Q4050" s="107" t="s">
        <v>4836</v>
      </c>
      <c r="R4050" s="107" t="s">
        <v>253</v>
      </c>
    </row>
    <row r="4051" spans="2:18" ht="20.100000000000001" customHeight="1" x14ac:dyDescent="0.4">
      <c r="B4051" s="105" t="str">
        <f t="shared" si="189"/>
        <v/>
      </c>
      <c r="C4051" s="105" t="str">
        <f t="shared" si="190"/>
        <v/>
      </c>
      <c r="D4051" s="105" t="str">
        <f t="shared" si="191"/>
        <v/>
      </c>
      <c r="E4051" s="106" t="s">
        <v>2406</v>
      </c>
      <c r="F4051" s="106" t="s">
        <v>2906</v>
      </c>
      <c r="G4051" s="106" t="s">
        <v>2477</v>
      </c>
      <c r="H4051" s="106" t="s">
        <v>802</v>
      </c>
      <c r="I4051" s="106">
        <v>10</v>
      </c>
      <c r="J4051" s="106"/>
      <c r="K4051" s="106"/>
      <c r="L4051" s="106" t="s">
        <v>2478</v>
      </c>
      <c r="M4051" s="106" t="s">
        <v>3522</v>
      </c>
      <c r="N4051" s="106">
        <v>0.37</v>
      </c>
      <c r="O4051" s="106">
        <v>1.9</v>
      </c>
      <c r="P4051" s="106" t="s">
        <v>714</v>
      </c>
      <c r="Q4051" s="107" t="s">
        <v>4837</v>
      </c>
      <c r="R4051" s="107" t="s">
        <v>253</v>
      </c>
    </row>
    <row r="4052" spans="2:18" ht="20.100000000000001" customHeight="1" x14ac:dyDescent="0.4">
      <c r="B4052" s="105" t="str">
        <f t="shared" si="189"/>
        <v/>
      </c>
      <c r="C4052" s="105" t="str">
        <f t="shared" si="190"/>
        <v/>
      </c>
      <c r="D4052" s="105" t="str">
        <f t="shared" si="191"/>
        <v/>
      </c>
      <c r="E4052" s="106" t="s">
        <v>2406</v>
      </c>
      <c r="F4052" s="106" t="s">
        <v>2906</v>
      </c>
      <c r="G4052" s="106" t="s">
        <v>2482</v>
      </c>
      <c r="H4052" s="106" t="s">
        <v>802</v>
      </c>
      <c r="I4052" s="106">
        <v>10</v>
      </c>
      <c r="J4052" s="106"/>
      <c r="K4052" s="106"/>
      <c r="L4052" s="106" t="s">
        <v>2483</v>
      </c>
      <c r="M4052" s="106" t="s">
        <v>3522</v>
      </c>
      <c r="N4052" s="106">
        <v>0.37</v>
      </c>
      <c r="O4052" s="106">
        <v>1.9</v>
      </c>
      <c r="P4052" s="106" t="s">
        <v>714</v>
      </c>
      <c r="Q4052" s="107" t="s">
        <v>4838</v>
      </c>
      <c r="R4052" s="107" t="s">
        <v>253</v>
      </c>
    </row>
    <row r="4053" spans="2:18" ht="20.100000000000001" customHeight="1" x14ac:dyDescent="0.4">
      <c r="B4053" s="105" t="str">
        <f t="shared" si="189"/>
        <v/>
      </c>
      <c r="C4053" s="105" t="str">
        <f t="shared" si="190"/>
        <v/>
      </c>
      <c r="D4053" s="105" t="str">
        <f t="shared" si="191"/>
        <v/>
      </c>
      <c r="E4053" s="106" t="s">
        <v>2406</v>
      </c>
      <c r="F4053" s="106" t="s">
        <v>2906</v>
      </c>
      <c r="G4053" s="106" t="s">
        <v>697</v>
      </c>
      <c r="H4053" s="106" t="s">
        <v>802</v>
      </c>
      <c r="I4053" s="106">
        <v>10</v>
      </c>
      <c r="J4053" s="106"/>
      <c r="K4053" s="106"/>
      <c r="L4053" s="106" t="s">
        <v>1817</v>
      </c>
      <c r="M4053" s="106" t="s">
        <v>3522</v>
      </c>
      <c r="N4053" s="106">
        <v>0.37</v>
      </c>
      <c r="O4053" s="106">
        <v>1.9</v>
      </c>
      <c r="P4053" s="106" t="s">
        <v>714</v>
      </c>
      <c r="Q4053" s="107" t="s">
        <v>4839</v>
      </c>
      <c r="R4053" s="107" t="s">
        <v>253</v>
      </c>
    </row>
    <row r="4054" spans="2:18" ht="20.100000000000001" customHeight="1" x14ac:dyDescent="0.4">
      <c r="B4054" s="105" t="str">
        <f t="shared" si="189"/>
        <v/>
      </c>
      <c r="C4054" s="105" t="str">
        <f t="shared" si="190"/>
        <v/>
      </c>
      <c r="D4054" s="105" t="str">
        <f t="shared" si="191"/>
        <v/>
      </c>
      <c r="E4054" s="106" t="s">
        <v>2406</v>
      </c>
      <c r="F4054" s="106" t="s">
        <v>2906</v>
      </c>
      <c r="G4054" s="106" t="s">
        <v>710</v>
      </c>
      <c r="H4054" s="106" t="s">
        <v>802</v>
      </c>
      <c r="I4054" s="106">
        <v>10</v>
      </c>
      <c r="J4054" s="106"/>
      <c r="K4054" s="106"/>
      <c r="L4054" s="106" t="s">
        <v>711</v>
      </c>
      <c r="M4054" s="106" t="s">
        <v>3522</v>
      </c>
      <c r="N4054" s="106">
        <v>0.37</v>
      </c>
      <c r="O4054" s="106">
        <v>1.9</v>
      </c>
      <c r="P4054" s="106" t="s">
        <v>714</v>
      </c>
      <c r="Q4054" s="107" t="s">
        <v>4840</v>
      </c>
      <c r="R4054" s="107" t="s">
        <v>253</v>
      </c>
    </row>
    <row r="4055" spans="2:18" ht="20.100000000000001" customHeight="1" x14ac:dyDescent="0.4">
      <c r="B4055" s="105" t="str">
        <f t="shared" si="189"/>
        <v/>
      </c>
      <c r="C4055" s="105" t="str">
        <f t="shared" si="190"/>
        <v/>
      </c>
      <c r="D4055" s="105" t="str">
        <f t="shared" si="191"/>
        <v/>
      </c>
      <c r="E4055" s="106" t="s">
        <v>2406</v>
      </c>
      <c r="F4055" s="106" t="s">
        <v>2906</v>
      </c>
      <c r="G4055" s="106" t="s">
        <v>721</v>
      </c>
      <c r="H4055" s="106" t="s">
        <v>799</v>
      </c>
      <c r="I4055" s="106">
        <v>10</v>
      </c>
      <c r="J4055" s="106"/>
      <c r="K4055" s="106"/>
      <c r="L4055" s="106" t="s">
        <v>722</v>
      </c>
      <c r="M4055" s="106" t="s">
        <v>3522</v>
      </c>
      <c r="N4055" s="106">
        <v>0.37</v>
      </c>
      <c r="O4055" s="106">
        <v>1.9</v>
      </c>
      <c r="P4055" s="106" t="s">
        <v>714</v>
      </c>
      <c r="Q4055" s="107" t="s">
        <v>4841</v>
      </c>
      <c r="R4055" s="107" t="s">
        <v>253</v>
      </c>
    </row>
    <row r="4056" spans="2:18" ht="20.100000000000001" customHeight="1" x14ac:dyDescent="0.4">
      <c r="B4056" s="105" t="str">
        <f t="shared" si="189"/>
        <v/>
      </c>
      <c r="C4056" s="105" t="str">
        <f t="shared" si="190"/>
        <v/>
      </c>
      <c r="D4056" s="105" t="str">
        <f t="shared" si="191"/>
        <v/>
      </c>
      <c r="E4056" s="106" t="s">
        <v>2406</v>
      </c>
      <c r="F4056" s="106" t="s">
        <v>2829</v>
      </c>
      <c r="G4056" s="106" t="s">
        <v>773</v>
      </c>
      <c r="H4056" s="106" t="s">
        <v>774</v>
      </c>
      <c r="I4056" s="106">
        <v>7</v>
      </c>
      <c r="J4056" s="106"/>
      <c r="K4056" s="106"/>
      <c r="L4056" s="106" t="s">
        <v>733</v>
      </c>
      <c r="M4056" s="106" t="s">
        <v>924</v>
      </c>
      <c r="N4056" s="106">
        <v>0.55000000000000004</v>
      </c>
      <c r="O4056" s="106">
        <v>1.9</v>
      </c>
      <c r="P4056" s="106" t="s">
        <v>714</v>
      </c>
      <c r="Q4056" s="107" t="s">
        <v>4842</v>
      </c>
      <c r="R4056" s="107" t="s">
        <v>253</v>
      </c>
    </row>
    <row r="4057" spans="2:18" ht="20.100000000000001" customHeight="1" x14ac:dyDescent="0.4">
      <c r="B4057" s="105" t="str">
        <f t="shared" si="189"/>
        <v/>
      </c>
      <c r="C4057" s="105" t="str">
        <f t="shared" si="190"/>
        <v/>
      </c>
      <c r="D4057" s="105" t="str">
        <f t="shared" si="191"/>
        <v/>
      </c>
      <c r="E4057" s="106" t="s">
        <v>2406</v>
      </c>
      <c r="F4057" s="106" t="s">
        <v>2829</v>
      </c>
      <c r="G4057" s="106" t="s">
        <v>2437</v>
      </c>
      <c r="H4057" s="106" t="s">
        <v>2438</v>
      </c>
      <c r="I4057" s="106">
        <v>7</v>
      </c>
      <c r="J4057" s="106"/>
      <c r="K4057" s="106"/>
      <c r="L4057" s="106" t="s">
        <v>733</v>
      </c>
      <c r="M4057" s="106" t="s">
        <v>924</v>
      </c>
      <c r="N4057" s="106">
        <v>0.52</v>
      </c>
      <c r="O4057" s="106">
        <v>1.9</v>
      </c>
      <c r="P4057" s="106" t="s">
        <v>714</v>
      </c>
      <c r="Q4057" s="107" t="s">
        <v>4843</v>
      </c>
      <c r="R4057" s="107" t="s">
        <v>253</v>
      </c>
    </row>
    <row r="4058" spans="2:18" ht="20.100000000000001" customHeight="1" x14ac:dyDescent="0.4">
      <c r="B4058" s="105" t="str">
        <f t="shared" si="189"/>
        <v/>
      </c>
      <c r="C4058" s="105" t="str">
        <f t="shared" si="190"/>
        <v/>
      </c>
      <c r="D4058" s="105" t="str">
        <f t="shared" si="191"/>
        <v/>
      </c>
      <c r="E4058" s="106" t="s">
        <v>2406</v>
      </c>
      <c r="F4058" s="106" t="s">
        <v>2829</v>
      </c>
      <c r="G4058" s="106" t="s">
        <v>2442</v>
      </c>
      <c r="H4058" s="106" t="s">
        <v>2443</v>
      </c>
      <c r="I4058" s="106">
        <v>7</v>
      </c>
      <c r="J4058" s="106"/>
      <c r="K4058" s="106"/>
      <c r="L4058" s="106" t="s">
        <v>733</v>
      </c>
      <c r="M4058" s="106" t="s">
        <v>924</v>
      </c>
      <c r="N4058" s="106">
        <v>0.52</v>
      </c>
      <c r="O4058" s="106">
        <v>1.9</v>
      </c>
      <c r="P4058" s="106" t="s">
        <v>714</v>
      </c>
      <c r="Q4058" s="107" t="s">
        <v>4844</v>
      </c>
      <c r="R4058" s="107" t="s">
        <v>253</v>
      </c>
    </row>
    <row r="4059" spans="2:18" ht="20.100000000000001" customHeight="1" x14ac:dyDescent="0.4">
      <c r="B4059" s="105" t="str">
        <f t="shared" si="189"/>
        <v/>
      </c>
      <c r="C4059" s="105" t="str">
        <f t="shared" si="190"/>
        <v/>
      </c>
      <c r="D4059" s="105" t="str">
        <f t="shared" si="191"/>
        <v/>
      </c>
      <c r="E4059" s="106" t="s">
        <v>2406</v>
      </c>
      <c r="F4059" s="106" t="s">
        <v>2829</v>
      </c>
      <c r="G4059" s="106" t="s">
        <v>773</v>
      </c>
      <c r="H4059" s="106" t="s">
        <v>733</v>
      </c>
      <c r="I4059" s="106">
        <v>7</v>
      </c>
      <c r="J4059" s="106"/>
      <c r="K4059" s="106"/>
      <c r="L4059" s="106" t="s">
        <v>774</v>
      </c>
      <c r="M4059" s="106" t="s">
        <v>924</v>
      </c>
      <c r="N4059" s="106">
        <v>0.53</v>
      </c>
      <c r="O4059" s="106">
        <v>1.9</v>
      </c>
      <c r="P4059" s="106" t="s">
        <v>714</v>
      </c>
      <c r="Q4059" s="107" t="s">
        <v>4845</v>
      </c>
      <c r="R4059" s="107" t="s">
        <v>253</v>
      </c>
    </row>
    <row r="4060" spans="2:18" ht="20.100000000000001" customHeight="1" x14ac:dyDescent="0.4">
      <c r="B4060" s="105" t="str">
        <f t="shared" si="189"/>
        <v/>
      </c>
      <c r="C4060" s="105" t="str">
        <f t="shared" si="190"/>
        <v/>
      </c>
      <c r="D4060" s="105" t="str">
        <f t="shared" si="191"/>
        <v/>
      </c>
      <c r="E4060" s="106" t="s">
        <v>2406</v>
      </c>
      <c r="F4060" s="106" t="s">
        <v>2829</v>
      </c>
      <c r="G4060" s="106" t="s">
        <v>2437</v>
      </c>
      <c r="H4060" s="106" t="s">
        <v>733</v>
      </c>
      <c r="I4060" s="106">
        <v>7</v>
      </c>
      <c r="J4060" s="106"/>
      <c r="K4060" s="106"/>
      <c r="L4060" s="106" t="s">
        <v>2438</v>
      </c>
      <c r="M4060" s="106" t="s">
        <v>924</v>
      </c>
      <c r="N4060" s="106">
        <v>0.52</v>
      </c>
      <c r="O4060" s="106">
        <v>1.9</v>
      </c>
      <c r="P4060" s="106" t="s">
        <v>714</v>
      </c>
      <c r="Q4060" s="107" t="s">
        <v>4846</v>
      </c>
      <c r="R4060" s="107" t="s">
        <v>253</v>
      </c>
    </row>
    <row r="4061" spans="2:18" ht="20.100000000000001" customHeight="1" x14ac:dyDescent="0.4">
      <c r="B4061" s="105" t="str">
        <f t="shared" si="189"/>
        <v/>
      </c>
      <c r="C4061" s="105" t="str">
        <f t="shared" si="190"/>
        <v/>
      </c>
      <c r="D4061" s="105" t="str">
        <f t="shared" si="191"/>
        <v/>
      </c>
      <c r="E4061" s="106" t="s">
        <v>2406</v>
      </c>
      <c r="F4061" s="106" t="s">
        <v>2829</v>
      </c>
      <c r="G4061" s="106" t="s">
        <v>2442</v>
      </c>
      <c r="H4061" s="106" t="s">
        <v>733</v>
      </c>
      <c r="I4061" s="106">
        <v>7</v>
      </c>
      <c r="J4061" s="106"/>
      <c r="K4061" s="106"/>
      <c r="L4061" s="106" t="s">
        <v>2443</v>
      </c>
      <c r="M4061" s="106" t="s">
        <v>924</v>
      </c>
      <c r="N4061" s="106">
        <v>0.52</v>
      </c>
      <c r="O4061" s="106">
        <v>1.9</v>
      </c>
      <c r="P4061" s="106" t="s">
        <v>714</v>
      </c>
      <c r="Q4061" s="107" t="s">
        <v>4847</v>
      </c>
      <c r="R4061" s="107" t="s">
        <v>253</v>
      </c>
    </row>
    <row r="4062" spans="2:18" ht="20.100000000000001" customHeight="1" x14ac:dyDescent="0.4">
      <c r="B4062" s="105" t="str">
        <f t="shared" si="189"/>
        <v/>
      </c>
      <c r="C4062" s="105" t="str">
        <f t="shared" si="190"/>
        <v/>
      </c>
      <c r="D4062" s="105" t="str">
        <f t="shared" si="191"/>
        <v/>
      </c>
      <c r="E4062" s="106" t="s">
        <v>2406</v>
      </c>
      <c r="F4062" s="106" t="s">
        <v>2906</v>
      </c>
      <c r="G4062" s="106" t="s">
        <v>773</v>
      </c>
      <c r="H4062" s="106" t="s">
        <v>774</v>
      </c>
      <c r="I4062" s="106">
        <v>7</v>
      </c>
      <c r="J4062" s="106"/>
      <c r="K4062" s="106"/>
      <c r="L4062" s="106" t="s">
        <v>802</v>
      </c>
      <c r="M4062" s="106" t="s">
        <v>924</v>
      </c>
      <c r="N4062" s="106">
        <v>0.4</v>
      </c>
      <c r="O4062" s="106">
        <v>1.9</v>
      </c>
      <c r="P4062" s="106" t="s">
        <v>714</v>
      </c>
      <c r="Q4062" s="107" t="s">
        <v>4848</v>
      </c>
      <c r="R4062" s="107" t="s">
        <v>253</v>
      </c>
    </row>
    <row r="4063" spans="2:18" ht="20.100000000000001" customHeight="1" x14ac:dyDescent="0.4">
      <c r="B4063" s="105" t="str">
        <f t="shared" si="189"/>
        <v/>
      </c>
      <c r="C4063" s="105" t="str">
        <f t="shared" si="190"/>
        <v/>
      </c>
      <c r="D4063" s="105" t="str">
        <f t="shared" si="191"/>
        <v/>
      </c>
      <c r="E4063" s="106" t="s">
        <v>2406</v>
      </c>
      <c r="F4063" s="106" t="s">
        <v>2906</v>
      </c>
      <c r="G4063" s="106" t="s">
        <v>2437</v>
      </c>
      <c r="H4063" s="106" t="s">
        <v>2438</v>
      </c>
      <c r="I4063" s="106">
        <v>7</v>
      </c>
      <c r="J4063" s="106"/>
      <c r="K4063" s="106"/>
      <c r="L4063" s="106" t="s">
        <v>802</v>
      </c>
      <c r="M4063" s="106" t="s">
        <v>924</v>
      </c>
      <c r="N4063" s="106">
        <v>0.39</v>
      </c>
      <c r="O4063" s="106">
        <v>1.9</v>
      </c>
      <c r="P4063" s="106" t="s">
        <v>714</v>
      </c>
      <c r="Q4063" s="107" t="s">
        <v>4849</v>
      </c>
      <c r="R4063" s="107" t="s">
        <v>253</v>
      </c>
    </row>
    <row r="4064" spans="2:18" ht="20.100000000000001" customHeight="1" x14ac:dyDescent="0.4">
      <c r="B4064" s="105" t="str">
        <f t="shared" si="189"/>
        <v/>
      </c>
      <c r="C4064" s="105" t="str">
        <f t="shared" si="190"/>
        <v/>
      </c>
      <c r="D4064" s="105" t="str">
        <f t="shared" si="191"/>
        <v/>
      </c>
      <c r="E4064" s="106" t="s">
        <v>2406</v>
      </c>
      <c r="F4064" s="106" t="s">
        <v>2906</v>
      </c>
      <c r="G4064" s="106" t="s">
        <v>2442</v>
      </c>
      <c r="H4064" s="106" t="s">
        <v>2443</v>
      </c>
      <c r="I4064" s="106">
        <v>7</v>
      </c>
      <c r="J4064" s="106"/>
      <c r="K4064" s="106"/>
      <c r="L4064" s="106" t="s">
        <v>802</v>
      </c>
      <c r="M4064" s="106" t="s">
        <v>924</v>
      </c>
      <c r="N4064" s="106">
        <v>0.39</v>
      </c>
      <c r="O4064" s="106">
        <v>1.9</v>
      </c>
      <c r="P4064" s="106" t="s">
        <v>714</v>
      </c>
      <c r="Q4064" s="107" t="s">
        <v>4850</v>
      </c>
      <c r="R4064" s="107" t="s">
        <v>253</v>
      </c>
    </row>
    <row r="4065" spans="2:18" ht="20.100000000000001" customHeight="1" x14ac:dyDescent="0.4">
      <c r="B4065" s="105" t="str">
        <f t="shared" si="189"/>
        <v/>
      </c>
      <c r="C4065" s="105" t="str">
        <f t="shared" si="190"/>
        <v/>
      </c>
      <c r="D4065" s="105" t="str">
        <f t="shared" si="191"/>
        <v/>
      </c>
      <c r="E4065" s="106" t="s">
        <v>2406</v>
      </c>
      <c r="F4065" s="106" t="s">
        <v>2906</v>
      </c>
      <c r="G4065" s="106" t="s">
        <v>773</v>
      </c>
      <c r="H4065" s="106" t="s">
        <v>802</v>
      </c>
      <c r="I4065" s="106">
        <v>7</v>
      </c>
      <c r="J4065" s="106"/>
      <c r="K4065" s="106"/>
      <c r="L4065" s="106" t="s">
        <v>774</v>
      </c>
      <c r="M4065" s="106" t="s">
        <v>924</v>
      </c>
      <c r="N4065" s="106">
        <v>0.37</v>
      </c>
      <c r="O4065" s="106">
        <v>1.9</v>
      </c>
      <c r="P4065" s="106" t="s">
        <v>714</v>
      </c>
      <c r="Q4065" s="107" t="s">
        <v>4851</v>
      </c>
      <c r="R4065" s="107" t="s">
        <v>253</v>
      </c>
    </row>
    <row r="4066" spans="2:18" ht="20.100000000000001" customHeight="1" x14ac:dyDescent="0.4">
      <c r="B4066" s="105" t="str">
        <f t="shared" si="189"/>
        <v/>
      </c>
      <c r="C4066" s="105" t="str">
        <f t="shared" si="190"/>
        <v/>
      </c>
      <c r="D4066" s="105" t="str">
        <f t="shared" si="191"/>
        <v/>
      </c>
      <c r="E4066" s="106" t="s">
        <v>2406</v>
      </c>
      <c r="F4066" s="106" t="s">
        <v>2906</v>
      </c>
      <c r="G4066" s="106" t="s">
        <v>2437</v>
      </c>
      <c r="H4066" s="106" t="s">
        <v>802</v>
      </c>
      <c r="I4066" s="106">
        <v>7</v>
      </c>
      <c r="J4066" s="106"/>
      <c r="K4066" s="106"/>
      <c r="L4066" s="106" t="s">
        <v>2438</v>
      </c>
      <c r="M4066" s="106" t="s">
        <v>924</v>
      </c>
      <c r="N4066" s="106">
        <v>0.36</v>
      </c>
      <c r="O4066" s="106">
        <v>1.9</v>
      </c>
      <c r="P4066" s="106" t="s">
        <v>714</v>
      </c>
      <c r="Q4066" s="107" t="s">
        <v>4852</v>
      </c>
      <c r="R4066" s="107" t="s">
        <v>253</v>
      </c>
    </row>
    <row r="4067" spans="2:18" ht="20.100000000000001" customHeight="1" x14ac:dyDescent="0.4">
      <c r="B4067" s="105" t="str">
        <f t="shared" si="189"/>
        <v/>
      </c>
      <c r="C4067" s="105" t="str">
        <f t="shared" si="190"/>
        <v/>
      </c>
      <c r="D4067" s="105" t="str">
        <f t="shared" si="191"/>
        <v/>
      </c>
      <c r="E4067" s="106" t="s">
        <v>2406</v>
      </c>
      <c r="F4067" s="106" t="s">
        <v>2906</v>
      </c>
      <c r="G4067" s="106" t="s">
        <v>2442</v>
      </c>
      <c r="H4067" s="106" t="s">
        <v>802</v>
      </c>
      <c r="I4067" s="106">
        <v>7</v>
      </c>
      <c r="J4067" s="106"/>
      <c r="K4067" s="106"/>
      <c r="L4067" s="106" t="s">
        <v>2443</v>
      </c>
      <c r="M4067" s="106" t="s">
        <v>924</v>
      </c>
      <c r="N4067" s="106">
        <v>0.36</v>
      </c>
      <c r="O4067" s="106">
        <v>1.9</v>
      </c>
      <c r="P4067" s="106" t="s">
        <v>714</v>
      </c>
      <c r="Q4067" s="107" t="s">
        <v>4853</v>
      </c>
      <c r="R4067" s="107" t="s">
        <v>253</v>
      </c>
    </row>
    <row r="4068" spans="2:18" ht="20.100000000000001" customHeight="1" x14ac:dyDescent="0.4">
      <c r="B4068" s="105" t="str">
        <f t="shared" si="189"/>
        <v/>
      </c>
      <c r="C4068" s="105" t="str">
        <f t="shared" si="190"/>
        <v/>
      </c>
      <c r="D4068" s="105" t="str">
        <f t="shared" si="191"/>
        <v/>
      </c>
      <c r="E4068" s="106" t="s">
        <v>2406</v>
      </c>
      <c r="F4068" s="106" t="s">
        <v>2829</v>
      </c>
      <c r="G4068" s="106" t="s">
        <v>773</v>
      </c>
      <c r="H4068" s="106" t="s">
        <v>1266</v>
      </c>
      <c r="I4068" s="106">
        <v>9</v>
      </c>
      <c r="J4068" s="106"/>
      <c r="K4068" s="106"/>
      <c r="L4068" s="106" t="s">
        <v>765</v>
      </c>
      <c r="M4068" s="106" t="s">
        <v>3522</v>
      </c>
      <c r="N4068" s="106">
        <v>0.54</v>
      </c>
      <c r="O4068" s="106">
        <v>1.9</v>
      </c>
      <c r="P4068" s="106" t="s">
        <v>714</v>
      </c>
      <c r="Q4068" s="107" t="s">
        <v>4854</v>
      </c>
      <c r="R4068" s="107" t="s">
        <v>311</v>
      </c>
    </row>
    <row r="4069" spans="2:18" ht="20.100000000000001" customHeight="1" x14ac:dyDescent="0.4">
      <c r="B4069" s="105" t="str">
        <f t="shared" si="189"/>
        <v/>
      </c>
      <c r="C4069" s="105" t="str">
        <f t="shared" si="190"/>
        <v/>
      </c>
      <c r="D4069" s="105" t="str">
        <f t="shared" si="191"/>
        <v/>
      </c>
      <c r="E4069" s="106" t="s">
        <v>2406</v>
      </c>
      <c r="F4069" s="106" t="s">
        <v>2829</v>
      </c>
      <c r="G4069" s="106" t="s">
        <v>778</v>
      </c>
      <c r="H4069" s="106" t="s">
        <v>1269</v>
      </c>
      <c r="I4069" s="106">
        <v>9</v>
      </c>
      <c r="J4069" s="106"/>
      <c r="K4069" s="106"/>
      <c r="L4069" s="106" t="s">
        <v>765</v>
      </c>
      <c r="M4069" s="106" t="s">
        <v>3522</v>
      </c>
      <c r="N4069" s="106">
        <v>0.54</v>
      </c>
      <c r="O4069" s="106">
        <v>1.9</v>
      </c>
      <c r="P4069" s="106" t="s">
        <v>714</v>
      </c>
      <c r="Q4069" s="107" t="s">
        <v>4855</v>
      </c>
      <c r="R4069" s="107" t="s">
        <v>311</v>
      </c>
    </row>
    <row r="4070" spans="2:18" ht="20.100000000000001" customHeight="1" x14ac:dyDescent="0.4">
      <c r="B4070" s="105" t="str">
        <f t="shared" si="189"/>
        <v/>
      </c>
      <c r="C4070" s="105" t="str">
        <f t="shared" si="190"/>
        <v/>
      </c>
      <c r="D4070" s="105" t="str">
        <f t="shared" si="191"/>
        <v/>
      </c>
      <c r="E4070" s="106" t="s">
        <v>2406</v>
      </c>
      <c r="F4070" s="106" t="s">
        <v>2829</v>
      </c>
      <c r="G4070" s="106" t="s">
        <v>773</v>
      </c>
      <c r="H4070" s="106" t="s">
        <v>765</v>
      </c>
      <c r="I4070" s="106">
        <v>9</v>
      </c>
      <c r="J4070" s="106"/>
      <c r="K4070" s="106"/>
      <c r="L4070" s="106" t="s">
        <v>1266</v>
      </c>
      <c r="M4070" s="106" t="s">
        <v>3522</v>
      </c>
      <c r="N4070" s="106">
        <v>0.52</v>
      </c>
      <c r="O4070" s="106">
        <v>1.9</v>
      </c>
      <c r="P4070" s="106" t="s">
        <v>714</v>
      </c>
      <c r="Q4070" s="107" t="s">
        <v>4856</v>
      </c>
      <c r="R4070" s="107" t="s">
        <v>311</v>
      </c>
    </row>
    <row r="4071" spans="2:18" ht="20.100000000000001" customHeight="1" x14ac:dyDescent="0.4">
      <c r="B4071" s="105" t="str">
        <f t="shared" si="189"/>
        <v/>
      </c>
      <c r="C4071" s="105" t="str">
        <f t="shared" si="190"/>
        <v/>
      </c>
      <c r="D4071" s="105" t="str">
        <f t="shared" si="191"/>
        <v/>
      </c>
      <c r="E4071" s="106" t="s">
        <v>2406</v>
      </c>
      <c r="F4071" s="106" t="s">
        <v>2829</v>
      </c>
      <c r="G4071" s="106" t="s">
        <v>778</v>
      </c>
      <c r="H4071" s="106" t="s">
        <v>765</v>
      </c>
      <c r="I4071" s="106">
        <v>9</v>
      </c>
      <c r="J4071" s="106"/>
      <c r="K4071" s="106"/>
      <c r="L4071" s="106" t="s">
        <v>1269</v>
      </c>
      <c r="M4071" s="106" t="s">
        <v>3522</v>
      </c>
      <c r="N4071" s="106">
        <v>0.52</v>
      </c>
      <c r="O4071" s="106">
        <v>1.9</v>
      </c>
      <c r="P4071" s="106" t="s">
        <v>714</v>
      </c>
      <c r="Q4071" s="107" t="s">
        <v>4857</v>
      </c>
      <c r="R4071" s="107" t="s">
        <v>311</v>
      </c>
    </row>
    <row r="4072" spans="2:18" ht="20.100000000000001" customHeight="1" x14ac:dyDescent="0.4">
      <c r="B4072" s="105" t="str">
        <f t="shared" si="189"/>
        <v/>
      </c>
      <c r="C4072" s="105" t="str">
        <f t="shared" si="190"/>
        <v/>
      </c>
      <c r="D4072" s="105" t="str">
        <f t="shared" si="191"/>
        <v/>
      </c>
      <c r="E4072" s="106" t="s">
        <v>2406</v>
      </c>
      <c r="F4072" s="106" t="s">
        <v>2407</v>
      </c>
      <c r="G4072" s="106" t="s">
        <v>773</v>
      </c>
      <c r="H4072" s="106" t="s">
        <v>1266</v>
      </c>
      <c r="I4072" s="106">
        <v>9</v>
      </c>
      <c r="J4072" s="106"/>
      <c r="K4072" s="106"/>
      <c r="L4072" s="106" t="s">
        <v>717</v>
      </c>
      <c r="M4072" s="106" t="s">
        <v>3522</v>
      </c>
      <c r="N4072" s="106">
        <v>0.44</v>
      </c>
      <c r="O4072" s="106">
        <v>1.9</v>
      </c>
      <c r="P4072" s="106" t="s">
        <v>714</v>
      </c>
      <c r="Q4072" s="107" t="s">
        <v>4858</v>
      </c>
      <c r="R4072" s="107" t="s">
        <v>311</v>
      </c>
    </row>
    <row r="4073" spans="2:18" ht="20.100000000000001" customHeight="1" x14ac:dyDescent="0.4">
      <c r="B4073" s="105" t="str">
        <f t="shared" si="189"/>
        <v/>
      </c>
      <c r="C4073" s="105" t="str">
        <f t="shared" si="190"/>
        <v/>
      </c>
      <c r="D4073" s="105" t="str">
        <f t="shared" si="191"/>
        <v/>
      </c>
      <c r="E4073" s="106" t="s">
        <v>2406</v>
      </c>
      <c r="F4073" s="106" t="s">
        <v>2407</v>
      </c>
      <c r="G4073" s="106" t="s">
        <v>778</v>
      </c>
      <c r="H4073" s="106" t="s">
        <v>1269</v>
      </c>
      <c r="I4073" s="106">
        <v>9</v>
      </c>
      <c r="J4073" s="106"/>
      <c r="K4073" s="106"/>
      <c r="L4073" s="106" t="s">
        <v>717</v>
      </c>
      <c r="M4073" s="106" t="s">
        <v>3522</v>
      </c>
      <c r="N4073" s="106">
        <v>0.44</v>
      </c>
      <c r="O4073" s="106">
        <v>1.9</v>
      </c>
      <c r="P4073" s="106" t="s">
        <v>714</v>
      </c>
      <c r="Q4073" s="107" t="s">
        <v>4859</v>
      </c>
      <c r="R4073" s="107" t="s">
        <v>311</v>
      </c>
    </row>
    <row r="4074" spans="2:18" ht="20.100000000000001" customHeight="1" x14ac:dyDescent="0.4">
      <c r="B4074" s="105" t="str">
        <f t="shared" si="189"/>
        <v/>
      </c>
      <c r="C4074" s="105" t="str">
        <f t="shared" si="190"/>
        <v/>
      </c>
      <c r="D4074" s="105" t="str">
        <f t="shared" si="191"/>
        <v/>
      </c>
      <c r="E4074" s="106" t="s">
        <v>2406</v>
      </c>
      <c r="F4074" s="106" t="s">
        <v>2447</v>
      </c>
      <c r="G4074" s="106" t="s">
        <v>773</v>
      </c>
      <c r="H4074" s="106" t="s">
        <v>717</v>
      </c>
      <c r="I4074" s="106">
        <v>9</v>
      </c>
      <c r="J4074" s="106"/>
      <c r="K4074" s="106"/>
      <c r="L4074" s="106" t="s">
        <v>1266</v>
      </c>
      <c r="M4074" s="106" t="s">
        <v>3522</v>
      </c>
      <c r="N4074" s="106">
        <v>0.38</v>
      </c>
      <c r="O4074" s="106">
        <v>1.9</v>
      </c>
      <c r="P4074" s="106" t="s">
        <v>714</v>
      </c>
      <c r="Q4074" s="107" t="s">
        <v>4860</v>
      </c>
      <c r="R4074" s="107" t="s">
        <v>311</v>
      </c>
    </row>
    <row r="4075" spans="2:18" ht="20.100000000000001" customHeight="1" x14ac:dyDescent="0.4">
      <c r="B4075" s="105" t="str">
        <f t="shared" si="189"/>
        <v/>
      </c>
      <c r="C4075" s="105" t="str">
        <f t="shared" si="190"/>
        <v/>
      </c>
      <c r="D4075" s="105" t="str">
        <f t="shared" si="191"/>
        <v/>
      </c>
      <c r="E4075" s="106" t="s">
        <v>2406</v>
      </c>
      <c r="F4075" s="106" t="s">
        <v>2447</v>
      </c>
      <c r="G4075" s="106" t="s">
        <v>778</v>
      </c>
      <c r="H4075" s="106" t="s">
        <v>717</v>
      </c>
      <c r="I4075" s="106">
        <v>9</v>
      </c>
      <c r="J4075" s="106"/>
      <c r="K4075" s="106"/>
      <c r="L4075" s="106" t="s">
        <v>1269</v>
      </c>
      <c r="M4075" s="106" t="s">
        <v>3522</v>
      </c>
      <c r="N4075" s="106">
        <v>0.38</v>
      </c>
      <c r="O4075" s="106">
        <v>1.9</v>
      </c>
      <c r="P4075" s="106" t="s">
        <v>714</v>
      </c>
      <c r="Q4075" s="107" t="s">
        <v>4861</v>
      </c>
      <c r="R4075" s="107" t="s">
        <v>311</v>
      </c>
    </row>
    <row r="4076" spans="2:18" ht="20.100000000000001" customHeight="1" x14ac:dyDescent="0.4">
      <c r="B4076" s="105" t="str">
        <f t="shared" si="189"/>
        <v/>
      </c>
      <c r="C4076" s="105" t="str">
        <f t="shared" si="190"/>
        <v/>
      </c>
      <c r="D4076" s="105" t="str">
        <f t="shared" si="191"/>
        <v/>
      </c>
      <c r="E4076" s="106" t="s">
        <v>2406</v>
      </c>
      <c r="F4076" s="106" t="s">
        <v>2829</v>
      </c>
      <c r="G4076" s="106" t="s">
        <v>710</v>
      </c>
      <c r="H4076" s="106" t="s">
        <v>711</v>
      </c>
      <c r="I4076" s="106">
        <v>9</v>
      </c>
      <c r="J4076" s="106"/>
      <c r="K4076" s="106"/>
      <c r="L4076" s="106" t="s">
        <v>765</v>
      </c>
      <c r="M4076" s="106" t="s">
        <v>3522</v>
      </c>
      <c r="N4076" s="106">
        <v>0.56999999999999995</v>
      </c>
      <c r="O4076" s="106">
        <v>2</v>
      </c>
      <c r="P4076" s="106" t="s">
        <v>714</v>
      </c>
      <c r="Q4076" s="107" t="s">
        <v>4862</v>
      </c>
      <c r="R4076" s="107" t="s">
        <v>253</v>
      </c>
    </row>
    <row r="4077" spans="2:18" ht="20.100000000000001" customHeight="1" x14ac:dyDescent="0.4">
      <c r="B4077" s="105" t="str">
        <f t="shared" si="189"/>
        <v/>
      </c>
      <c r="C4077" s="105" t="str">
        <f t="shared" si="190"/>
        <v/>
      </c>
      <c r="D4077" s="105" t="str">
        <f t="shared" si="191"/>
        <v/>
      </c>
      <c r="E4077" s="106" t="s">
        <v>2406</v>
      </c>
      <c r="F4077" s="106" t="s">
        <v>2829</v>
      </c>
      <c r="G4077" s="106" t="s">
        <v>721</v>
      </c>
      <c r="H4077" s="106" t="s">
        <v>722</v>
      </c>
      <c r="I4077" s="106">
        <v>9</v>
      </c>
      <c r="J4077" s="106"/>
      <c r="K4077" s="106"/>
      <c r="L4077" s="106" t="s">
        <v>733</v>
      </c>
      <c r="M4077" s="106" t="s">
        <v>3522</v>
      </c>
      <c r="N4077" s="106">
        <v>0.56999999999999995</v>
      </c>
      <c r="O4077" s="106">
        <v>2</v>
      </c>
      <c r="P4077" s="106" t="s">
        <v>714</v>
      </c>
      <c r="Q4077" s="107" t="s">
        <v>4863</v>
      </c>
      <c r="R4077" s="107" t="s">
        <v>253</v>
      </c>
    </row>
    <row r="4078" spans="2:18" ht="20.100000000000001" customHeight="1" x14ac:dyDescent="0.4">
      <c r="B4078" s="105" t="str">
        <f t="shared" si="189"/>
        <v/>
      </c>
      <c r="C4078" s="105" t="str">
        <f t="shared" si="190"/>
        <v/>
      </c>
      <c r="D4078" s="105" t="str">
        <f t="shared" si="191"/>
        <v/>
      </c>
      <c r="E4078" s="106" t="s">
        <v>2406</v>
      </c>
      <c r="F4078" s="106" t="s">
        <v>2829</v>
      </c>
      <c r="G4078" s="106" t="s">
        <v>2477</v>
      </c>
      <c r="H4078" s="106" t="s">
        <v>765</v>
      </c>
      <c r="I4078" s="106">
        <v>9</v>
      </c>
      <c r="J4078" s="106"/>
      <c r="K4078" s="106"/>
      <c r="L4078" s="106" t="s">
        <v>2478</v>
      </c>
      <c r="M4078" s="106" t="s">
        <v>3522</v>
      </c>
      <c r="N4078" s="106">
        <v>0.53</v>
      </c>
      <c r="O4078" s="106">
        <v>2</v>
      </c>
      <c r="P4078" s="106" t="s">
        <v>714</v>
      </c>
      <c r="Q4078" s="107" t="s">
        <v>4864</v>
      </c>
      <c r="R4078" s="107" t="s">
        <v>253</v>
      </c>
    </row>
    <row r="4079" spans="2:18" ht="20.100000000000001" customHeight="1" x14ac:dyDescent="0.4">
      <c r="B4079" s="105" t="str">
        <f t="shared" si="189"/>
        <v/>
      </c>
      <c r="C4079" s="105" t="str">
        <f t="shared" si="190"/>
        <v/>
      </c>
      <c r="D4079" s="105" t="str">
        <f t="shared" si="191"/>
        <v/>
      </c>
      <c r="E4079" s="106" t="s">
        <v>2406</v>
      </c>
      <c r="F4079" s="106" t="s">
        <v>2829</v>
      </c>
      <c r="G4079" s="106" t="s">
        <v>2482</v>
      </c>
      <c r="H4079" s="106" t="s">
        <v>765</v>
      </c>
      <c r="I4079" s="106">
        <v>9</v>
      </c>
      <c r="J4079" s="106"/>
      <c r="K4079" s="106"/>
      <c r="L4079" s="106" t="s">
        <v>2483</v>
      </c>
      <c r="M4079" s="106" t="s">
        <v>3522</v>
      </c>
      <c r="N4079" s="106">
        <v>0.53</v>
      </c>
      <c r="O4079" s="106">
        <v>2</v>
      </c>
      <c r="P4079" s="106" t="s">
        <v>714</v>
      </c>
      <c r="Q4079" s="107" t="s">
        <v>4865</v>
      </c>
      <c r="R4079" s="107" t="s">
        <v>253</v>
      </c>
    </row>
    <row r="4080" spans="2:18" ht="20.100000000000001" customHeight="1" x14ac:dyDescent="0.4">
      <c r="B4080" s="105" t="str">
        <f t="shared" si="189"/>
        <v/>
      </c>
      <c r="C4080" s="105" t="str">
        <f t="shared" si="190"/>
        <v/>
      </c>
      <c r="D4080" s="105" t="str">
        <f t="shared" si="191"/>
        <v/>
      </c>
      <c r="E4080" s="106" t="s">
        <v>2406</v>
      </c>
      <c r="F4080" s="106" t="s">
        <v>2829</v>
      </c>
      <c r="G4080" s="106" t="s">
        <v>710</v>
      </c>
      <c r="H4080" s="106" t="s">
        <v>765</v>
      </c>
      <c r="I4080" s="106">
        <v>9</v>
      </c>
      <c r="J4080" s="106"/>
      <c r="K4080" s="106"/>
      <c r="L4080" s="106" t="s">
        <v>711</v>
      </c>
      <c r="M4080" s="106" t="s">
        <v>3522</v>
      </c>
      <c r="N4080" s="106">
        <v>0.53</v>
      </c>
      <c r="O4080" s="106">
        <v>2</v>
      </c>
      <c r="P4080" s="106" t="s">
        <v>714</v>
      </c>
      <c r="Q4080" s="107" t="s">
        <v>4866</v>
      </c>
      <c r="R4080" s="107" t="s">
        <v>253</v>
      </c>
    </row>
    <row r="4081" spans="2:18" ht="20.100000000000001" customHeight="1" x14ac:dyDescent="0.4">
      <c r="B4081" s="105" t="str">
        <f t="shared" si="189"/>
        <v/>
      </c>
      <c r="C4081" s="105" t="str">
        <f t="shared" si="190"/>
        <v/>
      </c>
      <c r="D4081" s="105" t="str">
        <f t="shared" si="191"/>
        <v/>
      </c>
      <c r="E4081" s="106" t="s">
        <v>2406</v>
      </c>
      <c r="F4081" s="106" t="s">
        <v>2829</v>
      </c>
      <c r="G4081" s="106" t="s">
        <v>721</v>
      </c>
      <c r="H4081" s="106" t="s">
        <v>733</v>
      </c>
      <c r="I4081" s="106">
        <v>9</v>
      </c>
      <c r="J4081" s="106"/>
      <c r="K4081" s="106"/>
      <c r="L4081" s="106" t="s">
        <v>722</v>
      </c>
      <c r="M4081" s="106" t="s">
        <v>3522</v>
      </c>
      <c r="N4081" s="106">
        <v>0.54</v>
      </c>
      <c r="O4081" s="106">
        <v>2</v>
      </c>
      <c r="P4081" s="106" t="s">
        <v>714</v>
      </c>
      <c r="Q4081" s="107" t="s">
        <v>4867</v>
      </c>
      <c r="R4081" s="107" t="s">
        <v>253</v>
      </c>
    </row>
    <row r="4082" spans="2:18" ht="20.100000000000001" customHeight="1" x14ac:dyDescent="0.4">
      <c r="B4082" s="105" t="str">
        <f t="shared" si="189"/>
        <v/>
      </c>
      <c r="C4082" s="105" t="str">
        <f t="shared" si="190"/>
        <v/>
      </c>
      <c r="D4082" s="105" t="str">
        <f t="shared" si="191"/>
        <v/>
      </c>
      <c r="E4082" s="106" t="s">
        <v>2406</v>
      </c>
      <c r="F4082" s="106" t="s">
        <v>2906</v>
      </c>
      <c r="G4082" s="106" t="s">
        <v>721</v>
      </c>
      <c r="H4082" s="106" t="s">
        <v>722</v>
      </c>
      <c r="I4082" s="106">
        <v>9</v>
      </c>
      <c r="J4082" s="106"/>
      <c r="K4082" s="106"/>
      <c r="L4082" s="106" t="s">
        <v>802</v>
      </c>
      <c r="M4082" s="106" t="s">
        <v>3522</v>
      </c>
      <c r="N4082" s="106">
        <v>0.42</v>
      </c>
      <c r="O4082" s="106">
        <v>2</v>
      </c>
      <c r="P4082" s="106" t="s">
        <v>714</v>
      </c>
      <c r="Q4082" s="107" t="s">
        <v>4868</v>
      </c>
      <c r="R4082" s="107" t="s">
        <v>253</v>
      </c>
    </row>
    <row r="4083" spans="2:18" ht="20.100000000000001" customHeight="1" x14ac:dyDescent="0.4">
      <c r="B4083" s="105" t="str">
        <f t="shared" si="189"/>
        <v/>
      </c>
      <c r="C4083" s="105" t="str">
        <f t="shared" si="190"/>
        <v/>
      </c>
      <c r="D4083" s="105" t="str">
        <f t="shared" si="191"/>
        <v/>
      </c>
      <c r="E4083" s="106" t="s">
        <v>2406</v>
      </c>
      <c r="F4083" s="106" t="s">
        <v>2906</v>
      </c>
      <c r="G4083" s="106" t="s">
        <v>721</v>
      </c>
      <c r="H4083" s="106" t="s">
        <v>802</v>
      </c>
      <c r="I4083" s="106">
        <v>9</v>
      </c>
      <c r="J4083" s="106"/>
      <c r="K4083" s="106"/>
      <c r="L4083" s="106" t="s">
        <v>722</v>
      </c>
      <c r="M4083" s="106" t="s">
        <v>3522</v>
      </c>
      <c r="N4083" s="106">
        <v>0.37</v>
      </c>
      <c r="O4083" s="106">
        <v>2</v>
      </c>
      <c r="P4083" s="106" t="s">
        <v>714</v>
      </c>
      <c r="Q4083" s="107" t="s">
        <v>4869</v>
      </c>
      <c r="R4083" s="107" t="s">
        <v>253</v>
      </c>
    </row>
    <row r="4084" spans="2:18" ht="20.100000000000001" customHeight="1" x14ac:dyDescent="0.4">
      <c r="B4084" s="105" t="str">
        <f t="shared" si="189"/>
        <v/>
      </c>
      <c r="C4084" s="105" t="str">
        <f t="shared" si="190"/>
        <v/>
      </c>
      <c r="D4084" s="105" t="str">
        <f t="shared" si="191"/>
        <v/>
      </c>
      <c r="E4084" s="106" t="s">
        <v>2406</v>
      </c>
      <c r="F4084" s="106" t="s">
        <v>2829</v>
      </c>
      <c r="G4084" s="106" t="s">
        <v>773</v>
      </c>
      <c r="H4084" s="106" t="s">
        <v>774</v>
      </c>
      <c r="I4084" s="106">
        <v>6</v>
      </c>
      <c r="J4084" s="106"/>
      <c r="K4084" s="106"/>
      <c r="L4084" s="106" t="s">
        <v>765</v>
      </c>
      <c r="M4084" s="106" t="s">
        <v>924</v>
      </c>
      <c r="N4084" s="106">
        <v>0.55000000000000004</v>
      </c>
      <c r="O4084" s="106">
        <v>2</v>
      </c>
      <c r="P4084" s="106" t="s">
        <v>714</v>
      </c>
      <c r="Q4084" s="107" t="s">
        <v>4870</v>
      </c>
      <c r="R4084" s="107" t="s">
        <v>253</v>
      </c>
    </row>
    <row r="4085" spans="2:18" ht="20.100000000000001" customHeight="1" x14ac:dyDescent="0.4">
      <c r="B4085" s="105" t="str">
        <f t="shared" si="189"/>
        <v/>
      </c>
      <c r="C4085" s="105" t="str">
        <f t="shared" si="190"/>
        <v/>
      </c>
      <c r="D4085" s="105" t="str">
        <f t="shared" si="191"/>
        <v/>
      </c>
      <c r="E4085" s="106" t="s">
        <v>2406</v>
      </c>
      <c r="F4085" s="106" t="s">
        <v>2829</v>
      </c>
      <c r="G4085" s="106" t="s">
        <v>773</v>
      </c>
      <c r="H4085" s="106" t="s">
        <v>1266</v>
      </c>
      <c r="I4085" s="106">
        <v>6</v>
      </c>
      <c r="J4085" s="106"/>
      <c r="K4085" s="106"/>
      <c r="L4085" s="106" t="s">
        <v>733</v>
      </c>
      <c r="M4085" s="106" t="s">
        <v>924</v>
      </c>
      <c r="N4085" s="106">
        <v>0.54</v>
      </c>
      <c r="O4085" s="106">
        <v>2</v>
      </c>
      <c r="P4085" s="106" t="s">
        <v>714</v>
      </c>
      <c r="Q4085" s="107" t="s">
        <v>4871</v>
      </c>
      <c r="R4085" s="107" t="s">
        <v>253</v>
      </c>
    </row>
    <row r="4086" spans="2:18" ht="20.100000000000001" customHeight="1" x14ac:dyDescent="0.4">
      <c r="B4086" s="105" t="str">
        <f t="shared" si="189"/>
        <v/>
      </c>
      <c r="C4086" s="105" t="str">
        <f t="shared" si="190"/>
        <v/>
      </c>
      <c r="D4086" s="105" t="str">
        <f t="shared" si="191"/>
        <v/>
      </c>
      <c r="E4086" s="106" t="s">
        <v>2406</v>
      </c>
      <c r="F4086" s="106" t="s">
        <v>2829</v>
      </c>
      <c r="G4086" s="106" t="s">
        <v>778</v>
      </c>
      <c r="H4086" s="106" t="s">
        <v>779</v>
      </c>
      <c r="I4086" s="106">
        <v>6</v>
      </c>
      <c r="J4086" s="106"/>
      <c r="K4086" s="106"/>
      <c r="L4086" s="106" t="s">
        <v>765</v>
      </c>
      <c r="M4086" s="106" t="s">
        <v>924</v>
      </c>
      <c r="N4086" s="106">
        <v>0.54</v>
      </c>
      <c r="O4086" s="106">
        <v>2</v>
      </c>
      <c r="P4086" s="106" t="s">
        <v>714</v>
      </c>
      <c r="Q4086" s="107" t="s">
        <v>4872</v>
      </c>
      <c r="R4086" s="107" t="s">
        <v>253</v>
      </c>
    </row>
    <row r="4087" spans="2:18" ht="20.100000000000001" customHeight="1" x14ac:dyDescent="0.4">
      <c r="B4087" s="105" t="str">
        <f t="shared" si="189"/>
        <v/>
      </c>
      <c r="C4087" s="105" t="str">
        <f t="shared" si="190"/>
        <v/>
      </c>
      <c r="D4087" s="105" t="str">
        <f t="shared" si="191"/>
        <v/>
      </c>
      <c r="E4087" s="106" t="s">
        <v>2406</v>
      </c>
      <c r="F4087" s="106" t="s">
        <v>2829</v>
      </c>
      <c r="G4087" s="106" t="s">
        <v>778</v>
      </c>
      <c r="H4087" s="106" t="s">
        <v>1269</v>
      </c>
      <c r="I4087" s="106">
        <v>6</v>
      </c>
      <c r="J4087" s="106"/>
      <c r="K4087" s="106"/>
      <c r="L4087" s="106" t="s">
        <v>733</v>
      </c>
      <c r="M4087" s="106" t="s">
        <v>924</v>
      </c>
      <c r="N4087" s="106">
        <v>0.54</v>
      </c>
      <c r="O4087" s="106">
        <v>2</v>
      </c>
      <c r="P4087" s="106" t="s">
        <v>714</v>
      </c>
      <c r="Q4087" s="107" t="s">
        <v>4873</v>
      </c>
      <c r="R4087" s="107" t="s">
        <v>253</v>
      </c>
    </row>
    <row r="4088" spans="2:18" ht="20.100000000000001" customHeight="1" x14ac:dyDescent="0.4">
      <c r="B4088" s="105" t="str">
        <f t="shared" si="189"/>
        <v/>
      </c>
      <c r="C4088" s="105" t="str">
        <f t="shared" si="190"/>
        <v/>
      </c>
      <c r="D4088" s="105" t="str">
        <f t="shared" si="191"/>
        <v/>
      </c>
      <c r="E4088" s="106" t="s">
        <v>2406</v>
      </c>
      <c r="F4088" s="106" t="s">
        <v>2829</v>
      </c>
      <c r="G4088" s="106" t="s">
        <v>2437</v>
      </c>
      <c r="H4088" s="106" t="s">
        <v>2438</v>
      </c>
      <c r="I4088" s="106">
        <v>6</v>
      </c>
      <c r="J4088" s="106"/>
      <c r="K4088" s="106"/>
      <c r="L4088" s="106" t="s">
        <v>765</v>
      </c>
      <c r="M4088" s="106" t="s">
        <v>924</v>
      </c>
      <c r="N4088" s="106">
        <v>0.52</v>
      </c>
      <c r="O4088" s="106">
        <v>2</v>
      </c>
      <c r="P4088" s="106" t="s">
        <v>714</v>
      </c>
      <c r="Q4088" s="107" t="s">
        <v>4874</v>
      </c>
      <c r="R4088" s="107" t="s">
        <v>253</v>
      </c>
    </row>
    <row r="4089" spans="2:18" ht="20.100000000000001" customHeight="1" x14ac:dyDescent="0.4">
      <c r="B4089" s="105" t="str">
        <f t="shared" si="189"/>
        <v/>
      </c>
      <c r="C4089" s="105" t="str">
        <f t="shared" si="190"/>
        <v/>
      </c>
      <c r="D4089" s="105" t="str">
        <f t="shared" si="191"/>
        <v/>
      </c>
      <c r="E4089" s="106" t="s">
        <v>2406</v>
      </c>
      <c r="F4089" s="106" t="s">
        <v>2829</v>
      </c>
      <c r="G4089" s="106" t="s">
        <v>2442</v>
      </c>
      <c r="H4089" s="106" t="s">
        <v>2443</v>
      </c>
      <c r="I4089" s="106">
        <v>6</v>
      </c>
      <c r="J4089" s="106"/>
      <c r="K4089" s="106"/>
      <c r="L4089" s="106" t="s">
        <v>765</v>
      </c>
      <c r="M4089" s="106" t="s">
        <v>924</v>
      </c>
      <c r="N4089" s="106">
        <v>0.52</v>
      </c>
      <c r="O4089" s="106">
        <v>2</v>
      </c>
      <c r="P4089" s="106" t="s">
        <v>714</v>
      </c>
      <c r="Q4089" s="107" t="s">
        <v>4875</v>
      </c>
      <c r="R4089" s="107" t="s">
        <v>253</v>
      </c>
    </row>
    <row r="4090" spans="2:18" ht="20.100000000000001" customHeight="1" x14ac:dyDescent="0.4">
      <c r="B4090" s="105" t="str">
        <f t="shared" si="189"/>
        <v/>
      </c>
      <c r="C4090" s="105" t="str">
        <f t="shared" si="190"/>
        <v/>
      </c>
      <c r="D4090" s="105" t="str">
        <f t="shared" si="191"/>
        <v/>
      </c>
      <c r="E4090" s="106" t="s">
        <v>2406</v>
      </c>
      <c r="F4090" s="106" t="s">
        <v>2829</v>
      </c>
      <c r="G4090" s="106" t="s">
        <v>773</v>
      </c>
      <c r="H4090" s="106" t="s">
        <v>765</v>
      </c>
      <c r="I4090" s="106">
        <v>6</v>
      </c>
      <c r="J4090" s="106"/>
      <c r="K4090" s="106"/>
      <c r="L4090" s="106" t="s">
        <v>774</v>
      </c>
      <c r="M4090" s="106" t="s">
        <v>924</v>
      </c>
      <c r="N4090" s="106">
        <v>0.53</v>
      </c>
      <c r="O4090" s="106">
        <v>2</v>
      </c>
      <c r="P4090" s="106" t="s">
        <v>714</v>
      </c>
      <c r="Q4090" s="107" t="s">
        <v>4876</v>
      </c>
      <c r="R4090" s="107" t="s">
        <v>253</v>
      </c>
    </row>
    <row r="4091" spans="2:18" ht="20.100000000000001" customHeight="1" x14ac:dyDescent="0.4">
      <c r="B4091" s="105" t="str">
        <f t="shared" si="189"/>
        <v/>
      </c>
      <c r="C4091" s="105" t="str">
        <f t="shared" si="190"/>
        <v/>
      </c>
      <c r="D4091" s="105" t="str">
        <f t="shared" si="191"/>
        <v/>
      </c>
      <c r="E4091" s="106" t="s">
        <v>2406</v>
      </c>
      <c r="F4091" s="106" t="s">
        <v>2829</v>
      </c>
      <c r="G4091" s="106" t="s">
        <v>773</v>
      </c>
      <c r="H4091" s="106" t="s">
        <v>733</v>
      </c>
      <c r="I4091" s="106">
        <v>6</v>
      </c>
      <c r="J4091" s="106"/>
      <c r="K4091" s="106"/>
      <c r="L4091" s="106" t="s">
        <v>1266</v>
      </c>
      <c r="M4091" s="106" t="s">
        <v>924</v>
      </c>
      <c r="N4091" s="106">
        <v>0.53</v>
      </c>
      <c r="O4091" s="106">
        <v>2</v>
      </c>
      <c r="P4091" s="106" t="s">
        <v>714</v>
      </c>
      <c r="Q4091" s="107" t="s">
        <v>4877</v>
      </c>
      <c r="R4091" s="107" t="s">
        <v>253</v>
      </c>
    </row>
    <row r="4092" spans="2:18" ht="20.100000000000001" customHeight="1" x14ac:dyDescent="0.4">
      <c r="B4092" s="105" t="str">
        <f t="shared" si="189"/>
        <v/>
      </c>
      <c r="C4092" s="105" t="str">
        <f t="shared" si="190"/>
        <v/>
      </c>
      <c r="D4092" s="105" t="str">
        <f t="shared" si="191"/>
        <v/>
      </c>
      <c r="E4092" s="106" t="s">
        <v>2406</v>
      </c>
      <c r="F4092" s="106" t="s">
        <v>2829</v>
      </c>
      <c r="G4092" s="106" t="s">
        <v>778</v>
      </c>
      <c r="H4092" s="106" t="s">
        <v>765</v>
      </c>
      <c r="I4092" s="106">
        <v>6</v>
      </c>
      <c r="J4092" s="106"/>
      <c r="K4092" s="106"/>
      <c r="L4092" s="106" t="s">
        <v>779</v>
      </c>
      <c r="M4092" s="106" t="s">
        <v>924</v>
      </c>
      <c r="N4092" s="106">
        <v>0.53</v>
      </c>
      <c r="O4092" s="106">
        <v>2</v>
      </c>
      <c r="P4092" s="106" t="s">
        <v>714</v>
      </c>
      <c r="Q4092" s="107" t="s">
        <v>4878</v>
      </c>
      <c r="R4092" s="107" t="s">
        <v>253</v>
      </c>
    </row>
    <row r="4093" spans="2:18" ht="20.100000000000001" customHeight="1" x14ac:dyDescent="0.4">
      <c r="B4093" s="105" t="str">
        <f t="shared" si="189"/>
        <v/>
      </c>
      <c r="C4093" s="105" t="str">
        <f t="shared" si="190"/>
        <v/>
      </c>
      <c r="D4093" s="105" t="str">
        <f t="shared" si="191"/>
        <v/>
      </c>
      <c r="E4093" s="106" t="s">
        <v>2406</v>
      </c>
      <c r="F4093" s="106" t="s">
        <v>2829</v>
      </c>
      <c r="G4093" s="106" t="s">
        <v>778</v>
      </c>
      <c r="H4093" s="106" t="s">
        <v>733</v>
      </c>
      <c r="I4093" s="106">
        <v>6</v>
      </c>
      <c r="J4093" s="106"/>
      <c r="K4093" s="106"/>
      <c r="L4093" s="106" t="s">
        <v>1269</v>
      </c>
      <c r="M4093" s="106" t="s">
        <v>924</v>
      </c>
      <c r="N4093" s="106">
        <v>0.53</v>
      </c>
      <c r="O4093" s="106">
        <v>2</v>
      </c>
      <c r="P4093" s="106" t="s">
        <v>714</v>
      </c>
      <c r="Q4093" s="107" t="s">
        <v>4879</v>
      </c>
      <c r="R4093" s="107" t="s">
        <v>253</v>
      </c>
    </row>
    <row r="4094" spans="2:18" ht="20.100000000000001" customHeight="1" x14ac:dyDescent="0.4">
      <c r="B4094" s="105" t="str">
        <f t="shared" si="189"/>
        <v/>
      </c>
      <c r="C4094" s="105" t="str">
        <f t="shared" si="190"/>
        <v/>
      </c>
      <c r="D4094" s="105" t="str">
        <f t="shared" si="191"/>
        <v/>
      </c>
      <c r="E4094" s="106" t="s">
        <v>2406</v>
      </c>
      <c r="F4094" s="106" t="s">
        <v>2829</v>
      </c>
      <c r="G4094" s="106" t="s">
        <v>2437</v>
      </c>
      <c r="H4094" s="106" t="s">
        <v>765</v>
      </c>
      <c r="I4094" s="106">
        <v>6</v>
      </c>
      <c r="J4094" s="106"/>
      <c r="K4094" s="106"/>
      <c r="L4094" s="106" t="s">
        <v>2438</v>
      </c>
      <c r="M4094" s="106" t="s">
        <v>924</v>
      </c>
      <c r="N4094" s="106">
        <v>0.52</v>
      </c>
      <c r="O4094" s="106">
        <v>2</v>
      </c>
      <c r="P4094" s="106" t="s">
        <v>714</v>
      </c>
      <c r="Q4094" s="107" t="s">
        <v>4880</v>
      </c>
      <c r="R4094" s="107" t="s">
        <v>253</v>
      </c>
    </row>
    <row r="4095" spans="2:18" ht="20.100000000000001" customHeight="1" x14ac:dyDescent="0.4">
      <c r="B4095" s="105" t="str">
        <f t="shared" si="189"/>
        <v/>
      </c>
      <c r="C4095" s="105" t="str">
        <f t="shared" si="190"/>
        <v/>
      </c>
      <c r="D4095" s="105" t="str">
        <f t="shared" si="191"/>
        <v/>
      </c>
      <c r="E4095" s="106" t="s">
        <v>2406</v>
      </c>
      <c r="F4095" s="106" t="s">
        <v>2829</v>
      </c>
      <c r="G4095" s="106" t="s">
        <v>2442</v>
      </c>
      <c r="H4095" s="106" t="s">
        <v>765</v>
      </c>
      <c r="I4095" s="106">
        <v>6</v>
      </c>
      <c r="J4095" s="106"/>
      <c r="K4095" s="106"/>
      <c r="L4095" s="106" t="s">
        <v>2443</v>
      </c>
      <c r="M4095" s="106" t="s">
        <v>924</v>
      </c>
      <c r="N4095" s="106">
        <v>0.52</v>
      </c>
      <c r="O4095" s="106">
        <v>2</v>
      </c>
      <c r="P4095" s="106" t="s">
        <v>714</v>
      </c>
      <c r="Q4095" s="107" t="s">
        <v>4881</v>
      </c>
      <c r="R4095" s="107" t="s">
        <v>253</v>
      </c>
    </row>
    <row r="4096" spans="2:18" ht="20.100000000000001" customHeight="1" x14ac:dyDescent="0.4">
      <c r="B4096" s="105" t="str">
        <f t="shared" si="189"/>
        <v/>
      </c>
      <c r="C4096" s="105" t="str">
        <f t="shared" si="190"/>
        <v/>
      </c>
      <c r="D4096" s="105" t="str">
        <f t="shared" si="191"/>
        <v/>
      </c>
      <c r="E4096" s="106" t="s">
        <v>2406</v>
      </c>
      <c r="F4096" s="106" t="s">
        <v>2407</v>
      </c>
      <c r="G4096" s="106" t="s">
        <v>773</v>
      </c>
      <c r="H4096" s="106" t="s">
        <v>774</v>
      </c>
      <c r="I4096" s="106">
        <v>6</v>
      </c>
      <c r="J4096" s="106"/>
      <c r="K4096" s="106"/>
      <c r="L4096" s="106" t="s">
        <v>717</v>
      </c>
      <c r="M4096" s="106" t="s">
        <v>924</v>
      </c>
      <c r="N4096" s="106">
        <v>0.44</v>
      </c>
      <c r="O4096" s="106">
        <v>2</v>
      </c>
      <c r="P4096" s="106" t="s">
        <v>714</v>
      </c>
      <c r="Q4096" s="107" t="s">
        <v>4882</v>
      </c>
      <c r="R4096" s="107" t="s">
        <v>253</v>
      </c>
    </row>
    <row r="4097" spans="2:18" ht="20.100000000000001" customHeight="1" x14ac:dyDescent="0.4">
      <c r="B4097" s="105" t="str">
        <f t="shared" si="189"/>
        <v/>
      </c>
      <c r="C4097" s="105" t="str">
        <f t="shared" si="190"/>
        <v/>
      </c>
      <c r="D4097" s="105" t="str">
        <f t="shared" si="191"/>
        <v/>
      </c>
      <c r="E4097" s="106" t="s">
        <v>2406</v>
      </c>
      <c r="F4097" s="106" t="s">
        <v>2407</v>
      </c>
      <c r="G4097" s="106" t="s">
        <v>773</v>
      </c>
      <c r="H4097" s="106" t="s">
        <v>1266</v>
      </c>
      <c r="I4097" s="106">
        <v>6</v>
      </c>
      <c r="J4097" s="106"/>
      <c r="K4097" s="106"/>
      <c r="L4097" s="106" t="s">
        <v>698</v>
      </c>
      <c r="M4097" s="106" t="s">
        <v>924</v>
      </c>
      <c r="N4097" s="106">
        <v>0.44</v>
      </c>
      <c r="O4097" s="106">
        <v>2</v>
      </c>
      <c r="P4097" s="106" t="s">
        <v>714</v>
      </c>
      <c r="Q4097" s="107" t="s">
        <v>4883</v>
      </c>
      <c r="R4097" s="107" t="s">
        <v>253</v>
      </c>
    </row>
    <row r="4098" spans="2:18" ht="20.100000000000001" customHeight="1" x14ac:dyDescent="0.4">
      <c r="B4098" s="105" t="str">
        <f t="shared" si="189"/>
        <v/>
      </c>
      <c r="C4098" s="105" t="str">
        <f t="shared" si="190"/>
        <v/>
      </c>
      <c r="D4098" s="105" t="str">
        <f t="shared" si="191"/>
        <v/>
      </c>
      <c r="E4098" s="106" t="s">
        <v>2406</v>
      </c>
      <c r="F4098" s="106" t="s">
        <v>2407</v>
      </c>
      <c r="G4098" s="106" t="s">
        <v>778</v>
      </c>
      <c r="H4098" s="106" t="s">
        <v>779</v>
      </c>
      <c r="I4098" s="106">
        <v>6</v>
      </c>
      <c r="J4098" s="106"/>
      <c r="K4098" s="106"/>
      <c r="L4098" s="106" t="s">
        <v>717</v>
      </c>
      <c r="M4098" s="106" t="s">
        <v>924</v>
      </c>
      <c r="N4098" s="106">
        <v>0.44</v>
      </c>
      <c r="O4098" s="106">
        <v>2</v>
      </c>
      <c r="P4098" s="106" t="s">
        <v>714</v>
      </c>
      <c r="Q4098" s="107" t="s">
        <v>4884</v>
      </c>
      <c r="R4098" s="107" t="s">
        <v>253</v>
      </c>
    </row>
    <row r="4099" spans="2:18" ht="20.100000000000001" customHeight="1" x14ac:dyDescent="0.4">
      <c r="B4099" s="105" t="str">
        <f t="shared" si="189"/>
        <v/>
      </c>
      <c r="C4099" s="105" t="str">
        <f t="shared" si="190"/>
        <v/>
      </c>
      <c r="D4099" s="105" t="str">
        <f t="shared" si="191"/>
        <v/>
      </c>
      <c r="E4099" s="106" t="s">
        <v>2406</v>
      </c>
      <c r="F4099" s="106" t="s">
        <v>2407</v>
      </c>
      <c r="G4099" s="106" t="s">
        <v>778</v>
      </c>
      <c r="H4099" s="106" t="s">
        <v>1269</v>
      </c>
      <c r="I4099" s="106">
        <v>6</v>
      </c>
      <c r="J4099" s="106"/>
      <c r="K4099" s="106"/>
      <c r="L4099" s="106" t="s">
        <v>698</v>
      </c>
      <c r="M4099" s="106" t="s">
        <v>924</v>
      </c>
      <c r="N4099" s="106">
        <v>0.44</v>
      </c>
      <c r="O4099" s="106">
        <v>2</v>
      </c>
      <c r="P4099" s="106" t="s">
        <v>714</v>
      </c>
      <c r="Q4099" s="107" t="s">
        <v>4885</v>
      </c>
      <c r="R4099" s="107" t="s">
        <v>253</v>
      </c>
    </row>
    <row r="4100" spans="2:18" ht="20.100000000000001" customHeight="1" x14ac:dyDescent="0.4">
      <c r="B4100" s="105" t="str">
        <f t="shared" si="189"/>
        <v/>
      </c>
      <c r="C4100" s="105" t="str">
        <f t="shared" si="190"/>
        <v/>
      </c>
      <c r="D4100" s="105" t="str">
        <f t="shared" si="191"/>
        <v/>
      </c>
      <c r="E4100" s="106" t="s">
        <v>2406</v>
      </c>
      <c r="F4100" s="106" t="s">
        <v>2407</v>
      </c>
      <c r="G4100" s="106" t="s">
        <v>2437</v>
      </c>
      <c r="H4100" s="106" t="s">
        <v>2438</v>
      </c>
      <c r="I4100" s="106">
        <v>6</v>
      </c>
      <c r="J4100" s="106"/>
      <c r="K4100" s="106"/>
      <c r="L4100" s="106" t="s">
        <v>717</v>
      </c>
      <c r="M4100" s="106" t="s">
        <v>924</v>
      </c>
      <c r="N4100" s="106">
        <v>0.42</v>
      </c>
      <c r="O4100" s="106">
        <v>2</v>
      </c>
      <c r="P4100" s="106" t="s">
        <v>714</v>
      </c>
      <c r="Q4100" s="107" t="s">
        <v>4886</v>
      </c>
      <c r="R4100" s="107" t="s">
        <v>253</v>
      </c>
    </row>
    <row r="4101" spans="2:18" ht="20.100000000000001" customHeight="1" x14ac:dyDescent="0.4">
      <c r="B4101" s="105" t="str">
        <f t="shared" si="189"/>
        <v/>
      </c>
      <c r="C4101" s="105" t="str">
        <f t="shared" si="190"/>
        <v/>
      </c>
      <c r="D4101" s="105" t="str">
        <f t="shared" si="191"/>
        <v/>
      </c>
      <c r="E4101" s="106" t="s">
        <v>2406</v>
      </c>
      <c r="F4101" s="106" t="s">
        <v>2407</v>
      </c>
      <c r="G4101" s="106" t="s">
        <v>2442</v>
      </c>
      <c r="H4101" s="106" t="s">
        <v>2443</v>
      </c>
      <c r="I4101" s="106">
        <v>6</v>
      </c>
      <c r="J4101" s="106"/>
      <c r="K4101" s="106"/>
      <c r="L4101" s="106" t="s">
        <v>717</v>
      </c>
      <c r="M4101" s="106" t="s">
        <v>924</v>
      </c>
      <c r="N4101" s="106">
        <v>0.42</v>
      </c>
      <c r="O4101" s="106">
        <v>2</v>
      </c>
      <c r="P4101" s="106" t="s">
        <v>714</v>
      </c>
      <c r="Q4101" s="107" t="s">
        <v>4887</v>
      </c>
      <c r="R4101" s="107" t="s">
        <v>253</v>
      </c>
    </row>
    <row r="4102" spans="2:18" ht="20.100000000000001" customHeight="1" x14ac:dyDescent="0.4">
      <c r="B4102" s="105" t="str">
        <f t="shared" si="189"/>
        <v/>
      </c>
      <c r="C4102" s="105" t="str">
        <f t="shared" si="190"/>
        <v/>
      </c>
      <c r="D4102" s="105" t="str">
        <f t="shared" si="191"/>
        <v/>
      </c>
      <c r="E4102" s="106" t="s">
        <v>2406</v>
      </c>
      <c r="F4102" s="106" t="s">
        <v>2447</v>
      </c>
      <c r="G4102" s="106" t="s">
        <v>773</v>
      </c>
      <c r="H4102" s="106" t="s">
        <v>717</v>
      </c>
      <c r="I4102" s="106">
        <v>6</v>
      </c>
      <c r="J4102" s="106"/>
      <c r="K4102" s="106"/>
      <c r="L4102" s="106" t="s">
        <v>774</v>
      </c>
      <c r="M4102" s="106" t="s">
        <v>924</v>
      </c>
      <c r="N4102" s="106">
        <v>0.38</v>
      </c>
      <c r="O4102" s="106">
        <v>2</v>
      </c>
      <c r="P4102" s="106" t="s">
        <v>714</v>
      </c>
      <c r="Q4102" s="107" t="s">
        <v>4888</v>
      </c>
      <c r="R4102" s="107" t="s">
        <v>253</v>
      </c>
    </row>
    <row r="4103" spans="2:18" ht="20.100000000000001" customHeight="1" x14ac:dyDescent="0.4">
      <c r="B4103" s="105" t="str">
        <f t="shared" si="189"/>
        <v/>
      </c>
      <c r="C4103" s="105" t="str">
        <f t="shared" si="190"/>
        <v/>
      </c>
      <c r="D4103" s="105" t="str">
        <f t="shared" si="191"/>
        <v/>
      </c>
      <c r="E4103" s="106" t="s">
        <v>2406</v>
      </c>
      <c r="F4103" s="106" t="s">
        <v>2447</v>
      </c>
      <c r="G4103" s="106" t="s">
        <v>773</v>
      </c>
      <c r="H4103" s="106" t="s">
        <v>698</v>
      </c>
      <c r="I4103" s="106">
        <v>6</v>
      </c>
      <c r="J4103" s="106"/>
      <c r="K4103" s="106"/>
      <c r="L4103" s="106" t="s">
        <v>1266</v>
      </c>
      <c r="M4103" s="106" t="s">
        <v>924</v>
      </c>
      <c r="N4103" s="106">
        <v>0.38</v>
      </c>
      <c r="O4103" s="106">
        <v>2</v>
      </c>
      <c r="P4103" s="106" t="s">
        <v>714</v>
      </c>
      <c r="Q4103" s="107" t="s">
        <v>4889</v>
      </c>
      <c r="R4103" s="107" t="s">
        <v>253</v>
      </c>
    </row>
    <row r="4104" spans="2:18" ht="20.100000000000001" customHeight="1" x14ac:dyDescent="0.4">
      <c r="B4104" s="105" t="str">
        <f t="shared" si="189"/>
        <v/>
      </c>
      <c r="C4104" s="105" t="str">
        <f t="shared" si="190"/>
        <v/>
      </c>
      <c r="D4104" s="105" t="str">
        <f t="shared" si="191"/>
        <v/>
      </c>
      <c r="E4104" s="106" t="s">
        <v>2406</v>
      </c>
      <c r="F4104" s="106" t="s">
        <v>2447</v>
      </c>
      <c r="G4104" s="106" t="s">
        <v>778</v>
      </c>
      <c r="H4104" s="106" t="s">
        <v>717</v>
      </c>
      <c r="I4104" s="106">
        <v>6</v>
      </c>
      <c r="J4104" s="106"/>
      <c r="K4104" s="106"/>
      <c r="L4104" s="106" t="s">
        <v>779</v>
      </c>
      <c r="M4104" s="106" t="s">
        <v>924</v>
      </c>
      <c r="N4104" s="106">
        <v>0.38</v>
      </c>
      <c r="O4104" s="106">
        <v>2</v>
      </c>
      <c r="P4104" s="106" t="s">
        <v>714</v>
      </c>
      <c r="Q4104" s="107" t="s">
        <v>4890</v>
      </c>
      <c r="R4104" s="107" t="s">
        <v>253</v>
      </c>
    </row>
    <row r="4105" spans="2:18" ht="20.100000000000001" customHeight="1" x14ac:dyDescent="0.4">
      <c r="B4105" s="105" t="str">
        <f t="shared" si="189"/>
        <v/>
      </c>
      <c r="C4105" s="105" t="str">
        <f t="shared" si="190"/>
        <v/>
      </c>
      <c r="D4105" s="105" t="str">
        <f t="shared" si="191"/>
        <v/>
      </c>
      <c r="E4105" s="106" t="s">
        <v>2406</v>
      </c>
      <c r="F4105" s="106" t="s">
        <v>2447</v>
      </c>
      <c r="G4105" s="106" t="s">
        <v>778</v>
      </c>
      <c r="H4105" s="106" t="s">
        <v>698</v>
      </c>
      <c r="I4105" s="106">
        <v>6</v>
      </c>
      <c r="J4105" s="106"/>
      <c r="K4105" s="106"/>
      <c r="L4105" s="106" t="s">
        <v>1269</v>
      </c>
      <c r="M4105" s="106" t="s">
        <v>924</v>
      </c>
      <c r="N4105" s="106">
        <v>0.38</v>
      </c>
      <c r="O4105" s="106">
        <v>2</v>
      </c>
      <c r="P4105" s="106" t="s">
        <v>714</v>
      </c>
      <c r="Q4105" s="107" t="s">
        <v>4891</v>
      </c>
      <c r="R4105" s="107" t="s">
        <v>253</v>
      </c>
    </row>
    <row r="4106" spans="2:18" ht="20.100000000000001" customHeight="1" x14ac:dyDescent="0.4">
      <c r="B4106" s="105" t="str">
        <f t="shared" si="189"/>
        <v/>
      </c>
      <c r="C4106" s="105" t="str">
        <f t="shared" si="190"/>
        <v/>
      </c>
      <c r="D4106" s="105" t="str">
        <f t="shared" si="191"/>
        <v/>
      </c>
      <c r="E4106" s="106" t="s">
        <v>2406</v>
      </c>
      <c r="F4106" s="106" t="s">
        <v>2447</v>
      </c>
      <c r="G4106" s="106" t="s">
        <v>2437</v>
      </c>
      <c r="H4106" s="106" t="s">
        <v>717</v>
      </c>
      <c r="I4106" s="106">
        <v>6</v>
      </c>
      <c r="J4106" s="106"/>
      <c r="K4106" s="106"/>
      <c r="L4106" s="106" t="s">
        <v>2438</v>
      </c>
      <c r="M4106" s="106" t="s">
        <v>924</v>
      </c>
      <c r="N4106" s="106">
        <v>0.38</v>
      </c>
      <c r="O4106" s="106">
        <v>2</v>
      </c>
      <c r="P4106" s="106" t="s">
        <v>714</v>
      </c>
      <c r="Q4106" s="107" t="s">
        <v>4892</v>
      </c>
      <c r="R4106" s="107" t="s">
        <v>253</v>
      </c>
    </row>
    <row r="4107" spans="2:18" ht="20.100000000000001" customHeight="1" x14ac:dyDescent="0.4">
      <c r="B4107" s="105" t="str">
        <f t="shared" si="189"/>
        <v/>
      </c>
      <c r="C4107" s="105" t="str">
        <f t="shared" si="190"/>
        <v/>
      </c>
      <c r="D4107" s="105" t="str">
        <f t="shared" si="191"/>
        <v/>
      </c>
      <c r="E4107" s="106" t="s">
        <v>2406</v>
      </c>
      <c r="F4107" s="106" t="s">
        <v>2447</v>
      </c>
      <c r="G4107" s="106" t="s">
        <v>2442</v>
      </c>
      <c r="H4107" s="106" t="s">
        <v>717</v>
      </c>
      <c r="I4107" s="106">
        <v>6</v>
      </c>
      <c r="J4107" s="106"/>
      <c r="K4107" s="106"/>
      <c r="L4107" s="106" t="s">
        <v>2443</v>
      </c>
      <c r="M4107" s="106" t="s">
        <v>924</v>
      </c>
      <c r="N4107" s="106">
        <v>0.38</v>
      </c>
      <c r="O4107" s="106">
        <v>2</v>
      </c>
      <c r="P4107" s="106" t="s">
        <v>714</v>
      </c>
      <c r="Q4107" s="107" t="s">
        <v>4893</v>
      </c>
      <c r="R4107" s="107" t="s">
        <v>253</v>
      </c>
    </row>
    <row r="4108" spans="2:18" ht="20.100000000000001" customHeight="1" x14ac:dyDescent="0.4">
      <c r="B4108" s="105" t="str">
        <f t="shared" si="189"/>
        <v/>
      </c>
      <c r="C4108" s="105" t="str">
        <f t="shared" si="190"/>
        <v/>
      </c>
      <c r="D4108" s="105" t="str">
        <f t="shared" si="191"/>
        <v/>
      </c>
      <c r="E4108" s="106" t="s">
        <v>2406</v>
      </c>
      <c r="F4108" s="106" t="s">
        <v>2906</v>
      </c>
      <c r="G4108" s="106" t="s">
        <v>773</v>
      </c>
      <c r="H4108" s="106" t="s">
        <v>1266</v>
      </c>
      <c r="I4108" s="106">
        <v>6</v>
      </c>
      <c r="J4108" s="106"/>
      <c r="K4108" s="106"/>
      <c r="L4108" s="106" t="s">
        <v>802</v>
      </c>
      <c r="M4108" s="106" t="s">
        <v>924</v>
      </c>
      <c r="N4108" s="106">
        <v>0.4</v>
      </c>
      <c r="O4108" s="106">
        <v>2</v>
      </c>
      <c r="P4108" s="106" t="s">
        <v>714</v>
      </c>
      <c r="Q4108" s="107" t="s">
        <v>4894</v>
      </c>
      <c r="R4108" s="107" t="s">
        <v>253</v>
      </c>
    </row>
    <row r="4109" spans="2:18" ht="20.100000000000001" customHeight="1" x14ac:dyDescent="0.4">
      <c r="B4109" s="105" t="str">
        <f t="shared" si="189"/>
        <v/>
      </c>
      <c r="C4109" s="105" t="str">
        <f t="shared" si="190"/>
        <v/>
      </c>
      <c r="D4109" s="105" t="str">
        <f t="shared" si="191"/>
        <v/>
      </c>
      <c r="E4109" s="106" t="s">
        <v>2406</v>
      </c>
      <c r="F4109" s="106" t="s">
        <v>2906</v>
      </c>
      <c r="G4109" s="106" t="s">
        <v>778</v>
      </c>
      <c r="H4109" s="106" t="s">
        <v>1269</v>
      </c>
      <c r="I4109" s="106">
        <v>6</v>
      </c>
      <c r="J4109" s="106"/>
      <c r="K4109" s="106"/>
      <c r="L4109" s="106" t="s">
        <v>802</v>
      </c>
      <c r="M4109" s="106" t="s">
        <v>924</v>
      </c>
      <c r="N4109" s="106">
        <v>0.4</v>
      </c>
      <c r="O4109" s="106">
        <v>2</v>
      </c>
      <c r="P4109" s="106" t="s">
        <v>714</v>
      </c>
      <c r="Q4109" s="107" t="s">
        <v>4895</v>
      </c>
      <c r="R4109" s="107" t="s">
        <v>253</v>
      </c>
    </row>
    <row r="4110" spans="2:18" ht="20.100000000000001" customHeight="1" x14ac:dyDescent="0.4">
      <c r="B4110" s="105" t="str">
        <f t="shared" si="189"/>
        <v/>
      </c>
      <c r="C4110" s="105" t="str">
        <f t="shared" si="190"/>
        <v/>
      </c>
      <c r="D4110" s="105" t="str">
        <f t="shared" si="191"/>
        <v/>
      </c>
      <c r="E4110" s="106" t="s">
        <v>2406</v>
      </c>
      <c r="F4110" s="106" t="s">
        <v>2906</v>
      </c>
      <c r="G4110" s="106" t="s">
        <v>773</v>
      </c>
      <c r="H4110" s="106" t="s">
        <v>802</v>
      </c>
      <c r="I4110" s="106">
        <v>6</v>
      </c>
      <c r="J4110" s="106"/>
      <c r="K4110" s="106"/>
      <c r="L4110" s="106" t="s">
        <v>1266</v>
      </c>
      <c r="M4110" s="106" t="s">
        <v>924</v>
      </c>
      <c r="N4110" s="106">
        <v>0.37</v>
      </c>
      <c r="O4110" s="106">
        <v>2</v>
      </c>
      <c r="P4110" s="106" t="s">
        <v>714</v>
      </c>
      <c r="Q4110" s="107" t="s">
        <v>4896</v>
      </c>
      <c r="R4110" s="107" t="s">
        <v>253</v>
      </c>
    </row>
    <row r="4111" spans="2:18" ht="20.100000000000001" customHeight="1" x14ac:dyDescent="0.4">
      <c r="B4111" s="105" t="str">
        <f t="shared" si="189"/>
        <v/>
      </c>
      <c r="C4111" s="105" t="str">
        <f t="shared" si="190"/>
        <v/>
      </c>
      <c r="D4111" s="105" t="str">
        <f t="shared" si="191"/>
        <v/>
      </c>
      <c r="E4111" s="106" t="s">
        <v>2406</v>
      </c>
      <c r="F4111" s="106" t="s">
        <v>2906</v>
      </c>
      <c r="G4111" s="106" t="s">
        <v>778</v>
      </c>
      <c r="H4111" s="106" t="s">
        <v>802</v>
      </c>
      <c r="I4111" s="106">
        <v>6</v>
      </c>
      <c r="J4111" s="106"/>
      <c r="K4111" s="106"/>
      <c r="L4111" s="106" t="s">
        <v>1269</v>
      </c>
      <c r="M4111" s="106" t="s">
        <v>924</v>
      </c>
      <c r="N4111" s="106">
        <v>0.37</v>
      </c>
      <c r="O4111" s="106">
        <v>2</v>
      </c>
      <c r="P4111" s="106" t="s">
        <v>714</v>
      </c>
      <c r="Q4111" s="107" t="s">
        <v>4897</v>
      </c>
      <c r="R4111" s="107" t="s">
        <v>253</v>
      </c>
    </row>
    <row r="4112" spans="2:18" ht="20.100000000000001" customHeight="1" x14ac:dyDescent="0.4">
      <c r="B4112" s="105" t="str">
        <f t="shared" ref="B4112:B4175" si="192">IF(OR($C$10="",$C$11=""),"",IFERROR(IF(AND($U$22&lt;&gt;R4112,$V$22&lt;&gt;R4112),"－",IF(AND(COUNTIF($C$10,"*樹脂スペーサー*")&gt;0,OR(M4112="空気",F4112="一般",F4112="一般ＰＧ")),"－",IF(AND($W$25&gt;0,$W$25&gt;=O4112),$U$25,IF(AND($W$26&gt;0,$W$26&gt;=O4112),$U$26,IF(AND($W$27&gt;0,$W$27&gt;=O4112),$U$27,IF(AND($W$28&gt;0,$W$28&gt;=O4112),$U$28,IF(AND($W$29&gt;0,$W$29&gt;=O4112),$U$29,IF(AND($W$30&gt;0,$W$30&gt;=O4112),$U$30,IF(AND($W$31&gt;0,$W$31&gt;=O4112),$U$31,"－"))))))))),"－"))</f>
        <v/>
      </c>
      <c r="C4112" s="105" t="str">
        <f t="shared" ref="C4112:C4175" si="193">IF(B4112="","",IF(B4112&lt;&gt;"－",VLOOKUP(B4112,$U$25:$V$31,2,FALSE),"－"))</f>
        <v/>
      </c>
      <c r="D4112" s="105" t="str">
        <f t="shared" ref="D4112:D4175" si="194">IF($H$9="","",IF($V$38&lt;&gt;"断熱等","－",IF(AND(COUNTIF($V$34,"*樹脂スペーサー*")&gt;0,OR(M4112="空気",F4112="一般",F4112="一般ＰＧ")),"－",IF(AND($V$35&lt;&gt;R4112,$W$35&lt;&gt;R4112),"－",IF(MID($H$9,10,1)="Z",IF(N4112&lt;=0.65,"○","－"),IF($V$36&gt;=O4112,"○","－"))))))</f>
        <v/>
      </c>
      <c r="E4112" s="106" t="s">
        <v>2406</v>
      </c>
      <c r="F4112" s="106" t="s">
        <v>2829</v>
      </c>
      <c r="G4112" s="106" t="s">
        <v>697</v>
      </c>
      <c r="H4112" s="106" t="s">
        <v>1027</v>
      </c>
      <c r="I4112" s="106">
        <v>8</v>
      </c>
      <c r="J4112" s="106"/>
      <c r="K4112" s="106"/>
      <c r="L4112" s="106" t="s">
        <v>765</v>
      </c>
      <c r="M4112" s="106" t="s">
        <v>3522</v>
      </c>
      <c r="N4112" s="106">
        <v>0.56000000000000005</v>
      </c>
      <c r="O4112" s="106">
        <v>2.1</v>
      </c>
      <c r="P4112" s="106" t="s">
        <v>714</v>
      </c>
      <c r="Q4112" s="107" t="s">
        <v>4898</v>
      </c>
      <c r="R4112" s="107" t="s">
        <v>253</v>
      </c>
    </row>
    <row r="4113" spans="2:18" ht="20.100000000000001" customHeight="1" x14ac:dyDescent="0.4">
      <c r="B4113" s="105" t="str">
        <f t="shared" si="192"/>
        <v/>
      </c>
      <c r="C4113" s="105" t="str">
        <f t="shared" si="193"/>
        <v/>
      </c>
      <c r="D4113" s="105" t="str">
        <f t="shared" si="194"/>
        <v/>
      </c>
      <c r="E4113" s="106" t="s">
        <v>2406</v>
      </c>
      <c r="F4113" s="106" t="s">
        <v>2829</v>
      </c>
      <c r="G4113" s="106" t="s">
        <v>721</v>
      </c>
      <c r="H4113" s="106" t="s">
        <v>722</v>
      </c>
      <c r="I4113" s="106">
        <v>8</v>
      </c>
      <c r="J4113" s="106"/>
      <c r="K4113" s="106"/>
      <c r="L4113" s="106" t="s">
        <v>765</v>
      </c>
      <c r="M4113" s="106" t="s">
        <v>3522</v>
      </c>
      <c r="N4113" s="106">
        <v>0.56000000000000005</v>
      </c>
      <c r="O4113" s="106">
        <v>2.1</v>
      </c>
      <c r="P4113" s="106" t="s">
        <v>714</v>
      </c>
      <c r="Q4113" s="107" t="s">
        <v>4899</v>
      </c>
      <c r="R4113" s="107" t="s">
        <v>253</v>
      </c>
    </row>
    <row r="4114" spans="2:18" ht="20.100000000000001" customHeight="1" x14ac:dyDescent="0.4">
      <c r="B4114" s="105" t="str">
        <f t="shared" si="192"/>
        <v/>
      </c>
      <c r="C4114" s="105" t="str">
        <f t="shared" si="193"/>
        <v/>
      </c>
      <c r="D4114" s="105" t="str">
        <f t="shared" si="194"/>
        <v/>
      </c>
      <c r="E4114" s="106" t="s">
        <v>2406</v>
      </c>
      <c r="F4114" s="106" t="s">
        <v>2829</v>
      </c>
      <c r="G4114" s="106" t="s">
        <v>773</v>
      </c>
      <c r="H4114" s="106" t="s">
        <v>774</v>
      </c>
      <c r="I4114" s="106">
        <v>8</v>
      </c>
      <c r="J4114" s="106"/>
      <c r="K4114" s="106"/>
      <c r="L4114" s="106" t="s">
        <v>729</v>
      </c>
      <c r="M4114" s="106" t="s">
        <v>3522</v>
      </c>
      <c r="N4114" s="106">
        <v>0.55000000000000004</v>
      </c>
      <c r="O4114" s="106">
        <v>2.1</v>
      </c>
      <c r="P4114" s="106" t="s">
        <v>3355</v>
      </c>
      <c r="Q4114" s="107" t="s">
        <v>4900</v>
      </c>
      <c r="R4114" s="107" t="s">
        <v>253</v>
      </c>
    </row>
    <row r="4115" spans="2:18" ht="20.100000000000001" customHeight="1" x14ac:dyDescent="0.4">
      <c r="B4115" s="105" t="str">
        <f t="shared" si="192"/>
        <v/>
      </c>
      <c r="C4115" s="105" t="str">
        <f t="shared" si="193"/>
        <v/>
      </c>
      <c r="D4115" s="105" t="str">
        <f t="shared" si="194"/>
        <v/>
      </c>
      <c r="E4115" s="106" t="s">
        <v>2406</v>
      </c>
      <c r="F4115" s="106" t="s">
        <v>2829</v>
      </c>
      <c r="G4115" s="106" t="s">
        <v>778</v>
      </c>
      <c r="H4115" s="106" t="s">
        <v>779</v>
      </c>
      <c r="I4115" s="106">
        <v>8</v>
      </c>
      <c r="J4115" s="106"/>
      <c r="K4115" s="106"/>
      <c r="L4115" s="106" t="s">
        <v>729</v>
      </c>
      <c r="M4115" s="106" t="s">
        <v>3522</v>
      </c>
      <c r="N4115" s="106">
        <v>0.55000000000000004</v>
      </c>
      <c r="O4115" s="106">
        <v>2.1</v>
      </c>
      <c r="P4115" s="106" t="s">
        <v>714</v>
      </c>
      <c r="Q4115" s="107" t="s">
        <v>4901</v>
      </c>
      <c r="R4115" s="107" t="s">
        <v>253</v>
      </c>
    </row>
    <row r="4116" spans="2:18" ht="20.100000000000001" customHeight="1" x14ac:dyDescent="0.4">
      <c r="B4116" s="105" t="str">
        <f t="shared" si="192"/>
        <v/>
      </c>
      <c r="C4116" s="105" t="str">
        <f t="shared" si="193"/>
        <v/>
      </c>
      <c r="D4116" s="105" t="str">
        <f t="shared" si="194"/>
        <v/>
      </c>
      <c r="E4116" s="106" t="s">
        <v>2406</v>
      </c>
      <c r="F4116" s="106" t="s">
        <v>2829</v>
      </c>
      <c r="G4116" s="106" t="s">
        <v>2437</v>
      </c>
      <c r="H4116" s="106" t="s">
        <v>2438</v>
      </c>
      <c r="I4116" s="106">
        <v>8</v>
      </c>
      <c r="J4116" s="106"/>
      <c r="K4116" s="106"/>
      <c r="L4116" s="106" t="s">
        <v>729</v>
      </c>
      <c r="M4116" s="106" t="s">
        <v>3522</v>
      </c>
      <c r="N4116" s="106">
        <v>0.52</v>
      </c>
      <c r="O4116" s="106">
        <v>2.1</v>
      </c>
      <c r="P4116" s="106" t="s">
        <v>714</v>
      </c>
      <c r="Q4116" s="107" t="s">
        <v>4902</v>
      </c>
      <c r="R4116" s="107" t="s">
        <v>253</v>
      </c>
    </row>
    <row r="4117" spans="2:18" ht="20.100000000000001" customHeight="1" x14ac:dyDescent="0.4">
      <c r="B4117" s="105" t="str">
        <f t="shared" si="192"/>
        <v/>
      </c>
      <c r="C4117" s="105" t="str">
        <f t="shared" si="193"/>
        <v/>
      </c>
      <c r="D4117" s="105" t="str">
        <f t="shared" si="194"/>
        <v/>
      </c>
      <c r="E4117" s="106" t="s">
        <v>2406</v>
      </c>
      <c r="F4117" s="106" t="s">
        <v>2829</v>
      </c>
      <c r="G4117" s="106" t="s">
        <v>2442</v>
      </c>
      <c r="H4117" s="106" t="s">
        <v>2443</v>
      </c>
      <c r="I4117" s="106">
        <v>8</v>
      </c>
      <c r="J4117" s="106"/>
      <c r="K4117" s="106"/>
      <c r="L4117" s="106" t="s">
        <v>729</v>
      </c>
      <c r="M4117" s="106" t="s">
        <v>3522</v>
      </c>
      <c r="N4117" s="106">
        <v>0.52</v>
      </c>
      <c r="O4117" s="106">
        <v>2.1</v>
      </c>
      <c r="P4117" s="106" t="s">
        <v>714</v>
      </c>
      <c r="Q4117" s="107" t="s">
        <v>4903</v>
      </c>
      <c r="R4117" s="107" t="s">
        <v>253</v>
      </c>
    </row>
    <row r="4118" spans="2:18" ht="20.100000000000001" customHeight="1" x14ac:dyDescent="0.4">
      <c r="B4118" s="105" t="str">
        <f t="shared" si="192"/>
        <v/>
      </c>
      <c r="C4118" s="105" t="str">
        <f t="shared" si="193"/>
        <v/>
      </c>
      <c r="D4118" s="105" t="str">
        <f t="shared" si="194"/>
        <v/>
      </c>
      <c r="E4118" s="106" t="s">
        <v>2406</v>
      </c>
      <c r="F4118" s="106" t="s">
        <v>2829</v>
      </c>
      <c r="G4118" s="106" t="s">
        <v>697</v>
      </c>
      <c r="H4118" s="106" t="s">
        <v>765</v>
      </c>
      <c r="I4118" s="106">
        <v>8</v>
      </c>
      <c r="J4118" s="106"/>
      <c r="K4118" s="106"/>
      <c r="L4118" s="106" t="s">
        <v>1027</v>
      </c>
      <c r="M4118" s="106" t="s">
        <v>3522</v>
      </c>
      <c r="N4118" s="106">
        <v>0.53</v>
      </c>
      <c r="O4118" s="106">
        <v>2.1</v>
      </c>
      <c r="P4118" s="106" t="s">
        <v>714</v>
      </c>
      <c r="Q4118" s="107" t="s">
        <v>4904</v>
      </c>
      <c r="R4118" s="107" t="s">
        <v>253</v>
      </c>
    </row>
    <row r="4119" spans="2:18" ht="20.100000000000001" customHeight="1" x14ac:dyDescent="0.4">
      <c r="B4119" s="105" t="str">
        <f t="shared" si="192"/>
        <v/>
      </c>
      <c r="C4119" s="105" t="str">
        <f t="shared" si="193"/>
        <v/>
      </c>
      <c r="D4119" s="105" t="str">
        <f t="shared" si="194"/>
        <v/>
      </c>
      <c r="E4119" s="106" t="s">
        <v>2406</v>
      </c>
      <c r="F4119" s="106" t="s">
        <v>2829</v>
      </c>
      <c r="G4119" s="106" t="s">
        <v>721</v>
      </c>
      <c r="H4119" s="106" t="s">
        <v>765</v>
      </c>
      <c r="I4119" s="106">
        <v>8</v>
      </c>
      <c r="J4119" s="106"/>
      <c r="K4119" s="106"/>
      <c r="L4119" s="106" t="s">
        <v>722</v>
      </c>
      <c r="M4119" s="106" t="s">
        <v>3522</v>
      </c>
      <c r="N4119" s="106">
        <v>0.53</v>
      </c>
      <c r="O4119" s="106">
        <v>2.1</v>
      </c>
      <c r="P4119" s="106" t="s">
        <v>714</v>
      </c>
      <c r="Q4119" s="107" t="s">
        <v>4905</v>
      </c>
      <c r="R4119" s="107" t="s">
        <v>253</v>
      </c>
    </row>
    <row r="4120" spans="2:18" ht="20.100000000000001" customHeight="1" x14ac:dyDescent="0.4">
      <c r="B4120" s="105" t="str">
        <f t="shared" si="192"/>
        <v/>
      </c>
      <c r="C4120" s="105" t="str">
        <f t="shared" si="193"/>
        <v/>
      </c>
      <c r="D4120" s="105" t="str">
        <f t="shared" si="194"/>
        <v/>
      </c>
      <c r="E4120" s="106" t="s">
        <v>2406</v>
      </c>
      <c r="F4120" s="106" t="s">
        <v>2829</v>
      </c>
      <c r="G4120" s="106" t="s">
        <v>773</v>
      </c>
      <c r="H4120" s="106" t="s">
        <v>729</v>
      </c>
      <c r="I4120" s="106">
        <v>8</v>
      </c>
      <c r="J4120" s="106"/>
      <c r="K4120" s="106"/>
      <c r="L4120" s="106" t="s">
        <v>774</v>
      </c>
      <c r="M4120" s="106" t="s">
        <v>3522</v>
      </c>
      <c r="N4120" s="106">
        <v>0.54</v>
      </c>
      <c r="O4120" s="106">
        <v>2.1</v>
      </c>
      <c r="P4120" s="106" t="s">
        <v>714</v>
      </c>
      <c r="Q4120" s="107" t="s">
        <v>4906</v>
      </c>
      <c r="R4120" s="107" t="s">
        <v>253</v>
      </c>
    </row>
    <row r="4121" spans="2:18" ht="20.100000000000001" customHeight="1" x14ac:dyDescent="0.4">
      <c r="B4121" s="105" t="str">
        <f t="shared" si="192"/>
        <v/>
      </c>
      <c r="C4121" s="105" t="str">
        <f t="shared" si="193"/>
        <v/>
      </c>
      <c r="D4121" s="105" t="str">
        <f t="shared" si="194"/>
        <v/>
      </c>
      <c r="E4121" s="106" t="s">
        <v>2406</v>
      </c>
      <c r="F4121" s="106" t="s">
        <v>2829</v>
      </c>
      <c r="G4121" s="106" t="s">
        <v>778</v>
      </c>
      <c r="H4121" s="106" t="s">
        <v>729</v>
      </c>
      <c r="I4121" s="106">
        <v>8</v>
      </c>
      <c r="J4121" s="106"/>
      <c r="K4121" s="106"/>
      <c r="L4121" s="106" t="s">
        <v>779</v>
      </c>
      <c r="M4121" s="106" t="s">
        <v>3522</v>
      </c>
      <c r="N4121" s="106">
        <v>0.54</v>
      </c>
      <c r="O4121" s="106">
        <v>2.1</v>
      </c>
      <c r="P4121" s="106" t="s">
        <v>714</v>
      </c>
      <c r="Q4121" s="107" t="s">
        <v>4907</v>
      </c>
      <c r="R4121" s="107" t="s">
        <v>253</v>
      </c>
    </row>
    <row r="4122" spans="2:18" ht="20.100000000000001" customHeight="1" x14ac:dyDescent="0.4">
      <c r="B4122" s="105" t="str">
        <f t="shared" si="192"/>
        <v/>
      </c>
      <c r="C4122" s="105" t="str">
        <f t="shared" si="193"/>
        <v/>
      </c>
      <c r="D4122" s="105" t="str">
        <f t="shared" si="194"/>
        <v/>
      </c>
      <c r="E4122" s="106" t="s">
        <v>2406</v>
      </c>
      <c r="F4122" s="106" t="s">
        <v>2829</v>
      </c>
      <c r="G4122" s="106" t="s">
        <v>2437</v>
      </c>
      <c r="H4122" s="106" t="s">
        <v>729</v>
      </c>
      <c r="I4122" s="106">
        <v>8</v>
      </c>
      <c r="J4122" s="106"/>
      <c r="K4122" s="106"/>
      <c r="L4122" s="106" t="s">
        <v>2438</v>
      </c>
      <c r="M4122" s="106" t="s">
        <v>3522</v>
      </c>
      <c r="N4122" s="106">
        <v>0.53</v>
      </c>
      <c r="O4122" s="106">
        <v>2.1</v>
      </c>
      <c r="P4122" s="106" t="s">
        <v>714</v>
      </c>
      <c r="Q4122" s="107" t="s">
        <v>4908</v>
      </c>
      <c r="R4122" s="107" t="s">
        <v>253</v>
      </c>
    </row>
    <row r="4123" spans="2:18" ht="20.100000000000001" customHeight="1" x14ac:dyDescent="0.4">
      <c r="B4123" s="105" t="str">
        <f t="shared" si="192"/>
        <v/>
      </c>
      <c r="C4123" s="105" t="str">
        <f t="shared" si="193"/>
        <v/>
      </c>
      <c r="D4123" s="105" t="str">
        <f t="shared" si="194"/>
        <v/>
      </c>
      <c r="E4123" s="106" t="s">
        <v>2406</v>
      </c>
      <c r="F4123" s="106" t="s">
        <v>2829</v>
      </c>
      <c r="G4123" s="106" t="s">
        <v>2442</v>
      </c>
      <c r="H4123" s="106" t="s">
        <v>729</v>
      </c>
      <c r="I4123" s="106">
        <v>8</v>
      </c>
      <c r="J4123" s="106"/>
      <c r="K4123" s="106"/>
      <c r="L4123" s="106" t="s">
        <v>2443</v>
      </c>
      <c r="M4123" s="106" t="s">
        <v>3522</v>
      </c>
      <c r="N4123" s="106">
        <v>0.53</v>
      </c>
      <c r="O4123" s="106">
        <v>2.1</v>
      </c>
      <c r="P4123" s="106" t="s">
        <v>714</v>
      </c>
      <c r="Q4123" s="107" t="s">
        <v>4909</v>
      </c>
      <c r="R4123" s="107" t="s">
        <v>253</v>
      </c>
    </row>
    <row r="4124" spans="2:18" ht="20.100000000000001" customHeight="1" x14ac:dyDescent="0.4">
      <c r="B4124" s="105" t="str">
        <f t="shared" si="192"/>
        <v/>
      </c>
      <c r="C4124" s="105" t="str">
        <f t="shared" si="193"/>
        <v/>
      </c>
      <c r="D4124" s="105" t="str">
        <f t="shared" si="194"/>
        <v/>
      </c>
      <c r="E4124" s="106" t="s">
        <v>2406</v>
      </c>
      <c r="F4124" s="106" t="s">
        <v>2407</v>
      </c>
      <c r="G4124" s="106" t="s">
        <v>697</v>
      </c>
      <c r="H4124" s="106" t="s">
        <v>1027</v>
      </c>
      <c r="I4124" s="106">
        <v>8</v>
      </c>
      <c r="J4124" s="106"/>
      <c r="K4124" s="106"/>
      <c r="L4124" s="106" t="s">
        <v>717</v>
      </c>
      <c r="M4124" s="106" t="s">
        <v>3522</v>
      </c>
      <c r="N4124" s="106">
        <v>0.45</v>
      </c>
      <c r="O4124" s="106">
        <v>2.1</v>
      </c>
      <c r="P4124" s="106" t="s">
        <v>714</v>
      </c>
      <c r="Q4124" s="107" t="s">
        <v>4910</v>
      </c>
      <c r="R4124" s="107" t="s">
        <v>253</v>
      </c>
    </row>
    <row r="4125" spans="2:18" ht="20.100000000000001" customHeight="1" x14ac:dyDescent="0.4">
      <c r="B4125" s="105" t="str">
        <f t="shared" si="192"/>
        <v/>
      </c>
      <c r="C4125" s="105" t="str">
        <f t="shared" si="193"/>
        <v/>
      </c>
      <c r="D4125" s="105" t="str">
        <f t="shared" si="194"/>
        <v/>
      </c>
      <c r="E4125" s="106" t="s">
        <v>2406</v>
      </c>
      <c r="F4125" s="106" t="s">
        <v>2407</v>
      </c>
      <c r="G4125" s="106" t="s">
        <v>721</v>
      </c>
      <c r="H4125" s="106" t="s">
        <v>722</v>
      </c>
      <c r="I4125" s="106">
        <v>8</v>
      </c>
      <c r="J4125" s="106"/>
      <c r="K4125" s="106"/>
      <c r="L4125" s="106" t="s">
        <v>717</v>
      </c>
      <c r="M4125" s="106" t="s">
        <v>3522</v>
      </c>
      <c r="N4125" s="106">
        <v>0.45</v>
      </c>
      <c r="O4125" s="106">
        <v>2.1</v>
      </c>
      <c r="P4125" s="106" t="s">
        <v>714</v>
      </c>
      <c r="Q4125" s="107" t="s">
        <v>4911</v>
      </c>
      <c r="R4125" s="107" t="s">
        <v>253</v>
      </c>
    </row>
    <row r="4126" spans="2:18" ht="20.100000000000001" customHeight="1" x14ac:dyDescent="0.4">
      <c r="B4126" s="105" t="str">
        <f t="shared" si="192"/>
        <v/>
      </c>
      <c r="C4126" s="105" t="str">
        <f t="shared" si="193"/>
        <v/>
      </c>
      <c r="D4126" s="105" t="str">
        <f t="shared" si="194"/>
        <v/>
      </c>
      <c r="E4126" s="106" t="s">
        <v>2406</v>
      </c>
      <c r="F4126" s="106" t="s">
        <v>2407</v>
      </c>
      <c r="G4126" s="106" t="s">
        <v>773</v>
      </c>
      <c r="H4126" s="106" t="s">
        <v>774</v>
      </c>
      <c r="I4126" s="106">
        <v>8</v>
      </c>
      <c r="J4126" s="106"/>
      <c r="K4126" s="106"/>
      <c r="L4126" s="106" t="s">
        <v>706</v>
      </c>
      <c r="M4126" s="106" t="s">
        <v>3522</v>
      </c>
      <c r="N4126" s="106">
        <v>0.44</v>
      </c>
      <c r="O4126" s="106">
        <v>2.1</v>
      </c>
      <c r="P4126" s="106" t="s">
        <v>714</v>
      </c>
      <c r="Q4126" s="107" t="s">
        <v>4912</v>
      </c>
      <c r="R4126" s="107" t="s">
        <v>253</v>
      </c>
    </row>
    <row r="4127" spans="2:18" ht="20.100000000000001" customHeight="1" x14ac:dyDescent="0.4">
      <c r="B4127" s="105" t="str">
        <f t="shared" si="192"/>
        <v/>
      </c>
      <c r="C4127" s="105" t="str">
        <f t="shared" si="193"/>
        <v/>
      </c>
      <c r="D4127" s="105" t="str">
        <f t="shared" si="194"/>
        <v/>
      </c>
      <c r="E4127" s="106" t="s">
        <v>2406</v>
      </c>
      <c r="F4127" s="106" t="s">
        <v>2407</v>
      </c>
      <c r="G4127" s="106" t="s">
        <v>778</v>
      </c>
      <c r="H4127" s="106" t="s">
        <v>779</v>
      </c>
      <c r="I4127" s="106">
        <v>8</v>
      </c>
      <c r="J4127" s="106"/>
      <c r="K4127" s="106"/>
      <c r="L4127" s="106" t="s">
        <v>706</v>
      </c>
      <c r="M4127" s="106" t="s">
        <v>3522</v>
      </c>
      <c r="N4127" s="106">
        <v>0.44</v>
      </c>
      <c r="O4127" s="106">
        <v>2.1</v>
      </c>
      <c r="P4127" s="106" t="s">
        <v>714</v>
      </c>
      <c r="Q4127" s="107" t="s">
        <v>4913</v>
      </c>
      <c r="R4127" s="107" t="s">
        <v>253</v>
      </c>
    </row>
    <row r="4128" spans="2:18" ht="20.100000000000001" customHeight="1" x14ac:dyDescent="0.4">
      <c r="B4128" s="105" t="str">
        <f t="shared" si="192"/>
        <v/>
      </c>
      <c r="C4128" s="105" t="str">
        <f t="shared" si="193"/>
        <v/>
      </c>
      <c r="D4128" s="105" t="str">
        <f t="shared" si="194"/>
        <v/>
      </c>
      <c r="E4128" s="106" t="s">
        <v>2406</v>
      </c>
      <c r="F4128" s="106" t="s">
        <v>2407</v>
      </c>
      <c r="G4128" s="106" t="s">
        <v>2437</v>
      </c>
      <c r="H4128" s="106" t="s">
        <v>2438</v>
      </c>
      <c r="I4128" s="106">
        <v>8</v>
      </c>
      <c r="J4128" s="106"/>
      <c r="K4128" s="106"/>
      <c r="L4128" s="106" t="s">
        <v>706</v>
      </c>
      <c r="M4128" s="106" t="s">
        <v>3522</v>
      </c>
      <c r="N4128" s="106">
        <v>0.42</v>
      </c>
      <c r="O4128" s="106">
        <v>2.1</v>
      </c>
      <c r="P4128" s="106" t="s">
        <v>714</v>
      </c>
      <c r="Q4128" s="107" t="s">
        <v>4914</v>
      </c>
      <c r="R4128" s="107" t="s">
        <v>253</v>
      </c>
    </row>
    <row r="4129" spans="2:18" ht="20.100000000000001" customHeight="1" x14ac:dyDescent="0.4">
      <c r="B4129" s="105" t="str">
        <f t="shared" si="192"/>
        <v/>
      </c>
      <c r="C4129" s="105" t="str">
        <f t="shared" si="193"/>
        <v/>
      </c>
      <c r="D4129" s="105" t="str">
        <f t="shared" si="194"/>
        <v/>
      </c>
      <c r="E4129" s="106" t="s">
        <v>2406</v>
      </c>
      <c r="F4129" s="106" t="s">
        <v>2407</v>
      </c>
      <c r="G4129" s="106" t="s">
        <v>2442</v>
      </c>
      <c r="H4129" s="106" t="s">
        <v>2443</v>
      </c>
      <c r="I4129" s="106">
        <v>8</v>
      </c>
      <c r="J4129" s="106"/>
      <c r="K4129" s="106"/>
      <c r="L4129" s="106" t="s">
        <v>706</v>
      </c>
      <c r="M4129" s="106" t="s">
        <v>3522</v>
      </c>
      <c r="N4129" s="106">
        <v>0.42</v>
      </c>
      <c r="O4129" s="106">
        <v>2.1</v>
      </c>
      <c r="P4129" s="106" t="s">
        <v>714</v>
      </c>
      <c r="Q4129" s="107" t="s">
        <v>4915</v>
      </c>
      <c r="R4129" s="107" t="s">
        <v>253</v>
      </c>
    </row>
    <row r="4130" spans="2:18" ht="20.100000000000001" customHeight="1" x14ac:dyDescent="0.4">
      <c r="B4130" s="105" t="str">
        <f t="shared" si="192"/>
        <v/>
      </c>
      <c r="C4130" s="105" t="str">
        <f t="shared" si="193"/>
        <v/>
      </c>
      <c r="D4130" s="105" t="str">
        <f t="shared" si="194"/>
        <v/>
      </c>
      <c r="E4130" s="106" t="s">
        <v>2406</v>
      </c>
      <c r="F4130" s="106" t="s">
        <v>2447</v>
      </c>
      <c r="G4130" s="106" t="s">
        <v>697</v>
      </c>
      <c r="H4130" s="106" t="s">
        <v>717</v>
      </c>
      <c r="I4130" s="106">
        <v>8</v>
      </c>
      <c r="J4130" s="106"/>
      <c r="K4130" s="106"/>
      <c r="L4130" s="106" t="s">
        <v>1027</v>
      </c>
      <c r="M4130" s="106" t="s">
        <v>3522</v>
      </c>
      <c r="N4130" s="106">
        <v>0.39</v>
      </c>
      <c r="O4130" s="106">
        <v>2.1</v>
      </c>
      <c r="P4130" s="106" t="s">
        <v>714</v>
      </c>
      <c r="Q4130" s="107" t="s">
        <v>4916</v>
      </c>
      <c r="R4130" s="107" t="s">
        <v>253</v>
      </c>
    </row>
    <row r="4131" spans="2:18" ht="20.100000000000001" customHeight="1" x14ac:dyDescent="0.4">
      <c r="B4131" s="105" t="str">
        <f t="shared" si="192"/>
        <v/>
      </c>
      <c r="C4131" s="105" t="str">
        <f t="shared" si="193"/>
        <v/>
      </c>
      <c r="D4131" s="105" t="str">
        <f t="shared" si="194"/>
        <v/>
      </c>
      <c r="E4131" s="106" t="s">
        <v>2406</v>
      </c>
      <c r="F4131" s="106" t="s">
        <v>2447</v>
      </c>
      <c r="G4131" s="106" t="s">
        <v>721</v>
      </c>
      <c r="H4131" s="106" t="s">
        <v>717</v>
      </c>
      <c r="I4131" s="106">
        <v>8</v>
      </c>
      <c r="J4131" s="106"/>
      <c r="K4131" s="106"/>
      <c r="L4131" s="106" t="s">
        <v>722</v>
      </c>
      <c r="M4131" s="106" t="s">
        <v>3522</v>
      </c>
      <c r="N4131" s="106">
        <v>0.39</v>
      </c>
      <c r="O4131" s="106">
        <v>2.1</v>
      </c>
      <c r="P4131" s="106" t="s">
        <v>714</v>
      </c>
      <c r="Q4131" s="107" t="s">
        <v>4917</v>
      </c>
      <c r="R4131" s="107" t="s">
        <v>253</v>
      </c>
    </row>
    <row r="4132" spans="2:18" ht="20.100000000000001" customHeight="1" x14ac:dyDescent="0.4">
      <c r="B4132" s="105" t="str">
        <f t="shared" si="192"/>
        <v/>
      </c>
      <c r="C4132" s="105" t="str">
        <f t="shared" si="193"/>
        <v/>
      </c>
      <c r="D4132" s="105" t="str">
        <f t="shared" si="194"/>
        <v/>
      </c>
      <c r="E4132" s="106" t="s">
        <v>2406</v>
      </c>
      <c r="F4132" s="106" t="s">
        <v>2447</v>
      </c>
      <c r="G4132" s="106" t="s">
        <v>773</v>
      </c>
      <c r="H4132" s="106" t="s">
        <v>706</v>
      </c>
      <c r="I4132" s="106">
        <v>8</v>
      </c>
      <c r="J4132" s="106"/>
      <c r="K4132" s="106"/>
      <c r="L4132" s="106" t="s">
        <v>774</v>
      </c>
      <c r="M4132" s="106" t="s">
        <v>3522</v>
      </c>
      <c r="N4132" s="106">
        <v>0.39</v>
      </c>
      <c r="O4132" s="106">
        <v>2.1</v>
      </c>
      <c r="P4132" s="106" t="s">
        <v>3355</v>
      </c>
      <c r="Q4132" s="107" t="s">
        <v>4918</v>
      </c>
      <c r="R4132" s="107" t="s">
        <v>253</v>
      </c>
    </row>
    <row r="4133" spans="2:18" ht="20.100000000000001" customHeight="1" x14ac:dyDescent="0.4">
      <c r="B4133" s="105" t="str">
        <f t="shared" si="192"/>
        <v/>
      </c>
      <c r="C4133" s="105" t="str">
        <f t="shared" si="193"/>
        <v/>
      </c>
      <c r="D4133" s="105" t="str">
        <f t="shared" si="194"/>
        <v/>
      </c>
      <c r="E4133" s="106" t="s">
        <v>2406</v>
      </c>
      <c r="F4133" s="106" t="s">
        <v>2447</v>
      </c>
      <c r="G4133" s="106" t="s">
        <v>778</v>
      </c>
      <c r="H4133" s="106" t="s">
        <v>706</v>
      </c>
      <c r="I4133" s="106">
        <v>8</v>
      </c>
      <c r="J4133" s="106"/>
      <c r="K4133" s="106"/>
      <c r="L4133" s="106" t="s">
        <v>779</v>
      </c>
      <c r="M4133" s="106" t="s">
        <v>3522</v>
      </c>
      <c r="N4133" s="106">
        <v>0.39</v>
      </c>
      <c r="O4133" s="106">
        <v>2.1</v>
      </c>
      <c r="P4133" s="106" t="s">
        <v>714</v>
      </c>
      <c r="Q4133" s="107" t="s">
        <v>4919</v>
      </c>
      <c r="R4133" s="107" t="s">
        <v>253</v>
      </c>
    </row>
    <row r="4134" spans="2:18" ht="20.100000000000001" customHeight="1" x14ac:dyDescent="0.4">
      <c r="B4134" s="105" t="str">
        <f t="shared" si="192"/>
        <v/>
      </c>
      <c r="C4134" s="105" t="str">
        <f t="shared" si="193"/>
        <v/>
      </c>
      <c r="D4134" s="105" t="str">
        <f t="shared" si="194"/>
        <v/>
      </c>
      <c r="E4134" s="106" t="s">
        <v>2406</v>
      </c>
      <c r="F4134" s="106" t="s">
        <v>2447</v>
      </c>
      <c r="G4134" s="106" t="s">
        <v>2437</v>
      </c>
      <c r="H4134" s="106" t="s">
        <v>706</v>
      </c>
      <c r="I4134" s="106">
        <v>8</v>
      </c>
      <c r="J4134" s="106"/>
      <c r="K4134" s="106"/>
      <c r="L4134" s="106" t="s">
        <v>2438</v>
      </c>
      <c r="M4134" s="106" t="s">
        <v>3522</v>
      </c>
      <c r="N4134" s="106">
        <v>0.38</v>
      </c>
      <c r="O4134" s="106">
        <v>2.1</v>
      </c>
      <c r="P4134" s="106" t="s">
        <v>714</v>
      </c>
      <c r="Q4134" s="107" t="s">
        <v>4920</v>
      </c>
      <c r="R4134" s="107" t="s">
        <v>253</v>
      </c>
    </row>
    <row r="4135" spans="2:18" ht="20.100000000000001" customHeight="1" x14ac:dyDescent="0.4">
      <c r="B4135" s="105" t="str">
        <f t="shared" si="192"/>
        <v/>
      </c>
      <c r="C4135" s="105" t="str">
        <f t="shared" si="193"/>
        <v/>
      </c>
      <c r="D4135" s="105" t="str">
        <f t="shared" si="194"/>
        <v/>
      </c>
      <c r="E4135" s="106" t="s">
        <v>2406</v>
      </c>
      <c r="F4135" s="106" t="s">
        <v>2447</v>
      </c>
      <c r="G4135" s="106" t="s">
        <v>2442</v>
      </c>
      <c r="H4135" s="106" t="s">
        <v>706</v>
      </c>
      <c r="I4135" s="106">
        <v>8</v>
      </c>
      <c r="J4135" s="106"/>
      <c r="K4135" s="106"/>
      <c r="L4135" s="106" t="s">
        <v>2443</v>
      </c>
      <c r="M4135" s="106" t="s">
        <v>3522</v>
      </c>
      <c r="N4135" s="106">
        <v>0.38</v>
      </c>
      <c r="O4135" s="106">
        <v>2.1</v>
      </c>
      <c r="P4135" s="106" t="s">
        <v>714</v>
      </c>
      <c r="Q4135" s="107" t="s">
        <v>4921</v>
      </c>
      <c r="R4135" s="107" t="s">
        <v>253</v>
      </c>
    </row>
    <row r="4136" spans="2:18" ht="20.100000000000001" customHeight="1" x14ac:dyDescent="0.4">
      <c r="B4136" s="105" t="str">
        <f t="shared" si="192"/>
        <v/>
      </c>
      <c r="C4136" s="105" t="str">
        <f t="shared" si="193"/>
        <v/>
      </c>
      <c r="D4136" s="105" t="str">
        <f t="shared" si="194"/>
        <v/>
      </c>
      <c r="E4136" s="106" t="s">
        <v>2406</v>
      </c>
      <c r="F4136" s="106" t="s">
        <v>2906</v>
      </c>
      <c r="G4136" s="106" t="s">
        <v>773</v>
      </c>
      <c r="H4136" s="106" t="s">
        <v>774</v>
      </c>
      <c r="I4136" s="106">
        <v>8</v>
      </c>
      <c r="J4136" s="106"/>
      <c r="K4136" s="106"/>
      <c r="L4136" s="106" t="s">
        <v>799</v>
      </c>
      <c r="M4136" s="106" t="s">
        <v>3522</v>
      </c>
      <c r="N4136" s="106">
        <v>0.41</v>
      </c>
      <c r="O4136" s="106">
        <v>2.1</v>
      </c>
      <c r="P4136" s="106" t="s">
        <v>3355</v>
      </c>
      <c r="Q4136" s="107" t="s">
        <v>4922</v>
      </c>
      <c r="R4136" s="107" t="s">
        <v>253</v>
      </c>
    </row>
    <row r="4137" spans="2:18" ht="20.100000000000001" customHeight="1" x14ac:dyDescent="0.4">
      <c r="B4137" s="105" t="str">
        <f t="shared" si="192"/>
        <v/>
      </c>
      <c r="C4137" s="105" t="str">
        <f t="shared" si="193"/>
        <v/>
      </c>
      <c r="D4137" s="105" t="str">
        <f t="shared" si="194"/>
        <v/>
      </c>
      <c r="E4137" s="106" t="s">
        <v>2406</v>
      </c>
      <c r="F4137" s="106" t="s">
        <v>2906</v>
      </c>
      <c r="G4137" s="106" t="s">
        <v>778</v>
      </c>
      <c r="H4137" s="106" t="s">
        <v>779</v>
      </c>
      <c r="I4137" s="106">
        <v>8</v>
      </c>
      <c r="J4137" s="106"/>
      <c r="K4137" s="106"/>
      <c r="L4137" s="106" t="s">
        <v>799</v>
      </c>
      <c r="M4137" s="106" t="s">
        <v>3522</v>
      </c>
      <c r="N4137" s="106">
        <v>0.4</v>
      </c>
      <c r="O4137" s="106">
        <v>2.1</v>
      </c>
      <c r="P4137" s="106" t="s">
        <v>714</v>
      </c>
      <c r="Q4137" s="107" t="s">
        <v>4923</v>
      </c>
      <c r="R4137" s="107" t="s">
        <v>253</v>
      </c>
    </row>
    <row r="4138" spans="2:18" ht="20.100000000000001" customHeight="1" x14ac:dyDescent="0.4">
      <c r="B4138" s="105" t="str">
        <f t="shared" si="192"/>
        <v/>
      </c>
      <c r="C4138" s="105" t="str">
        <f t="shared" si="193"/>
        <v/>
      </c>
      <c r="D4138" s="105" t="str">
        <f t="shared" si="194"/>
        <v/>
      </c>
      <c r="E4138" s="106" t="s">
        <v>2406</v>
      </c>
      <c r="F4138" s="106" t="s">
        <v>2906</v>
      </c>
      <c r="G4138" s="106" t="s">
        <v>2437</v>
      </c>
      <c r="H4138" s="106" t="s">
        <v>2438</v>
      </c>
      <c r="I4138" s="106">
        <v>8</v>
      </c>
      <c r="J4138" s="106"/>
      <c r="K4138" s="106"/>
      <c r="L4138" s="106" t="s">
        <v>799</v>
      </c>
      <c r="M4138" s="106" t="s">
        <v>3522</v>
      </c>
      <c r="N4138" s="106">
        <v>0.4</v>
      </c>
      <c r="O4138" s="106">
        <v>2.1</v>
      </c>
      <c r="P4138" s="106" t="s">
        <v>714</v>
      </c>
      <c r="Q4138" s="107" t="s">
        <v>4924</v>
      </c>
      <c r="R4138" s="107" t="s">
        <v>253</v>
      </c>
    </row>
    <row r="4139" spans="2:18" ht="20.100000000000001" customHeight="1" x14ac:dyDescent="0.4">
      <c r="B4139" s="105" t="str">
        <f t="shared" si="192"/>
        <v/>
      </c>
      <c r="C4139" s="105" t="str">
        <f t="shared" si="193"/>
        <v/>
      </c>
      <c r="D4139" s="105" t="str">
        <f t="shared" si="194"/>
        <v/>
      </c>
      <c r="E4139" s="106" t="s">
        <v>2406</v>
      </c>
      <c r="F4139" s="106" t="s">
        <v>2906</v>
      </c>
      <c r="G4139" s="106" t="s">
        <v>2442</v>
      </c>
      <c r="H4139" s="106" t="s">
        <v>2443</v>
      </c>
      <c r="I4139" s="106">
        <v>8</v>
      </c>
      <c r="J4139" s="106"/>
      <c r="K4139" s="106"/>
      <c r="L4139" s="106" t="s">
        <v>799</v>
      </c>
      <c r="M4139" s="106" t="s">
        <v>3522</v>
      </c>
      <c r="N4139" s="106">
        <v>0.4</v>
      </c>
      <c r="O4139" s="106">
        <v>2.1</v>
      </c>
      <c r="P4139" s="106" t="s">
        <v>714</v>
      </c>
      <c r="Q4139" s="107" t="s">
        <v>4925</v>
      </c>
      <c r="R4139" s="107" t="s">
        <v>253</v>
      </c>
    </row>
    <row r="4140" spans="2:18" ht="20.100000000000001" customHeight="1" x14ac:dyDescent="0.4">
      <c r="B4140" s="105" t="str">
        <f t="shared" si="192"/>
        <v/>
      </c>
      <c r="C4140" s="105" t="str">
        <f t="shared" si="193"/>
        <v/>
      </c>
      <c r="D4140" s="105" t="str">
        <f t="shared" si="194"/>
        <v/>
      </c>
      <c r="E4140" s="106" t="s">
        <v>2406</v>
      </c>
      <c r="F4140" s="106" t="s">
        <v>2906</v>
      </c>
      <c r="G4140" s="106" t="s">
        <v>773</v>
      </c>
      <c r="H4140" s="106" t="s">
        <v>799</v>
      </c>
      <c r="I4140" s="106">
        <v>8</v>
      </c>
      <c r="J4140" s="106"/>
      <c r="K4140" s="106"/>
      <c r="L4140" s="106" t="s">
        <v>774</v>
      </c>
      <c r="M4140" s="106" t="s">
        <v>3522</v>
      </c>
      <c r="N4140" s="106">
        <v>0.37</v>
      </c>
      <c r="O4140" s="106">
        <v>2.1</v>
      </c>
      <c r="P4140" s="106" t="s">
        <v>714</v>
      </c>
      <c r="Q4140" s="107" t="s">
        <v>4926</v>
      </c>
      <c r="R4140" s="107" t="s">
        <v>253</v>
      </c>
    </row>
    <row r="4141" spans="2:18" ht="20.100000000000001" customHeight="1" x14ac:dyDescent="0.4">
      <c r="B4141" s="105" t="str">
        <f t="shared" si="192"/>
        <v/>
      </c>
      <c r="C4141" s="105" t="str">
        <f t="shared" si="193"/>
        <v/>
      </c>
      <c r="D4141" s="105" t="str">
        <f t="shared" si="194"/>
        <v/>
      </c>
      <c r="E4141" s="106" t="s">
        <v>2406</v>
      </c>
      <c r="F4141" s="106" t="s">
        <v>2906</v>
      </c>
      <c r="G4141" s="106" t="s">
        <v>778</v>
      </c>
      <c r="H4141" s="106" t="s">
        <v>799</v>
      </c>
      <c r="I4141" s="106">
        <v>8</v>
      </c>
      <c r="J4141" s="106"/>
      <c r="K4141" s="106"/>
      <c r="L4141" s="106" t="s">
        <v>779</v>
      </c>
      <c r="M4141" s="106" t="s">
        <v>3522</v>
      </c>
      <c r="N4141" s="106">
        <v>0.37</v>
      </c>
      <c r="O4141" s="106">
        <v>2.1</v>
      </c>
      <c r="P4141" s="106" t="s">
        <v>714</v>
      </c>
      <c r="Q4141" s="107" t="s">
        <v>4927</v>
      </c>
      <c r="R4141" s="107" t="s">
        <v>253</v>
      </c>
    </row>
    <row r="4142" spans="2:18" ht="20.100000000000001" customHeight="1" x14ac:dyDescent="0.4">
      <c r="B4142" s="105" t="str">
        <f t="shared" si="192"/>
        <v/>
      </c>
      <c r="C4142" s="105" t="str">
        <f t="shared" si="193"/>
        <v/>
      </c>
      <c r="D4142" s="105" t="str">
        <f t="shared" si="194"/>
        <v/>
      </c>
      <c r="E4142" s="106" t="s">
        <v>2406</v>
      </c>
      <c r="F4142" s="106" t="s">
        <v>2906</v>
      </c>
      <c r="G4142" s="106" t="s">
        <v>2437</v>
      </c>
      <c r="H4142" s="106" t="s">
        <v>799</v>
      </c>
      <c r="I4142" s="106">
        <v>8</v>
      </c>
      <c r="J4142" s="106"/>
      <c r="K4142" s="106"/>
      <c r="L4142" s="106" t="s">
        <v>2438</v>
      </c>
      <c r="M4142" s="106" t="s">
        <v>3522</v>
      </c>
      <c r="N4142" s="106">
        <v>0.37</v>
      </c>
      <c r="O4142" s="106">
        <v>2.1</v>
      </c>
      <c r="P4142" s="106" t="s">
        <v>714</v>
      </c>
      <c r="Q4142" s="107" t="s">
        <v>4928</v>
      </c>
      <c r="R4142" s="107" t="s">
        <v>253</v>
      </c>
    </row>
    <row r="4143" spans="2:18" ht="20.100000000000001" customHeight="1" x14ac:dyDescent="0.4">
      <c r="B4143" s="105" t="str">
        <f t="shared" si="192"/>
        <v/>
      </c>
      <c r="C4143" s="105" t="str">
        <f t="shared" si="193"/>
        <v/>
      </c>
      <c r="D4143" s="105" t="str">
        <f t="shared" si="194"/>
        <v/>
      </c>
      <c r="E4143" s="106" t="s">
        <v>2406</v>
      </c>
      <c r="F4143" s="106" t="s">
        <v>2906</v>
      </c>
      <c r="G4143" s="106" t="s">
        <v>2442</v>
      </c>
      <c r="H4143" s="106" t="s">
        <v>799</v>
      </c>
      <c r="I4143" s="106">
        <v>8</v>
      </c>
      <c r="J4143" s="106"/>
      <c r="K4143" s="106"/>
      <c r="L4143" s="106" t="s">
        <v>2443</v>
      </c>
      <c r="M4143" s="106" t="s">
        <v>3522</v>
      </c>
      <c r="N4143" s="106">
        <v>0.37</v>
      </c>
      <c r="O4143" s="106">
        <v>2.1</v>
      </c>
      <c r="P4143" s="106" t="s">
        <v>714</v>
      </c>
      <c r="Q4143" s="107" t="s">
        <v>4929</v>
      </c>
      <c r="R4143" s="107" t="s">
        <v>253</v>
      </c>
    </row>
    <row r="4144" spans="2:18" ht="20.100000000000001" customHeight="1" x14ac:dyDescent="0.4">
      <c r="B4144" s="105" t="str">
        <f t="shared" si="192"/>
        <v/>
      </c>
      <c r="C4144" s="105" t="str">
        <f t="shared" si="193"/>
        <v/>
      </c>
      <c r="D4144" s="105" t="str">
        <f t="shared" si="194"/>
        <v/>
      </c>
      <c r="E4144" s="106" t="s">
        <v>2406</v>
      </c>
      <c r="F4144" s="106" t="s">
        <v>2829</v>
      </c>
      <c r="G4144" s="106" t="s">
        <v>773</v>
      </c>
      <c r="H4144" s="106" t="s">
        <v>2438</v>
      </c>
      <c r="I4144" s="106">
        <v>8</v>
      </c>
      <c r="J4144" s="106"/>
      <c r="K4144" s="106"/>
      <c r="L4144" s="106" t="s">
        <v>3495</v>
      </c>
      <c r="M4144" s="106" t="s">
        <v>3522</v>
      </c>
      <c r="N4144" s="106">
        <v>0.52</v>
      </c>
      <c r="O4144" s="106">
        <v>2.1</v>
      </c>
      <c r="P4144" s="106" t="s">
        <v>2499</v>
      </c>
      <c r="Q4144" s="107" t="s">
        <v>4930</v>
      </c>
      <c r="R4144" s="107" t="s">
        <v>131</v>
      </c>
    </row>
    <row r="4145" spans="2:18" ht="20.100000000000001" customHeight="1" x14ac:dyDescent="0.4">
      <c r="B4145" s="105" t="str">
        <f t="shared" si="192"/>
        <v/>
      </c>
      <c r="C4145" s="105" t="str">
        <f t="shared" si="193"/>
        <v/>
      </c>
      <c r="D4145" s="105" t="str">
        <f t="shared" si="194"/>
        <v/>
      </c>
      <c r="E4145" s="106" t="s">
        <v>2406</v>
      </c>
      <c r="F4145" s="106" t="s">
        <v>2829</v>
      </c>
      <c r="G4145" s="106" t="s">
        <v>778</v>
      </c>
      <c r="H4145" s="106" t="s">
        <v>2443</v>
      </c>
      <c r="I4145" s="106">
        <v>8</v>
      </c>
      <c r="J4145" s="106"/>
      <c r="K4145" s="106"/>
      <c r="L4145" s="106" t="s">
        <v>3495</v>
      </c>
      <c r="M4145" s="106" t="s">
        <v>3522</v>
      </c>
      <c r="N4145" s="106">
        <v>0.52</v>
      </c>
      <c r="O4145" s="106">
        <v>2.1</v>
      </c>
      <c r="P4145" s="106" t="s">
        <v>2499</v>
      </c>
      <c r="Q4145" s="107" t="s">
        <v>4931</v>
      </c>
      <c r="R4145" s="107" t="s">
        <v>131</v>
      </c>
    </row>
    <row r="4146" spans="2:18" ht="20.100000000000001" customHeight="1" x14ac:dyDescent="0.4">
      <c r="B4146" s="105" t="str">
        <f t="shared" si="192"/>
        <v/>
      </c>
      <c r="C4146" s="105" t="str">
        <f t="shared" si="193"/>
        <v/>
      </c>
      <c r="D4146" s="105" t="str">
        <f t="shared" si="194"/>
        <v/>
      </c>
      <c r="E4146" s="106" t="s">
        <v>2406</v>
      </c>
      <c r="F4146" s="106" t="s">
        <v>2407</v>
      </c>
      <c r="G4146" s="106" t="s">
        <v>773</v>
      </c>
      <c r="H4146" s="106" t="s">
        <v>2438</v>
      </c>
      <c r="I4146" s="106">
        <v>8</v>
      </c>
      <c r="J4146" s="106"/>
      <c r="K4146" s="106"/>
      <c r="L4146" s="106" t="s">
        <v>3498</v>
      </c>
      <c r="M4146" s="106" t="s">
        <v>3522</v>
      </c>
      <c r="N4146" s="106">
        <v>0.42</v>
      </c>
      <c r="O4146" s="106">
        <v>2.1</v>
      </c>
      <c r="P4146" s="106" t="s">
        <v>2499</v>
      </c>
      <c r="Q4146" s="107" t="s">
        <v>4932</v>
      </c>
      <c r="R4146" s="107" t="s">
        <v>131</v>
      </c>
    </row>
    <row r="4147" spans="2:18" ht="20.100000000000001" customHeight="1" x14ac:dyDescent="0.4">
      <c r="B4147" s="105" t="str">
        <f t="shared" si="192"/>
        <v/>
      </c>
      <c r="C4147" s="105" t="str">
        <f t="shared" si="193"/>
        <v/>
      </c>
      <c r="D4147" s="105" t="str">
        <f t="shared" si="194"/>
        <v/>
      </c>
      <c r="E4147" s="106" t="s">
        <v>2406</v>
      </c>
      <c r="F4147" s="106" t="s">
        <v>2407</v>
      </c>
      <c r="G4147" s="106" t="s">
        <v>778</v>
      </c>
      <c r="H4147" s="106" t="s">
        <v>2443</v>
      </c>
      <c r="I4147" s="106">
        <v>8</v>
      </c>
      <c r="J4147" s="106"/>
      <c r="K4147" s="106"/>
      <c r="L4147" s="106" t="s">
        <v>3498</v>
      </c>
      <c r="M4147" s="106" t="s">
        <v>3522</v>
      </c>
      <c r="N4147" s="106">
        <v>0.42</v>
      </c>
      <c r="O4147" s="106">
        <v>2.1</v>
      </c>
      <c r="P4147" s="106" t="s">
        <v>2499</v>
      </c>
      <c r="Q4147" s="107" t="s">
        <v>4933</v>
      </c>
      <c r="R4147" s="107" t="s">
        <v>131</v>
      </c>
    </row>
    <row r="4148" spans="2:18" ht="20.100000000000001" customHeight="1" x14ac:dyDescent="0.4">
      <c r="B4148" s="105" t="str">
        <f t="shared" si="192"/>
        <v/>
      </c>
      <c r="C4148" s="105" t="str">
        <f t="shared" si="193"/>
        <v/>
      </c>
      <c r="D4148" s="105" t="str">
        <f t="shared" si="194"/>
        <v/>
      </c>
      <c r="E4148" s="106" t="s">
        <v>2406</v>
      </c>
      <c r="F4148" s="106" t="s">
        <v>2829</v>
      </c>
      <c r="G4148" s="106" t="s">
        <v>773</v>
      </c>
      <c r="H4148" s="106" t="s">
        <v>2438</v>
      </c>
      <c r="I4148" s="106">
        <v>8</v>
      </c>
      <c r="J4148" s="106"/>
      <c r="K4148" s="106"/>
      <c r="L4148" s="106" t="s">
        <v>3495</v>
      </c>
      <c r="M4148" s="106" t="s">
        <v>3522</v>
      </c>
      <c r="N4148" s="106">
        <v>0.52</v>
      </c>
      <c r="O4148" s="106">
        <v>2.1</v>
      </c>
      <c r="P4148" s="106" t="s">
        <v>2499</v>
      </c>
      <c r="Q4148" s="107" t="s">
        <v>4934</v>
      </c>
      <c r="R4148" s="107" t="s">
        <v>138</v>
      </c>
    </row>
    <row r="4149" spans="2:18" ht="20.100000000000001" customHeight="1" x14ac:dyDescent="0.4">
      <c r="B4149" s="105" t="str">
        <f t="shared" si="192"/>
        <v/>
      </c>
      <c r="C4149" s="105" t="str">
        <f t="shared" si="193"/>
        <v/>
      </c>
      <c r="D4149" s="105" t="str">
        <f t="shared" si="194"/>
        <v/>
      </c>
      <c r="E4149" s="106" t="s">
        <v>2406</v>
      </c>
      <c r="F4149" s="106" t="s">
        <v>2829</v>
      </c>
      <c r="G4149" s="106" t="s">
        <v>778</v>
      </c>
      <c r="H4149" s="106" t="s">
        <v>2443</v>
      </c>
      <c r="I4149" s="106">
        <v>8</v>
      </c>
      <c r="J4149" s="106"/>
      <c r="K4149" s="106"/>
      <c r="L4149" s="106" t="s">
        <v>3495</v>
      </c>
      <c r="M4149" s="106" t="s">
        <v>3522</v>
      </c>
      <c r="N4149" s="106">
        <v>0.52</v>
      </c>
      <c r="O4149" s="106">
        <v>2.1</v>
      </c>
      <c r="P4149" s="106" t="s">
        <v>2499</v>
      </c>
      <c r="Q4149" s="107" t="s">
        <v>4935</v>
      </c>
      <c r="R4149" s="107" t="s">
        <v>138</v>
      </c>
    </row>
    <row r="4150" spans="2:18" ht="20.100000000000001" customHeight="1" x14ac:dyDescent="0.4">
      <c r="B4150" s="105" t="str">
        <f t="shared" si="192"/>
        <v/>
      </c>
      <c r="C4150" s="105" t="str">
        <f t="shared" si="193"/>
        <v/>
      </c>
      <c r="D4150" s="105" t="str">
        <f t="shared" si="194"/>
        <v/>
      </c>
      <c r="E4150" s="106" t="s">
        <v>2406</v>
      </c>
      <c r="F4150" s="106" t="s">
        <v>2407</v>
      </c>
      <c r="G4150" s="106" t="s">
        <v>773</v>
      </c>
      <c r="H4150" s="106" t="s">
        <v>2438</v>
      </c>
      <c r="I4150" s="106">
        <v>8</v>
      </c>
      <c r="J4150" s="106"/>
      <c r="K4150" s="106"/>
      <c r="L4150" s="106" t="s">
        <v>3498</v>
      </c>
      <c r="M4150" s="106" t="s">
        <v>3522</v>
      </c>
      <c r="N4150" s="106">
        <v>0.42</v>
      </c>
      <c r="O4150" s="106">
        <v>2.1</v>
      </c>
      <c r="P4150" s="106" t="s">
        <v>2499</v>
      </c>
      <c r="Q4150" s="107" t="s">
        <v>4936</v>
      </c>
      <c r="R4150" s="107" t="s">
        <v>138</v>
      </c>
    </row>
    <row r="4151" spans="2:18" ht="20.100000000000001" customHeight="1" x14ac:dyDescent="0.4">
      <c r="B4151" s="105" t="str">
        <f t="shared" si="192"/>
        <v/>
      </c>
      <c r="C4151" s="105" t="str">
        <f t="shared" si="193"/>
        <v/>
      </c>
      <c r="D4151" s="105" t="str">
        <f t="shared" si="194"/>
        <v/>
      </c>
      <c r="E4151" s="106" t="s">
        <v>2406</v>
      </c>
      <c r="F4151" s="106" t="s">
        <v>2407</v>
      </c>
      <c r="G4151" s="106" t="s">
        <v>778</v>
      </c>
      <c r="H4151" s="106" t="s">
        <v>2443</v>
      </c>
      <c r="I4151" s="106">
        <v>8</v>
      </c>
      <c r="J4151" s="106"/>
      <c r="K4151" s="106"/>
      <c r="L4151" s="106" t="s">
        <v>3498</v>
      </c>
      <c r="M4151" s="106" t="s">
        <v>3522</v>
      </c>
      <c r="N4151" s="106">
        <v>0.42</v>
      </c>
      <c r="O4151" s="106">
        <v>2.1</v>
      </c>
      <c r="P4151" s="106" t="s">
        <v>2499</v>
      </c>
      <c r="Q4151" s="107" t="s">
        <v>4937</v>
      </c>
      <c r="R4151" s="107" t="s">
        <v>138</v>
      </c>
    </row>
    <row r="4152" spans="2:18" ht="20.100000000000001" customHeight="1" x14ac:dyDescent="0.4">
      <c r="B4152" s="105" t="str">
        <f t="shared" si="192"/>
        <v/>
      </c>
      <c r="C4152" s="105" t="str">
        <f t="shared" si="193"/>
        <v/>
      </c>
      <c r="D4152" s="105" t="str">
        <f t="shared" si="194"/>
        <v/>
      </c>
      <c r="E4152" s="106" t="s">
        <v>2406</v>
      </c>
      <c r="F4152" s="106" t="s">
        <v>2407</v>
      </c>
      <c r="G4152" s="106" t="s">
        <v>773</v>
      </c>
      <c r="H4152" s="106" t="s">
        <v>774</v>
      </c>
      <c r="I4152" s="106">
        <v>7</v>
      </c>
      <c r="J4152" s="106"/>
      <c r="K4152" s="106"/>
      <c r="L4152" s="106" t="s">
        <v>698</v>
      </c>
      <c r="M4152" s="106" t="s">
        <v>3522</v>
      </c>
      <c r="N4152" s="106">
        <v>0.44</v>
      </c>
      <c r="O4152" s="106">
        <v>2.2000000000000002</v>
      </c>
      <c r="P4152" s="106" t="s">
        <v>714</v>
      </c>
      <c r="Q4152" s="107" t="s">
        <v>4938</v>
      </c>
      <c r="R4152" s="107" t="s">
        <v>253</v>
      </c>
    </row>
    <row r="4153" spans="2:18" ht="20.100000000000001" customHeight="1" x14ac:dyDescent="0.4">
      <c r="B4153" s="105" t="str">
        <f t="shared" si="192"/>
        <v/>
      </c>
      <c r="C4153" s="105" t="str">
        <f t="shared" si="193"/>
        <v/>
      </c>
      <c r="D4153" s="105" t="str">
        <f t="shared" si="194"/>
        <v/>
      </c>
      <c r="E4153" s="106" t="s">
        <v>2406</v>
      </c>
      <c r="F4153" s="106" t="s">
        <v>2407</v>
      </c>
      <c r="G4153" s="106" t="s">
        <v>773</v>
      </c>
      <c r="H4153" s="106" t="s">
        <v>1266</v>
      </c>
      <c r="I4153" s="106">
        <v>7</v>
      </c>
      <c r="J4153" s="106"/>
      <c r="K4153" s="106"/>
      <c r="L4153" s="106" t="s">
        <v>706</v>
      </c>
      <c r="M4153" s="106" t="s">
        <v>3522</v>
      </c>
      <c r="N4153" s="106">
        <v>0.44</v>
      </c>
      <c r="O4153" s="106">
        <v>2.2000000000000002</v>
      </c>
      <c r="P4153" s="106" t="s">
        <v>714</v>
      </c>
      <c r="Q4153" s="107" t="s">
        <v>4939</v>
      </c>
      <c r="R4153" s="107" t="s">
        <v>253</v>
      </c>
    </row>
    <row r="4154" spans="2:18" ht="20.100000000000001" customHeight="1" x14ac:dyDescent="0.4">
      <c r="B4154" s="105" t="str">
        <f t="shared" si="192"/>
        <v/>
      </c>
      <c r="C4154" s="105" t="str">
        <f t="shared" si="193"/>
        <v/>
      </c>
      <c r="D4154" s="105" t="str">
        <f t="shared" si="194"/>
        <v/>
      </c>
      <c r="E4154" s="106" t="s">
        <v>2406</v>
      </c>
      <c r="F4154" s="106" t="s">
        <v>2407</v>
      </c>
      <c r="G4154" s="106" t="s">
        <v>778</v>
      </c>
      <c r="H4154" s="106" t="s">
        <v>779</v>
      </c>
      <c r="I4154" s="106">
        <v>7</v>
      </c>
      <c r="J4154" s="106"/>
      <c r="K4154" s="106"/>
      <c r="L4154" s="106" t="s">
        <v>698</v>
      </c>
      <c r="M4154" s="106" t="s">
        <v>3522</v>
      </c>
      <c r="N4154" s="106">
        <v>0.44</v>
      </c>
      <c r="O4154" s="106">
        <v>2.2000000000000002</v>
      </c>
      <c r="P4154" s="106" t="s">
        <v>714</v>
      </c>
      <c r="Q4154" s="107" t="s">
        <v>4940</v>
      </c>
      <c r="R4154" s="107" t="s">
        <v>253</v>
      </c>
    </row>
    <row r="4155" spans="2:18" ht="20.100000000000001" customHeight="1" x14ac:dyDescent="0.4">
      <c r="B4155" s="105" t="str">
        <f t="shared" si="192"/>
        <v/>
      </c>
      <c r="C4155" s="105" t="str">
        <f t="shared" si="193"/>
        <v/>
      </c>
      <c r="D4155" s="105" t="str">
        <f t="shared" si="194"/>
        <v/>
      </c>
      <c r="E4155" s="106" t="s">
        <v>2406</v>
      </c>
      <c r="F4155" s="106" t="s">
        <v>2407</v>
      </c>
      <c r="G4155" s="106" t="s">
        <v>778</v>
      </c>
      <c r="H4155" s="106" t="s">
        <v>1269</v>
      </c>
      <c r="I4155" s="106">
        <v>7</v>
      </c>
      <c r="J4155" s="106"/>
      <c r="K4155" s="106"/>
      <c r="L4155" s="106" t="s">
        <v>706</v>
      </c>
      <c r="M4155" s="106" t="s">
        <v>3522</v>
      </c>
      <c r="N4155" s="106">
        <v>0.44</v>
      </c>
      <c r="O4155" s="106">
        <v>2.2000000000000002</v>
      </c>
      <c r="P4155" s="106" t="s">
        <v>714</v>
      </c>
      <c r="Q4155" s="107" t="s">
        <v>4941</v>
      </c>
      <c r="R4155" s="107" t="s">
        <v>253</v>
      </c>
    </row>
    <row r="4156" spans="2:18" ht="20.100000000000001" customHeight="1" x14ac:dyDescent="0.4">
      <c r="B4156" s="105" t="str">
        <f t="shared" si="192"/>
        <v/>
      </c>
      <c r="C4156" s="105" t="str">
        <f t="shared" si="193"/>
        <v/>
      </c>
      <c r="D4156" s="105" t="str">
        <f t="shared" si="194"/>
        <v/>
      </c>
      <c r="E4156" s="106" t="s">
        <v>2406</v>
      </c>
      <c r="F4156" s="106" t="s">
        <v>2407</v>
      </c>
      <c r="G4156" s="106" t="s">
        <v>2437</v>
      </c>
      <c r="H4156" s="106" t="s">
        <v>2438</v>
      </c>
      <c r="I4156" s="106">
        <v>7</v>
      </c>
      <c r="J4156" s="106"/>
      <c r="K4156" s="106"/>
      <c r="L4156" s="106" t="s">
        <v>698</v>
      </c>
      <c r="M4156" s="106" t="s">
        <v>3522</v>
      </c>
      <c r="N4156" s="106">
        <v>0.42</v>
      </c>
      <c r="O4156" s="106">
        <v>2.2000000000000002</v>
      </c>
      <c r="P4156" s="106" t="s">
        <v>714</v>
      </c>
      <c r="Q4156" s="107" t="s">
        <v>4942</v>
      </c>
      <c r="R4156" s="107" t="s">
        <v>253</v>
      </c>
    </row>
    <row r="4157" spans="2:18" ht="20.100000000000001" customHeight="1" x14ac:dyDescent="0.4">
      <c r="B4157" s="105" t="str">
        <f t="shared" si="192"/>
        <v/>
      </c>
      <c r="C4157" s="105" t="str">
        <f t="shared" si="193"/>
        <v/>
      </c>
      <c r="D4157" s="105" t="str">
        <f t="shared" si="194"/>
        <v/>
      </c>
      <c r="E4157" s="106" t="s">
        <v>2406</v>
      </c>
      <c r="F4157" s="106" t="s">
        <v>2407</v>
      </c>
      <c r="G4157" s="106" t="s">
        <v>2442</v>
      </c>
      <c r="H4157" s="106" t="s">
        <v>2443</v>
      </c>
      <c r="I4157" s="106">
        <v>7</v>
      </c>
      <c r="J4157" s="106"/>
      <c r="K4157" s="106"/>
      <c r="L4157" s="106" t="s">
        <v>698</v>
      </c>
      <c r="M4157" s="106" t="s">
        <v>3522</v>
      </c>
      <c r="N4157" s="106">
        <v>0.42</v>
      </c>
      <c r="O4157" s="106">
        <v>2.2000000000000002</v>
      </c>
      <c r="P4157" s="106" t="s">
        <v>714</v>
      </c>
      <c r="Q4157" s="107" t="s">
        <v>4943</v>
      </c>
      <c r="R4157" s="107" t="s">
        <v>253</v>
      </c>
    </row>
    <row r="4158" spans="2:18" ht="20.100000000000001" customHeight="1" x14ac:dyDescent="0.4">
      <c r="B4158" s="105" t="str">
        <f t="shared" si="192"/>
        <v/>
      </c>
      <c r="C4158" s="105" t="str">
        <f t="shared" si="193"/>
        <v/>
      </c>
      <c r="D4158" s="105" t="str">
        <f t="shared" si="194"/>
        <v/>
      </c>
      <c r="E4158" s="106" t="s">
        <v>2406</v>
      </c>
      <c r="F4158" s="106" t="s">
        <v>2447</v>
      </c>
      <c r="G4158" s="106" t="s">
        <v>773</v>
      </c>
      <c r="H4158" s="106" t="s">
        <v>698</v>
      </c>
      <c r="I4158" s="106">
        <v>7</v>
      </c>
      <c r="J4158" s="106"/>
      <c r="K4158" s="106"/>
      <c r="L4158" s="106" t="s">
        <v>774</v>
      </c>
      <c r="M4158" s="106" t="s">
        <v>3522</v>
      </c>
      <c r="N4158" s="106">
        <v>0.39</v>
      </c>
      <c r="O4158" s="106">
        <v>2.2000000000000002</v>
      </c>
      <c r="P4158" s="106" t="s">
        <v>714</v>
      </c>
      <c r="Q4158" s="107" t="s">
        <v>4944</v>
      </c>
      <c r="R4158" s="107" t="s">
        <v>253</v>
      </c>
    </row>
    <row r="4159" spans="2:18" ht="20.100000000000001" customHeight="1" x14ac:dyDescent="0.4">
      <c r="B4159" s="105" t="str">
        <f t="shared" si="192"/>
        <v/>
      </c>
      <c r="C4159" s="105" t="str">
        <f t="shared" si="193"/>
        <v/>
      </c>
      <c r="D4159" s="105" t="str">
        <f t="shared" si="194"/>
        <v/>
      </c>
      <c r="E4159" s="106" t="s">
        <v>2406</v>
      </c>
      <c r="F4159" s="106" t="s">
        <v>2447</v>
      </c>
      <c r="G4159" s="106" t="s">
        <v>773</v>
      </c>
      <c r="H4159" s="106" t="s">
        <v>706</v>
      </c>
      <c r="I4159" s="106">
        <v>7</v>
      </c>
      <c r="J4159" s="106"/>
      <c r="K4159" s="106"/>
      <c r="L4159" s="106" t="s">
        <v>1266</v>
      </c>
      <c r="M4159" s="106" t="s">
        <v>3522</v>
      </c>
      <c r="N4159" s="106">
        <v>0.39</v>
      </c>
      <c r="O4159" s="106">
        <v>2.2000000000000002</v>
      </c>
      <c r="P4159" s="106" t="s">
        <v>714</v>
      </c>
      <c r="Q4159" s="107" t="s">
        <v>4945</v>
      </c>
      <c r="R4159" s="107" t="s">
        <v>253</v>
      </c>
    </row>
    <row r="4160" spans="2:18" ht="20.100000000000001" customHeight="1" x14ac:dyDescent="0.4">
      <c r="B4160" s="105" t="str">
        <f t="shared" si="192"/>
        <v/>
      </c>
      <c r="C4160" s="105" t="str">
        <f t="shared" si="193"/>
        <v/>
      </c>
      <c r="D4160" s="105" t="str">
        <f t="shared" si="194"/>
        <v/>
      </c>
      <c r="E4160" s="106" t="s">
        <v>2406</v>
      </c>
      <c r="F4160" s="106" t="s">
        <v>2447</v>
      </c>
      <c r="G4160" s="106" t="s">
        <v>778</v>
      </c>
      <c r="H4160" s="106" t="s">
        <v>698</v>
      </c>
      <c r="I4160" s="106">
        <v>7</v>
      </c>
      <c r="J4160" s="106"/>
      <c r="K4160" s="106"/>
      <c r="L4160" s="106" t="s">
        <v>779</v>
      </c>
      <c r="M4160" s="106" t="s">
        <v>3522</v>
      </c>
      <c r="N4160" s="106">
        <v>0.39</v>
      </c>
      <c r="O4160" s="106">
        <v>2.2000000000000002</v>
      </c>
      <c r="P4160" s="106" t="s">
        <v>714</v>
      </c>
      <c r="Q4160" s="107" t="s">
        <v>4946</v>
      </c>
      <c r="R4160" s="107" t="s">
        <v>253</v>
      </c>
    </row>
    <row r="4161" spans="2:18" ht="20.100000000000001" customHeight="1" x14ac:dyDescent="0.4">
      <c r="B4161" s="105" t="str">
        <f t="shared" si="192"/>
        <v/>
      </c>
      <c r="C4161" s="105" t="str">
        <f t="shared" si="193"/>
        <v/>
      </c>
      <c r="D4161" s="105" t="str">
        <f t="shared" si="194"/>
        <v/>
      </c>
      <c r="E4161" s="106" t="s">
        <v>2406</v>
      </c>
      <c r="F4161" s="106" t="s">
        <v>2447</v>
      </c>
      <c r="G4161" s="106" t="s">
        <v>778</v>
      </c>
      <c r="H4161" s="106" t="s">
        <v>706</v>
      </c>
      <c r="I4161" s="106">
        <v>7</v>
      </c>
      <c r="J4161" s="106"/>
      <c r="K4161" s="106"/>
      <c r="L4161" s="106" t="s">
        <v>1269</v>
      </c>
      <c r="M4161" s="106" t="s">
        <v>3522</v>
      </c>
      <c r="N4161" s="106">
        <v>0.39</v>
      </c>
      <c r="O4161" s="106">
        <v>2.2000000000000002</v>
      </c>
      <c r="P4161" s="106" t="s">
        <v>714</v>
      </c>
      <c r="Q4161" s="107" t="s">
        <v>4947</v>
      </c>
      <c r="R4161" s="107" t="s">
        <v>253</v>
      </c>
    </row>
    <row r="4162" spans="2:18" ht="20.100000000000001" customHeight="1" x14ac:dyDescent="0.4">
      <c r="B4162" s="105" t="str">
        <f t="shared" si="192"/>
        <v/>
      </c>
      <c r="C4162" s="105" t="str">
        <f t="shared" si="193"/>
        <v/>
      </c>
      <c r="D4162" s="105" t="str">
        <f t="shared" si="194"/>
        <v/>
      </c>
      <c r="E4162" s="106" t="s">
        <v>2406</v>
      </c>
      <c r="F4162" s="106" t="s">
        <v>2447</v>
      </c>
      <c r="G4162" s="106" t="s">
        <v>2437</v>
      </c>
      <c r="H4162" s="106" t="s">
        <v>698</v>
      </c>
      <c r="I4162" s="106">
        <v>7</v>
      </c>
      <c r="J4162" s="106"/>
      <c r="K4162" s="106"/>
      <c r="L4162" s="106" t="s">
        <v>2438</v>
      </c>
      <c r="M4162" s="106" t="s">
        <v>3522</v>
      </c>
      <c r="N4162" s="106">
        <v>0.38</v>
      </c>
      <c r="O4162" s="106">
        <v>2.2000000000000002</v>
      </c>
      <c r="P4162" s="106" t="s">
        <v>714</v>
      </c>
      <c r="Q4162" s="107" t="s">
        <v>4948</v>
      </c>
      <c r="R4162" s="107" t="s">
        <v>253</v>
      </c>
    </row>
    <row r="4163" spans="2:18" ht="20.100000000000001" customHeight="1" x14ac:dyDescent="0.4">
      <c r="B4163" s="105" t="str">
        <f t="shared" si="192"/>
        <v/>
      </c>
      <c r="C4163" s="105" t="str">
        <f t="shared" si="193"/>
        <v/>
      </c>
      <c r="D4163" s="105" t="str">
        <f t="shared" si="194"/>
        <v/>
      </c>
      <c r="E4163" s="106" t="s">
        <v>2406</v>
      </c>
      <c r="F4163" s="106" t="s">
        <v>2447</v>
      </c>
      <c r="G4163" s="106" t="s">
        <v>2442</v>
      </c>
      <c r="H4163" s="106" t="s">
        <v>698</v>
      </c>
      <c r="I4163" s="106">
        <v>7</v>
      </c>
      <c r="J4163" s="106"/>
      <c r="K4163" s="106"/>
      <c r="L4163" s="106" t="s">
        <v>2443</v>
      </c>
      <c r="M4163" s="106" t="s">
        <v>3522</v>
      </c>
      <c r="N4163" s="106">
        <v>0.38</v>
      </c>
      <c r="O4163" s="106">
        <v>2.2000000000000002</v>
      </c>
      <c r="P4163" s="106" t="s">
        <v>714</v>
      </c>
      <c r="Q4163" s="107" t="s">
        <v>4949</v>
      </c>
      <c r="R4163" s="107" t="s">
        <v>253</v>
      </c>
    </row>
    <row r="4164" spans="2:18" ht="20.100000000000001" customHeight="1" x14ac:dyDescent="0.4">
      <c r="B4164" s="105" t="str">
        <f t="shared" si="192"/>
        <v/>
      </c>
      <c r="C4164" s="105" t="str">
        <f t="shared" si="193"/>
        <v/>
      </c>
      <c r="D4164" s="105" t="str">
        <f t="shared" si="194"/>
        <v/>
      </c>
      <c r="E4164" s="106" t="s">
        <v>2406</v>
      </c>
      <c r="F4164" s="106" t="s">
        <v>2829</v>
      </c>
      <c r="G4164" s="106" t="s">
        <v>773</v>
      </c>
      <c r="H4164" s="106" t="s">
        <v>1266</v>
      </c>
      <c r="I4164" s="106">
        <v>5</v>
      </c>
      <c r="J4164" s="106"/>
      <c r="K4164" s="106"/>
      <c r="L4164" s="106" t="s">
        <v>765</v>
      </c>
      <c r="M4164" s="106" t="s">
        <v>924</v>
      </c>
      <c r="N4164" s="106">
        <v>0.54</v>
      </c>
      <c r="O4164" s="106">
        <v>2.2000000000000002</v>
      </c>
      <c r="P4164" s="106" t="s">
        <v>714</v>
      </c>
      <c r="Q4164" s="107" t="s">
        <v>4950</v>
      </c>
      <c r="R4164" s="107" t="s">
        <v>253</v>
      </c>
    </row>
    <row r="4165" spans="2:18" ht="20.100000000000001" customHeight="1" x14ac:dyDescent="0.4">
      <c r="B4165" s="105" t="str">
        <f t="shared" si="192"/>
        <v/>
      </c>
      <c r="C4165" s="105" t="str">
        <f t="shared" si="193"/>
        <v/>
      </c>
      <c r="D4165" s="105" t="str">
        <f t="shared" si="194"/>
        <v/>
      </c>
      <c r="E4165" s="106" t="s">
        <v>2406</v>
      </c>
      <c r="F4165" s="106" t="s">
        <v>2829</v>
      </c>
      <c r="G4165" s="106" t="s">
        <v>778</v>
      </c>
      <c r="H4165" s="106" t="s">
        <v>1269</v>
      </c>
      <c r="I4165" s="106">
        <v>5</v>
      </c>
      <c r="J4165" s="106"/>
      <c r="K4165" s="106"/>
      <c r="L4165" s="106" t="s">
        <v>765</v>
      </c>
      <c r="M4165" s="106" t="s">
        <v>924</v>
      </c>
      <c r="N4165" s="106">
        <v>0.54</v>
      </c>
      <c r="O4165" s="106">
        <v>2.2000000000000002</v>
      </c>
      <c r="P4165" s="106" t="s">
        <v>714</v>
      </c>
      <c r="Q4165" s="107" t="s">
        <v>4951</v>
      </c>
      <c r="R4165" s="107" t="s">
        <v>253</v>
      </c>
    </row>
    <row r="4166" spans="2:18" ht="20.100000000000001" customHeight="1" x14ac:dyDescent="0.4">
      <c r="B4166" s="105" t="str">
        <f t="shared" si="192"/>
        <v/>
      </c>
      <c r="C4166" s="105" t="str">
        <f t="shared" si="193"/>
        <v/>
      </c>
      <c r="D4166" s="105" t="str">
        <f t="shared" si="194"/>
        <v/>
      </c>
      <c r="E4166" s="106" t="s">
        <v>2406</v>
      </c>
      <c r="F4166" s="106" t="s">
        <v>2829</v>
      </c>
      <c r="G4166" s="106" t="s">
        <v>773</v>
      </c>
      <c r="H4166" s="106" t="s">
        <v>765</v>
      </c>
      <c r="I4166" s="106">
        <v>5</v>
      </c>
      <c r="J4166" s="106"/>
      <c r="K4166" s="106"/>
      <c r="L4166" s="106" t="s">
        <v>1266</v>
      </c>
      <c r="M4166" s="106" t="s">
        <v>924</v>
      </c>
      <c r="N4166" s="106">
        <v>0.53</v>
      </c>
      <c r="O4166" s="106">
        <v>2.2000000000000002</v>
      </c>
      <c r="P4166" s="106" t="s">
        <v>714</v>
      </c>
      <c r="Q4166" s="107" t="s">
        <v>4952</v>
      </c>
      <c r="R4166" s="107" t="s">
        <v>253</v>
      </c>
    </row>
    <row r="4167" spans="2:18" ht="20.100000000000001" customHeight="1" x14ac:dyDescent="0.4">
      <c r="B4167" s="105" t="str">
        <f t="shared" si="192"/>
        <v/>
      </c>
      <c r="C4167" s="105" t="str">
        <f t="shared" si="193"/>
        <v/>
      </c>
      <c r="D4167" s="105" t="str">
        <f t="shared" si="194"/>
        <v/>
      </c>
      <c r="E4167" s="106" t="s">
        <v>2406</v>
      </c>
      <c r="F4167" s="106" t="s">
        <v>2829</v>
      </c>
      <c r="G4167" s="106" t="s">
        <v>778</v>
      </c>
      <c r="H4167" s="106" t="s">
        <v>765</v>
      </c>
      <c r="I4167" s="106">
        <v>5</v>
      </c>
      <c r="J4167" s="106"/>
      <c r="K4167" s="106"/>
      <c r="L4167" s="106" t="s">
        <v>1269</v>
      </c>
      <c r="M4167" s="106" t="s">
        <v>924</v>
      </c>
      <c r="N4167" s="106">
        <v>0.53</v>
      </c>
      <c r="O4167" s="106">
        <v>2.2000000000000002</v>
      </c>
      <c r="P4167" s="106" t="s">
        <v>714</v>
      </c>
      <c r="Q4167" s="107" t="s">
        <v>4953</v>
      </c>
      <c r="R4167" s="107" t="s">
        <v>253</v>
      </c>
    </row>
    <row r="4168" spans="2:18" ht="20.100000000000001" customHeight="1" x14ac:dyDescent="0.4">
      <c r="B4168" s="105" t="str">
        <f t="shared" si="192"/>
        <v/>
      </c>
      <c r="C4168" s="105" t="str">
        <f t="shared" si="193"/>
        <v/>
      </c>
      <c r="D4168" s="105" t="str">
        <f t="shared" si="194"/>
        <v/>
      </c>
      <c r="E4168" s="106" t="s">
        <v>2406</v>
      </c>
      <c r="F4168" s="106" t="s">
        <v>2407</v>
      </c>
      <c r="G4168" s="106" t="s">
        <v>773</v>
      </c>
      <c r="H4168" s="106" t="s">
        <v>1266</v>
      </c>
      <c r="I4168" s="106">
        <v>5</v>
      </c>
      <c r="J4168" s="106"/>
      <c r="K4168" s="106"/>
      <c r="L4168" s="106" t="s">
        <v>717</v>
      </c>
      <c r="M4168" s="106" t="s">
        <v>924</v>
      </c>
      <c r="N4168" s="106">
        <v>0.44</v>
      </c>
      <c r="O4168" s="106">
        <v>2.2000000000000002</v>
      </c>
      <c r="P4168" s="106" t="s">
        <v>714</v>
      </c>
      <c r="Q4168" s="107" t="s">
        <v>4954</v>
      </c>
      <c r="R4168" s="107" t="s">
        <v>253</v>
      </c>
    </row>
    <row r="4169" spans="2:18" ht="20.100000000000001" customHeight="1" x14ac:dyDescent="0.4">
      <c r="B4169" s="105" t="str">
        <f t="shared" si="192"/>
        <v/>
      </c>
      <c r="C4169" s="105" t="str">
        <f t="shared" si="193"/>
        <v/>
      </c>
      <c r="D4169" s="105" t="str">
        <f t="shared" si="194"/>
        <v/>
      </c>
      <c r="E4169" s="106" t="s">
        <v>2406</v>
      </c>
      <c r="F4169" s="106" t="s">
        <v>2407</v>
      </c>
      <c r="G4169" s="106" t="s">
        <v>778</v>
      </c>
      <c r="H4169" s="106" t="s">
        <v>1269</v>
      </c>
      <c r="I4169" s="106">
        <v>5</v>
      </c>
      <c r="J4169" s="106"/>
      <c r="K4169" s="106"/>
      <c r="L4169" s="106" t="s">
        <v>717</v>
      </c>
      <c r="M4169" s="106" t="s">
        <v>924</v>
      </c>
      <c r="N4169" s="106">
        <v>0.44</v>
      </c>
      <c r="O4169" s="106">
        <v>2.2000000000000002</v>
      </c>
      <c r="P4169" s="106" t="s">
        <v>714</v>
      </c>
      <c r="Q4169" s="107" t="s">
        <v>4955</v>
      </c>
      <c r="R4169" s="107" t="s">
        <v>253</v>
      </c>
    </row>
    <row r="4170" spans="2:18" ht="20.100000000000001" customHeight="1" x14ac:dyDescent="0.4">
      <c r="B4170" s="105" t="str">
        <f t="shared" si="192"/>
        <v/>
      </c>
      <c r="C4170" s="105" t="str">
        <f t="shared" si="193"/>
        <v/>
      </c>
      <c r="D4170" s="105" t="str">
        <f t="shared" si="194"/>
        <v/>
      </c>
      <c r="E4170" s="106" t="s">
        <v>2406</v>
      </c>
      <c r="F4170" s="106" t="s">
        <v>2447</v>
      </c>
      <c r="G4170" s="106" t="s">
        <v>773</v>
      </c>
      <c r="H4170" s="106" t="s">
        <v>717</v>
      </c>
      <c r="I4170" s="106">
        <v>5</v>
      </c>
      <c r="J4170" s="106"/>
      <c r="K4170" s="106"/>
      <c r="L4170" s="106" t="s">
        <v>1266</v>
      </c>
      <c r="M4170" s="106" t="s">
        <v>924</v>
      </c>
      <c r="N4170" s="106">
        <v>0.39</v>
      </c>
      <c r="O4170" s="106">
        <v>2.2000000000000002</v>
      </c>
      <c r="P4170" s="106" t="s">
        <v>714</v>
      </c>
      <c r="Q4170" s="107" t="s">
        <v>4956</v>
      </c>
      <c r="R4170" s="107" t="s">
        <v>253</v>
      </c>
    </row>
    <row r="4171" spans="2:18" ht="20.100000000000001" customHeight="1" x14ac:dyDescent="0.4">
      <c r="B4171" s="105" t="str">
        <f t="shared" si="192"/>
        <v/>
      </c>
      <c r="C4171" s="105" t="str">
        <f t="shared" si="193"/>
        <v/>
      </c>
      <c r="D4171" s="105" t="str">
        <f t="shared" si="194"/>
        <v/>
      </c>
      <c r="E4171" s="106" t="s">
        <v>2406</v>
      </c>
      <c r="F4171" s="106" t="s">
        <v>2447</v>
      </c>
      <c r="G4171" s="106" t="s">
        <v>778</v>
      </c>
      <c r="H4171" s="106" t="s">
        <v>717</v>
      </c>
      <c r="I4171" s="106">
        <v>5</v>
      </c>
      <c r="J4171" s="106"/>
      <c r="K4171" s="106"/>
      <c r="L4171" s="106" t="s">
        <v>1269</v>
      </c>
      <c r="M4171" s="106" t="s">
        <v>924</v>
      </c>
      <c r="N4171" s="106">
        <v>0.39</v>
      </c>
      <c r="O4171" s="106">
        <v>2.2000000000000002</v>
      </c>
      <c r="P4171" s="106" t="s">
        <v>714</v>
      </c>
      <c r="Q4171" s="107" t="s">
        <v>4957</v>
      </c>
      <c r="R4171" s="107" t="s">
        <v>253</v>
      </c>
    </row>
    <row r="4172" spans="2:18" ht="20.100000000000001" customHeight="1" x14ac:dyDescent="0.4">
      <c r="B4172" s="105" t="str">
        <f t="shared" si="192"/>
        <v/>
      </c>
      <c r="C4172" s="105" t="str">
        <f t="shared" si="193"/>
        <v/>
      </c>
      <c r="D4172" s="105" t="str">
        <f t="shared" si="194"/>
        <v/>
      </c>
      <c r="E4172" s="106" t="s">
        <v>2406</v>
      </c>
      <c r="F4172" s="106" t="s">
        <v>2829</v>
      </c>
      <c r="G4172" s="106" t="s">
        <v>773</v>
      </c>
      <c r="H4172" s="106" t="s">
        <v>774</v>
      </c>
      <c r="I4172" s="106">
        <v>7</v>
      </c>
      <c r="J4172" s="106"/>
      <c r="K4172" s="106"/>
      <c r="L4172" s="106" t="s">
        <v>733</v>
      </c>
      <c r="M4172" s="106" t="s">
        <v>3522</v>
      </c>
      <c r="N4172" s="106">
        <v>0.55000000000000004</v>
      </c>
      <c r="O4172" s="106">
        <v>2.2999999999999998</v>
      </c>
      <c r="P4172" s="106" t="s">
        <v>714</v>
      </c>
      <c r="Q4172" s="107" t="s">
        <v>4958</v>
      </c>
      <c r="R4172" s="107" t="s">
        <v>253</v>
      </c>
    </row>
    <row r="4173" spans="2:18" ht="20.100000000000001" customHeight="1" x14ac:dyDescent="0.4">
      <c r="B4173" s="105" t="str">
        <f t="shared" si="192"/>
        <v/>
      </c>
      <c r="C4173" s="105" t="str">
        <f t="shared" si="193"/>
        <v/>
      </c>
      <c r="D4173" s="105" t="str">
        <f t="shared" si="194"/>
        <v/>
      </c>
      <c r="E4173" s="106" t="s">
        <v>2406</v>
      </c>
      <c r="F4173" s="106" t="s">
        <v>2829</v>
      </c>
      <c r="G4173" s="106" t="s">
        <v>773</v>
      </c>
      <c r="H4173" s="106" t="s">
        <v>1266</v>
      </c>
      <c r="I4173" s="106">
        <v>7</v>
      </c>
      <c r="J4173" s="106"/>
      <c r="K4173" s="106"/>
      <c r="L4173" s="106" t="s">
        <v>729</v>
      </c>
      <c r="M4173" s="106" t="s">
        <v>3522</v>
      </c>
      <c r="N4173" s="106">
        <v>0.55000000000000004</v>
      </c>
      <c r="O4173" s="106">
        <v>2.2999999999999998</v>
      </c>
      <c r="P4173" s="106" t="s">
        <v>714</v>
      </c>
      <c r="Q4173" s="107" t="s">
        <v>4959</v>
      </c>
      <c r="R4173" s="107" t="s">
        <v>253</v>
      </c>
    </row>
    <row r="4174" spans="2:18" ht="20.100000000000001" customHeight="1" x14ac:dyDescent="0.4">
      <c r="B4174" s="105" t="str">
        <f t="shared" si="192"/>
        <v/>
      </c>
      <c r="C4174" s="105" t="str">
        <f t="shared" si="193"/>
        <v/>
      </c>
      <c r="D4174" s="105" t="str">
        <f t="shared" si="194"/>
        <v/>
      </c>
      <c r="E4174" s="106" t="s">
        <v>2406</v>
      </c>
      <c r="F4174" s="106" t="s">
        <v>2829</v>
      </c>
      <c r="G4174" s="106" t="s">
        <v>778</v>
      </c>
      <c r="H4174" s="106" t="s">
        <v>779</v>
      </c>
      <c r="I4174" s="106">
        <v>7</v>
      </c>
      <c r="J4174" s="106"/>
      <c r="K4174" s="106"/>
      <c r="L4174" s="106" t="s">
        <v>733</v>
      </c>
      <c r="M4174" s="106" t="s">
        <v>3522</v>
      </c>
      <c r="N4174" s="106">
        <v>0.55000000000000004</v>
      </c>
      <c r="O4174" s="106">
        <v>2.2999999999999998</v>
      </c>
      <c r="P4174" s="106" t="s">
        <v>714</v>
      </c>
      <c r="Q4174" s="107" t="s">
        <v>4960</v>
      </c>
      <c r="R4174" s="107" t="s">
        <v>253</v>
      </c>
    </row>
    <row r="4175" spans="2:18" ht="20.100000000000001" customHeight="1" x14ac:dyDescent="0.4">
      <c r="B4175" s="105" t="str">
        <f t="shared" si="192"/>
        <v/>
      </c>
      <c r="C4175" s="105" t="str">
        <f t="shared" si="193"/>
        <v/>
      </c>
      <c r="D4175" s="105" t="str">
        <f t="shared" si="194"/>
        <v/>
      </c>
      <c r="E4175" s="106" t="s">
        <v>2406</v>
      </c>
      <c r="F4175" s="106" t="s">
        <v>2829</v>
      </c>
      <c r="G4175" s="106" t="s">
        <v>778</v>
      </c>
      <c r="H4175" s="106" t="s">
        <v>1269</v>
      </c>
      <c r="I4175" s="106">
        <v>7</v>
      </c>
      <c r="J4175" s="106"/>
      <c r="K4175" s="106"/>
      <c r="L4175" s="106" t="s">
        <v>729</v>
      </c>
      <c r="M4175" s="106" t="s">
        <v>3522</v>
      </c>
      <c r="N4175" s="106">
        <v>0.55000000000000004</v>
      </c>
      <c r="O4175" s="106">
        <v>2.2999999999999998</v>
      </c>
      <c r="P4175" s="106" t="s">
        <v>714</v>
      </c>
      <c r="Q4175" s="107" t="s">
        <v>4961</v>
      </c>
      <c r="R4175" s="107" t="s">
        <v>253</v>
      </c>
    </row>
    <row r="4176" spans="2:18" ht="20.100000000000001" customHeight="1" x14ac:dyDescent="0.4">
      <c r="B4176" s="105" t="str">
        <f t="shared" ref="B4176:B4239" si="195">IF(OR($C$10="",$C$11=""),"",IFERROR(IF(AND($U$22&lt;&gt;R4176,$V$22&lt;&gt;R4176),"－",IF(AND(COUNTIF($C$10,"*樹脂スペーサー*")&gt;0,OR(M4176="空気",F4176="一般",F4176="一般ＰＧ")),"－",IF(AND($W$25&gt;0,$W$25&gt;=O4176),$U$25,IF(AND($W$26&gt;0,$W$26&gt;=O4176),$U$26,IF(AND($W$27&gt;0,$W$27&gt;=O4176),$U$27,IF(AND($W$28&gt;0,$W$28&gt;=O4176),$U$28,IF(AND($W$29&gt;0,$W$29&gt;=O4176),$U$29,IF(AND($W$30&gt;0,$W$30&gt;=O4176),$U$30,IF(AND($W$31&gt;0,$W$31&gt;=O4176),$U$31,"－"))))))))),"－"))</f>
        <v/>
      </c>
      <c r="C4176" s="105" t="str">
        <f t="shared" ref="C4176:C4239" si="196">IF(B4176="","",IF(B4176&lt;&gt;"－",VLOOKUP(B4176,$U$25:$V$31,2,FALSE),"－"))</f>
        <v/>
      </c>
      <c r="D4176" s="105" t="str">
        <f t="shared" ref="D4176:D4239" si="197">IF($H$9="","",IF($V$38&lt;&gt;"断熱等","－",IF(AND(COUNTIF($V$34,"*樹脂スペーサー*")&gt;0,OR(M4176="空気",F4176="一般",F4176="一般ＰＧ")),"－",IF(AND($V$35&lt;&gt;R4176,$W$35&lt;&gt;R4176),"－",IF(MID($H$9,10,1)="Z",IF(N4176&lt;=0.65,"○","－"),IF($V$36&gt;=O4176,"○","－"))))))</f>
        <v/>
      </c>
      <c r="E4176" s="106" t="s">
        <v>2406</v>
      </c>
      <c r="F4176" s="106" t="s">
        <v>2829</v>
      </c>
      <c r="G4176" s="106" t="s">
        <v>2437</v>
      </c>
      <c r="H4176" s="106" t="s">
        <v>2438</v>
      </c>
      <c r="I4176" s="106">
        <v>7</v>
      </c>
      <c r="J4176" s="106"/>
      <c r="K4176" s="106"/>
      <c r="L4176" s="106" t="s">
        <v>733</v>
      </c>
      <c r="M4176" s="106" t="s">
        <v>3522</v>
      </c>
      <c r="N4176" s="106">
        <v>0.52</v>
      </c>
      <c r="O4176" s="106">
        <v>2.2999999999999998</v>
      </c>
      <c r="P4176" s="106" t="s">
        <v>714</v>
      </c>
      <c r="Q4176" s="107" t="s">
        <v>4962</v>
      </c>
      <c r="R4176" s="107" t="s">
        <v>253</v>
      </c>
    </row>
    <row r="4177" spans="2:18" ht="20.100000000000001" customHeight="1" x14ac:dyDescent="0.4">
      <c r="B4177" s="105" t="str">
        <f t="shared" si="195"/>
        <v/>
      </c>
      <c r="C4177" s="105" t="str">
        <f t="shared" si="196"/>
        <v/>
      </c>
      <c r="D4177" s="105" t="str">
        <f t="shared" si="197"/>
        <v/>
      </c>
      <c r="E4177" s="106" t="s">
        <v>2406</v>
      </c>
      <c r="F4177" s="106" t="s">
        <v>2829</v>
      </c>
      <c r="G4177" s="106" t="s">
        <v>2442</v>
      </c>
      <c r="H4177" s="106" t="s">
        <v>2443</v>
      </c>
      <c r="I4177" s="106">
        <v>7</v>
      </c>
      <c r="J4177" s="106"/>
      <c r="K4177" s="106"/>
      <c r="L4177" s="106" t="s">
        <v>733</v>
      </c>
      <c r="M4177" s="106" t="s">
        <v>3522</v>
      </c>
      <c r="N4177" s="106">
        <v>0.52</v>
      </c>
      <c r="O4177" s="106">
        <v>2.2999999999999998</v>
      </c>
      <c r="P4177" s="106" t="s">
        <v>714</v>
      </c>
      <c r="Q4177" s="107" t="s">
        <v>4963</v>
      </c>
      <c r="R4177" s="107" t="s">
        <v>253</v>
      </c>
    </row>
    <row r="4178" spans="2:18" ht="20.100000000000001" customHeight="1" x14ac:dyDescent="0.4">
      <c r="B4178" s="105" t="str">
        <f t="shared" si="195"/>
        <v/>
      </c>
      <c r="C4178" s="105" t="str">
        <f t="shared" si="196"/>
        <v/>
      </c>
      <c r="D4178" s="105" t="str">
        <f t="shared" si="197"/>
        <v/>
      </c>
      <c r="E4178" s="106" t="s">
        <v>2406</v>
      </c>
      <c r="F4178" s="106" t="s">
        <v>2829</v>
      </c>
      <c r="G4178" s="106" t="s">
        <v>773</v>
      </c>
      <c r="H4178" s="106" t="s">
        <v>733</v>
      </c>
      <c r="I4178" s="106">
        <v>7</v>
      </c>
      <c r="J4178" s="106"/>
      <c r="K4178" s="106"/>
      <c r="L4178" s="106" t="s">
        <v>774</v>
      </c>
      <c r="M4178" s="106" t="s">
        <v>3522</v>
      </c>
      <c r="N4178" s="106">
        <v>0.53</v>
      </c>
      <c r="O4178" s="106">
        <v>2.2999999999999998</v>
      </c>
      <c r="P4178" s="106" t="s">
        <v>714</v>
      </c>
      <c r="Q4178" s="107" t="s">
        <v>4964</v>
      </c>
      <c r="R4178" s="107" t="s">
        <v>253</v>
      </c>
    </row>
    <row r="4179" spans="2:18" ht="20.100000000000001" customHeight="1" x14ac:dyDescent="0.4">
      <c r="B4179" s="105" t="str">
        <f t="shared" si="195"/>
        <v/>
      </c>
      <c r="C4179" s="105" t="str">
        <f t="shared" si="196"/>
        <v/>
      </c>
      <c r="D4179" s="105" t="str">
        <f t="shared" si="197"/>
        <v/>
      </c>
      <c r="E4179" s="106" t="s">
        <v>2406</v>
      </c>
      <c r="F4179" s="106" t="s">
        <v>2829</v>
      </c>
      <c r="G4179" s="106" t="s">
        <v>773</v>
      </c>
      <c r="H4179" s="106" t="s">
        <v>729</v>
      </c>
      <c r="I4179" s="106">
        <v>7</v>
      </c>
      <c r="J4179" s="106"/>
      <c r="K4179" s="106"/>
      <c r="L4179" s="106" t="s">
        <v>1266</v>
      </c>
      <c r="M4179" s="106" t="s">
        <v>3522</v>
      </c>
      <c r="N4179" s="106">
        <v>0.54</v>
      </c>
      <c r="O4179" s="106">
        <v>2.2999999999999998</v>
      </c>
      <c r="P4179" s="106" t="s">
        <v>714</v>
      </c>
      <c r="Q4179" s="107" t="s">
        <v>4965</v>
      </c>
      <c r="R4179" s="107" t="s">
        <v>253</v>
      </c>
    </row>
    <row r="4180" spans="2:18" ht="20.100000000000001" customHeight="1" x14ac:dyDescent="0.4">
      <c r="B4180" s="105" t="str">
        <f t="shared" si="195"/>
        <v/>
      </c>
      <c r="C4180" s="105" t="str">
        <f t="shared" si="196"/>
        <v/>
      </c>
      <c r="D4180" s="105" t="str">
        <f t="shared" si="197"/>
        <v/>
      </c>
      <c r="E4180" s="106" t="s">
        <v>2406</v>
      </c>
      <c r="F4180" s="106" t="s">
        <v>2829</v>
      </c>
      <c r="G4180" s="106" t="s">
        <v>778</v>
      </c>
      <c r="H4180" s="106" t="s">
        <v>733</v>
      </c>
      <c r="I4180" s="106">
        <v>7</v>
      </c>
      <c r="J4180" s="106"/>
      <c r="K4180" s="106"/>
      <c r="L4180" s="106" t="s">
        <v>779</v>
      </c>
      <c r="M4180" s="106" t="s">
        <v>3522</v>
      </c>
      <c r="N4180" s="106">
        <v>0.53</v>
      </c>
      <c r="O4180" s="106">
        <v>2.2999999999999998</v>
      </c>
      <c r="P4180" s="106" t="s">
        <v>714</v>
      </c>
      <c r="Q4180" s="107" t="s">
        <v>4966</v>
      </c>
      <c r="R4180" s="107" t="s">
        <v>253</v>
      </c>
    </row>
    <row r="4181" spans="2:18" ht="20.100000000000001" customHeight="1" x14ac:dyDescent="0.4">
      <c r="B4181" s="105" t="str">
        <f t="shared" si="195"/>
        <v/>
      </c>
      <c r="C4181" s="105" t="str">
        <f t="shared" si="196"/>
        <v/>
      </c>
      <c r="D4181" s="105" t="str">
        <f t="shared" si="197"/>
        <v/>
      </c>
      <c r="E4181" s="106" t="s">
        <v>2406</v>
      </c>
      <c r="F4181" s="106" t="s">
        <v>2829</v>
      </c>
      <c r="G4181" s="106" t="s">
        <v>778</v>
      </c>
      <c r="H4181" s="106" t="s">
        <v>729</v>
      </c>
      <c r="I4181" s="106">
        <v>7</v>
      </c>
      <c r="J4181" s="106"/>
      <c r="K4181" s="106"/>
      <c r="L4181" s="106" t="s">
        <v>1269</v>
      </c>
      <c r="M4181" s="106" t="s">
        <v>3522</v>
      </c>
      <c r="N4181" s="106">
        <v>0.54</v>
      </c>
      <c r="O4181" s="106">
        <v>2.2999999999999998</v>
      </c>
      <c r="P4181" s="106" t="s">
        <v>714</v>
      </c>
      <c r="Q4181" s="107" t="s">
        <v>4967</v>
      </c>
      <c r="R4181" s="107" t="s">
        <v>253</v>
      </c>
    </row>
    <row r="4182" spans="2:18" ht="20.100000000000001" customHeight="1" x14ac:dyDescent="0.4">
      <c r="B4182" s="105" t="str">
        <f t="shared" si="195"/>
        <v/>
      </c>
      <c r="C4182" s="105" t="str">
        <f t="shared" si="196"/>
        <v/>
      </c>
      <c r="D4182" s="105" t="str">
        <f t="shared" si="197"/>
        <v/>
      </c>
      <c r="E4182" s="106" t="s">
        <v>2406</v>
      </c>
      <c r="F4182" s="106" t="s">
        <v>2829</v>
      </c>
      <c r="G4182" s="106" t="s">
        <v>2437</v>
      </c>
      <c r="H4182" s="106" t="s">
        <v>733</v>
      </c>
      <c r="I4182" s="106">
        <v>7</v>
      </c>
      <c r="J4182" s="106"/>
      <c r="K4182" s="106"/>
      <c r="L4182" s="106" t="s">
        <v>2438</v>
      </c>
      <c r="M4182" s="106" t="s">
        <v>3522</v>
      </c>
      <c r="N4182" s="106">
        <v>0.52</v>
      </c>
      <c r="O4182" s="106">
        <v>2.2999999999999998</v>
      </c>
      <c r="P4182" s="106" t="s">
        <v>714</v>
      </c>
      <c r="Q4182" s="107" t="s">
        <v>4968</v>
      </c>
      <c r="R4182" s="107" t="s">
        <v>253</v>
      </c>
    </row>
    <row r="4183" spans="2:18" ht="20.100000000000001" customHeight="1" x14ac:dyDescent="0.4">
      <c r="B4183" s="105" t="str">
        <f t="shared" si="195"/>
        <v/>
      </c>
      <c r="C4183" s="105" t="str">
        <f t="shared" si="196"/>
        <v/>
      </c>
      <c r="D4183" s="105" t="str">
        <f t="shared" si="197"/>
        <v/>
      </c>
      <c r="E4183" s="106" t="s">
        <v>2406</v>
      </c>
      <c r="F4183" s="106" t="s">
        <v>2829</v>
      </c>
      <c r="G4183" s="106" t="s">
        <v>2442</v>
      </c>
      <c r="H4183" s="106" t="s">
        <v>733</v>
      </c>
      <c r="I4183" s="106">
        <v>7</v>
      </c>
      <c r="J4183" s="106"/>
      <c r="K4183" s="106"/>
      <c r="L4183" s="106" t="s">
        <v>2443</v>
      </c>
      <c r="M4183" s="106" t="s">
        <v>3522</v>
      </c>
      <c r="N4183" s="106">
        <v>0.52</v>
      </c>
      <c r="O4183" s="106">
        <v>2.2999999999999998</v>
      </c>
      <c r="P4183" s="106" t="s">
        <v>714</v>
      </c>
      <c r="Q4183" s="107" t="s">
        <v>4969</v>
      </c>
      <c r="R4183" s="107" t="s">
        <v>253</v>
      </c>
    </row>
    <row r="4184" spans="2:18" ht="20.100000000000001" customHeight="1" x14ac:dyDescent="0.4">
      <c r="B4184" s="105" t="str">
        <f t="shared" si="195"/>
        <v/>
      </c>
      <c r="C4184" s="105" t="str">
        <f t="shared" si="196"/>
        <v/>
      </c>
      <c r="D4184" s="105" t="str">
        <f t="shared" si="197"/>
        <v/>
      </c>
      <c r="E4184" s="106" t="s">
        <v>2406</v>
      </c>
      <c r="F4184" s="106" t="s">
        <v>2906</v>
      </c>
      <c r="G4184" s="106" t="s">
        <v>773</v>
      </c>
      <c r="H4184" s="106" t="s">
        <v>774</v>
      </c>
      <c r="I4184" s="106">
        <v>7</v>
      </c>
      <c r="J4184" s="106"/>
      <c r="K4184" s="106"/>
      <c r="L4184" s="106" t="s">
        <v>802</v>
      </c>
      <c r="M4184" s="106" t="s">
        <v>3522</v>
      </c>
      <c r="N4184" s="106">
        <v>0.41</v>
      </c>
      <c r="O4184" s="106">
        <v>2.2999999999999998</v>
      </c>
      <c r="P4184" s="106" t="s">
        <v>714</v>
      </c>
      <c r="Q4184" s="107" t="s">
        <v>4970</v>
      </c>
      <c r="R4184" s="107" t="s">
        <v>253</v>
      </c>
    </row>
    <row r="4185" spans="2:18" ht="20.100000000000001" customHeight="1" x14ac:dyDescent="0.4">
      <c r="B4185" s="105" t="str">
        <f t="shared" si="195"/>
        <v/>
      </c>
      <c r="C4185" s="105" t="str">
        <f t="shared" si="196"/>
        <v/>
      </c>
      <c r="D4185" s="105" t="str">
        <f t="shared" si="197"/>
        <v/>
      </c>
      <c r="E4185" s="106" t="s">
        <v>2406</v>
      </c>
      <c r="F4185" s="106" t="s">
        <v>2906</v>
      </c>
      <c r="G4185" s="106" t="s">
        <v>773</v>
      </c>
      <c r="H4185" s="106" t="s">
        <v>1266</v>
      </c>
      <c r="I4185" s="106">
        <v>7</v>
      </c>
      <c r="J4185" s="106"/>
      <c r="K4185" s="106"/>
      <c r="L4185" s="106" t="s">
        <v>799</v>
      </c>
      <c r="M4185" s="106" t="s">
        <v>3522</v>
      </c>
      <c r="N4185" s="106">
        <v>0.4</v>
      </c>
      <c r="O4185" s="106">
        <v>2.2999999999999998</v>
      </c>
      <c r="P4185" s="106" t="s">
        <v>714</v>
      </c>
      <c r="Q4185" s="107" t="s">
        <v>4971</v>
      </c>
      <c r="R4185" s="107" t="s">
        <v>253</v>
      </c>
    </row>
    <row r="4186" spans="2:18" ht="20.100000000000001" customHeight="1" x14ac:dyDescent="0.4">
      <c r="B4186" s="105" t="str">
        <f t="shared" si="195"/>
        <v/>
      </c>
      <c r="C4186" s="105" t="str">
        <f t="shared" si="196"/>
        <v/>
      </c>
      <c r="D4186" s="105" t="str">
        <f t="shared" si="197"/>
        <v/>
      </c>
      <c r="E4186" s="106" t="s">
        <v>2406</v>
      </c>
      <c r="F4186" s="106" t="s">
        <v>2906</v>
      </c>
      <c r="G4186" s="106" t="s">
        <v>778</v>
      </c>
      <c r="H4186" s="106" t="s">
        <v>779</v>
      </c>
      <c r="I4186" s="106">
        <v>7</v>
      </c>
      <c r="J4186" s="106"/>
      <c r="K4186" s="106"/>
      <c r="L4186" s="106" t="s">
        <v>802</v>
      </c>
      <c r="M4186" s="106" t="s">
        <v>3522</v>
      </c>
      <c r="N4186" s="106">
        <v>0.4</v>
      </c>
      <c r="O4186" s="106">
        <v>2.2999999999999998</v>
      </c>
      <c r="P4186" s="106" t="s">
        <v>714</v>
      </c>
      <c r="Q4186" s="107" t="s">
        <v>4972</v>
      </c>
      <c r="R4186" s="107" t="s">
        <v>253</v>
      </c>
    </row>
    <row r="4187" spans="2:18" ht="20.100000000000001" customHeight="1" x14ac:dyDescent="0.4">
      <c r="B4187" s="105" t="str">
        <f t="shared" si="195"/>
        <v/>
      </c>
      <c r="C4187" s="105" t="str">
        <f t="shared" si="196"/>
        <v/>
      </c>
      <c r="D4187" s="105" t="str">
        <f t="shared" si="197"/>
        <v/>
      </c>
      <c r="E4187" s="106" t="s">
        <v>2406</v>
      </c>
      <c r="F4187" s="106" t="s">
        <v>2906</v>
      </c>
      <c r="G4187" s="106" t="s">
        <v>778</v>
      </c>
      <c r="H4187" s="106" t="s">
        <v>1269</v>
      </c>
      <c r="I4187" s="106">
        <v>7</v>
      </c>
      <c r="J4187" s="106"/>
      <c r="K4187" s="106"/>
      <c r="L4187" s="106" t="s">
        <v>799</v>
      </c>
      <c r="M4187" s="106" t="s">
        <v>3522</v>
      </c>
      <c r="N4187" s="106">
        <v>0.4</v>
      </c>
      <c r="O4187" s="106">
        <v>2.2999999999999998</v>
      </c>
      <c r="P4187" s="106" t="s">
        <v>714</v>
      </c>
      <c r="Q4187" s="107" t="s">
        <v>4973</v>
      </c>
      <c r="R4187" s="107" t="s">
        <v>253</v>
      </c>
    </row>
    <row r="4188" spans="2:18" ht="20.100000000000001" customHeight="1" x14ac:dyDescent="0.4">
      <c r="B4188" s="105" t="str">
        <f t="shared" si="195"/>
        <v/>
      </c>
      <c r="C4188" s="105" t="str">
        <f t="shared" si="196"/>
        <v/>
      </c>
      <c r="D4188" s="105" t="str">
        <f t="shared" si="197"/>
        <v/>
      </c>
      <c r="E4188" s="106" t="s">
        <v>2406</v>
      </c>
      <c r="F4188" s="106" t="s">
        <v>2906</v>
      </c>
      <c r="G4188" s="106" t="s">
        <v>2437</v>
      </c>
      <c r="H4188" s="106" t="s">
        <v>2438</v>
      </c>
      <c r="I4188" s="106">
        <v>7</v>
      </c>
      <c r="J4188" s="106"/>
      <c r="K4188" s="106"/>
      <c r="L4188" s="106" t="s">
        <v>802</v>
      </c>
      <c r="M4188" s="106" t="s">
        <v>3522</v>
      </c>
      <c r="N4188" s="106">
        <v>0.4</v>
      </c>
      <c r="O4188" s="106">
        <v>2.2999999999999998</v>
      </c>
      <c r="P4188" s="106" t="s">
        <v>714</v>
      </c>
      <c r="Q4188" s="107" t="s">
        <v>4974</v>
      </c>
      <c r="R4188" s="107" t="s">
        <v>253</v>
      </c>
    </row>
    <row r="4189" spans="2:18" ht="20.100000000000001" customHeight="1" x14ac:dyDescent="0.4">
      <c r="B4189" s="105" t="str">
        <f t="shared" si="195"/>
        <v/>
      </c>
      <c r="C4189" s="105" t="str">
        <f t="shared" si="196"/>
        <v/>
      </c>
      <c r="D4189" s="105" t="str">
        <f t="shared" si="197"/>
        <v/>
      </c>
      <c r="E4189" s="106" t="s">
        <v>2406</v>
      </c>
      <c r="F4189" s="106" t="s">
        <v>2906</v>
      </c>
      <c r="G4189" s="106" t="s">
        <v>2442</v>
      </c>
      <c r="H4189" s="106" t="s">
        <v>2443</v>
      </c>
      <c r="I4189" s="106">
        <v>7</v>
      </c>
      <c r="J4189" s="106"/>
      <c r="K4189" s="106"/>
      <c r="L4189" s="106" t="s">
        <v>802</v>
      </c>
      <c r="M4189" s="106" t="s">
        <v>3522</v>
      </c>
      <c r="N4189" s="106">
        <v>0.4</v>
      </c>
      <c r="O4189" s="106">
        <v>2.2999999999999998</v>
      </c>
      <c r="P4189" s="106" t="s">
        <v>714</v>
      </c>
      <c r="Q4189" s="107" t="s">
        <v>4975</v>
      </c>
      <c r="R4189" s="107" t="s">
        <v>253</v>
      </c>
    </row>
    <row r="4190" spans="2:18" ht="20.100000000000001" customHeight="1" x14ac:dyDescent="0.4">
      <c r="B4190" s="105" t="str">
        <f t="shared" si="195"/>
        <v/>
      </c>
      <c r="C4190" s="105" t="str">
        <f t="shared" si="196"/>
        <v/>
      </c>
      <c r="D4190" s="105" t="str">
        <f t="shared" si="197"/>
        <v/>
      </c>
      <c r="E4190" s="106" t="s">
        <v>2406</v>
      </c>
      <c r="F4190" s="106" t="s">
        <v>2906</v>
      </c>
      <c r="G4190" s="106" t="s">
        <v>773</v>
      </c>
      <c r="H4190" s="106" t="s">
        <v>802</v>
      </c>
      <c r="I4190" s="106">
        <v>7</v>
      </c>
      <c r="J4190" s="106"/>
      <c r="K4190" s="106"/>
      <c r="L4190" s="106" t="s">
        <v>774</v>
      </c>
      <c r="M4190" s="106" t="s">
        <v>3522</v>
      </c>
      <c r="N4190" s="106">
        <v>0.37</v>
      </c>
      <c r="O4190" s="106">
        <v>2.2999999999999998</v>
      </c>
      <c r="P4190" s="106" t="s">
        <v>714</v>
      </c>
      <c r="Q4190" s="107" t="s">
        <v>4976</v>
      </c>
      <c r="R4190" s="107" t="s">
        <v>253</v>
      </c>
    </row>
    <row r="4191" spans="2:18" ht="20.100000000000001" customHeight="1" x14ac:dyDescent="0.4">
      <c r="B4191" s="105" t="str">
        <f t="shared" si="195"/>
        <v/>
      </c>
      <c r="C4191" s="105" t="str">
        <f t="shared" si="196"/>
        <v/>
      </c>
      <c r="D4191" s="105" t="str">
        <f t="shared" si="197"/>
        <v/>
      </c>
      <c r="E4191" s="106" t="s">
        <v>2406</v>
      </c>
      <c r="F4191" s="106" t="s">
        <v>2906</v>
      </c>
      <c r="G4191" s="106" t="s">
        <v>773</v>
      </c>
      <c r="H4191" s="106" t="s">
        <v>799</v>
      </c>
      <c r="I4191" s="106">
        <v>7</v>
      </c>
      <c r="J4191" s="106"/>
      <c r="K4191" s="106"/>
      <c r="L4191" s="106" t="s">
        <v>1266</v>
      </c>
      <c r="M4191" s="106" t="s">
        <v>3522</v>
      </c>
      <c r="N4191" s="106">
        <v>0.37</v>
      </c>
      <c r="O4191" s="106">
        <v>2.2999999999999998</v>
      </c>
      <c r="P4191" s="106" t="s">
        <v>714</v>
      </c>
      <c r="Q4191" s="107" t="s">
        <v>4977</v>
      </c>
      <c r="R4191" s="107" t="s">
        <v>253</v>
      </c>
    </row>
    <row r="4192" spans="2:18" ht="20.100000000000001" customHeight="1" x14ac:dyDescent="0.4">
      <c r="B4192" s="105" t="str">
        <f t="shared" si="195"/>
        <v/>
      </c>
      <c r="C4192" s="105" t="str">
        <f t="shared" si="196"/>
        <v/>
      </c>
      <c r="D4192" s="105" t="str">
        <f t="shared" si="197"/>
        <v/>
      </c>
      <c r="E4192" s="106" t="s">
        <v>2406</v>
      </c>
      <c r="F4192" s="106" t="s">
        <v>2906</v>
      </c>
      <c r="G4192" s="106" t="s">
        <v>778</v>
      </c>
      <c r="H4192" s="106" t="s">
        <v>802</v>
      </c>
      <c r="I4192" s="106">
        <v>7</v>
      </c>
      <c r="J4192" s="106"/>
      <c r="K4192" s="106"/>
      <c r="L4192" s="106" t="s">
        <v>779</v>
      </c>
      <c r="M4192" s="106" t="s">
        <v>3522</v>
      </c>
      <c r="N4192" s="106">
        <v>0.37</v>
      </c>
      <c r="O4192" s="106">
        <v>2.2999999999999998</v>
      </c>
      <c r="P4192" s="106" t="s">
        <v>714</v>
      </c>
      <c r="Q4192" s="107" t="s">
        <v>4978</v>
      </c>
      <c r="R4192" s="107" t="s">
        <v>253</v>
      </c>
    </row>
    <row r="4193" spans="2:18" ht="20.100000000000001" customHeight="1" x14ac:dyDescent="0.4">
      <c r="B4193" s="105" t="str">
        <f t="shared" si="195"/>
        <v/>
      </c>
      <c r="C4193" s="105" t="str">
        <f t="shared" si="196"/>
        <v/>
      </c>
      <c r="D4193" s="105" t="str">
        <f t="shared" si="197"/>
        <v/>
      </c>
      <c r="E4193" s="106" t="s">
        <v>2406</v>
      </c>
      <c r="F4193" s="106" t="s">
        <v>2906</v>
      </c>
      <c r="G4193" s="106" t="s">
        <v>778</v>
      </c>
      <c r="H4193" s="106" t="s">
        <v>799</v>
      </c>
      <c r="I4193" s="106">
        <v>7</v>
      </c>
      <c r="J4193" s="106"/>
      <c r="K4193" s="106"/>
      <c r="L4193" s="106" t="s">
        <v>1269</v>
      </c>
      <c r="M4193" s="106" t="s">
        <v>3522</v>
      </c>
      <c r="N4193" s="106">
        <v>0.37</v>
      </c>
      <c r="O4193" s="106">
        <v>2.2999999999999998</v>
      </c>
      <c r="P4193" s="106" t="s">
        <v>714</v>
      </c>
      <c r="Q4193" s="107" t="s">
        <v>4979</v>
      </c>
      <c r="R4193" s="107" t="s">
        <v>253</v>
      </c>
    </row>
    <row r="4194" spans="2:18" ht="20.100000000000001" customHeight="1" x14ac:dyDescent="0.4">
      <c r="B4194" s="105" t="str">
        <f t="shared" si="195"/>
        <v/>
      </c>
      <c r="C4194" s="105" t="str">
        <f t="shared" si="196"/>
        <v/>
      </c>
      <c r="D4194" s="105" t="str">
        <f t="shared" si="197"/>
        <v/>
      </c>
      <c r="E4194" s="106" t="s">
        <v>2406</v>
      </c>
      <c r="F4194" s="106" t="s">
        <v>2906</v>
      </c>
      <c r="G4194" s="106" t="s">
        <v>2437</v>
      </c>
      <c r="H4194" s="106" t="s">
        <v>802</v>
      </c>
      <c r="I4194" s="106">
        <v>7</v>
      </c>
      <c r="J4194" s="106"/>
      <c r="K4194" s="106"/>
      <c r="L4194" s="106" t="s">
        <v>2438</v>
      </c>
      <c r="M4194" s="106" t="s">
        <v>3522</v>
      </c>
      <c r="N4194" s="106">
        <v>0.37</v>
      </c>
      <c r="O4194" s="106">
        <v>2.2999999999999998</v>
      </c>
      <c r="P4194" s="106" t="s">
        <v>714</v>
      </c>
      <c r="Q4194" s="107" t="s">
        <v>4980</v>
      </c>
      <c r="R4194" s="107" t="s">
        <v>253</v>
      </c>
    </row>
    <row r="4195" spans="2:18" ht="20.100000000000001" customHeight="1" x14ac:dyDescent="0.4">
      <c r="B4195" s="105" t="str">
        <f t="shared" si="195"/>
        <v/>
      </c>
      <c r="C4195" s="105" t="str">
        <f t="shared" si="196"/>
        <v/>
      </c>
      <c r="D4195" s="105" t="str">
        <f t="shared" si="197"/>
        <v/>
      </c>
      <c r="E4195" s="106" t="s">
        <v>2406</v>
      </c>
      <c r="F4195" s="106" t="s">
        <v>2906</v>
      </c>
      <c r="G4195" s="106" t="s">
        <v>2442</v>
      </c>
      <c r="H4195" s="106" t="s">
        <v>802</v>
      </c>
      <c r="I4195" s="106">
        <v>7</v>
      </c>
      <c r="J4195" s="106"/>
      <c r="K4195" s="106"/>
      <c r="L4195" s="106" t="s">
        <v>2443</v>
      </c>
      <c r="M4195" s="106" t="s">
        <v>3522</v>
      </c>
      <c r="N4195" s="106">
        <v>0.37</v>
      </c>
      <c r="O4195" s="106">
        <v>2.2999999999999998</v>
      </c>
      <c r="P4195" s="106" t="s">
        <v>714</v>
      </c>
      <c r="Q4195" s="107" t="s">
        <v>4981</v>
      </c>
      <c r="R4195" s="107" t="s">
        <v>253</v>
      </c>
    </row>
    <row r="4196" spans="2:18" ht="20.100000000000001" customHeight="1" x14ac:dyDescent="0.4">
      <c r="B4196" s="105" t="str">
        <f t="shared" si="195"/>
        <v/>
      </c>
      <c r="C4196" s="105" t="str">
        <f t="shared" si="196"/>
        <v/>
      </c>
      <c r="D4196" s="105" t="str">
        <f t="shared" si="197"/>
        <v/>
      </c>
      <c r="E4196" s="106" t="s">
        <v>2406</v>
      </c>
      <c r="F4196" s="106" t="s">
        <v>2829</v>
      </c>
      <c r="G4196" s="106" t="s">
        <v>773</v>
      </c>
      <c r="H4196" s="106" t="s">
        <v>1266</v>
      </c>
      <c r="I4196" s="106">
        <v>6</v>
      </c>
      <c r="J4196" s="106"/>
      <c r="K4196" s="106"/>
      <c r="L4196" s="106" t="s">
        <v>733</v>
      </c>
      <c r="M4196" s="106" t="s">
        <v>3522</v>
      </c>
      <c r="N4196" s="106">
        <v>0.55000000000000004</v>
      </c>
      <c r="O4196" s="106">
        <v>2.4</v>
      </c>
      <c r="P4196" s="106" t="s">
        <v>714</v>
      </c>
      <c r="Q4196" s="107" t="s">
        <v>4982</v>
      </c>
      <c r="R4196" s="107" t="s">
        <v>253</v>
      </c>
    </row>
    <row r="4197" spans="2:18" ht="20.100000000000001" customHeight="1" x14ac:dyDescent="0.4">
      <c r="B4197" s="105" t="str">
        <f t="shared" si="195"/>
        <v/>
      </c>
      <c r="C4197" s="105" t="str">
        <f t="shared" si="196"/>
        <v/>
      </c>
      <c r="D4197" s="105" t="str">
        <f t="shared" si="197"/>
        <v/>
      </c>
      <c r="E4197" s="106" t="s">
        <v>2406</v>
      </c>
      <c r="F4197" s="106" t="s">
        <v>2829</v>
      </c>
      <c r="G4197" s="106" t="s">
        <v>778</v>
      </c>
      <c r="H4197" s="106" t="s">
        <v>779</v>
      </c>
      <c r="I4197" s="106">
        <v>6</v>
      </c>
      <c r="J4197" s="106"/>
      <c r="K4197" s="106"/>
      <c r="L4197" s="106" t="s">
        <v>765</v>
      </c>
      <c r="M4197" s="106" t="s">
        <v>3522</v>
      </c>
      <c r="N4197" s="106">
        <v>0.55000000000000004</v>
      </c>
      <c r="O4197" s="106">
        <v>2.4</v>
      </c>
      <c r="P4197" s="106" t="s">
        <v>714</v>
      </c>
      <c r="Q4197" s="107" t="s">
        <v>4983</v>
      </c>
      <c r="R4197" s="107" t="s">
        <v>253</v>
      </c>
    </row>
    <row r="4198" spans="2:18" ht="20.100000000000001" customHeight="1" x14ac:dyDescent="0.4">
      <c r="B4198" s="105" t="str">
        <f t="shared" si="195"/>
        <v/>
      </c>
      <c r="C4198" s="105" t="str">
        <f t="shared" si="196"/>
        <v/>
      </c>
      <c r="D4198" s="105" t="str">
        <f t="shared" si="197"/>
        <v/>
      </c>
      <c r="E4198" s="106" t="s">
        <v>2406</v>
      </c>
      <c r="F4198" s="106" t="s">
        <v>2829</v>
      </c>
      <c r="G4198" s="106" t="s">
        <v>778</v>
      </c>
      <c r="H4198" s="106" t="s">
        <v>1269</v>
      </c>
      <c r="I4198" s="106">
        <v>6</v>
      </c>
      <c r="J4198" s="106"/>
      <c r="K4198" s="106"/>
      <c r="L4198" s="106" t="s">
        <v>733</v>
      </c>
      <c r="M4198" s="106" t="s">
        <v>3522</v>
      </c>
      <c r="N4198" s="106">
        <v>0.55000000000000004</v>
      </c>
      <c r="O4198" s="106">
        <v>2.4</v>
      </c>
      <c r="P4198" s="106" t="s">
        <v>714</v>
      </c>
      <c r="Q4198" s="107" t="s">
        <v>4984</v>
      </c>
      <c r="R4198" s="107" t="s">
        <v>253</v>
      </c>
    </row>
    <row r="4199" spans="2:18" ht="20.100000000000001" customHeight="1" x14ac:dyDescent="0.4">
      <c r="B4199" s="105" t="str">
        <f t="shared" si="195"/>
        <v/>
      </c>
      <c r="C4199" s="105" t="str">
        <f t="shared" si="196"/>
        <v/>
      </c>
      <c r="D4199" s="105" t="str">
        <f t="shared" si="197"/>
        <v/>
      </c>
      <c r="E4199" s="106" t="s">
        <v>2406</v>
      </c>
      <c r="F4199" s="106" t="s">
        <v>2829</v>
      </c>
      <c r="G4199" s="106" t="s">
        <v>773</v>
      </c>
      <c r="H4199" s="106" t="s">
        <v>733</v>
      </c>
      <c r="I4199" s="106">
        <v>6</v>
      </c>
      <c r="J4199" s="106"/>
      <c r="K4199" s="106"/>
      <c r="L4199" s="106" t="s">
        <v>1266</v>
      </c>
      <c r="M4199" s="106" t="s">
        <v>3522</v>
      </c>
      <c r="N4199" s="106">
        <v>0.53</v>
      </c>
      <c r="O4199" s="106">
        <v>2.4</v>
      </c>
      <c r="P4199" s="106" t="s">
        <v>714</v>
      </c>
      <c r="Q4199" s="107" t="s">
        <v>4985</v>
      </c>
      <c r="R4199" s="107" t="s">
        <v>253</v>
      </c>
    </row>
    <row r="4200" spans="2:18" ht="20.100000000000001" customHeight="1" x14ac:dyDescent="0.4">
      <c r="B4200" s="105" t="str">
        <f t="shared" si="195"/>
        <v/>
      </c>
      <c r="C4200" s="105" t="str">
        <f t="shared" si="196"/>
        <v/>
      </c>
      <c r="D4200" s="105" t="str">
        <f t="shared" si="197"/>
        <v/>
      </c>
      <c r="E4200" s="106" t="s">
        <v>2406</v>
      </c>
      <c r="F4200" s="106" t="s">
        <v>2829</v>
      </c>
      <c r="G4200" s="106" t="s">
        <v>778</v>
      </c>
      <c r="H4200" s="106" t="s">
        <v>765</v>
      </c>
      <c r="I4200" s="106">
        <v>6</v>
      </c>
      <c r="J4200" s="106"/>
      <c r="K4200" s="106"/>
      <c r="L4200" s="106" t="s">
        <v>779</v>
      </c>
      <c r="M4200" s="106" t="s">
        <v>3522</v>
      </c>
      <c r="N4200" s="106">
        <v>0.53</v>
      </c>
      <c r="O4200" s="106">
        <v>2.4</v>
      </c>
      <c r="P4200" s="106" t="s">
        <v>714</v>
      </c>
      <c r="Q4200" s="107" t="s">
        <v>4986</v>
      </c>
      <c r="R4200" s="107" t="s">
        <v>253</v>
      </c>
    </row>
    <row r="4201" spans="2:18" ht="20.100000000000001" customHeight="1" x14ac:dyDescent="0.4">
      <c r="B4201" s="105" t="str">
        <f t="shared" si="195"/>
        <v/>
      </c>
      <c r="C4201" s="105" t="str">
        <f t="shared" si="196"/>
        <v/>
      </c>
      <c r="D4201" s="105" t="str">
        <f t="shared" si="197"/>
        <v/>
      </c>
      <c r="E4201" s="106" t="s">
        <v>2406</v>
      </c>
      <c r="F4201" s="106" t="s">
        <v>2829</v>
      </c>
      <c r="G4201" s="106" t="s">
        <v>778</v>
      </c>
      <c r="H4201" s="106" t="s">
        <v>733</v>
      </c>
      <c r="I4201" s="106">
        <v>6</v>
      </c>
      <c r="J4201" s="106"/>
      <c r="K4201" s="106"/>
      <c r="L4201" s="106" t="s">
        <v>1269</v>
      </c>
      <c r="M4201" s="106" t="s">
        <v>3522</v>
      </c>
      <c r="N4201" s="106">
        <v>0.53</v>
      </c>
      <c r="O4201" s="106">
        <v>2.4</v>
      </c>
      <c r="P4201" s="106" t="s">
        <v>714</v>
      </c>
      <c r="Q4201" s="107" t="s">
        <v>4987</v>
      </c>
      <c r="R4201" s="107" t="s">
        <v>253</v>
      </c>
    </row>
    <row r="4202" spans="2:18" ht="20.100000000000001" customHeight="1" x14ac:dyDescent="0.4">
      <c r="B4202" s="105" t="str">
        <f t="shared" si="195"/>
        <v/>
      </c>
      <c r="C4202" s="105" t="str">
        <f t="shared" si="196"/>
        <v/>
      </c>
      <c r="D4202" s="105" t="str">
        <f t="shared" si="197"/>
        <v/>
      </c>
      <c r="E4202" s="106" t="s">
        <v>2406</v>
      </c>
      <c r="F4202" s="106" t="s">
        <v>2407</v>
      </c>
      <c r="G4202" s="106" t="s">
        <v>773</v>
      </c>
      <c r="H4202" s="106" t="s">
        <v>774</v>
      </c>
      <c r="I4202" s="106">
        <v>6</v>
      </c>
      <c r="J4202" s="106"/>
      <c r="K4202" s="106"/>
      <c r="L4202" s="106" t="s">
        <v>717</v>
      </c>
      <c r="M4202" s="106" t="s">
        <v>3522</v>
      </c>
      <c r="N4202" s="106">
        <v>0.44</v>
      </c>
      <c r="O4202" s="106">
        <v>2.4</v>
      </c>
      <c r="P4202" s="106" t="s">
        <v>714</v>
      </c>
      <c r="Q4202" s="107" t="s">
        <v>4988</v>
      </c>
      <c r="R4202" s="107" t="s">
        <v>253</v>
      </c>
    </row>
    <row r="4203" spans="2:18" ht="20.100000000000001" customHeight="1" x14ac:dyDescent="0.4">
      <c r="B4203" s="105" t="str">
        <f t="shared" si="195"/>
        <v/>
      </c>
      <c r="C4203" s="105" t="str">
        <f t="shared" si="196"/>
        <v/>
      </c>
      <c r="D4203" s="105" t="str">
        <f t="shared" si="197"/>
        <v/>
      </c>
      <c r="E4203" s="106" t="s">
        <v>2406</v>
      </c>
      <c r="F4203" s="106" t="s">
        <v>2407</v>
      </c>
      <c r="G4203" s="106" t="s">
        <v>773</v>
      </c>
      <c r="H4203" s="106" t="s">
        <v>1266</v>
      </c>
      <c r="I4203" s="106">
        <v>6</v>
      </c>
      <c r="J4203" s="106"/>
      <c r="K4203" s="106"/>
      <c r="L4203" s="106" t="s">
        <v>698</v>
      </c>
      <c r="M4203" s="106" t="s">
        <v>3522</v>
      </c>
      <c r="N4203" s="106">
        <v>0.44</v>
      </c>
      <c r="O4203" s="106">
        <v>2.4</v>
      </c>
      <c r="P4203" s="106" t="s">
        <v>714</v>
      </c>
      <c r="Q4203" s="107" t="s">
        <v>4989</v>
      </c>
      <c r="R4203" s="107" t="s">
        <v>253</v>
      </c>
    </row>
    <row r="4204" spans="2:18" ht="20.100000000000001" customHeight="1" x14ac:dyDescent="0.4">
      <c r="B4204" s="105" t="str">
        <f t="shared" si="195"/>
        <v/>
      </c>
      <c r="C4204" s="105" t="str">
        <f t="shared" si="196"/>
        <v/>
      </c>
      <c r="D4204" s="105" t="str">
        <f t="shared" si="197"/>
        <v/>
      </c>
      <c r="E4204" s="106" t="s">
        <v>2406</v>
      </c>
      <c r="F4204" s="106" t="s">
        <v>2407</v>
      </c>
      <c r="G4204" s="106" t="s">
        <v>778</v>
      </c>
      <c r="H4204" s="106" t="s">
        <v>779</v>
      </c>
      <c r="I4204" s="106">
        <v>6</v>
      </c>
      <c r="J4204" s="106"/>
      <c r="K4204" s="106"/>
      <c r="L4204" s="106" t="s">
        <v>717</v>
      </c>
      <c r="M4204" s="106" t="s">
        <v>3522</v>
      </c>
      <c r="N4204" s="106">
        <v>0.44</v>
      </c>
      <c r="O4204" s="106">
        <v>2.4</v>
      </c>
      <c r="P4204" s="106" t="s">
        <v>714</v>
      </c>
      <c r="Q4204" s="107" t="s">
        <v>4990</v>
      </c>
      <c r="R4204" s="107" t="s">
        <v>253</v>
      </c>
    </row>
    <row r="4205" spans="2:18" ht="20.100000000000001" customHeight="1" x14ac:dyDescent="0.4">
      <c r="B4205" s="105" t="str">
        <f t="shared" si="195"/>
        <v/>
      </c>
      <c r="C4205" s="105" t="str">
        <f t="shared" si="196"/>
        <v/>
      </c>
      <c r="D4205" s="105" t="str">
        <f t="shared" si="197"/>
        <v/>
      </c>
      <c r="E4205" s="106" t="s">
        <v>2406</v>
      </c>
      <c r="F4205" s="106" t="s">
        <v>2407</v>
      </c>
      <c r="G4205" s="106" t="s">
        <v>778</v>
      </c>
      <c r="H4205" s="106" t="s">
        <v>1269</v>
      </c>
      <c r="I4205" s="106">
        <v>6</v>
      </c>
      <c r="J4205" s="106"/>
      <c r="K4205" s="106"/>
      <c r="L4205" s="106" t="s">
        <v>698</v>
      </c>
      <c r="M4205" s="106" t="s">
        <v>3522</v>
      </c>
      <c r="N4205" s="106">
        <v>0.44</v>
      </c>
      <c r="O4205" s="106">
        <v>2.4</v>
      </c>
      <c r="P4205" s="106" t="s">
        <v>714</v>
      </c>
      <c r="Q4205" s="107" t="s">
        <v>4991</v>
      </c>
      <c r="R4205" s="107" t="s">
        <v>253</v>
      </c>
    </row>
    <row r="4206" spans="2:18" ht="20.100000000000001" customHeight="1" x14ac:dyDescent="0.4">
      <c r="B4206" s="105" t="str">
        <f t="shared" si="195"/>
        <v/>
      </c>
      <c r="C4206" s="105" t="str">
        <f t="shared" si="196"/>
        <v/>
      </c>
      <c r="D4206" s="105" t="str">
        <f t="shared" si="197"/>
        <v/>
      </c>
      <c r="E4206" s="106" t="s">
        <v>2406</v>
      </c>
      <c r="F4206" s="106" t="s">
        <v>2407</v>
      </c>
      <c r="G4206" s="106" t="s">
        <v>2437</v>
      </c>
      <c r="H4206" s="106" t="s">
        <v>2438</v>
      </c>
      <c r="I4206" s="106">
        <v>6</v>
      </c>
      <c r="J4206" s="106"/>
      <c r="K4206" s="106"/>
      <c r="L4206" s="106" t="s">
        <v>717</v>
      </c>
      <c r="M4206" s="106" t="s">
        <v>3522</v>
      </c>
      <c r="N4206" s="106">
        <v>0.42</v>
      </c>
      <c r="O4206" s="106">
        <v>2.4</v>
      </c>
      <c r="P4206" s="106" t="s">
        <v>714</v>
      </c>
      <c r="Q4206" s="107" t="s">
        <v>4992</v>
      </c>
      <c r="R4206" s="107" t="s">
        <v>253</v>
      </c>
    </row>
    <row r="4207" spans="2:18" ht="20.100000000000001" customHeight="1" x14ac:dyDescent="0.4">
      <c r="B4207" s="105" t="str">
        <f t="shared" si="195"/>
        <v/>
      </c>
      <c r="C4207" s="105" t="str">
        <f t="shared" si="196"/>
        <v/>
      </c>
      <c r="D4207" s="105" t="str">
        <f t="shared" si="197"/>
        <v/>
      </c>
      <c r="E4207" s="106" t="s">
        <v>2406</v>
      </c>
      <c r="F4207" s="106" t="s">
        <v>2407</v>
      </c>
      <c r="G4207" s="106" t="s">
        <v>2442</v>
      </c>
      <c r="H4207" s="106" t="s">
        <v>2443</v>
      </c>
      <c r="I4207" s="106">
        <v>6</v>
      </c>
      <c r="J4207" s="106"/>
      <c r="K4207" s="106"/>
      <c r="L4207" s="106" t="s">
        <v>717</v>
      </c>
      <c r="M4207" s="106" t="s">
        <v>3522</v>
      </c>
      <c r="N4207" s="106">
        <v>0.42</v>
      </c>
      <c r="O4207" s="106">
        <v>2.4</v>
      </c>
      <c r="P4207" s="106" t="s">
        <v>714</v>
      </c>
      <c r="Q4207" s="107" t="s">
        <v>4993</v>
      </c>
      <c r="R4207" s="107" t="s">
        <v>253</v>
      </c>
    </row>
    <row r="4208" spans="2:18" ht="20.100000000000001" customHeight="1" x14ac:dyDescent="0.4">
      <c r="B4208" s="105" t="str">
        <f t="shared" si="195"/>
        <v/>
      </c>
      <c r="C4208" s="105" t="str">
        <f t="shared" si="196"/>
        <v/>
      </c>
      <c r="D4208" s="105" t="str">
        <f t="shared" si="197"/>
        <v/>
      </c>
      <c r="E4208" s="106" t="s">
        <v>2406</v>
      </c>
      <c r="F4208" s="106" t="s">
        <v>2447</v>
      </c>
      <c r="G4208" s="106" t="s">
        <v>773</v>
      </c>
      <c r="H4208" s="106" t="s">
        <v>717</v>
      </c>
      <c r="I4208" s="106">
        <v>6</v>
      </c>
      <c r="J4208" s="106"/>
      <c r="K4208" s="106"/>
      <c r="L4208" s="106" t="s">
        <v>774</v>
      </c>
      <c r="M4208" s="106" t="s">
        <v>3522</v>
      </c>
      <c r="N4208" s="106">
        <v>0.39</v>
      </c>
      <c r="O4208" s="106">
        <v>2.4</v>
      </c>
      <c r="P4208" s="106" t="s">
        <v>714</v>
      </c>
      <c r="Q4208" s="107" t="s">
        <v>4994</v>
      </c>
      <c r="R4208" s="107" t="s">
        <v>253</v>
      </c>
    </row>
    <row r="4209" spans="2:18" ht="20.100000000000001" customHeight="1" x14ac:dyDescent="0.4">
      <c r="B4209" s="105" t="str">
        <f t="shared" si="195"/>
        <v/>
      </c>
      <c r="C4209" s="105" t="str">
        <f t="shared" si="196"/>
        <v/>
      </c>
      <c r="D4209" s="105" t="str">
        <f t="shared" si="197"/>
        <v/>
      </c>
      <c r="E4209" s="106" t="s">
        <v>2406</v>
      </c>
      <c r="F4209" s="106" t="s">
        <v>2447</v>
      </c>
      <c r="G4209" s="106" t="s">
        <v>773</v>
      </c>
      <c r="H4209" s="106" t="s">
        <v>698</v>
      </c>
      <c r="I4209" s="106">
        <v>6</v>
      </c>
      <c r="J4209" s="106"/>
      <c r="K4209" s="106"/>
      <c r="L4209" s="106" t="s">
        <v>1266</v>
      </c>
      <c r="M4209" s="106" t="s">
        <v>3522</v>
      </c>
      <c r="N4209" s="106">
        <v>0.39</v>
      </c>
      <c r="O4209" s="106">
        <v>2.4</v>
      </c>
      <c r="P4209" s="106" t="s">
        <v>714</v>
      </c>
      <c r="Q4209" s="107" t="s">
        <v>4995</v>
      </c>
      <c r="R4209" s="107" t="s">
        <v>253</v>
      </c>
    </row>
    <row r="4210" spans="2:18" ht="20.100000000000001" customHeight="1" x14ac:dyDescent="0.4">
      <c r="B4210" s="105" t="str">
        <f t="shared" si="195"/>
        <v/>
      </c>
      <c r="C4210" s="105" t="str">
        <f t="shared" si="196"/>
        <v/>
      </c>
      <c r="D4210" s="105" t="str">
        <f t="shared" si="197"/>
        <v/>
      </c>
      <c r="E4210" s="106" t="s">
        <v>2406</v>
      </c>
      <c r="F4210" s="106" t="s">
        <v>2447</v>
      </c>
      <c r="G4210" s="106" t="s">
        <v>778</v>
      </c>
      <c r="H4210" s="106" t="s">
        <v>717</v>
      </c>
      <c r="I4210" s="106">
        <v>6</v>
      </c>
      <c r="J4210" s="106"/>
      <c r="K4210" s="106"/>
      <c r="L4210" s="106" t="s">
        <v>779</v>
      </c>
      <c r="M4210" s="106" t="s">
        <v>3522</v>
      </c>
      <c r="N4210" s="106">
        <v>0.39</v>
      </c>
      <c r="O4210" s="106">
        <v>2.4</v>
      </c>
      <c r="P4210" s="106" t="s">
        <v>714</v>
      </c>
      <c r="Q4210" s="107" t="s">
        <v>4996</v>
      </c>
      <c r="R4210" s="107" t="s">
        <v>253</v>
      </c>
    </row>
    <row r="4211" spans="2:18" ht="20.100000000000001" customHeight="1" x14ac:dyDescent="0.4">
      <c r="B4211" s="105" t="str">
        <f t="shared" si="195"/>
        <v/>
      </c>
      <c r="C4211" s="105" t="str">
        <f t="shared" si="196"/>
        <v/>
      </c>
      <c r="D4211" s="105" t="str">
        <f t="shared" si="197"/>
        <v/>
      </c>
      <c r="E4211" s="106" t="s">
        <v>2406</v>
      </c>
      <c r="F4211" s="106" t="s">
        <v>2447</v>
      </c>
      <c r="G4211" s="106" t="s">
        <v>778</v>
      </c>
      <c r="H4211" s="106" t="s">
        <v>698</v>
      </c>
      <c r="I4211" s="106">
        <v>6</v>
      </c>
      <c r="J4211" s="106"/>
      <c r="K4211" s="106"/>
      <c r="L4211" s="106" t="s">
        <v>1269</v>
      </c>
      <c r="M4211" s="106" t="s">
        <v>3522</v>
      </c>
      <c r="N4211" s="106">
        <v>0.39</v>
      </c>
      <c r="O4211" s="106">
        <v>2.4</v>
      </c>
      <c r="P4211" s="106" t="s">
        <v>714</v>
      </c>
      <c r="Q4211" s="107" t="s">
        <v>4997</v>
      </c>
      <c r="R4211" s="107" t="s">
        <v>253</v>
      </c>
    </row>
    <row r="4212" spans="2:18" ht="20.100000000000001" customHeight="1" x14ac:dyDescent="0.4">
      <c r="B4212" s="105" t="str">
        <f t="shared" si="195"/>
        <v/>
      </c>
      <c r="C4212" s="105" t="str">
        <f t="shared" si="196"/>
        <v/>
      </c>
      <c r="D4212" s="105" t="str">
        <f t="shared" si="197"/>
        <v/>
      </c>
      <c r="E4212" s="106" t="s">
        <v>2406</v>
      </c>
      <c r="F4212" s="106" t="s">
        <v>2447</v>
      </c>
      <c r="G4212" s="106" t="s">
        <v>2437</v>
      </c>
      <c r="H4212" s="106" t="s">
        <v>717</v>
      </c>
      <c r="I4212" s="106">
        <v>6</v>
      </c>
      <c r="J4212" s="106"/>
      <c r="K4212" s="106"/>
      <c r="L4212" s="106" t="s">
        <v>2438</v>
      </c>
      <c r="M4212" s="106" t="s">
        <v>3522</v>
      </c>
      <c r="N4212" s="106">
        <v>0.38</v>
      </c>
      <c r="O4212" s="106">
        <v>2.4</v>
      </c>
      <c r="P4212" s="106" t="s">
        <v>714</v>
      </c>
      <c r="Q4212" s="107" t="s">
        <v>4998</v>
      </c>
      <c r="R4212" s="107" t="s">
        <v>253</v>
      </c>
    </row>
    <row r="4213" spans="2:18" ht="20.100000000000001" customHeight="1" x14ac:dyDescent="0.4">
      <c r="B4213" s="105" t="str">
        <f t="shared" si="195"/>
        <v/>
      </c>
      <c r="C4213" s="105" t="str">
        <f t="shared" si="196"/>
        <v/>
      </c>
      <c r="D4213" s="105" t="str">
        <f t="shared" si="197"/>
        <v/>
      </c>
      <c r="E4213" s="106" t="s">
        <v>2406</v>
      </c>
      <c r="F4213" s="106" t="s">
        <v>2447</v>
      </c>
      <c r="G4213" s="106" t="s">
        <v>2442</v>
      </c>
      <c r="H4213" s="106" t="s">
        <v>717</v>
      </c>
      <c r="I4213" s="106">
        <v>6</v>
      </c>
      <c r="J4213" s="106"/>
      <c r="K4213" s="106"/>
      <c r="L4213" s="106" t="s">
        <v>2443</v>
      </c>
      <c r="M4213" s="106" t="s">
        <v>3522</v>
      </c>
      <c r="N4213" s="106">
        <v>0.38</v>
      </c>
      <c r="O4213" s="106">
        <v>2.4</v>
      </c>
      <c r="P4213" s="106" t="s">
        <v>714</v>
      </c>
      <c r="Q4213" s="107" t="s">
        <v>4999</v>
      </c>
      <c r="R4213" s="107" t="s">
        <v>253</v>
      </c>
    </row>
    <row r="4214" spans="2:18" ht="20.100000000000001" customHeight="1" x14ac:dyDescent="0.4">
      <c r="B4214" s="105" t="str">
        <f t="shared" si="195"/>
        <v/>
      </c>
      <c r="C4214" s="105" t="str">
        <f t="shared" si="196"/>
        <v/>
      </c>
      <c r="D4214" s="105" t="str">
        <f t="shared" si="197"/>
        <v/>
      </c>
      <c r="E4214" s="106" t="s">
        <v>2406</v>
      </c>
      <c r="F4214" s="106" t="s">
        <v>2906</v>
      </c>
      <c r="G4214" s="106" t="s">
        <v>773</v>
      </c>
      <c r="H4214" s="106" t="s">
        <v>1266</v>
      </c>
      <c r="I4214" s="106">
        <v>6</v>
      </c>
      <c r="J4214" s="106"/>
      <c r="K4214" s="106"/>
      <c r="L4214" s="106" t="s">
        <v>802</v>
      </c>
      <c r="M4214" s="106" t="s">
        <v>3522</v>
      </c>
      <c r="N4214" s="106">
        <v>0.4</v>
      </c>
      <c r="O4214" s="106">
        <v>2.4</v>
      </c>
      <c r="P4214" s="106" t="s">
        <v>714</v>
      </c>
      <c r="Q4214" s="107" t="s">
        <v>5000</v>
      </c>
      <c r="R4214" s="107" t="s">
        <v>253</v>
      </c>
    </row>
    <row r="4215" spans="2:18" ht="20.100000000000001" customHeight="1" x14ac:dyDescent="0.4">
      <c r="B4215" s="105" t="str">
        <f t="shared" si="195"/>
        <v/>
      </c>
      <c r="C4215" s="105" t="str">
        <f t="shared" si="196"/>
        <v/>
      </c>
      <c r="D4215" s="105" t="str">
        <f t="shared" si="197"/>
        <v/>
      </c>
      <c r="E4215" s="106" t="s">
        <v>2406</v>
      </c>
      <c r="F4215" s="106" t="s">
        <v>2906</v>
      </c>
      <c r="G4215" s="106" t="s">
        <v>778</v>
      </c>
      <c r="H4215" s="106" t="s">
        <v>1269</v>
      </c>
      <c r="I4215" s="106">
        <v>6</v>
      </c>
      <c r="J4215" s="106"/>
      <c r="K4215" s="106"/>
      <c r="L4215" s="106" t="s">
        <v>802</v>
      </c>
      <c r="M4215" s="106" t="s">
        <v>3522</v>
      </c>
      <c r="N4215" s="106">
        <v>0.4</v>
      </c>
      <c r="O4215" s="106">
        <v>2.4</v>
      </c>
      <c r="P4215" s="106" t="s">
        <v>714</v>
      </c>
      <c r="Q4215" s="107" t="s">
        <v>5001</v>
      </c>
      <c r="R4215" s="107" t="s">
        <v>253</v>
      </c>
    </row>
    <row r="4216" spans="2:18" ht="20.100000000000001" customHeight="1" x14ac:dyDescent="0.4">
      <c r="B4216" s="105" t="str">
        <f t="shared" si="195"/>
        <v/>
      </c>
      <c r="C4216" s="105" t="str">
        <f t="shared" si="196"/>
        <v/>
      </c>
      <c r="D4216" s="105" t="str">
        <f t="shared" si="197"/>
        <v/>
      </c>
      <c r="E4216" s="106" t="s">
        <v>2406</v>
      </c>
      <c r="F4216" s="106" t="s">
        <v>2906</v>
      </c>
      <c r="G4216" s="106" t="s">
        <v>773</v>
      </c>
      <c r="H4216" s="106" t="s">
        <v>802</v>
      </c>
      <c r="I4216" s="106">
        <v>6</v>
      </c>
      <c r="J4216" s="106"/>
      <c r="K4216" s="106"/>
      <c r="L4216" s="106" t="s">
        <v>1266</v>
      </c>
      <c r="M4216" s="106" t="s">
        <v>3522</v>
      </c>
      <c r="N4216" s="106">
        <v>0.37</v>
      </c>
      <c r="O4216" s="106">
        <v>2.4</v>
      </c>
      <c r="P4216" s="106" t="s">
        <v>714</v>
      </c>
      <c r="Q4216" s="107" t="s">
        <v>5002</v>
      </c>
      <c r="R4216" s="107" t="s">
        <v>253</v>
      </c>
    </row>
    <row r="4217" spans="2:18" ht="20.100000000000001" customHeight="1" x14ac:dyDescent="0.4">
      <c r="B4217" s="105" t="str">
        <f t="shared" si="195"/>
        <v/>
      </c>
      <c r="C4217" s="105" t="str">
        <f t="shared" si="196"/>
        <v/>
      </c>
      <c r="D4217" s="105" t="str">
        <f t="shared" si="197"/>
        <v/>
      </c>
      <c r="E4217" s="106" t="s">
        <v>2406</v>
      </c>
      <c r="F4217" s="106" t="s">
        <v>2906</v>
      </c>
      <c r="G4217" s="106" t="s">
        <v>778</v>
      </c>
      <c r="H4217" s="106" t="s">
        <v>802</v>
      </c>
      <c r="I4217" s="106">
        <v>6</v>
      </c>
      <c r="J4217" s="106"/>
      <c r="K4217" s="106"/>
      <c r="L4217" s="106" t="s">
        <v>1269</v>
      </c>
      <c r="M4217" s="106" t="s">
        <v>3522</v>
      </c>
      <c r="N4217" s="106">
        <v>0.37</v>
      </c>
      <c r="O4217" s="106">
        <v>2.4</v>
      </c>
      <c r="P4217" s="106" t="s">
        <v>714</v>
      </c>
      <c r="Q4217" s="107" t="s">
        <v>5003</v>
      </c>
      <c r="R4217" s="107" t="s">
        <v>253</v>
      </c>
    </row>
    <row r="4218" spans="2:18" ht="20.100000000000001" customHeight="1" x14ac:dyDescent="0.4">
      <c r="B4218" s="105" t="str">
        <f t="shared" si="195"/>
        <v/>
      </c>
      <c r="C4218" s="105" t="str">
        <f t="shared" si="196"/>
        <v/>
      </c>
      <c r="D4218" s="105" t="str">
        <f t="shared" si="197"/>
        <v/>
      </c>
      <c r="E4218" s="106" t="s">
        <v>2406</v>
      </c>
      <c r="F4218" s="106" t="s">
        <v>2829</v>
      </c>
      <c r="G4218" s="106" t="s">
        <v>773</v>
      </c>
      <c r="H4218" s="106" t="s">
        <v>774</v>
      </c>
      <c r="I4218" s="106">
        <v>6</v>
      </c>
      <c r="J4218" s="106"/>
      <c r="K4218" s="106"/>
      <c r="L4218" s="106" t="s">
        <v>765</v>
      </c>
      <c r="M4218" s="106" t="s">
        <v>3522</v>
      </c>
      <c r="N4218" s="106">
        <v>0.55000000000000004</v>
      </c>
      <c r="O4218" s="106">
        <v>2.5</v>
      </c>
      <c r="P4218" s="106" t="s">
        <v>714</v>
      </c>
      <c r="Q4218" s="107" t="s">
        <v>5004</v>
      </c>
      <c r="R4218" s="107" t="s">
        <v>253</v>
      </c>
    </row>
    <row r="4219" spans="2:18" ht="20.100000000000001" customHeight="1" x14ac:dyDescent="0.4">
      <c r="B4219" s="105" t="str">
        <f t="shared" si="195"/>
        <v/>
      </c>
      <c r="C4219" s="105" t="str">
        <f t="shared" si="196"/>
        <v/>
      </c>
      <c r="D4219" s="105" t="str">
        <f t="shared" si="197"/>
        <v/>
      </c>
      <c r="E4219" s="106" t="s">
        <v>2406</v>
      </c>
      <c r="F4219" s="106" t="s">
        <v>2829</v>
      </c>
      <c r="G4219" s="106" t="s">
        <v>2437</v>
      </c>
      <c r="H4219" s="106" t="s">
        <v>2438</v>
      </c>
      <c r="I4219" s="106">
        <v>6</v>
      </c>
      <c r="J4219" s="106"/>
      <c r="K4219" s="106"/>
      <c r="L4219" s="106" t="s">
        <v>765</v>
      </c>
      <c r="M4219" s="106" t="s">
        <v>3522</v>
      </c>
      <c r="N4219" s="106">
        <v>0.52</v>
      </c>
      <c r="O4219" s="106">
        <v>2.5</v>
      </c>
      <c r="P4219" s="106" t="s">
        <v>714</v>
      </c>
      <c r="Q4219" s="107" t="s">
        <v>5005</v>
      </c>
      <c r="R4219" s="107" t="s">
        <v>253</v>
      </c>
    </row>
    <row r="4220" spans="2:18" ht="20.100000000000001" customHeight="1" x14ac:dyDescent="0.4">
      <c r="B4220" s="105" t="str">
        <f t="shared" si="195"/>
        <v/>
      </c>
      <c r="C4220" s="105" t="str">
        <f t="shared" si="196"/>
        <v/>
      </c>
      <c r="D4220" s="105" t="str">
        <f t="shared" si="197"/>
        <v/>
      </c>
      <c r="E4220" s="106" t="s">
        <v>2406</v>
      </c>
      <c r="F4220" s="106" t="s">
        <v>2829</v>
      </c>
      <c r="G4220" s="106" t="s">
        <v>2442</v>
      </c>
      <c r="H4220" s="106" t="s">
        <v>2443</v>
      </c>
      <c r="I4220" s="106">
        <v>6</v>
      </c>
      <c r="J4220" s="106"/>
      <c r="K4220" s="106"/>
      <c r="L4220" s="106" t="s">
        <v>765</v>
      </c>
      <c r="M4220" s="106" t="s">
        <v>3522</v>
      </c>
      <c r="N4220" s="106">
        <v>0.52</v>
      </c>
      <c r="O4220" s="106">
        <v>2.5</v>
      </c>
      <c r="P4220" s="106" t="s">
        <v>714</v>
      </c>
      <c r="Q4220" s="107" t="s">
        <v>5006</v>
      </c>
      <c r="R4220" s="107" t="s">
        <v>253</v>
      </c>
    </row>
    <row r="4221" spans="2:18" ht="20.100000000000001" customHeight="1" x14ac:dyDescent="0.4">
      <c r="B4221" s="105" t="str">
        <f t="shared" si="195"/>
        <v/>
      </c>
      <c r="C4221" s="105" t="str">
        <f t="shared" si="196"/>
        <v/>
      </c>
      <c r="D4221" s="105" t="str">
        <f t="shared" si="197"/>
        <v/>
      </c>
      <c r="E4221" s="106" t="s">
        <v>2406</v>
      </c>
      <c r="F4221" s="106" t="s">
        <v>2829</v>
      </c>
      <c r="G4221" s="106" t="s">
        <v>773</v>
      </c>
      <c r="H4221" s="106" t="s">
        <v>765</v>
      </c>
      <c r="I4221" s="106">
        <v>6</v>
      </c>
      <c r="J4221" s="106"/>
      <c r="K4221" s="106"/>
      <c r="L4221" s="106" t="s">
        <v>774</v>
      </c>
      <c r="M4221" s="106" t="s">
        <v>3522</v>
      </c>
      <c r="N4221" s="106">
        <v>0.53</v>
      </c>
      <c r="O4221" s="106">
        <v>2.5</v>
      </c>
      <c r="P4221" s="106" t="s">
        <v>714</v>
      </c>
      <c r="Q4221" s="107" t="s">
        <v>5007</v>
      </c>
      <c r="R4221" s="107" t="s">
        <v>253</v>
      </c>
    </row>
    <row r="4222" spans="2:18" ht="20.100000000000001" customHeight="1" x14ac:dyDescent="0.4">
      <c r="B4222" s="105" t="str">
        <f t="shared" si="195"/>
        <v/>
      </c>
      <c r="C4222" s="105" t="str">
        <f t="shared" si="196"/>
        <v/>
      </c>
      <c r="D4222" s="105" t="str">
        <f t="shared" si="197"/>
        <v/>
      </c>
      <c r="E4222" s="106" t="s">
        <v>2406</v>
      </c>
      <c r="F4222" s="106" t="s">
        <v>2829</v>
      </c>
      <c r="G4222" s="106" t="s">
        <v>2437</v>
      </c>
      <c r="H4222" s="106" t="s">
        <v>765</v>
      </c>
      <c r="I4222" s="106">
        <v>6</v>
      </c>
      <c r="J4222" s="106"/>
      <c r="K4222" s="106"/>
      <c r="L4222" s="106" t="s">
        <v>2438</v>
      </c>
      <c r="M4222" s="106" t="s">
        <v>3522</v>
      </c>
      <c r="N4222" s="106">
        <v>0.52</v>
      </c>
      <c r="O4222" s="106">
        <v>2.5</v>
      </c>
      <c r="P4222" s="106" t="s">
        <v>714</v>
      </c>
      <c r="Q4222" s="107" t="s">
        <v>5008</v>
      </c>
      <c r="R4222" s="107" t="s">
        <v>253</v>
      </c>
    </row>
    <row r="4223" spans="2:18" ht="20.100000000000001" customHeight="1" x14ac:dyDescent="0.4">
      <c r="B4223" s="105" t="str">
        <f t="shared" si="195"/>
        <v/>
      </c>
      <c r="C4223" s="105" t="str">
        <f t="shared" si="196"/>
        <v/>
      </c>
      <c r="D4223" s="105" t="str">
        <f t="shared" si="197"/>
        <v/>
      </c>
      <c r="E4223" s="106" t="s">
        <v>2406</v>
      </c>
      <c r="F4223" s="106" t="s">
        <v>2829</v>
      </c>
      <c r="G4223" s="106" t="s">
        <v>2442</v>
      </c>
      <c r="H4223" s="106" t="s">
        <v>765</v>
      </c>
      <c r="I4223" s="106">
        <v>6</v>
      </c>
      <c r="J4223" s="106"/>
      <c r="K4223" s="106"/>
      <c r="L4223" s="106" t="s">
        <v>2443</v>
      </c>
      <c r="M4223" s="106" t="s">
        <v>3522</v>
      </c>
      <c r="N4223" s="106">
        <v>0.52</v>
      </c>
      <c r="O4223" s="106">
        <v>2.5</v>
      </c>
      <c r="P4223" s="106" t="s">
        <v>714</v>
      </c>
      <c r="Q4223" s="107" t="s">
        <v>5009</v>
      </c>
      <c r="R4223" s="107" t="s">
        <v>253</v>
      </c>
    </row>
    <row r="4224" spans="2:18" ht="20.100000000000001" customHeight="1" x14ac:dyDescent="0.4">
      <c r="B4224" s="105" t="str">
        <f t="shared" si="195"/>
        <v/>
      </c>
      <c r="C4224" s="105" t="str">
        <f t="shared" si="196"/>
        <v/>
      </c>
      <c r="D4224" s="105" t="str">
        <f t="shared" si="197"/>
        <v/>
      </c>
      <c r="E4224" s="106" t="s">
        <v>2406</v>
      </c>
      <c r="F4224" s="106" t="s">
        <v>5010</v>
      </c>
      <c r="G4224" s="106" t="s">
        <v>773</v>
      </c>
      <c r="H4224" s="106" t="s">
        <v>1266</v>
      </c>
      <c r="I4224" s="106">
        <v>16</v>
      </c>
      <c r="J4224" s="106"/>
      <c r="K4224" s="106"/>
      <c r="L4224" s="106" t="s">
        <v>1817</v>
      </c>
      <c r="M4224" s="106" t="s">
        <v>924</v>
      </c>
      <c r="N4224" s="106">
        <v>0.7</v>
      </c>
      <c r="O4224" s="106">
        <v>2.5</v>
      </c>
      <c r="P4224" s="106" t="s">
        <v>714</v>
      </c>
      <c r="Q4224" s="107" t="s">
        <v>5011</v>
      </c>
      <c r="R4224" s="107" t="s">
        <v>282</v>
      </c>
    </row>
    <row r="4225" spans="2:18" ht="20.100000000000001" customHeight="1" x14ac:dyDescent="0.4">
      <c r="B4225" s="105" t="str">
        <f t="shared" si="195"/>
        <v/>
      </c>
      <c r="C4225" s="105" t="str">
        <f t="shared" si="196"/>
        <v/>
      </c>
      <c r="D4225" s="105" t="str">
        <f t="shared" si="197"/>
        <v/>
      </c>
      <c r="E4225" s="106" t="s">
        <v>2406</v>
      </c>
      <c r="F4225" s="106" t="s">
        <v>5010</v>
      </c>
      <c r="G4225" s="106" t="s">
        <v>773</v>
      </c>
      <c r="H4225" s="106" t="s">
        <v>1266</v>
      </c>
      <c r="I4225" s="106">
        <v>16</v>
      </c>
      <c r="J4225" s="106"/>
      <c r="K4225" s="106"/>
      <c r="L4225" s="106" t="s">
        <v>1027</v>
      </c>
      <c r="M4225" s="106" t="s">
        <v>924</v>
      </c>
      <c r="N4225" s="106">
        <v>0.7</v>
      </c>
      <c r="O4225" s="106">
        <v>2.5</v>
      </c>
      <c r="P4225" s="106" t="s">
        <v>714</v>
      </c>
      <c r="Q4225" s="107" t="s">
        <v>5012</v>
      </c>
      <c r="R4225" s="107" t="s">
        <v>282</v>
      </c>
    </row>
    <row r="4226" spans="2:18" ht="20.100000000000001" customHeight="1" x14ac:dyDescent="0.4">
      <c r="B4226" s="105" t="str">
        <f t="shared" si="195"/>
        <v/>
      </c>
      <c r="C4226" s="105" t="str">
        <f t="shared" si="196"/>
        <v/>
      </c>
      <c r="D4226" s="105" t="str">
        <f t="shared" si="197"/>
        <v/>
      </c>
      <c r="E4226" s="106" t="s">
        <v>2406</v>
      </c>
      <c r="F4226" s="106" t="s">
        <v>5010</v>
      </c>
      <c r="G4226" s="106" t="s">
        <v>778</v>
      </c>
      <c r="H4226" s="106" t="s">
        <v>779</v>
      </c>
      <c r="I4226" s="106">
        <v>16</v>
      </c>
      <c r="J4226" s="106"/>
      <c r="K4226" s="106"/>
      <c r="L4226" s="106" t="s">
        <v>1389</v>
      </c>
      <c r="M4226" s="106" t="s">
        <v>924</v>
      </c>
      <c r="N4226" s="106">
        <v>0.71</v>
      </c>
      <c r="O4226" s="106">
        <v>2.5</v>
      </c>
      <c r="P4226" s="106" t="s">
        <v>714</v>
      </c>
      <c r="Q4226" s="107" t="s">
        <v>5013</v>
      </c>
      <c r="R4226" s="107" t="s">
        <v>282</v>
      </c>
    </row>
    <row r="4227" spans="2:18" ht="20.100000000000001" customHeight="1" x14ac:dyDescent="0.4">
      <c r="B4227" s="105" t="str">
        <f t="shared" si="195"/>
        <v/>
      </c>
      <c r="C4227" s="105" t="str">
        <f t="shared" si="196"/>
        <v/>
      </c>
      <c r="D4227" s="105" t="str">
        <f t="shared" si="197"/>
        <v/>
      </c>
      <c r="E4227" s="106" t="s">
        <v>2406</v>
      </c>
      <c r="F4227" s="106" t="s">
        <v>5010</v>
      </c>
      <c r="G4227" s="106" t="s">
        <v>778</v>
      </c>
      <c r="H4227" s="106" t="s">
        <v>1269</v>
      </c>
      <c r="I4227" s="106">
        <v>16</v>
      </c>
      <c r="J4227" s="106"/>
      <c r="K4227" s="106"/>
      <c r="L4227" s="106" t="s">
        <v>1817</v>
      </c>
      <c r="M4227" s="106" t="s">
        <v>924</v>
      </c>
      <c r="N4227" s="106">
        <v>0.7</v>
      </c>
      <c r="O4227" s="106">
        <v>2.5</v>
      </c>
      <c r="P4227" s="106" t="s">
        <v>714</v>
      </c>
      <c r="Q4227" s="107" t="s">
        <v>5014</v>
      </c>
      <c r="R4227" s="107" t="s">
        <v>282</v>
      </c>
    </row>
    <row r="4228" spans="2:18" ht="20.100000000000001" customHeight="1" x14ac:dyDescent="0.4">
      <c r="B4228" s="105" t="str">
        <f t="shared" si="195"/>
        <v/>
      </c>
      <c r="C4228" s="105" t="str">
        <f t="shared" si="196"/>
        <v/>
      </c>
      <c r="D4228" s="105" t="str">
        <f t="shared" si="197"/>
        <v/>
      </c>
      <c r="E4228" s="106" t="s">
        <v>2406</v>
      </c>
      <c r="F4228" s="106" t="s">
        <v>5010</v>
      </c>
      <c r="G4228" s="106" t="s">
        <v>778</v>
      </c>
      <c r="H4228" s="106" t="s">
        <v>1269</v>
      </c>
      <c r="I4228" s="106">
        <v>16</v>
      </c>
      <c r="J4228" s="106"/>
      <c r="K4228" s="106"/>
      <c r="L4228" s="106" t="s">
        <v>1027</v>
      </c>
      <c r="M4228" s="106" t="s">
        <v>924</v>
      </c>
      <c r="N4228" s="106">
        <v>0.7</v>
      </c>
      <c r="O4228" s="106">
        <v>2.5</v>
      </c>
      <c r="P4228" s="106" t="s">
        <v>714</v>
      </c>
      <c r="Q4228" s="107" t="s">
        <v>5015</v>
      </c>
      <c r="R4228" s="107" t="s">
        <v>282</v>
      </c>
    </row>
    <row r="4229" spans="2:18" ht="20.100000000000001" customHeight="1" x14ac:dyDescent="0.4">
      <c r="B4229" s="105" t="str">
        <f t="shared" si="195"/>
        <v/>
      </c>
      <c r="C4229" s="105" t="str">
        <f t="shared" si="196"/>
        <v/>
      </c>
      <c r="D4229" s="105" t="str">
        <f t="shared" si="197"/>
        <v/>
      </c>
      <c r="E4229" s="106" t="s">
        <v>2406</v>
      </c>
      <c r="F4229" s="106" t="s">
        <v>5010</v>
      </c>
      <c r="G4229" s="106" t="s">
        <v>773</v>
      </c>
      <c r="H4229" s="106" t="s">
        <v>1817</v>
      </c>
      <c r="I4229" s="106">
        <v>16</v>
      </c>
      <c r="J4229" s="106"/>
      <c r="K4229" s="106"/>
      <c r="L4229" s="106" t="s">
        <v>1266</v>
      </c>
      <c r="M4229" s="106" t="s">
        <v>924</v>
      </c>
      <c r="N4229" s="106">
        <v>0.75</v>
      </c>
      <c r="O4229" s="106">
        <v>2.5</v>
      </c>
      <c r="P4229" s="106" t="s">
        <v>714</v>
      </c>
      <c r="Q4229" s="107" t="s">
        <v>5016</v>
      </c>
      <c r="R4229" s="107" t="s">
        <v>282</v>
      </c>
    </row>
    <row r="4230" spans="2:18" ht="20.100000000000001" customHeight="1" x14ac:dyDescent="0.4">
      <c r="B4230" s="105" t="str">
        <f t="shared" si="195"/>
        <v/>
      </c>
      <c r="C4230" s="105" t="str">
        <f t="shared" si="196"/>
        <v/>
      </c>
      <c r="D4230" s="105" t="str">
        <f t="shared" si="197"/>
        <v/>
      </c>
      <c r="E4230" s="106" t="s">
        <v>2406</v>
      </c>
      <c r="F4230" s="106" t="s">
        <v>5010</v>
      </c>
      <c r="G4230" s="106" t="s">
        <v>773</v>
      </c>
      <c r="H4230" s="106" t="s">
        <v>1027</v>
      </c>
      <c r="I4230" s="106">
        <v>16</v>
      </c>
      <c r="J4230" s="106"/>
      <c r="K4230" s="106"/>
      <c r="L4230" s="106" t="s">
        <v>1266</v>
      </c>
      <c r="M4230" s="106" t="s">
        <v>924</v>
      </c>
      <c r="N4230" s="106">
        <v>0.74</v>
      </c>
      <c r="O4230" s="106">
        <v>2.5</v>
      </c>
      <c r="P4230" s="106" t="s">
        <v>714</v>
      </c>
      <c r="Q4230" s="107" t="s">
        <v>5017</v>
      </c>
      <c r="R4230" s="107" t="s">
        <v>282</v>
      </c>
    </row>
    <row r="4231" spans="2:18" ht="20.100000000000001" customHeight="1" x14ac:dyDescent="0.4">
      <c r="B4231" s="105" t="str">
        <f t="shared" si="195"/>
        <v/>
      </c>
      <c r="C4231" s="105" t="str">
        <f t="shared" si="196"/>
        <v/>
      </c>
      <c r="D4231" s="105" t="str">
        <f t="shared" si="197"/>
        <v/>
      </c>
      <c r="E4231" s="106" t="s">
        <v>2406</v>
      </c>
      <c r="F4231" s="106" t="s">
        <v>5010</v>
      </c>
      <c r="G4231" s="106" t="s">
        <v>778</v>
      </c>
      <c r="H4231" s="106" t="s">
        <v>1389</v>
      </c>
      <c r="I4231" s="106">
        <v>16</v>
      </c>
      <c r="J4231" s="106"/>
      <c r="K4231" s="106"/>
      <c r="L4231" s="106" t="s">
        <v>779</v>
      </c>
      <c r="M4231" s="106" t="s">
        <v>924</v>
      </c>
      <c r="N4231" s="106">
        <v>0.74</v>
      </c>
      <c r="O4231" s="106">
        <v>2.5</v>
      </c>
      <c r="P4231" s="106" t="s">
        <v>714</v>
      </c>
      <c r="Q4231" s="107" t="s">
        <v>5018</v>
      </c>
      <c r="R4231" s="107" t="s">
        <v>282</v>
      </c>
    </row>
    <row r="4232" spans="2:18" ht="20.100000000000001" customHeight="1" x14ac:dyDescent="0.4">
      <c r="B4232" s="105" t="str">
        <f t="shared" si="195"/>
        <v/>
      </c>
      <c r="C4232" s="105" t="str">
        <f t="shared" si="196"/>
        <v/>
      </c>
      <c r="D4232" s="105" t="str">
        <f t="shared" si="197"/>
        <v/>
      </c>
      <c r="E4232" s="106" t="s">
        <v>2406</v>
      </c>
      <c r="F4232" s="106" t="s">
        <v>5010</v>
      </c>
      <c r="G4232" s="106" t="s">
        <v>778</v>
      </c>
      <c r="H4232" s="106" t="s">
        <v>1817</v>
      </c>
      <c r="I4232" s="106">
        <v>16</v>
      </c>
      <c r="J4232" s="106"/>
      <c r="K4232" s="106"/>
      <c r="L4232" s="106" t="s">
        <v>1269</v>
      </c>
      <c r="M4232" s="106" t="s">
        <v>924</v>
      </c>
      <c r="N4232" s="106">
        <v>0.75</v>
      </c>
      <c r="O4232" s="106">
        <v>2.5</v>
      </c>
      <c r="P4232" s="106" t="s">
        <v>714</v>
      </c>
      <c r="Q4232" s="107" t="s">
        <v>5019</v>
      </c>
      <c r="R4232" s="107" t="s">
        <v>282</v>
      </c>
    </row>
    <row r="4233" spans="2:18" ht="20.100000000000001" customHeight="1" x14ac:dyDescent="0.4">
      <c r="B4233" s="105" t="str">
        <f t="shared" si="195"/>
        <v/>
      </c>
      <c r="C4233" s="105" t="str">
        <f t="shared" si="196"/>
        <v/>
      </c>
      <c r="D4233" s="105" t="str">
        <f t="shared" si="197"/>
        <v/>
      </c>
      <c r="E4233" s="106" t="s">
        <v>2406</v>
      </c>
      <c r="F4233" s="106" t="s">
        <v>5010</v>
      </c>
      <c r="G4233" s="106" t="s">
        <v>778</v>
      </c>
      <c r="H4233" s="106" t="s">
        <v>1027</v>
      </c>
      <c r="I4233" s="106">
        <v>16</v>
      </c>
      <c r="J4233" s="106"/>
      <c r="K4233" s="106"/>
      <c r="L4233" s="106" t="s">
        <v>1269</v>
      </c>
      <c r="M4233" s="106" t="s">
        <v>924</v>
      </c>
      <c r="N4233" s="106">
        <v>0.74</v>
      </c>
      <c r="O4233" s="106">
        <v>2.5</v>
      </c>
      <c r="P4233" s="106" t="s">
        <v>714</v>
      </c>
      <c r="Q4233" s="107" t="s">
        <v>5020</v>
      </c>
      <c r="R4233" s="107" t="s">
        <v>282</v>
      </c>
    </row>
    <row r="4234" spans="2:18" ht="20.100000000000001" customHeight="1" x14ac:dyDescent="0.4">
      <c r="B4234" s="105" t="str">
        <f t="shared" si="195"/>
        <v/>
      </c>
      <c r="C4234" s="105" t="str">
        <f t="shared" si="196"/>
        <v/>
      </c>
      <c r="D4234" s="105" t="str">
        <f t="shared" si="197"/>
        <v/>
      </c>
      <c r="E4234" s="106" t="s">
        <v>2406</v>
      </c>
      <c r="F4234" s="106" t="s">
        <v>5010</v>
      </c>
      <c r="G4234" s="106" t="s">
        <v>697</v>
      </c>
      <c r="H4234" s="106" t="s">
        <v>707</v>
      </c>
      <c r="I4234" s="106">
        <v>16</v>
      </c>
      <c r="J4234" s="106"/>
      <c r="K4234" s="106"/>
      <c r="L4234" s="106" t="s">
        <v>707</v>
      </c>
      <c r="M4234" s="106" t="s">
        <v>924</v>
      </c>
      <c r="N4234" s="106">
        <v>0.8</v>
      </c>
      <c r="O4234" s="106">
        <v>2.6</v>
      </c>
      <c r="P4234" s="106" t="s">
        <v>714</v>
      </c>
      <c r="Q4234" s="107" t="s">
        <v>5021</v>
      </c>
      <c r="R4234" s="107" t="s">
        <v>73</v>
      </c>
    </row>
    <row r="4235" spans="2:18" ht="20.100000000000001" customHeight="1" x14ac:dyDescent="0.4">
      <c r="B4235" s="105" t="str">
        <f t="shared" si="195"/>
        <v/>
      </c>
      <c r="C4235" s="105" t="str">
        <f t="shared" si="196"/>
        <v/>
      </c>
      <c r="D4235" s="105" t="str">
        <f t="shared" si="197"/>
        <v/>
      </c>
      <c r="E4235" s="106" t="s">
        <v>2406</v>
      </c>
      <c r="F4235" s="106" t="s">
        <v>5010</v>
      </c>
      <c r="G4235" s="106" t="s">
        <v>697</v>
      </c>
      <c r="H4235" s="106" t="s">
        <v>1817</v>
      </c>
      <c r="I4235" s="106">
        <v>16</v>
      </c>
      <c r="J4235" s="106"/>
      <c r="K4235" s="106"/>
      <c r="L4235" s="106" t="s">
        <v>1817</v>
      </c>
      <c r="M4235" s="106" t="s">
        <v>924</v>
      </c>
      <c r="N4235" s="106">
        <v>0.78</v>
      </c>
      <c r="O4235" s="106">
        <v>2.6</v>
      </c>
      <c r="P4235" s="106" t="s">
        <v>714</v>
      </c>
      <c r="Q4235" s="107" t="s">
        <v>5022</v>
      </c>
      <c r="R4235" s="107" t="s">
        <v>73</v>
      </c>
    </row>
    <row r="4236" spans="2:18" ht="20.100000000000001" customHeight="1" x14ac:dyDescent="0.4">
      <c r="B4236" s="105" t="str">
        <f t="shared" si="195"/>
        <v/>
      </c>
      <c r="C4236" s="105" t="str">
        <f t="shared" si="196"/>
        <v/>
      </c>
      <c r="D4236" s="105" t="str">
        <f t="shared" si="197"/>
        <v/>
      </c>
      <c r="E4236" s="106" t="s">
        <v>2406</v>
      </c>
      <c r="F4236" s="106" t="s">
        <v>5010</v>
      </c>
      <c r="G4236" s="106" t="s">
        <v>697</v>
      </c>
      <c r="H4236" s="106" t="s">
        <v>1027</v>
      </c>
      <c r="I4236" s="106">
        <v>16</v>
      </c>
      <c r="J4236" s="106"/>
      <c r="K4236" s="106"/>
      <c r="L4236" s="106" t="s">
        <v>1027</v>
      </c>
      <c r="M4236" s="106" t="s">
        <v>924</v>
      </c>
      <c r="N4236" s="106">
        <v>0.76</v>
      </c>
      <c r="O4236" s="106">
        <v>2.6</v>
      </c>
      <c r="P4236" s="106" t="s">
        <v>714</v>
      </c>
      <c r="Q4236" s="107" t="s">
        <v>5023</v>
      </c>
      <c r="R4236" s="107" t="s">
        <v>73</v>
      </c>
    </row>
    <row r="4237" spans="2:18" ht="20.100000000000001" customHeight="1" x14ac:dyDescent="0.4">
      <c r="B4237" s="105" t="str">
        <f t="shared" si="195"/>
        <v/>
      </c>
      <c r="C4237" s="105" t="str">
        <f t="shared" si="196"/>
        <v/>
      </c>
      <c r="D4237" s="105" t="str">
        <f t="shared" si="197"/>
        <v/>
      </c>
      <c r="E4237" s="106" t="s">
        <v>2406</v>
      </c>
      <c r="F4237" s="106" t="s">
        <v>5010</v>
      </c>
      <c r="G4237" s="106" t="s">
        <v>710</v>
      </c>
      <c r="H4237" s="106" t="s">
        <v>711</v>
      </c>
      <c r="I4237" s="106">
        <v>16</v>
      </c>
      <c r="J4237" s="106"/>
      <c r="K4237" s="106"/>
      <c r="L4237" s="106" t="s">
        <v>707</v>
      </c>
      <c r="M4237" s="106" t="s">
        <v>924</v>
      </c>
      <c r="N4237" s="106">
        <v>0.78</v>
      </c>
      <c r="O4237" s="106">
        <v>2.6</v>
      </c>
      <c r="P4237" s="106" t="s">
        <v>714</v>
      </c>
      <c r="Q4237" s="107" t="s">
        <v>5024</v>
      </c>
      <c r="R4237" s="107" t="s">
        <v>73</v>
      </c>
    </row>
    <row r="4238" spans="2:18" ht="20.100000000000001" customHeight="1" x14ac:dyDescent="0.4">
      <c r="B4238" s="105" t="str">
        <f t="shared" si="195"/>
        <v/>
      </c>
      <c r="C4238" s="105" t="str">
        <f t="shared" si="196"/>
        <v/>
      </c>
      <c r="D4238" s="105" t="str">
        <f t="shared" si="197"/>
        <v/>
      </c>
      <c r="E4238" s="106" t="s">
        <v>2406</v>
      </c>
      <c r="F4238" s="106" t="s">
        <v>5010</v>
      </c>
      <c r="G4238" s="106" t="s">
        <v>710</v>
      </c>
      <c r="H4238" s="106" t="s">
        <v>711</v>
      </c>
      <c r="I4238" s="106">
        <v>16</v>
      </c>
      <c r="J4238" s="106"/>
      <c r="K4238" s="106"/>
      <c r="L4238" s="106" t="s">
        <v>1817</v>
      </c>
      <c r="M4238" s="106" t="s">
        <v>924</v>
      </c>
      <c r="N4238" s="106">
        <v>0.78</v>
      </c>
      <c r="O4238" s="106">
        <v>2.6</v>
      </c>
      <c r="P4238" s="106" t="s">
        <v>714</v>
      </c>
      <c r="Q4238" s="107" t="s">
        <v>5025</v>
      </c>
      <c r="R4238" s="107" t="s">
        <v>73</v>
      </c>
    </row>
    <row r="4239" spans="2:18" ht="20.100000000000001" customHeight="1" x14ac:dyDescent="0.4">
      <c r="B4239" s="105" t="str">
        <f t="shared" si="195"/>
        <v/>
      </c>
      <c r="C4239" s="105" t="str">
        <f t="shared" si="196"/>
        <v/>
      </c>
      <c r="D4239" s="105" t="str">
        <f t="shared" si="197"/>
        <v/>
      </c>
      <c r="E4239" s="106" t="s">
        <v>2406</v>
      </c>
      <c r="F4239" s="106" t="s">
        <v>5010</v>
      </c>
      <c r="G4239" s="106" t="s">
        <v>710</v>
      </c>
      <c r="H4239" s="106" t="s">
        <v>711</v>
      </c>
      <c r="I4239" s="106">
        <v>16</v>
      </c>
      <c r="J4239" s="106"/>
      <c r="K4239" s="106"/>
      <c r="L4239" s="106" t="s">
        <v>1027</v>
      </c>
      <c r="M4239" s="106" t="s">
        <v>924</v>
      </c>
      <c r="N4239" s="106">
        <v>0.78</v>
      </c>
      <c r="O4239" s="106">
        <v>2.6</v>
      </c>
      <c r="P4239" s="106" t="s">
        <v>714</v>
      </c>
      <c r="Q4239" s="107" t="s">
        <v>5026</v>
      </c>
      <c r="R4239" s="107" t="s">
        <v>73</v>
      </c>
    </row>
    <row r="4240" spans="2:18" ht="20.100000000000001" customHeight="1" x14ac:dyDescent="0.4">
      <c r="B4240" s="105" t="str">
        <f t="shared" ref="B4240:B4303" si="198">IF(OR($C$10="",$C$11=""),"",IFERROR(IF(AND($U$22&lt;&gt;R4240,$V$22&lt;&gt;R4240),"－",IF(AND(COUNTIF($C$10,"*樹脂スペーサー*")&gt;0,OR(M4240="空気",F4240="一般",F4240="一般ＰＧ")),"－",IF(AND($W$25&gt;0,$W$25&gt;=O4240),$U$25,IF(AND($W$26&gt;0,$W$26&gt;=O4240),$U$26,IF(AND($W$27&gt;0,$W$27&gt;=O4240),$U$27,IF(AND($W$28&gt;0,$W$28&gt;=O4240),$U$28,IF(AND($W$29&gt;0,$W$29&gt;=O4240),$U$29,IF(AND($W$30&gt;0,$W$30&gt;=O4240),$U$30,IF(AND($W$31&gt;0,$W$31&gt;=O4240),$U$31,"－"))))))))),"－"))</f>
        <v/>
      </c>
      <c r="C4240" s="105" t="str">
        <f t="shared" ref="C4240:C4303" si="199">IF(B4240="","",IF(B4240&lt;&gt;"－",VLOOKUP(B4240,$U$25:$V$31,2,FALSE),"－"))</f>
        <v/>
      </c>
      <c r="D4240" s="105" t="str">
        <f t="shared" ref="D4240:D4303" si="200">IF($H$9="","",IF($V$38&lt;&gt;"断熱等","－",IF(AND(COUNTIF($V$34,"*樹脂スペーサー*")&gt;0,OR(M4240="空気",F4240="一般",F4240="一般ＰＧ")),"－",IF(AND($V$35&lt;&gt;R4240,$W$35&lt;&gt;R4240),"－",IF(MID($H$9,10,1)="Z",IF(N4240&lt;=0.65,"○","－"),IF($V$36&gt;=O4240,"○","－"))))))</f>
        <v/>
      </c>
      <c r="E4240" s="106" t="s">
        <v>2406</v>
      </c>
      <c r="F4240" s="106" t="s">
        <v>5010</v>
      </c>
      <c r="G4240" s="106" t="s">
        <v>721</v>
      </c>
      <c r="H4240" s="106" t="s">
        <v>722</v>
      </c>
      <c r="I4240" s="106">
        <v>16</v>
      </c>
      <c r="J4240" s="106"/>
      <c r="K4240" s="106"/>
      <c r="L4240" s="106" t="s">
        <v>707</v>
      </c>
      <c r="M4240" s="106" t="s">
        <v>924</v>
      </c>
      <c r="N4240" s="106">
        <v>0.77</v>
      </c>
      <c r="O4240" s="106">
        <v>2.6</v>
      </c>
      <c r="P4240" s="106" t="s">
        <v>714</v>
      </c>
      <c r="Q4240" s="107" t="s">
        <v>5027</v>
      </c>
      <c r="R4240" s="107" t="s">
        <v>73</v>
      </c>
    </row>
    <row r="4241" spans="2:18" ht="20.100000000000001" customHeight="1" x14ac:dyDescent="0.4">
      <c r="B4241" s="105" t="str">
        <f t="shared" si="198"/>
        <v/>
      </c>
      <c r="C4241" s="105" t="str">
        <f t="shared" si="199"/>
        <v/>
      </c>
      <c r="D4241" s="105" t="str">
        <f t="shared" si="200"/>
        <v/>
      </c>
      <c r="E4241" s="106" t="s">
        <v>2406</v>
      </c>
      <c r="F4241" s="106" t="s">
        <v>5010</v>
      </c>
      <c r="G4241" s="106" t="s">
        <v>721</v>
      </c>
      <c r="H4241" s="106" t="s">
        <v>722</v>
      </c>
      <c r="I4241" s="106">
        <v>16</v>
      </c>
      <c r="J4241" s="106"/>
      <c r="K4241" s="106"/>
      <c r="L4241" s="106" t="s">
        <v>1817</v>
      </c>
      <c r="M4241" s="106" t="s">
        <v>924</v>
      </c>
      <c r="N4241" s="106">
        <v>0.77</v>
      </c>
      <c r="O4241" s="106">
        <v>2.6</v>
      </c>
      <c r="P4241" s="106" t="s">
        <v>714</v>
      </c>
      <c r="Q4241" s="107" t="s">
        <v>5028</v>
      </c>
      <c r="R4241" s="107" t="s">
        <v>73</v>
      </c>
    </row>
    <row r="4242" spans="2:18" ht="20.100000000000001" customHeight="1" x14ac:dyDescent="0.4">
      <c r="B4242" s="105" t="str">
        <f t="shared" si="198"/>
        <v/>
      </c>
      <c r="C4242" s="105" t="str">
        <f t="shared" si="199"/>
        <v/>
      </c>
      <c r="D4242" s="105" t="str">
        <f t="shared" si="200"/>
        <v/>
      </c>
      <c r="E4242" s="106" t="s">
        <v>2406</v>
      </c>
      <c r="F4242" s="106" t="s">
        <v>5010</v>
      </c>
      <c r="G4242" s="106" t="s">
        <v>721</v>
      </c>
      <c r="H4242" s="106" t="s">
        <v>722</v>
      </c>
      <c r="I4242" s="106">
        <v>16</v>
      </c>
      <c r="J4242" s="106"/>
      <c r="K4242" s="106"/>
      <c r="L4242" s="106" t="s">
        <v>1027</v>
      </c>
      <c r="M4242" s="106" t="s">
        <v>924</v>
      </c>
      <c r="N4242" s="106">
        <v>0.76</v>
      </c>
      <c r="O4242" s="106">
        <v>2.6</v>
      </c>
      <c r="P4242" s="106" t="s">
        <v>714</v>
      </c>
      <c r="Q4242" s="107" t="s">
        <v>5029</v>
      </c>
      <c r="R4242" s="107" t="s">
        <v>73</v>
      </c>
    </row>
    <row r="4243" spans="2:18" ht="20.100000000000001" customHeight="1" x14ac:dyDescent="0.4">
      <c r="B4243" s="105" t="str">
        <f t="shared" si="198"/>
        <v/>
      </c>
      <c r="C4243" s="105" t="str">
        <f t="shared" si="199"/>
        <v/>
      </c>
      <c r="D4243" s="105" t="str">
        <f t="shared" si="200"/>
        <v/>
      </c>
      <c r="E4243" s="106" t="s">
        <v>2406</v>
      </c>
      <c r="F4243" s="106" t="s">
        <v>5010</v>
      </c>
      <c r="G4243" s="106" t="s">
        <v>773</v>
      </c>
      <c r="H4243" s="106" t="s">
        <v>774</v>
      </c>
      <c r="I4243" s="106">
        <v>16</v>
      </c>
      <c r="J4243" s="106"/>
      <c r="K4243" s="106"/>
      <c r="L4243" s="106" t="s">
        <v>707</v>
      </c>
      <c r="M4243" s="106" t="s">
        <v>924</v>
      </c>
      <c r="N4243" s="106">
        <v>0.72</v>
      </c>
      <c r="O4243" s="106">
        <v>2.6</v>
      </c>
      <c r="P4243" s="106" t="s">
        <v>714</v>
      </c>
      <c r="Q4243" s="107" t="s">
        <v>5030</v>
      </c>
      <c r="R4243" s="107" t="s">
        <v>73</v>
      </c>
    </row>
    <row r="4244" spans="2:18" ht="20.100000000000001" customHeight="1" x14ac:dyDescent="0.4">
      <c r="B4244" s="105" t="str">
        <f t="shared" si="198"/>
        <v/>
      </c>
      <c r="C4244" s="105" t="str">
        <f t="shared" si="199"/>
        <v/>
      </c>
      <c r="D4244" s="105" t="str">
        <f t="shared" si="200"/>
        <v/>
      </c>
      <c r="E4244" s="106" t="s">
        <v>2406</v>
      </c>
      <c r="F4244" s="106" t="s">
        <v>5010</v>
      </c>
      <c r="G4244" s="106" t="s">
        <v>778</v>
      </c>
      <c r="H4244" s="106" t="s">
        <v>779</v>
      </c>
      <c r="I4244" s="106">
        <v>16</v>
      </c>
      <c r="J4244" s="106"/>
      <c r="K4244" s="106"/>
      <c r="L4244" s="106" t="s">
        <v>707</v>
      </c>
      <c r="M4244" s="106" t="s">
        <v>924</v>
      </c>
      <c r="N4244" s="106">
        <v>0.72</v>
      </c>
      <c r="O4244" s="106">
        <v>2.6</v>
      </c>
      <c r="P4244" s="106" t="s">
        <v>714</v>
      </c>
      <c r="Q4244" s="107" t="s">
        <v>5031</v>
      </c>
      <c r="R4244" s="107" t="s">
        <v>73</v>
      </c>
    </row>
    <row r="4245" spans="2:18" ht="20.100000000000001" customHeight="1" x14ac:dyDescent="0.4">
      <c r="B4245" s="105" t="str">
        <f t="shared" si="198"/>
        <v/>
      </c>
      <c r="C4245" s="105" t="str">
        <f t="shared" si="199"/>
        <v/>
      </c>
      <c r="D4245" s="105" t="str">
        <f t="shared" si="200"/>
        <v/>
      </c>
      <c r="E4245" s="106" t="s">
        <v>2406</v>
      </c>
      <c r="F4245" s="106" t="s">
        <v>5010</v>
      </c>
      <c r="G4245" s="106" t="s">
        <v>2477</v>
      </c>
      <c r="H4245" s="106" t="s">
        <v>707</v>
      </c>
      <c r="I4245" s="106">
        <v>16</v>
      </c>
      <c r="J4245" s="106"/>
      <c r="K4245" s="106"/>
      <c r="L4245" s="106" t="s">
        <v>2478</v>
      </c>
      <c r="M4245" s="106" t="s">
        <v>924</v>
      </c>
      <c r="N4245" s="106">
        <v>0.79</v>
      </c>
      <c r="O4245" s="106">
        <v>2.6</v>
      </c>
      <c r="P4245" s="106" t="s">
        <v>714</v>
      </c>
      <c r="Q4245" s="107" t="s">
        <v>5032</v>
      </c>
      <c r="R4245" s="107" t="s">
        <v>73</v>
      </c>
    </row>
    <row r="4246" spans="2:18" ht="20.100000000000001" customHeight="1" x14ac:dyDescent="0.4">
      <c r="B4246" s="105" t="str">
        <f t="shared" si="198"/>
        <v/>
      </c>
      <c r="C4246" s="105" t="str">
        <f t="shared" si="199"/>
        <v/>
      </c>
      <c r="D4246" s="105" t="str">
        <f t="shared" si="200"/>
        <v/>
      </c>
      <c r="E4246" s="106" t="s">
        <v>2406</v>
      </c>
      <c r="F4246" s="106" t="s">
        <v>5010</v>
      </c>
      <c r="G4246" s="106" t="s">
        <v>2477</v>
      </c>
      <c r="H4246" s="106" t="s">
        <v>1817</v>
      </c>
      <c r="I4246" s="106">
        <v>16</v>
      </c>
      <c r="J4246" s="106"/>
      <c r="K4246" s="106"/>
      <c r="L4246" s="106" t="s">
        <v>2478</v>
      </c>
      <c r="M4246" s="106" t="s">
        <v>924</v>
      </c>
      <c r="N4246" s="106">
        <v>0.78</v>
      </c>
      <c r="O4246" s="106">
        <v>2.6</v>
      </c>
      <c r="P4246" s="106" t="s">
        <v>714</v>
      </c>
      <c r="Q4246" s="107" t="s">
        <v>5033</v>
      </c>
      <c r="R4246" s="107" t="s">
        <v>73</v>
      </c>
    </row>
    <row r="4247" spans="2:18" ht="20.100000000000001" customHeight="1" x14ac:dyDescent="0.4">
      <c r="B4247" s="105" t="str">
        <f t="shared" si="198"/>
        <v/>
      </c>
      <c r="C4247" s="105" t="str">
        <f t="shared" si="199"/>
        <v/>
      </c>
      <c r="D4247" s="105" t="str">
        <f t="shared" si="200"/>
        <v/>
      </c>
      <c r="E4247" s="106" t="s">
        <v>2406</v>
      </c>
      <c r="F4247" s="106" t="s">
        <v>5010</v>
      </c>
      <c r="G4247" s="106" t="s">
        <v>2477</v>
      </c>
      <c r="H4247" s="106" t="s">
        <v>1027</v>
      </c>
      <c r="I4247" s="106">
        <v>16</v>
      </c>
      <c r="J4247" s="106"/>
      <c r="K4247" s="106"/>
      <c r="L4247" s="106" t="s">
        <v>2478</v>
      </c>
      <c r="M4247" s="106" t="s">
        <v>924</v>
      </c>
      <c r="N4247" s="106">
        <v>0.77</v>
      </c>
      <c r="O4247" s="106">
        <v>2.6</v>
      </c>
      <c r="P4247" s="106" t="s">
        <v>714</v>
      </c>
      <c r="Q4247" s="107" t="s">
        <v>5034</v>
      </c>
      <c r="R4247" s="107" t="s">
        <v>73</v>
      </c>
    </row>
    <row r="4248" spans="2:18" ht="20.100000000000001" customHeight="1" x14ac:dyDescent="0.4">
      <c r="B4248" s="105" t="str">
        <f t="shared" si="198"/>
        <v/>
      </c>
      <c r="C4248" s="105" t="str">
        <f t="shared" si="199"/>
        <v/>
      </c>
      <c r="D4248" s="105" t="str">
        <f t="shared" si="200"/>
        <v/>
      </c>
      <c r="E4248" s="106" t="s">
        <v>2406</v>
      </c>
      <c r="F4248" s="106" t="s">
        <v>5010</v>
      </c>
      <c r="G4248" s="106" t="s">
        <v>2482</v>
      </c>
      <c r="H4248" s="106" t="s">
        <v>707</v>
      </c>
      <c r="I4248" s="106">
        <v>16</v>
      </c>
      <c r="J4248" s="106"/>
      <c r="K4248" s="106"/>
      <c r="L4248" s="106" t="s">
        <v>2483</v>
      </c>
      <c r="M4248" s="106" t="s">
        <v>924</v>
      </c>
      <c r="N4248" s="106">
        <v>0.79</v>
      </c>
      <c r="O4248" s="106">
        <v>2.6</v>
      </c>
      <c r="P4248" s="106" t="s">
        <v>714</v>
      </c>
      <c r="Q4248" s="107" t="s">
        <v>5035</v>
      </c>
      <c r="R4248" s="107" t="s">
        <v>73</v>
      </c>
    </row>
    <row r="4249" spans="2:18" ht="20.100000000000001" customHeight="1" x14ac:dyDescent="0.4">
      <c r="B4249" s="105" t="str">
        <f t="shared" si="198"/>
        <v/>
      </c>
      <c r="C4249" s="105" t="str">
        <f t="shared" si="199"/>
        <v/>
      </c>
      <c r="D4249" s="105" t="str">
        <f t="shared" si="200"/>
        <v/>
      </c>
      <c r="E4249" s="106" t="s">
        <v>2406</v>
      </c>
      <c r="F4249" s="106" t="s">
        <v>5010</v>
      </c>
      <c r="G4249" s="106" t="s">
        <v>2482</v>
      </c>
      <c r="H4249" s="106" t="s">
        <v>1817</v>
      </c>
      <c r="I4249" s="106">
        <v>16</v>
      </c>
      <c r="J4249" s="106"/>
      <c r="K4249" s="106"/>
      <c r="L4249" s="106" t="s">
        <v>2483</v>
      </c>
      <c r="M4249" s="106" t="s">
        <v>924</v>
      </c>
      <c r="N4249" s="106">
        <v>0.78</v>
      </c>
      <c r="O4249" s="106">
        <v>2.6</v>
      </c>
      <c r="P4249" s="106" t="s">
        <v>714</v>
      </c>
      <c r="Q4249" s="107" t="s">
        <v>5036</v>
      </c>
      <c r="R4249" s="107" t="s">
        <v>73</v>
      </c>
    </row>
    <row r="4250" spans="2:18" ht="20.100000000000001" customHeight="1" x14ac:dyDescent="0.4">
      <c r="B4250" s="105" t="str">
        <f t="shared" si="198"/>
        <v/>
      </c>
      <c r="C4250" s="105" t="str">
        <f t="shared" si="199"/>
        <v/>
      </c>
      <c r="D4250" s="105" t="str">
        <f t="shared" si="200"/>
        <v/>
      </c>
      <c r="E4250" s="106" t="s">
        <v>2406</v>
      </c>
      <c r="F4250" s="106" t="s">
        <v>5010</v>
      </c>
      <c r="G4250" s="106" t="s">
        <v>2482</v>
      </c>
      <c r="H4250" s="106" t="s">
        <v>1027</v>
      </c>
      <c r="I4250" s="106">
        <v>16</v>
      </c>
      <c r="J4250" s="106"/>
      <c r="K4250" s="106"/>
      <c r="L4250" s="106" t="s">
        <v>2483</v>
      </c>
      <c r="M4250" s="106" t="s">
        <v>924</v>
      </c>
      <c r="N4250" s="106">
        <v>0.77</v>
      </c>
      <c r="O4250" s="106">
        <v>2.6</v>
      </c>
      <c r="P4250" s="106" t="s">
        <v>714</v>
      </c>
      <c r="Q4250" s="107" t="s">
        <v>5037</v>
      </c>
      <c r="R4250" s="107" t="s">
        <v>73</v>
      </c>
    </row>
    <row r="4251" spans="2:18" ht="20.100000000000001" customHeight="1" x14ac:dyDescent="0.4">
      <c r="B4251" s="105" t="str">
        <f t="shared" si="198"/>
        <v/>
      </c>
      <c r="C4251" s="105" t="str">
        <f t="shared" si="199"/>
        <v/>
      </c>
      <c r="D4251" s="105" t="str">
        <f t="shared" si="200"/>
        <v/>
      </c>
      <c r="E4251" s="106" t="s">
        <v>2406</v>
      </c>
      <c r="F4251" s="106" t="s">
        <v>5010</v>
      </c>
      <c r="G4251" s="106" t="s">
        <v>710</v>
      </c>
      <c r="H4251" s="106" t="s">
        <v>707</v>
      </c>
      <c r="I4251" s="106">
        <v>16</v>
      </c>
      <c r="J4251" s="106"/>
      <c r="K4251" s="106"/>
      <c r="L4251" s="106" t="s">
        <v>711</v>
      </c>
      <c r="M4251" s="106" t="s">
        <v>924</v>
      </c>
      <c r="N4251" s="106">
        <v>0.79</v>
      </c>
      <c r="O4251" s="106">
        <v>2.6</v>
      </c>
      <c r="P4251" s="106" t="s">
        <v>714</v>
      </c>
      <c r="Q4251" s="107" t="s">
        <v>5038</v>
      </c>
      <c r="R4251" s="107" t="s">
        <v>73</v>
      </c>
    </row>
    <row r="4252" spans="2:18" ht="20.100000000000001" customHeight="1" x14ac:dyDescent="0.4">
      <c r="B4252" s="105" t="str">
        <f t="shared" si="198"/>
        <v/>
      </c>
      <c r="C4252" s="105" t="str">
        <f t="shared" si="199"/>
        <v/>
      </c>
      <c r="D4252" s="105" t="str">
        <f t="shared" si="200"/>
        <v/>
      </c>
      <c r="E4252" s="106" t="s">
        <v>2406</v>
      </c>
      <c r="F4252" s="106" t="s">
        <v>5010</v>
      </c>
      <c r="G4252" s="106" t="s">
        <v>710</v>
      </c>
      <c r="H4252" s="106" t="s">
        <v>1817</v>
      </c>
      <c r="I4252" s="106">
        <v>16</v>
      </c>
      <c r="J4252" s="106"/>
      <c r="K4252" s="106"/>
      <c r="L4252" s="106" t="s">
        <v>711</v>
      </c>
      <c r="M4252" s="106" t="s">
        <v>924</v>
      </c>
      <c r="N4252" s="106">
        <v>0.78</v>
      </c>
      <c r="O4252" s="106">
        <v>2.6</v>
      </c>
      <c r="P4252" s="106" t="s">
        <v>714</v>
      </c>
      <c r="Q4252" s="107" t="s">
        <v>5039</v>
      </c>
      <c r="R4252" s="107" t="s">
        <v>73</v>
      </c>
    </row>
    <row r="4253" spans="2:18" ht="20.100000000000001" customHeight="1" x14ac:dyDescent="0.4">
      <c r="B4253" s="105" t="str">
        <f t="shared" si="198"/>
        <v/>
      </c>
      <c r="C4253" s="105" t="str">
        <f t="shared" si="199"/>
        <v/>
      </c>
      <c r="D4253" s="105" t="str">
        <f t="shared" si="200"/>
        <v/>
      </c>
      <c r="E4253" s="106" t="s">
        <v>2406</v>
      </c>
      <c r="F4253" s="106" t="s">
        <v>5010</v>
      </c>
      <c r="G4253" s="106" t="s">
        <v>710</v>
      </c>
      <c r="H4253" s="106" t="s">
        <v>1027</v>
      </c>
      <c r="I4253" s="106">
        <v>16</v>
      </c>
      <c r="J4253" s="106"/>
      <c r="K4253" s="106"/>
      <c r="L4253" s="106" t="s">
        <v>711</v>
      </c>
      <c r="M4253" s="106" t="s">
        <v>924</v>
      </c>
      <c r="N4253" s="106">
        <v>0.77</v>
      </c>
      <c r="O4253" s="106">
        <v>2.6</v>
      </c>
      <c r="P4253" s="106" t="s">
        <v>714</v>
      </c>
      <c r="Q4253" s="107" t="s">
        <v>5040</v>
      </c>
      <c r="R4253" s="107" t="s">
        <v>73</v>
      </c>
    </row>
    <row r="4254" spans="2:18" ht="20.100000000000001" customHeight="1" x14ac:dyDescent="0.4">
      <c r="B4254" s="105" t="str">
        <f t="shared" si="198"/>
        <v/>
      </c>
      <c r="C4254" s="105" t="str">
        <f t="shared" si="199"/>
        <v/>
      </c>
      <c r="D4254" s="105" t="str">
        <f t="shared" si="200"/>
        <v/>
      </c>
      <c r="E4254" s="106" t="s">
        <v>2406</v>
      </c>
      <c r="F4254" s="106" t="s">
        <v>5010</v>
      </c>
      <c r="G4254" s="106" t="s">
        <v>721</v>
      </c>
      <c r="H4254" s="106" t="s">
        <v>707</v>
      </c>
      <c r="I4254" s="106">
        <v>16</v>
      </c>
      <c r="J4254" s="106"/>
      <c r="K4254" s="106"/>
      <c r="L4254" s="106" t="s">
        <v>722</v>
      </c>
      <c r="M4254" s="106" t="s">
        <v>924</v>
      </c>
      <c r="N4254" s="106">
        <v>0.79</v>
      </c>
      <c r="O4254" s="106">
        <v>2.6</v>
      </c>
      <c r="P4254" s="106" t="s">
        <v>714</v>
      </c>
      <c r="Q4254" s="107" t="s">
        <v>5041</v>
      </c>
      <c r="R4254" s="107" t="s">
        <v>73</v>
      </c>
    </row>
    <row r="4255" spans="2:18" ht="20.100000000000001" customHeight="1" x14ac:dyDescent="0.4">
      <c r="B4255" s="105" t="str">
        <f t="shared" si="198"/>
        <v/>
      </c>
      <c r="C4255" s="105" t="str">
        <f t="shared" si="199"/>
        <v/>
      </c>
      <c r="D4255" s="105" t="str">
        <f t="shared" si="200"/>
        <v/>
      </c>
      <c r="E4255" s="106" t="s">
        <v>2406</v>
      </c>
      <c r="F4255" s="106" t="s">
        <v>5010</v>
      </c>
      <c r="G4255" s="106" t="s">
        <v>721</v>
      </c>
      <c r="H4255" s="106" t="s">
        <v>1817</v>
      </c>
      <c r="I4255" s="106">
        <v>16</v>
      </c>
      <c r="J4255" s="106"/>
      <c r="K4255" s="106"/>
      <c r="L4255" s="106" t="s">
        <v>722</v>
      </c>
      <c r="M4255" s="106" t="s">
        <v>924</v>
      </c>
      <c r="N4255" s="106">
        <v>0.78</v>
      </c>
      <c r="O4255" s="106">
        <v>2.6</v>
      </c>
      <c r="P4255" s="106" t="s">
        <v>714</v>
      </c>
      <c r="Q4255" s="107" t="s">
        <v>5042</v>
      </c>
      <c r="R4255" s="107" t="s">
        <v>73</v>
      </c>
    </row>
    <row r="4256" spans="2:18" ht="20.100000000000001" customHeight="1" x14ac:dyDescent="0.4">
      <c r="B4256" s="105" t="str">
        <f t="shared" si="198"/>
        <v/>
      </c>
      <c r="C4256" s="105" t="str">
        <f t="shared" si="199"/>
        <v/>
      </c>
      <c r="D4256" s="105" t="str">
        <f t="shared" si="200"/>
        <v/>
      </c>
      <c r="E4256" s="106" t="s">
        <v>2406</v>
      </c>
      <c r="F4256" s="106" t="s">
        <v>5010</v>
      </c>
      <c r="G4256" s="106" t="s">
        <v>721</v>
      </c>
      <c r="H4256" s="106" t="s">
        <v>1027</v>
      </c>
      <c r="I4256" s="106">
        <v>16</v>
      </c>
      <c r="J4256" s="106"/>
      <c r="K4256" s="106"/>
      <c r="L4256" s="106" t="s">
        <v>722</v>
      </c>
      <c r="M4256" s="106" t="s">
        <v>924</v>
      </c>
      <c r="N4256" s="106">
        <v>0.76</v>
      </c>
      <c r="O4256" s="106">
        <v>2.6</v>
      </c>
      <c r="P4256" s="106" t="s">
        <v>714</v>
      </c>
      <c r="Q4256" s="107" t="s">
        <v>5043</v>
      </c>
      <c r="R4256" s="107" t="s">
        <v>73</v>
      </c>
    </row>
    <row r="4257" spans="2:18" ht="20.100000000000001" customHeight="1" x14ac:dyDescent="0.4">
      <c r="B4257" s="105" t="str">
        <f t="shared" si="198"/>
        <v/>
      </c>
      <c r="C4257" s="105" t="str">
        <f t="shared" si="199"/>
        <v/>
      </c>
      <c r="D4257" s="105" t="str">
        <f t="shared" si="200"/>
        <v/>
      </c>
      <c r="E4257" s="106" t="s">
        <v>2406</v>
      </c>
      <c r="F4257" s="106" t="s">
        <v>5010</v>
      </c>
      <c r="G4257" s="106" t="s">
        <v>773</v>
      </c>
      <c r="H4257" s="106" t="s">
        <v>707</v>
      </c>
      <c r="I4257" s="106">
        <v>16</v>
      </c>
      <c r="J4257" s="106"/>
      <c r="K4257" s="106"/>
      <c r="L4257" s="106" t="s">
        <v>774</v>
      </c>
      <c r="M4257" s="106" t="s">
        <v>924</v>
      </c>
      <c r="N4257" s="106">
        <v>0.77</v>
      </c>
      <c r="O4257" s="106">
        <v>2.6</v>
      </c>
      <c r="P4257" s="106" t="s">
        <v>714</v>
      </c>
      <c r="Q4257" s="107" t="s">
        <v>5044</v>
      </c>
      <c r="R4257" s="107" t="s">
        <v>73</v>
      </c>
    </row>
    <row r="4258" spans="2:18" ht="20.100000000000001" customHeight="1" x14ac:dyDescent="0.4">
      <c r="B4258" s="105" t="str">
        <f t="shared" si="198"/>
        <v/>
      </c>
      <c r="C4258" s="105" t="str">
        <f t="shared" si="199"/>
        <v/>
      </c>
      <c r="D4258" s="105" t="str">
        <f t="shared" si="200"/>
        <v/>
      </c>
      <c r="E4258" s="106" t="s">
        <v>2406</v>
      </c>
      <c r="F4258" s="106" t="s">
        <v>5010</v>
      </c>
      <c r="G4258" s="106" t="s">
        <v>778</v>
      </c>
      <c r="H4258" s="106" t="s">
        <v>707</v>
      </c>
      <c r="I4258" s="106">
        <v>16</v>
      </c>
      <c r="J4258" s="106"/>
      <c r="K4258" s="106"/>
      <c r="L4258" s="106" t="s">
        <v>779</v>
      </c>
      <c r="M4258" s="106" t="s">
        <v>924</v>
      </c>
      <c r="N4258" s="106">
        <v>0.77</v>
      </c>
      <c r="O4258" s="106">
        <v>2.6</v>
      </c>
      <c r="P4258" s="106" t="s">
        <v>714</v>
      </c>
      <c r="Q4258" s="107" t="s">
        <v>5045</v>
      </c>
      <c r="R4258" s="107" t="s">
        <v>73</v>
      </c>
    </row>
    <row r="4259" spans="2:18" ht="20.100000000000001" customHeight="1" x14ac:dyDescent="0.4">
      <c r="B4259" s="105" t="str">
        <f t="shared" si="198"/>
        <v/>
      </c>
      <c r="C4259" s="105" t="str">
        <f t="shared" si="199"/>
        <v/>
      </c>
      <c r="D4259" s="105" t="str">
        <f t="shared" si="200"/>
        <v/>
      </c>
      <c r="E4259" s="106" t="s">
        <v>2406</v>
      </c>
      <c r="F4259" s="106" t="s">
        <v>5010</v>
      </c>
      <c r="G4259" s="106" t="s">
        <v>697</v>
      </c>
      <c r="H4259" s="106" t="s">
        <v>707</v>
      </c>
      <c r="I4259" s="106">
        <v>16</v>
      </c>
      <c r="J4259" s="106"/>
      <c r="K4259" s="106"/>
      <c r="L4259" s="106" t="s">
        <v>707</v>
      </c>
      <c r="M4259" s="106" t="s">
        <v>924</v>
      </c>
      <c r="N4259" s="106">
        <v>0.8</v>
      </c>
      <c r="O4259" s="106">
        <v>2.6</v>
      </c>
      <c r="P4259" s="106" t="s">
        <v>2499</v>
      </c>
      <c r="Q4259" s="107" t="s">
        <v>5046</v>
      </c>
      <c r="R4259" s="107" t="s">
        <v>11</v>
      </c>
    </row>
    <row r="4260" spans="2:18" ht="20.100000000000001" customHeight="1" x14ac:dyDescent="0.4">
      <c r="B4260" s="105" t="str">
        <f t="shared" si="198"/>
        <v/>
      </c>
      <c r="C4260" s="105" t="str">
        <f t="shared" si="199"/>
        <v/>
      </c>
      <c r="D4260" s="105" t="str">
        <f t="shared" si="200"/>
        <v/>
      </c>
      <c r="E4260" s="106" t="s">
        <v>2406</v>
      </c>
      <c r="F4260" s="106" t="s">
        <v>5010</v>
      </c>
      <c r="G4260" s="106" t="s">
        <v>697</v>
      </c>
      <c r="H4260" s="106" t="s">
        <v>707</v>
      </c>
      <c r="I4260" s="106">
        <v>15</v>
      </c>
      <c r="J4260" s="106"/>
      <c r="K4260" s="106"/>
      <c r="L4260" s="106" t="s">
        <v>1817</v>
      </c>
      <c r="M4260" s="106" t="s">
        <v>924</v>
      </c>
      <c r="N4260" s="106">
        <v>0.79</v>
      </c>
      <c r="O4260" s="106">
        <v>2.6</v>
      </c>
      <c r="P4260" s="106" t="s">
        <v>2499</v>
      </c>
      <c r="Q4260" s="107" t="s">
        <v>5047</v>
      </c>
      <c r="R4260" s="107" t="s">
        <v>11</v>
      </c>
    </row>
    <row r="4261" spans="2:18" ht="20.100000000000001" customHeight="1" x14ac:dyDescent="0.4">
      <c r="B4261" s="105" t="str">
        <f t="shared" si="198"/>
        <v/>
      </c>
      <c r="C4261" s="105" t="str">
        <f t="shared" si="199"/>
        <v/>
      </c>
      <c r="D4261" s="105" t="str">
        <f t="shared" si="200"/>
        <v/>
      </c>
      <c r="E4261" s="106" t="s">
        <v>2406</v>
      </c>
      <c r="F4261" s="106" t="s">
        <v>5010</v>
      </c>
      <c r="G4261" s="106" t="s">
        <v>710</v>
      </c>
      <c r="H4261" s="106" t="s">
        <v>711</v>
      </c>
      <c r="I4261" s="106">
        <v>15</v>
      </c>
      <c r="J4261" s="106"/>
      <c r="K4261" s="106"/>
      <c r="L4261" s="106" t="s">
        <v>707</v>
      </c>
      <c r="M4261" s="106" t="s">
        <v>924</v>
      </c>
      <c r="N4261" s="106">
        <v>0.78</v>
      </c>
      <c r="O4261" s="106">
        <v>2.6</v>
      </c>
      <c r="P4261" s="106" t="s">
        <v>2499</v>
      </c>
      <c r="Q4261" s="107" t="s">
        <v>5048</v>
      </c>
      <c r="R4261" s="107" t="s">
        <v>11</v>
      </c>
    </row>
    <row r="4262" spans="2:18" ht="20.100000000000001" customHeight="1" x14ac:dyDescent="0.4">
      <c r="B4262" s="105" t="str">
        <f t="shared" si="198"/>
        <v/>
      </c>
      <c r="C4262" s="105" t="str">
        <f t="shared" si="199"/>
        <v/>
      </c>
      <c r="D4262" s="105" t="str">
        <f t="shared" si="200"/>
        <v/>
      </c>
      <c r="E4262" s="106" t="s">
        <v>2406</v>
      </c>
      <c r="F4262" s="106" t="s">
        <v>5010</v>
      </c>
      <c r="G4262" s="106" t="s">
        <v>2477</v>
      </c>
      <c r="H4262" s="106" t="s">
        <v>707</v>
      </c>
      <c r="I4262" s="106">
        <v>15</v>
      </c>
      <c r="J4262" s="106"/>
      <c r="K4262" s="106"/>
      <c r="L4262" s="106" t="s">
        <v>2478</v>
      </c>
      <c r="M4262" s="106" t="s">
        <v>924</v>
      </c>
      <c r="N4262" s="106">
        <v>0.79</v>
      </c>
      <c r="O4262" s="106">
        <v>2.6</v>
      </c>
      <c r="P4262" s="106" t="s">
        <v>2499</v>
      </c>
      <c r="Q4262" s="107" t="s">
        <v>5049</v>
      </c>
      <c r="R4262" s="107" t="s">
        <v>11</v>
      </c>
    </row>
    <row r="4263" spans="2:18" ht="20.100000000000001" customHeight="1" x14ac:dyDescent="0.4">
      <c r="B4263" s="105" t="str">
        <f t="shared" si="198"/>
        <v/>
      </c>
      <c r="C4263" s="105" t="str">
        <f t="shared" si="199"/>
        <v/>
      </c>
      <c r="D4263" s="105" t="str">
        <f t="shared" si="200"/>
        <v/>
      </c>
      <c r="E4263" s="106" t="s">
        <v>2406</v>
      </c>
      <c r="F4263" s="106" t="s">
        <v>5010</v>
      </c>
      <c r="G4263" s="106" t="s">
        <v>2482</v>
      </c>
      <c r="H4263" s="106" t="s">
        <v>707</v>
      </c>
      <c r="I4263" s="106">
        <v>15</v>
      </c>
      <c r="J4263" s="106"/>
      <c r="K4263" s="106"/>
      <c r="L4263" s="106" t="s">
        <v>2483</v>
      </c>
      <c r="M4263" s="106" t="s">
        <v>924</v>
      </c>
      <c r="N4263" s="106">
        <v>0.79</v>
      </c>
      <c r="O4263" s="106">
        <v>2.6</v>
      </c>
      <c r="P4263" s="106" t="s">
        <v>2499</v>
      </c>
      <c r="Q4263" s="107" t="s">
        <v>5050</v>
      </c>
      <c r="R4263" s="107" t="s">
        <v>11</v>
      </c>
    </row>
    <row r="4264" spans="2:18" ht="20.100000000000001" customHeight="1" x14ac:dyDescent="0.4">
      <c r="B4264" s="105" t="str">
        <f t="shared" si="198"/>
        <v/>
      </c>
      <c r="C4264" s="105" t="str">
        <f t="shared" si="199"/>
        <v/>
      </c>
      <c r="D4264" s="105" t="str">
        <f t="shared" si="200"/>
        <v/>
      </c>
      <c r="E4264" s="106" t="s">
        <v>2406</v>
      </c>
      <c r="F4264" s="106" t="s">
        <v>5010</v>
      </c>
      <c r="G4264" s="106" t="s">
        <v>710</v>
      </c>
      <c r="H4264" s="106" t="s">
        <v>707</v>
      </c>
      <c r="I4264" s="106">
        <v>15</v>
      </c>
      <c r="J4264" s="106"/>
      <c r="K4264" s="106"/>
      <c r="L4264" s="106" t="s">
        <v>711</v>
      </c>
      <c r="M4264" s="106" t="s">
        <v>924</v>
      </c>
      <c r="N4264" s="106">
        <v>0.79</v>
      </c>
      <c r="O4264" s="106">
        <v>2.6</v>
      </c>
      <c r="P4264" s="106" t="s">
        <v>2499</v>
      </c>
      <c r="Q4264" s="107" t="s">
        <v>5051</v>
      </c>
      <c r="R4264" s="107" t="s">
        <v>11</v>
      </c>
    </row>
    <row r="4265" spans="2:18" ht="20.100000000000001" customHeight="1" x14ac:dyDescent="0.4">
      <c r="B4265" s="105" t="str">
        <f t="shared" si="198"/>
        <v/>
      </c>
      <c r="C4265" s="105" t="str">
        <f t="shared" si="199"/>
        <v/>
      </c>
      <c r="D4265" s="105" t="str">
        <f t="shared" si="200"/>
        <v/>
      </c>
      <c r="E4265" s="106" t="s">
        <v>2406</v>
      </c>
      <c r="F4265" s="106" t="s">
        <v>5010</v>
      </c>
      <c r="G4265" s="106" t="s">
        <v>697</v>
      </c>
      <c r="H4265" s="106" t="s">
        <v>707</v>
      </c>
      <c r="I4265" s="106">
        <v>16</v>
      </c>
      <c r="J4265" s="106"/>
      <c r="K4265" s="106"/>
      <c r="L4265" s="106" t="s">
        <v>707</v>
      </c>
      <c r="M4265" s="106" t="s">
        <v>924</v>
      </c>
      <c r="N4265" s="106">
        <v>0.8</v>
      </c>
      <c r="O4265" s="106">
        <v>2.6</v>
      </c>
      <c r="P4265" s="106" t="s">
        <v>2511</v>
      </c>
      <c r="Q4265" s="107" t="s">
        <v>5052</v>
      </c>
      <c r="R4265" s="107" t="s">
        <v>12</v>
      </c>
    </row>
    <row r="4266" spans="2:18" ht="20.100000000000001" customHeight="1" x14ac:dyDescent="0.4">
      <c r="B4266" s="105" t="str">
        <f t="shared" si="198"/>
        <v/>
      </c>
      <c r="C4266" s="105" t="str">
        <f t="shared" si="199"/>
        <v/>
      </c>
      <c r="D4266" s="105" t="str">
        <f t="shared" si="200"/>
        <v/>
      </c>
      <c r="E4266" s="106" t="s">
        <v>2406</v>
      </c>
      <c r="F4266" s="106" t="s">
        <v>5010</v>
      </c>
      <c r="G4266" s="106" t="s">
        <v>697</v>
      </c>
      <c r="H4266" s="106" t="s">
        <v>707</v>
      </c>
      <c r="I4266" s="106">
        <v>16</v>
      </c>
      <c r="J4266" s="106"/>
      <c r="K4266" s="106"/>
      <c r="L4266" s="106" t="s">
        <v>1817</v>
      </c>
      <c r="M4266" s="106" t="s">
        <v>924</v>
      </c>
      <c r="N4266" s="106">
        <v>0.79</v>
      </c>
      <c r="O4266" s="106">
        <v>2.6</v>
      </c>
      <c r="P4266" s="106" t="s">
        <v>2511</v>
      </c>
      <c r="Q4266" s="107" t="s">
        <v>5053</v>
      </c>
      <c r="R4266" s="107" t="s">
        <v>12</v>
      </c>
    </row>
    <row r="4267" spans="2:18" ht="20.100000000000001" customHeight="1" x14ac:dyDescent="0.4">
      <c r="B4267" s="105" t="str">
        <f t="shared" si="198"/>
        <v/>
      </c>
      <c r="C4267" s="105" t="str">
        <f t="shared" si="199"/>
        <v/>
      </c>
      <c r="D4267" s="105" t="str">
        <f t="shared" si="200"/>
        <v/>
      </c>
      <c r="E4267" s="106" t="s">
        <v>2406</v>
      </c>
      <c r="F4267" s="106" t="s">
        <v>5010</v>
      </c>
      <c r="G4267" s="106" t="s">
        <v>697</v>
      </c>
      <c r="H4267" s="106" t="s">
        <v>1817</v>
      </c>
      <c r="I4267" s="106">
        <v>16</v>
      </c>
      <c r="J4267" s="106"/>
      <c r="K4267" s="106"/>
      <c r="L4267" s="106" t="s">
        <v>1817</v>
      </c>
      <c r="M4267" s="106" t="s">
        <v>924</v>
      </c>
      <c r="N4267" s="106">
        <v>0.78</v>
      </c>
      <c r="O4267" s="106">
        <v>2.6</v>
      </c>
      <c r="P4267" s="106" t="s">
        <v>2511</v>
      </c>
      <c r="Q4267" s="107" t="s">
        <v>5054</v>
      </c>
      <c r="R4267" s="107" t="s">
        <v>12</v>
      </c>
    </row>
    <row r="4268" spans="2:18" ht="20.100000000000001" customHeight="1" x14ac:dyDescent="0.4">
      <c r="B4268" s="105" t="str">
        <f t="shared" si="198"/>
        <v/>
      </c>
      <c r="C4268" s="105" t="str">
        <f t="shared" si="199"/>
        <v/>
      </c>
      <c r="D4268" s="105" t="str">
        <f t="shared" si="200"/>
        <v/>
      </c>
      <c r="E4268" s="106" t="s">
        <v>2406</v>
      </c>
      <c r="F4268" s="106" t="s">
        <v>5010</v>
      </c>
      <c r="G4268" s="106" t="s">
        <v>697</v>
      </c>
      <c r="H4268" s="106" t="s">
        <v>1817</v>
      </c>
      <c r="I4268" s="106">
        <v>16</v>
      </c>
      <c r="J4268" s="106"/>
      <c r="K4268" s="106"/>
      <c r="L4268" s="106" t="s">
        <v>1027</v>
      </c>
      <c r="M4268" s="106" t="s">
        <v>924</v>
      </c>
      <c r="N4268" s="106">
        <v>0.78</v>
      </c>
      <c r="O4268" s="106">
        <v>2.6</v>
      </c>
      <c r="P4268" s="106" t="s">
        <v>2511</v>
      </c>
      <c r="Q4268" s="107" t="s">
        <v>5055</v>
      </c>
      <c r="R4268" s="107" t="s">
        <v>12</v>
      </c>
    </row>
    <row r="4269" spans="2:18" ht="20.100000000000001" customHeight="1" x14ac:dyDescent="0.4">
      <c r="B4269" s="105" t="str">
        <f t="shared" si="198"/>
        <v/>
      </c>
      <c r="C4269" s="105" t="str">
        <f t="shared" si="199"/>
        <v/>
      </c>
      <c r="D4269" s="105" t="str">
        <f t="shared" si="200"/>
        <v/>
      </c>
      <c r="E4269" s="106" t="s">
        <v>2406</v>
      </c>
      <c r="F4269" s="106" t="s">
        <v>5010</v>
      </c>
      <c r="G4269" s="106" t="s">
        <v>697</v>
      </c>
      <c r="H4269" s="106" t="s">
        <v>1027</v>
      </c>
      <c r="I4269" s="106">
        <v>16</v>
      </c>
      <c r="J4269" s="106"/>
      <c r="K4269" s="106"/>
      <c r="L4269" s="106" t="s">
        <v>1027</v>
      </c>
      <c r="M4269" s="106" t="s">
        <v>924</v>
      </c>
      <c r="N4269" s="106">
        <v>0.76</v>
      </c>
      <c r="O4269" s="106">
        <v>2.6</v>
      </c>
      <c r="P4269" s="106" t="s">
        <v>2511</v>
      </c>
      <c r="Q4269" s="107" t="s">
        <v>5056</v>
      </c>
      <c r="R4269" s="107" t="s">
        <v>12</v>
      </c>
    </row>
    <row r="4270" spans="2:18" ht="20.100000000000001" customHeight="1" x14ac:dyDescent="0.4">
      <c r="B4270" s="105" t="str">
        <f t="shared" si="198"/>
        <v/>
      </c>
      <c r="C4270" s="105" t="str">
        <f t="shared" si="199"/>
        <v/>
      </c>
      <c r="D4270" s="105" t="str">
        <f t="shared" si="200"/>
        <v/>
      </c>
      <c r="E4270" s="106" t="s">
        <v>2406</v>
      </c>
      <c r="F4270" s="106" t="s">
        <v>5010</v>
      </c>
      <c r="G4270" s="106" t="s">
        <v>697</v>
      </c>
      <c r="H4270" s="106" t="s">
        <v>1027</v>
      </c>
      <c r="I4270" s="106">
        <v>15</v>
      </c>
      <c r="J4270" s="106"/>
      <c r="K4270" s="106"/>
      <c r="L4270" s="106" t="s">
        <v>1389</v>
      </c>
      <c r="M4270" s="106" t="s">
        <v>924</v>
      </c>
      <c r="N4270" s="106">
        <v>0.76</v>
      </c>
      <c r="O4270" s="106">
        <v>2.6</v>
      </c>
      <c r="P4270" s="106" t="s">
        <v>2511</v>
      </c>
      <c r="Q4270" s="107" t="s">
        <v>5057</v>
      </c>
      <c r="R4270" s="107" t="s">
        <v>12</v>
      </c>
    </row>
    <row r="4271" spans="2:18" ht="20.100000000000001" customHeight="1" x14ac:dyDescent="0.4">
      <c r="B4271" s="105" t="str">
        <f t="shared" si="198"/>
        <v/>
      </c>
      <c r="C4271" s="105" t="str">
        <f t="shared" si="199"/>
        <v/>
      </c>
      <c r="D4271" s="105" t="str">
        <f t="shared" si="200"/>
        <v/>
      </c>
      <c r="E4271" s="106" t="s">
        <v>2406</v>
      </c>
      <c r="F4271" s="106" t="s">
        <v>5010</v>
      </c>
      <c r="G4271" s="106" t="s">
        <v>710</v>
      </c>
      <c r="H4271" s="106" t="s">
        <v>711</v>
      </c>
      <c r="I4271" s="106">
        <v>16</v>
      </c>
      <c r="J4271" s="106"/>
      <c r="K4271" s="106"/>
      <c r="L4271" s="106" t="s">
        <v>707</v>
      </c>
      <c r="M4271" s="106" t="s">
        <v>924</v>
      </c>
      <c r="N4271" s="106">
        <v>0.78</v>
      </c>
      <c r="O4271" s="106">
        <v>2.6</v>
      </c>
      <c r="P4271" s="106" t="s">
        <v>2511</v>
      </c>
      <c r="Q4271" s="107" t="s">
        <v>5058</v>
      </c>
      <c r="R4271" s="107" t="s">
        <v>12</v>
      </c>
    </row>
    <row r="4272" spans="2:18" ht="20.100000000000001" customHeight="1" x14ac:dyDescent="0.4">
      <c r="B4272" s="105" t="str">
        <f t="shared" si="198"/>
        <v/>
      </c>
      <c r="C4272" s="105" t="str">
        <f t="shared" si="199"/>
        <v/>
      </c>
      <c r="D4272" s="105" t="str">
        <f t="shared" si="200"/>
        <v/>
      </c>
      <c r="E4272" s="106" t="s">
        <v>2406</v>
      </c>
      <c r="F4272" s="106" t="s">
        <v>5010</v>
      </c>
      <c r="G4272" s="106" t="s">
        <v>710</v>
      </c>
      <c r="H4272" s="106" t="s">
        <v>711</v>
      </c>
      <c r="I4272" s="106">
        <v>16</v>
      </c>
      <c r="J4272" s="106"/>
      <c r="K4272" s="106"/>
      <c r="L4272" s="106" t="s">
        <v>1817</v>
      </c>
      <c r="M4272" s="106" t="s">
        <v>924</v>
      </c>
      <c r="N4272" s="106">
        <v>0.78</v>
      </c>
      <c r="O4272" s="106">
        <v>2.6</v>
      </c>
      <c r="P4272" s="106" t="s">
        <v>2511</v>
      </c>
      <c r="Q4272" s="107" t="s">
        <v>5059</v>
      </c>
      <c r="R4272" s="107" t="s">
        <v>12</v>
      </c>
    </row>
    <row r="4273" spans="2:18" ht="20.100000000000001" customHeight="1" x14ac:dyDescent="0.4">
      <c r="B4273" s="105" t="str">
        <f t="shared" si="198"/>
        <v/>
      </c>
      <c r="C4273" s="105" t="str">
        <f t="shared" si="199"/>
        <v/>
      </c>
      <c r="D4273" s="105" t="str">
        <f t="shared" si="200"/>
        <v/>
      </c>
      <c r="E4273" s="106" t="s">
        <v>2406</v>
      </c>
      <c r="F4273" s="106" t="s">
        <v>5010</v>
      </c>
      <c r="G4273" s="106" t="s">
        <v>710</v>
      </c>
      <c r="H4273" s="106" t="s">
        <v>711</v>
      </c>
      <c r="I4273" s="106">
        <v>16</v>
      </c>
      <c r="J4273" s="106"/>
      <c r="K4273" s="106"/>
      <c r="L4273" s="106" t="s">
        <v>1027</v>
      </c>
      <c r="M4273" s="106" t="s">
        <v>924</v>
      </c>
      <c r="N4273" s="106">
        <v>0.78</v>
      </c>
      <c r="O4273" s="106">
        <v>2.6</v>
      </c>
      <c r="P4273" s="106" t="s">
        <v>2511</v>
      </c>
      <c r="Q4273" s="107" t="s">
        <v>5060</v>
      </c>
      <c r="R4273" s="107" t="s">
        <v>12</v>
      </c>
    </row>
    <row r="4274" spans="2:18" ht="20.100000000000001" customHeight="1" x14ac:dyDescent="0.4">
      <c r="B4274" s="105" t="str">
        <f t="shared" si="198"/>
        <v/>
      </c>
      <c r="C4274" s="105" t="str">
        <f t="shared" si="199"/>
        <v/>
      </c>
      <c r="D4274" s="105" t="str">
        <f t="shared" si="200"/>
        <v/>
      </c>
      <c r="E4274" s="106" t="s">
        <v>2406</v>
      </c>
      <c r="F4274" s="106" t="s">
        <v>5010</v>
      </c>
      <c r="G4274" s="106" t="s">
        <v>710</v>
      </c>
      <c r="H4274" s="106" t="s">
        <v>1098</v>
      </c>
      <c r="I4274" s="106">
        <v>15</v>
      </c>
      <c r="J4274" s="106"/>
      <c r="K4274" s="106"/>
      <c r="L4274" s="106" t="s">
        <v>1027</v>
      </c>
      <c r="M4274" s="106" t="s">
        <v>924</v>
      </c>
      <c r="N4274" s="106">
        <v>0.75</v>
      </c>
      <c r="O4274" s="106">
        <v>2.6</v>
      </c>
      <c r="P4274" s="106" t="s">
        <v>2511</v>
      </c>
      <c r="Q4274" s="107" t="s">
        <v>5061</v>
      </c>
      <c r="R4274" s="107" t="s">
        <v>12</v>
      </c>
    </row>
    <row r="4275" spans="2:18" ht="20.100000000000001" customHeight="1" x14ac:dyDescent="0.4">
      <c r="B4275" s="105" t="str">
        <f t="shared" si="198"/>
        <v/>
      </c>
      <c r="C4275" s="105" t="str">
        <f t="shared" si="199"/>
        <v/>
      </c>
      <c r="D4275" s="105" t="str">
        <f t="shared" si="200"/>
        <v/>
      </c>
      <c r="E4275" s="106" t="s">
        <v>2406</v>
      </c>
      <c r="F4275" s="106" t="s">
        <v>5010</v>
      </c>
      <c r="G4275" s="106" t="s">
        <v>721</v>
      </c>
      <c r="H4275" s="106" t="s">
        <v>722</v>
      </c>
      <c r="I4275" s="106">
        <v>16</v>
      </c>
      <c r="J4275" s="106"/>
      <c r="K4275" s="106"/>
      <c r="L4275" s="106" t="s">
        <v>707</v>
      </c>
      <c r="M4275" s="106" t="s">
        <v>924</v>
      </c>
      <c r="N4275" s="106">
        <v>0.77</v>
      </c>
      <c r="O4275" s="106">
        <v>2.6</v>
      </c>
      <c r="P4275" s="106" t="s">
        <v>2511</v>
      </c>
      <c r="Q4275" s="107" t="s">
        <v>5062</v>
      </c>
      <c r="R4275" s="107" t="s">
        <v>12</v>
      </c>
    </row>
    <row r="4276" spans="2:18" ht="20.100000000000001" customHeight="1" x14ac:dyDescent="0.4">
      <c r="B4276" s="105" t="str">
        <f t="shared" si="198"/>
        <v/>
      </c>
      <c r="C4276" s="105" t="str">
        <f t="shared" si="199"/>
        <v/>
      </c>
      <c r="D4276" s="105" t="str">
        <f t="shared" si="200"/>
        <v/>
      </c>
      <c r="E4276" s="106" t="s">
        <v>2406</v>
      </c>
      <c r="F4276" s="106" t="s">
        <v>5010</v>
      </c>
      <c r="G4276" s="106" t="s">
        <v>721</v>
      </c>
      <c r="H4276" s="106" t="s">
        <v>722</v>
      </c>
      <c r="I4276" s="106">
        <v>16</v>
      </c>
      <c r="J4276" s="106"/>
      <c r="K4276" s="106"/>
      <c r="L4276" s="106" t="s">
        <v>1817</v>
      </c>
      <c r="M4276" s="106" t="s">
        <v>924</v>
      </c>
      <c r="N4276" s="106">
        <v>0.77</v>
      </c>
      <c r="O4276" s="106">
        <v>2.6</v>
      </c>
      <c r="P4276" s="106" t="s">
        <v>2511</v>
      </c>
      <c r="Q4276" s="107" t="s">
        <v>5063</v>
      </c>
      <c r="R4276" s="107" t="s">
        <v>12</v>
      </c>
    </row>
    <row r="4277" spans="2:18" ht="20.100000000000001" customHeight="1" x14ac:dyDescent="0.4">
      <c r="B4277" s="105" t="str">
        <f t="shared" si="198"/>
        <v/>
      </c>
      <c r="C4277" s="105" t="str">
        <f t="shared" si="199"/>
        <v/>
      </c>
      <c r="D4277" s="105" t="str">
        <f t="shared" si="200"/>
        <v/>
      </c>
      <c r="E4277" s="106" t="s">
        <v>2406</v>
      </c>
      <c r="F4277" s="106" t="s">
        <v>5010</v>
      </c>
      <c r="G4277" s="106" t="s">
        <v>721</v>
      </c>
      <c r="H4277" s="106" t="s">
        <v>722</v>
      </c>
      <c r="I4277" s="106">
        <v>16</v>
      </c>
      <c r="J4277" s="106"/>
      <c r="K4277" s="106"/>
      <c r="L4277" s="106" t="s">
        <v>1027</v>
      </c>
      <c r="M4277" s="106" t="s">
        <v>924</v>
      </c>
      <c r="N4277" s="106">
        <v>0.76</v>
      </c>
      <c r="O4277" s="106">
        <v>2.6</v>
      </c>
      <c r="P4277" s="106" t="s">
        <v>2511</v>
      </c>
      <c r="Q4277" s="107" t="s">
        <v>5064</v>
      </c>
      <c r="R4277" s="107" t="s">
        <v>12</v>
      </c>
    </row>
    <row r="4278" spans="2:18" ht="20.100000000000001" customHeight="1" x14ac:dyDescent="0.4">
      <c r="B4278" s="105" t="str">
        <f t="shared" si="198"/>
        <v/>
      </c>
      <c r="C4278" s="105" t="str">
        <f t="shared" si="199"/>
        <v/>
      </c>
      <c r="D4278" s="105" t="str">
        <f t="shared" si="200"/>
        <v/>
      </c>
      <c r="E4278" s="106" t="s">
        <v>2406</v>
      </c>
      <c r="F4278" s="106" t="s">
        <v>5010</v>
      </c>
      <c r="G4278" s="106" t="s">
        <v>773</v>
      </c>
      <c r="H4278" s="106" t="s">
        <v>774</v>
      </c>
      <c r="I4278" s="106">
        <v>16</v>
      </c>
      <c r="J4278" s="106"/>
      <c r="K4278" s="106"/>
      <c r="L4278" s="106" t="s">
        <v>707</v>
      </c>
      <c r="M4278" s="106" t="s">
        <v>924</v>
      </c>
      <c r="N4278" s="106">
        <v>0.72</v>
      </c>
      <c r="O4278" s="106">
        <v>2.6</v>
      </c>
      <c r="P4278" s="106" t="s">
        <v>2511</v>
      </c>
      <c r="Q4278" s="107" t="s">
        <v>5065</v>
      </c>
      <c r="R4278" s="107" t="s">
        <v>12</v>
      </c>
    </row>
    <row r="4279" spans="2:18" ht="20.100000000000001" customHeight="1" x14ac:dyDescent="0.4">
      <c r="B4279" s="105" t="str">
        <f t="shared" si="198"/>
        <v/>
      </c>
      <c r="C4279" s="105" t="str">
        <f t="shared" si="199"/>
        <v/>
      </c>
      <c r="D4279" s="105" t="str">
        <f t="shared" si="200"/>
        <v/>
      </c>
      <c r="E4279" s="106" t="s">
        <v>2406</v>
      </c>
      <c r="F4279" s="106" t="s">
        <v>5010</v>
      </c>
      <c r="G4279" s="106" t="s">
        <v>773</v>
      </c>
      <c r="H4279" s="106" t="s">
        <v>774</v>
      </c>
      <c r="I4279" s="106">
        <v>15</v>
      </c>
      <c r="J4279" s="106"/>
      <c r="K4279" s="106"/>
      <c r="L4279" s="106" t="s">
        <v>1817</v>
      </c>
      <c r="M4279" s="106" t="s">
        <v>924</v>
      </c>
      <c r="N4279" s="106">
        <v>0.72</v>
      </c>
      <c r="O4279" s="106">
        <v>2.6</v>
      </c>
      <c r="P4279" s="106" t="s">
        <v>2511</v>
      </c>
      <c r="Q4279" s="107" t="s">
        <v>5066</v>
      </c>
      <c r="R4279" s="107" t="s">
        <v>12</v>
      </c>
    </row>
    <row r="4280" spans="2:18" ht="20.100000000000001" customHeight="1" x14ac:dyDescent="0.4">
      <c r="B4280" s="105" t="str">
        <f t="shared" si="198"/>
        <v/>
      </c>
      <c r="C4280" s="105" t="str">
        <f t="shared" si="199"/>
        <v/>
      </c>
      <c r="D4280" s="105" t="str">
        <f t="shared" si="200"/>
        <v/>
      </c>
      <c r="E4280" s="106" t="s">
        <v>2406</v>
      </c>
      <c r="F4280" s="106" t="s">
        <v>5010</v>
      </c>
      <c r="G4280" s="106" t="s">
        <v>773</v>
      </c>
      <c r="H4280" s="106" t="s">
        <v>774</v>
      </c>
      <c r="I4280" s="106">
        <v>14</v>
      </c>
      <c r="J4280" s="106"/>
      <c r="K4280" s="106"/>
      <c r="L4280" s="106" t="s">
        <v>1027</v>
      </c>
      <c r="M4280" s="106" t="s">
        <v>924</v>
      </c>
      <c r="N4280" s="106">
        <v>0.72</v>
      </c>
      <c r="O4280" s="106">
        <v>2.6</v>
      </c>
      <c r="P4280" s="106" t="s">
        <v>2511</v>
      </c>
      <c r="Q4280" s="107" t="s">
        <v>5067</v>
      </c>
      <c r="R4280" s="107" t="s">
        <v>12</v>
      </c>
    </row>
    <row r="4281" spans="2:18" ht="20.100000000000001" customHeight="1" x14ac:dyDescent="0.4">
      <c r="B4281" s="105" t="str">
        <f t="shared" si="198"/>
        <v/>
      </c>
      <c r="C4281" s="105" t="str">
        <f t="shared" si="199"/>
        <v/>
      </c>
      <c r="D4281" s="105" t="str">
        <f t="shared" si="200"/>
        <v/>
      </c>
      <c r="E4281" s="106" t="s">
        <v>2406</v>
      </c>
      <c r="F4281" s="106" t="s">
        <v>5010</v>
      </c>
      <c r="G4281" s="106" t="s">
        <v>773</v>
      </c>
      <c r="H4281" s="106" t="s">
        <v>1266</v>
      </c>
      <c r="I4281" s="106">
        <v>15</v>
      </c>
      <c r="J4281" s="106"/>
      <c r="K4281" s="106"/>
      <c r="L4281" s="106" t="s">
        <v>707</v>
      </c>
      <c r="M4281" s="106" t="s">
        <v>924</v>
      </c>
      <c r="N4281" s="106">
        <v>0.71</v>
      </c>
      <c r="O4281" s="106">
        <v>2.6</v>
      </c>
      <c r="P4281" s="106" t="s">
        <v>2511</v>
      </c>
      <c r="Q4281" s="107" t="s">
        <v>5068</v>
      </c>
      <c r="R4281" s="107" t="s">
        <v>12</v>
      </c>
    </row>
    <row r="4282" spans="2:18" ht="20.100000000000001" customHeight="1" x14ac:dyDescent="0.4">
      <c r="B4282" s="105" t="str">
        <f t="shared" si="198"/>
        <v/>
      </c>
      <c r="C4282" s="105" t="str">
        <f t="shared" si="199"/>
        <v/>
      </c>
      <c r="D4282" s="105" t="str">
        <f t="shared" si="200"/>
        <v/>
      </c>
      <c r="E4282" s="106" t="s">
        <v>2406</v>
      </c>
      <c r="F4282" s="106" t="s">
        <v>5010</v>
      </c>
      <c r="G4282" s="106" t="s">
        <v>773</v>
      </c>
      <c r="H4282" s="106" t="s">
        <v>1266</v>
      </c>
      <c r="I4282" s="106">
        <v>14</v>
      </c>
      <c r="J4282" s="106"/>
      <c r="K4282" s="106"/>
      <c r="L4282" s="106" t="s">
        <v>1817</v>
      </c>
      <c r="M4282" s="106" t="s">
        <v>924</v>
      </c>
      <c r="N4282" s="106">
        <v>0.7</v>
      </c>
      <c r="O4282" s="106">
        <v>2.6</v>
      </c>
      <c r="P4282" s="106" t="s">
        <v>2511</v>
      </c>
      <c r="Q4282" s="107" t="s">
        <v>5069</v>
      </c>
      <c r="R4282" s="107" t="s">
        <v>12</v>
      </c>
    </row>
    <row r="4283" spans="2:18" ht="20.100000000000001" customHeight="1" x14ac:dyDescent="0.4">
      <c r="B4283" s="105" t="str">
        <f t="shared" si="198"/>
        <v/>
      </c>
      <c r="C4283" s="105" t="str">
        <f t="shared" si="199"/>
        <v/>
      </c>
      <c r="D4283" s="105" t="str">
        <f t="shared" si="200"/>
        <v/>
      </c>
      <c r="E4283" s="106" t="s">
        <v>2406</v>
      </c>
      <c r="F4283" s="106" t="s">
        <v>5010</v>
      </c>
      <c r="G4283" s="106" t="s">
        <v>773</v>
      </c>
      <c r="H4283" s="106" t="s">
        <v>1266</v>
      </c>
      <c r="I4283" s="106">
        <v>13</v>
      </c>
      <c r="J4283" s="106"/>
      <c r="K4283" s="106"/>
      <c r="L4283" s="106" t="s">
        <v>1027</v>
      </c>
      <c r="M4283" s="106" t="s">
        <v>924</v>
      </c>
      <c r="N4283" s="106">
        <v>0.7</v>
      </c>
      <c r="O4283" s="106">
        <v>2.6</v>
      </c>
      <c r="P4283" s="106" t="s">
        <v>2511</v>
      </c>
      <c r="Q4283" s="107" t="s">
        <v>5070</v>
      </c>
      <c r="R4283" s="107" t="s">
        <v>12</v>
      </c>
    </row>
    <row r="4284" spans="2:18" ht="20.100000000000001" customHeight="1" x14ac:dyDescent="0.4">
      <c r="B4284" s="105" t="str">
        <f t="shared" si="198"/>
        <v/>
      </c>
      <c r="C4284" s="105" t="str">
        <f t="shared" si="199"/>
        <v/>
      </c>
      <c r="D4284" s="105" t="str">
        <f t="shared" si="200"/>
        <v/>
      </c>
      <c r="E4284" s="106" t="s">
        <v>2406</v>
      </c>
      <c r="F4284" s="106" t="s">
        <v>5010</v>
      </c>
      <c r="G4284" s="106" t="s">
        <v>778</v>
      </c>
      <c r="H4284" s="106" t="s">
        <v>779</v>
      </c>
      <c r="I4284" s="106">
        <v>16</v>
      </c>
      <c r="J4284" s="106"/>
      <c r="K4284" s="106"/>
      <c r="L4284" s="106" t="s">
        <v>707</v>
      </c>
      <c r="M4284" s="106" t="s">
        <v>924</v>
      </c>
      <c r="N4284" s="106">
        <v>0.72</v>
      </c>
      <c r="O4284" s="106">
        <v>2.6</v>
      </c>
      <c r="P4284" s="106" t="s">
        <v>2511</v>
      </c>
      <c r="Q4284" s="107" t="s">
        <v>5071</v>
      </c>
      <c r="R4284" s="107" t="s">
        <v>12</v>
      </c>
    </row>
    <row r="4285" spans="2:18" ht="20.100000000000001" customHeight="1" x14ac:dyDescent="0.4">
      <c r="B4285" s="105" t="str">
        <f t="shared" si="198"/>
        <v/>
      </c>
      <c r="C4285" s="105" t="str">
        <f t="shared" si="199"/>
        <v/>
      </c>
      <c r="D4285" s="105" t="str">
        <f t="shared" si="200"/>
        <v/>
      </c>
      <c r="E4285" s="106" t="s">
        <v>2406</v>
      </c>
      <c r="F4285" s="106" t="s">
        <v>5010</v>
      </c>
      <c r="G4285" s="106" t="s">
        <v>778</v>
      </c>
      <c r="H4285" s="106" t="s">
        <v>779</v>
      </c>
      <c r="I4285" s="106">
        <v>15</v>
      </c>
      <c r="J4285" s="106"/>
      <c r="K4285" s="106"/>
      <c r="L4285" s="106" t="s">
        <v>1817</v>
      </c>
      <c r="M4285" s="106" t="s">
        <v>924</v>
      </c>
      <c r="N4285" s="106">
        <v>0.71</v>
      </c>
      <c r="O4285" s="106">
        <v>2.6</v>
      </c>
      <c r="P4285" s="106" t="s">
        <v>2511</v>
      </c>
      <c r="Q4285" s="107" t="s">
        <v>5072</v>
      </c>
      <c r="R4285" s="107" t="s">
        <v>12</v>
      </c>
    </row>
    <row r="4286" spans="2:18" ht="20.100000000000001" customHeight="1" x14ac:dyDescent="0.4">
      <c r="B4286" s="105" t="str">
        <f t="shared" si="198"/>
        <v/>
      </c>
      <c r="C4286" s="105" t="str">
        <f t="shared" si="199"/>
        <v/>
      </c>
      <c r="D4286" s="105" t="str">
        <f t="shared" si="200"/>
        <v/>
      </c>
      <c r="E4286" s="106" t="s">
        <v>2406</v>
      </c>
      <c r="F4286" s="106" t="s">
        <v>5010</v>
      </c>
      <c r="G4286" s="106" t="s">
        <v>778</v>
      </c>
      <c r="H4286" s="106" t="s">
        <v>779</v>
      </c>
      <c r="I4286" s="106">
        <v>14</v>
      </c>
      <c r="J4286" s="106"/>
      <c r="K4286" s="106"/>
      <c r="L4286" s="106" t="s">
        <v>1027</v>
      </c>
      <c r="M4286" s="106" t="s">
        <v>924</v>
      </c>
      <c r="N4286" s="106">
        <v>0.71</v>
      </c>
      <c r="O4286" s="106">
        <v>2.6</v>
      </c>
      <c r="P4286" s="106" t="s">
        <v>2511</v>
      </c>
      <c r="Q4286" s="107" t="s">
        <v>5073</v>
      </c>
      <c r="R4286" s="107" t="s">
        <v>12</v>
      </c>
    </row>
    <row r="4287" spans="2:18" ht="20.100000000000001" customHeight="1" x14ac:dyDescent="0.4">
      <c r="B4287" s="105" t="str">
        <f t="shared" si="198"/>
        <v/>
      </c>
      <c r="C4287" s="105" t="str">
        <f t="shared" si="199"/>
        <v/>
      </c>
      <c r="D4287" s="105" t="str">
        <f t="shared" si="200"/>
        <v/>
      </c>
      <c r="E4287" s="106" t="s">
        <v>2406</v>
      </c>
      <c r="F4287" s="106" t="s">
        <v>5010</v>
      </c>
      <c r="G4287" s="106" t="s">
        <v>778</v>
      </c>
      <c r="H4287" s="106" t="s">
        <v>1269</v>
      </c>
      <c r="I4287" s="106">
        <v>15</v>
      </c>
      <c r="J4287" s="106"/>
      <c r="K4287" s="106"/>
      <c r="L4287" s="106" t="s">
        <v>707</v>
      </c>
      <c r="M4287" s="106" t="s">
        <v>924</v>
      </c>
      <c r="N4287" s="106">
        <v>0.71</v>
      </c>
      <c r="O4287" s="106">
        <v>2.6</v>
      </c>
      <c r="P4287" s="106" t="s">
        <v>2511</v>
      </c>
      <c r="Q4287" s="107" t="s">
        <v>5074</v>
      </c>
      <c r="R4287" s="107" t="s">
        <v>12</v>
      </c>
    </row>
    <row r="4288" spans="2:18" ht="20.100000000000001" customHeight="1" x14ac:dyDescent="0.4">
      <c r="B4288" s="105" t="str">
        <f t="shared" si="198"/>
        <v/>
      </c>
      <c r="C4288" s="105" t="str">
        <f t="shared" si="199"/>
        <v/>
      </c>
      <c r="D4288" s="105" t="str">
        <f t="shared" si="200"/>
        <v/>
      </c>
      <c r="E4288" s="106" t="s">
        <v>2406</v>
      </c>
      <c r="F4288" s="106" t="s">
        <v>5010</v>
      </c>
      <c r="G4288" s="106" t="s">
        <v>778</v>
      </c>
      <c r="H4288" s="106" t="s">
        <v>1269</v>
      </c>
      <c r="I4288" s="106">
        <v>14</v>
      </c>
      <c r="J4288" s="106"/>
      <c r="K4288" s="106"/>
      <c r="L4288" s="106" t="s">
        <v>1817</v>
      </c>
      <c r="M4288" s="106" t="s">
        <v>924</v>
      </c>
      <c r="N4288" s="106">
        <v>0.7</v>
      </c>
      <c r="O4288" s="106">
        <v>2.6</v>
      </c>
      <c r="P4288" s="106" t="s">
        <v>2511</v>
      </c>
      <c r="Q4288" s="107" t="s">
        <v>5075</v>
      </c>
      <c r="R4288" s="107" t="s">
        <v>12</v>
      </c>
    </row>
    <row r="4289" spans="2:18" ht="20.100000000000001" customHeight="1" x14ac:dyDescent="0.4">
      <c r="B4289" s="105" t="str">
        <f t="shared" si="198"/>
        <v/>
      </c>
      <c r="C4289" s="105" t="str">
        <f t="shared" si="199"/>
        <v/>
      </c>
      <c r="D4289" s="105" t="str">
        <f t="shared" si="200"/>
        <v/>
      </c>
      <c r="E4289" s="106" t="s">
        <v>2406</v>
      </c>
      <c r="F4289" s="106" t="s">
        <v>5010</v>
      </c>
      <c r="G4289" s="106" t="s">
        <v>778</v>
      </c>
      <c r="H4289" s="106" t="s">
        <v>1269</v>
      </c>
      <c r="I4289" s="106">
        <v>13</v>
      </c>
      <c r="J4289" s="106"/>
      <c r="K4289" s="106"/>
      <c r="L4289" s="106" t="s">
        <v>1027</v>
      </c>
      <c r="M4289" s="106" t="s">
        <v>924</v>
      </c>
      <c r="N4289" s="106">
        <v>0.7</v>
      </c>
      <c r="O4289" s="106">
        <v>2.6</v>
      </c>
      <c r="P4289" s="106" t="s">
        <v>2511</v>
      </c>
      <c r="Q4289" s="107" t="s">
        <v>5076</v>
      </c>
      <c r="R4289" s="107" t="s">
        <v>12</v>
      </c>
    </row>
    <row r="4290" spans="2:18" ht="20.100000000000001" customHeight="1" x14ac:dyDescent="0.4">
      <c r="B4290" s="105" t="str">
        <f t="shared" si="198"/>
        <v/>
      </c>
      <c r="C4290" s="105" t="str">
        <f t="shared" si="199"/>
        <v/>
      </c>
      <c r="D4290" s="105" t="str">
        <f t="shared" si="200"/>
        <v/>
      </c>
      <c r="E4290" s="106" t="s">
        <v>2406</v>
      </c>
      <c r="F4290" s="106" t="s">
        <v>5010</v>
      </c>
      <c r="G4290" s="106" t="s">
        <v>782</v>
      </c>
      <c r="H4290" s="106" t="s">
        <v>783</v>
      </c>
      <c r="I4290" s="106">
        <v>16</v>
      </c>
      <c r="J4290" s="106"/>
      <c r="K4290" s="106"/>
      <c r="L4290" s="106" t="s">
        <v>707</v>
      </c>
      <c r="M4290" s="106" t="s">
        <v>924</v>
      </c>
      <c r="N4290" s="106">
        <v>0.54</v>
      </c>
      <c r="O4290" s="106">
        <v>2.6</v>
      </c>
      <c r="P4290" s="106" t="s">
        <v>2511</v>
      </c>
      <c r="Q4290" s="107" t="s">
        <v>5077</v>
      </c>
      <c r="R4290" s="107" t="s">
        <v>12</v>
      </c>
    </row>
    <row r="4291" spans="2:18" ht="20.100000000000001" customHeight="1" x14ac:dyDescent="0.4">
      <c r="B4291" s="105" t="str">
        <f t="shared" si="198"/>
        <v/>
      </c>
      <c r="C4291" s="105" t="str">
        <f t="shared" si="199"/>
        <v/>
      </c>
      <c r="D4291" s="105" t="str">
        <f t="shared" si="200"/>
        <v/>
      </c>
      <c r="E4291" s="106" t="s">
        <v>2406</v>
      </c>
      <c r="F4291" s="106" t="s">
        <v>5010</v>
      </c>
      <c r="G4291" s="106" t="s">
        <v>782</v>
      </c>
      <c r="H4291" s="106" t="s">
        <v>783</v>
      </c>
      <c r="I4291" s="106">
        <v>15</v>
      </c>
      <c r="J4291" s="106"/>
      <c r="K4291" s="106"/>
      <c r="L4291" s="106" t="s">
        <v>1817</v>
      </c>
      <c r="M4291" s="106" t="s">
        <v>924</v>
      </c>
      <c r="N4291" s="106">
        <v>0.54</v>
      </c>
      <c r="O4291" s="106">
        <v>2.6</v>
      </c>
      <c r="P4291" s="106" t="s">
        <v>2511</v>
      </c>
      <c r="Q4291" s="107" t="s">
        <v>5078</v>
      </c>
      <c r="R4291" s="107" t="s">
        <v>12</v>
      </c>
    </row>
    <row r="4292" spans="2:18" ht="20.100000000000001" customHeight="1" x14ac:dyDescent="0.4">
      <c r="B4292" s="105" t="str">
        <f t="shared" si="198"/>
        <v/>
      </c>
      <c r="C4292" s="105" t="str">
        <f t="shared" si="199"/>
        <v/>
      </c>
      <c r="D4292" s="105" t="str">
        <f t="shared" si="200"/>
        <v/>
      </c>
      <c r="E4292" s="106" t="s">
        <v>2406</v>
      </c>
      <c r="F4292" s="106" t="s">
        <v>5010</v>
      </c>
      <c r="G4292" s="106" t="s">
        <v>782</v>
      </c>
      <c r="H4292" s="106" t="s">
        <v>783</v>
      </c>
      <c r="I4292" s="106">
        <v>14</v>
      </c>
      <c r="J4292" s="106"/>
      <c r="K4292" s="106"/>
      <c r="L4292" s="106" t="s">
        <v>1027</v>
      </c>
      <c r="M4292" s="106" t="s">
        <v>924</v>
      </c>
      <c r="N4292" s="106">
        <v>0.54</v>
      </c>
      <c r="O4292" s="106">
        <v>2.6</v>
      </c>
      <c r="P4292" s="106" t="s">
        <v>2511</v>
      </c>
      <c r="Q4292" s="107" t="s">
        <v>5079</v>
      </c>
      <c r="R4292" s="107" t="s">
        <v>12</v>
      </c>
    </row>
    <row r="4293" spans="2:18" ht="20.100000000000001" customHeight="1" x14ac:dyDescent="0.4">
      <c r="B4293" s="105" t="str">
        <f t="shared" si="198"/>
        <v/>
      </c>
      <c r="C4293" s="105" t="str">
        <f t="shared" si="199"/>
        <v/>
      </c>
      <c r="D4293" s="105" t="str">
        <f t="shared" si="200"/>
        <v/>
      </c>
      <c r="E4293" s="106" t="s">
        <v>2406</v>
      </c>
      <c r="F4293" s="106" t="s">
        <v>5010</v>
      </c>
      <c r="G4293" s="106" t="s">
        <v>2477</v>
      </c>
      <c r="H4293" s="106" t="s">
        <v>707</v>
      </c>
      <c r="I4293" s="106">
        <v>16</v>
      </c>
      <c r="J4293" s="106"/>
      <c r="K4293" s="106"/>
      <c r="L4293" s="106" t="s">
        <v>2478</v>
      </c>
      <c r="M4293" s="106" t="s">
        <v>924</v>
      </c>
      <c r="N4293" s="106">
        <v>0.79</v>
      </c>
      <c r="O4293" s="106">
        <v>2.6</v>
      </c>
      <c r="P4293" s="106" t="s">
        <v>2511</v>
      </c>
      <c r="Q4293" s="107" t="s">
        <v>5080</v>
      </c>
      <c r="R4293" s="107" t="s">
        <v>12</v>
      </c>
    </row>
    <row r="4294" spans="2:18" ht="20.100000000000001" customHeight="1" x14ac:dyDescent="0.4">
      <c r="B4294" s="105" t="str">
        <f t="shared" si="198"/>
        <v/>
      </c>
      <c r="C4294" s="105" t="str">
        <f t="shared" si="199"/>
        <v/>
      </c>
      <c r="D4294" s="105" t="str">
        <f t="shared" si="200"/>
        <v/>
      </c>
      <c r="E4294" s="106" t="s">
        <v>2406</v>
      </c>
      <c r="F4294" s="106" t="s">
        <v>5010</v>
      </c>
      <c r="G4294" s="106" t="s">
        <v>2477</v>
      </c>
      <c r="H4294" s="106" t="s">
        <v>1817</v>
      </c>
      <c r="I4294" s="106">
        <v>16</v>
      </c>
      <c r="J4294" s="106"/>
      <c r="K4294" s="106"/>
      <c r="L4294" s="106" t="s">
        <v>2478</v>
      </c>
      <c r="M4294" s="106" t="s">
        <v>924</v>
      </c>
      <c r="N4294" s="106">
        <v>0.78</v>
      </c>
      <c r="O4294" s="106">
        <v>2.6</v>
      </c>
      <c r="P4294" s="106" t="s">
        <v>2511</v>
      </c>
      <c r="Q4294" s="107" t="s">
        <v>5081</v>
      </c>
      <c r="R4294" s="107" t="s">
        <v>12</v>
      </c>
    </row>
    <row r="4295" spans="2:18" ht="20.100000000000001" customHeight="1" x14ac:dyDescent="0.4">
      <c r="B4295" s="105" t="str">
        <f t="shared" si="198"/>
        <v/>
      </c>
      <c r="C4295" s="105" t="str">
        <f t="shared" si="199"/>
        <v/>
      </c>
      <c r="D4295" s="105" t="str">
        <f t="shared" si="200"/>
        <v/>
      </c>
      <c r="E4295" s="106" t="s">
        <v>2406</v>
      </c>
      <c r="F4295" s="106" t="s">
        <v>5010</v>
      </c>
      <c r="G4295" s="106" t="s">
        <v>2477</v>
      </c>
      <c r="H4295" s="106" t="s">
        <v>1027</v>
      </c>
      <c r="I4295" s="106">
        <v>16</v>
      </c>
      <c r="J4295" s="106"/>
      <c r="K4295" s="106"/>
      <c r="L4295" s="106" t="s">
        <v>2478</v>
      </c>
      <c r="M4295" s="106" t="s">
        <v>924</v>
      </c>
      <c r="N4295" s="106">
        <v>0.77</v>
      </c>
      <c r="O4295" s="106">
        <v>2.6</v>
      </c>
      <c r="P4295" s="106" t="s">
        <v>2511</v>
      </c>
      <c r="Q4295" s="107" t="s">
        <v>5082</v>
      </c>
      <c r="R4295" s="107" t="s">
        <v>12</v>
      </c>
    </row>
    <row r="4296" spans="2:18" ht="20.100000000000001" customHeight="1" x14ac:dyDescent="0.4">
      <c r="B4296" s="105" t="str">
        <f t="shared" si="198"/>
        <v/>
      </c>
      <c r="C4296" s="105" t="str">
        <f t="shared" si="199"/>
        <v/>
      </c>
      <c r="D4296" s="105" t="str">
        <f t="shared" si="200"/>
        <v/>
      </c>
      <c r="E4296" s="106" t="s">
        <v>2406</v>
      </c>
      <c r="F4296" s="106" t="s">
        <v>5010</v>
      </c>
      <c r="G4296" s="106" t="s">
        <v>2482</v>
      </c>
      <c r="H4296" s="106" t="s">
        <v>707</v>
      </c>
      <c r="I4296" s="106">
        <v>16</v>
      </c>
      <c r="J4296" s="106"/>
      <c r="K4296" s="106"/>
      <c r="L4296" s="106" t="s">
        <v>2483</v>
      </c>
      <c r="M4296" s="106" t="s">
        <v>924</v>
      </c>
      <c r="N4296" s="106">
        <v>0.79</v>
      </c>
      <c r="O4296" s="106">
        <v>2.6</v>
      </c>
      <c r="P4296" s="106" t="s">
        <v>2511</v>
      </c>
      <c r="Q4296" s="107" t="s">
        <v>5083</v>
      </c>
      <c r="R4296" s="107" t="s">
        <v>12</v>
      </c>
    </row>
    <row r="4297" spans="2:18" ht="20.100000000000001" customHeight="1" x14ac:dyDescent="0.4">
      <c r="B4297" s="105" t="str">
        <f t="shared" si="198"/>
        <v/>
      </c>
      <c r="C4297" s="105" t="str">
        <f t="shared" si="199"/>
        <v/>
      </c>
      <c r="D4297" s="105" t="str">
        <f t="shared" si="200"/>
        <v/>
      </c>
      <c r="E4297" s="106" t="s">
        <v>2406</v>
      </c>
      <c r="F4297" s="106" t="s">
        <v>5010</v>
      </c>
      <c r="G4297" s="106" t="s">
        <v>2482</v>
      </c>
      <c r="H4297" s="106" t="s">
        <v>1817</v>
      </c>
      <c r="I4297" s="106">
        <v>16</v>
      </c>
      <c r="J4297" s="106"/>
      <c r="K4297" s="106"/>
      <c r="L4297" s="106" t="s">
        <v>2483</v>
      </c>
      <c r="M4297" s="106" t="s">
        <v>924</v>
      </c>
      <c r="N4297" s="106">
        <v>0.78</v>
      </c>
      <c r="O4297" s="106">
        <v>2.6</v>
      </c>
      <c r="P4297" s="106" t="s">
        <v>2511</v>
      </c>
      <c r="Q4297" s="107" t="s">
        <v>5084</v>
      </c>
      <c r="R4297" s="107" t="s">
        <v>12</v>
      </c>
    </row>
    <row r="4298" spans="2:18" ht="20.100000000000001" customHeight="1" x14ac:dyDescent="0.4">
      <c r="B4298" s="105" t="str">
        <f t="shared" si="198"/>
        <v/>
      </c>
      <c r="C4298" s="105" t="str">
        <f t="shared" si="199"/>
        <v/>
      </c>
      <c r="D4298" s="105" t="str">
        <f t="shared" si="200"/>
        <v/>
      </c>
      <c r="E4298" s="106" t="s">
        <v>2406</v>
      </c>
      <c r="F4298" s="106" t="s">
        <v>5010</v>
      </c>
      <c r="G4298" s="106" t="s">
        <v>2482</v>
      </c>
      <c r="H4298" s="106" t="s">
        <v>1027</v>
      </c>
      <c r="I4298" s="106">
        <v>16</v>
      </c>
      <c r="J4298" s="106"/>
      <c r="K4298" s="106"/>
      <c r="L4298" s="106" t="s">
        <v>2483</v>
      </c>
      <c r="M4298" s="106" t="s">
        <v>924</v>
      </c>
      <c r="N4298" s="106">
        <v>0.77</v>
      </c>
      <c r="O4298" s="106">
        <v>2.6</v>
      </c>
      <c r="P4298" s="106" t="s">
        <v>2511</v>
      </c>
      <c r="Q4298" s="107" t="s">
        <v>5085</v>
      </c>
      <c r="R4298" s="107" t="s">
        <v>12</v>
      </c>
    </row>
    <row r="4299" spans="2:18" ht="20.100000000000001" customHeight="1" x14ac:dyDescent="0.4">
      <c r="B4299" s="105" t="str">
        <f t="shared" si="198"/>
        <v/>
      </c>
      <c r="C4299" s="105" t="str">
        <f t="shared" si="199"/>
        <v/>
      </c>
      <c r="D4299" s="105" t="str">
        <f t="shared" si="200"/>
        <v/>
      </c>
      <c r="E4299" s="106" t="s">
        <v>2406</v>
      </c>
      <c r="F4299" s="106" t="s">
        <v>5010</v>
      </c>
      <c r="G4299" s="106" t="s">
        <v>2437</v>
      </c>
      <c r="H4299" s="106" t="s">
        <v>2438</v>
      </c>
      <c r="I4299" s="106">
        <v>16</v>
      </c>
      <c r="J4299" s="106"/>
      <c r="K4299" s="106"/>
      <c r="L4299" s="106" t="s">
        <v>707</v>
      </c>
      <c r="M4299" s="106" t="s">
        <v>924</v>
      </c>
      <c r="N4299" s="106">
        <v>0.7</v>
      </c>
      <c r="O4299" s="106">
        <v>2.6</v>
      </c>
      <c r="P4299" s="106" t="s">
        <v>2511</v>
      </c>
      <c r="Q4299" s="107" t="s">
        <v>5086</v>
      </c>
      <c r="R4299" s="107" t="s">
        <v>12</v>
      </c>
    </row>
    <row r="4300" spans="2:18" ht="20.100000000000001" customHeight="1" x14ac:dyDescent="0.4">
      <c r="B4300" s="105" t="str">
        <f t="shared" si="198"/>
        <v/>
      </c>
      <c r="C4300" s="105" t="str">
        <f t="shared" si="199"/>
        <v/>
      </c>
      <c r="D4300" s="105" t="str">
        <f t="shared" si="200"/>
        <v/>
      </c>
      <c r="E4300" s="106" t="s">
        <v>2406</v>
      </c>
      <c r="F4300" s="106" t="s">
        <v>5010</v>
      </c>
      <c r="G4300" s="106" t="s">
        <v>2437</v>
      </c>
      <c r="H4300" s="106" t="s">
        <v>2438</v>
      </c>
      <c r="I4300" s="106">
        <v>15</v>
      </c>
      <c r="J4300" s="106"/>
      <c r="K4300" s="106"/>
      <c r="L4300" s="106" t="s">
        <v>1817</v>
      </c>
      <c r="M4300" s="106" t="s">
        <v>924</v>
      </c>
      <c r="N4300" s="106">
        <v>0.7</v>
      </c>
      <c r="O4300" s="106">
        <v>2.6</v>
      </c>
      <c r="P4300" s="106" t="s">
        <v>2511</v>
      </c>
      <c r="Q4300" s="107" t="s">
        <v>5087</v>
      </c>
      <c r="R4300" s="107" t="s">
        <v>12</v>
      </c>
    </row>
    <row r="4301" spans="2:18" ht="20.100000000000001" customHeight="1" x14ac:dyDescent="0.4">
      <c r="B4301" s="105" t="str">
        <f t="shared" si="198"/>
        <v/>
      </c>
      <c r="C4301" s="105" t="str">
        <f t="shared" si="199"/>
        <v/>
      </c>
      <c r="D4301" s="105" t="str">
        <f t="shared" si="200"/>
        <v/>
      </c>
      <c r="E4301" s="106" t="s">
        <v>2406</v>
      </c>
      <c r="F4301" s="106" t="s">
        <v>5010</v>
      </c>
      <c r="G4301" s="106" t="s">
        <v>2437</v>
      </c>
      <c r="H4301" s="106" t="s">
        <v>2438</v>
      </c>
      <c r="I4301" s="106">
        <v>14</v>
      </c>
      <c r="J4301" s="106"/>
      <c r="K4301" s="106"/>
      <c r="L4301" s="106" t="s">
        <v>1027</v>
      </c>
      <c r="M4301" s="106" t="s">
        <v>924</v>
      </c>
      <c r="N4301" s="106">
        <v>0.69</v>
      </c>
      <c r="O4301" s="106">
        <v>2.6</v>
      </c>
      <c r="P4301" s="106" t="s">
        <v>2511</v>
      </c>
      <c r="Q4301" s="107" t="s">
        <v>5088</v>
      </c>
      <c r="R4301" s="107" t="s">
        <v>12</v>
      </c>
    </row>
    <row r="4302" spans="2:18" ht="20.100000000000001" customHeight="1" x14ac:dyDescent="0.4">
      <c r="B4302" s="105" t="str">
        <f t="shared" si="198"/>
        <v/>
      </c>
      <c r="C4302" s="105" t="str">
        <f t="shared" si="199"/>
        <v/>
      </c>
      <c r="D4302" s="105" t="str">
        <f t="shared" si="200"/>
        <v/>
      </c>
      <c r="E4302" s="106" t="s">
        <v>2406</v>
      </c>
      <c r="F4302" s="106" t="s">
        <v>5010</v>
      </c>
      <c r="G4302" s="106" t="s">
        <v>2442</v>
      </c>
      <c r="H4302" s="106" t="s">
        <v>2443</v>
      </c>
      <c r="I4302" s="106">
        <v>16</v>
      </c>
      <c r="J4302" s="106"/>
      <c r="K4302" s="106"/>
      <c r="L4302" s="106" t="s">
        <v>707</v>
      </c>
      <c r="M4302" s="106" t="s">
        <v>924</v>
      </c>
      <c r="N4302" s="106">
        <v>0.7</v>
      </c>
      <c r="O4302" s="106">
        <v>2.6</v>
      </c>
      <c r="P4302" s="106" t="s">
        <v>2511</v>
      </c>
      <c r="Q4302" s="107" t="s">
        <v>5089</v>
      </c>
      <c r="R4302" s="107" t="s">
        <v>12</v>
      </c>
    </row>
    <row r="4303" spans="2:18" ht="20.100000000000001" customHeight="1" x14ac:dyDescent="0.4">
      <c r="B4303" s="105" t="str">
        <f t="shared" si="198"/>
        <v/>
      </c>
      <c r="C4303" s="105" t="str">
        <f t="shared" si="199"/>
        <v/>
      </c>
      <c r="D4303" s="105" t="str">
        <f t="shared" si="200"/>
        <v/>
      </c>
      <c r="E4303" s="106" t="s">
        <v>2406</v>
      </c>
      <c r="F4303" s="106" t="s">
        <v>5010</v>
      </c>
      <c r="G4303" s="106" t="s">
        <v>2442</v>
      </c>
      <c r="H4303" s="106" t="s">
        <v>2443</v>
      </c>
      <c r="I4303" s="106">
        <v>15</v>
      </c>
      <c r="J4303" s="106"/>
      <c r="K4303" s="106"/>
      <c r="L4303" s="106" t="s">
        <v>1817</v>
      </c>
      <c r="M4303" s="106" t="s">
        <v>924</v>
      </c>
      <c r="N4303" s="106">
        <v>0.7</v>
      </c>
      <c r="O4303" s="106">
        <v>2.6</v>
      </c>
      <c r="P4303" s="106" t="s">
        <v>2511</v>
      </c>
      <c r="Q4303" s="107" t="s">
        <v>5090</v>
      </c>
      <c r="R4303" s="107" t="s">
        <v>12</v>
      </c>
    </row>
    <row r="4304" spans="2:18" ht="20.100000000000001" customHeight="1" x14ac:dyDescent="0.4">
      <c r="B4304" s="105" t="str">
        <f t="shared" ref="B4304:B4367" si="201">IF(OR($C$10="",$C$11=""),"",IFERROR(IF(AND($U$22&lt;&gt;R4304,$V$22&lt;&gt;R4304),"－",IF(AND(COUNTIF($C$10,"*樹脂スペーサー*")&gt;0,OR(M4304="空気",F4304="一般",F4304="一般ＰＧ")),"－",IF(AND($W$25&gt;0,$W$25&gt;=O4304),$U$25,IF(AND($W$26&gt;0,$W$26&gt;=O4304),$U$26,IF(AND($W$27&gt;0,$W$27&gt;=O4304),$U$27,IF(AND($W$28&gt;0,$W$28&gt;=O4304),$U$28,IF(AND($W$29&gt;0,$W$29&gt;=O4304),$U$29,IF(AND($W$30&gt;0,$W$30&gt;=O4304),$U$30,IF(AND($W$31&gt;0,$W$31&gt;=O4304),$U$31,"－"))))))))),"－"))</f>
        <v/>
      </c>
      <c r="C4304" s="105" t="str">
        <f t="shared" ref="C4304:C4367" si="202">IF(B4304="","",IF(B4304&lt;&gt;"－",VLOOKUP(B4304,$U$25:$V$31,2,FALSE),"－"))</f>
        <v/>
      </c>
      <c r="D4304" s="105" t="str">
        <f t="shared" ref="D4304:D4367" si="203">IF($H$9="","",IF($V$38&lt;&gt;"断熱等","－",IF(AND(COUNTIF($V$34,"*樹脂スペーサー*")&gt;0,OR(M4304="空気",F4304="一般",F4304="一般ＰＧ")),"－",IF(AND($V$35&lt;&gt;R4304,$W$35&lt;&gt;R4304),"－",IF(MID($H$9,10,1)="Z",IF(N4304&lt;=0.65,"○","－"),IF($V$36&gt;=O4304,"○","－"))))))</f>
        <v/>
      </c>
      <c r="E4304" s="106" t="s">
        <v>2406</v>
      </c>
      <c r="F4304" s="106" t="s">
        <v>5010</v>
      </c>
      <c r="G4304" s="106" t="s">
        <v>2442</v>
      </c>
      <c r="H4304" s="106" t="s">
        <v>2443</v>
      </c>
      <c r="I4304" s="106">
        <v>14</v>
      </c>
      <c r="J4304" s="106"/>
      <c r="K4304" s="106"/>
      <c r="L4304" s="106" t="s">
        <v>1027</v>
      </c>
      <c r="M4304" s="106" t="s">
        <v>924</v>
      </c>
      <c r="N4304" s="106">
        <v>0.69</v>
      </c>
      <c r="O4304" s="106">
        <v>2.6</v>
      </c>
      <c r="P4304" s="106" t="s">
        <v>2511</v>
      </c>
      <c r="Q4304" s="107" t="s">
        <v>5091</v>
      </c>
      <c r="R4304" s="107" t="s">
        <v>12</v>
      </c>
    </row>
    <row r="4305" spans="2:18" ht="20.100000000000001" customHeight="1" x14ac:dyDescent="0.4">
      <c r="B4305" s="105" t="str">
        <f t="shared" si="201"/>
        <v/>
      </c>
      <c r="C4305" s="105" t="str">
        <f t="shared" si="202"/>
        <v/>
      </c>
      <c r="D4305" s="105" t="str">
        <f t="shared" si="203"/>
        <v/>
      </c>
      <c r="E4305" s="106" t="s">
        <v>2406</v>
      </c>
      <c r="F4305" s="106" t="s">
        <v>5010</v>
      </c>
      <c r="G4305" s="106" t="s">
        <v>710</v>
      </c>
      <c r="H4305" s="106" t="s">
        <v>707</v>
      </c>
      <c r="I4305" s="106">
        <v>16</v>
      </c>
      <c r="J4305" s="106"/>
      <c r="K4305" s="106"/>
      <c r="L4305" s="106" t="s">
        <v>711</v>
      </c>
      <c r="M4305" s="106" t="s">
        <v>924</v>
      </c>
      <c r="N4305" s="106">
        <v>0.79</v>
      </c>
      <c r="O4305" s="106">
        <v>2.6</v>
      </c>
      <c r="P4305" s="106" t="s">
        <v>2511</v>
      </c>
      <c r="Q4305" s="107" t="s">
        <v>5092</v>
      </c>
      <c r="R4305" s="107" t="s">
        <v>12</v>
      </c>
    </row>
    <row r="4306" spans="2:18" ht="20.100000000000001" customHeight="1" x14ac:dyDescent="0.4">
      <c r="B4306" s="105" t="str">
        <f t="shared" si="201"/>
        <v/>
      </c>
      <c r="C4306" s="105" t="str">
        <f t="shared" si="202"/>
        <v/>
      </c>
      <c r="D4306" s="105" t="str">
        <f t="shared" si="203"/>
        <v/>
      </c>
      <c r="E4306" s="106" t="s">
        <v>2406</v>
      </c>
      <c r="F4306" s="106" t="s">
        <v>5010</v>
      </c>
      <c r="G4306" s="106" t="s">
        <v>710</v>
      </c>
      <c r="H4306" s="106" t="s">
        <v>1817</v>
      </c>
      <c r="I4306" s="106">
        <v>16</v>
      </c>
      <c r="J4306" s="106"/>
      <c r="K4306" s="106"/>
      <c r="L4306" s="106" t="s">
        <v>711</v>
      </c>
      <c r="M4306" s="106" t="s">
        <v>924</v>
      </c>
      <c r="N4306" s="106">
        <v>0.78</v>
      </c>
      <c r="O4306" s="106">
        <v>2.6</v>
      </c>
      <c r="P4306" s="106" t="s">
        <v>2511</v>
      </c>
      <c r="Q4306" s="107" t="s">
        <v>5093</v>
      </c>
      <c r="R4306" s="107" t="s">
        <v>12</v>
      </c>
    </row>
    <row r="4307" spans="2:18" ht="20.100000000000001" customHeight="1" x14ac:dyDescent="0.4">
      <c r="B4307" s="105" t="str">
        <f t="shared" si="201"/>
        <v/>
      </c>
      <c r="C4307" s="105" t="str">
        <f t="shared" si="202"/>
        <v/>
      </c>
      <c r="D4307" s="105" t="str">
        <f t="shared" si="203"/>
        <v/>
      </c>
      <c r="E4307" s="106" t="s">
        <v>2406</v>
      </c>
      <c r="F4307" s="106" t="s">
        <v>5010</v>
      </c>
      <c r="G4307" s="106" t="s">
        <v>710</v>
      </c>
      <c r="H4307" s="106" t="s">
        <v>1027</v>
      </c>
      <c r="I4307" s="106">
        <v>16</v>
      </c>
      <c r="J4307" s="106"/>
      <c r="K4307" s="106"/>
      <c r="L4307" s="106" t="s">
        <v>711</v>
      </c>
      <c r="M4307" s="106" t="s">
        <v>924</v>
      </c>
      <c r="N4307" s="106">
        <v>0.77</v>
      </c>
      <c r="O4307" s="106">
        <v>2.6</v>
      </c>
      <c r="P4307" s="106" t="s">
        <v>2511</v>
      </c>
      <c r="Q4307" s="107" t="s">
        <v>5094</v>
      </c>
      <c r="R4307" s="107" t="s">
        <v>12</v>
      </c>
    </row>
    <row r="4308" spans="2:18" ht="20.100000000000001" customHeight="1" x14ac:dyDescent="0.4">
      <c r="B4308" s="105" t="str">
        <f t="shared" si="201"/>
        <v/>
      </c>
      <c r="C4308" s="105" t="str">
        <f t="shared" si="202"/>
        <v/>
      </c>
      <c r="D4308" s="105" t="str">
        <f t="shared" si="203"/>
        <v/>
      </c>
      <c r="E4308" s="106" t="s">
        <v>2406</v>
      </c>
      <c r="F4308" s="106" t="s">
        <v>5010</v>
      </c>
      <c r="G4308" s="106" t="s">
        <v>710</v>
      </c>
      <c r="H4308" s="106" t="s">
        <v>1027</v>
      </c>
      <c r="I4308" s="106">
        <v>15</v>
      </c>
      <c r="J4308" s="106"/>
      <c r="K4308" s="106"/>
      <c r="L4308" s="106" t="s">
        <v>1098</v>
      </c>
      <c r="M4308" s="106" t="s">
        <v>924</v>
      </c>
      <c r="N4308" s="106">
        <v>0.76</v>
      </c>
      <c r="O4308" s="106">
        <v>2.6</v>
      </c>
      <c r="P4308" s="106" t="s">
        <v>2511</v>
      </c>
      <c r="Q4308" s="107" t="s">
        <v>5095</v>
      </c>
      <c r="R4308" s="107" t="s">
        <v>12</v>
      </c>
    </row>
    <row r="4309" spans="2:18" ht="20.100000000000001" customHeight="1" x14ac:dyDescent="0.4">
      <c r="B4309" s="105" t="str">
        <f t="shared" si="201"/>
        <v/>
      </c>
      <c r="C4309" s="105" t="str">
        <f t="shared" si="202"/>
        <v/>
      </c>
      <c r="D4309" s="105" t="str">
        <f t="shared" si="203"/>
        <v/>
      </c>
      <c r="E4309" s="106" t="s">
        <v>2406</v>
      </c>
      <c r="F4309" s="106" t="s">
        <v>5010</v>
      </c>
      <c r="G4309" s="106" t="s">
        <v>721</v>
      </c>
      <c r="H4309" s="106" t="s">
        <v>707</v>
      </c>
      <c r="I4309" s="106">
        <v>16</v>
      </c>
      <c r="J4309" s="106"/>
      <c r="K4309" s="106"/>
      <c r="L4309" s="106" t="s">
        <v>722</v>
      </c>
      <c r="M4309" s="106" t="s">
        <v>924</v>
      </c>
      <c r="N4309" s="106">
        <v>0.79</v>
      </c>
      <c r="O4309" s="106">
        <v>2.6</v>
      </c>
      <c r="P4309" s="106" t="s">
        <v>2511</v>
      </c>
      <c r="Q4309" s="107" t="s">
        <v>5096</v>
      </c>
      <c r="R4309" s="107" t="s">
        <v>12</v>
      </c>
    </row>
    <row r="4310" spans="2:18" ht="20.100000000000001" customHeight="1" x14ac:dyDescent="0.4">
      <c r="B4310" s="105" t="str">
        <f t="shared" si="201"/>
        <v/>
      </c>
      <c r="C4310" s="105" t="str">
        <f t="shared" si="202"/>
        <v/>
      </c>
      <c r="D4310" s="105" t="str">
        <f t="shared" si="203"/>
        <v/>
      </c>
      <c r="E4310" s="106" t="s">
        <v>2406</v>
      </c>
      <c r="F4310" s="106" t="s">
        <v>5010</v>
      </c>
      <c r="G4310" s="106" t="s">
        <v>721</v>
      </c>
      <c r="H4310" s="106" t="s">
        <v>1817</v>
      </c>
      <c r="I4310" s="106">
        <v>16</v>
      </c>
      <c r="J4310" s="106"/>
      <c r="K4310" s="106"/>
      <c r="L4310" s="106" t="s">
        <v>722</v>
      </c>
      <c r="M4310" s="106" t="s">
        <v>924</v>
      </c>
      <c r="N4310" s="106">
        <v>0.78</v>
      </c>
      <c r="O4310" s="106">
        <v>2.6</v>
      </c>
      <c r="P4310" s="106" t="s">
        <v>2511</v>
      </c>
      <c r="Q4310" s="107" t="s">
        <v>5097</v>
      </c>
      <c r="R4310" s="107" t="s">
        <v>12</v>
      </c>
    </row>
    <row r="4311" spans="2:18" ht="20.100000000000001" customHeight="1" x14ac:dyDescent="0.4">
      <c r="B4311" s="105" t="str">
        <f t="shared" si="201"/>
        <v/>
      </c>
      <c r="C4311" s="105" t="str">
        <f t="shared" si="202"/>
        <v/>
      </c>
      <c r="D4311" s="105" t="str">
        <f t="shared" si="203"/>
        <v/>
      </c>
      <c r="E4311" s="106" t="s">
        <v>2406</v>
      </c>
      <c r="F4311" s="106" t="s">
        <v>5010</v>
      </c>
      <c r="G4311" s="106" t="s">
        <v>721</v>
      </c>
      <c r="H4311" s="106" t="s">
        <v>1027</v>
      </c>
      <c r="I4311" s="106">
        <v>16</v>
      </c>
      <c r="J4311" s="106"/>
      <c r="K4311" s="106"/>
      <c r="L4311" s="106" t="s">
        <v>722</v>
      </c>
      <c r="M4311" s="106" t="s">
        <v>924</v>
      </c>
      <c r="N4311" s="106">
        <v>0.76</v>
      </c>
      <c r="O4311" s="106">
        <v>2.6</v>
      </c>
      <c r="P4311" s="106" t="s">
        <v>2511</v>
      </c>
      <c r="Q4311" s="107" t="s">
        <v>5098</v>
      </c>
      <c r="R4311" s="107" t="s">
        <v>12</v>
      </c>
    </row>
    <row r="4312" spans="2:18" ht="20.100000000000001" customHeight="1" x14ac:dyDescent="0.4">
      <c r="B4312" s="105" t="str">
        <f t="shared" si="201"/>
        <v/>
      </c>
      <c r="C4312" s="105" t="str">
        <f t="shared" si="202"/>
        <v/>
      </c>
      <c r="D4312" s="105" t="str">
        <f t="shared" si="203"/>
        <v/>
      </c>
      <c r="E4312" s="106" t="s">
        <v>2406</v>
      </c>
      <c r="F4312" s="106" t="s">
        <v>5010</v>
      </c>
      <c r="G4312" s="106" t="s">
        <v>773</v>
      </c>
      <c r="H4312" s="106" t="s">
        <v>707</v>
      </c>
      <c r="I4312" s="106">
        <v>16</v>
      </c>
      <c r="J4312" s="106"/>
      <c r="K4312" s="106"/>
      <c r="L4312" s="106" t="s">
        <v>774</v>
      </c>
      <c r="M4312" s="106" t="s">
        <v>924</v>
      </c>
      <c r="N4312" s="106">
        <v>0.77</v>
      </c>
      <c r="O4312" s="106">
        <v>2.6</v>
      </c>
      <c r="P4312" s="106" t="s">
        <v>2511</v>
      </c>
      <c r="Q4312" s="107" t="s">
        <v>5099</v>
      </c>
      <c r="R4312" s="107" t="s">
        <v>12</v>
      </c>
    </row>
    <row r="4313" spans="2:18" ht="20.100000000000001" customHeight="1" x14ac:dyDescent="0.4">
      <c r="B4313" s="105" t="str">
        <f t="shared" si="201"/>
        <v/>
      </c>
      <c r="C4313" s="105" t="str">
        <f t="shared" si="202"/>
        <v/>
      </c>
      <c r="D4313" s="105" t="str">
        <f t="shared" si="203"/>
        <v/>
      </c>
      <c r="E4313" s="106" t="s">
        <v>2406</v>
      </c>
      <c r="F4313" s="106" t="s">
        <v>5010</v>
      </c>
      <c r="G4313" s="106" t="s">
        <v>773</v>
      </c>
      <c r="H4313" s="106" t="s">
        <v>1817</v>
      </c>
      <c r="I4313" s="106">
        <v>15</v>
      </c>
      <c r="J4313" s="106"/>
      <c r="K4313" s="106"/>
      <c r="L4313" s="106" t="s">
        <v>774</v>
      </c>
      <c r="M4313" s="106" t="s">
        <v>924</v>
      </c>
      <c r="N4313" s="106">
        <v>0.76</v>
      </c>
      <c r="O4313" s="106">
        <v>2.6</v>
      </c>
      <c r="P4313" s="106" t="s">
        <v>2511</v>
      </c>
      <c r="Q4313" s="107" t="s">
        <v>5100</v>
      </c>
      <c r="R4313" s="107" t="s">
        <v>12</v>
      </c>
    </row>
    <row r="4314" spans="2:18" ht="20.100000000000001" customHeight="1" x14ac:dyDescent="0.4">
      <c r="B4314" s="105" t="str">
        <f t="shared" si="201"/>
        <v/>
      </c>
      <c r="C4314" s="105" t="str">
        <f t="shared" si="202"/>
        <v/>
      </c>
      <c r="D4314" s="105" t="str">
        <f t="shared" si="203"/>
        <v/>
      </c>
      <c r="E4314" s="106" t="s">
        <v>2406</v>
      </c>
      <c r="F4314" s="106" t="s">
        <v>5010</v>
      </c>
      <c r="G4314" s="106" t="s">
        <v>773</v>
      </c>
      <c r="H4314" s="106" t="s">
        <v>1027</v>
      </c>
      <c r="I4314" s="106">
        <v>14</v>
      </c>
      <c r="J4314" s="106"/>
      <c r="K4314" s="106"/>
      <c r="L4314" s="106" t="s">
        <v>774</v>
      </c>
      <c r="M4314" s="106" t="s">
        <v>924</v>
      </c>
      <c r="N4314" s="106">
        <v>0.75</v>
      </c>
      <c r="O4314" s="106">
        <v>2.6</v>
      </c>
      <c r="P4314" s="106" t="s">
        <v>2511</v>
      </c>
      <c r="Q4314" s="107" t="s">
        <v>5101</v>
      </c>
      <c r="R4314" s="107" t="s">
        <v>12</v>
      </c>
    </row>
    <row r="4315" spans="2:18" ht="20.100000000000001" customHeight="1" x14ac:dyDescent="0.4">
      <c r="B4315" s="105" t="str">
        <f t="shared" si="201"/>
        <v/>
      </c>
      <c r="C4315" s="105" t="str">
        <f t="shared" si="202"/>
        <v/>
      </c>
      <c r="D4315" s="105" t="str">
        <f t="shared" si="203"/>
        <v/>
      </c>
      <c r="E4315" s="106" t="s">
        <v>2406</v>
      </c>
      <c r="F4315" s="106" t="s">
        <v>5010</v>
      </c>
      <c r="G4315" s="106" t="s">
        <v>773</v>
      </c>
      <c r="H4315" s="106" t="s">
        <v>707</v>
      </c>
      <c r="I4315" s="106">
        <v>15</v>
      </c>
      <c r="J4315" s="106"/>
      <c r="K4315" s="106"/>
      <c r="L4315" s="106" t="s">
        <v>1266</v>
      </c>
      <c r="M4315" s="106" t="s">
        <v>924</v>
      </c>
      <c r="N4315" s="106">
        <v>0.77</v>
      </c>
      <c r="O4315" s="106">
        <v>2.6</v>
      </c>
      <c r="P4315" s="106" t="s">
        <v>2511</v>
      </c>
      <c r="Q4315" s="107" t="s">
        <v>5102</v>
      </c>
      <c r="R4315" s="107" t="s">
        <v>12</v>
      </c>
    </row>
    <row r="4316" spans="2:18" ht="20.100000000000001" customHeight="1" x14ac:dyDescent="0.4">
      <c r="B4316" s="105" t="str">
        <f t="shared" si="201"/>
        <v/>
      </c>
      <c r="C4316" s="105" t="str">
        <f t="shared" si="202"/>
        <v/>
      </c>
      <c r="D4316" s="105" t="str">
        <f t="shared" si="203"/>
        <v/>
      </c>
      <c r="E4316" s="106" t="s">
        <v>2406</v>
      </c>
      <c r="F4316" s="106" t="s">
        <v>5010</v>
      </c>
      <c r="G4316" s="106" t="s">
        <v>773</v>
      </c>
      <c r="H4316" s="106" t="s">
        <v>1817</v>
      </c>
      <c r="I4316" s="106">
        <v>14</v>
      </c>
      <c r="J4316" s="106"/>
      <c r="K4316" s="106"/>
      <c r="L4316" s="106" t="s">
        <v>1266</v>
      </c>
      <c r="M4316" s="106" t="s">
        <v>924</v>
      </c>
      <c r="N4316" s="106">
        <v>0.75</v>
      </c>
      <c r="O4316" s="106">
        <v>2.6</v>
      </c>
      <c r="P4316" s="106" t="s">
        <v>2511</v>
      </c>
      <c r="Q4316" s="107" t="s">
        <v>5103</v>
      </c>
      <c r="R4316" s="107" t="s">
        <v>12</v>
      </c>
    </row>
    <row r="4317" spans="2:18" ht="20.100000000000001" customHeight="1" x14ac:dyDescent="0.4">
      <c r="B4317" s="105" t="str">
        <f t="shared" si="201"/>
        <v/>
      </c>
      <c r="C4317" s="105" t="str">
        <f t="shared" si="202"/>
        <v/>
      </c>
      <c r="D4317" s="105" t="str">
        <f t="shared" si="203"/>
        <v/>
      </c>
      <c r="E4317" s="106" t="s">
        <v>2406</v>
      </c>
      <c r="F4317" s="106" t="s">
        <v>5010</v>
      </c>
      <c r="G4317" s="106" t="s">
        <v>773</v>
      </c>
      <c r="H4317" s="106" t="s">
        <v>1027</v>
      </c>
      <c r="I4317" s="106">
        <v>13</v>
      </c>
      <c r="J4317" s="106"/>
      <c r="K4317" s="106"/>
      <c r="L4317" s="106" t="s">
        <v>1266</v>
      </c>
      <c r="M4317" s="106" t="s">
        <v>924</v>
      </c>
      <c r="N4317" s="106">
        <v>0.74</v>
      </c>
      <c r="O4317" s="106">
        <v>2.6</v>
      </c>
      <c r="P4317" s="106" t="s">
        <v>2511</v>
      </c>
      <c r="Q4317" s="107" t="s">
        <v>5104</v>
      </c>
      <c r="R4317" s="107" t="s">
        <v>12</v>
      </c>
    </row>
    <row r="4318" spans="2:18" ht="20.100000000000001" customHeight="1" x14ac:dyDescent="0.4">
      <c r="B4318" s="105" t="str">
        <f t="shared" si="201"/>
        <v/>
      </c>
      <c r="C4318" s="105" t="str">
        <f t="shared" si="202"/>
        <v/>
      </c>
      <c r="D4318" s="105" t="str">
        <f t="shared" si="203"/>
        <v/>
      </c>
      <c r="E4318" s="106" t="s">
        <v>2406</v>
      </c>
      <c r="F4318" s="106" t="s">
        <v>5010</v>
      </c>
      <c r="G4318" s="106" t="s">
        <v>778</v>
      </c>
      <c r="H4318" s="106" t="s">
        <v>707</v>
      </c>
      <c r="I4318" s="106">
        <v>16</v>
      </c>
      <c r="J4318" s="106"/>
      <c r="K4318" s="106"/>
      <c r="L4318" s="106" t="s">
        <v>779</v>
      </c>
      <c r="M4318" s="106" t="s">
        <v>924</v>
      </c>
      <c r="N4318" s="106">
        <v>0.77</v>
      </c>
      <c r="O4318" s="106">
        <v>2.6</v>
      </c>
      <c r="P4318" s="106" t="s">
        <v>2511</v>
      </c>
      <c r="Q4318" s="107" t="s">
        <v>5105</v>
      </c>
      <c r="R4318" s="107" t="s">
        <v>12</v>
      </c>
    </row>
    <row r="4319" spans="2:18" ht="20.100000000000001" customHeight="1" x14ac:dyDescent="0.4">
      <c r="B4319" s="105" t="str">
        <f t="shared" si="201"/>
        <v/>
      </c>
      <c r="C4319" s="105" t="str">
        <f t="shared" si="202"/>
        <v/>
      </c>
      <c r="D4319" s="105" t="str">
        <f t="shared" si="203"/>
        <v/>
      </c>
      <c r="E4319" s="106" t="s">
        <v>2406</v>
      </c>
      <c r="F4319" s="106" t="s">
        <v>5010</v>
      </c>
      <c r="G4319" s="106" t="s">
        <v>778</v>
      </c>
      <c r="H4319" s="106" t="s">
        <v>1817</v>
      </c>
      <c r="I4319" s="106">
        <v>15</v>
      </c>
      <c r="J4319" s="106"/>
      <c r="K4319" s="106"/>
      <c r="L4319" s="106" t="s">
        <v>779</v>
      </c>
      <c r="M4319" s="106" t="s">
        <v>924</v>
      </c>
      <c r="N4319" s="106">
        <v>0.76</v>
      </c>
      <c r="O4319" s="106">
        <v>2.6</v>
      </c>
      <c r="P4319" s="106" t="s">
        <v>2511</v>
      </c>
      <c r="Q4319" s="107" t="s">
        <v>5106</v>
      </c>
      <c r="R4319" s="107" t="s">
        <v>12</v>
      </c>
    </row>
    <row r="4320" spans="2:18" ht="20.100000000000001" customHeight="1" x14ac:dyDescent="0.4">
      <c r="B4320" s="105" t="str">
        <f t="shared" si="201"/>
        <v/>
      </c>
      <c r="C4320" s="105" t="str">
        <f t="shared" si="202"/>
        <v/>
      </c>
      <c r="D4320" s="105" t="str">
        <f t="shared" si="203"/>
        <v/>
      </c>
      <c r="E4320" s="106" t="s">
        <v>2406</v>
      </c>
      <c r="F4320" s="106" t="s">
        <v>5010</v>
      </c>
      <c r="G4320" s="106" t="s">
        <v>778</v>
      </c>
      <c r="H4320" s="106" t="s">
        <v>1027</v>
      </c>
      <c r="I4320" s="106">
        <v>14</v>
      </c>
      <c r="J4320" s="106"/>
      <c r="K4320" s="106"/>
      <c r="L4320" s="106" t="s">
        <v>779</v>
      </c>
      <c r="M4320" s="106" t="s">
        <v>924</v>
      </c>
      <c r="N4320" s="106">
        <v>0.75</v>
      </c>
      <c r="O4320" s="106">
        <v>2.6</v>
      </c>
      <c r="P4320" s="106" t="s">
        <v>2511</v>
      </c>
      <c r="Q4320" s="107" t="s">
        <v>5107</v>
      </c>
      <c r="R4320" s="107" t="s">
        <v>12</v>
      </c>
    </row>
    <row r="4321" spans="2:18" ht="20.100000000000001" customHeight="1" x14ac:dyDescent="0.4">
      <c r="B4321" s="105" t="str">
        <f t="shared" si="201"/>
        <v/>
      </c>
      <c r="C4321" s="105" t="str">
        <f t="shared" si="202"/>
        <v/>
      </c>
      <c r="D4321" s="105" t="str">
        <f t="shared" si="203"/>
        <v/>
      </c>
      <c r="E4321" s="106" t="s">
        <v>2406</v>
      </c>
      <c r="F4321" s="106" t="s">
        <v>5010</v>
      </c>
      <c r="G4321" s="106" t="s">
        <v>778</v>
      </c>
      <c r="H4321" s="106" t="s">
        <v>707</v>
      </c>
      <c r="I4321" s="106">
        <v>15</v>
      </c>
      <c r="J4321" s="106"/>
      <c r="K4321" s="106"/>
      <c r="L4321" s="106" t="s">
        <v>1269</v>
      </c>
      <c r="M4321" s="106" t="s">
        <v>924</v>
      </c>
      <c r="N4321" s="106">
        <v>0.77</v>
      </c>
      <c r="O4321" s="106">
        <v>2.6</v>
      </c>
      <c r="P4321" s="106" t="s">
        <v>2511</v>
      </c>
      <c r="Q4321" s="107" t="s">
        <v>5108</v>
      </c>
      <c r="R4321" s="107" t="s">
        <v>12</v>
      </c>
    </row>
    <row r="4322" spans="2:18" ht="20.100000000000001" customHeight="1" x14ac:dyDescent="0.4">
      <c r="B4322" s="105" t="str">
        <f t="shared" si="201"/>
        <v/>
      </c>
      <c r="C4322" s="105" t="str">
        <f t="shared" si="202"/>
        <v/>
      </c>
      <c r="D4322" s="105" t="str">
        <f t="shared" si="203"/>
        <v/>
      </c>
      <c r="E4322" s="106" t="s">
        <v>2406</v>
      </c>
      <c r="F4322" s="106" t="s">
        <v>5010</v>
      </c>
      <c r="G4322" s="106" t="s">
        <v>778</v>
      </c>
      <c r="H4322" s="106" t="s">
        <v>1817</v>
      </c>
      <c r="I4322" s="106">
        <v>14</v>
      </c>
      <c r="J4322" s="106"/>
      <c r="K4322" s="106"/>
      <c r="L4322" s="106" t="s">
        <v>1269</v>
      </c>
      <c r="M4322" s="106" t="s">
        <v>924</v>
      </c>
      <c r="N4322" s="106">
        <v>0.75</v>
      </c>
      <c r="O4322" s="106">
        <v>2.6</v>
      </c>
      <c r="P4322" s="106" t="s">
        <v>2511</v>
      </c>
      <c r="Q4322" s="107" t="s">
        <v>5109</v>
      </c>
      <c r="R4322" s="107" t="s">
        <v>12</v>
      </c>
    </row>
    <row r="4323" spans="2:18" ht="20.100000000000001" customHeight="1" x14ac:dyDescent="0.4">
      <c r="B4323" s="105" t="str">
        <f t="shared" si="201"/>
        <v/>
      </c>
      <c r="C4323" s="105" t="str">
        <f t="shared" si="202"/>
        <v/>
      </c>
      <c r="D4323" s="105" t="str">
        <f t="shared" si="203"/>
        <v/>
      </c>
      <c r="E4323" s="106" t="s">
        <v>2406</v>
      </c>
      <c r="F4323" s="106" t="s">
        <v>5010</v>
      </c>
      <c r="G4323" s="106" t="s">
        <v>778</v>
      </c>
      <c r="H4323" s="106" t="s">
        <v>1027</v>
      </c>
      <c r="I4323" s="106">
        <v>13</v>
      </c>
      <c r="J4323" s="106"/>
      <c r="K4323" s="106"/>
      <c r="L4323" s="106" t="s">
        <v>1269</v>
      </c>
      <c r="M4323" s="106" t="s">
        <v>924</v>
      </c>
      <c r="N4323" s="106">
        <v>0.74</v>
      </c>
      <c r="O4323" s="106">
        <v>2.6</v>
      </c>
      <c r="P4323" s="106" t="s">
        <v>2511</v>
      </c>
      <c r="Q4323" s="107" t="s">
        <v>5110</v>
      </c>
      <c r="R4323" s="107" t="s">
        <v>12</v>
      </c>
    </row>
    <row r="4324" spans="2:18" ht="20.100000000000001" customHeight="1" x14ac:dyDescent="0.4">
      <c r="B4324" s="105" t="str">
        <f t="shared" si="201"/>
        <v/>
      </c>
      <c r="C4324" s="105" t="str">
        <f t="shared" si="202"/>
        <v/>
      </c>
      <c r="D4324" s="105" t="str">
        <f t="shared" si="203"/>
        <v/>
      </c>
      <c r="E4324" s="106" t="s">
        <v>2406</v>
      </c>
      <c r="F4324" s="106" t="s">
        <v>5010</v>
      </c>
      <c r="G4324" s="106" t="s">
        <v>782</v>
      </c>
      <c r="H4324" s="106" t="s">
        <v>707</v>
      </c>
      <c r="I4324" s="106">
        <v>16</v>
      </c>
      <c r="J4324" s="106"/>
      <c r="K4324" s="106"/>
      <c r="L4324" s="106" t="s">
        <v>783</v>
      </c>
      <c r="M4324" s="106" t="s">
        <v>924</v>
      </c>
      <c r="N4324" s="106">
        <v>0.69</v>
      </c>
      <c r="O4324" s="106">
        <v>2.6</v>
      </c>
      <c r="P4324" s="106" t="s">
        <v>2511</v>
      </c>
      <c r="Q4324" s="107" t="s">
        <v>5111</v>
      </c>
      <c r="R4324" s="107" t="s">
        <v>12</v>
      </c>
    </row>
    <row r="4325" spans="2:18" ht="20.100000000000001" customHeight="1" x14ac:dyDescent="0.4">
      <c r="B4325" s="105" t="str">
        <f t="shared" si="201"/>
        <v/>
      </c>
      <c r="C4325" s="105" t="str">
        <f t="shared" si="202"/>
        <v/>
      </c>
      <c r="D4325" s="105" t="str">
        <f t="shared" si="203"/>
        <v/>
      </c>
      <c r="E4325" s="106" t="s">
        <v>2406</v>
      </c>
      <c r="F4325" s="106" t="s">
        <v>5010</v>
      </c>
      <c r="G4325" s="106" t="s">
        <v>782</v>
      </c>
      <c r="H4325" s="106" t="s">
        <v>1817</v>
      </c>
      <c r="I4325" s="106">
        <v>15</v>
      </c>
      <c r="J4325" s="106"/>
      <c r="K4325" s="106"/>
      <c r="L4325" s="106" t="s">
        <v>783</v>
      </c>
      <c r="M4325" s="106" t="s">
        <v>924</v>
      </c>
      <c r="N4325" s="106">
        <v>0.68</v>
      </c>
      <c r="O4325" s="106">
        <v>2.6</v>
      </c>
      <c r="P4325" s="106" t="s">
        <v>2511</v>
      </c>
      <c r="Q4325" s="107" t="s">
        <v>5112</v>
      </c>
      <c r="R4325" s="107" t="s">
        <v>12</v>
      </c>
    </row>
    <row r="4326" spans="2:18" ht="20.100000000000001" customHeight="1" x14ac:dyDescent="0.4">
      <c r="B4326" s="105" t="str">
        <f t="shared" si="201"/>
        <v/>
      </c>
      <c r="C4326" s="105" t="str">
        <f t="shared" si="202"/>
        <v/>
      </c>
      <c r="D4326" s="105" t="str">
        <f t="shared" si="203"/>
        <v/>
      </c>
      <c r="E4326" s="106" t="s">
        <v>2406</v>
      </c>
      <c r="F4326" s="106" t="s">
        <v>5010</v>
      </c>
      <c r="G4326" s="106" t="s">
        <v>782</v>
      </c>
      <c r="H4326" s="106" t="s">
        <v>1027</v>
      </c>
      <c r="I4326" s="106">
        <v>14</v>
      </c>
      <c r="J4326" s="106"/>
      <c r="K4326" s="106"/>
      <c r="L4326" s="106" t="s">
        <v>783</v>
      </c>
      <c r="M4326" s="106" t="s">
        <v>924</v>
      </c>
      <c r="N4326" s="106">
        <v>0.67</v>
      </c>
      <c r="O4326" s="106">
        <v>2.6</v>
      </c>
      <c r="P4326" s="106" t="s">
        <v>2511</v>
      </c>
      <c r="Q4326" s="107" t="s">
        <v>5113</v>
      </c>
      <c r="R4326" s="107" t="s">
        <v>12</v>
      </c>
    </row>
    <row r="4327" spans="2:18" ht="20.100000000000001" customHeight="1" x14ac:dyDescent="0.4">
      <c r="B4327" s="105" t="str">
        <f t="shared" si="201"/>
        <v/>
      </c>
      <c r="C4327" s="105" t="str">
        <f t="shared" si="202"/>
        <v/>
      </c>
      <c r="D4327" s="105" t="str">
        <f t="shared" si="203"/>
        <v/>
      </c>
      <c r="E4327" s="106" t="s">
        <v>2406</v>
      </c>
      <c r="F4327" s="106" t="s">
        <v>5010</v>
      </c>
      <c r="G4327" s="106" t="s">
        <v>2437</v>
      </c>
      <c r="H4327" s="106" t="s">
        <v>707</v>
      </c>
      <c r="I4327" s="106">
        <v>16</v>
      </c>
      <c r="J4327" s="106"/>
      <c r="K4327" s="106"/>
      <c r="L4327" s="106" t="s">
        <v>2438</v>
      </c>
      <c r="M4327" s="106" t="s">
        <v>924</v>
      </c>
      <c r="N4327" s="106">
        <v>0.76</v>
      </c>
      <c r="O4327" s="106">
        <v>2.6</v>
      </c>
      <c r="P4327" s="106" t="s">
        <v>2511</v>
      </c>
      <c r="Q4327" s="107" t="s">
        <v>5114</v>
      </c>
      <c r="R4327" s="107" t="s">
        <v>12</v>
      </c>
    </row>
    <row r="4328" spans="2:18" ht="20.100000000000001" customHeight="1" x14ac:dyDescent="0.4">
      <c r="B4328" s="105" t="str">
        <f t="shared" si="201"/>
        <v/>
      </c>
      <c r="C4328" s="105" t="str">
        <f t="shared" si="202"/>
        <v/>
      </c>
      <c r="D4328" s="105" t="str">
        <f t="shared" si="203"/>
        <v/>
      </c>
      <c r="E4328" s="106" t="s">
        <v>2406</v>
      </c>
      <c r="F4328" s="106" t="s">
        <v>5010</v>
      </c>
      <c r="G4328" s="106" t="s">
        <v>2437</v>
      </c>
      <c r="H4328" s="106" t="s">
        <v>1817</v>
      </c>
      <c r="I4328" s="106">
        <v>15</v>
      </c>
      <c r="J4328" s="106"/>
      <c r="K4328" s="106"/>
      <c r="L4328" s="106" t="s">
        <v>2438</v>
      </c>
      <c r="M4328" s="106" t="s">
        <v>924</v>
      </c>
      <c r="N4328" s="106">
        <v>0.75</v>
      </c>
      <c r="O4328" s="106">
        <v>2.6</v>
      </c>
      <c r="P4328" s="106" t="s">
        <v>2511</v>
      </c>
      <c r="Q4328" s="107" t="s">
        <v>5115</v>
      </c>
      <c r="R4328" s="107" t="s">
        <v>12</v>
      </c>
    </row>
    <row r="4329" spans="2:18" ht="20.100000000000001" customHeight="1" x14ac:dyDescent="0.4">
      <c r="B4329" s="105" t="str">
        <f t="shared" si="201"/>
        <v/>
      </c>
      <c r="C4329" s="105" t="str">
        <f t="shared" si="202"/>
        <v/>
      </c>
      <c r="D4329" s="105" t="str">
        <f t="shared" si="203"/>
        <v/>
      </c>
      <c r="E4329" s="106" t="s">
        <v>2406</v>
      </c>
      <c r="F4329" s="106" t="s">
        <v>5010</v>
      </c>
      <c r="G4329" s="106" t="s">
        <v>2437</v>
      </c>
      <c r="H4329" s="106" t="s">
        <v>1027</v>
      </c>
      <c r="I4329" s="106">
        <v>14</v>
      </c>
      <c r="J4329" s="106"/>
      <c r="K4329" s="106"/>
      <c r="L4329" s="106" t="s">
        <v>2438</v>
      </c>
      <c r="M4329" s="106" t="s">
        <v>924</v>
      </c>
      <c r="N4329" s="106">
        <v>0.74</v>
      </c>
      <c r="O4329" s="106">
        <v>2.6</v>
      </c>
      <c r="P4329" s="106" t="s">
        <v>2511</v>
      </c>
      <c r="Q4329" s="107" t="s">
        <v>5116</v>
      </c>
      <c r="R4329" s="107" t="s">
        <v>12</v>
      </c>
    </row>
    <row r="4330" spans="2:18" ht="20.100000000000001" customHeight="1" x14ac:dyDescent="0.4">
      <c r="B4330" s="105" t="str">
        <f t="shared" si="201"/>
        <v/>
      </c>
      <c r="C4330" s="105" t="str">
        <f t="shared" si="202"/>
        <v/>
      </c>
      <c r="D4330" s="105" t="str">
        <f t="shared" si="203"/>
        <v/>
      </c>
      <c r="E4330" s="106" t="s">
        <v>2406</v>
      </c>
      <c r="F4330" s="106" t="s">
        <v>5010</v>
      </c>
      <c r="G4330" s="106" t="s">
        <v>2442</v>
      </c>
      <c r="H4330" s="106" t="s">
        <v>707</v>
      </c>
      <c r="I4330" s="106">
        <v>16</v>
      </c>
      <c r="J4330" s="106"/>
      <c r="K4330" s="106"/>
      <c r="L4330" s="106" t="s">
        <v>2443</v>
      </c>
      <c r="M4330" s="106" t="s">
        <v>924</v>
      </c>
      <c r="N4330" s="106">
        <v>0.76</v>
      </c>
      <c r="O4330" s="106">
        <v>2.6</v>
      </c>
      <c r="P4330" s="106" t="s">
        <v>2511</v>
      </c>
      <c r="Q4330" s="107" t="s">
        <v>5117</v>
      </c>
      <c r="R4330" s="107" t="s">
        <v>12</v>
      </c>
    </row>
    <row r="4331" spans="2:18" ht="20.100000000000001" customHeight="1" x14ac:dyDescent="0.4">
      <c r="B4331" s="105" t="str">
        <f t="shared" si="201"/>
        <v/>
      </c>
      <c r="C4331" s="105" t="str">
        <f t="shared" si="202"/>
        <v/>
      </c>
      <c r="D4331" s="105" t="str">
        <f t="shared" si="203"/>
        <v/>
      </c>
      <c r="E4331" s="106" t="s">
        <v>2406</v>
      </c>
      <c r="F4331" s="106" t="s">
        <v>5010</v>
      </c>
      <c r="G4331" s="106" t="s">
        <v>2442</v>
      </c>
      <c r="H4331" s="106" t="s">
        <v>1817</v>
      </c>
      <c r="I4331" s="106">
        <v>15</v>
      </c>
      <c r="J4331" s="106"/>
      <c r="K4331" s="106"/>
      <c r="L4331" s="106" t="s">
        <v>2443</v>
      </c>
      <c r="M4331" s="106" t="s">
        <v>924</v>
      </c>
      <c r="N4331" s="106">
        <v>0.75</v>
      </c>
      <c r="O4331" s="106">
        <v>2.6</v>
      </c>
      <c r="P4331" s="106" t="s">
        <v>2511</v>
      </c>
      <c r="Q4331" s="107" t="s">
        <v>5118</v>
      </c>
      <c r="R4331" s="107" t="s">
        <v>12</v>
      </c>
    </row>
    <row r="4332" spans="2:18" ht="20.100000000000001" customHeight="1" x14ac:dyDescent="0.4">
      <c r="B4332" s="105" t="str">
        <f t="shared" si="201"/>
        <v/>
      </c>
      <c r="C4332" s="105" t="str">
        <f t="shared" si="202"/>
        <v/>
      </c>
      <c r="D4332" s="105" t="str">
        <f t="shared" si="203"/>
        <v/>
      </c>
      <c r="E4332" s="106" t="s">
        <v>2406</v>
      </c>
      <c r="F4332" s="106" t="s">
        <v>5010</v>
      </c>
      <c r="G4332" s="106" t="s">
        <v>2442</v>
      </c>
      <c r="H4332" s="106" t="s">
        <v>1027</v>
      </c>
      <c r="I4332" s="106">
        <v>14</v>
      </c>
      <c r="J4332" s="106"/>
      <c r="K4332" s="106"/>
      <c r="L4332" s="106" t="s">
        <v>2443</v>
      </c>
      <c r="M4332" s="106" t="s">
        <v>924</v>
      </c>
      <c r="N4332" s="106">
        <v>0.74</v>
      </c>
      <c r="O4332" s="106">
        <v>2.6</v>
      </c>
      <c r="P4332" s="106" t="s">
        <v>2511</v>
      </c>
      <c r="Q4332" s="107" t="s">
        <v>5119</v>
      </c>
      <c r="R4332" s="107" t="s">
        <v>12</v>
      </c>
    </row>
    <row r="4333" spans="2:18" ht="20.100000000000001" customHeight="1" x14ac:dyDescent="0.4">
      <c r="B4333" s="105" t="str">
        <f t="shared" si="201"/>
        <v/>
      </c>
      <c r="C4333" s="105" t="str">
        <f t="shared" si="202"/>
        <v/>
      </c>
      <c r="D4333" s="105" t="str">
        <f t="shared" si="203"/>
        <v/>
      </c>
      <c r="E4333" s="106" t="s">
        <v>2406</v>
      </c>
      <c r="F4333" s="106" t="s">
        <v>2407</v>
      </c>
      <c r="G4333" s="106" t="s">
        <v>773</v>
      </c>
      <c r="H4333" s="106" t="s">
        <v>1266</v>
      </c>
      <c r="I4333" s="106">
        <v>5</v>
      </c>
      <c r="J4333" s="106"/>
      <c r="K4333" s="106"/>
      <c r="L4333" s="106" t="s">
        <v>717</v>
      </c>
      <c r="M4333" s="106" t="s">
        <v>3522</v>
      </c>
      <c r="N4333" s="106">
        <v>0.44</v>
      </c>
      <c r="O4333" s="106">
        <v>2.6</v>
      </c>
      <c r="P4333" s="106" t="s">
        <v>714</v>
      </c>
      <c r="Q4333" s="107" t="s">
        <v>5120</v>
      </c>
      <c r="R4333" s="107" t="s">
        <v>253</v>
      </c>
    </row>
    <row r="4334" spans="2:18" ht="20.100000000000001" customHeight="1" x14ac:dyDescent="0.4">
      <c r="B4334" s="105" t="str">
        <f t="shared" si="201"/>
        <v/>
      </c>
      <c r="C4334" s="105" t="str">
        <f t="shared" si="202"/>
        <v/>
      </c>
      <c r="D4334" s="105" t="str">
        <f t="shared" si="203"/>
        <v/>
      </c>
      <c r="E4334" s="106" t="s">
        <v>2406</v>
      </c>
      <c r="F4334" s="106" t="s">
        <v>2407</v>
      </c>
      <c r="G4334" s="106" t="s">
        <v>778</v>
      </c>
      <c r="H4334" s="106" t="s">
        <v>1269</v>
      </c>
      <c r="I4334" s="106">
        <v>5</v>
      </c>
      <c r="J4334" s="106"/>
      <c r="K4334" s="106"/>
      <c r="L4334" s="106" t="s">
        <v>717</v>
      </c>
      <c r="M4334" s="106" t="s">
        <v>3522</v>
      </c>
      <c r="N4334" s="106">
        <v>0.44</v>
      </c>
      <c r="O4334" s="106">
        <v>2.6</v>
      </c>
      <c r="P4334" s="106" t="s">
        <v>714</v>
      </c>
      <c r="Q4334" s="107" t="s">
        <v>5121</v>
      </c>
      <c r="R4334" s="107" t="s">
        <v>253</v>
      </c>
    </row>
    <row r="4335" spans="2:18" ht="20.100000000000001" customHeight="1" x14ac:dyDescent="0.4">
      <c r="B4335" s="105" t="str">
        <f t="shared" si="201"/>
        <v/>
      </c>
      <c r="C4335" s="105" t="str">
        <f t="shared" si="202"/>
        <v/>
      </c>
      <c r="D4335" s="105" t="str">
        <f t="shared" si="203"/>
        <v/>
      </c>
      <c r="E4335" s="106" t="s">
        <v>2406</v>
      </c>
      <c r="F4335" s="106" t="s">
        <v>2447</v>
      </c>
      <c r="G4335" s="106" t="s">
        <v>773</v>
      </c>
      <c r="H4335" s="106" t="s">
        <v>717</v>
      </c>
      <c r="I4335" s="106">
        <v>5</v>
      </c>
      <c r="J4335" s="106"/>
      <c r="K4335" s="106"/>
      <c r="L4335" s="106" t="s">
        <v>1266</v>
      </c>
      <c r="M4335" s="106" t="s">
        <v>3522</v>
      </c>
      <c r="N4335" s="106">
        <v>0.39</v>
      </c>
      <c r="O4335" s="106">
        <v>2.6</v>
      </c>
      <c r="P4335" s="106" t="s">
        <v>714</v>
      </c>
      <c r="Q4335" s="107" t="s">
        <v>5122</v>
      </c>
      <c r="R4335" s="107" t="s">
        <v>253</v>
      </c>
    </row>
    <row r="4336" spans="2:18" ht="20.100000000000001" customHeight="1" x14ac:dyDescent="0.4">
      <c r="B4336" s="105" t="str">
        <f t="shared" si="201"/>
        <v/>
      </c>
      <c r="C4336" s="105" t="str">
        <f t="shared" si="202"/>
        <v/>
      </c>
      <c r="D4336" s="105" t="str">
        <f t="shared" si="203"/>
        <v/>
      </c>
      <c r="E4336" s="106" t="s">
        <v>2406</v>
      </c>
      <c r="F4336" s="106" t="s">
        <v>2447</v>
      </c>
      <c r="G4336" s="106" t="s">
        <v>778</v>
      </c>
      <c r="H4336" s="106" t="s">
        <v>717</v>
      </c>
      <c r="I4336" s="106">
        <v>5</v>
      </c>
      <c r="J4336" s="106"/>
      <c r="K4336" s="106"/>
      <c r="L4336" s="106" t="s">
        <v>1269</v>
      </c>
      <c r="M4336" s="106" t="s">
        <v>3522</v>
      </c>
      <c r="N4336" s="106">
        <v>0.39</v>
      </c>
      <c r="O4336" s="106">
        <v>2.6</v>
      </c>
      <c r="P4336" s="106" t="s">
        <v>714</v>
      </c>
      <c r="Q4336" s="107" t="s">
        <v>5123</v>
      </c>
      <c r="R4336" s="107" t="s">
        <v>253</v>
      </c>
    </row>
    <row r="4337" spans="2:18" ht="20.100000000000001" customHeight="1" x14ac:dyDescent="0.4">
      <c r="B4337" s="105" t="str">
        <f t="shared" si="201"/>
        <v/>
      </c>
      <c r="C4337" s="105" t="str">
        <f t="shared" si="202"/>
        <v/>
      </c>
      <c r="D4337" s="105" t="str">
        <f t="shared" si="203"/>
        <v/>
      </c>
      <c r="E4337" s="106" t="s">
        <v>2406</v>
      </c>
      <c r="F4337" s="106" t="s">
        <v>5010</v>
      </c>
      <c r="G4337" s="106" t="s">
        <v>697</v>
      </c>
      <c r="H4337" s="106" t="s">
        <v>707</v>
      </c>
      <c r="I4337" s="106">
        <v>16</v>
      </c>
      <c r="J4337" s="106"/>
      <c r="K4337" s="106"/>
      <c r="L4337" s="106" t="s">
        <v>707</v>
      </c>
      <c r="M4337" s="106" t="s">
        <v>924</v>
      </c>
      <c r="N4337" s="106">
        <v>0.8</v>
      </c>
      <c r="O4337" s="106">
        <v>2.6</v>
      </c>
      <c r="P4337" s="106" t="s">
        <v>714</v>
      </c>
      <c r="Q4337" s="107" t="s">
        <v>5124</v>
      </c>
      <c r="R4337" s="107" t="s">
        <v>282</v>
      </c>
    </row>
    <row r="4338" spans="2:18" ht="20.100000000000001" customHeight="1" x14ac:dyDescent="0.4">
      <c r="B4338" s="105" t="str">
        <f t="shared" si="201"/>
        <v/>
      </c>
      <c r="C4338" s="105" t="str">
        <f t="shared" si="202"/>
        <v/>
      </c>
      <c r="D4338" s="105" t="str">
        <f t="shared" si="203"/>
        <v/>
      </c>
      <c r="E4338" s="106" t="s">
        <v>2406</v>
      </c>
      <c r="F4338" s="106" t="s">
        <v>5010</v>
      </c>
      <c r="G4338" s="106" t="s">
        <v>697</v>
      </c>
      <c r="H4338" s="106" t="s">
        <v>707</v>
      </c>
      <c r="I4338" s="106">
        <v>16</v>
      </c>
      <c r="J4338" s="106"/>
      <c r="K4338" s="106"/>
      <c r="L4338" s="106" t="s">
        <v>1817</v>
      </c>
      <c r="M4338" s="106" t="s">
        <v>924</v>
      </c>
      <c r="N4338" s="106">
        <v>0.79</v>
      </c>
      <c r="O4338" s="106">
        <v>2.6</v>
      </c>
      <c r="P4338" s="106" t="s">
        <v>714</v>
      </c>
      <c r="Q4338" s="107" t="s">
        <v>5125</v>
      </c>
      <c r="R4338" s="107" t="s">
        <v>282</v>
      </c>
    </row>
    <row r="4339" spans="2:18" ht="20.100000000000001" customHeight="1" x14ac:dyDescent="0.4">
      <c r="B4339" s="105" t="str">
        <f t="shared" si="201"/>
        <v/>
      </c>
      <c r="C4339" s="105" t="str">
        <f t="shared" si="202"/>
        <v/>
      </c>
      <c r="D4339" s="105" t="str">
        <f t="shared" si="203"/>
        <v/>
      </c>
      <c r="E4339" s="106" t="s">
        <v>2406</v>
      </c>
      <c r="F4339" s="106" t="s">
        <v>5010</v>
      </c>
      <c r="G4339" s="106" t="s">
        <v>697</v>
      </c>
      <c r="H4339" s="106" t="s">
        <v>1817</v>
      </c>
      <c r="I4339" s="106">
        <v>16</v>
      </c>
      <c r="J4339" s="106"/>
      <c r="K4339" s="106"/>
      <c r="L4339" s="106" t="s">
        <v>707</v>
      </c>
      <c r="M4339" s="106" t="s">
        <v>924</v>
      </c>
      <c r="N4339" s="106">
        <v>0.78</v>
      </c>
      <c r="O4339" s="106">
        <v>2.6</v>
      </c>
      <c r="P4339" s="106" t="s">
        <v>714</v>
      </c>
      <c r="Q4339" s="107" t="s">
        <v>5126</v>
      </c>
      <c r="R4339" s="107" t="s">
        <v>282</v>
      </c>
    </row>
    <row r="4340" spans="2:18" ht="20.100000000000001" customHeight="1" x14ac:dyDescent="0.4">
      <c r="B4340" s="105" t="str">
        <f t="shared" si="201"/>
        <v/>
      </c>
      <c r="C4340" s="105" t="str">
        <f t="shared" si="202"/>
        <v/>
      </c>
      <c r="D4340" s="105" t="str">
        <f t="shared" si="203"/>
        <v/>
      </c>
      <c r="E4340" s="106" t="s">
        <v>2406</v>
      </c>
      <c r="F4340" s="106" t="s">
        <v>5010</v>
      </c>
      <c r="G4340" s="106" t="s">
        <v>697</v>
      </c>
      <c r="H4340" s="106" t="s">
        <v>1817</v>
      </c>
      <c r="I4340" s="106">
        <v>16</v>
      </c>
      <c r="J4340" s="106"/>
      <c r="K4340" s="106"/>
      <c r="L4340" s="106" t="s">
        <v>1817</v>
      </c>
      <c r="M4340" s="106" t="s">
        <v>924</v>
      </c>
      <c r="N4340" s="106">
        <v>0.78</v>
      </c>
      <c r="O4340" s="106">
        <v>2.6</v>
      </c>
      <c r="P4340" s="106" t="s">
        <v>714</v>
      </c>
      <c r="Q4340" s="107" t="s">
        <v>5127</v>
      </c>
      <c r="R4340" s="107" t="s">
        <v>282</v>
      </c>
    </row>
    <row r="4341" spans="2:18" ht="20.100000000000001" customHeight="1" x14ac:dyDescent="0.4">
      <c r="B4341" s="105" t="str">
        <f t="shared" si="201"/>
        <v/>
      </c>
      <c r="C4341" s="105" t="str">
        <f t="shared" si="202"/>
        <v/>
      </c>
      <c r="D4341" s="105" t="str">
        <f t="shared" si="203"/>
        <v/>
      </c>
      <c r="E4341" s="106" t="s">
        <v>2406</v>
      </c>
      <c r="F4341" s="106" t="s">
        <v>5010</v>
      </c>
      <c r="G4341" s="106" t="s">
        <v>697</v>
      </c>
      <c r="H4341" s="106" t="s">
        <v>1817</v>
      </c>
      <c r="I4341" s="106">
        <v>16</v>
      </c>
      <c r="J4341" s="106"/>
      <c r="K4341" s="106"/>
      <c r="L4341" s="106" t="s">
        <v>1027</v>
      </c>
      <c r="M4341" s="106" t="s">
        <v>924</v>
      </c>
      <c r="N4341" s="106">
        <v>0.78</v>
      </c>
      <c r="O4341" s="106">
        <v>2.6</v>
      </c>
      <c r="P4341" s="106" t="s">
        <v>714</v>
      </c>
      <c r="Q4341" s="107" t="s">
        <v>5128</v>
      </c>
      <c r="R4341" s="107" t="s">
        <v>282</v>
      </c>
    </row>
    <row r="4342" spans="2:18" ht="20.100000000000001" customHeight="1" x14ac:dyDescent="0.4">
      <c r="B4342" s="105" t="str">
        <f t="shared" si="201"/>
        <v/>
      </c>
      <c r="C4342" s="105" t="str">
        <f t="shared" si="202"/>
        <v/>
      </c>
      <c r="D4342" s="105" t="str">
        <f t="shared" si="203"/>
        <v/>
      </c>
      <c r="E4342" s="106" t="s">
        <v>2406</v>
      </c>
      <c r="F4342" s="106" t="s">
        <v>5010</v>
      </c>
      <c r="G4342" s="106" t="s">
        <v>697</v>
      </c>
      <c r="H4342" s="106" t="s">
        <v>1027</v>
      </c>
      <c r="I4342" s="106">
        <v>16</v>
      </c>
      <c r="J4342" s="106"/>
      <c r="K4342" s="106"/>
      <c r="L4342" s="106" t="s">
        <v>1817</v>
      </c>
      <c r="M4342" s="106" t="s">
        <v>924</v>
      </c>
      <c r="N4342" s="106">
        <v>0.77</v>
      </c>
      <c r="O4342" s="106">
        <v>2.6</v>
      </c>
      <c r="P4342" s="106" t="s">
        <v>714</v>
      </c>
      <c r="Q4342" s="107" t="s">
        <v>5129</v>
      </c>
      <c r="R4342" s="107" t="s">
        <v>282</v>
      </c>
    </row>
    <row r="4343" spans="2:18" ht="20.100000000000001" customHeight="1" x14ac:dyDescent="0.4">
      <c r="B4343" s="105" t="str">
        <f t="shared" si="201"/>
        <v/>
      </c>
      <c r="C4343" s="105" t="str">
        <f t="shared" si="202"/>
        <v/>
      </c>
      <c r="D4343" s="105" t="str">
        <f t="shared" si="203"/>
        <v/>
      </c>
      <c r="E4343" s="106" t="s">
        <v>2406</v>
      </c>
      <c r="F4343" s="106" t="s">
        <v>5010</v>
      </c>
      <c r="G4343" s="106" t="s">
        <v>697</v>
      </c>
      <c r="H4343" s="106" t="s">
        <v>1027</v>
      </c>
      <c r="I4343" s="106">
        <v>16</v>
      </c>
      <c r="J4343" s="106"/>
      <c r="K4343" s="106"/>
      <c r="L4343" s="106" t="s">
        <v>1027</v>
      </c>
      <c r="M4343" s="106" t="s">
        <v>924</v>
      </c>
      <c r="N4343" s="106">
        <v>0.76</v>
      </c>
      <c r="O4343" s="106">
        <v>2.6</v>
      </c>
      <c r="P4343" s="106" t="s">
        <v>714</v>
      </c>
      <c r="Q4343" s="107" t="s">
        <v>5130</v>
      </c>
      <c r="R4343" s="107" t="s">
        <v>282</v>
      </c>
    </row>
    <row r="4344" spans="2:18" ht="20.100000000000001" customHeight="1" x14ac:dyDescent="0.4">
      <c r="B4344" s="105" t="str">
        <f t="shared" si="201"/>
        <v/>
      </c>
      <c r="C4344" s="105" t="str">
        <f t="shared" si="202"/>
        <v/>
      </c>
      <c r="D4344" s="105" t="str">
        <f t="shared" si="203"/>
        <v/>
      </c>
      <c r="E4344" s="106" t="s">
        <v>2406</v>
      </c>
      <c r="F4344" s="106" t="s">
        <v>5010</v>
      </c>
      <c r="G4344" s="106" t="s">
        <v>697</v>
      </c>
      <c r="H4344" s="106" t="s">
        <v>1027</v>
      </c>
      <c r="I4344" s="106">
        <v>16</v>
      </c>
      <c r="J4344" s="106"/>
      <c r="K4344" s="106"/>
      <c r="L4344" s="106" t="s">
        <v>1389</v>
      </c>
      <c r="M4344" s="106" t="s">
        <v>924</v>
      </c>
      <c r="N4344" s="106">
        <v>0.76</v>
      </c>
      <c r="O4344" s="106">
        <v>2.6</v>
      </c>
      <c r="P4344" s="106" t="s">
        <v>714</v>
      </c>
      <c r="Q4344" s="107" t="s">
        <v>5131</v>
      </c>
      <c r="R4344" s="107" t="s">
        <v>282</v>
      </c>
    </row>
    <row r="4345" spans="2:18" ht="20.100000000000001" customHeight="1" x14ac:dyDescent="0.4">
      <c r="B4345" s="105" t="str">
        <f t="shared" si="201"/>
        <v/>
      </c>
      <c r="C4345" s="105" t="str">
        <f t="shared" si="202"/>
        <v/>
      </c>
      <c r="D4345" s="105" t="str">
        <f t="shared" si="203"/>
        <v/>
      </c>
      <c r="E4345" s="106" t="s">
        <v>2406</v>
      </c>
      <c r="F4345" s="106" t="s">
        <v>5010</v>
      </c>
      <c r="G4345" s="106" t="s">
        <v>697</v>
      </c>
      <c r="H4345" s="106" t="s">
        <v>1389</v>
      </c>
      <c r="I4345" s="106">
        <v>16</v>
      </c>
      <c r="J4345" s="106"/>
      <c r="K4345" s="106"/>
      <c r="L4345" s="106" t="s">
        <v>1027</v>
      </c>
      <c r="M4345" s="106" t="s">
        <v>924</v>
      </c>
      <c r="N4345" s="106">
        <v>0.75</v>
      </c>
      <c r="O4345" s="106">
        <v>2.6</v>
      </c>
      <c r="P4345" s="106" t="s">
        <v>714</v>
      </c>
      <c r="Q4345" s="107" t="s">
        <v>5132</v>
      </c>
      <c r="R4345" s="107" t="s">
        <v>282</v>
      </c>
    </row>
    <row r="4346" spans="2:18" ht="20.100000000000001" customHeight="1" x14ac:dyDescent="0.4">
      <c r="B4346" s="105" t="str">
        <f t="shared" si="201"/>
        <v/>
      </c>
      <c r="C4346" s="105" t="str">
        <f t="shared" si="202"/>
        <v/>
      </c>
      <c r="D4346" s="105" t="str">
        <f t="shared" si="203"/>
        <v/>
      </c>
      <c r="E4346" s="106" t="s">
        <v>2406</v>
      </c>
      <c r="F4346" s="106" t="s">
        <v>5010</v>
      </c>
      <c r="G4346" s="106" t="s">
        <v>697</v>
      </c>
      <c r="H4346" s="106" t="s">
        <v>1389</v>
      </c>
      <c r="I4346" s="106">
        <v>16</v>
      </c>
      <c r="J4346" s="106"/>
      <c r="K4346" s="106"/>
      <c r="L4346" s="106" t="s">
        <v>1389</v>
      </c>
      <c r="M4346" s="106" t="s">
        <v>924</v>
      </c>
      <c r="N4346" s="106">
        <v>0.75</v>
      </c>
      <c r="O4346" s="106">
        <v>2.6</v>
      </c>
      <c r="P4346" s="106" t="s">
        <v>714</v>
      </c>
      <c r="Q4346" s="107" t="s">
        <v>5133</v>
      </c>
      <c r="R4346" s="107" t="s">
        <v>282</v>
      </c>
    </row>
    <row r="4347" spans="2:18" ht="20.100000000000001" customHeight="1" x14ac:dyDescent="0.4">
      <c r="B4347" s="105" t="str">
        <f t="shared" si="201"/>
        <v/>
      </c>
      <c r="C4347" s="105" t="str">
        <f t="shared" si="202"/>
        <v/>
      </c>
      <c r="D4347" s="105" t="str">
        <f t="shared" si="203"/>
        <v/>
      </c>
      <c r="E4347" s="106" t="s">
        <v>2406</v>
      </c>
      <c r="F4347" s="106" t="s">
        <v>5010</v>
      </c>
      <c r="G4347" s="106" t="s">
        <v>710</v>
      </c>
      <c r="H4347" s="106" t="s">
        <v>711</v>
      </c>
      <c r="I4347" s="106">
        <v>16</v>
      </c>
      <c r="J4347" s="106"/>
      <c r="K4347" s="106"/>
      <c r="L4347" s="106" t="s">
        <v>707</v>
      </c>
      <c r="M4347" s="106" t="s">
        <v>924</v>
      </c>
      <c r="N4347" s="106">
        <v>0.78</v>
      </c>
      <c r="O4347" s="106">
        <v>2.6</v>
      </c>
      <c r="P4347" s="106" t="s">
        <v>714</v>
      </c>
      <c r="Q4347" s="107" t="s">
        <v>5134</v>
      </c>
      <c r="R4347" s="107" t="s">
        <v>282</v>
      </c>
    </row>
    <row r="4348" spans="2:18" ht="20.100000000000001" customHeight="1" x14ac:dyDescent="0.4">
      <c r="B4348" s="105" t="str">
        <f t="shared" si="201"/>
        <v/>
      </c>
      <c r="C4348" s="105" t="str">
        <f t="shared" si="202"/>
        <v/>
      </c>
      <c r="D4348" s="105" t="str">
        <f t="shared" si="203"/>
        <v/>
      </c>
      <c r="E4348" s="106" t="s">
        <v>2406</v>
      </c>
      <c r="F4348" s="106" t="s">
        <v>5010</v>
      </c>
      <c r="G4348" s="106" t="s">
        <v>710</v>
      </c>
      <c r="H4348" s="106" t="s">
        <v>711</v>
      </c>
      <c r="I4348" s="106">
        <v>16</v>
      </c>
      <c r="J4348" s="106"/>
      <c r="K4348" s="106"/>
      <c r="L4348" s="106" t="s">
        <v>1817</v>
      </c>
      <c r="M4348" s="106" t="s">
        <v>924</v>
      </c>
      <c r="N4348" s="106">
        <v>0.78</v>
      </c>
      <c r="O4348" s="106">
        <v>2.6</v>
      </c>
      <c r="P4348" s="106" t="s">
        <v>714</v>
      </c>
      <c r="Q4348" s="107" t="s">
        <v>5135</v>
      </c>
      <c r="R4348" s="107" t="s">
        <v>282</v>
      </c>
    </row>
    <row r="4349" spans="2:18" ht="20.100000000000001" customHeight="1" x14ac:dyDescent="0.4">
      <c r="B4349" s="105" t="str">
        <f t="shared" si="201"/>
        <v/>
      </c>
      <c r="C4349" s="105" t="str">
        <f t="shared" si="202"/>
        <v/>
      </c>
      <c r="D4349" s="105" t="str">
        <f t="shared" si="203"/>
        <v/>
      </c>
      <c r="E4349" s="106" t="s">
        <v>2406</v>
      </c>
      <c r="F4349" s="106" t="s">
        <v>5010</v>
      </c>
      <c r="G4349" s="106" t="s">
        <v>710</v>
      </c>
      <c r="H4349" s="106" t="s">
        <v>711</v>
      </c>
      <c r="I4349" s="106">
        <v>16</v>
      </c>
      <c r="J4349" s="106"/>
      <c r="K4349" s="106"/>
      <c r="L4349" s="106" t="s">
        <v>1027</v>
      </c>
      <c r="M4349" s="106" t="s">
        <v>924</v>
      </c>
      <c r="N4349" s="106">
        <v>0.78</v>
      </c>
      <c r="O4349" s="106">
        <v>2.6</v>
      </c>
      <c r="P4349" s="106" t="s">
        <v>714</v>
      </c>
      <c r="Q4349" s="107" t="s">
        <v>5136</v>
      </c>
      <c r="R4349" s="107" t="s">
        <v>282</v>
      </c>
    </row>
    <row r="4350" spans="2:18" ht="20.100000000000001" customHeight="1" x14ac:dyDescent="0.4">
      <c r="B4350" s="105" t="str">
        <f t="shared" si="201"/>
        <v/>
      </c>
      <c r="C4350" s="105" t="str">
        <f t="shared" si="202"/>
        <v/>
      </c>
      <c r="D4350" s="105" t="str">
        <f t="shared" si="203"/>
        <v/>
      </c>
      <c r="E4350" s="106" t="s">
        <v>2406</v>
      </c>
      <c r="F4350" s="106" t="s">
        <v>5010</v>
      </c>
      <c r="G4350" s="106" t="s">
        <v>710</v>
      </c>
      <c r="H4350" s="106" t="s">
        <v>1098</v>
      </c>
      <c r="I4350" s="106">
        <v>16</v>
      </c>
      <c r="J4350" s="106"/>
      <c r="K4350" s="106"/>
      <c r="L4350" s="106" t="s">
        <v>1027</v>
      </c>
      <c r="M4350" s="106" t="s">
        <v>924</v>
      </c>
      <c r="N4350" s="106">
        <v>0.75</v>
      </c>
      <c r="O4350" s="106">
        <v>2.6</v>
      </c>
      <c r="P4350" s="106" t="s">
        <v>714</v>
      </c>
      <c r="Q4350" s="107" t="s">
        <v>5137</v>
      </c>
      <c r="R4350" s="107" t="s">
        <v>282</v>
      </c>
    </row>
    <row r="4351" spans="2:18" ht="20.100000000000001" customHeight="1" x14ac:dyDescent="0.4">
      <c r="B4351" s="105" t="str">
        <f t="shared" si="201"/>
        <v/>
      </c>
      <c r="C4351" s="105" t="str">
        <f t="shared" si="202"/>
        <v/>
      </c>
      <c r="D4351" s="105" t="str">
        <f t="shared" si="203"/>
        <v/>
      </c>
      <c r="E4351" s="106" t="s">
        <v>2406</v>
      </c>
      <c r="F4351" s="106" t="s">
        <v>5010</v>
      </c>
      <c r="G4351" s="106" t="s">
        <v>710</v>
      </c>
      <c r="H4351" s="106" t="s">
        <v>1098</v>
      </c>
      <c r="I4351" s="106">
        <v>16</v>
      </c>
      <c r="J4351" s="106"/>
      <c r="K4351" s="106"/>
      <c r="L4351" s="106" t="s">
        <v>1389</v>
      </c>
      <c r="M4351" s="106" t="s">
        <v>924</v>
      </c>
      <c r="N4351" s="106">
        <v>0.75</v>
      </c>
      <c r="O4351" s="106">
        <v>2.6</v>
      </c>
      <c r="P4351" s="106" t="s">
        <v>714</v>
      </c>
      <c r="Q4351" s="107" t="s">
        <v>5138</v>
      </c>
      <c r="R4351" s="107" t="s">
        <v>282</v>
      </c>
    </row>
    <row r="4352" spans="2:18" ht="20.100000000000001" customHeight="1" x14ac:dyDescent="0.4">
      <c r="B4352" s="105" t="str">
        <f t="shared" si="201"/>
        <v/>
      </c>
      <c r="C4352" s="105" t="str">
        <f t="shared" si="202"/>
        <v/>
      </c>
      <c r="D4352" s="105" t="str">
        <f t="shared" si="203"/>
        <v/>
      </c>
      <c r="E4352" s="106" t="s">
        <v>2406</v>
      </c>
      <c r="F4352" s="106" t="s">
        <v>5010</v>
      </c>
      <c r="G4352" s="106" t="s">
        <v>721</v>
      </c>
      <c r="H4352" s="106" t="s">
        <v>722</v>
      </c>
      <c r="I4352" s="106">
        <v>16</v>
      </c>
      <c r="J4352" s="106"/>
      <c r="K4352" s="106"/>
      <c r="L4352" s="106" t="s">
        <v>707</v>
      </c>
      <c r="M4352" s="106" t="s">
        <v>924</v>
      </c>
      <c r="N4352" s="106">
        <v>0.77</v>
      </c>
      <c r="O4352" s="106">
        <v>2.6</v>
      </c>
      <c r="P4352" s="106" t="s">
        <v>714</v>
      </c>
      <c r="Q4352" s="107" t="s">
        <v>5139</v>
      </c>
      <c r="R4352" s="107" t="s">
        <v>282</v>
      </c>
    </row>
    <row r="4353" spans="2:18" ht="20.100000000000001" customHeight="1" x14ac:dyDescent="0.4">
      <c r="B4353" s="105" t="str">
        <f t="shared" si="201"/>
        <v/>
      </c>
      <c r="C4353" s="105" t="str">
        <f t="shared" si="202"/>
        <v/>
      </c>
      <c r="D4353" s="105" t="str">
        <f t="shared" si="203"/>
        <v/>
      </c>
      <c r="E4353" s="106" t="s">
        <v>2406</v>
      </c>
      <c r="F4353" s="106" t="s">
        <v>5010</v>
      </c>
      <c r="G4353" s="106" t="s">
        <v>721</v>
      </c>
      <c r="H4353" s="106" t="s">
        <v>722</v>
      </c>
      <c r="I4353" s="106">
        <v>16</v>
      </c>
      <c r="J4353" s="106"/>
      <c r="K4353" s="106"/>
      <c r="L4353" s="106" t="s">
        <v>1817</v>
      </c>
      <c r="M4353" s="106" t="s">
        <v>924</v>
      </c>
      <c r="N4353" s="106">
        <v>0.77</v>
      </c>
      <c r="O4353" s="106">
        <v>2.6</v>
      </c>
      <c r="P4353" s="106" t="s">
        <v>714</v>
      </c>
      <c r="Q4353" s="107" t="s">
        <v>5140</v>
      </c>
      <c r="R4353" s="107" t="s">
        <v>282</v>
      </c>
    </row>
    <row r="4354" spans="2:18" ht="20.100000000000001" customHeight="1" x14ac:dyDescent="0.4">
      <c r="B4354" s="105" t="str">
        <f t="shared" si="201"/>
        <v/>
      </c>
      <c r="C4354" s="105" t="str">
        <f t="shared" si="202"/>
        <v/>
      </c>
      <c r="D4354" s="105" t="str">
        <f t="shared" si="203"/>
        <v/>
      </c>
      <c r="E4354" s="106" t="s">
        <v>2406</v>
      </c>
      <c r="F4354" s="106" t="s">
        <v>5010</v>
      </c>
      <c r="G4354" s="106" t="s">
        <v>721</v>
      </c>
      <c r="H4354" s="106" t="s">
        <v>722</v>
      </c>
      <c r="I4354" s="106">
        <v>16</v>
      </c>
      <c r="J4354" s="106"/>
      <c r="K4354" s="106"/>
      <c r="L4354" s="106" t="s">
        <v>1027</v>
      </c>
      <c r="M4354" s="106" t="s">
        <v>924</v>
      </c>
      <c r="N4354" s="106">
        <v>0.76</v>
      </c>
      <c r="O4354" s="106">
        <v>2.6</v>
      </c>
      <c r="P4354" s="106" t="s">
        <v>714</v>
      </c>
      <c r="Q4354" s="107" t="s">
        <v>5141</v>
      </c>
      <c r="R4354" s="107" t="s">
        <v>282</v>
      </c>
    </row>
    <row r="4355" spans="2:18" ht="20.100000000000001" customHeight="1" x14ac:dyDescent="0.4">
      <c r="B4355" s="105" t="str">
        <f t="shared" si="201"/>
        <v/>
      </c>
      <c r="C4355" s="105" t="str">
        <f t="shared" si="202"/>
        <v/>
      </c>
      <c r="D4355" s="105" t="str">
        <f t="shared" si="203"/>
        <v/>
      </c>
      <c r="E4355" s="106" t="s">
        <v>2406</v>
      </c>
      <c r="F4355" s="106" t="s">
        <v>5010</v>
      </c>
      <c r="G4355" s="106" t="s">
        <v>773</v>
      </c>
      <c r="H4355" s="106" t="s">
        <v>774</v>
      </c>
      <c r="I4355" s="106">
        <v>16</v>
      </c>
      <c r="J4355" s="106"/>
      <c r="K4355" s="106"/>
      <c r="L4355" s="106" t="s">
        <v>707</v>
      </c>
      <c r="M4355" s="106" t="s">
        <v>924</v>
      </c>
      <c r="N4355" s="106">
        <v>0.72</v>
      </c>
      <c r="O4355" s="106">
        <v>2.6</v>
      </c>
      <c r="P4355" s="106" t="s">
        <v>714</v>
      </c>
      <c r="Q4355" s="107" t="s">
        <v>5142</v>
      </c>
      <c r="R4355" s="107" t="s">
        <v>282</v>
      </c>
    </row>
    <row r="4356" spans="2:18" ht="20.100000000000001" customHeight="1" x14ac:dyDescent="0.4">
      <c r="B4356" s="105" t="str">
        <f t="shared" si="201"/>
        <v/>
      </c>
      <c r="C4356" s="105" t="str">
        <f t="shared" si="202"/>
        <v/>
      </c>
      <c r="D4356" s="105" t="str">
        <f t="shared" si="203"/>
        <v/>
      </c>
      <c r="E4356" s="106" t="s">
        <v>2406</v>
      </c>
      <c r="F4356" s="106" t="s">
        <v>5010</v>
      </c>
      <c r="G4356" s="106" t="s">
        <v>773</v>
      </c>
      <c r="H4356" s="106" t="s">
        <v>774</v>
      </c>
      <c r="I4356" s="106">
        <v>16</v>
      </c>
      <c r="J4356" s="106"/>
      <c r="K4356" s="106"/>
      <c r="L4356" s="106" t="s">
        <v>1817</v>
      </c>
      <c r="M4356" s="106" t="s">
        <v>924</v>
      </c>
      <c r="N4356" s="106">
        <v>0.72</v>
      </c>
      <c r="O4356" s="106">
        <v>2.6</v>
      </c>
      <c r="P4356" s="106" t="s">
        <v>714</v>
      </c>
      <c r="Q4356" s="107" t="s">
        <v>5143</v>
      </c>
      <c r="R4356" s="107" t="s">
        <v>282</v>
      </c>
    </row>
    <row r="4357" spans="2:18" ht="20.100000000000001" customHeight="1" x14ac:dyDescent="0.4">
      <c r="B4357" s="105" t="str">
        <f t="shared" si="201"/>
        <v/>
      </c>
      <c r="C4357" s="105" t="str">
        <f t="shared" si="202"/>
        <v/>
      </c>
      <c r="D4357" s="105" t="str">
        <f t="shared" si="203"/>
        <v/>
      </c>
      <c r="E4357" s="106" t="s">
        <v>2406</v>
      </c>
      <c r="F4357" s="106" t="s">
        <v>5010</v>
      </c>
      <c r="G4357" s="106" t="s">
        <v>773</v>
      </c>
      <c r="H4357" s="106" t="s">
        <v>774</v>
      </c>
      <c r="I4357" s="106">
        <v>16</v>
      </c>
      <c r="J4357" s="106"/>
      <c r="K4357" s="106"/>
      <c r="L4357" s="106" t="s">
        <v>1027</v>
      </c>
      <c r="M4357" s="106" t="s">
        <v>924</v>
      </c>
      <c r="N4357" s="106">
        <v>0.72</v>
      </c>
      <c r="O4357" s="106">
        <v>2.6</v>
      </c>
      <c r="P4357" s="106" t="s">
        <v>714</v>
      </c>
      <c r="Q4357" s="107" t="s">
        <v>5144</v>
      </c>
      <c r="R4357" s="107" t="s">
        <v>282</v>
      </c>
    </row>
    <row r="4358" spans="2:18" ht="20.100000000000001" customHeight="1" x14ac:dyDescent="0.4">
      <c r="B4358" s="105" t="str">
        <f t="shared" si="201"/>
        <v/>
      </c>
      <c r="C4358" s="105" t="str">
        <f t="shared" si="202"/>
        <v/>
      </c>
      <c r="D4358" s="105" t="str">
        <f t="shared" si="203"/>
        <v/>
      </c>
      <c r="E4358" s="106" t="s">
        <v>2406</v>
      </c>
      <c r="F4358" s="106" t="s">
        <v>5010</v>
      </c>
      <c r="G4358" s="106" t="s">
        <v>773</v>
      </c>
      <c r="H4358" s="106" t="s">
        <v>774</v>
      </c>
      <c r="I4358" s="106">
        <v>16</v>
      </c>
      <c r="J4358" s="106"/>
      <c r="K4358" s="106"/>
      <c r="L4358" s="106" t="s">
        <v>1389</v>
      </c>
      <c r="M4358" s="106" t="s">
        <v>924</v>
      </c>
      <c r="N4358" s="106">
        <v>0.71</v>
      </c>
      <c r="O4358" s="106">
        <v>2.6</v>
      </c>
      <c r="P4358" s="106" t="s">
        <v>714</v>
      </c>
      <c r="Q4358" s="107" t="s">
        <v>5145</v>
      </c>
      <c r="R4358" s="107" t="s">
        <v>282</v>
      </c>
    </row>
    <row r="4359" spans="2:18" ht="20.100000000000001" customHeight="1" x14ac:dyDescent="0.4">
      <c r="B4359" s="105" t="str">
        <f t="shared" si="201"/>
        <v/>
      </c>
      <c r="C4359" s="105" t="str">
        <f t="shared" si="202"/>
        <v/>
      </c>
      <c r="D4359" s="105" t="str">
        <f t="shared" si="203"/>
        <v/>
      </c>
      <c r="E4359" s="106" t="s">
        <v>2406</v>
      </c>
      <c r="F4359" s="106" t="s">
        <v>5010</v>
      </c>
      <c r="G4359" s="106" t="s">
        <v>773</v>
      </c>
      <c r="H4359" s="106" t="s">
        <v>1266</v>
      </c>
      <c r="I4359" s="106">
        <v>16</v>
      </c>
      <c r="J4359" s="106"/>
      <c r="K4359" s="106"/>
      <c r="L4359" s="106" t="s">
        <v>707</v>
      </c>
      <c r="M4359" s="106" t="s">
        <v>924</v>
      </c>
      <c r="N4359" s="106">
        <v>0.71</v>
      </c>
      <c r="O4359" s="106">
        <v>2.6</v>
      </c>
      <c r="P4359" s="106" t="s">
        <v>714</v>
      </c>
      <c r="Q4359" s="107" t="s">
        <v>5146</v>
      </c>
      <c r="R4359" s="107" t="s">
        <v>282</v>
      </c>
    </row>
    <row r="4360" spans="2:18" ht="20.100000000000001" customHeight="1" x14ac:dyDescent="0.4">
      <c r="B4360" s="105" t="str">
        <f t="shared" si="201"/>
        <v/>
      </c>
      <c r="C4360" s="105" t="str">
        <f t="shared" si="202"/>
        <v/>
      </c>
      <c r="D4360" s="105" t="str">
        <f t="shared" si="203"/>
        <v/>
      </c>
      <c r="E4360" s="106" t="s">
        <v>2406</v>
      </c>
      <c r="F4360" s="106" t="s">
        <v>5010</v>
      </c>
      <c r="G4360" s="106" t="s">
        <v>773</v>
      </c>
      <c r="H4360" s="106" t="s">
        <v>1266</v>
      </c>
      <c r="I4360" s="106">
        <v>15</v>
      </c>
      <c r="J4360" s="106"/>
      <c r="K4360" s="106"/>
      <c r="L4360" s="106" t="s">
        <v>1389</v>
      </c>
      <c r="M4360" s="106" t="s">
        <v>924</v>
      </c>
      <c r="N4360" s="106">
        <v>0.7</v>
      </c>
      <c r="O4360" s="106">
        <v>2.6</v>
      </c>
      <c r="P4360" s="106" t="s">
        <v>714</v>
      </c>
      <c r="Q4360" s="107" t="s">
        <v>5147</v>
      </c>
      <c r="R4360" s="107" t="s">
        <v>282</v>
      </c>
    </row>
    <row r="4361" spans="2:18" ht="20.100000000000001" customHeight="1" x14ac:dyDescent="0.4">
      <c r="B4361" s="105" t="str">
        <f t="shared" si="201"/>
        <v/>
      </c>
      <c r="C4361" s="105" t="str">
        <f t="shared" si="202"/>
        <v/>
      </c>
      <c r="D4361" s="105" t="str">
        <f t="shared" si="203"/>
        <v/>
      </c>
      <c r="E4361" s="106" t="s">
        <v>2406</v>
      </c>
      <c r="F4361" s="106" t="s">
        <v>5010</v>
      </c>
      <c r="G4361" s="106" t="s">
        <v>778</v>
      </c>
      <c r="H4361" s="106" t="s">
        <v>779</v>
      </c>
      <c r="I4361" s="106">
        <v>16</v>
      </c>
      <c r="J4361" s="106"/>
      <c r="K4361" s="106"/>
      <c r="L4361" s="106" t="s">
        <v>707</v>
      </c>
      <c r="M4361" s="106" t="s">
        <v>924</v>
      </c>
      <c r="N4361" s="106">
        <v>0.72</v>
      </c>
      <c r="O4361" s="106">
        <v>2.6</v>
      </c>
      <c r="P4361" s="106" t="s">
        <v>714</v>
      </c>
      <c r="Q4361" s="107" t="s">
        <v>5148</v>
      </c>
      <c r="R4361" s="107" t="s">
        <v>282</v>
      </c>
    </row>
    <row r="4362" spans="2:18" ht="20.100000000000001" customHeight="1" x14ac:dyDescent="0.4">
      <c r="B4362" s="105" t="str">
        <f t="shared" si="201"/>
        <v/>
      </c>
      <c r="C4362" s="105" t="str">
        <f t="shared" si="202"/>
        <v/>
      </c>
      <c r="D4362" s="105" t="str">
        <f t="shared" si="203"/>
        <v/>
      </c>
      <c r="E4362" s="106" t="s">
        <v>2406</v>
      </c>
      <c r="F4362" s="106" t="s">
        <v>5010</v>
      </c>
      <c r="G4362" s="106" t="s">
        <v>778</v>
      </c>
      <c r="H4362" s="106" t="s">
        <v>779</v>
      </c>
      <c r="I4362" s="106">
        <v>16</v>
      </c>
      <c r="J4362" s="106"/>
      <c r="K4362" s="106"/>
      <c r="L4362" s="106" t="s">
        <v>1817</v>
      </c>
      <c r="M4362" s="106" t="s">
        <v>924</v>
      </c>
      <c r="N4362" s="106">
        <v>0.71</v>
      </c>
      <c r="O4362" s="106">
        <v>2.6</v>
      </c>
      <c r="P4362" s="106" t="s">
        <v>714</v>
      </c>
      <c r="Q4362" s="107" t="s">
        <v>5149</v>
      </c>
      <c r="R4362" s="107" t="s">
        <v>282</v>
      </c>
    </row>
    <row r="4363" spans="2:18" ht="20.100000000000001" customHeight="1" x14ac:dyDescent="0.4">
      <c r="B4363" s="105" t="str">
        <f t="shared" si="201"/>
        <v/>
      </c>
      <c r="C4363" s="105" t="str">
        <f t="shared" si="202"/>
        <v/>
      </c>
      <c r="D4363" s="105" t="str">
        <f t="shared" si="203"/>
        <v/>
      </c>
      <c r="E4363" s="106" t="s">
        <v>2406</v>
      </c>
      <c r="F4363" s="106" t="s">
        <v>5010</v>
      </c>
      <c r="G4363" s="106" t="s">
        <v>778</v>
      </c>
      <c r="H4363" s="106" t="s">
        <v>779</v>
      </c>
      <c r="I4363" s="106">
        <v>16</v>
      </c>
      <c r="J4363" s="106"/>
      <c r="K4363" s="106"/>
      <c r="L4363" s="106" t="s">
        <v>1027</v>
      </c>
      <c r="M4363" s="106" t="s">
        <v>924</v>
      </c>
      <c r="N4363" s="106">
        <v>0.71</v>
      </c>
      <c r="O4363" s="106">
        <v>2.6</v>
      </c>
      <c r="P4363" s="106" t="s">
        <v>714</v>
      </c>
      <c r="Q4363" s="107" t="s">
        <v>5150</v>
      </c>
      <c r="R4363" s="107" t="s">
        <v>282</v>
      </c>
    </row>
    <row r="4364" spans="2:18" ht="20.100000000000001" customHeight="1" x14ac:dyDescent="0.4">
      <c r="B4364" s="105" t="str">
        <f t="shared" si="201"/>
        <v/>
      </c>
      <c r="C4364" s="105" t="str">
        <f t="shared" si="202"/>
        <v/>
      </c>
      <c r="D4364" s="105" t="str">
        <f t="shared" si="203"/>
        <v/>
      </c>
      <c r="E4364" s="106" t="s">
        <v>2406</v>
      </c>
      <c r="F4364" s="106" t="s">
        <v>5010</v>
      </c>
      <c r="G4364" s="106" t="s">
        <v>778</v>
      </c>
      <c r="H4364" s="106" t="s">
        <v>1269</v>
      </c>
      <c r="I4364" s="106">
        <v>16</v>
      </c>
      <c r="J4364" s="106"/>
      <c r="K4364" s="106"/>
      <c r="L4364" s="106" t="s">
        <v>707</v>
      </c>
      <c r="M4364" s="106" t="s">
        <v>924</v>
      </c>
      <c r="N4364" s="106">
        <v>0.71</v>
      </c>
      <c r="O4364" s="106">
        <v>2.6</v>
      </c>
      <c r="P4364" s="106" t="s">
        <v>714</v>
      </c>
      <c r="Q4364" s="107" t="s">
        <v>5151</v>
      </c>
      <c r="R4364" s="107" t="s">
        <v>282</v>
      </c>
    </row>
    <row r="4365" spans="2:18" ht="20.100000000000001" customHeight="1" x14ac:dyDescent="0.4">
      <c r="B4365" s="105" t="str">
        <f t="shared" si="201"/>
        <v/>
      </c>
      <c r="C4365" s="105" t="str">
        <f t="shared" si="202"/>
        <v/>
      </c>
      <c r="D4365" s="105" t="str">
        <f t="shared" si="203"/>
        <v/>
      </c>
      <c r="E4365" s="106" t="s">
        <v>2406</v>
      </c>
      <c r="F4365" s="106" t="s">
        <v>5010</v>
      </c>
      <c r="G4365" s="106" t="s">
        <v>778</v>
      </c>
      <c r="H4365" s="106" t="s">
        <v>1269</v>
      </c>
      <c r="I4365" s="106">
        <v>15</v>
      </c>
      <c r="J4365" s="106"/>
      <c r="K4365" s="106"/>
      <c r="L4365" s="106" t="s">
        <v>1389</v>
      </c>
      <c r="M4365" s="106" t="s">
        <v>924</v>
      </c>
      <c r="N4365" s="106">
        <v>0.7</v>
      </c>
      <c r="O4365" s="106">
        <v>2.6</v>
      </c>
      <c r="P4365" s="106" t="s">
        <v>714</v>
      </c>
      <c r="Q4365" s="107" t="s">
        <v>5152</v>
      </c>
      <c r="R4365" s="107" t="s">
        <v>282</v>
      </c>
    </row>
    <row r="4366" spans="2:18" ht="20.100000000000001" customHeight="1" x14ac:dyDescent="0.4">
      <c r="B4366" s="105" t="str">
        <f t="shared" si="201"/>
        <v/>
      </c>
      <c r="C4366" s="105" t="str">
        <f t="shared" si="202"/>
        <v/>
      </c>
      <c r="D4366" s="105" t="str">
        <f t="shared" si="203"/>
        <v/>
      </c>
      <c r="E4366" s="106" t="s">
        <v>2406</v>
      </c>
      <c r="F4366" s="106" t="s">
        <v>5010</v>
      </c>
      <c r="G4366" s="106" t="s">
        <v>782</v>
      </c>
      <c r="H4366" s="106" t="s">
        <v>783</v>
      </c>
      <c r="I4366" s="106">
        <v>16</v>
      </c>
      <c r="J4366" s="106"/>
      <c r="K4366" s="106"/>
      <c r="L4366" s="106" t="s">
        <v>707</v>
      </c>
      <c r="M4366" s="106" t="s">
        <v>924</v>
      </c>
      <c r="N4366" s="106">
        <v>0.54</v>
      </c>
      <c r="O4366" s="106">
        <v>2.6</v>
      </c>
      <c r="P4366" s="106" t="s">
        <v>714</v>
      </c>
      <c r="Q4366" s="107" t="s">
        <v>5153</v>
      </c>
      <c r="R4366" s="107" t="s">
        <v>282</v>
      </c>
    </row>
    <row r="4367" spans="2:18" ht="20.100000000000001" customHeight="1" x14ac:dyDescent="0.4">
      <c r="B4367" s="105" t="str">
        <f t="shared" si="201"/>
        <v/>
      </c>
      <c r="C4367" s="105" t="str">
        <f t="shared" si="202"/>
        <v/>
      </c>
      <c r="D4367" s="105" t="str">
        <f t="shared" si="203"/>
        <v/>
      </c>
      <c r="E4367" s="106" t="s">
        <v>2406</v>
      </c>
      <c r="F4367" s="106" t="s">
        <v>5010</v>
      </c>
      <c r="G4367" s="106" t="s">
        <v>782</v>
      </c>
      <c r="H4367" s="106" t="s">
        <v>783</v>
      </c>
      <c r="I4367" s="106">
        <v>16</v>
      </c>
      <c r="J4367" s="106"/>
      <c r="K4367" s="106"/>
      <c r="L4367" s="106" t="s">
        <v>1817</v>
      </c>
      <c r="M4367" s="106" t="s">
        <v>924</v>
      </c>
      <c r="N4367" s="106">
        <v>0.54</v>
      </c>
      <c r="O4367" s="106">
        <v>2.6</v>
      </c>
      <c r="P4367" s="106" t="s">
        <v>714</v>
      </c>
      <c r="Q4367" s="107" t="s">
        <v>5154</v>
      </c>
      <c r="R4367" s="107" t="s">
        <v>282</v>
      </c>
    </row>
    <row r="4368" spans="2:18" ht="20.100000000000001" customHeight="1" x14ac:dyDescent="0.4">
      <c r="B4368" s="105" t="str">
        <f t="shared" ref="B4368:B4431" si="204">IF(OR($C$10="",$C$11=""),"",IFERROR(IF(AND($U$22&lt;&gt;R4368,$V$22&lt;&gt;R4368),"－",IF(AND(COUNTIF($C$10,"*樹脂スペーサー*")&gt;0,OR(M4368="空気",F4368="一般",F4368="一般ＰＧ")),"－",IF(AND($W$25&gt;0,$W$25&gt;=O4368),$U$25,IF(AND($W$26&gt;0,$W$26&gt;=O4368),$U$26,IF(AND($W$27&gt;0,$W$27&gt;=O4368),$U$27,IF(AND($W$28&gt;0,$W$28&gt;=O4368),$U$28,IF(AND($W$29&gt;0,$W$29&gt;=O4368),$U$29,IF(AND($W$30&gt;0,$W$30&gt;=O4368),$U$30,IF(AND($W$31&gt;0,$W$31&gt;=O4368),$U$31,"－"))))))))),"－"))</f>
        <v/>
      </c>
      <c r="C4368" s="105" t="str">
        <f t="shared" ref="C4368:C4431" si="205">IF(B4368="","",IF(B4368&lt;&gt;"－",VLOOKUP(B4368,$U$25:$V$31,2,FALSE),"－"))</f>
        <v/>
      </c>
      <c r="D4368" s="105" t="str">
        <f t="shared" ref="D4368:D4431" si="206">IF($H$9="","",IF($V$38&lt;&gt;"断熱等","－",IF(AND(COUNTIF($V$34,"*樹脂スペーサー*")&gt;0,OR(M4368="空気",F4368="一般",F4368="一般ＰＧ")),"－",IF(AND($V$35&lt;&gt;R4368,$W$35&lt;&gt;R4368),"－",IF(MID($H$9,10,1)="Z",IF(N4368&lt;=0.65,"○","－"),IF($V$36&gt;=O4368,"○","－"))))))</f>
        <v/>
      </c>
      <c r="E4368" s="106" t="s">
        <v>2406</v>
      </c>
      <c r="F4368" s="106" t="s">
        <v>5010</v>
      </c>
      <c r="G4368" s="106" t="s">
        <v>782</v>
      </c>
      <c r="H4368" s="106" t="s">
        <v>783</v>
      </c>
      <c r="I4368" s="106">
        <v>16</v>
      </c>
      <c r="J4368" s="106"/>
      <c r="K4368" s="106"/>
      <c r="L4368" s="106" t="s">
        <v>1027</v>
      </c>
      <c r="M4368" s="106" t="s">
        <v>924</v>
      </c>
      <c r="N4368" s="106">
        <v>0.54</v>
      </c>
      <c r="O4368" s="106">
        <v>2.6</v>
      </c>
      <c r="P4368" s="106" t="s">
        <v>714</v>
      </c>
      <c r="Q4368" s="107" t="s">
        <v>5155</v>
      </c>
      <c r="R4368" s="107" t="s">
        <v>282</v>
      </c>
    </row>
    <row r="4369" spans="2:18" ht="20.100000000000001" customHeight="1" x14ac:dyDescent="0.4">
      <c r="B4369" s="105" t="str">
        <f t="shared" si="204"/>
        <v/>
      </c>
      <c r="C4369" s="105" t="str">
        <f t="shared" si="205"/>
        <v/>
      </c>
      <c r="D4369" s="105" t="str">
        <f t="shared" si="206"/>
        <v/>
      </c>
      <c r="E4369" s="106" t="s">
        <v>2406</v>
      </c>
      <c r="F4369" s="106" t="s">
        <v>5010</v>
      </c>
      <c r="G4369" s="106" t="s">
        <v>782</v>
      </c>
      <c r="H4369" s="106" t="s">
        <v>783</v>
      </c>
      <c r="I4369" s="106">
        <v>16</v>
      </c>
      <c r="J4369" s="106"/>
      <c r="K4369" s="106"/>
      <c r="L4369" s="106" t="s">
        <v>1389</v>
      </c>
      <c r="M4369" s="106" t="s">
        <v>924</v>
      </c>
      <c r="N4369" s="106">
        <v>0.54</v>
      </c>
      <c r="O4369" s="106">
        <v>2.6</v>
      </c>
      <c r="P4369" s="106" t="s">
        <v>714</v>
      </c>
      <c r="Q4369" s="107" t="s">
        <v>5156</v>
      </c>
      <c r="R4369" s="107" t="s">
        <v>282</v>
      </c>
    </row>
    <row r="4370" spans="2:18" ht="20.100000000000001" customHeight="1" x14ac:dyDescent="0.4">
      <c r="B4370" s="105" t="str">
        <f t="shared" si="204"/>
        <v/>
      </c>
      <c r="C4370" s="105" t="str">
        <f t="shared" si="205"/>
        <v/>
      </c>
      <c r="D4370" s="105" t="str">
        <f t="shared" si="206"/>
        <v/>
      </c>
      <c r="E4370" s="106" t="s">
        <v>2406</v>
      </c>
      <c r="F4370" s="106" t="s">
        <v>5010</v>
      </c>
      <c r="G4370" s="106" t="s">
        <v>2477</v>
      </c>
      <c r="H4370" s="106" t="s">
        <v>707</v>
      </c>
      <c r="I4370" s="106">
        <v>16</v>
      </c>
      <c r="J4370" s="106"/>
      <c r="K4370" s="106"/>
      <c r="L4370" s="106" t="s">
        <v>2478</v>
      </c>
      <c r="M4370" s="106" t="s">
        <v>924</v>
      </c>
      <c r="N4370" s="106">
        <v>0.79</v>
      </c>
      <c r="O4370" s="106">
        <v>2.6</v>
      </c>
      <c r="P4370" s="106" t="s">
        <v>714</v>
      </c>
      <c r="Q4370" s="107" t="s">
        <v>5157</v>
      </c>
      <c r="R4370" s="107" t="s">
        <v>282</v>
      </c>
    </row>
    <row r="4371" spans="2:18" ht="20.100000000000001" customHeight="1" x14ac:dyDescent="0.4">
      <c r="B4371" s="105" t="str">
        <f t="shared" si="204"/>
        <v/>
      </c>
      <c r="C4371" s="105" t="str">
        <f t="shared" si="205"/>
        <v/>
      </c>
      <c r="D4371" s="105" t="str">
        <f t="shared" si="206"/>
        <v/>
      </c>
      <c r="E4371" s="106" t="s">
        <v>2406</v>
      </c>
      <c r="F4371" s="106" t="s">
        <v>5010</v>
      </c>
      <c r="G4371" s="106" t="s">
        <v>2477</v>
      </c>
      <c r="H4371" s="106" t="s">
        <v>1817</v>
      </c>
      <c r="I4371" s="106">
        <v>16</v>
      </c>
      <c r="J4371" s="106"/>
      <c r="K4371" s="106"/>
      <c r="L4371" s="106" t="s">
        <v>2478</v>
      </c>
      <c r="M4371" s="106" t="s">
        <v>924</v>
      </c>
      <c r="N4371" s="106">
        <v>0.78</v>
      </c>
      <c r="O4371" s="106">
        <v>2.6</v>
      </c>
      <c r="P4371" s="106" t="s">
        <v>714</v>
      </c>
      <c r="Q4371" s="107" t="s">
        <v>5158</v>
      </c>
      <c r="R4371" s="107" t="s">
        <v>282</v>
      </c>
    </row>
    <row r="4372" spans="2:18" ht="20.100000000000001" customHeight="1" x14ac:dyDescent="0.4">
      <c r="B4372" s="105" t="str">
        <f t="shared" si="204"/>
        <v/>
      </c>
      <c r="C4372" s="105" t="str">
        <f t="shared" si="205"/>
        <v/>
      </c>
      <c r="D4372" s="105" t="str">
        <f t="shared" si="206"/>
        <v/>
      </c>
      <c r="E4372" s="106" t="s">
        <v>2406</v>
      </c>
      <c r="F4372" s="106" t="s">
        <v>5010</v>
      </c>
      <c r="G4372" s="106" t="s">
        <v>2477</v>
      </c>
      <c r="H4372" s="106" t="s">
        <v>1027</v>
      </c>
      <c r="I4372" s="106">
        <v>16</v>
      </c>
      <c r="J4372" s="106"/>
      <c r="K4372" s="106"/>
      <c r="L4372" s="106" t="s">
        <v>2478</v>
      </c>
      <c r="M4372" s="106" t="s">
        <v>924</v>
      </c>
      <c r="N4372" s="106">
        <v>0.77</v>
      </c>
      <c r="O4372" s="106">
        <v>2.6</v>
      </c>
      <c r="P4372" s="106" t="s">
        <v>714</v>
      </c>
      <c r="Q4372" s="107" t="s">
        <v>5159</v>
      </c>
      <c r="R4372" s="107" t="s">
        <v>282</v>
      </c>
    </row>
    <row r="4373" spans="2:18" ht="20.100000000000001" customHeight="1" x14ac:dyDescent="0.4">
      <c r="B4373" s="105" t="str">
        <f t="shared" si="204"/>
        <v/>
      </c>
      <c r="C4373" s="105" t="str">
        <f t="shared" si="205"/>
        <v/>
      </c>
      <c r="D4373" s="105" t="str">
        <f t="shared" si="206"/>
        <v/>
      </c>
      <c r="E4373" s="106" t="s">
        <v>2406</v>
      </c>
      <c r="F4373" s="106" t="s">
        <v>5010</v>
      </c>
      <c r="G4373" s="106" t="s">
        <v>2482</v>
      </c>
      <c r="H4373" s="106" t="s">
        <v>707</v>
      </c>
      <c r="I4373" s="106">
        <v>16</v>
      </c>
      <c r="J4373" s="106"/>
      <c r="K4373" s="106"/>
      <c r="L4373" s="106" t="s">
        <v>2483</v>
      </c>
      <c r="M4373" s="106" t="s">
        <v>924</v>
      </c>
      <c r="N4373" s="106">
        <v>0.79</v>
      </c>
      <c r="O4373" s="106">
        <v>2.6</v>
      </c>
      <c r="P4373" s="106" t="s">
        <v>714</v>
      </c>
      <c r="Q4373" s="107" t="s">
        <v>5160</v>
      </c>
      <c r="R4373" s="107" t="s">
        <v>282</v>
      </c>
    </row>
    <row r="4374" spans="2:18" ht="20.100000000000001" customHeight="1" x14ac:dyDescent="0.4">
      <c r="B4374" s="105" t="str">
        <f t="shared" si="204"/>
        <v/>
      </c>
      <c r="C4374" s="105" t="str">
        <f t="shared" si="205"/>
        <v/>
      </c>
      <c r="D4374" s="105" t="str">
        <f t="shared" si="206"/>
        <v/>
      </c>
      <c r="E4374" s="106" t="s">
        <v>2406</v>
      </c>
      <c r="F4374" s="106" t="s">
        <v>5010</v>
      </c>
      <c r="G4374" s="106" t="s">
        <v>2482</v>
      </c>
      <c r="H4374" s="106" t="s">
        <v>1817</v>
      </c>
      <c r="I4374" s="106">
        <v>16</v>
      </c>
      <c r="J4374" s="106"/>
      <c r="K4374" s="106"/>
      <c r="L4374" s="106" t="s">
        <v>2483</v>
      </c>
      <c r="M4374" s="106" t="s">
        <v>924</v>
      </c>
      <c r="N4374" s="106">
        <v>0.78</v>
      </c>
      <c r="O4374" s="106">
        <v>2.6</v>
      </c>
      <c r="P4374" s="106" t="s">
        <v>714</v>
      </c>
      <c r="Q4374" s="107" t="s">
        <v>5161</v>
      </c>
      <c r="R4374" s="107" t="s">
        <v>282</v>
      </c>
    </row>
    <row r="4375" spans="2:18" ht="20.100000000000001" customHeight="1" x14ac:dyDescent="0.4">
      <c r="B4375" s="105" t="str">
        <f t="shared" si="204"/>
        <v/>
      </c>
      <c r="C4375" s="105" t="str">
        <f t="shared" si="205"/>
        <v/>
      </c>
      <c r="D4375" s="105" t="str">
        <f t="shared" si="206"/>
        <v/>
      </c>
      <c r="E4375" s="106" t="s">
        <v>2406</v>
      </c>
      <c r="F4375" s="106" t="s">
        <v>5010</v>
      </c>
      <c r="G4375" s="106" t="s">
        <v>2482</v>
      </c>
      <c r="H4375" s="106" t="s">
        <v>1027</v>
      </c>
      <c r="I4375" s="106">
        <v>16</v>
      </c>
      <c r="J4375" s="106"/>
      <c r="K4375" s="106"/>
      <c r="L4375" s="106" t="s">
        <v>2483</v>
      </c>
      <c r="M4375" s="106" t="s">
        <v>924</v>
      </c>
      <c r="N4375" s="106">
        <v>0.77</v>
      </c>
      <c r="O4375" s="106">
        <v>2.6</v>
      </c>
      <c r="P4375" s="106" t="s">
        <v>714</v>
      </c>
      <c r="Q4375" s="107" t="s">
        <v>5162</v>
      </c>
      <c r="R4375" s="107" t="s">
        <v>282</v>
      </c>
    </row>
    <row r="4376" spans="2:18" ht="20.100000000000001" customHeight="1" x14ac:dyDescent="0.4">
      <c r="B4376" s="105" t="str">
        <f t="shared" si="204"/>
        <v/>
      </c>
      <c r="C4376" s="105" t="str">
        <f t="shared" si="205"/>
        <v/>
      </c>
      <c r="D4376" s="105" t="str">
        <f t="shared" si="206"/>
        <v/>
      </c>
      <c r="E4376" s="106" t="s">
        <v>2406</v>
      </c>
      <c r="F4376" s="106" t="s">
        <v>5010</v>
      </c>
      <c r="G4376" s="106" t="s">
        <v>710</v>
      </c>
      <c r="H4376" s="106" t="s">
        <v>707</v>
      </c>
      <c r="I4376" s="106">
        <v>16</v>
      </c>
      <c r="J4376" s="106"/>
      <c r="K4376" s="106"/>
      <c r="L4376" s="106" t="s">
        <v>711</v>
      </c>
      <c r="M4376" s="106" t="s">
        <v>924</v>
      </c>
      <c r="N4376" s="106">
        <v>0.79</v>
      </c>
      <c r="O4376" s="106">
        <v>2.6</v>
      </c>
      <c r="P4376" s="106" t="s">
        <v>714</v>
      </c>
      <c r="Q4376" s="107" t="s">
        <v>5163</v>
      </c>
      <c r="R4376" s="107" t="s">
        <v>282</v>
      </c>
    </row>
    <row r="4377" spans="2:18" ht="20.100000000000001" customHeight="1" x14ac:dyDescent="0.4">
      <c r="B4377" s="105" t="str">
        <f t="shared" si="204"/>
        <v/>
      </c>
      <c r="C4377" s="105" t="str">
        <f t="shared" si="205"/>
        <v/>
      </c>
      <c r="D4377" s="105" t="str">
        <f t="shared" si="206"/>
        <v/>
      </c>
      <c r="E4377" s="106" t="s">
        <v>2406</v>
      </c>
      <c r="F4377" s="106" t="s">
        <v>5010</v>
      </c>
      <c r="G4377" s="106" t="s">
        <v>710</v>
      </c>
      <c r="H4377" s="106" t="s">
        <v>1817</v>
      </c>
      <c r="I4377" s="106">
        <v>16</v>
      </c>
      <c r="J4377" s="106"/>
      <c r="K4377" s="106"/>
      <c r="L4377" s="106" t="s">
        <v>711</v>
      </c>
      <c r="M4377" s="106" t="s">
        <v>924</v>
      </c>
      <c r="N4377" s="106">
        <v>0.78</v>
      </c>
      <c r="O4377" s="106">
        <v>2.6</v>
      </c>
      <c r="P4377" s="106" t="s">
        <v>714</v>
      </c>
      <c r="Q4377" s="107" t="s">
        <v>5164</v>
      </c>
      <c r="R4377" s="107" t="s">
        <v>282</v>
      </c>
    </row>
    <row r="4378" spans="2:18" ht="20.100000000000001" customHeight="1" x14ac:dyDescent="0.4">
      <c r="B4378" s="105" t="str">
        <f t="shared" si="204"/>
        <v/>
      </c>
      <c r="C4378" s="105" t="str">
        <f t="shared" si="205"/>
        <v/>
      </c>
      <c r="D4378" s="105" t="str">
        <f t="shared" si="206"/>
        <v/>
      </c>
      <c r="E4378" s="106" t="s">
        <v>2406</v>
      </c>
      <c r="F4378" s="106" t="s">
        <v>5010</v>
      </c>
      <c r="G4378" s="106" t="s">
        <v>710</v>
      </c>
      <c r="H4378" s="106" t="s">
        <v>1027</v>
      </c>
      <c r="I4378" s="106">
        <v>16</v>
      </c>
      <c r="J4378" s="106"/>
      <c r="K4378" s="106"/>
      <c r="L4378" s="106" t="s">
        <v>711</v>
      </c>
      <c r="M4378" s="106" t="s">
        <v>924</v>
      </c>
      <c r="N4378" s="106">
        <v>0.77</v>
      </c>
      <c r="O4378" s="106">
        <v>2.6</v>
      </c>
      <c r="P4378" s="106" t="s">
        <v>714</v>
      </c>
      <c r="Q4378" s="107" t="s">
        <v>5165</v>
      </c>
      <c r="R4378" s="107" t="s">
        <v>282</v>
      </c>
    </row>
    <row r="4379" spans="2:18" ht="20.100000000000001" customHeight="1" x14ac:dyDescent="0.4">
      <c r="B4379" s="105" t="str">
        <f t="shared" si="204"/>
        <v/>
      </c>
      <c r="C4379" s="105" t="str">
        <f t="shared" si="205"/>
        <v/>
      </c>
      <c r="D4379" s="105" t="str">
        <f t="shared" si="206"/>
        <v/>
      </c>
      <c r="E4379" s="106" t="s">
        <v>2406</v>
      </c>
      <c r="F4379" s="106" t="s">
        <v>5010</v>
      </c>
      <c r="G4379" s="106" t="s">
        <v>710</v>
      </c>
      <c r="H4379" s="106" t="s">
        <v>1027</v>
      </c>
      <c r="I4379" s="106">
        <v>16</v>
      </c>
      <c r="J4379" s="106"/>
      <c r="K4379" s="106"/>
      <c r="L4379" s="106" t="s">
        <v>1098</v>
      </c>
      <c r="M4379" s="106" t="s">
        <v>924</v>
      </c>
      <c r="N4379" s="106">
        <v>0.76</v>
      </c>
      <c r="O4379" s="106">
        <v>2.6</v>
      </c>
      <c r="P4379" s="106" t="s">
        <v>714</v>
      </c>
      <c r="Q4379" s="107" t="s">
        <v>5166</v>
      </c>
      <c r="R4379" s="107" t="s">
        <v>282</v>
      </c>
    </row>
    <row r="4380" spans="2:18" ht="20.100000000000001" customHeight="1" x14ac:dyDescent="0.4">
      <c r="B4380" s="105" t="str">
        <f t="shared" si="204"/>
        <v/>
      </c>
      <c r="C4380" s="105" t="str">
        <f t="shared" si="205"/>
        <v/>
      </c>
      <c r="D4380" s="105" t="str">
        <f t="shared" si="206"/>
        <v/>
      </c>
      <c r="E4380" s="106" t="s">
        <v>2406</v>
      </c>
      <c r="F4380" s="106" t="s">
        <v>5010</v>
      </c>
      <c r="G4380" s="106" t="s">
        <v>710</v>
      </c>
      <c r="H4380" s="106" t="s">
        <v>1389</v>
      </c>
      <c r="I4380" s="106">
        <v>16</v>
      </c>
      <c r="J4380" s="106"/>
      <c r="K4380" s="106"/>
      <c r="L4380" s="106" t="s">
        <v>1098</v>
      </c>
      <c r="M4380" s="106" t="s">
        <v>924</v>
      </c>
      <c r="N4380" s="106">
        <v>0.75</v>
      </c>
      <c r="O4380" s="106">
        <v>2.6</v>
      </c>
      <c r="P4380" s="106" t="s">
        <v>714</v>
      </c>
      <c r="Q4380" s="107" t="s">
        <v>5167</v>
      </c>
      <c r="R4380" s="107" t="s">
        <v>282</v>
      </c>
    </row>
    <row r="4381" spans="2:18" ht="20.100000000000001" customHeight="1" x14ac:dyDescent="0.4">
      <c r="B4381" s="105" t="str">
        <f t="shared" si="204"/>
        <v/>
      </c>
      <c r="C4381" s="105" t="str">
        <f t="shared" si="205"/>
        <v/>
      </c>
      <c r="D4381" s="105" t="str">
        <f t="shared" si="206"/>
        <v/>
      </c>
      <c r="E4381" s="106" t="s">
        <v>2406</v>
      </c>
      <c r="F4381" s="106" t="s">
        <v>5010</v>
      </c>
      <c r="G4381" s="106" t="s">
        <v>721</v>
      </c>
      <c r="H4381" s="106" t="s">
        <v>707</v>
      </c>
      <c r="I4381" s="106">
        <v>16</v>
      </c>
      <c r="J4381" s="106"/>
      <c r="K4381" s="106"/>
      <c r="L4381" s="106" t="s">
        <v>722</v>
      </c>
      <c r="M4381" s="106" t="s">
        <v>924</v>
      </c>
      <c r="N4381" s="106">
        <v>0.79</v>
      </c>
      <c r="O4381" s="106">
        <v>2.6</v>
      </c>
      <c r="P4381" s="106" t="s">
        <v>714</v>
      </c>
      <c r="Q4381" s="107" t="s">
        <v>5168</v>
      </c>
      <c r="R4381" s="107" t="s">
        <v>282</v>
      </c>
    </row>
    <row r="4382" spans="2:18" ht="20.100000000000001" customHeight="1" x14ac:dyDescent="0.4">
      <c r="B4382" s="105" t="str">
        <f t="shared" si="204"/>
        <v/>
      </c>
      <c r="C4382" s="105" t="str">
        <f t="shared" si="205"/>
        <v/>
      </c>
      <c r="D4382" s="105" t="str">
        <f t="shared" si="206"/>
        <v/>
      </c>
      <c r="E4382" s="106" t="s">
        <v>2406</v>
      </c>
      <c r="F4382" s="106" t="s">
        <v>5010</v>
      </c>
      <c r="G4382" s="106" t="s">
        <v>721</v>
      </c>
      <c r="H4382" s="106" t="s">
        <v>1817</v>
      </c>
      <c r="I4382" s="106">
        <v>16</v>
      </c>
      <c r="J4382" s="106"/>
      <c r="K4382" s="106"/>
      <c r="L4382" s="106" t="s">
        <v>722</v>
      </c>
      <c r="M4382" s="106" t="s">
        <v>924</v>
      </c>
      <c r="N4382" s="106">
        <v>0.78</v>
      </c>
      <c r="O4382" s="106">
        <v>2.6</v>
      </c>
      <c r="P4382" s="106" t="s">
        <v>714</v>
      </c>
      <c r="Q4382" s="107" t="s">
        <v>5169</v>
      </c>
      <c r="R4382" s="107" t="s">
        <v>282</v>
      </c>
    </row>
    <row r="4383" spans="2:18" ht="20.100000000000001" customHeight="1" x14ac:dyDescent="0.4">
      <c r="B4383" s="105" t="str">
        <f t="shared" si="204"/>
        <v/>
      </c>
      <c r="C4383" s="105" t="str">
        <f t="shared" si="205"/>
        <v/>
      </c>
      <c r="D4383" s="105" t="str">
        <f t="shared" si="206"/>
        <v/>
      </c>
      <c r="E4383" s="106" t="s">
        <v>2406</v>
      </c>
      <c r="F4383" s="106" t="s">
        <v>5010</v>
      </c>
      <c r="G4383" s="106" t="s">
        <v>721</v>
      </c>
      <c r="H4383" s="106" t="s">
        <v>1027</v>
      </c>
      <c r="I4383" s="106">
        <v>16</v>
      </c>
      <c r="J4383" s="106"/>
      <c r="K4383" s="106"/>
      <c r="L4383" s="106" t="s">
        <v>722</v>
      </c>
      <c r="M4383" s="106" t="s">
        <v>924</v>
      </c>
      <c r="N4383" s="106">
        <v>0.76</v>
      </c>
      <c r="O4383" s="106">
        <v>2.6</v>
      </c>
      <c r="P4383" s="106" t="s">
        <v>714</v>
      </c>
      <c r="Q4383" s="107" t="s">
        <v>5170</v>
      </c>
      <c r="R4383" s="107" t="s">
        <v>282</v>
      </c>
    </row>
    <row r="4384" spans="2:18" ht="20.100000000000001" customHeight="1" x14ac:dyDescent="0.4">
      <c r="B4384" s="105" t="str">
        <f t="shared" si="204"/>
        <v/>
      </c>
      <c r="C4384" s="105" t="str">
        <f t="shared" si="205"/>
        <v/>
      </c>
      <c r="D4384" s="105" t="str">
        <f t="shared" si="206"/>
        <v/>
      </c>
      <c r="E4384" s="106" t="s">
        <v>2406</v>
      </c>
      <c r="F4384" s="106" t="s">
        <v>5010</v>
      </c>
      <c r="G4384" s="106" t="s">
        <v>773</v>
      </c>
      <c r="H4384" s="106" t="s">
        <v>707</v>
      </c>
      <c r="I4384" s="106">
        <v>16</v>
      </c>
      <c r="J4384" s="106"/>
      <c r="K4384" s="106"/>
      <c r="L4384" s="106" t="s">
        <v>774</v>
      </c>
      <c r="M4384" s="106" t="s">
        <v>924</v>
      </c>
      <c r="N4384" s="106">
        <v>0.77</v>
      </c>
      <c r="O4384" s="106">
        <v>2.6</v>
      </c>
      <c r="P4384" s="106" t="s">
        <v>714</v>
      </c>
      <c r="Q4384" s="107" t="s">
        <v>5171</v>
      </c>
      <c r="R4384" s="107" t="s">
        <v>282</v>
      </c>
    </row>
    <row r="4385" spans="2:18" ht="20.100000000000001" customHeight="1" x14ac:dyDescent="0.4">
      <c r="B4385" s="105" t="str">
        <f t="shared" si="204"/>
        <v/>
      </c>
      <c r="C4385" s="105" t="str">
        <f t="shared" si="205"/>
        <v/>
      </c>
      <c r="D4385" s="105" t="str">
        <f t="shared" si="206"/>
        <v/>
      </c>
      <c r="E4385" s="106" t="s">
        <v>2406</v>
      </c>
      <c r="F4385" s="106" t="s">
        <v>5010</v>
      </c>
      <c r="G4385" s="106" t="s">
        <v>773</v>
      </c>
      <c r="H4385" s="106" t="s">
        <v>1817</v>
      </c>
      <c r="I4385" s="106">
        <v>16</v>
      </c>
      <c r="J4385" s="106"/>
      <c r="K4385" s="106"/>
      <c r="L4385" s="106" t="s">
        <v>774</v>
      </c>
      <c r="M4385" s="106" t="s">
        <v>924</v>
      </c>
      <c r="N4385" s="106">
        <v>0.76</v>
      </c>
      <c r="O4385" s="106">
        <v>2.6</v>
      </c>
      <c r="P4385" s="106" t="s">
        <v>714</v>
      </c>
      <c r="Q4385" s="107" t="s">
        <v>5172</v>
      </c>
      <c r="R4385" s="107" t="s">
        <v>282</v>
      </c>
    </row>
    <row r="4386" spans="2:18" ht="20.100000000000001" customHeight="1" x14ac:dyDescent="0.4">
      <c r="B4386" s="105" t="str">
        <f t="shared" si="204"/>
        <v/>
      </c>
      <c r="C4386" s="105" t="str">
        <f t="shared" si="205"/>
        <v/>
      </c>
      <c r="D4386" s="105" t="str">
        <f t="shared" si="206"/>
        <v/>
      </c>
      <c r="E4386" s="106" t="s">
        <v>2406</v>
      </c>
      <c r="F4386" s="106" t="s">
        <v>5010</v>
      </c>
      <c r="G4386" s="106" t="s">
        <v>773</v>
      </c>
      <c r="H4386" s="106" t="s">
        <v>1027</v>
      </c>
      <c r="I4386" s="106">
        <v>16</v>
      </c>
      <c r="J4386" s="106"/>
      <c r="K4386" s="106"/>
      <c r="L4386" s="106" t="s">
        <v>774</v>
      </c>
      <c r="M4386" s="106" t="s">
        <v>924</v>
      </c>
      <c r="N4386" s="106">
        <v>0.75</v>
      </c>
      <c r="O4386" s="106">
        <v>2.6</v>
      </c>
      <c r="P4386" s="106" t="s">
        <v>714</v>
      </c>
      <c r="Q4386" s="107" t="s">
        <v>5173</v>
      </c>
      <c r="R4386" s="107" t="s">
        <v>282</v>
      </c>
    </row>
    <row r="4387" spans="2:18" ht="20.100000000000001" customHeight="1" x14ac:dyDescent="0.4">
      <c r="B4387" s="105" t="str">
        <f t="shared" si="204"/>
        <v/>
      </c>
      <c r="C4387" s="105" t="str">
        <f t="shared" si="205"/>
        <v/>
      </c>
      <c r="D4387" s="105" t="str">
        <f t="shared" si="206"/>
        <v/>
      </c>
      <c r="E4387" s="106" t="s">
        <v>2406</v>
      </c>
      <c r="F4387" s="106" t="s">
        <v>5010</v>
      </c>
      <c r="G4387" s="106" t="s">
        <v>773</v>
      </c>
      <c r="H4387" s="106" t="s">
        <v>1389</v>
      </c>
      <c r="I4387" s="106">
        <v>16</v>
      </c>
      <c r="J4387" s="106"/>
      <c r="K4387" s="106"/>
      <c r="L4387" s="106" t="s">
        <v>774</v>
      </c>
      <c r="M4387" s="106" t="s">
        <v>924</v>
      </c>
      <c r="N4387" s="106">
        <v>0.74</v>
      </c>
      <c r="O4387" s="106">
        <v>2.6</v>
      </c>
      <c r="P4387" s="106" t="s">
        <v>714</v>
      </c>
      <c r="Q4387" s="107" t="s">
        <v>5174</v>
      </c>
      <c r="R4387" s="107" t="s">
        <v>282</v>
      </c>
    </row>
    <row r="4388" spans="2:18" ht="20.100000000000001" customHeight="1" x14ac:dyDescent="0.4">
      <c r="B4388" s="105" t="str">
        <f t="shared" si="204"/>
        <v/>
      </c>
      <c r="C4388" s="105" t="str">
        <f t="shared" si="205"/>
        <v/>
      </c>
      <c r="D4388" s="105" t="str">
        <f t="shared" si="206"/>
        <v/>
      </c>
      <c r="E4388" s="106" t="s">
        <v>2406</v>
      </c>
      <c r="F4388" s="106" t="s">
        <v>5010</v>
      </c>
      <c r="G4388" s="106" t="s">
        <v>773</v>
      </c>
      <c r="H4388" s="106" t="s">
        <v>707</v>
      </c>
      <c r="I4388" s="106">
        <v>16</v>
      </c>
      <c r="J4388" s="106"/>
      <c r="K4388" s="106"/>
      <c r="L4388" s="106" t="s">
        <v>1266</v>
      </c>
      <c r="M4388" s="106" t="s">
        <v>924</v>
      </c>
      <c r="N4388" s="106">
        <v>0.77</v>
      </c>
      <c r="O4388" s="106">
        <v>2.6</v>
      </c>
      <c r="P4388" s="106" t="s">
        <v>714</v>
      </c>
      <c r="Q4388" s="107" t="s">
        <v>5175</v>
      </c>
      <c r="R4388" s="107" t="s">
        <v>282</v>
      </c>
    </row>
    <row r="4389" spans="2:18" ht="20.100000000000001" customHeight="1" x14ac:dyDescent="0.4">
      <c r="B4389" s="105" t="str">
        <f t="shared" si="204"/>
        <v/>
      </c>
      <c r="C4389" s="105" t="str">
        <f t="shared" si="205"/>
        <v/>
      </c>
      <c r="D4389" s="105" t="str">
        <f t="shared" si="206"/>
        <v/>
      </c>
      <c r="E4389" s="106" t="s">
        <v>2406</v>
      </c>
      <c r="F4389" s="106" t="s">
        <v>5010</v>
      </c>
      <c r="G4389" s="106" t="s">
        <v>773</v>
      </c>
      <c r="H4389" s="106" t="s">
        <v>1389</v>
      </c>
      <c r="I4389" s="106">
        <v>15</v>
      </c>
      <c r="J4389" s="106"/>
      <c r="K4389" s="106"/>
      <c r="L4389" s="106" t="s">
        <v>1266</v>
      </c>
      <c r="M4389" s="106" t="s">
        <v>924</v>
      </c>
      <c r="N4389" s="106">
        <v>0.73</v>
      </c>
      <c r="O4389" s="106">
        <v>2.6</v>
      </c>
      <c r="P4389" s="106" t="s">
        <v>714</v>
      </c>
      <c r="Q4389" s="107" t="s">
        <v>5176</v>
      </c>
      <c r="R4389" s="107" t="s">
        <v>282</v>
      </c>
    </row>
    <row r="4390" spans="2:18" ht="20.100000000000001" customHeight="1" x14ac:dyDescent="0.4">
      <c r="B4390" s="105" t="str">
        <f t="shared" si="204"/>
        <v/>
      </c>
      <c r="C4390" s="105" t="str">
        <f t="shared" si="205"/>
        <v/>
      </c>
      <c r="D4390" s="105" t="str">
        <f t="shared" si="206"/>
        <v/>
      </c>
      <c r="E4390" s="106" t="s">
        <v>2406</v>
      </c>
      <c r="F4390" s="106" t="s">
        <v>5010</v>
      </c>
      <c r="G4390" s="106" t="s">
        <v>778</v>
      </c>
      <c r="H4390" s="106" t="s">
        <v>707</v>
      </c>
      <c r="I4390" s="106">
        <v>16</v>
      </c>
      <c r="J4390" s="106"/>
      <c r="K4390" s="106"/>
      <c r="L4390" s="106" t="s">
        <v>779</v>
      </c>
      <c r="M4390" s="106" t="s">
        <v>924</v>
      </c>
      <c r="N4390" s="106">
        <v>0.77</v>
      </c>
      <c r="O4390" s="106">
        <v>2.6</v>
      </c>
      <c r="P4390" s="106" t="s">
        <v>714</v>
      </c>
      <c r="Q4390" s="107" t="s">
        <v>5177</v>
      </c>
      <c r="R4390" s="107" t="s">
        <v>282</v>
      </c>
    </row>
    <row r="4391" spans="2:18" ht="20.100000000000001" customHeight="1" x14ac:dyDescent="0.4">
      <c r="B4391" s="105" t="str">
        <f t="shared" si="204"/>
        <v/>
      </c>
      <c r="C4391" s="105" t="str">
        <f t="shared" si="205"/>
        <v/>
      </c>
      <c r="D4391" s="105" t="str">
        <f t="shared" si="206"/>
        <v/>
      </c>
      <c r="E4391" s="106" t="s">
        <v>2406</v>
      </c>
      <c r="F4391" s="106" t="s">
        <v>5010</v>
      </c>
      <c r="G4391" s="106" t="s">
        <v>778</v>
      </c>
      <c r="H4391" s="106" t="s">
        <v>1817</v>
      </c>
      <c r="I4391" s="106">
        <v>16</v>
      </c>
      <c r="J4391" s="106"/>
      <c r="K4391" s="106"/>
      <c r="L4391" s="106" t="s">
        <v>779</v>
      </c>
      <c r="M4391" s="106" t="s">
        <v>924</v>
      </c>
      <c r="N4391" s="106">
        <v>0.76</v>
      </c>
      <c r="O4391" s="106">
        <v>2.6</v>
      </c>
      <c r="P4391" s="106" t="s">
        <v>714</v>
      </c>
      <c r="Q4391" s="107" t="s">
        <v>5178</v>
      </c>
      <c r="R4391" s="107" t="s">
        <v>282</v>
      </c>
    </row>
    <row r="4392" spans="2:18" ht="20.100000000000001" customHeight="1" x14ac:dyDescent="0.4">
      <c r="B4392" s="105" t="str">
        <f t="shared" si="204"/>
        <v/>
      </c>
      <c r="C4392" s="105" t="str">
        <f t="shared" si="205"/>
        <v/>
      </c>
      <c r="D4392" s="105" t="str">
        <f t="shared" si="206"/>
        <v/>
      </c>
      <c r="E4392" s="106" t="s">
        <v>2406</v>
      </c>
      <c r="F4392" s="106" t="s">
        <v>5010</v>
      </c>
      <c r="G4392" s="106" t="s">
        <v>778</v>
      </c>
      <c r="H4392" s="106" t="s">
        <v>1027</v>
      </c>
      <c r="I4392" s="106">
        <v>16</v>
      </c>
      <c r="J4392" s="106"/>
      <c r="K4392" s="106"/>
      <c r="L4392" s="106" t="s">
        <v>779</v>
      </c>
      <c r="M4392" s="106" t="s">
        <v>924</v>
      </c>
      <c r="N4392" s="106">
        <v>0.75</v>
      </c>
      <c r="O4392" s="106">
        <v>2.6</v>
      </c>
      <c r="P4392" s="106" t="s">
        <v>714</v>
      </c>
      <c r="Q4392" s="107" t="s">
        <v>5179</v>
      </c>
      <c r="R4392" s="107" t="s">
        <v>282</v>
      </c>
    </row>
    <row r="4393" spans="2:18" ht="20.100000000000001" customHeight="1" x14ac:dyDescent="0.4">
      <c r="B4393" s="105" t="str">
        <f t="shared" si="204"/>
        <v/>
      </c>
      <c r="C4393" s="105" t="str">
        <f t="shared" si="205"/>
        <v/>
      </c>
      <c r="D4393" s="105" t="str">
        <f t="shared" si="206"/>
        <v/>
      </c>
      <c r="E4393" s="106" t="s">
        <v>2406</v>
      </c>
      <c r="F4393" s="106" t="s">
        <v>5010</v>
      </c>
      <c r="G4393" s="106" t="s">
        <v>778</v>
      </c>
      <c r="H4393" s="106" t="s">
        <v>707</v>
      </c>
      <c r="I4393" s="106">
        <v>16</v>
      </c>
      <c r="J4393" s="106"/>
      <c r="K4393" s="106"/>
      <c r="L4393" s="106" t="s">
        <v>1269</v>
      </c>
      <c r="M4393" s="106" t="s">
        <v>924</v>
      </c>
      <c r="N4393" s="106">
        <v>0.77</v>
      </c>
      <c r="O4393" s="106">
        <v>2.6</v>
      </c>
      <c r="P4393" s="106" t="s">
        <v>714</v>
      </c>
      <c r="Q4393" s="107" t="s">
        <v>5180</v>
      </c>
      <c r="R4393" s="107" t="s">
        <v>282</v>
      </c>
    </row>
    <row r="4394" spans="2:18" ht="20.100000000000001" customHeight="1" x14ac:dyDescent="0.4">
      <c r="B4394" s="105" t="str">
        <f t="shared" si="204"/>
        <v/>
      </c>
      <c r="C4394" s="105" t="str">
        <f t="shared" si="205"/>
        <v/>
      </c>
      <c r="D4394" s="105" t="str">
        <f t="shared" si="206"/>
        <v/>
      </c>
      <c r="E4394" s="106" t="s">
        <v>2406</v>
      </c>
      <c r="F4394" s="106" t="s">
        <v>5010</v>
      </c>
      <c r="G4394" s="106" t="s">
        <v>778</v>
      </c>
      <c r="H4394" s="106" t="s">
        <v>1389</v>
      </c>
      <c r="I4394" s="106">
        <v>15</v>
      </c>
      <c r="J4394" s="106"/>
      <c r="K4394" s="106"/>
      <c r="L4394" s="106" t="s">
        <v>1269</v>
      </c>
      <c r="M4394" s="106" t="s">
        <v>924</v>
      </c>
      <c r="N4394" s="106">
        <v>0.73</v>
      </c>
      <c r="O4394" s="106">
        <v>2.6</v>
      </c>
      <c r="P4394" s="106" t="s">
        <v>714</v>
      </c>
      <c r="Q4394" s="107" t="s">
        <v>5181</v>
      </c>
      <c r="R4394" s="107" t="s">
        <v>282</v>
      </c>
    </row>
    <row r="4395" spans="2:18" ht="20.100000000000001" customHeight="1" x14ac:dyDescent="0.4">
      <c r="B4395" s="105" t="str">
        <f t="shared" si="204"/>
        <v/>
      </c>
      <c r="C4395" s="105" t="str">
        <f t="shared" si="205"/>
        <v/>
      </c>
      <c r="D4395" s="105" t="str">
        <f t="shared" si="206"/>
        <v/>
      </c>
      <c r="E4395" s="106" t="s">
        <v>2406</v>
      </c>
      <c r="F4395" s="106" t="s">
        <v>5010</v>
      </c>
      <c r="G4395" s="106" t="s">
        <v>782</v>
      </c>
      <c r="H4395" s="106" t="s">
        <v>707</v>
      </c>
      <c r="I4395" s="106">
        <v>16</v>
      </c>
      <c r="J4395" s="106"/>
      <c r="K4395" s="106"/>
      <c r="L4395" s="106" t="s">
        <v>783</v>
      </c>
      <c r="M4395" s="106" t="s">
        <v>924</v>
      </c>
      <c r="N4395" s="106">
        <v>0.69</v>
      </c>
      <c r="O4395" s="106">
        <v>2.6</v>
      </c>
      <c r="P4395" s="106" t="s">
        <v>714</v>
      </c>
      <c r="Q4395" s="107" t="s">
        <v>5182</v>
      </c>
      <c r="R4395" s="107" t="s">
        <v>282</v>
      </c>
    </row>
    <row r="4396" spans="2:18" ht="20.100000000000001" customHeight="1" x14ac:dyDescent="0.4">
      <c r="B4396" s="105" t="str">
        <f t="shared" si="204"/>
        <v/>
      </c>
      <c r="C4396" s="105" t="str">
        <f t="shared" si="205"/>
        <v/>
      </c>
      <c r="D4396" s="105" t="str">
        <f t="shared" si="206"/>
        <v/>
      </c>
      <c r="E4396" s="106" t="s">
        <v>2406</v>
      </c>
      <c r="F4396" s="106" t="s">
        <v>5010</v>
      </c>
      <c r="G4396" s="106" t="s">
        <v>782</v>
      </c>
      <c r="H4396" s="106" t="s">
        <v>1817</v>
      </c>
      <c r="I4396" s="106">
        <v>16</v>
      </c>
      <c r="J4396" s="106"/>
      <c r="K4396" s="106"/>
      <c r="L4396" s="106" t="s">
        <v>783</v>
      </c>
      <c r="M4396" s="106" t="s">
        <v>924</v>
      </c>
      <c r="N4396" s="106">
        <v>0.68</v>
      </c>
      <c r="O4396" s="106">
        <v>2.6</v>
      </c>
      <c r="P4396" s="106" t="s">
        <v>714</v>
      </c>
      <c r="Q4396" s="107" t="s">
        <v>5183</v>
      </c>
      <c r="R4396" s="107" t="s">
        <v>282</v>
      </c>
    </row>
    <row r="4397" spans="2:18" ht="20.100000000000001" customHeight="1" x14ac:dyDescent="0.4">
      <c r="B4397" s="105" t="str">
        <f t="shared" si="204"/>
        <v/>
      </c>
      <c r="C4397" s="105" t="str">
        <f t="shared" si="205"/>
        <v/>
      </c>
      <c r="D4397" s="105" t="str">
        <f t="shared" si="206"/>
        <v/>
      </c>
      <c r="E4397" s="106" t="s">
        <v>2406</v>
      </c>
      <c r="F4397" s="106" t="s">
        <v>5010</v>
      </c>
      <c r="G4397" s="106" t="s">
        <v>782</v>
      </c>
      <c r="H4397" s="106" t="s">
        <v>1027</v>
      </c>
      <c r="I4397" s="106">
        <v>16</v>
      </c>
      <c r="J4397" s="106"/>
      <c r="K4397" s="106"/>
      <c r="L4397" s="106" t="s">
        <v>783</v>
      </c>
      <c r="M4397" s="106" t="s">
        <v>924</v>
      </c>
      <c r="N4397" s="106">
        <v>0.67</v>
      </c>
      <c r="O4397" s="106">
        <v>2.6</v>
      </c>
      <c r="P4397" s="106" t="s">
        <v>714</v>
      </c>
      <c r="Q4397" s="107" t="s">
        <v>5184</v>
      </c>
      <c r="R4397" s="107" t="s">
        <v>282</v>
      </c>
    </row>
    <row r="4398" spans="2:18" ht="20.100000000000001" customHeight="1" x14ac:dyDescent="0.4">
      <c r="B4398" s="105" t="str">
        <f t="shared" si="204"/>
        <v/>
      </c>
      <c r="C4398" s="105" t="str">
        <f t="shared" si="205"/>
        <v/>
      </c>
      <c r="D4398" s="105" t="str">
        <f t="shared" si="206"/>
        <v/>
      </c>
      <c r="E4398" s="106" t="s">
        <v>2406</v>
      </c>
      <c r="F4398" s="106" t="s">
        <v>5010</v>
      </c>
      <c r="G4398" s="106" t="s">
        <v>782</v>
      </c>
      <c r="H4398" s="106" t="s">
        <v>1389</v>
      </c>
      <c r="I4398" s="106">
        <v>16</v>
      </c>
      <c r="J4398" s="106"/>
      <c r="K4398" s="106"/>
      <c r="L4398" s="106" t="s">
        <v>783</v>
      </c>
      <c r="M4398" s="106" t="s">
        <v>924</v>
      </c>
      <c r="N4398" s="106">
        <v>0.66</v>
      </c>
      <c r="O4398" s="106">
        <v>2.6</v>
      </c>
      <c r="P4398" s="106" t="s">
        <v>714</v>
      </c>
      <c r="Q4398" s="107" t="s">
        <v>5185</v>
      </c>
      <c r="R4398" s="107" t="s">
        <v>282</v>
      </c>
    </row>
    <row r="4399" spans="2:18" ht="20.100000000000001" customHeight="1" x14ac:dyDescent="0.4">
      <c r="B4399" s="105" t="str">
        <f t="shared" si="204"/>
        <v/>
      </c>
      <c r="C4399" s="105" t="str">
        <f t="shared" si="205"/>
        <v/>
      </c>
      <c r="D4399" s="105" t="str">
        <f t="shared" si="206"/>
        <v/>
      </c>
      <c r="E4399" s="106" t="s">
        <v>2406</v>
      </c>
      <c r="F4399" s="106" t="s">
        <v>5010</v>
      </c>
      <c r="G4399" s="106" t="s">
        <v>697</v>
      </c>
      <c r="H4399" s="106" t="s">
        <v>707</v>
      </c>
      <c r="I4399" s="106">
        <v>16</v>
      </c>
      <c r="J4399" s="106"/>
      <c r="K4399" s="106"/>
      <c r="L4399" s="106" t="s">
        <v>707</v>
      </c>
      <c r="M4399" s="106" t="s">
        <v>3522</v>
      </c>
      <c r="N4399" s="106">
        <v>0.8</v>
      </c>
      <c r="O4399" s="106">
        <v>2.7</v>
      </c>
      <c r="P4399" s="106" t="s">
        <v>714</v>
      </c>
      <c r="Q4399" s="107" t="s">
        <v>5186</v>
      </c>
      <c r="R4399" s="107" t="s">
        <v>73</v>
      </c>
    </row>
    <row r="4400" spans="2:18" ht="20.100000000000001" customHeight="1" x14ac:dyDescent="0.4">
      <c r="B4400" s="105" t="str">
        <f t="shared" si="204"/>
        <v/>
      </c>
      <c r="C4400" s="105" t="str">
        <f t="shared" si="205"/>
        <v/>
      </c>
      <c r="D4400" s="105" t="str">
        <f t="shared" si="206"/>
        <v/>
      </c>
      <c r="E4400" s="106" t="s">
        <v>2406</v>
      </c>
      <c r="F4400" s="106" t="s">
        <v>5010</v>
      </c>
      <c r="G4400" s="106" t="s">
        <v>697</v>
      </c>
      <c r="H4400" s="106" t="s">
        <v>1817</v>
      </c>
      <c r="I4400" s="106">
        <v>16</v>
      </c>
      <c r="J4400" s="106"/>
      <c r="K4400" s="106"/>
      <c r="L4400" s="106" t="s">
        <v>1817</v>
      </c>
      <c r="M4400" s="106" t="s">
        <v>3522</v>
      </c>
      <c r="N4400" s="106">
        <v>0.78</v>
      </c>
      <c r="O4400" s="106">
        <v>2.7</v>
      </c>
      <c r="P4400" s="106" t="s">
        <v>714</v>
      </c>
      <c r="Q4400" s="107" t="s">
        <v>5187</v>
      </c>
      <c r="R4400" s="107" t="s">
        <v>73</v>
      </c>
    </row>
    <row r="4401" spans="2:18" ht="20.100000000000001" customHeight="1" x14ac:dyDescent="0.4">
      <c r="B4401" s="105" t="str">
        <f t="shared" si="204"/>
        <v/>
      </c>
      <c r="C4401" s="105" t="str">
        <f t="shared" si="205"/>
        <v/>
      </c>
      <c r="D4401" s="105" t="str">
        <f t="shared" si="206"/>
        <v/>
      </c>
      <c r="E4401" s="106" t="s">
        <v>2406</v>
      </c>
      <c r="F4401" s="106" t="s">
        <v>5010</v>
      </c>
      <c r="G4401" s="106" t="s">
        <v>697</v>
      </c>
      <c r="H4401" s="106" t="s">
        <v>1027</v>
      </c>
      <c r="I4401" s="106">
        <v>16</v>
      </c>
      <c r="J4401" s="106"/>
      <c r="K4401" s="106"/>
      <c r="L4401" s="106" t="s">
        <v>1027</v>
      </c>
      <c r="M4401" s="106" t="s">
        <v>3522</v>
      </c>
      <c r="N4401" s="106">
        <v>0.76</v>
      </c>
      <c r="O4401" s="106">
        <v>2.7</v>
      </c>
      <c r="P4401" s="106" t="s">
        <v>714</v>
      </c>
      <c r="Q4401" s="107" t="s">
        <v>5188</v>
      </c>
      <c r="R4401" s="107" t="s">
        <v>73</v>
      </c>
    </row>
    <row r="4402" spans="2:18" ht="20.100000000000001" customHeight="1" x14ac:dyDescent="0.4">
      <c r="B4402" s="105" t="str">
        <f t="shared" si="204"/>
        <v/>
      </c>
      <c r="C4402" s="105" t="str">
        <f t="shared" si="205"/>
        <v/>
      </c>
      <c r="D4402" s="105" t="str">
        <f t="shared" si="206"/>
        <v/>
      </c>
      <c r="E4402" s="106" t="s">
        <v>2406</v>
      </c>
      <c r="F4402" s="106" t="s">
        <v>5010</v>
      </c>
      <c r="G4402" s="106" t="s">
        <v>710</v>
      </c>
      <c r="H4402" s="106" t="s">
        <v>711</v>
      </c>
      <c r="I4402" s="106">
        <v>16</v>
      </c>
      <c r="J4402" s="106"/>
      <c r="K4402" s="106"/>
      <c r="L4402" s="106" t="s">
        <v>707</v>
      </c>
      <c r="M4402" s="106" t="s">
        <v>3522</v>
      </c>
      <c r="N4402" s="106">
        <v>0.78</v>
      </c>
      <c r="O4402" s="106">
        <v>2.7</v>
      </c>
      <c r="P4402" s="106" t="s">
        <v>714</v>
      </c>
      <c r="Q4402" s="107" t="s">
        <v>5189</v>
      </c>
      <c r="R4402" s="107" t="s">
        <v>73</v>
      </c>
    </row>
    <row r="4403" spans="2:18" ht="20.100000000000001" customHeight="1" x14ac:dyDescent="0.4">
      <c r="B4403" s="105" t="str">
        <f t="shared" si="204"/>
        <v/>
      </c>
      <c r="C4403" s="105" t="str">
        <f t="shared" si="205"/>
        <v/>
      </c>
      <c r="D4403" s="105" t="str">
        <f t="shared" si="206"/>
        <v/>
      </c>
      <c r="E4403" s="106" t="s">
        <v>2406</v>
      </c>
      <c r="F4403" s="106" t="s">
        <v>5010</v>
      </c>
      <c r="G4403" s="106" t="s">
        <v>710</v>
      </c>
      <c r="H4403" s="106" t="s">
        <v>711</v>
      </c>
      <c r="I4403" s="106">
        <v>16</v>
      </c>
      <c r="J4403" s="106"/>
      <c r="K4403" s="106"/>
      <c r="L4403" s="106" t="s">
        <v>1817</v>
      </c>
      <c r="M4403" s="106" t="s">
        <v>3522</v>
      </c>
      <c r="N4403" s="106">
        <v>0.78</v>
      </c>
      <c r="O4403" s="106">
        <v>2.7</v>
      </c>
      <c r="P4403" s="106" t="s">
        <v>714</v>
      </c>
      <c r="Q4403" s="107" t="s">
        <v>5190</v>
      </c>
      <c r="R4403" s="107" t="s">
        <v>73</v>
      </c>
    </row>
    <row r="4404" spans="2:18" ht="20.100000000000001" customHeight="1" x14ac:dyDescent="0.4">
      <c r="B4404" s="105" t="str">
        <f t="shared" si="204"/>
        <v/>
      </c>
      <c r="C4404" s="105" t="str">
        <f t="shared" si="205"/>
        <v/>
      </c>
      <c r="D4404" s="105" t="str">
        <f t="shared" si="206"/>
        <v/>
      </c>
      <c r="E4404" s="106" t="s">
        <v>2406</v>
      </c>
      <c r="F4404" s="106" t="s">
        <v>5010</v>
      </c>
      <c r="G4404" s="106" t="s">
        <v>710</v>
      </c>
      <c r="H4404" s="106" t="s">
        <v>711</v>
      </c>
      <c r="I4404" s="106">
        <v>16</v>
      </c>
      <c r="J4404" s="106"/>
      <c r="K4404" s="106"/>
      <c r="L4404" s="106" t="s">
        <v>1027</v>
      </c>
      <c r="M4404" s="106" t="s">
        <v>3522</v>
      </c>
      <c r="N4404" s="106">
        <v>0.78</v>
      </c>
      <c r="O4404" s="106">
        <v>2.7</v>
      </c>
      <c r="P4404" s="106" t="s">
        <v>714</v>
      </c>
      <c r="Q4404" s="107" t="s">
        <v>5191</v>
      </c>
      <c r="R4404" s="107" t="s">
        <v>73</v>
      </c>
    </row>
    <row r="4405" spans="2:18" ht="20.100000000000001" customHeight="1" x14ac:dyDescent="0.4">
      <c r="B4405" s="105" t="str">
        <f t="shared" si="204"/>
        <v/>
      </c>
      <c r="C4405" s="105" t="str">
        <f t="shared" si="205"/>
        <v/>
      </c>
      <c r="D4405" s="105" t="str">
        <f t="shared" si="206"/>
        <v/>
      </c>
      <c r="E4405" s="106" t="s">
        <v>2406</v>
      </c>
      <c r="F4405" s="106" t="s">
        <v>5010</v>
      </c>
      <c r="G4405" s="106" t="s">
        <v>721</v>
      </c>
      <c r="H4405" s="106" t="s">
        <v>722</v>
      </c>
      <c r="I4405" s="106">
        <v>16</v>
      </c>
      <c r="J4405" s="106"/>
      <c r="K4405" s="106"/>
      <c r="L4405" s="106" t="s">
        <v>707</v>
      </c>
      <c r="M4405" s="106" t="s">
        <v>3522</v>
      </c>
      <c r="N4405" s="106">
        <v>0.77</v>
      </c>
      <c r="O4405" s="106">
        <v>2.7</v>
      </c>
      <c r="P4405" s="106" t="s">
        <v>714</v>
      </c>
      <c r="Q4405" s="107" t="s">
        <v>5192</v>
      </c>
      <c r="R4405" s="107" t="s">
        <v>73</v>
      </c>
    </row>
    <row r="4406" spans="2:18" ht="20.100000000000001" customHeight="1" x14ac:dyDescent="0.4">
      <c r="B4406" s="105" t="str">
        <f t="shared" si="204"/>
        <v/>
      </c>
      <c r="C4406" s="105" t="str">
        <f t="shared" si="205"/>
        <v/>
      </c>
      <c r="D4406" s="105" t="str">
        <f t="shared" si="206"/>
        <v/>
      </c>
      <c r="E4406" s="106" t="s">
        <v>2406</v>
      </c>
      <c r="F4406" s="106" t="s">
        <v>5010</v>
      </c>
      <c r="G4406" s="106" t="s">
        <v>721</v>
      </c>
      <c r="H4406" s="106" t="s">
        <v>722</v>
      </c>
      <c r="I4406" s="106">
        <v>16</v>
      </c>
      <c r="J4406" s="106"/>
      <c r="K4406" s="106"/>
      <c r="L4406" s="106" t="s">
        <v>1817</v>
      </c>
      <c r="M4406" s="106" t="s">
        <v>3522</v>
      </c>
      <c r="N4406" s="106">
        <v>0.77</v>
      </c>
      <c r="O4406" s="106">
        <v>2.7</v>
      </c>
      <c r="P4406" s="106" t="s">
        <v>714</v>
      </c>
      <c r="Q4406" s="107" t="s">
        <v>5193</v>
      </c>
      <c r="R4406" s="107" t="s">
        <v>73</v>
      </c>
    </row>
    <row r="4407" spans="2:18" ht="20.100000000000001" customHeight="1" x14ac:dyDescent="0.4">
      <c r="B4407" s="105" t="str">
        <f t="shared" si="204"/>
        <v/>
      </c>
      <c r="C4407" s="105" t="str">
        <f t="shared" si="205"/>
        <v/>
      </c>
      <c r="D4407" s="105" t="str">
        <f t="shared" si="206"/>
        <v/>
      </c>
      <c r="E4407" s="106" t="s">
        <v>2406</v>
      </c>
      <c r="F4407" s="106" t="s">
        <v>5010</v>
      </c>
      <c r="G4407" s="106" t="s">
        <v>721</v>
      </c>
      <c r="H4407" s="106" t="s">
        <v>722</v>
      </c>
      <c r="I4407" s="106">
        <v>16</v>
      </c>
      <c r="J4407" s="106"/>
      <c r="K4407" s="106"/>
      <c r="L4407" s="106" t="s">
        <v>1027</v>
      </c>
      <c r="M4407" s="106" t="s">
        <v>3522</v>
      </c>
      <c r="N4407" s="106">
        <v>0.76</v>
      </c>
      <c r="O4407" s="106">
        <v>2.7</v>
      </c>
      <c r="P4407" s="106" t="s">
        <v>714</v>
      </c>
      <c r="Q4407" s="107" t="s">
        <v>5194</v>
      </c>
      <c r="R4407" s="107" t="s">
        <v>73</v>
      </c>
    </row>
    <row r="4408" spans="2:18" ht="20.100000000000001" customHeight="1" x14ac:dyDescent="0.4">
      <c r="B4408" s="105" t="str">
        <f t="shared" si="204"/>
        <v/>
      </c>
      <c r="C4408" s="105" t="str">
        <f t="shared" si="205"/>
        <v/>
      </c>
      <c r="D4408" s="105" t="str">
        <f t="shared" si="206"/>
        <v/>
      </c>
      <c r="E4408" s="106" t="s">
        <v>2406</v>
      </c>
      <c r="F4408" s="106" t="s">
        <v>5010</v>
      </c>
      <c r="G4408" s="106" t="s">
        <v>773</v>
      </c>
      <c r="H4408" s="106" t="s">
        <v>774</v>
      </c>
      <c r="I4408" s="106">
        <v>16</v>
      </c>
      <c r="J4408" s="106"/>
      <c r="K4408" s="106"/>
      <c r="L4408" s="106" t="s">
        <v>707</v>
      </c>
      <c r="M4408" s="106" t="s">
        <v>3522</v>
      </c>
      <c r="N4408" s="106">
        <v>0.73</v>
      </c>
      <c r="O4408" s="106">
        <v>2.7</v>
      </c>
      <c r="P4408" s="106" t="s">
        <v>714</v>
      </c>
      <c r="Q4408" s="107" t="s">
        <v>5195</v>
      </c>
      <c r="R4408" s="107" t="s">
        <v>73</v>
      </c>
    </row>
    <row r="4409" spans="2:18" ht="20.100000000000001" customHeight="1" x14ac:dyDescent="0.4">
      <c r="B4409" s="105" t="str">
        <f t="shared" si="204"/>
        <v/>
      </c>
      <c r="C4409" s="105" t="str">
        <f t="shared" si="205"/>
        <v/>
      </c>
      <c r="D4409" s="105" t="str">
        <f t="shared" si="206"/>
        <v/>
      </c>
      <c r="E4409" s="106" t="s">
        <v>2406</v>
      </c>
      <c r="F4409" s="106" t="s">
        <v>5010</v>
      </c>
      <c r="G4409" s="106" t="s">
        <v>778</v>
      </c>
      <c r="H4409" s="106" t="s">
        <v>779</v>
      </c>
      <c r="I4409" s="106">
        <v>16</v>
      </c>
      <c r="J4409" s="106"/>
      <c r="K4409" s="106"/>
      <c r="L4409" s="106" t="s">
        <v>707</v>
      </c>
      <c r="M4409" s="106" t="s">
        <v>3522</v>
      </c>
      <c r="N4409" s="106">
        <v>0.72</v>
      </c>
      <c r="O4409" s="106">
        <v>2.7</v>
      </c>
      <c r="P4409" s="106" t="s">
        <v>714</v>
      </c>
      <c r="Q4409" s="107" t="s">
        <v>5196</v>
      </c>
      <c r="R4409" s="107" t="s">
        <v>73</v>
      </c>
    </row>
    <row r="4410" spans="2:18" ht="20.100000000000001" customHeight="1" x14ac:dyDescent="0.4">
      <c r="B4410" s="105" t="str">
        <f t="shared" si="204"/>
        <v/>
      </c>
      <c r="C4410" s="105" t="str">
        <f t="shared" si="205"/>
        <v/>
      </c>
      <c r="D4410" s="105" t="str">
        <f t="shared" si="206"/>
        <v/>
      </c>
      <c r="E4410" s="106" t="s">
        <v>2406</v>
      </c>
      <c r="F4410" s="106" t="s">
        <v>5010</v>
      </c>
      <c r="G4410" s="106" t="s">
        <v>2477</v>
      </c>
      <c r="H4410" s="106" t="s">
        <v>707</v>
      </c>
      <c r="I4410" s="106">
        <v>16</v>
      </c>
      <c r="J4410" s="106"/>
      <c r="K4410" s="106"/>
      <c r="L4410" s="106" t="s">
        <v>2478</v>
      </c>
      <c r="M4410" s="106" t="s">
        <v>3522</v>
      </c>
      <c r="N4410" s="106">
        <v>0.79</v>
      </c>
      <c r="O4410" s="106">
        <v>2.7</v>
      </c>
      <c r="P4410" s="106" t="s">
        <v>714</v>
      </c>
      <c r="Q4410" s="107" t="s">
        <v>5197</v>
      </c>
      <c r="R4410" s="107" t="s">
        <v>73</v>
      </c>
    </row>
    <row r="4411" spans="2:18" ht="20.100000000000001" customHeight="1" x14ac:dyDescent="0.4">
      <c r="B4411" s="105" t="str">
        <f t="shared" si="204"/>
        <v/>
      </c>
      <c r="C4411" s="105" t="str">
        <f t="shared" si="205"/>
        <v/>
      </c>
      <c r="D4411" s="105" t="str">
        <f t="shared" si="206"/>
        <v/>
      </c>
      <c r="E4411" s="106" t="s">
        <v>2406</v>
      </c>
      <c r="F4411" s="106" t="s">
        <v>5010</v>
      </c>
      <c r="G4411" s="106" t="s">
        <v>2477</v>
      </c>
      <c r="H4411" s="106" t="s">
        <v>1817</v>
      </c>
      <c r="I4411" s="106">
        <v>16</v>
      </c>
      <c r="J4411" s="106"/>
      <c r="K4411" s="106"/>
      <c r="L4411" s="106" t="s">
        <v>2478</v>
      </c>
      <c r="M4411" s="106" t="s">
        <v>3522</v>
      </c>
      <c r="N4411" s="106">
        <v>0.78</v>
      </c>
      <c r="O4411" s="106">
        <v>2.7</v>
      </c>
      <c r="P4411" s="106" t="s">
        <v>714</v>
      </c>
      <c r="Q4411" s="107" t="s">
        <v>5198</v>
      </c>
      <c r="R4411" s="107" t="s">
        <v>73</v>
      </c>
    </row>
    <row r="4412" spans="2:18" ht="20.100000000000001" customHeight="1" x14ac:dyDescent="0.4">
      <c r="B4412" s="105" t="str">
        <f t="shared" si="204"/>
        <v/>
      </c>
      <c r="C4412" s="105" t="str">
        <f t="shared" si="205"/>
        <v/>
      </c>
      <c r="D4412" s="105" t="str">
        <f t="shared" si="206"/>
        <v/>
      </c>
      <c r="E4412" s="106" t="s">
        <v>2406</v>
      </c>
      <c r="F4412" s="106" t="s">
        <v>5010</v>
      </c>
      <c r="G4412" s="106" t="s">
        <v>2477</v>
      </c>
      <c r="H4412" s="106" t="s">
        <v>1027</v>
      </c>
      <c r="I4412" s="106">
        <v>16</v>
      </c>
      <c r="J4412" s="106"/>
      <c r="K4412" s="106"/>
      <c r="L4412" s="106" t="s">
        <v>2478</v>
      </c>
      <c r="M4412" s="106" t="s">
        <v>3522</v>
      </c>
      <c r="N4412" s="106">
        <v>0.77</v>
      </c>
      <c r="O4412" s="106">
        <v>2.7</v>
      </c>
      <c r="P4412" s="106" t="s">
        <v>714</v>
      </c>
      <c r="Q4412" s="107" t="s">
        <v>5199</v>
      </c>
      <c r="R4412" s="107" t="s">
        <v>73</v>
      </c>
    </row>
    <row r="4413" spans="2:18" ht="20.100000000000001" customHeight="1" x14ac:dyDescent="0.4">
      <c r="B4413" s="105" t="str">
        <f t="shared" si="204"/>
        <v/>
      </c>
      <c r="C4413" s="105" t="str">
        <f t="shared" si="205"/>
        <v/>
      </c>
      <c r="D4413" s="105" t="str">
        <f t="shared" si="206"/>
        <v/>
      </c>
      <c r="E4413" s="106" t="s">
        <v>2406</v>
      </c>
      <c r="F4413" s="106" t="s">
        <v>5010</v>
      </c>
      <c r="G4413" s="106" t="s">
        <v>2482</v>
      </c>
      <c r="H4413" s="106" t="s">
        <v>707</v>
      </c>
      <c r="I4413" s="106">
        <v>16</v>
      </c>
      <c r="J4413" s="106"/>
      <c r="K4413" s="106"/>
      <c r="L4413" s="106" t="s">
        <v>2483</v>
      </c>
      <c r="M4413" s="106" t="s">
        <v>3522</v>
      </c>
      <c r="N4413" s="106">
        <v>0.79</v>
      </c>
      <c r="O4413" s="106">
        <v>2.7</v>
      </c>
      <c r="P4413" s="106" t="s">
        <v>714</v>
      </c>
      <c r="Q4413" s="107" t="s">
        <v>5200</v>
      </c>
      <c r="R4413" s="107" t="s">
        <v>73</v>
      </c>
    </row>
    <row r="4414" spans="2:18" ht="20.100000000000001" customHeight="1" x14ac:dyDescent="0.4">
      <c r="B4414" s="105" t="str">
        <f t="shared" si="204"/>
        <v/>
      </c>
      <c r="C4414" s="105" t="str">
        <f t="shared" si="205"/>
        <v/>
      </c>
      <c r="D4414" s="105" t="str">
        <f t="shared" si="206"/>
        <v/>
      </c>
      <c r="E4414" s="106" t="s">
        <v>2406</v>
      </c>
      <c r="F4414" s="106" t="s">
        <v>5010</v>
      </c>
      <c r="G4414" s="106" t="s">
        <v>2482</v>
      </c>
      <c r="H4414" s="106" t="s">
        <v>1817</v>
      </c>
      <c r="I4414" s="106">
        <v>16</v>
      </c>
      <c r="J4414" s="106"/>
      <c r="K4414" s="106"/>
      <c r="L4414" s="106" t="s">
        <v>2483</v>
      </c>
      <c r="M4414" s="106" t="s">
        <v>3522</v>
      </c>
      <c r="N4414" s="106">
        <v>0.78</v>
      </c>
      <c r="O4414" s="106">
        <v>2.7</v>
      </c>
      <c r="P4414" s="106" t="s">
        <v>714</v>
      </c>
      <c r="Q4414" s="107" t="s">
        <v>5201</v>
      </c>
      <c r="R4414" s="107" t="s">
        <v>73</v>
      </c>
    </row>
    <row r="4415" spans="2:18" ht="20.100000000000001" customHeight="1" x14ac:dyDescent="0.4">
      <c r="B4415" s="105" t="str">
        <f t="shared" si="204"/>
        <v/>
      </c>
      <c r="C4415" s="105" t="str">
        <f t="shared" si="205"/>
        <v/>
      </c>
      <c r="D4415" s="105" t="str">
        <f t="shared" si="206"/>
        <v/>
      </c>
      <c r="E4415" s="106" t="s">
        <v>2406</v>
      </c>
      <c r="F4415" s="106" t="s">
        <v>5010</v>
      </c>
      <c r="G4415" s="106" t="s">
        <v>2482</v>
      </c>
      <c r="H4415" s="106" t="s">
        <v>1027</v>
      </c>
      <c r="I4415" s="106">
        <v>16</v>
      </c>
      <c r="J4415" s="106"/>
      <c r="K4415" s="106"/>
      <c r="L4415" s="106" t="s">
        <v>2483</v>
      </c>
      <c r="M4415" s="106" t="s">
        <v>3522</v>
      </c>
      <c r="N4415" s="106">
        <v>0.77</v>
      </c>
      <c r="O4415" s="106">
        <v>2.7</v>
      </c>
      <c r="P4415" s="106" t="s">
        <v>714</v>
      </c>
      <c r="Q4415" s="107" t="s">
        <v>5202</v>
      </c>
      <c r="R4415" s="107" t="s">
        <v>73</v>
      </c>
    </row>
    <row r="4416" spans="2:18" ht="20.100000000000001" customHeight="1" x14ac:dyDescent="0.4">
      <c r="B4416" s="105" t="str">
        <f t="shared" si="204"/>
        <v/>
      </c>
      <c r="C4416" s="105" t="str">
        <f t="shared" si="205"/>
        <v/>
      </c>
      <c r="D4416" s="105" t="str">
        <f t="shared" si="206"/>
        <v/>
      </c>
      <c r="E4416" s="106" t="s">
        <v>2406</v>
      </c>
      <c r="F4416" s="106" t="s">
        <v>5010</v>
      </c>
      <c r="G4416" s="106" t="s">
        <v>710</v>
      </c>
      <c r="H4416" s="106" t="s">
        <v>707</v>
      </c>
      <c r="I4416" s="106">
        <v>16</v>
      </c>
      <c r="J4416" s="106"/>
      <c r="K4416" s="106"/>
      <c r="L4416" s="106" t="s">
        <v>711</v>
      </c>
      <c r="M4416" s="106" t="s">
        <v>3522</v>
      </c>
      <c r="N4416" s="106">
        <v>0.79</v>
      </c>
      <c r="O4416" s="106">
        <v>2.7</v>
      </c>
      <c r="P4416" s="106" t="s">
        <v>714</v>
      </c>
      <c r="Q4416" s="107" t="s">
        <v>5203</v>
      </c>
      <c r="R4416" s="107" t="s">
        <v>73</v>
      </c>
    </row>
    <row r="4417" spans="2:18" ht="20.100000000000001" customHeight="1" x14ac:dyDescent="0.4">
      <c r="B4417" s="105" t="str">
        <f t="shared" si="204"/>
        <v/>
      </c>
      <c r="C4417" s="105" t="str">
        <f t="shared" si="205"/>
        <v/>
      </c>
      <c r="D4417" s="105" t="str">
        <f t="shared" si="206"/>
        <v/>
      </c>
      <c r="E4417" s="106" t="s">
        <v>2406</v>
      </c>
      <c r="F4417" s="106" t="s">
        <v>5010</v>
      </c>
      <c r="G4417" s="106" t="s">
        <v>710</v>
      </c>
      <c r="H4417" s="106" t="s">
        <v>1817</v>
      </c>
      <c r="I4417" s="106">
        <v>16</v>
      </c>
      <c r="J4417" s="106"/>
      <c r="K4417" s="106"/>
      <c r="L4417" s="106" t="s">
        <v>711</v>
      </c>
      <c r="M4417" s="106" t="s">
        <v>3522</v>
      </c>
      <c r="N4417" s="106">
        <v>0.78</v>
      </c>
      <c r="O4417" s="106">
        <v>2.7</v>
      </c>
      <c r="P4417" s="106" t="s">
        <v>714</v>
      </c>
      <c r="Q4417" s="107" t="s">
        <v>5204</v>
      </c>
      <c r="R4417" s="107" t="s">
        <v>73</v>
      </c>
    </row>
    <row r="4418" spans="2:18" ht="20.100000000000001" customHeight="1" x14ac:dyDescent="0.4">
      <c r="B4418" s="105" t="str">
        <f t="shared" si="204"/>
        <v/>
      </c>
      <c r="C4418" s="105" t="str">
        <f t="shared" si="205"/>
        <v/>
      </c>
      <c r="D4418" s="105" t="str">
        <f t="shared" si="206"/>
        <v/>
      </c>
      <c r="E4418" s="106" t="s">
        <v>2406</v>
      </c>
      <c r="F4418" s="106" t="s">
        <v>5010</v>
      </c>
      <c r="G4418" s="106" t="s">
        <v>710</v>
      </c>
      <c r="H4418" s="106" t="s">
        <v>1027</v>
      </c>
      <c r="I4418" s="106">
        <v>16</v>
      </c>
      <c r="J4418" s="106"/>
      <c r="K4418" s="106"/>
      <c r="L4418" s="106" t="s">
        <v>711</v>
      </c>
      <c r="M4418" s="106" t="s">
        <v>3522</v>
      </c>
      <c r="N4418" s="106">
        <v>0.77</v>
      </c>
      <c r="O4418" s="106">
        <v>2.7</v>
      </c>
      <c r="P4418" s="106" t="s">
        <v>714</v>
      </c>
      <c r="Q4418" s="107" t="s">
        <v>5205</v>
      </c>
      <c r="R4418" s="107" t="s">
        <v>73</v>
      </c>
    </row>
    <row r="4419" spans="2:18" ht="20.100000000000001" customHeight="1" x14ac:dyDescent="0.4">
      <c r="B4419" s="105" t="str">
        <f t="shared" si="204"/>
        <v/>
      </c>
      <c r="C4419" s="105" t="str">
        <f t="shared" si="205"/>
        <v/>
      </c>
      <c r="D4419" s="105" t="str">
        <f t="shared" si="206"/>
        <v/>
      </c>
      <c r="E4419" s="106" t="s">
        <v>2406</v>
      </c>
      <c r="F4419" s="106" t="s">
        <v>5010</v>
      </c>
      <c r="G4419" s="106" t="s">
        <v>721</v>
      </c>
      <c r="H4419" s="106" t="s">
        <v>707</v>
      </c>
      <c r="I4419" s="106">
        <v>16</v>
      </c>
      <c r="J4419" s="106"/>
      <c r="K4419" s="106"/>
      <c r="L4419" s="106" t="s">
        <v>722</v>
      </c>
      <c r="M4419" s="106" t="s">
        <v>3522</v>
      </c>
      <c r="N4419" s="106">
        <v>0.79</v>
      </c>
      <c r="O4419" s="106">
        <v>2.7</v>
      </c>
      <c r="P4419" s="106" t="s">
        <v>714</v>
      </c>
      <c r="Q4419" s="107" t="s">
        <v>5206</v>
      </c>
      <c r="R4419" s="107" t="s">
        <v>73</v>
      </c>
    </row>
    <row r="4420" spans="2:18" ht="20.100000000000001" customHeight="1" x14ac:dyDescent="0.4">
      <c r="B4420" s="105" t="str">
        <f t="shared" si="204"/>
        <v/>
      </c>
      <c r="C4420" s="105" t="str">
        <f t="shared" si="205"/>
        <v/>
      </c>
      <c r="D4420" s="105" t="str">
        <f t="shared" si="206"/>
        <v/>
      </c>
      <c r="E4420" s="106" t="s">
        <v>2406</v>
      </c>
      <c r="F4420" s="106" t="s">
        <v>5010</v>
      </c>
      <c r="G4420" s="106" t="s">
        <v>721</v>
      </c>
      <c r="H4420" s="106" t="s">
        <v>1817</v>
      </c>
      <c r="I4420" s="106">
        <v>16</v>
      </c>
      <c r="J4420" s="106"/>
      <c r="K4420" s="106"/>
      <c r="L4420" s="106" t="s">
        <v>722</v>
      </c>
      <c r="M4420" s="106" t="s">
        <v>3522</v>
      </c>
      <c r="N4420" s="106">
        <v>0.78</v>
      </c>
      <c r="O4420" s="106">
        <v>2.7</v>
      </c>
      <c r="P4420" s="106" t="s">
        <v>714</v>
      </c>
      <c r="Q4420" s="107" t="s">
        <v>5207</v>
      </c>
      <c r="R4420" s="107" t="s">
        <v>73</v>
      </c>
    </row>
    <row r="4421" spans="2:18" ht="20.100000000000001" customHeight="1" x14ac:dyDescent="0.4">
      <c r="B4421" s="105" t="str">
        <f t="shared" si="204"/>
        <v/>
      </c>
      <c r="C4421" s="105" t="str">
        <f t="shared" si="205"/>
        <v/>
      </c>
      <c r="D4421" s="105" t="str">
        <f t="shared" si="206"/>
        <v/>
      </c>
      <c r="E4421" s="106" t="s">
        <v>2406</v>
      </c>
      <c r="F4421" s="106" t="s">
        <v>5010</v>
      </c>
      <c r="G4421" s="106" t="s">
        <v>721</v>
      </c>
      <c r="H4421" s="106" t="s">
        <v>1027</v>
      </c>
      <c r="I4421" s="106">
        <v>16</v>
      </c>
      <c r="J4421" s="106"/>
      <c r="K4421" s="106"/>
      <c r="L4421" s="106" t="s">
        <v>722</v>
      </c>
      <c r="M4421" s="106" t="s">
        <v>3522</v>
      </c>
      <c r="N4421" s="106">
        <v>0.76</v>
      </c>
      <c r="O4421" s="106">
        <v>2.7</v>
      </c>
      <c r="P4421" s="106" t="s">
        <v>714</v>
      </c>
      <c r="Q4421" s="107" t="s">
        <v>5208</v>
      </c>
      <c r="R4421" s="107" t="s">
        <v>73</v>
      </c>
    </row>
    <row r="4422" spans="2:18" ht="20.100000000000001" customHeight="1" x14ac:dyDescent="0.4">
      <c r="B4422" s="105" t="str">
        <f t="shared" si="204"/>
        <v/>
      </c>
      <c r="C4422" s="105" t="str">
        <f t="shared" si="205"/>
        <v/>
      </c>
      <c r="D4422" s="105" t="str">
        <f t="shared" si="206"/>
        <v/>
      </c>
      <c r="E4422" s="106" t="s">
        <v>2406</v>
      </c>
      <c r="F4422" s="106" t="s">
        <v>5010</v>
      </c>
      <c r="G4422" s="106" t="s">
        <v>773</v>
      </c>
      <c r="H4422" s="106" t="s">
        <v>707</v>
      </c>
      <c r="I4422" s="106">
        <v>16</v>
      </c>
      <c r="J4422" s="106"/>
      <c r="K4422" s="106"/>
      <c r="L4422" s="106" t="s">
        <v>774</v>
      </c>
      <c r="M4422" s="106" t="s">
        <v>3522</v>
      </c>
      <c r="N4422" s="106">
        <v>0.77</v>
      </c>
      <c r="O4422" s="106">
        <v>2.7</v>
      </c>
      <c r="P4422" s="106" t="s">
        <v>714</v>
      </c>
      <c r="Q4422" s="107" t="s">
        <v>5209</v>
      </c>
      <c r="R4422" s="107" t="s">
        <v>73</v>
      </c>
    </row>
    <row r="4423" spans="2:18" ht="20.100000000000001" customHeight="1" x14ac:dyDescent="0.4">
      <c r="B4423" s="105" t="str">
        <f t="shared" si="204"/>
        <v/>
      </c>
      <c r="C4423" s="105" t="str">
        <f t="shared" si="205"/>
        <v/>
      </c>
      <c r="D4423" s="105" t="str">
        <f t="shared" si="206"/>
        <v/>
      </c>
      <c r="E4423" s="106" t="s">
        <v>2406</v>
      </c>
      <c r="F4423" s="106" t="s">
        <v>5010</v>
      </c>
      <c r="G4423" s="106" t="s">
        <v>778</v>
      </c>
      <c r="H4423" s="106" t="s">
        <v>707</v>
      </c>
      <c r="I4423" s="106">
        <v>16</v>
      </c>
      <c r="J4423" s="106"/>
      <c r="K4423" s="106"/>
      <c r="L4423" s="106" t="s">
        <v>779</v>
      </c>
      <c r="M4423" s="106" t="s">
        <v>3522</v>
      </c>
      <c r="N4423" s="106">
        <v>0.77</v>
      </c>
      <c r="O4423" s="106">
        <v>2.7</v>
      </c>
      <c r="P4423" s="106" t="s">
        <v>714</v>
      </c>
      <c r="Q4423" s="107" t="s">
        <v>5210</v>
      </c>
      <c r="R4423" s="107" t="s">
        <v>73</v>
      </c>
    </row>
    <row r="4424" spans="2:18" ht="20.100000000000001" customHeight="1" x14ac:dyDescent="0.4">
      <c r="B4424" s="105" t="str">
        <f t="shared" si="204"/>
        <v/>
      </c>
      <c r="C4424" s="105" t="str">
        <f t="shared" si="205"/>
        <v/>
      </c>
      <c r="D4424" s="105" t="str">
        <f t="shared" si="206"/>
        <v/>
      </c>
      <c r="E4424" s="106" t="s">
        <v>2406</v>
      </c>
      <c r="F4424" s="106" t="s">
        <v>5010</v>
      </c>
      <c r="G4424" s="106" t="s">
        <v>697</v>
      </c>
      <c r="H4424" s="106" t="s">
        <v>707</v>
      </c>
      <c r="I4424" s="106">
        <v>16</v>
      </c>
      <c r="J4424" s="106"/>
      <c r="K4424" s="106"/>
      <c r="L4424" s="106" t="s">
        <v>707</v>
      </c>
      <c r="M4424" s="106" t="s">
        <v>3522</v>
      </c>
      <c r="N4424" s="106">
        <v>0.8</v>
      </c>
      <c r="O4424" s="106">
        <v>2.7</v>
      </c>
      <c r="P4424" s="106" t="s">
        <v>2493</v>
      </c>
      <c r="Q4424" s="107" t="s">
        <v>5211</v>
      </c>
      <c r="R4424" s="107" t="s">
        <v>11</v>
      </c>
    </row>
    <row r="4425" spans="2:18" ht="20.100000000000001" customHeight="1" x14ac:dyDescent="0.4">
      <c r="B4425" s="105" t="str">
        <f t="shared" si="204"/>
        <v/>
      </c>
      <c r="C4425" s="105" t="str">
        <f t="shared" si="205"/>
        <v/>
      </c>
      <c r="D4425" s="105" t="str">
        <f t="shared" si="206"/>
        <v/>
      </c>
      <c r="E4425" s="106" t="s">
        <v>2406</v>
      </c>
      <c r="F4425" s="106" t="s">
        <v>5010</v>
      </c>
      <c r="G4425" s="106" t="s">
        <v>697</v>
      </c>
      <c r="H4425" s="106" t="s">
        <v>1817</v>
      </c>
      <c r="I4425" s="106">
        <v>14</v>
      </c>
      <c r="J4425" s="106"/>
      <c r="K4425" s="106"/>
      <c r="L4425" s="106" t="s">
        <v>1817</v>
      </c>
      <c r="M4425" s="106" t="s">
        <v>924</v>
      </c>
      <c r="N4425" s="106">
        <v>0.78</v>
      </c>
      <c r="O4425" s="106">
        <v>2.7</v>
      </c>
      <c r="P4425" s="106" t="s">
        <v>2499</v>
      </c>
      <c r="Q4425" s="107" t="s">
        <v>5212</v>
      </c>
      <c r="R4425" s="107" t="s">
        <v>11</v>
      </c>
    </row>
    <row r="4426" spans="2:18" ht="20.100000000000001" customHeight="1" x14ac:dyDescent="0.4">
      <c r="B4426" s="105" t="str">
        <f t="shared" si="204"/>
        <v/>
      </c>
      <c r="C4426" s="105" t="str">
        <f t="shared" si="205"/>
        <v/>
      </c>
      <c r="D4426" s="105" t="str">
        <f t="shared" si="206"/>
        <v/>
      </c>
      <c r="E4426" s="106" t="s">
        <v>2406</v>
      </c>
      <c r="F4426" s="106" t="s">
        <v>5010</v>
      </c>
      <c r="G4426" s="106" t="s">
        <v>697</v>
      </c>
      <c r="H4426" s="106" t="s">
        <v>1817</v>
      </c>
      <c r="I4426" s="106">
        <v>13</v>
      </c>
      <c r="J4426" s="106"/>
      <c r="K4426" s="106"/>
      <c r="L4426" s="106" t="s">
        <v>1027</v>
      </c>
      <c r="M4426" s="106" t="s">
        <v>924</v>
      </c>
      <c r="N4426" s="106">
        <v>0.78</v>
      </c>
      <c r="O4426" s="106">
        <v>2.7</v>
      </c>
      <c r="P4426" s="106" t="s">
        <v>2499</v>
      </c>
      <c r="Q4426" s="107" t="s">
        <v>5213</v>
      </c>
      <c r="R4426" s="107" t="s">
        <v>11</v>
      </c>
    </row>
    <row r="4427" spans="2:18" ht="20.100000000000001" customHeight="1" x14ac:dyDescent="0.4">
      <c r="B4427" s="105" t="str">
        <f t="shared" si="204"/>
        <v/>
      </c>
      <c r="C4427" s="105" t="str">
        <f t="shared" si="205"/>
        <v/>
      </c>
      <c r="D4427" s="105" t="str">
        <f t="shared" si="206"/>
        <v/>
      </c>
      <c r="E4427" s="106" t="s">
        <v>2406</v>
      </c>
      <c r="F4427" s="106" t="s">
        <v>5010</v>
      </c>
      <c r="G4427" s="106" t="s">
        <v>697</v>
      </c>
      <c r="H4427" s="106" t="s">
        <v>1027</v>
      </c>
      <c r="I4427" s="106">
        <v>13</v>
      </c>
      <c r="J4427" s="106"/>
      <c r="K4427" s="106"/>
      <c r="L4427" s="106" t="s">
        <v>1817</v>
      </c>
      <c r="M4427" s="106" t="s">
        <v>924</v>
      </c>
      <c r="N4427" s="106">
        <v>0.77</v>
      </c>
      <c r="O4427" s="106">
        <v>2.7</v>
      </c>
      <c r="P4427" s="106" t="s">
        <v>2499</v>
      </c>
      <c r="Q4427" s="107" t="s">
        <v>5214</v>
      </c>
      <c r="R4427" s="107" t="s">
        <v>11</v>
      </c>
    </row>
    <row r="4428" spans="2:18" ht="20.100000000000001" customHeight="1" x14ac:dyDescent="0.4">
      <c r="B4428" s="105" t="str">
        <f t="shared" si="204"/>
        <v/>
      </c>
      <c r="C4428" s="105" t="str">
        <f t="shared" si="205"/>
        <v/>
      </c>
      <c r="D4428" s="105" t="str">
        <f t="shared" si="206"/>
        <v/>
      </c>
      <c r="E4428" s="106" t="s">
        <v>2406</v>
      </c>
      <c r="F4428" s="106" t="s">
        <v>5010</v>
      </c>
      <c r="G4428" s="106" t="s">
        <v>697</v>
      </c>
      <c r="H4428" s="106" t="s">
        <v>1027</v>
      </c>
      <c r="I4428" s="106">
        <v>12</v>
      </c>
      <c r="J4428" s="106"/>
      <c r="K4428" s="106"/>
      <c r="L4428" s="106" t="s">
        <v>1027</v>
      </c>
      <c r="M4428" s="106" t="s">
        <v>924</v>
      </c>
      <c r="N4428" s="106">
        <v>0.76</v>
      </c>
      <c r="O4428" s="106">
        <v>2.7</v>
      </c>
      <c r="P4428" s="106" t="s">
        <v>2499</v>
      </c>
      <c r="Q4428" s="107" t="s">
        <v>5215</v>
      </c>
      <c r="R4428" s="107" t="s">
        <v>11</v>
      </c>
    </row>
    <row r="4429" spans="2:18" ht="20.100000000000001" customHeight="1" x14ac:dyDescent="0.4">
      <c r="B4429" s="105" t="str">
        <f t="shared" si="204"/>
        <v/>
      </c>
      <c r="C4429" s="105" t="str">
        <f t="shared" si="205"/>
        <v/>
      </c>
      <c r="D4429" s="105" t="str">
        <f t="shared" si="206"/>
        <v/>
      </c>
      <c r="E4429" s="106" t="s">
        <v>2406</v>
      </c>
      <c r="F4429" s="106" t="s">
        <v>5010</v>
      </c>
      <c r="G4429" s="106" t="s">
        <v>697</v>
      </c>
      <c r="H4429" s="106" t="s">
        <v>1027</v>
      </c>
      <c r="I4429" s="106">
        <v>11</v>
      </c>
      <c r="J4429" s="106"/>
      <c r="K4429" s="106"/>
      <c r="L4429" s="106" t="s">
        <v>1389</v>
      </c>
      <c r="M4429" s="106" t="s">
        <v>924</v>
      </c>
      <c r="N4429" s="106">
        <v>0.76</v>
      </c>
      <c r="O4429" s="106">
        <v>2.7</v>
      </c>
      <c r="P4429" s="106" t="s">
        <v>2499</v>
      </c>
      <c r="Q4429" s="107" t="s">
        <v>5216</v>
      </c>
      <c r="R4429" s="107" t="s">
        <v>11</v>
      </c>
    </row>
    <row r="4430" spans="2:18" ht="20.100000000000001" customHeight="1" x14ac:dyDescent="0.4">
      <c r="B4430" s="105" t="str">
        <f t="shared" si="204"/>
        <v/>
      </c>
      <c r="C4430" s="105" t="str">
        <f t="shared" si="205"/>
        <v/>
      </c>
      <c r="D4430" s="105" t="str">
        <f t="shared" si="206"/>
        <v/>
      </c>
      <c r="E4430" s="106" t="s">
        <v>2406</v>
      </c>
      <c r="F4430" s="106" t="s">
        <v>5010</v>
      </c>
      <c r="G4430" s="106" t="s">
        <v>710</v>
      </c>
      <c r="H4430" s="106" t="s">
        <v>711</v>
      </c>
      <c r="I4430" s="106">
        <v>14</v>
      </c>
      <c r="J4430" s="106"/>
      <c r="K4430" s="106"/>
      <c r="L4430" s="106" t="s">
        <v>1817</v>
      </c>
      <c r="M4430" s="106" t="s">
        <v>924</v>
      </c>
      <c r="N4430" s="106">
        <v>0.78</v>
      </c>
      <c r="O4430" s="106">
        <v>2.7</v>
      </c>
      <c r="P4430" s="106" t="s">
        <v>2499</v>
      </c>
      <c r="Q4430" s="107" t="s">
        <v>5217</v>
      </c>
      <c r="R4430" s="107" t="s">
        <v>11</v>
      </c>
    </row>
    <row r="4431" spans="2:18" ht="20.100000000000001" customHeight="1" x14ac:dyDescent="0.4">
      <c r="B4431" s="105" t="str">
        <f t="shared" si="204"/>
        <v/>
      </c>
      <c r="C4431" s="105" t="str">
        <f t="shared" si="205"/>
        <v/>
      </c>
      <c r="D4431" s="105" t="str">
        <f t="shared" si="206"/>
        <v/>
      </c>
      <c r="E4431" s="106" t="s">
        <v>2406</v>
      </c>
      <c r="F4431" s="106" t="s">
        <v>5010</v>
      </c>
      <c r="G4431" s="106" t="s">
        <v>710</v>
      </c>
      <c r="H4431" s="106" t="s">
        <v>711</v>
      </c>
      <c r="I4431" s="106">
        <v>13</v>
      </c>
      <c r="J4431" s="106"/>
      <c r="K4431" s="106"/>
      <c r="L4431" s="106" t="s">
        <v>1027</v>
      </c>
      <c r="M4431" s="106" t="s">
        <v>924</v>
      </c>
      <c r="N4431" s="106">
        <v>0.78</v>
      </c>
      <c r="O4431" s="106">
        <v>2.7</v>
      </c>
      <c r="P4431" s="106" t="s">
        <v>2499</v>
      </c>
      <c r="Q4431" s="107" t="s">
        <v>5218</v>
      </c>
      <c r="R4431" s="107" t="s">
        <v>11</v>
      </c>
    </row>
    <row r="4432" spans="2:18" ht="20.100000000000001" customHeight="1" x14ac:dyDescent="0.4">
      <c r="B4432" s="105" t="str">
        <f t="shared" ref="B4432:B4495" si="207">IF(OR($C$10="",$C$11=""),"",IFERROR(IF(AND($U$22&lt;&gt;R4432,$V$22&lt;&gt;R4432),"－",IF(AND(COUNTIF($C$10,"*樹脂スペーサー*")&gt;0,OR(M4432="空気",F4432="一般",F4432="一般ＰＧ")),"－",IF(AND($W$25&gt;0,$W$25&gt;=O4432),$U$25,IF(AND($W$26&gt;0,$W$26&gt;=O4432),$U$26,IF(AND($W$27&gt;0,$W$27&gt;=O4432),$U$27,IF(AND($W$28&gt;0,$W$28&gt;=O4432),$U$28,IF(AND($W$29&gt;0,$W$29&gt;=O4432),$U$29,IF(AND($W$30&gt;0,$W$30&gt;=O4432),$U$30,IF(AND($W$31&gt;0,$W$31&gt;=O4432),$U$31,"－"))))))))),"－"))</f>
        <v/>
      </c>
      <c r="C4432" s="105" t="str">
        <f t="shared" ref="C4432:C4495" si="208">IF(B4432="","",IF(B4432&lt;&gt;"－",VLOOKUP(B4432,$U$25:$V$31,2,FALSE),"－"))</f>
        <v/>
      </c>
      <c r="D4432" s="105" t="str">
        <f t="shared" ref="D4432:D4495" si="209">IF($H$9="","",IF($V$38&lt;&gt;"断熱等","－",IF(AND(COUNTIF($V$34,"*樹脂スペーサー*")&gt;0,OR(M4432="空気",F4432="一般",F4432="一般ＰＧ")),"－",IF(AND($V$35&lt;&gt;R4432,$W$35&lt;&gt;R4432),"－",IF(MID($H$9,10,1)="Z",IF(N4432&lt;=0.65,"○","－"),IF($V$36&gt;=O4432,"○","－"))))))</f>
        <v/>
      </c>
      <c r="E4432" s="106" t="s">
        <v>2406</v>
      </c>
      <c r="F4432" s="106" t="s">
        <v>5010</v>
      </c>
      <c r="G4432" s="106" t="s">
        <v>710</v>
      </c>
      <c r="H4432" s="106" t="s">
        <v>1098</v>
      </c>
      <c r="I4432" s="106">
        <v>11</v>
      </c>
      <c r="J4432" s="106"/>
      <c r="K4432" s="106"/>
      <c r="L4432" s="106" t="s">
        <v>1027</v>
      </c>
      <c r="M4432" s="106" t="s">
        <v>924</v>
      </c>
      <c r="N4432" s="106">
        <v>0.75</v>
      </c>
      <c r="O4432" s="106">
        <v>2.7</v>
      </c>
      <c r="P4432" s="106" t="s">
        <v>2499</v>
      </c>
      <c r="Q4432" s="107" t="s">
        <v>5219</v>
      </c>
      <c r="R4432" s="107" t="s">
        <v>11</v>
      </c>
    </row>
    <row r="4433" spans="2:18" ht="20.100000000000001" customHeight="1" x14ac:dyDescent="0.4">
      <c r="B4433" s="105" t="str">
        <f t="shared" si="207"/>
        <v/>
      </c>
      <c r="C4433" s="105" t="str">
        <f t="shared" si="208"/>
        <v/>
      </c>
      <c r="D4433" s="105" t="str">
        <f t="shared" si="209"/>
        <v/>
      </c>
      <c r="E4433" s="106" t="s">
        <v>2406</v>
      </c>
      <c r="F4433" s="106" t="s">
        <v>5010</v>
      </c>
      <c r="G4433" s="106" t="s">
        <v>721</v>
      </c>
      <c r="H4433" s="106" t="s">
        <v>722</v>
      </c>
      <c r="I4433" s="106">
        <v>14</v>
      </c>
      <c r="J4433" s="106"/>
      <c r="K4433" s="106"/>
      <c r="L4433" s="106" t="s">
        <v>707</v>
      </c>
      <c r="M4433" s="106" t="s">
        <v>924</v>
      </c>
      <c r="N4433" s="106">
        <v>0.77</v>
      </c>
      <c r="O4433" s="106">
        <v>2.7</v>
      </c>
      <c r="P4433" s="106" t="s">
        <v>2499</v>
      </c>
      <c r="Q4433" s="107" t="s">
        <v>5220</v>
      </c>
      <c r="R4433" s="107" t="s">
        <v>11</v>
      </c>
    </row>
    <row r="4434" spans="2:18" ht="20.100000000000001" customHeight="1" x14ac:dyDescent="0.4">
      <c r="B4434" s="105" t="str">
        <f t="shared" si="207"/>
        <v/>
      </c>
      <c r="C4434" s="105" t="str">
        <f t="shared" si="208"/>
        <v/>
      </c>
      <c r="D4434" s="105" t="str">
        <f t="shared" si="209"/>
        <v/>
      </c>
      <c r="E4434" s="106" t="s">
        <v>2406</v>
      </c>
      <c r="F4434" s="106" t="s">
        <v>5010</v>
      </c>
      <c r="G4434" s="106" t="s">
        <v>721</v>
      </c>
      <c r="H4434" s="106" t="s">
        <v>722</v>
      </c>
      <c r="I4434" s="106">
        <v>13</v>
      </c>
      <c r="J4434" s="106"/>
      <c r="K4434" s="106"/>
      <c r="L4434" s="106" t="s">
        <v>1817</v>
      </c>
      <c r="M4434" s="106" t="s">
        <v>924</v>
      </c>
      <c r="N4434" s="106">
        <v>0.77</v>
      </c>
      <c r="O4434" s="106">
        <v>2.7</v>
      </c>
      <c r="P4434" s="106" t="s">
        <v>2499</v>
      </c>
      <c r="Q4434" s="107" t="s">
        <v>5221</v>
      </c>
      <c r="R4434" s="107" t="s">
        <v>11</v>
      </c>
    </row>
    <row r="4435" spans="2:18" ht="20.100000000000001" customHeight="1" x14ac:dyDescent="0.4">
      <c r="B4435" s="105" t="str">
        <f t="shared" si="207"/>
        <v/>
      </c>
      <c r="C4435" s="105" t="str">
        <f t="shared" si="208"/>
        <v/>
      </c>
      <c r="D4435" s="105" t="str">
        <f t="shared" si="209"/>
        <v/>
      </c>
      <c r="E4435" s="106" t="s">
        <v>2406</v>
      </c>
      <c r="F4435" s="106" t="s">
        <v>5010</v>
      </c>
      <c r="G4435" s="106" t="s">
        <v>721</v>
      </c>
      <c r="H4435" s="106" t="s">
        <v>722</v>
      </c>
      <c r="I4435" s="106">
        <v>12</v>
      </c>
      <c r="J4435" s="106"/>
      <c r="K4435" s="106"/>
      <c r="L4435" s="106" t="s">
        <v>1027</v>
      </c>
      <c r="M4435" s="106" t="s">
        <v>924</v>
      </c>
      <c r="N4435" s="106">
        <v>0.76</v>
      </c>
      <c r="O4435" s="106">
        <v>2.7</v>
      </c>
      <c r="P4435" s="106" t="s">
        <v>2499</v>
      </c>
      <c r="Q4435" s="107" t="s">
        <v>5222</v>
      </c>
      <c r="R4435" s="107" t="s">
        <v>11</v>
      </c>
    </row>
    <row r="4436" spans="2:18" ht="20.100000000000001" customHeight="1" x14ac:dyDescent="0.4">
      <c r="B4436" s="105" t="str">
        <f t="shared" si="207"/>
        <v/>
      </c>
      <c r="C4436" s="105" t="str">
        <f t="shared" si="208"/>
        <v/>
      </c>
      <c r="D4436" s="105" t="str">
        <f t="shared" si="209"/>
        <v/>
      </c>
      <c r="E4436" s="106" t="s">
        <v>2406</v>
      </c>
      <c r="F4436" s="106" t="s">
        <v>5010</v>
      </c>
      <c r="G4436" s="106" t="s">
        <v>773</v>
      </c>
      <c r="H4436" s="106" t="s">
        <v>774</v>
      </c>
      <c r="I4436" s="106">
        <v>12</v>
      </c>
      <c r="J4436" s="106"/>
      <c r="K4436" s="106"/>
      <c r="L4436" s="106" t="s">
        <v>707</v>
      </c>
      <c r="M4436" s="106" t="s">
        <v>924</v>
      </c>
      <c r="N4436" s="106">
        <v>0.73</v>
      </c>
      <c r="O4436" s="106">
        <v>2.7</v>
      </c>
      <c r="P4436" s="106" t="s">
        <v>2499</v>
      </c>
      <c r="Q4436" s="107" t="s">
        <v>5223</v>
      </c>
      <c r="R4436" s="107" t="s">
        <v>11</v>
      </c>
    </row>
    <row r="4437" spans="2:18" ht="20.100000000000001" customHeight="1" x14ac:dyDescent="0.4">
      <c r="B4437" s="105" t="str">
        <f t="shared" si="207"/>
        <v/>
      </c>
      <c r="C4437" s="105" t="str">
        <f t="shared" si="208"/>
        <v/>
      </c>
      <c r="D4437" s="105" t="str">
        <f t="shared" si="209"/>
        <v/>
      </c>
      <c r="E4437" s="106" t="s">
        <v>2406</v>
      </c>
      <c r="F4437" s="106" t="s">
        <v>5010</v>
      </c>
      <c r="G4437" s="106" t="s">
        <v>773</v>
      </c>
      <c r="H4437" s="106" t="s">
        <v>774</v>
      </c>
      <c r="I4437" s="106">
        <v>11</v>
      </c>
      <c r="J4437" s="106"/>
      <c r="K4437" s="106"/>
      <c r="L4437" s="106" t="s">
        <v>1817</v>
      </c>
      <c r="M4437" s="106" t="s">
        <v>924</v>
      </c>
      <c r="N4437" s="106">
        <v>0.72</v>
      </c>
      <c r="O4437" s="106">
        <v>2.7</v>
      </c>
      <c r="P4437" s="106" t="s">
        <v>2499</v>
      </c>
      <c r="Q4437" s="107" t="s">
        <v>5224</v>
      </c>
      <c r="R4437" s="107" t="s">
        <v>11</v>
      </c>
    </row>
    <row r="4438" spans="2:18" ht="20.100000000000001" customHeight="1" x14ac:dyDescent="0.4">
      <c r="B4438" s="105" t="str">
        <f t="shared" si="207"/>
        <v/>
      </c>
      <c r="C4438" s="105" t="str">
        <f t="shared" si="208"/>
        <v/>
      </c>
      <c r="D4438" s="105" t="str">
        <f t="shared" si="209"/>
        <v/>
      </c>
      <c r="E4438" s="106" t="s">
        <v>2406</v>
      </c>
      <c r="F4438" s="106" t="s">
        <v>5010</v>
      </c>
      <c r="G4438" s="106" t="s">
        <v>773</v>
      </c>
      <c r="H4438" s="106" t="s">
        <v>774</v>
      </c>
      <c r="I4438" s="106">
        <v>10</v>
      </c>
      <c r="J4438" s="106"/>
      <c r="K4438" s="106"/>
      <c r="L4438" s="106" t="s">
        <v>1027</v>
      </c>
      <c r="M4438" s="106" t="s">
        <v>924</v>
      </c>
      <c r="N4438" s="106">
        <v>0.72</v>
      </c>
      <c r="O4438" s="106">
        <v>2.7</v>
      </c>
      <c r="P4438" s="106" t="s">
        <v>2499</v>
      </c>
      <c r="Q4438" s="107" t="s">
        <v>5225</v>
      </c>
      <c r="R4438" s="107" t="s">
        <v>11</v>
      </c>
    </row>
    <row r="4439" spans="2:18" ht="20.100000000000001" customHeight="1" x14ac:dyDescent="0.4">
      <c r="B4439" s="105" t="str">
        <f t="shared" si="207"/>
        <v/>
      </c>
      <c r="C4439" s="105" t="str">
        <f t="shared" si="208"/>
        <v/>
      </c>
      <c r="D4439" s="105" t="str">
        <f t="shared" si="209"/>
        <v/>
      </c>
      <c r="E4439" s="106" t="s">
        <v>2406</v>
      </c>
      <c r="F4439" s="106" t="s">
        <v>5010</v>
      </c>
      <c r="G4439" s="106" t="s">
        <v>773</v>
      </c>
      <c r="H4439" s="106" t="s">
        <v>1266</v>
      </c>
      <c r="I4439" s="106">
        <v>11</v>
      </c>
      <c r="J4439" s="106"/>
      <c r="K4439" s="106"/>
      <c r="L4439" s="106" t="s">
        <v>707</v>
      </c>
      <c r="M4439" s="106" t="s">
        <v>924</v>
      </c>
      <c r="N4439" s="106">
        <v>0.71</v>
      </c>
      <c r="O4439" s="106">
        <v>2.7</v>
      </c>
      <c r="P4439" s="106" t="s">
        <v>2499</v>
      </c>
      <c r="Q4439" s="107" t="s">
        <v>5226</v>
      </c>
      <c r="R4439" s="107" t="s">
        <v>11</v>
      </c>
    </row>
    <row r="4440" spans="2:18" ht="20.100000000000001" customHeight="1" x14ac:dyDescent="0.4">
      <c r="B4440" s="105" t="str">
        <f t="shared" si="207"/>
        <v/>
      </c>
      <c r="C4440" s="105" t="str">
        <f t="shared" si="208"/>
        <v/>
      </c>
      <c r="D4440" s="105" t="str">
        <f t="shared" si="209"/>
        <v/>
      </c>
      <c r="E4440" s="106" t="s">
        <v>2406</v>
      </c>
      <c r="F4440" s="106" t="s">
        <v>5010</v>
      </c>
      <c r="G4440" s="106" t="s">
        <v>773</v>
      </c>
      <c r="H4440" s="106" t="s">
        <v>1266</v>
      </c>
      <c r="I4440" s="106">
        <v>10</v>
      </c>
      <c r="J4440" s="106"/>
      <c r="K4440" s="106"/>
      <c r="L4440" s="106" t="s">
        <v>1817</v>
      </c>
      <c r="M4440" s="106" t="s">
        <v>924</v>
      </c>
      <c r="N4440" s="106">
        <v>0.71</v>
      </c>
      <c r="O4440" s="106">
        <v>2.7</v>
      </c>
      <c r="P4440" s="106" t="s">
        <v>2499</v>
      </c>
      <c r="Q4440" s="107" t="s">
        <v>5227</v>
      </c>
      <c r="R4440" s="107" t="s">
        <v>11</v>
      </c>
    </row>
    <row r="4441" spans="2:18" ht="20.100000000000001" customHeight="1" x14ac:dyDescent="0.4">
      <c r="B4441" s="105" t="str">
        <f t="shared" si="207"/>
        <v/>
      </c>
      <c r="C4441" s="105" t="str">
        <f t="shared" si="208"/>
        <v/>
      </c>
      <c r="D4441" s="105" t="str">
        <f t="shared" si="209"/>
        <v/>
      </c>
      <c r="E4441" s="106" t="s">
        <v>2406</v>
      </c>
      <c r="F4441" s="106" t="s">
        <v>5010</v>
      </c>
      <c r="G4441" s="106" t="s">
        <v>778</v>
      </c>
      <c r="H4441" s="106" t="s">
        <v>779</v>
      </c>
      <c r="I4441" s="106">
        <v>12</v>
      </c>
      <c r="J4441" s="106"/>
      <c r="K4441" s="106"/>
      <c r="L4441" s="106" t="s">
        <v>707</v>
      </c>
      <c r="M4441" s="106" t="s">
        <v>924</v>
      </c>
      <c r="N4441" s="106">
        <v>0.72</v>
      </c>
      <c r="O4441" s="106">
        <v>2.7</v>
      </c>
      <c r="P4441" s="106" t="s">
        <v>2499</v>
      </c>
      <c r="Q4441" s="107" t="s">
        <v>5228</v>
      </c>
      <c r="R4441" s="107" t="s">
        <v>11</v>
      </c>
    </row>
    <row r="4442" spans="2:18" ht="20.100000000000001" customHeight="1" x14ac:dyDescent="0.4">
      <c r="B4442" s="105" t="str">
        <f t="shared" si="207"/>
        <v/>
      </c>
      <c r="C4442" s="105" t="str">
        <f t="shared" si="208"/>
        <v/>
      </c>
      <c r="D4442" s="105" t="str">
        <f t="shared" si="209"/>
        <v/>
      </c>
      <c r="E4442" s="106" t="s">
        <v>2406</v>
      </c>
      <c r="F4442" s="106" t="s">
        <v>5010</v>
      </c>
      <c r="G4442" s="106" t="s">
        <v>778</v>
      </c>
      <c r="H4442" s="106" t="s">
        <v>779</v>
      </c>
      <c r="I4442" s="106">
        <v>11</v>
      </c>
      <c r="J4442" s="106"/>
      <c r="K4442" s="106"/>
      <c r="L4442" s="106" t="s">
        <v>1817</v>
      </c>
      <c r="M4442" s="106" t="s">
        <v>924</v>
      </c>
      <c r="N4442" s="106">
        <v>0.71</v>
      </c>
      <c r="O4442" s="106">
        <v>2.7</v>
      </c>
      <c r="P4442" s="106" t="s">
        <v>2499</v>
      </c>
      <c r="Q4442" s="107" t="s">
        <v>5229</v>
      </c>
      <c r="R4442" s="107" t="s">
        <v>11</v>
      </c>
    </row>
    <row r="4443" spans="2:18" ht="20.100000000000001" customHeight="1" x14ac:dyDescent="0.4">
      <c r="B4443" s="105" t="str">
        <f t="shared" si="207"/>
        <v/>
      </c>
      <c r="C4443" s="105" t="str">
        <f t="shared" si="208"/>
        <v/>
      </c>
      <c r="D4443" s="105" t="str">
        <f t="shared" si="209"/>
        <v/>
      </c>
      <c r="E4443" s="106" t="s">
        <v>2406</v>
      </c>
      <c r="F4443" s="106" t="s">
        <v>5010</v>
      </c>
      <c r="G4443" s="106" t="s">
        <v>778</v>
      </c>
      <c r="H4443" s="106" t="s">
        <v>779</v>
      </c>
      <c r="I4443" s="106">
        <v>10</v>
      </c>
      <c r="J4443" s="106"/>
      <c r="K4443" s="106"/>
      <c r="L4443" s="106" t="s">
        <v>1027</v>
      </c>
      <c r="M4443" s="106" t="s">
        <v>924</v>
      </c>
      <c r="N4443" s="106">
        <v>0.71</v>
      </c>
      <c r="O4443" s="106">
        <v>2.7</v>
      </c>
      <c r="P4443" s="106" t="s">
        <v>2499</v>
      </c>
      <c r="Q4443" s="107" t="s">
        <v>5230</v>
      </c>
      <c r="R4443" s="107" t="s">
        <v>11</v>
      </c>
    </row>
    <row r="4444" spans="2:18" ht="20.100000000000001" customHeight="1" x14ac:dyDescent="0.4">
      <c r="B4444" s="105" t="str">
        <f t="shared" si="207"/>
        <v/>
      </c>
      <c r="C4444" s="105" t="str">
        <f t="shared" si="208"/>
        <v/>
      </c>
      <c r="D4444" s="105" t="str">
        <f t="shared" si="209"/>
        <v/>
      </c>
      <c r="E4444" s="106" t="s">
        <v>2406</v>
      </c>
      <c r="F4444" s="106" t="s">
        <v>5010</v>
      </c>
      <c r="G4444" s="106" t="s">
        <v>778</v>
      </c>
      <c r="H4444" s="106" t="s">
        <v>1269</v>
      </c>
      <c r="I4444" s="106">
        <v>11</v>
      </c>
      <c r="J4444" s="106"/>
      <c r="K4444" s="106"/>
      <c r="L4444" s="106" t="s">
        <v>707</v>
      </c>
      <c r="M4444" s="106" t="s">
        <v>924</v>
      </c>
      <c r="N4444" s="106">
        <v>0.71</v>
      </c>
      <c r="O4444" s="106">
        <v>2.7</v>
      </c>
      <c r="P4444" s="106" t="s">
        <v>2499</v>
      </c>
      <c r="Q4444" s="107" t="s">
        <v>5231</v>
      </c>
      <c r="R4444" s="107" t="s">
        <v>11</v>
      </c>
    </row>
    <row r="4445" spans="2:18" ht="20.100000000000001" customHeight="1" x14ac:dyDescent="0.4">
      <c r="B4445" s="105" t="str">
        <f t="shared" si="207"/>
        <v/>
      </c>
      <c r="C4445" s="105" t="str">
        <f t="shared" si="208"/>
        <v/>
      </c>
      <c r="D4445" s="105" t="str">
        <f t="shared" si="209"/>
        <v/>
      </c>
      <c r="E4445" s="106" t="s">
        <v>2406</v>
      </c>
      <c r="F4445" s="106" t="s">
        <v>5010</v>
      </c>
      <c r="G4445" s="106" t="s">
        <v>778</v>
      </c>
      <c r="H4445" s="106" t="s">
        <v>1269</v>
      </c>
      <c r="I4445" s="106">
        <v>10</v>
      </c>
      <c r="J4445" s="106"/>
      <c r="K4445" s="106"/>
      <c r="L4445" s="106" t="s">
        <v>1817</v>
      </c>
      <c r="M4445" s="106" t="s">
        <v>924</v>
      </c>
      <c r="N4445" s="106">
        <v>0.71</v>
      </c>
      <c r="O4445" s="106">
        <v>2.7</v>
      </c>
      <c r="P4445" s="106" t="s">
        <v>2499</v>
      </c>
      <c r="Q4445" s="107" t="s">
        <v>5232</v>
      </c>
      <c r="R4445" s="107" t="s">
        <v>11</v>
      </c>
    </row>
    <row r="4446" spans="2:18" ht="20.100000000000001" customHeight="1" x14ac:dyDescent="0.4">
      <c r="B4446" s="105" t="str">
        <f t="shared" si="207"/>
        <v/>
      </c>
      <c r="C4446" s="105" t="str">
        <f t="shared" si="208"/>
        <v/>
      </c>
      <c r="D4446" s="105" t="str">
        <f t="shared" si="209"/>
        <v/>
      </c>
      <c r="E4446" s="106" t="s">
        <v>2406</v>
      </c>
      <c r="F4446" s="106" t="s">
        <v>5010</v>
      </c>
      <c r="G4446" s="106" t="s">
        <v>782</v>
      </c>
      <c r="H4446" s="106" t="s">
        <v>783</v>
      </c>
      <c r="I4446" s="106">
        <v>12</v>
      </c>
      <c r="J4446" s="106"/>
      <c r="K4446" s="106"/>
      <c r="L4446" s="106" t="s">
        <v>707</v>
      </c>
      <c r="M4446" s="106" t="s">
        <v>924</v>
      </c>
      <c r="N4446" s="106">
        <v>0.54</v>
      </c>
      <c r="O4446" s="106">
        <v>2.7</v>
      </c>
      <c r="P4446" s="106" t="s">
        <v>2499</v>
      </c>
      <c r="Q4446" s="107" t="s">
        <v>5233</v>
      </c>
      <c r="R4446" s="107" t="s">
        <v>11</v>
      </c>
    </row>
    <row r="4447" spans="2:18" ht="20.100000000000001" customHeight="1" x14ac:dyDescent="0.4">
      <c r="B4447" s="105" t="str">
        <f t="shared" si="207"/>
        <v/>
      </c>
      <c r="C4447" s="105" t="str">
        <f t="shared" si="208"/>
        <v/>
      </c>
      <c r="D4447" s="105" t="str">
        <f t="shared" si="209"/>
        <v/>
      </c>
      <c r="E4447" s="106" t="s">
        <v>2406</v>
      </c>
      <c r="F4447" s="106" t="s">
        <v>5010</v>
      </c>
      <c r="G4447" s="106" t="s">
        <v>782</v>
      </c>
      <c r="H4447" s="106" t="s">
        <v>783</v>
      </c>
      <c r="I4447" s="106">
        <v>11</v>
      </c>
      <c r="J4447" s="106"/>
      <c r="K4447" s="106"/>
      <c r="L4447" s="106" t="s">
        <v>1817</v>
      </c>
      <c r="M4447" s="106" t="s">
        <v>924</v>
      </c>
      <c r="N4447" s="106">
        <v>0.54</v>
      </c>
      <c r="O4447" s="106">
        <v>2.7</v>
      </c>
      <c r="P4447" s="106" t="s">
        <v>2499</v>
      </c>
      <c r="Q4447" s="107" t="s">
        <v>5234</v>
      </c>
      <c r="R4447" s="107" t="s">
        <v>11</v>
      </c>
    </row>
    <row r="4448" spans="2:18" ht="20.100000000000001" customHeight="1" x14ac:dyDescent="0.4">
      <c r="B4448" s="105" t="str">
        <f t="shared" si="207"/>
        <v/>
      </c>
      <c r="C4448" s="105" t="str">
        <f t="shared" si="208"/>
        <v/>
      </c>
      <c r="D4448" s="105" t="str">
        <f t="shared" si="209"/>
        <v/>
      </c>
      <c r="E4448" s="106" t="s">
        <v>2406</v>
      </c>
      <c r="F4448" s="106" t="s">
        <v>5010</v>
      </c>
      <c r="G4448" s="106" t="s">
        <v>782</v>
      </c>
      <c r="H4448" s="106" t="s">
        <v>783</v>
      </c>
      <c r="I4448" s="106">
        <v>10</v>
      </c>
      <c r="J4448" s="106"/>
      <c r="K4448" s="106"/>
      <c r="L4448" s="106" t="s">
        <v>1027</v>
      </c>
      <c r="M4448" s="106" t="s">
        <v>924</v>
      </c>
      <c r="N4448" s="106">
        <v>0.54</v>
      </c>
      <c r="O4448" s="106">
        <v>2.7</v>
      </c>
      <c r="P4448" s="106" t="s">
        <v>2499</v>
      </c>
      <c r="Q4448" s="107" t="s">
        <v>5235</v>
      </c>
      <c r="R4448" s="107" t="s">
        <v>11</v>
      </c>
    </row>
    <row r="4449" spans="2:18" ht="20.100000000000001" customHeight="1" x14ac:dyDescent="0.4">
      <c r="B4449" s="105" t="str">
        <f t="shared" si="207"/>
        <v/>
      </c>
      <c r="C4449" s="105" t="str">
        <f t="shared" si="208"/>
        <v/>
      </c>
      <c r="D4449" s="105" t="str">
        <f t="shared" si="209"/>
        <v/>
      </c>
      <c r="E4449" s="106" t="s">
        <v>2406</v>
      </c>
      <c r="F4449" s="106" t="s">
        <v>5010</v>
      </c>
      <c r="G4449" s="106" t="s">
        <v>2477</v>
      </c>
      <c r="H4449" s="106" t="s">
        <v>1817</v>
      </c>
      <c r="I4449" s="106">
        <v>14</v>
      </c>
      <c r="J4449" s="106"/>
      <c r="K4449" s="106"/>
      <c r="L4449" s="106" t="s">
        <v>2478</v>
      </c>
      <c r="M4449" s="106" t="s">
        <v>924</v>
      </c>
      <c r="N4449" s="106">
        <v>0.78</v>
      </c>
      <c r="O4449" s="106">
        <v>2.7</v>
      </c>
      <c r="P4449" s="106" t="s">
        <v>2499</v>
      </c>
      <c r="Q4449" s="107" t="s">
        <v>5236</v>
      </c>
      <c r="R4449" s="107" t="s">
        <v>11</v>
      </c>
    </row>
    <row r="4450" spans="2:18" ht="20.100000000000001" customHeight="1" x14ac:dyDescent="0.4">
      <c r="B4450" s="105" t="str">
        <f t="shared" si="207"/>
        <v/>
      </c>
      <c r="C4450" s="105" t="str">
        <f t="shared" si="208"/>
        <v/>
      </c>
      <c r="D4450" s="105" t="str">
        <f t="shared" si="209"/>
        <v/>
      </c>
      <c r="E4450" s="106" t="s">
        <v>2406</v>
      </c>
      <c r="F4450" s="106" t="s">
        <v>5010</v>
      </c>
      <c r="G4450" s="106" t="s">
        <v>2477</v>
      </c>
      <c r="H4450" s="106" t="s">
        <v>1027</v>
      </c>
      <c r="I4450" s="106">
        <v>13</v>
      </c>
      <c r="J4450" s="106"/>
      <c r="K4450" s="106"/>
      <c r="L4450" s="106" t="s">
        <v>2478</v>
      </c>
      <c r="M4450" s="106" t="s">
        <v>924</v>
      </c>
      <c r="N4450" s="106">
        <v>0.77</v>
      </c>
      <c r="O4450" s="106">
        <v>2.7</v>
      </c>
      <c r="P4450" s="106" t="s">
        <v>2499</v>
      </c>
      <c r="Q4450" s="107" t="s">
        <v>5237</v>
      </c>
      <c r="R4450" s="107" t="s">
        <v>11</v>
      </c>
    </row>
    <row r="4451" spans="2:18" ht="20.100000000000001" customHeight="1" x14ac:dyDescent="0.4">
      <c r="B4451" s="105" t="str">
        <f t="shared" si="207"/>
        <v/>
      </c>
      <c r="C4451" s="105" t="str">
        <f t="shared" si="208"/>
        <v/>
      </c>
      <c r="D4451" s="105" t="str">
        <f t="shared" si="209"/>
        <v/>
      </c>
      <c r="E4451" s="106" t="s">
        <v>2406</v>
      </c>
      <c r="F4451" s="106" t="s">
        <v>5010</v>
      </c>
      <c r="G4451" s="106" t="s">
        <v>2482</v>
      </c>
      <c r="H4451" s="106" t="s">
        <v>1817</v>
      </c>
      <c r="I4451" s="106">
        <v>14</v>
      </c>
      <c r="J4451" s="106"/>
      <c r="K4451" s="106"/>
      <c r="L4451" s="106" t="s">
        <v>2483</v>
      </c>
      <c r="M4451" s="106" t="s">
        <v>924</v>
      </c>
      <c r="N4451" s="106">
        <v>0.78</v>
      </c>
      <c r="O4451" s="106">
        <v>2.7</v>
      </c>
      <c r="P4451" s="106" t="s">
        <v>2499</v>
      </c>
      <c r="Q4451" s="107" t="s">
        <v>5238</v>
      </c>
      <c r="R4451" s="107" t="s">
        <v>11</v>
      </c>
    </row>
    <row r="4452" spans="2:18" ht="20.100000000000001" customHeight="1" x14ac:dyDescent="0.4">
      <c r="B4452" s="105" t="str">
        <f t="shared" si="207"/>
        <v/>
      </c>
      <c r="C4452" s="105" t="str">
        <f t="shared" si="208"/>
        <v/>
      </c>
      <c r="D4452" s="105" t="str">
        <f t="shared" si="209"/>
        <v/>
      </c>
      <c r="E4452" s="106" t="s">
        <v>2406</v>
      </c>
      <c r="F4452" s="106" t="s">
        <v>5010</v>
      </c>
      <c r="G4452" s="106" t="s">
        <v>2482</v>
      </c>
      <c r="H4452" s="106" t="s">
        <v>1027</v>
      </c>
      <c r="I4452" s="106">
        <v>13</v>
      </c>
      <c r="J4452" s="106"/>
      <c r="K4452" s="106"/>
      <c r="L4452" s="106" t="s">
        <v>2483</v>
      </c>
      <c r="M4452" s="106" t="s">
        <v>924</v>
      </c>
      <c r="N4452" s="106">
        <v>0.77</v>
      </c>
      <c r="O4452" s="106">
        <v>2.7</v>
      </c>
      <c r="P4452" s="106" t="s">
        <v>2499</v>
      </c>
      <c r="Q4452" s="107" t="s">
        <v>5239</v>
      </c>
      <c r="R4452" s="107" t="s">
        <v>11</v>
      </c>
    </row>
    <row r="4453" spans="2:18" ht="20.100000000000001" customHeight="1" x14ac:dyDescent="0.4">
      <c r="B4453" s="105" t="str">
        <f t="shared" si="207"/>
        <v/>
      </c>
      <c r="C4453" s="105" t="str">
        <f t="shared" si="208"/>
        <v/>
      </c>
      <c r="D4453" s="105" t="str">
        <f t="shared" si="209"/>
        <v/>
      </c>
      <c r="E4453" s="106" t="s">
        <v>2406</v>
      </c>
      <c r="F4453" s="106" t="s">
        <v>5010</v>
      </c>
      <c r="G4453" s="106" t="s">
        <v>2437</v>
      </c>
      <c r="H4453" s="106" t="s">
        <v>2438</v>
      </c>
      <c r="I4453" s="106">
        <v>12</v>
      </c>
      <c r="J4453" s="106"/>
      <c r="K4453" s="106"/>
      <c r="L4453" s="106" t="s">
        <v>707</v>
      </c>
      <c r="M4453" s="106" t="s">
        <v>924</v>
      </c>
      <c r="N4453" s="106">
        <v>0.7</v>
      </c>
      <c r="O4453" s="106">
        <v>2.7</v>
      </c>
      <c r="P4453" s="106" t="s">
        <v>2499</v>
      </c>
      <c r="Q4453" s="107" t="s">
        <v>5240</v>
      </c>
      <c r="R4453" s="107" t="s">
        <v>11</v>
      </c>
    </row>
    <row r="4454" spans="2:18" ht="20.100000000000001" customHeight="1" x14ac:dyDescent="0.4">
      <c r="B4454" s="105" t="str">
        <f t="shared" si="207"/>
        <v/>
      </c>
      <c r="C4454" s="105" t="str">
        <f t="shared" si="208"/>
        <v/>
      </c>
      <c r="D4454" s="105" t="str">
        <f t="shared" si="209"/>
        <v/>
      </c>
      <c r="E4454" s="106" t="s">
        <v>2406</v>
      </c>
      <c r="F4454" s="106" t="s">
        <v>5010</v>
      </c>
      <c r="G4454" s="106" t="s">
        <v>2437</v>
      </c>
      <c r="H4454" s="106" t="s">
        <v>2438</v>
      </c>
      <c r="I4454" s="106">
        <v>11</v>
      </c>
      <c r="J4454" s="106"/>
      <c r="K4454" s="106"/>
      <c r="L4454" s="106" t="s">
        <v>1817</v>
      </c>
      <c r="M4454" s="106" t="s">
        <v>924</v>
      </c>
      <c r="N4454" s="106">
        <v>0.7</v>
      </c>
      <c r="O4454" s="106">
        <v>2.7</v>
      </c>
      <c r="P4454" s="106" t="s">
        <v>2499</v>
      </c>
      <c r="Q4454" s="107" t="s">
        <v>5241</v>
      </c>
      <c r="R4454" s="107" t="s">
        <v>11</v>
      </c>
    </row>
    <row r="4455" spans="2:18" ht="20.100000000000001" customHeight="1" x14ac:dyDescent="0.4">
      <c r="B4455" s="105" t="str">
        <f t="shared" si="207"/>
        <v/>
      </c>
      <c r="C4455" s="105" t="str">
        <f t="shared" si="208"/>
        <v/>
      </c>
      <c r="D4455" s="105" t="str">
        <f t="shared" si="209"/>
        <v/>
      </c>
      <c r="E4455" s="106" t="s">
        <v>2406</v>
      </c>
      <c r="F4455" s="106" t="s">
        <v>5010</v>
      </c>
      <c r="G4455" s="106" t="s">
        <v>2442</v>
      </c>
      <c r="H4455" s="106" t="s">
        <v>2443</v>
      </c>
      <c r="I4455" s="106">
        <v>12</v>
      </c>
      <c r="J4455" s="106"/>
      <c r="K4455" s="106"/>
      <c r="L4455" s="106" t="s">
        <v>707</v>
      </c>
      <c r="M4455" s="106" t="s">
        <v>924</v>
      </c>
      <c r="N4455" s="106">
        <v>0.7</v>
      </c>
      <c r="O4455" s="106">
        <v>2.7</v>
      </c>
      <c r="P4455" s="106" t="s">
        <v>2499</v>
      </c>
      <c r="Q4455" s="107" t="s">
        <v>5242</v>
      </c>
      <c r="R4455" s="107" t="s">
        <v>11</v>
      </c>
    </row>
    <row r="4456" spans="2:18" ht="20.100000000000001" customHeight="1" x14ac:dyDescent="0.4">
      <c r="B4456" s="105" t="str">
        <f t="shared" si="207"/>
        <v/>
      </c>
      <c r="C4456" s="105" t="str">
        <f t="shared" si="208"/>
        <v/>
      </c>
      <c r="D4456" s="105" t="str">
        <f t="shared" si="209"/>
        <v/>
      </c>
      <c r="E4456" s="106" t="s">
        <v>2406</v>
      </c>
      <c r="F4456" s="106" t="s">
        <v>5010</v>
      </c>
      <c r="G4456" s="106" t="s">
        <v>2442</v>
      </c>
      <c r="H4456" s="106" t="s">
        <v>2443</v>
      </c>
      <c r="I4456" s="106">
        <v>11</v>
      </c>
      <c r="J4456" s="106"/>
      <c r="K4456" s="106"/>
      <c r="L4456" s="106" t="s">
        <v>1817</v>
      </c>
      <c r="M4456" s="106" t="s">
        <v>924</v>
      </c>
      <c r="N4456" s="106">
        <v>0.7</v>
      </c>
      <c r="O4456" s="106">
        <v>2.7</v>
      </c>
      <c r="P4456" s="106" t="s">
        <v>2499</v>
      </c>
      <c r="Q4456" s="107" t="s">
        <v>5243</v>
      </c>
      <c r="R4456" s="107" t="s">
        <v>11</v>
      </c>
    </row>
    <row r="4457" spans="2:18" ht="20.100000000000001" customHeight="1" x14ac:dyDescent="0.4">
      <c r="B4457" s="105" t="str">
        <f t="shared" si="207"/>
        <v/>
      </c>
      <c r="C4457" s="105" t="str">
        <f t="shared" si="208"/>
        <v/>
      </c>
      <c r="D4457" s="105" t="str">
        <f t="shared" si="209"/>
        <v/>
      </c>
      <c r="E4457" s="106" t="s">
        <v>2406</v>
      </c>
      <c r="F4457" s="106" t="s">
        <v>5010</v>
      </c>
      <c r="G4457" s="106" t="s">
        <v>710</v>
      </c>
      <c r="H4457" s="106" t="s">
        <v>1817</v>
      </c>
      <c r="I4457" s="106">
        <v>14</v>
      </c>
      <c r="J4457" s="106"/>
      <c r="K4457" s="106"/>
      <c r="L4457" s="106" t="s">
        <v>711</v>
      </c>
      <c r="M4457" s="106" t="s">
        <v>924</v>
      </c>
      <c r="N4457" s="106">
        <v>0.78</v>
      </c>
      <c r="O4457" s="106">
        <v>2.7</v>
      </c>
      <c r="P4457" s="106" t="s">
        <v>2499</v>
      </c>
      <c r="Q4457" s="107" t="s">
        <v>5244</v>
      </c>
      <c r="R4457" s="107" t="s">
        <v>11</v>
      </c>
    </row>
    <row r="4458" spans="2:18" ht="20.100000000000001" customHeight="1" x14ac:dyDescent="0.4">
      <c r="B4458" s="105" t="str">
        <f t="shared" si="207"/>
        <v/>
      </c>
      <c r="C4458" s="105" t="str">
        <f t="shared" si="208"/>
        <v/>
      </c>
      <c r="D4458" s="105" t="str">
        <f t="shared" si="209"/>
        <v/>
      </c>
      <c r="E4458" s="106" t="s">
        <v>2406</v>
      </c>
      <c r="F4458" s="106" t="s">
        <v>5010</v>
      </c>
      <c r="G4458" s="106" t="s">
        <v>710</v>
      </c>
      <c r="H4458" s="106" t="s">
        <v>1027</v>
      </c>
      <c r="I4458" s="106">
        <v>13</v>
      </c>
      <c r="J4458" s="106"/>
      <c r="K4458" s="106"/>
      <c r="L4458" s="106" t="s">
        <v>711</v>
      </c>
      <c r="M4458" s="106" t="s">
        <v>924</v>
      </c>
      <c r="N4458" s="106">
        <v>0.77</v>
      </c>
      <c r="O4458" s="106">
        <v>2.7</v>
      </c>
      <c r="P4458" s="106" t="s">
        <v>2499</v>
      </c>
      <c r="Q4458" s="107" t="s">
        <v>5245</v>
      </c>
      <c r="R4458" s="107" t="s">
        <v>11</v>
      </c>
    </row>
    <row r="4459" spans="2:18" ht="20.100000000000001" customHeight="1" x14ac:dyDescent="0.4">
      <c r="B4459" s="105" t="str">
        <f t="shared" si="207"/>
        <v/>
      </c>
      <c r="C4459" s="105" t="str">
        <f t="shared" si="208"/>
        <v/>
      </c>
      <c r="D4459" s="105" t="str">
        <f t="shared" si="209"/>
        <v/>
      </c>
      <c r="E4459" s="106" t="s">
        <v>2406</v>
      </c>
      <c r="F4459" s="106" t="s">
        <v>5010</v>
      </c>
      <c r="G4459" s="106" t="s">
        <v>710</v>
      </c>
      <c r="H4459" s="106" t="s">
        <v>1027</v>
      </c>
      <c r="I4459" s="106">
        <v>11</v>
      </c>
      <c r="J4459" s="106"/>
      <c r="K4459" s="106"/>
      <c r="L4459" s="106" t="s">
        <v>1098</v>
      </c>
      <c r="M4459" s="106" t="s">
        <v>924</v>
      </c>
      <c r="N4459" s="106">
        <v>0.76</v>
      </c>
      <c r="O4459" s="106">
        <v>2.7</v>
      </c>
      <c r="P4459" s="106" t="s">
        <v>2499</v>
      </c>
      <c r="Q4459" s="107" t="s">
        <v>5246</v>
      </c>
      <c r="R4459" s="107" t="s">
        <v>11</v>
      </c>
    </row>
    <row r="4460" spans="2:18" ht="20.100000000000001" customHeight="1" x14ac:dyDescent="0.4">
      <c r="B4460" s="105" t="str">
        <f t="shared" si="207"/>
        <v/>
      </c>
      <c r="C4460" s="105" t="str">
        <f t="shared" si="208"/>
        <v/>
      </c>
      <c r="D4460" s="105" t="str">
        <f t="shared" si="209"/>
        <v/>
      </c>
      <c r="E4460" s="106" t="s">
        <v>2406</v>
      </c>
      <c r="F4460" s="106" t="s">
        <v>5010</v>
      </c>
      <c r="G4460" s="106" t="s">
        <v>721</v>
      </c>
      <c r="H4460" s="106" t="s">
        <v>707</v>
      </c>
      <c r="I4460" s="106">
        <v>14</v>
      </c>
      <c r="J4460" s="106"/>
      <c r="K4460" s="106"/>
      <c r="L4460" s="106" t="s">
        <v>722</v>
      </c>
      <c r="M4460" s="106" t="s">
        <v>924</v>
      </c>
      <c r="N4460" s="106">
        <v>0.79</v>
      </c>
      <c r="O4460" s="106">
        <v>2.7</v>
      </c>
      <c r="P4460" s="106" t="s">
        <v>2499</v>
      </c>
      <c r="Q4460" s="107" t="s">
        <v>5247</v>
      </c>
      <c r="R4460" s="107" t="s">
        <v>11</v>
      </c>
    </row>
    <row r="4461" spans="2:18" ht="20.100000000000001" customHeight="1" x14ac:dyDescent="0.4">
      <c r="B4461" s="105" t="str">
        <f t="shared" si="207"/>
        <v/>
      </c>
      <c r="C4461" s="105" t="str">
        <f t="shared" si="208"/>
        <v/>
      </c>
      <c r="D4461" s="105" t="str">
        <f t="shared" si="209"/>
        <v/>
      </c>
      <c r="E4461" s="106" t="s">
        <v>2406</v>
      </c>
      <c r="F4461" s="106" t="s">
        <v>5010</v>
      </c>
      <c r="G4461" s="106" t="s">
        <v>721</v>
      </c>
      <c r="H4461" s="106" t="s">
        <v>1817</v>
      </c>
      <c r="I4461" s="106">
        <v>13</v>
      </c>
      <c r="J4461" s="106"/>
      <c r="K4461" s="106"/>
      <c r="L4461" s="106" t="s">
        <v>722</v>
      </c>
      <c r="M4461" s="106" t="s">
        <v>924</v>
      </c>
      <c r="N4461" s="106">
        <v>0.78</v>
      </c>
      <c r="O4461" s="106">
        <v>2.7</v>
      </c>
      <c r="P4461" s="106" t="s">
        <v>2499</v>
      </c>
      <c r="Q4461" s="107" t="s">
        <v>5248</v>
      </c>
      <c r="R4461" s="107" t="s">
        <v>11</v>
      </c>
    </row>
    <row r="4462" spans="2:18" ht="20.100000000000001" customHeight="1" x14ac:dyDescent="0.4">
      <c r="B4462" s="105" t="str">
        <f t="shared" si="207"/>
        <v/>
      </c>
      <c r="C4462" s="105" t="str">
        <f t="shared" si="208"/>
        <v/>
      </c>
      <c r="D4462" s="105" t="str">
        <f t="shared" si="209"/>
        <v/>
      </c>
      <c r="E4462" s="106" t="s">
        <v>2406</v>
      </c>
      <c r="F4462" s="106" t="s">
        <v>5010</v>
      </c>
      <c r="G4462" s="106" t="s">
        <v>721</v>
      </c>
      <c r="H4462" s="106" t="s">
        <v>1027</v>
      </c>
      <c r="I4462" s="106">
        <v>12</v>
      </c>
      <c r="J4462" s="106"/>
      <c r="K4462" s="106"/>
      <c r="L4462" s="106" t="s">
        <v>722</v>
      </c>
      <c r="M4462" s="106" t="s">
        <v>924</v>
      </c>
      <c r="N4462" s="106">
        <v>0.76</v>
      </c>
      <c r="O4462" s="106">
        <v>2.7</v>
      </c>
      <c r="P4462" s="106" t="s">
        <v>2499</v>
      </c>
      <c r="Q4462" s="107" t="s">
        <v>5249</v>
      </c>
      <c r="R4462" s="107" t="s">
        <v>11</v>
      </c>
    </row>
    <row r="4463" spans="2:18" ht="20.100000000000001" customHeight="1" x14ac:dyDescent="0.4">
      <c r="B4463" s="105" t="str">
        <f t="shared" si="207"/>
        <v/>
      </c>
      <c r="C4463" s="105" t="str">
        <f t="shared" si="208"/>
        <v/>
      </c>
      <c r="D4463" s="105" t="str">
        <f t="shared" si="209"/>
        <v/>
      </c>
      <c r="E4463" s="106" t="s">
        <v>2406</v>
      </c>
      <c r="F4463" s="106" t="s">
        <v>5010</v>
      </c>
      <c r="G4463" s="106" t="s">
        <v>773</v>
      </c>
      <c r="H4463" s="106" t="s">
        <v>707</v>
      </c>
      <c r="I4463" s="106">
        <v>12</v>
      </c>
      <c r="J4463" s="106"/>
      <c r="K4463" s="106"/>
      <c r="L4463" s="106" t="s">
        <v>774</v>
      </c>
      <c r="M4463" s="106" t="s">
        <v>924</v>
      </c>
      <c r="N4463" s="106">
        <v>0.77</v>
      </c>
      <c r="O4463" s="106">
        <v>2.7</v>
      </c>
      <c r="P4463" s="106" t="s">
        <v>2499</v>
      </c>
      <c r="Q4463" s="107" t="s">
        <v>5250</v>
      </c>
      <c r="R4463" s="107" t="s">
        <v>11</v>
      </c>
    </row>
    <row r="4464" spans="2:18" ht="20.100000000000001" customHeight="1" x14ac:dyDescent="0.4">
      <c r="B4464" s="105" t="str">
        <f t="shared" si="207"/>
        <v/>
      </c>
      <c r="C4464" s="105" t="str">
        <f t="shared" si="208"/>
        <v/>
      </c>
      <c r="D4464" s="105" t="str">
        <f t="shared" si="209"/>
        <v/>
      </c>
      <c r="E4464" s="106" t="s">
        <v>2406</v>
      </c>
      <c r="F4464" s="106" t="s">
        <v>5010</v>
      </c>
      <c r="G4464" s="106" t="s">
        <v>773</v>
      </c>
      <c r="H4464" s="106" t="s">
        <v>1817</v>
      </c>
      <c r="I4464" s="106">
        <v>11</v>
      </c>
      <c r="J4464" s="106"/>
      <c r="K4464" s="106"/>
      <c r="L4464" s="106" t="s">
        <v>774</v>
      </c>
      <c r="M4464" s="106" t="s">
        <v>924</v>
      </c>
      <c r="N4464" s="106">
        <v>0.76</v>
      </c>
      <c r="O4464" s="106">
        <v>2.7</v>
      </c>
      <c r="P4464" s="106" t="s">
        <v>2499</v>
      </c>
      <c r="Q4464" s="107" t="s">
        <v>5251</v>
      </c>
      <c r="R4464" s="107" t="s">
        <v>11</v>
      </c>
    </row>
    <row r="4465" spans="2:18" ht="20.100000000000001" customHeight="1" x14ac:dyDescent="0.4">
      <c r="B4465" s="105" t="str">
        <f t="shared" si="207"/>
        <v/>
      </c>
      <c r="C4465" s="105" t="str">
        <f t="shared" si="208"/>
        <v/>
      </c>
      <c r="D4465" s="105" t="str">
        <f t="shared" si="209"/>
        <v/>
      </c>
      <c r="E4465" s="106" t="s">
        <v>2406</v>
      </c>
      <c r="F4465" s="106" t="s">
        <v>5010</v>
      </c>
      <c r="G4465" s="106" t="s">
        <v>773</v>
      </c>
      <c r="H4465" s="106" t="s">
        <v>1027</v>
      </c>
      <c r="I4465" s="106">
        <v>10</v>
      </c>
      <c r="J4465" s="106"/>
      <c r="K4465" s="106"/>
      <c r="L4465" s="106" t="s">
        <v>774</v>
      </c>
      <c r="M4465" s="106" t="s">
        <v>924</v>
      </c>
      <c r="N4465" s="106">
        <v>0.75</v>
      </c>
      <c r="O4465" s="106">
        <v>2.7</v>
      </c>
      <c r="P4465" s="106" t="s">
        <v>2499</v>
      </c>
      <c r="Q4465" s="107" t="s">
        <v>5252</v>
      </c>
      <c r="R4465" s="107" t="s">
        <v>11</v>
      </c>
    </row>
    <row r="4466" spans="2:18" ht="20.100000000000001" customHeight="1" x14ac:dyDescent="0.4">
      <c r="B4466" s="105" t="str">
        <f t="shared" si="207"/>
        <v/>
      </c>
      <c r="C4466" s="105" t="str">
        <f t="shared" si="208"/>
        <v/>
      </c>
      <c r="D4466" s="105" t="str">
        <f t="shared" si="209"/>
        <v/>
      </c>
      <c r="E4466" s="106" t="s">
        <v>2406</v>
      </c>
      <c r="F4466" s="106" t="s">
        <v>5010</v>
      </c>
      <c r="G4466" s="106" t="s">
        <v>773</v>
      </c>
      <c r="H4466" s="106" t="s">
        <v>707</v>
      </c>
      <c r="I4466" s="106">
        <v>11</v>
      </c>
      <c r="J4466" s="106"/>
      <c r="K4466" s="106"/>
      <c r="L4466" s="106" t="s">
        <v>1266</v>
      </c>
      <c r="M4466" s="106" t="s">
        <v>924</v>
      </c>
      <c r="N4466" s="106">
        <v>0.77</v>
      </c>
      <c r="O4466" s="106">
        <v>2.7</v>
      </c>
      <c r="P4466" s="106" t="s">
        <v>2499</v>
      </c>
      <c r="Q4466" s="107" t="s">
        <v>5253</v>
      </c>
      <c r="R4466" s="107" t="s">
        <v>11</v>
      </c>
    </row>
    <row r="4467" spans="2:18" ht="20.100000000000001" customHeight="1" x14ac:dyDescent="0.4">
      <c r="B4467" s="105" t="str">
        <f t="shared" si="207"/>
        <v/>
      </c>
      <c r="C4467" s="105" t="str">
        <f t="shared" si="208"/>
        <v/>
      </c>
      <c r="D4467" s="105" t="str">
        <f t="shared" si="209"/>
        <v/>
      </c>
      <c r="E4467" s="106" t="s">
        <v>2406</v>
      </c>
      <c r="F4467" s="106" t="s">
        <v>5010</v>
      </c>
      <c r="G4467" s="106" t="s">
        <v>773</v>
      </c>
      <c r="H4467" s="106" t="s">
        <v>1817</v>
      </c>
      <c r="I4467" s="106">
        <v>10</v>
      </c>
      <c r="J4467" s="106"/>
      <c r="K4467" s="106"/>
      <c r="L4467" s="106" t="s">
        <v>1266</v>
      </c>
      <c r="M4467" s="106" t="s">
        <v>924</v>
      </c>
      <c r="N4467" s="106">
        <v>0.75</v>
      </c>
      <c r="O4467" s="106">
        <v>2.7</v>
      </c>
      <c r="P4467" s="106" t="s">
        <v>2499</v>
      </c>
      <c r="Q4467" s="107" t="s">
        <v>5254</v>
      </c>
      <c r="R4467" s="107" t="s">
        <v>11</v>
      </c>
    </row>
    <row r="4468" spans="2:18" ht="20.100000000000001" customHeight="1" x14ac:dyDescent="0.4">
      <c r="B4468" s="105" t="str">
        <f t="shared" si="207"/>
        <v/>
      </c>
      <c r="C4468" s="105" t="str">
        <f t="shared" si="208"/>
        <v/>
      </c>
      <c r="D4468" s="105" t="str">
        <f t="shared" si="209"/>
        <v/>
      </c>
      <c r="E4468" s="106" t="s">
        <v>2406</v>
      </c>
      <c r="F4468" s="106" t="s">
        <v>5010</v>
      </c>
      <c r="G4468" s="106" t="s">
        <v>778</v>
      </c>
      <c r="H4468" s="106" t="s">
        <v>707</v>
      </c>
      <c r="I4468" s="106">
        <v>12</v>
      </c>
      <c r="J4468" s="106"/>
      <c r="K4468" s="106"/>
      <c r="L4468" s="106" t="s">
        <v>779</v>
      </c>
      <c r="M4468" s="106" t="s">
        <v>924</v>
      </c>
      <c r="N4468" s="106">
        <v>0.77</v>
      </c>
      <c r="O4468" s="106">
        <v>2.7</v>
      </c>
      <c r="P4468" s="106" t="s">
        <v>2499</v>
      </c>
      <c r="Q4468" s="107" t="s">
        <v>5255</v>
      </c>
      <c r="R4468" s="107" t="s">
        <v>11</v>
      </c>
    </row>
    <row r="4469" spans="2:18" ht="20.100000000000001" customHeight="1" x14ac:dyDescent="0.4">
      <c r="B4469" s="105" t="str">
        <f t="shared" si="207"/>
        <v/>
      </c>
      <c r="C4469" s="105" t="str">
        <f t="shared" si="208"/>
        <v/>
      </c>
      <c r="D4469" s="105" t="str">
        <f t="shared" si="209"/>
        <v/>
      </c>
      <c r="E4469" s="106" t="s">
        <v>2406</v>
      </c>
      <c r="F4469" s="106" t="s">
        <v>5010</v>
      </c>
      <c r="G4469" s="106" t="s">
        <v>778</v>
      </c>
      <c r="H4469" s="106" t="s">
        <v>1817</v>
      </c>
      <c r="I4469" s="106">
        <v>11</v>
      </c>
      <c r="J4469" s="106"/>
      <c r="K4469" s="106"/>
      <c r="L4469" s="106" t="s">
        <v>779</v>
      </c>
      <c r="M4469" s="106" t="s">
        <v>924</v>
      </c>
      <c r="N4469" s="106">
        <v>0.76</v>
      </c>
      <c r="O4469" s="106">
        <v>2.7</v>
      </c>
      <c r="P4469" s="106" t="s">
        <v>2499</v>
      </c>
      <c r="Q4469" s="107" t="s">
        <v>5256</v>
      </c>
      <c r="R4469" s="107" t="s">
        <v>11</v>
      </c>
    </row>
    <row r="4470" spans="2:18" ht="20.100000000000001" customHeight="1" x14ac:dyDescent="0.4">
      <c r="B4470" s="105" t="str">
        <f t="shared" si="207"/>
        <v/>
      </c>
      <c r="C4470" s="105" t="str">
        <f t="shared" si="208"/>
        <v/>
      </c>
      <c r="D4470" s="105" t="str">
        <f t="shared" si="209"/>
        <v/>
      </c>
      <c r="E4470" s="106" t="s">
        <v>2406</v>
      </c>
      <c r="F4470" s="106" t="s">
        <v>5010</v>
      </c>
      <c r="G4470" s="106" t="s">
        <v>778</v>
      </c>
      <c r="H4470" s="106" t="s">
        <v>1027</v>
      </c>
      <c r="I4470" s="106">
        <v>10</v>
      </c>
      <c r="J4470" s="106"/>
      <c r="K4470" s="106"/>
      <c r="L4470" s="106" t="s">
        <v>779</v>
      </c>
      <c r="M4470" s="106" t="s">
        <v>924</v>
      </c>
      <c r="N4470" s="106">
        <v>0.74</v>
      </c>
      <c r="O4470" s="106">
        <v>2.7</v>
      </c>
      <c r="P4470" s="106" t="s">
        <v>2499</v>
      </c>
      <c r="Q4470" s="107" t="s">
        <v>5257</v>
      </c>
      <c r="R4470" s="107" t="s">
        <v>11</v>
      </c>
    </row>
    <row r="4471" spans="2:18" ht="20.100000000000001" customHeight="1" x14ac:dyDescent="0.4">
      <c r="B4471" s="105" t="str">
        <f t="shared" si="207"/>
        <v/>
      </c>
      <c r="C4471" s="105" t="str">
        <f t="shared" si="208"/>
        <v/>
      </c>
      <c r="D4471" s="105" t="str">
        <f t="shared" si="209"/>
        <v/>
      </c>
      <c r="E4471" s="106" t="s">
        <v>2406</v>
      </c>
      <c r="F4471" s="106" t="s">
        <v>5010</v>
      </c>
      <c r="G4471" s="106" t="s">
        <v>778</v>
      </c>
      <c r="H4471" s="106" t="s">
        <v>707</v>
      </c>
      <c r="I4471" s="106">
        <v>11</v>
      </c>
      <c r="J4471" s="106"/>
      <c r="K4471" s="106"/>
      <c r="L4471" s="106" t="s">
        <v>1269</v>
      </c>
      <c r="M4471" s="106" t="s">
        <v>924</v>
      </c>
      <c r="N4471" s="106">
        <v>0.77</v>
      </c>
      <c r="O4471" s="106">
        <v>2.7</v>
      </c>
      <c r="P4471" s="106" t="s">
        <v>2499</v>
      </c>
      <c r="Q4471" s="107" t="s">
        <v>5258</v>
      </c>
      <c r="R4471" s="107" t="s">
        <v>11</v>
      </c>
    </row>
    <row r="4472" spans="2:18" ht="20.100000000000001" customHeight="1" x14ac:dyDescent="0.4">
      <c r="B4472" s="105" t="str">
        <f t="shared" si="207"/>
        <v/>
      </c>
      <c r="C4472" s="105" t="str">
        <f t="shared" si="208"/>
        <v/>
      </c>
      <c r="D4472" s="105" t="str">
        <f t="shared" si="209"/>
        <v/>
      </c>
      <c r="E4472" s="106" t="s">
        <v>2406</v>
      </c>
      <c r="F4472" s="106" t="s">
        <v>5010</v>
      </c>
      <c r="G4472" s="106" t="s">
        <v>778</v>
      </c>
      <c r="H4472" s="106" t="s">
        <v>1817</v>
      </c>
      <c r="I4472" s="106">
        <v>10</v>
      </c>
      <c r="J4472" s="106"/>
      <c r="K4472" s="106"/>
      <c r="L4472" s="106" t="s">
        <v>1269</v>
      </c>
      <c r="M4472" s="106" t="s">
        <v>924</v>
      </c>
      <c r="N4472" s="106">
        <v>0.75</v>
      </c>
      <c r="O4472" s="106">
        <v>2.7</v>
      </c>
      <c r="P4472" s="106" t="s">
        <v>2499</v>
      </c>
      <c r="Q4472" s="107" t="s">
        <v>5259</v>
      </c>
      <c r="R4472" s="107" t="s">
        <v>11</v>
      </c>
    </row>
    <row r="4473" spans="2:18" ht="20.100000000000001" customHeight="1" x14ac:dyDescent="0.4">
      <c r="B4473" s="105" t="str">
        <f t="shared" si="207"/>
        <v/>
      </c>
      <c r="C4473" s="105" t="str">
        <f t="shared" si="208"/>
        <v/>
      </c>
      <c r="D4473" s="105" t="str">
        <f t="shared" si="209"/>
        <v/>
      </c>
      <c r="E4473" s="106" t="s">
        <v>2406</v>
      </c>
      <c r="F4473" s="106" t="s">
        <v>5010</v>
      </c>
      <c r="G4473" s="106" t="s">
        <v>782</v>
      </c>
      <c r="H4473" s="106" t="s">
        <v>707</v>
      </c>
      <c r="I4473" s="106">
        <v>12</v>
      </c>
      <c r="J4473" s="106"/>
      <c r="K4473" s="106"/>
      <c r="L4473" s="106" t="s">
        <v>783</v>
      </c>
      <c r="M4473" s="106" t="s">
        <v>924</v>
      </c>
      <c r="N4473" s="106">
        <v>0.69</v>
      </c>
      <c r="O4473" s="106">
        <v>2.7</v>
      </c>
      <c r="P4473" s="106" t="s">
        <v>2499</v>
      </c>
      <c r="Q4473" s="107" t="s">
        <v>5260</v>
      </c>
      <c r="R4473" s="107" t="s">
        <v>11</v>
      </c>
    </row>
    <row r="4474" spans="2:18" ht="20.100000000000001" customHeight="1" x14ac:dyDescent="0.4">
      <c r="B4474" s="105" t="str">
        <f t="shared" si="207"/>
        <v/>
      </c>
      <c r="C4474" s="105" t="str">
        <f t="shared" si="208"/>
        <v/>
      </c>
      <c r="D4474" s="105" t="str">
        <f t="shared" si="209"/>
        <v/>
      </c>
      <c r="E4474" s="106" t="s">
        <v>2406</v>
      </c>
      <c r="F4474" s="106" t="s">
        <v>5010</v>
      </c>
      <c r="G4474" s="106" t="s">
        <v>782</v>
      </c>
      <c r="H4474" s="106" t="s">
        <v>1817</v>
      </c>
      <c r="I4474" s="106">
        <v>11</v>
      </c>
      <c r="J4474" s="106"/>
      <c r="K4474" s="106"/>
      <c r="L4474" s="106" t="s">
        <v>783</v>
      </c>
      <c r="M4474" s="106" t="s">
        <v>924</v>
      </c>
      <c r="N4474" s="106">
        <v>0.68</v>
      </c>
      <c r="O4474" s="106">
        <v>2.7</v>
      </c>
      <c r="P4474" s="106" t="s">
        <v>2499</v>
      </c>
      <c r="Q4474" s="107" t="s">
        <v>5261</v>
      </c>
      <c r="R4474" s="107" t="s">
        <v>11</v>
      </c>
    </row>
    <row r="4475" spans="2:18" ht="20.100000000000001" customHeight="1" x14ac:dyDescent="0.4">
      <c r="B4475" s="105" t="str">
        <f t="shared" si="207"/>
        <v/>
      </c>
      <c r="C4475" s="105" t="str">
        <f t="shared" si="208"/>
        <v/>
      </c>
      <c r="D4475" s="105" t="str">
        <f t="shared" si="209"/>
        <v/>
      </c>
      <c r="E4475" s="106" t="s">
        <v>2406</v>
      </c>
      <c r="F4475" s="106" t="s">
        <v>5010</v>
      </c>
      <c r="G4475" s="106" t="s">
        <v>782</v>
      </c>
      <c r="H4475" s="106" t="s">
        <v>1027</v>
      </c>
      <c r="I4475" s="106">
        <v>10</v>
      </c>
      <c r="J4475" s="106"/>
      <c r="K4475" s="106"/>
      <c r="L4475" s="106" t="s">
        <v>783</v>
      </c>
      <c r="M4475" s="106" t="s">
        <v>924</v>
      </c>
      <c r="N4475" s="106">
        <v>0.67</v>
      </c>
      <c r="O4475" s="106">
        <v>2.7</v>
      </c>
      <c r="P4475" s="106" t="s">
        <v>2499</v>
      </c>
      <c r="Q4475" s="107" t="s">
        <v>5262</v>
      </c>
      <c r="R4475" s="107" t="s">
        <v>11</v>
      </c>
    </row>
    <row r="4476" spans="2:18" ht="20.100000000000001" customHeight="1" x14ac:dyDescent="0.4">
      <c r="B4476" s="105" t="str">
        <f t="shared" si="207"/>
        <v/>
      </c>
      <c r="C4476" s="105" t="str">
        <f t="shared" si="208"/>
        <v/>
      </c>
      <c r="D4476" s="105" t="str">
        <f t="shared" si="209"/>
        <v/>
      </c>
      <c r="E4476" s="106" t="s">
        <v>2406</v>
      </c>
      <c r="F4476" s="106" t="s">
        <v>5010</v>
      </c>
      <c r="G4476" s="106" t="s">
        <v>2437</v>
      </c>
      <c r="H4476" s="106" t="s">
        <v>707</v>
      </c>
      <c r="I4476" s="106">
        <v>12</v>
      </c>
      <c r="J4476" s="106"/>
      <c r="K4476" s="106"/>
      <c r="L4476" s="106" t="s">
        <v>2438</v>
      </c>
      <c r="M4476" s="106" t="s">
        <v>924</v>
      </c>
      <c r="N4476" s="106">
        <v>0.76</v>
      </c>
      <c r="O4476" s="106">
        <v>2.7</v>
      </c>
      <c r="P4476" s="106" t="s">
        <v>2499</v>
      </c>
      <c r="Q4476" s="107" t="s">
        <v>5263</v>
      </c>
      <c r="R4476" s="107" t="s">
        <v>11</v>
      </c>
    </row>
    <row r="4477" spans="2:18" ht="20.100000000000001" customHeight="1" x14ac:dyDescent="0.4">
      <c r="B4477" s="105" t="str">
        <f t="shared" si="207"/>
        <v/>
      </c>
      <c r="C4477" s="105" t="str">
        <f t="shared" si="208"/>
        <v/>
      </c>
      <c r="D4477" s="105" t="str">
        <f t="shared" si="209"/>
        <v/>
      </c>
      <c r="E4477" s="106" t="s">
        <v>2406</v>
      </c>
      <c r="F4477" s="106" t="s">
        <v>5010</v>
      </c>
      <c r="G4477" s="106" t="s">
        <v>2437</v>
      </c>
      <c r="H4477" s="106" t="s">
        <v>1817</v>
      </c>
      <c r="I4477" s="106">
        <v>11</v>
      </c>
      <c r="J4477" s="106"/>
      <c r="K4477" s="106"/>
      <c r="L4477" s="106" t="s">
        <v>2438</v>
      </c>
      <c r="M4477" s="106" t="s">
        <v>924</v>
      </c>
      <c r="N4477" s="106">
        <v>0.75</v>
      </c>
      <c r="O4477" s="106">
        <v>2.7</v>
      </c>
      <c r="P4477" s="106" t="s">
        <v>2499</v>
      </c>
      <c r="Q4477" s="107" t="s">
        <v>5264</v>
      </c>
      <c r="R4477" s="107" t="s">
        <v>11</v>
      </c>
    </row>
    <row r="4478" spans="2:18" ht="20.100000000000001" customHeight="1" x14ac:dyDescent="0.4">
      <c r="B4478" s="105" t="str">
        <f t="shared" si="207"/>
        <v/>
      </c>
      <c r="C4478" s="105" t="str">
        <f t="shared" si="208"/>
        <v/>
      </c>
      <c r="D4478" s="105" t="str">
        <f t="shared" si="209"/>
        <v/>
      </c>
      <c r="E4478" s="106" t="s">
        <v>2406</v>
      </c>
      <c r="F4478" s="106" t="s">
        <v>5010</v>
      </c>
      <c r="G4478" s="106" t="s">
        <v>2442</v>
      </c>
      <c r="H4478" s="106" t="s">
        <v>707</v>
      </c>
      <c r="I4478" s="106">
        <v>12</v>
      </c>
      <c r="J4478" s="106"/>
      <c r="K4478" s="106"/>
      <c r="L4478" s="106" t="s">
        <v>2443</v>
      </c>
      <c r="M4478" s="106" t="s">
        <v>924</v>
      </c>
      <c r="N4478" s="106">
        <v>0.76</v>
      </c>
      <c r="O4478" s="106">
        <v>2.7</v>
      </c>
      <c r="P4478" s="106" t="s">
        <v>2499</v>
      </c>
      <c r="Q4478" s="107" t="s">
        <v>5265</v>
      </c>
      <c r="R4478" s="107" t="s">
        <v>11</v>
      </c>
    </row>
    <row r="4479" spans="2:18" ht="20.100000000000001" customHeight="1" x14ac:dyDescent="0.4">
      <c r="B4479" s="105" t="str">
        <f t="shared" si="207"/>
        <v/>
      </c>
      <c r="C4479" s="105" t="str">
        <f t="shared" si="208"/>
        <v/>
      </c>
      <c r="D4479" s="105" t="str">
        <f t="shared" si="209"/>
        <v/>
      </c>
      <c r="E4479" s="106" t="s">
        <v>2406</v>
      </c>
      <c r="F4479" s="106" t="s">
        <v>5010</v>
      </c>
      <c r="G4479" s="106" t="s">
        <v>2442</v>
      </c>
      <c r="H4479" s="106" t="s">
        <v>1817</v>
      </c>
      <c r="I4479" s="106">
        <v>11</v>
      </c>
      <c r="J4479" s="106"/>
      <c r="K4479" s="106"/>
      <c r="L4479" s="106" t="s">
        <v>2443</v>
      </c>
      <c r="M4479" s="106" t="s">
        <v>924</v>
      </c>
      <c r="N4479" s="106">
        <v>0.75</v>
      </c>
      <c r="O4479" s="106">
        <v>2.7</v>
      </c>
      <c r="P4479" s="106" t="s">
        <v>2499</v>
      </c>
      <c r="Q4479" s="107" t="s">
        <v>5266</v>
      </c>
      <c r="R4479" s="107" t="s">
        <v>11</v>
      </c>
    </row>
    <row r="4480" spans="2:18" ht="20.100000000000001" customHeight="1" x14ac:dyDescent="0.4">
      <c r="B4480" s="105" t="str">
        <f t="shared" si="207"/>
        <v/>
      </c>
      <c r="C4480" s="105" t="str">
        <f t="shared" si="208"/>
        <v/>
      </c>
      <c r="D4480" s="105" t="str">
        <f t="shared" si="209"/>
        <v/>
      </c>
      <c r="E4480" s="106" t="s">
        <v>2406</v>
      </c>
      <c r="F4480" s="106" t="s">
        <v>5010</v>
      </c>
      <c r="G4480" s="106" t="s">
        <v>697</v>
      </c>
      <c r="H4480" s="106" t="s">
        <v>707</v>
      </c>
      <c r="I4480" s="106">
        <v>16</v>
      </c>
      <c r="J4480" s="106"/>
      <c r="K4480" s="106"/>
      <c r="L4480" s="106" t="s">
        <v>707</v>
      </c>
      <c r="M4480" s="106" t="s">
        <v>3522</v>
      </c>
      <c r="N4480" s="106">
        <v>0.8</v>
      </c>
      <c r="O4480" s="106">
        <v>2.7</v>
      </c>
      <c r="P4480" s="106" t="s">
        <v>2511</v>
      </c>
      <c r="Q4480" s="107" t="s">
        <v>5267</v>
      </c>
      <c r="R4480" s="107" t="s">
        <v>12</v>
      </c>
    </row>
    <row r="4481" spans="2:18" ht="20.100000000000001" customHeight="1" x14ac:dyDescent="0.4">
      <c r="B4481" s="105" t="str">
        <f t="shared" si="207"/>
        <v/>
      </c>
      <c r="C4481" s="105" t="str">
        <f t="shared" si="208"/>
        <v/>
      </c>
      <c r="D4481" s="105" t="str">
        <f t="shared" si="209"/>
        <v/>
      </c>
      <c r="E4481" s="106" t="s">
        <v>2406</v>
      </c>
      <c r="F4481" s="106" t="s">
        <v>5010</v>
      </c>
      <c r="G4481" s="106" t="s">
        <v>697</v>
      </c>
      <c r="H4481" s="106" t="s">
        <v>707</v>
      </c>
      <c r="I4481" s="106">
        <v>16</v>
      </c>
      <c r="J4481" s="106"/>
      <c r="K4481" s="106"/>
      <c r="L4481" s="106" t="s">
        <v>1817</v>
      </c>
      <c r="M4481" s="106" t="s">
        <v>3522</v>
      </c>
      <c r="N4481" s="106">
        <v>0.79</v>
      </c>
      <c r="O4481" s="106">
        <v>2.7</v>
      </c>
      <c r="P4481" s="106" t="s">
        <v>2511</v>
      </c>
      <c r="Q4481" s="107" t="s">
        <v>5268</v>
      </c>
      <c r="R4481" s="107" t="s">
        <v>12</v>
      </c>
    </row>
    <row r="4482" spans="2:18" ht="20.100000000000001" customHeight="1" x14ac:dyDescent="0.4">
      <c r="B4482" s="105" t="str">
        <f t="shared" si="207"/>
        <v/>
      </c>
      <c r="C4482" s="105" t="str">
        <f t="shared" si="208"/>
        <v/>
      </c>
      <c r="D4482" s="105" t="str">
        <f t="shared" si="209"/>
        <v/>
      </c>
      <c r="E4482" s="106" t="s">
        <v>2406</v>
      </c>
      <c r="F4482" s="106" t="s">
        <v>5010</v>
      </c>
      <c r="G4482" s="106" t="s">
        <v>697</v>
      </c>
      <c r="H4482" s="106" t="s">
        <v>1817</v>
      </c>
      <c r="I4482" s="106">
        <v>16</v>
      </c>
      <c r="J4482" s="106"/>
      <c r="K4482" s="106"/>
      <c r="L4482" s="106" t="s">
        <v>1817</v>
      </c>
      <c r="M4482" s="106" t="s">
        <v>3522</v>
      </c>
      <c r="N4482" s="106">
        <v>0.78</v>
      </c>
      <c r="O4482" s="106">
        <v>2.7</v>
      </c>
      <c r="P4482" s="106" t="s">
        <v>2511</v>
      </c>
      <c r="Q4482" s="107" t="s">
        <v>5269</v>
      </c>
      <c r="R4482" s="107" t="s">
        <v>12</v>
      </c>
    </row>
    <row r="4483" spans="2:18" ht="20.100000000000001" customHeight="1" x14ac:dyDescent="0.4">
      <c r="B4483" s="105" t="str">
        <f t="shared" si="207"/>
        <v/>
      </c>
      <c r="C4483" s="105" t="str">
        <f t="shared" si="208"/>
        <v/>
      </c>
      <c r="D4483" s="105" t="str">
        <f t="shared" si="209"/>
        <v/>
      </c>
      <c r="E4483" s="106" t="s">
        <v>2406</v>
      </c>
      <c r="F4483" s="106" t="s">
        <v>5010</v>
      </c>
      <c r="G4483" s="106" t="s">
        <v>697</v>
      </c>
      <c r="H4483" s="106" t="s">
        <v>1817</v>
      </c>
      <c r="I4483" s="106">
        <v>16</v>
      </c>
      <c r="J4483" s="106"/>
      <c r="K4483" s="106"/>
      <c r="L4483" s="106" t="s">
        <v>1027</v>
      </c>
      <c r="M4483" s="106" t="s">
        <v>3522</v>
      </c>
      <c r="N4483" s="106">
        <v>0.78</v>
      </c>
      <c r="O4483" s="106">
        <v>2.7</v>
      </c>
      <c r="P4483" s="106" t="s">
        <v>2511</v>
      </c>
      <c r="Q4483" s="107" t="s">
        <v>5270</v>
      </c>
      <c r="R4483" s="107" t="s">
        <v>12</v>
      </c>
    </row>
    <row r="4484" spans="2:18" ht="20.100000000000001" customHeight="1" x14ac:dyDescent="0.4">
      <c r="B4484" s="105" t="str">
        <f t="shared" si="207"/>
        <v/>
      </c>
      <c r="C4484" s="105" t="str">
        <f t="shared" si="208"/>
        <v/>
      </c>
      <c r="D4484" s="105" t="str">
        <f t="shared" si="209"/>
        <v/>
      </c>
      <c r="E4484" s="106" t="s">
        <v>2406</v>
      </c>
      <c r="F4484" s="106" t="s">
        <v>5010</v>
      </c>
      <c r="G4484" s="106" t="s">
        <v>697</v>
      </c>
      <c r="H4484" s="106" t="s">
        <v>1027</v>
      </c>
      <c r="I4484" s="106">
        <v>16</v>
      </c>
      <c r="J4484" s="106"/>
      <c r="K4484" s="106"/>
      <c r="L4484" s="106" t="s">
        <v>1027</v>
      </c>
      <c r="M4484" s="106" t="s">
        <v>3522</v>
      </c>
      <c r="N4484" s="106">
        <v>0.76</v>
      </c>
      <c r="O4484" s="106">
        <v>2.7</v>
      </c>
      <c r="P4484" s="106" t="s">
        <v>2511</v>
      </c>
      <c r="Q4484" s="107" t="s">
        <v>5271</v>
      </c>
      <c r="R4484" s="107" t="s">
        <v>12</v>
      </c>
    </row>
    <row r="4485" spans="2:18" ht="20.100000000000001" customHeight="1" x14ac:dyDescent="0.4">
      <c r="B4485" s="105" t="str">
        <f t="shared" si="207"/>
        <v/>
      </c>
      <c r="C4485" s="105" t="str">
        <f t="shared" si="208"/>
        <v/>
      </c>
      <c r="D4485" s="105" t="str">
        <f t="shared" si="209"/>
        <v/>
      </c>
      <c r="E4485" s="106" t="s">
        <v>2406</v>
      </c>
      <c r="F4485" s="106" t="s">
        <v>5010</v>
      </c>
      <c r="G4485" s="106" t="s">
        <v>697</v>
      </c>
      <c r="H4485" s="106" t="s">
        <v>1027</v>
      </c>
      <c r="I4485" s="106">
        <v>15</v>
      </c>
      <c r="J4485" s="106"/>
      <c r="K4485" s="106"/>
      <c r="L4485" s="106" t="s">
        <v>1389</v>
      </c>
      <c r="M4485" s="106" t="s">
        <v>3522</v>
      </c>
      <c r="N4485" s="106">
        <v>0.76</v>
      </c>
      <c r="O4485" s="106">
        <v>2.7</v>
      </c>
      <c r="P4485" s="106" t="s">
        <v>2511</v>
      </c>
      <c r="Q4485" s="107" t="s">
        <v>5272</v>
      </c>
      <c r="R4485" s="107" t="s">
        <v>12</v>
      </c>
    </row>
    <row r="4486" spans="2:18" ht="20.100000000000001" customHeight="1" x14ac:dyDescent="0.4">
      <c r="B4486" s="105" t="str">
        <f t="shared" si="207"/>
        <v/>
      </c>
      <c r="C4486" s="105" t="str">
        <f t="shared" si="208"/>
        <v/>
      </c>
      <c r="D4486" s="105" t="str">
        <f t="shared" si="209"/>
        <v/>
      </c>
      <c r="E4486" s="106" t="s">
        <v>2406</v>
      </c>
      <c r="F4486" s="106" t="s">
        <v>5010</v>
      </c>
      <c r="G4486" s="106" t="s">
        <v>710</v>
      </c>
      <c r="H4486" s="106" t="s">
        <v>711</v>
      </c>
      <c r="I4486" s="106">
        <v>16</v>
      </c>
      <c r="J4486" s="106"/>
      <c r="K4486" s="106"/>
      <c r="L4486" s="106" t="s">
        <v>707</v>
      </c>
      <c r="M4486" s="106" t="s">
        <v>3522</v>
      </c>
      <c r="N4486" s="106">
        <v>0.78</v>
      </c>
      <c r="O4486" s="106">
        <v>2.7</v>
      </c>
      <c r="P4486" s="106" t="s">
        <v>2511</v>
      </c>
      <c r="Q4486" s="107" t="s">
        <v>5273</v>
      </c>
      <c r="R4486" s="107" t="s">
        <v>12</v>
      </c>
    </row>
    <row r="4487" spans="2:18" ht="20.100000000000001" customHeight="1" x14ac:dyDescent="0.4">
      <c r="B4487" s="105" t="str">
        <f t="shared" si="207"/>
        <v/>
      </c>
      <c r="C4487" s="105" t="str">
        <f t="shared" si="208"/>
        <v/>
      </c>
      <c r="D4487" s="105" t="str">
        <f t="shared" si="209"/>
        <v/>
      </c>
      <c r="E4487" s="106" t="s">
        <v>2406</v>
      </c>
      <c r="F4487" s="106" t="s">
        <v>5010</v>
      </c>
      <c r="G4487" s="106" t="s">
        <v>710</v>
      </c>
      <c r="H4487" s="106" t="s">
        <v>711</v>
      </c>
      <c r="I4487" s="106">
        <v>16</v>
      </c>
      <c r="J4487" s="106"/>
      <c r="K4487" s="106"/>
      <c r="L4487" s="106" t="s">
        <v>1817</v>
      </c>
      <c r="M4487" s="106" t="s">
        <v>3522</v>
      </c>
      <c r="N4487" s="106">
        <v>0.78</v>
      </c>
      <c r="O4487" s="106">
        <v>2.7</v>
      </c>
      <c r="P4487" s="106" t="s">
        <v>2511</v>
      </c>
      <c r="Q4487" s="107" t="s">
        <v>5274</v>
      </c>
      <c r="R4487" s="107" t="s">
        <v>12</v>
      </c>
    </row>
    <row r="4488" spans="2:18" ht="20.100000000000001" customHeight="1" x14ac:dyDescent="0.4">
      <c r="B4488" s="105" t="str">
        <f t="shared" si="207"/>
        <v/>
      </c>
      <c r="C4488" s="105" t="str">
        <f t="shared" si="208"/>
        <v/>
      </c>
      <c r="D4488" s="105" t="str">
        <f t="shared" si="209"/>
        <v/>
      </c>
      <c r="E4488" s="106" t="s">
        <v>2406</v>
      </c>
      <c r="F4488" s="106" t="s">
        <v>5010</v>
      </c>
      <c r="G4488" s="106" t="s">
        <v>710</v>
      </c>
      <c r="H4488" s="106" t="s">
        <v>711</v>
      </c>
      <c r="I4488" s="106">
        <v>16</v>
      </c>
      <c r="J4488" s="106"/>
      <c r="K4488" s="106"/>
      <c r="L4488" s="106" t="s">
        <v>1027</v>
      </c>
      <c r="M4488" s="106" t="s">
        <v>3522</v>
      </c>
      <c r="N4488" s="106">
        <v>0.78</v>
      </c>
      <c r="O4488" s="106">
        <v>2.7</v>
      </c>
      <c r="P4488" s="106" t="s">
        <v>2511</v>
      </c>
      <c r="Q4488" s="107" t="s">
        <v>5275</v>
      </c>
      <c r="R4488" s="107" t="s">
        <v>12</v>
      </c>
    </row>
    <row r="4489" spans="2:18" ht="20.100000000000001" customHeight="1" x14ac:dyDescent="0.4">
      <c r="B4489" s="105" t="str">
        <f t="shared" si="207"/>
        <v/>
      </c>
      <c r="C4489" s="105" t="str">
        <f t="shared" si="208"/>
        <v/>
      </c>
      <c r="D4489" s="105" t="str">
        <f t="shared" si="209"/>
        <v/>
      </c>
      <c r="E4489" s="106" t="s">
        <v>2406</v>
      </c>
      <c r="F4489" s="106" t="s">
        <v>5010</v>
      </c>
      <c r="G4489" s="106" t="s">
        <v>710</v>
      </c>
      <c r="H4489" s="106" t="s">
        <v>1098</v>
      </c>
      <c r="I4489" s="106">
        <v>15</v>
      </c>
      <c r="J4489" s="106"/>
      <c r="K4489" s="106"/>
      <c r="L4489" s="106" t="s">
        <v>1027</v>
      </c>
      <c r="M4489" s="106" t="s">
        <v>3522</v>
      </c>
      <c r="N4489" s="106">
        <v>0.75</v>
      </c>
      <c r="O4489" s="106">
        <v>2.7</v>
      </c>
      <c r="P4489" s="106" t="s">
        <v>2511</v>
      </c>
      <c r="Q4489" s="107" t="s">
        <v>5276</v>
      </c>
      <c r="R4489" s="107" t="s">
        <v>12</v>
      </c>
    </row>
    <row r="4490" spans="2:18" ht="20.100000000000001" customHeight="1" x14ac:dyDescent="0.4">
      <c r="B4490" s="105" t="str">
        <f t="shared" si="207"/>
        <v/>
      </c>
      <c r="C4490" s="105" t="str">
        <f t="shared" si="208"/>
        <v/>
      </c>
      <c r="D4490" s="105" t="str">
        <f t="shared" si="209"/>
        <v/>
      </c>
      <c r="E4490" s="106" t="s">
        <v>2406</v>
      </c>
      <c r="F4490" s="106" t="s">
        <v>5010</v>
      </c>
      <c r="G4490" s="106" t="s">
        <v>721</v>
      </c>
      <c r="H4490" s="106" t="s">
        <v>722</v>
      </c>
      <c r="I4490" s="106">
        <v>16</v>
      </c>
      <c r="J4490" s="106"/>
      <c r="K4490" s="106"/>
      <c r="L4490" s="106" t="s">
        <v>707</v>
      </c>
      <c r="M4490" s="106" t="s">
        <v>3522</v>
      </c>
      <c r="N4490" s="106">
        <v>0.77</v>
      </c>
      <c r="O4490" s="106">
        <v>2.7</v>
      </c>
      <c r="P4490" s="106" t="s">
        <v>2511</v>
      </c>
      <c r="Q4490" s="107" t="s">
        <v>5277</v>
      </c>
      <c r="R4490" s="107" t="s">
        <v>12</v>
      </c>
    </row>
    <row r="4491" spans="2:18" ht="20.100000000000001" customHeight="1" x14ac:dyDescent="0.4">
      <c r="B4491" s="105" t="str">
        <f t="shared" si="207"/>
        <v/>
      </c>
      <c r="C4491" s="105" t="str">
        <f t="shared" si="208"/>
        <v/>
      </c>
      <c r="D4491" s="105" t="str">
        <f t="shared" si="209"/>
        <v/>
      </c>
      <c r="E4491" s="106" t="s">
        <v>2406</v>
      </c>
      <c r="F4491" s="106" t="s">
        <v>5010</v>
      </c>
      <c r="G4491" s="106" t="s">
        <v>721</v>
      </c>
      <c r="H4491" s="106" t="s">
        <v>722</v>
      </c>
      <c r="I4491" s="106">
        <v>16</v>
      </c>
      <c r="J4491" s="106"/>
      <c r="K4491" s="106"/>
      <c r="L4491" s="106" t="s">
        <v>1817</v>
      </c>
      <c r="M4491" s="106" t="s">
        <v>3522</v>
      </c>
      <c r="N4491" s="106">
        <v>0.77</v>
      </c>
      <c r="O4491" s="106">
        <v>2.7</v>
      </c>
      <c r="P4491" s="106" t="s">
        <v>2511</v>
      </c>
      <c r="Q4491" s="107" t="s">
        <v>5278</v>
      </c>
      <c r="R4491" s="107" t="s">
        <v>12</v>
      </c>
    </row>
    <row r="4492" spans="2:18" ht="20.100000000000001" customHeight="1" x14ac:dyDescent="0.4">
      <c r="B4492" s="105" t="str">
        <f t="shared" si="207"/>
        <v/>
      </c>
      <c r="C4492" s="105" t="str">
        <f t="shared" si="208"/>
        <v/>
      </c>
      <c r="D4492" s="105" t="str">
        <f t="shared" si="209"/>
        <v/>
      </c>
      <c r="E4492" s="106" t="s">
        <v>2406</v>
      </c>
      <c r="F4492" s="106" t="s">
        <v>5010</v>
      </c>
      <c r="G4492" s="106" t="s">
        <v>721</v>
      </c>
      <c r="H4492" s="106" t="s">
        <v>722</v>
      </c>
      <c r="I4492" s="106">
        <v>16</v>
      </c>
      <c r="J4492" s="106"/>
      <c r="K4492" s="106"/>
      <c r="L4492" s="106" t="s">
        <v>1027</v>
      </c>
      <c r="M4492" s="106" t="s">
        <v>3522</v>
      </c>
      <c r="N4492" s="106">
        <v>0.76</v>
      </c>
      <c r="O4492" s="106">
        <v>2.7</v>
      </c>
      <c r="P4492" s="106" t="s">
        <v>2511</v>
      </c>
      <c r="Q4492" s="107" t="s">
        <v>5279</v>
      </c>
      <c r="R4492" s="107" t="s">
        <v>12</v>
      </c>
    </row>
    <row r="4493" spans="2:18" ht="20.100000000000001" customHeight="1" x14ac:dyDescent="0.4">
      <c r="B4493" s="105" t="str">
        <f t="shared" si="207"/>
        <v/>
      </c>
      <c r="C4493" s="105" t="str">
        <f t="shared" si="208"/>
        <v/>
      </c>
      <c r="D4493" s="105" t="str">
        <f t="shared" si="209"/>
        <v/>
      </c>
      <c r="E4493" s="106" t="s">
        <v>2406</v>
      </c>
      <c r="F4493" s="106" t="s">
        <v>5010</v>
      </c>
      <c r="G4493" s="106" t="s">
        <v>773</v>
      </c>
      <c r="H4493" s="106" t="s">
        <v>774</v>
      </c>
      <c r="I4493" s="106">
        <v>16</v>
      </c>
      <c r="J4493" s="106"/>
      <c r="K4493" s="106"/>
      <c r="L4493" s="106" t="s">
        <v>707</v>
      </c>
      <c r="M4493" s="106" t="s">
        <v>3522</v>
      </c>
      <c r="N4493" s="106">
        <v>0.73</v>
      </c>
      <c r="O4493" s="106">
        <v>2.7</v>
      </c>
      <c r="P4493" s="106" t="s">
        <v>2511</v>
      </c>
      <c r="Q4493" s="107" t="s">
        <v>5280</v>
      </c>
      <c r="R4493" s="107" t="s">
        <v>12</v>
      </c>
    </row>
    <row r="4494" spans="2:18" ht="20.100000000000001" customHeight="1" x14ac:dyDescent="0.4">
      <c r="B4494" s="105" t="str">
        <f t="shared" si="207"/>
        <v/>
      </c>
      <c r="C4494" s="105" t="str">
        <f t="shared" si="208"/>
        <v/>
      </c>
      <c r="D4494" s="105" t="str">
        <f t="shared" si="209"/>
        <v/>
      </c>
      <c r="E4494" s="106" t="s">
        <v>2406</v>
      </c>
      <c r="F4494" s="106" t="s">
        <v>5010</v>
      </c>
      <c r="G4494" s="106" t="s">
        <v>773</v>
      </c>
      <c r="H4494" s="106" t="s">
        <v>774</v>
      </c>
      <c r="I4494" s="106">
        <v>15</v>
      </c>
      <c r="J4494" s="106"/>
      <c r="K4494" s="106"/>
      <c r="L4494" s="106" t="s">
        <v>1817</v>
      </c>
      <c r="M4494" s="106" t="s">
        <v>3522</v>
      </c>
      <c r="N4494" s="106">
        <v>0.72</v>
      </c>
      <c r="O4494" s="106">
        <v>2.7</v>
      </c>
      <c r="P4494" s="106" t="s">
        <v>2511</v>
      </c>
      <c r="Q4494" s="107" t="s">
        <v>5281</v>
      </c>
      <c r="R4494" s="107" t="s">
        <v>12</v>
      </c>
    </row>
    <row r="4495" spans="2:18" ht="20.100000000000001" customHeight="1" x14ac:dyDescent="0.4">
      <c r="B4495" s="105" t="str">
        <f t="shared" si="207"/>
        <v/>
      </c>
      <c r="C4495" s="105" t="str">
        <f t="shared" si="208"/>
        <v/>
      </c>
      <c r="D4495" s="105" t="str">
        <f t="shared" si="209"/>
        <v/>
      </c>
      <c r="E4495" s="106" t="s">
        <v>2406</v>
      </c>
      <c r="F4495" s="106" t="s">
        <v>5010</v>
      </c>
      <c r="G4495" s="106" t="s">
        <v>773</v>
      </c>
      <c r="H4495" s="106" t="s">
        <v>774</v>
      </c>
      <c r="I4495" s="106">
        <v>14</v>
      </c>
      <c r="J4495" s="106"/>
      <c r="K4495" s="106"/>
      <c r="L4495" s="106" t="s">
        <v>1027</v>
      </c>
      <c r="M4495" s="106" t="s">
        <v>3522</v>
      </c>
      <c r="N4495" s="106">
        <v>0.72</v>
      </c>
      <c r="O4495" s="106">
        <v>2.7</v>
      </c>
      <c r="P4495" s="106" t="s">
        <v>2511</v>
      </c>
      <c r="Q4495" s="107" t="s">
        <v>5282</v>
      </c>
      <c r="R4495" s="107" t="s">
        <v>12</v>
      </c>
    </row>
    <row r="4496" spans="2:18" ht="20.100000000000001" customHeight="1" x14ac:dyDescent="0.4">
      <c r="B4496" s="105" t="str">
        <f t="shared" ref="B4496:B4559" si="210">IF(OR($C$10="",$C$11=""),"",IFERROR(IF(AND($U$22&lt;&gt;R4496,$V$22&lt;&gt;R4496),"－",IF(AND(COUNTIF($C$10,"*樹脂スペーサー*")&gt;0,OR(M4496="空気",F4496="一般",F4496="一般ＰＧ")),"－",IF(AND($W$25&gt;0,$W$25&gt;=O4496),$U$25,IF(AND($W$26&gt;0,$W$26&gt;=O4496),$U$26,IF(AND($W$27&gt;0,$W$27&gt;=O4496),$U$27,IF(AND($W$28&gt;0,$W$28&gt;=O4496),$U$28,IF(AND($W$29&gt;0,$W$29&gt;=O4496),$U$29,IF(AND($W$30&gt;0,$W$30&gt;=O4496),$U$30,IF(AND($W$31&gt;0,$W$31&gt;=O4496),$U$31,"－"))))))))),"－"))</f>
        <v/>
      </c>
      <c r="C4496" s="105" t="str">
        <f t="shared" ref="C4496:C4559" si="211">IF(B4496="","",IF(B4496&lt;&gt;"－",VLOOKUP(B4496,$U$25:$V$31,2,FALSE),"－"))</f>
        <v/>
      </c>
      <c r="D4496" s="105" t="str">
        <f t="shared" ref="D4496:D4559" si="212">IF($H$9="","",IF($V$38&lt;&gt;"断熱等","－",IF(AND(COUNTIF($V$34,"*樹脂スペーサー*")&gt;0,OR(M4496="空気",F4496="一般",F4496="一般ＰＧ")),"－",IF(AND($V$35&lt;&gt;R4496,$W$35&lt;&gt;R4496),"－",IF(MID($H$9,10,1)="Z",IF(N4496&lt;=0.65,"○","－"),IF($V$36&gt;=O4496,"○","－"))))))</f>
        <v/>
      </c>
      <c r="E4496" s="106" t="s">
        <v>2406</v>
      </c>
      <c r="F4496" s="106" t="s">
        <v>5010</v>
      </c>
      <c r="G4496" s="106" t="s">
        <v>773</v>
      </c>
      <c r="H4496" s="106" t="s">
        <v>1266</v>
      </c>
      <c r="I4496" s="106">
        <v>15</v>
      </c>
      <c r="J4496" s="106"/>
      <c r="K4496" s="106"/>
      <c r="L4496" s="106" t="s">
        <v>707</v>
      </c>
      <c r="M4496" s="106" t="s">
        <v>3522</v>
      </c>
      <c r="N4496" s="106">
        <v>0.71</v>
      </c>
      <c r="O4496" s="106">
        <v>2.7</v>
      </c>
      <c r="P4496" s="106" t="s">
        <v>2511</v>
      </c>
      <c r="Q4496" s="107" t="s">
        <v>5283</v>
      </c>
      <c r="R4496" s="107" t="s">
        <v>12</v>
      </c>
    </row>
    <row r="4497" spans="2:18" ht="20.100000000000001" customHeight="1" x14ac:dyDescent="0.4">
      <c r="B4497" s="105" t="str">
        <f t="shared" si="210"/>
        <v/>
      </c>
      <c r="C4497" s="105" t="str">
        <f t="shared" si="211"/>
        <v/>
      </c>
      <c r="D4497" s="105" t="str">
        <f t="shared" si="212"/>
        <v/>
      </c>
      <c r="E4497" s="106" t="s">
        <v>2406</v>
      </c>
      <c r="F4497" s="106" t="s">
        <v>5010</v>
      </c>
      <c r="G4497" s="106" t="s">
        <v>773</v>
      </c>
      <c r="H4497" s="106" t="s">
        <v>1266</v>
      </c>
      <c r="I4497" s="106">
        <v>14</v>
      </c>
      <c r="J4497" s="106"/>
      <c r="K4497" s="106"/>
      <c r="L4497" s="106" t="s">
        <v>1817</v>
      </c>
      <c r="M4497" s="106" t="s">
        <v>3522</v>
      </c>
      <c r="N4497" s="106">
        <v>0.71</v>
      </c>
      <c r="O4497" s="106">
        <v>2.7</v>
      </c>
      <c r="P4497" s="106" t="s">
        <v>2511</v>
      </c>
      <c r="Q4497" s="107" t="s">
        <v>5284</v>
      </c>
      <c r="R4497" s="107" t="s">
        <v>12</v>
      </c>
    </row>
    <row r="4498" spans="2:18" ht="20.100000000000001" customHeight="1" x14ac:dyDescent="0.4">
      <c r="B4498" s="105" t="str">
        <f t="shared" si="210"/>
        <v/>
      </c>
      <c r="C4498" s="105" t="str">
        <f t="shared" si="211"/>
        <v/>
      </c>
      <c r="D4498" s="105" t="str">
        <f t="shared" si="212"/>
        <v/>
      </c>
      <c r="E4498" s="106" t="s">
        <v>2406</v>
      </c>
      <c r="F4498" s="106" t="s">
        <v>5010</v>
      </c>
      <c r="G4498" s="106" t="s">
        <v>778</v>
      </c>
      <c r="H4498" s="106" t="s">
        <v>779</v>
      </c>
      <c r="I4498" s="106">
        <v>16</v>
      </c>
      <c r="J4498" s="106"/>
      <c r="K4498" s="106"/>
      <c r="L4498" s="106" t="s">
        <v>707</v>
      </c>
      <c r="M4498" s="106" t="s">
        <v>3522</v>
      </c>
      <c r="N4498" s="106">
        <v>0.72</v>
      </c>
      <c r="O4498" s="106">
        <v>2.7</v>
      </c>
      <c r="P4498" s="106" t="s">
        <v>2511</v>
      </c>
      <c r="Q4498" s="107" t="s">
        <v>5285</v>
      </c>
      <c r="R4498" s="107" t="s">
        <v>12</v>
      </c>
    </row>
    <row r="4499" spans="2:18" ht="20.100000000000001" customHeight="1" x14ac:dyDescent="0.4">
      <c r="B4499" s="105" t="str">
        <f t="shared" si="210"/>
        <v/>
      </c>
      <c r="C4499" s="105" t="str">
        <f t="shared" si="211"/>
        <v/>
      </c>
      <c r="D4499" s="105" t="str">
        <f t="shared" si="212"/>
        <v/>
      </c>
      <c r="E4499" s="106" t="s">
        <v>2406</v>
      </c>
      <c r="F4499" s="106" t="s">
        <v>5010</v>
      </c>
      <c r="G4499" s="106" t="s">
        <v>778</v>
      </c>
      <c r="H4499" s="106" t="s">
        <v>779</v>
      </c>
      <c r="I4499" s="106">
        <v>15</v>
      </c>
      <c r="J4499" s="106"/>
      <c r="K4499" s="106"/>
      <c r="L4499" s="106" t="s">
        <v>1817</v>
      </c>
      <c r="M4499" s="106" t="s">
        <v>3522</v>
      </c>
      <c r="N4499" s="106">
        <v>0.71</v>
      </c>
      <c r="O4499" s="106">
        <v>2.7</v>
      </c>
      <c r="P4499" s="106" t="s">
        <v>2511</v>
      </c>
      <c r="Q4499" s="107" t="s">
        <v>5286</v>
      </c>
      <c r="R4499" s="107" t="s">
        <v>12</v>
      </c>
    </row>
    <row r="4500" spans="2:18" ht="20.100000000000001" customHeight="1" x14ac:dyDescent="0.4">
      <c r="B4500" s="105" t="str">
        <f t="shared" si="210"/>
        <v/>
      </c>
      <c r="C4500" s="105" t="str">
        <f t="shared" si="211"/>
        <v/>
      </c>
      <c r="D4500" s="105" t="str">
        <f t="shared" si="212"/>
        <v/>
      </c>
      <c r="E4500" s="106" t="s">
        <v>2406</v>
      </c>
      <c r="F4500" s="106" t="s">
        <v>5010</v>
      </c>
      <c r="G4500" s="106" t="s">
        <v>778</v>
      </c>
      <c r="H4500" s="106" t="s">
        <v>779</v>
      </c>
      <c r="I4500" s="106">
        <v>14</v>
      </c>
      <c r="J4500" s="106"/>
      <c r="K4500" s="106"/>
      <c r="L4500" s="106" t="s">
        <v>1027</v>
      </c>
      <c r="M4500" s="106" t="s">
        <v>3522</v>
      </c>
      <c r="N4500" s="106">
        <v>0.71</v>
      </c>
      <c r="O4500" s="106">
        <v>2.7</v>
      </c>
      <c r="P4500" s="106" t="s">
        <v>2511</v>
      </c>
      <c r="Q4500" s="107" t="s">
        <v>5287</v>
      </c>
      <c r="R4500" s="107" t="s">
        <v>12</v>
      </c>
    </row>
    <row r="4501" spans="2:18" ht="20.100000000000001" customHeight="1" x14ac:dyDescent="0.4">
      <c r="B4501" s="105" t="str">
        <f t="shared" si="210"/>
        <v/>
      </c>
      <c r="C4501" s="105" t="str">
        <f t="shared" si="211"/>
        <v/>
      </c>
      <c r="D4501" s="105" t="str">
        <f t="shared" si="212"/>
        <v/>
      </c>
      <c r="E4501" s="106" t="s">
        <v>2406</v>
      </c>
      <c r="F4501" s="106" t="s">
        <v>5010</v>
      </c>
      <c r="G4501" s="106" t="s">
        <v>778</v>
      </c>
      <c r="H4501" s="106" t="s">
        <v>1269</v>
      </c>
      <c r="I4501" s="106">
        <v>15</v>
      </c>
      <c r="J4501" s="106"/>
      <c r="K4501" s="106"/>
      <c r="L4501" s="106" t="s">
        <v>707</v>
      </c>
      <c r="M4501" s="106" t="s">
        <v>3522</v>
      </c>
      <c r="N4501" s="106">
        <v>0.71</v>
      </c>
      <c r="O4501" s="106">
        <v>2.7</v>
      </c>
      <c r="P4501" s="106" t="s">
        <v>2511</v>
      </c>
      <c r="Q4501" s="107" t="s">
        <v>5288</v>
      </c>
      <c r="R4501" s="107" t="s">
        <v>12</v>
      </c>
    </row>
    <row r="4502" spans="2:18" ht="20.100000000000001" customHeight="1" x14ac:dyDescent="0.4">
      <c r="B4502" s="105" t="str">
        <f t="shared" si="210"/>
        <v/>
      </c>
      <c r="C4502" s="105" t="str">
        <f t="shared" si="211"/>
        <v/>
      </c>
      <c r="D4502" s="105" t="str">
        <f t="shared" si="212"/>
        <v/>
      </c>
      <c r="E4502" s="106" t="s">
        <v>2406</v>
      </c>
      <c r="F4502" s="106" t="s">
        <v>5010</v>
      </c>
      <c r="G4502" s="106" t="s">
        <v>778</v>
      </c>
      <c r="H4502" s="106" t="s">
        <v>1269</v>
      </c>
      <c r="I4502" s="106">
        <v>14</v>
      </c>
      <c r="J4502" s="106"/>
      <c r="K4502" s="106"/>
      <c r="L4502" s="106" t="s">
        <v>1817</v>
      </c>
      <c r="M4502" s="106" t="s">
        <v>3522</v>
      </c>
      <c r="N4502" s="106">
        <v>0.71</v>
      </c>
      <c r="O4502" s="106">
        <v>2.7</v>
      </c>
      <c r="P4502" s="106" t="s">
        <v>2511</v>
      </c>
      <c r="Q4502" s="107" t="s">
        <v>5289</v>
      </c>
      <c r="R4502" s="107" t="s">
        <v>12</v>
      </c>
    </row>
    <row r="4503" spans="2:18" ht="20.100000000000001" customHeight="1" x14ac:dyDescent="0.4">
      <c r="B4503" s="105" t="str">
        <f t="shared" si="210"/>
        <v/>
      </c>
      <c r="C4503" s="105" t="str">
        <f t="shared" si="211"/>
        <v/>
      </c>
      <c r="D4503" s="105" t="str">
        <f t="shared" si="212"/>
        <v/>
      </c>
      <c r="E4503" s="106" t="s">
        <v>2406</v>
      </c>
      <c r="F4503" s="106" t="s">
        <v>5010</v>
      </c>
      <c r="G4503" s="106" t="s">
        <v>782</v>
      </c>
      <c r="H4503" s="106" t="s">
        <v>783</v>
      </c>
      <c r="I4503" s="106">
        <v>16</v>
      </c>
      <c r="J4503" s="106"/>
      <c r="K4503" s="106"/>
      <c r="L4503" s="106" t="s">
        <v>707</v>
      </c>
      <c r="M4503" s="106" t="s">
        <v>3522</v>
      </c>
      <c r="N4503" s="106">
        <v>0.54</v>
      </c>
      <c r="O4503" s="106">
        <v>2.7</v>
      </c>
      <c r="P4503" s="106" t="s">
        <v>2511</v>
      </c>
      <c r="Q4503" s="107" t="s">
        <v>5290</v>
      </c>
      <c r="R4503" s="107" t="s">
        <v>12</v>
      </c>
    </row>
    <row r="4504" spans="2:18" ht="20.100000000000001" customHeight="1" x14ac:dyDescent="0.4">
      <c r="B4504" s="105" t="str">
        <f t="shared" si="210"/>
        <v/>
      </c>
      <c r="C4504" s="105" t="str">
        <f t="shared" si="211"/>
        <v/>
      </c>
      <c r="D4504" s="105" t="str">
        <f t="shared" si="212"/>
        <v/>
      </c>
      <c r="E4504" s="106" t="s">
        <v>2406</v>
      </c>
      <c r="F4504" s="106" t="s">
        <v>5010</v>
      </c>
      <c r="G4504" s="106" t="s">
        <v>782</v>
      </c>
      <c r="H4504" s="106" t="s">
        <v>783</v>
      </c>
      <c r="I4504" s="106">
        <v>15</v>
      </c>
      <c r="J4504" s="106"/>
      <c r="K4504" s="106"/>
      <c r="L4504" s="106" t="s">
        <v>1817</v>
      </c>
      <c r="M4504" s="106" t="s">
        <v>3522</v>
      </c>
      <c r="N4504" s="106">
        <v>0.54</v>
      </c>
      <c r="O4504" s="106">
        <v>2.7</v>
      </c>
      <c r="P4504" s="106" t="s">
        <v>2511</v>
      </c>
      <c r="Q4504" s="107" t="s">
        <v>5291</v>
      </c>
      <c r="R4504" s="107" t="s">
        <v>12</v>
      </c>
    </row>
    <row r="4505" spans="2:18" ht="20.100000000000001" customHeight="1" x14ac:dyDescent="0.4">
      <c r="B4505" s="105" t="str">
        <f t="shared" si="210"/>
        <v/>
      </c>
      <c r="C4505" s="105" t="str">
        <f t="shared" si="211"/>
        <v/>
      </c>
      <c r="D4505" s="105" t="str">
        <f t="shared" si="212"/>
        <v/>
      </c>
      <c r="E4505" s="106" t="s">
        <v>2406</v>
      </c>
      <c r="F4505" s="106" t="s">
        <v>5010</v>
      </c>
      <c r="G4505" s="106" t="s">
        <v>782</v>
      </c>
      <c r="H4505" s="106" t="s">
        <v>783</v>
      </c>
      <c r="I4505" s="106">
        <v>14</v>
      </c>
      <c r="J4505" s="106"/>
      <c r="K4505" s="106"/>
      <c r="L4505" s="106" t="s">
        <v>1027</v>
      </c>
      <c r="M4505" s="106" t="s">
        <v>3522</v>
      </c>
      <c r="N4505" s="106">
        <v>0.54</v>
      </c>
      <c r="O4505" s="106">
        <v>2.7</v>
      </c>
      <c r="P4505" s="106" t="s">
        <v>2511</v>
      </c>
      <c r="Q4505" s="107" t="s">
        <v>5292</v>
      </c>
      <c r="R4505" s="107" t="s">
        <v>12</v>
      </c>
    </row>
    <row r="4506" spans="2:18" ht="20.100000000000001" customHeight="1" x14ac:dyDescent="0.4">
      <c r="B4506" s="105" t="str">
        <f t="shared" si="210"/>
        <v/>
      </c>
      <c r="C4506" s="105" t="str">
        <f t="shared" si="211"/>
        <v/>
      </c>
      <c r="D4506" s="105" t="str">
        <f t="shared" si="212"/>
        <v/>
      </c>
      <c r="E4506" s="106" t="s">
        <v>2406</v>
      </c>
      <c r="F4506" s="106" t="s">
        <v>5010</v>
      </c>
      <c r="G4506" s="106" t="s">
        <v>2477</v>
      </c>
      <c r="H4506" s="106" t="s">
        <v>707</v>
      </c>
      <c r="I4506" s="106">
        <v>16</v>
      </c>
      <c r="J4506" s="106"/>
      <c r="K4506" s="106"/>
      <c r="L4506" s="106" t="s">
        <v>2478</v>
      </c>
      <c r="M4506" s="106" t="s">
        <v>3522</v>
      </c>
      <c r="N4506" s="106">
        <v>0.79</v>
      </c>
      <c r="O4506" s="106">
        <v>2.7</v>
      </c>
      <c r="P4506" s="106" t="s">
        <v>2511</v>
      </c>
      <c r="Q4506" s="107" t="s">
        <v>5293</v>
      </c>
      <c r="R4506" s="107" t="s">
        <v>12</v>
      </c>
    </row>
    <row r="4507" spans="2:18" ht="20.100000000000001" customHeight="1" x14ac:dyDescent="0.4">
      <c r="B4507" s="105" t="str">
        <f t="shared" si="210"/>
        <v/>
      </c>
      <c r="C4507" s="105" t="str">
        <f t="shared" si="211"/>
        <v/>
      </c>
      <c r="D4507" s="105" t="str">
        <f t="shared" si="212"/>
        <v/>
      </c>
      <c r="E4507" s="106" t="s">
        <v>2406</v>
      </c>
      <c r="F4507" s="106" t="s">
        <v>5010</v>
      </c>
      <c r="G4507" s="106" t="s">
        <v>2477</v>
      </c>
      <c r="H4507" s="106" t="s">
        <v>1817</v>
      </c>
      <c r="I4507" s="106">
        <v>16</v>
      </c>
      <c r="J4507" s="106"/>
      <c r="K4507" s="106"/>
      <c r="L4507" s="106" t="s">
        <v>2478</v>
      </c>
      <c r="M4507" s="106" t="s">
        <v>3522</v>
      </c>
      <c r="N4507" s="106">
        <v>0.78</v>
      </c>
      <c r="O4507" s="106">
        <v>2.7</v>
      </c>
      <c r="P4507" s="106" t="s">
        <v>2511</v>
      </c>
      <c r="Q4507" s="107" t="s">
        <v>5294</v>
      </c>
      <c r="R4507" s="107" t="s">
        <v>12</v>
      </c>
    </row>
    <row r="4508" spans="2:18" ht="20.100000000000001" customHeight="1" x14ac:dyDescent="0.4">
      <c r="B4508" s="105" t="str">
        <f t="shared" si="210"/>
        <v/>
      </c>
      <c r="C4508" s="105" t="str">
        <f t="shared" si="211"/>
        <v/>
      </c>
      <c r="D4508" s="105" t="str">
        <f t="shared" si="212"/>
        <v/>
      </c>
      <c r="E4508" s="106" t="s">
        <v>2406</v>
      </c>
      <c r="F4508" s="106" t="s">
        <v>5010</v>
      </c>
      <c r="G4508" s="106" t="s">
        <v>2477</v>
      </c>
      <c r="H4508" s="106" t="s">
        <v>1027</v>
      </c>
      <c r="I4508" s="106">
        <v>16</v>
      </c>
      <c r="J4508" s="106"/>
      <c r="K4508" s="106"/>
      <c r="L4508" s="106" t="s">
        <v>2478</v>
      </c>
      <c r="M4508" s="106" t="s">
        <v>3522</v>
      </c>
      <c r="N4508" s="106">
        <v>0.77</v>
      </c>
      <c r="O4508" s="106">
        <v>2.7</v>
      </c>
      <c r="P4508" s="106" t="s">
        <v>2511</v>
      </c>
      <c r="Q4508" s="107" t="s">
        <v>5295</v>
      </c>
      <c r="R4508" s="107" t="s">
        <v>12</v>
      </c>
    </row>
    <row r="4509" spans="2:18" ht="20.100000000000001" customHeight="1" x14ac:dyDescent="0.4">
      <c r="B4509" s="105" t="str">
        <f t="shared" si="210"/>
        <v/>
      </c>
      <c r="C4509" s="105" t="str">
        <f t="shared" si="211"/>
        <v/>
      </c>
      <c r="D4509" s="105" t="str">
        <f t="shared" si="212"/>
        <v/>
      </c>
      <c r="E4509" s="106" t="s">
        <v>2406</v>
      </c>
      <c r="F4509" s="106" t="s">
        <v>5010</v>
      </c>
      <c r="G4509" s="106" t="s">
        <v>2482</v>
      </c>
      <c r="H4509" s="106" t="s">
        <v>707</v>
      </c>
      <c r="I4509" s="106">
        <v>16</v>
      </c>
      <c r="J4509" s="106"/>
      <c r="K4509" s="106"/>
      <c r="L4509" s="106" t="s">
        <v>2483</v>
      </c>
      <c r="M4509" s="106" t="s">
        <v>3522</v>
      </c>
      <c r="N4509" s="106">
        <v>0.79</v>
      </c>
      <c r="O4509" s="106">
        <v>2.7</v>
      </c>
      <c r="P4509" s="106" t="s">
        <v>2511</v>
      </c>
      <c r="Q4509" s="107" t="s">
        <v>5296</v>
      </c>
      <c r="R4509" s="107" t="s">
        <v>12</v>
      </c>
    </row>
    <row r="4510" spans="2:18" ht="20.100000000000001" customHeight="1" x14ac:dyDescent="0.4">
      <c r="B4510" s="105" t="str">
        <f t="shared" si="210"/>
        <v/>
      </c>
      <c r="C4510" s="105" t="str">
        <f t="shared" si="211"/>
        <v/>
      </c>
      <c r="D4510" s="105" t="str">
        <f t="shared" si="212"/>
        <v/>
      </c>
      <c r="E4510" s="106" t="s">
        <v>2406</v>
      </c>
      <c r="F4510" s="106" t="s">
        <v>5010</v>
      </c>
      <c r="G4510" s="106" t="s">
        <v>2482</v>
      </c>
      <c r="H4510" s="106" t="s">
        <v>1817</v>
      </c>
      <c r="I4510" s="106">
        <v>16</v>
      </c>
      <c r="J4510" s="106"/>
      <c r="K4510" s="106"/>
      <c r="L4510" s="106" t="s">
        <v>2483</v>
      </c>
      <c r="M4510" s="106" t="s">
        <v>3522</v>
      </c>
      <c r="N4510" s="106">
        <v>0.78</v>
      </c>
      <c r="O4510" s="106">
        <v>2.7</v>
      </c>
      <c r="P4510" s="106" t="s">
        <v>2511</v>
      </c>
      <c r="Q4510" s="107" t="s">
        <v>5297</v>
      </c>
      <c r="R4510" s="107" t="s">
        <v>12</v>
      </c>
    </row>
    <row r="4511" spans="2:18" ht="20.100000000000001" customHeight="1" x14ac:dyDescent="0.4">
      <c r="B4511" s="105" t="str">
        <f t="shared" si="210"/>
        <v/>
      </c>
      <c r="C4511" s="105" t="str">
        <f t="shared" si="211"/>
        <v/>
      </c>
      <c r="D4511" s="105" t="str">
        <f t="shared" si="212"/>
        <v/>
      </c>
      <c r="E4511" s="106" t="s">
        <v>2406</v>
      </c>
      <c r="F4511" s="106" t="s">
        <v>5010</v>
      </c>
      <c r="G4511" s="106" t="s">
        <v>2482</v>
      </c>
      <c r="H4511" s="106" t="s">
        <v>1027</v>
      </c>
      <c r="I4511" s="106">
        <v>16</v>
      </c>
      <c r="J4511" s="106"/>
      <c r="K4511" s="106"/>
      <c r="L4511" s="106" t="s">
        <v>2483</v>
      </c>
      <c r="M4511" s="106" t="s">
        <v>3522</v>
      </c>
      <c r="N4511" s="106">
        <v>0.77</v>
      </c>
      <c r="O4511" s="106">
        <v>2.7</v>
      </c>
      <c r="P4511" s="106" t="s">
        <v>2511</v>
      </c>
      <c r="Q4511" s="107" t="s">
        <v>5298</v>
      </c>
      <c r="R4511" s="107" t="s">
        <v>12</v>
      </c>
    </row>
    <row r="4512" spans="2:18" ht="20.100000000000001" customHeight="1" x14ac:dyDescent="0.4">
      <c r="B4512" s="105" t="str">
        <f t="shared" si="210"/>
        <v/>
      </c>
      <c r="C4512" s="105" t="str">
        <f t="shared" si="211"/>
        <v/>
      </c>
      <c r="D4512" s="105" t="str">
        <f t="shared" si="212"/>
        <v/>
      </c>
      <c r="E4512" s="106" t="s">
        <v>2406</v>
      </c>
      <c r="F4512" s="106" t="s">
        <v>5010</v>
      </c>
      <c r="G4512" s="106" t="s">
        <v>2437</v>
      </c>
      <c r="H4512" s="106" t="s">
        <v>2438</v>
      </c>
      <c r="I4512" s="106">
        <v>16</v>
      </c>
      <c r="J4512" s="106"/>
      <c r="K4512" s="106"/>
      <c r="L4512" s="106" t="s">
        <v>707</v>
      </c>
      <c r="M4512" s="106" t="s">
        <v>3522</v>
      </c>
      <c r="N4512" s="106">
        <v>0.7</v>
      </c>
      <c r="O4512" s="106">
        <v>2.7</v>
      </c>
      <c r="P4512" s="106" t="s">
        <v>2511</v>
      </c>
      <c r="Q4512" s="107" t="s">
        <v>5299</v>
      </c>
      <c r="R4512" s="107" t="s">
        <v>12</v>
      </c>
    </row>
    <row r="4513" spans="2:18" ht="20.100000000000001" customHeight="1" x14ac:dyDescent="0.4">
      <c r="B4513" s="105" t="str">
        <f t="shared" si="210"/>
        <v/>
      </c>
      <c r="C4513" s="105" t="str">
        <f t="shared" si="211"/>
        <v/>
      </c>
      <c r="D4513" s="105" t="str">
        <f t="shared" si="212"/>
        <v/>
      </c>
      <c r="E4513" s="106" t="s">
        <v>2406</v>
      </c>
      <c r="F4513" s="106" t="s">
        <v>5010</v>
      </c>
      <c r="G4513" s="106" t="s">
        <v>2437</v>
      </c>
      <c r="H4513" s="106" t="s">
        <v>2438</v>
      </c>
      <c r="I4513" s="106">
        <v>15</v>
      </c>
      <c r="J4513" s="106"/>
      <c r="K4513" s="106"/>
      <c r="L4513" s="106" t="s">
        <v>1817</v>
      </c>
      <c r="M4513" s="106" t="s">
        <v>3522</v>
      </c>
      <c r="N4513" s="106">
        <v>0.7</v>
      </c>
      <c r="O4513" s="106">
        <v>2.7</v>
      </c>
      <c r="P4513" s="106" t="s">
        <v>2511</v>
      </c>
      <c r="Q4513" s="107" t="s">
        <v>5300</v>
      </c>
      <c r="R4513" s="107" t="s">
        <v>12</v>
      </c>
    </row>
    <row r="4514" spans="2:18" ht="20.100000000000001" customHeight="1" x14ac:dyDescent="0.4">
      <c r="B4514" s="105" t="str">
        <f t="shared" si="210"/>
        <v/>
      </c>
      <c r="C4514" s="105" t="str">
        <f t="shared" si="211"/>
        <v/>
      </c>
      <c r="D4514" s="105" t="str">
        <f t="shared" si="212"/>
        <v/>
      </c>
      <c r="E4514" s="106" t="s">
        <v>2406</v>
      </c>
      <c r="F4514" s="106" t="s">
        <v>5010</v>
      </c>
      <c r="G4514" s="106" t="s">
        <v>2442</v>
      </c>
      <c r="H4514" s="106" t="s">
        <v>2443</v>
      </c>
      <c r="I4514" s="106">
        <v>16</v>
      </c>
      <c r="J4514" s="106"/>
      <c r="K4514" s="106"/>
      <c r="L4514" s="106" t="s">
        <v>707</v>
      </c>
      <c r="M4514" s="106" t="s">
        <v>3522</v>
      </c>
      <c r="N4514" s="106">
        <v>0.7</v>
      </c>
      <c r="O4514" s="106">
        <v>2.7</v>
      </c>
      <c r="P4514" s="106" t="s">
        <v>2511</v>
      </c>
      <c r="Q4514" s="107" t="s">
        <v>5301</v>
      </c>
      <c r="R4514" s="107" t="s">
        <v>12</v>
      </c>
    </row>
    <row r="4515" spans="2:18" ht="20.100000000000001" customHeight="1" x14ac:dyDescent="0.4">
      <c r="B4515" s="105" t="str">
        <f t="shared" si="210"/>
        <v/>
      </c>
      <c r="C4515" s="105" t="str">
        <f t="shared" si="211"/>
        <v/>
      </c>
      <c r="D4515" s="105" t="str">
        <f t="shared" si="212"/>
        <v/>
      </c>
      <c r="E4515" s="106" t="s">
        <v>2406</v>
      </c>
      <c r="F4515" s="106" t="s">
        <v>5010</v>
      </c>
      <c r="G4515" s="106" t="s">
        <v>2442</v>
      </c>
      <c r="H4515" s="106" t="s">
        <v>2443</v>
      </c>
      <c r="I4515" s="106">
        <v>15</v>
      </c>
      <c r="J4515" s="106"/>
      <c r="K4515" s="106"/>
      <c r="L4515" s="106" t="s">
        <v>1817</v>
      </c>
      <c r="M4515" s="106" t="s">
        <v>3522</v>
      </c>
      <c r="N4515" s="106">
        <v>0.7</v>
      </c>
      <c r="O4515" s="106">
        <v>2.7</v>
      </c>
      <c r="P4515" s="106" t="s">
        <v>2511</v>
      </c>
      <c r="Q4515" s="107" t="s">
        <v>5302</v>
      </c>
      <c r="R4515" s="107" t="s">
        <v>12</v>
      </c>
    </row>
    <row r="4516" spans="2:18" ht="20.100000000000001" customHeight="1" x14ac:dyDescent="0.4">
      <c r="B4516" s="105" t="str">
        <f t="shared" si="210"/>
        <v/>
      </c>
      <c r="C4516" s="105" t="str">
        <f t="shared" si="211"/>
        <v/>
      </c>
      <c r="D4516" s="105" t="str">
        <f t="shared" si="212"/>
        <v/>
      </c>
      <c r="E4516" s="106" t="s">
        <v>2406</v>
      </c>
      <c r="F4516" s="106" t="s">
        <v>5010</v>
      </c>
      <c r="G4516" s="106" t="s">
        <v>710</v>
      </c>
      <c r="H4516" s="106" t="s">
        <v>707</v>
      </c>
      <c r="I4516" s="106">
        <v>16</v>
      </c>
      <c r="J4516" s="106"/>
      <c r="K4516" s="106"/>
      <c r="L4516" s="106" t="s">
        <v>711</v>
      </c>
      <c r="M4516" s="106" t="s">
        <v>3522</v>
      </c>
      <c r="N4516" s="106">
        <v>0.79</v>
      </c>
      <c r="O4516" s="106">
        <v>2.7</v>
      </c>
      <c r="P4516" s="106" t="s">
        <v>2511</v>
      </c>
      <c r="Q4516" s="107" t="s">
        <v>5303</v>
      </c>
      <c r="R4516" s="107" t="s">
        <v>12</v>
      </c>
    </row>
    <row r="4517" spans="2:18" ht="20.100000000000001" customHeight="1" x14ac:dyDescent="0.4">
      <c r="B4517" s="105" t="str">
        <f t="shared" si="210"/>
        <v/>
      </c>
      <c r="C4517" s="105" t="str">
        <f t="shared" si="211"/>
        <v/>
      </c>
      <c r="D4517" s="105" t="str">
        <f t="shared" si="212"/>
        <v/>
      </c>
      <c r="E4517" s="106" t="s">
        <v>2406</v>
      </c>
      <c r="F4517" s="106" t="s">
        <v>5010</v>
      </c>
      <c r="G4517" s="106" t="s">
        <v>710</v>
      </c>
      <c r="H4517" s="106" t="s">
        <v>1817</v>
      </c>
      <c r="I4517" s="106">
        <v>16</v>
      </c>
      <c r="J4517" s="106"/>
      <c r="K4517" s="106"/>
      <c r="L4517" s="106" t="s">
        <v>711</v>
      </c>
      <c r="M4517" s="106" t="s">
        <v>3522</v>
      </c>
      <c r="N4517" s="106">
        <v>0.78</v>
      </c>
      <c r="O4517" s="106">
        <v>2.7</v>
      </c>
      <c r="P4517" s="106" t="s">
        <v>2511</v>
      </c>
      <c r="Q4517" s="107" t="s">
        <v>5304</v>
      </c>
      <c r="R4517" s="107" t="s">
        <v>12</v>
      </c>
    </row>
    <row r="4518" spans="2:18" ht="20.100000000000001" customHeight="1" x14ac:dyDescent="0.4">
      <c r="B4518" s="105" t="str">
        <f t="shared" si="210"/>
        <v/>
      </c>
      <c r="C4518" s="105" t="str">
        <f t="shared" si="211"/>
        <v/>
      </c>
      <c r="D4518" s="105" t="str">
        <f t="shared" si="212"/>
        <v/>
      </c>
      <c r="E4518" s="106" t="s">
        <v>2406</v>
      </c>
      <c r="F4518" s="106" t="s">
        <v>5010</v>
      </c>
      <c r="G4518" s="106" t="s">
        <v>710</v>
      </c>
      <c r="H4518" s="106" t="s">
        <v>1027</v>
      </c>
      <c r="I4518" s="106">
        <v>16</v>
      </c>
      <c r="J4518" s="106"/>
      <c r="K4518" s="106"/>
      <c r="L4518" s="106" t="s">
        <v>711</v>
      </c>
      <c r="M4518" s="106" t="s">
        <v>3522</v>
      </c>
      <c r="N4518" s="106">
        <v>0.77</v>
      </c>
      <c r="O4518" s="106">
        <v>2.7</v>
      </c>
      <c r="P4518" s="106" t="s">
        <v>2511</v>
      </c>
      <c r="Q4518" s="107" t="s">
        <v>5305</v>
      </c>
      <c r="R4518" s="107" t="s">
        <v>12</v>
      </c>
    </row>
    <row r="4519" spans="2:18" ht="20.100000000000001" customHeight="1" x14ac:dyDescent="0.4">
      <c r="B4519" s="105" t="str">
        <f t="shared" si="210"/>
        <v/>
      </c>
      <c r="C4519" s="105" t="str">
        <f t="shared" si="211"/>
        <v/>
      </c>
      <c r="D4519" s="105" t="str">
        <f t="shared" si="212"/>
        <v/>
      </c>
      <c r="E4519" s="106" t="s">
        <v>2406</v>
      </c>
      <c r="F4519" s="106" t="s">
        <v>5010</v>
      </c>
      <c r="G4519" s="106" t="s">
        <v>710</v>
      </c>
      <c r="H4519" s="106" t="s">
        <v>1027</v>
      </c>
      <c r="I4519" s="106">
        <v>15</v>
      </c>
      <c r="J4519" s="106"/>
      <c r="K4519" s="106"/>
      <c r="L4519" s="106" t="s">
        <v>1098</v>
      </c>
      <c r="M4519" s="106" t="s">
        <v>3522</v>
      </c>
      <c r="N4519" s="106">
        <v>0.76</v>
      </c>
      <c r="O4519" s="106">
        <v>2.7</v>
      </c>
      <c r="P4519" s="106" t="s">
        <v>2511</v>
      </c>
      <c r="Q4519" s="107" t="s">
        <v>5306</v>
      </c>
      <c r="R4519" s="107" t="s">
        <v>12</v>
      </c>
    </row>
    <row r="4520" spans="2:18" ht="20.100000000000001" customHeight="1" x14ac:dyDescent="0.4">
      <c r="B4520" s="105" t="str">
        <f t="shared" si="210"/>
        <v/>
      </c>
      <c r="C4520" s="105" t="str">
        <f t="shared" si="211"/>
        <v/>
      </c>
      <c r="D4520" s="105" t="str">
        <f t="shared" si="212"/>
        <v/>
      </c>
      <c r="E4520" s="106" t="s">
        <v>2406</v>
      </c>
      <c r="F4520" s="106" t="s">
        <v>5010</v>
      </c>
      <c r="G4520" s="106" t="s">
        <v>721</v>
      </c>
      <c r="H4520" s="106" t="s">
        <v>707</v>
      </c>
      <c r="I4520" s="106">
        <v>16</v>
      </c>
      <c r="J4520" s="106"/>
      <c r="K4520" s="106"/>
      <c r="L4520" s="106" t="s">
        <v>722</v>
      </c>
      <c r="M4520" s="106" t="s">
        <v>3522</v>
      </c>
      <c r="N4520" s="106">
        <v>0.79</v>
      </c>
      <c r="O4520" s="106">
        <v>2.7</v>
      </c>
      <c r="P4520" s="106" t="s">
        <v>2511</v>
      </c>
      <c r="Q4520" s="107" t="s">
        <v>5307</v>
      </c>
      <c r="R4520" s="107" t="s">
        <v>12</v>
      </c>
    </row>
    <row r="4521" spans="2:18" ht="20.100000000000001" customHeight="1" x14ac:dyDescent="0.4">
      <c r="B4521" s="105" t="str">
        <f t="shared" si="210"/>
        <v/>
      </c>
      <c r="C4521" s="105" t="str">
        <f t="shared" si="211"/>
        <v/>
      </c>
      <c r="D4521" s="105" t="str">
        <f t="shared" si="212"/>
        <v/>
      </c>
      <c r="E4521" s="106" t="s">
        <v>2406</v>
      </c>
      <c r="F4521" s="106" t="s">
        <v>5010</v>
      </c>
      <c r="G4521" s="106" t="s">
        <v>721</v>
      </c>
      <c r="H4521" s="106" t="s">
        <v>1817</v>
      </c>
      <c r="I4521" s="106">
        <v>16</v>
      </c>
      <c r="J4521" s="106"/>
      <c r="K4521" s="106"/>
      <c r="L4521" s="106" t="s">
        <v>722</v>
      </c>
      <c r="M4521" s="106" t="s">
        <v>3522</v>
      </c>
      <c r="N4521" s="106">
        <v>0.78</v>
      </c>
      <c r="O4521" s="106">
        <v>2.7</v>
      </c>
      <c r="P4521" s="106" t="s">
        <v>2511</v>
      </c>
      <c r="Q4521" s="107" t="s">
        <v>5308</v>
      </c>
      <c r="R4521" s="107" t="s">
        <v>12</v>
      </c>
    </row>
    <row r="4522" spans="2:18" ht="20.100000000000001" customHeight="1" x14ac:dyDescent="0.4">
      <c r="B4522" s="105" t="str">
        <f t="shared" si="210"/>
        <v/>
      </c>
      <c r="C4522" s="105" t="str">
        <f t="shared" si="211"/>
        <v/>
      </c>
      <c r="D4522" s="105" t="str">
        <f t="shared" si="212"/>
        <v/>
      </c>
      <c r="E4522" s="106" t="s">
        <v>2406</v>
      </c>
      <c r="F4522" s="106" t="s">
        <v>5010</v>
      </c>
      <c r="G4522" s="106" t="s">
        <v>721</v>
      </c>
      <c r="H4522" s="106" t="s">
        <v>1027</v>
      </c>
      <c r="I4522" s="106">
        <v>16</v>
      </c>
      <c r="J4522" s="106"/>
      <c r="K4522" s="106"/>
      <c r="L4522" s="106" t="s">
        <v>722</v>
      </c>
      <c r="M4522" s="106" t="s">
        <v>3522</v>
      </c>
      <c r="N4522" s="106">
        <v>0.76</v>
      </c>
      <c r="O4522" s="106">
        <v>2.7</v>
      </c>
      <c r="P4522" s="106" t="s">
        <v>2511</v>
      </c>
      <c r="Q4522" s="107" t="s">
        <v>5309</v>
      </c>
      <c r="R4522" s="107" t="s">
        <v>12</v>
      </c>
    </row>
    <row r="4523" spans="2:18" ht="20.100000000000001" customHeight="1" x14ac:dyDescent="0.4">
      <c r="B4523" s="105" t="str">
        <f t="shared" si="210"/>
        <v/>
      </c>
      <c r="C4523" s="105" t="str">
        <f t="shared" si="211"/>
        <v/>
      </c>
      <c r="D4523" s="105" t="str">
        <f t="shared" si="212"/>
        <v/>
      </c>
      <c r="E4523" s="106" t="s">
        <v>2406</v>
      </c>
      <c r="F4523" s="106" t="s">
        <v>5010</v>
      </c>
      <c r="G4523" s="106" t="s">
        <v>773</v>
      </c>
      <c r="H4523" s="106" t="s">
        <v>707</v>
      </c>
      <c r="I4523" s="106">
        <v>16</v>
      </c>
      <c r="J4523" s="106"/>
      <c r="K4523" s="106"/>
      <c r="L4523" s="106" t="s">
        <v>774</v>
      </c>
      <c r="M4523" s="106" t="s">
        <v>3522</v>
      </c>
      <c r="N4523" s="106">
        <v>0.77</v>
      </c>
      <c r="O4523" s="106">
        <v>2.7</v>
      </c>
      <c r="P4523" s="106" t="s">
        <v>2511</v>
      </c>
      <c r="Q4523" s="107" t="s">
        <v>5310</v>
      </c>
      <c r="R4523" s="107" t="s">
        <v>12</v>
      </c>
    </row>
    <row r="4524" spans="2:18" ht="20.100000000000001" customHeight="1" x14ac:dyDescent="0.4">
      <c r="B4524" s="105" t="str">
        <f t="shared" si="210"/>
        <v/>
      </c>
      <c r="C4524" s="105" t="str">
        <f t="shared" si="211"/>
        <v/>
      </c>
      <c r="D4524" s="105" t="str">
        <f t="shared" si="212"/>
        <v/>
      </c>
      <c r="E4524" s="106" t="s">
        <v>2406</v>
      </c>
      <c r="F4524" s="106" t="s">
        <v>5010</v>
      </c>
      <c r="G4524" s="106" t="s">
        <v>773</v>
      </c>
      <c r="H4524" s="106" t="s">
        <v>1817</v>
      </c>
      <c r="I4524" s="106">
        <v>15</v>
      </c>
      <c r="J4524" s="106"/>
      <c r="K4524" s="106"/>
      <c r="L4524" s="106" t="s">
        <v>774</v>
      </c>
      <c r="M4524" s="106" t="s">
        <v>3522</v>
      </c>
      <c r="N4524" s="106">
        <v>0.76</v>
      </c>
      <c r="O4524" s="106">
        <v>2.7</v>
      </c>
      <c r="P4524" s="106" t="s">
        <v>2511</v>
      </c>
      <c r="Q4524" s="107" t="s">
        <v>5311</v>
      </c>
      <c r="R4524" s="107" t="s">
        <v>12</v>
      </c>
    </row>
    <row r="4525" spans="2:18" ht="20.100000000000001" customHeight="1" x14ac:dyDescent="0.4">
      <c r="B4525" s="105" t="str">
        <f t="shared" si="210"/>
        <v/>
      </c>
      <c r="C4525" s="105" t="str">
        <f t="shared" si="211"/>
        <v/>
      </c>
      <c r="D4525" s="105" t="str">
        <f t="shared" si="212"/>
        <v/>
      </c>
      <c r="E4525" s="106" t="s">
        <v>2406</v>
      </c>
      <c r="F4525" s="106" t="s">
        <v>5010</v>
      </c>
      <c r="G4525" s="106" t="s">
        <v>773</v>
      </c>
      <c r="H4525" s="106" t="s">
        <v>1027</v>
      </c>
      <c r="I4525" s="106">
        <v>14</v>
      </c>
      <c r="J4525" s="106"/>
      <c r="K4525" s="106"/>
      <c r="L4525" s="106" t="s">
        <v>774</v>
      </c>
      <c r="M4525" s="106" t="s">
        <v>3522</v>
      </c>
      <c r="N4525" s="106">
        <v>0.75</v>
      </c>
      <c r="O4525" s="106">
        <v>2.7</v>
      </c>
      <c r="P4525" s="106" t="s">
        <v>2511</v>
      </c>
      <c r="Q4525" s="107" t="s">
        <v>5312</v>
      </c>
      <c r="R4525" s="107" t="s">
        <v>12</v>
      </c>
    </row>
    <row r="4526" spans="2:18" ht="20.100000000000001" customHeight="1" x14ac:dyDescent="0.4">
      <c r="B4526" s="105" t="str">
        <f t="shared" si="210"/>
        <v/>
      </c>
      <c r="C4526" s="105" t="str">
        <f t="shared" si="211"/>
        <v/>
      </c>
      <c r="D4526" s="105" t="str">
        <f t="shared" si="212"/>
        <v/>
      </c>
      <c r="E4526" s="106" t="s">
        <v>2406</v>
      </c>
      <c r="F4526" s="106" t="s">
        <v>5010</v>
      </c>
      <c r="G4526" s="106" t="s">
        <v>773</v>
      </c>
      <c r="H4526" s="106" t="s">
        <v>707</v>
      </c>
      <c r="I4526" s="106">
        <v>15</v>
      </c>
      <c r="J4526" s="106"/>
      <c r="K4526" s="106"/>
      <c r="L4526" s="106" t="s">
        <v>1266</v>
      </c>
      <c r="M4526" s="106" t="s">
        <v>3522</v>
      </c>
      <c r="N4526" s="106">
        <v>0.77</v>
      </c>
      <c r="O4526" s="106">
        <v>2.7</v>
      </c>
      <c r="P4526" s="106" t="s">
        <v>2511</v>
      </c>
      <c r="Q4526" s="107" t="s">
        <v>5313</v>
      </c>
      <c r="R4526" s="107" t="s">
        <v>12</v>
      </c>
    </row>
    <row r="4527" spans="2:18" ht="20.100000000000001" customHeight="1" x14ac:dyDescent="0.4">
      <c r="B4527" s="105" t="str">
        <f t="shared" si="210"/>
        <v/>
      </c>
      <c r="C4527" s="105" t="str">
        <f t="shared" si="211"/>
        <v/>
      </c>
      <c r="D4527" s="105" t="str">
        <f t="shared" si="212"/>
        <v/>
      </c>
      <c r="E4527" s="106" t="s">
        <v>2406</v>
      </c>
      <c r="F4527" s="106" t="s">
        <v>5010</v>
      </c>
      <c r="G4527" s="106" t="s">
        <v>773</v>
      </c>
      <c r="H4527" s="106" t="s">
        <v>1817</v>
      </c>
      <c r="I4527" s="106">
        <v>14</v>
      </c>
      <c r="J4527" s="106"/>
      <c r="K4527" s="106"/>
      <c r="L4527" s="106" t="s">
        <v>1266</v>
      </c>
      <c r="M4527" s="106" t="s">
        <v>3522</v>
      </c>
      <c r="N4527" s="106">
        <v>0.75</v>
      </c>
      <c r="O4527" s="106">
        <v>2.7</v>
      </c>
      <c r="P4527" s="106" t="s">
        <v>2511</v>
      </c>
      <c r="Q4527" s="107" t="s">
        <v>5314</v>
      </c>
      <c r="R4527" s="107" t="s">
        <v>12</v>
      </c>
    </row>
    <row r="4528" spans="2:18" ht="20.100000000000001" customHeight="1" x14ac:dyDescent="0.4">
      <c r="B4528" s="105" t="str">
        <f t="shared" si="210"/>
        <v/>
      </c>
      <c r="C4528" s="105" t="str">
        <f t="shared" si="211"/>
        <v/>
      </c>
      <c r="D4528" s="105" t="str">
        <f t="shared" si="212"/>
        <v/>
      </c>
      <c r="E4528" s="106" t="s">
        <v>2406</v>
      </c>
      <c r="F4528" s="106" t="s">
        <v>5010</v>
      </c>
      <c r="G4528" s="106" t="s">
        <v>778</v>
      </c>
      <c r="H4528" s="106" t="s">
        <v>707</v>
      </c>
      <c r="I4528" s="106">
        <v>16</v>
      </c>
      <c r="J4528" s="106"/>
      <c r="K4528" s="106"/>
      <c r="L4528" s="106" t="s">
        <v>779</v>
      </c>
      <c r="M4528" s="106" t="s">
        <v>3522</v>
      </c>
      <c r="N4528" s="106">
        <v>0.77</v>
      </c>
      <c r="O4528" s="106">
        <v>2.7</v>
      </c>
      <c r="P4528" s="106" t="s">
        <v>2511</v>
      </c>
      <c r="Q4528" s="107" t="s">
        <v>5315</v>
      </c>
      <c r="R4528" s="107" t="s">
        <v>12</v>
      </c>
    </row>
    <row r="4529" spans="2:18" ht="20.100000000000001" customHeight="1" x14ac:dyDescent="0.4">
      <c r="B4529" s="105" t="str">
        <f t="shared" si="210"/>
        <v/>
      </c>
      <c r="C4529" s="105" t="str">
        <f t="shared" si="211"/>
        <v/>
      </c>
      <c r="D4529" s="105" t="str">
        <f t="shared" si="212"/>
        <v/>
      </c>
      <c r="E4529" s="106" t="s">
        <v>2406</v>
      </c>
      <c r="F4529" s="106" t="s">
        <v>5010</v>
      </c>
      <c r="G4529" s="106" t="s">
        <v>778</v>
      </c>
      <c r="H4529" s="106" t="s">
        <v>1817</v>
      </c>
      <c r="I4529" s="106">
        <v>15</v>
      </c>
      <c r="J4529" s="106"/>
      <c r="K4529" s="106"/>
      <c r="L4529" s="106" t="s">
        <v>779</v>
      </c>
      <c r="M4529" s="106" t="s">
        <v>3522</v>
      </c>
      <c r="N4529" s="106">
        <v>0.76</v>
      </c>
      <c r="O4529" s="106">
        <v>2.7</v>
      </c>
      <c r="P4529" s="106" t="s">
        <v>2511</v>
      </c>
      <c r="Q4529" s="107" t="s">
        <v>5316</v>
      </c>
      <c r="R4529" s="107" t="s">
        <v>12</v>
      </c>
    </row>
    <row r="4530" spans="2:18" ht="20.100000000000001" customHeight="1" x14ac:dyDescent="0.4">
      <c r="B4530" s="105" t="str">
        <f t="shared" si="210"/>
        <v/>
      </c>
      <c r="C4530" s="105" t="str">
        <f t="shared" si="211"/>
        <v/>
      </c>
      <c r="D4530" s="105" t="str">
        <f t="shared" si="212"/>
        <v/>
      </c>
      <c r="E4530" s="106" t="s">
        <v>2406</v>
      </c>
      <c r="F4530" s="106" t="s">
        <v>5010</v>
      </c>
      <c r="G4530" s="106" t="s">
        <v>778</v>
      </c>
      <c r="H4530" s="106" t="s">
        <v>1027</v>
      </c>
      <c r="I4530" s="106">
        <v>14</v>
      </c>
      <c r="J4530" s="106"/>
      <c r="K4530" s="106"/>
      <c r="L4530" s="106" t="s">
        <v>779</v>
      </c>
      <c r="M4530" s="106" t="s">
        <v>3522</v>
      </c>
      <c r="N4530" s="106">
        <v>0.74</v>
      </c>
      <c r="O4530" s="106">
        <v>2.7</v>
      </c>
      <c r="P4530" s="106" t="s">
        <v>2511</v>
      </c>
      <c r="Q4530" s="107" t="s">
        <v>5317</v>
      </c>
      <c r="R4530" s="107" t="s">
        <v>12</v>
      </c>
    </row>
    <row r="4531" spans="2:18" ht="20.100000000000001" customHeight="1" x14ac:dyDescent="0.4">
      <c r="B4531" s="105" t="str">
        <f t="shared" si="210"/>
        <v/>
      </c>
      <c r="C4531" s="105" t="str">
        <f t="shared" si="211"/>
        <v/>
      </c>
      <c r="D4531" s="105" t="str">
        <f t="shared" si="212"/>
        <v/>
      </c>
      <c r="E4531" s="106" t="s">
        <v>2406</v>
      </c>
      <c r="F4531" s="106" t="s">
        <v>5010</v>
      </c>
      <c r="G4531" s="106" t="s">
        <v>778</v>
      </c>
      <c r="H4531" s="106" t="s">
        <v>707</v>
      </c>
      <c r="I4531" s="106">
        <v>15</v>
      </c>
      <c r="J4531" s="106"/>
      <c r="K4531" s="106"/>
      <c r="L4531" s="106" t="s">
        <v>1269</v>
      </c>
      <c r="M4531" s="106" t="s">
        <v>3522</v>
      </c>
      <c r="N4531" s="106">
        <v>0.77</v>
      </c>
      <c r="O4531" s="106">
        <v>2.7</v>
      </c>
      <c r="P4531" s="106" t="s">
        <v>2511</v>
      </c>
      <c r="Q4531" s="107" t="s">
        <v>5318</v>
      </c>
      <c r="R4531" s="107" t="s">
        <v>12</v>
      </c>
    </row>
    <row r="4532" spans="2:18" ht="20.100000000000001" customHeight="1" x14ac:dyDescent="0.4">
      <c r="B4532" s="105" t="str">
        <f t="shared" si="210"/>
        <v/>
      </c>
      <c r="C4532" s="105" t="str">
        <f t="shared" si="211"/>
        <v/>
      </c>
      <c r="D4532" s="105" t="str">
        <f t="shared" si="212"/>
        <v/>
      </c>
      <c r="E4532" s="106" t="s">
        <v>2406</v>
      </c>
      <c r="F4532" s="106" t="s">
        <v>5010</v>
      </c>
      <c r="G4532" s="106" t="s">
        <v>778</v>
      </c>
      <c r="H4532" s="106" t="s">
        <v>1817</v>
      </c>
      <c r="I4532" s="106">
        <v>14</v>
      </c>
      <c r="J4532" s="106"/>
      <c r="K4532" s="106"/>
      <c r="L4532" s="106" t="s">
        <v>1269</v>
      </c>
      <c r="M4532" s="106" t="s">
        <v>3522</v>
      </c>
      <c r="N4532" s="106">
        <v>0.75</v>
      </c>
      <c r="O4532" s="106">
        <v>2.7</v>
      </c>
      <c r="P4532" s="106" t="s">
        <v>2511</v>
      </c>
      <c r="Q4532" s="107" t="s">
        <v>5319</v>
      </c>
      <c r="R4532" s="107" t="s">
        <v>12</v>
      </c>
    </row>
    <row r="4533" spans="2:18" ht="20.100000000000001" customHeight="1" x14ac:dyDescent="0.4">
      <c r="B4533" s="105" t="str">
        <f t="shared" si="210"/>
        <v/>
      </c>
      <c r="C4533" s="105" t="str">
        <f t="shared" si="211"/>
        <v/>
      </c>
      <c r="D4533" s="105" t="str">
        <f t="shared" si="212"/>
        <v/>
      </c>
      <c r="E4533" s="106" t="s">
        <v>2406</v>
      </c>
      <c r="F4533" s="106" t="s">
        <v>5010</v>
      </c>
      <c r="G4533" s="106" t="s">
        <v>782</v>
      </c>
      <c r="H4533" s="106" t="s">
        <v>707</v>
      </c>
      <c r="I4533" s="106">
        <v>16</v>
      </c>
      <c r="J4533" s="106"/>
      <c r="K4533" s="106"/>
      <c r="L4533" s="106" t="s">
        <v>783</v>
      </c>
      <c r="M4533" s="106" t="s">
        <v>3522</v>
      </c>
      <c r="N4533" s="106">
        <v>0.69</v>
      </c>
      <c r="O4533" s="106">
        <v>2.7</v>
      </c>
      <c r="P4533" s="106" t="s">
        <v>2511</v>
      </c>
      <c r="Q4533" s="107" t="s">
        <v>5320</v>
      </c>
      <c r="R4533" s="107" t="s">
        <v>12</v>
      </c>
    </row>
    <row r="4534" spans="2:18" ht="20.100000000000001" customHeight="1" x14ac:dyDescent="0.4">
      <c r="B4534" s="105" t="str">
        <f t="shared" si="210"/>
        <v/>
      </c>
      <c r="C4534" s="105" t="str">
        <f t="shared" si="211"/>
        <v/>
      </c>
      <c r="D4534" s="105" t="str">
        <f t="shared" si="212"/>
        <v/>
      </c>
      <c r="E4534" s="106" t="s">
        <v>2406</v>
      </c>
      <c r="F4534" s="106" t="s">
        <v>5010</v>
      </c>
      <c r="G4534" s="106" t="s">
        <v>782</v>
      </c>
      <c r="H4534" s="106" t="s">
        <v>1817</v>
      </c>
      <c r="I4534" s="106">
        <v>15</v>
      </c>
      <c r="J4534" s="106"/>
      <c r="K4534" s="106"/>
      <c r="L4534" s="106" t="s">
        <v>783</v>
      </c>
      <c r="M4534" s="106" t="s">
        <v>3522</v>
      </c>
      <c r="N4534" s="106">
        <v>0.68</v>
      </c>
      <c r="O4534" s="106">
        <v>2.7</v>
      </c>
      <c r="P4534" s="106" t="s">
        <v>2511</v>
      </c>
      <c r="Q4534" s="107" t="s">
        <v>5321</v>
      </c>
      <c r="R4534" s="107" t="s">
        <v>12</v>
      </c>
    </row>
    <row r="4535" spans="2:18" ht="20.100000000000001" customHeight="1" x14ac:dyDescent="0.4">
      <c r="B4535" s="105" t="str">
        <f t="shared" si="210"/>
        <v/>
      </c>
      <c r="C4535" s="105" t="str">
        <f t="shared" si="211"/>
        <v/>
      </c>
      <c r="D4535" s="105" t="str">
        <f t="shared" si="212"/>
        <v/>
      </c>
      <c r="E4535" s="106" t="s">
        <v>2406</v>
      </c>
      <c r="F4535" s="106" t="s">
        <v>5010</v>
      </c>
      <c r="G4535" s="106" t="s">
        <v>782</v>
      </c>
      <c r="H4535" s="106" t="s">
        <v>1027</v>
      </c>
      <c r="I4535" s="106">
        <v>14</v>
      </c>
      <c r="J4535" s="106"/>
      <c r="K4535" s="106"/>
      <c r="L4535" s="106" t="s">
        <v>783</v>
      </c>
      <c r="M4535" s="106" t="s">
        <v>3522</v>
      </c>
      <c r="N4535" s="106">
        <v>0.67</v>
      </c>
      <c r="O4535" s="106">
        <v>2.7</v>
      </c>
      <c r="P4535" s="106" t="s">
        <v>2511</v>
      </c>
      <c r="Q4535" s="107" t="s">
        <v>5322</v>
      </c>
      <c r="R4535" s="107" t="s">
        <v>12</v>
      </c>
    </row>
    <row r="4536" spans="2:18" ht="20.100000000000001" customHeight="1" x14ac:dyDescent="0.4">
      <c r="B4536" s="105" t="str">
        <f t="shared" si="210"/>
        <v/>
      </c>
      <c r="C4536" s="105" t="str">
        <f t="shared" si="211"/>
        <v/>
      </c>
      <c r="D4536" s="105" t="str">
        <f t="shared" si="212"/>
        <v/>
      </c>
      <c r="E4536" s="106" t="s">
        <v>2406</v>
      </c>
      <c r="F4536" s="106" t="s">
        <v>5010</v>
      </c>
      <c r="G4536" s="106" t="s">
        <v>2437</v>
      </c>
      <c r="H4536" s="106" t="s">
        <v>707</v>
      </c>
      <c r="I4536" s="106">
        <v>16</v>
      </c>
      <c r="J4536" s="106"/>
      <c r="K4536" s="106"/>
      <c r="L4536" s="106" t="s">
        <v>2438</v>
      </c>
      <c r="M4536" s="106" t="s">
        <v>3522</v>
      </c>
      <c r="N4536" s="106">
        <v>0.76</v>
      </c>
      <c r="O4536" s="106">
        <v>2.7</v>
      </c>
      <c r="P4536" s="106" t="s">
        <v>2511</v>
      </c>
      <c r="Q4536" s="107" t="s">
        <v>5323</v>
      </c>
      <c r="R4536" s="107" t="s">
        <v>12</v>
      </c>
    </row>
    <row r="4537" spans="2:18" ht="20.100000000000001" customHeight="1" x14ac:dyDescent="0.4">
      <c r="B4537" s="105" t="str">
        <f t="shared" si="210"/>
        <v/>
      </c>
      <c r="C4537" s="105" t="str">
        <f t="shared" si="211"/>
        <v/>
      </c>
      <c r="D4537" s="105" t="str">
        <f t="shared" si="212"/>
        <v/>
      </c>
      <c r="E4537" s="106" t="s">
        <v>2406</v>
      </c>
      <c r="F4537" s="106" t="s">
        <v>5010</v>
      </c>
      <c r="G4537" s="106" t="s">
        <v>2437</v>
      </c>
      <c r="H4537" s="106" t="s">
        <v>1817</v>
      </c>
      <c r="I4537" s="106">
        <v>15</v>
      </c>
      <c r="J4537" s="106"/>
      <c r="K4537" s="106"/>
      <c r="L4537" s="106" t="s">
        <v>2438</v>
      </c>
      <c r="M4537" s="106" t="s">
        <v>3522</v>
      </c>
      <c r="N4537" s="106">
        <v>0.75</v>
      </c>
      <c r="O4537" s="106">
        <v>2.7</v>
      </c>
      <c r="P4537" s="106" t="s">
        <v>2511</v>
      </c>
      <c r="Q4537" s="107" t="s">
        <v>5324</v>
      </c>
      <c r="R4537" s="107" t="s">
        <v>12</v>
      </c>
    </row>
    <row r="4538" spans="2:18" ht="20.100000000000001" customHeight="1" x14ac:dyDescent="0.4">
      <c r="B4538" s="105" t="str">
        <f t="shared" si="210"/>
        <v/>
      </c>
      <c r="C4538" s="105" t="str">
        <f t="shared" si="211"/>
        <v/>
      </c>
      <c r="D4538" s="105" t="str">
        <f t="shared" si="212"/>
        <v/>
      </c>
      <c r="E4538" s="106" t="s">
        <v>2406</v>
      </c>
      <c r="F4538" s="106" t="s">
        <v>5010</v>
      </c>
      <c r="G4538" s="106" t="s">
        <v>2442</v>
      </c>
      <c r="H4538" s="106" t="s">
        <v>707</v>
      </c>
      <c r="I4538" s="106">
        <v>16</v>
      </c>
      <c r="J4538" s="106"/>
      <c r="K4538" s="106"/>
      <c r="L4538" s="106" t="s">
        <v>2443</v>
      </c>
      <c r="M4538" s="106" t="s">
        <v>3522</v>
      </c>
      <c r="N4538" s="106">
        <v>0.76</v>
      </c>
      <c r="O4538" s="106">
        <v>2.7</v>
      </c>
      <c r="P4538" s="106" t="s">
        <v>2511</v>
      </c>
      <c r="Q4538" s="107" t="s">
        <v>5325</v>
      </c>
      <c r="R4538" s="107" t="s">
        <v>12</v>
      </c>
    </row>
    <row r="4539" spans="2:18" ht="20.100000000000001" customHeight="1" x14ac:dyDescent="0.4">
      <c r="B4539" s="105" t="str">
        <f t="shared" si="210"/>
        <v/>
      </c>
      <c r="C4539" s="105" t="str">
        <f t="shared" si="211"/>
        <v/>
      </c>
      <c r="D4539" s="105" t="str">
        <f t="shared" si="212"/>
        <v/>
      </c>
      <c r="E4539" s="106" t="s">
        <v>2406</v>
      </c>
      <c r="F4539" s="106" t="s">
        <v>5010</v>
      </c>
      <c r="G4539" s="106" t="s">
        <v>2442</v>
      </c>
      <c r="H4539" s="106" t="s">
        <v>1817</v>
      </c>
      <c r="I4539" s="106">
        <v>15</v>
      </c>
      <c r="J4539" s="106"/>
      <c r="K4539" s="106"/>
      <c r="L4539" s="106" t="s">
        <v>2443</v>
      </c>
      <c r="M4539" s="106" t="s">
        <v>3522</v>
      </c>
      <c r="N4539" s="106">
        <v>0.75</v>
      </c>
      <c r="O4539" s="106">
        <v>2.7</v>
      </c>
      <c r="P4539" s="106" t="s">
        <v>2511</v>
      </c>
      <c r="Q4539" s="107" t="s">
        <v>5326</v>
      </c>
      <c r="R4539" s="107" t="s">
        <v>12</v>
      </c>
    </row>
    <row r="4540" spans="2:18" ht="20.100000000000001" customHeight="1" x14ac:dyDescent="0.4">
      <c r="B4540" s="105" t="str">
        <f t="shared" si="210"/>
        <v/>
      </c>
      <c r="C4540" s="105" t="str">
        <f t="shared" si="211"/>
        <v/>
      </c>
      <c r="D4540" s="105" t="str">
        <f t="shared" si="212"/>
        <v/>
      </c>
      <c r="E4540" s="106" t="s">
        <v>2406</v>
      </c>
      <c r="F4540" s="106" t="s">
        <v>5010</v>
      </c>
      <c r="G4540" s="106" t="s">
        <v>697</v>
      </c>
      <c r="H4540" s="106" t="s">
        <v>1389</v>
      </c>
      <c r="I4540" s="106">
        <v>12</v>
      </c>
      <c r="J4540" s="106"/>
      <c r="K4540" s="106"/>
      <c r="L4540" s="106" t="s">
        <v>1389</v>
      </c>
      <c r="M4540" s="106" t="s">
        <v>924</v>
      </c>
      <c r="N4540" s="106">
        <v>0.75</v>
      </c>
      <c r="O4540" s="106">
        <v>2.7</v>
      </c>
      <c r="P4540" s="106" t="s">
        <v>2511</v>
      </c>
      <c r="Q4540" s="107" t="s">
        <v>5327</v>
      </c>
      <c r="R4540" s="107" t="s">
        <v>12</v>
      </c>
    </row>
    <row r="4541" spans="2:18" ht="20.100000000000001" customHeight="1" x14ac:dyDescent="0.4">
      <c r="B4541" s="105" t="str">
        <f t="shared" si="210"/>
        <v/>
      </c>
      <c r="C4541" s="105" t="str">
        <f t="shared" si="211"/>
        <v/>
      </c>
      <c r="D4541" s="105" t="str">
        <f t="shared" si="212"/>
        <v/>
      </c>
      <c r="E4541" s="106" t="s">
        <v>2406</v>
      </c>
      <c r="F4541" s="106" t="s">
        <v>2829</v>
      </c>
      <c r="G4541" s="106" t="s">
        <v>773</v>
      </c>
      <c r="H4541" s="106" t="s">
        <v>1266</v>
      </c>
      <c r="I4541" s="106">
        <v>5</v>
      </c>
      <c r="J4541" s="106"/>
      <c r="K4541" s="106"/>
      <c r="L4541" s="106" t="s">
        <v>765</v>
      </c>
      <c r="M4541" s="106" t="s">
        <v>3522</v>
      </c>
      <c r="N4541" s="106">
        <v>0.55000000000000004</v>
      </c>
      <c r="O4541" s="106">
        <v>2.7</v>
      </c>
      <c r="P4541" s="106" t="s">
        <v>714</v>
      </c>
      <c r="Q4541" s="107" t="s">
        <v>5328</v>
      </c>
      <c r="R4541" s="107" t="s">
        <v>253</v>
      </c>
    </row>
    <row r="4542" spans="2:18" ht="20.100000000000001" customHeight="1" x14ac:dyDescent="0.4">
      <c r="B4542" s="105" t="str">
        <f t="shared" si="210"/>
        <v/>
      </c>
      <c r="C4542" s="105" t="str">
        <f t="shared" si="211"/>
        <v/>
      </c>
      <c r="D4542" s="105" t="str">
        <f t="shared" si="212"/>
        <v/>
      </c>
      <c r="E4542" s="106" t="s">
        <v>2406</v>
      </c>
      <c r="F4542" s="106" t="s">
        <v>2829</v>
      </c>
      <c r="G4542" s="106" t="s">
        <v>778</v>
      </c>
      <c r="H4542" s="106" t="s">
        <v>1269</v>
      </c>
      <c r="I4542" s="106">
        <v>5</v>
      </c>
      <c r="J4542" s="106"/>
      <c r="K4542" s="106"/>
      <c r="L4542" s="106" t="s">
        <v>765</v>
      </c>
      <c r="M4542" s="106" t="s">
        <v>3522</v>
      </c>
      <c r="N4542" s="106">
        <v>0.55000000000000004</v>
      </c>
      <c r="O4542" s="106">
        <v>2.7</v>
      </c>
      <c r="P4542" s="106" t="s">
        <v>714</v>
      </c>
      <c r="Q4542" s="107" t="s">
        <v>5329</v>
      </c>
      <c r="R4542" s="107" t="s">
        <v>253</v>
      </c>
    </row>
    <row r="4543" spans="2:18" ht="20.100000000000001" customHeight="1" x14ac:dyDescent="0.4">
      <c r="B4543" s="105" t="str">
        <f t="shared" si="210"/>
        <v/>
      </c>
      <c r="C4543" s="105" t="str">
        <f t="shared" si="211"/>
        <v/>
      </c>
      <c r="D4543" s="105" t="str">
        <f t="shared" si="212"/>
        <v/>
      </c>
      <c r="E4543" s="106" t="s">
        <v>2406</v>
      </c>
      <c r="F4543" s="106" t="s">
        <v>2829</v>
      </c>
      <c r="G4543" s="106" t="s">
        <v>773</v>
      </c>
      <c r="H4543" s="106" t="s">
        <v>765</v>
      </c>
      <c r="I4543" s="106">
        <v>5</v>
      </c>
      <c r="J4543" s="106"/>
      <c r="K4543" s="106"/>
      <c r="L4543" s="106" t="s">
        <v>1266</v>
      </c>
      <c r="M4543" s="106" t="s">
        <v>3522</v>
      </c>
      <c r="N4543" s="106">
        <v>0.53</v>
      </c>
      <c r="O4543" s="106">
        <v>2.7</v>
      </c>
      <c r="P4543" s="106" t="s">
        <v>714</v>
      </c>
      <c r="Q4543" s="107" t="s">
        <v>5330</v>
      </c>
      <c r="R4543" s="107" t="s">
        <v>253</v>
      </c>
    </row>
    <row r="4544" spans="2:18" ht="20.100000000000001" customHeight="1" x14ac:dyDescent="0.4">
      <c r="B4544" s="105" t="str">
        <f t="shared" si="210"/>
        <v/>
      </c>
      <c r="C4544" s="105" t="str">
        <f t="shared" si="211"/>
        <v/>
      </c>
      <c r="D4544" s="105" t="str">
        <f t="shared" si="212"/>
        <v/>
      </c>
      <c r="E4544" s="106" t="s">
        <v>2406</v>
      </c>
      <c r="F4544" s="106" t="s">
        <v>2829</v>
      </c>
      <c r="G4544" s="106" t="s">
        <v>778</v>
      </c>
      <c r="H4544" s="106" t="s">
        <v>765</v>
      </c>
      <c r="I4544" s="106">
        <v>5</v>
      </c>
      <c r="J4544" s="106"/>
      <c r="K4544" s="106"/>
      <c r="L4544" s="106" t="s">
        <v>1269</v>
      </c>
      <c r="M4544" s="106" t="s">
        <v>3522</v>
      </c>
      <c r="N4544" s="106">
        <v>0.53</v>
      </c>
      <c r="O4544" s="106">
        <v>2.7</v>
      </c>
      <c r="P4544" s="106" t="s">
        <v>714</v>
      </c>
      <c r="Q4544" s="107" t="s">
        <v>5331</v>
      </c>
      <c r="R4544" s="107" t="s">
        <v>253</v>
      </c>
    </row>
    <row r="4545" spans="2:18" ht="20.100000000000001" customHeight="1" x14ac:dyDescent="0.4">
      <c r="B4545" s="105" t="str">
        <f t="shared" si="210"/>
        <v/>
      </c>
      <c r="C4545" s="105" t="str">
        <f t="shared" si="211"/>
        <v/>
      </c>
      <c r="D4545" s="105" t="str">
        <f t="shared" si="212"/>
        <v/>
      </c>
      <c r="E4545" s="106" t="s">
        <v>2406</v>
      </c>
      <c r="F4545" s="106" t="s">
        <v>5010</v>
      </c>
      <c r="G4545" s="106" t="s">
        <v>697</v>
      </c>
      <c r="H4545" s="106" t="s">
        <v>707</v>
      </c>
      <c r="I4545" s="106">
        <v>12</v>
      </c>
      <c r="J4545" s="106"/>
      <c r="K4545" s="106"/>
      <c r="L4545" s="106" t="s">
        <v>707</v>
      </c>
      <c r="M4545" s="106" t="s">
        <v>924</v>
      </c>
      <c r="N4545" s="106">
        <v>0.8</v>
      </c>
      <c r="O4545" s="106">
        <v>2.7</v>
      </c>
      <c r="P4545" s="106" t="s">
        <v>3355</v>
      </c>
      <c r="Q4545" s="107" t="s">
        <v>5332</v>
      </c>
      <c r="R4545" s="107" t="s">
        <v>253</v>
      </c>
    </row>
    <row r="4546" spans="2:18" ht="20.100000000000001" customHeight="1" x14ac:dyDescent="0.4">
      <c r="B4546" s="105" t="str">
        <f t="shared" si="210"/>
        <v/>
      </c>
      <c r="C4546" s="105" t="str">
        <f t="shared" si="211"/>
        <v/>
      </c>
      <c r="D4546" s="105" t="str">
        <f t="shared" si="212"/>
        <v/>
      </c>
      <c r="E4546" s="106" t="s">
        <v>2406</v>
      </c>
      <c r="F4546" s="106" t="s">
        <v>5010</v>
      </c>
      <c r="G4546" s="106" t="s">
        <v>697</v>
      </c>
      <c r="H4546" s="106" t="s">
        <v>707</v>
      </c>
      <c r="I4546" s="106">
        <v>16</v>
      </c>
      <c r="J4546" s="106"/>
      <c r="K4546" s="106"/>
      <c r="L4546" s="106" t="s">
        <v>707</v>
      </c>
      <c r="M4546" s="106" t="s">
        <v>3522</v>
      </c>
      <c r="N4546" s="106">
        <v>0.8</v>
      </c>
      <c r="O4546" s="106">
        <v>2.7</v>
      </c>
      <c r="P4546" s="106" t="s">
        <v>714</v>
      </c>
      <c r="Q4546" s="107" t="s">
        <v>5333</v>
      </c>
      <c r="R4546" s="107" t="s">
        <v>282</v>
      </c>
    </row>
    <row r="4547" spans="2:18" ht="20.100000000000001" customHeight="1" x14ac:dyDescent="0.4">
      <c r="B4547" s="105" t="str">
        <f t="shared" si="210"/>
        <v/>
      </c>
      <c r="C4547" s="105" t="str">
        <f t="shared" si="211"/>
        <v/>
      </c>
      <c r="D4547" s="105" t="str">
        <f t="shared" si="212"/>
        <v/>
      </c>
      <c r="E4547" s="106" t="s">
        <v>2406</v>
      </c>
      <c r="F4547" s="106" t="s">
        <v>5010</v>
      </c>
      <c r="G4547" s="106" t="s">
        <v>697</v>
      </c>
      <c r="H4547" s="106" t="s">
        <v>707</v>
      </c>
      <c r="I4547" s="106">
        <v>16</v>
      </c>
      <c r="J4547" s="106"/>
      <c r="K4547" s="106"/>
      <c r="L4547" s="106" t="s">
        <v>1817</v>
      </c>
      <c r="M4547" s="106" t="s">
        <v>3522</v>
      </c>
      <c r="N4547" s="106">
        <v>0.79</v>
      </c>
      <c r="O4547" s="106">
        <v>2.7</v>
      </c>
      <c r="P4547" s="106" t="s">
        <v>714</v>
      </c>
      <c r="Q4547" s="107" t="s">
        <v>5334</v>
      </c>
      <c r="R4547" s="107" t="s">
        <v>282</v>
      </c>
    </row>
    <row r="4548" spans="2:18" ht="20.100000000000001" customHeight="1" x14ac:dyDescent="0.4">
      <c r="B4548" s="105" t="str">
        <f t="shared" si="210"/>
        <v/>
      </c>
      <c r="C4548" s="105" t="str">
        <f t="shared" si="211"/>
        <v/>
      </c>
      <c r="D4548" s="105" t="str">
        <f t="shared" si="212"/>
        <v/>
      </c>
      <c r="E4548" s="106" t="s">
        <v>2406</v>
      </c>
      <c r="F4548" s="106" t="s">
        <v>5010</v>
      </c>
      <c r="G4548" s="106" t="s">
        <v>697</v>
      </c>
      <c r="H4548" s="106" t="s">
        <v>1817</v>
      </c>
      <c r="I4548" s="106">
        <v>16</v>
      </c>
      <c r="J4548" s="106"/>
      <c r="K4548" s="106"/>
      <c r="L4548" s="106" t="s">
        <v>707</v>
      </c>
      <c r="M4548" s="106" t="s">
        <v>3522</v>
      </c>
      <c r="N4548" s="106">
        <v>0.78</v>
      </c>
      <c r="O4548" s="106">
        <v>2.7</v>
      </c>
      <c r="P4548" s="106" t="s">
        <v>714</v>
      </c>
      <c r="Q4548" s="107" t="s">
        <v>5335</v>
      </c>
      <c r="R4548" s="107" t="s">
        <v>282</v>
      </c>
    </row>
    <row r="4549" spans="2:18" ht="20.100000000000001" customHeight="1" x14ac:dyDescent="0.4">
      <c r="B4549" s="105" t="str">
        <f t="shared" si="210"/>
        <v/>
      </c>
      <c r="C4549" s="105" t="str">
        <f t="shared" si="211"/>
        <v/>
      </c>
      <c r="D4549" s="105" t="str">
        <f t="shared" si="212"/>
        <v/>
      </c>
      <c r="E4549" s="106" t="s">
        <v>2406</v>
      </c>
      <c r="F4549" s="106" t="s">
        <v>5010</v>
      </c>
      <c r="G4549" s="106" t="s">
        <v>697</v>
      </c>
      <c r="H4549" s="106" t="s">
        <v>1817</v>
      </c>
      <c r="I4549" s="106">
        <v>16</v>
      </c>
      <c r="J4549" s="106"/>
      <c r="K4549" s="106"/>
      <c r="L4549" s="106" t="s">
        <v>1817</v>
      </c>
      <c r="M4549" s="106" t="s">
        <v>3522</v>
      </c>
      <c r="N4549" s="106">
        <v>0.78</v>
      </c>
      <c r="O4549" s="106">
        <v>2.7</v>
      </c>
      <c r="P4549" s="106" t="s">
        <v>714</v>
      </c>
      <c r="Q4549" s="107" t="s">
        <v>5336</v>
      </c>
      <c r="R4549" s="107" t="s">
        <v>282</v>
      </c>
    </row>
    <row r="4550" spans="2:18" ht="20.100000000000001" customHeight="1" x14ac:dyDescent="0.4">
      <c r="B4550" s="105" t="str">
        <f t="shared" si="210"/>
        <v/>
      </c>
      <c r="C4550" s="105" t="str">
        <f t="shared" si="211"/>
        <v/>
      </c>
      <c r="D4550" s="105" t="str">
        <f t="shared" si="212"/>
        <v/>
      </c>
      <c r="E4550" s="106" t="s">
        <v>2406</v>
      </c>
      <c r="F4550" s="106" t="s">
        <v>5010</v>
      </c>
      <c r="G4550" s="106" t="s">
        <v>697</v>
      </c>
      <c r="H4550" s="106" t="s">
        <v>1817</v>
      </c>
      <c r="I4550" s="106">
        <v>16</v>
      </c>
      <c r="J4550" s="106"/>
      <c r="K4550" s="106"/>
      <c r="L4550" s="106" t="s">
        <v>1027</v>
      </c>
      <c r="M4550" s="106" t="s">
        <v>3522</v>
      </c>
      <c r="N4550" s="106">
        <v>0.78</v>
      </c>
      <c r="O4550" s="106">
        <v>2.7</v>
      </c>
      <c r="P4550" s="106" t="s">
        <v>714</v>
      </c>
      <c r="Q4550" s="107" t="s">
        <v>5337</v>
      </c>
      <c r="R4550" s="107" t="s">
        <v>282</v>
      </c>
    </row>
    <row r="4551" spans="2:18" ht="20.100000000000001" customHeight="1" x14ac:dyDescent="0.4">
      <c r="B4551" s="105" t="str">
        <f t="shared" si="210"/>
        <v/>
      </c>
      <c r="C4551" s="105" t="str">
        <f t="shared" si="211"/>
        <v/>
      </c>
      <c r="D4551" s="105" t="str">
        <f t="shared" si="212"/>
        <v/>
      </c>
      <c r="E4551" s="106" t="s">
        <v>2406</v>
      </c>
      <c r="F4551" s="106" t="s">
        <v>5010</v>
      </c>
      <c r="G4551" s="106" t="s">
        <v>697</v>
      </c>
      <c r="H4551" s="106" t="s">
        <v>1027</v>
      </c>
      <c r="I4551" s="106">
        <v>16</v>
      </c>
      <c r="J4551" s="106"/>
      <c r="K4551" s="106"/>
      <c r="L4551" s="106" t="s">
        <v>1817</v>
      </c>
      <c r="M4551" s="106" t="s">
        <v>3522</v>
      </c>
      <c r="N4551" s="106">
        <v>0.77</v>
      </c>
      <c r="O4551" s="106">
        <v>2.7</v>
      </c>
      <c r="P4551" s="106" t="s">
        <v>714</v>
      </c>
      <c r="Q4551" s="107" t="s">
        <v>5338</v>
      </c>
      <c r="R4551" s="107" t="s">
        <v>282</v>
      </c>
    </row>
    <row r="4552" spans="2:18" ht="20.100000000000001" customHeight="1" x14ac:dyDescent="0.4">
      <c r="B4552" s="105" t="str">
        <f t="shared" si="210"/>
        <v/>
      </c>
      <c r="C4552" s="105" t="str">
        <f t="shared" si="211"/>
        <v/>
      </c>
      <c r="D4552" s="105" t="str">
        <f t="shared" si="212"/>
        <v/>
      </c>
      <c r="E4552" s="106" t="s">
        <v>2406</v>
      </c>
      <c r="F4552" s="106" t="s">
        <v>5010</v>
      </c>
      <c r="G4552" s="106" t="s">
        <v>697</v>
      </c>
      <c r="H4552" s="106" t="s">
        <v>1027</v>
      </c>
      <c r="I4552" s="106">
        <v>16</v>
      </c>
      <c r="J4552" s="106"/>
      <c r="K4552" s="106"/>
      <c r="L4552" s="106" t="s">
        <v>1027</v>
      </c>
      <c r="M4552" s="106" t="s">
        <v>3522</v>
      </c>
      <c r="N4552" s="106">
        <v>0.76</v>
      </c>
      <c r="O4552" s="106">
        <v>2.7</v>
      </c>
      <c r="P4552" s="106" t="s">
        <v>714</v>
      </c>
      <c r="Q4552" s="107" t="s">
        <v>5339</v>
      </c>
      <c r="R4552" s="107" t="s">
        <v>282</v>
      </c>
    </row>
    <row r="4553" spans="2:18" ht="20.100000000000001" customHeight="1" x14ac:dyDescent="0.4">
      <c r="B4553" s="105" t="str">
        <f t="shared" si="210"/>
        <v/>
      </c>
      <c r="C4553" s="105" t="str">
        <f t="shared" si="211"/>
        <v/>
      </c>
      <c r="D4553" s="105" t="str">
        <f t="shared" si="212"/>
        <v/>
      </c>
      <c r="E4553" s="106" t="s">
        <v>2406</v>
      </c>
      <c r="F4553" s="106" t="s">
        <v>5010</v>
      </c>
      <c r="G4553" s="106" t="s">
        <v>697</v>
      </c>
      <c r="H4553" s="106" t="s">
        <v>1027</v>
      </c>
      <c r="I4553" s="106">
        <v>16</v>
      </c>
      <c r="J4553" s="106"/>
      <c r="K4553" s="106"/>
      <c r="L4553" s="106" t="s">
        <v>1389</v>
      </c>
      <c r="M4553" s="106" t="s">
        <v>3522</v>
      </c>
      <c r="N4553" s="106">
        <v>0.76</v>
      </c>
      <c r="O4553" s="106">
        <v>2.7</v>
      </c>
      <c r="P4553" s="106" t="s">
        <v>714</v>
      </c>
      <c r="Q4553" s="107" t="s">
        <v>5340</v>
      </c>
      <c r="R4553" s="107" t="s">
        <v>282</v>
      </c>
    </row>
    <row r="4554" spans="2:18" ht="20.100000000000001" customHeight="1" x14ac:dyDescent="0.4">
      <c r="B4554" s="105" t="str">
        <f t="shared" si="210"/>
        <v/>
      </c>
      <c r="C4554" s="105" t="str">
        <f t="shared" si="211"/>
        <v/>
      </c>
      <c r="D4554" s="105" t="str">
        <f t="shared" si="212"/>
        <v/>
      </c>
      <c r="E4554" s="106" t="s">
        <v>2406</v>
      </c>
      <c r="F4554" s="106" t="s">
        <v>5010</v>
      </c>
      <c r="G4554" s="106" t="s">
        <v>697</v>
      </c>
      <c r="H4554" s="106" t="s">
        <v>1389</v>
      </c>
      <c r="I4554" s="106">
        <v>16</v>
      </c>
      <c r="J4554" s="106"/>
      <c r="K4554" s="106"/>
      <c r="L4554" s="106" t="s">
        <v>1027</v>
      </c>
      <c r="M4554" s="106" t="s">
        <v>3522</v>
      </c>
      <c r="N4554" s="106">
        <v>0.75</v>
      </c>
      <c r="O4554" s="106">
        <v>2.7</v>
      </c>
      <c r="P4554" s="106" t="s">
        <v>714</v>
      </c>
      <c r="Q4554" s="107" t="s">
        <v>5341</v>
      </c>
      <c r="R4554" s="107" t="s">
        <v>282</v>
      </c>
    </row>
    <row r="4555" spans="2:18" ht="20.100000000000001" customHeight="1" x14ac:dyDescent="0.4">
      <c r="B4555" s="105" t="str">
        <f t="shared" si="210"/>
        <v/>
      </c>
      <c r="C4555" s="105" t="str">
        <f t="shared" si="211"/>
        <v/>
      </c>
      <c r="D4555" s="105" t="str">
        <f t="shared" si="212"/>
        <v/>
      </c>
      <c r="E4555" s="106" t="s">
        <v>2406</v>
      </c>
      <c r="F4555" s="106" t="s">
        <v>5010</v>
      </c>
      <c r="G4555" s="106" t="s">
        <v>697</v>
      </c>
      <c r="H4555" s="106" t="s">
        <v>1389</v>
      </c>
      <c r="I4555" s="106">
        <v>16</v>
      </c>
      <c r="J4555" s="106"/>
      <c r="K4555" s="106"/>
      <c r="L4555" s="106" t="s">
        <v>1389</v>
      </c>
      <c r="M4555" s="106" t="s">
        <v>3522</v>
      </c>
      <c r="N4555" s="106">
        <v>0.75</v>
      </c>
      <c r="O4555" s="106">
        <v>2.7</v>
      </c>
      <c r="P4555" s="106" t="s">
        <v>714</v>
      </c>
      <c r="Q4555" s="107" t="s">
        <v>5342</v>
      </c>
      <c r="R4555" s="107" t="s">
        <v>282</v>
      </c>
    </row>
    <row r="4556" spans="2:18" ht="20.100000000000001" customHeight="1" x14ac:dyDescent="0.4">
      <c r="B4556" s="105" t="str">
        <f t="shared" si="210"/>
        <v/>
      </c>
      <c r="C4556" s="105" t="str">
        <f t="shared" si="211"/>
        <v/>
      </c>
      <c r="D4556" s="105" t="str">
        <f t="shared" si="212"/>
        <v/>
      </c>
      <c r="E4556" s="106" t="s">
        <v>2406</v>
      </c>
      <c r="F4556" s="106" t="s">
        <v>5010</v>
      </c>
      <c r="G4556" s="106" t="s">
        <v>710</v>
      </c>
      <c r="H4556" s="106" t="s">
        <v>711</v>
      </c>
      <c r="I4556" s="106">
        <v>16</v>
      </c>
      <c r="J4556" s="106"/>
      <c r="K4556" s="106"/>
      <c r="L4556" s="106" t="s">
        <v>707</v>
      </c>
      <c r="M4556" s="106" t="s">
        <v>3522</v>
      </c>
      <c r="N4556" s="106">
        <v>0.78</v>
      </c>
      <c r="O4556" s="106">
        <v>2.7</v>
      </c>
      <c r="P4556" s="106" t="s">
        <v>714</v>
      </c>
      <c r="Q4556" s="107" t="s">
        <v>5343</v>
      </c>
      <c r="R4556" s="107" t="s">
        <v>282</v>
      </c>
    </row>
    <row r="4557" spans="2:18" ht="20.100000000000001" customHeight="1" x14ac:dyDescent="0.4">
      <c r="B4557" s="105" t="str">
        <f t="shared" si="210"/>
        <v/>
      </c>
      <c r="C4557" s="105" t="str">
        <f t="shared" si="211"/>
        <v/>
      </c>
      <c r="D4557" s="105" t="str">
        <f t="shared" si="212"/>
        <v/>
      </c>
      <c r="E4557" s="106" t="s">
        <v>2406</v>
      </c>
      <c r="F4557" s="106" t="s">
        <v>5010</v>
      </c>
      <c r="G4557" s="106" t="s">
        <v>710</v>
      </c>
      <c r="H4557" s="106" t="s">
        <v>711</v>
      </c>
      <c r="I4557" s="106">
        <v>16</v>
      </c>
      <c r="J4557" s="106"/>
      <c r="K4557" s="106"/>
      <c r="L4557" s="106" t="s">
        <v>1817</v>
      </c>
      <c r="M4557" s="106" t="s">
        <v>3522</v>
      </c>
      <c r="N4557" s="106">
        <v>0.78</v>
      </c>
      <c r="O4557" s="106">
        <v>2.7</v>
      </c>
      <c r="P4557" s="106" t="s">
        <v>714</v>
      </c>
      <c r="Q4557" s="107" t="s">
        <v>5344</v>
      </c>
      <c r="R4557" s="107" t="s">
        <v>282</v>
      </c>
    </row>
    <row r="4558" spans="2:18" ht="20.100000000000001" customHeight="1" x14ac:dyDescent="0.4">
      <c r="B4558" s="105" t="str">
        <f t="shared" si="210"/>
        <v/>
      </c>
      <c r="C4558" s="105" t="str">
        <f t="shared" si="211"/>
        <v/>
      </c>
      <c r="D4558" s="105" t="str">
        <f t="shared" si="212"/>
        <v/>
      </c>
      <c r="E4558" s="106" t="s">
        <v>2406</v>
      </c>
      <c r="F4558" s="106" t="s">
        <v>5010</v>
      </c>
      <c r="G4558" s="106" t="s">
        <v>710</v>
      </c>
      <c r="H4558" s="106" t="s">
        <v>711</v>
      </c>
      <c r="I4558" s="106">
        <v>16</v>
      </c>
      <c r="J4558" s="106"/>
      <c r="K4558" s="106"/>
      <c r="L4558" s="106" t="s">
        <v>1027</v>
      </c>
      <c r="M4558" s="106" t="s">
        <v>3522</v>
      </c>
      <c r="N4558" s="106">
        <v>0.78</v>
      </c>
      <c r="O4558" s="106">
        <v>2.7</v>
      </c>
      <c r="P4558" s="106" t="s">
        <v>714</v>
      </c>
      <c r="Q4558" s="107" t="s">
        <v>5345</v>
      </c>
      <c r="R4558" s="107" t="s">
        <v>282</v>
      </c>
    </row>
    <row r="4559" spans="2:18" ht="20.100000000000001" customHeight="1" x14ac:dyDescent="0.4">
      <c r="B4559" s="105" t="str">
        <f t="shared" si="210"/>
        <v/>
      </c>
      <c r="C4559" s="105" t="str">
        <f t="shared" si="211"/>
        <v/>
      </c>
      <c r="D4559" s="105" t="str">
        <f t="shared" si="212"/>
        <v/>
      </c>
      <c r="E4559" s="106" t="s">
        <v>2406</v>
      </c>
      <c r="F4559" s="106" t="s">
        <v>5010</v>
      </c>
      <c r="G4559" s="106" t="s">
        <v>710</v>
      </c>
      <c r="H4559" s="106" t="s">
        <v>1098</v>
      </c>
      <c r="I4559" s="106">
        <v>16</v>
      </c>
      <c r="J4559" s="106"/>
      <c r="K4559" s="106"/>
      <c r="L4559" s="106" t="s">
        <v>1027</v>
      </c>
      <c r="M4559" s="106" t="s">
        <v>3522</v>
      </c>
      <c r="N4559" s="106">
        <v>0.75</v>
      </c>
      <c r="O4559" s="106">
        <v>2.7</v>
      </c>
      <c r="P4559" s="106" t="s">
        <v>714</v>
      </c>
      <c r="Q4559" s="107" t="s">
        <v>5346</v>
      </c>
      <c r="R4559" s="107" t="s">
        <v>282</v>
      </c>
    </row>
    <row r="4560" spans="2:18" ht="20.100000000000001" customHeight="1" x14ac:dyDescent="0.4">
      <c r="B4560" s="105" t="str">
        <f t="shared" ref="B4560:B4623" si="213">IF(OR($C$10="",$C$11=""),"",IFERROR(IF(AND($U$22&lt;&gt;R4560,$V$22&lt;&gt;R4560),"－",IF(AND(COUNTIF($C$10,"*樹脂スペーサー*")&gt;0,OR(M4560="空気",F4560="一般",F4560="一般ＰＧ")),"－",IF(AND($W$25&gt;0,$W$25&gt;=O4560),$U$25,IF(AND($W$26&gt;0,$W$26&gt;=O4560),$U$26,IF(AND($W$27&gt;0,$W$27&gt;=O4560),$U$27,IF(AND($W$28&gt;0,$W$28&gt;=O4560),$U$28,IF(AND($W$29&gt;0,$W$29&gt;=O4560),$U$29,IF(AND($W$30&gt;0,$W$30&gt;=O4560),$U$30,IF(AND($W$31&gt;0,$W$31&gt;=O4560),$U$31,"－"))))))))),"－"))</f>
        <v/>
      </c>
      <c r="C4560" s="105" t="str">
        <f t="shared" ref="C4560:C4623" si="214">IF(B4560="","",IF(B4560&lt;&gt;"－",VLOOKUP(B4560,$U$25:$V$31,2,FALSE),"－"))</f>
        <v/>
      </c>
      <c r="D4560" s="105" t="str">
        <f t="shared" ref="D4560:D4623" si="215">IF($H$9="","",IF($V$38&lt;&gt;"断熱等","－",IF(AND(COUNTIF($V$34,"*樹脂スペーサー*")&gt;0,OR(M4560="空気",F4560="一般",F4560="一般ＰＧ")),"－",IF(AND($V$35&lt;&gt;R4560,$W$35&lt;&gt;R4560),"－",IF(MID($H$9,10,1)="Z",IF(N4560&lt;=0.65,"○","－"),IF($V$36&gt;=O4560,"○","－"))))))</f>
        <v/>
      </c>
      <c r="E4560" s="106" t="s">
        <v>2406</v>
      </c>
      <c r="F4560" s="106" t="s">
        <v>5010</v>
      </c>
      <c r="G4560" s="106" t="s">
        <v>710</v>
      </c>
      <c r="H4560" s="106" t="s">
        <v>1098</v>
      </c>
      <c r="I4560" s="106">
        <v>16</v>
      </c>
      <c r="J4560" s="106"/>
      <c r="K4560" s="106"/>
      <c r="L4560" s="106" t="s">
        <v>1389</v>
      </c>
      <c r="M4560" s="106" t="s">
        <v>3522</v>
      </c>
      <c r="N4560" s="106">
        <v>0.75</v>
      </c>
      <c r="O4560" s="106">
        <v>2.7</v>
      </c>
      <c r="P4560" s="106" t="s">
        <v>714</v>
      </c>
      <c r="Q4560" s="107" t="s">
        <v>5347</v>
      </c>
      <c r="R4560" s="107" t="s">
        <v>282</v>
      </c>
    </row>
    <row r="4561" spans="2:18" ht="20.100000000000001" customHeight="1" x14ac:dyDescent="0.4">
      <c r="B4561" s="105" t="str">
        <f t="shared" si="213"/>
        <v/>
      </c>
      <c r="C4561" s="105" t="str">
        <f t="shared" si="214"/>
        <v/>
      </c>
      <c r="D4561" s="105" t="str">
        <f t="shared" si="215"/>
        <v/>
      </c>
      <c r="E4561" s="106" t="s">
        <v>2406</v>
      </c>
      <c r="F4561" s="106" t="s">
        <v>5010</v>
      </c>
      <c r="G4561" s="106" t="s">
        <v>721</v>
      </c>
      <c r="H4561" s="106" t="s">
        <v>722</v>
      </c>
      <c r="I4561" s="106">
        <v>16</v>
      </c>
      <c r="J4561" s="106"/>
      <c r="K4561" s="106"/>
      <c r="L4561" s="106" t="s">
        <v>707</v>
      </c>
      <c r="M4561" s="106" t="s">
        <v>3522</v>
      </c>
      <c r="N4561" s="106">
        <v>0.77</v>
      </c>
      <c r="O4561" s="106">
        <v>2.7</v>
      </c>
      <c r="P4561" s="106" t="s">
        <v>714</v>
      </c>
      <c r="Q4561" s="107" t="s">
        <v>5348</v>
      </c>
      <c r="R4561" s="107" t="s">
        <v>282</v>
      </c>
    </row>
    <row r="4562" spans="2:18" ht="20.100000000000001" customHeight="1" x14ac:dyDescent="0.4">
      <c r="B4562" s="105" t="str">
        <f t="shared" si="213"/>
        <v/>
      </c>
      <c r="C4562" s="105" t="str">
        <f t="shared" si="214"/>
        <v/>
      </c>
      <c r="D4562" s="105" t="str">
        <f t="shared" si="215"/>
        <v/>
      </c>
      <c r="E4562" s="106" t="s">
        <v>2406</v>
      </c>
      <c r="F4562" s="106" t="s">
        <v>5010</v>
      </c>
      <c r="G4562" s="106" t="s">
        <v>721</v>
      </c>
      <c r="H4562" s="106" t="s">
        <v>722</v>
      </c>
      <c r="I4562" s="106">
        <v>16</v>
      </c>
      <c r="J4562" s="106"/>
      <c r="K4562" s="106"/>
      <c r="L4562" s="106" t="s">
        <v>1817</v>
      </c>
      <c r="M4562" s="106" t="s">
        <v>3522</v>
      </c>
      <c r="N4562" s="106">
        <v>0.77</v>
      </c>
      <c r="O4562" s="106">
        <v>2.7</v>
      </c>
      <c r="P4562" s="106" t="s">
        <v>714</v>
      </c>
      <c r="Q4562" s="107" t="s">
        <v>5349</v>
      </c>
      <c r="R4562" s="107" t="s">
        <v>282</v>
      </c>
    </row>
    <row r="4563" spans="2:18" ht="20.100000000000001" customHeight="1" x14ac:dyDescent="0.4">
      <c r="B4563" s="105" t="str">
        <f t="shared" si="213"/>
        <v/>
      </c>
      <c r="C4563" s="105" t="str">
        <f t="shared" si="214"/>
        <v/>
      </c>
      <c r="D4563" s="105" t="str">
        <f t="shared" si="215"/>
        <v/>
      </c>
      <c r="E4563" s="106" t="s">
        <v>2406</v>
      </c>
      <c r="F4563" s="106" t="s">
        <v>5010</v>
      </c>
      <c r="G4563" s="106" t="s">
        <v>721</v>
      </c>
      <c r="H4563" s="106" t="s">
        <v>722</v>
      </c>
      <c r="I4563" s="106">
        <v>16</v>
      </c>
      <c r="J4563" s="106"/>
      <c r="K4563" s="106"/>
      <c r="L4563" s="106" t="s">
        <v>1027</v>
      </c>
      <c r="M4563" s="106" t="s">
        <v>3522</v>
      </c>
      <c r="N4563" s="106">
        <v>0.76</v>
      </c>
      <c r="O4563" s="106">
        <v>2.7</v>
      </c>
      <c r="P4563" s="106" t="s">
        <v>714</v>
      </c>
      <c r="Q4563" s="107" t="s">
        <v>5350</v>
      </c>
      <c r="R4563" s="107" t="s">
        <v>282</v>
      </c>
    </row>
    <row r="4564" spans="2:18" ht="20.100000000000001" customHeight="1" x14ac:dyDescent="0.4">
      <c r="B4564" s="105" t="str">
        <f t="shared" si="213"/>
        <v/>
      </c>
      <c r="C4564" s="105" t="str">
        <f t="shared" si="214"/>
        <v/>
      </c>
      <c r="D4564" s="105" t="str">
        <f t="shared" si="215"/>
        <v/>
      </c>
      <c r="E4564" s="106" t="s">
        <v>2406</v>
      </c>
      <c r="F4564" s="106" t="s">
        <v>5010</v>
      </c>
      <c r="G4564" s="106" t="s">
        <v>773</v>
      </c>
      <c r="H4564" s="106" t="s">
        <v>774</v>
      </c>
      <c r="I4564" s="106">
        <v>16</v>
      </c>
      <c r="J4564" s="106"/>
      <c r="K4564" s="106"/>
      <c r="L4564" s="106" t="s">
        <v>707</v>
      </c>
      <c r="M4564" s="106" t="s">
        <v>3522</v>
      </c>
      <c r="N4564" s="106">
        <v>0.73</v>
      </c>
      <c r="O4564" s="106">
        <v>2.7</v>
      </c>
      <c r="P4564" s="106" t="s">
        <v>714</v>
      </c>
      <c r="Q4564" s="107" t="s">
        <v>5351</v>
      </c>
      <c r="R4564" s="107" t="s">
        <v>282</v>
      </c>
    </row>
    <row r="4565" spans="2:18" ht="20.100000000000001" customHeight="1" x14ac:dyDescent="0.4">
      <c r="B4565" s="105" t="str">
        <f t="shared" si="213"/>
        <v/>
      </c>
      <c r="C4565" s="105" t="str">
        <f t="shared" si="214"/>
        <v/>
      </c>
      <c r="D4565" s="105" t="str">
        <f t="shared" si="215"/>
        <v/>
      </c>
      <c r="E4565" s="106" t="s">
        <v>2406</v>
      </c>
      <c r="F4565" s="106" t="s">
        <v>5010</v>
      </c>
      <c r="G4565" s="106" t="s">
        <v>773</v>
      </c>
      <c r="H4565" s="106" t="s">
        <v>774</v>
      </c>
      <c r="I4565" s="106">
        <v>16</v>
      </c>
      <c r="J4565" s="106"/>
      <c r="K4565" s="106"/>
      <c r="L4565" s="106" t="s">
        <v>1817</v>
      </c>
      <c r="M4565" s="106" t="s">
        <v>3522</v>
      </c>
      <c r="N4565" s="106">
        <v>0.72</v>
      </c>
      <c r="O4565" s="106">
        <v>2.7</v>
      </c>
      <c r="P4565" s="106" t="s">
        <v>714</v>
      </c>
      <c r="Q4565" s="107" t="s">
        <v>5352</v>
      </c>
      <c r="R4565" s="107" t="s">
        <v>282</v>
      </c>
    </row>
    <row r="4566" spans="2:18" ht="20.100000000000001" customHeight="1" x14ac:dyDescent="0.4">
      <c r="B4566" s="105" t="str">
        <f t="shared" si="213"/>
        <v/>
      </c>
      <c r="C4566" s="105" t="str">
        <f t="shared" si="214"/>
        <v/>
      </c>
      <c r="D4566" s="105" t="str">
        <f t="shared" si="215"/>
        <v/>
      </c>
      <c r="E4566" s="106" t="s">
        <v>2406</v>
      </c>
      <c r="F4566" s="106" t="s">
        <v>5010</v>
      </c>
      <c r="G4566" s="106" t="s">
        <v>773</v>
      </c>
      <c r="H4566" s="106" t="s">
        <v>774</v>
      </c>
      <c r="I4566" s="106">
        <v>16</v>
      </c>
      <c r="J4566" s="106"/>
      <c r="K4566" s="106"/>
      <c r="L4566" s="106" t="s">
        <v>1027</v>
      </c>
      <c r="M4566" s="106" t="s">
        <v>3522</v>
      </c>
      <c r="N4566" s="106">
        <v>0.72</v>
      </c>
      <c r="O4566" s="106">
        <v>2.7</v>
      </c>
      <c r="P4566" s="106" t="s">
        <v>714</v>
      </c>
      <c r="Q4566" s="107" t="s">
        <v>5353</v>
      </c>
      <c r="R4566" s="107" t="s">
        <v>282</v>
      </c>
    </row>
    <row r="4567" spans="2:18" ht="20.100000000000001" customHeight="1" x14ac:dyDescent="0.4">
      <c r="B4567" s="105" t="str">
        <f t="shared" si="213"/>
        <v/>
      </c>
      <c r="C4567" s="105" t="str">
        <f t="shared" si="214"/>
        <v/>
      </c>
      <c r="D4567" s="105" t="str">
        <f t="shared" si="215"/>
        <v/>
      </c>
      <c r="E4567" s="106" t="s">
        <v>2406</v>
      </c>
      <c r="F4567" s="106" t="s">
        <v>5010</v>
      </c>
      <c r="G4567" s="106" t="s">
        <v>773</v>
      </c>
      <c r="H4567" s="106" t="s">
        <v>774</v>
      </c>
      <c r="I4567" s="106">
        <v>16</v>
      </c>
      <c r="J4567" s="106"/>
      <c r="K4567" s="106"/>
      <c r="L4567" s="106" t="s">
        <v>1389</v>
      </c>
      <c r="M4567" s="106" t="s">
        <v>3522</v>
      </c>
      <c r="N4567" s="106">
        <v>0.71</v>
      </c>
      <c r="O4567" s="106">
        <v>2.7</v>
      </c>
      <c r="P4567" s="106" t="s">
        <v>714</v>
      </c>
      <c r="Q4567" s="107" t="s">
        <v>5354</v>
      </c>
      <c r="R4567" s="107" t="s">
        <v>282</v>
      </c>
    </row>
    <row r="4568" spans="2:18" ht="20.100000000000001" customHeight="1" x14ac:dyDescent="0.4">
      <c r="B4568" s="105" t="str">
        <f t="shared" si="213"/>
        <v/>
      </c>
      <c r="C4568" s="105" t="str">
        <f t="shared" si="214"/>
        <v/>
      </c>
      <c r="D4568" s="105" t="str">
        <f t="shared" si="215"/>
        <v/>
      </c>
      <c r="E4568" s="106" t="s">
        <v>2406</v>
      </c>
      <c r="F4568" s="106" t="s">
        <v>5010</v>
      </c>
      <c r="G4568" s="106" t="s">
        <v>773</v>
      </c>
      <c r="H4568" s="106" t="s">
        <v>1266</v>
      </c>
      <c r="I4568" s="106">
        <v>16</v>
      </c>
      <c r="J4568" s="106"/>
      <c r="K4568" s="106"/>
      <c r="L4568" s="106" t="s">
        <v>707</v>
      </c>
      <c r="M4568" s="106" t="s">
        <v>3522</v>
      </c>
      <c r="N4568" s="106">
        <v>0.71</v>
      </c>
      <c r="O4568" s="106">
        <v>2.7</v>
      </c>
      <c r="P4568" s="106" t="s">
        <v>714</v>
      </c>
      <c r="Q4568" s="107" t="s">
        <v>5355</v>
      </c>
      <c r="R4568" s="107" t="s">
        <v>282</v>
      </c>
    </row>
    <row r="4569" spans="2:18" ht="20.100000000000001" customHeight="1" x14ac:dyDescent="0.4">
      <c r="B4569" s="105" t="str">
        <f t="shared" si="213"/>
        <v/>
      </c>
      <c r="C4569" s="105" t="str">
        <f t="shared" si="214"/>
        <v/>
      </c>
      <c r="D4569" s="105" t="str">
        <f t="shared" si="215"/>
        <v/>
      </c>
      <c r="E4569" s="106" t="s">
        <v>2406</v>
      </c>
      <c r="F4569" s="106" t="s">
        <v>5010</v>
      </c>
      <c r="G4569" s="106" t="s">
        <v>773</v>
      </c>
      <c r="H4569" s="106" t="s">
        <v>1266</v>
      </c>
      <c r="I4569" s="106">
        <v>16</v>
      </c>
      <c r="J4569" s="106"/>
      <c r="K4569" s="106"/>
      <c r="L4569" s="106" t="s">
        <v>1817</v>
      </c>
      <c r="M4569" s="106" t="s">
        <v>3522</v>
      </c>
      <c r="N4569" s="106">
        <v>0.71</v>
      </c>
      <c r="O4569" s="106">
        <v>2.7</v>
      </c>
      <c r="P4569" s="106" t="s">
        <v>714</v>
      </c>
      <c r="Q4569" s="107" t="s">
        <v>5356</v>
      </c>
      <c r="R4569" s="107" t="s">
        <v>282</v>
      </c>
    </row>
    <row r="4570" spans="2:18" ht="20.100000000000001" customHeight="1" x14ac:dyDescent="0.4">
      <c r="B4570" s="105" t="str">
        <f t="shared" si="213"/>
        <v/>
      </c>
      <c r="C4570" s="105" t="str">
        <f t="shared" si="214"/>
        <v/>
      </c>
      <c r="D4570" s="105" t="str">
        <f t="shared" si="215"/>
        <v/>
      </c>
      <c r="E4570" s="106" t="s">
        <v>2406</v>
      </c>
      <c r="F4570" s="106" t="s">
        <v>5010</v>
      </c>
      <c r="G4570" s="106" t="s">
        <v>773</v>
      </c>
      <c r="H4570" s="106" t="s">
        <v>1266</v>
      </c>
      <c r="I4570" s="106">
        <v>16</v>
      </c>
      <c r="J4570" s="106"/>
      <c r="K4570" s="106"/>
      <c r="L4570" s="106" t="s">
        <v>1027</v>
      </c>
      <c r="M4570" s="106" t="s">
        <v>3522</v>
      </c>
      <c r="N4570" s="106">
        <v>0.7</v>
      </c>
      <c r="O4570" s="106">
        <v>2.7</v>
      </c>
      <c r="P4570" s="106" t="s">
        <v>714</v>
      </c>
      <c r="Q4570" s="107" t="s">
        <v>5357</v>
      </c>
      <c r="R4570" s="107" t="s">
        <v>282</v>
      </c>
    </row>
    <row r="4571" spans="2:18" ht="20.100000000000001" customHeight="1" x14ac:dyDescent="0.4">
      <c r="B4571" s="105" t="str">
        <f t="shared" si="213"/>
        <v/>
      </c>
      <c r="C4571" s="105" t="str">
        <f t="shared" si="214"/>
        <v/>
      </c>
      <c r="D4571" s="105" t="str">
        <f t="shared" si="215"/>
        <v/>
      </c>
      <c r="E4571" s="106" t="s">
        <v>2406</v>
      </c>
      <c r="F4571" s="106" t="s">
        <v>5010</v>
      </c>
      <c r="G4571" s="106" t="s">
        <v>773</v>
      </c>
      <c r="H4571" s="106" t="s">
        <v>1266</v>
      </c>
      <c r="I4571" s="106">
        <v>15</v>
      </c>
      <c r="J4571" s="106"/>
      <c r="K4571" s="106"/>
      <c r="L4571" s="106" t="s">
        <v>1389</v>
      </c>
      <c r="M4571" s="106" t="s">
        <v>3522</v>
      </c>
      <c r="N4571" s="106">
        <v>0.7</v>
      </c>
      <c r="O4571" s="106">
        <v>2.7</v>
      </c>
      <c r="P4571" s="106" t="s">
        <v>714</v>
      </c>
      <c r="Q4571" s="107" t="s">
        <v>5358</v>
      </c>
      <c r="R4571" s="107" t="s">
        <v>282</v>
      </c>
    </row>
    <row r="4572" spans="2:18" ht="20.100000000000001" customHeight="1" x14ac:dyDescent="0.4">
      <c r="B4572" s="105" t="str">
        <f t="shared" si="213"/>
        <v/>
      </c>
      <c r="C4572" s="105" t="str">
        <f t="shared" si="214"/>
        <v/>
      </c>
      <c r="D4572" s="105" t="str">
        <f t="shared" si="215"/>
        <v/>
      </c>
      <c r="E4572" s="106" t="s">
        <v>2406</v>
      </c>
      <c r="F4572" s="106" t="s">
        <v>5010</v>
      </c>
      <c r="G4572" s="106" t="s">
        <v>778</v>
      </c>
      <c r="H4572" s="106" t="s">
        <v>779</v>
      </c>
      <c r="I4572" s="106">
        <v>16</v>
      </c>
      <c r="J4572" s="106"/>
      <c r="K4572" s="106"/>
      <c r="L4572" s="106" t="s">
        <v>707</v>
      </c>
      <c r="M4572" s="106" t="s">
        <v>3522</v>
      </c>
      <c r="N4572" s="106">
        <v>0.72</v>
      </c>
      <c r="O4572" s="106">
        <v>2.7</v>
      </c>
      <c r="P4572" s="106" t="s">
        <v>714</v>
      </c>
      <c r="Q4572" s="107" t="s">
        <v>5359</v>
      </c>
      <c r="R4572" s="107" t="s">
        <v>282</v>
      </c>
    </row>
    <row r="4573" spans="2:18" ht="20.100000000000001" customHeight="1" x14ac:dyDescent="0.4">
      <c r="B4573" s="105" t="str">
        <f t="shared" si="213"/>
        <v/>
      </c>
      <c r="C4573" s="105" t="str">
        <f t="shared" si="214"/>
        <v/>
      </c>
      <c r="D4573" s="105" t="str">
        <f t="shared" si="215"/>
        <v/>
      </c>
      <c r="E4573" s="106" t="s">
        <v>2406</v>
      </c>
      <c r="F4573" s="106" t="s">
        <v>5010</v>
      </c>
      <c r="G4573" s="106" t="s">
        <v>778</v>
      </c>
      <c r="H4573" s="106" t="s">
        <v>779</v>
      </c>
      <c r="I4573" s="106">
        <v>16</v>
      </c>
      <c r="J4573" s="106"/>
      <c r="K4573" s="106"/>
      <c r="L4573" s="106" t="s">
        <v>1817</v>
      </c>
      <c r="M4573" s="106" t="s">
        <v>3522</v>
      </c>
      <c r="N4573" s="106">
        <v>0.71</v>
      </c>
      <c r="O4573" s="106">
        <v>2.7</v>
      </c>
      <c r="P4573" s="106" t="s">
        <v>714</v>
      </c>
      <c r="Q4573" s="107" t="s">
        <v>5360</v>
      </c>
      <c r="R4573" s="107" t="s">
        <v>282</v>
      </c>
    </row>
    <row r="4574" spans="2:18" ht="20.100000000000001" customHeight="1" x14ac:dyDescent="0.4">
      <c r="B4574" s="105" t="str">
        <f t="shared" si="213"/>
        <v/>
      </c>
      <c r="C4574" s="105" t="str">
        <f t="shared" si="214"/>
        <v/>
      </c>
      <c r="D4574" s="105" t="str">
        <f t="shared" si="215"/>
        <v/>
      </c>
      <c r="E4574" s="106" t="s">
        <v>2406</v>
      </c>
      <c r="F4574" s="106" t="s">
        <v>5010</v>
      </c>
      <c r="G4574" s="106" t="s">
        <v>778</v>
      </c>
      <c r="H4574" s="106" t="s">
        <v>779</v>
      </c>
      <c r="I4574" s="106">
        <v>16</v>
      </c>
      <c r="J4574" s="106"/>
      <c r="K4574" s="106"/>
      <c r="L4574" s="106" t="s">
        <v>1027</v>
      </c>
      <c r="M4574" s="106" t="s">
        <v>3522</v>
      </c>
      <c r="N4574" s="106">
        <v>0.71</v>
      </c>
      <c r="O4574" s="106">
        <v>2.7</v>
      </c>
      <c r="P4574" s="106" t="s">
        <v>714</v>
      </c>
      <c r="Q4574" s="107" t="s">
        <v>5361</v>
      </c>
      <c r="R4574" s="107" t="s">
        <v>282</v>
      </c>
    </row>
    <row r="4575" spans="2:18" ht="20.100000000000001" customHeight="1" x14ac:dyDescent="0.4">
      <c r="B4575" s="105" t="str">
        <f t="shared" si="213"/>
        <v/>
      </c>
      <c r="C4575" s="105" t="str">
        <f t="shared" si="214"/>
        <v/>
      </c>
      <c r="D4575" s="105" t="str">
        <f t="shared" si="215"/>
        <v/>
      </c>
      <c r="E4575" s="106" t="s">
        <v>2406</v>
      </c>
      <c r="F4575" s="106" t="s">
        <v>5010</v>
      </c>
      <c r="G4575" s="106" t="s">
        <v>778</v>
      </c>
      <c r="H4575" s="106" t="s">
        <v>779</v>
      </c>
      <c r="I4575" s="106">
        <v>16</v>
      </c>
      <c r="J4575" s="106"/>
      <c r="K4575" s="106"/>
      <c r="L4575" s="106" t="s">
        <v>1389</v>
      </c>
      <c r="M4575" s="106" t="s">
        <v>3522</v>
      </c>
      <c r="N4575" s="106">
        <v>0.71</v>
      </c>
      <c r="O4575" s="106">
        <v>2.7</v>
      </c>
      <c r="P4575" s="106" t="s">
        <v>714</v>
      </c>
      <c r="Q4575" s="107" t="s">
        <v>5362</v>
      </c>
      <c r="R4575" s="107" t="s">
        <v>282</v>
      </c>
    </row>
    <row r="4576" spans="2:18" ht="20.100000000000001" customHeight="1" x14ac:dyDescent="0.4">
      <c r="B4576" s="105" t="str">
        <f t="shared" si="213"/>
        <v/>
      </c>
      <c r="C4576" s="105" t="str">
        <f t="shared" si="214"/>
        <v/>
      </c>
      <c r="D4576" s="105" t="str">
        <f t="shared" si="215"/>
        <v/>
      </c>
      <c r="E4576" s="106" t="s">
        <v>2406</v>
      </c>
      <c r="F4576" s="106" t="s">
        <v>5010</v>
      </c>
      <c r="G4576" s="106" t="s">
        <v>778</v>
      </c>
      <c r="H4576" s="106" t="s">
        <v>1269</v>
      </c>
      <c r="I4576" s="106">
        <v>16</v>
      </c>
      <c r="J4576" s="106"/>
      <c r="K4576" s="106"/>
      <c r="L4576" s="106" t="s">
        <v>707</v>
      </c>
      <c r="M4576" s="106" t="s">
        <v>3522</v>
      </c>
      <c r="N4576" s="106">
        <v>0.71</v>
      </c>
      <c r="O4576" s="106">
        <v>2.7</v>
      </c>
      <c r="P4576" s="106" t="s">
        <v>714</v>
      </c>
      <c r="Q4576" s="107" t="s">
        <v>5363</v>
      </c>
      <c r="R4576" s="107" t="s">
        <v>282</v>
      </c>
    </row>
    <row r="4577" spans="2:18" ht="20.100000000000001" customHeight="1" x14ac:dyDescent="0.4">
      <c r="B4577" s="105" t="str">
        <f t="shared" si="213"/>
        <v/>
      </c>
      <c r="C4577" s="105" t="str">
        <f t="shared" si="214"/>
        <v/>
      </c>
      <c r="D4577" s="105" t="str">
        <f t="shared" si="215"/>
        <v/>
      </c>
      <c r="E4577" s="106" t="s">
        <v>2406</v>
      </c>
      <c r="F4577" s="106" t="s">
        <v>5010</v>
      </c>
      <c r="G4577" s="106" t="s">
        <v>778</v>
      </c>
      <c r="H4577" s="106" t="s">
        <v>1269</v>
      </c>
      <c r="I4577" s="106">
        <v>16</v>
      </c>
      <c r="J4577" s="106"/>
      <c r="K4577" s="106"/>
      <c r="L4577" s="106" t="s">
        <v>1817</v>
      </c>
      <c r="M4577" s="106" t="s">
        <v>3522</v>
      </c>
      <c r="N4577" s="106">
        <v>0.71</v>
      </c>
      <c r="O4577" s="106">
        <v>2.7</v>
      </c>
      <c r="P4577" s="106" t="s">
        <v>714</v>
      </c>
      <c r="Q4577" s="107" t="s">
        <v>5364</v>
      </c>
      <c r="R4577" s="107" t="s">
        <v>282</v>
      </c>
    </row>
    <row r="4578" spans="2:18" ht="20.100000000000001" customHeight="1" x14ac:dyDescent="0.4">
      <c r="B4578" s="105" t="str">
        <f t="shared" si="213"/>
        <v/>
      </c>
      <c r="C4578" s="105" t="str">
        <f t="shared" si="214"/>
        <v/>
      </c>
      <c r="D4578" s="105" t="str">
        <f t="shared" si="215"/>
        <v/>
      </c>
      <c r="E4578" s="106" t="s">
        <v>2406</v>
      </c>
      <c r="F4578" s="106" t="s">
        <v>5010</v>
      </c>
      <c r="G4578" s="106" t="s">
        <v>778</v>
      </c>
      <c r="H4578" s="106" t="s">
        <v>1269</v>
      </c>
      <c r="I4578" s="106">
        <v>16</v>
      </c>
      <c r="J4578" s="106"/>
      <c r="K4578" s="106"/>
      <c r="L4578" s="106" t="s">
        <v>1027</v>
      </c>
      <c r="M4578" s="106" t="s">
        <v>3522</v>
      </c>
      <c r="N4578" s="106">
        <v>0.7</v>
      </c>
      <c r="O4578" s="106">
        <v>2.7</v>
      </c>
      <c r="P4578" s="106" t="s">
        <v>714</v>
      </c>
      <c r="Q4578" s="107" t="s">
        <v>5365</v>
      </c>
      <c r="R4578" s="107" t="s">
        <v>282</v>
      </c>
    </row>
    <row r="4579" spans="2:18" ht="20.100000000000001" customHeight="1" x14ac:dyDescent="0.4">
      <c r="B4579" s="105" t="str">
        <f t="shared" si="213"/>
        <v/>
      </c>
      <c r="C4579" s="105" t="str">
        <f t="shared" si="214"/>
        <v/>
      </c>
      <c r="D4579" s="105" t="str">
        <f t="shared" si="215"/>
        <v/>
      </c>
      <c r="E4579" s="106" t="s">
        <v>2406</v>
      </c>
      <c r="F4579" s="106" t="s">
        <v>5010</v>
      </c>
      <c r="G4579" s="106" t="s">
        <v>778</v>
      </c>
      <c r="H4579" s="106" t="s">
        <v>1269</v>
      </c>
      <c r="I4579" s="106">
        <v>15</v>
      </c>
      <c r="J4579" s="106"/>
      <c r="K4579" s="106"/>
      <c r="L4579" s="106" t="s">
        <v>1389</v>
      </c>
      <c r="M4579" s="106" t="s">
        <v>3522</v>
      </c>
      <c r="N4579" s="106">
        <v>0.7</v>
      </c>
      <c r="O4579" s="106">
        <v>2.7</v>
      </c>
      <c r="P4579" s="106" t="s">
        <v>714</v>
      </c>
      <c r="Q4579" s="107" t="s">
        <v>5366</v>
      </c>
      <c r="R4579" s="107" t="s">
        <v>282</v>
      </c>
    </row>
    <row r="4580" spans="2:18" ht="20.100000000000001" customHeight="1" x14ac:dyDescent="0.4">
      <c r="B4580" s="105" t="str">
        <f t="shared" si="213"/>
        <v/>
      </c>
      <c r="C4580" s="105" t="str">
        <f t="shared" si="214"/>
        <v/>
      </c>
      <c r="D4580" s="105" t="str">
        <f t="shared" si="215"/>
        <v/>
      </c>
      <c r="E4580" s="106" t="s">
        <v>2406</v>
      </c>
      <c r="F4580" s="106" t="s">
        <v>5010</v>
      </c>
      <c r="G4580" s="106" t="s">
        <v>782</v>
      </c>
      <c r="H4580" s="106" t="s">
        <v>783</v>
      </c>
      <c r="I4580" s="106">
        <v>16</v>
      </c>
      <c r="J4580" s="106"/>
      <c r="K4580" s="106"/>
      <c r="L4580" s="106" t="s">
        <v>707</v>
      </c>
      <c r="M4580" s="106" t="s">
        <v>3522</v>
      </c>
      <c r="N4580" s="106">
        <v>0.54</v>
      </c>
      <c r="O4580" s="106">
        <v>2.7</v>
      </c>
      <c r="P4580" s="106" t="s">
        <v>714</v>
      </c>
      <c r="Q4580" s="107" t="s">
        <v>5367</v>
      </c>
      <c r="R4580" s="107" t="s">
        <v>282</v>
      </c>
    </row>
    <row r="4581" spans="2:18" ht="20.100000000000001" customHeight="1" x14ac:dyDescent="0.4">
      <c r="B4581" s="105" t="str">
        <f t="shared" si="213"/>
        <v/>
      </c>
      <c r="C4581" s="105" t="str">
        <f t="shared" si="214"/>
        <v/>
      </c>
      <c r="D4581" s="105" t="str">
        <f t="shared" si="215"/>
        <v/>
      </c>
      <c r="E4581" s="106" t="s">
        <v>2406</v>
      </c>
      <c r="F4581" s="106" t="s">
        <v>5010</v>
      </c>
      <c r="G4581" s="106" t="s">
        <v>782</v>
      </c>
      <c r="H4581" s="106" t="s">
        <v>783</v>
      </c>
      <c r="I4581" s="106">
        <v>16</v>
      </c>
      <c r="J4581" s="106"/>
      <c r="K4581" s="106"/>
      <c r="L4581" s="106" t="s">
        <v>1817</v>
      </c>
      <c r="M4581" s="106" t="s">
        <v>3522</v>
      </c>
      <c r="N4581" s="106">
        <v>0.54</v>
      </c>
      <c r="O4581" s="106">
        <v>2.7</v>
      </c>
      <c r="P4581" s="106" t="s">
        <v>714</v>
      </c>
      <c r="Q4581" s="107" t="s">
        <v>5368</v>
      </c>
      <c r="R4581" s="107" t="s">
        <v>282</v>
      </c>
    </row>
    <row r="4582" spans="2:18" ht="20.100000000000001" customHeight="1" x14ac:dyDescent="0.4">
      <c r="B4582" s="105" t="str">
        <f t="shared" si="213"/>
        <v/>
      </c>
      <c r="C4582" s="105" t="str">
        <f t="shared" si="214"/>
        <v/>
      </c>
      <c r="D4582" s="105" t="str">
        <f t="shared" si="215"/>
        <v/>
      </c>
      <c r="E4582" s="106" t="s">
        <v>2406</v>
      </c>
      <c r="F4582" s="106" t="s">
        <v>5010</v>
      </c>
      <c r="G4582" s="106" t="s">
        <v>782</v>
      </c>
      <c r="H4582" s="106" t="s">
        <v>783</v>
      </c>
      <c r="I4582" s="106">
        <v>16</v>
      </c>
      <c r="J4582" s="106"/>
      <c r="K4582" s="106"/>
      <c r="L4582" s="106" t="s">
        <v>1027</v>
      </c>
      <c r="M4582" s="106" t="s">
        <v>3522</v>
      </c>
      <c r="N4582" s="106">
        <v>0.54</v>
      </c>
      <c r="O4582" s="106">
        <v>2.7</v>
      </c>
      <c r="P4582" s="106" t="s">
        <v>714</v>
      </c>
      <c r="Q4582" s="107" t="s">
        <v>5369</v>
      </c>
      <c r="R4582" s="107" t="s">
        <v>282</v>
      </c>
    </row>
    <row r="4583" spans="2:18" ht="20.100000000000001" customHeight="1" x14ac:dyDescent="0.4">
      <c r="B4583" s="105" t="str">
        <f t="shared" si="213"/>
        <v/>
      </c>
      <c r="C4583" s="105" t="str">
        <f t="shared" si="214"/>
        <v/>
      </c>
      <c r="D4583" s="105" t="str">
        <f t="shared" si="215"/>
        <v/>
      </c>
      <c r="E4583" s="106" t="s">
        <v>2406</v>
      </c>
      <c r="F4583" s="106" t="s">
        <v>5010</v>
      </c>
      <c r="G4583" s="106" t="s">
        <v>782</v>
      </c>
      <c r="H4583" s="106" t="s">
        <v>783</v>
      </c>
      <c r="I4583" s="106">
        <v>16</v>
      </c>
      <c r="J4583" s="106"/>
      <c r="K4583" s="106"/>
      <c r="L4583" s="106" t="s">
        <v>1389</v>
      </c>
      <c r="M4583" s="106" t="s">
        <v>3522</v>
      </c>
      <c r="N4583" s="106">
        <v>0.54</v>
      </c>
      <c r="O4583" s="106">
        <v>2.7</v>
      </c>
      <c r="P4583" s="106" t="s">
        <v>714</v>
      </c>
      <c r="Q4583" s="107" t="s">
        <v>5370</v>
      </c>
      <c r="R4583" s="107" t="s">
        <v>282</v>
      </c>
    </row>
    <row r="4584" spans="2:18" ht="20.100000000000001" customHeight="1" x14ac:dyDescent="0.4">
      <c r="B4584" s="105" t="str">
        <f t="shared" si="213"/>
        <v/>
      </c>
      <c r="C4584" s="105" t="str">
        <f t="shared" si="214"/>
        <v/>
      </c>
      <c r="D4584" s="105" t="str">
        <f t="shared" si="215"/>
        <v/>
      </c>
      <c r="E4584" s="106" t="s">
        <v>2406</v>
      </c>
      <c r="F4584" s="106" t="s">
        <v>5010</v>
      </c>
      <c r="G4584" s="106" t="s">
        <v>2477</v>
      </c>
      <c r="H4584" s="106" t="s">
        <v>707</v>
      </c>
      <c r="I4584" s="106">
        <v>16</v>
      </c>
      <c r="J4584" s="106"/>
      <c r="K4584" s="106"/>
      <c r="L4584" s="106" t="s">
        <v>2478</v>
      </c>
      <c r="M4584" s="106" t="s">
        <v>3522</v>
      </c>
      <c r="N4584" s="106">
        <v>0.79</v>
      </c>
      <c r="O4584" s="106">
        <v>2.7</v>
      </c>
      <c r="P4584" s="106" t="s">
        <v>714</v>
      </c>
      <c r="Q4584" s="107" t="s">
        <v>5371</v>
      </c>
      <c r="R4584" s="107" t="s">
        <v>282</v>
      </c>
    </row>
    <row r="4585" spans="2:18" ht="20.100000000000001" customHeight="1" x14ac:dyDescent="0.4">
      <c r="B4585" s="105" t="str">
        <f t="shared" si="213"/>
        <v/>
      </c>
      <c r="C4585" s="105" t="str">
        <f t="shared" si="214"/>
        <v/>
      </c>
      <c r="D4585" s="105" t="str">
        <f t="shared" si="215"/>
        <v/>
      </c>
      <c r="E4585" s="106" t="s">
        <v>2406</v>
      </c>
      <c r="F4585" s="106" t="s">
        <v>5010</v>
      </c>
      <c r="G4585" s="106" t="s">
        <v>2477</v>
      </c>
      <c r="H4585" s="106" t="s">
        <v>1817</v>
      </c>
      <c r="I4585" s="106">
        <v>16</v>
      </c>
      <c r="J4585" s="106"/>
      <c r="K4585" s="106"/>
      <c r="L4585" s="106" t="s">
        <v>2478</v>
      </c>
      <c r="M4585" s="106" t="s">
        <v>3522</v>
      </c>
      <c r="N4585" s="106">
        <v>0.78</v>
      </c>
      <c r="O4585" s="106">
        <v>2.7</v>
      </c>
      <c r="P4585" s="106" t="s">
        <v>714</v>
      </c>
      <c r="Q4585" s="107" t="s">
        <v>5372</v>
      </c>
      <c r="R4585" s="107" t="s">
        <v>282</v>
      </c>
    </row>
    <row r="4586" spans="2:18" ht="20.100000000000001" customHeight="1" x14ac:dyDescent="0.4">
      <c r="B4586" s="105" t="str">
        <f t="shared" si="213"/>
        <v/>
      </c>
      <c r="C4586" s="105" t="str">
        <f t="shared" si="214"/>
        <v/>
      </c>
      <c r="D4586" s="105" t="str">
        <f t="shared" si="215"/>
        <v/>
      </c>
      <c r="E4586" s="106" t="s">
        <v>2406</v>
      </c>
      <c r="F4586" s="106" t="s">
        <v>5010</v>
      </c>
      <c r="G4586" s="106" t="s">
        <v>2477</v>
      </c>
      <c r="H4586" s="106" t="s">
        <v>1027</v>
      </c>
      <c r="I4586" s="106">
        <v>16</v>
      </c>
      <c r="J4586" s="106"/>
      <c r="K4586" s="106"/>
      <c r="L4586" s="106" t="s">
        <v>2478</v>
      </c>
      <c r="M4586" s="106" t="s">
        <v>3522</v>
      </c>
      <c r="N4586" s="106">
        <v>0.77</v>
      </c>
      <c r="O4586" s="106">
        <v>2.7</v>
      </c>
      <c r="P4586" s="106" t="s">
        <v>714</v>
      </c>
      <c r="Q4586" s="107" t="s">
        <v>5373</v>
      </c>
      <c r="R4586" s="107" t="s">
        <v>282</v>
      </c>
    </row>
    <row r="4587" spans="2:18" ht="20.100000000000001" customHeight="1" x14ac:dyDescent="0.4">
      <c r="B4587" s="105" t="str">
        <f t="shared" si="213"/>
        <v/>
      </c>
      <c r="C4587" s="105" t="str">
        <f t="shared" si="214"/>
        <v/>
      </c>
      <c r="D4587" s="105" t="str">
        <f t="shared" si="215"/>
        <v/>
      </c>
      <c r="E4587" s="106" t="s">
        <v>2406</v>
      </c>
      <c r="F4587" s="106" t="s">
        <v>5010</v>
      </c>
      <c r="G4587" s="106" t="s">
        <v>2482</v>
      </c>
      <c r="H4587" s="106" t="s">
        <v>707</v>
      </c>
      <c r="I4587" s="106">
        <v>16</v>
      </c>
      <c r="J4587" s="106"/>
      <c r="K4587" s="106"/>
      <c r="L4587" s="106" t="s">
        <v>2483</v>
      </c>
      <c r="M4587" s="106" t="s">
        <v>3522</v>
      </c>
      <c r="N4587" s="106">
        <v>0.79</v>
      </c>
      <c r="O4587" s="106">
        <v>2.7</v>
      </c>
      <c r="P4587" s="106" t="s">
        <v>714</v>
      </c>
      <c r="Q4587" s="107" t="s">
        <v>5374</v>
      </c>
      <c r="R4587" s="107" t="s">
        <v>282</v>
      </c>
    </row>
    <row r="4588" spans="2:18" ht="20.100000000000001" customHeight="1" x14ac:dyDescent="0.4">
      <c r="B4588" s="105" t="str">
        <f t="shared" si="213"/>
        <v/>
      </c>
      <c r="C4588" s="105" t="str">
        <f t="shared" si="214"/>
        <v/>
      </c>
      <c r="D4588" s="105" t="str">
        <f t="shared" si="215"/>
        <v/>
      </c>
      <c r="E4588" s="106" t="s">
        <v>2406</v>
      </c>
      <c r="F4588" s="106" t="s">
        <v>5010</v>
      </c>
      <c r="G4588" s="106" t="s">
        <v>2482</v>
      </c>
      <c r="H4588" s="106" t="s">
        <v>1817</v>
      </c>
      <c r="I4588" s="106">
        <v>16</v>
      </c>
      <c r="J4588" s="106"/>
      <c r="K4588" s="106"/>
      <c r="L4588" s="106" t="s">
        <v>2483</v>
      </c>
      <c r="M4588" s="106" t="s">
        <v>3522</v>
      </c>
      <c r="N4588" s="106">
        <v>0.78</v>
      </c>
      <c r="O4588" s="106">
        <v>2.7</v>
      </c>
      <c r="P4588" s="106" t="s">
        <v>714</v>
      </c>
      <c r="Q4588" s="107" t="s">
        <v>5375</v>
      </c>
      <c r="R4588" s="107" t="s">
        <v>282</v>
      </c>
    </row>
    <row r="4589" spans="2:18" ht="20.100000000000001" customHeight="1" x14ac:dyDescent="0.4">
      <c r="B4589" s="105" t="str">
        <f t="shared" si="213"/>
        <v/>
      </c>
      <c r="C4589" s="105" t="str">
        <f t="shared" si="214"/>
        <v/>
      </c>
      <c r="D4589" s="105" t="str">
        <f t="shared" si="215"/>
        <v/>
      </c>
      <c r="E4589" s="106" t="s">
        <v>2406</v>
      </c>
      <c r="F4589" s="106" t="s">
        <v>5010</v>
      </c>
      <c r="G4589" s="106" t="s">
        <v>2482</v>
      </c>
      <c r="H4589" s="106" t="s">
        <v>1027</v>
      </c>
      <c r="I4589" s="106">
        <v>16</v>
      </c>
      <c r="J4589" s="106"/>
      <c r="K4589" s="106"/>
      <c r="L4589" s="106" t="s">
        <v>2483</v>
      </c>
      <c r="M4589" s="106" t="s">
        <v>3522</v>
      </c>
      <c r="N4589" s="106">
        <v>0.77</v>
      </c>
      <c r="O4589" s="106">
        <v>2.7</v>
      </c>
      <c r="P4589" s="106" t="s">
        <v>714</v>
      </c>
      <c r="Q4589" s="107" t="s">
        <v>5376</v>
      </c>
      <c r="R4589" s="107" t="s">
        <v>282</v>
      </c>
    </row>
    <row r="4590" spans="2:18" ht="20.100000000000001" customHeight="1" x14ac:dyDescent="0.4">
      <c r="B4590" s="105" t="str">
        <f t="shared" si="213"/>
        <v/>
      </c>
      <c r="C4590" s="105" t="str">
        <f t="shared" si="214"/>
        <v/>
      </c>
      <c r="D4590" s="105" t="str">
        <f t="shared" si="215"/>
        <v/>
      </c>
      <c r="E4590" s="106" t="s">
        <v>2406</v>
      </c>
      <c r="F4590" s="106" t="s">
        <v>5010</v>
      </c>
      <c r="G4590" s="106" t="s">
        <v>710</v>
      </c>
      <c r="H4590" s="106" t="s">
        <v>707</v>
      </c>
      <c r="I4590" s="106">
        <v>16</v>
      </c>
      <c r="J4590" s="106"/>
      <c r="K4590" s="106"/>
      <c r="L4590" s="106" t="s">
        <v>711</v>
      </c>
      <c r="M4590" s="106" t="s">
        <v>3522</v>
      </c>
      <c r="N4590" s="106">
        <v>0.79</v>
      </c>
      <c r="O4590" s="106">
        <v>2.7</v>
      </c>
      <c r="P4590" s="106" t="s">
        <v>714</v>
      </c>
      <c r="Q4590" s="107" t="s">
        <v>5377</v>
      </c>
      <c r="R4590" s="107" t="s">
        <v>282</v>
      </c>
    </row>
    <row r="4591" spans="2:18" ht="20.100000000000001" customHeight="1" x14ac:dyDescent="0.4">
      <c r="B4591" s="105" t="str">
        <f t="shared" si="213"/>
        <v/>
      </c>
      <c r="C4591" s="105" t="str">
        <f t="shared" si="214"/>
        <v/>
      </c>
      <c r="D4591" s="105" t="str">
        <f t="shared" si="215"/>
        <v/>
      </c>
      <c r="E4591" s="106" t="s">
        <v>2406</v>
      </c>
      <c r="F4591" s="106" t="s">
        <v>5010</v>
      </c>
      <c r="G4591" s="106" t="s">
        <v>710</v>
      </c>
      <c r="H4591" s="106" t="s">
        <v>1817</v>
      </c>
      <c r="I4591" s="106">
        <v>16</v>
      </c>
      <c r="J4591" s="106"/>
      <c r="K4591" s="106"/>
      <c r="L4591" s="106" t="s">
        <v>711</v>
      </c>
      <c r="M4591" s="106" t="s">
        <v>3522</v>
      </c>
      <c r="N4591" s="106">
        <v>0.78</v>
      </c>
      <c r="O4591" s="106">
        <v>2.7</v>
      </c>
      <c r="P4591" s="106" t="s">
        <v>714</v>
      </c>
      <c r="Q4591" s="107" t="s">
        <v>5378</v>
      </c>
      <c r="R4591" s="107" t="s">
        <v>282</v>
      </c>
    </row>
    <row r="4592" spans="2:18" ht="20.100000000000001" customHeight="1" x14ac:dyDescent="0.4">
      <c r="B4592" s="105" t="str">
        <f t="shared" si="213"/>
        <v/>
      </c>
      <c r="C4592" s="105" t="str">
        <f t="shared" si="214"/>
        <v/>
      </c>
      <c r="D4592" s="105" t="str">
        <f t="shared" si="215"/>
        <v/>
      </c>
      <c r="E4592" s="106" t="s">
        <v>2406</v>
      </c>
      <c r="F4592" s="106" t="s">
        <v>5010</v>
      </c>
      <c r="G4592" s="106" t="s">
        <v>710</v>
      </c>
      <c r="H4592" s="106" t="s">
        <v>1027</v>
      </c>
      <c r="I4592" s="106">
        <v>16</v>
      </c>
      <c r="J4592" s="106"/>
      <c r="K4592" s="106"/>
      <c r="L4592" s="106" t="s">
        <v>711</v>
      </c>
      <c r="M4592" s="106" t="s">
        <v>3522</v>
      </c>
      <c r="N4592" s="106">
        <v>0.77</v>
      </c>
      <c r="O4592" s="106">
        <v>2.7</v>
      </c>
      <c r="P4592" s="106" t="s">
        <v>714</v>
      </c>
      <c r="Q4592" s="107" t="s">
        <v>5379</v>
      </c>
      <c r="R4592" s="107" t="s">
        <v>282</v>
      </c>
    </row>
    <row r="4593" spans="2:18" ht="20.100000000000001" customHeight="1" x14ac:dyDescent="0.4">
      <c r="B4593" s="105" t="str">
        <f t="shared" si="213"/>
        <v/>
      </c>
      <c r="C4593" s="105" t="str">
        <f t="shared" si="214"/>
        <v/>
      </c>
      <c r="D4593" s="105" t="str">
        <f t="shared" si="215"/>
        <v/>
      </c>
      <c r="E4593" s="106" t="s">
        <v>2406</v>
      </c>
      <c r="F4593" s="106" t="s">
        <v>5010</v>
      </c>
      <c r="G4593" s="106" t="s">
        <v>710</v>
      </c>
      <c r="H4593" s="106" t="s">
        <v>1027</v>
      </c>
      <c r="I4593" s="106">
        <v>16</v>
      </c>
      <c r="J4593" s="106"/>
      <c r="K4593" s="106"/>
      <c r="L4593" s="106" t="s">
        <v>1098</v>
      </c>
      <c r="M4593" s="106" t="s">
        <v>3522</v>
      </c>
      <c r="N4593" s="106">
        <v>0.76</v>
      </c>
      <c r="O4593" s="106">
        <v>2.7</v>
      </c>
      <c r="P4593" s="106" t="s">
        <v>714</v>
      </c>
      <c r="Q4593" s="107" t="s">
        <v>5380</v>
      </c>
      <c r="R4593" s="107" t="s">
        <v>282</v>
      </c>
    </row>
    <row r="4594" spans="2:18" ht="20.100000000000001" customHeight="1" x14ac:dyDescent="0.4">
      <c r="B4594" s="105" t="str">
        <f t="shared" si="213"/>
        <v/>
      </c>
      <c r="C4594" s="105" t="str">
        <f t="shared" si="214"/>
        <v/>
      </c>
      <c r="D4594" s="105" t="str">
        <f t="shared" si="215"/>
        <v/>
      </c>
      <c r="E4594" s="106" t="s">
        <v>2406</v>
      </c>
      <c r="F4594" s="106" t="s">
        <v>5010</v>
      </c>
      <c r="G4594" s="106" t="s">
        <v>710</v>
      </c>
      <c r="H4594" s="106" t="s">
        <v>1389</v>
      </c>
      <c r="I4594" s="106">
        <v>16</v>
      </c>
      <c r="J4594" s="106"/>
      <c r="K4594" s="106"/>
      <c r="L4594" s="106" t="s">
        <v>1098</v>
      </c>
      <c r="M4594" s="106" t="s">
        <v>3522</v>
      </c>
      <c r="N4594" s="106">
        <v>0.75</v>
      </c>
      <c r="O4594" s="106">
        <v>2.7</v>
      </c>
      <c r="P4594" s="106" t="s">
        <v>714</v>
      </c>
      <c r="Q4594" s="107" t="s">
        <v>5381</v>
      </c>
      <c r="R4594" s="107" t="s">
        <v>282</v>
      </c>
    </row>
    <row r="4595" spans="2:18" ht="20.100000000000001" customHeight="1" x14ac:dyDescent="0.4">
      <c r="B4595" s="105" t="str">
        <f t="shared" si="213"/>
        <v/>
      </c>
      <c r="C4595" s="105" t="str">
        <f t="shared" si="214"/>
        <v/>
      </c>
      <c r="D4595" s="105" t="str">
        <f t="shared" si="215"/>
        <v/>
      </c>
      <c r="E4595" s="106" t="s">
        <v>2406</v>
      </c>
      <c r="F4595" s="106" t="s">
        <v>5010</v>
      </c>
      <c r="G4595" s="106" t="s">
        <v>721</v>
      </c>
      <c r="H4595" s="106" t="s">
        <v>707</v>
      </c>
      <c r="I4595" s="106">
        <v>16</v>
      </c>
      <c r="J4595" s="106"/>
      <c r="K4595" s="106"/>
      <c r="L4595" s="106" t="s">
        <v>722</v>
      </c>
      <c r="M4595" s="106" t="s">
        <v>3522</v>
      </c>
      <c r="N4595" s="106">
        <v>0.79</v>
      </c>
      <c r="O4595" s="106">
        <v>2.7</v>
      </c>
      <c r="P4595" s="106" t="s">
        <v>714</v>
      </c>
      <c r="Q4595" s="107" t="s">
        <v>5382</v>
      </c>
      <c r="R4595" s="107" t="s">
        <v>282</v>
      </c>
    </row>
    <row r="4596" spans="2:18" ht="20.100000000000001" customHeight="1" x14ac:dyDescent="0.4">
      <c r="B4596" s="105" t="str">
        <f t="shared" si="213"/>
        <v/>
      </c>
      <c r="C4596" s="105" t="str">
        <f t="shared" si="214"/>
        <v/>
      </c>
      <c r="D4596" s="105" t="str">
        <f t="shared" si="215"/>
        <v/>
      </c>
      <c r="E4596" s="106" t="s">
        <v>2406</v>
      </c>
      <c r="F4596" s="106" t="s">
        <v>5010</v>
      </c>
      <c r="G4596" s="106" t="s">
        <v>721</v>
      </c>
      <c r="H4596" s="106" t="s">
        <v>1817</v>
      </c>
      <c r="I4596" s="106">
        <v>16</v>
      </c>
      <c r="J4596" s="106"/>
      <c r="K4596" s="106"/>
      <c r="L4596" s="106" t="s">
        <v>722</v>
      </c>
      <c r="M4596" s="106" t="s">
        <v>3522</v>
      </c>
      <c r="N4596" s="106">
        <v>0.78</v>
      </c>
      <c r="O4596" s="106">
        <v>2.7</v>
      </c>
      <c r="P4596" s="106" t="s">
        <v>714</v>
      </c>
      <c r="Q4596" s="107" t="s">
        <v>5383</v>
      </c>
      <c r="R4596" s="107" t="s">
        <v>282</v>
      </c>
    </row>
    <row r="4597" spans="2:18" ht="20.100000000000001" customHeight="1" x14ac:dyDescent="0.4">
      <c r="B4597" s="105" t="str">
        <f t="shared" si="213"/>
        <v/>
      </c>
      <c r="C4597" s="105" t="str">
        <f t="shared" si="214"/>
        <v/>
      </c>
      <c r="D4597" s="105" t="str">
        <f t="shared" si="215"/>
        <v/>
      </c>
      <c r="E4597" s="106" t="s">
        <v>2406</v>
      </c>
      <c r="F4597" s="106" t="s">
        <v>5010</v>
      </c>
      <c r="G4597" s="106" t="s">
        <v>721</v>
      </c>
      <c r="H4597" s="106" t="s">
        <v>1027</v>
      </c>
      <c r="I4597" s="106">
        <v>16</v>
      </c>
      <c r="J4597" s="106"/>
      <c r="K4597" s="106"/>
      <c r="L4597" s="106" t="s">
        <v>722</v>
      </c>
      <c r="M4597" s="106" t="s">
        <v>3522</v>
      </c>
      <c r="N4597" s="106">
        <v>0.76</v>
      </c>
      <c r="O4597" s="106">
        <v>2.7</v>
      </c>
      <c r="P4597" s="106" t="s">
        <v>714</v>
      </c>
      <c r="Q4597" s="107" t="s">
        <v>5384</v>
      </c>
      <c r="R4597" s="107" t="s">
        <v>282</v>
      </c>
    </row>
    <row r="4598" spans="2:18" ht="20.100000000000001" customHeight="1" x14ac:dyDescent="0.4">
      <c r="B4598" s="105" t="str">
        <f t="shared" si="213"/>
        <v/>
      </c>
      <c r="C4598" s="105" t="str">
        <f t="shared" si="214"/>
        <v/>
      </c>
      <c r="D4598" s="105" t="str">
        <f t="shared" si="215"/>
        <v/>
      </c>
      <c r="E4598" s="106" t="s">
        <v>2406</v>
      </c>
      <c r="F4598" s="106" t="s">
        <v>5010</v>
      </c>
      <c r="G4598" s="106" t="s">
        <v>773</v>
      </c>
      <c r="H4598" s="106" t="s">
        <v>707</v>
      </c>
      <c r="I4598" s="106">
        <v>16</v>
      </c>
      <c r="J4598" s="106"/>
      <c r="K4598" s="106"/>
      <c r="L4598" s="106" t="s">
        <v>774</v>
      </c>
      <c r="M4598" s="106" t="s">
        <v>3522</v>
      </c>
      <c r="N4598" s="106">
        <v>0.77</v>
      </c>
      <c r="O4598" s="106">
        <v>2.7</v>
      </c>
      <c r="P4598" s="106" t="s">
        <v>714</v>
      </c>
      <c r="Q4598" s="107" t="s">
        <v>5385</v>
      </c>
      <c r="R4598" s="107" t="s">
        <v>282</v>
      </c>
    </row>
    <row r="4599" spans="2:18" ht="20.100000000000001" customHeight="1" x14ac:dyDescent="0.4">
      <c r="B4599" s="105" t="str">
        <f t="shared" si="213"/>
        <v/>
      </c>
      <c r="C4599" s="105" t="str">
        <f t="shared" si="214"/>
        <v/>
      </c>
      <c r="D4599" s="105" t="str">
        <f t="shared" si="215"/>
        <v/>
      </c>
      <c r="E4599" s="106" t="s">
        <v>2406</v>
      </c>
      <c r="F4599" s="106" t="s">
        <v>5010</v>
      </c>
      <c r="G4599" s="106" t="s">
        <v>773</v>
      </c>
      <c r="H4599" s="106" t="s">
        <v>1817</v>
      </c>
      <c r="I4599" s="106">
        <v>16</v>
      </c>
      <c r="J4599" s="106"/>
      <c r="K4599" s="106"/>
      <c r="L4599" s="106" t="s">
        <v>774</v>
      </c>
      <c r="M4599" s="106" t="s">
        <v>3522</v>
      </c>
      <c r="N4599" s="106">
        <v>0.76</v>
      </c>
      <c r="O4599" s="106">
        <v>2.7</v>
      </c>
      <c r="P4599" s="106" t="s">
        <v>714</v>
      </c>
      <c r="Q4599" s="107" t="s">
        <v>5386</v>
      </c>
      <c r="R4599" s="107" t="s">
        <v>282</v>
      </c>
    </row>
    <row r="4600" spans="2:18" ht="20.100000000000001" customHeight="1" x14ac:dyDescent="0.4">
      <c r="B4600" s="105" t="str">
        <f t="shared" si="213"/>
        <v/>
      </c>
      <c r="C4600" s="105" t="str">
        <f t="shared" si="214"/>
        <v/>
      </c>
      <c r="D4600" s="105" t="str">
        <f t="shared" si="215"/>
        <v/>
      </c>
      <c r="E4600" s="106" t="s">
        <v>2406</v>
      </c>
      <c r="F4600" s="106" t="s">
        <v>5010</v>
      </c>
      <c r="G4600" s="106" t="s">
        <v>773</v>
      </c>
      <c r="H4600" s="106" t="s">
        <v>1027</v>
      </c>
      <c r="I4600" s="106">
        <v>16</v>
      </c>
      <c r="J4600" s="106"/>
      <c r="K4600" s="106"/>
      <c r="L4600" s="106" t="s">
        <v>774</v>
      </c>
      <c r="M4600" s="106" t="s">
        <v>3522</v>
      </c>
      <c r="N4600" s="106">
        <v>0.75</v>
      </c>
      <c r="O4600" s="106">
        <v>2.7</v>
      </c>
      <c r="P4600" s="106" t="s">
        <v>714</v>
      </c>
      <c r="Q4600" s="107" t="s">
        <v>5387</v>
      </c>
      <c r="R4600" s="107" t="s">
        <v>282</v>
      </c>
    </row>
    <row r="4601" spans="2:18" ht="20.100000000000001" customHeight="1" x14ac:dyDescent="0.4">
      <c r="B4601" s="105" t="str">
        <f t="shared" si="213"/>
        <v/>
      </c>
      <c r="C4601" s="105" t="str">
        <f t="shared" si="214"/>
        <v/>
      </c>
      <c r="D4601" s="105" t="str">
        <f t="shared" si="215"/>
        <v/>
      </c>
      <c r="E4601" s="106" t="s">
        <v>2406</v>
      </c>
      <c r="F4601" s="106" t="s">
        <v>5010</v>
      </c>
      <c r="G4601" s="106" t="s">
        <v>773</v>
      </c>
      <c r="H4601" s="106" t="s">
        <v>1389</v>
      </c>
      <c r="I4601" s="106">
        <v>16</v>
      </c>
      <c r="J4601" s="106"/>
      <c r="K4601" s="106"/>
      <c r="L4601" s="106" t="s">
        <v>774</v>
      </c>
      <c r="M4601" s="106" t="s">
        <v>3522</v>
      </c>
      <c r="N4601" s="106">
        <v>0.74</v>
      </c>
      <c r="O4601" s="106">
        <v>2.7</v>
      </c>
      <c r="P4601" s="106" t="s">
        <v>714</v>
      </c>
      <c r="Q4601" s="107" t="s">
        <v>5388</v>
      </c>
      <c r="R4601" s="107" t="s">
        <v>282</v>
      </c>
    </row>
    <row r="4602" spans="2:18" ht="20.100000000000001" customHeight="1" x14ac:dyDescent="0.4">
      <c r="B4602" s="105" t="str">
        <f t="shared" si="213"/>
        <v/>
      </c>
      <c r="C4602" s="105" t="str">
        <f t="shared" si="214"/>
        <v/>
      </c>
      <c r="D4602" s="105" t="str">
        <f t="shared" si="215"/>
        <v/>
      </c>
      <c r="E4602" s="106" t="s">
        <v>2406</v>
      </c>
      <c r="F4602" s="106" t="s">
        <v>5010</v>
      </c>
      <c r="G4602" s="106" t="s">
        <v>773</v>
      </c>
      <c r="H4602" s="106" t="s">
        <v>707</v>
      </c>
      <c r="I4602" s="106">
        <v>16</v>
      </c>
      <c r="J4602" s="106"/>
      <c r="K4602" s="106"/>
      <c r="L4602" s="106" t="s">
        <v>1266</v>
      </c>
      <c r="M4602" s="106" t="s">
        <v>3522</v>
      </c>
      <c r="N4602" s="106">
        <v>0.77</v>
      </c>
      <c r="O4602" s="106">
        <v>2.7</v>
      </c>
      <c r="P4602" s="106" t="s">
        <v>714</v>
      </c>
      <c r="Q4602" s="107" t="s">
        <v>5389</v>
      </c>
      <c r="R4602" s="107" t="s">
        <v>282</v>
      </c>
    </row>
    <row r="4603" spans="2:18" ht="20.100000000000001" customHeight="1" x14ac:dyDescent="0.4">
      <c r="B4603" s="105" t="str">
        <f t="shared" si="213"/>
        <v/>
      </c>
      <c r="C4603" s="105" t="str">
        <f t="shared" si="214"/>
        <v/>
      </c>
      <c r="D4603" s="105" t="str">
        <f t="shared" si="215"/>
        <v/>
      </c>
      <c r="E4603" s="106" t="s">
        <v>2406</v>
      </c>
      <c r="F4603" s="106" t="s">
        <v>5010</v>
      </c>
      <c r="G4603" s="106" t="s">
        <v>773</v>
      </c>
      <c r="H4603" s="106" t="s">
        <v>1817</v>
      </c>
      <c r="I4603" s="106">
        <v>16</v>
      </c>
      <c r="J4603" s="106"/>
      <c r="K4603" s="106"/>
      <c r="L4603" s="106" t="s">
        <v>1266</v>
      </c>
      <c r="M4603" s="106" t="s">
        <v>3522</v>
      </c>
      <c r="N4603" s="106">
        <v>0.75</v>
      </c>
      <c r="O4603" s="106">
        <v>2.7</v>
      </c>
      <c r="P4603" s="106" t="s">
        <v>714</v>
      </c>
      <c r="Q4603" s="107" t="s">
        <v>5390</v>
      </c>
      <c r="R4603" s="107" t="s">
        <v>282</v>
      </c>
    </row>
    <row r="4604" spans="2:18" ht="20.100000000000001" customHeight="1" x14ac:dyDescent="0.4">
      <c r="B4604" s="105" t="str">
        <f t="shared" si="213"/>
        <v/>
      </c>
      <c r="C4604" s="105" t="str">
        <f t="shared" si="214"/>
        <v/>
      </c>
      <c r="D4604" s="105" t="str">
        <f t="shared" si="215"/>
        <v/>
      </c>
      <c r="E4604" s="106" t="s">
        <v>2406</v>
      </c>
      <c r="F4604" s="106" t="s">
        <v>5010</v>
      </c>
      <c r="G4604" s="106" t="s">
        <v>773</v>
      </c>
      <c r="H4604" s="106" t="s">
        <v>1027</v>
      </c>
      <c r="I4604" s="106">
        <v>16</v>
      </c>
      <c r="J4604" s="106"/>
      <c r="K4604" s="106"/>
      <c r="L4604" s="106" t="s">
        <v>1266</v>
      </c>
      <c r="M4604" s="106" t="s">
        <v>3522</v>
      </c>
      <c r="N4604" s="106">
        <v>0.74</v>
      </c>
      <c r="O4604" s="106">
        <v>2.7</v>
      </c>
      <c r="P4604" s="106" t="s">
        <v>714</v>
      </c>
      <c r="Q4604" s="107" t="s">
        <v>5391</v>
      </c>
      <c r="R4604" s="107" t="s">
        <v>282</v>
      </c>
    </row>
    <row r="4605" spans="2:18" ht="20.100000000000001" customHeight="1" x14ac:dyDescent="0.4">
      <c r="B4605" s="105" t="str">
        <f t="shared" si="213"/>
        <v/>
      </c>
      <c r="C4605" s="105" t="str">
        <f t="shared" si="214"/>
        <v/>
      </c>
      <c r="D4605" s="105" t="str">
        <f t="shared" si="215"/>
        <v/>
      </c>
      <c r="E4605" s="106" t="s">
        <v>2406</v>
      </c>
      <c r="F4605" s="106" t="s">
        <v>5010</v>
      </c>
      <c r="G4605" s="106" t="s">
        <v>773</v>
      </c>
      <c r="H4605" s="106" t="s">
        <v>1389</v>
      </c>
      <c r="I4605" s="106">
        <v>15</v>
      </c>
      <c r="J4605" s="106"/>
      <c r="K4605" s="106"/>
      <c r="L4605" s="106" t="s">
        <v>1266</v>
      </c>
      <c r="M4605" s="106" t="s">
        <v>3522</v>
      </c>
      <c r="N4605" s="106">
        <v>0.73</v>
      </c>
      <c r="O4605" s="106">
        <v>2.7</v>
      </c>
      <c r="P4605" s="106" t="s">
        <v>714</v>
      </c>
      <c r="Q4605" s="107" t="s">
        <v>5392</v>
      </c>
      <c r="R4605" s="107" t="s">
        <v>282</v>
      </c>
    </row>
    <row r="4606" spans="2:18" ht="20.100000000000001" customHeight="1" x14ac:dyDescent="0.4">
      <c r="B4606" s="105" t="str">
        <f t="shared" si="213"/>
        <v/>
      </c>
      <c r="C4606" s="105" t="str">
        <f t="shared" si="214"/>
        <v/>
      </c>
      <c r="D4606" s="105" t="str">
        <f t="shared" si="215"/>
        <v/>
      </c>
      <c r="E4606" s="106" t="s">
        <v>2406</v>
      </c>
      <c r="F4606" s="106" t="s">
        <v>5010</v>
      </c>
      <c r="G4606" s="106" t="s">
        <v>778</v>
      </c>
      <c r="H4606" s="106" t="s">
        <v>707</v>
      </c>
      <c r="I4606" s="106">
        <v>16</v>
      </c>
      <c r="J4606" s="106"/>
      <c r="K4606" s="106"/>
      <c r="L4606" s="106" t="s">
        <v>779</v>
      </c>
      <c r="M4606" s="106" t="s">
        <v>3522</v>
      </c>
      <c r="N4606" s="106">
        <v>0.77</v>
      </c>
      <c r="O4606" s="106">
        <v>2.7</v>
      </c>
      <c r="P4606" s="106" t="s">
        <v>714</v>
      </c>
      <c r="Q4606" s="107" t="s">
        <v>5393</v>
      </c>
      <c r="R4606" s="107" t="s">
        <v>282</v>
      </c>
    </row>
    <row r="4607" spans="2:18" ht="20.100000000000001" customHeight="1" x14ac:dyDescent="0.4">
      <c r="B4607" s="105" t="str">
        <f t="shared" si="213"/>
        <v/>
      </c>
      <c r="C4607" s="105" t="str">
        <f t="shared" si="214"/>
        <v/>
      </c>
      <c r="D4607" s="105" t="str">
        <f t="shared" si="215"/>
        <v/>
      </c>
      <c r="E4607" s="106" t="s">
        <v>2406</v>
      </c>
      <c r="F4607" s="106" t="s">
        <v>5010</v>
      </c>
      <c r="G4607" s="106" t="s">
        <v>778</v>
      </c>
      <c r="H4607" s="106" t="s">
        <v>1817</v>
      </c>
      <c r="I4607" s="106">
        <v>16</v>
      </c>
      <c r="J4607" s="106"/>
      <c r="K4607" s="106"/>
      <c r="L4607" s="106" t="s">
        <v>779</v>
      </c>
      <c r="M4607" s="106" t="s">
        <v>3522</v>
      </c>
      <c r="N4607" s="106">
        <v>0.76</v>
      </c>
      <c r="O4607" s="106">
        <v>2.7</v>
      </c>
      <c r="P4607" s="106" t="s">
        <v>714</v>
      </c>
      <c r="Q4607" s="107" t="s">
        <v>5394</v>
      </c>
      <c r="R4607" s="107" t="s">
        <v>282</v>
      </c>
    </row>
    <row r="4608" spans="2:18" ht="20.100000000000001" customHeight="1" x14ac:dyDescent="0.4">
      <c r="B4608" s="105" t="str">
        <f t="shared" si="213"/>
        <v/>
      </c>
      <c r="C4608" s="105" t="str">
        <f t="shared" si="214"/>
        <v/>
      </c>
      <c r="D4608" s="105" t="str">
        <f t="shared" si="215"/>
        <v/>
      </c>
      <c r="E4608" s="106" t="s">
        <v>2406</v>
      </c>
      <c r="F4608" s="106" t="s">
        <v>5010</v>
      </c>
      <c r="G4608" s="106" t="s">
        <v>778</v>
      </c>
      <c r="H4608" s="106" t="s">
        <v>1027</v>
      </c>
      <c r="I4608" s="106">
        <v>16</v>
      </c>
      <c r="J4608" s="106"/>
      <c r="K4608" s="106"/>
      <c r="L4608" s="106" t="s">
        <v>779</v>
      </c>
      <c r="M4608" s="106" t="s">
        <v>3522</v>
      </c>
      <c r="N4608" s="106">
        <v>0.74</v>
      </c>
      <c r="O4608" s="106">
        <v>2.7</v>
      </c>
      <c r="P4608" s="106" t="s">
        <v>714</v>
      </c>
      <c r="Q4608" s="107" t="s">
        <v>5395</v>
      </c>
      <c r="R4608" s="107" t="s">
        <v>282</v>
      </c>
    </row>
    <row r="4609" spans="2:18" ht="20.100000000000001" customHeight="1" x14ac:dyDescent="0.4">
      <c r="B4609" s="105" t="str">
        <f t="shared" si="213"/>
        <v/>
      </c>
      <c r="C4609" s="105" t="str">
        <f t="shared" si="214"/>
        <v/>
      </c>
      <c r="D4609" s="105" t="str">
        <f t="shared" si="215"/>
        <v/>
      </c>
      <c r="E4609" s="106" t="s">
        <v>2406</v>
      </c>
      <c r="F4609" s="106" t="s">
        <v>5010</v>
      </c>
      <c r="G4609" s="106" t="s">
        <v>778</v>
      </c>
      <c r="H4609" s="106" t="s">
        <v>1389</v>
      </c>
      <c r="I4609" s="106">
        <v>16</v>
      </c>
      <c r="J4609" s="106"/>
      <c r="K4609" s="106"/>
      <c r="L4609" s="106" t="s">
        <v>779</v>
      </c>
      <c r="M4609" s="106" t="s">
        <v>3522</v>
      </c>
      <c r="N4609" s="106">
        <v>0.74</v>
      </c>
      <c r="O4609" s="106">
        <v>2.7</v>
      </c>
      <c r="P4609" s="106" t="s">
        <v>714</v>
      </c>
      <c r="Q4609" s="107" t="s">
        <v>5396</v>
      </c>
      <c r="R4609" s="107" t="s">
        <v>282</v>
      </c>
    </row>
    <row r="4610" spans="2:18" ht="20.100000000000001" customHeight="1" x14ac:dyDescent="0.4">
      <c r="B4610" s="105" t="str">
        <f t="shared" si="213"/>
        <v/>
      </c>
      <c r="C4610" s="105" t="str">
        <f t="shared" si="214"/>
        <v/>
      </c>
      <c r="D4610" s="105" t="str">
        <f t="shared" si="215"/>
        <v/>
      </c>
      <c r="E4610" s="106" t="s">
        <v>2406</v>
      </c>
      <c r="F4610" s="106" t="s">
        <v>5010</v>
      </c>
      <c r="G4610" s="106" t="s">
        <v>778</v>
      </c>
      <c r="H4610" s="106" t="s">
        <v>707</v>
      </c>
      <c r="I4610" s="106">
        <v>16</v>
      </c>
      <c r="J4610" s="106"/>
      <c r="K4610" s="106"/>
      <c r="L4610" s="106" t="s">
        <v>1269</v>
      </c>
      <c r="M4610" s="106" t="s">
        <v>3522</v>
      </c>
      <c r="N4610" s="106">
        <v>0.77</v>
      </c>
      <c r="O4610" s="106">
        <v>2.7</v>
      </c>
      <c r="P4610" s="106" t="s">
        <v>714</v>
      </c>
      <c r="Q4610" s="107" t="s">
        <v>5397</v>
      </c>
      <c r="R4610" s="107" t="s">
        <v>282</v>
      </c>
    </row>
    <row r="4611" spans="2:18" ht="20.100000000000001" customHeight="1" x14ac:dyDescent="0.4">
      <c r="B4611" s="105" t="str">
        <f t="shared" si="213"/>
        <v/>
      </c>
      <c r="C4611" s="105" t="str">
        <f t="shared" si="214"/>
        <v/>
      </c>
      <c r="D4611" s="105" t="str">
        <f t="shared" si="215"/>
        <v/>
      </c>
      <c r="E4611" s="106" t="s">
        <v>2406</v>
      </c>
      <c r="F4611" s="106" t="s">
        <v>5010</v>
      </c>
      <c r="G4611" s="106" t="s">
        <v>778</v>
      </c>
      <c r="H4611" s="106" t="s">
        <v>1817</v>
      </c>
      <c r="I4611" s="106">
        <v>16</v>
      </c>
      <c r="J4611" s="106"/>
      <c r="K4611" s="106"/>
      <c r="L4611" s="106" t="s">
        <v>1269</v>
      </c>
      <c r="M4611" s="106" t="s">
        <v>3522</v>
      </c>
      <c r="N4611" s="106">
        <v>0.75</v>
      </c>
      <c r="O4611" s="106">
        <v>2.7</v>
      </c>
      <c r="P4611" s="106" t="s">
        <v>714</v>
      </c>
      <c r="Q4611" s="107" t="s">
        <v>5398</v>
      </c>
      <c r="R4611" s="107" t="s">
        <v>282</v>
      </c>
    </row>
    <row r="4612" spans="2:18" ht="20.100000000000001" customHeight="1" x14ac:dyDescent="0.4">
      <c r="B4612" s="105" t="str">
        <f t="shared" si="213"/>
        <v/>
      </c>
      <c r="C4612" s="105" t="str">
        <f t="shared" si="214"/>
        <v/>
      </c>
      <c r="D4612" s="105" t="str">
        <f t="shared" si="215"/>
        <v/>
      </c>
      <c r="E4612" s="106" t="s">
        <v>2406</v>
      </c>
      <c r="F4612" s="106" t="s">
        <v>5010</v>
      </c>
      <c r="G4612" s="106" t="s">
        <v>778</v>
      </c>
      <c r="H4612" s="106" t="s">
        <v>1027</v>
      </c>
      <c r="I4612" s="106">
        <v>16</v>
      </c>
      <c r="J4612" s="106"/>
      <c r="K4612" s="106"/>
      <c r="L4612" s="106" t="s">
        <v>1269</v>
      </c>
      <c r="M4612" s="106" t="s">
        <v>3522</v>
      </c>
      <c r="N4612" s="106">
        <v>0.74</v>
      </c>
      <c r="O4612" s="106">
        <v>2.7</v>
      </c>
      <c r="P4612" s="106" t="s">
        <v>714</v>
      </c>
      <c r="Q4612" s="107" t="s">
        <v>5399</v>
      </c>
      <c r="R4612" s="107" t="s">
        <v>282</v>
      </c>
    </row>
    <row r="4613" spans="2:18" ht="20.100000000000001" customHeight="1" x14ac:dyDescent="0.4">
      <c r="B4613" s="105" t="str">
        <f t="shared" si="213"/>
        <v/>
      </c>
      <c r="C4613" s="105" t="str">
        <f t="shared" si="214"/>
        <v/>
      </c>
      <c r="D4613" s="105" t="str">
        <f t="shared" si="215"/>
        <v/>
      </c>
      <c r="E4613" s="106" t="s">
        <v>2406</v>
      </c>
      <c r="F4613" s="106" t="s">
        <v>5010</v>
      </c>
      <c r="G4613" s="106" t="s">
        <v>778</v>
      </c>
      <c r="H4613" s="106" t="s">
        <v>1389</v>
      </c>
      <c r="I4613" s="106">
        <v>15</v>
      </c>
      <c r="J4613" s="106"/>
      <c r="K4613" s="106"/>
      <c r="L4613" s="106" t="s">
        <v>1269</v>
      </c>
      <c r="M4613" s="106" t="s">
        <v>3522</v>
      </c>
      <c r="N4613" s="106">
        <v>0.73</v>
      </c>
      <c r="O4613" s="106">
        <v>2.7</v>
      </c>
      <c r="P4613" s="106" t="s">
        <v>714</v>
      </c>
      <c r="Q4613" s="107" t="s">
        <v>5400</v>
      </c>
      <c r="R4613" s="107" t="s">
        <v>282</v>
      </c>
    </row>
    <row r="4614" spans="2:18" ht="20.100000000000001" customHeight="1" x14ac:dyDescent="0.4">
      <c r="B4614" s="105" t="str">
        <f t="shared" si="213"/>
        <v/>
      </c>
      <c r="C4614" s="105" t="str">
        <f t="shared" si="214"/>
        <v/>
      </c>
      <c r="D4614" s="105" t="str">
        <f t="shared" si="215"/>
        <v/>
      </c>
      <c r="E4614" s="106" t="s">
        <v>2406</v>
      </c>
      <c r="F4614" s="106" t="s">
        <v>5010</v>
      </c>
      <c r="G4614" s="106" t="s">
        <v>782</v>
      </c>
      <c r="H4614" s="106" t="s">
        <v>707</v>
      </c>
      <c r="I4614" s="106">
        <v>16</v>
      </c>
      <c r="J4614" s="106"/>
      <c r="K4614" s="106"/>
      <c r="L4614" s="106" t="s">
        <v>783</v>
      </c>
      <c r="M4614" s="106" t="s">
        <v>3522</v>
      </c>
      <c r="N4614" s="106">
        <v>0.69</v>
      </c>
      <c r="O4614" s="106">
        <v>2.7</v>
      </c>
      <c r="P4614" s="106" t="s">
        <v>714</v>
      </c>
      <c r="Q4614" s="107" t="s">
        <v>5401</v>
      </c>
      <c r="R4614" s="107" t="s">
        <v>282</v>
      </c>
    </row>
    <row r="4615" spans="2:18" ht="20.100000000000001" customHeight="1" x14ac:dyDescent="0.4">
      <c r="B4615" s="105" t="str">
        <f t="shared" si="213"/>
        <v/>
      </c>
      <c r="C4615" s="105" t="str">
        <f t="shared" si="214"/>
        <v/>
      </c>
      <c r="D4615" s="105" t="str">
        <f t="shared" si="215"/>
        <v/>
      </c>
      <c r="E4615" s="106" t="s">
        <v>2406</v>
      </c>
      <c r="F4615" s="106" t="s">
        <v>5010</v>
      </c>
      <c r="G4615" s="106" t="s">
        <v>782</v>
      </c>
      <c r="H4615" s="106" t="s">
        <v>1817</v>
      </c>
      <c r="I4615" s="106">
        <v>16</v>
      </c>
      <c r="J4615" s="106"/>
      <c r="K4615" s="106"/>
      <c r="L4615" s="106" t="s">
        <v>783</v>
      </c>
      <c r="M4615" s="106" t="s">
        <v>3522</v>
      </c>
      <c r="N4615" s="106">
        <v>0.68</v>
      </c>
      <c r="O4615" s="106">
        <v>2.7</v>
      </c>
      <c r="P4615" s="106" t="s">
        <v>714</v>
      </c>
      <c r="Q4615" s="107" t="s">
        <v>5402</v>
      </c>
      <c r="R4615" s="107" t="s">
        <v>282</v>
      </c>
    </row>
    <row r="4616" spans="2:18" ht="20.100000000000001" customHeight="1" x14ac:dyDescent="0.4">
      <c r="B4616" s="105" t="str">
        <f t="shared" si="213"/>
        <v/>
      </c>
      <c r="C4616" s="105" t="str">
        <f t="shared" si="214"/>
        <v/>
      </c>
      <c r="D4616" s="105" t="str">
        <f t="shared" si="215"/>
        <v/>
      </c>
      <c r="E4616" s="106" t="s">
        <v>2406</v>
      </c>
      <c r="F4616" s="106" t="s">
        <v>5010</v>
      </c>
      <c r="G4616" s="106" t="s">
        <v>782</v>
      </c>
      <c r="H4616" s="106" t="s">
        <v>1027</v>
      </c>
      <c r="I4616" s="106">
        <v>16</v>
      </c>
      <c r="J4616" s="106"/>
      <c r="K4616" s="106"/>
      <c r="L4616" s="106" t="s">
        <v>783</v>
      </c>
      <c r="M4616" s="106" t="s">
        <v>3522</v>
      </c>
      <c r="N4616" s="106">
        <v>0.67</v>
      </c>
      <c r="O4616" s="106">
        <v>2.7</v>
      </c>
      <c r="P4616" s="106" t="s">
        <v>714</v>
      </c>
      <c r="Q4616" s="107" t="s">
        <v>5403</v>
      </c>
      <c r="R4616" s="107" t="s">
        <v>282</v>
      </c>
    </row>
    <row r="4617" spans="2:18" ht="20.100000000000001" customHeight="1" x14ac:dyDescent="0.4">
      <c r="B4617" s="105" t="str">
        <f t="shared" si="213"/>
        <v/>
      </c>
      <c r="C4617" s="105" t="str">
        <f t="shared" si="214"/>
        <v/>
      </c>
      <c r="D4617" s="105" t="str">
        <f t="shared" si="215"/>
        <v/>
      </c>
      <c r="E4617" s="106" t="s">
        <v>2406</v>
      </c>
      <c r="F4617" s="106" t="s">
        <v>5010</v>
      </c>
      <c r="G4617" s="106" t="s">
        <v>782</v>
      </c>
      <c r="H4617" s="106" t="s">
        <v>1389</v>
      </c>
      <c r="I4617" s="106">
        <v>16</v>
      </c>
      <c r="J4617" s="106"/>
      <c r="K4617" s="106"/>
      <c r="L4617" s="106" t="s">
        <v>783</v>
      </c>
      <c r="M4617" s="106" t="s">
        <v>3522</v>
      </c>
      <c r="N4617" s="106">
        <v>0.66</v>
      </c>
      <c r="O4617" s="106">
        <v>2.7</v>
      </c>
      <c r="P4617" s="106" t="s">
        <v>714</v>
      </c>
      <c r="Q4617" s="107" t="s">
        <v>5404</v>
      </c>
      <c r="R4617" s="107" t="s">
        <v>282</v>
      </c>
    </row>
    <row r="4618" spans="2:18" ht="20.100000000000001" customHeight="1" x14ac:dyDescent="0.4">
      <c r="B4618" s="105" t="str">
        <f t="shared" si="213"/>
        <v/>
      </c>
      <c r="C4618" s="105" t="str">
        <f t="shared" si="214"/>
        <v/>
      </c>
      <c r="D4618" s="105" t="str">
        <f t="shared" si="215"/>
        <v/>
      </c>
      <c r="E4618" s="106" t="s">
        <v>2406</v>
      </c>
      <c r="F4618" s="106" t="s">
        <v>5010</v>
      </c>
      <c r="G4618" s="106" t="s">
        <v>697</v>
      </c>
      <c r="H4618" s="106" t="s">
        <v>707</v>
      </c>
      <c r="I4618" s="106">
        <v>12</v>
      </c>
      <c r="J4618" s="106"/>
      <c r="K4618" s="106"/>
      <c r="L4618" s="106" t="s">
        <v>707</v>
      </c>
      <c r="M4618" s="106" t="s">
        <v>924</v>
      </c>
      <c r="N4618" s="106">
        <v>0.8</v>
      </c>
      <c r="O4618" s="106">
        <v>2.7</v>
      </c>
      <c r="P4618" s="106" t="s">
        <v>714</v>
      </c>
      <c r="Q4618" s="107" t="s">
        <v>5405</v>
      </c>
      <c r="R4618" s="107" t="s">
        <v>311</v>
      </c>
    </row>
    <row r="4619" spans="2:18" ht="20.100000000000001" customHeight="1" x14ac:dyDescent="0.4">
      <c r="B4619" s="105" t="str">
        <f t="shared" si="213"/>
        <v/>
      </c>
      <c r="C4619" s="105" t="str">
        <f t="shared" si="214"/>
        <v/>
      </c>
      <c r="D4619" s="105" t="str">
        <f t="shared" si="215"/>
        <v/>
      </c>
      <c r="E4619" s="106" t="s">
        <v>2406</v>
      </c>
      <c r="F4619" s="106" t="s">
        <v>5010</v>
      </c>
      <c r="G4619" s="106" t="s">
        <v>697</v>
      </c>
      <c r="H4619" s="106" t="s">
        <v>1817</v>
      </c>
      <c r="I4619" s="106">
        <v>12</v>
      </c>
      <c r="J4619" s="106"/>
      <c r="K4619" s="106"/>
      <c r="L4619" s="106" t="s">
        <v>1817</v>
      </c>
      <c r="M4619" s="106" t="s">
        <v>924</v>
      </c>
      <c r="N4619" s="106">
        <v>0.78</v>
      </c>
      <c r="O4619" s="106">
        <v>2.7</v>
      </c>
      <c r="P4619" s="106" t="s">
        <v>714</v>
      </c>
      <c r="Q4619" s="107" t="s">
        <v>5406</v>
      </c>
      <c r="R4619" s="107" t="s">
        <v>311</v>
      </c>
    </row>
    <row r="4620" spans="2:18" ht="20.100000000000001" customHeight="1" x14ac:dyDescent="0.4">
      <c r="B4620" s="105" t="str">
        <f t="shared" si="213"/>
        <v/>
      </c>
      <c r="C4620" s="105" t="str">
        <f t="shared" si="214"/>
        <v/>
      </c>
      <c r="D4620" s="105" t="str">
        <f t="shared" si="215"/>
        <v/>
      </c>
      <c r="E4620" s="106" t="s">
        <v>2406</v>
      </c>
      <c r="F4620" s="106" t="s">
        <v>5010</v>
      </c>
      <c r="G4620" s="106" t="s">
        <v>697</v>
      </c>
      <c r="H4620" s="106" t="s">
        <v>1027</v>
      </c>
      <c r="I4620" s="106">
        <v>12</v>
      </c>
      <c r="J4620" s="106"/>
      <c r="K4620" s="106"/>
      <c r="L4620" s="106" t="s">
        <v>1027</v>
      </c>
      <c r="M4620" s="106" t="s">
        <v>924</v>
      </c>
      <c r="N4620" s="106">
        <v>0.76</v>
      </c>
      <c r="O4620" s="106">
        <v>2.7</v>
      </c>
      <c r="P4620" s="106" t="s">
        <v>714</v>
      </c>
      <c r="Q4620" s="107" t="s">
        <v>5407</v>
      </c>
      <c r="R4620" s="107" t="s">
        <v>311</v>
      </c>
    </row>
    <row r="4621" spans="2:18" ht="20.100000000000001" customHeight="1" x14ac:dyDescent="0.4">
      <c r="B4621" s="105" t="str">
        <f t="shared" si="213"/>
        <v/>
      </c>
      <c r="C4621" s="105" t="str">
        <f t="shared" si="214"/>
        <v/>
      </c>
      <c r="D4621" s="105" t="str">
        <f t="shared" si="215"/>
        <v/>
      </c>
      <c r="E4621" s="106" t="s">
        <v>2406</v>
      </c>
      <c r="F4621" s="106" t="s">
        <v>5010</v>
      </c>
      <c r="G4621" s="106" t="s">
        <v>710</v>
      </c>
      <c r="H4621" s="106" t="s">
        <v>711</v>
      </c>
      <c r="I4621" s="106">
        <v>12</v>
      </c>
      <c r="J4621" s="106"/>
      <c r="K4621" s="106"/>
      <c r="L4621" s="106" t="s">
        <v>707</v>
      </c>
      <c r="M4621" s="106" t="s">
        <v>924</v>
      </c>
      <c r="N4621" s="106">
        <v>0.78</v>
      </c>
      <c r="O4621" s="106">
        <v>2.7</v>
      </c>
      <c r="P4621" s="106" t="s">
        <v>714</v>
      </c>
      <c r="Q4621" s="107" t="s">
        <v>5408</v>
      </c>
      <c r="R4621" s="107" t="s">
        <v>311</v>
      </c>
    </row>
    <row r="4622" spans="2:18" ht="20.100000000000001" customHeight="1" x14ac:dyDescent="0.4">
      <c r="B4622" s="105" t="str">
        <f t="shared" si="213"/>
        <v/>
      </c>
      <c r="C4622" s="105" t="str">
        <f t="shared" si="214"/>
        <v/>
      </c>
      <c r="D4622" s="105" t="str">
        <f t="shared" si="215"/>
        <v/>
      </c>
      <c r="E4622" s="106" t="s">
        <v>2406</v>
      </c>
      <c r="F4622" s="106" t="s">
        <v>5010</v>
      </c>
      <c r="G4622" s="106" t="s">
        <v>710</v>
      </c>
      <c r="H4622" s="106" t="s">
        <v>711</v>
      </c>
      <c r="I4622" s="106">
        <v>12</v>
      </c>
      <c r="J4622" s="106"/>
      <c r="K4622" s="106"/>
      <c r="L4622" s="106" t="s">
        <v>1817</v>
      </c>
      <c r="M4622" s="106" t="s">
        <v>924</v>
      </c>
      <c r="N4622" s="106">
        <v>0.78</v>
      </c>
      <c r="O4622" s="106">
        <v>2.7</v>
      </c>
      <c r="P4622" s="106" t="s">
        <v>714</v>
      </c>
      <c r="Q4622" s="107" t="s">
        <v>5409</v>
      </c>
      <c r="R4622" s="107" t="s">
        <v>311</v>
      </c>
    </row>
    <row r="4623" spans="2:18" ht="20.100000000000001" customHeight="1" x14ac:dyDescent="0.4">
      <c r="B4623" s="105" t="str">
        <f t="shared" si="213"/>
        <v/>
      </c>
      <c r="C4623" s="105" t="str">
        <f t="shared" si="214"/>
        <v/>
      </c>
      <c r="D4623" s="105" t="str">
        <f t="shared" si="215"/>
        <v/>
      </c>
      <c r="E4623" s="106" t="s">
        <v>2406</v>
      </c>
      <c r="F4623" s="106" t="s">
        <v>5010</v>
      </c>
      <c r="G4623" s="106" t="s">
        <v>710</v>
      </c>
      <c r="H4623" s="106" t="s">
        <v>711</v>
      </c>
      <c r="I4623" s="106">
        <v>12</v>
      </c>
      <c r="J4623" s="106"/>
      <c r="K4623" s="106"/>
      <c r="L4623" s="106" t="s">
        <v>1027</v>
      </c>
      <c r="M4623" s="106" t="s">
        <v>924</v>
      </c>
      <c r="N4623" s="106">
        <v>0.78</v>
      </c>
      <c r="O4623" s="106">
        <v>2.7</v>
      </c>
      <c r="P4623" s="106" t="s">
        <v>714</v>
      </c>
      <c r="Q4623" s="107" t="s">
        <v>5410</v>
      </c>
      <c r="R4623" s="107" t="s">
        <v>311</v>
      </c>
    </row>
    <row r="4624" spans="2:18" ht="20.100000000000001" customHeight="1" x14ac:dyDescent="0.4">
      <c r="B4624" s="105" t="str">
        <f t="shared" ref="B4624:B4687" si="216">IF(OR($C$10="",$C$11=""),"",IFERROR(IF(AND($U$22&lt;&gt;R4624,$V$22&lt;&gt;R4624),"－",IF(AND(COUNTIF($C$10,"*樹脂スペーサー*")&gt;0,OR(M4624="空気",F4624="一般",F4624="一般ＰＧ")),"－",IF(AND($W$25&gt;0,$W$25&gt;=O4624),$U$25,IF(AND($W$26&gt;0,$W$26&gt;=O4624),$U$26,IF(AND($W$27&gt;0,$W$27&gt;=O4624),$U$27,IF(AND($W$28&gt;0,$W$28&gt;=O4624),$U$28,IF(AND($W$29&gt;0,$W$29&gt;=O4624),$U$29,IF(AND($W$30&gt;0,$W$30&gt;=O4624),$U$30,IF(AND($W$31&gt;0,$W$31&gt;=O4624),$U$31,"－"))))))))),"－"))</f>
        <v/>
      </c>
      <c r="C4624" s="105" t="str">
        <f t="shared" ref="C4624:C4687" si="217">IF(B4624="","",IF(B4624&lt;&gt;"－",VLOOKUP(B4624,$U$25:$V$31,2,FALSE),"－"))</f>
        <v/>
      </c>
      <c r="D4624" s="105" t="str">
        <f t="shared" ref="D4624:D4687" si="218">IF($H$9="","",IF($V$38&lt;&gt;"断熱等","－",IF(AND(COUNTIF($V$34,"*樹脂スペーサー*")&gt;0,OR(M4624="空気",F4624="一般",F4624="一般ＰＧ")),"－",IF(AND($V$35&lt;&gt;R4624,$W$35&lt;&gt;R4624),"－",IF(MID($H$9,10,1)="Z",IF(N4624&lt;=0.65,"○","－"),IF($V$36&gt;=O4624,"○","－"))))))</f>
        <v/>
      </c>
      <c r="E4624" s="106" t="s">
        <v>2406</v>
      </c>
      <c r="F4624" s="106" t="s">
        <v>5010</v>
      </c>
      <c r="G4624" s="106" t="s">
        <v>710</v>
      </c>
      <c r="H4624" s="106" t="s">
        <v>711</v>
      </c>
      <c r="I4624" s="106">
        <v>12</v>
      </c>
      <c r="J4624" s="106"/>
      <c r="K4624" s="106"/>
      <c r="L4624" s="106" t="s">
        <v>1389</v>
      </c>
      <c r="M4624" s="106" t="s">
        <v>924</v>
      </c>
      <c r="N4624" s="106">
        <v>0.77</v>
      </c>
      <c r="O4624" s="106">
        <v>2.7</v>
      </c>
      <c r="P4624" s="106" t="s">
        <v>714</v>
      </c>
      <c r="Q4624" s="107" t="s">
        <v>5411</v>
      </c>
      <c r="R4624" s="107" t="s">
        <v>311</v>
      </c>
    </row>
    <row r="4625" spans="2:18" ht="20.100000000000001" customHeight="1" x14ac:dyDescent="0.4">
      <c r="B4625" s="105" t="str">
        <f t="shared" si="216"/>
        <v/>
      </c>
      <c r="C4625" s="105" t="str">
        <f t="shared" si="217"/>
        <v/>
      </c>
      <c r="D4625" s="105" t="str">
        <f t="shared" si="218"/>
        <v/>
      </c>
      <c r="E4625" s="106" t="s">
        <v>2406</v>
      </c>
      <c r="F4625" s="106" t="s">
        <v>5010</v>
      </c>
      <c r="G4625" s="106" t="s">
        <v>721</v>
      </c>
      <c r="H4625" s="106" t="s">
        <v>722</v>
      </c>
      <c r="I4625" s="106">
        <v>12</v>
      </c>
      <c r="J4625" s="106"/>
      <c r="K4625" s="106"/>
      <c r="L4625" s="106" t="s">
        <v>707</v>
      </c>
      <c r="M4625" s="106" t="s">
        <v>924</v>
      </c>
      <c r="N4625" s="106">
        <v>0.77</v>
      </c>
      <c r="O4625" s="106">
        <v>2.7</v>
      </c>
      <c r="P4625" s="106" t="s">
        <v>714</v>
      </c>
      <c r="Q4625" s="107" t="s">
        <v>5412</v>
      </c>
      <c r="R4625" s="107" t="s">
        <v>311</v>
      </c>
    </row>
    <row r="4626" spans="2:18" ht="20.100000000000001" customHeight="1" x14ac:dyDescent="0.4">
      <c r="B4626" s="105" t="str">
        <f t="shared" si="216"/>
        <v/>
      </c>
      <c r="C4626" s="105" t="str">
        <f t="shared" si="217"/>
        <v/>
      </c>
      <c r="D4626" s="105" t="str">
        <f t="shared" si="218"/>
        <v/>
      </c>
      <c r="E4626" s="106" t="s">
        <v>2406</v>
      </c>
      <c r="F4626" s="106" t="s">
        <v>5010</v>
      </c>
      <c r="G4626" s="106" t="s">
        <v>721</v>
      </c>
      <c r="H4626" s="106" t="s">
        <v>722</v>
      </c>
      <c r="I4626" s="106">
        <v>12</v>
      </c>
      <c r="J4626" s="106"/>
      <c r="K4626" s="106"/>
      <c r="L4626" s="106" t="s">
        <v>1817</v>
      </c>
      <c r="M4626" s="106" t="s">
        <v>924</v>
      </c>
      <c r="N4626" s="106">
        <v>0.77</v>
      </c>
      <c r="O4626" s="106">
        <v>2.7</v>
      </c>
      <c r="P4626" s="106" t="s">
        <v>714</v>
      </c>
      <c r="Q4626" s="107" t="s">
        <v>5413</v>
      </c>
      <c r="R4626" s="107" t="s">
        <v>311</v>
      </c>
    </row>
    <row r="4627" spans="2:18" ht="20.100000000000001" customHeight="1" x14ac:dyDescent="0.4">
      <c r="B4627" s="105" t="str">
        <f t="shared" si="216"/>
        <v/>
      </c>
      <c r="C4627" s="105" t="str">
        <f t="shared" si="217"/>
        <v/>
      </c>
      <c r="D4627" s="105" t="str">
        <f t="shared" si="218"/>
        <v/>
      </c>
      <c r="E4627" s="106" t="s">
        <v>2406</v>
      </c>
      <c r="F4627" s="106" t="s">
        <v>5010</v>
      </c>
      <c r="G4627" s="106" t="s">
        <v>721</v>
      </c>
      <c r="H4627" s="106" t="s">
        <v>722</v>
      </c>
      <c r="I4627" s="106">
        <v>12</v>
      </c>
      <c r="J4627" s="106"/>
      <c r="K4627" s="106"/>
      <c r="L4627" s="106" t="s">
        <v>1027</v>
      </c>
      <c r="M4627" s="106" t="s">
        <v>924</v>
      </c>
      <c r="N4627" s="106">
        <v>0.76</v>
      </c>
      <c r="O4627" s="106">
        <v>2.7</v>
      </c>
      <c r="P4627" s="106" t="s">
        <v>714</v>
      </c>
      <c r="Q4627" s="107" t="s">
        <v>5414</v>
      </c>
      <c r="R4627" s="107" t="s">
        <v>311</v>
      </c>
    </row>
    <row r="4628" spans="2:18" ht="20.100000000000001" customHeight="1" x14ac:dyDescent="0.4">
      <c r="B4628" s="105" t="str">
        <f t="shared" si="216"/>
        <v/>
      </c>
      <c r="C4628" s="105" t="str">
        <f t="shared" si="217"/>
        <v/>
      </c>
      <c r="D4628" s="105" t="str">
        <f t="shared" si="218"/>
        <v/>
      </c>
      <c r="E4628" s="106" t="s">
        <v>2406</v>
      </c>
      <c r="F4628" s="106" t="s">
        <v>5010</v>
      </c>
      <c r="G4628" s="106" t="s">
        <v>773</v>
      </c>
      <c r="H4628" s="106" t="s">
        <v>774</v>
      </c>
      <c r="I4628" s="106">
        <v>12</v>
      </c>
      <c r="J4628" s="106"/>
      <c r="K4628" s="106"/>
      <c r="L4628" s="106" t="s">
        <v>707</v>
      </c>
      <c r="M4628" s="106" t="s">
        <v>924</v>
      </c>
      <c r="N4628" s="106">
        <v>0.73</v>
      </c>
      <c r="O4628" s="106">
        <v>2.7</v>
      </c>
      <c r="P4628" s="106" t="s">
        <v>714</v>
      </c>
      <c r="Q4628" s="107" t="s">
        <v>5415</v>
      </c>
      <c r="R4628" s="107" t="s">
        <v>311</v>
      </c>
    </row>
    <row r="4629" spans="2:18" ht="20.100000000000001" customHeight="1" x14ac:dyDescent="0.4">
      <c r="B4629" s="105" t="str">
        <f t="shared" si="216"/>
        <v/>
      </c>
      <c r="C4629" s="105" t="str">
        <f t="shared" si="217"/>
        <v/>
      </c>
      <c r="D4629" s="105" t="str">
        <f t="shared" si="218"/>
        <v/>
      </c>
      <c r="E4629" s="106" t="s">
        <v>2406</v>
      </c>
      <c r="F4629" s="106" t="s">
        <v>5010</v>
      </c>
      <c r="G4629" s="106" t="s">
        <v>773</v>
      </c>
      <c r="H4629" s="106" t="s">
        <v>774</v>
      </c>
      <c r="I4629" s="106">
        <v>11</v>
      </c>
      <c r="J4629" s="106"/>
      <c r="K4629" s="106"/>
      <c r="L4629" s="106" t="s">
        <v>1817</v>
      </c>
      <c r="M4629" s="106" t="s">
        <v>924</v>
      </c>
      <c r="N4629" s="106">
        <v>0.72</v>
      </c>
      <c r="O4629" s="106">
        <v>2.7</v>
      </c>
      <c r="P4629" s="106" t="s">
        <v>714</v>
      </c>
      <c r="Q4629" s="107" t="s">
        <v>5416</v>
      </c>
      <c r="R4629" s="107" t="s">
        <v>311</v>
      </c>
    </row>
    <row r="4630" spans="2:18" ht="20.100000000000001" customHeight="1" x14ac:dyDescent="0.4">
      <c r="B4630" s="105" t="str">
        <f t="shared" si="216"/>
        <v/>
      </c>
      <c r="C4630" s="105" t="str">
        <f t="shared" si="217"/>
        <v/>
      </c>
      <c r="D4630" s="105" t="str">
        <f t="shared" si="218"/>
        <v/>
      </c>
      <c r="E4630" s="106" t="s">
        <v>2406</v>
      </c>
      <c r="F4630" s="106" t="s">
        <v>5010</v>
      </c>
      <c r="G4630" s="106" t="s">
        <v>773</v>
      </c>
      <c r="H4630" s="106" t="s">
        <v>774</v>
      </c>
      <c r="I4630" s="106">
        <v>10</v>
      </c>
      <c r="J4630" s="106"/>
      <c r="K4630" s="106"/>
      <c r="L4630" s="106" t="s">
        <v>1027</v>
      </c>
      <c r="M4630" s="106" t="s">
        <v>924</v>
      </c>
      <c r="N4630" s="106">
        <v>0.72</v>
      </c>
      <c r="O4630" s="106">
        <v>2.7</v>
      </c>
      <c r="P4630" s="106" t="s">
        <v>714</v>
      </c>
      <c r="Q4630" s="107" t="s">
        <v>5417</v>
      </c>
      <c r="R4630" s="107" t="s">
        <v>311</v>
      </c>
    </row>
    <row r="4631" spans="2:18" ht="20.100000000000001" customHeight="1" x14ac:dyDescent="0.4">
      <c r="B4631" s="105" t="str">
        <f t="shared" si="216"/>
        <v/>
      </c>
      <c r="C4631" s="105" t="str">
        <f t="shared" si="217"/>
        <v/>
      </c>
      <c r="D4631" s="105" t="str">
        <f t="shared" si="218"/>
        <v/>
      </c>
      <c r="E4631" s="106" t="s">
        <v>2406</v>
      </c>
      <c r="F4631" s="106" t="s">
        <v>5010</v>
      </c>
      <c r="G4631" s="106" t="s">
        <v>773</v>
      </c>
      <c r="H4631" s="106" t="s">
        <v>1266</v>
      </c>
      <c r="I4631" s="106">
        <v>11</v>
      </c>
      <c r="J4631" s="106"/>
      <c r="K4631" s="106"/>
      <c r="L4631" s="106" t="s">
        <v>707</v>
      </c>
      <c r="M4631" s="106" t="s">
        <v>924</v>
      </c>
      <c r="N4631" s="106">
        <v>0.71</v>
      </c>
      <c r="O4631" s="106">
        <v>2.7</v>
      </c>
      <c r="P4631" s="106" t="s">
        <v>714</v>
      </c>
      <c r="Q4631" s="107" t="s">
        <v>5418</v>
      </c>
      <c r="R4631" s="107" t="s">
        <v>311</v>
      </c>
    </row>
    <row r="4632" spans="2:18" ht="20.100000000000001" customHeight="1" x14ac:dyDescent="0.4">
      <c r="B4632" s="105" t="str">
        <f t="shared" si="216"/>
        <v/>
      </c>
      <c r="C4632" s="105" t="str">
        <f t="shared" si="217"/>
        <v/>
      </c>
      <c r="D4632" s="105" t="str">
        <f t="shared" si="218"/>
        <v/>
      </c>
      <c r="E4632" s="106" t="s">
        <v>2406</v>
      </c>
      <c r="F4632" s="106" t="s">
        <v>5010</v>
      </c>
      <c r="G4632" s="106" t="s">
        <v>773</v>
      </c>
      <c r="H4632" s="106" t="s">
        <v>1266</v>
      </c>
      <c r="I4632" s="106">
        <v>10</v>
      </c>
      <c r="J4632" s="106"/>
      <c r="K4632" s="106"/>
      <c r="L4632" s="106" t="s">
        <v>1817</v>
      </c>
      <c r="M4632" s="106" t="s">
        <v>924</v>
      </c>
      <c r="N4632" s="106">
        <v>0.71</v>
      </c>
      <c r="O4632" s="106">
        <v>2.7</v>
      </c>
      <c r="P4632" s="106" t="s">
        <v>714</v>
      </c>
      <c r="Q4632" s="107" t="s">
        <v>5419</v>
      </c>
      <c r="R4632" s="107" t="s">
        <v>311</v>
      </c>
    </row>
    <row r="4633" spans="2:18" ht="20.100000000000001" customHeight="1" x14ac:dyDescent="0.4">
      <c r="B4633" s="105" t="str">
        <f t="shared" si="216"/>
        <v/>
      </c>
      <c r="C4633" s="105" t="str">
        <f t="shared" si="217"/>
        <v/>
      </c>
      <c r="D4633" s="105" t="str">
        <f t="shared" si="218"/>
        <v/>
      </c>
      <c r="E4633" s="106" t="s">
        <v>2406</v>
      </c>
      <c r="F4633" s="106" t="s">
        <v>5010</v>
      </c>
      <c r="G4633" s="106" t="s">
        <v>778</v>
      </c>
      <c r="H4633" s="106" t="s">
        <v>779</v>
      </c>
      <c r="I4633" s="106">
        <v>12</v>
      </c>
      <c r="J4633" s="106"/>
      <c r="K4633" s="106"/>
      <c r="L4633" s="106" t="s">
        <v>707</v>
      </c>
      <c r="M4633" s="106" t="s">
        <v>924</v>
      </c>
      <c r="N4633" s="106">
        <v>0.72</v>
      </c>
      <c r="O4633" s="106">
        <v>2.7</v>
      </c>
      <c r="P4633" s="106" t="s">
        <v>714</v>
      </c>
      <c r="Q4633" s="107" t="s">
        <v>5420</v>
      </c>
      <c r="R4633" s="107" t="s">
        <v>311</v>
      </c>
    </row>
    <row r="4634" spans="2:18" ht="20.100000000000001" customHeight="1" x14ac:dyDescent="0.4">
      <c r="B4634" s="105" t="str">
        <f t="shared" si="216"/>
        <v/>
      </c>
      <c r="C4634" s="105" t="str">
        <f t="shared" si="217"/>
        <v/>
      </c>
      <c r="D4634" s="105" t="str">
        <f t="shared" si="218"/>
        <v/>
      </c>
      <c r="E4634" s="106" t="s">
        <v>2406</v>
      </c>
      <c r="F4634" s="106" t="s">
        <v>5010</v>
      </c>
      <c r="G4634" s="106" t="s">
        <v>778</v>
      </c>
      <c r="H4634" s="106" t="s">
        <v>779</v>
      </c>
      <c r="I4634" s="106">
        <v>11</v>
      </c>
      <c r="J4634" s="106"/>
      <c r="K4634" s="106"/>
      <c r="L4634" s="106" t="s">
        <v>1817</v>
      </c>
      <c r="M4634" s="106" t="s">
        <v>924</v>
      </c>
      <c r="N4634" s="106">
        <v>0.71</v>
      </c>
      <c r="O4634" s="106">
        <v>2.7</v>
      </c>
      <c r="P4634" s="106" t="s">
        <v>714</v>
      </c>
      <c r="Q4634" s="107" t="s">
        <v>5421</v>
      </c>
      <c r="R4634" s="107" t="s">
        <v>311</v>
      </c>
    </row>
    <row r="4635" spans="2:18" ht="20.100000000000001" customHeight="1" x14ac:dyDescent="0.4">
      <c r="B4635" s="105" t="str">
        <f t="shared" si="216"/>
        <v/>
      </c>
      <c r="C4635" s="105" t="str">
        <f t="shared" si="217"/>
        <v/>
      </c>
      <c r="D4635" s="105" t="str">
        <f t="shared" si="218"/>
        <v/>
      </c>
      <c r="E4635" s="106" t="s">
        <v>2406</v>
      </c>
      <c r="F4635" s="106" t="s">
        <v>5010</v>
      </c>
      <c r="G4635" s="106" t="s">
        <v>778</v>
      </c>
      <c r="H4635" s="106" t="s">
        <v>779</v>
      </c>
      <c r="I4635" s="106">
        <v>10</v>
      </c>
      <c r="J4635" s="106"/>
      <c r="K4635" s="106"/>
      <c r="L4635" s="106" t="s">
        <v>1027</v>
      </c>
      <c r="M4635" s="106" t="s">
        <v>924</v>
      </c>
      <c r="N4635" s="106">
        <v>0.71</v>
      </c>
      <c r="O4635" s="106">
        <v>2.7</v>
      </c>
      <c r="P4635" s="106" t="s">
        <v>714</v>
      </c>
      <c r="Q4635" s="107" t="s">
        <v>5422</v>
      </c>
      <c r="R4635" s="107" t="s">
        <v>311</v>
      </c>
    </row>
    <row r="4636" spans="2:18" ht="20.100000000000001" customHeight="1" x14ac:dyDescent="0.4">
      <c r="B4636" s="105" t="str">
        <f t="shared" si="216"/>
        <v/>
      </c>
      <c r="C4636" s="105" t="str">
        <f t="shared" si="217"/>
        <v/>
      </c>
      <c r="D4636" s="105" t="str">
        <f t="shared" si="218"/>
        <v/>
      </c>
      <c r="E4636" s="106" t="s">
        <v>2406</v>
      </c>
      <c r="F4636" s="106" t="s">
        <v>5010</v>
      </c>
      <c r="G4636" s="106" t="s">
        <v>778</v>
      </c>
      <c r="H4636" s="106" t="s">
        <v>1269</v>
      </c>
      <c r="I4636" s="106">
        <v>11</v>
      </c>
      <c r="J4636" s="106"/>
      <c r="K4636" s="106"/>
      <c r="L4636" s="106" t="s">
        <v>707</v>
      </c>
      <c r="M4636" s="106" t="s">
        <v>924</v>
      </c>
      <c r="N4636" s="106">
        <v>0.71</v>
      </c>
      <c r="O4636" s="106">
        <v>2.7</v>
      </c>
      <c r="P4636" s="106" t="s">
        <v>714</v>
      </c>
      <c r="Q4636" s="107" t="s">
        <v>5423</v>
      </c>
      <c r="R4636" s="107" t="s">
        <v>311</v>
      </c>
    </row>
    <row r="4637" spans="2:18" ht="20.100000000000001" customHeight="1" x14ac:dyDescent="0.4">
      <c r="B4637" s="105" t="str">
        <f t="shared" si="216"/>
        <v/>
      </c>
      <c r="C4637" s="105" t="str">
        <f t="shared" si="217"/>
        <v/>
      </c>
      <c r="D4637" s="105" t="str">
        <f t="shared" si="218"/>
        <v/>
      </c>
      <c r="E4637" s="106" t="s">
        <v>2406</v>
      </c>
      <c r="F4637" s="106" t="s">
        <v>5010</v>
      </c>
      <c r="G4637" s="106" t="s">
        <v>778</v>
      </c>
      <c r="H4637" s="106" t="s">
        <v>1269</v>
      </c>
      <c r="I4637" s="106">
        <v>10</v>
      </c>
      <c r="J4637" s="106"/>
      <c r="K4637" s="106"/>
      <c r="L4637" s="106" t="s">
        <v>1817</v>
      </c>
      <c r="M4637" s="106" t="s">
        <v>924</v>
      </c>
      <c r="N4637" s="106">
        <v>0.71</v>
      </c>
      <c r="O4637" s="106">
        <v>2.7</v>
      </c>
      <c r="P4637" s="106" t="s">
        <v>714</v>
      </c>
      <c r="Q4637" s="107" t="s">
        <v>5424</v>
      </c>
      <c r="R4637" s="107" t="s">
        <v>311</v>
      </c>
    </row>
    <row r="4638" spans="2:18" ht="20.100000000000001" customHeight="1" x14ac:dyDescent="0.4">
      <c r="B4638" s="105" t="str">
        <f t="shared" si="216"/>
        <v/>
      </c>
      <c r="C4638" s="105" t="str">
        <f t="shared" si="217"/>
        <v/>
      </c>
      <c r="D4638" s="105" t="str">
        <f t="shared" si="218"/>
        <v/>
      </c>
      <c r="E4638" s="106" t="s">
        <v>2406</v>
      </c>
      <c r="F4638" s="106" t="s">
        <v>5010</v>
      </c>
      <c r="G4638" s="106" t="s">
        <v>2477</v>
      </c>
      <c r="H4638" s="106" t="s">
        <v>707</v>
      </c>
      <c r="I4638" s="106">
        <v>12</v>
      </c>
      <c r="J4638" s="106"/>
      <c r="K4638" s="106"/>
      <c r="L4638" s="106" t="s">
        <v>2478</v>
      </c>
      <c r="M4638" s="106" t="s">
        <v>924</v>
      </c>
      <c r="N4638" s="106">
        <v>0.79</v>
      </c>
      <c r="O4638" s="106">
        <v>2.7</v>
      </c>
      <c r="P4638" s="106" t="s">
        <v>714</v>
      </c>
      <c r="Q4638" s="107" t="s">
        <v>5425</v>
      </c>
      <c r="R4638" s="107" t="s">
        <v>311</v>
      </c>
    </row>
    <row r="4639" spans="2:18" ht="20.100000000000001" customHeight="1" x14ac:dyDescent="0.4">
      <c r="B4639" s="105" t="str">
        <f t="shared" si="216"/>
        <v/>
      </c>
      <c r="C4639" s="105" t="str">
        <f t="shared" si="217"/>
        <v/>
      </c>
      <c r="D4639" s="105" t="str">
        <f t="shared" si="218"/>
        <v/>
      </c>
      <c r="E4639" s="106" t="s">
        <v>2406</v>
      </c>
      <c r="F4639" s="106" t="s">
        <v>5010</v>
      </c>
      <c r="G4639" s="106" t="s">
        <v>2477</v>
      </c>
      <c r="H4639" s="106" t="s">
        <v>1817</v>
      </c>
      <c r="I4639" s="106">
        <v>12</v>
      </c>
      <c r="J4639" s="106"/>
      <c r="K4639" s="106"/>
      <c r="L4639" s="106" t="s">
        <v>2478</v>
      </c>
      <c r="M4639" s="106" t="s">
        <v>924</v>
      </c>
      <c r="N4639" s="106">
        <v>0.78</v>
      </c>
      <c r="O4639" s="106">
        <v>2.7</v>
      </c>
      <c r="P4639" s="106" t="s">
        <v>714</v>
      </c>
      <c r="Q4639" s="107" t="s">
        <v>5426</v>
      </c>
      <c r="R4639" s="107" t="s">
        <v>311</v>
      </c>
    </row>
    <row r="4640" spans="2:18" ht="20.100000000000001" customHeight="1" x14ac:dyDescent="0.4">
      <c r="B4640" s="105" t="str">
        <f t="shared" si="216"/>
        <v/>
      </c>
      <c r="C4640" s="105" t="str">
        <f t="shared" si="217"/>
        <v/>
      </c>
      <c r="D4640" s="105" t="str">
        <f t="shared" si="218"/>
        <v/>
      </c>
      <c r="E4640" s="106" t="s">
        <v>2406</v>
      </c>
      <c r="F4640" s="106" t="s">
        <v>5010</v>
      </c>
      <c r="G4640" s="106" t="s">
        <v>2477</v>
      </c>
      <c r="H4640" s="106" t="s">
        <v>1027</v>
      </c>
      <c r="I4640" s="106">
        <v>12</v>
      </c>
      <c r="J4640" s="106"/>
      <c r="K4640" s="106"/>
      <c r="L4640" s="106" t="s">
        <v>2478</v>
      </c>
      <c r="M4640" s="106" t="s">
        <v>924</v>
      </c>
      <c r="N4640" s="106">
        <v>0.77</v>
      </c>
      <c r="O4640" s="106">
        <v>2.7</v>
      </c>
      <c r="P4640" s="106" t="s">
        <v>714</v>
      </c>
      <c r="Q4640" s="107" t="s">
        <v>5427</v>
      </c>
      <c r="R4640" s="107" t="s">
        <v>311</v>
      </c>
    </row>
    <row r="4641" spans="2:18" ht="20.100000000000001" customHeight="1" x14ac:dyDescent="0.4">
      <c r="B4641" s="105" t="str">
        <f t="shared" si="216"/>
        <v/>
      </c>
      <c r="C4641" s="105" t="str">
        <f t="shared" si="217"/>
        <v/>
      </c>
      <c r="D4641" s="105" t="str">
        <f t="shared" si="218"/>
        <v/>
      </c>
      <c r="E4641" s="106" t="s">
        <v>2406</v>
      </c>
      <c r="F4641" s="106" t="s">
        <v>5010</v>
      </c>
      <c r="G4641" s="106" t="s">
        <v>2482</v>
      </c>
      <c r="H4641" s="106" t="s">
        <v>707</v>
      </c>
      <c r="I4641" s="106">
        <v>12</v>
      </c>
      <c r="J4641" s="106"/>
      <c r="K4641" s="106"/>
      <c r="L4641" s="106" t="s">
        <v>2483</v>
      </c>
      <c r="M4641" s="106" t="s">
        <v>924</v>
      </c>
      <c r="N4641" s="106">
        <v>0.79</v>
      </c>
      <c r="O4641" s="106">
        <v>2.7</v>
      </c>
      <c r="P4641" s="106" t="s">
        <v>714</v>
      </c>
      <c r="Q4641" s="107" t="s">
        <v>5428</v>
      </c>
      <c r="R4641" s="107" t="s">
        <v>311</v>
      </c>
    </row>
    <row r="4642" spans="2:18" ht="20.100000000000001" customHeight="1" x14ac:dyDescent="0.4">
      <c r="B4642" s="105" t="str">
        <f t="shared" si="216"/>
        <v/>
      </c>
      <c r="C4642" s="105" t="str">
        <f t="shared" si="217"/>
        <v/>
      </c>
      <c r="D4642" s="105" t="str">
        <f t="shared" si="218"/>
        <v/>
      </c>
      <c r="E4642" s="106" t="s">
        <v>2406</v>
      </c>
      <c r="F4642" s="106" t="s">
        <v>5010</v>
      </c>
      <c r="G4642" s="106" t="s">
        <v>2482</v>
      </c>
      <c r="H4642" s="106" t="s">
        <v>1817</v>
      </c>
      <c r="I4642" s="106">
        <v>12</v>
      </c>
      <c r="J4642" s="106"/>
      <c r="K4642" s="106"/>
      <c r="L4642" s="106" t="s">
        <v>2483</v>
      </c>
      <c r="M4642" s="106" t="s">
        <v>924</v>
      </c>
      <c r="N4642" s="106">
        <v>0.78</v>
      </c>
      <c r="O4642" s="106">
        <v>2.7</v>
      </c>
      <c r="P4642" s="106" t="s">
        <v>714</v>
      </c>
      <c r="Q4642" s="107" t="s">
        <v>5429</v>
      </c>
      <c r="R4642" s="107" t="s">
        <v>311</v>
      </c>
    </row>
    <row r="4643" spans="2:18" ht="20.100000000000001" customHeight="1" x14ac:dyDescent="0.4">
      <c r="B4643" s="105" t="str">
        <f t="shared" si="216"/>
        <v/>
      </c>
      <c r="C4643" s="105" t="str">
        <f t="shared" si="217"/>
        <v/>
      </c>
      <c r="D4643" s="105" t="str">
        <f t="shared" si="218"/>
        <v/>
      </c>
      <c r="E4643" s="106" t="s">
        <v>2406</v>
      </c>
      <c r="F4643" s="106" t="s">
        <v>5010</v>
      </c>
      <c r="G4643" s="106" t="s">
        <v>2482</v>
      </c>
      <c r="H4643" s="106" t="s">
        <v>1027</v>
      </c>
      <c r="I4643" s="106">
        <v>12</v>
      </c>
      <c r="J4643" s="106"/>
      <c r="K4643" s="106"/>
      <c r="L4643" s="106" t="s">
        <v>2483</v>
      </c>
      <c r="M4643" s="106" t="s">
        <v>924</v>
      </c>
      <c r="N4643" s="106">
        <v>0.77</v>
      </c>
      <c r="O4643" s="106">
        <v>2.7</v>
      </c>
      <c r="P4643" s="106" t="s">
        <v>714</v>
      </c>
      <c r="Q4643" s="107" t="s">
        <v>5430</v>
      </c>
      <c r="R4643" s="107" t="s">
        <v>311</v>
      </c>
    </row>
    <row r="4644" spans="2:18" ht="20.100000000000001" customHeight="1" x14ac:dyDescent="0.4">
      <c r="B4644" s="105" t="str">
        <f t="shared" si="216"/>
        <v/>
      </c>
      <c r="C4644" s="105" t="str">
        <f t="shared" si="217"/>
        <v/>
      </c>
      <c r="D4644" s="105" t="str">
        <f t="shared" si="218"/>
        <v/>
      </c>
      <c r="E4644" s="106" t="s">
        <v>2406</v>
      </c>
      <c r="F4644" s="106" t="s">
        <v>5010</v>
      </c>
      <c r="G4644" s="106" t="s">
        <v>2437</v>
      </c>
      <c r="H4644" s="106" t="s">
        <v>2438</v>
      </c>
      <c r="I4644" s="106">
        <v>12</v>
      </c>
      <c r="J4644" s="106"/>
      <c r="K4644" s="106"/>
      <c r="L4644" s="106" t="s">
        <v>707</v>
      </c>
      <c r="M4644" s="106" t="s">
        <v>924</v>
      </c>
      <c r="N4644" s="106">
        <v>0.7</v>
      </c>
      <c r="O4644" s="106">
        <v>2.7</v>
      </c>
      <c r="P4644" s="106" t="s">
        <v>714</v>
      </c>
      <c r="Q4644" s="107" t="s">
        <v>5431</v>
      </c>
      <c r="R4644" s="107" t="s">
        <v>311</v>
      </c>
    </row>
    <row r="4645" spans="2:18" ht="20.100000000000001" customHeight="1" x14ac:dyDescent="0.4">
      <c r="B4645" s="105" t="str">
        <f t="shared" si="216"/>
        <v/>
      </c>
      <c r="C4645" s="105" t="str">
        <f t="shared" si="217"/>
        <v/>
      </c>
      <c r="D4645" s="105" t="str">
        <f t="shared" si="218"/>
        <v/>
      </c>
      <c r="E4645" s="106" t="s">
        <v>2406</v>
      </c>
      <c r="F4645" s="106" t="s">
        <v>5010</v>
      </c>
      <c r="G4645" s="106" t="s">
        <v>2437</v>
      </c>
      <c r="H4645" s="106" t="s">
        <v>2438</v>
      </c>
      <c r="I4645" s="106">
        <v>11</v>
      </c>
      <c r="J4645" s="106"/>
      <c r="K4645" s="106"/>
      <c r="L4645" s="106" t="s">
        <v>1817</v>
      </c>
      <c r="M4645" s="106" t="s">
        <v>924</v>
      </c>
      <c r="N4645" s="106">
        <v>0.7</v>
      </c>
      <c r="O4645" s="106">
        <v>2.7</v>
      </c>
      <c r="P4645" s="106" t="s">
        <v>714</v>
      </c>
      <c r="Q4645" s="107" t="s">
        <v>5432</v>
      </c>
      <c r="R4645" s="107" t="s">
        <v>311</v>
      </c>
    </row>
    <row r="4646" spans="2:18" ht="20.100000000000001" customHeight="1" x14ac:dyDescent="0.4">
      <c r="B4646" s="105" t="str">
        <f t="shared" si="216"/>
        <v/>
      </c>
      <c r="C4646" s="105" t="str">
        <f t="shared" si="217"/>
        <v/>
      </c>
      <c r="D4646" s="105" t="str">
        <f t="shared" si="218"/>
        <v/>
      </c>
      <c r="E4646" s="106" t="s">
        <v>2406</v>
      </c>
      <c r="F4646" s="106" t="s">
        <v>5010</v>
      </c>
      <c r="G4646" s="106" t="s">
        <v>2442</v>
      </c>
      <c r="H4646" s="106" t="s">
        <v>2443</v>
      </c>
      <c r="I4646" s="106">
        <v>12</v>
      </c>
      <c r="J4646" s="106"/>
      <c r="K4646" s="106"/>
      <c r="L4646" s="106" t="s">
        <v>707</v>
      </c>
      <c r="M4646" s="106" t="s">
        <v>924</v>
      </c>
      <c r="N4646" s="106">
        <v>0.7</v>
      </c>
      <c r="O4646" s="106">
        <v>2.7</v>
      </c>
      <c r="P4646" s="106" t="s">
        <v>714</v>
      </c>
      <c r="Q4646" s="107" t="s">
        <v>5433</v>
      </c>
      <c r="R4646" s="107" t="s">
        <v>311</v>
      </c>
    </row>
    <row r="4647" spans="2:18" ht="20.100000000000001" customHeight="1" x14ac:dyDescent="0.4">
      <c r="B4647" s="105" t="str">
        <f t="shared" si="216"/>
        <v/>
      </c>
      <c r="C4647" s="105" t="str">
        <f t="shared" si="217"/>
        <v/>
      </c>
      <c r="D4647" s="105" t="str">
        <f t="shared" si="218"/>
        <v/>
      </c>
      <c r="E4647" s="106" t="s">
        <v>2406</v>
      </c>
      <c r="F4647" s="106" t="s">
        <v>5010</v>
      </c>
      <c r="G4647" s="106" t="s">
        <v>2442</v>
      </c>
      <c r="H4647" s="106" t="s">
        <v>2443</v>
      </c>
      <c r="I4647" s="106">
        <v>11</v>
      </c>
      <c r="J4647" s="106"/>
      <c r="K4647" s="106"/>
      <c r="L4647" s="106" t="s">
        <v>1817</v>
      </c>
      <c r="M4647" s="106" t="s">
        <v>924</v>
      </c>
      <c r="N4647" s="106">
        <v>0.7</v>
      </c>
      <c r="O4647" s="106">
        <v>2.7</v>
      </c>
      <c r="P4647" s="106" t="s">
        <v>714</v>
      </c>
      <c r="Q4647" s="107" t="s">
        <v>5434</v>
      </c>
      <c r="R4647" s="107" t="s">
        <v>311</v>
      </c>
    </row>
    <row r="4648" spans="2:18" ht="20.100000000000001" customHeight="1" x14ac:dyDescent="0.4">
      <c r="B4648" s="105" t="str">
        <f t="shared" si="216"/>
        <v/>
      </c>
      <c r="C4648" s="105" t="str">
        <f t="shared" si="217"/>
        <v/>
      </c>
      <c r="D4648" s="105" t="str">
        <f t="shared" si="218"/>
        <v/>
      </c>
      <c r="E4648" s="106" t="s">
        <v>2406</v>
      </c>
      <c r="F4648" s="106" t="s">
        <v>5010</v>
      </c>
      <c r="G4648" s="106" t="s">
        <v>710</v>
      </c>
      <c r="H4648" s="106" t="s">
        <v>707</v>
      </c>
      <c r="I4648" s="106">
        <v>12</v>
      </c>
      <c r="J4648" s="106"/>
      <c r="K4648" s="106"/>
      <c r="L4648" s="106" t="s">
        <v>711</v>
      </c>
      <c r="M4648" s="106" t="s">
        <v>924</v>
      </c>
      <c r="N4648" s="106">
        <v>0.79</v>
      </c>
      <c r="O4648" s="106">
        <v>2.7</v>
      </c>
      <c r="P4648" s="106" t="s">
        <v>714</v>
      </c>
      <c r="Q4648" s="107" t="s">
        <v>5435</v>
      </c>
      <c r="R4648" s="107" t="s">
        <v>311</v>
      </c>
    </row>
    <row r="4649" spans="2:18" ht="20.100000000000001" customHeight="1" x14ac:dyDescent="0.4">
      <c r="B4649" s="105" t="str">
        <f t="shared" si="216"/>
        <v/>
      </c>
      <c r="C4649" s="105" t="str">
        <f t="shared" si="217"/>
        <v/>
      </c>
      <c r="D4649" s="105" t="str">
        <f t="shared" si="218"/>
        <v/>
      </c>
      <c r="E4649" s="106" t="s">
        <v>2406</v>
      </c>
      <c r="F4649" s="106" t="s">
        <v>5010</v>
      </c>
      <c r="G4649" s="106" t="s">
        <v>710</v>
      </c>
      <c r="H4649" s="106" t="s">
        <v>1817</v>
      </c>
      <c r="I4649" s="106">
        <v>12</v>
      </c>
      <c r="J4649" s="106"/>
      <c r="K4649" s="106"/>
      <c r="L4649" s="106" t="s">
        <v>711</v>
      </c>
      <c r="M4649" s="106" t="s">
        <v>924</v>
      </c>
      <c r="N4649" s="106">
        <v>0.78</v>
      </c>
      <c r="O4649" s="106">
        <v>2.7</v>
      </c>
      <c r="P4649" s="106" t="s">
        <v>714</v>
      </c>
      <c r="Q4649" s="107" t="s">
        <v>5436</v>
      </c>
      <c r="R4649" s="107" t="s">
        <v>311</v>
      </c>
    </row>
    <row r="4650" spans="2:18" ht="20.100000000000001" customHeight="1" x14ac:dyDescent="0.4">
      <c r="B4650" s="105" t="str">
        <f t="shared" si="216"/>
        <v/>
      </c>
      <c r="C4650" s="105" t="str">
        <f t="shared" si="217"/>
        <v/>
      </c>
      <c r="D4650" s="105" t="str">
        <f t="shared" si="218"/>
        <v/>
      </c>
      <c r="E4650" s="106" t="s">
        <v>2406</v>
      </c>
      <c r="F4650" s="106" t="s">
        <v>5010</v>
      </c>
      <c r="G4650" s="106" t="s">
        <v>710</v>
      </c>
      <c r="H4650" s="106" t="s">
        <v>1027</v>
      </c>
      <c r="I4650" s="106">
        <v>12</v>
      </c>
      <c r="J4650" s="106"/>
      <c r="K4650" s="106"/>
      <c r="L4650" s="106" t="s">
        <v>711</v>
      </c>
      <c r="M4650" s="106" t="s">
        <v>924</v>
      </c>
      <c r="N4650" s="106">
        <v>0.77</v>
      </c>
      <c r="O4650" s="106">
        <v>2.7</v>
      </c>
      <c r="P4650" s="106" t="s">
        <v>714</v>
      </c>
      <c r="Q4650" s="107" t="s">
        <v>5437</v>
      </c>
      <c r="R4650" s="107" t="s">
        <v>311</v>
      </c>
    </row>
    <row r="4651" spans="2:18" ht="20.100000000000001" customHeight="1" x14ac:dyDescent="0.4">
      <c r="B4651" s="105" t="str">
        <f t="shared" si="216"/>
        <v/>
      </c>
      <c r="C4651" s="105" t="str">
        <f t="shared" si="217"/>
        <v/>
      </c>
      <c r="D4651" s="105" t="str">
        <f t="shared" si="218"/>
        <v/>
      </c>
      <c r="E4651" s="106" t="s">
        <v>2406</v>
      </c>
      <c r="F4651" s="106" t="s">
        <v>5010</v>
      </c>
      <c r="G4651" s="106" t="s">
        <v>710</v>
      </c>
      <c r="H4651" s="106" t="s">
        <v>1389</v>
      </c>
      <c r="I4651" s="106">
        <v>12</v>
      </c>
      <c r="J4651" s="106"/>
      <c r="K4651" s="106"/>
      <c r="L4651" s="106" t="s">
        <v>711</v>
      </c>
      <c r="M4651" s="106" t="s">
        <v>924</v>
      </c>
      <c r="N4651" s="106">
        <v>0.76</v>
      </c>
      <c r="O4651" s="106">
        <v>2.7</v>
      </c>
      <c r="P4651" s="106" t="s">
        <v>714</v>
      </c>
      <c r="Q4651" s="107" t="s">
        <v>5438</v>
      </c>
      <c r="R4651" s="107" t="s">
        <v>311</v>
      </c>
    </row>
    <row r="4652" spans="2:18" ht="20.100000000000001" customHeight="1" x14ac:dyDescent="0.4">
      <c r="B4652" s="105" t="str">
        <f t="shared" si="216"/>
        <v/>
      </c>
      <c r="C4652" s="105" t="str">
        <f t="shared" si="217"/>
        <v/>
      </c>
      <c r="D4652" s="105" t="str">
        <f t="shared" si="218"/>
        <v/>
      </c>
      <c r="E4652" s="106" t="s">
        <v>2406</v>
      </c>
      <c r="F4652" s="106" t="s">
        <v>5010</v>
      </c>
      <c r="G4652" s="106" t="s">
        <v>721</v>
      </c>
      <c r="H4652" s="106" t="s">
        <v>707</v>
      </c>
      <c r="I4652" s="106">
        <v>12</v>
      </c>
      <c r="J4652" s="106"/>
      <c r="K4652" s="106"/>
      <c r="L4652" s="106" t="s">
        <v>722</v>
      </c>
      <c r="M4652" s="106" t="s">
        <v>924</v>
      </c>
      <c r="N4652" s="106">
        <v>0.79</v>
      </c>
      <c r="O4652" s="106">
        <v>2.7</v>
      </c>
      <c r="P4652" s="106" t="s">
        <v>714</v>
      </c>
      <c r="Q4652" s="107" t="s">
        <v>5439</v>
      </c>
      <c r="R4652" s="107" t="s">
        <v>311</v>
      </c>
    </row>
    <row r="4653" spans="2:18" ht="20.100000000000001" customHeight="1" x14ac:dyDescent="0.4">
      <c r="B4653" s="105" t="str">
        <f t="shared" si="216"/>
        <v/>
      </c>
      <c r="C4653" s="105" t="str">
        <f t="shared" si="217"/>
        <v/>
      </c>
      <c r="D4653" s="105" t="str">
        <f t="shared" si="218"/>
        <v/>
      </c>
      <c r="E4653" s="106" t="s">
        <v>2406</v>
      </c>
      <c r="F4653" s="106" t="s">
        <v>5010</v>
      </c>
      <c r="G4653" s="106" t="s">
        <v>721</v>
      </c>
      <c r="H4653" s="106" t="s">
        <v>1817</v>
      </c>
      <c r="I4653" s="106">
        <v>12</v>
      </c>
      <c r="J4653" s="106"/>
      <c r="K4653" s="106"/>
      <c r="L4653" s="106" t="s">
        <v>722</v>
      </c>
      <c r="M4653" s="106" t="s">
        <v>924</v>
      </c>
      <c r="N4653" s="106">
        <v>0.78</v>
      </c>
      <c r="O4653" s="106">
        <v>2.7</v>
      </c>
      <c r="P4653" s="106" t="s">
        <v>714</v>
      </c>
      <c r="Q4653" s="107" t="s">
        <v>5440</v>
      </c>
      <c r="R4653" s="107" t="s">
        <v>311</v>
      </c>
    </row>
    <row r="4654" spans="2:18" ht="20.100000000000001" customHeight="1" x14ac:dyDescent="0.4">
      <c r="B4654" s="105" t="str">
        <f t="shared" si="216"/>
        <v/>
      </c>
      <c r="C4654" s="105" t="str">
        <f t="shared" si="217"/>
        <v/>
      </c>
      <c r="D4654" s="105" t="str">
        <f t="shared" si="218"/>
        <v/>
      </c>
      <c r="E4654" s="106" t="s">
        <v>2406</v>
      </c>
      <c r="F4654" s="106" t="s">
        <v>5010</v>
      </c>
      <c r="G4654" s="106" t="s">
        <v>721</v>
      </c>
      <c r="H4654" s="106" t="s">
        <v>1027</v>
      </c>
      <c r="I4654" s="106">
        <v>12</v>
      </c>
      <c r="J4654" s="106"/>
      <c r="K4654" s="106"/>
      <c r="L4654" s="106" t="s">
        <v>722</v>
      </c>
      <c r="M4654" s="106" t="s">
        <v>924</v>
      </c>
      <c r="N4654" s="106">
        <v>0.76</v>
      </c>
      <c r="O4654" s="106">
        <v>2.7</v>
      </c>
      <c r="P4654" s="106" t="s">
        <v>714</v>
      </c>
      <c r="Q4654" s="107" t="s">
        <v>5441</v>
      </c>
      <c r="R4654" s="107" t="s">
        <v>311</v>
      </c>
    </row>
    <row r="4655" spans="2:18" ht="20.100000000000001" customHeight="1" x14ac:dyDescent="0.4">
      <c r="B4655" s="105" t="str">
        <f t="shared" si="216"/>
        <v/>
      </c>
      <c r="C4655" s="105" t="str">
        <f t="shared" si="217"/>
        <v/>
      </c>
      <c r="D4655" s="105" t="str">
        <f t="shared" si="218"/>
        <v/>
      </c>
      <c r="E4655" s="106" t="s">
        <v>2406</v>
      </c>
      <c r="F4655" s="106" t="s">
        <v>5010</v>
      </c>
      <c r="G4655" s="106" t="s">
        <v>773</v>
      </c>
      <c r="H4655" s="106" t="s">
        <v>707</v>
      </c>
      <c r="I4655" s="106">
        <v>12</v>
      </c>
      <c r="J4655" s="106"/>
      <c r="K4655" s="106"/>
      <c r="L4655" s="106" t="s">
        <v>774</v>
      </c>
      <c r="M4655" s="106" t="s">
        <v>924</v>
      </c>
      <c r="N4655" s="106">
        <v>0.77</v>
      </c>
      <c r="O4655" s="106">
        <v>2.7</v>
      </c>
      <c r="P4655" s="106" t="s">
        <v>714</v>
      </c>
      <c r="Q4655" s="107" t="s">
        <v>5442</v>
      </c>
      <c r="R4655" s="107" t="s">
        <v>311</v>
      </c>
    </row>
    <row r="4656" spans="2:18" ht="20.100000000000001" customHeight="1" x14ac:dyDescent="0.4">
      <c r="B4656" s="105" t="str">
        <f t="shared" si="216"/>
        <v/>
      </c>
      <c r="C4656" s="105" t="str">
        <f t="shared" si="217"/>
        <v/>
      </c>
      <c r="D4656" s="105" t="str">
        <f t="shared" si="218"/>
        <v/>
      </c>
      <c r="E4656" s="106" t="s">
        <v>2406</v>
      </c>
      <c r="F4656" s="106" t="s">
        <v>5010</v>
      </c>
      <c r="G4656" s="106" t="s">
        <v>773</v>
      </c>
      <c r="H4656" s="106" t="s">
        <v>1817</v>
      </c>
      <c r="I4656" s="106">
        <v>11</v>
      </c>
      <c r="J4656" s="106"/>
      <c r="K4656" s="106"/>
      <c r="L4656" s="106" t="s">
        <v>774</v>
      </c>
      <c r="M4656" s="106" t="s">
        <v>924</v>
      </c>
      <c r="N4656" s="106">
        <v>0.76</v>
      </c>
      <c r="O4656" s="106">
        <v>2.7</v>
      </c>
      <c r="P4656" s="106" t="s">
        <v>714</v>
      </c>
      <c r="Q4656" s="107" t="s">
        <v>5443</v>
      </c>
      <c r="R4656" s="107" t="s">
        <v>311</v>
      </c>
    </row>
    <row r="4657" spans="2:18" ht="20.100000000000001" customHeight="1" x14ac:dyDescent="0.4">
      <c r="B4657" s="105" t="str">
        <f t="shared" si="216"/>
        <v/>
      </c>
      <c r="C4657" s="105" t="str">
        <f t="shared" si="217"/>
        <v/>
      </c>
      <c r="D4657" s="105" t="str">
        <f t="shared" si="218"/>
        <v/>
      </c>
      <c r="E4657" s="106" t="s">
        <v>2406</v>
      </c>
      <c r="F4657" s="106" t="s">
        <v>5010</v>
      </c>
      <c r="G4657" s="106" t="s">
        <v>773</v>
      </c>
      <c r="H4657" s="106" t="s">
        <v>1027</v>
      </c>
      <c r="I4657" s="106">
        <v>10</v>
      </c>
      <c r="J4657" s="106"/>
      <c r="K4657" s="106"/>
      <c r="L4657" s="106" t="s">
        <v>774</v>
      </c>
      <c r="M4657" s="106" t="s">
        <v>924</v>
      </c>
      <c r="N4657" s="106">
        <v>0.75</v>
      </c>
      <c r="O4657" s="106">
        <v>2.7</v>
      </c>
      <c r="P4657" s="106" t="s">
        <v>714</v>
      </c>
      <c r="Q4657" s="107" t="s">
        <v>5444</v>
      </c>
      <c r="R4657" s="107" t="s">
        <v>311</v>
      </c>
    </row>
    <row r="4658" spans="2:18" ht="20.100000000000001" customHeight="1" x14ac:dyDescent="0.4">
      <c r="B4658" s="105" t="str">
        <f t="shared" si="216"/>
        <v/>
      </c>
      <c r="C4658" s="105" t="str">
        <f t="shared" si="217"/>
        <v/>
      </c>
      <c r="D4658" s="105" t="str">
        <f t="shared" si="218"/>
        <v/>
      </c>
      <c r="E4658" s="106" t="s">
        <v>2406</v>
      </c>
      <c r="F4658" s="106" t="s">
        <v>5010</v>
      </c>
      <c r="G4658" s="106" t="s">
        <v>773</v>
      </c>
      <c r="H4658" s="106" t="s">
        <v>707</v>
      </c>
      <c r="I4658" s="106">
        <v>11</v>
      </c>
      <c r="J4658" s="106"/>
      <c r="K4658" s="106"/>
      <c r="L4658" s="106" t="s">
        <v>1266</v>
      </c>
      <c r="M4658" s="106" t="s">
        <v>924</v>
      </c>
      <c r="N4658" s="106">
        <v>0.77</v>
      </c>
      <c r="O4658" s="106">
        <v>2.7</v>
      </c>
      <c r="P4658" s="106" t="s">
        <v>714</v>
      </c>
      <c r="Q4658" s="107" t="s">
        <v>5445</v>
      </c>
      <c r="R4658" s="107" t="s">
        <v>311</v>
      </c>
    </row>
    <row r="4659" spans="2:18" ht="20.100000000000001" customHeight="1" x14ac:dyDescent="0.4">
      <c r="B4659" s="105" t="str">
        <f t="shared" si="216"/>
        <v/>
      </c>
      <c r="C4659" s="105" t="str">
        <f t="shared" si="217"/>
        <v/>
      </c>
      <c r="D4659" s="105" t="str">
        <f t="shared" si="218"/>
        <v/>
      </c>
      <c r="E4659" s="106" t="s">
        <v>2406</v>
      </c>
      <c r="F4659" s="106" t="s">
        <v>5010</v>
      </c>
      <c r="G4659" s="106" t="s">
        <v>773</v>
      </c>
      <c r="H4659" s="106" t="s">
        <v>1817</v>
      </c>
      <c r="I4659" s="106">
        <v>10</v>
      </c>
      <c r="J4659" s="106"/>
      <c r="K4659" s="106"/>
      <c r="L4659" s="106" t="s">
        <v>1266</v>
      </c>
      <c r="M4659" s="106" t="s">
        <v>924</v>
      </c>
      <c r="N4659" s="106">
        <v>0.75</v>
      </c>
      <c r="O4659" s="106">
        <v>2.7</v>
      </c>
      <c r="P4659" s="106" t="s">
        <v>714</v>
      </c>
      <c r="Q4659" s="107" t="s">
        <v>5446</v>
      </c>
      <c r="R4659" s="107" t="s">
        <v>311</v>
      </c>
    </row>
    <row r="4660" spans="2:18" ht="20.100000000000001" customHeight="1" x14ac:dyDescent="0.4">
      <c r="B4660" s="105" t="str">
        <f t="shared" si="216"/>
        <v/>
      </c>
      <c r="C4660" s="105" t="str">
        <f t="shared" si="217"/>
        <v/>
      </c>
      <c r="D4660" s="105" t="str">
        <f t="shared" si="218"/>
        <v/>
      </c>
      <c r="E4660" s="106" t="s">
        <v>2406</v>
      </c>
      <c r="F4660" s="106" t="s">
        <v>5010</v>
      </c>
      <c r="G4660" s="106" t="s">
        <v>778</v>
      </c>
      <c r="H4660" s="106" t="s">
        <v>707</v>
      </c>
      <c r="I4660" s="106">
        <v>12</v>
      </c>
      <c r="J4660" s="106"/>
      <c r="K4660" s="106"/>
      <c r="L4660" s="106" t="s">
        <v>779</v>
      </c>
      <c r="M4660" s="106" t="s">
        <v>924</v>
      </c>
      <c r="N4660" s="106">
        <v>0.77</v>
      </c>
      <c r="O4660" s="106">
        <v>2.7</v>
      </c>
      <c r="P4660" s="106" t="s">
        <v>714</v>
      </c>
      <c r="Q4660" s="107" t="s">
        <v>5447</v>
      </c>
      <c r="R4660" s="107" t="s">
        <v>311</v>
      </c>
    </row>
    <row r="4661" spans="2:18" ht="20.100000000000001" customHeight="1" x14ac:dyDescent="0.4">
      <c r="B4661" s="105" t="str">
        <f t="shared" si="216"/>
        <v/>
      </c>
      <c r="C4661" s="105" t="str">
        <f t="shared" si="217"/>
        <v/>
      </c>
      <c r="D4661" s="105" t="str">
        <f t="shared" si="218"/>
        <v/>
      </c>
      <c r="E4661" s="106" t="s">
        <v>2406</v>
      </c>
      <c r="F4661" s="106" t="s">
        <v>5010</v>
      </c>
      <c r="G4661" s="106" t="s">
        <v>778</v>
      </c>
      <c r="H4661" s="106" t="s">
        <v>1817</v>
      </c>
      <c r="I4661" s="106">
        <v>11</v>
      </c>
      <c r="J4661" s="106"/>
      <c r="K4661" s="106"/>
      <c r="L4661" s="106" t="s">
        <v>779</v>
      </c>
      <c r="M4661" s="106" t="s">
        <v>924</v>
      </c>
      <c r="N4661" s="106">
        <v>0.76</v>
      </c>
      <c r="O4661" s="106">
        <v>2.7</v>
      </c>
      <c r="P4661" s="106" t="s">
        <v>714</v>
      </c>
      <c r="Q4661" s="107" t="s">
        <v>5448</v>
      </c>
      <c r="R4661" s="107" t="s">
        <v>311</v>
      </c>
    </row>
    <row r="4662" spans="2:18" ht="20.100000000000001" customHeight="1" x14ac:dyDescent="0.4">
      <c r="B4662" s="105" t="str">
        <f t="shared" si="216"/>
        <v/>
      </c>
      <c r="C4662" s="105" t="str">
        <f t="shared" si="217"/>
        <v/>
      </c>
      <c r="D4662" s="105" t="str">
        <f t="shared" si="218"/>
        <v/>
      </c>
      <c r="E4662" s="106" t="s">
        <v>2406</v>
      </c>
      <c r="F4662" s="106" t="s">
        <v>5010</v>
      </c>
      <c r="G4662" s="106" t="s">
        <v>778</v>
      </c>
      <c r="H4662" s="106" t="s">
        <v>1027</v>
      </c>
      <c r="I4662" s="106">
        <v>10</v>
      </c>
      <c r="J4662" s="106"/>
      <c r="K4662" s="106"/>
      <c r="L4662" s="106" t="s">
        <v>779</v>
      </c>
      <c r="M4662" s="106" t="s">
        <v>924</v>
      </c>
      <c r="N4662" s="106">
        <v>0.74</v>
      </c>
      <c r="O4662" s="106">
        <v>2.7</v>
      </c>
      <c r="P4662" s="106" t="s">
        <v>714</v>
      </c>
      <c r="Q4662" s="107" t="s">
        <v>5449</v>
      </c>
      <c r="R4662" s="107" t="s">
        <v>311</v>
      </c>
    </row>
    <row r="4663" spans="2:18" ht="20.100000000000001" customHeight="1" x14ac:dyDescent="0.4">
      <c r="B4663" s="105" t="str">
        <f t="shared" si="216"/>
        <v/>
      </c>
      <c r="C4663" s="105" t="str">
        <f t="shared" si="217"/>
        <v/>
      </c>
      <c r="D4663" s="105" t="str">
        <f t="shared" si="218"/>
        <v/>
      </c>
      <c r="E4663" s="106" t="s">
        <v>2406</v>
      </c>
      <c r="F4663" s="106" t="s">
        <v>5010</v>
      </c>
      <c r="G4663" s="106" t="s">
        <v>778</v>
      </c>
      <c r="H4663" s="106" t="s">
        <v>707</v>
      </c>
      <c r="I4663" s="106">
        <v>11</v>
      </c>
      <c r="J4663" s="106"/>
      <c r="K4663" s="106"/>
      <c r="L4663" s="106" t="s">
        <v>1269</v>
      </c>
      <c r="M4663" s="106" t="s">
        <v>924</v>
      </c>
      <c r="N4663" s="106">
        <v>0.77</v>
      </c>
      <c r="O4663" s="106">
        <v>2.7</v>
      </c>
      <c r="P4663" s="106" t="s">
        <v>714</v>
      </c>
      <c r="Q4663" s="107" t="s">
        <v>5450</v>
      </c>
      <c r="R4663" s="107" t="s">
        <v>311</v>
      </c>
    </row>
    <row r="4664" spans="2:18" ht="20.100000000000001" customHeight="1" x14ac:dyDescent="0.4">
      <c r="B4664" s="105" t="str">
        <f t="shared" si="216"/>
        <v/>
      </c>
      <c r="C4664" s="105" t="str">
        <f t="shared" si="217"/>
        <v/>
      </c>
      <c r="D4664" s="105" t="str">
        <f t="shared" si="218"/>
        <v/>
      </c>
      <c r="E4664" s="106" t="s">
        <v>2406</v>
      </c>
      <c r="F4664" s="106" t="s">
        <v>5010</v>
      </c>
      <c r="G4664" s="106" t="s">
        <v>778</v>
      </c>
      <c r="H4664" s="106" t="s">
        <v>1817</v>
      </c>
      <c r="I4664" s="106">
        <v>10</v>
      </c>
      <c r="J4664" s="106"/>
      <c r="K4664" s="106"/>
      <c r="L4664" s="106" t="s">
        <v>1269</v>
      </c>
      <c r="M4664" s="106" t="s">
        <v>924</v>
      </c>
      <c r="N4664" s="106">
        <v>0.75</v>
      </c>
      <c r="O4664" s="106">
        <v>2.7</v>
      </c>
      <c r="P4664" s="106" t="s">
        <v>714</v>
      </c>
      <c r="Q4664" s="107" t="s">
        <v>5451</v>
      </c>
      <c r="R4664" s="107" t="s">
        <v>311</v>
      </c>
    </row>
    <row r="4665" spans="2:18" ht="20.100000000000001" customHeight="1" x14ac:dyDescent="0.4">
      <c r="B4665" s="105" t="str">
        <f t="shared" si="216"/>
        <v/>
      </c>
      <c r="C4665" s="105" t="str">
        <f t="shared" si="217"/>
        <v/>
      </c>
      <c r="D4665" s="105" t="str">
        <f t="shared" si="218"/>
        <v/>
      </c>
      <c r="E4665" s="106" t="s">
        <v>2406</v>
      </c>
      <c r="F4665" s="106" t="s">
        <v>5010</v>
      </c>
      <c r="G4665" s="106" t="s">
        <v>2437</v>
      </c>
      <c r="H4665" s="106" t="s">
        <v>707</v>
      </c>
      <c r="I4665" s="106">
        <v>12</v>
      </c>
      <c r="J4665" s="106"/>
      <c r="K4665" s="106"/>
      <c r="L4665" s="106" t="s">
        <v>2438</v>
      </c>
      <c r="M4665" s="106" t="s">
        <v>924</v>
      </c>
      <c r="N4665" s="106">
        <v>0.76</v>
      </c>
      <c r="O4665" s="106">
        <v>2.7</v>
      </c>
      <c r="P4665" s="106" t="s">
        <v>714</v>
      </c>
      <c r="Q4665" s="107" t="s">
        <v>5452</v>
      </c>
      <c r="R4665" s="107" t="s">
        <v>311</v>
      </c>
    </row>
    <row r="4666" spans="2:18" ht="20.100000000000001" customHeight="1" x14ac:dyDescent="0.4">
      <c r="B4666" s="105" t="str">
        <f t="shared" si="216"/>
        <v/>
      </c>
      <c r="C4666" s="105" t="str">
        <f t="shared" si="217"/>
        <v/>
      </c>
      <c r="D4666" s="105" t="str">
        <f t="shared" si="218"/>
        <v/>
      </c>
      <c r="E4666" s="106" t="s">
        <v>2406</v>
      </c>
      <c r="F4666" s="106" t="s">
        <v>5010</v>
      </c>
      <c r="G4666" s="106" t="s">
        <v>2437</v>
      </c>
      <c r="H4666" s="106" t="s">
        <v>1817</v>
      </c>
      <c r="I4666" s="106">
        <v>11</v>
      </c>
      <c r="J4666" s="106"/>
      <c r="K4666" s="106"/>
      <c r="L4666" s="106" t="s">
        <v>2438</v>
      </c>
      <c r="M4666" s="106" t="s">
        <v>924</v>
      </c>
      <c r="N4666" s="106">
        <v>0.75</v>
      </c>
      <c r="O4666" s="106">
        <v>2.7</v>
      </c>
      <c r="P4666" s="106" t="s">
        <v>714</v>
      </c>
      <c r="Q4666" s="107" t="s">
        <v>5453</v>
      </c>
      <c r="R4666" s="107" t="s">
        <v>311</v>
      </c>
    </row>
    <row r="4667" spans="2:18" ht="20.100000000000001" customHeight="1" x14ac:dyDescent="0.4">
      <c r="B4667" s="105" t="str">
        <f t="shared" si="216"/>
        <v/>
      </c>
      <c r="C4667" s="105" t="str">
        <f t="shared" si="217"/>
        <v/>
      </c>
      <c r="D4667" s="105" t="str">
        <f t="shared" si="218"/>
        <v/>
      </c>
      <c r="E4667" s="106" t="s">
        <v>2406</v>
      </c>
      <c r="F4667" s="106" t="s">
        <v>5010</v>
      </c>
      <c r="G4667" s="106" t="s">
        <v>2442</v>
      </c>
      <c r="H4667" s="106" t="s">
        <v>707</v>
      </c>
      <c r="I4667" s="106">
        <v>12</v>
      </c>
      <c r="J4667" s="106"/>
      <c r="K4667" s="106"/>
      <c r="L4667" s="106" t="s">
        <v>2443</v>
      </c>
      <c r="M4667" s="106" t="s">
        <v>924</v>
      </c>
      <c r="N4667" s="106">
        <v>0.76</v>
      </c>
      <c r="O4667" s="106">
        <v>2.7</v>
      </c>
      <c r="P4667" s="106" t="s">
        <v>714</v>
      </c>
      <c r="Q4667" s="107" t="s">
        <v>5454</v>
      </c>
      <c r="R4667" s="107" t="s">
        <v>311</v>
      </c>
    </row>
    <row r="4668" spans="2:18" ht="20.100000000000001" customHeight="1" x14ac:dyDescent="0.4">
      <c r="B4668" s="105" t="str">
        <f t="shared" si="216"/>
        <v/>
      </c>
      <c r="C4668" s="105" t="str">
        <f t="shared" si="217"/>
        <v/>
      </c>
      <c r="D4668" s="105" t="str">
        <f t="shared" si="218"/>
        <v/>
      </c>
      <c r="E4668" s="106" t="s">
        <v>2406</v>
      </c>
      <c r="F4668" s="106" t="s">
        <v>5010</v>
      </c>
      <c r="G4668" s="106" t="s">
        <v>2442</v>
      </c>
      <c r="H4668" s="106" t="s">
        <v>1817</v>
      </c>
      <c r="I4668" s="106">
        <v>11</v>
      </c>
      <c r="J4668" s="106"/>
      <c r="K4668" s="106"/>
      <c r="L4668" s="106" t="s">
        <v>2443</v>
      </c>
      <c r="M4668" s="106" t="s">
        <v>924</v>
      </c>
      <c r="N4668" s="106">
        <v>0.75</v>
      </c>
      <c r="O4668" s="106">
        <v>2.7</v>
      </c>
      <c r="P4668" s="106" t="s">
        <v>714</v>
      </c>
      <c r="Q4668" s="107" t="s">
        <v>5455</v>
      </c>
      <c r="R4668" s="107" t="s">
        <v>311</v>
      </c>
    </row>
    <row r="4669" spans="2:18" ht="20.100000000000001" customHeight="1" x14ac:dyDescent="0.4">
      <c r="B4669" s="105" t="str">
        <f t="shared" si="216"/>
        <v/>
      </c>
      <c r="C4669" s="105" t="str">
        <f t="shared" si="217"/>
        <v/>
      </c>
      <c r="D4669" s="105" t="str">
        <f t="shared" si="218"/>
        <v/>
      </c>
      <c r="E4669" s="106" t="s">
        <v>2406</v>
      </c>
      <c r="F4669" s="106" t="s">
        <v>5010</v>
      </c>
      <c r="G4669" s="106" t="s">
        <v>697</v>
      </c>
      <c r="H4669" s="106" t="s">
        <v>707</v>
      </c>
      <c r="I4669" s="106">
        <v>15</v>
      </c>
      <c r="J4669" s="106"/>
      <c r="K4669" s="106"/>
      <c r="L4669" s="106" t="s">
        <v>1817</v>
      </c>
      <c r="M4669" s="106" t="s">
        <v>3522</v>
      </c>
      <c r="N4669" s="106">
        <v>0.79</v>
      </c>
      <c r="O4669" s="106">
        <v>2.8</v>
      </c>
      <c r="P4669" s="106" t="s">
        <v>2493</v>
      </c>
      <c r="Q4669" s="107" t="s">
        <v>5456</v>
      </c>
      <c r="R4669" s="107" t="s">
        <v>11</v>
      </c>
    </row>
    <row r="4670" spans="2:18" ht="20.100000000000001" customHeight="1" x14ac:dyDescent="0.4">
      <c r="B4670" s="105" t="str">
        <f t="shared" si="216"/>
        <v/>
      </c>
      <c r="C4670" s="105" t="str">
        <f t="shared" si="217"/>
        <v/>
      </c>
      <c r="D4670" s="105" t="str">
        <f t="shared" si="218"/>
        <v/>
      </c>
      <c r="E4670" s="106" t="s">
        <v>2406</v>
      </c>
      <c r="F4670" s="106" t="s">
        <v>5010</v>
      </c>
      <c r="G4670" s="106" t="s">
        <v>697</v>
      </c>
      <c r="H4670" s="106" t="s">
        <v>1817</v>
      </c>
      <c r="I4670" s="106">
        <v>14</v>
      </c>
      <c r="J4670" s="106"/>
      <c r="K4670" s="106"/>
      <c r="L4670" s="106" t="s">
        <v>1817</v>
      </c>
      <c r="M4670" s="106" t="s">
        <v>3522</v>
      </c>
      <c r="N4670" s="106">
        <v>0.78</v>
      </c>
      <c r="O4670" s="106">
        <v>2.8</v>
      </c>
      <c r="P4670" s="106" t="s">
        <v>2493</v>
      </c>
      <c r="Q4670" s="107" t="s">
        <v>5457</v>
      </c>
      <c r="R4670" s="107" t="s">
        <v>11</v>
      </c>
    </row>
    <row r="4671" spans="2:18" ht="20.100000000000001" customHeight="1" x14ac:dyDescent="0.4">
      <c r="B4671" s="105" t="str">
        <f t="shared" si="216"/>
        <v/>
      </c>
      <c r="C4671" s="105" t="str">
        <f t="shared" si="217"/>
        <v/>
      </c>
      <c r="D4671" s="105" t="str">
        <f t="shared" si="218"/>
        <v/>
      </c>
      <c r="E4671" s="106" t="s">
        <v>2406</v>
      </c>
      <c r="F4671" s="106" t="s">
        <v>5010</v>
      </c>
      <c r="G4671" s="106" t="s">
        <v>697</v>
      </c>
      <c r="H4671" s="106" t="s">
        <v>1817</v>
      </c>
      <c r="I4671" s="106">
        <v>13</v>
      </c>
      <c r="J4671" s="106"/>
      <c r="K4671" s="106"/>
      <c r="L4671" s="106" t="s">
        <v>1027</v>
      </c>
      <c r="M4671" s="106" t="s">
        <v>3522</v>
      </c>
      <c r="N4671" s="106">
        <v>0.78</v>
      </c>
      <c r="O4671" s="106">
        <v>2.8</v>
      </c>
      <c r="P4671" s="106" t="s">
        <v>2493</v>
      </c>
      <c r="Q4671" s="107" t="s">
        <v>5458</v>
      </c>
      <c r="R4671" s="107" t="s">
        <v>11</v>
      </c>
    </row>
    <row r="4672" spans="2:18" ht="20.100000000000001" customHeight="1" x14ac:dyDescent="0.4">
      <c r="B4672" s="105" t="str">
        <f t="shared" si="216"/>
        <v/>
      </c>
      <c r="C4672" s="105" t="str">
        <f t="shared" si="217"/>
        <v/>
      </c>
      <c r="D4672" s="105" t="str">
        <f t="shared" si="218"/>
        <v/>
      </c>
      <c r="E4672" s="106" t="s">
        <v>2406</v>
      </c>
      <c r="F4672" s="106" t="s">
        <v>5010</v>
      </c>
      <c r="G4672" s="106" t="s">
        <v>697</v>
      </c>
      <c r="H4672" s="106" t="s">
        <v>1027</v>
      </c>
      <c r="I4672" s="106">
        <v>13</v>
      </c>
      <c r="J4672" s="106"/>
      <c r="K4672" s="106"/>
      <c r="L4672" s="106" t="s">
        <v>1817</v>
      </c>
      <c r="M4672" s="106" t="s">
        <v>3522</v>
      </c>
      <c r="N4672" s="106">
        <v>0.77</v>
      </c>
      <c r="O4672" s="106">
        <v>2.8</v>
      </c>
      <c r="P4672" s="106" t="s">
        <v>2493</v>
      </c>
      <c r="Q4672" s="107" t="s">
        <v>5459</v>
      </c>
      <c r="R4672" s="107" t="s">
        <v>11</v>
      </c>
    </row>
    <row r="4673" spans="2:18" ht="20.100000000000001" customHeight="1" x14ac:dyDescent="0.4">
      <c r="B4673" s="105" t="str">
        <f t="shared" si="216"/>
        <v/>
      </c>
      <c r="C4673" s="105" t="str">
        <f t="shared" si="217"/>
        <v/>
      </c>
      <c r="D4673" s="105" t="str">
        <f t="shared" si="218"/>
        <v/>
      </c>
      <c r="E4673" s="106" t="s">
        <v>2406</v>
      </c>
      <c r="F4673" s="106" t="s">
        <v>5010</v>
      </c>
      <c r="G4673" s="106" t="s">
        <v>710</v>
      </c>
      <c r="H4673" s="106" t="s">
        <v>711</v>
      </c>
      <c r="I4673" s="106">
        <v>15</v>
      </c>
      <c r="J4673" s="106"/>
      <c r="K4673" s="106"/>
      <c r="L4673" s="106" t="s">
        <v>707</v>
      </c>
      <c r="M4673" s="106" t="s">
        <v>3522</v>
      </c>
      <c r="N4673" s="106">
        <v>0.78</v>
      </c>
      <c r="O4673" s="106">
        <v>2.8</v>
      </c>
      <c r="P4673" s="106" t="s">
        <v>2493</v>
      </c>
      <c r="Q4673" s="107" t="s">
        <v>5460</v>
      </c>
      <c r="R4673" s="107" t="s">
        <v>11</v>
      </c>
    </row>
    <row r="4674" spans="2:18" ht="20.100000000000001" customHeight="1" x14ac:dyDescent="0.4">
      <c r="B4674" s="105" t="str">
        <f t="shared" si="216"/>
        <v/>
      </c>
      <c r="C4674" s="105" t="str">
        <f t="shared" si="217"/>
        <v/>
      </c>
      <c r="D4674" s="105" t="str">
        <f t="shared" si="218"/>
        <v/>
      </c>
      <c r="E4674" s="106" t="s">
        <v>2406</v>
      </c>
      <c r="F4674" s="106" t="s">
        <v>5010</v>
      </c>
      <c r="G4674" s="106" t="s">
        <v>710</v>
      </c>
      <c r="H4674" s="106" t="s">
        <v>711</v>
      </c>
      <c r="I4674" s="106">
        <v>14</v>
      </c>
      <c r="J4674" s="106"/>
      <c r="K4674" s="106"/>
      <c r="L4674" s="106" t="s">
        <v>1817</v>
      </c>
      <c r="M4674" s="106" t="s">
        <v>3522</v>
      </c>
      <c r="N4674" s="106">
        <v>0.78</v>
      </c>
      <c r="O4674" s="106">
        <v>2.8</v>
      </c>
      <c r="P4674" s="106" t="s">
        <v>2493</v>
      </c>
      <c r="Q4674" s="107" t="s">
        <v>5461</v>
      </c>
      <c r="R4674" s="107" t="s">
        <v>11</v>
      </c>
    </row>
    <row r="4675" spans="2:18" ht="20.100000000000001" customHeight="1" x14ac:dyDescent="0.4">
      <c r="B4675" s="105" t="str">
        <f t="shared" si="216"/>
        <v/>
      </c>
      <c r="C4675" s="105" t="str">
        <f t="shared" si="217"/>
        <v/>
      </c>
      <c r="D4675" s="105" t="str">
        <f t="shared" si="218"/>
        <v/>
      </c>
      <c r="E4675" s="106" t="s">
        <v>2406</v>
      </c>
      <c r="F4675" s="106" t="s">
        <v>5010</v>
      </c>
      <c r="G4675" s="106" t="s">
        <v>710</v>
      </c>
      <c r="H4675" s="106" t="s">
        <v>711</v>
      </c>
      <c r="I4675" s="106">
        <v>13</v>
      </c>
      <c r="J4675" s="106"/>
      <c r="K4675" s="106"/>
      <c r="L4675" s="106" t="s">
        <v>1027</v>
      </c>
      <c r="M4675" s="106" t="s">
        <v>3522</v>
      </c>
      <c r="N4675" s="106">
        <v>0.78</v>
      </c>
      <c r="O4675" s="106">
        <v>2.8</v>
      </c>
      <c r="P4675" s="106" t="s">
        <v>2493</v>
      </c>
      <c r="Q4675" s="107" t="s">
        <v>5462</v>
      </c>
      <c r="R4675" s="107" t="s">
        <v>11</v>
      </c>
    </row>
    <row r="4676" spans="2:18" ht="20.100000000000001" customHeight="1" x14ac:dyDescent="0.4">
      <c r="B4676" s="105" t="str">
        <f t="shared" si="216"/>
        <v/>
      </c>
      <c r="C4676" s="105" t="str">
        <f t="shared" si="217"/>
        <v/>
      </c>
      <c r="D4676" s="105" t="str">
        <f t="shared" si="218"/>
        <v/>
      </c>
      <c r="E4676" s="106" t="s">
        <v>2406</v>
      </c>
      <c r="F4676" s="106" t="s">
        <v>5010</v>
      </c>
      <c r="G4676" s="106" t="s">
        <v>721</v>
      </c>
      <c r="H4676" s="106" t="s">
        <v>722</v>
      </c>
      <c r="I4676" s="106">
        <v>14</v>
      </c>
      <c r="J4676" s="106"/>
      <c r="K4676" s="106"/>
      <c r="L4676" s="106" t="s">
        <v>707</v>
      </c>
      <c r="M4676" s="106" t="s">
        <v>3522</v>
      </c>
      <c r="N4676" s="106">
        <v>0.77</v>
      </c>
      <c r="O4676" s="106">
        <v>2.8</v>
      </c>
      <c r="P4676" s="106" t="s">
        <v>2499</v>
      </c>
      <c r="Q4676" s="107" t="s">
        <v>5463</v>
      </c>
      <c r="R4676" s="107" t="s">
        <v>11</v>
      </c>
    </row>
    <row r="4677" spans="2:18" ht="20.100000000000001" customHeight="1" x14ac:dyDescent="0.4">
      <c r="B4677" s="105" t="str">
        <f t="shared" si="216"/>
        <v/>
      </c>
      <c r="C4677" s="105" t="str">
        <f t="shared" si="217"/>
        <v/>
      </c>
      <c r="D4677" s="105" t="str">
        <f t="shared" si="218"/>
        <v/>
      </c>
      <c r="E4677" s="106" t="s">
        <v>2406</v>
      </c>
      <c r="F4677" s="106" t="s">
        <v>5010</v>
      </c>
      <c r="G4677" s="106" t="s">
        <v>721</v>
      </c>
      <c r="H4677" s="106" t="s">
        <v>722</v>
      </c>
      <c r="I4677" s="106">
        <v>13</v>
      </c>
      <c r="J4677" s="106"/>
      <c r="K4677" s="106"/>
      <c r="L4677" s="106" t="s">
        <v>1817</v>
      </c>
      <c r="M4677" s="106" t="s">
        <v>3522</v>
      </c>
      <c r="N4677" s="106">
        <v>0.77</v>
      </c>
      <c r="O4677" s="106">
        <v>2.8</v>
      </c>
      <c r="P4677" s="106" t="s">
        <v>2499</v>
      </c>
      <c r="Q4677" s="107" t="s">
        <v>5464</v>
      </c>
      <c r="R4677" s="107" t="s">
        <v>11</v>
      </c>
    </row>
    <row r="4678" spans="2:18" ht="20.100000000000001" customHeight="1" x14ac:dyDescent="0.4">
      <c r="B4678" s="105" t="str">
        <f t="shared" si="216"/>
        <v/>
      </c>
      <c r="C4678" s="105" t="str">
        <f t="shared" si="217"/>
        <v/>
      </c>
      <c r="D4678" s="105" t="str">
        <f t="shared" si="218"/>
        <v/>
      </c>
      <c r="E4678" s="106" t="s">
        <v>2406</v>
      </c>
      <c r="F4678" s="106" t="s">
        <v>5010</v>
      </c>
      <c r="G4678" s="106" t="s">
        <v>773</v>
      </c>
      <c r="H4678" s="106" t="s">
        <v>774</v>
      </c>
      <c r="I4678" s="106">
        <v>12</v>
      </c>
      <c r="J4678" s="106"/>
      <c r="K4678" s="106"/>
      <c r="L4678" s="106" t="s">
        <v>707</v>
      </c>
      <c r="M4678" s="106" t="s">
        <v>3522</v>
      </c>
      <c r="N4678" s="106">
        <v>0.73</v>
      </c>
      <c r="O4678" s="106">
        <v>2.8</v>
      </c>
      <c r="P4678" s="106" t="s">
        <v>2499</v>
      </c>
      <c r="Q4678" s="107" t="s">
        <v>5465</v>
      </c>
      <c r="R4678" s="107" t="s">
        <v>11</v>
      </c>
    </row>
    <row r="4679" spans="2:18" ht="20.100000000000001" customHeight="1" x14ac:dyDescent="0.4">
      <c r="B4679" s="105" t="str">
        <f t="shared" si="216"/>
        <v/>
      </c>
      <c r="C4679" s="105" t="str">
        <f t="shared" si="217"/>
        <v/>
      </c>
      <c r="D4679" s="105" t="str">
        <f t="shared" si="218"/>
        <v/>
      </c>
      <c r="E4679" s="106" t="s">
        <v>2406</v>
      </c>
      <c r="F4679" s="106" t="s">
        <v>5010</v>
      </c>
      <c r="G4679" s="106" t="s">
        <v>778</v>
      </c>
      <c r="H4679" s="106" t="s">
        <v>779</v>
      </c>
      <c r="I4679" s="106">
        <v>12</v>
      </c>
      <c r="J4679" s="106"/>
      <c r="K4679" s="106"/>
      <c r="L4679" s="106" t="s">
        <v>707</v>
      </c>
      <c r="M4679" s="106" t="s">
        <v>3522</v>
      </c>
      <c r="N4679" s="106">
        <v>0.72</v>
      </c>
      <c r="O4679" s="106">
        <v>2.8</v>
      </c>
      <c r="P4679" s="106" t="s">
        <v>2499</v>
      </c>
      <c r="Q4679" s="107" t="s">
        <v>5466</v>
      </c>
      <c r="R4679" s="107" t="s">
        <v>11</v>
      </c>
    </row>
    <row r="4680" spans="2:18" ht="20.100000000000001" customHeight="1" x14ac:dyDescent="0.4">
      <c r="B4680" s="105" t="str">
        <f t="shared" si="216"/>
        <v/>
      </c>
      <c r="C4680" s="105" t="str">
        <f t="shared" si="217"/>
        <v/>
      </c>
      <c r="D4680" s="105" t="str">
        <f t="shared" si="218"/>
        <v/>
      </c>
      <c r="E4680" s="106" t="s">
        <v>2406</v>
      </c>
      <c r="F4680" s="106" t="s">
        <v>5010</v>
      </c>
      <c r="G4680" s="106" t="s">
        <v>782</v>
      </c>
      <c r="H4680" s="106" t="s">
        <v>783</v>
      </c>
      <c r="I4680" s="106">
        <v>12</v>
      </c>
      <c r="J4680" s="106"/>
      <c r="K4680" s="106"/>
      <c r="L4680" s="106" t="s">
        <v>707</v>
      </c>
      <c r="M4680" s="106" t="s">
        <v>3522</v>
      </c>
      <c r="N4680" s="106">
        <v>0.55000000000000004</v>
      </c>
      <c r="O4680" s="106">
        <v>2.8</v>
      </c>
      <c r="P4680" s="106" t="s">
        <v>2499</v>
      </c>
      <c r="Q4680" s="107" t="s">
        <v>5467</v>
      </c>
      <c r="R4680" s="107" t="s">
        <v>11</v>
      </c>
    </row>
    <row r="4681" spans="2:18" ht="20.100000000000001" customHeight="1" x14ac:dyDescent="0.4">
      <c r="B4681" s="105" t="str">
        <f t="shared" si="216"/>
        <v/>
      </c>
      <c r="C4681" s="105" t="str">
        <f t="shared" si="217"/>
        <v/>
      </c>
      <c r="D4681" s="105" t="str">
        <f t="shared" si="218"/>
        <v/>
      </c>
      <c r="E4681" s="106" t="s">
        <v>2406</v>
      </c>
      <c r="F4681" s="106" t="s">
        <v>5010</v>
      </c>
      <c r="G4681" s="106" t="s">
        <v>2477</v>
      </c>
      <c r="H4681" s="106" t="s">
        <v>707</v>
      </c>
      <c r="I4681" s="106">
        <v>15</v>
      </c>
      <c r="J4681" s="106"/>
      <c r="K4681" s="106"/>
      <c r="L4681" s="106" t="s">
        <v>2478</v>
      </c>
      <c r="M4681" s="106" t="s">
        <v>3522</v>
      </c>
      <c r="N4681" s="106">
        <v>0.79</v>
      </c>
      <c r="O4681" s="106">
        <v>2.8</v>
      </c>
      <c r="P4681" s="106" t="s">
        <v>2499</v>
      </c>
      <c r="Q4681" s="107" t="s">
        <v>5468</v>
      </c>
      <c r="R4681" s="107" t="s">
        <v>11</v>
      </c>
    </row>
    <row r="4682" spans="2:18" ht="20.100000000000001" customHeight="1" x14ac:dyDescent="0.4">
      <c r="B4682" s="105" t="str">
        <f t="shared" si="216"/>
        <v/>
      </c>
      <c r="C4682" s="105" t="str">
        <f t="shared" si="217"/>
        <v/>
      </c>
      <c r="D4682" s="105" t="str">
        <f t="shared" si="218"/>
        <v/>
      </c>
      <c r="E4682" s="106" t="s">
        <v>2406</v>
      </c>
      <c r="F4682" s="106" t="s">
        <v>5010</v>
      </c>
      <c r="G4682" s="106" t="s">
        <v>2477</v>
      </c>
      <c r="H4682" s="106" t="s">
        <v>1817</v>
      </c>
      <c r="I4682" s="106">
        <v>14</v>
      </c>
      <c r="J4682" s="106"/>
      <c r="K4682" s="106"/>
      <c r="L4682" s="106" t="s">
        <v>2478</v>
      </c>
      <c r="M4682" s="106" t="s">
        <v>3522</v>
      </c>
      <c r="N4682" s="106">
        <v>0.78</v>
      </c>
      <c r="O4682" s="106">
        <v>2.8</v>
      </c>
      <c r="P4682" s="106" t="s">
        <v>2499</v>
      </c>
      <c r="Q4682" s="107" t="s">
        <v>5469</v>
      </c>
      <c r="R4682" s="107" t="s">
        <v>11</v>
      </c>
    </row>
    <row r="4683" spans="2:18" ht="20.100000000000001" customHeight="1" x14ac:dyDescent="0.4">
      <c r="B4683" s="105" t="str">
        <f t="shared" si="216"/>
        <v/>
      </c>
      <c r="C4683" s="105" t="str">
        <f t="shared" si="217"/>
        <v/>
      </c>
      <c r="D4683" s="105" t="str">
        <f t="shared" si="218"/>
        <v/>
      </c>
      <c r="E4683" s="106" t="s">
        <v>2406</v>
      </c>
      <c r="F4683" s="106" t="s">
        <v>5010</v>
      </c>
      <c r="G4683" s="106" t="s">
        <v>2477</v>
      </c>
      <c r="H4683" s="106" t="s">
        <v>1027</v>
      </c>
      <c r="I4683" s="106">
        <v>13</v>
      </c>
      <c r="J4683" s="106"/>
      <c r="K4683" s="106"/>
      <c r="L4683" s="106" t="s">
        <v>2478</v>
      </c>
      <c r="M4683" s="106" t="s">
        <v>3522</v>
      </c>
      <c r="N4683" s="106">
        <v>0.77</v>
      </c>
      <c r="O4683" s="106">
        <v>2.8</v>
      </c>
      <c r="P4683" s="106" t="s">
        <v>2499</v>
      </c>
      <c r="Q4683" s="107" t="s">
        <v>5470</v>
      </c>
      <c r="R4683" s="107" t="s">
        <v>11</v>
      </c>
    </row>
    <row r="4684" spans="2:18" ht="20.100000000000001" customHeight="1" x14ac:dyDescent="0.4">
      <c r="B4684" s="105" t="str">
        <f t="shared" si="216"/>
        <v/>
      </c>
      <c r="C4684" s="105" t="str">
        <f t="shared" si="217"/>
        <v/>
      </c>
      <c r="D4684" s="105" t="str">
        <f t="shared" si="218"/>
        <v/>
      </c>
      <c r="E4684" s="106" t="s">
        <v>2406</v>
      </c>
      <c r="F4684" s="106" t="s">
        <v>5010</v>
      </c>
      <c r="G4684" s="106" t="s">
        <v>2482</v>
      </c>
      <c r="H4684" s="106" t="s">
        <v>707</v>
      </c>
      <c r="I4684" s="106">
        <v>15</v>
      </c>
      <c r="J4684" s="106"/>
      <c r="K4684" s="106"/>
      <c r="L4684" s="106" t="s">
        <v>2483</v>
      </c>
      <c r="M4684" s="106" t="s">
        <v>3522</v>
      </c>
      <c r="N4684" s="106">
        <v>0.79</v>
      </c>
      <c r="O4684" s="106">
        <v>2.8</v>
      </c>
      <c r="P4684" s="106" t="s">
        <v>2499</v>
      </c>
      <c r="Q4684" s="107" t="s">
        <v>5471</v>
      </c>
      <c r="R4684" s="107" t="s">
        <v>11</v>
      </c>
    </row>
    <row r="4685" spans="2:18" ht="20.100000000000001" customHeight="1" x14ac:dyDescent="0.4">
      <c r="B4685" s="105" t="str">
        <f t="shared" si="216"/>
        <v/>
      </c>
      <c r="C4685" s="105" t="str">
        <f t="shared" si="217"/>
        <v/>
      </c>
      <c r="D4685" s="105" t="str">
        <f t="shared" si="218"/>
        <v/>
      </c>
      <c r="E4685" s="106" t="s">
        <v>2406</v>
      </c>
      <c r="F4685" s="106" t="s">
        <v>5010</v>
      </c>
      <c r="G4685" s="106" t="s">
        <v>2482</v>
      </c>
      <c r="H4685" s="106" t="s">
        <v>1817</v>
      </c>
      <c r="I4685" s="106">
        <v>14</v>
      </c>
      <c r="J4685" s="106"/>
      <c r="K4685" s="106"/>
      <c r="L4685" s="106" t="s">
        <v>2483</v>
      </c>
      <c r="M4685" s="106" t="s">
        <v>3522</v>
      </c>
      <c r="N4685" s="106">
        <v>0.78</v>
      </c>
      <c r="O4685" s="106">
        <v>2.8</v>
      </c>
      <c r="P4685" s="106" t="s">
        <v>2499</v>
      </c>
      <c r="Q4685" s="107" t="s">
        <v>5472</v>
      </c>
      <c r="R4685" s="107" t="s">
        <v>11</v>
      </c>
    </row>
    <row r="4686" spans="2:18" ht="20.100000000000001" customHeight="1" x14ac:dyDescent="0.4">
      <c r="B4686" s="105" t="str">
        <f t="shared" si="216"/>
        <v/>
      </c>
      <c r="C4686" s="105" t="str">
        <f t="shared" si="217"/>
        <v/>
      </c>
      <c r="D4686" s="105" t="str">
        <f t="shared" si="218"/>
        <v/>
      </c>
      <c r="E4686" s="106" t="s">
        <v>2406</v>
      </c>
      <c r="F4686" s="106" t="s">
        <v>5010</v>
      </c>
      <c r="G4686" s="106" t="s">
        <v>2482</v>
      </c>
      <c r="H4686" s="106" t="s">
        <v>1027</v>
      </c>
      <c r="I4686" s="106">
        <v>13</v>
      </c>
      <c r="J4686" s="106"/>
      <c r="K4686" s="106"/>
      <c r="L4686" s="106" t="s">
        <v>2483</v>
      </c>
      <c r="M4686" s="106" t="s">
        <v>3522</v>
      </c>
      <c r="N4686" s="106">
        <v>0.77</v>
      </c>
      <c r="O4686" s="106">
        <v>2.8</v>
      </c>
      <c r="P4686" s="106" t="s">
        <v>2499</v>
      </c>
      <c r="Q4686" s="107" t="s">
        <v>5473</v>
      </c>
      <c r="R4686" s="107" t="s">
        <v>11</v>
      </c>
    </row>
    <row r="4687" spans="2:18" ht="20.100000000000001" customHeight="1" x14ac:dyDescent="0.4">
      <c r="B4687" s="105" t="str">
        <f t="shared" si="216"/>
        <v/>
      </c>
      <c r="C4687" s="105" t="str">
        <f t="shared" si="217"/>
        <v/>
      </c>
      <c r="D4687" s="105" t="str">
        <f t="shared" si="218"/>
        <v/>
      </c>
      <c r="E4687" s="106" t="s">
        <v>2406</v>
      </c>
      <c r="F4687" s="106" t="s">
        <v>5010</v>
      </c>
      <c r="G4687" s="106" t="s">
        <v>710</v>
      </c>
      <c r="H4687" s="106" t="s">
        <v>707</v>
      </c>
      <c r="I4687" s="106">
        <v>15</v>
      </c>
      <c r="J4687" s="106"/>
      <c r="K4687" s="106"/>
      <c r="L4687" s="106" t="s">
        <v>711</v>
      </c>
      <c r="M4687" s="106" t="s">
        <v>3522</v>
      </c>
      <c r="N4687" s="106">
        <v>0.79</v>
      </c>
      <c r="O4687" s="106">
        <v>2.8</v>
      </c>
      <c r="P4687" s="106" t="s">
        <v>2493</v>
      </c>
      <c r="Q4687" s="107" t="s">
        <v>5474</v>
      </c>
      <c r="R4687" s="107" t="s">
        <v>11</v>
      </c>
    </row>
    <row r="4688" spans="2:18" ht="20.100000000000001" customHeight="1" x14ac:dyDescent="0.4">
      <c r="B4688" s="105" t="str">
        <f t="shared" ref="B4688:B4751" si="219">IF(OR($C$10="",$C$11=""),"",IFERROR(IF(AND($U$22&lt;&gt;R4688,$V$22&lt;&gt;R4688),"－",IF(AND(COUNTIF($C$10,"*樹脂スペーサー*")&gt;0,OR(M4688="空気",F4688="一般",F4688="一般ＰＧ")),"－",IF(AND($W$25&gt;0,$W$25&gt;=O4688),$U$25,IF(AND($W$26&gt;0,$W$26&gt;=O4688),$U$26,IF(AND($W$27&gt;0,$W$27&gt;=O4688),$U$27,IF(AND($W$28&gt;0,$W$28&gt;=O4688),$U$28,IF(AND($W$29&gt;0,$W$29&gt;=O4688),$U$29,IF(AND($W$30&gt;0,$W$30&gt;=O4688),$U$30,IF(AND($W$31&gt;0,$W$31&gt;=O4688),$U$31,"－"))))))))),"－"))</f>
        <v/>
      </c>
      <c r="C4688" s="105" t="str">
        <f t="shared" ref="C4688:C4751" si="220">IF(B4688="","",IF(B4688&lt;&gt;"－",VLOOKUP(B4688,$U$25:$V$31,2,FALSE),"－"))</f>
        <v/>
      </c>
      <c r="D4688" s="105" t="str">
        <f t="shared" ref="D4688:D4751" si="221">IF($H$9="","",IF($V$38&lt;&gt;"断熱等","－",IF(AND(COUNTIF($V$34,"*樹脂スペーサー*")&gt;0,OR(M4688="空気",F4688="一般",F4688="一般ＰＧ")),"－",IF(AND($V$35&lt;&gt;R4688,$W$35&lt;&gt;R4688),"－",IF(MID($H$9,10,1)="Z",IF(N4688&lt;=0.65,"○","－"),IF($V$36&gt;=O4688,"○","－"))))))</f>
        <v/>
      </c>
      <c r="E4688" s="106" t="s">
        <v>2406</v>
      </c>
      <c r="F4688" s="106" t="s">
        <v>5010</v>
      </c>
      <c r="G4688" s="106" t="s">
        <v>710</v>
      </c>
      <c r="H4688" s="106" t="s">
        <v>1817</v>
      </c>
      <c r="I4688" s="106">
        <v>14</v>
      </c>
      <c r="J4688" s="106"/>
      <c r="K4688" s="106"/>
      <c r="L4688" s="106" t="s">
        <v>711</v>
      </c>
      <c r="M4688" s="106" t="s">
        <v>3522</v>
      </c>
      <c r="N4688" s="106">
        <v>0.78</v>
      </c>
      <c r="O4688" s="106">
        <v>2.8</v>
      </c>
      <c r="P4688" s="106" t="s">
        <v>2493</v>
      </c>
      <c r="Q4688" s="107" t="s">
        <v>5475</v>
      </c>
      <c r="R4688" s="107" t="s">
        <v>11</v>
      </c>
    </row>
    <row r="4689" spans="2:18" ht="20.100000000000001" customHeight="1" x14ac:dyDescent="0.4">
      <c r="B4689" s="105" t="str">
        <f t="shared" si="219"/>
        <v/>
      </c>
      <c r="C4689" s="105" t="str">
        <f t="shared" si="220"/>
        <v/>
      </c>
      <c r="D4689" s="105" t="str">
        <f t="shared" si="221"/>
        <v/>
      </c>
      <c r="E4689" s="106" t="s">
        <v>2406</v>
      </c>
      <c r="F4689" s="106" t="s">
        <v>5010</v>
      </c>
      <c r="G4689" s="106" t="s">
        <v>710</v>
      </c>
      <c r="H4689" s="106" t="s">
        <v>1027</v>
      </c>
      <c r="I4689" s="106">
        <v>13</v>
      </c>
      <c r="J4689" s="106"/>
      <c r="K4689" s="106"/>
      <c r="L4689" s="106" t="s">
        <v>711</v>
      </c>
      <c r="M4689" s="106" t="s">
        <v>3522</v>
      </c>
      <c r="N4689" s="106">
        <v>0.77</v>
      </c>
      <c r="O4689" s="106">
        <v>2.8</v>
      </c>
      <c r="P4689" s="106" t="s">
        <v>2493</v>
      </c>
      <c r="Q4689" s="107" t="s">
        <v>5476</v>
      </c>
      <c r="R4689" s="107" t="s">
        <v>11</v>
      </c>
    </row>
    <row r="4690" spans="2:18" ht="20.100000000000001" customHeight="1" x14ac:dyDescent="0.4">
      <c r="B4690" s="105" t="str">
        <f t="shared" si="219"/>
        <v/>
      </c>
      <c r="C4690" s="105" t="str">
        <f t="shared" si="220"/>
        <v/>
      </c>
      <c r="D4690" s="105" t="str">
        <f t="shared" si="221"/>
        <v/>
      </c>
      <c r="E4690" s="106" t="s">
        <v>2406</v>
      </c>
      <c r="F4690" s="106" t="s">
        <v>5010</v>
      </c>
      <c r="G4690" s="106" t="s">
        <v>721</v>
      </c>
      <c r="H4690" s="106" t="s">
        <v>707</v>
      </c>
      <c r="I4690" s="106">
        <v>14</v>
      </c>
      <c r="J4690" s="106"/>
      <c r="K4690" s="106"/>
      <c r="L4690" s="106" t="s">
        <v>722</v>
      </c>
      <c r="M4690" s="106" t="s">
        <v>3522</v>
      </c>
      <c r="N4690" s="106">
        <v>0.79</v>
      </c>
      <c r="O4690" s="106">
        <v>2.8</v>
      </c>
      <c r="P4690" s="106" t="s">
        <v>2499</v>
      </c>
      <c r="Q4690" s="107" t="s">
        <v>5477</v>
      </c>
      <c r="R4690" s="107" t="s">
        <v>11</v>
      </c>
    </row>
    <row r="4691" spans="2:18" ht="20.100000000000001" customHeight="1" x14ac:dyDescent="0.4">
      <c r="B4691" s="105" t="str">
        <f t="shared" si="219"/>
        <v/>
      </c>
      <c r="C4691" s="105" t="str">
        <f t="shared" si="220"/>
        <v/>
      </c>
      <c r="D4691" s="105" t="str">
        <f t="shared" si="221"/>
        <v/>
      </c>
      <c r="E4691" s="106" t="s">
        <v>2406</v>
      </c>
      <c r="F4691" s="106" t="s">
        <v>5010</v>
      </c>
      <c r="G4691" s="106" t="s">
        <v>721</v>
      </c>
      <c r="H4691" s="106" t="s">
        <v>1817</v>
      </c>
      <c r="I4691" s="106">
        <v>13</v>
      </c>
      <c r="J4691" s="106"/>
      <c r="K4691" s="106"/>
      <c r="L4691" s="106" t="s">
        <v>722</v>
      </c>
      <c r="M4691" s="106" t="s">
        <v>3522</v>
      </c>
      <c r="N4691" s="106">
        <v>0.78</v>
      </c>
      <c r="O4691" s="106">
        <v>2.8</v>
      </c>
      <c r="P4691" s="106" t="s">
        <v>2499</v>
      </c>
      <c r="Q4691" s="107" t="s">
        <v>5478</v>
      </c>
      <c r="R4691" s="107" t="s">
        <v>11</v>
      </c>
    </row>
    <row r="4692" spans="2:18" ht="20.100000000000001" customHeight="1" x14ac:dyDescent="0.4">
      <c r="B4692" s="105" t="str">
        <f t="shared" si="219"/>
        <v/>
      </c>
      <c r="C4692" s="105" t="str">
        <f t="shared" si="220"/>
        <v/>
      </c>
      <c r="D4692" s="105" t="str">
        <f t="shared" si="221"/>
        <v/>
      </c>
      <c r="E4692" s="106" t="s">
        <v>2406</v>
      </c>
      <c r="F4692" s="106" t="s">
        <v>5010</v>
      </c>
      <c r="G4692" s="106" t="s">
        <v>773</v>
      </c>
      <c r="H4692" s="106" t="s">
        <v>707</v>
      </c>
      <c r="I4692" s="106">
        <v>12</v>
      </c>
      <c r="J4692" s="106"/>
      <c r="K4692" s="106"/>
      <c r="L4692" s="106" t="s">
        <v>774</v>
      </c>
      <c r="M4692" s="106" t="s">
        <v>3522</v>
      </c>
      <c r="N4692" s="106">
        <v>0.77</v>
      </c>
      <c r="O4692" s="106">
        <v>2.8</v>
      </c>
      <c r="P4692" s="106" t="s">
        <v>2499</v>
      </c>
      <c r="Q4692" s="107" t="s">
        <v>5479</v>
      </c>
      <c r="R4692" s="107" t="s">
        <v>11</v>
      </c>
    </row>
    <row r="4693" spans="2:18" ht="20.100000000000001" customHeight="1" x14ac:dyDescent="0.4">
      <c r="B4693" s="105" t="str">
        <f t="shared" si="219"/>
        <v/>
      </c>
      <c r="C4693" s="105" t="str">
        <f t="shared" si="220"/>
        <v/>
      </c>
      <c r="D4693" s="105" t="str">
        <f t="shared" si="221"/>
        <v/>
      </c>
      <c r="E4693" s="106" t="s">
        <v>2406</v>
      </c>
      <c r="F4693" s="106" t="s">
        <v>5010</v>
      </c>
      <c r="G4693" s="106" t="s">
        <v>778</v>
      </c>
      <c r="H4693" s="106" t="s">
        <v>707</v>
      </c>
      <c r="I4693" s="106">
        <v>12</v>
      </c>
      <c r="J4693" s="106"/>
      <c r="K4693" s="106"/>
      <c r="L4693" s="106" t="s">
        <v>779</v>
      </c>
      <c r="M4693" s="106" t="s">
        <v>3522</v>
      </c>
      <c r="N4693" s="106">
        <v>0.77</v>
      </c>
      <c r="O4693" s="106">
        <v>2.8</v>
      </c>
      <c r="P4693" s="106" t="s">
        <v>2499</v>
      </c>
      <c r="Q4693" s="107" t="s">
        <v>5480</v>
      </c>
      <c r="R4693" s="107" t="s">
        <v>11</v>
      </c>
    </row>
    <row r="4694" spans="2:18" ht="20.100000000000001" customHeight="1" x14ac:dyDescent="0.4">
      <c r="B4694" s="105" t="str">
        <f t="shared" si="219"/>
        <v/>
      </c>
      <c r="C4694" s="105" t="str">
        <f t="shared" si="220"/>
        <v/>
      </c>
      <c r="D4694" s="105" t="str">
        <f t="shared" si="221"/>
        <v/>
      </c>
      <c r="E4694" s="106" t="s">
        <v>2406</v>
      </c>
      <c r="F4694" s="106" t="s">
        <v>5010</v>
      </c>
      <c r="G4694" s="106" t="s">
        <v>782</v>
      </c>
      <c r="H4694" s="106" t="s">
        <v>707</v>
      </c>
      <c r="I4694" s="106">
        <v>12</v>
      </c>
      <c r="J4694" s="106"/>
      <c r="K4694" s="106"/>
      <c r="L4694" s="106" t="s">
        <v>783</v>
      </c>
      <c r="M4694" s="106" t="s">
        <v>3522</v>
      </c>
      <c r="N4694" s="106">
        <v>0.69</v>
      </c>
      <c r="O4694" s="106">
        <v>2.8</v>
      </c>
      <c r="P4694" s="106" t="s">
        <v>2499</v>
      </c>
      <c r="Q4694" s="107" t="s">
        <v>5481</v>
      </c>
      <c r="R4694" s="107" t="s">
        <v>11</v>
      </c>
    </row>
    <row r="4695" spans="2:18" ht="20.100000000000001" customHeight="1" x14ac:dyDescent="0.4">
      <c r="B4695" s="105" t="str">
        <f t="shared" si="219"/>
        <v/>
      </c>
      <c r="C4695" s="105" t="str">
        <f t="shared" si="220"/>
        <v/>
      </c>
      <c r="D4695" s="105" t="str">
        <f t="shared" si="221"/>
        <v/>
      </c>
      <c r="E4695" s="106" t="s">
        <v>2406</v>
      </c>
      <c r="F4695" s="106" t="s">
        <v>5010</v>
      </c>
      <c r="G4695" s="106" t="s">
        <v>697</v>
      </c>
      <c r="H4695" s="106" t="s">
        <v>1389</v>
      </c>
      <c r="I4695" s="106">
        <v>10</v>
      </c>
      <c r="J4695" s="106"/>
      <c r="K4695" s="106"/>
      <c r="L4695" s="106" t="s">
        <v>1389</v>
      </c>
      <c r="M4695" s="106" t="s">
        <v>924</v>
      </c>
      <c r="N4695" s="106">
        <v>0.75</v>
      </c>
      <c r="O4695" s="106">
        <v>2.8</v>
      </c>
      <c r="P4695" s="106" t="s">
        <v>2499</v>
      </c>
      <c r="Q4695" s="107" t="s">
        <v>5482</v>
      </c>
      <c r="R4695" s="107" t="s">
        <v>11</v>
      </c>
    </row>
    <row r="4696" spans="2:18" ht="20.100000000000001" customHeight="1" x14ac:dyDescent="0.4">
      <c r="B4696" s="105" t="str">
        <f t="shared" si="219"/>
        <v/>
      </c>
      <c r="C4696" s="105" t="str">
        <f t="shared" si="220"/>
        <v/>
      </c>
      <c r="D4696" s="105" t="str">
        <f t="shared" si="221"/>
        <v/>
      </c>
      <c r="E4696" s="106" t="s">
        <v>2406</v>
      </c>
      <c r="F4696" s="106" t="s">
        <v>5010</v>
      </c>
      <c r="G4696" s="106" t="s">
        <v>773</v>
      </c>
      <c r="H4696" s="106" t="s">
        <v>1266</v>
      </c>
      <c r="I4696" s="106">
        <v>9</v>
      </c>
      <c r="J4696" s="106"/>
      <c r="K4696" s="106"/>
      <c r="L4696" s="106" t="s">
        <v>1027</v>
      </c>
      <c r="M4696" s="106" t="s">
        <v>924</v>
      </c>
      <c r="N4696" s="106">
        <v>0.7</v>
      </c>
      <c r="O4696" s="106">
        <v>2.8</v>
      </c>
      <c r="P4696" s="106" t="s">
        <v>2499</v>
      </c>
      <c r="Q4696" s="107" t="s">
        <v>5483</v>
      </c>
      <c r="R4696" s="107" t="s">
        <v>11</v>
      </c>
    </row>
    <row r="4697" spans="2:18" ht="20.100000000000001" customHeight="1" x14ac:dyDescent="0.4">
      <c r="B4697" s="105" t="str">
        <f t="shared" si="219"/>
        <v/>
      </c>
      <c r="C4697" s="105" t="str">
        <f t="shared" si="220"/>
        <v/>
      </c>
      <c r="D4697" s="105" t="str">
        <f t="shared" si="221"/>
        <v/>
      </c>
      <c r="E4697" s="106" t="s">
        <v>2406</v>
      </c>
      <c r="F4697" s="106" t="s">
        <v>5010</v>
      </c>
      <c r="G4697" s="106" t="s">
        <v>778</v>
      </c>
      <c r="H4697" s="106" t="s">
        <v>1269</v>
      </c>
      <c r="I4697" s="106">
        <v>9</v>
      </c>
      <c r="J4697" s="106"/>
      <c r="K4697" s="106"/>
      <c r="L4697" s="106" t="s">
        <v>1027</v>
      </c>
      <c r="M4697" s="106" t="s">
        <v>924</v>
      </c>
      <c r="N4697" s="106">
        <v>0.7</v>
      </c>
      <c r="O4697" s="106">
        <v>2.8</v>
      </c>
      <c r="P4697" s="106" t="s">
        <v>2499</v>
      </c>
      <c r="Q4697" s="107" t="s">
        <v>5484</v>
      </c>
      <c r="R4697" s="107" t="s">
        <v>11</v>
      </c>
    </row>
    <row r="4698" spans="2:18" ht="20.100000000000001" customHeight="1" x14ac:dyDescent="0.4">
      <c r="B4698" s="105" t="str">
        <f t="shared" si="219"/>
        <v/>
      </c>
      <c r="C4698" s="105" t="str">
        <f t="shared" si="220"/>
        <v/>
      </c>
      <c r="D4698" s="105" t="str">
        <f t="shared" si="221"/>
        <v/>
      </c>
      <c r="E4698" s="106" t="s">
        <v>2406</v>
      </c>
      <c r="F4698" s="106" t="s">
        <v>5010</v>
      </c>
      <c r="G4698" s="106" t="s">
        <v>2437</v>
      </c>
      <c r="H4698" s="106" t="s">
        <v>2438</v>
      </c>
      <c r="I4698" s="106">
        <v>10</v>
      </c>
      <c r="J4698" s="106"/>
      <c r="K4698" s="106"/>
      <c r="L4698" s="106" t="s">
        <v>1027</v>
      </c>
      <c r="M4698" s="106" t="s">
        <v>924</v>
      </c>
      <c r="N4698" s="106">
        <v>0.69</v>
      </c>
      <c r="O4698" s="106">
        <v>2.8</v>
      </c>
      <c r="P4698" s="106" t="s">
        <v>2499</v>
      </c>
      <c r="Q4698" s="107" t="s">
        <v>5485</v>
      </c>
      <c r="R4698" s="107" t="s">
        <v>11</v>
      </c>
    </row>
    <row r="4699" spans="2:18" ht="20.100000000000001" customHeight="1" x14ac:dyDescent="0.4">
      <c r="B4699" s="105" t="str">
        <f t="shared" si="219"/>
        <v/>
      </c>
      <c r="C4699" s="105" t="str">
        <f t="shared" si="220"/>
        <v/>
      </c>
      <c r="D4699" s="105" t="str">
        <f t="shared" si="221"/>
        <v/>
      </c>
      <c r="E4699" s="106" t="s">
        <v>2406</v>
      </c>
      <c r="F4699" s="106" t="s">
        <v>5010</v>
      </c>
      <c r="G4699" s="106" t="s">
        <v>2442</v>
      </c>
      <c r="H4699" s="106" t="s">
        <v>2443</v>
      </c>
      <c r="I4699" s="106">
        <v>10</v>
      </c>
      <c r="J4699" s="106"/>
      <c r="K4699" s="106"/>
      <c r="L4699" s="106" t="s">
        <v>1027</v>
      </c>
      <c r="M4699" s="106" t="s">
        <v>924</v>
      </c>
      <c r="N4699" s="106">
        <v>0.69</v>
      </c>
      <c r="O4699" s="106">
        <v>2.8</v>
      </c>
      <c r="P4699" s="106" t="s">
        <v>2499</v>
      </c>
      <c r="Q4699" s="107" t="s">
        <v>5486</v>
      </c>
      <c r="R4699" s="107" t="s">
        <v>11</v>
      </c>
    </row>
    <row r="4700" spans="2:18" ht="20.100000000000001" customHeight="1" x14ac:dyDescent="0.4">
      <c r="B4700" s="105" t="str">
        <f t="shared" si="219"/>
        <v/>
      </c>
      <c r="C4700" s="105" t="str">
        <f t="shared" si="220"/>
        <v/>
      </c>
      <c r="D4700" s="105" t="str">
        <f t="shared" si="221"/>
        <v/>
      </c>
      <c r="E4700" s="106" t="s">
        <v>2406</v>
      </c>
      <c r="F4700" s="106" t="s">
        <v>5010</v>
      </c>
      <c r="G4700" s="106" t="s">
        <v>773</v>
      </c>
      <c r="H4700" s="106" t="s">
        <v>1027</v>
      </c>
      <c r="I4700" s="106">
        <v>9</v>
      </c>
      <c r="J4700" s="106"/>
      <c r="K4700" s="106"/>
      <c r="L4700" s="106" t="s">
        <v>1266</v>
      </c>
      <c r="M4700" s="106" t="s">
        <v>924</v>
      </c>
      <c r="N4700" s="106">
        <v>0.74</v>
      </c>
      <c r="O4700" s="106">
        <v>2.8</v>
      </c>
      <c r="P4700" s="106" t="s">
        <v>2499</v>
      </c>
      <c r="Q4700" s="107" t="s">
        <v>5487</v>
      </c>
      <c r="R4700" s="107" t="s">
        <v>11</v>
      </c>
    </row>
    <row r="4701" spans="2:18" ht="20.100000000000001" customHeight="1" x14ac:dyDescent="0.4">
      <c r="B4701" s="105" t="str">
        <f t="shared" si="219"/>
        <v/>
      </c>
      <c r="C4701" s="105" t="str">
        <f t="shared" si="220"/>
        <v/>
      </c>
      <c r="D4701" s="105" t="str">
        <f t="shared" si="221"/>
        <v/>
      </c>
      <c r="E4701" s="106" t="s">
        <v>2406</v>
      </c>
      <c r="F4701" s="106" t="s">
        <v>5010</v>
      </c>
      <c r="G4701" s="106" t="s">
        <v>778</v>
      </c>
      <c r="H4701" s="106" t="s">
        <v>1027</v>
      </c>
      <c r="I4701" s="106">
        <v>9</v>
      </c>
      <c r="J4701" s="106"/>
      <c r="K4701" s="106"/>
      <c r="L4701" s="106" t="s">
        <v>1269</v>
      </c>
      <c r="M4701" s="106" t="s">
        <v>924</v>
      </c>
      <c r="N4701" s="106">
        <v>0.74</v>
      </c>
      <c r="O4701" s="106">
        <v>2.8</v>
      </c>
      <c r="P4701" s="106" t="s">
        <v>2499</v>
      </c>
      <c r="Q4701" s="107" t="s">
        <v>5488</v>
      </c>
      <c r="R4701" s="107" t="s">
        <v>11</v>
      </c>
    </row>
    <row r="4702" spans="2:18" ht="20.100000000000001" customHeight="1" x14ac:dyDescent="0.4">
      <c r="B4702" s="105" t="str">
        <f t="shared" si="219"/>
        <v/>
      </c>
      <c r="C4702" s="105" t="str">
        <f t="shared" si="220"/>
        <v/>
      </c>
      <c r="D4702" s="105" t="str">
        <f t="shared" si="221"/>
        <v/>
      </c>
      <c r="E4702" s="106" t="s">
        <v>2406</v>
      </c>
      <c r="F4702" s="106" t="s">
        <v>5010</v>
      </c>
      <c r="G4702" s="106" t="s">
        <v>2437</v>
      </c>
      <c r="H4702" s="106" t="s">
        <v>1027</v>
      </c>
      <c r="I4702" s="106">
        <v>10</v>
      </c>
      <c r="J4702" s="106"/>
      <c r="K4702" s="106"/>
      <c r="L4702" s="106" t="s">
        <v>2438</v>
      </c>
      <c r="M4702" s="106" t="s">
        <v>924</v>
      </c>
      <c r="N4702" s="106">
        <v>0.74</v>
      </c>
      <c r="O4702" s="106">
        <v>2.8</v>
      </c>
      <c r="P4702" s="106" t="s">
        <v>2499</v>
      </c>
      <c r="Q4702" s="107" t="s">
        <v>5489</v>
      </c>
      <c r="R4702" s="107" t="s">
        <v>11</v>
      </c>
    </row>
    <row r="4703" spans="2:18" ht="20.100000000000001" customHeight="1" x14ac:dyDescent="0.4">
      <c r="B4703" s="105" t="str">
        <f t="shared" si="219"/>
        <v/>
      </c>
      <c r="C4703" s="105" t="str">
        <f t="shared" si="220"/>
        <v/>
      </c>
      <c r="D4703" s="105" t="str">
        <f t="shared" si="221"/>
        <v/>
      </c>
      <c r="E4703" s="106" t="s">
        <v>2406</v>
      </c>
      <c r="F4703" s="106" t="s">
        <v>5010</v>
      </c>
      <c r="G4703" s="106" t="s">
        <v>2442</v>
      </c>
      <c r="H4703" s="106" t="s">
        <v>1027</v>
      </c>
      <c r="I4703" s="106">
        <v>10</v>
      </c>
      <c r="J4703" s="106"/>
      <c r="K4703" s="106"/>
      <c r="L4703" s="106" t="s">
        <v>2443</v>
      </c>
      <c r="M4703" s="106" t="s">
        <v>924</v>
      </c>
      <c r="N4703" s="106">
        <v>0.74</v>
      </c>
      <c r="O4703" s="106">
        <v>2.8</v>
      </c>
      <c r="P4703" s="106" t="s">
        <v>2499</v>
      </c>
      <c r="Q4703" s="107" t="s">
        <v>5490</v>
      </c>
      <c r="R4703" s="107" t="s">
        <v>11</v>
      </c>
    </row>
    <row r="4704" spans="2:18" ht="20.100000000000001" customHeight="1" x14ac:dyDescent="0.4">
      <c r="B4704" s="105" t="str">
        <f t="shared" si="219"/>
        <v/>
      </c>
      <c r="C4704" s="105" t="str">
        <f t="shared" si="220"/>
        <v/>
      </c>
      <c r="D4704" s="105" t="str">
        <f t="shared" si="221"/>
        <v/>
      </c>
      <c r="E4704" s="106" t="s">
        <v>2406</v>
      </c>
      <c r="F4704" s="106" t="s">
        <v>5010</v>
      </c>
      <c r="G4704" s="106" t="s">
        <v>697</v>
      </c>
      <c r="H4704" s="106" t="s">
        <v>1389</v>
      </c>
      <c r="I4704" s="106">
        <v>12</v>
      </c>
      <c r="J4704" s="106"/>
      <c r="K4704" s="106"/>
      <c r="L4704" s="106" t="s">
        <v>1389</v>
      </c>
      <c r="M4704" s="106" t="s">
        <v>3522</v>
      </c>
      <c r="N4704" s="106">
        <v>0.75</v>
      </c>
      <c r="O4704" s="106">
        <v>2.8</v>
      </c>
      <c r="P4704" s="106" t="s">
        <v>2511</v>
      </c>
      <c r="Q4704" s="107" t="s">
        <v>5491</v>
      </c>
      <c r="R4704" s="107" t="s">
        <v>12</v>
      </c>
    </row>
    <row r="4705" spans="2:18" ht="20.100000000000001" customHeight="1" x14ac:dyDescent="0.4">
      <c r="B4705" s="105" t="str">
        <f t="shared" si="219"/>
        <v/>
      </c>
      <c r="C4705" s="105" t="str">
        <f t="shared" si="220"/>
        <v/>
      </c>
      <c r="D4705" s="105" t="str">
        <f t="shared" si="221"/>
        <v/>
      </c>
      <c r="E4705" s="106" t="s">
        <v>2406</v>
      </c>
      <c r="F4705" s="106" t="s">
        <v>5010</v>
      </c>
      <c r="G4705" s="106" t="s">
        <v>773</v>
      </c>
      <c r="H4705" s="106" t="s">
        <v>1266</v>
      </c>
      <c r="I4705" s="106">
        <v>13</v>
      </c>
      <c r="J4705" s="106"/>
      <c r="K4705" s="106"/>
      <c r="L4705" s="106" t="s">
        <v>1027</v>
      </c>
      <c r="M4705" s="106" t="s">
        <v>3522</v>
      </c>
      <c r="N4705" s="106">
        <v>0.7</v>
      </c>
      <c r="O4705" s="106">
        <v>2.8</v>
      </c>
      <c r="P4705" s="106" t="s">
        <v>2511</v>
      </c>
      <c r="Q4705" s="107" t="s">
        <v>5492</v>
      </c>
      <c r="R4705" s="107" t="s">
        <v>12</v>
      </c>
    </row>
    <row r="4706" spans="2:18" ht="20.100000000000001" customHeight="1" x14ac:dyDescent="0.4">
      <c r="B4706" s="105" t="str">
        <f t="shared" si="219"/>
        <v/>
      </c>
      <c r="C4706" s="105" t="str">
        <f t="shared" si="220"/>
        <v/>
      </c>
      <c r="D4706" s="105" t="str">
        <f t="shared" si="221"/>
        <v/>
      </c>
      <c r="E4706" s="106" t="s">
        <v>2406</v>
      </c>
      <c r="F4706" s="106" t="s">
        <v>5010</v>
      </c>
      <c r="G4706" s="106" t="s">
        <v>778</v>
      </c>
      <c r="H4706" s="106" t="s">
        <v>1269</v>
      </c>
      <c r="I4706" s="106">
        <v>13</v>
      </c>
      <c r="J4706" s="106"/>
      <c r="K4706" s="106"/>
      <c r="L4706" s="106" t="s">
        <v>1027</v>
      </c>
      <c r="M4706" s="106" t="s">
        <v>3522</v>
      </c>
      <c r="N4706" s="106">
        <v>0.7</v>
      </c>
      <c r="O4706" s="106">
        <v>2.8</v>
      </c>
      <c r="P4706" s="106" t="s">
        <v>2511</v>
      </c>
      <c r="Q4706" s="107" t="s">
        <v>5493</v>
      </c>
      <c r="R4706" s="107" t="s">
        <v>12</v>
      </c>
    </row>
    <row r="4707" spans="2:18" ht="20.100000000000001" customHeight="1" x14ac:dyDescent="0.4">
      <c r="B4707" s="105" t="str">
        <f t="shared" si="219"/>
        <v/>
      </c>
      <c r="C4707" s="105" t="str">
        <f t="shared" si="220"/>
        <v/>
      </c>
      <c r="D4707" s="105" t="str">
        <f t="shared" si="221"/>
        <v/>
      </c>
      <c r="E4707" s="106" t="s">
        <v>2406</v>
      </c>
      <c r="F4707" s="106" t="s">
        <v>5010</v>
      </c>
      <c r="G4707" s="106" t="s">
        <v>2437</v>
      </c>
      <c r="H4707" s="106" t="s">
        <v>2438</v>
      </c>
      <c r="I4707" s="106">
        <v>14</v>
      </c>
      <c r="J4707" s="106"/>
      <c r="K4707" s="106"/>
      <c r="L4707" s="106" t="s">
        <v>1027</v>
      </c>
      <c r="M4707" s="106" t="s">
        <v>3522</v>
      </c>
      <c r="N4707" s="106">
        <v>0.69</v>
      </c>
      <c r="O4707" s="106">
        <v>2.8</v>
      </c>
      <c r="P4707" s="106" t="s">
        <v>2511</v>
      </c>
      <c r="Q4707" s="107" t="s">
        <v>5494</v>
      </c>
      <c r="R4707" s="107" t="s">
        <v>12</v>
      </c>
    </row>
    <row r="4708" spans="2:18" ht="20.100000000000001" customHeight="1" x14ac:dyDescent="0.4">
      <c r="B4708" s="105" t="str">
        <f t="shared" si="219"/>
        <v/>
      </c>
      <c r="C4708" s="105" t="str">
        <f t="shared" si="220"/>
        <v/>
      </c>
      <c r="D4708" s="105" t="str">
        <f t="shared" si="221"/>
        <v/>
      </c>
      <c r="E4708" s="106" t="s">
        <v>2406</v>
      </c>
      <c r="F4708" s="106" t="s">
        <v>5010</v>
      </c>
      <c r="G4708" s="106" t="s">
        <v>2442</v>
      </c>
      <c r="H4708" s="106" t="s">
        <v>2443</v>
      </c>
      <c r="I4708" s="106">
        <v>14</v>
      </c>
      <c r="J4708" s="106"/>
      <c r="K4708" s="106"/>
      <c r="L4708" s="106" t="s">
        <v>1027</v>
      </c>
      <c r="M4708" s="106" t="s">
        <v>3522</v>
      </c>
      <c r="N4708" s="106">
        <v>0.69</v>
      </c>
      <c r="O4708" s="106">
        <v>2.8</v>
      </c>
      <c r="P4708" s="106" t="s">
        <v>2511</v>
      </c>
      <c r="Q4708" s="107" t="s">
        <v>5495</v>
      </c>
      <c r="R4708" s="107" t="s">
        <v>12</v>
      </c>
    </row>
    <row r="4709" spans="2:18" ht="20.100000000000001" customHeight="1" x14ac:dyDescent="0.4">
      <c r="B4709" s="105" t="str">
        <f t="shared" si="219"/>
        <v/>
      </c>
      <c r="C4709" s="105" t="str">
        <f t="shared" si="220"/>
        <v/>
      </c>
      <c r="D4709" s="105" t="str">
        <f t="shared" si="221"/>
        <v/>
      </c>
      <c r="E4709" s="106" t="s">
        <v>2406</v>
      </c>
      <c r="F4709" s="106" t="s">
        <v>5010</v>
      </c>
      <c r="G4709" s="106" t="s">
        <v>773</v>
      </c>
      <c r="H4709" s="106" t="s">
        <v>1027</v>
      </c>
      <c r="I4709" s="106">
        <v>13</v>
      </c>
      <c r="J4709" s="106"/>
      <c r="K4709" s="106"/>
      <c r="L4709" s="106" t="s">
        <v>1266</v>
      </c>
      <c r="M4709" s="106" t="s">
        <v>3522</v>
      </c>
      <c r="N4709" s="106">
        <v>0.74</v>
      </c>
      <c r="O4709" s="106">
        <v>2.8</v>
      </c>
      <c r="P4709" s="106" t="s">
        <v>2511</v>
      </c>
      <c r="Q4709" s="107" t="s">
        <v>5496</v>
      </c>
      <c r="R4709" s="107" t="s">
        <v>12</v>
      </c>
    </row>
    <row r="4710" spans="2:18" ht="20.100000000000001" customHeight="1" x14ac:dyDescent="0.4">
      <c r="B4710" s="105" t="str">
        <f t="shared" si="219"/>
        <v/>
      </c>
      <c r="C4710" s="105" t="str">
        <f t="shared" si="220"/>
        <v/>
      </c>
      <c r="D4710" s="105" t="str">
        <f t="shared" si="221"/>
        <v/>
      </c>
      <c r="E4710" s="106" t="s">
        <v>2406</v>
      </c>
      <c r="F4710" s="106" t="s">
        <v>5010</v>
      </c>
      <c r="G4710" s="106" t="s">
        <v>778</v>
      </c>
      <c r="H4710" s="106" t="s">
        <v>1027</v>
      </c>
      <c r="I4710" s="106">
        <v>13</v>
      </c>
      <c r="J4710" s="106"/>
      <c r="K4710" s="106"/>
      <c r="L4710" s="106" t="s">
        <v>1269</v>
      </c>
      <c r="M4710" s="106" t="s">
        <v>3522</v>
      </c>
      <c r="N4710" s="106">
        <v>0.74</v>
      </c>
      <c r="O4710" s="106">
        <v>2.8</v>
      </c>
      <c r="P4710" s="106" t="s">
        <v>2511</v>
      </c>
      <c r="Q4710" s="107" t="s">
        <v>5497</v>
      </c>
      <c r="R4710" s="107" t="s">
        <v>12</v>
      </c>
    </row>
    <row r="4711" spans="2:18" ht="20.100000000000001" customHeight="1" x14ac:dyDescent="0.4">
      <c r="B4711" s="105" t="str">
        <f t="shared" si="219"/>
        <v/>
      </c>
      <c r="C4711" s="105" t="str">
        <f t="shared" si="220"/>
        <v/>
      </c>
      <c r="D4711" s="105" t="str">
        <f t="shared" si="221"/>
        <v/>
      </c>
      <c r="E4711" s="106" t="s">
        <v>2406</v>
      </c>
      <c r="F4711" s="106" t="s">
        <v>5010</v>
      </c>
      <c r="G4711" s="106" t="s">
        <v>2437</v>
      </c>
      <c r="H4711" s="106" t="s">
        <v>1027</v>
      </c>
      <c r="I4711" s="106">
        <v>14</v>
      </c>
      <c r="J4711" s="106"/>
      <c r="K4711" s="106"/>
      <c r="L4711" s="106" t="s">
        <v>2438</v>
      </c>
      <c r="M4711" s="106" t="s">
        <v>3522</v>
      </c>
      <c r="N4711" s="106">
        <v>0.74</v>
      </c>
      <c r="O4711" s="106">
        <v>2.8</v>
      </c>
      <c r="P4711" s="106" t="s">
        <v>2511</v>
      </c>
      <c r="Q4711" s="107" t="s">
        <v>5498</v>
      </c>
      <c r="R4711" s="107" t="s">
        <v>12</v>
      </c>
    </row>
    <row r="4712" spans="2:18" ht="20.100000000000001" customHeight="1" x14ac:dyDescent="0.4">
      <c r="B4712" s="105" t="str">
        <f t="shared" si="219"/>
        <v/>
      </c>
      <c r="C4712" s="105" t="str">
        <f t="shared" si="220"/>
        <v/>
      </c>
      <c r="D4712" s="105" t="str">
        <f t="shared" si="221"/>
        <v/>
      </c>
      <c r="E4712" s="106" t="s">
        <v>2406</v>
      </c>
      <c r="F4712" s="106" t="s">
        <v>5010</v>
      </c>
      <c r="G4712" s="106" t="s">
        <v>2442</v>
      </c>
      <c r="H4712" s="106" t="s">
        <v>1027</v>
      </c>
      <c r="I4712" s="106">
        <v>14</v>
      </c>
      <c r="J4712" s="106"/>
      <c r="K4712" s="106"/>
      <c r="L4712" s="106" t="s">
        <v>2443</v>
      </c>
      <c r="M4712" s="106" t="s">
        <v>3522</v>
      </c>
      <c r="N4712" s="106">
        <v>0.74</v>
      </c>
      <c r="O4712" s="106">
        <v>2.8</v>
      </c>
      <c r="P4712" s="106" t="s">
        <v>2511</v>
      </c>
      <c r="Q4712" s="107" t="s">
        <v>5499</v>
      </c>
      <c r="R4712" s="107" t="s">
        <v>12</v>
      </c>
    </row>
    <row r="4713" spans="2:18" ht="20.100000000000001" customHeight="1" x14ac:dyDescent="0.4">
      <c r="B4713" s="105" t="str">
        <f t="shared" si="219"/>
        <v/>
      </c>
      <c r="C4713" s="105" t="str">
        <f t="shared" si="220"/>
        <v/>
      </c>
      <c r="D4713" s="105" t="str">
        <f t="shared" si="221"/>
        <v/>
      </c>
      <c r="E4713" s="106" t="s">
        <v>2406</v>
      </c>
      <c r="F4713" s="106" t="s">
        <v>5010</v>
      </c>
      <c r="G4713" s="106" t="s">
        <v>697</v>
      </c>
      <c r="H4713" s="106" t="s">
        <v>1817</v>
      </c>
      <c r="I4713" s="106">
        <v>10</v>
      </c>
      <c r="J4713" s="106"/>
      <c r="K4713" s="106"/>
      <c r="L4713" s="106" t="s">
        <v>1817</v>
      </c>
      <c r="M4713" s="106" t="s">
        <v>924</v>
      </c>
      <c r="N4713" s="106">
        <v>0.78</v>
      </c>
      <c r="O4713" s="106">
        <v>2.8</v>
      </c>
      <c r="P4713" s="106" t="s">
        <v>714</v>
      </c>
      <c r="Q4713" s="107" t="s">
        <v>5500</v>
      </c>
      <c r="R4713" s="107" t="s">
        <v>253</v>
      </c>
    </row>
    <row r="4714" spans="2:18" ht="20.100000000000001" customHeight="1" x14ac:dyDescent="0.4">
      <c r="B4714" s="105" t="str">
        <f t="shared" si="219"/>
        <v/>
      </c>
      <c r="C4714" s="105" t="str">
        <f t="shared" si="220"/>
        <v/>
      </c>
      <c r="D4714" s="105" t="str">
        <f t="shared" si="221"/>
        <v/>
      </c>
      <c r="E4714" s="106" t="s">
        <v>2406</v>
      </c>
      <c r="F4714" s="106" t="s">
        <v>5010</v>
      </c>
      <c r="G4714" s="106" t="s">
        <v>710</v>
      </c>
      <c r="H4714" s="106" t="s">
        <v>711</v>
      </c>
      <c r="I4714" s="106">
        <v>11</v>
      </c>
      <c r="J4714" s="106"/>
      <c r="K4714" s="106"/>
      <c r="L4714" s="106" t="s">
        <v>707</v>
      </c>
      <c r="M4714" s="106" t="s">
        <v>924</v>
      </c>
      <c r="N4714" s="106">
        <v>0.78</v>
      </c>
      <c r="O4714" s="106">
        <v>2.8</v>
      </c>
      <c r="P4714" s="106" t="s">
        <v>3355</v>
      </c>
      <c r="Q4714" s="107" t="s">
        <v>5501</v>
      </c>
      <c r="R4714" s="107" t="s">
        <v>253</v>
      </c>
    </row>
    <row r="4715" spans="2:18" ht="20.100000000000001" customHeight="1" x14ac:dyDescent="0.4">
      <c r="B4715" s="105" t="str">
        <f t="shared" si="219"/>
        <v/>
      </c>
      <c r="C4715" s="105" t="str">
        <f t="shared" si="220"/>
        <v/>
      </c>
      <c r="D4715" s="105" t="str">
        <f t="shared" si="221"/>
        <v/>
      </c>
      <c r="E4715" s="106" t="s">
        <v>2406</v>
      </c>
      <c r="F4715" s="106" t="s">
        <v>5010</v>
      </c>
      <c r="G4715" s="106" t="s">
        <v>710</v>
      </c>
      <c r="H4715" s="106" t="s">
        <v>711</v>
      </c>
      <c r="I4715" s="106">
        <v>10</v>
      </c>
      <c r="J4715" s="106"/>
      <c r="K4715" s="106"/>
      <c r="L4715" s="106" t="s">
        <v>1817</v>
      </c>
      <c r="M4715" s="106" t="s">
        <v>924</v>
      </c>
      <c r="N4715" s="106">
        <v>0.78</v>
      </c>
      <c r="O4715" s="106">
        <v>2.8</v>
      </c>
      <c r="P4715" s="106" t="s">
        <v>714</v>
      </c>
      <c r="Q4715" s="107" t="s">
        <v>5502</v>
      </c>
      <c r="R4715" s="107" t="s">
        <v>253</v>
      </c>
    </row>
    <row r="4716" spans="2:18" ht="20.100000000000001" customHeight="1" x14ac:dyDescent="0.4">
      <c r="B4716" s="105" t="str">
        <f t="shared" si="219"/>
        <v/>
      </c>
      <c r="C4716" s="105" t="str">
        <f t="shared" si="220"/>
        <v/>
      </c>
      <c r="D4716" s="105" t="str">
        <f t="shared" si="221"/>
        <v/>
      </c>
      <c r="E4716" s="106" t="s">
        <v>2406</v>
      </c>
      <c r="F4716" s="106" t="s">
        <v>5010</v>
      </c>
      <c r="G4716" s="106" t="s">
        <v>710</v>
      </c>
      <c r="H4716" s="106" t="s">
        <v>711</v>
      </c>
      <c r="I4716" s="106">
        <v>9</v>
      </c>
      <c r="J4716" s="106"/>
      <c r="K4716" s="106"/>
      <c r="L4716" s="106" t="s">
        <v>1027</v>
      </c>
      <c r="M4716" s="106" t="s">
        <v>924</v>
      </c>
      <c r="N4716" s="106">
        <v>0.78</v>
      </c>
      <c r="O4716" s="106">
        <v>2.8</v>
      </c>
      <c r="P4716" s="106" t="s">
        <v>714</v>
      </c>
      <c r="Q4716" s="107" t="s">
        <v>5503</v>
      </c>
      <c r="R4716" s="107" t="s">
        <v>253</v>
      </c>
    </row>
    <row r="4717" spans="2:18" ht="20.100000000000001" customHeight="1" x14ac:dyDescent="0.4">
      <c r="B4717" s="105" t="str">
        <f t="shared" si="219"/>
        <v/>
      </c>
      <c r="C4717" s="105" t="str">
        <f t="shared" si="220"/>
        <v/>
      </c>
      <c r="D4717" s="105" t="str">
        <f t="shared" si="221"/>
        <v/>
      </c>
      <c r="E4717" s="106" t="s">
        <v>2406</v>
      </c>
      <c r="F4717" s="106" t="s">
        <v>5010</v>
      </c>
      <c r="G4717" s="106" t="s">
        <v>721</v>
      </c>
      <c r="H4717" s="106" t="s">
        <v>722</v>
      </c>
      <c r="I4717" s="106">
        <v>10</v>
      </c>
      <c r="J4717" s="106"/>
      <c r="K4717" s="106"/>
      <c r="L4717" s="106" t="s">
        <v>707</v>
      </c>
      <c r="M4717" s="106" t="s">
        <v>924</v>
      </c>
      <c r="N4717" s="106">
        <v>0.77</v>
      </c>
      <c r="O4717" s="106">
        <v>2.8</v>
      </c>
      <c r="P4717" s="106" t="s">
        <v>714</v>
      </c>
      <c r="Q4717" s="107" t="s">
        <v>5504</v>
      </c>
      <c r="R4717" s="107" t="s">
        <v>253</v>
      </c>
    </row>
    <row r="4718" spans="2:18" ht="20.100000000000001" customHeight="1" x14ac:dyDescent="0.4">
      <c r="B4718" s="105" t="str">
        <f t="shared" si="219"/>
        <v/>
      </c>
      <c r="C4718" s="105" t="str">
        <f t="shared" si="220"/>
        <v/>
      </c>
      <c r="D4718" s="105" t="str">
        <f t="shared" si="221"/>
        <v/>
      </c>
      <c r="E4718" s="106" t="s">
        <v>2406</v>
      </c>
      <c r="F4718" s="106" t="s">
        <v>5010</v>
      </c>
      <c r="G4718" s="106" t="s">
        <v>721</v>
      </c>
      <c r="H4718" s="106" t="s">
        <v>722</v>
      </c>
      <c r="I4718" s="106">
        <v>9</v>
      </c>
      <c r="J4718" s="106"/>
      <c r="K4718" s="106"/>
      <c r="L4718" s="106" t="s">
        <v>1817</v>
      </c>
      <c r="M4718" s="106" t="s">
        <v>924</v>
      </c>
      <c r="N4718" s="106">
        <v>0.77</v>
      </c>
      <c r="O4718" s="106">
        <v>2.8</v>
      </c>
      <c r="P4718" s="106" t="s">
        <v>714</v>
      </c>
      <c r="Q4718" s="107" t="s">
        <v>5505</v>
      </c>
      <c r="R4718" s="107" t="s">
        <v>253</v>
      </c>
    </row>
    <row r="4719" spans="2:18" ht="20.100000000000001" customHeight="1" x14ac:dyDescent="0.4">
      <c r="B4719" s="105" t="str">
        <f t="shared" si="219"/>
        <v/>
      </c>
      <c r="C4719" s="105" t="str">
        <f t="shared" si="220"/>
        <v/>
      </c>
      <c r="D4719" s="105" t="str">
        <f t="shared" si="221"/>
        <v/>
      </c>
      <c r="E4719" s="106" t="s">
        <v>2406</v>
      </c>
      <c r="F4719" s="106" t="s">
        <v>5010</v>
      </c>
      <c r="G4719" s="106" t="s">
        <v>2477</v>
      </c>
      <c r="H4719" s="106" t="s">
        <v>707</v>
      </c>
      <c r="I4719" s="106">
        <v>11</v>
      </c>
      <c r="J4719" s="106"/>
      <c r="K4719" s="106"/>
      <c r="L4719" s="106" t="s">
        <v>2478</v>
      </c>
      <c r="M4719" s="106" t="s">
        <v>924</v>
      </c>
      <c r="N4719" s="106">
        <v>0.79</v>
      </c>
      <c r="O4719" s="106">
        <v>2.8</v>
      </c>
      <c r="P4719" s="106" t="s">
        <v>714</v>
      </c>
      <c r="Q4719" s="107" t="s">
        <v>5506</v>
      </c>
      <c r="R4719" s="107" t="s">
        <v>253</v>
      </c>
    </row>
    <row r="4720" spans="2:18" ht="20.100000000000001" customHeight="1" x14ac:dyDescent="0.4">
      <c r="B4720" s="105" t="str">
        <f t="shared" si="219"/>
        <v/>
      </c>
      <c r="C4720" s="105" t="str">
        <f t="shared" si="220"/>
        <v/>
      </c>
      <c r="D4720" s="105" t="str">
        <f t="shared" si="221"/>
        <v/>
      </c>
      <c r="E4720" s="106" t="s">
        <v>2406</v>
      </c>
      <c r="F4720" s="106" t="s">
        <v>5010</v>
      </c>
      <c r="G4720" s="106" t="s">
        <v>2477</v>
      </c>
      <c r="H4720" s="106" t="s">
        <v>1817</v>
      </c>
      <c r="I4720" s="106">
        <v>10</v>
      </c>
      <c r="J4720" s="106"/>
      <c r="K4720" s="106"/>
      <c r="L4720" s="106" t="s">
        <v>2478</v>
      </c>
      <c r="M4720" s="106" t="s">
        <v>924</v>
      </c>
      <c r="N4720" s="106">
        <v>0.78</v>
      </c>
      <c r="O4720" s="106">
        <v>2.8</v>
      </c>
      <c r="P4720" s="106" t="s">
        <v>714</v>
      </c>
      <c r="Q4720" s="107" t="s">
        <v>5507</v>
      </c>
      <c r="R4720" s="107" t="s">
        <v>253</v>
      </c>
    </row>
    <row r="4721" spans="2:18" ht="20.100000000000001" customHeight="1" x14ac:dyDescent="0.4">
      <c r="B4721" s="105" t="str">
        <f t="shared" si="219"/>
        <v/>
      </c>
      <c r="C4721" s="105" t="str">
        <f t="shared" si="220"/>
        <v/>
      </c>
      <c r="D4721" s="105" t="str">
        <f t="shared" si="221"/>
        <v/>
      </c>
      <c r="E4721" s="106" t="s">
        <v>2406</v>
      </c>
      <c r="F4721" s="106" t="s">
        <v>5010</v>
      </c>
      <c r="G4721" s="106" t="s">
        <v>2477</v>
      </c>
      <c r="H4721" s="106" t="s">
        <v>1027</v>
      </c>
      <c r="I4721" s="106">
        <v>9</v>
      </c>
      <c r="J4721" s="106"/>
      <c r="K4721" s="106"/>
      <c r="L4721" s="106" t="s">
        <v>2478</v>
      </c>
      <c r="M4721" s="106" t="s">
        <v>924</v>
      </c>
      <c r="N4721" s="106">
        <v>0.77</v>
      </c>
      <c r="O4721" s="106">
        <v>2.8</v>
      </c>
      <c r="P4721" s="106" t="s">
        <v>714</v>
      </c>
      <c r="Q4721" s="107" t="s">
        <v>5508</v>
      </c>
      <c r="R4721" s="107" t="s">
        <v>253</v>
      </c>
    </row>
    <row r="4722" spans="2:18" ht="20.100000000000001" customHeight="1" x14ac:dyDescent="0.4">
      <c r="B4722" s="105" t="str">
        <f t="shared" si="219"/>
        <v/>
      </c>
      <c r="C4722" s="105" t="str">
        <f t="shared" si="220"/>
        <v/>
      </c>
      <c r="D4722" s="105" t="str">
        <f t="shared" si="221"/>
        <v/>
      </c>
      <c r="E4722" s="106" t="s">
        <v>2406</v>
      </c>
      <c r="F4722" s="106" t="s">
        <v>5010</v>
      </c>
      <c r="G4722" s="106" t="s">
        <v>2482</v>
      </c>
      <c r="H4722" s="106" t="s">
        <v>707</v>
      </c>
      <c r="I4722" s="106">
        <v>11</v>
      </c>
      <c r="J4722" s="106"/>
      <c r="K4722" s="106"/>
      <c r="L4722" s="106" t="s">
        <v>2483</v>
      </c>
      <c r="M4722" s="106" t="s">
        <v>924</v>
      </c>
      <c r="N4722" s="106">
        <v>0.79</v>
      </c>
      <c r="O4722" s="106">
        <v>2.8</v>
      </c>
      <c r="P4722" s="106" t="s">
        <v>714</v>
      </c>
      <c r="Q4722" s="107" t="s">
        <v>5509</v>
      </c>
      <c r="R4722" s="107" t="s">
        <v>253</v>
      </c>
    </row>
    <row r="4723" spans="2:18" ht="20.100000000000001" customHeight="1" x14ac:dyDescent="0.4">
      <c r="B4723" s="105" t="str">
        <f t="shared" si="219"/>
        <v/>
      </c>
      <c r="C4723" s="105" t="str">
        <f t="shared" si="220"/>
        <v/>
      </c>
      <c r="D4723" s="105" t="str">
        <f t="shared" si="221"/>
        <v/>
      </c>
      <c r="E4723" s="106" t="s">
        <v>2406</v>
      </c>
      <c r="F4723" s="106" t="s">
        <v>5010</v>
      </c>
      <c r="G4723" s="106" t="s">
        <v>2482</v>
      </c>
      <c r="H4723" s="106" t="s">
        <v>1817</v>
      </c>
      <c r="I4723" s="106">
        <v>10</v>
      </c>
      <c r="J4723" s="106"/>
      <c r="K4723" s="106"/>
      <c r="L4723" s="106" t="s">
        <v>2483</v>
      </c>
      <c r="M4723" s="106" t="s">
        <v>924</v>
      </c>
      <c r="N4723" s="106">
        <v>0.78</v>
      </c>
      <c r="O4723" s="106">
        <v>2.8</v>
      </c>
      <c r="P4723" s="106" t="s">
        <v>714</v>
      </c>
      <c r="Q4723" s="107" t="s">
        <v>5510</v>
      </c>
      <c r="R4723" s="107" t="s">
        <v>253</v>
      </c>
    </row>
    <row r="4724" spans="2:18" ht="20.100000000000001" customHeight="1" x14ac:dyDescent="0.4">
      <c r="B4724" s="105" t="str">
        <f t="shared" si="219"/>
        <v/>
      </c>
      <c r="C4724" s="105" t="str">
        <f t="shared" si="220"/>
        <v/>
      </c>
      <c r="D4724" s="105" t="str">
        <f t="shared" si="221"/>
        <v/>
      </c>
      <c r="E4724" s="106" t="s">
        <v>2406</v>
      </c>
      <c r="F4724" s="106" t="s">
        <v>5010</v>
      </c>
      <c r="G4724" s="106" t="s">
        <v>2482</v>
      </c>
      <c r="H4724" s="106" t="s">
        <v>1027</v>
      </c>
      <c r="I4724" s="106">
        <v>9</v>
      </c>
      <c r="J4724" s="106"/>
      <c r="K4724" s="106"/>
      <c r="L4724" s="106" t="s">
        <v>2483</v>
      </c>
      <c r="M4724" s="106" t="s">
        <v>924</v>
      </c>
      <c r="N4724" s="106">
        <v>0.77</v>
      </c>
      <c r="O4724" s="106">
        <v>2.8</v>
      </c>
      <c r="P4724" s="106" t="s">
        <v>714</v>
      </c>
      <c r="Q4724" s="107" t="s">
        <v>5511</v>
      </c>
      <c r="R4724" s="107" t="s">
        <v>253</v>
      </c>
    </row>
    <row r="4725" spans="2:18" ht="20.100000000000001" customHeight="1" x14ac:dyDescent="0.4">
      <c r="B4725" s="105" t="str">
        <f t="shared" si="219"/>
        <v/>
      </c>
      <c r="C4725" s="105" t="str">
        <f t="shared" si="220"/>
        <v/>
      </c>
      <c r="D4725" s="105" t="str">
        <f t="shared" si="221"/>
        <v/>
      </c>
      <c r="E4725" s="106" t="s">
        <v>2406</v>
      </c>
      <c r="F4725" s="106" t="s">
        <v>5010</v>
      </c>
      <c r="G4725" s="106" t="s">
        <v>710</v>
      </c>
      <c r="H4725" s="106" t="s">
        <v>707</v>
      </c>
      <c r="I4725" s="106">
        <v>11</v>
      </c>
      <c r="J4725" s="106"/>
      <c r="K4725" s="106"/>
      <c r="L4725" s="106" t="s">
        <v>711</v>
      </c>
      <c r="M4725" s="106" t="s">
        <v>924</v>
      </c>
      <c r="N4725" s="106">
        <v>0.79</v>
      </c>
      <c r="O4725" s="106">
        <v>2.8</v>
      </c>
      <c r="P4725" s="106" t="s">
        <v>714</v>
      </c>
      <c r="Q4725" s="107" t="s">
        <v>5512</v>
      </c>
      <c r="R4725" s="107" t="s">
        <v>253</v>
      </c>
    </row>
    <row r="4726" spans="2:18" ht="20.100000000000001" customHeight="1" x14ac:dyDescent="0.4">
      <c r="B4726" s="105" t="str">
        <f t="shared" si="219"/>
        <v/>
      </c>
      <c r="C4726" s="105" t="str">
        <f t="shared" si="220"/>
        <v/>
      </c>
      <c r="D4726" s="105" t="str">
        <f t="shared" si="221"/>
        <v/>
      </c>
      <c r="E4726" s="106" t="s">
        <v>2406</v>
      </c>
      <c r="F4726" s="106" t="s">
        <v>5010</v>
      </c>
      <c r="G4726" s="106" t="s">
        <v>710</v>
      </c>
      <c r="H4726" s="106" t="s">
        <v>1817</v>
      </c>
      <c r="I4726" s="106">
        <v>10</v>
      </c>
      <c r="J4726" s="106"/>
      <c r="K4726" s="106"/>
      <c r="L4726" s="106" t="s">
        <v>711</v>
      </c>
      <c r="M4726" s="106" t="s">
        <v>924</v>
      </c>
      <c r="N4726" s="106">
        <v>0.78</v>
      </c>
      <c r="O4726" s="106">
        <v>2.8</v>
      </c>
      <c r="P4726" s="106" t="s">
        <v>714</v>
      </c>
      <c r="Q4726" s="107" t="s">
        <v>5513</v>
      </c>
      <c r="R4726" s="107" t="s">
        <v>253</v>
      </c>
    </row>
    <row r="4727" spans="2:18" ht="20.100000000000001" customHeight="1" x14ac:dyDescent="0.4">
      <c r="B4727" s="105" t="str">
        <f t="shared" si="219"/>
        <v/>
      </c>
      <c r="C4727" s="105" t="str">
        <f t="shared" si="220"/>
        <v/>
      </c>
      <c r="D4727" s="105" t="str">
        <f t="shared" si="221"/>
        <v/>
      </c>
      <c r="E4727" s="106" t="s">
        <v>2406</v>
      </c>
      <c r="F4727" s="106" t="s">
        <v>5010</v>
      </c>
      <c r="G4727" s="106" t="s">
        <v>710</v>
      </c>
      <c r="H4727" s="106" t="s">
        <v>1027</v>
      </c>
      <c r="I4727" s="106">
        <v>9</v>
      </c>
      <c r="J4727" s="106"/>
      <c r="K4727" s="106"/>
      <c r="L4727" s="106" t="s">
        <v>711</v>
      </c>
      <c r="M4727" s="106" t="s">
        <v>924</v>
      </c>
      <c r="N4727" s="106">
        <v>0.77</v>
      </c>
      <c r="O4727" s="106">
        <v>2.8</v>
      </c>
      <c r="P4727" s="106" t="s">
        <v>714</v>
      </c>
      <c r="Q4727" s="107" t="s">
        <v>5514</v>
      </c>
      <c r="R4727" s="107" t="s">
        <v>253</v>
      </c>
    </row>
    <row r="4728" spans="2:18" ht="20.100000000000001" customHeight="1" x14ac:dyDescent="0.4">
      <c r="B4728" s="105" t="str">
        <f t="shared" si="219"/>
        <v/>
      </c>
      <c r="C4728" s="105" t="str">
        <f t="shared" si="220"/>
        <v/>
      </c>
      <c r="D4728" s="105" t="str">
        <f t="shared" si="221"/>
        <v/>
      </c>
      <c r="E4728" s="106" t="s">
        <v>2406</v>
      </c>
      <c r="F4728" s="106" t="s">
        <v>5010</v>
      </c>
      <c r="G4728" s="106" t="s">
        <v>721</v>
      </c>
      <c r="H4728" s="106" t="s">
        <v>707</v>
      </c>
      <c r="I4728" s="106">
        <v>10</v>
      </c>
      <c r="J4728" s="106"/>
      <c r="K4728" s="106"/>
      <c r="L4728" s="106" t="s">
        <v>722</v>
      </c>
      <c r="M4728" s="106" t="s">
        <v>924</v>
      </c>
      <c r="N4728" s="106">
        <v>0.79</v>
      </c>
      <c r="O4728" s="106">
        <v>2.8</v>
      </c>
      <c r="P4728" s="106" t="s">
        <v>714</v>
      </c>
      <c r="Q4728" s="107" t="s">
        <v>5515</v>
      </c>
      <c r="R4728" s="107" t="s">
        <v>253</v>
      </c>
    </row>
    <row r="4729" spans="2:18" ht="20.100000000000001" customHeight="1" x14ac:dyDescent="0.4">
      <c r="B4729" s="105" t="str">
        <f t="shared" si="219"/>
        <v/>
      </c>
      <c r="C4729" s="105" t="str">
        <f t="shared" si="220"/>
        <v/>
      </c>
      <c r="D4729" s="105" t="str">
        <f t="shared" si="221"/>
        <v/>
      </c>
      <c r="E4729" s="106" t="s">
        <v>2406</v>
      </c>
      <c r="F4729" s="106" t="s">
        <v>5010</v>
      </c>
      <c r="G4729" s="106" t="s">
        <v>721</v>
      </c>
      <c r="H4729" s="106" t="s">
        <v>1817</v>
      </c>
      <c r="I4729" s="106">
        <v>9</v>
      </c>
      <c r="J4729" s="106"/>
      <c r="K4729" s="106"/>
      <c r="L4729" s="106" t="s">
        <v>722</v>
      </c>
      <c r="M4729" s="106" t="s">
        <v>924</v>
      </c>
      <c r="N4729" s="106">
        <v>0.78</v>
      </c>
      <c r="O4729" s="106">
        <v>2.8</v>
      </c>
      <c r="P4729" s="106" t="s">
        <v>714</v>
      </c>
      <c r="Q4729" s="107" t="s">
        <v>5516</v>
      </c>
      <c r="R4729" s="107" t="s">
        <v>253</v>
      </c>
    </row>
    <row r="4730" spans="2:18" ht="20.100000000000001" customHeight="1" x14ac:dyDescent="0.4">
      <c r="B4730" s="105" t="str">
        <f t="shared" si="219"/>
        <v/>
      </c>
      <c r="C4730" s="105" t="str">
        <f t="shared" si="220"/>
        <v/>
      </c>
      <c r="D4730" s="105" t="str">
        <f t="shared" si="221"/>
        <v/>
      </c>
      <c r="E4730" s="106" t="s">
        <v>2406</v>
      </c>
      <c r="F4730" s="106" t="s">
        <v>5010</v>
      </c>
      <c r="G4730" s="106" t="s">
        <v>773</v>
      </c>
      <c r="H4730" s="106" t="s">
        <v>774</v>
      </c>
      <c r="I4730" s="106">
        <v>12</v>
      </c>
      <c r="J4730" s="106"/>
      <c r="K4730" s="106"/>
      <c r="L4730" s="106" t="s">
        <v>707</v>
      </c>
      <c r="M4730" s="106" t="s">
        <v>3522</v>
      </c>
      <c r="N4730" s="106">
        <v>0.73</v>
      </c>
      <c r="O4730" s="106">
        <v>2.8</v>
      </c>
      <c r="P4730" s="106" t="s">
        <v>714</v>
      </c>
      <c r="Q4730" s="107" t="s">
        <v>5517</v>
      </c>
      <c r="R4730" s="107" t="s">
        <v>311</v>
      </c>
    </row>
    <row r="4731" spans="2:18" ht="20.100000000000001" customHeight="1" x14ac:dyDescent="0.4">
      <c r="B4731" s="105" t="str">
        <f t="shared" si="219"/>
        <v/>
      </c>
      <c r="C4731" s="105" t="str">
        <f t="shared" si="220"/>
        <v/>
      </c>
      <c r="D4731" s="105" t="str">
        <f t="shared" si="221"/>
        <v/>
      </c>
      <c r="E4731" s="106" t="s">
        <v>2406</v>
      </c>
      <c r="F4731" s="106" t="s">
        <v>5010</v>
      </c>
      <c r="G4731" s="106" t="s">
        <v>778</v>
      </c>
      <c r="H4731" s="106" t="s">
        <v>779</v>
      </c>
      <c r="I4731" s="106">
        <v>12</v>
      </c>
      <c r="J4731" s="106"/>
      <c r="K4731" s="106"/>
      <c r="L4731" s="106" t="s">
        <v>707</v>
      </c>
      <c r="M4731" s="106" t="s">
        <v>3522</v>
      </c>
      <c r="N4731" s="106">
        <v>0.72</v>
      </c>
      <c r="O4731" s="106">
        <v>2.8</v>
      </c>
      <c r="P4731" s="106" t="s">
        <v>714</v>
      </c>
      <c r="Q4731" s="107" t="s">
        <v>5518</v>
      </c>
      <c r="R4731" s="107" t="s">
        <v>311</v>
      </c>
    </row>
    <row r="4732" spans="2:18" ht="20.100000000000001" customHeight="1" x14ac:dyDescent="0.4">
      <c r="B4732" s="105" t="str">
        <f t="shared" si="219"/>
        <v/>
      </c>
      <c r="C4732" s="105" t="str">
        <f t="shared" si="220"/>
        <v/>
      </c>
      <c r="D4732" s="105" t="str">
        <f t="shared" si="221"/>
        <v/>
      </c>
      <c r="E4732" s="106" t="s">
        <v>2406</v>
      </c>
      <c r="F4732" s="106" t="s">
        <v>5010</v>
      </c>
      <c r="G4732" s="106" t="s">
        <v>773</v>
      </c>
      <c r="H4732" s="106" t="s">
        <v>707</v>
      </c>
      <c r="I4732" s="106">
        <v>12</v>
      </c>
      <c r="J4732" s="106"/>
      <c r="K4732" s="106"/>
      <c r="L4732" s="106" t="s">
        <v>774</v>
      </c>
      <c r="M4732" s="106" t="s">
        <v>3522</v>
      </c>
      <c r="N4732" s="106">
        <v>0.77</v>
      </c>
      <c r="O4732" s="106">
        <v>2.8</v>
      </c>
      <c r="P4732" s="106" t="s">
        <v>714</v>
      </c>
      <c r="Q4732" s="107" t="s">
        <v>5519</v>
      </c>
      <c r="R4732" s="107" t="s">
        <v>311</v>
      </c>
    </row>
    <row r="4733" spans="2:18" ht="20.100000000000001" customHeight="1" x14ac:dyDescent="0.4">
      <c r="B4733" s="105" t="str">
        <f t="shared" si="219"/>
        <v/>
      </c>
      <c r="C4733" s="105" t="str">
        <f t="shared" si="220"/>
        <v/>
      </c>
      <c r="D4733" s="105" t="str">
        <f t="shared" si="221"/>
        <v/>
      </c>
      <c r="E4733" s="106" t="s">
        <v>2406</v>
      </c>
      <c r="F4733" s="106" t="s">
        <v>5010</v>
      </c>
      <c r="G4733" s="106" t="s">
        <v>778</v>
      </c>
      <c r="H4733" s="106" t="s">
        <v>707</v>
      </c>
      <c r="I4733" s="106">
        <v>12</v>
      </c>
      <c r="J4733" s="106"/>
      <c r="K4733" s="106"/>
      <c r="L4733" s="106" t="s">
        <v>779</v>
      </c>
      <c r="M4733" s="106" t="s">
        <v>3522</v>
      </c>
      <c r="N4733" s="106">
        <v>0.77</v>
      </c>
      <c r="O4733" s="106">
        <v>2.8</v>
      </c>
      <c r="P4733" s="106" t="s">
        <v>714</v>
      </c>
      <c r="Q4733" s="107" t="s">
        <v>5520</v>
      </c>
      <c r="R4733" s="107" t="s">
        <v>311</v>
      </c>
    </row>
    <row r="4734" spans="2:18" ht="20.100000000000001" customHeight="1" x14ac:dyDescent="0.4">
      <c r="B4734" s="105" t="str">
        <f t="shared" si="219"/>
        <v/>
      </c>
      <c r="C4734" s="105" t="str">
        <f t="shared" si="220"/>
        <v/>
      </c>
      <c r="D4734" s="105" t="str">
        <f t="shared" si="221"/>
        <v/>
      </c>
      <c r="E4734" s="106" t="s">
        <v>2406</v>
      </c>
      <c r="F4734" s="106" t="s">
        <v>5010</v>
      </c>
      <c r="G4734" s="106" t="s">
        <v>697</v>
      </c>
      <c r="H4734" s="106" t="s">
        <v>1389</v>
      </c>
      <c r="I4734" s="106">
        <v>10</v>
      </c>
      <c r="J4734" s="106"/>
      <c r="K4734" s="106"/>
      <c r="L4734" s="106" t="s">
        <v>1389</v>
      </c>
      <c r="M4734" s="106" t="s">
        <v>924</v>
      </c>
      <c r="N4734" s="106">
        <v>0.75</v>
      </c>
      <c r="O4734" s="106">
        <v>2.8</v>
      </c>
      <c r="P4734" s="106" t="s">
        <v>714</v>
      </c>
      <c r="Q4734" s="107" t="s">
        <v>5521</v>
      </c>
      <c r="R4734" s="107" t="s">
        <v>311</v>
      </c>
    </row>
    <row r="4735" spans="2:18" ht="20.100000000000001" customHeight="1" x14ac:dyDescent="0.4">
      <c r="B4735" s="105" t="str">
        <f t="shared" si="219"/>
        <v/>
      </c>
      <c r="C4735" s="105" t="str">
        <f t="shared" si="220"/>
        <v/>
      </c>
      <c r="D4735" s="105" t="str">
        <f t="shared" si="221"/>
        <v/>
      </c>
      <c r="E4735" s="106" t="s">
        <v>2406</v>
      </c>
      <c r="F4735" s="106" t="s">
        <v>5010</v>
      </c>
      <c r="G4735" s="106" t="s">
        <v>710</v>
      </c>
      <c r="H4735" s="106" t="s">
        <v>1098</v>
      </c>
      <c r="I4735" s="106">
        <v>10</v>
      </c>
      <c r="J4735" s="106"/>
      <c r="K4735" s="106"/>
      <c r="L4735" s="106" t="s">
        <v>1389</v>
      </c>
      <c r="M4735" s="106" t="s">
        <v>924</v>
      </c>
      <c r="N4735" s="106">
        <v>0.75</v>
      </c>
      <c r="O4735" s="106">
        <v>2.8</v>
      </c>
      <c r="P4735" s="106" t="s">
        <v>714</v>
      </c>
      <c r="Q4735" s="107" t="s">
        <v>5522</v>
      </c>
      <c r="R4735" s="107" t="s">
        <v>311</v>
      </c>
    </row>
    <row r="4736" spans="2:18" ht="20.100000000000001" customHeight="1" x14ac:dyDescent="0.4">
      <c r="B4736" s="105" t="str">
        <f t="shared" si="219"/>
        <v/>
      </c>
      <c r="C4736" s="105" t="str">
        <f t="shared" si="220"/>
        <v/>
      </c>
      <c r="D4736" s="105" t="str">
        <f t="shared" si="221"/>
        <v/>
      </c>
      <c r="E4736" s="106" t="s">
        <v>2406</v>
      </c>
      <c r="F4736" s="106" t="s">
        <v>5010</v>
      </c>
      <c r="G4736" s="106" t="s">
        <v>773</v>
      </c>
      <c r="H4736" s="106" t="s">
        <v>1266</v>
      </c>
      <c r="I4736" s="106">
        <v>9</v>
      </c>
      <c r="J4736" s="106"/>
      <c r="K4736" s="106"/>
      <c r="L4736" s="106" t="s">
        <v>1027</v>
      </c>
      <c r="M4736" s="106" t="s">
        <v>924</v>
      </c>
      <c r="N4736" s="106">
        <v>0.7</v>
      </c>
      <c r="O4736" s="106">
        <v>2.8</v>
      </c>
      <c r="P4736" s="106" t="s">
        <v>714</v>
      </c>
      <c r="Q4736" s="107" t="s">
        <v>5523</v>
      </c>
      <c r="R4736" s="107" t="s">
        <v>311</v>
      </c>
    </row>
    <row r="4737" spans="2:18" ht="20.100000000000001" customHeight="1" x14ac:dyDescent="0.4">
      <c r="B4737" s="105" t="str">
        <f t="shared" si="219"/>
        <v/>
      </c>
      <c r="C4737" s="105" t="str">
        <f t="shared" si="220"/>
        <v/>
      </c>
      <c r="D4737" s="105" t="str">
        <f t="shared" si="221"/>
        <v/>
      </c>
      <c r="E4737" s="106" t="s">
        <v>2406</v>
      </c>
      <c r="F4737" s="106" t="s">
        <v>5010</v>
      </c>
      <c r="G4737" s="106" t="s">
        <v>778</v>
      </c>
      <c r="H4737" s="106" t="s">
        <v>1269</v>
      </c>
      <c r="I4737" s="106">
        <v>9</v>
      </c>
      <c r="J4737" s="106"/>
      <c r="K4737" s="106"/>
      <c r="L4737" s="106" t="s">
        <v>1027</v>
      </c>
      <c r="M4737" s="106" t="s">
        <v>924</v>
      </c>
      <c r="N4737" s="106">
        <v>0.7</v>
      </c>
      <c r="O4737" s="106">
        <v>2.8</v>
      </c>
      <c r="P4737" s="106" t="s">
        <v>714</v>
      </c>
      <c r="Q4737" s="107" t="s">
        <v>5524</v>
      </c>
      <c r="R4737" s="107" t="s">
        <v>311</v>
      </c>
    </row>
    <row r="4738" spans="2:18" ht="20.100000000000001" customHeight="1" x14ac:dyDescent="0.4">
      <c r="B4738" s="105" t="str">
        <f t="shared" si="219"/>
        <v/>
      </c>
      <c r="C4738" s="105" t="str">
        <f t="shared" si="220"/>
        <v/>
      </c>
      <c r="D4738" s="105" t="str">
        <f t="shared" si="221"/>
        <v/>
      </c>
      <c r="E4738" s="106" t="s">
        <v>2406</v>
      </c>
      <c r="F4738" s="106" t="s">
        <v>5010</v>
      </c>
      <c r="G4738" s="106" t="s">
        <v>2437</v>
      </c>
      <c r="H4738" s="106" t="s">
        <v>2438</v>
      </c>
      <c r="I4738" s="106">
        <v>10</v>
      </c>
      <c r="J4738" s="106"/>
      <c r="K4738" s="106"/>
      <c r="L4738" s="106" t="s">
        <v>1027</v>
      </c>
      <c r="M4738" s="106" t="s">
        <v>924</v>
      </c>
      <c r="N4738" s="106">
        <v>0.69</v>
      </c>
      <c r="O4738" s="106">
        <v>2.8</v>
      </c>
      <c r="P4738" s="106" t="s">
        <v>714</v>
      </c>
      <c r="Q4738" s="107" t="s">
        <v>5525</v>
      </c>
      <c r="R4738" s="107" t="s">
        <v>311</v>
      </c>
    </row>
    <row r="4739" spans="2:18" ht="20.100000000000001" customHeight="1" x14ac:dyDescent="0.4">
      <c r="B4739" s="105" t="str">
        <f t="shared" si="219"/>
        <v/>
      </c>
      <c r="C4739" s="105" t="str">
        <f t="shared" si="220"/>
        <v/>
      </c>
      <c r="D4739" s="105" t="str">
        <f t="shared" si="221"/>
        <v/>
      </c>
      <c r="E4739" s="106" t="s">
        <v>2406</v>
      </c>
      <c r="F4739" s="106" t="s">
        <v>5010</v>
      </c>
      <c r="G4739" s="106" t="s">
        <v>2442</v>
      </c>
      <c r="H4739" s="106" t="s">
        <v>2443</v>
      </c>
      <c r="I4739" s="106">
        <v>10</v>
      </c>
      <c r="J4739" s="106"/>
      <c r="K4739" s="106"/>
      <c r="L4739" s="106" t="s">
        <v>1027</v>
      </c>
      <c r="M4739" s="106" t="s">
        <v>924</v>
      </c>
      <c r="N4739" s="106">
        <v>0.69</v>
      </c>
      <c r="O4739" s="106">
        <v>2.8</v>
      </c>
      <c r="P4739" s="106" t="s">
        <v>714</v>
      </c>
      <c r="Q4739" s="107" t="s">
        <v>5526</v>
      </c>
      <c r="R4739" s="107" t="s">
        <v>311</v>
      </c>
    </row>
    <row r="4740" spans="2:18" ht="20.100000000000001" customHeight="1" x14ac:dyDescent="0.4">
      <c r="B4740" s="105" t="str">
        <f t="shared" si="219"/>
        <v/>
      </c>
      <c r="C4740" s="105" t="str">
        <f t="shared" si="220"/>
        <v/>
      </c>
      <c r="D4740" s="105" t="str">
        <f t="shared" si="221"/>
        <v/>
      </c>
      <c r="E4740" s="106" t="s">
        <v>2406</v>
      </c>
      <c r="F4740" s="106" t="s">
        <v>5010</v>
      </c>
      <c r="G4740" s="106" t="s">
        <v>710</v>
      </c>
      <c r="H4740" s="106" t="s">
        <v>1389</v>
      </c>
      <c r="I4740" s="106">
        <v>10</v>
      </c>
      <c r="J4740" s="106"/>
      <c r="K4740" s="106"/>
      <c r="L4740" s="106" t="s">
        <v>1098</v>
      </c>
      <c r="M4740" s="106" t="s">
        <v>924</v>
      </c>
      <c r="N4740" s="106">
        <v>0.75</v>
      </c>
      <c r="O4740" s="106">
        <v>2.8</v>
      </c>
      <c r="P4740" s="106" t="s">
        <v>714</v>
      </c>
      <c r="Q4740" s="107" t="s">
        <v>5527</v>
      </c>
      <c r="R4740" s="107" t="s">
        <v>311</v>
      </c>
    </row>
    <row r="4741" spans="2:18" ht="20.100000000000001" customHeight="1" x14ac:dyDescent="0.4">
      <c r="B4741" s="105" t="str">
        <f t="shared" si="219"/>
        <v/>
      </c>
      <c r="C4741" s="105" t="str">
        <f t="shared" si="220"/>
        <v/>
      </c>
      <c r="D4741" s="105" t="str">
        <f t="shared" si="221"/>
        <v/>
      </c>
      <c r="E4741" s="106" t="s">
        <v>2406</v>
      </c>
      <c r="F4741" s="106" t="s">
        <v>5010</v>
      </c>
      <c r="G4741" s="106" t="s">
        <v>773</v>
      </c>
      <c r="H4741" s="106" t="s">
        <v>1027</v>
      </c>
      <c r="I4741" s="106">
        <v>9</v>
      </c>
      <c r="J4741" s="106"/>
      <c r="K4741" s="106"/>
      <c r="L4741" s="106" t="s">
        <v>1266</v>
      </c>
      <c r="M4741" s="106" t="s">
        <v>924</v>
      </c>
      <c r="N4741" s="106">
        <v>0.74</v>
      </c>
      <c r="O4741" s="106">
        <v>2.8</v>
      </c>
      <c r="P4741" s="106" t="s">
        <v>714</v>
      </c>
      <c r="Q4741" s="107" t="s">
        <v>5528</v>
      </c>
      <c r="R4741" s="107" t="s">
        <v>311</v>
      </c>
    </row>
    <row r="4742" spans="2:18" ht="20.100000000000001" customHeight="1" x14ac:dyDescent="0.4">
      <c r="B4742" s="105" t="str">
        <f t="shared" si="219"/>
        <v/>
      </c>
      <c r="C4742" s="105" t="str">
        <f t="shared" si="220"/>
        <v/>
      </c>
      <c r="D4742" s="105" t="str">
        <f t="shared" si="221"/>
        <v/>
      </c>
      <c r="E4742" s="106" t="s">
        <v>2406</v>
      </c>
      <c r="F4742" s="106" t="s">
        <v>5010</v>
      </c>
      <c r="G4742" s="106" t="s">
        <v>778</v>
      </c>
      <c r="H4742" s="106" t="s">
        <v>1027</v>
      </c>
      <c r="I4742" s="106">
        <v>9</v>
      </c>
      <c r="J4742" s="106"/>
      <c r="K4742" s="106"/>
      <c r="L4742" s="106" t="s">
        <v>1269</v>
      </c>
      <c r="M4742" s="106" t="s">
        <v>924</v>
      </c>
      <c r="N4742" s="106">
        <v>0.74</v>
      </c>
      <c r="O4742" s="106">
        <v>2.8</v>
      </c>
      <c r="P4742" s="106" t="s">
        <v>714</v>
      </c>
      <c r="Q4742" s="107" t="s">
        <v>5529</v>
      </c>
      <c r="R4742" s="107" t="s">
        <v>311</v>
      </c>
    </row>
    <row r="4743" spans="2:18" ht="20.100000000000001" customHeight="1" x14ac:dyDescent="0.4">
      <c r="B4743" s="105" t="str">
        <f t="shared" si="219"/>
        <v/>
      </c>
      <c r="C4743" s="105" t="str">
        <f t="shared" si="220"/>
        <v/>
      </c>
      <c r="D4743" s="105" t="str">
        <f t="shared" si="221"/>
        <v/>
      </c>
      <c r="E4743" s="106" t="s">
        <v>2406</v>
      </c>
      <c r="F4743" s="106" t="s">
        <v>5010</v>
      </c>
      <c r="G4743" s="106" t="s">
        <v>2437</v>
      </c>
      <c r="H4743" s="106" t="s">
        <v>1027</v>
      </c>
      <c r="I4743" s="106">
        <v>10</v>
      </c>
      <c r="J4743" s="106"/>
      <c r="K4743" s="106"/>
      <c r="L4743" s="106" t="s">
        <v>2438</v>
      </c>
      <c r="M4743" s="106" t="s">
        <v>924</v>
      </c>
      <c r="N4743" s="106">
        <v>0.74</v>
      </c>
      <c r="O4743" s="106">
        <v>2.8</v>
      </c>
      <c r="P4743" s="106" t="s">
        <v>714</v>
      </c>
      <c r="Q4743" s="107" t="s">
        <v>5530</v>
      </c>
      <c r="R4743" s="107" t="s">
        <v>311</v>
      </c>
    </row>
    <row r="4744" spans="2:18" ht="20.100000000000001" customHeight="1" x14ac:dyDescent="0.4">
      <c r="B4744" s="105" t="str">
        <f t="shared" si="219"/>
        <v/>
      </c>
      <c r="C4744" s="105" t="str">
        <f t="shared" si="220"/>
        <v/>
      </c>
      <c r="D4744" s="105" t="str">
        <f t="shared" si="221"/>
        <v/>
      </c>
      <c r="E4744" s="106" t="s">
        <v>2406</v>
      </c>
      <c r="F4744" s="106" t="s">
        <v>5010</v>
      </c>
      <c r="G4744" s="106" t="s">
        <v>2442</v>
      </c>
      <c r="H4744" s="106" t="s">
        <v>1027</v>
      </c>
      <c r="I4744" s="106">
        <v>10</v>
      </c>
      <c r="J4744" s="106"/>
      <c r="K4744" s="106"/>
      <c r="L4744" s="106" t="s">
        <v>2443</v>
      </c>
      <c r="M4744" s="106" t="s">
        <v>924</v>
      </c>
      <c r="N4744" s="106">
        <v>0.74</v>
      </c>
      <c r="O4744" s="106">
        <v>2.8</v>
      </c>
      <c r="P4744" s="106" t="s">
        <v>714</v>
      </c>
      <c r="Q4744" s="107" t="s">
        <v>5531</v>
      </c>
      <c r="R4744" s="107" t="s">
        <v>311</v>
      </c>
    </row>
    <row r="4745" spans="2:18" ht="20.100000000000001" customHeight="1" x14ac:dyDescent="0.4">
      <c r="B4745" s="105" t="str">
        <f t="shared" si="219"/>
        <v/>
      </c>
      <c r="C4745" s="105" t="str">
        <f t="shared" si="220"/>
        <v/>
      </c>
      <c r="D4745" s="105" t="str">
        <f t="shared" si="221"/>
        <v/>
      </c>
      <c r="E4745" s="106" t="s">
        <v>2406</v>
      </c>
      <c r="F4745" s="106" t="s">
        <v>5010</v>
      </c>
      <c r="G4745" s="106" t="s">
        <v>697</v>
      </c>
      <c r="H4745" s="106" t="s">
        <v>1027</v>
      </c>
      <c r="I4745" s="106">
        <v>12</v>
      </c>
      <c r="J4745" s="106"/>
      <c r="K4745" s="106"/>
      <c r="L4745" s="106" t="s">
        <v>1027</v>
      </c>
      <c r="M4745" s="106" t="s">
        <v>3522</v>
      </c>
      <c r="N4745" s="106">
        <v>0.76</v>
      </c>
      <c r="O4745" s="106">
        <v>2.9</v>
      </c>
      <c r="P4745" s="106" t="s">
        <v>2493</v>
      </c>
      <c r="Q4745" s="107" t="s">
        <v>5532</v>
      </c>
      <c r="R4745" s="107" t="s">
        <v>11</v>
      </c>
    </row>
    <row r="4746" spans="2:18" ht="20.100000000000001" customHeight="1" x14ac:dyDescent="0.4">
      <c r="B4746" s="105" t="str">
        <f t="shared" si="219"/>
        <v/>
      </c>
      <c r="C4746" s="105" t="str">
        <f t="shared" si="220"/>
        <v/>
      </c>
      <c r="D4746" s="105" t="str">
        <f t="shared" si="221"/>
        <v/>
      </c>
      <c r="E4746" s="106" t="s">
        <v>2406</v>
      </c>
      <c r="F4746" s="106" t="s">
        <v>5010</v>
      </c>
      <c r="G4746" s="106" t="s">
        <v>697</v>
      </c>
      <c r="H4746" s="106" t="s">
        <v>1027</v>
      </c>
      <c r="I4746" s="106">
        <v>11</v>
      </c>
      <c r="J4746" s="106"/>
      <c r="K4746" s="106"/>
      <c r="L4746" s="106" t="s">
        <v>1389</v>
      </c>
      <c r="M4746" s="106" t="s">
        <v>3522</v>
      </c>
      <c r="N4746" s="106">
        <v>0.76</v>
      </c>
      <c r="O4746" s="106">
        <v>2.9</v>
      </c>
      <c r="P4746" s="106" t="s">
        <v>2493</v>
      </c>
      <c r="Q4746" s="107" t="s">
        <v>5533</v>
      </c>
      <c r="R4746" s="107" t="s">
        <v>11</v>
      </c>
    </row>
    <row r="4747" spans="2:18" ht="20.100000000000001" customHeight="1" x14ac:dyDescent="0.4">
      <c r="B4747" s="105" t="str">
        <f t="shared" si="219"/>
        <v/>
      </c>
      <c r="C4747" s="105" t="str">
        <f t="shared" si="220"/>
        <v/>
      </c>
      <c r="D4747" s="105" t="str">
        <f t="shared" si="221"/>
        <v/>
      </c>
      <c r="E4747" s="106" t="s">
        <v>2406</v>
      </c>
      <c r="F4747" s="106" t="s">
        <v>5010</v>
      </c>
      <c r="G4747" s="106" t="s">
        <v>697</v>
      </c>
      <c r="H4747" s="106" t="s">
        <v>1389</v>
      </c>
      <c r="I4747" s="106">
        <v>10</v>
      </c>
      <c r="J4747" s="106"/>
      <c r="K4747" s="106"/>
      <c r="L4747" s="106" t="s">
        <v>1389</v>
      </c>
      <c r="M4747" s="106" t="s">
        <v>3522</v>
      </c>
      <c r="N4747" s="106">
        <v>0.75</v>
      </c>
      <c r="O4747" s="106">
        <v>2.9</v>
      </c>
      <c r="P4747" s="106" t="s">
        <v>2493</v>
      </c>
      <c r="Q4747" s="107" t="s">
        <v>5534</v>
      </c>
      <c r="R4747" s="107" t="s">
        <v>11</v>
      </c>
    </row>
    <row r="4748" spans="2:18" ht="20.100000000000001" customHeight="1" x14ac:dyDescent="0.4">
      <c r="B4748" s="105" t="str">
        <f t="shared" si="219"/>
        <v/>
      </c>
      <c r="C4748" s="105" t="str">
        <f t="shared" si="220"/>
        <v/>
      </c>
      <c r="D4748" s="105" t="str">
        <f t="shared" si="221"/>
        <v/>
      </c>
      <c r="E4748" s="106" t="s">
        <v>2406</v>
      </c>
      <c r="F4748" s="106" t="s">
        <v>5010</v>
      </c>
      <c r="G4748" s="106" t="s">
        <v>710</v>
      </c>
      <c r="H4748" s="106" t="s">
        <v>1098</v>
      </c>
      <c r="I4748" s="106">
        <v>11</v>
      </c>
      <c r="J4748" s="106"/>
      <c r="K4748" s="106"/>
      <c r="L4748" s="106" t="s">
        <v>1027</v>
      </c>
      <c r="M4748" s="106" t="s">
        <v>3522</v>
      </c>
      <c r="N4748" s="106">
        <v>0.75</v>
      </c>
      <c r="O4748" s="106">
        <v>2.9</v>
      </c>
      <c r="P4748" s="106" t="s">
        <v>2493</v>
      </c>
      <c r="Q4748" s="107" t="s">
        <v>5535</v>
      </c>
      <c r="R4748" s="107" t="s">
        <v>11</v>
      </c>
    </row>
    <row r="4749" spans="2:18" ht="20.100000000000001" customHeight="1" x14ac:dyDescent="0.4">
      <c r="B4749" s="105" t="str">
        <f t="shared" si="219"/>
        <v/>
      </c>
      <c r="C4749" s="105" t="str">
        <f t="shared" si="220"/>
        <v/>
      </c>
      <c r="D4749" s="105" t="str">
        <f t="shared" si="221"/>
        <v/>
      </c>
      <c r="E4749" s="106" t="s">
        <v>2406</v>
      </c>
      <c r="F4749" s="106" t="s">
        <v>5010</v>
      </c>
      <c r="G4749" s="106" t="s">
        <v>721</v>
      </c>
      <c r="H4749" s="106" t="s">
        <v>722</v>
      </c>
      <c r="I4749" s="106">
        <v>12</v>
      </c>
      <c r="J4749" s="106"/>
      <c r="K4749" s="106"/>
      <c r="L4749" s="106" t="s">
        <v>1027</v>
      </c>
      <c r="M4749" s="106" t="s">
        <v>3522</v>
      </c>
      <c r="N4749" s="106">
        <v>0.76</v>
      </c>
      <c r="O4749" s="106">
        <v>2.9</v>
      </c>
      <c r="P4749" s="106" t="s">
        <v>2499</v>
      </c>
      <c r="Q4749" s="107" t="s">
        <v>5536</v>
      </c>
      <c r="R4749" s="107" t="s">
        <v>11</v>
      </c>
    </row>
    <row r="4750" spans="2:18" ht="20.100000000000001" customHeight="1" x14ac:dyDescent="0.4">
      <c r="B4750" s="105" t="str">
        <f t="shared" si="219"/>
        <v/>
      </c>
      <c r="C4750" s="105" t="str">
        <f t="shared" si="220"/>
        <v/>
      </c>
      <c r="D4750" s="105" t="str">
        <f t="shared" si="221"/>
        <v/>
      </c>
      <c r="E4750" s="106" t="s">
        <v>2406</v>
      </c>
      <c r="F4750" s="106" t="s">
        <v>5010</v>
      </c>
      <c r="G4750" s="106" t="s">
        <v>773</v>
      </c>
      <c r="H4750" s="106" t="s">
        <v>774</v>
      </c>
      <c r="I4750" s="106">
        <v>11</v>
      </c>
      <c r="J4750" s="106"/>
      <c r="K4750" s="106"/>
      <c r="L4750" s="106" t="s">
        <v>1817</v>
      </c>
      <c r="M4750" s="106" t="s">
        <v>3522</v>
      </c>
      <c r="N4750" s="106">
        <v>0.72</v>
      </c>
      <c r="O4750" s="106">
        <v>2.9</v>
      </c>
      <c r="P4750" s="106" t="s">
        <v>2499</v>
      </c>
      <c r="Q4750" s="107" t="s">
        <v>5537</v>
      </c>
      <c r="R4750" s="107" t="s">
        <v>11</v>
      </c>
    </row>
    <row r="4751" spans="2:18" ht="20.100000000000001" customHeight="1" x14ac:dyDescent="0.4">
      <c r="B4751" s="105" t="str">
        <f t="shared" si="219"/>
        <v/>
      </c>
      <c r="C4751" s="105" t="str">
        <f t="shared" si="220"/>
        <v/>
      </c>
      <c r="D4751" s="105" t="str">
        <f t="shared" si="221"/>
        <v/>
      </c>
      <c r="E4751" s="106" t="s">
        <v>2406</v>
      </c>
      <c r="F4751" s="106" t="s">
        <v>5010</v>
      </c>
      <c r="G4751" s="106" t="s">
        <v>773</v>
      </c>
      <c r="H4751" s="106" t="s">
        <v>774</v>
      </c>
      <c r="I4751" s="106">
        <v>10</v>
      </c>
      <c r="J4751" s="106"/>
      <c r="K4751" s="106"/>
      <c r="L4751" s="106" t="s">
        <v>1027</v>
      </c>
      <c r="M4751" s="106" t="s">
        <v>3522</v>
      </c>
      <c r="N4751" s="106">
        <v>0.72</v>
      </c>
      <c r="O4751" s="106">
        <v>2.9</v>
      </c>
      <c r="P4751" s="106" t="s">
        <v>2499</v>
      </c>
      <c r="Q4751" s="107" t="s">
        <v>5538</v>
      </c>
      <c r="R4751" s="107" t="s">
        <v>11</v>
      </c>
    </row>
    <row r="4752" spans="2:18" ht="20.100000000000001" customHeight="1" x14ac:dyDescent="0.4">
      <c r="B4752" s="105" t="str">
        <f t="shared" ref="B4752:B4815" si="222">IF(OR($C$10="",$C$11=""),"",IFERROR(IF(AND($U$22&lt;&gt;R4752,$V$22&lt;&gt;R4752),"－",IF(AND(COUNTIF($C$10,"*樹脂スペーサー*")&gt;0,OR(M4752="空気",F4752="一般",F4752="一般ＰＧ")),"－",IF(AND($W$25&gt;0,$W$25&gt;=O4752),$U$25,IF(AND($W$26&gt;0,$W$26&gt;=O4752),$U$26,IF(AND($W$27&gt;0,$W$27&gt;=O4752),$U$27,IF(AND($W$28&gt;0,$W$28&gt;=O4752),$U$28,IF(AND($W$29&gt;0,$W$29&gt;=O4752),$U$29,IF(AND($W$30&gt;0,$W$30&gt;=O4752),$U$30,IF(AND($W$31&gt;0,$W$31&gt;=O4752),$U$31,"－"))))))))),"－"))</f>
        <v/>
      </c>
      <c r="C4752" s="105" t="str">
        <f t="shared" ref="C4752:C4815" si="223">IF(B4752="","",IF(B4752&lt;&gt;"－",VLOOKUP(B4752,$U$25:$V$31,2,FALSE),"－"))</f>
        <v/>
      </c>
      <c r="D4752" s="105" t="str">
        <f t="shared" ref="D4752:D4815" si="224">IF($H$9="","",IF($V$38&lt;&gt;"断熱等","－",IF(AND(COUNTIF($V$34,"*樹脂スペーサー*")&gt;0,OR(M4752="空気",F4752="一般",F4752="一般ＰＧ")),"－",IF(AND($V$35&lt;&gt;R4752,$W$35&lt;&gt;R4752),"－",IF(MID($H$9,10,1)="Z",IF(N4752&lt;=0.65,"○","－"),IF($V$36&gt;=O4752,"○","－"))))))</f>
        <v/>
      </c>
      <c r="E4752" s="106" t="s">
        <v>2406</v>
      </c>
      <c r="F4752" s="106" t="s">
        <v>5010</v>
      </c>
      <c r="G4752" s="106" t="s">
        <v>773</v>
      </c>
      <c r="H4752" s="106" t="s">
        <v>1266</v>
      </c>
      <c r="I4752" s="106">
        <v>11</v>
      </c>
      <c r="J4752" s="106"/>
      <c r="K4752" s="106"/>
      <c r="L4752" s="106" t="s">
        <v>707</v>
      </c>
      <c r="M4752" s="106" t="s">
        <v>3522</v>
      </c>
      <c r="N4752" s="106">
        <v>0.71</v>
      </c>
      <c r="O4752" s="106">
        <v>2.9</v>
      </c>
      <c r="P4752" s="106" t="s">
        <v>2499</v>
      </c>
      <c r="Q4752" s="107" t="s">
        <v>5539</v>
      </c>
      <c r="R4752" s="107" t="s">
        <v>11</v>
      </c>
    </row>
    <row r="4753" spans="2:18" ht="20.100000000000001" customHeight="1" x14ac:dyDescent="0.4">
      <c r="B4753" s="105" t="str">
        <f t="shared" si="222"/>
        <v/>
      </c>
      <c r="C4753" s="105" t="str">
        <f t="shared" si="223"/>
        <v/>
      </c>
      <c r="D4753" s="105" t="str">
        <f t="shared" si="224"/>
        <v/>
      </c>
      <c r="E4753" s="106" t="s">
        <v>2406</v>
      </c>
      <c r="F4753" s="106" t="s">
        <v>5010</v>
      </c>
      <c r="G4753" s="106" t="s">
        <v>773</v>
      </c>
      <c r="H4753" s="106" t="s">
        <v>1266</v>
      </c>
      <c r="I4753" s="106">
        <v>10</v>
      </c>
      <c r="J4753" s="106"/>
      <c r="K4753" s="106"/>
      <c r="L4753" s="106" t="s">
        <v>1817</v>
      </c>
      <c r="M4753" s="106" t="s">
        <v>3522</v>
      </c>
      <c r="N4753" s="106">
        <v>0.71</v>
      </c>
      <c r="O4753" s="106">
        <v>2.9</v>
      </c>
      <c r="P4753" s="106" t="s">
        <v>2499</v>
      </c>
      <c r="Q4753" s="107" t="s">
        <v>5540</v>
      </c>
      <c r="R4753" s="107" t="s">
        <v>11</v>
      </c>
    </row>
    <row r="4754" spans="2:18" ht="20.100000000000001" customHeight="1" x14ac:dyDescent="0.4">
      <c r="B4754" s="105" t="str">
        <f t="shared" si="222"/>
        <v/>
      </c>
      <c r="C4754" s="105" t="str">
        <f t="shared" si="223"/>
        <v/>
      </c>
      <c r="D4754" s="105" t="str">
        <f t="shared" si="224"/>
        <v/>
      </c>
      <c r="E4754" s="106" t="s">
        <v>2406</v>
      </c>
      <c r="F4754" s="106" t="s">
        <v>5010</v>
      </c>
      <c r="G4754" s="106" t="s">
        <v>773</v>
      </c>
      <c r="H4754" s="106" t="s">
        <v>1266</v>
      </c>
      <c r="I4754" s="106">
        <v>9</v>
      </c>
      <c r="J4754" s="106"/>
      <c r="K4754" s="106"/>
      <c r="L4754" s="106" t="s">
        <v>1027</v>
      </c>
      <c r="M4754" s="106" t="s">
        <v>3522</v>
      </c>
      <c r="N4754" s="106">
        <v>0.7</v>
      </c>
      <c r="O4754" s="106">
        <v>2.9</v>
      </c>
      <c r="P4754" s="106" t="s">
        <v>2499</v>
      </c>
      <c r="Q4754" s="107" t="s">
        <v>5541</v>
      </c>
      <c r="R4754" s="107" t="s">
        <v>11</v>
      </c>
    </row>
    <row r="4755" spans="2:18" ht="20.100000000000001" customHeight="1" x14ac:dyDescent="0.4">
      <c r="B4755" s="105" t="str">
        <f t="shared" si="222"/>
        <v/>
      </c>
      <c r="C4755" s="105" t="str">
        <f t="shared" si="223"/>
        <v/>
      </c>
      <c r="D4755" s="105" t="str">
        <f t="shared" si="224"/>
        <v/>
      </c>
      <c r="E4755" s="106" t="s">
        <v>2406</v>
      </c>
      <c r="F4755" s="106" t="s">
        <v>5010</v>
      </c>
      <c r="G4755" s="106" t="s">
        <v>778</v>
      </c>
      <c r="H4755" s="106" t="s">
        <v>779</v>
      </c>
      <c r="I4755" s="106">
        <v>11</v>
      </c>
      <c r="J4755" s="106"/>
      <c r="K4755" s="106"/>
      <c r="L4755" s="106" t="s">
        <v>1817</v>
      </c>
      <c r="M4755" s="106" t="s">
        <v>3522</v>
      </c>
      <c r="N4755" s="106">
        <v>0.71</v>
      </c>
      <c r="O4755" s="106">
        <v>2.9</v>
      </c>
      <c r="P4755" s="106" t="s">
        <v>2499</v>
      </c>
      <c r="Q4755" s="107" t="s">
        <v>5542</v>
      </c>
      <c r="R4755" s="107" t="s">
        <v>11</v>
      </c>
    </row>
    <row r="4756" spans="2:18" ht="20.100000000000001" customHeight="1" x14ac:dyDescent="0.4">
      <c r="B4756" s="105" t="str">
        <f t="shared" si="222"/>
        <v/>
      </c>
      <c r="C4756" s="105" t="str">
        <f t="shared" si="223"/>
        <v/>
      </c>
      <c r="D4756" s="105" t="str">
        <f t="shared" si="224"/>
        <v/>
      </c>
      <c r="E4756" s="106" t="s">
        <v>2406</v>
      </c>
      <c r="F4756" s="106" t="s">
        <v>5010</v>
      </c>
      <c r="G4756" s="106" t="s">
        <v>778</v>
      </c>
      <c r="H4756" s="106" t="s">
        <v>779</v>
      </c>
      <c r="I4756" s="106">
        <v>10</v>
      </c>
      <c r="J4756" s="106"/>
      <c r="K4756" s="106"/>
      <c r="L4756" s="106" t="s">
        <v>1027</v>
      </c>
      <c r="M4756" s="106" t="s">
        <v>3522</v>
      </c>
      <c r="N4756" s="106">
        <v>0.71</v>
      </c>
      <c r="O4756" s="106">
        <v>2.9</v>
      </c>
      <c r="P4756" s="106" t="s">
        <v>2499</v>
      </c>
      <c r="Q4756" s="107" t="s">
        <v>5543</v>
      </c>
      <c r="R4756" s="107" t="s">
        <v>11</v>
      </c>
    </row>
    <row r="4757" spans="2:18" ht="20.100000000000001" customHeight="1" x14ac:dyDescent="0.4">
      <c r="B4757" s="105" t="str">
        <f t="shared" si="222"/>
        <v/>
      </c>
      <c r="C4757" s="105" t="str">
        <f t="shared" si="223"/>
        <v/>
      </c>
      <c r="D4757" s="105" t="str">
        <f t="shared" si="224"/>
        <v/>
      </c>
      <c r="E4757" s="106" t="s">
        <v>2406</v>
      </c>
      <c r="F4757" s="106" t="s">
        <v>5010</v>
      </c>
      <c r="G4757" s="106" t="s">
        <v>778</v>
      </c>
      <c r="H4757" s="106" t="s">
        <v>1269</v>
      </c>
      <c r="I4757" s="106">
        <v>11</v>
      </c>
      <c r="J4757" s="106"/>
      <c r="K4757" s="106"/>
      <c r="L4757" s="106" t="s">
        <v>707</v>
      </c>
      <c r="M4757" s="106" t="s">
        <v>3522</v>
      </c>
      <c r="N4757" s="106">
        <v>0.71</v>
      </c>
      <c r="O4757" s="106">
        <v>2.9</v>
      </c>
      <c r="P4757" s="106" t="s">
        <v>2499</v>
      </c>
      <c r="Q4757" s="107" t="s">
        <v>5544</v>
      </c>
      <c r="R4757" s="107" t="s">
        <v>11</v>
      </c>
    </row>
    <row r="4758" spans="2:18" ht="20.100000000000001" customHeight="1" x14ac:dyDescent="0.4">
      <c r="B4758" s="105" t="str">
        <f t="shared" si="222"/>
        <v/>
      </c>
      <c r="C4758" s="105" t="str">
        <f t="shared" si="223"/>
        <v/>
      </c>
      <c r="D4758" s="105" t="str">
        <f t="shared" si="224"/>
        <v/>
      </c>
      <c r="E4758" s="106" t="s">
        <v>2406</v>
      </c>
      <c r="F4758" s="106" t="s">
        <v>5010</v>
      </c>
      <c r="G4758" s="106" t="s">
        <v>778</v>
      </c>
      <c r="H4758" s="106" t="s">
        <v>1269</v>
      </c>
      <c r="I4758" s="106">
        <v>10</v>
      </c>
      <c r="J4758" s="106"/>
      <c r="K4758" s="106"/>
      <c r="L4758" s="106" t="s">
        <v>1817</v>
      </c>
      <c r="M4758" s="106" t="s">
        <v>3522</v>
      </c>
      <c r="N4758" s="106">
        <v>0.71</v>
      </c>
      <c r="O4758" s="106">
        <v>2.9</v>
      </c>
      <c r="P4758" s="106" t="s">
        <v>2499</v>
      </c>
      <c r="Q4758" s="107" t="s">
        <v>5545</v>
      </c>
      <c r="R4758" s="107" t="s">
        <v>11</v>
      </c>
    </row>
    <row r="4759" spans="2:18" ht="20.100000000000001" customHeight="1" x14ac:dyDescent="0.4">
      <c r="B4759" s="105" t="str">
        <f t="shared" si="222"/>
        <v/>
      </c>
      <c r="C4759" s="105" t="str">
        <f t="shared" si="223"/>
        <v/>
      </c>
      <c r="D4759" s="105" t="str">
        <f t="shared" si="224"/>
        <v/>
      </c>
      <c r="E4759" s="106" t="s">
        <v>2406</v>
      </c>
      <c r="F4759" s="106" t="s">
        <v>5010</v>
      </c>
      <c r="G4759" s="106" t="s">
        <v>778</v>
      </c>
      <c r="H4759" s="106" t="s">
        <v>1269</v>
      </c>
      <c r="I4759" s="106">
        <v>9</v>
      </c>
      <c r="J4759" s="106"/>
      <c r="K4759" s="106"/>
      <c r="L4759" s="106" t="s">
        <v>1027</v>
      </c>
      <c r="M4759" s="106" t="s">
        <v>3522</v>
      </c>
      <c r="N4759" s="106">
        <v>0.7</v>
      </c>
      <c r="O4759" s="106">
        <v>2.9</v>
      </c>
      <c r="P4759" s="106" t="s">
        <v>2499</v>
      </c>
      <c r="Q4759" s="107" t="s">
        <v>5546</v>
      </c>
      <c r="R4759" s="107" t="s">
        <v>11</v>
      </c>
    </row>
    <row r="4760" spans="2:18" ht="20.100000000000001" customHeight="1" x14ac:dyDescent="0.4">
      <c r="B4760" s="105" t="str">
        <f t="shared" si="222"/>
        <v/>
      </c>
      <c r="C4760" s="105" t="str">
        <f t="shared" si="223"/>
        <v/>
      </c>
      <c r="D4760" s="105" t="str">
        <f t="shared" si="224"/>
        <v/>
      </c>
      <c r="E4760" s="106" t="s">
        <v>2406</v>
      </c>
      <c r="F4760" s="106" t="s">
        <v>5010</v>
      </c>
      <c r="G4760" s="106" t="s">
        <v>782</v>
      </c>
      <c r="H4760" s="106" t="s">
        <v>783</v>
      </c>
      <c r="I4760" s="106">
        <v>11</v>
      </c>
      <c r="J4760" s="106"/>
      <c r="K4760" s="106"/>
      <c r="L4760" s="106" t="s">
        <v>1817</v>
      </c>
      <c r="M4760" s="106" t="s">
        <v>3522</v>
      </c>
      <c r="N4760" s="106">
        <v>0.54</v>
      </c>
      <c r="O4760" s="106">
        <v>2.9</v>
      </c>
      <c r="P4760" s="106" t="s">
        <v>2499</v>
      </c>
      <c r="Q4760" s="107" t="s">
        <v>5547</v>
      </c>
      <c r="R4760" s="107" t="s">
        <v>11</v>
      </c>
    </row>
    <row r="4761" spans="2:18" ht="20.100000000000001" customHeight="1" x14ac:dyDescent="0.4">
      <c r="B4761" s="105" t="str">
        <f t="shared" si="222"/>
        <v/>
      </c>
      <c r="C4761" s="105" t="str">
        <f t="shared" si="223"/>
        <v/>
      </c>
      <c r="D4761" s="105" t="str">
        <f t="shared" si="224"/>
        <v/>
      </c>
      <c r="E4761" s="106" t="s">
        <v>2406</v>
      </c>
      <c r="F4761" s="106" t="s">
        <v>5010</v>
      </c>
      <c r="G4761" s="106" t="s">
        <v>782</v>
      </c>
      <c r="H4761" s="106" t="s">
        <v>783</v>
      </c>
      <c r="I4761" s="106">
        <v>10</v>
      </c>
      <c r="J4761" s="106"/>
      <c r="K4761" s="106"/>
      <c r="L4761" s="106" t="s">
        <v>1027</v>
      </c>
      <c r="M4761" s="106" t="s">
        <v>3522</v>
      </c>
      <c r="N4761" s="106">
        <v>0.54</v>
      </c>
      <c r="O4761" s="106">
        <v>2.9</v>
      </c>
      <c r="P4761" s="106" t="s">
        <v>2499</v>
      </c>
      <c r="Q4761" s="107" t="s">
        <v>5548</v>
      </c>
      <c r="R4761" s="107" t="s">
        <v>11</v>
      </c>
    </row>
    <row r="4762" spans="2:18" ht="20.100000000000001" customHeight="1" x14ac:dyDescent="0.4">
      <c r="B4762" s="105" t="str">
        <f t="shared" si="222"/>
        <v/>
      </c>
      <c r="C4762" s="105" t="str">
        <f t="shared" si="223"/>
        <v/>
      </c>
      <c r="D4762" s="105" t="str">
        <f t="shared" si="224"/>
        <v/>
      </c>
      <c r="E4762" s="106" t="s">
        <v>2406</v>
      </c>
      <c r="F4762" s="106" t="s">
        <v>5010</v>
      </c>
      <c r="G4762" s="106" t="s">
        <v>2437</v>
      </c>
      <c r="H4762" s="106" t="s">
        <v>2438</v>
      </c>
      <c r="I4762" s="106">
        <v>12</v>
      </c>
      <c r="J4762" s="106"/>
      <c r="K4762" s="106"/>
      <c r="L4762" s="106" t="s">
        <v>707</v>
      </c>
      <c r="M4762" s="106" t="s">
        <v>3522</v>
      </c>
      <c r="N4762" s="106">
        <v>0.7</v>
      </c>
      <c r="O4762" s="106">
        <v>2.9</v>
      </c>
      <c r="P4762" s="106" t="s">
        <v>2499</v>
      </c>
      <c r="Q4762" s="107" t="s">
        <v>5549</v>
      </c>
      <c r="R4762" s="107" t="s">
        <v>11</v>
      </c>
    </row>
    <row r="4763" spans="2:18" ht="20.100000000000001" customHeight="1" x14ac:dyDescent="0.4">
      <c r="B4763" s="105" t="str">
        <f t="shared" si="222"/>
        <v/>
      </c>
      <c r="C4763" s="105" t="str">
        <f t="shared" si="223"/>
        <v/>
      </c>
      <c r="D4763" s="105" t="str">
        <f t="shared" si="224"/>
        <v/>
      </c>
      <c r="E4763" s="106" t="s">
        <v>2406</v>
      </c>
      <c r="F4763" s="106" t="s">
        <v>5010</v>
      </c>
      <c r="G4763" s="106" t="s">
        <v>2437</v>
      </c>
      <c r="H4763" s="106" t="s">
        <v>2438</v>
      </c>
      <c r="I4763" s="106">
        <v>11</v>
      </c>
      <c r="J4763" s="106"/>
      <c r="K4763" s="106"/>
      <c r="L4763" s="106" t="s">
        <v>1817</v>
      </c>
      <c r="M4763" s="106" t="s">
        <v>3522</v>
      </c>
      <c r="N4763" s="106">
        <v>0.7</v>
      </c>
      <c r="O4763" s="106">
        <v>2.9</v>
      </c>
      <c r="P4763" s="106" t="s">
        <v>2499</v>
      </c>
      <c r="Q4763" s="107" t="s">
        <v>5550</v>
      </c>
      <c r="R4763" s="107" t="s">
        <v>11</v>
      </c>
    </row>
    <row r="4764" spans="2:18" ht="20.100000000000001" customHeight="1" x14ac:dyDescent="0.4">
      <c r="B4764" s="105" t="str">
        <f t="shared" si="222"/>
        <v/>
      </c>
      <c r="C4764" s="105" t="str">
        <f t="shared" si="223"/>
        <v/>
      </c>
      <c r="D4764" s="105" t="str">
        <f t="shared" si="224"/>
        <v/>
      </c>
      <c r="E4764" s="106" t="s">
        <v>2406</v>
      </c>
      <c r="F4764" s="106" t="s">
        <v>5010</v>
      </c>
      <c r="G4764" s="106" t="s">
        <v>2437</v>
      </c>
      <c r="H4764" s="106" t="s">
        <v>2438</v>
      </c>
      <c r="I4764" s="106">
        <v>10</v>
      </c>
      <c r="J4764" s="106"/>
      <c r="K4764" s="106"/>
      <c r="L4764" s="106" t="s">
        <v>1027</v>
      </c>
      <c r="M4764" s="106" t="s">
        <v>3522</v>
      </c>
      <c r="N4764" s="106">
        <v>0.7</v>
      </c>
      <c r="O4764" s="106">
        <v>2.9</v>
      </c>
      <c r="P4764" s="106" t="s">
        <v>2499</v>
      </c>
      <c r="Q4764" s="107" t="s">
        <v>5551</v>
      </c>
      <c r="R4764" s="107" t="s">
        <v>11</v>
      </c>
    </row>
    <row r="4765" spans="2:18" ht="20.100000000000001" customHeight="1" x14ac:dyDescent="0.4">
      <c r="B4765" s="105" t="str">
        <f t="shared" si="222"/>
        <v/>
      </c>
      <c r="C4765" s="105" t="str">
        <f t="shared" si="223"/>
        <v/>
      </c>
      <c r="D4765" s="105" t="str">
        <f t="shared" si="224"/>
        <v/>
      </c>
      <c r="E4765" s="106" t="s">
        <v>2406</v>
      </c>
      <c r="F4765" s="106" t="s">
        <v>5010</v>
      </c>
      <c r="G4765" s="106" t="s">
        <v>2442</v>
      </c>
      <c r="H4765" s="106" t="s">
        <v>2443</v>
      </c>
      <c r="I4765" s="106">
        <v>12</v>
      </c>
      <c r="J4765" s="106"/>
      <c r="K4765" s="106"/>
      <c r="L4765" s="106" t="s">
        <v>707</v>
      </c>
      <c r="M4765" s="106" t="s">
        <v>3522</v>
      </c>
      <c r="N4765" s="106">
        <v>0.7</v>
      </c>
      <c r="O4765" s="106">
        <v>2.9</v>
      </c>
      <c r="P4765" s="106" t="s">
        <v>2499</v>
      </c>
      <c r="Q4765" s="107" t="s">
        <v>5552</v>
      </c>
      <c r="R4765" s="107" t="s">
        <v>11</v>
      </c>
    </row>
    <row r="4766" spans="2:18" ht="20.100000000000001" customHeight="1" x14ac:dyDescent="0.4">
      <c r="B4766" s="105" t="str">
        <f t="shared" si="222"/>
        <v/>
      </c>
      <c r="C4766" s="105" t="str">
        <f t="shared" si="223"/>
        <v/>
      </c>
      <c r="D4766" s="105" t="str">
        <f t="shared" si="224"/>
        <v/>
      </c>
      <c r="E4766" s="106" t="s">
        <v>2406</v>
      </c>
      <c r="F4766" s="106" t="s">
        <v>5010</v>
      </c>
      <c r="G4766" s="106" t="s">
        <v>2442</v>
      </c>
      <c r="H4766" s="106" t="s">
        <v>2443</v>
      </c>
      <c r="I4766" s="106">
        <v>11</v>
      </c>
      <c r="J4766" s="106"/>
      <c r="K4766" s="106"/>
      <c r="L4766" s="106" t="s">
        <v>1817</v>
      </c>
      <c r="M4766" s="106" t="s">
        <v>3522</v>
      </c>
      <c r="N4766" s="106">
        <v>0.7</v>
      </c>
      <c r="O4766" s="106">
        <v>2.9</v>
      </c>
      <c r="P4766" s="106" t="s">
        <v>2499</v>
      </c>
      <c r="Q4766" s="107" t="s">
        <v>5553</v>
      </c>
      <c r="R4766" s="107" t="s">
        <v>11</v>
      </c>
    </row>
    <row r="4767" spans="2:18" ht="20.100000000000001" customHeight="1" x14ac:dyDescent="0.4">
      <c r="B4767" s="105" t="str">
        <f t="shared" si="222"/>
        <v/>
      </c>
      <c r="C4767" s="105" t="str">
        <f t="shared" si="223"/>
        <v/>
      </c>
      <c r="D4767" s="105" t="str">
        <f t="shared" si="224"/>
        <v/>
      </c>
      <c r="E4767" s="106" t="s">
        <v>2406</v>
      </c>
      <c r="F4767" s="106" t="s">
        <v>5010</v>
      </c>
      <c r="G4767" s="106" t="s">
        <v>2442</v>
      </c>
      <c r="H4767" s="106" t="s">
        <v>2443</v>
      </c>
      <c r="I4767" s="106">
        <v>10</v>
      </c>
      <c r="J4767" s="106"/>
      <c r="K4767" s="106"/>
      <c r="L4767" s="106" t="s">
        <v>1027</v>
      </c>
      <c r="M4767" s="106" t="s">
        <v>3522</v>
      </c>
      <c r="N4767" s="106">
        <v>0.7</v>
      </c>
      <c r="O4767" s="106">
        <v>2.9</v>
      </c>
      <c r="P4767" s="106" t="s">
        <v>2499</v>
      </c>
      <c r="Q4767" s="107" t="s">
        <v>5554</v>
      </c>
      <c r="R4767" s="107" t="s">
        <v>11</v>
      </c>
    </row>
    <row r="4768" spans="2:18" ht="20.100000000000001" customHeight="1" x14ac:dyDescent="0.4">
      <c r="B4768" s="105" t="str">
        <f t="shared" si="222"/>
        <v/>
      </c>
      <c r="C4768" s="105" t="str">
        <f t="shared" si="223"/>
        <v/>
      </c>
      <c r="D4768" s="105" t="str">
        <f t="shared" si="224"/>
        <v/>
      </c>
      <c r="E4768" s="106" t="s">
        <v>2406</v>
      </c>
      <c r="F4768" s="106" t="s">
        <v>5010</v>
      </c>
      <c r="G4768" s="106" t="s">
        <v>710</v>
      </c>
      <c r="H4768" s="106" t="s">
        <v>1027</v>
      </c>
      <c r="I4768" s="106">
        <v>11</v>
      </c>
      <c r="J4768" s="106"/>
      <c r="K4768" s="106"/>
      <c r="L4768" s="106" t="s">
        <v>1098</v>
      </c>
      <c r="M4768" s="106" t="s">
        <v>3522</v>
      </c>
      <c r="N4768" s="106">
        <v>0.76</v>
      </c>
      <c r="O4768" s="106">
        <v>2.9</v>
      </c>
      <c r="P4768" s="106" t="s">
        <v>2493</v>
      </c>
      <c r="Q4768" s="107" t="s">
        <v>5555</v>
      </c>
      <c r="R4768" s="107" t="s">
        <v>11</v>
      </c>
    </row>
    <row r="4769" spans="2:18" ht="20.100000000000001" customHeight="1" x14ac:dyDescent="0.4">
      <c r="B4769" s="105" t="str">
        <f t="shared" si="222"/>
        <v/>
      </c>
      <c r="C4769" s="105" t="str">
        <f t="shared" si="223"/>
        <v/>
      </c>
      <c r="D4769" s="105" t="str">
        <f t="shared" si="224"/>
        <v/>
      </c>
      <c r="E4769" s="106" t="s">
        <v>2406</v>
      </c>
      <c r="F4769" s="106" t="s">
        <v>5010</v>
      </c>
      <c r="G4769" s="106" t="s">
        <v>721</v>
      </c>
      <c r="H4769" s="106" t="s">
        <v>1027</v>
      </c>
      <c r="I4769" s="106">
        <v>12</v>
      </c>
      <c r="J4769" s="106"/>
      <c r="K4769" s="106"/>
      <c r="L4769" s="106" t="s">
        <v>722</v>
      </c>
      <c r="M4769" s="106" t="s">
        <v>3522</v>
      </c>
      <c r="N4769" s="106">
        <v>0.76</v>
      </c>
      <c r="O4769" s="106">
        <v>2.9</v>
      </c>
      <c r="P4769" s="106" t="s">
        <v>2499</v>
      </c>
      <c r="Q4769" s="107" t="s">
        <v>5556</v>
      </c>
      <c r="R4769" s="107" t="s">
        <v>11</v>
      </c>
    </row>
    <row r="4770" spans="2:18" ht="20.100000000000001" customHeight="1" x14ac:dyDescent="0.4">
      <c r="B4770" s="105" t="str">
        <f t="shared" si="222"/>
        <v/>
      </c>
      <c r="C4770" s="105" t="str">
        <f t="shared" si="223"/>
        <v/>
      </c>
      <c r="D4770" s="105" t="str">
        <f t="shared" si="224"/>
        <v/>
      </c>
      <c r="E4770" s="106" t="s">
        <v>2406</v>
      </c>
      <c r="F4770" s="106" t="s">
        <v>5010</v>
      </c>
      <c r="G4770" s="106" t="s">
        <v>773</v>
      </c>
      <c r="H4770" s="106" t="s">
        <v>1817</v>
      </c>
      <c r="I4770" s="106">
        <v>11</v>
      </c>
      <c r="J4770" s="106"/>
      <c r="K4770" s="106"/>
      <c r="L4770" s="106" t="s">
        <v>774</v>
      </c>
      <c r="M4770" s="106" t="s">
        <v>3522</v>
      </c>
      <c r="N4770" s="106">
        <v>0.76</v>
      </c>
      <c r="O4770" s="106">
        <v>2.9</v>
      </c>
      <c r="P4770" s="106" t="s">
        <v>2499</v>
      </c>
      <c r="Q4770" s="107" t="s">
        <v>5557</v>
      </c>
      <c r="R4770" s="107" t="s">
        <v>11</v>
      </c>
    </row>
    <row r="4771" spans="2:18" ht="20.100000000000001" customHeight="1" x14ac:dyDescent="0.4">
      <c r="B4771" s="105" t="str">
        <f t="shared" si="222"/>
        <v/>
      </c>
      <c r="C4771" s="105" t="str">
        <f t="shared" si="223"/>
        <v/>
      </c>
      <c r="D4771" s="105" t="str">
        <f t="shared" si="224"/>
        <v/>
      </c>
      <c r="E4771" s="106" t="s">
        <v>2406</v>
      </c>
      <c r="F4771" s="106" t="s">
        <v>5010</v>
      </c>
      <c r="G4771" s="106" t="s">
        <v>773</v>
      </c>
      <c r="H4771" s="106" t="s">
        <v>1027</v>
      </c>
      <c r="I4771" s="106">
        <v>10</v>
      </c>
      <c r="J4771" s="106"/>
      <c r="K4771" s="106"/>
      <c r="L4771" s="106" t="s">
        <v>774</v>
      </c>
      <c r="M4771" s="106" t="s">
        <v>3522</v>
      </c>
      <c r="N4771" s="106">
        <v>0.75</v>
      </c>
      <c r="O4771" s="106">
        <v>2.9</v>
      </c>
      <c r="P4771" s="106" t="s">
        <v>2499</v>
      </c>
      <c r="Q4771" s="107" t="s">
        <v>5558</v>
      </c>
      <c r="R4771" s="107" t="s">
        <v>11</v>
      </c>
    </row>
    <row r="4772" spans="2:18" ht="20.100000000000001" customHeight="1" x14ac:dyDescent="0.4">
      <c r="B4772" s="105" t="str">
        <f t="shared" si="222"/>
        <v/>
      </c>
      <c r="C4772" s="105" t="str">
        <f t="shared" si="223"/>
        <v/>
      </c>
      <c r="D4772" s="105" t="str">
        <f t="shared" si="224"/>
        <v/>
      </c>
      <c r="E4772" s="106" t="s">
        <v>2406</v>
      </c>
      <c r="F4772" s="106" t="s">
        <v>5010</v>
      </c>
      <c r="G4772" s="106" t="s">
        <v>773</v>
      </c>
      <c r="H4772" s="106" t="s">
        <v>707</v>
      </c>
      <c r="I4772" s="106">
        <v>11</v>
      </c>
      <c r="J4772" s="106"/>
      <c r="K4772" s="106"/>
      <c r="L4772" s="106" t="s">
        <v>1266</v>
      </c>
      <c r="M4772" s="106" t="s">
        <v>3522</v>
      </c>
      <c r="N4772" s="106">
        <v>0.76</v>
      </c>
      <c r="O4772" s="106">
        <v>2.9</v>
      </c>
      <c r="P4772" s="106" t="s">
        <v>2499</v>
      </c>
      <c r="Q4772" s="107" t="s">
        <v>5559</v>
      </c>
      <c r="R4772" s="107" t="s">
        <v>11</v>
      </c>
    </row>
    <row r="4773" spans="2:18" ht="20.100000000000001" customHeight="1" x14ac:dyDescent="0.4">
      <c r="B4773" s="105" t="str">
        <f t="shared" si="222"/>
        <v/>
      </c>
      <c r="C4773" s="105" t="str">
        <f t="shared" si="223"/>
        <v/>
      </c>
      <c r="D4773" s="105" t="str">
        <f t="shared" si="224"/>
        <v/>
      </c>
      <c r="E4773" s="106" t="s">
        <v>2406</v>
      </c>
      <c r="F4773" s="106" t="s">
        <v>5010</v>
      </c>
      <c r="G4773" s="106" t="s">
        <v>773</v>
      </c>
      <c r="H4773" s="106" t="s">
        <v>1817</v>
      </c>
      <c r="I4773" s="106">
        <v>10</v>
      </c>
      <c r="J4773" s="106"/>
      <c r="K4773" s="106"/>
      <c r="L4773" s="106" t="s">
        <v>1266</v>
      </c>
      <c r="M4773" s="106" t="s">
        <v>3522</v>
      </c>
      <c r="N4773" s="106">
        <v>0.75</v>
      </c>
      <c r="O4773" s="106">
        <v>2.9</v>
      </c>
      <c r="P4773" s="106" t="s">
        <v>2499</v>
      </c>
      <c r="Q4773" s="107" t="s">
        <v>5560</v>
      </c>
      <c r="R4773" s="107" t="s">
        <v>11</v>
      </c>
    </row>
    <row r="4774" spans="2:18" ht="20.100000000000001" customHeight="1" x14ac:dyDescent="0.4">
      <c r="B4774" s="105" t="str">
        <f t="shared" si="222"/>
        <v/>
      </c>
      <c r="C4774" s="105" t="str">
        <f t="shared" si="223"/>
        <v/>
      </c>
      <c r="D4774" s="105" t="str">
        <f t="shared" si="224"/>
        <v/>
      </c>
      <c r="E4774" s="106" t="s">
        <v>2406</v>
      </c>
      <c r="F4774" s="106" t="s">
        <v>5010</v>
      </c>
      <c r="G4774" s="106" t="s">
        <v>773</v>
      </c>
      <c r="H4774" s="106" t="s">
        <v>1027</v>
      </c>
      <c r="I4774" s="106">
        <v>9</v>
      </c>
      <c r="J4774" s="106"/>
      <c r="K4774" s="106"/>
      <c r="L4774" s="106" t="s">
        <v>1266</v>
      </c>
      <c r="M4774" s="106" t="s">
        <v>3522</v>
      </c>
      <c r="N4774" s="106">
        <v>0.74</v>
      </c>
      <c r="O4774" s="106">
        <v>2.9</v>
      </c>
      <c r="P4774" s="106" t="s">
        <v>2499</v>
      </c>
      <c r="Q4774" s="107" t="s">
        <v>5561</v>
      </c>
      <c r="R4774" s="107" t="s">
        <v>11</v>
      </c>
    </row>
    <row r="4775" spans="2:18" ht="20.100000000000001" customHeight="1" x14ac:dyDescent="0.4">
      <c r="B4775" s="105" t="str">
        <f t="shared" si="222"/>
        <v/>
      </c>
      <c r="C4775" s="105" t="str">
        <f t="shared" si="223"/>
        <v/>
      </c>
      <c r="D4775" s="105" t="str">
        <f t="shared" si="224"/>
        <v/>
      </c>
      <c r="E4775" s="106" t="s">
        <v>2406</v>
      </c>
      <c r="F4775" s="106" t="s">
        <v>5010</v>
      </c>
      <c r="G4775" s="106" t="s">
        <v>778</v>
      </c>
      <c r="H4775" s="106" t="s">
        <v>1817</v>
      </c>
      <c r="I4775" s="106">
        <v>11</v>
      </c>
      <c r="J4775" s="106"/>
      <c r="K4775" s="106"/>
      <c r="L4775" s="106" t="s">
        <v>779</v>
      </c>
      <c r="M4775" s="106" t="s">
        <v>3522</v>
      </c>
      <c r="N4775" s="106">
        <v>0.75</v>
      </c>
      <c r="O4775" s="106">
        <v>2.9</v>
      </c>
      <c r="P4775" s="106" t="s">
        <v>2499</v>
      </c>
      <c r="Q4775" s="107" t="s">
        <v>5562</v>
      </c>
      <c r="R4775" s="107" t="s">
        <v>11</v>
      </c>
    </row>
    <row r="4776" spans="2:18" ht="20.100000000000001" customHeight="1" x14ac:dyDescent="0.4">
      <c r="B4776" s="105" t="str">
        <f t="shared" si="222"/>
        <v/>
      </c>
      <c r="C4776" s="105" t="str">
        <f t="shared" si="223"/>
        <v/>
      </c>
      <c r="D4776" s="105" t="str">
        <f t="shared" si="224"/>
        <v/>
      </c>
      <c r="E4776" s="106" t="s">
        <v>2406</v>
      </c>
      <c r="F4776" s="106" t="s">
        <v>5010</v>
      </c>
      <c r="G4776" s="106" t="s">
        <v>778</v>
      </c>
      <c r="H4776" s="106" t="s">
        <v>1027</v>
      </c>
      <c r="I4776" s="106">
        <v>10</v>
      </c>
      <c r="J4776" s="106"/>
      <c r="K4776" s="106"/>
      <c r="L4776" s="106" t="s">
        <v>779</v>
      </c>
      <c r="M4776" s="106" t="s">
        <v>3522</v>
      </c>
      <c r="N4776" s="106">
        <v>0.74</v>
      </c>
      <c r="O4776" s="106">
        <v>2.9</v>
      </c>
      <c r="P4776" s="106" t="s">
        <v>2499</v>
      </c>
      <c r="Q4776" s="107" t="s">
        <v>5563</v>
      </c>
      <c r="R4776" s="107" t="s">
        <v>11</v>
      </c>
    </row>
    <row r="4777" spans="2:18" ht="20.100000000000001" customHeight="1" x14ac:dyDescent="0.4">
      <c r="B4777" s="105" t="str">
        <f t="shared" si="222"/>
        <v/>
      </c>
      <c r="C4777" s="105" t="str">
        <f t="shared" si="223"/>
        <v/>
      </c>
      <c r="D4777" s="105" t="str">
        <f t="shared" si="224"/>
        <v/>
      </c>
      <c r="E4777" s="106" t="s">
        <v>2406</v>
      </c>
      <c r="F4777" s="106" t="s">
        <v>5010</v>
      </c>
      <c r="G4777" s="106" t="s">
        <v>778</v>
      </c>
      <c r="H4777" s="106" t="s">
        <v>707</v>
      </c>
      <c r="I4777" s="106">
        <v>11</v>
      </c>
      <c r="J4777" s="106"/>
      <c r="K4777" s="106"/>
      <c r="L4777" s="106" t="s">
        <v>1269</v>
      </c>
      <c r="M4777" s="106" t="s">
        <v>3522</v>
      </c>
      <c r="N4777" s="106">
        <v>0.76</v>
      </c>
      <c r="O4777" s="106">
        <v>2.9</v>
      </c>
      <c r="P4777" s="106" t="s">
        <v>2499</v>
      </c>
      <c r="Q4777" s="107" t="s">
        <v>5564</v>
      </c>
      <c r="R4777" s="107" t="s">
        <v>11</v>
      </c>
    </row>
    <row r="4778" spans="2:18" ht="20.100000000000001" customHeight="1" x14ac:dyDescent="0.4">
      <c r="B4778" s="105" t="str">
        <f t="shared" si="222"/>
        <v/>
      </c>
      <c r="C4778" s="105" t="str">
        <f t="shared" si="223"/>
        <v/>
      </c>
      <c r="D4778" s="105" t="str">
        <f t="shared" si="224"/>
        <v/>
      </c>
      <c r="E4778" s="106" t="s">
        <v>2406</v>
      </c>
      <c r="F4778" s="106" t="s">
        <v>5010</v>
      </c>
      <c r="G4778" s="106" t="s">
        <v>778</v>
      </c>
      <c r="H4778" s="106" t="s">
        <v>1817</v>
      </c>
      <c r="I4778" s="106">
        <v>10</v>
      </c>
      <c r="J4778" s="106"/>
      <c r="K4778" s="106"/>
      <c r="L4778" s="106" t="s">
        <v>1269</v>
      </c>
      <c r="M4778" s="106" t="s">
        <v>3522</v>
      </c>
      <c r="N4778" s="106">
        <v>0.75</v>
      </c>
      <c r="O4778" s="106">
        <v>2.9</v>
      </c>
      <c r="P4778" s="106" t="s">
        <v>2499</v>
      </c>
      <c r="Q4778" s="107" t="s">
        <v>5565</v>
      </c>
      <c r="R4778" s="107" t="s">
        <v>11</v>
      </c>
    </row>
    <row r="4779" spans="2:18" ht="20.100000000000001" customHeight="1" x14ac:dyDescent="0.4">
      <c r="B4779" s="105" t="str">
        <f t="shared" si="222"/>
        <v/>
      </c>
      <c r="C4779" s="105" t="str">
        <f t="shared" si="223"/>
        <v/>
      </c>
      <c r="D4779" s="105" t="str">
        <f t="shared" si="224"/>
        <v/>
      </c>
      <c r="E4779" s="106" t="s">
        <v>2406</v>
      </c>
      <c r="F4779" s="106" t="s">
        <v>5010</v>
      </c>
      <c r="G4779" s="106" t="s">
        <v>778</v>
      </c>
      <c r="H4779" s="106" t="s">
        <v>1027</v>
      </c>
      <c r="I4779" s="106">
        <v>9</v>
      </c>
      <c r="J4779" s="106"/>
      <c r="K4779" s="106"/>
      <c r="L4779" s="106" t="s">
        <v>1269</v>
      </c>
      <c r="M4779" s="106" t="s">
        <v>3522</v>
      </c>
      <c r="N4779" s="106">
        <v>0.74</v>
      </c>
      <c r="O4779" s="106">
        <v>2.9</v>
      </c>
      <c r="P4779" s="106" t="s">
        <v>2499</v>
      </c>
      <c r="Q4779" s="107" t="s">
        <v>5566</v>
      </c>
      <c r="R4779" s="107" t="s">
        <v>11</v>
      </c>
    </row>
    <row r="4780" spans="2:18" ht="20.100000000000001" customHeight="1" x14ac:dyDescent="0.4">
      <c r="B4780" s="105" t="str">
        <f t="shared" si="222"/>
        <v/>
      </c>
      <c r="C4780" s="105" t="str">
        <f t="shared" si="223"/>
        <v/>
      </c>
      <c r="D4780" s="105" t="str">
        <f t="shared" si="224"/>
        <v/>
      </c>
      <c r="E4780" s="106" t="s">
        <v>2406</v>
      </c>
      <c r="F4780" s="106" t="s">
        <v>5010</v>
      </c>
      <c r="G4780" s="106" t="s">
        <v>782</v>
      </c>
      <c r="H4780" s="106" t="s">
        <v>1817</v>
      </c>
      <c r="I4780" s="106">
        <v>11</v>
      </c>
      <c r="J4780" s="106"/>
      <c r="K4780" s="106"/>
      <c r="L4780" s="106" t="s">
        <v>783</v>
      </c>
      <c r="M4780" s="106" t="s">
        <v>3522</v>
      </c>
      <c r="N4780" s="106">
        <v>0.67</v>
      </c>
      <c r="O4780" s="106">
        <v>2.9</v>
      </c>
      <c r="P4780" s="106" t="s">
        <v>2499</v>
      </c>
      <c r="Q4780" s="107" t="s">
        <v>5567</v>
      </c>
      <c r="R4780" s="107" t="s">
        <v>11</v>
      </c>
    </row>
    <row r="4781" spans="2:18" ht="20.100000000000001" customHeight="1" x14ac:dyDescent="0.4">
      <c r="B4781" s="105" t="str">
        <f t="shared" si="222"/>
        <v/>
      </c>
      <c r="C4781" s="105" t="str">
        <f t="shared" si="223"/>
        <v/>
      </c>
      <c r="D4781" s="105" t="str">
        <f t="shared" si="224"/>
        <v/>
      </c>
      <c r="E4781" s="106" t="s">
        <v>2406</v>
      </c>
      <c r="F4781" s="106" t="s">
        <v>5010</v>
      </c>
      <c r="G4781" s="106" t="s">
        <v>782</v>
      </c>
      <c r="H4781" s="106" t="s">
        <v>1027</v>
      </c>
      <c r="I4781" s="106">
        <v>10</v>
      </c>
      <c r="J4781" s="106"/>
      <c r="K4781" s="106"/>
      <c r="L4781" s="106" t="s">
        <v>783</v>
      </c>
      <c r="M4781" s="106" t="s">
        <v>3522</v>
      </c>
      <c r="N4781" s="106">
        <v>0.66</v>
      </c>
      <c r="O4781" s="106">
        <v>2.9</v>
      </c>
      <c r="P4781" s="106" t="s">
        <v>2499</v>
      </c>
      <c r="Q4781" s="107" t="s">
        <v>5568</v>
      </c>
      <c r="R4781" s="107" t="s">
        <v>11</v>
      </c>
    </row>
    <row r="4782" spans="2:18" ht="20.100000000000001" customHeight="1" x14ac:dyDescent="0.4">
      <c r="B4782" s="105" t="str">
        <f t="shared" si="222"/>
        <v/>
      </c>
      <c r="C4782" s="105" t="str">
        <f t="shared" si="223"/>
        <v/>
      </c>
      <c r="D4782" s="105" t="str">
        <f t="shared" si="224"/>
        <v/>
      </c>
      <c r="E4782" s="106" t="s">
        <v>2406</v>
      </c>
      <c r="F4782" s="106" t="s">
        <v>5010</v>
      </c>
      <c r="G4782" s="106" t="s">
        <v>2437</v>
      </c>
      <c r="H4782" s="106" t="s">
        <v>707</v>
      </c>
      <c r="I4782" s="106">
        <v>12</v>
      </c>
      <c r="J4782" s="106"/>
      <c r="K4782" s="106"/>
      <c r="L4782" s="106" t="s">
        <v>2438</v>
      </c>
      <c r="M4782" s="106" t="s">
        <v>3522</v>
      </c>
      <c r="N4782" s="106">
        <v>0.76</v>
      </c>
      <c r="O4782" s="106">
        <v>2.9</v>
      </c>
      <c r="P4782" s="106" t="s">
        <v>2499</v>
      </c>
      <c r="Q4782" s="107" t="s">
        <v>5569</v>
      </c>
      <c r="R4782" s="107" t="s">
        <v>11</v>
      </c>
    </row>
    <row r="4783" spans="2:18" ht="20.100000000000001" customHeight="1" x14ac:dyDescent="0.4">
      <c r="B4783" s="105" t="str">
        <f t="shared" si="222"/>
        <v/>
      </c>
      <c r="C4783" s="105" t="str">
        <f t="shared" si="223"/>
        <v/>
      </c>
      <c r="D4783" s="105" t="str">
        <f t="shared" si="224"/>
        <v/>
      </c>
      <c r="E4783" s="106" t="s">
        <v>2406</v>
      </c>
      <c r="F4783" s="106" t="s">
        <v>5010</v>
      </c>
      <c r="G4783" s="106" t="s">
        <v>2437</v>
      </c>
      <c r="H4783" s="106" t="s">
        <v>1817</v>
      </c>
      <c r="I4783" s="106">
        <v>11</v>
      </c>
      <c r="J4783" s="106"/>
      <c r="K4783" s="106"/>
      <c r="L4783" s="106" t="s">
        <v>2438</v>
      </c>
      <c r="M4783" s="106" t="s">
        <v>3522</v>
      </c>
      <c r="N4783" s="106">
        <v>0.74</v>
      </c>
      <c r="O4783" s="106">
        <v>2.9</v>
      </c>
      <c r="P4783" s="106" t="s">
        <v>2499</v>
      </c>
      <c r="Q4783" s="107" t="s">
        <v>5570</v>
      </c>
      <c r="R4783" s="107" t="s">
        <v>11</v>
      </c>
    </row>
    <row r="4784" spans="2:18" ht="20.100000000000001" customHeight="1" x14ac:dyDescent="0.4">
      <c r="B4784" s="105" t="str">
        <f t="shared" si="222"/>
        <v/>
      </c>
      <c r="C4784" s="105" t="str">
        <f t="shared" si="223"/>
        <v/>
      </c>
      <c r="D4784" s="105" t="str">
        <f t="shared" si="224"/>
        <v/>
      </c>
      <c r="E4784" s="106" t="s">
        <v>2406</v>
      </c>
      <c r="F4784" s="106" t="s">
        <v>5010</v>
      </c>
      <c r="G4784" s="106" t="s">
        <v>2437</v>
      </c>
      <c r="H4784" s="106" t="s">
        <v>1027</v>
      </c>
      <c r="I4784" s="106">
        <v>10</v>
      </c>
      <c r="J4784" s="106"/>
      <c r="K4784" s="106"/>
      <c r="L4784" s="106" t="s">
        <v>2438</v>
      </c>
      <c r="M4784" s="106" t="s">
        <v>3522</v>
      </c>
      <c r="N4784" s="106">
        <v>0.73</v>
      </c>
      <c r="O4784" s="106">
        <v>2.9</v>
      </c>
      <c r="P4784" s="106" t="s">
        <v>2499</v>
      </c>
      <c r="Q4784" s="107" t="s">
        <v>5571</v>
      </c>
      <c r="R4784" s="107" t="s">
        <v>11</v>
      </c>
    </row>
    <row r="4785" spans="2:18" ht="20.100000000000001" customHeight="1" x14ac:dyDescent="0.4">
      <c r="B4785" s="105" t="str">
        <f t="shared" si="222"/>
        <v/>
      </c>
      <c r="C4785" s="105" t="str">
        <f t="shared" si="223"/>
        <v/>
      </c>
      <c r="D4785" s="105" t="str">
        <f t="shared" si="224"/>
        <v/>
      </c>
      <c r="E4785" s="106" t="s">
        <v>2406</v>
      </c>
      <c r="F4785" s="106" t="s">
        <v>5010</v>
      </c>
      <c r="G4785" s="106" t="s">
        <v>2442</v>
      </c>
      <c r="H4785" s="106" t="s">
        <v>707</v>
      </c>
      <c r="I4785" s="106">
        <v>12</v>
      </c>
      <c r="J4785" s="106"/>
      <c r="K4785" s="106"/>
      <c r="L4785" s="106" t="s">
        <v>2443</v>
      </c>
      <c r="M4785" s="106" t="s">
        <v>3522</v>
      </c>
      <c r="N4785" s="106">
        <v>0.76</v>
      </c>
      <c r="O4785" s="106">
        <v>2.9</v>
      </c>
      <c r="P4785" s="106" t="s">
        <v>2499</v>
      </c>
      <c r="Q4785" s="107" t="s">
        <v>5572</v>
      </c>
      <c r="R4785" s="107" t="s">
        <v>11</v>
      </c>
    </row>
    <row r="4786" spans="2:18" ht="20.100000000000001" customHeight="1" x14ac:dyDescent="0.4">
      <c r="B4786" s="105" t="str">
        <f t="shared" si="222"/>
        <v/>
      </c>
      <c r="C4786" s="105" t="str">
        <f t="shared" si="223"/>
        <v/>
      </c>
      <c r="D4786" s="105" t="str">
        <f t="shared" si="224"/>
        <v/>
      </c>
      <c r="E4786" s="106" t="s">
        <v>2406</v>
      </c>
      <c r="F4786" s="106" t="s">
        <v>5010</v>
      </c>
      <c r="G4786" s="106" t="s">
        <v>2442</v>
      </c>
      <c r="H4786" s="106" t="s">
        <v>1817</v>
      </c>
      <c r="I4786" s="106">
        <v>11</v>
      </c>
      <c r="J4786" s="106"/>
      <c r="K4786" s="106"/>
      <c r="L4786" s="106" t="s">
        <v>2443</v>
      </c>
      <c r="M4786" s="106" t="s">
        <v>3522</v>
      </c>
      <c r="N4786" s="106">
        <v>0.74</v>
      </c>
      <c r="O4786" s="106">
        <v>2.9</v>
      </c>
      <c r="P4786" s="106" t="s">
        <v>2499</v>
      </c>
      <c r="Q4786" s="107" t="s">
        <v>5573</v>
      </c>
      <c r="R4786" s="107" t="s">
        <v>11</v>
      </c>
    </row>
    <row r="4787" spans="2:18" ht="20.100000000000001" customHeight="1" x14ac:dyDescent="0.4">
      <c r="B4787" s="105" t="str">
        <f t="shared" si="222"/>
        <v/>
      </c>
      <c r="C4787" s="105" t="str">
        <f t="shared" si="223"/>
        <v/>
      </c>
      <c r="D4787" s="105" t="str">
        <f t="shared" si="224"/>
        <v/>
      </c>
      <c r="E4787" s="106" t="s">
        <v>2406</v>
      </c>
      <c r="F4787" s="106" t="s">
        <v>5010</v>
      </c>
      <c r="G4787" s="106" t="s">
        <v>2442</v>
      </c>
      <c r="H4787" s="106" t="s">
        <v>1027</v>
      </c>
      <c r="I4787" s="106">
        <v>10</v>
      </c>
      <c r="J4787" s="106"/>
      <c r="K4787" s="106"/>
      <c r="L4787" s="106" t="s">
        <v>2443</v>
      </c>
      <c r="M4787" s="106" t="s">
        <v>3522</v>
      </c>
      <c r="N4787" s="106">
        <v>0.73</v>
      </c>
      <c r="O4787" s="106">
        <v>2.9</v>
      </c>
      <c r="P4787" s="106" t="s">
        <v>2499</v>
      </c>
      <c r="Q4787" s="107" t="s">
        <v>5574</v>
      </c>
      <c r="R4787" s="107" t="s">
        <v>11</v>
      </c>
    </row>
    <row r="4788" spans="2:18" ht="20.100000000000001" customHeight="1" x14ac:dyDescent="0.4">
      <c r="B4788" s="105" t="str">
        <f t="shared" si="222"/>
        <v/>
      </c>
      <c r="C4788" s="105" t="str">
        <f t="shared" si="223"/>
        <v/>
      </c>
      <c r="D4788" s="105" t="str">
        <f t="shared" si="224"/>
        <v/>
      </c>
      <c r="E4788" s="106" t="s">
        <v>2406</v>
      </c>
      <c r="F4788" s="106" t="s">
        <v>5010</v>
      </c>
      <c r="G4788" s="106" t="s">
        <v>697</v>
      </c>
      <c r="H4788" s="106" t="s">
        <v>707</v>
      </c>
      <c r="I4788" s="106">
        <v>12</v>
      </c>
      <c r="J4788" s="106"/>
      <c r="K4788" s="106"/>
      <c r="L4788" s="106" t="s">
        <v>707</v>
      </c>
      <c r="M4788" s="106" t="s">
        <v>3522</v>
      </c>
      <c r="N4788" s="106">
        <v>0.8</v>
      </c>
      <c r="O4788" s="106">
        <v>2.9</v>
      </c>
      <c r="P4788" s="106" t="s">
        <v>4403</v>
      </c>
      <c r="Q4788" s="107" t="s">
        <v>5575</v>
      </c>
      <c r="R4788" s="107" t="s">
        <v>253</v>
      </c>
    </row>
    <row r="4789" spans="2:18" ht="20.100000000000001" customHeight="1" x14ac:dyDescent="0.4">
      <c r="B4789" s="105" t="str">
        <f t="shared" si="222"/>
        <v/>
      </c>
      <c r="C4789" s="105" t="str">
        <f t="shared" si="223"/>
        <v/>
      </c>
      <c r="D4789" s="105" t="str">
        <f t="shared" si="224"/>
        <v/>
      </c>
      <c r="E4789" s="106" t="s">
        <v>2406</v>
      </c>
      <c r="F4789" s="106" t="s">
        <v>5010</v>
      </c>
      <c r="G4789" s="106" t="s">
        <v>710</v>
      </c>
      <c r="H4789" s="106" t="s">
        <v>711</v>
      </c>
      <c r="I4789" s="106">
        <v>11</v>
      </c>
      <c r="J4789" s="106"/>
      <c r="K4789" s="106"/>
      <c r="L4789" s="106" t="s">
        <v>707</v>
      </c>
      <c r="M4789" s="106" t="s">
        <v>3522</v>
      </c>
      <c r="N4789" s="106">
        <v>0.78</v>
      </c>
      <c r="O4789" s="106">
        <v>2.9</v>
      </c>
      <c r="P4789" s="106" t="s">
        <v>4403</v>
      </c>
      <c r="Q4789" s="107" t="s">
        <v>5576</v>
      </c>
      <c r="R4789" s="107" t="s">
        <v>253</v>
      </c>
    </row>
    <row r="4790" spans="2:18" ht="20.100000000000001" customHeight="1" x14ac:dyDescent="0.4">
      <c r="B4790" s="105" t="str">
        <f t="shared" si="222"/>
        <v/>
      </c>
      <c r="C4790" s="105" t="str">
        <f t="shared" si="223"/>
        <v/>
      </c>
      <c r="D4790" s="105" t="str">
        <f t="shared" si="224"/>
        <v/>
      </c>
      <c r="E4790" s="106" t="s">
        <v>2406</v>
      </c>
      <c r="F4790" s="106" t="s">
        <v>5010</v>
      </c>
      <c r="G4790" s="106" t="s">
        <v>2477</v>
      </c>
      <c r="H4790" s="106" t="s">
        <v>707</v>
      </c>
      <c r="I4790" s="106">
        <v>11</v>
      </c>
      <c r="J4790" s="106"/>
      <c r="K4790" s="106"/>
      <c r="L4790" s="106" t="s">
        <v>2478</v>
      </c>
      <c r="M4790" s="106" t="s">
        <v>3522</v>
      </c>
      <c r="N4790" s="106">
        <v>0.79</v>
      </c>
      <c r="O4790" s="106">
        <v>2.9</v>
      </c>
      <c r="P4790" s="106" t="s">
        <v>5577</v>
      </c>
      <c r="Q4790" s="107" t="s">
        <v>5578</v>
      </c>
      <c r="R4790" s="107" t="s">
        <v>253</v>
      </c>
    </row>
    <row r="4791" spans="2:18" ht="20.100000000000001" customHeight="1" x14ac:dyDescent="0.4">
      <c r="B4791" s="105" t="str">
        <f t="shared" si="222"/>
        <v/>
      </c>
      <c r="C4791" s="105" t="str">
        <f t="shared" si="223"/>
        <v/>
      </c>
      <c r="D4791" s="105" t="str">
        <f t="shared" si="224"/>
        <v/>
      </c>
      <c r="E4791" s="106" t="s">
        <v>2406</v>
      </c>
      <c r="F4791" s="106" t="s">
        <v>5010</v>
      </c>
      <c r="G4791" s="106" t="s">
        <v>2482</v>
      </c>
      <c r="H4791" s="106" t="s">
        <v>707</v>
      </c>
      <c r="I4791" s="106">
        <v>11</v>
      </c>
      <c r="J4791" s="106"/>
      <c r="K4791" s="106"/>
      <c r="L4791" s="106" t="s">
        <v>2483</v>
      </c>
      <c r="M4791" s="106" t="s">
        <v>3522</v>
      </c>
      <c r="N4791" s="106">
        <v>0.79</v>
      </c>
      <c r="O4791" s="106">
        <v>2.9</v>
      </c>
      <c r="P4791" s="106" t="s">
        <v>5577</v>
      </c>
      <c r="Q4791" s="107" t="s">
        <v>5579</v>
      </c>
      <c r="R4791" s="107" t="s">
        <v>253</v>
      </c>
    </row>
    <row r="4792" spans="2:18" ht="20.100000000000001" customHeight="1" x14ac:dyDescent="0.4">
      <c r="B4792" s="105" t="str">
        <f t="shared" si="222"/>
        <v/>
      </c>
      <c r="C4792" s="105" t="str">
        <f t="shared" si="223"/>
        <v/>
      </c>
      <c r="D4792" s="105" t="str">
        <f t="shared" si="224"/>
        <v/>
      </c>
      <c r="E4792" s="106" t="s">
        <v>2406</v>
      </c>
      <c r="F4792" s="106" t="s">
        <v>5010</v>
      </c>
      <c r="G4792" s="106" t="s">
        <v>710</v>
      </c>
      <c r="H4792" s="106" t="s">
        <v>707</v>
      </c>
      <c r="I4792" s="106">
        <v>11</v>
      </c>
      <c r="J4792" s="106"/>
      <c r="K4792" s="106"/>
      <c r="L4792" s="106" t="s">
        <v>711</v>
      </c>
      <c r="M4792" s="106" t="s">
        <v>3522</v>
      </c>
      <c r="N4792" s="106">
        <v>0.79</v>
      </c>
      <c r="O4792" s="106">
        <v>2.9</v>
      </c>
      <c r="P4792" s="106" t="s">
        <v>714</v>
      </c>
      <c r="Q4792" s="107" t="s">
        <v>5580</v>
      </c>
      <c r="R4792" s="107" t="s">
        <v>253</v>
      </c>
    </row>
    <row r="4793" spans="2:18" ht="20.100000000000001" customHeight="1" x14ac:dyDescent="0.4">
      <c r="B4793" s="105" t="str">
        <f t="shared" si="222"/>
        <v/>
      </c>
      <c r="C4793" s="105" t="str">
        <f t="shared" si="223"/>
        <v/>
      </c>
      <c r="D4793" s="105" t="str">
        <f t="shared" si="224"/>
        <v/>
      </c>
      <c r="E4793" s="106" t="s">
        <v>2406</v>
      </c>
      <c r="F4793" s="106" t="s">
        <v>5010</v>
      </c>
      <c r="G4793" s="106" t="s">
        <v>697</v>
      </c>
      <c r="H4793" s="106" t="s">
        <v>1027</v>
      </c>
      <c r="I4793" s="106">
        <v>8</v>
      </c>
      <c r="J4793" s="106"/>
      <c r="K4793" s="106"/>
      <c r="L4793" s="106" t="s">
        <v>1027</v>
      </c>
      <c r="M4793" s="106" t="s">
        <v>924</v>
      </c>
      <c r="N4793" s="106">
        <v>0.76</v>
      </c>
      <c r="O4793" s="106">
        <v>2.9</v>
      </c>
      <c r="P4793" s="106" t="s">
        <v>714</v>
      </c>
      <c r="Q4793" s="107" t="s">
        <v>5581</v>
      </c>
      <c r="R4793" s="107" t="s">
        <v>253</v>
      </c>
    </row>
    <row r="4794" spans="2:18" ht="20.100000000000001" customHeight="1" x14ac:dyDescent="0.4">
      <c r="B4794" s="105" t="str">
        <f t="shared" si="222"/>
        <v/>
      </c>
      <c r="C4794" s="105" t="str">
        <f t="shared" si="223"/>
        <v/>
      </c>
      <c r="D4794" s="105" t="str">
        <f t="shared" si="224"/>
        <v/>
      </c>
      <c r="E4794" s="106" t="s">
        <v>2406</v>
      </c>
      <c r="F4794" s="106" t="s">
        <v>5010</v>
      </c>
      <c r="G4794" s="106" t="s">
        <v>710</v>
      </c>
      <c r="H4794" s="106" t="s">
        <v>711</v>
      </c>
      <c r="I4794" s="106">
        <v>8</v>
      </c>
      <c r="J4794" s="106"/>
      <c r="K4794" s="106"/>
      <c r="L4794" s="106" t="s">
        <v>1389</v>
      </c>
      <c r="M4794" s="106" t="s">
        <v>924</v>
      </c>
      <c r="N4794" s="106">
        <v>0.77</v>
      </c>
      <c r="O4794" s="106">
        <v>2.9</v>
      </c>
      <c r="P4794" s="106" t="s">
        <v>714</v>
      </c>
      <c r="Q4794" s="107" t="s">
        <v>5582</v>
      </c>
      <c r="R4794" s="107" t="s">
        <v>253</v>
      </c>
    </row>
    <row r="4795" spans="2:18" ht="20.100000000000001" customHeight="1" x14ac:dyDescent="0.4">
      <c r="B4795" s="105" t="str">
        <f t="shared" si="222"/>
        <v/>
      </c>
      <c r="C4795" s="105" t="str">
        <f t="shared" si="223"/>
        <v/>
      </c>
      <c r="D4795" s="105" t="str">
        <f t="shared" si="224"/>
        <v/>
      </c>
      <c r="E4795" s="106" t="s">
        <v>2406</v>
      </c>
      <c r="F4795" s="106" t="s">
        <v>5010</v>
      </c>
      <c r="G4795" s="106" t="s">
        <v>721</v>
      </c>
      <c r="H4795" s="106" t="s">
        <v>722</v>
      </c>
      <c r="I4795" s="106">
        <v>8</v>
      </c>
      <c r="J4795" s="106"/>
      <c r="K4795" s="106"/>
      <c r="L4795" s="106" t="s">
        <v>1027</v>
      </c>
      <c r="M4795" s="106" t="s">
        <v>924</v>
      </c>
      <c r="N4795" s="106">
        <v>0.76</v>
      </c>
      <c r="O4795" s="106">
        <v>2.9</v>
      </c>
      <c r="P4795" s="106" t="s">
        <v>714</v>
      </c>
      <c r="Q4795" s="107" t="s">
        <v>5583</v>
      </c>
      <c r="R4795" s="107" t="s">
        <v>253</v>
      </c>
    </row>
    <row r="4796" spans="2:18" ht="20.100000000000001" customHeight="1" x14ac:dyDescent="0.4">
      <c r="B4796" s="105" t="str">
        <f t="shared" si="222"/>
        <v/>
      </c>
      <c r="C4796" s="105" t="str">
        <f t="shared" si="223"/>
        <v/>
      </c>
      <c r="D4796" s="105" t="str">
        <f t="shared" si="224"/>
        <v/>
      </c>
      <c r="E4796" s="106" t="s">
        <v>2406</v>
      </c>
      <c r="F4796" s="106" t="s">
        <v>5010</v>
      </c>
      <c r="G4796" s="106" t="s">
        <v>773</v>
      </c>
      <c r="H4796" s="106" t="s">
        <v>774</v>
      </c>
      <c r="I4796" s="106">
        <v>8</v>
      </c>
      <c r="J4796" s="106"/>
      <c r="K4796" s="106"/>
      <c r="L4796" s="106" t="s">
        <v>707</v>
      </c>
      <c r="M4796" s="106" t="s">
        <v>924</v>
      </c>
      <c r="N4796" s="106">
        <v>0.73</v>
      </c>
      <c r="O4796" s="106">
        <v>2.9</v>
      </c>
      <c r="P4796" s="106" t="s">
        <v>714</v>
      </c>
      <c r="Q4796" s="107" t="s">
        <v>5584</v>
      </c>
      <c r="R4796" s="107" t="s">
        <v>253</v>
      </c>
    </row>
    <row r="4797" spans="2:18" ht="20.100000000000001" customHeight="1" x14ac:dyDescent="0.4">
      <c r="B4797" s="105" t="str">
        <f t="shared" si="222"/>
        <v/>
      </c>
      <c r="C4797" s="105" t="str">
        <f t="shared" si="223"/>
        <v/>
      </c>
      <c r="D4797" s="105" t="str">
        <f t="shared" si="224"/>
        <v/>
      </c>
      <c r="E4797" s="106" t="s">
        <v>2406</v>
      </c>
      <c r="F4797" s="106" t="s">
        <v>5010</v>
      </c>
      <c r="G4797" s="106" t="s">
        <v>773</v>
      </c>
      <c r="H4797" s="106" t="s">
        <v>774</v>
      </c>
      <c r="I4797" s="106">
        <v>7</v>
      </c>
      <c r="J4797" s="106"/>
      <c r="K4797" s="106"/>
      <c r="L4797" s="106" t="s">
        <v>1817</v>
      </c>
      <c r="M4797" s="106" t="s">
        <v>924</v>
      </c>
      <c r="N4797" s="106">
        <v>0.72</v>
      </c>
      <c r="O4797" s="106">
        <v>2.9</v>
      </c>
      <c r="P4797" s="106" t="s">
        <v>714</v>
      </c>
      <c r="Q4797" s="107" t="s">
        <v>5585</v>
      </c>
      <c r="R4797" s="107" t="s">
        <v>253</v>
      </c>
    </row>
    <row r="4798" spans="2:18" ht="20.100000000000001" customHeight="1" x14ac:dyDescent="0.4">
      <c r="B4798" s="105" t="str">
        <f t="shared" si="222"/>
        <v/>
      </c>
      <c r="C4798" s="105" t="str">
        <f t="shared" si="223"/>
        <v/>
      </c>
      <c r="D4798" s="105" t="str">
        <f t="shared" si="224"/>
        <v/>
      </c>
      <c r="E4798" s="106" t="s">
        <v>2406</v>
      </c>
      <c r="F4798" s="106" t="s">
        <v>5010</v>
      </c>
      <c r="G4798" s="106" t="s">
        <v>773</v>
      </c>
      <c r="H4798" s="106" t="s">
        <v>1266</v>
      </c>
      <c r="I4798" s="106">
        <v>7</v>
      </c>
      <c r="J4798" s="106"/>
      <c r="K4798" s="106"/>
      <c r="L4798" s="106" t="s">
        <v>707</v>
      </c>
      <c r="M4798" s="106" t="s">
        <v>924</v>
      </c>
      <c r="N4798" s="106">
        <v>0.71</v>
      </c>
      <c r="O4798" s="106">
        <v>2.9</v>
      </c>
      <c r="P4798" s="106" t="s">
        <v>714</v>
      </c>
      <c r="Q4798" s="107" t="s">
        <v>5586</v>
      </c>
      <c r="R4798" s="107" t="s">
        <v>253</v>
      </c>
    </row>
    <row r="4799" spans="2:18" ht="20.100000000000001" customHeight="1" x14ac:dyDescent="0.4">
      <c r="B4799" s="105" t="str">
        <f t="shared" si="222"/>
        <v/>
      </c>
      <c r="C4799" s="105" t="str">
        <f t="shared" si="223"/>
        <v/>
      </c>
      <c r="D4799" s="105" t="str">
        <f t="shared" si="224"/>
        <v/>
      </c>
      <c r="E4799" s="106" t="s">
        <v>2406</v>
      </c>
      <c r="F4799" s="106" t="s">
        <v>5010</v>
      </c>
      <c r="G4799" s="106" t="s">
        <v>778</v>
      </c>
      <c r="H4799" s="106" t="s">
        <v>779</v>
      </c>
      <c r="I4799" s="106">
        <v>8</v>
      </c>
      <c r="J4799" s="106"/>
      <c r="K4799" s="106"/>
      <c r="L4799" s="106" t="s">
        <v>707</v>
      </c>
      <c r="M4799" s="106" t="s">
        <v>924</v>
      </c>
      <c r="N4799" s="106">
        <v>0.72</v>
      </c>
      <c r="O4799" s="106">
        <v>2.9</v>
      </c>
      <c r="P4799" s="106" t="s">
        <v>714</v>
      </c>
      <c r="Q4799" s="107" t="s">
        <v>5587</v>
      </c>
      <c r="R4799" s="107" t="s">
        <v>253</v>
      </c>
    </row>
    <row r="4800" spans="2:18" ht="20.100000000000001" customHeight="1" x14ac:dyDescent="0.4">
      <c r="B4800" s="105" t="str">
        <f t="shared" si="222"/>
        <v/>
      </c>
      <c r="C4800" s="105" t="str">
        <f t="shared" si="223"/>
        <v/>
      </c>
      <c r="D4800" s="105" t="str">
        <f t="shared" si="224"/>
        <v/>
      </c>
      <c r="E4800" s="106" t="s">
        <v>2406</v>
      </c>
      <c r="F4800" s="106" t="s">
        <v>5010</v>
      </c>
      <c r="G4800" s="106" t="s">
        <v>778</v>
      </c>
      <c r="H4800" s="106" t="s">
        <v>779</v>
      </c>
      <c r="I4800" s="106">
        <v>7</v>
      </c>
      <c r="J4800" s="106"/>
      <c r="K4800" s="106"/>
      <c r="L4800" s="106" t="s">
        <v>1817</v>
      </c>
      <c r="M4800" s="106" t="s">
        <v>924</v>
      </c>
      <c r="N4800" s="106">
        <v>0.71</v>
      </c>
      <c r="O4800" s="106">
        <v>2.9</v>
      </c>
      <c r="P4800" s="106" t="s">
        <v>714</v>
      </c>
      <c r="Q4800" s="107" t="s">
        <v>5588</v>
      </c>
      <c r="R4800" s="107" t="s">
        <v>253</v>
      </c>
    </row>
    <row r="4801" spans="2:18" ht="20.100000000000001" customHeight="1" x14ac:dyDescent="0.4">
      <c r="B4801" s="105" t="str">
        <f t="shared" si="222"/>
        <v/>
      </c>
      <c r="C4801" s="105" t="str">
        <f t="shared" si="223"/>
        <v/>
      </c>
      <c r="D4801" s="105" t="str">
        <f t="shared" si="224"/>
        <v/>
      </c>
      <c r="E4801" s="106" t="s">
        <v>2406</v>
      </c>
      <c r="F4801" s="106" t="s">
        <v>5010</v>
      </c>
      <c r="G4801" s="106" t="s">
        <v>778</v>
      </c>
      <c r="H4801" s="106" t="s">
        <v>1269</v>
      </c>
      <c r="I4801" s="106">
        <v>7</v>
      </c>
      <c r="J4801" s="106"/>
      <c r="K4801" s="106"/>
      <c r="L4801" s="106" t="s">
        <v>707</v>
      </c>
      <c r="M4801" s="106" t="s">
        <v>924</v>
      </c>
      <c r="N4801" s="106">
        <v>0.71</v>
      </c>
      <c r="O4801" s="106">
        <v>2.9</v>
      </c>
      <c r="P4801" s="106" t="s">
        <v>714</v>
      </c>
      <c r="Q4801" s="107" t="s">
        <v>5589</v>
      </c>
      <c r="R4801" s="107" t="s">
        <v>253</v>
      </c>
    </row>
    <row r="4802" spans="2:18" ht="20.100000000000001" customHeight="1" x14ac:dyDescent="0.4">
      <c r="B4802" s="105" t="str">
        <f t="shared" si="222"/>
        <v/>
      </c>
      <c r="C4802" s="105" t="str">
        <f t="shared" si="223"/>
        <v/>
      </c>
      <c r="D4802" s="105" t="str">
        <f t="shared" si="224"/>
        <v/>
      </c>
      <c r="E4802" s="106" t="s">
        <v>2406</v>
      </c>
      <c r="F4802" s="106" t="s">
        <v>5010</v>
      </c>
      <c r="G4802" s="106" t="s">
        <v>2437</v>
      </c>
      <c r="H4802" s="106" t="s">
        <v>2438</v>
      </c>
      <c r="I4802" s="106">
        <v>8</v>
      </c>
      <c r="J4802" s="106"/>
      <c r="K4802" s="106"/>
      <c r="L4802" s="106" t="s">
        <v>707</v>
      </c>
      <c r="M4802" s="106" t="s">
        <v>924</v>
      </c>
      <c r="N4802" s="106">
        <v>0.7</v>
      </c>
      <c r="O4802" s="106">
        <v>2.9</v>
      </c>
      <c r="P4802" s="106" t="s">
        <v>714</v>
      </c>
      <c r="Q4802" s="107" t="s">
        <v>5590</v>
      </c>
      <c r="R4802" s="107" t="s">
        <v>253</v>
      </c>
    </row>
    <row r="4803" spans="2:18" ht="20.100000000000001" customHeight="1" x14ac:dyDescent="0.4">
      <c r="B4803" s="105" t="str">
        <f t="shared" si="222"/>
        <v/>
      </c>
      <c r="C4803" s="105" t="str">
        <f t="shared" si="223"/>
        <v/>
      </c>
      <c r="D4803" s="105" t="str">
        <f t="shared" si="224"/>
        <v/>
      </c>
      <c r="E4803" s="106" t="s">
        <v>2406</v>
      </c>
      <c r="F4803" s="106" t="s">
        <v>5010</v>
      </c>
      <c r="G4803" s="106" t="s">
        <v>2442</v>
      </c>
      <c r="H4803" s="106" t="s">
        <v>2443</v>
      </c>
      <c r="I4803" s="106">
        <v>8</v>
      </c>
      <c r="J4803" s="106"/>
      <c r="K4803" s="106"/>
      <c r="L4803" s="106" t="s">
        <v>707</v>
      </c>
      <c r="M4803" s="106" t="s">
        <v>924</v>
      </c>
      <c r="N4803" s="106">
        <v>0.7</v>
      </c>
      <c r="O4803" s="106">
        <v>2.9</v>
      </c>
      <c r="P4803" s="106" t="s">
        <v>714</v>
      </c>
      <c r="Q4803" s="107" t="s">
        <v>5591</v>
      </c>
      <c r="R4803" s="107" t="s">
        <v>253</v>
      </c>
    </row>
    <row r="4804" spans="2:18" ht="20.100000000000001" customHeight="1" x14ac:dyDescent="0.4">
      <c r="B4804" s="105" t="str">
        <f t="shared" si="222"/>
        <v/>
      </c>
      <c r="C4804" s="105" t="str">
        <f t="shared" si="223"/>
        <v/>
      </c>
      <c r="D4804" s="105" t="str">
        <f t="shared" si="224"/>
        <v/>
      </c>
      <c r="E4804" s="106" t="s">
        <v>2406</v>
      </c>
      <c r="F4804" s="106" t="s">
        <v>5010</v>
      </c>
      <c r="G4804" s="106" t="s">
        <v>710</v>
      </c>
      <c r="H4804" s="106" t="s">
        <v>1389</v>
      </c>
      <c r="I4804" s="106">
        <v>8</v>
      </c>
      <c r="J4804" s="106"/>
      <c r="K4804" s="106"/>
      <c r="L4804" s="106" t="s">
        <v>711</v>
      </c>
      <c r="M4804" s="106" t="s">
        <v>924</v>
      </c>
      <c r="N4804" s="106">
        <v>0.76</v>
      </c>
      <c r="O4804" s="106">
        <v>2.9</v>
      </c>
      <c r="P4804" s="106" t="s">
        <v>714</v>
      </c>
      <c r="Q4804" s="107" t="s">
        <v>5592</v>
      </c>
      <c r="R4804" s="107" t="s">
        <v>253</v>
      </c>
    </row>
    <row r="4805" spans="2:18" ht="20.100000000000001" customHeight="1" x14ac:dyDescent="0.4">
      <c r="B4805" s="105" t="str">
        <f t="shared" si="222"/>
        <v/>
      </c>
      <c r="C4805" s="105" t="str">
        <f t="shared" si="223"/>
        <v/>
      </c>
      <c r="D4805" s="105" t="str">
        <f t="shared" si="224"/>
        <v/>
      </c>
      <c r="E4805" s="106" t="s">
        <v>2406</v>
      </c>
      <c r="F4805" s="106" t="s">
        <v>5010</v>
      </c>
      <c r="G4805" s="106" t="s">
        <v>721</v>
      </c>
      <c r="H4805" s="106" t="s">
        <v>1027</v>
      </c>
      <c r="I4805" s="106">
        <v>8</v>
      </c>
      <c r="J4805" s="106"/>
      <c r="K4805" s="106"/>
      <c r="L4805" s="106" t="s">
        <v>722</v>
      </c>
      <c r="M4805" s="106" t="s">
        <v>924</v>
      </c>
      <c r="N4805" s="106">
        <v>0.76</v>
      </c>
      <c r="O4805" s="106">
        <v>2.9</v>
      </c>
      <c r="P4805" s="106" t="s">
        <v>714</v>
      </c>
      <c r="Q4805" s="107" t="s">
        <v>5593</v>
      </c>
      <c r="R4805" s="107" t="s">
        <v>253</v>
      </c>
    </row>
    <row r="4806" spans="2:18" ht="20.100000000000001" customHeight="1" x14ac:dyDescent="0.4">
      <c r="B4806" s="105" t="str">
        <f t="shared" si="222"/>
        <v/>
      </c>
      <c r="C4806" s="105" t="str">
        <f t="shared" si="223"/>
        <v/>
      </c>
      <c r="D4806" s="105" t="str">
        <f t="shared" si="224"/>
        <v/>
      </c>
      <c r="E4806" s="106" t="s">
        <v>2406</v>
      </c>
      <c r="F4806" s="106" t="s">
        <v>5010</v>
      </c>
      <c r="G4806" s="106" t="s">
        <v>773</v>
      </c>
      <c r="H4806" s="106" t="s">
        <v>707</v>
      </c>
      <c r="I4806" s="106">
        <v>8</v>
      </c>
      <c r="J4806" s="106"/>
      <c r="K4806" s="106"/>
      <c r="L4806" s="106" t="s">
        <v>774</v>
      </c>
      <c r="M4806" s="106" t="s">
        <v>924</v>
      </c>
      <c r="N4806" s="106">
        <v>0.77</v>
      </c>
      <c r="O4806" s="106">
        <v>2.9</v>
      </c>
      <c r="P4806" s="106" t="s">
        <v>714</v>
      </c>
      <c r="Q4806" s="107" t="s">
        <v>5594</v>
      </c>
      <c r="R4806" s="107" t="s">
        <v>253</v>
      </c>
    </row>
    <row r="4807" spans="2:18" ht="20.100000000000001" customHeight="1" x14ac:dyDescent="0.4">
      <c r="B4807" s="105" t="str">
        <f t="shared" si="222"/>
        <v/>
      </c>
      <c r="C4807" s="105" t="str">
        <f t="shared" si="223"/>
        <v/>
      </c>
      <c r="D4807" s="105" t="str">
        <f t="shared" si="224"/>
        <v/>
      </c>
      <c r="E4807" s="106" t="s">
        <v>2406</v>
      </c>
      <c r="F4807" s="106" t="s">
        <v>5010</v>
      </c>
      <c r="G4807" s="106" t="s">
        <v>773</v>
      </c>
      <c r="H4807" s="106" t="s">
        <v>1817</v>
      </c>
      <c r="I4807" s="106">
        <v>7</v>
      </c>
      <c r="J4807" s="106"/>
      <c r="K4807" s="106"/>
      <c r="L4807" s="106" t="s">
        <v>774</v>
      </c>
      <c r="M4807" s="106" t="s">
        <v>924</v>
      </c>
      <c r="N4807" s="106">
        <v>0.76</v>
      </c>
      <c r="O4807" s="106">
        <v>2.9</v>
      </c>
      <c r="P4807" s="106" t="s">
        <v>714</v>
      </c>
      <c r="Q4807" s="107" t="s">
        <v>5595</v>
      </c>
      <c r="R4807" s="107" t="s">
        <v>253</v>
      </c>
    </row>
    <row r="4808" spans="2:18" ht="20.100000000000001" customHeight="1" x14ac:dyDescent="0.4">
      <c r="B4808" s="105" t="str">
        <f t="shared" si="222"/>
        <v/>
      </c>
      <c r="C4808" s="105" t="str">
        <f t="shared" si="223"/>
        <v/>
      </c>
      <c r="D4808" s="105" t="str">
        <f t="shared" si="224"/>
        <v/>
      </c>
      <c r="E4808" s="106" t="s">
        <v>2406</v>
      </c>
      <c r="F4808" s="106" t="s">
        <v>5010</v>
      </c>
      <c r="G4808" s="106" t="s">
        <v>773</v>
      </c>
      <c r="H4808" s="106" t="s">
        <v>707</v>
      </c>
      <c r="I4808" s="106">
        <v>7</v>
      </c>
      <c r="J4808" s="106"/>
      <c r="K4808" s="106"/>
      <c r="L4808" s="106" t="s">
        <v>1266</v>
      </c>
      <c r="M4808" s="106" t="s">
        <v>924</v>
      </c>
      <c r="N4808" s="106">
        <v>0.76</v>
      </c>
      <c r="O4808" s="106">
        <v>2.9</v>
      </c>
      <c r="P4808" s="106" t="s">
        <v>714</v>
      </c>
      <c r="Q4808" s="107" t="s">
        <v>5596</v>
      </c>
      <c r="R4808" s="107" t="s">
        <v>253</v>
      </c>
    </row>
    <row r="4809" spans="2:18" ht="20.100000000000001" customHeight="1" x14ac:dyDescent="0.4">
      <c r="B4809" s="105" t="str">
        <f t="shared" si="222"/>
        <v/>
      </c>
      <c r="C4809" s="105" t="str">
        <f t="shared" si="223"/>
        <v/>
      </c>
      <c r="D4809" s="105" t="str">
        <f t="shared" si="224"/>
        <v/>
      </c>
      <c r="E4809" s="106" t="s">
        <v>2406</v>
      </c>
      <c r="F4809" s="106" t="s">
        <v>5010</v>
      </c>
      <c r="G4809" s="106" t="s">
        <v>778</v>
      </c>
      <c r="H4809" s="106" t="s">
        <v>707</v>
      </c>
      <c r="I4809" s="106">
        <v>8</v>
      </c>
      <c r="J4809" s="106"/>
      <c r="K4809" s="106"/>
      <c r="L4809" s="106" t="s">
        <v>779</v>
      </c>
      <c r="M4809" s="106" t="s">
        <v>924</v>
      </c>
      <c r="N4809" s="106">
        <v>0.77</v>
      </c>
      <c r="O4809" s="106">
        <v>2.9</v>
      </c>
      <c r="P4809" s="106" t="s">
        <v>714</v>
      </c>
      <c r="Q4809" s="107" t="s">
        <v>5597</v>
      </c>
      <c r="R4809" s="107" t="s">
        <v>253</v>
      </c>
    </row>
    <row r="4810" spans="2:18" ht="20.100000000000001" customHeight="1" x14ac:dyDescent="0.4">
      <c r="B4810" s="105" t="str">
        <f t="shared" si="222"/>
        <v/>
      </c>
      <c r="C4810" s="105" t="str">
        <f t="shared" si="223"/>
        <v/>
      </c>
      <c r="D4810" s="105" t="str">
        <f t="shared" si="224"/>
        <v/>
      </c>
      <c r="E4810" s="106" t="s">
        <v>2406</v>
      </c>
      <c r="F4810" s="106" t="s">
        <v>5010</v>
      </c>
      <c r="G4810" s="106" t="s">
        <v>778</v>
      </c>
      <c r="H4810" s="106" t="s">
        <v>1817</v>
      </c>
      <c r="I4810" s="106">
        <v>7</v>
      </c>
      <c r="J4810" s="106"/>
      <c r="K4810" s="106"/>
      <c r="L4810" s="106" t="s">
        <v>779</v>
      </c>
      <c r="M4810" s="106" t="s">
        <v>924</v>
      </c>
      <c r="N4810" s="106">
        <v>0.75</v>
      </c>
      <c r="O4810" s="106">
        <v>2.9</v>
      </c>
      <c r="P4810" s="106" t="s">
        <v>714</v>
      </c>
      <c r="Q4810" s="107" t="s">
        <v>5598</v>
      </c>
      <c r="R4810" s="107" t="s">
        <v>253</v>
      </c>
    </row>
    <row r="4811" spans="2:18" ht="20.100000000000001" customHeight="1" x14ac:dyDescent="0.4">
      <c r="B4811" s="105" t="str">
        <f t="shared" si="222"/>
        <v/>
      </c>
      <c r="C4811" s="105" t="str">
        <f t="shared" si="223"/>
        <v/>
      </c>
      <c r="D4811" s="105" t="str">
        <f t="shared" si="224"/>
        <v/>
      </c>
      <c r="E4811" s="106" t="s">
        <v>2406</v>
      </c>
      <c r="F4811" s="106" t="s">
        <v>5010</v>
      </c>
      <c r="G4811" s="106" t="s">
        <v>778</v>
      </c>
      <c r="H4811" s="106" t="s">
        <v>707</v>
      </c>
      <c r="I4811" s="106">
        <v>7</v>
      </c>
      <c r="J4811" s="106"/>
      <c r="K4811" s="106"/>
      <c r="L4811" s="106" t="s">
        <v>1269</v>
      </c>
      <c r="M4811" s="106" t="s">
        <v>924</v>
      </c>
      <c r="N4811" s="106">
        <v>0.76</v>
      </c>
      <c r="O4811" s="106">
        <v>2.9</v>
      </c>
      <c r="P4811" s="106" t="s">
        <v>714</v>
      </c>
      <c r="Q4811" s="107" t="s">
        <v>5599</v>
      </c>
      <c r="R4811" s="107" t="s">
        <v>253</v>
      </c>
    </row>
    <row r="4812" spans="2:18" ht="20.100000000000001" customHeight="1" x14ac:dyDescent="0.4">
      <c r="B4812" s="105" t="str">
        <f t="shared" si="222"/>
        <v/>
      </c>
      <c r="C4812" s="105" t="str">
        <f t="shared" si="223"/>
        <v/>
      </c>
      <c r="D4812" s="105" t="str">
        <f t="shared" si="224"/>
        <v/>
      </c>
      <c r="E4812" s="106" t="s">
        <v>2406</v>
      </c>
      <c r="F4812" s="106" t="s">
        <v>5010</v>
      </c>
      <c r="G4812" s="106" t="s">
        <v>2437</v>
      </c>
      <c r="H4812" s="106" t="s">
        <v>707</v>
      </c>
      <c r="I4812" s="106">
        <v>8</v>
      </c>
      <c r="J4812" s="106"/>
      <c r="K4812" s="106"/>
      <c r="L4812" s="106" t="s">
        <v>2438</v>
      </c>
      <c r="M4812" s="106" t="s">
        <v>924</v>
      </c>
      <c r="N4812" s="106">
        <v>0.76</v>
      </c>
      <c r="O4812" s="106">
        <v>2.9</v>
      </c>
      <c r="P4812" s="106" t="s">
        <v>714</v>
      </c>
      <c r="Q4812" s="107" t="s">
        <v>5600</v>
      </c>
      <c r="R4812" s="107" t="s">
        <v>253</v>
      </c>
    </row>
    <row r="4813" spans="2:18" ht="20.100000000000001" customHeight="1" x14ac:dyDescent="0.4">
      <c r="B4813" s="105" t="str">
        <f t="shared" si="222"/>
        <v/>
      </c>
      <c r="C4813" s="105" t="str">
        <f t="shared" si="223"/>
        <v/>
      </c>
      <c r="D4813" s="105" t="str">
        <f t="shared" si="224"/>
        <v/>
      </c>
      <c r="E4813" s="106" t="s">
        <v>2406</v>
      </c>
      <c r="F4813" s="106" t="s">
        <v>5010</v>
      </c>
      <c r="G4813" s="106" t="s">
        <v>2442</v>
      </c>
      <c r="H4813" s="106" t="s">
        <v>707</v>
      </c>
      <c r="I4813" s="106">
        <v>8</v>
      </c>
      <c r="J4813" s="106"/>
      <c r="K4813" s="106"/>
      <c r="L4813" s="106" t="s">
        <v>2443</v>
      </c>
      <c r="M4813" s="106" t="s">
        <v>924</v>
      </c>
      <c r="N4813" s="106">
        <v>0.76</v>
      </c>
      <c r="O4813" s="106">
        <v>2.9</v>
      </c>
      <c r="P4813" s="106" t="s">
        <v>714</v>
      </c>
      <c r="Q4813" s="107" t="s">
        <v>5601</v>
      </c>
      <c r="R4813" s="107" t="s">
        <v>253</v>
      </c>
    </row>
    <row r="4814" spans="2:18" ht="20.100000000000001" customHeight="1" x14ac:dyDescent="0.4">
      <c r="B4814" s="105" t="str">
        <f t="shared" si="222"/>
        <v/>
      </c>
      <c r="C4814" s="105" t="str">
        <f t="shared" si="223"/>
        <v/>
      </c>
      <c r="D4814" s="105" t="str">
        <f t="shared" si="224"/>
        <v/>
      </c>
      <c r="E4814" s="106" t="s">
        <v>2406</v>
      </c>
      <c r="F4814" s="106" t="s">
        <v>5010</v>
      </c>
      <c r="G4814" s="106" t="s">
        <v>697</v>
      </c>
      <c r="H4814" s="106" t="s">
        <v>707</v>
      </c>
      <c r="I4814" s="106">
        <v>12</v>
      </c>
      <c r="J4814" s="106"/>
      <c r="K4814" s="106"/>
      <c r="L4814" s="106" t="s">
        <v>707</v>
      </c>
      <c r="M4814" s="106" t="s">
        <v>3522</v>
      </c>
      <c r="N4814" s="106">
        <v>0.8</v>
      </c>
      <c r="O4814" s="106">
        <v>2.9</v>
      </c>
      <c r="P4814" s="106" t="s">
        <v>714</v>
      </c>
      <c r="Q4814" s="107" t="s">
        <v>5602</v>
      </c>
      <c r="R4814" s="107" t="s">
        <v>311</v>
      </c>
    </row>
    <row r="4815" spans="2:18" ht="20.100000000000001" customHeight="1" x14ac:dyDescent="0.4">
      <c r="B4815" s="105" t="str">
        <f t="shared" si="222"/>
        <v/>
      </c>
      <c r="C4815" s="105" t="str">
        <f t="shared" si="223"/>
        <v/>
      </c>
      <c r="D4815" s="105" t="str">
        <f t="shared" si="224"/>
        <v/>
      </c>
      <c r="E4815" s="106" t="s">
        <v>2406</v>
      </c>
      <c r="F4815" s="106" t="s">
        <v>5010</v>
      </c>
      <c r="G4815" s="106" t="s">
        <v>697</v>
      </c>
      <c r="H4815" s="106" t="s">
        <v>1817</v>
      </c>
      <c r="I4815" s="106">
        <v>12</v>
      </c>
      <c r="J4815" s="106"/>
      <c r="K4815" s="106"/>
      <c r="L4815" s="106" t="s">
        <v>1817</v>
      </c>
      <c r="M4815" s="106" t="s">
        <v>3522</v>
      </c>
      <c r="N4815" s="106">
        <v>0.78</v>
      </c>
      <c r="O4815" s="106">
        <v>2.9</v>
      </c>
      <c r="P4815" s="106" t="s">
        <v>714</v>
      </c>
      <c r="Q4815" s="107" t="s">
        <v>5603</v>
      </c>
      <c r="R4815" s="107" t="s">
        <v>311</v>
      </c>
    </row>
    <row r="4816" spans="2:18" ht="20.100000000000001" customHeight="1" x14ac:dyDescent="0.4">
      <c r="B4816" s="105" t="str">
        <f t="shared" ref="B4816:B4879" si="225">IF(OR($C$10="",$C$11=""),"",IFERROR(IF(AND($U$22&lt;&gt;R4816,$V$22&lt;&gt;R4816),"－",IF(AND(COUNTIF($C$10,"*樹脂スペーサー*")&gt;0,OR(M4816="空気",F4816="一般",F4816="一般ＰＧ")),"－",IF(AND($W$25&gt;0,$W$25&gt;=O4816),$U$25,IF(AND($W$26&gt;0,$W$26&gt;=O4816),$U$26,IF(AND($W$27&gt;0,$W$27&gt;=O4816),$U$27,IF(AND($W$28&gt;0,$W$28&gt;=O4816),$U$28,IF(AND($W$29&gt;0,$W$29&gt;=O4816),$U$29,IF(AND($W$30&gt;0,$W$30&gt;=O4816),$U$30,IF(AND($W$31&gt;0,$W$31&gt;=O4816),$U$31,"－"))))))))),"－"))</f>
        <v/>
      </c>
      <c r="C4816" s="105" t="str">
        <f t="shared" ref="C4816:C4879" si="226">IF(B4816="","",IF(B4816&lt;&gt;"－",VLOOKUP(B4816,$U$25:$V$31,2,FALSE),"－"))</f>
        <v/>
      </c>
      <c r="D4816" s="105" t="str">
        <f t="shared" ref="D4816:D4879" si="227">IF($H$9="","",IF($V$38&lt;&gt;"断熱等","－",IF(AND(COUNTIF($V$34,"*樹脂スペーサー*")&gt;0,OR(M4816="空気",F4816="一般",F4816="一般ＰＧ")),"－",IF(AND($V$35&lt;&gt;R4816,$W$35&lt;&gt;R4816),"－",IF(MID($H$9,10,1)="Z",IF(N4816&lt;=0.65,"○","－"),IF($V$36&gt;=O4816,"○","－"))))))</f>
        <v/>
      </c>
      <c r="E4816" s="106" t="s">
        <v>2406</v>
      </c>
      <c r="F4816" s="106" t="s">
        <v>5010</v>
      </c>
      <c r="G4816" s="106" t="s">
        <v>697</v>
      </c>
      <c r="H4816" s="106" t="s">
        <v>1027</v>
      </c>
      <c r="I4816" s="106">
        <v>12</v>
      </c>
      <c r="J4816" s="106"/>
      <c r="K4816" s="106"/>
      <c r="L4816" s="106" t="s">
        <v>1027</v>
      </c>
      <c r="M4816" s="106" t="s">
        <v>3522</v>
      </c>
      <c r="N4816" s="106">
        <v>0.76</v>
      </c>
      <c r="O4816" s="106">
        <v>2.9</v>
      </c>
      <c r="P4816" s="106" t="s">
        <v>714</v>
      </c>
      <c r="Q4816" s="107" t="s">
        <v>5604</v>
      </c>
      <c r="R4816" s="107" t="s">
        <v>311</v>
      </c>
    </row>
    <row r="4817" spans="2:18" ht="20.100000000000001" customHeight="1" x14ac:dyDescent="0.4">
      <c r="B4817" s="105" t="str">
        <f t="shared" si="225"/>
        <v/>
      </c>
      <c r="C4817" s="105" t="str">
        <f t="shared" si="226"/>
        <v/>
      </c>
      <c r="D4817" s="105" t="str">
        <f t="shared" si="227"/>
        <v/>
      </c>
      <c r="E4817" s="106" t="s">
        <v>2406</v>
      </c>
      <c r="F4817" s="106" t="s">
        <v>5010</v>
      </c>
      <c r="G4817" s="106" t="s">
        <v>697</v>
      </c>
      <c r="H4817" s="106" t="s">
        <v>1389</v>
      </c>
      <c r="I4817" s="106">
        <v>10</v>
      </c>
      <c r="J4817" s="106"/>
      <c r="K4817" s="106"/>
      <c r="L4817" s="106" t="s">
        <v>1389</v>
      </c>
      <c r="M4817" s="106" t="s">
        <v>3522</v>
      </c>
      <c r="N4817" s="106">
        <v>0.75</v>
      </c>
      <c r="O4817" s="106">
        <v>2.9</v>
      </c>
      <c r="P4817" s="106" t="s">
        <v>714</v>
      </c>
      <c r="Q4817" s="107" t="s">
        <v>5605</v>
      </c>
      <c r="R4817" s="107" t="s">
        <v>311</v>
      </c>
    </row>
    <row r="4818" spans="2:18" ht="20.100000000000001" customHeight="1" x14ac:dyDescent="0.4">
      <c r="B4818" s="105" t="str">
        <f t="shared" si="225"/>
        <v/>
      </c>
      <c r="C4818" s="105" t="str">
        <f t="shared" si="226"/>
        <v/>
      </c>
      <c r="D4818" s="105" t="str">
        <f t="shared" si="227"/>
        <v/>
      </c>
      <c r="E4818" s="106" t="s">
        <v>2406</v>
      </c>
      <c r="F4818" s="106" t="s">
        <v>5010</v>
      </c>
      <c r="G4818" s="106" t="s">
        <v>710</v>
      </c>
      <c r="H4818" s="106" t="s">
        <v>711</v>
      </c>
      <c r="I4818" s="106">
        <v>12</v>
      </c>
      <c r="J4818" s="106"/>
      <c r="K4818" s="106"/>
      <c r="L4818" s="106" t="s">
        <v>707</v>
      </c>
      <c r="M4818" s="106" t="s">
        <v>3522</v>
      </c>
      <c r="N4818" s="106">
        <v>0.78</v>
      </c>
      <c r="O4818" s="106">
        <v>2.9</v>
      </c>
      <c r="P4818" s="106" t="s">
        <v>714</v>
      </c>
      <c r="Q4818" s="107" t="s">
        <v>5606</v>
      </c>
      <c r="R4818" s="107" t="s">
        <v>311</v>
      </c>
    </row>
    <row r="4819" spans="2:18" ht="20.100000000000001" customHeight="1" x14ac:dyDescent="0.4">
      <c r="B4819" s="105" t="str">
        <f t="shared" si="225"/>
        <v/>
      </c>
      <c r="C4819" s="105" t="str">
        <f t="shared" si="226"/>
        <v/>
      </c>
      <c r="D4819" s="105" t="str">
        <f t="shared" si="227"/>
        <v/>
      </c>
      <c r="E4819" s="106" t="s">
        <v>2406</v>
      </c>
      <c r="F4819" s="106" t="s">
        <v>5010</v>
      </c>
      <c r="G4819" s="106" t="s">
        <v>710</v>
      </c>
      <c r="H4819" s="106" t="s">
        <v>711</v>
      </c>
      <c r="I4819" s="106">
        <v>12</v>
      </c>
      <c r="J4819" s="106"/>
      <c r="K4819" s="106"/>
      <c r="L4819" s="106" t="s">
        <v>1817</v>
      </c>
      <c r="M4819" s="106" t="s">
        <v>3522</v>
      </c>
      <c r="N4819" s="106">
        <v>0.78</v>
      </c>
      <c r="O4819" s="106">
        <v>2.9</v>
      </c>
      <c r="P4819" s="106" t="s">
        <v>714</v>
      </c>
      <c r="Q4819" s="107" t="s">
        <v>5607</v>
      </c>
      <c r="R4819" s="107" t="s">
        <v>311</v>
      </c>
    </row>
    <row r="4820" spans="2:18" ht="20.100000000000001" customHeight="1" x14ac:dyDescent="0.4">
      <c r="B4820" s="105" t="str">
        <f t="shared" si="225"/>
        <v/>
      </c>
      <c r="C4820" s="105" t="str">
        <f t="shared" si="226"/>
        <v/>
      </c>
      <c r="D4820" s="105" t="str">
        <f t="shared" si="227"/>
        <v/>
      </c>
      <c r="E4820" s="106" t="s">
        <v>2406</v>
      </c>
      <c r="F4820" s="106" t="s">
        <v>5010</v>
      </c>
      <c r="G4820" s="106" t="s">
        <v>710</v>
      </c>
      <c r="H4820" s="106" t="s">
        <v>711</v>
      </c>
      <c r="I4820" s="106">
        <v>12</v>
      </c>
      <c r="J4820" s="106"/>
      <c r="K4820" s="106"/>
      <c r="L4820" s="106" t="s">
        <v>1027</v>
      </c>
      <c r="M4820" s="106" t="s">
        <v>3522</v>
      </c>
      <c r="N4820" s="106">
        <v>0.77</v>
      </c>
      <c r="O4820" s="106">
        <v>2.9</v>
      </c>
      <c r="P4820" s="106" t="s">
        <v>714</v>
      </c>
      <c r="Q4820" s="107" t="s">
        <v>5608</v>
      </c>
      <c r="R4820" s="107" t="s">
        <v>311</v>
      </c>
    </row>
    <row r="4821" spans="2:18" ht="20.100000000000001" customHeight="1" x14ac:dyDescent="0.4">
      <c r="B4821" s="105" t="str">
        <f t="shared" si="225"/>
        <v/>
      </c>
      <c r="C4821" s="105" t="str">
        <f t="shared" si="226"/>
        <v/>
      </c>
      <c r="D4821" s="105" t="str">
        <f t="shared" si="227"/>
        <v/>
      </c>
      <c r="E4821" s="106" t="s">
        <v>2406</v>
      </c>
      <c r="F4821" s="106" t="s">
        <v>5010</v>
      </c>
      <c r="G4821" s="106" t="s">
        <v>710</v>
      </c>
      <c r="H4821" s="106" t="s">
        <v>711</v>
      </c>
      <c r="I4821" s="106">
        <v>12</v>
      </c>
      <c r="J4821" s="106"/>
      <c r="K4821" s="106"/>
      <c r="L4821" s="106" t="s">
        <v>1389</v>
      </c>
      <c r="M4821" s="106" t="s">
        <v>3522</v>
      </c>
      <c r="N4821" s="106">
        <v>0.77</v>
      </c>
      <c r="O4821" s="106">
        <v>2.9</v>
      </c>
      <c r="P4821" s="106" t="s">
        <v>714</v>
      </c>
      <c r="Q4821" s="107" t="s">
        <v>5609</v>
      </c>
      <c r="R4821" s="107" t="s">
        <v>311</v>
      </c>
    </row>
    <row r="4822" spans="2:18" ht="20.100000000000001" customHeight="1" x14ac:dyDescent="0.4">
      <c r="B4822" s="105" t="str">
        <f t="shared" si="225"/>
        <v/>
      </c>
      <c r="C4822" s="105" t="str">
        <f t="shared" si="226"/>
        <v/>
      </c>
      <c r="D4822" s="105" t="str">
        <f t="shared" si="227"/>
        <v/>
      </c>
      <c r="E4822" s="106" t="s">
        <v>2406</v>
      </c>
      <c r="F4822" s="106" t="s">
        <v>5010</v>
      </c>
      <c r="G4822" s="106" t="s">
        <v>710</v>
      </c>
      <c r="H4822" s="106" t="s">
        <v>1098</v>
      </c>
      <c r="I4822" s="106">
        <v>10</v>
      </c>
      <c r="J4822" s="106"/>
      <c r="K4822" s="106"/>
      <c r="L4822" s="106" t="s">
        <v>1389</v>
      </c>
      <c r="M4822" s="106" t="s">
        <v>3522</v>
      </c>
      <c r="N4822" s="106">
        <v>0.75</v>
      </c>
      <c r="O4822" s="106">
        <v>2.9</v>
      </c>
      <c r="P4822" s="106" t="s">
        <v>714</v>
      </c>
      <c r="Q4822" s="107" t="s">
        <v>5610</v>
      </c>
      <c r="R4822" s="107" t="s">
        <v>311</v>
      </c>
    </row>
    <row r="4823" spans="2:18" ht="20.100000000000001" customHeight="1" x14ac:dyDescent="0.4">
      <c r="B4823" s="105" t="str">
        <f t="shared" si="225"/>
        <v/>
      </c>
      <c r="C4823" s="105" t="str">
        <f t="shared" si="226"/>
        <v/>
      </c>
      <c r="D4823" s="105" t="str">
        <f t="shared" si="227"/>
        <v/>
      </c>
      <c r="E4823" s="106" t="s">
        <v>2406</v>
      </c>
      <c r="F4823" s="106" t="s">
        <v>5010</v>
      </c>
      <c r="G4823" s="106" t="s">
        <v>721</v>
      </c>
      <c r="H4823" s="106" t="s">
        <v>722</v>
      </c>
      <c r="I4823" s="106">
        <v>12</v>
      </c>
      <c r="J4823" s="106"/>
      <c r="K4823" s="106"/>
      <c r="L4823" s="106" t="s">
        <v>707</v>
      </c>
      <c r="M4823" s="106" t="s">
        <v>3522</v>
      </c>
      <c r="N4823" s="106">
        <v>0.77</v>
      </c>
      <c r="O4823" s="106">
        <v>2.9</v>
      </c>
      <c r="P4823" s="106" t="s">
        <v>714</v>
      </c>
      <c r="Q4823" s="107" t="s">
        <v>5611</v>
      </c>
      <c r="R4823" s="107" t="s">
        <v>311</v>
      </c>
    </row>
    <row r="4824" spans="2:18" ht="20.100000000000001" customHeight="1" x14ac:dyDescent="0.4">
      <c r="B4824" s="105" t="str">
        <f t="shared" si="225"/>
        <v/>
      </c>
      <c r="C4824" s="105" t="str">
        <f t="shared" si="226"/>
        <v/>
      </c>
      <c r="D4824" s="105" t="str">
        <f t="shared" si="227"/>
        <v/>
      </c>
      <c r="E4824" s="106" t="s">
        <v>2406</v>
      </c>
      <c r="F4824" s="106" t="s">
        <v>5010</v>
      </c>
      <c r="G4824" s="106" t="s">
        <v>721</v>
      </c>
      <c r="H4824" s="106" t="s">
        <v>722</v>
      </c>
      <c r="I4824" s="106">
        <v>12</v>
      </c>
      <c r="J4824" s="106"/>
      <c r="K4824" s="106"/>
      <c r="L4824" s="106" t="s">
        <v>1817</v>
      </c>
      <c r="M4824" s="106" t="s">
        <v>3522</v>
      </c>
      <c r="N4824" s="106">
        <v>0.77</v>
      </c>
      <c r="O4824" s="106">
        <v>2.9</v>
      </c>
      <c r="P4824" s="106" t="s">
        <v>714</v>
      </c>
      <c r="Q4824" s="107" t="s">
        <v>5612</v>
      </c>
      <c r="R4824" s="107" t="s">
        <v>311</v>
      </c>
    </row>
    <row r="4825" spans="2:18" ht="20.100000000000001" customHeight="1" x14ac:dyDescent="0.4">
      <c r="B4825" s="105" t="str">
        <f t="shared" si="225"/>
        <v/>
      </c>
      <c r="C4825" s="105" t="str">
        <f t="shared" si="226"/>
        <v/>
      </c>
      <c r="D4825" s="105" t="str">
        <f t="shared" si="227"/>
        <v/>
      </c>
      <c r="E4825" s="106" t="s">
        <v>2406</v>
      </c>
      <c r="F4825" s="106" t="s">
        <v>5010</v>
      </c>
      <c r="G4825" s="106" t="s">
        <v>721</v>
      </c>
      <c r="H4825" s="106" t="s">
        <v>722</v>
      </c>
      <c r="I4825" s="106">
        <v>12</v>
      </c>
      <c r="J4825" s="106"/>
      <c r="K4825" s="106"/>
      <c r="L4825" s="106" t="s">
        <v>1027</v>
      </c>
      <c r="M4825" s="106" t="s">
        <v>3522</v>
      </c>
      <c r="N4825" s="106">
        <v>0.76</v>
      </c>
      <c r="O4825" s="106">
        <v>2.9</v>
      </c>
      <c r="P4825" s="106" t="s">
        <v>714</v>
      </c>
      <c r="Q4825" s="107" t="s">
        <v>5613</v>
      </c>
      <c r="R4825" s="107" t="s">
        <v>311</v>
      </c>
    </row>
    <row r="4826" spans="2:18" ht="20.100000000000001" customHeight="1" x14ac:dyDescent="0.4">
      <c r="B4826" s="105" t="str">
        <f t="shared" si="225"/>
        <v/>
      </c>
      <c r="C4826" s="105" t="str">
        <f t="shared" si="226"/>
        <v/>
      </c>
      <c r="D4826" s="105" t="str">
        <f t="shared" si="227"/>
        <v/>
      </c>
      <c r="E4826" s="106" t="s">
        <v>2406</v>
      </c>
      <c r="F4826" s="106" t="s">
        <v>5010</v>
      </c>
      <c r="G4826" s="106" t="s">
        <v>773</v>
      </c>
      <c r="H4826" s="106" t="s">
        <v>774</v>
      </c>
      <c r="I4826" s="106">
        <v>11</v>
      </c>
      <c r="J4826" s="106"/>
      <c r="K4826" s="106"/>
      <c r="L4826" s="106" t="s">
        <v>1817</v>
      </c>
      <c r="M4826" s="106" t="s">
        <v>3522</v>
      </c>
      <c r="N4826" s="106">
        <v>0.72</v>
      </c>
      <c r="O4826" s="106">
        <v>2.9</v>
      </c>
      <c r="P4826" s="106" t="s">
        <v>714</v>
      </c>
      <c r="Q4826" s="107" t="s">
        <v>5614</v>
      </c>
      <c r="R4826" s="107" t="s">
        <v>311</v>
      </c>
    </row>
    <row r="4827" spans="2:18" ht="20.100000000000001" customHeight="1" x14ac:dyDescent="0.4">
      <c r="B4827" s="105" t="str">
        <f t="shared" si="225"/>
        <v/>
      </c>
      <c r="C4827" s="105" t="str">
        <f t="shared" si="226"/>
        <v/>
      </c>
      <c r="D4827" s="105" t="str">
        <f t="shared" si="227"/>
        <v/>
      </c>
      <c r="E4827" s="106" t="s">
        <v>2406</v>
      </c>
      <c r="F4827" s="106" t="s">
        <v>5010</v>
      </c>
      <c r="G4827" s="106" t="s">
        <v>773</v>
      </c>
      <c r="H4827" s="106" t="s">
        <v>774</v>
      </c>
      <c r="I4827" s="106">
        <v>10</v>
      </c>
      <c r="J4827" s="106"/>
      <c r="K4827" s="106"/>
      <c r="L4827" s="106" t="s">
        <v>1027</v>
      </c>
      <c r="M4827" s="106" t="s">
        <v>3522</v>
      </c>
      <c r="N4827" s="106">
        <v>0.72</v>
      </c>
      <c r="O4827" s="106">
        <v>2.9</v>
      </c>
      <c r="P4827" s="106" t="s">
        <v>714</v>
      </c>
      <c r="Q4827" s="107" t="s">
        <v>5615</v>
      </c>
      <c r="R4827" s="107" t="s">
        <v>311</v>
      </c>
    </row>
    <row r="4828" spans="2:18" ht="20.100000000000001" customHeight="1" x14ac:dyDescent="0.4">
      <c r="B4828" s="105" t="str">
        <f t="shared" si="225"/>
        <v/>
      </c>
      <c r="C4828" s="105" t="str">
        <f t="shared" si="226"/>
        <v/>
      </c>
      <c r="D4828" s="105" t="str">
        <f t="shared" si="227"/>
        <v/>
      </c>
      <c r="E4828" s="106" t="s">
        <v>2406</v>
      </c>
      <c r="F4828" s="106" t="s">
        <v>5010</v>
      </c>
      <c r="G4828" s="106" t="s">
        <v>773</v>
      </c>
      <c r="H4828" s="106" t="s">
        <v>1266</v>
      </c>
      <c r="I4828" s="106">
        <v>11</v>
      </c>
      <c r="J4828" s="106"/>
      <c r="K4828" s="106"/>
      <c r="L4828" s="106" t="s">
        <v>707</v>
      </c>
      <c r="M4828" s="106" t="s">
        <v>3522</v>
      </c>
      <c r="N4828" s="106">
        <v>0.71</v>
      </c>
      <c r="O4828" s="106">
        <v>2.9</v>
      </c>
      <c r="P4828" s="106" t="s">
        <v>714</v>
      </c>
      <c r="Q4828" s="107" t="s">
        <v>5616</v>
      </c>
      <c r="R4828" s="107" t="s">
        <v>311</v>
      </c>
    </row>
    <row r="4829" spans="2:18" ht="20.100000000000001" customHeight="1" x14ac:dyDescent="0.4">
      <c r="B4829" s="105" t="str">
        <f t="shared" si="225"/>
        <v/>
      </c>
      <c r="C4829" s="105" t="str">
        <f t="shared" si="226"/>
        <v/>
      </c>
      <c r="D4829" s="105" t="str">
        <f t="shared" si="227"/>
        <v/>
      </c>
      <c r="E4829" s="106" t="s">
        <v>2406</v>
      </c>
      <c r="F4829" s="106" t="s">
        <v>5010</v>
      </c>
      <c r="G4829" s="106" t="s">
        <v>773</v>
      </c>
      <c r="H4829" s="106" t="s">
        <v>1266</v>
      </c>
      <c r="I4829" s="106">
        <v>10</v>
      </c>
      <c r="J4829" s="106"/>
      <c r="K4829" s="106"/>
      <c r="L4829" s="106" t="s">
        <v>1817</v>
      </c>
      <c r="M4829" s="106" t="s">
        <v>3522</v>
      </c>
      <c r="N4829" s="106">
        <v>0.71</v>
      </c>
      <c r="O4829" s="106">
        <v>2.9</v>
      </c>
      <c r="P4829" s="106" t="s">
        <v>714</v>
      </c>
      <c r="Q4829" s="107" t="s">
        <v>5617</v>
      </c>
      <c r="R4829" s="107" t="s">
        <v>311</v>
      </c>
    </row>
    <row r="4830" spans="2:18" ht="20.100000000000001" customHeight="1" x14ac:dyDescent="0.4">
      <c r="B4830" s="105" t="str">
        <f t="shared" si="225"/>
        <v/>
      </c>
      <c r="C4830" s="105" t="str">
        <f t="shared" si="226"/>
        <v/>
      </c>
      <c r="D4830" s="105" t="str">
        <f t="shared" si="227"/>
        <v/>
      </c>
      <c r="E4830" s="106" t="s">
        <v>2406</v>
      </c>
      <c r="F4830" s="106" t="s">
        <v>5010</v>
      </c>
      <c r="G4830" s="106" t="s">
        <v>773</v>
      </c>
      <c r="H4830" s="106" t="s">
        <v>1266</v>
      </c>
      <c r="I4830" s="106">
        <v>9</v>
      </c>
      <c r="J4830" s="106"/>
      <c r="K4830" s="106"/>
      <c r="L4830" s="106" t="s">
        <v>1027</v>
      </c>
      <c r="M4830" s="106" t="s">
        <v>3522</v>
      </c>
      <c r="N4830" s="106">
        <v>0.7</v>
      </c>
      <c r="O4830" s="106">
        <v>2.9</v>
      </c>
      <c r="P4830" s="106" t="s">
        <v>714</v>
      </c>
      <c r="Q4830" s="107" t="s">
        <v>5618</v>
      </c>
      <c r="R4830" s="107" t="s">
        <v>311</v>
      </c>
    </row>
    <row r="4831" spans="2:18" ht="20.100000000000001" customHeight="1" x14ac:dyDescent="0.4">
      <c r="B4831" s="105" t="str">
        <f t="shared" si="225"/>
        <v/>
      </c>
      <c r="C4831" s="105" t="str">
        <f t="shared" si="226"/>
        <v/>
      </c>
      <c r="D4831" s="105" t="str">
        <f t="shared" si="227"/>
        <v/>
      </c>
      <c r="E4831" s="106" t="s">
        <v>2406</v>
      </c>
      <c r="F4831" s="106" t="s">
        <v>5010</v>
      </c>
      <c r="G4831" s="106" t="s">
        <v>778</v>
      </c>
      <c r="H4831" s="106" t="s">
        <v>779</v>
      </c>
      <c r="I4831" s="106">
        <v>11</v>
      </c>
      <c r="J4831" s="106"/>
      <c r="K4831" s="106"/>
      <c r="L4831" s="106" t="s">
        <v>1817</v>
      </c>
      <c r="M4831" s="106" t="s">
        <v>3522</v>
      </c>
      <c r="N4831" s="106">
        <v>0.71</v>
      </c>
      <c r="O4831" s="106">
        <v>2.9</v>
      </c>
      <c r="P4831" s="106" t="s">
        <v>714</v>
      </c>
      <c r="Q4831" s="107" t="s">
        <v>5619</v>
      </c>
      <c r="R4831" s="107" t="s">
        <v>311</v>
      </c>
    </row>
    <row r="4832" spans="2:18" ht="20.100000000000001" customHeight="1" x14ac:dyDescent="0.4">
      <c r="B4832" s="105" t="str">
        <f t="shared" si="225"/>
        <v/>
      </c>
      <c r="C4832" s="105" t="str">
        <f t="shared" si="226"/>
        <v/>
      </c>
      <c r="D4832" s="105" t="str">
        <f t="shared" si="227"/>
        <v/>
      </c>
      <c r="E4832" s="106" t="s">
        <v>2406</v>
      </c>
      <c r="F4832" s="106" t="s">
        <v>5010</v>
      </c>
      <c r="G4832" s="106" t="s">
        <v>778</v>
      </c>
      <c r="H4832" s="106" t="s">
        <v>779</v>
      </c>
      <c r="I4832" s="106">
        <v>10</v>
      </c>
      <c r="J4832" s="106"/>
      <c r="K4832" s="106"/>
      <c r="L4832" s="106" t="s">
        <v>1027</v>
      </c>
      <c r="M4832" s="106" t="s">
        <v>3522</v>
      </c>
      <c r="N4832" s="106">
        <v>0.71</v>
      </c>
      <c r="O4832" s="106">
        <v>2.9</v>
      </c>
      <c r="P4832" s="106" t="s">
        <v>714</v>
      </c>
      <c r="Q4832" s="107" t="s">
        <v>5620</v>
      </c>
      <c r="R4832" s="107" t="s">
        <v>311</v>
      </c>
    </row>
    <row r="4833" spans="2:18" ht="20.100000000000001" customHeight="1" x14ac:dyDescent="0.4">
      <c r="B4833" s="105" t="str">
        <f t="shared" si="225"/>
        <v/>
      </c>
      <c r="C4833" s="105" t="str">
        <f t="shared" si="226"/>
        <v/>
      </c>
      <c r="D4833" s="105" t="str">
        <f t="shared" si="227"/>
        <v/>
      </c>
      <c r="E4833" s="106" t="s">
        <v>2406</v>
      </c>
      <c r="F4833" s="106" t="s">
        <v>5010</v>
      </c>
      <c r="G4833" s="106" t="s">
        <v>778</v>
      </c>
      <c r="H4833" s="106" t="s">
        <v>1269</v>
      </c>
      <c r="I4833" s="106">
        <v>11</v>
      </c>
      <c r="J4833" s="106"/>
      <c r="K4833" s="106"/>
      <c r="L4833" s="106" t="s">
        <v>707</v>
      </c>
      <c r="M4833" s="106" t="s">
        <v>3522</v>
      </c>
      <c r="N4833" s="106">
        <v>0.71</v>
      </c>
      <c r="O4833" s="106">
        <v>2.9</v>
      </c>
      <c r="P4833" s="106" t="s">
        <v>714</v>
      </c>
      <c r="Q4833" s="107" t="s">
        <v>5621</v>
      </c>
      <c r="R4833" s="107" t="s">
        <v>311</v>
      </c>
    </row>
    <row r="4834" spans="2:18" ht="20.100000000000001" customHeight="1" x14ac:dyDescent="0.4">
      <c r="B4834" s="105" t="str">
        <f t="shared" si="225"/>
        <v/>
      </c>
      <c r="C4834" s="105" t="str">
        <f t="shared" si="226"/>
        <v/>
      </c>
      <c r="D4834" s="105" t="str">
        <f t="shared" si="227"/>
        <v/>
      </c>
      <c r="E4834" s="106" t="s">
        <v>2406</v>
      </c>
      <c r="F4834" s="106" t="s">
        <v>5010</v>
      </c>
      <c r="G4834" s="106" t="s">
        <v>778</v>
      </c>
      <c r="H4834" s="106" t="s">
        <v>1269</v>
      </c>
      <c r="I4834" s="106">
        <v>10</v>
      </c>
      <c r="J4834" s="106"/>
      <c r="K4834" s="106"/>
      <c r="L4834" s="106" t="s">
        <v>1817</v>
      </c>
      <c r="M4834" s="106" t="s">
        <v>3522</v>
      </c>
      <c r="N4834" s="106">
        <v>0.71</v>
      </c>
      <c r="O4834" s="106">
        <v>2.9</v>
      </c>
      <c r="P4834" s="106" t="s">
        <v>714</v>
      </c>
      <c r="Q4834" s="107" t="s">
        <v>5622</v>
      </c>
      <c r="R4834" s="107" t="s">
        <v>311</v>
      </c>
    </row>
    <row r="4835" spans="2:18" ht="20.100000000000001" customHeight="1" x14ac:dyDescent="0.4">
      <c r="B4835" s="105" t="str">
        <f t="shared" si="225"/>
        <v/>
      </c>
      <c r="C4835" s="105" t="str">
        <f t="shared" si="226"/>
        <v/>
      </c>
      <c r="D4835" s="105" t="str">
        <f t="shared" si="227"/>
        <v/>
      </c>
      <c r="E4835" s="106" t="s">
        <v>2406</v>
      </c>
      <c r="F4835" s="106" t="s">
        <v>5010</v>
      </c>
      <c r="G4835" s="106" t="s">
        <v>778</v>
      </c>
      <c r="H4835" s="106" t="s">
        <v>1269</v>
      </c>
      <c r="I4835" s="106">
        <v>9</v>
      </c>
      <c r="J4835" s="106"/>
      <c r="K4835" s="106"/>
      <c r="L4835" s="106" t="s">
        <v>1027</v>
      </c>
      <c r="M4835" s="106" t="s">
        <v>3522</v>
      </c>
      <c r="N4835" s="106">
        <v>0.7</v>
      </c>
      <c r="O4835" s="106">
        <v>2.9</v>
      </c>
      <c r="P4835" s="106" t="s">
        <v>714</v>
      </c>
      <c r="Q4835" s="107" t="s">
        <v>5623</v>
      </c>
      <c r="R4835" s="107" t="s">
        <v>311</v>
      </c>
    </row>
    <row r="4836" spans="2:18" ht="20.100000000000001" customHeight="1" x14ac:dyDescent="0.4">
      <c r="B4836" s="105" t="str">
        <f t="shared" si="225"/>
        <v/>
      </c>
      <c r="C4836" s="105" t="str">
        <f t="shared" si="226"/>
        <v/>
      </c>
      <c r="D4836" s="105" t="str">
        <f t="shared" si="227"/>
        <v/>
      </c>
      <c r="E4836" s="106" t="s">
        <v>2406</v>
      </c>
      <c r="F4836" s="106" t="s">
        <v>5010</v>
      </c>
      <c r="G4836" s="106" t="s">
        <v>2477</v>
      </c>
      <c r="H4836" s="106" t="s">
        <v>707</v>
      </c>
      <c r="I4836" s="106">
        <v>12</v>
      </c>
      <c r="J4836" s="106"/>
      <c r="K4836" s="106"/>
      <c r="L4836" s="106" t="s">
        <v>2478</v>
      </c>
      <c r="M4836" s="106" t="s">
        <v>3522</v>
      </c>
      <c r="N4836" s="106">
        <v>0.79</v>
      </c>
      <c r="O4836" s="106">
        <v>2.9</v>
      </c>
      <c r="P4836" s="106" t="s">
        <v>714</v>
      </c>
      <c r="Q4836" s="107" t="s">
        <v>5624</v>
      </c>
      <c r="R4836" s="107" t="s">
        <v>311</v>
      </c>
    </row>
    <row r="4837" spans="2:18" ht="20.100000000000001" customHeight="1" x14ac:dyDescent="0.4">
      <c r="B4837" s="105" t="str">
        <f t="shared" si="225"/>
        <v/>
      </c>
      <c r="C4837" s="105" t="str">
        <f t="shared" si="226"/>
        <v/>
      </c>
      <c r="D4837" s="105" t="str">
        <f t="shared" si="227"/>
        <v/>
      </c>
      <c r="E4837" s="106" t="s">
        <v>2406</v>
      </c>
      <c r="F4837" s="106" t="s">
        <v>5010</v>
      </c>
      <c r="G4837" s="106" t="s">
        <v>2477</v>
      </c>
      <c r="H4837" s="106" t="s">
        <v>1817</v>
      </c>
      <c r="I4837" s="106">
        <v>12</v>
      </c>
      <c r="J4837" s="106"/>
      <c r="K4837" s="106"/>
      <c r="L4837" s="106" t="s">
        <v>2478</v>
      </c>
      <c r="M4837" s="106" t="s">
        <v>3522</v>
      </c>
      <c r="N4837" s="106">
        <v>0.78</v>
      </c>
      <c r="O4837" s="106">
        <v>2.9</v>
      </c>
      <c r="P4837" s="106" t="s">
        <v>714</v>
      </c>
      <c r="Q4837" s="107" t="s">
        <v>5625</v>
      </c>
      <c r="R4837" s="107" t="s">
        <v>311</v>
      </c>
    </row>
    <row r="4838" spans="2:18" ht="20.100000000000001" customHeight="1" x14ac:dyDescent="0.4">
      <c r="B4838" s="105" t="str">
        <f t="shared" si="225"/>
        <v/>
      </c>
      <c r="C4838" s="105" t="str">
        <f t="shared" si="226"/>
        <v/>
      </c>
      <c r="D4838" s="105" t="str">
        <f t="shared" si="227"/>
        <v/>
      </c>
      <c r="E4838" s="106" t="s">
        <v>2406</v>
      </c>
      <c r="F4838" s="106" t="s">
        <v>5010</v>
      </c>
      <c r="G4838" s="106" t="s">
        <v>2477</v>
      </c>
      <c r="H4838" s="106" t="s">
        <v>1027</v>
      </c>
      <c r="I4838" s="106">
        <v>12</v>
      </c>
      <c r="J4838" s="106"/>
      <c r="K4838" s="106"/>
      <c r="L4838" s="106" t="s">
        <v>2478</v>
      </c>
      <c r="M4838" s="106" t="s">
        <v>3522</v>
      </c>
      <c r="N4838" s="106">
        <v>0.77</v>
      </c>
      <c r="O4838" s="106">
        <v>2.9</v>
      </c>
      <c r="P4838" s="106" t="s">
        <v>714</v>
      </c>
      <c r="Q4838" s="107" t="s">
        <v>5626</v>
      </c>
      <c r="R4838" s="107" t="s">
        <v>311</v>
      </c>
    </row>
    <row r="4839" spans="2:18" ht="20.100000000000001" customHeight="1" x14ac:dyDescent="0.4">
      <c r="B4839" s="105" t="str">
        <f t="shared" si="225"/>
        <v/>
      </c>
      <c r="C4839" s="105" t="str">
        <f t="shared" si="226"/>
        <v/>
      </c>
      <c r="D4839" s="105" t="str">
        <f t="shared" si="227"/>
        <v/>
      </c>
      <c r="E4839" s="106" t="s">
        <v>2406</v>
      </c>
      <c r="F4839" s="106" t="s">
        <v>5010</v>
      </c>
      <c r="G4839" s="106" t="s">
        <v>2482</v>
      </c>
      <c r="H4839" s="106" t="s">
        <v>707</v>
      </c>
      <c r="I4839" s="106">
        <v>12</v>
      </c>
      <c r="J4839" s="106"/>
      <c r="K4839" s="106"/>
      <c r="L4839" s="106" t="s">
        <v>2483</v>
      </c>
      <c r="M4839" s="106" t="s">
        <v>3522</v>
      </c>
      <c r="N4839" s="106">
        <v>0.79</v>
      </c>
      <c r="O4839" s="106">
        <v>2.9</v>
      </c>
      <c r="P4839" s="106" t="s">
        <v>714</v>
      </c>
      <c r="Q4839" s="107" t="s">
        <v>5627</v>
      </c>
      <c r="R4839" s="107" t="s">
        <v>311</v>
      </c>
    </row>
    <row r="4840" spans="2:18" ht="20.100000000000001" customHeight="1" x14ac:dyDescent="0.4">
      <c r="B4840" s="105" t="str">
        <f t="shared" si="225"/>
        <v/>
      </c>
      <c r="C4840" s="105" t="str">
        <f t="shared" si="226"/>
        <v/>
      </c>
      <c r="D4840" s="105" t="str">
        <f t="shared" si="227"/>
        <v/>
      </c>
      <c r="E4840" s="106" t="s">
        <v>2406</v>
      </c>
      <c r="F4840" s="106" t="s">
        <v>5010</v>
      </c>
      <c r="G4840" s="106" t="s">
        <v>2482</v>
      </c>
      <c r="H4840" s="106" t="s">
        <v>1817</v>
      </c>
      <c r="I4840" s="106">
        <v>12</v>
      </c>
      <c r="J4840" s="106"/>
      <c r="K4840" s="106"/>
      <c r="L4840" s="106" t="s">
        <v>2483</v>
      </c>
      <c r="M4840" s="106" t="s">
        <v>3522</v>
      </c>
      <c r="N4840" s="106">
        <v>0.78</v>
      </c>
      <c r="O4840" s="106">
        <v>2.9</v>
      </c>
      <c r="P4840" s="106" t="s">
        <v>714</v>
      </c>
      <c r="Q4840" s="107" t="s">
        <v>5628</v>
      </c>
      <c r="R4840" s="107" t="s">
        <v>311</v>
      </c>
    </row>
    <row r="4841" spans="2:18" ht="20.100000000000001" customHeight="1" x14ac:dyDescent="0.4">
      <c r="B4841" s="105" t="str">
        <f t="shared" si="225"/>
        <v/>
      </c>
      <c r="C4841" s="105" t="str">
        <f t="shared" si="226"/>
        <v/>
      </c>
      <c r="D4841" s="105" t="str">
        <f t="shared" si="227"/>
        <v/>
      </c>
      <c r="E4841" s="106" t="s">
        <v>2406</v>
      </c>
      <c r="F4841" s="106" t="s">
        <v>5010</v>
      </c>
      <c r="G4841" s="106" t="s">
        <v>2482</v>
      </c>
      <c r="H4841" s="106" t="s">
        <v>1027</v>
      </c>
      <c r="I4841" s="106">
        <v>12</v>
      </c>
      <c r="J4841" s="106"/>
      <c r="K4841" s="106"/>
      <c r="L4841" s="106" t="s">
        <v>2483</v>
      </c>
      <c r="M4841" s="106" t="s">
        <v>3522</v>
      </c>
      <c r="N4841" s="106">
        <v>0.77</v>
      </c>
      <c r="O4841" s="106">
        <v>2.9</v>
      </c>
      <c r="P4841" s="106" t="s">
        <v>714</v>
      </c>
      <c r="Q4841" s="107" t="s">
        <v>5629</v>
      </c>
      <c r="R4841" s="107" t="s">
        <v>311</v>
      </c>
    </row>
    <row r="4842" spans="2:18" ht="20.100000000000001" customHeight="1" x14ac:dyDescent="0.4">
      <c r="B4842" s="105" t="str">
        <f t="shared" si="225"/>
        <v/>
      </c>
      <c r="C4842" s="105" t="str">
        <f t="shared" si="226"/>
        <v/>
      </c>
      <c r="D4842" s="105" t="str">
        <f t="shared" si="227"/>
        <v/>
      </c>
      <c r="E4842" s="106" t="s">
        <v>2406</v>
      </c>
      <c r="F4842" s="106" t="s">
        <v>5010</v>
      </c>
      <c r="G4842" s="106" t="s">
        <v>2437</v>
      </c>
      <c r="H4842" s="106" t="s">
        <v>2438</v>
      </c>
      <c r="I4842" s="106">
        <v>12</v>
      </c>
      <c r="J4842" s="106"/>
      <c r="K4842" s="106"/>
      <c r="L4842" s="106" t="s">
        <v>707</v>
      </c>
      <c r="M4842" s="106" t="s">
        <v>3522</v>
      </c>
      <c r="N4842" s="106">
        <v>0.7</v>
      </c>
      <c r="O4842" s="106">
        <v>2.9</v>
      </c>
      <c r="P4842" s="106" t="s">
        <v>714</v>
      </c>
      <c r="Q4842" s="107" t="s">
        <v>5630</v>
      </c>
      <c r="R4842" s="107" t="s">
        <v>311</v>
      </c>
    </row>
    <row r="4843" spans="2:18" ht="20.100000000000001" customHeight="1" x14ac:dyDescent="0.4">
      <c r="B4843" s="105" t="str">
        <f t="shared" si="225"/>
        <v/>
      </c>
      <c r="C4843" s="105" t="str">
        <f t="shared" si="226"/>
        <v/>
      </c>
      <c r="D4843" s="105" t="str">
        <f t="shared" si="227"/>
        <v/>
      </c>
      <c r="E4843" s="106" t="s">
        <v>2406</v>
      </c>
      <c r="F4843" s="106" t="s">
        <v>5010</v>
      </c>
      <c r="G4843" s="106" t="s">
        <v>2437</v>
      </c>
      <c r="H4843" s="106" t="s">
        <v>2438</v>
      </c>
      <c r="I4843" s="106">
        <v>11</v>
      </c>
      <c r="J4843" s="106"/>
      <c r="K4843" s="106"/>
      <c r="L4843" s="106" t="s">
        <v>1817</v>
      </c>
      <c r="M4843" s="106" t="s">
        <v>3522</v>
      </c>
      <c r="N4843" s="106">
        <v>0.7</v>
      </c>
      <c r="O4843" s="106">
        <v>2.9</v>
      </c>
      <c r="P4843" s="106" t="s">
        <v>714</v>
      </c>
      <c r="Q4843" s="107" t="s">
        <v>5631</v>
      </c>
      <c r="R4843" s="107" t="s">
        <v>311</v>
      </c>
    </row>
    <row r="4844" spans="2:18" ht="20.100000000000001" customHeight="1" x14ac:dyDescent="0.4">
      <c r="B4844" s="105" t="str">
        <f t="shared" si="225"/>
        <v/>
      </c>
      <c r="C4844" s="105" t="str">
        <f t="shared" si="226"/>
        <v/>
      </c>
      <c r="D4844" s="105" t="str">
        <f t="shared" si="227"/>
        <v/>
      </c>
      <c r="E4844" s="106" t="s">
        <v>2406</v>
      </c>
      <c r="F4844" s="106" t="s">
        <v>5010</v>
      </c>
      <c r="G4844" s="106" t="s">
        <v>2437</v>
      </c>
      <c r="H4844" s="106" t="s">
        <v>2438</v>
      </c>
      <c r="I4844" s="106">
        <v>10</v>
      </c>
      <c r="J4844" s="106"/>
      <c r="K4844" s="106"/>
      <c r="L4844" s="106" t="s">
        <v>1027</v>
      </c>
      <c r="M4844" s="106" t="s">
        <v>3522</v>
      </c>
      <c r="N4844" s="106">
        <v>0.7</v>
      </c>
      <c r="O4844" s="106">
        <v>2.9</v>
      </c>
      <c r="P4844" s="106" t="s">
        <v>714</v>
      </c>
      <c r="Q4844" s="107" t="s">
        <v>5632</v>
      </c>
      <c r="R4844" s="107" t="s">
        <v>311</v>
      </c>
    </row>
    <row r="4845" spans="2:18" ht="20.100000000000001" customHeight="1" x14ac:dyDescent="0.4">
      <c r="B4845" s="105" t="str">
        <f t="shared" si="225"/>
        <v/>
      </c>
      <c r="C4845" s="105" t="str">
        <f t="shared" si="226"/>
        <v/>
      </c>
      <c r="D4845" s="105" t="str">
        <f t="shared" si="227"/>
        <v/>
      </c>
      <c r="E4845" s="106" t="s">
        <v>2406</v>
      </c>
      <c r="F4845" s="106" t="s">
        <v>5010</v>
      </c>
      <c r="G4845" s="106" t="s">
        <v>2442</v>
      </c>
      <c r="H4845" s="106" t="s">
        <v>2443</v>
      </c>
      <c r="I4845" s="106">
        <v>12</v>
      </c>
      <c r="J4845" s="106"/>
      <c r="K4845" s="106"/>
      <c r="L4845" s="106" t="s">
        <v>707</v>
      </c>
      <c r="M4845" s="106" t="s">
        <v>3522</v>
      </c>
      <c r="N4845" s="106">
        <v>0.7</v>
      </c>
      <c r="O4845" s="106">
        <v>2.9</v>
      </c>
      <c r="P4845" s="106" t="s">
        <v>714</v>
      </c>
      <c r="Q4845" s="107" t="s">
        <v>5633</v>
      </c>
      <c r="R4845" s="107" t="s">
        <v>311</v>
      </c>
    </row>
    <row r="4846" spans="2:18" ht="20.100000000000001" customHeight="1" x14ac:dyDescent="0.4">
      <c r="B4846" s="105" t="str">
        <f t="shared" si="225"/>
        <v/>
      </c>
      <c r="C4846" s="105" t="str">
        <f t="shared" si="226"/>
        <v/>
      </c>
      <c r="D4846" s="105" t="str">
        <f t="shared" si="227"/>
        <v/>
      </c>
      <c r="E4846" s="106" t="s">
        <v>2406</v>
      </c>
      <c r="F4846" s="106" t="s">
        <v>5010</v>
      </c>
      <c r="G4846" s="106" t="s">
        <v>2442</v>
      </c>
      <c r="H4846" s="106" t="s">
        <v>2443</v>
      </c>
      <c r="I4846" s="106">
        <v>11</v>
      </c>
      <c r="J4846" s="106"/>
      <c r="K4846" s="106"/>
      <c r="L4846" s="106" t="s">
        <v>1817</v>
      </c>
      <c r="M4846" s="106" t="s">
        <v>3522</v>
      </c>
      <c r="N4846" s="106">
        <v>0.7</v>
      </c>
      <c r="O4846" s="106">
        <v>2.9</v>
      </c>
      <c r="P4846" s="106" t="s">
        <v>714</v>
      </c>
      <c r="Q4846" s="107" t="s">
        <v>5634</v>
      </c>
      <c r="R4846" s="107" t="s">
        <v>311</v>
      </c>
    </row>
    <row r="4847" spans="2:18" ht="20.100000000000001" customHeight="1" x14ac:dyDescent="0.4">
      <c r="B4847" s="105" t="str">
        <f t="shared" si="225"/>
        <v/>
      </c>
      <c r="C4847" s="105" t="str">
        <f t="shared" si="226"/>
        <v/>
      </c>
      <c r="D4847" s="105" t="str">
        <f t="shared" si="227"/>
        <v/>
      </c>
      <c r="E4847" s="106" t="s">
        <v>2406</v>
      </c>
      <c r="F4847" s="106" t="s">
        <v>5010</v>
      </c>
      <c r="G4847" s="106" t="s">
        <v>2442</v>
      </c>
      <c r="H4847" s="106" t="s">
        <v>2443</v>
      </c>
      <c r="I4847" s="106">
        <v>10</v>
      </c>
      <c r="J4847" s="106"/>
      <c r="K4847" s="106"/>
      <c r="L4847" s="106" t="s">
        <v>1027</v>
      </c>
      <c r="M4847" s="106" t="s">
        <v>3522</v>
      </c>
      <c r="N4847" s="106">
        <v>0.7</v>
      </c>
      <c r="O4847" s="106">
        <v>2.9</v>
      </c>
      <c r="P4847" s="106" t="s">
        <v>714</v>
      </c>
      <c r="Q4847" s="107" t="s">
        <v>5635</v>
      </c>
      <c r="R4847" s="107" t="s">
        <v>311</v>
      </c>
    </row>
    <row r="4848" spans="2:18" ht="20.100000000000001" customHeight="1" x14ac:dyDescent="0.4">
      <c r="B4848" s="105" t="str">
        <f t="shared" si="225"/>
        <v/>
      </c>
      <c r="C4848" s="105" t="str">
        <f t="shared" si="226"/>
        <v/>
      </c>
      <c r="D4848" s="105" t="str">
        <f t="shared" si="227"/>
        <v/>
      </c>
      <c r="E4848" s="106" t="s">
        <v>2406</v>
      </c>
      <c r="F4848" s="106" t="s">
        <v>5010</v>
      </c>
      <c r="G4848" s="106" t="s">
        <v>710</v>
      </c>
      <c r="H4848" s="106" t="s">
        <v>707</v>
      </c>
      <c r="I4848" s="106">
        <v>12</v>
      </c>
      <c r="J4848" s="106"/>
      <c r="K4848" s="106"/>
      <c r="L4848" s="106" t="s">
        <v>711</v>
      </c>
      <c r="M4848" s="106" t="s">
        <v>3522</v>
      </c>
      <c r="N4848" s="106">
        <v>0.79</v>
      </c>
      <c r="O4848" s="106">
        <v>2.9</v>
      </c>
      <c r="P4848" s="106" t="s">
        <v>714</v>
      </c>
      <c r="Q4848" s="107" t="s">
        <v>5636</v>
      </c>
      <c r="R4848" s="107" t="s">
        <v>311</v>
      </c>
    </row>
    <row r="4849" spans="2:18" ht="20.100000000000001" customHeight="1" x14ac:dyDescent="0.4">
      <c r="B4849" s="105" t="str">
        <f t="shared" si="225"/>
        <v/>
      </c>
      <c r="C4849" s="105" t="str">
        <f t="shared" si="226"/>
        <v/>
      </c>
      <c r="D4849" s="105" t="str">
        <f t="shared" si="227"/>
        <v/>
      </c>
      <c r="E4849" s="106" t="s">
        <v>2406</v>
      </c>
      <c r="F4849" s="106" t="s">
        <v>5010</v>
      </c>
      <c r="G4849" s="106" t="s">
        <v>710</v>
      </c>
      <c r="H4849" s="106" t="s">
        <v>1817</v>
      </c>
      <c r="I4849" s="106">
        <v>12</v>
      </c>
      <c r="J4849" s="106"/>
      <c r="K4849" s="106"/>
      <c r="L4849" s="106" t="s">
        <v>711</v>
      </c>
      <c r="M4849" s="106" t="s">
        <v>3522</v>
      </c>
      <c r="N4849" s="106">
        <v>0.78</v>
      </c>
      <c r="O4849" s="106">
        <v>2.9</v>
      </c>
      <c r="P4849" s="106" t="s">
        <v>714</v>
      </c>
      <c r="Q4849" s="107" t="s">
        <v>5637</v>
      </c>
      <c r="R4849" s="107" t="s">
        <v>311</v>
      </c>
    </row>
    <row r="4850" spans="2:18" ht="20.100000000000001" customHeight="1" x14ac:dyDescent="0.4">
      <c r="B4850" s="105" t="str">
        <f t="shared" si="225"/>
        <v/>
      </c>
      <c r="C4850" s="105" t="str">
        <f t="shared" si="226"/>
        <v/>
      </c>
      <c r="D4850" s="105" t="str">
        <f t="shared" si="227"/>
        <v/>
      </c>
      <c r="E4850" s="106" t="s">
        <v>2406</v>
      </c>
      <c r="F4850" s="106" t="s">
        <v>5010</v>
      </c>
      <c r="G4850" s="106" t="s">
        <v>710</v>
      </c>
      <c r="H4850" s="106" t="s">
        <v>1027</v>
      </c>
      <c r="I4850" s="106">
        <v>12</v>
      </c>
      <c r="J4850" s="106"/>
      <c r="K4850" s="106"/>
      <c r="L4850" s="106" t="s">
        <v>711</v>
      </c>
      <c r="M4850" s="106" t="s">
        <v>3522</v>
      </c>
      <c r="N4850" s="106">
        <v>0.77</v>
      </c>
      <c r="O4850" s="106">
        <v>2.9</v>
      </c>
      <c r="P4850" s="106" t="s">
        <v>714</v>
      </c>
      <c r="Q4850" s="107" t="s">
        <v>5638</v>
      </c>
      <c r="R4850" s="107" t="s">
        <v>311</v>
      </c>
    </row>
    <row r="4851" spans="2:18" ht="20.100000000000001" customHeight="1" x14ac:dyDescent="0.4">
      <c r="B4851" s="105" t="str">
        <f t="shared" si="225"/>
        <v/>
      </c>
      <c r="C4851" s="105" t="str">
        <f t="shared" si="226"/>
        <v/>
      </c>
      <c r="D4851" s="105" t="str">
        <f t="shared" si="227"/>
        <v/>
      </c>
      <c r="E4851" s="106" t="s">
        <v>2406</v>
      </c>
      <c r="F4851" s="106" t="s">
        <v>5010</v>
      </c>
      <c r="G4851" s="106" t="s">
        <v>710</v>
      </c>
      <c r="H4851" s="106" t="s">
        <v>1389</v>
      </c>
      <c r="I4851" s="106">
        <v>12</v>
      </c>
      <c r="J4851" s="106"/>
      <c r="K4851" s="106"/>
      <c r="L4851" s="106" t="s">
        <v>711</v>
      </c>
      <c r="M4851" s="106" t="s">
        <v>3522</v>
      </c>
      <c r="N4851" s="106">
        <v>0.76</v>
      </c>
      <c r="O4851" s="106">
        <v>2.9</v>
      </c>
      <c r="P4851" s="106" t="s">
        <v>714</v>
      </c>
      <c r="Q4851" s="107" t="s">
        <v>5639</v>
      </c>
      <c r="R4851" s="107" t="s">
        <v>311</v>
      </c>
    </row>
    <row r="4852" spans="2:18" ht="20.100000000000001" customHeight="1" x14ac:dyDescent="0.4">
      <c r="B4852" s="105" t="str">
        <f t="shared" si="225"/>
        <v/>
      </c>
      <c r="C4852" s="105" t="str">
        <f t="shared" si="226"/>
        <v/>
      </c>
      <c r="D4852" s="105" t="str">
        <f t="shared" si="227"/>
        <v/>
      </c>
      <c r="E4852" s="106" t="s">
        <v>2406</v>
      </c>
      <c r="F4852" s="106" t="s">
        <v>5010</v>
      </c>
      <c r="G4852" s="106" t="s">
        <v>710</v>
      </c>
      <c r="H4852" s="106" t="s">
        <v>1389</v>
      </c>
      <c r="I4852" s="106">
        <v>10</v>
      </c>
      <c r="J4852" s="106"/>
      <c r="K4852" s="106"/>
      <c r="L4852" s="106" t="s">
        <v>1098</v>
      </c>
      <c r="M4852" s="106" t="s">
        <v>3522</v>
      </c>
      <c r="N4852" s="106">
        <v>0.75</v>
      </c>
      <c r="O4852" s="106">
        <v>2.9</v>
      </c>
      <c r="P4852" s="106" t="s">
        <v>714</v>
      </c>
      <c r="Q4852" s="107" t="s">
        <v>5640</v>
      </c>
      <c r="R4852" s="107" t="s">
        <v>311</v>
      </c>
    </row>
    <row r="4853" spans="2:18" ht="20.100000000000001" customHeight="1" x14ac:dyDescent="0.4">
      <c r="B4853" s="105" t="str">
        <f t="shared" si="225"/>
        <v/>
      </c>
      <c r="C4853" s="105" t="str">
        <f t="shared" si="226"/>
        <v/>
      </c>
      <c r="D4853" s="105" t="str">
        <f t="shared" si="227"/>
        <v/>
      </c>
      <c r="E4853" s="106" t="s">
        <v>2406</v>
      </c>
      <c r="F4853" s="106" t="s">
        <v>5010</v>
      </c>
      <c r="G4853" s="106" t="s">
        <v>721</v>
      </c>
      <c r="H4853" s="106" t="s">
        <v>707</v>
      </c>
      <c r="I4853" s="106">
        <v>12</v>
      </c>
      <c r="J4853" s="106"/>
      <c r="K4853" s="106"/>
      <c r="L4853" s="106" t="s">
        <v>722</v>
      </c>
      <c r="M4853" s="106" t="s">
        <v>3522</v>
      </c>
      <c r="N4853" s="106">
        <v>0.79</v>
      </c>
      <c r="O4853" s="106">
        <v>2.9</v>
      </c>
      <c r="P4853" s="106" t="s">
        <v>714</v>
      </c>
      <c r="Q4853" s="107" t="s">
        <v>5641</v>
      </c>
      <c r="R4853" s="107" t="s">
        <v>311</v>
      </c>
    </row>
    <row r="4854" spans="2:18" ht="20.100000000000001" customHeight="1" x14ac:dyDescent="0.4">
      <c r="B4854" s="105" t="str">
        <f t="shared" si="225"/>
        <v/>
      </c>
      <c r="C4854" s="105" t="str">
        <f t="shared" si="226"/>
        <v/>
      </c>
      <c r="D4854" s="105" t="str">
        <f t="shared" si="227"/>
        <v/>
      </c>
      <c r="E4854" s="106" t="s">
        <v>2406</v>
      </c>
      <c r="F4854" s="106" t="s">
        <v>5010</v>
      </c>
      <c r="G4854" s="106" t="s">
        <v>721</v>
      </c>
      <c r="H4854" s="106" t="s">
        <v>1817</v>
      </c>
      <c r="I4854" s="106">
        <v>12</v>
      </c>
      <c r="J4854" s="106"/>
      <c r="K4854" s="106"/>
      <c r="L4854" s="106" t="s">
        <v>722</v>
      </c>
      <c r="M4854" s="106" t="s">
        <v>3522</v>
      </c>
      <c r="N4854" s="106">
        <v>0.77</v>
      </c>
      <c r="O4854" s="106">
        <v>2.9</v>
      </c>
      <c r="P4854" s="106" t="s">
        <v>714</v>
      </c>
      <c r="Q4854" s="107" t="s">
        <v>5642</v>
      </c>
      <c r="R4854" s="107" t="s">
        <v>311</v>
      </c>
    </row>
    <row r="4855" spans="2:18" ht="20.100000000000001" customHeight="1" x14ac:dyDescent="0.4">
      <c r="B4855" s="105" t="str">
        <f t="shared" si="225"/>
        <v/>
      </c>
      <c r="C4855" s="105" t="str">
        <f t="shared" si="226"/>
        <v/>
      </c>
      <c r="D4855" s="105" t="str">
        <f t="shared" si="227"/>
        <v/>
      </c>
      <c r="E4855" s="106" t="s">
        <v>2406</v>
      </c>
      <c r="F4855" s="106" t="s">
        <v>5010</v>
      </c>
      <c r="G4855" s="106" t="s">
        <v>721</v>
      </c>
      <c r="H4855" s="106" t="s">
        <v>1027</v>
      </c>
      <c r="I4855" s="106">
        <v>12</v>
      </c>
      <c r="J4855" s="106"/>
      <c r="K4855" s="106"/>
      <c r="L4855" s="106" t="s">
        <v>722</v>
      </c>
      <c r="M4855" s="106" t="s">
        <v>3522</v>
      </c>
      <c r="N4855" s="106">
        <v>0.76</v>
      </c>
      <c r="O4855" s="106">
        <v>2.9</v>
      </c>
      <c r="P4855" s="106" t="s">
        <v>714</v>
      </c>
      <c r="Q4855" s="107" t="s">
        <v>5643</v>
      </c>
      <c r="R4855" s="107" t="s">
        <v>311</v>
      </c>
    </row>
    <row r="4856" spans="2:18" ht="20.100000000000001" customHeight="1" x14ac:dyDescent="0.4">
      <c r="B4856" s="105" t="str">
        <f t="shared" si="225"/>
        <v/>
      </c>
      <c r="C4856" s="105" t="str">
        <f t="shared" si="226"/>
        <v/>
      </c>
      <c r="D4856" s="105" t="str">
        <f t="shared" si="227"/>
        <v/>
      </c>
      <c r="E4856" s="106" t="s">
        <v>2406</v>
      </c>
      <c r="F4856" s="106" t="s">
        <v>5010</v>
      </c>
      <c r="G4856" s="106" t="s">
        <v>773</v>
      </c>
      <c r="H4856" s="106" t="s">
        <v>1817</v>
      </c>
      <c r="I4856" s="106">
        <v>11</v>
      </c>
      <c r="J4856" s="106"/>
      <c r="K4856" s="106"/>
      <c r="L4856" s="106" t="s">
        <v>774</v>
      </c>
      <c r="M4856" s="106" t="s">
        <v>3522</v>
      </c>
      <c r="N4856" s="106">
        <v>0.76</v>
      </c>
      <c r="O4856" s="106">
        <v>2.9</v>
      </c>
      <c r="P4856" s="106" t="s">
        <v>714</v>
      </c>
      <c r="Q4856" s="107" t="s">
        <v>5644</v>
      </c>
      <c r="R4856" s="107" t="s">
        <v>311</v>
      </c>
    </row>
    <row r="4857" spans="2:18" ht="20.100000000000001" customHeight="1" x14ac:dyDescent="0.4">
      <c r="B4857" s="105" t="str">
        <f t="shared" si="225"/>
        <v/>
      </c>
      <c r="C4857" s="105" t="str">
        <f t="shared" si="226"/>
        <v/>
      </c>
      <c r="D4857" s="105" t="str">
        <f t="shared" si="227"/>
        <v/>
      </c>
      <c r="E4857" s="106" t="s">
        <v>2406</v>
      </c>
      <c r="F4857" s="106" t="s">
        <v>5010</v>
      </c>
      <c r="G4857" s="106" t="s">
        <v>773</v>
      </c>
      <c r="H4857" s="106" t="s">
        <v>1027</v>
      </c>
      <c r="I4857" s="106">
        <v>10</v>
      </c>
      <c r="J4857" s="106"/>
      <c r="K4857" s="106"/>
      <c r="L4857" s="106" t="s">
        <v>774</v>
      </c>
      <c r="M4857" s="106" t="s">
        <v>3522</v>
      </c>
      <c r="N4857" s="106">
        <v>0.75</v>
      </c>
      <c r="O4857" s="106">
        <v>2.9</v>
      </c>
      <c r="P4857" s="106" t="s">
        <v>714</v>
      </c>
      <c r="Q4857" s="107" t="s">
        <v>5645</v>
      </c>
      <c r="R4857" s="107" t="s">
        <v>311</v>
      </c>
    </row>
    <row r="4858" spans="2:18" ht="20.100000000000001" customHeight="1" x14ac:dyDescent="0.4">
      <c r="B4858" s="105" t="str">
        <f t="shared" si="225"/>
        <v/>
      </c>
      <c r="C4858" s="105" t="str">
        <f t="shared" si="226"/>
        <v/>
      </c>
      <c r="D4858" s="105" t="str">
        <f t="shared" si="227"/>
        <v/>
      </c>
      <c r="E4858" s="106" t="s">
        <v>2406</v>
      </c>
      <c r="F4858" s="106" t="s">
        <v>5010</v>
      </c>
      <c r="G4858" s="106" t="s">
        <v>773</v>
      </c>
      <c r="H4858" s="106" t="s">
        <v>707</v>
      </c>
      <c r="I4858" s="106">
        <v>11</v>
      </c>
      <c r="J4858" s="106"/>
      <c r="K4858" s="106"/>
      <c r="L4858" s="106" t="s">
        <v>1266</v>
      </c>
      <c r="M4858" s="106" t="s">
        <v>3522</v>
      </c>
      <c r="N4858" s="106">
        <v>0.76</v>
      </c>
      <c r="O4858" s="106">
        <v>2.9</v>
      </c>
      <c r="P4858" s="106" t="s">
        <v>714</v>
      </c>
      <c r="Q4858" s="107" t="s">
        <v>5646</v>
      </c>
      <c r="R4858" s="107" t="s">
        <v>311</v>
      </c>
    </row>
    <row r="4859" spans="2:18" ht="20.100000000000001" customHeight="1" x14ac:dyDescent="0.4">
      <c r="B4859" s="105" t="str">
        <f t="shared" si="225"/>
        <v/>
      </c>
      <c r="C4859" s="105" t="str">
        <f t="shared" si="226"/>
        <v/>
      </c>
      <c r="D4859" s="105" t="str">
        <f t="shared" si="227"/>
        <v/>
      </c>
      <c r="E4859" s="106" t="s">
        <v>2406</v>
      </c>
      <c r="F4859" s="106" t="s">
        <v>5010</v>
      </c>
      <c r="G4859" s="106" t="s">
        <v>773</v>
      </c>
      <c r="H4859" s="106" t="s">
        <v>1817</v>
      </c>
      <c r="I4859" s="106">
        <v>10</v>
      </c>
      <c r="J4859" s="106"/>
      <c r="K4859" s="106"/>
      <c r="L4859" s="106" t="s">
        <v>1266</v>
      </c>
      <c r="M4859" s="106" t="s">
        <v>3522</v>
      </c>
      <c r="N4859" s="106">
        <v>0.75</v>
      </c>
      <c r="O4859" s="106">
        <v>2.9</v>
      </c>
      <c r="P4859" s="106" t="s">
        <v>714</v>
      </c>
      <c r="Q4859" s="107" t="s">
        <v>5647</v>
      </c>
      <c r="R4859" s="107" t="s">
        <v>311</v>
      </c>
    </row>
    <row r="4860" spans="2:18" ht="20.100000000000001" customHeight="1" x14ac:dyDescent="0.4">
      <c r="B4860" s="105" t="str">
        <f t="shared" si="225"/>
        <v/>
      </c>
      <c r="C4860" s="105" t="str">
        <f t="shared" si="226"/>
        <v/>
      </c>
      <c r="D4860" s="105" t="str">
        <f t="shared" si="227"/>
        <v/>
      </c>
      <c r="E4860" s="106" t="s">
        <v>2406</v>
      </c>
      <c r="F4860" s="106" t="s">
        <v>5010</v>
      </c>
      <c r="G4860" s="106" t="s">
        <v>773</v>
      </c>
      <c r="H4860" s="106" t="s">
        <v>1027</v>
      </c>
      <c r="I4860" s="106">
        <v>9</v>
      </c>
      <c r="J4860" s="106"/>
      <c r="K4860" s="106"/>
      <c r="L4860" s="106" t="s">
        <v>1266</v>
      </c>
      <c r="M4860" s="106" t="s">
        <v>3522</v>
      </c>
      <c r="N4860" s="106">
        <v>0.74</v>
      </c>
      <c r="O4860" s="106">
        <v>2.9</v>
      </c>
      <c r="P4860" s="106" t="s">
        <v>714</v>
      </c>
      <c r="Q4860" s="107" t="s">
        <v>5648</v>
      </c>
      <c r="R4860" s="107" t="s">
        <v>311</v>
      </c>
    </row>
    <row r="4861" spans="2:18" ht="20.100000000000001" customHeight="1" x14ac:dyDescent="0.4">
      <c r="B4861" s="105" t="str">
        <f t="shared" si="225"/>
        <v/>
      </c>
      <c r="C4861" s="105" t="str">
        <f t="shared" si="226"/>
        <v/>
      </c>
      <c r="D4861" s="105" t="str">
        <f t="shared" si="227"/>
        <v/>
      </c>
      <c r="E4861" s="106" t="s">
        <v>2406</v>
      </c>
      <c r="F4861" s="106" t="s">
        <v>5010</v>
      </c>
      <c r="G4861" s="106" t="s">
        <v>778</v>
      </c>
      <c r="H4861" s="106" t="s">
        <v>1817</v>
      </c>
      <c r="I4861" s="106">
        <v>11</v>
      </c>
      <c r="J4861" s="106"/>
      <c r="K4861" s="106"/>
      <c r="L4861" s="106" t="s">
        <v>779</v>
      </c>
      <c r="M4861" s="106" t="s">
        <v>3522</v>
      </c>
      <c r="N4861" s="106">
        <v>0.75</v>
      </c>
      <c r="O4861" s="106">
        <v>2.9</v>
      </c>
      <c r="P4861" s="106" t="s">
        <v>714</v>
      </c>
      <c r="Q4861" s="107" t="s">
        <v>5649</v>
      </c>
      <c r="R4861" s="107" t="s">
        <v>311</v>
      </c>
    </row>
    <row r="4862" spans="2:18" ht="20.100000000000001" customHeight="1" x14ac:dyDescent="0.4">
      <c r="B4862" s="105" t="str">
        <f t="shared" si="225"/>
        <v/>
      </c>
      <c r="C4862" s="105" t="str">
        <f t="shared" si="226"/>
        <v/>
      </c>
      <c r="D4862" s="105" t="str">
        <f t="shared" si="227"/>
        <v/>
      </c>
      <c r="E4862" s="106" t="s">
        <v>2406</v>
      </c>
      <c r="F4862" s="106" t="s">
        <v>5010</v>
      </c>
      <c r="G4862" s="106" t="s">
        <v>778</v>
      </c>
      <c r="H4862" s="106" t="s">
        <v>1027</v>
      </c>
      <c r="I4862" s="106">
        <v>10</v>
      </c>
      <c r="J4862" s="106"/>
      <c r="K4862" s="106"/>
      <c r="L4862" s="106" t="s">
        <v>779</v>
      </c>
      <c r="M4862" s="106" t="s">
        <v>3522</v>
      </c>
      <c r="N4862" s="106">
        <v>0.74</v>
      </c>
      <c r="O4862" s="106">
        <v>2.9</v>
      </c>
      <c r="P4862" s="106" t="s">
        <v>714</v>
      </c>
      <c r="Q4862" s="107" t="s">
        <v>5650</v>
      </c>
      <c r="R4862" s="107" t="s">
        <v>311</v>
      </c>
    </row>
    <row r="4863" spans="2:18" ht="20.100000000000001" customHeight="1" x14ac:dyDescent="0.4">
      <c r="B4863" s="105" t="str">
        <f t="shared" si="225"/>
        <v/>
      </c>
      <c r="C4863" s="105" t="str">
        <f t="shared" si="226"/>
        <v/>
      </c>
      <c r="D4863" s="105" t="str">
        <f t="shared" si="227"/>
        <v/>
      </c>
      <c r="E4863" s="106" t="s">
        <v>2406</v>
      </c>
      <c r="F4863" s="106" t="s">
        <v>5010</v>
      </c>
      <c r="G4863" s="106" t="s">
        <v>778</v>
      </c>
      <c r="H4863" s="106" t="s">
        <v>707</v>
      </c>
      <c r="I4863" s="106">
        <v>11</v>
      </c>
      <c r="J4863" s="106"/>
      <c r="K4863" s="106"/>
      <c r="L4863" s="106" t="s">
        <v>1269</v>
      </c>
      <c r="M4863" s="106" t="s">
        <v>3522</v>
      </c>
      <c r="N4863" s="106">
        <v>0.76</v>
      </c>
      <c r="O4863" s="106">
        <v>2.9</v>
      </c>
      <c r="P4863" s="106" t="s">
        <v>714</v>
      </c>
      <c r="Q4863" s="107" t="s">
        <v>5651</v>
      </c>
      <c r="R4863" s="107" t="s">
        <v>311</v>
      </c>
    </row>
    <row r="4864" spans="2:18" ht="20.100000000000001" customHeight="1" x14ac:dyDescent="0.4">
      <c r="B4864" s="105" t="str">
        <f t="shared" si="225"/>
        <v/>
      </c>
      <c r="C4864" s="105" t="str">
        <f t="shared" si="226"/>
        <v/>
      </c>
      <c r="D4864" s="105" t="str">
        <f t="shared" si="227"/>
        <v/>
      </c>
      <c r="E4864" s="106" t="s">
        <v>2406</v>
      </c>
      <c r="F4864" s="106" t="s">
        <v>5010</v>
      </c>
      <c r="G4864" s="106" t="s">
        <v>778</v>
      </c>
      <c r="H4864" s="106" t="s">
        <v>1817</v>
      </c>
      <c r="I4864" s="106">
        <v>10</v>
      </c>
      <c r="J4864" s="106"/>
      <c r="K4864" s="106"/>
      <c r="L4864" s="106" t="s">
        <v>1269</v>
      </c>
      <c r="M4864" s="106" t="s">
        <v>3522</v>
      </c>
      <c r="N4864" s="106">
        <v>0.75</v>
      </c>
      <c r="O4864" s="106">
        <v>2.9</v>
      </c>
      <c r="P4864" s="106" t="s">
        <v>714</v>
      </c>
      <c r="Q4864" s="107" t="s">
        <v>5652</v>
      </c>
      <c r="R4864" s="107" t="s">
        <v>311</v>
      </c>
    </row>
    <row r="4865" spans="2:18" ht="20.100000000000001" customHeight="1" x14ac:dyDescent="0.4">
      <c r="B4865" s="105" t="str">
        <f t="shared" si="225"/>
        <v/>
      </c>
      <c r="C4865" s="105" t="str">
        <f t="shared" si="226"/>
        <v/>
      </c>
      <c r="D4865" s="105" t="str">
        <f t="shared" si="227"/>
        <v/>
      </c>
      <c r="E4865" s="106" t="s">
        <v>2406</v>
      </c>
      <c r="F4865" s="106" t="s">
        <v>5010</v>
      </c>
      <c r="G4865" s="106" t="s">
        <v>778</v>
      </c>
      <c r="H4865" s="106" t="s">
        <v>1027</v>
      </c>
      <c r="I4865" s="106">
        <v>9</v>
      </c>
      <c r="J4865" s="106"/>
      <c r="K4865" s="106"/>
      <c r="L4865" s="106" t="s">
        <v>1269</v>
      </c>
      <c r="M4865" s="106" t="s">
        <v>3522</v>
      </c>
      <c r="N4865" s="106">
        <v>0.74</v>
      </c>
      <c r="O4865" s="106">
        <v>2.9</v>
      </c>
      <c r="P4865" s="106" t="s">
        <v>714</v>
      </c>
      <c r="Q4865" s="107" t="s">
        <v>5653</v>
      </c>
      <c r="R4865" s="107" t="s">
        <v>311</v>
      </c>
    </row>
    <row r="4866" spans="2:18" ht="20.100000000000001" customHeight="1" x14ac:dyDescent="0.4">
      <c r="B4866" s="105" t="str">
        <f t="shared" si="225"/>
        <v/>
      </c>
      <c r="C4866" s="105" t="str">
        <f t="shared" si="226"/>
        <v/>
      </c>
      <c r="D4866" s="105" t="str">
        <f t="shared" si="227"/>
        <v/>
      </c>
      <c r="E4866" s="106" t="s">
        <v>2406</v>
      </c>
      <c r="F4866" s="106" t="s">
        <v>5010</v>
      </c>
      <c r="G4866" s="106" t="s">
        <v>2437</v>
      </c>
      <c r="H4866" s="106" t="s">
        <v>707</v>
      </c>
      <c r="I4866" s="106">
        <v>12</v>
      </c>
      <c r="J4866" s="106"/>
      <c r="K4866" s="106"/>
      <c r="L4866" s="106" t="s">
        <v>2438</v>
      </c>
      <c r="M4866" s="106" t="s">
        <v>3522</v>
      </c>
      <c r="N4866" s="106">
        <v>0.76</v>
      </c>
      <c r="O4866" s="106">
        <v>2.9</v>
      </c>
      <c r="P4866" s="106" t="s">
        <v>714</v>
      </c>
      <c r="Q4866" s="107" t="s">
        <v>5654</v>
      </c>
      <c r="R4866" s="107" t="s">
        <v>311</v>
      </c>
    </row>
    <row r="4867" spans="2:18" ht="20.100000000000001" customHeight="1" x14ac:dyDescent="0.4">
      <c r="B4867" s="105" t="str">
        <f t="shared" si="225"/>
        <v/>
      </c>
      <c r="C4867" s="105" t="str">
        <f t="shared" si="226"/>
        <v/>
      </c>
      <c r="D4867" s="105" t="str">
        <f t="shared" si="227"/>
        <v/>
      </c>
      <c r="E4867" s="106" t="s">
        <v>2406</v>
      </c>
      <c r="F4867" s="106" t="s">
        <v>5010</v>
      </c>
      <c r="G4867" s="106" t="s">
        <v>2437</v>
      </c>
      <c r="H4867" s="106" t="s">
        <v>1817</v>
      </c>
      <c r="I4867" s="106">
        <v>11</v>
      </c>
      <c r="J4867" s="106"/>
      <c r="K4867" s="106"/>
      <c r="L4867" s="106" t="s">
        <v>2438</v>
      </c>
      <c r="M4867" s="106" t="s">
        <v>3522</v>
      </c>
      <c r="N4867" s="106">
        <v>0.74</v>
      </c>
      <c r="O4867" s="106">
        <v>2.9</v>
      </c>
      <c r="P4867" s="106" t="s">
        <v>714</v>
      </c>
      <c r="Q4867" s="107" t="s">
        <v>5655</v>
      </c>
      <c r="R4867" s="107" t="s">
        <v>311</v>
      </c>
    </row>
    <row r="4868" spans="2:18" ht="20.100000000000001" customHeight="1" x14ac:dyDescent="0.4">
      <c r="B4868" s="105" t="str">
        <f t="shared" si="225"/>
        <v/>
      </c>
      <c r="C4868" s="105" t="str">
        <f t="shared" si="226"/>
        <v/>
      </c>
      <c r="D4868" s="105" t="str">
        <f t="shared" si="227"/>
        <v/>
      </c>
      <c r="E4868" s="106" t="s">
        <v>2406</v>
      </c>
      <c r="F4868" s="106" t="s">
        <v>5010</v>
      </c>
      <c r="G4868" s="106" t="s">
        <v>2437</v>
      </c>
      <c r="H4868" s="106" t="s">
        <v>1027</v>
      </c>
      <c r="I4868" s="106">
        <v>10</v>
      </c>
      <c r="J4868" s="106"/>
      <c r="K4868" s="106"/>
      <c r="L4868" s="106" t="s">
        <v>2438</v>
      </c>
      <c r="M4868" s="106" t="s">
        <v>3522</v>
      </c>
      <c r="N4868" s="106">
        <v>0.73</v>
      </c>
      <c r="O4868" s="106">
        <v>2.9</v>
      </c>
      <c r="P4868" s="106" t="s">
        <v>714</v>
      </c>
      <c r="Q4868" s="107" t="s">
        <v>5656</v>
      </c>
      <c r="R4868" s="107" t="s">
        <v>311</v>
      </c>
    </row>
    <row r="4869" spans="2:18" ht="20.100000000000001" customHeight="1" x14ac:dyDescent="0.4">
      <c r="B4869" s="105" t="str">
        <f t="shared" si="225"/>
        <v/>
      </c>
      <c r="C4869" s="105" t="str">
        <f t="shared" si="226"/>
        <v/>
      </c>
      <c r="D4869" s="105" t="str">
        <f t="shared" si="227"/>
        <v/>
      </c>
      <c r="E4869" s="106" t="s">
        <v>2406</v>
      </c>
      <c r="F4869" s="106" t="s">
        <v>5010</v>
      </c>
      <c r="G4869" s="106" t="s">
        <v>2442</v>
      </c>
      <c r="H4869" s="106" t="s">
        <v>707</v>
      </c>
      <c r="I4869" s="106">
        <v>12</v>
      </c>
      <c r="J4869" s="106"/>
      <c r="K4869" s="106"/>
      <c r="L4869" s="106" t="s">
        <v>2443</v>
      </c>
      <c r="M4869" s="106" t="s">
        <v>3522</v>
      </c>
      <c r="N4869" s="106">
        <v>0.76</v>
      </c>
      <c r="O4869" s="106">
        <v>2.9</v>
      </c>
      <c r="P4869" s="106" t="s">
        <v>714</v>
      </c>
      <c r="Q4869" s="107" t="s">
        <v>5657</v>
      </c>
      <c r="R4869" s="107" t="s">
        <v>311</v>
      </c>
    </row>
    <row r="4870" spans="2:18" ht="20.100000000000001" customHeight="1" x14ac:dyDescent="0.4">
      <c r="B4870" s="105" t="str">
        <f t="shared" si="225"/>
        <v/>
      </c>
      <c r="C4870" s="105" t="str">
        <f t="shared" si="226"/>
        <v/>
      </c>
      <c r="D4870" s="105" t="str">
        <f t="shared" si="227"/>
        <v/>
      </c>
      <c r="E4870" s="106" t="s">
        <v>2406</v>
      </c>
      <c r="F4870" s="106" t="s">
        <v>5010</v>
      </c>
      <c r="G4870" s="106" t="s">
        <v>2442</v>
      </c>
      <c r="H4870" s="106" t="s">
        <v>1817</v>
      </c>
      <c r="I4870" s="106">
        <v>11</v>
      </c>
      <c r="J4870" s="106"/>
      <c r="K4870" s="106"/>
      <c r="L4870" s="106" t="s">
        <v>2443</v>
      </c>
      <c r="M4870" s="106" t="s">
        <v>3522</v>
      </c>
      <c r="N4870" s="106">
        <v>0.74</v>
      </c>
      <c r="O4870" s="106">
        <v>2.9</v>
      </c>
      <c r="P4870" s="106" t="s">
        <v>714</v>
      </c>
      <c r="Q4870" s="107" t="s">
        <v>5658</v>
      </c>
      <c r="R4870" s="107" t="s">
        <v>311</v>
      </c>
    </row>
    <row r="4871" spans="2:18" ht="20.100000000000001" customHeight="1" x14ac:dyDescent="0.4">
      <c r="B4871" s="105" t="str">
        <f t="shared" si="225"/>
        <v/>
      </c>
      <c r="C4871" s="105" t="str">
        <f t="shared" si="226"/>
        <v/>
      </c>
      <c r="D4871" s="105" t="str">
        <f t="shared" si="227"/>
        <v/>
      </c>
      <c r="E4871" s="106" t="s">
        <v>2406</v>
      </c>
      <c r="F4871" s="106" t="s">
        <v>5010</v>
      </c>
      <c r="G4871" s="106" t="s">
        <v>2442</v>
      </c>
      <c r="H4871" s="106" t="s">
        <v>1027</v>
      </c>
      <c r="I4871" s="106">
        <v>10</v>
      </c>
      <c r="J4871" s="106"/>
      <c r="K4871" s="106"/>
      <c r="L4871" s="106" t="s">
        <v>2443</v>
      </c>
      <c r="M4871" s="106" t="s">
        <v>3522</v>
      </c>
      <c r="N4871" s="106">
        <v>0.73</v>
      </c>
      <c r="O4871" s="106">
        <v>2.9</v>
      </c>
      <c r="P4871" s="106" t="s">
        <v>714</v>
      </c>
      <c r="Q4871" s="107" t="s">
        <v>5659</v>
      </c>
      <c r="R4871" s="107" t="s">
        <v>311</v>
      </c>
    </row>
    <row r="4872" spans="2:18" ht="20.100000000000001" customHeight="1" x14ac:dyDescent="0.4">
      <c r="B4872" s="105" t="str">
        <f t="shared" si="225"/>
        <v/>
      </c>
      <c r="C4872" s="105" t="str">
        <f t="shared" si="226"/>
        <v/>
      </c>
      <c r="D4872" s="105" t="str">
        <f t="shared" si="227"/>
        <v/>
      </c>
      <c r="E4872" s="106" t="s">
        <v>2406</v>
      </c>
      <c r="F4872" s="106" t="s">
        <v>5010</v>
      </c>
      <c r="G4872" s="106" t="s">
        <v>697</v>
      </c>
      <c r="H4872" s="106" t="s">
        <v>1817</v>
      </c>
      <c r="I4872" s="106">
        <v>10</v>
      </c>
      <c r="J4872" s="106"/>
      <c r="K4872" s="106"/>
      <c r="L4872" s="106" t="s">
        <v>1817</v>
      </c>
      <c r="M4872" s="106" t="s">
        <v>3522</v>
      </c>
      <c r="N4872" s="106">
        <v>0.78</v>
      </c>
      <c r="O4872" s="106">
        <v>3</v>
      </c>
      <c r="P4872" s="106" t="s">
        <v>714</v>
      </c>
      <c r="Q4872" s="107" t="s">
        <v>5660</v>
      </c>
      <c r="R4872" s="107" t="s">
        <v>253</v>
      </c>
    </row>
    <row r="4873" spans="2:18" ht="20.100000000000001" customHeight="1" x14ac:dyDescent="0.4">
      <c r="B4873" s="105" t="str">
        <f t="shared" si="225"/>
        <v/>
      </c>
      <c r="C4873" s="105" t="str">
        <f t="shared" si="226"/>
        <v/>
      </c>
      <c r="D4873" s="105" t="str">
        <f t="shared" si="227"/>
        <v/>
      </c>
      <c r="E4873" s="106" t="s">
        <v>2406</v>
      </c>
      <c r="F4873" s="106" t="s">
        <v>5010</v>
      </c>
      <c r="G4873" s="106" t="s">
        <v>710</v>
      </c>
      <c r="H4873" s="106" t="s">
        <v>711</v>
      </c>
      <c r="I4873" s="106">
        <v>10</v>
      </c>
      <c r="J4873" s="106"/>
      <c r="K4873" s="106"/>
      <c r="L4873" s="106" t="s">
        <v>1817</v>
      </c>
      <c r="M4873" s="106" t="s">
        <v>3522</v>
      </c>
      <c r="N4873" s="106">
        <v>0.78</v>
      </c>
      <c r="O4873" s="106">
        <v>3</v>
      </c>
      <c r="P4873" s="106" t="s">
        <v>714</v>
      </c>
      <c r="Q4873" s="107" t="s">
        <v>5661</v>
      </c>
      <c r="R4873" s="107" t="s">
        <v>253</v>
      </c>
    </row>
    <row r="4874" spans="2:18" ht="20.100000000000001" customHeight="1" x14ac:dyDescent="0.4">
      <c r="B4874" s="105" t="str">
        <f t="shared" si="225"/>
        <v/>
      </c>
      <c r="C4874" s="105" t="str">
        <f t="shared" si="226"/>
        <v/>
      </c>
      <c r="D4874" s="105" t="str">
        <f t="shared" si="227"/>
        <v/>
      </c>
      <c r="E4874" s="106" t="s">
        <v>2406</v>
      </c>
      <c r="F4874" s="106" t="s">
        <v>5010</v>
      </c>
      <c r="G4874" s="106" t="s">
        <v>710</v>
      </c>
      <c r="H4874" s="106" t="s">
        <v>711</v>
      </c>
      <c r="I4874" s="106">
        <v>9</v>
      </c>
      <c r="J4874" s="106"/>
      <c r="K4874" s="106"/>
      <c r="L4874" s="106" t="s">
        <v>1027</v>
      </c>
      <c r="M4874" s="106" t="s">
        <v>3522</v>
      </c>
      <c r="N4874" s="106">
        <v>0.77</v>
      </c>
      <c r="O4874" s="106">
        <v>3</v>
      </c>
      <c r="P4874" s="106" t="s">
        <v>714</v>
      </c>
      <c r="Q4874" s="107" t="s">
        <v>5662</v>
      </c>
      <c r="R4874" s="107" t="s">
        <v>253</v>
      </c>
    </row>
    <row r="4875" spans="2:18" ht="20.100000000000001" customHeight="1" x14ac:dyDescent="0.4">
      <c r="B4875" s="105" t="str">
        <f t="shared" si="225"/>
        <v/>
      </c>
      <c r="C4875" s="105" t="str">
        <f t="shared" si="226"/>
        <v/>
      </c>
      <c r="D4875" s="105" t="str">
        <f t="shared" si="227"/>
        <v/>
      </c>
      <c r="E4875" s="106" t="s">
        <v>2406</v>
      </c>
      <c r="F4875" s="106" t="s">
        <v>5010</v>
      </c>
      <c r="G4875" s="106" t="s">
        <v>721</v>
      </c>
      <c r="H4875" s="106" t="s">
        <v>722</v>
      </c>
      <c r="I4875" s="106">
        <v>10</v>
      </c>
      <c r="J4875" s="106"/>
      <c r="K4875" s="106"/>
      <c r="L4875" s="106" t="s">
        <v>707</v>
      </c>
      <c r="M4875" s="106" t="s">
        <v>3522</v>
      </c>
      <c r="N4875" s="106">
        <v>0.77</v>
      </c>
      <c r="O4875" s="106">
        <v>3</v>
      </c>
      <c r="P4875" s="106" t="s">
        <v>4403</v>
      </c>
      <c r="Q4875" s="107" t="s">
        <v>5663</v>
      </c>
      <c r="R4875" s="107" t="s">
        <v>253</v>
      </c>
    </row>
    <row r="4876" spans="2:18" ht="20.100000000000001" customHeight="1" x14ac:dyDescent="0.4">
      <c r="B4876" s="105" t="str">
        <f t="shared" si="225"/>
        <v/>
      </c>
      <c r="C4876" s="105" t="str">
        <f t="shared" si="226"/>
        <v/>
      </c>
      <c r="D4876" s="105" t="str">
        <f t="shared" si="227"/>
        <v/>
      </c>
      <c r="E4876" s="106" t="s">
        <v>2406</v>
      </c>
      <c r="F4876" s="106" t="s">
        <v>5010</v>
      </c>
      <c r="G4876" s="106" t="s">
        <v>721</v>
      </c>
      <c r="H4876" s="106" t="s">
        <v>722</v>
      </c>
      <c r="I4876" s="106">
        <v>9</v>
      </c>
      <c r="J4876" s="106"/>
      <c r="K4876" s="106"/>
      <c r="L4876" s="106" t="s">
        <v>1817</v>
      </c>
      <c r="M4876" s="106" t="s">
        <v>3522</v>
      </c>
      <c r="N4876" s="106">
        <v>0.77</v>
      </c>
      <c r="O4876" s="106">
        <v>3</v>
      </c>
      <c r="P4876" s="106" t="s">
        <v>714</v>
      </c>
      <c r="Q4876" s="107" t="s">
        <v>5664</v>
      </c>
      <c r="R4876" s="107" t="s">
        <v>253</v>
      </c>
    </row>
    <row r="4877" spans="2:18" ht="20.100000000000001" customHeight="1" x14ac:dyDescent="0.4">
      <c r="B4877" s="105" t="str">
        <f t="shared" si="225"/>
        <v/>
      </c>
      <c r="C4877" s="105" t="str">
        <f t="shared" si="226"/>
        <v/>
      </c>
      <c r="D4877" s="105" t="str">
        <f t="shared" si="227"/>
        <v/>
      </c>
      <c r="E4877" s="106" t="s">
        <v>2406</v>
      </c>
      <c r="F4877" s="106" t="s">
        <v>5010</v>
      </c>
      <c r="G4877" s="106" t="s">
        <v>2477</v>
      </c>
      <c r="H4877" s="106" t="s">
        <v>1817</v>
      </c>
      <c r="I4877" s="106">
        <v>10</v>
      </c>
      <c r="J4877" s="106"/>
      <c r="K4877" s="106"/>
      <c r="L4877" s="106" t="s">
        <v>2478</v>
      </c>
      <c r="M4877" s="106" t="s">
        <v>3522</v>
      </c>
      <c r="N4877" s="106">
        <v>0.78</v>
      </c>
      <c r="O4877" s="106">
        <v>3</v>
      </c>
      <c r="P4877" s="106" t="s">
        <v>714</v>
      </c>
      <c r="Q4877" s="107" t="s">
        <v>5665</v>
      </c>
      <c r="R4877" s="107" t="s">
        <v>253</v>
      </c>
    </row>
    <row r="4878" spans="2:18" ht="20.100000000000001" customHeight="1" x14ac:dyDescent="0.4">
      <c r="B4878" s="105" t="str">
        <f t="shared" si="225"/>
        <v/>
      </c>
      <c r="C4878" s="105" t="str">
        <f t="shared" si="226"/>
        <v/>
      </c>
      <c r="D4878" s="105" t="str">
        <f t="shared" si="227"/>
        <v/>
      </c>
      <c r="E4878" s="106" t="s">
        <v>2406</v>
      </c>
      <c r="F4878" s="106" t="s">
        <v>5010</v>
      </c>
      <c r="G4878" s="106" t="s">
        <v>2477</v>
      </c>
      <c r="H4878" s="106" t="s">
        <v>1027</v>
      </c>
      <c r="I4878" s="106">
        <v>9</v>
      </c>
      <c r="J4878" s="106"/>
      <c r="K4878" s="106"/>
      <c r="L4878" s="106" t="s">
        <v>2478</v>
      </c>
      <c r="M4878" s="106" t="s">
        <v>3522</v>
      </c>
      <c r="N4878" s="106">
        <v>0.77</v>
      </c>
      <c r="O4878" s="106">
        <v>3</v>
      </c>
      <c r="P4878" s="106" t="s">
        <v>714</v>
      </c>
      <c r="Q4878" s="107" t="s">
        <v>5666</v>
      </c>
      <c r="R4878" s="107" t="s">
        <v>253</v>
      </c>
    </row>
    <row r="4879" spans="2:18" ht="20.100000000000001" customHeight="1" x14ac:dyDescent="0.4">
      <c r="B4879" s="105" t="str">
        <f t="shared" si="225"/>
        <v/>
      </c>
      <c r="C4879" s="105" t="str">
        <f t="shared" si="226"/>
        <v/>
      </c>
      <c r="D4879" s="105" t="str">
        <f t="shared" si="227"/>
        <v/>
      </c>
      <c r="E4879" s="106" t="s">
        <v>2406</v>
      </c>
      <c r="F4879" s="106" t="s">
        <v>5010</v>
      </c>
      <c r="G4879" s="106" t="s">
        <v>2482</v>
      </c>
      <c r="H4879" s="106" t="s">
        <v>1817</v>
      </c>
      <c r="I4879" s="106">
        <v>10</v>
      </c>
      <c r="J4879" s="106"/>
      <c r="K4879" s="106"/>
      <c r="L4879" s="106" t="s">
        <v>2483</v>
      </c>
      <c r="M4879" s="106" t="s">
        <v>3522</v>
      </c>
      <c r="N4879" s="106">
        <v>0.78</v>
      </c>
      <c r="O4879" s="106">
        <v>3</v>
      </c>
      <c r="P4879" s="106" t="s">
        <v>714</v>
      </c>
      <c r="Q4879" s="107" t="s">
        <v>5667</v>
      </c>
      <c r="R4879" s="107" t="s">
        <v>253</v>
      </c>
    </row>
    <row r="4880" spans="2:18" ht="20.100000000000001" customHeight="1" x14ac:dyDescent="0.4">
      <c r="B4880" s="105" t="str">
        <f t="shared" ref="B4880:B4943" si="228">IF(OR($C$10="",$C$11=""),"",IFERROR(IF(AND($U$22&lt;&gt;R4880,$V$22&lt;&gt;R4880),"－",IF(AND(COUNTIF($C$10,"*樹脂スペーサー*")&gt;0,OR(M4880="空気",F4880="一般",F4880="一般ＰＧ")),"－",IF(AND($W$25&gt;0,$W$25&gt;=O4880),$U$25,IF(AND($W$26&gt;0,$W$26&gt;=O4880),$U$26,IF(AND($W$27&gt;0,$W$27&gt;=O4880),$U$27,IF(AND($W$28&gt;0,$W$28&gt;=O4880),$U$28,IF(AND($W$29&gt;0,$W$29&gt;=O4880),$U$29,IF(AND($W$30&gt;0,$W$30&gt;=O4880),$U$30,IF(AND($W$31&gt;0,$W$31&gt;=O4880),$U$31,"－"))))))))),"－"))</f>
        <v/>
      </c>
      <c r="C4880" s="105" t="str">
        <f t="shared" ref="C4880:C4943" si="229">IF(B4880="","",IF(B4880&lt;&gt;"－",VLOOKUP(B4880,$U$25:$V$31,2,FALSE),"－"))</f>
        <v/>
      </c>
      <c r="D4880" s="105" t="str">
        <f t="shared" ref="D4880:D4943" si="230">IF($H$9="","",IF($V$38&lt;&gt;"断熱等","－",IF(AND(COUNTIF($V$34,"*樹脂スペーサー*")&gt;0,OR(M4880="空気",F4880="一般",F4880="一般ＰＧ")),"－",IF(AND($V$35&lt;&gt;R4880,$W$35&lt;&gt;R4880),"－",IF(MID($H$9,10,1)="Z",IF(N4880&lt;=0.65,"○","－"),IF($V$36&gt;=O4880,"○","－"))))))</f>
        <v/>
      </c>
      <c r="E4880" s="106" t="s">
        <v>2406</v>
      </c>
      <c r="F4880" s="106" t="s">
        <v>5010</v>
      </c>
      <c r="G4880" s="106" t="s">
        <v>2482</v>
      </c>
      <c r="H4880" s="106" t="s">
        <v>1027</v>
      </c>
      <c r="I4880" s="106">
        <v>9</v>
      </c>
      <c r="J4880" s="106"/>
      <c r="K4880" s="106"/>
      <c r="L4880" s="106" t="s">
        <v>2483</v>
      </c>
      <c r="M4880" s="106" t="s">
        <v>3522</v>
      </c>
      <c r="N4880" s="106">
        <v>0.77</v>
      </c>
      <c r="O4880" s="106">
        <v>3</v>
      </c>
      <c r="P4880" s="106" t="s">
        <v>714</v>
      </c>
      <c r="Q4880" s="107" t="s">
        <v>5668</v>
      </c>
      <c r="R4880" s="107" t="s">
        <v>253</v>
      </c>
    </row>
    <row r="4881" spans="2:18" ht="20.100000000000001" customHeight="1" x14ac:dyDescent="0.4">
      <c r="B4881" s="105" t="str">
        <f t="shared" si="228"/>
        <v/>
      </c>
      <c r="C4881" s="105" t="str">
        <f t="shared" si="229"/>
        <v/>
      </c>
      <c r="D4881" s="105" t="str">
        <f t="shared" si="230"/>
        <v/>
      </c>
      <c r="E4881" s="106" t="s">
        <v>2406</v>
      </c>
      <c r="F4881" s="106" t="s">
        <v>5010</v>
      </c>
      <c r="G4881" s="106" t="s">
        <v>710</v>
      </c>
      <c r="H4881" s="106" t="s">
        <v>1817</v>
      </c>
      <c r="I4881" s="106">
        <v>10</v>
      </c>
      <c r="J4881" s="106"/>
      <c r="K4881" s="106"/>
      <c r="L4881" s="106" t="s">
        <v>711</v>
      </c>
      <c r="M4881" s="106" t="s">
        <v>3522</v>
      </c>
      <c r="N4881" s="106">
        <v>0.78</v>
      </c>
      <c r="O4881" s="106">
        <v>3</v>
      </c>
      <c r="P4881" s="106" t="s">
        <v>714</v>
      </c>
      <c r="Q4881" s="107" t="s">
        <v>5669</v>
      </c>
      <c r="R4881" s="107" t="s">
        <v>253</v>
      </c>
    </row>
    <row r="4882" spans="2:18" ht="20.100000000000001" customHeight="1" x14ac:dyDescent="0.4">
      <c r="B4882" s="105" t="str">
        <f t="shared" si="228"/>
        <v/>
      </c>
      <c r="C4882" s="105" t="str">
        <f t="shared" si="229"/>
        <v/>
      </c>
      <c r="D4882" s="105" t="str">
        <f t="shared" si="230"/>
        <v/>
      </c>
      <c r="E4882" s="106" t="s">
        <v>2406</v>
      </c>
      <c r="F4882" s="106" t="s">
        <v>5010</v>
      </c>
      <c r="G4882" s="106" t="s">
        <v>710</v>
      </c>
      <c r="H4882" s="106" t="s">
        <v>1027</v>
      </c>
      <c r="I4882" s="106">
        <v>9</v>
      </c>
      <c r="J4882" s="106"/>
      <c r="K4882" s="106"/>
      <c r="L4882" s="106" t="s">
        <v>711</v>
      </c>
      <c r="M4882" s="106" t="s">
        <v>3522</v>
      </c>
      <c r="N4882" s="106">
        <v>0.77</v>
      </c>
      <c r="O4882" s="106">
        <v>3</v>
      </c>
      <c r="P4882" s="106" t="s">
        <v>714</v>
      </c>
      <c r="Q4882" s="107" t="s">
        <v>5670</v>
      </c>
      <c r="R4882" s="107" t="s">
        <v>253</v>
      </c>
    </row>
    <row r="4883" spans="2:18" ht="20.100000000000001" customHeight="1" x14ac:dyDescent="0.4">
      <c r="B4883" s="105" t="str">
        <f t="shared" si="228"/>
        <v/>
      </c>
      <c r="C4883" s="105" t="str">
        <f t="shared" si="229"/>
        <v/>
      </c>
      <c r="D4883" s="105" t="str">
        <f t="shared" si="230"/>
        <v/>
      </c>
      <c r="E4883" s="106" t="s">
        <v>2406</v>
      </c>
      <c r="F4883" s="106" t="s">
        <v>5010</v>
      </c>
      <c r="G4883" s="106" t="s">
        <v>721</v>
      </c>
      <c r="H4883" s="106" t="s">
        <v>707</v>
      </c>
      <c r="I4883" s="106">
        <v>10</v>
      </c>
      <c r="J4883" s="106"/>
      <c r="K4883" s="106"/>
      <c r="L4883" s="106" t="s">
        <v>722</v>
      </c>
      <c r="M4883" s="106" t="s">
        <v>3522</v>
      </c>
      <c r="N4883" s="106">
        <v>0.79</v>
      </c>
      <c r="O4883" s="106">
        <v>3</v>
      </c>
      <c r="P4883" s="106" t="s">
        <v>714</v>
      </c>
      <c r="Q4883" s="107" t="s">
        <v>5671</v>
      </c>
      <c r="R4883" s="107" t="s">
        <v>253</v>
      </c>
    </row>
    <row r="4884" spans="2:18" ht="20.100000000000001" customHeight="1" x14ac:dyDescent="0.4">
      <c r="B4884" s="105" t="str">
        <f t="shared" si="228"/>
        <v/>
      </c>
      <c r="C4884" s="105" t="str">
        <f t="shared" si="229"/>
        <v/>
      </c>
      <c r="D4884" s="105" t="str">
        <f t="shared" si="230"/>
        <v/>
      </c>
      <c r="E4884" s="106" t="s">
        <v>2406</v>
      </c>
      <c r="F4884" s="106" t="s">
        <v>5010</v>
      </c>
      <c r="G4884" s="106" t="s">
        <v>721</v>
      </c>
      <c r="H4884" s="106" t="s">
        <v>1817</v>
      </c>
      <c r="I4884" s="106">
        <v>9</v>
      </c>
      <c r="J4884" s="106"/>
      <c r="K4884" s="106"/>
      <c r="L4884" s="106" t="s">
        <v>722</v>
      </c>
      <c r="M4884" s="106" t="s">
        <v>3522</v>
      </c>
      <c r="N4884" s="106">
        <v>0.77</v>
      </c>
      <c r="O4884" s="106">
        <v>3</v>
      </c>
      <c r="P4884" s="106" t="s">
        <v>714</v>
      </c>
      <c r="Q4884" s="107" t="s">
        <v>5672</v>
      </c>
      <c r="R4884" s="107" t="s">
        <v>253</v>
      </c>
    </row>
    <row r="4885" spans="2:18" ht="20.100000000000001" customHeight="1" x14ac:dyDescent="0.4">
      <c r="B4885" s="105" t="str">
        <f t="shared" si="228"/>
        <v/>
      </c>
      <c r="C4885" s="105" t="str">
        <f t="shared" si="229"/>
        <v/>
      </c>
      <c r="D4885" s="105" t="str">
        <f t="shared" si="230"/>
        <v/>
      </c>
      <c r="E4885" s="106" t="s">
        <v>2406</v>
      </c>
      <c r="F4885" s="106" t="s">
        <v>5010</v>
      </c>
      <c r="G4885" s="106" t="s">
        <v>697</v>
      </c>
      <c r="H4885" s="106" t="s">
        <v>1389</v>
      </c>
      <c r="I4885" s="106">
        <v>6</v>
      </c>
      <c r="J4885" s="106"/>
      <c r="K4885" s="106"/>
      <c r="L4885" s="106" t="s">
        <v>1389</v>
      </c>
      <c r="M4885" s="106" t="s">
        <v>924</v>
      </c>
      <c r="N4885" s="106">
        <v>0.75</v>
      </c>
      <c r="O4885" s="106">
        <v>3</v>
      </c>
      <c r="P4885" s="106" t="s">
        <v>714</v>
      </c>
      <c r="Q4885" s="107" t="s">
        <v>5673</v>
      </c>
      <c r="R4885" s="107" t="s">
        <v>253</v>
      </c>
    </row>
    <row r="4886" spans="2:18" ht="20.100000000000001" customHeight="1" x14ac:dyDescent="0.4">
      <c r="B4886" s="105" t="str">
        <f t="shared" si="228"/>
        <v/>
      </c>
      <c r="C4886" s="105" t="str">
        <f t="shared" si="229"/>
        <v/>
      </c>
      <c r="D4886" s="105" t="str">
        <f t="shared" si="230"/>
        <v/>
      </c>
      <c r="E4886" s="106" t="s">
        <v>2406</v>
      </c>
      <c r="F4886" s="106" t="s">
        <v>5010</v>
      </c>
      <c r="G4886" s="106" t="s">
        <v>710</v>
      </c>
      <c r="H4886" s="106" t="s">
        <v>1098</v>
      </c>
      <c r="I4886" s="106">
        <v>6</v>
      </c>
      <c r="J4886" s="106"/>
      <c r="K4886" s="106"/>
      <c r="L4886" s="106" t="s">
        <v>1389</v>
      </c>
      <c r="M4886" s="106" t="s">
        <v>924</v>
      </c>
      <c r="N4886" s="106">
        <v>0.75</v>
      </c>
      <c r="O4886" s="106">
        <v>3</v>
      </c>
      <c r="P4886" s="106" t="s">
        <v>714</v>
      </c>
      <c r="Q4886" s="107" t="s">
        <v>5674</v>
      </c>
      <c r="R4886" s="107" t="s">
        <v>253</v>
      </c>
    </row>
    <row r="4887" spans="2:18" ht="20.100000000000001" customHeight="1" x14ac:dyDescent="0.4">
      <c r="B4887" s="105" t="str">
        <f t="shared" si="228"/>
        <v/>
      </c>
      <c r="C4887" s="105" t="str">
        <f t="shared" si="229"/>
        <v/>
      </c>
      <c r="D4887" s="105" t="str">
        <f t="shared" si="230"/>
        <v/>
      </c>
      <c r="E4887" s="106" t="s">
        <v>2406</v>
      </c>
      <c r="F4887" s="106" t="s">
        <v>5010</v>
      </c>
      <c r="G4887" s="106" t="s">
        <v>773</v>
      </c>
      <c r="H4887" s="106" t="s">
        <v>774</v>
      </c>
      <c r="I4887" s="106">
        <v>6</v>
      </c>
      <c r="J4887" s="106"/>
      <c r="K4887" s="106"/>
      <c r="L4887" s="106" t="s">
        <v>1027</v>
      </c>
      <c r="M4887" s="106" t="s">
        <v>924</v>
      </c>
      <c r="N4887" s="106">
        <v>0.72</v>
      </c>
      <c r="O4887" s="106">
        <v>3</v>
      </c>
      <c r="P4887" s="106" t="s">
        <v>714</v>
      </c>
      <c r="Q4887" s="107" t="s">
        <v>5675</v>
      </c>
      <c r="R4887" s="107" t="s">
        <v>253</v>
      </c>
    </row>
    <row r="4888" spans="2:18" ht="20.100000000000001" customHeight="1" x14ac:dyDescent="0.4">
      <c r="B4888" s="105" t="str">
        <f t="shared" si="228"/>
        <v/>
      </c>
      <c r="C4888" s="105" t="str">
        <f t="shared" si="229"/>
        <v/>
      </c>
      <c r="D4888" s="105" t="str">
        <f t="shared" si="230"/>
        <v/>
      </c>
      <c r="E4888" s="106" t="s">
        <v>2406</v>
      </c>
      <c r="F4888" s="106" t="s">
        <v>5010</v>
      </c>
      <c r="G4888" s="106" t="s">
        <v>773</v>
      </c>
      <c r="H4888" s="106" t="s">
        <v>1266</v>
      </c>
      <c r="I4888" s="106">
        <v>6</v>
      </c>
      <c r="J4888" s="106"/>
      <c r="K4888" s="106"/>
      <c r="L4888" s="106" t="s">
        <v>1817</v>
      </c>
      <c r="M4888" s="106" t="s">
        <v>924</v>
      </c>
      <c r="N4888" s="106">
        <v>0.71</v>
      </c>
      <c r="O4888" s="106">
        <v>3</v>
      </c>
      <c r="P4888" s="106" t="s">
        <v>714</v>
      </c>
      <c r="Q4888" s="107" t="s">
        <v>5676</v>
      </c>
      <c r="R4888" s="107" t="s">
        <v>253</v>
      </c>
    </row>
    <row r="4889" spans="2:18" ht="20.100000000000001" customHeight="1" x14ac:dyDescent="0.4">
      <c r="B4889" s="105" t="str">
        <f t="shared" si="228"/>
        <v/>
      </c>
      <c r="C4889" s="105" t="str">
        <f t="shared" si="229"/>
        <v/>
      </c>
      <c r="D4889" s="105" t="str">
        <f t="shared" si="230"/>
        <v/>
      </c>
      <c r="E4889" s="106" t="s">
        <v>2406</v>
      </c>
      <c r="F4889" s="106" t="s">
        <v>5010</v>
      </c>
      <c r="G4889" s="106" t="s">
        <v>778</v>
      </c>
      <c r="H4889" s="106" t="s">
        <v>779</v>
      </c>
      <c r="I4889" s="106">
        <v>6</v>
      </c>
      <c r="J4889" s="106"/>
      <c r="K4889" s="106"/>
      <c r="L4889" s="106" t="s">
        <v>1027</v>
      </c>
      <c r="M4889" s="106" t="s">
        <v>924</v>
      </c>
      <c r="N4889" s="106">
        <v>0.71</v>
      </c>
      <c r="O4889" s="106">
        <v>3</v>
      </c>
      <c r="P4889" s="106" t="s">
        <v>714</v>
      </c>
      <c r="Q4889" s="107" t="s">
        <v>5677</v>
      </c>
      <c r="R4889" s="107" t="s">
        <v>253</v>
      </c>
    </row>
    <row r="4890" spans="2:18" ht="20.100000000000001" customHeight="1" x14ac:dyDescent="0.4">
      <c r="B4890" s="105" t="str">
        <f t="shared" si="228"/>
        <v/>
      </c>
      <c r="C4890" s="105" t="str">
        <f t="shared" si="229"/>
        <v/>
      </c>
      <c r="D4890" s="105" t="str">
        <f t="shared" si="230"/>
        <v/>
      </c>
      <c r="E4890" s="106" t="s">
        <v>2406</v>
      </c>
      <c r="F4890" s="106" t="s">
        <v>5010</v>
      </c>
      <c r="G4890" s="106" t="s">
        <v>778</v>
      </c>
      <c r="H4890" s="106" t="s">
        <v>1269</v>
      </c>
      <c r="I4890" s="106">
        <v>6</v>
      </c>
      <c r="J4890" s="106"/>
      <c r="K4890" s="106"/>
      <c r="L4890" s="106" t="s">
        <v>1817</v>
      </c>
      <c r="M4890" s="106" t="s">
        <v>924</v>
      </c>
      <c r="N4890" s="106">
        <v>0.71</v>
      </c>
      <c r="O4890" s="106">
        <v>3</v>
      </c>
      <c r="P4890" s="106" t="s">
        <v>714</v>
      </c>
      <c r="Q4890" s="107" t="s">
        <v>5678</v>
      </c>
      <c r="R4890" s="107" t="s">
        <v>253</v>
      </c>
    </row>
    <row r="4891" spans="2:18" ht="20.100000000000001" customHeight="1" x14ac:dyDescent="0.4">
      <c r="B4891" s="105" t="str">
        <f t="shared" si="228"/>
        <v/>
      </c>
      <c r="C4891" s="105" t="str">
        <f t="shared" si="229"/>
        <v/>
      </c>
      <c r="D4891" s="105" t="str">
        <f t="shared" si="230"/>
        <v/>
      </c>
      <c r="E4891" s="106" t="s">
        <v>2406</v>
      </c>
      <c r="F4891" s="106" t="s">
        <v>5010</v>
      </c>
      <c r="G4891" s="106" t="s">
        <v>2437</v>
      </c>
      <c r="H4891" s="106" t="s">
        <v>2438</v>
      </c>
      <c r="I4891" s="106">
        <v>7</v>
      </c>
      <c r="J4891" s="106"/>
      <c r="K4891" s="106"/>
      <c r="L4891" s="106" t="s">
        <v>1817</v>
      </c>
      <c r="M4891" s="106" t="s">
        <v>924</v>
      </c>
      <c r="N4891" s="106">
        <v>0.7</v>
      </c>
      <c r="O4891" s="106">
        <v>3</v>
      </c>
      <c r="P4891" s="106" t="s">
        <v>714</v>
      </c>
      <c r="Q4891" s="107" t="s">
        <v>5679</v>
      </c>
      <c r="R4891" s="107" t="s">
        <v>253</v>
      </c>
    </row>
    <row r="4892" spans="2:18" ht="20.100000000000001" customHeight="1" x14ac:dyDescent="0.4">
      <c r="B4892" s="105" t="str">
        <f t="shared" si="228"/>
        <v/>
      </c>
      <c r="C4892" s="105" t="str">
        <f t="shared" si="229"/>
        <v/>
      </c>
      <c r="D4892" s="105" t="str">
        <f t="shared" si="230"/>
        <v/>
      </c>
      <c r="E4892" s="106" t="s">
        <v>2406</v>
      </c>
      <c r="F4892" s="106" t="s">
        <v>5010</v>
      </c>
      <c r="G4892" s="106" t="s">
        <v>2437</v>
      </c>
      <c r="H4892" s="106" t="s">
        <v>2438</v>
      </c>
      <c r="I4892" s="106">
        <v>6</v>
      </c>
      <c r="J4892" s="106"/>
      <c r="K4892" s="106"/>
      <c r="L4892" s="106" t="s">
        <v>1027</v>
      </c>
      <c r="M4892" s="106" t="s">
        <v>924</v>
      </c>
      <c r="N4892" s="106">
        <v>0.7</v>
      </c>
      <c r="O4892" s="106">
        <v>3</v>
      </c>
      <c r="P4892" s="106" t="s">
        <v>714</v>
      </c>
      <c r="Q4892" s="107" t="s">
        <v>5680</v>
      </c>
      <c r="R4892" s="107" t="s">
        <v>253</v>
      </c>
    </row>
    <row r="4893" spans="2:18" ht="20.100000000000001" customHeight="1" x14ac:dyDescent="0.4">
      <c r="B4893" s="105" t="str">
        <f t="shared" si="228"/>
        <v/>
      </c>
      <c r="C4893" s="105" t="str">
        <f t="shared" si="229"/>
        <v/>
      </c>
      <c r="D4893" s="105" t="str">
        <f t="shared" si="230"/>
        <v/>
      </c>
      <c r="E4893" s="106" t="s">
        <v>2406</v>
      </c>
      <c r="F4893" s="106" t="s">
        <v>5010</v>
      </c>
      <c r="G4893" s="106" t="s">
        <v>2442</v>
      </c>
      <c r="H4893" s="106" t="s">
        <v>2443</v>
      </c>
      <c r="I4893" s="106">
        <v>7</v>
      </c>
      <c r="J4893" s="106"/>
      <c r="K4893" s="106"/>
      <c r="L4893" s="106" t="s">
        <v>1817</v>
      </c>
      <c r="M4893" s="106" t="s">
        <v>924</v>
      </c>
      <c r="N4893" s="106">
        <v>0.7</v>
      </c>
      <c r="O4893" s="106">
        <v>3</v>
      </c>
      <c r="P4893" s="106" t="s">
        <v>714</v>
      </c>
      <c r="Q4893" s="107" t="s">
        <v>5681</v>
      </c>
      <c r="R4893" s="107" t="s">
        <v>253</v>
      </c>
    </row>
    <row r="4894" spans="2:18" ht="20.100000000000001" customHeight="1" x14ac:dyDescent="0.4">
      <c r="B4894" s="105" t="str">
        <f t="shared" si="228"/>
        <v/>
      </c>
      <c r="C4894" s="105" t="str">
        <f t="shared" si="229"/>
        <v/>
      </c>
      <c r="D4894" s="105" t="str">
        <f t="shared" si="230"/>
        <v/>
      </c>
      <c r="E4894" s="106" t="s">
        <v>2406</v>
      </c>
      <c r="F4894" s="106" t="s">
        <v>5010</v>
      </c>
      <c r="G4894" s="106" t="s">
        <v>2442</v>
      </c>
      <c r="H4894" s="106" t="s">
        <v>2443</v>
      </c>
      <c r="I4894" s="106">
        <v>6</v>
      </c>
      <c r="J4894" s="106"/>
      <c r="K4894" s="106"/>
      <c r="L4894" s="106" t="s">
        <v>1027</v>
      </c>
      <c r="M4894" s="106" t="s">
        <v>924</v>
      </c>
      <c r="N4894" s="106">
        <v>0.7</v>
      </c>
      <c r="O4894" s="106">
        <v>3</v>
      </c>
      <c r="P4894" s="106" t="s">
        <v>714</v>
      </c>
      <c r="Q4894" s="107" t="s">
        <v>5682</v>
      </c>
      <c r="R4894" s="107" t="s">
        <v>253</v>
      </c>
    </row>
    <row r="4895" spans="2:18" ht="20.100000000000001" customHeight="1" x14ac:dyDescent="0.4">
      <c r="B4895" s="105" t="str">
        <f t="shared" si="228"/>
        <v/>
      </c>
      <c r="C4895" s="105" t="str">
        <f t="shared" si="229"/>
        <v/>
      </c>
      <c r="D4895" s="105" t="str">
        <f t="shared" si="230"/>
        <v/>
      </c>
      <c r="E4895" s="106" t="s">
        <v>2406</v>
      </c>
      <c r="F4895" s="106" t="s">
        <v>5010</v>
      </c>
      <c r="G4895" s="106" t="s">
        <v>710</v>
      </c>
      <c r="H4895" s="106" t="s">
        <v>1389</v>
      </c>
      <c r="I4895" s="106">
        <v>6</v>
      </c>
      <c r="J4895" s="106"/>
      <c r="K4895" s="106"/>
      <c r="L4895" s="106" t="s">
        <v>1098</v>
      </c>
      <c r="M4895" s="106" t="s">
        <v>924</v>
      </c>
      <c r="N4895" s="106">
        <v>0.75</v>
      </c>
      <c r="O4895" s="106">
        <v>3</v>
      </c>
      <c r="P4895" s="106" t="s">
        <v>714</v>
      </c>
      <c r="Q4895" s="107" t="s">
        <v>5683</v>
      </c>
      <c r="R4895" s="107" t="s">
        <v>253</v>
      </c>
    </row>
    <row r="4896" spans="2:18" ht="20.100000000000001" customHeight="1" x14ac:dyDescent="0.4">
      <c r="B4896" s="105" t="str">
        <f t="shared" si="228"/>
        <v/>
      </c>
      <c r="C4896" s="105" t="str">
        <f t="shared" si="229"/>
        <v/>
      </c>
      <c r="D4896" s="105" t="str">
        <f t="shared" si="230"/>
        <v/>
      </c>
      <c r="E4896" s="106" t="s">
        <v>2406</v>
      </c>
      <c r="F4896" s="106" t="s">
        <v>5010</v>
      </c>
      <c r="G4896" s="106" t="s">
        <v>773</v>
      </c>
      <c r="H4896" s="106" t="s">
        <v>1027</v>
      </c>
      <c r="I4896" s="106">
        <v>6</v>
      </c>
      <c r="J4896" s="106"/>
      <c r="K4896" s="106"/>
      <c r="L4896" s="106" t="s">
        <v>774</v>
      </c>
      <c r="M4896" s="106" t="s">
        <v>924</v>
      </c>
      <c r="N4896" s="106">
        <v>0.74</v>
      </c>
      <c r="O4896" s="106">
        <v>3</v>
      </c>
      <c r="P4896" s="106" t="s">
        <v>714</v>
      </c>
      <c r="Q4896" s="107" t="s">
        <v>5684</v>
      </c>
      <c r="R4896" s="107" t="s">
        <v>253</v>
      </c>
    </row>
    <row r="4897" spans="2:18" ht="20.100000000000001" customHeight="1" x14ac:dyDescent="0.4">
      <c r="B4897" s="105" t="str">
        <f t="shared" si="228"/>
        <v/>
      </c>
      <c r="C4897" s="105" t="str">
        <f t="shared" si="229"/>
        <v/>
      </c>
      <c r="D4897" s="105" t="str">
        <f t="shared" si="230"/>
        <v/>
      </c>
      <c r="E4897" s="106" t="s">
        <v>2406</v>
      </c>
      <c r="F4897" s="106" t="s">
        <v>5010</v>
      </c>
      <c r="G4897" s="106" t="s">
        <v>773</v>
      </c>
      <c r="H4897" s="106" t="s">
        <v>1817</v>
      </c>
      <c r="I4897" s="106">
        <v>6</v>
      </c>
      <c r="J4897" s="106"/>
      <c r="K4897" s="106"/>
      <c r="L4897" s="106" t="s">
        <v>1266</v>
      </c>
      <c r="M4897" s="106" t="s">
        <v>924</v>
      </c>
      <c r="N4897" s="106">
        <v>0.75</v>
      </c>
      <c r="O4897" s="106">
        <v>3</v>
      </c>
      <c r="P4897" s="106" t="s">
        <v>714</v>
      </c>
      <c r="Q4897" s="107" t="s">
        <v>5685</v>
      </c>
      <c r="R4897" s="107" t="s">
        <v>253</v>
      </c>
    </row>
    <row r="4898" spans="2:18" ht="20.100000000000001" customHeight="1" x14ac:dyDescent="0.4">
      <c r="B4898" s="105" t="str">
        <f t="shared" si="228"/>
        <v/>
      </c>
      <c r="C4898" s="105" t="str">
        <f t="shared" si="229"/>
        <v/>
      </c>
      <c r="D4898" s="105" t="str">
        <f t="shared" si="230"/>
        <v/>
      </c>
      <c r="E4898" s="106" t="s">
        <v>2406</v>
      </c>
      <c r="F4898" s="106" t="s">
        <v>5010</v>
      </c>
      <c r="G4898" s="106" t="s">
        <v>778</v>
      </c>
      <c r="H4898" s="106" t="s">
        <v>1027</v>
      </c>
      <c r="I4898" s="106">
        <v>6</v>
      </c>
      <c r="J4898" s="106"/>
      <c r="K4898" s="106"/>
      <c r="L4898" s="106" t="s">
        <v>779</v>
      </c>
      <c r="M4898" s="106" t="s">
        <v>924</v>
      </c>
      <c r="N4898" s="106">
        <v>0.74</v>
      </c>
      <c r="O4898" s="106">
        <v>3</v>
      </c>
      <c r="P4898" s="106" t="s">
        <v>714</v>
      </c>
      <c r="Q4898" s="107" t="s">
        <v>5686</v>
      </c>
      <c r="R4898" s="107" t="s">
        <v>253</v>
      </c>
    </row>
    <row r="4899" spans="2:18" ht="20.100000000000001" customHeight="1" x14ac:dyDescent="0.4">
      <c r="B4899" s="105" t="str">
        <f t="shared" si="228"/>
        <v/>
      </c>
      <c r="C4899" s="105" t="str">
        <f t="shared" si="229"/>
        <v/>
      </c>
      <c r="D4899" s="105" t="str">
        <f t="shared" si="230"/>
        <v/>
      </c>
      <c r="E4899" s="106" t="s">
        <v>2406</v>
      </c>
      <c r="F4899" s="106" t="s">
        <v>5010</v>
      </c>
      <c r="G4899" s="106" t="s">
        <v>778</v>
      </c>
      <c r="H4899" s="106" t="s">
        <v>1817</v>
      </c>
      <c r="I4899" s="106">
        <v>6</v>
      </c>
      <c r="J4899" s="106"/>
      <c r="K4899" s="106"/>
      <c r="L4899" s="106" t="s">
        <v>1269</v>
      </c>
      <c r="M4899" s="106" t="s">
        <v>924</v>
      </c>
      <c r="N4899" s="106">
        <v>0.75</v>
      </c>
      <c r="O4899" s="106">
        <v>3</v>
      </c>
      <c r="P4899" s="106" t="s">
        <v>714</v>
      </c>
      <c r="Q4899" s="107" t="s">
        <v>5687</v>
      </c>
      <c r="R4899" s="107" t="s">
        <v>253</v>
      </c>
    </row>
    <row r="4900" spans="2:18" ht="20.100000000000001" customHeight="1" x14ac:dyDescent="0.4">
      <c r="B4900" s="105" t="str">
        <f t="shared" si="228"/>
        <v/>
      </c>
      <c r="C4900" s="105" t="str">
        <f t="shared" si="229"/>
        <v/>
      </c>
      <c r="D4900" s="105" t="str">
        <f t="shared" si="230"/>
        <v/>
      </c>
      <c r="E4900" s="106" t="s">
        <v>2406</v>
      </c>
      <c r="F4900" s="106" t="s">
        <v>5010</v>
      </c>
      <c r="G4900" s="106" t="s">
        <v>2437</v>
      </c>
      <c r="H4900" s="106" t="s">
        <v>1817</v>
      </c>
      <c r="I4900" s="106">
        <v>7</v>
      </c>
      <c r="J4900" s="106"/>
      <c r="K4900" s="106"/>
      <c r="L4900" s="106" t="s">
        <v>2438</v>
      </c>
      <c r="M4900" s="106" t="s">
        <v>924</v>
      </c>
      <c r="N4900" s="106">
        <v>0.74</v>
      </c>
      <c r="O4900" s="106">
        <v>3</v>
      </c>
      <c r="P4900" s="106" t="s">
        <v>714</v>
      </c>
      <c r="Q4900" s="107" t="s">
        <v>5688</v>
      </c>
      <c r="R4900" s="107" t="s">
        <v>253</v>
      </c>
    </row>
    <row r="4901" spans="2:18" ht="20.100000000000001" customHeight="1" x14ac:dyDescent="0.4">
      <c r="B4901" s="105" t="str">
        <f t="shared" si="228"/>
        <v/>
      </c>
      <c r="C4901" s="105" t="str">
        <f t="shared" si="229"/>
        <v/>
      </c>
      <c r="D4901" s="105" t="str">
        <f t="shared" si="230"/>
        <v/>
      </c>
      <c r="E4901" s="106" t="s">
        <v>2406</v>
      </c>
      <c r="F4901" s="106" t="s">
        <v>5010</v>
      </c>
      <c r="G4901" s="106" t="s">
        <v>2437</v>
      </c>
      <c r="H4901" s="106" t="s">
        <v>1027</v>
      </c>
      <c r="I4901" s="106">
        <v>6</v>
      </c>
      <c r="J4901" s="106"/>
      <c r="K4901" s="106"/>
      <c r="L4901" s="106" t="s">
        <v>2438</v>
      </c>
      <c r="M4901" s="106" t="s">
        <v>924</v>
      </c>
      <c r="N4901" s="106">
        <v>0.73</v>
      </c>
      <c r="O4901" s="106">
        <v>3</v>
      </c>
      <c r="P4901" s="106" t="s">
        <v>714</v>
      </c>
      <c r="Q4901" s="107" t="s">
        <v>5689</v>
      </c>
      <c r="R4901" s="107" t="s">
        <v>253</v>
      </c>
    </row>
    <row r="4902" spans="2:18" ht="20.100000000000001" customHeight="1" x14ac:dyDescent="0.4">
      <c r="B4902" s="105" t="str">
        <f t="shared" si="228"/>
        <v/>
      </c>
      <c r="C4902" s="105" t="str">
        <f t="shared" si="229"/>
        <v/>
      </c>
      <c r="D4902" s="105" t="str">
        <f t="shared" si="230"/>
        <v/>
      </c>
      <c r="E4902" s="106" t="s">
        <v>2406</v>
      </c>
      <c r="F4902" s="106" t="s">
        <v>5010</v>
      </c>
      <c r="G4902" s="106" t="s">
        <v>2442</v>
      </c>
      <c r="H4902" s="106" t="s">
        <v>1817</v>
      </c>
      <c r="I4902" s="106">
        <v>7</v>
      </c>
      <c r="J4902" s="106"/>
      <c r="K4902" s="106"/>
      <c r="L4902" s="106" t="s">
        <v>2443</v>
      </c>
      <c r="M4902" s="106" t="s">
        <v>924</v>
      </c>
      <c r="N4902" s="106">
        <v>0.74</v>
      </c>
      <c r="O4902" s="106">
        <v>3</v>
      </c>
      <c r="P4902" s="106" t="s">
        <v>714</v>
      </c>
      <c r="Q4902" s="107" t="s">
        <v>5690</v>
      </c>
      <c r="R4902" s="107" t="s">
        <v>253</v>
      </c>
    </row>
    <row r="4903" spans="2:18" ht="20.100000000000001" customHeight="1" x14ac:dyDescent="0.4">
      <c r="B4903" s="105" t="str">
        <f t="shared" si="228"/>
        <v/>
      </c>
      <c r="C4903" s="105" t="str">
        <f t="shared" si="229"/>
        <v/>
      </c>
      <c r="D4903" s="105" t="str">
        <f t="shared" si="230"/>
        <v/>
      </c>
      <c r="E4903" s="106" t="s">
        <v>2406</v>
      </c>
      <c r="F4903" s="106" t="s">
        <v>5010</v>
      </c>
      <c r="G4903" s="106" t="s">
        <v>2442</v>
      </c>
      <c r="H4903" s="106" t="s">
        <v>1027</v>
      </c>
      <c r="I4903" s="106">
        <v>6</v>
      </c>
      <c r="J4903" s="106"/>
      <c r="K4903" s="106"/>
      <c r="L4903" s="106" t="s">
        <v>2443</v>
      </c>
      <c r="M4903" s="106" t="s">
        <v>924</v>
      </c>
      <c r="N4903" s="106">
        <v>0.73</v>
      </c>
      <c r="O4903" s="106">
        <v>3</v>
      </c>
      <c r="P4903" s="106" t="s">
        <v>714</v>
      </c>
      <c r="Q4903" s="107" t="s">
        <v>5691</v>
      </c>
      <c r="R4903" s="107" t="s">
        <v>253</v>
      </c>
    </row>
    <row r="4904" spans="2:18" ht="20.100000000000001" customHeight="1" x14ac:dyDescent="0.4">
      <c r="B4904" s="105" t="str">
        <f t="shared" si="228"/>
        <v/>
      </c>
      <c r="C4904" s="105" t="str">
        <f t="shared" si="229"/>
        <v/>
      </c>
      <c r="D4904" s="105" t="str">
        <f t="shared" si="230"/>
        <v/>
      </c>
      <c r="E4904" s="106" t="s">
        <v>2406</v>
      </c>
      <c r="F4904" s="106" t="s">
        <v>5010</v>
      </c>
      <c r="G4904" s="106" t="s">
        <v>697</v>
      </c>
      <c r="H4904" s="106" t="s">
        <v>1027</v>
      </c>
      <c r="I4904" s="106">
        <v>8</v>
      </c>
      <c r="J4904" s="106"/>
      <c r="K4904" s="106"/>
      <c r="L4904" s="106" t="s">
        <v>1027</v>
      </c>
      <c r="M4904" s="106" t="s">
        <v>3522</v>
      </c>
      <c r="N4904" s="106">
        <v>0.76</v>
      </c>
      <c r="O4904" s="106">
        <v>3.1</v>
      </c>
      <c r="P4904" s="106" t="s">
        <v>714</v>
      </c>
      <c r="Q4904" s="107" t="s">
        <v>5692</v>
      </c>
      <c r="R4904" s="107" t="s">
        <v>253</v>
      </c>
    </row>
    <row r="4905" spans="2:18" ht="20.100000000000001" customHeight="1" x14ac:dyDescent="0.4">
      <c r="B4905" s="105" t="str">
        <f t="shared" si="228"/>
        <v/>
      </c>
      <c r="C4905" s="105" t="str">
        <f t="shared" si="229"/>
        <v/>
      </c>
      <c r="D4905" s="105" t="str">
        <f t="shared" si="230"/>
        <v/>
      </c>
      <c r="E4905" s="106" t="s">
        <v>2406</v>
      </c>
      <c r="F4905" s="106" t="s">
        <v>5010</v>
      </c>
      <c r="G4905" s="106" t="s">
        <v>710</v>
      </c>
      <c r="H4905" s="106" t="s">
        <v>711</v>
      </c>
      <c r="I4905" s="106">
        <v>8</v>
      </c>
      <c r="J4905" s="106"/>
      <c r="K4905" s="106"/>
      <c r="L4905" s="106" t="s">
        <v>1389</v>
      </c>
      <c r="M4905" s="106" t="s">
        <v>3522</v>
      </c>
      <c r="N4905" s="106">
        <v>0.77</v>
      </c>
      <c r="O4905" s="106">
        <v>3.1</v>
      </c>
      <c r="P4905" s="106" t="s">
        <v>714</v>
      </c>
      <c r="Q4905" s="107" t="s">
        <v>5693</v>
      </c>
      <c r="R4905" s="107" t="s">
        <v>253</v>
      </c>
    </row>
    <row r="4906" spans="2:18" ht="20.100000000000001" customHeight="1" x14ac:dyDescent="0.4">
      <c r="B4906" s="105" t="str">
        <f t="shared" si="228"/>
        <v/>
      </c>
      <c r="C4906" s="105" t="str">
        <f t="shared" si="229"/>
        <v/>
      </c>
      <c r="D4906" s="105" t="str">
        <f t="shared" si="230"/>
        <v/>
      </c>
      <c r="E4906" s="106" t="s">
        <v>2406</v>
      </c>
      <c r="F4906" s="106" t="s">
        <v>5010</v>
      </c>
      <c r="G4906" s="106" t="s">
        <v>721</v>
      </c>
      <c r="H4906" s="106" t="s">
        <v>722</v>
      </c>
      <c r="I4906" s="106">
        <v>8</v>
      </c>
      <c r="J4906" s="106"/>
      <c r="K4906" s="106"/>
      <c r="L4906" s="106" t="s">
        <v>1027</v>
      </c>
      <c r="M4906" s="106" t="s">
        <v>3522</v>
      </c>
      <c r="N4906" s="106">
        <v>0.76</v>
      </c>
      <c r="O4906" s="106">
        <v>3.1</v>
      </c>
      <c r="P4906" s="106" t="s">
        <v>714</v>
      </c>
      <c r="Q4906" s="107" t="s">
        <v>5694</v>
      </c>
      <c r="R4906" s="107" t="s">
        <v>253</v>
      </c>
    </row>
    <row r="4907" spans="2:18" ht="20.100000000000001" customHeight="1" x14ac:dyDescent="0.4">
      <c r="B4907" s="105" t="str">
        <f t="shared" si="228"/>
        <v/>
      </c>
      <c r="C4907" s="105" t="str">
        <f t="shared" si="229"/>
        <v/>
      </c>
      <c r="D4907" s="105" t="str">
        <f t="shared" si="230"/>
        <v/>
      </c>
      <c r="E4907" s="106" t="s">
        <v>2406</v>
      </c>
      <c r="F4907" s="106" t="s">
        <v>5010</v>
      </c>
      <c r="G4907" s="106" t="s">
        <v>773</v>
      </c>
      <c r="H4907" s="106" t="s">
        <v>774</v>
      </c>
      <c r="I4907" s="106">
        <v>8</v>
      </c>
      <c r="J4907" s="106"/>
      <c r="K4907" s="106"/>
      <c r="L4907" s="106" t="s">
        <v>707</v>
      </c>
      <c r="M4907" s="106" t="s">
        <v>3522</v>
      </c>
      <c r="N4907" s="106">
        <v>0.73</v>
      </c>
      <c r="O4907" s="106">
        <v>3.1</v>
      </c>
      <c r="P4907" s="106" t="s">
        <v>714</v>
      </c>
      <c r="Q4907" s="107" t="s">
        <v>5695</v>
      </c>
      <c r="R4907" s="107" t="s">
        <v>253</v>
      </c>
    </row>
    <row r="4908" spans="2:18" ht="20.100000000000001" customHeight="1" x14ac:dyDescent="0.4">
      <c r="B4908" s="105" t="str">
        <f t="shared" si="228"/>
        <v/>
      </c>
      <c r="C4908" s="105" t="str">
        <f t="shared" si="229"/>
        <v/>
      </c>
      <c r="D4908" s="105" t="str">
        <f t="shared" si="230"/>
        <v/>
      </c>
      <c r="E4908" s="106" t="s">
        <v>2406</v>
      </c>
      <c r="F4908" s="106" t="s">
        <v>5010</v>
      </c>
      <c r="G4908" s="106" t="s">
        <v>773</v>
      </c>
      <c r="H4908" s="106" t="s">
        <v>774</v>
      </c>
      <c r="I4908" s="106">
        <v>7</v>
      </c>
      <c r="J4908" s="106"/>
      <c r="K4908" s="106"/>
      <c r="L4908" s="106" t="s">
        <v>1817</v>
      </c>
      <c r="M4908" s="106" t="s">
        <v>3522</v>
      </c>
      <c r="N4908" s="106">
        <v>0.72</v>
      </c>
      <c r="O4908" s="106">
        <v>3.1</v>
      </c>
      <c r="P4908" s="106" t="s">
        <v>714</v>
      </c>
      <c r="Q4908" s="107" t="s">
        <v>5696</v>
      </c>
      <c r="R4908" s="107" t="s">
        <v>253</v>
      </c>
    </row>
    <row r="4909" spans="2:18" ht="20.100000000000001" customHeight="1" x14ac:dyDescent="0.4">
      <c r="B4909" s="105" t="str">
        <f t="shared" si="228"/>
        <v/>
      </c>
      <c r="C4909" s="105" t="str">
        <f t="shared" si="229"/>
        <v/>
      </c>
      <c r="D4909" s="105" t="str">
        <f t="shared" si="230"/>
        <v/>
      </c>
      <c r="E4909" s="106" t="s">
        <v>2406</v>
      </c>
      <c r="F4909" s="106" t="s">
        <v>5010</v>
      </c>
      <c r="G4909" s="106" t="s">
        <v>773</v>
      </c>
      <c r="H4909" s="106" t="s">
        <v>1266</v>
      </c>
      <c r="I4909" s="106">
        <v>7</v>
      </c>
      <c r="J4909" s="106"/>
      <c r="K4909" s="106"/>
      <c r="L4909" s="106" t="s">
        <v>707</v>
      </c>
      <c r="M4909" s="106" t="s">
        <v>3522</v>
      </c>
      <c r="N4909" s="106">
        <v>0.71</v>
      </c>
      <c r="O4909" s="106">
        <v>3.1</v>
      </c>
      <c r="P4909" s="106" t="s">
        <v>714</v>
      </c>
      <c r="Q4909" s="107" t="s">
        <v>5697</v>
      </c>
      <c r="R4909" s="107" t="s">
        <v>253</v>
      </c>
    </row>
    <row r="4910" spans="2:18" ht="20.100000000000001" customHeight="1" x14ac:dyDescent="0.4">
      <c r="B4910" s="105" t="str">
        <f t="shared" si="228"/>
        <v/>
      </c>
      <c r="C4910" s="105" t="str">
        <f t="shared" si="229"/>
        <v/>
      </c>
      <c r="D4910" s="105" t="str">
        <f t="shared" si="230"/>
        <v/>
      </c>
      <c r="E4910" s="106" t="s">
        <v>2406</v>
      </c>
      <c r="F4910" s="106" t="s">
        <v>5010</v>
      </c>
      <c r="G4910" s="106" t="s">
        <v>778</v>
      </c>
      <c r="H4910" s="106" t="s">
        <v>779</v>
      </c>
      <c r="I4910" s="106">
        <v>8</v>
      </c>
      <c r="J4910" s="106"/>
      <c r="K4910" s="106"/>
      <c r="L4910" s="106" t="s">
        <v>707</v>
      </c>
      <c r="M4910" s="106" t="s">
        <v>3522</v>
      </c>
      <c r="N4910" s="106">
        <v>0.72</v>
      </c>
      <c r="O4910" s="106">
        <v>3.1</v>
      </c>
      <c r="P4910" s="106" t="s">
        <v>714</v>
      </c>
      <c r="Q4910" s="107" t="s">
        <v>5698</v>
      </c>
      <c r="R4910" s="107" t="s">
        <v>253</v>
      </c>
    </row>
    <row r="4911" spans="2:18" ht="20.100000000000001" customHeight="1" x14ac:dyDescent="0.4">
      <c r="B4911" s="105" t="str">
        <f t="shared" si="228"/>
        <v/>
      </c>
      <c r="C4911" s="105" t="str">
        <f t="shared" si="229"/>
        <v/>
      </c>
      <c r="D4911" s="105" t="str">
        <f t="shared" si="230"/>
        <v/>
      </c>
      <c r="E4911" s="106" t="s">
        <v>2406</v>
      </c>
      <c r="F4911" s="106" t="s">
        <v>5010</v>
      </c>
      <c r="G4911" s="106" t="s">
        <v>778</v>
      </c>
      <c r="H4911" s="106" t="s">
        <v>779</v>
      </c>
      <c r="I4911" s="106">
        <v>7</v>
      </c>
      <c r="J4911" s="106"/>
      <c r="K4911" s="106"/>
      <c r="L4911" s="106" t="s">
        <v>1817</v>
      </c>
      <c r="M4911" s="106" t="s">
        <v>3522</v>
      </c>
      <c r="N4911" s="106">
        <v>0.71</v>
      </c>
      <c r="O4911" s="106">
        <v>3.1</v>
      </c>
      <c r="P4911" s="106" t="s">
        <v>714</v>
      </c>
      <c r="Q4911" s="107" t="s">
        <v>5699</v>
      </c>
      <c r="R4911" s="107" t="s">
        <v>253</v>
      </c>
    </row>
    <row r="4912" spans="2:18" ht="20.100000000000001" customHeight="1" x14ac:dyDescent="0.4">
      <c r="B4912" s="105" t="str">
        <f t="shared" si="228"/>
        <v/>
      </c>
      <c r="C4912" s="105" t="str">
        <f t="shared" si="229"/>
        <v/>
      </c>
      <c r="D4912" s="105" t="str">
        <f t="shared" si="230"/>
        <v/>
      </c>
      <c r="E4912" s="106" t="s">
        <v>2406</v>
      </c>
      <c r="F4912" s="106" t="s">
        <v>5010</v>
      </c>
      <c r="G4912" s="106" t="s">
        <v>778</v>
      </c>
      <c r="H4912" s="106" t="s">
        <v>1269</v>
      </c>
      <c r="I4912" s="106">
        <v>7</v>
      </c>
      <c r="J4912" s="106"/>
      <c r="K4912" s="106"/>
      <c r="L4912" s="106" t="s">
        <v>707</v>
      </c>
      <c r="M4912" s="106" t="s">
        <v>3522</v>
      </c>
      <c r="N4912" s="106">
        <v>0.71</v>
      </c>
      <c r="O4912" s="106">
        <v>3.1</v>
      </c>
      <c r="P4912" s="106" t="s">
        <v>714</v>
      </c>
      <c r="Q4912" s="107" t="s">
        <v>5700</v>
      </c>
      <c r="R4912" s="107" t="s">
        <v>253</v>
      </c>
    </row>
    <row r="4913" spans="2:18" ht="20.100000000000001" customHeight="1" x14ac:dyDescent="0.4">
      <c r="B4913" s="105" t="str">
        <f t="shared" si="228"/>
        <v/>
      </c>
      <c r="C4913" s="105" t="str">
        <f t="shared" si="229"/>
        <v/>
      </c>
      <c r="D4913" s="105" t="str">
        <f t="shared" si="230"/>
        <v/>
      </c>
      <c r="E4913" s="106" t="s">
        <v>2406</v>
      </c>
      <c r="F4913" s="106" t="s">
        <v>5010</v>
      </c>
      <c r="G4913" s="106" t="s">
        <v>2437</v>
      </c>
      <c r="H4913" s="106" t="s">
        <v>2438</v>
      </c>
      <c r="I4913" s="106">
        <v>8</v>
      </c>
      <c r="J4913" s="106"/>
      <c r="K4913" s="106"/>
      <c r="L4913" s="106" t="s">
        <v>707</v>
      </c>
      <c r="M4913" s="106" t="s">
        <v>3522</v>
      </c>
      <c r="N4913" s="106">
        <v>0.7</v>
      </c>
      <c r="O4913" s="106">
        <v>3.1</v>
      </c>
      <c r="P4913" s="106" t="s">
        <v>714</v>
      </c>
      <c r="Q4913" s="107" t="s">
        <v>5701</v>
      </c>
      <c r="R4913" s="107" t="s">
        <v>253</v>
      </c>
    </row>
    <row r="4914" spans="2:18" ht="20.100000000000001" customHeight="1" x14ac:dyDescent="0.4">
      <c r="B4914" s="105" t="str">
        <f t="shared" si="228"/>
        <v/>
      </c>
      <c r="C4914" s="105" t="str">
        <f t="shared" si="229"/>
        <v/>
      </c>
      <c r="D4914" s="105" t="str">
        <f t="shared" si="230"/>
        <v/>
      </c>
      <c r="E4914" s="106" t="s">
        <v>2406</v>
      </c>
      <c r="F4914" s="106" t="s">
        <v>5010</v>
      </c>
      <c r="G4914" s="106" t="s">
        <v>2442</v>
      </c>
      <c r="H4914" s="106" t="s">
        <v>2443</v>
      </c>
      <c r="I4914" s="106">
        <v>8</v>
      </c>
      <c r="J4914" s="106"/>
      <c r="K4914" s="106"/>
      <c r="L4914" s="106" t="s">
        <v>707</v>
      </c>
      <c r="M4914" s="106" t="s">
        <v>3522</v>
      </c>
      <c r="N4914" s="106">
        <v>0.7</v>
      </c>
      <c r="O4914" s="106">
        <v>3.1</v>
      </c>
      <c r="P4914" s="106" t="s">
        <v>714</v>
      </c>
      <c r="Q4914" s="107" t="s">
        <v>5702</v>
      </c>
      <c r="R4914" s="107" t="s">
        <v>253</v>
      </c>
    </row>
    <row r="4915" spans="2:18" ht="20.100000000000001" customHeight="1" x14ac:dyDescent="0.4">
      <c r="B4915" s="105" t="str">
        <f t="shared" si="228"/>
        <v/>
      </c>
      <c r="C4915" s="105" t="str">
        <f t="shared" si="229"/>
        <v/>
      </c>
      <c r="D4915" s="105" t="str">
        <f t="shared" si="230"/>
        <v/>
      </c>
      <c r="E4915" s="106" t="s">
        <v>2406</v>
      </c>
      <c r="F4915" s="106" t="s">
        <v>5010</v>
      </c>
      <c r="G4915" s="106" t="s">
        <v>710</v>
      </c>
      <c r="H4915" s="106" t="s">
        <v>1389</v>
      </c>
      <c r="I4915" s="106">
        <v>8</v>
      </c>
      <c r="J4915" s="106"/>
      <c r="K4915" s="106"/>
      <c r="L4915" s="106" t="s">
        <v>711</v>
      </c>
      <c r="M4915" s="106" t="s">
        <v>3522</v>
      </c>
      <c r="N4915" s="106">
        <v>0.76</v>
      </c>
      <c r="O4915" s="106">
        <v>3.1</v>
      </c>
      <c r="P4915" s="106" t="s">
        <v>714</v>
      </c>
      <c r="Q4915" s="107" t="s">
        <v>5703</v>
      </c>
      <c r="R4915" s="107" t="s">
        <v>253</v>
      </c>
    </row>
    <row r="4916" spans="2:18" ht="20.100000000000001" customHeight="1" x14ac:dyDescent="0.4">
      <c r="B4916" s="105" t="str">
        <f t="shared" si="228"/>
        <v/>
      </c>
      <c r="C4916" s="105" t="str">
        <f t="shared" si="229"/>
        <v/>
      </c>
      <c r="D4916" s="105" t="str">
        <f t="shared" si="230"/>
        <v/>
      </c>
      <c r="E4916" s="106" t="s">
        <v>2406</v>
      </c>
      <c r="F4916" s="106" t="s">
        <v>5010</v>
      </c>
      <c r="G4916" s="106" t="s">
        <v>721</v>
      </c>
      <c r="H4916" s="106" t="s">
        <v>1027</v>
      </c>
      <c r="I4916" s="106">
        <v>8</v>
      </c>
      <c r="J4916" s="106"/>
      <c r="K4916" s="106"/>
      <c r="L4916" s="106" t="s">
        <v>722</v>
      </c>
      <c r="M4916" s="106" t="s">
        <v>3522</v>
      </c>
      <c r="N4916" s="106">
        <v>0.76</v>
      </c>
      <c r="O4916" s="106">
        <v>3.1</v>
      </c>
      <c r="P4916" s="106" t="s">
        <v>714</v>
      </c>
      <c r="Q4916" s="107" t="s">
        <v>5704</v>
      </c>
      <c r="R4916" s="107" t="s">
        <v>253</v>
      </c>
    </row>
    <row r="4917" spans="2:18" ht="20.100000000000001" customHeight="1" x14ac:dyDescent="0.4">
      <c r="B4917" s="105" t="str">
        <f t="shared" si="228"/>
        <v/>
      </c>
      <c r="C4917" s="105" t="str">
        <f t="shared" si="229"/>
        <v/>
      </c>
      <c r="D4917" s="105" t="str">
        <f t="shared" si="230"/>
        <v/>
      </c>
      <c r="E4917" s="106" t="s">
        <v>2406</v>
      </c>
      <c r="F4917" s="106" t="s">
        <v>5010</v>
      </c>
      <c r="G4917" s="106" t="s">
        <v>773</v>
      </c>
      <c r="H4917" s="106" t="s">
        <v>707</v>
      </c>
      <c r="I4917" s="106">
        <v>8</v>
      </c>
      <c r="J4917" s="106"/>
      <c r="K4917" s="106"/>
      <c r="L4917" s="106" t="s">
        <v>774</v>
      </c>
      <c r="M4917" s="106" t="s">
        <v>3522</v>
      </c>
      <c r="N4917" s="106">
        <v>0.77</v>
      </c>
      <c r="O4917" s="106">
        <v>3.1</v>
      </c>
      <c r="P4917" s="106" t="s">
        <v>4403</v>
      </c>
      <c r="Q4917" s="107" t="s">
        <v>5705</v>
      </c>
      <c r="R4917" s="107" t="s">
        <v>253</v>
      </c>
    </row>
    <row r="4918" spans="2:18" ht="20.100000000000001" customHeight="1" x14ac:dyDescent="0.4">
      <c r="B4918" s="105" t="str">
        <f t="shared" si="228"/>
        <v/>
      </c>
      <c r="C4918" s="105" t="str">
        <f t="shared" si="229"/>
        <v/>
      </c>
      <c r="D4918" s="105" t="str">
        <f t="shared" si="230"/>
        <v/>
      </c>
      <c r="E4918" s="106" t="s">
        <v>2406</v>
      </c>
      <c r="F4918" s="106" t="s">
        <v>5010</v>
      </c>
      <c r="G4918" s="106" t="s">
        <v>773</v>
      </c>
      <c r="H4918" s="106" t="s">
        <v>1817</v>
      </c>
      <c r="I4918" s="106">
        <v>7</v>
      </c>
      <c r="J4918" s="106"/>
      <c r="K4918" s="106"/>
      <c r="L4918" s="106" t="s">
        <v>774</v>
      </c>
      <c r="M4918" s="106" t="s">
        <v>3522</v>
      </c>
      <c r="N4918" s="106">
        <v>0.75</v>
      </c>
      <c r="O4918" s="106">
        <v>3.1</v>
      </c>
      <c r="P4918" s="106" t="s">
        <v>714</v>
      </c>
      <c r="Q4918" s="107" t="s">
        <v>5706</v>
      </c>
      <c r="R4918" s="107" t="s">
        <v>253</v>
      </c>
    </row>
    <row r="4919" spans="2:18" ht="20.100000000000001" customHeight="1" x14ac:dyDescent="0.4">
      <c r="B4919" s="105" t="str">
        <f t="shared" si="228"/>
        <v/>
      </c>
      <c r="C4919" s="105" t="str">
        <f t="shared" si="229"/>
        <v/>
      </c>
      <c r="D4919" s="105" t="str">
        <f t="shared" si="230"/>
        <v/>
      </c>
      <c r="E4919" s="106" t="s">
        <v>2406</v>
      </c>
      <c r="F4919" s="106" t="s">
        <v>5010</v>
      </c>
      <c r="G4919" s="106" t="s">
        <v>773</v>
      </c>
      <c r="H4919" s="106" t="s">
        <v>707</v>
      </c>
      <c r="I4919" s="106">
        <v>7</v>
      </c>
      <c r="J4919" s="106"/>
      <c r="K4919" s="106"/>
      <c r="L4919" s="106" t="s">
        <v>1266</v>
      </c>
      <c r="M4919" s="106" t="s">
        <v>3522</v>
      </c>
      <c r="N4919" s="106">
        <v>0.76</v>
      </c>
      <c r="O4919" s="106">
        <v>3.1</v>
      </c>
      <c r="P4919" s="106" t="s">
        <v>714</v>
      </c>
      <c r="Q4919" s="107" t="s">
        <v>5707</v>
      </c>
      <c r="R4919" s="107" t="s">
        <v>253</v>
      </c>
    </row>
    <row r="4920" spans="2:18" ht="20.100000000000001" customHeight="1" x14ac:dyDescent="0.4">
      <c r="B4920" s="105" t="str">
        <f t="shared" si="228"/>
        <v/>
      </c>
      <c r="C4920" s="105" t="str">
        <f t="shared" si="229"/>
        <v/>
      </c>
      <c r="D4920" s="105" t="str">
        <f t="shared" si="230"/>
        <v/>
      </c>
      <c r="E4920" s="106" t="s">
        <v>2406</v>
      </c>
      <c r="F4920" s="106" t="s">
        <v>5010</v>
      </c>
      <c r="G4920" s="106" t="s">
        <v>778</v>
      </c>
      <c r="H4920" s="106" t="s">
        <v>707</v>
      </c>
      <c r="I4920" s="106">
        <v>8</v>
      </c>
      <c r="J4920" s="106"/>
      <c r="K4920" s="106"/>
      <c r="L4920" s="106" t="s">
        <v>779</v>
      </c>
      <c r="M4920" s="106" t="s">
        <v>3522</v>
      </c>
      <c r="N4920" s="106">
        <v>0.77</v>
      </c>
      <c r="O4920" s="106">
        <v>3.1</v>
      </c>
      <c r="P4920" s="106" t="s">
        <v>714</v>
      </c>
      <c r="Q4920" s="107" t="s">
        <v>5708</v>
      </c>
      <c r="R4920" s="107" t="s">
        <v>253</v>
      </c>
    </row>
    <row r="4921" spans="2:18" ht="20.100000000000001" customHeight="1" x14ac:dyDescent="0.4">
      <c r="B4921" s="105" t="str">
        <f t="shared" si="228"/>
        <v/>
      </c>
      <c r="C4921" s="105" t="str">
        <f t="shared" si="229"/>
        <v/>
      </c>
      <c r="D4921" s="105" t="str">
        <f t="shared" si="230"/>
        <v/>
      </c>
      <c r="E4921" s="106" t="s">
        <v>2406</v>
      </c>
      <c r="F4921" s="106" t="s">
        <v>5010</v>
      </c>
      <c r="G4921" s="106" t="s">
        <v>778</v>
      </c>
      <c r="H4921" s="106" t="s">
        <v>1817</v>
      </c>
      <c r="I4921" s="106">
        <v>7</v>
      </c>
      <c r="J4921" s="106"/>
      <c r="K4921" s="106"/>
      <c r="L4921" s="106" t="s">
        <v>779</v>
      </c>
      <c r="M4921" s="106" t="s">
        <v>3522</v>
      </c>
      <c r="N4921" s="106">
        <v>0.75</v>
      </c>
      <c r="O4921" s="106">
        <v>3.1</v>
      </c>
      <c r="P4921" s="106" t="s">
        <v>714</v>
      </c>
      <c r="Q4921" s="107" t="s">
        <v>5709</v>
      </c>
      <c r="R4921" s="107" t="s">
        <v>253</v>
      </c>
    </row>
    <row r="4922" spans="2:18" x14ac:dyDescent="0.4">
      <c r="B4922" s="105" t="str">
        <f t="shared" si="228"/>
        <v/>
      </c>
      <c r="C4922" s="105" t="str">
        <f t="shared" si="229"/>
        <v/>
      </c>
      <c r="D4922" s="105" t="str">
        <f t="shared" si="230"/>
        <v/>
      </c>
      <c r="E4922" s="106" t="s">
        <v>2406</v>
      </c>
      <c r="F4922" s="106" t="s">
        <v>5010</v>
      </c>
      <c r="G4922" s="106" t="s">
        <v>778</v>
      </c>
      <c r="H4922" s="106" t="s">
        <v>707</v>
      </c>
      <c r="I4922" s="106">
        <v>7</v>
      </c>
      <c r="J4922" s="106"/>
      <c r="K4922" s="106"/>
      <c r="L4922" s="106" t="s">
        <v>1269</v>
      </c>
      <c r="M4922" s="106" t="s">
        <v>3522</v>
      </c>
      <c r="N4922" s="106">
        <v>0.76</v>
      </c>
      <c r="O4922" s="106">
        <v>3.1</v>
      </c>
      <c r="P4922" s="106" t="s">
        <v>714</v>
      </c>
      <c r="Q4922" s="107" t="s">
        <v>5710</v>
      </c>
      <c r="R4922" s="107" t="s">
        <v>253</v>
      </c>
    </row>
    <row r="4923" spans="2:18" x14ac:dyDescent="0.4">
      <c r="B4923" s="105" t="str">
        <f t="shared" si="228"/>
        <v/>
      </c>
      <c r="C4923" s="105" t="str">
        <f t="shared" si="229"/>
        <v/>
      </c>
      <c r="D4923" s="105" t="str">
        <f t="shared" si="230"/>
        <v/>
      </c>
      <c r="E4923" s="106" t="s">
        <v>2406</v>
      </c>
      <c r="F4923" s="106" t="s">
        <v>5010</v>
      </c>
      <c r="G4923" s="106" t="s">
        <v>2437</v>
      </c>
      <c r="H4923" s="106" t="s">
        <v>707</v>
      </c>
      <c r="I4923" s="106">
        <v>8</v>
      </c>
      <c r="J4923" s="106"/>
      <c r="K4923" s="106"/>
      <c r="L4923" s="106" t="s">
        <v>2438</v>
      </c>
      <c r="M4923" s="106" t="s">
        <v>3522</v>
      </c>
      <c r="N4923" s="106">
        <v>0.76</v>
      </c>
      <c r="O4923" s="106">
        <v>3.1</v>
      </c>
      <c r="P4923" s="106" t="s">
        <v>714</v>
      </c>
      <c r="Q4923" s="107" t="s">
        <v>5711</v>
      </c>
      <c r="R4923" s="107" t="s">
        <v>253</v>
      </c>
    </row>
    <row r="4924" spans="2:18" x14ac:dyDescent="0.4">
      <c r="B4924" s="105" t="str">
        <f t="shared" si="228"/>
        <v/>
      </c>
      <c r="C4924" s="105" t="str">
        <f t="shared" si="229"/>
        <v/>
      </c>
      <c r="D4924" s="105" t="str">
        <f t="shared" si="230"/>
        <v/>
      </c>
      <c r="E4924" s="106" t="s">
        <v>2406</v>
      </c>
      <c r="F4924" s="106" t="s">
        <v>5010</v>
      </c>
      <c r="G4924" s="106" t="s">
        <v>2442</v>
      </c>
      <c r="H4924" s="106" t="s">
        <v>707</v>
      </c>
      <c r="I4924" s="106">
        <v>8</v>
      </c>
      <c r="J4924" s="106"/>
      <c r="K4924" s="106"/>
      <c r="L4924" s="106" t="s">
        <v>2443</v>
      </c>
      <c r="M4924" s="106" t="s">
        <v>3522</v>
      </c>
      <c r="N4924" s="106">
        <v>0.76</v>
      </c>
      <c r="O4924" s="106">
        <v>3.1</v>
      </c>
      <c r="P4924" s="106" t="s">
        <v>714</v>
      </c>
      <c r="Q4924" s="107" t="s">
        <v>5712</v>
      </c>
      <c r="R4924" s="107" t="s">
        <v>253</v>
      </c>
    </row>
    <row r="4925" spans="2:18" x14ac:dyDescent="0.4">
      <c r="B4925" s="105" t="str">
        <f t="shared" si="228"/>
        <v/>
      </c>
      <c r="C4925" s="105" t="str">
        <f t="shared" si="229"/>
        <v/>
      </c>
      <c r="D4925" s="105" t="str">
        <f t="shared" si="230"/>
        <v/>
      </c>
      <c r="E4925" s="106" t="s">
        <v>2406</v>
      </c>
      <c r="F4925" s="106" t="s">
        <v>5010</v>
      </c>
      <c r="G4925" s="106" t="s">
        <v>773</v>
      </c>
      <c r="H4925" s="106" t="s">
        <v>1266</v>
      </c>
      <c r="I4925" s="106">
        <v>5</v>
      </c>
      <c r="J4925" s="106"/>
      <c r="K4925" s="106"/>
      <c r="L4925" s="106" t="s">
        <v>1027</v>
      </c>
      <c r="M4925" s="106" t="s">
        <v>924</v>
      </c>
      <c r="N4925" s="106">
        <v>0.7</v>
      </c>
      <c r="O4925" s="106">
        <v>3.1</v>
      </c>
      <c r="P4925" s="106" t="s">
        <v>714</v>
      </c>
      <c r="Q4925" s="107" t="s">
        <v>5713</v>
      </c>
      <c r="R4925" s="107" t="s">
        <v>253</v>
      </c>
    </row>
    <row r="4926" spans="2:18" x14ac:dyDescent="0.4">
      <c r="B4926" s="105" t="str">
        <f t="shared" si="228"/>
        <v/>
      </c>
      <c r="C4926" s="105" t="str">
        <f t="shared" si="229"/>
        <v/>
      </c>
      <c r="D4926" s="105" t="str">
        <f t="shared" si="230"/>
        <v/>
      </c>
      <c r="E4926" s="106" t="s">
        <v>2406</v>
      </c>
      <c r="F4926" s="106" t="s">
        <v>5010</v>
      </c>
      <c r="G4926" s="106" t="s">
        <v>778</v>
      </c>
      <c r="H4926" s="106" t="s">
        <v>1269</v>
      </c>
      <c r="I4926" s="106">
        <v>5</v>
      </c>
      <c r="J4926" s="106"/>
      <c r="K4926" s="106"/>
      <c r="L4926" s="106" t="s">
        <v>1027</v>
      </c>
      <c r="M4926" s="106" t="s">
        <v>924</v>
      </c>
      <c r="N4926" s="106">
        <v>0.7</v>
      </c>
      <c r="O4926" s="106">
        <v>3.1</v>
      </c>
      <c r="P4926" s="106" t="s">
        <v>714</v>
      </c>
      <c r="Q4926" s="107" t="s">
        <v>5714</v>
      </c>
      <c r="R4926" s="107" t="s">
        <v>253</v>
      </c>
    </row>
    <row r="4927" spans="2:18" x14ac:dyDescent="0.4">
      <c r="B4927" s="105" t="str">
        <f t="shared" si="228"/>
        <v/>
      </c>
      <c r="C4927" s="105" t="str">
        <f t="shared" si="229"/>
        <v/>
      </c>
      <c r="D4927" s="105" t="str">
        <f t="shared" si="230"/>
        <v/>
      </c>
      <c r="E4927" s="106" t="s">
        <v>2406</v>
      </c>
      <c r="F4927" s="106" t="s">
        <v>5010</v>
      </c>
      <c r="G4927" s="106" t="s">
        <v>773</v>
      </c>
      <c r="H4927" s="106" t="s">
        <v>1027</v>
      </c>
      <c r="I4927" s="106">
        <v>5</v>
      </c>
      <c r="J4927" s="106"/>
      <c r="K4927" s="106"/>
      <c r="L4927" s="106" t="s">
        <v>1266</v>
      </c>
      <c r="M4927" s="106" t="s">
        <v>924</v>
      </c>
      <c r="N4927" s="106">
        <v>0.74</v>
      </c>
      <c r="O4927" s="106">
        <v>3.1</v>
      </c>
      <c r="P4927" s="106" t="s">
        <v>714</v>
      </c>
      <c r="Q4927" s="107" t="s">
        <v>5715</v>
      </c>
      <c r="R4927" s="107" t="s">
        <v>253</v>
      </c>
    </row>
    <row r="4928" spans="2:18" x14ac:dyDescent="0.4">
      <c r="B4928" s="105" t="str">
        <f t="shared" si="228"/>
        <v/>
      </c>
      <c r="C4928" s="105" t="str">
        <f t="shared" si="229"/>
        <v/>
      </c>
      <c r="D4928" s="105" t="str">
        <f t="shared" si="230"/>
        <v/>
      </c>
      <c r="E4928" s="106" t="s">
        <v>2406</v>
      </c>
      <c r="F4928" s="106" t="s">
        <v>5010</v>
      </c>
      <c r="G4928" s="106" t="s">
        <v>778</v>
      </c>
      <c r="H4928" s="106" t="s">
        <v>1027</v>
      </c>
      <c r="I4928" s="106">
        <v>5</v>
      </c>
      <c r="J4928" s="106"/>
      <c r="K4928" s="106"/>
      <c r="L4928" s="106" t="s">
        <v>1269</v>
      </c>
      <c r="M4928" s="106" t="s">
        <v>924</v>
      </c>
      <c r="N4928" s="106">
        <v>0.74</v>
      </c>
      <c r="O4928" s="106">
        <v>3.1</v>
      </c>
      <c r="P4928" s="106" t="s">
        <v>714</v>
      </c>
      <c r="Q4928" s="107" t="s">
        <v>5716</v>
      </c>
      <c r="R4928" s="107" t="s">
        <v>253</v>
      </c>
    </row>
    <row r="4929" spans="2:18" x14ac:dyDescent="0.4">
      <c r="B4929" s="105" t="str">
        <f t="shared" si="228"/>
        <v/>
      </c>
      <c r="C4929" s="105" t="str">
        <f t="shared" si="229"/>
        <v/>
      </c>
      <c r="D4929" s="105" t="str">
        <f t="shared" si="230"/>
        <v/>
      </c>
      <c r="E4929" s="106" t="s">
        <v>2406</v>
      </c>
      <c r="F4929" s="106" t="s">
        <v>5010</v>
      </c>
      <c r="G4929" s="106" t="s">
        <v>773</v>
      </c>
      <c r="H4929" s="106" t="s">
        <v>774</v>
      </c>
      <c r="I4929" s="106">
        <v>6</v>
      </c>
      <c r="J4929" s="106"/>
      <c r="K4929" s="106"/>
      <c r="L4929" s="106" t="s">
        <v>1027</v>
      </c>
      <c r="M4929" s="106" t="s">
        <v>3522</v>
      </c>
      <c r="N4929" s="106">
        <v>0.72</v>
      </c>
      <c r="O4929" s="106">
        <v>3.2</v>
      </c>
      <c r="P4929" s="106" t="s">
        <v>714</v>
      </c>
      <c r="Q4929" s="107" t="s">
        <v>5717</v>
      </c>
      <c r="R4929" s="107" t="s">
        <v>253</v>
      </c>
    </row>
    <row r="4930" spans="2:18" x14ac:dyDescent="0.4">
      <c r="B4930" s="105" t="str">
        <f t="shared" si="228"/>
        <v/>
      </c>
      <c r="C4930" s="105" t="str">
        <f t="shared" si="229"/>
        <v/>
      </c>
      <c r="D4930" s="105" t="str">
        <f t="shared" si="230"/>
        <v/>
      </c>
      <c r="E4930" s="106" t="s">
        <v>2406</v>
      </c>
      <c r="F4930" s="106" t="s">
        <v>5010</v>
      </c>
      <c r="G4930" s="106" t="s">
        <v>773</v>
      </c>
      <c r="H4930" s="106" t="s">
        <v>1266</v>
      </c>
      <c r="I4930" s="106">
        <v>6</v>
      </c>
      <c r="J4930" s="106"/>
      <c r="K4930" s="106"/>
      <c r="L4930" s="106" t="s">
        <v>1817</v>
      </c>
      <c r="M4930" s="106" t="s">
        <v>3522</v>
      </c>
      <c r="N4930" s="106">
        <v>0.71</v>
      </c>
      <c r="O4930" s="106">
        <v>3.2</v>
      </c>
      <c r="P4930" s="106" t="s">
        <v>714</v>
      </c>
      <c r="Q4930" s="107" t="s">
        <v>5718</v>
      </c>
      <c r="R4930" s="107" t="s">
        <v>253</v>
      </c>
    </row>
    <row r="4931" spans="2:18" x14ac:dyDescent="0.4">
      <c r="B4931" s="105" t="str">
        <f t="shared" si="228"/>
        <v/>
      </c>
      <c r="C4931" s="105" t="str">
        <f t="shared" si="229"/>
        <v/>
      </c>
      <c r="D4931" s="105" t="str">
        <f t="shared" si="230"/>
        <v/>
      </c>
      <c r="E4931" s="106" t="s">
        <v>2406</v>
      </c>
      <c r="F4931" s="106" t="s">
        <v>5010</v>
      </c>
      <c r="G4931" s="106" t="s">
        <v>778</v>
      </c>
      <c r="H4931" s="106" t="s">
        <v>779</v>
      </c>
      <c r="I4931" s="106">
        <v>6</v>
      </c>
      <c r="J4931" s="106"/>
      <c r="K4931" s="106"/>
      <c r="L4931" s="106" t="s">
        <v>1027</v>
      </c>
      <c r="M4931" s="106" t="s">
        <v>3522</v>
      </c>
      <c r="N4931" s="106">
        <v>0.71</v>
      </c>
      <c r="O4931" s="106">
        <v>3.2</v>
      </c>
      <c r="P4931" s="106" t="s">
        <v>714</v>
      </c>
      <c r="Q4931" s="107" t="s">
        <v>5719</v>
      </c>
      <c r="R4931" s="107" t="s">
        <v>253</v>
      </c>
    </row>
    <row r="4932" spans="2:18" x14ac:dyDescent="0.4">
      <c r="B4932" s="105" t="str">
        <f t="shared" si="228"/>
        <v/>
      </c>
      <c r="C4932" s="105" t="str">
        <f t="shared" si="229"/>
        <v/>
      </c>
      <c r="D4932" s="105" t="str">
        <f t="shared" si="230"/>
        <v/>
      </c>
      <c r="E4932" s="106" t="s">
        <v>2406</v>
      </c>
      <c r="F4932" s="106" t="s">
        <v>5010</v>
      </c>
      <c r="G4932" s="106" t="s">
        <v>778</v>
      </c>
      <c r="H4932" s="106" t="s">
        <v>1269</v>
      </c>
      <c r="I4932" s="106">
        <v>6</v>
      </c>
      <c r="J4932" s="106"/>
      <c r="K4932" s="106"/>
      <c r="L4932" s="106" t="s">
        <v>1817</v>
      </c>
      <c r="M4932" s="106" t="s">
        <v>3522</v>
      </c>
      <c r="N4932" s="106">
        <v>0.71</v>
      </c>
      <c r="O4932" s="106">
        <v>3.2</v>
      </c>
      <c r="P4932" s="106" t="s">
        <v>714</v>
      </c>
      <c r="Q4932" s="107" t="s">
        <v>5720</v>
      </c>
      <c r="R4932" s="107" t="s">
        <v>253</v>
      </c>
    </row>
    <row r="4933" spans="2:18" x14ac:dyDescent="0.4">
      <c r="B4933" s="105" t="str">
        <f t="shared" si="228"/>
        <v/>
      </c>
      <c r="C4933" s="105" t="str">
        <f t="shared" si="229"/>
        <v/>
      </c>
      <c r="D4933" s="105" t="str">
        <f t="shared" si="230"/>
        <v/>
      </c>
      <c r="E4933" s="106" t="s">
        <v>2406</v>
      </c>
      <c r="F4933" s="106" t="s">
        <v>5010</v>
      </c>
      <c r="G4933" s="106" t="s">
        <v>2437</v>
      </c>
      <c r="H4933" s="106" t="s">
        <v>2438</v>
      </c>
      <c r="I4933" s="106">
        <v>7</v>
      </c>
      <c r="J4933" s="106"/>
      <c r="K4933" s="106"/>
      <c r="L4933" s="106" t="s">
        <v>1817</v>
      </c>
      <c r="M4933" s="106" t="s">
        <v>3522</v>
      </c>
      <c r="N4933" s="106">
        <v>0.7</v>
      </c>
      <c r="O4933" s="106">
        <v>3.2</v>
      </c>
      <c r="P4933" s="106" t="s">
        <v>714</v>
      </c>
      <c r="Q4933" s="107" t="s">
        <v>5721</v>
      </c>
      <c r="R4933" s="107" t="s">
        <v>253</v>
      </c>
    </row>
    <row r="4934" spans="2:18" x14ac:dyDescent="0.4">
      <c r="B4934" s="105" t="str">
        <f t="shared" si="228"/>
        <v/>
      </c>
      <c r="C4934" s="105" t="str">
        <f t="shared" si="229"/>
        <v/>
      </c>
      <c r="D4934" s="105" t="str">
        <f t="shared" si="230"/>
        <v/>
      </c>
      <c r="E4934" s="106" t="s">
        <v>2406</v>
      </c>
      <c r="F4934" s="106" t="s">
        <v>5010</v>
      </c>
      <c r="G4934" s="106" t="s">
        <v>2442</v>
      </c>
      <c r="H4934" s="106" t="s">
        <v>2443</v>
      </c>
      <c r="I4934" s="106">
        <v>7</v>
      </c>
      <c r="J4934" s="106"/>
      <c r="K4934" s="106"/>
      <c r="L4934" s="106" t="s">
        <v>1817</v>
      </c>
      <c r="M4934" s="106" t="s">
        <v>3522</v>
      </c>
      <c r="N4934" s="106">
        <v>0.7</v>
      </c>
      <c r="O4934" s="106">
        <v>3.2</v>
      </c>
      <c r="P4934" s="106" t="s">
        <v>714</v>
      </c>
      <c r="Q4934" s="107" t="s">
        <v>5722</v>
      </c>
      <c r="R4934" s="107" t="s">
        <v>253</v>
      </c>
    </row>
    <row r="4935" spans="2:18" x14ac:dyDescent="0.4">
      <c r="B4935" s="105" t="str">
        <f t="shared" si="228"/>
        <v/>
      </c>
      <c r="C4935" s="105" t="str">
        <f t="shared" si="229"/>
        <v/>
      </c>
      <c r="D4935" s="105" t="str">
        <f t="shared" si="230"/>
        <v/>
      </c>
      <c r="E4935" s="106" t="s">
        <v>2406</v>
      </c>
      <c r="F4935" s="106" t="s">
        <v>5010</v>
      </c>
      <c r="G4935" s="106" t="s">
        <v>773</v>
      </c>
      <c r="H4935" s="106" t="s">
        <v>1027</v>
      </c>
      <c r="I4935" s="106">
        <v>6</v>
      </c>
      <c r="J4935" s="106"/>
      <c r="K4935" s="106"/>
      <c r="L4935" s="106" t="s">
        <v>774</v>
      </c>
      <c r="M4935" s="106" t="s">
        <v>3522</v>
      </c>
      <c r="N4935" s="106">
        <v>0.74</v>
      </c>
      <c r="O4935" s="106">
        <v>3.2</v>
      </c>
      <c r="P4935" s="106" t="s">
        <v>714</v>
      </c>
      <c r="Q4935" s="107" t="s">
        <v>5723</v>
      </c>
      <c r="R4935" s="107" t="s">
        <v>253</v>
      </c>
    </row>
    <row r="4936" spans="2:18" x14ac:dyDescent="0.4">
      <c r="B4936" s="105" t="str">
        <f t="shared" si="228"/>
        <v/>
      </c>
      <c r="C4936" s="105" t="str">
        <f t="shared" si="229"/>
        <v/>
      </c>
      <c r="D4936" s="105" t="str">
        <f t="shared" si="230"/>
        <v/>
      </c>
      <c r="E4936" s="106" t="s">
        <v>2406</v>
      </c>
      <c r="F4936" s="106" t="s">
        <v>5010</v>
      </c>
      <c r="G4936" s="106" t="s">
        <v>773</v>
      </c>
      <c r="H4936" s="106" t="s">
        <v>1817</v>
      </c>
      <c r="I4936" s="106">
        <v>6</v>
      </c>
      <c r="J4936" s="106"/>
      <c r="K4936" s="106"/>
      <c r="L4936" s="106" t="s">
        <v>1266</v>
      </c>
      <c r="M4936" s="106" t="s">
        <v>3522</v>
      </c>
      <c r="N4936" s="106">
        <v>0.75</v>
      </c>
      <c r="O4936" s="106">
        <v>3.2</v>
      </c>
      <c r="P4936" s="106" t="s">
        <v>714</v>
      </c>
      <c r="Q4936" s="107" t="s">
        <v>5724</v>
      </c>
      <c r="R4936" s="107" t="s">
        <v>253</v>
      </c>
    </row>
    <row r="4937" spans="2:18" x14ac:dyDescent="0.4">
      <c r="B4937" s="105" t="str">
        <f t="shared" si="228"/>
        <v/>
      </c>
      <c r="C4937" s="105" t="str">
        <f t="shared" si="229"/>
        <v/>
      </c>
      <c r="D4937" s="105" t="str">
        <f t="shared" si="230"/>
        <v/>
      </c>
      <c r="E4937" s="106" t="s">
        <v>2406</v>
      </c>
      <c r="F4937" s="106" t="s">
        <v>5010</v>
      </c>
      <c r="G4937" s="106" t="s">
        <v>778</v>
      </c>
      <c r="H4937" s="106" t="s">
        <v>1027</v>
      </c>
      <c r="I4937" s="106">
        <v>6</v>
      </c>
      <c r="J4937" s="106"/>
      <c r="K4937" s="106"/>
      <c r="L4937" s="106" t="s">
        <v>779</v>
      </c>
      <c r="M4937" s="106" t="s">
        <v>3522</v>
      </c>
      <c r="N4937" s="106">
        <v>0.74</v>
      </c>
      <c r="O4937" s="106">
        <v>3.2</v>
      </c>
      <c r="P4937" s="106" t="s">
        <v>714</v>
      </c>
      <c r="Q4937" s="107" t="s">
        <v>5725</v>
      </c>
      <c r="R4937" s="107" t="s">
        <v>253</v>
      </c>
    </row>
    <row r="4938" spans="2:18" x14ac:dyDescent="0.4">
      <c r="B4938" s="105" t="str">
        <f t="shared" si="228"/>
        <v/>
      </c>
      <c r="C4938" s="105" t="str">
        <f t="shared" si="229"/>
        <v/>
      </c>
      <c r="D4938" s="105" t="str">
        <f t="shared" si="230"/>
        <v/>
      </c>
      <c r="E4938" s="106" t="s">
        <v>2406</v>
      </c>
      <c r="F4938" s="106" t="s">
        <v>5010</v>
      </c>
      <c r="G4938" s="106" t="s">
        <v>778</v>
      </c>
      <c r="H4938" s="106" t="s">
        <v>1817</v>
      </c>
      <c r="I4938" s="106">
        <v>6</v>
      </c>
      <c r="J4938" s="106"/>
      <c r="K4938" s="106"/>
      <c r="L4938" s="106" t="s">
        <v>1269</v>
      </c>
      <c r="M4938" s="106" t="s">
        <v>3522</v>
      </c>
      <c r="N4938" s="106">
        <v>0.75</v>
      </c>
      <c r="O4938" s="106">
        <v>3.2</v>
      </c>
      <c r="P4938" s="106" t="s">
        <v>714</v>
      </c>
      <c r="Q4938" s="107" t="s">
        <v>5726</v>
      </c>
      <c r="R4938" s="107" t="s">
        <v>253</v>
      </c>
    </row>
    <row r="4939" spans="2:18" x14ac:dyDescent="0.4">
      <c r="B4939" s="105" t="str">
        <f t="shared" si="228"/>
        <v/>
      </c>
      <c r="C4939" s="105" t="str">
        <f t="shared" si="229"/>
        <v/>
      </c>
      <c r="D4939" s="105" t="str">
        <f t="shared" si="230"/>
        <v/>
      </c>
      <c r="E4939" s="106" t="s">
        <v>2406</v>
      </c>
      <c r="F4939" s="106" t="s">
        <v>5010</v>
      </c>
      <c r="G4939" s="106" t="s">
        <v>2437</v>
      </c>
      <c r="H4939" s="106" t="s">
        <v>1817</v>
      </c>
      <c r="I4939" s="106">
        <v>7</v>
      </c>
      <c r="J4939" s="106"/>
      <c r="K4939" s="106"/>
      <c r="L4939" s="106" t="s">
        <v>2438</v>
      </c>
      <c r="M4939" s="106" t="s">
        <v>3522</v>
      </c>
      <c r="N4939" s="106">
        <v>0.74</v>
      </c>
      <c r="O4939" s="106">
        <v>3.2</v>
      </c>
      <c r="P4939" s="106" t="s">
        <v>714</v>
      </c>
      <c r="Q4939" s="107" t="s">
        <v>5727</v>
      </c>
      <c r="R4939" s="107" t="s">
        <v>253</v>
      </c>
    </row>
    <row r="4940" spans="2:18" x14ac:dyDescent="0.4">
      <c r="B4940" s="105" t="str">
        <f t="shared" si="228"/>
        <v/>
      </c>
      <c r="C4940" s="105" t="str">
        <f t="shared" si="229"/>
        <v/>
      </c>
      <c r="D4940" s="105" t="str">
        <f t="shared" si="230"/>
        <v/>
      </c>
      <c r="E4940" s="106" t="s">
        <v>2406</v>
      </c>
      <c r="F4940" s="106" t="s">
        <v>5010</v>
      </c>
      <c r="G4940" s="106" t="s">
        <v>2442</v>
      </c>
      <c r="H4940" s="106" t="s">
        <v>1817</v>
      </c>
      <c r="I4940" s="106">
        <v>7</v>
      </c>
      <c r="J4940" s="106"/>
      <c r="K4940" s="106"/>
      <c r="L4940" s="106" t="s">
        <v>2443</v>
      </c>
      <c r="M4940" s="106" t="s">
        <v>3522</v>
      </c>
      <c r="N4940" s="106">
        <v>0.74</v>
      </c>
      <c r="O4940" s="106">
        <v>3.2</v>
      </c>
      <c r="P4940" s="106" t="s">
        <v>714</v>
      </c>
      <c r="Q4940" s="107" t="s">
        <v>5728</v>
      </c>
      <c r="R4940" s="107" t="s">
        <v>253</v>
      </c>
    </row>
    <row r="4941" spans="2:18" x14ac:dyDescent="0.4">
      <c r="B4941" s="105" t="str">
        <f t="shared" si="228"/>
        <v/>
      </c>
      <c r="C4941" s="105" t="str">
        <f t="shared" si="229"/>
        <v/>
      </c>
      <c r="D4941" s="105" t="str">
        <f t="shared" si="230"/>
        <v/>
      </c>
      <c r="E4941" s="106" t="s">
        <v>2406</v>
      </c>
      <c r="F4941" s="106" t="s">
        <v>5010</v>
      </c>
      <c r="G4941" s="106" t="s">
        <v>697</v>
      </c>
      <c r="H4941" s="106" t="s">
        <v>1389</v>
      </c>
      <c r="I4941" s="106">
        <v>6</v>
      </c>
      <c r="J4941" s="106"/>
      <c r="K4941" s="106"/>
      <c r="L4941" s="106" t="s">
        <v>1389</v>
      </c>
      <c r="M4941" s="106" t="s">
        <v>3522</v>
      </c>
      <c r="N4941" s="106">
        <v>0.75</v>
      </c>
      <c r="O4941" s="106">
        <v>3.3</v>
      </c>
      <c r="P4941" s="106" t="s">
        <v>714</v>
      </c>
      <c r="Q4941" s="107" t="s">
        <v>5729</v>
      </c>
      <c r="R4941" s="107" t="s">
        <v>253</v>
      </c>
    </row>
    <row r="4942" spans="2:18" x14ac:dyDescent="0.4">
      <c r="B4942" s="105" t="str">
        <f t="shared" si="228"/>
        <v/>
      </c>
      <c r="C4942" s="105" t="str">
        <f t="shared" si="229"/>
        <v/>
      </c>
      <c r="D4942" s="105" t="str">
        <f t="shared" si="230"/>
        <v/>
      </c>
      <c r="E4942" s="106" t="s">
        <v>2406</v>
      </c>
      <c r="F4942" s="106" t="s">
        <v>5010</v>
      </c>
      <c r="G4942" s="106" t="s">
        <v>710</v>
      </c>
      <c r="H4942" s="106" t="s">
        <v>1098</v>
      </c>
      <c r="I4942" s="106">
        <v>6</v>
      </c>
      <c r="J4942" s="106"/>
      <c r="K4942" s="106"/>
      <c r="L4942" s="106" t="s">
        <v>1389</v>
      </c>
      <c r="M4942" s="106" t="s">
        <v>3522</v>
      </c>
      <c r="N4942" s="106">
        <v>0.75</v>
      </c>
      <c r="O4942" s="106">
        <v>3.3</v>
      </c>
      <c r="P4942" s="106" t="s">
        <v>714</v>
      </c>
      <c r="Q4942" s="107" t="s">
        <v>5730</v>
      </c>
      <c r="R4942" s="107" t="s">
        <v>253</v>
      </c>
    </row>
    <row r="4943" spans="2:18" x14ac:dyDescent="0.4">
      <c r="B4943" s="105" t="str">
        <f t="shared" si="228"/>
        <v/>
      </c>
      <c r="C4943" s="105" t="str">
        <f t="shared" si="229"/>
        <v/>
      </c>
      <c r="D4943" s="105" t="str">
        <f t="shared" si="230"/>
        <v/>
      </c>
      <c r="E4943" s="106" t="s">
        <v>2406</v>
      </c>
      <c r="F4943" s="106" t="s">
        <v>5010</v>
      </c>
      <c r="G4943" s="106" t="s">
        <v>773</v>
      </c>
      <c r="H4943" s="106" t="s">
        <v>1266</v>
      </c>
      <c r="I4943" s="106">
        <v>5</v>
      </c>
      <c r="J4943" s="106"/>
      <c r="K4943" s="106"/>
      <c r="L4943" s="106" t="s">
        <v>1027</v>
      </c>
      <c r="M4943" s="106" t="s">
        <v>3522</v>
      </c>
      <c r="N4943" s="106">
        <v>0.7</v>
      </c>
      <c r="O4943" s="106">
        <v>3.3</v>
      </c>
      <c r="P4943" s="106" t="s">
        <v>714</v>
      </c>
      <c r="Q4943" s="107" t="s">
        <v>5731</v>
      </c>
      <c r="R4943" s="107" t="s">
        <v>253</v>
      </c>
    </row>
    <row r="4944" spans="2:18" x14ac:dyDescent="0.4">
      <c r="B4944" s="105" t="str">
        <f t="shared" ref="B4944:B4985" si="231">IF(OR($C$10="",$C$11=""),"",IFERROR(IF(AND($U$22&lt;&gt;R4944,$V$22&lt;&gt;R4944),"－",IF(AND(COUNTIF($C$10,"*樹脂スペーサー*")&gt;0,OR(M4944="空気",F4944="一般",F4944="一般ＰＧ")),"－",IF(AND($W$25&gt;0,$W$25&gt;=O4944),$U$25,IF(AND($W$26&gt;0,$W$26&gt;=O4944),$U$26,IF(AND($W$27&gt;0,$W$27&gt;=O4944),$U$27,IF(AND($W$28&gt;0,$W$28&gt;=O4944),$U$28,IF(AND($W$29&gt;0,$W$29&gt;=O4944),$U$29,IF(AND($W$30&gt;0,$W$30&gt;=O4944),$U$30,IF(AND($W$31&gt;0,$W$31&gt;=O4944),$U$31,"－"))))))))),"－"))</f>
        <v/>
      </c>
      <c r="C4944" s="105" t="str">
        <f t="shared" ref="C4944:C4985" si="232">IF(B4944="","",IF(B4944&lt;&gt;"－",VLOOKUP(B4944,$U$25:$V$31,2,FALSE),"－"))</f>
        <v/>
      </c>
      <c r="D4944" s="105" t="str">
        <f t="shared" ref="D4944:D4985" si="233">IF($H$9="","",IF($V$38&lt;&gt;"断熱等","－",IF(AND(COUNTIF($V$34,"*樹脂スペーサー*")&gt;0,OR(M4944="空気",F4944="一般",F4944="一般ＰＧ")),"－",IF(AND($V$35&lt;&gt;R4944,$W$35&lt;&gt;R4944),"－",IF(MID($H$9,10,1)="Z",IF(N4944&lt;=0.65,"○","－"),IF($V$36&gt;=O4944,"○","－"))))))</f>
        <v/>
      </c>
      <c r="E4944" s="106" t="s">
        <v>2406</v>
      </c>
      <c r="F4944" s="106" t="s">
        <v>5010</v>
      </c>
      <c r="G4944" s="106" t="s">
        <v>778</v>
      </c>
      <c r="H4944" s="106" t="s">
        <v>1269</v>
      </c>
      <c r="I4944" s="106">
        <v>5</v>
      </c>
      <c r="J4944" s="106"/>
      <c r="K4944" s="106"/>
      <c r="L4944" s="106" t="s">
        <v>1027</v>
      </c>
      <c r="M4944" s="106" t="s">
        <v>3522</v>
      </c>
      <c r="N4944" s="106">
        <v>0.7</v>
      </c>
      <c r="O4944" s="106">
        <v>3.3</v>
      </c>
      <c r="P4944" s="106" t="s">
        <v>714</v>
      </c>
      <c r="Q4944" s="107" t="s">
        <v>5732</v>
      </c>
      <c r="R4944" s="107" t="s">
        <v>253</v>
      </c>
    </row>
    <row r="4945" spans="2:18" x14ac:dyDescent="0.4">
      <c r="B4945" s="105" t="str">
        <f t="shared" si="231"/>
        <v/>
      </c>
      <c r="C4945" s="105" t="str">
        <f t="shared" si="232"/>
        <v/>
      </c>
      <c r="D4945" s="105" t="str">
        <f t="shared" si="233"/>
        <v/>
      </c>
      <c r="E4945" s="106" t="s">
        <v>2406</v>
      </c>
      <c r="F4945" s="106" t="s">
        <v>5010</v>
      </c>
      <c r="G4945" s="106" t="s">
        <v>2437</v>
      </c>
      <c r="H4945" s="106" t="s">
        <v>2438</v>
      </c>
      <c r="I4945" s="106">
        <v>6</v>
      </c>
      <c r="J4945" s="106"/>
      <c r="K4945" s="106"/>
      <c r="L4945" s="106" t="s">
        <v>1027</v>
      </c>
      <c r="M4945" s="106" t="s">
        <v>3522</v>
      </c>
      <c r="N4945" s="106">
        <v>0.7</v>
      </c>
      <c r="O4945" s="106">
        <v>3.3</v>
      </c>
      <c r="P4945" s="106" t="s">
        <v>714</v>
      </c>
      <c r="Q4945" s="107" t="s">
        <v>5733</v>
      </c>
      <c r="R4945" s="107" t="s">
        <v>253</v>
      </c>
    </row>
    <row r="4946" spans="2:18" x14ac:dyDescent="0.4">
      <c r="B4946" s="105" t="str">
        <f t="shared" si="231"/>
        <v/>
      </c>
      <c r="C4946" s="105" t="str">
        <f t="shared" si="232"/>
        <v/>
      </c>
      <c r="D4946" s="105" t="str">
        <f t="shared" si="233"/>
        <v/>
      </c>
      <c r="E4946" s="106" t="s">
        <v>2406</v>
      </c>
      <c r="F4946" s="106" t="s">
        <v>5010</v>
      </c>
      <c r="G4946" s="106" t="s">
        <v>2442</v>
      </c>
      <c r="H4946" s="106" t="s">
        <v>2443</v>
      </c>
      <c r="I4946" s="106">
        <v>6</v>
      </c>
      <c r="J4946" s="106"/>
      <c r="K4946" s="106"/>
      <c r="L4946" s="106" t="s">
        <v>1027</v>
      </c>
      <c r="M4946" s="106" t="s">
        <v>3522</v>
      </c>
      <c r="N4946" s="106">
        <v>0.7</v>
      </c>
      <c r="O4946" s="106">
        <v>3.3</v>
      </c>
      <c r="P4946" s="106" t="s">
        <v>714</v>
      </c>
      <c r="Q4946" s="107" t="s">
        <v>5734</v>
      </c>
      <c r="R4946" s="107" t="s">
        <v>253</v>
      </c>
    </row>
    <row r="4947" spans="2:18" x14ac:dyDescent="0.4">
      <c r="B4947" s="105" t="str">
        <f t="shared" si="231"/>
        <v/>
      </c>
      <c r="C4947" s="105" t="str">
        <f t="shared" si="232"/>
        <v/>
      </c>
      <c r="D4947" s="105" t="str">
        <f t="shared" si="233"/>
        <v/>
      </c>
      <c r="E4947" s="106" t="s">
        <v>2406</v>
      </c>
      <c r="F4947" s="106" t="s">
        <v>5010</v>
      </c>
      <c r="G4947" s="106" t="s">
        <v>710</v>
      </c>
      <c r="H4947" s="106" t="s">
        <v>1389</v>
      </c>
      <c r="I4947" s="106">
        <v>6</v>
      </c>
      <c r="J4947" s="106"/>
      <c r="K4947" s="106"/>
      <c r="L4947" s="106" t="s">
        <v>1098</v>
      </c>
      <c r="M4947" s="106" t="s">
        <v>3522</v>
      </c>
      <c r="N4947" s="106">
        <v>0.75</v>
      </c>
      <c r="O4947" s="106">
        <v>3.3</v>
      </c>
      <c r="P4947" s="106" t="s">
        <v>714</v>
      </c>
      <c r="Q4947" s="107" t="s">
        <v>5735</v>
      </c>
      <c r="R4947" s="107" t="s">
        <v>253</v>
      </c>
    </row>
    <row r="4948" spans="2:18" x14ac:dyDescent="0.4">
      <c r="B4948" s="105" t="str">
        <f t="shared" si="231"/>
        <v/>
      </c>
      <c r="C4948" s="105" t="str">
        <f t="shared" si="232"/>
        <v/>
      </c>
      <c r="D4948" s="105" t="str">
        <f t="shared" si="233"/>
        <v/>
      </c>
      <c r="E4948" s="106" t="s">
        <v>2406</v>
      </c>
      <c r="F4948" s="106" t="s">
        <v>5010</v>
      </c>
      <c r="G4948" s="106" t="s">
        <v>773</v>
      </c>
      <c r="H4948" s="106" t="s">
        <v>1027</v>
      </c>
      <c r="I4948" s="106">
        <v>5</v>
      </c>
      <c r="J4948" s="106"/>
      <c r="K4948" s="106"/>
      <c r="L4948" s="106" t="s">
        <v>1266</v>
      </c>
      <c r="M4948" s="106" t="s">
        <v>3522</v>
      </c>
      <c r="N4948" s="106">
        <v>0.73</v>
      </c>
      <c r="O4948" s="106">
        <v>3.3</v>
      </c>
      <c r="P4948" s="106" t="s">
        <v>714</v>
      </c>
      <c r="Q4948" s="107" t="s">
        <v>5736</v>
      </c>
      <c r="R4948" s="107" t="s">
        <v>253</v>
      </c>
    </row>
    <row r="4949" spans="2:18" x14ac:dyDescent="0.4">
      <c r="B4949" s="105" t="str">
        <f t="shared" si="231"/>
        <v/>
      </c>
      <c r="C4949" s="105" t="str">
        <f t="shared" si="232"/>
        <v/>
      </c>
      <c r="D4949" s="105" t="str">
        <f t="shared" si="233"/>
        <v/>
      </c>
      <c r="E4949" s="106" t="s">
        <v>2406</v>
      </c>
      <c r="F4949" s="106" t="s">
        <v>5010</v>
      </c>
      <c r="G4949" s="106" t="s">
        <v>778</v>
      </c>
      <c r="H4949" s="106" t="s">
        <v>1027</v>
      </c>
      <c r="I4949" s="106">
        <v>5</v>
      </c>
      <c r="J4949" s="106"/>
      <c r="K4949" s="106"/>
      <c r="L4949" s="106" t="s">
        <v>1269</v>
      </c>
      <c r="M4949" s="106" t="s">
        <v>3522</v>
      </c>
      <c r="N4949" s="106">
        <v>0.73</v>
      </c>
      <c r="O4949" s="106">
        <v>3.3</v>
      </c>
      <c r="P4949" s="106" t="s">
        <v>714</v>
      </c>
      <c r="Q4949" s="107" t="s">
        <v>5737</v>
      </c>
      <c r="R4949" s="107" t="s">
        <v>253</v>
      </c>
    </row>
    <row r="4950" spans="2:18" x14ac:dyDescent="0.4">
      <c r="B4950" s="105" t="str">
        <f t="shared" si="231"/>
        <v/>
      </c>
      <c r="C4950" s="105" t="str">
        <f t="shared" si="232"/>
        <v/>
      </c>
      <c r="D4950" s="105" t="str">
        <f t="shared" si="233"/>
        <v/>
      </c>
      <c r="E4950" s="106" t="s">
        <v>2406</v>
      </c>
      <c r="F4950" s="106" t="s">
        <v>5010</v>
      </c>
      <c r="G4950" s="106" t="s">
        <v>2437</v>
      </c>
      <c r="H4950" s="106" t="s">
        <v>1027</v>
      </c>
      <c r="I4950" s="106">
        <v>6</v>
      </c>
      <c r="J4950" s="106"/>
      <c r="K4950" s="106"/>
      <c r="L4950" s="106" t="s">
        <v>2438</v>
      </c>
      <c r="M4950" s="106" t="s">
        <v>3522</v>
      </c>
      <c r="N4950" s="106">
        <v>0.73</v>
      </c>
      <c r="O4950" s="106">
        <v>3.3</v>
      </c>
      <c r="P4950" s="106" t="s">
        <v>714</v>
      </c>
      <c r="Q4950" s="107" t="s">
        <v>5738</v>
      </c>
      <c r="R4950" s="107" t="s">
        <v>253</v>
      </c>
    </row>
    <row r="4951" spans="2:18" x14ac:dyDescent="0.4">
      <c r="B4951" s="105" t="str">
        <f t="shared" si="231"/>
        <v/>
      </c>
      <c r="C4951" s="105" t="str">
        <f t="shared" si="232"/>
        <v/>
      </c>
      <c r="D4951" s="105" t="str">
        <f t="shared" si="233"/>
        <v/>
      </c>
      <c r="E4951" s="106" t="s">
        <v>2406</v>
      </c>
      <c r="F4951" s="106" t="s">
        <v>5010</v>
      </c>
      <c r="G4951" s="106" t="s">
        <v>2442</v>
      </c>
      <c r="H4951" s="106" t="s">
        <v>1027</v>
      </c>
      <c r="I4951" s="106">
        <v>6</v>
      </c>
      <c r="J4951" s="106"/>
      <c r="K4951" s="106"/>
      <c r="L4951" s="106" t="s">
        <v>2443</v>
      </c>
      <c r="M4951" s="106" t="s">
        <v>3522</v>
      </c>
      <c r="N4951" s="106">
        <v>0.73</v>
      </c>
      <c r="O4951" s="106">
        <v>3.3</v>
      </c>
      <c r="P4951" s="106" t="s">
        <v>714</v>
      </c>
      <c r="Q4951" s="107" t="s">
        <v>5739</v>
      </c>
      <c r="R4951" s="107" t="s">
        <v>253</v>
      </c>
    </row>
    <row r="4952" spans="2:18" x14ac:dyDescent="0.4">
      <c r="B4952" s="105" t="str">
        <f t="shared" si="231"/>
        <v/>
      </c>
      <c r="C4952" s="105" t="str">
        <f t="shared" si="232"/>
        <v/>
      </c>
      <c r="D4952" s="105" t="str">
        <f t="shared" si="233"/>
        <v/>
      </c>
      <c r="E4952" s="106" t="s">
        <v>695</v>
      </c>
      <c r="F4952" s="106" t="s">
        <v>794</v>
      </c>
      <c r="G4952" s="106" t="s">
        <v>773</v>
      </c>
      <c r="H4952" s="106" t="s">
        <v>729</v>
      </c>
      <c r="I4952" s="106">
        <v>6</v>
      </c>
      <c r="J4952" s="106" t="s">
        <v>1266</v>
      </c>
      <c r="K4952" s="106">
        <v>7</v>
      </c>
      <c r="L4952" s="106" t="s">
        <v>729</v>
      </c>
      <c r="M4952" s="106" t="s">
        <v>924</v>
      </c>
      <c r="N4952" s="106" t="s">
        <v>5740</v>
      </c>
      <c r="O4952" s="106" t="s">
        <v>5740</v>
      </c>
      <c r="P4952" s="106" t="s">
        <v>714</v>
      </c>
      <c r="Q4952" s="107" t="s">
        <v>5741</v>
      </c>
      <c r="R4952" s="107" t="s">
        <v>522</v>
      </c>
    </row>
    <row r="4953" spans="2:18" x14ac:dyDescent="0.4">
      <c r="B4953" s="105" t="str">
        <f t="shared" si="231"/>
        <v/>
      </c>
      <c r="C4953" s="105" t="str">
        <f t="shared" si="232"/>
        <v/>
      </c>
      <c r="D4953" s="105" t="str">
        <f t="shared" si="233"/>
        <v/>
      </c>
      <c r="E4953" s="106" t="s">
        <v>695</v>
      </c>
      <c r="F4953" s="106" t="s">
        <v>794</v>
      </c>
      <c r="G4953" s="106" t="s">
        <v>778</v>
      </c>
      <c r="H4953" s="106" t="s">
        <v>729</v>
      </c>
      <c r="I4953" s="106">
        <v>6</v>
      </c>
      <c r="J4953" s="106" t="s">
        <v>1269</v>
      </c>
      <c r="K4953" s="106">
        <v>7</v>
      </c>
      <c r="L4953" s="106" t="s">
        <v>729</v>
      </c>
      <c r="M4953" s="106" t="s">
        <v>924</v>
      </c>
      <c r="N4953" s="106" t="s">
        <v>5740</v>
      </c>
      <c r="O4953" s="106" t="s">
        <v>5740</v>
      </c>
      <c r="P4953" s="106" t="s">
        <v>714</v>
      </c>
      <c r="Q4953" s="107" t="s">
        <v>5742</v>
      </c>
      <c r="R4953" s="107" t="s">
        <v>522</v>
      </c>
    </row>
    <row r="4954" spans="2:18" x14ac:dyDescent="0.4">
      <c r="B4954" s="105" t="str">
        <f t="shared" si="231"/>
        <v/>
      </c>
      <c r="C4954" s="105" t="str">
        <f t="shared" si="232"/>
        <v/>
      </c>
      <c r="D4954" s="105" t="str">
        <f t="shared" si="233"/>
        <v/>
      </c>
      <c r="E4954" s="106" t="s">
        <v>695</v>
      </c>
      <c r="F4954" s="106" t="s">
        <v>696</v>
      </c>
      <c r="G4954" s="106" t="s">
        <v>773</v>
      </c>
      <c r="H4954" s="106" t="s">
        <v>706</v>
      </c>
      <c r="I4954" s="106">
        <v>6</v>
      </c>
      <c r="J4954" s="106" t="s">
        <v>1266</v>
      </c>
      <c r="K4954" s="106">
        <v>7</v>
      </c>
      <c r="L4954" s="106" t="s">
        <v>706</v>
      </c>
      <c r="M4954" s="106" t="s">
        <v>924</v>
      </c>
      <c r="N4954" s="106" t="s">
        <v>5740</v>
      </c>
      <c r="O4954" s="106" t="s">
        <v>5740</v>
      </c>
      <c r="P4954" s="106" t="s">
        <v>714</v>
      </c>
      <c r="Q4954" s="107" t="s">
        <v>5743</v>
      </c>
      <c r="R4954" s="107" t="s">
        <v>522</v>
      </c>
    </row>
    <row r="4955" spans="2:18" x14ac:dyDescent="0.4">
      <c r="B4955" s="105" t="str">
        <f t="shared" si="231"/>
        <v/>
      </c>
      <c r="C4955" s="105" t="str">
        <f t="shared" si="232"/>
        <v/>
      </c>
      <c r="D4955" s="105" t="str">
        <f t="shared" si="233"/>
        <v/>
      </c>
      <c r="E4955" s="106" t="s">
        <v>695</v>
      </c>
      <c r="F4955" s="106" t="s">
        <v>696</v>
      </c>
      <c r="G4955" s="106" t="s">
        <v>778</v>
      </c>
      <c r="H4955" s="106" t="s">
        <v>706</v>
      </c>
      <c r="I4955" s="106">
        <v>6</v>
      </c>
      <c r="J4955" s="106" t="s">
        <v>1269</v>
      </c>
      <c r="K4955" s="106">
        <v>7</v>
      </c>
      <c r="L4955" s="106" t="s">
        <v>706</v>
      </c>
      <c r="M4955" s="106" t="s">
        <v>924</v>
      </c>
      <c r="N4955" s="106" t="s">
        <v>5740</v>
      </c>
      <c r="O4955" s="106" t="s">
        <v>5740</v>
      </c>
      <c r="P4955" s="106" t="s">
        <v>714</v>
      </c>
      <c r="Q4955" s="107" t="s">
        <v>5744</v>
      </c>
      <c r="R4955" s="107" t="s">
        <v>522</v>
      </c>
    </row>
    <row r="4956" spans="2:18" x14ac:dyDescent="0.4">
      <c r="B4956" s="105" t="str">
        <f t="shared" si="231"/>
        <v/>
      </c>
      <c r="C4956" s="105" t="str">
        <f t="shared" si="232"/>
        <v/>
      </c>
      <c r="D4956" s="105" t="str">
        <f t="shared" si="233"/>
        <v/>
      </c>
      <c r="E4956" s="106" t="s">
        <v>695</v>
      </c>
      <c r="F4956" s="106" t="s">
        <v>728</v>
      </c>
      <c r="G4956" s="106" t="s">
        <v>773</v>
      </c>
      <c r="H4956" s="106" t="s">
        <v>729</v>
      </c>
      <c r="I4956" s="106">
        <v>6</v>
      </c>
      <c r="J4956" s="106" t="s">
        <v>1266</v>
      </c>
      <c r="K4956" s="106">
        <v>7</v>
      </c>
      <c r="L4956" s="106" t="s">
        <v>706</v>
      </c>
      <c r="M4956" s="106" t="s">
        <v>924</v>
      </c>
      <c r="N4956" s="106" t="s">
        <v>5740</v>
      </c>
      <c r="O4956" s="106" t="s">
        <v>5740</v>
      </c>
      <c r="P4956" s="106" t="s">
        <v>714</v>
      </c>
      <c r="Q4956" s="107" t="s">
        <v>5745</v>
      </c>
      <c r="R4956" s="107" t="s">
        <v>522</v>
      </c>
    </row>
    <row r="4957" spans="2:18" x14ac:dyDescent="0.4">
      <c r="B4957" s="105" t="str">
        <f t="shared" si="231"/>
        <v/>
      </c>
      <c r="C4957" s="105" t="str">
        <f t="shared" si="232"/>
        <v/>
      </c>
      <c r="D4957" s="105" t="str">
        <f t="shared" si="233"/>
        <v/>
      </c>
      <c r="E4957" s="106" t="s">
        <v>695</v>
      </c>
      <c r="F4957" s="106" t="s">
        <v>728</v>
      </c>
      <c r="G4957" s="106" t="s">
        <v>778</v>
      </c>
      <c r="H4957" s="106" t="s">
        <v>729</v>
      </c>
      <c r="I4957" s="106">
        <v>6</v>
      </c>
      <c r="J4957" s="106" t="s">
        <v>1269</v>
      </c>
      <c r="K4957" s="106">
        <v>7</v>
      </c>
      <c r="L4957" s="106" t="s">
        <v>706</v>
      </c>
      <c r="M4957" s="106" t="s">
        <v>924</v>
      </c>
      <c r="N4957" s="106" t="s">
        <v>5740</v>
      </c>
      <c r="O4957" s="106" t="s">
        <v>5740</v>
      </c>
      <c r="P4957" s="106" t="s">
        <v>714</v>
      </c>
      <c r="Q4957" s="107" t="s">
        <v>5746</v>
      </c>
      <c r="R4957" s="107" t="s">
        <v>522</v>
      </c>
    </row>
    <row r="4958" spans="2:18" x14ac:dyDescent="0.4">
      <c r="B4958" s="105" t="str">
        <f t="shared" si="231"/>
        <v/>
      </c>
      <c r="C4958" s="105" t="str">
        <f t="shared" si="232"/>
        <v/>
      </c>
      <c r="D4958" s="105" t="str">
        <f t="shared" si="233"/>
        <v/>
      </c>
      <c r="E4958" s="106" t="s">
        <v>695</v>
      </c>
      <c r="F4958" s="106" t="s">
        <v>798</v>
      </c>
      <c r="G4958" s="106" t="s">
        <v>773</v>
      </c>
      <c r="H4958" s="106" t="s">
        <v>729</v>
      </c>
      <c r="I4958" s="106">
        <v>6</v>
      </c>
      <c r="J4958" s="106" t="s">
        <v>1266</v>
      </c>
      <c r="K4958" s="106">
        <v>7</v>
      </c>
      <c r="L4958" s="106" t="s">
        <v>799</v>
      </c>
      <c r="M4958" s="106" t="s">
        <v>924</v>
      </c>
      <c r="N4958" s="106" t="s">
        <v>5740</v>
      </c>
      <c r="O4958" s="106" t="s">
        <v>5740</v>
      </c>
      <c r="P4958" s="106" t="s">
        <v>714</v>
      </c>
      <c r="Q4958" s="107" t="s">
        <v>5747</v>
      </c>
      <c r="R4958" s="107" t="s">
        <v>522</v>
      </c>
    </row>
    <row r="4959" spans="2:18" x14ac:dyDescent="0.4">
      <c r="B4959" s="105" t="str">
        <f t="shared" si="231"/>
        <v/>
      </c>
      <c r="C4959" s="105" t="str">
        <f t="shared" si="232"/>
        <v/>
      </c>
      <c r="D4959" s="105" t="str">
        <f t="shared" si="233"/>
        <v/>
      </c>
      <c r="E4959" s="106" t="s">
        <v>695</v>
      </c>
      <c r="F4959" s="106" t="s">
        <v>798</v>
      </c>
      <c r="G4959" s="106" t="s">
        <v>778</v>
      </c>
      <c r="H4959" s="106" t="s">
        <v>729</v>
      </c>
      <c r="I4959" s="106">
        <v>6</v>
      </c>
      <c r="J4959" s="106" t="s">
        <v>1269</v>
      </c>
      <c r="K4959" s="106">
        <v>7</v>
      </c>
      <c r="L4959" s="106" t="s">
        <v>799</v>
      </c>
      <c r="M4959" s="106" t="s">
        <v>924</v>
      </c>
      <c r="N4959" s="106" t="s">
        <v>5740</v>
      </c>
      <c r="O4959" s="106" t="s">
        <v>5740</v>
      </c>
      <c r="P4959" s="106" t="s">
        <v>714</v>
      </c>
      <c r="Q4959" s="107" t="s">
        <v>5748</v>
      </c>
      <c r="R4959" s="107" t="s">
        <v>522</v>
      </c>
    </row>
    <row r="4960" spans="2:18" x14ac:dyDescent="0.4">
      <c r="B4960" s="105" t="str">
        <f t="shared" si="231"/>
        <v/>
      </c>
      <c r="C4960" s="105" t="str">
        <f t="shared" si="232"/>
        <v/>
      </c>
      <c r="D4960" s="105" t="str">
        <f t="shared" si="233"/>
        <v/>
      </c>
      <c r="E4960" s="106" t="s">
        <v>695</v>
      </c>
      <c r="F4960" s="106" t="s">
        <v>1841</v>
      </c>
      <c r="G4960" s="106" t="s">
        <v>773</v>
      </c>
      <c r="H4960" s="106" t="s">
        <v>707</v>
      </c>
      <c r="I4960" s="106">
        <v>6</v>
      </c>
      <c r="J4960" s="106" t="s">
        <v>1266</v>
      </c>
      <c r="K4960" s="106">
        <v>7</v>
      </c>
      <c r="L4960" s="106" t="s">
        <v>729</v>
      </c>
      <c r="M4960" s="106" t="s">
        <v>924</v>
      </c>
      <c r="N4960" s="106" t="s">
        <v>5740</v>
      </c>
      <c r="O4960" s="106" t="s">
        <v>5740</v>
      </c>
      <c r="P4960" s="106" t="s">
        <v>714</v>
      </c>
      <c r="Q4960" s="107" t="s">
        <v>5749</v>
      </c>
      <c r="R4960" s="107" t="s">
        <v>522</v>
      </c>
    </row>
    <row r="4961" spans="2:18" x14ac:dyDescent="0.4">
      <c r="B4961" s="105" t="str">
        <f t="shared" si="231"/>
        <v/>
      </c>
      <c r="C4961" s="105" t="str">
        <f t="shared" si="232"/>
        <v/>
      </c>
      <c r="D4961" s="105" t="str">
        <f t="shared" si="233"/>
        <v/>
      </c>
      <c r="E4961" s="106" t="s">
        <v>695</v>
      </c>
      <c r="F4961" s="106" t="s">
        <v>1841</v>
      </c>
      <c r="G4961" s="106" t="s">
        <v>778</v>
      </c>
      <c r="H4961" s="106" t="s">
        <v>707</v>
      </c>
      <c r="I4961" s="106">
        <v>6</v>
      </c>
      <c r="J4961" s="106" t="s">
        <v>1269</v>
      </c>
      <c r="K4961" s="106">
        <v>7</v>
      </c>
      <c r="L4961" s="106" t="s">
        <v>729</v>
      </c>
      <c r="M4961" s="106" t="s">
        <v>924</v>
      </c>
      <c r="N4961" s="106" t="s">
        <v>5740</v>
      </c>
      <c r="O4961" s="106" t="s">
        <v>5740</v>
      </c>
      <c r="P4961" s="106" t="s">
        <v>714</v>
      </c>
      <c r="Q4961" s="107" t="s">
        <v>5750</v>
      </c>
      <c r="R4961" s="107" t="s">
        <v>522</v>
      </c>
    </row>
    <row r="4962" spans="2:18" x14ac:dyDescent="0.4">
      <c r="B4962" s="105" t="str">
        <f t="shared" si="231"/>
        <v/>
      </c>
      <c r="C4962" s="105" t="str">
        <f t="shared" si="232"/>
        <v/>
      </c>
      <c r="D4962" s="105" t="str">
        <f t="shared" si="233"/>
        <v/>
      </c>
      <c r="E4962" s="106" t="s">
        <v>695</v>
      </c>
      <c r="F4962" s="106" t="s">
        <v>805</v>
      </c>
      <c r="G4962" s="106" t="s">
        <v>773</v>
      </c>
      <c r="H4962" s="106" t="s">
        <v>729</v>
      </c>
      <c r="I4962" s="106">
        <v>7</v>
      </c>
      <c r="J4962" s="106" t="s">
        <v>1266</v>
      </c>
      <c r="K4962" s="106">
        <v>8</v>
      </c>
      <c r="L4962" s="106" t="s">
        <v>741</v>
      </c>
      <c r="M4962" s="106" t="s">
        <v>924</v>
      </c>
      <c r="N4962" s="106" t="s">
        <v>5740</v>
      </c>
      <c r="O4962" s="106" t="s">
        <v>5740</v>
      </c>
      <c r="P4962" s="106" t="s">
        <v>714</v>
      </c>
      <c r="Q4962" s="107" t="s">
        <v>5751</v>
      </c>
      <c r="R4962" s="107" t="s">
        <v>522</v>
      </c>
    </row>
    <row r="4963" spans="2:18" x14ac:dyDescent="0.4">
      <c r="B4963" s="105" t="str">
        <f t="shared" si="231"/>
        <v/>
      </c>
      <c r="C4963" s="105" t="str">
        <f t="shared" si="232"/>
        <v/>
      </c>
      <c r="D4963" s="105" t="str">
        <f t="shared" si="233"/>
        <v/>
      </c>
      <c r="E4963" s="106" t="s">
        <v>695</v>
      </c>
      <c r="F4963" s="106" t="s">
        <v>805</v>
      </c>
      <c r="G4963" s="106" t="s">
        <v>773</v>
      </c>
      <c r="H4963" s="106" t="s">
        <v>733</v>
      </c>
      <c r="I4963" s="106">
        <v>7</v>
      </c>
      <c r="J4963" s="106" t="s">
        <v>1266</v>
      </c>
      <c r="K4963" s="106">
        <v>7</v>
      </c>
      <c r="L4963" s="106" t="s">
        <v>741</v>
      </c>
      <c r="M4963" s="106" t="s">
        <v>924</v>
      </c>
      <c r="N4963" s="106" t="s">
        <v>5740</v>
      </c>
      <c r="O4963" s="106" t="s">
        <v>5740</v>
      </c>
      <c r="P4963" s="106" t="s">
        <v>714</v>
      </c>
      <c r="Q4963" s="107" t="s">
        <v>5752</v>
      </c>
      <c r="R4963" s="107" t="s">
        <v>522</v>
      </c>
    </row>
    <row r="4964" spans="2:18" x14ac:dyDescent="0.4">
      <c r="B4964" s="105" t="str">
        <f t="shared" si="231"/>
        <v/>
      </c>
      <c r="C4964" s="105" t="str">
        <f t="shared" si="232"/>
        <v/>
      </c>
      <c r="D4964" s="105" t="str">
        <f t="shared" si="233"/>
        <v/>
      </c>
      <c r="E4964" s="106" t="s">
        <v>695</v>
      </c>
      <c r="F4964" s="106" t="s">
        <v>805</v>
      </c>
      <c r="G4964" s="106" t="s">
        <v>773</v>
      </c>
      <c r="H4964" s="106" t="s">
        <v>765</v>
      </c>
      <c r="I4964" s="106">
        <v>6</v>
      </c>
      <c r="J4964" s="106" t="s">
        <v>1266</v>
      </c>
      <c r="K4964" s="106">
        <v>7</v>
      </c>
      <c r="L4964" s="106" t="s">
        <v>741</v>
      </c>
      <c r="M4964" s="106" t="s">
        <v>924</v>
      </c>
      <c r="N4964" s="106" t="s">
        <v>5740</v>
      </c>
      <c r="O4964" s="106" t="s">
        <v>5740</v>
      </c>
      <c r="P4964" s="106" t="s">
        <v>714</v>
      </c>
      <c r="Q4964" s="107" t="s">
        <v>5753</v>
      </c>
      <c r="R4964" s="107" t="s">
        <v>522</v>
      </c>
    </row>
    <row r="4965" spans="2:18" x14ac:dyDescent="0.4">
      <c r="B4965" s="105" t="str">
        <f t="shared" si="231"/>
        <v/>
      </c>
      <c r="C4965" s="105" t="str">
        <f t="shared" si="232"/>
        <v/>
      </c>
      <c r="D4965" s="105" t="str">
        <f t="shared" si="233"/>
        <v/>
      </c>
      <c r="E4965" s="106" t="s">
        <v>695</v>
      </c>
      <c r="F4965" s="106" t="s">
        <v>805</v>
      </c>
      <c r="G4965" s="106" t="s">
        <v>778</v>
      </c>
      <c r="H4965" s="106" t="s">
        <v>729</v>
      </c>
      <c r="I4965" s="106">
        <v>7</v>
      </c>
      <c r="J4965" s="106" t="s">
        <v>1269</v>
      </c>
      <c r="K4965" s="106">
        <v>8</v>
      </c>
      <c r="L4965" s="106" t="s">
        <v>741</v>
      </c>
      <c r="M4965" s="106" t="s">
        <v>924</v>
      </c>
      <c r="N4965" s="106" t="s">
        <v>5740</v>
      </c>
      <c r="O4965" s="106" t="s">
        <v>5740</v>
      </c>
      <c r="P4965" s="106" t="s">
        <v>714</v>
      </c>
      <c r="Q4965" s="107" t="s">
        <v>5754</v>
      </c>
      <c r="R4965" s="107" t="s">
        <v>522</v>
      </c>
    </row>
    <row r="4966" spans="2:18" x14ac:dyDescent="0.4">
      <c r="B4966" s="105" t="str">
        <f t="shared" si="231"/>
        <v/>
      </c>
      <c r="C4966" s="105" t="str">
        <f t="shared" si="232"/>
        <v/>
      </c>
      <c r="D4966" s="105" t="str">
        <f t="shared" si="233"/>
        <v/>
      </c>
      <c r="E4966" s="106" t="s">
        <v>695</v>
      </c>
      <c r="F4966" s="106" t="s">
        <v>805</v>
      </c>
      <c r="G4966" s="106" t="s">
        <v>778</v>
      </c>
      <c r="H4966" s="106" t="s">
        <v>733</v>
      </c>
      <c r="I4966" s="106">
        <v>7</v>
      </c>
      <c r="J4966" s="106" t="s">
        <v>1269</v>
      </c>
      <c r="K4966" s="106">
        <v>7</v>
      </c>
      <c r="L4966" s="106" t="s">
        <v>741</v>
      </c>
      <c r="M4966" s="106" t="s">
        <v>924</v>
      </c>
      <c r="N4966" s="106" t="s">
        <v>5740</v>
      </c>
      <c r="O4966" s="106" t="s">
        <v>5740</v>
      </c>
      <c r="P4966" s="106" t="s">
        <v>714</v>
      </c>
      <c r="Q4966" s="107" t="s">
        <v>5755</v>
      </c>
      <c r="R4966" s="107" t="s">
        <v>522</v>
      </c>
    </row>
    <row r="4967" spans="2:18" x14ac:dyDescent="0.4">
      <c r="B4967" s="105" t="str">
        <f t="shared" si="231"/>
        <v/>
      </c>
      <c r="C4967" s="105" t="str">
        <f t="shared" si="232"/>
        <v/>
      </c>
      <c r="D4967" s="105" t="str">
        <f t="shared" si="233"/>
        <v/>
      </c>
      <c r="E4967" s="106" t="s">
        <v>695</v>
      </c>
      <c r="F4967" s="106" t="s">
        <v>805</v>
      </c>
      <c r="G4967" s="106" t="s">
        <v>778</v>
      </c>
      <c r="H4967" s="106" t="s">
        <v>765</v>
      </c>
      <c r="I4967" s="106">
        <v>6</v>
      </c>
      <c r="J4967" s="106" t="s">
        <v>1269</v>
      </c>
      <c r="K4967" s="106">
        <v>7</v>
      </c>
      <c r="L4967" s="106" t="s">
        <v>741</v>
      </c>
      <c r="M4967" s="106" t="s">
        <v>924</v>
      </c>
      <c r="N4967" s="106" t="s">
        <v>5740</v>
      </c>
      <c r="O4967" s="106" t="s">
        <v>5740</v>
      </c>
      <c r="P4967" s="106" t="s">
        <v>714</v>
      </c>
      <c r="Q4967" s="107" t="s">
        <v>5756</v>
      </c>
      <c r="R4967" s="107" t="s">
        <v>522</v>
      </c>
    </row>
    <row r="4968" spans="2:18" x14ac:dyDescent="0.4">
      <c r="B4968" s="105" t="str">
        <f t="shared" si="231"/>
        <v/>
      </c>
      <c r="C4968" s="105" t="str">
        <f t="shared" si="232"/>
        <v/>
      </c>
      <c r="D4968" s="105" t="str">
        <f t="shared" si="233"/>
        <v/>
      </c>
      <c r="E4968" s="106" t="s">
        <v>695</v>
      </c>
      <c r="F4968" s="106" t="s">
        <v>740</v>
      </c>
      <c r="G4968" s="106" t="s">
        <v>773</v>
      </c>
      <c r="H4968" s="106" t="s">
        <v>706</v>
      </c>
      <c r="I4968" s="106">
        <v>7</v>
      </c>
      <c r="J4968" s="106" t="s">
        <v>1266</v>
      </c>
      <c r="K4968" s="106">
        <v>8</v>
      </c>
      <c r="L4968" s="106" t="s">
        <v>741</v>
      </c>
      <c r="M4968" s="106" t="s">
        <v>924</v>
      </c>
      <c r="N4968" s="106" t="s">
        <v>5740</v>
      </c>
      <c r="O4968" s="106" t="s">
        <v>5740</v>
      </c>
      <c r="P4968" s="106" t="s">
        <v>714</v>
      </c>
      <c r="Q4968" s="107" t="s">
        <v>5757</v>
      </c>
      <c r="R4968" s="107" t="s">
        <v>522</v>
      </c>
    </row>
    <row r="4969" spans="2:18" x14ac:dyDescent="0.4">
      <c r="B4969" s="105" t="str">
        <f t="shared" si="231"/>
        <v/>
      </c>
      <c r="C4969" s="105" t="str">
        <f t="shared" si="232"/>
        <v/>
      </c>
      <c r="D4969" s="105" t="str">
        <f t="shared" si="233"/>
        <v/>
      </c>
      <c r="E4969" s="106" t="s">
        <v>695</v>
      </c>
      <c r="F4969" s="106" t="s">
        <v>740</v>
      </c>
      <c r="G4969" s="106" t="s">
        <v>773</v>
      </c>
      <c r="H4969" s="106" t="s">
        <v>698</v>
      </c>
      <c r="I4969" s="106">
        <v>7</v>
      </c>
      <c r="J4969" s="106" t="s">
        <v>1266</v>
      </c>
      <c r="K4969" s="106">
        <v>7</v>
      </c>
      <c r="L4969" s="106" t="s">
        <v>741</v>
      </c>
      <c r="M4969" s="106" t="s">
        <v>924</v>
      </c>
      <c r="N4969" s="106" t="s">
        <v>5740</v>
      </c>
      <c r="O4969" s="106" t="s">
        <v>5740</v>
      </c>
      <c r="P4969" s="106" t="s">
        <v>714</v>
      </c>
      <c r="Q4969" s="107" t="s">
        <v>5758</v>
      </c>
      <c r="R4969" s="107" t="s">
        <v>522</v>
      </c>
    </row>
    <row r="4970" spans="2:18" x14ac:dyDescent="0.4">
      <c r="B4970" s="105" t="str">
        <f t="shared" si="231"/>
        <v/>
      </c>
      <c r="C4970" s="105" t="str">
        <f t="shared" si="232"/>
        <v/>
      </c>
      <c r="D4970" s="105" t="str">
        <f t="shared" si="233"/>
        <v/>
      </c>
      <c r="E4970" s="106" t="s">
        <v>695</v>
      </c>
      <c r="F4970" s="106" t="s">
        <v>740</v>
      </c>
      <c r="G4970" s="106" t="s">
        <v>773</v>
      </c>
      <c r="H4970" s="106" t="s">
        <v>717</v>
      </c>
      <c r="I4970" s="106">
        <v>6</v>
      </c>
      <c r="J4970" s="106" t="s">
        <v>1266</v>
      </c>
      <c r="K4970" s="106">
        <v>7</v>
      </c>
      <c r="L4970" s="106" t="s">
        <v>741</v>
      </c>
      <c r="M4970" s="106" t="s">
        <v>924</v>
      </c>
      <c r="N4970" s="106" t="s">
        <v>5740</v>
      </c>
      <c r="O4970" s="106" t="s">
        <v>5740</v>
      </c>
      <c r="P4970" s="106" t="s">
        <v>714</v>
      </c>
      <c r="Q4970" s="107" t="s">
        <v>5759</v>
      </c>
      <c r="R4970" s="107" t="s">
        <v>522</v>
      </c>
    </row>
    <row r="4971" spans="2:18" x14ac:dyDescent="0.4">
      <c r="B4971" s="105" t="str">
        <f t="shared" si="231"/>
        <v/>
      </c>
      <c r="C4971" s="105" t="str">
        <f t="shared" si="232"/>
        <v/>
      </c>
      <c r="D4971" s="105" t="str">
        <f t="shared" si="233"/>
        <v/>
      </c>
      <c r="E4971" s="106" t="s">
        <v>695</v>
      </c>
      <c r="F4971" s="106" t="s">
        <v>740</v>
      </c>
      <c r="G4971" s="106" t="s">
        <v>778</v>
      </c>
      <c r="H4971" s="106" t="s">
        <v>706</v>
      </c>
      <c r="I4971" s="106">
        <v>7</v>
      </c>
      <c r="J4971" s="106" t="s">
        <v>1269</v>
      </c>
      <c r="K4971" s="106">
        <v>8</v>
      </c>
      <c r="L4971" s="106" t="s">
        <v>741</v>
      </c>
      <c r="M4971" s="106" t="s">
        <v>924</v>
      </c>
      <c r="N4971" s="106" t="s">
        <v>5740</v>
      </c>
      <c r="O4971" s="106" t="s">
        <v>5740</v>
      </c>
      <c r="P4971" s="106" t="s">
        <v>714</v>
      </c>
      <c r="Q4971" s="107" t="s">
        <v>5760</v>
      </c>
      <c r="R4971" s="107" t="s">
        <v>522</v>
      </c>
    </row>
    <row r="4972" spans="2:18" x14ac:dyDescent="0.4">
      <c r="B4972" s="105" t="str">
        <f t="shared" si="231"/>
        <v/>
      </c>
      <c r="C4972" s="105" t="str">
        <f t="shared" si="232"/>
        <v/>
      </c>
      <c r="D4972" s="105" t="str">
        <f t="shared" si="233"/>
        <v/>
      </c>
      <c r="E4972" s="106" t="s">
        <v>695</v>
      </c>
      <c r="F4972" s="106" t="s">
        <v>740</v>
      </c>
      <c r="G4972" s="106" t="s">
        <v>778</v>
      </c>
      <c r="H4972" s="106" t="s">
        <v>698</v>
      </c>
      <c r="I4972" s="106">
        <v>7</v>
      </c>
      <c r="J4972" s="106" t="s">
        <v>1269</v>
      </c>
      <c r="K4972" s="106">
        <v>7</v>
      </c>
      <c r="L4972" s="106" t="s">
        <v>741</v>
      </c>
      <c r="M4972" s="106" t="s">
        <v>924</v>
      </c>
      <c r="N4972" s="106" t="s">
        <v>5740</v>
      </c>
      <c r="O4972" s="106" t="s">
        <v>5740</v>
      </c>
      <c r="P4972" s="106" t="s">
        <v>714</v>
      </c>
      <c r="Q4972" s="107" t="s">
        <v>5761</v>
      </c>
      <c r="R4972" s="107" t="s">
        <v>522</v>
      </c>
    </row>
    <row r="4973" spans="2:18" x14ac:dyDescent="0.4">
      <c r="B4973" s="105" t="str">
        <f t="shared" si="231"/>
        <v/>
      </c>
      <c r="C4973" s="105" t="str">
        <f t="shared" si="232"/>
        <v/>
      </c>
      <c r="D4973" s="105" t="str">
        <f t="shared" si="233"/>
        <v/>
      </c>
      <c r="E4973" s="106" t="s">
        <v>695</v>
      </c>
      <c r="F4973" s="106" t="s">
        <v>740</v>
      </c>
      <c r="G4973" s="106" t="s">
        <v>778</v>
      </c>
      <c r="H4973" s="106" t="s">
        <v>717</v>
      </c>
      <c r="I4973" s="106">
        <v>6</v>
      </c>
      <c r="J4973" s="106" t="s">
        <v>1269</v>
      </c>
      <c r="K4973" s="106">
        <v>7</v>
      </c>
      <c r="L4973" s="106" t="s">
        <v>741</v>
      </c>
      <c r="M4973" s="106" t="s">
        <v>924</v>
      </c>
      <c r="N4973" s="106" t="s">
        <v>5740</v>
      </c>
      <c r="O4973" s="106" t="s">
        <v>5740</v>
      </c>
      <c r="P4973" s="106" t="s">
        <v>714</v>
      </c>
      <c r="Q4973" s="107" t="s">
        <v>5762</v>
      </c>
      <c r="R4973" s="107" t="s">
        <v>522</v>
      </c>
    </row>
    <row r="4974" spans="2:18" x14ac:dyDescent="0.4">
      <c r="B4974" s="105" t="str">
        <f t="shared" si="231"/>
        <v/>
      </c>
      <c r="C4974" s="105" t="str">
        <f t="shared" si="232"/>
        <v/>
      </c>
      <c r="D4974" s="105" t="str">
        <f t="shared" si="233"/>
        <v/>
      </c>
      <c r="E4974" s="106" t="s">
        <v>695</v>
      </c>
      <c r="F4974" s="106" t="s">
        <v>817</v>
      </c>
      <c r="G4974" s="106" t="s">
        <v>773</v>
      </c>
      <c r="H4974" s="106" t="s">
        <v>799</v>
      </c>
      <c r="I4974" s="106">
        <v>7</v>
      </c>
      <c r="J4974" s="106" t="s">
        <v>1266</v>
      </c>
      <c r="K4974" s="106">
        <v>8</v>
      </c>
      <c r="L4974" s="106" t="s">
        <v>741</v>
      </c>
      <c r="M4974" s="106" t="s">
        <v>924</v>
      </c>
      <c r="N4974" s="106" t="s">
        <v>5740</v>
      </c>
      <c r="O4974" s="106" t="s">
        <v>5740</v>
      </c>
      <c r="P4974" s="106" t="s">
        <v>714</v>
      </c>
      <c r="Q4974" s="107" t="s">
        <v>5763</v>
      </c>
      <c r="R4974" s="107" t="s">
        <v>522</v>
      </c>
    </row>
    <row r="4975" spans="2:18" x14ac:dyDescent="0.4">
      <c r="B4975" s="105" t="str">
        <f t="shared" si="231"/>
        <v/>
      </c>
      <c r="C4975" s="105" t="str">
        <f t="shared" si="232"/>
        <v/>
      </c>
      <c r="D4975" s="105" t="str">
        <f t="shared" si="233"/>
        <v/>
      </c>
      <c r="E4975" s="106" t="s">
        <v>695</v>
      </c>
      <c r="F4975" s="106" t="s">
        <v>817</v>
      </c>
      <c r="G4975" s="106" t="s">
        <v>773</v>
      </c>
      <c r="H4975" s="106" t="s">
        <v>802</v>
      </c>
      <c r="I4975" s="106">
        <v>7</v>
      </c>
      <c r="J4975" s="106" t="s">
        <v>1266</v>
      </c>
      <c r="K4975" s="106">
        <v>7</v>
      </c>
      <c r="L4975" s="106" t="s">
        <v>741</v>
      </c>
      <c r="M4975" s="106" t="s">
        <v>924</v>
      </c>
      <c r="N4975" s="106" t="s">
        <v>5740</v>
      </c>
      <c r="O4975" s="106" t="s">
        <v>5740</v>
      </c>
      <c r="P4975" s="106" t="s">
        <v>714</v>
      </c>
      <c r="Q4975" s="107" t="s">
        <v>5764</v>
      </c>
      <c r="R4975" s="107" t="s">
        <v>522</v>
      </c>
    </row>
    <row r="4976" spans="2:18" x14ac:dyDescent="0.4">
      <c r="B4976" s="105" t="str">
        <f t="shared" si="231"/>
        <v/>
      </c>
      <c r="C4976" s="105" t="str">
        <f t="shared" si="232"/>
        <v/>
      </c>
      <c r="D4976" s="105" t="str">
        <f t="shared" si="233"/>
        <v/>
      </c>
      <c r="E4976" s="106" t="s">
        <v>695</v>
      </c>
      <c r="F4976" s="106" t="s">
        <v>817</v>
      </c>
      <c r="G4976" s="106" t="s">
        <v>773</v>
      </c>
      <c r="H4976" s="106" t="s">
        <v>819</v>
      </c>
      <c r="I4976" s="106">
        <v>6</v>
      </c>
      <c r="J4976" s="106" t="s">
        <v>1266</v>
      </c>
      <c r="K4976" s="106">
        <v>7</v>
      </c>
      <c r="L4976" s="106" t="s">
        <v>741</v>
      </c>
      <c r="M4976" s="106" t="s">
        <v>924</v>
      </c>
      <c r="N4976" s="106" t="s">
        <v>5740</v>
      </c>
      <c r="O4976" s="106" t="s">
        <v>5740</v>
      </c>
      <c r="P4976" s="106" t="s">
        <v>714</v>
      </c>
      <c r="Q4976" s="107" t="s">
        <v>5765</v>
      </c>
      <c r="R4976" s="107" t="s">
        <v>522</v>
      </c>
    </row>
    <row r="4977" spans="2:18" x14ac:dyDescent="0.4">
      <c r="B4977" s="105" t="str">
        <f t="shared" si="231"/>
        <v/>
      </c>
      <c r="C4977" s="105" t="str">
        <f t="shared" si="232"/>
        <v/>
      </c>
      <c r="D4977" s="105" t="str">
        <f t="shared" si="233"/>
        <v/>
      </c>
      <c r="E4977" s="106" t="s">
        <v>695</v>
      </c>
      <c r="F4977" s="106" t="s">
        <v>817</v>
      </c>
      <c r="G4977" s="106" t="s">
        <v>778</v>
      </c>
      <c r="H4977" s="106" t="s">
        <v>799</v>
      </c>
      <c r="I4977" s="106">
        <v>7</v>
      </c>
      <c r="J4977" s="106" t="s">
        <v>1269</v>
      </c>
      <c r="K4977" s="106">
        <v>8</v>
      </c>
      <c r="L4977" s="106" t="s">
        <v>741</v>
      </c>
      <c r="M4977" s="106" t="s">
        <v>924</v>
      </c>
      <c r="N4977" s="106" t="s">
        <v>5740</v>
      </c>
      <c r="O4977" s="106" t="s">
        <v>5740</v>
      </c>
      <c r="P4977" s="106" t="s">
        <v>714</v>
      </c>
      <c r="Q4977" s="107" t="s">
        <v>5766</v>
      </c>
      <c r="R4977" s="107" t="s">
        <v>522</v>
      </c>
    </row>
    <row r="4978" spans="2:18" x14ac:dyDescent="0.4">
      <c r="B4978" s="105" t="str">
        <f t="shared" si="231"/>
        <v/>
      </c>
      <c r="C4978" s="105" t="str">
        <f t="shared" si="232"/>
        <v/>
      </c>
      <c r="D4978" s="105" t="str">
        <f t="shared" si="233"/>
        <v/>
      </c>
      <c r="E4978" s="106" t="s">
        <v>695</v>
      </c>
      <c r="F4978" s="106" t="s">
        <v>817</v>
      </c>
      <c r="G4978" s="106" t="s">
        <v>778</v>
      </c>
      <c r="H4978" s="106" t="s">
        <v>802</v>
      </c>
      <c r="I4978" s="106">
        <v>7</v>
      </c>
      <c r="J4978" s="106" t="s">
        <v>1269</v>
      </c>
      <c r="K4978" s="106">
        <v>7</v>
      </c>
      <c r="L4978" s="106" t="s">
        <v>741</v>
      </c>
      <c r="M4978" s="106" t="s">
        <v>924</v>
      </c>
      <c r="N4978" s="106" t="s">
        <v>5740</v>
      </c>
      <c r="O4978" s="106" t="s">
        <v>5740</v>
      </c>
      <c r="P4978" s="106" t="s">
        <v>714</v>
      </c>
      <c r="Q4978" s="107" t="s">
        <v>5767</v>
      </c>
      <c r="R4978" s="107" t="s">
        <v>522</v>
      </c>
    </row>
    <row r="4979" spans="2:18" x14ac:dyDescent="0.4">
      <c r="B4979" s="105" t="str">
        <f t="shared" si="231"/>
        <v/>
      </c>
      <c r="C4979" s="105" t="str">
        <f t="shared" si="232"/>
        <v/>
      </c>
      <c r="D4979" s="105" t="str">
        <f t="shared" si="233"/>
        <v/>
      </c>
      <c r="E4979" s="106" t="s">
        <v>695</v>
      </c>
      <c r="F4979" s="106" t="s">
        <v>817</v>
      </c>
      <c r="G4979" s="106" t="s">
        <v>778</v>
      </c>
      <c r="H4979" s="106" t="s">
        <v>819</v>
      </c>
      <c r="I4979" s="106">
        <v>6</v>
      </c>
      <c r="J4979" s="106" t="s">
        <v>1269</v>
      </c>
      <c r="K4979" s="106">
        <v>7</v>
      </c>
      <c r="L4979" s="106" t="s">
        <v>741</v>
      </c>
      <c r="M4979" s="106" t="s">
        <v>924</v>
      </c>
      <c r="N4979" s="106" t="s">
        <v>5740</v>
      </c>
      <c r="O4979" s="106" t="s">
        <v>5740</v>
      </c>
      <c r="P4979" s="106" t="s">
        <v>714</v>
      </c>
      <c r="Q4979" s="107" t="s">
        <v>5768</v>
      </c>
      <c r="R4979" s="107" t="s">
        <v>522</v>
      </c>
    </row>
    <row r="4980" spans="2:18" x14ac:dyDescent="0.4">
      <c r="B4980" s="105" t="str">
        <f t="shared" si="231"/>
        <v/>
      </c>
      <c r="C4980" s="105" t="str">
        <f t="shared" si="232"/>
        <v/>
      </c>
      <c r="D4980" s="105" t="str">
        <f t="shared" si="233"/>
        <v/>
      </c>
      <c r="E4980" s="106" t="s">
        <v>695</v>
      </c>
      <c r="F4980" s="106" t="s">
        <v>1813</v>
      </c>
      <c r="G4980" s="106" t="s">
        <v>773</v>
      </c>
      <c r="H4980" s="106" t="s">
        <v>707</v>
      </c>
      <c r="I4980" s="106">
        <v>7</v>
      </c>
      <c r="J4980" s="106" t="s">
        <v>1266</v>
      </c>
      <c r="K4980" s="106">
        <v>8</v>
      </c>
      <c r="L4980" s="106" t="s">
        <v>741</v>
      </c>
      <c r="M4980" s="106" t="s">
        <v>924</v>
      </c>
      <c r="N4980" s="106" t="s">
        <v>5740</v>
      </c>
      <c r="O4980" s="106" t="s">
        <v>5740</v>
      </c>
      <c r="P4980" s="106" t="s">
        <v>714</v>
      </c>
      <c r="Q4980" s="107" t="s">
        <v>5769</v>
      </c>
      <c r="R4980" s="107" t="s">
        <v>522</v>
      </c>
    </row>
    <row r="4981" spans="2:18" x14ac:dyDescent="0.4">
      <c r="B4981" s="105" t="str">
        <f t="shared" si="231"/>
        <v/>
      </c>
      <c r="C4981" s="105" t="str">
        <f t="shared" si="232"/>
        <v/>
      </c>
      <c r="D4981" s="105" t="str">
        <f t="shared" si="233"/>
        <v/>
      </c>
      <c r="E4981" s="106" t="s">
        <v>695</v>
      </c>
      <c r="F4981" s="106" t="s">
        <v>1813</v>
      </c>
      <c r="G4981" s="106" t="s">
        <v>773</v>
      </c>
      <c r="H4981" s="106" t="s">
        <v>1817</v>
      </c>
      <c r="I4981" s="106">
        <v>7</v>
      </c>
      <c r="J4981" s="106" t="s">
        <v>1266</v>
      </c>
      <c r="K4981" s="106">
        <v>7</v>
      </c>
      <c r="L4981" s="106" t="s">
        <v>741</v>
      </c>
      <c r="M4981" s="106" t="s">
        <v>924</v>
      </c>
      <c r="N4981" s="106" t="s">
        <v>5740</v>
      </c>
      <c r="O4981" s="106" t="s">
        <v>5740</v>
      </c>
      <c r="P4981" s="106" t="s">
        <v>714</v>
      </c>
      <c r="Q4981" s="107" t="s">
        <v>5770</v>
      </c>
      <c r="R4981" s="107" t="s">
        <v>522</v>
      </c>
    </row>
    <row r="4982" spans="2:18" x14ac:dyDescent="0.4">
      <c r="B4982" s="105" t="str">
        <f t="shared" si="231"/>
        <v/>
      </c>
      <c r="C4982" s="105" t="str">
        <f t="shared" si="232"/>
        <v/>
      </c>
      <c r="D4982" s="105" t="str">
        <f t="shared" si="233"/>
        <v/>
      </c>
      <c r="E4982" s="106" t="s">
        <v>695</v>
      </c>
      <c r="F4982" s="106" t="s">
        <v>1813</v>
      </c>
      <c r="G4982" s="106" t="s">
        <v>773</v>
      </c>
      <c r="H4982" s="106" t="s">
        <v>1027</v>
      </c>
      <c r="I4982" s="106">
        <v>6</v>
      </c>
      <c r="J4982" s="106" t="s">
        <v>1266</v>
      </c>
      <c r="K4982" s="106">
        <v>7</v>
      </c>
      <c r="L4982" s="106" t="s">
        <v>741</v>
      </c>
      <c r="M4982" s="106" t="s">
        <v>924</v>
      </c>
      <c r="N4982" s="106" t="s">
        <v>5740</v>
      </c>
      <c r="O4982" s="106" t="s">
        <v>5740</v>
      </c>
      <c r="P4982" s="106" t="s">
        <v>714</v>
      </c>
      <c r="Q4982" s="107" t="s">
        <v>5771</v>
      </c>
      <c r="R4982" s="107" t="s">
        <v>522</v>
      </c>
    </row>
    <row r="4983" spans="2:18" x14ac:dyDescent="0.4">
      <c r="B4983" s="105" t="str">
        <f t="shared" si="231"/>
        <v/>
      </c>
      <c r="C4983" s="105" t="str">
        <f t="shared" si="232"/>
        <v/>
      </c>
      <c r="D4983" s="105" t="str">
        <f t="shared" si="233"/>
        <v/>
      </c>
      <c r="E4983" s="106" t="s">
        <v>695</v>
      </c>
      <c r="F4983" s="106" t="s">
        <v>1813</v>
      </c>
      <c r="G4983" s="106" t="s">
        <v>778</v>
      </c>
      <c r="H4983" s="106" t="s">
        <v>707</v>
      </c>
      <c r="I4983" s="106">
        <v>7</v>
      </c>
      <c r="J4983" s="106" t="s">
        <v>1269</v>
      </c>
      <c r="K4983" s="106">
        <v>8</v>
      </c>
      <c r="L4983" s="106" t="s">
        <v>741</v>
      </c>
      <c r="M4983" s="106" t="s">
        <v>924</v>
      </c>
      <c r="N4983" s="106" t="s">
        <v>5740</v>
      </c>
      <c r="O4983" s="106" t="s">
        <v>5740</v>
      </c>
      <c r="P4983" s="106" t="s">
        <v>714</v>
      </c>
      <c r="Q4983" s="107" t="s">
        <v>5772</v>
      </c>
      <c r="R4983" s="107" t="s">
        <v>522</v>
      </c>
    </row>
    <row r="4984" spans="2:18" x14ac:dyDescent="0.4">
      <c r="B4984" s="105" t="str">
        <f t="shared" si="231"/>
        <v/>
      </c>
      <c r="C4984" s="105" t="str">
        <f t="shared" si="232"/>
        <v/>
      </c>
      <c r="D4984" s="105" t="str">
        <f t="shared" si="233"/>
        <v/>
      </c>
      <c r="E4984" s="106" t="s">
        <v>695</v>
      </c>
      <c r="F4984" s="106" t="s">
        <v>1813</v>
      </c>
      <c r="G4984" s="106" t="s">
        <v>778</v>
      </c>
      <c r="H4984" s="106" t="s">
        <v>1817</v>
      </c>
      <c r="I4984" s="106">
        <v>7</v>
      </c>
      <c r="J4984" s="106" t="s">
        <v>1269</v>
      </c>
      <c r="K4984" s="106">
        <v>7</v>
      </c>
      <c r="L4984" s="106" t="s">
        <v>741</v>
      </c>
      <c r="M4984" s="106" t="s">
        <v>924</v>
      </c>
      <c r="N4984" s="106" t="s">
        <v>5740</v>
      </c>
      <c r="O4984" s="106" t="s">
        <v>5740</v>
      </c>
      <c r="P4984" s="106" t="s">
        <v>714</v>
      </c>
      <c r="Q4984" s="107" t="s">
        <v>5773</v>
      </c>
      <c r="R4984" s="107" t="s">
        <v>522</v>
      </c>
    </row>
    <row r="4985" spans="2:18" x14ac:dyDescent="0.4">
      <c r="B4985" s="105" t="str">
        <f t="shared" si="231"/>
        <v/>
      </c>
      <c r="C4985" s="105" t="str">
        <f t="shared" si="232"/>
        <v/>
      </c>
      <c r="D4985" s="105" t="str">
        <f t="shared" si="233"/>
        <v/>
      </c>
      <c r="E4985" s="106" t="s">
        <v>695</v>
      </c>
      <c r="F4985" s="106" t="s">
        <v>1813</v>
      </c>
      <c r="G4985" s="106" t="s">
        <v>778</v>
      </c>
      <c r="H4985" s="106" t="s">
        <v>1027</v>
      </c>
      <c r="I4985" s="106">
        <v>6</v>
      </c>
      <c r="J4985" s="106" t="s">
        <v>1269</v>
      </c>
      <c r="K4985" s="106">
        <v>7</v>
      </c>
      <c r="L4985" s="106" t="s">
        <v>741</v>
      </c>
      <c r="M4985" s="106" t="s">
        <v>924</v>
      </c>
      <c r="N4985" s="106" t="s">
        <v>5740</v>
      </c>
      <c r="O4985" s="106" t="s">
        <v>5740</v>
      </c>
      <c r="P4985" s="106" t="s">
        <v>714</v>
      </c>
      <c r="Q4985" s="107" t="s">
        <v>5774</v>
      </c>
      <c r="R4985" s="107" t="s">
        <v>522</v>
      </c>
    </row>
  </sheetData>
  <sheetProtection algorithmName="SHA-512" hashValue="sZ2zpDWI73+YvZQxrDfm6IRvIHdZ/bDOet3E70cZWNCYR7s88CrkAtuQNRHQEEldYYCMxEKrbKfZHs7o5heUCA==" saltValue="88980r3gUZb7d6xzKglWJg==" spinCount="100000" sheet="1" autoFilter="0"/>
  <autoFilter ref="B15:S4985" xr:uid="{20E3AE75-7099-4C10-8A13-A1489518AC94}"/>
  <mergeCells count="13">
    <mergeCell ref="C10:E10"/>
    <mergeCell ref="H2:J2"/>
    <mergeCell ref="O2:P3"/>
    <mergeCell ref="H3:J3"/>
    <mergeCell ref="B7:F7"/>
    <mergeCell ref="C9:E9"/>
    <mergeCell ref="V38:W38"/>
    <mergeCell ref="C11:E11"/>
    <mergeCell ref="B13:C13"/>
    <mergeCell ref="E13:P13"/>
    <mergeCell ref="V34:W34"/>
    <mergeCell ref="V36:W36"/>
    <mergeCell ref="V37:W37"/>
  </mergeCells>
  <phoneticPr fontId="4"/>
  <conditionalFormatting sqref="B13:C14">
    <cfRule type="expression" dxfId="11" priority="2">
      <formula>OR($C$10="",$C$11="")</formula>
    </cfRule>
  </conditionalFormatting>
  <conditionalFormatting sqref="G11">
    <cfRule type="expression" dxfId="10" priority="1">
      <formula>COUNTIF(G11,"*申し訳ありません*")&gt;0</formula>
    </cfRule>
  </conditionalFormatting>
  <conditionalFormatting sqref="D13:D14">
    <cfRule type="expression" dxfId="9" priority="3">
      <formula>$H$9=""</formula>
    </cfRule>
  </conditionalFormatting>
  <dataValidations count="1">
    <dataValidation type="list" allowBlank="1" showInputMessage="1" showErrorMessage="1" sqref="C11 C9:E10" xr:uid="{F669082F-F468-4485-9629-BB597EFBC987}">
      <formula1>INDIRECT(V16)</formula1>
    </dataValidation>
  </dataValidations>
  <hyperlinks>
    <hyperlink ref="H2" location="使い方!A1" display="使い方を見る" xr:uid="{47700DEB-A11E-4FB6-87EC-AE0734C3E524}"/>
    <hyperlink ref="H3:J3" r:id="rId1" display="LIXIL製複層ガラスシリーズカタログ" xr:uid="{EE2B0746-458D-4011-A284-72CFACFCB9A2}"/>
    <hyperlink ref="H2:J2" r:id="rId2" display="窓ガラスの光熱性能計算ツール 「TOP-G」（板硝子協会）" xr:uid="{C4F23440-0911-4DDF-A636-F421C3430FAF}"/>
    <hyperlink ref="O2:P3" location="Excel2016以前用!A1" display="Excel2016以前をお使いの方はこちら" xr:uid="{08BBB4AE-F6B6-4CA2-8DE5-4A26A86FBB6A}"/>
  </hyperlinks>
  <pageMargins left="0.70866141732283472" right="0.70866141732283472" top="0.74803149606299213" bottom="0.74803149606299213" header="0.31496062992125984" footer="0.31496062992125984"/>
  <pageSetup paperSize="9" scale="10"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C0C18-FA2A-47A9-9AF6-56BE585F682D}">
  <sheetPr codeName="Sheet50">
    <tabColor theme="0" tint="-0.249977111117893"/>
    <pageSetUpPr fitToPage="1"/>
  </sheetPr>
  <dimension ref="B1:Y4986"/>
  <sheetViews>
    <sheetView showGridLines="0" zoomScale="70" zoomScaleNormal="70" workbookViewId="0">
      <pane ySplit="16" topLeftCell="A17" activePane="bottomLeft" state="frozen"/>
      <selection pane="bottomLeft" activeCell="B2" sqref="B2"/>
    </sheetView>
  </sheetViews>
  <sheetFormatPr defaultColWidth="8.625" defaultRowHeight="15.75" x14ac:dyDescent="0.4"/>
  <cols>
    <col min="1" max="1" width="4.625" style="78" customWidth="1"/>
    <col min="2" max="3" width="15.625" style="77" customWidth="1"/>
    <col min="4" max="4" width="18.125" style="77" bestFit="1" customWidth="1"/>
    <col min="5" max="5" width="13.625" style="78" customWidth="1"/>
    <col min="6" max="6" width="20.625" style="78" customWidth="1"/>
    <col min="7" max="7" width="17.625" style="78" customWidth="1"/>
    <col min="8" max="8" width="20.625" style="78" customWidth="1"/>
    <col min="9" max="9" width="10.625" style="78" customWidth="1"/>
    <col min="10" max="10" width="20.625" style="78" customWidth="1"/>
    <col min="11" max="11" width="10.625" style="78" customWidth="1"/>
    <col min="12" max="12" width="20.625" style="78" customWidth="1"/>
    <col min="13" max="13" width="10.625" style="78" customWidth="1"/>
    <col min="14" max="15" width="13.625" style="78" customWidth="1"/>
    <col min="16" max="16" width="38.625" style="78" customWidth="1"/>
    <col min="17" max="19" width="12.625" style="78" hidden="1" customWidth="1"/>
    <col min="20" max="20" width="8.625" style="78" hidden="1" customWidth="1"/>
    <col min="21" max="21" width="12.75" style="78" hidden="1" customWidth="1"/>
    <col min="22" max="22" width="13" style="78" hidden="1" customWidth="1"/>
    <col min="23" max="24" width="8.625" style="78" hidden="1" customWidth="1"/>
    <col min="25" max="25" width="10.5" style="78" hidden="1" customWidth="1"/>
    <col min="26" max="26" width="10.75" style="78" bestFit="1" customWidth="1"/>
    <col min="27" max="16384" width="8.625" style="78"/>
  </cols>
  <sheetData>
    <row r="1" spans="2:18" s="111" customFormat="1" ht="8.1" customHeight="1" x14ac:dyDescent="0.4">
      <c r="B1" s="110"/>
      <c r="C1" s="110"/>
      <c r="D1" s="110"/>
    </row>
    <row r="2" spans="2:18" s="111" customFormat="1" ht="24" customHeight="1" x14ac:dyDescent="0.4">
      <c r="B2" s="112" t="s">
        <v>5775</v>
      </c>
      <c r="C2" s="110"/>
      <c r="D2" s="110"/>
    </row>
    <row r="3" spans="2:18" s="111" customFormat="1" ht="24" x14ac:dyDescent="0.4">
      <c r="B3" s="14" t="s">
        <v>661</v>
      </c>
      <c r="C3" s="110"/>
      <c r="D3" s="113"/>
      <c r="G3" s="114" t="s">
        <v>662</v>
      </c>
      <c r="H3" s="212" t="s">
        <v>663</v>
      </c>
      <c r="I3" s="212"/>
      <c r="J3" s="212"/>
      <c r="K3" s="115" t="s">
        <v>664</v>
      </c>
      <c r="L3" s="116"/>
    </row>
    <row r="4" spans="2:18" s="111" customFormat="1" ht="24" x14ac:dyDescent="0.4">
      <c r="B4" s="14"/>
      <c r="C4" s="110"/>
      <c r="D4" s="113"/>
      <c r="G4" s="115"/>
      <c r="H4" s="212" t="s">
        <v>666</v>
      </c>
      <c r="I4" s="212"/>
      <c r="J4" s="212"/>
      <c r="K4" s="116"/>
      <c r="L4" s="116"/>
      <c r="M4" s="116"/>
    </row>
    <row r="5" spans="2:18" s="111" customFormat="1" ht="18" customHeight="1" x14ac:dyDescent="0.4">
      <c r="B5" s="14"/>
      <c r="C5" s="110"/>
      <c r="D5" s="113"/>
    </row>
    <row r="6" spans="2:18" s="87" customFormat="1" ht="12" customHeight="1" x14ac:dyDescent="0.4">
      <c r="B6" s="84"/>
      <c r="C6" s="85"/>
      <c r="D6" s="86"/>
    </row>
    <row r="7" spans="2:18" s="90" customFormat="1" ht="24" customHeight="1" x14ac:dyDescent="0.4">
      <c r="B7" s="88" t="s">
        <v>667</v>
      </c>
      <c r="C7" s="89"/>
      <c r="D7" s="89"/>
      <c r="G7" s="88" t="s">
        <v>668</v>
      </c>
    </row>
    <row r="8" spans="2:18" s="90" customFormat="1" ht="24" customHeight="1" x14ac:dyDescent="0.4">
      <c r="B8" s="208" t="s">
        <v>669</v>
      </c>
      <c r="C8" s="208"/>
      <c r="D8" s="208"/>
      <c r="E8" s="208"/>
      <c r="F8" s="208"/>
      <c r="G8" s="90" t="s">
        <v>670</v>
      </c>
    </row>
    <row r="9" spans="2:18" s="90" customFormat="1" ht="12" customHeight="1" x14ac:dyDescent="0.4">
      <c r="C9" s="89"/>
      <c r="D9" s="89"/>
    </row>
    <row r="10" spans="2:18" s="90" customFormat="1" ht="24" customHeight="1" x14ac:dyDescent="0.4">
      <c r="B10" s="91" t="s">
        <v>671</v>
      </c>
      <c r="C10" s="209"/>
      <c r="D10" s="210"/>
      <c r="E10" s="211"/>
      <c r="G10" s="91" t="s">
        <v>641</v>
      </c>
      <c r="H10" s="92"/>
      <c r="I10" s="80" t="s">
        <v>672</v>
      </c>
    </row>
    <row r="11" spans="2:18" s="90" customFormat="1" ht="24" customHeight="1" x14ac:dyDescent="0.4">
      <c r="B11" s="91" t="s">
        <v>673</v>
      </c>
      <c r="C11" s="209"/>
      <c r="D11" s="210"/>
      <c r="E11" s="211"/>
    </row>
    <row r="12" spans="2:18" s="90" customFormat="1" ht="24" customHeight="1" x14ac:dyDescent="0.4">
      <c r="B12" s="91" t="s">
        <v>637</v>
      </c>
      <c r="C12" s="197"/>
      <c r="D12" s="198"/>
      <c r="E12" s="199"/>
      <c r="G12" s="93"/>
      <c r="I12" s="82"/>
    </row>
    <row r="13" spans="2:18" s="90" customFormat="1" ht="24" customHeight="1" x14ac:dyDescent="0.4">
      <c r="C13" s="89"/>
      <c r="D13" s="89"/>
      <c r="G13" s="94" t="str">
        <f>IF(AND(C11&lt;&gt;"",C12&lt;&gt;""),IF(COUNTIF(U41:U51,C11)&gt;0,VLOOKUP(C11,U41:V51,2,FALSE),IF(COUNTIFS(B17:B5003,"&lt;&gt;"&amp;"－",B17:B5003,"&lt;&gt;"&amp;"",B17:B5003,"&lt;&gt;"&amp;"非対応")=0,"申し訳ありませんがこの製品と開閉形式に対応するガラス情報は表示できません。","")),"")</f>
        <v/>
      </c>
      <c r="P13" s="95" t="s">
        <v>674</v>
      </c>
    </row>
    <row r="14" spans="2:18" s="90" customFormat="1" ht="36" customHeight="1" x14ac:dyDescent="0.4">
      <c r="B14" s="200" t="s">
        <v>675</v>
      </c>
      <c r="C14" s="200"/>
      <c r="D14" s="96" t="s">
        <v>676</v>
      </c>
      <c r="E14" s="201" t="s">
        <v>677</v>
      </c>
      <c r="F14" s="201"/>
      <c r="G14" s="201"/>
      <c r="H14" s="201"/>
      <c r="I14" s="201"/>
      <c r="J14" s="201"/>
      <c r="K14" s="201"/>
      <c r="L14" s="201"/>
      <c r="M14" s="201"/>
      <c r="N14" s="201"/>
      <c r="O14" s="201"/>
      <c r="P14" s="201"/>
      <c r="Q14" s="97"/>
      <c r="R14" s="97"/>
    </row>
    <row r="15" spans="2:18" ht="36" customHeight="1" x14ac:dyDescent="0.4">
      <c r="B15" s="98" t="s">
        <v>678</v>
      </c>
      <c r="C15" s="98" t="s">
        <v>679</v>
      </c>
      <c r="D15" s="98" t="s">
        <v>680</v>
      </c>
      <c r="E15" s="99" t="s">
        <v>681</v>
      </c>
      <c r="F15" s="99" t="s">
        <v>682</v>
      </c>
      <c r="G15" s="99" t="s">
        <v>683</v>
      </c>
      <c r="H15" s="99" t="s">
        <v>684</v>
      </c>
      <c r="I15" s="99" t="s">
        <v>685</v>
      </c>
      <c r="J15" s="99" t="s">
        <v>686</v>
      </c>
      <c r="K15" s="99" t="s">
        <v>687</v>
      </c>
      <c r="L15" s="99" t="s">
        <v>688</v>
      </c>
      <c r="M15" s="99" t="s">
        <v>689</v>
      </c>
      <c r="N15" s="100" t="s">
        <v>690</v>
      </c>
      <c r="O15" s="101" t="s">
        <v>691</v>
      </c>
      <c r="P15" s="99" t="s">
        <v>692</v>
      </c>
      <c r="Q15" s="99" t="s">
        <v>693</v>
      </c>
      <c r="R15" s="99" t="s">
        <v>694</v>
      </c>
    </row>
    <row r="16" spans="2:18" ht="15.95" customHeight="1" x14ac:dyDescent="0.4">
      <c r="B16" s="102"/>
      <c r="C16" s="102"/>
      <c r="D16" s="102"/>
      <c r="E16" s="103"/>
      <c r="F16" s="103"/>
      <c r="G16" s="103"/>
      <c r="H16" s="103"/>
      <c r="I16" s="103"/>
      <c r="J16" s="103"/>
      <c r="K16" s="103"/>
      <c r="L16" s="103"/>
      <c r="M16" s="103"/>
      <c r="N16" s="103"/>
      <c r="O16" s="104"/>
      <c r="P16" s="103"/>
      <c r="Q16" s="103"/>
      <c r="R16" s="103"/>
    </row>
    <row r="17" spans="2:25" ht="20.100000000000001" customHeight="1" x14ac:dyDescent="0.4">
      <c r="B17" s="105" t="str">
        <f t="shared" ref="B17:B80" si="0">IF(OR($C$11="",$C$12=""),"",IFERROR(IF(AND($U$23&lt;&gt;R17,$V$23&lt;&gt;R17),"－",IF(AND(COUNTIF($C$11,"*樹脂スペーサー*")&gt;0,OR(M17="空気",F17="一般",F17="一般ＰＧ")),"－",IF(AND($W$26&gt;0,$W$26&gt;=O17),$U$26,IF(AND($W$27&gt;0,$W$27&gt;=O17),$U$27,IF(AND($W$28&gt;0,$W$28&gt;=O17),$U$28,IF(AND($W$29&gt;0,$W$29&gt;=O17),$U$29,IF(AND($W$30&gt;0,$W$30&gt;=O17),$U$30,IF(AND($W$31&gt;0,$W$31&gt;=O17),$U$31,IF(AND($W$32&gt;0,$W$32&gt;=O17),$U$32,"－"))))))))),"－"))</f>
        <v/>
      </c>
      <c r="C17" s="105" t="str">
        <f t="shared" ref="C17:C80" si="1">IF(B17="","",IF(B17&lt;&gt;"－",VLOOKUP(B17,$U$26:$V$32,2,FALSE),"－"))</f>
        <v/>
      </c>
      <c r="D17" s="105" t="str">
        <f t="shared" ref="D17:D80" si="2">IF($H$10="","",IF($V$39&lt;&gt;"断熱等","－",IF(AND(COUNTIF($V$35,"*樹脂スペーサー*")&gt;0,OR(M17="空気",F17="一般",F17="一般ＰＧ")),"－",IF(AND($V$36&lt;&gt;R17,$W$36&lt;&gt;R17),"－",IF(MID($H$10,10,1)="Z",IF(N17&lt;=0.65,"○","－"),IF($V$37&gt;=O17,"○","－"))))))</f>
        <v/>
      </c>
      <c r="E17" s="106" t="s">
        <v>695</v>
      </c>
      <c r="F17" s="106" t="s">
        <v>696</v>
      </c>
      <c r="G17" s="106" t="s">
        <v>697</v>
      </c>
      <c r="H17" s="106" t="s">
        <v>698</v>
      </c>
      <c r="I17" s="106">
        <v>12</v>
      </c>
      <c r="J17" s="106" t="s">
        <v>699</v>
      </c>
      <c r="K17" s="106">
        <v>12</v>
      </c>
      <c r="L17" s="106" t="s">
        <v>698</v>
      </c>
      <c r="M17" s="106" t="s">
        <v>700</v>
      </c>
      <c r="N17" s="106">
        <v>0.32</v>
      </c>
      <c r="O17" s="106">
        <v>0.5</v>
      </c>
      <c r="P17" s="106" t="s">
        <v>701</v>
      </c>
      <c r="Q17" s="107" t="s">
        <v>702</v>
      </c>
      <c r="R17" s="107" t="s">
        <v>703</v>
      </c>
      <c r="U17" s="97" t="s">
        <v>704</v>
      </c>
      <c r="V17" s="97" t="s">
        <v>705</v>
      </c>
    </row>
    <row r="18" spans="2:25" ht="20.100000000000001" customHeight="1" x14ac:dyDescent="0.4">
      <c r="B18" s="105" t="str">
        <f t="shared" si="0"/>
        <v/>
      </c>
      <c r="C18" s="105" t="str">
        <f t="shared" si="1"/>
        <v/>
      </c>
      <c r="D18" s="105" t="str">
        <f t="shared" si="2"/>
        <v/>
      </c>
      <c r="E18" s="106" t="s">
        <v>695</v>
      </c>
      <c r="F18" s="106" t="s">
        <v>696</v>
      </c>
      <c r="G18" s="106" t="s">
        <v>697</v>
      </c>
      <c r="H18" s="106" t="s">
        <v>706</v>
      </c>
      <c r="I18" s="106">
        <v>12</v>
      </c>
      <c r="J18" s="106" t="s">
        <v>707</v>
      </c>
      <c r="K18" s="106">
        <v>12</v>
      </c>
      <c r="L18" s="106" t="s">
        <v>706</v>
      </c>
      <c r="M18" s="106" t="s">
        <v>700</v>
      </c>
      <c r="N18" s="106">
        <v>0.32</v>
      </c>
      <c r="O18" s="106">
        <v>0.5</v>
      </c>
      <c r="P18" s="106" t="s">
        <v>701</v>
      </c>
      <c r="Q18" s="107" t="s">
        <v>708</v>
      </c>
      <c r="R18" s="107" t="s">
        <v>703</v>
      </c>
      <c r="U18" s="97" t="s">
        <v>709</v>
      </c>
      <c r="V18" s="97" t="str">
        <f>IF(C10&lt;&gt;"",SUBSTITUTE(SUBSTITUTE(SUBSTITUTE(SUBSTITUTE(SUBSTITUTE(SUBSTITUTE(SUBSTITUTE(SUBSTITUTE(SUBSTITUTE(SUBSTITUTE(SUBSTITUTE(SUBSTITUTE(SUBSTITUTE(SUBSTITUTE(SUBSTITUTE(SUBSTITUTE(SUBSTITUTE(SUBSTITUTE(SUBSTITUTE(SUBSTITUTE(SUBSTITUTE(SUBSTITUTE(SUBSTITUTE(SUBSTITUTE(SUBSTITUTE(SUBSTITUTE(V17&amp;C10,"(","_"),")","_"),"（","_"),"）","_"),"-","_"),"―","_"),"－","_"),"・","_"),"／","_"),"/","_")," ","_"),"　","_"),"+","_"),"＋","_"),"A4","A4サッシ"),"Ａ４","A4サッシ"),"Ａ4","A4サッシ"),"A４","A4サッシ"),":","_"),"：","_"),"~","_"),"～","_"),",","_"),"、","_"),"［","_"),"］","_"),"")</f>
        <v/>
      </c>
    </row>
    <row r="19" spans="2:25" ht="20.100000000000001" customHeight="1" x14ac:dyDescent="0.4">
      <c r="B19" s="105" t="str">
        <f t="shared" si="0"/>
        <v/>
      </c>
      <c r="C19" s="105" t="str">
        <f t="shared" si="1"/>
        <v/>
      </c>
      <c r="D19" s="105" t="str">
        <f t="shared" si="2"/>
        <v/>
      </c>
      <c r="E19" s="106" t="s">
        <v>695</v>
      </c>
      <c r="F19" s="106" t="s">
        <v>696</v>
      </c>
      <c r="G19" s="106" t="s">
        <v>710</v>
      </c>
      <c r="H19" s="106" t="s">
        <v>706</v>
      </c>
      <c r="I19" s="106">
        <v>11</v>
      </c>
      <c r="J19" s="106" t="s">
        <v>711</v>
      </c>
      <c r="K19" s="106">
        <v>12</v>
      </c>
      <c r="L19" s="106" t="s">
        <v>706</v>
      </c>
      <c r="M19" s="106" t="s">
        <v>700</v>
      </c>
      <c r="N19" s="106">
        <v>0.32</v>
      </c>
      <c r="O19" s="106">
        <v>0.5</v>
      </c>
      <c r="P19" s="106" t="s">
        <v>701</v>
      </c>
      <c r="Q19" s="107" t="s">
        <v>712</v>
      </c>
      <c r="R19" s="107" t="s">
        <v>703</v>
      </c>
      <c r="U19" s="107" t="s">
        <v>713</v>
      </c>
      <c r="V19" s="97" t="str">
        <f>IF(C11&lt;&gt;"",SUBSTITUTE(SUBSTITUTE(SUBSTITUTE(SUBSTITUTE(SUBSTITUTE(SUBSTITUTE(SUBSTITUTE(SUBSTITUTE(SUBSTITUTE(SUBSTITUTE(SUBSTITUTE(SUBSTITUTE(SUBSTITUTE(SUBSTITUTE(SUBSTITUTE(SUBSTITUTE(SUBSTITUTE(SUBSTITUTE(SUBSTITUTE(SUBSTITUTE(SUBSTITUTE(SUBSTITUTE(SUBSTITUTE(SUBSTITUTE(SUBSTITUTE(SUBSTITUTE(V17&amp;C10&amp;C11,"(","_"),")","_"),"（","_"),"）","_"),"-","_"),"―","_"),"－","_"),"・","_"),"／","_"),"/","_")," ","_"),"　","_"),"+","_"),"＋","_"),"A4","A4サッシ"),"Ａ４","A4サッシ"),"Ａ4","A4サッシ"),"A４","A4サッシ"),":","_"),"：","_"),"~","_"),"～","_"),",","_"),"、","_"),"［","_"),"］","_"),"")</f>
        <v/>
      </c>
    </row>
    <row r="20" spans="2:25" ht="20.100000000000001" customHeight="1" x14ac:dyDescent="0.4">
      <c r="B20" s="105" t="str">
        <f t="shared" si="0"/>
        <v/>
      </c>
      <c r="C20" s="105" t="str">
        <f t="shared" si="1"/>
        <v/>
      </c>
      <c r="D20" s="105" t="str">
        <f t="shared" si="2"/>
        <v/>
      </c>
      <c r="E20" s="106" t="s">
        <v>695</v>
      </c>
      <c r="F20" s="106" t="s">
        <v>696</v>
      </c>
      <c r="G20" s="106" t="s">
        <v>697</v>
      </c>
      <c r="H20" s="106" t="s">
        <v>698</v>
      </c>
      <c r="I20" s="106">
        <v>11</v>
      </c>
      <c r="J20" s="106" t="s">
        <v>699</v>
      </c>
      <c r="K20" s="106">
        <v>12</v>
      </c>
      <c r="L20" s="106" t="s">
        <v>698</v>
      </c>
      <c r="M20" s="106" t="s">
        <v>700</v>
      </c>
      <c r="N20" s="106">
        <v>0.32</v>
      </c>
      <c r="O20" s="106">
        <v>0.5</v>
      </c>
      <c r="P20" s="106" t="s">
        <v>714</v>
      </c>
      <c r="Q20" s="107" t="s">
        <v>715</v>
      </c>
      <c r="R20" s="107" t="s">
        <v>13</v>
      </c>
      <c r="U20" s="107" t="s">
        <v>6</v>
      </c>
      <c r="V20" s="97" t="str">
        <f>C11&amp;C12</f>
        <v/>
      </c>
    </row>
    <row r="21" spans="2:25" ht="20.100000000000001" customHeight="1" x14ac:dyDescent="0.4">
      <c r="B21" s="105" t="str">
        <f t="shared" si="0"/>
        <v/>
      </c>
      <c r="C21" s="105" t="str">
        <f t="shared" si="1"/>
        <v/>
      </c>
      <c r="D21" s="105" t="str">
        <f t="shared" si="2"/>
        <v/>
      </c>
      <c r="E21" s="106" t="s">
        <v>695</v>
      </c>
      <c r="F21" s="106" t="s">
        <v>696</v>
      </c>
      <c r="G21" s="106" t="s">
        <v>697</v>
      </c>
      <c r="H21" s="106" t="s">
        <v>706</v>
      </c>
      <c r="I21" s="106">
        <v>13</v>
      </c>
      <c r="J21" s="106" t="s">
        <v>699</v>
      </c>
      <c r="K21" s="106">
        <v>13</v>
      </c>
      <c r="L21" s="106" t="s">
        <v>706</v>
      </c>
      <c r="M21" s="106" t="s">
        <v>700</v>
      </c>
      <c r="N21" s="106">
        <v>0.32</v>
      </c>
      <c r="O21" s="106">
        <v>0.51</v>
      </c>
      <c r="P21" s="106" t="s">
        <v>701</v>
      </c>
      <c r="Q21" s="107" t="s">
        <v>716</v>
      </c>
      <c r="R21" s="107" t="s">
        <v>703</v>
      </c>
    </row>
    <row r="22" spans="2:25" ht="20.100000000000001" customHeight="1" x14ac:dyDescent="0.4">
      <c r="B22" s="105" t="str">
        <f t="shared" si="0"/>
        <v/>
      </c>
      <c r="C22" s="105" t="str">
        <f t="shared" si="1"/>
        <v/>
      </c>
      <c r="D22" s="105" t="str">
        <f t="shared" si="2"/>
        <v/>
      </c>
      <c r="E22" s="106" t="s">
        <v>695</v>
      </c>
      <c r="F22" s="106" t="s">
        <v>696</v>
      </c>
      <c r="G22" s="106" t="s">
        <v>697</v>
      </c>
      <c r="H22" s="106" t="s">
        <v>717</v>
      </c>
      <c r="I22" s="106">
        <v>11</v>
      </c>
      <c r="J22" s="106" t="s">
        <v>699</v>
      </c>
      <c r="K22" s="106">
        <v>11</v>
      </c>
      <c r="L22" s="106" t="s">
        <v>717</v>
      </c>
      <c r="M22" s="106" t="s">
        <v>700</v>
      </c>
      <c r="N22" s="106">
        <v>0.32</v>
      </c>
      <c r="O22" s="106">
        <v>0.51</v>
      </c>
      <c r="P22" s="106" t="s">
        <v>701</v>
      </c>
      <c r="Q22" s="107" t="s">
        <v>718</v>
      </c>
      <c r="R22" s="107" t="s">
        <v>703</v>
      </c>
      <c r="U22" s="78" t="s">
        <v>719</v>
      </c>
    </row>
    <row r="23" spans="2:25" ht="20.100000000000001" customHeight="1" x14ac:dyDescent="0.4">
      <c r="B23" s="105" t="str">
        <f t="shared" si="0"/>
        <v/>
      </c>
      <c r="C23" s="105" t="str">
        <f t="shared" si="1"/>
        <v/>
      </c>
      <c r="D23" s="105" t="str">
        <f t="shared" si="2"/>
        <v/>
      </c>
      <c r="E23" s="106" t="s">
        <v>695</v>
      </c>
      <c r="F23" s="106" t="s">
        <v>696</v>
      </c>
      <c r="G23" s="106" t="s">
        <v>697</v>
      </c>
      <c r="H23" s="106" t="s">
        <v>698</v>
      </c>
      <c r="I23" s="106">
        <v>11</v>
      </c>
      <c r="J23" s="106" t="s">
        <v>707</v>
      </c>
      <c r="K23" s="106">
        <v>11</v>
      </c>
      <c r="L23" s="106" t="s">
        <v>698</v>
      </c>
      <c r="M23" s="106" t="s">
        <v>700</v>
      </c>
      <c r="N23" s="106">
        <v>0.32</v>
      </c>
      <c r="O23" s="106">
        <v>0.51</v>
      </c>
      <c r="P23" s="106" t="s">
        <v>701</v>
      </c>
      <c r="Q23" s="107" t="s">
        <v>720</v>
      </c>
      <c r="R23" s="107" t="s">
        <v>703</v>
      </c>
      <c r="U23" s="107" t="e">
        <f>VLOOKUP(V20,ガラスパターン!G:I,2,FALSE)</f>
        <v>#N/A</v>
      </c>
      <c r="V23" s="107" t="e">
        <f>VLOOKUP(V20,ガラスパターン!G:I,3,FALSE)</f>
        <v>#N/A</v>
      </c>
    </row>
    <row r="24" spans="2:25" ht="20.100000000000001" customHeight="1" x14ac:dyDescent="0.4">
      <c r="B24" s="105" t="str">
        <f t="shared" si="0"/>
        <v/>
      </c>
      <c r="C24" s="105" t="str">
        <f t="shared" si="1"/>
        <v/>
      </c>
      <c r="D24" s="105" t="str">
        <f t="shared" si="2"/>
        <v/>
      </c>
      <c r="E24" s="106" t="s">
        <v>695</v>
      </c>
      <c r="F24" s="106" t="s">
        <v>696</v>
      </c>
      <c r="G24" s="106" t="s">
        <v>721</v>
      </c>
      <c r="H24" s="106" t="s">
        <v>706</v>
      </c>
      <c r="I24" s="106">
        <v>11</v>
      </c>
      <c r="J24" s="106" t="s">
        <v>722</v>
      </c>
      <c r="K24" s="106">
        <v>11</v>
      </c>
      <c r="L24" s="106" t="s">
        <v>706</v>
      </c>
      <c r="M24" s="106" t="s">
        <v>700</v>
      </c>
      <c r="N24" s="106">
        <v>0.32</v>
      </c>
      <c r="O24" s="106">
        <v>0.51</v>
      </c>
      <c r="P24" s="106" t="s">
        <v>714</v>
      </c>
      <c r="Q24" s="107" t="s">
        <v>723</v>
      </c>
      <c r="R24" s="107" t="s">
        <v>703</v>
      </c>
    </row>
    <row r="25" spans="2:25" ht="20.100000000000001" customHeight="1" x14ac:dyDescent="0.4">
      <c r="B25" s="105" t="str">
        <f t="shared" si="0"/>
        <v/>
      </c>
      <c r="C25" s="105" t="str">
        <f t="shared" si="1"/>
        <v/>
      </c>
      <c r="D25" s="105" t="str">
        <f t="shared" si="2"/>
        <v/>
      </c>
      <c r="E25" s="106" t="s">
        <v>695</v>
      </c>
      <c r="F25" s="106" t="s">
        <v>696</v>
      </c>
      <c r="G25" s="106" t="s">
        <v>697</v>
      </c>
      <c r="H25" s="106" t="s">
        <v>706</v>
      </c>
      <c r="I25" s="106">
        <v>12</v>
      </c>
      <c r="J25" s="106" t="s">
        <v>699</v>
      </c>
      <c r="K25" s="106">
        <v>13</v>
      </c>
      <c r="L25" s="106" t="s">
        <v>706</v>
      </c>
      <c r="M25" s="106" t="s">
        <v>700</v>
      </c>
      <c r="N25" s="106">
        <v>0.32</v>
      </c>
      <c r="O25" s="106">
        <v>0.51</v>
      </c>
      <c r="P25" s="106" t="s">
        <v>714</v>
      </c>
      <c r="Q25" s="107" t="s">
        <v>724</v>
      </c>
      <c r="R25" s="107" t="s">
        <v>13</v>
      </c>
      <c r="U25" s="78" t="s">
        <v>634</v>
      </c>
    </row>
    <row r="26" spans="2:25" ht="20.100000000000001" customHeight="1" x14ac:dyDescent="0.4">
      <c r="B26" s="105" t="str">
        <f t="shared" si="0"/>
        <v/>
      </c>
      <c r="C26" s="105" t="str">
        <f t="shared" si="1"/>
        <v/>
      </c>
      <c r="D26" s="105" t="str">
        <f t="shared" si="2"/>
        <v/>
      </c>
      <c r="E26" s="106" t="s">
        <v>695</v>
      </c>
      <c r="F26" s="106" t="s">
        <v>696</v>
      </c>
      <c r="G26" s="106" t="s">
        <v>710</v>
      </c>
      <c r="H26" s="106" t="s">
        <v>706</v>
      </c>
      <c r="I26" s="106">
        <v>11</v>
      </c>
      <c r="J26" s="106" t="s">
        <v>711</v>
      </c>
      <c r="K26" s="106">
        <v>11</v>
      </c>
      <c r="L26" s="106" t="s">
        <v>706</v>
      </c>
      <c r="M26" s="106" t="s">
        <v>700</v>
      </c>
      <c r="N26" s="106">
        <v>0.32</v>
      </c>
      <c r="O26" s="106">
        <v>0.51</v>
      </c>
      <c r="P26" s="106" t="s">
        <v>714</v>
      </c>
      <c r="Q26" s="107" t="s">
        <v>725</v>
      </c>
      <c r="R26" s="107" t="s">
        <v>13</v>
      </c>
      <c r="U26" s="107" t="s">
        <v>726</v>
      </c>
      <c r="V26" s="107" t="s">
        <v>727</v>
      </c>
      <c r="W26" s="107">
        <f>IFERROR(X26,Y26)</f>
        <v>0</v>
      </c>
      <c r="X26" s="78">
        <f>_xlfn.MINIFS(LIXIL対象製品リスト!R:R,LIXIL対象製品リスト!E:E,$C$11,LIXIL対象製品リスト!F:F,$C$12,LIXIL対象製品リスト!G:G,U26)</f>
        <v>0</v>
      </c>
      <c r="Y26" s="78">
        <f t="array" ref="Y26">MIN(IF((LIXIL対象製品リスト!E:E=$C$11)*(LIXIL対象製品リスト!F:F=$C$12)*(LIXIL対象製品リスト!G:G=U26)*(LIXIL対象製品リスト!R:R&lt;&gt;""),LIXIL対象製品リスト!R:R,""))</f>
        <v>0</v>
      </c>
    </row>
    <row r="27" spans="2:25" ht="20.100000000000001" customHeight="1" x14ac:dyDescent="0.4">
      <c r="B27" s="105" t="str">
        <f t="shared" si="0"/>
        <v/>
      </c>
      <c r="C27" s="105" t="str">
        <f t="shared" si="1"/>
        <v/>
      </c>
      <c r="D27" s="105" t="str">
        <f t="shared" si="2"/>
        <v/>
      </c>
      <c r="E27" s="106" t="s">
        <v>695</v>
      </c>
      <c r="F27" s="106" t="s">
        <v>728</v>
      </c>
      <c r="G27" s="106" t="s">
        <v>697</v>
      </c>
      <c r="H27" s="106" t="s">
        <v>729</v>
      </c>
      <c r="I27" s="106">
        <v>13</v>
      </c>
      <c r="J27" s="106" t="s">
        <v>699</v>
      </c>
      <c r="K27" s="106">
        <v>13</v>
      </c>
      <c r="L27" s="106" t="s">
        <v>706</v>
      </c>
      <c r="M27" s="106" t="s">
        <v>700</v>
      </c>
      <c r="N27" s="106">
        <v>0.4</v>
      </c>
      <c r="O27" s="106">
        <v>0.52</v>
      </c>
      <c r="P27" s="106" t="s">
        <v>714</v>
      </c>
      <c r="Q27" s="107" t="s">
        <v>730</v>
      </c>
      <c r="R27" s="107" t="s">
        <v>703</v>
      </c>
      <c r="U27" s="107" t="s">
        <v>731</v>
      </c>
      <c r="V27" s="107" t="s">
        <v>732</v>
      </c>
      <c r="W27" s="107">
        <f t="shared" ref="W27:W32" si="3">IFERROR(X27,Y27)</f>
        <v>0</v>
      </c>
      <c r="X27" s="78">
        <f>_xlfn.MINIFS(LIXIL対象製品リスト!R:R,LIXIL対象製品リスト!E:E,$C$11,LIXIL対象製品リスト!F:F,$C$12,LIXIL対象製品リスト!G:G,U27)</f>
        <v>0</v>
      </c>
      <c r="Y27" s="78">
        <f t="array" ref="Y27">MIN(IF((LIXIL対象製品リスト!E:E=$C$11)*(LIXIL対象製品リスト!F:F=$C$12)*(LIXIL対象製品リスト!G:G=U27)*(LIXIL対象製品リスト!R:R&lt;&gt;""),LIXIL対象製品リスト!R:R,""))</f>
        <v>0</v>
      </c>
    </row>
    <row r="28" spans="2:25" ht="20.100000000000001" customHeight="1" x14ac:dyDescent="0.4">
      <c r="B28" s="105" t="str">
        <f t="shared" si="0"/>
        <v/>
      </c>
      <c r="C28" s="105" t="str">
        <f t="shared" si="1"/>
        <v/>
      </c>
      <c r="D28" s="105" t="str">
        <f t="shared" si="2"/>
        <v/>
      </c>
      <c r="E28" s="106" t="s">
        <v>695</v>
      </c>
      <c r="F28" s="106" t="s">
        <v>728</v>
      </c>
      <c r="G28" s="106" t="s">
        <v>697</v>
      </c>
      <c r="H28" s="106" t="s">
        <v>733</v>
      </c>
      <c r="I28" s="106">
        <v>12</v>
      </c>
      <c r="J28" s="106" t="s">
        <v>699</v>
      </c>
      <c r="K28" s="106">
        <v>12</v>
      </c>
      <c r="L28" s="106" t="s">
        <v>698</v>
      </c>
      <c r="M28" s="106" t="s">
        <v>700</v>
      </c>
      <c r="N28" s="106">
        <v>0.39</v>
      </c>
      <c r="O28" s="106">
        <v>0.52</v>
      </c>
      <c r="P28" s="106" t="s">
        <v>714</v>
      </c>
      <c r="Q28" s="107" t="s">
        <v>734</v>
      </c>
      <c r="R28" s="107" t="s">
        <v>703</v>
      </c>
      <c r="U28" s="107" t="s">
        <v>735</v>
      </c>
      <c r="V28" s="107" t="s">
        <v>736</v>
      </c>
      <c r="W28" s="107">
        <f t="shared" si="3"/>
        <v>0</v>
      </c>
      <c r="X28" s="78">
        <f>_xlfn.MINIFS(LIXIL対象製品リスト!R:R,LIXIL対象製品リスト!E:E,$C$11,LIXIL対象製品リスト!F:F,$C$12,LIXIL対象製品リスト!G:G,U28)</f>
        <v>0</v>
      </c>
      <c r="Y28" s="78">
        <f t="array" ref="Y28">MIN(IF((LIXIL対象製品リスト!E:E=$C$11)*(LIXIL対象製品リスト!F:F=$C$12)*(LIXIL対象製品リスト!G:G=U28)*(LIXIL対象製品リスト!R:R&lt;&gt;""),LIXIL対象製品リスト!R:R,""))</f>
        <v>0</v>
      </c>
    </row>
    <row r="29" spans="2:25" ht="20.100000000000001" customHeight="1" x14ac:dyDescent="0.4">
      <c r="B29" s="105" t="str">
        <f t="shared" si="0"/>
        <v/>
      </c>
      <c r="C29" s="105" t="str">
        <f t="shared" si="1"/>
        <v/>
      </c>
      <c r="D29" s="105" t="str">
        <f t="shared" si="2"/>
        <v/>
      </c>
      <c r="E29" s="106" t="s">
        <v>695</v>
      </c>
      <c r="F29" s="106" t="s">
        <v>728</v>
      </c>
      <c r="G29" s="106" t="s">
        <v>710</v>
      </c>
      <c r="H29" s="106" t="s">
        <v>729</v>
      </c>
      <c r="I29" s="106">
        <v>11</v>
      </c>
      <c r="J29" s="106" t="s">
        <v>711</v>
      </c>
      <c r="K29" s="106">
        <v>12</v>
      </c>
      <c r="L29" s="106" t="s">
        <v>706</v>
      </c>
      <c r="M29" s="106" t="s">
        <v>700</v>
      </c>
      <c r="N29" s="106">
        <v>0.4</v>
      </c>
      <c r="O29" s="106">
        <v>0.52</v>
      </c>
      <c r="P29" s="106" t="s">
        <v>714</v>
      </c>
      <c r="Q29" s="107" t="s">
        <v>737</v>
      </c>
      <c r="R29" s="107" t="s">
        <v>703</v>
      </c>
      <c r="U29" s="107" t="s">
        <v>738</v>
      </c>
      <c r="V29" s="107" t="s">
        <v>739</v>
      </c>
      <c r="W29" s="107">
        <f t="shared" si="3"/>
        <v>0</v>
      </c>
      <c r="X29" s="78">
        <f>_xlfn.MINIFS(LIXIL対象製品リスト!R:R,LIXIL対象製品リスト!E:E,$C$11,LIXIL対象製品リスト!F:F,$C$12,LIXIL対象製品リスト!G:G,U29)</f>
        <v>0</v>
      </c>
      <c r="Y29" s="78">
        <f t="array" ref="Y29">MIN(IF((LIXIL対象製品リスト!E:E=$C$11)*(LIXIL対象製品リスト!F:F=$C$12)*(LIXIL対象製品リスト!G:G=U29)*(LIXIL対象製品リスト!R:R&lt;&gt;""),LIXIL対象製品リスト!R:R,""))</f>
        <v>0</v>
      </c>
    </row>
    <row r="30" spans="2:25" ht="20.100000000000001" customHeight="1" x14ac:dyDescent="0.4">
      <c r="B30" s="105" t="str">
        <f t="shared" si="0"/>
        <v/>
      </c>
      <c r="C30" s="105" t="str">
        <f t="shared" si="1"/>
        <v/>
      </c>
      <c r="D30" s="105" t="str">
        <f t="shared" si="2"/>
        <v/>
      </c>
      <c r="E30" s="106" t="s">
        <v>695</v>
      </c>
      <c r="F30" s="106" t="s">
        <v>740</v>
      </c>
      <c r="G30" s="106" t="s">
        <v>710</v>
      </c>
      <c r="H30" s="106" t="s">
        <v>706</v>
      </c>
      <c r="I30" s="106">
        <v>12</v>
      </c>
      <c r="J30" s="106" t="s">
        <v>711</v>
      </c>
      <c r="K30" s="106">
        <v>13</v>
      </c>
      <c r="L30" s="106" t="s">
        <v>741</v>
      </c>
      <c r="M30" s="106" t="s">
        <v>700</v>
      </c>
      <c r="N30" s="106">
        <v>0.34</v>
      </c>
      <c r="O30" s="106">
        <v>0.52</v>
      </c>
      <c r="P30" s="106" t="s">
        <v>714</v>
      </c>
      <c r="Q30" s="107" t="s">
        <v>742</v>
      </c>
      <c r="R30" s="107" t="s">
        <v>703</v>
      </c>
      <c r="U30" s="107" t="s">
        <v>743</v>
      </c>
      <c r="V30" s="107" t="s">
        <v>744</v>
      </c>
      <c r="W30" s="107">
        <f t="shared" si="3"/>
        <v>0</v>
      </c>
      <c r="X30" s="78">
        <f>_xlfn.MINIFS(LIXIL対象製品リスト!R:R,LIXIL対象製品リスト!E:E,$C$11,LIXIL対象製品リスト!F:F,$C$12,LIXIL対象製品リスト!G:G,U30)</f>
        <v>0</v>
      </c>
      <c r="Y30" s="78">
        <f t="array" ref="Y30">MIN(IF((LIXIL対象製品リスト!E:E=$C$11)*(LIXIL対象製品リスト!F:F=$C$12)*(LIXIL対象製品リスト!G:G=U30)*(LIXIL対象製品リスト!R:R&lt;&gt;""),LIXIL対象製品リスト!R:R,""))</f>
        <v>0</v>
      </c>
    </row>
    <row r="31" spans="2:25" ht="20.100000000000001" customHeight="1" x14ac:dyDescent="0.4">
      <c r="B31" s="105" t="str">
        <f t="shared" si="0"/>
        <v/>
      </c>
      <c r="C31" s="105" t="str">
        <f t="shared" si="1"/>
        <v/>
      </c>
      <c r="D31" s="105" t="str">
        <f t="shared" si="2"/>
        <v/>
      </c>
      <c r="E31" s="106" t="s">
        <v>695</v>
      </c>
      <c r="F31" s="106" t="s">
        <v>740</v>
      </c>
      <c r="G31" s="106" t="s">
        <v>710</v>
      </c>
      <c r="H31" s="106" t="s">
        <v>698</v>
      </c>
      <c r="I31" s="106">
        <v>12</v>
      </c>
      <c r="J31" s="106" t="s">
        <v>711</v>
      </c>
      <c r="K31" s="106">
        <v>12</v>
      </c>
      <c r="L31" s="106" t="s">
        <v>741</v>
      </c>
      <c r="M31" s="106" t="s">
        <v>700</v>
      </c>
      <c r="N31" s="106">
        <v>0.34</v>
      </c>
      <c r="O31" s="106">
        <v>0.52</v>
      </c>
      <c r="P31" s="106" t="s">
        <v>714</v>
      </c>
      <c r="Q31" s="107" t="s">
        <v>745</v>
      </c>
      <c r="R31" s="107" t="s">
        <v>703</v>
      </c>
      <c r="U31" s="107" t="s">
        <v>59</v>
      </c>
      <c r="V31" s="107" t="s">
        <v>746</v>
      </c>
      <c r="W31" s="107">
        <f t="shared" si="3"/>
        <v>0</v>
      </c>
      <c r="X31" s="78">
        <f>_xlfn.MINIFS(LIXIL対象製品リスト!R:R,LIXIL対象製品リスト!E:E,$C$11,LIXIL対象製品リスト!F:F,$C$12,LIXIL対象製品リスト!G:G,U31)</f>
        <v>0</v>
      </c>
      <c r="Y31" s="78">
        <f t="array" ref="Y31">MIN(IF((LIXIL対象製品リスト!E:E=$C$11)*(LIXIL対象製品リスト!F:F=$C$12)*(LIXIL対象製品リスト!G:G=U31)*(LIXIL対象製品リスト!R:R&lt;&gt;""),LIXIL対象製品リスト!R:R,""))</f>
        <v>0</v>
      </c>
    </row>
    <row r="32" spans="2:25" ht="20.100000000000001" customHeight="1" x14ac:dyDescent="0.4">
      <c r="B32" s="105" t="str">
        <f t="shared" si="0"/>
        <v/>
      </c>
      <c r="C32" s="105" t="str">
        <f t="shared" si="1"/>
        <v/>
      </c>
      <c r="D32" s="105" t="str">
        <f t="shared" si="2"/>
        <v/>
      </c>
      <c r="E32" s="106" t="s">
        <v>695</v>
      </c>
      <c r="F32" s="106" t="s">
        <v>740</v>
      </c>
      <c r="G32" s="106" t="s">
        <v>710</v>
      </c>
      <c r="H32" s="106" t="s">
        <v>717</v>
      </c>
      <c r="I32" s="106">
        <v>11</v>
      </c>
      <c r="J32" s="106" t="s">
        <v>711</v>
      </c>
      <c r="K32" s="106">
        <v>12</v>
      </c>
      <c r="L32" s="106" t="s">
        <v>741</v>
      </c>
      <c r="M32" s="106" t="s">
        <v>700</v>
      </c>
      <c r="N32" s="106">
        <v>0.33</v>
      </c>
      <c r="O32" s="106">
        <v>0.52</v>
      </c>
      <c r="P32" s="106" t="s">
        <v>714</v>
      </c>
      <c r="Q32" s="107" t="s">
        <v>747</v>
      </c>
      <c r="R32" s="107" t="s">
        <v>703</v>
      </c>
      <c r="U32" s="107" t="s">
        <v>524</v>
      </c>
      <c r="V32" s="107" t="s">
        <v>748</v>
      </c>
      <c r="W32" s="107">
        <f t="shared" si="3"/>
        <v>0</v>
      </c>
      <c r="X32" s="78">
        <f>_xlfn.MINIFS(LIXIL対象製品リスト!R:R,LIXIL対象製品リスト!E:E,$C$11,LIXIL対象製品リスト!F:F,$C$12,LIXIL対象製品リスト!G:G,U32)</f>
        <v>0</v>
      </c>
      <c r="Y32" s="78">
        <f t="array" ref="Y32">MIN(IF((LIXIL対象製品リスト!E:E=$C$11)*(LIXIL対象製品リスト!F:F=$C$12)*(LIXIL対象製品リスト!G:G=U32)*(LIXIL対象製品リスト!R:R&lt;&gt;""),LIXIL対象製品リスト!R:R,""))</f>
        <v>0</v>
      </c>
    </row>
    <row r="33" spans="2:23" ht="20.100000000000001" customHeight="1" x14ac:dyDescent="0.4">
      <c r="B33" s="105" t="str">
        <f t="shared" si="0"/>
        <v/>
      </c>
      <c r="C33" s="105" t="str">
        <f t="shared" si="1"/>
        <v/>
      </c>
      <c r="D33" s="105" t="str">
        <f t="shared" si="2"/>
        <v/>
      </c>
      <c r="E33" s="106" t="s">
        <v>695</v>
      </c>
      <c r="F33" s="106" t="s">
        <v>740</v>
      </c>
      <c r="G33" s="106" t="s">
        <v>721</v>
      </c>
      <c r="H33" s="106" t="s">
        <v>706</v>
      </c>
      <c r="I33" s="106">
        <v>12</v>
      </c>
      <c r="J33" s="106" t="s">
        <v>722</v>
      </c>
      <c r="K33" s="106">
        <v>12</v>
      </c>
      <c r="L33" s="106" t="s">
        <v>741</v>
      </c>
      <c r="M33" s="106" t="s">
        <v>700</v>
      </c>
      <c r="N33" s="106">
        <v>0.34</v>
      </c>
      <c r="O33" s="106">
        <v>0.52</v>
      </c>
      <c r="P33" s="106" t="s">
        <v>714</v>
      </c>
      <c r="Q33" s="107" t="s">
        <v>749</v>
      </c>
      <c r="R33" s="107" t="s">
        <v>703</v>
      </c>
    </row>
    <row r="34" spans="2:23" ht="20.100000000000001" customHeight="1" x14ac:dyDescent="0.4">
      <c r="B34" s="105" t="str">
        <f t="shared" si="0"/>
        <v/>
      </c>
      <c r="C34" s="105" t="str">
        <f t="shared" si="1"/>
        <v/>
      </c>
      <c r="D34" s="105" t="str">
        <f t="shared" si="2"/>
        <v/>
      </c>
      <c r="E34" s="106" t="s">
        <v>695</v>
      </c>
      <c r="F34" s="106" t="s">
        <v>740</v>
      </c>
      <c r="G34" s="106" t="s">
        <v>721</v>
      </c>
      <c r="H34" s="106" t="s">
        <v>698</v>
      </c>
      <c r="I34" s="106">
        <v>11</v>
      </c>
      <c r="J34" s="106" t="s">
        <v>722</v>
      </c>
      <c r="K34" s="106">
        <v>12</v>
      </c>
      <c r="L34" s="106" t="s">
        <v>741</v>
      </c>
      <c r="M34" s="106" t="s">
        <v>700</v>
      </c>
      <c r="N34" s="106">
        <v>0.33</v>
      </c>
      <c r="O34" s="106">
        <v>0.52</v>
      </c>
      <c r="P34" s="106" t="s">
        <v>714</v>
      </c>
      <c r="Q34" s="107" t="s">
        <v>750</v>
      </c>
      <c r="R34" s="107" t="s">
        <v>703</v>
      </c>
      <c r="U34" s="78" t="s">
        <v>751</v>
      </c>
    </row>
    <row r="35" spans="2:23" ht="20.100000000000001" customHeight="1" x14ac:dyDescent="0.4">
      <c r="B35" s="105" t="str">
        <f t="shared" si="0"/>
        <v/>
      </c>
      <c r="C35" s="105" t="str">
        <f t="shared" si="1"/>
        <v/>
      </c>
      <c r="D35" s="105" t="str">
        <f t="shared" si="2"/>
        <v/>
      </c>
      <c r="E35" s="106" t="s">
        <v>695</v>
      </c>
      <c r="F35" s="106" t="s">
        <v>740</v>
      </c>
      <c r="G35" s="106" t="s">
        <v>752</v>
      </c>
      <c r="H35" s="106" t="s">
        <v>706</v>
      </c>
      <c r="I35" s="106">
        <v>13</v>
      </c>
      <c r="J35" s="106" t="s">
        <v>699</v>
      </c>
      <c r="K35" s="106">
        <v>13</v>
      </c>
      <c r="L35" s="106" t="s">
        <v>753</v>
      </c>
      <c r="M35" s="106" t="s">
        <v>700</v>
      </c>
      <c r="N35" s="106">
        <v>0.34</v>
      </c>
      <c r="O35" s="106">
        <v>0.52</v>
      </c>
      <c r="P35" s="106" t="s">
        <v>714</v>
      </c>
      <c r="Q35" s="107" t="s">
        <v>754</v>
      </c>
      <c r="R35" s="107" t="s">
        <v>703</v>
      </c>
      <c r="U35" s="108" t="s">
        <v>6</v>
      </c>
      <c r="V35" s="202" t="e">
        <f>VLOOKUP(H10,LIXIL対象製品リスト!K:W,7,FALSE)</f>
        <v>#N/A</v>
      </c>
      <c r="W35" s="203"/>
    </row>
    <row r="36" spans="2:23" ht="20.100000000000001" customHeight="1" x14ac:dyDescent="0.4">
      <c r="B36" s="105" t="str">
        <f t="shared" si="0"/>
        <v/>
      </c>
      <c r="C36" s="105" t="str">
        <f t="shared" si="1"/>
        <v/>
      </c>
      <c r="D36" s="105" t="str">
        <f t="shared" si="2"/>
        <v/>
      </c>
      <c r="E36" s="106" t="s">
        <v>695</v>
      </c>
      <c r="F36" s="106" t="s">
        <v>740</v>
      </c>
      <c r="G36" s="106" t="s">
        <v>752</v>
      </c>
      <c r="H36" s="106" t="s">
        <v>698</v>
      </c>
      <c r="I36" s="106">
        <v>12</v>
      </c>
      <c r="J36" s="106" t="s">
        <v>699</v>
      </c>
      <c r="K36" s="106">
        <v>13</v>
      </c>
      <c r="L36" s="106" t="s">
        <v>753</v>
      </c>
      <c r="M36" s="106" t="s">
        <v>700</v>
      </c>
      <c r="N36" s="106">
        <v>0.34</v>
      </c>
      <c r="O36" s="106">
        <v>0.52</v>
      </c>
      <c r="P36" s="106" t="s">
        <v>714</v>
      </c>
      <c r="Q36" s="107" t="s">
        <v>755</v>
      </c>
      <c r="R36" s="107" t="s">
        <v>703</v>
      </c>
      <c r="U36" s="108" t="s">
        <v>719</v>
      </c>
      <c r="V36" s="109" t="str">
        <f>IFERROR(VLOOKUP(V35,ガラスパターン!G:I,2,FALSE),"")</f>
        <v/>
      </c>
      <c r="W36" s="109" t="str">
        <f>IFERROR(VLOOKUP(V35,ガラスパターン!G:I,3,FALSE),"")</f>
        <v/>
      </c>
    </row>
    <row r="37" spans="2:23" ht="20.100000000000001" customHeight="1" x14ac:dyDescent="0.4">
      <c r="B37" s="105" t="str">
        <f t="shared" si="0"/>
        <v/>
      </c>
      <c r="C37" s="105" t="str">
        <f t="shared" si="1"/>
        <v/>
      </c>
      <c r="D37" s="105" t="str">
        <f t="shared" si="2"/>
        <v/>
      </c>
      <c r="E37" s="106" t="s">
        <v>695</v>
      </c>
      <c r="F37" s="106" t="s">
        <v>740</v>
      </c>
      <c r="G37" s="106" t="s">
        <v>752</v>
      </c>
      <c r="H37" s="106" t="s">
        <v>717</v>
      </c>
      <c r="I37" s="106">
        <v>12</v>
      </c>
      <c r="J37" s="106" t="s">
        <v>699</v>
      </c>
      <c r="K37" s="106">
        <v>12</v>
      </c>
      <c r="L37" s="106" t="s">
        <v>753</v>
      </c>
      <c r="M37" s="106" t="s">
        <v>700</v>
      </c>
      <c r="N37" s="106">
        <v>0.34</v>
      </c>
      <c r="O37" s="106">
        <v>0.52</v>
      </c>
      <c r="P37" s="106" t="s">
        <v>714</v>
      </c>
      <c r="Q37" s="107" t="s">
        <v>756</v>
      </c>
      <c r="R37" s="107" t="s">
        <v>703</v>
      </c>
      <c r="U37" s="109" t="s">
        <v>757</v>
      </c>
      <c r="V37" s="204" t="e">
        <f>VLOOKUP(H10,LIXIL対象製品リスト!K:W,8,FALSE)</f>
        <v>#N/A</v>
      </c>
      <c r="W37" s="204"/>
    </row>
    <row r="38" spans="2:23" ht="20.100000000000001" customHeight="1" x14ac:dyDescent="0.4">
      <c r="B38" s="105" t="str">
        <f t="shared" si="0"/>
        <v/>
      </c>
      <c r="C38" s="105" t="str">
        <f t="shared" si="1"/>
        <v/>
      </c>
      <c r="D38" s="105" t="str">
        <f t="shared" si="2"/>
        <v/>
      </c>
      <c r="E38" s="106" t="s">
        <v>695</v>
      </c>
      <c r="F38" s="106" t="s">
        <v>740</v>
      </c>
      <c r="G38" s="106" t="s">
        <v>758</v>
      </c>
      <c r="H38" s="106" t="s">
        <v>706</v>
      </c>
      <c r="I38" s="106">
        <v>11</v>
      </c>
      <c r="J38" s="106" t="s">
        <v>711</v>
      </c>
      <c r="K38" s="106">
        <v>12</v>
      </c>
      <c r="L38" s="106" t="s">
        <v>753</v>
      </c>
      <c r="M38" s="106" t="s">
        <v>700</v>
      </c>
      <c r="N38" s="106">
        <v>0.34</v>
      </c>
      <c r="O38" s="106">
        <v>0.52</v>
      </c>
      <c r="P38" s="106" t="s">
        <v>714</v>
      </c>
      <c r="Q38" s="107" t="s">
        <v>759</v>
      </c>
      <c r="R38" s="107" t="s">
        <v>703</v>
      </c>
      <c r="U38" s="107" t="s">
        <v>760</v>
      </c>
      <c r="V38" s="205" t="e">
        <f>MATCH(H10,LIXIL対象製品リスト!K:K,0)</f>
        <v>#N/A</v>
      </c>
      <c r="W38" s="205"/>
    </row>
    <row r="39" spans="2:23" ht="20.100000000000001" customHeight="1" x14ac:dyDescent="0.4">
      <c r="B39" s="105" t="str">
        <f t="shared" si="0"/>
        <v/>
      </c>
      <c r="C39" s="105" t="str">
        <f t="shared" si="1"/>
        <v/>
      </c>
      <c r="D39" s="105" t="str">
        <f t="shared" si="2"/>
        <v/>
      </c>
      <c r="E39" s="106" t="s">
        <v>695</v>
      </c>
      <c r="F39" s="106" t="s">
        <v>728</v>
      </c>
      <c r="G39" s="106" t="s">
        <v>697</v>
      </c>
      <c r="H39" s="106" t="s">
        <v>729</v>
      </c>
      <c r="I39" s="106">
        <v>12</v>
      </c>
      <c r="J39" s="106" t="s">
        <v>699</v>
      </c>
      <c r="K39" s="106">
        <v>13</v>
      </c>
      <c r="L39" s="106" t="s">
        <v>706</v>
      </c>
      <c r="M39" s="106" t="s">
        <v>700</v>
      </c>
      <c r="N39" s="106">
        <v>0.4</v>
      </c>
      <c r="O39" s="106">
        <v>0.52</v>
      </c>
      <c r="P39" s="106" t="s">
        <v>714</v>
      </c>
      <c r="Q39" s="107" t="s">
        <v>761</v>
      </c>
      <c r="R39" s="107" t="s">
        <v>13</v>
      </c>
      <c r="U39" s="107" t="s">
        <v>634</v>
      </c>
      <c r="V39" s="195" t="e">
        <f>INDEX(LIXIL対象製品リスト!B:B,V38,1)</f>
        <v>#N/A</v>
      </c>
      <c r="W39" s="196"/>
    </row>
    <row r="40" spans="2:23" ht="20.100000000000001" customHeight="1" x14ac:dyDescent="0.4">
      <c r="B40" s="105" t="str">
        <f t="shared" si="0"/>
        <v/>
      </c>
      <c r="C40" s="105" t="str">
        <f t="shared" si="1"/>
        <v/>
      </c>
      <c r="D40" s="105" t="str">
        <f t="shared" si="2"/>
        <v/>
      </c>
      <c r="E40" s="106" t="s">
        <v>695</v>
      </c>
      <c r="F40" s="106" t="s">
        <v>728</v>
      </c>
      <c r="G40" s="106" t="s">
        <v>697</v>
      </c>
      <c r="H40" s="106" t="s">
        <v>733</v>
      </c>
      <c r="I40" s="106">
        <v>11</v>
      </c>
      <c r="J40" s="106" t="s">
        <v>699</v>
      </c>
      <c r="K40" s="106">
        <v>12</v>
      </c>
      <c r="L40" s="106" t="s">
        <v>698</v>
      </c>
      <c r="M40" s="106" t="s">
        <v>700</v>
      </c>
      <c r="N40" s="106">
        <v>0.39</v>
      </c>
      <c r="O40" s="106">
        <v>0.52</v>
      </c>
      <c r="P40" s="106" t="s">
        <v>714</v>
      </c>
      <c r="Q40" s="107" t="s">
        <v>762</v>
      </c>
      <c r="R40" s="107" t="s">
        <v>13</v>
      </c>
    </row>
    <row r="41" spans="2:23" ht="20.100000000000001" customHeight="1" x14ac:dyDescent="0.4">
      <c r="B41" s="105" t="str">
        <f t="shared" si="0"/>
        <v/>
      </c>
      <c r="C41" s="105" t="str">
        <f t="shared" si="1"/>
        <v/>
      </c>
      <c r="D41" s="105" t="str">
        <f t="shared" si="2"/>
        <v/>
      </c>
      <c r="E41" s="106" t="s">
        <v>695</v>
      </c>
      <c r="F41" s="106" t="s">
        <v>696</v>
      </c>
      <c r="G41" s="106" t="s">
        <v>710</v>
      </c>
      <c r="H41" s="106" t="s">
        <v>698</v>
      </c>
      <c r="I41" s="106">
        <v>10</v>
      </c>
      <c r="J41" s="106" t="s">
        <v>711</v>
      </c>
      <c r="K41" s="106">
        <v>11</v>
      </c>
      <c r="L41" s="106" t="s">
        <v>698</v>
      </c>
      <c r="M41" s="106" t="s">
        <v>700</v>
      </c>
      <c r="N41" s="106">
        <v>0.32</v>
      </c>
      <c r="O41" s="106">
        <v>0.53</v>
      </c>
      <c r="P41" s="106" t="s">
        <v>701</v>
      </c>
      <c r="Q41" s="107" t="s">
        <v>763</v>
      </c>
      <c r="R41" s="107" t="s">
        <v>703</v>
      </c>
      <c r="U41" s="78" t="s">
        <v>279</v>
      </c>
      <c r="V41" s="78" t="s">
        <v>764</v>
      </c>
    </row>
    <row r="42" spans="2:23" ht="20.100000000000001" customHeight="1" x14ac:dyDescent="0.4">
      <c r="B42" s="105" t="str">
        <f t="shared" si="0"/>
        <v/>
      </c>
      <c r="C42" s="105" t="str">
        <f t="shared" si="1"/>
        <v/>
      </c>
      <c r="D42" s="105" t="str">
        <f t="shared" si="2"/>
        <v/>
      </c>
      <c r="E42" s="106" t="s">
        <v>695</v>
      </c>
      <c r="F42" s="106" t="s">
        <v>728</v>
      </c>
      <c r="G42" s="106" t="s">
        <v>697</v>
      </c>
      <c r="H42" s="106" t="s">
        <v>765</v>
      </c>
      <c r="I42" s="106">
        <v>11</v>
      </c>
      <c r="J42" s="106" t="s">
        <v>699</v>
      </c>
      <c r="K42" s="106">
        <v>11</v>
      </c>
      <c r="L42" s="106" t="s">
        <v>717</v>
      </c>
      <c r="M42" s="106" t="s">
        <v>700</v>
      </c>
      <c r="N42" s="106">
        <v>0.39</v>
      </c>
      <c r="O42" s="106">
        <v>0.53</v>
      </c>
      <c r="P42" s="106" t="s">
        <v>714</v>
      </c>
      <c r="Q42" s="107" t="s">
        <v>766</v>
      </c>
      <c r="R42" s="107" t="s">
        <v>703</v>
      </c>
      <c r="U42" s="78" t="s">
        <v>281</v>
      </c>
      <c r="V42" s="78" t="s">
        <v>767</v>
      </c>
    </row>
    <row r="43" spans="2:23" ht="20.100000000000001" customHeight="1" x14ac:dyDescent="0.4">
      <c r="B43" s="105" t="str">
        <f t="shared" si="0"/>
        <v/>
      </c>
      <c r="C43" s="105" t="str">
        <f t="shared" si="1"/>
        <v/>
      </c>
      <c r="D43" s="105" t="str">
        <f t="shared" si="2"/>
        <v/>
      </c>
      <c r="E43" s="106" t="s">
        <v>695</v>
      </c>
      <c r="F43" s="106" t="s">
        <v>728</v>
      </c>
      <c r="G43" s="106" t="s">
        <v>721</v>
      </c>
      <c r="H43" s="106" t="s">
        <v>729</v>
      </c>
      <c r="I43" s="106">
        <v>11</v>
      </c>
      <c r="J43" s="106" t="s">
        <v>722</v>
      </c>
      <c r="K43" s="106">
        <v>11</v>
      </c>
      <c r="L43" s="106" t="s">
        <v>706</v>
      </c>
      <c r="M43" s="106" t="s">
        <v>700</v>
      </c>
      <c r="N43" s="106">
        <v>0.4</v>
      </c>
      <c r="O43" s="106">
        <v>0.53</v>
      </c>
      <c r="P43" s="106" t="s">
        <v>714</v>
      </c>
      <c r="Q43" s="107" t="s">
        <v>768</v>
      </c>
      <c r="R43" s="107" t="s">
        <v>703</v>
      </c>
      <c r="U43" s="78" t="s">
        <v>313</v>
      </c>
      <c r="V43" s="78" t="s">
        <v>767</v>
      </c>
    </row>
    <row r="44" spans="2:23" ht="20.100000000000001" customHeight="1" x14ac:dyDescent="0.4">
      <c r="B44" s="105" t="str">
        <f t="shared" si="0"/>
        <v/>
      </c>
      <c r="C44" s="105" t="str">
        <f t="shared" si="1"/>
        <v/>
      </c>
      <c r="D44" s="105" t="str">
        <f t="shared" si="2"/>
        <v/>
      </c>
      <c r="E44" s="106" t="s">
        <v>695</v>
      </c>
      <c r="F44" s="106" t="s">
        <v>740</v>
      </c>
      <c r="G44" s="106" t="s">
        <v>697</v>
      </c>
      <c r="H44" s="106" t="s">
        <v>706</v>
      </c>
      <c r="I44" s="106">
        <v>14</v>
      </c>
      <c r="J44" s="106" t="s">
        <v>699</v>
      </c>
      <c r="K44" s="106">
        <v>14</v>
      </c>
      <c r="L44" s="106" t="s">
        <v>741</v>
      </c>
      <c r="M44" s="106" t="s">
        <v>700</v>
      </c>
      <c r="N44" s="106">
        <v>0.34</v>
      </c>
      <c r="O44" s="106">
        <v>0.53</v>
      </c>
      <c r="P44" s="106" t="s">
        <v>714</v>
      </c>
      <c r="Q44" s="107" t="s">
        <v>769</v>
      </c>
      <c r="R44" s="107" t="s">
        <v>703</v>
      </c>
      <c r="U44" s="78" t="s">
        <v>315</v>
      </c>
      <c r="V44" s="78" t="s">
        <v>767</v>
      </c>
    </row>
    <row r="45" spans="2:23" ht="20.100000000000001" customHeight="1" x14ac:dyDescent="0.4">
      <c r="B45" s="105" t="str">
        <f t="shared" si="0"/>
        <v/>
      </c>
      <c r="C45" s="105" t="str">
        <f t="shared" si="1"/>
        <v/>
      </c>
      <c r="D45" s="105" t="str">
        <f t="shared" si="2"/>
        <v/>
      </c>
      <c r="E45" s="106" t="s">
        <v>695</v>
      </c>
      <c r="F45" s="106" t="s">
        <v>740</v>
      </c>
      <c r="G45" s="106" t="s">
        <v>697</v>
      </c>
      <c r="H45" s="106" t="s">
        <v>698</v>
      </c>
      <c r="I45" s="106">
        <v>13</v>
      </c>
      <c r="J45" s="106" t="s">
        <v>699</v>
      </c>
      <c r="K45" s="106">
        <v>14</v>
      </c>
      <c r="L45" s="106" t="s">
        <v>741</v>
      </c>
      <c r="M45" s="106" t="s">
        <v>700</v>
      </c>
      <c r="N45" s="106">
        <v>0.34</v>
      </c>
      <c r="O45" s="106">
        <v>0.53</v>
      </c>
      <c r="P45" s="106" t="s">
        <v>714</v>
      </c>
      <c r="Q45" s="107" t="s">
        <v>770</v>
      </c>
      <c r="R45" s="107" t="s">
        <v>703</v>
      </c>
      <c r="U45" s="78" t="s">
        <v>317</v>
      </c>
      <c r="V45" s="78" t="s">
        <v>767</v>
      </c>
    </row>
    <row r="46" spans="2:23" ht="20.100000000000001" customHeight="1" x14ac:dyDescent="0.4">
      <c r="B46" s="105" t="str">
        <f t="shared" si="0"/>
        <v/>
      </c>
      <c r="C46" s="105" t="str">
        <f t="shared" si="1"/>
        <v/>
      </c>
      <c r="D46" s="105" t="str">
        <f t="shared" si="2"/>
        <v/>
      </c>
      <c r="E46" s="106" t="s">
        <v>695</v>
      </c>
      <c r="F46" s="106" t="s">
        <v>740</v>
      </c>
      <c r="G46" s="106" t="s">
        <v>697</v>
      </c>
      <c r="H46" s="106" t="s">
        <v>717</v>
      </c>
      <c r="I46" s="106">
        <v>13</v>
      </c>
      <c r="J46" s="106" t="s">
        <v>699</v>
      </c>
      <c r="K46" s="106">
        <v>13</v>
      </c>
      <c r="L46" s="106" t="s">
        <v>741</v>
      </c>
      <c r="M46" s="106" t="s">
        <v>700</v>
      </c>
      <c r="N46" s="106">
        <v>0.34</v>
      </c>
      <c r="O46" s="106">
        <v>0.53</v>
      </c>
      <c r="P46" s="106" t="s">
        <v>714</v>
      </c>
      <c r="Q46" s="107" t="s">
        <v>771</v>
      </c>
      <c r="R46" s="107" t="s">
        <v>703</v>
      </c>
      <c r="U46" s="78" t="s">
        <v>319</v>
      </c>
      <c r="V46" s="78" t="s">
        <v>767</v>
      </c>
    </row>
    <row r="47" spans="2:23" ht="20.100000000000001" customHeight="1" x14ac:dyDescent="0.4">
      <c r="B47" s="105" t="str">
        <f t="shared" si="0"/>
        <v/>
      </c>
      <c r="C47" s="105" t="str">
        <f t="shared" si="1"/>
        <v/>
      </c>
      <c r="D47" s="105" t="str">
        <f t="shared" si="2"/>
        <v/>
      </c>
      <c r="E47" s="106" t="s">
        <v>695</v>
      </c>
      <c r="F47" s="106" t="s">
        <v>740</v>
      </c>
      <c r="G47" s="106" t="s">
        <v>721</v>
      </c>
      <c r="H47" s="106" t="s">
        <v>717</v>
      </c>
      <c r="I47" s="106">
        <v>11</v>
      </c>
      <c r="J47" s="106" t="s">
        <v>722</v>
      </c>
      <c r="K47" s="106">
        <v>11</v>
      </c>
      <c r="L47" s="106" t="s">
        <v>741</v>
      </c>
      <c r="M47" s="106" t="s">
        <v>700</v>
      </c>
      <c r="N47" s="106">
        <v>0.33</v>
      </c>
      <c r="O47" s="106">
        <v>0.53</v>
      </c>
      <c r="P47" s="106" t="s">
        <v>714</v>
      </c>
      <c r="Q47" s="107" t="s">
        <v>772</v>
      </c>
      <c r="R47" s="107" t="s">
        <v>703</v>
      </c>
      <c r="U47" s="78" t="s">
        <v>310</v>
      </c>
      <c r="V47" s="78" t="s">
        <v>767</v>
      </c>
    </row>
    <row r="48" spans="2:23" ht="20.100000000000001" customHeight="1" x14ac:dyDescent="0.4">
      <c r="B48" s="105" t="str">
        <f t="shared" si="0"/>
        <v/>
      </c>
      <c r="C48" s="105" t="str">
        <f t="shared" si="1"/>
        <v/>
      </c>
      <c r="D48" s="105" t="str">
        <f t="shared" si="2"/>
        <v/>
      </c>
      <c r="E48" s="106" t="s">
        <v>695</v>
      </c>
      <c r="F48" s="106" t="s">
        <v>740</v>
      </c>
      <c r="G48" s="106" t="s">
        <v>773</v>
      </c>
      <c r="H48" s="106" t="s">
        <v>706</v>
      </c>
      <c r="I48" s="106">
        <v>11</v>
      </c>
      <c r="J48" s="106" t="s">
        <v>774</v>
      </c>
      <c r="K48" s="106">
        <v>11</v>
      </c>
      <c r="L48" s="106" t="s">
        <v>741</v>
      </c>
      <c r="M48" s="106" t="s">
        <v>700</v>
      </c>
      <c r="N48" s="106">
        <v>0.33</v>
      </c>
      <c r="O48" s="106">
        <v>0.53</v>
      </c>
      <c r="P48" s="106" t="s">
        <v>714</v>
      </c>
      <c r="Q48" s="107" t="s">
        <v>775</v>
      </c>
      <c r="R48" s="107" t="s">
        <v>703</v>
      </c>
      <c r="U48" s="78" t="s">
        <v>776</v>
      </c>
      <c r="V48" s="78" t="s">
        <v>777</v>
      </c>
    </row>
    <row r="49" spans="2:22" ht="20.100000000000001" customHeight="1" x14ac:dyDescent="0.4">
      <c r="B49" s="105" t="str">
        <f t="shared" si="0"/>
        <v/>
      </c>
      <c r="C49" s="105" t="str">
        <f t="shared" si="1"/>
        <v/>
      </c>
      <c r="D49" s="105" t="str">
        <f t="shared" si="2"/>
        <v/>
      </c>
      <c r="E49" s="106" t="s">
        <v>695</v>
      </c>
      <c r="F49" s="106" t="s">
        <v>740</v>
      </c>
      <c r="G49" s="106" t="s">
        <v>778</v>
      </c>
      <c r="H49" s="106" t="s">
        <v>706</v>
      </c>
      <c r="I49" s="106">
        <v>11</v>
      </c>
      <c r="J49" s="106" t="s">
        <v>779</v>
      </c>
      <c r="K49" s="106">
        <v>11</v>
      </c>
      <c r="L49" s="106" t="s">
        <v>741</v>
      </c>
      <c r="M49" s="106" t="s">
        <v>700</v>
      </c>
      <c r="N49" s="106">
        <v>0.33</v>
      </c>
      <c r="O49" s="106">
        <v>0.53</v>
      </c>
      <c r="P49" s="106" t="s">
        <v>714</v>
      </c>
      <c r="Q49" s="107" t="s">
        <v>780</v>
      </c>
      <c r="R49" s="107" t="s">
        <v>703</v>
      </c>
      <c r="U49" s="78" t="s">
        <v>781</v>
      </c>
      <c r="V49" s="78" t="s">
        <v>777</v>
      </c>
    </row>
    <row r="50" spans="2:22" ht="20.100000000000001" customHeight="1" x14ac:dyDescent="0.4">
      <c r="B50" s="105" t="str">
        <f t="shared" si="0"/>
        <v/>
      </c>
      <c r="C50" s="105" t="str">
        <f t="shared" si="1"/>
        <v/>
      </c>
      <c r="D50" s="105" t="str">
        <f t="shared" si="2"/>
        <v/>
      </c>
      <c r="E50" s="106" t="s">
        <v>695</v>
      </c>
      <c r="F50" s="106" t="s">
        <v>740</v>
      </c>
      <c r="G50" s="106" t="s">
        <v>782</v>
      </c>
      <c r="H50" s="106" t="s">
        <v>706</v>
      </c>
      <c r="I50" s="106">
        <v>11</v>
      </c>
      <c r="J50" s="106" t="s">
        <v>783</v>
      </c>
      <c r="K50" s="106">
        <v>11</v>
      </c>
      <c r="L50" s="106" t="s">
        <v>741</v>
      </c>
      <c r="M50" s="106" t="s">
        <v>700</v>
      </c>
      <c r="N50" s="106">
        <v>0.28000000000000003</v>
      </c>
      <c r="O50" s="106">
        <v>0.53</v>
      </c>
      <c r="P50" s="106" t="s">
        <v>714</v>
      </c>
      <c r="Q50" s="107" t="s">
        <v>784</v>
      </c>
      <c r="R50" s="107" t="s">
        <v>703</v>
      </c>
      <c r="U50" s="78" t="s">
        <v>785</v>
      </c>
      <c r="V50" s="78" t="s">
        <v>777</v>
      </c>
    </row>
    <row r="51" spans="2:22" ht="20.100000000000001" customHeight="1" x14ac:dyDescent="0.4">
      <c r="B51" s="105" t="str">
        <f t="shared" si="0"/>
        <v/>
      </c>
      <c r="C51" s="105" t="str">
        <f t="shared" si="1"/>
        <v/>
      </c>
      <c r="D51" s="105" t="str">
        <f t="shared" si="2"/>
        <v/>
      </c>
      <c r="E51" s="106" t="s">
        <v>695</v>
      </c>
      <c r="F51" s="106" t="s">
        <v>740</v>
      </c>
      <c r="G51" s="106" t="s">
        <v>758</v>
      </c>
      <c r="H51" s="106" t="s">
        <v>698</v>
      </c>
      <c r="I51" s="106">
        <v>11</v>
      </c>
      <c r="J51" s="106" t="s">
        <v>711</v>
      </c>
      <c r="K51" s="106">
        <v>11</v>
      </c>
      <c r="L51" s="106" t="s">
        <v>753</v>
      </c>
      <c r="M51" s="106" t="s">
        <v>700</v>
      </c>
      <c r="N51" s="106">
        <v>0.34</v>
      </c>
      <c r="O51" s="106">
        <v>0.53</v>
      </c>
      <c r="P51" s="106" t="s">
        <v>714</v>
      </c>
      <c r="Q51" s="107" t="s">
        <v>786</v>
      </c>
      <c r="R51" s="107" t="s">
        <v>703</v>
      </c>
      <c r="U51" s="78" t="s">
        <v>787</v>
      </c>
      <c r="V51" s="78" t="s">
        <v>777</v>
      </c>
    </row>
    <row r="52" spans="2:22" ht="20.100000000000001" customHeight="1" x14ac:dyDescent="0.4">
      <c r="B52" s="105" t="str">
        <f t="shared" si="0"/>
        <v/>
      </c>
      <c r="C52" s="105" t="str">
        <f t="shared" si="1"/>
        <v/>
      </c>
      <c r="D52" s="105" t="str">
        <f t="shared" si="2"/>
        <v/>
      </c>
      <c r="E52" s="106" t="s">
        <v>695</v>
      </c>
      <c r="F52" s="106" t="s">
        <v>740</v>
      </c>
      <c r="G52" s="106" t="s">
        <v>788</v>
      </c>
      <c r="H52" s="106" t="s">
        <v>706</v>
      </c>
      <c r="I52" s="106">
        <v>11</v>
      </c>
      <c r="J52" s="106" t="s">
        <v>722</v>
      </c>
      <c r="K52" s="106">
        <v>11</v>
      </c>
      <c r="L52" s="106" t="s">
        <v>753</v>
      </c>
      <c r="M52" s="106" t="s">
        <v>700</v>
      </c>
      <c r="N52" s="106">
        <v>0.34</v>
      </c>
      <c r="O52" s="106">
        <v>0.53</v>
      </c>
      <c r="P52" s="106" t="s">
        <v>714</v>
      </c>
      <c r="Q52" s="107" t="s">
        <v>789</v>
      </c>
      <c r="R52" s="107" t="s">
        <v>703</v>
      </c>
    </row>
    <row r="53" spans="2:22" ht="20.100000000000001" customHeight="1" x14ac:dyDescent="0.4">
      <c r="B53" s="105" t="str">
        <f t="shared" si="0"/>
        <v/>
      </c>
      <c r="C53" s="105" t="str">
        <f t="shared" si="1"/>
        <v/>
      </c>
      <c r="D53" s="105" t="str">
        <f t="shared" si="2"/>
        <v/>
      </c>
      <c r="E53" s="106" t="s">
        <v>695</v>
      </c>
      <c r="F53" s="106" t="s">
        <v>740</v>
      </c>
      <c r="G53" s="106" t="s">
        <v>697</v>
      </c>
      <c r="H53" s="106" t="s">
        <v>706</v>
      </c>
      <c r="I53" s="106">
        <v>11</v>
      </c>
      <c r="J53" s="106" t="s">
        <v>699</v>
      </c>
      <c r="K53" s="106">
        <v>11</v>
      </c>
      <c r="L53" s="106" t="s">
        <v>741</v>
      </c>
      <c r="M53" s="106" t="s">
        <v>700</v>
      </c>
      <c r="N53" s="106">
        <v>0.34</v>
      </c>
      <c r="O53" s="106">
        <v>0.53</v>
      </c>
      <c r="P53" s="106" t="s">
        <v>714</v>
      </c>
      <c r="Q53" s="107" t="s">
        <v>790</v>
      </c>
      <c r="R53" s="107" t="s">
        <v>275</v>
      </c>
    </row>
    <row r="54" spans="2:22" ht="20.100000000000001" customHeight="1" x14ac:dyDescent="0.4">
      <c r="B54" s="105" t="str">
        <f t="shared" si="0"/>
        <v/>
      </c>
      <c r="C54" s="105" t="str">
        <f t="shared" si="1"/>
        <v/>
      </c>
      <c r="D54" s="105" t="str">
        <f t="shared" si="2"/>
        <v/>
      </c>
      <c r="E54" s="106" t="s">
        <v>695</v>
      </c>
      <c r="F54" s="106" t="s">
        <v>696</v>
      </c>
      <c r="G54" s="106" t="s">
        <v>697</v>
      </c>
      <c r="H54" s="106" t="s">
        <v>717</v>
      </c>
      <c r="I54" s="106">
        <v>10</v>
      </c>
      <c r="J54" s="106" t="s">
        <v>699</v>
      </c>
      <c r="K54" s="106">
        <v>11</v>
      </c>
      <c r="L54" s="106" t="s">
        <v>717</v>
      </c>
      <c r="M54" s="106" t="s">
        <v>700</v>
      </c>
      <c r="N54" s="106">
        <v>0.32</v>
      </c>
      <c r="O54" s="106">
        <v>0.53</v>
      </c>
      <c r="P54" s="106" t="s">
        <v>714</v>
      </c>
      <c r="Q54" s="107" t="s">
        <v>791</v>
      </c>
      <c r="R54" s="107" t="s">
        <v>13</v>
      </c>
    </row>
    <row r="55" spans="2:22" ht="20.100000000000001" customHeight="1" x14ac:dyDescent="0.4">
      <c r="B55" s="105" t="str">
        <f t="shared" si="0"/>
        <v/>
      </c>
      <c r="C55" s="105" t="str">
        <f t="shared" si="1"/>
        <v/>
      </c>
      <c r="D55" s="105" t="str">
        <f t="shared" si="2"/>
        <v/>
      </c>
      <c r="E55" s="106" t="s">
        <v>695</v>
      </c>
      <c r="F55" s="106" t="s">
        <v>696</v>
      </c>
      <c r="G55" s="106" t="s">
        <v>721</v>
      </c>
      <c r="H55" s="106" t="s">
        <v>706</v>
      </c>
      <c r="I55" s="106">
        <v>10</v>
      </c>
      <c r="J55" s="106" t="s">
        <v>722</v>
      </c>
      <c r="K55" s="106">
        <v>11</v>
      </c>
      <c r="L55" s="106" t="s">
        <v>706</v>
      </c>
      <c r="M55" s="106" t="s">
        <v>700</v>
      </c>
      <c r="N55" s="106">
        <v>0.32</v>
      </c>
      <c r="O55" s="106">
        <v>0.53</v>
      </c>
      <c r="P55" s="106" t="s">
        <v>714</v>
      </c>
      <c r="Q55" s="107" t="s">
        <v>792</v>
      </c>
      <c r="R55" s="107" t="s">
        <v>13</v>
      </c>
    </row>
    <row r="56" spans="2:22" ht="20.100000000000001" customHeight="1" x14ac:dyDescent="0.4">
      <c r="B56" s="105" t="str">
        <f t="shared" si="0"/>
        <v/>
      </c>
      <c r="C56" s="105" t="str">
        <f t="shared" si="1"/>
        <v/>
      </c>
      <c r="D56" s="105" t="str">
        <f t="shared" si="2"/>
        <v/>
      </c>
      <c r="E56" s="106" t="s">
        <v>695</v>
      </c>
      <c r="F56" s="106" t="s">
        <v>728</v>
      </c>
      <c r="G56" s="106" t="s">
        <v>710</v>
      </c>
      <c r="H56" s="106" t="s">
        <v>729</v>
      </c>
      <c r="I56" s="106">
        <v>11</v>
      </c>
      <c r="J56" s="106" t="s">
        <v>711</v>
      </c>
      <c r="K56" s="106">
        <v>11</v>
      </c>
      <c r="L56" s="106" t="s">
        <v>706</v>
      </c>
      <c r="M56" s="106" t="s">
        <v>700</v>
      </c>
      <c r="N56" s="106">
        <v>0.4</v>
      </c>
      <c r="O56" s="106">
        <v>0.53</v>
      </c>
      <c r="P56" s="106" t="s">
        <v>714</v>
      </c>
      <c r="Q56" s="107" t="s">
        <v>793</v>
      </c>
      <c r="R56" s="107" t="s">
        <v>13</v>
      </c>
    </row>
    <row r="57" spans="2:22" ht="20.100000000000001" customHeight="1" x14ac:dyDescent="0.4">
      <c r="B57" s="105" t="str">
        <f t="shared" si="0"/>
        <v/>
      </c>
      <c r="C57" s="105" t="str">
        <f t="shared" si="1"/>
        <v/>
      </c>
      <c r="D57" s="105" t="str">
        <f t="shared" si="2"/>
        <v/>
      </c>
      <c r="E57" s="106" t="s">
        <v>695</v>
      </c>
      <c r="F57" s="106" t="s">
        <v>794</v>
      </c>
      <c r="G57" s="106" t="s">
        <v>697</v>
      </c>
      <c r="H57" s="106" t="s">
        <v>729</v>
      </c>
      <c r="I57" s="106">
        <v>13</v>
      </c>
      <c r="J57" s="106" t="s">
        <v>699</v>
      </c>
      <c r="K57" s="106">
        <v>13</v>
      </c>
      <c r="L57" s="106" t="s">
        <v>729</v>
      </c>
      <c r="M57" s="106" t="s">
        <v>700</v>
      </c>
      <c r="N57" s="106">
        <v>0.46</v>
      </c>
      <c r="O57" s="106">
        <v>0.54</v>
      </c>
      <c r="P57" s="106" t="s">
        <v>701</v>
      </c>
      <c r="Q57" s="107" t="s">
        <v>795</v>
      </c>
      <c r="R57" s="107" t="s">
        <v>703</v>
      </c>
    </row>
    <row r="58" spans="2:22" ht="20.100000000000001" customHeight="1" x14ac:dyDescent="0.4">
      <c r="B58" s="105" t="str">
        <f t="shared" si="0"/>
        <v/>
      </c>
      <c r="C58" s="105" t="str">
        <f t="shared" si="1"/>
        <v/>
      </c>
      <c r="D58" s="105" t="str">
        <f t="shared" si="2"/>
        <v/>
      </c>
      <c r="E58" s="106" t="s">
        <v>695</v>
      </c>
      <c r="F58" s="106" t="s">
        <v>794</v>
      </c>
      <c r="G58" s="106" t="s">
        <v>697</v>
      </c>
      <c r="H58" s="106" t="s">
        <v>733</v>
      </c>
      <c r="I58" s="106">
        <v>12</v>
      </c>
      <c r="J58" s="106" t="s">
        <v>699</v>
      </c>
      <c r="K58" s="106">
        <v>12</v>
      </c>
      <c r="L58" s="106" t="s">
        <v>733</v>
      </c>
      <c r="M58" s="106" t="s">
        <v>700</v>
      </c>
      <c r="N58" s="106">
        <v>0.45</v>
      </c>
      <c r="O58" s="106">
        <v>0.54</v>
      </c>
      <c r="P58" s="106" t="s">
        <v>701</v>
      </c>
      <c r="Q58" s="107" t="s">
        <v>796</v>
      </c>
      <c r="R58" s="107" t="s">
        <v>703</v>
      </c>
    </row>
    <row r="59" spans="2:22" ht="20.100000000000001" customHeight="1" x14ac:dyDescent="0.4">
      <c r="B59" s="105" t="str">
        <f t="shared" si="0"/>
        <v/>
      </c>
      <c r="C59" s="105" t="str">
        <f t="shared" si="1"/>
        <v/>
      </c>
      <c r="D59" s="105" t="str">
        <f t="shared" si="2"/>
        <v/>
      </c>
      <c r="E59" s="106" t="s">
        <v>695</v>
      </c>
      <c r="F59" s="106" t="s">
        <v>794</v>
      </c>
      <c r="G59" s="106" t="s">
        <v>710</v>
      </c>
      <c r="H59" s="106" t="s">
        <v>729</v>
      </c>
      <c r="I59" s="106">
        <v>11</v>
      </c>
      <c r="J59" s="106" t="s">
        <v>711</v>
      </c>
      <c r="K59" s="106">
        <v>12</v>
      </c>
      <c r="L59" s="106" t="s">
        <v>729</v>
      </c>
      <c r="M59" s="106" t="s">
        <v>700</v>
      </c>
      <c r="N59" s="106">
        <v>0.45</v>
      </c>
      <c r="O59" s="106">
        <v>0.54</v>
      </c>
      <c r="P59" s="106" t="s">
        <v>701</v>
      </c>
      <c r="Q59" s="107" t="s">
        <v>797</v>
      </c>
      <c r="R59" s="107" t="s">
        <v>703</v>
      </c>
    </row>
    <row r="60" spans="2:22" ht="20.100000000000001" customHeight="1" x14ac:dyDescent="0.4">
      <c r="B60" s="105" t="str">
        <f t="shared" si="0"/>
        <v/>
      </c>
      <c r="C60" s="105" t="str">
        <f t="shared" si="1"/>
        <v/>
      </c>
      <c r="D60" s="105" t="str">
        <f t="shared" si="2"/>
        <v/>
      </c>
      <c r="E60" s="106" t="s">
        <v>695</v>
      </c>
      <c r="F60" s="106" t="s">
        <v>798</v>
      </c>
      <c r="G60" s="106" t="s">
        <v>697</v>
      </c>
      <c r="H60" s="106" t="s">
        <v>729</v>
      </c>
      <c r="I60" s="106">
        <v>13</v>
      </c>
      <c r="J60" s="106" t="s">
        <v>699</v>
      </c>
      <c r="K60" s="106">
        <v>13</v>
      </c>
      <c r="L60" s="106" t="s">
        <v>799</v>
      </c>
      <c r="M60" s="106" t="s">
        <v>700</v>
      </c>
      <c r="N60" s="106">
        <v>0.37</v>
      </c>
      <c r="O60" s="106">
        <v>0.54</v>
      </c>
      <c r="P60" s="106" t="s">
        <v>800</v>
      </c>
      <c r="Q60" s="107" t="s">
        <v>801</v>
      </c>
      <c r="R60" s="107" t="s">
        <v>703</v>
      </c>
    </row>
    <row r="61" spans="2:22" ht="20.100000000000001" customHeight="1" x14ac:dyDescent="0.4">
      <c r="B61" s="105" t="str">
        <f t="shared" si="0"/>
        <v/>
      </c>
      <c r="C61" s="105" t="str">
        <f t="shared" si="1"/>
        <v/>
      </c>
      <c r="D61" s="105" t="str">
        <f t="shared" si="2"/>
        <v/>
      </c>
      <c r="E61" s="106" t="s">
        <v>695</v>
      </c>
      <c r="F61" s="106" t="s">
        <v>798</v>
      </c>
      <c r="G61" s="106" t="s">
        <v>697</v>
      </c>
      <c r="H61" s="106" t="s">
        <v>733</v>
      </c>
      <c r="I61" s="106">
        <v>12</v>
      </c>
      <c r="J61" s="106" t="s">
        <v>699</v>
      </c>
      <c r="K61" s="106">
        <v>12</v>
      </c>
      <c r="L61" s="106" t="s">
        <v>802</v>
      </c>
      <c r="M61" s="106" t="s">
        <v>700</v>
      </c>
      <c r="N61" s="106">
        <v>0.36</v>
      </c>
      <c r="O61" s="106">
        <v>0.54</v>
      </c>
      <c r="P61" s="106" t="s">
        <v>800</v>
      </c>
      <c r="Q61" s="107" t="s">
        <v>803</v>
      </c>
      <c r="R61" s="107" t="s">
        <v>703</v>
      </c>
    </row>
    <row r="62" spans="2:22" ht="20.100000000000001" customHeight="1" x14ac:dyDescent="0.4">
      <c r="B62" s="105" t="str">
        <f t="shared" si="0"/>
        <v/>
      </c>
      <c r="C62" s="105" t="str">
        <f t="shared" si="1"/>
        <v/>
      </c>
      <c r="D62" s="105" t="str">
        <f t="shared" si="2"/>
        <v/>
      </c>
      <c r="E62" s="106" t="s">
        <v>695</v>
      </c>
      <c r="F62" s="106" t="s">
        <v>798</v>
      </c>
      <c r="G62" s="106" t="s">
        <v>710</v>
      </c>
      <c r="H62" s="106" t="s">
        <v>729</v>
      </c>
      <c r="I62" s="106">
        <v>11</v>
      </c>
      <c r="J62" s="106" t="s">
        <v>711</v>
      </c>
      <c r="K62" s="106">
        <v>12</v>
      </c>
      <c r="L62" s="106" t="s">
        <v>799</v>
      </c>
      <c r="M62" s="106" t="s">
        <v>700</v>
      </c>
      <c r="N62" s="106">
        <v>0.37</v>
      </c>
      <c r="O62" s="106">
        <v>0.54</v>
      </c>
      <c r="P62" s="106" t="s">
        <v>800</v>
      </c>
      <c r="Q62" s="107" t="s">
        <v>804</v>
      </c>
      <c r="R62" s="107" t="s">
        <v>703</v>
      </c>
    </row>
    <row r="63" spans="2:22" ht="20.100000000000001" customHeight="1" x14ac:dyDescent="0.4">
      <c r="B63" s="105" t="str">
        <f t="shared" si="0"/>
        <v/>
      </c>
      <c r="C63" s="105" t="str">
        <f t="shared" si="1"/>
        <v/>
      </c>
      <c r="D63" s="105" t="str">
        <f t="shared" si="2"/>
        <v/>
      </c>
      <c r="E63" s="106" t="s">
        <v>695</v>
      </c>
      <c r="F63" s="106" t="s">
        <v>805</v>
      </c>
      <c r="G63" s="106" t="s">
        <v>697</v>
      </c>
      <c r="H63" s="106" t="s">
        <v>733</v>
      </c>
      <c r="I63" s="106">
        <v>13</v>
      </c>
      <c r="J63" s="106" t="s">
        <v>699</v>
      </c>
      <c r="K63" s="106">
        <v>14</v>
      </c>
      <c r="L63" s="106" t="s">
        <v>741</v>
      </c>
      <c r="M63" s="106" t="s">
        <v>700</v>
      </c>
      <c r="N63" s="106">
        <v>0.45</v>
      </c>
      <c r="O63" s="106">
        <v>0.54</v>
      </c>
      <c r="P63" s="106" t="s">
        <v>714</v>
      </c>
      <c r="Q63" s="107" t="s">
        <v>806</v>
      </c>
      <c r="R63" s="107" t="s">
        <v>703</v>
      </c>
    </row>
    <row r="64" spans="2:22" ht="20.100000000000001" customHeight="1" x14ac:dyDescent="0.4">
      <c r="B64" s="105" t="str">
        <f t="shared" si="0"/>
        <v/>
      </c>
      <c r="C64" s="105" t="str">
        <f t="shared" si="1"/>
        <v/>
      </c>
      <c r="D64" s="105" t="str">
        <f t="shared" si="2"/>
        <v/>
      </c>
      <c r="E64" s="106" t="s">
        <v>695</v>
      </c>
      <c r="F64" s="106" t="s">
        <v>805</v>
      </c>
      <c r="G64" s="106" t="s">
        <v>697</v>
      </c>
      <c r="H64" s="106" t="s">
        <v>765</v>
      </c>
      <c r="I64" s="106">
        <v>13</v>
      </c>
      <c r="J64" s="106" t="s">
        <v>699</v>
      </c>
      <c r="K64" s="106">
        <v>13</v>
      </c>
      <c r="L64" s="106" t="s">
        <v>741</v>
      </c>
      <c r="M64" s="106" t="s">
        <v>700</v>
      </c>
      <c r="N64" s="106">
        <v>0.45</v>
      </c>
      <c r="O64" s="106">
        <v>0.54</v>
      </c>
      <c r="P64" s="106" t="s">
        <v>714</v>
      </c>
      <c r="Q64" s="107" t="s">
        <v>807</v>
      </c>
      <c r="R64" s="107" t="s">
        <v>703</v>
      </c>
    </row>
    <row r="65" spans="2:18" ht="20.100000000000001" customHeight="1" x14ac:dyDescent="0.4">
      <c r="B65" s="105" t="str">
        <f t="shared" si="0"/>
        <v/>
      </c>
      <c r="C65" s="105" t="str">
        <f t="shared" si="1"/>
        <v/>
      </c>
      <c r="D65" s="105" t="str">
        <f t="shared" si="2"/>
        <v/>
      </c>
      <c r="E65" s="106" t="s">
        <v>695</v>
      </c>
      <c r="F65" s="106" t="s">
        <v>805</v>
      </c>
      <c r="G65" s="106" t="s">
        <v>710</v>
      </c>
      <c r="H65" s="106" t="s">
        <v>729</v>
      </c>
      <c r="I65" s="106">
        <v>12</v>
      </c>
      <c r="J65" s="106" t="s">
        <v>711</v>
      </c>
      <c r="K65" s="106">
        <v>13</v>
      </c>
      <c r="L65" s="106" t="s">
        <v>741</v>
      </c>
      <c r="M65" s="106" t="s">
        <v>700</v>
      </c>
      <c r="N65" s="106">
        <v>0.45</v>
      </c>
      <c r="O65" s="106">
        <v>0.54</v>
      </c>
      <c r="P65" s="106" t="s">
        <v>714</v>
      </c>
      <c r="Q65" s="107" t="s">
        <v>808</v>
      </c>
      <c r="R65" s="107" t="s">
        <v>703</v>
      </c>
    </row>
    <row r="66" spans="2:18" ht="20.100000000000001" customHeight="1" x14ac:dyDescent="0.4">
      <c r="B66" s="105" t="str">
        <f t="shared" si="0"/>
        <v/>
      </c>
      <c r="C66" s="105" t="str">
        <f t="shared" si="1"/>
        <v/>
      </c>
      <c r="D66" s="105" t="str">
        <f t="shared" si="2"/>
        <v/>
      </c>
      <c r="E66" s="106" t="s">
        <v>695</v>
      </c>
      <c r="F66" s="106" t="s">
        <v>805</v>
      </c>
      <c r="G66" s="106" t="s">
        <v>710</v>
      </c>
      <c r="H66" s="106" t="s">
        <v>733</v>
      </c>
      <c r="I66" s="106">
        <v>12</v>
      </c>
      <c r="J66" s="106" t="s">
        <v>711</v>
      </c>
      <c r="K66" s="106">
        <v>12</v>
      </c>
      <c r="L66" s="106" t="s">
        <v>741</v>
      </c>
      <c r="M66" s="106" t="s">
        <v>700</v>
      </c>
      <c r="N66" s="106">
        <v>0.45</v>
      </c>
      <c r="O66" s="106">
        <v>0.54</v>
      </c>
      <c r="P66" s="106" t="s">
        <v>714</v>
      </c>
      <c r="Q66" s="107" t="s">
        <v>809</v>
      </c>
      <c r="R66" s="107" t="s">
        <v>703</v>
      </c>
    </row>
    <row r="67" spans="2:18" ht="20.100000000000001" customHeight="1" x14ac:dyDescent="0.4">
      <c r="B67" s="105" t="str">
        <f t="shared" si="0"/>
        <v/>
      </c>
      <c r="C67" s="105" t="str">
        <f t="shared" si="1"/>
        <v/>
      </c>
      <c r="D67" s="105" t="str">
        <f t="shared" si="2"/>
        <v/>
      </c>
      <c r="E67" s="106" t="s">
        <v>695</v>
      </c>
      <c r="F67" s="106" t="s">
        <v>805</v>
      </c>
      <c r="G67" s="106" t="s">
        <v>710</v>
      </c>
      <c r="H67" s="106" t="s">
        <v>765</v>
      </c>
      <c r="I67" s="106">
        <v>11</v>
      </c>
      <c r="J67" s="106" t="s">
        <v>711</v>
      </c>
      <c r="K67" s="106">
        <v>12</v>
      </c>
      <c r="L67" s="106" t="s">
        <v>741</v>
      </c>
      <c r="M67" s="106" t="s">
        <v>700</v>
      </c>
      <c r="N67" s="106">
        <v>0.44</v>
      </c>
      <c r="O67" s="106">
        <v>0.54</v>
      </c>
      <c r="P67" s="106" t="s">
        <v>714</v>
      </c>
      <c r="Q67" s="107" t="s">
        <v>810</v>
      </c>
      <c r="R67" s="107" t="s">
        <v>703</v>
      </c>
    </row>
    <row r="68" spans="2:18" ht="20.100000000000001" customHeight="1" x14ac:dyDescent="0.4">
      <c r="B68" s="105" t="str">
        <f t="shared" si="0"/>
        <v/>
      </c>
      <c r="C68" s="105" t="str">
        <f t="shared" si="1"/>
        <v/>
      </c>
      <c r="D68" s="105" t="str">
        <f t="shared" si="2"/>
        <v/>
      </c>
      <c r="E68" s="106" t="s">
        <v>695</v>
      </c>
      <c r="F68" s="106" t="s">
        <v>805</v>
      </c>
      <c r="G68" s="106" t="s">
        <v>721</v>
      </c>
      <c r="H68" s="106" t="s">
        <v>729</v>
      </c>
      <c r="I68" s="106">
        <v>12</v>
      </c>
      <c r="J68" s="106" t="s">
        <v>722</v>
      </c>
      <c r="K68" s="106">
        <v>12</v>
      </c>
      <c r="L68" s="106" t="s">
        <v>741</v>
      </c>
      <c r="M68" s="106" t="s">
        <v>700</v>
      </c>
      <c r="N68" s="106">
        <v>0.45</v>
      </c>
      <c r="O68" s="106">
        <v>0.54</v>
      </c>
      <c r="P68" s="106" t="s">
        <v>714</v>
      </c>
      <c r="Q68" s="107" t="s">
        <v>811</v>
      </c>
      <c r="R68" s="107" t="s">
        <v>703</v>
      </c>
    </row>
    <row r="69" spans="2:18" ht="20.100000000000001" customHeight="1" x14ac:dyDescent="0.4">
      <c r="B69" s="105" t="str">
        <f t="shared" si="0"/>
        <v/>
      </c>
      <c r="C69" s="105" t="str">
        <f t="shared" si="1"/>
        <v/>
      </c>
      <c r="D69" s="105" t="str">
        <f t="shared" si="2"/>
        <v/>
      </c>
      <c r="E69" s="106" t="s">
        <v>695</v>
      </c>
      <c r="F69" s="106" t="s">
        <v>805</v>
      </c>
      <c r="G69" s="106" t="s">
        <v>721</v>
      </c>
      <c r="H69" s="106" t="s">
        <v>733</v>
      </c>
      <c r="I69" s="106">
        <v>11</v>
      </c>
      <c r="J69" s="106" t="s">
        <v>722</v>
      </c>
      <c r="K69" s="106">
        <v>12</v>
      </c>
      <c r="L69" s="106" t="s">
        <v>741</v>
      </c>
      <c r="M69" s="106" t="s">
        <v>700</v>
      </c>
      <c r="N69" s="106">
        <v>0.45</v>
      </c>
      <c r="O69" s="106">
        <v>0.54</v>
      </c>
      <c r="P69" s="106" t="s">
        <v>714</v>
      </c>
      <c r="Q69" s="107" t="s">
        <v>812</v>
      </c>
      <c r="R69" s="107" t="s">
        <v>703</v>
      </c>
    </row>
    <row r="70" spans="2:18" ht="20.100000000000001" customHeight="1" x14ac:dyDescent="0.4">
      <c r="B70" s="105" t="str">
        <f t="shared" si="0"/>
        <v/>
      </c>
      <c r="C70" s="105" t="str">
        <f t="shared" si="1"/>
        <v/>
      </c>
      <c r="D70" s="105" t="str">
        <f t="shared" si="2"/>
        <v/>
      </c>
      <c r="E70" s="106" t="s">
        <v>695</v>
      </c>
      <c r="F70" s="106" t="s">
        <v>805</v>
      </c>
      <c r="G70" s="106" t="s">
        <v>752</v>
      </c>
      <c r="H70" s="106" t="s">
        <v>729</v>
      </c>
      <c r="I70" s="106">
        <v>13</v>
      </c>
      <c r="J70" s="106" t="s">
        <v>699</v>
      </c>
      <c r="K70" s="106">
        <v>13</v>
      </c>
      <c r="L70" s="106" t="s">
        <v>753</v>
      </c>
      <c r="M70" s="106" t="s">
        <v>700</v>
      </c>
      <c r="N70" s="106">
        <v>0.46</v>
      </c>
      <c r="O70" s="106">
        <v>0.54</v>
      </c>
      <c r="P70" s="106" t="s">
        <v>714</v>
      </c>
      <c r="Q70" s="107" t="s">
        <v>813</v>
      </c>
      <c r="R70" s="107" t="s">
        <v>703</v>
      </c>
    </row>
    <row r="71" spans="2:18" ht="20.100000000000001" customHeight="1" x14ac:dyDescent="0.4">
      <c r="B71" s="105" t="str">
        <f t="shared" si="0"/>
        <v/>
      </c>
      <c r="C71" s="105" t="str">
        <f t="shared" si="1"/>
        <v/>
      </c>
      <c r="D71" s="105" t="str">
        <f t="shared" si="2"/>
        <v/>
      </c>
      <c r="E71" s="106" t="s">
        <v>695</v>
      </c>
      <c r="F71" s="106" t="s">
        <v>805</v>
      </c>
      <c r="G71" s="106" t="s">
        <v>752</v>
      </c>
      <c r="H71" s="106" t="s">
        <v>733</v>
      </c>
      <c r="I71" s="106">
        <v>12</v>
      </c>
      <c r="J71" s="106" t="s">
        <v>699</v>
      </c>
      <c r="K71" s="106">
        <v>13</v>
      </c>
      <c r="L71" s="106" t="s">
        <v>753</v>
      </c>
      <c r="M71" s="106" t="s">
        <v>700</v>
      </c>
      <c r="N71" s="106">
        <v>0.45</v>
      </c>
      <c r="O71" s="106">
        <v>0.54</v>
      </c>
      <c r="P71" s="106" t="s">
        <v>714</v>
      </c>
      <c r="Q71" s="107" t="s">
        <v>814</v>
      </c>
      <c r="R71" s="107" t="s">
        <v>703</v>
      </c>
    </row>
    <row r="72" spans="2:18" ht="20.100000000000001" customHeight="1" x14ac:dyDescent="0.4">
      <c r="B72" s="105" t="str">
        <f t="shared" si="0"/>
        <v/>
      </c>
      <c r="C72" s="105" t="str">
        <f t="shared" si="1"/>
        <v/>
      </c>
      <c r="D72" s="105" t="str">
        <f t="shared" si="2"/>
        <v/>
      </c>
      <c r="E72" s="106" t="s">
        <v>695</v>
      </c>
      <c r="F72" s="106" t="s">
        <v>805</v>
      </c>
      <c r="G72" s="106" t="s">
        <v>752</v>
      </c>
      <c r="H72" s="106" t="s">
        <v>765</v>
      </c>
      <c r="I72" s="106">
        <v>12</v>
      </c>
      <c r="J72" s="106" t="s">
        <v>699</v>
      </c>
      <c r="K72" s="106">
        <v>12</v>
      </c>
      <c r="L72" s="106" t="s">
        <v>753</v>
      </c>
      <c r="M72" s="106" t="s">
        <v>700</v>
      </c>
      <c r="N72" s="106">
        <v>0.45</v>
      </c>
      <c r="O72" s="106">
        <v>0.54</v>
      </c>
      <c r="P72" s="106" t="s">
        <v>714</v>
      </c>
      <c r="Q72" s="107" t="s">
        <v>815</v>
      </c>
      <c r="R72" s="107" t="s">
        <v>703</v>
      </c>
    </row>
    <row r="73" spans="2:18" ht="20.100000000000001" customHeight="1" x14ac:dyDescent="0.4">
      <c r="B73" s="105" t="str">
        <f t="shared" si="0"/>
        <v/>
      </c>
      <c r="C73" s="105" t="str">
        <f t="shared" si="1"/>
        <v/>
      </c>
      <c r="D73" s="105" t="str">
        <f t="shared" si="2"/>
        <v/>
      </c>
      <c r="E73" s="106" t="s">
        <v>695</v>
      </c>
      <c r="F73" s="106" t="s">
        <v>805</v>
      </c>
      <c r="G73" s="106" t="s">
        <v>758</v>
      </c>
      <c r="H73" s="106" t="s">
        <v>729</v>
      </c>
      <c r="I73" s="106">
        <v>11</v>
      </c>
      <c r="J73" s="106" t="s">
        <v>711</v>
      </c>
      <c r="K73" s="106">
        <v>12</v>
      </c>
      <c r="L73" s="106" t="s">
        <v>753</v>
      </c>
      <c r="M73" s="106" t="s">
        <v>700</v>
      </c>
      <c r="N73" s="106">
        <v>0.45</v>
      </c>
      <c r="O73" s="106">
        <v>0.54</v>
      </c>
      <c r="P73" s="106" t="s">
        <v>714</v>
      </c>
      <c r="Q73" s="107" t="s">
        <v>816</v>
      </c>
      <c r="R73" s="107" t="s">
        <v>703</v>
      </c>
    </row>
    <row r="74" spans="2:18" ht="20.100000000000001" customHeight="1" x14ac:dyDescent="0.4">
      <c r="B74" s="105" t="str">
        <f t="shared" si="0"/>
        <v/>
      </c>
      <c r="C74" s="105" t="str">
        <f t="shared" si="1"/>
        <v/>
      </c>
      <c r="D74" s="105" t="str">
        <f t="shared" si="2"/>
        <v/>
      </c>
      <c r="E74" s="106" t="s">
        <v>695</v>
      </c>
      <c r="F74" s="106" t="s">
        <v>817</v>
      </c>
      <c r="G74" s="106" t="s">
        <v>697</v>
      </c>
      <c r="H74" s="106" t="s">
        <v>802</v>
      </c>
      <c r="I74" s="106">
        <v>13</v>
      </c>
      <c r="J74" s="106" t="s">
        <v>699</v>
      </c>
      <c r="K74" s="106">
        <v>14</v>
      </c>
      <c r="L74" s="106" t="s">
        <v>741</v>
      </c>
      <c r="M74" s="106" t="s">
        <v>700</v>
      </c>
      <c r="N74" s="106">
        <v>0.32</v>
      </c>
      <c r="O74" s="106">
        <v>0.54</v>
      </c>
      <c r="P74" s="106" t="s">
        <v>714</v>
      </c>
      <c r="Q74" s="107" t="s">
        <v>818</v>
      </c>
      <c r="R74" s="107" t="s">
        <v>703</v>
      </c>
    </row>
    <row r="75" spans="2:18" ht="20.100000000000001" customHeight="1" x14ac:dyDescent="0.4">
      <c r="B75" s="105" t="str">
        <f t="shared" si="0"/>
        <v/>
      </c>
      <c r="C75" s="105" t="str">
        <f t="shared" si="1"/>
        <v/>
      </c>
      <c r="D75" s="105" t="str">
        <f t="shared" si="2"/>
        <v/>
      </c>
      <c r="E75" s="106" t="s">
        <v>695</v>
      </c>
      <c r="F75" s="106" t="s">
        <v>817</v>
      </c>
      <c r="G75" s="106" t="s">
        <v>697</v>
      </c>
      <c r="H75" s="106" t="s">
        <v>819</v>
      </c>
      <c r="I75" s="106">
        <v>13</v>
      </c>
      <c r="J75" s="106" t="s">
        <v>699</v>
      </c>
      <c r="K75" s="106">
        <v>13</v>
      </c>
      <c r="L75" s="106" t="s">
        <v>741</v>
      </c>
      <c r="M75" s="106" t="s">
        <v>700</v>
      </c>
      <c r="N75" s="106">
        <v>0.32</v>
      </c>
      <c r="O75" s="106">
        <v>0.54</v>
      </c>
      <c r="P75" s="106" t="s">
        <v>714</v>
      </c>
      <c r="Q75" s="107" t="s">
        <v>820</v>
      </c>
      <c r="R75" s="107" t="s">
        <v>703</v>
      </c>
    </row>
    <row r="76" spans="2:18" ht="20.100000000000001" customHeight="1" x14ac:dyDescent="0.4">
      <c r="B76" s="105" t="str">
        <f t="shared" si="0"/>
        <v/>
      </c>
      <c r="C76" s="105" t="str">
        <f t="shared" si="1"/>
        <v/>
      </c>
      <c r="D76" s="105" t="str">
        <f t="shared" si="2"/>
        <v/>
      </c>
      <c r="E76" s="106" t="s">
        <v>695</v>
      </c>
      <c r="F76" s="106" t="s">
        <v>817</v>
      </c>
      <c r="G76" s="106" t="s">
        <v>710</v>
      </c>
      <c r="H76" s="106" t="s">
        <v>799</v>
      </c>
      <c r="I76" s="106">
        <v>12</v>
      </c>
      <c r="J76" s="106" t="s">
        <v>711</v>
      </c>
      <c r="K76" s="106">
        <v>13</v>
      </c>
      <c r="L76" s="106" t="s">
        <v>741</v>
      </c>
      <c r="M76" s="106" t="s">
        <v>700</v>
      </c>
      <c r="N76" s="106">
        <v>0.32</v>
      </c>
      <c r="O76" s="106">
        <v>0.54</v>
      </c>
      <c r="P76" s="106" t="s">
        <v>714</v>
      </c>
      <c r="Q76" s="107" t="s">
        <v>821</v>
      </c>
      <c r="R76" s="107" t="s">
        <v>703</v>
      </c>
    </row>
    <row r="77" spans="2:18" ht="20.100000000000001" customHeight="1" x14ac:dyDescent="0.4">
      <c r="B77" s="105" t="str">
        <f t="shared" si="0"/>
        <v/>
      </c>
      <c r="C77" s="105" t="str">
        <f t="shared" si="1"/>
        <v/>
      </c>
      <c r="D77" s="105" t="str">
        <f t="shared" si="2"/>
        <v/>
      </c>
      <c r="E77" s="106" t="s">
        <v>695</v>
      </c>
      <c r="F77" s="106" t="s">
        <v>817</v>
      </c>
      <c r="G77" s="106" t="s">
        <v>710</v>
      </c>
      <c r="H77" s="106" t="s">
        <v>802</v>
      </c>
      <c r="I77" s="106">
        <v>12</v>
      </c>
      <c r="J77" s="106" t="s">
        <v>711</v>
      </c>
      <c r="K77" s="106">
        <v>12</v>
      </c>
      <c r="L77" s="106" t="s">
        <v>741</v>
      </c>
      <c r="M77" s="106" t="s">
        <v>700</v>
      </c>
      <c r="N77" s="106">
        <v>0.32</v>
      </c>
      <c r="O77" s="106">
        <v>0.54</v>
      </c>
      <c r="P77" s="106" t="s">
        <v>714</v>
      </c>
      <c r="Q77" s="107" t="s">
        <v>822</v>
      </c>
      <c r="R77" s="107" t="s">
        <v>703</v>
      </c>
    </row>
    <row r="78" spans="2:18" ht="20.100000000000001" customHeight="1" x14ac:dyDescent="0.4">
      <c r="B78" s="105" t="str">
        <f t="shared" si="0"/>
        <v/>
      </c>
      <c r="C78" s="105" t="str">
        <f t="shared" si="1"/>
        <v/>
      </c>
      <c r="D78" s="105" t="str">
        <f t="shared" si="2"/>
        <v/>
      </c>
      <c r="E78" s="106" t="s">
        <v>695</v>
      </c>
      <c r="F78" s="106" t="s">
        <v>817</v>
      </c>
      <c r="G78" s="106" t="s">
        <v>710</v>
      </c>
      <c r="H78" s="106" t="s">
        <v>819</v>
      </c>
      <c r="I78" s="106">
        <v>11</v>
      </c>
      <c r="J78" s="106" t="s">
        <v>711</v>
      </c>
      <c r="K78" s="106">
        <v>12</v>
      </c>
      <c r="L78" s="106" t="s">
        <v>741</v>
      </c>
      <c r="M78" s="106" t="s">
        <v>700</v>
      </c>
      <c r="N78" s="106">
        <v>0.32</v>
      </c>
      <c r="O78" s="106">
        <v>0.54</v>
      </c>
      <c r="P78" s="106" t="s">
        <v>714</v>
      </c>
      <c r="Q78" s="107" t="s">
        <v>823</v>
      </c>
      <c r="R78" s="107" t="s">
        <v>703</v>
      </c>
    </row>
    <row r="79" spans="2:18" ht="20.100000000000001" customHeight="1" x14ac:dyDescent="0.4">
      <c r="B79" s="105" t="str">
        <f t="shared" si="0"/>
        <v/>
      </c>
      <c r="C79" s="105" t="str">
        <f t="shared" si="1"/>
        <v/>
      </c>
      <c r="D79" s="105" t="str">
        <f t="shared" si="2"/>
        <v/>
      </c>
      <c r="E79" s="106" t="s">
        <v>695</v>
      </c>
      <c r="F79" s="106" t="s">
        <v>817</v>
      </c>
      <c r="G79" s="106" t="s">
        <v>721</v>
      </c>
      <c r="H79" s="106" t="s">
        <v>799</v>
      </c>
      <c r="I79" s="106">
        <v>12</v>
      </c>
      <c r="J79" s="106" t="s">
        <v>722</v>
      </c>
      <c r="K79" s="106">
        <v>12</v>
      </c>
      <c r="L79" s="106" t="s">
        <v>741</v>
      </c>
      <c r="M79" s="106" t="s">
        <v>700</v>
      </c>
      <c r="N79" s="106">
        <v>0.32</v>
      </c>
      <c r="O79" s="106">
        <v>0.54</v>
      </c>
      <c r="P79" s="106" t="s">
        <v>714</v>
      </c>
      <c r="Q79" s="107" t="s">
        <v>824</v>
      </c>
      <c r="R79" s="107" t="s">
        <v>703</v>
      </c>
    </row>
    <row r="80" spans="2:18" ht="20.100000000000001" customHeight="1" x14ac:dyDescent="0.4">
      <c r="B80" s="105" t="str">
        <f t="shared" si="0"/>
        <v/>
      </c>
      <c r="C80" s="105" t="str">
        <f t="shared" si="1"/>
        <v/>
      </c>
      <c r="D80" s="105" t="str">
        <f t="shared" si="2"/>
        <v/>
      </c>
      <c r="E80" s="106" t="s">
        <v>695</v>
      </c>
      <c r="F80" s="106" t="s">
        <v>817</v>
      </c>
      <c r="G80" s="106" t="s">
        <v>721</v>
      </c>
      <c r="H80" s="106" t="s">
        <v>802</v>
      </c>
      <c r="I80" s="106">
        <v>11</v>
      </c>
      <c r="J80" s="106" t="s">
        <v>722</v>
      </c>
      <c r="K80" s="106">
        <v>12</v>
      </c>
      <c r="L80" s="106" t="s">
        <v>741</v>
      </c>
      <c r="M80" s="106" t="s">
        <v>700</v>
      </c>
      <c r="N80" s="106">
        <v>0.32</v>
      </c>
      <c r="O80" s="106">
        <v>0.54</v>
      </c>
      <c r="P80" s="106" t="s">
        <v>714</v>
      </c>
      <c r="Q80" s="107" t="s">
        <v>825</v>
      </c>
      <c r="R80" s="107" t="s">
        <v>703</v>
      </c>
    </row>
    <row r="81" spans="2:18" ht="20.100000000000001" customHeight="1" x14ac:dyDescent="0.4">
      <c r="B81" s="105" t="str">
        <f t="shared" ref="B81:B144" si="4">IF(OR($C$11="",$C$12=""),"",IFERROR(IF(AND($U$23&lt;&gt;R81,$V$23&lt;&gt;R81),"－",IF(AND(COUNTIF($C$11,"*樹脂スペーサー*")&gt;0,OR(M81="空気",F81="一般",F81="一般ＰＧ")),"－",IF(AND($W$26&gt;0,$W$26&gt;=O81),$U$26,IF(AND($W$27&gt;0,$W$27&gt;=O81),$U$27,IF(AND($W$28&gt;0,$W$28&gt;=O81),$U$28,IF(AND($W$29&gt;0,$W$29&gt;=O81),$U$29,IF(AND($W$30&gt;0,$W$30&gt;=O81),$U$30,IF(AND($W$31&gt;0,$W$31&gt;=O81),$U$31,IF(AND($W$32&gt;0,$W$32&gt;=O81),$U$32,"－"))))))))),"－"))</f>
        <v/>
      </c>
      <c r="C81" s="105" t="str">
        <f t="shared" ref="C81:C144" si="5">IF(B81="","",IF(B81&lt;&gt;"－",VLOOKUP(B81,$U$26:$V$32,2,FALSE),"－"))</f>
        <v/>
      </c>
      <c r="D81" s="105" t="str">
        <f t="shared" ref="D81:D144" si="6">IF($H$10="","",IF($V$39&lt;&gt;"断熱等","－",IF(AND(COUNTIF($V$35,"*樹脂スペーサー*")&gt;0,OR(M81="空気",F81="一般",F81="一般ＰＧ")),"－",IF(AND($V$36&lt;&gt;R81,$W$36&lt;&gt;R81),"－",IF(MID($H$10,10,1)="Z",IF(N81&lt;=0.65,"○","－"),IF($V$37&gt;=O81,"○","－"))))))</f>
        <v/>
      </c>
      <c r="E81" s="106" t="s">
        <v>695</v>
      </c>
      <c r="F81" s="106" t="s">
        <v>817</v>
      </c>
      <c r="G81" s="106" t="s">
        <v>752</v>
      </c>
      <c r="H81" s="106" t="s">
        <v>799</v>
      </c>
      <c r="I81" s="106">
        <v>13</v>
      </c>
      <c r="J81" s="106" t="s">
        <v>699</v>
      </c>
      <c r="K81" s="106">
        <v>13</v>
      </c>
      <c r="L81" s="106" t="s">
        <v>753</v>
      </c>
      <c r="M81" s="106" t="s">
        <v>700</v>
      </c>
      <c r="N81" s="106">
        <v>0.33</v>
      </c>
      <c r="O81" s="106">
        <v>0.54</v>
      </c>
      <c r="P81" s="106" t="s">
        <v>714</v>
      </c>
      <c r="Q81" s="107" t="s">
        <v>826</v>
      </c>
      <c r="R81" s="107" t="s">
        <v>703</v>
      </c>
    </row>
    <row r="82" spans="2:18" ht="20.100000000000001" customHeight="1" x14ac:dyDescent="0.4">
      <c r="B82" s="105" t="str">
        <f t="shared" si="4"/>
        <v/>
      </c>
      <c r="C82" s="105" t="str">
        <f t="shared" si="5"/>
        <v/>
      </c>
      <c r="D82" s="105" t="str">
        <f t="shared" si="6"/>
        <v/>
      </c>
      <c r="E82" s="106" t="s">
        <v>695</v>
      </c>
      <c r="F82" s="106" t="s">
        <v>817</v>
      </c>
      <c r="G82" s="106" t="s">
        <v>752</v>
      </c>
      <c r="H82" s="106" t="s">
        <v>802</v>
      </c>
      <c r="I82" s="106">
        <v>12</v>
      </c>
      <c r="J82" s="106" t="s">
        <v>699</v>
      </c>
      <c r="K82" s="106">
        <v>13</v>
      </c>
      <c r="L82" s="106" t="s">
        <v>753</v>
      </c>
      <c r="M82" s="106" t="s">
        <v>700</v>
      </c>
      <c r="N82" s="106">
        <v>0.32</v>
      </c>
      <c r="O82" s="106">
        <v>0.54</v>
      </c>
      <c r="P82" s="106" t="s">
        <v>714</v>
      </c>
      <c r="Q82" s="107" t="s">
        <v>827</v>
      </c>
      <c r="R82" s="107" t="s">
        <v>703</v>
      </c>
    </row>
    <row r="83" spans="2:18" ht="20.100000000000001" customHeight="1" x14ac:dyDescent="0.4">
      <c r="B83" s="105" t="str">
        <f t="shared" si="4"/>
        <v/>
      </c>
      <c r="C83" s="105" t="str">
        <f t="shared" si="5"/>
        <v/>
      </c>
      <c r="D83" s="105" t="str">
        <f t="shared" si="6"/>
        <v/>
      </c>
      <c r="E83" s="106" t="s">
        <v>695</v>
      </c>
      <c r="F83" s="106" t="s">
        <v>817</v>
      </c>
      <c r="G83" s="106" t="s">
        <v>752</v>
      </c>
      <c r="H83" s="106" t="s">
        <v>819</v>
      </c>
      <c r="I83" s="106">
        <v>12</v>
      </c>
      <c r="J83" s="106" t="s">
        <v>699</v>
      </c>
      <c r="K83" s="106">
        <v>12</v>
      </c>
      <c r="L83" s="106" t="s">
        <v>753</v>
      </c>
      <c r="M83" s="106" t="s">
        <v>700</v>
      </c>
      <c r="N83" s="106">
        <v>0.32</v>
      </c>
      <c r="O83" s="106">
        <v>0.54</v>
      </c>
      <c r="P83" s="106" t="s">
        <v>714</v>
      </c>
      <c r="Q83" s="107" t="s">
        <v>828</v>
      </c>
      <c r="R83" s="107" t="s">
        <v>703</v>
      </c>
    </row>
    <row r="84" spans="2:18" ht="20.100000000000001" customHeight="1" x14ac:dyDescent="0.4">
      <c r="B84" s="105" t="str">
        <f t="shared" si="4"/>
        <v/>
      </c>
      <c r="C84" s="105" t="str">
        <f t="shared" si="5"/>
        <v/>
      </c>
      <c r="D84" s="105" t="str">
        <f t="shared" si="6"/>
        <v/>
      </c>
      <c r="E84" s="106" t="s">
        <v>695</v>
      </c>
      <c r="F84" s="106" t="s">
        <v>817</v>
      </c>
      <c r="G84" s="106" t="s">
        <v>758</v>
      </c>
      <c r="H84" s="106" t="s">
        <v>799</v>
      </c>
      <c r="I84" s="106">
        <v>11</v>
      </c>
      <c r="J84" s="106" t="s">
        <v>711</v>
      </c>
      <c r="K84" s="106">
        <v>12</v>
      </c>
      <c r="L84" s="106" t="s">
        <v>753</v>
      </c>
      <c r="M84" s="106" t="s">
        <v>700</v>
      </c>
      <c r="N84" s="106">
        <v>0.32</v>
      </c>
      <c r="O84" s="106">
        <v>0.54</v>
      </c>
      <c r="P84" s="106" t="s">
        <v>714</v>
      </c>
      <c r="Q84" s="107" t="s">
        <v>829</v>
      </c>
      <c r="R84" s="107" t="s">
        <v>703</v>
      </c>
    </row>
    <row r="85" spans="2:18" ht="20.100000000000001" customHeight="1" x14ac:dyDescent="0.4">
      <c r="B85" s="105" t="str">
        <f t="shared" si="4"/>
        <v/>
      </c>
      <c r="C85" s="105" t="str">
        <f t="shared" si="5"/>
        <v/>
      </c>
      <c r="D85" s="105" t="str">
        <f t="shared" si="6"/>
        <v/>
      </c>
      <c r="E85" s="106" t="s">
        <v>695</v>
      </c>
      <c r="F85" s="106" t="s">
        <v>794</v>
      </c>
      <c r="G85" s="106" t="s">
        <v>697</v>
      </c>
      <c r="H85" s="106" t="s">
        <v>729</v>
      </c>
      <c r="I85" s="106">
        <v>12</v>
      </c>
      <c r="J85" s="106" t="s">
        <v>699</v>
      </c>
      <c r="K85" s="106">
        <v>13</v>
      </c>
      <c r="L85" s="106" t="s">
        <v>729</v>
      </c>
      <c r="M85" s="106" t="s">
        <v>700</v>
      </c>
      <c r="N85" s="106">
        <v>0.46</v>
      </c>
      <c r="O85" s="106">
        <v>0.54</v>
      </c>
      <c r="P85" s="106" t="s">
        <v>714</v>
      </c>
      <c r="Q85" s="107" t="s">
        <v>830</v>
      </c>
      <c r="R85" s="107" t="s">
        <v>13</v>
      </c>
    </row>
    <row r="86" spans="2:18" ht="20.100000000000001" customHeight="1" x14ac:dyDescent="0.4">
      <c r="B86" s="105" t="str">
        <f t="shared" si="4"/>
        <v/>
      </c>
      <c r="C86" s="105" t="str">
        <f t="shared" si="5"/>
        <v/>
      </c>
      <c r="D86" s="105" t="str">
        <f t="shared" si="6"/>
        <v/>
      </c>
      <c r="E86" s="106" t="s">
        <v>695</v>
      </c>
      <c r="F86" s="106" t="s">
        <v>794</v>
      </c>
      <c r="G86" s="106" t="s">
        <v>697</v>
      </c>
      <c r="H86" s="106" t="s">
        <v>733</v>
      </c>
      <c r="I86" s="106">
        <v>11</v>
      </c>
      <c r="J86" s="106" t="s">
        <v>699</v>
      </c>
      <c r="K86" s="106">
        <v>12</v>
      </c>
      <c r="L86" s="106" t="s">
        <v>733</v>
      </c>
      <c r="M86" s="106" t="s">
        <v>700</v>
      </c>
      <c r="N86" s="106">
        <v>0.45</v>
      </c>
      <c r="O86" s="106">
        <v>0.54</v>
      </c>
      <c r="P86" s="106" t="s">
        <v>714</v>
      </c>
      <c r="Q86" s="107" t="s">
        <v>831</v>
      </c>
      <c r="R86" s="107" t="s">
        <v>13</v>
      </c>
    </row>
    <row r="87" spans="2:18" ht="20.100000000000001" customHeight="1" x14ac:dyDescent="0.4">
      <c r="B87" s="105" t="str">
        <f t="shared" si="4"/>
        <v/>
      </c>
      <c r="C87" s="105" t="str">
        <f t="shared" si="5"/>
        <v/>
      </c>
      <c r="D87" s="105" t="str">
        <f t="shared" si="6"/>
        <v/>
      </c>
      <c r="E87" s="106" t="s">
        <v>695</v>
      </c>
      <c r="F87" s="106" t="s">
        <v>696</v>
      </c>
      <c r="G87" s="106" t="s">
        <v>697</v>
      </c>
      <c r="H87" s="106" t="s">
        <v>706</v>
      </c>
      <c r="I87" s="106">
        <v>10</v>
      </c>
      <c r="J87" s="106" t="s">
        <v>699</v>
      </c>
      <c r="K87" s="106">
        <v>10</v>
      </c>
      <c r="L87" s="106" t="s">
        <v>706</v>
      </c>
      <c r="M87" s="106" t="s">
        <v>700</v>
      </c>
      <c r="N87" s="106">
        <v>0.32</v>
      </c>
      <c r="O87" s="106">
        <v>0.55000000000000004</v>
      </c>
      <c r="P87" s="106" t="s">
        <v>714</v>
      </c>
      <c r="Q87" s="107" t="s">
        <v>832</v>
      </c>
      <c r="R87" s="107" t="s">
        <v>44</v>
      </c>
    </row>
    <row r="88" spans="2:18" ht="20.100000000000001" customHeight="1" x14ac:dyDescent="0.4">
      <c r="B88" s="105" t="str">
        <f t="shared" si="4"/>
        <v/>
      </c>
      <c r="C88" s="105" t="str">
        <f t="shared" si="5"/>
        <v/>
      </c>
      <c r="D88" s="105" t="str">
        <f t="shared" si="6"/>
        <v/>
      </c>
      <c r="E88" s="106" t="s">
        <v>695</v>
      </c>
      <c r="F88" s="106" t="s">
        <v>740</v>
      </c>
      <c r="G88" s="106" t="s">
        <v>697</v>
      </c>
      <c r="H88" s="106" t="s">
        <v>706</v>
      </c>
      <c r="I88" s="106">
        <v>10</v>
      </c>
      <c r="J88" s="106" t="s">
        <v>699</v>
      </c>
      <c r="K88" s="106">
        <v>11</v>
      </c>
      <c r="L88" s="106" t="s">
        <v>741</v>
      </c>
      <c r="M88" s="106" t="s">
        <v>700</v>
      </c>
      <c r="N88" s="106">
        <v>0.34</v>
      </c>
      <c r="O88" s="106">
        <v>0.55000000000000004</v>
      </c>
      <c r="P88" s="106" t="s">
        <v>714</v>
      </c>
      <c r="Q88" s="107" t="s">
        <v>833</v>
      </c>
      <c r="R88" s="107" t="s">
        <v>44</v>
      </c>
    </row>
    <row r="89" spans="2:18" ht="20.100000000000001" customHeight="1" x14ac:dyDescent="0.4">
      <c r="B89" s="105" t="str">
        <f t="shared" si="4"/>
        <v/>
      </c>
      <c r="C89" s="105" t="str">
        <f t="shared" si="5"/>
        <v/>
      </c>
      <c r="D89" s="105" t="str">
        <f t="shared" si="6"/>
        <v/>
      </c>
      <c r="E89" s="106" t="s">
        <v>695</v>
      </c>
      <c r="F89" s="106" t="s">
        <v>794</v>
      </c>
      <c r="G89" s="106" t="s">
        <v>697</v>
      </c>
      <c r="H89" s="106" t="s">
        <v>765</v>
      </c>
      <c r="I89" s="106">
        <v>11</v>
      </c>
      <c r="J89" s="106" t="s">
        <v>699</v>
      </c>
      <c r="K89" s="106">
        <v>11</v>
      </c>
      <c r="L89" s="106" t="s">
        <v>765</v>
      </c>
      <c r="M89" s="106" t="s">
        <v>700</v>
      </c>
      <c r="N89" s="106">
        <v>0.45</v>
      </c>
      <c r="O89" s="106">
        <v>0.55000000000000004</v>
      </c>
      <c r="P89" s="106" t="s">
        <v>701</v>
      </c>
      <c r="Q89" s="107" t="s">
        <v>834</v>
      </c>
      <c r="R89" s="107" t="s">
        <v>703</v>
      </c>
    </row>
    <row r="90" spans="2:18" ht="20.100000000000001" customHeight="1" x14ac:dyDescent="0.4">
      <c r="B90" s="105" t="str">
        <f t="shared" si="4"/>
        <v/>
      </c>
      <c r="C90" s="105" t="str">
        <f t="shared" si="5"/>
        <v/>
      </c>
      <c r="D90" s="105" t="str">
        <f t="shared" si="6"/>
        <v/>
      </c>
      <c r="E90" s="106" t="s">
        <v>695</v>
      </c>
      <c r="F90" s="106" t="s">
        <v>794</v>
      </c>
      <c r="G90" s="106" t="s">
        <v>721</v>
      </c>
      <c r="H90" s="106" t="s">
        <v>729</v>
      </c>
      <c r="I90" s="106">
        <v>11</v>
      </c>
      <c r="J90" s="106" t="s">
        <v>722</v>
      </c>
      <c r="K90" s="106">
        <v>11</v>
      </c>
      <c r="L90" s="106" t="s">
        <v>729</v>
      </c>
      <c r="M90" s="106" t="s">
        <v>700</v>
      </c>
      <c r="N90" s="106">
        <v>0.45</v>
      </c>
      <c r="O90" s="106">
        <v>0.55000000000000004</v>
      </c>
      <c r="P90" s="106" t="s">
        <v>714</v>
      </c>
      <c r="Q90" s="107" t="s">
        <v>835</v>
      </c>
      <c r="R90" s="107" t="s">
        <v>703</v>
      </c>
    </row>
    <row r="91" spans="2:18" ht="20.100000000000001" customHeight="1" x14ac:dyDescent="0.4">
      <c r="B91" s="105" t="str">
        <f t="shared" si="4"/>
        <v/>
      </c>
      <c r="C91" s="105" t="str">
        <f t="shared" si="5"/>
        <v/>
      </c>
      <c r="D91" s="105" t="str">
        <f t="shared" si="6"/>
        <v/>
      </c>
      <c r="E91" s="106" t="s">
        <v>695</v>
      </c>
      <c r="F91" s="106" t="s">
        <v>696</v>
      </c>
      <c r="G91" s="106" t="s">
        <v>697</v>
      </c>
      <c r="H91" s="106" t="s">
        <v>717</v>
      </c>
      <c r="I91" s="106">
        <v>10</v>
      </c>
      <c r="J91" s="106" t="s">
        <v>707</v>
      </c>
      <c r="K91" s="106">
        <v>10</v>
      </c>
      <c r="L91" s="106" t="s">
        <v>717</v>
      </c>
      <c r="M91" s="106" t="s">
        <v>700</v>
      </c>
      <c r="N91" s="106">
        <v>0.32</v>
      </c>
      <c r="O91" s="106">
        <v>0.55000000000000004</v>
      </c>
      <c r="P91" s="106" t="s">
        <v>701</v>
      </c>
      <c r="Q91" s="107" t="s">
        <v>836</v>
      </c>
      <c r="R91" s="107" t="s">
        <v>703</v>
      </c>
    </row>
    <row r="92" spans="2:18" ht="20.100000000000001" customHeight="1" x14ac:dyDescent="0.4">
      <c r="B92" s="105" t="str">
        <f t="shared" si="4"/>
        <v/>
      </c>
      <c r="C92" s="105" t="str">
        <f t="shared" si="5"/>
        <v/>
      </c>
      <c r="D92" s="105" t="str">
        <f t="shared" si="6"/>
        <v/>
      </c>
      <c r="E92" s="106" t="s">
        <v>695</v>
      </c>
      <c r="F92" s="106" t="s">
        <v>696</v>
      </c>
      <c r="G92" s="106" t="s">
        <v>721</v>
      </c>
      <c r="H92" s="106" t="s">
        <v>698</v>
      </c>
      <c r="I92" s="106">
        <v>10</v>
      </c>
      <c r="J92" s="106" t="s">
        <v>722</v>
      </c>
      <c r="K92" s="106">
        <v>10</v>
      </c>
      <c r="L92" s="106" t="s">
        <v>698</v>
      </c>
      <c r="M92" s="106" t="s">
        <v>700</v>
      </c>
      <c r="N92" s="106">
        <v>0.32</v>
      </c>
      <c r="O92" s="106">
        <v>0.55000000000000004</v>
      </c>
      <c r="P92" s="106" t="s">
        <v>714</v>
      </c>
      <c r="Q92" s="107" t="s">
        <v>837</v>
      </c>
      <c r="R92" s="107" t="s">
        <v>703</v>
      </c>
    </row>
    <row r="93" spans="2:18" ht="20.100000000000001" customHeight="1" x14ac:dyDescent="0.4">
      <c r="B93" s="105" t="str">
        <f t="shared" si="4"/>
        <v/>
      </c>
      <c r="C93" s="105" t="str">
        <f t="shared" si="5"/>
        <v/>
      </c>
      <c r="D93" s="105" t="str">
        <f t="shared" si="6"/>
        <v/>
      </c>
      <c r="E93" s="106" t="s">
        <v>695</v>
      </c>
      <c r="F93" s="106" t="s">
        <v>696</v>
      </c>
      <c r="G93" s="106" t="s">
        <v>773</v>
      </c>
      <c r="H93" s="106" t="s">
        <v>706</v>
      </c>
      <c r="I93" s="106">
        <v>10</v>
      </c>
      <c r="J93" s="106" t="s">
        <v>774</v>
      </c>
      <c r="K93" s="106">
        <v>10</v>
      </c>
      <c r="L93" s="106" t="s">
        <v>706</v>
      </c>
      <c r="M93" s="106" t="s">
        <v>700</v>
      </c>
      <c r="N93" s="106">
        <v>0.32</v>
      </c>
      <c r="O93" s="106">
        <v>0.55000000000000004</v>
      </c>
      <c r="P93" s="106" t="s">
        <v>714</v>
      </c>
      <c r="Q93" s="107" t="s">
        <v>838</v>
      </c>
      <c r="R93" s="107" t="s">
        <v>703</v>
      </c>
    </row>
    <row r="94" spans="2:18" ht="20.100000000000001" customHeight="1" x14ac:dyDescent="0.4">
      <c r="B94" s="105" t="str">
        <f t="shared" si="4"/>
        <v/>
      </c>
      <c r="C94" s="105" t="str">
        <f t="shared" si="5"/>
        <v/>
      </c>
      <c r="D94" s="105" t="str">
        <f t="shared" si="6"/>
        <v/>
      </c>
      <c r="E94" s="106" t="s">
        <v>695</v>
      </c>
      <c r="F94" s="106" t="s">
        <v>696</v>
      </c>
      <c r="G94" s="106" t="s">
        <v>778</v>
      </c>
      <c r="H94" s="106" t="s">
        <v>706</v>
      </c>
      <c r="I94" s="106">
        <v>10</v>
      </c>
      <c r="J94" s="106" t="s">
        <v>779</v>
      </c>
      <c r="K94" s="106">
        <v>10</v>
      </c>
      <c r="L94" s="106" t="s">
        <v>706</v>
      </c>
      <c r="M94" s="106" t="s">
        <v>700</v>
      </c>
      <c r="N94" s="106">
        <v>0.32</v>
      </c>
      <c r="O94" s="106">
        <v>0.55000000000000004</v>
      </c>
      <c r="P94" s="106" t="s">
        <v>714</v>
      </c>
      <c r="Q94" s="107" t="s">
        <v>839</v>
      </c>
      <c r="R94" s="107" t="s">
        <v>703</v>
      </c>
    </row>
    <row r="95" spans="2:18" ht="20.100000000000001" customHeight="1" x14ac:dyDescent="0.4">
      <c r="B95" s="105" t="str">
        <f t="shared" si="4"/>
        <v/>
      </c>
      <c r="C95" s="105" t="str">
        <f t="shared" si="5"/>
        <v/>
      </c>
      <c r="D95" s="105" t="str">
        <f t="shared" si="6"/>
        <v/>
      </c>
      <c r="E95" s="106" t="s">
        <v>695</v>
      </c>
      <c r="F95" s="106" t="s">
        <v>696</v>
      </c>
      <c r="G95" s="106" t="s">
        <v>782</v>
      </c>
      <c r="H95" s="106" t="s">
        <v>706</v>
      </c>
      <c r="I95" s="106">
        <v>10</v>
      </c>
      <c r="J95" s="106" t="s">
        <v>783</v>
      </c>
      <c r="K95" s="106">
        <v>10</v>
      </c>
      <c r="L95" s="106" t="s">
        <v>706</v>
      </c>
      <c r="M95" s="106" t="s">
        <v>700</v>
      </c>
      <c r="N95" s="106">
        <v>0.27</v>
      </c>
      <c r="O95" s="106">
        <v>0.55000000000000004</v>
      </c>
      <c r="P95" s="106" t="s">
        <v>714</v>
      </c>
      <c r="Q95" s="107" t="s">
        <v>840</v>
      </c>
      <c r="R95" s="107" t="s">
        <v>703</v>
      </c>
    </row>
    <row r="96" spans="2:18" ht="20.100000000000001" customHeight="1" x14ac:dyDescent="0.4">
      <c r="B96" s="105" t="str">
        <f t="shared" si="4"/>
        <v/>
      </c>
      <c r="C96" s="105" t="str">
        <f t="shared" si="5"/>
        <v/>
      </c>
      <c r="D96" s="105" t="str">
        <f t="shared" si="6"/>
        <v/>
      </c>
      <c r="E96" s="106" t="s">
        <v>695</v>
      </c>
      <c r="F96" s="106" t="s">
        <v>728</v>
      </c>
      <c r="G96" s="106" t="s">
        <v>710</v>
      </c>
      <c r="H96" s="106" t="s">
        <v>733</v>
      </c>
      <c r="I96" s="106">
        <v>10</v>
      </c>
      <c r="J96" s="106" t="s">
        <v>711</v>
      </c>
      <c r="K96" s="106">
        <v>11</v>
      </c>
      <c r="L96" s="106" t="s">
        <v>698</v>
      </c>
      <c r="M96" s="106" t="s">
        <v>700</v>
      </c>
      <c r="N96" s="106">
        <v>0.4</v>
      </c>
      <c r="O96" s="106">
        <v>0.55000000000000004</v>
      </c>
      <c r="P96" s="106" t="s">
        <v>714</v>
      </c>
      <c r="Q96" s="107" t="s">
        <v>841</v>
      </c>
      <c r="R96" s="107" t="s">
        <v>703</v>
      </c>
    </row>
    <row r="97" spans="2:18" ht="20.100000000000001" customHeight="1" x14ac:dyDescent="0.4">
      <c r="B97" s="105" t="str">
        <f t="shared" si="4"/>
        <v/>
      </c>
      <c r="C97" s="105" t="str">
        <f t="shared" si="5"/>
        <v/>
      </c>
      <c r="D97" s="105" t="str">
        <f t="shared" si="6"/>
        <v/>
      </c>
      <c r="E97" s="106" t="s">
        <v>695</v>
      </c>
      <c r="F97" s="106" t="s">
        <v>798</v>
      </c>
      <c r="G97" s="106" t="s">
        <v>697</v>
      </c>
      <c r="H97" s="106" t="s">
        <v>765</v>
      </c>
      <c r="I97" s="106">
        <v>11</v>
      </c>
      <c r="J97" s="106" t="s">
        <v>699</v>
      </c>
      <c r="K97" s="106">
        <v>11</v>
      </c>
      <c r="L97" s="106" t="s">
        <v>819</v>
      </c>
      <c r="M97" s="106" t="s">
        <v>700</v>
      </c>
      <c r="N97" s="106">
        <v>0.36</v>
      </c>
      <c r="O97" s="106">
        <v>0.55000000000000004</v>
      </c>
      <c r="P97" s="106" t="s">
        <v>800</v>
      </c>
      <c r="Q97" s="107" t="s">
        <v>842</v>
      </c>
      <c r="R97" s="107" t="s">
        <v>703</v>
      </c>
    </row>
    <row r="98" spans="2:18" ht="20.100000000000001" customHeight="1" x14ac:dyDescent="0.4">
      <c r="B98" s="105" t="str">
        <f t="shared" si="4"/>
        <v/>
      </c>
      <c r="C98" s="105" t="str">
        <f t="shared" si="5"/>
        <v/>
      </c>
      <c r="D98" s="105" t="str">
        <f t="shared" si="6"/>
        <v/>
      </c>
      <c r="E98" s="106" t="s">
        <v>695</v>
      </c>
      <c r="F98" s="106" t="s">
        <v>798</v>
      </c>
      <c r="G98" s="106" t="s">
        <v>721</v>
      </c>
      <c r="H98" s="106" t="s">
        <v>729</v>
      </c>
      <c r="I98" s="106">
        <v>11</v>
      </c>
      <c r="J98" s="106" t="s">
        <v>722</v>
      </c>
      <c r="K98" s="106">
        <v>11</v>
      </c>
      <c r="L98" s="106" t="s">
        <v>799</v>
      </c>
      <c r="M98" s="106" t="s">
        <v>700</v>
      </c>
      <c r="N98" s="106">
        <v>0.37</v>
      </c>
      <c r="O98" s="106">
        <v>0.55000000000000004</v>
      </c>
      <c r="P98" s="106" t="s">
        <v>714</v>
      </c>
      <c r="Q98" s="107" t="s">
        <v>843</v>
      </c>
      <c r="R98" s="107" t="s">
        <v>703</v>
      </c>
    </row>
    <row r="99" spans="2:18" ht="20.100000000000001" customHeight="1" x14ac:dyDescent="0.4">
      <c r="B99" s="105" t="str">
        <f t="shared" si="4"/>
        <v/>
      </c>
      <c r="C99" s="105" t="str">
        <f t="shared" si="5"/>
        <v/>
      </c>
      <c r="D99" s="105" t="str">
        <f t="shared" si="6"/>
        <v/>
      </c>
      <c r="E99" s="106" t="s">
        <v>695</v>
      </c>
      <c r="F99" s="106" t="s">
        <v>805</v>
      </c>
      <c r="G99" s="106" t="s">
        <v>697</v>
      </c>
      <c r="H99" s="106" t="s">
        <v>729</v>
      </c>
      <c r="I99" s="106">
        <v>14</v>
      </c>
      <c r="J99" s="106" t="s">
        <v>699</v>
      </c>
      <c r="K99" s="106">
        <v>14</v>
      </c>
      <c r="L99" s="106" t="s">
        <v>741</v>
      </c>
      <c r="M99" s="106" t="s">
        <v>700</v>
      </c>
      <c r="N99" s="106">
        <v>0.46</v>
      </c>
      <c r="O99" s="106">
        <v>0.55000000000000004</v>
      </c>
      <c r="P99" s="106" t="s">
        <v>714</v>
      </c>
      <c r="Q99" s="107" t="s">
        <v>844</v>
      </c>
      <c r="R99" s="107" t="s">
        <v>703</v>
      </c>
    </row>
    <row r="100" spans="2:18" ht="20.100000000000001" customHeight="1" x14ac:dyDescent="0.4">
      <c r="B100" s="105" t="str">
        <f t="shared" si="4"/>
        <v/>
      </c>
      <c r="C100" s="105" t="str">
        <f t="shared" si="5"/>
        <v/>
      </c>
      <c r="D100" s="105" t="str">
        <f t="shared" si="6"/>
        <v/>
      </c>
      <c r="E100" s="106" t="s">
        <v>695</v>
      </c>
      <c r="F100" s="106" t="s">
        <v>805</v>
      </c>
      <c r="G100" s="106" t="s">
        <v>721</v>
      </c>
      <c r="H100" s="106" t="s">
        <v>765</v>
      </c>
      <c r="I100" s="106">
        <v>11</v>
      </c>
      <c r="J100" s="106" t="s">
        <v>722</v>
      </c>
      <c r="K100" s="106">
        <v>11</v>
      </c>
      <c r="L100" s="106" t="s">
        <v>741</v>
      </c>
      <c r="M100" s="106" t="s">
        <v>700</v>
      </c>
      <c r="N100" s="106">
        <v>0.44</v>
      </c>
      <c r="O100" s="106">
        <v>0.55000000000000004</v>
      </c>
      <c r="P100" s="106" t="s">
        <v>714</v>
      </c>
      <c r="Q100" s="107" t="s">
        <v>845</v>
      </c>
      <c r="R100" s="107" t="s">
        <v>703</v>
      </c>
    </row>
    <row r="101" spans="2:18" ht="20.100000000000001" customHeight="1" x14ac:dyDescent="0.4">
      <c r="B101" s="105" t="str">
        <f t="shared" si="4"/>
        <v/>
      </c>
      <c r="C101" s="105" t="str">
        <f t="shared" si="5"/>
        <v/>
      </c>
      <c r="D101" s="105" t="str">
        <f t="shared" si="6"/>
        <v/>
      </c>
      <c r="E101" s="106" t="s">
        <v>695</v>
      </c>
      <c r="F101" s="106" t="s">
        <v>805</v>
      </c>
      <c r="G101" s="106" t="s">
        <v>773</v>
      </c>
      <c r="H101" s="106" t="s">
        <v>729</v>
      </c>
      <c r="I101" s="106">
        <v>11</v>
      </c>
      <c r="J101" s="106" t="s">
        <v>774</v>
      </c>
      <c r="K101" s="106">
        <v>11</v>
      </c>
      <c r="L101" s="106" t="s">
        <v>741</v>
      </c>
      <c r="M101" s="106" t="s">
        <v>700</v>
      </c>
      <c r="N101" s="106">
        <v>0.45</v>
      </c>
      <c r="O101" s="106">
        <v>0.55000000000000004</v>
      </c>
      <c r="P101" s="106" t="s">
        <v>714</v>
      </c>
      <c r="Q101" s="107" t="s">
        <v>846</v>
      </c>
      <c r="R101" s="107" t="s">
        <v>703</v>
      </c>
    </row>
    <row r="102" spans="2:18" ht="20.100000000000001" customHeight="1" x14ac:dyDescent="0.4">
      <c r="B102" s="105" t="str">
        <f t="shared" si="4"/>
        <v/>
      </c>
      <c r="C102" s="105" t="str">
        <f t="shared" si="5"/>
        <v/>
      </c>
      <c r="D102" s="105" t="str">
        <f t="shared" si="6"/>
        <v/>
      </c>
      <c r="E102" s="106" t="s">
        <v>695</v>
      </c>
      <c r="F102" s="106" t="s">
        <v>805</v>
      </c>
      <c r="G102" s="106" t="s">
        <v>778</v>
      </c>
      <c r="H102" s="106" t="s">
        <v>729</v>
      </c>
      <c r="I102" s="106">
        <v>11</v>
      </c>
      <c r="J102" s="106" t="s">
        <v>779</v>
      </c>
      <c r="K102" s="106">
        <v>11</v>
      </c>
      <c r="L102" s="106" t="s">
        <v>741</v>
      </c>
      <c r="M102" s="106" t="s">
        <v>700</v>
      </c>
      <c r="N102" s="106">
        <v>0.45</v>
      </c>
      <c r="O102" s="106">
        <v>0.55000000000000004</v>
      </c>
      <c r="P102" s="106" t="s">
        <v>714</v>
      </c>
      <c r="Q102" s="107" t="s">
        <v>847</v>
      </c>
      <c r="R102" s="107" t="s">
        <v>703</v>
      </c>
    </row>
    <row r="103" spans="2:18" ht="20.100000000000001" customHeight="1" x14ac:dyDescent="0.4">
      <c r="B103" s="105" t="str">
        <f t="shared" si="4"/>
        <v/>
      </c>
      <c r="C103" s="105" t="str">
        <f t="shared" si="5"/>
        <v/>
      </c>
      <c r="D103" s="105" t="str">
        <f t="shared" si="6"/>
        <v/>
      </c>
      <c r="E103" s="106" t="s">
        <v>695</v>
      </c>
      <c r="F103" s="106" t="s">
        <v>805</v>
      </c>
      <c r="G103" s="106" t="s">
        <v>782</v>
      </c>
      <c r="H103" s="106" t="s">
        <v>729</v>
      </c>
      <c r="I103" s="106">
        <v>11</v>
      </c>
      <c r="J103" s="106" t="s">
        <v>783</v>
      </c>
      <c r="K103" s="106">
        <v>11</v>
      </c>
      <c r="L103" s="106" t="s">
        <v>741</v>
      </c>
      <c r="M103" s="106" t="s">
        <v>700</v>
      </c>
      <c r="N103" s="106">
        <v>0.38</v>
      </c>
      <c r="O103" s="106">
        <v>0.55000000000000004</v>
      </c>
      <c r="P103" s="106" t="s">
        <v>714</v>
      </c>
      <c r="Q103" s="107" t="s">
        <v>848</v>
      </c>
      <c r="R103" s="107" t="s">
        <v>703</v>
      </c>
    </row>
    <row r="104" spans="2:18" ht="20.100000000000001" customHeight="1" x14ac:dyDescent="0.4">
      <c r="B104" s="105" t="str">
        <f t="shared" si="4"/>
        <v/>
      </c>
      <c r="C104" s="105" t="str">
        <f t="shared" si="5"/>
        <v/>
      </c>
      <c r="D104" s="105" t="str">
        <f t="shared" si="6"/>
        <v/>
      </c>
      <c r="E104" s="106" t="s">
        <v>695</v>
      </c>
      <c r="F104" s="106" t="s">
        <v>805</v>
      </c>
      <c r="G104" s="106" t="s">
        <v>758</v>
      </c>
      <c r="H104" s="106" t="s">
        <v>733</v>
      </c>
      <c r="I104" s="106">
        <v>11</v>
      </c>
      <c r="J104" s="106" t="s">
        <v>711</v>
      </c>
      <c r="K104" s="106">
        <v>11</v>
      </c>
      <c r="L104" s="106" t="s">
        <v>753</v>
      </c>
      <c r="M104" s="106" t="s">
        <v>700</v>
      </c>
      <c r="N104" s="106">
        <v>0.45</v>
      </c>
      <c r="O104" s="106">
        <v>0.55000000000000004</v>
      </c>
      <c r="P104" s="106" t="s">
        <v>714</v>
      </c>
      <c r="Q104" s="107" t="s">
        <v>849</v>
      </c>
      <c r="R104" s="107" t="s">
        <v>703</v>
      </c>
    </row>
    <row r="105" spans="2:18" ht="20.100000000000001" customHeight="1" x14ac:dyDescent="0.4">
      <c r="B105" s="105" t="str">
        <f t="shared" si="4"/>
        <v/>
      </c>
      <c r="C105" s="105" t="str">
        <f t="shared" si="5"/>
        <v/>
      </c>
      <c r="D105" s="105" t="str">
        <f t="shared" si="6"/>
        <v/>
      </c>
      <c r="E105" s="106" t="s">
        <v>695</v>
      </c>
      <c r="F105" s="106" t="s">
        <v>805</v>
      </c>
      <c r="G105" s="106" t="s">
        <v>788</v>
      </c>
      <c r="H105" s="106" t="s">
        <v>729</v>
      </c>
      <c r="I105" s="106">
        <v>11</v>
      </c>
      <c r="J105" s="106" t="s">
        <v>722</v>
      </c>
      <c r="K105" s="106">
        <v>11</v>
      </c>
      <c r="L105" s="106" t="s">
        <v>753</v>
      </c>
      <c r="M105" s="106" t="s">
        <v>700</v>
      </c>
      <c r="N105" s="106">
        <v>0.45</v>
      </c>
      <c r="O105" s="106">
        <v>0.55000000000000004</v>
      </c>
      <c r="P105" s="106" t="s">
        <v>714</v>
      </c>
      <c r="Q105" s="107" t="s">
        <v>850</v>
      </c>
      <c r="R105" s="107" t="s">
        <v>703</v>
      </c>
    </row>
    <row r="106" spans="2:18" ht="20.100000000000001" customHeight="1" x14ac:dyDescent="0.4">
      <c r="B106" s="105" t="str">
        <f t="shared" si="4"/>
        <v/>
      </c>
      <c r="C106" s="105" t="str">
        <f t="shared" si="5"/>
        <v/>
      </c>
      <c r="D106" s="105" t="str">
        <f t="shared" si="6"/>
        <v/>
      </c>
      <c r="E106" s="106" t="s">
        <v>695</v>
      </c>
      <c r="F106" s="106" t="s">
        <v>740</v>
      </c>
      <c r="G106" s="106" t="s">
        <v>773</v>
      </c>
      <c r="H106" s="106" t="s">
        <v>698</v>
      </c>
      <c r="I106" s="106">
        <v>10</v>
      </c>
      <c r="J106" s="106" t="s">
        <v>774</v>
      </c>
      <c r="K106" s="106">
        <v>11</v>
      </c>
      <c r="L106" s="106" t="s">
        <v>741</v>
      </c>
      <c r="M106" s="106" t="s">
        <v>700</v>
      </c>
      <c r="N106" s="106">
        <v>0.33</v>
      </c>
      <c r="O106" s="106">
        <v>0.55000000000000004</v>
      </c>
      <c r="P106" s="106" t="s">
        <v>714</v>
      </c>
      <c r="Q106" s="107" t="s">
        <v>851</v>
      </c>
      <c r="R106" s="107" t="s">
        <v>703</v>
      </c>
    </row>
    <row r="107" spans="2:18" ht="20.100000000000001" customHeight="1" x14ac:dyDescent="0.4">
      <c r="B107" s="105" t="str">
        <f t="shared" si="4"/>
        <v/>
      </c>
      <c r="C107" s="105" t="str">
        <f t="shared" si="5"/>
        <v/>
      </c>
      <c r="D107" s="105" t="str">
        <f t="shared" si="6"/>
        <v/>
      </c>
      <c r="E107" s="106" t="s">
        <v>695</v>
      </c>
      <c r="F107" s="106" t="s">
        <v>740</v>
      </c>
      <c r="G107" s="106" t="s">
        <v>778</v>
      </c>
      <c r="H107" s="106" t="s">
        <v>698</v>
      </c>
      <c r="I107" s="106">
        <v>10</v>
      </c>
      <c r="J107" s="106" t="s">
        <v>779</v>
      </c>
      <c r="K107" s="106">
        <v>11</v>
      </c>
      <c r="L107" s="106" t="s">
        <v>741</v>
      </c>
      <c r="M107" s="106" t="s">
        <v>700</v>
      </c>
      <c r="N107" s="106">
        <v>0.33</v>
      </c>
      <c r="O107" s="106">
        <v>0.55000000000000004</v>
      </c>
      <c r="P107" s="106" t="s">
        <v>714</v>
      </c>
      <c r="Q107" s="107" t="s">
        <v>852</v>
      </c>
      <c r="R107" s="107" t="s">
        <v>703</v>
      </c>
    </row>
    <row r="108" spans="2:18" ht="20.100000000000001" customHeight="1" x14ac:dyDescent="0.4">
      <c r="B108" s="105" t="str">
        <f t="shared" si="4"/>
        <v/>
      </c>
      <c r="C108" s="105" t="str">
        <f t="shared" si="5"/>
        <v/>
      </c>
      <c r="D108" s="105" t="str">
        <f t="shared" si="6"/>
        <v/>
      </c>
      <c r="E108" s="106" t="s">
        <v>695</v>
      </c>
      <c r="F108" s="106" t="s">
        <v>740</v>
      </c>
      <c r="G108" s="106" t="s">
        <v>782</v>
      </c>
      <c r="H108" s="106" t="s">
        <v>698</v>
      </c>
      <c r="I108" s="106">
        <v>10</v>
      </c>
      <c r="J108" s="106" t="s">
        <v>783</v>
      </c>
      <c r="K108" s="106">
        <v>11</v>
      </c>
      <c r="L108" s="106" t="s">
        <v>741</v>
      </c>
      <c r="M108" s="106" t="s">
        <v>700</v>
      </c>
      <c r="N108" s="106">
        <v>0.28000000000000003</v>
      </c>
      <c r="O108" s="106">
        <v>0.55000000000000004</v>
      </c>
      <c r="P108" s="106" t="s">
        <v>714</v>
      </c>
      <c r="Q108" s="107" t="s">
        <v>853</v>
      </c>
      <c r="R108" s="107" t="s">
        <v>703</v>
      </c>
    </row>
    <row r="109" spans="2:18" ht="20.100000000000001" customHeight="1" x14ac:dyDescent="0.4">
      <c r="B109" s="105" t="str">
        <f t="shared" si="4"/>
        <v/>
      </c>
      <c r="C109" s="105" t="str">
        <f t="shared" si="5"/>
        <v/>
      </c>
      <c r="D109" s="105" t="str">
        <f t="shared" si="6"/>
        <v/>
      </c>
      <c r="E109" s="106" t="s">
        <v>695</v>
      </c>
      <c r="F109" s="106" t="s">
        <v>740</v>
      </c>
      <c r="G109" s="106" t="s">
        <v>758</v>
      </c>
      <c r="H109" s="106" t="s">
        <v>717</v>
      </c>
      <c r="I109" s="106">
        <v>10</v>
      </c>
      <c r="J109" s="106" t="s">
        <v>711</v>
      </c>
      <c r="K109" s="106">
        <v>11</v>
      </c>
      <c r="L109" s="106" t="s">
        <v>753</v>
      </c>
      <c r="M109" s="106" t="s">
        <v>700</v>
      </c>
      <c r="N109" s="106">
        <v>0.33</v>
      </c>
      <c r="O109" s="106">
        <v>0.55000000000000004</v>
      </c>
      <c r="P109" s="106" t="s">
        <v>714</v>
      </c>
      <c r="Q109" s="107" t="s">
        <v>854</v>
      </c>
      <c r="R109" s="107" t="s">
        <v>703</v>
      </c>
    </row>
    <row r="110" spans="2:18" ht="20.100000000000001" customHeight="1" x14ac:dyDescent="0.4">
      <c r="B110" s="105" t="str">
        <f t="shared" si="4"/>
        <v/>
      </c>
      <c r="C110" s="105" t="str">
        <f t="shared" si="5"/>
        <v/>
      </c>
      <c r="D110" s="105" t="str">
        <f t="shared" si="6"/>
        <v/>
      </c>
      <c r="E110" s="106" t="s">
        <v>695</v>
      </c>
      <c r="F110" s="106" t="s">
        <v>740</v>
      </c>
      <c r="G110" s="106" t="s">
        <v>788</v>
      </c>
      <c r="H110" s="106" t="s">
        <v>698</v>
      </c>
      <c r="I110" s="106">
        <v>10</v>
      </c>
      <c r="J110" s="106" t="s">
        <v>722</v>
      </c>
      <c r="K110" s="106">
        <v>11</v>
      </c>
      <c r="L110" s="106" t="s">
        <v>753</v>
      </c>
      <c r="M110" s="106" t="s">
        <v>700</v>
      </c>
      <c r="N110" s="106">
        <v>0.33</v>
      </c>
      <c r="O110" s="106">
        <v>0.55000000000000004</v>
      </c>
      <c r="P110" s="106" t="s">
        <v>714</v>
      </c>
      <c r="Q110" s="107" t="s">
        <v>855</v>
      </c>
      <c r="R110" s="107" t="s">
        <v>703</v>
      </c>
    </row>
    <row r="111" spans="2:18" ht="20.100000000000001" customHeight="1" x14ac:dyDescent="0.4">
      <c r="B111" s="105" t="str">
        <f t="shared" si="4"/>
        <v/>
      </c>
      <c r="C111" s="105" t="str">
        <f t="shared" si="5"/>
        <v/>
      </c>
      <c r="D111" s="105" t="str">
        <f t="shared" si="6"/>
        <v/>
      </c>
      <c r="E111" s="106" t="s">
        <v>695</v>
      </c>
      <c r="F111" s="106" t="s">
        <v>817</v>
      </c>
      <c r="G111" s="106" t="s">
        <v>697</v>
      </c>
      <c r="H111" s="106" t="s">
        <v>799</v>
      </c>
      <c r="I111" s="106">
        <v>14</v>
      </c>
      <c r="J111" s="106" t="s">
        <v>699</v>
      </c>
      <c r="K111" s="106">
        <v>14</v>
      </c>
      <c r="L111" s="106" t="s">
        <v>741</v>
      </c>
      <c r="M111" s="106" t="s">
        <v>700</v>
      </c>
      <c r="N111" s="106">
        <v>0.33</v>
      </c>
      <c r="O111" s="106">
        <v>0.55000000000000004</v>
      </c>
      <c r="P111" s="106" t="s">
        <v>714</v>
      </c>
      <c r="Q111" s="107" t="s">
        <v>856</v>
      </c>
      <c r="R111" s="107" t="s">
        <v>703</v>
      </c>
    </row>
    <row r="112" spans="2:18" ht="20.100000000000001" customHeight="1" x14ac:dyDescent="0.4">
      <c r="B112" s="105" t="str">
        <f t="shared" si="4"/>
        <v/>
      </c>
      <c r="C112" s="105" t="str">
        <f t="shared" si="5"/>
        <v/>
      </c>
      <c r="D112" s="105" t="str">
        <f t="shared" si="6"/>
        <v/>
      </c>
      <c r="E112" s="106" t="s">
        <v>695</v>
      </c>
      <c r="F112" s="106" t="s">
        <v>817</v>
      </c>
      <c r="G112" s="106" t="s">
        <v>721</v>
      </c>
      <c r="H112" s="106" t="s">
        <v>819</v>
      </c>
      <c r="I112" s="106">
        <v>11</v>
      </c>
      <c r="J112" s="106" t="s">
        <v>722</v>
      </c>
      <c r="K112" s="106">
        <v>11</v>
      </c>
      <c r="L112" s="106" t="s">
        <v>741</v>
      </c>
      <c r="M112" s="106" t="s">
        <v>700</v>
      </c>
      <c r="N112" s="106">
        <v>0.31</v>
      </c>
      <c r="O112" s="106">
        <v>0.55000000000000004</v>
      </c>
      <c r="P112" s="106" t="s">
        <v>714</v>
      </c>
      <c r="Q112" s="107" t="s">
        <v>857</v>
      </c>
      <c r="R112" s="107" t="s">
        <v>703</v>
      </c>
    </row>
    <row r="113" spans="2:18" ht="20.100000000000001" customHeight="1" x14ac:dyDescent="0.4">
      <c r="B113" s="105" t="str">
        <f t="shared" si="4"/>
        <v/>
      </c>
      <c r="C113" s="105" t="str">
        <f t="shared" si="5"/>
        <v/>
      </c>
      <c r="D113" s="105" t="str">
        <f t="shared" si="6"/>
        <v/>
      </c>
      <c r="E113" s="106" t="s">
        <v>695</v>
      </c>
      <c r="F113" s="106" t="s">
        <v>817</v>
      </c>
      <c r="G113" s="106" t="s">
        <v>773</v>
      </c>
      <c r="H113" s="106" t="s">
        <v>799</v>
      </c>
      <c r="I113" s="106">
        <v>11</v>
      </c>
      <c r="J113" s="106" t="s">
        <v>774</v>
      </c>
      <c r="K113" s="106">
        <v>11</v>
      </c>
      <c r="L113" s="106" t="s">
        <v>741</v>
      </c>
      <c r="M113" s="106" t="s">
        <v>700</v>
      </c>
      <c r="N113" s="106">
        <v>0.31</v>
      </c>
      <c r="O113" s="106">
        <v>0.55000000000000004</v>
      </c>
      <c r="P113" s="106" t="s">
        <v>714</v>
      </c>
      <c r="Q113" s="107" t="s">
        <v>858</v>
      </c>
      <c r="R113" s="107" t="s">
        <v>703</v>
      </c>
    </row>
    <row r="114" spans="2:18" ht="20.100000000000001" customHeight="1" x14ac:dyDescent="0.4">
      <c r="B114" s="105" t="str">
        <f t="shared" si="4"/>
        <v/>
      </c>
      <c r="C114" s="105" t="str">
        <f t="shared" si="5"/>
        <v/>
      </c>
      <c r="D114" s="105" t="str">
        <f t="shared" si="6"/>
        <v/>
      </c>
      <c r="E114" s="106" t="s">
        <v>695</v>
      </c>
      <c r="F114" s="106" t="s">
        <v>817</v>
      </c>
      <c r="G114" s="106" t="s">
        <v>778</v>
      </c>
      <c r="H114" s="106" t="s">
        <v>799</v>
      </c>
      <c r="I114" s="106">
        <v>11</v>
      </c>
      <c r="J114" s="106" t="s">
        <v>779</v>
      </c>
      <c r="K114" s="106">
        <v>11</v>
      </c>
      <c r="L114" s="106" t="s">
        <v>741</v>
      </c>
      <c r="M114" s="106" t="s">
        <v>700</v>
      </c>
      <c r="N114" s="106">
        <v>0.31</v>
      </c>
      <c r="O114" s="106">
        <v>0.55000000000000004</v>
      </c>
      <c r="P114" s="106" t="s">
        <v>714</v>
      </c>
      <c r="Q114" s="107" t="s">
        <v>859</v>
      </c>
      <c r="R114" s="107" t="s">
        <v>703</v>
      </c>
    </row>
    <row r="115" spans="2:18" ht="20.100000000000001" customHeight="1" x14ac:dyDescent="0.4">
      <c r="B115" s="105" t="str">
        <f t="shared" si="4"/>
        <v/>
      </c>
      <c r="C115" s="105" t="str">
        <f t="shared" si="5"/>
        <v/>
      </c>
      <c r="D115" s="105" t="str">
        <f t="shared" si="6"/>
        <v/>
      </c>
      <c r="E115" s="106" t="s">
        <v>695</v>
      </c>
      <c r="F115" s="106" t="s">
        <v>817</v>
      </c>
      <c r="G115" s="106" t="s">
        <v>782</v>
      </c>
      <c r="H115" s="106" t="s">
        <v>799</v>
      </c>
      <c r="I115" s="106">
        <v>11</v>
      </c>
      <c r="J115" s="106" t="s">
        <v>783</v>
      </c>
      <c r="K115" s="106">
        <v>11</v>
      </c>
      <c r="L115" s="106" t="s">
        <v>741</v>
      </c>
      <c r="M115" s="106" t="s">
        <v>700</v>
      </c>
      <c r="N115" s="106">
        <v>0.27</v>
      </c>
      <c r="O115" s="106">
        <v>0.55000000000000004</v>
      </c>
      <c r="P115" s="106" t="s">
        <v>714</v>
      </c>
      <c r="Q115" s="107" t="s">
        <v>860</v>
      </c>
      <c r="R115" s="107" t="s">
        <v>703</v>
      </c>
    </row>
    <row r="116" spans="2:18" ht="20.100000000000001" customHeight="1" x14ac:dyDescent="0.4">
      <c r="B116" s="105" t="str">
        <f t="shared" si="4"/>
        <v/>
      </c>
      <c r="C116" s="105" t="str">
        <f t="shared" si="5"/>
        <v/>
      </c>
      <c r="D116" s="105" t="str">
        <f t="shared" si="6"/>
        <v/>
      </c>
      <c r="E116" s="106" t="s">
        <v>695</v>
      </c>
      <c r="F116" s="106" t="s">
        <v>817</v>
      </c>
      <c r="G116" s="106" t="s">
        <v>758</v>
      </c>
      <c r="H116" s="106" t="s">
        <v>802</v>
      </c>
      <c r="I116" s="106">
        <v>11</v>
      </c>
      <c r="J116" s="106" t="s">
        <v>711</v>
      </c>
      <c r="K116" s="106">
        <v>11</v>
      </c>
      <c r="L116" s="106" t="s">
        <v>753</v>
      </c>
      <c r="M116" s="106" t="s">
        <v>700</v>
      </c>
      <c r="N116" s="106">
        <v>0.32</v>
      </c>
      <c r="O116" s="106">
        <v>0.55000000000000004</v>
      </c>
      <c r="P116" s="106" t="s">
        <v>714</v>
      </c>
      <c r="Q116" s="107" t="s">
        <v>861</v>
      </c>
      <c r="R116" s="107" t="s">
        <v>703</v>
      </c>
    </row>
    <row r="117" spans="2:18" ht="20.100000000000001" customHeight="1" x14ac:dyDescent="0.4">
      <c r="B117" s="105" t="str">
        <f t="shared" si="4"/>
        <v/>
      </c>
      <c r="C117" s="105" t="str">
        <f t="shared" si="5"/>
        <v/>
      </c>
      <c r="D117" s="105" t="str">
        <f t="shared" si="6"/>
        <v/>
      </c>
      <c r="E117" s="106" t="s">
        <v>695</v>
      </c>
      <c r="F117" s="106" t="s">
        <v>817</v>
      </c>
      <c r="G117" s="106" t="s">
        <v>788</v>
      </c>
      <c r="H117" s="106" t="s">
        <v>799</v>
      </c>
      <c r="I117" s="106">
        <v>11</v>
      </c>
      <c r="J117" s="106" t="s">
        <v>722</v>
      </c>
      <c r="K117" s="106">
        <v>11</v>
      </c>
      <c r="L117" s="106" t="s">
        <v>753</v>
      </c>
      <c r="M117" s="106" t="s">
        <v>700</v>
      </c>
      <c r="N117" s="106">
        <v>0.32</v>
      </c>
      <c r="O117" s="106">
        <v>0.55000000000000004</v>
      </c>
      <c r="P117" s="106" t="s">
        <v>714</v>
      </c>
      <c r="Q117" s="107" t="s">
        <v>862</v>
      </c>
      <c r="R117" s="107" t="s">
        <v>703</v>
      </c>
    </row>
    <row r="118" spans="2:18" ht="20.100000000000001" customHeight="1" x14ac:dyDescent="0.4">
      <c r="B118" s="105" t="str">
        <f t="shared" si="4"/>
        <v/>
      </c>
      <c r="C118" s="105" t="str">
        <f t="shared" si="5"/>
        <v/>
      </c>
      <c r="D118" s="105" t="str">
        <f t="shared" si="6"/>
        <v/>
      </c>
      <c r="E118" s="106" t="s">
        <v>695</v>
      </c>
      <c r="F118" s="106" t="s">
        <v>696</v>
      </c>
      <c r="G118" s="106" t="s">
        <v>697</v>
      </c>
      <c r="H118" s="106" t="s">
        <v>706</v>
      </c>
      <c r="I118" s="106">
        <v>10</v>
      </c>
      <c r="J118" s="106" t="s">
        <v>699</v>
      </c>
      <c r="K118" s="106">
        <v>10</v>
      </c>
      <c r="L118" s="106" t="s">
        <v>706</v>
      </c>
      <c r="M118" s="106" t="s">
        <v>700</v>
      </c>
      <c r="N118" s="106">
        <v>0.32</v>
      </c>
      <c r="O118" s="106">
        <v>0.55000000000000004</v>
      </c>
      <c r="P118" s="106" t="s">
        <v>701</v>
      </c>
      <c r="Q118" s="107" t="s">
        <v>863</v>
      </c>
      <c r="R118" s="107" t="s">
        <v>275</v>
      </c>
    </row>
    <row r="119" spans="2:18" ht="20.100000000000001" customHeight="1" x14ac:dyDescent="0.4">
      <c r="B119" s="105" t="str">
        <f t="shared" si="4"/>
        <v/>
      </c>
      <c r="C119" s="105" t="str">
        <f t="shared" si="5"/>
        <v/>
      </c>
      <c r="D119" s="105" t="str">
        <f t="shared" si="6"/>
        <v/>
      </c>
      <c r="E119" s="106" t="s">
        <v>695</v>
      </c>
      <c r="F119" s="106" t="s">
        <v>805</v>
      </c>
      <c r="G119" s="106" t="s">
        <v>697</v>
      </c>
      <c r="H119" s="106" t="s">
        <v>729</v>
      </c>
      <c r="I119" s="106">
        <v>11</v>
      </c>
      <c r="J119" s="106" t="s">
        <v>699</v>
      </c>
      <c r="K119" s="106">
        <v>11</v>
      </c>
      <c r="L119" s="106" t="s">
        <v>741</v>
      </c>
      <c r="M119" s="106" t="s">
        <v>700</v>
      </c>
      <c r="N119" s="106">
        <v>0.46</v>
      </c>
      <c r="O119" s="106">
        <v>0.55000000000000004</v>
      </c>
      <c r="P119" s="106" t="s">
        <v>714</v>
      </c>
      <c r="Q119" s="107" t="s">
        <v>864</v>
      </c>
      <c r="R119" s="107" t="s">
        <v>275</v>
      </c>
    </row>
    <row r="120" spans="2:18" ht="20.100000000000001" customHeight="1" x14ac:dyDescent="0.4">
      <c r="B120" s="105" t="str">
        <f t="shared" si="4"/>
        <v/>
      </c>
      <c r="C120" s="105" t="str">
        <f t="shared" si="5"/>
        <v/>
      </c>
      <c r="D120" s="105" t="str">
        <f t="shared" si="6"/>
        <v/>
      </c>
      <c r="E120" s="106" t="s">
        <v>695</v>
      </c>
      <c r="F120" s="106" t="s">
        <v>740</v>
      </c>
      <c r="G120" s="106" t="s">
        <v>697</v>
      </c>
      <c r="H120" s="106" t="s">
        <v>698</v>
      </c>
      <c r="I120" s="106">
        <v>10</v>
      </c>
      <c r="J120" s="106" t="s">
        <v>699</v>
      </c>
      <c r="K120" s="106">
        <v>11</v>
      </c>
      <c r="L120" s="106" t="s">
        <v>741</v>
      </c>
      <c r="M120" s="106" t="s">
        <v>700</v>
      </c>
      <c r="N120" s="106">
        <v>0.34</v>
      </c>
      <c r="O120" s="106">
        <v>0.55000000000000004</v>
      </c>
      <c r="P120" s="106" t="s">
        <v>714</v>
      </c>
      <c r="Q120" s="107" t="s">
        <v>865</v>
      </c>
      <c r="R120" s="107" t="s">
        <v>275</v>
      </c>
    </row>
    <row r="121" spans="2:18" ht="20.100000000000001" customHeight="1" x14ac:dyDescent="0.4">
      <c r="B121" s="105" t="str">
        <f t="shared" si="4"/>
        <v/>
      </c>
      <c r="C121" s="105" t="str">
        <f t="shared" si="5"/>
        <v/>
      </c>
      <c r="D121" s="105" t="str">
        <f t="shared" si="6"/>
        <v/>
      </c>
      <c r="E121" s="106" t="s">
        <v>695</v>
      </c>
      <c r="F121" s="106" t="s">
        <v>817</v>
      </c>
      <c r="G121" s="106" t="s">
        <v>697</v>
      </c>
      <c r="H121" s="106" t="s">
        <v>799</v>
      </c>
      <c r="I121" s="106">
        <v>11</v>
      </c>
      <c r="J121" s="106" t="s">
        <v>699</v>
      </c>
      <c r="K121" s="106">
        <v>11</v>
      </c>
      <c r="L121" s="106" t="s">
        <v>741</v>
      </c>
      <c r="M121" s="106" t="s">
        <v>700</v>
      </c>
      <c r="N121" s="106">
        <v>0.33</v>
      </c>
      <c r="O121" s="106">
        <v>0.55000000000000004</v>
      </c>
      <c r="P121" s="106" t="s">
        <v>714</v>
      </c>
      <c r="Q121" s="107" t="s">
        <v>866</v>
      </c>
      <c r="R121" s="107" t="s">
        <v>275</v>
      </c>
    </row>
    <row r="122" spans="2:18" ht="20.100000000000001" customHeight="1" x14ac:dyDescent="0.4">
      <c r="B122" s="105" t="str">
        <f t="shared" si="4"/>
        <v/>
      </c>
      <c r="C122" s="105" t="str">
        <f t="shared" si="5"/>
        <v/>
      </c>
      <c r="D122" s="105" t="str">
        <f t="shared" si="6"/>
        <v/>
      </c>
      <c r="E122" s="106" t="s">
        <v>695</v>
      </c>
      <c r="F122" s="106" t="s">
        <v>794</v>
      </c>
      <c r="G122" s="106" t="s">
        <v>710</v>
      </c>
      <c r="H122" s="106" t="s">
        <v>729</v>
      </c>
      <c r="I122" s="106">
        <v>11</v>
      </c>
      <c r="J122" s="106" t="s">
        <v>711</v>
      </c>
      <c r="K122" s="106">
        <v>11</v>
      </c>
      <c r="L122" s="106" t="s">
        <v>729</v>
      </c>
      <c r="M122" s="106" t="s">
        <v>700</v>
      </c>
      <c r="N122" s="106">
        <v>0.45</v>
      </c>
      <c r="O122" s="106">
        <v>0.55000000000000004</v>
      </c>
      <c r="P122" s="106" t="s">
        <v>714</v>
      </c>
      <c r="Q122" s="107" t="s">
        <v>867</v>
      </c>
      <c r="R122" s="107" t="s">
        <v>13</v>
      </c>
    </row>
    <row r="123" spans="2:18" ht="20.100000000000001" customHeight="1" x14ac:dyDescent="0.4">
      <c r="B123" s="105" t="str">
        <f t="shared" si="4"/>
        <v/>
      </c>
      <c r="C123" s="105" t="str">
        <f t="shared" si="5"/>
        <v/>
      </c>
      <c r="D123" s="105" t="str">
        <f t="shared" si="6"/>
        <v/>
      </c>
      <c r="E123" s="106" t="s">
        <v>695</v>
      </c>
      <c r="F123" s="106" t="s">
        <v>696</v>
      </c>
      <c r="G123" s="106" t="s">
        <v>710</v>
      </c>
      <c r="H123" s="106" t="s">
        <v>698</v>
      </c>
      <c r="I123" s="106">
        <v>10</v>
      </c>
      <c r="J123" s="106" t="s">
        <v>711</v>
      </c>
      <c r="K123" s="106">
        <v>10</v>
      </c>
      <c r="L123" s="106" t="s">
        <v>698</v>
      </c>
      <c r="M123" s="106" t="s">
        <v>700</v>
      </c>
      <c r="N123" s="106">
        <v>0.32</v>
      </c>
      <c r="O123" s="106">
        <v>0.55000000000000004</v>
      </c>
      <c r="P123" s="106" t="s">
        <v>714</v>
      </c>
      <c r="Q123" s="107" t="s">
        <v>868</v>
      </c>
      <c r="R123" s="107" t="s">
        <v>13</v>
      </c>
    </row>
    <row r="124" spans="2:18" ht="20.100000000000001" customHeight="1" x14ac:dyDescent="0.4">
      <c r="B124" s="105" t="str">
        <f t="shared" si="4"/>
        <v/>
      </c>
      <c r="C124" s="105" t="str">
        <f t="shared" si="5"/>
        <v/>
      </c>
      <c r="D124" s="105" t="str">
        <f t="shared" si="6"/>
        <v/>
      </c>
      <c r="E124" s="106" t="s">
        <v>695</v>
      </c>
      <c r="F124" s="106" t="s">
        <v>728</v>
      </c>
      <c r="G124" s="106" t="s">
        <v>697</v>
      </c>
      <c r="H124" s="106" t="s">
        <v>765</v>
      </c>
      <c r="I124" s="106">
        <v>10</v>
      </c>
      <c r="J124" s="106" t="s">
        <v>699</v>
      </c>
      <c r="K124" s="106">
        <v>11</v>
      </c>
      <c r="L124" s="106" t="s">
        <v>717</v>
      </c>
      <c r="M124" s="106" t="s">
        <v>700</v>
      </c>
      <c r="N124" s="106">
        <v>0.39</v>
      </c>
      <c r="O124" s="106">
        <v>0.55000000000000004</v>
      </c>
      <c r="P124" s="106" t="s">
        <v>714</v>
      </c>
      <c r="Q124" s="107" t="s">
        <v>869</v>
      </c>
      <c r="R124" s="107" t="s">
        <v>13</v>
      </c>
    </row>
    <row r="125" spans="2:18" ht="20.100000000000001" customHeight="1" x14ac:dyDescent="0.4">
      <c r="B125" s="105" t="str">
        <f t="shared" si="4"/>
        <v/>
      </c>
      <c r="C125" s="105" t="str">
        <f t="shared" si="5"/>
        <v/>
      </c>
      <c r="D125" s="105" t="str">
        <f t="shared" si="6"/>
        <v/>
      </c>
      <c r="E125" s="106" t="s">
        <v>695</v>
      </c>
      <c r="F125" s="106" t="s">
        <v>728</v>
      </c>
      <c r="G125" s="106" t="s">
        <v>721</v>
      </c>
      <c r="H125" s="106" t="s">
        <v>729</v>
      </c>
      <c r="I125" s="106">
        <v>10</v>
      </c>
      <c r="J125" s="106" t="s">
        <v>722</v>
      </c>
      <c r="K125" s="106">
        <v>11</v>
      </c>
      <c r="L125" s="106" t="s">
        <v>706</v>
      </c>
      <c r="M125" s="106" t="s">
        <v>700</v>
      </c>
      <c r="N125" s="106">
        <v>0.4</v>
      </c>
      <c r="O125" s="106">
        <v>0.55000000000000004</v>
      </c>
      <c r="P125" s="106" t="s">
        <v>714</v>
      </c>
      <c r="Q125" s="107" t="s">
        <v>870</v>
      </c>
      <c r="R125" s="107" t="s">
        <v>13</v>
      </c>
    </row>
    <row r="126" spans="2:18" ht="20.100000000000001" customHeight="1" x14ac:dyDescent="0.4">
      <c r="B126" s="105" t="str">
        <f t="shared" si="4"/>
        <v/>
      </c>
      <c r="C126" s="105" t="str">
        <f t="shared" si="5"/>
        <v/>
      </c>
      <c r="D126" s="105" t="str">
        <f t="shared" si="6"/>
        <v/>
      </c>
      <c r="E126" s="106" t="s">
        <v>695</v>
      </c>
      <c r="F126" s="106" t="s">
        <v>805</v>
      </c>
      <c r="G126" s="106" t="s">
        <v>773</v>
      </c>
      <c r="H126" s="106" t="s">
        <v>733</v>
      </c>
      <c r="I126" s="106">
        <v>10</v>
      </c>
      <c r="J126" s="106" t="s">
        <v>774</v>
      </c>
      <c r="K126" s="106">
        <v>11</v>
      </c>
      <c r="L126" s="106" t="s">
        <v>741</v>
      </c>
      <c r="M126" s="106" t="s">
        <v>700</v>
      </c>
      <c r="N126" s="106">
        <v>0.44</v>
      </c>
      <c r="O126" s="106">
        <v>0.56000000000000005</v>
      </c>
      <c r="P126" s="106" t="s">
        <v>714</v>
      </c>
      <c r="Q126" s="107" t="s">
        <v>871</v>
      </c>
      <c r="R126" s="107" t="s">
        <v>703</v>
      </c>
    </row>
    <row r="127" spans="2:18" ht="20.100000000000001" customHeight="1" x14ac:dyDescent="0.4">
      <c r="B127" s="105" t="str">
        <f t="shared" si="4"/>
        <v/>
      </c>
      <c r="C127" s="105" t="str">
        <f t="shared" si="5"/>
        <v/>
      </c>
      <c r="D127" s="105" t="str">
        <f t="shared" si="6"/>
        <v/>
      </c>
      <c r="E127" s="106" t="s">
        <v>695</v>
      </c>
      <c r="F127" s="106" t="s">
        <v>805</v>
      </c>
      <c r="G127" s="106" t="s">
        <v>778</v>
      </c>
      <c r="H127" s="106" t="s">
        <v>733</v>
      </c>
      <c r="I127" s="106">
        <v>10</v>
      </c>
      <c r="J127" s="106" t="s">
        <v>779</v>
      </c>
      <c r="K127" s="106">
        <v>11</v>
      </c>
      <c r="L127" s="106" t="s">
        <v>741</v>
      </c>
      <c r="M127" s="106" t="s">
        <v>700</v>
      </c>
      <c r="N127" s="106">
        <v>0.44</v>
      </c>
      <c r="O127" s="106">
        <v>0.56000000000000005</v>
      </c>
      <c r="P127" s="106" t="s">
        <v>714</v>
      </c>
      <c r="Q127" s="107" t="s">
        <v>872</v>
      </c>
      <c r="R127" s="107" t="s">
        <v>703</v>
      </c>
    </row>
    <row r="128" spans="2:18" ht="20.100000000000001" customHeight="1" x14ac:dyDescent="0.4">
      <c r="B128" s="105" t="str">
        <f t="shared" si="4"/>
        <v/>
      </c>
      <c r="C128" s="105" t="str">
        <f t="shared" si="5"/>
        <v/>
      </c>
      <c r="D128" s="105" t="str">
        <f t="shared" si="6"/>
        <v/>
      </c>
      <c r="E128" s="106" t="s">
        <v>695</v>
      </c>
      <c r="F128" s="106" t="s">
        <v>805</v>
      </c>
      <c r="G128" s="106" t="s">
        <v>782</v>
      </c>
      <c r="H128" s="106" t="s">
        <v>733</v>
      </c>
      <c r="I128" s="106">
        <v>10</v>
      </c>
      <c r="J128" s="106" t="s">
        <v>783</v>
      </c>
      <c r="K128" s="106">
        <v>11</v>
      </c>
      <c r="L128" s="106" t="s">
        <v>741</v>
      </c>
      <c r="M128" s="106" t="s">
        <v>700</v>
      </c>
      <c r="N128" s="106">
        <v>0.38</v>
      </c>
      <c r="O128" s="106">
        <v>0.56000000000000005</v>
      </c>
      <c r="P128" s="106" t="s">
        <v>714</v>
      </c>
      <c r="Q128" s="107" t="s">
        <v>873</v>
      </c>
      <c r="R128" s="107" t="s">
        <v>703</v>
      </c>
    </row>
    <row r="129" spans="2:18" ht="20.100000000000001" customHeight="1" x14ac:dyDescent="0.4">
      <c r="B129" s="105" t="str">
        <f t="shared" si="4"/>
        <v/>
      </c>
      <c r="C129" s="105" t="str">
        <f t="shared" si="5"/>
        <v/>
      </c>
      <c r="D129" s="105" t="str">
        <f t="shared" si="6"/>
        <v/>
      </c>
      <c r="E129" s="106" t="s">
        <v>695</v>
      </c>
      <c r="F129" s="106" t="s">
        <v>805</v>
      </c>
      <c r="G129" s="106" t="s">
        <v>758</v>
      </c>
      <c r="H129" s="106" t="s">
        <v>765</v>
      </c>
      <c r="I129" s="106">
        <v>10</v>
      </c>
      <c r="J129" s="106" t="s">
        <v>711</v>
      </c>
      <c r="K129" s="106">
        <v>11</v>
      </c>
      <c r="L129" s="106" t="s">
        <v>753</v>
      </c>
      <c r="M129" s="106" t="s">
        <v>700</v>
      </c>
      <c r="N129" s="106">
        <v>0.44</v>
      </c>
      <c r="O129" s="106">
        <v>0.56000000000000005</v>
      </c>
      <c r="P129" s="106" t="s">
        <v>714</v>
      </c>
      <c r="Q129" s="107" t="s">
        <v>874</v>
      </c>
      <c r="R129" s="107" t="s">
        <v>703</v>
      </c>
    </row>
    <row r="130" spans="2:18" ht="20.100000000000001" customHeight="1" x14ac:dyDescent="0.4">
      <c r="B130" s="105" t="str">
        <f t="shared" si="4"/>
        <v/>
      </c>
      <c r="C130" s="105" t="str">
        <f t="shared" si="5"/>
        <v/>
      </c>
      <c r="D130" s="105" t="str">
        <f t="shared" si="6"/>
        <v/>
      </c>
      <c r="E130" s="106" t="s">
        <v>695</v>
      </c>
      <c r="F130" s="106" t="s">
        <v>805</v>
      </c>
      <c r="G130" s="106" t="s">
        <v>788</v>
      </c>
      <c r="H130" s="106" t="s">
        <v>733</v>
      </c>
      <c r="I130" s="106">
        <v>10</v>
      </c>
      <c r="J130" s="106" t="s">
        <v>722</v>
      </c>
      <c r="K130" s="106">
        <v>11</v>
      </c>
      <c r="L130" s="106" t="s">
        <v>753</v>
      </c>
      <c r="M130" s="106" t="s">
        <v>700</v>
      </c>
      <c r="N130" s="106">
        <v>0.44</v>
      </c>
      <c r="O130" s="106">
        <v>0.56000000000000005</v>
      </c>
      <c r="P130" s="106" t="s">
        <v>714</v>
      </c>
      <c r="Q130" s="107" t="s">
        <v>875</v>
      </c>
      <c r="R130" s="107" t="s">
        <v>703</v>
      </c>
    </row>
    <row r="131" spans="2:18" ht="20.100000000000001" customHeight="1" x14ac:dyDescent="0.4">
      <c r="B131" s="105" t="str">
        <f t="shared" si="4"/>
        <v/>
      </c>
      <c r="C131" s="105" t="str">
        <f t="shared" si="5"/>
        <v/>
      </c>
      <c r="D131" s="105" t="str">
        <f t="shared" si="6"/>
        <v/>
      </c>
      <c r="E131" s="106" t="s">
        <v>695</v>
      </c>
      <c r="F131" s="106" t="s">
        <v>728</v>
      </c>
      <c r="G131" s="106" t="s">
        <v>697</v>
      </c>
      <c r="H131" s="106" t="s">
        <v>729</v>
      </c>
      <c r="I131" s="106">
        <v>10</v>
      </c>
      <c r="J131" s="106" t="s">
        <v>699</v>
      </c>
      <c r="K131" s="106">
        <v>10</v>
      </c>
      <c r="L131" s="106" t="s">
        <v>706</v>
      </c>
      <c r="M131" s="106" t="s">
        <v>700</v>
      </c>
      <c r="N131" s="106">
        <v>0.4</v>
      </c>
      <c r="O131" s="106">
        <v>0.56999999999999995</v>
      </c>
      <c r="P131" s="106" t="s">
        <v>714</v>
      </c>
      <c r="Q131" s="107" t="s">
        <v>876</v>
      </c>
      <c r="R131" s="107" t="s">
        <v>44</v>
      </c>
    </row>
    <row r="132" spans="2:18" ht="20.100000000000001" customHeight="1" x14ac:dyDescent="0.4">
      <c r="B132" s="105" t="str">
        <f t="shared" si="4"/>
        <v/>
      </c>
      <c r="C132" s="105" t="str">
        <f t="shared" si="5"/>
        <v/>
      </c>
      <c r="D132" s="105" t="str">
        <f t="shared" si="6"/>
        <v/>
      </c>
      <c r="E132" s="106" t="s">
        <v>695</v>
      </c>
      <c r="F132" s="106" t="s">
        <v>805</v>
      </c>
      <c r="G132" s="106" t="s">
        <v>697</v>
      </c>
      <c r="H132" s="106" t="s">
        <v>729</v>
      </c>
      <c r="I132" s="106">
        <v>10</v>
      </c>
      <c r="J132" s="106" t="s">
        <v>699</v>
      </c>
      <c r="K132" s="106">
        <v>11</v>
      </c>
      <c r="L132" s="106" t="s">
        <v>741</v>
      </c>
      <c r="M132" s="106" t="s">
        <v>700</v>
      </c>
      <c r="N132" s="106">
        <v>0.46</v>
      </c>
      <c r="O132" s="106">
        <v>0.56999999999999995</v>
      </c>
      <c r="P132" s="106" t="s">
        <v>714</v>
      </c>
      <c r="Q132" s="107" t="s">
        <v>877</v>
      </c>
      <c r="R132" s="107" t="s">
        <v>44</v>
      </c>
    </row>
    <row r="133" spans="2:18" ht="20.100000000000001" customHeight="1" x14ac:dyDescent="0.4">
      <c r="B133" s="105" t="str">
        <f t="shared" si="4"/>
        <v/>
      </c>
      <c r="C133" s="105" t="str">
        <f t="shared" si="5"/>
        <v/>
      </c>
      <c r="D133" s="105" t="str">
        <f t="shared" si="6"/>
        <v/>
      </c>
      <c r="E133" s="106" t="s">
        <v>695</v>
      </c>
      <c r="F133" s="106" t="s">
        <v>740</v>
      </c>
      <c r="G133" s="106" t="s">
        <v>697</v>
      </c>
      <c r="H133" s="106" t="s">
        <v>698</v>
      </c>
      <c r="I133" s="106">
        <v>10</v>
      </c>
      <c r="J133" s="106" t="s">
        <v>699</v>
      </c>
      <c r="K133" s="106">
        <v>10</v>
      </c>
      <c r="L133" s="106" t="s">
        <v>741</v>
      </c>
      <c r="M133" s="106" t="s">
        <v>700</v>
      </c>
      <c r="N133" s="106">
        <v>0.34</v>
      </c>
      <c r="O133" s="106">
        <v>0.56999999999999995</v>
      </c>
      <c r="P133" s="106" t="s">
        <v>714</v>
      </c>
      <c r="Q133" s="107" t="s">
        <v>878</v>
      </c>
      <c r="R133" s="107" t="s">
        <v>44</v>
      </c>
    </row>
    <row r="134" spans="2:18" ht="20.100000000000001" customHeight="1" x14ac:dyDescent="0.4">
      <c r="B134" s="105" t="str">
        <f t="shared" si="4"/>
        <v/>
      </c>
      <c r="C134" s="105" t="str">
        <f t="shared" si="5"/>
        <v/>
      </c>
      <c r="D134" s="105" t="str">
        <f t="shared" si="6"/>
        <v/>
      </c>
      <c r="E134" s="106" t="s">
        <v>695</v>
      </c>
      <c r="F134" s="106" t="s">
        <v>817</v>
      </c>
      <c r="G134" s="106" t="s">
        <v>697</v>
      </c>
      <c r="H134" s="106" t="s">
        <v>799</v>
      </c>
      <c r="I134" s="106">
        <v>10</v>
      </c>
      <c r="J134" s="106" t="s">
        <v>699</v>
      </c>
      <c r="K134" s="106">
        <v>11</v>
      </c>
      <c r="L134" s="106" t="s">
        <v>741</v>
      </c>
      <c r="M134" s="106" t="s">
        <v>700</v>
      </c>
      <c r="N134" s="106">
        <v>0.33</v>
      </c>
      <c r="O134" s="106">
        <v>0.56999999999999995</v>
      </c>
      <c r="P134" s="106" t="s">
        <v>714</v>
      </c>
      <c r="Q134" s="107" t="s">
        <v>879</v>
      </c>
      <c r="R134" s="107" t="s">
        <v>44</v>
      </c>
    </row>
    <row r="135" spans="2:18" ht="20.100000000000001" customHeight="1" x14ac:dyDescent="0.4">
      <c r="B135" s="105" t="str">
        <f t="shared" si="4"/>
        <v/>
      </c>
      <c r="C135" s="105" t="str">
        <f t="shared" si="5"/>
        <v/>
      </c>
      <c r="D135" s="105" t="str">
        <f t="shared" si="6"/>
        <v/>
      </c>
      <c r="E135" s="106" t="s">
        <v>695</v>
      </c>
      <c r="F135" s="106" t="s">
        <v>794</v>
      </c>
      <c r="G135" s="106" t="s">
        <v>710</v>
      </c>
      <c r="H135" s="106" t="s">
        <v>733</v>
      </c>
      <c r="I135" s="106">
        <v>10</v>
      </c>
      <c r="J135" s="106" t="s">
        <v>711</v>
      </c>
      <c r="K135" s="106">
        <v>11</v>
      </c>
      <c r="L135" s="106" t="s">
        <v>733</v>
      </c>
      <c r="M135" s="106" t="s">
        <v>700</v>
      </c>
      <c r="N135" s="106">
        <v>0.45</v>
      </c>
      <c r="O135" s="106">
        <v>0.56999999999999995</v>
      </c>
      <c r="P135" s="106" t="s">
        <v>701</v>
      </c>
      <c r="Q135" s="107" t="s">
        <v>880</v>
      </c>
      <c r="R135" s="107" t="s">
        <v>703</v>
      </c>
    </row>
    <row r="136" spans="2:18" ht="20.100000000000001" customHeight="1" x14ac:dyDescent="0.4">
      <c r="B136" s="105" t="str">
        <f t="shared" si="4"/>
        <v/>
      </c>
      <c r="C136" s="105" t="str">
        <f t="shared" si="5"/>
        <v/>
      </c>
      <c r="D136" s="105" t="str">
        <f t="shared" si="6"/>
        <v/>
      </c>
      <c r="E136" s="106" t="s">
        <v>695</v>
      </c>
      <c r="F136" s="106" t="s">
        <v>728</v>
      </c>
      <c r="G136" s="106" t="s">
        <v>721</v>
      </c>
      <c r="H136" s="106" t="s">
        <v>733</v>
      </c>
      <c r="I136" s="106">
        <v>10</v>
      </c>
      <c r="J136" s="106" t="s">
        <v>722</v>
      </c>
      <c r="K136" s="106">
        <v>10</v>
      </c>
      <c r="L136" s="106" t="s">
        <v>698</v>
      </c>
      <c r="M136" s="106" t="s">
        <v>700</v>
      </c>
      <c r="N136" s="106">
        <v>0.4</v>
      </c>
      <c r="O136" s="106">
        <v>0.56999999999999995</v>
      </c>
      <c r="P136" s="106" t="s">
        <v>714</v>
      </c>
      <c r="Q136" s="107" t="s">
        <v>881</v>
      </c>
      <c r="R136" s="107" t="s">
        <v>703</v>
      </c>
    </row>
    <row r="137" spans="2:18" ht="20.100000000000001" customHeight="1" x14ac:dyDescent="0.4">
      <c r="B137" s="105" t="str">
        <f t="shared" si="4"/>
        <v/>
      </c>
      <c r="C137" s="105" t="str">
        <f t="shared" si="5"/>
        <v/>
      </c>
      <c r="D137" s="105" t="str">
        <f t="shared" si="6"/>
        <v/>
      </c>
      <c r="E137" s="106" t="s">
        <v>695</v>
      </c>
      <c r="F137" s="106" t="s">
        <v>728</v>
      </c>
      <c r="G137" s="106" t="s">
        <v>773</v>
      </c>
      <c r="H137" s="106" t="s">
        <v>729</v>
      </c>
      <c r="I137" s="106">
        <v>10</v>
      </c>
      <c r="J137" s="106" t="s">
        <v>774</v>
      </c>
      <c r="K137" s="106">
        <v>10</v>
      </c>
      <c r="L137" s="106" t="s">
        <v>706</v>
      </c>
      <c r="M137" s="106" t="s">
        <v>700</v>
      </c>
      <c r="N137" s="106">
        <v>0.4</v>
      </c>
      <c r="O137" s="106">
        <v>0.56999999999999995</v>
      </c>
      <c r="P137" s="106" t="s">
        <v>714</v>
      </c>
      <c r="Q137" s="107" t="s">
        <v>882</v>
      </c>
      <c r="R137" s="107" t="s">
        <v>703</v>
      </c>
    </row>
    <row r="138" spans="2:18" ht="20.100000000000001" customHeight="1" x14ac:dyDescent="0.4">
      <c r="B138" s="105" t="str">
        <f t="shared" si="4"/>
        <v/>
      </c>
      <c r="C138" s="105" t="str">
        <f t="shared" si="5"/>
        <v/>
      </c>
      <c r="D138" s="105" t="str">
        <f t="shared" si="6"/>
        <v/>
      </c>
      <c r="E138" s="106" t="s">
        <v>695</v>
      </c>
      <c r="F138" s="106" t="s">
        <v>728</v>
      </c>
      <c r="G138" s="106" t="s">
        <v>778</v>
      </c>
      <c r="H138" s="106" t="s">
        <v>729</v>
      </c>
      <c r="I138" s="106">
        <v>10</v>
      </c>
      <c r="J138" s="106" t="s">
        <v>779</v>
      </c>
      <c r="K138" s="106">
        <v>10</v>
      </c>
      <c r="L138" s="106" t="s">
        <v>706</v>
      </c>
      <c r="M138" s="106" t="s">
        <v>700</v>
      </c>
      <c r="N138" s="106">
        <v>0.4</v>
      </c>
      <c r="O138" s="106">
        <v>0.56999999999999995</v>
      </c>
      <c r="P138" s="106" t="s">
        <v>714</v>
      </c>
      <c r="Q138" s="107" t="s">
        <v>883</v>
      </c>
      <c r="R138" s="107" t="s">
        <v>703</v>
      </c>
    </row>
    <row r="139" spans="2:18" ht="20.100000000000001" customHeight="1" x14ac:dyDescent="0.4">
      <c r="B139" s="105" t="str">
        <f t="shared" si="4"/>
        <v/>
      </c>
      <c r="C139" s="105" t="str">
        <f t="shared" si="5"/>
        <v/>
      </c>
      <c r="D139" s="105" t="str">
        <f t="shared" si="6"/>
        <v/>
      </c>
      <c r="E139" s="106" t="s">
        <v>695</v>
      </c>
      <c r="F139" s="106" t="s">
        <v>728</v>
      </c>
      <c r="G139" s="106" t="s">
        <v>782</v>
      </c>
      <c r="H139" s="106" t="s">
        <v>729</v>
      </c>
      <c r="I139" s="106">
        <v>10</v>
      </c>
      <c r="J139" s="106" t="s">
        <v>783</v>
      </c>
      <c r="K139" s="106">
        <v>10</v>
      </c>
      <c r="L139" s="106" t="s">
        <v>706</v>
      </c>
      <c r="M139" s="106" t="s">
        <v>700</v>
      </c>
      <c r="N139" s="106">
        <v>0.35</v>
      </c>
      <c r="O139" s="106">
        <v>0.56999999999999995</v>
      </c>
      <c r="P139" s="106" t="s">
        <v>714</v>
      </c>
      <c r="Q139" s="107" t="s">
        <v>884</v>
      </c>
      <c r="R139" s="107" t="s">
        <v>703</v>
      </c>
    </row>
    <row r="140" spans="2:18" ht="20.100000000000001" customHeight="1" x14ac:dyDescent="0.4">
      <c r="B140" s="105" t="str">
        <f t="shared" si="4"/>
        <v/>
      </c>
      <c r="C140" s="105" t="str">
        <f t="shared" si="5"/>
        <v/>
      </c>
      <c r="D140" s="105" t="str">
        <f t="shared" si="6"/>
        <v/>
      </c>
      <c r="E140" s="106" t="s">
        <v>695</v>
      </c>
      <c r="F140" s="106" t="s">
        <v>798</v>
      </c>
      <c r="G140" s="106" t="s">
        <v>710</v>
      </c>
      <c r="H140" s="106" t="s">
        <v>733</v>
      </c>
      <c r="I140" s="106">
        <v>10</v>
      </c>
      <c r="J140" s="106" t="s">
        <v>711</v>
      </c>
      <c r="K140" s="106">
        <v>11</v>
      </c>
      <c r="L140" s="106" t="s">
        <v>802</v>
      </c>
      <c r="M140" s="106" t="s">
        <v>700</v>
      </c>
      <c r="N140" s="106">
        <v>0.36</v>
      </c>
      <c r="O140" s="106">
        <v>0.56999999999999995</v>
      </c>
      <c r="P140" s="106" t="s">
        <v>800</v>
      </c>
      <c r="Q140" s="107" t="s">
        <v>885</v>
      </c>
      <c r="R140" s="107" t="s">
        <v>703</v>
      </c>
    </row>
    <row r="141" spans="2:18" ht="20.100000000000001" customHeight="1" x14ac:dyDescent="0.4">
      <c r="B141" s="105" t="str">
        <f t="shared" si="4"/>
        <v/>
      </c>
      <c r="C141" s="105" t="str">
        <f t="shared" si="5"/>
        <v/>
      </c>
      <c r="D141" s="105" t="str">
        <f t="shared" si="6"/>
        <v/>
      </c>
      <c r="E141" s="106" t="s">
        <v>695</v>
      </c>
      <c r="F141" s="106" t="s">
        <v>740</v>
      </c>
      <c r="G141" s="106" t="s">
        <v>773</v>
      </c>
      <c r="H141" s="106" t="s">
        <v>717</v>
      </c>
      <c r="I141" s="106">
        <v>10</v>
      </c>
      <c r="J141" s="106" t="s">
        <v>774</v>
      </c>
      <c r="K141" s="106">
        <v>10</v>
      </c>
      <c r="L141" s="106" t="s">
        <v>741</v>
      </c>
      <c r="M141" s="106" t="s">
        <v>700</v>
      </c>
      <c r="N141" s="106">
        <v>0.33</v>
      </c>
      <c r="O141" s="106">
        <v>0.56999999999999995</v>
      </c>
      <c r="P141" s="106" t="s">
        <v>714</v>
      </c>
      <c r="Q141" s="107" t="s">
        <v>886</v>
      </c>
      <c r="R141" s="107" t="s">
        <v>703</v>
      </c>
    </row>
    <row r="142" spans="2:18" ht="20.100000000000001" customHeight="1" x14ac:dyDescent="0.4">
      <c r="B142" s="105" t="str">
        <f t="shared" si="4"/>
        <v/>
      </c>
      <c r="C142" s="105" t="str">
        <f t="shared" si="5"/>
        <v/>
      </c>
      <c r="D142" s="105" t="str">
        <f t="shared" si="6"/>
        <v/>
      </c>
      <c r="E142" s="106" t="s">
        <v>695</v>
      </c>
      <c r="F142" s="106" t="s">
        <v>740</v>
      </c>
      <c r="G142" s="106" t="s">
        <v>778</v>
      </c>
      <c r="H142" s="106" t="s">
        <v>717</v>
      </c>
      <c r="I142" s="106">
        <v>10</v>
      </c>
      <c r="J142" s="106" t="s">
        <v>779</v>
      </c>
      <c r="K142" s="106">
        <v>10</v>
      </c>
      <c r="L142" s="106" t="s">
        <v>741</v>
      </c>
      <c r="M142" s="106" t="s">
        <v>700</v>
      </c>
      <c r="N142" s="106">
        <v>0.33</v>
      </c>
      <c r="O142" s="106">
        <v>0.56999999999999995</v>
      </c>
      <c r="P142" s="106" t="s">
        <v>714</v>
      </c>
      <c r="Q142" s="107" t="s">
        <v>887</v>
      </c>
      <c r="R142" s="107" t="s">
        <v>703</v>
      </c>
    </row>
    <row r="143" spans="2:18" ht="20.100000000000001" customHeight="1" x14ac:dyDescent="0.4">
      <c r="B143" s="105" t="str">
        <f t="shared" si="4"/>
        <v/>
      </c>
      <c r="C143" s="105" t="str">
        <f t="shared" si="5"/>
        <v/>
      </c>
      <c r="D143" s="105" t="str">
        <f t="shared" si="6"/>
        <v/>
      </c>
      <c r="E143" s="106" t="s">
        <v>695</v>
      </c>
      <c r="F143" s="106" t="s">
        <v>740</v>
      </c>
      <c r="G143" s="106" t="s">
        <v>782</v>
      </c>
      <c r="H143" s="106" t="s">
        <v>717</v>
      </c>
      <c r="I143" s="106">
        <v>10</v>
      </c>
      <c r="J143" s="106" t="s">
        <v>783</v>
      </c>
      <c r="K143" s="106">
        <v>10</v>
      </c>
      <c r="L143" s="106" t="s">
        <v>741</v>
      </c>
      <c r="M143" s="106" t="s">
        <v>700</v>
      </c>
      <c r="N143" s="106">
        <v>0.28000000000000003</v>
      </c>
      <c r="O143" s="106">
        <v>0.56999999999999995</v>
      </c>
      <c r="P143" s="106" t="s">
        <v>714</v>
      </c>
      <c r="Q143" s="107" t="s">
        <v>888</v>
      </c>
      <c r="R143" s="107" t="s">
        <v>703</v>
      </c>
    </row>
    <row r="144" spans="2:18" ht="20.100000000000001" customHeight="1" x14ac:dyDescent="0.4">
      <c r="B144" s="105" t="str">
        <f t="shared" si="4"/>
        <v/>
      </c>
      <c r="C144" s="105" t="str">
        <f t="shared" si="5"/>
        <v/>
      </c>
      <c r="D144" s="105" t="str">
        <f t="shared" si="6"/>
        <v/>
      </c>
      <c r="E144" s="106" t="s">
        <v>695</v>
      </c>
      <c r="F144" s="106" t="s">
        <v>740</v>
      </c>
      <c r="G144" s="106" t="s">
        <v>788</v>
      </c>
      <c r="H144" s="106" t="s">
        <v>717</v>
      </c>
      <c r="I144" s="106">
        <v>10</v>
      </c>
      <c r="J144" s="106" t="s">
        <v>722</v>
      </c>
      <c r="K144" s="106">
        <v>10</v>
      </c>
      <c r="L144" s="106" t="s">
        <v>753</v>
      </c>
      <c r="M144" s="106" t="s">
        <v>700</v>
      </c>
      <c r="N144" s="106">
        <v>0.33</v>
      </c>
      <c r="O144" s="106">
        <v>0.56999999999999995</v>
      </c>
      <c r="P144" s="106" t="s">
        <v>714</v>
      </c>
      <c r="Q144" s="107" t="s">
        <v>889</v>
      </c>
      <c r="R144" s="107" t="s">
        <v>703</v>
      </c>
    </row>
    <row r="145" spans="2:18" ht="20.100000000000001" customHeight="1" x14ac:dyDescent="0.4">
      <c r="B145" s="105" t="str">
        <f t="shared" ref="B145:B208" si="7">IF(OR($C$11="",$C$12=""),"",IFERROR(IF(AND($U$23&lt;&gt;R145,$V$23&lt;&gt;R145),"－",IF(AND(COUNTIF($C$11,"*樹脂スペーサー*")&gt;0,OR(M145="空気",F145="一般",F145="一般ＰＧ")),"－",IF(AND($W$26&gt;0,$W$26&gt;=O145),$U$26,IF(AND($W$27&gt;0,$W$27&gt;=O145),$U$27,IF(AND($W$28&gt;0,$W$28&gt;=O145),$U$28,IF(AND($W$29&gt;0,$W$29&gt;=O145),$U$29,IF(AND($W$30&gt;0,$W$30&gt;=O145),$U$30,IF(AND($W$31&gt;0,$W$31&gt;=O145),$U$31,IF(AND($W$32&gt;0,$W$32&gt;=O145),$U$32,"－"))))))))),"－"))</f>
        <v/>
      </c>
      <c r="C145" s="105" t="str">
        <f t="shared" ref="C145:C208" si="8">IF(B145="","",IF(B145&lt;&gt;"－",VLOOKUP(B145,$U$26:$V$32,2,FALSE),"－"))</f>
        <v/>
      </c>
      <c r="D145" s="105" t="str">
        <f t="shared" ref="D145:D208" si="9">IF($H$10="","",IF($V$39&lt;&gt;"断熱等","－",IF(AND(COUNTIF($V$35,"*樹脂スペーサー*")&gt;0,OR(M145="空気",F145="一般",F145="一般ＰＧ")),"－",IF(AND($V$36&lt;&gt;R145,$W$36&lt;&gt;R145),"－",IF(MID($H$10,10,1)="Z",IF(N145&lt;=0.65,"○","－"),IF($V$37&gt;=O145,"○","－"))))))</f>
        <v/>
      </c>
      <c r="E145" s="106" t="s">
        <v>695</v>
      </c>
      <c r="F145" s="106" t="s">
        <v>817</v>
      </c>
      <c r="G145" s="106" t="s">
        <v>773</v>
      </c>
      <c r="H145" s="106" t="s">
        <v>802</v>
      </c>
      <c r="I145" s="106">
        <v>10</v>
      </c>
      <c r="J145" s="106" t="s">
        <v>774</v>
      </c>
      <c r="K145" s="106">
        <v>11</v>
      </c>
      <c r="L145" s="106" t="s">
        <v>741</v>
      </c>
      <c r="M145" s="106" t="s">
        <v>700</v>
      </c>
      <c r="N145" s="106">
        <v>0.31</v>
      </c>
      <c r="O145" s="106">
        <v>0.56999999999999995</v>
      </c>
      <c r="P145" s="106" t="s">
        <v>714</v>
      </c>
      <c r="Q145" s="107" t="s">
        <v>890</v>
      </c>
      <c r="R145" s="107" t="s">
        <v>703</v>
      </c>
    </row>
    <row r="146" spans="2:18" ht="20.100000000000001" customHeight="1" x14ac:dyDescent="0.4">
      <c r="B146" s="105" t="str">
        <f t="shared" si="7"/>
        <v/>
      </c>
      <c r="C146" s="105" t="str">
        <f t="shared" si="8"/>
        <v/>
      </c>
      <c r="D146" s="105" t="str">
        <f t="shared" si="9"/>
        <v/>
      </c>
      <c r="E146" s="106" t="s">
        <v>695</v>
      </c>
      <c r="F146" s="106" t="s">
        <v>817</v>
      </c>
      <c r="G146" s="106" t="s">
        <v>778</v>
      </c>
      <c r="H146" s="106" t="s">
        <v>802</v>
      </c>
      <c r="I146" s="106">
        <v>10</v>
      </c>
      <c r="J146" s="106" t="s">
        <v>779</v>
      </c>
      <c r="K146" s="106">
        <v>11</v>
      </c>
      <c r="L146" s="106" t="s">
        <v>741</v>
      </c>
      <c r="M146" s="106" t="s">
        <v>700</v>
      </c>
      <c r="N146" s="106">
        <v>0.31</v>
      </c>
      <c r="O146" s="106">
        <v>0.56999999999999995</v>
      </c>
      <c r="P146" s="106" t="s">
        <v>714</v>
      </c>
      <c r="Q146" s="107" t="s">
        <v>891</v>
      </c>
      <c r="R146" s="107" t="s">
        <v>703</v>
      </c>
    </row>
    <row r="147" spans="2:18" ht="20.100000000000001" customHeight="1" x14ac:dyDescent="0.4">
      <c r="B147" s="105" t="str">
        <f t="shared" si="7"/>
        <v/>
      </c>
      <c r="C147" s="105" t="str">
        <f t="shared" si="8"/>
        <v/>
      </c>
      <c r="D147" s="105" t="str">
        <f t="shared" si="9"/>
        <v/>
      </c>
      <c r="E147" s="106" t="s">
        <v>695</v>
      </c>
      <c r="F147" s="106" t="s">
        <v>817</v>
      </c>
      <c r="G147" s="106" t="s">
        <v>782</v>
      </c>
      <c r="H147" s="106" t="s">
        <v>802</v>
      </c>
      <c r="I147" s="106">
        <v>10</v>
      </c>
      <c r="J147" s="106" t="s">
        <v>783</v>
      </c>
      <c r="K147" s="106">
        <v>11</v>
      </c>
      <c r="L147" s="106" t="s">
        <v>741</v>
      </c>
      <c r="M147" s="106" t="s">
        <v>700</v>
      </c>
      <c r="N147" s="106">
        <v>0.26</v>
      </c>
      <c r="O147" s="106">
        <v>0.56999999999999995</v>
      </c>
      <c r="P147" s="106" t="s">
        <v>714</v>
      </c>
      <c r="Q147" s="107" t="s">
        <v>892</v>
      </c>
      <c r="R147" s="107" t="s">
        <v>703</v>
      </c>
    </row>
    <row r="148" spans="2:18" ht="20.100000000000001" customHeight="1" x14ac:dyDescent="0.4">
      <c r="B148" s="105" t="str">
        <f t="shared" si="7"/>
        <v/>
      </c>
      <c r="C148" s="105" t="str">
        <f t="shared" si="8"/>
        <v/>
      </c>
      <c r="D148" s="105" t="str">
        <f t="shared" si="9"/>
        <v/>
      </c>
      <c r="E148" s="106" t="s">
        <v>695</v>
      </c>
      <c r="F148" s="106" t="s">
        <v>817</v>
      </c>
      <c r="G148" s="106" t="s">
        <v>758</v>
      </c>
      <c r="H148" s="106" t="s">
        <v>819</v>
      </c>
      <c r="I148" s="106">
        <v>10</v>
      </c>
      <c r="J148" s="106" t="s">
        <v>711</v>
      </c>
      <c r="K148" s="106">
        <v>11</v>
      </c>
      <c r="L148" s="106" t="s">
        <v>753</v>
      </c>
      <c r="M148" s="106" t="s">
        <v>700</v>
      </c>
      <c r="N148" s="106">
        <v>0.32</v>
      </c>
      <c r="O148" s="106">
        <v>0.56999999999999995</v>
      </c>
      <c r="P148" s="106" t="s">
        <v>714</v>
      </c>
      <c r="Q148" s="107" t="s">
        <v>893</v>
      </c>
      <c r="R148" s="107" t="s">
        <v>703</v>
      </c>
    </row>
    <row r="149" spans="2:18" ht="20.100000000000001" customHeight="1" x14ac:dyDescent="0.4">
      <c r="B149" s="105" t="str">
        <f t="shared" si="7"/>
        <v/>
      </c>
      <c r="C149" s="105" t="str">
        <f t="shared" si="8"/>
        <v/>
      </c>
      <c r="D149" s="105" t="str">
        <f t="shared" si="9"/>
        <v/>
      </c>
      <c r="E149" s="106" t="s">
        <v>695</v>
      </c>
      <c r="F149" s="106" t="s">
        <v>817</v>
      </c>
      <c r="G149" s="106" t="s">
        <v>788</v>
      </c>
      <c r="H149" s="106" t="s">
        <v>802</v>
      </c>
      <c r="I149" s="106">
        <v>10</v>
      </c>
      <c r="J149" s="106" t="s">
        <v>722</v>
      </c>
      <c r="K149" s="106">
        <v>11</v>
      </c>
      <c r="L149" s="106" t="s">
        <v>753</v>
      </c>
      <c r="M149" s="106" t="s">
        <v>700</v>
      </c>
      <c r="N149" s="106">
        <v>0.32</v>
      </c>
      <c r="O149" s="106">
        <v>0.56999999999999995</v>
      </c>
      <c r="P149" s="106" t="s">
        <v>714</v>
      </c>
      <c r="Q149" s="107" t="s">
        <v>894</v>
      </c>
      <c r="R149" s="107" t="s">
        <v>703</v>
      </c>
    </row>
    <row r="150" spans="2:18" ht="20.100000000000001" customHeight="1" x14ac:dyDescent="0.4">
      <c r="B150" s="105" t="str">
        <f t="shared" si="7"/>
        <v/>
      </c>
      <c r="C150" s="105" t="str">
        <f t="shared" si="8"/>
        <v/>
      </c>
      <c r="D150" s="105" t="str">
        <f t="shared" si="9"/>
        <v/>
      </c>
      <c r="E150" s="106" t="s">
        <v>695</v>
      </c>
      <c r="F150" s="106" t="s">
        <v>728</v>
      </c>
      <c r="G150" s="106" t="s">
        <v>697</v>
      </c>
      <c r="H150" s="106" t="s">
        <v>729</v>
      </c>
      <c r="I150" s="106">
        <v>10</v>
      </c>
      <c r="J150" s="106" t="s">
        <v>699</v>
      </c>
      <c r="K150" s="106">
        <v>10</v>
      </c>
      <c r="L150" s="106" t="s">
        <v>706</v>
      </c>
      <c r="M150" s="106" t="s">
        <v>700</v>
      </c>
      <c r="N150" s="106">
        <v>0.4</v>
      </c>
      <c r="O150" s="106">
        <v>0.56999999999999995</v>
      </c>
      <c r="P150" s="106" t="s">
        <v>714</v>
      </c>
      <c r="Q150" s="107" t="s">
        <v>895</v>
      </c>
      <c r="R150" s="107" t="s">
        <v>275</v>
      </c>
    </row>
    <row r="151" spans="2:18" ht="20.100000000000001" customHeight="1" x14ac:dyDescent="0.4">
      <c r="B151" s="105" t="str">
        <f t="shared" si="7"/>
        <v/>
      </c>
      <c r="C151" s="105" t="str">
        <f t="shared" si="8"/>
        <v/>
      </c>
      <c r="D151" s="105" t="str">
        <f t="shared" si="9"/>
        <v/>
      </c>
      <c r="E151" s="106" t="s">
        <v>695</v>
      </c>
      <c r="F151" s="106" t="s">
        <v>805</v>
      </c>
      <c r="G151" s="106" t="s">
        <v>697</v>
      </c>
      <c r="H151" s="106" t="s">
        <v>733</v>
      </c>
      <c r="I151" s="106">
        <v>10</v>
      </c>
      <c r="J151" s="106" t="s">
        <v>699</v>
      </c>
      <c r="K151" s="106">
        <v>11</v>
      </c>
      <c r="L151" s="106" t="s">
        <v>741</v>
      </c>
      <c r="M151" s="106" t="s">
        <v>700</v>
      </c>
      <c r="N151" s="106">
        <v>0.45</v>
      </c>
      <c r="O151" s="106">
        <v>0.56999999999999995</v>
      </c>
      <c r="P151" s="106" t="s">
        <v>714</v>
      </c>
      <c r="Q151" s="107" t="s">
        <v>896</v>
      </c>
      <c r="R151" s="107" t="s">
        <v>275</v>
      </c>
    </row>
    <row r="152" spans="2:18" ht="20.100000000000001" customHeight="1" x14ac:dyDescent="0.4">
      <c r="B152" s="105" t="str">
        <f t="shared" si="7"/>
        <v/>
      </c>
      <c r="C152" s="105" t="str">
        <f t="shared" si="8"/>
        <v/>
      </c>
      <c r="D152" s="105" t="str">
        <f t="shared" si="9"/>
        <v/>
      </c>
      <c r="E152" s="106" t="s">
        <v>695</v>
      </c>
      <c r="F152" s="106" t="s">
        <v>740</v>
      </c>
      <c r="G152" s="106" t="s">
        <v>697</v>
      </c>
      <c r="H152" s="106" t="s">
        <v>717</v>
      </c>
      <c r="I152" s="106">
        <v>10</v>
      </c>
      <c r="J152" s="106" t="s">
        <v>699</v>
      </c>
      <c r="K152" s="106">
        <v>10</v>
      </c>
      <c r="L152" s="106" t="s">
        <v>741</v>
      </c>
      <c r="M152" s="106" t="s">
        <v>700</v>
      </c>
      <c r="N152" s="106">
        <v>0.34</v>
      </c>
      <c r="O152" s="106">
        <v>0.56999999999999995</v>
      </c>
      <c r="P152" s="106" t="s">
        <v>714</v>
      </c>
      <c r="Q152" s="107" t="s">
        <v>897</v>
      </c>
      <c r="R152" s="107" t="s">
        <v>275</v>
      </c>
    </row>
    <row r="153" spans="2:18" ht="20.100000000000001" customHeight="1" x14ac:dyDescent="0.4">
      <c r="B153" s="105" t="str">
        <f t="shared" si="7"/>
        <v/>
      </c>
      <c r="C153" s="105" t="str">
        <f t="shared" si="8"/>
        <v/>
      </c>
      <c r="D153" s="105" t="str">
        <f t="shared" si="9"/>
        <v/>
      </c>
      <c r="E153" s="106" t="s">
        <v>695</v>
      </c>
      <c r="F153" s="106" t="s">
        <v>740</v>
      </c>
      <c r="G153" s="106" t="s">
        <v>752</v>
      </c>
      <c r="H153" s="106" t="s">
        <v>706</v>
      </c>
      <c r="I153" s="106">
        <v>10</v>
      </c>
      <c r="J153" s="106" t="s">
        <v>699</v>
      </c>
      <c r="K153" s="106">
        <v>10</v>
      </c>
      <c r="L153" s="106" t="s">
        <v>753</v>
      </c>
      <c r="M153" s="106" t="s">
        <v>700</v>
      </c>
      <c r="N153" s="106">
        <v>0.34</v>
      </c>
      <c r="O153" s="106">
        <v>0.56999999999999995</v>
      </c>
      <c r="P153" s="106" t="s">
        <v>714</v>
      </c>
      <c r="Q153" s="107" t="s">
        <v>898</v>
      </c>
      <c r="R153" s="107" t="s">
        <v>275</v>
      </c>
    </row>
    <row r="154" spans="2:18" ht="20.100000000000001" customHeight="1" x14ac:dyDescent="0.4">
      <c r="B154" s="105" t="str">
        <f t="shared" si="7"/>
        <v/>
      </c>
      <c r="C154" s="105" t="str">
        <f t="shared" si="8"/>
        <v/>
      </c>
      <c r="D154" s="105" t="str">
        <f t="shared" si="9"/>
        <v/>
      </c>
      <c r="E154" s="106" t="s">
        <v>695</v>
      </c>
      <c r="F154" s="106" t="s">
        <v>817</v>
      </c>
      <c r="G154" s="106" t="s">
        <v>697</v>
      </c>
      <c r="H154" s="106" t="s">
        <v>802</v>
      </c>
      <c r="I154" s="106">
        <v>10</v>
      </c>
      <c r="J154" s="106" t="s">
        <v>699</v>
      </c>
      <c r="K154" s="106">
        <v>11</v>
      </c>
      <c r="L154" s="106" t="s">
        <v>741</v>
      </c>
      <c r="M154" s="106" t="s">
        <v>700</v>
      </c>
      <c r="N154" s="106">
        <v>0.32</v>
      </c>
      <c r="O154" s="106">
        <v>0.56999999999999995</v>
      </c>
      <c r="P154" s="106" t="s">
        <v>714</v>
      </c>
      <c r="Q154" s="107" t="s">
        <v>899</v>
      </c>
      <c r="R154" s="107" t="s">
        <v>275</v>
      </c>
    </row>
    <row r="155" spans="2:18" ht="20.100000000000001" customHeight="1" x14ac:dyDescent="0.4">
      <c r="B155" s="105" t="str">
        <f t="shared" si="7"/>
        <v/>
      </c>
      <c r="C155" s="105" t="str">
        <f t="shared" si="8"/>
        <v/>
      </c>
      <c r="D155" s="105" t="str">
        <f t="shared" si="9"/>
        <v/>
      </c>
      <c r="E155" s="106" t="s">
        <v>695</v>
      </c>
      <c r="F155" s="106" t="s">
        <v>794</v>
      </c>
      <c r="G155" s="106" t="s">
        <v>697</v>
      </c>
      <c r="H155" s="106" t="s">
        <v>765</v>
      </c>
      <c r="I155" s="106">
        <v>10</v>
      </c>
      <c r="J155" s="106" t="s">
        <v>699</v>
      </c>
      <c r="K155" s="106">
        <v>11</v>
      </c>
      <c r="L155" s="106" t="s">
        <v>765</v>
      </c>
      <c r="M155" s="106" t="s">
        <v>700</v>
      </c>
      <c r="N155" s="106">
        <v>0.45</v>
      </c>
      <c r="O155" s="106">
        <v>0.56999999999999995</v>
      </c>
      <c r="P155" s="106" t="s">
        <v>714</v>
      </c>
      <c r="Q155" s="107" t="s">
        <v>900</v>
      </c>
      <c r="R155" s="107" t="s">
        <v>13</v>
      </c>
    </row>
    <row r="156" spans="2:18" ht="20.100000000000001" customHeight="1" x14ac:dyDescent="0.4">
      <c r="B156" s="105" t="str">
        <f t="shared" si="7"/>
        <v/>
      </c>
      <c r="C156" s="105" t="str">
        <f t="shared" si="8"/>
        <v/>
      </c>
      <c r="D156" s="105" t="str">
        <f t="shared" si="9"/>
        <v/>
      </c>
      <c r="E156" s="106" t="s">
        <v>695</v>
      </c>
      <c r="F156" s="106" t="s">
        <v>794</v>
      </c>
      <c r="G156" s="106" t="s">
        <v>721</v>
      </c>
      <c r="H156" s="106" t="s">
        <v>729</v>
      </c>
      <c r="I156" s="106">
        <v>10</v>
      </c>
      <c r="J156" s="106" t="s">
        <v>722</v>
      </c>
      <c r="K156" s="106">
        <v>11</v>
      </c>
      <c r="L156" s="106" t="s">
        <v>729</v>
      </c>
      <c r="M156" s="106" t="s">
        <v>700</v>
      </c>
      <c r="N156" s="106">
        <v>0.45</v>
      </c>
      <c r="O156" s="106">
        <v>0.56999999999999995</v>
      </c>
      <c r="P156" s="106" t="s">
        <v>714</v>
      </c>
      <c r="Q156" s="107" t="s">
        <v>901</v>
      </c>
      <c r="R156" s="107" t="s">
        <v>13</v>
      </c>
    </row>
    <row r="157" spans="2:18" ht="20.100000000000001" customHeight="1" x14ac:dyDescent="0.4">
      <c r="B157" s="105" t="str">
        <f t="shared" si="7"/>
        <v/>
      </c>
      <c r="C157" s="105" t="str">
        <f t="shared" si="8"/>
        <v/>
      </c>
      <c r="D157" s="105" t="str">
        <f t="shared" si="9"/>
        <v/>
      </c>
      <c r="E157" s="106" t="s">
        <v>695</v>
      </c>
      <c r="F157" s="106" t="s">
        <v>696</v>
      </c>
      <c r="G157" s="106" t="s">
        <v>773</v>
      </c>
      <c r="H157" s="106" t="s">
        <v>706</v>
      </c>
      <c r="I157" s="106">
        <v>9</v>
      </c>
      <c r="J157" s="106" t="s">
        <v>774</v>
      </c>
      <c r="K157" s="106">
        <v>10</v>
      </c>
      <c r="L157" s="106" t="s">
        <v>706</v>
      </c>
      <c r="M157" s="106" t="s">
        <v>700</v>
      </c>
      <c r="N157" s="106">
        <v>0.32</v>
      </c>
      <c r="O157" s="106">
        <v>0.56999999999999995</v>
      </c>
      <c r="P157" s="106" t="s">
        <v>714</v>
      </c>
      <c r="Q157" s="107" t="s">
        <v>902</v>
      </c>
      <c r="R157" s="107" t="s">
        <v>13</v>
      </c>
    </row>
    <row r="158" spans="2:18" ht="20.100000000000001" customHeight="1" x14ac:dyDescent="0.4">
      <c r="B158" s="105" t="str">
        <f t="shared" si="7"/>
        <v/>
      </c>
      <c r="C158" s="105" t="str">
        <f t="shared" si="8"/>
        <v/>
      </c>
      <c r="D158" s="105" t="str">
        <f t="shared" si="9"/>
        <v/>
      </c>
      <c r="E158" s="106" t="s">
        <v>695</v>
      </c>
      <c r="F158" s="106" t="s">
        <v>696</v>
      </c>
      <c r="G158" s="106" t="s">
        <v>778</v>
      </c>
      <c r="H158" s="106" t="s">
        <v>706</v>
      </c>
      <c r="I158" s="106">
        <v>9</v>
      </c>
      <c r="J158" s="106" t="s">
        <v>779</v>
      </c>
      <c r="K158" s="106">
        <v>10</v>
      </c>
      <c r="L158" s="106" t="s">
        <v>706</v>
      </c>
      <c r="M158" s="106" t="s">
        <v>700</v>
      </c>
      <c r="N158" s="106">
        <v>0.32</v>
      </c>
      <c r="O158" s="106">
        <v>0.56999999999999995</v>
      </c>
      <c r="P158" s="106" t="s">
        <v>714</v>
      </c>
      <c r="Q158" s="107" t="s">
        <v>903</v>
      </c>
      <c r="R158" s="107" t="s">
        <v>13</v>
      </c>
    </row>
    <row r="159" spans="2:18" ht="20.100000000000001" customHeight="1" x14ac:dyDescent="0.4">
      <c r="B159" s="105" t="str">
        <f t="shared" si="7"/>
        <v/>
      </c>
      <c r="C159" s="105" t="str">
        <f t="shared" si="8"/>
        <v/>
      </c>
      <c r="D159" s="105" t="str">
        <f t="shared" si="9"/>
        <v/>
      </c>
      <c r="E159" s="106" t="s">
        <v>695</v>
      </c>
      <c r="F159" s="106" t="s">
        <v>696</v>
      </c>
      <c r="G159" s="106" t="s">
        <v>782</v>
      </c>
      <c r="H159" s="106" t="s">
        <v>706</v>
      </c>
      <c r="I159" s="106">
        <v>9</v>
      </c>
      <c r="J159" s="106" t="s">
        <v>783</v>
      </c>
      <c r="K159" s="106">
        <v>10</v>
      </c>
      <c r="L159" s="106" t="s">
        <v>706</v>
      </c>
      <c r="M159" s="106" t="s">
        <v>700</v>
      </c>
      <c r="N159" s="106">
        <v>0.27</v>
      </c>
      <c r="O159" s="106">
        <v>0.56999999999999995</v>
      </c>
      <c r="P159" s="106" t="s">
        <v>714</v>
      </c>
      <c r="Q159" s="107" t="s">
        <v>904</v>
      </c>
      <c r="R159" s="107" t="s">
        <v>13</v>
      </c>
    </row>
    <row r="160" spans="2:18" ht="20.100000000000001" customHeight="1" x14ac:dyDescent="0.4">
      <c r="B160" s="105" t="str">
        <f t="shared" si="7"/>
        <v/>
      </c>
      <c r="C160" s="105" t="str">
        <f t="shared" si="8"/>
        <v/>
      </c>
      <c r="D160" s="105" t="str">
        <f t="shared" si="9"/>
        <v/>
      </c>
      <c r="E160" s="106" t="s">
        <v>695</v>
      </c>
      <c r="F160" s="106" t="s">
        <v>728</v>
      </c>
      <c r="G160" s="106" t="s">
        <v>710</v>
      </c>
      <c r="H160" s="106" t="s">
        <v>733</v>
      </c>
      <c r="I160" s="106">
        <v>10</v>
      </c>
      <c r="J160" s="106" t="s">
        <v>711</v>
      </c>
      <c r="K160" s="106">
        <v>10</v>
      </c>
      <c r="L160" s="106" t="s">
        <v>698</v>
      </c>
      <c r="M160" s="106" t="s">
        <v>700</v>
      </c>
      <c r="N160" s="106">
        <v>0.4</v>
      </c>
      <c r="O160" s="106">
        <v>0.56999999999999995</v>
      </c>
      <c r="P160" s="106" t="s">
        <v>714</v>
      </c>
      <c r="Q160" s="107" t="s">
        <v>905</v>
      </c>
      <c r="R160" s="107" t="s">
        <v>13</v>
      </c>
    </row>
    <row r="161" spans="2:18" ht="20.100000000000001" customHeight="1" x14ac:dyDescent="0.4">
      <c r="B161" s="105" t="str">
        <f t="shared" si="7"/>
        <v/>
      </c>
      <c r="C161" s="105" t="str">
        <f t="shared" si="8"/>
        <v/>
      </c>
      <c r="D161" s="105" t="str">
        <f t="shared" si="9"/>
        <v/>
      </c>
      <c r="E161" s="106" t="s">
        <v>695</v>
      </c>
      <c r="F161" s="106" t="s">
        <v>794</v>
      </c>
      <c r="G161" s="106" t="s">
        <v>773</v>
      </c>
      <c r="H161" s="106" t="s">
        <v>729</v>
      </c>
      <c r="I161" s="106">
        <v>10</v>
      </c>
      <c r="J161" s="106" t="s">
        <v>774</v>
      </c>
      <c r="K161" s="106">
        <v>10</v>
      </c>
      <c r="L161" s="106" t="s">
        <v>729</v>
      </c>
      <c r="M161" s="106" t="s">
        <v>700</v>
      </c>
      <c r="N161" s="106">
        <v>0.45</v>
      </c>
      <c r="O161" s="106">
        <v>0.57999999999999996</v>
      </c>
      <c r="P161" s="106" t="s">
        <v>714</v>
      </c>
      <c r="Q161" s="107" t="s">
        <v>906</v>
      </c>
      <c r="R161" s="107" t="s">
        <v>703</v>
      </c>
    </row>
    <row r="162" spans="2:18" ht="20.100000000000001" customHeight="1" x14ac:dyDescent="0.4">
      <c r="B162" s="105" t="str">
        <f t="shared" si="7"/>
        <v/>
      </c>
      <c r="C162" s="105" t="str">
        <f t="shared" si="8"/>
        <v/>
      </c>
      <c r="D162" s="105" t="str">
        <f t="shared" si="9"/>
        <v/>
      </c>
      <c r="E162" s="106" t="s">
        <v>695</v>
      </c>
      <c r="F162" s="106" t="s">
        <v>794</v>
      </c>
      <c r="G162" s="106" t="s">
        <v>778</v>
      </c>
      <c r="H162" s="106" t="s">
        <v>729</v>
      </c>
      <c r="I162" s="106">
        <v>10</v>
      </c>
      <c r="J162" s="106" t="s">
        <v>779</v>
      </c>
      <c r="K162" s="106">
        <v>10</v>
      </c>
      <c r="L162" s="106" t="s">
        <v>729</v>
      </c>
      <c r="M162" s="106" t="s">
        <v>700</v>
      </c>
      <c r="N162" s="106">
        <v>0.45</v>
      </c>
      <c r="O162" s="106">
        <v>0.57999999999999996</v>
      </c>
      <c r="P162" s="106" t="s">
        <v>714</v>
      </c>
      <c r="Q162" s="107" t="s">
        <v>907</v>
      </c>
      <c r="R162" s="107" t="s">
        <v>703</v>
      </c>
    </row>
    <row r="163" spans="2:18" ht="20.100000000000001" customHeight="1" x14ac:dyDescent="0.4">
      <c r="B163" s="105" t="str">
        <f t="shared" si="7"/>
        <v/>
      </c>
      <c r="C163" s="105" t="str">
        <f t="shared" si="8"/>
        <v/>
      </c>
      <c r="D163" s="105" t="str">
        <f t="shared" si="9"/>
        <v/>
      </c>
      <c r="E163" s="106" t="s">
        <v>695</v>
      </c>
      <c r="F163" s="106" t="s">
        <v>794</v>
      </c>
      <c r="G163" s="106" t="s">
        <v>782</v>
      </c>
      <c r="H163" s="106" t="s">
        <v>729</v>
      </c>
      <c r="I163" s="106">
        <v>10</v>
      </c>
      <c r="J163" s="106" t="s">
        <v>783</v>
      </c>
      <c r="K163" s="106">
        <v>10</v>
      </c>
      <c r="L163" s="106" t="s">
        <v>729</v>
      </c>
      <c r="M163" s="106" t="s">
        <v>700</v>
      </c>
      <c r="N163" s="106">
        <v>0.38</v>
      </c>
      <c r="O163" s="106">
        <v>0.57999999999999996</v>
      </c>
      <c r="P163" s="106" t="s">
        <v>714</v>
      </c>
      <c r="Q163" s="107" t="s">
        <v>908</v>
      </c>
      <c r="R163" s="107" t="s">
        <v>703</v>
      </c>
    </row>
    <row r="164" spans="2:18" ht="20.100000000000001" customHeight="1" x14ac:dyDescent="0.4">
      <c r="B164" s="105" t="str">
        <f t="shared" si="7"/>
        <v/>
      </c>
      <c r="C164" s="105" t="str">
        <f t="shared" si="8"/>
        <v/>
      </c>
      <c r="D164" s="105" t="str">
        <f t="shared" si="9"/>
        <v/>
      </c>
      <c r="E164" s="106" t="s">
        <v>695</v>
      </c>
      <c r="F164" s="106" t="s">
        <v>696</v>
      </c>
      <c r="G164" s="106" t="s">
        <v>710</v>
      </c>
      <c r="H164" s="106" t="s">
        <v>717</v>
      </c>
      <c r="I164" s="106">
        <v>9</v>
      </c>
      <c r="J164" s="106" t="s">
        <v>711</v>
      </c>
      <c r="K164" s="106">
        <v>10</v>
      </c>
      <c r="L164" s="106" t="s">
        <v>717</v>
      </c>
      <c r="M164" s="106" t="s">
        <v>700</v>
      </c>
      <c r="N164" s="106">
        <v>0.32</v>
      </c>
      <c r="O164" s="106">
        <v>0.57999999999999996</v>
      </c>
      <c r="P164" s="106" t="s">
        <v>701</v>
      </c>
      <c r="Q164" s="107" t="s">
        <v>909</v>
      </c>
      <c r="R164" s="107" t="s">
        <v>703</v>
      </c>
    </row>
    <row r="165" spans="2:18" ht="20.100000000000001" customHeight="1" x14ac:dyDescent="0.4">
      <c r="B165" s="105" t="str">
        <f t="shared" si="7"/>
        <v/>
      </c>
      <c r="C165" s="105" t="str">
        <f t="shared" si="8"/>
        <v/>
      </c>
      <c r="D165" s="105" t="str">
        <f t="shared" si="9"/>
        <v/>
      </c>
      <c r="E165" s="106" t="s">
        <v>695</v>
      </c>
      <c r="F165" s="106" t="s">
        <v>798</v>
      </c>
      <c r="G165" s="106" t="s">
        <v>778</v>
      </c>
      <c r="H165" s="106" t="s">
        <v>729</v>
      </c>
      <c r="I165" s="106">
        <v>10</v>
      </c>
      <c r="J165" s="106" t="s">
        <v>779</v>
      </c>
      <c r="K165" s="106">
        <v>10</v>
      </c>
      <c r="L165" s="106" t="s">
        <v>799</v>
      </c>
      <c r="M165" s="106" t="s">
        <v>700</v>
      </c>
      <c r="N165" s="106">
        <v>0.36</v>
      </c>
      <c r="O165" s="106">
        <v>0.57999999999999996</v>
      </c>
      <c r="P165" s="106" t="s">
        <v>714</v>
      </c>
      <c r="Q165" s="107" t="s">
        <v>910</v>
      </c>
      <c r="R165" s="107" t="s">
        <v>703</v>
      </c>
    </row>
    <row r="166" spans="2:18" ht="20.100000000000001" customHeight="1" x14ac:dyDescent="0.4">
      <c r="B166" s="105" t="str">
        <f t="shared" si="7"/>
        <v/>
      </c>
      <c r="C166" s="105" t="str">
        <f t="shared" si="8"/>
        <v/>
      </c>
      <c r="D166" s="105" t="str">
        <f t="shared" si="9"/>
        <v/>
      </c>
      <c r="E166" s="106" t="s">
        <v>695</v>
      </c>
      <c r="F166" s="106" t="s">
        <v>805</v>
      </c>
      <c r="G166" s="106" t="s">
        <v>773</v>
      </c>
      <c r="H166" s="106" t="s">
        <v>765</v>
      </c>
      <c r="I166" s="106">
        <v>10</v>
      </c>
      <c r="J166" s="106" t="s">
        <v>774</v>
      </c>
      <c r="K166" s="106">
        <v>10</v>
      </c>
      <c r="L166" s="106" t="s">
        <v>741</v>
      </c>
      <c r="M166" s="106" t="s">
        <v>700</v>
      </c>
      <c r="N166" s="106">
        <v>0.43</v>
      </c>
      <c r="O166" s="106">
        <v>0.57999999999999996</v>
      </c>
      <c r="P166" s="106" t="s">
        <v>714</v>
      </c>
      <c r="Q166" s="107" t="s">
        <v>911</v>
      </c>
      <c r="R166" s="107" t="s">
        <v>703</v>
      </c>
    </row>
    <row r="167" spans="2:18" ht="20.100000000000001" customHeight="1" x14ac:dyDescent="0.4">
      <c r="B167" s="105" t="str">
        <f t="shared" si="7"/>
        <v/>
      </c>
      <c r="C167" s="105" t="str">
        <f t="shared" si="8"/>
        <v/>
      </c>
      <c r="D167" s="105" t="str">
        <f t="shared" si="9"/>
        <v/>
      </c>
      <c r="E167" s="106" t="s">
        <v>695</v>
      </c>
      <c r="F167" s="106" t="s">
        <v>805</v>
      </c>
      <c r="G167" s="106" t="s">
        <v>778</v>
      </c>
      <c r="H167" s="106" t="s">
        <v>765</v>
      </c>
      <c r="I167" s="106">
        <v>10</v>
      </c>
      <c r="J167" s="106" t="s">
        <v>779</v>
      </c>
      <c r="K167" s="106">
        <v>10</v>
      </c>
      <c r="L167" s="106" t="s">
        <v>741</v>
      </c>
      <c r="M167" s="106" t="s">
        <v>700</v>
      </c>
      <c r="N167" s="106">
        <v>0.43</v>
      </c>
      <c r="O167" s="106">
        <v>0.57999999999999996</v>
      </c>
      <c r="P167" s="106" t="s">
        <v>714</v>
      </c>
      <c r="Q167" s="107" t="s">
        <v>912</v>
      </c>
      <c r="R167" s="107" t="s">
        <v>703</v>
      </c>
    </row>
    <row r="168" spans="2:18" ht="20.100000000000001" customHeight="1" x14ac:dyDescent="0.4">
      <c r="B168" s="105" t="str">
        <f t="shared" si="7"/>
        <v/>
      </c>
      <c r="C168" s="105" t="str">
        <f t="shared" si="8"/>
        <v/>
      </c>
      <c r="D168" s="105" t="str">
        <f t="shared" si="9"/>
        <v/>
      </c>
      <c r="E168" s="106" t="s">
        <v>695</v>
      </c>
      <c r="F168" s="106" t="s">
        <v>805</v>
      </c>
      <c r="G168" s="106" t="s">
        <v>782</v>
      </c>
      <c r="H168" s="106" t="s">
        <v>765</v>
      </c>
      <c r="I168" s="106">
        <v>10</v>
      </c>
      <c r="J168" s="106" t="s">
        <v>783</v>
      </c>
      <c r="K168" s="106">
        <v>10</v>
      </c>
      <c r="L168" s="106" t="s">
        <v>741</v>
      </c>
      <c r="M168" s="106" t="s">
        <v>700</v>
      </c>
      <c r="N168" s="106">
        <v>0.37</v>
      </c>
      <c r="O168" s="106">
        <v>0.57999999999999996</v>
      </c>
      <c r="P168" s="106" t="s">
        <v>714</v>
      </c>
      <c r="Q168" s="107" t="s">
        <v>913</v>
      </c>
      <c r="R168" s="107" t="s">
        <v>703</v>
      </c>
    </row>
    <row r="169" spans="2:18" ht="20.100000000000001" customHeight="1" x14ac:dyDescent="0.4">
      <c r="B169" s="105" t="str">
        <f t="shared" si="7"/>
        <v/>
      </c>
      <c r="C169" s="105" t="str">
        <f t="shared" si="8"/>
        <v/>
      </c>
      <c r="D169" s="105" t="str">
        <f t="shared" si="9"/>
        <v/>
      </c>
      <c r="E169" s="106" t="s">
        <v>695</v>
      </c>
      <c r="F169" s="106" t="s">
        <v>805</v>
      </c>
      <c r="G169" s="106" t="s">
        <v>788</v>
      </c>
      <c r="H169" s="106" t="s">
        <v>765</v>
      </c>
      <c r="I169" s="106">
        <v>10</v>
      </c>
      <c r="J169" s="106" t="s">
        <v>722</v>
      </c>
      <c r="K169" s="106">
        <v>10</v>
      </c>
      <c r="L169" s="106" t="s">
        <v>753</v>
      </c>
      <c r="M169" s="106" t="s">
        <v>700</v>
      </c>
      <c r="N169" s="106">
        <v>0.44</v>
      </c>
      <c r="O169" s="106">
        <v>0.57999999999999996</v>
      </c>
      <c r="P169" s="106" t="s">
        <v>714</v>
      </c>
      <c r="Q169" s="107" t="s">
        <v>914</v>
      </c>
      <c r="R169" s="107" t="s">
        <v>703</v>
      </c>
    </row>
    <row r="170" spans="2:18" ht="20.100000000000001" customHeight="1" x14ac:dyDescent="0.4">
      <c r="B170" s="105" t="str">
        <f t="shared" si="7"/>
        <v/>
      </c>
      <c r="C170" s="105" t="str">
        <f t="shared" si="8"/>
        <v/>
      </c>
      <c r="D170" s="105" t="str">
        <f t="shared" si="9"/>
        <v/>
      </c>
      <c r="E170" s="106" t="s">
        <v>695</v>
      </c>
      <c r="F170" s="106" t="s">
        <v>817</v>
      </c>
      <c r="G170" s="106" t="s">
        <v>778</v>
      </c>
      <c r="H170" s="106" t="s">
        <v>819</v>
      </c>
      <c r="I170" s="106">
        <v>10</v>
      </c>
      <c r="J170" s="106" t="s">
        <v>779</v>
      </c>
      <c r="K170" s="106">
        <v>10</v>
      </c>
      <c r="L170" s="106" t="s">
        <v>741</v>
      </c>
      <c r="M170" s="106" t="s">
        <v>700</v>
      </c>
      <c r="N170" s="106">
        <v>0.31</v>
      </c>
      <c r="O170" s="106">
        <v>0.57999999999999996</v>
      </c>
      <c r="P170" s="106" t="s">
        <v>714</v>
      </c>
      <c r="Q170" s="107" t="s">
        <v>915</v>
      </c>
      <c r="R170" s="107" t="s">
        <v>703</v>
      </c>
    </row>
    <row r="171" spans="2:18" ht="20.100000000000001" customHeight="1" x14ac:dyDescent="0.4">
      <c r="B171" s="105" t="str">
        <f t="shared" si="7"/>
        <v/>
      </c>
      <c r="C171" s="105" t="str">
        <f t="shared" si="8"/>
        <v/>
      </c>
      <c r="D171" s="105" t="str">
        <f t="shared" si="9"/>
        <v/>
      </c>
      <c r="E171" s="106" t="s">
        <v>695</v>
      </c>
      <c r="F171" s="106" t="s">
        <v>696</v>
      </c>
      <c r="G171" s="106" t="s">
        <v>721</v>
      </c>
      <c r="H171" s="106" t="s">
        <v>698</v>
      </c>
      <c r="I171" s="106">
        <v>9</v>
      </c>
      <c r="J171" s="106" t="s">
        <v>722</v>
      </c>
      <c r="K171" s="106">
        <v>10</v>
      </c>
      <c r="L171" s="106" t="s">
        <v>698</v>
      </c>
      <c r="M171" s="106" t="s">
        <v>700</v>
      </c>
      <c r="N171" s="106">
        <v>0.32</v>
      </c>
      <c r="O171" s="106">
        <v>0.57999999999999996</v>
      </c>
      <c r="P171" s="106" t="s">
        <v>714</v>
      </c>
      <c r="Q171" s="107" t="s">
        <v>916</v>
      </c>
      <c r="R171" s="107" t="s">
        <v>13</v>
      </c>
    </row>
    <row r="172" spans="2:18" ht="20.100000000000001" customHeight="1" x14ac:dyDescent="0.4">
      <c r="B172" s="105" t="str">
        <f t="shared" si="7"/>
        <v/>
      </c>
      <c r="C172" s="105" t="str">
        <f t="shared" si="8"/>
        <v/>
      </c>
      <c r="D172" s="105" t="str">
        <f t="shared" si="9"/>
        <v/>
      </c>
      <c r="E172" s="106" t="s">
        <v>695</v>
      </c>
      <c r="F172" s="106" t="s">
        <v>794</v>
      </c>
      <c r="G172" s="106" t="s">
        <v>697</v>
      </c>
      <c r="H172" s="106" t="s">
        <v>729</v>
      </c>
      <c r="I172" s="106">
        <v>10</v>
      </c>
      <c r="J172" s="106" t="s">
        <v>699</v>
      </c>
      <c r="K172" s="106">
        <v>10</v>
      </c>
      <c r="L172" s="106" t="s">
        <v>729</v>
      </c>
      <c r="M172" s="106" t="s">
        <v>700</v>
      </c>
      <c r="N172" s="106">
        <v>0.46</v>
      </c>
      <c r="O172" s="106">
        <v>0.59</v>
      </c>
      <c r="P172" s="106" t="s">
        <v>714</v>
      </c>
      <c r="Q172" s="107" t="s">
        <v>917</v>
      </c>
      <c r="R172" s="107" t="s">
        <v>44</v>
      </c>
    </row>
    <row r="173" spans="2:18" ht="20.100000000000001" customHeight="1" x14ac:dyDescent="0.4">
      <c r="B173" s="105" t="str">
        <f t="shared" si="7"/>
        <v/>
      </c>
      <c r="C173" s="105" t="str">
        <f t="shared" si="8"/>
        <v/>
      </c>
      <c r="D173" s="105" t="str">
        <f t="shared" si="9"/>
        <v/>
      </c>
      <c r="E173" s="106" t="s">
        <v>695</v>
      </c>
      <c r="F173" s="106" t="s">
        <v>798</v>
      </c>
      <c r="G173" s="106" t="s">
        <v>697</v>
      </c>
      <c r="H173" s="106" t="s">
        <v>729</v>
      </c>
      <c r="I173" s="106">
        <v>10</v>
      </c>
      <c r="J173" s="106" t="s">
        <v>699</v>
      </c>
      <c r="K173" s="106">
        <v>10</v>
      </c>
      <c r="L173" s="106" t="s">
        <v>799</v>
      </c>
      <c r="M173" s="106" t="s">
        <v>700</v>
      </c>
      <c r="N173" s="106">
        <v>0.37</v>
      </c>
      <c r="O173" s="106">
        <v>0.59</v>
      </c>
      <c r="P173" s="106" t="s">
        <v>714</v>
      </c>
      <c r="Q173" s="107" t="s">
        <v>918</v>
      </c>
      <c r="R173" s="107" t="s">
        <v>44</v>
      </c>
    </row>
    <row r="174" spans="2:18" ht="20.100000000000001" customHeight="1" x14ac:dyDescent="0.4">
      <c r="B174" s="105" t="str">
        <f t="shared" si="7"/>
        <v/>
      </c>
      <c r="C174" s="105" t="str">
        <f t="shared" si="8"/>
        <v/>
      </c>
      <c r="D174" s="105" t="str">
        <f t="shared" si="9"/>
        <v/>
      </c>
      <c r="E174" s="106" t="s">
        <v>695</v>
      </c>
      <c r="F174" s="106" t="s">
        <v>805</v>
      </c>
      <c r="G174" s="106" t="s">
        <v>697</v>
      </c>
      <c r="H174" s="106" t="s">
        <v>733</v>
      </c>
      <c r="I174" s="106">
        <v>10</v>
      </c>
      <c r="J174" s="106" t="s">
        <v>699</v>
      </c>
      <c r="K174" s="106">
        <v>10</v>
      </c>
      <c r="L174" s="106" t="s">
        <v>741</v>
      </c>
      <c r="M174" s="106" t="s">
        <v>700</v>
      </c>
      <c r="N174" s="106">
        <v>0.45</v>
      </c>
      <c r="O174" s="106">
        <v>0.59</v>
      </c>
      <c r="P174" s="106" t="s">
        <v>714</v>
      </c>
      <c r="Q174" s="107" t="s">
        <v>919</v>
      </c>
      <c r="R174" s="107" t="s">
        <v>44</v>
      </c>
    </row>
    <row r="175" spans="2:18" ht="20.100000000000001" customHeight="1" x14ac:dyDescent="0.4">
      <c r="B175" s="105" t="str">
        <f t="shared" si="7"/>
        <v/>
      </c>
      <c r="C175" s="105" t="str">
        <f t="shared" si="8"/>
        <v/>
      </c>
      <c r="D175" s="105" t="str">
        <f t="shared" si="9"/>
        <v/>
      </c>
      <c r="E175" s="106" t="s">
        <v>695</v>
      </c>
      <c r="F175" s="106" t="s">
        <v>740</v>
      </c>
      <c r="G175" s="106" t="s">
        <v>697</v>
      </c>
      <c r="H175" s="106" t="s">
        <v>717</v>
      </c>
      <c r="I175" s="106">
        <v>9</v>
      </c>
      <c r="J175" s="106" t="s">
        <v>699</v>
      </c>
      <c r="K175" s="106">
        <v>10</v>
      </c>
      <c r="L175" s="106" t="s">
        <v>741</v>
      </c>
      <c r="M175" s="106" t="s">
        <v>700</v>
      </c>
      <c r="N175" s="106">
        <v>0.34</v>
      </c>
      <c r="O175" s="106">
        <v>0.59</v>
      </c>
      <c r="P175" s="106" t="s">
        <v>714</v>
      </c>
      <c r="Q175" s="107" t="s">
        <v>920</v>
      </c>
      <c r="R175" s="107" t="s">
        <v>44</v>
      </c>
    </row>
    <row r="176" spans="2:18" ht="20.100000000000001" customHeight="1" x14ac:dyDescent="0.4">
      <c r="B176" s="105" t="str">
        <f t="shared" si="7"/>
        <v/>
      </c>
      <c r="C176" s="105" t="str">
        <f t="shared" si="8"/>
        <v/>
      </c>
      <c r="D176" s="105" t="str">
        <f t="shared" si="9"/>
        <v/>
      </c>
      <c r="E176" s="106" t="s">
        <v>695</v>
      </c>
      <c r="F176" s="106" t="s">
        <v>740</v>
      </c>
      <c r="G176" s="106" t="s">
        <v>710</v>
      </c>
      <c r="H176" s="106" t="s">
        <v>706</v>
      </c>
      <c r="I176" s="106">
        <v>9</v>
      </c>
      <c r="J176" s="106" t="s">
        <v>711</v>
      </c>
      <c r="K176" s="106">
        <v>10</v>
      </c>
      <c r="L176" s="106" t="s">
        <v>741</v>
      </c>
      <c r="M176" s="106" t="s">
        <v>700</v>
      </c>
      <c r="N176" s="106">
        <v>0.34</v>
      </c>
      <c r="O176" s="106">
        <v>0.59</v>
      </c>
      <c r="P176" s="106" t="s">
        <v>714</v>
      </c>
      <c r="Q176" s="107" t="s">
        <v>921</v>
      </c>
      <c r="R176" s="107" t="s">
        <v>44</v>
      </c>
    </row>
    <row r="177" spans="2:18" ht="20.100000000000001" customHeight="1" x14ac:dyDescent="0.4">
      <c r="B177" s="105" t="str">
        <f t="shared" si="7"/>
        <v/>
      </c>
      <c r="C177" s="105" t="str">
        <f t="shared" si="8"/>
        <v/>
      </c>
      <c r="D177" s="105" t="str">
        <f t="shared" si="9"/>
        <v/>
      </c>
      <c r="E177" s="106" t="s">
        <v>695</v>
      </c>
      <c r="F177" s="106" t="s">
        <v>740</v>
      </c>
      <c r="G177" s="106" t="s">
        <v>752</v>
      </c>
      <c r="H177" s="106" t="s">
        <v>706</v>
      </c>
      <c r="I177" s="106">
        <v>9</v>
      </c>
      <c r="J177" s="106" t="s">
        <v>699</v>
      </c>
      <c r="K177" s="106">
        <v>10</v>
      </c>
      <c r="L177" s="106" t="s">
        <v>753</v>
      </c>
      <c r="M177" s="106" t="s">
        <v>700</v>
      </c>
      <c r="N177" s="106">
        <v>0.34</v>
      </c>
      <c r="O177" s="106">
        <v>0.59</v>
      </c>
      <c r="P177" s="106" t="s">
        <v>714</v>
      </c>
      <c r="Q177" s="107" t="s">
        <v>922</v>
      </c>
      <c r="R177" s="107" t="s">
        <v>44</v>
      </c>
    </row>
    <row r="178" spans="2:18" ht="20.100000000000001" customHeight="1" x14ac:dyDescent="0.4">
      <c r="B178" s="105" t="str">
        <f t="shared" si="7"/>
        <v/>
      </c>
      <c r="C178" s="105" t="str">
        <f t="shared" si="8"/>
        <v/>
      </c>
      <c r="D178" s="105" t="str">
        <f t="shared" si="9"/>
        <v/>
      </c>
      <c r="E178" s="106" t="s">
        <v>695</v>
      </c>
      <c r="F178" s="106" t="s">
        <v>817</v>
      </c>
      <c r="G178" s="106" t="s">
        <v>697</v>
      </c>
      <c r="H178" s="106" t="s">
        <v>802</v>
      </c>
      <c r="I178" s="106">
        <v>10</v>
      </c>
      <c r="J178" s="106" t="s">
        <v>699</v>
      </c>
      <c r="K178" s="106">
        <v>10</v>
      </c>
      <c r="L178" s="106" t="s">
        <v>741</v>
      </c>
      <c r="M178" s="106" t="s">
        <v>700</v>
      </c>
      <c r="N178" s="106">
        <v>0.32</v>
      </c>
      <c r="O178" s="106">
        <v>0.59</v>
      </c>
      <c r="P178" s="106" t="s">
        <v>714</v>
      </c>
      <c r="Q178" s="107" t="s">
        <v>923</v>
      </c>
      <c r="R178" s="107" t="s">
        <v>44</v>
      </c>
    </row>
    <row r="179" spans="2:18" ht="20.100000000000001" customHeight="1" x14ac:dyDescent="0.4">
      <c r="B179" s="105" t="str">
        <f t="shared" si="7"/>
        <v/>
      </c>
      <c r="C179" s="105" t="str">
        <f t="shared" si="8"/>
        <v/>
      </c>
      <c r="D179" s="105" t="str">
        <f t="shared" si="9"/>
        <v/>
      </c>
      <c r="E179" s="106" t="s">
        <v>695</v>
      </c>
      <c r="F179" s="106" t="s">
        <v>740</v>
      </c>
      <c r="G179" s="106" t="s">
        <v>697</v>
      </c>
      <c r="H179" s="106" t="s">
        <v>706</v>
      </c>
      <c r="I179" s="106">
        <v>16</v>
      </c>
      <c r="J179" s="106" t="s">
        <v>699</v>
      </c>
      <c r="K179" s="106">
        <v>16</v>
      </c>
      <c r="L179" s="106" t="s">
        <v>741</v>
      </c>
      <c r="M179" s="106" t="s">
        <v>924</v>
      </c>
      <c r="N179" s="106">
        <v>0.34</v>
      </c>
      <c r="O179" s="106">
        <v>0.59</v>
      </c>
      <c r="P179" s="106" t="s">
        <v>714</v>
      </c>
      <c r="Q179" s="107" t="s">
        <v>925</v>
      </c>
      <c r="R179" s="107" t="s">
        <v>926</v>
      </c>
    </row>
    <row r="180" spans="2:18" ht="20.100000000000001" customHeight="1" x14ac:dyDescent="0.4">
      <c r="B180" s="105" t="str">
        <f t="shared" si="7"/>
        <v/>
      </c>
      <c r="C180" s="105" t="str">
        <f t="shared" si="8"/>
        <v/>
      </c>
      <c r="D180" s="105" t="str">
        <f t="shared" si="9"/>
        <v/>
      </c>
      <c r="E180" s="106" t="s">
        <v>695</v>
      </c>
      <c r="F180" s="106" t="s">
        <v>794</v>
      </c>
      <c r="G180" s="106" t="s">
        <v>721</v>
      </c>
      <c r="H180" s="106" t="s">
        <v>733</v>
      </c>
      <c r="I180" s="106">
        <v>10</v>
      </c>
      <c r="J180" s="106" t="s">
        <v>722</v>
      </c>
      <c r="K180" s="106">
        <v>10</v>
      </c>
      <c r="L180" s="106" t="s">
        <v>733</v>
      </c>
      <c r="M180" s="106" t="s">
        <v>700</v>
      </c>
      <c r="N180" s="106">
        <v>0.45</v>
      </c>
      <c r="O180" s="106">
        <v>0.59</v>
      </c>
      <c r="P180" s="106" t="s">
        <v>714</v>
      </c>
      <c r="Q180" s="107" t="s">
        <v>927</v>
      </c>
      <c r="R180" s="107" t="s">
        <v>703</v>
      </c>
    </row>
    <row r="181" spans="2:18" ht="20.100000000000001" customHeight="1" x14ac:dyDescent="0.4">
      <c r="B181" s="105" t="str">
        <f t="shared" si="7"/>
        <v/>
      </c>
      <c r="C181" s="105" t="str">
        <f t="shared" si="8"/>
        <v/>
      </c>
      <c r="D181" s="105" t="str">
        <f t="shared" si="9"/>
        <v/>
      </c>
      <c r="E181" s="106" t="s">
        <v>695</v>
      </c>
      <c r="F181" s="106" t="s">
        <v>728</v>
      </c>
      <c r="G181" s="106" t="s">
        <v>710</v>
      </c>
      <c r="H181" s="106" t="s">
        <v>765</v>
      </c>
      <c r="I181" s="106">
        <v>9</v>
      </c>
      <c r="J181" s="106" t="s">
        <v>711</v>
      </c>
      <c r="K181" s="106">
        <v>10</v>
      </c>
      <c r="L181" s="106" t="s">
        <v>717</v>
      </c>
      <c r="M181" s="106" t="s">
        <v>700</v>
      </c>
      <c r="N181" s="106">
        <v>0.39</v>
      </c>
      <c r="O181" s="106">
        <v>0.59</v>
      </c>
      <c r="P181" s="106" t="s">
        <v>714</v>
      </c>
      <c r="Q181" s="107" t="s">
        <v>928</v>
      </c>
      <c r="R181" s="107" t="s">
        <v>703</v>
      </c>
    </row>
    <row r="182" spans="2:18" ht="20.100000000000001" customHeight="1" x14ac:dyDescent="0.4">
      <c r="B182" s="105" t="str">
        <f t="shared" si="7"/>
        <v/>
      </c>
      <c r="C182" s="105" t="str">
        <f t="shared" si="8"/>
        <v/>
      </c>
      <c r="D182" s="105" t="str">
        <f t="shared" si="9"/>
        <v/>
      </c>
      <c r="E182" s="106" t="s">
        <v>695</v>
      </c>
      <c r="F182" s="106" t="s">
        <v>798</v>
      </c>
      <c r="G182" s="106" t="s">
        <v>721</v>
      </c>
      <c r="H182" s="106" t="s">
        <v>733</v>
      </c>
      <c r="I182" s="106">
        <v>10</v>
      </c>
      <c r="J182" s="106" t="s">
        <v>722</v>
      </c>
      <c r="K182" s="106">
        <v>10</v>
      </c>
      <c r="L182" s="106" t="s">
        <v>802</v>
      </c>
      <c r="M182" s="106" t="s">
        <v>700</v>
      </c>
      <c r="N182" s="106">
        <v>0.37</v>
      </c>
      <c r="O182" s="106">
        <v>0.59</v>
      </c>
      <c r="P182" s="106" t="s">
        <v>714</v>
      </c>
      <c r="Q182" s="107" t="s">
        <v>929</v>
      </c>
      <c r="R182" s="107" t="s">
        <v>703</v>
      </c>
    </row>
    <row r="183" spans="2:18" ht="20.100000000000001" customHeight="1" x14ac:dyDescent="0.4">
      <c r="B183" s="105" t="str">
        <f t="shared" si="7"/>
        <v/>
      </c>
      <c r="C183" s="105" t="str">
        <f t="shared" si="8"/>
        <v/>
      </c>
      <c r="D183" s="105" t="str">
        <f t="shared" si="9"/>
        <v/>
      </c>
      <c r="E183" s="106" t="s">
        <v>695</v>
      </c>
      <c r="F183" s="106" t="s">
        <v>798</v>
      </c>
      <c r="G183" s="106" t="s">
        <v>773</v>
      </c>
      <c r="H183" s="106" t="s">
        <v>729</v>
      </c>
      <c r="I183" s="106">
        <v>10</v>
      </c>
      <c r="J183" s="106" t="s">
        <v>774</v>
      </c>
      <c r="K183" s="106">
        <v>10</v>
      </c>
      <c r="L183" s="106" t="s">
        <v>799</v>
      </c>
      <c r="M183" s="106" t="s">
        <v>700</v>
      </c>
      <c r="N183" s="106">
        <v>0.36</v>
      </c>
      <c r="O183" s="106">
        <v>0.59</v>
      </c>
      <c r="P183" s="106" t="s">
        <v>714</v>
      </c>
      <c r="Q183" s="107" t="s">
        <v>930</v>
      </c>
      <c r="R183" s="107" t="s">
        <v>703</v>
      </c>
    </row>
    <row r="184" spans="2:18" ht="20.100000000000001" customHeight="1" x14ac:dyDescent="0.4">
      <c r="B184" s="105" t="str">
        <f t="shared" si="7"/>
        <v/>
      </c>
      <c r="C184" s="105" t="str">
        <f t="shared" si="8"/>
        <v/>
      </c>
      <c r="D184" s="105" t="str">
        <f t="shared" si="9"/>
        <v/>
      </c>
      <c r="E184" s="106" t="s">
        <v>695</v>
      </c>
      <c r="F184" s="106" t="s">
        <v>798</v>
      </c>
      <c r="G184" s="106" t="s">
        <v>782</v>
      </c>
      <c r="H184" s="106" t="s">
        <v>729</v>
      </c>
      <c r="I184" s="106">
        <v>10</v>
      </c>
      <c r="J184" s="106" t="s">
        <v>783</v>
      </c>
      <c r="K184" s="106">
        <v>10</v>
      </c>
      <c r="L184" s="106" t="s">
        <v>799</v>
      </c>
      <c r="M184" s="106" t="s">
        <v>700</v>
      </c>
      <c r="N184" s="106">
        <v>0.33</v>
      </c>
      <c r="O184" s="106">
        <v>0.59</v>
      </c>
      <c r="P184" s="106" t="s">
        <v>714</v>
      </c>
      <c r="Q184" s="107" t="s">
        <v>931</v>
      </c>
      <c r="R184" s="107" t="s">
        <v>703</v>
      </c>
    </row>
    <row r="185" spans="2:18" ht="20.100000000000001" customHeight="1" x14ac:dyDescent="0.4">
      <c r="B185" s="105" t="str">
        <f t="shared" si="7"/>
        <v/>
      </c>
      <c r="C185" s="105" t="str">
        <f t="shared" si="8"/>
        <v/>
      </c>
      <c r="D185" s="105" t="str">
        <f t="shared" si="9"/>
        <v/>
      </c>
      <c r="E185" s="106" t="s">
        <v>695</v>
      </c>
      <c r="F185" s="106" t="s">
        <v>817</v>
      </c>
      <c r="G185" s="106" t="s">
        <v>773</v>
      </c>
      <c r="H185" s="106" t="s">
        <v>819</v>
      </c>
      <c r="I185" s="106">
        <v>10</v>
      </c>
      <c r="J185" s="106" t="s">
        <v>774</v>
      </c>
      <c r="K185" s="106">
        <v>10</v>
      </c>
      <c r="L185" s="106" t="s">
        <v>741</v>
      </c>
      <c r="M185" s="106" t="s">
        <v>700</v>
      </c>
      <c r="N185" s="106">
        <v>0.31</v>
      </c>
      <c r="O185" s="106">
        <v>0.59</v>
      </c>
      <c r="P185" s="106" t="s">
        <v>714</v>
      </c>
      <c r="Q185" s="107" t="s">
        <v>932</v>
      </c>
      <c r="R185" s="107" t="s">
        <v>703</v>
      </c>
    </row>
    <row r="186" spans="2:18" ht="20.100000000000001" customHeight="1" x14ac:dyDescent="0.4">
      <c r="B186" s="105" t="str">
        <f t="shared" si="7"/>
        <v/>
      </c>
      <c r="C186" s="105" t="str">
        <f t="shared" si="8"/>
        <v/>
      </c>
      <c r="D186" s="105" t="str">
        <f t="shared" si="9"/>
        <v/>
      </c>
      <c r="E186" s="106" t="s">
        <v>695</v>
      </c>
      <c r="F186" s="106" t="s">
        <v>817</v>
      </c>
      <c r="G186" s="106" t="s">
        <v>782</v>
      </c>
      <c r="H186" s="106" t="s">
        <v>819</v>
      </c>
      <c r="I186" s="106">
        <v>10</v>
      </c>
      <c r="J186" s="106" t="s">
        <v>783</v>
      </c>
      <c r="K186" s="106">
        <v>10</v>
      </c>
      <c r="L186" s="106" t="s">
        <v>741</v>
      </c>
      <c r="M186" s="106" t="s">
        <v>700</v>
      </c>
      <c r="N186" s="106">
        <v>0.26</v>
      </c>
      <c r="O186" s="106">
        <v>0.59</v>
      </c>
      <c r="P186" s="106" t="s">
        <v>714</v>
      </c>
      <c r="Q186" s="107" t="s">
        <v>933</v>
      </c>
      <c r="R186" s="107" t="s">
        <v>703</v>
      </c>
    </row>
    <row r="187" spans="2:18" ht="20.100000000000001" customHeight="1" x14ac:dyDescent="0.4">
      <c r="B187" s="105" t="str">
        <f t="shared" si="7"/>
        <v/>
      </c>
      <c r="C187" s="105" t="str">
        <f t="shared" si="8"/>
        <v/>
      </c>
      <c r="D187" s="105" t="str">
        <f t="shared" si="9"/>
        <v/>
      </c>
      <c r="E187" s="106" t="s">
        <v>695</v>
      </c>
      <c r="F187" s="106" t="s">
        <v>817</v>
      </c>
      <c r="G187" s="106" t="s">
        <v>788</v>
      </c>
      <c r="H187" s="106" t="s">
        <v>819</v>
      </c>
      <c r="I187" s="106">
        <v>10</v>
      </c>
      <c r="J187" s="106" t="s">
        <v>722</v>
      </c>
      <c r="K187" s="106">
        <v>10</v>
      </c>
      <c r="L187" s="106" t="s">
        <v>753</v>
      </c>
      <c r="M187" s="106" t="s">
        <v>700</v>
      </c>
      <c r="N187" s="106">
        <v>0.31</v>
      </c>
      <c r="O187" s="106">
        <v>0.59</v>
      </c>
      <c r="P187" s="106" t="s">
        <v>714</v>
      </c>
      <c r="Q187" s="107" t="s">
        <v>934</v>
      </c>
      <c r="R187" s="107" t="s">
        <v>703</v>
      </c>
    </row>
    <row r="188" spans="2:18" ht="20.100000000000001" customHeight="1" x14ac:dyDescent="0.4">
      <c r="B188" s="105" t="str">
        <f t="shared" si="7"/>
        <v/>
      </c>
      <c r="C188" s="105" t="str">
        <f t="shared" si="8"/>
        <v/>
      </c>
      <c r="D188" s="105" t="str">
        <f t="shared" si="9"/>
        <v/>
      </c>
      <c r="E188" s="106" t="s">
        <v>695</v>
      </c>
      <c r="F188" s="106" t="s">
        <v>794</v>
      </c>
      <c r="G188" s="106" t="s">
        <v>697</v>
      </c>
      <c r="H188" s="106" t="s">
        <v>729</v>
      </c>
      <c r="I188" s="106">
        <v>10</v>
      </c>
      <c r="J188" s="106" t="s">
        <v>699</v>
      </c>
      <c r="K188" s="106">
        <v>10</v>
      </c>
      <c r="L188" s="106" t="s">
        <v>729</v>
      </c>
      <c r="M188" s="106" t="s">
        <v>700</v>
      </c>
      <c r="N188" s="106">
        <v>0.46</v>
      </c>
      <c r="O188" s="106">
        <v>0.59</v>
      </c>
      <c r="P188" s="106" t="s">
        <v>701</v>
      </c>
      <c r="Q188" s="107" t="s">
        <v>935</v>
      </c>
      <c r="R188" s="107" t="s">
        <v>275</v>
      </c>
    </row>
    <row r="189" spans="2:18" ht="20.100000000000001" customHeight="1" x14ac:dyDescent="0.4">
      <c r="B189" s="105" t="str">
        <f t="shared" si="7"/>
        <v/>
      </c>
      <c r="C189" s="105" t="str">
        <f t="shared" si="8"/>
        <v/>
      </c>
      <c r="D189" s="105" t="str">
        <f t="shared" si="9"/>
        <v/>
      </c>
      <c r="E189" s="106" t="s">
        <v>695</v>
      </c>
      <c r="F189" s="106" t="s">
        <v>798</v>
      </c>
      <c r="G189" s="106" t="s">
        <v>697</v>
      </c>
      <c r="H189" s="106" t="s">
        <v>729</v>
      </c>
      <c r="I189" s="106">
        <v>10</v>
      </c>
      <c r="J189" s="106" t="s">
        <v>699</v>
      </c>
      <c r="K189" s="106">
        <v>10</v>
      </c>
      <c r="L189" s="106" t="s">
        <v>799</v>
      </c>
      <c r="M189" s="106" t="s">
        <v>700</v>
      </c>
      <c r="N189" s="106">
        <v>0.37</v>
      </c>
      <c r="O189" s="106">
        <v>0.59</v>
      </c>
      <c r="P189" s="106" t="s">
        <v>800</v>
      </c>
      <c r="Q189" s="107" t="s">
        <v>936</v>
      </c>
      <c r="R189" s="107" t="s">
        <v>275</v>
      </c>
    </row>
    <row r="190" spans="2:18" ht="20.100000000000001" customHeight="1" x14ac:dyDescent="0.4">
      <c r="B190" s="105" t="str">
        <f t="shared" si="7"/>
        <v/>
      </c>
      <c r="C190" s="105" t="str">
        <f t="shared" si="8"/>
        <v/>
      </c>
      <c r="D190" s="105" t="str">
        <f t="shared" si="9"/>
        <v/>
      </c>
      <c r="E190" s="106" t="s">
        <v>695</v>
      </c>
      <c r="F190" s="106" t="s">
        <v>805</v>
      </c>
      <c r="G190" s="106" t="s">
        <v>697</v>
      </c>
      <c r="H190" s="106" t="s">
        <v>765</v>
      </c>
      <c r="I190" s="106">
        <v>10</v>
      </c>
      <c r="J190" s="106" t="s">
        <v>699</v>
      </c>
      <c r="K190" s="106">
        <v>10</v>
      </c>
      <c r="L190" s="106" t="s">
        <v>741</v>
      </c>
      <c r="M190" s="106" t="s">
        <v>700</v>
      </c>
      <c r="N190" s="106">
        <v>0.45</v>
      </c>
      <c r="O190" s="106">
        <v>0.59</v>
      </c>
      <c r="P190" s="106" t="s">
        <v>714</v>
      </c>
      <c r="Q190" s="107" t="s">
        <v>937</v>
      </c>
      <c r="R190" s="107" t="s">
        <v>275</v>
      </c>
    </row>
    <row r="191" spans="2:18" ht="20.100000000000001" customHeight="1" x14ac:dyDescent="0.4">
      <c r="B191" s="105" t="str">
        <f t="shared" si="7"/>
        <v/>
      </c>
      <c r="C191" s="105" t="str">
        <f t="shared" si="8"/>
        <v/>
      </c>
      <c r="D191" s="105" t="str">
        <f t="shared" si="9"/>
        <v/>
      </c>
      <c r="E191" s="106" t="s">
        <v>695</v>
      </c>
      <c r="F191" s="106" t="s">
        <v>805</v>
      </c>
      <c r="G191" s="106" t="s">
        <v>752</v>
      </c>
      <c r="H191" s="106" t="s">
        <v>729</v>
      </c>
      <c r="I191" s="106">
        <v>10</v>
      </c>
      <c r="J191" s="106" t="s">
        <v>699</v>
      </c>
      <c r="K191" s="106">
        <v>10</v>
      </c>
      <c r="L191" s="106" t="s">
        <v>753</v>
      </c>
      <c r="M191" s="106" t="s">
        <v>700</v>
      </c>
      <c r="N191" s="106">
        <v>0.46</v>
      </c>
      <c r="O191" s="106">
        <v>0.59</v>
      </c>
      <c r="P191" s="106" t="s">
        <v>714</v>
      </c>
      <c r="Q191" s="107" t="s">
        <v>938</v>
      </c>
      <c r="R191" s="107" t="s">
        <v>275</v>
      </c>
    </row>
    <row r="192" spans="2:18" ht="20.100000000000001" customHeight="1" x14ac:dyDescent="0.4">
      <c r="B192" s="105" t="str">
        <f t="shared" si="7"/>
        <v/>
      </c>
      <c r="C192" s="105" t="str">
        <f t="shared" si="8"/>
        <v/>
      </c>
      <c r="D192" s="105" t="str">
        <f t="shared" si="9"/>
        <v/>
      </c>
      <c r="E192" s="106" t="s">
        <v>695</v>
      </c>
      <c r="F192" s="106" t="s">
        <v>740</v>
      </c>
      <c r="G192" s="106" t="s">
        <v>710</v>
      </c>
      <c r="H192" s="106" t="s">
        <v>706</v>
      </c>
      <c r="I192" s="106">
        <v>9</v>
      </c>
      <c r="J192" s="106" t="s">
        <v>711</v>
      </c>
      <c r="K192" s="106">
        <v>10</v>
      </c>
      <c r="L192" s="106" t="s">
        <v>741</v>
      </c>
      <c r="M192" s="106" t="s">
        <v>700</v>
      </c>
      <c r="N192" s="106">
        <v>0.34</v>
      </c>
      <c r="O192" s="106">
        <v>0.59</v>
      </c>
      <c r="P192" s="106" t="s">
        <v>714</v>
      </c>
      <c r="Q192" s="107" t="s">
        <v>939</v>
      </c>
      <c r="R192" s="107" t="s">
        <v>275</v>
      </c>
    </row>
    <row r="193" spans="2:18" ht="20.100000000000001" customHeight="1" x14ac:dyDescent="0.4">
      <c r="B193" s="105" t="str">
        <f t="shared" si="7"/>
        <v/>
      </c>
      <c r="C193" s="105" t="str">
        <f t="shared" si="8"/>
        <v/>
      </c>
      <c r="D193" s="105" t="str">
        <f t="shared" si="9"/>
        <v/>
      </c>
      <c r="E193" s="106" t="s">
        <v>695</v>
      </c>
      <c r="F193" s="106" t="s">
        <v>740</v>
      </c>
      <c r="G193" s="106" t="s">
        <v>752</v>
      </c>
      <c r="H193" s="106" t="s">
        <v>698</v>
      </c>
      <c r="I193" s="106">
        <v>9</v>
      </c>
      <c r="J193" s="106" t="s">
        <v>699</v>
      </c>
      <c r="K193" s="106">
        <v>10</v>
      </c>
      <c r="L193" s="106" t="s">
        <v>753</v>
      </c>
      <c r="M193" s="106" t="s">
        <v>700</v>
      </c>
      <c r="N193" s="106">
        <v>0.34</v>
      </c>
      <c r="O193" s="106">
        <v>0.59</v>
      </c>
      <c r="P193" s="106" t="s">
        <v>714</v>
      </c>
      <c r="Q193" s="107" t="s">
        <v>940</v>
      </c>
      <c r="R193" s="107" t="s">
        <v>275</v>
      </c>
    </row>
    <row r="194" spans="2:18" ht="20.100000000000001" customHeight="1" x14ac:dyDescent="0.4">
      <c r="B194" s="105" t="str">
        <f t="shared" si="7"/>
        <v/>
      </c>
      <c r="C194" s="105" t="str">
        <f t="shared" si="8"/>
        <v/>
      </c>
      <c r="D194" s="105" t="str">
        <f t="shared" si="9"/>
        <v/>
      </c>
      <c r="E194" s="106" t="s">
        <v>695</v>
      </c>
      <c r="F194" s="106" t="s">
        <v>817</v>
      </c>
      <c r="G194" s="106" t="s">
        <v>697</v>
      </c>
      <c r="H194" s="106" t="s">
        <v>819</v>
      </c>
      <c r="I194" s="106">
        <v>10</v>
      </c>
      <c r="J194" s="106" t="s">
        <v>699</v>
      </c>
      <c r="K194" s="106">
        <v>10</v>
      </c>
      <c r="L194" s="106" t="s">
        <v>741</v>
      </c>
      <c r="M194" s="106" t="s">
        <v>700</v>
      </c>
      <c r="N194" s="106">
        <v>0.32</v>
      </c>
      <c r="O194" s="106">
        <v>0.59</v>
      </c>
      <c r="P194" s="106" t="s">
        <v>714</v>
      </c>
      <c r="Q194" s="107" t="s">
        <v>941</v>
      </c>
      <c r="R194" s="107" t="s">
        <v>275</v>
      </c>
    </row>
    <row r="195" spans="2:18" ht="20.100000000000001" customHeight="1" x14ac:dyDescent="0.4">
      <c r="B195" s="105" t="str">
        <f t="shared" si="7"/>
        <v/>
      </c>
      <c r="C195" s="105" t="str">
        <f t="shared" si="8"/>
        <v/>
      </c>
      <c r="D195" s="105" t="str">
        <f t="shared" si="9"/>
        <v/>
      </c>
      <c r="E195" s="106" t="s">
        <v>695</v>
      </c>
      <c r="F195" s="106" t="s">
        <v>817</v>
      </c>
      <c r="G195" s="106" t="s">
        <v>752</v>
      </c>
      <c r="H195" s="106" t="s">
        <v>799</v>
      </c>
      <c r="I195" s="106">
        <v>10</v>
      </c>
      <c r="J195" s="106" t="s">
        <v>699</v>
      </c>
      <c r="K195" s="106">
        <v>10</v>
      </c>
      <c r="L195" s="106" t="s">
        <v>753</v>
      </c>
      <c r="M195" s="106" t="s">
        <v>700</v>
      </c>
      <c r="N195" s="106">
        <v>0.33</v>
      </c>
      <c r="O195" s="106">
        <v>0.59</v>
      </c>
      <c r="P195" s="106" t="s">
        <v>714</v>
      </c>
      <c r="Q195" s="107" t="s">
        <v>942</v>
      </c>
      <c r="R195" s="107" t="s">
        <v>275</v>
      </c>
    </row>
    <row r="196" spans="2:18" ht="20.100000000000001" customHeight="1" x14ac:dyDescent="0.4">
      <c r="B196" s="105" t="str">
        <f t="shared" si="7"/>
        <v/>
      </c>
      <c r="C196" s="105" t="str">
        <f t="shared" si="8"/>
        <v/>
      </c>
      <c r="D196" s="105" t="str">
        <f t="shared" si="9"/>
        <v/>
      </c>
      <c r="E196" s="106" t="s">
        <v>695</v>
      </c>
      <c r="F196" s="106" t="s">
        <v>794</v>
      </c>
      <c r="G196" s="106" t="s">
        <v>710</v>
      </c>
      <c r="H196" s="106" t="s">
        <v>733</v>
      </c>
      <c r="I196" s="106">
        <v>10</v>
      </c>
      <c r="J196" s="106" t="s">
        <v>711</v>
      </c>
      <c r="K196" s="106">
        <v>10</v>
      </c>
      <c r="L196" s="106" t="s">
        <v>733</v>
      </c>
      <c r="M196" s="106" t="s">
        <v>700</v>
      </c>
      <c r="N196" s="106">
        <v>0.45</v>
      </c>
      <c r="O196" s="106">
        <v>0.59</v>
      </c>
      <c r="P196" s="106" t="s">
        <v>714</v>
      </c>
      <c r="Q196" s="107" t="s">
        <v>943</v>
      </c>
      <c r="R196" s="107" t="s">
        <v>13</v>
      </c>
    </row>
    <row r="197" spans="2:18" ht="20.100000000000001" customHeight="1" x14ac:dyDescent="0.4">
      <c r="B197" s="105" t="str">
        <f t="shared" si="7"/>
        <v/>
      </c>
      <c r="C197" s="105" t="str">
        <f t="shared" si="8"/>
        <v/>
      </c>
      <c r="D197" s="105" t="str">
        <f t="shared" si="9"/>
        <v/>
      </c>
      <c r="E197" s="106" t="s">
        <v>695</v>
      </c>
      <c r="F197" s="106" t="s">
        <v>728</v>
      </c>
      <c r="G197" s="106" t="s">
        <v>721</v>
      </c>
      <c r="H197" s="106" t="s">
        <v>733</v>
      </c>
      <c r="I197" s="106">
        <v>9</v>
      </c>
      <c r="J197" s="106" t="s">
        <v>722</v>
      </c>
      <c r="K197" s="106">
        <v>10</v>
      </c>
      <c r="L197" s="106" t="s">
        <v>698</v>
      </c>
      <c r="M197" s="106" t="s">
        <v>700</v>
      </c>
      <c r="N197" s="106">
        <v>0.4</v>
      </c>
      <c r="O197" s="106">
        <v>0.59</v>
      </c>
      <c r="P197" s="106" t="s">
        <v>714</v>
      </c>
      <c r="Q197" s="107" t="s">
        <v>944</v>
      </c>
      <c r="R197" s="107" t="s">
        <v>13</v>
      </c>
    </row>
    <row r="198" spans="2:18" ht="20.100000000000001" customHeight="1" x14ac:dyDescent="0.4">
      <c r="B198" s="105" t="str">
        <f t="shared" si="7"/>
        <v/>
      </c>
      <c r="C198" s="105" t="str">
        <f t="shared" si="8"/>
        <v/>
      </c>
      <c r="D198" s="105" t="str">
        <f t="shared" si="9"/>
        <v/>
      </c>
      <c r="E198" s="106" t="s">
        <v>695</v>
      </c>
      <c r="F198" s="106" t="s">
        <v>728</v>
      </c>
      <c r="G198" s="106" t="s">
        <v>773</v>
      </c>
      <c r="H198" s="106" t="s">
        <v>729</v>
      </c>
      <c r="I198" s="106">
        <v>9</v>
      </c>
      <c r="J198" s="106" t="s">
        <v>774</v>
      </c>
      <c r="K198" s="106">
        <v>10</v>
      </c>
      <c r="L198" s="106" t="s">
        <v>706</v>
      </c>
      <c r="M198" s="106" t="s">
        <v>700</v>
      </c>
      <c r="N198" s="106">
        <v>0.4</v>
      </c>
      <c r="O198" s="106">
        <v>0.59</v>
      </c>
      <c r="P198" s="106" t="s">
        <v>714</v>
      </c>
      <c r="Q198" s="107" t="s">
        <v>945</v>
      </c>
      <c r="R198" s="107" t="s">
        <v>13</v>
      </c>
    </row>
    <row r="199" spans="2:18" ht="20.100000000000001" customHeight="1" x14ac:dyDescent="0.4">
      <c r="B199" s="105" t="str">
        <f t="shared" si="7"/>
        <v/>
      </c>
      <c r="C199" s="105" t="str">
        <f t="shared" si="8"/>
        <v/>
      </c>
      <c r="D199" s="105" t="str">
        <f t="shared" si="9"/>
        <v/>
      </c>
      <c r="E199" s="106" t="s">
        <v>695</v>
      </c>
      <c r="F199" s="106" t="s">
        <v>728</v>
      </c>
      <c r="G199" s="106" t="s">
        <v>778</v>
      </c>
      <c r="H199" s="106" t="s">
        <v>729</v>
      </c>
      <c r="I199" s="106">
        <v>9</v>
      </c>
      <c r="J199" s="106" t="s">
        <v>779</v>
      </c>
      <c r="K199" s="106">
        <v>10</v>
      </c>
      <c r="L199" s="106" t="s">
        <v>706</v>
      </c>
      <c r="M199" s="106" t="s">
        <v>700</v>
      </c>
      <c r="N199" s="106">
        <v>0.4</v>
      </c>
      <c r="O199" s="106">
        <v>0.59</v>
      </c>
      <c r="P199" s="106" t="s">
        <v>714</v>
      </c>
      <c r="Q199" s="107" t="s">
        <v>946</v>
      </c>
      <c r="R199" s="107" t="s">
        <v>13</v>
      </c>
    </row>
    <row r="200" spans="2:18" ht="20.100000000000001" customHeight="1" x14ac:dyDescent="0.4">
      <c r="B200" s="105" t="str">
        <f t="shared" si="7"/>
        <v/>
      </c>
      <c r="C200" s="105" t="str">
        <f t="shared" si="8"/>
        <v/>
      </c>
      <c r="D200" s="105" t="str">
        <f t="shared" si="9"/>
        <v/>
      </c>
      <c r="E200" s="106" t="s">
        <v>695</v>
      </c>
      <c r="F200" s="106" t="s">
        <v>728</v>
      </c>
      <c r="G200" s="106" t="s">
        <v>782</v>
      </c>
      <c r="H200" s="106" t="s">
        <v>729</v>
      </c>
      <c r="I200" s="106">
        <v>9</v>
      </c>
      <c r="J200" s="106" t="s">
        <v>783</v>
      </c>
      <c r="K200" s="106">
        <v>10</v>
      </c>
      <c r="L200" s="106" t="s">
        <v>706</v>
      </c>
      <c r="M200" s="106" t="s">
        <v>700</v>
      </c>
      <c r="N200" s="106">
        <v>0.35</v>
      </c>
      <c r="O200" s="106">
        <v>0.59</v>
      </c>
      <c r="P200" s="106" t="s">
        <v>714</v>
      </c>
      <c r="Q200" s="107" t="s">
        <v>947</v>
      </c>
      <c r="R200" s="107" t="s">
        <v>13</v>
      </c>
    </row>
    <row r="201" spans="2:18" ht="20.100000000000001" customHeight="1" x14ac:dyDescent="0.4">
      <c r="B201" s="105" t="str">
        <f t="shared" si="7"/>
        <v/>
      </c>
      <c r="C201" s="105" t="str">
        <f t="shared" si="8"/>
        <v/>
      </c>
      <c r="D201" s="105" t="str">
        <f t="shared" si="9"/>
        <v/>
      </c>
      <c r="E201" s="106" t="s">
        <v>695</v>
      </c>
      <c r="F201" s="106" t="s">
        <v>696</v>
      </c>
      <c r="G201" s="106" t="s">
        <v>697</v>
      </c>
      <c r="H201" s="106" t="s">
        <v>698</v>
      </c>
      <c r="I201" s="106">
        <v>9</v>
      </c>
      <c r="J201" s="106" t="s">
        <v>699</v>
      </c>
      <c r="K201" s="106">
        <v>9</v>
      </c>
      <c r="L201" s="106" t="s">
        <v>698</v>
      </c>
      <c r="M201" s="106" t="s">
        <v>700</v>
      </c>
      <c r="N201" s="106">
        <v>0.32</v>
      </c>
      <c r="O201" s="106">
        <v>0.6</v>
      </c>
      <c r="P201" s="106" t="s">
        <v>714</v>
      </c>
      <c r="Q201" s="107" t="s">
        <v>948</v>
      </c>
      <c r="R201" s="107" t="s">
        <v>44</v>
      </c>
    </row>
    <row r="202" spans="2:18" ht="20.100000000000001" customHeight="1" x14ac:dyDescent="0.4">
      <c r="B202" s="105" t="str">
        <f t="shared" si="7"/>
        <v/>
      </c>
      <c r="C202" s="105" t="str">
        <f t="shared" si="8"/>
        <v/>
      </c>
      <c r="D202" s="105" t="str">
        <f t="shared" si="9"/>
        <v/>
      </c>
      <c r="E202" s="106" t="s">
        <v>695</v>
      </c>
      <c r="F202" s="106" t="s">
        <v>696</v>
      </c>
      <c r="G202" s="106" t="s">
        <v>697</v>
      </c>
      <c r="H202" s="106" t="s">
        <v>706</v>
      </c>
      <c r="I202" s="106">
        <v>15</v>
      </c>
      <c r="J202" s="106" t="s">
        <v>699</v>
      </c>
      <c r="K202" s="106">
        <v>15</v>
      </c>
      <c r="L202" s="106" t="s">
        <v>706</v>
      </c>
      <c r="M202" s="106" t="s">
        <v>924</v>
      </c>
      <c r="N202" s="106">
        <v>0.32</v>
      </c>
      <c r="O202" s="106">
        <v>0.6</v>
      </c>
      <c r="P202" s="106" t="s">
        <v>701</v>
      </c>
      <c r="Q202" s="107" t="s">
        <v>949</v>
      </c>
      <c r="R202" s="107" t="s">
        <v>926</v>
      </c>
    </row>
    <row r="203" spans="2:18" ht="20.100000000000001" customHeight="1" x14ac:dyDescent="0.4">
      <c r="B203" s="105" t="str">
        <f t="shared" si="7"/>
        <v/>
      </c>
      <c r="C203" s="105" t="str">
        <f t="shared" si="8"/>
        <v/>
      </c>
      <c r="D203" s="105" t="str">
        <f t="shared" si="9"/>
        <v/>
      </c>
      <c r="E203" s="106" t="s">
        <v>695</v>
      </c>
      <c r="F203" s="106" t="s">
        <v>740</v>
      </c>
      <c r="G203" s="106" t="s">
        <v>697</v>
      </c>
      <c r="H203" s="106" t="s">
        <v>698</v>
      </c>
      <c r="I203" s="106">
        <v>15</v>
      </c>
      <c r="J203" s="106" t="s">
        <v>699</v>
      </c>
      <c r="K203" s="106">
        <v>16</v>
      </c>
      <c r="L203" s="106" t="s">
        <v>741</v>
      </c>
      <c r="M203" s="106" t="s">
        <v>924</v>
      </c>
      <c r="N203" s="106">
        <v>0.34</v>
      </c>
      <c r="O203" s="106">
        <v>0.6</v>
      </c>
      <c r="P203" s="106" t="s">
        <v>714</v>
      </c>
      <c r="Q203" s="107" t="s">
        <v>950</v>
      </c>
      <c r="R203" s="107" t="s">
        <v>926</v>
      </c>
    </row>
    <row r="204" spans="2:18" ht="20.100000000000001" customHeight="1" x14ac:dyDescent="0.4">
      <c r="B204" s="105" t="str">
        <f t="shared" si="7"/>
        <v/>
      </c>
      <c r="C204" s="105" t="str">
        <f t="shared" si="8"/>
        <v/>
      </c>
      <c r="D204" s="105" t="str">
        <f t="shared" si="9"/>
        <v/>
      </c>
      <c r="E204" s="106" t="s">
        <v>695</v>
      </c>
      <c r="F204" s="106" t="s">
        <v>696</v>
      </c>
      <c r="G204" s="106" t="s">
        <v>721</v>
      </c>
      <c r="H204" s="106" t="s">
        <v>717</v>
      </c>
      <c r="I204" s="106">
        <v>9</v>
      </c>
      <c r="J204" s="106" t="s">
        <v>722</v>
      </c>
      <c r="K204" s="106">
        <v>9</v>
      </c>
      <c r="L204" s="106" t="s">
        <v>717</v>
      </c>
      <c r="M204" s="106" t="s">
        <v>700</v>
      </c>
      <c r="N204" s="106">
        <v>0.32</v>
      </c>
      <c r="O204" s="106">
        <v>0.6</v>
      </c>
      <c r="P204" s="106" t="s">
        <v>714</v>
      </c>
      <c r="Q204" s="107" t="s">
        <v>951</v>
      </c>
      <c r="R204" s="107" t="s">
        <v>703</v>
      </c>
    </row>
    <row r="205" spans="2:18" ht="20.100000000000001" customHeight="1" x14ac:dyDescent="0.4">
      <c r="B205" s="105" t="str">
        <f t="shared" si="7"/>
        <v/>
      </c>
      <c r="C205" s="105" t="str">
        <f t="shared" si="8"/>
        <v/>
      </c>
      <c r="D205" s="105" t="str">
        <f t="shared" si="9"/>
        <v/>
      </c>
      <c r="E205" s="106" t="s">
        <v>695</v>
      </c>
      <c r="F205" s="106" t="s">
        <v>696</v>
      </c>
      <c r="G205" s="106" t="s">
        <v>773</v>
      </c>
      <c r="H205" s="106" t="s">
        <v>698</v>
      </c>
      <c r="I205" s="106">
        <v>9</v>
      </c>
      <c r="J205" s="106" t="s">
        <v>774</v>
      </c>
      <c r="K205" s="106">
        <v>9</v>
      </c>
      <c r="L205" s="106" t="s">
        <v>698</v>
      </c>
      <c r="M205" s="106" t="s">
        <v>700</v>
      </c>
      <c r="N205" s="106">
        <v>0.31</v>
      </c>
      <c r="O205" s="106">
        <v>0.6</v>
      </c>
      <c r="P205" s="106" t="s">
        <v>714</v>
      </c>
      <c r="Q205" s="107" t="s">
        <v>952</v>
      </c>
      <c r="R205" s="107" t="s">
        <v>703</v>
      </c>
    </row>
    <row r="206" spans="2:18" ht="20.100000000000001" customHeight="1" x14ac:dyDescent="0.4">
      <c r="B206" s="105" t="str">
        <f t="shared" si="7"/>
        <v/>
      </c>
      <c r="C206" s="105" t="str">
        <f t="shared" si="8"/>
        <v/>
      </c>
      <c r="D206" s="105" t="str">
        <f t="shared" si="9"/>
        <v/>
      </c>
      <c r="E206" s="106" t="s">
        <v>695</v>
      </c>
      <c r="F206" s="106" t="s">
        <v>696</v>
      </c>
      <c r="G206" s="106" t="s">
        <v>778</v>
      </c>
      <c r="H206" s="106" t="s">
        <v>698</v>
      </c>
      <c r="I206" s="106">
        <v>9</v>
      </c>
      <c r="J206" s="106" t="s">
        <v>779</v>
      </c>
      <c r="K206" s="106">
        <v>9</v>
      </c>
      <c r="L206" s="106" t="s">
        <v>698</v>
      </c>
      <c r="M206" s="106" t="s">
        <v>700</v>
      </c>
      <c r="N206" s="106">
        <v>0.31</v>
      </c>
      <c r="O206" s="106">
        <v>0.6</v>
      </c>
      <c r="P206" s="106" t="s">
        <v>714</v>
      </c>
      <c r="Q206" s="107" t="s">
        <v>953</v>
      </c>
      <c r="R206" s="107" t="s">
        <v>703</v>
      </c>
    </row>
    <row r="207" spans="2:18" ht="20.100000000000001" customHeight="1" x14ac:dyDescent="0.4">
      <c r="B207" s="105" t="str">
        <f t="shared" si="7"/>
        <v/>
      </c>
      <c r="C207" s="105" t="str">
        <f t="shared" si="8"/>
        <v/>
      </c>
      <c r="D207" s="105" t="str">
        <f t="shared" si="9"/>
        <v/>
      </c>
      <c r="E207" s="106" t="s">
        <v>695</v>
      </c>
      <c r="F207" s="106" t="s">
        <v>696</v>
      </c>
      <c r="G207" s="106" t="s">
        <v>782</v>
      </c>
      <c r="H207" s="106" t="s">
        <v>698</v>
      </c>
      <c r="I207" s="106">
        <v>9</v>
      </c>
      <c r="J207" s="106" t="s">
        <v>783</v>
      </c>
      <c r="K207" s="106">
        <v>9</v>
      </c>
      <c r="L207" s="106" t="s">
        <v>698</v>
      </c>
      <c r="M207" s="106" t="s">
        <v>700</v>
      </c>
      <c r="N207" s="106">
        <v>0.26</v>
      </c>
      <c r="O207" s="106">
        <v>0.6</v>
      </c>
      <c r="P207" s="106" t="s">
        <v>714</v>
      </c>
      <c r="Q207" s="107" t="s">
        <v>954</v>
      </c>
      <c r="R207" s="107" t="s">
        <v>703</v>
      </c>
    </row>
    <row r="208" spans="2:18" ht="20.100000000000001" customHeight="1" x14ac:dyDescent="0.4">
      <c r="B208" s="105" t="str">
        <f t="shared" si="7"/>
        <v/>
      </c>
      <c r="C208" s="105" t="str">
        <f t="shared" si="8"/>
        <v/>
      </c>
      <c r="D208" s="105" t="str">
        <f t="shared" si="9"/>
        <v/>
      </c>
      <c r="E208" s="106" t="s">
        <v>695</v>
      </c>
      <c r="F208" s="106" t="s">
        <v>696</v>
      </c>
      <c r="G208" s="106" t="s">
        <v>697</v>
      </c>
      <c r="H208" s="106" t="s">
        <v>698</v>
      </c>
      <c r="I208" s="106">
        <v>9</v>
      </c>
      <c r="J208" s="106" t="s">
        <v>699</v>
      </c>
      <c r="K208" s="106">
        <v>9</v>
      </c>
      <c r="L208" s="106" t="s">
        <v>698</v>
      </c>
      <c r="M208" s="106" t="s">
        <v>700</v>
      </c>
      <c r="N208" s="106">
        <v>0.32</v>
      </c>
      <c r="O208" s="106">
        <v>0.6</v>
      </c>
      <c r="P208" s="106" t="s">
        <v>701</v>
      </c>
      <c r="Q208" s="107" t="s">
        <v>955</v>
      </c>
      <c r="R208" s="107" t="s">
        <v>275</v>
      </c>
    </row>
    <row r="209" spans="2:18" ht="20.100000000000001" customHeight="1" x14ac:dyDescent="0.4">
      <c r="B209" s="105" t="str">
        <f t="shared" ref="B209:B272" si="10">IF(OR($C$11="",$C$12=""),"",IFERROR(IF(AND($U$23&lt;&gt;R209,$V$23&lt;&gt;R209),"－",IF(AND(COUNTIF($C$11,"*樹脂スペーサー*")&gt;0,OR(M209="空気",F209="一般",F209="一般ＰＧ")),"－",IF(AND($W$26&gt;0,$W$26&gt;=O209),$U$26,IF(AND($W$27&gt;0,$W$27&gt;=O209),$U$27,IF(AND($W$28&gt;0,$W$28&gt;=O209),$U$28,IF(AND($W$29&gt;0,$W$29&gt;=O209),$U$29,IF(AND($W$30&gt;0,$W$30&gt;=O209),$U$30,IF(AND($W$31&gt;0,$W$31&gt;=O209),$U$31,IF(AND($W$32&gt;0,$W$32&gt;=O209),$U$32,"－"))))))))),"－"))</f>
        <v/>
      </c>
      <c r="C209" s="105" t="str">
        <f t="shared" ref="C209:C272" si="11">IF(B209="","",IF(B209&lt;&gt;"－",VLOOKUP(B209,$U$26:$V$32,2,FALSE),"－"))</f>
        <v/>
      </c>
      <c r="D209" s="105" t="str">
        <f t="shared" ref="D209:D272" si="12">IF($H$10="","",IF($V$39&lt;&gt;"断熱等","－",IF(AND(COUNTIF($V$35,"*樹脂スペーサー*")&gt;0,OR(M209="空気",F209="一般",F209="一般ＰＧ")),"－",IF(AND($V$36&lt;&gt;R209,$W$36&lt;&gt;R209),"－",IF(MID($H$10,10,1)="Z",IF(N209&lt;=0.65,"○","－"),IF($V$37&gt;=O209,"○","－"))))))</f>
        <v/>
      </c>
      <c r="E209" s="106" t="s">
        <v>695</v>
      </c>
      <c r="F209" s="106" t="s">
        <v>696</v>
      </c>
      <c r="G209" s="106" t="s">
        <v>697</v>
      </c>
      <c r="H209" s="106" t="s">
        <v>706</v>
      </c>
      <c r="I209" s="106">
        <v>9</v>
      </c>
      <c r="J209" s="106" t="s">
        <v>707</v>
      </c>
      <c r="K209" s="106">
        <v>9</v>
      </c>
      <c r="L209" s="106" t="s">
        <v>706</v>
      </c>
      <c r="M209" s="106" t="s">
        <v>700</v>
      </c>
      <c r="N209" s="106">
        <v>0.32</v>
      </c>
      <c r="O209" s="106">
        <v>0.6</v>
      </c>
      <c r="P209" s="106" t="s">
        <v>701</v>
      </c>
      <c r="Q209" s="107" t="s">
        <v>956</v>
      </c>
      <c r="R209" s="107" t="s">
        <v>275</v>
      </c>
    </row>
    <row r="210" spans="2:18" ht="20.100000000000001" customHeight="1" x14ac:dyDescent="0.4">
      <c r="B210" s="105" t="str">
        <f t="shared" si="10"/>
        <v/>
      </c>
      <c r="C210" s="105" t="str">
        <f t="shared" si="11"/>
        <v/>
      </c>
      <c r="D210" s="105" t="str">
        <f t="shared" si="12"/>
        <v/>
      </c>
      <c r="E210" s="106" t="s">
        <v>695</v>
      </c>
      <c r="F210" s="106" t="s">
        <v>696</v>
      </c>
      <c r="G210" s="106" t="s">
        <v>710</v>
      </c>
      <c r="H210" s="106" t="s">
        <v>717</v>
      </c>
      <c r="I210" s="106">
        <v>9</v>
      </c>
      <c r="J210" s="106" t="s">
        <v>711</v>
      </c>
      <c r="K210" s="106">
        <v>9</v>
      </c>
      <c r="L210" s="106" t="s">
        <v>717</v>
      </c>
      <c r="M210" s="106" t="s">
        <v>700</v>
      </c>
      <c r="N210" s="106">
        <v>0.32</v>
      </c>
      <c r="O210" s="106">
        <v>0.6</v>
      </c>
      <c r="P210" s="106" t="s">
        <v>714</v>
      </c>
      <c r="Q210" s="107" t="s">
        <v>957</v>
      </c>
      <c r="R210" s="107" t="s">
        <v>13</v>
      </c>
    </row>
    <row r="211" spans="2:18" ht="20.100000000000001" customHeight="1" x14ac:dyDescent="0.4">
      <c r="B211" s="105" t="str">
        <f t="shared" si="10"/>
        <v/>
      </c>
      <c r="C211" s="105" t="str">
        <f t="shared" si="11"/>
        <v/>
      </c>
      <c r="D211" s="105" t="str">
        <f t="shared" si="12"/>
        <v/>
      </c>
      <c r="E211" s="106" t="s">
        <v>695</v>
      </c>
      <c r="F211" s="106" t="s">
        <v>805</v>
      </c>
      <c r="G211" s="106" t="s">
        <v>697</v>
      </c>
      <c r="H211" s="106" t="s">
        <v>765</v>
      </c>
      <c r="I211" s="106">
        <v>9</v>
      </c>
      <c r="J211" s="106" t="s">
        <v>699</v>
      </c>
      <c r="K211" s="106">
        <v>10</v>
      </c>
      <c r="L211" s="106" t="s">
        <v>741</v>
      </c>
      <c r="M211" s="106" t="s">
        <v>700</v>
      </c>
      <c r="N211" s="106">
        <v>0.45</v>
      </c>
      <c r="O211" s="106">
        <v>0.61</v>
      </c>
      <c r="P211" s="106" t="s">
        <v>714</v>
      </c>
      <c r="Q211" s="107" t="s">
        <v>958</v>
      </c>
      <c r="R211" s="107" t="s">
        <v>44</v>
      </c>
    </row>
    <row r="212" spans="2:18" ht="20.100000000000001" customHeight="1" x14ac:dyDescent="0.4">
      <c r="B212" s="105" t="str">
        <f t="shared" si="10"/>
        <v/>
      </c>
      <c r="C212" s="105" t="str">
        <f t="shared" si="11"/>
        <v/>
      </c>
      <c r="D212" s="105" t="str">
        <f t="shared" si="12"/>
        <v/>
      </c>
      <c r="E212" s="106" t="s">
        <v>695</v>
      </c>
      <c r="F212" s="106" t="s">
        <v>805</v>
      </c>
      <c r="G212" s="106" t="s">
        <v>710</v>
      </c>
      <c r="H212" s="106" t="s">
        <v>729</v>
      </c>
      <c r="I212" s="106">
        <v>9</v>
      </c>
      <c r="J212" s="106" t="s">
        <v>711</v>
      </c>
      <c r="K212" s="106">
        <v>10</v>
      </c>
      <c r="L212" s="106" t="s">
        <v>741</v>
      </c>
      <c r="M212" s="106" t="s">
        <v>700</v>
      </c>
      <c r="N212" s="106">
        <v>0.45</v>
      </c>
      <c r="O212" s="106">
        <v>0.61</v>
      </c>
      <c r="P212" s="106" t="s">
        <v>714</v>
      </c>
      <c r="Q212" s="107" t="s">
        <v>959</v>
      </c>
      <c r="R212" s="107" t="s">
        <v>44</v>
      </c>
    </row>
    <row r="213" spans="2:18" ht="20.100000000000001" customHeight="1" x14ac:dyDescent="0.4">
      <c r="B213" s="105" t="str">
        <f t="shared" si="10"/>
        <v/>
      </c>
      <c r="C213" s="105" t="str">
        <f t="shared" si="11"/>
        <v/>
      </c>
      <c r="D213" s="105" t="str">
        <f t="shared" si="12"/>
        <v/>
      </c>
      <c r="E213" s="106" t="s">
        <v>695</v>
      </c>
      <c r="F213" s="106" t="s">
        <v>805</v>
      </c>
      <c r="G213" s="106" t="s">
        <v>752</v>
      </c>
      <c r="H213" s="106" t="s">
        <v>729</v>
      </c>
      <c r="I213" s="106">
        <v>9</v>
      </c>
      <c r="J213" s="106" t="s">
        <v>699</v>
      </c>
      <c r="K213" s="106">
        <v>10</v>
      </c>
      <c r="L213" s="106" t="s">
        <v>753</v>
      </c>
      <c r="M213" s="106" t="s">
        <v>700</v>
      </c>
      <c r="N213" s="106">
        <v>0.46</v>
      </c>
      <c r="O213" s="106">
        <v>0.61</v>
      </c>
      <c r="P213" s="106" t="s">
        <v>714</v>
      </c>
      <c r="Q213" s="107" t="s">
        <v>960</v>
      </c>
      <c r="R213" s="107" t="s">
        <v>44</v>
      </c>
    </row>
    <row r="214" spans="2:18" ht="20.100000000000001" customHeight="1" x14ac:dyDescent="0.4">
      <c r="B214" s="105" t="str">
        <f t="shared" si="10"/>
        <v/>
      </c>
      <c r="C214" s="105" t="str">
        <f t="shared" si="11"/>
        <v/>
      </c>
      <c r="D214" s="105" t="str">
        <f t="shared" si="12"/>
        <v/>
      </c>
      <c r="E214" s="106" t="s">
        <v>695</v>
      </c>
      <c r="F214" s="106" t="s">
        <v>817</v>
      </c>
      <c r="G214" s="106" t="s">
        <v>697</v>
      </c>
      <c r="H214" s="106" t="s">
        <v>819</v>
      </c>
      <c r="I214" s="106">
        <v>9</v>
      </c>
      <c r="J214" s="106" t="s">
        <v>699</v>
      </c>
      <c r="K214" s="106">
        <v>10</v>
      </c>
      <c r="L214" s="106" t="s">
        <v>741</v>
      </c>
      <c r="M214" s="106" t="s">
        <v>700</v>
      </c>
      <c r="N214" s="106">
        <v>0.32</v>
      </c>
      <c r="O214" s="106">
        <v>0.61</v>
      </c>
      <c r="P214" s="106" t="s">
        <v>714</v>
      </c>
      <c r="Q214" s="107" t="s">
        <v>961</v>
      </c>
      <c r="R214" s="107" t="s">
        <v>44</v>
      </c>
    </row>
    <row r="215" spans="2:18" ht="20.100000000000001" customHeight="1" x14ac:dyDescent="0.4">
      <c r="B215" s="105" t="str">
        <f t="shared" si="10"/>
        <v/>
      </c>
      <c r="C215" s="105" t="str">
        <f t="shared" si="11"/>
        <v/>
      </c>
      <c r="D215" s="105" t="str">
        <f t="shared" si="12"/>
        <v/>
      </c>
      <c r="E215" s="106" t="s">
        <v>695</v>
      </c>
      <c r="F215" s="106" t="s">
        <v>817</v>
      </c>
      <c r="G215" s="106" t="s">
        <v>710</v>
      </c>
      <c r="H215" s="106" t="s">
        <v>799</v>
      </c>
      <c r="I215" s="106">
        <v>9</v>
      </c>
      <c r="J215" s="106" t="s">
        <v>711</v>
      </c>
      <c r="K215" s="106">
        <v>10</v>
      </c>
      <c r="L215" s="106" t="s">
        <v>741</v>
      </c>
      <c r="M215" s="106" t="s">
        <v>700</v>
      </c>
      <c r="N215" s="106">
        <v>0.32</v>
      </c>
      <c r="O215" s="106">
        <v>0.61</v>
      </c>
      <c r="P215" s="106" t="s">
        <v>714</v>
      </c>
      <c r="Q215" s="107" t="s">
        <v>962</v>
      </c>
      <c r="R215" s="107" t="s">
        <v>44</v>
      </c>
    </row>
    <row r="216" spans="2:18" ht="20.100000000000001" customHeight="1" x14ac:dyDescent="0.4">
      <c r="B216" s="105" t="str">
        <f t="shared" si="10"/>
        <v/>
      </c>
      <c r="C216" s="105" t="str">
        <f t="shared" si="11"/>
        <v/>
      </c>
      <c r="D216" s="105" t="str">
        <f t="shared" si="12"/>
        <v/>
      </c>
      <c r="E216" s="106" t="s">
        <v>695</v>
      </c>
      <c r="F216" s="106" t="s">
        <v>817</v>
      </c>
      <c r="G216" s="106" t="s">
        <v>752</v>
      </c>
      <c r="H216" s="106" t="s">
        <v>799</v>
      </c>
      <c r="I216" s="106">
        <v>9</v>
      </c>
      <c r="J216" s="106" t="s">
        <v>699</v>
      </c>
      <c r="K216" s="106">
        <v>10</v>
      </c>
      <c r="L216" s="106" t="s">
        <v>753</v>
      </c>
      <c r="M216" s="106" t="s">
        <v>700</v>
      </c>
      <c r="N216" s="106">
        <v>0.33</v>
      </c>
      <c r="O216" s="106">
        <v>0.61</v>
      </c>
      <c r="P216" s="106" t="s">
        <v>714</v>
      </c>
      <c r="Q216" s="107" t="s">
        <v>963</v>
      </c>
      <c r="R216" s="107" t="s">
        <v>44</v>
      </c>
    </row>
    <row r="217" spans="2:18" ht="20.100000000000001" customHeight="1" x14ac:dyDescent="0.4">
      <c r="B217" s="105" t="str">
        <f t="shared" si="10"/>
        <v/>
      </c>
      <c r="C217" s="105" t="str">
        <f t="shared" si="11"/>
        <v/>
      </c>
      <c r="D217" s="105" t="str">
        <f t="shared" si="12"/>
        <v/>
      </c>
      <c r="E217" s="106" t="s">
        <v>695</v>
      </c>
      <c r="F217" s="106" t="s">
        <v>805</v>
      </c>
      <c r="G217" s="106" t="s">
        <v>697</v>
      </c>
      <c r="H217" s="106" t="s">
        <v>729</v>
      </c>
      <c r="I217" s="106">
        <v>16</v>
      </c>
      <c r="J217" s="106" t="s">
        <v>699</v>
      </c>
      <c r="K217" s="106">
        <v>16</v>
      </c>
      <c r="L217" s="106" t="s">
        <v>741</v>
      </c>
      <c r="M217" s="106" t="s">
        <v>924</v>
      </c>
      <c r="N217" s="106">
        <v>0.46</v>
      </c>
      <c r="O217" s="106">
        <v>0.61</v>
      </c>
      <c r="P217" s="106" t="s">
        <v>714</v>
      </c>
      <c r="Q217" s="107" t="s">
        <v>964</v>
      </c>
      <c r="R217" s="107" t="s">
        <v>926</v>
      </c>
    </row>
    <row r="218" spans="2:18" ht="20.100000000000001" customHeight="1" x14ac:dyDescent="0.4">
      <c r="B218" s="105" t="str">
        <f t="shared" si="10"/>
        <v/>
      </c>
      <c r="C218" s="105" t="str">
        <f t="shared" si="11"/>
        <v/>
      </c>
      <c r="D218" s="105" t="str">
        <f t="shared" si="12"/>
        <v/>
      </c>
      <c r="E218" s="106" t="s">
        <v>695</v>
      </c>
      <c r="F218" s="106" t="s">
        <v>817</v>
      </c>
      <c r="G218" s="106" t="s">
        <v>697</v>
      </c>
      <c r="H218" s="106" t="s">
        <v>799</v>
      </c>
      <c r="I218" s="106">
        <v>16</v>
      </c>
      <c r="J218" s="106" t="s">
        <v>699</v>
      </c>
      <c r="K218" s="106">
        <v>16</v>
      </c>
      <c r="L218" s="106" t="s">
        <v>741</v>
      </c>
      <c r="M218" s="106" t="s">
        <v>924</v>
      </c>
      <c r="N218" s="106">
        <v>0.33</v>
      </c>
      <c r="O218" s="106">
        <v>0.61</v>
      </c>
      <c r="P218" s="106" t="s">
        <v>714</v>
      </c>
      <c r="Q218" s="107" t="s">
        <v>965</v>
      </c>
      <c r="R218" s="107" t="s">
        <v>926</v>
      </c>
    </row>
    <row r="219" spans="2:18" ht="20.100000000000001" customHeight="1" x14ac:dyDescent="0.4">
      <c r="B219" s="105" t="str">
        <f t="shared" si="10"/>
        <v/>
      </c>
      <c r="C219" s="105" t="str">
        <f t="shared" si="11"/>
        <v/>
      </c>
      <c r="D219" s="105" t="str">
        <f t="shared" si="12"/>
        <v/>
      </c>
      <c r="E219" s="106" t="s">
        <v>695</v>
      </c>
      <c r="F219" s="106" t="s">
        <v>794</v>
      </c>
      <c r="G219" s="106" t="s">
        <v>710</v>
      </c>
      <c r="H219" s="106" t="s">
        <v>765</v>
      </c>
      <c r="I219" s="106">
        <v>9</v>
      </c>
      <c r="J219" s="106" t="s">
        <v>711</v>
      </c>
      <c r="K219" s="106">
        <v>10</v>
      </c>
      <c r="L219" s="106" t="s">
        <v>765</v>
      </c>
      <c r="M219" s="106" t="s">
        <v>700</v>
      </c>
      <c r="N219" s="106">
        <v>0.44</v>
      </c>
      <c r="O219" s="106">
        <v>0.61</v>
      </c>
      <c r="P219" s="106" t="s">
        <v>701</v>
      </c>
      <c r="Q219" s="107" t="s">
        <v>966</v>
      </c>
      <c r="R219" s="107" t="s">
        <v>703</v>
      </c>
    </row>
    <row r="220" spans="2:18" ht="20.100000000000001" customHeight="1" x14ac:dyDescent="0.4">
      <c r="B220" s="105" t="str">
        <f t="shared" si="10"/>
        <v/>
      </c>
      <c r="C220" s="105" t="str">
        <f t="shared" si="11"/>
        <v/>
      </c>
      <c r="D220" s="105" t="str">
        <f t="shared" si="12"/>
        <v/>
      </c>
      <c r="E220" s="106" t="s">
        <v>695</v>
      </c>
      <c r="F220" s="106" t="s">
        <v>728</v>
      </c>
      <c r="G220" s="106" t="s">
        <v>721</v>
      </c>
      <c r="H220" s="106" t="s">
        <v>765</v>
      </c>
      <c r="I220" s="106">
        <v>9</v>
      </c>
      <c r="J220" s="106" t="s">
        <v>722</v>
      </c>
      <c r="K220" s="106">
        <v>9</v>
      </c>
      <c r="L220" s="106" t="s">
        <v>717</v>
      </c>
      <c r="M220" s="106" t="s">
        <v>700</v>
      </c>
      <c r="N220" s="106">
        <v>0.39</v>
      </c>
      <c r="O220" s="106">
        <v>0.61</v>
      </c>
      <c r="P220" s="106" t="s">
        <v>714</v>
      </c>
      <c r="Q220" s="107" t="s">
        <v>967</v>
      </c>
      <c r="R220" s="107" t="s">
        <v>703</v>
      </c>
    </row>
    <row r="221" spans="2:18" ht="20.100000000000001" customHeight="1" x14ac:dyDescent="0.4">
      <c r="B221" s="105" t="str">
        <f t="shared" si="10"/>
        <v/>
      </c>
      <c r="C221" s="105" t="str">
        <f t="shared" si="11"/>
        <v/>
      </c>
      <c r="D221" s="105" t="str">
        <f t="shared" si="12"/>
        <v/>
      </c>
      <c r="E221" s="106" t="s">
        <v>695</v>
      </c>
      <c r="F221" s="106" t="s">
        <v>728</v>
      </c>
      <c r="G221" s="106" t="s">
        <v>773</v>
      </c>
      <c r="H221" s="106" t="s">
        <v>733</v>
      </c>
      <c r="I221" s="106">
        <v>9</v>
      </c>
      <c r="J221" s="106" t="s">
        <v>774</v>
      </c>
      <c r="K221" s="106">
        <v>9</v>
      </c>
      <c r="L221" s="106" t="s">
        <v>698</v>
      </c>
      <c r="M221" s="106" t="s">
        <v>700</v>
      </c>
      <c r="N221" s="106">
        <v>0.39</v>
      </c>
      <c r="O221" s="106">
        <v>0.61</v>
      </c>
      <c r="P221" s="106" t="s">
        <v>714</v>
      </c>
      <c r="Q221" s="107" t="s">
        <v>968</v>
      </c>
      <c r="R221" s="107" t="s">
        <v>703</v>
      </c>
    </row>
    <row r="222" spans="2:18" ht="20.100000000000001" customHeight="1" x14ac:dyDescent="0.4">
      <c r="B222" s="105" t="str">
        <f t="shared" si="10"/>
        <v/>
      </c>
      <c r="C222" s="105" t="str">
        <f t="shared" si="11"/>
        <v/>
      </c>
      <c r="D222" s="105" t="str">
        <f t="shared" si="12"/>
        <v/>
      </c>
      <c r="E222" s="106" t="s">
        <v>695</v>
      </c>
      <c r="F222" s="106" t="s">
        <v>728</v>
      </c>
      <c r="G222" s="106" t="s">
        <v>778</v>
      </c>
      <c r="H222" s="106" t="s">
        <v>733</v>
      </c>
      <c r="I222" s="106">
        <v>9</v>
      </c>
      <c r="J222" s="106" t="s">
        <v>779</v>
      </c>
      <c r="K222" s="106">
        <v>9</v>
      </c>
      <c r="L222" s="106" t="s">
        <v>698</v>
      </c>
      <c r="M222" s="106" t="s">
        <v>700</v>
      </c>
      <c r="N222" s="106">
        <v>0.39</v>
      </c>
      <c r="O222" s="106">
        <v>0.61</v>
      </c>
      <c r="P222" s="106" t="s">
        <v>714</v>
      </c>
      <c r="Q222" s="107" t="s">
        <v>969</v>
      </c>
      <c r="R222" s="107" t="s">
        <v>703</v>
      </c>
    </row>
    <row r="223" spans="2:18" ht="20.100000000000001" customHeight="1" x14ac:dyDescent="0.4">
      <c r="B223" s="105" t="str">
        <f t="shared" si="10"/>
        <v/>
      </c>
      <c r="C223" s="105" t="str">
        <f t="shared" si="11"/>
        <v/>
      </c>
      <c r="D223" s="105" t="str">
        <f t="shared" si="12"/>
        <v/>
      </c>
      <c r="E223" s="106" t="s">
        <v>695</v>
      </c>
      <c r="F223" s="106" t="s">
        <v>728</v>
      </c>
      <c r="G223" s="106" t="s">
        <v>782</v>
      </c>
      <c r="H223" s="106" t="s">
        <v>733</v>
      </c>
      <c r="I223" s="106">
        <v>9</v>
      </c>
      <c r="J223" s="106" t="s">
        <v>783</v>
      </c>
      <c r="K223" s="106">
        <v>9</v>
      </c>
      <c r="L223" s="106" t="s">
        <v>698</v>
      </c>
      <c r="M223" s="106" t="s">
        <v>700</v>
      </c>
      <c r="N223" s="106">
        <v>0.34</v>
      </c>
      <c r="O223" s="106">
        <v>0.61</v>
      </c>
      <c r="P223" s="106" t="s">
        <v>714</v>
      </c>
      <c r="Q223" s="107" t="s">
        <v>970</v>
      </c>
      <c r="R223" s="107" t="s">
        <v>703</v>
      </c>
    </row>
    <row r="224" spans="2:18" ht="20.100000000000001" customHeight="1" x14ac:dyDescent="0.4">
      <c r="B224" s="105" t="str">
        <f t="shared" si="10"/>
        <v/>
      </c>
      <c r="C224" s="105" t="str">
        <f t="shared" si="11"/>
        <v/>
      </c>
      <c r="D224" s="105" t="str">
        <f t="shared" si="12"/>
        <v/>
      </c>
      <c r="E224" s="106" t="s">
        <v>695</v>
      </c>
      <c r="F224" s="106" t="s">
        <v>798</v>
      </c>
      <c r="G224" s="106" t="s">
        <v>710</v>
      </c>
      <c r="H224" s="106" t="s">
        <v>765</v>
      </c>
      <c r="I224" s="106">
        <v>9</v>
      </c>
      <c r="J224" s="106" t="s">
        <v>711</v>
      </c>
      <c r="K224" s="106">
        <v>10</v>
      </c>
      <c r="L224" s="106" t="s">
        <v>819</v>
      </c>
      <c r="M224" s="106" t="s">
        <v>700</v>
      </c>
      <c r="N224" s="106">
        <v>0.36</v>
      </c>
      <c r="O224" s="106">
        <v>0.61</v>
      </c>
      <c r="P224" s="106" t="s">
        <v>800</v>
      </c>
      <c r="Q224" s="107" t="s">
        <v>971</v>
      </c>
      <c r="R224" s="107" t="s">
        <v>703</v>
      </c>
    </row>
    <row r="225" spans="2:18" ht="20.100000000000001" customHeight="1" x14ac:dyDescent="0.4">
      <c r="B225" s="105" t="str">
        <f t="shared" si="10"/>
        <v/>
      </c>
      <c r="C225" s="105" t="str">
        <f t="shared" si="11"/>
        <v/>
      </c>
      <c r="D225" s="105" t="str">
        <f t="shared" si="12"/>
        <v/>
      </c>
      <c r="E225" s="106" t="s">
        <v>695</v>
      </c>
      <c r="F225" s="106" t="s">
        <v>805</v>
      </c>
      <c r="G225" s="106" t="s">
        <v>710</v>
      </c>
      <c r="H225" s="106" t="s">
        <v>729</v>
      </c>
      <c r="I225" s="106">
        <v>9</v>
      </c>
      <c r="J225" s="106" t="s">
        <v>711</v>
      </c>
      <c r="K225" s="106">
        <v>10</v>
      </c>
      <c r="L225" s="106" t="s">
        <v>741</v>
      </c>
      <c r="M225" s="106" t="s">
        <v>700</v>
      </c>
      <c r="N225" s="106">
        <v>0.45</v>
      </c>
      <c r="O225" s="106">
        <v>0.61</v>
      </c>
      <c r="P225" s="106" t="s">
        <v>714</v>
      </c>
      <c r="Q225" s="107" t="s">
        <v>972</v>
      </c>
      <c r="R225" s="107" t="s">
        <v>275</v>
      </c>
    </row>
    <row r="226" spans="2:18" ht="20.100000000000001" customHeight="1" x14ac:dyDescent="0.4">
      <c r="B226" s="105" t="str">
        <f t="shared" si="10"/>
        <v/>
      </c>
      <c r="C226" s="105" t="str">
        <f t="shared" si="11"/>
        <v/>
      </c>
      <c r="D226" s="105" t="str">
        <f t="shared" si="12"/>
        <v/>
      </c>
      <c r="E226" s="106" t="s">
        <v>695</v>
      </c>
      <c r="F226" s="106" t="s">
        <v>805</v>
      </c>
      <c r="G226" s="106" t="s">
        <v>752</v>
      </c>
      <c r="H226" s="106" t="s">
        <v>733</v>
      </c>
      <c r="I226" s="106">
        <v>9</v>
      </c>
      <c r="J226" s="106" t="s">
        <v>699</v>
      </c>
      <c r="K226" s="106">
        <v>10</v>
      </c>
      <c r="L226" s="106" t="s">
        <v>753</v>
      </c>
      <c r="M226" s="106" t="s">
        <v>700</v>
      </c>
      <c r="N226" s="106">
        <v>0.45</v>
      </c>
      <c r="O226" s="106">
        <v>0.61</v>
      </c>
      <c r="P226" s="106" t="s">
        <v>714</v>
      </c>
      <c r="Q226" s="107" t="s">
        <v>973</v>
      </c>
      <c r="R226" s="107" t="s">
        <v>275</v>
      </c>
    </row>
    <row r="227" spans="2:18" ht="20.100000000000001" customHeight="1" x14ac:dyDescent="0.4">
      <c r="B227" s="105" t="str">
        <f t="shared" si="10"/>
        <v/>
      </c>
      <c r="C227" s="105" t="str">
        <f t="shared" si="11"/>
        <v/>
      </c>
      <c r="D227" s="105" t="str">
        <f t="shared" si="12"/>
        <v/>
      </c>
      <c r="E227" s="106" t="s">
        <v>695</v>
      </c>
      <c r="F227" s="106" t="s">
        <v>817</v>
      </c>
      <c r="G227" s="106" t="s">
        <v>710</v>
      </c>
      <c r="H227" s="106" t="s">
        <v>799</v>
      </c>
      <c r="I227" s="106">
        <v>9</v>
      </c>
      <c r="J227" s="106" t="s">
        <v>711</v>
      </c>
      <c r="K227" s="106">
        <v>10</v>
      </c>
      <c r="L227" s="106" t="s">
        <v>741</v>
      </c>
      <c r="M227" s="106" t="s">
        <v>700</v>
      </c>
      <c r="N227" s="106">
        <v>0.32</v>
      </c>
      <c r="O227" s="106">
        <v>0.61</v>
      </c>
      <c r="P227" s="106" t="s">
        <v>714</v>
      </c>
      <c r="Q227" s="107" t="s">
        <v>974</v>
      </c>
      <c r="R227" s="107" t="s">
        <v>275</v>
      </c>
    </row>
    <row r="228" spans="2:18" ht="20.100000000000001" customHeight="1" x14ac:dyDescent="0.4">
      <c r="B228" s="105" t="str">
        <f t="shared" si="10"/>
        <v/>
      </c>
      <c r="C228" s="105" t="str">
        <f t="shared" si="11"/>
        <v/>
      </c>
      <c r="D228" s="105" t="str">
        <f t="shared" si="12"/>
        <v/>
      </c>
      <c r="E228" s="106" t="s">
        <v>695</v>
      </c>
      <c r="F228" s="106" t="s">
        <v>817</v>
      </c>
      <c r="G228" s="106" t="s">
        <v>752</v>
      </c>
      <c r="H228" s="106" t="s">
        <v>802</v>
      </c>
      <c r="I228" s="106">
        <v>9</v>
      </c>
      <c r="J228" s="106" t="s">
        <v>699</v>
      </c>
      <c r="K228" s="106">
        <v>10</v>
      </c>
      <c r="L228" s="106" t="s">
        <v>753</v>
      </c>
      <c r="M228" s="106" t="s">
        <v>700</v>
      </c>
      <c r="N228" s="106">
        <v>0.32</v>
      </c>
      <c r="O228" s="106">
        <v>0.61</v>
      </c>
      <c r="P228" s="106" t="s">
        <v>714</v>
      </c>
      <c r="Q228" s="107" t="s">
        <v>975</v>
      </c>
      <c r="R228" s="107" t="s">
        <v>275</v>
      </c>
    </row>
    <row r="229" spans="2:18" ht="20.100000000000001" customHeight="1" x14ac:dyDescent="0.4">
      <c r="B229" s="105" t="str">
        <f t="shared" si="10"/>
        <v/>
      </c>
      <c r="C229" s="105" t="str">
        <f t="shared" si="11"/>
        <v/>
      </c>
      <c r="D229" s="105" t="str">
        <f t="shared" si="12"/>
        <v/>
      </c>
      <c r="E229" s="106" t="s">
        <v>695</v>
      </c>
      <c r="F229" s="106" t="s">
        <v>794</v>
      </c>
      <c r="G229" s="106" t="s">
        <v>721</v>
      </c>
      <c r="H229" s="106" t="s">
        <v>733</v>
      </c>
      <c r="I229" s="106">
        <v>9</v>
      </c>
      <c r="J229" s="106" t="s">
        <v>722</v>
      </c>
      <c r="K229" s="106">
        <v>10</v>
      </c>
      <c r="L229" s="106" t="s">
        <v>733</v>
      </c>
      <c r="M229" s="106" t="s">
        <v>700</v>
      </c>
      <c r="N229" s="106">
        <v>0.44</v>
      </c>
      <c r="O229" s="106">
        <v>0.61</v>
      </c>
      <c r="P229" s="106" t="s">
        <v>714</v>
      </c>
      <c r="Q229" s="107" t="s">
        <v>976</v>
      </c>
      <c r="R229" s="107" t="s">
        <v>13</v>
      </c>
    </row>
    <row r="230" spans="2:18" ht="20.100000000000001" customHeight="1" x14ac:dyDescent="0.4">
      <c r="B230" s="105" t="str">
        <f t="shared" si="10"/>
        <v/>
      </c>
      <c r="C230" s="105" t="str">
        <f t="shared" si="11"/>
        <v/>
      </c>
      <c r="D230" s="105" t="str">
        <f t="shared" si="12"/>
        <v/>
      </c>
      <c r="E230" s="106" t="s">
        <v>695</v>
      </c>
      <c r="F230" s="106" t="s">
        <v>794</v>
      </c>
      <c r="G230" s="106" t="s">
        <v>773</v>
      </c>
      <c r="H230" s="106" t="s">
        <v>729</v>
      </c>
      <c r="I230" s="106">
        <v>9</v>
      </c>
      <c r="J230" s="106" t="s">
        <v>774</v>
      </c>
      <c r="K230" s="106">
        <v>10</v>
      </c>
      <c r="L230" s="106" t="s">
        <v>729</v>
      </c>
      <c r="M230" s="106" t="s">
        <v>700</v>
      </c>
      <c r="N230" s="106">
        <v>0.44</v>
      </c>
      <c r="O230" s="106">
        <v>0.61</v>
      </c>
      <c r="P230" s="106" t="s">
        <v>714</v>
      </c>
      <c r="Q230" s="107" t="s">
        <v>977</v>
      </c>
      <c r="R230" s="107" t="s">
        <v>13</v>
      </c>
    </row>
    <row r="231" spans="2:18" ht="20.100000000000001" customHeight="1" x14ac:dyDescent="0.4">
      <c r="B231" s="105" t="str">
        <f t="shared" si="10"/>
        <v/>
      </c>
      <c r="C231" s="105" t="str">
        <f t="shared" si="11"/>
        <v/>
      </c>
      <c r="D231" s="105" t="str">
        <f t="shared" si="12"/>
        <v/>
      </c>
      <c r="E231" s="106" t="s">
        <v>695</v>
      </c>
      <c r="F231" s="106" t="s">
        <v>794</v>
      </c>
      <c r="G231" s="106" t="s">
        <v>778</v>
      </c>
      <c r="H231" s="106" t="s">
        <v>729</v>
      </c>
      <c r="I231" s="106">
        <v>9</v>
      </c>
      <c r="J231" s="106" t="s">
        <v>779</v>
      </c>
      <c r="K231" s="106">
        <v>10</v>
      </c>
      <c r="L231" s="106" t="s">
        <v>729</v>
      </c>
      <c r="M231" s="106" t="s">
        <v>700</v>
      </c>
      <c r="N231" s="106">
        <v>0.44</v>
      </c>
      <c r="O231" s="106">
        <v>0.61</v>
      </c>
      <c r="P231" s="106" t="s">
        <v>714</v>
      </c>
      <c r="Q231" s="107" t="s">
        <v>978</v>
      </c>
      <c r="R231" s="107" t="s">
        <v>13</v>
      </c>
    </row>
    <row r="232" spans="2:18" ht="20.100000000000001" customHeight="1" x14ac:dyDescent="0.4">
      <c r="B232" s="105" t="str">
        <f t="shared" si="10"/>
        <v/>
      </c>
      <c r="C232" s="105" t="str">
        <f t="shared" si="11"/>
        <v/>
      </c>
      <c r="D232" s="105" t="str">
        <f t="shared" si="12"/>
        <v/>
      </c>
      <c r="E232" s="106" t="s">
        <v>695</v>
      </c>
      <c r="F232" s="106" t="s">
        <v>794</v>
      </c>
      <c r="G232" s="106" t="s">
        <v>782</v>
      </c>
      <c r="H232" s="106" t="s">
        <v>729</v>
      </c>
      <c r="I232" s="106">
        <v>9</v>
      </c>
      <c r="J232" s="106" t="s">
        <v>783</v>
      </c>
      <c r="K232" s="106">
        <v>10</v>
      </c>
      <c r="L232" s="106" t="s">
        <v>729</v>
      </c>
      <c r="M232" s="106" t="s">
        <v>700</v>
      </c>
      <c r="N232" s="106">
        <v>0.38</v>
      </c>
      <c r="O232" s="106">
        <v>0.61</v>
      </c>
      <c r="P232" s="106" t="s">
        <v>714</v>
      </c>
      <c r="Q232" s="107" t="s">
        <v>979</v>
      </c>
      <c r="R232" s="107" t="s">
        <v>13</v>
      </c>
    </row>
    <row r="233" spans="2:18" ht="20.100000000000001" customHeight="1" x14ac:dyDescent="0.4">
      <c r="B233" s="105" t="str">
        <f t="shared" si="10"/>
        <v/>
      </c>
      <c r="C233" s="105" t="str">
        <f t="shared" si="11"/>
        <v/>
      </c>
      <c r="D233" s="105" t="str">
        <f t="shared" si="12"/>
        <v/>
      </c>
      <c r="E233" s="106" t="s">
        <v>695</v>
      </c>
      <c r="F233" s="106" t="s">
        <v>728</v>
      </c>
      <c r="G233" s="106" t="s">
        <v>710</v>
      </c>
      <c r="H233" s="106" t="s">
        <v>765</v>
      </c>
      <c r="I233" s="106">
        <v>9</v>
      </c>
      <c r="J233" s="106" t="s">
        <v>711</v>
      </c>
      <c r="K233" s="106">
        <v>9</v>
      </c>
      <c r="L233" s="106" t="s">
        <v>717</v>
      </c>
      <c r="M233" s="106" t="s">
        <v>700</v>
      </c>
      <c r="N233" s="106">
        <v>0.39</v>
      </c>
      <c r="O233" s="106">
        <v>0.61</v>
      </c>
      <c r="P233" s="106" t="s">
        <v>714</v>
      </c>
      <c r="Q233" s="107" t="s">
        <v>980</v>
      </c>
      <c r="R233" s="107" t="s">
        <v>13</v>
      </c>
    </row>
    <row r="234" spans="2:18" ht="20.100000000000001" customHeight="1" x14ac:dyDescent="0.4">
      <c r="B234" s="105" t="str">
        <f t="shared" si="10"/>
        <v/>
      </c>
      <c r="C234" s="105" t="str">
        <f t="shared" si="11"/>
        <v/>
      </c>
      <c r="D234" s="105" t="str">
        <f t="shared" si="12"/>
        <v/>
      </c>
      <c r="E234" s="106" t="s">
        <v>695</v>
      </c>
      <c r="F234" s="106" t="s">
        <v>728</v>
      </c>
      <c r="G234" s="106" t="s">
        <v>697</v>
      </c>
      <c r="H234" s="106" t="s">
        <v>733</v>
      </c>
      <c r="I234" s="106">
        <v>9</v>
      </c>
      <c r="J234" s="106" t="s">
        <v>699</v>
      </c>
      <c r="K234" s="106">
        <v>9</v>
      </c>
      <c r="L234" s="106" t="s">
        <v>698</v>
      </c>
      <c r="M234" s="106" t="s">
        <v>700</v>
      </c>
      <c r="N234" s="106">
        <v>0.39</v>
      </c>
      <c r="O234" s="106">
        <v>0.62</v>
      </c>
      <c r="P234" s="106" t="s">
        <v>714</v>
      </c>
      <c r="Q234" s="107" t="s">
        <v>981</v>
      </c>
      <c r="R234" s="107" t="s">
        <v>44</v>
      </c>
    </row>
    <row r="235" spans="2:18" ht="20.100000000000001" customHeight="1" x14ac:dyDescent="0.4">
      <c r="B235" s="105" t="str">
        <f t="shared" si="10"/>
        <v/>
      </c>
      <c r="C235" s="105" t="str">
        <f t="shared" si="11"/>
        <v/>
      </c>
      <c r="D235" s="105" t="str">
        <f t="shared" si="12"/>
        <v/>
      </c>
      <c r="E235" s="106" t="s">
        <v>695</v>
      </c>
      <c r="F235" s="106" t="s">
        <v>740</v>
      </c>
      <c r="G235" s="106" t="s">
        <v>710</v>
      </c>
      <c r="H235" s="106" t="s">
        <v>698</v>
      </c>
      <c r="I235" s="106">
        <v>9</v>
      </c>
      <c r="J235" s="106" t="s">
        <v>711</v>
      </c>
      <c r="K235" s="106">
        <v>9</v>
      </c>
      <c r="L235" s="106" t="s">
        <v>741</v>
      </c>
      <c r="M235" s="106" t="s">
        <v>700</v>
      </c>
      <c r="N235" s="106">
        <v>0.34</v>
      </c>
      <c r="O235" s="106">
        <v>0.62</v>
      </c>
      <c r="P235" s="106" t="s">
        <v>714</v>
      </c>
      <c r="Q235" s="107" t="s">
        <v>982</v>
      </c>
      <c r="R235" s="107" t="s">
        <v>44</v>
      </c>
    </row>
    <row r="236" spans="2:18" ht="20.100000000000001" customHeight="1" x14ac:dyDescent="0.4">
      <c r="B236" s="105" t="str">
        <f t="shared" si="10"/>
        <v/>
      </c>
      <c r="C236" s="105" t="str">
        <f t="shared" si="11"/>
        <v/>
      </c>
      <c r="D236" s="105" t="str">
        <f t="shared" si="12"/>
        <v/>
      </c>
      <c r="E236" s="106" t="s">
        <v>695</v>
      </c>
      <c r="F236" s="106" t="s">
        <v>740</v>
      </c>
      <c r="G236" s="106" t="s">
        <v>721</v>
      </c>
      <c r="H236" s="106" t="s">
        <v>706</v>
      </c>
      <c r="I236" s="106">
        <v>9</v>
      </c>
      <c r="J236" s="106" t="s">
        <v>722</v>
      </c>
      <c r="K236" s="106">
        <v>9</v>
      </c>
      <c r="L236" s="106" t="s">
        <v>741</v>
      </c>
      <c r="M236" s="106" t="s">
        <v>700</v>
      </c>
      <c r="N236" s="106">
        <v>0.34</v>
      </c>
      <c r="O236" s="106">
        <v>0.62</v>
      </c>
      <c r="P236" s="106" t="s">
        <v>714</v>
      </c>
      <c r="Q236" s="107" t="s">
        <v>983</v>
      </c>
      <c r="R236" s="107" t="s">
        <v>44</v>
      </c>
    </row>
    <row r="237" spans="2:18" ht="20.100000000000001" customHeight="1" x14ac:dyDescent="0.4">
      <c r="B237" s="105" t="str">
        <f t="shared" si="10"/>
        <v/>
      </c>
      <c r="C237" s="105" t="str">
        <f t="shared" si="11"/>
        <v/>
      </c>
      <c r="D237" s="105" t="str">
        <f t="shared" si="12"/>
        <v/>
      </c>
      <c r="E237" s="106" t="s">
        <v>695</v>
      </c>
      <c r="F237" s="106" t="s">
        <v>740</v>
      </c>
      <c r="G237" s="106" t="s">
        <v>752</v>
      </c>
      <c r="H237" s="106" t="s">
        <v>698</v>
      </c>
      <c r="I237" s="106">
        <v>9</v>
      </c>
      <c r="J237" s="106" t="s">
        <v>699</v>
      </c>
      <c r="K237" s="106">
        <v>9</v>
      </c>
      <c r="L237" s="106" t="s">
        <v>753</v>
      </c>
      <c r="M237" s="106" t="s">
        <v>700</v>
      </c>
      <c r="N237" s="106">
        <v>0.34</v>
      </c>
      <c r="O237" s="106">
        <v>0.62</v>
      </c>
      <c r="P237" s="106" t="s">
        <v>714</v>
      </c>
      <c r="Q237" s="107" t="s">
        <v>984</v>
      </c>
      <c r="R237" s="107" t="s">
        <v>44</v>
      </c>
    </row>
    <row r="238" spans="2:18" ht="20.100000000000001" customHeight="1" x14ac:dyDescent="0.4">
      <c r="B238" s="105" t="str">
        <f t="shared" si="10"/>
        <v/>
      </c>
      <c r="C238" s="105" t="str">
        <f t="shared" si="11"/>
        <v/>
      </c>
      <c r="D238" s="105" t="str">
        <f t="shared" si="12"/>
        <v/>
      </c>
      <c r="E238" s="106" t="s">
        <v>695</v>
      </c>
      <c r="F238" s="106" t="s">
        <v>728</v>
      </c>
      <c r="G238" s="106" t="s">
        <v>697</v>
      </c>
      <c r="H238" s="106" t="s">
        <v>729</v>
      </c>
      <c r="I238" s="106">
        <v>15</v>
      </c>
      <c r="J238" s="106" t="s">
        <v>699</v>
      </c>
      <c r="K238" s="106">
        <v>15</v>
      </c>
      <c r="L238" s="106" t="s">
        <v>706</v>
      </c>
      <c r="M238" s="106" t="s">
        <v>924</v>
      </c>
      <c r="N238" s="106">
        <v>0.4</v>
      </c>
      <c r="O238" s="106">
        <v>0.62</v>
      </c>
      <c r="P238" s="106" t="s">
        <v>714</v>
      </c>
      <c r="Q238" s="107" t="s">
        <v>985</v>
      </c>
      <c r="R238" s="107" t="s">
        <v>926</v>
      </c>
    </row>
    <row r="239" spans="2:18" ht="20.100000000000001" customHeight="1" x14ac:dyDescent="0.4">
      <c r="B239" s="105" t="str">
        <f t="shared" si="10"/>
        <v/>
      </c>
      <c r="C239" s="105" t="str">
        <f t="shared" si="11"/>
        <v/>
      </c>
      <c r="D239" s="105" t="str">
        <f t="shared" si="12"/>
        <v/>
      </c>
      <c r="E239" s="106" t="s">
        <v>695</v>
      </c>
      <c r="F239" s="106" t="s">
        <v>805</v>
      </c>
      <c r="G239" s="106" t="s">
        <v>697</v>
      </c>
      <c r="H239" s="106" t="s">
        <v>733</v>
      </c>
      <c r="I239" s="106">
        <v>15</v>
      </c>
      <c r="J239" s="106" t="s">
        <v>699</v>
      </c>
      <c r="K239" s="106">
        <v>16</v>
      </c>
      <c r="L239" s="106" t="s">
        <v>741</v>
      </c>
      <c r="M239" s="106" t="s">
        <v>924</v>
      </c>
      <c r="N239" s="106">
        <v>0.45</v>
      </c>
      <c r="O239" s="106">
        <v>0.62</v>
      </c>
      <c r="P239" s="106" t="s">
        <v>714</v>
      </c>
      <c r="Q239" s="107" t="s">
        <v>986</v>
      </c>
      <c r="R239" s="107" t="s">
        <v>926</v>
      </c>
    </row>
    <row r="240" spans="2:18" ht="20.100000000000001" customHeight="1" x14ac:dyDescent="0.4">
      <c r="B240" s="105" t="str">
        <f t="shared" si="10"/>
        <v/>
      </c>
      <c r="C240" s="105" t="str">
        <f t="shared" si="11"/>
        <v/>
      </c>
      <c r="D240" s="105" t="str">
        <f t="shared" si="12"/>
        <v/>
      </c>
      <c r="E240" s="106" t="s">
        <v>695</v>
      </c>
      <c r="F240" s="106" t="s">
        <v>740</v>
      </c>
      <c r="G240" s="106" t="s">
        <v>697</v>
      </c>
      <c r="H240" s="106" t="s">
        <v>717</v>
      </c>
      <c r="I240" s="106">
        <v>15</v>
      </c>
      <c r="J240" s="106" t="s">
        <v>699</v>
      </c>
      <c r="K240" s="106">
        <v>15</v>
      </c>
      <c r="L240" s="106" t="s">
        <v>741</v>
      </c>
      <c r="M240" s="106" t="s">
        <v>924</v>
      </c>
      <c r="N240" s="106">
        <v>0.34</v>
      </c>
      <c r="O240" s="106">
        <v>0.62</v>
      </c>
      <c r="P240" s="106" t="s">
        <v>714</v>
      </c>
      <c r="Q240" s="107" t="s">
        <v>987</v>
      </c>
      <c r="R240" s="107" t="s">
        <v>926</v>
      </c>
    </row>
    <row r="241" spans="2:18" ht="20.100000000000001" customHeight="1" x14ac:dyDescent="0.4">
      <c r="B241" s="105" t="str">
        <f t="shared" si="10"/>
        <v/>
      </c>
      <c r="C241" s="105" t="str">
        <f t="shared" si="11"/>
        <v/>
      </c>
      <c r="D241" s="105" t="str">
        <f t="shared" si="12"/>
        <v/>
      </c>
      <c r="E241" s="106" t="s">
        <v>695</v>
      </c>
      <c r="F241" s="106" t="s">
        <v>740</v>
      </c>
      <c r="G241" s="106" t="s">
        <v>752</v>
      </c>
      <c r="H241" s="106" t="s">
        <v>706</v>
      </c>
      <c r="I241" s="106">
        <v>15</v>
      </c>
      <c r="J241" s="106" t="s">
        <v>699</v>
      </c>
      <c r="K241" s="106">
        <v>15</v>
      </c>
      <c r="L241" s="106" t="s">
        <v>753</v>
      </c>
      <c r="M241" s="106" t="s">
        <v>924</v>
      </c>
      <c r="N241" s="106">
        <v>0.34</v>
      </c>
      <c r="O241" s="106">
        <v>0.62</v>
      </c>
      <c r="P241" s="106" t="s">
        <v>714</v>
      </c>
      <c r="Q241" s="107" t="s">
        <v>988</v>
      </c>
      <c r="R241" s="107" t="s">
        <v>926</v>
      </c>
    </row>
    <row r="242" spans="2:18" ht="20.100000000000001" customHeight="1" x14ac:dyDescent="0.4">
      <c r="B242" s="105" t="str">
        <f t="shared" si="10"/>
        <v/>
      </c>
      <c r="C242" s="105" t="str">
        <f t="shared" si="11"/>
        <v/>
      </c>
      <c r="D242" s="105" t="str">
        <f t="shared" si="12"/>
        <v/>
      </c>
      <c r="E242" s="106" t="s">
        <v>695</v>
      </c>
      <c r="F242" s="106" t="s">
        <v>817</v>
      </c>
      <c r="G242" s="106" t="s">
        <v>697</v>
      </c>
      <c r="H242" s="106" t="s">
        <v>802</v>
      </c>
      <c r="I242" s="106">
        <v>15</v>
      </c>
      <c r="J242" s="106" t="s">
        <v>699</v>
      </c>
      <c r="K242" s="106">
        <v>16</v>
      </c>
      <c r="L242" s="106" t="s">
        <v>741</v>
      </c>
      <c r="M242" s="106" t="s">
        <v>924</v>
      </c>
      <c r="N242" s="106">
        <v>0.32</v>
      </c>
      <c r="O242" s="106">
        <v>0.62</v>
      </c>
      <c r="P242" s="106" t="s">
        <v>714</v>
      </c>
      <c r="Q242" s="107" t="s">
        <v>989</v>
      </c>
      <c r="R242" s="107" t="s">
        <v>926</v>
      </c>
    </row>
    <row r="243" spans="2:18" ht="20.100000000000001" customHeight="1" x14ac:dyDescent="0.4">
      <c r="B243" s="105" t="str">
        <f t="shared" si="10"/>
        <v/>
      </c>
      <c r="C243" s="105" t="str">
        <f t="shared" si="11"/>
        <v/>
      </c>
      <c r="D243" s="105" t="str">
        <f t="shared" si="12"/>
        <v/>
      </c>
      <c r="E243" s="106" t="s">
        <v>695</v>
      </c>
      <c r="F243" s="106" t="s">
        <v>728</v>
      </c>
      <c r="G243" s="106" t="s">
        <v>697</v>
      </c>
      <c r="H243" s="106" t="s">
        <v>733</v>
      </c>
      <c r="I243" s="106">
        <v>9</v>
      </c>
      <c r="J243" s="106" t="s">
        <v>699</v>
      </c>
      <c r="K243" s="106">
        <v>9</v>
      </c>
      <c r="L243" s="106" t="s">
        <v>698</v>
      </c>
      <c r="M243" s="106" t="s">
        <v>700</v>
      </c>
      <c r="N243" s="106">
        <v>0.39</v>
      </c>
      <c r="O243" s="106">
        <v>0.62</v>
      </c>
      <c r="P243" s="106" t="s">
        <v>714</v>
      </c>
      <c r="Q243" s="107" t="s">
        <v>990</v>
      </c>
      <c r="R243" s="107" t="s">
        <v>275</v>
      </c>
    </row>
    <row r="244" spans="2:18" ht="20.100000000000001" customHeight="1" x14ac:dyDescent="0.4">
      <c r="B244" s="105" t="str">
        <f t="shared" si="10"/>
        <v/>
      </c>
      <c r="C244" s="105" t="str">
        <f t="shared" si="11"/>
        <v/>
      </c>
      <c r="D244" s="105" t="str">
        <f t="shared" si="12"/>
        <v/>
      </c>
      <c r="E244" s="106" t="s">
        <v>695</v>
      </c>
      <c r="F244" s="106" t="s">
        <v>740</v>
      </c>
      <c r="G244" s="106" t="s">
        <v>710</v>
      </c>
      <c r="H244" s="106" t="s">
        <v>698</v>
      </c>
      <c r="I244" s="106">
        <v>9</v>
      </c>
      <c r="J244" s="106" t="s">
        <v>711</v>
      </c>
      <c r="K244" s="106">
        <v>9</v>
      </c>
      <c r="L244" s="106" t="s">
        <v>741</v>
      </c>
      <c r="M244" s="106" t="s">
        <v>700</v>
      </c>
      <c r="N244" s="106">
        <v>0.34</v>
      </c>
      <c r="O244" s="106">
        <v>0.62</v>
      </c>
      <c r="P244" s="106" t="s">
        <v>714</v>
      </c>
      <c r="Q244" s="107" t="s">
        <v>991</v>
      </c>
      <c r="R244" s="107" t="s">
        <v>275</v>
      </c>
    </row>
    <row r="245" spans="2:18" ht="20.100000000000001" customHeight="1" x14ac:dyDescent="0.4">
      <c r="B245" s="105" t="str">
        <f t="shared" si="10"/>
        <v/>
      </c>
      <c r="C245" s="105" t="str">
        <f t="shared" si="11"/>
        <v/>
      </c>
      <c r="D245" s="105" t="str">
        <f t="shared" si="12"/>
        <v/>
      </c>
      <c r="E245" s="106" t="s">
        <v>695</v>
      </c>
      <c r="F245" s="106" t="s">
        <v>740</v>
      </c>
      <c r="G245" s="106" t="s">
        <v>721</v>
      </c>
      <c r="H245" s="106" t="s">
        <v>706</v>
      </c>
      <c r="I245" s="106">
        <v>9</v>
      </c>
      <c r="J245" s="106" t="s">
        <v>722</v>
      </c>
      <c r="K245" s="106">
        <v>9</v>
      </c>
      <c r="L245" s="106" t="s">
        <v>741</v>
      </c>
      <c r="M245" s="106" t="s">
        <v>700</v>
      </c>
      <c r="N245" s="106">
        <v>0.34</v>
      </c>
      <c r="O245" s="106">
        <v>0.62</v>
      </c>
      <c r="P245" s="106" t="s">
        <v>714</v>
      </c>
      <c r="Q245" s="107" t="s">
        <v>992</v>
      </c>
      <c r="R245" s="107" t="s">
        <v>275</v>
      </c>
    </row>
    <row r="246" spans="2:18" ht="20.100000000000001" customHeight="1" x14ac:dyDescent="0.4">
      <c r="B246" s="105" t="str">
        <f t="shared" si="10"/>
        <v/>
      </c>
      <c r="C246" s="105" t="str">
        <f t="shared" si="11"/>
        <v/>
      </c>
      <c r="D246" s="105" t="str">
        <f t="shared" si="12"/>
        <v/>
      </c>
      <c r="E246" s="106" t="s">
        <v>695</v>
      </c>
      <c r="F246" s="106" t="s">
        <v>740</v>
      </c>
      <c r="G246" s="106" t="s">
        <v>752</v>
      </c>
      <c r="H246" s="106" t="s">
        <v>717</v>
      </c>
      <c r="I246" s="106">
        <v>9</v>
      </c>
      <c r="J246" s="106" t="s">
        <v>699</v>
      </c>
      <c r="K246" s="106">
        <v>9</v>
      </c>
      <c r="L246" s="106" t="s">
        <v>753</v>
      </c>
      <c r="M246" s="106" t="s">
        <v>700</v>
      </c>
      <c r="N246" s="106">
        <v>0.34</v>
      </c>
      <c r="O246" s="106">
        <v>0.62</v>
      </c>
      <c r="P246" s="106" t="s">
        <v>714</v>
      </c>
      <c r="Q246" s="107" t="s">
        <v>993</v>
      </c>
      <c r="R246" s="107" t="s">
        <v>275</v>
      </c>
    </row>
    <row r="247" spans="2:18" ht="20.100000000000001" customHeight="1" x14ac:dyDescent="0.4">
      <c r="B247" s="105" t="str">
        <f t="shared" si="10"/>
        <v/>
      </c>
      <c r="C247" s="105" t="str">
        <f t="shared" si="11"/>
        <v/>
      </c>
      <c r="D247" s="105" t="str">
        <f t="shared" si="12"/>
        <v/>
      </c>
      <c r="E247" s="106" t="s">
        <v>695</v>
      </c>
      <c r="F247" s="106" t="s">
        <v>794</v>
      </c>
      <c r="G247" s="106" t="s">
        <v>697</v>
      </c>
      <c r="H247" s="106" t="s">
        <v>733</v>
      </c>
      <c r="I247" s="106">
        <v>9</v>
      </c>
      <c r="J247" s="106" t="s">
        <v>699</v>
      </c>
      <c r="K247" s="106">
        <v>9</v>
      </c>
      <c r="L247" s="106" t="s">
        <v>733</v>
      </c>
      <c r="M247" s="106" t="s">
        <v>700</v>
      </c>
      <c r="N247" s="106">
        <v>0.45</v>
      </c>
      <c r="O247" s="106">
        <v>0.63</v>
      </c>
      <c r="P247" s="106" t="s">
        <v>714</v>
      </c>
      <c r="Q247" s="107" t="s">
        <v>994</v>
      </c>
      <c r="R247" s="107" t="s">
        <v>44</v>
      </c>
    </row>
    <row r="248" spans="2:18" ht="20.100000000000001" customHeight="1" x14ac:dyDescent="0.4">
      <c r="B248" s="105" t="str">
        <f t="shared" si="10"/>
        <v/>
      </c>
      <c r="C248" s="105" t="str">
        <f t="shared" si="11"/>
        <v/>
      </c>
      <c r="D248" s="105" t="str">
        <f t="shared" si="12"/>
        <v/>
      </c>
      <c r="E248" s="106" t="s">
        <v>695</v>
      </c>
      <c r="F248" s="106" t="s">
        <v>696</v>
      </c>
      <c r="G248" s="106" t="s">
        <v>710</v>
      </c>
      <c r="H248" s="106" t="s">
        <v>706</v>
      </c>
      <c r="I248" s="106">
        <v>8</v>
      </c>
      <c r="J248" s="106" t="s">
        <v>711</v>
      </c>
      <c r="K248" s="106">
        <v>9</v>
      </c>
      <c r="L248" s="106" t="s">
        <v>706</v>
      </c>
      <c r="M248" s="106" t="s">
        <v>700</v>
      </c>
      <c r="N248" s="106">
        <v>0.32</v>
      </c>
      <c r="O248" s="106">
        <v>0.63</v>
      </c>
      <c r="P248" s="106" t="s">
        <v>714</v>
      </c>
      <c r="Q248" s="107" t="s">
        <v>995</v>
      </c>
      <c r="R248" s="107" t="s">
        <v>44</v>
      </c>
    </row>
    <row r="249" spans="2:18" ht="20.100000000000001" customHeight="1" x14ac:dyDescent="0.4">
      <c r="B249" s="105" t="str">
        <f t="shared" si="10"/>
        <v/>
      </c>
      <c r="C249" s="105" t="str">
        <f t="shared" si="11"/>
        <v/>
      </c>
      <c r="D249" s="105" t="str">
        <f t="shared" si="12"/>
        <v/>
      </c>
      <c r="E249" s="106" t="s">
        <v>695</v>
      </c>
      <c r="F249" s="106" t="s">
        <v>798</v>
      </c>
      <c r="G249" s="106" t="s">
        <v>697</v>
      </c>
      <c r="H249" s="106" t="s">
        <v>733</v>
      </c>
      <c r="I249" s="106">
        <v>9</v>
      </c>
      <c r="J249" s="106" t="s">
        <v>699</v>
      </c>
      <c r="K249" s="106">
        <v>9</v>
      </c>
      <c r="L249" s="106" t="s">
        <v>802</v>
      </c>
      <c r="M249" s="106" t="s">
        <v>700</v>
      </c>
      <c r="N249" s="106">
        <v>0.36</v>
      </c>
      <c r="O249" s="106">
        <v>0.63</v>
      </c>
      <c r="P249" s="106" t="s">
        <v>714</v>
      </c>
      <c r="Q249" s="107" t="s">
        <v>996</v>
      </c>
      <c r="R249" s="107" t="s">
        <v>44</v>
      </c>
    </row>
    <row r="250" spans="2:18" ht="20.100000000000001" customHeight="1" x14ac:dyDescent="0.4">
      <c r="B250" s="105" t="str">
        <f t="shared" si="10"/>
        <v/>
      </c>
      <c r="C250" s="105" t="str">
        <f t="shared" si="11"/>
        <v/>
      </c>
      <c r="D250" s="105" t="str">
        <f t="shared" si="12"/>
        <v/>
      </c>
      <c r="E250" s="106" t="s">
        <v>695</v>
      </c>
      <c r="F250" s="106" t="s">
        <v>805</v>
      </c>
      <c r="G250" s="106" t="s">
        <v>710</v>
      </c>
      <c r="H250" s="106" t="s">
        <v>733</v>
      </c>
      <c r="I250" s="106">
        <v>9</v>
      </c>
      <c r="J250" s="106" t="s">
        <v>711</v>
      </c>
      <c r="K250" s="106">
        <v>9</v>
      </c>
      <c r="L250" s="106" t="s">
        <v>741</v>
      </c>
      <c r="M250" s="106" t="s">
        <v>700</v>
      </c>
      <c r="N250" s="106">
        <v>0.45</v>
      </c>
      <c r="O250" s="106">
        <v>0.63</v>
      </c>
      <c r="P250" s="106" t="s">
        <v>714</v>
      </c>
      <c r="Q250" s="107" t="s">
        <v>997</v>
      </c>
      <c r="R250" s="107" t="s">
        <v>44</v>
      </c>
    </row>
    <row r="251" spans="2:18" ht="20.100000000000001" customHeight="1" x14ac:dyDescent="0.4">
      <c r="B251" s="105" t="str">
        <f t="shared" si="10"/>
        <v/>
      </c>
      <c r="C251" s="105" t="str">
        <f t="shared" si="11"/>
        <v/>
      </c>
      <c r="D251" s="105" t="str">
        <f t="shared" si="12"/>
        <v/>
      </c>
      <c r="E251" s="106" t="s">
        <v>695</v>
      </c>
      <c r="F251" s="106" t="s">
        <v>805</v>
      </c>
      <c r="G251" s="106" t="s">
        <v>721</v>
      </c>
      <c r="H251" s="106" t="s">
        <v>729</v>
      </c>
      <c r="I251" s="106">
        <v>9</v>
      </c>
      <c r="J251" s="106" t="s">
        <v>722</v>
      </c>
      <c r="K251" s="106">
        <v>9</v>
      </c>
      <c r="L251" s="106" t="s">
        <v>741</v>
      </c>
      <c r="M251" s="106" t="s">
        <v>700</v>
      </c>
      <c r="N251" s="106">
        <v>0.45</v>
      </c>
      <c r="O251" s="106">
        <v>0.63</v>
      </c>
      <c r="P251" s="106" t="s">
        <v>714</v>
      </c>
      <c r="Q251" s="107" t="s">
        <v>998</v>
      </c>
      <c r="R251" s="107" t="s">
        <v>44</v>
      </c>
    </row>
    <row r="252" spans="2:18" ht="20.100000000000001" customHeight="1" x14ac:dyDescent="0.4">
      <c r="B252" s="105" t="str">
        <f t="shared" si="10"/>
        <v/>
      </c>
      <c r="C252" s="105" t="str">
        <f t="shared" si="11"/>
        <v/>
      </c>
      <c r="D252" s="105" t="str">
        <f t="shared" si="12"/>
        <v/>
      </c>
      <c r="E252" s="106" t="s">
        <v>695</v>
      </c>
      <c r="F252" s="106" t="s">
        <v>805</v>
      </c>
      <c r="G252" s="106" t="s">
        <v>752</v>
      </c>
      <c r="H252" s="106" t="s">
        <v>733</v>
      </c>
      <c r="I252" s="106">
        <v>9</v>
      </c>
      <c r="J252" s="106" t="s">
        <v>699</v>
      </c>
      <c r="K252" s="106">
        <v>9</v>
      </c>
      <c r="L252" s="106" t="s">
        <v>753</v>
      </c>
      <c r="M252" s="106" t="s">
        <v>700</v>
      </c>
      <c r="N252" s="106">
        <v>0.45</v>
      </c>
      <c r="O252" s="106">
        <v>0.63</v>
      </c>
      <c r="P252" s="106" t="s">
        <v>714</v>
      </c>
      <c r="Q252" s="107" t="s">
        <v>999</v>
      </c>
      <c r="R252" s="107" t="s">
        <v>44</v>
      </c>
    </row>
    <row r="253" spans="2:18" ht="20.100000000000001" customHeight="1" x14ac:dyDescent="0.4">
      <c r="B253" s="105" t="str">
        <f t="shared" si="10"/>
        <v/>
      </c>
      <c r="C253" s="105" t="str">
        <f t="shared" si="11"/>
        <v/>
      </c>
      <c r="D253" s="105" t="str">
        <f t="shared" si="12"/>
        <v/>
      </c>
      <c r="E253" s="106" t="s">
        <v>695</v>
      </c>
      <c r="F253" s="106" t="s">
        <v>817</v>
      </c>
      <c r="G253" s="106" t="s">
        <v>710</v>
      </c>
      <c r="H253" s="106" t="s">
        <v>802</v>
      </c>
      <c r="I253" s="106">
        <v>9</v>
      </c>
      <c r="J253" s="106" t="s">
        <v>711</v>
      </c>
      <c r="K253" s="106">
        <v>9</v>
      </c>
      <c r="L253" s="106" t="s">
        <v>741</v>
      </c>
      <c r="M253" s="106" t="s">
        <v>700</v>
      </c>
      <c r="N253" s="106">
        <v>0.32</v>
      </c>
      <c r="O253" s="106">
        <v>0.63</v>
      </c>
      <c r="P253" s="106" t="s">
        <v>714</v>
      </c>
      <c r="Q253" s="107" t="s">
        <v>1000</v>
      </c>
      <c r="R253" s="107" t="s">
        <v>44</v>
      </c>
    </row>
    <row r="254" spans="2:18" ht="20.100000000000001" customHeight="1" x14ac:dyDescent="0.4">
      <c r="B254" s="105" t="str">
        <f t="shared" si="10"/>
        <v/>
      </c>
      <c r="C254" s="105" t="str">
        <f t="shared" si="11"/>
        <v/>
      </c>
      <c r="D254" s="105" t="str">
        <f t="shared" si="12"/>
        <v/>
      </c>
      <c r="E254" s="106" t="s">
        <v>695</v>
      </c>
      <c r="F254" s="106" t="s">
        <v>817</v>
      </c>
      <c r="G254" s="106" t="s">
        <v>721</v>
      </c>
      <c r="H254" s="106" t="s">
        <v>799</v>
      </c>
      <c r="I254" s="106">
        <v>9</v>
      </c>
      <c r="J254" s="106" t="s">
        <v>722</v>
      </c>
      <c r="K254" s="106">
        <v>9</v>
      </c>
      <c r="L254" s="106" t="s">
        <v>741</v>
      </c>
      <c r="M254" s="106" t="s">
        <v>700</v>
      </c>
      <c r="N254" s="106">
        <v>0.32</v>
      </c>
      <c r="O254" s="106">
        <v>0.63</v>
      </c>
      <c r="P254" s="106" t="s">
        <v>714</v>
      </c>
      <c r="Q254" s="107" t="s">
        <v>1001</v>
      </c>
      <c r="R254" s="107" t="s">
        <v>44</v>
      </c>
    </row>
    <row r="255" spans="2:18" ht="20.100000000000001" customHeight="1" x14ac:dyDescent="0.4">
      <c r="B255" s="105" t="str">
        <f t="shared" si="10"/>
        <v/>
      </c>
      <c r="C255" s="105" t="str">
        <f t="shared" si="11"/>
        <v/>
      </c>
      <c r="D255" s="105" t="str">
        <f t="shared" si="12"/>
        <v/>
      </c>
      <c r="E255" s="106" t="s">
        <v>695</v>
      </c>
      <c r="F255" s="106" t="s">
        <v>817</v>
      </c>
      <c r="G255" s="106" t="s">
        <v>752</v>
      </c>
      <c r="H255" s="106" t="s">
        <v>802</v>
      </c>
      <c r="I255" s="106">
        <v>9</v>
      </c>
      <c r="J255" s="106" t="s">
        <v>699</v>
      </c>
      <c r="K255" s="106">
        <v>9</v>
      </c>
      <c r="L255" s="106" t="s">
        <v>753</v>
      </c>
      <c r="M255" s="106" t="s">
        <v>700</v>
      </c>
      <c r="N255" s="106">
        <v>0.32</v>
      </c>
      <c r="O255" s="106">
        <v>0.63</v>
      </c>
      <c r="P255" s="106" t="s">
        <v>714</v>
      </c>
      <c r="Q255" s="107" t="s">
        <v>1002</v>
      </c>
      <c r="R255" s="107" t="s">
        <v>44</v>
      </c>
    </row>
    <row r="256" spans="2:18" ht="20.100000000000001" customHeight="1" x14ac:dyDescent="0.4">
      <c r="B256" s="105" t="str">
        <f t="shared" si="10"/>
        <v/>
      </c>
      <c r="C256" s="105" t="str">
        <f t="shared" si="11"/>
        <v/>
      </c>
      <c r="D256" s="105" t="str">
        <f t="shared" si="12"/>
        <v/>
      </c>
      <c r="E256" s="106" t="s">
        <v>695</v>
      </c>
      <c r="F256" s="106" t="s">
        <v>794</v>
      </c>
      <c r="G256" s="106" t="s">
        <v>697</v>
      </c>
      <c r="H256" s="106" t="s">
        <v>729</v>
      </c>
      <c r="I256" s="106">
        <v>15</v>
      </c>
      <c r="J256" s="106" t="s">
        <v>699</v>
      </c>
      <c r="K256" s="106">
        <v>15</v>
      </c>
      <c r="L256" s="106" t="s">
        <v>729</v>
      </c>
      <c r="M256" s="106" t="s">
        <v>924</v>
      </c>
      <c r="N256" s="106">
        <v>0.46</v>
      </c>
      <c r="O256" s="106">
        <v>0.63</v>
      </c>
      <c r="P256" s="106" t="s">
        <v>701</v>
      </c>
      <c r="Q256" s="107" t="s">
        <v>1003</v>
      </c>
      <c r="R256" s="107" t="s">
        <v>926</v>
      </c>
    </row>
    <row r="257" spans="2:18" ht="20.100000000000001" customHeight="1" x14ac:dyDescent="0.4">
      <c r="B257" s="105" t="str">
        <f t="shared" si="10"/>
        <v/>
      </c>
      <c r="C257" s="105" t="str">
        <f t="shared" si="11"/>
        <v/>
      </c>
      <c r="D257" s="105" t="str">
        <f t="shared" si="12"/>
        <v/>
      </c>
      <c r="E257" s="106" t="s">
        <v>695</v>
      </c>
      <c r="F257" s="106" t="s">
        <v>696</v>
      </c>
      <c r="G257" s="106" t="s">
        <v>697</v>
      </c>
      <c r="H257" s="106" t="s">
        <v>698</v>
      </c>
      <c r="I257" s="106">
        <v>14</v>
      </c>
      <c r="J257" s="106" t="s">
        <v>699</v>
      </c>
      <c r="K257" s="106">
        <v>14</v>
      </c>
      <c r="L257" s="106" t="s">
        <v>698</v>
      </c>
      <c r="M257" s="106" t="s">
        <v>924</v>
      </c>
      <c r="N257" s="106">
        <v>0.32</v>
      </c>
      <c r="O257" s="106">
        <v>0.63</v>
      </c>
      <c r="P257" s="106" t="s">
        <v>701</v>
      </c>
      <c r="Q257" s="107" t="s">
        <v>1004</v>
      </c>
      <c r="R257" s="107" t="s">
        <v>926</v>
      </c>
    </row>
    <row r="258" spans="2:18" ht="20.100000000000001" customHeight="1" x14ac:dyDescent="0.4">
      <c r="B258" s="105" t="str">
        <f t="shared" si="10"/>
        <v/>
      </c>
      <c r="C258" s="105" t="str">
        <f t="shared" si="11"/>
        <v/>
      </c>
      <c r="D258" s="105" t="str">
        <f t="shared" si="12"/>
        <v/>
      </c>
      <c r="E258" s="106" t="s">
        <v>695</v>
      </c>
      <c r="F258" s="106" t="s">
        <v>805</v>
      </c>
      <c r="G258" s="106" t="s">
        <v>697</v>
      </c>
      <c r="H258" s="106" t="s">
        <v>765</v>
      </c>
      <c r="I258" s="106">
        <v>15</v>
      </c>
      <c r="J258" s="106" t="s">
        <v>699</v>
      </c>
      <c r="K258" s="106">
        <v>15</v>
      </c>
      <c r="L258" s="106" t="s">
        <v>741</v>
      </c>
      <c r="M258" s="106" t="s">
        <v>924</v>
      </c>
      <c r="N258" s="106">
        <v>0.45</v>
      </c>
      <c r="O258" s="106">
        <v>0.63</v>
      </c>
      <c r="P258" s="106" t="s">
        <v>714</v>
      </c>
      <c r="Q258" s="107" t="s">
        <v>1005</v>
      </c>
      <c r="R258" s="107" t="s">
        <v>926</v>
      </c>
    </row>
    <row r="259" spans="2:18" ht="20.100000000000001" customHeight="1" x14ac:dyDescent="0.4">
      <c r="B259" s="105" t="str">
        <f t="shared" si="10"/>
        <v/>
      </c>
      <c r="C259" s="105" t="str">
        <f t="shared" si="11"/>
        <v/>
      </c>
      <c r="D259" s="105" t="str">
        <f t="shared" si="12"/>
        <v/>
      </c>
      <c r="E259" s="106" t="s">
        <v>695</v>
      </c>
      <c r="F259" s="106" t="s">
        <v>805</v>
      </c>
      <c r="G259" s="106" t="s">
        <v>752</v>
      </c>
      <c r="H259" s="106" t="s">
        <v>729</v>
      </c>
      <c r="I259" s="106">
        <v>15</v>
      </c>
      <c r="J259" s="106" t="s">
        <v>699</v>
      </c>
      <c r="K259" s="106">
        <v>15</v>
      </c>
      <c r="L259" s="106" t="s">
        <v>753</v>
      </c>
      <c r="M259" s="106" t="s">
        <v>924</v>
      </c>
      <c r="N259" s="106">
        <v>0.46</v>
      </c>
      <c r="O259" s="106">
        <v>0.63</v>
      </c>
      <c r="P259" s="106" t="s">
        <v>714</v>
      </c>
      <c r="Q259" s="107" t="s">
        <v>1006</v>
      </c>
      <c r="R259" s="107" t="s">
        <v>926</v>
      </c>
    </row>
    <row r="260" spans="2:18" ht="20.100000000000001" customHeight="1" x14ac:dyDescent="0.4">
      <c r="B260" s="105" t="str">
        <f t="shared" si="10"/>
        <v/>
      </c>
      <c r="C260" s="105" t="str">
        <f t="shared" si="11"/>
        <v/>
      </c>
      <c r="D260" s="105" t="str">
        <f t="shared" si="12"/>
        <v/>
      </c>
      <c r="E260" s="106" t="s">
        <v>695</v>
      </c>
      <c r="F260" s="106" t="s">
        <v>740</v>
      </c>
      <c r="G260" s="106" t="s">
        <v>752</v>
      </c>
      <c r="H260" s="106" t="s">
        <v>698</v>
      </c>
      <c r="I260" s="106">
        <v>14</v>
      </c>
      <c r="J260" s="106" t="s">
        <v>699</v>
      </c>
      <c r="K260" s="106">
        <v>15</v>
      </c>
      <c r="L260" s="106" t="s">
        <v>753</v>
      </c>
      <c r="M260" s="106" t="s">
        <v>924</v>
      </c>
      <c r="N260" s="106">
        <v>0.34</v>
      </c>
      <c r="O260" s="106">
        <v>0.63</v>
      </c>
      <c r="P260" s="106" t="s">
        <v>714</v>
      </c>
      <c r="Q260" s="107" t="s">
        <v>1007</v>
      </c>
      <c r="R260" s="107" t="s">
        <v>926</v>
      </c>
    </row>
    <row r="261" spans="2:18" ht="20.100000000000001" customHeight="1" x14ac:dyDescent="0.4">
      <c r="B261" s="105" t="str">
        <f t="shared" si="10"/>
        <v/>
      </c>
      <c r="C261" s="105" t="str">
        <f t="shared" si="11"/>
        <v/>
      </c>
      <c r="D261" s="105" t="str">
        <f t="shared" si="12"/>
        <v/>
      </c>
      <c r="E261" s="106" t="s">
        <v>695</v>
      </c>
      <c r="F261" s="106" t="s">
        <v>817</v>
      </c>
      <c r="G261" s="106" t="s">
        <v>752</v>
      </c>
      <c r="H261" s="106" t="s">
        <v>799</v>
      </c>
      <c r="I261" s="106">
        <v>15</v>
      </c>
      <c r="J261" s="106" t="s">
        <v>699</v>
      </c>
      <c r="K261" s="106">
        <v>15</v>
      </c>
      <c r="L261" s="106" t="s">
        <v>753</v>
      </c>
      <c r="M261" s="106" t="s">
        <v>924</v>
      </c>
      <c r="N261" s="106">
        <v>0.33</v>
      </c>
      <c r="O261" s="106">
        <v>0.63</v>
      </c>
      <c r="P261" s="106" t="s">
        <v>714</v>
      </c>
      <c r="Q261" s="107" t="s">
        <v>1008</v>
      </c>
      <c r="R261" s="107" t="s">
        <v>926</v>
      </c>
    </row>
    <row r="262" spans="2:18" ht="20.100000000000001" customHeight="1" x14ac:dyDescent="0.4">
      <c r="B262" s="105" t="str">
        <f t="shared" si="10"/>
        <v/>
      </c>
      <c r="C262" s="105" t="str">
        <f t="shared" si="11"/>
        <v/>
      </c>
      <c r="D262" s="105" t="str">
        <f t="shared" si="12"/>
        <v/>
      </c>
      <c r="E262" s="106" t="s">
        <v>695</v>
      </c>
      <c r="F262" s="106" t="s">
        <v>794</v>
      </c>
      <c r="G262" s="106" t="s">
        <v>721</v>
      </c>
      <c r="H262" s="106" t="s">
        <v>765</v>
      </c>
      <c r="I262" s="106">
        <v>9</v>
      </c>
      <c r="J262" s="106" t="s">
        <v>722</v>
      </c>
      <c r="K262" s="106">
        <v>9</v>
      </c>
      <c r="L262" s="106" t="s">
        <v>765</v>
      </c>
      <c r="M262" s="106" t="s">
        <v>700</v>
      </c>
      <c r="N262" s="106">
        <v>0.44</v>
      </c>
      <c r="O262" s="106">
        <v>0.63</v>
      </c>
      <c r="P262" s="106" t="s">
        <v>714</v>
      </c>
      <c r="Q262" s="107" t="s">
        <v>1009</v>
      </c>
      <c r="R262" s="107" t="s">
        <v>703</v>
      </c>
    </row>
    <row r="263" spans="2:18" ht="20.100000000000001" customHeight="1" x14ac:dyDescent="0.4">
      <c r="B263" s="105" t="str">
        <f t="shared" si="10"/>
        <v/>
      </c>
      <c r="C263" s="105" t="str">
        <f t="shared" si="11"/>
        <v/>
      </c>
      <c r="D263" s="105" t="str">
        <f t="shared" si="12"/>
        <v/>
      </c>
      <c r="E263" s="106" t="s">
        <v>695</v>
      </c>
      <c r="F263" s="106" t="s">
        <v>794</v>
      </c>
      <c r="G263" s="106" t="s">
        <v>773</v>
      </c>
      <c r="H263" s="106" t="s">
        <v>733</v>
      </c>
      <c r="I263" s="106">
        <v>9</v>
      </c>
      <c r="J263" s="106" t="s">
        <v>774</v>
      </c>
      <c r="K263" s="106">
        <v>9</v>
      </c>
      <c r="L263" s="106" t="s">
        <v>733</v>
      </c>
      <c r="M263" s="106" t="s">
        <v>700</v>
      </c>
      <c r="N263" s="106">
        <v>0.44</v>
      </c>
      <c r="O263" s="106">
        <v>0.63</v>
      </c>
      <c r="P263" s="106" t="s">
        <v>714</v>
      </c>
      <c r="Q263" s="107" t="s">
        <v>1010</v>
      </c>
      <c r="R263" s="107" t="s">
        <v>703</v>
      </c>
    </row>
    <row r="264" spans="2:18" ht="20.100000000000001" customHeight="1" x14ac:dyDescent="0.4">
      <c r="B264" s="105" t="str">
        <f t="shared" si="10"/>
        <v/>
      </c>
      <c r="C264" s="105" t="str">
        <f t="shared" si="11"/>
        <v/>
      </c>
      <c r="D264" s="105" t="str">
        <f t="shared" si="12"/>
        <v/>
      </c>
      <c r="E264" s="106" t="s">
        <v>695</v>
      </c>
      <c r="F264" s="106" t="s">
        <v>794</v>
      </c>
      <c r="G264" s="106" t="s">
        <v>778</v>
      </c>
      <c r="H264" s="106" t="s">
        <v>733</v>
      </c>
      <c r="I264" s="106">
        <v>9</v>
      </c>
      <c r="J264" s="106" t="s">
        <v>779</v>
      </c>
      <c r="K264" s="106">
        <v>9</v>
      </c>
      <c r="L264" s="106" t="s">
        <v>733</v>
      </c>
      <c r="M264" s="106" t="s">
        <v>700</v>
      </c>
      <c r="N264" s="106">
        <v>0.44</v>
      </c>
      <c r="O264" s="106">
        <v>0.63</v>
      </c>
      <c r="P264" s="106" t="s">
        <v>714</v>
      </c>
      <c r="Q264" s="107" t="s">
        <v>1011</v>
      </c>
      <c r="R264" s="107" t="s">
        <v>703</v>
      </c>
    </row>
    <row r="265" spans="2:18" ht="20.100000000000001" customHeight="1" x14ac:dyDescent="0.4">
      <c r="B265" s="105" t="str">
        <f t="shared" si="10"/>
        <v/>
      </c>
      <c r="C265" s="105" t="str">
        <f t="shared" si="11"/>
        <v/>
      </c>
      <c r="D265" s="105" t="str">
        <f t="shared" si="12"/>
        <v/>
      </c>
      <c r="E265" s="106" t="s">
        <v>695</v>
      </c>
      <c r="F265" s="106" t="s">
        <v>794</v>
      </c>
      <c r="G265" s="106" t="s">
        <v>782</v>
      </c>
      <c r="H265" s="106" t="s">
        <v>733</v>
      </c>
      <c r="I265" s="106">
        <v>9</v>
      </c>
      <c r="J265" s="106" t="s">
        <v>783</v>
      </c>
      <c r="K265" s="106">
        <v>9</v>
      </c>
      <c r="L265" s="106" t="s">
        <v>733</v>
      </c>
      <c r="M265" s="106" t="s">
        <v>700</v>
      </c>
      <c r="N265" s="106">
        <v>0.37</v>
      </c>
      <c r="O265" s="106">
        <v>0.63</v>
      </c>
      <c r="P265" s="106" t="s">
        <v>714</v>
      </c>
      <c r="Q265" s="107" t="s">
        <v>1012</v>
      </c>
      <c r="R265" s="107" t="s">
        <v>703</v>
      </c>
    </row>
    <row r="266" spans="2:18" ht="20.100000000000001" customHeight="1" x14ac:dyDescent="0.4">
      <c r="B266" s="105" t="str">
        <f t="shared" si="10"/>
        <v/>
      </c>
      <c r="C266" s="105" t="str">
        <f t="shared" si="11"/>
        <v/>
      </c>
      <c r="D266" s="105" t="str">
        <f t="shared" si="12"/>
        <v/>
      </c>
      <c r="E266" s="106" t="s">
        <v>695</v>
      </c>
      <c r="F266" s="106" t="s">
        <v>798</v>
      </c>
      <c r="G266" s="106" t="s">
        <v>721</v>
      </c>
      <c r="H266" s="106" t="s">
        <v>765</v>
      </c>
      <c r="I266" s="106">
        <v>9</v>
      </c>
      <c r="J266" s="106" t="s">
        <v>722</v>
      </c>
      <c r="K266" s="106">
        <v>9</v>
      </c>
      <c r="L266" s="106" t="s">
        <v>819</v>
      </c>
      <c r="M266" s="106" t="s">
        <v>700</v>
      </c>
      <c r="N266" s="106">
        <v>0.36</v>
      </c>
      <c r="O266" s="106">
        <v>0.63</v>
      </c>
      <c r="P266" s="106" t="s">
        <v>714</v>
      </c>
      <c r="Q266" s="107" t="s">
        <v>1013</v>
      </c>
      <c r="R266" s="107" t="s">
        <v>703</v>
      </c>
    </row>
    <row r="267" spans="2:18" ht="20.100000000000001" customHeight="1" x14ac:dyDescent="0.4">
      <c r="B267" s="105" t="str">
        <f t="shared" si="10"/>
        <v/>
      </c>
      <c r="C267" s="105" t="str">
        <f t="shared" si="11"/>
        <v/>
      </c>
      <c r="D267" s="105" t="str">
        <f t="shared" si="12"/>
        <v/>
      </c>
      <c r="E267" s="106" t="s">
        <v>695</v>
      </c>
      <c r="F267" s="106" t="s">
        <v>798</v>
      </c>
      <c r="G267" s="106" t="s">
        <v>773</v>
      </c>
      <c r="H267" s="106" t="s">
        <v>733</v>
      </c>
      <c r="I267" s="106">
        <v>9</v>
      </c>
      <c r="J267" s="106" t="s">
        <v>774</v>
      </c>
      <c r="K267" s="106">
        <v>9</v>
      </c>
      <c r="L267" s="106" t="s">
        <v>802</v>
      </c>
      <c r="M267" s="106" t="s">
        <v>700</v>
      </c>
      <c r="N267" s="106">
        <v>0.36</v>
      </c>
      <c r="O267" s="106">
        <v>0.63</v>
      </c>
      <c r="P267" s="106" t="s">
        <v>714</v>
      </c>
      <c r="Q267" s="107" t="s">
        <v>1014</v>
      </c>
      <c r="R267" s="107" t="s">
        <v>703</v>
      </c>
    </row>
    <row r="268" spans="2:18" ht="20.100000000000001" customHeight="1" x14ac:dyDescent="0.4">
      <c r="B268" s="105" t="str">
        <f t="shared" si="10"/>
        <v/>
      </c>
      <c r="C268" s="105" t="str">
        <f t="shared" si="11"/>
        <v/>
      </c>
      <c r="D268" s="105" t="str">
        <f t="shared" si="12"/>
        <v/>
      </c>
      <c r="E268" s="106" t="s">
        <v>695</v>
      </c>
      <c r="F268" s="106" t="s">
        <v>798</v>
      </c>
      <c r="G268" s="106" t="s">
        <v>778</v>
      </c>
      <c r="H268" s="106" t="s">
        <v>733</v>
      </c>
      <c r="I268" s="106">
        <v>9</v>
      </c>
      <c r="J268" s="106" t="s">
        <v>779</v>
      </c>
      <c r="K268" s="106">
        <v>9</v>
      </c>
      <c r="L268" s="106" t="s">
        <v>802</v>
      </c>
      <c r="M268" s="106" t="s">
        <v>700</v>
      </c>
      <c r="N268" s="106">
        <v>0.36</v>
      </c>
      <c r="O268" s="106">
        <v>0.63</v>
      </c>
      <c r="P268" s="106" t="s">
        <v>714</v>
      </c>
      <c r="Q268" s="107" t="s">
        <v>1015</v>
      </c>
      <c r="R268" s="107" t="s">
        <v>703</v>
      </c>
    </row>
    <row r="269" spans="2:18" ht="20.100000000000001" customHeight="1" x14ac:dyDescent="0.4">
      <c r="B269" s="105" t="str">
        <f t="shared" si="10"/>
        <v/>
      </c>
      <c r="C269" s="105" t="str">
        <f t="shared" si="11"/>
        <v/>
      </c>
      <c r="D269" s="105" t="str">
        <f t="shared" si="12"/>
        <v/>
      </c>
      <c r="E269" s="106" t="s">
        <v>695</v>
      </c>
      <c r="F269" s="106" t="s">
        <v>798</v>
      </c>
      <c r="G269" s="106" t="s">
        <v>782</v>
      </c>
      <c r="H269" s="106" t="s">
        <v>733</v>
      </c>
      <c r="I269" s="106">
        <v>9</v>
      </c>
      <c r="J269" s="106" t="s">
        <v>783</v>
      </c>
      <c r="K269" s="106">
        <v>9</v>
      </c>
      <c r="L269" s="106" t="s">
        <v>802</v>
      </c>
      <c r="M269" s="106" t="s">
        <v>700</v>
      </c>
      <c r="N269" s="106">
        <v>0.33</v>
      </c>
      <c r="O269" s="106">
        <v>0.63</v>
      </c>
      <c r="P269" s="106" t="s">
        <v>714</v>
      </c>
      <c r="Q269" s="107" t="s">
        <v>1016</v>
      </c>
      <c r="R269" s="107" t="s">
        <v>703</v>
      </c>
    </row>
    <row r="270" spans="2:18" ht="20.100000000000001" customHeight="1" x14ac:dyDescent="0.4">
      <c r="B270" s="105" t="str">
        <f t="shared" si="10"/>
        <v/>
      </c>
      <c r="C270" s="105" t="str">
        <f t="shared" si="11"/>
        <v/>
      </c>
      <c r="D270" s="105" t="str">
        <f t="shared" si="12"/>
        <v/>
      </c>
      <c r="E270" s="106" t="s">
        <v>695</v>
      </c>
      <c r="F270" s="106" t="s">
        <v>794</v>
      </c>
      <c r="G270" s="106" t="s">
        <v>697</v>
      </c>
      <c r="H270" s="106" t="s">
        <v>733</v>
      </c>
      <c r="I270" s="106">
        <v>9</v>
      </c>
      <c r="J270" s="106" t="s">
        <v>699</v>
      </c>
      <c r="K270" s="106">
        <v>9</v>
      </c>
      <c r="L270" s="106" t="s">
        <v>733</v>
      </c>
      <c r="M270" s="106" t="s">
        <v>700</v>
      </c>
      <c r="N270" s="106">
        <v>0.45</v>
      </c>
      <c r="O270" s="106">
        <v>0.63</v>
      </c>
      <c r="P270" s="106" t="s">
        <v>701</v>
      </c>
      <c r="Q270" s="107" t="s">
        <v>1017</v>
      </c>
      <c r="R270" s="107" t="s">
        <v>275</v>
      </c>
    </row>
    <row r="271" spans="2:18" ht="20.100000000000001" customHeight="1" x14ac:dyDescent="0.4">
      <c r="B271" s="105" t="str">
        <f t="shared" si="10"/>
        <v/>
      </c>
      <c r="C271" s="105" t="str">
        <f t="shared" si="11"/>
        <v/>
      </c>
      <c r="D271" s="105" t="str">
        <f t="shared" si="12"/>
        <v/>
      </c>
      <c r="E271" s="106" t="s">
        <v>695</v>
      </c>
      <c r="F271" s="106" t="s">
        <v>696</v>
      </c>
      <c r="G271" s="106" t="s">
        <v>710</v>
      </c>
      <c r="H271" s="106" t="s">
        <v>706</v>
      </c>
      <c r="I271" s="106">
        <v>8</v>
      </c>
      <c r="J271" s="106" t="s">
        <v>711</v>
      </c>
      <c r="K271" s="106">
        <v>9</v>
      </c>
      <c r="L271" s="106" t="s">
        <v>706</v>
      </c>
      <c r="M271" s="106" t="s">
        <v>700</v>
      </c>
      <c r="N271" s="106">
        <v>0.32</v>
      </c>
      <c r="O271" s="106">
        <v>0.63</v>
      </c>
      <c r="P271" s="106" t="s">
        <v>701</v>
      </c>
      <c r="Q271" s="107" t="s">
        <v>1018</v>
      </c>
      <c r="R271" s="107" t="s">
        <v>275</v>
      </c>
    </row>
    <row r="272" spans="2:18" ht="20.100000000000001" customHeight="1" x14ac:dyDescent="0.4">
      <c r="B272" s="105" t="str">
        <f t="shared" si="10"/>
        <v/>
      </c>
      <c r="C272" s="105" t="str">
        <f t="shared" si="11"/>
        <v/>
      </c>
      <c r="D272" s="105" t="str">
        <f t="shared" si="12"/>
        <v/>
      </c>
      <c r="E272" s="106" t="s">
        <v>695</v>
      </c>
      <c r="F272" s="106" t="s">
        <v>798</v>
      </c>
      <c r="G272" s="106" t="s">
        <v>697</v>
      </c>
      <c r="H272" s="106" t="s">
        <v>733</v>
      </c>
      <c r="I272" s="106">
        <v>9</v>
      </c>
      <c r="J272" s="106" t="s">
        <v>699</v>
      </c>
      <c r="K272" s="106">
        <v>9</v>
      </c>
      <c r="L272" s="106" t="s">
        <v>802</v>
      </c>
      <c r="M272" s="106" t="s">
        <v>700</v>
      </c>
      <c r="N272" s="106">
        <v>0.36</v>
      </c>
      <c r="O272" s="106">
        <v>0.63</v>
      </c>
      <c r="P272" s="106" t="s">
        <v>800</v>
      </c>
      <c r="Q272" s="107" t="s">
        <v>1019</v>
      </c>
      <c r="R272" s="107" t="s">
        <v>275</v>
      </c>
    </row>
    <row r="273" spans="2:18" ht="20.100000000000001" customHeight="1" x14ac:dyDescent="0.4">
      <c r="B273" s="105" t="str">
        <f t="shared" ref="B273:B336" si="13">IF(OR($C$11="",$C$12=""),"",IFERROR(IF(AND($U$23&lt;&gt;R273,$V$23&lt;&gt;R273),"－",IF(AND(COUNTIF($C$11,"*樹脂スペーサー*")&gt;0,OR(M273="空気",F273="一般",F273="一般ＰＧ")),"－",IF(AND($W$26&gt;0,$W$26&gt;=O273),$U$26,IF(AND($W$27&gt;0,$W$27&gt;=O273),$U$27,IF(AND($W$28&gt;0,$W$28&gt;=O273),$U$28,IF(AND($W$29&gt;0,$W$29&gt;=O273),$U$29,IF(AND($W$30&gt;0,$W$30&gt;=O273),$U$30,IF(AND($W$31&gt;0,$W$31&gt;=O273),$U$31,IF(AND($W$32&gt;0,$W$32&gt;=O273),$U$32,"－"))))))))),"－"))</f>
        <v/>
      </c>
      <c r="C273" s="105" t="str">
        <f t="shared" ref="C273:C336" si="14">IF(B273="","",IF(B273&lt;&gt;"－",VLOOKUP(B273,$U$26:$V$32,2,FALSE),"－"))</f>
        <v/>
      </c>
      <c r="D273" s="105" t="str">
        <f t="shared" ref="D273:D336" si="15">IF($H$10="","",IF($V$39&lt;&gt;"断熱等","－",IF(AND(COUNTIF($V$35,"*樹脂スペーサー*")&gt;0,OR(M273="空気",F273="一般",F273="一般ＰＧ")),"－",IF(AND($V$36&lt;&gt;R273,$W$36&lt;&gt;R273),"－",IF(MID($H$10,10,1)="Z",IF(N273&lt;=0.65,"○","－"),IF($V$37&gt;=O273,"○","－"))))))</f>
        <v/>
      </c>
      <c r="E273" s="106" t="s">
        <v>695</v>
      </c>
      <c r="F273" s="106" t="s">
        <v>805</v>
      </c>
      <c r="G273" s="106" t="s">
        <v>710</v>
      </c>
      <c r="H273" s="106" t="s">
        <v>733</v>
      </c>
      <c r="I273" s="106">
        <v>9</v>
      </c>
      <c r="J273" s="106" t="s">
        <v>711</v>
      </c>
      <c r="K273" s="106">
        <v>9</v>
      </c>
      <c r="L273" s="106" t="s">
        <v>741</v>
      </c>
      <c r="M273" s="106" t="s">
        <v>700</v>
      </c>
      <c r="N273" s="106">
        <v>0.45</v>
      </c>
      <c r="O273" s="106">
        <v>0.63</v>
      </c>
      <c r="P273" s="106" t="s">
        <v>714</v>
      </c>
      <c r="Q273" s="107" t="s">
        <v>1020</v>
      </c>
      <c r="R273" s="107" t="s">
        <v>275</v>
      </c>
    </row>
    <row r="274" spans="2:18" ht="20.100000000000001" customHeight="1" x14ac:dyDescent="0.4">
      <c r="B274" s="105" t="str">
        <f t="shared" si="13"/>
        <v/>
      </c>
      <c r="C274" s="105" t="str">
        <f t="shared" si="14"/>
        <v/>
      </c>
      <c r="D274" s="105" t="str">
        <f t="shared" si="15"/>
        <v/>
      </c>
      <c r="E274" s="106" t="s">
        <v>695</v>
      </c>
      <c r="F274" s="106" t="s">
        <v>805</v>
      </c>
      <c r="G274" s="106" t="s">
        <v>721</v>
      </c>
      <c r="H274" s="106" t="s">
        <v>729</v>
      </c>
      <c r="I274" s="106">
        <v>9</v>
      </c>
      <c r="J274" s="106" t="s">
        <v>722</v>
      </c>
      <c r="K274" s="106">
        <v>9</v>
      </c>
      <c r="L274" s="106" t="s">
        <v>741</v>
      </c>
      <c r="M274" s="106" t="s">
        <v>700</v>
      </c>
      <c r="N274" s="106">
        <v>0.45</v>
      </c>
      <c r="O274" s="106">
        <v>0.63</v>
      </c>
      <c r="P274" s="106" t="s">
        <v>714</v>
      </c>
      <c r="Q274" s="107" t="s">
        <v>1021</v>
      </c>
      <c r="R274" s="107" t="s">
        <v>275</v>
      </c>
    </row>
    <row r="275" spans="2:18" ht="20.100000000000001" customHeight="1" x14ac:dyDescent="0.4">
      <c r="B275" s="105" t="str">
        <f t="shared" si="13"/>
        <v/>
      </c>
      <c r="C275" s="105" t="str">
        <f t="shared" si="14"/>
        <v/>
      </c>
      <c r="D275" s="105" t="str">
        <f t="shared" si="15"/>
        <v/>
      </c>
      <c r="E275" s="106" t="s">
        <v>695</v>
      </c>
      <c r="F275" s="106" t="s">
        <v>805</v>
      </c>
      <c r="G275" s="106" t="s">
        <v>752</v>
      </c>
      <c r="H275" s="106" t="s">
        <v>765</v>
      </c>
      <c r="I275" s="106">
        <v>9</v>
      </c>
      <c r="J275" s="106" t="s">
        <v>699</v>
      </c>
      <c r="K275" s="106">
        <v>9</v>
      </c>
      <c r="L275" s="106" t="s">
        <v>753</v>
      </c>
      <c r="M275" s="106" t="s">
        <v>700</v>
      </c>
      <c r="N275" s="106">
        <v>0.45</v>
      </c>
      <c r="O275" s="106">
        <v>0.63</v>
      </c>
      <c r="P275" s="106" t="s">
        <v>714</v>
      </c>
      <c r="Q275" s="107" t="s">
        <v>1022</v>
      </c>
      <c r="R275" s="107" t="s">
        <v>275</v>
      </c>
    </row>
    <row r="276" spans="2:18" ht="20.100000000000001" customHeight="1" x14ac:dyDescent="0.4">
      <c r="B276" s="105" t="str">
        <f t="shared" si="13"/>
        <v/>
      </c>
      <c r="C276" s="105" t="str">
        <f t="shared" si="14"/>
        <v/>
      </c>
      <c r="D276" s="105" t="str">
        <f t="shared" si="15"/>
        <v/>
      </c>
      <c r="E276" s="106" t="s">
        <v>695</v>
      </c>
      <c r="F276" s="106" t="s">
        <v>817</v>
      </c>
      <c r="G276" s="106" t="s">
        <v>710</v>
      </c>
      <c r="H276" s="106" t="s">
        <v>802</v>
      </c>
      <c r="I276" s="106">
        <v>9</v>
      </c>
      <c r="J276" s="106" t="s">
        <v>711</v>
      </c>
      <c r="K276" s="106">
        <v>9</v>
      </c>
      <c r="L276" s="106" t="s">
        <v>741</v>
      </c>
      <c r="M276" s="106" t="s">
        <v>700</v>
      </c>
      <c r="N276" s="106">
        <v>0.32</v>
      </c>
      <c r="O276" s="106">
        <v>0.63</v>
      </c>
      <c r="P276" s="106" t="s">
        <v>714</v>
      </c>
      <c r="Q276" s="107" t="s">
        <v>1023</v>
      </c>
      <c r="R276" s="107" t="s">
        <v>275</v>
      </c>
    </row>
    <row r="277" spans="2:18" ht="20.100000000000001" customHeight="1" x14ac:dyDescent="0.4">
      <c r="B277" s="105" t="str">
        <f t="shared" si="13"/>
        <v/>
      </c>
      <c r="C277" s="105" t="str">
        <f t="shared" si="14"/>
        <v/>
      </c>
      <c r="D277" s="105" t="str">
        <f t="shared" si="15"/>
        <v/>
      </c>
      <c r="E277" s="106" t="s">
        <v>695</v>
      </c>
      <c r="F277" s="106" t="s">
        <v>817</v>
      </c>
      <c r="G277" s="106" t="s">
        <v>721</v>
      </c>
      <c r="H277" s="106" t="s">
        <v>799</v>
      </c>
      <c r="I277" s="106">
        <v>9</v>
      </c>
      <c r="J277" s="106" t="s">
        <v>722</v>
      </c>
      <c r="K277" s="106">
        <v>9</v>
      </c>
      <c r="L277" s="106" t="s">
        <v>741</v>
      </c>
      <c r="M277" s="106" t="s">
        <v>700</v>
      </c>
      <c r="N277" s="106">
        <v>0.32</v>
      </c>
      <c r="O277" s="106">
        <v>0.63</v>
      </c>
      <c r="P277" s="106" t="s">
        <v>714</v>
      </c>
      <c r="Q277" s="107" t="s">
        <v>1024</v>
      </c>
      <c r="R277" s="107" t="s">
        <v>275</v>
      </c>
    </row>
    <row r="278" spans="2:18" ht="20.100000000000001" customHeight="1" x14ac:dyDescent="0.4">
      <c r="B278" s="105" t="str">
        <f t="shared" si="13"/>
        <v/>
      </c>
      <c r="C278" s="105" t="str">
        <f t="shared" si="14"/>
        <v/>
      </c>
      <c r="D278" s="105" t="str">
        <f t="shared" si="15"/>
        <v/>
      </c>
      <c r="E278" s="106" t="s">
        <v>695</v>
      </c>
      <c r="F278" s="106" t="s">
        <v>817</v>
      </c>
      <c r="G278" s="106" t="s">
        <v>752</v>
      </c>
      <c r="H278" s="106" t="s">
        <v>819</v>
      </c>
      <c r="I278" s="106">
        <v>9</v>
      </c>
      <c r="J278" s="106" t="s">
        <v>699</v>
      </c>
      <c r="K278" s="106">
        <v>9</v>
      </c>
      <c r="L278" s="106" t="s">
        <v>753</v>
      </c>
      <c r="M278" s="106" t="s">
        <v>700</v>
      </c>
      <c r="N278" s="106">
        <v>0.32</v>
      </c>
      <c r="O278" s="106">
        <v>0.63</v>
      </c>
      <c r="P278" s="106" t="s">
        <v>714</v>
      </c>
      <c r="Q278" s="107" t="s">
        <v>1025</v>
      </c>
      <c r="R278" s="107" t="s">
        <v>275</v>
      </c>
    </row>
    <row r="279" spans="2:18" ht="20.100000000000001" customHeight="1" x14ac:dyDescent="0.4">
      <c r="B279" s="105" t="str">
        <f t="shared" si="13"/>
        <v/>
      </c>
      <c r="C279" s="105" t="str">
        <f t="shared" si="14"/>
        <v/>
      </c>
      <c r="D279" s="105" t="str">
        <f t="shared" si="15"/>
        <v/>
      </c>
      <c r="E279" s="106" t="s">
        <v>695</v>
      </c>
      <c r="F279" s="106" t="s">
        <v>794</v>
      </c>
      <c r="G279" s="106" t="s">
        <v>710</v>
      </c>
      <c r="H279" s="106" t="s">
        <v>765</v>
      </c>
      <c r="I279" s="106">
        <v>9</v>
      </c>
      <c r="J279" s="106" t="s">
        <v>711</v>
      </c>
      <c r="K279" s="106">
        <v>9</v>
      </c>
      <c r="L279" s="106" t="s">
        <v>765</v>
      </c>
      <c r="M279" s="106" t="s">
        <v>700</v>
      </c>
      <c r="N279" s="106">
        <v>0.44</v>
      </c>
      <c r="O279" s="106">
        <v>0.63</v>
      </c>
      <c r="P279" s="106" t="s">
        <v>714</v>
      </c>
      <c r="Q279" s="107" t="s">
        <v>1026</v>
      </c>
      <c r="R279" s="107" t="s">
        <v>13</v>
      </c>
    </row>
    <row r="280" spans="2:18" ht="20.100000000000001" customHeight="1" x14ac:dyDescent="0.4">
      <c r="B280" s="105" t="str">
        <f t="shared" si="13"/>
        <v/>
      </c>
      <c r="C280" s="105" t="str">
        <f t="shared" si="14"/>
        <v/>
      </c>
      <c r="D280" s="105" t="str">
        <f t="shared" si="15"/>
        <v/>
      </c>
      <c r="E280" s="106" t="s">
        <v>695</v>
      </c>
      <c r="F280" s="106" t="s">
        <v>696</v>
      </c>
      <c r="G280" s="106" t="s">
        <v>697</v>
      </c>
      <c r="H280" s="106" t="s">
        <v>717</v>
      </c>
      <c r="I280" s="106">
        <v>8</v>
      </c>
      <c r="J280" s="106" t="s">
        <v>1027</v>
      </c>
      <c r="K280" s="106">
        <v>9</v>
      </c>
      <c r="L280" s="106" t="s">
        <v>717</v>
      </c>
      <c r="M280" s="106" t="s">
        <v>700</v>
      </c>
      <c r="N280" s="106">
        <v>0.31</v>
      </c>
      <c r="O280" s="106">
        <v>0.63</v>
      </c>
      <c r="P280" s="106" t="s">
        <v>714</v>
      </c>
      <c r="Q280" s="107" t="s">
        <v>1028</v>
      </c>
      <c r="R280" s="107" t="s">
        <v>13</v>
      </c>
    </row>
    <row r="281" spans="2:18" ht="20.100000000000001" customHeight="1" x14ac:dyDescent="0.4">
      <c r="B281" s="105" t="str">
        <f t="shared" si="13"/>
        <v/>
      </c>
      <c r="C281" s="105" t="str">
        <f t="shared" si="14"/>
        <v/>
      </c>
      <c r="D281" s="105" t="str">
        <f t="shared" si="15"/>
        <v/>
      </c>
      <c r="E281" s="106" t="s">
        <v>695</v>
      </c>
      <c r="F281" s="106" t="s">
        <v>696</v>
      </c>
      <c r="G281" s="106" t="s">
        <v>721</v>
      </c>
      <c r="H281" s="106" t="s">
        <v>717</v>
      </c>
      <c r="I281" s="106">
        <v>8</v>
      </c>
      <c r="J281" s="106" t="s">
        <v>722</v>
      </c>
      <c r="K281" s="106">
        <v>9</v>
      </c>
      <c r="L281" s="106" t="s">
        <v>717</v>
      </c>
      <c r="M281" s="106" t="s">
        <v>700</v>
      </c>
      <c r="N281" s="106">
        <v>0.31</v>
      </c>
      <c r="O281" s="106">
        <v>0.63</v>
      </c>
      <c r="P281" s="106" t="s">
        <v>714</v>
      </c>
      <c r="Q281" s="107" t="s">
        <v>1029</v>
      </c>
      <c r="R281" s="107" t="s">
        <v>13</v>
      </c>
    </row>
    <row r="282" spans="2:18" ht="20.100000000000001" customHeight="1" x14ac:dyDescent="0.4">
      <c r="B282" s="105" t="str">
        <f t="shared" si="13"/>
        <v/>
      </c>
      <c r="C282" s="105" t="str">
        <f t="shared" si="14"/>
        <v/>
      </c>
      <c r="D282" s="105" t="str">
        <f t="shared" si="15"/>
        <v/>
      </c>
      <c r="E282" s="106" t="s">
        <v>695</v>
      </c>
      <c r="F282" s="106" t="s">
        <v>696</v>
      </c>
      <c r="G282" s="106" t="s">
        <v>773</v>
      </c>
      <c r="H282" s="106" t="s">
        <v>698</v>
      </c>
      <c r="I282" s="106">
        <v>8</v>
      </c>
      <c r="J282" s="106" t="s">
        <v>774</v>
      </c>
      <c r="K282" s="106">
        <v>9</v>
      </c>
      <c r="L282" s="106" t="s">
        <v>698</v>
      </c>
      <c r="M282" s="106" t="s">
        <v>700</v>
      </c>
      <c r="N282" s="106">
        <v>0.31</v>
      </c>
      <c r="O282" s="106">
        <v>0.63</v>
      </c>
      <c r="P282" s="106" t="s">
        <v>714</v>
      </c>
      <c r="Q282" s="107" t="s">
        <v>1030</v>
      </c>
      <c r="R282" s="107" t="s">
        <v>13</v>
      </c>
    </row>
    <row r="283" spans="2:18" ht="20.100000000000001" customHeight="1" x14ac:dyDescent="0.4">
      <c r="B283" s="105" t="str">
        <f t="shared" si="13"/>
        <v/>
      </c>
      <c r="C283" s="105" t="str">
        <f t="shared" si="14"/>
        <v/>
      </c>
      <c r="D283" s="105" t="str">
        <f t="shared" si="15"/>
        <v/>
      </c>
      <c r="E283" s="106" t="s">
        <v>695</v>
      </c>
      <c r="F283" s="106" t="s">
        <v>696</v>
      </c>
      <c r="G283" s="106" t="s">
        <v>778</v>
      </c>
      <c r="H283" s="106" t="s">
        <v>698</v>
      </c>
      <c r="I283" s="106">
        <v>8</v>
      </c>
      <c r="J283" s="106" t="s">
        <v>779</v>
      </c>
      <c r="K283" s="106">
        <v>9</v>
      </c>
      <c r="L283" s="106" t="s">
        <v>698</v>
      </c>
      <c r="M283" s="106" t="s">
        <v>700</v>
      </c>
      <c r="N283" s="106">
        <v>0.31</v>
      </c>
      <c r="O283" s="106">
        <v>0.63</v>
      </c>
      <c r="P283" s="106" t="s">
        <v>714</v>
      </c>
      <c r="Q283" s="107" t="s">
        <v>1031</v>
      </c>
      <c r="R283" s="107" t="s">
        <v>13</v>
      </c>
    </row>
    <row r="284" spans="2:18" ht="20.100000000000001" customHeight="1" x14ac:dyDescent="0.4">
      <c r="B284" s="105" t="str">
        <f t="shared" si="13"/>
        <v/>
      </c>
      <c r="C284" s="105" t="str">
        <f t="shared" si="14"/>
        <v/>
      </c>
      <c r="D284" s="105" t="str">
        <f t="shared" si="15"/>
        <v/>
      </c>
      <c r="E284" s="106" t="s">
        <v>695</v>
      </c>
      <c r="F284" s="106" t="s">
        <v>696</v>
      </c>
      <c r="G284" s="106" t="s">
        <v>782</v>
      </c>
      <c r="H284" s="106" t="s">
        <v>698</v>
      </c>
      <c r="I284" s="106">
        <v>8</v>
      </c>
      <c r="J284" s="106" t="s">
        <v>783</v>
      </c>
      <c r="K284" s="106">
        <v>9</v>
      </c>
      <c r="L284" s="106" t="s">
        <v>698</v>
      </c>
      <c r="M284" s="106" t="s">
        <v>700</v>
      </c>
      <c r="N284" s="106">
        <v>0.26</v>
      </c>
      <c r="O284" s="106">
        <v>0.63</v>
      </c>
      <c r="P284" s="106" t="s">
        <v>714</v>
      </c>
      <c r="Q284" s="107" t="s">
        <v>1032</v>
      </c>
      <c r="R284" s="107" t="s">
        <v>13</v>
      </c>
    </row>
    <row r="285" spans="2:18" ht="20.100000000000001" customHeight="1" x14ac:dyDescent="0.4">
      <c r="B285" s="105" t="str">
        <f t="shared" si="13"/>
        <v/>
      </c>
      <c r="C285" s="105" t="str">
        <f t="shared" si="14"/>
        <v/>
      </c>
      <c r="D285" s="105" t="str">
        <f t="shared" si="15"/>
        <v/>
      </c>
      <c r="E285" s="106" t="s">
        <v>695</v>
      </c>
      <c r="F285" s="106" t="s">
        <v>696</v>
      </c>
      <c r="G285" s="106" t="s">
        <v>697</v>
      </c>
      <c r="H285" s="106" t="s">
        <v>706</v>
      </c>
      <c r="I285" s="106">
        <v>14</v>
      </c>
      <c r="J285" s="106" t="s">
        <v>699</v>
      </c>
      <c r="K285" s="106">
        <v>14</v>
      </c>
      <c r="L285" s="106" t="s">
        <v>706</v>
      </c>
      <c r="M285" s="106" t="s">
        <v>924</v>
      </c>
      <c r="N285" s="106">
        <v>0.32</v>
      </c>
      <c r="O285" s="106">
        <v>0.64</v>
      </c>
      <c r="P285" s="106" t="s">
        <v>714</v>
      </c>
      <c r="Q285" s="107" t="s">
        <v>1033</v>
      </c>
      <c r="R285" s="107" t="s">
        <v>39</v>
      </c>
    </row>
    <row r="286" spans="2:18" ht="20.100000000000001" customHeight="1" x14ac:dyDescent="0.4">
      <c r="B286" s="105" t="str">
        <f t="shared" si="13"/>
        <v/>
      </c>
      <c r="C286" s="105" t="str">
        <f t="shared" si="14"/>
        <v/>
      </c>
      <c r="D286" s="105" t="str">
        <f t="shared" si="15"/>
        <v/>
      </c>
      <c r="E286" s="106" t="s">
        <v>695</v>
      </c>
      <c r="F286" s="106" t="s">
        <v>740</v>
      </c>
      <c r="G286" s="106" t="s">
        <v>697</v>
      </c>
      <c r="H286" s="106" t="s">
        <v>706</v>
      </c>
      <c r="I286" s="106">
        <v>14</v>
      </c>
      <c r="J286" s="106" t="s">
        <v>699</v>
      </c>
      <c r="K286" s="106">
        <v>15</v>
      </c>
      <c r="L286" s="106" t="s">
        <v>741</v>
      </c>
      <c r="M286" s="106" t="s">
        <v>924</v>
      </c>
      <c r="N286" s="106">
        <v>0.34</v>
      </c>
      <c r="O286" s="106">
        <v>0.64</v>
      </c>
      <c r="P286" s="106" t="s">
        <v>714</v>
      </c>
      <c r="Q286" s="107" t="s">
        <v>1034</v>
      </c>
      <c r="R286" s="107" t="s">
        <v>39</v>
      </c>
    </row>
    <row r="287" spans="2:18" ht="20.100000000000001" customHeight="1" x14ac:dyDescent="0.4">
      <c r="B287" s="105" t="str">
        <f t="shared" si="13"/>
        <v/>
      </c>
      <c r="C287" s="105" t="str">
        <f t="shared" si="14"/>
        <v/>
      </c>
      <c r="D287" s="105" t="str">
        <f t="shared" si="15"/>
        <v/>
      </c>
      <c r="E287" s="106" t="s">
        <v>695</v>
      </c>
      <c r="F287" s="106" t="s">
        <v>728</v>
      </c>
      <c r="G287" s="106" t="s">
        <v>710</v>
      </c>
      <c r="H287" s="106" t="s">
        <v>729</v>
      </c>
      <c r="I287" s="106">
        <v>8</v>
      </c>
      <c r="J287" s="106" t="s">
        <v>711</v>
      </c>
      <c r="K287" s="106">
        <v>9</v>
      </c>
      <c r="L287" s="106" t="s">
        <v>706</v>
      </c>
      <c r="M287" s="106" t="s">
        <v>700</v>
      </c>
      <c r="N287" s="106">
        <v>0.4</v>
      </c>
      <c r="O287" s="106">
        <v>0.64</v>
      </c>
      <c r="P287" s="106" t="s">
        <v>714</v>
      </c>
      <c r="Q287" s="107" t="s">
        <v>1035</v>
      </c>
      <c r="R287" s="107" t="s">
        <v>44</v>
      </c>
    </row>
    <row r="288" spans="2:18" ht="20.100000000000001" customHeight="1" x14ac:dyDescent="0.4">
      <c r="B288" s="105" t="str">
        <f t="shared" si="13"/>
        <v/>
      </c>
      <c r="C288" s="105" t="str">
        <f t="shared" si="14"/>
        <v/>
      </c>
      <c r="D288" s="105" t="str">
        <f t="shared" si="15"/>
        <v/>
      </c>
      <c r="E288" s="106" t="s">
        <v>695</v>
      </c>
      <c r="F288" s="106" t="s">
        <v>696</v>
      </c>
      <c r="G288" s="106" t="s">
        <v>697</v>
      </c>
      <c r="H288" s="106" t="s">
        <v>706</v>
      </c>
      <c r="I288" s="106">
        <v>14</v>
      </c>
      <c r="J288" s="106" t="s">
        <v>707</v>
      </c>
      <c r="K288" s="106">
        <v>14</v>
      </c>
      <c r="L288" s="106" t="s">
        <v>706</v>
      </c>
      <c r="M288" s="106" t="s">
        <v>924</v>
      </c>
      <c r="N288" s="106">
        <v>0.32</v>
      </c>
      <c r="O288" s="106">
        <v>0.64</v>
      </c>
      <c r="P288" s="106" t="s">
        <v>701</v>
      </c>
      <c r="Q288" s="107" t="s">
        <v>1036</v>
      </c>
      <c r="R288" s="107" t="s">
        <v>926</v>
      </c>
    </row>
    <row r="289" spans="2:18" ht="20.100000000000001" customHeight="1" x14ac:dyDescent="0.4">
      <c r="B289" s="105" t="str">
        <f t="shared" si="13"/>
        <v/>
      </c>
      <c r="C289" s="105" t="str">
        <f t="shared" si="14"/>
        <v/>
      </c>
      <c r="D289" s="105" t="str">
        <f t="shared" si="15"/>
        <v/>
      </c>
      <c r="E289" s="106" t="s">
        <v>695</v>
      </c>
      <c r="F289" s="106" t="s">
        <v>798</v>
      </c>
      <c r="G289" s="106" t="s">
        <v>697</v>
      </c>
      <c r="H289" s="106" t="s">
        <v>729</v>
      </c>
      <c r="I289" s="106">
        <v>15</v>
      </c>
      <c r="J289" s="106" t="s">
        <v>699</v>
      </c>
      <c r="K289" s="106">
        <v>15</v>
      </c>
      <c r="L289" s="106" t="s">
        <v>799</v>
      </c>
      <c r="M289" s="106" t="s">
        <v>924</v>
      </c>
      <c r="N289" s="106">
        <v>0.37</v>
      </c>
      <c r="O289" s="106">
        <v>0.64</v>
      </c>
      <c r="P289" s="106" t="s">
        <v>800</v>
      </c>
      <c r="Q289" s="107" t="s">
        <v>1037</v>
      </c>
      <c r="R289" s="107" t="s">
        <v>926</v>
      </c>
    </row>
    <row r="290" spans="2:18" ht="20.100000000000001" customHeight="1" x14ac:dyDescent="0.4">
      <c r="B290" s="105" t="str">
        <f t="shared" si="13"/>
        <v/>
      </c>
      <c r="C290" s="105" t="str">
        <f t="shared" si="14"/>
        <v/>
      </c>
      <c r="D290" s="105" t="str">
        <f t="shared" si="15"/>
        <v/>
      </c>
      <c r="E290" s="106" t="s">
        <v>695</v>
      </c>
      <c r="F290" s="106" t="s">
        <v>740</v>
      </c>
      <c r="G290" s="106" t="s">
        <v>710</v>
      </c>
      <c r="H290" s="106" t="s">
        <v>706</v>
      </c>
      <c r="I290" s="106">
        <v>14</v>
      </c>
      <c r="J290" s="106" t="s">
        <v>711</v>
      </c>
      <c r="K290" s="106">
        <v>15</v>
      </c>
      <c r="L290" s="106" t="s">
        <v>741</v>
      </c>
      <c r="M290" s="106" t="s">
        <v>924</v>
      </c>
      <c r="N290" s="106">
        <v>0.34</v>
      </c>
      <c r="O290" s="106">
        <v>0.64</v>
      </c>
      <c r="P290" s="106" t="s">
        <v>714</v>
      </c>
      <c r="Q290" s="107" t="s">
        <v>1038</v>
      </c>
      <c r="R290" s="107" t="s">
        <v>926</v>
      </c>
    </row>
    <row r="291" spans="2:18" ht="20.100000000000001" customHeight="1" x14ac:dyDescent="0.4">
      <c r="B291" s="105" t="str">
        <f t="shared" si="13"/>
        <v/>
      </c>
      <c r="C291" s="105" t="str">
        <f t="shared" si="14"/>
        <v/>
      </c>
      <c r="D291" s="105" t="str">
        <f t="shared" si="15"/>
        <v/>
      </c>
      <c r="E291" s="106" t="s">
        <v>695</v>
      </c>
      <c r="F291" s="106" t="s">
        <v>817</v>
      </c>
      <c r="G291" s="106" t="s">
        <v>697</v>
      </c>
      <c r="H291" s="106" t="s">
        <v>819</v>
      </c>
      <c r="I291" s="106">
        <v>15</v>
      </c>
      <c r="J291" s="106" t="s">
        <v>699</v>
      </c>
      <c r="K291" s="106">
        <v>15</v>
      </c>
      <c r="L291" s="106" t="s">
        <v>741</v>
      </c>
      <c r="M291" s="106" t="s">
        <v>924</v>
      </c>
      <c r="N291" s="106">
        <v>0.32</v>
      </c>
      <c r="O291" s="106">
        <v>0.64</v>
      </c>
      <c r="P291" s="106" t="s">
        <v>714</v>
      </c>
      <c r="Q291" s="107" t="s">
        <v>1039</v>
      </c>
      <c r="R291" s="107" t="s">
        <v>926</v>
      </c>
    </row>
    <row r="292" spans="2:18" ht="20.100000000000001" customHeight="1" x14ac:dyDescent="0.4">
      <c r="B292" s="105" t="str">
        <f t="shared" si="13"/>
        <v/>
      </c>
      <c r="C292" s="105" t="str">
        <f t="shared" si="14"/>
        <v/>
      </c>
      <c r="D292" s="105" t="str">
        <f t="shared" si="15"/>
        <v/>
      </c>
      <c r="E292" s="106" t="s">
        <v>695</v>
      </c>
      <c r="F292" s="106" t="s">
        <v>728</v>
      </c>
      <c r="G292" s="106" t="s">
        <v>710</v>
      </c>
      <c r="H292" s="106" t="s">
        <v>729</v>
      </c>
      <c r="I292" s="106">
        <v>8</v>
      </c>
      <c r="J292" s="106" t="s">
        <v>711</v>
      </c>
      <c r="K292" s="106">
        <v>9</v>
      </c>
      <c r="L292" s="106" t="s">
        <v>706</v>
      </c>
      <c r="M292" s="106" t="s">
        <v>700</v>
      </c>
      <c r="N292" s="106">
        <v>0.4</v>
      </c>
      <c r="O292" s="106">
        <v>0.64</v>
      </c>
      <c r="P292" s="106" t="s">
        <v>714</v>
      </c>
      <c r="Q292" s="107" t="s">
        <v>1040</v>
      </c>
      <c r="R292" s="107" t="s">
        <v>275</v>
      </c>
    </row>
    <row r="293" spans="2:18" ht="20.100000000000001" customHeight="1" x14ac:dyDescent="0.4">
      <c r="B293" s="105" t="str">
        <f t="shared" si="13"/>
        <v/>
      </c>
      <c r="C293" s="105" t="str">
        <f t="shared" si="14"/>
        <v/>
      </c>
      <c r="D293" s="105" t="str">
        <f t="shared" si="15"/>
        <v/>
      </c>
      <c r="E293" s="106" t="s">
        <v>695</v>
      </c>
      <c r="F293" s="106" t="s">
        <v>728</v>
      </c>
      <c r="G293" s="106" t="s">
        <v>697</v>
      </c>
      <c r="H293" s="106" t="s">
        <v>765</v>
      </c>
      <c r="I293" s="106">
        <v>8</v>
      </c>
      <c r="J293" s="106" t="s">
        <v>1027</v>
      </c>
      <c r="K293" s="106">
        <v>9</v>
      </c>
      <c r="L293" s="106" t="s">
        <v>717</v>
      </c>
      <c r="M293" s="106" t="s">
        <v>700</v>
      </c>
      <c r="N293" s="106">
        <v>0.39</v>
      </c>
      <c r="O293" s="106">
        <v>0.64</v>
      </c>
      <c r="P293" s="106" t="s">
        <v>714</v>
      </c>
      <c r="Q293" s="107" t="s">
        <v>1041</v>
      </c>
      <c r="R293" s="107" t="s">
        <v>13</v>
      </c>
    </row>
    <row r="294" spans="2:18" ht="20.100000000000001" customHeight="1" x14ac:dyDescent="0.4">
      <c r="B294" s="105" t="str">
        <f t="shared" si="13"/>
        <v/>
      </c>
      <c r="C294" s="105" t="str">
        <f t="shared" si="14"/>
        <v/>
      </c>
      <c r="D294" s="105" t="str">
        <f t="shared" si="15"/>
        <v/>
      </c>
      <c r="E294" s="106" t="s">
        <v>695</v>
      </c>
      <c r="F294" s="106" t="s">
        <v>728</v>
      </c>
      <c r="G294" s="106" t="s">
        <v>721</v>
      </c>
      <c r="H294" s="106" t="s">
        <v>765</v>
      </c>
      <c r="I294" s="106">
        <v>8</v>
      </c>
      <c r="J294" s="106" t="s">
        <v>722</v>
      </c>
      <c r="K294" s="106">
        <v>9</v>
      </c>
      <c r="L294" s="106" t="s">
        <v>717</v>
      </c>
      <c r="M294" s="106" t="s">
        <v>700</v>
      </c>
      <c r="N294" s="106">
        <v>0.39</v>
      </c>
      <c r="O294" s="106">
        <v>0.64</v>
      </c>
      <c r="P294" s="106" t="s">
        <v>714</v>
      </c>
      <c r="Q294" s="107" t="s">
        <v>1042</v>
      </c>
      <c r="R294" s="107" t="s">
        <v>13</v>
      </c>
    </row>
    <row r="295" spans="2:18" ht="20.100000000000001" customHeight="1" x14ac:dyDescent="0.4">
      <c r="B295" s="105" t="str">
        <f t="shared" si="13"/>
        <v/>
      </c>
      <c r="C295" s="105" t="str">
        <f t="shared" si="14"/>
        <v/>
      </c>
      <c r="D295" s="105" t="str">
        <f t="shared" si="15"/>
        <v/>
      </c>
      <c r="E295" s="106" t="s">
        <v>695</v>
      </c>
      <c r="F295" s="106" t="s">
        <v>728</v>
      </c>
      <c r="G295" s="106" t="s">
        <v>773</v>
      </c>
      <c r="H295" s="106" t="s">
        <v>733</v>
      </c>
      <c r="I295" s="106">
        <v>8</v>
      </c>
      <c r="J295" s="106" t="s">
        <v>774</v>
      </c>
      <c r="K295" s="106">
        <v>9</v>
      </c>
      <c r="L295" s="106" t="s">
        <v>698</v>
      </c>
      <c r="M295" s="106" t="s">
        <v>700</v>
      </c>
      <c r="N295" s="106">
        <v>0.39</v>
      </c>
      <c r="O295" s="106">
        <v>0.64</v>
      </c>
      <c r="P295" s="106" t="s">
        <v>714</v>
      </c>
      <c r="Q295" s="107" t="s">
        <v>1043</v>
      </c>
      <c r="R295" s="107" t="s">
        <v>13</v>
      </c>
    </row>
    <row r="296" spans="2:18" ht="20.100000000000001" customHeight="1" x14ac:dyDescent="0.4">
      <c r="B296" s="105" t="str">
        <f t="shared" si="13"/>
        <v/>
      </c>
      <c r="C296" s="105" t="str">
        <f t="shared" si="14"/>
        <v/>
      </c>
      <c r="D296" s="105" t="str">
        <f t="shared" si="15"/>
        <v/>
      </c>
      <c r="E296" s="106" t="s">
        <v>695</v>
      </c>
      <c r="F296" s="106" t="s">
        <v>728</v>
      </c>
      <c r="G296" s="106" t="s">
        <v>778</v>
      </c>
      <c r="H296" s="106" t="s">
        <v>733</v>
      </c>
      <c r="I296" s="106">
        <v>8</v>
      </c>
      <c r="J296" s="106" t="s">
        <v>779</v>
      </c>
      <c r="K296" s="106">
        <v>9</v>
      </c>
      <c r="L296" s="106" t="s">
        <v>698</v>
      </c>
      <c r="M296" s="106" t="s">
        <v>700</v>
      </c>
      <c r="N296" s="106">
        <v>0.39</v>
      </c>
      <c r="O296" s="106">
        <v>0.64</v>
      </c>
      <c r="P296" s="106" t="s">
        <v>714</v>
      </c>
      <c r="Q296" s="107" t="s">
        <v>1044</v>
      </c>
      <c r="R296" s="107" t="s">
        <v>13</v>
      </c>
    </row>
    <row r="297" spans="2:18" ht="20.100000000000001" customHeight="1" x14ac:dyDescent="0.4">
      <c r="B297" s="105" t="str">
        <f t="shared" si="13"/>
        <v/>
      </c>
      <c r="C297" s="105" t="str">
        <f t="shared" si="14"/>
        <v/>
      </c>
      <c r="D297" s="105" t="str">
        <f t="shared" si="15"/>
        <v/>
      </c>
      <c r="E297" s="106" t="s">
        <v>695</v>
      </c>
      <c r="F297" s="106" t="s">
        <v>728</v>
      </c>
      <c r="G297" s="106" t="s">
        <v>782</v>
      </c>
      <c r="H297" s="106" t="s">
        <v>733</v>
      </c>
      <c r="I297" s="106">
        <v>8</v>
      </c>
      <c r="J297" s="106" t="s">
        <v>783</v>
      </c>
      <c r="K297" s="106">
        <v>9</v>
      </c>
      <c r="L297" s="106" t="s">
        <v>698</v>
      </c>
      <c r="M297" s="106" t="s">
        <v>700</v>
      </c>
      <c r="N297" s="106">
        <v>0.34</v>
      </c>
      <c r="O297" s="106">
        <v>0.64</v>
      </c>
      <c r="P297" s="106" t="s">
        <v>714</v>
      </c>
      <c r="Q297" s="107" t="s">
        <v>1045</v>
      </c>
      <c r="R297" s="107" t="s">
        <v>13</v>
      </c>
    </row>
    <row r="298" spans="2:18" ht="20.100000000000001" customHeight="1" x14ac:dyDescent="0.4">
      <c r="B298" s="105" t="str">
        <f t="shared" si="13"/>
        <v/>
      </c>
      <c r="C298" s="105" t="str">
        <f t="shared" si="14"/>
        <v/>
      </c>
      <c r="D298" s="105" t="str">
        <f t="shared" si="15"/>
        <v/>
      </c>
      <c r="E298" s="106" t="s">
        <v>695</v>
      </c>
      <c r="F298" s="106" t="s">
        <v>728</v>
      </c>
      <c r="G298" s="106" t="s">
        <v>697</v>
      </c>
      <c r="H298" s="106" t="s">
        <v>729</v>
      </c>
      <c r="I298" s="106">
        <v>14</v>
      </c>
      <c r="J298" s="106" t="s">
        <v>699</v>
      </c>
      <c r="K298" s="106">
        <v>14</v>
      </c>
      <c r="L298" s="106" t="s">
        <v>706</v>
      </c>
      <c r="M298" s="106" t="s">
        <v>924</v>
      </c>
      <c r="N298" s="106">
        <v>0.4</v>
      </c>
      <c r="O298" s="106">
        <v>0.65</v>
      </c>
      <c r="P298" s="106" t="s">
        <v>714</v>
      </c>
      <c r="Q298" s="107" t="s">
        <v>1046</v>
      </c>
      <c r="R298" s="107" t="s">
        <v>39</v>
      </c>
    </row>
    <row r="299" spans="2:18" ht="20.100000000000001" customHeight="1" x14ac:dyDescent="0.4">
      <c r="B299" s="105" t="str">
        <f t="shared" si="13"/>
        <v/>
      </c>
      <c r="C299" s="105" t="str">
        <f t="shared" si="14"/>
        <v/>
      </c>
      <c r="D299" s="105" t="str">
        <f t="shared" si="15"/>
        <v/>
      </c>
      <c r="E299" s="106" t="s">
        <v>695</v>
      </c>
      <c r="F299" s="106" t="s">
        <v>805</v>
      </c>
      <c r="G299" s="106" t="s">
        <v>697</v>
      </c>
      <c r="H299" s="106" t="s">
        <v>729</v>
      </c>
      <c r="I299" s="106">
        <v>14</v>
      </c>
      <c r="J299" s="106" t="s">
        <v>699</v>
      </c>
      <c r="K299" s="106">
        <v>15</v>
      </c>
      <c r="L299" s="106" t="s">
        <v>741</v>
      </c>
      <c r="M299" s="106" t="s">
        <v>924</v>
      </c>
      <c r="N299" s="106">
        <v>0.46</v>
      </c>
      <c r="O299" s="106">
        <v>0.65</v>
      </c>
      <c r="P299" s="106" t="s">
        <v>714</v>
      </c>
      <c r="Q299" s="107" t="s">
        <v>1047</v>
      </c>
      <c r="R299" s="107" t="s">
        <v>39</v>
      </c>
    </row>
    <row r="300" spans="2:18" ht="20.100000000000001" customHeight="1" x14ac:dyDescent="0.4">
      <c r="B300" s="105" t="str">
        <f t="shared" si="13"/>
        <v/>
      </c>
      <c r="C300" s="105" t="str">
        <f t="shared" si="14"/>
        <v/>
      </c>
      <c r="D300" s="105" t="str">
        <f t="shared" si="15"/>
        <v/>
      </c>
      <c r="E300" s="106" t="s">
        <v>695</v>
      </c>
      <c r="F300" s="106" t="s">
        <v>740</v>
      </c>
      <c r="G300" s="106" t="s">
        <v>697</v>
      </c>
      <c r="H300" s="106" t="s">
        <v>698</v>
      </c>
      <c r="I300" s="106">
        <v>14</v>
      </c>
      <c r="J300" s="106" t="s">
        <v>699</v>
      </c>
      <c r="K300" s="106">
        <v>14</v>
      </c>
      <c r="L300" s="106" t="s">
        <v>741</v>
      </c>
      <c r="M300" s="106" t="s">
        <v>924</v>
      </c>
      <c r="N300" s="106">
        <v>0.34</v>
      </c>
      <c r="O300" s="106">
        <v>0.65</v>
      </c>
      <c r="P300" s="106" t="s">
        <v>714</v>
      </c>
      <c r="Q300" s="107" t="s">
        <v>1048</v>
      </c>
      <c r="R300" s="107" t="s">
        <v>39</v>
      </c>
    </row>
    <row r="301" spans="2:18" ht="20.100000000000001" customHeight="1" x14ac:dyDescent="0.4">
      <c r="B301" s="105" t="str">
        <f t="shared" si="13"/>
        <v/>
      </c>
      <c r="C301" s="105" t="str">
        <f t="shared" si="14"/>
        <v/>
      </c>
      <c r="D301" s="105" t="str">
        <f t="shared" si="15"/>
        <v/>
      </c>
      <c r="E301" s="106" t="s">
        <v>695</v>
      </c>
      <c r="F301" s="106" t="s">
        <v>817</v>
      </c>
      <c r="G301" s="106" t="s">
        <v>697</v>
      </c>
      <c r="H301" s="106" t="s">
        <v>799</v>
      </c>
      <c r="I301" s="106">
        <v>14</v>
      </c>
      <c r="J301" s="106" t="s">
        <v>699</v>
      </c>
      <c r="K301" s="106">
        <v>15</v>
      </c>
      <c r="L301" s="106" t="s">
        <v>741</v>
      </c>
      <c r="M301" s="106" t="s">
        <v>924</v>
      </c>
      <c r="N301" s="106">
        <v>0.33</v>
      </c>
      <c r="O301" s="106">
        <v>0.65</v>
      </c>
      <c r="P301" s="106" t="s">
        <v>714</v>
      </c>
      <c r="Q301" s="107" t="s">
        <v>1049</v>
      </c>
      <c r="R301" s="107" t="s">
        <v>39</v>
      </c>
    </row>
    <row r="302" spans="2:18" ht="20.100000000000001" customHeight="1" x14ac:dyDescent="0.4">
      <c r="B302" s="105" t="str">
        <f t="shared" si="13"/>
        <v/>
      </c>
      <c r="C302" s="105" t="str">
        <f t="shared" si="14"/>
        <v/>
      </c>
      <c r="D302" s="105" t="str">
        <f t="shared" si="15"/>
        <v/>
      </c>
      <c r="E302" s="106" t="s">
        <v>695</v>
      </c>
      <c r="F302" s="106" t="s">
        <v>740</v>
      </c>
      <c r="G302" s="106" t="s">
        <v>710</v>
      </c>
      <c r="H302" s="106" t="s">
        <v>717</v>
      </c>
      <c r="I302" s="106">
        <v>8</v>
      </c>
      <c r="J302" s="106" t="s">
        <v>711</v>
      </c>
      <c r="K302" s="106">
        <v>9</v>
      </c>
      <c r="L302" s="106" t="s">
        <v>741</v>
      </c>
      <c r="M302" s="106" t="s">
        <v>700</v>
      </c>
      <c r="N302" s="106">
        <v>0.33</v>
      </c>
      <c r="O302" s="106">
        <v>0.65</v>
      </c>
      <c r="P302" s="106" t="s">
        <v>714</v>
      </c>
      <c r="Q302" s="107" t="s">
        <v>1050</v>
      </c>
      <c r="R302" s="107" t="s">
        <v>44</v>
      </c>
    </row>
    <row r="303" spans="2:18" ht="20.100000000000001" customHeight="1" x14ac:dyDescent="0.4">
      <c r="B303" s="105" t="str">
        <f t="shared" si="13"/>
        <v/>
      </c>
      <c r="C303" s="105" t="str">
        <f t="shared" si="14"/>
        <v/>
      </c>
      <c r="D303" s="105" t="str">
        <f t="shared" si="15"/>
        <v/>
      </c>
      <c r="E303" s="106" t="s">
        <v>695</v>
      </c>
      <c r="F303" s="106" t="s">
        <v>740</v>
      </c>
      <c r="G303" s="106" t="s">
        <v>721</v>
      </c>
      <c r="H303" s="106" t="s">
        <v>698</v>
      </c>
      <c r="I303" s="106">
        <v>8</v>
      </c>
      <c r="J303" s="106" t="s">
        <v>722</v>
      </c>
      <c r="K303" s="106">
        <v>9</v>
      </c>
      <c r="L303" s="106" t="s">
        <v>741</v>
      </c>
      <c r="M303" s="106" t="s">
        <v>700</v>
      </c>
      <c r="N303" s="106">
        <v>0.34</v>
      </c>
      <c r="O303" s="106">
        <v>0.65</v>
      </c>
      <c r="P303" s="106" t="s">
        <v>714</v>
      </c>
      <c r="Q303" s="107" t="s">
        <v>1051</v>
      </c>
      <c r="R303" s="107" t="s">
        <v>44</v>
      </c>
    </row>
    <row r="304" spans="2:18" ht="20.100000000000001" customHeight="1" x14ac:dyDescent="0.4">
      <c r="B304" s="105" t="str">
        <f t="shared" si="13"/>
        <v/>
      </c>
      <c r="C304" s="105" t="str">
        <f t="shared" si="14"/>
        <v/>
      </c>
      <c r="D304" s="105" t="str">
        <f t="shared" si="15"/>
        <v/>
      </c>
      <c r="E304" s="106" t="s">
        <v>695</v>
      </c>
      <c r="F304" s="106" t="s">
        <v>740</v>
      </c>
      <c r="G304" s="106" t="s">
        <v>752</v>
      </c>
      <c r="H304" s="106" t="s">
        <v>717</v>
      </c>
      <c r="I304" s="106">
        <v>8</v>
      </c>
      <c r="J304" s="106" t="s">
        <v>699</v>
      </c>
      <c r="K304" s="106">
        <v>9</v>
      </c>
      <c r="L304" s="106" t="s">
        <v>753</v>
      </c>
      <c r="M304" s="106" t="s">
        <v>700</v>
      </c>
      <c r="N304" s="106">
        <v>0.34</v>
      </c>
      <c r="O304" s="106">
        <v>0.65</v>
      </c>
      <c r="P304" s="106" t="s">
        <v>714</v>
      </c>
      <c r="Q304" s="107" t="s">
        <v>1052</v>
      </c>
      <c r="R304" s="107" t="s">
        <v>44</v>
      </c>
    </row>
    <row r="305" spans="2:18" ht="20.100000000000001" customHeight="1" x14ac:dyDescent="0.4">
      <c r="B305" s="105" t="str">
        <f t="shared" si="13"/>
        <v/>
      </c>
      <c r="C305" s="105" t="str">
        <f t="shared" si="14"/>
        <v/>
      </c>
      <c r="D305" s="105" t="str">
        <f t="shared" si="15"/>
        <v/>
      </c>
      <c r="E305" s="106" t="s">
        <v>695</v>
      </c>
      <c r="F305" s="106" t="s">
        <v>740</v>
      </c>
      <c r="G305" s="106" t="s">
        <v>758</v>
      </c>
      <c r="H305" s="106" t="s">
        <v>706</v>
      </c>
      <c r="I305" s="106">
        <v>8</v>
      </c>
      <c r="J305" s="106" t="s">
        <v>711</v>
      </c>
      <c r="K305" s="106">
        <v>9</v>
      </c>
      <c r="L305" s="106" t="s">
        <v>753</v>
      </c>
      <c r="M305" s="106" t="s">
        <v>700</v>
      </c>
      <c r="N305" s="106">
        <v>0.34</v>
      </c>
      <c r="O305" s="106">
        <v>0.65</v>
      </c>
      <c r="P305" s="106" t="s">
        <v>714</v>
      </c>
      <c r="Q305" s="107" t="s">
        <v>1053</v>
      </c>
      <c r="R305" s="107" t="s">
        <v>44</v>
      </c>
    </row>
    <row r="306" spans="2:18" ht="20.100000000000001" customHeight="1" x14ac:dyDescent="0.4">
      <c r="B306" s="105" t="str">
        <f t="shared" si="13"/>
        <v/>
      </c>
      <c r="C306" s="105" t="str">
        <f t="shared" si="14"/>
        <v/>
      </c>
      <c r="D306" s="105" t="str">
        <f t="shared" si="15"/>
        <v/>
      </c>
      <c r="E306" s="106" t="s">
        <v>695</v>
      </c>
      <c r="F306" s="106" t="s">
        <v>696</v>
      </c>
      <c r="G306" s="106" t="s">
        <v>710</v>
      </c>
      <c r="H306" s="106" t="s">
        <v>706</v>
      </c>
      <c r="I306" s="106">
        <v>13</v>
      </c>
      <c r="J306" s="106" t="s">
        <v>711</v>
      </c>
      <c r="K306" s="106">
        <v>14</v>
      </c>
      <c r="L306" s="106" t="s">
        <v>706</v>
      </c>
      <c r="M306" s="106" t="s">
        <v>924</v>
      </c>
      <c r="N306" s="106">
        <v>0.32</v>
      </c>
      <c r="O306" s="106">
        <v>0.65</v>
      </c>
      <c r="P306" s="106" t="s">
        <v>701</v>
      </c>
      <c r="Q306" s="107" t="s">
        <v>1054</v>
      </c>
      <c r="R306" s="107" t="s">
        <v>926</v>
      </c>
    </row>
    <row r="307" spans="2:18" ht="20.100000000000001" customHeight="1" x14ac:dyDescent="0.4">
      <c r="B307" s="105" t="str">
        <f t="shared" si="13"/>
        <v/>
      </c>
      <c r="C307" s="105" t="str">
        <f t="shared" si="14"/>
        <v/>
      </c>
      <c r="D307" s="105" t="str">
        <f t="shared" si="15"/>
        <v/>
      </c>
      <c r="E307" s="106" t="s">
        <v>695</v>
      </c>
      <c r="F307" s="106" t="s">
        <v>728</v>
      </c>
      <c r="G307" s="106" t="s">
        <v>697</v>
      </c>
      <c r="H307" s="106" t="s">
        <v>733</v>
      </c>
      <c r="I307" s="106">
        <v>14</v>
      </c>
      <c r="J307" s="106" t="s">
        <v>699</v>
      </c>
      <c r="K307" s="106">
        <v>14</v>
      </c>
      <c r="L307" s="106" t="s">
        <v>698</v>
      </c>
      <c r="M307" s="106" t="s">
        <v>924</v>
      </c>
      <c r="N307" s="106">
        <v>0.39</v>
      </c>
      <c r="O307" s="106">
        <v>0.65</v>
      </c>
      <c r="P307" s="106" t="s">
        <v>714</v>
      </c>
      <c r="Q307" s="107" t="s">
        <v>1055</v>
      </c>
      <c r="R307" s="107" t="s">
        <v>926</v>
      </c>
    </row>
    <row r="308" spans="2:18" ht="20.100000000000001" customHeight="1" x14ac:dyDescent="0.4">
      <c r="B308" s="105" t="str">
        <f t="shared" si="13"/>
        <v/>
      </c>
      <c r="C308" s="105" t="str">
        <f t="shared" si="14"/>
        <v/>
      </c>
      <c r="D308" s="105" t="str">
        <f t="shared" si="15"/>
        <v/>
      </c>
      <c r="E308" s="106" t="s">
        <v>695</v>
      </c>
      <c r="F308" s="106" t="s">
        <v>805</v>
      </c>
      <c r="G308" s="106" t="s">
        <v>710</v>
      </c>
      <c r="H308" s="106" t="s">
        <v>729</v>
      </c>
      <c r="I308" s="106">
        <v>14</v>
      </c>
      <c r="J308" s="106" t="s">
        <v>711</v>
      </c>
      <c r="K308" s="106">
        <v>15</v>
      </c>
      <c r="L308" s="106" t="s">
        <v>741</v>
      </c>
      <c r="M308" s="106" t="s">
        <v>924</v>
      </c>
      <c r="N308" s="106">
        <v>0.45</v>
      </c>
      <c r="O308" s="106">
        <v>0.65</v>
      </c>
      <c r="P308" s="106" t="s">
        <v>714</v>
      </c>
      <c r="Q308" s="107" t="s">
        <v>1056</v>
      </c>
      <c r="R308" s="107" t="s">
        <v>926</v>
      </c>
    </row>
    <row r="309" spans="2:18" ht="20.100000000000001" customHeight="1" x14ac:dyDescent="0.4">
      <c r="B309" s="105" t="str">
        <f t="shared" si="13"/>
        <v/>
      </c>
      <c r="C309" s="105" t="str">
        <f t="shared" si="14"/>
        <v/>
      </c>
      <c r="D309" s="105" t="str">
        <f t="shared" si="15"/>
        <v/>
      </c>
      <c r="E309" s="106" t="s">
        <v>695</v>
      </c>
      <c r="F309" s="106" t="s">
        <v>805</v>
      </c>
      <c r="G309" s="106" t="s">
        <v>752</v>
      </c>
      <c r="H309" s="106" t="s">
        <v>733</v>
      </c>
      <c r="I309" s="106">
        <v>14</v>
      </c>
      <c r="J309" s="106" t="s">
        <v>699</v>
      </c>
      <c r="K309" s="106">
        <v>15</v>
      </c>
      <c r="L309" s="106" t="s">
        <v>753</v>
      </c>
      <c r="M309" s="106" t="s">
        <v>924</v>
      </c>
      <c r="N309" s="106">
        <v>0.45</v>
      </c>
      <c r="O309" s="106">
        <v>0.65</v>
      </c>
      <c r="P309" s="106" t="s">
        <v>714</v>
      </c>
      <c r="Q309" s="107" t="s">
        <v>1057</v>
      </c>
      <c r="R309" s="107" t="s">
        <v>926</v>
      </c>
    </row>
    <row r="310" spans="2:18" ht="20.100000000000001" customHeight="1" x14ac:dyDescent="0.4">
      <c r="B310" s="105" t="str">
        <f t="shared" si="13"/>
        <v/>
      </c>
      <c r="C310" s="105" t="str">
        <f t="shared" si="14"/>
        <v/>
      </c>
      <c r="D310" s="105" t="str">
        <f t="shared" si="15"/>
        <v/>
      </c>
      <c r="E310" s="106" t="s">
        <v>695</v>
      </c>
      <c r="F310" s="106" t="s">
        <v>740</v>
      </c>
      <c r="G310" s="106" t="s">
        <v>710</v>
      </c>
      <c r="H310" s="106" t="s">
        <v>698</v>
      </c>
      <c r="I310" s="106">
        <v>14</v>
      </c>
      <c r="J310" s="106" t="s">
        <v>711</v>
      </c>
      <c r="K310" s="106">
        <v>14</v>
      </c>
      <c r="L310" s="106" t="s">
        <v>741</v>
      </c>
      <c r="M310" s="106" t="s">
        <v>924</v>
      </c>
      <c r="N310" s="106">
        <v>0.34</v>
      </c>
      <c r="O310" s="106">
        <v>0.65</v>
      </c>
      <c r="P310" s="106" t="s">
        <v>714</v>
      </c>
      <c r="Q310" s="107" t="s">
        <v>1058</v>
      </c>
      <c r="R310" s="107" t="s">
        <v>926</v>
      </c>
    </row>
    <row r="311" spans="2:18" ht="20.100000000000001" customHeight="1" x14ac:dyDescent="0.4">
      <c r="B311" s="105" t="str">
        <f t="shared" si="13"/>
        <v/>
      </c>
      <c r="C311" s="105" t="str">
        <f t="shared" si="14"/>
        <v/>
      </c>
      <c r="D311" s="105" t="str">
        <f t="shared" si="15"/>
        <v/>
      </c>
      <c r="E311" s="106" t="s">
        <v>695</v>
      </c>
      <c r="F311" s="106" t="s">
        <v>740</v>
      </c>
      <c r="G311" s="106" t="s">
        <v>721</v>
      </c>
      <c r="H311" s="106" t="s">
        <v>706</v>
      </c>
      <c r="I311" s="106">
        <v>14</v>
      </c>
      <c r="J311" s="106" t="s">
        <v>722</v>
      </c>
      <c r="K311" s="106">
        <v>14</v>
      </c>
      <c r="L311" s="106" t="s">
        <v>741</v>
      </c>
      <c r="M311" s="106" t="s">
        <v>924</v>
      </c>
      <c r="N311" s="106">
        <v>0.34</v>
      </c>
      <c r="O311" s="106">
        <v>0.65</v>
      </c>
      <c r="P311" s="106" t="s">
        <v>714</v>
      </c>
      <c r="Q311" s="107" t="s">
        <v>1059</v>
      </c>
      <c r="R311" s="107" t="s">
        <v>926</v>
      </c>
    </row>
    <row r="312" spans="2:18" ht="20.100000000000001" customHeight="1" x14ac:dyDescent="0.4">
      <c r="B312" s="105" t="str">
        <f t="shared" si="13"/>
        <v/>
      </c>
      <c r="C312" s="105" t="str">
        <f t="shared" si="14"/>
        <v/>
      </c>
      <c r="D312" s="105" t="str">
        <f t="shared" si="15"/>
        <v/>
      </c>
      <c r="E312" s="106" t="s">
        <v>695</v>
      </c>
      <c r="F312" s="106" t="s">
        <v>740</v>
      </c>
      <c r="G312" s="106" t="s">
        <v>752</v>
      </c>
      <c r="H312" s="106" t="s">
        <v>717</v>
      </c>
      <c r="I312" s="106">
        <v>14</v>
      </c>
      <c r="J312" s="106" t="s">
        <v>699</v>
      </c>
      <c r="K312" s="106">
        <v>14</v>
      </c>
      <c r="L312" s="106" t="s">
        <v>753</v>
      </c>
      <c r="M312" s="106" t="s">
        <v>924</v>
      </c>
      <c r="N312" s="106">
        <v>0.34</v>
      </c>
      <c r="O312" s="106">
        <v>0.65</v>
      </c>
      <c r="P312" s="106" t="s">
        <v>714</v>
      </c>
      <c r="Q312" s="107" t="s">
        <v>1060</v>
      </c>
      <c r="R312" s="107" t="s">
        <v>926</v>
      </c>
    </row>
    <row r="313" spans="2:18" ht="20.100000000000001" customHeight="1" x14ac:dyDescent="0.4">
      <c r="B313" s="105" t="str">
        <f t="shared" si="13"/>
        <v/>
      </c>
      <c r="C313" s="105" t="str">
        <f t="shared" si="14"/>
        <v/>
      </c>
      <c r="D313" s="105" t="str">
        <f t="shared" si="15"/>
        <v/>
      </c>
      <c r="E313" s="106" t="s">
        <v>695</v>
      </c>
      <c r="F313" s="106" t="s">
        <v>817</v>
      </c>
      <c r="G313" s="106" t="s">
        <v>710</v>
      </c>
      <c r="H313" s="106" t="s">
        <v>799</v>
      </c>
      <c r="I313" s="106">
        <v>14</v>
      </c>
      <c r="J313" s="106" t="s">
        <v>711</v>
      </c>
      <c r="K313" s="106">
        <v>15</v>
      </c>
      <c r="L313" s="106" t="s">
        <v>741</v>
      </c>
      <c r="M313" s="106" t="s">
        <v>924</v>
      </c>
      <c r="N313" s="106">
        <v>0.32</v>
      </c>
      <c r="O313" s="106">
        <v>0.65</v>
      </c>
      <c r="P313" s="106" t="s">
        <v>714</v>
      </c>
      <c r="Q313" s="107" t="s">
        <v>1061</v>
      </c>
      <c r="R313" s="107" t="s">
        <v>926</v>
      </c>
    </row>
    <row r="314" spans="2:18" ht="20.100000000000001" customHeight="1" x14ac:dyDescent="0.4">
      <c r="B314" s="105" t="str">
        <f t="shared" si="13"/>
        <v/>
      </c>
      <c r="C314" s="105" t="str">
        <f t="shared" si="14"/>
        <v/>
      </c>
      <c r="D314" s="105" t="str">
        <f t="shared" si="15"/>
        <v/>
      </c>
      <c r="E314" s="106" t="s">
        <v>695</v>
      </c>
      <c r="F314" s="106" t="s">
        <v>817</v>
      </c>
      <c r="G314" s="106" t="s">
        <v>752</v>
      </c>
      <c r="H314" s="106" t="s">
        <v>802</v>
      </c>
      <c r="I314" s="106">
        <v>14</v>
      </c>
      <c r="J314" s="106" t="s">
        <v>699</v>
      </c>
      <c r="K314" s="106">
        <v>15</v>
      </c>
      <c r="L314" s="106" t="s">
        <v>753</v>
      </c>
      <c r="M314" s="106" t="s">
        <v>924</v>
      </c>
      <c r="N314" s="106">
        <v>0.32</v>
      </c>
      <c r="O314" s="106">
        <v>0.65</v>
      </c>
      <c r="P314" s="106" t="s">
        <v>714</v>
      </c>
      <c r="Q314" s="107" t="s">
        <v>1062</v>
      </c>
      <c r="R314" s="107" t="s">
        <v>926</v>
      </c>
    </row>
    <row r="315" spans="2:18" ht="20.100000000000001" customHeight="1" x14ac:dyDescent="0.4">
      <c r="B315" s="105" t="str">
        <f t="shared" si="13"/>
        <v/>
      </c>
      <c r="C315" s="105" t="str">
        <f t="shared" si="14"/>
        <v/>
      </c>
      <c r="D315" s="105" t="str">
        <f t="shared" si="15"/>
        <v/>
      </c>
      <c r="E315" s="106" t="s">
        <v>695</v>
      </c>
      <c r="F315" s="106" t="s">
        <v>696</v>
      </c>
      <c r="G315" s="106" t="s">
        <v>778</v>
      </c>
      <c r="H315" s="106" t="s">
        <v>717</v>
      </c>
      <c r="I315" s="106">
        <v>8</v>
      </c>
      <c r="J315" s="106" t="s">
        <v>779</v>
      </c>
      <c r="K315" s="106">
        <v>8</v>
      </c>
      <c r="L315" s="106" t="s">
        <v>717</v>
      </c>
      <c r="M315" s="106" t="s">
        <v>700</v>
      </c>
      <c r="N315" s="106">
        <v>0.31</v>
      </c>
      <c r="O315" s="106">
        <v>0.65</v>
      </c>
      <c r="P315" s="106" t="s">
        <v>714</v>
      </c>
      <c r="Q315" s="107" t="s">
        <v>1063</v>
      </c>
      <c r="R315" s="107" t="s">
        <v>703</v>
      </c>
    </row>
    <row r="316" spans="2:18" ht="20.100000000000001" customHeight="1" x14ac:dyDescent="0.4">
      <c r="B316" s="105" t="str">
        <f t="shared" si="13"/>
        <v/>
      </c>
      <c r="C316" s="105" t="str">
        <f t="shared" si="14"/>
        <v/>
      </c>
      <c r="D316" s="105" t="str">
        <f t="shared" si="15"/>
        <v/>
      </c>
      <c r="E316" s="106" t="s">
        <v>695</v>
      </c>
      <c r="F316" s="106" t="s">
        <v>740</v>
      </c>
      <c r="G316" s="106" t="s">
        <v>710</v>
      </c>
      <c r="H316" s="106" t="s">
        <v>717</v>
      </c>
      <c r="I316" s="106">
        <v>8</v>
      </c>
      <c r="J316" s="106" t="s">
        <v>711</v>
      </c>
      <c r="K316" s="106">
        <v>9</v>
      </c>
      <c r="L316" s="106" t="s">
        <v>741</v>
      </c>
      <c r="M316" s="106" t="s">
        <v>700</v>
      </c>
      <c r="N316" s="106">
        <v>0.33</v>
      </c>
      <c r="O316" s="106">
        <v>0.65</v>
      </c>
      <c r="P316" s="106" t="s">
        <v>714</v>
      </c>
      <c r="Q316" s="107" t="s">
        <v>1064</v>
      </c>
      <c r="R316" s="107" t="s">
        <v>275</v>
      </c>
    </row>
    <row r="317" spans="2:18" ht="20.100000000000001" customHeight="1" x14ac:dyDescent="0.4">
      <c r="B317" s="105" t="str">
        <f t="shared" si="13"/>
        <v/>
      </c>
      <c r="C317" s="105" t="str">
        <f t="shared" si="14"/>
        <v/>
      </c>
      <c r="D317" s="105" t="str">
        <f t="shared" si="15"/>
        <v/>
      </c>
      <c r="E317" s="106" t="s">
        <v>695</v>
      </c>
      <c r="F317" s="106" t="s">
        <v>740</v>
      </c>
      <c r="G317" s="106" t="s">
        <v>721</v>
      </c>
      <c r="H317" s="106" t="s">
        <v>698</v>
      </c>
      <c r="I317" s="106">
        <v>8</v>
      </c>
      <c r="J317" s="106" t="s">
        <v>722</v>
      </c>
      <c r="K317" s="106">
        <v>9</v>
      </c>
      <c r="L317" s="106" t="s">
        <v>741</v>
      </c>
      <c r="M317" s="106" t="s">
        <v>700</v>
      </c>
      <c r="N317" s="106">
        <v>0.34</v>
      </c>
      <c r="O317" s="106">
        <v>0.65</v>
      </c>
      <c r="P317" s="106" t="s">
        <v>714</v>
      </c>
      <c r="Q317" s="107" t="s">
        <v>1065</v>
      </c>
      <c r="R317" s="107" t="s">
        <v>275</v>
      </c>
    </row>
    <row r="318" spans="2:18" ht="20.100000000000001" customHeight="1" x14ac:dyDescent="0.4">
      <c r="B318" s="105" t="str">
        <f t="shared" si="13"/>
        <v/>
      </c>
      <c r="C318" s="105" t="str">
        <f t="shared" si="14"/>
        <v/>
      </c>
      <c r="D318" s="105" t="str">
        <f t="shared" si="15"/>
        <v/>
      </c>
      <c r="E318" s="106" t="s">
        <v>695</v>
      </c>
      <c r="F318" s="106" t="s">
        <v>740</v>
      </c>
      <c r="G318" s="106" t="s">
        <v>758</v>
      </c>
      <c r="H318" s="106" t="s">
        <v>706</v>
      </c>
      <c r="I318" s="106">
        <v>8</v>
      </c>
      <c r="J318" s="106" t="s">
        <v>711</v>
      </c>
      <c r="K318" s="106">
        <v>9</v>
      </c>
      <c r="L318" s="106" t="s">
        <v>753</v>
      </c>
      <c r="M318" s="106" t="s">
        <v>700</v>
      </c>
      <c r="N318" s="106">
        <v>0.34</v>
      </c>
      <c r="O318" s="106">
        <v>0.65</v>
      </c>
      <c r="P318" s="106" t="s">
        <v>714</v>
      </c>
      <c r="Q318" s="107" t="s">
        <v>1066</v>
      </c>
      <c r="R318" s="107" t="s">
        <v>275</v>
      </c>
    </row>
    <row r="319" spans="2:18" ht="20.100000000000001" customHeight="1" x14ac:dyDescent="0.4">
      <c r="B319" s="105" t="str">
        <f t="shared" si="13"/>
        <v/>
      </c>
      <c r="C319" s="105" t="str">
        <f t="shared" si="14"/>
        <v/>
      </c>
      <c r="D319" s="105" t="str">
        <f t="shared" si="15"/>
        <v/>
      </c>
      <c r="E319" s="106" t="s">
        <v>695</v>
      </c>
      <c r="F319" s="106" t="s">
        <v>794</v>
      </c>
      <c r="G319" s="106" t="s">
        <v>710</v>
      </c>
      <c r="H319" s="106" t="s">
        <v>729</v>
      </c>
      <c r="I319" s="106">
        <v>8</v>
      </c>
      <c r="J319" s="106" t="s">
        <v>711</v>
      </c>
      <c r="K319" s="106">
        <v>9</v>
      </c>
      <c r="L319" s="106" t="s">
        <v>729</v>
      </c>
      <c r="M319" s="106" t="s">
        <v>700</v>
      </c>
      <c r="N319" s="106">
        <v>0.45</v>
      </c>
      <c r="O319" s="106">
        <v>0.66</v>
      </c>
      <c r="P319" s="106" t="s">
        <v>714</v>
      </c>
      <c r="Q319" s="107" t="s">
        <v>1067</v>
      </c>
      <c r="R319" s="107" t="s">
        <v>44</v>
      </c>
    </row>
    <row r="320" spans="2:18" ht="20.100000000000001" customHeight="1" x14ac:dyDescent="0.4">
      <c r="B320" s="105" t="str">
        <f t="shared" si="13"/>
        <v/>
      </c>
      <c r="C320" s="105" t="str">
        <f t="shared" si="14"/>
        <v/>
      </c>
      <c r="D320" s="105" t="str">
        <f t="shared" si="15"/>
        <v/>
      </c>
      <c r="E320" s="106" t="s">
        <v>695</v>
      </c>
      <c r="F320" s="106" t="s">
        <v>696</v>
      </c>
      <c r="G320" s="106" t="s">
        <v>697</v>
      </c>
      <c r="H320" s="106" t="s">
        <v>717</v>
      </c>
      <c r="I320" s="106">
        <v>8</v>
      </c>
      <c r="J320" s="106" t="s">
        <v>699</v>
      </c>
      <c r="K320" s="106">
        <v>8</v>
      </c>
      <c r="L320" s="106" t="s">
        <v>717</v>
      </c>
      <c r="M320" s="106" t="s">
        <v>700</v>
      </c>
      <c r="N320" s="106">
        <v>0.32</v>
      </c>
      <c r="O320" s="106">
        <v>0.66</v>
      </c>
      <c r="P320" s="106" t="s">
        <v>714</v>
      </c>
      <c r="Q320" s="107" t="s">
        <v>1068</v>
      </c>
      <c r="R320" s="107" t="s">
        <v>44</v>
      </c>
    </row>
    <row r="321" spans="2:18" ht="20.100000000000001" customHeight="1" x14ac:dyDescent="0.4">
      <c r="B321" s="105" t="str">
        <f t="shared" si="13"/>
        <v/>
      </c>
      <c r="C321" s="105" t="str">
        <f t="shared" si="14"/>
        <v/>
      </c>
      <c r="D321" s="105" t="str">
        <f t="shared" si="15"/>
        <v/>
      </c>
      <c r="E321" s="106" t="s">
        <v>695</v>
      </c>
      <c r="F321" s="106" t="s">
        <v>696</v>
      </c>
      <c r="G321" s="106" t="s">
        <v>721</v>
      </c>
      <c r="H321" s="106" t="s">
        <v>706</v>
      </c>
      <c r="I321" s="106">
        <v>8</v>
      </c>
      <c r="J321" s="106" t="s">
        <v>722</v>
      </c>
      <c r="K321" s="106">
        <v>8</v>
      </c>
      <c r="L321" s="106" t="s">
        <v>706</v>
      </c>
      <c r="M321" s="106" t="s">
        <v>700</v>
      </c>
      <c r="N321" s="106">
        <v>0.32</v>
      </c>
      <c r="O321" s="106">
        <v>0.66</v>
      </c>
      <c r="P321" s="106" t="s">
        <v>714</v>
      </c>
      <c r="Q321" s="107" t="s">
        <v>1069</v>
      </c>
      <c r="R321" s="107" t="s">
        <v>44</v>
      </c>
    </row>
    <row r="322" spans="2:18" ht="20.100000000000001" customHeight="1" x14ac:dyDescent="0.4">
      <c r="B322" s="105" t="str">
        <f t="shared" si="13"/>
        <v/>
      </c>
      <c r="C322" s="105" t="str">
        <f t="shared" si="14"/>
        <v/>
      </c>
      <c r="D322" s="105" t="str">
        <f t="shared" si="15"/>
        <v/>
      </c>
      <c r="E322" s="106" t="s">
        <v>695</v>
      </c>
      <c r="F322" s="106" t="s">
        <v>798</v>
      </c>
      <c r="G322" s="106" t="s">
        <v>710</v>
      </c>
      <c r="H322" s="106" t="s">
        <v>729</v>
      </c>
      <c r="I322" s="106">
        <v>8</v>
      </c>
      <c r="J322" s="106" t="s">
        <v>711</v>
      </c>
      <c r="K322" s="106">
        <v>9</v>
      </c>
      <c r="L322" s="106" t="s">
        <v>799</v>
      </c>
      <c r="M322" s="106" t="s">
        <v>700</v>
      </c>
      <c r="N322" s="106">
        <v>0.37</v>
      </c>
      <c r="O322" s="106">
        <v>0.66</v>
      </c>
      <c r="P322" s="106" t="s">
        <v>714</v>
      </c>
      <c r="Q322" s="107" t="s">
        <v>1070</v>
      </c>
      <c r="R322" s="107" t="s">
        <v>44</v>
      </c>
    </row>
    <row r="323" spans="2:18" ht="20.100000000000001" customHeight="1" x14ac:dyDescent="0.4">
      <c r="B323" s="105" t="str">
        <f t="shared" si="13"/>
        <v/>
      </c>
      <c r="C323" s="105" t="str">
        <f t="shared" si="14"/>
        <v/>
      </c>
      <c r="D323" s="105" t="str">
        <f t="shared" si="15"/>
        <v/>
      </c>
      <c r="E323" s="106" t="s">
        <v>695</v>
      </c>
      <c r="F323" s="106" t="s">
        <v>805</v>
      </c>
      <c r="G323" s="106" t="s">
        <v>710</v>
      </c>
      <c r="H323" s="106" t="s">
        <v>765</v>
      </c>
      <c r="I323" s="106">
        <v>8</v>
      </c>
      <c r="J323" s="106" t="s">
        <v>711</v>
      </c>
      <c r="K323" s="106">
        <v>9</v>
      </c>
      <c r="L323" s="106" t="s">
        <v>741</v>
      </c>
      <c r="M323" s="106" t="s">
        <v>700</v>
      </c>
      <c r="N323" s="106">
        <v>0.44</v>
      </c>
      <c r="O323" s="106">
        <v>0.66</v>
      </c>
      <c r="P323" s="106" t="s">
        <v>714</v>
      </c>
      <c r="Q323" s="107" t="s">
        <v>1071</v>
      </c>
      <c r="R323" s="107" t="s">
        <v>44</v>
      </c>
    </row>
    <row r="324" spans="2:18" ht="20.100000000000001" customHeight="1" x14ac:dyDescent="0.4">
      <c r="B324" s="105" t="str">
        <f t="shared" si="13"/>
        <v/>
      </c>
      <c r="C324" s="105" t="str">
        <f t="shared" si="14"/>
        <v/>
      </c>
      <c r="D324" s="105" t="str">
        <f t="shared" si="15"/>
        <v/>
      </c>
      <c r="E324" s="106" t="s">
        <v>695</v>
      </c>
      <c r="F324" s="106" t="s">
        <v>805</v>
      </c>
      <c r="G324" s="106" t="s">
        <v>721</v>
      </c>
      <c r="H324" s="106" t="s">
        <v>733</v>
      </c>
      <c r="I324" s="106">
        <v>8</v>
      </c>
      <c r="J324" s="106" t="s">
        <v>722</v>
      </c>
      <c r="K324" s="106">
        <v>9</v>
      </c>
      <c r="L324" s="106" t="s">
        <v>741</v>
      </c>
      <c r="M324" s="106" t="s">
        <v>700</v>
      </c>
      <c r="N324" s="106">
        <v>0.44</v>
      </c>
      <c r="O324" s="106">
        <v>0.66</v>
      </c>
      <c r="P324" s="106" t="s">
        <v>714</v>
      </c>
      <c r="Q324" s="107" t="s">
        <v>1072</v>
      </c>
      <c r="R324" s="107" t="s">
        <v>44</v>
      </c>
    </row>
    <row r="325" spans="2:18" ht="20.100000000000001" customHeight="1" x14ac:dyDescent="0.4">
      <c r="B325" s="105" t="str">
        <f t="shared" si="13"/>
        <v/>
      </c>
      <c r="C325" s="105" t="str">
        <f t="shared" si="14"/>
        <v/>
      </c>
      <c r="D325" s="105" t="str">
        <f t="shared" si="15"/>
        <v/>
      </c>
      <c r="E325" s="106" t="s">
        <v>695</v>
      </c>
      <c r="F325" s="106" t="s">
        <v>805</v>
      </c>
      <c r="G325" s="106" t="s">
        <v>752</v>
      </c>
      <c r="H325" s="106" t="s">
        <v>765</v>
      </c>
      <c r="I325" s="106">
        <v>8</v>
      </c>
      <c r="J325" s="106" t="s">
        <v>699</v>
      </c>
      <c r="K325" s="106">
        <v>9</v>
      </c>
      <c r="L325" s="106" t="s">
        <v>753</v>
      </c>
      <c r="M325" s="106" t="s">
        <v>700</v>
      </c>
      <c r="N325" s="106">
        <v>0.45</v>
      </c>
      <c r="O325" s="106">
        <v>0.66</v>
      </c>
      <c r="P325" s="106" t="s">
        <v>714</v>
      </c>
      <c r="Q325" s="107" t="s">
        <v>1073</v>
      </c>
      <c r="R325" s="107" t="s">
        <v>44</v>
      </c>
    </row>
    <row r="326" spans="2:18" ht="20.100000000000001" customHeight="1" x14ac:dyDescent="0.4">
      <c r="B326" s="105" t="str">
        <f t="shared" si="13"/>
        <v/>
      </c>
      <c r="C326" s="105" t="str">
        <f t="shared" si="14"/>
        <v/>
      </c>
      <c r="D326" s="105" t="str">
        <f t="shared" si="15"/>
        <v/>
      </c>
      <c r="E326" s="106" t="s">
        <v>695</v>
      </c>
      <c r="F326" s="106" t="s">
        <v>805</v>
      </c>
      <c r="G326" s="106" t="s">
        <v>758</v>
      </c>
      <c r="H326" s="106" t="s">
        <v>729</v>
      </c>
      <c r="I326" s="106">
        <v>8</v>
      </c>
      <c r="J326" s="106" t="s">
        <v>711</v>
      </c>
      <c r="K326" s="106">
        <v>9</v>
      </c>
      <c r="L326" s="106" t="s">
        <v>753</v>
      </c>
      <c r="M326" s="106" t="s">
        <v>700</v>
      </c>
      <c r="N326" s="106">
        <v>0.45</v>
      </c>
      <c r="O326" s="106">
        <v>0.66</v>
      </c>
      <c r="P326" s="106" t="s">
        <v>714</v>
      </c>
      <c r="Q326" s="107" t="s">
        <v>1074</v>
      </c>
      <c r="R326" s="107" t="s">
        <v>44</v>
      </c>
    </row>
    <row r="327" spans="2:18" ht="20.100000000000001" customHeight="1" x14ac:dyDescent="0.4">
      <c r="B327" s="105" t="str">
        <f t="shared" si="13"/>
        <v/>
      </c>
      <c r="C327" s="105" t="str">
        <f t="shared" si="14"/>
        <v/>
      </c>
      <c r="D327" s="105" t="str">
        <f t="shared" si="15"/>
        <v/>
      </c>
      <c r="E327" s="106" t="s">
        <v>695</v>
      </c>
      <c r="F327" s="106" t="s">
        <v>817</v>
      </c>
      <c r="G327" s="106" t="s">
        <v>710</v>
      </c>
      <c r="H327" s="106" t="s">
        <v>819</v>
      </c>
      <c r="I327" s="106">
        <v>8</v>
      </c>
      <c r="J327" s="106" t="s">
        <v>711</v>
      </c>
      <c r="K327" s="106">
        <v>9</v>
      </c>
      <c r="L327" s="106" t="s">
        <v>741</v>
      </c>
      <c r="M327" s="106" t="s">
        <v>700</v>
      </c>
      <c r="N327" s="106">
        <v>0.32</v>
      </c>
      <c r="O327" s="106">
        <v>0.66</v>
      </c>
      <c r="P327" s="106" t="s">
        <v>714</v>
      </c>
      <c r="Q327" s="107" t="s">
        <v>1075</v>
      </c>
      <c r="R327" s="107" t="s">
        <v>44</v>
      </c>
    </row>
    <row r="328" spans="2:18" ht="20.100000000000001" customHeight="1" x14ac:dyDescent="0.4">
      <c r="B328" s="105" t="str">
        <f t="shared" si="13"/>
        <v/>
      </c>
      <c r="C328" s="105" t="str">
        <f t="shared" si="14"/>
        <v/>
      </c>
      <c r="D328" s="105" t="str">
        <f t="shared" si="15"/>
        <v/>
      </c>
      <c r="E328" s="106" t="s">
        <v>695</v>
      </c>
      <c r="F328" s="106" t="s">
        <v>817</v>
      </c>
      <c r="G328" s="106" t="s">
        <v>721</v>
      </c>
      <c r="H328" s="106" t="s">
        <v>802</v>
      </c>
      <c r="I328" s="106">
        <v>8</v>
      </c>
      <c r="J328" s="106" t="s">
        <v>722</v>
      </c>
      <c r="K328" s="106">
        <v>9</v>
      </c>
      <c r="L328" s="106" t="s">
        <v>741</v>
      </c>
      <c r="M328" s="106" t="s">
        <v>700</v>
      </c>
      <c r="N328" s="106">
        <v>0.32</v>
      </c>
      <c r="O328" s="106">
        <v>0.66</v>
      </c>
      <c r="P328" s="106" t="s">
        <v>714</v>
      </c>
      <c r="Q328" s="107" t="s">
        <v>1076</v>
      </c>
      <c r="R328" s="107" t="s">
        <v>44</v>
      </c>
    </row>
    <row r="329" spans="2:18" ht="20.100000000000001" customHeight="1" x14ac:dyDescent="0.4">
      <c r="B329" s="105" t="str">
        <f t="shared" si="13"/>
        <v/>
      </c>
      <c r="C329" s="105" t="str">
        <f t="shared" si="14"/>
        <v/>
      </c>
      <c r="D329" s="105" t="str">
        <f t="shared" si="15"/>
        <v/>
      </c>
      <c r="E329" s="106" t="s">
        <v>695</v>
      </c>
      <c r="F329" s="106" t="s">
        <v>817</v>
      </c>
      <c r="G329" s="106" t="s">
        <v>752</v>
      </c>
      <c r="H329" s="106" t="s">
        <v>819</v>
      </c>
      <c r="I329" s="106">
        <v>8</v>
      </c>
      <c r="J329" s="106" t="s">
        <v>699</v>
      </c>
      <c r="K329" s="106">
        <v>9</v>
      </c>
      <c r="L329" s="106" t="s">
        <v>753</v>
      </c>
      <c r="M329" s="106" t="s">
        <v>700</v>
      </c>
      <c r="N329" s="106">
        <v>0.32</v>
      </c>
      <c r="O329" s="106">
        <v>0.66</v>
      </c>
      <c r="P329" s="106" t="s">
        <v>714</v>
      </c>
      <c r="Q329" s="107" t="s">
        <v>1077</v>
      </c>
      <c r="R329" s="107" t="s">
        <v>44</v>
      </c>
    </row>
    <row r="330" spans="2:18" ht="20.100000000000001" customHeight="1" x14ac:dyDescent="0.4">
      <c r="B330" s="105" t="str">
        <f t="shared" si="13"/>
        <v/>
      </c>
      <c r="C330" s="105" t="str">
        <f t="shared" si="14"/>
        <v/>
      </c>
      <c r="D330" s="105" t="str">
        <f t="shared" si="15"/>
        <v/>
      </c>
      <c r="E330" s="106" t="s">
        <v>695</v>
      </c>
      <c r="F330" s="106" t="s">
        <v>817</v>
      </c>
      <c r="G330" s="106" t="s">
        <v>758</v>
      </c>
      <c r="H330" s="106" t="s">
        <v>799</v>
      </c>
      <c r="I330" s="106">
        <v>8</v>
      </c>
      <c r="J330" s="106" t="s">
        <v>711</v>
      </c>
      <c r="K330" s="106">
        <v>9</v>
      </c>
      <c r="L330" s="106" t="s">
        <v>753</v>
      </c>
      <c r="M330" s="106" t="s">
        <v>700</v>
      </c>
      <c r="N330" s="106">
        <v>0.32</v>
      </c>
      <c r="O330" s="106">
        <v>0.66</v>
      </c>
      <c r="P330" s="106" t="s">
        <v>714</v>
      </c>
      <c r="Q330" s="107" t="s">
        <v>1078</v>
      </c>
      <c r="R330" s="107" t="s">
        <v>44</v>
      </c>
    </row>
    <row r="331" spans="2:18" ht="20.100000000000001" customHeight="1" x14ac:dyDescent="0.4">
      <c r="B331" s="105" t="str">
        <f t="shared" si="13"/>
        <v/>
      </c>
      <c r="C331" s="105" t="str">
        <f t="shared" si="14"/>
        <v/>
      </c>
      <c r="D331" s="105" t="str">
        <f t="shared" si="15"/>
        <v/>
      </c>
      <c r="E331" s="106" t="s">
        <v>695</v>
      </c>
      <c r="F331" s="106" t="s">
        <v>805</v>
      </c>
      <c r="G331" s="106" t="s">
        <v>752</v>
      </c>
      <c r="H331" s="106" t="s">
        <v>765</v>
      </c>
      <c r="I331" s="106">
        <v>14</v>
      </c>
      <c r="J331" s="106" t="s">
        <v>699</v>
      </c>
      <c r="K331" s="106">
        <v>14</v>
      </c>
      <c r="L331" s="106" t="s">
        <v>753</v>
      </c>
      <c r="M331" s="106" t="s">
        <v>924</v>
      </c>
      <c r="N331" s="106">
        <v>0.45</v>
      </c>
      <c r="O331" s="106">
        <v>0.66</v>
      </c>
      <c r="P331" s="106" t="s">
        <v>714</v>
      </c>
      <c r="Q331" s="107" t="s">
        <v>1079</v>
      </c>
      <c r="R331" s="107" t="s">
        <v>926</v>
      </c>
    </row>
    <row r="332" spans="2:18" ht="20.100000000000001" customHeight="1" x14ac:dyDescent="0.4">
      <c r="B332" s="105" t="str">
        <f t="shared" si="13"/>
        <v/>
      </c>
      <c r="C332" s="105" t="str">
        <f t="shared" si="14"/>
        <v/>
      </c>
      <c r="D332" s="105" t="str">
        <f t="shared" si="15"/>
        <v/>
      </c>
      <c r="E332" s="106" t="s">
        <v>695</v>
      </c>
      <c r="F332" s="106" t="s">
        <v>696</v>
      </c>
      <c r="G332" s="106" t="s">
        <v>773</v>
      </c>
      <c r="H332" s="106" t="s">
        <v>717</v>
      </c>
      <c r="I332" s="106">
        <v>8</v>
      </c>
      <c r="J332" s="106" t="s">
        <v>774</v>
      </c>
      <c r="K332" s="106">
        <v>8</v>
      </c>
      <c r="L332" s="106" t="s">
        <v>717</v>
      </c>
      <c r="M332" s="106" t="s">
        <v>700</v>
      </c>
      <c r="N332" s="106">
        <v>0.31</v>
      </c>
      <c r="O332" s="106">
        <v>0.66</v>
      </c>
      <c r="P332" s="106" t="s">
        <v>714</v>
      </c>
      <c r="Q332" s="107" t="s">
        <v>1080</v>
      </c>
      <c r="R332" s="107" t="s">
        <v>703</v>
      </c>
    </row>
    <row r="333" spans="2:18" ht="20.100000000000001" customHeight="1" x14ac:dyDescent="0.4">
      <c r="B333" s="105" t="str">
        <f t="shared" si="13"/>
        <v/>
      </c>
      <c r="C333" s="105" t="str">
        <f t="shared" si="14"/>
        <v/>
      </c>
      <c r="D333" s="105" t="str">
        <f t="shared" si="15"/>
        <v/>
      </c>
      <c r="E333" s="106" t="s">
        <v>695</v>
      </c>
      <c r="F333" s="106" t="s">
        <v>696</v>
      </c>
      <c r="G333" s="106" t="s">
        <v>782</v>
      </c>
      <c r="H333" s="106" t="s">
        <v>717</v>
      </c>
      <c r="I333" s="106">
        <v>8</v>
      </c>
      <c r="J333" s="106" t="s">
        <v>783</v>
      </c>
      <c r="K333" s="106">
        <v>8</v>
      </c>
      <c r="L333" s="106" t="s">
        <v>717</v>
      </c>
      <c r="M333" s="106" t="s">
        <v>700</v>
      </c>
      <c r="N333" s="106">
        <v>0.26</v>
      </c>
      <c r="O333" s="106">
        <v>0.66</v>
      </c>
      <c r="P333" s="106" t="s">
        <v>714</v>
      </c>
      <c r="Q333" s="107" t="s">
        <v>1081</v>
      </c>
      <c r="R333" s="107" t="s">
        <v>703</v>
      </c>
    </row>
    <row r="334" spans="2:18" ht="20.100000000000001" customHeight="1" x14ac:dyDescent="0.4">
      <c r="B334" s="105" t="str">
        <f t="shared" si="13"/>
        <v/>
      </c>
      <c r="C334" s="105" t="str">
        <f t="shared" si="14"/>
        <v/>
      </c>
      <c r="D334" s="105" t="str">
        <f t="shared" si="15"/>
        <v/>
      </c>
      <c r="E334" s="106" t="s">
        <v>695</v>
      </c>
      <c r="F334" s="106" t="s">
        <v>794</v>
      </c>
      <c r="G334" s="106" t="s">
        <v>710</v>
      </c>
      <c r="H334" s="106" t="s">
        <v>729</v>
      </c>
      <c r="I334" s="106">
        <v>8</v>
      </c>
      <c r="J334" s="106" t="s">
        <v>711</v>
      </c>
      <c r="K334" s="106">
        <v>9</v>
      </c>
      <c r="L334" s="106" t="s">
        <v>729</v>
      </c>
      <c r="M334" s="106" t="s">
        <v>700</v>
      </c>
      <c r="N334" s="106">
        <v>0.45</v>
      </c>
      <c r="O334" s="106">
        <v>0.66</v>
      </c>
      <c r="P334" s="106" t="s">
        <v>701</v>
      </c>
      <c r="Q334" s="107" t="s">
        <v>1082</v>
      </c>
      <c r="R334" s="107" t="s">
        <v>275</v>
      </c>
    </row>
    <row r="335" spans="2:18" ht="20.100000000000001" customHeight="1" x14ac:dyDescent="0.4">
      <c r="B335" s="105" t="str">
        <f t="shared" si="13"/>
        <v/>
      </c>
      <c r="C335" s="105" t="str">
        <f t="shared" si="14"/>
        <v/>
      </c>
      <c r="D335" s="105" t="str">
        <f t="shared" si="15"/>
        <v/>
      </c>
      <c r="E335" s="106" t="s">
        <v>695</v>
      </c>
      <c r="F335" s="106" t="s">
        <v>696</v>
      </c>
      <c r="G335" s="106" t="s">
        <v>697</v>
      </c>
      <c r="H335" s="106" t="s">
        <v>717</v>
      </c>
      <c r="I335" s="106">
        <v>8</v>
      </c>
      <c r="J335" s="106" t="s">
        <v>699</v>
      </c>
      <c r="K335" s="106">
        <v>8</v>
      </c>
      <c r="L335" s="106" t="s">
        <v>717</v>
      </c>
      <c r="M335" s="106" t="s">
        <v>700</v>
      </c>
      <c r="N335" s="106">
        <v>0.32</v>
      </c>
      <c r="O335" s="106">
        <v>0.66</v>
      </c>
      <c r="P335" s="106" t="s">
        <v>701</v>
      </c>
      <c r="Q335" s="107" t="s">
        <v>1083</v>
      </c>
      <c r="R335" s="107" t="s">
        <v>275</v>
      </c>
    </row>
    <row r="336" spans="2:18" ht="20.100000000000001" customHeight="1" x14ac:dyDescent="0.4">
      <c r="B336" s="105" t="str">
        <f t="shared" si="13"/>
        <v/>
      </c>
      <c r="C336" s="105" t="str">
        <f t="shared" si="14"/>
        <v/>
      </c>
      <c r="D336" s="105" t="str">
        <f t="shared" si="15"/>
        <v/>
      </c>
      <c r="E336" s="106" t="s">
        <v>695</v>
      </c>
      <c r="F336" s="106" t="s">
        <v>696</v>
      </c>
      <c r="G336" s="106" t="s">
        <v>697</v>
      </c>
      <c r="H336" s="106" t="s">
        <v>698</v>
      </c>
      <c r="I336" s="106">
        <v>8</v>
      </c>
      <c r="J336" s="106" t="s">
        <v>707</v>
      </c>
      <c r="K336" s="106">
        <v>8</v>
      </c>
      <c r="L336" s="106" t="s">
        <v>698</v>
      </c>
      <c r="M336" s="106" t="s">
        <v>700</v>
      </c>
      <c r="N336" s="106">
        <v>0.32</v>
      </c>
      <c r="O336" s="106">
        <v>0.66</v>
      </c>
      <c r="P336" s="106" t="s">
        <v>701</v>
      </c>
      <c r="Q336" s="107" t="s">
        <v>1084</v>
      </c>
      <c r="R336" s="107" t="s">
        <v>275</v>
      </c>
    </row>
    <row r="337" spans="2:18" ht="20.100000000000001" customHeight="1" x14ac:dyDescent="0.4">
      <c r="B337" s="105" t="str">
        <f t="shared" ref="B337:B400" si="16">IF(OR($C$11="",$C$12=""),"",IFERROR(IF(AND($U$23&lt;&gt;R337,$V$23&lt;&gt;R337),"－",IF(AND(COUNTIF($C$11,"*樹脂スペーサー*")&gt;0,OR(M337="空気",F337="一般",F337="一般ＰＧ")),"－",IF(AND($W$26&gt;0,$W$26&gt;=O337),$U$26,IF(AND($W$27&gt;0,$W$27&gt;=O337),$U$27,IF(AND($W$28&gt;0,$W$28&gt;=O337),$U$28,IF(AND($W$29&gt;0,$W$29&gt;=O337),$U$29,IF(AND($W$30&gt;0,$W$30&gt;=O337),$U$30,IF(AND($W$31&gt;0,$W$31&gt;=O337),$U$31,IF(AND($W$32&gt;0,$W$32&gt;=O337),$U$32,"－"))))))))),"－"))</f>
        <v/>
      </c>
      <c r="C337" s="105" t="str">
        <f t="shared" ref="C337:C400" si="17">IF(B337="","",IF(B337&lt;&gt;"－",VLOOKUP(B337,$U$26:$V$32,2,FALSE),"－"))</f>
        <v/>
      </c>
      <c r="D337" s="105" t="str">
        <f t="shared" ref="D337:D400" si="18">IF($H$10="","",IF($V$39&lt;&gt;"断熱等","－",IF(AND(COUNTIF($V$35,"*樹脂スペーサー*")&gt;0,OR(M337="空気",F337="一般",F337="一般ＰＧ")),"－",IF(AND($V$36&lt;&gt;R337,$W$36&lt;&gt;R337),"－",IF(MID($H$10,10,1)="Z",IF(N337&lt;=0.65,"○","－"),IF($V$37&gt;=O337,"○","－"))))))</f>
        <v/>
      </c>
      <c r="E337" s="106" t="s">
        <v>695</v>
      </c>
      <c r="F337" s="106" t="s">
        <v>696</v>
      </c>
      <c r="G337" s="106" t="s">
        <v>721</v>
      </c>
      <c r="H337" s="106" t="s">
        <v>706</v>
      </c>
      <c r="I337" s="106">
        <v>8</v>
      </c>
      <c r="J337" s="106" t="s">
        <v>722</v>
      </c>
      <c r="K337" s="106">
        <v>8</v>
      </c>
      <c r="L337" s="106" t="s">
        <v>706</v>
      </c>
      <c r="M337" s="106" t="s">
        <v>700</v>
      </c>
      <c r="N337" s="106">
        <v>0.32</v>
      </c>
      <c r="O337" s="106">
        <v>0.66</v>
      </c>
      <c r="P337" s="106" t="s">
        <v>714</v>
      </c>
      <c r="Q337" s="107" t="s">
        <v>1085</v>
      </c>
      <c r="R337" s="107" t="s">
        <v>275</v>
      </c>
    </row>
    <row r="338" spans="2:18" ht="20.100000000000001" customHeight="1" x14ac:dyDescent="0.4">
      <c r="B338" s="105" t="str">
        <f t="shared" si="16"/>
        <v/>
      </c>
      <c r="C338" s="105" t="str">
        <f t="shared" si="17"/>
        <v/>
      </c>
      <c r="D338" s="105" t="str">
        <f t="shared" si="18"/>
        <v/>
      </c>
      <c r="E338" s="106" t="s">
        <v>695</v>
      </c>
      <c r="F338" s="106" t="s">
        <v>798</v>
      </c>
      <c r="G338" s="106" t="s">
        <v>710</v>
      </c>
      <c r="H338" s="106" t="s">
        <v>729</v>
      </c>
      <c r="I338" s="106">
        <v>8</v>
      </c>
      <c r="J338" s="106" t="s">
        <v>711</v>
      </c>
      <c r="K338" s="106">
        <v>9</v>
      </c>
      <c r="L338" s="106" t="s">
        <v>799</v>
      </c>
      <c r="M338" s="106" t="s">
        <v>700</v>
      </c>
      <c r="N338" s="106">
        <v>0.37</v>
      </c>
      <c r="O338" s="106">
        <v>0.66</v>
      </c>
      <c r="P338" s="106" t="s">
        <v>800</v>
      </c>
      <c r="Q338" s="107" t="s">
        <v>1086</v>
      </c>
      <c r="R338" s="107" t="s">
        <v>275</v>
      </c>
    </row>
    <row r="339" spans="2:18" ht="20.100000000000001" customHeight="1" x14ac:dyDescent="0.4">
      <c r="B339" s="105" t="str">
        <f t="shared" si="16"/>
        <v/>
      </c>
      <c r="C339" s="105" t="str">
        <f t="shared" si="17"/>
        <v/>
      </c>
      <c r="D339" s="105" t="str">
        <f t="shared" si="18"/>
        <v/>
      </c>
      <c r="E339" s="106" t="s">
        <v>695</v>
      </c>
      <c r="F339" s="106" t="s">
        <v>805</v>
      </c>
      <c r="G339" s="106" t="s">
        <v>710</v>
      </c>
      <c r="H339" s="106" t="s">
        <v>765</v>
      </c>
      <c r="I339" s="106">
        <v>8</v>
      </c>
      <c r="J339" s="106" t="s">
        <v>711</v>
      </c>
      <c r="K339" s="106">
        <v>9</v>
      </c>
      <c r="L339" s="106" t="s">
        <v>741</v>
      </c>
      <c r="M339" s="106" t="s">
        <v>700</v>
      </c>
      <c r="N339" s="106">
        <v>0.44</v>
      </c>
      <c r="O339" s="106">
        <v>0.66</v>
      </c>
      <c r="P339" s="106" t="s">
        <v>714</v>
      </c>
      <c r="Q339" s="107" t="s">
        <v>1087</v>
      </c>
      <c r="R339" s="107" t="s">
        <v>275</v>
      </c>
    </row>
    <row r="340" spans="2:18" ht="20.100000000000001" customHeight="1" x14ac:dyDescent="0.4">
      <c r="B340" s="105" t="str">
        <f t="shared" si="16"/>
        <v/>
      </c>
      <c r="C340" s="105" t="str">
        <f t="shared" si="17"/>
        <v/>
      </c>
      <c r="D340" s="105" t="str">
        <f t="shared" si="18"/>
        <v/>
      </c>
      <c r="E340" s="106" t="s">
        <v>695</v>
      </c>
      <c r="F340" s="106" t="s">
        <v>805</v>
      </c>
      <c r="G340" s="106" t="s">
        <v>721</v>
      </c>
      <c r="H340" s="106" t="s">
        <v>733</v>
      </c>
      <c r="I340" s="106">
        <v>8</v>
      </c>
      <c r="J340" s="106" t="s">
        <v>722</v>
      </c>
      <c r="K340" s="106">
        <v>9</v>
      </c>
      <c r="L340" s="106" t="s">
        <v>741</v>
      </c>
      <c r="M340" s="106" t="s">
        <v>700</v>
      </c>
      <c r="N340" s="106">
        <v>0.44</v>
      </c>
      <c r="O340" s="106">
        <v>0.66</v>
      </c>
      <c r="P340" s="106" t="s">
        <v>714</v>
      </c>
      <c r="Q340" s="107" t="s">
        <v>1088</v>
      </c>
      <c r="R340" s="107" t="s">
        <v>275</v>
      </c>
    </row>
    <row r="341" spans="2:18" ht="20.100000000000001" customHeight="1" x14ac:dyDescent="0.4">
      <c r="B341" s="105" t="str">
        <f t="shared" si="16"/>
        <v/>
      </c>
      <c r="C341" s="105" t="str">
        <f t="shared" si="17"/>
        <v/>
      </c>
      <c r="D341" s="105" t="str">
        <f t="shared" si="18"/>
        <v/>
      </c>
      <c r="E341" s="106" t="s">
        <v>695</v>
      </c>
      <c r="F341" s="106" t="s">
        <v>805</v>
      </c>
      <c r="G341" s="106" t="s">
        <v>758</v>
      </c>
      <c r="H341" s="106" t="s">
        <v>729</v>
      </c>
      <c r="I341" s="106">
        <v>8</v>
      </c>
      <c r="J341" s="106" t="s">
        <v>711</v>
      </c>
      <c r="K341" s="106">
        <v>9</v>
      </c>
      <c r="L341" s="106" t="s">
        <v>753</v>
      </c>
      <c r="M341" s="106" t="s">
        <v>700</v>
      </c>
      <c r="N341" s="106">
        <v>0.45</v>
      </c>
      <c r="O341" s="106">
        <v>0.66</v>
      </c>
      <c r="P341" s="106" t="s">
        <v>714</v>
      </c>
      <c r="Q341" s="107" t="s">
        <v>1089</v>
      </c>
      <c r="R341" s="107" t="s">
        <v>275</v>
      </c>
    </row>
    <row r="342" spans="2:18" ht="20.100000000000001" customHeight="1" x14ac:dyDescent="0.4">
      <c r="B342" s="105" t="str">
        <f t="shared" si="16"/>
        <v/>
      </c>
      <c r="C342" s="105" t="str">
        <f t="shared" si="17"/>
        <v/>
      </c>
      <c r="D342" s="105" t="str">
        <f t="shared" si="18"/>
        <v/>
      </c>
      <c r="E342" s="106" t="s">
        <v>695</v>
      </c>
      <c r="F342" s="106" t="s">
        <v>817</v>
      </c>
      <c r="G342" s="106" t="s">
        <v>710</v>
      </c>
      <c r="H342" s="106" t="s">
        <v>819</v>
      </c>
      <c r="I342" s="106">
        <v>8</v>
      </c>
      <c r="J342" s="106" t="s">
        <v>711</v>
      </c>
      <c r="K342" s="106">
        <v>9</v>
      </c>
      <c r="L342" s="106" t="s">
        <v>741</v>
      </c>
      <c r="M342" s="106" t="s">
        <v>700</v>
      </c>
      <c r="N342" s="106">
        <v>0.32</v>
      </c>
      <c r="O342" s="106">
        <v>0.66</v>
      </c>
      <c r="P342" s="106" t="s">
        <v>714</v>
      </c>
      <c r="Q342" s="107" t="s">
        <v>1090</v>
      </c>
      <c r="R342" s="107" t="s">
        <v>275</v>
      </c>
    </row>
    <row r="343" spans="2:18" ht="20.100000000000001" customHeight="1" x14ac:dyDescent="0.4">
      <c r="B343" s="105" t="str">
        <f t="shared" si="16"/>
        <v/>
      </c>
      <c r="C343" s="105" t="str">
        <f t="shared" si="17"/>
        <v/>
      </c>
      <c r="D343" s="105" t="str">
        <f t="shared" si="18"/>
        <v/>
      </c>
      <c r="E343" s="106" t="s">
        <v>695</v>
      </c>
      <c r="F343" s="106" t="s">
        <v>817</v>
      </c>
      <c r="G343" s="106" t="s">
        <v>721</v>
      </c>
      <c r="H343" s="106" t="s">
        <v>802</v>
      </c>
      <c r="I343" s="106">
        <v>8</v>
      </c>
      <c r="J343" s="106" t="s">
        <v>722</v>
      </c>
      <c r="K343" s="106">
        <v>9</v>
      </c>
      <c r="L343" s="106" t="s">
        <v>741</v>
      </c>
      <c r="M343" s="106" t="s">
        <v>700</v>
      </c>
      <c r="N343" s="106">
        <v>0.32</v>
      </c>
      <c r="O343" s="106">
        <v>0.66</v>
      </c>
      <c r="P343" s="106" t="s">
        <v>714</v>
      </c>
      <c r="Q343" s="107" t="s">
        <v>1091</v>
      </c>
      <c r="R343" s="107" t="s">
        <v>275</v>
      </c>
    </row>
    <row r="344" spans="2:18" ht="20.100000000000001" customHeight="1" x14ac:dyDescent="0.4">
      <c r="B344" s="105" t="str">
        <f t="shared" si="16"/>
        <v/>
      </c>
      <c r="C344" s="105" t="str">
        <f t="shared" si="17"/>
        <v/>
      </c>
      <c r="D344" s="105" t="str">
        <f t="shared" si="18"/>
        <v/>
      </c>
      <c r="E344" s="106" t="s">
        <v>695</v>
      </c>
      <c r="F344" s="106" t="s">
        <v>817</v>
      </c>
      <c r="G344" s="106" t="s">
        <v>758</v>
      </c>
      <c r="H344" s="106" t="s">
        <v>799</v>
      </c>
      <c r="I344" s="106">
        <v>8</v>
      </c>
      <c r="J344" s="106" t="s">
        <v>711</v>
      </c>
      <c r="K344" s="106">
        <v>9</v>
      </c>
      <c r="L344" s="106" t="s">
        <v>753</v>
      </c>
      <c r="M344" s="106" t="s">
        <v>700</v>
      </c>
      <c r="N344" s="106">
        <v>0.32</v>
      </c>
      <c r="O344" s="106">
        <v>0.66</v>
      </c>
      <c r="P344" s="106" t="s">
        <v>714</v>
      </c>
      <c r="Q344" s="107" t="s">
        <v>1092</v>
      </c>
      <c r="R344" s="107" t="s">
        <v>275</v>
      </c>
    </row>
    <row r="345" spans="2:18" ht="20.100000000000001" customHeight="1" x14ac:dyDescent="0.4">
      <c r="B345" s="105" t="str">
        <f t="shared" si="16"/>
        <v/>
      </c>
      <c r="C345" s="105" t="str">
        <f t="shared" si="17"/>
        <v/>
      </c>
      <c r="D345" s="105" t="str">
        <f t="shared" si="18"/>
        <v/>
      </c>
      <c r="E345" s="106" t="s">
        <v>695</v>
      </c>
      <c r="F345" s="106" t="s">
        <v>794</v>
      </c>
      <c r="G345" s="106" t="s">
        <v>697</v>
      </c>
      <c r="H345" s="106" t="s">
        <v>765</v>
      </c>
      <c r="I345" s="106">
        <v>8</v>
      </c>
      <c r="J345" s="106" t="s">
        <v>1027</v>
      </c>
      <c r="K345" s="106">
        <v>9</v>
      </c>
      <c r="L345" s="106" t="s">
        <v>765</v>
      </c>
      <c r="M345" s="106" t="s">
        <v>700</v>
      </c>
      <c r="N345" s="106">
        <v>0.44</v>
      </c>
      <c r="O345" s="106">
        <v>0.66</v>
      </c>
      <c r="P345" s="106" t="s">
        <v>714</v>
      </c>
      <c r="Q345" s="107" t="s">
        <v>1093</v>
      </c>
      <c r="R345" s="107" t="s">
        <v>13</v>
      </c>
    </row>
    <row r="346" spans="2:18" ht="20.100000000000001" customHeight="1" x14ac:dyDescent="0.4">
      <c r="B346" s="105" t="str">
        <f t="shared" si="16"/>
        <v/>
      </c>
      <c r="C346" s="105" t="str">
        <f t="shared" si="17"/>
        <v/>
      </c>
      <c r="D346" s="105" t="str">
        <f t="shared" si="18"/>
        <v/>
      </c>
      <c r="E346" s="106" t="s">
        <v>695</v>
      </c>
      <c r="F346" s="106" t="s">
        <v>794</v>
      </c>
      <c r="G346" s="106" t="s">
        <v>721</v>
      </c>
      <c r="H346" s="106" t="s">
        <v>765</v>
      </c>
      <c r="I346" s="106">
        <v>8</v>
      </c>
      <c r="J346" s="106" t="s">
        <v>722</v>
      </c>
      <c r="K346" s="106">
        <v>9</v>
      </c>
      <c r="L346" s="106" t="s">
        <v>765</v>
      </c>
      <c r="M346" s="106" t="s">
        <v>700</v>
      </c>
      <c r="N346" s="106">
        <v>0.44</v>
      </c>
      <c r="O346" s="106">
        <v>0.66</v>
      </c>
      <c r="P346" s="106" t="s">
        <v>714</v>
      </c>
      <c r="Q346" s="107" t="s">
        <v>1094</v>
      </c>
      <c r="R346" s="107" t="s">
        <v>13</v>
      </c>
    </row>
    <row r="347" spans="2:18" ht="20.100000000000001" customHeight="1" x14ac:dyDescent="0.4">
      <c r="B347" s="105" t="str">
        <f t="shared" si="16"/>
        <v/>
      </c>
      <c r="C347" s="105" t="str">
        <f t="shared" si="17"/>
        <v/>
      </c>
      <c r="D347" s="105" t="str">
        <f t="shared" si="18"/>
        <v/>
      </c>
      <c r="E347" s="106" t="s">
        <v>695</v>
      </c>
      <c r="F347" s="106" t="s">
        <v>794</v>
      </c>
      <c r="G347" s="106" t="s">
        <v>773</v>
      </c>
      <c r="H347" s="106" t="s">
        <v>733</v>
      </c>
      <c r="I347" s="106">
        <v>8</v>
      </c>
      <c r="J347" s="106" t="s">
        <v>774</v>
      </c>
      <c r="K347" s="106">
        <v>9</v>
      </c>
      <c r="L347" s="106" t="s">
        <v>733</v>
      </c>
      <c r="M347" s="106" t="s">
        <v>700</v>
      </c>
      <c r="N347" s="106">
        <v>0.44</v>
      </c>
      <c r="O347" s="106">
        <v>0.66</v>
      </c>
      <c r="P347" s="106" t="s">
        <v>714</v>
      </c>
      <c r="Q347" s="107" t="s">
        <v>1095</v>
      </c>
      <c r="R347" s="107" t="s">
        <v>13</v>
      </c>
    </row>
    <row r="348" spans="2:18" ht="20.100000000000001" customHeight="1" x14ac:dyDescent="0.4">
      <c r="B348" s="105" t="str">
        <f t="shared" si="16"/>
        <v/>
      </c>
      <c r="C348" s="105" t="str">
        <f t="shared" si="17"/>
        <v/>
      </c>
      <c r="D348" s="105" t="str">
        <f t="shared" si="18"/>
        <v/>
      </c>
      <c r="E348" s="106" t="s">
        <v>695</v>
      </c>
      <c r="F348" s="106" t="s">
        <v>794</v>
      </c>
      <c r="G348" s="106" t="s">
        <v>778</v>
      </c>
      <c r="H348" s="106" t="s">
        <v>733</v>
      </c>
      <c r="I348" s="106">
        <v>8</v>
      </c>
      <c r="J348" s="106" t="s">
        <v>779</v>
      </c>
      <c r="K348" s="106">
        <v>9</v>
      </c>
      <c r="L348" s="106" t="s">
        <v>733</v>
      </c>
      <c r="M348" s="106" t="s">
        <v>700</v>
      </c>
      <c r="N348" s="106">
        <v>0.44</v>
      </c>
      <c r="O348" s="106">
        <v>0.66</v>
      </c>
      <c r="P348" s="106" t="s">
        <v>714</v>
      </c>
      <c r="Q348" s="107" t="s">
        <v>1096</v>
      </c>
      <c r="R348" s="107" t="s">
        <v>13</v>
      </c>
    </row>
    <row r="349" spans="2:18" ht="20.100000000000001" customHeight="1" x14ac:dyDescent="0.4">
      <c r="B349" s="105" t="str">
        <f t="shared" si="16"/>
        <v/>
      </c>
      <c r="C349" s="105" t="str">
        <f t="shared" si="17"/>
        <v/>
      </c>
      <c r="D349" s="105" t="str">
        <f t="shared" si="18"/>
        <v/>
      </c>
      <c r="E349" s="106" t="s">
        <v>695</v>
      </c>
      <c r="F349" s="106" t="s">
        <v>794</v>
      </c>
      <c r="G349" s="106" t="s">
        <v>782</v>
      </c>
      <c r="H349" s="106" t="s">
        <v>733</v>
      </c>
      <c r="I349" s="106">
        <v>8</v>
      </c>
      <c r="J349" s="106" t="s">
        <v>783</v>
      </c>
      <c r="K349" s="106">
        <v>9</v>
      </c>
      <c r="L349" s="106" t="s">
        <v>733</v>
      </c>
      <c r="M349" s="106" t="s">
        <v>700</v>
      </c>
      <c r="N349" s="106">
        <v>0.37</v>
      </c>
      <c r="O349" s="106">
        <v>0.66</v>
      </c>
      <c r="P349" s="106" t="s">
        <v>714</v>
      </c>
      <c r="Q349" s="107" t="s">
        <v>1097</v>
      </c>
      <c r="R349" s="107" t="s">
        <v>13</v>
      </c>
    </row>
    <row r="350" spans="2:18" ht="20.100000000000001" customHeight="1" x14ac:dyDescent="0.4">
      <c r="B350" s="105" t="str">
        <f t="shared" si="16"/>
        <v/>
      </c>
      <c r="C350" s="105" t="str">
        <f t="shared" si="17"/>
        <v/>
      </c>
      <c r="D350" s="105" t="str">
        <f t="shared" si="18"/>
        <v/>
      </c>
      <c r="E350" s="106" t="s">
        <v>695</v>
      </c>
      <c r="F350" s="106" t="s">
        <v>696</v>
      </c>
      <c r="G350" s="106" t="s">
        <v>710</v>
      </c>
      <c r="H350" s="106" t="s">
        <v>717</v>
      </c>
      <c r="I350" s="106">
        <v>8</v>
      </c>
      <c r="J350" s="106" t="s">
        <v>1098</v>
      </c>
      <c r="K350" s="106">
        <v>8</v>
      </c>
      <c r="L350" s="106" t="s">
        <v>717</v>
      </c>
      <c r="M350" s="106" t="s">
        <v>700</v>
      </c>
      <c r="N350" s="106">
        <v>0.32</v>
      </c>
      <c r="O350" s="106">
        <v>0.66</v>
      </c>
      <c r="P350" s="106" t="s">
        <v>714</v>
      </c>
      <c r="Q350" s="107" t="s">
        <v>1099</v>
      </c>
      <c r="R350" s="107" t="s">
        <v>13</v>
      </c>
    </row>
    <row r="351" spans="2:18" ht="20.100000000000001" customHeight="1" x14ac:dyDescent="0.4">
      <c r="B351" s="105" t="str">
        <f t="shared" si="16"/>
        <v/>
      </c>
      <c r="C351" s="105" t="str">
        <f t="shared" si="17"/>
        <v/>
      </c>
      <c r="D351" s="105" t="str">
        <f t="shared" si="18"/>
        <v/>
      </c>
      <c r="E351" s="106" t="s">
        <v>695</v>
      </c>
      <c r="F351" s="106" t="s">
        <v>794</v>
      </c>
      <c r="G351" s="106" t="s">
        <v>697</v>
      </c>
      <c r="H351" s="106" t="s">
        <v>729</v>
      </c>
      <c r="I351" s="106">
        <v>14</v>
      </c>
      <c r="J351" s="106" t="s">
        <v>699</v>
      </c>
      <c r="K351" s="106">
        <v>14</v>
      </c>
      <c r="L351" s="106" t="s">
        <v>729</v>
      </c>
      <c r="M351" s="106" t="s">
        <v>924</v>
      </c>
      <c r="N351" s="106">
        <v>0.46</v>
      </c>
      <c r="O351" s="106">
        <v>0.67</v>
      </c>
      <c r="P351" s="106" t="s">
        <v>714</v>
      </c>
      <c r="Q351" s="107" t="s">
        <v>1100</v>
      </c>
      <c r="R351" s="107" t="s">
        <v>39</v>
      </c>
    </row>
    <row r="352" spans="2:18" ht="20.100000000000001" customHeight="1" x14ac:dyDescent="0.4">
      <c r="B352" s="105" t="str">
        <f t="shared" si="16"/>
        <v/>
      </c>
      <c r="C352" s="105" t="str">
        <f t="shared" si="17"/>
        <v/>
      </c>
      <c r="D352" s="105" t="str">
        <f t="shared" si="18"/>
        <v/>
      </c>
      <c r="E352" s="106" t="s">
        <v>695</v>
      </c>
      <c r="F352" s="106" t="s">
        <v>696</v>
      </c>
      <c r="G352" s="106" t="s">
        <v>697</v>
      </c>
      <c r="H352" s="106" t="s">
        <v>698</v>
      </c>
      <c r="I352" s="106">
        <v>13</v>
      </c>
      <c r="J352" s="106" t="s">
        <v>699</v>
      </c>
      <c r="K352" s="106">
        <v>13</v>
      </c>
      <c r="L352" s="106" t="s">
        <v>698</v>
      </c>
      <c r="M352" s="106" t="s">
        <v>924</v>
      </c>
      <c r="N352" s="106">
        <v>0.32</v>
      </c>
      <c r="O352" s="106">
        <v>0.67</v>
      </c>
      <c r="P352" s="106" t="s">
        <v>714</v>
      </c>
      <c r="Q352" s="107" t="s">
        <v>1101</v>
      </c>
      <c r="R352" s="107" t="s">
        <v>39</v>
      </c>
    </row>
    <row r="353" spans="2:18" ht="20.100000000000001" customHeight="1" x14ac:dyDescent="0.4">
      <c r="B353" s="105" t="str">
        <f t="shared" si="16"/>
        <v/>
      </c>
      <c r="C353" s="105" t="str">
        <f t="shared" si="17"/>
        <v/>
      </c>
      <c r="D353" s="105" t="str">
        <f t="shared" si="18"/>
        <v/>
      </c>
      <c r="E353" s="106" t="s">
        <v>695</v>
      </c>
      <c r="F353" s="106" t="s">
        <v>798</v>
      </c>
      <c r="G353" s="106" t="s">
        <v>697</v>
      </c>
      <c r="H353" s="106" t="s">
        <v>729</v>
      </c>
      <c r="I353" s="106">
        <v>14</v>
      </c>
      <c r="J353" s="106" t="s">
        <v>699</v>
      </c>
      <c r="K353" s="106">
        <v>14</v>
      </c>
      <c r="L353" s="106" t="s">
        <v>799</v>
      </c>
      <c r="M353" s="106" t="s">
        <v>924</v>
      </c>
      <c r="N353" s="106">
        <v>0.37</v>
      </c>
      <c r="O353" s="106">
        <v>0.67</v>
      </c>
      <c r="P353" s="106" t="s">
        <v>714</v>
      </c>
      <c r="Q353" s="107" t="s">
        <v>1102</v>
      </c>
      <c r="R353" s="107" t="s">
        <v>39</v>
      </c>
    </row>
    <row r="354" spans="2:18" ht="20.100000000000001" customHeight="1" x14ac:dyDescent="0.4">
      <c r="B354" s="105" t="str">
        <f t="shared" si="16"/>
        <v/>
      </c>
      <c r="C354" s="105" t="str">
        <f t="shared" si="17"/>
        <v/>
      </c>
      <c r="D354" s="105" t="str">
        <f t="shared" si="18"/>
        <v/>
      </c>
      <c r="E354" s="106" t="s">
        <v>695</v>
      </c>
      <c r="F354" s="106" t="s">
        <v>805</v>
      </c>
      <c r="G354" s="106" t="s">
        <v>697</v>
      </c>
      <c r="H354" s="106" t="s">
        <v>733</v>
      </c>
      <c r="I354" s="106">
        <v>14</v>
      </c>
      <c r="J354" s="106" t="s">
        <v>699</v>
      </c>
      <c r="K354" s="106">
        <v>14</v>
      </c>
      <c r="L354" s="106" t="s">
        <v>741</v>
      </c>
      <c r="M354" s="106" t="s">
        <v>924</v>
      </c>
      <c r="N354" s="106">
        <v>0.45</v>
      </c>
      <c r="O354" s="106">
        <v>0.67</v>
      </c>
      <c r="P354" s="106" t="s">
        <v>714</v>
      </c>
      <c r="Q354" s="107" t="s">
        <v>1103</v>
      </c>
      <c r="R354" s="107" t="s">
        <v>39</v>
      </c>
    </row>
    <row r="355" spans="2:18" ht="20.100000000000001" customHeight="1" x14ac:dyDescent="0.4">
      <c r="B355" s="105" t="str">
        <f t="shared" si="16"/>
        <v/>
      </c>
      <c r="C355" s="105" t="str">
        <f t="shared" si="17"/>
        <v/>
      </c>
      <c r="D355" s="105" t="str">
        <f t="shared" si="18"/>
        <v/>
      </c>
      <c r="E355" s="106" t="s">
        <v>695</v>
      </c>
      <c r="F355" s="106" t="s">
        <v>740</v>
      </c>
      <c r="G355" s="106" t="s">
        <v>697</v>
      </c>
      <c r="H355" s="106" t="s">
        <v>717</v>
      </c>
      <c r="I355" s="106">
        <v>13</v>
      </c>
      <c r="J355" s="106" t="s">
        <v>699</v>
      </c>
      <c r="K355" s="106">
        <v>14</v>
      </c>
      <c r="L355" s="106" t="s">
        <v>741</v>
      </c>
      <c r="M355" s="106" t="s">
        <v>924</v>
      </c>
      <c r="N355" s="106">
        <v>0.34</v>
      </c>
      <c r="O355" s="106">
        <v>0.67</v>
      </c>
      <c r="P355" s="106" t="s">
        <v>714</v>
      </c>
      <c r="Q355" s="107" t="s">
        <v>1104</v>
      </c>
      <c r="R355" s="107" t="s">
        <v>39</v>
      </c>
    </row>
    <row r="356" spans="2:18" ht="20.100000000000001" customHeight="1" x14ac:dyDescent="0.4">
      <c r="B356" s="105" t="str">
        <f t="shared" si="16"/>
        <v/>
      </c>
      <c r="C356" s="105" t="str">
        <f t="shared" si="17"/>
        <v/>
      </c>
      <c r="D356" s="105" t="str">
        <f t="shared" si="18"/>
        <v/>
      </c>
      <c r="E356" s="106" t="s">
        <v>695</v>
      </c>
      <c r="F356" s="106" t="s">
        <v>740</v>
      </c>
      <c r="G356" s="106" t="s">
        <v>710</v>
      </c>
      <c r="H356" s="106" t="s">
        <v>706</v>
      </c>
      <c r="I356" s="106">
        <v>13</v>
      </c>
      <c r="J356" s="106" t="s">
        <v>711</v>
      </c>
      <c r="K356" s="106">
        <v>14</v>
      </c>
      <c r="L356" s="106" t="s">
        <v>741</v>
      </c>
      <c r="M356" s="106" t="s">
        <v>924</v>
      </c>
      <c r="N356" s="106">
        <v>0.34</v>
      </c>
      <c r="O356" s="106">
        <v>0.67</v>
      </c>
      <c r="P356" s="106" t="s">
        <v>714</v>
      </c>
      <c r="Q356" s="107" t="s">
        <v>1105</v>
      </c>
      <c r="R356" s="107" t="s">
        <v>39</v>
      </c>
    </row>
    <row r="357" spans="2:18" ht="20.100000000000001" customHeight="1" x14ac:dyDescent="0.4">
      <c r="B357" s="105" t="str">
        <f t="shared" si="16"/>
        <v/>
      </c>
      <c r="C357" s="105" t="str">
        <f t="shared" si="17"/>
        <v/>
      </c>
      <c r="D357" s="105" t="str">
        <f t="shared" si="18"/>
        <v/>
      </c>
      <c r="E357" s="106" t="s">
        <v>695</v>
      </c>
      <c r="F357" s="106" t="s">
        <v>740</v>
      </c>
      <c r="G357" s="106" t="s">
        <v>752</v>
      </c>
      <c r="H357" s="106" t="s">
        <v>706</v>
      </c>
      <c r="I357" s="106">
        <v>13</v>
      </c>
      <c r="J357" s="106" t="s">
        <v>699</v>
      </c>
      <c r="K357" s="106">
        <v>14</v>
      </c>
      <c r="L357" s="106" t="s">
        <v>753</v>
      </c>
      <c r="M357" s="106" t="s">
        <v>924</v>
      </c>
      <c r="N357" s="106">
        <v>0.34</v>
      </c>
      <c r="O357" s="106">
        <v>0.67</v>
      </c>
      <c r="P357" s="106" t="s">
        <v>714</v>
      </c>
      <c r="Q357" s="107" t="s">
        <v>1106</v>
      </c>
      <c r="R357" s="107" t="s">
        <v>39</v>
      </c>
    </row>
    <row r="358" spans="2:18" ht="20.100000000000001" customHeight="1" x14ac:dyDescent="0.4">
      <c r="B358" s="105" t="str">
        <f t="shared" si="16"/>
        <v/>
      </c>
      <c r="C358" s="105" t="str">
        <f t="shared" si="17"/>
        <v/>
      </c>
      <c r="D358" s="105" t="str">
        <f t="shared" si="18"/>
        <v/>
      </c>
      <c r="E358" s="106" t="s">
        <v>695</v>
      </c>
      <c r="F358" s="106" t="s">
        <v>817</v>
      </c>
      <c r="G358" s="106" t="s">
        <v>697</v>
      </c>
      <c r="H358" s="106" t="s">
        <v>802</v>
      </c>
      <c r="I358" s="106">
        <v>14</v>
      </c>
      <c r="J358" s="106" t="s">
        <v>699</v>
      </c>
      <c r="K358" s="106">
        <v>14</v>
      </c>
      <c r="L358" s="106" t="s">
        <v>741</v>
      </c>
      <c r="M358" s="106" t="s">
        <v>924</v>
      </c>
      <c r="N358" s="106">
        <v>0.32</v>
      </c>
      <c r="O358" s="106">
        <v>0.67</v>
      </c>
      <c r="P358" s="106" t="s">
        <v>714</v>
      </c>
      <c r="Q358" s="107" t="s">
        <v>1107</v>
      </c>
      <c r="R358" s="107" t="s">
        <v>39</v>
      </c>
    </row>
    <row r="359" spans="2:18" ht="20.100000000000001" customHeight="1" x14ac:dyDescent="0.4">
      <c r="B359" s="105" t="str">
        <f t="shared" si="16"/>
        <v/>
      </c>
      <c r="C359" s="105" t="str">
        <f t="shared" si="17"/>
        <v/>
      </c>
      <c r="D359" s="105" t="str">
        <f t="shared" si="18"/>
        <v/>
      </c>
      <c r="E359" s="106" t="s">
        <v>695</v>
      </c>
      <c r="F359" s="106" t="s">
        <v>696</v>
      </c>
      <c r="G359" s="106" t="s">
        <v>697</v>
      </c>
      <c r="H359" s="106" t="s">
        <v>706</v>
      </c>
      <c r="I359" s="106">
        <v>13</v>
      </c>
      <c r="J359" s="106" t="s">
        <v>699</v>
      </c>
      <c r="K359" s="106">
        <v>13</v>
      </c>
      <c r="L359" s="106" t="s">
        <v>706</v>
      </c>
      <c r="M359" s="106" t="s">
        <v>924</v>
      </c>
      <c r="N359" s="106">
        <v>0.32</v>
      </c>
      <c r="O359" s="106">
        <v>0.67</v>
      </c>
      <c r="P359" s="106" t="s">
        <v>714</v>
      </c>
      <c r="Q359" s="107" t="s">
        <v>1108</v>
      </c>
      <c r="R359" s="107" t="s">
        <v>25</v>
      </c>
    </row>
    <row r="360" spans="2:18" ht="20.100000000000001" customHeight="1" x14ac:dyDescent="0.4">
      <c r="B360" s="105" t="str">
        <f t="shared" si="16"/>
        <v/>
      </c>
      <c r="C360" s="105" t="str">
        <f t="shared" si="17"/>
        <v/>
      </c>
      <c r="D360" s="105" t="str">
        <f t="shared" si="18"/>
        <v/>
      </c>
      <c r="E360" s="106" t="s">
        <v>695</v>
      </c>
      <c r="F360" s="106" t="s">
        <v>740</v>
      </c>
      <c r="G360" s="106" t="s">
        <v>697</v>
      </c>
      <c r="H360" s="106" t="s">
        <v>706</v>
      </c>
      <c r="I360" s="106">
        <v>13</v>
      </c>
      <c r="J360" s="106" t="s">
        <v>699</v>
      </c>
      <c r="K360" s="106">
        <v>14</v>
      </c>
      <c r="L360" s="106" t="s">
        <v>741</v>
      </c>
      <c r="M360" s="106" t="s">
        <v>924</v>
      </c>
      <c r="N360" s="106">
        <v>0.34</v>
      </c>
      <c r="O360" s="106">
        <v>0.67</v>
      </c>
      <c r="P360" s="106" t="s">
        <v>714</v>
      </c>
      <c r="Q360" s="107" t="s">
        <v>1109</v>
      </c>
      <c r="R360" s="107" t="s">
        <v>25</v>
      </c>
    </row>
    <row r="361" spans="2:18" ht="20.100000000000001" customHeight="1" x14ac:dyDescent="0.4">
      <c r="B361" s="105" t="str">
        <f t="shared" si="16"/>
        <v/>
      </c>
      <c r="C361" s="105" t="str">
        <f t="shared" si="17"/>
        <v/>
      </c>
      <c r="D361" s="105" t="str">
        <f t="shared" si="18"/>
        <v/>
      </c>
      <c r="E361" s="106" t="s">
        <v>695</v>
      </c>
      <c r="F361" s="106" t="s">
        <v>728</v>
      </c>
      <c r="G361" s="106" t="s">
        <v>697</v>
      </c>
      <c r="H361" s="106" t="s">
        <v>765</v>
      </c>
      <c r="I361" s="106">
        <v>8</v>
      </c>
      <c r="J361" s="106" t="s">
        <v>699</v>
      </c>
      <c r="K361" s="106">
        <v>8</v>
      </c>
      <c r="L361" s="106" t="s">
        <v>717</v>
      </c>
      <c r="M361" s="106" t="s">
        <v>700</v>
      </c>
      <c r="N361" s="106">
        <v>0.39</v>
      </c>
      <c r="O361" s="106">
        <v>0.67</v>
      </c>
      <c r="P361" s="106" t="s">
        <v>714</v>
      </c>
      <c r="Q361" s="107" t="s">
        <v>1110</v>
      </c>
      <c r="R361" s="107" t="s">
        <v>44</v>
      </c>
    </row>
    <row r="362" spans="2:18" ht="20.100000000000001" customHeight="1" x14ac:dyDescent="0.4">
      <c r="B362" s="105" t="str">
        <f t="shared" si="16"/>
        <v/>
      </c>
      <c r="C362" s="105" t="str">
        <f t="shared" si="17"/>
        <v/>
      </c>
      <c r="D362" s="105" t="str">
        <f t="shared" si="18"/>
        <v/>
      </c>
      <c r="E362" s="106" t="s">
        <v>695</v>
      </c>
      <c r="F362" s="106" t="s">
        <v>728</v>
      </c>
      <c r="G362" s="106" t="s">
        <v>721</v>
      </c>
      <c r="H362" s="106" t="s">
        <v>729</v>
      </c>
      <c r="I362" s="106">
        <v>8</v>
      </c>
      <c r="J362" s="106" t="s">
        <v>722</v>
      </c>
      <c r="K362" s="106">
        <v>8</v>
      </c>
      <c r="L362" s="106" t="s">
        <v>706</v>
      </c>
      <c r="M362" s="106" t="s">
        <v>700</v>
      </c>
      <c r="N362" s="106">
        <v>0.4</v>
      </c>
      <c r="O362" s="106">
        <v>0.67</v>
      </c>
      <c r="P362" s="106" t="s">
        <v>714</v>
      </c>
      <c r="Q362" s="107" t="s">
        <v>1111</v>
      </c>
      <c r="R362" s="107" t="s">
        <v>44</v>
      </c>
    </row>
    <row r="363" spans="2:18" ht="20.100000000000001" customHeight="1" x14ac:dyDescent="0.4">
      <c r="B363" s="105" t="str">
        <f t="shared" si="16"/>
        <v/>
      </c>
      <c r="C363" s="105" t="str">
        <f t="shared" si="17"/>
        <v/>
      </c>
      <c r="D363" s="105" t="str">
        <f t="shared" si="18"/>
        <v/>
      </c>
      <c r="E363" s="106" t="s">
        <v>695</v>
      </c>
      <c r="F363" s="106" t="s">
        <v>740</v>
      </c>
      <c r="G363" s="106" t="s">
        <v>721</v>
      </c>
      <c r="H363" s="106" t="s">
        <v>717</v>
      </c>
      <c r="I363" s="106">
        <v>8</v>
      </c>
      <c r="J363" s="106" t="s">
        <v>722</v>
      </c>
      <c r="K363" s="106">
        <v>8</v>
      </c>
      <c r="L363" s="106" t="s">
        <v>741</v>
      </c>
      <c r="M363" s="106" t="s">
        <v>700</v>
      </c>
      <c r="N363" s="106">
        <v>0.33</v>
      </c>
      <c r="O363" s="106">
        <v>0.67</v>
      </c>
      <c r="P363" s="106" t="s">
        <v>714</v>
      </c>
      <c r="Q363" s="107" t="s">
        <v>1112</v>
      </c>
      <c r="R363" s="107" t="s">
        <v>44</v>
      </c>
    </row>
    <row r="364" spans="2:18" ht="20.100000000000001" customHeight="1" x14ac:dyDescent="0.4">
      <c r="B364" s="105" t="str">
        <f t="shared" si="16"/>
        <v/>
      </c>
      <c r="C364" s="105" t="str">
        <f t="shared" si="17"/>
        <v/>
      </c>
      <c r="D364" s="105" t="str">
        <f t="shared" si="18"/>
        <v/>
      </c>
      <c r="E364" s="106" t="s">
        <v>695</v>
      </c>
      <c r="F364" s="106" t="s">
        <v>740</v>
      </c>
      <c r="G364" s="106" t="s">
        <v>773</v>
      </c>
      <c r="H364" s="106" t="s">
        <v>706</v>
      </c>
      <c r="I364" s="106">
        <v>8</v>
      </c>
      <c r="J364" s="106" t="s">
        <v>774</v>
      </c>
      <c r="K364" s="106">
        <v>8</v>
      </c>
      <c r="L364" s="106" t="s">
        <v>741</v>
      </c>
      <c r="M364" s="106" t="s">
        <v>700</v>
      </c>
      <c r="N364" s="106">
        <v>0.33</v>
      </c>
      <c r="O364" s="106">
        <v>0.67</v>
      </c>
      <c r="P364" s="106" t="s">
        <v>714</v>
      </c>
      <c r="Q364" s="107" t="s">
        <v>1113</v>
      </c>
      <c r="R364" s="107" t="s">
        <v>44</v>
      </c>
    </row>
    <row r="365" spans="2:18" ht="20.100000000000001" customHeight="1" x14ac:dyDescent="0.4">
      <c r="B365" s="105" t="str">
        <f t="shared" si="16"/>
        <v/>
      </c>
      <c r="C365" s="105" t="str">
        <f t="shared" si="17"/>
        <v/>
      </c>
      <c r="D365" s="105" t="str">
        <f t="shared" si="18"/>
        <v/>
      </c>
      <c r="E365" s="106" t="s">
        <v>695</v>
      </c>
      <c r="F365" s="106" t="s">
        <v>740</v>
      </c>
      <c r="G365" s="106" t="s">
        <v>778</v>
      </c>
      <c r="H365" s="106" t="s">
        <v>706</v>
      </c>
      <c r="I365" s="106">
        <v>8</v>
      </c>
      <c r="J365" s="106" t="s">
        <v>779</v>
      </c>
      <c r="K365" s="106">
        <v>8</v>
      </c>
      <c r="L365" s="106" t="s">
        <v>741</v>
      </c>
      <c r="M365" s="106" t="s">
        <v>700</v>
      </c>
      <c r="N365" s="106">
        <v>0.33</v>
      </c>
      <c r="O365" s="106">
        <v>0.67</v>
      </c>
      <c r="P365" s="106" t="s">
        <v>714</v>
      </c>
      <c r="Q365" s="107" t="s">
        <v>1114</v>
      </c>
      <c r="R365" s="107" t="s">
        <v>44</v>
      </c>
    </row>
    <row r="366" spans="2:18" ht="20.100000000000001" customHeight="1" x14ac:dyDescent="0.4">
      <c r="B366" s="105" t="str">
        <f t="shared" si="16"/>
        <v/>
      </c>
      <c r="C366" s="105" t="str">
        <f t="shared" si="17"/>
        <v/>
      </c>
      <c r="D366" s="105" t="str">
        <f t="shared" si="18"/>
        <v/>
      </c>
      <c r="E366" s="106" t="s">
        <v>695</v>
      </c>
      <c r="F366" s="106" t="s">
        <v>740</v>
      </c>
      <c r="G366" s="106" t="s">
        <v>782</v>
      </c>
      <c r="H366" s="106" t="s">
        <v>706</v>
      </c>
      <c r="I366" s="106">
        <v>8</v>
      </c>
      <c r="J366" s="106" t="s">
        <v>783</v>
      </c>
      <c r="K366" s="106">
        <v>8</v>
      </c>
      <c r="L366" s="106" t="s">
        <v>741</v>
      </c>
      <c r="M366" s="106" t="s">
        <v>700</v>
      </c>
      <c r="N366" s="106">
        <v>0.28000000000000003</v>
      </c>
      <c r="O366" s="106">
        <v>0.67</v>
      </c>
      <c r="P366" s="106" t="s">
        <v>714</v>
      </c>
      <c r="Q366" s="107" t="s">
        <v>1115</v>
      </c>
      <c r="R366" s="107" t="s">
        <v>44</v>
      </c>
    </row>
    <row r="367" spans="2:18" ht="20.100000000000001" customHeight="1" x14ac:dyDescent="0.4">
      <c r="B367" s="105" t="str">
        <f t="shared" si="16"/>
        <v/>
      </c>
      <c r="C367" s="105" t="str">
        <f t="shared" si="17"/>
        <v/>
      </c>
      <c r="D367" s="105" t="str">
        <f t="shared" si="18"/>
        <v/>
      </c>
      <c r="E367" s="106" t="s">
        <v>695</v>
      </c>
      <c r="F367" s="106" t="s">
        <v>740</v>
      </c>
      <c r="G367" s="106" t="s">
        <v>758</v>
      </c>
      <c r="H367" s="106" t="s">
        <v>698</v>
      </c>
      <c r="I367" s="106">
        <v>8</v>
      </c>
      <c r="J367" s="106" t="s">
        <v>711</v>
      </c>
      <c r="K367" s="106">
        <v>8</v>
      </c>
      <c r="L367" s="106" t="s">
        <v>753</v>
      </c>
      <c r="M367" s="106" t="s">
        <v>700</v>
      </c>
      <c r="N367" s="106">
        <v>0.34</v>
      </c>
      <c r="O367" s="106">
        <v>0.67</v>
      </c>
      <c r="P367" s="106" t="s">
        <v>714</v>
      </c>
      <c r="Q367" s="107" t="s">
        <v>1116</v>
      </c>
      <c r="R367" s="107" t="s">
        <v>44</v>
      </c>
    </row>
    <row r="368" spans="2:18" ht="20.100000000000001" customHeight="1" x14ac:dyDescent="0.4">
      <c r="B368" s="105" t="str">
        <f t="shared" si="16"/>
        <v/>
      </c>
      <c r="C368" s="105" t="str">
        <f t="shared" si="17"/>
        <v/>
      </c>
      <c r="D368" s="105" t="str">
        <f t="shared" si="18"/>
        <v/>
      </c>
      <c r="E368" s="106" t="s">
        <v>695</v>
      </c>
      <c r="F368" s="106" t="s">
        <v>740</v>
      </c>
      <c r="G368" s="106" t="s">
        <v>788</v>
      </c>
      <c r="H368" s="106" t="s">
        <v>706</v>
      </c>
      <c r="I368" s="106">
        <v>8</v>
      </c>
      <c r="J368" s="106" t="s">
        <v>722</v>
      </c>
      <c r="K368" s="106">
        <v>8</v>
      </c>
      <c r="L368" s="106" t="s">
        <v>753</v>
      </c>
      <c r="M368" s="106" t="s">
        <v>700</v>
      </c>
      <c r="N368" s="106">
        <v>0.34</v>
      </c>
      <c r="O368" s="106">
        <v>0.67</v>
      </c>
      <c r="P368" s="106" t="s">
        <v>714</v>
      </c>
      <c r="Q368" s="107" t="s">
        <v>1117</v>
      </c>
      <c r="R368" s="107" t="s">
        <v>44</v>
      </c>
    </row>
    <row r="369" spans="2:18" ht="20.100000000000001" customHeight="1" x14ac:dyDescent="0.4">
      <c r="B369" s="105" t="str">
        <f t="shared" si="16"/>
        <v/>
      </c>
      <c r="C369" s="105" t="str">
        <f t="shared" si="17"/>
        <v/>
      </c>
      <c r="D369" s="105" t="str">
        <f t="shared" si="18"/>
        <v/>
      </c>
      <c r="E369" s="106" t="s">
        <v>695</v>
      </c>
      <c r="F369" s="106" t="s">
        <v>794</v>
      </c>
      <c r="G369" s="106" t="s">
        <v>697</v>
      </c>
      <c r="H369" s="106" t="s">
        <v>733</v>
      </c>
      <c r="I369" s="106">
        <v>14</v>
      </c>
      <c r="J369" s="106" t="s">
        <v>699</v>
      </c>
      <c r="K369" s="106">
        <v>14</v>
      </c>
      <c r="L369" s="106" t="s">
        <v>733</v>
      </c>
      <c r="M369" s="106" t="s">
        <v>924</v>
      </c>
      <c r="N369" s="106">
        <v>0.45</v>
      </c>
      <c r="O369" s="106">
        <v>0.67</v>
      </c>
      <c r="P369" s="106" t="s">
        <v>701</v>
      </c>
      <c r="Q369" s="107" t="s">
        <v>1118</v>
      </c>
      <c r="R369" s="107" t="s">
        <v>926</v>
      </c>
    </row>
    <row r="370" spans="2:18" ht="20.100000000000001" customHeight="1" x14ac:dyDescent="0.4">
      <c r="B370" s="105" t="str">
        <f t="shared" si="16"/>
        <v/>
      </c>
      <c r="C370" s="105" t="str">
        <f t="shared" si="17"/>
        <v/>
      </c>
      <c r="D370" s="105" t="str">
        <f t="shared" si="18"/>
        <v/>
      </c>
      <c r="E370" s="106" t="s">
        <v>695</v>
      </c>
      <c r="F370" s="106" t="s">
        <v>696</v>
      </c>
      <c r="G370" s="106" t="s">
        <v>697</v>
      </c>
      <c r="H370" s="106" t="s">
        <v>717</v>
      </c>
      <c r="I370" s="106">
        <v>13</v>
      </c>
      <c r="J370" s="106" t="s">
        <v>699</v>
      </c>
      <c r="K370" s="106">
        <v>13</v>
      </c>
      <c r="L370" s="106" t="s">
        <v>717</v>
      </c>
      <c r="M370" s="106" t="s">
        <v>924</v>
      </c>
      <c r="N370" s="106">
        <v>0.32</v>
      </c>
      <c r="O370" s="106">
        <v>0.67</v>
      </c>
      <c r="P370" s="106" t="s">
        <v>701</v>
      </c>
      <c r="Q370" s="107" t="s">
        <v>1119</v>
      </c>
      <c r="R370" s="107" t="s">
        <v>926</v>
      </c>
    </row>
    <row r="371" spans="2:18" ht="20.100000000000001" customHeight="1" x14ac:dyDescent="0.4">
      <c r="B371" s="105" t="str">
        <f t="shared" si="16"/>
        <v/>
      </c>
      <c r="C371" s="105" t="str">
        <f t="shared" si="17"/>
        <v/>
      </c>
      <c r="D371" s="105" t="str">
        <f t="shared" si="18"/>
        <v/>
      </c>
      <c r="E371" s="106" t="s">
        <v>695</v>
      </c>
      <c r="F371" s="106" t="s">
        <v>696</v>
      </c>
      <c r="G371" s="106" t="s">
        <v>697</v>
      </c>
      <c r="H371" s="106" t="s">
        <v>698</v>
      </c>
      <c r="I371" s="106">
        <v>13</v>
      </c>
      <c r="J371" s="106" t="s">
        <v>707</v>
      </c>
      <c r="K371" s="106">
        <v>13</v>
      </c>
      <c r="L371" s="106" t="s">
        <v>698</v>
      </c>
      <c r="M371" s="106" t="s">
        <v>924</v>
      </c>
      <c r="N371" s="106">
        <v>0.32</v>
      </c>
      <c r="O371" s="106">
        <v>0.67</v>
      </c>
      <c r="P371" s="106" t="s">
        <v>701</v>
      </c>
      <c r="Q371" s="107" t="s">
        <v>1120</v>
      </c>
      <c r="R371" s="107" t="s">
        <v>926</v>
      </c>
    </row>
    <row r="372" spans="2:18" ht="20.100000000000001" customHeight="1" x14ac:dyDescent="0.4">
      <c r="B372" s="105" t="str">
        <f t="shared" si="16"/>
        <v/>
      </c>
      <c r="C372" s="105" t="str">
        <f t="shared" si="17"/>
        <v/>
      </c>
      <c r="D372" s="105" t="str">
        <f t="shared" si="18"/>
        <v/>
      </c>
      <c r="E372" s="106" t="s">
        <v>695</v>
      </c>
      <c r="F372" s="106" t="s">
        <v>696</v>
      </c>
      <c r="G372" s="106" t="s">
        <v>721</v>
      </c>
      <c r="H372" s="106" t="s">
        <v>706</v>
      </c>
      <c r="I372" s="106">
        <v>13</v>
      </c>
      <c r="J372" s="106" t="s">
        <v>722</v>
      </c>
      <c r="K372" s="106">
        <v>13</v>
      </c>
      <c r="L372" s="106" t="s">
        <v>706</v>
      </c>
      <c r="M372" s="106" t="s">
        <v>924</v>
      </c>
      <c r="N372" s="106">
        <v>0.32</v>
      </c>
      <c r="O372" s="106">
        <v>0.67</v>
      </c>
      <c r="P372" s="106" t="s">
        <v>714</v>
      </c>
      <c r="Q372" s="107" t="s">
        <v>1121</v>
      </c>
      <c r="R372" s="107" t="s">
        <v>926</v>
      </c>
    </row>
    <row r="373" spans="2:18" ht="20.100000000000001" customHeight="1" x14ac:dyDescent="0.4">
      <c r="B373" s="105" t="str">
        <f t="shared" si="16"/>
        <v/>
      </c>
      <c r="C373" s="105" t="str">
        <f t="shared" si="17"/>
        <v/>
      </c>
      <c r="D373" s="105" t="str">
        <f t="shared" si="18"/>
        <v/>
      </c>
      <c r="E373" s="106" t="s">
        <v>695</v>
      </c>
      <c r="F373" s="106" t="s">
        <v>728</v>
      </c>
      <c r="G373" s="106" t="s">
        <v>710</v>
      </c>
      <c r="H373" s="106" t="s">
        <v>729</v>
      </c>
      <c r="I373" s="106">
        <v>13</v>
      </c>
      <c r="J373" s="106" t="s">
        <v>711</v>
      </c>
      <c r="K373" s="106">
        <v>14</v>
      </c>
      <c r="L373" s="106" t="s">
        <v>706</v>
      </c>
      <c r="M373" s="106" t="s">
        <v>924</v>
      </c>
      <c r="N373" s="106">
        <v>0.4</v>
      </c>
      <c r="O373" s="106">
        <v>0.67</v>
      </c>
      <c r="P373" s="106" t="s">
        <v>714</v>
      </c>
      <c r="Q373" s="107" t="s">
        <v>1122</v>
      </c>
      <c r="R373" s="107" t="s">
        <v>926</v>
      </c>
    </row>
    <row r="374" spans="2:18" ht="20.100000000000001" customHeight="1" x14ac:dyDescent="0.4">
      <c r="B374" s="105" t="str">
        <f t="shared" si="16"/>
        <v/>
      </c>
      <c r="C374" s="105" t="str">
        <f t="shared" si="17"/>
        <v/>
      </c>
      <c r="D374" s="105" t="str">
        <f t="shared" si="18"/>
        <v/>
      </c>
      <c r="E374" s="106" t="s">
        <v>695</v>
      </c>
      <c r="F374" s="106" t="s">
        <v>798</v>
      </c>
      <c r="G374" s="106" t="s">
        <v>697</v>
      </c>
      <c r="H374" s="106" t="s">
        <v>733</v>
      </c>
      <c r="I374" s="106">
        <v>14</v>
      </c>
      <c r="J374" s="106" t="s">
        <v>699</v>
      </c>
      <c r="K374" s="106">
        <v>14</v>
      </c>
      <c r="L374" s="106" t="s">
        <v>802</v>
      </c>
      <c r="M374" s="106" t="s">
        <v>924</v>
      </c>
      <c r="N374" s="106">
        <v>0.36</v>
      </c>
      <c r="O374" s="106">
        <v>0.67</v>
      </c>
      <c r="P374" s="106" t="s">
        <v>800</v>
      </c>
      <c r="Q374" s="107" t="s">
        <v>1123</v>
      </c>
      <c r="R374" s="107" t="s">
        <v>926</v>
      </c>
    </row>
    <row r="375" spans="2:18" ht="20.100000000000001" customHeight="1" x14ac:dyDescent="0.4">
      <c r="B375" s="105" t="str">
        <f t="shared" si="16"/>
        <v/>
      </c>
      <c r="C375" s="105" t="str">
        <f t="shared" si="17"/>
        <v/>
      </c>
      <c r="D375" s="105" t="str">
        <f t="shared" si="18"/>
        <v/>
      </c>
      <c r="E375" s="106" t="s">
        <v>695</v>
      </c>
      <c r="F375" s="106" t="s">
        <v>805</v>
      </c>
      <c r="G375" s="106" t="s">
        <v>710</v>
      </c>
      <c r="H375" s="106" t="s">
        <v>733</v>
      </c>
      <c r="I375" s="106">
        <v>14</v>
      </c>
      <c r="J375" s="106" t="s">
        <v>711</v>
      </c>
      <c r="K375" s="106">
        <v>14</v>
      </c>
      <c r="L375" s="106" t="s">
        <v>741</v>
      </c>
      <c r="M375" s="106" t="s">
        <v>924</v>
      </c>
      <c r="N375" s="106">
        <v>0.45</v>
      </c>
      <c r="O375" s="106">
        <v>0.67</v>
      </c>
      <c r="P375" s="106" t="s">
        <v>714</v>
      </c>
      <c r="Q375" s="107" t="s">
        <v>1124</v>
      </c>
      <c r="R375" s="107" t="s">
        <v>926</v>
      </c>
    </row>
    <row r="376" spans="2:18" ht="20.100000000000001" customHeight="1" x14ac:dyDescent="0.4">
      <c r="B376" s="105" t="str">
        <f t="shared" si="16"/>
        <v/>
      </c>
      <c r="C376" s="105" t="str">
        <f t="shared" si="17"/>
        <v/>
      </c>
      <c r="D376" s="105" t="str">
        <f t="shared" si="18"/>
        <v/>
      </c>
      <c r="E376" s="106" t="s">
        <v>695</v>
      </c>
      <c r="F376" s="106" t="s">
        <v>805</v>
      </c>
      <c r="G376" s="106" t="s">
        <v>721</v>
      </c>
      <c r="H376" s="106" t="s">
        <v>729</v>
      </c>
      <c r="I376" s="106">
        <v>14</v>
      </c>
      <c r="J376" s="106" t="s">
        <v>722</v>
      </c>
      <c r="K376" s="106">
        <v>14</v>
      </c>
      <c r="L376" s="106" t="s">
        <v>741</v>
      </c>
      <c r="M376" s="106" t="s">
        <v>924</v>
      </c>
      <c r="N376" s="106">
        <v>0.45</v>
      </c>
      <c r="O376" s="106">
        <v>0.67</v>
      </c>
      <c r="P376" s="106" t="s">
        <v>714</v>
      </c>
      <c r="Q376" s="107" t="s">
        <v>1125</v>
      </c>
      <c r="R376" s="107" t="s">
        <v>926</v>
      </c>
    </row>
    <row r="377" spans="2:18" ht="20.100000000000001" customHeight="1" x14ac:dyDescent="0.4">
      <c r="B377" s="105" t="str">
        <f t="shared" si="16"/>
        <v/>
      </c>
      <c r="C377" s="105" t="str">
        <f t="shared" si="17"/>
        <v/>
      </c>
      <c r="D377" s="105" t="str">
        <f t="shared" si="18"/>
        <v/>
      </c>
      <c r="E377" s="106" t="s">
        <v>695</v>
      </c>
      <c r="F377" s="106" t="s">
        <v>740</v>
      </c>
      <c r="G377" s="106" t="s">
        <v>710</v>
      </c>
      <c r="H377" s="106" t="s">
        <v>717</v>
      </c>
      <c r="I377" s="106">
        <v>13</v>
      </c>
      <c r="J377" s="106" t="s">
        <v>711</v>
      </c>
      <c r="K377" s="106">
        <v>14</v>
      </c>
      <c r="L377" s="106" t="s">
        <v>741</v>
      </c>
      <c r="M377" s="106" t="s">
        <v>924</v>
      </c>
      <c r="N377" s="106">
        <v>0.33</v>
      </c>
      <c r="O377" s="106">
        <v>0.67</v>
      </c>
      <c r="P377" s="106" t="s">
        <v>714</v>
      </c>
      <c r="Q377" s="107" t="s">
        <v>1126</v>
      </c>
      <c r="R377" s="107" t="s">
        <v>926</v>
      </c>
    </row>
    <row r="378" spans="2:18" ht="20.100000000000001" customHeight="1" x14ac:dyDescent="0.4">
      <c r="B378" s="105" t="str">
        <f t="shared" si="16"/>
        <v/>
      </c>
      <c r="C378" s="105" t="str">
        <f t="shared" si="17"/>
        <v/>
      </c>
      <c r="D378" s="105" t="str">
        <f t="shared" si="18"/>
        <v/>
      </c>
      <c r="E378" s="106" t="s">
        <v>695</v>
      </c>
      <c r="F378" s="106" t="s">
        <v>740</v>
      </c>
      <c r="G378" s="106" t="s">
        <v>721</v>
      </c>
      <c r="H378" s="106" t="s">
        <v>698</v>
      </c>
      <c r="I378" s="106">
        <v>13</v>
      </c>
      <c r="J378" s="106" t="s">
        <v>722</v>
      </c>
      <c r="K378" s="106">
        <v>14</v>
      </c>
      <c r="L378" s="106" t="s">
        <v>741</v>
      </c>
      <c r="M378" s="106" t="s">
        <v>924</v>
      </c>
      <c r="N378" s="106">
        <v>0.34</v>
      </c>
      <c r="O378" s="106">
        <v>0.67</v>
      </c>
      <c r="P378" s="106" t="s">
        <v>714</v>
      </c>
      <c r="Q378" s="107" t="s">
        <v>1127</v>
      </c>
      <c r="R378" s="107" t="s">
        <v>926</v>
      </c>
    </row>
    <row r="379" spans="2:18" ht="20.100000000000001" customHeight="1" x14ac:dyDescent="0.4">
      <c r="B379" s="105" t="str">
        <f t="shared" si="16"/>
        <v/>
      </c>
      <c r="C379" s="105" t="str">
        <f t="shared" si="17"/>
        <v/>
      </c>
      <c r="D379" s="105" t="str">
        <f t="shared" si="18"/>
        <v/>
      </c>
      <c r="E379" s="106" t="s">
        <v>695</v>
      </c>
      <c r="F379" s="106" t="s">
        <v>740</v>
      </c>
      <c r="G379" s="106" t="s">
        <v>758</v>
      </c>
      <c r="H379" s="106" t="s">
        <v>706</v>
      </c>
      <c r="I379" s="106">
        <v>13</v>
      </c>
      <c r="J379" s="106" t="s">
        <v>711</v>
      </c>
      <c r="K379" s="106">
        <v>14</v>
      </c>
      <c r="L379" s="106" t="s">
        <v>753</v>
      </c>
      <c r="M379" s="106" t="s">
        <v>924</v>
      </c>
      <c r="N379" s="106">
        <v>0.34</v>
      </c>
      <c r="O379" s="106">
        <v>0.67</v>
      </c>
      <c r="P379" s="106" t="s">
        <v>714</v>
      </c>
      <c r="Q379" s="107" t="s">
        <v>1128</v>
      </c>
      <c r="R379" s="107" t="s">
        <v>926</v>
      </c>
    </row>
    <row r="380" spans="2:18" ht="20.100000000000001" customHeight="1" x14ac:dyDescent="0.4">
      <c r="B380" s="105" t="str">
        <f t="shared" si="16"/>
        <v/>
      </c>
      <c r="C380" s="105" t="str">
        <f t="shared" si="17"/>
        <v/>
      </c>
      <c r="D380" s="105" t="str">
        <f t="shared" si="18"/>
        <v/>
      </c>
      <c r="E380" s="106" t="s">
        <v>695</v>
      </c>
      <c r="F380" s="106" t="s">
        <v>817</v>
      </c>
      <c r="G380" s="106" t="s">
        <v>710</v>
      </c>
      <c r="H380" s="106" t="s">
        <v>802</v>
      </c>
      <c r="I380" s="106">
        <v>14</v>
      </c>
      <c r="J380" s="106" t="s">
        <v>711</v>
      </c>
      <c r="K380" s="106">
        <v>14</v>
      </c>
      <c r="L380" s="106" t="s">
        <v>741</v>
      </c>
      <c r="M380" s="106" t="s">
        <v>924</v>
      </c>
      <c r="N380" s="106">
        <v>0.32</v>
      </c>
      <c r="O380" s="106">
        <v>0.67</v>
      </c>
      <c r="P380" s="106" t="s">
        <v>714</v>
      </c>
      <c r="Q380" s="107" t="s">
        <v>1129</v>
      </c>
      <c r="R380" s="107" t="s">
        <v>926</v>
      </c>
    </row>
    <row r="381" spans="2:18" ht="20.100000000000001" customHeight="1" x14ac:dyDescent="0.4">
      <c r="B381" s="105" t="str">
        <f t="shared" si="16"/>
        <v/>
      </c>
      <c r="C381" s="105" t="str">
        <f t="shared" si="17"/>
        <v/>
      </c>
      <c r="D381" s="105" t="str">
        <f t="shared" si="18"/>
        <v/>
      </c>
      <c r="E381" s="106" t="s">
        <v>695</v>
      </c>
      <c r="F381" s="106" t="s">
        <v>817</v>
      </c>
      <c r="G381" s="106" t="s">
        <v>721</v>
      </c>
      <c r="H381" s="106" t="s">
        <v>799</v>
      </c>
      <c r="I381" s="106">
        <v>14</v>
      </c>
      <c r="J381" s="106" t="s">
        <v>722</v>
      </c>
      <c r="K381" s="106">
        <v>14</v>
      </c>
      <c r="L381" s="106" t="s">
        <v>741</v>
      </c>
      <c r="M381" s="106" t="s">
        <v>924</v>
      </c>
      <c r="N381" s="106">
        <v>0.32</v>
      </c>
      <c r="O381" s="106">
        <v>0.67</v>
      </c>
      <c r="P381" s="106" t="s">
        <v>714</v>
      </c>
      <c r="Q381" s="107" t="s">
        <v>1130</v>
      </c>
      <c r="R381" s="107" t="s">
        <v>926</v>
      </c>
    </row>
    <row r="382" spans="2:18" ht="20.100000000000001" customHeight="1" x14ac:dyDescent="0.4">
      <c r="B382" s="105" t="str">
        <f t="shared" si="16"/>
        <v/>
      </c>
      <c r="C382" s="105" t="str">
        <f t="shared" si="17"/>
        <v/>
      </c>
      <c r="D382" s="105" t="str">
        <f t="shared" si="18"/>
        <v/>
      </c>
      <c r="E382" s="106" t="s">
        <v>695</v>
      </c>
      <c r="F382" s="106" t="s">
        <v>817</v>
      </c>
      <c r="G382" s="106" t="s">
        <v>752</v>
      </c>
      <c r="H382" s="106" t="s">
        <v>819</v>
      </c>
      <c r="I382" s="106">
        <v>14</v>
      </c>
      <c r="J382" s="106" t="s">
        <v>699</v>
      </c>
      <c r="K382" s="106">
        <v>14</v>
      </c>
      <c r="L382" s="106" t="s">
        <v>753</v>
      </c>
      <c r="M382" s="106" t="s">
        <v>924</v>
      </c>
      <c r="N382" s="106">
        <v>0.32</v>
      </c>
      <c r="O382" s="106">
        <v>0.67</v>
      </c>
      <c r="P382" s="106" t="s">
        <v>714</v>
      </c>
      <c r="Q382" s="107" t="s">
        <v>1131</v>
      </c>
      <c r="R382" s="107" t="s">
        <v>926</v>
      </c>
    </row>
    <row r="383" spans="2:18" ht="20.100000000000001" customHeight="1" x14ac:dyDescent="0.4">
      <c r="B383" s="105" t="str">
        <f t="shared" si="16"/>
        <v/>
      </c>
      <c r="C383" s="105" t="str">
        <f t="shared" si="17"/>
        <v/>
      </c>
      <c r="D383" s="105" t="str">
        <f t="shared" si="18"/>
        <v/>
      </c>
      <c r="E383" s="106" t="s">
        <v>695</v>
      </c>
      <c r="F383" s="106" t="s">
        <v>728</v>
      </c>
      <c r="G383" s="106" t="s">
        <v>773</v>
      </c>
      <c r="H383" s="106" t="s">
        <v>765</v>
      </c>
      <c r="I383" s="106">
        <v>8</v>
      </c>
      <c r="J383" s="106" t="s">
        <v>774</v>
      </c>
      <c r="K383" s="106">
        <v>8</v>
      </c>
      <c r="L383" s="106" t="s">
        <v>717</v>
      </c>
      <c r="M383" s="106" t="s">
        <v>700</v>
      </c>
      <c r="N383" s="106">
        <v>0.39</v>
      </c>
      <c r="O383" s="106">
        <v>0.67</v>
      </c>
      <c r="P383" s="106" t="s">
        <v>714</v>
      </c>
      <c r="Q383" s="107" t="s">
        <v>1132</v>
      </c>
      <c r="R383" s="107" t="s">
        <v>703</v>
      </c>
    </row>
    <row r="384" spans="2:18" ht="20.100000000000001" customHeight="1" x14ac:dyDescent="0.4">
      <c r="B384" s="105" t="str">
        <f t="shared" si="16"/>
        <v/>
      </c>
      <c r="C384" s="105" t="str">
        <f t="shared" si="17"/>
        <v/>
      </c>
      <c r="D384" s="105" t="str">
        <f t="shared" si="18"/>
        <v/>
      </c>
      <c r="E384" s="106" t="s">
        <v>695</v>
      </c>
      <c r="F384" s="106" t="s">
        <v>728</v>
      </c>
      <c r="G384" s="106" t="s">
        <v>778</v>
      </c>
      <c r="H384" s="106" t="s">
        <v>765</v>
      </c>
      <c r="I384" s="106">
        <v>8</v>
      </c>
      <c r="J384" s="106" t="s">
        <v>779</v>
      </c>
      <c r="K384" s="106">
        <v>8</v>
      </c>
      <c r="L384" s="106" t="s">
        <v>717</v>
      </c>
      <c r="M384" s="106" t="s">
        <v>700</v>
      </c>
      <c r="N384" s="106">
        <v>0.39</v>
      </c>
      <c r="O384" s="106">
        <v>0.67</v>
      </c>
      <c r="P384" s="106" t="s">
        <v>714</v>
      </c>
      <c r="Q384" s="107" t="s">
        <v>1133</v>
      </c>
      <c r="R384" s="107" t="s">
        <v>703</v>
      </c>
    </row>
    <row r="385" spans="2:18" ht="20.100000000000001" customHeight="1" x14ac:dyDescent="0.4">
      <c r="B385" s="105" t="str">
        <f t="shared" si="16"/>
        <v/>
      </c>
      <c r="C385" s="105" t="str">
        <f t="shared" si="17"/>
        <v/>
      </c>
      <c r="D385" s="105" t="str">
        <f t="shared" si="18"/>
        <v/>
      </c>
      <c r="E385" s="106" t="s">
        <v>695</v>
      </c>
      <c r="F385" s="106" t="s">
        <v>728</v>
      </c>
      <c r="G385" s="106" t="s">
        <v>782</v>
      </c>
      <c r="H385" s="106" t="s">
        <v>765</v>
      </c>
      <c r="I385" s="106">
        <v>8</v>
      </c>
      <c r="J385" s="106" t="s">
        <v>783</v>
      </c>
      <c r="K385" s="106">
        <v>8</v>
      </c>
      <c r="L385" s="106" t="s">
        <v>717</v>
      </c>
      <c r="M385" s="106" t="s">
        <v>700</v>
      </c>
      <c r="N385" s="106">
        <v>0.34</v>
      </c>
      <c r="O385" s="106">
        <v>0.67</v>
      </c>
      <c r="P385" s="106" t="s">
        <v>714</v>
      </c>
      <c r="Q385" s="107" t="s">
        <v>1134</v>
      </c>
      <c r="R385" s="107" t="s">
        <v>703</v>
      </c>
    </row>
    <row r="386" spans="2:18" ht="20.100000000000001" customHeight="1" x14ac:dyDescent="0.4">
      <c r="B386" s="105" t="str">
        <f t="shared" si="16"/>
        <v/>
      </c>
      <c r="C386" s="105" t="str">
        <f t="shared" si="17"/>
        <v/>
      </c>
      <c r="D386" s="105" t="str">
        <f t="shared" si="18"/>
        <v/>
      </c>
      <c r="E386" s="106" t="s">
        <v>695</v>
      </c>
      <c r="F386" s="106" t="s">
        <v>728</v>
      </c>
      <c r="G386" s="106" t="s">
        <v>697</v>
      </c>
      <c r="H386" s="106" t="s">
        <v>765</v>
      </c>
      <c r="I386" s="106">
        <v>8</v>
      </c>
      <c r="J386" s="106" t="s">
        <v>699</v>
      </c>
      <c r="K386" s="106">
        <v>8</v>
      </c>
      <c r="L386" s="106" t="s">
        <v>717</v>
      </c>
      <c r="M386" s="106" t="s">
        <v>700</v>
      </c>
      <c r="N386" s="106">
        <v>0.39</v>
      </c>
      <c r="O386" s="106">
        <v>0.67</v>
      </c>
      <c r="P386" s="106" t="s">
        <v>714</v>
      </c>
      <c r="Q386" s="107" t="s">
        <v>1135</v>
      </c>
      <c r="R386" s="107" t="s">
        <v>275</v>
      </c>
    </row>
    <row r="387" spans="2:18" ht="20.100000000000001" customHeight="1" x14ac:dyDescent="0.4">
      <c r="B387" s="105" t="str">
        <f t="shared" si="16"/>
        <v/>
      </c>
      <c r="C387" s="105" t="str">
        <f t="shared" si="17"/>
        <v/>
      </c>
      <c r="D387" s="105" t="str">
        <f t="shared" si="18"/>
        <v/>
      </c>
      <c r="E387" s="106" t="s">
        <v>695</v>
      </c>
      <c r="F387" s="106" t="s">
        <v>728</v>
      </c>
      <c r="G387" s="106" t="s">
        <v>721</v>
      </c>
      <c r="H387" s="106" t="s">
        <v>729</v>
      </c>
      <c r="I387" s="106">
        <v>8</v>
      </c>
      <c r="J387" s="106" t="s">
        <v>722</v>
      </c>
      <c r="K387" s="106">
        <v>8</v>
      </c>
      <c r="L387" s="106" t="s">
        <v>706</v>
      </c>
      <c r="M387" s="106" t="s">
        <v>700</v>
      </c>
      <c r="N387" s="106">
        <v>0.4</v>
      </c>
      <c r="O387" s="106">
        <v>0.67</v>
      </c>
      <c r="P387" s="106" t="s">
        <v>714</v>
      </c>
      <c r="Q387" s="107" t="s">
        <v>1136</v>
      </c>
      <c r="R387" s="107" t="s">
        <v>275</v>
      </c>
    </row>
    <row r="388" spans="2:18" ht="20.100000000000001" customHeight="1" x14ac:dyDescent="0.4">
      <c r="B388" s="105" t="str">
        <f t="shared" si="16"/>
        <v/>
      </c>
      <c r="C388" s="105" t="str">
        <f t="shared" si="17"/>
        <v/>
      </c>
      <c r="D388" s="105" t="str">
        <f t="shared" si="18"/>
        <v/>
      </c>
      <c r="E388" s="106" t="s">
        <v>695</v>
      </c>
      <c r="F388" s="106" t="s">
        <v>740</v>
      </c>
      <c r="G388" s="106" t="s">
        <v>721</v>
      </c>
      <c r="H388" s="106" t="s">
        <v>717</v>
      </c>
      <c r="I388" s="106">
        <v>8</v>
      </c>
      <c r="J388" s="106" t="s">
        <v>722</v>
      </c>
      <c r="K388" s="106">
        <v>8</v>
      </c>
      <c r="L388" s="106" t="s">
        <v>741</v>
      </c>
      <c r="M388" s="106" t="s">
        <v>700</v>
      </c>
      <c r="N388" s="106">
        <v>0.33</v>
      </c>
      <c r="O388" s="106">
        <v>0.67</v>
      </c>
      <c r="P388" s="106" t="s">
        <v>714</v>
      </c>
      <c r="Q388" s="107" t="s">
        <v>1137</v>
      </c>
      <c r="R388" s="107" t="s">
        <v>275</v>
      </c>
    </row>
    <row r="389" spans="2:18" ht="20.100000000000001" customHeight="1" x14ac:dyDescent="0.4">
      <c r="B389" s="105" t="str">
        <f t="shared" si="16"/>
        <v/>
      </c>
      <c r="C389" s="105" t="str">
        <f t="shared" si="17"/>
        <v/>
      </c>
      <c r="D389" s="105" t="str">
        <f t="shared" si="18"/>
        <v/>
      </c>
      <c r="E389" s="106" t="s">
        <v>695</v>
      </c>
      <c r="F389" s="106" t="s">
        <v>740</v>
      </c>
      <c r="G389" s="106" t="s">
        <v>773</v>
      </c>
      <c r="H389" s="106" t="s">
        <v>706</v>
      </c>
      <c r="I389" s="106">
        <v>8</v>
      </c>
      <c r="J389" s="106" t="s">
        <v>774</v>
      </c>
      <c r="K389" s="106">
        <v>8</v>
      </c>
      <c r="L389" s="106" t="s">
        <v>741</v>
      </c>
      <c r="M389" s="106" t="s">
        <v>700</v>
      </c>
      <c r="N389" s="106">
        <v>0.33</v>
      </c>
      <c r="O389" s="106">
        <v>0.67</v>
      </c>
      <c r="P389" s="106" t="s">
        <v>714</v>
      </c>
      <c r="Q389" s="107" t="s">
        <v>1138</v>
      </c>
      <c r="R389" s="107" t="s">
        <v>275</v>
      </c>
    </row>
    <row r="390" spans="2:18" ht="20.100000000000001" customHeight="1" x14ac:dyDescent="0.4">
      <c r="B390" s="105" t="str">
        <f t="shared" si="16"/>
        <v/>
      </c>
      <c r="C390" s="105" t="str">
        <f t="shared" si="17"/>
        <v/>
      </c>
      <c r="D390" s="105" t="str">
        <f t="shared" si="18"/>
        <v/>
      </c>
      <c r="E390" s="106" t="s">
        <v>695</v>
      </c>
      <c r="F390" s="106" t="s">
        <v>740</v>
      </c>
      <c r="G390" s="106" t="s">
        <v>778</v>
      </c>
      <c r="H390" s="106" t="s">
        <v>706</v>
      </c>
      <c r="I390" s="106">
        <v>8</v>
      </c>
      <c r="J390" s="106" t="s">
        <v>779</v>
      </c>
      <c r="K390" s="106">
        <v>8</v>
      </c>
      <c r="L390" s="106" t="s">
        <v>741</v>
      </c>
      <c r="M390" s="106" t="s">
        <v>700</v>
      </c>
      <c r="N390" s="106">
        <v>0.33</v>
      </c>
      <c r="O390" s="106">
        <v>0.67</v>
      </c>
      <c r="P390" s="106" t="s">
        <v>714</v>
      </c>
      <c r="Q390" s="107" t="s">
        <v>1139</v>
      </c>
      <c r="R390" s="107" t="s">
        <v>275</v>
      </c>
    </row>
    <row r="391" spans="2:18" ht="20.100000000000001" customHeight="1" x14ac:dyDescent="0.4">
      <c r="B391" s="105" t="str">
        <f t="shared" si="16"/>
        <v/>
      </c>
      <c r="C391" s="105" t="str">
        <f t="shared" si="17"/>
        <v/>
      </c>
      <c r="D391" s="105" t="str">
        <f t="shared" si="18"/>
        <v/>
      </c>
      <c r="E391" s="106" t="s">
        <v>695</v>
      </c>
      <c r="F391" s="106" t="s">
        <v>740</v>
      </c>
      <c r="G391" s="106" t="s">
        <v>782</v>
      </c>
      <c r="H391" s="106" t="s">
        <v>706</v>
      </c>
      <c r="I391" s="106">
        <v>8</v>
      </c>
      <c r="J391" s="106" t="s">
        <v>783</v>
      </c>
      <c r="K391" s="106">
        <v>8</v>
      </c>
      <c r="L391" s="106" t="s">
        <v>741</v>
      </c>
      <c r="M391" s="106" t="s">
        <v>700</v>
      </c>
      <c r="N391" s="106">
        <v>0.28000000000000003</v>
      </c>
      <c r="O391" s="106">
        <v>0.67</v>
      </c>
      <c r="P391" s="106" t="s">
        <v>714</v>
      </c>
      <c r="Q391" s="107" t="s">
        <v>1140</v>
      </c>
      <c r="R391" s="107" t="s">
        <v>275</v>
      </c>
    </row>
    <row r="392" spans="2:18" ht="20.100000000000001" customHeight="1" x14ac:dyDescent="0.4">
      <c r="B392" s="105" t="str">
        <f t="shared" si="16"/>
        <v/>
      </c>
      <c r="C392" s="105" t="str">
        <f t="shared" si="17"/>
        <v/>
      </c>
      <c r="D392" s="105" t="str">
        <f t="shared" si="18"/>
        <v/>
      </c>
      <c r="E392" s="106" t="s">
        <v>695</v>
      </c>
      <c r="F392" s="106" t="s">
        <v>740</v>
      </c>
      <c r="G392" s="106" t="s">
        <v>758</v>
      </c>
      <c r="H392" s="106" t="s">
        <v>698</v>
      </c>
      <c r="I392" s="106">
        <v>8</v>
      </c>
      <c r="J392" s="106" t="s">
        <v>711</v>
      </c>
      <c r="K392" s="106">
        <v>8</v>
      </c>
      <c r="L392" s="106" t="s">
        <v>753</v>
      </c>
      <c r="M392" s="106" t="s">
        <v>700</v>
      </c>
      <c r="N392" s="106">
        <v>0.34</v>
      </c>
      <c r="O392" s="106">
        <v>0.67</v>
      </c>
      <c r="P392" s="106" t="s">
        <v>714</v>
      </c>
      <c r="Q392" s="107" t="s">
        <v>1141</v>
      </c>
      <c r="R392" s="107" t="s">
        <v>275</v>
      </c>
    </row>
    <row r="393" spans="2:18" ht="20.100000000000001" customHeight="1" x14ac:dyDescent="0.4">
      <c r="B393" s="105" t="str">
        <f t="shared" si="16"/>
        <v/>
      </c>
      <c r="C393" s="105" t="str">
        <f t="shared" si="17"/>
        <v/>
      </c>
      <c r="D393" s="105" t="str">
        <f t="shared" si="18"/>
        <v/>
      </c>
      <c r="E393" s="106" t="s">
        <v>695</v>
      </c>
      <c r="F393" s="106" t="s">
        <v>740</v>
      </c>
      <c r="G393" s="106" t="s">
        <v>788</v>
      </c>
      <c r="H393" s="106" t="s">
        <v>706</v>
      </c>
      <c r="I393" s="106">
        <v>8</v>
      </c>
      <c r="J393" s="106" t="s">
        <v>722</v>
      </c>
      <c r="K393" s="106">
        <v>8</v>
      </c>
      <c r="L393" s="106" t="s">
        <v>753</v>
      </c>
      <c r="M393" s="106" t="s">
        <v>700</v>
      </c>
      <c r="N393" s="106">
        <v>0.34</v>
      </c>
      <c r="O393" s="106">
        <v>0.67</v>
      </c>
      <c r="P393" s="106" t="s">
        <v>714</v>
      </c>
      <c r="Q393" s="107" t="s">
        <v>1142</v>
      </c>
      <c r="R393" s="107" t="s">
        <v>275</v>
      </c>
    </row>
    <row r="394" spans="2:18" ht="20.100000000000001" customHeight="1" x14ac:dyDescent="0.4">
      <c r="B394" s="105" t="str">
        <f t="shared" si="16"/>
        <v/>
      </c>
      <c r="C394" s="105" t="str">
        <f t="shared" si="17"/>
        <v/>
      </c>
      <c r="D394" s="105" t="str">
        <f t="shared" si="18"/>
        <v/>
      </c>
      <c r="E394" s="106" t="s">
        <v>695</v>
      </c>
      <c r="F394" s="106" t="s">
        <v>728</v>
      </c>
      <c r="G394" s="106" t="s">
        <v>710</v>
      </c>
      <c r="H394" s="106" t="s">
        <v>765</v>
      </c>
      <c r="I394" s="106">
        <v>8</v>
      </c>
      <c r="J394" s="106" t="s">
        <v>1098</v>
      </c>
      <c r="K394" s="106">
        <v>8</v>
      </c>
      <c r="L394" s="106" t="s">
        <v>717</v>
      </c>
      <c r="M394" s="106" t="s">
        <v>700</v>
      </c>
      <c r="N394" s="106">
        <v>0.39</v>
      </c>
      <c r="O394" s="106">
        <v>0.67</v>
      </c>
      <c r="P394" s="106" t="s">
        <v>714</v>
      </c>
      <c r="Q394" s="107" t="s">
        <v>1143</v>
      </c>
      <c r="R394" s="107" t="s">
        <v>13</v>
      </c>
    </row>
    <row r="395" spans="2:18" ht="20.100000000000001" customHeight="1" x14ac:dyDescent="0.4">
      <c r="B395" s="105" t="str">
        <f t="shared" si="16"/>
        <v/>
      </c>
      <c r="C395" s="105" t="str">
        <f t="shared" si="17"/>
        <v/>
      </c>
      <c r="D395" s="105" t="str">
        <f t="shared" si="18"/>
        <v/>
      </c>
      <c r="E395" s="106" t="s">
        <v>695</v>
      </c>
      <c r="F395" s="106" t="s">
        <v>805</v>
      </c>
      <c r="G395" s="106" t="s">
        <v>752</v>
      </c>
      <c r="H395" s="106" t="s">
        <v>729</v>
      </c>
      <c r="I395" s="106">
        <v>13</v>
      </c>
      <c r="J395" s="106" t="s">
        <v>699</v>
      </c>
      <c r="K395" s="106">
        <v>14</v>
      </c>
      <c r="L395" s="106" t="s">
        <v>753</v>
      </c>
      <c r="M395" s="106" t="s">
        <v>924</v>
      </c>
      <c r="N395" s="106">
        <v>0.46</v>
      </c>
      <c r="O395" s="106">
        <v>0.68</v>
      </c>
      <c r="P395" s="106" t="s">
        <v>714</v>
      </c>
      <c r="Q395" s="107" t="s">
        <v>1144</v>
      </c>
      <c r="R395" s="107" t="s">
        <v>39</v>
      </c>
    </row>
    <row r="396" spans="2:18" ht="20.100000000000001" customHeight="1" x14ac:dyDescent="0.4">
      <c r="B396" s="105" t="str">
        <f t="shared" si="16"/>
        <v/>
      </c>
      <c r="C396" s="105" t="str">
        <f t="shared" si="17"/>
        <v/>
      </c>
      <c r="D396" s="105" t="str">
        <f t="shared" si="18"/>
        <v/>
      </c>
      <c r="E396" s="106" t="s">
        <v>695</v>
      </c>
      <c r="F396" s="106" t="s">
        <v>794</v>
      </c>
      <c r="G396" s="106" t="s">
        <v>710</v>
      </c>
      <c r="H396" s="106" t="s">
        <v>729</v>
      </c>
      <c r="I396" s="106">
        <v>13</v>
      </c>
      <c r="J396" s="106" t="s">
        <v>711</v>
      </c>
      <c r="K396" s="106">
        <v>14</v>
      </c>
      <c r="L396" s="106" t="s">
        <v>729</v>
      </c>
      <c r="M396" s="106" t="s">
        <v>924</v>
      </c>
      <c r="N396" s="106">
        <v>0.45</v>
      </c>
      <c r="O396" s="106">
        <v>0.68</v>
      </c>
      <c r="P396" s="106" t="s">
        <v>701</v>
      </c>
      <c r="Q396" s="107" t="s">
        <v>1145</v>
      </c>
      <c r="R396" s="107" t="s">
        <v>926</v>
      </c>
    </row>
    <row r="397" spans="2:18" ht="20.100000000000001" customHeight="1" x14ac:dyDescent="0.4">
      <c r="B397" s="105" t="str">
        <f t="shared" si="16"/>
        <v/>
      </c>
      <c r="C397" s="105" t="str">
        <f t="shared" si="17"/>
        <v/>
      </c>
      <c r="D397" s="105" t="str">
        <f t="shared" si="18"/>
        <v/>
      </c>
      <c r="E397" s="106" t="s">
        <v>695</v>
      </c>
      <c r="F397" s="106" t="s">
        <v>805</v>
      </c>
      <c r="G397" s="106" t="s">
        <v>710</v>
      </c>
      <c r="H397" s="106" t="s">
        <v>765</v>
      </c>
      <c r="I397" s="106">
        <v>13</v>
      </c>
      <c r="J397" s="106" t="s">
        <v>711</v>
      </c>
      <c r="K397" s="106">
        <v>14</v>
      </c>
      <c r="L397" s="106" t="s">
        <v>741</v>
      </c>
      <c r="M397" s="106" t="s">
        <v>924</v>
      </c>
      <c r="N397" s="106">
        <v>0.44</v>
      </c>
      <c r="O397" s="106">
        <v>0.68</v>
      </c>
      <c r="P397" s="106" t="s">
        <v>714</v>
      </c>
      <c r="Q397" s="107" t="s">
        <v>1146</v>
      </c>
      <c r="R397" s="107" t="s">
        <v>926</v>
      </c>
    </row>
    <row r="398" spans="2:18" ht="20.100000000000001" customHeight="1" x14ac:dyDescent="0.4">
      <c r="B398" s="105" t="str">
        <f t="shared" si="16"/>
        <v/>
      </c>
      <c r="C398" s="105" t="str">
        <f t="shared" si="17"/>
        <v/>
      </c>
      <c r="D398" s="105" t="str">
        <f t="shared" si="18"/>
        <v/>
      </c>
      <c r="E398" s="106" t="s">
        <v>695</v>
      </c>
      <c r="F398" s="106" t="s">
        <v>805</v>
      </c>
      <c r="G398" s="106" t="s">
        <v>721</v>
      </c>
      <c r="H398" s="106" t="s">
        <v>733</v>
      </c>
      <c r="I398" s="106">
        <v>13</v>
      </c>
      <c r="J398" s="106" t="s">
        <v>722</v>
      </c>
      <c r="K398" s="106">
        <v>14</v>
      </c>
      <c r="L398" s="106" t="s">
        <v>741</v>
      </c>
      <c r="M398" s="106" t="s">
        <v>924</v>
      </c>
      <c r="N398" s="106">
        <v>0.45</v>
      </c>
      <c r="O398" s="106">
        <v>0.68</v>
      </c>
      <c r="P398" s="106" t="s">
        <v>714</v>
      </c>
      <c r="Q398" s="107" t="s">
        <v>1147</v>
      </c>
      <c r="R398" s="107" t="s">
        <v>926</v>
      </c>
    </row>
    <row r="399" spans="2:18" ht="20.100000000000001" customHeight="1" x14ac:dyDescent="0.4">
      <c r="B399" s="105" t="str">
        <f t="shared" si="16"/>
        <v/>
      </c>
      <c r="C399" s="105" t="str">
        <f t="shared" si="17"/>
        <v/>
      </c>
      <c r="D399" s="105" t="str">
        <f t="shared" si="18"/>
        <v/>
      </c>
      <c r="E399" s="106" t="s">
        <v>695</v>
      </c>
      <c r="F399" s="106" t="s">
        <v>805</v>
      </c>
      <c r="G399" s="106" t="s">
        <v>758</v>
      </c>
      <c r="H399" s="106" t="s">
        <v>729</v>
      </c>
      <c r="I399" s="106">
        <v>13</v>
      </c>
      <c r="J399" s="106" t="s">
        <v>711</v>
      </c>
      <c r="K399" s="106">
        <v>14</v>
      </c>
      <c r="L399" s="106" t="s">
        <v>753</v>
      </c>
      <c r="M399" s="106" t="s">
        <v>924</v>
      </c>
      <c r="N399" s="106">
        <v>0.45</v>
      </c>
      <c r="O399" s="106">
        <v>0.68</v>
      </c>
      <c r="P399" s="106" t="s">
        <v>714</v>
      </c>
      <c r="Q399" s="107" t="s">
        <v>1148</v>
      </c>
      <c r="R399" s="107" t="s">
        <v>926</v>
      </c>
    </row>
    <row r="400" spans="2:18" ht="20.100000000000001" customHeight="1" x14ac:dyDescent="0.4">
      <c r="B400" s="105" t="str">
        <f t="shared" si="16"/>
        <v/>
      </c>
      <c r="C400" s="105" t="str">
        <f t="shared" si="17"/>
        <v/>
      </c>
      <c r="D400" s="105" t="str">
        <f t="shared" si="18"/>
        <v/>
      </c>
      <c r="E400" s="106" t="s">
        <v>695</v>
      </c>
      <c r="F400" s="106" t="s">
        <v>817</v>
      </c>
      <c r="G400" s="106" t="s">
        <v>758</v>
      </c>
      <c r="H400" s="106" t="s">
        <v>799</v>
      </c>
      <c r="I400" s="106">
        <v>13</v>
      </c>
      <c r="J400" s="106" t="s">
        <v>711</v>
      </c>
      <c r="K400" s="106">
        <v>14</v>
      </c>
      <c r="L400" s="106" t="s">
        <v>753</v>
      </c>
      <c r="M400" s="106" t="s">
        <v>924</v>
      </c>
      <c r="N400" s="106">
        <v>0.32</v>
      </c>
      <c r="O400" s="106">
        <v>0.68</v>
      </c>
      <c r="P400" s="106" t="s">
        <v>714</v>
      </c>
      <c r="Q400" s="107" t="s">
        <v>1149</v>
      </c>
      <c r="R400" s="107" t="s">
        <v>926</v>
      </c>
    </row>
    <row r="401" spans="2:18" ht="20.100000000000001" customHeight="1" x14ac:dyDescent="0.4">
      <c r="B401" s="105" t="str">
        <f t="shared" ref="B401:B464" si="19">IF(OR($C$11="",$C$12=""),"",IFERROR(IF(AND($U$23&lt;&gt;R401,$V$23&lt;&gt;R401),"－",IF(AND(COUNTIF($C$11,"*樹脂スペーサー*")&gt;0,OR(M401="空気",F401="一般",F401="一般ＰＧ")),"－",IF(AND($W$26&gt;0,$W$26&gt;=O401),$U$26,IF(AND($W$27&gt;0,$W$27&gt;=O401),$U$27,IF(AND($W$28&gt;0,$W$28&gt;=O401),$U$28,IF(AND($W$29&gt;0,$W$29&gt;=O401),$U$29,IF(AND($W$30&gt;0,$W$30&gt;=O401),$U$30,IF(AND($W$31&gt;0,$W$31&gt;=O401),$U$31,IF(AND($W$32&gt;0,$W$32&gt;=O401),$U$32,"－"))))))))),"－"))</f>
        <v/>
      </c>
      <c r="C401" s="105" t="str">
        <f t="shared" ref="C401:C464" si="20">IF(B401="","",IF(B401&lt;&gt;"－",VLOOKUP(B401,$U$26:$V$32,2,FALSE),"－"))</f>
        <v/>
      </c>
      <c r="D401" s="105" t="str">
        <f t="shared" ref="D401:D464" si="21">IF($H$10="","",IF($V$39&lt;&gt;"断熱等","－",IF(AND(COUNTIF($V$35,"*樹脂スペーサー*")&gt;0,OR(M401="空気",F401="一般",F401="一般ＰＧ")),"－",IF(AND($V$36&lt;&gt;R401,$W$36&lt;&gt;R401),"－",IF(MID($H$10,10,1)="Z",IF(N401&lt;=0.65,"○","－"),IF($V$37&gt;=O401,"○","－"))))))</f>
        <v/>
      </c>
      <c r="E401" s="106" t="s">
        <v>695</v>
      </c>
      <c r="F401" s="106" t="s">
        <v>696</v>
      </c>
      <c r="G401" s="106" t="s">
        <v>710</v>
      </c>
      <c r="H401" s="106" t="s">
        <v>706</v>
      </c>
      <c r="I401" s="106">
        <v>12</v>
      </c>
      <c r="J401" s="106" t="s">
        <v>711</v>
      </c>
      <c r="K401" s="106">
        <v>13</v>
      </c>
      <c r="L401" s="106" t="s">
        <v>706</v>
      </c>
      <c r="M401" s="106" t="s">
        <v>924</v>
      </c>
      <c r="N401" s="106">
        <v>0.32</v>
      </c>
      <c r="O401" s="106">
        <v>0.69</v>
      </c>
      <c r="P401" s="106" t="s">
        <v>714</v>
      </c>
      <c r="Q401" s="107" t="s">
        <v>1150</v>
      </c>
      <c r="R401" s="107" t="s">
        <v>39</v>
      </c>
    </row>
    <row r="402" spans="2:18" ht="20.100000000000001" customHeight="1" x14ac:dyDescent="0.4">
      <c r="B402" s="105" t="str">
        <f t="shared" si="19"/>
        <v/>
      </c>
      <c r="C402" s="105" t="str">
        <f t="shared" si="20"/>
        <v/>
      </c>
      <c r="D402" s="105" t="str">
        <f t="shared" si="21"/>
        <v/>
      </c>
      <c r="E402" s="106" t="s">
        <v>695</v>
      </c>
      <c r="F402" s="106" t="s">
        <v>728</v>
      </c>
      <c r="G402" s="106" t="s">
        <v>697</v>
      </c>
      <c r="H402" s="106" t="s">
        <v>733</v>
      </c>
      <c r="I402" s="106">
        <v>13</v>
      </c>
      <c r="J402" s="106" t="s">
        <v>699</v>
      </c>
      <c r="K402" s="106">
        <v>13</v>
      </c>
      <c r="L402" s="106" t="s">
        <v>698</v>
      </c>
      <c r="M402" s="106" t="s">
        <v>924</v>
      </c>
      <c r="N402" s="106">
        <v>0.39</v>
      </c>
      <c r="O402" s="106">
        <v>0.69</v>
      </c>
      <c r="P402" s="106" t="s">
        <v>714</v>
      </c>
      <c r="Q402" s="107" t="s">
        <v>1151</v>
      </c>
      <c r="R402" s="107" t="s">
        <v>39</v>
      </c>
    </row>
    <row r="403" spans="2:18" ht="20.100000000000001" customHeight="1" x14ac:dyDescent="0.4">
      <c r="B403" s="105" t="str">
        <f t="shared" si="19"/>
        <v/>
      </c>
      <c r="C403" s="105" t="str">
        <f t="shared" si="20"/>
        <v/>
      </c>
      <c r="D403" s="105" t="str">
        <f t="shared" si="21"/>
        <v/>
      </c>
      <c r="E403" s="106" t="s">
        <v>695</v>
      </c>
      <c r="F403" s="106" t="s">
        <v>805</v>
      </c>
      <c r="G403" s="106" t="s">
        <v>697</v>
      </c>
      <c r="H403" s="106" t="s">
        <v>765</v>
      </c>
      <c r="I403" s="106">
        <v>13</v>
      </c>
      <c r="J403" s="106" t="s">
        <v>699</v>
      </c>
      <c r="K403" s="106">
        <v>14</v>
      </c>
      <c r="L403" s="106" t="s">
        <v>741</v>
      </c>
      <c r="M403" s="106" t="s">
        <v>924</v>
      </c>
      <c r="N403" s="106">
        <v>0.45</v>
      </c>
      <c r="O403" s="106">
        <v>0.69</v>
      </c>
      <c r="P403" s="106" t="s">
        <v>714</v>
      </c>
      <c r="Q403" s="107" t="s">
        <v>1152</v>
      </c>
      <c r="R403" s="107" t="s">
        <v>39</v>
      </c>
    </row>
    <row r="404" spans="2:18" ht="20.100000000000001" customHeight="1" x14ac:dyDescent="0.4">
      <c r="B404" s="105" t="str">
        <f t="shared" si="19"/>
        <v/>
      </c>
      <c r="C404" s="105" t="str">
        <f t="shared" si="20"/>
        <v/>
      </c>
      <c r="D404" s="105" t="str">
        <f t="shared" si="21"/>
        <v/>
      </c>
      <c r="E404" s="106" t="s">
        <v>695</v>
      </c>
      <c r="F404" s="106" t="s">
        <v>805</v>
      </c>
      <c r="G404" s="106" t="s">
        <v>710</v>
      </c>
      <c r="H404" s="106" t="s">
        <v>729</v>
      </c>
      <c r="I404" s="106">
        <v>13</v>
      </c>
      <c r="J404" s="106" t="s">
        <v>711</v>
      </c>
      <c r="K404" s="106">
        <v>14</v>
      </c>
      <c r="L404" s="106" t="s">
        <v>741</v>
      </c>
      <c r="M404" s="106" t="s">
        <v>924</v>
      </c>
      <c r="N404" s="106">
        <v>0.45</v>
      </c>
      <c r="O404" s="106">
        <v>0.69</v>
      </c>
      <c r="P404" s="106" t="s">
        <v>714</v>
      </c>
      <c r="Q404" s="107" t="s">
        <v>1153</v>
      </c>
      <c r="R404" s="107" t="s">
        <v>39</v>
      </c>
    </row>
    <row r="405" spans="2:18" ht="20.100000000000001" customHeight="1" x14ac:dyDescent="0.4">
      <c r="B405" s="105" t="str">
        <f t="shared" si="19"/>
        <v/>
      </c>
      <c r="C405" s="105" t="str">
        <f t="shared" si="20"/>
        <v/>
      </c>
      <c r="D405" s="105" t="str">
        <f t="shared" si="21"/>
        <v/>
      </c>
      <c r="E405" s="106" t="s">
        <v>695</v>
      </c>
      <c r="F405" s="106" t="s">
        <v>740</v>
      </c>
      <c r="G405" s="106" t="s">
        <v>710</v>
      </c>
      <c r="H405" s="106" t="s">
        <v>698</v>
      </c>
      <c r="I405" s="106">
        <v>13</v>
      </c>
      <c r="J405" s="106" t="s">
        <v>711</v>
      </c>
      <c r="K405" s="106">
        <v>13</v>
      </c>
      <c r="L405" s="106" t="s">
        <v>741</v>
      </c>
      <c r="M405" s="106" t="s">
        <v>924</v>
      </c>
      <c r="N405" s="106">
        <v>0.34</v>
      </c>
      <c r="O405" s="106">
        <v>0.69</v>
      </c>
      <c r="P405" s="106" t="s">
        <v>714</v>
      </c>
      <c r="Q405" s="107" t="s">
        <v>1154</v>
      </c>
      <c r="R405" s="107" t="s">
        <v>39</v>
      </c>
    </row>
    <row r="406" spans="2:18" ht="20.100000000000001" customHeight="1" x14ac:dyDescent="0.4">
      <c r="B406" s="105" t="str">
        <f t="shared" si="19"/>
        <v/>
      </c>
      <c r="C406" s="105" t="str">
        <f t="shared" si="20"/>
        <v/>
      </c>
      <c r="D406" s="105" t="str">
        <f t="shared" si="21"/>
        <v/>
      </c>
      <c r="E406" s="106" t="s">
        <v>695</v>
      </c>
      <c r="F406" s="106" t="s">
        <v>740</v>
      </c>
      <c r="G406" s="106" t="s">
        <v>721</v>
      </c>
      <c r="H406" s="106" t="s">
        <v>706</v>
      </c>
      <c r="I406" s="106">
        <v>13</v>
      </c>
      <c r="J406" s="106" t="s">
        <v>722</v>
      </c>
      <c r="K406" s="106">
        <v>13</v>
      </c>
      <c r="L406" s="106" t="s">
        <v>741</v>
      </c>
      <c r="M406" s="106" t="s">
        <v>924</v>
      </c>
      <c r="N406" s="106">
        <v>0.34</v>
      </c>
      <c r="O406" s="106">
        <v>0.69</v>
      </c>
      <c r="P406" s="106" t="s">
        <v>714</v>
      </c>
      <c r="Q406" s="107" t="s">
        <v>1155</v>
      </c>
      <c r="R406" s="107" t="s">
        <v>39</v>
      </c>
    </row>
    <row r="407" spans="2:18" ht="20.100000000000001" customHeight="1" x14ac:dyDescent="0.4">
      <c r="B407" s="105" t="str">
        <f t="shared" si="19"/>
        <v/>
      </c>
      <c r="C407" s="105" t="str">
        <f t="shared" si="20"/>
        <v/>
      </c>
      <c r="D407" s="105" t="str">
        <f t="shared" si="21"/>
        <v/>
      </c>
      <c r="E407" s="106" t="s">
        <v>695</v>
      </c>
      <c r="F407" s="106" t="s">
        <v>740</v>
      </c>
      <c r="G407" s="106" t="s">
        <v>752</v>
      </c>
      <c r="H407" s="106" t="s">
        <v>698</v>
      </c>
      <c r="I407" s="106">
        <v>13</v>
      </c>
      <c r="J407" s="106" t="s">
        <v>699</v>
      </c>
      <c r="K407" s="106">
        <v>13</v>
      </c>
      <c r="L407" s="106" t="s">
        <v>753</v>
      </c>
      <c r="M407" s="106" t="s">
        <v>924</v>
      </c>
      <c r="N407" s="106">
        <v>0.34</v>
      </c>
      <c r="O407" s="106">
        <v>0.69</v>
      </c>
      <c r="P407" s="106" t="s">
        <v>714</v>
      </c>
      <c r="Q407" s="107" t="s">
        <v>1156</v>
      </c>
      <c r="R407" s="107" t="s">
        <v>39</v>
      </c>
    </row>
    <row r="408" spans="2:18" ht="20.100000000000001" customHeight="1" x14ac:dyDescent="0.4">
      <c r="B408" s="105" t="str">
        <f t="shared" si="19"/>
        <v/>
      </c>
      <c r="C408" s="105" t="str">
        <f t="shared" si="20"/>
        <v/>
      </c>
      <c r="D408" s="105" t="str">
        <f t="shared" si="21"/>
        <v/>
      </c>
      <c r="E408" s="106" t="s">
        <v>695</v>
      </c>
      <c r="F408" s="106" t="s">
        <v>817</v>
      </c>
      <c r="G408" s="106" t="s">
        <v>697</v>
      </c>
      <c r="H408" s="106" t="s">
        <v>819</v>
      </c>
      <c r="I408" s="106">
        <v>13</v>
      </c>
      <c r="J408" s="106" t="s">
        <v>699</v>
      </c>
      <c r="K408" s="106">
        <v>14</v>
      </c>
      <c r="L408" s="106" t="s">
        <v>741</v>
      </c>
      <c r="M408" s="106" t="s">
        <v>924</v>
      </c>
      <c r="N408" s="106">
        <v>0.32</v>
      </c>
      <c r="O408" s="106">
        <v>0.69</v>
      </c>
      <c r="P408" s="106" t="s">
        <v>714</v>
      </c>
      <c r="Q408" s="107" t="s">
        <v>1157</v>
      </c>
      <c r="R408" s="107" t="s">
        <v>39</v>
      </c>
    </row>
    <row r="409" spans="2:18" ht="20.100000000000001" customHeight="1" x14ac:dyDescent="0.4">
      <c r="B409" s="105" t="str">
        <f t="shared" si="19"/>
        <v/>
      </c>
      <c r="C409" s="105" t="str">
        <f t="shared" si="20"/>
        <v/>
      </c>
      <c r="D409" s="105" t="str">
        <f t="shared" si="21"/>
        <v/>
      </c>
      <c r="E409" s="106" t="s">
        <v>695</v>
      </c>
      <c r="F409" s="106" t="s">
        <v>817</v>
      </c>
      <c r="G409" s="106" t="s">
        <v>710</v>
      </c>
      <c r="H409" s="106" t="s">
        <v>799</v>
      </c>
      <c r="I409" s="106">
        <v>13</v>
      </c>
      <c r="J409" s="106" t="s">
        <v>711</v>
      </c>
      <c r="K409" s="106">
        <v>14</v>
      </c>
      <c r="L409" s="106" t="s">
        <v>741</v>
      </c>
      <c r="M409" s="106" t="s">
        <v>924</v>
      </c>
      <c r="N409" s="106">
        <v>0.32</v>
      </c>
      <c r="O409" s="106">
        <v>0.69</v>
      </c>
      <c r="P409" s="106" t="s">
        <v>714</v>
      </c>
      <c r="Q409" s="107" t="s">
        <v>1158</v>
      </c>
      <c r="R409" s="107" t="s">
        <v>39</v>
      </c>
    </row>
    <row r="410" spans="2:18" ht="20.100000000000001" customHeight="1" x14ac:dyDescent="0.4">
      <c r="B410" s="105" t="str">
        <f t="shared" si="19"/>
        <v/>
      </c>
      <c r="C410" s="105" t="str">
        <f t="shared" si="20"/>
        <v/>
      </c>
      <c r="D410" s="105" t="str">
        <f t="shared" si="21"/>
        <v/>
      </c>
      <c r="E410" s="106" t="s">
        <v>695</v>
      </c>
      <c r="F410" s="106" t="s">
        <v>817</v>
      </c>
      <c r="G410" s="106" t="s">
        <v>752</v>
      </c>
      <c r="H410" s="106" t="s">
        <v>799</v>
      </c>
      <c r="I410" s="106">
        <v>13</v>
      </c>
      <c r="J410" s="106" t="s">
        <v>699</v>
      </c>
      <c r="K410" s="106">
        <v>14</v>
      </c>
      <c r="L410" s="106" t="s">
        <v>753</v>
      </c>
      <c r="M410" s="106" t="s">
        <v>924</v>
      </c>
      <c r="N410" s="106">
        <v>0.33</v>
      </c>
      <c r="O410" s="106">
        <v>0.69</v>
      </c>
      <c r="P410" s="106" t="s">
        <v>714</v>
      </c>
      <c r="Q410" s="107" t="s">
        <v>1159</v>
      </c>
      <c r="R410" s="107" t="s">
        <v>39</v>
      </c>
    </row>
    <row r="411" spans="2:18" ht="20.100000000000001" customHeight="1" x14ac:dyDescent="0.4">
      <c r="B411" s="105" t="str">
        <f t="shared" si="19"/>
        <v/>
      </c>
      <c r="C411" s="105" t="str">
        <f t="shared" si="20"/>
        <v/>
      </c>
      <c r="D411" s="105" t="str">
        <f t="shared" si="21"/>
        <v/>
      </c>
      <c r="E411" s="106" t="s">
        <v>695</v>
      </c>
      <c r="F411" s="106" t="s">
        <v>728</v>
      </c>
      <c r="G411" s="106" t="s">
        <v>697</v>
      </c>
      <c r="H411" s="106" t="s">
        <v>729</v>
      </c>
      <c r="I411" s="106">
        <v>13</v>
      </c>
      <c r="J411" s="106" t="s">
        <v>699</v>
      </c>
      <c r="K411" s="106">
        <v>13</v>
      </c>
      <c r="L411" s="106" t="s">
        <v>706</v>
      </c>
      <c r="M411" s="106" t="s">
        <v>924</v>
      </c>
      <c r="N411" s="106">
        <v>0.4</v>
      </c>
      <c r="O411" s="106">
        <v>0.69</v>
      </c>
      <c r="P411" s="106" t="s">
        <v>714</v>
      </c>
      <c r="Q411" s="107" t="s">
        <v>1160</v>
      </c>
      <c r="R411" s="107" t="s">
        <v>25</v>
      </c>
    </row>
    <row r="412" spans="2:18" ht="20.100000000000001" customHeight="1" x14ac:dyDescent="0.4">
      <c r="B412" s="105" t="str">
        <f t="shared" si="19"/>
        <v/>
      </c>
      <c r="C412" s="105" t="str">
        <f t="shared" si="20"/>
        <v/>
      </c>
      <c r="D412" s="105" t="str">
        <f t="shared" si="21"/>
        <v/>
      </c>
      <c r="E412" s="106" t="s">
        <v>695</v>
      </c>
      <c r="F412" s="106" t="s">
        <v>805</v>
      </c>
      <c r="G412" s="106" t="s">
        <v>697</v>
      </c>
      <c r="H412" s="106" t="s">
        <v>729</v>
      </c>
      <c r="I412" s="106">
        <v>13</v>
      </c>
      <c r="J412" s="106" t="s">
        <v>699</v>
      </c>
      <c r="K412" s="106">
        <v>14</v>
      </c>
      <c r="L412" s="106" t="s">
        <v>741</v>
      </c>
      <c r="M412" s="106" t="s">
        <v>924</v>
      </c>
      <c r="N412" s="106">
        <v>0.46</v>
      </c>
      <c r="O412" s="106">
        <v>0.69</v>
      </c>
      <c r="P412" s="106" t="s">
        <v>714</v>
      </c>
      <c r="Q412" s="107" t="s">
        <v>1161</v>
      </c>
      <c r="R412" s="107" t="s">
        <v>25</v>
      </c>
    </row>
    <row r="413" spans="2:18" ht="20.100000000000001" customHeight="1" x14ac:dyDescent="0.4">
      <c r="B413" s="105" t="str">
        <f t="shared" si="19"/>
        <v/>
      </c>
      <c r="C413" s="105" t="str">
        <f t="shared" si="20"/>
        <v/>
      </c>
      <c r="D413" s="105" t="str">
        <f t="shared" si="21"/>
        <v/>
      </c>
      <c r="E413" s="106" t="s">
        <v>695</v>
      </c>
      <c r="F413" s="106" t="s">
        <v>740</v>
      </c>
      <c r="G413" s="106" t="s">
        <v>697</v>
      </c>
      <c r="H413" s="106" t="s">
        <v>698</v>
      </c>
      <c r="I413" s="106">
        <v>13</v>
      </c>
      <c r="J413" s="106" t="s">
        <v>699</v>
      </c>
      <c r="K413" s="106">
        <v>13</v>
      </c>
      <c r="L413" s="106" t="s">
        <v>741</v>
      </c>
      <c r="M413" s="106" t="s">
        <v>924</v>
      </c>
      <c r="N413" s="106">
        <v>0.34</v>
      </c>
      <c r="O413" s="106">
        <v>0.69</v>
      </c>
      <c r="P413" s="106" t="s">
        <v>714</v>
      </c>
      <c r="Q413" s="107" t="s">
        <v>1162</v>
      </c>
      <c r="R413" s="107" t="s">
        <v>25</v>
      </c>
    </row>
    <row r="414" spans="2:18" ht="20.100000000000001" customHeight="1" x14ac:dyDescent="0.4">
      <c r="B414" s="105" t="str">
        <f t="shared" si="19"/>
        <v/>
      </c>
      <c r="C414" s="105" t="str">
        <f t="shared" si="20"/>
        <v/>
      </c>
      <c r="D414" s="105" t="str">
        <f t="shared" si="21"/>
        <v/>
      </c>
      <c r="E414" s="106" t="s">
        <v>695</v>
      </c>
      <c r="F414" s="106" t="s">
        <v>817</v>
      </c>
      <c r="G414" s="106" t="s">
        <v>697</v>
      </c>
      <c r="H414" s="106" t="s">
        <v>799</v>
      </c>
      <c r="I414" s="106">
        <v>13</v>
      </c>
      <c r="J414" s="106" t="s">
        <v>699</v>
      </c>
      <c r="K414" s="106">
        <v>14</v>
      </c>
      <c r="L414" s="106" t="s">
        <v>741</v>
      </c>
      <c r="M414" s="106" t="s">
        <v>924</v>
      </c>
      <c r="N414" s="106">
        <v>0.33</v>
      </c>
      <c r="O414" s="106">
        <v>0.69</v>
      </c>
      <c r="P414" s="106" t="s">
        <v>714</v>
      </c>
      <c r="Q414" s="107" t="s">
        <v>1163</v>
      </c>
      <c r="R414" s="107" t="s">
        <v>25</v>
      </c>
    </row>
    <row r="415" spans="2:18" ht="20.100000000000001" customHeight="1" x14ac:dyDescent="0.4">
      <c r="B415" s="105" t="str">
        <f t="shared" si="19"/>
        <v/>
      </c>
      <c r="C415" s="105" t="str">
        <f t="shared" si="20"/>
        <v/>
      </c>
      <c r="D415" s="105" t="str">
        <f t="shared" si="21"/>
        <v/>
      </c>
      <c r="E415" s="106" t="s">
        <v>695</v>
      </c>
      <c r="F415" s="106" t="s">
        <v>794</v>
      </c>
      <c r="G415" s="106" t="s">
        <v>697</v>
      </c>
      <c r="H415" s="106" t="s">
        <v>765</v>
      </c>
      <c r="I415" s="106">
        <v>8</v>
      </c>
      <c r="J415" s="106" t="s">
        <v>699</v>
      </c>
      <c r="K415" s="106">
        <v>8</v>
      </c>
      <c r="L415" s="106" t="s">
        <v>765</v>
      </c>
      <c r="M415" s="106" t="s">
        <v>700</v>
      </c>
      <c r="N415" s="106">
        <v>0.45</v>
      </c>
      <c r="O415" s="106">
        <v>0.69</v>
      </c>
      <c r="P415" s="106" t="s">
        <v>714</v>
      </c>
      <c r="Q415" s="107" t="s">
        <v>1164</v>
      </c>
      <c r="R415" s="107" t="s">
        <v>44</v>
      </c>
    </row>
    <row r="416" spans="2:18" ht="20.100000000000001" customHeight="1" x14ac:dyDescent="0.4">
      <c r="B416" s="105" t="str">
        <f t="shared" si="19"/>
        <v/>
      </c>
      <c r="C416" s="105" t="str">
        <f t="shared" si="20"/>
        <v/>
      </c>
      <c r="D416" s="105" t="str">
        <f t="shared" si="21"/>
        <v/>
      </c>
      <c r="E416" s="106" t="s">
        <v>695</v>
      </c>
      <c r="F416" s="106" t="s">
        <v>794</v>
      </c>
      <c r="G416" s="106" t="s">
        <v>721</v>
      </c>
      <c r="H416" s="106" t="s">
        <v>729</v>
      </c>
      <c r="I416" s="106">
        <v>8</v>
      </c>
      <c r="J416" s="106" t="s">
        <v>722</v>
      </c>
      <c r="K416" s="106">
        <v>8</v>
      </c>
      <c r="L416" s="106" t="s">
        <v>729</v>
      </c>
      <c r="M416" s="106" t="s">
        <v>700</v>
      </c>
      <c r="N416" s="106">
        <v>0.45</v>
      </c>
      <c r="O416" s="106">
        <v>0.69</v>
      </c>
      <c r="P416" s="106" t="s">
        <v>714</v>
      </c>
      <c r="Q416" s="107" t="s">
        <v>1165</v>
      </c>
      <c r="R416" s="107" t="s">
        <v>44</v>
      </c>
    </row>
    <row r="417" spans="2:18" ht="20.100000000000001" customHeight="1" x14ac:dyDescent="0.4">
      <c r="B417" s="105" t="str">
        <f t="shared" si="19"/>
        <v/>
      </c>
      <c r="C417" s="105" t="str">
        <f t="shared" si="20"/>
        <v/>
      </c>
      <c r="D417" s="105" t="str">
        <f t="shared" si="21"/>
        <v/>
      </c>
      <c r="E417" s="106" t="s">
        <v>695</v>
      </c>
      <c r="F417" s="106" t="s">
        <v>696</v>
      </c>
      <c r="G417" s="106" t="s">
        <v>710</v>
      </c>
      <c r="H417" s="106" t="s">
        <v>698</v>
      </c>
      <c r="I417" s="106">
        <v>7</v>
      </c>
      <c r="J417" s="106" t="s">
        <v>711</v>
      </c>
      <c r="K417" s="106">
        <v>8</v>
      </c>
      <c r="L417" s="106" t="s">
        <v>698</v>
      </c>
      <c r="M417" s="106" t="s">
        <v>700</v>
      </c>
      <c r="N417" s="106">
        <v>0.32</v>
      </c>
      <c r="O417" s="106">
        <v>0.69</v>
      </c>
      <c r="P417" s="106" t="s">
        <v>714</v>
      </c>
      <c r="Q417" s="107" t="s">
        <v>1166</v>
      </c>
      <c r="R417" s="107" t="s">
        <v>44</v>
      </c>
    </row>
    <row r="418" spans="2:18" ht="20.100000000000001" customHeight="1" x14ac:dyDescent="0.4">
      <c r="B418" s="105" t="str">
        <f t="shared" si="19"/>
        <v/>
      </c>
      <c r="C418" s="105" t="str">
        <f t="shared" si="20"/>
        <v/>
      </c>
      <c r="D418" s="105" t="str">
        <f t="shared" si="21"/>
        <v/>
      </c>
      <c r="E418" s="106" t="s">
        <v>695</v>
      </c>
      <c r="F418" s="106" t="s">
        <v>798</v>
      </c>
      <c r="G418" s="106" t="s">
        <v>697</v>
      </c>
      <c r="H418" s="106" t="s">
        <v>765</v>
      </c>
      <c r="I418" s="106">
        <v>8</v>
      </c>
      <c r="J418" s="106" t="s">
        <v>699</v>
      </c>
      <c r="K418" s="106">
        <v>8</v>
      </c>
      <c r="L418" s="106" t="s">
        <v>819</v>
      </c>
      <c r="M418" s="106" t="s">
        <v>700</v>
      </c>
      <c r="N418" s="106">
        <v>0.36</v>
      </c>
      <c r="O418" s="106">
        <v>0.69</v>
      </c>
      <c r="P418" s="106" t="s">
        <v>714</v>
      </c>
      <c r="Q418" s="107" t="s">
        <v>1167</v>
      </c>
      <c r="R418" s="107" t="s">
        <v>44</v>
      </c>
    </row>
    <row r="419" spans="2:18" ht="20.100000000000001" customHeight="1" x14ac:dyDescent="0.4">
      <c r="B419" s="105" t="str">
        <f t="shared" si="19"/>
        <v/>
      </c>
      <c r="C419" s="105" t="str">
        <f t="shared" si="20"/>
        <v/>
      </c>
      <c r="D419" s="105" t="str">
        <f t="shared" si="21"/>
        <v/>
      </c>
      <c r="E419" s="106" t="s">
        <v>695</v>
      </c>
      <c r="F419" s="106" t="s">
        <v>798</v>
      </c>
      <c r="G419" s="106" t="s">
        <v>721</v>
      </c>
      <c r="H419" s="106" t="s">
        <v>729</v>
      </c>
      <c r="I419" s="106">
        <v>8</v>
      </c>
      <c r="J419" s="106" t="s">
        <v>722</v>
      </c>
      <c r="K419" s="106">
        <v>8</v>
      </c>
      <c r="L419" s="106" t="s">
        <v>799</v>
      </c>
      <c r="M419" s="106" t="s">
        <v>700</v>
      </c>
      <c r="N419" s="106">
        <v>0.37</v>
      </c>
      <c r="O419" s="106">
        <v>0.69</v>
      </c>
      <c r="P419" s="106" t="s">
        <v>714</v>
      </c>
      <c r="Q419" s="107" t="s">
        <v>1168</v>
      </c>
      <c r="R419" s="107" t="s">
        <v>44</v>
      </c>
    </row>
    <row r="420" spans="2:18" ht="20.100000000000001" customHeight="1" x14ac:dyDescent="0.4">
      <c r="B420" s="105" t="str">
        <f t="shared" si="19"/>
        <v/>
      </c>
      <c r="C420" s="105" t="str">
        <f t="shared" si="20"/>
        <v/>
      </c>
      <c r="D420" s="105" t="str">
        <f t="shared" si="21"/>
        <v/>
      </c>
      <c r="E420" s="106" t="s">
        <v>695</v>
      </c>
      <c r="F420" s="106" t="s">
        <v>805</v>
      </c>
      <c r="G420" s="106" t="s">
        <v>721</v>
      </c>
      <c r="H420" s="106" t="s">
        <v>765</v>
      </c>
      <c r="I420" s="106">
        <v>8</v>
      </c>
      <c r="J420" s="106" t="s">
        <v>722</v>
      </c>
      <c r="K420" s="106">
        <v>8</v>
      </c>
      <c r="L420" s="106" t="s">
        <v>741</v>
      </c>
      <c r="M420" s="106" t="s">
        <v>700</v>
      </c>
      <c r="N420" s="106">
        <v>0.44</v>
      </c>
      <c r="O420" s="106">
        <v>0.69</v>
      </c>
      <c r="P420" s="106" t="s">
        <v>714</v>
      </c>
      <c r="Q420" s="107" t="s">
        <v>1169</v>
      </c>
      <c r="R420" s="107" t="s">
        <v>44</v>
      </c>
    </row>
    <row r="421" spans="2:18" ht="20.100000000000001" customHeight="1" x14ac:dyDescent="0.4">
      <c r="B421" s="105" t="str">
        <f t="shared" si="19"/>
        <v/>
      </c>
      <c r="C421" s="105" t="str">
        <f t="shared" si="20"/>
        <v/>
      </c>
      <c r="D421" s="105" t="str">
        <f t="shared" si="21"/>
        <v/>
      </c>
      <c r="E421" s="106" t="s">
        <v>695</v>
      </c>
      <c r="F421" s="106" t="s">
        <v>805</v>
      </c>
      <c r="G421" s="106" t="s">
        <v>773</v>
      </c>
      <c r="H421" s="106" t="s">
        <v>729</v>
      </c>
      <c r="I421" s="106">
        <v>8</v>
      </c>
      <c r="J421" s="106" t="s">
        <v>774</v>
      </c>
      <c r="K421" s="106">
        <v>8</v>
      </c>
      <c r="L421" s="106" t="s">
        <v>741</v>
      </c>
      <c r="M421" s="106" t="s">
        <v>700</v>
      </c>
      <c r="N421" s="106">
        <v>0.45</v>
      </c>
      <c r="O421" s="106">
        <v>0.69</v>
      </c>
      <c r="P421" s="106" t="s">
        <v>714</v>
      </c>
      <c r="Q421" s="107" t="s">
        <v>1170</v>
      </c>
      <c r="R421" s="107" t="s">
        <v>44</v>
      </c>
    </row>
    <row r="422" spans="2:18" ht="20.100000000000001" customHeight="1" x14ac:dyDescent="0.4">
      <c r="B422" s="105" t="str">
        <f t="shared" si="19"/>
        <v/>
      </c>
      <c r="C422" s="105" t="str">
        <f t="shared" si="20"/>
        <v/>
      </c>
      <c r="D422" s="105" t="str">
        <f t="shared" si="21"/>
        <v/>
      </c>
      <c r="E422" s="106" t="s">
        <v>695</v>
      </c>
      <c r="F422" s="106" t="s">
        <v>805</v>
      </c>
      <c r="G422" s="106" t="s">
        <v>778</v>
      </c>
      <c r="H422" s="106" t="s">
        <v>729</v>
      </c>
      <c r="I422" s="106">
        <v>8</v>
      </c>
      <c r="J422" s="106" t="s">
        <v>779</v>
      </c>
      <c r="K422" s="106">
        <v>8</v>
      </c>
      <c r="L422" s="106" t="s">
        <v>741</v>
      </c>
      <c r="M422" s="106" t="s">
        <v>700</v>
      </c>
      <c r="N422" s="106">
        <v>0.45</v>
      </c>
      <c r="O422" s="106">
        <v>0.69</v>
      </c>
      <c r="P422" s="106" t="s">
        <v>714</v>
      </c>
      <c r="Q422" s="107" t="s">
        <v>1171</v>
      </c>
      <c r="R422" s="107" t="s">
        <v>44</v>
      </c>
    </row>
    <row r="423" spans="2:18" ht="20.100000000000001" customHeight="1" x14ac:dyDescent="0.4">
      <c r="B423" s="105" t="str">
        <f t="shared" si="19"/>
        <v/>
      </c>
      <c r="C423" s="105" t="str">
        <f t="shared" si="20"/>
        <v/>
      </c>
      <c r="D423" s="105" t="str">
        <f t="shared" si="21"/>
        <v/>
      </c>
      <c r="E423" s="106" t="s">
        <v>695</v>
      </c>
      <c r="F423" s="106" t="s">
        <v>805</v>
      </c>
      <c r="G423" s="106" t="s">
        <v>782</v>
      </c>
      <c r="H423" s="106" t="s">
        <v>729</v>
      </c>
      <c r="I423" s="106">
        <v>8</v>
      </c>
      <c r="J423" s="106" t="s">
        <v>783</v>
      </c>
      <c r="K423" s="106">
        <v>8</v>
      </c>
      <c r="L423" s="106" t="s">
        <v>741</v>
      </c>
      <c r="M423" s="106" t="s">
        <v>700</v>
      </c>
      <c r="N423" s="106">
        <v>0.38</v>
      </c>
      <c r="O423" s="106">
        <v>0.69</v>
      </c>
      <c r="P423" s="106" t="s">
        <v>714</v>
      </c>
      <c r="Q423" s="107" t="s">
        <v>1172</v>
      </c>
      <c r="R423" s="107" t="s">
        <v>44</v>
      </c>
    </row>
    <row r="424" spans="2:18" ht="20.100000000000001" customHeight="1" x14ac:dyDescent="0.4">
      <c r="B424" s="105" t="str">
        <f t="shared" si="19"/>
        <v/>
      </c>
      <c r="C424" s="105" t="str">
        <f t="shared" si="20"/>
        <v/>
      </c>
      <c r="D424" s="105" t="str">
        <f t="shared" si="21"/>
        <v/>
      </c>
      <c r="E424" s="106" t="s">
        <v>695</v>
      </c>
      <c r="F424" s="106" t="s">
        <v>805</v>
      </c>
      <c r="G424" s="106" t="s">
        <v>758</v>
      </c>
      <c r="H424" s="106" t="s">
        <v>733</v>
      </c>
      <c r="I424" s="106">
        <v>8</v>
      </c>
      <c r="J424" s="106" t="s">
        <v>711</v>
      </c>
      <c r="K424" s="106">
        <v>8</v>
      </c>
      <c r="L424" s="106" t="s">
        <v>753</v>
      </c>
      <c r="M424" s="106" t="s">
        <v>700</v>
      </c>
      <c r="N424" s="106">
        <v>0.45</v>
      </c>
      <c r="O424" s="106">
        <v>0.69</v>
      </c>
      <c r="P424" s="106" t="s">
        <v>714</v>
      </c>
      <c r="Q424" s="107" t="s">
        <v>1173</v>
      </c>
      <c r="R424" s="107" t="s">
        <v>44</v>
      </c>
    </row>
    <row r="425" spans="2:18" ht="20.100000000000001" customHeight="1" x14ac:dyDescent="0.4">
      <c r="B425" s="105" t="str">
        <f t="shared" si="19"/>
        <v/>
      </c>
      <c r="C425" s="105" t="str">
        <f t="shared" si="20"/>
        <v/>
      </c>
      <c r="D425" s="105" t="str">
        <f t="shared" si="21"/>
        <v/>
      </c>
      <c r="E425" s="106" t="s">
        <v>695</v>
      </c>
      <c r="F425" s="106" t="s">
        <v>805</v>
      </c>
      <c r="G425" s="106" t="s">
        <v>788</v>
      </c>
      <c r="H425" s="106" t="s">
        <v>729</v>
      </c>
      <c r="I425" s="106">
        <v>8</v>
      </c>
      <c r="J425" s="106" t="s">
        <v>722</v>
      </c>
      <c r="K425" s="106">
        <v>8</v>
      </c>
      <c r="L425" s="106" t="s">
        <v>753</v>
      </c>
      <c r="M425" s="106" t="s">
        <v>700</v>
      </c>
      <c r="N425" s="106">
        <v>0.45</v>
      </c>
      <c r="O425" s="106">
        <v>0.69</v>
      </c>
      <c r="P425" s="106" t="s">
        <v>714</v>
      </c>
      <c r="Q425" s="107" t="s">
        <v>1174</v>
      </c>
      <c r="R425" s="107" t="s">
        <v>44</v>
      </c>
    </row>
    <row r="426" spans="2:18" ht="20.100000000000001" customHeight="1" x14ac:dyDescent="0.4">
      <c r="B426" s="105" t="str">
        <f t="shared" si="19"/>
        <v/>
      </c>
      <c r="C426" s="105" t="str">
        <f t="shared" si="20"/>
        <v/>
      </c>
      <c r="D426" s="105" t="str">
        <f t="shared" si="21"/>
        <v/>
      </c>
      <c r="E426" s="106" t="s">
        <v>695</v>
      </c>
      <c r="F426" s="106" t="s">
        <v>817</v>
      </c>
      <c r="G426" s="106" t="s">
        <v>721</v>
      </c>
      <c r="H426" s="106" t="s">
        <v>819</v>
      </c>
      <c r="I426" s="106">
        <v>8</v>
      </c>
      <c r="J426" s="106" t="s">
        <v>722</v>
      </c>
      <c r="K426" s="106">
        <v>8</v>
      </c>
      <c r="L426" s="106" t="s">
        <v>741</v>
      </c>
      <c r="M426" s="106" t="s">
        <v>700</v>
      </c>
      <c r="N426" s="106">
        <v>0.32</v>
      </c>
      <c r="O426" s="106">
        <v>0.69</v>
      </c>
      <c r="P426" s="106" t="s">
        <v>714</v>
      </c>
      <c r="Q426" s="107" t="s">
        <v>1175</v>
      </c>
      <c r="R426" s="107" t="s">
        <v>44</v>
      </c>
    </row>
    <row r="427" spans="2:18" ht="20.100000000000001" customHeight="1" x14ac:dyDescent="0.4">
      <c r="B427" s="105" t="str">
        <f t="shared" si="19"/>
        <v/>
      </c>
      <c r="C427" s="105" t="str">
        <f t="shared" si="20"/>
        <v/>
      </c>
      <c r="D427" s="105" t="str">
        <f t="shared" si="21"/>
        <v/>
      </c>
      <c r="E427" s="106" t="s">
        <v>695</v>
      </c>
      <c r="F427" s="106" t="s">
        <v>817</v>
      </c>
      <c r="G427" s="106" t="s">
        <v>773</v>
      </c>
      <c r="H427" s="106" t="s">
        <v>799</v>
      </c>
      <c r="I427" s="106">
        <v>8</v>
      </c>
      <c r="J427" s="106" t="s">
        <v>774</v>
      </c>
      <c r="K427" s="106">
        <v>8</v>
      </c>
      <c r="L427" s="106" t="s">
        <v>741</v>
      </c>
      <c r="M427" s="106" t="s">
        <v>700</v>
      </c>
      <c r="N427" s="106">
        <v>0.32</v>
      </c>
      <c r="O427" s="106">
        <v>0.69</v>
      </c>
      <c r="P427" s="106" t="s">
        <v>714</v>
      </c>
      <c r="Q427" s="107" t="s">
        <v>1176</v>
      </c>
      <c r="R427" s="107" t="s">
        <v>44</v>
      </c>
    </row>
    <row r="428" spans="2:18" ht="20.100000000000001" customHeight="1" x14ac:dyDescent="0.4">
      <c r="B428" s="105" t="str">
        <f t="shared" si="19"/>
        <v/>
      </c>
      <c r="C428" s="105" t="str">
        <f t="shared" si="20"/>
        <v/>
      </c>
      <c r="D428" s="105" t="str">
        <f t="shared" si="21"/>
        <v/>
      </c>
      <c r="E428" s="106" t="s">
        <v>695</v>
      </c>
      <c r="F428" s="106" t="s">
        <v>817</v>
      </c>
      <c r="G428" s="106" t="s">
        <v>778</v>
      </c>
      <c r="H428" s="106" t="s">
        <v>799</v>
      </c>
      <c r="I428" s="106">
        <v>8</v>
      </c>
      <c r="J428" s="106" t="s">
        <v>779</v>
      </c>
      <c r="K428" s="106">
        <v>8</v>
      </c>
      <c r="L428" s="106" t="s">
        <v>741</v>
      </c>
      <c r="M428" s="106" t="s">
        <v>700</v>
      </c>
      <c r="N428" s="106">
        <v>0.31</v>
      </c>
      <c r="O428" s="106">
        <v>0.69</v>
      </c>
      <c r="P428" s="106" t="s">
        <v>714</v>
      </c>
      <c r="Q428" s="107" t="s">
        <v>1177</v>
      </c>
      <c r="R428" s="107" t="s">
        <v>44</v>
      </c>
    </row>
    <row r="429" spans="2:18" ht="20.100000000000001" customHeight="1" x14ac:dyDescent="0.4">
      <c r="B429" s="105" t="str">
        <f t="shared" si="19"/>
        <v/>
      </c>
      <c r="C429" s="105" t="str">
        <f t="shared" si="20"/>
        <v/>
      </c>
      <c r="D429" s="105" t="str">
        <f t="shared" si="21"/>
        <v/>
      </c>
      <c r="E429" s="106" t="s">
        <v>695</v>
      </c>
      <c r="F429" s="106" t="s">
        <v>817</v>
      </c>
      <c r="G429" s="106" t="s">
        <v>782</v>
      </c>
      <c r="H429" s="106" t="s">
        <v>799</v>
      </c>
      <c r="I429" s="106">
        <v>8</v>
      </c>
      <c r="J429" s="106" t="s">
        <v>783</v>
      </c>
      <c r="K429" s="106">
        <v>8</v>
      </c>
      <c r="L429" s="106" t="s">
        <v>741</v>
      </c>
      <c r="M429" s="106" t="s">
        <v>700</v>
      </c>
      <c r="N429" s="106">
        <v>0.26</v>
      </c>
      <c r="O429" s="106">
        <v>0.69</v>
      </c>
      <c r="P429" s="106" t="s">
        <v>714</v>
      </c>
      <c r="Q429" s="107" t="s">
        <v>1178</v>
      </c>
      <c r="R429" s="107" t="s">
        <v>44</v>
      </c>
    </row>
    <row r="430" spans="2:18" ht="20.100000000000001" customHeight="1" x14ac:dyDescent="0.4">
      <c r="B430" s="105" t="str">
        <f t="shared" si="19"/>
        <v/>
      </c>
      <c r="C430" s="105" t="str">
        <f t="shared" si="20"/>
        <v/>
      </c>
      <c r="D430" s="105" t="str">
        <f t="shared" si="21"/>
        <v/>
      </c>
      <c r="E430" s="106" t="s">
        <v>695</v>
      </c>
      <c r="F430" s="106" t="s">
        <v>817</v>
      </c>
      <c r="G430" s="106" t="s">
        <v>758</v>
      </c>
      <c r="H430" s="106" t="s">
        <v>802</v>
      </c>
      <c r="I430" s="106">
        <v>8</v>
      </c>
      <c r="J430" s="106" t="s">
        <v>711</v>
      </c>
      <c r="K430" s="106">
        <v>8</v>
      </c>
      <c r="L430" s="106" t="s">
        <v>753</v>
      </c>
      <c r="M430" s="106" t="s">
        <v>700</v>
      </c>
      <c r="N430" s="106">
        <v>0.32</v>
      </c>
      <c r="O430" s="106">
        <v>0.69</v>
      </c>
      <c r="P430" s="106" t="s">
        <v>714</v>
      </c>
      <c r="Q430" s="107" t="s">
        <v>1179</v>
      </c>
      <c r="R430" s="107" t="s">
        <v>44</v>
      </c>
    </row>
    <row r="431" spans="2:18" ht="20.100000000000001" customHeight="1" x14ac:dyDescent="0.4">
      <c r="B431" s="105" t="str">
        <f t="shared" si="19"/>
        <v/>
      </c>
      <c r="C431" s="105" t="str">
        <f t="shared" si="20"/>
        <v/>
      </c>
      <c r="D431" s="105" t="str">
        <f t="shared" si="21"/>
        <v/>
      </c>
      <c r="E431" s="106" t="s">
        <v>695</v>
      </c>
      <c r="F431" s="106" t="s">
        <v>817</v>
      </c>
      <c r="G431" s="106" t="s">
        <v>788</v>
      </c>
      <c r="H431" s="106" t="s">
        <v>799</v>
      </c>
      <c r="I431" s="106">
        <v>8</v>
      </c>
      <c r="J431" s="106" t="s">
        <v>722</v>
      </c>
      <c r="K431" s="106">
        <v>8</v>
      </c>
      <c r="L431" s="106" t="s">
        <v>753</v>
      </c>
      <c r="M431" s="106" t="s">
        <v>700</v>
      </c>
      <c r="N431" s="106">
        <v>0.32</v>
      </c>
      <c r="O431" s="106">
        <v>0.69</v>
      </c>
      <c r="P431" s="106" t="s">
        <v>714</v>
      </c>
      <c r="Q431" s="107" t="s">
        <v>1180</v>
      </c>
      <c r="R431" s="107" t="s">
        <v>44</v>
      </c>
    </row>
    <row r="432" spans="2:18" ht="20.100000000000001" customHeight="1" x14ac:dyDescent="0.4">
      <c r="B432" s="105" t="str">
        <f t="shared" si="19"/>
        <v/>
      </c>
      <c r="C432" s="105" t="str">
        <f t="shared" si="20"/>
        <v/>
      </c>
      <c r="D432" s="105" t="str">
        <f t="shared" si="21"/>
        <v/>
      </c>
      <c r="E432" s="106" t="s">
        <v>695</v>
      </c>
      <c r="F432" s="106" t="s">
        <v>696</v>
      </c>
      <c r="G432" s="106" t="s">
        <v>710</v>
      </c>
      <c r="H432" s="106" t="s">
        <v>698</v>
      </c>
      <c r="I432" s="106">
        <v>12</v>
      </c>
      <c r="J432" s="106" t="s">
        <v>711</v>
      </c>
      <c r="K432" s="106">
        <v>13</v>
      </c>
      <c r="L432" s="106" t="s">
        <v>698</v>
      </c>
      <c r="M432" s="106" t="s">
        <v>924</v>
      </c>
      <c r="N432" s="106">
        <v>0.32</v>
      </c>
      <c r="O432" s="106">
        <v>0.69</v>
      </c>
      <c r="P432" s="106" t="s">
        <v>701</v>
      </c>
      <c r="Q432" s="107" t="s">
        <v>1181</v>
      </c>
      <c r="R432" s="107" t="s">
        <v>926</v>
      </c>
    </row>
    <row r="433" spans="2:18" ht="20.100000000000001" customHeight="1" x14ac:dyDescent="0.4">
      <c r="B433" s="105" t="str">
        <f t="shared" si="19"/>
        <v/>
      </c>
      <c r="C433" s="105" t="str">
        <f t="shared" si="20"/>
        <v/>
      </c>
      <c r="D433" s="105" t="str">
        <f t="shared" si="21"/>
        <v/>
      </c>
      <c r="E433" s="106" t="s">
        <v>695</v>
      </c>
      <c r="F433" s="106" t="s">
        <v>728</v>
      </c>
      <c r="G433" s="106" t="s">
        <v>697</v>
      </c>
      <c r="H433" s="106" t="s">
        <v>765</v>
      </c>
      <c r="I433" s="106">
        <v>13</v>
      </c>
      <c r="J433" s="106" t="s">
        <v>699</v>
      </c>
      <c r="K433" s="106">
        <v>13</v>
      </c>
      <c r="L433" s="106" t="s">
        <v>717</v>
      </c>
      <c r="M433" s="106" t="s">
        <v>924</v>
      </c>
      <c r="N433" s="106">
        <v>0.39</v>
      </c>
      <c r="O433" s="106">
        <v>0.69</v>
      </c>
      <c r="P433" s="106" t="s">
        <v>714</v>
      </c>
      <c r="Q433" s="107" t="s">
        <v>1182</v>
      </c>
      <c r="R433" s="107" t="s">
        <v>926</v>
      </c>
    </row>
    <row r="434" spans="2:18" ht="20.100000000000001" customHeight="1" x14ac:dyDescent="0.4">
      <c r="B434" s="105" t="str">
        <f t="shared" si="19"/>
        <v/>
      </c>
      <c r="C434" s="105" t="str">
        <f t="shared" si="20"/>
        <v/>
      </c>
      <c r="D434" s="105" t="str">
        <f t="shared" si="21"/>
        <v/>
      </c>
      <c r="E434" s="106" t="s">
        <v>695</v>
      </c>
      <c r="F434" s="106" t="s">
        <v>728</v>
      </c>
      <c r="G434" s="106" t="s">
        <v>721</v>
      </c>
      <c r="H434" s="106" t="s">
        <v>729</v>
      </c>
      <c r="I434" s="106">
        <v>13</v>
      </c>
      <c r="J434" s="106" t="s">
        <v>722</v>
      </c>
      <c r="K434" s="106">
        <v>13</v>
      </c>
      <c r="L434" s="106" t="s">
        <v>706</v>
      </c>
      <c r="M434" s="106" t="s">
        <v>924</v>
      </c>
      <c r="N434" s="106">
        <v>0.4</v>
      </c>
      <c r="O434" s="106">
        <v>0.69</v>
      </c>
      <c r="P434" s="106" t="s">
        <v>714</v>
      </c>
      <c r="Q434" s="107" t="s">
        <v>1183</v>
      </c>
      <c r="R434" s="107" t="s">
        <v>926</v>
      </c>
    </row>
    <row r="435" spans="2:18" ht="20.100000000000001" customHeight="1" x14ac:dyDescent="0.4">
      <c r="B435" s="105" t="str">
        <f t="shared" si="19"/>
        <v/>
      </c>
      <c r="C435" s="105" t="str">
        <f t="shared" si="20"/>
        <v/>
      </c>
      <c r="D435" s="105" t="str">
        <f t="shared" si="21"/>
        <v/>
      </c>
      <c r="E435" s="106" t="s">
        <v>695</v>
      </c>
      <c r="F435" s="106" t="s">
        <v>798</v>
      </c>
      <c r="G435" s="106" t="s">
        <v>710</v>
      </c>
      <c r="H435" s="106" t="s">
        <v>729</v>
      </c>
      <c r="I435" s="106">
        <v>13</v>
      </c>
      <c r="J435" s="106" t="s">
        <v>711</v>
      </c>
      <c r="K435" s="106">
        <v>14</v>
      </c>
      <c r="L435" s="106" t="s">
        <v>799</v>
      </c>
      <c r="M435" s="106" t="s">
        <v>924</v>
      </c>
      <c r="N435" s="106">
        <v>0.37</v>
      </c>
      <c r="O435" s="106">
        <v>0.69</v>
      </c>
      <c r="P435" s="106" t="s">
        <v>800</v>
      </c>
      <c r="Q435" s="107" t="s">
        <v>1184</v>
      </c>
      <c r="R435" s="107" t="s">
        <v>926</v>
      </c>
    </row>
    <row r="436" spans="2:18" ht="20.100000000000001" customHeight="1" x14ac:dyDescent="0.4">
      <c r="B436" s="105" t="str">
        <f t="shared" si="19"/>
        <v/>
      </c>
      <c r="C436" s="105" t="str">
        <f t="shared" si="20"/>
        <v/>
      </c>
      <c r="D436" s="105" t="str">
        <f t="shared" si="21"/>
        <v/>
      </c>
      <c r="E436" s="106" t="s">
        <v>695</v>
      </c>
      <c r="F436" s="106" t="s">
        <v>740</v>
      </c>
      <c r="G436" s="106" t="s">
        <v>721</v>
      </c>
      <c r="H436" s="106" t="s">
        <v>717</v>
      </c>
      <c r="I436" s="106">
        <v>13</v>
      </c>
      <c r="J436" s="106" t="s">
        <v>722</v>
      </c>
      <c r="K436" s="106">
        <v>13</v>
      </c>
      <c r="L436" s="106" t="s">
        <v>741</v>
      </c>
      <c r="M436" s="106" t="s">
        <v>924</v>
      </c>
      <c r="N436" s="106">
        <v>0.33</v>
      </c>
      <c r="O436" s="106">
        <v>0.69</v>
      </c>
      <c r="P436" s="106" t="s">
        <v>714</v>
      </c>
      <c r="Q436" s="107" t="s">
        <v>1185</v>
      </c>
      <c r="R436" s="107" t="s">
        <v>926</v>
      </c>
    </row>
    <row r="437" spans="2:18" ht="20.100000000000001" customHeight="1" x14ac:dyDescent="0.4">
      <c r="B437" s="105" t="str">
        <f t="shared" si="19"/>
        <v/>
      </c>
      <c r="C437" s="105" t="str">
        <f t="shared" si="20"/>
        <v/>
      </c>
      <c r="D437" s="105" t="str">
        <f t="shared" si="21"/>
        <v/>
      </c>
      <c r="E437" s="106" t="s">
        <v>695</v>
      </c>
      <c r="F437" s="106" t="s">
        <v>740</v>
      </c>
      <c r="G437" s="106" t="s">
        <v>773</v>
      </c>
      <c r="H437" s="106" t="s">
        <v>706</v>
      </c>
      <c r="I437" s="106">
        <v>13</v>
      </c>
      <c r="J437" s="106" t="s">
        <v>774</v>
      </c>
      <c r="K437" s="106">
        <v>13</v>
      </c>
      <c r="L437" s="106" t="s">
        <v>741</v>
      </c>
      <c r="M437" s="106" t="s">
        <v>924</v>
      </c>
      <c r="N437" s="106">
        <v>0.33</v>
      </c>
      <c r="O437" s="106">
        <v>0.69</v>
      </c>
      <c r="P437" s="106" t="s">
        <v>714</v>
      </c>
      <c r="Q437" s="107" t="s">
        <v>1186</v>
      </c>
      <c r="R437" s="107" t="s">
        <v>926</v>
      </c>
    </row>
    <row r="438" spans="2:18" ht="20.100000000000001" customHeight="1" x14ac:dyDescent="0.4">
      <c r="B438" s="105" t="str">
        <f t="shared" si="19"/>
        <v/>
      </c>
      <c r="C438" s="105" t="str">
        <f t="shared" si="20"/>
        <v/>
      </c>
      <c r="D438" s="105" t="str">
        <f t="shared" si="21"/>
        <v/>
      </c>
      <c r="E438" s="106" t="s">
        <v>695</v>
      </c>
      <c r="F438" s="106" t="s">
        <v>740</v>
      </c>
      <c r="G438" s="106" t="s">
        <v>778</v>
      </c>
      <c r="H438" s="106" t="s">
        <v>706</v>
      </c>
      <c r="I438" s="106">
        <v>13</v>
      </c>
      <c r="J438" s="106" t="s">
        <v>779</v>
      </c>
      <c r="K438" s="106">
        <v>13</v>
      </c>
      <c r="L438" s="106" t="s">
        <v>741</v>
      </c>
      <c r="M438" s="106" t="s">
        <v>924</v>
      </c>
      <c r="N438" s="106">
        <v>0.33</v>
      </c>
      <c r="O438" s="106">
        <v>0.69</v>
      </c>
      <c r="P438" s="106" t="s">
        <v>714</v>
      </c>
      <c r="Q438" s="107" t="s">
        <v>1187</v>
      </c>
      <c r="R438" s="107" t="s">
        <v>926</v>
      </c>
    </row>
    <row r="439" spans="2:18" ht="20.100000000000001" customHeight="1" x14ac:dyDescent="0.4">
      <c r="B439" s="105" t="str">
        <f t="shared" si="19"/>
        <v/>
      </c>
      <c r="C439" s="105" t="str">
        <f t="shared" si="20"/>
        <v/>
      </c>
      <c r="D439" s="105" t="str">
        <f t="shared" si="21"/>
        <v/>
      </c>
      <c r="E439" s="106" t="s">
        <v>695</v>
      </c>
      <c r="F439" s="106" t="s">
        <v>740</v>
      </c>
      <c r="G439" s="106" t="s">
        <v>782</v>
      </c>
      <c r="H439" s="106" t="s">
        <v>706</v>
      </c>
      <c r="I439" s="106">
        <v>13</v>
      </c>
      <c r="J439" s="106" t="s">
        <v>783</v>
      </c>
      <c r="K439" s="106">
        <v>13</v>
      </c>
      <c r="L439" s="106" t="s">
        <v>741</v>
      </c>
      <c r="M439" s="106" t="s">
        <v>924</v>
      </c>
      <c r="N439" s="106">
        <v>0.28000000000000003</v>
      </c>
      <c r="O439" s="106">
        <v>0.69</v>
      </c>
      <c r="P439" s="106" t="s">
        <v>714</v>
      </c>
      <c r="Q439" s="107" t="s">
        <v>1188</v>
      </c>
      <c r="R439" s="107" t="s">
        <v>926</v>
      </c>
    </row>
    <row r="440" spans="2:18" ht="20.100000000000001" customHeight="1" x14ac:dyDescent="0.4">
      <c r="B440" s="105" t="str">
        <f t="shared" si="19"/>
        <v/>
      </c>
      <c r="C440" s="105" t="str">
        <f t="shared" si="20"/>
        <v/>
      </c>
      <c r="D440" s="105" t="str">
        <f t="shared" si="21"/>
        <v/>
      </c>
      <c r="E440" s="106" t="s">
        <v>695</v>
      </c>
      <c r="F440" s="106" t="s">
        <v>740</v>
      </c>
      <c r="G440" s="106" t="s">
        <v>758</v>
      </c>
      <c r="H440" s="106" t="s">
        <v>698</v>
      </c>
      <c r="I440" s="106">
        <v>13</v>
      </c>
      <c r="J440" s="106" t="s">
        <v>711</v>
      </c>
      <c r="K440" s="106">
        <v>13</v>
      </c>
      <c r="L440" s="106" t="s">
        <v>753</v>
      </c>
      <c r="M440" s="106" t="s">
        <v>924</v>
      </c>
      <c r="N440" s="106">
        <v>0.34</v>
      </c>
      <c r="O440" s="106">
        <v>0.69</v>
      </c>
      <c r="P440" s="106" t="s">
        <v>714</v>
      </c>
      <c r="Q440" s="107" t="s">
        <v>1189</v>
      </c>
      <c r="R440" s="107" t="s">
        <v>926</v>
      </c>
    </row>
    <row r="441" spans="2:18" ht="20.100000000000001" customHeight="1" x14ac:dyDescent="0.4">
      <c r="B441" s="105" t="str">
        <f t="shared" si="19"/>
        <v/>
      </c>
      <c r="C441" s="105" t="str">
        <f t="shared" si="20"/>
        <v/>
      </c>
      <c r="D441" s="105" t="str">
        <f t="shared" si="21"/>
        <v/>
      </c>
      <c r="E441" s="106" t="s">
        <v>695</v>
      </c>
      <c r="F441" s="106" t="s">
        <v>740</v>
      </c>
      <c r="G441" s="106" t="s">
        <v>788</v>
      </c>
      <c r="H441" s="106" t="s">
        <v>706</v>
      </c>
      <c r="I441" s="106">
        <v>13</v>
      </c>
      <c r="J441" s="106" t="s">
        <v>722</v>
      </c>
      <c r="K441" s="106">
        <v>13</v>
      </c>
      <c r="L441" s="106" t="s">
        <v>753</v>
      </c>
      <c r="M441" s="106" t="s">
        <v>924</v>
      </c>
      <c r="N441" s="106">
        <v>0.34</v>
      </c>
      <c r="O441" s="106">
        <v>0.69</v>
      </c>
      <c r="P441" s="106" t="s">
        <v>714</v>
      </c>
      <c r="Q441" s="107" t="s">
        <v>1190</v>
      </c>
      <c r="R441" s="107" t="s">
        <v>926</v>
      </c>
    </row>
    <row r="442" spans="2:18" ht="20.100000000000001" customHeight="1" x14ac:dyDescent="0.4">
      <c r="B442" s="105" t="str">
        <f t="shared" si="19"/>
        <v/>
      </c>
      <c r="C442" s="105" t="str">
        <f t="shared" si="20"/>
        <v/>
      </c>
      <c r="D442" s="105" t="str">
        <f t="shared" si="21"/>
        <v/>
      </c>
      <c r="E442" s="106" t="s">
        <v>695</v>
      </c>
      <c r="F442" s="106" t="s">
        <v>817</v>
      </c>
      <c r="G442" s="106" t="s">
        <v>710</v>
      </c>
      <c r="H442" s="106" t="s">
        <v>819</v>
      </c>
      <c r="I442" s="106">
        <v>13</v>
      </c>
      <c r="J442" s="106" t="s">
        <v>711</v>
      </c>
      <c r="K442" s="106">
        <v>14</v>
      </c>
      <c r="L442" s="106" t="s">
        <v>741</v>
      </c>
      <c r="M442" s="106" t="s">
        <v>924</v>
      </c>
      <c r="N442" s="106">
        <v>0.32</v>
      </c>
      <c r="O442" s="106">
        <v>0.69</v>
      </c>
      <c r="P442" s="106" t="s">
        <v>714</v>
      </c>
      <c r="Q442" s="107" t="s">
        <v>1191</v>
      </c>
      <c r="R442" s="107" t="s">
        <v>926</v>
      </c>
    </row>
    <row r="443" spans="2:18" ht="20.100000000000001" customHeight="1" x14ac:dyDescent="0.4">
      <c r="B443" s="105" t="str">
        <f t="shared" si="19"/>
        <v/>
      </c>
      <c r="C443" s="105" t="str">
        <f t="shared" si="20"/>
        <v/>
      </c>
      <c r="D443" s="105" t="str">
        <f t="shared" si="21"/>
        <v/>
      </c>
      <c r="E443" s="106" t="s">
        <v>695</v>
      </c>
      <c r="F443" s="106" t="s">
        <v>817</v>
      </c>
      <c r="G443" s="106" t="s">
        <v>721</v>
      </c>
      <c r="H443" s="106" t="s">
        <v>802</v>
      </c>
      <c r="I443" s="106">
        <v>13</v>
      </c>
      <c r="J443" s="106" t="s">
        <v>722</v>
      </c>
      <c r="K443" s="106">
        <v>14</v>
      </c>
      <c r="L443" s="106" t="s">
        <v>741</v>
      </c>
      <c r="M443" s="106" t="s">
        <v>924</v>
      </c>
      <c r="N443" s="106">
        <v>0.32</v>
      </c>
      <c r="O443" s="106">
        <v>0.69</v>
      </c>
      <c r="P443" s="106" t="s">
        <v>714</v>
      </c>
      <c r="Q443" s="107" t="s">
        <v>1192</v>
      </c>
      <c r="R443" s="107" t="s">
        <v>926</v>
      </c>
    </row>
    <row r="444" spans="2:18" ht="20.100000000000001" customHeight="1" x14ac:dyDescent="0.4">
      <c r="B444" s="105" t="str">
        <f t="shared" si="19"/>
        <v/>
      </c>
      <c r="C444" s="105" t="str">
        <f t="shared" si="20"/>
        <v/>
      </c>
      <c r="D444" s="105" t="str">
        <f t="shared" si="21"/>
        <v/>
      </c>
      <c r="E444" s="106" t="s">
        <v>695</v>
      </c>
      <c r="F444" s="106" t="s">
        <v>794</v>
      </c>
      <c r="G444" s="106" t="s">
        <v>773</v>
      </c>
      <c r="H444" s="106" t="s">
        <v>765</v>
      </c>
      <c r="I444" s="106">
        <v>8</v>
      </c>
      <c r="J444" s="106" t="s">
        <v>774</v>
      </c>
      <c r="K444" s="106">
        <v>8</v>
      </c>
      <c r="L444" s="106" t="s">
        <v>765</v>
      </c>
      <c r="M444" s="106" t="s">
        <v>700</v>
      </c>
      <c r="N444" s="106">
        <v>0.43</v>
      </c>
      <c r="O444" s="106">
        <v>0.69</v>
      </c>
      <c r="P444" s="106" t="s">
        <v>714</v>
      </c>
      <c r="Q444" s="107" t="s">
        <v>1193</v>
      </c>
      <c r="R444" s="107" t="s">
        <v>703</v>
      </c>
    </row>
    <row r="445" spans="2:18" ht="20.100000000000001" customHeight="1" x14ac:dyDescent="0.4">
      <c r="B445" s="105" t="str">
        <f t="shared" si="19"/>
        <v/>
      </c>
      <c r="C445" s="105" t="str">
        <f t="shared" si="20"/>
        <v/>
      </c>
      <c r="D445" s="105" t="str">
        <f t="shared" si="21"/>
        <v/>
      </c>
      <c r="E445" s="106" t="s">
        <v>695</v>
      </c>
      <c r="F445" s="106" t="s">
        <v>794</v>
      </c>
      <c r="G445" s="106" t="s">
        <v>778</v>
      </c>
      <c r="H445" s="106" t="s">
        <v>765</v>
      </c>
      <c r="I445" s="106">
        <v>8</v>
      </c>
      <c r="J445" s="106" t="s">
        <v>779</v>
      </c>
      <c r="K445" s="106">
        <v>8</v>
      </c>
      <c r="L445" s="106" t="s">
        <v>765</v>
      </c>
      <c r="M445" s="106" t="s">
        <v>700</v>
      </c>
      <c r="N445" s="106">
        <v>0.43</v>
      </c>
      <c r="O445" s="106">
        <v>0.69</v>
      </c>
      <c r="P445" s="106" t="s">
        <v>714</v>
      </c>
      <c r="Q445" s="107" t="s">
        <v>1194</v>
      </c>
      <c r="R445" s="107" t="s">
        <v>703</v>
      </c>
    </row>
    <row r="446" spans="2:18" ht="20.100000000000001" customHeight="1" x14ac:dyDescent="0.4">
      <c r="B446" s="105" t="str">
        <f t="shared" si="19"/>
        <v/>
      </c>
      <c r="C446" s="105" t="str">
        <f t="shared" si="20"/>
        <v/>
      </c>
      <c r="D446" s="105" t="str">
        <f t="shared" si="21"/>
        <v/>
      </c>
      <c r="E446" s="106" t="s">
        <v>695</v>
      </c>
      <c r="F446" s="106" t="s">
        <v>794</v>
      </c>
      <c r="G446" s="106" t="s">
        <v>782</v>
      </c>
      <c r="H446" s="106" t="s">
        <v>765</v>
      </c>
      <c r="I446" s="106">
        <v>8</v>
      </c>
      <c r="J446" s="106" t="s">
        <v>783</v>
      </c>
      <c r="K446" s="106">
        <v>8</v>
      </c>
      <c r="L446" s="106" t="s">
        <v>765</v>
      </c>
      <c r="M446" s="106" t="s">
        <v>700</v>
      </c>
      <c r="N446" s="106">
        <v>0.37</v>
      </c>
      <c r="O446" s="106">
        <v>0.69</v>
      </c>
      <c r="P446" s="106" t="s">
        <v>714</v>
      </c>
      <c r="Q446" s="107" t="s">
        <v>1195</v>
      </c>
      <c r="R446" s="107" t="s">
        <v>703</v>
      </c>
    </row>
    <row r="447" spans="2:18" ht="20.100000000000001" customHeight="1" x14ac:dyDescent="0.4">
      <c r="B447" s="105" t="str">
        <f t="shared" si="19"/>
        <v/>
      </c>
      <c r="C447" s="105" t="str">
        <f t="shared" si="20"/>
        <v/>
      </c>
      <c r="D447" s="105" t="str">
        <f t="shared" si="21"/>
        <v/>
      </c>
      <c r="E447" s="106" t="s">
        <v>695</v>
      </c>
      <c r="F447" s="106" t="s">
        <v>798</v>
      </c>
      <c r="G447" s="106" t="s">
        <v>773</v>
      </c>
      <c r="H447" s="106" t="s">
        <v>765</v>
      </c>
      <c r="I447" s="106">
        <v>8</v>
      </c>
      <c r="J447" s="106" t="s">
        <v>774</v>
      </c>
      <c r="K447" s="106">
        <v>8</v>
      </c>
      <c r="L447" s="106" t="s">
        <v>819</v>
      </c>
      <c r="M447" s="106" t="s">
        <v>700</v>
      </c>
      <c r="N447" s="106">
        <v>0.36</v>
      </c>
      <c r="O447" s="106">
        <v>0.69</v>
      </c>
      <c r="P447" s="106" t="s">
        <v>714</v>
      </c>
      <c r="Q447" s="107" t="s">
        <v>1196</v>
      </c>
      <c r="R447" s="107" t="s">
        <v>703</v>
      </c>
    </row>
    <row r="448" spans="2:18" ht="20.100000000000001" customHeight="1" x14ac:dyDescent="0.4">
      <c r="B448" s="105" t="str">
        <f t="shared" si="19"/>
        <v/>
      </c>
      <c r="C448" s="105" t="str">
        <f t="shared" si="20"/>
        <v/>
      </c>
      <c r="D448" s="105" t="str">
        <f t="shared" si="21"/>
        <v/>
      </c>
      <c r="E448" s="106" t="s">
        <v>695</v>
      </c>
      <c r="F448" s="106" t="s">
        <v>798</v>
      </c>
      <c r="G448" s="106" t="s">
        <v>778</v>
      </c>
      <c r="H448" s="106" t="s">
        <v>765</v>
      </c>
      <c r="I448" s="106">
        <v>8</v>
      </c>
      <c r="J448" s="106" t="s">
        <v>779</v>
      </c>
      <c r="K448" s="106">
        <v>8</v>
      </c>
      <c r="L448" s="106" t="s">
        <v>819</v>
      </c>
      <c r="M448" s="106" t="s">
        <v>700</v>
      </c>
      <c r="N448" s="106">
        <v>0.36</v>
      </c>
      <c r="O448" s="106">
        <v>0.69</v>
      </c>
      <c r="P448" s="106" t="s">
        <v>714</v>
      </c>
      <c r="Q448" s="107" t="s">
        <v>1197</v>
      </c>
      <c r="R448" s="107" t="s">
        <v>703</v>
      </c>
    </row>
    <row r="449" spans="2:18" ht="20.100000000000001" customHeight="1" x14ac:dyDescent="0.4">
      <c r="B449" s="105" t="str">
        <f t="shared" si="19"/>
        <v/>
      </c>
      <c r="C449" s="105" t="str">
        <f t="shared" si="20"/>
        <v/>
      </c>
      <c r="D449" s="105" t="str">
        <f t="shared" si="21"/>
        <v/>
      </c>
      <c r="E449" s="106" t="s">
        <v>695</v>
      </c>
      <c r="F449" s="106" t="s">
        <v>798</v>
      </c>
      <c r="G449" s="106" t="s">
        <v>782</v>
      </c>
      <c r="H449" s="106" t="s">
        <v>765</v>
      </c>
      <c r="I449" s="106">
        <v>8</v>
      </c>
      <c r="J449" s="106" t="s">
        <v>783</v>
      </c>
      <c r="K449" s="106">
        <v>8</v>
      </c>
      <c r="L449" s="106" t="s">
        <v>819</v>
      </c>
      <c r="M449" s="106" t="s">
        <v>700</v>
      </c>
      <c r="N449" s="106">
        <v>0.32</v>
      </c>
      <c r="O449" s="106">
        <v>0.69</v>
      </c>
      <c r="P449" s="106" t="s">
        <v>714</v>
      </c>
      <c r="Q449" s="107" t="s">
        <v>1198</v>
      </c>
      <c r="R449" s="107" t="s">
        <v>703</v>
      </c>
    </row>
    <row r="450" spans="2:18" ht="20.100000000000001" customHeight="1" x14ac:dyDescent="0.4">
      <c r="B450" s="105" t="str">
        <f t="shared" si="19"/>
        <v/>
      </c>
      <c r="C450" s="105" t="str">
        <f t="shared" si="20"/>
        <v/>
      </c>
      <c r="D450" s="105" t="str">
        <f t="shared" si="21"/>
        <v/>
      </c>
      <c r="E450" s="106" t="s">
        <v>695</v>
      </c>
      <c r="F450" s="106" t="s">
        <v>794</v>
      </c>
      <c r="G450" s="106" t="s">
        <v>697</v>
      </c>
      <c r="H450" s="106" t="s">
        <v>765</v>
      </c>
      <c r="I450" s="106">
        <v>8</v>
      </c>
      <c r="J450" s="106" t="s">
        <v>699</v>
      </c>
      <c r="K450" s="106">
        <v>8</v>
      </c>
      <c r="L450" s="106" t="s">
        <v>765</v>
      </c>
      <c r="M450" s="106" t="s">
        <v>700</v>
      </c>
      <c r="N450" s="106">
        <v>0.45</v>
      </c>
      <c r="O450" s="106">
        <v>0.69</v>
      </c>
      <c r="P450" s="106" t="s">
        <v>701</v>
      </c>
      <c r="Q450" s="107" t="s">
        <v>1199</v>
      </c>
      <c r="R450" s="107" t="s">
        <v>275</v>
      </c>
    </row>
    <row r="451" spans="2:18" ht="20.100000000000001" customHeight="1" x14ac:dyDescent="0.4">
      <c r="B451" s="105" t="str">
        <f t="shared" si="19"/>
        <v/>
      </c>
      <c r="C451" s="105" t="str">
        <f t="shared" si="20"/>
        <v/>
      </c>
      <c r="D451" s="105" t="str">
        <f t="shared" si="21"/>
        <v/>
      </c>
      <c r="E451" s="106" t="s">
        <v>695</v>
      </c>
      <c r="F451" s="106" t="s">
        <v>794</v>
      </c>
      <c r="G451" s="106" t="s">
        <v>721</v>
      </c>
      <c r="H451" s="106" t="s">
        <v>729</v>
      </c>
      <c r="I451" s="106">
        <v>8</v>
      </c>
      <c r="J451" s="106" t="s">
        <v>722</v>
      </c>
      <c r="K451" s="106">
        <v>8</v>
      </c>
      <c r="L451" s="106" t="s">
        <v>729</v>
      </c>
      <c r="M451" s="106" t="s">
        <v>700</v>
      </c>
      <c r="N451" s="106">
        <v>0.45</v>
      </c>
      <c r="O451" s="106">
        <v>0.69</v>
      </c>
      <c r="P451" s="106" t="s">
        <v>714</v>
      </c>
      <c r="Q451" s="107" t="s">
        <v>1200</v>
      </c>
      <c r="R451" s="107" t="s">
        <v>275</v>
      </c>
    </row>
    <row r="452" spans="2:18" ht="20.100000000000001" customHeight="1" x14ac:dyDescent="0.4">
      <c r="B452" s="105" t="str">
        <f t="shared" si="19"/>
        <v/>
      </c>
      <c r="C452" s="105" t="str">
        <f t="shared" si="20"/>
        <v/>
      </c>
      <c r="D452" s="105" t="str">
        <f t="shared" si="21"/>
        <v/>
      </c>
      <c r="E452" s="106" t="s">
        <v>695</v>
      </c>
      <c r="F452" s="106" t="s">
        <v>696</v>
      </c>
      <c r="G452" s="106" t="s">
        <v>710</v>
      </c>
      <c r="H452" s="106" t="s">
        <v>698</v>
      </c>
      <c r="I452" s="106">
        <v>7</v>
      </c>
      <c r="J452" s="106" t="s">
        <v>711</v>
      </c>
      <c r="K452" s="106">
        <v>8</v>
      </c>
      <c r="L452" s="106" t="s">
        <v>698</v>
      </c>
      <c r="M452" s="106" t="s">
        <v>700</v>
      </c>
      <c r="N452" s="106">
        <v>0.32</v>
      </c>
      <c r="O452" s="106">
        <v>0.69</v>
      </c>
      <c r="P452" s="106" t="s">
        <v>701</v>
      </c>
      <c r="Q452" s="107" t="s">
        <v>1201</v>
      </c>
      <c r="R452" s="107" t="s">
        <v>275</v>
      </c>
    </row>
    <row r="453" spans="2:18" ht="20.100000000000001" customHeight="1" x14ac:dyDescent="0.4">
      <c r="B453" s="105" t="str">
        <f t="shared" si="19"/>
        <v/>
      </c>
      <c r="C453" s="105" t="str">
        <f t="shared" si="20"/>
        <v/>
      </c>
      <c r="D453" s="105" t="str">
        <f t="shared" si="21"/>
        <v/>
      </c>
      <c r="E453" s="106" t="s">
        <v>695</v>
      </c>
      <c r="F453" s="106" t="s">
        <v>798</v>
      </c>
      <c r="G453" s="106" t="s">
        <v>697</v>
      </c>
      <c r="H453" s="106" t="s">
        <v>765</v>
      </c>
      <c r="I453" s="106">
        <v>8</v>
      </c>
      <c r="J453" s="106" t="s">
        <v>699</v>
      </c>
      <c r="K453" s="106">
        <v>8</v>
      </c>
      <c r="L453" s="106" t="s">
        <v>819</v>
      </c>
      <c r="M453" s="106" t="s">
        <v>700</v>
      </c>
      <c r="N453" s="106">
        <v>0.36</v>
      </c>
      <c r="O453" s="106">
        <v>0.69</v>
      </c>
      <c r="P453" s="106" t="s">
        <v>800</v>
      </c>
      <c r="Q453" s="107" t="s">
        <v>1202</v>
      </c>
      <c r="R453" s="107" t="s">
        <v>275</v>
      </c>
    </row>
    <row r="454" spans="2:18" ht="20.100000000000001" customHeight="1" x14ac:dyDescent="0.4">
      <c r="B454" s="105" t="str">
        <f t="shared" si="19"/>
        <v/>
      </c>
      <c r="C454" s="105" t="str">
        <f t="shared" si="20"/>
        <v/>
      </c>
      <c r="D454" s="105" t="str">
        <f t="shared" si="21"/>
        <v/>
      </c>
      <c r="E454" s="106" t="s">
        <v>695</v>
      </c>
      <c r="F454" s="106" t="s">
        <v>798</v>
      </c>
      <c r="G454" s="106" t="s">
        <v>721</v>
      </c>
      <c r="H454" s="106" t="s">
        <v>729</v>
      </c>
      <c r="I454" s="106">
        <v>8</v>
      </c>
      <c r="J454" s="106" t="s">
        <v>722</v>
      </c>
      <c r="K454" s="106">
        <v>8</v>
      </c>
      <c r="L454" s="106" t="s">
        <v>799</v>
      </c>
      <c r="M454" s="106" t="s">
        <v>700</v>
      </c>
      <c r="N454" s="106">
        <v>0.37</v>
      </c>
      <c r="O454" s="106">
        <v>0.69</v>
      </c>
      <c r="P454" s="106" t="s">
        <v>714</v>
      </c>
      <c r="Q454" s="107" t="s">
        <v>1203</v>
      </c>
      <c r="R454" s="107" t="s">
        <v>275</v>
      </c>
    </row>
    <row r="455" spans="2:18" ht="20.100000000000001" customHeight="1" x14ac:dyDescent="0.4">
      <c r="B455" s="105" t="str">
        <f t="shared" si="19"/>
        <v/>
      </c>
      <c r="C455" s="105" t="str">
        <f t="shared" si="20"/>
        <v/>
      </c>
      <c r="D455" s="105" t="str">
        <f t="shared" si="21"/>
        <v/>
      </c>
      <c r="E455" s="106" t="s">
        <v>695</v>
      </c>
      <c r="F455" s="106" t="s">
        <v>805</v>
      </c>
      <c r="G455" s="106" t="s">
        <v>721</v>
      </c>
      <c r="H455" s="106" t="s">
        <v>765</v>
      </c>
      <c r="I455" s="106">
        <v>8</v>
      </c>
      <c r="J455" s="106" t="s">
        <v>722</v>
      </c>
      <c r="K455" s="106">
        <v>8</v>
      </c>
      <c r="L455" s="106" t="s">
        <v>741</v>
      </c>
      <c r="M455" s="106" t="s">
        <v>700</v>
      </c>
      <c r="N455" s="106">
        <v>0.44</v>
      </c>
      <c r="O455" s="106">
        <v>0.69</v>
      </c>
      <c r="P455" s="106" t="s">
        <v>714</v>
      </c>
      <c r="Q455" s="107" t="s">
        <v>1204</v>
      </c>
      <c r="R455" s="107" t="s">
        <v>275</v>
      </c>
    </row>
    <row r="456" spans="2:18" ht="20.100000000000001" customHeight="1" x14ac:dyDescent="0.4">
      <c r="B456" s="105" t="str">
        <f t="shared" si="19"/>
        <v/>
      </c>
      <c r="C456" s="105" t="str">
        <f t="shared" si="20"/>
        <v/>
      </c>
      <c r="D456" s="105" t="str">
        <f t="shared" si="21"/>
        <v/>
      </c>
      <c r="E456" s="106" t="s">
        <v>695</v>
      </c>
      <c r="F456" s="106" t="s">
        <v>805</v>
      </c>
      <c r="G456" s="106" t="s">
        <v>773</v>
      </c>
      <c r="H456" s="106" t="s">
        <v>729</v>
      </c>
      <c r="I456" s="106">
        <v>8</v>
      </c>
      <c r="J456" s="106" t="s">
        <v>774</v>
      </c>
      <c r="K456" s="106">
        <v>8</v>
      </c>
      <c r="L456" s="106" t="s">
        <v>741</v>
      </c>
      <c r="M456" s="106" t="s">
        <v>700</v>
      </c>
      <c r="N456" s="106">
        <v>0.45</v>
      </c>
      <c r="O456" s="106">
        <v>0.69</v>
      </c>
      <c r="P456" s="106" t="s">
        <v>714</v>
      </c>
      <c r="Q456" s="107" t="s">
        <v>1205</v>
      </c>
      <c r="R456" s="107" t="s">
        <v>275</v>
      </c>
    </row>
    <row r="457" spans="2:18" ht="20.100000000000001" customHeight="1" x14ac:dyDescent="0.4">
      <c r="B457" s="105" t="str">
        <f t="shared" si="19"/>
        <v/>
      </c>
      <c r="C457" s="105" t="str">
        <f t="shared" si="20"/>
        <v/>
      </c>
      <c r="D457" s="105" t="str">
        <f t="shared" si="21"/>
        <v/>
      </c>
      <c r="E457" s="106" t="s">
        <v>695</v>
      </c>
      <c r="F457" s="106" t="s">
        <v>805</v>
      </c>
      <c r="G457" s="106" t="s">
        <v>778</v>
      </c>
      <c r="H457" s="106" t="s">
        <v>729</v>
      </c>
      <c r="I457" s="106">
        <v>8</v>
      </c>
      <c r="J457" s="106" t="s">
        <v>779</v>
      </c>
      <c r="K457" s="106">
        <v>8</v>
      </c>
      <c r="L457" s="106" t="s">
        <v>741</v>
      </c>
      <c r="M457" s="106" t="s">
        <v>700</v>
      </c>
      <c r="N457" s="106">
        <v>0.45</v>
      </c>
      <c r="O457" s="106">
        <v>0.69</v>
      </c>
      <c r="P457" s="106" t="s">
        <v>714</v>
      </c>
      <c r="Q457" s="107" t="s">
        <v>1206</v>
      </c>
      <c r="R457" s="107" t="s">
        <v>275</v>
      </c>
    </row>
    <row r="458" spans="2:18" ht="20.100000000000001" customHeight="1" x14ac:dyDescent="0.4">
      <c r="B458" s="105" t="str">
        <f t="shared" si="19"/>
        <v/>
      </c>
      <c r="C458" s="105" t="str">
        <f t="shared" si="20"/>
        <v/>
      </c>
      <c r="D458" s="105" t="str">
        <f t="shared" si="21"/>
        <v/>
      </c>
      <c r="E458" s="106" t="s">
        <v>695</v>
      </c>
      <c r="F458" s="106" t="s">
        <v>805</v>
      </c>
      <c r="G458" s="106" t="s">
        <v>782</v>
      </c>
      <c r="H458" s="106" t="s">
        <v>729</v>
      </c>
      <c r="I458" s="106">
        <v>8</v>
      </c>
      <c r="J458" s="106" t="s">
        <v>783</v>
      </c>
      <c r="K458" s="106">
        <v>8</v>
      </c>
      <c r="L458" s="106" t="s">
        <v>741</v>
      </c>
      <c r="M458" s="106" t="s">
        <v>700</v>
      </c>
      <c r="N458" s="106">
        <v>0.38</v>
      </c>
      <c r="O458" s="106">
        <v>0.69</v>
      </c>
      <c r="P458" s="106" t="s">
        <v>714</v>
      </c>
      <c r="Q458" s="107" t="s">
        <v>1207</v>
      </c>
      <c r="R458" s="107" t="s">
        <v>275</v>
      </c>
    </row>
    <row r="459" spans="2:18" ht="20.100000000000001" customHeight="1" x14ac:dyDescent="0.4">
      <c r="B459" s="105" t="str">
        <f t="shared" si="19"/>
        <v/>
      </c>
      <c r="C459" s="105" t="str">
        <f t="shared" si="20"/>
        <v/>
      </c>
      <c r="D459" s="105" t="str">
        <f t="shared" si="21"/>
        <v/>
      </c>
      <c r="E459" s="106" t="s">
        <v>695</v>
      </c>
      <c r="F459" s="106" t="s">
        <v>805</v>
      </c>
      <c r="G459" s="106" t="s">
        <v>758</v>
      </c>
      <c r="H459" s="106" t="s">
        <v>733</v>
      </c>
      <c r="I459" s="106">
        <v>8</v>
      </c>
      <c r="J459" s="106" t="s">
        <v>711</v>
      </c>
      <c r="K459" s="106">
        <v>8</v>
      </c>
      <c r="L459" s="106" t="s">
        <v>753</v>
      </c>
      <c r="M459" s="106" t="s">
        <v>700</v>
      </c>
      <c r="N459" s="106">
        <v>0.45</v>
      </c>
      <c r="O459" s="106">
        <v>0.69</v>
      </c>
      <c r="P459" s="106" t="s">
        <v>714</v>
      </c>
      <c r="Q459" s="107" t="s">
        <v>1208</v>
      </c>
      <c r="R459" s="107" t="s">
        <v>275</v>
      </c>
    </row>
    <row r="460" spans="2:18" ht="20.100000000000001" customHeight="1" x14ac:dyDescent="0.4">
      <c r="B460" s="105" t="str">
        <f t="shared" si="19"/>
        <v/>
      </c>
      <c r="C460" s="105" t="str">
        <f t="shared" si="20"/>
        <v/>
      </c>
      <c r="D460" s="105" t="str">
        <f t="shared" si="21"/>
        <v/>
      </c>
      <c r="E460" s="106" t="s">
        <v>695</v>
      </c>
      <c r="F460" s="106" t="s">
        <v>805</v>
      </c>
      <c r="G460" s="106" t="s">
        <v>788</v>
      </c>
      <c r="H460" s="106" t="s">
        <v>729</v>
      </c>
      <c r="I460" s="106">
        <v>8</v>
      </c>
      <c r="J460" s="106" t="s">
        <v>722</v>
      </c>
      <c r="K460" s="106">
        <v>8</v>
      </c>
      <c r="L460" s="106" t="s">
        <v>753</v>
      </c>
      <c r="M460" s="106" t="s">
        <v>700</v>
      </c>
      <c r="N460" s="106">
        <v>0.45</v>
      </c>
      <c r="O460" s="106">
        <v>0.69</v>
      </c>
      <c r="P460" s="106" t="s">
        <v>714</v>
      </c>
      <c r="Q460" s="107" t="s">
        <v>1209</v>
      </c>
      <c r="R460" s="107" t="s">
        <v>275</v>
      </c>
    </row>
    <row r="461" spans="2:18" ht="20.100000000000001" customHeight="1" x14ac:dyDescent="0.4">
      <c r="B461" s="105" t="str">
        <f t="shared" si="19"/>
        <v/>
      </c>
      <c r="C461" s="105" t="str">
        <f t="shared" si="20"/>
        <v/>
      </c>
      <c r="D461" s="105" t="str">
        <f t="shared" si="21"/>
        <v/>
      </c>
      <c r="E461" s="106" t="s">
        <v>695</v>
      </c>
      <c r="F461" s="106" t="s">
        <v>817</v>
      </c>
      <c r="G461" s="106" t="s">
        <v>721</v>
      </c>
      <c r="H461" s="106" t="s">
        <v>819</v>
      </c>
      <c r="I461" s="106">
        <v>8</v>
      </c>
      <c r="J461" s="106" t="s">
        <v>722</v>
      </c>
      <c r="K461" s="106">
        <v>8</v>
      </c>
      <c r="L461" s="106" t="s">
        <v>741</v>
      </c>
      <c r="M461" s="106" t="s">
        <v>700</v>
      </c>
      <c r="N461" s="106">
        <v>0.32</v>
      </c>
      <c r="O461" s="106">
        <v>0.69</v>
      </c>
      <c r="P461" s="106" t="s">
        <v>714</v>
      </c>
      <c r="Q461" s="107" t="s">
        <v>1210</v>
      </c>
      <c r="R461" s="107" t="s">
        <v>275</v>
      </c>
    </row>
    <row r="462" spans="2:18" ht="20.100000000000001" customHeight="1" x14ac:dyDescent="0.4">
      <c r="B462" s="105" t="str">
        <f t="shared" si="19"/>
        <v/>
      </c>
      <c r="C462" s="105" t="str">
        <f t="shared" si="20"/>
        <v/>
      </c>
      <c r="D462" s="105" t="str">
        <f t="shared" si="21"/>
        <v/>
      </c>
      <c r="E462" s="106" t="s">
        <v>695</v>
      </c>
      <c r="F462" s="106" t="s">
        <v>817</v>
      </c>
      <c r="G462" s="106" t="s">
        <v>773</v>
      </c>
      <c r="H462" s="106" t="s">
        <v>799</v>
      </c>
      <c r="I462" s="106">
        <v>8</v>
      </c>
      <c r="J462" s="106" t="s">
        <v>774</v>
      </c>
      <c r="K462" s="106">
        <v>8</v>
      </c>
      <c r="L462" s="106" t="s">
        <v>741</v>
      </c>
      <c r="M462" s="106" t="s">
        <v>700</v>
      </c>
      <c r="N462" s="106">
        <v>0.32</v>
      </c>
      <c r="O462" s="106">
        <v>0.69</v>
      </c>
      <c r="P462" s="106" t="s">
        <v>714</v>
      </c>
      <c r="Q462" s="107" t="s">
        <v>1211</v>
      </c>
      <c r="R462" s="107" t="s">
        <v>275</v>
      </c>
    </row>
    <row r="463" spans="2:18" ht="20.100000000000001" customHeight="1" x14ac:dyDescent="0.4">
      <c r="B463" s="105" t="str">
        <f t="shared" si="19"/>
        <v/>
      </c>
      <c r="C463" s="105" t="str">
        <f t="shared" si="20"/>
        <v/>
      </c>
      <c r="D463" s="105" t="str">
        <f t="shared" si="21"/>
        <v/>
      </c>
      <c r="E463" s="106" t="s">
        <v>695</v>
      </c>
      <c r="F463" s="106" t="s">
        <v>817</v>
      </c>
      <c r="G463" s="106" t="s">
        <v>778</v>
      </c>
      <c r="H463" s="106" t="s">
        <v>799</v>
      </c>
      <c r="I463" s="106">
        <v>8</v>
      </c>
      <c r="J463" s="106" t="s">
        <v>779</v>
      </c>
      <c r="K463" s="106">
        <v>8</v>
      </c>
      <c r="L463" s="106" t="s">
        <v>741</v>
      </c>
      <c r="M463" s="106" t="s">
        <v>700</v>
      </c>
      <c r="N463" s="106">
        <v>0.31</v>
      </c>
      <c r="O463" s="106">
        <v>0.69</v>
      </c>
      <c r="P463" s="106" t="s">
        <v>714</v>
      </c>
      <c r="Q463" s="107" t="s">
        <v>1212</v>
      </c>
      <c r="R463" s="107" t="s">
        <v>275</v>
      </c>
    </row>
    <row r="464" spans="2:18" ht="20.100000000000001" customHeight="1" x14ac:dyDescent="0.4">
      <c r="B464" s="105" t="str">
        <f t="shared" si="19"/>
        <v/>
      </c>
      <c r="C464" s="105" t="str">
        <f t="shared" si="20"/>
        <v/>
      </c>
      <c r="D464" s="105" t="str">
        <f t="shared" si="21"/>
        <v/>
      </c>
      <c r="E464" s="106" t="s">
        <v>695</v>
      </c>
      <c r="F464" s="106" t="s">
        <v>817</v>
      </c>
      <c r="G464" s="106" t="s">
        <v>782</v>
      </c>
      <c r="H464" s="106" t="s">
        <v>799</v>
      </c>
      <c r="I464" s="106">
        <v>8</v>
      </c>
      <c r="J464" s="106" t="s">
        <v>783</v>
      </c>
      <c r="K464" s="106">
        <v>8</v>
      </c>
      <c r="L464" s="106" t="s">
        <v>741</v>
      </c>
      <c r="M464" s="106" t="s">
        <v>700</v>
      </c>
      <c r="N464" s="106">
        <v>0.26</v>
      </c>
      <c r="O464" s="106">
        <v>0.69</v>
      </c>
      <c r="P464" s="106" t="s">
        <v>714</v>
      </c>
      <c r="Q464" s="107" t="s">
        <v>1213</v>
      </c>
      <c r="R464" s="107" t="s">
        <v>275</v>
      </c>
    </row>
    <row r="465" spans="2:18" ht="20.100000000000001" customHeight="1" x14ac:dyDescent="0.4">
      <c r="B465" s="105" t="str">
        <f t="shared" ref="B465:B528" si="22">IF(OR($C$11="",$C$12=""),"",IFERROR(IF(AND($U$23&lt;&gt;R465,$V$23&lt;&gt;R465),"－",IF(AND(COUNTIF($C$11,"*樹脂スペーサー*")&gt;0,OR(M465="空気",F465="一般",F465="一般ＰＧ")),"－",IF(AND($W$26&gt;0,$W$26&gt;=O465),$U$26,IF(AND($W$27&gt;0,$W$27&gt;=O465),$U$27,IF(AND($W$28&gt;0,$W$28&gt;=O465),$U$28,IF(AND($W$29&gt;0,$W$29&gt;=O465),$U$29,IF(AND($W$30&gt;0,$W$30&gt;=O465),$U$30,IF(AND($W$31&gt;0,$W$31&gt;=O465),$U$31,IF(AND($W$32&gt;0,$W$32&gt;=O465),$U$32,"－"))))))))),"－"))</f>
        <v/>
      </c>
      <c r="C465" s="105" t="str">
        <f t="shared" ref="C465:C528" si="23">IF(B465="","",IF(B465&lt;&gt;"－",VLOOKUP(B465,$U$26:$V$32,2,FALSE),"－"))</f>
        <v/>
      </c>
      <c r="D465" s="105" t="str">
        <f t="shared" ref="D465:D528" si="24">IF($H$10="","",IF($V$39&lt;&gt;"断熱等","－",IF(AND(COUNTIF($V$35,"*樹脂スペーサー*")&gt;0,OR(M465="空気",F465="一般",F465="一般ＰＧ")),"－",IF(AND($V$36&lt;&gt;R465,$W$36&lt;&gt;R465),"－",IF(MID($H$10,10,1)="Z",IF(N465&lt;=0.65,"○","－"),IF($V$37&gt;=O465,"○","－"))))))</f>
        <v/>
      </c>
      <c r="E465" s="106" t="s">
        <v>695</v>
      </c>
      <c r="F465" s="106" t="s">
        <v>817</v>
      </c>
      <c r="G465" s="106" t="s">
        <v>758</v>
      </c>
      <c r="H465" s="106" t="s">
        <v>802</v>
      </c>
      <c r="I465" s="106">
        <v>8</v>
      </c>
      <c r="J465" s="106" t="s">
        <v>711</v>
      </c>
      <c r="K465" s="106">
        <v>8</v>
      </c>
      <c r="L465" s="106" t="s">
        <v>753</v>
      </c>
      <c r="M465" s="106" t="s">
        <v>700</v>
      </c>
      <c r="N465" s="106">
        <v>0.32</v>
      </c>
      <c r="O465" s="106">
        <v>0.69</v>
      </c>
      <c r="P465" s="106" t="s">
        <v>714</v>
      </c>
      <c r="Q465" s="107" t="s">
        <v>1214</v>
      </c>
      <c r="R465" s="107" t="s">
        <v>275</v>
      </c>
    </row>
    <row r="466" spans="2:18" ht="20.100000000000001" customHeight="1" x14ac:dyDescent="0.4">
      <c r="B466" s="105" t="str">
        <f t="shared" si="22"/>
        <v/>
      </c>
      <c r="C466" s="105" t="str">
        <f t="shared" si="23"/>
        <v/>
      </c>
      <c r="D466" s="105" t="str">
        <f t="shared" si="24"/>
        <v/>
      </c>
      <c r="E466" s="106" t="s">
        <v>695</v>
      </c>
      <c r="F466" s="106" t="s">
        <v>817</v>
      </c>
      <c r="G466" s="106" t="s">
        <v>788</v>
      </c>
      <c r="H466" s="106" t="s">
        <v>799</v>
      </c>
      <c r="I466" s="106">
        <v>8</v>
      </c>
      <c r="J466" s="106" t="s">
        <v>722</v>
      </c>
      <c r="K466" s="106">
        <v>8</v>
      </c>
      <c r="L466" s="106" t="s">
        <v>753</v>
      </c>
      <c r="M466" s="106" t="s">
        <v>700</v>
      </c>
      <c r="N466" s="106">
        <v>0.32</v>
      </c>
      <c r="O466" s="106">
        <v>0.69</v>
      </c>
      <c r="P466" s="106" t="s">
        <v>714</v>
      </c>
      <c r="Q466" s="107" t="s">
        <v>1215</v>
      </c>
      <c r="R466" s="107" t="s">
        <v>275</v>
      </c>
    </row>
    <row r="467" spans="2:18" ht="20.100000000000001" customHeight="1" x14ac:dyDescent="0.4">
      <c r="B467" s="105" t="str">
        <f t="shared" si="22"/>
        <v/>
      </c>
      <c r="C467" s="105" t="str">
        <f t="shared" si="23"/>
        <v/>
      </c>
      <c r="D467" s="105" t="str">
        <f t="shared" si="24"/>
        <v/>
      </c>
      <c r="E467" s="106" t="s">
        <v>695</v>
      </c>
      <c r="F467" s="106" t="s">
        <v>696</v>
      </c>
      <c r="G467" s="106" t="s">
        <v>697</v>
      </c>
      <c r="H467" s="106" t="s">
        <v>706</v>
      </c>
      <c r="I467" s="106">
        <v>12</v>
      </c>
      <c r="J467" s="106" t="s">
        <v>699</v>
      </c>
      <c r="K467" s="106">
        <v>13</v>
      </c>
      <c r="L467" s="106" t="s">
        <v>706</v>
      </c>
      <c r="M467" s="106" t="s">
        <v>924</v>
      </c>
      <c r="N467" s="106">
        <v>0.32</v>
      </c>
      <c r="O467" s="106">
        <v>0.69</v>
      </c>
      <c r="P467" s="106" t="s">
        <v>714</v>
      </c>
      <c r="Q467" s="107" t="s">
        <v>1216</v>
      </c>
      <c r="R467" s="107" t="s">
        <v>13</v>
      </c>
    </row>
    <row r="468" spans="2:18" ht="20.100000000000001" customHeight="1" x14ac:dyDescent="0.4">
      <c r="B468" s="105" t="str">
        <f t="shared" si="22"/>
        <v/>
      </c>
      <c r="C468" s="105" t="str">
        <f t="shared" si="23"/>
        <v/>
      </c>
      <c r="D468" s="105" t="str">
        <f t="shared" si="24"/>
        <v/>
      </c>
      <c r="E468" s="106" t="s">
        <v>695</v>
      </c>
      <c r="F468" s="106" t="s">
        <v>794</v>
      </c>
      <c r="G468" s="106" t="s">
        <v>710</v>
      </c>
      <c r="H468" s="106" t="s">
        <v>765</v>
      </c>
      <c r="I468" s="106">
        <v>8</v>
      </c>
      <c r="J468" s="106" t="s">
        <v>1098</v>
      </c>
      <c r="K468" s="106">
        <v>8</v>
      </c>
      <c r="L468" s="106" t="s">
        <v>765</v>
      </c>
      <c r="M468" s="106" t="s">
        <v>700</v>
      </c>
      <c r="N468" s="106">
        <v>0.44</v>
      </c>
      <c r="O468" s="106">
        <v>0.69</v>
      </c>
      <c r="P468" s="106" t="s">
        <v>714</v>
      </c>
      <c r="Q468" s="107" t="s">
        <v>1217</v>
      </c>
      <c r="R468" s="107" t="s">
        <v>13</v>
      </c>
    </row>
    <row r="469" spans="2:18" ht="20.100000000000001" customHeight="1" x14ac:dyDescent="0.4">
      <c r="B469" s="105" t="str">
        <f t="shared" si="22"/>
        <v/>
      </c>
      <c r="C469" s="105" t="str">
        <f t="shared" si="23"/>
        <v/>
      </c>
      <c r="D469" s="105" t="str">
        <f t="shared" si="24"/>
        <v/>
      </c>
      <c r="E469" s="106" t="s">
        <v>695</v>
      </c>
      <c r="F469" s="106" t="s">
        <v>696</v>
      </c>
      <c r="G469" s="106" t="s">
        <v>721</v>
      </c>
      <c r="H469" s="106" t="s">
        <v>1218</v>
      </c>
      <c r="I469" s="106">
        <v>7</v>
      </c>
      <c r="J469" s="106" t="s">
        <v>722</v>
      </c>
      <c r="K469" s="106">
        <v>8</v>
      </c>
      <c r="L469" s="106" t="s">
        <v>1218</v>
      </c>
      <c r="M469" s="106" t="s">
        <v>700</v>
      </c>
      <c r="N469" s="106">
        <v>0.31</v>
      </c>
      <c r="O469" s="106">
        <v>0.69</v>
      </c>
      <c r="P469" s="106" t="s">
        <v>714</v>
      </c>
      <c r="Q469" s="107" t="s">
        <v>1219</v>
      </c>
      <c r="R469" s="107" t="s">
        <v>13</v>
      </c>
    </row>
    <row r="470" spans="2:18" ht="20.100000000000001" customHeight="1" x14ac:dyDescent="0.4">
      <c r="B470" s="105" t="str">
        <f t="shared" si="22"/>
        <v/>
      </c>
      <c r="C470" s="105" t="str">
        <f t="shared" si="23"/>
        <v/>
      </c>
      <c r="D470" s="105" t="str">
        <f t="shared" si="24"/>
        <v/>
      </c>
      <c r="E470" s="106" t="s">
        <v>695</v>
      </c>
      <c r="F470" s="106" t="s">
        <v>696</v>
      </c>
      <c r="G470" s="106" t="s">
        <v>773</v>
      </c>
      <c r="H470" s="106" t="s">
        <v>717</v>
      </c>
      <c r="I470" s="106">
        <v>7</v>
      </c>
      <c r="J470" s="106" t="s">
        <v>774</v>
      </c>
      <c r="K470" s="106">
        <v>8</v>
      </c>
      <c r="L470" s="106" t="s">
        <v>717</v>
      </c>
      <c r="M470" s="106" t="s">
        <v>700</v>
      </c>
      <c r="N470" s="106">
        <v>0.31</v>
      </c>
      <c r="O470" s="106">
        <v>0.69</v>
      </c>
      <c r="P470" s="106" t="s">
        <v>714</v>
      </c>
      <c r="Q470" s="107" t="s">
        <v>1220</v>
      </c>
      <c r="R470" s="107" t="s">
        <v>13</v>
      </c>
    </row>
    <row r="471" spans="2:18" ht="20.100000000000001" customHeight="1" x14ac:dyDescent="0.4">
      <c r="B471" s="105" t="str">
        <f t="shared" si="22"/>
        <v/>
      </c>
      <c r="C471" s="105" t="str">
        <f t="shared" si="23"/>
        <v/>
      </c>
      <c r="D471" s="105" t="str">
        <f t="shared" si="24"/>
        <v/>
      </c>
      <c r="E471" s="106" t="s">
        <v>695</v>
      </c>
      <c r="F471" s="106" t="s">
        <v>696</v>
      </c>
      <c r="G471" s="106" t="s">
        <v>778</v>
      </c>
      <c r="H471" s="106" t="s">
        <v>717</v>
      </c>
      <c r="I471" s="106">
        <v>7</v>
      </c>
      <c r="J471" s="106" t="s">
        <v>779</v>
      </c>
      <c r="K471" s="106">
        <v>8</v>
      </c>
      <c r="L471" s="106" t="s">
        <v>717</v>
      </c>
      <c r="M471" s="106" t="s">
        <v>700</v>
      </c>
      <c r="N471" s="106">
        <v>0.31</v>
      </c>
      <c r="O471" s="106">
        <v>0.69</v>
      </c>
      <c r="P471" s="106" t="s">
        <v>714</v>
      </c>
      <c r="Q471" s="107" t="s">
        <v>1221</v>
      </c>
      <c r="R471" s="107" t="s">
        <v>13</v>
      </c>
    </row>
    <row r="472" spans="2:18" ht="20.100000000000001" customHeight="1" x14ac:dyDescent="0.4">
      <c r="B472" s="105" t="str">
        <f t="shared" si="22"/>
        <v/>
      </c>
      <c r="C472" s="105" t="str">
        <f t="shared" si="23"/>
        <v/>
      </c>
      <c r="D472" s="105" t="str">
        <f t="shared" si="24"/>
        <v/>
      </c>
      <c r="E472" s="106" t="s">
        <v>695</v>
      </c>
      <c r="F472" s="106" t="s">
        <v>696</v>
      </c>
      <c r="G472" s="106" t="s">
        <v>782</v>
      </c>
      <c r="H472" s="106" t="s">
        <v>717</v>
      </c>
      <c r="I472" s="106">
        <v>7</v>
      </c>
      <c r="J472" s="106" t="s">
        <v>783</v>
      </c>
      <c r="K472" s="106">
        <v>8</v>
      </c>
      <c r="L472" s="106" t="s">
        <v>717</v>
      </c>
      <c r="M472" s="106" t="s">
        <v>700</v>
      </c>
      <c r="N472" s="106">
        <v>0.26</v>
      </c>
      <c r="O472" s="106">
        <v>0.69</v>
      </c>
      <c r="P472" s="106" t="s">
        <v>714</v>
      </c>
      <c r="Q472" s="107" t="s">
        <v>1222</v>
      </c>
      <c r="R472" s="107" t="s">
        <v>13</v>
      </c>
    </row>
    <row r="473" spans="2:18" ht="20.100000000000001" customHeight="1" x14ac:dyDescent="0.4">
      <c r="B473" s="105" t="str">
        <f t="shared" si="22"/>
        <v/>
      </c>
      <c r="C473" s="105" t="str">
        <f t="shared" si="23"/>
        <v/>
      </c>
      <c r="D473" s="105" t="str">
        <f t="shared" si="24"/>
        <v/>
      </c>
      <c r="E473" s="106" t="s">
        <v>695</v>
      </c>
      <c r="F473" s="106" t="s">
        <v>794</v>
      </c>
      <c r="G473" s="106" t="s">
        <v>697</v>
      </c>
      <c r="H473" s="106" t="s">
        <v>733</v>
      </c>
      <c r="I473" s="106">
        <v>13</v>
      </c>
      <c r="J473" s="106" t="s">
        <v>699</v>
      </c>
      <c r="K473" s="106">
        <v>13</v>
      </c>
      <c r="L473" s="106" t="s">
        <v>733</v>
      </c>
      <c r="M473" s="106" t="s">
        <v>924</v>
      </c>
      <c r="N473" s="106">
        <v>0.45</v>
      </c>
      <c r="O473" s="106">
        <v>0.7</v>
      </c>
      <c r="P473" s="106" t="s">
        <v>714</v>
      </c>
      <c r="Q473" s="107" t="s">
        <v>1223</v>
      </c>
      <c r="R473" s="107" t="s">
        <v>39</v>
      </c>
    </row>
    <row r="474" spans="2:18" ht="20.100000000000001" customHeight="1" x14ac:dyDescent="0.4">
      <c r="B474" s="105" t="str">
        <f t="shared" si="22"/>
        <v/>
      </c>
      <c r="C474" s="105" t="str">
        <f t="shared" si="23"/>
        <v/>
      </c>
      <c r="D474" s="105" t="str">
        <f t="shared" si="24"/>
        <v/>
      </c>
      <c r="E474" s="106" t="s">
        <v>695</v>
      </c>
      <c r="F474" s="106" t="s">
        <v>798</v>
      </c>
      <c r="G474" s="106" t="s">
        <v>697</v>
      </c>
      <c r="H474" s="106" t="s">
        <v>733</v>
      </c>
      <c r="I474" s="106">
        <v>13</v>
      </c>
      <c r="J474" s="106" t="s">
        <v>699</v>
      </c>
      <c r="K474" s="106">
        <v>13</v>
      </c>
      <c r="L474" s="106" t="s">
        <v>802</v>
      </c>
      <c r="M474" s="106" t="s">
        <v>924</v>
      </c>
      <c r="N474" s="106">
        <v>0.36</v>
      </c>
      <c r="O474" s="106">
        <v>0.7</v>
      </c>
      <c r="P474" s="106" t="s">
        <v>714</v>
      </c>
      <c r="Q474" s="107" t="s">
        <v>1224</v>
      </c>
      <c r="R474" s="107" t="s">
        <v>39</v>
      </c>
    </row>
    <row r="475" spans="2:18" ht="20.100000000000001" customHeight="1" x14ac:dyDescent="0.4">
      <c r="B475" s="105" t="str">
        <f t="shared" si="22"/>
        <v/>
      </c>
      <c r="C475" s="105" t="str">
        <f t="shared" si="23"/>
        <v/>
      </c>
      <c r="D475" s="105" t="str">
        <f t="shared" si="24"/>
        <v/>
      </c>
      <c r="E475" s="106" t="s">
        <v>695</v>
      </c>
      <c r="F475" s="106" t="s">
        <v>805</v>
      </c>
      <c r="G475" s="106" t="s">
        <v>710</v>
      </c>
      <c r="H475" s="106" t="s">
        <v>733</v>
      </c>
      <c r="I475" s="106">
        <v>13</v>
      </c>
      <c r="J475" s="106" t="s">
        <v>711</v>
      </c>
      <c r="K475" s="106">
        <v>13</v>
      </c>
      <c r="L475" s="106" t="s">
        <v>741</v>
      </c>
      <c r="M475" s="106" t="s">
        <v>924</v>
      </c>
      <c r="N475" s="106">
        <v>0.45</v>
      </c>
      <c r="O475" s="106">
        <v>0.7</v>
      </c>
      <c r="P475" s="106" t="s">
        <v>714</v>
      </c>
      <c r="Q475" s="107" t="s">
        <v>1225</v>
      </c>
      <c r="R475" s="107" t="s">
        <v>39</v>
      </c>
    </row>
    <row r="476" spans="2:18" ht="20.100000000000001" customHeight="1" x14ac:dyDescent="0.4">
      <c r="B476" s="105" t="str">
        <f t="shared" si="22"/>
        <v/>
      </c>
      <c r="C476" s="105" t="str">
        <f t="shared" si="23"/>
        <v/>
      </c>
      <c r="D476" s="105" t="str">
        <f t="shared" si="24"/>
        <v/>
      </c>
      <c r="E476" s="106" t="s">
        <v>695</v>
      </c>
      <c r="F476" s="106" t="s">
        <v>805</v>
      </c>
      <c r="G476" s="106" t="s">
        <v>721</v>
      </c>
      <c r="H476" s="106" t="s">
        <v>729</v>
      </c>
      <c r="I476" s="106">
        <v>13</v>
      </c>
      <c r="J476" s="106" t="s">
        <v>722</v>
      </c>
      <c r="K476" s="106">
        <v>13</v>
      </c>
      <c r="L476" s="106" t="s">
        <v>741</v>
      </c>
      <c r="M476" s="106" t="s">
        <v>924</v>
      </c>
      <c r="N476" s="106">
        <v>0.45</v>
      </c>
      <c r="O476" s="106">
        <v>0.7</v>
      </c>
      <c r="P476" s="106" t="s">
        <v>714</v>
      </c>
      <c r="Q476" s="107" t="s">
        <v>1226</v>
      </c>
      <c r="R476" s="107" t="s">
        <v>39</v>
      </c>
    </row>
    <row r="477" spans="2:18" ht="20.100000000000001" customHeight="1" x14ac:dyDescent="0.4">
      <c r="B477" s="105" t="str">
        <f t="shared" si="22"/>
        <v/>
      </c>
      <c r="C477" s="105" t="str">
        <f t="shared" si="23"/>
        <v/>
      </c>
      <c r="D477" s="105" t="str">
        <f t="shared" si="24"/>
        <v/>
      </c>
      <c r="E477" s="106" t="s">
        <v>695</v>
      </c>
      <c r="F477" s="106" t="s">
        <v>805</v>
      </c>
      <c r="G477" s="106" t="s">
        <v>752</v>
      </c>
      <c r="H477" s="106" t="s">
        <v>733</v>
      </c>
      <c r="I477" s="106">
        <v>13</v>
      </c>
      <c r="J477" s="106" t="s">
        <v>699</v>
      </c>
      <c r="K477" s="106">
        <v>13</v>
      </c>
      <c r="L477" s="106" t="s">
        <v>753</v>
      </c>
      <c r="M477" s="106" t="s">
        <v>924</v>
      </c>
      <c r="N477" s="106">
        <v>0.45</v>
      </c>
      <c r="O477" s="106">
        <v>0.7</v>
      </c>
      <c r="P477" s="106" t="s">
        <v>714</v>
      </c>
      <c r="Q477" s="107" t="s">
        <v>1227</v>
      </c>
      <c r="R477" s="107" t="s">
        <v>39</v>
      </c>
    </row>
    <row r="478" spans="2:18" ht="20.100000000000001" customHeight="1" x14ac:dyDescent="0.4">
      <c r="B478" s="105" t="str">
        <f t="shared" si="22"/>
        <v/>
      </c>
      <c r="C478" s="105" t="str">
        <f t="shared" si="23"/>
        <v/>
      </c>
      <c r="D478" s="105" t="str">
        <f t="shared" si="24"/>
        <v/>
      </c>
      <c r="E478" s="106" t="s">
        <v>695</v>
      </c>
      <c r="F478" s="106" t="s">
        <v>817</v>
      </c>
      <c r="G478" s="106" t="s">
        <v>710</v>
      </c>
      <c r="H478" s="106" t="s">
        <v>802</v>
      </c>
      <c r="I478" s="106">
        <v>13</v>
      </c>
      <c r="J478" s="106" t="s">
        <v>711</v>
      </c>
      <c r="K478" s="106">
        <v>13</v>
      </c>
      <c r="L478" s="106" t="s">
        <v>741</v>
      </c>
      <c r="M478" s="106" t="s">
        <v>924</v>
      </c>
      <c r="N478" s="106">
        <v>0.32</v>
      </c>
      <c r="O478" s="106">
        <v>0.7</v>
      </c>
      <c r="P478" s="106" t="s">
        <v>714</v>
      </c>
      <c r="Q478" s="107" t="s">
        <v>1228</v>
      </c>
      <c r="R478" s="107" t="s">
        <v>39</v>
      </c>
    </row>
    <row r="479" spans="2:18" ht="20.100000000000001" customHeight="1" x14ac:dyDescent="0.4">
      <c r="B479" s="105" t="str">
        <f t="shared" si="22"/>
        <v/>
      </c>
      <c r="C479" s="105" t="str">
        <f t="shared" si="23"/>
        <v/>
      </c>
      <c r="D479" s="105" t="str">
        <f t="shared" si="24"/>
        <v/>
      </c>
      <c r="E479" s="106" t="s">
        <v>695</v>
      </c>
      <c r="F479" s="106" t="s">
        <v>817</v>
      </c>
      <c r="G479" s="106" t="s">
        <v>721</v>
      </c>
      <c r="H479" s="106" t="s">
        <v>799</v>
      </c>
      <c r="I479" s="106">
        <v>13</v>
      </c>
      <c r="J479" s="106" t="s">
        <v>722</v>
      </c>
      <c r="K479" s="106">
        <v>13</v>
      </c>
      <c r="L479" s="106" t="s">
        <v>741</v>
      </c>
      <c r="M479" s="106" t="s">
        <v>924</v>
      </c>
      <c r="N479" s="106">
        <v>0.32</v>
      </c>
      <c r="O479" s="106">
        <v>0.7</v>
      </c>
      <c r="P479" s="106" t="s">
        <v>714</v>
      </c>
      <c r="Q479" s="107" t="s">
        <v>1229</v>
      </c>
      <c r="R479" s="107" t="s">
        <v>39</v>
      </c>
    </row>
    <row r="480" spans="2:18" ht="20.100000000000001" customHeight="1" x14ac:dyDescent="0.4">
      <c r="B480" s="105" t="str">
        <f t="shared" si="22"/>
        <v/>
      </c>
      <c r="C480" s="105" t="str">
        <f t="shared" si="23"/>
        <v/>
      </c>
      <c r="D480" s="105" t="str">
        <f t="shared" si="24"/>
        <v/>
      </c>
      <c r="E480" s="106" t="s">
        <v>695</v>
      </c>
      <c r="F480" s="106" t="s">
        <v>817</v>
      </c>
      <c r="G480" s="106" t="s">
        <v>752</v>
      </c>
      <c r="H480" s="106" t="s">
        <v>802</v>
      </c>
      <c r="I480" s="106">
        <v>13</v>
      </c>
      <c r="J480" s="106" t="s">
        <v>699</v>
      </c>
      <c r="K480" s="106">
        <v>13</v>
      </c>
      <c r="L480" s="106" t="s">
        <v>753</v>
      </c>
      <c r="M480" s="106" t="s">
        <v>924</v>
      </c>
      <c r="N480" s="106">
        <v>0.32</v>
      </c>
      <c r="O480" s="106">
        <v>0.7</v>
      </c>
      <c r="P480" s="106" t="s">
        <v>714</v>
      </c>
      <c r="Q480" s="107" t="s">
        <v>1230</v>
      </c>
      <c r="R480" s="107" t="s">
        <v>39</v>
      </c>
    </row>
    <row r="481" spans="2:18" ht="20.100000000000001" customHeight="1" x14ac:dyDescent="0.4">
      <c r="B481" s="105" t="str">
        <f t="shared" si="22"/>
        <v/>
      </c>
      <c r="C481" s="105" t="str">
        <f t="shared" si="23"/>
        <v/>
      </c>
      <c r="D481" s="105" t="str">
        <f t="shared" si="24"/>
        <v/>
      </c>
      <c r="E481" s="106" t="s">
        <v>695</v>
      </c>
      <c r="F481" s="106" t="s">
        <v>794</v>
      </c>
      <c r="G481" s="106" t="s">
        <v>697</v>
      </c>
      <c r="H481" s="106" t="s">
        <v>729</v>
      </c>
      <c r="I481" s="106">
        <v>13</v>
      </c>
      <c r="J481" s="106" t="s">
        <v>699</v>
      </c>
      <c r="K481" s="106">
        <v>13</v>
      </c>
      <c r="L481" s="106" t="s">
        <v>729</v>
      </c>
      <c r="M481" s="106" t="s">
        <v>924</v>
      </c>
      <c r="N481" s="106">
        <v>0.46</v>
      </c>
      <c r="O481" s="106">
        <v>0.7</v>
      </c>
      <c r="P481" s="106" t="s">
        <v>714</v>
      </c>
      <c r="Q481" s="107" t="s">
        <v>1231</v>
      </c>
      <c r="R481" s="107" t="s">
        <v>25</v>
      </c>
    </row>
    <row r="482" spans="2:18" ht="20.100000000000001" customHeight="1" x14ac:dyDescent="0.4">
      <c r="B482" s="105" t="str">
        <f t="shared" si="22"/>
        <v/>
      </c>
      <c r="C482" s="105" t="str">
        <f t="shared" si="23"/>
        <v/>
      </c>
      <c r="D482" s="105" t="str">
        <f t="shared" si="24"/>
        <v/>
      </c>
      <c r="E482" s="106" t="s">
        <v>695</v>
      </c>
      <c r="F482" s="106" t="s">
        <v>794</v>
      </c>
      <c r="G482" s="106" t="s">
        <v>697</v>
      </c>
      <c r="H482" s="106" t="s">
        <v>765</v>
      </c>
      <c r="I482" s="106">
        <v>13</v>
      </c>
      <c r="J482" s="106" t="s">
        <v>699</v>
      </c>
      <c r="K482" s="106">
        <v>13</v>
      </c>
      <c r="L482" s="106" t="s">
        <v>765</v>
      </c>
      <c r="M482" s="106" t="s">
        <v>924</v>
      </c>
      <c r="N482" s="106">
        <v>0.45</v>
      </c>
      <c r="O482" s="106">
        <v>0.7</v>
      </c>
      <c r="P482" s="106" t="s">
        <v>701</v>
      </c>
      <c r="Q482" s="107" t="s">
        <v>1232</v>
      </c>
      <c r="R482" s="107" t="s">
        <v>926</v>
      </c>
    </row>
    <row r="483" spans="2:18" ht="20.100000000000001" customHeight="1" x14ac:dyDescent="0.4">
      <c r="B483" s="105" t="str">
        <f t="shared" si="22"/>
        <v/>
      </c>
      <c r="C483" s="105" t="str">
        <f t="shared" si="23"/>
        <v/>
      </c>
      <c r="D483" s="105" t="str">
        <f t="shared" si="24"/>
        <v/>
      </c>
      <c r="E483" s="106" t="s">
        <v>695</v>
      </c>
      <c r="F483" s="106" t="s">
        <v>794</v>
      </c>
      <c r="G483" s="106" t="s">
        <v>721</v>
      </c>
      <c r="H483" s="106" t="s">
        <v>729</v>
      </c>
      <c r="I483" s="106">
        <v>13</v>
      </c>
      <c r="J483" s="106" t="s">
        <v>722</v>
      </c>
      <c r="K483" s="106">
        <v>13</v>
      </c>
      <c r="L483" s="106" t="s">
        <v>729</v>
      </c>
      <c r="M483" s="106" t="s">
        <v>924</v>
      </c>
      <c r="N483" s="106">
        <v>0.45</v>
      </c>
      <c r="O483" s="106">
        <v>0.7</v>
      </c>
      <c r="P483" s="106" t="s">
        <v>714</v>
      </c>
      <c r="Q483" s="107" t="s">
        <v>1233</v>
      </c>
      <c r="R483" s="107" t="s">
        <v>926</v>
      </c>
    </row>
    <row r="484" spans="2:18" ht="20.100000000000001" customHeight="1" x14ac:dyDescent="0.4">
      <c r="B484" s="105" t="str">
        <f t="shared" si="22"/>
        <v/>
      </c>
      <c r="C484" s="105" t="str">
        <f t="shared" si="23"/>
        <v/>
      </c>
      <c r="D484" s="105" t="str">
        <f t="shared" si="24"/>
        <v/>
      </c>
      <c r="E484" s="106" t="s">
        <v>695</v>
      </c>
      <c r="F484" s="106" t="s">
        <v>798</v>
      </c>
      <c r="G484" s="106" t="s">
        <v>697</v>
      </c>
      <c r="H484" s="106" t="s">
        <v>765</v>
      </c>
      <c r="I484" s="106">
        <v>13</v>
      </c>
      <c r="J484" s="106" t="s">
        <v>699</v>
      </c>
      <c r="K484" s="106">
        <v>13</v>
      </c>
      <c r="L484" s="106" t="s">
        <v>819</v>
      </c>
      <c r="M484" s="106" t="s">
        <v>924</v>
      </c>
      <c r="N484" s="106">
        <v>0.36</v>
      </c>
      <c r="O484" s="106">
        <v>0.7</v>
      </c>
      <c r="P484" s="106" t="s">
        <v>800</v>
      </c>
      <c r="Q484" s="107" t="s">
        <v>1234</v>
      </c>
      <c r="R484" s="107" t="s">
        <v>926</v>
      </c>
    </row>
    <row r="485" spans="2:18" ht="20.100000000000001" customHeight="1" x14ac:dyDescent="0.4">
      <c r="B485" s="105" t="str">
        <f t="shared" si="22"/>
        <v/>
      </c>
      <c r="C485" s="105" t="str">
        <f t="shared" si="23"/>
        <v/>
      </c>
      <c r="D485" s="105" t="str">
        <f t="shared" si="24"/>
        <v/>
      </c>
      <c r="E485" s="106" t="s">
        <v>695</v>
      </c>
      <c r="F485" s="106" t="s">
        <v>798</v>
      </c>
      <c r="G485" s="106" t="s">
        <v>721</v>
      </c>
      <c r="H485" s="106" t="s">
        <v>729</v>
      </c>
      <c r="I485" s="106">
        <v>13</v>
      </c>
      <c r="J485" s="106" t="s">
        <v>722</v>
      </c>
      <c r="K485" s="106">
        <v>13</v>
      </c>
      <c r="L485" s="106" t="s">
        <v>799</v>
      </c>
      <c r="M485" s="106" t="s">
        <v>924</v>
      </c>
      <c r="N485" s="106">
        <v>0.37</v>
      </c>
      <c r="O485" s="106">
        <v>0.7</v>
      </c>
      <c r="P485" s="106" t="s">
        <v>714</v>
      </c>
      <c r="Q485" s="107" t="s">
        <v>1235</v>
      </c>
      <c r="R485" s="107" t="s">
        <v>926</v>
      </c>
    </row>
    <row r="486" spans="2:18" ht="20.100000000000001" customHeight="1" x14ac:dyDescent="0.4">
      <c r="B486" s="105" t="str">
        <f t="shared" si="22"/>
        <v/>
      </c>
      <c r="C486" s="105" t="str">
        <f t="shared" si="23"/>
        <v/>
      </c>
      <c r="D486" s="105" t="str">
        <f t="shared" si="24"/>
        <v/>
      </c>
      <c r="E486" s="106" t="s">
        <v>695</v>
      </c>
      <c r="F486" s="106" t="s">
        <v>805</v>
      </c>
      <c r="G486" s="106" t="s">
        <v>721</v>
      </c>
      <c r="H486" s="106" t="s">
        <v>765</v>
      </c>
      <c r="I486" s="106">
        <v>13</v>
      </c>
      <c r="J486" s="106" t="s">
        <v>722</v>
      </c>
      <c r="K486" s="106">
        <v>13</v>
      </c>
      <c r="L486" s="106" t="s">
        <v>741</v>
      </c>
      <c r="M486" s="106" t="s">
        <v>924</v>
      </c>
      <c r="N486" s="106">
        <v>0.44</v>
      </c>
      <c r="O486" s="106">
        <v>0.7</v>
      </c>
      <c r="P486" s="106" t="s">
        <v>714</v>
      </c>
      <c r="Q486" s="107" t="s">
        <v>1236</v>
      </c>
      <c r="R486" s="107" t="s">
        <v>926</v>
      </c>
    </row>
    <row r="487" spans="2:18" ht="20.100000000000001" customHeight="1" x14ac:dyDescent="0.4">
      <c r="B487" s="105" t="str">
        <f t="shared" si="22"/>
        <v/>
      </c>
      <c r="C487" s="105" t="str">
        <f t="shared" si="23"/>
        <v/>
      </c>
      <c r="D487" s="105" t="str">
        <f t="shared" si="24"/>
        <v/>
      </c>
      <c r="E487" s="106" t="s">
        <v>695</v>
      </c>
      <c r="F487" s="106" t="s">
        <v>805</v>
      </c>
      <c r="G487" s="106" t="s">
        <v>773</v>
      </c>
      <c r="H487" s="106" t="s">
        <v>729</v>
      </c>
      <c r="I487" s="106">
        <v>13</v>
      </c>
      <c r="J487" s="106" t="s">
        <v>774</v>
      </c>
      <c r="K487" s="106">
        <v>13</v>
      </c>
      <c r="L487" s="106" t="s">
        <v>741</v>
      </c>
      <c r="M487" s="106" t="s">
        <v>924</v>
      </c>
      <c r="N487" s="106">
        <v>0.45</v>
      </c>
      <c r="O487" s="106">
        <v>0.7</v>
      </c>
      <c r="P487" s="106" t="s">
        <v>714</v>
      </c>
      <c r="Q487" s="107" t="s">
        <v>1237</v>
      </c>
      <c r="R487" s="107" t="s">
        <v>926</v>
      </c>
    </row>
    <row r="488" spans="2:18" ht="20.100000000000001" customHeight="1" x14ac:dyDescent="0.4">
      <c r="B488" s="105" t="str">
        <f t="shared" si="22"/>
        <v/>
      </c>
      <c r="C488" s="105" t="str">
        <f t="shared" si="23"/>
        <v/>
      </c>
      <c r="D488" s="105" t="str">
        <f t="shared" si="24"/>
        <v/>
      </c>
      <c r="E488" s="106" t="s">
        <v>695</v>
      </c>
      <c r="F488" s="106" t="s">
        <v>805</v>
      </c>
      <c r="G488" s="106" t="s">
        <v>778</v>
      </c>
      <c r="H488" s="106" t="s">
        <v>729</v>
      </c>
      <c r="I488" s="106">
        <v>13</v>
      </c>
      <c r="J488" s="106" t="s">
        <v>779</v>
      </c>
      <c r="K488" s="106">
        <v>13</v>
      </c>
      <c r="L488" s="106" t="s">
        <v>741</v>
      </c>
      <c r="M488" s="106" t="s">
        <v>924</v>
      </c>
      <c r="N488" s="106">
        <v>0.45</v>
      </c>
      <c r="O488" s="106">
        <v>0.7</v>
      </c>
      <c r="P488" s="106" t="s">
        <v>714</v>
      </c>
      <c r="Q488" s="107" t="s">
        <v>1238</v>
      </c>
      <c r="R488" s="107" t="s">
        <v>926</v>
      </c>
    </row>
    <row r="489" spans="2:18" ht="20.100000000000001" customHeight="1" x14ac:dyDescent="0.4">
      <c r="B489" s="105" t="str">
        <f t="shared" si="22"/>
        <v/>
      </c>
      <c r="C489" s="105" t="str">
        <f t="shared" si="23"/>
        <v/>
      </c>
      <c r="D489" s="105" t="str">
        <f t="shared" si="24"/>
        <v/>
      </c>
      <c r="E489" s="106" t="s">
        <v>695</v>
      </c>
      <c r="F489" s="106" t="s">
        <v>805</v>
      </c>
      <c r="G489" s="106" t="s">
        <v>782</v>
      </c>
      <c r="H489" s="106" t="s">
        <v>729</v>
      </c>
      <c r="I489" s="106">
        <v>13</v>
      </c>
      <c r="J489" s="106" t="s">
        <v>783</v>
      </c>
      <c r="K489" s="106">
        <v>13</v>
      </c>
      <c r="L489" s="106" t="s">
        <v>741</v>
      </c>
      <c r="M489" s="106" t="s">
        <v>924</v>
      </c>
      <c r="N489" s="106">
        <v>0.38</v>
      </c>
      <c r="O489" s="106">
        <v>0.7</v>
      </c>
      <c r="P489" s="106" t="s">
        <v>714</v>
      </c>
      <c r="Q489" s="107" t="s">
        <v>1239</v>
      </c>
      <c r="R489" s="107" t="s">
        <v>926</v>
      </c>
    </row>
    <row r="490" spans="2:18" ht="20.100000000000001" customHeight="1" x14ac:dyDescent="0.4">
      <c r="B490" s="105" t="str">
        <f t="shared" si="22"/>
        <v/>
      </c>
      <c r="C490" s="105" t="str">
        <f t="shared" si="23"/>
        <v/>
      </c>
      <c r="D490" s="105" t="str">
        <f t="shared" si="24"/>
        <v/>
      </c>
      <c r="E490" s="106" t="s">
        <v>695</v>
      </c>
      <c r="F490" s="106" t="s">
        <v>805</v>
      </c>
      <c r="G490" s="106" t="s">
        <v>758</v>
      </c>
      <c r="H490" s="106" t="s">
        <v>733</v>
      </c>
      <c r="I490" s="106">
        <v>13</v>
      </c>
      <c r="J490" s="106" t="s">
        <v>711</v>
      </c>
      <c r="K490" s="106">
        <v>13</v>
      </c>
      <c r="L490" s="106" t="s">
        <v>753</v>
      </c>
      <c r="M490" s="106" t="s">
        <v>924</v>
      </c>
      <c r="N490" s="106">
        <v>0.45</v>
      </c>
      <c r="O490" s="106">
        <v>0.7</v>
      </c>
      <c r="P490" s="106" t="s">
        <v>714</v>
      </c>
      <c r="Q490" s="107" t="s">
        <v>1240</v>
      </c>
      <c r="R490" s="107" t="s">
        <v>926</v>
      </c>
    </row>
    <row r="491" spans="2:18" ht="20.100000000000001" customHeight="1" x14ac:dyDescent="0.4">
      <c r="B491" s="105" t="str">
        <f t="shared" si="22"/>
        <v/>
      </c>
      <c r="C491" s="105" t="str">
        <f t="shared" si="23"/>
        <v/>
      </c>
      <c r="D491" s="105" t="str">
        <f t="shared" si="24"/>
        <v/>
      </c>
      <c r="E491" s="106" t="s">
        <v>695</v>
      </c>
      <c r="F491" s="106" t="s">
        <v>805</v>
      </c>
      <c r="G491" s="106" t="s">
        <v>788</v>
      </c>
      <c r="H491" s="106" t="s">
        <v>729</v>
      </c>
      <c r="I491" s="106">
        <v>13</v>
      </c>
      <c r="J491" s="106" t="s">
        <v>722</v>
      </c>
      <c r="K491" s="106">
        <v>13</v>
      </c>
      <c r="L491" s="106" t="s">
        <v>753</v>
      </c>
      <c r="M491" s="106" t="s">
        <v>924</v>
      </c>
      <c r="N491" s="106">
        <v>0.45</v>
      </c>
      <c r="O491" s="106">
        <v>0.7</v>
      </c>
      <c r="P491" s="106" t="s">
        <v>714</v>
      </c>
      <c r="Q491" s="107" t="s">
        <v>1241</v>
      </c>
      <c r="R491" s="107" t="s">
        <v>926</v>
      </c>
    </row>
    <row r="492" spans="2:18" ht="20.100000000000001" customHeight="1" x14ac:dyDescent="0.4">
      <c r="B492" s="105" t="str">
        <f t="shared" si="22"/>
        <v/>
      </c>
      <c r="C492" s="105" t="str">
        <f t="shared" si="23"/>
        <v/>
      </c>
      <c r="D492" s="105" t="str">
        <f t="shared" si="24"/>
        <v/>
      </c>
      <c r="E492" s="106" t="s">
        <v>695</v>
      </c>
      <c r="F492" s="106" t="s">
        <v>817</v>
      </c>
      <c r="G492" s="106" t="s">
        <v>721</v>
      </c>
      <c r="H492" s="106" t="s">
        <v>819</v>
      </c>
      <c r="I492" s="106">
        <v>13</v>
      </c>
      <c r="J492" s="106" t="s">
        <v>722</v>
      </c>
      <c r="K492" s="106">
        <v>13</v>
      </c>
      <c r="L492" s="106" t="s">
        <v>741</v>
      </c>
      <c r="M492" s="106" t="s">
        <v>924</v>
      </c>
      <c r="N492" s="106">
        <v>0.32</v>
      </c>
      <c r="O492" s="106">
        <v>0.7</v>
      </c>
      <c r="P492" s="106" t="s">
        <v>714</v>
      </c>
      <c r="Q492" s="107" t="s">
        <v>1242</v>
      </c>
      <c r="R492" s="107" t="s">
        <v>926</v>
      </c>
    </row>
    <row r="493" spans="2:18" ht="20.100000000000001" customHeight="1" x14ac:dyDescent="0.4">
      <c r="B493" s="105" t="str">
        <f t="shared" si="22"/>
        <v/>
      </c>
      <c r="C493" s="105" t="str">
        <f t="shared" si="23"/>
        <v/>
      </c>
      <c r="D493" s="105" t="str">
        <f t="shared" si="24"/>
        <v/>
      </c>
      <c r="E493" s="106" t="s">
        <v>695</v>
      </c>
      <c r="F493" s="106" t="s">
        <v>817</v>
      </c>
      <c r="G493" s="106" t="s">
        <v>773</v>
      </c>
      <c r="H493" s="106" t="s">
        <v>799</v>
      </c>
      <c r="I493" s="106">
        <v>13</v>
      </c>
      <c r="J493" s="106" t="s">
        <v>774</v>
      </c>
      <c r="K493" s="106">
        <v>13</v>
      </c>
      <c r="L493" s="106" t="s">
        <v>741</v>
      </c>
      <c r="M493" s="106" t="s">
        <v>924</v>
      </c>
      <c r="N493" s="106">
        <v>0.32</v>
      </c>
      <c r="O493" s="106">
        <v>0.7</v>
      </c>
      <c r="P493" s="106" t="s">
        <v>714</v>
      </c>
      <c r="Q493" s="107" t="s">
        <v>1243</v>
      </c>
      <c r="R493" s="107" t="s">
        <v>926</v>
      </c>
    </row>
    <row r="494" spans="2:18" ht="20.100000000000001" customHeight="1" x14ac:dyDescent="0.4">
      <c r="B494" s="105" t="str">
        <f t="shared" si="22"/>
        <v/>
      </c>
      <c r="C494" s="105" t="str">
        <f t="shared" si="23"/>
        <v/>
      </c>
      <c r="D494" s="105" t="str">
        <f t="shared" si="24"/>
        <v/>
      </c>
      <c r="E494" s="106" t="s">
        <v>695</v>
      </c>
      <c r="F494" s="106" t="s">
        <v>817</v>
      </c>
      <c r="G494" s="106" t="s">
        <v>778</v>
      </c>
      <c r="H494" s="106" t="s">
        <v>799</v>
      </c>
      <c r="I494" s="106">
        <v>13</v>
      </c>
      <c r="J494" s="106" t="s">
        <v>779</v>
      </c>
      <c r="K494" s="106">
        <v>13</v>
      </c>
      <c r="L494" s="106" t="s">
        <v>741</v>
      </c>
      <c r="M494" s="106" t="s">
        <v>924</v>
      </c>
      <c r="N494" s="106">
        <v>0.32</v>
      </c>
      <c r="O494" s="106">
        <v>0.7</v>
      </c>
      <c r="P494" s="106" t="s">
        <v>714</v>
      </c>
      <c r="Q494" s="107" t="s">
        <v>1244</v>
      </c>
      <c r="R494" s="107" t="s">
        <v>926</v>
      </c>
    </row>
    <row r="495" spans="2:18" ht="20.100000000000001" customHeight="1" x14ac:dyDescent="0.4">
      <c r="B495" s="105" t="str">
        <f t="shared" si="22"/>
        <v/>
      </c>
      <c r="C495" s="105" t="str">
        <f t="shared" si="23"/>
        <v/>
      </c>
      <c r="D495" s="105" t="str">
        <f t="shared" si="24"/>
        <v/>
      </c>
      <c r="E495" s="106" t="s">
        <v>695</v>
      </c>
      <c r="F495" s="106" t="s">
        <v>817</v>
      </c>
      <c r="G495" s="106" t="s">
        <v>782</v>
      </c>
      <c r="H495" s="106" t="s">
        <v>799</v>
      </c>
      <c r="I495" s="106">
        <v>13</v>
      </c>
      <c r="J495" s="106" t="s">
        <v>783</v>
      </c>
      <c r="K495" s="106">
        <v>13</v>
      </c>
      <c r="L495" s="106" t="s">
        <v>741</v>
      </c>
      <c r="M495" s="106" t="s">
        <v>924</v>
      </c>
      <c r="N495" s="106">
        <v>0.26</v>
      </c>
      <c r="O495" s="106">
        <v>0.7</v>
      </c>
      <c r="P495" s="106" t="s">
        <v>714</v>
      </c>
      <c r="Q495" s="107" t="s">
        <v>1245</v>
      </c>
      <c r="R495" s="107" t="s">
        <v>926</v>
      </c>
    </row>
    <row r="496" spans="2:18" ht="20.100000000000001" customHeight="1" x14ac:dyDescent="0.4">
      <c r="B496" s="105" t="str">
        <f t="shared" si="22"/>
        <v/>
      </c>
      <c r="C496" s="105" t="str">
        <f t="shared" si="23"/>
        <v/>
      </c>
      <c r="D496" s="105" t="str">
        <f t="shared" si="24"/>
        <v/>
      </c>
      <c r="E496" s="106" t="s">
        <v>695</v>
      </c>
      <c r="F496" s="106" t="s">
        <v>817</v>
      </c>
      <c r="G496" s="106" t="s">
        <v>758</v>
      </c>
      <c r="H496" s="106" t="s">
        <v>802</v>
      </c>
      <c r="I496" s="106">
        <v>13</v>
      </c>
      <c r="J496" s="106" t="s">
        <v>711</v>
      </c>
      <c r="K496" s="106">
        <v>13</v>
      </c>
      <c r="L496" s="106" t="s">
        <v>753</v>
      </c>
      <c r="M496" s="106" t="s">
        <v>924</v>
      </c>
      <c r="N496" s="106">
        <v>0.32</v>
      </c>
      <c r="O496" s="106">
        <v>0.7</v>
      </c>
      <c r="P496" s="106" t="s">
        <v>714</v>
      </c>
      <c r="Q496" s="107" t="s">
        <v>1246</v>
      </c>
      <c r="R496" s="107" t="s">
        <v>926</v>
      </c>
    </row>
    <row r="497" spans="2:18" ht="20.100000000000001" customHeight="1" x14ac:dyDescent="0.4">
      <c r="B497" s="105" t="str">
        <f t="shared" si="22"/>
        <v/>
      </c>
      <c r="C497" s="105" t="str">
        <f t="shared" si="23"/>
        <v/>
      </c>
      <c r="D497" s="105" t="str">
        <f t="shared" si="24"/>
        <v/>
      </c>
      <c r="E497" s="106" t="s">
        <v>695</v>
      </c>
      <c r="F497" s="106" t="s">
        <v>817</v>
      </c>
      <c r="G497" s="106" t="s">
        <v>788</v>
      </c>
      <c r="H497" s="106" t="s">
        <v>799</v>
      </c>
      <c r="I497" s="106">
        <v>13</v>
      </c>
      <c r="J497" s="106" t="s">
        <v>722</v>
      </c>
      <c r="K497" s="106">
        <v>13</v>
      </c>
      <c r="L497" s="106" t="s">
        <v>753</v>
      </c>
      <c r="M497" s="106" t="s">
        <v>924</v>
      </c>
      <c r="N497" s="106">
        <v>0.32</v>
      </c>
      <c r="O497" s="106">
        <v>0.7</v>
      </c>
      <c r="P497" s="106" t="s">
        <v>714</v>
      </c>
      <c r="Q497" s="107" t="s">
        <v>1247</v>
      </c>
      <c r="R497" s="107" t="s">
        <v>926</v>
      </c>
    </row>
    <row r="498" spans="2:18" ht="20.100000000000001" customHeight="1" x14ac:dyDescent="0.4">
      <c r="B498" s="105" t="str">
        <f t="shared" si="22"/>
        <v/>
      </c>
      <c r="C498" s="105" t="str">
        <f t="shared" si="23"/>
        <v/>
      </c>
      <c r="D498" s="105" t="str">
        <f t="shared" si="24"/>
        <v/>
      </c>
      <c r="E498" s="106" t="s">
        <v>695</v>
      </c>
      <c r="F498" s="106" t="s">
        <v>728</v>
      </c>
      <c r="G498" s="106" t="s">
        <v>721</v>
      </c>
      <c r="H498" s="106" t="s">
        <v>1248</v>
      </c>
      <c r="I498" s="106">
        <v>7</v>
      </c>
      <c r="J498" s="106" t="s">
        <v>722</v>
      </c>
      <c r="K498" s="106">
        <v>8</v>
      </c>
      <c r="L498" s="106" t="s">
        <v>1218</v>
      </c>
      <c r="M498" s="106" t="s">
        <v>700</v>
      </c>
      <c r="N498" s="106">
        <v>0.39</v>
      </c>
      <c r="O498" s="106">
        <v>0.7</v>
      </c>
      <c r="P498" s="106" t="s">
        <v>714</v>
      </c>
      <c r="Q498" s="107" t="s">
        <v>1249</v>
      </c>
      <c r="R498" s="107" t="s">
        <v>13</v>
      </c>
    </row>
    <row r="499" spans="2:18" ht="20.100000000000001" customHeight="1" x14ac:dyDescent="0.4">
      <c r="B499" s="105" t="str">
        <f t="shared" si="22"/>
        <v/>
      </c>
      <c r="C499" s="105" t="str">
        <f t="shared" si="23"/>
        <v/>
      </c>
      <c r="D499" s="105" t="str">
        <f t="shared" si="24"/>
        <v/>
      </c>
      <c r="E499" s="106" t="s">
        <v>695</v>
      </c>
      <c r="F499" s="106" t="s">
        <v>728</v>
      </c>
      <c r="G499" s="106" t="s">
        <v>773</v>
      </c>
      <c r="H499" s="106" t="s">
        <v>765</v>
      </c>
      <c r="I499" s="106">
        <v>7</v>
      </c>
      <c r="J499" s="106" t="s">
        <v>774</v>
      </c>
      <c r="K499" s="106">
        <v>8</v>
      </c>
      <c r="L499" s="106" t="s">
        <v>717</v>
      </c>
      <c r="M499" s="106" t="s">
        <v>700</v>
      </c>
      <c r="N499" s="106">
        <v>0.39</v>
      </c>
      <c r="O499" s="106">
        <v>0.7</v>
      </c>
      <c r="P499" s="106" t="s">
        <v>714</v>
      </c>
      <c r="Q499" s="107" t="s">
        <v>1250</v>
      </c>
      <c r="R499" s="107" t="s">
        <v>13</v>
      </c>
    </row>
    <row r="500" spans="2:18" ht="20.100000000000001" customHeight="1" x14ac:dyDescent="0.4">
      <c r="B500" s="105" t="str">
        <f t="shared" si="22"/>
        <v/>
      </c>
      <c r="C500" s="105" t="str">
        <f t="shared" si="23"/>
        <v/>
      </c>
      <c r="D500" s="105" t="str">
        <f t="shared" si="24"/>
        <v/>
      </c>
      <c r="E500" s="106" t="s">
        <v>695</v>
      </c>
      <c r="F500" s="106" t="s">
        <v>728</v>
      </c>
      <c r="G500" s="106" t="s">
        <v>778</v>
      </c>
      <c r="H500" s="106" t="s">
        <v>765</v>
      </c>
      <c r="I500" s="106">
        <v>7</v>
      </c>
      <c r="J500" s="106" t="s">
        <v>779</v>
      </c>
      <c r="K500" s="106">
        <v>8</v>
      </c>
      <c r="L500" s="106" t="s">
        <v>717</v>
      </c>
      <c r="M500" s="106" t="s">
        <v>700</v>
      </c>
      <c r="N500" s="106">
        <v>0.39</v>
      </c>
      <c r="O500" s="106">
        <v>0.7</v>
      </c>
      <c r="P500" s="106" t="s">
        <v>714</v>
      </c>
      <c r="Q500" s="107" t="s">
        <v>1251</v>
      </c>
      <c r="R500" s="107" t="s">
        <v>13</v>
      </c>
    </row>
    <row r="501" spans="2:18" ht="20.100000000000001" customHeight="1" x14ac:dyDescent="0.4">
      <c r="B501" s="105" t="str">
        <f t="shared" si="22"/>
        <v/>
      </c>
      <c r="C501" s="105" t="str">
        <f t="shared" si="23"/>
        <v/>
      </c>
      <c r="D501" s="105" t="str">
        <f t="shared" si="24"/>
        <v/>
      </c>
      <c r="E501" s="106" t="s">
        <v>695</v>
      </c>
      <c r="F501" s="106" t="s">
        <v>728</v>
      </c>
      <c r="G501" s="106" t="s">
        <v>782</v>
      </c>
      <c r="H501" s="106" t="s">
        <v>765</v>
      </c>
      <c r="I501" s="106">
        <v>7</v>
      </c>
      <c r="J501" s="106" t="s">
        <v>783</v>
      </c>
      <c r="K501" s="106">
        <v>8</v>
      </c>
      <c r="L501" s="106" t="s">
        <v>717</v>
      </c>
      <c r="M501" s="106" t="s">
        <v>700</v>
      </c>
      <c r="N501" s="106">
        <v>0.33</v>
      </c>
      <c r="O501" s="106">
        <v>0.7</v>
      </c>
      <c r="P501" s="106" t="s">
        <v>714</v>
      </c>
      <c r="Q501" s="107" t="s">
        <v>1252</v>
      </c>
      <c r="R501" s="107" t="s">
        <v>13</v>
      </c>
    </row>
    <row r="502" spans="2:18" ht="20.100000000000001" customHeight="1" x14ac:dyDescent="0.4">
      <c r="B502" s="105" t="str">
        <f t="shared" si="22"/>
        <v/>
      </c>
      <c r="C502" s="105" t="str">
        <f t="shared" si="23"/>
        <v/>
      </c>
      <c r="D502" s="105" t="str">
        <f t="shared" si="24"/>
        <v/>
      </c>
      <c r="E502" s="106" t="s">
        <v>695</v>
      </c>
      <c r="F502" s="106" t="s">
        <v>728</v>
      </c>
      <c r="G502" s="106" t="s">
        <v>710</v>
      </c>
      <c r="H502" s="106" t="s">
        <v>729</v>
      </c>
      <c r="I502" s="106">
        <v>12</v>
      </c>
      <c r="J502" s="106" t="s">
        <v>711</v>
      </c>
      <c r="K502" s="106">
        <v>13</v>
      </c>
      <c r="L502" s="106" t="s">
        <v>706</v>
      </c>
      <c r="M502" s="106" t="s">
        <v>924</v>
      </c>
      <c r="N502" s="106">
        <v>0.4</v>
      </c>
      <c r="O502" s="106">
        <v>0.71</v>
      </c>
      <c r="P502" s="106" t="s">
        <v>714</v>
      </c>
      <c r="Q502" s="107" t="s">
        <v>1253</v>
      </c>
      <c r="R502" s="107" t="s">
        <v>39</v>
      </c>
    </row>
    <row r="503" spans="2:18" ht="20.100000000000001" customHeight="1" x14ac:dyDescent="0.4">
      <c r="B503" s="105" t="str">
        <f t="shared" si="22"/>
        <v/>
      </c>
      <c r="C503" s="105" t="str">
        <f t="shared" si="23"/>
        <v/>
      </c>
      <c r="D503" s="105" t="str">
        <f t="shared" si="24"/>
        <v/>
      </c>
      <c r="E503" s="106" t="s">
        <v>695</v>
      </c>
      <c r="F503" s="106" t="s">
        <v>740</v>
      </c>
      <c r="G503" s="106" t="s">
        <v>710</v>
      </c>
      <c r="H503" s="106" t="s">
        <v>717</v>
      </c>
      <c r="I503" s="106">
        <v>12</v>
      </c>
      <c r="J503" s="106" t="s">
        <v>711</v>
      </c>
      <c r="K503" s="106">
        <v>13</v>
      </c>
      <c r="L503" s="106" t="s">
        <v>741</v>
      </c>
      <c r="M503" s="106" t="s">
        <v>924</v>
      </c>
      <c r="N503" s="106">
        <v>0.34</v>
      </c>
      <c r="O503" s="106">
        <v>0.71</v>
      </c>
      <c r="P503" s="106" t="s">
        <v>714</v>
      </c>
      <c r="Q503" s="107" t="s">
        <v>1254</v>
      </c>
      <c r="R503" s="107" t="s">
        <v>39</v>
      </c>
    </row>
    <row r="504" spans="2:18" ht="20.100000000000001" customHeight="1" x14ac:dyDescent="0.4">
      <c r="B504" s="105" t="str">
        <f t="shared" si="22"/>
        <v/>
      </c>
      <c r="C504" s="105" t="str">
        <f t="shared" si="23"/>
        <v/>
      </c>
      <c r="D504" s="105" t="str">
        <f t="shared" si="24"/>
        <v/>
      </c>
      <c r="E504" s="106" t="s">
        <v>695</v>
      </c>
      <c r="F504" s="106" t="s">
        <v>740</v>
      </c>
      <c r="G504" s="106" t="s">
        <v>721</v>
      </c>
      <c r="H504" s="106" t="s">
        <v>698</v>
      </c>
      <c r="I504" s="106">
        <v>12</v>
      </c>
      <c r="J504" s="106" t="s">
        <v>722</v>
      </c>
      <c r="K504" s="106">
        <v>13</v>
      </c>
      <c r="L504" s="106" t="s">
        <v>741</v>
      </c>
      <c r="M504" s="106" t="s">
        <v>924</v>
      </c>
      <c r="N504" s="106">
        <v>0.34</v>
      </c>
      <c r="O504" s="106">
        <v>0.71</v>
      </c>
      <c r="P504" s="106" t="s">
        <v>714</v>
      </c>
      <c r="Q504" s="107" t="s">
        <v>1255</v>
      </c>
      <c r="R504" s="107" t="s">
        <v>39</v>
      </c>
    </row>
    <row r="505" spans="2:18" ht="20.100000000000001" customHeight="1" x14ac:dyDescent="0.4">
      <c r="B505" s="105" t="str">
        <f t="shared" si="22"/>
        <v/>
      </c>
      <c r="C505" s="105" t="str">
        <f t="shared" si="23"/>
        <v/>
      </c>
      <c r="D505" s="105" t="str">
        <f t="shared" si="24"/>
        <v/>
      </c>
      <c r="E505" s="106" t="s">
        <v>695</v>
      </c>
      <c r="F505" s="106" t="s">
        <v>740</v>
      </c>
      <c r="G505" s="106" t="s">
        <v>752</v>
      </c>
      <c r="H505" s="106" t="s">
        <v>717</v>
      </c>
      <c r="I505" s="106">
        <v>12</v>
      </c>
      <c r="J505" s="106" t="s">
        <v>699</v>
      </c>
      <c r="K505" s="106">
        <v>13</v>
      </c>
      <c r="L505" s="106" t="s">
        <v>753</v>
      </c>
      <c r="M505" s="106" t="s">
        <v>924</v>
      </c>
      <c r="N505" s="106">
        <v>0.34</v>
      </c>
      <c r="O505" s="106">
        <v>0.71</v>
      </c>
      <c r="P505" s="106" t="s">
        <v>714</v>
      </c>
      <c r="Q505" s="107" t="s">
        <v>1256</v>
      </c>
      <c r="R505" s="107" t="s">
        <v>39</v>
      </c>
    </row>
    <row r="506" spans="2:18" ht="20.100000000000001" customHeight="1" x14ac:dyDescent="0.4">
      <c r="B506" s="105" t="str">
        <f t="shared" si="22"/>
        <v/>
      </c>
      <c r="C506" s="105" t="str">
        <f t="shared" si="23"/>
        <v/>
      </c>
      <c r="D506" s="105" t="str">
        <f t="shared" si="24"/>
        <v/>
      </c>
      <c r="E506" s="106" t="s">
        <v>695</v>
      </c>
      <c r="F506" s="106" t="s">
        <v>740</v>
      </c>
      <c r="G506" s="106" t="s">
        <v>758</v>
      </c>
      <c r="H506" s="106" t="s">
        <v>706</v>
      </c>
      <c r="I506" s="106">
        <v>12</v>
      </c>
      <c r="J506" s="106" t="s">
        <v>711</v>
      </c>
      <c r="K506" s="106">
        <v>13</v>
      </c>
      <c r="L506" s="106" t="s">
        <v>753</v>
      </c>
      <c r="M506" s="106" t="s">
        <v>924</v>
      </c>
      <c r="N506" s="106">
        <v>0.34</v>
      </c>
      <c r="O506" s="106">
        <v>0.71</v>
      </c>
      <c r="P506" s="106" t="s">
        <v>714</v>
      </c>
      <c r="Q506" s="107" t="s">
        <v>1257</v>
      </c>
      <c r="R506" s="107" t="s">
        <v>39</v>
      </c>
    </row>
    <row r="507" spans="2:18" ht="20.100000000000001" customHeight="1" x14ac:dyDescent="0.4">
      <c r="B507" s="105" t="str">
        <f t="shared" si="22"/>
        <v/>
      </c>
      <c r="C507" s="105" t="str">
        <f t="shared" si="23"/>
        <v/>
      </c>
      <c r="D507" s="105" t="str">
        <f t="shared" si="24"/>
        <v/>
      </c>
      <c r="E507" s="106" t="s">
        <v>695</v>
      </c>
      <c r="F507" s="106" t="s">
        <v>798</v>
      </c>
      <c r="G507" s="106" t="s">
        <v>697</v>
      </c>
      <c r="H507" s="106" t="s">
        <v>729</v>
      </c>
      <c r="I507" s="106">
        <v>13</v>
      </c>
      <c r="J507" s="106" t="s">
        <v>699</v>
      </c>
      <c r="K507" s="106">
        <v>13</v>
      </c>
      <c r="L507" s="106" t="s">
        <v>799</v>
      </c>
      <c r="M507" s="106" t="s">
        <v>924</v>
      </c>
      <c r="N507" s="106">
        <v>0.37</v>
      </c>
      <c r="O507" s="106">
        <v>0.71</v>
      </c>
      <c r="P507" s="106" t="s">
        <v>714</v>
      </c>
      <c r="Q507" s="107" t="s">
        <v>1258</v>
      </c>
      <c r="R507" s="107" t="s">
        <v>25</v>
      </c>
    </row>
    <row r="508" spans="2:18" ht="20.100000000000001" customHeight="1" x14ac:dyDescent="0.4">
      <c r="B508" s="105" t="str">
        <f t="shared" si="22"/>
        <v/>
      </c>
      <c r="C508" s="105" t="str">
        <f t="shared" si="23"/>
        <v/>
      </c>
      <c r="D508" s="105" t="str">
        <f t="shared" si="24"/>
        <v/>
      </c>
      <c r="E508" s="106" t="s">
        <v>695</v>
      </c>
      <c r="F508" s="106" t="s">
        <v>805</v>
      </c>
      <c r="G508" s="106" t="s">
        <v>697</v>
      </c>
      <c r="H508" s="106" t="s">
        <v>733</v>
      </c>
      <c r="I508" s="106">
        <v>13</v>
      </c>
      <c r="J508" s="106" t="s">
        <v>699</v>
      </c>
      <c r="K508" s="106">
        <v>13</v>
      </c>
      <c r="L508" s="106" t="s">
        <v>741</v>
      </c>
      <c r="M508" s="106" t="s">
        <v>924</v>
      </c>
      <c r="N508" s="106">
        <v>0.45</v>
      </c>
      <c r="O508" s="106">
        <v>0.71</v>
      </c>
      <c r="P508" s="106" t="s">
        <v>714</v>
      </c>
      <c r="Q508" s="107" t="s">
        <v>1259</v>
      </c>
      <c r="R508" s="107" t="s">
        <v>25</v>
      </c>
    </row>
    <row r="509" spans="2:18" ht="20.100000000000001" customHeight="1" x14ac:dyDescent="0.4">
      <c r="B509" s="105" t="str">
        <f t="shared" si="22"/>
        <v/>
      </c>
      <c r="C509" s="105" t="str">
        <f t="shared" si="23"/>
        <v/>
      </c>
      <c r="D509" s="105" t="str">
        <f t="shared" si="24"/>
        <v/>
      </c>
      <c r="E509" s="106" t="s">
        <v>695</v>
      </c>
      <c r="F509" s="106" t="s">
        <v>740</v>
      </c>
      <c r="G509" s="106" t="s">
        <v>697</v>
      </c>
      <c r="H509" s="106" t="s">
        <v>717</v>
      </c>
      <c r="I509" s="106">
        <v>12</v>
      </c>
      <c r="J509" s="106" t="s">
        <v>699</v>
      </c>
      <c r="K509" s="106">
        <v>13</v>
      </c>
      <c r="L509" s="106" t="s">
        <v>741</v>
      </c>
      <c r="M509" s="106" t="s">
        <v>924</v>
      </c>
      <c r="N509" s="106">
        <v>0.34</v>
      </c>
      <c r="O509" s="106">
        <v>0.71</v>
      </c>
      <c r="P509" s="106" t="s">
        <v>714</v>
      </c>
      <c r="Q509" s="107" t="s">
        <v>1260</v>
      </c>
      <c r="R509" s="107" t="s">
        <v>25</v>
      </c>
    </row>
    <row r="510" spans="2:18" ht="20.100000000000001" customHeight="1" x14ac:dyDescent="0.4">
      <c r="B510" s="105" t="str">
        <f t="shared" si="22"/>
        <v/>
      </c>
      <c r="C510" s="105" t="str">
        <f t="shared" si="23"/>
        <v/>
      </c>
      <c r="D510" s="105" t="str">
        <f t="shared" si="24"/>
        <v/>
      </c>
      <c r="E510" s="106" t="s">
        <v>695</v>
      </c>
      <c r="F510" s="106" t="s">
        <v>740</v>
      </c>
      <c r="G510" s="106" t="s">
        <v>710</v>
      </c>
      <c r="H510" s="106" t="s">
        <v>706</v>
      </c>
      <c r="I510" s="106">
        <v>12</v>
      </c>
      <c r="J510" s="106" t="s">
        <v>711</v>
      </c>
      <c r="K510" s="106">
        <v>13</v>
      </c>
      <c r="L510" s="106" t="s">
        <v>741</v>
      </c>
      <c r="M510" s="106" t="s">
        <v>924</v>
      </c>
      <c r="N510" s="106">
        <v>0.34</v>
      </c>
      <c r="O510" s="106">
        <v>0.71</v>
      </c>
      <c r="P510" s="106" t="s">
        <v>714</v>
      </c>
      <c r="Q510" s="107" t="s">
        <v>1261</v>
      </c>
      <c r="R510" s="107" t="s">
        <v>25</v>
      </c>
    </row>
    <row r="511" spans="2:18" ht="20.100000000000001" customHeight="1" x14ac:dyDescent="0.4">
      <c r="B511" s="105" t="str">
        <f t="shared" si="22"/>
        <v/>
      </c>
      <c r="C511" s="105" t="str">
        <f t="shared" si="23"/>
        <v/>
      </c>
      <c r="D511" s="105" t="str">
        <f t="shared" si="24"/>
        <v/>
      </c>
      <c r="E511" s="106" t="s">
        <v>695</v>
      </c>
      <c r="F511" s="106" t="s">
        <v>740</v>
      </c>
      <c r="G511" s="106" t="s">
        <v>752</v>
      </c>
      <c r="H511" s="106" t="s">
        <v>706</v>
      </c>
      <c r="I511" s="106">
        <v>12</v>
      </c>
      <c r="J511" s="106" t="s">
        <v>699</v>
      </c>
      <c r="K511" s="106">
        <v>13</v>
      </c>
      <c r="L511" s="106" t="s">
        <v>753</v>
      </c>
      <c r="M511" s="106" t="s">
        <v>924</v>
      </c>
      <c r="N511" s="106">
        <v>0.34</v>
      </c>
      <c r="O511" s="106">
        <v>0.71</v>
      </c>
      <c r="P511" s="106" t="s">
        <v>714</v>
      </c>
      <c r="Q511" s="107" t="s">
        <v>1262</v>
      </c>
      <c r="R511" s="107" t="s">
        <v>25</v>
      </c>
    </row>
    <row r="512" spans="2:18" ht="20.100000000000001" customHeight="1" x14ac:dyDescent="0.4">
      <c r="B512" s="105" t="str">
        <f t="shared" si="22"/>
        <v/>
      </c>
      <c r="C512" s="105" t="str">
        <f t="shared" si="23"/>
        <v/>
      </c>
      <c r="D512" s="105" t="str">
        <f t="shared" si="24"/>
        <v/>
      </c>
      <c r="E512" s="106" t="s">
        <v>695</v>
      </c>
      <c r="F512" s="106" t="s">
        <v>817</v>
      </c>
      <c r="G512" s="106" t="s">
        <v>697</v>
      </c>
      <c r="H512" s="106" t="s">
        <v>802</v>
      </c>
      <c r="I512" s="106">
        <v>13</v>
      </c>
      <c r="J512" s="106" t="s">
        <v>699</v>
      </c>
      <c r="K512" s="106">
        <v>13</v>
      </c>
      <c r="L512" s="106" t="s">
        <v>741</v>
      </c>
      <c r="M512" s="106" t="s">
        <v>924</v>
      </c>
      <c r="N512" s="106">
        <v>0.33</v>
      </c>
      <c r="O512" s="106">
        <v>0.71</v>
      </c>
      <c r="P512" s="106" t="s">
        <v>714</v>
      </c>
      <c r="Q512" s="107" t="s">
        <v>1263</v>
      </c>
      <c r="R512" s="107" t="s">
        <v>25</v>
      </c>
    </row>
    <row r="513" spans="2:18" ht="20.100000000000001" customHeight="1" x14ac:dyDescent="0.4">
      <c r="B513" s="105" t="str">
        <f t="shared" si="22"/>
        <v/>
      </c>
      <c r="C513" s="105" t="str">
        <f t="shared" si="23"/>
        <v/>
      </c>
      <c r="D513" s="105" t="str">
        <f t="shared" si="24"/>
        <v/>
      </c>
      <c r="E513" s="106" t="s">
        <v>695</v>
      </c>
      <c r="F513" s="106" t="s">
        <v>728</v>
      </c>
      <c r="G513" s="106" t="s">
        <v>710</v>
      </c>
      <c r="H513" s="106" t="s">
        <v>733</v>
      </c>
      <c r="I513" s="106">
        <v>7</v>
      </c>
      <c r="J513" s="106" t="s">
        <v>711</v>
      </c>
      <c r="K513" s="106">
        <v>8</v>
      </c>
      <c r="L513" s="106" t="s">
        <v>698</v>
      </c>
      <c r="M513" s="106" t="s">
        <v>700</v>
      </c>
      <c r="N513" s="106">
        <v>0.4</v>
      </c>
      <c r="O513" s="106">
        <v>0.71</v>
      </c>
      <c r="P513" s="106" t="s">
        <v>714</v>
      </c>
      <c r="Q513" s="107" t="s">
        <v>1264</v>
      </c>
      <c r="R513" s="107" t="s">
        <v>44</v>
      </c>
    </row>
    <row r="514" spans="2:18" ht="20.100000000000001" customHeight="1" x14ac:dyDescent="0.4">
      <c r="B514" s="105" t="str">
        <f t="shared" si="22"/>
        <v/>
      </c>
      <c r="C514" s="105" t="str">
        <f t="shared" si="23"/>
        <v/>
      </c>
      <c r="D514" s="105" t="str">
        <f t="shared" si="24"/>
        <v/>
      </c>
      <c r="E514" s="106" t="s">
        <v>695</v>
      </c>
      <c r="F514" s="106" t="s">
        <v>740</v>
      </c>
      <c r="G514" s="106" t="s">
        <v>773</v>
      </c>
      <c r="H514" s="106" t="s">
        <v>698</v>
      </c>
      <c r="I514" s="106">
        <v>7</v>
      </c>
      <c r="J514" s="106" t="s">
        <v>774</v>
      </c>
      <c r="K514" s="106">
        <v>8</v>
      </c>
      <c r="L514" s="106" t="s">
        <v>741</v>
      </c>
      <c r="M514" s="106" t="s">
        <v>700</v>
      </c>
      <c r="N514" s="106">
        <v>0.33</v>
      </c>
      <c r="O514" s="106">
        <v>0.71</v>
      </c>
      <c r="P514" s="106" t="s">
        <v>714</v>
      </c>
      <c r="Q514" s="107" t="s">
        <v>1265</v>
      </c>
      <c r="R514" s="107" t="s">
        <v>44</v>
      </c>
    </row>
    <row r="515" spans="2:18" ht="20.100000000000001" customHeight="1" x14ac:dyDescent="0.4">
      <c r="B515" s="105" t="str">
        <f t="shared" si="22"/>
        <v/>
      </c>
      <c r="C515" s="105" t="str">
        <f t="shared" si="23"/>
        <v/>
      </c>
      <c r="D515" s="105" t="str">
        <f t="shared" si="24"/>
        <v/>
      </c>
      <c r="E515" s="106" t="s">
        <v>695</v>
      </c>
      <c r="F515" s="106" t="s">
        <v>740</v>
      </c>
      <c r="G515" s="106" t="s">
        <v>773</v>
      </c>
      <c r="H515" s="106" t="s">
        <v>706</v>
      </c>
      <c r="I515" s="106">
        <v>7</v>
      </c>
      <c r="J515" s="106" t="s">
        <v>1266</v>
      </c>
      <c r="K515" s="106">
        <v>8</v>
      </c>
      <c r="L515" s="106" t="s">
        <v>741</v>
      </c>
      <c r="M515" s="106" t="s">
        <v>700</v>
      </c>
      <c r="N515" s="106">
        <v>0.33</v>
      </c>
      <c r="O515" s="106">
        <v>0.71</v>
      </c>
      <c r="P515" s="106" t="s">
        <v>714</v>
      </c>
      <c r="Q515" s="107" t="s">
        <v>1267</v>
      </c>
      <c r="R515" s="107" t="s">
        <v>44</v>
      </c>
    </row>
    <row r="516" spans="2:18" ht="20.100000000000001" customHeight="1" x14ac:dyDescent="0.4">
      <c r="B516" s="105" t="str">
        <f t="shared" si="22"/>
        <v/>
      </c>
      <c r="C516" s="105" t="str">
        <f t="shared" si="23"/>
        <v/>
      </c>
      <c r="D516" s="105" t="str">
        <f t="shared" si="24"/>
        <v/>
      </c>
      <c r="E516" s="106" t="s">
        <v>695</v>
      </c>
      <c r="F516" s="106" t="s">
        <v>740</v>
      </c>
      <c r="G516" s="106" t="s">
        <v>778</v>
      </c>
      <c r="H516" s="106" t="s">
        <v>698</v>
      </c>
      <c r="I516" s="106">
        <v>7</v>
      </c>
      <c r="J516" s="106" t="s">
        <v>779</v>
      </c>
      <c r="K516" s="106">
        <v>8</v>
      </c>
      <c r="L516" s="106" t="s">
        <v>741</v>
      </c>
      <c r="M516" s="106" t="s">
        <v>700</v>
      </c>
      <c r="N516" s="106">
        <v>0.33</v>
      </c>
      <c r="O516" s="106">
        <v>0.71</v>
      </c>
      <c r="P516" s="106" t="s">
        <v>714</v>
      </c>
      <c r="Q516" s="107" t="s">
        <v>1268</v>
      </c>
      <c r="R516" s="107" t="s">
        <v>44</v>
      </c>
    </row>
    <row r="517" spans="2:18" ht="20.100000000000001" customHeight="1" x14ac:dyDescent="0.4">
      <c r="B517" s="105" t="str">
        <f t="shared" si="22"/>
        <v/>
      </c>
      <c r="C517" s="105" t="str">
        <f t="shared" si="23"/>
        <v/>
      </c>
      <c r="D517" s="105" t="str">
        <f t="shared" si="24"/>
        <v/>
      </c>
      <c r="E517" s="106" t="s">
        <v>695</v>
      </c>
      <c r="F517" s="106" t="s">
        <v>740</v>
      </c>
      <c r="G517" s="106" t="s">
        <v>778</v>
      </c>
      <c r="H517" s="106" t="s">
        <v>706</v>
      </c>
      <c r="I517" s="106">
        <v>7</v>
      </c>
      <c r="J517" s="106" t="s">
        <v>1269</v>
      </c>
      <c r="K517" s="106">
        <v>8</v>
      </c>
      <c r="L517" s="106" t="s">
        <v>741</v>
      </c>
      <c r="M517" s="106" t="s">
        <v>700</v>
      </c>
      <c r="N517" s="106">
        <v>0.33</v>
      </c>
      <c r="O517" s="106">
        <v>0.71</v>
      </c>
      <c r="P517" s="106" t="s">
        <v>714</v>
      </c>
      <c r="Q517" s="107" t="s">
        <v>1270</v>
      </c>
      <c r="R517" s="107" t="s">
        <v>44</v>
      </c>
    </row>
    <row r="518" spans="2:18" ht="20.100000000000001" customHeight="1" x14ac:dyDescent="0.4">
      <c r="B518" s="105" t="str">
        <f t="shared" si="22"/>
        <v/>
      </c>
      <c r="C518" s="105" t="str">
        <f t="shared" si="23"/>
        <v/>
      </c>
      <c r="D518" s="105" t="str">
        <f t="shared" si="24"/>
        <v/>
      </c>
      <c r="E518" s="106" t="s">
        <v>695</v>
      </c>
      <c r="F518" s="106" t="s">
        <v>740</v>
      </c>
      <c r="G518" s="106" t="s">
        <v>782</v>
      </c>
      <c r="H518" s="106" t="s">
        <v>698</v>
      </c>
      <c r="I518" s="106">
        <v>7</v>
      </c>
      <c r="J518" s="106" t="s">
        <v>783</v>
      </c>
      <c r="K518" s="106">
        <v>8</v>
      </c>
      <c r="L518" s="106" t="s">
        <v>741</v>
      </c>
      <c r="M518" s="106" t="s">
        <v>700</v>
      </c>
      <c r="N518" s="106">
        <v>0.27</v>
      </c>
      <c r="O518" s="106">
        <v>0.71</v>
      </c>
      <c r="P518" s="106" t="s">
        <v>714</v>
      </c>
      <c r="Q518" s="107" t="s">
        <v>1271</v>
      </c>
      <c r="R518" s="107" t="s">
        <v>44</v>
      </c>
    </row>
    <row r="519" spans="2:18" ht="20.100000000000001" customHeight="1" x14ac:dyDescent="0.4">
      <c r="B519" s="105" t="str">
        <f t="shared" si="22"/>
        <v/>
      </c>
      <c r="C519" s="105" t="str">
        <f t="shared" si="23"/>
        <v/>
      </c>
      <c r="D519" s="105" t="str">
        <f t="shared" si="24"/>
        <v/>
      </c>
      <c r="E519" s="106" t="s">
        <v>695</v>
      </c>
      <c r="F519" s="106" t="s">
        <v>740</v>
      </c>
      <c r="G519" s="106" t="s">
        <v>758</v>
      </c>
      <c r="H519" s="106" t="s">
        <v>717</v>
      </c>
      <c r="I519" s="106">
        <v>7</v>
      </c>
      <c r="J519" s="106" t="s">
        <v>711</v>
      </c>
      <c r="K519" s="106">
        <v>8</v>
      </c>
      <c r="L519" s="106" t="s">
        <v>753</v>
      </c>
      <c r="M519" s="106" t="s">
        <v>700</v>
      </c>
      <c r="N519" s="106">
        <v>0.33</v>
      </c>
      <c r="O519" s="106">
        <v>0.71</v>
      </c>
      <c r="P519" s="106" t="s">
        <v>714</v>
      </c>
      <c r="Q519" s="107" t="s">
        <v>1272</v>
      </c>
      <c r="R519" s="107" t="s">
        <v>44</v>
      </c>
    </row>
    <row r="520" spans="2:18" ht="20.100000000000001" customHeight="1" x14ac:dyDescent="0.4">
      <c r="B520" s="105" t="str">
        <f t="shared" si="22"/>
        <v/>
      </c>
      <c r="C520" s="105" t="str">
        <f t="shared" si="23"/>
        <v/>
      </c>
      <c r="D520" s="105" t="str">
        <f t="shared" si="24"/>
        <v/>
      </c>
      <c r="E520" s="106" t="s">
        <v>695</v>
      </c>
      <c r="F520" s="106" t="s">
        <v>740</v>
      </c>
      <c r="G520" s="106" t="s">
        <v>788</v>
      </c>
      <c r="H520" s="106" t="s">
        <v>698</v>
      </c>
      <c r="I520" s="106">
        <v>7</v>
      </c>
      <c r="J520" s="106" t="s">
        <v>722</v>
      </c>
      <c r="K520" s="106">
        <v>8</v>
      </c>
      <c r="L520" s="106" t="s">
        <v>753</v>
      </c>
      <c r="M520" s="106" t="s">
        <v>700</v>
      </c>
      <c r="N520" s="106">
        <v>0.34</v>
      </c>
      <c r="O520" s="106">
        <v>0.71</v>
      </c>
      <c r="P520" s="106" t="s">
        <v>714</v>
      </c>
      <c r="Q520" s="107" t="s">
        <v>1273</v>
      </c>
      <c r="R520" s="107" t="s">
        <v>44</v>
      </c>
    </row>
    <row r="521" spans="2:18" ht="20.100000000000001" customHeight="1" x14ac:dyDescent="0.4">
      <c r="B521" s="105" t="str">
        <f t="shared" si="22"/>
        <v/>
      </c>
      <c r="C521" s="105" t="str">
        <f t="shared" si="23"/>
        <v/>
      </c>
      <c r="D521" s="105" t="str">
        <f t="shared" si="24"/>
        <v/>
      </c>
      <c r="E521" s="106" t="s">
        <v>695</v>
      </c>
      <c r="F521" s="106" t="s">
        <v>696</v>
      </c>
      <c r="G521" s="106" t="s">
        <v>697</v>
      </c>
      <c r="H521" s="106" t="s">
        <v>717</v>
      </c>
      <c r="I521" s="106">
        <v>12</v>
      </c>
      <c r="J521" s="106" t="s">
        <v>707</v>
      </c>
      <c r="K521" s="106">
        <v>12</v>
      </c>
      <c r="L521" s="106" t="s">
        <v>717</v>
      </c>
      <c r="M521" s="106" t="s">
        <v>924</v>
      </c>
      <c r="N521" s="106">
        <v>0.32</v>
      </c>
      <c r="O521" s="106">
        <v>0.71</v>
      </c>
      <c r="P521" s="106" t="s">
        <v>701</v>
      </c>
      <c r="Q521" s="107" t="s">
        <v>1274</v>
      </c>
      <c r="R521" s="107" t="s">
        <v>926</v>
      </c>
    </row>
    <row r="522" spans="2:18" ht="20.100000000000001" customHeight="1" x14ac:dyDescent="0.4">
      <c r="B522" s="105" t="str">
        <f t="shared" si="22"/>
        <v/>
      </c>
      <c r="C522" s="105" t="str">
        <f t="shared" si="23"/>
        <v/>
      </c>
      <c r="D522" s="105" t="str">
        <f t="shared" si="24"/>
        <v/>
      </c>
      <c r="E522" s="106" t="s">
        <v>695</v>
      </c>
      <c r="F522" s="106" t="s">
        <v>696</v>
      </c>
      <c r="G522" s="106" t="s">
        <v>721</v>
      </c>
      <c r="H522" s="106" t="s">
        <v>698</v>
      </c>
      <c r="I522" s="106">
        <v>12</v>
      </c>
      <c r="J522" s="106" t="s">
        <v>722</v>
      </c>
      <c r="K522" s="106">
        <v>12</v>
      </c>
      <c r="L522" s="106" t="s">
        <v>698</v>
      </c>
      <c r="M522" s="106" t="s">
        <v>924</v>
      </c>
      <c r="N522" s="106">
        <v>0.32</v>
      </c>
      <c r="O522" s="106">
        <v>0.71</v>
      </c>
      <c r="P522" s="106" t="s">
        <v>714</v>
      </c>
      <c r="Q522" s="107" t="s">
        <v>1275</v>
      </c>
      <c r="R522" s="107" t="s">
        <v>926</v>
      </c>
    </row>
    <row r="523" spans="2:18" ht="20.100000000000001" customHeight="1" x14ac:dyDescent="0.4">
      <c r="B523" s="105" t="str">
        <f t="shared" si="22"/>
        <v/>
      </c>
      <c r="C523" s="105" t="str">
        <f t="shared" si="23"/>
        <v/>
      </c>
      <c r="D523" s="105" t="str">
        <f t="shared" si="24"/>
        <v/>
      </c>
      <c r="E523" s="106" t="s">
        <v>695</v>
      </c>
      <c r="F523" s="106" t="s">
        <v>696</v>
      </c>
      <c r="G523" s="106" t="s">
        <v>773</v>
      </c>
      <c r="H523" s="106" t="s">
        <v>706</v>
      </c>
      <c r="I523" s="106">
        <v>12</v>
      </c>
      <c r="J523" s="106" t="s">
        <v>774</v>
      </c>
      <c r="K523" s="106">
        <v>12</v>
      </c>
      <c r="L523" s="106" t="s">
        <v>706</v>
      </c>
      <c r="M523" s="106" t="s">
        <v>924</v>
      </c>
      <c r="N523" s="106">
        <v>0.32</v>
      </c>
      <c r="O523" s="106">
        <v>0.71</v>
      </c>
      <c r="P523" s="106" t="s">
        <v>714</v>
      </c>
      <c r="Q523" s="107" t="s">
        <v>1276</v>
      </c>
      <c r="R523" s="107" t="s">
        <v>926</v>
      </c>
    </row>
    <row r="524" spans="2:18" ht="20.100000000000001" customHeight="1" x14ac:dyDescent="0.4">
      <c r="B524" s="105" t="str">
        <f t="shared" si="22"/>
        <v/>
      </c>
      <c r="C524" s="105" t="str">
        <f t="shared" si="23"/>
        <v/>
      </c>
      <c r="D524" s="105" t="str">
        <f t="shared" si="24"/>
        <v/>
      </c>
      <c r="E524" s="106" t="s">
        <v>695</v>
      </c>
      <c r="F524" s="106" t="s">
        <v>696</v>
      </c>
      <c r="G524" s="106" t="s">
        <v>778</v>
      </c>
      <c r="H524" s="106" t="s">
        <v>706</v>
      </c>
      <c r="I524" s="106">
        <v>12</v>
      </c>
      <c r="J524" s="106" t="s">
        <v>779</v>
      </c>
      <c r="K524" s="106">
        <v>12</v>
      </c>
      <c r="L524" s="106" t="s">
        <v>706</v>
      </c>
      <c r="M524" s="106" t="s">
        <v>924</v>
      </c>
      <c r="N524" s="106">
        <v>0.32</v>
      </c>
      <c r="O524" s="106">
        <v>0.71</v>
      </c>
      <c r="P524" s="106" t="s">
        <v>714</v>
      </c>
      <c r="Q524" s="107" t="s">
        <v>1277</v>
      </c>
      <c r="R524" s="107" t="s">
        <v>926</v>
      </c>
    </row>
    <row r="525" spans="2:18" ht="20.100000000000001" customHeight="1" x14ac:dyDescent="0.4">
      <c r="B525" s="105" t="str">
        <f t="shared" si="22"/>
        <v/>
      </c>
      <c r="C525" s="105" t="str">
        <f t="shared" si="23"/>
        <v/>
      </c>
      <c r="D525" s="105" t="str">
        <f t="shared" si="24"/>
        <v/>
      </c>
      <c r="E525" s="106" t="s">
        <v>695</v>
      </c>
      <c r="F525" s="106" t="s">
        <v>696</v>
      </c>
      <c r="G525" s="106" t="s">
        <v>782</v>
      </c>
      <c r="H525" s="106" t="s">
        <v>706</v>
      </c>
      <c r="I525" s="106">
        <v>12</v>
      </c>
      <c r="J525" s="106" t="s">
        <v>783</v>
      </c>
      <c r="K525" s="106">
        <v>12</v>
      </c>
      <c r="L525" s="106" t="s">
        <v>706</v>
      </c>
      <c r="M525" s="106" t="s">
        <v>924</v>
      </c>
      <c r="N525" s="106">
        <v>0.27</v>
      </c>
      <c r="O525" s="106">
        <v>0.71</v>
      </c>
      <c r="P525" s="106" t="s">
        <v>714</v>
      </c>
      <c r="Q525" s="107" t="s">
        <v>1278</v>
      </c>
      <c r="R525" s="107" t="s">
        <v>926</v>
      </c>
    </row>
    <row r="526" spans="2:18" ht="20.100000000000001" customHeight="1" x14ac:dyDescent="0.4">
      <c r="B526" s="105" t="str">
        <f t="shared" si="22"/>
        <v/>
      </c>
      <c r="C526" s="105" t="str">
        <f t="shared" si="23"/>
        <v/>
      </c>
      <c r="D526" s="105" t="str">
        <f t="shared" si="24"/>
        <v/>
      </c>
      <c r="E526" s="106" t="s">
        <v>695</v>
      </c>
      <c r="F526" s="106" t="s">
        <v>728</v>
      </c>
      <c r="G526" s="106" t="s">
        <v>710</v>
      </c>
      <c r="H526" s="106" t="s">
        <v>733</v>
      </c>
      <c r="I526" s="106">
        <v>12</v>
      </c>
      <c r="J526" s="106" t="s">
        <v>711</v>
      </c>
      <c r="K526" s="106">
        <v>13</v>
      </c>
      <c r="L526" s="106" t="s">
        <v>698</v>
      </c>
      <c r="M526" s="106" t="s">
        <v>924</v>
      </c>
      <c r="N526" s="106">
        <v>0.4</v>
      </c>
      <c r="O526" s="106">
        <v>0.71</v>
      </c>
      <c r="P526" s="106" t="s">
        <v>714</v>
      </c>
      <c r="Q526" s="107" t="s">
        <v>1279</v>
      </c>
      <c r="R526" s="107" t="s">
        <v>926</v>
      </c>
    </row>
    <row r="527" spans="2:18" ht="20.100000000000001" customHeight="1" x14ac:dyDescent="0.4">
      <c r="B527" s="105" t="str">
        <f t="shared" si="22"/>
        <v/>
      </c>
      <c r="C527" s="105" t="str">
        <f t="shared" si="23"/>
        <v/>
      </c>
      <c r="D527" s="105" t="str">
        <f t="shared" si="24"/>
        <v/>
      </c>
      <c r="E527" s="106" t="s">
        <v>695</v>
      </c>
      <c r="F527" s="106" t="s">
        <v>740</v>
      </c>
      <c r="G527" s="106" t="s">
        <v>773</v>
      </c>
      <c r="H527" s="106" t="s">
        <v>698</v>
      </c>
      <c r="I527" s="106">
        <v>12</v>
      </c>
      <c r="J527" s="106" t="s">
        <v>774</v>
      </c>
      <c r="K527" s="106">
        <v>13</v>
      </c>
      <c r="L527" s="106" t="s">
        <v>741</v>
      </c>
      <c r="M527" s="106" t="s">
        <v>924</v>
      </c>
      <c r="N527" s="106">
        <v>0.33</v>
      </c>
      <c r="O527" s="106">
        <v>0.71</v>
      </c>
      <c r="P527" s="106" t="s">
        <v>714</v>
      </c>
      <c r="Q527" s="107" t="s">
        <v>1280</v>
      </c>
      <c r="R527" s="107" t="s">
        <v>926</v>
      </c>
    </row>
    <row r="528" spans="2:18" ht="20.100000000000001" customHeight="1" x14ac:dyDescent="0.4">
      <c r="B528" s="105" t="str">
        <f t="shared" si="22"/>
        <v/>
      </c>
      <c r="C528" s="105" t="str">
        <f t="shared" si="23"/>
        <v/>
      </c>
      <c r="D528" s="105" t="str">
        <f t="shared" si="24"/>
        <v/>
      </c>
      <c r="E528" s="106" t="s">
        <v>695</v>
      </c>
      <c r="F528" s="106" t="s">
        <v>740</v>
      </c>
      <c r="G528" s="106" t="s">
        <v>778</v>
      </c>
      <c r="H528" s="106" t="s">
        <v>698</v>
      </c>
      <c r="I528" s="106">
        <v>12</v>
      </c>
      <c r="J528" s="106" t="s">
        <v>779</v>
      </c>
      <c r="K528" s="106">
        <v>13</v>
      </c>
      <c r="L528" s="106" t="s">
        <v>741</v>
      </c>
      <c r="M528" s="106" t="s">
        <v>924</v>
      </c>
      <c r="N528" s="106">
        <v>0.33</v>
      </c>
      <c r="O528" s="106">
        <v>0.71</v>
      </c>
      <c r="P528" s="106" t="s">
        <v>714</v>
      </c>
      <c r="Q528" s="107" t="s">
        <v>1281</v>
      </c>
      <c r="R528" s="107" t="s">
        <v>926</v>
      </c>
    </row>
    <row r="529" spans="2:18" ht="20.100000000000001" customHeight="1" x14ac:dyDescent="0.4">
      <c r="B529" s="105" t="str">
        <f t="shared" ref="B529:B592" si="25">IF(OR($C$11="",$C$12=""),"",IFERROR(IF(AND($U$23&lt;&gt;R529,$V$23&lt;&gt;R529),"－",IF(AND(COUNTIF($C$11,"*樹脂スペーサー*")&gt;0,OR(M529="空気",F529="一般",F529="一般ＰＧ")),"－",IF(AND($W$26&gt;0,$W$26&gt;=O529),$U$26,IF(AND($W$27&gt;0,$W$27&gt;=O529),$U$27,IF(AND($W$28&gt;0,$W$28&gt;=O529),$U$28,IF(AND($W$29&gt;0,$W$29&gt;=O529),$U$29,IF(AND($W$30&gt;0,$W$30&gt;=O529),$U$30,IF(AND($W$31&gt;0,$W$31&gt;=O529),$U$31,IF(AND($W$32&gt;0,$W$32&gt;=O529),$U$32,"－"))))))))),"－"))</f>
        <v/>
      </c>
      <c r="C529" s="105" t="str">
        <f t="shared" ref="C529:C592" si="26">IF(B529="","",IF(B529&lt;&gt;"－",VLOOKUP(B529,$U$26:$V$32,2,FALSE),"－"))</f>
        <v/>
      </c>
      <c r="D529" s="105" t="str">
        <f t="shared" ref="D529:D592" si="27">IF($H$10="","",IF($V$39&lt;&gt;"断熱等","－",IF(AND(COUNTIF($V$35,"*樹脂スペーサー*")&gt;0,OR(M529="空気",F529="一般",F529="一般ＰＧ")),"－",IF(AND($V$36&lt;&gt;R529,$W$36&lt;&gt;R529),"－",IF(MID($H$10,10,1)="Z",IF(N529&lt;=0.65,"○","－"),IF($V$37&gt;=O529,"○","－"))))))</f>
        <v/>
      </c>
      <c r="E529" s="106" t="s">
        <v>695</v>
      </c>
      <c r="F529" s="106" t="s">
        <v>740</v>
      </c>
      <c r="G529" s="106" t="s">
        <v>782</v>
      </c>
      <c r="H529" s="106" t="s">
        <v>698</v>
      </c>
      <c r="I529" s="106">
        <v>12</v>
      </c>
      <c r="J529" s="106" t="s">
        <v>783</v>
      </c>
      <c r="K529" s="106">
        <v>13</v>
      </c>
      <c r="L529" s="106" t="s">
        <v>741</v>
      </c>
      <c r="M529" s="106" t="s">
        <v>924</v>
      </c>
      <c r="N529" s="106">
        <v>0.27</v>
      </c>
      <c r="O529" s="106">
        <v>0.71</v>
      </c>
      <c r="P529" s="106" t="s">
        <v>714</v>
      </c>
      <c r="Q529" s="107" t="s">
        <v>1282</v>
      </c>
      <c r="R529" s="107" t="s">
        <v>926</v>
      </c>
    </row>
    <row r="530" spans="2:18" ht="20.100000000000001" customHeight="1" x14ac:dyDescent="0.4">
      <c r="B530" s="105" t="str">
        <f t="shared" si="25"/>
        <v/>
      </c>
      <c r="C530" s="105" t="str">
        <f t="shared" si="26"/>
        <v/>
      </c>
      <c r="D530" s="105" t="str">
        <f t="shared" si="27"/>
        <v/>
      </c>
      <c r="E530" s="106" t="s">
        <v>695</v>
      </c>
      <c r="F530" s="106" t="s">
        <v>740</v>
      </c>
      <c r="G530" s="106" t="s">
        <v>758</v>
      </c>
      <c r="H530" s="106" t="s">
        <v>717</v>
      </c>
      <c r="I530" s="106">
        <v>12</v>
      </c>
      <c r="J530" s="106" t="s">
        <v>711</v>
      </c>
      <c r="K530" s="106">
        <v>13</v>
      </c>
      <c r="L530" s="106" t="s">
        <v>753</v>
      </c>
      <c r="M530" s="106" t="s">
        <v>924</v>
      </c>
      <c r="N530" s="106">
        <v>0.33</v>
      </c>
      <c r="O530" s="106">
        <v>0.71</v>
      </c>
      <c r="P530" s="106" t="s">
        <v>714</v>
      </c>
      <c r="Q530" s="107" t="s">
        <v>1283</v>
      </c>
      <c r="R530" s="107" t="s">
        <v>926</v>
      </c>
    </row>
    <row r="531" spans="2:18" ht="20.100000000000001" customHeight="1" x14ac:dyDescent="0.4">
      <c r="B531" s="105" t="str">
        <f t="shared" si="25"/>
        <v/>
      </c>
      <c r="C531" s="105" t="str">
        <f t="shared" si="26"/>
        <v/>
      </c>
      <c r="D531" s="105" t="str">
        <f t="shared" si="27"/>
        <v/>
      </c>
      <c r="E531" s="106" t="s">
        <v>695</v>
      </c>
      <c r="F531" s="106" t="s">
        <v>740</v>
      </c>
      <c r="G531" s="106" t="s">
        <v>788</v>
      </c>
      <c r="H531" s="106" t="s">
        <v>698</v>
      </c>
      <c r="I531" s="106">
        <v>12</v>
      </c>
      <c r="J531" s="106" t="s">
        <v>722</v>
      </c>
      <c r="K531" s="106">
        <v>13</v>
      </c>
      <c r="L531" s="106" t="s">
        <v>753</v>
      </c>
      <c r="M531" s="106" t="s">
        <v>924</v>
      </c>
      <c r="N531" s="106">
        <v>0.34</v>
      </c>
      <c r="O531" s="106">
        <v>0.71</v>
      </c>
      <c r="P531" s="106" t="s">
        <v>714</v>
      </c>
      <c r="Q531" s="107" t="s">
        <v>1284</v>
      </c>
      <c r="R531" s="107" t="s">
        <v>926</v>
      </c>
    </row>
    <row r="532" spans="2:18" ht="20.100000000000001" customHeight="1" x14ac:dyDescent="0.4">
      <c r="B532" s="105" t="str">
        <f t="shared" si="25"/>
        <v/>
      </c>
      <c r="C532" s="105" t="str">
        <f t="shared" si="26"/>
        <v/>
      </c>
      <c r="D532" s="105" t="str">
        <f t="shared" si="27"/>
        <v/>
      </c>
      <c r="E532" s="106" t="s">
        <v>695</v>
      </c>
      <c r="F532" s="106" t="s">
        <v>728</v>
      </c>
      <c r="G532" s="106" t="s">
        <v>710</v>
      </c>
      <c r="H532" s="106" t="s">
        <v>733</v>
      </c>
      <c r="I532" s="106">
        <v>7</v>
      </c>
      <c r="J532" s="106" t="s">
        <v>711</v>
      </c>
      <c r="K532" s="106">
        <v>8</v>
      </c>
      <c r="L532" s="106" t="s">
        <v>698</v>
      </c>
      <c r="M532" s="106" t="s">
        <v>700</v>
      </c>
      <c r="N532" s="106">
        <v>0.4</v>
      </c>
      <c r="O532" s="106">
        <v>0.71</v>
      </c>
      <c r="P532" s="106" t="s">
        <v>714</v>
      </c>
      <c r="Q532" s="107" t="s">
        <v>1285</v>
      </c>
      <c r="R532" s="107" t="s">
        <v>275</v>
      </c>
    </row>
    <row r="533" spans="2:18" ht="20.100000000000001" customHeight="1" x14ac:dyDescent="0.4">
      <c r="B533" s="105" t="str">
        <f t="shared" si="25"/>
        <v/>
      </c>
      <c r="C533" s="105" t="str">
        <f t="shared" si="26"/>
        <v/>
      </c>
      <c r="D533" s="105" t="str">
        <f t="shared" si="27"/>
        <v/>
      </c>
      <c r="E533" s="106" t="s">
        <v>695</v>
      </c>
      <c r="F533" s="106" t="s">
        <v>740</v>
      </c>
      <c r="G533" s="106" t="s">
        <v>773</v>
      </c>
      <c r="H533" s="106" t="s">
        <v>698</v>
      </c>
      <c r="I533" s="106">
        <v>7</v>
      </c>
      <c r="J533" s="106" t="s">
        <v>774</v>
      </c>
      <c r="K533" s="106">
        <v>8</v>
      </c>
      <c r="L533" s="106" t="s">
        <v>741</v>
      </c>
      <c r="M533" s="106" t="s">
        <v>700</v>
      </c>
      <c r="N533" s="106">
        <v>0.33</v>
      </c>
      <c r="O533" s="106">
        <v>0.71</v>
      </c>
      <c r="P533" s="106" t="s">
        <v>714</v>
      </c>
      <c r="Q533" s="107" t="s">
        <v>1286</v>
      </c>
      <c r="R533" s="107" t="s">
        <v>275</v>
      </c>
    </row>
    <row r="534" spans="2:18" ht="20.100000000000001" customHeight="1" x14ac:dyDescent="0.4">
      <c r="B534" s="105" t="str">
        <f t="shared" si="25"/>
        <v/>
      </c>
      <c r="C534" s="105" t="str">
        <f t="shared" si="26"/>
        <v/>
      </c>
      <c r="D534" s="105" t="str">
        <f t="shared" si="27"/>
        <v/>
      </c>
      <c r="E534" s="106" t="s">
        <v>695</v>
      </c>
      <c r="F534" s="106" t="s">
        <v>740</v>
      </c>
      <c r="G534" s="106" t="s">
        <v>778</v>
      </c>
      <c r="H534" s="106" t="s">
        <v>698</v>
      </c>
      <c r="I534" s="106">
        <v>7</v>
      </c>
      <c r="J534" s="106" t="s">
        <v>779</v>
      </c>
      <c r="K534" s="106">
        <v>8</v>
      </c>
      <c r="L534" s="106" t="s">
        <v>741</v>
      </c>
      <c r="M534" s="106" t="s">
        <v>700</v>
      </c>
      <c r="N534" s="106">
        <v>0.33</v>
      </c>
      <c r="O534" s="106">
        <v>0.71</v>
      </c>
      <c r="P534" s="106" t="s">
        <v>714</v>
      </c>
      <c r="Q534" s="107" t="s">
        <v>1287</v>
      </c>
      <c r="R534" s="107" t="s">
        <v>275</v>
      </c>
    </row>
    <row r="535" spans="2:18" ht="20.100000000000001" customHeight="1" x14ac:dyDescent="0.4">
      <c r="B535" s="105" t="str">
        <f t="shared" si="25"/>
        <v/>
      </c>
      <c r="C535" s="105" t="str">
        <f t="shared" si="26"/>
        <v/>
      </c>
      <c r="D535" s="105" t="str">
        <f t="shared" si="27"/>
        <v/>
      </c>
      <c r="E535" s="106" t="s">
        <v>695</v>
      </c>
      <c r="F535" s="106" t="s">
        <v>740</v>
      </c>
      <c r="G535" s="106" t="s">
        <v>782</v>
      </c>
      <c r="H535" s="106" t="s">
        <v>698</v>
      </c>
      <c r="I535" s="106">
        <v>7</v>
      </c>
      <c r="J535" s="106" t="s">
        <v>783</v>
      </c>
      <c r="K535" s="106">
        <v>8</v>
      </c>
      <c r="L535" s="106" t="s">
        <v>741</v>
      </c>
      <c r="M535" s="106" t="s">
        <v>700</v>
      </c>
      <c r="N535" s="106">
        <v>0.27</v>
      </c>
      <c r="O535" s="106">
        <v>0.71</v>
      </c>
      <c r="P535" s="106" t="s">
        <v>714</v>
      </c>
      <c r="Q535" s="107" t="s">
        <v>1288</v>
      </c>
      <c r="R535" s="107" t="s">
        <v>275</v>
      </c>
    </row>
    <row r="536" spans="2:18" ht="20.100000000000001" customHeight="1" x14ac:dyDescent="0.4">
      <c r="B536" s="105" t="str">
        <f t="shared" si="25"/>
        <v/>
      </c>
      <c r="C536" s="105" t="str">
        <f t="shared" si="26"/>
        <v/>
      </c>
      <c r="D536" s="105" t="str">
        <f t="shared" si="27"/>
        <v/>
      </c>
      <c r="E536" s="106" t="s">
        <v>695</v>
      </c>
      <c r="F536" s="106" t="s">
        <v>740</v>
      </c>
      <c r="G536" s="106" t="s">
        <v>758</v>
      </c>
      <c r="H536" s="106" t="s">
        <v>717</v>
      </c>
      <c r="I536" s="106">
        <v>7</v>
      </c>
      <c r="J536" s="106" t="s">
        <v>711</v>
      </c>
      <c r="K536" s="106">
        <v>8</v>
      </c>
      <c r="L536" s="106" t="s">
        <v>753</v>
      </c>
      <c r="M536" s="106" t="s">
        <v>700</v>
      </c>
      <c r="N536" s="106">
        <v>0.33</v>
      </c>
      <c r="O536" s="106">
        <v>0.71</v>
      </c>
      <c r="P536" s="106" t="s">
        <v>714</v>
      </c>
      <c r="Q536" s="107" t="s">
        <v>1289</v>
      </c>
      <c r="R536" s="107" t="s">
        <v>275</v>
      </c>
    </row>
    <row r="537" spans="2:18" ht="20.100000000000001" customHeight="1" x14ac:dyDescent="0.4">
      <c r="B537" s="105" t="str">
        <f t="shared" si="25"/>
        <v/>
      </c>
      <c r="C537" s="105" t="str">
        <f t="shared" si="26"/>
        <v/>
      </c>
      <c r="D537" s="105" t="str">
        <f t="shared" si="27"/>
        <v/>
      </c>
      <c r="E537" s="106" t="s">
        <v>695</v>
      </c>
      <c r="F537" s="106" t="s">
        <v>740</v>
      </c>
      <c r="G537" s="106" t="s">
        <v>788</v>
      </c>
      <c r="H537" s="106" t="s">
        <v>698</v>
      </c>
      <c r="I537" s="106">
        <v>7</v>
      </c>
      <c r="J537" s="106" t="s">
        <v>722</v>
      </c>
      <c r="K537" s="106">
        <v>8</v>
      </c>
      <c r="L537" s="106" t="s">
        <v>753</v>
      </c>
      <c r="M537" s="106" t="s">
        <v>700</v>
      </c>
      <c r="N537" s="106">
        <v>0.34</v>
      </c>
      <c r="O537" s="106">
        <v>0.71</v>
      </c>
      <c r="P537" s="106" t="s">
        <v>714</v>
      </c>
      <c r="Q537" s="107" t="s">
        <v>1290</v>
      </c>
      <c r="R537" s="107" t="s">
        <v>275</v>
      </c>
    </row>
    <row r="538" spans="2:18" ht="20.100000000000001" customHeight="1" x14ac:dyDescent="0.4">
      <c r="B538" s="105" t="str">
        <f t="shared" si="25"/>
        <v/>
      </c>
      <c r="C538" s="105" t="str">
        <f t="shared" si="26"/>
        <v/>
      </c>
      <c r="D538" s="105" t="str">
        <f t="shared" si="27"/>
        <v/>
      </c>
      <c r="E538" s="106" t="s">
        <v>695</v>
      </c>
      <c r="F538" s="106" t="s">
        <v>728</v>
      </c>
      <c r="G538" s="106" t="s">
        <v>697</v>
      </c>
      <c r="H538" s="106" t="s">
        <v>729</v>
      </c>
      <c r="I538" s="106">
        <v>12</v>
      </c>
      <c r="J538" s="106" t="s">
        <v>699</v>
      </c>
      <c r="K538" s="106">
        <v>13</v>
      </c>
      <c r="L538" s="106" t="s">
        <v>706</v>
      </c>
      <c r="M538" s="106" t="s">
        <v>924</v>
      </c>
      <c r="N538" s="106">
        <v>0.4</v>
      </c>
      <c r="O538" s="106">
        <v>0.71</v>
      </c>
      <c r="P538" s="106" t="s">
        <v>714</v>
      </c>
      <c r="Q538" s="107" t="s">
        <v>1291</v>
      </c>
      <c r="R538" s="107" t="s">
        <v>13</v>
      </c>
    </row>
    <row r="539" spans="2:18" ht="20.100000000000001" customHeight="1" x14ac:dyDescent="0.4">
      <c r="B539" s="105" t="str">
        <f t="shared" si="25"/>
        <v/>
      </c>
      <c r="C539" s="105" t="str">
        <f t="shared" si="26"/>
        <v/>
      </c>
      <c r="D539" s="105" t="str">
        <f t="shared" si="27"/>
        <v/>
      </c>
      <c r="E539" s="106" t="s">
        <v>695</v>
      </c>
      <c r="F539" s="106" t="s">
        <v>794</v>
      </c>
      <c r="G539" s="106" t="s">
        <v>710</v>
      </c>
      <c r="H539" s="106" t="s">
        <v>729</v>
      </c>
      <c r="I539" s="106">
        <v>12</v>
      </c>
      <c r="J539" s="106" t="s">
        <v>711</v>
      </c>
      <c r="K539" s="106">
        <v>13</v>
      </c>
      <c r="L539" s="106" t="s">
        <v>729</v>
      </c>
      <c r="M539" s="106" t="s">
        <v>924</v>
      </c>
      <c r="N539" s="106">
        <v>0.45</v>
      </c>
      <c r="O539" s="106">
        <v>0.72</v>
      </c>
      <c r="P539" s="106" t="s">
        <v>714</v>
      </c>
      <c r="Q539" s="107" t="s">
        <v>1292</v>
      </c>
      <c r="R539" s="107" t="s">
        <v>39</v>
      </c>
    </row>
    <row r="540" spans="2:18" ht="20.100000000000001" customHeight="1" x14ac:dyDescent="0.4">
      <c r="B540" s="105" t="str">
        <f t="shared" si="25"/>
        <v/>
      </c>
      <c r="C540" s="105" t="str">
        <f t="shared" si="26"/>
        <v/>
      </c>
      <c r="D540" s="105" t="str">
        <f t="shared" si="27"/>
        <v/>
      </c>
      <c r="E540" s="106" t="s">
        <v>695</v>
      </c>
      <c r="F540" s="106" t="s">
        <v>696</v>
      </c>
      <c r="G540" s="106" t="s">
        <v>697</v>
      </c>
      <c r="H540" s="106" t="s">
        <v>717</v>
      </c>
      <c r="I540" s="106">
        <v>12</v>
      </c>
      <c r="J540" s="106" t="s">
        <v>699</v>
      </c>
      <c r="K540" s="106">
        <v>12</v>
      </c>
      <c r="L540" s="106" t="s">
        <v>717</v>
      </c>
      <c r="M540" s="106" t="s">
        <v>924</v>
      </c>
      <c r="N540" s="106">
        <v>0.32</v>
      </c>
      <c r="O540" s="106">
        <v>0.72</v>
      </c>
      <c r="P540" s="106" t="s">
        <v>714</v>
      </c>
      <c r="Q540" s="107" t="s">
        <v>1293</v>
      </c>
      <c r="R540" s="107" t="s">
        <v>39</v>
      </c>
    </row>
    <row r="541" spans="2:18" ht="20.100000000000001" customHeight="1" x14ac:dyDescent="0.4">
      <c r="B541" s="105" t="str">
        <f t="shared" si="25"/>
        <v/>
      </c>
      <c r="C541" s="105" t="str">
        <f t="shared" si="26"/>
        <v/>
      </c>
      <c r="D541" s="105" t="str">
        <f t="shared" si="27"/>
        <v/>
      </c>
      <c r="E541" s="106" t="s">
        <v>695</v>
      </c>
      <c r="F541" s="106" t="s">
        <v>696</v>
      </c>
      <c r="G541" s="106" t="s">
        <v>721</v>
      </c>
      <c r="H541" s="106" t="s">
        <v>706</v>
      </c>
      <c r="I541" s="106">
        <v>12</v>
      </c>
      <c r="J541" s="106" t="s">
        <v>722</v>
      </c>
      <c r="K541" s="106">
        <v>12</v>
      </c>
      <c r="L541" s="106" t="s">
        <v>706</v>
      </c>
      <c r="M541" s="106" t="s">
        <v>924</v>
      </c>
      <c r="N541" s="106">
        <v>0.32</v>
      </c>
      <c r="O541" s="106">
        <v>0.72</v>
      </c>
      <c r="P541" s="106" t="s">
        <v>714</v>
      </c>
      <c r="Q541" s="107" t="s">
        <v>1294</v>
      </c>
      <c r="R541" s="107" t="s">
        <v>39</v>
      </c>
    </row>
    <row r="542" spans="2:18" ht="20.100000000000001" customHeight="1" x14ac:dyDescent="0.4">
      <c r="B542" s="105" t="str">
        <f t="shared" si="25"/>
        <v/>
      </c>
      <c r="C542" s="105" t="str">
        <f t="shared" si="26"/>
        <v/>
      </c>
      <c r="D542" s="105" t="str">
        <f t="shared" si="27"/>
        <v/>
      </c>
      <c r="E542" s="106" t="s">
        <v>695</v>
      </c>
      <c r="F542" s="106" t="s">
        <v>805</v>
      </c>
      <c r="G542" s="106" t="s">
        <v>710</v>
      </c>
      <c r="H542" s="106" t="s">
        <v>765</v>
      </c>
      <c r="I542" s="106">
        <v>12</v>
      </c>
      <c r="J542" s="106" t="s">
        <v>711</v>
      </c>
      <c r="K542" s="106">
        <v>13</v>
      </c>
      <c r="L542" s="106" t="s">
        <v>741</v>
      </c>
      <c r="M542" s="106" t="s">
        <v>924</v>
      </c>
      <c r="N542" s="106">
        <v>0.44</v>
      </c>
      <c r="O542" s="106">
        <v>0.72</v>
      </c>
      <c r="P542" s="106" t="s">
        <v>714</v>
      </c>
      <c r="Q542" s="107" t="s">
        <v>1295</v>
      </c>
      <c r="R542" s="107" t="s">
        <v>39</v>
      </c>
    </row>
    <row r="543" spans="2:18" ht="20.100000000000001" customHeight="1" x14ac:dyDescent="0.4">
      <c r="B543" s="105" t="str">
        <f t="shared" si="25"/>
        <v/>
      </c>
      <c r="C543" s="105" t="str">
        <f t="shared" si="26"/>
        <v/>
      </c>
      <c r="D543" s="105" t="str">
        <f t="shared" si="27"/>
        <v/>
      </c>
      <c r="E543" s="106" t="s">
        <v>695</v>
      </c>
      <c r="F543" s="106" t="s">
        <v>805</v>
      </c>
      <c r="G543" s="106" t="s">
        <v>721</v>
      </c>
      <c r="H543" s="106" t="s">
        <v>733</v>
      </c>
      <c r="I543" s="106">
        <v>12</v>
      </c>
      <c r="J543" s="106" t="s">
        <v>722</v>
      </c>
      <c r="K543" s="106">
        <v>13</v>
      </c>
      <c r="L543" s="106" t="s">
        <v>741</v>
      </c>
      <c r="M543" s="106" t="s">
        <v>924</v>
      </c>
      <c r="N543" s="106">
        <v>0.45</v>
      </c>
      <c r="O543" s="106">
        <v>0.72</v>
      </c>
      <c r="P543" s="106" t="s">
        <v>714</v>
      </c>
      <c r="Q543" s="107" t="s">
        <v>1296</v>
      </c>
      <c r="R543" s="107" t="s">
        <v>39</v>
      </c>
    </row>
    <row r="544" spans="2:18" ht="20.100000000000001" customHeight="1" x14ac:dyDescent="0.4">
      <c r="B544" s="105" t="str">
        <f t="shared" si="25"/>
        <v/>
      </c>
      <c r="C544" s="105" t="str">
        <f t="shared" si="26"/>
        <v/>
      </c>
      <c r="D544" s="105" t="str">
        <f t="shared" si="27"/>
        <v/>
      </c>
      <c r="E544" s="106" t="s">
        <v>695</v>
      </c>
      <c r="F544" s="106" t="s">
        <v>805</v>
      </c>
      <c r="G544" s="106" t="s">
        <v>752</v>
      </c>
      <c r="H544" s="106" t="s">
        <v>765</v>
      </c>
      <c r="I544" s="106">
        <v>12</v>
      </c>
      <c r="J544" s="106" t="s">
        <v>699</v>
      </c>
      <c r="K544" s="106">
        <v>13</v>
      </c>
      <c r="L544" s="106" t="s">
        <v>753</v>
      </c>
      <c r="M544" s="106" t="s">
        <v>924</v>
      </c>
      <c r="N544" s="106">
        <v>0.45</v>
      </c>
      <c r="O544" s="106">
        <v>0.72</v>
      </c>
      <c r="P544" s="106" t="s">
        <v>714</v>
      </c>
      <c r="Q544" s="107" t="s">
        <v>1297</v>
      </c>
      <c r="R544" s="107" t="s">
        <v>39</v>
      </c>
    </row>
    <row r="545" spans="2:18" ht="20.100000000000001" customHeight="1" x14ac:dyDescent="0.4">
      <c r="B545" s="105" t="str">
        <f t="shared" si="25"/>
        <v/>
      </c>
      <c r="C545" s="105" t="str">
        <f t="shared" si="26"/>
        <v/>
      </c>
      <c r="D545" s="105" t="str">
        <f t="shared" si="27"/>
        <v/>
      </c>
      <c r="E545" s="106" t="s">
        <v>695</v>
      </c>
      <c r="F545" s="106" t="s">
        <v>805</v>
      </c>
      <c r="G545" s="106" t="s">
        <v>758</v>
      </c>
      <c r="H545" s="106" t="s">
        <v>729</v>
      </c>
      <c r="I545" s="106">
        <v>12</v>
      </c>
      <c r="J545" s="106" t="s">
        <v>711</v>
      </c>
      <c r="K545" s="106">
        <v>13</v>
      </c>
      <c r="L545" s="106" t="s">
        <v>753</v>
      </c>
      <c r="M545" s="106" t="s">
        <v>924</v>
      </c>
      <c r="N545" s="106">
        <v>0.45</v>
      </c>
      <c r="O545" s="106">
        <v>0.72</v>
      </c>
      <c r="P545" s="106" t="s">
        <v>714</v>
      </c>
      <c r="Q545" s="107" t="s">
        <v>1298</v>
      </c>
      <c r="R545" s="107" t="s">
        <v>39</v>
      </c>
    </row>
    <row r="546" spans="2:18" ht="20.100000000000001" customHeight="1" x14ac:dyDescent="0.4">
      <c r="B546" s="105" t="str">
        <f t="shared" si="25"/>
        <v/>
      </c>
      <c r="C546" s="105" t="str">
        <f t="shared" si="26"/>
        <v/>
      </c>
      <c r="D546" s="105" t="str">
        <f t="shared" si="27"/>
        <v/>
      </c>
      <c r="E546" s="106" t="s">
        <v>695</v>
      </c>
      <c r="F546" s="106" t="s">
        <v>817</v>
      </c>
      <c r="G546" s="106" t="s">
        <v>752</v>
      </c>
      <c r="H546" s="106" t="s">
        <v>819</v>
      </c>
      <c r="I546" s="106">
        <v>12</v>
      </c>
      <c r="J546" s="106" t="s">
        <v>699</v>
      </c>
      <c r="K546" s="106">
        <v>13</v>
      </c>
      <c r="L546" s="106" t="s">
        <v>753</v>
      </c>
      <c r="M546" s="106" t="s">
        <v>924</v>
      </c>
      <c r="N546" s="106">
        <v>0.32</v>
      </c>
      <c r="O546" s="106">
        <v>0.72</v>
      </c>
      <c r="P546" s="106" t="s">
        <v>714</v>
      </c>
      <c r="Q546" s="107" t="s">
        <v>1299</v>
      </c>
      <c r="R546" s="107" t="s">
        <v>39</v>
      </c>
    </row>
    <row r="547" spans="2:18" ht="20.100000000000001" customHeight="1" x14ac:dyDescent="0.4">
      <c r="B547" s="105" t="str">
        <f t="shared" si="25"/>
        <v/>
      </c>
      <c r="C547" s="105" t="str">
        <f t="shared" si="26"/>
        <v/>
      </c>
      <c r="D547" s="105" t="str">
        <f t="shared" si="27"/>
        <v/>
      </c>
      <c r="E547" s="106" t="s">
        <v>695</v>
      </c>
      <c r="F547" s="106" t="s">
        <v>817</v>
      </c>
      <c r="G547" s="106" t="s">
        <v>758</v>
      </c>
      <c r="H547" s="106" t="s">
        <v>799</v>
      </c>
      <c r="I547" s="106">
        <v>12</v>
      </c>
      <c r="J547" s="106" t="s">
        <v>711</v>
      </c>
      <c r="K547" s="106">
        <v>13</v>
      </c>
      <c r="L547" s="106" t="s">
        <v>753</v>
      </c>
      <c r="M547" s="106" t="s">
        <v>924</v>
      </c>
      <c r="N547" s="106">
        <v>0.32</v>
      </c>
      <c r="O547" s="106">
        <v>0.72</v>
      </c>
      <c r="P547" s="106" t="s">
        <v>714</v>
      </c>
      <c r="Q547" s="107" t="s">
        <v>1300</v>
      </c>
      <c r="R547" s="107" t="s">
        <v>39</v>
      </c>
    </row>
    <row r="548" spans="2:18" ht="20.100000000000001" customHeight="1" x14ac:dyDescent="0.4">
      <c r="B548" s="105" t="str">
        <f t="shared" si="25"/>
        <v/>
      </c>
      <c r="C548" s="105" t="str">
        <f t="shared" si="26"/>
        <v/>
      </c>
      <c r="D548" s="105" t="str">
        <f t="shared" si="27"/>
        <v/>
      </c>
      <c r="E548" s="106" t="s">
        <v>695</v>
      </c>
      <c r="F548" s="106" t="s">
        <v>696</v>
      </c>
      <c r="G548" s="106" t="s">
        <v>697</v>
      </c>
      <c r="H548" s="106" t="s">
        <v>698</v>
      </c>
      <c r="I548" s="106">
        <v>12</v>
      </c>
      <c r="J548" s="106" t="s">
        <v>699</v>
      </c>
      <c r="K548" s="106">
        <v>12</v>
      </c>
      <c r="L548" s="106" t="s">
        <v>698</v>
      </c>
      <c r="M548" s="106" t="s">
        <v>924</v>
      </c>
      <c r="N548" s="106">
        <v>0.32</v>
      </c>
      <c r="O548" s="106">
        <v>0.72</v>
      </c>
      <c r="P548" s="106" t="s">
        <v>714</v>
      </c>
      <c r="Q548" s="107" t="s">
        <v>1301</v>
      </c>
      <c r="R548" s="107" t="s">
        <v>25</v>
      </c>
    </row>
    <row r="549" spans="2:18" ht="20.100000000000001" customHeight="1" x14ac:dyDescent="0.4">
      <c r="B549" s="105" t="str">
        <f t="shared" si="25"/>
        <v/>
      </c>
      <c r="C549" s="105" t="str">
        <f t="shared" si="26"/>
        <v/>
      </c>
      <c r="D549" s="105" t="str">
        <f t="shared" si="27"/>
        <v/>
      </c>
      <c r="E549" s="106" t="s">
        <v>695</v>
      </c>
      <c r="F549" s="106" t="s">
        <v>805</v>
      </c>
      <c r="G549" s="106" t="s">
        <v>752</v>
      </c>
      <c r="H549" s="106" t="s">
        <v>729</v>
      </c>
      <c r="I549" s="106">
        <v>12</v>
      </c>
      <c r="J549" s="106" t="s">
        <v>699</v>
      </c>
      <c r="K549" s="106">
        <v>13</v>
      </c>
      <c r="L549" s="106" t="s">
        <v>753</v>
      </c>
      <c r="M549" s="106" t="s">
        <v>924</v>
      </c>
      <c r="N549" s="106">
        <v>0.46</v>
      </c>
      <c r="O549" s="106">
        <v>0.72</v>
      </c>
      <c r="P549" s="106" t="s">
        <v>714</v>
      </c>
      <c r="Q549" s="107" t="s">
        <v>1302</v>
      </c>
      <c r="R549" s="107" t="s">
        <v>25</v>
      </c>
    </row>
    <row r="550" spans="2:18" ht="20.100000000000001" customHeight="1" x14ac:dyDescent="0.4">
      <c r="B550" s="105" t="str">
        <f t="shared" si="25"/>
        <v/>
      </c>
      <c r="C550" s="105" t="str">
        <f t="shared" si="26"/>
        <v/>
      </c>
      <c r="D550" s="105" t="str">
        <f t="shared" si="27"/>
        <v/>
      </c>
      <c r="E550" s="106" t="s">
        <v>695</v>
      </c>
      <c r="F550" s="106" t="s">
        <v>794</v>
      </c>
      <c r="G550" s="106" t="s">
        <v>710</v>
      </c>
      <c r="H550" s="106" t="s">
        <v>733</v>
      </c>
      <c r="I550" s="106">
        <v>7</v>
      </c>
      <c r="J550" s="106" t="s">
        <v>711</v>
      </c>
      <c r="K550" s="106">
        <v>8</v>
      </c>
      <c r="L550" s="106" t="s">
        <v>733</v>
      </c>
      <c r="M550" s="106" t="s">
        <v>700</v>
      </c>
      <c r="N550" s="106">
        <v>0.45</v>
      </c>
      <c r="O550" s="106">
        <v>0.72</v>
      </c>
      <c r="P550" s="106" t="s">
        <v>714</v>
      </c>
      <c r="Q550" s="107" t="s">
        <v>1303</v>
      </c>
      <c r="R550" s="107" t="s">
        <v>44</v>
      </c>
    </row>
    <row r="551" spans="2:18" ht="20.100000000000001" customHeight="1" x14ac:dyDescent="0.4">
      <c r="B551" s="105" t="str">
        <f t="shared" si="25"/>
        <v/>
      </c>
      <c r="C551" s="105" t="str">
        <f t="shared" si="26"/>
        <v/>
      </c>
      <c r="D551" s="105" t="str">
        <f t="shared" si="27"/>
        <v/>
      </c>
      <c r="E551" s="106" t="s">
        <v>695</v>
      </c>
      <c r="F551" s="106" t="s">
        <v>798</v>
      </c>
      <c r="G551" s="106" t="s">
        <v>710</v>
      </c>
      <c r="H551" s="106" t="s">
        <v>733</v>
      </c>
      <c r="I551" s="106">
        <v>7</v>
      </c>
      <c r="J551" s="106" t="s">
        <v>711</v>
      </c>
      <c r="K551" s="106">
        <v>8</v>
      </c>
      <c r="L551" s="106" t="s">
        <v>802</v>
      </c>
      <c r="M551" s="106" t="s">
        <v>700</v>
      </c>
      <c r="N551" s="106">
        <v>0.36</v>
      </c>
      <c r="O551" s="106">
        <v>0.72</v>
      </c>
      <c r="P551" s="106" t="s">
        <v>714</v>
      </c>
      <c r="Q551" s="107" t="s">
        <v>1304</v>
      </c>
      <c r="R551" s="107" t="s">
        <v>44</v>
      </c>
    </row>
    <row r="552" spans="2:18" ht="20.100000000000001" customHeight="1" x14ac:dyDescent="0.4">
      <c r="B552" s="105" t="str">
        <f t="shared" si="25"/>
        <v/>
      </c>
      <c r="C552" s="105" t="str">
        <f t="shared" si="26"/>
        <v/>
      </c>
      <c r="D552" s="105" t="str">
        <f t="shared" si="27"/>
        <v/>
      </c>
      <c r="E552" s="106" t="s">
        <v>695</v>
      </c>
      <c r="F552" s="106" t="s">
        <v>805</v>
      </c>
      <c r="G552" s="106" t="s">
        <v>773</v>
      </c>
      <c r="H552" s="106" t="s">
        <v>733</v>
      </c>
      <c r="I552" s="106">
        <v>7</v>
      </c>
      <c r="J552" s="106" t="s">
        <v>774</v>
      </c>
      <c r="K552" s="106">
        <v>8</v>
      </c>
      <c r="L552" s="106" t="s">
        <v>741</v>
      </c>
      <c r="M552" s="106" t="s">
        <v>700</v>
      </c>
      <c r="N552" s="106">
        <v>0.44</v>
      </c>
      <c r="O552" s="106">
        <v>0.72</v>
      </c>
      <c r="P552" s="106" t="s">
        <v>714</v>
      </c>
      <c r="Q552" s="107" t="s">
        <v>1305</v>
      </c>
      <c r="R552" s="107" t="s">
        <v>44</v>
      </c>
    </row>
    <row r="553" spans="2:18" ht="20.100000000000001" customHeight="1" x14ac:dyDescent="0.4">
      <c r="B553" s="105" t="str">
        <f t="shared" si="25"/>
        <v/>
      </c>
      <c r="C553" s="105" t="str">
        <f t="shared" si="26"/>
        <v/>
      </c>
      <c r="D553" s="105" t="str">
        <f t="shared" si="27"/>
        <v/>
      </c>
      <c r="E553" s="106" t="s">
        <v>695</v>
      </c>
      <c r="F553" s="106" t="s">
        <v>805</v>
      </c>
      <c r="G553" s="106" t="s">
        <v>773</v>
      </c>
      <c r="H553" s="106" t="s">
        <v>729</v>
      </c>
      <c r="I553" s="106">
        <v>7</v>
      </c>
      <c r="J553" s="106" t="s">
        <v>1266</v>
      </c>
      <c r="K553" s="106">
        <v>8</v>
      </c>
      <c r="L553" s="106" t="s">
        <v>741</v>
      </c>
      <c r="M553" s="106" t="s">
        <v>700</v>
      </c>
      <c r="N553" s="106">
        <v>0.44</v>
      </c>
      <c r="O553" s="106">
        <v>0.72</v>
      </c>
      <c r="P553" s="106" t="s">
        <v>714</v>
      </c>
      <c r="Q553" s="107" t="s">
        <v>1306</v>
      </c>
      <c r="R553" s="107" t="s">
        <v>44</v>
      </c>
    </row>
    <row r="554" spans="2:18" ht="20.100000000000001" customHeight="1" x14ac:dyDescent="0.4">
      <c r="B554" s="105" t="str">
        <f t="shared" si="25"/>
        <v/>
      </c>
      <c r="C554" s="105" t="str">
        <f t="shared" si="26"/>
        <v/>
      </c>
      <c r="D554" s="105" t="str">
        <f t="shared" si="27"/>
        <v/>
      </c>
      <c r="E554" s="106" t="s">
        <v>695</v>
      </c>
      <c r="F554" s="106" t="s">
        <v>805</v>
      </c>
      <c r="G554" s="106" t="s">
        <v>778</v>
      </c>
      <c r="H554" s="106" t="s">
        <v>733</v>
      </c>
      <c r="I554" s="106">
        <v>7</v>
      </c>
      <c r="J554" s="106" t="s">
        <v>779</v>
      </c>
      <c r="K554" s="106">
        <v>8</v>
      </c>
      <c r="L554" s="106" t="s">
        <v>741</v>
      </c>
      <c r="M554" s="106" t="s">
        <v>700</v>
      </c>
      <c r="N554" s="106">
        <v>0.44</v>
      </c>
      <c r="O554" s="106">
        <v>0.72</v>
      </c>
      <c r="P554" s="106" t="s">
        <v>714</v>
      </c>
      <c r="Q554" s="107" t="s">
        <v>1307</v>
      </c>
      <c r="R554" s="107" t="s">
        <v>44</v>
      </c>
    </row>
    <row r="555" spans="2:18" ht="20.100000000000001" customHeight="1" x14ac:dyDescent="0.4">
      <c r="B555" s="105" t="str">
        <f t="shared" si="25"/>
        <v/>
      </c>
      <c r="C555" s="105" t="str">
        <f t="shared" si="26"/>
        <v/>
      </c>
      <c r="D555" s="105" t="str">
        <f t="shared" si="27"/>
        <v/>
      </c>
      <c r="E555" s="106" t="s">
        <v>695</v>
      </c>
      <c r="F555" s="106" t="s">
        <v>805</v>
      </c>
      <c r="G555" s="106" t="s">
        <v>778</v>
      </c>
      <c r="H555" s="106" t="s">
        <v>729</v>
      </c>
      <c r="I555" s="106">
        <v>7</v>
      </c>
      <c r="J555" s="106" t="s">
        <v>1269</v>
      </c>
      <c r="K555" s="106">
        <v>8</v>
      </c>
      <c r="L555" s="106" t="s">
        <v>741</v>
      </c>
      <c r="M555" s="106" t="s">
        <v>700</v>
      </c>
      <c r="N555" s="106">
        <v>0.44</v>
      </c>
      <c r="O555" s="106">
        <v>0.72</v>
      </c>
      <c r="P555" s="106" t="s">
        <v>714</v>
      </c>
      <c r="Q555" s="107" t="s">
        <v>1308</v>
      </c>
      <c r="R555" s="107" t="s">
        <v>44</v>
      </c>
    </row>
    <row r="556" spans="2:18" ht="20.100000000000001" customHeight="1" x14ac:dyDescent="0.4">
      <c r="B556" s="105" t="str">
        <f t="shared" si="25"/>
        <v/>
      </c>
      <c r="C556" s="105" t="str">
        <f t="shared" si="26"/>
        <v/>
      </c>
      <c r="D556" s="105" t="str">
        <f t="shared" si="27"/>
        <v/>
      </c>
      <c r="E556" s="106" t="s">
        <v>695</v>
      </c>
      <c r="F556" s="106" t="s">
        <v>805</v>
      </c>
      <c r="G556" s="106" t="s">
        <v>782</v>
      </c>
      <c r="H556" s="106" t="s">
        <v>733</v>
      </c>
      <c r="I556" s="106">
        <v>7</v>
      </c>
      <c r="J556" s="106" t="s">
        <v>783</v>
      </c>
      <c r="K556" s="106">
        <v>8</v>
      </c>
      <c r="L556" s="106" t="s">
        <v>741</v>
      </c>
      <c r="M556" s="106" t="s">
        <v>700</v>
      </c>
      <c r="N556" s="106">
        <v>0.37</v>
      </c>
      <c r="O556" s="106">
        <v>0.72</v>
      </c>
      <c r="P556" s="106" t="s">
        <v>714</v>
      </c>
      <c r="Q556" s="107" t="s">
        <v>1309</v>
      </c>
      <c r="R556" s="107" t="s">
        <v>44</v>
      </c>
    </row>
    <row r="557" spans="2:18" ht="20.100000000000001" customHeight="1" x14ac:dyDescent="0.4">
      <c r="B557" s="105" t="str">
        <f t="shared" si="25"/>
        <v/>
      </c>
      <c r="C557" s="105" t="str">
        <f t="shared" si="26"/>
        <v/>
      </c>
      <c r="D557" s="105" t="str">
        <f t="shared" si="27"/>
        <v/>
      </c>
      <c r="E557" s="106" t="s">
        <v>695</v>
      </c>
      <c r="F557" s="106" t="s">
        <v>805</v>
      </c>
      <c r="G557" s="106" t="s">
        <v>758</v>
      </c>
      <c r="H557" s="106" t="s">
        <v>765</v>
      </c>
      <c r="I557" s="106">
        <v>7</v>
      </c>
      <c r="J557" s="106" t="s">
        <v>711</v>
      </c>
      <c r="K557" s="106">
        <v>8</v>
      </c>
      <c r="L557" s="106" t="s">
        <v>753</v>
      </c>
      <c r="M557" s="106" t="s">
        <v>700</v>
      </c>
      <c r="N557" s="106">
        <v>0.44</v>
      </c>
      <c r="O557" s="106">
        <v>0.72</v>
      </c>
      <c r="P557" s="106" t="s">
        <v>714</v>
      </c>
      <c r="Q557" s="107" t="s">
        <v>1310</v>
      </c>
      <c r="R557" s="107" t="s">
        <v>44</v>
      </c>
    </row>
    <row r="558" spans="2:18" ht="20.100000000000001" customHeight="1" x14ac:dyDescent="0.4">
      <c r="B558" s="105" t="str">
        <f t="shared" si="25"/>
        <v/>
      </c>
      <c r="C558" s="105" t="str">
        <f t="shared" si="26"/>
        <v/>
      </c>
      <c r="D558" s="105" t="str">
        <f t="shared" si="27"/>
        <v/>
      </c>
      <c r="E558" s="106" t="s">
        <v>695</v>
      </c>
      <c r="F558" s="106" t="s">
        <v>805</v>
      </c>
      <c r="G558" s="106" t="s">
        <v>788</v>
      </c>
      <c r="H558" s="106" t="s">
        <v>733</v>
      </c>
      <c r="I558" s="106">
        <v>7</v>
      </c>
      <c r="J558" s="106" t="s">
        <v>722</v>
      </c>
      <c r="K558" s="106">
        <v>8</v>
      </c>
      <c r="L558" s="106" t="s">
        <v>753</v>
      </c>
      <c r="M558" s="106" t="s">
        <v>700</v>
      </c>
      <c r="N558" s="106">
        <v>0.44</v>
      </c>
      <c r="O558" s="106">
        <v>0.72</v>
      </c>
      <c r="P558" s="106" t="s">
        <v>714</v>
      </c>
      <c r="Q558" s="107" t="s">
        <v>1311</v>
      </c>
      <c r="R558" s="107" t="s">
        <v>44</v>
      </c>
    </row>
    <row r="559" spans="2:18" ht="20.100000000000001" customHeight="1" x14ac:dyDescent="0.4">
      <c r="B559" s="105" t="str">
        <f t="shared" si="25"/>
        <v/>
      </c>
      <c r="C559" s="105" t="str">
        <f t="shared" si="26"/>
        <v/>
      </c>
      <c r="D559" s="105" t="str">
        <f t="shared" si="27"/>
        <v/>
      </c>
      <c r="E559" s="106" t="s">
        <v>695</v>
      </c>
      <c r="F559" s="106" t="s">
        <v>817</v>
      </c>
      <c r="G559" s="106" t="s">
        <v>773</v>
      </c>
      <c r="H559" s="106" t="s">
        <v>802</v>
      </c>
      <c r="I559" s="106">
        <v>7</v>
      </c>
      <c r="J559" s="106" t="s">
        <v>774</v>
      </c>
      <c r="K559" s="106">
        <v>8</v>
      </c>
      <c r="L559" s="106" t="s">
        <v>741</v>
      </c>
      <c r="M559" s="106" t="s">
        <v>700</v>
      </c>
      <c r="N559" s="106">
        <v>0.31</v>
      </c>
      <c r="O559" s="106">
        <v>0.72</v>
      </c>
      <c r="P559" s="106" t="s">
        <v>714</v>
      </c>
      <c r="Q559" s="107" t="s">
        <v>1312</v>
      </c>
      <c r="R559" s="107" t="s">
        <v>44</v>
      </c>
    </row>
    <row r="560" spans="2:18" ht="20.100000000000001" customHeight="1" x14ac:dyDescent="0.4">
      <c r="B560" s="105" t="str">
        <f t="shared" si="25"/>
        <v/>
      </c>
      <c r="C560" s="105" t="str">
        <f t="shared" si="26"/>
        <v/>
      </c>
      <c r="D560" s="105" t="str">
        <f t="shared" si="27"/>
        <v/>
      </c>
      <c r="E560" s="106" t="s">
        <v>695</v>
      </c>
      <c r="F560" s="106" t="s">
        <v>817</v>
      </c>
      <c r="G560" s="106" t="s">
        <v>773</v>
      </c>
      <c r="H560" s="106" t="s">
        <v>799</v>
      </c>
      <c r="I560" s="106">
        <v>7</v>
      </c>
      <c r="J560" s="106" t="s">
        <v>1266</v>
      </c>
      <c r="K560" s="106">
        <v>8</v>
      </c>
      <c r="L560" s="106" t="s">
        <v>741</v>
      </c>
      <c r="M560" s="106" t="s">
        <v>700</v>
      </c>
      <c r="N560" s="106">
        <v>0.31</v>
      </c>
      <c r="O560" s="106">
        <v>0.72</v>
      </c>
      <c r="P560" s="106" t="s">
        <v>714</v>
      </c>
      <c r="Q560" s="107" t="s">
        <v>1313</v>
      </c>
      <c r="R560" s="107" t="s">
        <v>44</v>
      </c>
    </row>
    <row r="561" spans="2:18" ht="20.100000000000001" customHeight="1" x14ac:dyDescent="0.4">
      <c r="B561" s="105" t="str">
        <f t="shared" si="25"/>
        <v/>
      </c>
      <c r="C561" s="105" t="str">
        <f t="shared" si="26"/>
        <v/>
      </c>
      <c r="D561" s="105" t="str">
        <f t="shared" si="27"/>
        <v/>
      </c>
      <c r="E561" s="106" t="s">
        <v>695</v>
      </c>
      <c r="F561" s="106" t="s">
        <v>817</v>
      </c>
      <c r="G561" s="106" t="s">
        <v>778</v>
      </c>
      <c r="H561" s="106" t="s">
        <v>802</v>
      </c>
      <c r="I561" s="106">
        <v>7</v>
      </c>
      <c r="J561" s="106" t="s">
        <v>779</v>
      </c>
      <c r="K561" s="106">
        <v>8</v>
      </c>
      <c r="L561" s="106" t="s">
        <v>741</v>
      </c>
      <c r="M561" s="106" t="s">
        <v>700</v>
      </c>
      <c r="N561" s="106">
        <v>0.31</v>
      </c>
      <c r="O561" s="106">
        <v>0.72</v>
      </c>
      <c r="P561" s="106" t="s">
        <v>714</v>
      </c>
      <c r="Q561" s="107" t="s">
        <v>1314</v>
      </c>
      <c r="R561" s="107" t="s">
        <v>44</v>
      </c>
    </row>
    <row r="562" spans="2:18" ht="20.100000000000001" customHeight="1" x14ac:dyDescent="0.4">
      <c r="B562" s="105" t="str">
        <f t="shared" si="25"/>
        <v/>
      </c>
      <c r="C562" s="105" t="str">
        <f t="shared" si="26"/>
        <v/>
      </c>
      <c r="D562" s="105" t="str">
        <f t="shared" si="27"/>
        <v/>
      </c>
      <c r="E562" s="106" t="s">
        <v>695</v>
      </c>
      <c r="F562" s="106" t="s">
        <v>817</v>
      </c>
      <c r="G562" s="106" t="s">
        <v>778</v>
      </c>
      <c r="H562" s="106" t="s">
        <v>799</v>
      </c>
      <c r="I562" s="106">
        <v>7</v>
      </c>
      <c r="J562" s="106" t="s">
        <v>1269</v>
      </c>
      <c r="K562" s="106">
        <v>8</v>
      </c>
      <c r="L562" s="106" t="s">
        <v>741</v>
      </c>
      <c r="M562" s="106" t="s">
        <v>700</v>
      </c>
      <c r="N562" s="106">
        <v>0.31</v>
      </c>
      <c r="O562" s="106">
        <v>0.72</v>
      </c>
      <c r="P562" s="106" t="s">
        <v>714</v>
      </c>
      <c r="Q562" s="107" t="s">
        <v>1315</v>
      </c>
      <c r="R562" s="107" t="s">
        <v>44</v>
      </c>
    </row>
    <row r="563" spans="2:18" ht="20.100000000000001" customHeight="1" x14ac:dyDescent="0.4">
      <c r="B563" s="105" t="str">
        <f t="shared" si="25"/>
        <v/>
      </c>
      <c r="C563" s="105" t="str">
        <f t="shared" si="26"/>
        <v/>
      </c>
      <c r="D563" s="105" t="str">
        <f t="shared" si="27"/>
        <v/>
      </c>
      <c r="E563" s="106" t="s">
        <v>695</v>
      </c>
      <c r="F563" s="106" t="s">
        <v>817</v>
      </c>
      <c r="G563" s="106" t="s">
        <v>782</v>
      </c>
      <c r="H563" s="106" t="s">
        <v>802</v>
      </c>
      <c r="I563" s="106">
        <v>7</v>
      </c>
      <c r="J563" s="106" t="s">
        <v>783</v>
      </c>
      <c r="K563" s="106">
        <v>8</v>
      </c>
      <c r="L563" s="106" t="s">
        <v>741</v>
      </c>
      <c r="M563" s="106" t="s">
        <v>700</v>
      </c>
      <c r="N563" s="106">
        <v>0.26</v>
      </c>
      <c r="O563" s="106">
        <v>0.72</v>
      </c>
      <c r="P563" s="106" t="s">
        <v>714</v>
      </c>
      <c r="Q563" s="107" t="s">
        <v>1316</v>
      </c>
      <c r="R563" s="107" t="s">
        <v>44</v>
      </c>
    </row>
    <row r="564" spans="2:18" ht="20.100000000000001" customHeight="1" x14ac:dyDescent="0.4">
      <c r="B564" s="105" t="str">
        <f t="shared" si="25"/>
        <v/>
      </c>
      <c r="C564" s="105" t="str">
        <f t="shared" si="26"/>
        <v/>
      </c>
      <c r="D564" s="105" t="str">
        <f t="shared" si="27"/>
        <v/>
      </c>
      <c r="E564" s="106" t="s">
        <v>695</v>
      </c>
      <c r="F564" s="106" t="s">
        <v>817</v>
      </c>
      <c r="G564" s="106" t="s">
        <v>758</v>
      </c>
      <c r="H564" s="106" t="s">
        <v>819</v>
      </c>
      <c r="I564" s="106">
        <v>7</v>
      </c>
      <c r="J564" s="106" t="s">
        <v>711</v>
      </c>
      <c r="K564" s="106">
        <v>8</v>
      </c>
      <c r="L564" s="106" t="s">
        <v>753</v>
      </c>
      <c r="M564" s="106" t="s">
        <v>700</v>
      </c>
      <c r="N564" s="106">
        <v>0.32</v>
      </c>
      <c r="O564" s="106">
        <v>0.72</v>
      </c>
      <c r="P564" s="106" t="s">
        <v>714</v>
      </c>
      <c r="Q564" s="107" t="s">
        <v>1317</v>
      </c>
      <c r="R564" s="107" t="s">
        <v>44</v>
      </c>
    </row>
    <row r="565" spans="2:18" ht="20.100000000000001" customHeight="1" x14ac:dyDescent="0.4">
      <c r="B565" s="105" t="str">
        <f t="shared" si="25"/>
        <v/>
      </c>
      <c r="C565" s="105" t="str">
        <f t="shared" si="26"/>
        <v/>
      </c>
      <c r="D565" s="105" t="str">
        <f t="shared" si="27"/>
        <v/>
      </c>
      <c r="E565" s="106" t="s">
        <v>695</v>
      </c>
      <c r="F565" s="106" t="s">
        <v>817</v>
      </c>
      <c r="G565" s="106" t="s">
        <v>788</v>
      </c>
      <c r="H565" s="106" t="s">
        <v>802</v>
      </c>
      <c r="I565" s="106">
        <v>7</v>
      </c>
      <c r="J565" s="106" t="s">
        <v>722</v>
      </c>
      <c r="K565" s="106">
        <v>8</v>
      </c>
      <c r="L565" s="106" t="s">
        <v>753</v>
      </c>
      <c r="M565" s="106" t="s">
        <v>700</v>
      </c>
      <c r="N565" s="106">
        <v>0.32</v>
      </c>
      <c r="O565" s="106">
        <v>0.72</v>
      </c>
      <c r="P565" s="106" t="s">
        <v>714</v>
      </c>
      <c r="Q565" s="107" t="s">
        <v>1318</v>
      </c>
      <c r="R565" s="107" t="s">
        <v>44</v>
      </c>
    </row>
    <row r="566" spans="2:18" ht="20.100000000000001" customHeight="1" x14ac:dyDescent="0.4">
      <c r="B566" s="105" t="str">
        <f t="shared" si="25"/>
        <v/>
      </c>
      <c r="C566" s="105" t="str">
        <f t="shared" si="26"/>
        <v/>
      </c>
      <c r="D566" s="105" t="str">
        <f t="shared" si="27"/>
        <v/>
      </c>
      <c r="E566" s="106" t="s">
        <v>695</v>
      </c>
      <c r="F566" s="106" t="s">
        <v>794</v>
      </c>
      <c r="G566" s="106" t="s">
        <v>710</v>
      </c>
      <c r="H566" s="106" t="s">
        <v>733</v>
      </c>
      <c r="I566" s="106">
        <v>12</v>
      </c>
      <c r="J566" s="106" t="s">
        <v>711</v>
      </c>
      <c r="K566" s="106">
        <v>13</v>
      </c>
      <c r="L566" s="106" t="s">
        <v>733</v>
      </c>
      <c r="M566" s="106" t="s">
        <v>924</v>
      </c>
      <c r="N566" s="106">
        <v>0.45</v>
      </c>
      <c r="O566" s="106">
        <v>0.72</v>
      </c>
      <c r="P566" s="106" t="s">
        <v>701</v>
      </c>
      <c r="Q566" s="107" t="s">
        <v>1319</v>
      </c>
      <c r="R566" s="107" t="s">
        <v>926</v>
      </c>
    </row>
    <row r="567" spans="2:18" ht="20.100000000000001" customHeight="1" x14ac:dyDescent="0.4">
      <c r="B567" s="105" t="str">
        <f t="shared" si="25"/>
        <v/>
      </c>
      <c r="C567" s="105" t="str">
        <f t="shared" si="26"/>
        <v/>
      </c>
      <c r="D567" s="105" t="str">
        <f t="shared" si="27"/>
        <v/>
      </c>
      <c r="E567" s="106" t="s">
        <v>695</v>
      </c>
      <c r="F567" s="106" t="s">
        <v>798</v>
      </c>
      <c r="G567" s="106" t="s">
        <v>710</v>
      </c>
      <c r="H567" s="106" t="s">
        <v>733</v>
      </c>
      <c r="I567" s="106">
        <v>12</v>
      </c>
      <c r="J567" s="106" t="s">
        <v>711</v>
      </c>
      <c r="K567" s="106">
        <v>13</v>
      </c>
      <c r="L567" s="106" t="s">
        <v>802</v>
      </c>
      <c r="M567" s="106" t="s">
        <v>924</v>
      </c>
      <c r="N567" s="106">
        <v>0.36</v>
      </c>
      <c r="O567" s="106">
        <v>0.72</v>
      </c>
      <c r="P567" s="106" t="s">
        <v>800</v>
      </c>
      <c r="Q567" s="107" t="s">
        <v>1320</v>
      </c>
      <c r="R567" s="107" t="s">
        <v>926</v>
      </c>
    </row>
    <row r="568" spans="2:18" ht="20.100000000000001" customHeight="1" x14ac:dyDescent="0.4">
      <c r="B568" s="105" t="str">
        <f t="shared" si="25"/>
        <v/>
      </c>
      <c r="C568" s="105" t="str">
        <f t="shared" si="26"/>
        <v/>
      </c>
      <c r="D568" s="105" t="str">
        <f t="shared" si="27"/>
        <v/>
      </c>
      <c r="E568" s="106" t="s">
        <v>695</v>
      </c>
      <c r="F568" s="106" t="s">
        <v>805</v>
      </c>
      <c r="G568" s="106" t="s">
        <v>773</v>
      </c>
      <c r="H568" s="106" t="s">
        <v>733</v>
      </c>
      <c r="I568" s="106">
        <v>12</v>
      </c>
      <c r="J568" s="106" t="s">
        <v>774</v>
      </c>
      <c r="K568" s="106">
        <v>13</v>
      </c>
      <c r="L568" s="106" t="s">
        <v>741</v>
      </c>
      <c r="M568" s="106" t="s">
        <v>924</v>
      </c>
      <c r="N568" s="106">
        <v>0.44</v>
      </c>
      <c r="O568" s="106">
        <v>0.72</v>
      </c>
      <c r="P568" s="106" t="s">
        <v>714</v>
      </c>
      <c r="Q568" s="107" t="s">
        <v>1321</v>
      </c>
      <c r="R568" s="107" t="s">
        <v>926</v>
      </c>
    </row>
    <row r="569" spans="2:18" ht="20.100000000000001" customHeight="1" x14ac:dyDescent="0.4">
      <c r="B569" s="105" t="str">
        <f t="shared" si="25"/>
        <v/>
      </c>
      <c r="C569" s="105" t="str">
        <f t="shared" si="26"/>
        <v/>
      </c>
      <c r="D569" s="105" t="str">
        <f t="shared" si="27"/>
        <v/>
      </c>
      <c r="E569" s="106" t="s">
        <v>695</v>
      </c>
      <c r="F569" s="106" t="s">
        <v>805</v>
      </c>
      <c r="G569" s="106" t="s">
        <v>778</v>
      </c>
      <c r="H569" s="106" t="s">
        <v>733</v>
      </c>
      <c r="I569" s="106">
        <v>12</v>
      </c>
      <c r="J569" s="106" t="s">
        <v>779</v>
      </c>
      <c r="K569" s="106">
        <v>13</v>
      </c>
      <c r="L569" s="106" t="s">
        <v>741</v>
      </c>
      <c r="M569" s="106" t="s">
        <v>924</v>
      </c>
      <c r="N569" s="106">
        <v>0.44</v>
      </c>
      <c r="O569" s="106">
        <v>0.72</v>
      </c>
      <c r="P569" s="106" t="s">
        <v>714</v>
      </c>
      <c r="Q569" s="107" t="s">
        <v>1322</v>
      </c>
      <c r="R569" s="107" t="s">
        <v>926</v>
      </c>
    </row>
    <row r="570" spans="2:18" ht="20.100000000000001" customHeight="1" x14ac:dyDescent="0.4">
      <c r="B570" s="105" t="str">
        <f t="shared" si="25"/>
        <v/>
      </c>
      <c r="C570" s="105" t="str">
        <f t="shared" si="26"/>
        <v/>
      </c>
      <c r="D570" s="105" t="str">
        <f t="shared" si="27"/>
        <v/>
      </c>
      <c r="E570" s="106" t="s">
        <v>695</v>
      </c>
      <c r="F570" s="106" t="s">
        <v>805</v>
      </c>
      <c r="G570" s="106" t="s">
        <v>782</v>
      </c>
      <c r="H570" s="106" t="s">
        <v>733</v>
      </c>
      <c r="I570" s="106">
        <v>12</v>
      </c>
      <c r="J570" s="106" t="s">
        <v>783</v>
      </c>
      <c r="K570" s="106">
        <v>13</v>
      </c>
      <c r="L570" s="106" t="s">
        <v>741</v>
      </c>
      <c r="M570" s="106" t="s">
        <v>924</v>
      </c>
      <c r="N570" s="106">
        <v>0.37</v>
      </c>
      <c r="O570" s="106">
        <v>0.72</v>
      </c>
      <c r="P570" s="106" t="s">
        <v>714</v>
      </c>
      <c r="Q570" s="107" t="s">
        <v>1323</v>
      </c>
      <c r="R570" s="107" t="s">
        <v>926</v>
      </c>
    </row>
    <row r="571" spans="2:18" ht="20.100000000000001" customHeight="1" x14ac:dyDescent="0.4">
      <c r="B571" s="105" t="str">
        <f t="shared" si="25"/>
        <v/>
      </c>
      <c r="C571" s="105" t="str">
        <f t="shared" si="26"/>
        <v/>
      </c>
      <c r="D571" s="105" t="str">
        <f t="shared" si="27"/>
        <v/>
      </c>
      <c r="E571" s="106" t="s">
        <v>695</v>
      </c>
      <c r="F571" s="106" t="s">
        <v>805</v>
      </c>
      <c r="G571" s="106" t="s">
        <v>758</v>
      </c>
      <c r="H571" s="106" t="s">
        <v>765</v>
      </c>
      <c r="I571" s="106">
        <v>12</v>
      </c>
      <c r="J571" s="106" t="s">
        <v>711</v>
      </c>
      <c r="K571" s="106">
        <v>13</v>
      </c>
      <c r="L571" s="106" t="s">
        <v>753</v>
      </c>
      <c r="M571" s="106" t="s">
        <v>924</v>
      </c>
      <c r="N571" s="106">
        <v>0.44</v>
      </c>
      <c r="O571" s="106">
        <v>0.72</v>
      </c>
      <c r="P571" s="106" t="s">
        <v>714</v>
      </c>
      <c r="Q571" s="107" t="s">
        <v>1324</v>
      </c>
      <c r="R571" s="107" t="s">
        <v>926</v>
      </c>
    </row>
    <row r="572" spans="2:18" ht="20.100000000000001" customHeight="1" x14ac:dyDescent="0.4">
      <c r="B572" s="105" t="str">
        <f t="shared" si="25"/>
        <v/>
      </c>
      <c r="C572" s="105" t="str">
        <f t="shared" si="26"/>
        <v/>
      </c>
      <c r="D572" s="105" t="str">
        <f t="shared" si="27"/>
        <v/>
      </c>
      <c r="E572" s="106" t="s">
        <v>695</v>
      </c>
      <c r="F572" s="106" t="s">
        <v>805</v>
      </c>
      <c r="G572" s="106" t="s">
        <v>788</v>
      </c>
      <c r="H572" s="106" t="s">
        <v>733</v>
      </c>
      <c r="I572" s="106">
        <v>12</v>
      </c>
      <c r="J572" s="106" t="s">
        <v>722</v>
      </c>
      <c r="K572" s="106">
        <v>13</v>
      </c>
      <c r="L572" s="106" t="s">
        <v>753</v>
      </c>
      <c r="M572" s="106" t="s">
        <v>924</v>
      </c>
      <c r="N572" s="106">
        <v>0.44</v>
      </c>
      <c r="O572" s="106">
        <v>0.72</v>
      </c>
      <c r="P572" s="106" t="s">
        <v>714</v>
      </c>
      <c r="Q572" s="107" t="s">
        <v>1325</v>
      </c>
      <c r="R572" s="107" t="s">
        <v>926</v>
      </c>
    </row>
    <row r="573" spans="2:18" ht="20.100000000000001" customHeight="1" x14ac:dyDescent="0.4">
      <c r="B573" s="105" t="str">
        <f t="shared" si="25"/>
        <v/>
      </c>
      <c r="C573" s="105" t="str">
        <f t="shared" si="26"/>
        <v/>
      </c>
      <c r="D573" s="105" t="str">
        <f t="shared" si="27"/>
        <v/>
      </c>
      <c r="E573" s="106" t="s">
        <v>695</v>
      </c>
      <c r="F573" s="106" t="s">
        <v>817</v>
      </c>
      <c r="G573" s="106" t="s">
        <v>773</v>
      </c>
      <c r="H573" s="106" t="s">
        <v>802</v>
      </c>
      <c r="I573" s="106">
        <v>12</v>
      </c>
      <c r="J573" s="106" t="s">
        <v>774</v>
      </c>
      <c r="K573" s="106">
        <v>13</v>
      </c>
      <c r="L573" s="106" t="s">
        <v>741</v>
      </c>
      <c r="M573" s="106" t="s">
        <v>924</v>
      </c>
      <c r="N573" s="106">
        <v>0.31</v>
      </c>
      <c r="O573" s="106">
        <v>0.72</v>
      </c>
      <c r="P573" s="106" t="s">
        <v>714</v>
      </c>
      <c r="Q573" s="107" t="s">
        <v>1326</v>
      </c>
      <c r="R573" s="107" t="s">
        <v>926</v>
      </c>
    </row>
    <row r="574" spans="2:18" ht="20.100000000000001" customHeight="1" x14ac:dyDescent="0.4">
      <c r="B574" s="105" t="str">
        <f t="shared" si="25"/>
        <v/>
      </c>
      <c r="C574" s="105" t="str">
        <f t="shared" si="26"/>
        <v/>
      </c>
      <c r="D574" s="105" t="str">
        <f t="shared" si="27"/>
        <v/>
      </c>
      <c r="E574" s="106" t="s">
        <v>695</v>
      </c>
      <c r="F574" s="106" t="s">
        <v>817</v>
      </c>
      <c r="G574" s="106" t="s">
        <v>778</v>
      </c>
      <c r="H574" s="106" t="s">
        <v>802</v>
      </c>
      <c r="I574" s="106">
        <v>12</v>
      </c>
      <c r="J574" s="106" t="s">
        <v>779</v>
      </c>
      <c r="K574" s="106">
        <v>13</v>
      </c>
      <c r="L574" s="106" t="s">
        <v>741</v>
      </c>
      <c r="M574" s="106" t="s">
        <v>924</v>
      </c>
      <c r="N574" s="106">
        <v>0.31</v>
      </c>
      <c r="O574" s="106">
        <v>0.72</v>
      </c>
      <c r="P574" s="106" t="s">
        <v>714</v>
      </c>
      <c r="Q574" s="107" t="s">
        <v>1327</v>
      </c>
      <c r="R574" s="107" t="s">
        <v>926</v>
      </c>
    </row>
    <row r="575" spans="2:18" ht="20.100000000000001" customHeight="1" x14ac:dyDescent="0.4">
      <c r="B575" s="105" t="str">
        <f t="shared" si="25"/>
        <v/>
      </c>
      <c r="C575" s="105" t="str">
        <f t="shared" si="26"/>
        <v/>
      </c>
      <c r="D575" s="105" t="str">
        <f t="shared" si="27"/>
        <v/>
      </c>
      <c r="E575" s="106" t="s">
        <v>695</v>
      </c>
      <c r="F575" s="106" t="s">
        <v>817</v>
      </c>
      <c r="G575" s="106" t="s">
        <v>782</v>
      </c>
      <c r="H575" s="106" t="s">
        <v>802</v>
      </c>
      <c r="I575" s="106">
        <v>12</v>
      </c>
      <c r="J575" s="106" t="s">
        <v>783</v>
      </c>
      <c r="K575" s="106">
        <v>13</v>
      </c>
      <c r="L575" s="106" t="s">
        <v>741</v>
      </c>
      <c r="M575" s="106" t="s">
        <v>924</v>
      </c>
      <c r="N575" s="106">
        <v>0.26</v>
      </c>
      <c r="O575" s="106">
        <v>0.72</v>
      </c>
      <c r="P575" s="106" t="s">
        <v>714</v>
      </c>
      <c r="Q575" s="107" t="s">
        <v>1328</v>
      </c>
      <c r="R575" s="107" t="s">
        <v>926</v>
      </c>
    </row>
    <row r="576" spans="2:18" ht="20.100000000000001" customHeight="1" x14ac:dyDescent="0.4">
      <c r="B576" s="105" t="str">
        <f t="shared" si="25"/>
        <v/>
      </c>
      <c r="C576" s="105" t="str">
        <f t="shared" si="26"/>
        <v/>
      </c>
      <c r="D576" s="105" t="str">
        <f t="shared" si="27"/>
        <v/>
      </c>
      <c r="E576" s="106" t="s">
        <v>695</v>
      </c>
      <c r="F576" s="106" t="s">
        <v>817</v>
      </c>
      <c r="G576" s="106" t="s">
        <v>758</v>
      </c>
      <c r="H576" s="106" t="s">
        <v>819</v>
      </c>
      <c r="I576" s="106">
        <v>12</v>
      </c>
      <c r="J576" s="106" t="s">
        <v>711</v>
      </c>
      <c r="K576" s="106">
        <v>13</v>
      </c>
      <c r="L576" s="106" t="s">
        <v>753</v>
      </c>
      <c r="M576" s="106" t="s">
        <v>924</v>
      </c>
      <c r="N576" s="106">
        <v>0.32</v>
      </c>
      <c r="O576" s="106">
        <v>0.72</v>
      </c>
      <c r="P576" s="106" t="s">
        <v>714</v>
      </c>
      <c r="Q576" s="107" t="s">
        <v>1329</v>
      </c>
      <c r="R576" s="107" t="s">
        <v>926</v>
      </c>
    </row>
    <row r="577" spans="2:18" ht="20.100000000000001" customHeight="1" x14ac:dyDescent="0.4">
      <c r="B577" s="105" t="str">
        <f t="shared" si="25"/>
        <v/>
      </c>
      <c r="C577" s="105" t="str">
        <f t="shared" si="26"/>
        <v/>
      </c>
      <c r="D577" s="105" t="str">
        <f t="shared" si="27"/>
        <v/>
      </c>
      <c r="E577" s="106" t="s">
        <v>695</v>
      </c>
      <c r="F577" s="106" t="s">
        <v>817</v>
      </c>
      <c r="G577" s="106" t="s">
        <v>788</v>
      </c>
      <c r="H577" s="106" t="s">
        <v>802</v>
      </c>
      <c r="I577" s="106">
        <v>12</v>
      </c>
      <c r="J577" s="106" t="s">
        <v>722</v>
      </c>
      <c r="K577" s="106">
        <v>13</v>
      </c>
      <c r="L577" s="106" t="s">
        <v>753</v>
      </c>
      <c r="M577" s="106" t="s">
        <v>924</v>
      </c>
      <c r="N577" s="106">
        <v>0.32</v>
      </c>
      <c r="O577" s="106">
        <v>0.72</v>
      </c>
      <c r="P577" s="106" t="s">
        <v>714</v>
      </c>
      <c r="Q577" s="107" t="s">
        <v>1330</v>
      </c>
      <c r="R577" s="107" t="s">
        <v>926</v>
      </c>
    </row>
    <row r="578" spans="2:18" ht="20.100000000000001" customHeight="1" x14ac:dyDescent="0.4">
      <c r="B578" s="105" t="str">
        <f t="shared" si="25"/>
        <v/>
      </c>
      <c r="C578" s="105" t="str">
        <f t="shared" si="26"/>
        <v/>
      </c>
      <c r="D578" s="105" t="str">
        <f t="shared" si="27"/>
        <v/>
      </c>
      <c r="E578" s="106" t="s">
        <v>695</v>
      </c>
      <c r="F578" s="106" t="s">
        <v>794</v>
      </c>
      <c r="G578" s="106" t="s">
        <v>710</v>
      </c>
      <c r="H578" s="106" t="s">
        <v>733</v>
      </c>
      <c r="I578" s="106">
        <v>7</v>
      </c>
      <c r="J578" s="106" t="s">
        <v>711</v>
      </c>
      <c r="K578" s="106">
        <v>8</v>
      </c>
      <c r="L578" s="106" t="s">
        <v>733</v>
      </c>
      <c r="M578" s="106" t="s">
        <v>700</v>
      </c>
      <c r="N578" s="106">
        <v>0.45</v>
      </c>
      <c r="O578" s="106">
        <v>0.72</v>
      </c>
      <c r="P578" s="106" t="s">
        <v>701</v>
      </c>
      <c r="Q578" s="107" t="s">
        <v>1331</v>
      </c>
      <c r="R578" s="107" t="s">
        <v>275</v>
      </c>
    </row>
    <row r="579" spans="2:18" ht="20.100000000000001" customHeight="1" x14ac:dyDescent="0.4">
      <c r="B579" s="105" t="str">
        <f t="shared" si="25"/>
        <v/>
      </c>
      <c r="C579" s="105" t="str">
        <f t="shared" si="26"/>
        <v/>
      </c>
      <c r="D579" s="105" t="str">
        <f t="shared" si="27"/>
        <v/>
      </c>
      <c r="E579" s="106" t="s">
        <v>695</v>
      </c>
      <c r="F579" s="106" t="s">
        <v>798</v>
      </c>
      <c r="G579" s="106" t="s">
        <v>710</v>
      </c>
      <c r="H579" s="106" t="s">
        <v>733</v>
      </c>
      <c r="I579" s="106">
        <v>7</v>
      </c>
      <c r="J579" s="106" t="s">
        <v>711</v>
      </c>
      <c r="K579" s="106">
        <v>8</v>
      </c>
      <c r="L579" s="106" t="s">
        <v>802</v>
      </c>
      <c r="M579" s="106" t="s">
        <v>700</v>
      </c>
      <c r="N579" s="106">
        <v>0.36</v>
      </c>
      <c r="O579" s="106">
        <v>0.72</v>
      </c>
      <c r="P579" s="106" t="s">
        <v>800</v>
      </c>
      <c r="Q579" s="107" t="s">
        <v>1332</v>
      </c>
      <c r="R579" s="107" t="s">
        <v>275</v>
      </c>
    </row>
    <row r="580" spans="2:18" ht="20.100000000000001" customHeight="1" x14ac:dyDescent="0.4">
      <c r="B580" s="105" t="str">
        <f t="shared" si="25"/>
        <v/>
      </c>
      <c r="C580" s="105" t="str">
        <f t="shared" si="26"/>
        <v/>
      </c>
      <c r="D580" s="105" t="str">
        <f t="shared" si="27"/>
        <v/>
      </c>
      <c r="E580" s="106" t="s">
        <v>695</v>
      </c>
      <c r="F580" s="106" t="s">
        <v>805</v>
      </c>
      <c r="G580" s="106" t="s">
        <v>773</v>
      </c>
      <c r="H580" s="106" t="s">
        <v>733</v>
      </c>
      <c r="I580" s="106">
        <v>7</v>
      </c>
      <c r="J580" s="106" t="s">
        <v>774</v>
      </c>
      <c r="K580" s="106">
        <v>8</v>
      </c>
      <c r="L580" s="106" t="s">
        <v>741</v>
      </c>
      <c r="M580" s="106" t="s">
        <v>700</v>
      </c>
      <c r="N580" s="106">
        <v>0.44</v>
      </c>
      <c r="O580" s="106">
        <v>0.72</v>
      </c>
      <c r="P580" s="106" t="s">
        <v>714</v>
      </c>
      <c r="Q580" s="107" t="s">
        <v>1333</v>
      </c>
      <c r="R580" s="107" t="s">
        <v>275</v>
      </c>
    </row>
    <row r="581" spans="2:18" ht="20.100000000000001" customHeight="1" x14ac:dyDescent="0.4">
      <c r="B581" s="105" t="str">
        <f t="shared" si="25"/>
        <v/>
      </c>
      <c r="C581" s="105" t="str">
        <f t="shared" si="26"/>
        <v/>
      </c>
      <c r="D581" s="105" t="str">
        <f t="shared" si="27"/>
        <v/>
      </c>
      <c r="E581" s="106" t="s">
        <v>695</v>
      </c>
      <c r="F581" s="106" t="s">
        <v>805</v>
      </c>
      <c r="G581" s="106" t="s">
        <v>778</v>
      </c>
      <c r="H581" s="106" t="s">
        <v>733</v>
      </c>
      <c r="I581" s="106">
        <v>7</v>
      </c>
      <c r="J581" s="106" t="s">
        <v>779</v>
      </c>
      <c r="K581" s="106">
        <v>8</v>
      </c>
      <c r="L581" s="106" t="s">
        <v>741</v>
      </c>
      <c r="M581" s="106" t="s">
        <v>700</v>
      </c>
      <c r="N581" s="106">
        <v>0.44</v>
      </c>
      <c r="O581" s="106">
        <v>0.72</v>
      </c>
      <c r="P581" s="106" t="s">
        <v>714</v>
      </c>
      <c r="Q581" s="107" t="s">
        <v>1334</v>
      </c>
      <c r="R581" s="107" t="s">
        <v>275</v>
      </c>
    </row>
    <row r="582" spans="2:18" ht="20.100000000000001" customHeight="1" x14ac:dyDescent="0.4">
      <c r="B582" s="105" t="str">
        <f t="shared" si="25"/>
        <v/>
      </c>
      <c r="C582" s="105" t="str">
        <f t="shared" si="26"/>
        <v/>
      </c>
      <c r="D582" s="105" t="str">
        <f t="shared" si="27"/>
        <v/>
      </c>
      <c r="E582" s="106" t="s">
        <v>695</v>
      </c>
      <c r="F582" s="106" t="s">
        <v>805</v>
      </c>
      <c r="G582" s="106" t="s">
        <v>782</v>
      </c>
      <c r="H582" s="106" t="s">
        <v>733</v>
      </c>
      <c r="I582" s="106">
        <v>7</v>
      </c>
      <c r="J582" s="106" t="s">
        <v>783</v>
      </c>
      <c r="K582" s="106">
        <v>8</v>
      </c>
      <c r="L582" s="106" t="s">
        <v>741</v>
      </c>
      <c r="M582" s="106" t="s">
        <v>700</v>
      </c>
      <c r="N582" s="106">
        <v>0.37</v>
      </c>
      <c r="O582" s="106">
        <v>0.72</v>
      </c>
      <c r="P582" s="106" t="s">
        <v>714</v>
      </c>
      <c r="Q582" s="107" t="s">
        <v>1335</v>
      </c>
      <c r="R582" s="107" t="s">
        <v>275</v>
      </c>
    </row>
    <row r="583" spans="2:18" ht="20.100000000000001" customHeight="1" x14ac:dyDescent="0.4">
      <c r="B583" s="105" t="str">
        <f t="shared" si="25"/>
        <v/>
      </c>
      <c r="C583" s="105" t="str">
        <f t="shared" si="26"/>
        <v/>
      </c>
      <c r="D583" s="105" t="str">
        <f t="shared" si="27"/>
        <v/>
      </c>
      <c r="E583" s="106" t="s">
        <v>695</v>
      </c>
      <c r="F583" s="106" t="s">
        <v>805</v>
      </c>
      <c r="G583" s="106" t="s">
        <v>758</v>
      </c>
      <c r="H583" s="106" t="s">
        <v>765</v>
      </c>
      <c r="I583" s="106">
        <v>7</v>
      </c>
      <c r="J583" s="106" t="s">
        <v>711</v>
      </c>
      <c r="K583" s="106">
        <v>8</v>
      </c>
      <c r="L583" s="106" t="s">
        <v>753</v>
      </c>
      <c r="M583" s="106" t="s">
        <v>700</v>
      </c>
      <c r="N583" s="106">
        <v>0.44</v>
      </c>
      <c r="O583" s="106">
        <v>0.72</v>
      </c>
      <c r="P583" s="106" t="s">
        <v>714</v>
      </c>
      <c r="Q583" s="107" t="s">
        <v>1336</v>
      </c>
      <c r="R583" s="107" t="s">
        <v>275</v>
      </c>
    </row>
    <row r="584" spans="2:18" ht="20.100000000000001" customHeight="1" x14ac:dyDescent="0.4">
      <c r="B584" s="105" t="str">
        <f t="shared" si="25"/>
        <v/>
      </c>
      <c r="C584" s="105" t="str">
        <f t="shared" si="26"/>
        <v/>
      </c>
      <c r="D584" s="105" t="str">
        <f t="shared" si="27"/>
        <v/>
      </c>
      <c r="E584" s="106" t="s">
        <v>695</v>
      </c>
      <c r="F584" s="106" t="s">
        <v>805</v>
      </c>
      <c r="G584" s="106" t="s">
        <v>788</v>
      </c>
      <c r="H584" s="106" t="s">
        <v>733</v>
      </c>
      <c r="I584" s="106">
        <v>7</v>
      </c>
      <c r="J584" s="106" t="s">
        <v>722</v>
      </c>
      <c r="K584" s="106">
        <v>8</v>
      </c>
      <c r="L584" s="106" t="s">
        <v>753</v>
      </c>
      <c r="M584" s="106" t="s">
        <v>700</v>
      </c>
      <c r="N584" s="106">
        <v>0.44</v>
      </c>
      <c r="O584" s="106">
        <v>0.72</v>
      </c>
      <c r="P584" s="106" t="s">
        <v>714</v>
      </c>
      <c r="Q584" s="107" t="s">
        <v>1337</v>
      </c>
      <c r="R584" s="107" t="s">
        <v>275</v>
      </c>
    </row>
    <row r="585" spans="2:18" ht="20.100000000000001" customHeight="1" x14ac:dyDescent="0.4">
      <c r="B585" s="105" t="str">
        <f t="shared" si="25"/>
        <v/>
      </c>
      <c r="C585" s="105" t="str">
        <f t="shared" si="26"/>
        <v/>
      </c>
      <c r="D585" s="105" t="str">
        <f t="shared" si="27"/>
        <v/>
      </c>
      <c r="E585" s="106" t="s">
        <v>695</v>
      </c>
      <c r="F585" s="106" t="s">
        <v>817</v>
      </c>
      <c r="G585" s="106" t="s">
        <v>773</v>
      </c>
      <c r="H585" s="106" t="s">
        <v>802</v>
      </c>
      <c r="I585" s="106">
        <v>7</v>
      </c>
      <c r="J585" s="106" t="s">
        <v>774</v>
      </c>
      <c r="K585" s="106">
        <v>8</v>
      </c>
      <c r="L585" s="106" t="s">
        <v>741</v>
      </c>
      <c r="M585" s="106" t="s">
        <v>700</v>
      </c>
      <c r="N585" s="106">
        <v>0.31</v>
      </c>
      <c r="O585" s="106">
        <v>0.72</v>
      </c>
      <c r="P585" s="106" t="s">
        <v>714</v>
      </c>
      <c r="Q585" s="107" t="s">
        <v>1338</v>
      </c>
      <c r="R585" s="107" t="s">
        <v>275</v>
      </c>
    </row>
    <row r="586" spans="2:18" ht="20.100000000000001" customHeight="1" x14ac:dyDescent="0.4">
      <c r="B586" s="105" t="str">
        <f t="shared" si="25"/>
        <v/>
      </c>
      <c r="C586" s="105" t="str">
        <f t="shared" si="26"/>
        <v/>
      </c>
      <c r="D586" s="105" t="str">
        <f t="shared" si="27"/>
        <v/>
      </c>
      <c r="E586" s="106" t="s">
        <v>695</v>
      </c>
      <c r="F586" s="106" t="s">
        <v>817</v>
      </c>
      <c r="G586" s="106" t="s">
        <v>778</v>
      </c>
      <c r="H586" s="106" t="s">
        <v>802</v>
      </c>
      <c r="I586" s="106">
        <v>7</v>
      </c>
      <c r="J586" s="106" t="s">
        <v>779</v>
      </c>
      <c r="K586" s="106">
        <v>8</v>
      </c>
      <c r="L586" s="106" t="s">
        <v>741</v>
      </c>
      <c r="M586" s="106" t="s">
        <v>700</v>
      </c>
      <c r="N586" s="106">
        <v>0.31</v>
      </c>
      <c r="O586" s="106">
        <v>0.72</v>
      </c>
      <c r="P586" s="106" t="s">
        <v>714</v>
      </c>
      <c r="Q586" s="107" t="s">
        <v>1339</v>
      </c>
      <c r="R586" s="107" t="s">
        <v>275</v>
      </c>
    </row>
    <row r="587" spans="2:18" ht="20.100000000000001" customHeight="1" x14ac:dyDescent="0.4">
      <c r="B587" s="105" t="str">
        <f t="shared" si="25"/>
        <v/>
      </c>
      <c r="C587" s="105" t="str">
        <f t="shared" si="26"/>
        <v/>
      </c>
      <c r="D587" s="105" t="str">
        <f t="shared" si="27"/>
        <v/>
      </c>
      <c r="E587" s="106" t="s">
        <v>695</v>
      </c>
      <c r="F587" s="106" t="s">
        <v>817</v>
      </c>
      <c r="G587" s="106" t="s">
        <v>782</v>
      </c>
      <c r="H587" s="106" t="s">
        <v>802</v>
      </c>
      <c r="I587" s="106">
        <v>7</v>
      </c>
      <c r="J587" s="106" t="s">
        <v>783</v>
      </c>
      <c r="K587" s="106">
        <v>8</v>
      </c>
      <c r="L587" s="106" t="s">
        <v>741</v>
      </c>
      <c r="M587" s="106" t="s">
        <v>700</v>
      </c>
      <c r="N587" s="106">
        <v>0.26</v>
      </c>
      <c r="O587" s="106">
        <v>0.72</v>
      </c>
      <c r="P587" s="106" t="s">
        <v>714</v>
      </c>
      <c r="Q587" s="107" t="s">
        <v>1340</v>
      </c>
      <c r="R587" s="107" t="s">
        <v>275</v>
      </c>
    </row>
    <row r="588" spans="2:18" ht="20.100000000000001" customHeight="1" x14ac:dyDescent="0.4">
      <c r="B588" s="105" t="str">
        <f t="shared" si="25"/>
        <v/>
      </c>
      <c r="C588" s="105" t="str">
        <f t="shared" si="26"/>
        <v/>
      </c>
      <c r="D588" s="105" t="str">
        <f t="shared" si="27"/>
        <v/>
      </c>
      <c r="E588" s="106" t="s">
        <v>695</v>
      </c>
      <c r="F588" s="106" t="s">
        <v>817</v>
      </c>
      <c r="G588" s="106" t="s">
        <v>758</v>
      </c>
      <c r="H588" s="106" t="s">
        <v>819</v>
      </c>
      <c r="I588" s="106">
        <v>7</v>
      </c>
      <c r="J588" s="106" t="s">
        <v>711</v>
      </c>
      <c r="K588" s="106">
        <v>8</v>
      </c>
      <c r="L588" s="106" t="s">
        <v>753</v>
      </c>
      <c r="M588" s="106" t="s">
        <v>700</v>
      </c>
      <c r="N588" s="106">
        <v>0.32</v>
      </c>
      <c r="O588" s="106">
        <v>0.72</v>
      </c>
      <c r="P588" s="106" t="s">
        <v>714</v>
      </c>
      <c r="Q588" s="107" t="s">
        <v>1341</v>
      </c>
      <c r="R588" s="107" t="s">
        <v>275</v>
      </c>
    </row>
    <row r="589" spans="2:18" ht="20.100000000000001" customHeight="1" x14ac:dyDescent="0.4">
      <c r="B589" s="105" t="str">
        <f t="shared" si="25"/>
        <v/>
      </c>
      <c r="C589" s="105" t="str">
        <f t="shared" si="26"/>
        <v/>
      </c>
      <c r="D589" s="105" t="str">
        <f t="shared" si="27"/>
        <v/>
      </c>
      <c r="E589" s="106" t="s">
        <v>695</v>
      </c>
      <c r="F589" s="106" t="s">
        <v>817</v>
      </c>
      <c r="G589" s="106" t="s">
        <v>788</v>
      </c>
      <c r="H589" s="106" t="s">
        <v>802</v>
      </c>
      <c r="I589" s="106">
        <v>7</v>
      </c>
      <c r="J589" s="106" t="s">
        <v>722</v>
      </c>
      <c r="K589" s="106">
        <v>8</v>
      </c>
      <c r="L589" s="106" t="s">
        <v>753</v>
      </c>
      <c r="M589" s="106" t="s">
        <v>700</v>
      </c>
      <c r="N589" s="106">
        <v>0.32</v>
      </c>
      <c r="O589" s="106">
        <v>0.72</v>
      </c>
      <c r="P589" s="106" t="s">
        <v>714</v>
      </c>
      <c r="Q589" s="107" t="s">
        <v>1342</v>
      </c>
      <c r="R589" s="107" t="s">
        <v>275</v>
      </c>
    </row>
    <row r="590" spans="2:18" ht="20.100000000000001" customHeight="1" x14ac:dyDescent="0.4">
      <c r="B590" s="105" t="str">
        <f t="shared" si="25"/>
        <v/>
      </c>
      <c r="C590" s="105" t="str">
        <f t="shared" si="26"/>
        <v/>
      </c>
      <c r="D590" s="105" t="str">
        <f t="shared" si="27"/>
        <v/>
      </c>
      <c r="E590" s="106" t="s">
        <v>695</v>
      </c>
      <c r="F590" s="106" t="s">
        <v>794</v>
      </c>
      <c r="G590" s="106" t="s">
        <v>721</v>
      </c>
      <c r="H590" s="106" t="s">
        <v>1248</v>
      </c>
      <c r="I590" s="106">
        <v>7</v>
      </c>
      <c r="J590" s="106" t="s">
        <v>722</v>
      </c>
      <c r="K590" s="106">
        <v>8</v>
      </c>
      <c r="L590" s="106" t="s">
        <v>1248</v>
      </c>
      <c r="M590" s="106" t="s">
        <v>700</v>
      </c>
      <c r="N590" s="106">
        <v>0.44</v>
      </c>
      <c r="O590" s="106">
        <v>0.72</v>
      </c>
      <c r="P590" s="106" t="s">
        <v>714</v>
      </c>
      <c r="Q590" s="107" t="s">
        <v>1343</v>
      </c>
      <c r="R590" s="107" t="s">
        <v>13</v>
      </c>
    </row>
    <row r="591" spans="2:18" ht="20.100000000000001" customHeight="1" x14ac:dyDescent="0.4">
      <c r="B591" s="105" t="str">
        <f t="shared" si="25"/>
        <v/>
      </c>
      <c r="C591" s="105" t="str">
        <f t="shared" si="26"/>
        <v/>
      </c>
      <c r="D591" s="105" t="str">
        <f t="shared" si="27"/>
        <v/>
      </c>
      <c r="E591" s="106" t="s">
        <v>695</v>
      </c>
      <c r="F591" s="106" t="s">
        <v>794</v>
      </c>
      <c r="G591" s="106" t="s">
        <v>773</v>
      </c>
      <c r="H591" s="106" t="s">
        <v>765</v>
      </c>
      <c r="I591" s="106">
        <v>7</v>
      </c>
      <c r="J591" s="106" t="s">
        <v>774</v>
      </c>
      <c r="K591" s="106">
        <v>8</v>
      </c>
      <c r="L591" s="106" t="s">
        <v>765</v>
      </c>
      <c r="M591" s="106" t="s">
        <v>700</v>
      </c>
      <c r="N591" s="106">
        <v>0.43</v>
      </c>
      <c r="O591" s="106">
        <v>0.72</v>
      </c>
      <c r="P591" s="106" t="s">
        <v>714</v>
      </c>
      <c r="Q591" s="107" t="s">
        <v>1344</v>
      </c>
      <c r="R591" s="107" t="s">
        <v>13</v>
      </c>
    </row>
    <row r="592" spans="2:18" ht="20.100000000000001" customHeight="1" x14ac:dyDescent="0.4">
      <c r="B592" s="105" t="str">
        <f t="shared" si="25"/>
        <v/>
      </c>
      <c r="C592" s="105" t="str">
        <f t="shared" si="26"/>
        <v/>
      </c>
      <c r="D592" s="105" t="str">
        <f t="shared" si="27"/>
        <v/>
      </c>
      <c r="E592" s="106" t="s">
        <v>695</v>
      </c>
      <c r="F592" s="106" t="s">
        <v>794</v>
      </c>
      <c r="G592" s="106" t="s">
        <v>778</v>
      </c>
      <c r="H592" s="106" t="s">
        <v>765</v>
      </c>
      <c r="I592" s="106">
        <v>7</v>
      </c>
      <c r="J592" s="106" t="s">
        <v>779</v>
      </c>
      <c r="K592" s="106">
        <v>8</v>
      </c>
      <c r="L592" s="106" t="s">
        <v>765</v>
      </c>
      <c r="M592" s="106" t="s">
        <v>700</v>
      </c>
      <c r="N592" s="106">
        <v>0.43</v>
      </c>
      <c r="O592" s="106">
        <v>0.72</v>
      </c>
      <c r="P592" s="106" t="s">
        <v>714</v>
      </c>
      <c r="Q592" s="107" t="s">
        <v>1345</v>
      </c>
      <c r="R592" s="107" t="s">
        <v>13</v>
      </c>
    </row>
    <row r="593" spans="2:18" ht="20.100000000000001" customHeight="1" x14ac:dyDescent="0.4">
      <c r="B593" s="105" t="str">
        <f t="shared" ref="B593:B656" si="28">IF(OR($C$11="",$C$12=""),"",IFERROR(IF(AND($U$23&lt;&gt;R593,$V$23&lt;&gt;R593),"－",IF(AND(COUNTIF($C$11,"*樹脂スペーサー*")&gt;0,OR(M593="空気",F593="一般",F593="一般ＰＧ")),"－",IF(AND($W$26&gt;0,$W$26&gt;=O593),$U$26,IF(AND($W$27&gt;0,$W$27&gt;=O593),$U$27,IF(AND($W$28&gt;0,$W$28&gt;=O593),$U$28,IF(AND($W$29&gt;0,$W$29&gt;=O593),$U$29,IF(AND($W$30&gt;0,$W$30&gt;=O593),$U$30,IF(AND($W$31&gt;0,$W$31&gt;=O593),$U$31,IF(AND($W$32&gt;0,$W$32&gt;=O593),$U$32,"－"))))))))),"－"))</f>
        <v/>
      </c>
      <c r="C593" s="105" t="str">
        <f t="shared" ref="C593:C656" si="29">IF(B593="","",IF(B593&lt;&gt;"－",VLOOKUP(B593,$U$26:$V$32,2,FALSE),"－"))</f>
        <v/>
      </c>
      <c r="D593" s="105" t="str">
        <f t="shared" ref="D593:D656" si="30">IF($H$10="","",IF($V$39&lt;&gt;"断熱等","－",IF(AND(COUNTIF($V$35,"*樹脂スペーサー*")&gt;0,OR(M593="空気",F593="一般",F593="一般ＰＧ")),"－",IF(AND($V$36&lt;&gt;R593,$W$36&lt;&gt;R593),"－",IF(MID($H$10,10,1)="Z",IF(N593&lt;=0.65,"○","－"),IF($V$37&gt;=O593,"○","－"))))))</f>
        <v/>
      </c>
      <c r="E593" s="106" t="s">
        <v>695</v>
      </c>
      <c r="F593" s="106" t="s">
        <v>794</v>
      </c>
      <c r="G593" s="106" t="s">
        <v>782</v>
      </c>
      <c r="H593" s="106" t="s">
        <v>765</v>
      </c>
      <c r="I593" s="106">
        <v>7</v>
      </c>
      <c r="J593" s="106" t="s">
        <v>783</v>
      </c>
      <c r="K593" s="106">
        <v>8</v>
      </c>
      <c r="L593" s="106" t="s">
        <v>765</v>
      </c>
      <c r="M593" s="106" t="s">
        <v>700</v>
      </c>
      <c r="N593" s="106">
        <v>0.36</v>
      </c>
      <c r="O593" s="106">
        <v>0.72</v>
      </c>
      <c r="P593" s="106" t="s">
        <v>714</v>
      </c>
      <c r="Q593" s="107" t="s">
        <v>1346</v>
      </c>
      <c r="R593" s="107" t="s">
        <v>13</v>
      </c>
    </row>
    <row r="594" spans="2:18" ht="20.100000000000001" customHeight="1" x14ac:dyDescent="0.4">
      <c r="B594" s="105" t="str">
        <f t="shared" si="28"/>
        <v/>
      </c>
      <c r="C594" s="105" t="str">
        <f t="shared" si="29"/>
        <v/>
      </c>
      <c r="D594" s="105" t="str">
        <f t="shared" si="30"/>
        <v/>
      </c>
      <c r="E594" s="106" t="s">
        <v>695</v>
      </c>
      <c r="F594" s="106" t="s">
        <v>696</v>
      </c>
      <c r="G594" s="106" t="s">
        <v>697</v>
      </c>
      <c r="H594" s="106" t="s">
        <v>706</v>
      </c>
      <c r="I594" s="106">
        <v>12</v>
      </c>
      <c r="J594" s="106" t="s">
        <v>1347</v>
      </c>
      <c r="K594" s="106">
        <v>12</v>
      </c>
      <c r="L594" s="106" t="s">
        <v>706</v>
      </c>
      <c r="M594" s="106" t="s">
        <v>924</v>
      </c>
      <c r="N594" s="106">
        <v>0.32</v>
      </c>
      <c r="O594" s="106">
        <v>0.72</v>
      </c>
      <c r="P594" s="106" t="s">
        <v>714</v>
      </c>
      <c r="Q594" s="107" t="s">
        <v>1348</v>
      </c>
      <c r="R594" s="107" t="s">
        <v>14</v>
      </c>
    </row>
    <row r="595" spans="2:18" ht="20.100000000000001" customHeight="1" x14ac:dyDescent="0.4">
      <c r="B595" s="105" t="str">
        <f t="shared" si="28"/>
        <v/>
      </c>
      <c r="C595" s="105" t="str">
        <f t="shared" si="29"/>
        <v/>
      </c>
      <c r="D595" s="105" t="str">
        <f t="shared" si="30"/>
        <v/>
      </c>
      <c r="E595" s="106" t="s">
        <v>695</v>
      </c>
      <c r="F595" s="106" t="s">
        <v>696</v>
      </c>
      <c r="G595" s="106" t="s">
        <v>721</v>
      </c>
      <c r="H595" s="106" t="s">
        <v>706</v>
      </c>
      <c r="I595" s="106">
        <v>12</v>
      </c>
      <c r="J595" s="106" t="s">
        <v>1349</v>
      </c>
      <c r="K595" s="106">
        <v>12</v>
      </c>
      <c r="L595" s="106" t="s">
        <v>706</v>
      </c>
      <c r="M595" s="106" t="s">
        <v>924</v>
      </c>
      <c r="N595" s="106">
        <v>0.32</v>
      </c>
      <c r="O595" s="106">
        <v>0.72</v>
      </c>
      <c r="P595" s="106" t="s">
        <v>714</v>
      </c>
      <c r="Q595" s="107" t="s">
        <v>1350</v>
      </c>
      <c r="R595" s="107" t="s">
        <v>14</v>
      </c>
    </row>
    <row r="596" spans="2:18" ht="20.100000000000001" customHeight="1" x14ac:dyDescent="0.4">
      <c r="B596" s="105" t="str">
        <f t="shared" si="28"/>
        <v/>
      </c>
      <c r="C596" s="105" t="str">
        <f t="shared" si="29"/>
        <v/>
      </c>
      <c r="D596" s="105" t="str">
        <f t="shared" si="30"/>
        <v/>
      </c>
      <c r="E596" s="106" t="s">
        <v>695</v>
      </c>
      <c r="F596" s="106" t="s">
        <v>728</v>
      </c>
      <c r="G596" s="106" t="s">
        <v>697</v>
      </c>
      <c r="H596" s="106" t="s">
        <v>765</v>
      </c>
      <c r="I596" s="106">
        <v>12</v>
      </c>
      <c r="J596" s="106" t="s">
        <v>699</v>
      </c>
      <c r="K596" s="106">
        <v>12</v>
      </c>
      <c r="L596" s="106" t="s">
        <v>717</v>
      </c>
      <c r="M596" s="106" t="s">
        <v>924</v>
      </c>
      <c r="N596" s="106">
        <v>0.39</v>
      </c>
      <c r="O596" s="106">
        <v>0.73</v>
      </c>
      <c r="P596" s="106" t="s">
        <v>714</v>
      </c>
      <c r="Q596" s="107" t="s">
        <v>1351</v>
      </c>
      <c r="R596" s="107" t="s">
        <v>39</v>
      </c>
    </row>
    <row r="597" spans="2:18" ht="20.100000000000001" customHeight="1" x14ac:dyDescent="0.4">
      <c r="B597" s="105" t="str">
        <f t="shared" si="28"/>
        <v/>
      </c>
      <c r="C597" s="105" t="str">
        <f t="shared" si="29"/>
        <v/>
      </c>
      <c r="D597" s="105" t="str">
        <f t="shared" si="30"/>
        <v/>
      </c>
      <c r="E597" s="106" t="s">
        <v>695</v>
      </c>
      <c r="F597" s="106" t="s">
        <v>728</v>
      </c>
      <c r="G597" s="106" t="s">
        <v>721</v>
      </c>
      <c r="H597" s="106" t="s">
        <v>729</v>
      </c>
      <c r="I597" s="106">
        <v>12</v>
      </c>
      <c r="J597" s="106" t="s">
        <v>722</v>
      </c>
      <c r="K597" s="106">
        <v>12</v>
      </c>
      <c r="L597" s="106" t="s">
        <v>706</v>
      </c>
      <c r="M597" s="106" t="s">
        <v>924</v>
      </c>
      <c r="N597" s="106">
        <v>0.4</v>
      </c>
      <c r="O597" s="106">
        <v>0.73</v>
      </c>
      <c r="P597" s="106" t="s">
        <v>714</v>
      </c>
      <c r="Q597" s="107" t="s">
        <v>1352</v>
      </c>
      <c r="R597" s="107" t="s">
        <v>39</v>
      </c>
    </row>
    <row r="598" spans="2:18" ht="20.100000000000001" customHeight="1" x14ac:dyDescent="0.4">
      <c r="B598" s="105" t="str">
        <f t="shared" si="28"/>
        <v/>
      </c>
      <c r="C598" s="105" t="str">
        <f t="shared" si="29"/>
        <v/>
      </c>
      <c r="D598" s="105" t="str">
        <f t="shared" si="30"/>
        <v/>
      </c>
      <c r="E598" s="106" t="s">
        <v>695</v>
      </c>
      <c r="F598" s="106" t="s">
        <v>798</v>
      </c>
      <c r="G598" s="106" t="s">
        <v>710</v>
      </c>
      <c r="H598" s="106" t="s">
        <v>729</v>
      </c>
      <c r="I598" s="106">
        <v>12</v>
      </c>
      <c r="J598" s="106" t="s">
        <v>711</v>
      </c>
      <c r="K598" s="106">
        <v>13</v>
      </c>
      <c r="L598" s="106" t="s">
        <v>799</v>
      </c>
      <c r="M598" s="106" t="s">
        <v>924</v>
      </c>
      <c r="N598" s="106">
        <v>0.37</v>
      </c>
      <c r="O598" s="106">
        <v>0.73</v>
      </c>
      <c r="P598" s="106" t="s">
        <v>714</v>
      </c>
      <c r="Q598" s="107" t="s">
        <v>1353</v>
      </c>
      <c r="R598" s="107" t="s">
        <v>39</v>
      </c>
    </row>
    <row r="599" spans="2:18" ht="20.100000000000001" customHeight="1" x14ac:dyDescent="0.4">
      <c r="B599" s="105" t="str">
        <f t="shared" si="28"/>
        <v/>
      </c>
      <c r="C599" s="105" t="str">
        <f t="shared" si="29"/>
        <v/>
      </c>
      <c r="D599" s="105" t="str">
        <f t="shared" si="30"/>
        <v/>
      </c>
      <c r="E599" s="106" t="s">
        <v>695</v>
      </c>
      <c r="F599" s="106" t="s">
        <v>740</v>
      </c>
      <c r="G599" s="106" t="s">
        <v>721</v>
      </c>
      <c r="H599" s="106" t="s">
        <v>717</v>
      </c>
      <c r="I599" s="106">
        <v>12</v>
      </c>
      <c r="J599" s="106" t="s">
        <v>722</v>
      </c>
      <c r="K599" s="106">
        <v>12</v>
      </c>
      <c r="L599" s="106" t="s">
        <v>741</v>
      </c>
      <c r="M599" s="106" t="s">
        <v>924</v>
      </c>
      <c r="N599" s="106">
        <v>0.33</v>
      </c>
      <c r="O599" s="106">
        <v>0.73</v>
      </c>
      <c r="P599" s="106" t="s">
        <v>714</v>
      </c>
      <c r="Q599" s="107" t="s">
        <v>1354</v>
      </c>
      <c r="R599" s="107" t="s">
        <v>39</v>
      </c>
    </row>
    <row r="600" spans="2:18" ht="20.100000000000001" customHeight="1" x14ac:dyDescent="0.4">
      <c r="B600" s="105" t="str">
        <f t="shared" si="28"/>
        <v/>
      </c>
      <c r="C600" s="105" t="str">
        <f t="shared" si="29"/>
        <v/>
      </c>
      <c r="D600" s="105" t="str">
        <f t="shared" si="30"/>
        <v/>
      </c>
      <c r="E600" s="106" t="s">
        <v>695</v>
      </c>
      <c r="F600" s="106" t="s">
        <v>740</v>
      </c>
      <c r="G600" s="106" t="s">
        <v>773</v>
      </c>
      <c r="H600" s="106" t="s">
        <v>706</v>
      </c>
      <c r="I600" s="106">
        <v>12</v>
      </c>
      <c r="J600" s="106" t="s">
        <v>774</v>
      </c>
      <c r="K600" s="106">
        <v>12</v>
      </c>
      <c r="L600" s="106" t="s">
        <v>741</v>
      </c>
      <c r="M600" s="106" t="s">
        <v>924</v>
      </c>
      <c r="N600" s="106">
        <v>0.33</v>
      </c>
      <c r="O600" s="106">
        <v>0.73</v>
      </c>
      <c r="P600" s="106" t="s">
        <v>714</v>
      </c>
      <c r="Q600" s="107" t="s">
        <v>1355</v>
      </c>
      <c r="R600" s="107" t="s">
        <v>39</v>
      </c>
    </row>
    <row r="601" spans="2:18" ht="20.100000000000001" customHeight="1" x14ac:dyDescent="0.4">
      <c r="B601" s="105" t="str">
        <f t="shared" si="28"/>
        <v/>
      </c>
      <c r="C601" s="105" t="str">
        <f t="shared" si="29"/>
        <v/>
      </c>
      <c r="D601" s="105" t="str">
        <f t="shared" si="30"/>
        <v/>
      </c>
      <c r="E601" s="106" t="s">
        <v>695</v>
      </c>
      <c r="F601" s="106" t="s">
        <v>740</v>
      </c>
      <c r="G601" s="106" t="s">
        <v>778</v>
      </c>
      <c r="H601" s="106" t="s">
        <v>706</v>
      </c>
      <c r="I601" s="106">
        <v>12</v>
      </c>
      <c r="J601" s="106" t="s">
        <v>779</v>
      </c>
      <c r="K601" s="106">
        <v>12</v>
      </c>
      <c r="L601" s="106" t="s">
        <v>741</v>
      </c>
      <c r="M601" s="106" t="s">
        <v>924</v>
      </c>
      <c r="N601" s="106">
        <v>0.33</v>
      </c>
      <c r="O601" s="106">
        <v>0.73</v>
      </c>
      <c r="P601" s="106" t="s">
        <v>714</v>
      </c>
      <c r="Q601" s="107" t="s">
        <v>1356</v>
      </c>
      <c r="R601" s="107" t="s">
        <v>39</v>
      </c>
    </row>
    <row r="602" spans="2:18" ht="20.100000000000001" customHeight="1" x14ac:dyDescent="0.4">
      <c r="B602" s="105" t="str">
        <f t="shared" si="28"/>
        <v/>
      </c>
      <c r="C602" s="105" t="str">
        <f t="shared" si="29"/>
        <v/>
      </c>
      <c r="D602" s="105" t="str">
        <f t="shared" si="30"/>
        <v/>
      </c>
      <c r="E602" s="106" t="s">
        <v>695</v>
      </c>
      <c r="F602" s="106" t="s">
        <v>740</v>
      </c>
      <c r="G602" s="106" t="s">
        <v>782</v>
      </c>
      <c r="H602" s="106" t="s">
        <v>706</v>
      </c>
      <c r="I602" s="106">
        <v>12</v>
      </c>
      <c r="J602" s="106" t="s">
        <v>783</v>
      </c>
      <c r="K602" s="106">
        <v>12</v>
      </c>
      <c r="L602" s="106" t="s">
        <v>741</v>
      </c>
      <c r="M602" s="106" t="s">
        <v>924</v>
      </c>
      <c r="N602" s="106">
        <v>0.28000000000000003</v>
      </c>
      <c r="O602" s="106">
        <v>0.73</v>
      </c>
      <c r="P602" s="106" t="s">
        <v>714</v>
      </c>
      <c r="Q602" s="107" t="s">
        <v>1357</v>
      </c>
      <c r="R602" s="107" t="s">
        <v>39</v>
      </c>
    </row>
    <row r="603" spans="2:18" ht="20.100000000000001" customHeight="1" x14ac:dyDescent="0.4">
      <c r="B603" s="105" t="str">
        <f t="shared" si="28"/>
        <v/>
      </c>
      <c r="C603" s="105" t="str">
        <f t="shared" si="29"/>
        <v/>
      </c>
      <c r="D603" s="105" t="str">
        <f t="shared" si="30"/>
        <v/>
      </c>
      <c r="E603" s="106" t="s">
        <v>695</v>
      </c>
      <c r="F603" s="106" t="s">
        <v>740</v>
      </c>
      <c r="G603" s="106" t="s">
        <v>758</v>
      </c>
      <c r="H603" s="106" t="s">
        <v>698</v>
      </c>
      <c r="I603" s="106">
        <v>12</v>
      </c>
      <c r="J603" s="106" t="s">
        <v>711</v>
      </c>
      <c r="K603" s="106">
        <v>12</v>
      </c>
      <c r="L603" s="106" t="s">
        <v>753</v>
      </c>
      <c r="M603" s="106" t="s">
        <v>924</v>
      </c>
      <c r="N603" s="106">
        <v>0.34</v>
      </c>
      <c r="O603" s="106">
        <v>0.73</v>
      </c>
      <c r="P603" s="106" t="s">
        <v>714</v>
      </c>
      <c r="Q603" s="107" t="s">
        <v>1358</v>
      </c>
      <c r="R603" s="107" t="s">
        <v>39</v>
      </c>
    </row>
    <row r="604" spans="2:18" ht="20.100000000000001" customHeight="1" x14ac:dyDescent="0.4">
      <c r="B604" s="105" t="str">
        <f t="shared" si="28"/>
        <v/>
      </c>
      <c r="C604" s="105" t="str">
        <f t="shared" si="29"/>
        <v/>
      </c>
      <c r="D604" s="105" t="str">
        <f t="shared" si="30"/>
        <v/>
      </c>
      <c r="E604" s="106" t="s">
        <v>695</v>
      </c>
      <c r="F604" s="106" t="s">
        <v>740</v>
      </c>
      <c r="G604" s="106" t="s">
        <v>788</v>
      </c>
      <c r="H604" s="106" t="s">
        <v>706</v>
      </c>
      <c r="I604" s="106">
        <v>12</v>
      </c>
      <c r="J604" s="106" t="s">
        <v>722</v>
      </c>
      <c r="K604" s="106">
        <v>12</v>
      </c>
      <c r="L604" s="106" t="s">
        <v>753</v>
      </c>
      <c r="M604" s="106" t="s">
        <v>924</v>
      </c>
      <c r="N604" s="106">
        <v>0.34</v>
      </c>
      <c r="O604" s="106">
        <v>0.73</v>
      </c>
      <c r="P604" s="106" t="s">
        <v>714</v>
      </c>
      <c r="Q604" s="107" t="s">
        <v>1359</v>
      </c>
      <c r="R604" s="107" t="s">
        <v>39</v>
      </c>
    </row>
    <row r="605" spans="2:18" ht="20.100000000000001" customHeight="1" x14ac:dyDescent="0.4">
      <c r="B605" s="105" t="str">
        <f t="shared" si="28"/>
        <v/>
      </c>
      <c r="C605" s="105" t="str">
        <f t="shared" si="29"/>
        <v/>
      </c>
      <c r="D605" s="105" t="str">
        <f t="shared" si="30"/>
        <v/>
      </c>
      <c r="E605" s="106" t="s">
        <v>695</v>
      </c>
      <c r="F605" s="106" t="s">
        <v>817</v>
      </c>
      <c r="G605" s="106" t="s">
        <v>710</v>
      </c>
      <c r="H605" s="106" t="s">
        <v>819</v>
      </c>
      <c r="I605" s="106">
        <v>12</v>
      </c>
      <c r="J605" s="106" t="s">
        <v>711</v>
      </c>
      <c r="K605" s="106">
        <v>13</v>
      </c>
      <c r="L605" s="106" t="s">
        <v>741</v>
      </c>
      <c r="M605" s="106" t="s">
        <v>924</v>
      </c>
      <c r="N605" s="106">
        <v>0.32</v>
      </c>
      <c r="O605" s="106">
        <v>0.73</v>
      </c>
      <c r="P605" s="106" t="s">
        <v>714</v>
      </c>
      <c r="Q605" s="107" t="s">
        <v>1360</v>
      </c>
      <c r="R605" s="107" t="s">
        <v>39</v>
      </c>
    </row>
    <row r="606" spans="2:18" ht="20.100000000000001" customHeight="1" x14ac:dyDescent="0.4">
      <c r="B606" s="105" t="str">
        <f t="shared" si="28"/>
        <v/>
      </c>
      <c r="C606" s="105" t="str">
        <f t="shared" si="29"/>
        <v/>
      </c>
      <c r="D606" s="105" t="str">
        <f t="shared" si="30"/>
        <v/>
      </c>
      <c r="E606" s="106" t="s">
        <v>695</v>
      </c>
      <c r="F606" s="106" t="s">
        <v>817</v>
      </c>
      <c r="G606" s="106" t="s">
        <v>721</v>
      </c>
      <c r="H606" s="106" t="s">
        <v>802</v>
      </c>
      <c r="I606" s="106">
        <v>12</v>
      </c>
      <c r="J606" s="106" t="s">
        <v>722</v>
      </c>
      <c r="K606" s="106">
        <v>13</v>
      </c>
      <c r="L606" s="106" t="s">
        <v>741</v>
      </c>
      <c r="M606" s="106" t="s">
        <v>924</v>
      </c>
      <c r="N606" s="106">
        <v>0.32</v>
      </c>
      <c r="O606" s="106">
        <v>0.73</v>
      </c>
      <c r="P606" s="106" t="s">
        <v>714</v>
      </c>
      <c r="Q606" s="107" t="s">
        <v>1361</v>
      </c>
      <c r="R606" s="107" t="s">
        <v>39</v>
      </c>
    </row>
    <row r="607" spans="2:18" ht="20.100000000000001" customHeight="1" x14ac:dyDescent="0.4">
      <c r="B607" s="105" t="str">
        <f t="shared" si="28"/>
        <v/>
      </c>
      <c r="C607" s="105" t="str">
        <f t="shared" si="29"/>
        <v/>
      </c>
      <c r="D607" s="105" t="str">
        <f t="shared" si="30"/>
        <v/>
      </c>
      <c r="E607" s="106" t="s">
        <v>695</v>
      </c>
      <c r="F607" s="106" t="s">
        <v>728</v>
      </c>
      <c r="G607" s="106" t="s">
        <v>697</v>
      </c>
      <c r="H607" s="106" t="s">
        <v>733</v>
      </c>
      <c r="I607" s="106">
        <v>12</v>
      </c>
      <c r="J607" s="106" t="s">
        <v>699</v>
      </c>
      <c r="K607" s="106">
        <v>12</v>
      </c>
      <c r="L607" s="106" t="s">
        <v>698</v>
      </c>
      <c r="M607" s="106" t="s">
        <v>924</v>
      </c>
      <c r="N607" s="106">
        <v>0.39</v>
      </c>
      <c r="O607" s="106">
        <v>0.73</v>
      </c>
      <c r="P607" s="106" t="s">
        <v>714</v>
      </c>
      <c r="Q607" s="107" t="s">
        <v>1362</v>
      </c>
      <c r="R607" s="107" t="s">
        <v>25</v>
      </c>
    </row>
    <row r="608" spans="2:18" ht="20.100000000000001" customHeight="1" x14ac:dyDescent="0.4">
      <c r="B608" s="105" t="str">
        <f t="shared" si="28"/>
        <v/>
      </c>
      <c r="C608" s="105" t="str">
        <f t="shared" si="29"/>
        <v/>
      </c>
      <c r="D608" s="105" t="str">
        <f t="shared" si="30"/>
        <v/>
      </c>
      <c r="E608" s="106" t="s">
        <v>695</v>
      </c>
      <c r="F608" s="106" t="s">
        <v>805</v>
      </c>
      <c r="G608" s="106" t="s">
        <v>697</v>
      </c>
      <c r="H608" s="106" t="s">
        <v>765</v>
      </c>
      <c r="I608" s="106">
        <v>12</v>
      </c>
      <c r="J608" s="106" t="s">
        <v>699</v>
      </c>
      <c r="K608" s="106">
        <v>13</v>
      </c>
      <c r="L608" s="106" t="s">
        <v>741</v>
      </c>
      <c r="M608" s="106" t="s">
        <v>924</v>
      </c>
      <c r="N608" s="106">
        <v>0.45</v>
      </c>
      <c r="O608" s="106">
        <v>0.73</v>
      </c>
      <c r="P608" s="106" t="s">
        <v>714</v>
      </c>
      <c r="Q608" s="107" t="s">
        <v>1363</v>
      </c>
      <c r="R608" s="107" t="s">
        <v>25</v>
      </c>
    </row>
    <row r="609" spans="2:18" ht="20.100000000000001" customHeight="1" x14ac:dyDescent="0.4">
      <c r="B609" s="105" t="str">
        <f t="shared" si="28"/>
        <v/>
      </c>
      <c r="C609" s="105" t="str">
        <f t="shared" si="29"/>
        <v/>
      </c>
      <c r="D609" s="105" t="str">
        <f t="shared" si="30"/>
        <v/>
      </c>
      <c r="E609" s="106" t="s">
        <v>695</v>
      </c>
      <c r="F609" s="106" t="s">
        <v>805</v>
      </c>
      <c r="G609" s="106" t="s">
        <v>710</v>
      </c>
      <c r="H609" s="106" t="s">
        <v>729</v>
      </c>
      <c r="I609" s="106">
        <v>12</v>
      </c>
      <c r="J609" s="106" t="s">
        <v>711</v>
      </c>
      <c r="K609" s="106">
        <v>13</v>
      </c>
      <c r="L609" s="106" t="s">
        <v>741</v>
      </c>
      <c r="M609" s="106" t="s">
        <v>924</v>
      </c>
      <c r="N609" s="106">
        <v>0.45</v>
      </c>
      <c r="O609" s="106">
        <v>0.73</v>
      </c>
      <c r="P609" s="106" t="s">
        <v>714</v>
      </c>
      <c r="Q609" s="107" t="s">
        <v>1364</v>
      </c>
      <c r="R609" s="107" t="s">
        <v>25</v>
      </c>
    </row>
    <row r="610" spans="2:18" ht="20.100000000000001" customHeight="1" x14ac:dyDescent="0.4">
      <c r="B610" s="105" t="str">
        <f t="shared" si="28"/>
        <v/>
      </c>
      <c r="C610" s="105" t="str">
        <f t="shared" si="29"/>
        <v/>
      </c>
      <c r="D610" s="105" t="str">
        <f t="shared" si="30"/>
        <v/>
      </c>
      <c r="E610" s="106" t="s">
        <v>695</v>
      </c>
      <c r="F610" s="106" t="s">
        <v>740</v>
      </c>
      <c r="G610" s="106" t="s">
        <v>710</v>
      </c>
      <c r="H610" s="106" t="s">
        <v>698</v>
      </c>
      <c r="I610" s="106">
        <v>12</v>
      </c>
      <c r="J610" s="106" t="s">
        <v>711</v>
      </c>
      <c r="K610" s="106">
        <v>12</v>
      </c>
      <c r="L610" s="106" t="s">
        <v>741</v>
      </c>
      <c r="M610" s="106" t="s">
        <v>924</v>
      </c>
      <c r="N610" s="106">
        <v>0.34</v>
      </c>
      <c r="O610" s="106">
        <v>0.73</v>
      </c>
      <c r="P610" s="106" t="s">
        <v>714</v>
      </c>
      <c r="Q610" s="107" t="s">
        <v>1365</v>
      </c>
      <c r="R610" s="107" t="s">
        <v>25</v>
      </c>
    </row>
    <row r="611" spans="2:18" ht="20.100000000000001" customHeight="1" x14ac:dyDescent="0.4">
      <c r="B611" s="105" t="str">
        <f t="shared" si="28"/>
        <v/>
      </c>
      <c r="C611" s="105" t="str">
        <f t="shared" si="29"/>
        <v/>
      </c>
      <c r="D611" s="105" t="str">
        <f t="shared" si="30"/>
        <v/>
      </c>
      <c r="E611" s="106" t="s">
        <v>695</v>
      </c>
      <c r="F611" s="106" t="s">
        <v>740</v>
      </c>
      <c r="G611" s="106" t="s">
        <v>721</v>
      </c>
      <c r="H611" s="106" t="s">
        <v>706</v>
      </c>
      <c r="I611" s="106">
        <v>12</v>
      </c>
      <c r="J611" s="106" t="s">
        <v>722</v>
      </c>
      <c r="K611" s="106">
        <v>12</v>
      </c>
      <c r="L611" s="106" t="s">
        <v>741</v>
      </c>
      <c r="M611" s="106" t="s">
        <v>924</v>
      </c>
      <c r="N611" s="106">
        <v>0.34</v>
      </c>
      <c r="O611" s="106">
        <v>0.73</v>
      </c>
      <c r="P611" s="106" t="s">
        <v>714</v>
      </c>
      <c r="Q611" s="107" t="s">
        <v>1366</v>
      </c>
      <c r="R611" s="107" t="s">
        <v>25</v>
      </c>
    </row>
    <row r="612" spans="2:18" ht="20.100000000000001" customHeight="1" x14ac:dyDescent="0.4">
      <c r="B612" s="105" t="str">
        <f t="shared" si="28"/>
        <v/>
      </c>
      <c r="C612" s="105" t="str">
        <f t="shared" si="29"/>
        <v/>
      </c>
      <c r="D612" s="105" t="str">
        <f t="shared" si="30"/>
        <v/>
      </c>
      <c r="E612" s="106" t="s">
        <v>695</v>
      </c>
      <c r="F612" s="106" t="s">
        <v>740</v>
      </c>
      <c r="G612" s="106" t="s">
        <v>752</v>
      </c>
      <c r="H612" s="106" t="s">
        <v>698</v>
      </c>
      <c r="I612" s="106">
        <v>12</v>
      </c>
      <c r="J612" s="106" t="s">
        <v>699</v>
      </c>
      <c r="K612" s="106">
        <v>12</v>
      </c>
      <c r="L612" s="106" t="s">
        <v>753</v>
      </c>
      <c r="M612" s="106" t="s">
        <v>924</v>
      </c>
      <c r="N612" s="106">
        <v>0.34</v>
      </c>
      <c r="O612" s="106">
        <v>0.73</v>
      </c>
      <c r="P612" s="106" t="s">
        <v>714</v>
      </c>
      <c r="Q612" s="107" t="s">
        <v>1367</v>
      </c>
      <c r="R612" s="107" t="s">
        <v>25</v>
      </c>
    </row>
    <row r="613" spans="2:18" ht="20.100000000000001" customHeight="1" x14ac:dyDescent="0.4">
      <c r="B613" s="105" t="str">
        <f t="shared" si="28"/>
        <v/>
      </c>
      <c r="C613" s="105" t="str">
        <f t="shared" si="29"/>
        <v/>
      </c>
      <c r="D613" s="105" t="str">
        <f t="shared" si="30"/>
        <v/>
      </c>
      <c r="E613" s="106" t="s">
        <v>695</v>
      </c>
      <c r="F613" s="106" t="s">
        <v>817</v>
      </c>
      <c r="G613" s="106" t="s">
        <v>697</v>
      </c>
      <c r="H613" s="106" t="s">
        <v>819</v>
      </c>
      <c r="I613" s="106">
        <v>12</v>
      </c>
      <c r="J613" s="106" t="s">
        <v>699</v>
      </c>
      <c r="K613" s="106">
        <v>13</v>
      </c>
      <c r="L613" s="106" t="s">
        <v>741</v>
      </c>
      <c r="M613" s="106" t="s">
        <v>924</v>
      </c>
      <c r="N613" s="106">
        <v>0.32</v>
      </c>
      <c r="O613" s="106">
        <v>0.73</v>
      </c>
      <c r="P613" s="106" t="s">
        <v>714</v>
      </c>
      <c r="Q613" s="107" t="s">
        <v>1368</v>
      </c>
      <c r="R613" s="107" t="s">
        <v>25</v>
      </c>
    </row>
    <row r="614" spans="2:18" ht="20.100000000000001" customHeight="1" x14ac:dyDescent="0.4">
      <c r="B614" s="105" t="str">
        <f t="shared" si="28"/>
        <v/>
      </c>
      <c r="C614" s="105" t="str">
        <f t="shared" si="29"/>
        <v/>
      </c>
      <c r="D614" s="105" t="str">
        <f t="shared" si="30"/>
        <v/>
      </c>
      <c r="E614" s="106" t="s">
        <v>695</v>
      </c>
      <c r="F614" s="106" t="s">
        <v>817</v>
      </c>
      <c r="G614" s="106" t="s">
        <v>710</v>
      </c>
      <c r="H614" s="106" t="s">
        <v>799</v>
      </c>
      <c r="I614" s="106">
        <v>12</v>
      </c>
      <c r="J614" s="106" t="s">
        <v>711</v>
      </c>
      <c r="K614" s="106">
        <v>13</v>
      </c>
      <c r="L614" s="106" t="s">
        <v>741</v>
      </c>
      <c r="M614" s="106" t="s">
        <v>924</v>
      </c>
      <c r="N614" s="106">
        <v>0.32</v>
      </c>
      <c r="O614" s="106">
        <v>0.73</v>
      </c>
      <c r="P614" s="106" t="s">
        <v>714</v>
      </c>
      <c r="Q614" s="107" t="s">
        <v>1369</v>
      </c>
      <c r="R614" s="107" t="s">
        <v>25</v>
      </c>
    </row>
    <row r="615" spans="2:18" ht="20.100000000000001" customHeight="1" x14ac:dyDescent="0.4">
      <c r="B615" s="105" t="str">
        <f t="shared" si="28"/>
        <v/>
      </c>
      <c r="C615" s="105" t="str">
        <f t="shared" si="29"/>
        <v/>
      </c>
      <c r="D615" s="105" t="str">
        <f t="shared" si="30"/>
        <v/>
      </c>
      <c r="E615" s="106" t="s">
        <v>695</v>
      </c>
      <c r="F615" s="106" t="s">
        <v>817</v>
      </c>
      <c r="G615" s="106" t="s">
        <v>752</v>
      </c>
      <c r="H615" s="106" t="s">
        <v>799</v>
      </c>
      <c r="I615" s="106">
        <v>12</v>
      </c>
      <c r="J615" s="106" t="s">
        <v>699</v>
      </c>
      <c r="K615" s="106">
        <v>13</v>
      </c>
      <c r="L615" s="106" t="s">
        <v>753</v>
      </c>
      <c r="M615" s="106" t="s">
        <v>924</v>
      </c>
      <c r="N615" s="106">
        <v>0.33</v>
      </c>
      <c r="O615" s="106">
        <v>0.73</v>
      </c>
      <c r="P615" s="106" t="s">
        <v>714</v>
      </c>
      <c r="Q615" s="107" t="s">
        <v>1370</v>
      </c>
      <c r="R615" s="107" t="s">
        <v>25</v>
      </c>
    </row>
    <row r="616" spans="2:18" ht="20.100000000000001" customHeight="1" x14ac:dyDescent="0.4">
      <c r="B616" s="105" t="str">
        <f t="shared" si="28"/>
        <v/>
      </c>
      <c r="C616" s="105" t="str">
        <f t="shared" si="29"/>
        <v/>
      </c>
      <c r="D616" s="105" t="str">
        <f t="shared" si="30"/>
        <v/>
      </c>
      <c r="E616" s="106" t="s">
        <v>695</v>
      </c>
      <c r="F616" s="106" t="s">
        <v>696</v>
      </c>
      <c r="G616" s="106" t="s">
        <v>721</v>
      </c>
      <c r="H616" s="106" t="s">
        <v>698</v>
      </c>
      <c r="I616" s="106">
        <v>7</v>
      </c>
      <c r="J616" s="106" t="s">
        <v>722</v>
      </c>
      <c r="K616" s="106">
        <v>7</v>
      </c>
      <c r="L616" s="106" t="s">
        <v>698</v>
      </c>
      <c r="M616" s="106" t="s">
        <v>700</v>
      </c>
      <c r="N616" s="106">
        <v>0.32</v>
      </c>
      <c r="O616" s="106">
        <v>0.73</v>
      </c>
      <c r="P616" s="106" t="s">
        <v>714</v>
      </c>
      <c r="Q616" s="107" t="s">
        <v>1371</v>
      </c>
      <c r="R616" s="107" t="s">
        <v>44</v>
      </c>
    </row>
    <row r="617" spans="2:18" ht="20.100000000000001" customHeight="1" x14ac:dyDescent="0.4">
      <c r="B617" s="105" t="str">
        <f t="shared" si="28"/>
        <v/>
      </c>
      <c r="C617" s="105" t="str">
        <f t="shared" si="29"/>
        <v/>
      </c>
      <c r="D617" s="105" t="str">
        <f t="shared" si="30"/>
        <v/>
      </c>
      <c r="E617" s="106" t="s">
        <v>695</v>
      </c>
      <c r="F617" s="106" t="s">
        <v>696</v>
      </c>
      <c r="G617" s="106" t="s">
        <v>773</v>
      </c>
      <c r="H617" s="106" t="s">
        <v>706</v>
      </c>
      <c r="I617" s="106">
        <v>7</v>
      </c>
      <c r="J617" s="106" t="s">
        <v>774</v>
      </c>
      <c r="K617" s="106">
        <v>7</v>
      </c>
      <c r="L617" s="106" t="s">
        <v>706</v>
      </c>
      <c r="M617" s="106" t="s">
        <v>700</v>
      </c>
      <c r="N617" s="106">
        <v>0.32</v>
      </c>
      <c r="O617" s="106">
        <v>0.73</v>
      </c>
      <c r="P617" s="106" t="s">
        <v>714</v>
      </c>
      <c r="Q617" s="107" t="s">
        <v>1372</v>
      </c>
      <c r="R617" s="107" t="s">
        <v>44</v>
      </c>
    </row>
    <row r="618" spans="2:18" ht="20.100000000000001" customHeight="1" x14ac:dyDescent="0.4">
      <c r="B618" s="105" t="str">
        <f t="shared" si="28"/>
        <v/>
      </c>
      <c r="C618" s="105" t="str">
        <f t="shared" si="29"/>
        <v/>
      </c>
      <c r="D618" s="105" t="str">
        <f t="shared" si="30"/>
        <v/>
      </c>
      <c r="E618" s="106" t="s">
        <v>695</v>
      </c>
      <c r="F618" s="106" t="s">
        <v>696</v>
      </c>
      <c r="G618" s="106" t="s">
        <v>778</v>
      </c>
      <c r="H618" s="106" t="s">
        <v>706</v>
      </c>
      <c r="I618" s="106">
        <v>7</v>
      </c>
      <c r="J618" s="106" t="s">
        <v>779</v>
      </c>
      <c r="K618" s="106">
        <v>7</v>
      </c>
      <c r="L618" s="106" t="s">
        <v>706</v>
      </c>
      <c r="M618" s="106" t="s">
        <v>700</v>
      </c>
      <c r="N618" s="106">
        <v>0.32</v>
      </c>
      <c r="O618" s="106">
        <v>0.73</v>
      </c>
      <c r="P618" s="106" t="s">
        <v>714</v>
      </c>
      <c r="Q618" s="107" t="s">
        <v>1373</v>
      </c>
      <c r="R618" s="107" t="s">
        <v>44</v>
      </c>
    </row>
    <row r="619" spans="2:18" ht="20.100000000000001" customHeight="1" x14ac:dyDescent="0.4">
      <c r="B619" s="105" t="str">
        <f t="shared" si="28"/>
        <v/>
      </c>
      <c r="C619" s="105" t="str">
        <f t="shared" si="29"/>
        <v/>
      </c>
      <c r="D619" s="105" t="str">
        <f t="shared" si="30"/>
        <v/>
      </c>
      <c r="E619" s="106" t="s">
        <v>695</v>
      </c>
      <c r="F619" s="106" t="s">
        <v>696</v>
      </c>
      <c r="G619" s="106" t="s">
        <v>782</v>
      </c>
      <c r="H619" s="106" t="s">
        <v>706</v>
      </c>
      <c r="I619" s="106">
        <v>7</v>
      </c>
      <c r="J619" s="106" t="s">
        <v>783</v>
      </c>
      <c r="K619" s="106">
        <v>7</v>
      </c>
      <c r="L619" s="106" t="s">
        <v>706</v>
      </c>
      <c r="M619" s="106" t="s">
        <v>700</v>
      </c>
      <c r="N619" s="106">
        <v>0.27</v>
      </c>
      <c r="O619" s="106">
        <v>0.73</v>
      </c>
      <c r="P619" s="106" t="s">
        <v>714</v>
      </c>
      <c r="Q619" s="107" t="s">
        <v>1374</v>
      </c>
      <c r="R619" s="107" t="s">
        <v>44</v>
      </c>
    </row>
    <row r="620" spans="2:18" ht="20.100000000000001" customHeight="1" x14ac:dyDescent="0.4">
      <c r="B620" s="105" t="str">
        <f t="shared" si="28"/>
        <v/>
      </c>
      <c r="C620" s="105" t="str">
        <f t="shared" si="29"/>
        <v/>
      </c>
      <c r="D620" s="105" t="str">
        <f t="shared" si="30"/>
        <v/>
      </c>
      <c r="E620" s="106" t="s">
        <v>695</v>
      </c>
      <c r="F620" s="106" t="s">
        <v>728</v>
      </c>
      <c r="G620" s="106" t="s">
        <v>721</v>
      </c>
      <c r="H620" s="106" t="s">
        <v>733</v>
      </c>
      <c r="I620" s="106">
        <v>12</v>
      </c>
      <c r="J620" s="106" t="s">
        <v>722</v>
      </c>
      <c r="K620" s="106">
        <v>12</v>
      </c>
      <c r="L620" s="106" t="s">
        <v>698</v>
      </c>
      <c r="M620" s="106" t="s">
        <v>924</v>
      </c>
      <c r="N620" s="106">
        <v>0.4</v>
      </c>
      <c r="O620" s="106">
        <v>0.73</v>
      </c>
      <c r="P620" s="106" t="s">
        <v>714</v>
      </c>
      <c r="Q620" s="107" t="s">
        <v>1375</v>
      </c>
      <c r="R620" s="107" t="s">
        <v>926</v>
      </c>
    </row>
    <row r="621" spans="2:18" ht="20.100000000000001" customHeight="1" x14ac:dyDescent="0.4">
      <c r="B621" s="105" t="str">
        <f t="shared" si="28"/>
        <v/>
      </c>
      <c r="C621" s="105" t="str">
        <f t="shared" si="29"/>
        <v/>
      </c>
      <c r="D621" s="105" t="str">
        <f t="shared" si="30"/>
        <v/>
      </c>
      <c r="E621" s="106" t="s">
        <v>695</v>
      </c>
      <c r="F621" s="106" t="s">
        <v>728</v>
      </c>
      <c r="G621" s="106" t="s">
        <v>773</v>
      </c>
      <c r="H621" s="106" t="s">
        <v>729</v>
      </c>
      <c r="I621" s="106">
        <v>12</v>
      </c>
      <c r="J621" s="106" t="s">
        <v>774</v>
      </c>
      <c r="K621" s="106">
        <v>12</v>
      </c>
      <c r="L621" s="106" t="s">
        <v>706</v>
      </c>
      <c r="M621" s="106" t="s">
        <v>924</v>
      </c>
      <c r="N621" s="106">
        <v>0.4</v>
      </c>
      <c r="O621" s="106">
        <v>0.73</v>
      </c>
      <c r="P621" s="106" t="s">
        <v>714</v>
      </c>
      <c r="Q621" s="107" t="s">
        <v>1376</v>
      </c>
      <c r="R621" s="107" t="s">
        <v>926</v>
      </c>
    </row>
    <row r="622" spans="2:18" ht="20.100000000000001" customHeight="1" x14ac:dyDescent="0.4">
      <c r="B622" s="105" t="str">
        <f t="shared" si="28"/>
        <v/>
      </c>
      <c r="C622" s="105" t="str">
        <f t="shared" si="29"/>
        <v/>
      </c>
      <c r="D622" s="105" t="str">
        <f t="shared" si="30"/>
        <v/>
      </c>
      <c r="E622" s="106" t="s">
        <v>695</v>
      </c>
      <c r="F622" s="106" t="s">
        <v>728</v>
      </c>
      <c r="G622" s="106" t="s">
        <v>778</v>
      </c>
      <c r="H622" s="106" t="s">
        <v>729</v>
      </c>
      <c r="I622" s="106">
        <v>12</v>
      </c>
      <c r="J622" s="106" t="s">
        <v>779</v>
      </c>
      <c r="K622" s="106">
        <v>12</v>
      </c>
      <c r="L622" s="106" t="s">
        <v>706</v>
      </c>
      <c r="M622" s="106" t="s">
        <v>924</v>
      </c>
      <c r="N622" s="106">
        <v>0.4</v>
      </c>
      <c r="O622" s="106">
        <v>0.73</v>
      </c>
      <c r="P622" s="106" t="s">
        <v>714</v>
      </c>
      <c r="Q622" s="107" t="s">
        <v>1377</v>
      </c>
      <c r="R622" s="107" t="s">
        <v>926</v>
      </c>
    </row>
    <row r="623" spans="2:18" ht="20.100000000000001" customHeight="1" x14ac:dyDescent="0.4">
      <c r="B623" s="105" t="str">
        <f t="shared" si="28"/>
        <v/>
      </c>
      <c r="C623" s="105" t="str">
        <f t="shared" si="29"/>
        <v/>
      </c>
      <c r="D623" s="105" t="str">
        <f t="shared" si="30"/>
        <v/>
      </c>
      <c r="E623" s="106" t="s">
        <v>695</v>
      </c>
      <c r="F623" s="106" t="s">
        <v>728</v>
      </c>
      <c r="G623" s="106" t="s">
        <v>782</v>
      </c>
      <c r="H623" s="106" t="s">
        <v>729</v>
      </c>
      <c r="I623" s="106">
        <v>12</v>
      </c>
      <c r="J623" s="106" t="s">
        <v>783</v>
      </c>
      <c r="K623" s="106">
        <v>12</v>
      </c>
      <c r="L623" s="106" t="s">
        <v>706</v>
      </c>
      <c r="M623" s="106" t="s">
        <v>924</v>
      </c>
      <c r="N623" s="106">
        <v>0.35</v>
      </c>
      <c r="O623" s="106">
        <v>0.73</v>
      </c>
      <c r="P623" s="106" t="s">
        <v>714</v>
      </c>
      <c r="Q623" s="107" t="s">
        <v>1378</v>
      </c>
      <c r="R623" s="107" t="s">
        <v>926</v>
      </c>
    </row>
    <row r="624" spans="2:18" ht="20.100000000000001" customHeight="1" x14ac:dyDescent="0.4">
      <c r="B624" s="105" t="str">
        <f t="shared" si="28"/>
        <v/>
      </c>
      <c r="C624" s="105" t="str">
        <f t="shared" si="29"/>
        <v/>
      </c>
      <c r="D624" s="105" t="str">
        <f t="shared" si="30"/>
        <v/>
      </c>
      <c r="E624" s="106" t="s">
        <v>695</v>
      </c>
      <c r="F624" s="106" t="s">
        <v>740</v>
      </c>
      <c r="G624" s="106" t="s">
        <v>773</v>
      </c>
      <c r="H624" s="106" t="s">
        <v>717</v>
      </c>
      <c r="I624" s="106">
        <v>12</v>
      </c>
      <c r="J624" s="106" t="s">
        <v>774</v>
      </c>
      <c r="K624" s="106">
        <v>12</v>
      </c>
      <c r="L624" s="106" t="s">
        <v>741</v>
      </c>
      <c r="M624" s="106" t="s">
        <v>924</v>
      </c>
      <c r="N624" s="106">
        <v>0.33</v>
      </c>
      <c r="O624" s="106">
        <v>0.73</v>
      </c>
      <c r="P624" s="106" t="s">
        <v>714</v>
      </c>
      <c r="Q624" s="107" t="s">
        <v>1379</v>
      </c>
      <c r="R624" s="107" t="s">
        <v>926</v>
      </c>
    </row>
    <row r="625" spans="2:18" ht="20.100000000000001" customHeight="1" x14ac:dyDescent="0.4">
      <c r="B625" s="105" t="str">
        <f t="shared" si="28"/>
        <v/>
      </c>
      <c r="C625" s="105" t="str">
        <f t="shared" si="29"/>
        <v/>
      </c>
      <c r="D625" s="105" t="str">
        <f t="shared" si="30"/>
        <v/>
      </c>
      <c r="E625" s="106" t="s">
        <v>695</v>
      </c>
      <c r="F625" s="106" t="s">
        <v>740</v>
      </c>
      <c r="G625" s="106" t="s">
        <v>778</v>
      </c>
      <c r="H625" s="106" t="s">
        <v>717</v>
      </c>
      <c r="I625" s="106">
        <v>12</v>
      </c>
      <c r="J625" s="106" t="s">
        <v>779</v>
      </c>
      <c r="K625" s="106">
        <v>12</v>
      </c>
      <c r="L625" s="106" t="s">
        <v>741</v>
      </c>
      <c r="M625" s="106" t="s">
        <v>924</v>
      </c>
      <c r="N625" s="106">
        <v>0.33</v>
      </c>
      <c r="O625" s="106">
        <v>0.73</v>
      </c>
      <c r="P625" s="106" t="s">
        <v>714</v>
      </c>
      <c r="Q625" s="107" t="s">
        <v>1380</v>
      </c>
      <c r="R625" s="107" t="s">
        <v>926</v>
      </c>
    </row>
    <row r="626" spans="2:18" ht="20.100000000000001" customHeight="1" x14ac:dyDescent="0.4">
      <c r="B626" s="105" t="str">
        <f t="shared" si="28"/>
        <v/>
      </c>
      <c r="C626" s="105" t="str">
        <f t="shared" si="29"/>
        <v/>
      </c>
      <c r="D626" s="105" t="str">
        <f t="shared" si="30"/>
        <v/>
      </c>
      <c r="E626" s="106" t="s">
        <v>695</v>
      </c>
      <c r="F626" s="106" t="s">
        <v>740</v>
      </c>
      <c r="G626" s="106" t="s">
        <v>782</v>
      </c>
      <c r="H626" s="106" t="s">
        <v>717</v>
      </c>
      <c r="I626" s="106">
        <v>12</v>
      </c>
      <c r="J626" s="106" t="s">
        <v>783</v>
      </c>
      <c r="K626" s="106">
        <v>12</v>
      </c>
      <c r="L626" s="106" t="s">
        <v>741</v>
      </c>
      <c r="M626" s="106" t="s">
        <v>924</v>
      </c>
      <c r="N626" s="106">
        <v>0.28000000000000003</v>
      </c>
      <c r="O626" s="106">
        <v>0.73</v>
      </c>
      <c r="P626" s="106" t="s">
        <v>714</v>
      </c>
      <c r="Q626" s="107" t="s">
        <v>1381</v>
      </c>
      <c r="R626" s="107" t="s">
        <v>926</v>
      </c>
    </row>
    <row r="627" spans="2:18" ht="20.100000000000001" customHeight="1" x14ac:dyDescent="0.4">
      <c r="B627" s="105" t="str">
        <f t="shared" si="28"/>
        <v/>
      </c>
      <c r="C627" s="105" t="str">
        <f t="shared" si="29"/>
        <v/>
      </c>
      <c r="D627" s="105" t="str">
        <f t="shared" si="30"/>
        <v/>
      </c>
      <c r="E627" s="106" t="s">
        <v>695</v>
      </c>
      <c r="F627" s="106" t="s">
        <v>740</v>
      </c>
      <c r="G627" s="106" t="s">
        <v>788</v>
      </c>
      <c r="H627" s="106" t="s">
        <v>717</v>
      </c>
      <c r="I627" s="106">
        <v>12</v>
      </c>
      <c r="J627" s="106" t="s">
        <v>722</v>
      </c>
      <c r="K627" s="106">
        <v>12</v>
      </c>
      <c r="L627" s="106" t="s">
        <v>753</v>
      </c>
      <c r="M627" s="106" t="s">
        <v>924</v>
      </c>
      <c r="N627" s="106">
        <v>0.33</v>
      </c>
      <c r="O627" s="106">
        <v>0.73</v>
      </c>
      <c r="P627" s="106" t="s">
        <v>714</v>
      </c>
      <c r="Q627" s="107" t="s">
        <v>1382</v>
      </c>
      <c r="R627" s="107" t="s">
        <v>926</v>
      </c>
    </row>
    <row r="628" spans="2:18" ht="20.100000000000001" customHeight="1" x14ac:dyDescent="0.4">
      <c r="B628" s="105" t="str">
        <f t="shared" si="28"/>
        <v/>
      </c>
      <c r="C628" s="105" t="str">
        <f t="shared" si="29"/>
        <v/>
      </c>
      <c r="D628" s="105" t="str">
        <f t="shared" si="30"/>
        <v/>
      </c>
      <c r="E628" s="106" t="s">
        <v>695</v>
      </c>
      <c r="F628" s="106" t="s">
        <v>696</v>
      </c>
      <c r="G628" s="106" t="s">
        <v>697</v>
      </c>
      <c r="H628" s="106" t="s">
        <v>717</v>
      </c>
      <c r="I628" s="106">
        <v>7</v>
      </c>
      <c r="J628" s="106" t="s">
        <v>707</v>
      </c>
      <c r="K628" s="106">
        <v>7</v>
      </c>
      <c r="L628" s="106" t="s">
        <v>717</v>
      </c>
      <c r="M628" s="106" t="s">
        <v>700</v>
      </c>
      <c r="N628" s="106">
        <v>0.32</v>
      </c>
      <c r="O628" s="106">
        <v>0.73</v>
      </c>
      <c r="P628" s="106" t="s">
        <v>701</v>
      </c>
      <c r="Q628" s="107" t="s">
        <v>1383</v>
      </c>
      <c r="R628" s="107" t="s">
        <v>275</v>
      </c>
    </row>
    <row r="629" spans="2:18" ht="20.100000000000001" customHeight="1" x14ac:dyDescent="0.4">
      <c r="B629" s="105" t="str">
        <f t="shared" si="28"/>
        <v/>
      </c>
      <c r="C629" s="105" t="str">
        <f t="shared" si="29"/>
        <v/>
      </c>
      <c r="D629" s="105" t="str">
        <f t="shared" si="30"/>
        <v/>
      </c>
      <c r="E629" s="106" t="s">
        <v>695</v>
      </c>
      <c r="F629" s="106" t="s">
        <v>696</v>
      </c>
      <c r="G629" s="106" t="s">
        <v>721</v>
      </c>
      <c r="H629" s="106" t="s">
        <v>698</v>
      </c>
      <c r="I629" s="106">
        <v>7</v>
      </c>
      <c r="J629" s="106" t="s">
        <v>722</v>
      </c>
      <c r="K629" s="106">
        <v>7</v>
      </c>
      <c r="L629" s="106" t="s">
        <v>698</v>
      </c>
      <c r="M629" s="106" t="s">
        <v>700</v>
      </c>
      <c r="N629" s="106">
        <v>0.32</v>
      </c>
      <c r="O629" s="106">
        <v>0.73</v>
      </c>
      <c r="P629" s="106" t="s">
        <v>714</v>
      </c>
      <c r="Q629" s="107" t="s">
        <v>1384</v>
      </c>
      <c r="R629" s="107" t="s">
        <v>275</v>
      </c>
    </row>
    <row r="630" spans="2:18" ht="20.100000000000001" customHeight="1" x14ac:dyDescent="0.4">
      <c r="B630" s="105" t="str">
        <f t="shared" si="28"/>
        <v/>
      </c>
      <c r="C630" s="105" t="str">
        <f t="shared" si="29"/>
        <v/>
      </c>
      <c r="D630" s="105" t="str">
        <f t="shared" si="30"/>
        <v/>
      </c>
      <c r="E630" s="106" t="s">
        <v>695</v>
      </c>
      <c r="F630" s="106" t="s">
        <v>696</v>
      </c>
      <c r="G630" s="106" t="s">
        <v>773</v>
      </c>
      <c r="H630" s="106" t="s">
        <v>706</v>
      </c>
      <c r="I630" s="106">
        <v>7</v>
      </c>
      <c r="J630" s="106" t="s">
        <v>774</v>
      </c>
      <c r="K630" s="106">
        <v>7</v>
      </c>
      <c r="L630" s="106" t="s">
        <v>706</v>
      </c>
      <c r="M630" s="106" t="s">
        <v>700</v>
      </c>
      <c r="N630" s="106">
        <v>0.32</v>
      </c>
      <c r="O630" s="106">
        <v>0.73</v>
      </c>
      <c r="P630" s="106" t="s">
        <v>714</v>
      </c>
      <c r="Q630" s="107" t="s">
        <v>1385</v>
      </c>
      <c r="R630" s="107" t="s">
        <v>275</v>
      </c>
    </row>
    <row r="631" spans="2:18" ht="20.100000000000001" customHeight="1" x14ac:dyDescent="0.4">
      <c r="B631" s="105" t="str">
        <f t="shared" si="28"/>
        <v/>
      </c>
      <c r="C631" s="105" t="str">
        <f t="shared" si="29"/>
        <v/>
      </c>
      <c r="D631" s="105" t="str">
        <f t="shared" si="30"/>
        <v/>
      </c>
      <c r="E631" s="106" t="s">
        <v>695</v>
      </c>
      <c r="F631" s="106" t="s">
        <v>696</v>
      </c>
      <c r="G631" s="106" t="s">
        <v>778</v>
      </c>
      <c r="H631" s="106" t="s">
        <v>706</v>
      </c>
      <c r="I631" s="106">
        <v>7</v>
      </c>
      <c r="J631" s="106" t="s">
        <v>779</v>
      </c>
      <c r="K631" s="106">
        <v>7</v>
      </c>
      <c r="L631" s="106" t="s">
        <v>706</v>
      </c>
      <c r="M631" s="106" t="s">
        <v>700</v>
      </c>
      <c r="N631" s="106">
        <v>0.32</v>
      </c>
      <c r="O631" s="106">
        <v>0.73</v>
      </c>
      <c r="P631" s="106" t="s">
        <v>714</v>
      </c>
      <c r="Q631" s="107" t="s">
        <v>1386</v>
      </c>
      <c r="R631" s="107" t="s">
        <v>275</v>
      </c>
    </row>
    <row r="632" spans="2:18" ht="20.100000000000001" customHeight="1" x14ac:dyDescent="0.4">
      <c r="B632" s="105" t="str">
        <f t="shared" si="28"/>
        <v/>
      </c>
      <c r="C632" s="105" t="str">
        <f t="shared" si="29"/>
        <v/>
      </c>
      <c r="D632" s="105" t="str">
        <f t="shared" si="30"/>
        <v/>
      </c>
      <c r="E632" s="106" t="s">
        <v>695</v>
      </c>
      <c r="F632" s="106" t="s">
        <v>696</v>
      </c>
      <c r="G632" s="106" t="s">
        <v>782</v>
      </c>
      <c r="H632" s="106" t="s">
        <v>706</v>
      </c>
      <c r="I632" s="106">
        <v>7</v>
      </c>
      <c r="J632" s="106" t="s">
        <v>783</v>
      </c>
      <c r="K632" s="106">
        <v>7</v>
      </c>
      <c r="L632" s="106" t="s">
        <v>706</v>
      </c>
      <c r="M632" s="106" t="s">
        <v>700</v>
      </c>
      <c r="N632" s="106">
        <v>0.27</v>
      </c>
      <c r="O632" s="106">
        <v>0.73</v>
      </c>
      <c r="P632" s="106" t="s">
        <v>714</v>
      </c>
      <c r="Q632" s="107" t="s">
        <v>1387</v>
      </c>
      <c r="R632" s="107" t="s">
        <v>275</v>
      </c>
    </row>
    <row r="633" spans="2:18" ht="20.100000000000001" customHeight="1" x14ac:dyDescent="0.4">
      <c r="B633" s="105" t="str">
        <f t="shared" si="28"/>
        <v/>
      </c>
      <c r="C633" s="105" t="str">
        <f t="shared" si="29"/>
        <v/>
      </c>
      <c r="D633" s="105" t="str">
        <f t="shared" si="30"/>
        <v/>
      </c>
      <c r="E633" s="106" t="s">
        <v>695</v>
      </c>
      <c r="F633" s="106" t="s">
        <v>794</v>
      </c>
      <c r="G633" s="106" t="s">
        <v>697</v>
      </c>
      <c r="H633" s="106" t="s">
        <v>729</v>
      </c>
      <c r="I633" s="106">
        <v>12</v>
      </c>
      <c r="J633" s="106" t="s">
        <v>699</v>
      </c>
      <c r="K633" s="106">
        <v>13</v>
      </c>
      <c r="L633" s="106" t="s">
        <v>729</v>
      </c>
      <c r="M633" s="106" t="s">
        <v>924</v>
      </c>
      <c r="N633" s="106">
        <v>0.46</v>
      </c>
      <c r="O633" s="106">
        <v>0.73</v>
      </c>
      <c r="P633" s="106" t="s">
        <v>714</v>
      </c>
      <c r="Q633" s="107" t="s">
        <v>1388</v>
      </c>
      <c r="R633" s="107" t="s">
        <v>13</v>
      </c>
    </row>
    <row r="634" spans="2:18" ht="20.100000000000001" customHeight="1" x14ac:dyDescent="0.4">
      <c r="B634" s="105" t="str">
        <f t="shared" si="28"/>
        <v/>
      </c>
      <c r="C634" s="105" t="str">
        <f t="shared" si="29"/>
        <v/>
      </c>
      <c r="D634" s="105" t="str">
        <f t="shared" si="30"/>
        <v/>
      </c>
      <c r="E634" s="106" t="s">
        <v>695</v>
      </c>
      <c r="F634" s="106" t="s">
        <v>696</v>
      </c>
      <c r="G634" s="106" t="s">
        <v>697</v>
      </c>
      <c r="H634" s="106" t="s">
        <v>1218</v>
      </c>
      <c r="I634" s="106">
        <v>7</v>
      </c>
      <c r="J634" s="106" t="s">
        <v>1389</v>
      </c>
      <c r="K634" s="106">
        <v>7</v>
      </c>
      <c r="L634" s="106" t="s">
        <v>1218</v>
      </c>
      <c r="M634" s="106" t="s">
        <v>700</v>
      </c>
      <c r="N634" s="106">
        <v>0.32</v>
      </c>
      <c r="O634" s="106">
        <v>0.73</v>
      </c>
      <c r="P634" s="106" t="s">
        <v>714</v>
      </c>
      <c r="Q634" s="107" t="s">
        <v>1390</v>
      </c>
      <c r="R634" s="107" t="s">
        <v>13</v>
      </c>
    </row>
    <row r="635" spans="2:18" ht="20.100000000000001" customHeight="1" x14ac:dyDescent="0.4">
      <c r="B635" s="105" t="str">
        <f t="shared" si="28"/>
        <v/>
      </c>
      <c r="C635" s="105" t="str">
        <f t="shared" si="29"/>
        <v/>
      </c>
      <c r="D635" s="105" t="str">
        <f t="shared" si="30"/>
        <v/>
      </c>
      <c r="E635" s="106" t="s">
        <v>695</v>
      </c>
      <c r="F635" s="106" t="s">
        <v>696</v>
      </c>
      <c r="G635" s="106" t="s">
        <v>710</v>
      </c>
      <c r="H635" s="106" t="s">
        <v>1218</v>
      </c>
      <c r="I635" s="106">
        <v>7</v>
      </c>
      <c r="J635" s="106" t="s">
        <v>1098</v>
      </c>
      <c r="K635" s="106">
        <v>7</v>
      </c>
      <c r="L635" s="106" t="s">
        <v>1218</v>
      </c>
      <c r="M635" s="106" t="s">
        <v>700</v>
      </c>
      <c r="N635" s="106">
        <v>0.32</v>
      </c>
      <c r="O635" s="106">
        <v>0.73</v>
      </c>
      <c r="P635" s="106" t="s">
        <v>714</v>
      </c>
      <c r="Q635" s="107" t="s">
        <v>1391</v>
      </c>
      <c r="R635" s="107" t="s">
        <v>13</v>
      </c>
    </row>
    <row r="636" spans="2:18" ht="20.100000000000001" customHeight="1" x14ac:dyDescent="0.4">
      <c r="B636" s="105" t="str">
        <f t="shared" si="28"/>
        <v/>
      </c>
      <c r="C636" s="105" t="str">
        <f t="shared" si="29"/>
        <v/>
      </c>
      <c r="D636" s="105" t="str">
        <f t="shared" si="30"/>
        <v/>
      </c>
      <c r="E636" s="106" t="s">
        <v>695</v>
      </c>
      <c r="F636" s="106" t="s">
        <v>696</v>
      </c>
      <c r="G636" s="106" t="s">
        <v>710</v>
      </c>
      <c r="H636" s="106" t="s">
        <v>698</v>
      </c>
      <c r="I636" s="106">
        <v>11</v>
      </c>
      <c r="J636" s="106" t="s">
        <v>711</v>
      </c>
      <c r="K636" s="106">
        <v>12</v>
      </c>
      <c r="L636" s="106" t="s">
        <v>698</v>
      </c>
      <c r="M636" s="106" t="s">
        <v>924</v>
      </c>
      <c r="N636" s="106">
        <v>0.32</v>
      </c>
      <c r="O636" s="106">
        <v>0.74</v>
      </c>
      <c r="P636" s="106" t="s">
        <v>714</v>
      </c>
      <c r="Q636" s="107" t="s">
        <v>1392</v>
      </c>
      <c r="R636" s="107" t="s">
        <v>39</v>
      </c>
    </row>
    <row r="637" spans="2:18" ht="20.100000000000001" customHeight="1" x14ac:dyDescent="0.4">
      <c r="B637" s="105" t="str">
        <f t="shared" si="28"/>
        <v/>
      </c>
      <c r="C637" s="105" t="str">
        <f t="shared" si="29"/>
        <v/>
      </c>
      <c r="D637" s="105" t="str">
        <f t="shared" si="30"/>
        <v/>
      </c>
      <c r="E637" s="106" t="s">
        <v>695</v>
      </c>
      <c r="F637" s="106" t="s">
        <v>805</v>
      </c>
      <c r="G637" s="106" t="s">
        <v>773</v>
      </c>
      <c r="H637" s="106" t="s">
        <v>729</v>
      </c>
      <c r="I637" s="106">
        <v>12</v>
      </c>
      <c r="J637" s="106" t="s">
        <v>774</v>
      </c>
      <c r="K637" s="106">
        <v>12</v>
      </c>
      <c r="L637" s="106" t="s">
        <v>741</v>
      </c>
      <c r="M637" s="106" t="s">
        <v>924</v>
      </c>
      <c r="N637" s="106">
        <v>0.45</v>
      </c>
      <c r="O637" s="106">
        <v>0.74</v>
      </c>
      <c r="P637" s="106" t="s">
        <v>714</v>
      </c>
      <c r="Q637" s="107" t="s">
        <v>1393</v>
      </c>
      <c r="R637" s="107" t="s">
        <v>39</v>
      </c>
    </row>
    <row r="638" spans="2:18" ht="20.100000000000001" customHeight="1" x14ac:dyDescent="0.4">
      <c r="B638" s="105" t="str">
        <f t="shared" si="28"/>
        <v/>
      </c>
      <c r="C638" s="105" t="str">
        <f t="shared" si="29"/>
        <v/>
      </c>
      <c r="D638" s="105" t="str">
        <f t="shared" si="30"/>
        <v/>
      </c>
      <c r="E638" s="106" t="s">
        <v>695</v>
      </c>
      <c r="F638" s="106" t="s">
        <v>805</v>
      </c>
      <c r="G638" s="106" t="s">
        <v>778</v>
      </c>
      <c r="H638" s="106" t="s">
        <v>729</v>
      </c>
      <c r="I638" s="106">
        <v>12</v>
      </c>
      <c r="J638" s="106" t="s">
        <v>779</v>
      </c>
      <c r="K638" s="106">
        <v>12</v>
      </c>
      <c r="L638" s="106" t="s">
        <v>741</v>
      </c>
      <c r="M638" s="106" t="s">
        <v>924</v>
      </c>
      <c r="N638" s="106">
        <v>0.45</v>
      </c>
      <c r="O638" s="106">
        <v>0.74</v>
      </c>
      <c r="P638" s="106" t="s">
        <v>714</v>
      </c>
      <c r="Q638" s="107" t="s">
        <v>1394</v>
      </c>
      <c r="R638" s="107" t="s">
        <v>39</v>
      </c>
    </row>
    <row r="639" spans="2:18" ht="20.100000000000001" customHeight="1" x14ac:dyDescent="0.4">
      <c r="B639" s="105" t="str">
        <f t="shared" si="28"/>
        <v/>
      </c>
      <c r="C639" s="105" t="str">
        <f t="shared" si="29"/>
        <v/>
      </c>
      <c r="D639" s="105" t="str">
        <f t="shared" si="30"/>
        <v/>
      </c>
      <c r="E639" s="106" t="s">
        <v>695</v>
      </c>
      <c r="F639" s="106" t="s">
        <v>805</v>
      </c>
      <c r="G639" s="106" t="s">
        <v>782</v>
      </c>
      <c r="H639" s="106" t="s">
        <v>729</v>
      </c>
      <c r="I639" s="106">
        <v>12</v>
      </c>
      <c r="J639" s="106" t="s">
        <v>783</v>
      </c>
      <c r="K639" s="106">
        <v>12</v>
      </c>
      <c r="L639" s="106" t="s">
        <v>741</v>
      </c>
      <c r="M639" s="106" t="s">
        <v>924</v>
      </c>
      <c r="N639" s="106">
        <v>0.38</v>
      </c>
      <c r="O639" s="106">
        <v>0.74</v>
      </c>
      <c r="P639" s="106" t="s">
        <v>714</v>
      </c>
      <c r="Q639" s="107" t="s">
        <v>1395</v>
      </c>
      <c r="R639" s="107" t="s">
        <v>39</v>
      </c>
    </row>
    <row r="640" spans="2:18" ht="20.100000000000001" customHeight="1" x14ac:dyDescent="0.4">
      <c r="B640" s="105" t="str">
        <f t="shared" si="28"/>
        <v/>
      </c>
      <c r="C640" s="105" t="str">
        <f t="shared" si="29"/>
        <v/>
      </c>
      <c r="D640" s="105" t="str">
        <f t="shared" si="30"/>
        <v/>
      </c>
      <c r="E640" s="106" t="s">
        <v>695</v>
      </c>
      <c r="F640" s="106" t="s">
        <v>805</v>
      </c>
      <c r="G640" s="106" t="s">
        <v>758</v>
      </c>
      <c r="H640" s="106" t="s">
        <v>733</v>
      </c>
      <c r="I640" s="106">
        <v>12</v>
      </c>
      <c r="J640" s="106" t="s">
        <v>711</v>
      </c>
      <c r="K640" s="106">
        <v>12</v>
      </c>
      <c r="L640" s="106" t="s">
        <v>753</v>
      </c>
      <c r="M640" s="106" t="s">
        <v>924</v>
      </c>
      <c r="N640" s="106">
        <v>0.45</v>
      </c>
      <c r="O640" s="106">
        <v>0.74</v>
      </c>
      <c r="P640" s="106" t="s">
        <v>714</v>
      </c>
      <c r="Q640" s="107" t="s">
        <v>1396</v>
      </c>
      <c r="R640" s="107" t="s">
        <v>39</v>
      </c>
    </row>
    <row r="641" spans="2:18" ht="20.100000000000001" customHeight="1" x14ac:dyDescent="0.4">
      <c r="B641" s="105" t="str">
        <f t="shared" si="28"/>
        <v/>
      </c>
      <c r="C641" s="105" t="str">
        <f t="shared" si="29"/>
        <v/>
      </c>
      <c r="D641" s="105" t="str">
        <f t="shared" si="30"/>
        <v/>
      </c>
      <c r="E641" s="106" t="s">
        <v>695</v>
      </c>
      <c r="F641" s="106" t="s">
        <v>805</v>
      </c>
      <c r="G641" s="106" t="s">
        <v>788</v>
      </c>
      <c r="H641" s="106" t="s">
        <v>729</v>
      </c>
      <c r="I641" s="106">
        <v>12</v>
      </c>
      <c r="J641" s="106" t="s">
        <v>722</v>
      </c>
      <c r="K641" s="106">
        <v>12</v>
      </c>
      <c r="L641" s="106" t="s">
        <v>753</v>
      </c>
      <c r="M641" s="106" t="s">
        <v>924</v>
      </c>
      <c r="N641" s="106">
        <v>0.45</v>
      </c>
      <c r="O641" s="106">
        <v>0.74</v>
      </c>
      <c r="P641" s="106" t="s">
        <v>714</v>
      </c>
      <c r="Q641" s="107" t="s">
        <v>1397</v>
      </c>
      <c r="R641" s="107" t="s">
        <v>39</v>
      </c>
    </row>
    <row r="642" spans="2:18" ht="20.100000000000001" customHeight="1" x14ac:dyDescent="0.4">
      <c r="B642" s="105" t="str">
        <f t="shared" si="28"/>
        <v/>
      </c>
      <c r="C642" s="105" t="str">
        <f t="shared" si="29"/>
        <v/>
      </c>
      <c r="D642" s="105" t="str">
        <f t="shared" si="30"/>
        <v/>
      </c>
      <c r="E642" s="106" t="s">
        <v>695</v>
      </c>
      <c r="F642" s="106" t="s">
        <v>817</v>
      </c>
      <c r="G642" s="106" t="s">
        <v>778</v>
      </c>
      <c r="H642" s="106" t="s">
        <v>799</v>
      </c>
      <c r="I642" s="106">
        <v>12</v>
      </c>
      <c r="J642" s="106" t="s">
        <v>779</v>
      </c>
      <c r="K642" s="106">
        <v>12</v>
      </c>
      <c r="L642" s="106" t="s">
        <v>741</v>
      </c>
      <c r="M642" s="106" t="s">
        <v>924</v>
      </c>
      <c r="N642" s="106">
        <v>0.32</v>
      </c>
      <c r="O642" s="106">
        <v>0.74</v>
      </c>
      <c r="P642" s="106" t="s">
        <v>714</v>
      </c>
      <c r="Q642" s="107" t="s">
        <v>1398</v>
      </c>
      <c r="R642" s="107" t="s">
        <v>39</v>
      </c>
    </row>
    <row r="643" spans="2:18" ht="20.100000000000001" customHeight="1" x14ac:dyDescent="0.4">
      <c r="B643" s="105" t="str">
        <f t="shared" si="28"/>
        <v/>
      </c>
      <c r="C643" s="105" t="str">
        <f t="shared" si="29"/>
        <v/>
      </c>
      <c r="D643" s="105" t="str">
        <f t="shared" si="30"/>
        <v/>
      </c>
      <c r="E643" s="106" t="s">
        <v>695</v>
      </c>
      <c r="F643" s="106" t="s">
        <v>696</v>
      </c>
      <c r="G643" s="106" t="s">
        <v>710</v>
      </c>
      <c r="H643" s="106" t="s">
        <v>706</v>
      </c>
      <c r="I643" s="106">
        <v>11</v>
      </c>
      <c r="J643" s="106" t="s">
        <v>711</v>
      </c>
      <c r="K643" s="106">
        <v>12</v>
      </c>
      <c r="L643" s="106" t="s">
        <v>706</v>
      </c>
      <c r="M643" s="106" t="s">
        <v>924</v>
      </c>
      <c r="N643" s="106">
        <v>0.32</v>
      </c>
      <c r="O643" s="106">
        <v>0.74</v>
      </c>
      <c r="P643" s="106" t="s">
        <v>714</v>
      </c>
      <c r="Q643" s="107" t="s">
        <v>1399</v>
      </c>
      <c r="R643" s="107" t="s">
        <v>25</v>
      </c>
    </row>
    <row r="644" spans="2:18" ht="20.100000000000001" customHeight="1" x14ac:dyDescent="0.4">
      <c r="B644" s="105" t="str">
        <f t="shared" si="28"/>
        <v/>
      </c>
      <c r="C644" s="105" t="str">
        <f t="shared" si="29"/>
        <v/>
      </c>
      <c r="D644" s="105" t="str">
        <f t="shared" si="30"/>
        <v/>
      </c>
      <c r="E644" s="106" t="s">
        <v>695</v>
      </c>
      <c r="F644" s="106" t="s">
        <v>728</v>
      </c>
      <c r="G644" s="106" t="s">
        <v>721</v>
      </c>
      <c r="H644" s="106" t="s">
        <v>733</v>
      </c>
      <c r="I644" s="106">
        <v>7</v>
      </c>
      <c r="J644" s="106" t="s">
        <v>722</v>
      </c>
      <c r="K644" s="106">
        <v>7</v>
      </c>
      <c r="L644" s="106" t="s">
        <v>698</v>
      </c>
      <c r="M644" s="106" t="s">
        <v>700</v>
      </c>
      <c r="N644" s="106">
        <v>0.4</v>
      </c>
      <c r="O644" s="106">
        <v>0.74</v>
      </c>
      <c r="P644" s="106" t="s">
        <v>714</v>
      </c>
      <c r="Q644" s="107" t="s">
        <v>1400</v>
      </c>
      <c r="R644" s="107" t="s">
        <v>44</v>
      </c>
    </row>
    <row r="645" spans="2:18" ht="20.100000000000001" customHeight="1" x14ac:dyDescent="0.4">
      <c r="B645" s="105" t="str">
        <f t="shared" si="28"/>
        <v/>
      </c>
      <c r="C645" s="105" t="str">
        <f t="shared" si="29"/>
        <v/>
      </c>
      <c r="D645" s="105" t="str">
        <f t="shared" si="30"/>
        <v/>
      </c>
      <c r="E645" s="106" t="s">
        <v>695</v>
      </c>
      <c r="F645" s="106" t="s">
        <v>728</v>
      </c>
      <c r="G645" s="106" t="s">
        <v>773</v>
      </c>
      <c r="H645" s="106" t="s">
        <v>729</v>
      </c>
      <c r="I645" s="106">
        <v>7</v>
      </c>
      <c r="J645" s="106" t="s">
        <v>774</v>
      </c>
      <c r="K645" s="106">
        <v>7</v>
      </c>
      <c r="L645" s="106" t="s">
        <v>706</v>
      </c>
      <c r="M645" s="106" t="s">
        <v>700</v>
      </c>
      <c r="N645" s="106">
        <v>0.4</v>
      </c>
      <c r="O645" s="106">
        <v>0.74</v>
      </c>
      <c r="P645" s="106" t="s">
        <v>714</v>
      </c>
      <c r="Q645" s="107" t="s">
        <v>1401</v>
      </c>
      <c r="R645" s="107" t="s">
        <v>44</v>
      </c>
    </row>
    <row r="646" spans="2:18" ht="20.100000000000001" customHeight="1" x14ac:dyDescent="0.4">
      <c r="B646" s="105" t="str">
        <f t="shared" si="28"/>
        <v/>
      </c>
      <c r="C646" s="105" t="str">
        <f t="shared" si="29"/>
        <v/>
      </c>
      <c r="D646" s="105" t="str">
        <f t="shared" si="30"/>
        <v/>
      </c>
      <c r="E646" s="106" t="s">
        <v>695</v>
      </c>
      <c r="F646" s="106" t="s">
        <v>728</v>
      </c>
      <c r="G646" s="106" t="s">
        <v>778</v>
      </c>
      <c r="H646" s="106" t="s">
        <v>729</v>
      </c>
      <c r="I646" s="106">
        <v>7</v>
      </c>
      <c r="J646" s="106" t="s">
        <v>779</v>
      </c>
      <c r="K646" s="106">
        <v>7</v>
      </c>
      <c r="L646" s="106" t="s">
        <v>706</v>
      </c>
      <c r="M646" s="106" t="s">
        <v>700</v>
      </c>
      <c r="N646" s="106">
        <v>0.4</v>
      </c>
      <c r="O646" s="106">
        <v>0.74</v>
      </c>
      <c r="P646" s="106" t="s">
        <v>714</v>
      </c>
      <c r="Q646" s="107" t="s">
        <v>1402</v>
      </c>
      <c r="R646" s="107" t="s">
        <v>44</v>
      </c>
    </row>
    <row r="647" spans="2:18" ht="20.100000000000001" customHeight="1" x14ac:dyDescent="0.4">
      <c r="B647" s="105" t="str">
        <f t="shared" si="28"/>
        <v/>
      </c>
      <c r="C647" s="105" t="str">
        <f t="shared" si="29"/>
        <v/>
      </c>
      <c r="D647" s="105" t="str">
        <f t="shared" si="30"/>
        <v/>
      </c>
      <c r="E647" s="106" t="s">
        <v>695</v>
      </c>
      <c r="F647" s="106" t="s">
        <v>728</v>
      </c>
      <c r="G647" s="106" t="s">
        <v>782</v>
      </c>
      <c r="H647" s="106" t="s">
        <v>729</v>
      </c>
      <c r="I647" s="106">
        <v>7</v>
      </c>
      <c r="J647" s="106" t="s">
        <v>783</v>
      </c>
      <c r="K647" s="106">
        <v>7</v>
      </c>
      <c r="L647" s="106" t="s">
        <v>706</v>
      </c>
      <c r="M647" s="106" t="s">
        <v>700</v>
      </c>
      <c r="N647" s="106">
        <v>0.35</v>
      </c>
      <c r="O647" s="106">
        <v>0.74</v>
      </c>
      <c r="P647" s="106" t="s">
        <v>714</v>
      </c>
      <c r="Q647" s="107" t="s">
        <v>1403</v>
      </c>
      <c r="R647" s="107" t="s">
        <v>44</v>
      </c>
    </row>
    <row r="648" spans="2:18" ht="20.100000000000001" customHeight="1" x14ac:dyDescent="0.4">
      <c r="B648" s="105" t="str">
        <f t="shared" si="28"/>
        <v/>
      </c>
      <c r="C648" s="105" t="str">
        <f t="shared" si="29"/>
        <v/>
      </c>
      <c r="D648" s="105" t="str">
        <f t="shared" si="30"/>
        <v/>
      </c>
      <c r="E648" s="106" t="s">
        <v>695</v>
      </c>
      <c r="F648" s="106" t="s">
        <v>740</v>
      </c>
      <c r="G648" s="106" t="s">
        <v>773</v>
      </c>
      <c r="H648" s="106" t="s">
        <v>717</v>
      </c>
      <c r="I648" s="106">
        <v>7</v>
      </c>
      <c r="J648" s="106" t="s">
        <v>774</v>
      </c>
      <c r="K648" s="106">
        <v>7</v>
      </c>
      <c r="L648" s="106" t="s">
        <v>741</v>
      </c>
      <c r="M648" s="106" t="s">
        <v>700</v>
      </c>
      <c r="N648" s="106">
        <v>0.33</v>
      </c>
      <c r="O648" s="106">
        <v>0.74</v>
      </c>
      <c r="P648" s="106" t="s">
        <v>714</v>
      </c>
      <c r="Q648" s="107" t="s">
        <v>1404</v>
      </c>
      <c r="R648" s="107" t="s">
        <v>44</v>
      </c>
    </row>
    <row r="649" spans="2:18" ht="20.100000000000001" customHeight="1" x14ac:dyDescent="0.4">
      <c r="B649" s="105" t="str">
        <f t="shared" si="28"/>
        <v/>
      </c>
      <c r="C649" s="105" t="str">
        <f t="shared" si="29"/>
        <v/>
      </c>
      <c r="D649" s="105" t="str">
        <f t="shared" si="30"/>
        <v/>
      </c>
      <c r="E649" s="106" t="s">
        <v>695</v>
      </c>
      <c r="F649" s="106" t="s">
        <v>740</v>
      </c>
      <c r="G649" s="106" t="s">
        <v>773</v>
      </c>
      <c r="H649" s="106" t="s">
        <v>698</v>
      </c>
      <c r="I649" s="106">
        <v>7</v>
      </c>
      <c r="J649" s="106" t="s">
        <v>1266</v>
      </c>
      <c r="K649" s="106">
        <v>7</v>
      </c>
      <c r="L649" s="106" t="s">
        <v>741</v>
      </c>
      <c r="M649" s="106" t="s">
        <v>700</v>
      </c>
      <c r="N649" s="106">
        <v>0.33</v>
      </c>
      <c r="O649" s="106">
        <v>0.74</v>
      </c>
      <c r="P649" s="106" t="s">
        <v>714</v>
      </c>
      <c r="Q649" s="107" t="s">
        <v>1405</v>
      </c>
      <c r="R649" s="107" t="s">
        <v>44</v>
      </c>
    </row>
    <row r="650" spans="2:18" ht="20.100000000000001" customHeight="1" x14ac:dyDescent="0.4">
      <c r="B650" s="105" t="str">
        <f t="shared" si="28"/>
        <v/>
      </c>
      <c r="C650" s="105" t="str">
        <f t="shared" si="29"/>
        <v/>
      </c>
      <c r="D650" s="105" t="str">
        <f t="shared" si="30"/>
        <v/>
      </c>
      <c r="E650" s="106" t="s">
        <v>695</v>
      </c>
      <c r="F650" s="106" t="s">
        <v>740</v>
      </c>
      <c r="G650" s="106" t="s">
        <v>778</v>
      </c>
      <c r="H650" s="106" t="s">
        <v>717</v>
      </c>
      <c r="I650" s="106">
        <v>7</v>
      </c>
      <c r="J650" s="106" t="s">
        <v>779</v>
      </c>
      <c r="K650" s="106">
        <v>7</v>
      </c>
      <c r="L650" s="106" t="s">
        <v>741</v>
      </c>
      <c r="M650" s="106" t="s">
        <v>700</v>
      </c>
      <c r="N650" s="106">
        <v>0.33</v>
      </c>
      <c r="O650" s="106">
        <v>0.74</v>
      </c>
      <c r="P650" s="106" t="s">
        <v>714</v>
      </c>
      <c r="Q650" s="107" t="s">
        <v>1406</v>
      </c>
      <c r="R650" s="107" t="s">
        <v>44</v>
      </c>
    </row>
    <row r="651" spans="2:18" ht="20.100000000000001" customHeight="1" x14ac:dyDescent="0.4">
      <c r="B651" s="105" t="str">
        <f t="shared" si="28"/>
        <v/>
      </c>
      <c r="C651" s="105" t="str">
        <f t="shared" si="29"/>
        <v/>
      </c>
      <c r="D651" s="105" t="str">
        <f t="shared" si="30"/>
        <v/>
      </c>
      <c r="E651" s="106" t="s">
        <v>695</v>
      </c>
      <c r="F651" s="106" t="s">
        <v>740</v>
      </c>
      <c r="G651" s="106" t="s">
        <v>778</v>
      </c>
      <c r="H651" s="106" t="s">
        <v>698</v>
      </c>
      <c r="I651" s="106">
        <v>7</v>
      </c>
      <c r="J651" s="106" t="s">
        <v>1269</v>
      </c>
      <c r="K651" s="106">
        <v>7</v>
      </c>
      <c r="L651" s="106" t="s">
        <v>741</v>
      </c>
      <c r="M651" s="106" t="s">
        <v>700</v>
      </c>
      <c r="N651" s="106">
        <v>0.33</v>
      </c>
      <c r="O651" s="106">
        <v>0.74</v>
      </c>
      <c r="P651" s="106" t="s">
        <v>714</v>
      </c>
      <c r="Q651" s="107" t="s">
        <v>1407</v>
      </c>
      <c r="R651" s="107" t="s">
        <v>44</v>
      </c>
    </row>
    <row r="652" spans="2:18" ht="20.100000000000001" customHeight="1" x14ac:dyDescent="0.4">
      <c r="B652" s="105" t="str">
        <f t="shared" si="28"/>
        <v/>
      </c>
      <c r="C652" s="105" t="str">
        <f t="shared" si="29"/>
        <v/>
      </c>
      <c r="D652" s="105" t="str">
        <f t="shared" si="30"/>
        <v/>
      </c>
      <c r="E652" s="106" t="s">
        <v>695</v>
      </c>
      <c r="F652" s="106" t="s">
        <v>740</v>
      </c>
      <c r="G652" s="106" t="s">
        <v>782</v>
      </c>
      <c r="H652" s="106" t="s">
        <v>717</v>
      </c>
      <c r="I652" s="106">
        <v>7</v>
      </c>
      <c r="J652" s="106" t="s">
        <v>783</v>
      </c>
      <c r="K652" s="106">
        <v>7</v>
      </c>
      <c r="L652" s="106" t="s">
        <v>741</v>
      </c>
      <c r="M652" s="106" t="s">
        <v>700</v>
      </c>
      <c r="N652" s="106">
        <v>0.28000000000000003</v>
      </c>
      <c r="O652" s="106">
        <v>0.74</v>
      </c>
      <c r="P652" s="106" t="s">
        <v>714</v>
      </c>
      <c r="Q652" s="107" t="s">
        <v>1408</v>
      </c>
      <c r="R652" s="107" t="s">
        <v>44</v>
      </c>
    </row>
    <row r="653" spans="2:18" ht="20.100000000000001" customHeight="1" x14ac:dyDescent="0.4">
      <c r="B653" s="105" t="str">
        <f t="shared" si="28"/>
        <v/>
      </c>
      <c r="C653" s="105" t="str">
        <f t="shared" si="29"/>
        <v/>
      </c>
      <c r="D653" s="105" t="str">
        <f t="shared" si="30"/>
        <v/>
      </c>
      <c r="E653" s="106" t="s">
        <v>695</v>
      </c>
      <c r="F653" s="106" t="s">
        <v>740</v>
      </c>
      <c r="G653" s="106" t="s">
        <v>788</v>
      </c>
      <c r="H653" s="106" t="s">
        <v>717</v>
      </c>
      <c r="I653" s="106">
        <v>7</v>
      </c>
      <c r="J653" s="106" t="s">
        <v>722</v>
      </c>
      <c r="K653" s="106">
        <v>7</v>
      </c>
      <c r="L653" s="106" t="s">
        <v>753</v>
      </c>
      <c r="M653" s="106" t="s">
        <v>700</v>
      </c>
      <c r="N653" s="106">
        <v>0.33</v>
      </c>
      <c r="O653" s="106">
        <v>0.74</v>
      </c>
      <c r="P653" s="106" t="s">
        <v>714</v>
      </c>
      <c r="Q653" s="107" t="s">
        <v>1409</v>
      </c>
      <c r="R653" s="107" t="s">
        <v>44</v>
      </c>
    </row>
    <row r="654" spans="2:18" ht="20.100000000000001" customHeight="1" x14ac:dyDescent="0.4">
      <c r="B654" s="105" t="str">
        <f t="shared" si="28"/>
        <v/>
      </c>
      <c r="C654" s="105" t="str">
        <f t="shared" si="29"/>
        <v/>
      </c>
      <c r="D654" s="105" t="str">
        <f t="shared" si="30"/>
        <v/>
      </c>
      <c r="E654" s="106" t="s">
        <v>695</v>
      </c>
      <c r="F654" s="106" t="s">
        <v>794</v>
      </c>
      <c r="G654" s="106" t="s">
        <v>773</v>
      </c>
      <c r="H654" s="106" t="s">
        <v>729</v>
      </c>
      <c r="I654" s="106">
        <v>12</v>
      </c>
      <c r="J654" s="106" t="s">
        <v>774</v>
      </c>
      <c r="K654" s="106">
        <v>12</v>
      </c>
      <c r="L654" s="106" t="s">
        <v>729</v>
      </c>
      <c r="M654" s="106" t="s">
        <v>924</v>
      </c>
      <c r="N654" s="106">
        <v>0.45</v>
      </c>
      <c r="O654" s="106">
        <v>0.74</v>
      </c>
      <c r="P654" s="106" t="s">
        <v>714</v>
      </c>
      <c r="Q654" s="107" t="s">
        <v>1410</v>
      </c>
      <c r="R654" s="107" t="s">
        <v>926</v>
      </c>
    </row>
    <row r="655" spans="2:18" ht="20.100000000000001" customHeight="1" x14ac:dyDescent="0.4">
      <c r="B655" s="105" t="str">
        <f t="shared" si="28"/>
        <v/>
      </c>
      <c r="C655" s="105" t="str">
        <f t="shared" si="29"/>
        <v/>
      </c>
      <c r="D655" s="105" t="str">
        <f t="shared" si="30"/>
        <v/>
      </c>
      <c r="E655" s="106" t="s">
        <v>695</v>
      </c>
      <c r="F655" s="106" t="s">
        <v>794</v>
      </c>
      <c r="G655" s="106" t="s">
        <v>778</v>
      </c>
      <c r="H655" s="106" t="s">
        <v>729</v>
      </c>
      <c r="I655" s="106">
        <v>12</v>
      </c>
      <c r="J655" s="106" t="s">
        <v>779</v>
      </c>
      <c r="K655" s="106">
        <v>12</v>
      </c>
      <c r="L655" s="106" t="s">
        <v>729</v>
      </c>
      <c r="M655" s="106" t="s">
        <v>924</v>
      </c>
      <c r="N655" s="106">
        <v>0.45</v>
      </c>
      <c r="O655" s="106">
        <v>0.74</v>
      </c>
      <c r="P655" s="106" t="s">
        <v>714</v>
      </c>
      <c r="Q655" s="107" t="s">
        <v>1411</v>
      </c>
      <c r="R655" s="107" t="s">
        <v>926</v>
      </c>
    </row>
    <row r="656" spans="2:18" ht="20.100000000000001" customHeight="1" x14ac:dyDescent="0.4">
      <c r="B656" s="105" t="str">
        <f t="shared" si="28"/>
        <v/>
      </c>
      <c r="C656" s="105" t="str">
        <f t="shared" si="29"/>
        <v/>
      </c>
      <c r="D656" s="105" t="str">
        <f t="shared" si="30"/>
        <v/>
      </c>
      <c r="E656" s="106" t="s">
        <v>695</v>
      </c>
      <c r="F656" s="106" t="s">
        <v>794</v>
      </c>
      <c r="G656" s="106" t="s">
        <v>782</v>
      </c>
      <c r="H656" s="106" t="s">
        <v>729</v>
      </c>
      <c r="I656" s="106">
        <v>12</v>
      </c>
      <c r="J656" s="106" t="s">
        <v>783</v>
      </c>
      <c r="K656" s="106">
        <v>12</v>
      </c>
      <c r="L656" s="106" t="s">
        <v>729</v>
      </c>
      <c r="M656" s="106" t="s">
        <v>924</v>
      </c>
      <c r="N656" s="106">
        <v>0.38</v>
      </c>
      <c r="O656" s="106">
        <v>0.74</v>
      </c>
      <c r="P656" s="106" t="s">
        <v>714</v>
      </c>
      <c r="Q656" s="107" t="s">
        <v>1412</v>
      </c>
      <c r="R656" s="107" t="s">
        <v>926</v>
      </c>
    </row>
    <row r="657" spans="2:18" ht="20.100000000000001" customHeight="1" x14ac:dyDescent="0.4">
      <c r="B657" s="105" t="str">
        <f t="shared" ref="B657:B720" si="31">IF(OR($C$11="",$C$12=""),"",IFERROR(IF(AND($U$23&lt;&gt;R657,$V$23&lt;&gt;R657),"－",IF(AND(COUNTIF($C$11,"*樹脂スペーサー*")&gt;0,OR(M657="空気",F657="一般",F657="一般ＰＧ")),"－",IF(AND($W$26&gt;0,$W$26&gt;=O657),$U$26,IF(AND($W$27&gt;0,$W$27&gt;=O657),$U$27,IF(AND($W$28&gt;0,$W$28&gt;=O657),$U$28,IF(AND($W$29&gt;0,$W$29&gt;=O657),$U$29,IF(AND($W$30&gt;0,$W$30&gt;=O657),$U$30,IF(AND($W$31&gt;0,$W$31&gt;=O657),$U$31,IF(AND($W$32&gt;0,$W$32&gt;=O657),$U$32,"－"))))))))),"－"))</f>
        <v/>
      </c>
      <c r="C657" s="105" t="str">
        <f t="shared" ref="C657:C720" si="32">IF(B657="","",IF(B657&lt;&gt;"－",VLOOKUP(B657,$U$26:$V$32,2,FALSE),"－"))</f>
        <v/>
      </c>
      <c r="D657" s="105" t="str">
        <f t="shared" ref="D657:D720" si="33">IF($H$10="","",IF($V$39&lt;&gt;"断熱等","－",IF(AND(COUNTIF($V$35,"*樹脂スペーサー*")&gt;0,OR(M657="空気",F657="一般",F657="一般ＰＧ")),"－",IF(AND($V$36&lt;&gt;R657,$W$36&lt;&gt;R657),"－",IF(MID($H$10,10,1)="Z",IF(N657&lt;=0.65,"○","－"),IF($V$37&gt;=O657,"○","－"))))))</f>
        <v/>
      </c>
      <c r="E657" s="106" t="s">
        <v>695</v>
      </c>
      <c r="F657" s="106" t="s">
        <v>696</v>
      </c>
      <c r="G657" s="106" t="s">
        <v>710</v>
      </c>
      <c r="H657" s="106" t="s">
        <v>717</v>
      </c>
      <c r="I657" s="106">
        <v>11</v>
      </c>
      <c r="J657" s="106" t="s">
        <v>711</v>
      </c>
      <c r="K657" s="106">
        <v>12</v>
      </c>
      <c r="L657" s="106" t="s">
        <v>717</v>
      </c>
      <c r="M657" s="106" t="s">
        <v>924</v>
      </c>
      <c r="N657" s="106">
        <v>0.32</v>
      </c>
      <c r="O657" s="106">
        <v>0.74</v>
      </c>
      <c r="P657" s="106" t="s">
        <v>701</v>
      </c>
      <c r="Q657" s="107" t="s">
        <v>1413</v>
      </c>
      <c r="R657" s="107" t="s">
        <v>926</v>
      </c>
    </row>
    <row r="658" spans="2:18" ht="20.100000000000001" customHeight="1" x14ac:dyDescent="0.4">
      <c r="B658" s="105" t="str">
        <f t="shared" si="31"/>
        <v/>
      </c>
      <c r="C658" s="105" t="str">
        <f t="shared" si="32"/>
        <v/>
      </c>
      <c r="D658" s="105" t="str">
        <f t="shared" si="33"/>
        <v/>
      </c>
      <c r="E658" s="106" t="s">
        <v>695</v>
      </c>
      <c r="F658" s="106" t="s">
        <v>798</v>
      </c>
      <c r="G658" s="106" t="s">
        <v>773</v>
      </c>
      <c r="H658" s="106" t="s">
        <v>729</v>
      </c>
      <c r="I658" s="106">
        <v>12</v>
      </c>
      <c r="J658" s="106" t="s">
        <v>774</v>
      </c>
      <c r="K658" s="106">
        <v>12</v>
      </c>
      <c r="L658" s="106" t="s">
        <v>799</v>
      </c>
      <c r="M658" s="106" t="s">
        <v>924</v>
      </c>
      <c r="N658" s="106">
        <v>0.36</v>
      </c>
      <c r="O658" s="106">
        <v>0.74</v>
      </c>
      <c r="P658" s="106" t="s">
        <v>714</v>
      </c>
      <c r="Q658" s="107" t="s">
        <v>1414</v>
      </c>
      <c r="R658" s="107" t="s">
        <v>926</v>
      </c>
    </row>
    <row r="659" spans="2:18" ht="20.100000000000001" customHeight="1" x14ac:dyDescent="0.4">
      <c r="B659" s="105" t="str">
        <f t="shared" si="31"/>
        <v/>
      </c>
      <c r="C659" s="105" t="str">
        <f t="shared" si="32"/>
        <v/>
      </c>
      <c r="D659" s="105" t="str">
        <f t="shared" si="33"/>
        <v/>
      </c>
      <c r="E659" s="106" t="s">
        <v>695</v>
      </c>
      <c r="F659" s="106" t="s">
        <v>798</v>
      </c>
      <c r="G659" s="106" t="s">
        <v>778</v>
      </c>
      <c r="H659" s="106" t="s">
        <v>729</v>
      </c>
      <c r="I659" s="106">
        <v>12</v>
      </c>
      <c r="J659" s="106" t="s">
        <v>779</v>
      </c>
      <c r="K659" s="106">
        <v>12</v>
      </c>
      <c r="L659" s="106" t="s">
        <v>799</v>
      </c>
      <c r="M659" s="106" t="s">
        <v>924</v>
      </c>
      <c r="N659" s="106">
        <v>0.36</v>
      </c>
      <c r="O659" s="106">
        <v>0.74</v>
      </c>
      <c r="P659" s="106" t="s">
        <v>714</v>
      </c>
      <c r="Q659" s="107" t="s">
        <v>1415</v>
      </c>
      <c r="R659" s="107" t="s">
        <v>926</v>
      </c>
    </row>
    <row r="660" spans="2:18" ht="20.100000000000001" customHeight="1" x14ac:dyDescent="0.4">
      <c r="B660" s="105" t="str">
        <f t="shared" si="31"/>
        <v/>
      </c>
      <c r="C660" s="105" t="str">
        <f t="shared" si="32"/>
        <v/>
      </c>
      <c r="D660" s="105" t="str">
        <f t="shared" si="33"/>
        <v/>
      </c>
      <c r="E660" s="106" t="s">
        <v>695</v>
      </c>
      <c r="F660" s="106" t="s">
        <v>798</v>
      </c>
      <c r="G660" s="106" t="s">
        <v>782</v>
      </c>
      <c r="H660" s="106" t="s">
        <v>729</v>
      </c>
      <c r="I660" s="106">
        <v>12</v>
      </c>
      <c r="J660" s="106" t="s">
        <v>783</v>
      </c>
      <c r="K660" s="106">
        <v>12</v>
      </c>
      <c r="L660" s="106" t="s">
        <v>799</v>
      </c>
      <c r="M660" s="106" t="s">
        <v>924</v>
      </c>
      <c r="N660" s="106">
        <v>0.33</v>
      </c>
      <c r="O660" s="106">
        <v>0.74</v>
      </c>
      <c r="P660" s="106" t="s">
        <v>714</v>
      </c>
      <c r="Q660" s="107" t="s">
        <v>1416</v>
      </c>
      <c r="R660" s="107" t="s">
        <v>926</v>
      </c>
    </row>
    <row r="661" spans="2:18" ht="20.100000000000001" customHeight="1" x14ac:dyDescent="0.4">
      <c r="B661" s="105" t="str">
        <f t="shared" si="31"/>
        <v/>
      </c>
      <c r="C661" s="105" t="str">
        <f t="shared" si="32"/>
        <v/>
      </c>
      <c r="D661" s="105" t="str">
        <f t="shared" si="33"/>
        <v/>
      </c>
      <c r="E661" s="106" t="s">
        <v>695</v>
      </c>
      <c r="F661" s="106" t="s">
        <v>805</v>
      </c>
      <c r="G661" s="106" t="s">
        <v>773</v>
      </c>
      <c r="H661" s="106" t="s">
        <v>765</v>
      </c>
      <c r="I661" s="106">
        <v>12</v>
      </c>
      <c r="J661" s="106" t="s">
        <v>774</v>
      </c>
      <c r="K661" s="106">
        <v>12</v>
      </c>
      <c r="L661" s="106" t="s">
        <v>741</v>
      </c>
      <c r="M661" s="106" t="s">
        <v>924</v>
      </c>
      <c r="N661" s="106">
        <v>0.44</v>
      </c>
      <c r="O661" s="106">
        <v>0.74</v>
      </c>
      <c r="P661" s="106" t="s">
        <v>714</v>
      </c>
      <c r="Q661" s="107" t="s">
        <v>1417</v>
      </c>
      <c r="R661" s="107" t="s">
        <v>926</v>
      </c>
    </row>
    <row r="662" spans="2:18" ht="20.100000000000001" customHeight="1" x14ac:dyDescent="0.4">
      <c r="B662" s="105" t="str">
        <f t="shared" si="31"/>
        <v/>
      </c>
      <c r="C662" s="105" t="str">
        <f t="shared" si="32"/>
        <v/>
      </c>
      <c r="D662" s="105" t="str">
        <f t="shared" si="33"/>
        <v/>
      </c>
      <c r="E662" s="106" t="s">
        <v>695</v>
      </c>
      <c r="F662" s="106" t="s">
        <v>805</v>
      </c>
      <c r="G662" s="106" t="s">
        <v>778</v>
      </c>
      <c r="H662" s="106" t="s">
        <v>765</v>
      </c>
      <c r="I662" s="106">
        <v>12</v>
      </c>
      <c r="J662" s="106" t="s">
        <v>779</v>
      </c>
      <c r="K662" s="106">
        <v>12</v>
      </c>
      <c r="L662" s="106" t="s">
        <v>741</v>
      </c>
      <c r="M662" s="106" t="s">
        <v>924</v>
      </c>
      <c r="N662" s="106">
        <v>0.43</v>
      </c>
      <c r="O662" s="106">
        <v>0.74</v>
      </c>
      <c r="P662" s="106" t="s">
        <v>714</v>
      </c>
      <c r="Q662" s="107" t="s">
        <v>1418</v>
      </c>
      <c r="R662" s="107" t="s">
        <v>926</v>
      </c>
    </row>
    <row r="663" spans="2:18" ht="20.100000000000001" customHeight="1" x14ac:dyDescent="0.4">
      <c r="B663" s="105" t="str">
        <f t="shared" si="31"/>
        <v/>
      </c>
      <c r="C663" s="105" t="str">
        <f t="shared" si="32"/>
        <v/>
      </c>
      <c r="D663" s="105" t="str">
        <f t="shared" si="33"/>
        <v/>
      </c>
      <c r="E663" s="106" t="s">
        <v>695</v>
      </c>
      <c r="F663" s="106" t="s">
        <v>805</v>
      </c>
      <c r="G663" s="106" t="s">
        <v>782</v>
      </c>
      <c r="H663" s="106" t="s">
        <v>765</v>
      </c>
      <c r="I663" s="106">
        <v>12</v>
      </c>
      <c r="J663" s="106" t="s">
        <v>783</v>
      </c>
      <c r="K663" s="106">
        <v>12</v>
      </c>
      <c r="L663" s="106" t="s">
        <v>741</v>
      </c>
      <c r="M663" s="106" t="s">
        <v>924</v>
      </c>
      <c r="N663" s="106">
        <v>0.37</v>
      </c>
      <c r="O663" s="106">
        <v>0.74</v>
      </c>
      <c r="P663" s="106" t="s">
        <v>714</v>
      </c>
      <c r="Q663" s="107" t="s">
        <v>1419</v>
      </c>
      <c r="R663" s="107" t="s">
        <v>926</v>
      </c>
    </row>
    <row r="664" spans="2:18" ht="20.100000000000001" customHeight="1" x14ac:dyDescent="0.4">
      <c r="B664" s="105" t="str">
        <f t="shared" si="31"/>
        <v/>
      </c>
      <c r="C664" s="105" t="str">
        <f t="shared" si="32"/>
        <v/>
      </c>
      <c r="D664" s="105" t="str">
        <f t="shared" si="33"/>
        <v/>
      </c>
      <c r="E664" s="106" t="s">
        <v>695</v>
      </c>
      <c r="F664" s="106" t="s">
        <v>805</v>
      </c>
      <c r="G664" s="106" t="s">
        <v>788</v>
      </c>
      <c r="H664" s="106" t="s">
        <v>765</v>
      </c>
      <c r="I664" s="106">
        <v>12</v>
      </c>
      <c r="J664" s="106" t="s">
        <v>722</v>
      </c>
      <c r="K664" s="106">
        <v>12</v>
      </c>
      <c r="L664" s="106" t="s">
        <v>753</v>
      </c>
      <c r="M664" s="106" t="s">
        <v>924</v>
      </c>
      <c r="N664" s="106">
        <v>0.44</v>
      </c>
      <c r="O664" s="106">
        <v>0.74</v>
      </c>
      <c r="P664" s="106" t="s">
        <v>714</v>
      </c>
      <c r="Q664" s="107" t="s">
        <v>1420</v>
      </c>
      <c r="R664" s="107" t="s">
        <v>926</v>
      </c>
    </row>
    <row r="665" spans="2:18" ht="20.100000000000001" customHeight="1" x14ac:dyDescent="0.4">
      <c r="B665" s="105" t="str">
        <f t="shared" si="31"/>
        <v/>
      </c>
      <c r="C665" s="105" t="str">
        <f t="shared" si="32"/>
        <v/>
      </c>
      <c r="D665" s="105" t="str">
        <f t="shared" si="33"/>
        <v/>
      </c>
      <c r="E665" s="106" t="s">
        <v>695</v>
      </c>
      <c r="F665" s="106" t="s">
        <v>817</v>
      </c>
      <c r="G665" s="106" t="s">
        <v>773</v>
      </c>
      <c r="H665" s="106" t="s">
        <v>819</v>
      </c>
      <c r="I665" s="106">
        <v>12</v>
      </c>
      <c r="J665" s="106" t="s">
        <v>774</v>
      </c>
      <c r="K665" s="106">
        <v>12</v>
      </c>
      <c r="L665" s="106" t="s">
        <v>741</v>
      </c>
      <c r="M665" s="106" t="s">
        <v>924</v>
      </c>
      <c r="N665" s="106">
        <v>0.31</v>
      </c>
      <c r="O665" s="106">
        <v>0.74</v>
      </c>
      <c r="P665" s="106" t="s">
        <v>714</v>
      </c>
      <c r="Q665" s="107" t="s">
        <v>1421</v>
      </c>
      <c r="R665" s="107" t="s">
        <v>926</v>
      </c>
    </row>
    <row r="666" spans="2:18" ht="20.100000000000001" customHeight="1" x14ac:dyDescent="0.4">
      <c r="B666" s="105" t="str">
        <f t="shared" si="31"/>
        <v/>
      </c>
      <c r="C666" s="105" t="str">
        <f t="shared" si="32"/>
        <v/>
      </c>
      <c r="D666" s="105" t="str">
        <f t="shared" si="33"/>
        <v/>
      </c>
      <c r="E666" s="106" t="s">
        <v>695</v>
      </c>
      <c r="F666" s="106" t="s">
        <v>817</v>
      </c>
      <c r="G666" s="106" t="s">
        <v>778</v>
      </c>
      <c r="H666" s="106" t="s">
        <v>819</v>
      </c>
      <c r="I666" s="106">
        <v>12</v>
      </c>
      <c r="J666" s="106" t="s">
        <v>779</v>
      </c>
      <c r="K666" s="106">
        <v>12</v>
      </c>
      <c r="L666" s="106" t="s">
        <v>741</v>
      </c>
      <c r="M666" s="106" t="s">
        <v>924</v>
      </c>
      <c r="N666" s="106">
        <v>0.31</v>
      </c>
      <c r="O666" s="106">
        <v>0.74</v>
      </c>
      <c r="P666" s="106" t="s">
        <v>714</v>
      </c>
      <c r="Q666" s="107" t="s">
        <v>1422</v>
      </c>
      <c r="R666" s="107" t="s">
        <v>926</v>
      </c>
    </row>
    <row r="667" spans="2:18" ht="20.100000000000001" customHeight="1" x14ac:dyDescent="0.4">
      <c r="B667" s="105" t="str">
        <f t="shared" si="31"/>
        <v/>
      </c>
      <c r="C667" s="105" t="str">
        <f t="shared" si="32"/>
        <v/>
      </c>
      <c r="D667" s="105" t="str">
        <f t="shared" si="33"/>
        <v/>
      </c>
      <c r="E667" s="106" t="s">
        <v>695</v>
      </c>
      <c r="F667" s="106" t="s">
        <v>817</v>
      </c>
      <c r="G667" s="106" t="s">
        <v>782</v>
      </c>
      <c r="H667" s="106" t="s">
        <v>819</v>
      </c>
      <c r="I667" s="106">
        <v>12</v>
      </c>
      <c r="J667" s="106" t="s">
        <v>783</v>
      </c>
      <c r="K667" s="106">
        <v>12</v>
      </c>
      <c r="L667" s="106" t="s">
        <v>741</v>
      </c>
      <c r="M667" s="106" t="s">
        <v>924</v>
      </c>
      <c r="N667" s="106">
        <v>0.26</v>
      </c>
      <c r="O667" s="106">
        <v>0.74</v>
      </c>
      <c r="P667" s="106" t="s">
        <v>714</v>
      </c>
      <c r="Q667" s="107" t="s">
        <v>1423</v>
      </c>
      <c r="R667" s="107" t="s">
        <v>926</v>
      </c>
    </row>
    <row r="668" spans="2:18" ht="20.100000000000001" customHeight="1" x14ac:dyDescent="0.4">
      <c r="B668" s="105" t="str">
        <f t="shared" si="31"/>
        <v/>
      </c>
      <c r="C668" s="105" t="str">
        <f t="shared" si="32"/>
        <v/>
      </c>
      <c r="D668" s="105" t="str">
        <f t="shared" si="33"/>
        <v/>
      </c>
      <c r="E668" s="106" t="s">
        <v>695</v>
      </c>
      <c r="F668" s="106" t="s">
        <v>817</v>
      </c>
      <c r="G668" s="106" t="s">
        <v>788</v>
      </c>
      <c r="H668" s="106" t="s">
        <v>819</v>
      </c>
      <c r="I668" s="106">
        <v>12</v>
      </c>
      <c r="J668" s="106" t="s">
        <v>722</v>
      </c>
      <c r="K668" s="106">
        <v>12</v>
      </c>
      <c r="L668" s="106" t="s">
        <v>753</v>
      </c>
      <c r="M668" s="106" t="s">
        <v>924</v>
      </c>
      <c r="N668" s="106">
        <v>0.32</v>
      </c>
      <c r="O668" s="106">
        <v>0.74</v>
      </c>
      <c r="P668" s="106" t="s">
        <v>714</v>
      </c>
      <c r="Q668" s="107" t="s">
        <v>1424</v>
      </c>
      <c r="R668" s="107" t="s">
        <v>926</v>
      </c>
    </row>
    <row r="669" spans="2:18" ht="20.100000000000001" customHeight="1" x14ac:dyDescent="0.4">
      <c r="B669" s="105" t="str">
        <f t="shared" si="31"/>
        <v/>
      </c>
      <c r="C669" s="105" t="str">
        <f t="shared" si="32"/>
        <v/>
      </c>
      <c r="D669" s="105" t="str">
        <f t="shared" si="33"/>
        <v/>
      </c>
      <c r="E669" s="106" t="s">
        <v>695</v>
      </c>
      <c r="F669" s="106" t="s">
        <v>728</v>
      </c>
      <c r="G669" s="106" t="s">
        <v>721</v>
      </c>
      <c r="H669" s="106" t="s">
        <v>733</v>
      </c>
      <c r="I669" s="106">
        <v>7</v>
      </c>
      <c r="J669" s="106" t="s">
        <v>722</v>
      </c>
      <c r="K669" s="106">
        <v>7</v>
      </c>
      <c r="L669" s="106" t="s">
        <v>698</v>
      </c>
      <c r="M669" s="106" t="s">
        <v>700</v>
      </c>
      <c r="N669" s="106">
        <v>0.4</v>
      </c>
      <c r="O669" s="106">
        <v>0.74</v>
      </c>
      <c r="P669" s="106" t="s">
        <v>714</v>
      </c>
      <c r="Q669" s="107" t="s">
        <v>1425</v>
      </c>
      <c r="R669" s="107" t="s">
        <v>275</v>
      </c>
    </row>
    <row r="670" spans="2:18" ht="20.100000000000001" customHeight="1" x14ac:dyDescent="0.4">
      <c r="B670" s="105" t="str">
        <f t="shared" si="31"/>
        <v/>
      </c>
      <c r="C670" s="105" t="str">
        <f t="shared" si="32"/>
        <v/>
      </c>
      <c r="D670" s="105" t="str">
        <f t="shared" si="33"/>
        <v/>
      </c>
      <c r="E670" s="106" t="s">
        <v>695</v>
      </c>
      <c r="F670" s="106" t="s">
        <v>728</v>
      </c>
      <c r="G670" s="106" t="s">
        <v>773</v>
      </c>
      <c r="H670" s="106" t="s">
        <v>729</v>
      </c>
      <c r="I670" s="106">
        <v>7</v>
      </c>
      <c r="J670" s="106" t="s">
        <v>774</v>
      </c>
      <c r="K670" s="106">
        <v>7</v>
      </c>
      <c r="L670" s="106" t="s">
        <v>706</v>
      </c>
      <c r="M670" s="106" t="s">
        <v>700</v>
      </c>
      <c r="N670" s="106">
        <v>0.4</v>
      </c>
      <c r="O670" s="106">
        <v>0.74</v>
      </c>
      <c r="P670" s="106" t="s">
        <v>714</v>
      </c>
      <c r="Q670" s="107" t="s">
        <v>1426</v>
      </c>
      <c r="R670" s="107" t="s">
        <v>275</v>
      </c>
    </row>
    <row r="671" spans="2:18" ht="20.100000000000001" customHeight="1" x14ac:dyDescent="0.4">
      <c r="B671" s="105" t="str">
        <f t="shared" si="31"/>
        <v/>
      </c>
      <c r="C671" s="105" t="str">
        <f t="shared" si="32"/>
        <v/>
      </c>
      <c r="D671" s="105" t="str">
        <f t="shared" si="33"/>
        <v/>
      </c>
      <c r="E671" s="106" t="s">
        <v>695</v>
      </c>
      <c r="F671" s="106" t="s">
        <v>728</v>
      </c>
      <c r="G671" s="106" t="s">
        <v>778</v>
      </c>
      <c r="H671" s="106" t="s">
        <v>729</v>
      </c>
      <c r="I671" s="106">
        <v>7</v>
      </c>
      <c r="J671" s="106" t="s">
        <v>779</v>
      </c>
      <c r="K671" s="106">
        <v>7</v>
      </c>
      <c r="L671" s="106" t="s">
        <v>706</v>
      </c>
      <c r="M671" s="106" t="s">
        <v>700</v>
      </c>
      <c r="N671" s="106">
        <v>0.4</v>
      </c>
      <c r="O671" s="106">
        <v>0.74</v>
      </c>
      <c r="P671" s="106" t="s">
        <v>714</v>
      </c>
      <c r="Q671" s="107" t="s">
        <v>1427</v>
      </c>
      <c r="R671" s="107" t="s">
        <v>275</v>
      </c>
    </row>
    <row r="672" spans="2:18" ht="20.100000000000001" customHeight="1" x14ac:dyDescent="0.4">
      <c r="B672" s="105" t="str">
        <f t="shared" si="31"/>
        <v/>
      </c>
      <c r="C672" s="105" t="str">
        <f t="shared" si="32"/>
        <v/>
      </c>
      <c r="D672" s="105" t="str">
        <f t="shared" si="33"/>
        <v/>
      </c>
      <c r="E672" s="106" t="s">
        <v>695</v>
      </c>
      <c r="F672" s="106" t="s">
        <v>728</v>
      </c>
      <c r="G672" s="106" t="s">
        <v>782</v>
      </c>
      <c r="H672" s="106" t="s">
        <v>729</v>
      </c>
      <c r="I672" s="106">
        <v>7</v>
      </c>
      <c r="J672" s="106" t="s">
        <v>783</v>
      </c>
      <c r="K672" s="106">
        <v>7</v>
      </c>
      <c r="L672" s="106" t="s">
        <v>706</v>
      </c>
      <c r="M672" s="106" t="s">
        <v>700</v>
      </c>
      <c r="N672" s="106">
        <v>0.35</v>
      </c>
      <c r="O672" s="106">
        <v>0.74</v>
      </c>
      <c r="P672" s="106" t="s">
        <v>714</v>
      </c>
      <c r="Q672" s="107" t="s">
        <v>1428</v>
      </c>
      <c r="R672" s="107" t="s">
        <v>275</v>
      </c>
    </row>
    <row r="673" spans="2:18" ht="20.100000000000001" customHeight="1" x14ac:dyDescent="0.4">
      <c r="B673" s="105" t="str">
        <f t="shared" si="31"/>
        <v/>
      </c>
      <c r="C673" s="105" t="str">
        <f t="shared" si="32"/>
        <v/>
      </c>
      <c r="D673" s="105" t="str">
        <f t="shared" si="33"/>
        <v/>
      </c>
      <c r="E673" s="106" t="s">
        <v>695</v>
      </c>
      <c r="F673" s="106" t="s">
        <v>740</v>
      </c>
      <c r="G673" s="106" t="s">
        <v>773</v>
      </c>
      <c r="H673" s="106" t="s">
        <v>717</v>
      </c>
      <c r="I673" s="106">
        <v>7</v>
      </c>
      <c r="J673" s="106" t="s">
        <v>774</v>
      </c>
      <c r="K673" s="106">
        <v>7</v>
      </c>
      <c r="L673" s="106" t="s">
        <v>741</v>
      </c>
      <c r="M673" s="106" t="s">
        <v>700</v>
      </c>
      <c r="N673" s="106">
        <v>0.33</v>
      </c>
      <c r="O673" s="106">
        <v>0.74</v>
      </c>
      <c r="P673" s="106" t="s">
        <v>714</v>
      </c>
      <c r="Q673" s="107" t="s">
        <v>1429</v>
      </c>
      <c r="R673" s="107" t="s">
        <v>275</v>
      </c>
    </row>
    <row r="674" spans="2:18" ht="20.100000000000001" customHeight="1" x14ac:dyDescent="0.4">
      <c r="B674" s="105" t="str">
        <f t="shared" si="31"/>
        <v/>
      </c>
      <c r="C674" s="105" t="str">
        <f t="shared" si="32"/>
        <v/>
      </c>
      <c r="D674" s="105" t="str">
        <f t="shared" si="33"/>
        <v/>
      </c>
      <c r="E674" s="106" t="s">
        <v>695</v>
      </c>
      <c r="F674" s="106" t="s">
        <v>740</v>
      </c>
      <c r="G674" s="106" t="s">
        <v>778</v>
      </c>
      <c r="H674" s="106" t="s">
        <v>717</v>
      </c>
      <c r="I674" s="106">
        <v>7</v>
      </c>
      <c r="J674" s="106" t="s">
        <v>779</v>
      </c>
      <c r="K674" s="106">
        <v>7</v>
      </c>
      <c r="L674" s="106" t="s">
        <v>741</v>
      </c>
      <c r="M674" s="106" t="s">
        <v>700</v>
      </c>
      <c r="N674" s="106">
        <v>0.33</v>
      </c>
      <c r="O674" s="106">
        <v>0.74</v>
      </c>
      <c r="P674" s="106" t="s">
        <v>714</v>
      </c>
      <c r="Q674" s="107" t="s">
        <v>1430</v>
      </c>
      <c r="R674" s="107" t="s">
        <v>275</v>
      </c>
    </row>
    <row r="675" spans="2:18" ht="20.100000000000001" customHeight="1" x14ac:dyDescent="0.4">
      <c r="B675" s="105" t="str">
        <f t="shared" si="31"/>
        <v/>
      </c>
      <c r="C675" s="105" t="str">
        <f t="shared" si="32"/>
        <v/>
      </c>
      <c r="D675" s="105" t="str">
        <f t="shared" si="33"/>
        <v/>
      </c>
      <c r="E675" s="106" t="s">
        <v>695</v>
      </c>
      <c r="F675" s="106" t="s">
        <v>740</v>
      </c>
      <c r="G675" s="106" t="s">
        <v>782</v>
      </c>
      <c r="H675" s="106" t="s">
        <v>717</v>
      </c>
      <c r="I675" s="106">
        <v>7</v>
      </c>
      <c r="J675" s="106" t="s">
        <v>783</v>
      </c>
      <c r="K675" s="106">
        <v>7</v>
      </c>
      <c r="L675" s="106" t="s">
        <v>741</v>
      </c>
      <c r="M675" s="106" t="s">
        <v>700</v>
      </c>
      <c r="N675" s="106">
        <v>0.28000000000000003</v>
      </c>
      <c r="O675" s="106">
        <v>0.74</v>
      </c>
      <c r="P675" s="106" t="s">
        <v>714</v>
      </c>
      <c r="Q675" s="107" t="s">
        <v>1431</v>
      </c>
      <c r="R675" s="107" t="s">
        <v>275</v>
      </c>
    </row>
    <row r="676" spans="2:18" ht="20.100000000000001" customHeight="1" x14ac:dyDescent="0.4">
      <c r="B676" s="105" t="str">
        <f t="shared" si="31"/>
        <v/>
      </c>
      <c r="C676" s="105" t="str">
        <f t="shared" si="32"/>
        <v/>
      </c>
      <c r="D676" s="105" t="str">
        <f t="shared" si="33"/>
        <v/>
      </c>
      <c r="E676" s="106" t="s">
        <v>695</v>
      </c>
      <c r="F676" s="106" t="s">
        <v>740</v>
      </c>
      <c r="G676" s="106" t="s">
        <v>788</v>
      </c>
      <c r="H676" s="106" t="s">
        <v>717</v>
      </c>
      <c r="I676" s="106">
        <v>7</v>
      </c>
      <c r="J676" s="106" t="s">
        <v>722</v>
      </c>
      <c r="K676" s="106">
        <v>7</v>
      </c>
      <c r="L676" s="106" t="s">
        <v>753</v>
      </c>
      <c r="M676" s="106" t="s">
        <v>700</v>
      </c>
      <c r="N676" s="106">
        <v>0.33</v>
      </c>
      <c r="O676" s="106">
        <v>0.74</v>
      </c>
      <c r="P676" s="106" t="s">
        <v>714</v>
      </c>
      <c r="Q676" s="107" t="s">
        <v>1432</v>
      </c>
      <c r="R676" s="107" t="s">
        <v>275</v>
      </c>
    </row>
    <row r="677" spans="2:18" ht="20.100000000000001" customHeight="1" x14ac:dyDescent="0.4">
      <c r="B677" s="105" t="str">
        <f t="shared" si="31"/>
        <v/>
      </c>
      <c r="C677" s="105" t="str">
        <f t="shared" si="32"/>
        <v/>
      </c>
      <c r="D677" s="105" t="str">
        <f t="shared" si="33"/>
        <v/>
      </c>
      <c r="E677" s="106" t="s">
        <v>695</v>
      </c>
      <c r="F677" s="106" t="s">
        <v>696</v>
      </c>
      <c r="G677" s="106" t="s">
        <v>697</v>
      </c>
      <c r="H677" s="106" t="s">
        <v>698</v>
      </c>
      <c r="I677" s="106">
        <v>11</v>
      </c>
      <c r="J677" s="106" t="s">
        <v>699</v>
      </c>
      <c r="K677" s="106">
        <v>12</v>
      </c>
      <c r="L677" s="106" t="s">
        <v>698</v>
      </c>
      <c r="M677" s="106" t="s">
        <v>924</v>
      </c>
      <c r="N677" s="106">
        <v>0.32</v>
      </c>
      <c r="O677" s="106">
        <v>0.74</v>
      </c>
      <c r="P677" s="106" t="s">
        <v>714</v>
      </c>
      <c r="Q677" s="107" t="s">
        <v>1433</v>
      </c>
      <c r="R677" s="107" t="s">
        <v>13</v>
      </c>
    </row>
    <row r="678" spans="2:18" ht="20.100000000000001" customHeight="1" x14ac:dyDescent="0.4">
      <c r="B678" s="105" t="str">
        <f t="shared" si="31"/>
        <v/>
      </c>
      <c r="C678" s="105" t="str">
        <f t="shared" si="32"/>
        <v/>
      </c>
      <c r="D678" s="105" t="str">
        <f t="shared" si="33"/>
        <v/>
      </c>
      <c r="E678" s="106" t="s">
        <v>695</v>
      </c>
      <c r="F678" s="106" t="s">
        <v>728</v>
      </c>
      <c r="G678" s="106" t="s">
        <v>697</v>
      </c>
      <c r="H678" s="106" t="s">
        <v>1248</v>
      </c>
      <c r="I678" s="106">
        <v>7</v>
      </c>
      <c r="J678" s="106" t="s">
        <v>1389</v>
      </c>
      <c r="K678" s="106">
        <v>7</v>
      </c>
      <c r="L678" s="106" t="s">
        <v>1218</v>
      </c>
      <c r="M678" s="106" t="s">
        <v>700</v>
      </c>
      <c r="N678" s="106">
        <v>0.39</v>
      </c>
      <c r="O678" s="106">
        <v>0.74</v>
      </c>
      <c r="P678" s="106" t="s">
        <v>714</v>
      </c>
      <c r="Q678" s="107" t="s">
        <v>1434</v>
      </c>
      <c r="R678" s="107" t="s">
        <v>13</v>
      </c>
    </row>
    <row r="679" spans="2:18" ht="20.100000000000001" customHeight="1" x14ac:dyDescent="0.4">
      <c r="B679" s="105" t="str">
        <f t="shared" si="31"/>
        <v/>
      </c>
      <c r="C679" s="105" t="str">
        <f t="shared" si="32"/>
        <v/>
      </c>
      <c r="D679" s="105" t="str">
        <f t="shared" si="33"/>
        <v/>
      </c>
      <c r="E679" s="106" t="s">
        <v>695</v>
      </c>
      <c r="F679" s="106" t="s">
        <v>728</v>
      </c>
      <c r="G679" s="106" t="s">
        <v>710</v>
      </c>
      <c r="H679" s="106" t="s">
        <v>1248</v>
      </c>
      <c r="I679" s="106">
        <v>7</v>
      </c>
      <c r="J679" s="106" t="s">
        <v>1098</v>
      </c>
      <c r="K679" s="106">
        <v>7</v>
      </c>
      <c r="L679" s="106" t="s">
        <v>1218</v>
      </c>
      <c r="M679" s="106" t="s">
        <v>700</v>
      </c>
      <c r="N679" s="106">
        <v>0.39</v>
      </c>
      <c r="O679" s="106">
        <v>0.74</v>
      </c>
      <c r="P679" s="106" t="s">
        <v>714</v>
      </c>
      <c r="Q679" s="107" t="s">
        <v>1435</v>
      </c>
      <c r="R679" s="107" t="s">
        <v>13</v>
      </c>
    </row>
    <row r="680" spans="2:18" ht="20.100000000000001" customHeight="1" x14ac:dyDescent="0.4">
      <c r="B680" s="105" t="str">
        <f t="shared" si="31"/>
        <v/>
      </c>
      <c r="C680" s="105" t="str">
        <f t="shared" si="32"/>
        <v/>
      </c>
      <c r="D680" s="105" t="str">
        <f t="shared" si="33"/>
        <v/>
      </c>
      <c r="E680" s="106" t="s">
        <v>695</v>
      </c>
      <c r="F680" s="106" t="s">
        <v>794</v>
      </c>
      <c r="G680" s="106" t="s">
        <v>697</v>
      </c>
      <c r="H680" s="106" t="s">
        <v>765</v>
      </c>
      <c r="I680" s="106">
        <v>12</v>
      </c>
      <c r="J680" s="106" t="s">
        <v>699</v>
      </c>
      <c r="K680" s="106">
        <v>12</v>
      </c>
      <c r="L680" s="106" t="s">
        <v>765</v>
      </c>
      <c r="M680" s="106" t="s">
        <v>924</v>
      </c>
      <c r="N680" s="106">
        <v>0.45</v>
      </c>
      <c r="O680" s="106">
        <v>0.75</v>
      </c>
      <c r="P680" s="106" t="s">
        <v>714</v>
      </c>
      <c r="Q680" s="107" t="s">
        <v>1436</v>
      </c>
      <c r="R680" s="107" t="s">
        <v>39</v>
      </c>
    </row>
    <row r="681" spans="2:18" ht="20.100000000000001" customHeight="1" x14ac:dyDescent="0.4">
      <c r="B681" s="105" t="str">
        <f t="shared" si="31"/>
        <v/>
      </c>
      <c r="C681" s="105" t="str">
        <f t="shared" si="32"/>
        <v/>
      </c>
      <c r="D681" s="105" t="str">
        <f t="shared" si="33"/>
        <v/>
      </c>
      <c r="E681" s="106" t="s">
        <v>695</v>
      </c>
      <c r="F681" s="106" t="s">
        <v>794</v>
      </c>
      <c r="G681" s="106" t="s">
        <v>721</v>
      </c>
      <c r="H681" s="106" t="s">
        <v>729</v>
      </c>
      <c r="I681" s="106">
        <v>12</v>
      </c>
      <c r="J681" s="106" t="s">
        <v>722</v>
      </c>
      <c r="K681" s="106">
        <v>12</v>
      </c>
      <c r="L681" s="106" t="s">
        <v>729</v>
      </c>
      <c r="M681" s="106" t="s">
        <v>924</v>
      </c>
      <c r="N681" s="106">
        <v>0.45</v>
      </c>
      <c r="O681" s="106">
        <v>0.75</v>
      </c>
      <c r="P681" s="106" t="s">
        <v>714</v>
      </c>
      <c r="Q681" s="107" t="s">
        <v>1437</v>
      </c>
      <c r="R681" s="107" t="s">
        <v>39</v>
      </c>
    </row>
    <row r="682" spans="2:18" ht="20.100000000000001" customHeight="1" x14ac:dyDescent="0.4">
      <c r="B682" s="105" t="str">
        <f t="shared" si="31"/>
        <v/>
      </c>
      <c r="C682" s="105" t="str">
        <f t="shared" si="32"/>
        <v/>
      </c>
      <c r="D682" s="105" t="str">
        <f t="shared" si="33"/>
        <v/>
      </c>
      <c r="E682" s="106" t="s">
        <v>695</v>
      </c>
      <c r="F682" s="106" t="s">
        <v>728</v>
      </c>
      <c r="G682" s="106" t="s">
        <v>710</v>
      </c>
      <c r="H682" s="106" t="s">
        <v>733</v>
      </c>
      <c r="I682" s="106">
        <v>11</v>
      </c>
      <c r="J682" s="106" t="s">
        <v>711</v>
      </c>
      <c r="K682" s="106">
        <v>12</v>
      </c>
      <c r="L682" s="106" t="s">
        <v>698</v>
      </c>
      <c r="M682" s="106" t="s">
        <v>924</v>
      </c>
      <c r="N682" s="106">
        <v>0.4</v>
      </c>
      <c r="O682" s="106">
        <v>0.75</v>
      </c>
      <c r="P682" s="106" t="s">
        <v>714</v>
      </c>
      <c r="Q682" s="107" t="s">
        <v>1438</v>
      </c>
      <c r="R682" s="107" t="s">
        <v>39</v>
      </c>
    </row>
    <row r="683" spans="2:18" ht="20.100000000000001" customHeight="1" x14ac:dyDescent="0.4">
      <c r="B683" s="105" t="str">
        <f t="shared" si="31"/>
        <v/>
      </c>
      <c r="C683" s="105" t="str">
        <f t="shared" si="32"/>
        <v/>
      </c>
      <c r="D683" s="105" t="str">
        <f t="shared" si="33"/>
        <v/>
      </c>
      <c r="E683" s="106" t="s">
        <v>695</v>
      </c>
      <c r="F683" s="106" t="s">
        <v>798</v>
      </c>
      <c r="G683" s="106" t="s">
        <v>697</v>
      </c>
      <c r="H683" s="106" t="s">
        <v>765</v>
      </c>
      <c r="I683" s="106">
        <v>12</v>
      </c>
      <c r="J683" s="106" t="s">
        <v>699</v>
      </c>
      <c r="K683" s="106">
        <v>12</v>
      </c>
      <c r="L683" s="106" t="s">
        <v>819</v>
      </c>
      <c r="M683" s="106" t="s">
        <v>924</v>
      </c>
      <c r="N683" s="106">
        <v>0.36</v>
      </c>
      <c r="O683" s="106">
        <v>0.75</v>
      </c>
      <c r="P683" s="106" t="s">
        <v>714</v>
      </c>
      <c r="Q683" s="107" t="s">
        <v>1439</v>
      </c>
      <c r="R683" s="107" t="s">
        <v>39</v>
      </c>
    </row>
    <row r="684" spans="2:18" ht="20.100000000000001" customHeight="1" x14ac:dyDescent="0.4">
      <c r="B684" s="105" t="str">
        <f t="shared" si="31"/>
        <v/>
      </c>
      <c r="C684" s="105" t="str">
        <f t="shared" si="32"/>
        <v/>
      </c>
      <c r="D684" s="105" t="str">
        <f t="shared" si="33"/>
        <v/>
      </c>
      <c r="E684" s="106" t="s">
        <v>695</v>
      </c>
      <c r="F684" s="106" t="s">
        <v>798</v>
      </c>
      <c r="G684" s="106" t="s">
        <v>721</v>
      </c>
      <c r="H684" s="106" t="s">
        <v>729</v>
      </c>
      <c r="I684" s="106">
        <v>12</v>
      </c>
      <c r="J684" s="106" t="s">
        <v>722</v>
      </c>
      <c r="K684" s="106">
        <v>12</v>
      </c>
      <c r="L684" s="106" t="s">
        <v>799</v>
      </c>
      <c r="M684" s="106" t="s">
        <v>924</v>
      </c>
      <c r="N684" s="106">
        <v>0.37</v>
      </c>
      <c r="O684" s="106">
        <v>0.75</v>
      </c>
      <c r="P684" s="106" t="s">
        <v>714</v>
      </c>
      <c r="Q684" s="107" t="s">
        <v>1440</v>
      </c>
      <c r="R684" s="107" t="s">
        <v>39</v>
      </c>
    </row>
    <row r="685" spans="2:18" ht="20.100000000000001" customHeight="1" x14ac:dyDescent="0.4">
      <c r="B685" s="105" t="str">
        <f t="shared" si="31"/>
        <v/>
      </c>
      <c r="C685" s="105" t="str">
        <f t="shared" si="32"/>
        <v/>
      </c>
      <c r="D685" s="105" t="str">
        <f t="shared" si="33"/>
        <v/>
      </c>
      <c r="E685" s="106" t="s">
        <v>695</v>
      </c>
      <c r="F685" s="106" t="s">
        <v>805</v>
      </c>
      <c r="G685" s="106" t="s">
        <v>721</v>
      </c>
      <c r="H685" s="106" t="s">
        <v>765</v>
      </c>
      <c r="I685" s="106">
        <v>12</v>
      </c>
      <c r="J685" s="106" t="s">
        <v>722</v>
      </c>
      <c r="K685" s="106">
        <v>12</v>
      </c>
      <c r="L685" s="106" t="s">
        <v>741</v>
      </c>
      <c r="M685" s="106" t="s">
        <v>924</v>
      </c>
      <c r="N685" s="106">
        <v>0.44</v>
      </c>
      <c r="O685" s="106">
        <v>0.75</v>
      </c>
      <c r="P685" s="106" t="s">
        <v>714</v>
      </c>
      <c r="Q685" s="107" t="s">
        <v>1441</v>
      </c>
      <c r="R685" s="107" t="s">
        <v>39</v>
      </c>
    </row>
    <row r="686" spans="2:18" ht="20.100000000000001" customHeight="1" x14ac:dyDescent="0.4">
      <c r="B686" s="105" t="str">
        <f t="shared" si="31"/>
        <v/>
      </c>
      <c r="C686" s="105" t="str">
        <f t="shared" si="32"/>
        <v/>
      </c>
      <c r="D686" s="105" t="str">
        <f t="shared" si="33"/>
        <v/>
      </c>
      <c r="E686" s="106" t="s">
        <v>695</v>
      </c>
      <c r="F686" s="106" t="s">
        <v>740</v>
      </c>
      <c r="G686" s="106" t="s">
        <v>773</v>
      </c>
      <c r="H686" s="106" t="s">
        <v>698</v>
      </c>
      <c r="I686" s="106">
        <v>11</v>
      </c>
      <c r="J686" s="106" t="s">
        <v>774</v>
      </c>
      <c r="K686" s="106">
        <v>12</v>
      </c>
      <c r="L686" s="106" t="s">
        <v>741</v>
      </c>
      <c r="M686" s="106" t="s">
        <v>924</v>
      </c>
      <c r="N686" s="106">
        <v>0.33</v>
      </c>
      <c r="O686" s="106">
        <v>0.75</v>
      </c>
      <c r="P686" s="106" t="s">
        <v>714</v>
      </c>
      <c r="Q686" s="107" t="s">
        <v>1442</v>
      </c>
      <c r="R686" s="107" t="s">
        <v>39</v>
      </c>
    </row>
    <row r="687" spans="2:18" ht="20.100000000000001" customHeight="1" x14ac:dyDescent="0.4">
      <c r="B687" s="105" t="str">
        <f t="shared" si="31"/>
        <v/>
      </c>
      <c r="C687" s="105" t="str">
        <f t="shared" si="32"/>
        <v/>
      </c>
      <c r="D687" s="105" t="str">
        <f t="shared" si="33"/>
        <v/>
      </c>
      <c r="E687" s="106" t="s">
        <v>695</v>
      </c>
      <c r="F687" s="106" t="s">
        <v>740</v>
      </c>
      <c r="G687" s="106" t="s">
        <v>773</v>
      </c>
      <c r="H687" s="106" t="s">
        <v>706</v>
      </c>
      <c r="I687" s="106">
        <v>11</v>
      </c>
      <c r="J687" s="106" t="s">
        <v>1266</v>
      </c>
      <c r="K687" s="106">
        <v>12</v>
      </c>
      <c r="L687" s="106" t="s">
        <v>741</v>
      </c>
      <c r="M687" s="106" t="s">
        <v>924</v>
      </c>
      <c r="N687" s="106">
        <v>0.33</v>
      </c>
      <c r="O687" s="106">
        <v>0.75</v>
      </c>
      <c r="P687" s="106" t="s">
        <v>714</v>
      </c>
      <c r="Q687" s="107" t="s">
        <v>1443</v>
      </c>
      <c r="R687" s="107" t="s">
        <v>39</v>
      </c>
    </row>
    <row r="688" spans="2:18" ht="20.100000000000001" customHeight="1" x14ac:dyDescent="0.4">
      <c r="B688" s="105" t="str">
        <f t="shared" si="31"/>
        <v/>
      </c>
      <c r="C688" s="105" t="str">
        <f t="shared" si="32"/>
        <v/>
      </c>
      <c r="D688" s="105" t="str">
        <f t="shared" si="33"/>
        <v/>
      </c>
      <c r="E688" s="106" t="s">
        <v>695</v>
      </c>
      <c r="F688" s="106" t="s">
        <v>740</v>
      </c>
      <c r="G688" s="106" t="s">
        <v>778</v>
      </c>
      <c r="H688" s="106" t="s">
        <v>698</v>
      </c>
      <c r="I688" s="106">
        <v>11</v>
      </c>
      <c r="J688" s="106" t="s">
        <v>779</v>
      </c>
      <c r="K688" s="106">
        <v>12</v>
      </c>
      <c r="L688" s="106" t="s">
        <v>741</v>
      </c>
      <c r="M688" s="106" t="s">
        <v>924</v>
      </c>
      <c r="N688" s="106">
        <v>0.33</v>
      </c>
      <c r="O688" s="106">
        <v>0.75</v>
      </c>
      <c r="P688" s="106" t="s">
        <v>714</v>
      </c>
      <c r="Q688" s="107" t="s">
        <v>1444</v>
      </c>
      <c r="R688" s="107" t="s">
        <v>39</v>
      </c>
    </row>
    <row r="689" spans="2:18" ht="20.100000000000001" customHeight="1" x14ac:dyDescent="0.4">
      <c r="B689" s="105" t="str">
        <f t="shared" si="31"/>
        <v/>
      </c>
      <c r="C689" s="105" t="str">
        <f t="shared" si="32"/>
        <v/>
      </c>
      <c r="D689" s="105" t="str">
        <f t="shared" si="33"/>
        <v/>
      </c>
      <c r="E689" s="106" t="s">
        <v>695</v>
      </c>
      <c r="F689" s="106" t="s">
        <v>740</v>
      </c>
      <c r="G689" s="106" t="s">
        <v>778</v>
      </c>
      <c r="H689" s="106" t="s">
        <v>706</v>
      </c>
      <c r="I689" s="106">
        <v>11</v>
      </c>
      <c r="J689" s="106" t="s">
        <v>1269</v>
      </c>
      <c r="K689" s="106">
        <v>12</v>
      </c>
      <c r="L689" s="106" t="s">
        <v>741</v>
      </c>
      <c r="M689" s="106" t="s">
        <v>924</v>
      </c>
      <c r="N689" s="106">
        <v>0.33</v>
      </c>
      <c r="O689" s="106">
        <v>0.75</v>
      </c>
      <c r="P689" s="106" t="s">
        <v>714</v>
      </c>
      <c r="Q689" s="107" t="s">
        <v>1445</v>
      </c>
      <c r="R689" s="107" t="s">
        <v>39</v>
      </c>
    </row>
    <row r="690" spans="2:18" ht="20.100000000000001" customHeight="1" x14ac:dyDescent="0.4">
      <c r="B690" s="105" t="str">
        <f t="shared" si="31"/>
        <v/>
      </c>
      <c r="C690" s="105" t="str">
        <f t="shared" si="32"/>
        <v/>
      </c>
      <c r="D690" s="105" t="str">
        <f t="shared" si="33"/>
        <v/>
      </c>
      <c r="E690" s="106" t="s">
        <v>695</v>
      </c>
      <c r="F690" s="106" t="s">
        <v>740</v>
      </c>
      <c r="G690" s="106" t="s">
        <v>782</v>
      </c>
      <c r="H690" s="106" t="s">
        <v>698</v>
      </c>
      <c r="I690" s="106">
        <v>11</v>
      </c>
      <c r="J690" s="106" t="s">
        <v>783</v>
      </c>
      <c r="K690" s="106">
        <v>12</v>
      </c>
      <c r="L690" s="106" t="s">
        <v>741</v>
      </c>
      <c r="M690" s="106" t="s">
        <v>924</v>
      </c>
      <c r="N690" s="106">
        <v>0.28000000000000003</v>
      </c>
      <c r="O690" s="106">
        <v>0.75</v>
      </c>
      <c r="P690" s="106" t="s">
        <v>714</v>
      </c>
      <c r="Q690" s="107" t="s">
        <v>1446</v>
      </c>
      <c r="R690" s="107" t="s">
        <v>39</v>
      </c>
    </row>
    <row r="691" spans="2:18" ht="20.100000000000001" customHeight="1" x14ac:dyDescent="0.4">
      <c r="B691" s="105" t="str">
        <f t="shared" si="31"/>
        <v/>
      </c>
      <c r="C691" s="105" t="str">
        <f t="shared" si="32"/>
        <v/>
      </c>
      <c r="D691" s="105" t="str">
        <f t="shared" si="33"/>
        <v/>
      </c>
      <c r="E691" s="106" t="s">
        <v>695</v>
      </c>
      <c r="F691" s="106" t="s">
        <v>740</v>
      </c>
      <c r="G691" s="106" t="s">
        <v>758</v>
      </c>
      <c r="H691" s="106" t="s">
        <v>717</v>
      </c>
      <c r="I691" s="106">
        <v>11</v>
      </c>
      <c r="J691" s="106" t="s">
        <v>711</v>
      </c>
      <c r="K691" s="106">
        <v>12</v>
      </c>
      <c r="L691" s="106" t="s">
        <v>753</v>
      </c>
      <c r="M691" s="106" t="s">
        <v>924</v>
      </c>
      <c r="N691" s="106">
        <v>0.34</v>
      </c>
      <c r="O691" s="106">
        <v>0.75</v>
      </c>
      <c r="P691" s="106" t="s">
        <v>714</v>
      </c>
      <c r="Q691" s="107" t="s">
        <v>1447</v>
      </c>
      <c r="R691" s="107" t="s">
        <v>39</v>
      </c>
    </row>
    <row r="692" spans="2:18" ht="20.100000000000001" customHeight="1" x14ac:dyDescent="0.4">
      <c r="B692" s="105" t="str">
        <f t="shared" si="31"/>
        <v/>
      </c>
      <c r="C692" s="105" t="str">
        <f t="shared" si="32"/>
        <v/>
      </c>
      <c r="D692" s="105" t="str">
        <f t="shared" si="33"/>
        <v/>
      </c>
      <c r="E692" s="106" t="s">
        <v>695</v>
      </c>
      <c r="F692" s="106" t="s">
        <v>740</v>
      </c>
      <c r="G692" s="106" t="s">
        <v>788</v>
      </c>
      <c r="H692" s="106" t="s">
        <v>698</v>
      </c>
      <c r="I692" s="106">
        <v>11</v>
      </c>
      <c r="J692" s="106" t="s">
        <v>722</v>
      </c>
      <c r="K692" s="106">
        <v>12</v>
      </c>
      <c r="L692" s="106" t="s">
        <v>753</v>
      </c>
      <c r="M692" s="106" t="s">
        <v>924</v>
      </c>
      <c r="N692" s="106">
        <v>0.34</v>
      </c>
      <c r="O692" s="106">
        <v>0.75</v>
      </c>
      <c r="P692" s="106" t="s">
        <v>714</v>
      </c>
      <c r="Q692" s="107" t="s">
        <v>1448</v>
      </c>
      <c r="R692" s="107" t="s">
        <v>39</v>
      </c>
    </row>
    <row r="693" spans="2:18" ht="20.100000000000001" customHeight="1" x14ac:dyDescent="0.4">
      <c r="B693" s="105" t="str">
        <f t="shared" si="31"/>
        <v/>
      </c>
      <c r="C693" s="105" t="str">
        <f t="shared" si="32"/>
        <v/>
      </c>
      <c r="D693" s="105" t="str">
        <f t="shared" si="33"/>
        <v/>
      </c>
      <c r="E693" s="106" t="s">
        <v>695</v>
      </c>
      <c r="F693" s="106" t="s">
        <v>817</v>
      </c>
      <c r="G693" s="106" t="s">
        <v>721</v>
      </c>
      <c r="H693" s="106" t="s">
        <v>819</v>
      </c>
      <c r="I693" s="106">
        <v>12</v>
      </c>
      <c r="J693" s="106" t="s">
        <v>722</v>
      </c>
      <c r="K693" s="106">
        <v>12</v>
      </c>
      <c r="L693" s="106" t="s">
        <v>741</v>
      </c>
      <c r="M693" s="106" t="s">
        <v>924</v>
      </c>
      <c r="N693" s="106">
        <v>0.32</v>
      </c>
      <c r="O693" s="106">
        <v>0.75</v>
      </c>
      <c r="P693" s="106" t="s">
        <v>714</v>
      </c>
      <c r="Q693" s="107" t="s">
        <v>1449</v>
      </c>
      <c r="R693" s="107" t="s">
        <v>39</v>
      </c>
    </row>
    <row r="694" spans="2:18" ht="20.100000000000001" customHeight="1" x14ac:dyDescent="0.4">
      <c r="B694" s="105" t="str">
        <f t="shared" si="31"/>
        <v/>
      </c>
      <c r="C694" s="105" t="str">
        <f t="shared" si="32"/>
        <v/>
      </c>
      <c r="D694" s="105" t="str">
        <f t="shared" si="33"/>
        <v/>
      </c>
      <c r="E694" s="106" t="s">
        <v>695</v>
      </c>
      <c r="F694" s="106" t="s">
        <v>817</v>
      </c>
      <c r="G694" s="106" t="s">
        <v>773</v>
      </c>
      <c r="H694" s="106" t="s">
        <v>799</v>
      </c>
      <c r="I694" s="106">
        <v>12</v>
      </c>
      <c r="J694" s="106" t="s">
        <v>774</v>
      </c>
      <c r="K694" s="106">
        <v>12</v>
      </c>
      <c r="L694" s="106" t="s">
        <v>741</v>
      </c>
      <c r="M694" s="106" t="s">
        <v>924</v>
      </c>
      <c r="N694" s="106">
        <v>0.32</v>
      </c>
      <c r="O694" s="106">
        <v>0.75</v>
      </c>
      <c r="P694" s="106" t="s">
        <v>714</v>
      </c>
      <c r="Q694" s="107" t="s">
        <v>1450</v>
      </c>
      <c r="R694" s="107" t="s">
        <v>39</v>
      </c>
    </row>
    <row r="695" spans="2:18" ht="20.100000000000001" customHeight="1" x14ac:dyDescent="0.4">
      <c r="B695" s="105" t="str">
        <f t="shared" si="31"/>
        <v/>
      </c>
      <c r="C695" s="105" t="str">
        <f t="shared" si="32"/>
        <v/>
      </c>
      <c r="D695" s="105" t="str">
        <f t="shared" si="33"/>
        <v/>
      </c>
      <c r="E695" s="106" t="s">
        <v>695</v>
      </c>
      <c r="F695" s="106" t="s">
        <v>817</v>
      </c>
      <c r="G695" s="106" t="s">
        <v>782</v>
      </c>
      <c r="H695" s="106" t="s">
        <v>799</v>
      </c>
      <c r="I695" s="106">
        <v>12</v>
      </c>
      <c r="J695" s="106" t="s">
        <v>783</v>
      </c>
      <c r="K695" s="106">
        <v>12</v>
      </c>
      <c r="L695" s="106" t="s">
        <v>741</v>
      </c>
      <c r="M695" s="106" t="s">
        <v>924</v>
      </c>
      <c r="N695" s="106">
        <v>0.26</v>
      </c>
      <c r="O695" s="106">
        <v>0.75</v>
      </c>
      <c r="P695" s="106" t="s">
        <v>714</v>
      </c>
      <c r="Q695" s="107" t="s">
        <v>1451</v>
      </c>
      <c r="R695" s="107" t="s">
        <v>39</v>
      </c>
    </row>
    <row r="696" spans="2:18" ht="20.100000000000001" customHeight="1" x14ac:dyDescent="0.4">
      <c r="B696" s="105" t="str">
        <f t="shared" si="31"/>
        <v/>
      </c>
      <c r="C696" s="105" t="str">
        <f t="shared" si="32"/>
        <v/>
      </c>
      <c r="D696" s="105" t="str">
        <f t="shared" si="33"/>
        <v/>
      </c>
      <c r="E696" s="106" t="s">
        <v>695</v>
      </c>
      <c r="F696" s="106" t="s">
        <v>817</v>
      </c>
      <c r="G696" s="106" t="s">
        <v>758</v>
      </c>
      <c r="H696" s="106" t="s">
        <v>802</v>
      </c>
      <c r="I696" s="106">
        <v>12</v>
      </c>
      <c r="J696" s="106" t="s">
        <v>711</v>
      </c>
      <c r="K696" s="106">
        <v>12</v>
      </c>
      <c r="L696" s="106" t="s">
        <v>753</v>
      </c>
      <c r="M696" s="106" t="s">
        <v>924</v>
      </c>
      <c r="N696" s="106">
        <v>0.32</v>
      </c>
      <c r="O696" s="106">
        <v>0.75</v>
      </c>
      <c r="P696" s="106" t="s">
        <v>714</v>
      </c>
      <c r="Q696" s="107" t="s">
        <v>1452</v>
      </c>
      <c r="R696" s="107" t="s">
        <v>39</v>
      </c>
    </row>
    <row r="697" spans="2:18" ht="20.100000000000001" customHeight="1" x14ac:dyDescent="0.4">
      <c r="B697" s="105" t="str">
        <f t="shared" si="31"/>
        <v/>
      </c>
      <c r="C697" s="105" t="str">
        <f t="shared" si="32"/>
        <v/>
      </c>
      <c r="D697" s="105" t="str">
        <f t="shared" si="33"/>
        <v/>
      </c>
      <c r="E697" s="106" t="s">
        <v>695</v>
      </c>
      <c r="F697" s="106" t="s">
        <v>817</v>
      </c>
      <c r="G697" s="106" t="s">
        <v>788</v>
      </c>
      <c r="H697" s="106" t="s">
        <v>799</v>
      </c>
      <c r="I697" s="106">
        <v>12</v>
      </c>
      <c r="J697" s="106" t="s">
        <v>722</v>
      </c>
      <c r="K697" s="106">
        <v>12</v>
      </c>
      <c r="L697" s="106" t="s">
        <v>753</v>
      </c>
      <c r="M697" s="106" t="s">
        <v>924</v>
      </c>
      <c r="N697" s="106">
        <v>0.32</v>
      </c>
      <c r="O697" s="106">
        <v>0.75</v>
      </c>
      <c r="P697" s="106" t="s">
        <v>714</v>
      </c>
      <c r="Q697" s="107" t="s">
        <v>1453</v>
      </c>
      <c r="R697" s="107" t="s">
        <v>39</v>
      </c>
    </row>
    <row r="698" spans="2:18" ht="20.100000000000001" customHeight="1" x14ac:dyDescent="0.4">
      <c r="B698" s="105" t="str">
        <f t="shared" si="31"/>
        <v/>
      </c>
      <c r="C698" s="105" t="str">
        <f t="shared" si="32"/>
        <v/>
      </c>
      <c r="D698" s="105" t="str">
        <f t="shared" si="33"/>
        <v/>
      </c>
      <c r="E698" s="106" t="s">
        <v>695</v>
      </c>
      <c r="F698" s="106" t="s">
        <v>794</v>
      </c>
      <c r="G698" s="106" t="s">
        <v>697</v>
      </c>
      <c r="H698" s="106" t="s">
        <v>733</v>
      </c>
      <c r="I698" s="106">
        <v>12</v>
      </c>
      <c r="J698" s="106" t="s">
        <v>699</v>
      </c>
      <c r="K698" s="106">
        <v>12</v>
      </c>
      <c r="L698" s="106" t="s">
        <v>733</v>
      </c>
      <c r="M698" s="106" t="s">
        <v>924</v>
      </c>
      <c r="N698" s="106">
        <v>0.45</v>
      </c>
      <c r="O698" s="106">
        <v>0.75</v>
      </c>
      <c r="P698" s="106" t="s">
        <v>714</v>
      </c>
      <c r="Q698" s="107" t="s">
        <v>1454</v>
      </c>
      <c r="R698" s="107" t="s">
        <v>25</v>
      </c>
    </row>
    <row r="699" spans="2:18" ht="20.100000000000001" customHeight="1" x14ac:dyDescent="0.4">
      <c r="B699" s="105" t="str">
        <f t="shared" si="31"/>
        <v/>
      </c>
      <c r="C699" s="105" t="str">
        <f t="shared" si="32"/>
        <v/>
      </c>
      <c r="D699" s="105" t="str">
        <f t="shared" si="33"/>
        <v/>
      </c>
      <c r="E699" s="106" t="s">
        <v>695</v>
      </c>
      <c r="F699" s="106" t="s">
        <v>728</v>
      </c>
      <c r="G699" s="106" t="s">
        <v>710</v>
      </c>
      <c r="H699" s="106" t="s">
        <v>729</v>
      </c>
      <c r="I699" s="106">
        <v>11</v>
      </c>
      <c r="J699" s="106" t="s">
        <v>711</v>
      </c>
      <c r="K699" s="106">
        <v>12</v>
      </c>
      <c r="L699" s="106" t="s">
        <v>706</v>
      </c>
      <c r="M699" s="106" t="s">
        <v>924</v>
      </c>
      <c r="N699" s="106">
        <v>0.4</v>
      </c>
      <c r="O699" s="106">
        <v>0.75</v>
      </c>
      <c r="P699" s="106" t="s">
        <v>714</v>
      </c>
      <c r="Q699" s="107" t="s">
        <v>1455</v>
      </c>
      <c r="R699" s="107" t="s">
        <v>25</v>
      </c>
    </row>
    <row r="700" spans="2:18" ht="20.100000000000001" customHeight="1" x14ac:dyDescent="0.4">
      <c r="B700" s="105" t="str">
        <f t="shared" si="31"/>
        <v/>
      </c>
      <c r="C700" s="105" t="str">
        <f t="shared" si="32"/>
        <v/>
      </c>
      <c r="D700" s="105" t="str">
        <f t="shared" si="33"/>
        <v/>
      </c>
      <c r="E700" s="106" t="s">
        <v>695</v>
      </c>
      <c r="F700" s="106" t="s">
        <v>798</v>
      </c>
      <c r="G700" s="106" t="s">
        <v>697</v>
      </c>
      <c r="H700" s="106" t="s">
        <v>733</v>
      </c>
      <c r="I700" s="106">
        <v>12</v>
      </c>
      <c r="J700" s="106" t="s">
        <v>699</v>
      </c>
      <c r="K700" s="106">
        <v>12</v>
      </c>
      <c r="L700" s="106" t="s">
        <v>802</v>
      </c>
      <c r="M700" s="106" t="s">
        <v>924</v>
      </c>
      <c r="N700" s="106">
        <v>0.36</v>
      </c>
      <c r="O700" s="106">
        <v>0.75</v>
      </c>
      <c r="P700" s="106" t="s">
        <v>714</v>
      </c>
      <c r="Q700" s="107" t="s">
        <v>1456</v>
      </c>
      <c r="R700" s="107" t="s">
        <v>25</v>
      </c>
    </row>
    <row r="701" spans="2:18" ht="20.100000000000001" customHeight="1" x14ac:dyDescent="0.4">
      <c r="B701" s="105" t="str">
        <f t="shared" si="31"/>
        <v/>
      </c>
      <c r="C701" s="105" t="str">
        <f t="shared" si="32"/>
        <v/>
      </c>
      <c r="D701" s="105" t="str">
        <f t="shared" si="33"/>
        <v/>
      </c>
      <c r="E701" s="106" t="s">
        <v>695</v>
      </c>
      <c r="F701" s="106" t="s">
        <v>805</v>
      </c>
      <c r="G701" s="106" t="s">
        <v>710</v>
      </c>
      <c r="H701" s="106" t="s">
        <v>733</v>
      </c>
      <c r="I701" s="106">
        <v>12</v>
      </c>
      <c r="J701" s="106" t="s">
        <v>711</v>
      </c>
      <c r="K701" s="106">
        <v>12</v>
      </c>
      <c r="L701" s="106" t="s">
        <v>741</v>
      </c>
      <c r="M701" s="106" t="s">
        <v>924</v>
      </c>
      <c r="N701" s="106">
        <v>0.45</v>
      </c>
      <c r="O701" s="106">
        <v>0.75</v>
      </c>
      <c r="P701" s="106" t="s">
        <v>714</v>
      </c>
      <c r="Q701" s="107" t="s">
        <v>1457</v>
      </c>
      <c r="R701" s="107" t="s">
        <v>25</v>
      </c>
    </row>
    <row r="702" spans="2:18" ht="20.100000000000001" customHeight="1" x14ac:dyDescent="0.4">
      <c r="B702" s="105" t="str">
        <f t="shared" si="31"/>
        <v/>
      </c>
      <c r="C702" s="105" t="str">
        <f t="shared" si="32"/>
        <v/>
      </c>
      <c r="D702" s="105" t="str">
        <f t="shared" si="33"/>
        <v/>
      </c>
      <c r="E702" s="106" t="s">
        <v>695</v>
      </c>
      <c r="F702" s="106" t="s">
        <v>805</v>
      </c>
      <c r="G702" s="106" t="s">
        <v>721</v>
      </c>
      <c r="H702" s="106" t="s">
        <v>729</v>
      </c>
      <c r="I702" s="106">
        <v>12</v>
      </c>
      <c r="J702" s="106" t="s">
        <v>722</v>
      </c>
      <c r="K702" s="106">
        <v>12</v>
      </c>
      <c r="L702" s="106" t="s">
        <v>741</v>
      </c>
      <c r="M702" s="106" t="s">
        <v>924</v>
      </c>
      <c r="N702" s="106">
        <v>0.45</v>
      </c>
      <c r="O702" s="106">
        <v>0.75</v>
      </c>
      <c r="P702" s="106" t="s">
        <v>714</v>
      </c>
      <c r="Q702" s="107" t="s">
        <v>1458</v>
      </c>
      <c r="R702" s="107" t="s">
        <v>25</v>
      </c>
    </row>
    <row r="703" spans="2:18" ht="20.100000000000001" customHeight="1" x14ac:dyDescent="0.4">
      <c r="B703" s="105" t="str">
        <f t="shared" si="31"/>
        <v/>
      </c>
      <c r="C703" s="105" t="str">
        <f t="shared" si="32"/>
        <v/>
      </c>
      <c r="D703" s="105" t="str">
        <f t="shared" si="33"/>
        <v/>
      </c>
      <c r="E703" s="106" t="s">
        <v>695</v>
      </c>
      <c r="F703" s="106" t="s">
        <v>805</v>
      </c>
      <c r="G703" s="106" t="s">
        <v>752</v>
      </c>
      <c r="H703" s="106" t="s">
        <v>733</v>
      </c>
      <c r="I703" s="106">
        <v>12</v>
      </c>
      <c r="J703" s="106" t="s">
        <v>699</v>
      </c>
      <c r="K703" s="106">
        <v>12</v>
      </c>
      <c r="L703" s="106" t="s">
        <v>753</v>
      </c>
      <c r="M703" s="106" t="s">
        <v>924</v>
      </c>
      <c r="N703" s="106">
        <v>0.45</v>
      </c>
      <c r="O703" s="106">
        <v>0.75</v>
      </c>
      <c r="P703" s="106" t="s">
        <v>714</v>
      </c>
      <c r="Q703" s="107" t="s">
        <v>1459</v>
      </c>
      <c r="R703" s="107" t="s">
        <v>25</v>
      </c>
    </row>
    <row r="704" spans="2:18" ht="20.100000000000001" customHeight="1" x14ac:dyDescent="0.4">
      <c r="B704" s="105" t="str">
        <f t="shared" si="31"/>
        <v/>
      </c>
      <c r="C704" s="105" t="str">
        <f t="shared" si="32"/>
        <v/>
      </c>
      <c r="D704" s="105" t="str">
        <f t="shared" si="33"/>
        <v/>
      </c>
      <c r="E704" s="106" t="s">
        <v>695</v>
      </c>
      <c r="F704" s="106" t="s">
        <v>817</v>
      </c>
      <c r="G704" s="106" t="s">
        <v>710</v>
      </c>
      <c r="H704" s="106" t="s">
        <v>802</v>
      </c>
      <c r="I704" s="106">
        <v>12</v>
      </c>
      <c r="J704" s="106" t="s">
        <v>711</v>
      </c>
      <c r="K704" s="106">
        <v>12</v>
      </c>
      <c r="L704" s="106" t="s">
        <v>741</v>
      </c>
      <c r="M704" s="106" t="s">
        <v>924</v>
      </c>
      <c r="N704" s="106">
        <v>0.32</v>
      </c>
      <c r="O704" s="106">
        <v>0.75</v>
      </c>
      <c r="P704" s="106" t="s">
        <v>714</v>
      </c>
      <c r="Q704" s="107" t="s">
        <v>1460</v>
      </c>
      <c r="R704" s="107" t="s">
        <v>25</v>
      </c>
    </row>
    <row r="705" spans="2:18" ht="20.100000000000001" customHeight="1" x14ac:dyDescent="0.4">
      <c r="B705" s="105" t="str">
        <f t="shared" si="31"/>
        <v/>
      </c>
      <c r="C705" s="105" t="str">
        <f t="shared" si="32"/>
        <v/>
      </c>
      <c r="D705" s="105" t="str">
        <f t="shared" si="33"/>
        <v/>
      </c>
      <c r="E705" s="106" t="s">
        <v>695</v>
      </c>
      <c r="F705" s="106" t="s">
        <v>817</v>
      </c>
      <c r="G705" s="106" t="s">
        <v>721</v>
      </c>
      <c r="H705" s="106" t="s">
        <v>799</v>
      </c>
      <c r="I705" s="106">
        <v>12</v>
      </c>
      <c r="J705" s="106" t="s">
        <v>722</v>
      </c>
      <c r="K705" s="106">
        <v>12</v>
      </c>
      <c r="L705" s="106" t="s">
        <v>741</v>
      </c>
      <c r="M705" s="106" t="s">
        <v>924</v>
      </c>
      <c r="N705" s="106">
        <v>0.32</v>
      </c>
      <c r="O705" s="106">
        <v>0.75</v>
      </c>
      <c r="P705" s="106" t="s">
        <v>714</v>
      </c>
      <c r="Q705" s="107" t="s">
        <v>1461</v>
      </c>
      <c r="R705" s="107" t="s">
        <v>25</v>
      </c>
    </row>
    <row r="706" spans="2:18" ht="20.100000000000001" customHeight="1" x14ac:dyDescent="0.4">
      <c r="B706" s="105" t="str">
        <f t="shared" si="31"/>
        <v/>
      </c>
      <c r="C706" s="105" t="str">
        <f t="shared" si="32"/>
        <v/>
      </c>
      <c r="D706" s="105" t="str">
        <f t="shared" si="33"/>
        <v/>
      </c>
      <c r="E706" s="106" t="s">
        <v>695</v>
      </c>
      <c r="F706" s="106" t="s">
        <v>817</v>
      </c>
      <c r="G706" s="106" t="s">
        <v>752</v>
      </c>
      <c r="H706" s="106" t="s">
        <v>802</v>
      </c>
      <c r="I706" s="106">
        <v>12</v>
      </c>
      <c r="J706" s="106" t="s">
        <v>699</v>
      </c>
      <c r="K706" s="106">
        <v>12</v>
      </c>
      <c r="L706" s="106" t="s">
        <v>753</v>
      </c>
      <c r="M706" s="106" t="s">
        <v>924</v>
      </c>
      <c r="N706" s="106">
        <v>0.32</v>
      </c>
      <c r="O706" s="106">
        <v>0.75</v>
      </c>
      <c r="P706" s="106" t="s">
        <v>714</v>
      </c>
      <c r="Q706" s="107" t="s">
        <v>1462</v>
      </c>
      <c r="R706" s="107" t="s">
        <v>25</v>
      </c>
    </row>
    <row r="707" spans="2:18" ht="20.100000000000001" customHeight="1" x14ac:dyDescent="0.4">
      <c r="B707" s="105" t="str">
        <f t="shared" si="31"/>
        <v/>
      </c>
      <c r="C707" s="105" t="str">
        <f t="shared" si="32"/>
        <v/>
      </c>
      <c r="D707" s="105" t="str">
        <f t="shared" si="33"/>
        <v/>
      </c>
      <c r="E707" s="106" t="s">
        <v>695</v>
      </c>
      <c r="F707" s="106" t="s">
        <v>794</v>
      </c>
      <c r="G707" s="106" t="s">
        <v>721</v>
      </c>
      <c r="H707" s="106" t="s">
        <v>733</v>
      </c>
      <c r="I707" s="106">
        <v>12</v>
      </c>
      <c r="J707" s="106" t="s">
        <v>722</v>
      </c>
      <c r="K707" s="106">
        <v>12</v>
      </c>
      <c r="L707" s="106" t="s">
        <v>733</v>
      </c>
      <c r="M707" s="106" t="s">
        <v>924</v>
      </c>
      <c r="N707" s="106">
        <v>0.45</v>
      </c>
      <c r="O707" s="106">
        <v>0.75</v>
      </c>
      <c r="P707" s="106" t="s">
        <v>714</v>
      </c>
      <c r="Q707" s="107" t="s">
        <v>1463</v>
      </c>
      <c r="R707" s="107" t="s">
        <v>926</v>
      </c>
    </row>
    <row r="708" spans="2:18" ht="20.100000000000001" customHeight="1" x14ac:dyDescent="0.4">
      <c r="B708" s="105" t="str">
        <f t="shared" si="31"/>
        <v/>
      </c>
      <c r="C708" s="105" t="str">
        <f t="shared" si="32"/>
        <v/>
      </c>
      <c r="D708" s="105" t="str">
        <f t="shared" si="33"/>
        <v/>
      </c>
      <c r="E708" s="106" t="s">
        <v>695</v>
      </c>
      <c r="F708" s="106" t="s">
        <v>728</v>
      </c>
      <c r="G708" s="106" t="s">
        <v>710</v>
      </c>
      <c r="H708" s="106" t="s">
        <v>765</v>
      </c>
      <c r="I708" s="106">
        <v>11</v>
      </c>
      <c r="J708" s="106" t="s">
        <v>711</v>
      </c>
      <c r="K708" s="106">
        <v>12</v>
      </c>
      <c r="L708" s="106" t="s">
        <v>717</v>
      </c>
      <c r="M708" s="106" t="s">
        <v>924</v>
      </c>
      <c r="N708" s="106">
        <v>0.39</v>
      </c>
      <c r="O708" s="106">
        <v>0.75</v>
      </c>
      <c r="P708" s="106" t="s">
        <v>714</v>
      </c>
      <c r="Q708" s="107" t="s">
        <v>1464</v>
      </c>
      <c r="R708" s="107" t="s">
        <v>926</v>
      </c>
    </row>
    <row r="709" spans="2:18" ht="20.100000000000001" customHeight="1" x14ac:dyDescent="0.4">
      <c r="B709" s="105" t="str">
        <f t="shared" si="31"/>
        <v/>
      </c>
      <c r="C709" s="105" t="str">
        <f t="shared" si="32"/>
        <v/>
      </c>
      <c r="D709" s="105" t="str">
        <f t="shared" si="33"/>
        <v/>
      </c>
      <c r="E709" s="106" t="s">
        <v>695</v>
      </c>
      <c r="F709" s="106" t="s">
        <v>798</v>
      </c>
      <c r="G709" s="106" t="s">
        <v>721</v>
      </c>
      <c r="H709" s="106" t="s">
        <v>733</v>
      </c>
      <c r="I709" s="106">
        <v>12</v>
      </c>
      <c r="J709" s="106" t="s">
        <v>722</v>
      </c>
      <c r="K709" s="106">
        <v>12</v>
      </c>
      <c r="L709" s="106" t="s">
        <v>802</v>
      </c>
      <c r="M709" s="106" t="s">
        <v>924</v>
      </c>
      <c r="N709" s="106">
        <v>0.37</v>
      </c>
      <c r="O709" s="106">
        <v>0.75</v>
      </c>
      <c r="P709" s="106" t="s">
        <v>714</v>
      </c>
      <c r="Q709" s="107" t="s">
        <v>1465</v>
      </c>
      <c r="R709" s="107" t="s">
        <v>926</v>
      </c>
    </row>
    <row r="710" spans="2:18" ht="20.100000000000001" customHeight="1" x14ac:dyDescent="0.4">
      <c r="B710" s="105" t="str">
        <f t="shared" si="31"/>
        <v/>
      </c>
      <c r="C710" s="105" t="str">
        <f t="shared" si="32"/>
        <v/>
      </c>
      <c r="D710" s="105" t="str">
        <f t="shared" si="33"/>
        <v/>
      </c>
      <c r="E710" s="106" t="s">
        <v>695</v>
      </c>
      <c r="F710" s="106" t="s">
        <v>728</v>
      </c>
      <c r="G710" s="106" t="s">
        <v>697</v>
      </c>
      <c r="H710" s="106" t="s">
        <v>733</v>
      </c>
      <c r="I710" s="106">
        <v>11</v>
      </c>
      <c r="J710" s="106" t="s">
        <v>699</v>
      </c>
      <c r="K710" s="106">
        <v>12</v>
      </c>
      <c r="L710" s="106" t="s">
        <v>698</v>
      </c>
      <c r="M710" s="106" t="s">
        <v>924</v>
      </c>
      <c r="N710" s="106">
        <v>0.39</v>
      </c>
      <c r="O710" s="106">
        <v>0.75</v>
      </c>
      <c r="P710" s="106" t="s">
        <v>714</v>
      </c>
      <c r="Q710" s="107" t="s">
        <v>1466</v>
      </c>
      <c r="R710" s="107" t="s">
        <v>13</v>
      </c>
    </row>
    <row r="711" spans="2:18" ht="20.100000000000001" customHeight="1" x14ac:dyDescent="0.4">
      <c r="B711" s="105" t="str">
        <f t="shared" si="31"/>
        <v/>
      </c>
      <c r="C711" s="105" t="str">
        <f t="shared" si="32"/>
        <v/>
      </c>
      <c r="D711" s="105" t="str">
        <f t="shared" si="33"/>
        <v/>
      </c>
      <c r="E711" s="106" t="s">
        <v>695</v>
      </c>
      <c r="F711" s="106" t="s">
        <v>794</v>
      </c>
      <c r="G711" s="106" t="s">
        <v>697</v>
      </c>
      <c r="H711" s="106" t="s">
        <v>729</v>
      </c>
      <c r="I711" s="106">
        <v>12</v>
      </c>
      <c r="J711" s="106" t="s">
        <v>1347</v>
      </c>
      <c r="K711" s="106">
        <v>12</v>
      </c>
      <c r="L711" s="106" t="s">
        <v>729</v>
      </c>
      <c r="M711" s="106" t="s">
        <v>924</v>
      </c>
      <c r="N711" s="106">
        <v>0.45</v>
      </c>
      <c r="O711" s="106">
        <v>0.75</v>
      </c>
      <c r="P711" s="106" t="s">
        <v>714</v>
      </c>
      <c r="Q711" s="107" t="s">
        <v>1467</v>
      </c>
      <c r="R711" s="107" t="s">
        <v>14</v>
      </c>
    </row>
    <row r="712" spans="2:18" ht="20.100000000000001" customHeight="1" x14ac:dyDescent="0.4">
      <c r="B712" s="105" t="str">
        <f t="shared" si="31"/>
        <v/>
      </c>
      <c r="C712" s="105" t="str">
        <f t="shared" si="32"/>
        <v/>
      </c>
      <c r="D712" s="105" t="str">
        <f t="shared" si="33"/>
        <v/>
      </c>
      <c r="E712" s="106" t="s">
        <v>695</v>
      </c>
      <c r="F712" s="106" t="s">
        <v>794</v>
      </c>
      <c r="G712" s="106" t="s">
        <v>721</v>
      </c>
      <c r="H712" s="106" t="s">
        <v>729</v>
      </c>
      <c r="I712" s="106">
        <v>12</v>
      </c>
      <c r="J712" s="106" t="s">
        <v>1349</v>
      </c>
      <c r="K712" s="106">
        <v>12</v>
      </c>
      <c r="L712" s="106" t="s">
        <v>729</v>
      </c>
      <c r="M712" s="106" t="s">
        <v>924</v>
      </c>
      <c r="N712" s="106">
        <v>0.45</v>
      </c>
      <c r="O712" s="106">
        <v>0.75</v>
      </c>
      <c r="P712" s="106" t="s">
        <v>714</v>
      </c>
      <c r="Q712" s="107" t="s">
        <v>1468</v>
      </c>
      <c r="R712" s="107" t="s">
        <v>14</v>
      </c>
    </row>
    <row r="713" spans="2:18" ht="20.100000000000001" customHeight="1" x14ac:dyDescent="0.4">
      <c r="B713" s="105" t="str">
        <f t="shared" si="31"/>
        <v/>
      </c>
      <c r="C713" s="105" t="str">
        <f t="shared" si="32"/>
        <v/>
      </c>
      <c r="D713" s="105" t="str">
        <f t="shared" si="33"/>
        <v/>
      </c>
      <c r="E713" s="106" t="s">
        <v>695</v>
      </c>
      <c r="F713" s="106" t="s">
        <v>696</v>
      </c>
      <c r="G713" s="106" t="s">
        <v>721</v>
      </c>
      <c r="H713" s="106" t="s">
        <v>698</v>
      </c>
      <c r="I713" s="106">
        <v>11</v>
      </c>
      <c r="J713" s="106" t="s">
        <v>722</v>
      </c>
      <c r="K713" s="106">
        <v>11</v>
      </c>
      <c r="L713" s="106" t="s">
        <v>698</v>
      </c>
      <c r="M713" s="106" t="s">
        <v>924</v>
      </c>
      <c r="N713" s="106">
        <v>0.32</v>
      </c>
      <c r="O713" s="106">
        <v>0.76</v>
      </c>
      <c r="P713" s="106" t="s">
        <v>714</v>
      </c>
      <c r="Q713" s="107" t="s">
        <v>1469</v>
      </c>
      <c r="R713" s="107" t="s">
        <v>39</v>
      </c>
    </row>
    <row r="714" spans="2:18" ht="20.100000000000001" customHeight="1" x14ac:dyDescent="0.4">
      <c r="B714" s="105" t="str">
        <f t="shared" si="31"/>
        <v/>
      </c>
      <c r="C714" s="105" t="str">
        <f t="shared" si="32"/>
        <v/>
      </c>
      <c r="D714" s="105" t="str">
        <f t="shared" si="33"/>
        <v/>
      </c>
      <c r="E714" s="106" t="s">
        <v>695</v>
      </c>
      <c r="F714" s="106" t="s">
        <v>696</v>
      </c>
      <c r="G714" s="106" t="s">
        <v>773</v>
      </c>
      <c r="H714" s="106" t="s">
        <v>706</v>
      </c>
      <c r="I714" s="106">
        <v>11</v>
      </c>
      <c r="J714" s="106" t="s">
        <v>774</v>
      </c>
      <c r="K714" s="106">
        <v>11</v>
      </c>
      <c r="L714" s="106" t="s">
        <v>706</v>
      </c>
      <c r="M714" s="106" t="s">
        <v>924</v>
      </c>
      <c r="N714" s="106">
        <v>0.32</v>
      </c>
      <c r="O714" s="106">
        <v>0.76</v>
      </c>
      <c r="P714" s="106" t="s">
        <v>714</v>
      </c>
      <c r="Q714" s="107" t="s">
        <v>1470</v>
      </c>
      <c r="R714" s="107" t="s">
        <v>39</v>
      </c>
    </row>
    <row r="715" spans="2:18" ht="20.100000000000001" customHeight="1" x14ac:dyDescent="0.4">
      <c r="B715" s="105" t="str">
        <f t="shared" si="31"/>
        <v/>
      </c>
      <c r="C715" s="105" t="str">
        <f t="shared" si="32"/>
        <v/>
      </c>
      <c r="D715" s="105" t="str">
        <f t="shared" si="33"/>
        <v/>
      </c>
      <c r="E715" s="106" t="s">
        <v>695</v>
      </c>
      <c r="F715" s="106" t="s">
        <v>696</v>
      </c>
      <c r="G715" s="106" t="s">
        <v>778</v>
      </c>
      <c r="H715" s="106" t="s">
        <v>706</v>
      </c>
      <c r="I715" s="106">
        <v>11</v>
      </c>
      <c r="J715" s="106" t="s">
        <v>779</v>
      </c>
      <c r="K715" s="106">
        <v>11</v>
      </c>
      <c r="L715" s="106" t="s">
        <v>706</v>
      </c>
      <c r="M715" s="106" t="s">
        <v>924</v>
      </c>
      <c r="N715" s="106">
        <v>0.32</v>
      </c>
      <c r="O715" s="106">
        <v>0.76</v>
      </c>
      <c r="P715" s="106" t="s">
        <v>714</v>
      </c>
      <c r="Q715" s="107" t="s">
        <v>1471</v>
      </c>
      <c r="R715" s="107" t="s">
        <v>39</v>
      </c>
    </row>
    <row r="716" spans="2:18" ht="20.100000000000001" customHeight="1" x14ac:dyDescent="0.4">
      <c r="B716" s="105" t="str">
        <f t="shared" si="31"/>
        <v/>
      </c>
      <c r="C716" s="105" t="str">
        <f t="shared" si="32"/>
        <v/>
      </c>
      <c r="D716" s="105" t="str">
        <f t="shared" si="33"/>
        <v/>
      </c>
      <c r="E716" s="106" t="s">
        <v>695</v>
      </c>
      <c r="F716" s="106" t="s">
        <v>696</v>
      </c>
      <c r="G716" s="106" t="s">
        <v>782</v>
      </c>
      <c r="H716" s="106" t="s">
        <v>706</v>
      </c>
      <c r="I716" s="106">
        <v>11</v>
      </c>
      <c r="J716" s="106" t="s">
        <v>783</v>
      </c>
      <c r="K716" s="106">
        <v>11</v>
      </c>
      <c r="L716" s="106" t="s">
        <v>706</v>
      </c>
      <c r="M716" s="106" t="s">
        <v>924</v>
      </c>
      <c r="N716" s="106">
        <v>0.27</v>
      </c>
      <c r="O716" s="106">
        <v>0.76</v>
      </c>
      <c r="P716" s="106" t="s">
        <v>714</v>
      </c>
      <c r="Q716" s="107" t="s">
        <v>1472</v>
      </c>
      <c r="R716" s="107" t="s">
        <v>39</v>
      </c>
    </row>
    <row r="717" spans="2:18" ht="20.100000000000001" customHeight="1" x14ac:dyDescent="0.4">
      <c r="B717" s="105" t="str">
        <f t="shared" si="31"/>
        <v/>
      </c>
      <c r="C717" s="105" t="str">
        <f t="shared" si="32"/>
        <v/>
      </c>
      <c r="D717" s="105" t="str">
        <f t="shared" si="33"/>
        <v/>
      </c>
      <c r="E717" s="106" t="s">
        <v>695</v>
      </c>
      <c r="F717" s="106" t="s">
        <v>740</v>
      </c>
      <c r="G717" s="106" t="s">
        <v>710</v>
      </c>
      <c r="H717" s="106" t="s">
        <v>717</v>
      </c>
      <c r="I717" s="106">
        <v>11</v>
      </c>
      <c r="J717" s="106" t="s">
        <v>711</v>
      </c>
      <c r="K717" s="106">
        <v>12</v>
      </c>
      <c r="L717" s="106" t="s">
        <v>741</v>
      </c>
      <c r="M717" s="106" t="s">
        <v>924</v>
      </c>
      <c r="N717" s="106">
        <v>0.34</v>
      </c>
      <c r="O717" s="106">
        <v>0.76</v>
      </c>
      <c r="P717" s="106" t="s">
        <v>714</v>
      </c>
      <c r="Q717" s="107" t="s">
        <v>1473</v>
      </c>
      <c r="R717" s="107" t="s">
        <v>25</v>
      </c>
    </row>
    <row r="718" spans="2:18" ht="20.100000000000001" customHeight="1" x14ac:dyDescent="0.4">
      <c r="B718" s="105" t="str">
        <f t="shared" si="31"/>
        <v/>
      </c>
      <c r="C718" s="105" t="str">
        <f t="shared" si="32"/>
        <v/>
      </c>
      <c r="D718" s="105" t="str">
        <f t="shared" si="33"/>
        <v/>
      </c>
      <c r="E718" s="106" t="s">
        <v>695</v>
      </c>
      <c r="F718" s="106" t="s">
        <v>740</v>
      </c>
      <c r="G718" s="106" t="s">
        <v>721</v>
      </c>
      <c r="H718" s="106" t="s">
        <v>698</v>
      </c>
      <c r="I718" s="106">
        <v>11</v>
      </c>
      <c r="J718" s="106" t="s">
        <v>722</v>
      </c>
      <c r="K718" s="106">
        <v>12</v>
      </c>
      <c r="L718" s="106" t="s">
        <v>741</v>
      </c>
      <c r="M718" s="106" t="s">
        <v>924</v>
      </c>
      <c r="N718" s="106">
        <v>0.34</v>
      </c>
      <c r="O718" s="106">
        <v>0.76</v>
      </c>
      <c r="P718" s="106" t="s">
        <v>714</v>
      </c>
      <c r="Q718" s="107" t="s">
        <v>1474</v>
      </c>
      <c r="R718" s="107" t="s">
        <v>25</v>
      </c>
    </row>
    <row r="719" spans="2:18" ht="20.100000000000001" customHeight="1" x14ac:dyDescent="0.4">
      <c r="B719" s="105" t="str">
        <f t="shared" si="31"/>
        <v/>
      </c>
      <c r="C719" s="105" t="str">
        <f t="shared" si="32"/>
        <v/>
      </c>
      <c r="D719" s="105" t="str">
        <f t="shared" si="33"/>
        <v/>
      </c>
      <c r="E719" s="106" t="s">
        <v>695</v>
      </c>
      <c r="F719" s="106" t="s">
        <v>740</v>
      </c>
      <c r="G719" s="106" t="s">
        <v>752</v>
      </c>
      <c r="H719" s="106" t="s">
        <v>717</v>
      </c>
      <c r="I719" s="106">
        <v>11</v>
      </c>
      <c r="J719" s="106" t="s">
        <v>699</v>
      </c>
      <c r="K719" s="106">
        <v>12</v>
      </c>
      <c r="L719" s="106" t="s">
        <v>753</v>
      </c>
      <c r="M719" s="106" t="s">
        <v>924</v>
      </c>
      <c r="N719" s="106">
        <v>0.34</v>
      </c>
      <c r="O719" s="106">
        <v>0.76</v>
      </c>
      <c r="P719" s="106" t="s">
        <v>714</v>
      </c>
      <c r="Q719" s="107" t="s">
        <v>1475</v>
      </c>
      <c r="R719" s="107" t="s">
        <v>25</v>
      </c>
    </row>
    <row r="720" spans="2:18" ht="20.100000000000001" customHeight="1" x14ac:dyDescent="0.4">
      <c r="B720" s="105" t="str">
        <f t="shared" si="31"/>
        <v/>
      </c>
      <c r="C720" s="105" t="str">
        <f t="shared" si="32"/>
        <v/>
      </c>
      <c r="D720" s="105" t="str">
        <f t="shared" si="33"/>
        <v/>
      </c>
      <c r="E720" s="106" t="s">
        <v>695</v>
      </c>
      <c r="F720" s="106" t="s">
        <v>740</v>
      </c>
      <c r="G720" s="106" t="s">
        <v>758</v>
      </c>
      <c r="H720" s="106" t="s">
        <v>706</v>
      </c>
      <c r="I720" s="106">
        <v>11</v>
      </c>
      <c r="J720" s="106" t="s">
        <v>711</v>
      </c>
      <c r="K720" s="106">
        <v>12</v>
      </c>
      <c r="L720" s="106" t="s">
        <v>753</v>
      </c>
      <c r="M720" s="106" t="s">
        <v>924</v>
      </c>
      <c r="N720" s="106">
        <v>0.34</v>
      </c>
      <c r="O720" s="106">
        <v>0.76</v>
      </c>
      <c r="P720" s="106" t="s">
        <v>714</v>
      </c>
      <c r="Q720" s="107" t="s">
        <v>1476</v>
      </c>
      <c r="R720" s="107" t="s">
        <v>25</v>
      </c>
    </row>
    <row r="721" spans="2:18" ht="20.100000000000001" customHeight="1" x14ac:dyDescent="0.4">
      <c r="B721" s="105" t="str">
        <f t="shared" ref="B721:B784" si="34">IF(OR($C$11="",$C$12=""),"",IFERROR(IF(AND($U$23&lt;&gt;R721,$V$23&lt;&gt;R721),"－",IF(AND(COUNTIF($C$11,"*樹脂スペーサー*")&gt;0,OR(M721="空気",F721="一般",F721="一般ＰＧ")),"－",IF(AND($W$26&gt;0,$W$26&gt;=O721),$U$26,IF(AND($W$27&gt;0,$W$27&gt;=O721),$U$27,IF(AND($W$28&gt;0,$W$28&gt;=O721),$U$28,IF(AND($W$29&gt;0,$W$29&gt;=O721),$U$29,IF(AND($W$30&gt;0,$W$30&gt;=O721),$U$30,IF(AND($W$31&gt;0,$W$31&gt;=O721),$U$31,IF(AND($W$32&gt;0,$W$32&gt;=O721),$U$32,"－"))))))))),"－"))</f>
        <v/>
      </c>
      <c r="C721" s="105" t="str">
        <f t="shared" ref="C721:C784" si="35">IF(B721="","",IF(B721&lt;&gt;"－",VLOOKUP(B721,$U$26:$V$32,2,FALSE),"－"))</f>
        <v/>
      </c>
      <c r="D721" s="105" t="str">
        <f t="shared" ref="D721:D784" si="36">IF($H$10="","",IF($V$39&lt;&gt;"断熱等","－",IF(AND(COUNTIF($V$35,"*樹脂スペーサー*")&gt;0,OR(M721="空気",F721="一般",F721="一般ＰＧ")),"－",IF(AND($V$36&lt;&gt;R721,$W$36&lt;&gt;R721),"－",IF(MID($H$10,10,1)="Z",IF(N721&lt;=0.65,"○","－"),IF($V$37&gt;=O721,"○","－"))))))</f>
        <v/>
      </c>
      <c r="E721" s="106" t="s">
        <v>695</v>
      </c>
      <c r="F721" s="106" t="s">
        <v>794</v>
      </c>
      <c r="G721" s="106" t="s">
        <v>721</v>
      </c>
      <c r="H721" s="106" t="s">
        <v>733</v>
      </c>
      <c r="I721" s="106">
        <v>7</v>
      </c>
      <c r="J721" s="106" t="s">
        <v>722</v>
      </c>
      <c r="K721" s="106">
        <v>7</v>
      </c>
      <c r="L721" s="106" t="s">
        <v>733</v>
      </c>
      <c r="M721" s="106" t="s">
        <v>700</v>
      </c>
      <c r="N721" s="106">
        <v>0.45</v>
      </c>
      <c r="O721" s="106">
        <v>0.76</v>
      </c>
      <c r="P721" s="106" t="s">
        <v>714</v>
      </c>
      <c r="Q721" s="107" t="s">
        <v>1477</v>
      </c>
      <c r="R721" s="107" t="s">
        <v>44</v>
      </c>
    </row>
    <row r="722" spans="2:18" ht="20.100000000000001" customHeight="1" x14ac:dyDescent="0.4">
      <c r="B722" s="105" t="str">
        <f t="shared" si="34"/>
        <v/>
      </c>
      <c r="C722" s="105" t="str">
        <f t="shared" si="35"/>
        <v/>
      </c>
      <c r="D722" s="105" t="str">
        <f t="shared" si="36"/>
        <v/>
      </c>
      <c r="E722" s="106" t="s">
        <v>695</v>
      </c>
      <c r="F722" s="106" t="s">
        <v>794</v>
      </c>
      <c r="G722" s="106" t="s">
        <v>773</v>
      </c>
      <c r="H722" s="106" t="s">
        <v>729</v>
      </c>
      <c r="I722" s="106">
        <v>7</v>
      </c>
      <c r="J722" s="106" t="s">
        <v>774</v>
      </c>
      <c r="K722" s="106">
        <v>7</v>
      </c>
      <c r="L722" s="106" t="s">
        <v>729</v>
      </c>
      <c r="M722" s="106" t="s">
        <v>700</v>
      </c>
      <c r="N722" s="106">
        <v>0.45</v>
      </c>
      <c r="O722" s="106">
        <v>0.76</v>
      </c>
      <c r="P722" s="106" t="s">
        <v>714</v>
      </c>
      <c r="Q722" s="107" t="s">
        <v>1478</v>
      </c>
      <c r="R722" s="107" t="s">
        <v>44</v>
      </c>
    </row>
    <row r="723" spans="2:18" ht="20.100000000000001" customHeight="1" x14ac:dyDescent="0.4">
      <c r="B723" s="105" t="str">
        <f t="shared" si="34"/>
        <v/>
      </c>
      <c r="C723" s="105" t="str">
        <f t="shared" si="35"/>
        <v/>
      </c>
      <c r="D723" s="105" t="str">
        <f t="shared" si="36"/>
        <v/>
      </c>
      <c r="E723" s="106" t="s">
        <v>695</v>
      </c>
      <c r="F723" s="106" t="s">
        <v>794</v>
      </c>
      <c r="G723" s="106" t="s">
        <v>778</v>
      </c>
      <c r="H723" s="106" t="s">
        <v>729</v>
      </c>
      <c r="I723" s="106">
        <v>7</v>
      </c>
      <c r="J723" s="106" t="s">
        <v>779</v>
      </c>
      <c r="K723" s="106">
        <v>7</v>
      </c>
      <c r="L723" s="106" t="s">
        <v>729</v>
      </c>
      <c r="M723" s="106" t="s">
        <v>700</v>
      </c>
      <c r="N723" s="106">
        <v>0.45</v>
      </c>
      <c r="O723" s="106">
        <v>0.76</v>
      </c>
      <c r="P723" s="106" t="s">
        <v>714</v>
      </c>
      <c r="Q723" s="107" t="s">
        <v>1479</v>
      </c>
      <c r="R723" s="107" t="s">
        <v>44</v>
      </c>
    </row>
    <row r="724" spans="2:18" ht="20.100000000000001" customHeight="1" x14ac:dyDescent="0.4">
      <c r="B724" s="105" t="str">
        <f t="shared" si="34"/>
        <v/>
      </c>
      <c r="C724" s="105" t="str">
        <f t="shared" si="35"/>
        <v/>
      </c>
      <c r="D724" s="105" t="str">
        <f t="shared" si="36"/>
        <v/>
      </c>
      <c r="E724" s="106" t="s">
        <v>695</v>
      </c>
      <c r="F724" s="106" t="s">
        <v>794</v>
      </c>
      <c r="G724" s="106" t="s">
        <v>782</v>
      </c>
      <c r="H724" s="106" t="s">
        <v>729</v>
      </c>
      <c r="I724" s="106">
        <v>7</v>
      </c>
      <c r="J724" s="106" t="s">
        <v>783</v>
      </c>
      <c r="K724" s="106">
        <v>7</v>
      </c>
      <c r="L724" s="106" t="s">
        <v>729</v>
      </c>
      <c r="M724" s="106" t="s">
        <v>700</v>
      </c>
      <c r="N724" s="106">
        <v>0.38</v>
      </c>
      <c r="O724" s="106">
        <v>0.76</v>
      </c>
      <c r="P724" s="106" t="s">
        <v>714</v>
      </c>
      <c r="Q724" s="107" t="s">
        <v>1480</v>
      </c>
      <c r="R724" s="107" t="s">
        <v>44</v>
      </c>
    </row>
    <row r="725" spans="2:18" ht="20.100000000000001" customHeight="1" x14ac:dyDescent="0.4">
      <c r="B725" s="105" t="str">
        <f t="shared" si="34"/>
        <v/>
      </c>
      <c r="C725" s="105" t="str">
        <f t="shared" si="35"/>
        <v/>
      </c>
      <c r="D725" s="105" t="str">
        <f t="shared" si="36"/>
        <v/>
      </c>
      <c r="E725" s="106" t="s">
        <v>695</v>
      </c>
      <c r="F725" s="106" t="s">
        <v>798</v>
      </c>
      <c r="G725" s="106" t="s">
        <v>721</v>
      </c>
      <c r="H725" s="106" t="s">
        <v>733</v>
      </c>
      <c r="I725" s="106">
        <v>7</v>
      </c>
      <c r="J725" s="106" t="s">
        <v>722</v>
      </c>
      <c r="K725" s="106">
        <v>7</v>
      </c>
      <c r="L725" s="106" t="s">
        <v>802</v>
      </c>
      <c r="M725" s="106" t="s">
        <v>700</v>
      </c>
      <c r="N725" s="106">
        <v>0.37</v>
      </c>
      <c r="O725" s="106">
        <v>0.76</v>
      </c>
      <c r="P725" s="106" t="s">
        <v>714</v>
      </c>
      <c r="Q725" s="107" t="s">
        <v>1481</v>
      </c>
      <c r="R725" s="107" t="s">
        <v>44</v>
      </c>
    </row>
    <row r="726" spans="2:18" ht="20.100000000000001" customHeight="1" x14ac:dyDescent="0.4">
      <c r="B726" s="105" t="str">
        <f t="shared" si="34"/>
        <v/>
      </c>
      <c r="C726" s="105" t="str">
        <f t="shared" si="35"/>
        <v/>
      </c>
      <c r="D726" s="105" t="str">
        <f t="shared" si="36"/>
        <v/>
      </c>
      <c r="E726" s="106" t="s">
        <v>695</v>
      </c>
      <c r="F726" s="106" t="s">
        <v>798</v>
      </c>
      <c r="G726" s="106" t="s">
        <v>773</v>
      </c>
      <c r="H726" s="106" t="s">
        <v>729</v>
      </c>
      <c r="I726" s="106">
        <v>7</v>
      </c>
      <c r="J726" s="106" t="s">
        <v>774</v>
      </c>
      <c r="K726" s="106">
        <v>7</v>
      </c>
      <c r="L726" s="106" t="s">
        <v>799</v>
      </c>
      <c r="M726" s="106" t="s">
        <v>700</v>
      </c>
      <c r="N726" s="106">
        <v>0.36</v>
      </c>
      <c r="O726" s="106">
        <v>0.76</v>
      </c>
      <c r="P726" s="106" t="s">
        <v>714</v>
      </c>
      <c r="Q726" s="107" t="s">
        <v>1482</v>
      </c>
      <c r="R726" s="107" t="s">
        <v>44</v>
      </c>
    </row>
    <row r="727" spans="2:18" ht="20.100000000000001" customHeight="1" x14ac:dyDescent="0.4">
      <c r="B727" s="105" t="str">
        <f t="shared" si="34"/>
        <v/>
      </c>
      <c r="C727" s="105" t="str">
        <f t="shared" si="35"/>
        <v/>
      </c>
      <c r="D727" s="105" t="str">
        <f t="shared" si="36"/>
        <v/>
      </c>
      <c r="E727" s="106" t="s">
        <v>695</v>
      </c>
      <c r="F727" s="106" t="s">
        <v>798</v>
      </c>
      <c r="G727" s="106" t="s">
        <v>778</v>
      </c>
      <c r="H727" s="106" t="s">
        <v>729</v>
      </c>
      <c r="I727" s="106">
        <v>7</v>
      </c>
      <c r="J727" s="106" t="s">
        <v>779</v>
      </c>
      <c r="K727" s="106">
        <v>7</v>
      </c>
      <c r="L727" s="106" t="s">
        <v>799</v>
      </c>
      <c r="M727" s="106" t="s">
        <v>700</v>
      </c>
      <c r="N727" s="106">
        <v>0.36</v>
      </c>
      <c r="O727" s="106">
        <v>0.76</v>
      </c>
      <c r="P727" s="106" t="s">
        <v>714</v>
      </c>
      <c r="Q727" s="107" t="s">
        <v>1483</v>
      </c>
      <c r="R727" s="107" t="s">
        <v>44</v>
      </c>
    </row>
    <row r="728" spans="2:18" ht="20.100000000000001" customHeight="1" x14ac:dyDescent="0.4">
      <c r="B728" s="105" t="str">
        <f t="shared" si="34"/>
        <v/>
      </c>
      <c r="C728" s="105" t="str">
        <f t="shared" si="35"/>
        <v/>
      </c>
      <c r="D728" s="105" t="str">
        <f t="shared" si="36"/>
        <v/>
      </c>
      <c r="E728" s="106" t="s">
        <v>695</v>
      </c>
      <c r="F728" s="106" t="s">
        <v>798</v>
      </c>
      <c r="G728" s="106" t="s">
        <v>782</v>
      </c>
      <c r="H728" s="106" t="s">
        <v>729</v>
      </c>
      <c r="I728" s="106">
        <v>7</v>
      </c>
      <c r="J728" s="106" t="s">
        <v>783</v>
      </c>
      <c r="K728" s="106">
        <v>7</v>
      </c>
      <c r="L728" s="106" t="s">
        <v>799</v>
      </c>
      <c r="M728" s="106" t="s">
        <v>700</v>
      </c>
      <c r="N728" s="106">
        <v>0.33</v>
      </c>
      <c r="O728" s="106">
        <v>0.76</v>
      </c>
      <c r="P728" s="106" t="s">
        <v>714</v>
      </c>
      <c r="Q728" s="107" t="s">
        <v>1484</v>
      </c>
      <c r="R728" s="107" t="s">
        <v>44</v>
      </c>
    </row>
    <row r="729" spans="2:18" ht="20.100000000000001" customHeight="1" x14ac:dyDescent="0.4">
      <c r="B729" s="105" t="str">
        <f t="shared" si="34"/>
        <v/>
      </c>
      <c r="C729" s="105" t="str">
        <f t="shared" si="35"/>
        <v/>
      </c>
      <c r="D729" s="105" t="str">
        <f t="shared" si="36"/>
        <v/>
      </c>
      <c r="E729" s="106" t="s">
        <v>695</v>
      </c>
      <c r="F729" s="106" t="s">
        <v>805</v>
      </c>
      <c r="G729" s="106" t="s">
        <v>773</v>
      </c>
      <c r="H729" s="106" t="s">
        <v>765</v>
      </c>
      <c r="I729" s="106">
        <v>7</v>
      </c>
      <c r="J729" s="106" t="s">
        <v>774</v>
      </c>
      <c r="K729" s="106">
        <v>7</v>
      </c>
      <c r="L729" s="106" t="s">
        <v>741</v>
      </c>
      <c r="M729" s="106" t="s">
        <v>700</v>
      </c>
      <c r="N729" s="106">
        <v>0.44</v>
      </c>
      <c r="O729" s="106">
        <v>0.76</v>
      </c>
      <c r="P729" s="106" t="s">
        <v>714</v>
      </c>
      <c r="Q729" s="107" t="s">
        <v>1485</v>
      </c>
      <c r="R729" s="107" t="s">
        <v>44</v>
      </c>
    </row>
    <row r="730" spans="2:18" ht="20.100000000000001" customHeight="1" x14ac:dyDescent="0.4">
      <c r="B730" s="105" t="str">
        <f t="shared" si="34"/>
        <v/>
      </c>
      <c r="C730" s="105" t="str">
        <f t="shared" si="35"/>
        <v/>
      </c>
      <c r="D730" s="105" t="str">
        <f t="shared" si="36"/>
        <v/>
      </c>
      <c r="E730" s="106" t="s">
        <v>695</v>
      </c>
      <c r="F730" s="106" t="s">
        <v>805</v>
      </c>
      <c r="G730" s="106" t="s">
        <v>773</v>
      </c>
      <c r="H730" s="106" t="s">
        <v>733</v>
      </c>
      <c r="I730" s="106">
        <v>7</v>
      </c>
      <c r="J730" s="106" t="s">
        <v>1266</v>
      </c>
      <c r="K730" s="106">
        <v>7</v>
      </c>
      <c r="L730" s="106" t="s">
        <v>741</v>
      </c>
      <c r="M730" s="106" t="s">
        <v>700</v>
      </c>
      <c r="N730" s="106">
        <v>0.44</v>
      </c>
      <c r="O730" s="106">
        <v>0.76</v>
      </c>
      <c r="P730" s="106" t="s">
        <v>714</v>
      </c>
      <c r="Q730" s="107" t="s">
        <v>1486</v>
      </c>
      <c r="R730" s="107" t="s">
        <v>44</v>
      </c>
    </row>
    <row r="731" spans="2:18" ht="20.100000000000001" customHeight="1" x14ac:dyDescent="0.4">
      <c r="B731" s="105" t="str">
        <f t="shared" si="34"/>
        <v/>
      </c>
      <c r="C731" s="105" t="str">
        <f t="shared" si="35"/>
        <v/>
      </c>
      <c r="D731" s="105" t="str">
        <f t="shared" si="36"/>
        <v/>
      </c>
      <c r="E731" s="106" t="s">
        <v>695</v>
      </c>
      <c r="F731" s="106" t="s">
        <v>805</v>
      </c>
      <c r="G731" s="106" t="s">
        <v>778</v>
      </c>
      <c r="H731" s="106" t="s">
        <v>765</v>
      </c>
      <c r="I731" s="106">
        <v>7</v>
      </c>
      <c r="J731" s="106" t="s">
        <v>779</v>
      </c>
      <c r="K731" s="106">
        <v>7</v>
      </c>
      <c r="L731" s="106" t="s">
        <v>741</v>
      </c>
      <c r="M731" s="106" t="s">
        <v>700</v>
      </c>
      <c r="N731" s="106">
        <v>0.43</v>
      </c>
      <c r="O731" s="106">
        <v>0.76</v>
      </c>
      <c r="P731" s="106" t="s">
        <v>714</v>
      </c>
      <c r="Q731" s="107" t="s">
        <v>1487</v>
      </c>
      <c r="R731" s="107" t="s">
        <v>44</v>
      </c>
    </row>
    <row r="732" spans="2:18" ht="20.100000000000001" customHeight="1" x14ac:dyDescent="0.4">
      <c r="B732" s="105" t="str">
        <f t="shared" si="34"/>
        <v/>
      </c>
      <c r="C732" s="105" t="str">
        <f t="shared" si="35"/>
        <v/>
      </c>
      <c r="D732" s="105" t="str">
        <f t="shared" si="36"/>
        <v/>
      </c>
      <c r="E732" s="106" t="s">
        <v>695</v>
      </c>
      <c r="F732" s="106" t="s">
        <v>805</v>
      </c>
      <c r="G732" s="106" t="s">
        <v>778</v>
      </c>
      <c r="H732" s="106" t="s">
        <v>733</v>
      </c>
      <c r="I732" s="106">
        <v>7</v>
      </c>
      <c r="J732" s="106" t="s">
        <v>1269</v>
      </c>
      <c r="K732" s="106">
        <v>7</v>
      </c>
      <c r="L732" s="106" t="s">
        <v>741</v>
      </c>
      <c r="M732" s="106" t="s">
        <v>700</v>
      </c>
      <c r="N732" s="106">
        <v>0.44</v>
      </c>
      <c r="O732" s="106">
        <v>0.76</v>
      </c>
      <c r="P732" s="106" t="s">
        <v>714</v>
      </c>
      <c r="Q732" s="107" t="s">
        <v>1488</v>
      </c>
      <c r="R732" s="107" t="s">
        <v>44</v>
      </c>
    </row>
    <row r="733" spans="2:18" ht="20.100000000000001" customHeight="1" x14ac:dyDescent="0.4">
      <c r="B733" s="105" t="str">
        <f t="shared" si="34"/>
        <v/>
      </c>
      <c r="C733" s="105" t="str">
        <f t="shared" si="35"/>
        <v/>
      </c>
      <c r="D733" s="105" t="str">
        <f t="shared" si="36"/>
        <v/>
      </c>
      <c r="E733" s="106" t="s">
        <v>695</v>
      </c>
      <c r="F733" s="106" t="s">
        <v>805</v>
      </c>
      <c r="G733" s="106" t="s">
        <v>782</v>
      </c>
      <c r="H733" s="106" t="s">
        <v>765</v>
      </c>
      <c r="I733" s="106">
        <v>7</v>
      </c>
      <c r="J733" s="106" t="s">
        <v>783</v>
      </c>
      <c r="K733" s="106">
        <v>7</v>
      </c>
      <c r="L733" s="106" t="s">
        <v>741</v>
      </c>
      <c r="M733" s="106" t="s">
        <v>700</v>
      </c>
      <c r="N733" s="106">
        <v>0.37</v>
      </c>
      <c r="O733" s="106">
        <v>0.76</v>
      </c>
      <c r="P733" s="106" t="s">
        <v>714</v>
      </c>
      <c r="Q733" s="107" t="s">
        <v>1489</v>
      </c>
      <c r="R733" s="107" t="s">
        <v>44</v>
      </c>
    </row>
    <row r="734" spans="2:18" ht="20.100000000000001" customHeight="1" x14ac:dyDescent="0.4">
      <c r="B734" s="105" t="str">
        <f t="shared" si="34"/>
        <v/>
      </c>
      <c r="C734" s="105" t="str">
        <f t="shared" si="35"/>
        <v/>
      </c>
      <c r="D734" s="105" t="str">
        <f t="shared" si="36"/>
        <v/>
      </c>
      <c r="E734" s="106" t="s">
        <v>695</v>
      </c>
      <c r="F734" s="106" t="s">
        <v>805</v>
      </c>
      <c r="G734" s="106" t="s">
        <v>788</v>
      </c>
      <c r="H734" s="106" t="s">
        <v>765</v>
      </c>
      <c r="I734" s="106">
        <v>7</v>
      </c>
      <c r="J734" s="106" t="s">
        <v>722</v>
      </c>
      <c r="K734" s="106">
        <v>7</v>
      </c>
      <c r="L734" s="106" t="s">
        <v>753</v>
      </c>
      <c r="M734" s="106" t="s">
        <v>700</v>
      </c>
      <c r="N734" s="106">
        <v>0.44</v>
      </c>
      <c r="O734" s="106">
        <v>0.76</v>
      </c>
      <c r="P734" s="106" t="s">
        <v>714</v>
      </c>
      <c r="Q734" s="107" t="s">
        <v>1490</v>
      </c>
      <c r="R734" s="107" t="s">
        <v>44</v>
      </c>
    </row>
    <row r="735" spans="2:18" ht="20.100000000000001" customHeight="1" x14ac:dyDescent="0.4">
      <c r="B735" s="105" t="str">
        <f t="shared" si="34"/>
        <v/>
      </c>
      <c r="C735" s="105" t="str">
        <f t="shared" si="35"/>
        <v/>
      </c>
      <c r="D735" s="105" t="str">
        <f t="shared" si="36"/>
        <v/>
      </c>
      <c r="E735" s="106" t="s">
        <v>695</v>
      </c>
      <c r="F735" s="106" t="s">
        <v>817</v>
      </c>
      <c r="G735" s="106" t="s">
        <v>773</v>
      </c>
      <c r="H735" s="106" t="s">
        <v>819</v>
      </c>
      <c r="I735" s="106">
        <v>7</v>
      </c>
      <c r="J735" s="106" t="s">
        <v>774</v>
      </c>
      <c r="K735" s="106">
        <v>7</v>
      </c>
      <c r="L735" s="106" t="s">
        <v>741</v>
      </c>
      <c r="M735" s="106" t="s">
        <v>700</v>
      </c>
      <c r="N735" s="106">
        <v>0.31</v>
      </c>
      <c r="O735" s="106">
        <v>0.76</v>
      </c>
      <c r="P735" s="106" t="s">
        <v>714</v>
      </c>
      <c r="Q735" s="107" t="s">
        <v>1491</v>
      </c>
      <c r="R735" s="107" t="s">
        <v>44</v>
      </c>
    </row>
    <row r="736" spans="2:18" ht="20.100000000000001" customHeight="1" x14ac:dyDescent="0.4">
      <c r="B736" s="105" t="str">
        <f t="shared" si="34"/>
        <v/>
      </c>
      <c r="C736" s="105" t="str">
        <f t="shared" si="35"/>
        <v/>
      </c>
      <c r="D736" s="105" t="str">
        <f t="shared" si="36"/>
        <v/>
      </c>
      <c r="E736" s="106" t="s">
        <v>695</v>
      </c>
      <c r="F736" s="106" t="s">
        <v>817</v>
      </c>
      <c r="G736" s="106" t="s">
        <v>773</v>
      </c>
      <c r="H736" s="106" t="s">
        <v>802</v>
      </c>
      <c r="I736" s="106">
        <v>7</v>
      </c>
      <c r="J736" s="106" t="s">
        <v>1266</v>
      </c>
      <c r="K736" s="106">
        <v>7</v>
      </c>
      <c r="L736" s="106" t="s">
        <v>741</v>
      </c>
      <c r="M736" s="106" t="s">
        <v>700</v>
      </c>
      <c r="N736" s="106">
        <v>0.31</v>
      </c>
      <c r="O736" s="106">
        <v>0.76</v>
      </c>
      <c r="P736" s="106" t="s">
        <v>714</v>
      </c>
      <c r="Q736" s="107" t="s">
        <v>1492</v>
      </c>
      <c r="R736" s="107" t="s">
        <v>44</v>
      </c>
    </row>
    <row r="737" spans="2:18" ht="20.100000000000001" customHeight="1" x14ac:dyDescent="0.4">
      <c r="B737" s="105" t="str">
        <f t="shared" si="34"/>
        <v/>
      </c>
      <c r="C737" s="105" t="str">
        <f t="shared" si="35"/>
        <v/>
      </c>
      <c r="D737" s="105" t="str">
        <f t="shared" si="36"/>
        <v/>
      </c>
      <c r="E737" s="106" t="s">
        <v>695</v>
      </c>
      <c r="F737" s="106" t="s">
        <v>817</v>
      </c>
      <c r="G737" s="106" t="s">
        <v>778</v>
      </c>
      <c r="H737" s="106" t="s">
        <v>819</v>
      </c>
      <c r="I737" s="106">
        <v>7</v>
      </c>
      <c r="J737" s="106" t="s">
        <v>779</v>
      </c>
      <c r="K737" s="106">
        <v>7</v>
      </c>
      <c r="L737" s="106" t="s">
        <v>741</v>
      </c>
      <c r="M737" s="106" t="s">
        <v>700</v>
      </c>
      <c r="N737" s="106">
        <v>0.31</v>
      </c>
      <c r="O737" s="106">
        <v>0.76</v>
      </c>
      <c r="P737" s="106" t="s">
        <v>714</v>
      </c>
      <c r="Q737" s="107" t="s">
        <v>1493</v>
      </c>
      <c r="R737" s="107" t="s">
        <v>44</v>
      </c>
    </row>
    <row r="738" spans="2:18" ht="20.100000000000001" customHeight="1" x14ac:dyDescent="0.4">
      <c r="B738" s="105" t="str">
        <f t="shared" si="34"/>
        <v/>
      </c>
      <c r="C738" s="105" t="str">
        <f t="shared" si="35"/>
        <v/>
      </c>
      <c r="D738" s="105" t="str">
        <f t="shared" si="36"/>
        <v/>
      </c>
      <c r="E738" s="106" t="s">
        <v>695</v>
      </c>
      <c r="F738" s="106" t="s">
        <v>817</v>
      </c>
      <c r="G738" s="106" t="s">
        <v>778</v>
      </c>
      <c r="H738" s="106" t="s">
        <v>802</v>
      </c>
      <c r="I738" s="106">
        <v>7</v>
      </c>
      <c r="J738" s="106" t="s">
        <v>1269</v>
      </c>
      <c r="K738" s="106">
        <v>7</v>
      </c>
      <c r="L738" s="106" t="s">
        <v>741</v>
      </c>
      <c r="M738" s="106" t="s">
        <v>700</v>
      </c>
      <c r="N738" s="106">
        <v>0.31</v>
      </c>
      <c r="O738" s="106">
        <v>0.76</v>
      </c>
      <c r="P738" s="106" t="s">
        <v>714</v>
      </c>
      <c r="Q738" s="107" t="s">
        <v>1494</v>
      </c>
      <c r="R738" s="107" t="s">
        <v>44</v>
      </c>
    </row>
    <row r="739" spans="2:18" ht="20.100000000000001" customHeight="1" x14ac:dyDescent="0.4">
      <c r="B739" s="105" t="str">
        <f t="shared" si="34"/>
        <v/>
      </c>
      <c r="C739" s="105" t="str">
        <f t="shared" si="35"/>
        <v/>
      </c>
      <c r="D739" s="105" t="str">
        <f t="shared" si="36"/>
        <v/>
      </c>
      <c r="E739" s="106" t="s">
        <v>695</v>
      </c>
      <c r="F739" s="106" t="s">
        <v>817</v>
      </c>
      <c r="G739" s="106" t="s">
        <v>782</v>
      </c>
      <c r="H739" s="106" t="s">
        <v>819</v>
      </c>
      <c r="I739" s="106">
        <v>7</v>
      </c>
      <c r="J739" s="106" t="s">
        <v>783</v>
      </c>
      <c r="K739" s="106">
        <v>7</v>
      </c>
      <c r="L739" s="106" t="s">
        <v>741</v>
      </c>
      <c r="M739" s="106" t="s">
        <v>700</v>
      </c>
      <c r="N739" s="106">
        <v>0.26</v>
      </c>
      <c r="O739" s="106">
        <v>0.76</v>
      </c>
      <c r="P739" s="106" t="s">
        <v>714</v>
      </c>
      <c r="Q739" s="107" t="s">
        <v>1495</v>
      </c>
      <c r="R739" s="107" t="s">
        <v>44</v>
      </c>
    </row>
    <row r="740" spans="2:18" ht="20.100000000000001" customHeight="1" x14ac:dyDescent="0.4">
      <c r="B740" s="105" t="str">
        <f t="shared" si="34"/>
        <v/>
      </c>
      <c r="C740" s="105" t="str">
        <f t="shared" si="35"/>
        <v/>
      </c>
      <c r="D740" s="105" t="str">
        <f t="shared" si="36"/>
        <v/>
      </c>
      <c r="E740" s="106" t="s">
        <v>695</v>
      </c>
      <c r="F740" s="106" t="s">
        <v>817</v>
      </c>
      <c r="G740" s="106" t="s">
        <v>788</v>
      </c>
      <c r="H740" s="106" t="s">
        <v>819</v>
      </c>
      <c r="I740" s="106">
        <v>7</v>
      </c>
      <c r="J740" s="106" t="s">
        <v>722</v>
      </c>
      <c r="K740" s="106">
        <v>7</v>
      </c>
      <c r="L740" s="106" t="s">
        <v>753</v>
      </c>
      <c r="M740" s="106" t="s">
        <v>700</v>
      </c>
      <c r="N740" s="106">
        <v>0.32</v>
      </c>
      <c r="O740" s="106">
        <v>0.76</v>
      </c>
      <c r="P740" s="106" t="s">
        <v>714</v>
      </c>
      <c r="Q740" s="107" t="s">
        <v>1496</v>
      </c>
      <c r="R740" s="107" t="s">
        <v>44</v>
      </c>
    </row>
    <row r="741" spans="2:18" ht="20.100000000000001" customHeight="1" x14ac:dyDescent="0.4">
      <c r="B741" s="105" t="str">
        <f t="shared" si="34"/>
        <v/>
      </c>
      <c r="C741" s="105" t="str">
        <f t="shared" si="35"/>
        <v/>
      </c>
      <c r="D741" s="105" t="str">
        <f t="shared" si="36"/>
        <v/>
      </c>
      <c r="E741" s="106" t="s">
        <v>695</v>
      </c>
      <c r="F741" s="106" t="s">
        <v>696</v>
      </c>
      <c r="G741" s="106" t="s">
        <v>721</v>
      </c>
      <c r="H741" s="106" t="s">
        <v>717</v>
      </c>
      <c r="I741" s="106">
        <v>11</v>
      </c>
      <c r="J741" s="106" t="s">
        <v>722</v>
      </c>
      <c r="K741" s="106">
        <v>11</v>
      </c>
      <c r="L741" s="106" t="s">
        <v>717</v>
      </c>
      <c r="M741" s="106" t="s">
        <v>924</v>
      </c>
      <c r="N741" s="106">
        <v>0.32</v>
      </c>
      <c r="O741" s="106">
        <v>0.76</v>
      </c>
      <c r="P741" s="106" t="s">
        <v>714</v>
      </c>
      <c r="Q741" s="107" t="s">
        <v>1497</v>
      </c>
      <c r="R741" s="107" t="s">
        <v>926</v>
      </c>
    </row>
    <row r="742" spans="2:18" ht="20.100000000000001" customHeight="1" x14ac:dyDescent="0.4">
      <c r="B742" s="105" t="str">
        <f t="shared" si="34"/>
        <v/>
      </c>
      <c r="C742" s="105" t="str">
        <f t="shared" si="35"/>
        <v/>
      </c>
      <c r="D742" s="105" t="str">
        <f t="shared" si="36"/>
        <v/>
      </c>
      <c r="E742" s="106" t="s">
        <v>695</v>
      </c>
      <c r="F742" s="106" t="s">
        <v>696</v>
      </c>
      <c r="G742" s="106" t="s">
        <v>773</v>
      </c>
      <c r="H742" s="106" t="s">
        <v>698</v>
      </c>
      <c r="I742" s="106">
        <v>11</v>
      </c>
      <c r="J742" s="106" t="s">
        <v>774</v>
      </c>
      <c r="K742" s="106">
        <v>11</v>
      </c>
      <c r="L742" s="106" t="s">
        <v>698</v>
      </c>
      <c r="M742" s="106" t="s">
        <v>924</v>
      </c>
      <c r="N742" s="106">
        <v>0.32</v>
      </c>
      <c r="O742" s="106">
        <v>0.76</v>
      </c>
      <c r="P742" s="106" t="s">
        <v>714</v>
      </c>
      <c r="Q742" s="107" t="s">
        <v>1498</v>
      </c>
      <c r="R742" s="107" t="s">
        <v>926</v>
      </c>
    </row>
    <row r="743" spans="2:18" ht="20.100000000000001" customHeight="1" x14ac:dyDescent="0.4">
      <c r="B743" s="105" t="str">
        <f t="shared" si="34"/>
        <v/>
      </c>
      <c r="C743" s="105" t="str">
        <f t="shared" si="35"/>
        <v/>
      </c>
      <c r="D743" s="105" t="str">
        <f t="shared" si="36"/>
        <v/>
      </c>
      <c r="E743" s="106" t="s">
        <v>695</v>
      </c>
      <c r="F743" s="106" t="s">
        <v>696</v>
      </c>
      <c r="G743" s="106" t="s">
        <v>778</v>
      </c>
      <c r="H743" s="106" t="s">
        <v>698</v>
      </c>
      <c r="I743" s="106">
        <v>11</v>
      </c>
      <c r="J743" s="106" t="s">
        <v>779</v>
      </c>
      <c r="K743" s="106">
        <v>11</v>
      </c>
      <c r="L743" s="106" t="s">
        <v>698</v>
      </c>
      <c r="M743" s="106" t="s">
        <v>924</v>
      </c>
      <c r="N743" s="106">
        <v>0.31</v>
      </c>
      <c r="O743" s="106">
        <v>0.76</v>
      </c>
      <c r="P743" s="106" t="s">
        <v>714</v>
      </c>
      <c r="Q743" s="107" t="s">
        <v>1499</v>
      </c>
      <c r="R743" s="107" t="s">
        <v>926</v>
      </c>
    </row>
    <row r="744" spans="2:18" ht="20.100000000000001" customHeight="1" x14ac:dyDescent="0.4">
      <c r="B744" s="105" t="str">
        <f t="shared" si="34"/>
        <v/>
      </c>
      <c r="C744" s="105" t="str">
        <f t="shared" si="35"/>
        <v/>
      </c>
      <c r="D744" s="105" t="str">
        <f t="shared" si="36"/>
        <v/>
      </c>
      <c r="E744" s="106" t="s">
        <v>695</v>
      </c>
      <c r="F744" s="106" t="s">
        <v>696</v>
      </c>
      <c r="G744" s="106" t="s">
        <v>782</v>
      </c>
      <c r="H744" s="106" t="s">
        <v>698</v>
      </c>
      <c r="I744" s="106">
        <v>11</v>
      </c>
      <c r="J744" s="106" t="s">
        <v>783</v>
      </c>
      <c r="K744" s="106">
        <v>11</v>
      </c>
      <c r="L744" s="106" t="s">
        <v>698</v>
      </c>
      <c r="M744" s="106" t="s">
        <v>924</v>
      </c>
      <c r="N744" s="106">
        <v>0.27</v>
      </c>
      <c r="O744" s="106">
        <v>0.76</v>
      </c>
      <c r="P744" s="106" t="s">
        <v>714</v>
      </c>
      <c r="Q744" s="107" t="s">
        <v>1500</v>
      </c>
      <c r="R744" s="107" t="s">
        <v>926</v>
      </c>
    </row>
    <row r="745" spans="2:18" ht="20.100000000000001" customHeight="1" x14ac:dyDescent="0.4">
      <c r="B745" s="105" t="str">
        <f t="shared" si="34"/>
        <v/>
      </c>
      <c r="C745" s="105" t="str">
        <f t="shared" si="35"/>
        <v/>
      </c>
      <c r="D745" s="105" t="str">
        <f t="shared" si="36"/>
        <v/>
      </c>
      <c r="E745" s="106" t="s">
        <v>695</v>
      </c>
      <c r="F745" s="106" t="s">
        <v>794</v>
      </c>
      <c r="G745" s="106" t="s">
        <v>721</v>
      </c>
      <c r="H745" s="106" t="s">
        <v>733</v>
      </c>
      <c r="I745" s="106">
        <v>7</v>
      </c>
      <c r="J745" s="106" t="s">
        <v>722</v>
      </c>
      <c r="K745" s="106">
        <v>7</v>
      </c>
      <c r="L745" s="106" t="s">
        <v>733</v>
      </c>
      <c r="M745" s="106" t="s">
        <v>700</v>
      </c>
      <c r="N745" s="106">
        <v>0.45</v>
      </c>
      <c r="O745" s="106">
        <v>0.76</v>
      </c>
      <c r="P745" s="106" t="s">
        <v>714</v>
      </c>
      <c r="Q745" s="107" t="s">
        <v>1501</v>
      </c>
      <c r="R745" s="107" t="s">
        <v>275</v>
      </c>
    </row>
    <row r="746" spans="2:18" ht="20.100000000000001" customHeight="1" x14ac:dyDescent="0.4">
      <c r="B746" s="105" t="str">
        <f t="shared" si="34"/>
        <v/>
      </c>
      <c r="C746" s="105" t="str">
        <f t="shared" si="35"/>
        <v/>
      </c>
      <c r="D746" s="105" t="str">
        <f t="shared" si="36"/>
        <v/>
      </c>
      <c r="E746" s="106" t="s">
        <v>695</v>
      </c>
      <c r="F746" s="106" t="s">
        <v>794</v>
      </c>
      <c r="G746" s="106" t="s">
        <v>773</v>
      </c>
      <c r="H746" s="106" t="s">
        <v>729</v>
      </c>
      <c r="I746" s="106">
        <v>7</v>
      </c>
      <c r="J746" s="106" t="s">
        <v>774</v>
      </c>
      <c r="K746" s="106">
        <v>7</v>
      </c>
      <c r="L746" s="106" t="s">
        <v>729</v>
      </c>
      <c r="M746" s="106" t="s">
        <v>700</v>
      </c>
      <c r="N746" s="106">
        <v>0.45</v>
      </c>
      <c r="O746" s="106">
        <v>0.76</v>
      </c>
      <c r="P746" s="106" t="s">
        <v>714</v>
      </c>
      <c r="Q746" s="107" t="s">
        <v>1502</v>
      </c>
      <c r="R746" s="107" t="s">
        <v>275</v>
      </c>
    </row>
    <row r="747" spans="2:18" ht="20.100000000000001" customHeight="1" x14ac:dyDescent="0.4">
      <c r="B747" s="105" t="str">
        <f t="shared" si="34"/>
        <v/>
      </c>
      <c r="C747" s="105" t="str">
        <f t="shared" si="35"/>
        <v/>
      </c>
      <c r="D747" s="105" t="str">
        <f t="shared" si="36"/>
        <v/>
      </c>
      <c r="E747" s="106" t="s">
        <v>695</v>
      </c>
      <c r="F747" s="106" t="s">
        <v>794</v>
      </c>
      <c r="G747" s="106" t="s">
        <v>778</v>
      </c>
      <c r="H747" s="106" t="s">
        <v>729</v>
      </c>
      <c r="I747" s="106">
        <v>7</v>
      </c>
      <c r="J747" s="106" t="s">
        <v>779</v>
      </c>
      <c r="K747" s="106">
        <v>7</v>
      </c>
      <c r="L747" s="106" t="s">
        <v>729</v>
      </c>
      <c r="M747" s="106" t="s">
        <v>700</v>
      </c>
      <c r="N747" s="106">
        <v>0.45</v>
      </c>
      <c r="O747" s="106">
        <v>0.76</v>
      </c>
      <c r="P747" s="106" t="s">
        <v>714</v>
      </c>
      <c r="Q747" s="107" t="s">
        <v>1503</v>
      </c>
      <c r="R747" s="107" t="s">
        <v>275</v>
      </c>
    </row>
    <row r="748" spans="2:18" ht="20.100000000000001" customHeight="1" x14ac:dyDescent="0.4">
      <c r="B748" s="105" t="str">
        <f t="shared" si="34"/>
        <v/>
      </c>
      <c r="C748" s="105" t="str">
        <f t="shared" si="35"/>
        <v/>
      </c>
      <c r="D748" s="105" t="str">
        <f t="shared" si="36"/>
        <v/>
      </c>
      <c r="E748" s="106" t="s">
        <v>695</v>
      </c>
      <c r="F748" s="106" t="s">
        <v>794</v>
      </c>
      <c r="G748" s="106" t="s">
        <v>782</v>
      </c>
      <c r="H748" s="106" t="s">
        <v>729</v>
      </c>
      <c r="I748" s="106">
        <v>7</v>
      </c>
      <c r="J748" s="106" t="s">
        <v>783</v>
      </c>
      <c r="K748" s="106">
        <v>7</v>
      </c>
      <c r="L748" s="106" t="s">
        <v>729</v>
      </c>
      <c r="M748" s="106" t="s">
        <v>700</v>
      </c>
      <c r="N748" s="106">
        <v>0.38</v>
      </c>
      <c r="O748" s="106">
        <v>0.76</v>
      </c>
      <c r="P748" s="106" t="s">
        <v>714</v>
      </c>
      <c r="Q748" s="107" t="s">
        <v>1504</v>
      </c>
      <c r="R748" s="107" t="s">
        <v>275</v>
      </c>
    </row>
    <row r="749" spans="2:18" ht="20.100000000000001" customHeight="1" x14ac:dyDescent="0.4">
      <c r="B749" s="105" t="str">
        <f t="shared" si="34"/>
        <v/>
      </c>
      <c r="C749" s="105" t="str">
        <f t="shared" si="35"/>
        <v/>
      </c>
      <c r="D749" s="105" t="str">
        <f t="shared" si="36"/>
        <v/>
      </c>
      <c r="E749" s="106" t="s">
        <v>695</v>
      </c>
      <c r="F749" s="106" t="s">
        <v>798</v>
      </c>
      <c r="G749" s="106" t="s">
        <v>721</v>
      </c>
      <c r="H749" s="106" t="s">
        <v>733</v>
      </c>
      <c r="I749" s="106">
        <v>7</v>
      </c>
      <c r="J749" s="106" t="s">
        <v>722</v>
      </c>
      <c r="K749" s="106">
        <v>7</v>
      </c>
      <c r="L749" s="106" t="s">
        <v>802</v>
      </c>
      <c r="M749" s="106" t="s">
        <v>700</v>
      </c>
      <c r="N749" s="106">
        <v>0.37</v>
      </c>
      <c r="O749" s="106">
        <v>0.76</v>
      </c>
      <c r="P749" s="106" t="s">
        <v>714</v>
      </c>
      <c r="Q749" s="107" t="s">
        <v>1505</v>
      </c>
      <c r="R749" s="107" t="s">
        <v>275</v>
      </c>
    </row>
    <row r="750" spans="2:18" ht="20.100000000000001" customHeight="1" x14ac:dyDescent="0.4">
      <c r="B750" s="105" t="str">
        <f t="shared" si="34"/>
        <v/>
      </c>
      <c r="C750" s="105" t="str">
        <f t="shared" si="35"/>
        <v/>
      </c>
      <c r="D750" s="105" t="str">
        <f t="shared" si="36"/>
        <v/>
      </c>
      <c r="E750" s="106" t="s">
        <v>695</v>
      </c>
      <c r="F750" s="106" t="s">
        <v>798</v>
      </c>
      <c r="G750" s="106" t="s">
        <v>773</v>
      </c>
      <c r="H750" s="106" t="s">
        <v>729</v>
      </c>
      <c r="I750" s="106">
        <v>7</v>
      </c>
      <c r="J750" s="106" t="s">
        <v>774</v>
      </c>
      <c r="K750" s="106">
        <v>7</v>
      </c>
      <c r="L750" s="106" t="s">
        <v>799</v>
      </c>
      <c r="M750" s="106" t="s">
        <v>700</v>
      </c>
      <c r="N750" s="106">
        <v>0.36</v>
      </c>
      <c r="O750" s="106">
        <v>0.76</v>
      </c>
      <c r="P750" s="106" t="s">
        <v>714</v>
      </c>
      <c r="Q750" s="107" t="s">
        <v>1506</v>
      </c>
      <c r="R750" s="107" t="s">
        <v>275</v>
      </c>
    </row>
    <row r="751" spans="2:18" ht="20.100000000000001" customHeight="1" x14ac:dyDescent="0.4">
      <c r="B751" s="105" t="str">
        <f t="shared" si="34"/>
        <v/>
      </c>
      <c r="C751" s="105" t="str">
        <f t="shared" si="35"/>
        <v/>
      </c>
      <c r="D751" s="105" t="str">
        <f t="shared" si="36"/>
        <v/>
      </c>
      <c r="E751" s="106" t="s">
        <v>695</v>
      </c>
      <c r="F751" s="106" t="s">
        <v>798</v>
      </c>
      <c r="G751" s="106" t="s">
        <v>778</v>
      </c>
      <c r="H751" s="106" t="s">
        <v>729</v>
      </c>
      <c r="I751" s="106">
        <v>7</v>
      </c>
      <c r="J751" s="106" t="s">
        <v>779</v>
      </c>
      <c r="K751" s="106">
        <v>7</v>
      </c>
      <c r="L751" s="106" t="s">
        <v>799</v>
      </c>
      <c r="M751" s="106" t="s">
        <v>700</v>
      </c>
      <c r="N751" s="106">
        <v>0.36</v>
      </c>
      <c r="O751" s="106">
        <v>0.76</v>
      </c>
      <c r="P751" s="106" t="s">
        <v>714</v>
      </c>
      <c r="Q751" s="107" t="s">
        <v>1507</v>
      </c>
      <c r="R751" s="107" t="s">
        <v>275</v>
      </c>
    </row>
    <row r="752" spans="2:18" ht="20.100000000000001" customHeight="1" x14ac:dyDescent="0.4">
      <c r="B752" s="105" t="str">
        <f t="shared" si="34"/>
        <v/>
      </c>
      <c r="C752" s="105" t="str">
        <f t="shared" si="35"/>
        <v/>
      </c>
      <c r="D752" s="105" t="str">
        <f t="shared" si="36"/>
        <v/>
      </c>
      <c r="E752" s="106" t="s">
        <v>695</v>
      </c>
      <c r="F752" s="106" t="s">
        <v>798</v>
      </c>
      <c r="G752" s="106" t="s">
        <v>782</v>
      </c>
      <c r="H752" s="106" t="s">
        <v>729</v>
      </c>
      <c r="I752" s="106">
        <v>7</v>
      </c>
      <c r="J752" s="106" t="s">
        <v>783</v>
      </c>
      <c r="K752" s="106">
        <v>7</v>
      </c>
      <c r="L752" s="106" t="s">
        <v>799</v>
      </c>
      <c r="M752" s="106" t="s">
        <v>700</v>
      </c>
      <c r="N752" s="106">
        <v>0.33</v>
      </c>
      <c r="O752" s="106">
        <v>0.76</v>
      </c>
      <c r="P752" s="106" t="s">
        <v>714</v>
      </c>
      <c r="Q752" s="107" t="s">
        <v>1508</v>
      </c>
      <c r="R752" s="107" t="s">
        <v>275</v>
      </c>
    </row>
    <row r="753" spans="2:18" ht="20.100000000000001" customHeight="1" x14ac:dyDescent="0.4">
      <c r="B753" s="105" t="str">
        <f t="shared" si="34"/>
        <v/>
      </c>
      <c r="C753" s="105" t="str">
        <f t="shared" si="35"/>
        <v/>
      </c>
      <c r="D753" s="105" t="str">
        <f t="shared" si="36"/>
        <v/>
      </c>
      <c r="E753" s="106" t="s">
        <v>695</v>
      </c>
      <c r="F753" s="106" t="s">
        <v>805</v>
      </c>
      <c r="G753" s="106" t="s">
        <v>773</v>
      </c>
      <c r="H753" s="106" t="s">
        <v>765</v>
      </c>
      <c r="I753" s="106">
        <v>7</v>
      </c>
      <c r="J753" s="106" t="s">
        <v>774</v>
      </c>
      <c r="K753" s="106">
        <v>7</v>
      </c>
      <c r="L753" s="106" t="s">
        <v>741</v>
      </c>
      <c r="M753" s="106" t="s">
        <v>700</v>
      </c>
      <c r="N753" s="106">
        <v>0.44</v>
      </c>
      <c r="O753" s="106">
        <v>0.76</v>
      </c>
      <c r="P753" s="106" t="s">
        <v>714</v>
      </c>
      <c r="Q753" s="107" t="s">
        <v>1509</v>
      </c>
      <c r="R753" s="107" t="s">
        <v>275</v>
      </c>
    </row>
    <row r="754" spans="2:18" ht="20.100000000000001" customHeight="1" x14ac:dyDescent="0.4">
      <c r="B754" s="105" t="str">
        <f t="shared" si="34"/>
        <v/>
      </c>
      <c r="C754" s="105" t="str">
        <f t="shared" si="35"/>
        <v/>
      </c>
      <c r="D754" s="105" t="str">
        <f t="shared" si="36"/>
        <v/>
      </c>
      <c r="E754" s="106" t="s">
        <v>695</v>
      </c>
      <c r="F754" s="106" t="s">
        <v>805</v>
      </c>
      <c r="G754" s="106" t="s">
        <v>778</v>
      </c>
      <c r="H754" s="106" t="s">
        <v>765</v>
      </c>
      <c r="I754" s="106">
        <v>7</v>
      </c>
      <c r="J754" s="106" t="s">
        <v>779</v>
      </c>
      <c r="K754" s="106">
        <v>7</v>
      </c>
      <c r="L754" s="106" t="s">
        <v>741</v>
      </c>
      <c r="M754" s="106" t="s">
        <v>700</v>
      </c>
      <c r="N754" s="106">
        <v>0.43</v>
      </c>
      <c r="O754" s="106">
        <v>0.76</v>
      </c>
      <c r="P754" s="106" t="s">
        <v>714</v>
      </c>
      <c r="Q754" s="107" t="s">
        <v>1510</v>
      </c>
      <c r="R754" s="107" t="s">
        <v>275</v>
      </c>
    </row>
    <row r="755" spans="2:18" ht="20.100000000000001" customHeight="1" x14ac:dyDescent="0.4">
      <c r="B755" s="105" t="str">
        <f t="shared" si="34"/>
        <v/>
      </c>
      <c r="C755" s="105" t="str">
        <f t="shared" si="35"/>
        <v/>
      </c>
      <c r="D755" s="105" t="str">
        <f t="shared" si="36"/>
        <v/>
      </c>
      <c r="E755" s="106" t="s">
        <v>695</v>
      </c>
      <c r="F755" s="106" t="s">
        <v>805</v>
      </c>
      <c r="G755" s="106" t="s">
        <v>782</v>
      </c>
      <c r="H755" s="106" t="s">
        <v>765</v>
      </c>
      <c r="I755" s="106">
        <v>7</v>
      </c>
      <c r="J755" s="106" t="s">
        <v>783</v>
      </c>
      <c r="K755" s="106">
        <v>7</v>
      </c>
      <c r="L755" s="106" t="s">
        <v>741</v>
      </c>
      <c r="M755" s="106" t="s">
        <v>700</v>
      </c>
      <c r="N755" s="106">
        <v>0.37</v>
      </c>
      <c r="O755" s="106">
        <v>0.76</v>
      </c>
      <c r="P755" s="106" t="s">
        <v>714</v>
      </c>
      <c r="Q755" s="107" t="s">
        <v>1511</v>
      </c>
      <c r="R755" s="107" t="s">
        <v>275</v>
      </c>
    </row>
    <row r="756" spans="2:18" ht="20.100000000000001" customHeight="1" x14ac:dyDescent="0.4">
      <c r="B756" s="105" t="str">
        <f t="shared" si="34"/>
        <v/>
      </c>
      <c r="C756" s="105" t="str">
        <f t="shared" si="35"/>
        <v/>
      </c>
      <c r="D756" s="105" t="str">
        <f t="shared" si="36"/>
        <v/>
      </c>
      <c r="E756" s="106" t="s">
        <v>695</v>
      </c>
      <c r="F756" s="106" t="s">
        <v>805</v>
      </c>
      <c r="G756" s="106" t="s">
        <v>788</v>
      </c>
      <c r="H756" s="106" t="s">
        <v>765</v>
      </c>
      <c r="I756" s="106">
        <v>7</v>
      </c>
      <c r="J756" s="106" t="s">
        <v>722</v>
      </c>
      <c r="K756" s="106">
        <v>7</v>
      </c>
      <c r="L756" s="106" t="s">
        <v>753</v>
      </c>
      <c r="M756" s="106" t="s">
        <v>700</v>
      </c>
      <c r="N756" s="106">
        <v>0.44</v>
      </c>
      <c r="O756" s="106">
        <v>0.76</v>
      </c>
      <c r="P756" s="106" t="s">
        <v>714</v>
      </c>
      <c r="Q756" s="107" t="s">
        <v>1512</v>
      </c>
      <c r="R756" s="107" t="s">
        <v>275</v>
      </c>
    </row>
    <row r="757" spans="2:18" ht="20.100000000000001" customHeight="1" x14ac:dyDescent="0.4">
      <c r="B757" s="105" t="str">
        <f t="shared" si="34"/>
        <v/>
      </c>
      <c r="C757" s="105" t="str">
        <f t="shared" si="35"/>
        <v/>
      </c>
      <c r="D757" s="105" t="str">
        <f t="shared" si="36"/>
        <v/>
      </c>
      <c r="E757" s="106" t="s">
        <v>695</v>
      </c>
      <c r="F757" s="106" t="s">
        <v>817</v>
      </c>
      <c r="G757" s="106" t="s">
        <v>773</v>
      </c>
      <c r="H757" s="106" t="s">
        <v>819</v>
      </c>
      <c r="I757" s="106">
        <v>7</v>
      </c>
      <c r="J757" s="106" t="s">
        <v>774</v>
      </c>
      <c r="K757" s="106">
        <v>7</v>
      </c>
      <c r="L757" s="106" t="s">
        <v>741</v>
      </c>
      <c r="M757" s="106" t="s">
        <v>700</v>
      </c>
      <c r="N757" s="106">
        <v>0.31</v>
      </c>
      <c r="O757" s="106">
        <v>0.76</v>
      </c>
      <c r="P757" s="106" t="s">
        <v>714</v>
      </c>
      <c r="Q757" s="107" t="s">
        <v>1513</v>
      </c>
      <c r="R757" s="107" t="s">
        <v>275</v>
      </c>
    </row>
    <row r="758" spans="2:18" ht="20.100000000000001" customHeight="1" x14ac:dyDescent="0.4">
      <c r="B758" s="105" t="str">
        <f t="shared" si="34"/>
        <v/>
      </c>
      <c r="C758" s="105" t="str">
        <f t="shared" si="35"/>
        <v/>
      </c>
      <c r="D758" s="105" t="str">
        <f t="shared" si="36"/>
        <v/>
      </c>
      <c r="E758" s="106" t="s">
        <v>695</v>
      </c>
      <c r="F758" s="106" t="s">
        <v>817</v>
      </c>
      <c r="G758" s="106" t="s">
        <v>778</v>
      </c>
      <c r="H758" s="106" t="s">
        <v>819</v>
      </c>
      <c r="I758" s="106">
        <v>7</v>
      </c>
      <c r="J758" s="106" t="s">
        <v>779</v>
      </c>
      <c r="K758" s="106">
        <v>7</v>
      </c>
      <c r="L758" s="106" t="s">
        <v>741</v>
      </c>
      <c r="M758" s="106" t="s">
        <v>700</v>
      </c>
      <c r="N758" s="106">
        <v>0.31</v>
      </c>
      <c r="O758" s="106">
        <v>0.76</v>
      </c>
      <c r="P758" s="106" t="s">
        <v>714</v>
      </c>
      <c r="Q758" s="107" t="s">
        <v>1514</v>
      </c>
      <c r="R758" s="107" t="s">
        <v>275</v>
      </c>
    </row>
    <row r="759" spans="2:18" ht="20.100000000000001" customHeight="1" x14ac:dyDescent="0.4">
      <c r="B759" s="105" t="str">
        <f t="shared" si="34"/>
        <v/>
      </c>
      <c r="C759" s="105" t="str">
        <f t="shared" si="35"/>
        <v/>
      </c>
      <c r="D759" s="105" t="str">
        <f t="shared" si="36"/>
        <v/>
      </c>
      <c r="E759" s="106" t="s">
        <v>695</v>
      </c>
      <c r="F759" s="106" t="s">
        <v>817</v>
      </c>
      <c r="G759" s="106" t="s">
        <v>782</v>
      </c>
      <c r="H759" s="106" t="s">
        <v>819</v>
      </c>
      <c r="I759" s="106">
        <v>7</v>
      </c>
      <c r="J759" s="106" t="s">
        <v>783</v>
      </c>
      <c r="K759" s="106">
        <v>7</v>
      </c>
      <c r="L759" s="106" t="s">
        <v>741</v>
      </c>
      <c r="M759" s="106" t="s">
        <v>700</v>
      </c>
      <c r="N759" s="106">
        <v>0.26</v>
      </c>
      <c r="O759" s="106">
        <v>0.76</v>
      </c>
      <c r="P759" s="106" t="s">
        <v>714</v>
      </c>
      <c r="Q759" s="107" t="s">
        <v>1515</v>
      </c>
      <c r="R759" s="107" t="s">
        <v>275</v>
      </c>
    </row>
    <row r="760" spans="2:18" ht="20.100000000000001" customHeight="1" x14ac:dyDescent="0.4">
      <c r="B760" s="105" t="str">
        <f t="shared" si="34"/>
        <v/>
      </c>
      <c r="C760" s="105" t="str">
        <f t="shared" si="35"/>
        <v/>
      </c>
      <c r="D760" s="105" t="str">
        <f t="shared" si="36"/>
        <v/>
      </c>
      <c r="E760" s="106" t="s">
        <v>695</v>
      </c>
      <c r="F760" s="106" t="s">
        <v>817</v>
      </c>
      <c r="G760" s="106" t="s">
        <v>788</v>
      </c>
      <c r="H760" s="106" t="s">
        <v>819</v>
      </c>
      <c r="I760" s="106">
        <v>7</v>
      </c>
      <c r="J760" s="106" t="s">
        <v>722</v>
      </c>
      <c r="K760" s="106">
        <v>7</v>
      </c>
      <c r="L760" s="106" t="s">
        <v>753</v>
      </c>
      <c r="M760" s="106" t="s">
        <v>700</v>
      </c>
      <c r="N760" s="106">
        <v>0.32</v>
      </c>
      <c r="O760" s="106">
        <v>0.76</v>
      </c>
      <c r="P760" s="106" t="s">
        <v>714</v>
      </c>
      <c r="Q760" s="107" t="s">
        <v>1516</v>
      </c>
      <c r="R760" s="107" t="s">
        <v>275</v>
      </c>
    </row>
    <row r="761" spans="2:18" ht="20.100000000000001" customHeight="1" x14ac:dyDescent="0.4">
      <c r="B761" s="105" t="str">
        <f t="shared" si="34"/>
        <v/>
      </c>
      <c r="C761" s="105" t="str">
        <f t="shared" si="35"/>
        <v/>
      </c>
      <c r="D761" s="105" t="str">
        <f t="shared" si="36"/>
        <v/>
      </c>
      <c r="E761" s="106" t="s">
        <v>695</v>
      </c>
      <c r="F761" s="106" t="s">
        <v>794</v>
      </c>
      <c r="G761" s="106" t="s">
        <v>697</v>
      </c>
      <c r="H761" s="106" t="s">
        <v>1248</v>
      </c>
      <c r="I761" s="106">
        <v>7</v>
      </c>
      <c r="J761" s="106" t="s">
        <v>1389</v>
      </c>
      <c r="K761" s="106">
        <v>7</v>
      </c>
      <c r="L761" s="106" t="s">
        <v>1248</v>
      </c>
      <c r="M761" s="106" t="s">
        <v>700</v>
      </c>
      <c r="N761" s="106">
        <v>0.44</v>
      </c>
      <c r="O761" s="106">
        <v>0.76</v>
      </c>
      <c r="P761" s="106" t="s">
        <v>714</v>
      </c>
      <c r="Q761" s="107" t="s">
        <v>1517</v>
      </c>
      <c r="R761" s="107" t="s">
        <v>13</v>
      </c>
    </row>
    <row r="762" spans="2:18" ht="20.100000000000001" customHeight="1" x14ac:dyDescent="0.4">
      <c r="B762" s="105" t="str">
        <f t="shared" si="34"/>
        <v/>
      </c>
      <c r="C762" s="105" t="str">
        <f t="shared" si="35"/>
        <v/>
      </c>
      <c r="D762" s="105" t="str">
        <f t="shared" si="36"/>
        <v/>
      </c>
      <c r="E762" s="106" t="s">
        <v>695</v>
      </c>
      <c r="F762" s="106" t="s">
        <v>794</v>
      </c>
      <c r="G762" s="106" t="s">
        <v>710</v>
      </c>
      <c r="H762" s="106" t="s">
        <v>1248</v>
      </c>
      <c r="I762" s="106">
        <v>7</v>
      </c>
      <c r="J762" s="106" t="s">
        <v>1098</v>
      </c>
      <c r="K762" s="106">
        <v>7</v>
      </c>
      <c r="L762" s="106" t="s">
        <v>1248</v>
      </c>
      <c r="M762" s="106" t="s">
        <v>700</v>
      </c>
      <c r="N762" s="106">
        <v>0.44</v>
      </c>
      <c r="O762" s="106">
        <v>0.76</v>
      </c>
      <c r="P762" s="106" t="s">
        <v>714</v>
      </c>
      <c r="Q762" s="107" t="s">
        <v>1518</v>
      </c>
      <c r="R762" s="107" t="s">
        <v>13</v>
      </c>
    </row>
    <row r="763" spans="2:18" ht="20.100000000000001" customHeight="1" x14ac:dyDescent="0.4">
      <c r="B763" s="105" t="str">
        <f t="shared" si="34"/>
        <v/>
      </c>
      <c r="C763" s="105" t="str">
        <f t="shared" si="35"/>
        <v/>
      </c>
      <c r="D763" s="105" t="str">
        <f t="shared" si="36"/>
        <v/>
      </c>
      <c r="E763" s="106" t="s">
        <v>695</v>
      </c>
      <c r="F763" s="106" t="s">
        <v>696</v>
      </c>
      <c r="G763" s="106" t="s">
        <v>697</v>
      </c>
      <c r="H763" s="106" t="s">
        <v>698</v>
      </c>
      <c r="I763" s="106">
        <v>11</v>
      </c>
      <c r="J763" s="106" t="s">
        <v>1347</v>
      </c>
      <c r="K763" s="106">
        <v>11</v>
      </c>
      <c r="L763" s="106" t="s">
        <v>698</v>
      </c>
      <c r="M763" s="106" t="s">
        <v>924</v>
      </c>
      <c r="N763" s="106">
        <v>0.32</v>
      </c>
      <c r="O763" s="106">
        <v>0.76</v>
      </c>
      <c r="P763" s="106" t="s">
        <v>714</v>
      </c>
      <c r="Q763" s="107" t="s">
        <v>1519</v>
      </c>
      <c r="R763" s="107" t="s">
        <v>14</v>
      </c>
    </row>
    <row r="764" spans="2:18" ht="20.100000000000001" customHeight="1" x14ac:dyDescent="0.4">
      <c r="B764" s="105" t="str">
        <f t="shared" si="34"/>
        <v/>
      </c>
      <c r="C764" s="105" t="str">
        <f t="shared" si="35"/>
        <v/>
      </c>
      <c r="D764" s="105" t="str">
        <f t="shared" si="36"/>
        <v/>
      </c>
      <c r="E764" s="106" t="s">
        <v>695</v>
      </c>
      <c r="F764" s="106" t="s">
        <v>696</v>
      </c>
      <c r="G764" s="106" t="s">
        <v>721</v>
      </c>
      <c r="H764" s="106" t="s">
        <v>698</v>
      </c>
      <c r="I764" s="106">
        <v>11</v>
      </c>
      <c r="J764" s="106" t="s">
        <v>1349</v>
      </c>
      <c r="K764" s="106">
        <v>11</v>
      </c>
      <c r="L764" s="106" t="s">
        <v>698</v>
      </c>
      <c r="M764" s="106" t="s">
        <v>924</v>
      </c>
      <c r="N764" s="106">
        <v>0.32</v>
      </c>
      <c r="O764" s="106">
        <v>0.76</v>
      </c>
      <c r="P764" s="106" t="s">
        <v>714</v>
      </c>
      <c r="Q764" s="107" t="s">
        <v>1520</v>
      </c>
      <c r="R764" s="107" t="s">
        <v>14</v>
      </c>
    </row>
    <row r="765" spans="2:18" ht="20.100000000000001" customHeight="1" x14ac:dyDescent="0.4">
      <c r="B765" s="105" t="str">
        <f t="shared" si="34"/>
        <v/>
      </c>
      <c r="C765" s="105" t="str">
        <f t="shared" si="35"/>
        <v/>
      </c>
      <c r="D765" s="105" t="str">
        <f t="shared" si="36"/>
        <v/>
      </c>
      <c r="E765" s="106" t="s">
        <v>695</v>
      </c>
      <c r="F765" s="106" t="s">
        <v>794</v>
      </c>
      <c r="G765" s="106" t="s">
        <v>710</v>
      </c>
      <c r="H765" s="106" t="s">
        <v>733</v>
      </c>
      <c r="I765" s="106">
        <v>11</v>
      </c>
      <c r="J765" s="106" t="s">
        <v>711</v>
      </c>
      <c r="K765" s="106">
        <v>12</v>
      </c>
      <c r="L765" s="106" t="s">
        <v>733</v>
      </c>
      <c r="M765" s="106" t="s">
        <v>924</v>
      </c>
      <c r="N765" s="106">
        <v>0.45</v>
      </c>
      <c r="O765" s="106">
        <v>0.77</v>
      </c>
      <c r="P765" s="106" t="s">
        <v>714</v>
      </c>
      <c r="Q765" s="107" t="s">
        <v>1521</v>
      </c>
      <c r="R765" s="107" t="s">
        <v>39</v>
      </c>
    </row>
    <row r="766" spans="2:18" ht="20.100000000000001" customHeight="1" x14ac:dyDescent="0.4">
      <c r="B766" s="105" t="str">
        <f t="shared" si="34"/>
        <v/>
      </c>
      <c r="C766" s="105" t="str">
        <f t="shared" si="35"/>
        <v/>
      </c>
      <c r="D766" s="105" t="str">
        <f t="shared" si="36"/>
        <v/>
      </c>
      <c r="E766" s="106" t="s">
        <v>695</v>
      </c>
      <c r="F766" s="106" t="s">
        <v>798</v>
      </c>
      <c r="G766" s="106" t="s">
        <v>710</v>
      </c>
      <c r="H766" s="106" t="s">
        <v>733</v>
      </c>
      <c r="I766" s="106">
        <v>11</v>
      </c>
      <c r="J766" s="106" t="s">
        <v>711</v>
      </c>
      <c r="K766" s="106">
        <v>12</v>
      </c>
      <c r="L766" s="106" t="s">
        <v>802</v>
      </c>
      <c r="M766" s="106" t="s">
        <v>924</v>
      </c>
      <c r="N766" s="106">
        <v>0.36</v>
      </c>
      <c r="O766" s="106">
        <v>0.77</v>
      </c>
      <c r="P766" s="106" t="s">
        <v>714</v>
      </c>
      <c r="Q766" s="107" t="s">
        <v>1522</v>
      </c>
      <c r="R766" s="107" t="s">
        <v>39</v>
      </c>
    </row>
    <row r="767" spans="2:18" ht="20.100000000000001" customHeight="1" x14ac:dyDescent="0.4">
      <c r="B767" s="105" t="str">
        <f t="shared" si="34"/>
        <v/>
      </c>
      <c r="C767" s="105" t="str">
        <f t="shared" si="35"/>
        <v/>
      </c>
      <c r="D767" s="105" t="str">
        <f t="shared" si="36"/>
        <v/>
      </c>
      <c r="E767" s="106" t="s">
        <v>695</v>
      </c>
      <c r="F767" s="106" t="s">
        <v>805</v>
      </c>
      <c r="G767" s="106" t="s">
        <v>773</v>
      </c>
      <c r="H767" s="106" t="s">
        <v>733</v>
      </c>
      <c r="I767" s="106">
        <v>11</v>
      </c>
      <c r="J767" s="106" t="s">
        <v>774</v>
      </c>
      <c r="K767" s="106">
        <v>12</v>
      </c>
      <c r="L767" s="106" t="s">
        <v>741</v>
      </c>
      <c r="M767" s="106" t="s">
        <v>924</v>
      </c>
      <c r="N767" s="106">
        <v>0.44</v>
      </c>
      <c r="O767" s="106">
        <v>0.77</v>
      </c>
      <c r="P767" s="106" t="s">
        <v>714</v>
      </c>
      <c r="Q767" s="107" t="s">
        <v>1523</v>
      </c>
      <c r="R767" s="107" t="s">
        <v>39</v>
      </c>
    </row>
    <row r="768" spans="2:18" ht="20.100000000000001" customHeight="1" x14ac:dyDescent="0.4">
      <c r="B768" s="105" t="str">
        <f t="shared" si="34"/>
        <v/>
      </c>
      <c r="C768" s="105" t="str">
        <f t="shared" si="35"/>
        <v/>
      </c>
      <c r="D768" s="105" t="str">
        <f t="shared" si="36"/>
        <v/>
      </c>
      <c r="E768" s="106" t="s">
        <v>695</v>
      </c>
      <c r="F768" s="106" t="s">
        <v>805</v>
      </c>
      <c r="G768" s="106" t="s">
        <v>773</v>
      </c>
      <c r="H768" s="106" t="s">
        <v>729</v>
      </c>
      <c r="I768" s="106">
        <v>11</v>
      </c>
      <c r="J768" s="106" t="s">
        <v>1266</v>
      </c>
      <c r="K768" s="106">
        <v>12</v>
      </c>
      <c r="L768" s="106" t="s">
        <v>741</v>
      </c>
      <c r="M768" s="106" t="s">
        <v>924</v>
      </c>
      <c r="N768" s="106">
        <v>0.44</v>
      </c>
      <c r="O768" s="106">
        <v>0.77</v>
      </c>
      <c r="P768" s="106" t="s">
        <v>714</v>
      </c>
      <c r="Q768" s="107" t="s">
        <v>1524</v>
      </c>
      <c r="R768" s="107" t="s">
        <v>39</v>
      </c>
    </row>
    <row r="769" spans="2:18" ht="20.100000000000001" customHeight="1" x14ac:dyDescent="0.4">
      <c r="B769" s="105" t="str">
        <f t="shared" si="34"/>
        <v/>
      </c>
      <c r="C769" s="105" t="str">
        <f t="shared" si="35"/>
        <v/>
      </c>
      <c r="D769" s="105" t="str">
        <f t="shared" si="36"/>
        <v/>
      </c>
      <c r="E769" s="106" t="s">
        <v>695</v>
      </c>
      <c r="F769" s="106" t="s">
        <v>805</v>
      </c>
      <c r="G769" s="106" t="s">
        <v>778</v>
      </c>
      <c r="H769" s="106" t="s">
        <v>733</v>
      </c>
      <c r="I769" s="106">
        <v>11</v>
      </c>
      <c r="J769" s="106" t="s">
        <v>779</v>
      </c>
      <c r="K769" s="106">
        <v>12</v>
      </c>
      <c r="L769" s="106" t="s">
        <v>741</v>
      </c>
      <c r="M769" s="106" t="s">
        <v>924</v>
      </c>
      <c r="N769" s="106">
        <v>0.44</v>
      </c>
      <c r="O769" s="106">
        <v>0.77</v>
      </c>
      <c r="P769" s="106" t="s">
        <v>714</v>
      </c>
      <c r="Q769" s="107" t="s">
        <v>1525</v>
      </c>
      <c r="R769" s="107" t="s">
        <v>39</v>
      </c>
    </row>
    <row r="770" spans="2:18" ht="20.100000000000001" customHeight="1" x14ac:dyDescent="0.4">
      <c r="B770" s="105" t="str">
        <f t="shared" si="34"/>
        <v/>
      </c>
      <c r="C770" s="105" t="str">
        <f t="shared" si="35"/>
        <v/>
      </c>
      <c r="D770" s="105" t="str">
        <f t="shared" si="36"/>
        <v/>
      </c>
      <c r="E770" s="106" t="s">
        <v>695</v>
      </c>
      <c r="F770" s="106" t="s">
        <v>805</v>
      </c>
      <c r="G770" s="106" t="s">
        <v>778</v>
      </c>
      <c r="H770" s="106" t="s">
        <v>729</v>
      </c>
      <c r="I770" s="106">
        <v>11</v>
      </c>
      <c r="J770" s="106" t="s">
        <v>1269</v>
      </c>
      <c r="K770" s="106">
        <v>12</v>
      </c>
      <c r="L770" s="106" t="s">
        <v>741</v>
      </c>
      <c r="M770" s="106" t="s">
        <v>924</v>
      </c>
      <c r="N770" s="106">
        <v>0.44</v>
      </c>
      <c r="O770" s="106">
        <v>0.77</v>
      </c>
      <c r="P770" s="106" t="s">
        <v>714</v>
      </c>
      <c r="Q770" s="107" t="s">
        <v>1526</v>
      </c>
      <c r="R770" s="107" t="s">
        <v>39</v>
      </c>
    </row>
    <row r="771" spans="2:18" ht="20.100000000000001" customHeight="1" x14ac:dyDescent="0.4">
      <c r="B771" s="105" t="str">
        <f t="shared" si="34"/>
        <v/>
      </c>
      <c r="C771" s="105" t="str">
        <f t="shared" si="35"/>
        <v/>
      </c>
      <c r="D771" s="105" t="str">
        <f t="shared" si="36"/>
        <v/>
      </c>
      <c r="E771" s="106" t="s">
        <v>695</v>
      </c>
      <c r="F771" s="106" t="s">
        <v>805</v>
      </c>
      <c r="G771" s="106" t="s">
        <v>782</v>
      </c>
      <c r="H771" s="106" t="s">
        <v>733</v>
      </c>
      <c r="I771" s="106">
        <v>11</v>
      </c>
      <c r="J771" s="106" t="s">
        <v>783</v>
      </c>
      <c r="K771" s="106">
        <v>12</v>
      </c>
      <c r="L771" s="106" t="s">
        <v>741</v>
      </c>
      <c r="M771" s="106" t="s">
        <v>924</v>
      </c>
      <c r="N771" s="106">
        <v>0.37</v>
      </c>
      <c r="O771" s="106">
        <v>0.77</v>
      </c>
      <c r="P771" s="106" t="s">
        <v>714</v>
      </c>
      <c r="Q771" s="107" t="s">
        <v>1527</v>
      </c>
      <c r="R771" s="107" t="s">
        <v>39</v>
      </c>
    </row>
    <row r="772" spans="2:18" ht="20.100000000000001" customHeight="1" x14ac:dyDescent="0.4">
      <c r="B772" s="105" t="str">
        <f t="shared" si="34"/>
        <v/>
      </c>
      <c r="C772" s="105" t="str">
        <f t="shared" si="35"/>
        <v/>
      </c>
      <c r="D772" s="105" t="str">
        <f t="shared" si="36"/>
        <v/>
      </c>
      <c r="E772" s="106" t="s">
        <v>695</v>
      </c>
      <c r="F772" s="106" t="s">
        <v>805</v>
      </c>
      <c r="G772" s="106" t="s">
        <v>758</v>
      </c>
      <c r="H772" s="106" t="s">
        <v>765</v>
      </c>
      <c r="I772" s="106">
        <v>11</v>
      </c>
      <c r="J772" s="106" t="s">
        <v>711</v>
      </c>
      <c r="K772" s="106">
        <v>12</v>
      </c>
      <c r="L772" s="106" t="s">
        <v>753</v>
      </c>
      <c r="M772" s="106" t="s">
        <v>924</v>
      </c>
      <c r="N772" s="106">
        <v>0.44</v>
      </c>
      <c r="O772" s="106">
        <v>0.77</v>
      </c>
      <c r="P772" s="106" t="s">
        <v>714</v>
      </c>
      <c r="Q772" s="107" t="s">
        <v>1528</v>
      </c>
      <c r="R772" s="107" t="s">
        <v>39</v>
      </c>
    </row>
    <row r="773" spans="2:18" ht="20.100000000000001" customHeight="1" x14ac:dyDescent="0.4">
      <c r="B773" s="105" t="str">
        <f t="shared" si="34"/>
        <v/>
      </c>
      <c r="C773" s="105" t="str">
        <f t="shared" si="35"/>
        <v/>
      </c>
      <c r="D773" s="105" t="str">
        <f t="shared" si="36"/>
        <v/>
      </c>
      <c r="E773" s="106" t="s">
        <v>695</v>
      </c>
      <c r="F773" s="106" t="s">
        <v>805</v>
      </c>
      <c r="G773" s="106" t="s">
        <v>788</v>
      </c>
      <c r="H773" s="106" t="s">
        <v>733</v>
      </c>
      <c r="I773" s="106">
        <v>11</v>
      </c>
      <c r="J773" s="106" t="s">
        <v>722</v>
      </c>
      <c r="K773" s="106">
        <v>12</v>
      </c>
      <c r="L773" s="106" t="s">
        <v>753</v>
      </c>
      <c r="M773" s="106" t="s">
        <v>924</v>
      </c>
      <c r="N773" s="106">
        <v>0.44</v>
      </c>
      <c r="O773" s="106">
        <v>0.77</v>
      </c>
      <c r="P773" s="106" t="s">
        <v>714</v>
      </c>
      <c r="Q773" s="107" t="s">
        <v>1529</v>
      </c>
      <c r="R773" s="107" t="s">
        <v>39</v>
      </c>
    </row>
    <row r="774" spans="2:18" ht="20.100000000000001" customHeight="1" x14ac:dyDescent="0.4">
      <c r="B774" s="105" t="str">
        <f t="shared" si="34"/>
        <v/>
      </c>
      <c r="C774" s="105" t="str">
        <f t="shared" si="35"/>
        <v/>
      </c>
      <c r="D774" s="105" t="str">
        <f t="shared" si="36"/>
        <v/>
      </c>
      <c r="E774" s="106" t="s">
        <v>695</v>
      </c>
      <c r="F774" s="106" t="s">
        <v>817</v>
      </c>
      <c r="G774" s="106" t="s">
        <v>773</v>
      </c>
      <c r="H774" s="106" t="s">
        <v>802</v>
      </c>
      <c r="I774" s="106">
        <v>11</v>
      </c>
      <c r="J774" s="106" t="s">
        <v>774</v>
      </c>
      <c r="K774" s="106">
        <v>12</v>
      </c>
      <c r="L774" s="106" t="s">
        <v>741</v>
      </c>
      <c r="M774" s="106" t="s">
        <v>924</v>
      </c>
      <c r="N774" s="106">
        <v>0.31</v>
      </c>
      <c r="O774" s="106">
        <v>0.77</v>
      </c>
      <c r="P774" s="106" t="s">
        <v>714</v>
      </c>
      <c r="Q774" s="107" t="s">
        <v>1530</v>
      </c>
      <c r="R774" s="107" t="s">
        <v>39</v>
      </c>
    </row>
    <row r="775" spans="2:18" ht="20.100000000000001" customHeight="1" x14ac:dyDescent="0.4">
      <c r="B775" s="105" t="str">
        <f t="shared" si="34"/>
        <v/>
      </c>
      <c r="C775" s="105" t="str">
        <f t="shared" si="35"/>
        <v/>
      </c>
      <c r="D775" s="105" t="str">
        <f t="shared" si="36"/>
        <v/>
      </c>
      <c r="E775" s="106" t="s">
        <v>695</v>
      </c>
      <c r="F775" s="106" t="s">
        <v>817</v>
      </c>
      <c r="G775" s="106" t="s">
        <v>773</v>
      </c>
      <c r="H775" s="106" t="s">
        <v>799</v>
      </c>
      <c r="I775" s="106">
        <v>11</v>
      </c>
      <c r="J775" s="106" t="s">
        <v>1266</v>
      </c>
      <c r="K775" s="106">
        <v>12</v>
      </c>
      <c r="L775" s="106" t="s">
        <v>741</v>
      </c>
      <c r="M775" s="106" t="s">
        <v>924</v>
      </c>
      <c r="N775" s="106">
        <v>0.31</v>
      </c>
      <c r="O775" s="106">
        <v>0.77</v>
      </c>
      <c r="P775" s="106" t="s">
        <v>714</v>
      </c>
      <c r="Q775" s="107" t="s">
        <v>1531</v>
      </c>
      <c r="R775" s="107" t="s">
        <v>39</v>
      </c>
    </row>
    <row r="776" spans="2:18" ht="20.100000000000001" customHeight="1" x14ac:dyDescent="0.4">
      <c r="B776" s="105" t="str">
        <f t="shared" si="34"/>
        <v/>
      </c>
      <c r="C776" s="105" t="str">
        <f t="shared" si="35"/>
        <v/>
      </c>
      <c r="D776" s="105" t="str">
        <f t="shared" si="36"/>
        <v/>
      </c>
      <c r="E776" s="106" t="s">
        <v>695</v>
      </c>
      <c r="F776" s="106" t="s">
        <v>817</v>
      </c>
      <c r="G776" s="106" t="s">
        <v>778</v>
      </c>
      <c r="H776" s="106" t="s">
        <v>802</v>
      </c>
      <c r="I776" s="106">
        <v>11</v>
      </c>
      <c r="J776" s="106" t="s">
        <v>779</v>
      </c>
      <c r="K776" s="106">
        <v>12</v>
      </c>
      <c r="L776" s="106" t="s">
        <v>741</v>
      </c>
      <c r="M776" s="106" t="s">
        <v>924</v>
      </c>
      <c r="N776" s="106">
        <v>0.31</v>
      </c>
      <c r="O776" s="106">
        <v>0.77</v>
      </c>
      <c r="P776" s="106" t="s">
        <v>714</v>
      </c>
      <c r="Q776" s="107" t="s">
        <v>1532</v>
      </c>
      <c r="R776" s="107" t="s">
        <v>39</v>
      </c>
    </row>
    <row r="777" spans="2:18" ht="20.100000000000001" customHeight="1" x14ac:dyDescent="0.4">
      <c r="B777" s="105" t="str">
        <f t="shared" si="34"/>
        <v/>
      </c>
      <c r="C777" s="105" t="str">
        <f t="shared" si="35"/>
        <v/>
      </c>
      <c r="D777" s="105" t="str">
        <f t="shared" si="36"/>
        <v/>
      </c>
      <c r="E777" s="106" t="s">
        <v>695</v>
      </c>
      <c r="F777" s="106" t="s">
        <v>817</v>
      </c>
      <c r="G777" s="106" t="s">
        <v>778</v>
      </c>
      <c r="H777" s="106" t="s">
        <v>799</v>
      </c>
      <c r="I777" s="106">
        <v>11</v>
      </c>
      <c r="J777" s="106" t="s">
        <v>1269</v>
      </c>
      <c r="K777" s="106">
        <v>12</v>
      </c>
      <c r="L777" s="106" t="s">
        <v>741</v>
      </c>
      <c r="M777" s="106" t="s">
        <v>924</v>
      </c>
      <c r="N777" s="106">
        <v>0.31</v>
      </c>
      <c r="O777" s="106">
        <v>0.77</v>
      </c>
      <c r="P777" s="106" t="s">
        <v>714</v>
      </c>
      <c r="Q777" s="107" t="s">
        <v>1533</v>
      </c>
      <c r="R777" s="107" t="s">
        <v>39</v>
      </c>
    </row>
    <row r="778" spans="2:18" ht="20.100000000000001" customHeight="1" x14ac:dyDescent="0.4">
      <c r="B778" s="105" t="str">
        <f t="shared" si="34"/>
        <v/>
      </c>
      <c r="C778" s="105" t="str">
        <f t="shared" si="35"/>
        <v/>
      </c>
      <c r="D778" s="105" t="str">
        <f t="shared" si="36"/>
        <v/>
      </c>
      <c r="E778" s="106" t="s">
        <v>695</v>
      </c>
      <c r="F778" s="106" t="s">
        <v>817</v>
      </c>
      <c r="G778" s="106" t="s">
        <v>782</v>
      </c>
      <c r="H778" s="106" t="s">
        <v>802</v>
      </c>
      <c r="I778" s="106">
        <v>11</v>
      </c>
      <c r="J778" s="106" t="s">
        <v>783</v>
      </c>
      <c r="K778" s="106">
        <v>12</v>
      </c>
      <c r="L778" s="106" t="s">
        <v>741</v>
      </c>
      <c r="M778" s="106" t="s">
        <v>924</v>
      </c>
      <c r="N778" s="106">
        <v>0.26</v>
      </c>
      <c r="O778" s="106">
        <v>0.77</v>
      </c>
      <c r="P778" s="106" t="s">
        <v>714</v>
      </c>
      <c r="Q778" s="107" t="s">
        <v>1534</v>
      </c>
      <c r="R778" s="107" t="s">
        <v>39</v>
      </c>
    </row>
    <row r="779" spans="2:18" ht="20.100000000000001" customHeight="1" x14ac:dyDescent="0.4">
      <c r="B779" s="105" t="str">
        <f t="shared" si="34"/>
        <v/>
      </c>
      <c r="C779" s="105" t="str">
        <f t="shared" si="35"/>
        <v/>
      </c>
      <c r="D779" s="105" t="str">
        <f t="shared" si="36"/>
        <v/>
      </c>
      <c r="E779" s="106" t="s">
        <v>695</v>
      </c>
      <c r="F779" s="106" t="s">
        <v>817</v>
      </c>
      <c r="G779" s="106" t="s">
        <v>758</v>
      </c>
      <c r="H779" s="106" t="s">
        <v>819</v>
      </c>
      <c r="I779" s="106">
        <v>11</v>
      </c>
      <c r="J779" s="106" t="s">
        <v>711</v>
      </c>
      <c r="K779" s="106">
        <v>12</v>
      </c>
      <c r="L779" s="106" t="s">
        <v>753</v>
      </c>
      <c r="M779" s="106" t="s">
        <v>924</v>
      </c>
      <c r="N779" s="106">
        <v>0.32</v>
      </c>
      <c r="O779" s="106">
        <v>0.77</v>
      </c>
      <c r="P779" s="106" t="s">
        <v>714</v>
      </c>
      <c r="Q779" s="107" t="s">
        <v>1535</v>
      </c>
      <c r="R779" s="107" t="s">
        <v>39</v>
      </c>
    </row>
    <row r="780" spans="2:18" ht="20.100000000000001" customHeight="1" x14ac:dyDescent="0.4">
      <c r="B780" s="105" t="str">
        <f t="shared" si="34"/>
        <v/>
      </c>
      <c r="C780" s="105" t="str">
        <f t="shared" si="35"/>
        <v/>
      </c>
      <c r="D780" s="105" t="str">
        <f t="shared" si="36"/>
        <v/>
      </c>
      <c r="E780" s="106" t="s">
        <v>695</v>
      </c>
      <c r="F780" s="106" t="s">
        <v>817</v>
      </c>
      <c r="G780" s="106" t="s">
        <v>788</v>
      </c>
      <c r="H780" s="106" t="s">
        <v>802</v>
      </c>
      <c r="I780" s="106">
        <v>11</v>
      </c>
      <c r="J780" s="106" t="s">
        <v>722</v>
      </c>
      <c r="K780" s="106">
        <v>12</v>
      </c>
      <c r="L780" s="106" t="s">
        <v>753</v>
      </c>
      <c r="M780" s="106" t="s">
        <v>924</v>
      </c>
      <c r="N780" s="106">
        <v>0.32</v>
      </c>
      <c r="O780" s="106">
        <v>0.77</v>
      </c>
      <c r="P780" s="106" t="s">
        <v>714</v>
      </c>
      <c r="Q780" s="107" t="s">
        <v>1536</v>
      </c>
      <c r="R780" s="107" t="s">
        <v>39</v>
      </c>
    </row>
    <row r="781" spans="2:18" ht="20.100000000000001" customHeight="1" x14ac:dyDescent="0.4">
      <c r="B781" s="105" t="str">
        <f t="shared" si="34"/>
        <v/>
      </c>
      <c r="C781" s="105" t="str">
        <f t="shared" si="35"/>
        <v/>
      </c>
      <c r="D781" s="105" t="str">
        <f t="shared" si="36"/>
        <v/>
      </c>
      <c r="E781" s="106" t="s">
        <v>695</v>
      </c>
      <c r="F781" s="106" t="s">
        <v>794</v>
      </c>
      <c r="G781" s="106" t="s">
        <v>710</v>
      </c>
      <c r="H781" s="106" t="s">
        <v>729</v>
      </c>
      <c r="I781" s="106">
        <v>11</v>
      </c>
      <c r="J781" s="106" t="s">
        <v>711</v>
      </c>
      <c r="K781" s="106">
        <v>12</v>
      </c>
      <c r="L781" s="106" t="s">
        <v>729</v>
      </c>
      <c r="M781" s="106" t="s">
        <v>924</v>
      </c>
      <c r="N781" s="106">
        <v>0.45</v>
      </c>
      <c r="O781" s="106">
        <v>0.77</v>
      </c>
      <c r="P781" s="106" t="s">
        <v>714</v>
      </c>
      <c r="Q781" s="107" t="s">
        <v>1537</v>
      </c>
      <c r="R781" s="107" t="s">
        <v>25</v>
      </c>
    </row>
    <row r="782" spans="2:18" ht="20.100000000000001" customHeight="1" x14ac:dyDescent="0.4">
      <c r="B782" s="105" t="str">
        <f t="shared" si="34"/>
        <v/>
      </c>
      <c r="C782" s="105" t="str">
        <f t="shared" si="35"/>
        <v/>
      </c>
      <c r="D782" s="105" t="str">
        <f t="shared" si="36"/>
        <v/>
      </c>
      <c r="E782" s="106" t="s">
        <v>695</v>
      </c>
      <c r="F782" s="106" t="s">
        <v>696</v>
      </c>
      <c r="G782" s="106" t="s">
        <v>697</v>
      </c>
      <c r="H782" s="106" t="s">
        <v>717</v>
      </c>
      <c r="I782" s="106">
        <v>11</v>
      </c>
      <c r="J782" s="106" t="s">
        <v>699</v>
      </c>
      <c r="K782" s="106">
        <v>11</v>
      </c>
      <c r="L782" s="106" t="s">
        <v>717</v>
      </c>
      <c r="M782" s="106" t="s">
        <v>924</v>
      </c>
      <c r="N782" s="106">
        <v>0.32</v>
      </c>
      <c r="O782" s="106">
        <v>0.77</v>
      </c>
      <c r="P782" s="106" t="s">
        <v>714</v>
      </c>
      <c r="Q782" s="107" t="s">
        <v>1538</v>
      </c>
      <c r="R782" s="107" t="s">
        <v>25</v>
      </c>
    </row>
    <row r="783" spans="2:18" ht="20.100000000000001" customHeight="1" x14ac:dyDescent="0.4">
      <c r="B783" s="105" t="str">
        <f t="shared" si="34"/>
        <v/>
      </c>
      <c r="C783" s="105" t="str">
        <f t="shared" si="35"/>
        <v/>
      </c>
      <c r="D783" s="105" t="str">
        <f t="shared" si="36"/>
        <v/>
      </c>
      <c r="E783" s="106" t="s">
        <v>695</v>
      </c>
      <c r="F783" s="106" t="s">
        <v>696</v>
      </c>
      <c r="G783" s="106" t="s">
        <v>721</v>
      </c>
      <c r="H783" s="106" t="s">
        <v>706</v>
      </c>
      <c r="I783" s="106">
        <v>11</v>
      </c>
      <c r="J783" s="106" t="s">
        <v>722</v>
      </c>
      <c r="K783" s="106">
        <v>11</v>
      </c>
      <c r="L783" s="106" t="s">
        <v>706</v>
      </c>
      <c r="M783" s="106" t="s">
        <v>924</v>
      </c>
      <c r="N783" s="106">
        <v>0.32</v>
      </c>
      <c r="O783" s="106">
        <v>0.77</v>
      </c>
      <c r="P783" s="106" t="s">
        <v>714</v>
      </c>
      <c r="Q783" s="107" t="s">
        <v>1539</v>
      </c>
      <c r="R783" s="107" t="s">
        <v>25</v>
      </c>
    </row>
    <row r="784" spans="2:18" ht="20.100000000000001" customHeight="1" x14ac:dyDescent="0.4">
      <c r="B784" s="105" t="str">
        <f t="shared" si="34"/>
        <v/>
      </c>
      <c r="C784" s="105" t="str">
        <f t="shared" si="35"/>
        <v/>
      </c>
      <c r="D784" s="105" t="str">
        <f t="shared" si="36"/>
        <v/>
      </c>
      <c r="E784" s="106" t="s">
        <v>695</v>
      </c>
      <c r="F784" s="106" t="s">
        <v>798</v>
      </c>
      <c r="G784" s="106" t="s">
        <v>710</v>
      </c>
      <c r="H784" s="106" t="s">
        <v>729</v>
      </c>
      <c r="I784" s="106">
        <v>11</v>
      </c>
      <c r="J784" s="106" t="s">
        <v>711</v>
      </c>
      <c r="K784" s="106">
        <v>12</v>
      </c>
      <c r="L784" s="106" t="s">
        <v>799</v>
      </c>
      <c r="M784" s="106" t="s">
        <v>924</v>
      </c>
      <c r="N784" s="106">
        <v>0.37</v>
      </c>
      <c r="O784" s="106">
        <v>0.77</v>
      </c>
      <c r="P784" s="106" t="s">
        <v>714</v>
      </c>
      <c r="Q784" s="107" t="s">
        <v>1540</v>
      </c>
      <c r="R784" s="107" t="s">
        <v>25</v>
      </c>
    </row>
    <row r="785" spans="2:18" ht="20.100000000000001" customHeight="1" x14ac:dyDescent="0.4">
      <c r="B785" s="105" t="str">
        <f t="shared" ref="B785:B848" si="37">IF(OR($C$11="",$C$12=""),"",IFERROR(IF(AND($U$23&lt;&gt;R785,$V$23&lt;&gt;R785),"－",IF(AND(COUNTIF($C$11,"*樹脂スペーサー*")&gt;0,OR(M785="空気",F785="一般",F785="一般ＰＧ")),"－",IF(AND($W$26&gt;0,$W$26&gt;=O785),$U$26,IF(AND($W$27&gt;0,$W$27&gt;=O785),$U$27,IF(AND($W$28&gt;0,$W$28&gt;=O785),$U$28,IF(AND($W$29&gt;0,$W$29&gt;=O785),$U$29,IF(AND($W$30&gt;0,$W$30&gt;=O785),$U$30,IF(AND($W$31&gt;0,$W$31&gt;=O785),$U$31,IF(AND($W$32&gt;0,$W$32&gt;=O785),$U$32,"－"))))))))),"－"))</f>
        <v/>
      </c>
      <c r="C785" s="105" t="str">
        <f t="shared" ref="C785:C848" si="38">IF(B785="","",IF(B785&lt;&gt;"－",VLOOKUP(B785,$U$26:$V$32,2,FALSE),"－"))</f>
        <v/>
      </c>
      <c r="D785" s="105" t="str">
        <f t="shared" ref="D785:D848" si="39">IF($H$10="","",IF($V$39&lt;&gt;"断熱等","－",IF(AND(COUNTIF($V$35,"*樹脂スペーサー*")&gt;0,OR(M785="空気",F785="一般",F785="一般ＰＧ")),"－",IF(AND($V$36&lt;&gt;R785,$W$36&lt;&gt;R785),"－",IF(MID($H$10,10,1)="Z",IF(N785&lt;=0.65,"○","－"),IF($V$37&gt;=O785,"○","－"))))))</f>
        <v/>
      </c>
      <c r="E785" s="106" t="s">
        <v>695</v>
      </c>
      <c r="F785" s="106" t="s">
        <v>805</v>
      </c>
      <c r="G785" s="106" t="s">
        <v>710</v>
      </c>
      <c r="H785" s="106" t="s">
        <v>765</v>
      </c>
      <c r="I785" s="106">
        <v>11</v>
      </c>
      <c r="J785" s="106" t="s">
        <v>711</v>
      </c>
      <c r="K785" s="106">
        <v>12</v>
      </c>
      <c r="L785" s="106" t="s">
        <v>741</v>
      </c>
      <c r="M785" s="106" t="s">
        <v>924</v>
      </c>
      <c r="N785" s="106">
        <v>0.44</v>
      </c>
      <c r="O785" s="106">
        <v>0.77</v>
      </c>
      <c r="P785" s="106" t="s">
        <v>714</v>
      </c>
      <c r="Q785" s="107" t="s">
        <v>1541</v>
      </c>
      <c r="R785" s="107" t="s">
        <v>25</v>
      </c>
    </row>
    <row r="786" spans="2:18" ht="20.100000000000001" customHeight="1" x14ac:dyDescent="0.4">
      <c r="B786" s="105" t="str">
        <f t="shared" si="37"/>
        <v/>
      </c>
      <c r="C786" s="105" t="str">
        <f t="shared" si="38"/>
        <v/>
      </c>
      <c r="D786" s="105" t="str">
        <f t="shared" si="39"/>
        <v/>
      </c>
      <c r="E786" s="106" t="s">
        <v>695</v>
      </c>
      <c r="F786" s="106" t="s">
        <v>805</v>
      </c>
      <c r="G786" s="106" t="s">
        <v>721</v>
      </c>
      <c r="H786" s="106" t="s">
        <v>733</v>
      </c>
      <c r="I786" s="106">
        <v>11</v>
      </c>
      <c r="J786" s="106" t="s">
        <v>722</v>
      </c>
      <c r="K786" s="106">
        <v>12</v>
      </c>
      <c r="L786" s="106" t="s">
        <v>741</v>
      </c>
      <c r="M786" s="106" t="s">
        <v>924</v>
      </c>
      <c r="N786" s="106">
        <v>0.45</v>
      </c>
      <c r="O786" s="106">
        <v>0.77</v>
      </c>
      <c r="P786" s="106" t="s">
        <v>714</v>
      </c>
      <c r="Q786" s="107" t="s">
        <v>1542</v>
      </c>
      <c r="R786" s="107" t="s">
        <v>25</v>
      </c>
    </row>
    <row r="787" spans="2:18" ht="20.100000000000001" customHeight="1" x14ac:dyDescent="0.4">
      <c r="B787" s="105" t="str">
        <f t="shared" si="37"/>
        <v/>
      </c>
      <c r="C787" s="105" t="str">
        <f t="shared" si="38"/>
        <v/>
      </c>
      <c r="D787" s="105" t="str">
        <f t="shared" si="39"/>
        <v/>
      </c>
      <c r="E787" s="106" t="s">
        <v>695</v>
      </c>
      <c r="F787" s="106" t="s">
        <v>805</v>
      </c>
      <c r="G787" s="106" t="s">
        <v>752</v>
      </c>
      <c r="H787" s="106" t="s">
        <v>765</v>
      </c>
      <c r="I787" s="106">
        <v>11</v>
      </c>
      <c r="J787" s="106" t="s">
        <v>699</v>
      </c>
      <c r="K787" s="106">
        <v>12</v>
      </c>
      <c r="L787" s="106" t="s">
        <v>753</v>
      </c>
      <c r="M787" s="106" t="s">
        <v>924</v>
      </c>
      <c r="N787" s="106">
        <v>0.45</v>
      </c>
      <c r="O787" s="106">
        <v>0.77</v>
      </c>
      <c r="P787" s="106" t="s">
        <v>714</v>
      </c>
      <c r="Q787" s="107" t="s">
        <v>1543</v>
      </c>
      <c r="R787" s="107" t="s">
        <v>25</v>
      </c>
    </row>
    <row r="788" spans="2:18" ht="20.100000000000001" customHeight="1" x14ac:dyDescent="0.4">
      <c r="B788" s="105" t="str">
        <f t="shared" si="37"/>
        <v/>
      </c>
      <c r="C788" s="105" t="str">
        <f t="shared" si="38"/>
        <v/>
      </c>
      <c r="D788" s="105" t="str">
        <f t="shared" si="39"/>
        <v/>
      </c>
      <c r="E788" s="106" t="s">
        <v>695</v>
      </c>
      <c r="F788" s="106" t="s">
        <v>805</v>
      </c>
      <c r="G788" s="106" t="s">
        <v>758</v>
      </c>
      <c r="H788" s="106" t="s">
        <v>729</v>
      </c>
      <c r="I788" s="106">
        <v>11</v>
      </c>
      <c r="J788" s="106" t="s">
        <v>711</v>
      </c>
      <c r="K788" s="106">
        <v>12</v>
      </c>
      <c r="L788" s="106" t="s">
        <v>753</v>
      </c>
      <c r="M788" s="106" t="s">
        <v>924</v>
      </c>
      <c r="N788" s="106">
        <v>0.45</v>
      </c>
      <c r="O788" s="106">
        <v>0.77</v>
      </c>
      <c r="P788" s="106" t="s">
        <v>714</v>
      </c>
      <c r="Q788" s="107" t="s">
        <v>1544</v>
      </c>
      <c r="R788" s="107" t="s">
        <v>25</v>
      </c>
    </row>
    <row r="789" spans="2:18" ht="20.100000000000001" customHeight="1" x14ac:dyDescent="0.4">
      <c r="B789" s="105" t="str">
        <f t="shared" si="37"/>
        <v/>
      </c>
      <c r="C789" s="105" t="str">
        <f t="shared" si="38"/>
        <v/>
      </c>
      <c r="D789" s="105" t="str">
        <f t="shared" si="39"/>
        <v/>
      </c>
      <c r="E789" s="106" t="s">
        <v>695</v>
      </c>
      <c r="F789" s="106" t="s">
        <v>817</v>
      </c>
      <c r="G789" s="106" t="s">
        <v>710</v>
      </c>
      <c r="H789" s="106" t="s">
        <v>819</v>
      </c>
      <c r="I789" s="106">
        <v>11</v>
      </c>
      <c r="J789" s="106" t="s">
        <v>711</v>
      </c>
      <c r="K789" s="106">
        <v>12</v>
      </c>
      <c r="L789" s="106" t="s">
        <v>741</v>
      </c>
      <c r="M789" s="106" t="s">
        <v>924</v>
      </c>
      <c r="N789" s="106">
        <v>0.32</v>
      </c>
      <c r="O789" s="106">
        <v>0.77</v>
      </c>
      <c r="P789" s="106" t="s">
        <v>714</v>
      </c>
      <c r="Q789" s="107" t="s">
        <v>1545</v>
      </c>
      <c r="R789" s="107" t="s">
        <v>25</v>
      </c>
    </row>
    <row r="790" spans="2:18" ht="20.100000000000001" customHeight="1" x14ac:dyDescent="0.4">
      <c r="B790" s="105" t="str">
        <f t="shared" si="37"/>
        <v/>
      </c>
      <c r="C790" s="105" t="str">
        <f t="shared" si="38"/>
        <v/>
      </c>
      <c r="D790" s="105" t="str">
        <f t="shared" si="39"/>
        <v/>
      </c>
      <c r="E790" s="106" t="s">
        <v>695</v>
      </c>
      <c r="F790" s="106" t="s">
        <v>817</v>
      </c>
      <c r="G790" s="106" t="s">
        <v>721</v>
      </c>
      <c r="H790" s="106" t="s">
        <v>802</v>
      </c>
      <c r="I790" s="106">
        <v>11</v>
      </c>
      <c r="J790" s="106" t="s">
        <v>722</v>
      </c>
      <c r="K790" s="106">
        <v>12</v>
      </c>
      <c r="L790" s="106" t="s">
        <v>741</v>
      </c>
      <c r="M790" s="106" t="s">
        <v>924</v>
      </c>
      <c r="N790" s="106">
        <v>0.32</v>
      </c>
      <c r="O790" s="106">
        <v>0.77</v>
      </c>
      <c r="P790" s="106" t="s">
        <v>714</v>
      </c>
      <c r="Q790" s="107" t="s">
        <v>1546</v>
      </c>
      <c r="R790" s="107" t="s">
        <v>25</v>
      </c>
    </row>
    <row r="791" spans="2:18" ht="20.100000000000001" customHeight="1" x14ac:dyDescent="0.4">
      <c r="B791" s="105" t="str">
        <f t="shared" si="37"/>
        <v/>
      </c>
      <c r="C791" s="105" t="str">
        <f t="shared" si="38"/>
        <v/>
      </c>
      <c r="D791" s="105" t="str">
        <f t="shared" si="39"/>
        <v/>
      </c>
      <c r="E791" s="106" t="s">
        <v>695</v>
      </c>
      <c r="F791" s="106" t="s">
        <v>817</v>
      </c>
      <c r="G791" s="106" t="s">
        <v>752</v>
      </c>
      <c r="H791" s="106" t="s">
        <v>819</v>
      </c>
      <c r="I791" s="106">
        <v>11</v>
      </c>
      <c r="J791" s="106" t="s">
        <v>699</v>
      </c>
      <c r="K791" s="106">
        <v>12</v>
      </c>
      <c r="L791" s="106" t="s">
        <v>753</v>
      </c>
      <c r="M791" s="106" t="s">
        <v>924</v>
      </c>
      <c r="N791" s="106">
        <v>0.32</v>
      </c>
      <c r="O791" s="106">
        <v>0.77</v>
      </c>
      <c r="P791" s="106" t="s">
        <v>714</v>
      </c>
      <c r="Q791" s="107" t="s">
        <v>1547</v>
      </c>
      <c r="R791" s="107" t="s">
        <v>25</v>
      </c>
    </row>
    <row r="792" spans="2:18" ht="20.100000000000001" customHeight="1" x14ac:dyDescent="0.4">
      <c r="B792" s="105" t="str">
        <f t="shared" si="37"/>
        <v/>
      </c>
      <c r="C792" s="105" t="str">
        <f t="shared" si="38"/>
        <v/>
      </c>
      <c r="D792" s="105" t="str">
        <f t="shared" si="39"/>
        <v/>
      </c>
      <c r="E792" s="106" t="s">
        <v>695</v>
      </c>
      <c r="F792" s="106" t="s">
        <v>817</v>
      </c>
      <c r="G792" s="106" t="s">
        <v>758</v>
      </c>
      <c r="H792" s="106" t="s">
        <v>799</v>
      </c>
      <c r="I792" s="106">
        <v>11</v>
      </c>
      <c r="J792" s="106" t="s">
        <v>711</v>
      </c>
      <c r="K792" s="106">
        <v>12</v>
      </c>
      <c r="L792" s="106" t="s">
        <v>753</v>
      </c>
      <c r="M792" s="106" t="s">
        <v>924</v>
      </c>
      <c r="N792" s="106">
        <v>0.32</v>
      </c>
      <c r="O792" s="106">
        <v>0.77</v>
      </c>
      <c r="P792" s="106" t="s">
        <v>714</v>
      </c>
      <c r="Q792" s="107" t="s">
        <v>1548</v>
      </c>
      <c r="R792" s="107" t="s">
        <v>25</v>
      </c>
    </row>
    <row r="793" spans="2:18" ht="20.100000000000001" customHeight="1" x14ac:dyDescent="0.4">
      <c r="B793" s="105" t="str">
        <f t="shared" si="37"/>
        <v/>
      </c>
      <c r="C793" s="105" t="str">
        <f t="shared" si="38"/>
        <v/>
      </c>
      <c r="D793" s="105" t="str">
        <f t="shared" si="39"/>
        <v/>
      </c>
      <c r="E793" s="106" t="s">
        <v>695</v>
      </c>
      <c r="F793" s="106" t="s">
        <v>696</v>
      </c>
      <c r="G793" s="106" t="s">
        <v>710</v>
      </c>
      <c r="H793" s="106" t="s">
        <v>717</v>
      </c>
      <c r="I793" s="106">
        <v>6</v>
      </c>
      <c r="J793" s="106" t="s">
        <v>711</v>
      </c>
      <c r="K793" s="106">
        <v>7</v>
      </c>
      <c r="L793" s="106" t="s">
        <v>717</v>
      </c>
      <c r="M793" s="106" t="s">
        <v>700</v>
      </c>
      <c r="N793" s="106">
        <v>0.32</v>
      </c>
      <c r="O793" s="106">
        <v>0.77</v>
      </c>
      <c r="P793" s="106" t="s">
        <v>714</v>
      </c>
      <c r="Q793" s="107" t="s">
        <v>1549</v>
      </c>
      <c r="R793" s="107" t="s">
        <v>44</v>
      </c>
    </row>
    <row r="794" spans="2:18" ht="20.100000000000001" customHeight="1" x14ac:dyDescent="0.4">
      <c r="B794" s="105" t="str">
        <f t="shared" si="37"/>
        <v/>
      </c>
      <c r="C794" s="105" t="str">
        <f t="shared" si="38"/>
        <v/>
      </c>
      <c r="D794" s="105" t="str">
        <f t="shared" si="39"/>
        <v/>
      </c>
      <c r="E794" s="106" t="s">
        <v>695</v>
      </c>
      <c r="F794" s="106" t="s">
        <v>696</v>
      </c>
      <c r="G794" s="106" t="s">
        <v>773</v>
      </c>
      <c r="H794" s="106" t="s">
        <v>706</v>
      </c>
      <c r="I794" s="106">
        <v>6</v>
      </c>
      <c r="J794" s="106" t="s">
        <v>1266</v>
      </c>
      <c r="K794" s="106">
        <v>7</v>
      </c>
      <c r="L794" s="106" t="s">
        <v>706</v>
      </c>
      <c r="M794" s="106" t="s">
        <v>700</v>
      </c>
      <c r="N794" s="106">
        <v>0.32</v>
      </c>
      <c r="O794" s="106">
        <v>0.77</v>
      </c>
      <c r="P794" s="106" t="s">
        <v>714</v>
      </c>
      <c r="Q794" s="107" t="s">
        <v>1550</v>
      </c>
      <c r="R794" s="107" t="s">
        <v>44</v>
      </c>
    </row>
    <row r="795" spans="2:18" ht="20.100000000000001" customHeight="1" x14ac:dyDescent="0.4">
      <c r="B795" s="105" t="str">
        <f t="shared" si="37"/>
        <v/>
      </c>
      <c r="C795" s="105" t="str">
        <f t="shared" si="38"/>
        <v/>
      </c>
      <c r="D795" s="105" t="str">
        <f t="shared" si="39"/>
        <v/>
      </c>
      <c r="E795" s="106" t="s">
        <v>695</v>
      </c>
      <c r="F795" s="106" t="s">
        <v>696</v>
      </c>
      <c r="G795" s="106" t="s">
        <v>778</v>
      </c>
      <c r="H795" s="106" t="s">
        <v>706</v>
      </c>
      <c r="I795" s="106">
        <v>6</v>
      </c>
      <c r="J795" s="106" t="s">
        <v>1269</v>
      </c>
      <c r="K795" s="106">
        <v>7</v>
      </c>
      <c r="L795" s="106" t="s">
        <v>706</v>
      </c>
      <c r="M795" s="106" t="s">
        <v>700</v>
      </c>
      <c r="N795" s="106">
        <v>0.32</v>
      </c>
      <c r="O795" s="106">
        <v>0.77</v>
      </c>
      <c r="P795" s="106" t="s">
        <v>714</v>
      </c>
      <c r="Q795" s="107" t="s">
        <v>1551</v>
      </c>
      <c r="R795" s="107" t="s">
        <v>44</v>
      </c>
    </row>
    <row r="796" spans="2:18" ht="20.100000000000001" customHeight="1" x14ac:dyDescent="0.4">
      <c r="B796" s="105" t="str">
        <f t="shared" si="37"/>
        <v/>
      </c>
      <c r="C796" s="105" t="str">
        <f t="shared" si="38"/>
        <v/>
      </c>
      <c r="D796" s="105" t="str">
        <f t="shared" si="39"/>
        <v/>
      </c>
      <c r="E796" s="106" t="s">
        <v>695</v>
      </c>
      <c r="F796" s="106" t="s">
        <v>794</v>
      </c>
      <c r="G796" s="106" t="s">
        <v>710</v>
      </c>
      <c r="H796" s="106" t="s">
        <v>765</v>
      </c>
      <c r="I796" s="106">
        <v>11</v>
      </c>
      <c r="J796" s="106" t="s">
        <v>711</v>
      </c>
      <c r="K796" s="106">
        <v>12</v>
      </c>
      <c r="L796" s="106" t="s">
        <v>765</v>
      </c>
      <c r="M796" s="106" t="s">
        <v>924</v>
      </c>
      <c r="N796" s="106">
        <v>0.44</v>
      </c>
      <c r="O796" s="106">
        <v>0.77</v>
      </c>
      <c r="P796" s="106" t="s">
        <v>701</v>
      </c>
      <c r="Q796" s="107" t="s">
        <v>1552</v>
      </c>
      <c r="R796" s="107" t="s">
        <v>926</v>
      </c>
    </row>
    <row r="797" spans="2:18" ht="20.100000000000001" customHeight="1" x14ac:dyDescent="0.4">
      <c r="B797" s="105" t="str">
        <f t="shared" si="37"/>
        <v/>
      </c>
      <c r="C797" s="105" t="str">
        <f t="shared" si="38"/>
        <v/>
      </c>
      <c r="D797" s="105" t="str">
        <f t="shared" si="39"/>
        <v/>
      </c>
      <c r="E797" s="106" t="s">
        <v>695</v>
      </c>
      <c r="F797" s="106" t="s">
        <v>798</v>
      </c>
      <c r="G797" s="106" t="s">
        <v>710</v>
      </c>
      <c r="H797" s="106" t="s">
        <v>765</v>
      </c>
      <c r="I797" s="106">
        <v>11</v>
      </c>
      <c r="J797" s="106" t="s">
        <v>711</v>
      </c>
      <c r="K797" s="106">
        <v>12</v>
      </c>
      <c r="L797" s="106" t="s">
        <v>819</v>
      </c>
      <c r="M797" s="106" t="s">
        <v>924</v>
      </c>
      <c r="N797" s="106">
        <v>0.36</v>
      </c>
      <c r="O797" s="106">
        <v>0.77</v>
      </c>
      <c r="P797" s="106" t="s">
        <v>800</v>
      </c>
      <c r="Q797" s="107" t="s">
        <v>1553</v>
      </c>
      <c r="R797" s="107" t="s">
        <v>926</v>
      </c>
    </row>
    <row r="798" spans="2:18" ht="20.100000000000001" customHeight="1" x14ac:dyDescent="0.4">
      <c r="B798" s="105" t="str">
        <f t="shared" si="37"/>
        <v/>
      </c>
      <c r="C798" s="105" t="str">
        <f t="shared" si="38"/>
        <v/>
      </c>
      <c r="D798" s="105" t="str">
        <f t="shared" si="39"/>
        <v/>
      </c>
      <c r="E798" s="106" t="s">
        <v>695</v>
      </c>
      <c r="F798" s="106" t="s">
        <v>696</v>
      </c>
      <c r="G798" s="106" t="s">
        <v>710</v>
      </c>
      <c r="H798" s="106" t="s">
        <v>717</v>
      </c>
      <c r="I798" s="106">
        <v>6</v>
      </c>
      <c r="J798" s="106" t="s">
        <v>711</v>
      </c>
      <c r="K798" s="106">
        <v>7</v>
      </c>
      <c r="L798" s="106" t="s">
        <v>717</v>
      </c>
      <c r="M798" s="106" t="s">
        <v>700</v>
      </c>
      <c r="N798" s="106">
        <v>0.32</v>
      </c>
      <c r="O798" s="106">
        <v>0.77</v>
      </c>
      <c r="P798" s="106" t="s">
        <v>701</v>
      </c>
      <c r="Q798" s="107" t="s">
        <v>1554</v>
      </c>
      <c r="R798" s="107" t="s">
        <v>275</v>
      </c>
    </row>
    <row r="799" spans="2:18" ht="20.100000000000001" customHeight="1" x14ac:dyDescent="0.4">
      <c r="B799" s="105" t="str">
        <f t="shared" si="37"/>
        <v/>
      </c>
      <c r="C799" s="105" t="str">
        <f t="shared" si="38"/>
        <v/>
      </c>
      <c r="D799" s="105" t="str">
        <f t="shared" si="39"/>
        <v/>
      </c>
      <c r="E799" s="106" t="s">
        <v>695</v>
      </c>
      <c r="F799" s="106" t="s">
        <v>794</v>
      </c>
      <c r="G799" s="106" t="s">
        <v>697</v>
      </c>
      <c r="H799" s="106" t="s">
        <v>733</v>
      </c>
      <c r="I799" s="106">
        <v>11</v>
      </c>
      <c r="J799" s="106" t="s">
        <v>699</v>
      </c>
      <c r="K799" s="106">
        <v>12</v>
      </c>
      <c r="L799" s="106" t="s">
        <v>733</v>
      </c>
      <c r="M799" s="106" t="s">
        <v>924</v>
      </c>
      <c r="N799" s="106">
        <v>0.45</v>
      </c>
      <c r="O799" s="106">
        <v>0.77</v>
      </c>
      <c r="P799" s="106" t="s">
        <v>714</v>
      </c>
      <c r="Q799" s="107" t="s">
        <v>1555</v>
      </c>
      <c r="R799" s="107" t="s">
        <v>13</v>
      </c>
    </row>
    <row r="800" spans="2:18" ht="20.100000000000001" customHeight="1" x14ac:dyDescent="0.4">
      <c r="B800" s="105" t="str">
        <f t="shared" si="37"/>
        <v/>
      </c>
      <c r="C800" s="105" t="str">
        <f t="shared" si="38"/>
        <v/>
      </c>
      <c r="D800" s="105" t="str">
        <f t="shared" si="39"/>
        <v/>
      </c>
      <c r="E800" s="106" t="s">
        <v>695</v>
      </c>
      <c r="F800" s="106" t="s">
        <v>696</v>
      </c>
      <c r="G800" s="106" t="s">
        <v>710</v>
      </c>
      <c r="H800" s="106" t="s">
        <v>706</v>
      </c>
      <c r="I800" s="106">
        <v>11</v>
      </c>
      <c r="J800" s="106" t="s">
        <v>711</v>
      </c>
      <c r="K800" s="106">
        <v>11</v>
      </c>
      <c r="L800" s="106" t="s">
        <v>706</v>
      </c>
      <c r="M800" s="106" t="s">
        <v>924</v>
      </c>
      <c r="N800" s="106">
        <v>0.32</v>
      </c>
      <c r="O800" s="106">
        <v>0.77</v>
      </c>
      <c r="P800" s="106" t="s">
        <v>714</v>
      </c>
      <c r="Q800" s="107" t="s">
        <v>1556</v>
      </c>
      <c r="R800" s="107" t="s">
        <v>13</v>
      </c>
    </row>
    <row r="801" spans="2:18" ht="20.100000000000001" customHeight="1" x14ac:dyDescent="0.4">
      <c r="B801" s="105" t="str">
        <f t="shared" si="37"/>
        <v/>
      </c>
      <c r="C801" s="105" t="str">
        <f t="shared" si="38"/>
        <v/>
      </c>
      <c r="D801" s="105" t="str">
        <f t="shared" si="39"/>
        <v/>
      </c>
      <c r="E801" s="106" t="s">
        <v>695</v>
      </c>
      <c r="F801" s="106" t="s">
        <v>696</v>
      </c>
      <c r="G801" s="106" t="s">
        <v>773</v>
      </c>
      <c r="H801" s="106" t="s">
        <v>1218</v>
      </c>
      <c r="I801" s="106">
        <v>6</v>
      </c>
      <c r="J801" s="106" t="s">
        <v>774</v>
      </c>
      <c r="K801" s="106">
        <v>7</v>
      </c>
      <c r="L801" s="106" t="s">
        <v>1218</v>
      </c>
      <c r="M801" s="106" t="s">
        <v>700</v>
      </c>
      <c r="N801" s="106">
        <v>0.31</v>
      </c>
      <c r="O801" s="106">
        <v>0.77</v>
      </c>
      <c r="P801" s="106" t="s">
        <v>714</v>
      </c>
      <c r="Q801" s="107" t="s">
        <v>1557</v>
      </c>
      <c r="R801" s="107" t="s">
        <v>13</v>
      </c>
    </row>
    <row r="802" spans="2:18" ht="20.100000000000001" customHeight="1" x14ac:dyDescent="0.4">
      <c r="B802" s="105" t="str">
        <f t="shared" si="37"/>
        <v/>
      </c>
      <c r="C802" s="105" t="str">
        <f t="shared" si="38"/>
        <v/>
      </c>
      <c r="D802" s="105" t="str">
        <f t="shared" si="39"/>
        <v/>
      </c>
      <c r="E802" s="106" t="s">
        <v>695</v>
      </c>
      <c r="F802" s="106" t="s">
        <v>696</v>
      </c>
      <c r="G802" s="106" t="s">
        <v>778</v>
      </c>
      <c r="H802" s="106" t="s">
        <v>1218</v>
      </c>
      <c r="I802" s="106">
        <v>6</v>
      </c>
      <c r="J802" s="106" t="s">
        <v>779</v>
      </c>
      <c r="K802" s="106">
        <v>7</v>
      </c>
      <c r="L802" s="106" t="s">
        <v>1218</v>
      </c>
      <c r="M802" s="106" t="s">
        <v>700</v>
      </c>
      <c r="N802" s="106">
        <v>0.31</v>
      </c>
      <c r="O802" s="106">
        <v>0.77</v>
      </c>
      <c r="P802" s="106" t="s">
        <v>714</v>
      </c>
      <c r="Q802" s="107" t="s">
        <v>1558</v>
      </c>
      <c r="R802" s="107" t="s">
        <v>13</v>
      </c>
    </row>
    <row r="803" spans="2:18" ht="20.100000000000001" customHeight="1" x14ac:dyDescent="0.4">
      <c r="B803" s="105" t="str">
        <f t="shared" si="37"/>
        <v/>
      </c>
      <c r="C803" s="105" t="str">
        <f t="shared" si="38"/>
        <v/>
      </c>
      <c r="D803" s="105" t="str">
        <f t="shared" si="39"/>
        <v/>
      </c>
      <c r="E803" s="106" t="s">
        <v>695</v>
      </c>
      <c r="F803" s="106" t="s">
        <v>696</v>
      </c>
      <c r="G803" s="106" t="s">
        <v>782</v>
      </c>
      <c r="H803" s="106" t="s">
        <v>1218</v>
      </c>
      <c r="I803" s="106">
        <v>6</v>
      </c>
      <c r="J803" s="106" t="s">
        <v>783</v>
      </c>
      <c r="K803" s="106">
        <v>7</v>
      </c>
      <c r="L803" s="106" t="s">
        <v>1218</v>
      </c>
      <c r="M803" s="106" t="s">
        <v>700</v>
      </c>
      <c r="N803" s="106">
        <v>0.26</v>
      </c>
      <c r="O803" s="106">
        <v>0.77</v>
      </c>
      <c r="P803" s="106" t="s">
        <v>714</v>
      </c>
      <c r="Q803" s="107" t="s">
        <v>1559</v>
      </c>
      <c r="R803" s="107" t="s">
        <v>13</v>
      </c>
    </row>
    <row r="804" spans="2:18" ht="20.100000000000001" customHeight="1" x14ac:dyDescent="0.4">
      <c r="B804" s="105" t="str">
        <f t="shared" si="37"/>
        <v/>
      </c>
      <c r="C804" s="105" t="str">
        <f t="shared" si="38"/>
        <v/>
      </c>
      <c r="D804" s="105" t="str">
        <f t="shared" si="39"/>
        <v/>
      </c>
      <c r="E804" s="106" t="s">
        <v>695</v>
      </c>
      <c r="F804" s="106" t="s">
        <v>728</v>
      </c>
      <c r="G804" s="106" t="s">
        <v>721</v>
      </c>
      <c r="H804" s="106" t="s">
        <v>733</v>
      </c>
      <c r="I804" s="106">
        <v>11</v>
      </c>
      <c r="J804" s="106" t="s">
        <v>722</v>
      </c>
      <c r="K804" s="106">
        <v>11</v>
      </c>
      <c r="L804" s="106" t="s">
        <v>698</v>
      </c>
      <c r="M804" s="106" t="s">
        <v>924</v>
      </c>
      <c r="N804" s="106">
        <v>0.4</v>
      </c>
      <c r="O804" s="106">
        <v>0.78</v>
      </c>
      <c r="P804" s="106" t="s">
        <v>714</v>
      </c>
      <c r="Q804" s="107" t="s">
        <v>1560</v>
      </c>
      <c r="R804" s="107" t="s">
        <v>39</v>
      </c>
    </row>
    <row r="805" spans="2:18" ht="20.100000000000001" customHeight="1" x14ac:dyDescent="0.4">
      <c r="B805" s="105" t="str">
        <f t="shared" si="37"/>
        <v/>
      </c>
      <c r="C805" s="105" t="str">
        <f t="shared" si="38"/>
        <v/>
      </c>
      <c r="D805" s="105" t="str">
        <f t="shared" si="39"/>
        <v/>
      </c>
      <c r="E805" s="106" t="s">
        <v>695</v>
      </c>
      <c r="F805" s="106" t="s">
        <v>728</v>
      </c>
      <c r="G805" s="106" t="s">
        <v>773</v>
      </c>
      <c r="H805" s="106" t="s">
        <v>729</v>
      </c>
      <c r="I805" s="106">
        <v>11</v>
      </c>
      <c r="J805" s="106" t="s">
        <v>774</v>
      </c>
      <c r="K805" s="106">
        <v>11</v>
      </c>
      <c r="L805" s="106" t="s">
        <v>706</v>
      </c>
      <c r="M805" s="106" t="s">
        <v>924</v>
      </c>
      <c r="N805" s="106">
        <v>0.4</v>
      </c>
      <c r="O805" s="106">
        <v>0.78</v>
      </c>
      <c r="P805" s="106" t="s">
        <v>714</v>
      </c>
      <c r="Q805" s="107" t="s">
        <v>1561</v>
      </c>
      <c r="R805" s="107" t="s">
        <v>39</v>
      </c>
    </row>
    <row r="806" spans="2:18" ht="20.100000000000001" customHeight="1" x14ac:dyDescent="0.4">
      <c r="B806" s="105" t="str">
        <f t="shared" si="37"/>
        <v/>
      </c>
      <c r="C806" s="105" t="str">
        <f t="shared" si="38"/>
        <v/>
      </c>
      <c r="D806" s="105" t="str">
        <f t="shared" si="39"/>
        <v/>
      </c>
      <c r="E806" s="106" t="s">
        <v>695</v>
      </c>
      <c r="F806" s="106" t="s">
        <v>728</v>
      </c>
      <c r="G806" s="106" t="s">
        <v>778</v>
      </c>
      <c r="H806" s="106" t="s">
        <v>729</v>
      </c>
      <c r="I806" s="106">
        <v>11</v>
      </c>
      <c r="J806" s="106" t="s">
        <v>779</v>
      </c>
      <c r="K806" s="106">
        <v>11</v>
      </c>
      <c r="L806" s="106" t="s">
        <v>706</v>
      </c>
      <c r="M806" s="106" t="s">
        <v>924</v>
      </c>
      <c r="N806" s="106">
        <v>0.4</v>
      </c>
      <c r="O806" s="106">
        <v>0.78</v>
      </c>
      <c r="P806" s="106" t="s">
        <v>714</v>
      </c>
      <c r="Q806" s="107" t="s">
        <v>1562</v>
      </c>
      <c r="R806" s="107" t="s">
        <v>39</v>
      </c>
    </row>
    <row r="807" spans="2:18" ht="20.100000000000001" customHeight="1" x14ac:dyDescent="0.4">
      <c r="B807" s="105" t="str">
        <f t="shared" si="37"/>
        <v/>
      </c>
      <c r="C807" s="105" t="str">
        <f t="shared" si="38"/>
        <v/>
      </c>
      <c r="D807" s="105" t="str">
        <f t="shared" si="39"/>
        <v/>
      </c>
      <c r="E807" s="106" t="s">
        <v>695</v>
      </c>
      <c r="F807" s="106" t="s">
        <v>728</v>
      </c>
      <c r="G807" s="106" t="s">
        <v>782</v>
      </c>
      <c r="H807" s="106" t="s">
        <v>729</v>
      </c>
      <c r="I807" s="106">
        <v>11</v>
      </c>
      <c r="J807" s="106" t="s">
        <v>783</v>
      </c>
      <c r="K807" s="106">
        <v>11</v>
      </c>
      <c r="L807" s="106" t="s">
        <v>706</v>
      </c>
      <c r="M807" s="106" t="s">
        <v>924</v>
      </c>
      <c r="N807" s="106">
        <v>0.35</v>
      </c>
      <c r="O807" s="106">
        <v>0.78</v>
      </c>
      <c r="P807" s="106" t="s">
        <v>714</v>
      </c>
      <c r="Q807" s="107" t="s">
        <v>1563</v>
      </c>
      <c r="R807" s="107" t="s">
        <v>39</v>
      </c>
    </row>
    <row r="808" spans="2:18" ht="20.100000000000001" customHeight="1" x14ac:dyDescent="0.4">
      <c r="B808" s="105" t="str">
        <f t="shared" si="37"/>
        <v/>
      </c>
      <c r="C808" s="105" t="str">
        <f t="shared" si="38"/>
        <v/>
      </c>
      <c r="D808" s="105" t="str">
        <f t="shared" si="39"/>
        <v/>
      </c>
      <c r="E808" s="106" t="s">
        <v>695</v>
      </c>
      <c r="F808" s="106" t="s">
        <v>740</v>
      </c>
      <c r="G808" s="106" t="s">
        <v>773</v>
      </c>
      <c r="H808" s="106" t="s">
        <v>717</v>
      </c>
      <c r="I808" s="106">
        <v>11</v>
      </c>
      <c r="J808" s="106" t="s">
        <v>774</v>
      </c>
      <c r="K808" s="106">
        <v>11</v>
      </c>
      <c r="L808" s="106" t="s">
        <v>741</v>
      </c>
      <c r="M808" s="106" t="s">
        <v>924</v>
      </c>
      <c r="N808" s="106">
        <v>0.33</v>
      </c>
      <c r="O808" s="106">
        <v>0.78</v>
      </c>
      <c r="P808" s="106" t="s">
        <v>714</v>
      </c>
      <c r="Q808" s="107" t="s">
        <v>1564</v>
      </c>
      <c r="R808" s="107" t="s">
        <v>39</v>
      </c>
    </row>
    <row r="809" spans="2:18" ht="20.100000000000001" customHeight="1" x14ac:dyDescent="0.4">
      <c r="B809" s="105" t="str">
        <f t="shared" si="37"/>
        <v/>
      </c>
      <c r="C809" s="105" t="str">
        <f t="shared" si="38"/>
        <v/>
      </c>
      <c r="D809" s="105" t="str">
        <f t="shared" si="39"/>
        <v/>
      </c>
      <c r="E809" s="106" t="s">
        <v>695</v>
      </c>
      <c r="F809" s="106" t="s">
        <v>740</v>
      </c>
      <c r="G809" s="106" t="s">
        <v>773</v>
      </c>
      <c r="H809" s="106" t="s">
        <v>698</v>
      </c>
      <c r="I809" s="106">
        <v>11</v>
      </c>
      <c r="J809" s="106" t="s">
        <v>1266</v>
      </c>
      <c r="K809" s="106">
        <v>11</v>
      </c>
      <c r="L809" s="106" t="s">
        <v>741</v>
      </c>
      <c r="M809" s="106" t="s">
        <v>924</v>
      </c>
      <c r="N809" s="106">
        <v>0.33</v>
      </c>
      <c r="O809" s="106">
        <v>0.78</v>
      </c>
      <c r="P809" s="106" t="s">
        <v>714</v>
      </c>
      <c r="Q809" s="107" t="s">
        <v>1565</v>
      </c>
      <c r="R809" s="107" t="s">
        <v>39</v>
      </c>
    </row>
    <row r="810" spans="2:18" ht="20.100000000000001" customHeight="1" x14ac:dyDescent="0.4">
      <c r="B810" s="105" t="str">
        <f t="shared" si="37"/>
        <v/>
      </c>
      <c r="C810" s="105" t="str">
        <f t="shared" si="38"/>
        <v/>
      </c>
      <c r="D810" s="105" t="str">
        <f t="shared" si="39"/>
        <v/>
      </c>
      <c r="E810" s="106" t="s">
        <v>695</v>
      </c>
      <c r="F810" s="106" t="s">
        <v>740</v>
      </c>
      <c r="G810" s="106" t="s">
        <v>778</v>
      </c>
      <c r="H810" s="106" t="s">
        <v>717</v>
      </c>
      <c r="I810" s="106">
        <v>11</v>
      </c>
      <c r="J810" s="106" t="s">
        <v>779</v>
      </c>
      <c r="K810" s="106">
        <v>11</v>
      </c>
      <c r="L810" s="106" t="s">
        <v>741</v>
      </c>
      <c r="M810" s="106" t="s">
        <v>924</v>
      </c>
      <c r="N810" s="106">
        <v>0.33</v>
      </c>
      <c r="O810" s="106">
        <v>0.78</v>
      </c>
      <c r="P810" s="106" t="s">
        <v>714</v>
      </c>
      <c r="Q810" s="107" t="s">
        <v>1566</v>
      </c>
      <c r="R810" s="107" t="s">
        <v>39</v>
      </c>
    </row>
    <row r="811" spans="2:18" ht="20.100000000000001" customHeight="1" x14ac:dyDescent="0.4">
      <c r="B811" s="105" t="str">
        <f t="shared" si="37"/>
        <v/>
      </c>
      <c r="C811" s="105" t="str">
        <f t="shared" si="38"/>
        <v/>
      </c>
      <c r="D811" s="105" t="str">
        <f t="shared" si="39"/>
        <v/>
      </c>
      <c r="E811" s="106" t="s">
        <v>695</v>
      </c>
      <c r="F811" s="106" t="s">
        <v>740</v>
      </c>
      <c r="G811" s="106" t="s">
        <v>778</v>
      </c>
      <c r="H811" s="106" t="s">
        <v>698</v>
      </c>
      <c r="I811" s="106">
        <v>11</v>
      </c>
      <c r="J811" s="106" t="s">
        <v>1269</v>
      </c>
      <c r="K811" s="106">
        <v>11</v>
      </c>
      <c r="L811" s="106" t="s">
        <v>741</v>
      </c>
      <c r="M811" s="106" t="s">
        <v>924</v>
      </c>
      <c r="N811" s="106">
        <v>0.33</v>
      </c>
      <c r="O811" s="106">
        <v>0.78</v>
      </c>
      <c r="P811" s="106" t="s">
        <v>714</v>
      </c>
      <c r="Q811" s="107" t="s">
        <v>1567</v>
      </c>
      <c r="R811" s="107" t="s">
        <v>39</v>
      </c>
    </row>
    <row r="812" spans="2:18" ht="20.100000000000001" customHeight="1" x14ac:dyDescent="0.4">
      <c r="B812" s="105" t="str">
        <f t="shared" si="37"/>
        <v/>
      </c>
      <c r="C812" s="105" t="str">
        <f t="shared" si="38"/>
        <v/>
      </c>
      <c r="D812" s="105" t="str">
        <f t="shared" si="39"/>
        <v/>
      </c>
      <c r="E812" s="106" t="s">
        <v>695</v>
      </c>
      <c r="F812" s="106" t="s">
        <v>740</v>
      </c>
      <c r="G812" s="106" t="s">
        <v>782</v>
      </c>
      <c r="H812" s="106" t="s">
        <v>717</v>
      </c>
      <c r="I812" s="106">
        <v>11</v>
      </c>
      <c r="J812" s="106" t="s">
        <v>783</v>
      </c>
      <c r="K812" s="106">
        <v>11</v>
      </c>
      <c r="L812" s="106" t="s">
        <v>741</v>
      </c>
      <c r="M812" s="106" t="s">
        <v>924</v>
      </c>
      <c r="N812" s="106">
        <v>0.28000000000000003</v>
      </c>
      <c r="O812" s="106">
        <v>0.78</v>
      </c>
      <c r="P812" s="106" t="s">
        <v>714</v>
      </c>
      <c r="Q812" s="107" t="s">
        <v>1568</v>
      </c>
      <c r="R812" s="107" t="s">
        <v>39</v>
      </c>
    </row>
    <row r="813" spans="2:18" ht="20.100000000000001" customHeight="1" x14ac:dyDescent="0.4">
      <c r="B813" s="105" t="str">
        <f t="shared" si="37"/>
        <v/>
      </c>
      <c r="C813" s="105" t="str">
        <f t="shared" si="38"/>
        <v/>
      </c>
      <c r="D813" s="105" t="str">
        <f t="shared" si="39"/>
        <v/>
      </c>
      <c r="E813" s="106" t="s">
        <v>695</v>
      </c>
      <c r="F813" s="106" t="s">
        <v>740</v>
      </c>
      <c r="G813" s="106" t="s">
        <v>788</v>
      </c>
      <c r="H813" s="106" t="s">
        <v>717</v>
      </c>
      <c r="I813" s="106">
        <v>11</v>
      </c>
      <c r="J813" s="106" t="s">
        <v>722</v>
      </c>
      <c r="K813" s="106">
        <v>11</v>
      </c>
      <c r="L813" s="106" t="s">
        <v>753</v>
      </c>
      <c r="M813" s="106" t="s">
        <v>924</v>
      </c>
      <c r="N813" s="106">
        <v>0.33</v>
      </c>
      <c r="O813" s="106">
        <v>0.78</v>
      </c>
      <c r="P813" s="106" t="s">
        <v>714</v>
      </c>
      <c r="Q813" s="107" t="s">
        <v>1569</v>
      </c>
      <c r="R813" s="107" t="s">
        <v>39</v>
      </c>
    </row>
    <row r="814" spans="2:18" ht="20.100000000000001" customHeight="1" x14ac:dyDescent="0.4">
      <c r="B814" s="105" t="str">
        <f t="shared" si="37"/>
        <v/>
      </c>
      <c r="C814" s="105" t="str">
        <f t="shared" si="38"/>
        <v/>
      </c>
      <c r="D814" s="105" t="str">
        <f t="shared" si="39"/>
        <v/>
      </c>
      <c r="E814" s="106" t="s">
        <v>695</v>
      </c>
      <c r="F814" s="106" t="s">
        <v>728</v>
      </c>
      <c r="G814" s="106" t="s">
        <v>697</v>
      </c>
      <c r="H814" s="106" t="s">
        <v>765</v>
      </c>
      <c r="I814" s="106">
        <v>11</v>
      </c>
      <c r="J814" s="106" t="s">
        <v>699</v>
      </c>
      <c r="K814" s="106">
        <v>11</v>
      </c>
      <c r="L814" s="106" t="s">
        <v>717</v>
      </c>
      <c r="M814" s="106" t="s">
        <v>924</v>
      </c>
      <c r="N814" s="106">
        <v>0.39</v>
      </c>
      <c r="O814" s="106">
        <v>0.78</v>
      </c>
      <c r="P814" s="106" t="s">
        <v>714</v>
      </c>
      <c r="Q814" s="107" t="s">
        <v>1570</v>
      </c>
      <c r="R814" s="107" t="s">
        <v>25</v>
      </c>
    </row>
    <row r="815" spans="2:18" ht="20.100000000000001" customHeight="1" x14ac:dyDescent="0.4">
      <c r="B815" s="105" t="str">
        <f t="shared" si="37"/>
        <v/>
      </c>
      <c r="C815" s="105" t="str">
        <f t="shared" si="38"/>
        <v/>
      </c>
      <c r="D815" s="105" t="str">
        <f t="shared" si="39"/>
        <v/>
      </c>
      <c r="E815" s="106" t="s">
        <v>695</v>
      </c>
      <c r="F815" s="106" t="s">
        <v>728</v>
      </c>
      <c r="G815" s="106" t="s">
        <v>721</v>
      </c>
      <c r="H815" s="106" t="s">
        <v>729</v>
      </c>
      <c r="I815" s="106">
        <v>11</v>
      </c>
      <c r="J815" s="106" t="s">
        <v>722</v>
      </c>
      <c r="K815" s="106">
        <v>11</v>
      </c>
      <c r="L815" s="106" t="s">
        <v>706</v>
      </c>
      <c r="M815" s="106" t="s">
        <v>924</v>
      </c>
      <c r="N815" s="106">
        <v>0.4</v>
      </c>
      <c r="O815" s="106">
        <v>0.78</v>
      </c>
      <c r="P815" s="106" t="s">
        <v>714</v>
      </c>
      <c r="Q815" s="107" t="s">
        <v>1571</v>
      </c>
      <c r="R815" s="107" t="s">
        <v>25</v>
      </c>
    </row>
    <row r="816" spans="2:18" ht="20.100000000000001" customHeight="1" x14ac:dyDescent="0.4">
      <c r="B816" s="105" t="str">
        <f t="shared" si="37"/>
        <v/>
      </c>
      <c r="C816" s="105" t="str">
        <f t="shared" si="38"/>
        <v/>
      </c>
      <c r="D816" s="105" t="str">
        <f t="shared" si="39"/>
        <v/>
      </c>
      <c r="E816" s="106" t="s">
        <v>695</v>
      </c>
      <c r="F816" s="106" t="s">
        <v>740</v>
      </c>
      <c r="G816" s="106" t="s">
        <v>721</v>
      </c>
      <c r="H816" s="106" t="s">
        <v>717</v>
      </c>
      <c r="I816" s="106">
        <v>11</v>
      </c>
      <c r="J816" s="106" t="s">
        <v>722</v>
      </c>
      <c r="K816" s="106">
        <v>11</v>
      </c>
      <c r="L816" s="106" t="s">
        <v>741</v>
      </c>
      <c r="M816" s="106" t="s">
        <v>924</v>
      </c>
      <c r="N816" s="106">
        <v>0.34</v>
      </c>
      <c r="O816" s="106">
        <v>0.78</v>
      </c>
      <c r="P816" s="106" t="s">
        <v>714</v>
      </c>
      <c r="Q816" s="107" t="s">
        <v>1572</v>
      </c>
      <c r="R816" s="107" t="s">
        <v>25</v>
      </c>
    </row>
    <row r="817" spans="2:18" ht="20.100000000000001" customHeight="1" x14ac:dyDescent="0.4">
      <c r="B817" s="105" t="str">
        <f t="shared" si="37"/>
        <v/>
      </c>
      <c r="C817" s="105" t="str">
        <f t="shared" si="38"/>
        <v/>
      </c>
      <c r="D817" s="105" t="str">
        <f t="shared" si="39"/>
        <v/>
      </c>
      <c r="E817" s="106" t="s">
        <v>695</v>
      </c>
      <c r="F817" s="106" t="s">
        <v>740</v>
      </c>
      <c r="G817" s="106" t="s">
        <v>773</v>
      </c>
      <c r="H817" s="106" t="s">
        <v>706</v>
      </c>
      <c r="I817" s="106">
        <v>11</v>
      </c>
      <c r="J817" s="106" t="s">
        <v>774</v>
      </c>
      <c r="K817" s="106">
        <v>11</v>
      </c>
      <c r="L817" s="106" t="s">
        <v>741</v>
      </c>
      <c r="M817" s="106" t="s">
        <v>924</v>
      </c>
      <c r="N817" s="106">
        <v>0.34</v>
      </c>
      <c r="O817" s="106">
        <v>0.78</v>
      </c>
      <c r="P817" s="106" t="s">
        <v>714</v>
      </c>
      <c r="Q817" s="107" t="s">
        <v>1573</v>
      </c>
      <c r="R817" s="107" t="s">
        <v>25</v>
      </c>
    </row>
    <row r="818" spans="2:18" ht="20.100000000000001" customHeight="1" x14ac:dyDescent="0.4">
      <c r="B818" s="105" t="str">
        <f t="shared" si="37"/>
        <v/>
      </c>
      <c r="C818" s="105" t="str">
        <f t="shared" si="38"/>
        <v/>
      </c>
      <c r="D818" s="105" t="str">
        <f t="shared" si="39"/>
        <v/>
      </c>
      <c r="E818" s="106" t="s">
        <v>695</v>
      </c>
      <c r="F818" s="106" t="s">
        <v>740</v>
      </c>
      <c r="G818" s="106" t="s">
        <v>778</v>
      </c>
      <c r="H818" s="106" t="s">
        <v>706</v>
      </c>
      <c r="I818" s="106">
        <v>11</v>
      </c>
      <c r="J818" s="106" t="s">
        <v>779</v>
      </c>
      <c r="K818" s="106">
        <v>11</v>
      </c>
      <c r="L818" s="106" t="s">
        <v>741</v>
      </c>
      <c r="M818" s="106" t="s">
        <v>924</v>
      </c>
      <c r="N818" s="106">
        <v>0.33</v>
      </c>
      <c r="O818" s="106">
        <v>0.78</v>
      </c>
      <c r="P818" s="106" t="s">
        <v>714</v>
      </c>
      <c r="Q818" s="107" t="s">
        <v>1574</v>
      </c>
      <c r="R818" s="107" t="s">
        <v>25</v>
      </c>
    </row>
    <row r="819" spans="2:18" ht="20.100000000000001" customHeight="1" x14ac:dyDescent="0.4">
      <c r="B819" s="105" t="str">
        <f t="shared" si="37"/>
        <v/>
      </c>
      <c r="C819" s="105" t="str">
        <f t="shared" si="38"/>
        <v/>
      </c>
      <c r="D819" s="105" t="str">
        <f t="shared" si="39"/>
        <v/>
      </c>
      <c r="E819" s="106" t="s">
        <v>695</v>
      </c>
      <c r="F819" s="106" t="s">
        <v>740</v>
      </c>
      <c r="G819" s="106" t="s">
        <v>782</v>
      </c>
      <c r="H819" s="106" t="s">
        <v>706</v>
      </c>
      <c r="I819" s="106">
        <v>11</v>
      </c>
      <c r="J819" s="106" t="s">
        <v>783</v>
      </c>
      <c r="K819" s="106">
        <v>11</v>
      </c>
      <c r="L819" s="106" t="s">
        <v>741</v>
      </c>
      <c r="M819" s="106" t="s">
        <v>924</v>
      </c>
      <c r="N819" s="106">
        <v>0.28000000000000003</v>
      </c>
      <c r="O819" s="106">
        <v>0.78</v>
      </c>
      <c r="P819" s="106" t="s">
        <v>714</v>
      </c>
      <c r="Q819" s="107" t="s">
        <v>1575</v>
      </c>
      <c r="R819" s="107" t="s">
        <v>25</v>
      </c>
    </row>
    <row r="820" spans="2:18" ht="20.100000000000001" customHeight="1" x14ac:dyDescent="0.4">
      <c r="B820" s="105" t="str">
        <f t="shared" si="37"/>
        <v/>
      </c>
      <c r="C820" s="105" t="str">
        <f t="shared" si="38"/>
        <v/>
      </c>
      <c r="D820" s="105" t="str">
        <f t="shared" si="39"/>
        <v/>
      </c>
      <c r="E820" s="106" t="s">
        <v>695</v>
      </c>
      <c r="F820" s="106" t="s">
        <v>740</v>
      </c>
      <c r="G820" s="106" t="s">
        <v>758</v>
      </c>
      <c r="H820" s="106" t="s">
        <v>698</v>
      </c>
      <c r="I820" s="106">
        <v>11</v>
      </c>
      <c r="J820" s="106" t="s">
        <v>711</v>
      </c>
      <c r="K820" s="106">
        <v>11</v>
      </c>
      <c r="L820" s="106" t="s">
        <v>753</v>
      </c>
      <c r="M820" s="106" t="s">
        <v>924</v>
      </c>
      <c r="N820" s="106">
        <v>0.34</v>
      </c>
      <c r="O820" s="106">
        <v>0.78</v>
      </c>
      <c r="P820" s="106" t="s">
        <v>714</v>
      </c>
      <c r="Q820" s="107" t="s">
        <v>1576</v>
      </c>
      <c r="R820" s="107" t="s">
        <v>25</v>
      </c>
    </row>
    <row r="821" spans="2:18" ht="20.100000000000001" customHeight="1" x14ac:dyDescent="0.4">
      <c r="B821" s="105" t="str">
        <f t="shared" si="37"/>
        <v/>
      </c>
      <c r="C821" s="105" t="str">
        <f t="shared" si="38"/>
        <v/>
      </c>
      <c r="D821" s="105" t="str">
        <f t="shared" si="39"/>
        <v/>
      </c>
      <c r="E821" s="106" t="s">
        <v>695</v>
      </c>
      <c r="F821" s="106" t="s">
        <v>740</v>
      </c>
      <c r="G821" s="106" t="s">
        <v>788</v>
      </c>
      <c r="H821" s="106" t="s">
        <v>706</v>
      </c>
      <c r="I821" s="106">
        <v>11</v>
      </c>
      <c r="J821" s="106" t="s">
        <v>722</v>
      </c>
      <c r="K821" s="106">
        <v>11</v>
      </c>
      <c r="L821" s="106" t="s">
        <v>753</v>
      </c>
      <c r="M821" s="106" t="s">
        <v>924</v>
      </c>
      <c r="N821" s="106">
        <v>0.34</v>
      </c>
      <c r="O821" s="106">
        <v>0.78</v>
      </c>
      <c r="P821" s="106" t="s">
        <v>714</v>
      </c>
      <c r="Q821" s="107" t="s">
        <v>1577</v>
      </c>
      <c r="R821" s="107" t="s">
        <v>25</v>
      </c>
    </row>
    <row r="822" spans="2:18" ht="20.100000000000001" customHeight="1" x14ac:dyDescent="0.4">
      <c r="B822" s="105" t="str">
        <f t="shared" si="37"/>
        <v/>
      </c>
      <c r="C822" s="105" t="str">
        <f t="shared" si="38"/>
        <v/>
      </c>
      <c r="D822" s="105" t="str">
        <f t="shared" si="39"/>
        <v/>
      </c>
      <c r="E822" s="106" t="s">
        <v>695</v>
      </c>
      <c r="F822" s="106" t="s">
        <v>728</v>
      </c>
      <c r="G822" s="106" t="s">
        <v>773</v>
      </c>
      <c r="H822" s="106" t="s">
        <v>729</v>
      </c>
      <c r="I822" s="106">
        <v>6</v>
      </c>
      <c r="J822" s="106" t="s">
        <v>1266</v>
      </c>
      <c r="K822" s="106">
        <v>7</v>
      </c>
      <c r="L822" s="106" t="s">
        <v>706</v>
      </c>
      <c r="M822" s="106" t="s">
        <v>700</v>
      </c>
      <c r="N822" s="106">
        <v>0.4</v>
      </c>
      <c r="O822" s="106">
        <v>0.78</v>
      </c>
      <c r="P822" s="106" t="s">
        <v>714</v>
      </c>
      <c r="Q822" s="107" t="s">
        <v>1578</v>
      </c>
      <c r="R822" s="107" t="s">
        <v>44</v>
      </c>
    </row>
    <row r="823" spans="2:18" ht="20.100000000000001" customHeight="1" x14ac:dyDescent="0.4">
      <c r="B823" s="105" t="str">
        <f t="shared" si="37"/>
        <v/>
      </c>
      <c r="C823" s="105" t="str">
        <f t="shared" si="38"/>
        <v/>
      </c>
      <c r="D823" s="105" t="str">
        <f t="shared" si="39"/>
        <v/>
      </c>
      <c r="E823" s="106" t="s">
        <v>695</v>
      </c>
      <c r="F823" s="106" t="s">
        <v>728</v>
      </c>
      <c r="G823" s="106" t="s">
        <v>778</v>
      </c>
      <c r="H823" s="106" t="s">
        <v>729</v>
      </c>
      <c r="I823" s="106">
        <v>6</v>
      </c>
      <c r="J823" s="106" t="s">
        <v>1269</v>
      </c>
      <c r="K823" s="106">
        <v>7</v>
      </c>
      <c r="L823" s="106" t="s">
        <v>706</v>
      </c>
      <c r="M823" s="106" t="s">
        <v>700</v>
      </c>
      <c r="N823" s="106">
        <v>0.4</v>
      </c>
      <c r="O823" s="106">
        <v>0.78</v>
      </c>
      <c r="P823" s="106" t="s">
        <v>714</v>
      </c>
      <c r="Q823" s="107" t="s">
        <v>1579</v>
      </c>
      <c r="R823" s="107" t="s">
        <v>44</v>
      </c>
    </row>
    <row r="824" spans="2:18" ht="20.100000000000001" customHeight="1" x14ac:dyDescent="0.4">
      <c r="B824" s="105" t="str">
        <f t="shared" si="37"/>
        <v/>
      </c>
      <c r="C824" s="105" t="str">
        <f t="shared" si="38"/>
        <v/>
      </c>
      <c r="D824" s="105" t="str">
        <f t="shared" si="39"/>
        <v/>
      </c>
      <c r="E824" s="106" t="s">
        <v>695</v>
      </c>
      <c r="F824" s="106" t="s">
        <v>728</v>
      </c>
      <c r="G824" s="106" t="s">
        <v>721</v>
      </c>
      <c r="H824" s="106" t="s">
        <v>765</v>
      </c>
      <c r="I824" s="106">
        <v>11</v>
      </c>
      <c r="J824" s="106" t="s">
        <v>722</v>
      </c>
      <c r="K824" s="106">
        <v>11</v>
      </c>
      <c r="L824" s="106" t="s">
        <v>717</v>
      </c>
      <c r="M824" s="106" t="s">
        <v>924</v>
      </c>
      <c r="N824" s="106">
        <v>0.39</v>
      </c>
      <c r="O824" s="106">
        <v>0.78</v>
      </c>
      <c r="P824" s="106" t="s">
        <v>714</v>
      </c>
      <c r="Q824" s="107" t="s">
        <v>1580</v>
      </c>
      <c r="R824" s="107" t="s">
        <v>926</v>
      </c>
    </row>
    <row r="825" spans="2:18" ht="20.100000000000001" customHeight="1" x14ac:dyDescent="0.4">
      <c r="B825" s="105" t="str">
        <f t="shared" si="37"/>
        <v/>
      </c>
      <c r="C825" s="105" t="str">
        <f t="shared" si="38"/>
        <v/>
      </c>
      <c r="D825" s="105" t="str">
        <f t="shared" si="39"/>
        <v/>
      </c>
      <c r="E825" s="106" t="s">
        <v>695</v>
      </c>
      <c r="F825" s="106" t="s">
        <v>728</v>
      </c>
      <c r="G825" s="106" t="s">
        <v>773</v>
      </c>
      <c r="H825" s="106" t="s">
        <v>733</v>
      </c>
      <c r="I825" s="106">
        <v>11</v>
      </c>
      <c r="J825" s="106" t="s">
        <v>774</v>
      </c>
      <c r="K825" s="106">
        <v>11</v>
      </c>
      <c r="L825" s="106" t="s">
        <v>698</v>
      </c>
      <c r="M825" s="106" t="s">
        <v>924</v>
      </c>
      <c r="N825" s="106">
        <v>0.39</v>
      </c>
      <c r="O825" s="106">
        <v>0.78</v>
      </c>
      <c r="P825" s="106" t="s">
        <v>714</v>
      </c>
      <c r="Q825" s="107" t="s">
        <v>1581</v>
      </c>
      <c r="R825" s="107" t="s">
        <v>926</v>
      </c>
    </row>
    <row r="826" spans="2:18" ht="20.100000000000001" customHeight="1" x14ac:dyDescent="0.4">
      <c r="B826" s="105" t="str">
        <f t="shared" si="37"/>
        <v/>
      </c>
      <c r="C826" s="105" t="str">
        <f t="shared" si="38"/>
        <v/>
      </c>
      <c r="D826" s="105" t="str">
        <f t="shared" si="39"/>
        <v/>
      </c>
      <c r="E826" s="106" t="s">
        <v>695</v>
      </c>
      <c r="F826" s="106" t="s">
        <v>728</v>
      </c>
      <c r="G826" s="106" t="s">
        <v>778</v>
      </c>
      <c r="H826" s="106" t="s">
        <v>733</v>
      </c>
      <c r="I826" s="106">
        <v>11</v>
      </c>
      <c r="J826" s="106" t="s">
        <v>779</v>
      </c>
      <c r="K826" s="106">
        <v>11</v>
      </c>
      <c r="L826" s="106" t="s">
        <v>698</v>
      </c>
      <c r="M826" s="106" t="s">
        <v>924</v>
      </c>
      <c r="N826" s="106">
        <v>0.39</v>
      </c>
      <c r="O826" s="106">
        <v>0.78</v>
      </c>
      <c r="P826" s="106" t="s">
        <v>714</v>
      </c>
      <c r="Q826" s="107" t="s">
        <v>1582</v>
      </c>
      <c r="R826" s="107" t="s">
        <v>926</v>
      </c>
    </row>
    <row r="827" spans="2:18" ht="20.100000000000001" customHeight="1" x14ac:dyDescent="0.4">
      <c r="B827" s="105" t="str">
        <f t="shared" si="37"/>
        <v/>
      </c>
      <c r="C827" s="105" t="str">
        <f t="shared" si="38"/>
        <v/>
      </c>
      <c r="D827" s="105" t="str">
        <f t="shared" si="39"/>
        <v/>
      </c>
      <c r="E827" s="106" t="s">
        <v>695</v>
      </c>
      <c r="F827" s="106" t="s">
        <v>728</v>
      </c>
      <c r="G827" s="106" t="s">
        <v>782</v>
      </c>
      <c r="H827" s="106" t="s">
        <v>733</v>
      </c>
      <c r="I827" s="106">
        <v>11</v>
      </c>
      <c r="J827" s="106" t="s">
        <v>783</v>
      </c>
      <c r="K827" s="106">
        <v>11</v>
      </c>
      <c r="L827" s="106" t="s">
        <v>698</v>
      </c>
      <c r="M827" s="106" t="s">
        <v>924</v>
      </c>
      <c r="N827" s="106">
        <v>0.34</v>
      </c>
      <c r="O827" s="106">
        <v>0.78</v>
      </c>
      <c r="P827" s="106" t="s">
        <v>714</v>
      </c>
      <c r="Q827" s="107" t="s">
        <v>1583</v>
      </c>
      <c r="R827" s="107" t="s">
        <v>926</v>
      </c>
    </row>
    <row r="828" spans="2:18" ht="20.100000000000001" customHeight="1" x14ac:dyDescent="0.4">
      <c r="B828" s="105" t="str">
        <f t="shared" si="37"/>
        <v/>
      </c>
      <c r="C828" s="105" t="str">
        <f t="shared" si="38"/>
        <v/>
      </c>
      <c r="D828" s="105" t="str">
        <f t="shared" si="39"/>
        <v/>
      </c>
      <c r="E828" s="106" t="s">
        <v>695</v>
      </c>
      <c r="F828" s="106" t="s">
        <v>740</v>
      </c>
      <c r="G828" s="106" t="s">
        <v>697</v>
      </c>
      <c r="H828" s="106" t="s">
        <v>706</v>
      </c>
      <c r="I828" s="106">
        <v>11</v>
      </c>
      <c r="J828" s="106" t="s">
        <v>699</v>
      </c>
      <c r="K828" s="106">
        <v>11</v>
      </c>
      <c r="L828" s="106" t="s">
        <v>741</v>
      </c>
      <c r="M828" s="106" t="s">
        <v>924</v>
      </c>
      <c r="N828" s="106">
        <v>0.35</v>
      </c>
      <c r="O828" s="106">
        <v>0.78</v>
      </c>
      <c r="P828" s="106" t="s">
        <v>714</v>
      </c>
      <c r="Q828" s="107" t="s">
        <v>1584</v>
      </c>
      <c r="R828" s="107" t="s">
        <v>275</v>
      </c>
    </row>
    <row r="829" spans="2:18" ht="20.100000000000001" customHeight="1" x14ac:dyDescent="0.4">
      <c r="B829" s="105" t="str">
        <f t="shared" si="37"/>
        <v/>
      </c>
      <c r="C829" s="105" t="str">
        <f t="shared" si="38"/>
        <v/>
      </c>
      <c r="D829" s="105" t="str">
        <f t="shared" si="39"/>
        <v/>
      </c>
      <c r="E829" s="106" t="s">
        <v>695</v>
      </c>
      <c r="F829" s="106" t="s">
        <v>728</v>
      </c>
      <c r="G829" s="106" t="s">
        <v>710</v>
      </c>
      <c r="H829" s="106" t="s">
        <v>729</v>
      </c>
      <c r="I829" s="106">
        <v>11</v>
      </c>
      <c r="J829" s="106" t="s">
        <v>711</v>
      </c>
      <c r="K829" s="106">
        <v>11</v>
      </c>
      <c r="L829" s="106" t="s">
        <v>706</v>
      </c>
      <c r="M829" s="106" t="s">
        <v>924</v>
      </c>
      <c r="N829" s="106">
        <v>0.4</v>
      </c>
      <c r="O829" s="106">
        <v>0.78</v>
      </c>
      <c r="P829" s="106" t="s">
        <v>714</v>
      </c>
      <c r="Q829" s="107" t="s">
        <v>1585</v>
      </c>
      <c r="R829" s="107" t="s">
        <v>13</v>
      </c>
    </row>
    <row r="830" spans="2:18" ht="20.100000000000001" customHeight="1" x14ac:dyDescent="0.4">
      <c r="B830" s="105" t="str">
        <f t="shared" si="37"/>
        <v/>
      </c>
      <c r="C830" s="105" t="str">
        <f t="shared" si="38"/>
        <v/>
      </c>
      <c r="D830" s="105" t="str">
        <f t="shared" si="39"/>
        <v/>
      </c>
      <c r="E830" s="106" t="s">
        <v>695</v>
      </c>
      <c r="F830" s="106" t="s">
        <v>728</v>
      </c>
      <c r="G830" s="106" t="s">
        <v>773</v>
      </c>
      <c r="H830" s="106" t="s">
        <v>1248</v>
      </c>
      <c r="I830" s="106">
        <v>6</v>
      </c>
      <c r="J830" s="106" t="s">
        <v>774</v>
      </c>
      <c r="K830" s="106">
        <v>7</v>
      </c>
      <c r="L830" s="106" t="s">
        <v>1218</v>
      </c>
      <c r="M830" s="106" t="s">
        <v>700</v>
      </c>
      <c r="N830" s="106">
        <v>0.39</v>
      </c>
      <c r="O830" s="106">
        <v>0.78</v>
      </c>
      <c r="P830" s="106" t="s">
        <v>714</v>
      </c>
      <c r="Q830" s="107" t="s">
        <v>1586</v>
      </c>
      <c r="R830" s="107" t="s">
        <v>13</v>
      </c>
    </row>
    <row r="831" spans="2:18" ht="20.100000000000001" customHeight="1" x14ac:dyDescent="0.4">
      <c r="B831" s="105" t="str">
        <f t="shared" si="37"/>
        <v/>
      </c>
      <c r="C831" s="105" t="str">
        <f t="shared" si="38"/>
        <v/>
      </c>
      <c r="D831" s="105" t="str">
        <f t="shared" si="39"/>
        <v/>
      </c>
      <c r="E831" s="106" t="s">
        <v>695</v>
      </c>
      <c r="F831" s="106" t="s">
        <v>728</v>
      </c>
      <c r="G831" s="106" t="s">
        <v>778</v>
      </c>
      <c r="H831" s="106" t="s">
        <v>1248</v>
      </c>
      <c r="I831" s="106">
        <v>6</v>
      </c>
      <c r="J831" s="106" t="s">
        <v>779</v>
      </c>
      <c r="K831" s="106">
        <v>7</v>
      </c>
      <c r="L831" s="106" t="s">
        <v>1218</v>
      </c>
      <c r="M831" s="106" t="s">
        <v>700</v>
      </c>
      <c r="N831" s="106">
        <v>0.39</v>
      </c>
      <c r="O831" s="106">
        <v>0.78</v>
      </c>
      <c r="P831" s="106" t="s">
        <v>714</v>
      </c>
      <c r="Q831" s="107" t="s">
        <v>1587</v>
      </c>
      <c r="R831" s="107" t="s">
        <v>13</v>
      </c>
    </row>
    <row r="832" spans="2:18" ht="20.100000000000001" customHeight="1" x14ac:dyDescent="0.4">
      <c r="B832" s="105" t="str">
        <f t="shared" si="37"/>
        <v/>
      </c>
      <c r="C832" s="105" t="str">
        <f t="shared" si="38"/>
        <v/>
      </c>
      <c r="D832" s="105" t="str">
        <f t="shared" si="39"/>
        <v/>
      </c>
      <c r="E832" s="106" t="s">
        <v>695</v>
      </c>
      <c r="F832" s="106" t="s">
        <v>728</v>
      </c>
      <c r="G832" s="106" t="s">
        <v>782</v>
      </c>
      <c r="H832" s="106" t="s">
        <v>1248</v>
      </c>
      <c r="I832" s="106">
        <v>6</v>
      </c>
      <c r="J832" s="106" t="s">
        <v>783</v>
      </c>
      <c r="K832" s="106">
        <v>7</v>
      </c>
      <c r="L832" s="106" t="s">
        <v>1218</v>
      </c>
      <c r="M832" s="106" t="s">
        <v>700</v>
      </c>
      <c r="N832" s="106">
        <v>0.33</v>
      </c>
      <c r="O832" s="106">
        <v>0.78</v>
      </c>
      <c r="P832" s="106" t="s">
        <v>714</v>
      </c>
      <c r="Q832" s="107" t="s">
        <v>1588</v>
      </c>
      <c r="R832" s="107" t="s">
        <v>13</v>
      </c>
    </row>
    <row r="833" spans="2:18" ht="20.100000000000001" customHeight="1" x14ac:dyDescent="0.4">
      <c r="B833" s="105" t="str">
        <f t="shared" si="37"/>
        <v/>
      </c>
      <c r="C833" s="105" t="str">
        <f t="shared" si="38"/>
        <v/>
      </c>
      <c r="D833" s="105" t="str">
        <f t="shared" si="39"/>
        <v/>
      </c>
      <c r="E833" s="106" t="s">
        <v>695</v>
      </c>
      <c r="F833" s="106" t="s">
        <v>794</v>
      </c>
      <c r="G833" s="106" t="s">
        <v>721</v>
      </c>
      <c r="H833" s="106" t="s">
        <v>733</v>
      </c>
      <c r="I833" s="106">
        <v>11</v>
      </c>
      <c r="J833" s="106" t="s">
        <v>722</v>
      </c>
      <c r="K833" s="106">
        <v>11</v>
      </c>
      <c r="L833" s="106" t="s">
        <v>733</v>
      </c>
      <c r="M833" s="106" t="s">
        <v>924</v>
      </c>
      <c r="N833" s="106">
        <v>0.45</v>
      </c>
      <c r="O833" s="106">
        <v>0.79</v>
      </c>
      <c r="P833" s="106" t="s">
        <v>714</v>
      </c>
      <c r="Q833" s="107" t="s">
        <v>1589</v>
      </c>
      <c r="R833" s="107" t="s">
        <v>39</v>
      </c>
    </row>
    <row r="834" spans="2:18" ht="20.100000000000001" customHeight="1" x14ac:dyDescent="0.4">
      <c r="B834" s="105" t="str">
        <f t="shared" si="37"/>
        <v/>
      </c>
      <c r="C834" s="105" t="str">
        <f t="shared" si="38"/>
        <v/>
      </c>
      <c r="D834" s="105" t="str">
        <f t="shared" si="39"/>
        <v/>
      </c>
      <c r="E834" s="106" t="s">
        <v>695</v>
      </c>
      <c r="F834" s="106" t="s">
        <v>794</v>
      </c>
      <c r="G834" s="106" t="s">
        <v>773</v>
      </c>
      <c r="H834" s="106" t="s">
        <v>729</v>
      </c>
      <c r="I834" s="106">
        <v>11</v>
      </c>
      <c r="J834" s="106" t="s">
        <v>774</v>
      </c>
      <c r="K834" s="106">
        <v>11</v>
      </c>
      <c r="L834" s="106" t="s">
        <v>729</v>
      </c>
      <c r="M834" s="106" t="s">
        <v>924</v>
      </c>
      <c r="N834" s="106">
        <v>0.45</v>
      </c>
      <c r="O834" s="106">
        <v>0.79</v>
      </c>
      <c r="P834" s="106" t="s">
        <v>714</v>
      </c>
      <c r="Q834" s="107" t="s">
        <v>1590</v>
      </c>
      <c r="R834" s="107" t="s">
        <v>39</v>
      </c>
    </row>
    <row r="835" spans="2:18" ht="20.100000000000001" customHeight="1" x14ac:dyDescent="0.4">
      <c r="B835" s="105" t="str">
        <f t="shared" si="37"/>
        <v/>
      </c>
      <c r="C835" s="105" t="str">
        <f t="shared" si="38"/>
        <v/>
      </c>
      <c r="D835" s="105" t="str">
        <f t="shared" si="39"/>
        <v/>
      </c>
      <c r="E835" s="106" t="s">
        <v>695</v>
      </c>
      <c r="F835" s="106" t="s">
        <v>794</v>
      </c>
      <c r="G835" s="106" t="s">
        <v>778</v>
      </c>
      <c r="H835" s="106" t="s">
        <v>729</v>
      </c>
      <c r="I835" s="106">
        <v>11</v>
      </c>
      <c r="J835" s="106" t="s">
        <v>779</v>
      </c>
      <c r="K835" s="106">
        <v>11</v>
      </c>
      <c r="L835" s="106" t="s">
        <v>729</v>
      </c>
      <c r="M835" s="106" t="s">
        <v>924</v>
      </c>
      <c r="N835" s="106">
        <v>0.45</v>
      </c>
      <c r="O835" s="106">
        <v>0.79</v>
      </c>
      <c r="P835" s="106" t="s">
        <v>714</v>
      </c>
      <c r="Q835" s="107" t="s">
        <v>1591</v>
      </c>
      <c r="R835" s="107" t="s">
        <v>39</v>
      </c>
    </row>
    <row r="836" spans="2:18" ht="20.100000000000001" customHeight="1" x14ac:dyDescent="0.4">
      <c r="B836" s="105" t="str">
        <f t="shared" si="37"/>
        <v/>
      </c>
      <c r="C836" s="105" t="str">
        <f t="shared" si="38"/>
        <v/>
      </c>
      <c r="D836" s="105" t="str">
        <f t="shared" si="39"/>
        <v/>
      </c>
      <c r="E836" s="106" t="s">
        <v>695</v>
      </c>
      <c r="F836" s="106" t="s">
        <v>794</v>
      </c>
      <c r="G836" s="106" t="s">
        <v>782</v>
      </c>
      <c r="H836" s="106" t="s">
        <v>729</v>
      </c>
      <c r="I836" s="106">
        <v>11</v>
      </c>
      <c r="J836" s="106" t="s">
        <v>783</v>
      </c>
      <c r="K836" s="106">
        <v>11</v>
      </c>
      <c r="L836" s="106" t="s">
        <v>729</v>
      </c>
      <c r="M836" s="106" t="s">
        <v>924</v>
      </c>
      <c r="N836" s="106">
        <v>0.38</v>
      </c>
      <c r="O836" s="106">
        <v>0.79</v>
      </c>
      <c r="P836" s="106" t="s">
        <v>714</v>
      </c>
      <c r="Q836" s="107" t="s">
        <v>1592</v>
      </c>
      <c r="R836" s="107" t="s">
        <v>39</v>
      </c>
    </row>
    <row r="837" spans="2:18" ht="20.100000000000001" customHeight="1" x14ac:dyDescent="0.4">
      <c r="B837" s="105" t="str">
        <f t="shared" si="37"/>
        <v/>
      </c>
      <c r="C837" s="105" t="str">
        <f t="shared" si="38"/>
        <v/>
      </c>
      <c r="D837" s="105" t="str">
        <f t="shared" si="39"/>
        <v/>
      </c>
      <c r="E837" s="106" t="s">
        <v>695</v>
      </c>
      <c r="F837" s="106" t="s">
        <v>696</v>
      </c>
      <c r="G837" s="106" t="s">
        <v>710</v>
      </c>
      <c r="H837" s="106" t="s">
        <v>717</v>
      </c>
      <c r="I837" s="106">
        <v>10</v>
      </c>
      <c r="J837" s="106" t="s">
        <v>711</v>
      </c>
      <c r="K837" s="106">
        <v>11</v>
      </c>
      <c r="L837" s="106" t="s">
        <v>717</v>
      </c>
      <c r="M837" s="106" t="s">
        <v>924</v>
      </c>
      <c r="N837" s="106">
        <v>0.32</v>
      </c>
      <c r="O837" s="106">
        <v>0.79</v>
      </c>
      <c r="P837" s="106" t="s">
        <v>714</v>
      </c>
      <c r="Q837" s="107" t="s">
        <v>1593</v>
      </c>
      <c r="R837" s="107" t="s">
        <v>39</v>
      </c>
    </row>
    <row r="838" spans="2:18" ht="20.100000000000001" customHeight="1" x14ac:dyDescent="0.4">
      <c r="B838" s="105" t="str">
        <f t="shared" si="37"/>
        <v/>
      </c>
      <c r="C838" s="105" t="str">
        <f t="shared" si="38"/>
        <v/>
      </c>
      <c r="D838" s="105" t="str">
        <f t="shared" si="39"/>
        <v/>
      </c>
      <c r="E838" s="106" t="s">
        <v>695</v>
      </c>
      <c r="F838" s="106" t="s">
        <v>696</v>
      </c>
      <c r="G838" s="106" t="s">
        <v>773</v>
      </c>
      <c r="H838" s="106" t="s">
        <v>706</v>
      </c>
      <c r="I838" s="106">
        <v>10</v>
      </c>
      <c r="J838" s="106" t="s">
        <v>1266</v>
      </c>
      <c r="K838" s="106">
        <v>11</v>
      </c>
      <c r="L838" s="106" t="s">
        <v>706</v>
      </c>
      <c r="M838" s="106" t="s">
        <v>924</v>
      </c>
      <c r="N838" s="106">
        <v>0.32</v>
      </c>
      <c r="O838" s="106">
        <v>0.79</v>
      </c>
      <c r="P838" s="106" t="s">
        <v>714</v>
      </c>
      <c r="Q838" s="107" t="s">
        <v>1594</v>
      </c>
      <c r="R838" s="107" t="s">
        <v>39</v>
      </c>
    </row>
    <row r="839" spans="2:18" ht="20.100000000000001" customHeight="1" x14ac:dyDescent="0.4">
      <c r="B839" s="105" t="str">
        <f t="shared" si="37"/>
        <v/>
      </c>
      <c r="C839" s="105" t="str">
        <f t="shared" si="38"/>
        <v/>
      </c>
      <c r="D839" s="105" t="str">
        <f t="shared" si="39"/>
        <v/>
      </c>
      <c r="E839" s="106" t="s">
        <v>695</v>
      </c>
      <c r="F839" s="106" t="s">
        <v>696</v>
      </c>
      <c r="G839" s="106" t="s">
        <v>778</v>
      </c>
      <c r="H839" s="106" t="s">
        <v>706</v>
      </c>
      <c r="I839" s="106">
        <v>10</v>
      </c>
      <c r="J839" s="106" t="s">
        <v>1269</v>
      </c>
      <c r="K839" s="106">
        <v>11</v>
      </c>
      <c r="L839" s="106" t="s">
        <v>706</v>
      </c>
      <c r="M839" s="106" t="s">
        <v>924</v>
      </c>
      <c r="N839" s="106">
        <v>0.32</v>
      </c>
      <c r="O839" s="106">
        <v>0.79</v>
      </c>
      <c r="P839" s="106" t="s">
        <v>714</v>
      </c>
      <c r="Q839" s="107" t="s">
        <v>1595</v>
      </c>
      <c r="R839" s="107" t="s">
        <v>39</v>
      </c>
    </row>
    <row r="840" spans="2:18" ht="20.100000000000001" customHeight="1" x14ac:dyDescent="0.4">
      <c r="B840" s="105" t="str">
        <f t="shared" si="37"/>
        <v/>
      </c>
      <c r="C840" s="105" t="str">
        <f t="shared" si="38"/>
        <v/>
      </c>
      <c r="D840" s="105" t="str">
        <f t="shared" si="39"/>
        <v/>
      </c>
      <c r="E840" s="106" t="s">
        <v>695</v>
      </c>
      <c r="F840" s="106" t="s">
        <v>798</v>
      </c>
      <c r="G840" s="106" t="s">
        <v>773</v>
      </c>
      <c r="H840" s="106" t="s">
        <v>729</v>
      </c>
      <c r="I840" s="106">
        <v>11</v>
      </c>
      <c r="J840" s="106" t="s">
        <v>774</v>
      </c>
      <c r="K840" s="106">
        <v>11</v>
      </c>
      <c r="L840" s="106" t="s">
        <v>799</v>
      </c>
      <c r="M840" s="106" t="s">
        <v>924</v>
      </c>
      <c r="N840" s="106">
        <v>0.36</v>
      </c>
      <c r="O840" s="106">
        <v>0.79</v>
      </c>
      <c r="P840" s="106" t="s">
        <v>714</v>
      </c>
      <c r="Q840" s="107" t="s">
        <v>1596</v>
      </c>
      <c r="R840" s="107" t="s">
        <v>39</v>
      </c>
    </row>
    <row r="841" spans="2:18" ht="20.100000000000001" customHeight="1" x14ac:dyDescent="0.4">
      <c r="B841" s="105" t="str">
        <f t="shared" si="37"/>
        <v/>
      </c>
      <c r="C841" s="105" t="str">
        <f t="shared" si="38"/>
        <v/>
      </c>
      <c r="D841" s="105" t="str">
        <f t="shared" si="39"/>
        <v/>
      </c>
      <c r="E841" s="106" t="s">
        <v>695</v>
      </c>
      <c r="F841" s="106" t="s">
        <v>798</v>
      </c>
      <c r="G841" s="106" t="s">
        <v>778</v>
      </c>
      <c r="H841" s="106" t="s">
        <v>729</v>
      </c>
      <c r="I841" s="106">
        <v>11</v>
      </c>
      <c r="J841" s="106" t="s">
        <v>779</v>
      </c>
      <c r="K841" s="106">
        <v>11</v>
      </c>
      <c r="L841" s="106" t="s">
        <v>799</v>
      </c>
      <c r="M841" s="106" t="s">
        <v>924</v>
      </c>
      <c r="N841" s="106">
        <v>0.36</v>
      </c>
      <c r="O841" s="106">
        <v>0.79</v>
      </c>
      <c r="P841" s="106" t="s">
        <v>714</v>
      </c>
      <c r="Q841" s="107" t="s">
        <v>1597</v>
      </c>
      <c r="R841" s="107" t="s">
        <v>39</v>
      </c>
    </row>
    <row r="842" spans="2:18" ht="20.100000000000001" customHeight="1" x14ac:dyDescent="0.4">
      <c r="B842" s="105" t="str">
        <f t="shared" si="37"/>
        <v/>
      </c>
      <c r="C842" s="105" t="str">
        <f t="shared" si="38"/>
        <v/>
      </c>
      <c r="D842" s="105" t="str">
        <f t="shared" si="39"/>
        <v/>
      </c>
      <c r="E842" s="106" t="s">
        <v>695</v>
      </c>
      <c r="F842" s="106" t="s">
        <v>798</v>
      </c>
      <c r="G842" s="106" t="s">
        <v>782</v>
      </c>
      <c r="H842" s="106" t="s">
        <v>729</v>
      </c>
      <c r="I842" s="106">
        <v>11</v>
      </c>
      <c r="J842" s="106" t="s">
        <v>783</v>
      </c>
      <c r="K842" s="106">
        <v>11</v>
      </c>
      <c r="L842" s="106" t="s">
        <v>799</v>
      </c>
      <c r="M842" s="106" t="s">
        <v>924</v>
      </c>
      <c r="N842" s="106">
        <v>0.33</v>
      </c>
      <c r="O842" s="106">
        <v>0.79</v>
      </c>
      <c r="P842" s="106" t="s">
        <v>714</v>
      </c>
      <c r="Q842" s="107" t="s">
        <v>1598</v>
      </c>
      <c r="R842" s="107" t="s">
        <v>39</v>
      </c>
    </row>
    <row r="843" spans="2:18" ht="20.100000000000001" customHeight="1" x14ac:dyDescent="0.4">
      <c r="B843" s="105" t="str">
        <f t="shared" si="37"/>
        <v/>
      </c>
      <c r="C843" s="105" t="str">
        <f t="shared" si="38"/>
        <v/>
      </c>
      <c r="D843" s="105" t="str">
        <f t="shared" si="39"/>
        <v/>
      </c>
      <c r="E843" s="106" t="s">
        <v>695</v>
      </c>
      <c r="F843" s="106" t="s">
        <v>805</v>
      </c>
      <c r="G843" s="106" t="s">
        <v>773</v>
      </c>
      <c r="H843" s="106" t="s">
        <v>765</v>
      </c>
      <c r="I843" s="106">
        <v>11</v>
      </c>
      <c r="J843" s="106" t="s">
        <v>774</v>
      </c>
      <c r="K843" s="106">
        <v>11</v>
      </c>
      <c r="L843" s="106" t="s">
        <v>741</v>
      </c>
      <c r="M843" s="106" t="s">
        <v>924</v>
      </c>
      <c r="N843" s="106">
        <v>0.44</v>
      </c>
      <c r="O843" s="106">
        <v>0.79</v>
      </c>
      <c r="P843" s="106" t="s">
        <v>714</v>
      </c>
      <c r="Q843" s="107" t="s">
        <v>1599</v>
      </c>
      <c r="R843" s="107" t="s">
        <v>39</v>
      </c>
    </row>
    <row r="844" spans="2:18" ht="20.100000000000001" customHeight="1" x14ac:dyDescent="0.4">
      <c r="B844" s="105" t="str">
        <f t="shared" si="37"/>
        <v/>
      </c>
      <c r="C844" s="105" t="str">
        <f t="shared" si="38"/>
        <v/>
      </c>
      <c r="D844" s="105" t="str">
        <f t="shared" si="39"/>
        <v/>
      </c>
      <c r="E844" s="106" t="s">
        <v>695</v>
      </c>
      <c r="F844" s="106" t="s">
        <v>805</v>
      </c>
      <c r="G844" s="106" t="s">
        <v>773</v>
      </c>
      <c r="H844" s="106" t="s">
        <v>733</v>
      </c>
      <c r="I844" s="106">
        <v>11</v>
      </c>
      <c r="J844" s="106" t="s">
        <v>1266</v>
      </c>
      <c r="K844" s="106">
        <v>11</v>
      </c>
      <c r="L844" s="106" t="s">
        <v>741</v>
      </c>
      <c r="M844" s="106" t="s">
        <v>924</v>
      </c>
      <c r="N844" s="106">
        <v>0.44</v>
      </c>
      <c r="O844" s="106">
        <v>0.79</v>
      </c>
      <c r="P844" s="106" t="s">
        <v>714</v>
      </c>
      <c r="Q844" s="107" t="s">
        <v>1600</v>
      </c>
      <c r="R844" s="107" t="s">
        <v>39</v>
      </c>
    </row>
    <row r="845" spans="2:18" ht="20.100000000000001" customHeight="1" x14ac:dyDescent="0.4">
      <c r="B845" s="105" t="str">
        <f t="shared" si="37"/>
        <v/>
      </c>
      <c r="C845" s="105" t="str">
        <f t="shared" si="38"/>
        <v/>
      </c>
      <c r="D845" s="105" t="str">
        <f t="shared" si="39"/>
        <v/>
      </c>
      <c r="E845" s="106" t="s">
        <v>695</v>
      </c>
      <c r="F845" s="106" t="s">
        <v>805</v>
      </c>
      <c r="G845" s="106" t="s">
        <v>778</v>
      </c>
      <c r="H845" s="106" t="s">
        <v>765</v>
      </c>
      <c r="I845" s="106">
        <v>11</v>
      </c>
      <c r="J845" s="106" t="s">
        <v>779</v>
      </c>
      <c r="K845" s="106">
        <v>11</v>
      </c>
      <c r="L845" s="106" t="s">
        <v>741</v>
      </c>
      <c r="M845" s="106" t="s">
        <v>924</v>
      </c>
      <c r="N845" s="106">
        <v>0.43</v>
      </c>
      <c r="O845" s="106">
        <v>0.79</v>
      </c>
      <c r="P845" s="106" t="s">
        <v>714</v>
      </c>
      <c r="Q845" s="107" t="s">
        <v>1601</v>
      </c>
      <c r="R845" s="107" t="s">
        <v>39</v>
      </c>
    </row>
    <row r="846" spans="2:18" ht="20.100000000000001" customHeight="1" x14ac:dyDescent="0.4">
      <c r="B846" s="105" t="str">
        <f t="shared" si="37"/>
        <v/>
      </c>
      <c r="C846" s="105" t="str">
        <f t="shared" si="38"/>
        <v/>
      </c>
      <c r="D846" s="105" t="str">
        <f t="shared" si="39"/>
        <v/>
      </c>
      <c r="E846" s="106" t="s">
        <v>695</v>
      </c>
      <c r="F846" s="106" t="s">
        <v>805</v>
      </c>
      <c r="G846" s="106" t="s">
        <v>778</v>
      </c>
      <c r="H846" s="106" t="s">
        <v>733</v>
      </c>
      <c r="I846" s="106">
        <v>11</v>
      </c>
      <c r="J846" s="106" t="s">
        <v>1269</v>
      </c>
      <c r="K846" s="106">
        <v>11</v>
      </c>
      <c r="L846" s="106" t="s">
        <v>741</v>
      </c>
      <c r="M846" s="106" t="s">
        <v>924</v>
      </c>
      <c r="N846" s="106">
        <v>0.44</v>
      </c>
      <c r="O846" s="106">
        <v>0.79</v>
      </c>
      <c r="P846" s="106" t="s">
        <v>714</v>
      </c>
      <c r="Q846" s="107" t="s">
        <v>1602</v>
      </c>
      <c r="R846" s="107" t="s">
        <v>39</v>
      </c>
    </row>
    <row r="847" spans="2:18" ht="20.100000000000001" customHeight="1" x14ac:dyDescent="0.4">
      <c r="B847" s="105" t="str">
        <f t="shared" si="37"/>
        <v/>
      </c>
      <c r="C847" s="105" t="str">
        <f t="shared" si="38"/>
        <v/>
      </c>
      <c r="D847" s="105" t="str">
        <f t="shared" si="39"/>
        <v/>
      </c>
      <c r="E847" s="106" t="s">
        <v>695</v>
      </c>
      <c r="F847" s="106" t="s">
        <v>805</v>
      </c>
      <c r="G847" s="106" t="s">
        <v>782</v>
      </c>
      <c r="H847" s="106" t="s">
        <v>765</v>
      </c>
      <c r="I847" s="106">
        <v>11</v>
      </c>
      <c r="J847" s="106" t="s">
        <v>783</v>
      </c>
      <c r="K847" s="106">
        <v>11</v>
      </c>
      <c r="L847" s="106" t="s">
        <v>741</v>
      </c>
      <c r="M847" s="106" t="s">
        <v>924</v>
      </c>
      <c r="N847" s="106">
        <v>0.37</v>
      </c>
      <c r="O847" s="106">
        <v>0.79</v>
      </c>
      <c r="P847" s="106" t="s">
        <v>714</v>
      </c>
      <c r="Q847" s="107" t="s">
        <v>1603</v>
      </c>
      <c r="R847" s="107" t="s">
        <v>39</v>
      </c>
    </row>
    <row r="848" spans="2:18" ht="20.100000000000001" customHeight="1" x14ac:dyDescent="0.4">
      <c r="B848" s="105" t="str">
        <f t="shared" si="37"/>
        <v/>
      </c>
      <c r="C848" s="105" t="str">
        <f t="shared" si="38"/>
        <v/>
      </c>
      <c r="D848" s="105" t="str">
        <f t="shared" si="39"/>
        <v/>
      </c>
      <c r="E848" s="106" t="s">
        <v>695</v>
      </c>
      <c r="F848" s="106" t="s">
        <v>805</v>
      </c>
      <c r="G848" s="106" t="s">
        <v>788</v>
      </c>
      <c r="H848" s="106" t="s">
        <v>765</v>
      </c>
      <c r="I848" s="106">
        <v>11</v>
      </c>
      <c r="J848" s="106" t="s">
        <v>722</v>
      </c>
      <c r="K848" s="106">
        <v>11</v>
      </c>
      <c r="L848" s="106" t="s">
        <v>753</v>
      </c>
      <c r="M848" s="106" t="s">
        <v>924</v>
      </c>
      <c r="N848" s="106">
        <v>0.44</v>
      </c>
      <c r="O848" s="106">
        <v>0.79</v>
      </c>
      <c r="P848" s="106" t="s">
        <v>714</v>
      </c>
      <c r="Q848" s="107" t="s">
        <v>1604</v>
      </c>
      <c r="R848" s="107" t="s">
        <v>39</v>
      </c>
    </row>
    <row r="849" spans="2:18" ht="20.100000000000001" customHeight="1" x14ac:dyDescent="0.4">
      <c r="B849" s="105" t="str">
        <f t="shared" ref="B849:B912" si="40">IF(OR($C$11="",$C$12=""),"",IFERROR(IF(AND($U$23&lt;&gt;R849,$V$23&lt;&gt;R849),"－",IF(AND(COUNTIF($C$11,"*樹脂スペーサー*")&gt;0,OR(M849="空気",F849="一般",F849="一般ＰＧ")),"－",IF(AND($W$26&gt;0,$W$26&gt;=O849),$U$26,IF(AND($W$27&gt;0,$W$27&gt;=O849),$U$27,IF(AND($W$28&gt;0,$W$28&gt;=O849),$U$28,IF(AND($W$29&gt;0,$W$29&gt;=O849),$U$29,IF(AND($W$30&gt;0,$W$30&gt;=O849),$U$30,IF(AND($W$31&gt;0,$W$31&gt;=O849),$U$31,IF(AND($W$32&gt;0,$W$32&gt;=O849),$U$32,"－"))))))))),"－"))</f>
        <v/>
      </c>
      <c r="C849" s="105" t="str">
        <f t="shared" ref="C849:C912" si="41">IF(B849="","",IF(B849&lt;&gt;"－",VLOOKUP(B849,$U$26:$V$32,2,FALSE),"－"))</f>
        <v/>
      </c>
      <c r="D849" s="105" t="str">
        <f t="shared" ref="D849:D912" si="42">IF($H$10="","",IF($V$39&lt;&gt;"断熱等","－",IF(AND(COUNTIF($V$35,"*樹脂スペーサー*")&gt;0,OR(M849="空気",F849="一般",F849="一般ＰＧ")),"－",IF(AND($V$36&lt;&gt;R849,$W$36&lt;&gt;R849),"－",IF(MID($H$10,10,1)="Z",IF(N849&lt;=0.65,"○","－"),IF($V$37&gt;=O849,"○","－"))))))</f>
        <v/>
      </c>
      <c r="E849" s="106" t="s">
        <v>695</v>
      </c>
      <c r="F849" s="106" t="s">
        <v>817</v>
      </c>
      <c r="G849" s="106" t="s">
        <v>773</v>
      </c>
      <c r="H849" s="106" t="s">
        <v>819</v>
      </c>
      <c r="I849" s="106">
        <v>11</v>
      </c>
      <c r="J849" s="106" t="s">
        <v>774</v>
      </c>
      <c r="K849" s="106">
        <v>11</v>
      </c>
      <c r="L849" s="106" t="s">
        <v>741</v>
      </c>
      <c r="M849" s="106" t="s">
        <v>924</v>
      </c>
      <c r="N849" s="106">
        <v>0.31</v>
      </c>
      <c r="O849" s="106">
        <v>0.79</v>
      </c>
      <c r="P849" s="106" t="s">
        <v>714</v>
      </c>
      <c r="Q849" s="107" t="s">
        <v>1605</v>
      </c>
      <c r="R849" s="107" t="s">
        <v>39</v>
      </c>
    </row>
    <row r="850" spans="2:18" ht="20.100000000000001" customHeight="1" x14ac:dyDescent="0.4">
      <c r="B850" s="105" t="str">
        <f t="shared" si="40"/>
        <v/>
      </c>
      <c r="C850" s="105" t="str">
        <f t="shared" si="41"/>
        <v/>
      </c>
      <c r="D850" s="105" t="str">
        <f t="shared" si="42"/>
        <v/>
      </c>
      <c r="E850" s="106" t="s">
        <v>695</v>
      </c>
      <c r="F850" s="106" t="s">
        <v>817</v>
      </c>
      <c r="G850" s="106" t="s">
        <v>773</v>
      </c>
      <c r="H850" s="106" t="s">
        <v>802</v>
      </c>
      <c r="I850" s="106">
        <v>11</v>
      </c>
      <c r="J850" s="106" t="s">
        <v>1266</v>
      </c>
      <c r="K850" s="106">
        <v>11</v>
      </c>
      <c r="L850" s="106" t="s">
        <v>741</v>
      </c>
      <c r="M850" s="106" t="s">
        <v>924</v>
      </c>
      <c r="N850" s="106">
        <v>0.31</v>
      </c>
      <c r="O850" s="106">
        <v>0.79</v>
      </c>
      <c r="P850" s="106" t="s">
        <v>714</v>
      </c>
      <c r="Q850" s="107" t="s">
        <v>1606</v>
      </c>
      <c r="R850" s="107" t="s">
        <v>39</v>
      </c>
    </row>
    <row r="851" spans="2:18" ht="20.100000000000001" customHeight="1" x14ac:dyDescent="0.4">
      <c r="B851" s="105" t="str">
        <f t="shared" si="40"/>
        <v/>
      </c>
      <c r="C851" s="105" t="str">
        <f t="shared" si="41"/>
        <v/>
      </c>
      <c r="D851" s="105" t="str">
        <f t="shared" si="42"/>
        <v/>
      </c>
      <c r="E851" s="106" t="s">
        <v>695</v>
      </c>
      <c r="F851" s="106" t="s">
        <v>817</v>
      </c>
      <c r="G851" s="106" t="s">
        <v>778</v>
      </c>
      <c r="H851" s="106" t="s">
        <v>819</v>
      </c>
      <c r="I851" s="106">
        <v>11</v>
      </c>
      <c r="J851" s="106" t="s">
        <v>779</v>
      </c>
      <c r="K851" s="106">
        <v>11</v>
      </c>
      <c r="L851" s="106" t="s">
        <v>741</v>
      </c>
      <c r="M851" s="106" t="s">
        <v>924</v>
      </c>
      <c r="N851" s="106">
        <v>0.31</v>
      </c>
      <c r="O851" s="106">
        <v>0.79</v>
      </c>
      <c r="P851" s="106" t="s">
        <v>714</v>
      </c>
      <c r="Q851" s="107" t="s">
        <v>1607</v>
      </c>
      <c r="R851" s="107" t="s">
        <v>39</v>
      </c>
    </row>
    <row r="852" spans="2:18" ht="20.100000000000001" customHeight="1" x14ac:dyDescent="0.4">
      <c r="B852" s="105" t="str">
        <f t="shared" si="40"/>
        <v/>
      </c>
      <c r="C852" s="105" t="str">
        <f t="shared" si="41"/>
        <v/>
      </c>
      <c r="D852" s="105" t="str">
        <f t="shared" si="42"/>
        <v/>
      </c>
      <c r="E852" s="106" t="s">
        <v>695</v>
      </c>
      <c r="F852" s="106" t="s">
        <v>817</v>
      </c>
      <c r="G852" s="106" t="s">
        <v>778</v>
      </c>
      <c r="H852" s="106" t="s">
        <v>802</v>
      </c>
      <c r="I852" s="106">
        <v>11</v>
      </c>
      <c r="J852" s="106" t="s">
        <v>1269</v>
      </c>
      <c r="K852" s="106">
        <v>11</v>
      </c>
      <c r="L852" s="106" t="s">
        <v>741</v>
      </c>
      <c r="M852" s="106" t="s">
        <v>924</v>
      </c>
      <c r="N852" s="106">
        <v>0.31</v>
      </c>
      <c r="O852" s="106">
        <v>0.79</v>
      </c>
      <c r="P852" s="106" t="s">
        <v>714</v>
      </c>
      <c r="Q852" s="107" t="s">
        <v>1608</v>
      </c>
      <c r="R852" s="107" t="s">
        <v>39</v>
      </c>
    </row>
    <row r="853" spans="2:18" ht="20.100000000000001" customHeight="1" x14ac:dyDescent="0.4">
      <c r="B853" s="105" t="str">
        <f t="shared" si="40"/>
        <v/>
      </c>
      <c r="C853" s="105" t="str">
        <f t="shared" si="41"/>
        <v/>
      </c>
      <c r="D853" s="105" t="str">
        <f t="shared" si="42"/>
        <v/>
      </c>
      <c r="E853" s="106" t="s">
        <v>695</v>
      </c>
      <c r="F853" s="106" t="s">
        <v>817</v>
      </c>
      <c r="G853" s="106" t="s">
        <v>782</v>
      </c>
      <c r="H853" s="106" t="s">
        <v>819</v>
      </c>
      <c r="I853" s="106">
        <v>11</v>
      </c>
      <c r="J853" s="106" t="s">
        <v>783</v>
      </c>
      <c r="K853" s="106">
        <v>11</v>
      </c>
      <c r="L853" s="106" t="s">
        <v>741</v>
      </c>
      <c r="M853" s="106" t="s">
        <v>924</v>
      </c>
      <c r="N853" s="106">
        <v>0.26</v>
      </c>
      <c r="O853" s="106">
        <v>0.79</v>
      </c>
      <c r="P853" s="106" t="s">
        <v>714</v>
      </c>
      <c r="Q853" s="107" t="s">
        <v>1609</v>
      </c>
      <c r="R853" s="107" t="s">
        <v>39</v>
      </c>
    </row>
    <row r="854" spans="2:18" ht="20.100000000000001" customHeight="1" x14ac:dyDescent="0.4">
      <c r="B854" s="105" t="str">
        <f t="shared" si="40"/>
        <v/>
      </c>
      <c r="C854" s="105" t="str">
        <f t="shared" si="41"/>
        <v/>
      </c>
      <c r="D854" s="105" t="str">
        <f t="shared" si="42"/>
        <v/>
      </c>
      <c r="E854" s="106" t="s">
        <v>695</v>
      </c>
      <c r="F854" s="106" t="s">
        <v>817</v>
      </c>
      <c r="G854" s="106" t="s">
        <v>788</v>
      </c>
      <c r="H854" s="106" t="s">
        <v>819</v>
      </c>
      <c r="I854" s="106">
        <v>11</v>
      </c>
      <c r="J854" s="106" t="s">
        <v>722</v>
      </c>
      <c r="K854" s="106">
        <v>11</v>
      </c>
      <c r="L854" s="106" t="s">
        <v>753</v>
      </c>
      <c r="M854" s="106" t="s">
        <v>924</v>
      </c>
      <c r="N854" s="106">
        <v>0.32</v>
      </c>
      <c r="O854" s="106">
        <v>0.79</v>
      </c>
      <c r="P854" s="106" t="s">
        <v>714</v>
      </c>
      <c r="Q854" s="107" t="s">
        <v>1610</v>
      </c>
      <c r="R854" s="107" t="s">
        <v>39</v>
      </c>
    </row>
    <row r="855" spans="2:18" ht="20.100000000000001" customHeight="1" x14ac:dyDescent="0.4">
      <c r="B855" s="105" t="str">
        <f t="shared" si="40"/>
        <v/>
      </c>
      <c r="C855" s="105" t="str">
        <f t="shared" si="41"/>
        <v/>
      </c>
      <c r="D855" s="105" t="str">
        <f t="shared" si="42"/>
        <v/>
      </c>
      <c r="E855" s="106" t="s">
        <v>695</v>
      </c>
      <c r="F855" s="106" t="s">
        <v>696</v>
      </c>
      <c r="G855" s="106" t="s">
        <v>710</v>
      </c>
      <c r="H855" s="106" t="s">
        <v>698</v>
      </c>
      <c r="I855" s="106">
        <v>10</v>
      </c>
      <c r="J855" s="106" t="s">
        <v>711</v>
      </c>
      <c r="K855" s="106">
        <v>11</v>
      </c>
      <c r="L855" s="106" t="s">
        <v>698</v>
      </c>
      <c r="M855" s="106" t="s">
        <v>924</v>
      </c>
      <c r="N855" s="106">
        <v>0.32</v>
      </c>
      <c r="O855" s="106">
        <v>0.79</v>
      </c>
      <c r="P855" s="106" t="s">
        <v>714</v>
      </c>
      <c r="Q855" s="107" t="s">
        <v>1611</v>
      </c>
      <c r="R855" s="107" t="s">
        <v>25</v>
      </c>
    </row>
    <row r="856" spans="2:18" ht="20.100000000000001" customHeight="1" x14ac:dyDescent="0.4">
      <c r="B856" s="105" t="str">
        <f t="shared" si="40"/>
        <v/>
      </c>
      <c r="C856" s="105" t="str">
        <f t="shared" si="41"/>
        <v/>
      </c>
      <c r="D856" s="105" t="str">
        <f t="shared" si="42"/>
        <v/>
      </c>
      <c r="E856" s="106" t="s">
        <v>695</v>
      </c>
      <c r="F856" s="106" t="s">
        <v>805</v>
      </c>
      <c r="G856" s="106" t="s">
        <v>773</v>
      </c>
      <c r="H856" s="106" t="s">
        <v>729</v>
      </c>
      <c r="I856" s="106">
        <v>11</v>
      </c>
      <c r="J856" s="106" t="s">
        <v>774</v>
      </c>
      <c r="K856" s="106">
        <v>11</v>
      </c>
      <c r="L856" s="106" t="s">
        <v>741</v>
      </c>
      <c r="M856" s="106" t="s">
        <v>924</v>
      </c>
      <c r="N856" s="106">
        <v>0.45</v>
      </c>
      <c r="O856" s="106">
        <v>0.79</v>
      </c>
      <c r="P856" s="106" t="s">
        <v>714</v>
      </c>
      <c r="Q856" s="107" t="s">
        <v>1612</v>
      </c>
      <c r="R856" s="107" t="s">
        <v>25</v>
      </c>
    </row>
    <row r="857" spans="2:18" ht="20.100000000000001" customHeight="1" x14ac:dyDescent="0.4">
      <c r="B857" s="105" t="str">
        <f t="shared" si="40"/>
        <v/>
      </c>
      <c r="C857" s="105" t="str">
        <f t="shared" si="41"/>
        <v/>
      </c>
      <c r="D857" s="105" t="str">
        <f t="shared" si="42"/>
        <v/>
      </c>
      <c r="E857" s="106" t="s">
        <v>695</v>
      </c>
      <c r="F857" s="106" t="s">
        <v>805</v>
      </c>
      <c r="G857" s="106" t="s">
        <v>778</v>
      </c>
      <c r="H857" s="106" t="s">
        <v>729</v>
      </c>
      <c r="I857" s="106">
        <v>11</v>
      </c>
      <c r="J857" s="106" t="s">
        <v>779</v>
      </c>
      <c r="K857" s="106">
        <v>11</v>
      </c>
      <c r="L857" s="106" t="s">
        <v>741</v>
      </c>
      <c r="M857" s="106" t="s">
        <v>924</v>
      </c>
      <c r="N857" s="106">
        <v>0.45</v>
      </c>
      <c r="O857" s="106">
        <v>0.79</v>
      </c>
      <c r="P857" s="106" t="s">
        <v>714</v>
      </c>
      <c r="Q857" s="107" t="s">
        <v>1613</v>
      </c>
      <c r="R857" s="107" t="s">
        <v>25</v>
      </c>
    </row>
    <row r="858" spans="2:18" ht="20.100000000000001" customHeight="1" x14ac:dyDescent="0.4">
      <c r="B858" s="105" t="str">
        <f t="shared" si="40"/>
        <v/>
      </c>
      <c r="C858" s="105" t="str">
        <f t="shared" si="41"/>
        <v/>
      </c>
      <c r="D858" s="105" t="str">
        <f t="shared" si="42"/>
        <v/>
      </c>
      <c r="E858" s="106" t="s">
        <v>695</v>
      </c>
      <c r="F858" s="106" t="s">
        <v>805</v>
      </c>
      <c r="G858" s="106" t="s">
        <v>782</v>
      </c>
      <c r="H858" s="106" t="s">
        <v>729</v>
      </c>
      <c r="I858" s="106">
        <v>11</v>
      </c>
      <c r="J858" s="106" t="s">
        <v>783</v>
      </c>
      <c r="K858" s="106">
        <v>11</v>
      </c>
      <c r="L858" s="106" t="s">
        <v>741</v>
      </c>
      <c r="M858" s="106" t="s">
        <v>924</v>
      </c>
      <c r="N858" s="106">
        <v>0.38</v>
      </c>
      <c r="O858" s="106">
        <v>0.79</v>
      </c>
      <c r="P858" s="106" t="s">
        <v>714</v>
      </c>
      <c r="Q858" s="107" t="s">
        <v>1614</v>
      </c>
      <c r="R858" s="107" t="s">
        <v>25</v>
      </c>
    </row>
    <row r="859" spans="2:18" ht="20.100000000000001" customHeight="1" x14ac:dyDescent="0.4">
      <c r="B859" s="105" t="str">
        <f t="shared" si="40"/>
        <v/>
      </c>
      <c r="C859" s="105" t="str">
        <f t="shared" si="41"/>
        <v/>
      </c>
      <c r="D859" s="105" t="str">
        <f t="shared" si="42"/>
        <v/>
      </c>
      <c r="E859" s="106" t="s">
        <v>695</v>
      </c>
      <c r="F859" s="106" t="s">
        <v>805</v>
      </c>
      <c r="G859" s="106" t="s">
        <v>758</v>
      </c>
      <c r="H859" s="106" t="s">
        <v>733</v>
      </c>
      <c r="I859" s="106">
        <v>11</v>
      </c>
      <c r="J859" s="106" t="s">
        <v>711</v>
      </c>
      <c r="K859" s="106">
        <v>11</v>
      </c>
      <c r="L859" s="106" t="s">
        <v>753</v>
      </c>
      <c r="M859" s="106" t="s">
        <v>924</v>
      </c>
      <c r="N859" s="106">
        <v>0.45</v>
      </c>
      <c r="O859" s="106">
        <v>0.79</v>
      </c>
      <c r="P859" s="106" t="s">
        <v>714</v>
      </c>
      <c r="Q859" s="107" t="s">
        <v>1615</v>
      </c>
      <c r="R859" s="107" t="s">
        <v>25</v>
      </c>
    </row>
    <row r="860" spans="2:18" ht="20.100000000000001" customHeight="1" x14ac:dyDescent="0.4">
      <c r="B860" s="105" t="str">
        <f t="shared" si="40"/>
        <v/>
      </c>
      <c r="C860" s="105" t="str">
        <f t="shared" si="41"/>
        <v/>
      </c>
      <c r="D860" s="105" t="str">
        <f t="shared" si="42"/>
        <v/>
      </c>
      <c r="E860" s="106" t="s">
        <v>695</v>
      </c>
      <c r="F860" s="106" t="s">
        <v>805</v>
      </c>
      <c r="G860" s="106" t="s">
        <v>788</v>
      </c>
      <c r="H860" s="106" t="s">
        <v>729</v>
      </c>
      <c r="I860" s="106">
        <v>11</v>
      </c>
      <c r="J860" s="106" t="s">
        <v>722</v>
      </c>
      <c r="K860" s="106">
        <v>11</v>
      </c>
      <c r="L860" s="106" t="s">
        <v>753</v>
      </c>
      <c r="M860" s="106" t="s">
        <v>924</v>
      </c>
      <c r="N860" s="106">
        <v>0.45</v>
      </c>
      <c r="O860" s="106">
        <v>0.79</v>
      </c>
      <c r="P860" s="106" t="s">
        <v>714</v>
      </c>
      <c r="Q860" s="107" t="s">
        <v>1616</v>
      </c>
      <c r="R860" s="107" t="s">
        <v>25</v>
      </c>
    </row>
    <row r="861" spans="2:18" ht="20.100000000000001" customHeight="1" x14ac:dyDescent="0.4">
      <c r="B861" s="105" t="str">
        <f t="shared" si="40"/>
        <v/>
      </c>
      <c r="C861" s="105" t="str">
        <f t="shared" si="41"/>
        <v/>
      </c>
      <c r="D861" s="105" t="str">
        <f t="shared" si="42"/>
        <v/>
      </c>
      <c r="E861" s="106" t="s">
        <v>695</v>
      </c>
      <c r="F861" s="106" t="s">
        <v>817</v>
      </c>
      <c r="G861" s="106" t="s">
        <v>778</v>
      </c>
      <c r="H861" s="106" t="s">
        <v>799</v>
      </c>
      <c r="I861" s="106">
        <v>11</v>
      </c>
      <c r="J861" s="106" t="s">
        <v>779</v>
      </c>
      <c r="K861" s="106">
        <v>11</v>
      </c>
      <c r="L861" s="106" t="s">
        <v>741</v>
      </c>
      <c r="M861" s="106" t="s">
        <v>924</v>
      </c>
      <c r="N861" s="106">
        <v>0.32</v>
      </c>
      <c r="O861" s="106">
        <v>0.79</v>
      </c>
      <c r="P861" s="106" t="s">
        <v>714</v>
      </c>
      <c r="Q861" s="107" t="s">
        <v>1617</v>
      </c>
      <c r="R861" s="107" t="s">
        <v>25</v>
      </c>
    </row>
    <row r="862" spans="2:18" ht="20.100000000000001" customHeight="1" x14ac:dyDescent="0.4">
      <c r="B862" s="105" t="str">
        <f t="shared" si="40"/>
        <v/>
      </c>
      <c r="C862" s="105" t="str">
        <f t="shared" si="41"/>
        <v/>
      </c>
      <c r="D862" s="105" t="str">
        <f t="shared" si="42"/>
        <v/>
      </c>
      <c r="E862" s="106" t="s">
        <v>695</v>
      </c>
      <c r="F862" s="106" t="s">
        <v>817</v>
      </c>
      <c r="G862" s="106" t="s">
        <v>758</v>
      </c>
      <c r="H862" s="106" t="s">
        <v>802</v>
      </c>
      <c r="I862" s="106">
        <v>11</v>
      </c>
      <c r="J862" s="106" t="s">
        <v>711</v>
      </c>
      <c r="K862" s="106">
        <v>11</v>
      </c>
      <c r="L862" s="106" t="s">
        <v>753</v>
      </c>
      <c r="M862" s="106" t="s">
        <v>924</v>
      </c>
      <c r="N862" s="106">
        <v>0.32</v>
      </c>
      <c r="O862" s="106">
        <v>0.79</v>
      </c>
      <c r="P862" s="106" t="s">
        <v>714</v>
      </c>
      <c r="Q862" s="107" t="s">
        <v>1618</v>
      </c>
      <c r="R862" s="107" t="s">
        <v>25</v>
      </c>
    </row>
    <row r="863" spans="2:18" ht="20.100000000000001" customHeight="1" x14ac:dyDescent="0.4">
      <c r="B863" s="105" t="str">
        <f t="shared" si="40"/>
        <v/>
      </c>
      <c r="C863" s="105" t="str">
        <f t="shared" si="41"/>
        <v/>
      </c>
      <c r="D863" s="105" t="str">
        <f t="shared" si="42"/>
        <v/>
      </c>
      <c r="E863" s="106" t="s">
        <v>695</v>
      </c>
      <c r="F863" s="106" t="s">
        <v>817</v>
      </c>
      <c r="G863" s="106" t="s">
        <v>788</v>
      </c>
      <c r="H863" s="106" t="s">
        <v>799</v>
      </c>
      <c r="I863" s="106">
        <v>11</v>
      </c>
      <c r="J863" s="106" t="s">
        <v>722</v>
      </c>
      <c r="K863" s="106">
        <v>11</v>
      </c>
      <c r="L863" s="106" t="s">
        <v>753</v>
      </c>
      <c r="M863" s="106" t="s">
        <v>924</v>
      </c>
      <c r="N863" s="106">
        <v>0.32</v>
      </c>
      <c r="O863" s="106">
        <v>0.79</v>
      </c>
      <c r="P863" s="106" t="s">
        <v>714</v>
      </c>
      <c r="Q863" s="107" t="s">
        <v>1619</v>
      </c>
      <c r="R863" s="107" t="s">
        <v>25</v>
      </c>
    </row>
    <row r="864" spans="2:18" ht="20.100000000000001" customHeight="1" x14ac:dyDescent="0.4">
      <c r="B864" s="105" t="str">
        <f t="shared" si="40"/>
        <v/>
      </c>
      <c r="C864" s="105" t="str">
        <f t="shared" si="41"/>
        <v/>
      </c>
      <c r="D864" s="105" t="str">
        <f t="shared" si="42"/>
        <v/>
      </c>
      <c r="E864" s="106" t="s">
        <v>695</v>
      </c>
      <c r="F864" s="106" t="s">
        <v>728</v>
      </c>
      <c r="G864" s="106" t="s">
        <v>710</v>
      </c>
      <c r="H864" s="106" t="s">
        <v>765</v>
      </c>
      <c r="I864" s="106">
        <v>6</v>
      </c>
      <c r="J864" s="106" t="s">
        <v>711</v>
      </c>
      <c r="K864" s="106">
        <v>7</v>
      </c>
      <c r="L864" s="106" t="s">
        <v>717</v>
      </c>
      <c r="M864" s="106" t="s">
        <v>700</v>
      </c>
      <c r="N864" s="106">
        <v>0.39</v>
      </c>
      <c r="O864" s="106">
        <v>0.79</v>
      </c>
      <c r="P864" s="106" t="s">
        <v>714</v>
      </c>
      <c r="Q864" s="107" t="s">
        <v>1620</v>
      </c>
      <c r="R864" s="107" t="s">
        <v>44</v>
      </c>
    </row>
    <row r="865" spans="2:18" ht="20.100000000000001" customHeight="1" x14ac:dyDescent="0.4">
      <c r="B865" s="105" t="str">
        <f t="shared" si="40"/>
        <v/>
      </c>
      <c r="C865" s="105" t="str">
        <f t="shared" si="41"/>
        <v/>
      </c>
      <c r="D865" s="105" t="str">
        <f t="shared" si="42"/>
        <v/>
      </c>
      <c r="E865" s="106" t="s">
        <v>695</v>
      </c>
      <c r="F865" s="106" t="s">
        <v>740</v>
      </c>
      <c r="G865" s="106" t="s">
        <v>773</v>
      </c>
      <c r="H865" s="106" t="s">
        <v>717</v>
      </c>
      <c r="I865" s="106">
        <v>6</v>
      </c>
      <c r="J865" s="106" t="s">
        <v>1266</v>
      </c>
      <c r="K865" s="106">
        <v>7</v>
      </c>
      <c r="L865" s="106" t="s">
        <v>741</v>
      </c>
      <c r="M865" s="106" t="s">
        <v>700</v>
      </c>
      <c r="N865" s="106">
        <v>0.33</v>
      </c>
      <c r="O865" s="106">
        <v>0.79</v>
      </c>
      <c r="P865" s="106" t="s">
        <v>714</v>
      </c>
      <c r="Q865" s="107" t="s">
        <v>1621</v>
      </c>
      <c r="R865" s="107" t="s">
        <v>44</v>
      </c>
    </row>
    <row r="866" spans="2:18" ht="20.100000000000001" customHeight="1" x14ac:dyDescent="0.4">
      <c r="B866" s="105" t="str">
        <f t="shared" si="40"/>
        <v/>
      </c>
      <c r="C866" s="105" t="str">
        <f t="shared" si="41"/>
        <v/>
      </c>
      <c r="D866" s="105" t="str">
        <f t="shared" si="42"/>
        <v/>
      </c>
      <c r="E866" s="106" t="s">
        <v>695</v>
      </c>
      <c r="F866" s="106" t="s">
        <v>740</v>
      </c>
      <c r="G866" s="106" t="s">
        <v>778</v>
      </c>
      <c r="H866" s="106" t="s">
        <v>717</v>
      </c>
      <c r="I866" s="106">
        <v>6</v>
      </c>
      <c r="J866" s="106" t="s">
        <v>1269</v>
      </c>
      <c r="K866" s="106">
        <v>7</v>
      </c>
      <c r="L866" s="106" t="s">
        <v>741</v>
      </c>
      <c r="M866" s="106" t="s">
        <v>700</v>
      </c>
      <c r="N866" s="106">
        <v>0.33</v>
      </c>
      <c r="O866" s="106">
        <v>0.79</v>
      </c>
      <c r="P866" s="106" t="s">
        <v>714</v>
      </c>
      <c r="Q866" s="107" t="s">
        <v>1622</v>
      </c>
      <c r="R866" s="107" t="s">
        <v>44</v>
      </c>
    </row>
    <row r="867" spans="2:18" ht="20.100000000000001" customHeight="1" x14ac:dyDescent="0.4">
      <c r="B867" s="105" t="str">
        <f t="shared" si="40"/>
        <v/>
      </c>
      <c r="C867" s="105" t="str">
        <f t="shared" si="41"/>
        <v/>
      </c>
      <c r="D867" s="105" t="str">
        <f t="shared" si="42"/>
        <v/>
      </c>
      <c r="E867" s="106" t="s">
        <v>695</v>
      </c>
      <c r="F867" s="106" t="s">
        <v>794</v>
      </c>
      <c r="G867" s="106" t="s">
        <v>721</v>
      </c>
      <c r="H867" s="106" t="s">
        <v>765</v>
      </c>
      <c r="I867" s="106">
        <v>11</v>
      </c>
      <c r="J867" s="106" t="s">
        <v>722</v>
      </c>
      <c r="K867" s="106">
        <v>11</v>
      </c>
      <c r="L867" s="106" t="s">
        <v>765</v>
      </c>
      <c r="M867" s="106" t="s">
        <v>924</v>
      </c>
      <c r="N867" s="106">
        <v>0.44</v>
      </c>
      <c r="O867" s="106">
        <v>0.79</v>
      </c>
      <c r="P867" s="106" t="s">
        <v>714</v>
      </c>
      <c r="Q867" s="107" t="s">
        <v>1623</v>
      </c>
      <c r="R867" s="107" t="s">
        <v>926</v>
      </c>
    </row>
    <row r="868" spans="2:18" ht="20.100000000000001" customHeight="1" x14ac:dyDescent="0.4">
      <c r="B868" s="105" t="str">
        <f t="shared" si="40"/>
        <v/>
      </c>
      <c r="C868" s="105" t="str">
        <f t="shared" si="41"/>
        <v/>
      </c>
      <c r="D868" s="105" t="str">
        <f t="shared" si="42"/>
        <v/>
      </c>
      <c r="E868" s="106" t="s">
        <v>695</v>
      </c>
      <c r="F868" s="106" t="s">
        <v>794</v>
      </c>
      <c r="G868" s="106" t="s">
        <v>773</v>
      </c>
      <c r="H868" s="106" t="s">
        <v>733</v>
      </c>
      <c r="I868" s="106">
        <v>11</v>
      </c>
      <c r="J868" s="106" t="s">
        <v>774</v>
      </c>
      <c r="K868" s="106">
        <v>11</v>
      </c>
      <c r="L868" s="106" t="s">
        <v>733</v>
      </c>
      <c r="M868" s="106" t="s">
        <v>924</v>
      </c>
      <c r="N868" s="106">
        <v>0.44</v>
      </c>
      <c r="O868" s="106">
        <v>0.79</v>
      </c>
      <c r="P868" s="106" t="s">
        <v>714</v>
      </c>
      <c r="Q868" s="107" t="s">
        <v>1624</v>
      </c>
      <c r="R868" s="107" t="s">
        <v>926</v>
      </c>
    </row>
    <row r="869" spans="2:18" ht="20.100000000000001" customHeight="1" x14ac:dyDescent="0.4">
      <c r="B869" s="105" t="str">
        <f t="shared" si="40"/>
        <v/>
      </c>
      <c r="C869" s="105" t="str">
        <f t="shared" si="41"/>
        <v/>
      </c>
      <c r="D869" s="105" t="str">
        <f t="shared" si="42"/>
        <v/>
      </c>
      <c r="E869" s="106" t="s">
        <v>695</v>
      </c>
      <c r="F869" s="106" t="s">
        <v>794</v>
      </c>
      <c r="G869" s="106" t="s">
        <v>778</v>
      </c>
      <c r="H869" s="106" t="s">
        <v>733</v>
      </c>
      <c r="I869" s="106">
        <v>11</v>
      </c>
      <c r="J869" s="106" t="s">
        <v>779</v>
      </c>
      <c r="K869" s="106">
        <v>11</v>
      </c>
      <c r="L869" s="106" t="s">
        <v>733</v>
      </c>
      <c r="M869" s="106" t="s">
        <v>924</v>
      </c>
      <c r="N869" s="106">
        <v>0.44</v>
      </c>
      <c r="O869" s="106">
        <v>0.79</v>
      </c>
      <c r="P869" s="106" t="s">
        <v>714</v>
      </c>
      <c r="Q869" s="107" t="s">
        <v>1625</v>
      </c>
      <c r="R869" s="107" t="s">
        <v>926</v>
      </c>
    </row>
    <row r="870" spans="2:18" ht="20.100000000000001" customHeight="1" x14ac:dyDescent="0.4">
      <c r="B870" s="105" t="str">
        <f t="shared" si="40"/>
        <v/>
      </c>
      <c r="C870" s="105" t="str">
        <f t="shared" si="41"/>
        <v/>
      </c>
      <c r="D870" s="105" t="str">
        <f t="shared" si="42"/>
        <v/>
      </c>
      <c r="E870" s="106" t="s">
        <v>695</v>
      </c>
      <c r="F870" s="106" t="s">
        <v>794</v>
      </c>
      <c r="G870" s="106" t="s">
        <v>782</v>
      </c>
      <c r="H870" s="106" t="s">
        <v>733</v>
      </c>
      <c r="I870" s="106">
        <v>11</v>
      </c>
      <c r="J870" s="106" t="s">
        <v>783</v>
      </c>
      <c r="K870" s="106">
        <v>11</v>
      </c>
      <c r="L870" s="106" t="s">
        <v>733</v>
      </c>
      <c r="M870" s="106" t="s">
        <v>924</v>
      </c>
      <c r="N870" s="106">
        <v>0.37</v>
      </c>
      <c r="O870" s="106">
        <v>0.79</v>
      </c>
      <c r="P870" s="106" t="s">
        <v>714</v>
      </c>
      <c r="Q870" s="107" t="s">
        <v>1626</v>
      </c>
      <c r="R870" s="107" t="s">
        <v>926</v>
      </c>
    </row>
    <row r="871" spans="2:18" ht="20.100000000000001" customHeight="1" x14ac:dyDescent="0.4">
      <c r="B871" s="105" t="str">
        <f t="shared" si="40"/>
        <v/>
      </c>
      <c r="C871" s="105" t="str">
        <f t="shared" si="41"/>
        <v/>
      </c>
      <c r="D871" s="105" t="str">
        <f t="shared" si="42"/>
        <v/>
      </c>
      <c r="E871" s="106" t="s">
        <v>695</v>
      </c>
      <c r="F871" s="106" t="s">
        <v>798</v>
      </c>
      <c r="G871" s="106" t="s">
        <v>721</v>
      </c>
      <c r="H871" s="106" t="s">
        <v>765</v>
      </c>
      <c r="I871" s="106">
        <v>11</v>
      </c>
      <c r="J871" s="106" t="s">
        <v>722</v>
      </c>
      <c r="K871" s="106">
        <v>11</v>
      </c>
      <c r="L871" s="106" t="s">
        <v>819</v>
      </c>
      <c r="M871" s="106" t="s">
        <v>924</v>
      </c>
      <c r="N871" s="106">
        <v>0.36</v>
      </c>
      <c r="O871" s="106">
        <v>0.79</v>
      </c>
      <c r="P871" s="106" t="s">
        <v>714</v>
      </c>
      <c r="Q871" s="107" t="s">
        <v>1627</v>
      </c>
      <c r="R871" s="107" t="s">
        <v>926</v>
      </c>
    </row>
    <row r="872" spans="2:18" ht="20.100000000000001" customHeight="1" x14ac:dyDescent="0.4">
      <c r="B872" s="105" t="str">
        <f t="shared" si="40"/>
        <v/>
      </c>
      <c r="C872" s="105" t="str">
        <f t="shared" si="41"/>
        <v/>
      </c>
      <c r="D872" s="105" t="str">
        <f t="shared" si="42"/>
        <v/>
      </c>
      <c r="E872" s="106" t="s">
        <v>695</v>
      </c>
      <c r="F872" s="106" t="s">
        <v>798</v>
      </c>
      <c r="G872" s="106" t="s">
        <v>773</v>
      </c>
      <c r="H872" s="106" t="s">
        <v>733</v>
      </c>
      <c r="I872" s="106">
        <v>11</v>
      </c>
      <c r="J872" s="106" t="s">
        <v>774</v>
      </c>
      <c r="K872" s="106">
        <v>11</v>
      </c>
      <c r="L872" s="106" t="s">
        <v>802</v>
      </c>
      <c r="M872" s="106" t="s">
        <v>924</v>
      </c>
      <c r="N872" s="106">
        <v>0.36</v>
      </c>
      <c r="O872" s="106">
        <v>0.79</v>
      </c>
      <c r="P872" s="106" t="s">
        <v>714</v>
      </c>
      <c r="Q872" s="107" t="s">
        <v>1628</v>
      </c>
      <c r="R872" s="107" t="s">
        <v>926</v>
      </c>
    </row>
    <row r="873" spans="2:18" ht="20.100000000000001" customHeight="1" x14ac:dyDescent="0.4">
      <c r="B873" s="105" t="str">
        <f t="shared" si="40"/>
        <v/>
      </c>
      <c r="C873" s="105" t="str">
        <f t="shared" si="41"/>
        <v/>
      </c>
      <c r="D873" s="105" t="str">
        <f t="shared" si="42"/>
        <v/>
      </c>
      <c r="E873" s="106" t="s">
        <v>695</v>
      </c>
      <c r="F873" s="106" t="s">
        <v>798</v>
      </c>
      <c r="G873" s="106" t="s">
        <v>778</v>
      </c>
      <c r="H873" s="106" t="s">
        <v>733</v>
      </c>
      <c r="I873" s="106">
        <v>11</v>
      </c>
      <c r="J873" s="106" t="s">
        <v>779</v>
      </c>
      <c r="K873" s="106">
        <v>11</v>
      </c>
      <c r="L873" s="106" t="s">
        <v>802</v>
      </c>
      <c r="M873" s="106" t="s">
        <v>924</v>
      </c>
      <c r="N873" s="106">
        <v>0.36</v>
      </c>
      <c r="O873" s="106">
        <v>0.79</v>
      </c>
      <c r="P873" s="106" t="s">
        <v>714</v>
      </c>
      <c r="Q873" s="107" t="s">
        <v>1629</v>
      </c>
      <c r="R873" s="107" t="s">
        <v>926</v>
      </c>
    </row>
    <row r="874" spans="2:18" ht="20.100000000000001" customHeight="1" x14ac:dyDescent="0.4">
      <c r="B874" s="105" t="str">
        <f t="shared" si="40"/>
        <v/>
      </c>
      <c r="C874" s="105" t="str">
        <f t="shared" si="41"/>
        <v/>
      </c>
      <c r="D874" s="105" t="str">
        <f t="shared" si="42"/>
        <v/>
      </c>
      <c r="E874" s="106" t="s">
        <v>695</v>
      </c>
      <c r="F874" s="106" t="s">
        <v>798</v>
      </c>
      <c r="G874" s="106" t="s">
        <v>782</v>
      </c>
      <c r="H874" s="106" t="s">
        <v>733</v>
      </c>
      <c r="I874" s="106">
        <v>11</v>
      </c>
      <c r="J874" s="106" t="s">
        <v>783</v>
      </c>
      <c r="K874" s="106">
        <v>11</v>
      </c>
      <c r="L874" s="106" t="s">
        <v>802</v>
      </c>
      <c r="M874" s="106" t="s">
        <v>924</v>
      </c>
      <c r="N874" s="106">
        <v>0.33</v>
      </c>
      <c r="O874" s="106">
        <v>0.79</v>
      </c>
      <c r="P874" s="106" t="s">
        <v>714</v>
      </c>
      <c r="Q874" s="107" t="s">
        <v>1630</v>
      </c>
      <c r="R874" s="107" t="s">
        <v>926</v>
      </c>
    </row>
    <row r="875" spans="2:18" ht="20.100000000000001" customHeight="1" x14ac:dyDescent="0.4">
      <c r="B875" s="105" t="str">
        <f t="shared" si="40"/>
        <v/>
      </c>
      <c r="C875" s="105" t="str">
        <f t="shared" si="41"/>
        <v/>
      </c>
      <c r="D875" s="105" t="str">
        <f t="shared" si="42"/>
        <v/>
      </c>
      <c r="E875" s="106" t="s">
        <v>695</v>
      </c>
      <c r="F875" s="106" t="s">
        <v>728</v>
      </c>
      <c r="G875" s="106" t="s">
        <v>710</v>
      </c>
      <c r="H875" s="106" t="s">
        <v>765</v>
      </c>
      <c r="I875" s="106">
        <v>6</v>
      </c>
      <c r="J875" s="106" t="s">
        <v>711</v>
      </c>
      <c r="K875" s="106">
        <v>7</v>
      </c>
      <c r="L875" s="106" t="s">
        <v>717</v>
      </c>
      <c r="M875" s="106" t="s">
        <v>700</v>
      </c>
      <c r="N875" s="106">
        <v>0.39</v>
      </c>
      <c r="O875" s="106">
        <v>0.79</v>
      </c>
      <c r="P875" s="106" t="s">
        <v>714</v>
      </c>
      <c r="Q875" s="107" t="s">
        <v>1631</v>
      </c>
      <c r="R875" s="107" t="s">
        <v>275</v>
      </c>
    </row>
    <row r="876" spans="2:18" ht="20.100000000000001" customHeight="1" x14ac:dyDescent="0.4">
      <c r="B876" s="105" t="str">
        <f t="shared" si="40"/>
        <v/>
      </c>
      <c r="C876" s="105" t="str">
        <f t="shared" si="41"/>
        <v/>
      </c>
      <c r="D876" s="105" t="str">
        <f t="shared" si="42"/>
        <v/>
      </c>
      <c r="E876" s="106" t="s">
        <v>695</v>
      </c>
      <c r="F876" s="106" t="s">
        <v>696</v>
      </c>
      <c r="G876" s="106" t="s">
        <v>697</v>
      </c>
      <c r="H876" s="106" t="s">
        <v>717</v>
      </c>
      <c r="I876" s="106">
        <v>10</v>
      </c>
      <c r="J876" s="106" t="s">
        <v>699</v>
      </c>
      <c r="K876" s="106">
        <v>11</v>
      </c>
      <c r="L876" s="106" t="s">
        <v>717</v>
      </c>
      <c r="M876" s="106" t="s">
        <v>924</v>
      </c>
      <c r="N876" s="106">
        <v>0.32</v>
      </c>
      <c r="O876" s="106">
        <v>0.79</v>
      </c>
      <c r="P876" s="106" t="s">
        <v>714</v>
      </c>
      <c r="Q876" s="107" t="s">
        <v>1632</v>
      </c>
      <c r="R876" s="107" t="s">
        <v>13</v>
      </c>
    </row>
    <row r="877" spans="2:18" ht="20.100000000000001" customHeight="1" x14ac:dyDescent="0.4">
      <c r="B877" s="105" t="str">
        <f t="shared" si="40"/>
        <v/>
      </c>
      <c r="C877" s="105" t="str">
        <f t="shared" si="41"/>
        <v/>
      </c>
      <c r="D877" s="105" t="str">
        <f t="shared" si="42"/>
        <v/>
      </c>
      <c r="E877" s="106" t="s">
        <v>695</v>
      </c>
      <c r="F877" s="106" t="s">
        <v>696</v>
      </c>
      <c r="G877" s="106" t="s">
        <v>721</v>
      </c>
      <c r="H877" s="106" t="s">
        <v>706</v>
      </c>
      <c r="I877" s="106">
        <v>10</v>
      </c>
      <c r="J877" s="106" t="s">
        <v>722</v>
      </c>
      <c r="K877" s="106">
        <v>11</v>
      </c>
      <c r="L877" s="106" t="s">
        <v>706</v>
      </c>
      <c r="M877" s="106" t="s">
        <v>924</v>
      </c>
      <c r="N877" s="106">
        <v>0.32</v>
      </c>
      <c r="O877" s="106">
        <v>0.79</v>
      </c>
      <c r="P877" s="106" t="s">
        <v>714</v>
      </c>
      <c r="Q877" s="107" t="s">
        <v>1633</v>
      </c>
      <c r="R877" s="107" t="s">
        <v>13</v>
      </c>
    </row>
    <row r="878" spans="2:18" ht="20.100000000000001" customHeight="1" x14ac:dyDescent="0.4">
      <c r="B878" s="105" t="str">
        <f t="shared" si="40"/>
        <v/>
      </c>
      <c r="C878" s="105" t="str">
        <f t="shared" si="41"/>
        <v/>
      </c>
      <c r="D878" s="105" t="str">
        <f t="shared" si="42"/>
        <v/>
      </c>
      <c r="E878" s="106" t="s">
        <v>695</v>
      </c>
      <c r="F878" s="106" t="s">
        <v>794</v>
      </c>
      <c r="G878" s="106" t="s">
        <v>697</v>
      </c>
      <c r="H878" s="106" t="s">
        <v>733</v>
      </c>
      <c r="I878" s="106">
        <v>11</v>
      </c>
      <c r="J878" s="106" t="s">
        <v>1347</v>
      </c>
      <c r="K878" s="106">
        <v>11</v>
      </c>
      <c r="L878" s="106" t="s">
        <v>733</v>
      </c>
      <c r="M878" s="106" t="s">
        <v>924</v>
      </c>
      <c r="N878" s="106">
        <v>0.45</v>
      </c>
      <c r="O878" s="106">
        <v>0.79</v>
      </c>
      <c r="P878" s="106" t="s">
        <v>714</v>
      </c>
      <c r="Q878" s="107" t="s">
        <v>1634</v>
      </c>
      <c r="R878" s="107" t="s">
        <v>14</v>
      </c>
    </row>
    <row r="879" spans="2:18" ht="20.100000000000001" customHeight="1" x14ac:dyDescent="0.4">
      <c r="B879" s="105" t="str">
        <f t="shared" si="40"/>
        <v/>
      </c>
      <c r="C879" s="105" t="str">
        <f t="shared" si="41"/>
        <v/>
      </c>
      <c r="D879" s="105" t="str">
        <f t="shared" si="42"/>
        <v/>
      </c>
      <c r="E879" s="106" t="s">
        <v>695</v>
      </c>
      <c r="F879" s="106" t="s">
        <v>794</v>
      </c>
      <c r="G879" s="106" t="s">
        <v>721</v>
      </c>
      <c r="H879" s="106" t="s">
        <v>733</v>
      </c>
      <c r="I879" s="106">
        <v>11</v>
      </c>
      <c r="J879" s="106" t="s">
        <v>1349</v>
      </c>
      <c r="K879" s="106">
        <v>11</v>
      </c>
      <c r="L879" s="106" t="s">
        <v>733</v>
      </c>
      <c r="M879" s="106" t="s">
        <v>924</v>
      </c>
      <c r="N879" s="106">
        <v>0.45</v>
      </c>
      <c r="O879" s="106">
        <v>0.79</v>
      </c>
      <c r="P879" s="106" t="s">
        <v>714</v>
      </c>
      <c r="Q879" s="107" t="s">
        <v>1635</v>
      </c>
      <c r="R879" s="107" t="s">
        <v>14</v>
      </c>
    </row>
    <row r="880" spans="2:18" ht="20.100000000000001" customHeight="1" x14ac:dyDescent="0.4">
      <c r="B880" s="105" t="str">
        <f t="shared" si="40"/>
        <v/>
      </c>
      <c r="C880" s="105" t="str">
        <f t="shared" si="41"/>
        <v/>
      </c>
      <c r="D880" s="105" t="str">
        <f t="shared" si="42"/>
        <v/>
      </c>
      <c r="E880" s="106" t="s">
        <v>695</v>
      </c>
      <c r="F880" s="106" t="s">
        <v>728</v>
      </c>
      <c r="G880" s="106" t="s">
        <v>773</v>
      </c>
      <c r="H880" s="106" t="s">
        <v>729</v>
      </c>
      <c r="I880" s="106">
        <v>10</v>
      </c>
      <c r="J880" s="106" t="s">
        <v>1266</v>
      </c>
      <c r="K880" s="106">
        <v>11</v>
      </c>
      <c r="L880" s="106" t="s">
        <v>706</v>
      </c>
      <c r="M880" s="106" t="s">
        <v>924</v>
      </c>
      <c r="N880" s="106">
        <v>0.4</v>
      </c>
      <c r="O880" s="106">
        <v>0.8</v>
      </c>
      <c r="P880" s="106" t="s">
        <v>714</v>
      </c>
      <c r="Q880" s="107" t="s">
        <v>1636</v>
      </c>
      <c r="R880" s="107" t="s">
        <v>39</v>
      </c>
    </row>
    <row r="881" spans="2:18" ht="20.100000000000001" customHeight="1" x14ac:dyDescent="0.4">
      <c r="B881" s="105" t="str">
        <f t="shared" si="40"/>
        <v/>
      </c>
      <c r="C881" s="105" t="str">
        <f t="shared" si="41"/>
        <v/>
      </c>
      <c r="D881" s="105" t="str">
        <f t="shared" si="42"/>
        <v/>
      </c>
      <c r="E881" s="106" t="s">
        <v>695</v>
      </c>
      <c r="F881" s="106" t="s">
        <v>728</v>
      </c>
      <c r="G881" s="106" t="s">
        <v>778</v>
      </c>
      <c r="H881" s="106" t="s">
        <v>729</v>
      </c>
      <c r="I881" s="106">
        <v>10</v>
      </c>
      <c r="J881" s="106" t="s">
        <v>1269</v>
      </c>
      <c r="K881" s="106">
        <v>11</v>
      </c>
      <c r="L881" s="106" t="s">
        <v>706</v>
      </c>
      <c r="M881" s="106" t="s">
        <v>924</v>
      </c>
      <c r="N881" s="106">
        <v>0.4</v>
      </c>
      <c r="O881" s="106">
        <v>0.8</v>
      </c>
      <c r="P881" s="106" t="s">
        <v>714</v>
      </c>
      <c r="Q881" s="107" t="s">
        <v>1637</v>
      </c>
      <c r="R881" s="107" t="s">
        <v>39</v>
      </c>
    </row>
    <row r="882" spans="2:18" ht="20.100000000000001" customHeight="1" x14ac:dyDescent="0.4">
      <c r="B882" s="105" t="str">
        <f t="shared" si="40"/>
        <v/>
      </c>
      <c r="C882" s="105" t="str">
        <f t="shared" si="41"/>
        <v/>
      </c>
      <c r="D882" s="105" t="str">
        <f t="shared" si="42"/>
        <v/>
      </c>
      <c r="E882" s="106" t="s">
        <v>695</v>
      </c>
      <c r="F882" s="106" t="s">
        <v>798</v>
      </c>
      <c r="G882" s="106" t="s">
        <v>721</v>
      </c>
      <c r="H882" s="106" t="s">
        <v>733</v>
      </c>
      <c r="I882" s="106">
        <v>11</v>
      </c>
      <c r="J882" s="106" t="s">
        <v>722</v>
      </c>
      <c r="K882" s="106">
        <v>11</v>
      </c>
      <c r="L882" s="106" t="s">
        <v>802</v>
      </c>
      <c r="M882" s="106" t="s">
        <v>924</v>
      </c>
      <c r="N882" s="106">
        <v>0.37</v>
      </c>
      <c r="O882" s="106">
        <v>0.8</v>
      </c>
      <c r="P882" s="106" t="s">
        <v>714</v>
      </c>
      <c r="Q882" s="107" t="s">
        <v>1638</v>
      </c>
      <c r="R882" s="107" t="s">
        <v>39</v>
      </c>
    </row>
    <row r="883" spans="2:18" ht="20.100000000000001" customHeight="1" x14ac:dyDescent="0.4">
      <c r="B883" s="105" t="str">
        <f t="shared" si="40"/>
        <v/>
      </c>
      <c r="C883" s="105" t="str">
        <f t="shared" si="41"/>
        <v/>
      </c>
      <c r="D883" s="105" t="str">
        <f t="shared" si="42"/>
        <v/>
      </c>
      <c r="E883" s="106" t="s">
        <v>695</v>
      </c>
      <c r="F883" s="106" t="s">
        <v>794</v>
      </c>
      <c r="G883" s="106" t="s">
        <v>697</v>
      </c>
      <c r="H883" s="106" t="s">
        <v>765</v>
      </c>
      <c r="I883" s="106">
        <v>11</v>
      </c>
      <c r="J883" s="106" t="s">
        <v>699</v>
      </c>
      <c r="K883" s="106">
        <v>11</v>
      </c>
      <c r="L883" s="106" t="s">
        <v>765</v>
      </c>
      <c r="M883" s="106" t="s">
        <v>924</v>
      </c>
      <c r="N883" s="106">
        <v>0.45</v>
      </c>
      <c r="O883" s="106">
        <v>0.8</v>
      </c>
      <c r="P883" s="106" t="s">
        <v>714</v>
      </c>
      <c r="Q883" s="107" t="s">
        <v>1639</v>
      </c>
      <c r="R883" s="107" t="s">
        <v>25</v>
      </c>
    </row>
    <row r="884" spans="2:18" ht="20.100000000000001" customHeight="1" x14ac:dyDescent="0.4">
      <c r="B884" s="105" t="str">
        <f t="shared" si="40"/>
        <v/>
      </c>
      <c r="C884" s="105" t="str">
        <f t="shared" si="41"/>
        <v/>
      </c>
      <c r="D884" s="105" t="str">
        <f t="shared" si="42"/>
        <v/>
      </c>
      <c r="E884" s="106" t="s">
        <v>695</v>
      </c>
      <c r="F884" s="106" t="s">
        <v>794</v>
      </c>
      <c r="G884" s="106" t="s">
        <v>721</v>
      </c>
      <c r="H884" s="106" t="s">
        <v>729</v>
      </c>
      <c r="I884" s="106">
        <v>11</v>
      </c>
      <c r="J884" s="106" t="s">
        <v>722</v>
      </c>
      <c r="K884" s="106">
        <v>11</v>
      </c>
      <c r="L884" s="106" t="s">
        <v>729</v>
      </c>
      <c r="M884" s="106" t="s">
        <v>924</v>
      </c>
      <c r="N884" s="106">
        <v>0.45</v>
      </c>
      <c r="O884" s="106">
        <v>0.8</v>
      </c>
      <c r="P884" s="106" t="s">
        <v>714</v>
      </c>
      <c r="Q884" s="107" t="s">
        <v>1640</v>
      </c>
      <c r="R884" s="107" t="s">
        <v>25</v>
      </c>
    </row>
    <row r="885" spans="2:18" ht="20.100000000000001" customHeight="1" x14ac:dyDescent="0.4">
      <c r="B885" s="105" t="str">
        <f t="shared" si="40"/>
        <v/>
      </c>
      <c r="C885" s="105" t="str">
        <f t="shared" si="41"/>
        <v/>
      </c>
      <c r="D885" s="105" t="str">
        <f t="shared" si="42"/>
        <v/>
      </c>
      <c r="E885" s="106" t="s">
        <v>695</v>
      </c>
      <c r="F885" s="106" t="s">
        <v>798</v>
      </c>
      <c r="G885" s="106" t="s">
        <v>697</v>
      </c>
      <c r="H885" s="106" t="s">
        <v>765</v>
      </c>
      <c r="I885" s="106">
        <v>11</v>
      </c>
      <c r="J885" s="106" t="s">
        <v>699</v>
      </c>
      <c r="K885" s="106">
        <v>11</v>
      </c>
      <c r="L885" s="106" t="s">
        <v>819</v>
      </c>
      <c r="M885" s="106" t="s">
        <v>924</v>
      </c>
      <c r="N885" s="106">
        <v>0.36</v>
      </c>
      <c r="O885" s="106">
        <v>0.8</v>
      </c>
      <c r="P885" s="106" t="s">
        <v>714</v>
      </c>
      <c r="Q885" s="107" t="s">
        <v>1641</v>
      </c>
      <c r="R885" s="107" t="s">
        <v>25</v>
      </c>
    </row>
    <row r="886" spans="2:18" ht="20.100000000000001" customHeight="1" x14ac:dyDescent="0.4">
      <c r="B886" s="105" t="str">
        <f t="shared" si="40"/>
        <v/>
      </c>
      <c r="C886" s="105" t="str">
        <f t="shared" si="41"/>
        <v/>
      </c>
      <c r="D886" s="105" t="str">
        <f t="shared" si="42"/>
        <v/>
      </c>
      <c r="E886" s="106" t="s">
        <v>695</v>
      </c>
      <c r="F886" s="106" t="s">
        <v>798</v>
      </c>
      <c r="G886" s="106" t="s">
        <v>721</v>
      </c>
      <c r="H886" s="106" t="s">
        <v>729</v>
      </c>
      <c r="I886" s="106">
        <v>11</v>
      </c>
      <c r="J886" s="106" t="s">
        <v>722</v>
      </c>
      <c r="K886" s="106">
        <v>11</v>
      </c>
      <c r="L886" s="106" t="s">
        <v>799</v>
      </c>
      <c r="M886" s="106" t="s">
        <v>924</v>
      </c>
      <c r="N886" s="106">
        <v>0.37</v>
      </c>
      <c r="O886" s="106">
        <v>0.8</v>
      </c>
      <c r="P886" s="106" t="s">
        <v>714</v>
      </c>
      <c r="Q886" s="107" t="s">
        <v>1642</v>
      </c>
      <c r="R886" s="107" t="s">
        <v>25</v>
      </c>
    </row>
    <row r="887" spans="2:18" ht="20.100000000000001" customHeight="1" x14ac:dyDescent="0.4">
      <c r="B887" s="105" t="str">
        <f t="shared" si="40"/>
        <v/>
      </c>
      <c r="C887" s="105" t="str">
        <f t="shared" si="41"/>
        <v/>
      </c>
      <c r="D887" s="105" t="str">
        <f t="shared" si="42"/>
        <v/>
      </c>
      <c r="E887" s="106" t="s">
        <v>695</v>
      </c>
      <c r="F887" s="106" t="s">
        <v>805</v>
      </c>
      <c r="G887" s="106" t="s">
        <v>721</v>
      </c>
      <c r="H887" s="106" t="s">
        <v>765</v>
      </c>
      <c r="I887" s="106">
        <v>11</v>
      </c>
      <c r="J887" s="106" t="s">
        <v>722</v>
      </c>
      <c r="K887" s="106">
        <v>11</v>
      </c>
      <c r="L887" s="106" t="s">
        <v>741</v>
      </c>
      <c r="M887" s="106" t="s">
        <v>924</v>
      </c>
      <c r="N887" s="106">
        <v>0.44</v>
      </c>
      <c r="O887" s="106">
        <v>0.8</v>
      </c>
      <c r="P887" s="106" t="s">
        <v>714</v>
      </c>
      <c r="Q887" s="107" t="s">
        <v>1643</v>
      </c>
      <c r="R887" s="107" t="s">
        <v>25</v>
      </c>
    </row>
    <row r="888" spans="2:18" ht="20.100000000000001" customHeight="1" x14ac:dyDescent="0.4">
      <c r="B888" s="105" t="str">
        <f t="shared" si="40"/>
        <v/>
      </c>
      <c r="C888" s="105" t="str">
        <f t="shared" si="41"/>
        <v/>
      </c>
      <c r="D888" s="105" t="str">
        <f t="shared" si="42"/>
        <v/>
      </c>
      <c r="E888" s="106" t="s">
        <v>695</v>
      </c>
      <c r="F888" s="106" t="s">
        <v>817</v>
      </c>
      <c r="G888" s="106" t="s">
        <v>721</v>
      </c>
      <c r="H888" s="106" t="s">
        <v>819</v>
      </c>
      <c r="I888" s="106">
        <v>11</v>
      </c>
      <c r="J888" s="106" t="s">
        <v>722</v>
      </c>
      <c r="K888" s="106">
        <v>11</v>
      </c>
      <c r="L888" s="106" t="s">
        <v>741</v>
      </c>
      <c r="M888" s="106" t="s">
        <v>924</v>
      </c>
      <c r="N888" s="106">
        <v>0.32</v>
      </c>
      <c r="O888" s="106">
        <v>0.8</v>
      </c>
      <c r="P888" s="106" t="s">
        <v>714</v>
      </c>
      <c r="Q888" s="107" t="s">
        <v>1644</v>
      </c>
      <c r="R888" s="107" t="s">
        <v>25</v>
      </c>
    </row>
    <row r="889" spans="2:18" ht="20.100000000000001" customHeight="1" x14ac:dyDescent="0.4">
      <c r="B889" s="105" t="str">
        <f t="shared" si="40"/>
        <v/>
      </c>
      <c r="C889" s="105" t="str">
        <f t="shared" si="41"/>
        <v/>
      </c>
      <c r="D889" s="105" t="str">
        <f t="shared" si="42"/>
        <v/>
      </c>
      <c r="E889" s="106" t="s">
        <v>695</v>
      </c>
      <c r="F889" s="106" t="s">
        <v>817</v>
      </c>
      <c r="G889" s="106" t="s">
        <v>773</v>
      </c>
      <c r="H889" s="106" t="s">
        <v>799</v>
      </c>
      <c r="I889" s="106">
        <v>11</v>
      </c>
      <c r="J889" s="106" t="s">
        <v>774</v>
      </c>
      <c r="K889" s="106">
        <v>11</v>
      </c>
      <c r="L889" s="106" t="s">
        <v>741</v>
      </c>
      <c r="M889" s="106" t="s">
        <v>924</v>
      </c>
      <c r="N889" s="106">
        <v>0.32</v>
      </c>
      <c r="O889" s="106">
        <v>0.8</v>
      </c>
      <c r="P889" s="106" t="s">
        <v>714</v>
      </c>
      <c r="Q889" s="107" t="s">
        <v>1645</v>
      </c>
      <c r="R889" s="107" t="s">
        <v>25</v>
      </c>
    </row>
    <row r="890" spans="2:18" ht="20.100000000000001" customHeight="1" x14ac:dyDescent="0.4">
      <c r="B890" s="105" t="str">
        <f t="shared" si="40"/>
        <v/>
      </c>
      <c r="C890" s="105" t="str">
        <f t="shared" si="41"/>
        <v/>
      </c>
      <c r="D890" s="105" t="str">
        <f t="shared" si="42"/>
        <v/>
      </c>
      <c r="E890" s="106" t="s">
        <v>695</v>
      </c>
      <c r="F890" s="106" t="s">
        <v>817</v>
      </c>
      <c r="G890" s="106" t="s">
        <v>782</v>
      </c>
      <c r="H890" s="106" t="s">
        <v>799</v>
      </c>
      <c r="I890" s="106">
        <v>11</v>
      </c>
      <c r="J890" s="106" t="s">
        <v>783</v>
      </c>
      <c r="K890" s="106">
        <v>11</v>
      </c>
      <c r="L890" s="106" t="s">
        <v>741</v>
      </c>
      <c r="M890" s="106" t="s">
        <v>924</v>
      </c>
      <c r="N890" s="106">
        <v>0.26</v>
      </c>
      <c r="O890" s="106">
        <v>0.8</v>
      </c>
      <c r="P890" s="106" t="s">
        <v>714</v>
      </c>
      <c r="Q890" s="107" t="s">
        <v>1646</v>
      </c>
      <c r="R890" s="107" t="s">
        <v>25</v>
      </c>
    </row>
    <row r="891" spans="2:18" ht="20.100000000000001" customHeight="1" x14ac:dyDescent="0.4">
      <c r="B891" s="105" t="str">
        <f t="shared" si="40"/>
        <v/>
      </c>
      <c r="C891" s="105" t="str">
        <f t="shared" si="41"/>
        <v/>
      </c>
      <c r="D891" s="105" t="str">
        <f t="shared" si="42"/>
        <v/>
      </c>
      <c r="E891" s="106" t="s">
        <v>695</v>
      </c>
      <c r="F891" s="106" t="s">
        <v>794</v>
      </c>
      <c r="G891" s="106" t="s">
        <v>710</v>
      </c>
      <c r="H891" s="106" t="s">
        <v>765</v>
      </c>
      <c r="I891" s="106">
        <v>6</v>
      </c>
      <c r="J891" s="106" t="s">
        <v>711</v>
      </c>
      <c r="K891" s="106">
        <v>7</v>
      </c>
      <c r="L891" s="106" t="s">
        <v>765</v>
      </c>
      <c r="M891" s="106" t="s">
        <v>700</v>
      </c>
      <c r="N891" s="106">
        <v>0.44</v>
      </c>
      <c r="O891" s="106">
        <v>0.8</v>
      </c>
      <c r="P891" s="106" t="s">
        <v>714</v>
      </c>
      <c r="Q891" s="107" t="s">
        <v>1647</v>
      </c>
      <c r="R891" s="107" t="s">
        <v>44</v>
      </c>
    </row>
    <row r="892" spans="2:18" ht="20.100000000000001" customHeight="1" x14ac:dyDescent="0.4">
      <c r="B892" s="105" t="str">
        <f t="shared" si="40"/>
        <v/>
      </c>
      <c r="C892" s="105" t="str">
        <f t="shared" si="41"/>
        <v/>
      </c>
      <c r="D892" s="105" t="str">
        <f t="shared" si="42"/>
        <v/>
      </c>
      <c r="E892" s="106" t="s">
        <v>695</v>
      </c>
      <c r="F892" s="106" t="s">
        <v>794</v>
      </c>
      <c r="G892" s="106" t="s">
        <v>773</v>
      </c>
      <c r="H892" s="106" t="s">
        <v>729</v>
      </c>
      <c r="I892" s="106">
        <v>6</v>
      </c>
      <c r="J892" s="106" t="s">
        <v>1266</v>
      </c>
      <c r="K892" s="106">
        <v>7</v>
      </c>
      <c r="L892" s="106" t="s">
        <v>729</v>
      </c>
      <c r="M892" s="106" t="s">
        <v>700</v>
      </c>
      <c r="N892" s="106">
        <v>0.44</v>
      </c>
      <c r="O892" s="106">
        <v>0.8</v>
      </c>
      <c r="P892" s="106" t="s">
        <v>714</v>
      </c>
      <c r="Q892" s="107" t="s">
        <v>1648</v>
      </c>
      <c r="R892" s="107" t="s">
        <v>44</v>
      </c>
    </row>
    <row r="893" spans="2:18" ht="20.100000000000001" customHeight="1" x14ac:dyDescent="0.4">
      <c r="B893" s="105" t="str">
        <f t="shared" si="40"/>
        <v/>
      </c>
      <c r="C893" s="105" t="str">
        <f t="shared" si="41"/>
        <v/>
      </c>
      <c r="D893" s="105" t="str">
        <f t="shared" si="42"/>
        <v/>
      </c>
      <c r="E893" s="106" t="s">
        <v>695</v>
      </c>
      <c r="F893" s="106" t="s">
        <v>794</v>
      </c>
      <c r="G893" s="106" t="s">
        <v>778</v>
      </c>
      <c r="H893" s="106" t="s">
        <v>729</v>
      </c>
      <c r="I893" s="106">
        <v>6</v>
      </c>
      <c r="J893" s="106" t="s">
        <v>1269</v>
      </c>
      <c r="K893" s="106">
        <v>7</v>
      </c>
      <c r="L893" s="106" t="s">
        <v>729</v>
      </c>
      <c r="M893" s="106" t="s">
        <v>700</v>
      </c>
      <c r="N893" s="106">
        <v>0.44</v>
      </c>
      <c r="O893" s="106">
        <v>0.8</v>
      </c>
      <c r="P893" s="106" t="s">
        <v>714</v>
      </c>
      <c r="Q893" s="107" t="s">
        <v>1649</v>
      </c>
      <c r="R893" s="107" t="s">
        <v>44</v>
      </c>
    </row>
    <row r="894" spans="2:18" ht="20.100000000000001" customHeight="1" x14ac:dyDescent="0.4">
      <c r="B894" s="105" t="str">
        <f t="shared" si="40"/>
        <v/>
      </c>
      <c r="C894" s="105" t="str">
        <f t="shared" si="41"/>
        <v/>
      </c>
      <c r="D894" s="105" t="str">
        <f t="shared" si="42"/>
        <v/>
      </c>
      <c r="E894" s="106" t="s">
        <v>695</v>
      </c>
      <c r="F894" s="106" t="s">
        <v>798</v>
      </c>
      <c r="G894" s="106" t="s">
        <v>710</v>
      </c>
      <c r="H894" s="106" t="s">
        <v>765</v>
      </c>
      <c r="I894" s="106">
        <v>6</v>
      </c>
      <c r="J894" s="106" t="s">
        <v>711</v>
      </c>
      <c r="K894" s="106">
        <v>7</v>
      </c>
      <c r="L894" s="106" t="s">
        <v>819</v>
      </c>
      <c r="M894" s="106" t="s">
        <v>700</v>
      </c>
      <c r="N894" s="106">
        <v>0.36</v>
      </c>
      <c r="O894" s="106">
        <v>0.8</v>
      </c>
      <c r="P894" s="106" t="s">
        <v>714</v>
      </c>
      <c r="Q894" s="107" t="s">
        <v>1650</v>
      </c>
      <c r="R894" s="107" t="s">
        <v>44</v>
      </c>
    </row>
    <row r="895" spans="2:18" ht="20.100000000000001" customHeight="1" x14ac:dyDescent="0.4">
      <c r="B895" s="105" t="str">
        <f t="shared" si="40"/>
        <v/>
      </c>
      <c r="C895" s="105" t="str">
        <f t="shared" si="41"/>
        <v/>
      </c>
      <c r="D895" s="105" t="str">
        <f t="shared" si="42"/>
        <v/>
      </c>
      <c r="E895" s="106" t="s">
        <v>695</v>
      </c>
      <c r="F895" s="106" t="s">
        <v>798</v>
      </c>
      <c r="G895" s="106" t="s">
        <v>773</v>
      </c>
      <c r="H895" s="106" t="s">
        <v>729</v>
      </c>
      <c r="I895" s="106">
        <v>6</v>
      </c>
      <c r="J895" s="106" t="s">
        <v>1266</v>
      </c>
      <c r="K895" s="106">
        <v>7</v>
      </c>
      <c r="L895" s="106" t="s">
        <v>799</v>
      </c>
      <c r="M895" s="106" t="s">
        <v>700</v>
      </c>
      <c r="N895" s="106">
        <v>0.36</v>
      </c>
      <c r="O895" s="106">
        <v>0.8</v>
      </c>
      <c r="P895" s="106" t="s">
        <v>714</v>
      </c>
      <c r="Q895" s="107" t="s">
        <v>1651</v>
      </c>
      <c r="R895" s="107" t="s">
        <v>44</v>
      </c>
    </row>
    <row r="896" spans="2:18" ht="20.100000000000001" customHeight="1" x14ac:dyDescent="0.4">
      <c r="B896" s="105" t="str">
        <f t="shared" si="40"/>
        <v/>
      </c>
      <c r="C896" s="105" t="str">
        <f t="shared" si="41"/>
        <v/>
      </c>
      <c r="D896" s="105" t="str">
        <f t="shared" si="42"/>
        <v/>
      </c>
      <c r="E896" s="106" t="s">
        <v>695</v>
      </c>
      <c r="F896" s="106" t="s">
        <v>798</v>
      </c>
      <c r="G896" s="106" t="s">
        <v>778</v>
      </c>
      <c r="H896" s="106" t="s">
        <v>729</v>
      </c>
      <c r="I896" s="106">
        <v>6</v>
      </c>
      <c r="J896" s="106" t="s">
        <v>1269</v>
      </c>
      <c r="K896" s="106">
        <v>7</v>
      </c>
      <c r="L896" s="106" t="s">
        <v>799</v>
      </c>
      <c r="M896" s="106" t="s">
        <v>700</v>
      </c>
      <c r="N896" s="106">
        <v>0.36</v>
      </c>
      <c r="O896" s="106">
        <v>0.8</v>
      </c>
      <c r="P896" s="106" t="s">
        <v>714</v>
      </c>
      <c r="Q896" s="107" t="s">
        <v>1652</v>
      </c>
      <c r="R896" s="107" t="s">
        <v>44</v>
      </c>
    </row>
    <row r="897" spans="2:18" ht="20.100000000000001" customHeight="1" x14ac:dyDescent="0.4">
      <c r="B897" s="105" t="str">
        <f t="shared" si="40"/>
        <v/>
      </c>
      <c r="C897" s="105" t="str">
        <f t="shared" si="41"/>
        <v/>
      </c>
      <c r="D897" s="105" t="str">
        <f t="shared" si="42"/>
        <v/>
      </c>
      <c r="E897" s="106" t="s">
        <v>695</v>
      </c>
      <c r="F897" s="106" t="s">
        <v>805</v>
      </c>
      <c r="G897" s="106" t="s">
        <v>773</v>
      </c>
      <c r="H897" s="106" t="s">
        <v>765</v>
      </c>
      <c r="I897" s="106">
        <v>6</v>
      </c>
      <c r="J897" s="106" t="s">
        <v>1266</v>
      </c>
      <c r="K897" s="106">
        <v>7</v>
      </c>
      <c r="L897" s="106" t="s">
        <v>741</v>
      </c>
      <c r="M897" s="106" t="s">
        <v>700</v>
      </c>
      <c r="N897" s="106">
        <v>0.43</v>
      </c>
      <c r="O897" s="106">
        <v>0.8</v>
      </c>
      <c r="P897" s="106" t="s">
        <v>714</v>
      </c>
      <c r="Q897" s="107" t="s">
        <v>1653</v>
      </c>
      <c r="R897" s="107" t="s">
        <v>44</v>
      </c>
    </row>
    <row r="898" spans="2:18" ht="20.100000000000001" customHeight="1" x14ac:dyDescent="0.4">
      <c r="B898" s="105" t="str">
        <f t="shared" si="40"/>
        <v/>
      </c>
      <c r="C898" s="105" t="str">
        <f t="shared" si="41"/>
        <v/>
      </c>
      <c r="D898" s="105" t="str">
        <f t="shared" si="42"/>
        <v/>
      </c>
      <c r="E898" s="106" t="s">
        <v>695</v>
      </c>
      <c r="F898" s="106" t="s">
        <v>805</v>
      </c>
      <c r="G898" s="106" t="s">
        <v>778</v>
      </c>
      <c r="H898" s="106" t="s">
        <v>765</v>
      </c>
      <c r="I898" s="106">
        <v>6</v>
      </c>
      <c r="J898" s="106" t="s">
        <v>1269</v>
      </c>
      <c r="K898" s="106">
        <v>7</v>
      </c>
      <c r="L898" s="106" t="s">
        <v>741</v>
      </c>
      <c r="M898" s="106" t="s">
        <v>700</v>
      </c>
      <c r="N898" s="106">
        <v>0.43</v>
      </c>
      <c r="O898" s="106">
        <v>0.8</v>
      </c>
      <c r="P898" s="106" t="s">
        <v>714</v>
      </c>
      <c r="Q898" s="107" t="s">
        <v>1654</v>
      </c>
      <c r="R898" s="107" t="s">
        <v>44</v>
      </c>
    </row>
    <row r="899" spans="2:18" ht="20.100000000000001" customHeight="1" x14ac:dyDescent="0.4">
      <c r="B899" s="105" t="str">
        <f t="shared" si="40"/>
        <v/>
      </c>
      <c r="C899" s="105" t="str">
        <f t="shared" si="41"/>
        <v/>
      </c>
      <c r="D899" s="105" t="str">
        <f t="shared" si="42"/>
        <v/>
      </c>
      <c r="E899" s="106" t="s">
        <v>695</v>
      </c>
      <c r="F899" s="106" t="s">
        <v>817</v>
      </c>
      <c r="G899" s="106" t="s">
        <v>773</v>
      </c>
      <c r="H899" s="106" t="s">
        <v>819</v>
      </c>
      <c r="I899" s="106">
        <v>6</v>
      </c>
      <c r="J899" s="106" t="s">
        <v>1266</v>
      </c>
      <c r="K899" s="106">
        <v>7</v>
      </c>
      <c r="L899" s="106" t="s">
        <v>741</v>
      </c>
      <c r="M899" s="106" t="s">
        <v>700</v>
      </c>
      <c r="N899" s="106">
        <v>0.31</v>
      </c>
      <c r="O899" s="106">
        <v>0.8</v>
      </c>
      <c r="P899" s="106" t="s">
        <v>714</v>
      </c>
      <c r="Q899" s="107" t="s">
        <v>1655</v>
      </c>
      <c r="R899" s="107" t="s">
        <v>44</v>
      </c>
    </row>
    <row r="900" spans="2:18" ht="20.100000000000001" customHeight="1" x14ac:dyDescent="0.4">
      <c r="B900" s="105" t="str">
        <f t="shared" si="40"/>
        <v/>
      </c>
      <c r="C900" s="105" t="str">
        <f t="shared" si="41"/>
        <v/>
      </c>
      <c r="D900" s="105" t="str">
        <f t="shared" si="42"/>
        <v/>
      </c>
      <c r="E900" s="106" t="s">
        <v>695</v>
      </c>
      <c r="F900" s="106" t="s">
        <v>817</v>
      </c>
      <c r="G900" s="106" t="s">
        <v>778</v>
      </c>
      <c r="H900" s="106" t="s">
        <v>819</v>
      </c>
      <c r="I900" s="106">
        <v>6</v>
      </c>
      <c r="J900" s="106" t="s">
        <v>1269</v>
      </c>
      <c r="K900" s="106">
        <v>7</v>
      </c>
      <c r="L900" s="106" t="s">
        <v>741</v>
      </c>
      <c r="M900" s="106" t="s">
        <v>700</v>
      </c>
      <c r="N900" s="106">
        <v>0.31</v>
      </c>
      <c r="O900" s="106">
        <v>0.8</v>
      </c>
      <c r="P900" s="106" t="s">
        <v>714</v>
      </c>
      <c r="Q900" s="107" t="s">
        <v>1656</v>
      </c>
      <c r="R900" s="107" t="s">
        <v>44</v>
      </c>
    </row>
    <row r="901" spans="2:18" ht="20.100000000000001" customHeight="1" x14ac:dyDescent="0.4">
      <c r="B901" s="105" t="str">
        <f t="shared" si="40"/>
        <v/>
      </c>
      <c r="C901" s="105" t="str">
        <f t="shared" si="41"/>
        <v/>
      </c>
      <c r="D901" s="105" t="str">
        <f t="shared" si="42"/>
        <v/>
      </c>
      <c r="E901" s="106" t="s">
        <v>695</v>
      </c>
      <c r="F901" s="106" t="s">
        <v>805</v>
      </c>
      <c r="G901" s="106" t="s">
        <v>697</v>
      </c>
      <c r="H901" s="106" t="s">
        <v>729</v>
      </c>
      <c r="I901" s="106">
        <v>11</v>
      </c>
      <c r="J901" s="106" t="s">
        <v>699</v>
      </c>
      <c r="K901" s="106">
        <v>11</v>
      </c>
      <c r="L901" s="106" t="s">
        <v>741</v>
      </c>
      <c r="M901" s="106" t="s">
        <v>924</v>
      </c>
      <c r="N901" s="106">
        <v>0.46</v>
      </c>
      <c r="O901" s="106">
        <v>0.8</v>
      </c>
      <c r="P901" s="106" t="s">
        <v>714</v>
      </c>
      <c r="Q901" s="107" t="s">
        <v>1657</v>
      </c>
      <c r="R901" s="107" t="s">
        <v>275</v>
      </c>
    </row>
    <row r="902" spans="2:18" ht="20.100000000000001" customHeight="1" x14ac:dyDescent="0.4">
      <c r="B902" s="105" t="str">
        <f t="shared" si="40"/>
        <v/>
      </c>
      <c r="C902" s="105" t="str">
        <f t="shared" si="41"/>
        <v/>
      </c>
      <c r="D902" s="105" t="str">
        <f t="shared" si="42"/>
        <v/>
      </c>
      <c r="E902" s="106" t="s">
        <v>695</v>
      </c>
      <c r="F902" s="106" t="s">
        <v>817</v>
      </c>
      <c r="G902" s="106" t="s">
        <v>697</v>
      </c>
      <c r="H902" s="106" t="s">
        <v>799</v>
      </c>
      <c r="I902" s="106">
        <v>11</v>
      </c>
      <c r="J902" s="106" t="s">
        <v>699</v>
      </c>
      <c r="K902" s="106">
        <v>11</v>
      </c>
      <c r="L902" s="106" t="s">
        <v>741</v>
      </c>
      <c r="M902" s="106" t="s">
        <v>924</v>
      </c>
      <c r="N902" s="106">
        <v>0.33</v>
      </c>
      <c r="O902" s="106">
        <v>0.8</v>
      </c>
      <c r="P902" s="106" t="s">
        <v>714</v>
      </c>
      <c r="Q902" s="107" t="s">
        <v>1658</v>
      </c>
      <c r="R902" s="107" t="s">
        <v>275</v>
      </c>
    </row>
    <row r="903" spans="2:18" ht="20.100000000000001" customHeight="1" x14ac:dyDescent="0.4">
      <c r="B903" s="105" t="str">
        <f t="shared" si="40"/>
        <v/>
      </c>
      <c r="C903" s="105" t="str">
        <f t="shared" si="41"/>
        <v/>
      </c>
      <c r="D903" s="105" t="str">
        <f t="shared" si="42"/>
        <v/>
      </c>
      <c r="E903" s="106" t="s">
        <v>695</v>
      </c>
      <c r="F903" s="106" t="s">
        <v>794</v>
      </c>
      <c r="G903" s="106" t="s">
        <v>710</v>
      </c>
      <c r="H903" s="106" t="s">
        <v>765</v>
      </c>
      <c r="I903" s="106">
        <v>6</v>
      </c>
      <c r="J903" s="106" t="s">
        <v>711</v>
      </c>
      <c r="K903" s="106">
        <v>7</v>
      </c>
      <c r="L903" s="106" t="s">
        <v>765</v>
      </c>
      <c r="M903" s="106" t="s">
        <v>700</v>
      </c>
      <c r="N903" s="106">
        <v>0.44</v>
      </c>
      <c r="O903" s="106">
        <v>0.8</v>
      </c>
      <c r="P903" s="106" t="s">
        <v>701</v>
      </c>
      <c r="Q903" s="107" t="s">
        <v>1659</v>
      </c>
      <c r="R903" s="107" t="s">
        <v>275</v>
      </c>
    </row>
    <row r="904" spans="2:18" ht="20.100000000000001" customHeight="1" x14ac:dyDescent="0.4">
      <c r="B904" s="105" t="str">
        <f t="shared" si="40"/>
        <v/>
      </c>
      <c r="C904" s="105" t="str">
        <f t="shared" si="41"/>
        <v/>
      </c>
      <c r="D904" s="105" t="str">
        <f t="shared" si="42"/>
        <v/>
      </c>
      <c r="E904" s="106" t="s">
        <v>695</v>
      </c>
      <c r="F904" s="106" t="s">
        <v>798</v>
      </c>
      <c r="G904" s="106" t="s">
        <v>710</v>
      </c>
      <c r="H904" s="106" t="s">
        <v>765</v>
      </c>
      <c r="I904" s="106">
        <v>6</v>
      </c>
      <c r="J904" s="106" t="s">
        <v>711</v>
      </c>
      <c r="K904" s="106">
        <v>7</v>
      </c>
      <c r="L904" s="106" t="s">
        <v>819</v>
      </c>
      <c r="M904" s="106" t="s">
        <v>700</v>
      </c>
      <c r="N904" s="106">
        <v>0.36</v>
      </c>
      <c r="O904" s="106">
        <v>0.8</v>
      </c>
      <c r="P904" s="106" t="s">
        <v>800</v>
      </c>
      <c r="Q904" s="107" t="s">
        <v>1660</v>
      </c>
      <c r="R904" s="107" t="s">
        <v>275</v>
      </c>
    </row>
    <row r="905" spans="2:18" ht="20.100000000000001" customHeight="1" x14ac:dyDescent="0.4">
      <c r="B905" s="105" t="str">
        <f t="shared" si="40"/>
        <v/>
      </c>
      <c r="C905" s="105" t="str">
        <f t="shared" si="41"/>
        <v/>
      </c>
      <c r="D905" s="105" t="str">
        <f t="shared" si="42"/>
        <v/>
      </c>
      <c r="E905" s="106" t="s">
        <v>695</v>
      </c>
      <c r="F905" s="106" t="s">
        <v>794</v>
      </c>
      <c r="G905" s="106" t="s">
        <v>710</v>
      </c>
      <c r="H905" s="106" t="s">
        <v>729</v>
      </c>
      <c r="I905" s="106">
        <v>11</v>
      </c>
      <c r="J905" s="106" t="s">
        <v>711</v>
      </c>
      <c r="K905" s="106">
        <v>11</v>
      </c>
      <c r="L905" s="106" t="s">
        <v>729</v>
      </c>
      <c r="M905" s="106" t="s">
        <v>924</v>
      </c>
      <c r="N905" s="106">
        <v>0.45</v>
      </c>
      <c r="O905" s="106">
        <v>0.8</v>
      </c>
      <c r="P905" s="106" t="s">
        <v>714</v>
      </c>
      <c r="Q905" s="107" t="s">
        <v>1661</v>
      </c>
      <c r="R905" s="107" t="s">
        <v>13</v>
      </c>
    </row>
    <row r="906" spans="2:18" ht="20.100000000000001" customHeight="1" x14ac:dyDescent="0.4">
      <c r="B906" s="105" t="str">
        <f t="shared" si="40"/>
        <v/>
      </c>
      <c r="C906" s="105" t="str">
        <f t="shared" si="41"/>
        <v/>
      </c>
      <c r="D906" s="105" t="str">
        <f t="shared" si="42"/>
        <v/>
      </c>
      <c r="E906" s="106" t="s">
        <v>695</v>
      </c>
      <c r="F906" s="106" t="s">
        <v>794</v>
      </c>
      <c r="G906" s="106" t="s">
        <v>773</v>
      </c>
      <c r="H906" s="106" t="s">
        <v>1248</v>
      </c>
      <c r="I906" s="106">
        <v>6</v>
      </c>
      <c r="J906" s="106" t="s">
        <v>774</v>
      </c>
      <c r="K906" s="106">
        <v>7</v>
      </c>
      <c r="L906" s="106" t="s">
        <v>1248</v>
      </c>
      <c r="M906" s="106" t="s">
        <v>700</v>
      </c>
      <c r="N906" s="106">
        <v>0.43</v>
      </c>
      <c r="O906" s="106">
        <v>0.8</v>
      </c>
      <c r="P906" s="106" t="s">
        <v>714</v>
      </c>
      <c r="Q906" s="107" t="s">
        <v>1662</v>
      </c>
      <c r="R906" s="107" t="s">
        <v>13</v>
      </c>
    </row>
    <row r="907" spans="2:18" ht="20.100000000000001" customHeight="1" x14ac:dyDescent="0.4">
      <c r="B907" s="105" t="str">
        <f t="shared" si="40"/>
        <v/>
      </c>
      <c r="C907" s="105" t="str">
        <f t="shared" si="41"/>
        <v/>
      </c>
      <c r="D907" s="105" t="str">
        <f t="shared" si="42"/>
        <v/>
      </c>
      <c r="E907" s="106" t="s">
        <v>695</v>
      </c>
      <c r="F907" s="106" t="s">
        <v>794</v>
      </c>
      <c r="G907" s="106" t="s">
        <v>778</v>
      </c>
      <c r="H907" s="106" t="s">
        <v>1248</v>
      </c>
      <c r="I907" s="106">
        <v>6</v>
      </c>
      <c r="J907" s="106" t="s">
        <v>779</v>
      </c>
      <c r="K907" s="106">
        <v>7</v>
      </c>
      <c r="L907" s="106" t="s">
        <v>1248</v>
      </c>
      <c r="M907" s="106" t="s">
        <v>700</v>
      </c>
      <c r="N907" s="106">
        <v>0.43</v>
      </c>
      <c r="O907" s="106">
        <v>0.8</v>
      </c>
      <c r="P907" s="106" t="s">
        <v>714</v>
      </c>
      <c r="Q907" s="107" t="s">
        <v>1663</v>
      </c>
      <c r="R907" s="107" t="s">
        <v>13</v>
      </c>
    </row>
    <row r="908" spans="2:18" ht="20.100000000000001" customHeight="1" x14ac:dyDescent="0.4">
      <c r="B908" s="105" t="str">
        <f t="shared" si="40"/>
        <v/>
      </c>
      <c r="C908" s="105" t="str">
        <f t="shared" si="41"/>
        <v/>
      </c>
      <c r="D908" s="105" t="str">
        <f t="shared" si="42"/>
        <v/>
      </c>
      <c r="E908" s="106" t="s">
        <v>695</v>
      </c>
      <c r="F908" s="106" t="s">
        <v>794</v>
      </c>
      <c r="G908" s="106" t="s">
        <v>782</v>
      </c>
      <c r="H908" s="106" t="s">
        <v>1248</v>
      </c>
      <c r="I908" s="106">
        <v>6</v>
      </c>
      <c r="J908" s="106" t="s">
        <v>783</v>
      </c>
      <c r="K908" s="106">
        <v>7</v>
      </c>
      <c r="L908" s="106" t="s">
        <v>1248</v>
      </c>
      <c r="M908" s="106" t="s">
        <v>700</v>
      </c>
      <c r="N908" s="106">
        <v>0.36</v>
      </c>
      <c r="O908" s="106">
        <v>0.8</v>
      </c>
      <c r="P908" s="106" t="s">
        <v>714</v>
      </c>
      <c r="Q908" s="107" t="s">
        <v>1664</v>
      </c>
      <c r="R908" s="107" t="s">
        <v>13</v>
      </c>
    </row>
    <row r="909" spans="2:18" ht="20.100000000000001" customHeight="1" x14ac:dyDescent="0.4">
      <c r="B909" s="105" t="str">
        <f t="shared" si="40"/>
        <v/>
      </c>
      <c r="C909" s="105" t="str">
        <f t="shared" si="41"/>
        <v/>
      </c>
      <c r="D909" s="105" t="str">
        <f t="shared" si="42"/>
        <v/>
      </c>
      <c r="E909" s="106" t="s">
        <v>695</v>
      </c>
      <c r="F909" s="106" t="s">
        <v>728</v>
      </c>
      <c r="G909" s="106" t="s">
        <v>710</v>
      </c>
      <c r="H909" s="106" t="s">
        <v>765</v>
      </c>
      <c r="I909" s="106">
        <v>10</v>
      </c>
      <c r="J909" s="106" t="s">
        <v>711</v>
      </c>
      <c r="K909" s="106">
        <v>11</v>
      </c>
      <c r="L909" s="106" t="s">
        <v>717</v>
      </c>
      <c r="M909" s="106" t="s">
        <v>924</v>
      </c>
      <c r="N909" s="106">
        <v>0.39</v>
      </c>
      <c r="O909" s="106">
        <v>0.81</v>
      </c>
      <c r="P909" s="106" t="s">
        <v>714</v>
      </c>
      <c r="Q909" s="107" t="s">
        <v>1665</v>
      </c>
      <c r="R909" s="107" t="s">
        <v>39</v>
      </c>
    </row>
    <row r="910" spans="2:18" ht="20.100000000000001" customHeight="1" x14ac:dyDescent="0.4">
      <c r="B910" s="105" t="str">
        <f t="shared" si="40"/>
        <v/>
      </c>
      <c r="C910" s="105" t="str">
        <f t="shared" si="41"/>
        <v/>
      </c>
      <c r="D910" s="105" t="str">
        <f t="shared" si="42"/>
        <v/>
      </c>
      <c r="E910" s="106" t="s">
        <v>695</v>
      </c>
      <c r="F910" s="106" t="s">
        <v>740</v>
      </c>
      <c r="G910" s="106" t="s">
        <v>773</v>
      </c>
      <c r="H910" s="106" t="s">
        <v>717</v>
      </c>
      <c r="I910" s="106">
        <v>10</v>
      </c>
      <c r="J910" s="106" t="s">
        <v>1266</v>
      </c>
      <c r="K910" s="106">
        <v>11</v>
      </c>
      <c r="L910" s="106" t="s">
        <v>741</v>
      </c>
      <c r="M910" s="106" t="s">
        <v>924</v>
      </c>
      <c r="N910" s="106">
        <v>0.33</v>
      </c>
      <c r="O910" s="106">
        <v>0.81</v>
      </c>
      <c r="P910" s="106" t="s">
        <v>714</v>
      </c>
      <c r="Q910" s="107" t="s">
        <v>1666</v>
      </c>
      <c r="R910" s="107" t="s">
        <v>39</v>
      </c>
    </row>
    <row r="911" spans="2:18" ht="20.100000000000001" customHeight="1" x14ac:dyDescent="0.4">
      <c r="B911" s="105" t="str">
        <f t="shared" si="40"/>
        <v/>
      </c>
      <c r="C911" s="105" t="str">
        <f t="shared" si="41"/>
        <v/>
      </c>
      <c r="D911" s="105" t="str">
        <f t="shared" si="42"/>
        <v/>
      </c>
      <c r="E911" s="106" t="s">
        <v>695</v>
      </c>
      <c r="F911" s="106" t="s">
        <v>740</v>
      </c>
      <c r="G911" s="106" t="s">
        <v>778</v>
      </c>
      <c r="H911" s="106" t="s">
        <v>717</v>
      </c>
      <c r="I911" s="106">
        <v>10</v>
      </c>
      <c r="J911" s="106" t="s">
        <v>1269</v>
      </c>
      <c r="K911" s="106">
        <v>11</v>
      </c>
      <c r="L911" s="106" t="s">
        <v>741</v>
      </c>
      <c r="M911" s="106" t="s">
        <v>924</v>
      </c>
      <c r="N911" s="106">
        <v>0.33</v>
      </c>
      <c r="O911" s="106">
        <v>0.81</v>
      </c>
      <c r="P911" s="106" t="s">
        <v>714</v>
      </c>
      <c r="Q911" s="107" t="s">
        <v>1667</v>
      </c>
      <c r="R911" s="107" t="s">
        <v>39</v>
      </c>
    </row>
    <row r="912" spans="2:18" ht="20.100000000000001" customHeight="1" x14ac:dyDescent="0.4">
      <c r="B912" s="105" t="str">
        <f t="shared" si="40"/>
        <v/>
      </c>
      <c r="C912" s="105" t="str">
        <f t="shared" si="41"/>
        <v/>
      </c>
      <c r="D912" s="105" t="str">
        <f t="shared" si="42"/>
        <v/>
      </c>
      <c r="E912" s="106" t="s">
        <v>695</v>
      </c>
      <c r="F912" s="106" t="s">
        <v>728</v>
      </c>
      <c r="G912" s="106" t="s">
        <v>710</v>
      </c>
      <c r="H912" s="106" t="s">
        <v>733</v>
      </c>
      <c r="I912" s="106">
        <v>10</v>
      </c>
      <c r="J912" s="106" t="s">
        <v>711</v>
      </c>
      <c r="K912" s="106">
        <v>11</v>
      </c>
      <c r="L912" s="106" t="s">
        <v>698</v>
      </c>
      <c r="M912" s="106" t="s">
        <v>924</v>
      </c>
      <c r="N912" s="106">
        <v>0.4</v>
      </c>
      <c r="O912" s="106">
        <v>0.81</v>
      </c>
      <c r="P912" s="106" t="s">
        <v>714</v>
      </c>
      <c r="Q912" s="107" t="s">
        <v>1668</v>
      </c>
      <c r="R912" s="107" t="s">
        <v>25</v>
      </c>
    </row>
    <row r="913" spans="2:18" ht="20.100000000000001" customHeight="1" x14ac:dyDescent="0.4">
      <c r="B913" s="105" t="str">
        <f t="shared" ref="B913:B976" si="43">IF(OR($C$11="",$C$12=""),"",IFERROR(IF(AND($U$23&lt;&gt;R913,$V$23&lt;&gt;R913),"－",IF(AND(COUNTIF($C$11,"*樹脂スペーサー*")&gt;0,OR(M913="空気",F913="一般",F913="一般ＰＧ")),"－",IF(AND($W$26&gt;0,$W$26&gt;=O913),$U$26,IF(AND($W$27&gt;0,$W$27&gt;=O913),$U$27,IF(AND($W$28&gt;0,$W$28&gt;=O913),$U$28,IF(AND($W$29&gt;0,$W$29&gt;=O913),$U$29,IF(AND($W$30&gt;0,$W$30&gt;=O913),$U$30,IF(AND($W$31&gt;0,$W$31&gt;=O913),$U$31,IF(AND($W$32&gt;0,$W$32&gt;=O913),$U$32,"－"))))))))),"－"))</f>
        <v/>
      </c>
      <c r="C913" s="105" t="str">
        <f t="shared" ref="C913:C976" si="44">IF(B913="","",IF(B913&lt;&gt;"－",VLOOKUP(B913,$U$26:$V$32,2,FALSE),"－"))</f>
        <v/>
      </c>
      <c r="D913" s="105" t="str">
        <f t="shared" ref="D913:D976" si="45">IF($H$10="","",IF($V$39&lt;&gt;"断熱等","－",IF(AND(COUNTIF($V$35,"*樹脂スペーサー*")&gt;0,OR(M913="空気",F913="一般",F913="一般ＰＧ")),"－",IF(AND($V$36&lt;&gt;R913,$W$36&lt;&gt;R913),"－",IF(MID($H$10,10,1)="Z",IF(N913&lt;=0.65,"○","－"),IF($V$37&gt;=O913,"○","－"))))))</f>
        <v/>
      </c>
      <c r="E913" s="106" t="s">
        <v>695</v>
      </c>
      <c r="F913" s="106" t="s">
        <v>740</v>
      </c>
      <c r="G913" s="106" t="s">
        <v>773</v>
      </c>
      <c r="H913" s="106" t="s">
        <v>698</v>
      </c>
      <c r="I913" s="106">
        <v>10</v>
      </c>
      <c r="J913" s="106" t="s">
        <v>774</v>
      </c>
      <c r="K913" s="106">
        <v>11</v>
      </c>
      <c r="L913" s="106" t="s">
        <v>741</v>
      </c>
      <c r="M913" s="106" t="s">
        <v>924</v>
      </c>
      <c r="N913" s="106">
        <v>0.33</v>
      </c>
      <c r="O913" s="106">
        <v>0.81</v>
      </c>
      <c r="P913" s="106" t="s">
        <v>714</v>
      </c>
      <c r="Q913" s="107" t="s">
        <v>1669</v>
      </c>
      <c r="R913" s="107" t="s">
        <v>25</v>
      </c>
    </row>
    <row r="914" spans="2:18" ht="20.100000000000001" customHeight="1" x14ac:dyDescent="0.4">
      <c r="B914" s="105" t="str">
        <f t="shared" si="43"/>
        <v/>
      </c>
      <c r="C914" s="105" t="str">
        <f t="shared" si="44"/>
        <v/>
      </c>
      <c r="D914" s="105" t="str">
        <f t="shared" si="45"/>
        <v/>
      </c>
      <c r="E914" s="106" t="s">
        <v>695</v>
      </c>
      <c r="F914" s="106" t="s">
        <v>740</v>
      </c>
      <c r="G914" s="106" t="s">
        <v>773</v>
      </c>
      <c r="H914" s="106" t="s">
        <v>706</v>
      </c>
      <c r="I914" s="106">
        <v>10</v>
      </c>
      <c r="J914" s="106" t="s">
        <v>1266</v>
      </c>
      <c r="K914" s="106">
        <v>11</v>
      </c>
      <c r="L914" s="106" t="s">
        <v>741</v>
      </c>
      <c r="M914" s="106" t="s">
        <v>924</v>
      </c>
      <c r="N914" s="106">
        <v>0.33</v>
      </c>
      <c r="O914" s="106">
        <v>0.81</v>
      </c>
      <c r="P914" s="106" t="s">
        <v>714</v>
      </c>
      <c r="Q914" s="107" t="s">
        <v>1670</v>
      </c>
      <c r="R914" s="107" t="s">
        <v>25</v>
      </c>
    </row>
    <row r="915" spans="2:18" ht="20.100000000000001" customHeight="1" x14ac:dyDescent="0.4">
      <c r="B915" s="105" t="str">
        <f t="shared" si="43"/>
        <v/>
      </c>
      <c r="C915" s="105" t="str">
        <f t="shared" si="44"/>
        <v/>
      </c>
      <c r="D915" s="105" t="str">
        <f t="shared" si="45"/>
        <v/>
      </c>
      <c r="E915" s="106" t="s">
        <v>695</v>
      </c>
      <c r="F915" s="106" t="s">
        <v>740</v>
      </c>
      <c r="G915" s="106" t="s">
        <v>778</v>
      </c>
      <c r="H915" s="106" t="s">
        <v>698</v>
      </c>
      <c r="I915" s="106">
        <v>10</v>
      </c>
      <c r="J915" s="106" t="s">
        <v>779</v>
      </c>
      <c r="K915" s="106">
        <v>11</v>
      </c>
      <c r="L915" s="106" t="s">
        <v>741</v>
      </c>
      <c r="M915" s="106" t="s">
        <v>924</v>
      </c>
      <c r="N915" s="106">
        <v>0.33</v>
      </c>
      <c r="O915" s="106">
        <v>0.81</v>
      </c>
      <c r="P915" s="106" t="s">
        <v>714</v>
      </c>
      <c r="Q915" s="107" t="s">
        <v>1671</v>
      </c>
      <c r="R915" s="107" t="s">
        <v>25</v>
      </c>
    </row>
    <row r="916" spans="2:18" ht="20.100000000000001" customHeight="1" x14ac:dyDescent="0.4">
      <c r="B916" s="105" t="str">
        <f t="shared" si="43"/>
        <v/>
      </c>
      <c r="C916" s="105" t="str">
        <f t="shared" si="44"/>
        <v/>
      </c>
      <c r="D916" s="105" t="str">
        <f t="shared" si="45"/>
        <v/>
      </c>
      <c r="E916" s="106" t="s">
        <v>695</v>
      </c>
      <c r="F916" s="106" t="s">
        <v>740</v>
      </c>
      <c r="G916" s="106" t="s">
        <v>778</v>
      </c>
      <c r="H916" s="106" t="s">
        <v>706</v>
      </c>
      <c r="I916" s="106">
        <v>10</v>
      </c>
      <c r="J916" s="106" t="s">
        <v>1269</v>
      </c>
      <c r="K916" s="106">
        <v>11</v>
      </c>
      <c r="L916" s="106" t="s">
        <v>741</v>
      </c>
      <c r="M916" s="106" t="s">
        <v>924</v>
      </c>
      <c r="N916" s="106">
        <v>0.33</v>
      </c>
      <c r="O916" s="106">
        <v>0.81</v>
      </c>
      <c r="P916" s="106" t="s">
        <v>714</v>
      </c>
      <c r="Q916" s="107" t="s">
        <v>1672</v>
      </c>
      <c r="R916" s="107" t="s">
        <v>25</v>
      </c>
    </row>
    <row r="917" spans="2:18" ht="20.100000000000001" customHeight="1" x14ac:dyDescent="0.4">
      <c r="B917" s="105" t="str">
        <f t="shared" si="43"/>
        <v/>
      </c>
      <c r="C917" s="105" t="str">
        <f t="shared" si="44"/>
        <v/>
      </c>
      <c r="D917" s="105" t="str">
        <f t="shared" si="45"/>
        <v/>
      </c>
      <c r="E917" s="106" t="s">
        <v>695</v>
      </c>
      <c r="F917" s="106" t="s">
        <v>740</v>
      </c>
      <c r="G917" s="106" t="s">
        <v>782</v>
      </c>
      <c r="H917" s="106" t="s">
        <v>698</v>
      </c>
      <c r="I917" s="106">
        <v>10</v>
      </c>
      <c r="J917" s="106" t="s">
        <v>783</v>
      </c>
      <c r="K917" s="106">
        <v>11</v>
      </c>
      <c r="L917" s="106" t="s">
        <v>741</v>
      </c>
      <c r="M917" s="106" t="s">
        <v>924</v>
      </c>
      <c r="N917" s="106">
        <v>0.28000000000000003</v>
      </c>
      <c r="O917" s="106">
        <v>0.81</v>
      </c>
      <c r="P917" s="106" t="s">
        <v>714</v>
      </c>
      <c r="Q917" s="107" t="s">
        <v>1673</v>
      </c>
      <c r="R917" s="107" t="s">
        <v>25</v>
      </c>
    </row>
    <row r="918" spans="2:18" ht="20.100000000000001" customHeight="1" x14ac:dyDescent="0.4">
      <c r="B918" s="105" t="str">
        <f t="shared" si="43"/>
        <v/>
      </c>
      <c r="C918" s="105" t="str">
        <f t="shared" si="44"/>
        <v/>
      </c>
      <c r="D918" s="105" t="str">
        <f t="shared" si="45"/>
        <v/>
      </c>
      <c r="E918" s="106" t="s">
        <v>695</v>
      </c>
      <c r="F918" s="106" t="s">
        <v>740</v>
      </c>
      <c r="G918" s="106" t="s">
        <v>758</v>
      </c>
      <c r="H918" s="106" t="s">
        <v>717</v>
      </c>
      <c r="I918" s="106">
        <v>10</v>
      </c>
      <c r="J918" s="106" t="s">
        <v>711</v>
      </c>
      <c r="K918" s="106">
        <v>11</v>
      </c>
      <c r="L918" s="106" t="s">
        <v>753</v>
      </c>
      <c r="M918" s="106" t="s">
        <v>924</v>
      </c>
      <c r="N918" s="106">
        <v>0.34</v>
      </c>
      <c r="O918" s="106">
        <v>0.81</v>
      </c>
      <c r="P918" s="106" t="s">
        <v>714</v>
      </c>
      <c r="Q918" s="107" t="s">
        <v>1674</v>
      </c>
      <c r="R918" s="107" t="s">
        <v>25</v>
      </c>
    </row>
    <row r="919" spans="2:18" ht="20.100000000000001" customHeight="1" x14ac:dyDescent="0.4">
      <c r="B919" s="105" t="str">
        <f t="shared" si="43"/>
        <v/>
      </c>
      <c r="C919" s="105" t="str">
        <f t="shared" si="44"/>
        <v/>
      </c>
      <c r="D919" s="105" t="str">
        <f t="shared" si="45"/>
        <v/>
      </c>
      <c r="E919" s="106" t="s">
        <v>695</v>
      </c>
      <c r="F919" s="106" t="s">
        <v>740</v>
      </c>
      <c r="G919" s="106" t="s">
        <v>788</v>
      </c>
      <c r="H919" s="106" t="s">
        <v>698</v>
      </c>
      <c r="I919" s="106">
        <v>10</v>
      </c>
      <c r="J919" s="106" t="s">
        <v>722</v>
      </c>
      <c r="K919" s="106">
        <v>11</v>
      </c>
      <c r="L919" s="106" t="s">
        <v>753</v>
      </c>
      <c r="M919" s="106" t="s">
        <v>924</v>
      </c>
      <c r="N919" s="106">
        <v>0.34</v>
      </c>
      <c r="O919" s="106">
        <v>0.81</v>
      </c>
      <c r="P919" s="106" t="s">
        <v>714</v>
      </c>
      <c r="Q919" s="107" t="s">
        <v>1675</v>
      </c>
      <c r="R919" s="107" t="s">
        <v>25</v>
      </c>
    </row>
    <row r="920" spans="2:18" ht="20.100000000000001" customHeight="1" x14ac:dyDescent="0.4">
      <c r="B920" s="105" t="str">
        <f t="shared" si="43"/>
        <v/>
      </c>
      <c r="C920" s="105" t="str">
        <f t="shared" si="44"/>
        <v/>
      </c>
      <c r="D920" s="105" t="str">
        <f t="shared" si="45"/>
        <v/>
      </c>
      <c r="E920" s="106" t="s">
        <v>695</v>
      </c>
      <c r="F920" s="106" t="s">
        <v>740</v>
      </c>
      <c r="G920" s="106" t="s">
        <v>697</v>
      </c>
      <c r="H920" s="106" t="s">
        <v>706</v>
      </c>
      <c r="I920" s="106">
        <v>10</v>
      </c>
      <c r="J920" s="106" t="s">
        <v>699</v>
      </c>
      <c r="K920" s="106">
        <v>11</v>
      </c>
      <c r="L920" s="106" t="s">
        <v>741</v>
      </c>
      <c r="M920" s="106" t="s">
        <v>924</v>
      </c>
      <c r="N920" s="106">
        <v>0.35</v>
      </c>
      <c r="O920" s="106">
        <v>0.81</v>
      </c>
      <c r="P920" s="106" t="s">
        <v>714</v>
      </c>
      <c r="Q920" s="107" t="s">
        <v>1676</v>
      </c>
      <c r="R920" s="107" t="s">
        <v>522</v>
      </c>
    </row>
    <row r="921" spans="2:18" ht="20.100000000000001" customHeight="1" x14ac:dyDescent="0.4">
      <c r="B921" s="105" t="str">
        <f t="shared" si="43"/>
        <v/>
      </c>
      <c r="C921" s="105" t="str">
        <f t="shared" si="44"/>
        <v/>
      </c>
      <c r="D921" s="105" t="str">
        <f t="shared" si="45"/>
        <v/>
      </c>
      <c r="E921" s="106" t="s">
        <v>695</v>
      </c>
      <c r="F921" s="106" t="s">
        <v>740</v>
      </c>
      <c r="G921" s="106" t="s">
        <v>697</v>
      </c>
      <c r="H921" s="106" t="s">
        <v>698</v>
      </c>
      <c r="I921" s="106">
        <v>10</v>
      </c>
      <c r="J921" s="106" t="s">
        <v>699</v>
      </c>
      <c r="K921" s="106">
        <v>11</v>
      </c>
      <c r="L921" s="106" t="s">
        <v>741</v>
      </c>
      <c r="M921" s="106" t="s">
        <v>924</v>
      </c>
      <c r="N921" s="106">
        <v>0.34</v>
      </c>
      <c r="O921" s="106">
        <v>0.81</v>
      </c>
      <c r="P921" s="106" t="s">
        <v>714</v>
      </c>
      <c r="Q921" s="107" t="s">
        <v>1677</v>
      </c>
      <c r="R921" s="107" t="s">
        <v>275</v>
      </c>
    </row>
    <row r="922" spans="2:18" ht="20.100000000000001" customHeight="1" x14ac:dyDescent="0.4">
      <c r="B922" s="105" t="str">
        <f t="shared" si="43"/>
        <v/>
      </c>
      <c r="C922" s="105" t="str">
        <f t="shared" si="44"/>
        <v/>
      </c>
      <c r="D922" s="105" t="str">
        <f t="shared" si="45"/>
        <v/>
      </c>
      <c r="E922" s="106" t="s">
        <v>695</v>
      </c>
      <c r="F922" s="106" t="s">
        <v>728</v>
      </c>
      <c r="G922" s="106" t="s">
        <v>697</v>
      </c>
      <c r="H922" s="106" t="s">
        <v>765</v>
      </c>
      <c r="I922" s="106">
        <v>10</v>
      </c>
      <c r="J922" s="106" t="s">
        <v>699</v>
      </c>
      <c r="K922" s="106">
        <v>11</v>
      </c>
      <c r="L922" s="106" t="s">
        <v>717</v>
      </c>
      <c r="M922" s="106" t="s">
        <v>924</v>
      </c>
      <c r="N922" s="106">
        <v>0.39</v>
      </c>
      <c r="O922" s="106">
        <v>0.81</v>
      </c>
      <c r="P922" s="106" t="s">
        <v>714</v>
      </c>
      <c r="Q922" s="107" t="s">
        <v>1678</v>
      </c>
      <c r="R922" s="107" t="s">
        <v>13</v>
      </c>
    </row>
    <row r="923" spans="2:18" ht="20.100000000000001" customHeight="1" x14ac:dyDescent="0.4">
      <c r="B923" s="105" t="str">
        <f t="shared" si="43"/>
        <v/>
      </c>
      <c r="C923" s="105" t="str">
        <f t="shared" si="44"/>
        <v/>
      </c>
      <c r="D923" s="105" t="str">
        <f t="shared" si="45"/>
        <v/>
      </c>
      <c r="E923" s="106" t="s">
        <v>695</v>
      </c>
      <c r="F923" s="106" t="s">
        <v>728</v>
      </c>
      <c r="G923" s="106" t="s">
        <v>721</v>
      </c>
      <c r="H923" s="106" t="s">
        <v>729</v>
      </c>
      <c r="I923" s="106">
        <v>10</v>
      </c>
      <c r="J923" s="106" t="s">
        <v>722</v>
      </c>
      <c r="K923" s="106">
        <v>11</v>
      </c>
      <c r="L923" s="106" t="s">
        <v>706</v>
      </c>
      <c r="M923" s="106" t="s">
        <v>924</v>
      </c>
      <c r="N923" s="106">
        <v>0.4</v>
      </c>
      <c r="O923" s="106">
        <v>0.81</v>
      </c>
      <c r="P923" s="106" t="s">
        <v>714</v>
      </c>
      <c r="Q923" s="107" t="s">
        <v>1679</v>
      </c>
      <c r="R923" s="107" t="s">
        <v>13</v>
      </c>
    </row>
    <row r="924" spans="2:18" ht="20.100000000000001" customHeight="1" x14ac:dyDescent="0.4">
      <c r="B924" s="105" t="str">
        <f t="shared" si="43"/>
        <v/>
      </c>
      <c r="C924" s="105" t="str">
        <f t="shared" si="44"/>
        <v/>
      </c>
      <c r="D924" s="105" t="str">
        <f t="shared" si="45"/>
        <v/>
      </c>
      <c r="E924" s="106" t="s">
        <v>695</v>
      </c>
      <c r="F924" s="106" t="s">
        <v>794</v>
      </c>
      <c r="G924" s="106" t="s">
        <v>710</v>
      </c>
      <c r="H924" s="106" t="s">
        <v>765</v>
      </c>
      <c r="I924" s="106">
        <v>10</v>
      </c>
      <c r="J924" s="106" t="s">
        <v>711</v>
      </c>
      <c r="K924" s="106">
        <v>11</v>
      </c>
      <c r="L924" s="106" t="s">
        <v>765</v>
      </c>
      <c r="M924" s="106" t="s">
        <v>924</v>
      </c>
      <c r="N924" s="106">
        <v>0.44</v>
      </c>
      <c r="O924" s="106">
        <v>0.82</v>
      </c>
      <c r="P924" s="106" t="s">
        <v>714</v>
      </c>
      <c r="Q924" s="107" t="s">
        <v>1680</v>
      </c>
      <c r="R924" s="107" t="s">
        <v>39</v>
      </c>
    </row>
    <row r="925" spans="2:18" ht="20.100000000000001" customHeight="1" x14ac:dyDescent="0.4">
      <c r="B925" s="105" t="str">
        <f t="shared" si="43"/>
        <v/>
      </c>
      <c r="C925" s="105" t="str">
        <f t="shared" si="44"/>
        <v/>
      </c>
      <c r="D925" s="105" t="str">
        <f t="shared" si="45"/>
        <v/>
      </c>
      <c r="E925" s="106" t="s">
        <v>695</v>
      </c>
      <c r="F925" s="106" t="s">
        <v>794</v>
      </c>
      <c r="G925" s="106" t="s">
        <v>773</v>
      </c>
      <c r="H925" s="106" t="s">
        <v>729</v>
      </c>
      <c r="I925" s="106">
        <v>10</v>
      </c>
      <c r="J925" s="106" t="s">
        <v>1266</v>
      </c>
      <c r="K925" s="106">
        <v>11</v>
      </c>
      <c r="L925" s="106" t="s">
        <v>729</v>
      </c>
      <c r="M925" s="106" t="s">
        <v>924</v>
      </c>
      <c r="N925" s="106">
        <v>0.44</v>
      </c>
      <c r="O925" s="106">
        <v>0.82</v>
      </c>
      <c r="P925" s="106" t="s">
        <v>714</v>
      </c>
      <c r="Q925" s="107" t="s">
        <v>1681</v>
      </c>
      <c r="R925" s="107" t="s">
        <v>39</v>
      </c>
    </row>
    <row r="926" spans="2:18" ht="20.100000000000001" customHeight="1" x14ac:dyDescent="0.4">
      <c r="B926" s="105" t="str">
        <f t="shared" si="43"/>
        <v/>
      </c>
      <c r="C926" s="105" t="str">
        <f t="shared" si="44"/>
        <v/>
      </c>
      <c r="D926" s="105" t="str">
        <f t="shared" si="45"/>
        <v/>
      </c>
      <c r="E926" s="106" t="s">
        <v>695</v>
      </c>
      <c r="F926" s="106" t="s">
        <v>794</v>
      </c>
      <c r="G926" s="106" t="s">
        <v>778</v>
      </c>
      <c r="H926" s="106" t="s">
        <v>729</v>
      </c>
      <c r="I926" s="106">
        <v>10</v>
      </c>
      <c r="J926" s="106" t="s">
        <v>1269</v>
      </c>
      <c r="K926" s="106">
        <v>11</v>
      </c>
      <c r="L926" s="106" t="s">
        <v>729</v>
      </c>
      <c r="M926" s="106" t="s">
        <v>924</v>
      </c>
      <c r="N926" s="106">
        <v>0.44</v>
      </c>
      <c r="O926" s="106">
        <v>0.82</v>
      </c>
      <c r="P926" s="106" t="s">
        <v>714</v>
      </c>
      <c r="Q926" s="107" t="s">
        <v>1682</v>
      </c>
      <c r="R926" s="107" t="s">
        <v>39</v>
      </c>
    </row>
    <row r="927" spans="2:18" ht="20.100000000000001" customHeight="1" x14ac:dyDescent="0.4">
      <c r="B927" s="105" t="str">
        <f t="shared" si="43"/>
        <v/>
      </c>
      <c r="C927" s="105" t="str">
        <f t="shared" si="44"/>
        <v/>
      </c>
      <c r="D927" s="105" t="str">
        <f t="shared" si="45"/>
        <v/>
      </c>
      <c r="E927" s="106" t="s">
        <v>695</v>
      </c>
      <c r="F927" s="106" t="s">
        <v>696</v>
      </c>
      <c r="G927" s="106" t="s">
        <v>721</v>
      </c>
      <c r="H927" s="106" t="s">
        <v>717</v>
      </c>
      <c r="I927" s="106">
        <v>10</v>
      </c>
      <c r="J927" s="106" t="s">
        <v>722</v>
      </c>
      <c r="K927" s="106">
        <v>10</v>
      </c>
      <c r="L927" s="106" t="s">
        <v>717</v>
      </c>
      <c r="M927" s="106" t="s">
        <v>924</v>
      </c>
      <c r="N927" s="106">
        <v>0.32</v>
      </c>
      <c r="O927" s="106">
        <v>0.82</v>
      </c>
      <c r="P927" s="106" t="s">
        <v>714</v>
      </c>
      <c r="Q927" s="107" t="s">
        <v>1683</v>
      </c>
      <c r="R927" s="107" t="s">
        <v>39</v>
      </c>
    </row>
    <row r="928" spans="2:18" ht="20.100000000000001" customHeight="1" x14ac:dyDescent="0.4">
      <c r="B928" s="105" t="str">
        <f t="shared" si="43"/>
        <v/>
      </c>
      <c r="C928" s="105" t="str">
        <f t="shared" si="44"/>
        <v/>
      </c>
      <c r="D928" s="105" t="str">
        <f t="shared" si="45"/>
        <v/>
      </c>
      <c r="E928" s="106" t="s">
        <v>695</v>
      </c>
      <c r="F928" s="106" t="s">
        <v>696</v>
      </c>
      <c r="G928" s="106" t="s">
        <v>773</v>
      </c>
      <c r="H928" s="106" t="s">
        <v>698</v>
      </c>
      <c r="I928" s="106">
        <v>10</v>
      </c>
      <c r="J928" s="106" t="s">
        <v>774</v>
      </c>
      <c r="K928" s="106">
        <v>10</v>
      </c>
      <c r="L928" s="106" t="s">
        <v>698</v>
      </c>
      <c r="M928" s="106" t="s">
        <v>924</v>
      </c>
      <c r="N928" s="106">
        <v>0.32</v>
      </c>
      <c r="O928" s="106">
        <v>0.82</v>
      </c>
      <c r="P928" s="106" t="s">
        <v>714</v>
      </c>
      <c r="Q928" s="107" t="s">
        <v>1684</v>
      </c>
      <c r="R928" s="107" t="s">
        <v>39</v>
      </c>
    </row>
    <row r="929" spans="2:18" ht="20.100000000000001" customHeight="1" x14ac:dyDescent="0.4">
      <c r="B929" s="105" t="str">
        <f t="shared" si="43"/>
        <v/>
      </c>
      <c r="C929" s="105" t="str">
        <f t="shared" si="44"/>
        <v/>
      </c>
      <c r="D929" s="105" t="str">
        <f t="shared" si="45"/>
        <v/>
      </c>
      <c r="E929" s="106" t="s">
        <v>695</v>
      </c>
      <c r="F929" s="106" t="s">
        <v>696</v>
      </c>
      <c r="G929" s="106" t="s">
        <v>778</v>
      </c>
      <c r="H929" s="106" t="s">
        <v>698</v>
      </c>
      <c r="I929" s="106">
        <v>10</v>
      </c>
      <c r="J929" s="106" t="s">
        <v>779</v>
      </c>
      <c r="K929" s="106">
        <v>10</v>
      </c>
      <c r="L929" s="106" t="s">
        <v>698</v>
      </c>
      <c r="M929" s="106" t="s">
        <v>924</v>
      </c>
      <c r="N929" s="106">
        <v>0.32</v>
      </c>
      <c r="O929" s="106">
        <v>0.82</v>
      </c>
      <c r="P929" s="106" t="s">
        <v>714</v>
      </c>
      <c r="Q929" s="107" t="s">
        <v>1685</v>
      </c>
      <c r="R929" s="107" t="s">
        <v>39</v>
      </c>
    </row>
    <row r="930" spans="2:18" ht="20.100000000000001" customHeight="1" x14ac:dyDescent="0.4">
      <c r="B930" s="105" t="str">
        <f t="shared" si="43"/>
        <v/>
      </c>
      <c r="C930" s="105" t="str">
        <f t="shared" si="44"/>
        <v/>
      </c>
      <c r="D930" s="105" t="str">
        <f t="shared" si="45"/>
        <v/>
      </c>
      <c r="E930" s="106" t="s">
        <v>695</v>
      </c>
      <c r="F930" s="106" t="s">
        <v>696</v>
      </c>
      <c r="G930" s="106" t="s">
        <v>782</v>
      </c>
      <c r="H930" s="106" t="s">
        <v>698</v>
      </c>
      <c r="I930" s="106">
        <v>10</v>
      </c>
      <c r="J930" s="106" t="s">
        <v>783</v>
      </c>
      <c r="K930" s="106">
        <v>10</v>
      </c>
      <c r="L930" s="106" t="s">
        <v>698</v>
      </c>
      <c r="M930" s="106" t="s">
        <v>924</v>
      </c>
      <c r="N930" s="106">
        <v>0.27</v>
      </c>
      <c r="O930" s="106">
        <v>0.82</v>
      </c>
      <c r="P930" s="106" t="s">
        <v>714</v>
      </c>
      <c r="Q930" s="107" t="s">
        <v>1686</v>
      </c>
      <c r="R930" s="107" t="s">
        <v>39</v>
      </c>
    </row>
    <row r="931" spans="2:18" ht="20.100000000000001" customHeight="1" x14ac:dyDescent="0.4">
      <c r="B931" s="105" t="str">
        <f t="shared" si="43"/>
        <v/>
      </c>
      <c r="C931" s="105" t="str">
        <f t="shared" si="44"/>
        <v/>
      </c>
      <c r="D931" s="105" t="str">
        <f t="shared" si="45"/>
        <v/>
      </c>
      <c r="E931" s="106" t="s">
        <v>695</v>
      </c>
      <c r="F931" s="106" t="s">
        <v>798</v>
      </c>
      <c r="G931" s="106" t="s">
        <v>710</v>
      </c>
      <c r="H931" s="106" t="s">
        <v>765</v>
      </c>
      <c r="I931" s="106">
        <v>10</v>
      </c>
      <c r="J931" s="106" t="s">
        <v>711</v>
      </c>
      <c r="K931" s="106">
        <v>11</v>
      </c>
      <c r="L931" s="106" t="s">
        <v>819</v>
      </c>
      <c r="M931" s="106" t="s">
        <v>924</v>
      </c>
      <c r="N931" s="106">
        <v>0.36</v>
      </c>
      <c r="O931" s="106">
        <v>0.82</v>
      </c>
      <c r="P931" s="106" t="s">
        <v>714</v>
      </c>
      <c r="Q931" s="107" t="s">
        <v>1687</v>
      </c>
      <c r="R931" s="107" t="s">
        <v>39</v>
      </c>
    </row>
    <row r="932" spans="2:18" ht="20.100000000000001" customHeight="1" x14ac:dyDescent="0.4">
      <c r="B932" s="105" t="str">
        <f t="shared" si="43"/>
        <v/>
      </c>
      <c r="C932" s="105" t="str">
        <f t="shared" si="44"/>
        <v/>
      </c>
      <c r="D932" s="105" t="str">
        <f t="shared" si="45"/>
        <v/>
      </c>
      <c r="E932" s="106" t="s">
        <v>695</v>
      </c>
      <c r="F932" s="106" t="s">
        <v>798</v>
      </c>
      <c r="G932" s="106" t="s">
        <v>773</v>
      </c>
      <c r="H932" s="106" t="s">
        <v>729</v>
      </c>
      <c r="I932" s="106">
        <v>10</v>
      </c>
      <c r="J932" s="106" t="s">
        <v>1266</v>
      </c>
      <c r="K932" s="106">
        <v>11</v>
      </c>
      <c r="L932" s="106" t="s">
        <v>799</v>
      </c>
      <c r="M932" s="106" t="s">
        <v>924</v>
      </c>
      <c r="N932" s="106">
        <v>0.36</v>
      </c>
      <c r="O932" s="106">
        <v>0.82</v>
      </c>
      <c r="P932" s="106" t="s">
        <v>714</v>
      </c>
      <c r="Q932" s="107" t="s">
        <v>1688</v>
      </c>
      <c r="R932" s="107" t="s">
        <v>39</v>
      </c>
    </row>
    <row r="933" spans="2:18" ht="20.100000000000001" customHeight="1" x14ac:dyDescent="0.4">
      <c r="B933" s="105" t="str">
        <f t="shared" si="43"/>
        <v/>
      </c>
      <c r="C933" s="105" t="str">
        <f t="shared" si="44"/>
        <v/>
      </c>
      <c r="D933" s="105" t="str">
        <f t="shared" si="45"/>
        <v/>
      </c>
      <c r="E933" s="106" t="s">
        <v>695</v>
      </c>
      <c r="F933" s="106" t="s">
        <v>798</v>
      </c>
      <c r="G933" s="106" t="s">
        <v>778</v>
      </c>
      <c r="H933" s="106" t="s">
        <v>729</v>
      </c>
      <c r="I933" s="106">
        <v>10</v>
      </c>
      <c r="J933" s="106" t="s">
        <v>1269</v>
      </c>
      <c r="K933" s="106">
        <v>11</v>
      </c>
      <c r="L933" s="106" t="s">
        <v>799</v>
      </c>
      <c r="M933" s="106" t="s">
        <v>924</v>
      </c>
      <c r="N933" s="106">
        <v>0.36</v>
      </c>
      <c r="O933" s="106">
        <v>0.82</v>
      </c>
      <c r="P933" s="106" t="s">
        <v>714</v>
      </c>
      <c r="Q933" s="107" t="s">
        <v>1689</v>
      </c>
      <c r="R933" s="107" t="s">
        <v>39</v>
      </c>
    </row>
    <row r="934" spans="2:18" ht="20.100000000000001" customHeight="1" x14ac:dyDescent="0.4">
      <c r="B934" s="105" t="str">
        <f t="shared" si="43"/>
        <v/>
      </c>
      <c r="C934" s="105" t="str">
        <f t="shared" si="44"/>
        <v/>
      </c>
      <c r="D934" s="105" t="str">
        <f t="shared" si="45"/>
        <v/>
      </c>
      <c r="E934" s="106" t="s">
        <v>695</v>
      </c>
      <c r="F934" s="106" t="s">
        <v>805</v>
      </c>
      <c r="G934" s="106" t="s">
        <v>773</v>
      </c>
      <c r="H934" s="106" t="s">
        <v>765</v>
      </c>
      <c r="I934" s="106">
        <v>10</v>
      </c>
      <c r="J934" s="106" t="s">
        <v>1266</v>
      </c>
      <c r="K934" s="106">
        <v>11</v>
      </c>
      <c r="L934" s="106" t="s">
        <v>741</v>
      </c>
      <c r="M934" s="106" t="s">
        <v>924</v>
      </c>
      <c r="N934" s="106">
        <v>0.43</v>
      </c>
      <c r="O934" s="106">
        <v>0.82</v>
      </c>
      <c r="P934" s="106" t="s">
        <v>714</v>
      </c>
      <c r="Q934" s="107" t="s">
        <v>1690</v>
      </c>
      <c r="R934" s="107" t="s">
        <v>39</v>
      </c>
    </row>
    <row r="935" spans="2:18" ht="20.100000000000001" customHeight="1" x14ac:dyDescent="0.4">
      <c r="B935" s="105" t="str">
        <f t="shared" si="43"/>
        <v/>
      </c>
      <c r="C935" s="105" t="str">
        <f t="shared" si="44"/>
        <v/>
      </c>
      <c r="D935" s="105" t="str">
        <f t="shared" si="45"/>
        <v/>
      </c>
      <c r="E935" s="106" t="s">
        <v>695</v>
      </c>
      <c r="F935" s="106" t="s">
        <v>805</v>
      </c>
      <c r="G935" s="106" t="s">
        <v>778</v>
      </c>
      <c r="H935" s="106" t="s">
        <v>765</v>
      </c>
      <c r="I935" s="106">
        <v>10</v>
      </c>
      <c r="J935" s="106" t="s">
        <v>1269</v>
      </c>
      <c r="K935" s="106">
        <v>11</v>
      </c>
      <c r="L935" s="106" t="s">
        <v>741</v>
      </c>
      <c r="M935" s="106" t="s">
        <v>924</v>
      </c>
      <c r="N935" s="106">
        <v>0.43</v>
      </c>
      <c r="O935" s="106">
        <v>0.82</v>
      </c>
      <c r="P935" s="106" t="s">
        <v>714</v>
      </c>
      <c r="Q935" s="107" t="s">
        <v>1691</v>
      </c>
      <c r="R935" s="107" t="s">
        <v>39</v>
      </c>
    </row>
    <row r="936" spans="2:18" ht="20.100000000000001" customHeight="1" x14ac:dyDescent="0.4">
      <c r="B936" s="105" t="str">
        <f t="shared" si="43"/>
        <v/>
      </c>
      <c r="C936" s="105" t="str">
        <f t="shared" si="44"/>
        <v/>
      </c>
      <c r="D936" s="105" t="str">
        <f t="shared" si="45"/>
        <v/>
      </c>
      <c r="E936" s="106" t="s">
        <v>695</v>
      </c>
      <c r="F936" s="106" t="s">
        <v>817</v>
      </c>
      <c r="G936" s="106" t="s">
        <v>773</v>
      </c>
      <c r="H936" s="106" t="s">
        <v>819</v>
      </c>
      <c r="I936" s="106">
        <v>10</v>
      </c>
      <c r="J936" s="106" t="s">
        <v>1266</v>
      </c>
      <c r="K936" s="106">
        <v>11</v>
      </c>
      <c r="L936" s="106" t="s">
        <v>741</v>
      </c>
      <c r="M936" s="106" t="s">
        <v>924</v>
      </c>
      <c r="N936" s="106">
        <v>0.31</v>
      </c>
      <c r="O936" s="106">
        <v>0.82</v>
      </c>
      <c r="P936" s="106" t="s">
        <v>714</v>
      </c>
      <c r="Q936" s="107" t="s">
        <v>1692</v>
      </c>
      <c r="R936" s="107" t="s">
        <v>39</v>
      </c>
    </row>
    <row r="937" spans="2:18" ht="20.100000000000001" customHeight="1" x14ac:dyDescent="0.4">
      <c r="B937" s="105" t="str">
        <f t="shared" si="43"/>
        <v/>
      </c>
      <c r="C937" s="105" t="str">
        <f t="shared" si="44"/>
        <v/>
      </c>
      <c r="D937" s="105" t="str">
        <f t="shared" si="45"/>
        <v/>
      </c>
      <c r="E937" s="106" t="s">
        <v>695</v>
      </c>
      <c r="F937" s="106" t="s">
        <v>817</v>
      </c>
      <c r="G937" s="106" t="s">
        <v>778</v>
      </c>
      <c r="H937" s="106" t="s">
        <v>819</v>
      </c>
      <c r="I937" s="106">
        <v>10</v>
      </c>
      <c r="J937" s="106" t="s">
        <v>1269</v>
      </c>
      <c r="K937" s="106">
        <v>11</v>
      </c>
      <c r="L937" s="106" t="s">
        <v>741</v>
      </c>
      <c r="M937" s="106" t="s">
        <v>924</v>
      </c>
      <c r="N937" s="106">
        <v>0.31</v>
      </c>
      <c r="O937" s="106">
        <v>0.82</v>
      </c>
      <c r="P937" s="106" t="s">
        <v>714</v>
      </c>
      <c r="Q937" s="107" t="s">
        <v>1693</v>
      </c>
      <c r="R937" s="107" t="s">
        <v>39</v>
      </c>
    </row>
    <row r="938" spans="2:18" ht="20.100000000000001" customHeight="1" x14ac:dyDescent="0.4">
      <c r="B938" s="105" t="str">
        <f t="shared" si="43"/>
        <v/>
      </c>
      <c r="C938" s="105" t="str">
        <f t="shared" si="44"/>
        <v/>
      </c>
      <c r="D938" s="105" t="str">
        <f t="shared" si="45"/>
        <v/>
      </c>
      <c r="E938" s="106" t="s">
        <v>695</v>
      </c>
      <c r="F938" s="106" t="s">
        <v>794</v>
      </c>
      <c r="G938" s="106" t="s">
        <v>710</v>
      </c>
      <c r="H938" s="106" t="s">
        <v>733</v>
      </c>
      <c r="I938" s="106">
        <v>10</v>
      </c>
      <c r="J938" s="106" t="s">
        <v>711</v>
      </c>
      <c r="K938" s="106">
        <v>11</v>
      </c>
      <c r="L938" s="106" t="s">
        <v>733</v>
      </c>
      <c r="M938" s="106" t="s">
        <v>924</v>
      </c>
      <c r="N938" s="106">
        <v>0.45</v>
      </c>
      <c r="O938" s="106">
        <v>0.82</v>
      </c>
      <c r="P938" s="106" t="s">
        <v>714</v>
      </c>
      <c r="Q938" s="107" t="s">
        <v>1694</v>
      </c>
      <c r="R938" s="107" t="s">
        <v>25</v>
      </c>
    </row>
    <row r="939" spans="2:18" ht="20.100000000000001" customHeight="1" x14ac:dyDescent="0.4">
      <c r="B939" s="105" t="str">
        <f t="shared" si="43"/>
        <v/>
      </c>
      <c r="C939" s="105" t="str">
        <f t="shared" si="44"/>
        <v/>
      </c>
      <c r="D939" s="105" t="str">
        <f t="shared" si="45"/>
        <v/>
      </c>
      <c r="E939" s="106" t="s">
        <v>695</v>
      </c>
      <c r="F939" s="106" t="s">
        <v>696</v>
      </c>
      <c r="G939" s="106" t="s">
        <v>721</v>
      </c>
      <c r="H939" s="106" t="s">
        <v>698</v>
      </c>
      <c r="I939" s="106">
        <v>10</v>
      </c>
      <c r="J939" s="106" t="s">
        <v>722</v>
      </c>
      <c r="K939" s="106">
        <v>10</v>
      </c>
      <c r="L939" s="106" t="s">
        <v>698</v>
      </c>
      <c r="M939" s="106" t="s">
        <v>924</v>
      </c>
      <c r="N939" s="106">
        <v>0.32</v>
      </c>
      <c r="O939" s="106">
        <v>0.82</v>
      </c>
      <c r="P939" s="106" t="s">
        <v>714</v>
      </c>
      <c r="Q939" s="107" t="s">
        <v>1695</v>
      </c>
      <c r="R939" s="107" t="s">
        <v>25</v>
      </c>
    </row>
    <row r="940" spans="2:18" ht="20.100000000000001" customHeight="1" x14ac:dyDescent="0.4">
      <c r="B940" s="105" t="str">
        <f t="shared" si="43"/>
        <v/>
      </c>
      <c r="C940" s="105" t="str">
        <f t="shared" si="44"/>
        <v/>
      </c>
      <c r="D940" s="105" t="str">
        <f t="shared" si="45"/>
        <v/>
      </c>
      <c r="E940" s="106" t="s">
        <v>695</v>
      </c>
      <c r="F940" s="106" t="s">
        <v>696</v>
      </c>
      <c r="G940" s="106" t="s">
        <v>773</v>
      </c>
      <c r="H940" s="106" t="s">
        <v>706</v>
      </c>
      <c r="I940" s="106">
        <v>10</v>
      </c>
      <c r="J940" s="106" t="s">
        <v>774</v>
      </c>
      <c r="K940" s="106">
        <v>10</v>
      </c>
      <c r="L940" s="106" t="s">
        <v>706</v>
      </c>
      <c r="M940" s="106" t="s">
        <v>924</v>
      </c>
      <c r="N940" s="106">
        <v>0.32</v>
      </c>
      <c r="O940" s="106">
        <v>0.82</v>
      </c>
      <c r="P940" s="106" t="s">
        <v>714</v>
      </c>
      <c r="Q940" s="107" t="s">
        <v>1696</v>
      </c>
      <c r="R940" s="107" t="s">
        <v>25</v>
      </c>
    </row>
    <row r="941" spans="2:18" ht="20.100000000000001" customHeight="1" x14ac:dyDescent="0.4">
      <c r="B941" s="105" t="str">
        <f t="shared" si="43"/>
        <v/>
      </c>
      <c r="C941" s="105" t="str">
        <f t="shared" si="44"/>
        <v/>
      </c>
      <c r="D941" s="105" t="str">
        <f t="shared" si="45"/>
        <v/>
      </c>
      <c r="E941" s="106" t="s">
        <v>695</v>
      </c>
      <c r="F941" s="106" t="s">
        <v>696</v>
      </c>
      <c r="G941" s="106" t="s">
        <v>778</v>
      </c>
      <c r="H941" s="106" t="s">
        <v>706</v>
      </c>
      <c r="I941" s="106">
        <v>10</v>
      </c>
      <c r="J941" s="106" t="s">
        <v>779</v>
      </c>
      <c r="K941" s="106">
        <v>10</v>
      </c>
      <c r="L941" s="106" t="s">
        <v>706</v>
      </c>
      <c r="M941" s="106" t="s">
        <v>924</v>
      </c>
      <c r="N941" s="106">
        <v>0.32</v>
      </c>
      <c r="O941" s="106">
        <v>0.82</v>
      </c>
      <c r="P941" s="106" t="s">
        <v>714</v>
      </c>
      <c r="Q941" s="107" t="s">
        <v>1697</v>
      </c>
      <c r="R941" s="107" t="s">
        <v>25</v>
      </c>
    </row>
    <row r="942" spans="2:18" ht="20.100000000000001" customHeight="1" x14ac:dyDescent="0.4">
      <c r="B942" s="105" t="str">
        <f t="shared" si="43"/>
        <v/>
      </c>
      <c r="C942" s="105" t="str">
        <f t="shared" si="44"/>
        <v/>
      </c>
      <c r="D942" s="105" t="str">
        <f t="shared" si="45"/>
        <v/>
      </c>
      <c r="E942" s="106" t="s">
        <v>695</v>
      </c>
      <c r="F942" s="106" t="s">
        <v>696</v>
      </c>
      <c r="G942" s="106" t="s">
        <v>782</v>
      </c>
      <c r="H942" s="106" t="s">
        <v>706</v>
      </c>
      <c r="I942" s="106">
        <v>10</v>
      </c>
      <c r="J942" s="106" t="s">
        <v>783</v>
      </c>
      <c r="K942" s="106">
        <v>10</v>
      </c>
      <c r="L942" s="106" t="s">
        <v>706</v>
      </c>
      <c r="M942" s="106" t="s">
        <v>924</v>
      </c>
      <c r="N942" s="106">
        <v>0.27</v>
      </c>
      <c r="O942" s="106">
        <v>0.82</v>
      </c>
      <c r="P942" s="106" t="s">
        <v>714</v>
      </c>
      <c r="Q942" s="107" t="s">
        <v>1698</v>
      </c>
      <c r="R942" s="107" t="s">
        <v>25</v>
      </c>
    </row>
    <row r="943" spans="2:18" ht="20.100000000000001" customHeight="1" x14ac:dyDescent="0.4">
      <c r="B943" s="105" t="str">
        <f t="shared" si="43"/>
        <v/>
      </c>
      <c r="C943" s="105" t="str">
        <f t="shared" si="44"/>
        <v/>
      </c>
      <c r="D943" s="105" t="str">
        <f t="shared" si="45"/>
        <v/>
      </c>
      <c r="E943" s="106" t="s">
        <v>695</v>
      </c>
      <c r="F943" s="106" t="s">
        <v>798</v>
      </c>
      <c r="G943" s="106" t="s">
        <v>710</v>
      </c>
      <c r="H943" s="106" t="s">
        <v>733</v>
      </c>
      <c r="I943" s="106">
        <v>10</v>
      </c>
      <c r="J943" s="106" t="s">
        <v>711</v>
      </c>
      <c r="K943" s="106">
        <v>11</v>
      </c>
      <c r="L943" s="106" t="s">
        <v>802</v>
      </c>
      <c r="M943" s="106" t="s">
        <v>924</v>
      </c>
      <c r="N943" s="106">
        <v>0.36</v>
      </c>
      <c r="O943" s="106">
        <v>0.82</v>
      </c>
      <c r="P943" s="106" t="s">
        <v>714</v>
      </c>
      <c r="Q943" s="107" t="s">
        <v>1699</v>
      </c>
      <c r="R943" s="107" t="s">
        <v>25</v>
      </c>
    </row>
    <row r="944" spans="2:18" ht="20.100000000000001" customHeight="1" x14ac:dyDescent="0.4">
      <c r="B944" s="105" t="str">
        <f t="shared" si="43"/>
        <v/>
      </c>
      <c r="C944" s="105" t="str">
        <f t="shared" si="44"/>
        <v/>
      </c>
      <c r="D944" s="105" t="str">
        <f t="shared" si="45"/>
        <v/>
      </c>
      <c r="E944" s="106" t="s">
        <v>695</v>
      </c>
      <c r="F944" s="106" t="s">
        <v>805</v>
      </c>
      <c r="G944" s="106" t="s">
        <v>773</v>
      </c>
      <c r="H944" s="106" t="s">
        <v>733</v>
      </c>
      <c r="I944" s="106">
        <v>10</v>
      </c>
      <c r="J944" s="106" t="s">
        <v>774</v>
      </c>
      <c r="K944" s="106">
        <v>11</v>
      </c>
      <c r="L944" s="106" t="s">
        <v>741</v>
      </c>
      <c r="M944" s="106" t="s">
        <v>924</v>
      </c>
      <c r="N944" s="106">
        <v>0.44</v>
      </c>
      <c r="O944" s="106">
        <v>0.82</v>
      </c>
      <c r="P944" s="106" t="s">
        <v>714</v>
      </c>
      <c r="Q944" s="107" t="s">
        <v>1700</v>
      </c>
      <c r="R944" s="107" t="s">
        <v>25</v>
      </c>
    </row>
    <row r="945" spans="2:18" ht="20.100000000000001" customHeight="1" x14ac:dyDescent="0.4">
      <c r="B945" s="105" t="str">
        <f t="shared" si="43"/>
        <v/>
      </c>
      <c r="C945" s="105" t="str">
        <f t="shared" si="44"/>
        <v/>
      </c>
      <c r="D945" s="105" t="str">
        <f t="shared" si="45"/>
        <v/>
      </c>
      <c r="E945" s="106" t="s">
        <v>695</v>
      </c>
      <c r="F945" s="106" t="s">
        <v>805</v>
      </c>
      <c r="G945" s="106" t="s">
        <v>773</v>
      </c>
      <c r="H945" s="106" t="s">
        <v>729</v>
      </c>
      <c r="I945" s="106">
        <v>10</v>
      </c>
      <c r="J945" s="106" t="s">
        <v>1266</v>
      </c>
      <c r="K945" s="106">
        <v>11</v>
      </c>
      <c r="L945" s="106" t="s">
        <v>741</v>
      </c>
      <c r="M945" s="106" t="s">
        <v>924</v>
      </c>
      <c r="N945" s="106">
        <v>0.44</v>
      </c>
      <c r="O945" s="106">
        <v>0.82</v>
      </c>
      <c r="P945" s="106" t="s">
        <v>714</v>
      </c>
      <c r="Q945" s="107" t="s">
        <v>1701</v>
      </c>
      <c r="R945" s="107" t="s">
        <v>25</v>
      </c>
    </row>
    <row r="946" spans="2:18" ht="20.100000000000001" customHeight="1" x14ac:dyDescent="0.4">
      <c r="B946" s="105" t="str">
        <f t="shared" si="43"/>
        <v/>
      </c>
      <c r="C946" s="105" t="str">
        <f t="shared" si="44"/>
        <v/>
      </c>
      <c r="D946" s="105" t="str">
        <f t="shared" si="45"/>
        <v/>
      </c>
      <c r="E946" s="106" t="s">
        <v>695</v>
      </c>
      <c r="F946" s="106" t="s">
        <v>805</v>
      </c>
      <c r="G946" s="106" t="s">
        <v>778</v>
      </c>
      <c r="H946" s="106" t="s">
        <v>733</v>
      </c>
      <c r="I946" s="106">
        <v>10</v>
      </c>
      <c r="J946" s="106" t="s">
        <v>779</v>
      </c>
      <c r="K946" s="106">
        <v>11</v>
      </c>
      <c r="L946" s="106" t="s">
        <v>741</v>
      </c>
      <c r="M946" s="106" t="s">
        <v>924</v>
      </c>
      <c r="N946" s="106">
        <v>0.44</v>
      </c>
      <c r="O946" s="106">
        <v>0.82</v>
      </c>
      <c r="P946" s="106" t="s">
        <v>714</v>
      </c>
      <c r="Q946" s="107" t="s">
        <v>1702</v>
      </c>
      <c r="R946" s="107" t="s">
        <v>25</v>
      </c>
    </row>
    <row r="947" spans="2:18" ht="20.100000000000001" customHeight="1" x14ac:dyDescent="0.4">
      <c r="B947" s="105" t="str">
        <f t="shared" si="43"/>
        <v/>
      </c>
      <c r="C947" s="105" t="str">
        <f t="shared" si="44"/>
        <v/>
      </c>
      <c r="D947" s="105" t="str">
        <f t="shared" si="45"/>
        <v/>
      </c>
      <c r="E947" s="106" t="s">
        <v>695</v>
      </c>
      <c r="F947" s="106" t="s">
        <v>805</v>
      </c>
      <c r="G947" s="106" t="s">
        <v>778</v>
      </c>
      <c r="H947" s="106" t="s">
        <v>729</v>
      </c>
      <c r="I947" s="106">
        <v>10</v>
      </c>
      <c r="J947" s="106" t="s">
        <v>1269</v>
      </c>
      <c r="K947" s="106">
        <v>11</v>
      </c>
      <c r="L947" s="106" t="s">
        <v>741</v>
      </c>
      <c r="M947" s="106" t="s">
        <v>924</v>
      </c>
      <c r="N947" s="106">
        <v>0.44</v>
      </c>
      <c r="O947" s="106">
        <v>0.82</v>
      </c>
      <c r="P947" s="106" t="s">
        <v>714</v>
      </c>
      <c r="Q947" s="107" t="s">
        <v>1703</v>
      </c>
      <c r="R947" s="107" t="s">
        <v>25</v>
      </c>
    </row>
    <row r="948" spans="2:18" ht="20.100000000000001" customHeight="1" x14ac:dyDescent="0.4">
      <c r="B948" s="105" t="str">
        <f t="shared" si="43"/>
        <v/>
      </c>
      <c r="C948" s="105" t="str">
        <f t="shared" si="44"/>
        <v/>
      </c>
      <c r="D948" s="105" t="str">
        <f t="shared" si="45"/>
        <v/>
      </c>
      <c r="E948" s="106" t="s">
        <v>695</v>
      </c>
      <c r="F948" s="106" t="s">
        <v>805</v>
      </c>
      <c r="G948" s="106" t="s">
        <v>782</v>
      </c>
      <c r="H948" s="106" t="s">
        <v>733</v>
      </c>
      <c r="I948" s="106">
        <v>10</v>
      </c>
      <c r="J948" s="106" t="s">
        <v>783</v>
      </c>
      <c r="K948" s="106">
        <v>11</v>
      </c>
      <c r="L948" s="106" t="s">
        <v>741</v>
      </c>
      <c r="M948" s="106" t="s">
        <v>924</v>
      </c>
      <c r="N948" s="106">
        <v>0.37</v>
      </c>
      <c r="O948" s="106">
        <v>0.82</v>
      </c>
      <c r="P948" s="106" t="s">
        <v>714</v>
      </c>
      <c r="Q948" s="107" t="s">
        <v>1704</v>
      </c>
      <c r="R948" s="107" t="s">
        <v>25</v>
      </c>
    </row>
    <row r="949" spans="2:18" ht="20.100000000000001" customHeight="1" x14ac:dyDescent="0.4">
      <c r="B949" s="105" t="str">
        <f t="shared" si="43"/>
        <v/>
      </c>
      <c r="C949" s="105" t="str">
        <f t="shared" si="44"/>
        <v/>
      </c>
      <c r="D949" s="105" t="str">
        <f t="shared" si="45"/>
        <v/>
      </c>
      <c r="E949" s="106" t="s">
        <v>695</v>
      </c>
      <c r="F949" s="106" t="s">
        <v>805</v>
      </c>
      <c r="G949" s="106" t="s">
        <v>758</v>
      </c>
      <c r="H949" s="106" t="s">
        <v>765</v>
      </c>
      <c r="I949" s="106">
        <v>10</v>
      </c>
      <c r="J949" s="106" t="s">
        <v>711</v>
      </c>
      <c r="K949" s="106">
        <v>11</v>
      </c>
      <c r="L949" s="106" t="s">
        <v>753</v>
      </c>
      <c r="M949" s="106" t="s">
        <v>924</v>
      </c>
      <c r="N949" s="106">
        <v>0.44</v>
      </c>
      <c r="O949" s="106">
        <v>0.82</v>
      </c>
      <c r="P949" s="106" t="s">
        <v>714</v>
      </c>
      <c r="Q949" s="107" t="s">
        <v>1705</v>
      </c>
      <c r="R949" s="107" t="s">
        <v>25</v>
      </c>
    </row>
    <row r="950" spans="2:18" ht="20.100000000000001" customHeight="1" x14ac:dyDescent="0.4">
      <c r="B950" s="105" t="str">
        <f t="shared" si="43"/>
        <v/>
      </c>
      <c r="C950" s="105" t="str">
        <f t="shared" si="44"/>
        <v/>
      </c>
      <c r="D950" s="105" t="str">
        <f t="shared" si="45"/>
        <v/>
      </c>
      <c r="E950" s="106" t="s">
        <v>695</v>
      </c>
      <c r="F950" s="106" t="s">
        <v>805</v>
      </c>
      <c r="G950" s="106" t="s">
        <v>788</v>
      </c>
      <c r="H950" s="106" t="s">
        <v>733</v>
      </c>
      <c r="I950" s="106">
        <v>10</v>
      </c>
      <c r="J950" s="106" t="s">
        <v>722</v>
      </c>
      <c r="K950" s="106">
        <v>11</v>
      </c>
      <c r="L950" s="106" t="s">
        <v>753</v>
      </c>
      <c r="M950" s="106" t="s">
        <v>924</v>
      </c>
      <c r="N950" s="106">
        <v>0.44</v>
      </c>
      <c r="O950" s="106">
        <v>0.82</v>
      </c>
      <c r="P950" s="106" t="s">
        <v>714</v>
      </c>
      <c r="Q950" s="107" t="s">
        <v>1706</v>
      </c>
      <c r="R950" s="107" t="s">
        <v>25</v>
      </c>
    </row>
    <row r="951" spans="2:18" ht="20.100000000000001" customHeight="1" x14ac:dyDescent="0.4">
      <c r="B951" s="105" t="str">
        <f t="shared" si="43"/>
        <v/>
      </c>
      <c r="C951" s="105" t="str">
        <f t="shared" si="44"/>
        <v/>
      </c>
      <c r="D951" s="105" t="str">
        <f t="shared" si="45"/>
        <v/>
      </c>
      <c r="E951" s="106" t="s">
        <v>695</v>
      </c>
      <c r="F951" s="106" t="s">
        <v>817</v>
      </c>
      <c r="G951" s="106" t="s">
        <v>773</v>
      </c>
      <c r="H951" s="106" t="s">
        <v>802</v>
      </c>
      <c r="I951" s="106">
        <v>10</v>
      </c>
      <c r="J951" s="106" t="s">
        <v>774</v>
      </c>
      <c r="K951" s="106">
        <v>11</v>
      </c>
      <c r="L951" s="106" t="s">
        <v>741</v>
      </c>
      <c r="M951" s="106" t="s">
        <v>924</v>
      </c>
      <c r="N951" s="106">
        <v>0.31</v>
      </c>
      <c r="O951" s="106">
        <v>0.82</v>
      </c>
      <c r="P951" s="106" t="s">
        <v>714</v>
      </c>
      <c r="Q951" s="107" t="s">
        <v>1707</v>
      </c>
      <c r="R951" s="107" t="s">
        <v>25</v>
      </c>
    </row>
    <row r="952" spans="2:18" ht="20.100000000000001" customHeight="1" x14ac:dyDescent="0.4">
      <c r="B952" s="105" t="str">
        <f t="shared" si="43"/>
        <v/>
      </c>
      <c r="C952" s="105" t="str">
        <f t="shared" si="44"/>
        <v/>
      </c>
      <c r="D952" s="105" t="str">
        <f t="shared" si="45"/>
        <v/>
      </c>
      <c r="E952" s="106" t="s">
        <v>695</v>
      </c>
      <c r="F952" s="106" t="s">
        <v>817</v>
      </c>
      <c r="G952" s="106" t="s">
        <v>773</v>
      </c>
      <c r="H952" s="106" t="s">
        <v>799</v>
      </c>
      <c r="I952" s="106">
        <v>10</v>
      </c>
      <c r="J952" s="106" t="s">
        <v>1266</v>
      </c>
      <c r="K952" s="106">
        <v>11</v>
      </c>
      <c r="L952" s="106" t="s">
        <v>741</v>
      </c>
      <c r="M952" s="106" t="s">
        <v>924</v>
      </c>
      <c r="N952" s="106">
        <v>0.31</v>
      </c>
      <c r="O952" s="106">
        <v>0.82</v>
      </c>
      <c r="P952" s="106" t="s">
        <v>714</v>
      </c>
      <c r="Q952" s="107" t="s">
        <v>1708</v>
      </c>
      <c r="R952" s="107" t="s">
        <v>25</v>
      </c>
    </row>
    <row r="953" spans="2:18" ht="20.100000000000001" customHeight="1" x14ac:dyDescent="0.4">
      <c r="B953" s="105" t="str">
        <f t="shared" si="43"/>
        <v/>
      </c>
      <c r="C953" s="105" t="str">
        <f t="shared" si="44"/>
        <v/>
      </c>
      <c r="D953" s="105" t="str">
        <f t="shared" si="45"/>
        <v/>
      </c>
      <c r="E953" s="106" t="s">
        <v>695</v>
      </c>
      <c r="F953" s="106" t="s">
        <v>817</v>
      </c>
      <c r="G953" s="106" t="s">
        <v>778</v>
      </c>
      <c r="H953" s="106" t="s">
        <v>802</v>
      </c>
      <c r="I953" s="106">
        <v>10</v>
      </c>
      <c r="J953" s="106" t="s">
        <v>779</v>
      </c>
      <c r="K953" s="106">
        <v>11</v>
      </c>
      <c r="L953" s="106" t="s">
        <v>741</v>
      </c>
      <c r="M953" s="106" t="s">
        <v>924</v>
      </c>
      <c r="N953" s="106">
        <v>0.31</v>
      </c>
      <c r="O953" s="106">
        <v>0.82</v>
      </c>
      <c r="P953" s="106" t="s">
        <v>714</v>
      </c>
      <c r="Q953" s="107" t="s">
        <v>1709</v>
      </c>
      <c r="R953" s="107" t="s">
        <v>25</v>
      </c>
    </row>
    <row r="954" spans="2:18" ht="20.100000000000001" customHeight="1" x14ac:dyDescent="0.4">
      <c r="B954" s="105" t="str">
        <f t="shared" si="43"/>
        <v/>
      </c>
      <c r="C954" s="105" t="str">
        <f t="shared" si="44"/>
        <v/>
      </c>
      <c r="D954" s="105" t="str">
        <f t="shared" si="45"/>
        <v/>
      </c>
      <c r="E954" s="106" t="s">
        <v>695</v>
      </c>
      <c r="F954" s="106" t="s">
        <v>817</v>
      </c>
      <c r="G954" s="106" t="s">
        <v>778</v>
      </c>
      <c r="H954" s="106" t="s">
        <v>799</v>
      </c>
      <c r="I954" s="106">
        <v>10</v>
      </c>
      <c r="J954" s="106" t="s">
        <v>1269</v>
      </c>
      <c r="K954" s="106">
        <v>11</v>
      </c>
      <c r="L954" s="106" t="s">
        <v>741</v>
      </c>
      <c r="M954" s="106" t="s">
        <v>924</v>
      </c>
      <c r="N954" s="106">
        <v>0.31</v>
      </c>
      <c r="O954" s="106">
        <v>0.82</v>
      </c>
      <c r="P954" s="106" t="s">
        <v>714</v>
      </c>
      <c r="Q954" s="107" t="s">
        <v>1710</v>
      </c>
      <c r="R954" s="107" t="s">
        <v>25</v>
      </c>
    </row>
    <row r="955" spans="2:18" ht="20.100000000000001" customHeight="1" x14ac:dyDescent="0.4">
      <c r="B955" s="105" t="str">
        <f t="shared" si="43"/>
        <v/>
      </c>
      <c r="C955" s="105" t="str">
        <f t="shared" si="44"/>
        <v/>
      </c>
      <c r="D955" s="105" t="str">
        <f t="shared" si="45"/>
        <v/>
      </c>
      <c r="E955" s="106" t="s">
        <v>695</v>
      </c>
      <c r="F955" s="106" t="s">
        <v>817</v>
      </c>
      <c r="G955" s="106" t="s">
        <v>782</v>
      </c>
      <c r="H955" s="106" t="s">
        <v>802</v>
      </c>
      <c r="I955" s="106">
        <v>10</v>
      </c>
      <c r="J955" s="106" t="s">
        <v>783</v>
      </c>
      <c r="K955" s="106">
        <v>11</v>
      </c>
      <c r="L955" s="106" t="s">
        <v>741</v>
      </c>
      <c r="M955" s="106" t="s">
        <v>924</v>
      </c>
      <c r="N955" s="106">
        <v>0.26</v>
      </c>
      <c r="O955" s="106">
        <v>0.82</v>
      </c>
      <c r="P955" s="106" t="s">
        <v>714</v>
      </c>
      <c r="Q955" s="107" t="s">
        <v>1711</v>
      </c>
      <c r="R955" s="107" t="s">
        <v>25</v>
      </c>
    </row>
    <row r="956" spans="2:18" ht="20.100000000000001" customHeight="1" x14ac:dyDescent="0.4">
      <c r="B956" s="105" t="str">
        <f t="shared" si="43"/>
        <v/>
      </c>
      <c r="C956" s="105" t="str">
        <f t="shared" si="44"/>
        <v/>
      </c>
      <c r="D956" s="105" t="str">
        <f t="shared" si="45"/>
        <v/>
      </c>
      <c r="E956" s="106" t="s">
        <v>695</v>
      </c>
      <c r="F956" s="106" t="s">
        <v>817</v>
      </c>
      <c r="G956" s="106" t="s">
        <v>758</v>
      </c>
      <c r="H956" s="106" t="s">
        <v>819</v>
      </c>
      <c r="I956" s="106">
        <v>10</v>
      </c>
      <c r="J956" s="106" t="s">
        <v>711</v>
      </c>
      <c r="K956" s="106">
        <v>11</v>
      </c>
      <c r="L956" s="106" t="s">
        <v>753</v>
      </c>
      <c r="M956" s="106" t="s">
        <v>924</v>
      </c>
      <c r="N956" s="106">
        <v>0.32</v>
      </c>
      <c r="O956" s="106">
        <v>0.82</v>
      </c>
      <c r="P956" s="106" t="s">
        <v>714</v>
      </c>
      <c r="Q956" s="107" t="s">
        <v>1712</v>
      </c>
      <c r="R956" s="107" t="s">
        <v>25</v>
      </c>
    </row>
    <row r="957" spans="2:18" ht="20.100000000000001" customHeight="1" x14ac:dyDescent="0.4">
      <c r="B957" s="105" t="str">
        <f t="shared" si="43"/>
        <v/>
      </c>
      <c r="C957" s="105" t="str">
        <f t="shared" si="44"/>
        <v/>
      </c>
      <c r="D957" s="105" t="str">
        <f t="shared" si="45"/>
        <v/>
      </c>
      <c r="E957" s="106" t="s">
        <v>695</v>
      </c>
      <c r="F957" s="106" t="s">
        <v>817</v>
      </c>
      <c r="G957" s="106" t="s">
        <v>788</v>
      </c>
      <c r="H957" s="106" t="s">
        <v>802</v>
      </c>
      <c r="I957" s="106">
        <v>10</v>
      </c>
      <c r="J957" s="106" t="s">
        <v>722</v>
      </c>
      <c r="K957" s="106">
        <v>11</v>
      </c>
      <c r="L957" s="106" t="s">
        <v>753</v>
      </c>
      <c r="M957" s="106" t="s">
        <v>924</v>
      </c>
      <c r="N957" s="106">
        <v>0.32</v>
      </c>
      <c r="O957" s="106">
        <v>0.82</v>
      </c>
      <c r="P957" s="106" t="s">
        <v>714</v>
      </c>
      <c r="Q957" s="107" t="s">
        <v>1713</v>
      </c>
      <c r="R957" s="107" t="s">
        <v>25</v>
      </c>
    </row>
    <row r="958" spans="2:18" ht="20.100000000000001" customHeight="1" x14ac:dyDescent="0.4">
      <c r="B958" s="105" t="str">
        <f t="shared" si="43"/>
        <v/>
      </c>
      <c r="C958" s="105" t="str">
        <f t="shared" si="44"/>
        <v/>
      </c>
      <c r="D958" s="105" t="str">
        <f t="shared" si="45"/>
        <v/>
      </c>
      <c r="E958" s="106" t="s">
        <v>695</v>
      </c>
      <c r="F958" s="106" t="s">
        <v>696</v>
      </c>
      <c r="G958" s="106" t="s">
        <v>721</v>
      </c>
      <c r="H958" s="106" t="s">
        <v>717</v>
      </c>
      <c r="I958" s="106">
        <v>6</v>
      </c>
      <c r="J958" s="106" t="s">
        <v>722</v>
      </c>
      <c r="K958" s="106">
        <v>6</v>
      </c>
      <c r="L958" s="106" t="s">
        <v>717</v>
      </c>
      <c r="M958" s="106" t="s">
        <v>700</v>
      </c>
      <c r="N958" s="106">
        <v>0.32</v>
      </c>
      <c r="O958" s="106">
        <v>0.82</v>
      </c>
      <c r="P958" s="106" t="s">
        <v>714</v>
      </c>
      <c r="Q958" s="107" t="s">
        <v>1714</v>
      </c>
      <c r="R958" s="107" t="s">
        <v>44</v>
      </c>
    </row>
    <row r="959" spans="2:18" ht="20.100000000000001" customHeight="1" x14ac:dyDescent="0.4">
      <c r="B959" s="105" t="str">
        <f t="shared" si="43"/>
        <v/>
      </c>
      <c r="C959" s="105" t="str">
        <f t="shared" si="44"/>
        <v/>
      </c>
      <c r="D959" s="105" t="str">
        <f t="shared" si="45"/>
        <v/>
      </c>
      <c r="E959" s="106" t="s">
        <v>695</v>
      </c>
      <c r="F959" s="106" t="s">
        <v>696</v>
      </c>
      <c r="G959" s="106" t="s">
        <v>773</v>
      </c>
      <c r="H959" s="106" t="s">
        <v>698</v>
      </c>
      <c r="I959" s="106">
        <v>6</v>
      </c>
      <c r="J959" s="106" t="s">
        <v>774</v>
      </c>
      <c r="K959" s="106">
        <v>6</v>
      </c>
      <c r="L959" s="106" t="s">
        <v>698</v>
      </c>
      <c r="M959" s="106" t="s">
        <v>700</v>
      </c>
      <c r="N959" s="106">
        <v>0.32</v>
      </c>
      <c r="O959" s="106">
        <v>0.82</v>
      </c>
      <c r="P959" s="106" t="s">
        <v>714</v>
      </c>
      <c r="Q959" s="107" t="s">
        <v>1715</v>
      </c>
      <c r="R959" s="107" t="s">
        <v>44</v>
      </c>
    </row>
    <row r="960" spans="2:18" ht="20.100000000000001" customHeight="1" x14ac:dyDescent="0.4">
      <c r="B960" s="105" t="str">
        <f t="shared" si="43"/>
        <v/>
      </c>
      <c r="C960" s="105" t="str">
        <f t="shared" si="44"/>
        <v/>
      </c>
      <c r="D960" s="105" t="str">
        <f t="shared" si="45"/>
        <v/>
      </c>
      <c r="E960" s="106" t="s">
        <v>695</v>
      </c>
      <c r="F960" s="106" t="s">
        <v>696</v>
      </c>
      <c r="G960" s="106" t="s">
        <v>778</v>
      </c>
      <c r="H960" s="106" t="s">
        <v>698</v>
      </c>
      <c r="I960" s="106">
        <v>6</v>
      </c>
      <c r="J960" s="106" t="s">
        <v>779</v>
      </c>
      <c r="K960" s="106">
        <v>6</v>
      </c>
      <c r="L960" s="106" t="s">
        <v>698</v>
      </c>
      <c r="M960" s="106" t="s">
        <v>700</v>
      </c>
      <c r="N960" s="106">
        <v>0.32</v>
      </c>
      <c r="O960" s="106">
        <v>0.82</v>
      </c>
      <c r="P960" s="106" t="s">
        <v>714</v>
      </c>
      <c r="Q960" s="107" t="s">
        <v>1716</v>
      </c>
      <c r="R960" s="107" t="s">
        <v>44</v>
      </c>
    </row>
    <row r="961" spans="2:18" ht="20.100000000000001" customHeight="1" x14ac:dyDescent="0.4">
      <c r="B961" s="105" t="str">
        <f t="shared" si="43"/>
        <v/>
      </c>
      <c r="C961" s="105" t="str">
        <f t="shared" si="44"/>
        <v/>
      </c>
      <c r="D961" s="105" t="str">
        <f t="shared" si="45"/>
        <v/>
      </c>
      <c r="E961" s="106" t="s">
        <v>695</v>
      </c>
      <c r="F961" s="106" t="s">
        <v>696</v>
      </c>
      <c r="G961" s="106" t="s">
        <v>782</v>
      </c>
      <c r="H961" s="106" t="s">
        <v>698</v>
      </c>
      <c r="I961" s="106">
        <v>6</v>
      </c>
      <c r="J961" s="106" t="s">
        <v>783</v>
      </c>
      <c r="K961" s="106">
        <v>6</v>
      </c>
      <c r="L961" s="106" t="s">
        <v>698</v>
      </c>
      <c r="M961" s="106" t="s">
        <v>700</v>
      </c>
      <c r="N961" s="106">
        <v>0.27</v>
      </c>
      <c r="O961" s="106">
        <v>0.82</v>
      </c>
      <c r="P961" s="106" t="s">
        <v>714</v>
      </c>
      <c r="Q961" s="107" t="s">
        <v>1717</v>
      </c>
      <c r="R961" s="107" t="s">
        <v>44</v>
      </c>
    </row>
    <row r="962" spans="2:18" ht="20.100000000000001" customHeight="1" x14ac:dyDescent="0.4">
      <c r="B962" s="105" t="str">
        <f t="shared" si="43"/>
        <v/>
      </c>
      <c r="C962" s="105" t="str">
        <f t="shared" si="44"/>
        <v/>
      </c>
      <c r="D962" s="105" t="str">
        <f t="shared" si="45"/>
        <v/>
      </c>
      <c r="E962" s="106" t="s">
        <v>695</v>
      </c>
      <c r="F962" s="106" t="s">
        <v>696</v>
      </c>
      <c r="G962" s="106" t="s">
        <v>773</v>
      </c>
      <c r="H962" s="106" t="s">
        <v>717</v>
      </c>
      <c r="I962" s="106">
        <v>10</v>
      </c>
      <c r="J962" s="106" t="s">
        <v>774</v>
      </c>
      <c r="K962" s="106">
        <v>10</v>
      </c>
      <c r="L962" s="106" t="s">
        <v>717</v>
      </c>
      <c r="M962" s="106" t="s">
        <v>924</v>
      </c>
      <c r="N962" s="106">
        <v>0.31</v>
      </c>
      <c r="O962" s="106">
        <v>0.82</v>
      </c>
      <c r="P962" s="106" t="s">
        <v>714</v>
      </c>
      <c r="Q962" s="107" t="s">
        <v>1718</v>
      </c>
      <c r="R962" s="107" t="s">
        <v>926</v>
      </c>
    </row>
    <row r="963" spans="2:18" ht="20.100000000000001" customHeight="1" x14ac:dyDescent="0.4">
      <c r="B963" s="105" t="str">
        <f t="shared" si="43"/>
        <v/>
      </c>
      <c r="C963" s="105" t="str">
        <f t="shared" si="44"/>
        <v/>
      </c>
      <c r="D963" s="105" t="str">
        <f t="shared" si="45"/>
        <v/>
      </c>
      <c r="E963" s="106" t="s">
        <v>695</v>
      </c>
      <c r="F963" s="106" t="s">
        <v>696</v>
      </c>
      <c r="G963" s="106" t="s">
        <v>778</v>
      </c>
      <c r="H963" s="106" t="s">
        <v>717</v>
      </c>
      <c r="I963" s="106">
        <v>10</v>
      </c>
      <c r="J963" s="106" t="s">
        <v>779</v>
      </c>
      <c r="K963" s="106">
        <v>10</v>
      </c>
      <c r="L963" s="106" t="s">
        <v>717</v>
      </c>
      <c r="M963" s="106" t="s">
        <v>924</v>
      </c>
      <c r="N963" s="106">
        <v>0.31</v>
      </c>
      <c r="O963" s="106">
        <v>0.82</v>
      </c>
      <c r="P963" s="106" t="s">
        <v>714</v>
      </c>
      <c r="Q963" s="107" t="s">
        <v>1719</v>
      </c>
      <c r="R963" s="107" t="s">
        <v>926</v>
      </c>
    </row>
    <row r="964" spans="2:18" ht="20.100000000000001" customHeight="1" x14ac:dyDescent="0.4">
      <c r="B964" s="105" t="str">
        <f t="shared" si="43"/>
        <v/>
      </c>
      <c r="C964" s="105" t="str">
        <f t="shared" si="44"/>
        <v/>
      </c>
      <c r="D964" s="105" t="str">
        <f t="shared" si="45"/>
        <v/>
      </c>
      <c r="E964" s="106" t="s">
        <v>695</v>
      </c>
      <c r="F964" s="106" t="s">
        <v>696</v>
      </c>
      <c r="G964" s="106" t="s">
        <v>782</v>
      </c>
      <c r="H964" s="106" t="s">
        <v>717</v>
      </c>
      <c r="I964" s="106">
        <v>10</v>
      </c>
      <c r="J964" s="106" t="s">
        <v>783</v>
      </c>
      <c r="K964" s="106">
        <v>10</v>
      </c>
      <c r="L964" s="106" t="s">
        <v>717</v>
      </c>
      <c r="M964" s="106" t="s">
        <v>924</v>
      </c>
      <c r="N964" s="106">
        <v>0.26</v>
      </c>
      <c r="O964" s="106">
        <v>0.82</v>
      </c>
      <c r="P964" s="106" t="s">
        <v>714</v>
      </c>
      <c r="Q964" s="107" t="s">
        <v>1720</v>
      </c>
      <c r="R964" s="107" t="s">
        <v>926</v>
      </c>
    </row>
    <row r="965" spans="2:18" ht="20.100000000000001" customHeight="1" x14ac:dyDescent="0.4">
      <c r="B965" s="105" t="str">
        <f t="shared" si="43"/>
        <v/>
      </c>
      <c r="C965" s="105" t="str">
        <f t="shared" si="44"/>
        <v/>
      </c>
      <c r="D965" s="105" t="str">
        <f t="shared" si="45"/>
        <v/>
      </c>
      <c r="E965" s="106" t="s">
        <v>695</v>
      </c>
      <c r="F965" s="106" t="s">
        <v>696</v>
      </c>
      <c r="G965" s="106" t="s">
        <v>721</v>
      </c>
      <c r="H965" s="106" t="s">
        <v>717</v>
      </c>
      <c r="I965" s="106">
        <v>6</v>
      </c>
      <c r="J965" s="106" t="s">
        <v>722</v>
      </c>
      <c r="K965" s="106">
        <v>6</v>
      </c>
      <c r="L965" s="106" t="s">
        <v>717</v>
      </c>
      <c r="M965" s="106" t="s">
        <v>700</v>
      </c>
      <c r="N965" s="106">
        <v>0.32</v>
      </c>
      <c r="O965" s="106">
        <v>0.82</v>
      </c>
      <c r="P965" s="106" t="s">
        <v>714</v>
      </c>
      <c r="Q965" s="107" t="s">
        <v>1721</v>
      </c>
      <c r="R965" s="107" t="s">
        <v>275</v>
      </c>
    </row>
    <row r="966" spans="2:18" ht="20.100000000000001" customHeight="1" x14ac:dyDescent="0.4">
      <c r="B966" s="105" t="str">
        <f t="shared" si="43"/>
        <v/>
      </c>
      <c r="C966" s="105" t="str">
        <f t="shared" si="44"/>
        <v/>
      </c>
      <c r="D966" s="105" t="str">
        <f t="shared" si="45"/>
        <v/>
      </c>
      <c r="E966" s="106" t="s">
        <v>695</v>
      </c>
      <c r="F966" s="106" t="s">
        <v>696</v>
      </c>
      <c r="G966" s="106" t="s">
        <v>773</v>
      </c>
      <c r="H966" s="106" t="s">
        <v>698</v>
      </c>
      <c r="I966" s="106">
        <v>6</v>
      </c>
      <c r="J966" s="106" t="s">
        <v>774</v>
      </c>
      <c r="K966" s="106">
        <v>6</v>
      </c>
      <c r="L966" s="106" t="s">
        <v>698</v>
      </c>
      <c r="M966" s="106" t="s">
        <v>700</v>
      </c>
      <c r="N966" s="106">
        <v>0.32</v>
      </c>
      <c r="O966" s="106">
        <v>0.82</v>
      </c>
      <c r="P966" s="106" t="s">
        <v>714</v>
      </c>
      <c r="Q966" s="107" t="s">
        <v>1722</v>
      </c>
      <c r="R966" s="107" t="s">
        <v>275</v>
      </c>
    </row>
    <row r="967" spans="2:18" ht="20.100000000000001" customHeight="1" x14ac:dyDescent="0.4">
      <c r="B967" s="105" t="str">
        <f t="shared" si="43"/>
        <v/>
      </c>
      <c r="C967" s="105" t="str">
        <f t="shared" si="44"/>
        <v/>
      </c>
      <c r="D967" s="105" t="str">
        <f t="shared" si="45"/>
        <v/>
      </c>
      <c r="E967" s="106" t="s">
        <v>695</v>
      </c>
      <c r="F967" s="106" t="s">
        <v>696</v>
      </c>
      <c r="G967" s="106" t="s">
        <v>778</v>
      </c>
      <c r="H967" s="106" t="s">
        <v>698</v>
      </c>
      <c r="I967" s="106">
        <v>6</v>
      </c>
      <c r="J967" s="106" t="s">
        <v>779</v>
      </c>
      <c r="K967" s="106">
        <v>6</v>
      </c>
      <c r="L967" s="106" t="s">
        <v>698</v>
      </c>
      <c r="M967" s="106" t="s">
        <v>700</v>
      </c>
      <c r="N967" s="106">
        <v>0.32</v>
      </c>
      <c r="O967" s="106">
        <v>0.82</v>
      </c>
      <c r="P967" s="106" t="s">
        <v>714</v>
      </c>
      <c r="Q967" s="107" t="s">
        <v>1723</v>
      </c>
      <c r="R967" s="107" t="s">
        <v>275</v>
      </c>
    </row>
    <row r="968" spans="2:18" ht="20.100000000000001" customHeight="1" x14ac:dyDescent="0.4">
      <c r="B968" s="105" t="str">
        <f t="shared" si="43"/>
        <v/>
      </c>
      <c r="C968" s="105" t="str">
        <f t="shared" si="44"/>
        <v/>
      </c>
      <c r="D968" s="105" t="str">
        <f t="shared" si="45"/>
        <v/>
      </c>
      <c r="E968" s="106" t="s">
        <v>695</v>
      </c>
      <c r="F968" s="106" t="s">
        <v>696</v>
      </c>
      <c r="G968" s="106" t="s">
        <v>782</v>
      </c>
      <c r="H968" s="106" t="s">
        <v>698</v>
      </c>
      <c r="I968" s="106">
        <v>6</v>
      </c>
      <c r="J968" s="106" t="s">
        <v>783</v>
      </c>
      <c r="K968" s="106">
        <v>6</v>
      </c>
      <c r="L968" s="106" t="s">
        <v>698</v>
      </c>
      <c r="M968" s="106" t="s">
        <v>700</v>
      </c>
      <c r="N968" s="106">
        <v>0.27</v>
      </c>
      <c r="O968" s="106">
        <v>0.82</v>
      </c>
      <c r="P968" s="106" t="s">
        <v>714</v>
      </c>
      <c r="Q968" s="107" t="s">
        <v>1724</v>
      </c>
      <c r="R968" s="107" t="s">
        <v>275</v>
      </c>
    </row>
    <row r="969" spans="2:18" ht="20.100000000000001" customHeight="1" x14ac:dyDescent="0.4">
      <c r="B969" s="105" t="str">
        <f t="shared" si="43"/>
        <v/>
      </c>
      <c r="C969" s="105" t="str">
        <f t="shared" si="44"/>
        <v/>
      </c>
      <c r="D969" s="105" t="str">
        <f t="shared" si="45"/>
        <v/>
      </c>
      <c r="E969" s="106" t="s">
        <v>695</v>
      </c>
      <c r="F969" s="106" t="s">
        <v>794</v>
      </c>
      <c r="G969" s="106" t="s">
        <v>697</v>
      </c>
      <c r="H969" s="106" t="s">
        <v>765</v>
      </c>
      <c r="I969" s="106">
        <v>10</v>
      </c>
      <c r="J969" s="106" t="s">
        <v>699</v>
      </c>
      <c r="K969" s="106">
        <v>11</v>
      </c>
      <c r="L969" s="106" t="s">
        <v>765</v>
      </c>
      <c r="M969" s="106" t="s">
        <v>924</v>
      </c>
      <c r="N969" s="106">
        <v>0.45</v>
      </c>
      <c r="O969" s="106">
        <v>0.82</v>
      </c>
      <c r="P969" s="106" t="s">
        <v>714</v>
      </c>
      <c r="Q969" s="107" t="s">
        <v>1725</v>
      </c>
      <c r="R969" s="107" t="s">
        <v>13</v>
      </c>
    </row>
    <row r="970" spans="2:18" ht="20.100000000000001" customHeight="1" x14ac:dyDescent="0.4">
      <c r="B970" s="105" t="str">
        <f t="shared" si="43"/>
        <v/>
      </c>
      <c r="C970" s="105" t="str">
        <f t="shared" si="44"/>
        <v/>
      </c>
      <c r="D970" s="105" t="str">
        <f t="shared" si="45"/>
        <v/>
      </c>
      <c r="E970" s="106" t="s">
        <v>695</v>
      </c>
      <c r="F970" s="106" t="s">
        <v>794</v>
      </c>
      <c r="G970" s="106" t="s">
        <v>721</v>
      </c>
      <c r="H970" s="106" t="s">
        <v>729</v>
      </c>
      <c r="I970" s="106">
        <v>10</v>
      </c>
      <c r="J970" s="106" t="s">
        <v>722</v>
      </c>
      <c r="K970" s="106">
        <v>11</v>
      </c>
      <c r="L970" s="106" t="s">
        <v>729</v>
      </c>
      <c r="M970" s="106" t="s">
        <v>924</v>
      </c>
      <c r="N970" s="106">
        <v>0.45</v>
      </c>
      <c r="O970" s="106">
        <v>0.82</v>
      </c>
      <c r="P970" s="106" t="s">
        <v>714</v>
      </c>
      <c r="Q970" s="107" t="s">
        <v>1726</v>
      </c>
      <c r="R970" s="107" t="s">
        <v>13</v>
      </c>
    </row>
    <row r="971" spans="2:18" ht="20.100000000000001" customHeight="1" x14ac:dyDescent="0.4">
      <c r="B971" s="105" t="str">
        <f t="shared" si="43"/>
        <v/>
      </c>
      <c r="C971" s="105" t="str">
        <f t="shared" si="44"/>
        <v/>
      </c>
      <c r="D971" s="105" t="str">
        <f t="shared" si="45"/>
        <v/>
      </c>
      <c r="E971" s="106" t="s">
        <v>695</v>
      </c>
      <c r="F971" s="106" t="s">
        <v>696</v>
      </c>
      <c r="G971" s="106" t="s">
        <v>710</v>
      </c>
      <c r="H971" s="106" t="s">
        <v>698</v>
      </c>
      <c r="I971" s="106">
        <v>10</v>
      </c>
      <c r="J971" s="106" t="s">
        <v>711</v>
      </c>
      <c r="K971" s="106">
        <v>10</v>
      </c>
      <c r="L971" s="106" t="s">
        <v>698</v>
      </c>
      <c r="M971" s="106" t="s">
        <v>924</v>
      </c>
      <c r="N971" s="106">
        <v>0.32</v>
      </c>
      <c r="O971" s="106">
        <v>0.82</v>
      </c>
      <c r="P971" s="106" t="s">
        <v>714</v>
      </c>
      <c r="Q971" s="107" t="s">
        <v>1727</v>
      </c>
      <c r="R971" s="107" t="s">
        <v>13</v>
      </c>
    </row>
    <row r="972" spans="2:18" ht="20.100000000000001" customHeight="1" x14ac:dyDescent="0.4">
      <c r="B972" s="105" t="str">
        <f t="shared" si="43"/>
        <v/>
      </c>
      <c r="C972" s="105" t="str">
        <f t="shared" si="44"/>
        <v/>
      </c>
      <c r="D972" s="105" t="str">
        <f t="shared" si="45"/>
        <v/>
      </c>
      <c r="E972" s="106" t="s">
        <v>695</v>
      </c>
      <c r="F972" s="106" t="s">
        <v>696</v>
      </c>
      <c r="G972" s="106" t="s">
        <v>697</v>
      </c>
      <c r="H972" s="106" t="s">
        <v>717</v>
      </c>
      <c r="I972" s="106">
        <v>10</v>
      </c>
      <c r="J972" s="106" t="s">
        <v>1347</v>
      </c>
      <c r="K972" s="106">
        <v>10</v>
      </c>
      <c r="L972" s="106" t="s">
        <v>717</v>
      </c>
      <c r="M972" s="106" t="s">
        <v>924</v>
      </c>
      <c r="N972" s="106">
        <v>0.32</v>
      </c>
      <c r="O972" s="106">
        <v>0.82</v>
      </c>
      <c r="P972" s="106" t="s">
        <v>714</v>
      </c>
      <c r="Q972" s="107" t="s">
        <v>1728</v>
      </c>
      <c r="R972" s="107" t="s">
        <v>14</v>
      </c>
    </row>
    <row r="973" spans="2:18" ht="20.100000000000001" customHeight="1" x14ac:dyDescent="0.4">
      <c r="B973" s="105" t="str">
        <f t="shared" si="43"/>
        <v/>
      </c>
      <c r="C973" s="105" t="str">
        <f t="shared" si="44"/>
        <v/>
      </c>
      <c r="D973" s="105" t="str">
        <f t="shared" si="45"/>
        <v/>
      </c>
      <c r="E973" s="106" t="s">
        <v>695</v>
      </c>
      <c r="F973" s="106" t="s">
        <v>696</v>
      </c>
      <c r="G973" s="106" t="s">
        <v>721</v>
      </c>
      <c r="H973" s="106" t="s">
        <v>717</v>
      </c>
      <c r="I973" s="106">
        <v>10</v>
      </c>
      <c r="J973" s="106" t="s">
        <v>1349</v>
      </c>
      <c r="K973" s="106">
        <v>10</v>
      </c>
      <c r="L973" s="106" t="s">
        <v>717</v>
      </c>
      <c r="M973" s="106" t="s">
        <v>924</v>
      </c>
      <c r="N973" s="106">
        <v>0.32</v>
      </c>
      <c r="O973" s="106">
        <v>0.82</v>
      </c>
      <c r="P973" s="106" t="s">
        <v>714</v>
      </c>
      <c r="Q973" s="107" t="s">
        <v>1729</v>
      </c>
      <c r="R973" s="107" t="s">
        <v>14</v>
      </c>
    </row>
    <row r="974" spans="2:18" ht="20.100000000000001" customHeight="1" x14ac:dyDescent="0.4">
      <c r="B974" s="105" t="str">
        <f t="shared" si="43"/>
        <v/>
      </c>
      <c r="C974" s="105" t="str">
        <f t="shared" si="44"/>
        <v/>
      </c>
      <c r="D974" s="105" t="str">
        <f t="shared" si="45"/>
        <v/>
      </c>
      <c r="E974" s="106" t="s">
        <v>695</v>
      </c>
      <c r="F974" s="106" t="s">
        <v>728</v>
      </c>
      <c r="G974" s="106" t="s">
        <v>773</v>
      </c>
      <c r="H974" s="106" t="s">
        <v>733</v>
      </c>
      <c r="I974" s="106">
        <v>10</v>
      </c>
      <c r="J974" s="106" t="s">
        <v>774</v>
      </c>
      <c r="K974" s="106">
        <v>10</v>
      </c>
      <c r="L974" s="106" t="s">
        <v>698</v>
      </c>
      <c r="M974" s="106" t="s">
        <v>924</v>
      </c>
      <c r="N974" s="106">
        <v>0.39</v>
      </c>
      <c r="O974" s="106">
        <v>0.83</v>
      </c>
      <c r="P974" s="106" t="s">
        <v>714</v>
      </c>
      <c r="Q974" s="107" t="s">
        <v>1730</v>
      </c>
      <c r="R974" s="107" t="s">
        <v>39</v>
      </c>
    </row>
    <row r="975" spans="2:18" ht="20.100000000000001" customHeight="1" x14ac:dyDescent="0.4">
      <c r="B975" s="105" t="str">
        <f t="shared" si="43"/>
        <v/>
      </c>
      <c r="C975" s="105" t="str">
        <f t="shared" si="44"/>
        <v/>
      </c>
      <c r="D975" s="105" t="str">
        <f t="shared" si="45"/>
        <v/>
      </c>
      <c r="E975" s="106" t="s">
        <v>695</v>
      </c>
      <c r="F975" s="106" t="s">
        <v>728</v>
      </c>
      <c r="G975" s="106" t="s">
        <v>778</v>
      </c>
      <c r="H975" s="106" t="s">
        <v>733</v>
      </c>
      <c r="I975" s="106">
        <v>10</v>
      </c>
      <c r="J975" s="106" t="s">
        <v>779</v>
      </c>
      <c r="K975" s="106">
        <v>10</v>
      </c>
      <c r="L975" s="106" t="s">
        <v>698</v>
      </c>
      <c r="M975" s="106" t="s">
        <v>924</v>
      </c>
      <c r="N975" s="106">
        <v>0.39</v>
      </c>
      <c r="O975" s="106">
        <v>0.83</v>
      </c>
      <c r="P975" s="106" t="s">
        <v>714</v>
      </c>
      <c r="Q975" s="107" t="s">
        <v>1731</v>
      </c>
      <c r="R975" s="107" t="s">
        <v>39</v>
      </c>
    </row>
    <row r="976" spans="2:18" ht="20.100000000000001" customHeight="1" x14ac:dyDescent="0.4">
      <c r="B976" s="105" t="str">
        <f t="shared" si="43"/>
        <v/>
      </c>
      <c r="C976" s="105" t="str">
        <f t="shared" si="44"/>
        <v/>
      </c>
      <c r="D976" s="105" t="str">
        <f t="shared" si="45"/>
        <v/>
      </c>
      <c r="E976" s="106" t="s">
        <v>695</v>
      </c>
      <c r="F976" s="106" t="s">
        <v>728</v>
      </c>
      <c r="G976" s="106" t="s">
        <v>782</v>
      </c>
      <c r="H976" s="106" t="s">
        <v>733</v>
      </c>
      <c r="I976" s="106">
        <v>10</v>
      </c>
      <c r="J976" s="106" t="s">
        <v>783</v>
      </c>
      <c r="K976" s="106">
        <v>10</v>
      </c>
      <c r="L976" s="106" t="s">
        <v>698</v>
      </c>
      <c r="M976" s="106" t="s">
        <v>924</v>
      </c>
      <c r="N976" s="106">
        <v>0.34</v>
      </c>
      <c r="O976" s="106">
        <v>0.83</v>
      </c>
      <c r="P976" s="106" t="s">
        <v>714</v>
      </c>
      <c r="Q976" s="107" t="s">
        <v>1732</v>
      </c>
      <c r="R976" s="107" t="s">
        <v>39</v>
      </c>
    </row>
    <row r="977" spans="2:18" ht="20.100000000000001" customHeight="1" x14ac:dyDescent="0.4">
      <c r="B977" s="105" t="str">
        <f t="shared" ref="B977:B1040" si="46">IF(OR($C$11="",$C$12=""),"",IFERROR(IF(AND($U$23&lt;&gt;R977,$V$23&lt;&gt;R977),"－",IF(AND(COUNTIF($C$11,"*樹脂スペーサー*")&gt;0,OR(M977="空気",F977="一般",F977="一般ＰＧ")),"－",IF(AND($W$26&gt;0,$W$26&gt;=O977),$U$26,IF(AND($W$27&gt;0,$W$27&gt;=O977),$U$27,IF(AND($W$28&gt;0,$W$28&gt;=O977),$U$28,IF(AND($W$29&gt;0,$W$29&gt;=O977),$U$29,IF(AND($W$30&gt;0,$W$30&gt;=O977),$U$30,IF(AND($W$31&gt;0,$W$31&gt;=O977),$U$31,IF(AND($W$32&gt;0,$W$32&gt;=O977),$U$32,"－"))))))))),"－"))</f>
        <v/>
      </c>
      <c r="C977" s="105" t="str">
        <f t="shared" ref="C977:C1040" si="47">IF(B977="","",IF(B977&lt;&gt;"－",VLOOKUP(B977,$U$26:$V$32,2,FALSE),"－"))</f>
        <v/>
      </c>
      <c r="D977" s="105" t="str">
        <f t="shared" ref="D977:D1040" si="48">IF($H$10="","",IF($V$39&lt;&gt;"断熱等","－",IF(AND(COUNTIF($V$35,"*樹脂スペーサー*")&gt;0,OR(M977="空気",F977="一般",F977="一般ＰＧ")),"－",IF(AND($V$36&lt;&gt;R977,$W$36&lt;&gt;R977),"－",IF(MID($H$10,10,1)="Z",IF(N977&lt;=0.65,"○","－"),IF($V$37&gt;=O977,"○","－"))))))</f>
        <v/>
      </c>
      <c r="E977" s="106" t="s">
        <v>695</v>
      </c>
      <c r="F977" s="106" t="s">
        <v>728</v>
      </c>
      <c r="G977" s="106" t="s">
        <v>778</v>
      </c>
      <c r="H977" s="106" t="s">
        <v>729</v>
      </c>
      <c r="I977" s="106">
        <v>10</v>
      </c>
      <c r="J977" s="106" t="s">
        <v>779</v>
      </c>
      <c r="K977" s="106">
        <v>10</v>
      </c>
      <c r="L977" s="106" t="s">
        <v>706</v>
      </c>
      <c r="M977" s="106" t="s">
        <v>924</v>
      </c>
      <c r="N977" s="106">
        <v>0.4</v>
      </c>
      <c r="O977" s="106">
        <v>0.83</v>
      </c>
      <c r="P977" s="106" t="s">
        <v>714</v>
      </c>
      <c r="Q977" s="107" t="s">
        <v>1733</v>
      </c>
      <c r="R977" s="107" t="s">
        <v>25</v>
      </c>
    </row>
    <row r="978" spans="2:18" ht="20.100000000000001" customHeight="1" x14ac:dyDescent="0.4">
      <c r="B978" s="105" t="str">
        <f t="shared" si="46"/>
        <v/>
      </c>
      <c r="C978" s="105" t="str">
        <f t="shared" si="47"/>
        <v/>
      </c>
      <c r="D978" s="105" t="str">
        <f t="shared" si="48"/>
        <v/>
      </c>
      <c r="E978" s="106" t="s">
        <v>695</v>
      </c>
      <c r="F978" s="106" t="s">
        <v>740</v>
      </c>
      <c r="G978" s="106" t="s">
        <v>773</v>
      </c>
      <c r="H978" s="106" t="s">
        <v>698</v>
      </c>
      <c r="I978" s="106">
        <v>10</v>
      </c>
      <c r="J978" s="106" t="s">
        <v>1266</v>
      </c>
      <c r="K978" s="106">
        <v>10</v>
      </c>
      <c r="L978" s="106" t="s">
        <v>741</v>
      </c>
      <c r="M978" s="106" t="s">
        <v>924</v>
      </c>
      <c r="N978" s="106">
        <v>0.33</v>
      </c>
      <c r="O978" s="106">
        <v>0.83</v>
      </c>
      <c r="P978" s="106" t="s">
        <v>714</v>
      </c>
      <c r="Q978" s="107" t="s">
        <v>1734</v>
      </c>
      <c r="R978" s="107" t="s">
        <v>25</v>
      </c>
    </row>
    <row r="979" spans="2:18" ht="20.100000000000001" customHeight="1" x14ac:dyDescent="0.4">
      <c r="B979" s="105" t="str">
        <f t="shared" si="46"/>
        <v/>
      </c>
      <c r="C979" s="105" t="str">
        <f t="shared" si="47"/>
        <v/>
      </c>
      <c r="D979" s="105" t="str">
        <f t="shared" si="48"/>
        <v/>
      </c>
      <c r="E979" s="106" t="s">
        <v>695</v>
      </c>
      <c r="F979" s="106" t="s">
        <v>740</v>
      </c>
      <c r="G979" s="106" t="s">
        <v>778</v>
      </c>
      <c r="H979" s="106" t="s">
        <v>698</v>
      </c>
      <c r="I979" s="106">
        <v>10</v>
      </c>
      <c r="J979" s="106" t="s">
        <v>1269</v>
      </c>
      <c r="K979" s="106">
        <v>10</v>
      </c>
      <c r="L979" s="106" t="s">
        <v>741</v>
      </c>
      <c r="M979" s="106" t="s">
        <v>924</v>
      </c>
      <c r="N979" s="106">
        <v>0.33</v>
      </c>
      <c r="O979" s="106">
        <v>0.83</v>
      </c>
      <c r="P979" s="106" t="s">
        <v>714</v>
      </c>
      <c r="Q979" s="107" t="s">
        <v>1735</v>
      </c>
      <c r="R979" s="107" t="s">
        <v>25</v>
      </c>
    </row>
    <row r="980" spans="2:18" ht="20.100000000000001" customHeight="1" x14ac:dyDescent="0.4">
      <c r="B980" s="105" t="str">
        <f t="shared" si="46"/>
        <v/>
      </c>
      <c r="C980" s="105" t="str">
        <f t="shared" si="47"/>
        <v/>
      </c>
      <c r="D980" s="105" t="str">
        <f t="shared" si="48"/>
        <v/>
      </c>
      <c r="E980" s="106" t="s">
        <v>695</v>
      </c>
      <c r="F980" s="106" t="s">
        <v>696</v>
      </c>
      <c r="G980" s="106" t="s">
        <v>697</v>
      </c>
      <c r="H980" s="106" t="s">
        <v>706</v>
      </c>
      <c r="I980" s="106">
        <v>10</v>
      </c>
      <c r="J980" s="106" t="s">
        <v>699</v>
      </c>
      <c r="K980" s="106">
        <v>10</v>
      </c>
      <c r="L980" s="106" t="s">
        <v>706</v>
      </c>
      <c r="M980" s="106" t="s">
        <v>924</v>
      </c>
      <c r="N980" s="106">
        <v>0.33</v>
      </c>
      <c r="O980" s="106">
        <v>0.83</v>
      </c>
      <c r="P980" s="106" t="s">
        <v>714</v>
      </c>
      <c r="Q980" s="107" t="s">
        <v>1736</v>
      </c>
      <c r="R980" s="107" t="s">
        <v>522</v>
      </c>
    </row>
    <row r="981" spans="2:18" ht="20.100000000000001" customHeight="1" x14ac:dyDescent="0.4">
      <c r="B981" s="105" t="str">
        <f t="shared" si="46"/>
        <v/>
      </c>
      <c r="C981" s="105" t="str">
        <f t="shared" si="47"/>
        <v/>
      </c>
      <c r="D981" s="105" t="str">
        <f t="shared" si="48"/>
        <v/>
      </c>
      <c r="E981" s="106" t="s">
        <v>695</v>
      </c>
      <c r="F981" s="106" t="s">
        <v>805</v>
      </c>
      <c r="G981" s="106" t="s">
        <v>697</v>
      </c>
      <c r="H981" s="106" t="s">
        <v>729</v>
      </c>
      <c r="I981" s="106">
        <v>10</v>
      </c>
      <c r="J981" s="106" t="s">
        <v>699</v>
      </c>
      <c r="K981" s="106">
        <v>11</v>
      </c>
      <c r="L981" s="106" t="s">
        <v>741</v>
      </c>
      <c r="M981" s="106" t="s">
        <v>924</v>
      </c>
      <c r="N981" s="106">
        <v>0.46</v>
      </c>
      <c r="O981" s="106">
        <v>0.83</v>
      </c>
      <c r="P981" s="106" t="s">
        <v>714</v>
      </c>
      <c r="Q981" s="107" t="s">
        <v>1737</v>
      </c>
      <c r="R981" s="107" t="s">
        <v>522</v>
      </c>
    </row>
    <row r="982" spans="2:18" ht="20.100000000000001" customHeight="1" x14ac:dyDescent="0.4">
      <c r="B982" s="105" t="str">
        <f t="shared" si="46"/>
        <v/>
      </c>
      <c r="C982" s="105" t="str">
        <f t="shared" si="47"/>
        <v/>
      </c>
      <c r="D982" s="105" t="str">
        <f t="shared" si="48"/>
        <v/>
      </c>
      <c r="E982" s="106" t="s">
        <v>695</v>
      </c>
      <c r="F982" s="106" t="s">
        <v>817</v>
      </c>
      <c r="G982" s="106" t="s">
        <v>697</v>
      </c>
      <c r="H982" s="106" t="s">
        <v>799</v>
      </c>
      <c r="I982" s="106">
        <v>10</v>
      </c>
      <c r="J982" s="106" t="s">
        <v>699</v>
      </c>
      <c r="K982" s="106">
        <v>11</v>
      </c>
      <c r="L982" s="106" t="s">
        <v>741</v>
      </c>
      <c r="M982" s="106" t="s">
        <v>924</v>
      </c>
      <c r="N982" s="106">
        <v>0.33</v>
      </c>
      <c r="O982" s="106">
        <v>0.83</v>
      </c>
      <c r="P982" s="106" t="s">
        <v>714</v>
      </c>
      <c r="Q982" s="107" t="s">
        <v>1738</v>
      </c>
      <c r="R982" s="107" t="s">
        <v>522</v>
      </c>
    </row>
    <row r="983" spans="2:18" ht="20.100000000000001" customHeight="1" x14ac:dyDescent="0.4">
      <c r="B983" s="105" t="str">
        <f t="shared" si="46"/>
        <v/>
      </c>
      <c r="C983" s="105" t="str">
        <f t="shared" si="47"/>
        <v/>
      </c>
      <c r="D983" s="105" t="str">
        <f t="shared" si="48"/>
        <v/>
      </c>
      <c r="E983" s="106" t="s">
        <v>695</v>
      </c>
      <c r="F983" s="106" t="s">
        <v>728</v>
      </c>
      <c r="G983" s="106" t="s">
        <v>773</v>
      </c>
      <c r="H983" s="106" t="s">
        <v>733</v>
      </c>
      <c r="I983" s="106">
        <v>6</v>
      </c>
      <c r="J983" s="106" t="s">
        <v>774</v>
      </c>
      <c r="K983" s="106">
        <v>6</v>
      </c>
      <c r="L983" s="106" t="s">
        <v>698</v>
      </c>
      <c r="M983" s="106" t="s">
        <v>700</v>
      </c>
      <c r="N983" s="106">
        <v>0.39</v>
      </c>
      <c r="O983" s="106">
        <v>0.83</v>
      </c>
      <c r="P983" s="106" t="s">
        <v>714</v>
      </c>
      <c r="Q983" s="107" t="s">
        <v>1739</v>
      </c>
      <c r="R983" s="107" t="s">
        <v>44</v>
      </c>
    </row>
    <row r="984" spans="2:18" ht="20.100000000000001" customHeight="1" x14ac:dyDescent="0.4">
      <c r="B984" s="105" t="str">
        <f t="shared" si="46"/>
        <v/>
      </c>
      <c r="C984" s="105" t="str">
        <f t="shared" si="47"/>
        <v/>
      </c>
      <c r="D984" s="105" t="str">
        <f t="shared" si="48"/>
        <v/>
      </c>
      <c r="E984" s="106" t="s">
        <v>695</v>
      </c>
      <c r="F984" s="106" t="s">
        <v>728</v>
      </c>
      <c r="G984" s="106" t="s">
        <v>778</v>
      </c>
      <c r="H984" s="106" t="s">
        <v>733</v>
      </c>
      <c r="I984" s="106">
        <v>6</v>
      </c>
      <c r="J984" s="106" t="s">
        <v>779</v>
      </c>
      <c r="K984" s="106">
        <v>6</v>
      </c>
      <c r="L984" s="106" t="s">
        <v>698</v>
      </c>
      <c r="M984" s="106" t="s">
        <v>700</v>
      </c>
      <c r="N984" s="106">
        <v>0.39</v>
      </c>
      <c r="O984" s="106">
        <v>0.83</v>
      </c>
      <c r="P984" s="106" t="s">
        <v>714</v>
      </c>
      <c r="Q984" s="107" t="s">
        <v>1740</v>
      </c>
      <c r="R984" s="107" t="s">
        <v>44</v>
      </c>
    </row>
    <row r="985" spans="2:18" ht="20.100000000000001" customHeight="1" x14ac:dyDescent="0.4">
      <c r="B985" s="105" t="str">
        <f t="shared" si="46"/>
        <v/>
      </c>
      <c r="C985" s="105" t="str">
        <f t="shared" si="47"/>
        <v/>
      </c>
      <c r="D985" s="105" t="str">
        <f t="shared" si="48"/>
        <v/>
      </c>
      <c r="E985" s="106" t="s">
        <v>695</v>
      </c>
      <c r="F985" s="106" t="s">
        <v>728</v>
      </c>
      <c r="G985" s="106" t="s">
        <v>782</v>
      </c>
      <c r="H985" s="106" t="s">
        <v>733</v>
      </c>
      <c r="I985" s="106">
        <v>6</v>
      </c>
      <c r="J985" s="106" t="s">
        <v>783</v>
      </c>
      <c r="K985" s="106">
        <v>6</v>
      </c>
      <c r="L985" s="106" t="s">
        <v>698</v>
      </c>
      <c r="M985" s="106" t="s">
        <v>700</v>
      </c>
      <c r="N985" s="106">
        <v>0.34</v>
      </c>
      <c r="O985" s="106">
        <v>0.83</v>
      </c>
      <c r="P985" s="106" t="s">
        <v>714</v>
      </c>
      <c r="Q985" s="107" t="s">
        <v>1741</v>
      </c>
      <c r="R985" s="107" t="s">
        <v>44</v>
      </c>
    </row>
    <row r="986" spans="2:18" ht="20.100000000000001" customHeight="1" x14ac:dyDescent="0.4">
      <c r="B986" s="105" t="str">
        <f t="shared" si="46"/>
        <v/>
      </c>
      <c r="C986" s="105" t="str">
        <f t="shared" si="47"/>
        <v/>
      </c>
      <c r="D986" s="105" t="str">
        <f t="shared" si="48"/>
        <v/>
      </c>
      <c r="E986" s="106" t="s">
        <v>695</v>
      </c>
      <c r="F986" s="106" t="s">
        <v>728</v>
      </c>
      <c r="G986" s="106" t="s">
        <v>773</v>
      </c>
      <c r="H986" s="106" t="s">
        <v>765</v>
      </c>
      <c r="I986" s="106">
        <v>10</v>
      </c>
      <c r="J986" s="106" t="s">
        <v>774</v>
      </c>
      <c r="K986" s="106">
        <v>10</v>
      </c>
      <c r="L986" s="106" t="s">
        <v>717</v>
      </c>
      <c r="M986" s="106" t="s">
        <v>924</v>
      </c>
      <c r="N986" s="106">
        <v>0.39</v>
      </c>
      <c r="O986" s="106">
        <v>0.83</v>
      </c>
      <c r="P986" s="106" t="s">
        <v>714</v>
      </c>
      <c r="Q986" s="107" t="s">
        <v>1742</v>
      </c>
      <c r="R986" s="107" t="s">
        <v>926</v>
      </c>
    </row>
    <row r="987" spans="2:18" ht="20.100000000000001" customHeight="1" x14ac:dyDescent="0.4">
      <c r="B987" s="105" t="str">
        <f t="shared" si="46"/>
        <v/>
      </c>
      <c r="C987" s="105" t="str">
        <f t="shared" si="47"/>
        <v/>
      </c>
      <c r="D987" s="105" t="str">
        <f t="shared" si="48"/>
        <v/>
      </c>
      <c r="E987" s="106" t="s">
        <v>695</v>
      </c>
      <c r="F987" s="106" t="s">
        <v>728</v>
      </c>
      <c r="G987" s="106" t="s">
        <v>778</v>
      </c>
      <c r="H987" s="106" t="s">
        <v>765</v>
      </c>
      <c r="I987" s="106">
        <v>10</v>
      </c>
      <c r="J987" s="106" t="s">
        <v>779</v>
      </c>
      <c r="K987" s="106">
        <v>10</v>
      </c>
      <c r="L987" s="106" t="s">
        <v>717</v>
      </c>
      <c r="M987" s="106" t="s">
        <v>924</v>
      </c>
      <c r="N987" s="106">
        <v>0.39</v>
      </c>
      <c r="O987" s="106">
        <v>0.83</v>
      </c>
      <c r="P987" s="106" t="s">
        <v>714</v>
      </c>
      <c r="Q987" s="107" t="s">
        <v>1743</v>
      </c>
      <c r="R987" s="107" t="s">
        <v>926</v>
      </c>
    </row>
    <row r="988" spans="2:18" ht="20.100000000000001" customHeight="1" x14ac:dyDescent="0.4">
      <c r="B988" s="105" t="str">
        <f t="shared" si="46"/>
        <v/>
      </c>
      <c r="C988" s="105" t="str">
        <f t="shared" si="47"/>
        <v/>
      </c>
      <c r="D988" s="105" t="str">
        <f t="shared" si="48"/>
        <v/>
      </c>
      <c r="E988" s="106" t="s">
        <v>695</v>
      </c>
      <c r="F988" s="106" t="s">
        <v>728</v>
      </c>
      <c r="G988" s="106" t="s">
        <v>782</v>
      </c>
      <c r="H988" s="106" t="s">
        <v>765</v>
      </c>
      <c r="I988" s="106">
        <v>10</v>
      </c>
      <c r="J988" s="106" t="s">
        <v>783</v>
      </c>
      <c r="K988" s="106">
        <v>10</v>
      </c>
      <c r="L988" s="106" t="s">
        <v>717</v>
      </c>
      <c r="M988" s="106" t="s">
        <v>924</v>
      </c>
      <c r="N988" s="106">
        <v>0.34</v>
      </c>
      <c r="O988" s="106">
        <v>0.83</v>
      </c>
      <c r="P988" s="106" t="s">
        <v>714</v>
      </c>
      <c r="Q988" s="107" t="s">
        <v>1744</v>
      </c>
      <c r="R988" s="107" t="s">
        <v>926</v>
      </c>
    </row>
    <row r="989" spans="2:18" ht="20.100000000000001" customHeight="1" x14ac:dyDescent="0.4">
      <c r="B989" s="105" t="str">
        <f t="shared" si="46"/>
        <v/>
      </c>
      <c r="C989" s="105" t="str">
        <f t="shared" si="47"/>
        <v/>
      </c>
      <c r="D989" s="105" t="str">
        <f t="shared" si="48"/>
        <v/>
      </c>
      <c r="E989" s="106" t="s">
        <v>695</v>
      </c>
      <c r="F989" s="106" t="s">
        <v>696</v>
      </c>
      <c r="G989" s="106" t="s">
        <v>697</v>
      </c>
      <c r="H989" s="106" t="s">
        <v>706</v>
      </c>
      <c r="I989" s="106">
        <v>10</v>
      </c>
      <c r="J989" s="106" t="s">
        <v>699</v>
      </c>
      <c r="K989" s="106">
        <v>10</v>
      </c>
      <c r="L989" s="106" t="s">
        <v>706</v>
      </c>
      <c r="M989" s="106" t="s">
        <v>924</v>
      </c>
      <c r="N989" s="106">
        <v>0.33</v>
      </c>
      <c r="O989" s="106">
        <v>0.83</v>
      </c>
      <c r="P989" s="106" t="s">
        <v>701</v>
      </c>
      <c r="Q989" s="107" t="s">
        <v>1745</v>
      </c>
      <c r="R989" s="107" t="s">
        <v>275</v>
      </c>
    </row>
    <row r="990" spans="2:18" ht="20.100000000000001" customHeight="1" x14ac:dyDescent="0.4">
      <c r="B990" s="105" t="str">
        <f t="shared" si="46"/>
        <v/>
      </c>
      <c r="C990" s="105" t="str">
        <f t="shared" si="47"/>
        <v/>
      </c>
      <c r="D990" s="105" t="str">
        <f t="shared" si="48"/>
        <v/>
      </c>
      <c r="E990" s="106" t="s">
        <v>695</v>
      </c>
      <c r="F990" s="106" t="s">
        <v>805</v>
      </c>
      <c r="G990" s="106" t="s">
        <v>697</v>
      </c>
      <c r="H990" s="106" t="s">
        <v>733</v>
      </c>
      <c r="I990" s="106">
        <v>10</v>
      </c>
      <c r="J990" s="106" t="s">
        <v>699</v>
      </c>
      <c r="K990" s="106">
        <v>11</v>
      </c>
      <c r="L990" s="106" t="s">
        <v>741</v>
      </c>
      <c r="M990" s="106" t="s">
        <v>924</v>
      </c>
      <c r="N990" s="106">
        <v>0.45</v>
      </c>
      <c r="O990" s="106">
        <v>0.83</v>
      </c>
      <c r="P990" s="106" t="s">
        <v>714</v>
      </c>
      <c r="Q990" s="107" t="s">
        <v>1746</v>
      </c>
      <c r="R990" s="107" t="s">
        <v>275</v>
      </c>
    </row>
    <row r="991" spans="2:18" ht="20.100000000000001" customHeight="1" x14ac:dyDescent="0.4">
      <c r="B991" s="105" t="str">
        <f t="shared" si="46"/>
        <v/>
      </c>
      <c r="C991" s="105" t="str">
        <f t="shared" si="47"/>
        <v/>
      </c>
      <c r="D991" s="105" t="str">
        <f t="shared" si="48"/>
        <v/>
      </c>
      <c r="E991" s="106" t="s">
        <v>695</v>
      </c>
      <c r="F991" s="106" t="s">
        <v>817</v>
      </c>
      <c r="G991" s="106" t="s">
        <v>697</v>
      </c>
      <c r="H991" s="106" t="s">
        <v>802</v>
      </c>
      <c r="I991" s="106">
        <v>10</v>
      </c>
      <c r="J991" s="106" t="s">
        <v>699</v>
      </c>
      <c r="K991" s="106">
        <v>11</v>
      </c>
      <c r="L991" s="106" t="s">
        <v>741</v>
      </c>
      <c r="M991" s="106" t="s">
        <v>924</v>
      </c>
      <c r="N991" s="106">
        <v>0.33</v>
      </c>
      <c r="O991" s="106">
        <v>0.83</v>
      </c>
      <c r="P991" s="106" t="s">
        <v>714</v>
      </c>
      <c r="Q991" s="107" t="s">
        <v>1747</v>
      </c>
      <c r="R991" s="107" t="s">
        <v>275</v>
      </c>
    </row>
    <row r="992" spans="2:18" ht="20.100000000000001" customHeight="1" x14ac:dyDescent="0.4">
      <c r="B992" s="105" t="str">
        <f t="shared" si="46"/>
        <v/>
      </c>
      <c r="C992" s="105" t="str">
        <f t="shared" si="47"/>
        <v/>
      </c>
      <c r="D992" s="105" t="str">
        <f t="shared" si="48"/>
        <v/>
      </c>
      <c r="E992" s="106" t="s">
        <v>695</v>
      </c>
      <c r="F992" s="106" t="s">
        <v>728</v>
      </c>
      <c r="G992" s="106" t="s">
        <v>773</v>
      </c>
      <c r="H992" s="106" t="s">
        <v>733</v>
      </c>
      <c r="I992" s="106">
        <v>6</v>
      </c>
      <c r="J992" s="106" t="s">
        <v>774</v>
      </c>
      <c r="K992" s="106">
        <v>6</v>
      </c>
      <c r="L992" s="106" t="s">
        <v>698</v>
      </c>
      <c r="M992" s="106" t="s">
        <v>700</v>
      </c>
      <c r="N992" s="106">
        <v>0.39</v>
      </c>
      <c r="O992" s="106">
        <v>0.83</v>
      </c>
      <c r="P992" s="106" t="s">
        <v>714</v>
      </c>
      <c r="Q992" s="107" t="s">
        <v>1748</v>
      </c>
      <c r="R992" s="107" t="s">
        <v>275</v>
      </c>
    </row>
    <row r="993" spans="2:18" ht="20.100000000000001" customHeight="1" x14ac:dyDescent="0.4">
      <c r="B993" s="105" t="str">
        <f t="shared" si="46"/>
        <v/>
      </c>
      <c r="C993" s="105" t="str">
        <f t="shared" si="47"/>
        <v/>
      </c>
      <c r="D993" s="105" t="str">
        <f t="shared" si="48"/>
        <v/>
      </c>
      <c r="E993" s="106" t="s">
        <v>695</v>
      </c>
      <c r="F993" s="106" t="s">
        <v>728</v>
      </c>
      <c r="G993" s="106" t="s">
        <v>778</v>
      </c>
      <c r="H993" s="106" t="s">
        <v>733</v>
      </c>
      <c r="I993" s="106">
        <v>6</v>
      </c>
      <c r="J993" s="106" t="s">
        <v>779</v>
      </c>
      <c r="K993" s="106">
        <v>6</v>
      </c>
      <c r="L993" s="106" t="s">
        <v>698</v>
      </c>
      <c r="M993" s="106" t="s">
        <v>700</v>
      </c>
      <c r="N993" s="106">
        <v>0.39</v>
      </c>
      <c r="O993" s="106">
        <v>0.83</v>
      </c>
      <c r="P993" s="106" t="s">
        <v>714</v>
      </c>
      <c r="Q993" s="107" t="s">
        <v>1749</v>
      </c>
      <c r="R993" s="107" t="s">
        <v>275</v>
      </c>
    </row>
    <row r="994" spans="2:18" ht="20.100000000000001" customHeight="1" x14ac:dyDescent="0.4">
      <c r="B994" s="105" t="str">
        <f t="shared" si="46"/>
        <v/>
      </c>
      <c r="C994" s="105" t="str">
        <f t="shared" si="47"/>
        <v/>
      </c>
      <c r="D994" s="105" t="str">
        <f t="shared" si="48"/>
        <v/>
      </c>
      <c r="E994" s="106" t="s">
        <v>695</v>
      </c>
      <c r="F994" s="106" t="s">
        <v>728</v>
      </c>
      <c r="G994" s="106" t="s">
        <v>782</v>
      </c>
      <c r="H994" s="106" t="s">
        <v>733</v>
      </c>
      <c r="I994" s="106">
        <v>6</v>
      </c>
      <c r="J994" s="106" t="s">
        <v>783</v>
      </c>
      <c r="K994" s="106">
        <v>6</v>
      </c>
      <c r="L994" s="106" t="s">
        <v>698</v>
      </c>
      <c r="M994" s="106" t="s">
        <v>700</v>
      </c>
      <c r="N994" s="106">
        <v>0.34</v>
      </c>
      <c r="O994" s="106">
        <v>0.83</v>
      </c>
      <c r="P994" s="106" t="s">
        <v>714</v>
      </c>
      <c r="Q994" s="107" t="s">
        <v>1750</v>
      </c>
      <c r="R994" s="107" t="s">
        <v>275</v>
      </c>
    </row>
    <row r="995" spans="2:18" ht="20.100000000000001" customHeight="1" x14ac:dyDescent="0.4">
      <c r="B995" s="105" t="str">
        <f t="shared" si="46"/>
        <v/>
      </c>
      <c r="C995" s="105" t="str">
        <f t="shared" si="47"/>
        <v/>
      </c>
      <c r="D995" s="105" t="str">
        <f t="shared" si="48"/>
        <v/>
      </c>
      <c r="E995" s="106" t="s">
        <v>695</v>
      </c>
      <c r="F995" s="106" t="s">
        <v>728</v>
      </c>
      <c r="G995" s="106" t="s">
        <v>721</v>
      </c>
      <c r="H995" s="106" t="s">
        <v>765</v>
      </c>
      <c r="I995" s="106">
        <v>10</v>
      </c>
      <c r="J995" s="106" t="s">
        <v>722</v>
      </c>
      <c r="K995" s="106">
        <v>10</v>
      </c>
      <c r="L995" s="106" t="s">
        <v>717</v>
      </c>
      <c r="M995" s="106" t="s">
        <v>924</v>
      </c>
      <c r="N995" s="106">
        <v>0.39</v>
      </c>
      <c r="O995" s="106">
        <v>0.84</v>
      </c>
      <c r="P995" s="106" t="s">
        <v>714</v>
      </c>
      <c r="Q995" s="107" t="s">
        <v>1751</v>
      </c>
      <c r="R995" s="107" t="s">
        <v>39</v>
      </c>
    </row>
    <row r="996" spans="2:18" ht="20.100000000000001" customHeight="1" x14ac:dyDescent="0.4">
      <c r="B996" s="105" t="str">
        <f t="shared" si="46"/>
        <v/>
      </c>
      <c r="C996" s="105" t="str">
        <f t="shared" si="47"/>
        <v/>
      </c>
      <c r="D996" s="105" t="str">
        <f t="shared" si="48"/>
        <v/>
      </c>
      <c r="E996" s="106" t="s">
        <v>695</v>
      </c>
      <c r="F996" s="106" t="s">
        <v>728</v>
      </c>
      <c r="G996" s="106" t="s">
        <v>721</v>
      </c>
      <c r="H996" s="106" t="s">
        <v>733</v>
      </c>
      <c r="I996" s="106">
        <v>10</v>
      </c>
      <c r="J996" s="106" t="s">
        <v>722</v>
      </c>
      <c r="K996" s="106">
        <v>10</v>
      </c>
      <c r="L996" s="106" t="s">
        <v>698</v>
      </c>
      <c r="M996" s="106" t="s">
        <v>924</v>
      </c>
      <c r="N996" s="106">
        <v>0.4</v>
      </c>
      <c r="O996" s="106">
        <v>0.84</v>
      </c>
      <c r="P996" s="106" t="s">
        <v>714</v>
      </c>
      <c r="Q996" s="107" t="s">
        <v>1752</v>
      </c>
      <c r="R996" s="107" t="s">
        <v>25</v>
      </c>
    </row>
    <row r="997" spans="2:18" ht="20.100000000000001" customHeight="1" x14ac:dyDescent="0.4">
      <c r="B997" s="105" t="str">
        <f t="shared" si="46"/>
        <v/>
      </c>
      <c r="C997" s="105" t="str">
        <f t="shared" si="47"/>
        <v/>
      </c>
      <c r="D997" s="105" t="str">
        <f t="shared" si="48"/>
        <v/>
      </c>
      <c r="E997" s="106" t="s">
        <v>695</v>
      </c>
      <c r="F997" s="106" t="s">
        <v>728</v>
      </c>
      <c r="G997" s="106" t="s">
        <v>773</v>
      </c>
      <c r="H997" s="106" t="s">
        <v>729</v>
      </c>
      <c r="I997" s="106">
        <v>10</v>
      </c>
      <c r="J997" s="106" t="s">
        <v>774</v>
      </c>
      <c r="K997" s="106">
        <v>10</v>
      </c>
      <c r="L997" s="106" t="s">
        <v>706</v>
      </c>
      <c r="M997" s="106" t="s">
        <v>924</v>
      </c>
      <c r="N997" s="106">
        <v>0.4</v>
      </c>
      <c r="O997" s="106">
        <v>0.84</v>
      </c>
      <c r="P997" s="106" t="s">
        <v>714</v>
      </c>
      <c r="Q997" s="107" t="s">
        <v>1753</v>
      </c>
      <c r="R997" s="107" t="s">
        <v>25</v>
      </c>
    </row>
    <row r="998" spans="2:18" ht="20.100000000000001" customHeight="1" x14ac:dyDescent="0.4">
      <c r="B998" s="105" t="str">
        <f t="shared" si="46"/>
        <v/>
      </c>
      <c r="C998" s="105" t="str">
        <f t="shared" si="47"/>
        <v/>
      </c>
      <c r="D998" s="105" t="str">
        <f t="shared" si="48"/>
        <v/>
      </c>
      <c r="E998" s="106" t="s">
        <v>695</v>
      </c>
      <c r="F998" s="106" t="s">
        <v>728</v>
      </c>
      <c r="G998" s="106" t="s">
        <v>782</v>
      </c>
      <c r="H998" s="106" t="s">
        <v>729</v>
      </c>
      <c r="I998" s="106">
        <v>10</v>
      </c>
      <c r="J998" s="106" t="s">
        <v>783</v>
      </c>
      <c r="K998" s="106">
        <v>10</v>
      </c>
      <c r="L998" s="106" t="s">
        <v>706</v>
      </c>
      <c r="M998" s="106" t="s">
        <v>924</v>
      </c>
      <c r="N998" s="106">
        <v>0.35</v>
      </c>
      <c r="O998" s="106">
        <v>0.84</v>
      </c>
      <c r="P998" s="106" t="s">
        <v>714</v>
      </c>
      <c r="Q998" s="107" t="s">
        <v>1754</v>
      </c>
      <c r="R998" s="107" t="s">
        <v>25</v>
      </c>
    </row>
    <row r="999" spans="2:18" ht="20.100000000000001" customHeight="1" x14ac:dyDescent="0.4">
      <c r="B999" s="105" t="str">
        <f t="shared" si="46"/>
        <v/>
      </c>
      <c r="C999" s="105" t="str">
        <f t="shared" si="47"/>
        <v/>
      </c>
      <c r="D999" s="105" t="str">
        <f t="shared" si="48"/>
        <v/>
      </c>
      <c r="E999" s="106" t="s">
        <v>695</v>
      </c>
      <c r="F999" s="106" t="s">
        <v>740</v>
      </c>
      <c r="G999" s="106" t="s">
        <v>773</v>
      </c>
      <c r="H999" s="106" t="s">
        <v>717</v>
      </c>
      <c r="I999" s="106">
        <v>10</v>
      </c>
      <c r="J999" s="106" t="s">
        <v>774</v>
      </c>
      <c r="K999" s="106">
        <v>10</v>
      </c>
      <c r="L999" s="106" t="s">
        <v>741</v>
      </c>
      <c r="M999" s="106" t="s">
        <v>924</v>
      </c>
      <c r="N999" s="106">
        <v>0.33</v>
      </c>
      <c r="O999" s="106">
        <v>0.84</v>
      </c>
      <c r="P999" s="106" t="s">
        <v>714</v>
      </c>
      <c r="Q999" s="107" t="s">
        <v>1755</v>
      </c>
      <c r="R999" s="107" t="s">
        <v>25</v>
      </c>
    </row>
    <row r="1000" spans="2:18" ht="20.100000000000001" customHeight="1" x14ac:dyDescent="0.4">
      <c r="B1000" s="105" t="str">
        <f t="shared" si="46"/>
        <v/>
      </c>
      <c r="C1000" s="105" t="str">
        <f t="shared" si="47"/>
        <v/>
      </c>
      <c r="D1000" s="105" t="str">
        <f t="shared" si="48"/>
        <v/>
      </c>
      <c r="E1000" s="106" t="s">
        <v>695</v>
      </c>
      <c r="F1000" s="106" t="s">
        <v>740</v>
      </c>
      <c r="G1000" s="106" t="s">
        <v>778</v>
      </c>
      <c r="H1000" s="106" t="s">
        <v>717</v>
      </c>
      <c r="I1000" s="106">
        <v>10</v>
      </c>
      <c r="J1000" s="106" t="s">
        <v>779</v>
      </c>
      <c r="K1000" s="106">
        <v>10</v>
      </c>
      <c r="L1000" s="106" t="s">
        <v>741</v>
      </c>
      <c r="M1000" s="106" t="s">
        <v>924</v>
      </c>
      <c r="N1000" s="106">
        <v>0.33</v>
      </c>
      <c r="O1000" s="106">
        <v>0.84</v>
      </c>
      <c r="P1000" s="106" t="s">
        <v>714</v>
      </c>
      <c r="Q1000" s="107" t="s">
        <v>1756</v>
      </c>
      <c r="R1000" s="107" t="s">
        <v>25</v>
      </c>
    </row>
    <row r="1001" spans="2:18" ht="20.100000000000001" customHeight="1" x14ac:dyDescent="0.4">
      <c r="B1001" s="105" t="str">
        <f t="shared" si="46"/>
        <v/>
      </c>
      <c r="C1001" s="105" t="str">
        <f t="shared" si="47"/>
        <v/>
      </c>
      <c r="D1001" s="105" t="str">
        <f t="shared" si="48"/>
        <v/>
      </c>
      <c r="E1001" s="106" t="s">
        <v>695</v>
      </c>
      <c r="F1001" s="106" t="s">
        <v>740</v>
      </c>
      <c r="G1001" s="106" t="s">
        <v>782</v>
      </c>
      <c r="H1001" s="106" t="s">
        <v>717</v>
      </c>
      <c r="I1001" s="106">
        <v>10</v>
      </c>
      <c r="J1001" s="106" t="s">
        <v>783</v>
      </c>
      <c r="K1001" s="106">
        <v>10</v>
      </c>
      <c r="L1001" s="106" t="s">
        <v>741</v>
      </c>
      <c r="M1001" s="106" t="s">
        <v>924</v>
      </c>
      <c r="N1001" s="106">
        <v>0.28000000000000003</v>
      </c>
      <c r="O1001" s="106">
        <v>0.84</v>
      </c>
      <c r="P1001" s="106" t="s">
        <v>714</v>
      </c>
      <c r="Q1001" s="107" t="s">
        <v>1757</v>
      </c>
      <c r="R1001" s="107" t="s">
        <v>25</v>
      </c>
    </row>
    <row r="1002" spans="2:18" ht="20.100000000000001" customHeight="1" x14ac:dyDescent="0.4">
      <c r="B1002" s="105" t="str">
        <f t="shared" si="46"/>
        <v/>
      </c>
      <c r="C1002" s="105" t="str">
        <f t="shared" si="47"/>
        <v/>
      </c>
      <c r="D1002" s="105" t="str">
        <f t="shared" si="48"/>
        <v/>
      </c>
      <c r="E1002" s="106" t="s">
        <v>695</v>
      </c>
      <c r="F1002" s="106" t="s">
        <v>740</v>
      </c>
      <c r="G1002" s="106" t="s">
        <v>788</v>
      </c>
      <c r="H1002" s="106" t="s">
        <v>717</v>
      </c>
      <c r="I1002" s="106">
        <v>10</v>
      </c>
      <c r="J1002" s="106" t="s">
        <v>722</v>
      </c>
      <c r="K1002" s="106">
        <v>10</v>
      </c>
      <c r="L1002" s="106" t="s">
        <v>753</v>
      </c>
      <c r="M1002" s="106" t="s">
        <v>924</v>
      </c>
      <c r="N1002" s="106">
        <v>0.34</v>
      </c>
      <c r="O1002" s="106">
        <v>0.84</v>
      </c>
      <c r="P1002" s="106" t="s">
        <v>714</v>
      </c>
      <c r="Q1002" s="107" t="s">
        <v>1758</v>
      </c>
      <c r="R1002" s="107" t="s">
        <v>25</v>
      </c>
    </row>
    <row r="1003" spans="2:18" ht="20.100000000000001" customHeight="1" x14ac:dyDescent="0.4">
      <c r="B1003" s="105" t="str">
        <f t="shared" si="46"/>
        <v/>
      </c>
      <c r="C1003" s="105" t="str">
        <f t="shared" si="47"/>
        <v/>
      </c>
      <c r="D1003" s="105" t="str">
        <f t="shared" si="48"/>
        <v/>
      </c>
      <c r="E1003" s="106" t="s">
        <v>695</v>
      </c>
      <c r="F1003" s="106" t="s">
        <v>728</v>
      </c>
      <c r="G1003" s="106" t="s">
        <v>697</v>
      </c>
      <c r="H1003" s="106" t="s">
        <v>729</v>
      </c>
      <c r="I1003" s="106">
        <v>10</v>
      </c>
      <c r="J1003" s="106" t="s">
        <v>699</v>
      </c>
      <c r="K1003" s="106">
        <v>10</v>
      </c>
      <c r="L1003" s="106" t="s">
        <v>706</v>
      </c>
      <c r="M1003" s="106" t="s">
        <v>924</v>
      </c>
      <c r="N1003" s="106">
        <v>0.4</v>
      </c>
      <c r="O1003" s="106">
        <v>0.84</v>
      </c>
      <c r="P1003" s="106" t="s">
        <v>714</v>
      </c>
      <c r="Q1003" s="107" t="s">
        <v>1759</v>
      </c>
      <c r="R1003" s="107" t="s">
        <v>522</v>
      </c>
    </row>
    <row r="1004" spans="2:18" ht="20.100000000000001" customHeight="1" x14ac:dyDescent="0.4">
      <c r="B1004" s="105" t="str">
        <f t="shared" si="46"/>
        <v/>
      </c>
      <c r="C1004" s="105" t="str">
        <f t="shared" si="47"/>
        <v/>
      </c>
      <c r="D1004" s="105" t="str">
        <f t="shared" si="48"/>
        <v/>
      </c>
      <c r="E1004" s="106" t="s">
        <v>695</v>
      </c>
      <c r="F1004" s="106" t="s">
        <v>740</v>
      </c>
      <c r="G1004" s="106" t="s">
        <v>697</v>
      </c>
      <c r="H1004" s="106" t="s">
        <v>698</v>
      </c>
      <c r="I1004" s="106">
        <v>10</v>
      </c>
      <c r="J1004" s="106" t="s">
        <v>699</v>
      </c>
      <c r="K1004" s="106">
        <v>10</v>
      </c>
      <c r="L1004" s="106" t="s">
        <v>741</v>
      </c>
      <c r="M1004" s="106" t="s">
        <v>924</v>
      </c>
      <c r="N1004" s="106">
        <v>0.34</v>
      </c>
      <c r="O1004" s="106">
        <v>0.84</v>
      </c>
      <c r="P1004" s="106" t="s">
        <v>714</v>
      </c>
      <c r="Q1004" s="107" t="s">
        <v>1760</v>
      </c>
      <c r="R1004" s="107" t="s">
        <v>522</v>
      </c>
    </row>
    <row r="1005" spans="2:18" ht="20.100000000000001" customHeight="1" x14ac:dyDescent="0.4">
      <c r="B1005" s="105" t="str">
        <f t="shared" si="46"/>
        <v/>
      </c>
      <c r="C1005" s="105" t="str">
        <f t="shared" si="47"/>
        <v/>
      </c>
      <c r="D1005" s="105" t="str">
        <f t="shared" si="48"/>
        <v/>
      </c>
      <c r="E1005" s="106" t="s">
        <v>695</v>
      </c>
      <c r="F1005" s="106" t="s">
        <v>728</v>
      </c>
      <c r="G1005" s="106" t="s">
        <v>721</v>
      </c>
      <c r="H1005" s="106" t="s">
        <v>765</v>
      </c>
      <c r="I1005" s="106">
        <v>6</v>
      </c>
      <c r="J1005" s="106" t="s">
        <v>722</v>
      </c>
      <c r="K1005" s="106">
        <v>6</v>
      </c>
      <c r="L1005" s="106" t="s">
        <v>717</v>
      </c>
      <c r="M1005" s="106" t="s">
        <v>700</v>
      </c>
      <c r="N1005" s="106">
        <v>0.39</v>
      </c>
      <c r="O1005" s="106">
        <v>0.84</v>
      </c>
      <c r="P1005" s="106" t="s">
        <v>714</v>
      </c>
      <c r="Q1005" s="107" t="s">
        <v>1761</v>
      </c>
      <c r="R1005" s="107" t="s">
        <v>44</v>
      </c>
    </row>
    <row r="1006" spans="2:18" ht="20.100000000000001" customHeight="1" x14ac:dyDescent="0.4">
      <c r="B1006" s="105" t="str">
        <f t="shared" si="46"/>
        <v/>
      </c>
      <c r="C1006" s="105" t="str">
        <f t="shared" si="47"/>
        <v/>
      </c>
      <c r="D1006" s="105" t="str">
        <f t="shared" si="48"/>
        <v/>
      </c>
      <c r="E1006" s="106" t="s">
        <v>695</v>
      </c>
      <c r="F1006" s="106" t="s">
        <v>728</v>
      </c>
      <c r="G1006" s="106" t="s">
        <v>697</v>
      </c>
      <c r="H1006" s="106" t="s">
        <v>729</v>
      </c>
      <c r="I1006" s="106">
        <v>10</v>
      </c>
      <c r="J1006" s="106" t="s">
        <v>699</v>
      </c>
      <c r="K1006" s="106">
        <v>10</v>
      </c>
      <c r="L1006" s="106" t="s">
        <v>706</v>
      </c>
      <c r="M1006" s="106" t="s">
        <v>924</v>
      </c>
      <c r="N1006" s="106">
        <v>0.4</v>
      </c>
      <c r="O1006" s="106">
        <v>0.84</v>
      </c>
      <c r="P1006" s="106" t="s">
        <v>714</v>
      </c>
      <c r="Q1006" s="107" t="s">
        <v>1762</v>
      </c>
      <c r="R1006" s="107" t="s">
        <v>275</v>
      </c>
    </row>
    <row r="1007" spans="2:18" ht="20.100000000000001" customHeight="1" x14ac:dyDescent="0.4">
      <c r="B1007" s="105" t="str">
        <f t="shared" si="46"/>
        <v/>
      </c>
      <c r="C1007" s="105" t="str">
        <f t="shared" si="47"/>
        <v/>
      </c>
      <c r="D1007" s="105" t="str">
        <f t="shared" si="48"/>
        <v/>
      </c>
      <c r="E1007" s="106" t="s">
        <v>695</v>
      </c>
      <c r="F1007" s="106" t="s">
        <v>740</v>
      </c>
      <c r="G1007" s="106" t="s">
        <v>697</v>
      </c>
      <c r="H1007" s="106" t="s">
        <v>717</v>
      </c>
      <c r="I1007" s="106">
        <v>10</v>
      </c>
      <c r="J1007" s="106" t="s">
        <v>699</v>
      </c>
      <c r="K1007" s="106">
        <v>10</v>
      </c>
      <c r="L1007" s="106" t="s">
        <v>741</v>
      </c>
      <c r="M1007" s="106" t="s">
        <v>924</v>
      </c>
      <c r="N1007" s="106">
        <v>0.34</v>
      </c>
      <c r="O1007" s="106">
        <v>0.84</v>
      </c>
      <c r="P1007" s="106" t="s">
        <v>714</v>
      </c>
      <c r="Q1007" s="107" t="s">
        <v>1763</v>
      </c>
      <c r="R1007" s="107" t="s">
        <v>275</v>
      </c>
    </row>
    <row r="1008" spans="2:18" ht="20.100000000000001" customHeight="1" x14ac:dyDescent="0.4">
      <c r="B1008" s="105" t="str">
        <f t="shared" si="46"/>
        <v/>
      </c>
      <c r="C1008" s="105" t="str">
        <f t="shared" si="47"/>
        <v/>
      </c>
      <c r="D1008" s="105" t="str">
        <f t="shared" si="48"/>
        <v/>
      </c>
      <c r="E1008" s="106" t="s">
        <v>695</v>
      </c>
      <c r="F1008" s="106" t="s">
        <v>740</v>
      </c>
      <c r="G1008" s="106" t="s">
        <v>752</v>
      </c>
      <c r="H1008" s="106" t="s">
        <v>706</v>
      </c>
      <c r="I1008" s="106">
        <v>10</v>
      </c>
      <c r="J1008" s="106" t="s">
        <v>699</v>
      </c>
      <c r="K1008" s="106">
        <v>10</v>
      </c>
      <c r="L1008" s="106" t="s">
        <v>753</v>
      </c>
      <c r="M1008" s="106" t="s">
        <v>924</v>
      </c>
      <c r="N1008" s="106">
        <v>0.35</v>
      </c>
      <c r="O1008" s="106">
        <v>0.84</v>
      </c>
      <c r="P1008" s="106" t="s">
        <v>714</v>
      </c>
      <c r="Q1008" s="107" t="s">
        <v>1764</v>
      </c>
      <c r="R1008" s="107" t="s">
        <v>275</v>
      </c>
    </row>
    <row r="1009" spans="2:18" ht="20.100000000000001" customHeight="1" x14ac:dyDescent="0.4">
      <c r="B1009" s="105" t="str">
        <f t="shared" si="46"/>
        <v/>
      </c>
      <c r="C1009" s="105" t="str">
        <f t="shared" si="47"/>
        <v/>
      </c>
      <c r="D1009" s="105" t="str">
        <f t="shared" si="48"/>
        <v/>
      </c>
      <c r="E1009" s="106" t="s">
        <v>695</v>
      </c>
      <c r="F1009" s="106" t="s">
        <v>728</v>
      </c>
      <c r="G1009" s="106" t="s">
        <v>721</v>
      </c>
      <c r="H1009" s="106" t="s">
        <v>765</v>
      </c>
      <c r="I1009" s="106">
        <v>6</v>
      </c>
      <c r="J1009" s="106" t="s">
        <v>722</v>
      </c>
      <c r="K1009" s="106">
        <v>6</v>
      </c>
      <c r="L1009" s="106" t="s">
        <v>717</v>
      </c>
      <c r="M1009" s="106" t="s">
        <v>700</v>
      </c>
      <c r="N1009" s="106">
        <v>0.39</v>
      </c>
      <c r="O1009" s="106">
        <v>0.84</v>
      </c>
      <c r="P1009" s="106" t="s">
        <v>714</v>
      </c>
      <c r="Q1009" s="107" t="s">
        <v>1765</v>
      </c>
      <c r="R1009" s="107" t="s">
        <v>275</v>
      </c>
    </row>
    <row r="1010" spans="2:18" ht="20.100000000000001" customHeight="1" x14ac:dyDescent="0.4">
      <c r="B1010" s="105" t="str">
        <f t="shared" si="46"/>
        <v/>
      </c>
      <c r="C1010" s="105" t="str">
        <f t="shared" si="47"/>
        <v/>
      </c>
      <c r="D1010" s="105" t="str">
        <f t="shared" si="48"/>
        <v/>
      </c>
      <c r="E1010" s="106" t="s">
        <v>695</v>
      </c>
      <c r="F1010" s="106" t="s">
        <v>728</v>
      </c>
      <c r="G1010" s="106" t="s">
        <v>710</v>
      </c>
      <c r="H1010" s="106" t="s">
        <v>733</v>
      </c>
      <c r="I1010" s="106">
        <v>10</v>
      </c>
      <c r="J1010" s="106" t="s">
        <v>711</v>
      </c>
      <c r="K1010" s="106">
        <v>10</v>
      </c>
      <c r="L1010" s="106" t="s">
        <v>698</v>
      </c>
      <c r="M1010" s="106" t="s">
        <v>924</v>
      </c>
      <c r="N1010" s="106">
        <v>0.4</v>
      </c>
      <c r="O1010" s="106">
        <v>0.84</v>
      </c>
      <c r="P1010" s="106" t="s">
        <v>714</v>
      </c>
      <c r="Q1010" s="107" t="s">
        <v>1766</v>
      </c>
      <c r="R1010" s="107" t="s">
        <v>13</v>
      </c>
    </row>
    <row r="1011" spans="2:18" ht="20.100000000000001" customHeight="1" x14ac:dyDescent="0.4">
      <c r="B1011" s="105" t="str">
        <f t="shared" si="46"/>
        <v/>
      </c>
      <c r="C1011" s="105" t="str">
        <f t="shared" si="47"/>
        <v/>
      </c>
      <c r="D1011" s="105" t="str">
        <f t="shared" si="48"/>
        <v/>
      </c>
      <c r="E1011" s="106" t="s">
        <v>695</v>
      </c>
      <c r="F1011" s="106" t="s">
        <v>794</v>
      </c>
      <c r="G1011" s="106" t="s">
        <v>721</v>
      </c>
      <c r="H1011" s="106" t="s">
        <v>765</v>
      </c>
      <c r="I1011" s="106">
        <v>10</v>
      </c>
      <c r="J1011" s="106" t="s">
        <v>722</v>
      </c>
      <c r="K1011" s="106">
        <v>10</v>
      </c>
      <c r="L1011" s="106" t="s">
        <v>765</v>
      </c>
      <c r="M1011" s="106" t="s">
        <v>924</v>
      </c>
      <c r="N1011" s="106">
        <v>0.44</v>
      </c>
      <c r="O1011" s="106">
        <v>0.85</v>
      </c>
      <c r="P1011" s="106" t="s">
        <v>714</v>
      </c>
      <c r="Q1011" s="107" t="s">
        <v>1767</v>
      </c>
      <c r="R1011" s="107" t="s">
        <v>39</v>
      </c>
    </row>
    <row r="1012" spans="2:18" ht="20.100000000000001" customHeight="1" x14ac:dyDescent="0.4">
      <c r="B1012" s="105" t="str">
        <f t="shared" si="46"/>
        <v/>
      </c>
      <c r="C1012" s="105" t="str">
        <f t="shared" si="47"/>
        <v/>
      </c>
      <c r="D1012" s="105" t="str">
        <f t="shared" si="48"/>
        <v/>
      </c>
      <c r="E1012" s="106" t="s">
        <v>695</v>
      </c>
      <c r="F1012" s="106" t="s">
        <v>794</v>
      </c>
      <c r="G1012" s="106" t="s">
        <v>773</v>
      </c>
      <c r="H1012" s="106" t="s">
        <v>733</v>
      </c>
      <c r="I1012" s="106">
        <v>10</v>
      </c>
      <c r="J1012" s="106" t="s">
        <v>774</v>
      </c>
      <c r="K1012" s="106">
        <v>10</v>
      </c>
      <c r="L1012" s="106" t="s">
        <v>733</v>
      </c>
      <c r="M1012" s="106" t="s">
        <v>924</v>
      </c>
      <c r="N1012" s="106">
        <v>0.44</v>
      </c>
      <c r="O1012" s="106">
        <v>0.85</v>
      </c>
      <c r="P1012" s="106" t="s">
        <v>714</v>
      </c>
      <c r="Q1012" s="107" t="s">
        <v>1768</v>
      </c>
      <c r="R1012" s="107" t="s">
        <v>39</v>
      </c>
    </row>
    <row r="1013" spans="2:18" ht="20.100000000000001" customHeight="1" x14ac:dyDescent="0.4">
      <c r="B1013" s="105" t="str">
        <f t="shared" si="46"/>
        <v/>
      </c>
      <c r="C1013" s="105" t="str">
        <f t="shared" si="47"/>
        <v/>
      </c>
      <c r="D1013" s="105" t="str">
        <f t="shared" si="48"/>
        <v/>
      </c>
      <c r="E1013" s="106" t="s">
        <v>695</v>
      </c>
      <c r="F1013" s="106" t="s">
        <v>794</v>
      </c>
      <c r="G1013" s="106" t="s">
        <v>778</v>
      </c>
      <c r="H1013" s="106" t="s">
        <v>733</v>
      </c>
      <c r="I1013" s="106">
        <v>10</v>
      </c>
      <c r="J1013" s="106" t="s">
        <v>779</v>
      </c>
      <c r="K1013" s="106">
        <v>10</v>
      </c>
      <c r="L1013" s="106" t="s">
        <v>733</v>
      </c>
      <c r="M1013" s="106" t="s">
        <v>924</v>
      </c>
      <c r="N1013" s="106">
        <v>0.44</v>
      </c>
      <c r="O1013" s="106">
        <v>0.85</v>
      </c>
      <c r="P1013" s="106" t="s">
        <v>714</v>
      </c>
      <c r="Q1013" s="107" t="s">
        <v>1769</v>
      </c>
      <c r="R1013" s="107" t="s">
        <v>39</v>
      </c>
    </row>
    <row r="1014" spans="2:18" ht="20.100000000000001" customHeight="1" x14ac:dyDescent="0.4">
      <c r="B1014" s="105" t="str">
        <f t="shared" si="46"/>
        <v/>
      </c>
      <c r="C1014" s="105" t="str">
        <f t="shared" si="47"/>
        <v/>
      </c>
      <c r="D1014" s="105" t="str">
        <f t="shared" si="48"/>
        <v/>
      </c>
      <c r="E1014" s="106" t="s">
        <v>695</v>
      </c>
      <c r="F1014" s="106" t="s">
        <v>794</v>
      </c>
      <c r="G1014" s="106" t="s">
        <v>782</v>
      </c>
      <c r="H1014" s="106" t="s">
        <v>733</v>
      </c>
      <c r="I1014" s="106">
        <v>10</v>
      </c>
      <c r="J1014" s="106" t="s">
        <v>783</v>
      </c>
      <c r="K1014" s="106">
        <v>10</v>
      </c>
      <c r="L1014" s="106" t="s">
        <v>733</v>
      </c>
      <c r="M1014" s="106" t="s">
        <v>924</v>
      </c>
      <c r="N1014" s="106">
        <v>0.37</v>
      </c>
      <c r="O1014" s="106">
        <v>0.85</v>
      </c>
      <c r="P1014" s="106" t="s">
        <v>714</v>
      </c>
      <c r="Q1014" s="107" t="s">
        <v>1770</v>
      </c>
      <c r="R1014" s="107" t="s">
        <v>39</v>
      </c>
    </row>
    <row r="1015" spans="2:18" ht="20.100000000000001" customHeight="1" x14ac:dyDescent="0.4">
      <c r="B1015" s="105" t="str">
        <f t="shared" si="46"/>
        <v/>
      </c>
      <c r="C1015" s="105" t="str">
        <f t="shared" si="47"/>
        <v/>
      </c>
      <c r="D1015" s="105" t="str">
        <f t="shared" si="48"/>
        <v/>
      </c>
      <c r="E1015" s="106" t="s">
        <v>695</v>
      </c>
      <c r="F1015" s="106" t="s">
        <v>696</v>
      </c>
      <c r="G1015" s="106" t="s">
        <v>773</v>
      </c>
      <c r="H1015" s="106" t="s">
        <v>698</v>
      </c>
      <c r="I1015" s="106">
        <v>9</v>
      </c>
      <c r="J1015" s="106" t="s">
        <v>1266</v>
      </c>
      <c r="K1015" s="106">
        <v>10</v>
      </c>
      <c r="L1015" s="106" t="s">
        <v>698</v>
      </c>
      <c r="M1015" s="106" t="s">
        <v>924</v>
      </c>
      <c r="N1015" s="106">
        <v>0.31</v>
      </c>
      <c r="O1015" s="106">
        <v>0.85</v>
      </c>
      <c r="P1015" s="106" t="s">
        <v>714</v>
      </c>
      <c r="Q1015" s="107" t="s">
        <v>1771</v>
      </c>
      <c r="R1015" s="107" t="s">
        <v>39</v>
      </c>
    </row>
    <row r="1016" spans="2:18" ht="20.100000000000001" customHeight="1" x14ac:dyDescent="0.4">
      <c r="B1016" s="105" t="str">
        <f t="shared" si="46"/>
        <v/>
      </c>
      <c r="C1016" s="105" t="str">
        <f t="shared" si="47"/>
        <v/>
      </c>
      <c r="D1016" s="105" t="str">
        <f t="shared" si="48"/>
        <v/>
      </c>
      <c r="E1016" s="106" t="s">
        <v>695</v>
      </c>
      <c r="F1016" s="106" t="s">
        <v>696</v>
      </c>
      <c r="G1016" s="106" t="s">
        <v>778</v>
      </c>
      <c r="H1016" s="106" t="s">
        <v>698</v>
      </c>
      <c r="I1016" s="106">
        <v>9</v>
      </c>
      <c r="J1016" s="106" t="s">
        <v>1269</v>
      </c>
      <c r="K1016" s="106">
        <v>10</v>
      </c>
      <c r="L1016" s="106" t="s">
        <v>698</v>
      </c>
      <c r="M1016" s="106" t="s">
        <v>924</v>
      </c>
      <c r="N1016" s="106">
        <v>0.31</v>
      </c>
      <c r="O1016" s="106">
        <v>0.85</v>
      </c>
      <c r="P1016" s="106" t="s">
        <v>714</v>
      </c>
      <c r="Q1016" s="107" t="s">
        <v>1772</v>
      </c>
      <c r="R1016" s="107" t="s">
        <v>39</v>
      </c>
    </row>
    <row r="1017" spans="2:18" ht="20.100000000000001" customHeight="1" x14ac:dyDescent="0.4">
      <c r="B1017" s="105" t="str">
        <f t="shared" si="46"/>
        <v/>
      </c>
      <c r="C1017" s="105" t="str">
        <f t="shared" si="47"/>
        <v/>
      </c>
      <c r="D1017" s="105" t="str">
        <f t="shared" si="48"/>
        <v/>
      </c>
      <c r="E1017" s="106" t="s">
        <v>695</v>
      </c>
      <c r="F1017" s="106" t="s">
        <v>798</v>
      </c>
      <c r="G1017" s="106" t="s">
        <v>721</v>
      </c>
      <c r="H1017" s="106" t="s">
        <v>765</v>
      </c>
      <c r="I1017" s="106">
        <v>10</v>
      </c>
      <c r="J1017" s="106" t="s">
        <v>722</v>
      </c>
      <c r="K1017" s="106">
        <v>10</v>
      </c>
      <c r="L1017" s="106" t="s">
        <v>819</v>
      </c>
      <c r="M1017" s="106" t="s">
        <v>924</v>
      </c>
      <c r="N1017" s="106">
        <v>0.36</v>
      </c>
      <c r="O1017" s="106">
        <v>0.85</v>
      </c>
      <c r="P1017" s="106" t="s">
        <v>714</v>
      </c>
      <c r="Q1017" s="107" t="s">
        <v>1773</v>
      </c>
      <c r="R1017" s="107" t="s">
        <v>39</v>
      </c>
    </row>
    <row r="1018" spans="2:18" ht="20.100000000000001" customHeight="1" x14ac:dyDescent="0.4">
      <c r="B1018" s="105" t="str">
        <f t="shared" si="46"/>
        <v/>
      </c>
      <c r="C1018" s="105" t="str">
        <f t="shared" si="47"/>
        <v/>
      </c>
      <c r="D1018" s="105" t="str">
        <f t="shared" si="48"/>
        <v/>
      </c>
      <c r="E1018" s="106" t="s">
        <v>695</v>
      </c>
      <c r="F1018" s="106" t="s">
        <v>798</v>
      </c>
      <c r="G1018" s="106" t="s">
        <v>773</v>
      </c>
      <c r="H1018" s="106" t="s">
        <v>733</v>
      </c>
      <c r="I1018" s="106">
        <v>10</v>
      </c>
      <c r="J1018" s="106" t="s">
        <v>774</v>
      </c>
      <c r="K1018" s="106">
        <v>10</v>
      </c>
      <c r="L1018" s="106" t="s">
        <v>802</v>
      </c>
      <c r="M1018" s="106" t="s">
        <v>924</v>
      </c>
      <c r="N1018" s="106">
        <v>0.36</v>
      </c>
      <c r="O1018" s="106">
        <v>0.85</v>
      </c>
      <c r="P1018" s="106" t="s">
        <v>714</v>
      </c>
      <c r="Q1018" s="107" t="s">
        <v>1774</v>
      </c>
      <c r="R1018" s="107" t="s">
        <v>39</v>
      </c>
    </row>
    <row r="1019" spans="2:18" ht="20.100000000000001" customHeight="1" x14ac:dyDescent="0.4">
      <c r="B1019" s="105" t="str">
        <f t="shared" si="46"/>
        <v/>
      </c>
      <c r="C1019" s="105" t="str">
        <f t="shared" si="47"/>
        <v/>
      </c>
      <c r="D1019" s="105" t="str">
        <f t="shared" si="48"/>
        <v/>
      </c>
      <c r="E1019" s="106" t="s">
        <v>695</v>
      </c>
      <c r="F1019" s="106" t="s">
        <v>798</v>
      </c>
      <c r="G1019" s="106" t="s">
        <v>778</v>
      </c>
      <c r="H1019" s="106" t="s">
        <v>733</v>
      </c>
      <c r="I1019" s="106">
        <v>10</v>
      </c>
      <c r="J1019" s="106" t="s">
        <v>779</v>
      </c>
      <c r="K1019" s="106">
        <v>10</v>
      </c>
      <c r="L1019" s="106" t="s">
        <v>802</v>
      </c>
      <c r="M1019" s="106" t="s">
        <v>924</v>
      </c>
      <c r="N1019" s="106">
        <v>0.36</v>
      </c>
      <c r="O1019" s="106">
        <v>0.85</v>
      </c>
      <c r="P1019" s="106" t="s">
        <v>714</v>
      </c>
      <c r="Q1019" s="107" t="s">
        <v>1775</v>
      </c>
      <c r="R1019" s="107" t="s">
        <v>39</v>
      </c>
    </row>
    <row r="1020" spans="2:18" ht="20.100000000000001" customHeight="1" x14ac:dyDescent="0.4">
      <c r="B1020" s="105" t="str">
        <f t="shared" si="46"/>
        <v/>
      </c>
      <c r="C1020" s="105" t="str">
        <f t="shared" si="47"/>
        <v/>
      </c>
      <c r="D1020" s="105" t="str">
        <f t="shared" si="48"/>
        <v/>
      </c>
      <c r="E1020" s="106" t="s">
        <v>695</v>
      </c>
      <c r="F1020" s="106" t="s">
        <v>798</v>
      </c>
      <c r="G1020" s="106" t="s">
        <v>782</v>
      </c>
      <c r="H1020" s="106" t="s">
        <v>733</v>
      </c>
      <c r="I1020" s="106">
        <v>10</v>
      </c>
      <c r="J1020" s="106" t="s">
        <v>783</v>
      </c>
      <c r="K1020" s="106">
        <v>10</v>
      </c>
      <c r="L1020" s="106" t="s">
        <v>802</v>
      </c>
      <c r="M1020" s="106" t="s">
        <v>924</v>
      </c>
      <c r="N1020" s="106">
        <v>0.33</v>
      </c>
      <c r="O1020" s="106">
        <v>0.85</v>
      </c>
      <c r="P1020" s="106" t="s">
        <v>714</v>
      </c>
      <c r="Q1020" s="107" t="s">
        <v>1776</v>
      </c>
      <c r="R1020" s="107" t="s">
        <v>39</v>
      </c>
    </row>
    <row r="1021" spans="2:18" ht="20.100000000000001" customHeight="1" x14ac:dyDescent="0.4">
      <c r="B1021" s="105" t="str">
        <f t="shared" si="46"/>
        <v/>
      </c>
      <c r="C1021" s="105" t="str">
        <f t="shared" si="47"/>
        <v/>
      </c>
      <c r="D1021" s="105" t="str">
        <f t="shared" si="48"/>
        <v/>
      </c>
      <c r="E1021" s="106" t="s">
        <v>695</v>
      </c>
      <c r="F1021" s="106" t="s">
        <v>794</v>
      </c>
      <c r="G1021" s="106" t="s">
        <v>721</v>
      </c>
      <c r="H1021" s="106" t="s">
        <v>733</v>
      </c>
      <c r="I1021" s="106">
        <v>10</v>
      </c>
      <c r="J1021" s="106" t="s">
        <v>722</v>
      </c>
      <c r="K1021" s="106">
        <v>10</v>
      </c>
      <c r="L1021" s="106" t="s">
        <v>733</v>
      </c>
      <c r="M1021" s="106" t="s">
        <v>924</v>
      </c>
      <c r="N1021" s="106">
        <v>0.45</v>
      </c>
      <c r="O1021" s="106">
        <v>0.85</v>
      </c>
      <c r="P1021" s="106" t="s">
        <v>714</v>
      </c>
      <c r="Q1021" s="107" t="s">
        <v>1777</v>
      </c>
      <c r="R1021" s="107" t="s">
        <v>25</v>
      </c>
    </row>
    <row r="1022" spans="2:18" ht="20.100000000000001" customHeight="1" x14ac:dyDescent="0.4">
      <c r="B1022" s="105" t="str">
        <f t="shared" si="46"/>
        <v/>
      </c>
      <c r="C1022" s="105" t="str">
        <f t="shared" si="47"/>
        <v/>
      </c>
      <c r="D1022" s="105" t="str">
        <f t="shared" si="48"/>
        <v/>
      </c>
      <c r="E1022" s="106" t="s">
        <v>695</v>
      </c>
      <c r="F1022" s="106" t="s">
        <v>794</v>
      </c>
      <c r="G1022" s="106" t="s">
        <v>773</v>
      </c>
      <c r="H1022" s="106" t="s">
        <v>729</v>
      </c>
      <c r="I1022" s="106">
        <v>10</v>
      </c>
      <c r="J1022" s="106" t="s">
        <v>774</v>
      </c>
      <c r="K1022" s="106">
        <v>10</v>
      </c>
      <c r="L1022" s="106" t="s">
        <v>729</v>
      </c>
      <c r="M1022" s="106" t="s">
        <v>924</v>
      </c>
      <c r="N1022" s="106">
        <v>0.45</v>
      </c>
      <c r="O1022" s="106">
        <v>0.85</v>
      </c>
      <c r="P1022" s="106" t="s">
        <v>714</v>
      </c>
      <c r="Q1022" s="107" t="s">
        <v>1778</v>
      </c>
      <c r="R1022" s="107" t="s">
        <v>25</v>
      </c>
    </row>
    <row r="1023" spans="2:18" ht="20.100000000000001" customHeight="1" x14ac:dyDescent="0.4">
      <c r="B1023" s="105" t="str">
        <f t="shared" si="46"/>
        <v/>
      </c>
      <c r="C1023" s="105" t="str">
        <f t="shared" si="47"/>
        <v/>
      </c>
      <c r="D1023" s="105" t="str">
        <f t="shared" si="48"/>
        <v/>
      </c>
      <c r="E1023" s="106" t="s">
        <v>695</v>
      </c>
      <c r="F1023" s="106" t="s">
        <v>794</v>
      </c>
      <c r="G1023" s="106" t="s">
        <v>778</v>
      </c>
      <c r="H1023" s="106" t="s">
        <v>729</v>
      </c>
      <c r="I1023" s="106">
        <v>10</v>
      </c>
      <c r="J1023" s="106" t="s">
        <v>779</v>
      </c>
      <c r="K1023" s="106">
        <v>10</v>
      </c>
      <c r="L1023" s="106" t="s">
        <v>729</v>
      </c>
      <c r="M1023" s="106" t="s">
        <v>924</v>
      </c>
      <c r="N1023" s="106">
        <v>0.45</v>
      </c>
      <c r="O1023" s="106">
        <v>0.85</v>
      </c>
      <c r="P1023" s="106" t="s">
        <v>714</v>
      </c>
      <c r="Q1023" s="107" t="s">
        <v>1779</v>
      </c>
      <c r="R1023" s="107" t="s">
        <v>25</v>
      </c>
    </row>
    <row r="1024" spans="2:18" ht="20.100000000000001" customHeight="1" x14ac:dyDescent="0.4">
      <c r="B1024" s="105" t="str">
        <f t="shared" si="46"/>
        <v/>
      </c>
      <c r="C1024" s="105" t="str">
        <f t="shared" si="47"/>
        <v/>
      </c>
      <c r="D1024" s="105" t="str">
        <f t="shared" si="48"/>
        <v/>
      </c>
      <c r="E1024" s="106" t="s">
        <v>695</v>
      </c>
      <c r="F1024" s="106" t="s">
        <v>794</v>
      </c>
      <c r="G1024" s="106" t="s">
        <v>782</v>
      </c>
      <c r="H1024" s="106" t="s">
        <v>729</v>
      </c>
      <c r="I1024" s="106">
        <v>10</v>
      </c>
      <c r="J1024" s="106" t="s">
        <v>783</v>
      </c>
      <c r="K1024" s="106">
        <v>10</v>
      </c>
      <c r="L1024" s="106" t="s">
        <v>729</v>
      </c>
      <c r="M1024" s="106" t="s">
        <v>924</v>
      </c>
      <c r="N1024" s="106">
        <v>0.38</v>
      </c>
      <c r="O1024" s="106">
        <v>0.85</v>
      </c>
      <c r="P1024" s="106" t="s">
        <v>714</v>
      </c>
      <c r="Q1024" s="107" t="s">
        <v>1780</v>
      </c>
      <c r="R1024" s="107" t="s">
        <v>25</v>
      </c>
    </row>
    <row r="1025" spans="2:18" ht="20.100000000000001" customHeight="1" x14ac:dyDescent="0.4">
      <c r="B1025" s="105" t="str">
        <f t="shared" si="46"/>
        <v/>
      </c>
      <c r="C1025" s="105" t="str">
        <f t="shared" si="47"/>
        <v/>
      </c>
      <c r="D1025" s="105" t="str">
        <f t="shared" si="48"/>
        <v/>
      </c>
      <c r="E1025" s="106" t="s">
        <v>695</v>
      </c>
      <c r="F1025" s="106" t="s">
        <v>696</v>
      </c>
      <c r="G1025" s="106" t="s">
        <v>773</v>
      </c>
      <c r="H1025" s="106" t="s">
        <v>706</v>
      </c>
      <c r="I1025" s="106">
        <v>9</v>
      </c>
      <c r="J1025" s="106" t="s">
        <v>1266</v>
      </c>
      <c r="K1025" s="106">
        <v>10</v>
      </c>
      <c r="L1025" s="106" t="s">
        <v>706</v>
      </c>
      <c r="M1025" s="106" t="s">
        <v>924</v>
      </c>
      <c r="N1025" s="106">
        <v>0.32</v>
      </c>
      <c r="O1025" s="106">
        <v>0.85</v>
      </c>
      <c r="P1025" s="106" t="s">
        <v>714</v>
      </c>
      <c r="Q1025" s="107" t="s">
        <v>1781</v>
      </c>
      <c r="R1025" s="107" t="s">
        <v>25</v>
      </c>
    </row>
    <row r="1026" spans="2:18" ht="20.100000000000001" customHeight="1" x14ac:dyDescent="0.4">
      <c r="B1026" s="105" t="str">
        <f t="shared" si="46"/>
        <v/>
      </c>
      <c r="C1026" s="105" t="str">
        <f t="shared" si="47"/>
        <v/>
      </c>
      <c r="D1026" s="105" t="str">
        <f t="shared" si="48"/>
        <v/>
      </c>
      <c r="E1026" s="106" t="s">
        <v>695</v>
      </c>
      <c r="F1026" s="106" t="s">
        <v>696</v>
      </c>
      <c r="G1026" s="106" t="s">
        <v>778</v>
      </c>
      <c r="H1026" s="106" t="s">
        <v>706</v>
      </c>
      <c r="I1026" s="106">
        <v>9</v>
      </c>
      <c r="J1026" s="106" t="s">
        <v>1269</v>
      </c>
      <c r="K1026" s="106">
        <v>10</v>
      </c>
      <c r="L1026" s="106" t="s">
        <v>706</v>
      </c>
      <c r="M1026" s="106" t="s">
        <v>924</v>
      </c>
      <c r="N1026" s="106">
        <v>0.32</v>
      </c>
      <c r="O1026" s="106">
        <v>0.85</v>
      </c>
      <c r="P1026" s="106" t="s">
        <v>714</v>
      </c>
      <c r="Q1026" s="107" t="s">
        <v>1782</v>
      </c>
      <c r="R1026" s="107" t="s">
        <v>25</v>
      </c>
    </row>
    <row r="1027" spans="2:18" ht="20.100000000000001" customHeight="1" x14ac:dyDescent="0.4">
      <c r="B1027" s="105" t="str">
        <f t="shared" si="46"/>
        <v/>
      </c>
      <c r="C1027" s="105" t="str">
        <f t="shared" si="47"/>
        <v/>
      </c>
      <c r="D1027" s="105" t="str">
        <f t="shared" si="48"/>
        <v/>
      </c>
      <c r="E1027" s="106" t="s">
        <v>695</v>
      </c>
      <c r="F1027" s="106" t="s">
        <v>798</v>
      </c>
      <c r="G1027" s="106" t="s">
        <v>721</v>
      </c>
      <c r="H1027" s="106" t="s">
        <v>733</v>
      </c>
      <c r="I1027" s="106">
        <v>10</v>
      </c>
      <c r="J1027" s="106" t="s">
        <v>722</v>
      </c>
      <c r="K1027" s="106">
        <v>10</v>
      </c>
      <c r="L1027" s="106" t="s">
        <v>802</v>
      </c>
      <c r="M1027" s="106" t="s">
        <v>924</v>
      </c>
      <c r="N1027" s="106">
        <v>0.37</v>
      </c>
      <c r="O1027" s="106">
        <v>0.85</v>
      </c>
      <c r="P1027" s="106" t="s">
        <v>714</v>
      </c>
      <c r="Q1027" s="107" t="s">
        <v>1783</v>
      </c>
      <c r="R1027" s="107" t="s">
        <v>25</v>
      </c>
    </row>
    <row r="1028" spans="2:18" ht="20.100000000000001" customHeight="1" x14ac:dyDescent="0.4">
      <c r="B1028" s="105" t="str">
        <f t="shared" si="46"/>
        <v/>
      </c>
      <c r="C1028" s="105" t="str">
        <f t="shared" si="47"/>
        <v/>
      </c>
      <c r="D1028" s="105" t="str">
        <f t="shared" si="48"/>
        <v/>
      </c>
      <c r="E1028" s="106" t="s">
        <v>695</v>
      </c>
      <c r="F1028" s="106" t="s">
        <v>798</v>
      </c>
      <c r="G1028" s="106" t="s">
        <v>773</v>
      </c>
      <c r="H1028" s="106" t="s">
        <v>729</v>
      </c>
      <c r="I1028" s="106">
        <v>10</v>
      </c>
      <c r="J1028" s="106" t="s">
        <v>774</v>
      </c>
      <c r="K1028" s="106">
        <v>10</v>
      </c>
      <c r="L1028" s="106" t="s">
        <v>799</v>
      </c>
      <c r="M1028" s="106" t="s">
        <v>924</v>
      </c>
      <c r="N1028" s="106">
        <v>0.36</v>
      </c>
      <c r="O1028" s="106">
        <v>0.85</v>
      </c>
      <c r="P1028" s="106" t="s">
        <v>714</v>
      </c>
      <c r="Q1028" s="107" t="s">
        <v>1784</v>
      </c>
      <c r="R1028" s="107" t="s">
        <v>25</v>
      </c>
    </row>
    <row r="1029" spans="2:18" ht="20.100000000000001" customHeight="1" x14ac:dyDescent="0.4">
      <c r="B1029" s="105" t="str">
        <f t="shared" si="46"/>
        <v/>
      </c>
      <c r="C1029" s="105" t="str">
        <f t="shared" si="47"/>
        <v/>
      </c>
      <c r="D1029" s="105" t="str">
        <f t="shared" si="48"/>
        <v/>
      </c>
      <c r="E1029" s="106" t="s">
        <v>695</v>
      </c>
      <c r="F1029" s="106" t="s">
        <v>798</v>
      </c>
      <c r="G1029" s="106" t="s">
        <v>778</v>
      </c>
      <c r="H1029" s="106" t="s">
        <v>729</v>
      </c>
      <c r="I1029" s="106">
        <v>10</v>
      </c>
      <c r="J1029" s="106" t="s">
        <v>779</v>
      </c>
      <c r="K1029" s="106">
        <v>10</v>
      </c>
      <c r="L1029" s="106" t="s">
        <v>799</v>
      </c>
      <c r="M1029" s="106" t="s">
        <v>924</v>
      </c>
      <c r="N1029" s="106">
        <v>0.36</v>
      </c>
      <c r="O1029" s="106">
        <v>0.85</v>
      </c>
      <c r="P1029" s="106" t="s">
        <v>714</v>
      </c>
      <c r="Q1029" s="107" t="s">
        <v>1785</v>
      </c>
      <c r="R1029" s="107" t="s">
        <v>25</v>
      </c>
    </row>
    <row r="1030" spans="2:18" ht="20.100000000000001" customHeight="1" x14ac:dyDescent="0.4">
      <c r="B1030" s="105" t="str">
        <f t="shared" si="46"/>
        <v/>
      </c>
      <c r="C1030" s="105" t="str">
        <f t="shared" si="47"/>
        <v/>
      </c>
      <c r="D1030" s="105" t="str">
        <f t="shared" si="48"/>
        <v/>
      </c>
      <c r="E1030" s="106" t="s">
        <v>695</v>
      </c>
      <c r="F1030" s="106" t="s">
        <v>798</v>
      </c>
      <c r="G1030" s="106" t="s">
        <v>782</v>
      </c>
      <c r="H1030" s="106" t="s">
        <v>729</v>
      </c>
      <c r="I1030" s="106">
        <v>10</v>
      </c>
      <c r="J1030" s="106" t="s">
        <v>783</v>
      </c>
      <c r="K1030" s="106">
        <v>10</v>
      </c>
      <c r="L1030" s="106" t="s">
        <v>799</v>
      </c>
      <c r="M1030" s="106" t="s">
        <v>924</v>
      </c>
      <c r="N1030" s="106">
        <v>0.33</v>
      </c>
      <c r="O1030" s="106">
        <v>0.85</v>
      </c>
      <c r="P1030" s="106" t="s">
        <v>714</v>
      </c>
      <c r="Q1030" s="107" t="s">
        <v>1786</v>
      </c>
      <c r="R1030" s="107" t="s">
        <v>25</v>
      </c>
    </row>
    <row r="1031" spans="2:18" ht="20.100000000000001" customHeight="1" x14ac:dyDescent="0.4">
      <c r="B1031" s="105" t="str">
        <f t="shared" si="46"/>
        <v/>
      </c>
      <c r="C1031" s="105" t="str">
        <f t="shared" si="47"/>
        <v/>
      </c>
      <c r="D1031" s="105" t="str">
        <f t="shared" si="48"/>
        <v/>
      </c>
      <c r="E1031" s="106" t="s">
        <v>695</v>
      </c>
      <c r="F1031" s="106" t="s">
        <v>805</v>
      </c>
      <c r="G1031" s="106" t="s">
        <v>773</v>
      </c>
      <c r="H1031" s="106" t="s">
        <v>765</v>
      </c>
      <c r="I1031" s="106">
        <v>10</v>
      </c>
      <c r="J1031" s="106" t="s">
        <v>774</v>
      </c>
      <c r="K1031" s="106">
        <v>10</v>
      </c>
      <c r="L1031" s="106" t="s">
        <v>741</v>
      </c>
      <c r="M1031" s="106" t="s">
        <v>924</v>
      </c>
      <c r="N1031" s="106">
        <v>0.44</v>
      </c>
      <c r="O1031" s="106">
        <v>0.85</v>
      </c>
      <c r="P1031" s="106" t="s">
        <v>714</v>
      </c>
      <c r="Q1031" s="107" t="s">
        <v>1787</v>
      </c>
      <c r="R1031" s="107" t="s">
        <v>25</v>
      </c>
    </row>
    <row r="1032" spans="2:18" ht="20.100000000000001" customHeight="1" x14ac:dyDescent="0.4">
      <c r="B1032" s="105" t="str">
        <f t="shared" si="46"/>
        <v/>
      </c>
      <c r="C1032" s="105" t="str">
        <f t="shared" si="47"/>
        <v/>
      </c>
      <c r="D1032" s="105" t="str">
        <f t="shared" si="48"/>
        <v/>
      </c>
      <c r="E1032" s="106" t="s">
        <v>695</v>
      </c>
      <c r="F1032" s="106" t="s">
        <v>805</v>
      </c>
      <c r="G1032" s="106" t="s">
        <v>773</v>
      </c>
      <c r="H1032" s="106" t="s">
        <v>733</v>
      </c>
      <c r="I1032" s="106">
        <v>10</v>
      </c>
      <c r="J1032" s="106" t="s">
        <v>1266</v>
      </c>
      <c r="K1032" s="106">
        <v>10</v>
      </c>
      <c r="L1032" s="106" t="s">
        <v>741</v>
      </c>
      <c r="M1032" s="106" t="s">
        <v>924</v>
      </c>
      <c r="N1032" s="106">
        <v>0.44</v>
      </c>
      <c r="O1032" s="106">
        <v>0.85</v>
      </c>
      <c r="P1032" s="106" t="s">
        <v>714</v>
      </c>
      <c r="Q1032" s="107" t="s">
        <v>1788</v>
      </c>
      <c r="R1032" s="107" t="s">
        <v>25</v>
      </c>
    </row>
    <row r="1033" spans="2:18" ht="20.100000000000001" customHeight="1" x14ac:dyDescent="0.4">
      <c r="B1033" s="105" t="str">
        <f t="shared" si="46"/>
        <v/>
      </c>
      <c r="C1033" s="105" t="str">
        <f t="shared" si="47"/>
        <v/>
      </c>
      <c r="D1033" s="105" t="str">
        <f t="shared" si="48"/>
        <v/>
      </c>
      <c r="E1033" s="106" t="s">
        <v>695</v>
      </c>
      <c r="F1033" s="106" t="s">
        <v>805</v>
      </c>
      <c r="G1033" s="106" t="s">
        <v>778</v>
      </c>
      <c r="H1033" s="106" t="s">
        <v>765</v>
      </c>
      <c r="I1033" s="106">
        <v>10</v>
      </c>
      <c r="J1033" s="106" t="s">
        <v>779</v>
      </c>
      <c r="K1033" s="106">
        <v>10</v>
      </c>
      <c r="L1033" s="106" t="s">
        <v>741</v>
      </c>
      <c r="M1033" s="106" t="s">
        <v>924</v>
      </c>
      <c r="N1033" s="106">
        <v>0.43</v>
      </c>
      <c r="O1033" s="106">
        <v>0.85</v>
      </c>
      <c r="P1033" s="106" t="s">
        <v>714</v>
      </c>
      <c r="Q1033" s="107" t="s">
        <v>1789</v>
      </c>
      <c r="R1033" s="107" t="s">
        <v>25</v>
      </c>
    </row>
    <row r="1034" spans="2:18" ht="20.100000000000001" customHeight="1" x14ac:dyDescent="0.4">
      <c r="B1034" s="105" t="str">
        <f t="shared" si="46"/>
        <v/>
      </c>
      <c r="C1034" s="105" t="str">
        <f t="shared" si="47"/>
        <v/>
      </c>
      <c r="D1034" s="105" t="str">
        <f t="shared" si="48"/>
        <v/>
      </c>
      <c r="E1034" s="106" t="s">
        <v>695</v>
      </c>
      <c r="F1034" s="106" t="s">
        <v>805</v>
      </c>
      <c r="G1034" s="106" t="s">
        <v>778</v>
      </c>
      <c r="H1034" s="106" t="s">
        <v>733</v>
      </c>
      <c r="I1034" s="106">
        <v>10</v>
      </c>
      <c r="J1034" s="106" t="s">
        <v>1269</v>
      </c>
      <c r="K1034" s="106">
        <v>10</v>
      </c>
      <c r="L1034" s="106" t="s">
        <v>741</v>
      </c>
      <c r="M1034" s="106" t="s">
        <v>924</v>
      </c>
      <c r="N1034" s="106">
        <v>0.44</v>
      </c>
      <c r="O1034" s="106">
        <v>0.85</v>
      </c>
      <c r="P1034" s="106" t="s">
        <v>714</v>
      </c>
      <c r="Q1034" s="107" t="s">
        <v>1790</v>
      </c>
      <c r="R1034" s="107" t="s">
        <v>25</v>
      </c>
    </row>
    <row r="1035" spans="2:18" ht="20.100000000000001" customHeight="1" x14ac:dyDescent="0.4">
      <c r="B1035" s="105" t="str">
        <f t="shared" si="46"/>
        <v/>
      </c>
      <c r="C1035" s="105" t="str">
        <f t="shared" si="47"/>
        <v/>
      </c>
      <c r="D1035" s="105" t="str">
        <f t="shared" si="48"/>
        <v/>
      </c>
      <c r="E1035" s="106" t="s">
        <v>695</v>
      </c>
      <c r="F1035" s="106" t="s">
        <v>805</v>
      </c>
      <c r="G1035" s="106" t="s">
        <v>782</v>
      </c>
      <c r="H1035" s="106" t="s">
        <v>765</v>
      </c>
      <c r="I1035" s="106">
        <v>10</v>
      </c>
      <c r="J1035" s="106" t="s">
        <v>783</v>
      </c>
      <c r="K1035" s="106">
        <v>10</v>
      </c>
      <c r="L1035" s="106" t="s">
        <v>741</v>
      </c>
      <c r="M1035" s="106" t="s">
        <v>924</v>
      </c>
      <c r="N1035" s="106">
        <v>0.37</v>
      </c>
      <c r="O1035" s="106">
        <v>0.85</v>
      </c>
      <c r="P1035" s="106" t="s">
        <v>714</v>
      </c>
      <c r="Q1035" s="107" t="s">
        <v>1791</v>
      </c>
      <c r="R1035" s="107" t="s">
        <v>25</v>
      </c>
    </row>
    <row r="1036" spans="2:18" ht="20.100000000000001" customHeight="1" x14ac:dyDescent="0.4">
      <c r="B1036" s="105" t="str">
        <f t="shared" si="46"/>
        <v/>
      </c>
      <c r="C1036" s="105" t="str">
        <f t="shared" si="47"/>
        <v/>
      </c>
      <c r="D1036" s="105" t="str">
        <f t="shared" si="48"/>
        <v/>
      </c>
      <c r="E1036" s="106" t="s">
        <v>695</v>
      </c>
      <c r="F1036" s="106" t="s">
        <v>805</v>
      </c>
      <c r="G1036" s="106" t="s">
        <v>788</v>
      </c>
      <c r="H1036" s="106" t="s">
        <v>765</v>
      </c>
      <c r="I1036" s="106">
        <v>10</v>
      </c>
      <c r="J1036" s="106" t="s">
        <v>722</v>
      </c>
      <c r="K1036" s="106">
        <v>10</v>
      </c>
      <c r="L1036" s="106" t="s">
        <v>753</v>
      </c>
      <c r="M1036" s="106" t="s">
        <v>924</v>
      </c>
      <c r="N1036" s="106">
        <v>0.44</v>
      </c>
      <c r="O1036" s="106">
        <v>0.85</v>
      </c>
      <c r="P1036" s="106" t="s">
        <v>714</v>
      </c>
      <c r="Q1036" s="107" t="s">
        <v>1792</v>
      </c>
      <c r="R1036" s="107" t="s">
        <v>25</v>
      </c>
    </row>
    <row r="1037" spans="2:18" ht="20.100000000000001" customHeight="1" x14ac:dyDescent="0.4">
      <c r="B1037" s="105" t="str">
        <f t="shared" si="46"/>
        <v/>
      </c>
      <c r="C1037" s="105" t="str">
        <f t="shared" si="47"/>
        <v/>
      </c>
      <c r="D1037" s="105" t="str">
        <f t="shared" si="48"/>
        <v/>
      </c>
      <c r="E1037" s="106" t="s">
        <v>695</v>
      </c>
      <c r="F1037" s="106" t="s">
        <v>817</v>
      </c>
      <c r="G1037" s="106" t="s">
        <v>773</v>
      </c>
      <c r="H1037" s="106" t="s">
        <v>819</v>
      </c>
      <c r="I1037" s="106">
        <v>10</v>
      </c>
      <c r="J1037" s="106" t="s">
        <v>774</v>
      </c>
      <c r="K1037" s="106">
        <v>10</v>
      </c>
      <c r="L1037" s="106" t="s">
        <v>741</v>
      </c>
      <c r="M1037" s="106" t="s">
        <v>924</v>
      </c>
      <c r="N1037" s="106">
        <v>0.31</v>
      </c>
      <c r="O1037" s="106">
        <v>0.85</v>
      </c>
      <c r="P1037" s="106" t="s">
        <v>714</v>
      </c>
      <c r="Q1037" s="107" t="s">
        <v>1793</v>
      </c>
      <c r="R1037" s="107" t="s">
        <v>25</v>
      </c>
    </row>
    <row r="1038" spans="2:18" ht="20.100000000000001" customHeight="1" x14ac:dyDescent="0.4">
      <c r="B1038" s="105" t="str">
        <f t="shared" si="46"/>
        <v/>
      </c>
      <c r="C1038" s="105" t="str">
        <f t="shared" si="47"/>
        <v/>
      </c>
      <c r="D1038" s="105" t="str">
        <f t="shared" si="48"/>
        <v/>
      </c>
      <c r="E1038" s="106" t="s">
        <v>695</v>
      </c>
      <c r="F1038" s="106" t="s">
        <v>817</v>
      </c>
      <c r="G1038" s="106" t="s">
        <v>773</v>
      </c>
      <c r="H1038" s="106" t="s">
        <v>802</v>
      </c>
      <c r="I1038" s="106">
        <v>10</v>
      </c>
      <c r="J1038" s="106" t="s">
        <v>1266</v>
      </c>
      <c r="K1038" s="106">
        <v>10</v>
      </c>
      <c r="L1038" s="106" t="s">
        <v>741</v>
      </c>
      <c r="M1038" s="106" t="s">
        <v>924</v>
      </c>
      <c r="N1038" s="106">
        <v>0.31</v>
      </c>
      <c r="O1038" s="106">
        <v>0.85</v>
      </c>
      <c r="P1038" s="106" t="s">
        <v>714</v>
      </c>
      <c r="Q1038" s="107" t="s">
        <v>1794</v>
      </c>
      <c r="R1038" s="107" t="s">
        <v>25</v>
      </c>
    </row>
    <row r="1039" spans="2:18" ht="20.100000000000001" customHeight="1" x14ac:dyDescent="0.4">
      <c r="B1039" s="105" t="str">
        <f t="shared" si="46"/>
        <v/>
      </c>
      <c r="C1039" s="105" t="str">
        <f t="shared" si="47"/>
        <v/>
      </c>
      <c r="D1039" s="105" t="str">
        <f t="shared" si="48"/>
        <v/>
      </c>
      <c r="E1039" s="106" t="s">
        <v>695</v>
      </c>
      <c r="F1039" s="106" t="s">
        <v>817</v>
      </c>
      <c r="G1039" s="106" t="s">
        <v>778</v>
      </c>
      <c r="H1039" s="106" t="s">
        <v>819</v>
      </c>
      <c r="I1039" s="106">
        <v>10</v>
      </c>
      <c r="J1039" s="106" t="s">
        <v>779</v>
      </c>
      <c r="K1039" s="106">
        <v>10</v>
      </c>
      <c r="L1039" s="106" t="s">
        <v>741</v>
      </c>
      <c r="M1039" s="106" t="s">
        <v>924</v>
      </c>
      <c r="N1039" s="106">
        <v>0.31</v>
      </c>
      <c r="O1039" s="106">
        <v>0.85</v>
      </c>
      <c r="P1039" s="106" t="s">
        <v>714</v>
      </c>
      <c r="Q1039" s="107" t="s">
        <v>1795</v>
      </c>
      <c r="R1039" s="107" t="s">
        <v>25</v>
      </c>
    </row>
    <row r="1040" spans="2:18" ht="20.100000000000001" customHeight="1" x14ac:dyDescent="0.4">
      <c r="B1040" s="105" t="str">
        <f t="shared" si="46"/>
        <v/>
      </c>
      <c r="C1040" s="105" t="str">
        <f t="shared" si="47"/>
        <v/>
      </c>
      <c r="D1040" s="105" t="str">
        <f t="shared" si="48"/>
        <v/>
      </c>
      <c r="E1040" s="106" t="s">
        <v>695</v>
      </c>
      <c r="F1040" s="106" t="s">
        <v>817</v>
      </c>
      <c r="G1040" s="106" t="s">
        <v>778</v>
      </c>
      <c r="H1040" s="106" t="s">
        <v>802</v>
      </c>
      <c r="I1040" s="106">
        <v>10</v>
      </c>
      <c r="J1040" s="106" t="s">
        <v>1269</v>
      </c>
      <c r="K1040" s="106">
        <v>10</v>
      </c>
      <c r="L1040" s="106" t="s">
        <v>741</v>
      </c>
      <c r="M1040" s="106" t="s">
        <v>924</v>
      </c>
      <c r="N1040" s="106">
        <v>0.31</v>
      </c>
      <c r="O1040" s="106">
        <v>0.85</v>
      </c>
      <c r="P1040" s="106" t="s">
        <v>714</v>
      </c>
      <c r="Q1040" s="107" t="s">
        <v>1796</v>
      </c>
      <c r="R1040" s="107" t="s">
        <v>25</v>
      </c>
    </row>
    <row r="1041" spans="2:18" ht="20.100000000000001" customHeight="1" x14ac:dyDescent="0.4">
      <c r="B1041" s="105" t="str">
        <f t="shared" ref="B1041:B1104" si="49">IF(OR($C$11="",$C$12=""),"",IFERROR(IF(AND($U$23&lt;&gt;R1041,$V$23&lt;&gt;R1041),"－",IF(AND(COUNTIF($C$11,"*樹脂スペーサー*")&gt;0,OR(M1041="空気",F1041="一般",F1041="一般ＰＧ")),"－",IF(AND($W$26&gt;0,$W$26&gt;=O1041),$U$26,IF(AND($W$27&gt;0,$W$27&gt;=O1041),$U$27,IF(AND($W$28&gt;0,$W$28&gt;=O1041),$U$28,IF(AND($W$29&gt;0,$W$29&gt;=O1041),$U$29,IF(AND($W$30&gt;0,$W$30&gt;=O1041),$U$30,IF(AND($W$31&gt;0,$W$31&gt;=O1041),$U$31,IF(AND($W$32&gt;0,$W$32&gt;=O1041),$U$32,"－"))))))))),"－"))</f>
        <v/>
      </c>
      <c r="C1041" s="105" t="str">
        <f t="shared" ref="C1041:C1104" si="50">IF(B1041="","",IF(B1041&lt;&gt;"－",VLOOKUP(B1041,$U$26:$V$32,2,FALSE),"－"))</f>
        <v/>
      </c>
      <c r="D1041" s="105" t="str">
        <f t="shared" ref="D1041:D1104" si="51">IF($H$10="","",IF($V$39&lt;&gt;"断熱等","－",IF(AND(COUNTIF($V$35,"*樹脂スペーサー*")&gt;0,OR(M1041="空気",F1041="一般",F1041="一般ＰＧ")),"－",IF(AND($V$36&lt;&gt;R1041,$W$36&lt;&gt;R1041),"－",IF(MID($H$10,10,1)="Z",IF(N1041&lt;=0.65,"○","－"),IF($V$37&gt;=O1041,"○","－"))))))</f>
        <v/>
      </c>
      <c r="E1041" s="106" t="s">
        <v>695</v>
      </c>
      <c r="F1041" s="106" t="s">
        <v>817</v>
      </c>
      <c r="G1041" s="106" t="s">
        <v>782</v>
      </c>
      <c r="H1041" s="106" t="s">
        <v>819</v>
      </c>
      <c r="I1041" s="106">
        <v>10</v>
      </c>
      <c r="J1041" s="106" t="s">
        <v>783</v>
      </c>
      <c r="K1041" s="106">
        <v>10</v>
      </c>
      <c r="L1041" s="106" t="s">
        <v>741</v>
      </c>
      <c r="M1041" s="106" t="s">
        <v>924</v>
      </c>
      <c r="N1041" s="106">
        <v>0.26</v>
      </c>
      <c r="O1041" s="106">
        <v>0.85</v>
      </c>
      <c r="P1041" s="106" t="s">
        <v>714</v>
      </c>
      <c r="Q1041" s="107" t="s">
        <v>1797</v>
      </c>
      <c r="R1041" s="107" t="s">
        <v>25</v>
      </c>
    </row>
    <row r="1042" spans="2:18" ht="20.100000000000001" customHeight="1" x14ac:dyDescent="0.4">
      <c r="B1042" s="105" t="str">
        <f t="shared" si="49"/>
        <v/>
      </c>
      <c r="C1042" s="105" t="str">
        <f t="shared" si="50"/>
        <v/>
      </c>
      <c r="D1042" s="105" t="str">
        <f t="shared" si="51"/>
        <v/>
      </c>
      <c r="E1042" s="106" t="s">
        <v>695</v>
      </c>
      <c r="F1042" s="106" t="s">
        <v>817</v>
      </c>
      <c r="G1042" s="106" t="s">
        <v>788</v>
      </c>
      <c r="H1042" s="106" t="s">
        <v>819</v>
      </c>
      <c r="I1042" s="106">
        <v>10</v>
      </c>
      <c r="J1042" s="106" t="s">
        <v>722</v>
      </c>
      <c r="K1042" s="106">
        <v>10</v>
      </c>
      <c r="L1042" s="106" t="s">
        <v>753</v>
      </c>
      <c r="M1042" s="106" t="s">
        <v>924</v>
      </c>
      <c r="N1042" s="106">
        <v>0.32</v>
      </c>
      <c r="O1042" s="106">
        <v>0.85</v>
      </c>
      <c r="P1042" s="106" t="s">
        <v>714</v>
      </c>
      <c r="Q1042" s="107" t="s">
        <v>1798</v>
      </c>
      <c r="R1042" s="107" t="s">
        <v>25</v>
      </c>
    </row>
    <row r="1043" spans="2:18" ht="20.100000000000001" customHeight="1" x14ac:dyDescent="0.4">
      <c r="B1043" s="105" t="str">
        <f t="shared" si="49"/>
        <v/>
      </c>
      <c r="C1043" s="105" t="str">
        <f t="shared" si="50"/>
        <v/>
      </c>
      <c r="D1043" s="105" t="str">
        <f t="shared" si="51"/>
        <v/>
      </c>
      <c r="E1043" s="106" t="s">
        <v>695</v>
      </c>
      <c r="F1043" s="106" t="s">
        <v>794</v>
      </c>
      <c r="G1043" s="106" t="s">
        <v>721</v>
      </c>
      <c r="H1043" s="106" t="s">
        <v>765</v>
      </c>
      <c r="I1043" s="106">
        <v>6</v>
      </c>
      <c r="J1043" s="106" t="s">
        <v>722</v>
      </c>
      <c r="K1043" s="106">
        <v>6</v>
      </c>
      <c r="L1043" s="106" t="s">
        <v>765</v>
      </c>
      <c r="M1043" s="106" t="s">
        <v>700</v>
      </c>
      <c r="N1043" s="106">
        <v>0.44</v>
      </c>
      <c r="O1043" s="106">
        <v>0.85</v>
      </c>
      <c r="P1043" s="106" t="s">
        <v>714</v>
      </c>
      <c r="Q1043" s="107" t="s">
        <v>1799</v>
      </c>
      <c r="R1043" s="107" t="s">
        <v>44</v>
      </c>
    </row>
    <row r="1044" spans="2:18" ht="20.100000000000001" customHeight="1" x14ac:dyDescent="0.4">
      <c r="B1044" s="105" t="str">
        <f t="shared" si="49"/>
        <v/>
      </c>
      <c r="C1044" s="105" t="str">
        <f t="shared" si="50"/>
        <v/>
      </c>
      <c r="D1044" s="105" t="str">
        <f t="shared" si="51"/>
        <v/>
      </c>
      <c r="E1044" s="106" t="s">
        <v>695</v>
      </c>
      <c r="F1044" s="106" t="s">
        <v>794</v>
      </c>
      <c r="G1044" s="106" t="s">
        <v>773</v>
      </c>
      <c r="H1044" s="106" t="s">
        <v>733</v>
      </c>
      <c r="I1044" s="106">
        <v>6</v>
      </c>
      <c r="J1044" s="106" t="s">
        <v>774</v>
      </c>
      <c r="K1044" s="106">
        <v>6</v>
      </c>
      <c r="L1044" s="106" t="s">
        <v>733</v>
      </c>
      <c r="M1044" s="106" t="s">
        <v>700</v>
      </c>
      <c r="N1044" s="106">
        <v>0.44</v>
      </c>
      <c r="O1044" s="106">
        <v>0.85</v>
      </c>
      <c r="P1044" s="106" t="s">
        <v>714</v>
      </c>
      <c r="Q1044" s="107" t="s">
        <v>1800</v>
      </c>
      <c r="R1044" s="107" t="s">
        <v>44</v>
      </c>
    </row>
    <row r="1045" spans="2:18" ht="20.100000000000001" customHeight="1" x14ac:dyDescent="0.4">
      <c r="B1045" s="105" t="str">
        <f t="shared" si="49"/>
        <v/>
      </c>
      <c r="C1045" s="105" t="str">
        <f t="shared" si="50"/>
        <v/>
      </c>
      <c r="D1045" s="105" t="str">
        <f t="shared" si="51"/>
        <v/>
      </c>
      <c r="E1045" s="106" t="s">
        <v>695</v>
      </c>
      <c r="F1045" s="106" t="s">
        <v>794</v>
      </c>
      <c r="G1045" s="106" t="s">
        <v>778</v>
      </c>
      <c r="H1045" s="106" t="s">
        <v>733</v>
      </c>
      <c r="I1045" s="106">
        <v>6</v>
      </c>
      <c r="J1045" s="106" t="s">
        <v>779</v>
      </c>
      <c r="K1045" s="106">
        <v>6</v>
      </c>
      <c r="L1045" s="106" t="s">
        <v>733</v>
      </c>
      <c r="M1045" s="106" t="s">
        <v>700</v>
      </c>
      <c r="N1045" s="106">
        <v>0.44</v>
      </c>
      <c r="O1045" s="106">
        <v>0.85</v>
      </c>
      <c r="P1045" s="106" t="s">
        <v>714</v>
      </c>
      <c r="Q1045" s="107" t="s">
        <v>1801</v>
      </c>
      <c r="R1045" s="107" t="s">
        <v>44</v>
      </c>
    </row>
    <row r="1046" spans="2:18" ht="20.100000000000001" customHeight="1" x14ac:dyDescent="0.4">
      <c r="B1046" s="105" t="str">
        <f t="shared" si="49"/>
        <v/>
      </c>
      <c r="C1046" s="105" t="str">
        <f t="shared" si="50"/>
        <v/>
      </c>
      <c r="D1046" s="105" t="str">
        <f t="shared" si="51"/>
        <v/>
      </c>
      <c r="E1046" s="106" t="s">
        <v>695</v>
      </c>
      <c r="F1046" s="106" t="s">
        <v>794</v>
      </c>
      <c r="G1046" s="106" t="s">
        <v>782</v>
      </c>
      <c r="H1046" s="106" t="s">
        <v>733</v>
      </c>
      <c r="I1046" s="106">
        <v>6</v>
      </c>
      <c r="J1046" s="106" t="s">
        <v>783</v>
      </c>
      <c r="K1046" s="106">
        <v>6</v>
      </c>
      <c r="L1046" s="106" t="s">
        <v>733</v>
      </c>
      <c r="M1046" s="106" t="s">
        <v>700</v>
      </c>
      <c r="N1046" s="106">
        <v>0.37</v>
      </c>
      <c r="O1046" s="106">
        <v>0.85</v>
      </c>
      <c r="P1046" s="106" t="s">
        <v>714</v>
      </c>
      <c r="Q1046" s="107" t="s">
        <v>1802</v>
      </c>
      <c r="R1046" s="107" t="s">
        <v>44</v>
      </c>
    </row>
    <row r="1047" spans="2:18" ht="20.100000000000001" customHeight="1" x14ac:dyDescent="0.4">
      <c r="B1047" s="105" t="str">
        <f t="shared" si="49"/>
        <v/>
      </c>
      <c r="C1047" s="105" t="str">
        <f t="shared" si="50"/>
        <v/>
      </c>
      <c r="D1047" s="105" t="str">
        <f t="shared" si="51"/>
        <v/>
      </c>
      <c r="E1047" s="106" t="s">
        <v>695</v>
      </c>
      <c r="F1047" s="106" t="s">
        <v>798</v>
      </c>
      <c r="G1047" s="106" t="s">
        <v>721</v>
      </c>
      <c r="H1047" s="106" t="s">
        <v>765</v>
      </c>
      <c r="I1047" s="106">
        <v>6</v>
      </c>
      <c r="J1047" s="106" t="s">
        <v>722</v>
      </c>
      <c r="K1047" s="106">
        <v>6</v>
      </c>
      <c r="L1047" s="106" t="s">
        <v>819</v>
      </c>
      <c r="M1047" s="106" t="s">
        <v>700</v>
      </c>
      <c r="N1047" s="106">
        <v>0.36</v>
      </c>
      <c r="O1047" s="106">
        <v>0.85</v>
      </c>
      <c r="P1047" s="106" t="s">
        <v>714</v>
      </c>
      <c r="Q1047" s="107" t="s">
        <v>1803</v>
      </c>
      <c r="R1047" s="107" t="s">
        <v>44</v>
      </c>
    </row>
    <row r="1048" spans="2:18" ht="20.100000000000001" customHeight="1" x14ac:dyDescent="0.4">
      <c r="B1048" s="105" t="str">
        <f t="shared" si="49"/>
        <v/>
      </c>
      <c r="C1048" s="105" t="str">
        <f t="shared" si="50"/>
        <v/>
      </c>
      <c r="D1048" s="105" t="str">
        <f t="shared" si="51"/>
        <v/>
      </c>
      <c r="E1048" s="106" t="s">
        <v>695</v>
      </c>
      <c r="F1048" s="106" t="s">
        <v>798</v>
      </c>
      <c r="G1048" s="106" t="s">
        <v>773</v>
      </c>
      <c r="H1048" s="106" t="s">
        <v>733</v>
      </c>
      <c r="I1048" s="106">
        <v>6</v>
      </c>
      <c r="J1048" s="106" t="s">
        <v>774</v>
      </c>
      <c r="K1048" s="106">
        <v>6</v>
      </c>
      <c r="L1048" s="106" t="s">
        <v>802</v>
      </c>
      <c r="M1048" s="106" t="s">
        <v>700</v>
      </c>
      <c r="N1048" s="106">
        <v>0.36</v>
      </c>
      <c r="O1048" s="106">
        <v>0.85</v>
      </c>
      <c r="P1048" s="106" t="s">
        <v>714</v>
      </c>
      <c r="Q1048" s="107" t="s">
        <v>1804</v>
      </c>
      <c r="R1048" s="107" t="s">
        <v>44</v>
      </c>
    </row>
    <row r="1049" spans="2:18" ht="20.100000000000001" customHeight="1" x14ac:dyDescent="0.4">
      <c r="B1049" s="105" t="str">
        <f t="shared" si="49"/>
        <v/>
      </c>
      <c r="C1049" s="105" t="str">
        <f t="shared" si="50"/>
        <v/>
      </c>
      <c r="D1049" s="105" t="str">
        <f t="shared" si="51"/>
        <v/>
      </c>
      <c r="E1049" s="106" t="s">
        <v>695</v>
      </c>
      <c r="F1049" s="106" t="s">
        <v>798</v>
      </c>
      <c r="G1049" s="106" t="s">
        <v>778</v>
      </c>
      <c r="H1049" s="106" t="s">
        <v>733</v>
      </c>
      <c r="I1049" s="106">
        <v>6</v>
      </c>
      <c r="J1049" s="106" t="s">
        <v>779</v>
      </c>
      <c r="K1049" s="106">
        <v>6</v>
      </c>
      <c r="L1049" s="106" t="s">
        <v>802</v>
      </c>
      <c r="M1049" s="106" t="s">
        <v>700</v>
      </c>
      <c r="N1049" s="106">
        <v>0.36</v>
      </c>
      <c r="O1049" s="106">
        <v>0.85</v>
      </c>
      <c r="P1049" s="106" t="s">
        <v>714</v>
      </c>
      <c r="Q1049" s="107" t="s">
        <v>1805</v>
      </c>
      <c r="R1049" s="107" t="s">
        <v>44</v>
      </c>
    </row>
    <row r="1050" spans="2:18" ht="20.100000000000001" customHeight="1" x14ac:dyDescent="0.4">
      <c r="B1050" s="105" t="str">
        <f t="shared" si="49"/>
        <v/>
      </c>
      <c r="C1050" s="105" t="str">
        <f t="shared" si="50"/>
        <v/>
      </c>
      <c r="D1050" s="105" t="str">
        <f t="shared" si="51"/>
        <v/>
      </c>
      <c r="E1050" s="106" t="s">
        <v>695</v>
      </c>
      <c r="F1050" s="106" t="s">
        <v>798</v>
      </c>
      <c r="G1050" s="106" t="s">
        <v>782</v>
      </c>
      <c r="H1050" s="106" t="s">
        <v>733</v>
      </c>
      <c r="I1050" s="106">
        <v>6</v>
      </c>
      <c r="J1050" s="106" t="s">
        <v>783</v>
      </c>
      <c r="K1050" s="106">
        <v>6</v>
      </c>
      <c r="L1050" s="106" t="s">
        <v>802</v>
      </c>
      <c r="M1050" s="106" t="s">
        <v>700</v>
      </c>
      <c r="N1050" s="106">
        <v>0.33</v>
      </c>
      <c r="O1050" s="106">
        <v>0.85</v>
      </c>
      <c r="P1050" s="106" t="s">
        <v>714</v>
      </c>
      <c r="Q1050" s="107" t="s">
        <v>1806</v>
      </c>
      <c r="R1050" s="107" t="s">
        <v>44</v>
      </c>
    </row>
    <row r="1051" spans="2:18" ht="20.100000000000001" customHeight="1" x14ac:dyDescent="0.4">
      <c r="B1051" s="105" t="str">
        <f t="shared" si="49"/>
        <v/>
      </c>
      <c r="C1051" s="105" t="str">
        <f t="shared" si="50"/>
        <v/>
      </c>
      <c r="D1051" s="105" t="str">
        <f t="shared" si="51"/>
        <v/>
      </c>
      <c r="E1051" s="106" t="s">
        <v>695</v>
      </c>
      <c r="F1051" s="106" t="s">
        <v>794</v>
      </c>
      <c r="G1051" s="106" t="s">
        <v>773</v>
      </c>
      <c r="H1051" s="106" t="s">
        <v>765</v>
      </c>
      <c r="I1051" s="106">
        <v>10</v>
      </c>
      <c r="J1051" s="106" t="s">
        <v>774</v>
      </c>
      <c r="K1051" s="106">
        <v>10</v>
      </c>
      <c r="L1051" s="106" t="s">
        <v>765</v>
      </c>
      <c r="M1051" s="106" t="s">
        <v>924</v>
      </c>
      <c r="N1051" s="106">
        <v>0.43</v>
      </c>
      <c r="O1051" s="106">
        <v>0.85</v>
      </c>
      <c r="P1051" s="106" t="s">
        <v>714</v>
      </c>
      <c r="Q1051" s="107" t="s">
        <v>1807</v>
      </c>
      <c r="R1051" s="107" t="s">
        <v>926</v>
      </c>
    </row>
    <row r="1052" spans="2:18" ht="20.100000000000001" customHeight="1" x14ac:dyDescent="0.4">
      <c r="B1052" s="105" t="str">
        <f t="shared" si="49"/>
        <v/>
      </c>
      <c r="C1052" s="105" t="str">
        <f t="shared" si="50"/>
        <v/>
      </c>
      <c r="D1052" s="105" t="str">
        <f t="shared" si="51"/>
        <v/>
      </c>
      <c r="E1052" s="106" t="s">
        <v>695</v>
      </c>
      <c r="F1052" s="106" t="s">
        <v>794</v>
      </c>
      <c r="G1052" s="106" t="s">
        <v>778</v>
      </c>
      <c r="H1052" s="106" t="s">
        <v>765</v>
      </c>
      <c r="I1052" s="106">
        <v>10</v>
      </c>
      <c r="J1052" s="106" t="s">
        <v>779</v>
      </c>
      <c r="K1052" s="106">
        <v>10</v>
      </c>
      <c r="L1052" s="106" t="s">
        <v>765</v>
      </c>
      <c r="M1052" s="106" t="s">
        <v>924</v>
      </c>
      <c r="N1052" s="106">
        <v>0.43</v>
      </c>
      <c r="O1052" s="106">
        <v>0.85</v>
      </c>
      <c r="P1052" s="106" t="s">
        <v>714</v>
      </c>
      <c r="Q1052" s="107" t="s">
        <v>1808</v>
      </c>
      <c r="R1052" s="107" t="s">
        <v>926</v>
      </c>
    </row>
    <row r="1053" spans="2:18" ht="20.100000000000001" customHeight="1" x14ac:dyDescent="0.4">
      <c r="B1053" s="105" t="str">
        <f t="shared" si="49"/>
        <v/>
      </c>
      <c r="C1053" s="105" t="str">
        <f t="shared" si="50"/>
        <v/>
      </c>
      <c r="D1053" s="105" t="str">
        <f t="shared" si="51"/>
        <v/>
      </c>
      <c r="E1053" s="106" t="s">
        <v>695</v>
      </c>
      <c r="F1053" s="106" t="s">
        <v>794</v>
      </c>
      <c r="G1053" s="106" t="s">
        <v>782</v>
      </c>
      <c r="H1053" s="106" t="s">
        <v>765</v>
      </c>
      <c r="I1053" s="106">
        <v>10</v>
      </c>
      <c r="J1053" s="106" t="s">
        <v>783</v>
      </c>
      <c r="K1053" s="106">
        <v>10</v>
      </c>
      <c r="L1053" s="106" t="s">
        <v>765</v>
      </c>
      <c r="M1053" s="106" t="s">
        <v>924</v>
      </c>
      <c r="N1053" s="106">
        <v>0.37</v>
      </c>
      <c r="O1053" s="106">
        <v>0.85</v>
      </c>
      <c r="P1053" s="106" t="s">
        <v>714</v>
      </c>
      <c r="Q1053" s="107" t="s">
        <v>1809</v>
      </c>
      <c r="R1053" s="107" t="s">
        <v>926</v>
      </c>
    </row>
    <row r="1054" spans="2:18" ht="20.100000000000001" customHeight="1" x14ac:dyDescent="0.4">
      <c r="B1054" s="105" t="str">
        <f t="shared" si="49"/>
        <v/>
      </c>
      <c r="C1054" s="105" t="str">
        <f t="shared" si="50"/>
        <v/>
      </c>
      <c r="D1054" s="105" t="str">
        <f t="shared" si="51"/>
        <v/>
      </c>
      <c r="E1054" s="106" t="s">
        <v>695</v>
      </c>
      <c r="F1054" s="106" t="s">
        <v>798</v>
      </c>
      <c r="G1054" s="106" t="s">
        <v>773</v>
      </c>
      <c r="H1054" s="106" t="s">
        <v>765</v>
      </c>
      <c r="I1054" s="106">
        <v>10</v>
      </c>
      <c r="J1054" s="106" t="s">
        <v>774</v>
      </c>
      <c r="K1054" s="106">
        <v>10</v>
      </c>
      <c r="L1054" s="106" t="s">
        <v>819</v>
      </c>
      <c r="M1054" s="106" t="s">
        <v>924</v>
      </c>
      <c r="N1054" s="106">
        <v>0.36</v>
      </c>
      <c r="O1054" s="106">
        <v>0.85</v>
      </c>
      <c r="P1054" s="106" t="s">
        <v>714</v>
      </c>
      <c r="Q1054" s="107" t="s">
        <v>1810</v>
      </c>
      <c r="R1054" s="107" t="s">
        <v>926</v>
      </c>
    </row>
    <row r="1055" spans="2:18" ht="20.100000000000001" customHeight="1" x14ac:dyDescent="0.4">
      <c r="B1055" s="105" t="str">
        <f t="shared" si="49"/>
        <v/>
      </c>
      <c r="C1055" s="105" t="str">
        <f t="shared" si="50"/>
        <v/>
      </c>
      <c r="D1055" s="105" t="str">
        <f t="shared" si="51"/>
        <v/>
      </c>
      <c r="E1055" s="106" t="s">
        <v>695</v>
      </c>
      <c r="F1055" s="106" t="s">
        <v>798</v>
      </c>
      <c r="G1055" s="106" t="s">
        <v>778</v>
      </c>
      <c r="H1055" s="106" t="s">
        <v>765</v>
      </c>
      <c r="I1055" s="106">
        <v>10</v>
      </c>
      <c r="J1055" s="106" t="s">
        <v>779</v>
      </c>
      <c r="K1055" s="106">
        <v>10</v>
      </c>
      <c r="L1055" s="106" t="s">
        <v>819</v>
      </c>
      <c r="M1055" s="106" t="s">
        <v>924</v>
      </c>
      <c r="N1055" s="106">
        <v>0.36</v>
      </c>
      <c r="O1055" s="106">
        <v>0.85</v>
      </c>
      <c r="P1055" s="106" t="s">
        <v>714</v>
      </c>
      <c r="Q1055" s="107" t="s">
        <v>1811</v>
      </c>
      <c r="R1055" s="107" t="s">
        <v>926</v>
      </c>
    </row>
    <row r="1056" spans="2:18" ht="20.100000000000001" customHeight="1" x14ac:dyDescent="0.4">
      <c r="B1056" s="105" t="str">
        <f t="shared" si="49"/>
        <v/>
      </c>
      <c r="C1056" s="105" t="str">
        <f t="shared" si="50"/>
        <v/>
      </c>
      <c r="D1056" s="105" t="str">
        <f t="shared" si="51"/>
        <v/>
      </c>
      <c r="E1056" s="106" t="s">
        <v>695</v>
      </c>
      <c r="F1056" s="106" t="s">
        <v>798</v>
      </c>
      <c r="G1056" s="106" t="s">
        <v>782</v>
      </c>
      <c r="H1056" s="106" t="s">
        <v>765</v>
      </c>
      <c r="I1056" s="106">
        <v>10</v>
      </c>
      <c r="J1056" s="106" t="s">
        <v>783</v>
      </c>
      <c r="K1056" s="106">
        <v>10</v>
      </c>
      <c r="L1056" s="106" t="s">
        <v>819</v>
      </c>
      <c r="M1056" s="106" t="s">
        <v>924</v>
      </c>
      <c r="N1056" s="106">
        <v>0.32</v>
      </c>
      <c r="O1056" s="106">
        <v>0.85</v>
      </c>
      <c r="P1056" s="106" t="s">
        <v>714</v>
      </c>
      <c r="Q1056" s="107" t="s">
        <v>1812</v>
      </c>
      <c r="R1056" s="107" t="s">
        <v>926</v>
      </c>
    </row>
    <row r="1057" spans="2:18" ht="20.100000000000001" customHeight="1" x14ac:dyDescent="0.4">
      <c r="B1057" s="105" t="str">
        <f t="shared" si="49"/>
        <v/>
      </c>
      <c r="C1057" s="105" t="str">
        <f t="shared" si="50"/>
        <v/>
      </c>
      <c r="D1057" s="105" t="str">
        <f t="shared" si="51"/>
        <v/>
      </c>
      <c r="E1057" s="106" t="s">
        <v>695</v>
      </c>
      <c r="F1057" s="106" t="s">
        <v>1813</v>
      </c>
      <c r="G1057" s="106" t="s">
        <v>773</v>
      </c>
      <c r="H1057" s="106" t="s">
        <v>707</v>
      </c>
      <c r="I1057" s="106">
        <v>11</v>
      </c>
      <c r="J1057" s="106" t="s">
        <v>774</v>
      </c>
      <c r="K1057" s="106">
        <v>11</v>
      </c>
      <c r="L1057" s="106" t="s">
        <v>741</v>
      </c>
      <c r="M1057" s="106" t="s">
        <v>700</v>
      </c>
      <c r="N1057" s="106">
        <v>0.52</v>
      </c>
      <c r="O1057" s="106">
        <v>0.85</v>
      </c>
      <c r="P1057" s="106" t="s">
        <v>714</v>
      </c>
      <c r="Q1057" s="107" t="s">
        <v>1814</v>
      </c>
      <c r="R1057" s="107" t="s">
        <v>703</v>
      </c>
    </row>
    <row r="1058" spans="2:18" ht="20.100000000000001" customHeight="1" x14ac:dyDescent="0.4">
      <c r="B1058" s="105" t="str">
        <f t="shared" si="49"/>
        <v/>
      </c>
      <c r="C1058" s="105" t="str">
        <f t="shared" si="50"/>
        <v/>
      </c>
      <c r="D1058" s="105" t="str">
        <f t="shared" si="51"/>
        <v/>
      </c>
      <c r="E1058" s="106" t="s">
        <v>695</v>
      </c>
      <c r="F1058" s="106" t="s">
        <v>1813</v>
      </c>
      <c r="G1058" s="106" t="s">
        <v>778</v>
      </c>
      <c r="H1058" s="106" t="s">
        <v>707</v>
      </c>
      <c r="I1058" s="106">
        <v>11</v>
      </c>
      <c r="J1058" s="106" t="s">
        <v>779</v>
      </c>
      <c r="K1058" s="106">
        <v>11</v>
      </c>
      <c r="L1058" s="106" t="s">
        <v>741</v>
      </c>
      <c r="M1058" s="106" t="s">
        <v>700</v>
      </c>
      <c r="N1058" s="106">
        <v>0.52</v>
      </c>
      <c r="O1058" s="106">
        <v>0.85</v>
      </c>
      <c r="P1058" s="106" t="s">
        <v>714</v>
      </c>
      <c r="Q1058" s="107" t="s">
        <v>1815</v>
      </c>
      <c r="R1058" s="107" t="s">
        <v>703</v>
      </c>
    </row>
    <row r="1059" spans="2:18" ht="20.100000000000001" customHeight="1" x14ac:dyDescent="0.4">
      <c r="B1059" s="105" t="str">
        <f t="shared" si="49"/>
        <v/>
      </c>
      <c r="C1059" s="105" t="str">
        <f t="shared" si="50"/>
        <v/>
      </c>
      <c r="D1059" s="105" t="str">
        <f t="shared" si="51"/>
        <v/>
      </c>
      <c r="E1059" s="106" t="s">
        <v>695</v>
      </c>
      <c r="F1059" s="106" t="s">
        <v>1813</v>
      </c>
      <c r="G1059" s="106" t="s">
        <v>782</v>
      </c>
      <c r="H1059" s="106" t="s">
        <v>707</v>
      </c>
      <c r="I1059" s="106">
        <v>11</v>
      </c>
      <c r="J1059" s="106" t="s">
        <v>783</v>
      </c>
      <c r="K1059" s="106">
        <v>11</v>
      </c>
      <c r="L1059" s="106" t="s">
        <v>741</v>
      </c>
      <c r="M1059" s="106" t="s">
        <v>700</v>
      </c>
      <c r="N1059" s="106">
        <v>0.4</v>
      </c>
      <c r="O1059" s="106">
        <v>0.85</v>
      </c>
      <c r="P1059" s="106" t="s">
        <v>714</v>
      </c>
      <c r="Q1059" s="107" t="s">
        <v>1816</v>
      </c>
      <c r="R1059" s="107" t="s">
        <v>703</v>
      </c>
    </row>
    <row r="1060" spans="2:18" ht="20.100000000000001" customHeight="1" x14ac:dyDescent="0.4">
      <c r="B1060" s="105" t="str">
        <f t="shared" si="49"/>
        <v/>
      </c>
      <c r="C1060" s="105" t="str">
        <f t="shared" si="50"/>
        <v/>
      </c>
      <c r="D1060" s="105" t="str">
        <f t="shared" si="51"/>
        <v/>
      </c>
      <c r="E1060" s="106" t="s">
        <v>695</v>
      </c>
      <c r="F1060" s="106" t="s">
        <v>1813</v>
      </c>
      <c r="G1060" s="106" t="s">
        <v>758</v>
      </c>
      <c r="H1060" s="106" t="s">
        <v>1817</v>
      </c>
      <c r="I1060" s="106">
        <v>11</v>
      </c>
      <c r="J1060" s="106" t="s">
        <v>711</v>
      </c>
      <c r="K1060" s="106">
        <v>11</v>
      </c>
      <c r="L1060" s="106" t="s">
        <v>753</v>
      </c>
      <c r="M1060" s="106" t="s">
        <v>700</v>
      </c>
      <c r="N1060" s="106">
        <v>0.52</v>
      </c>
      <c r="O1060" s="106">
        <v>0.85</v>
      </c>
      <c r="P1060" s="106" t="s">
        <v>714</v>
      </c>
      <c r="Q1060" s="107" t="s">
        <v>1818</v>
      </c>
      <c r="R1060" s="107" t="s">
        <v>703</v>
      </c>
    </row>
    <row r="1061" spans="2:18" ht="20.100000000000001" customHeight="1" x14ac:dyDescent="0.4">
      <c r="B1061" s="105" t="str">
        <f t="shared" si="49"/>
        <v/>
      </c>
      <c r="C1061" s="105" t="str">
        <f t="shared" si="50"/>
        <v/>
      </c>
      <c r="D1061" s="105" t="str">
        <f t="shared" si="51"/>
        <v/>
      </c>
      <c r="E1061" s="106" t="s">
        <v>695</v>
      </c>
      <c r="F1061" s="106" t="s">
        <v>1813</v>
      </c>
      <c r="G1061" s="106" t="s">
        <v>788</v>
      </c>
      <c r="H1061" s="106" t="s">
        <v>707</v>
      </c>
      <c r="I1061" s="106">
        <v>11</v>
      </c>
      <c r="J1061" s="106" t="s">
        <v>722</v>
      </c>
      <c r="K1061" s="106">
        <v>11</v>
      </c>
      <c r="L1061" s="106" t="s">
        <v>753</v>
      </c>
      <c r="M1061" s="106" t="s">
        <v>700</v>
      </c>
      <c r="N1061" s="106">
        <v>0.53</v>
      </c>
      <c r="O1061" s="106">
        <v>0.85</v>
      </c>
      <c r="P1061" s="106" t="s">
        <v>714</v>
      </c>
      <c r="Q1061" s="107" t="s">
        <v>1819</v>
      </c>
      <c r="R1061" s="107" t="s">
        <v>703</v>
      </c>
    </row>
    <row r="1062" spans="2:18" ht="20.100000000000001" customHeight="1" x14ac:dyDescent="0.4">
      <c r="B1062" s="105" t="str">
        <f t="shared" si="49"/>
        <v/>
      </c>
      <c r="C1062" s="105" t="str">
        <f t="shared" si="50"/>
        <v/>
      </c>
      <c r="D1062" s="105" t="str">
        <f t="shared" si="51"/>
        <v/>
      </c>
      <c r="E1062" s="106" t="s">
        <v>695</v>
      </c>
      <c r="F1062" s="106" t="s">
        <v>805</v>
      </c>
      <c r="G1062" s="106" t="s">
        <v>752</v>
      </c>
      <c r="H1062" s="106" t="s">
        <v>729</v>
      </c>
      <c r="I1062" s="106">
        <v>10</v>
      </c>
      <c r="J1062" s="106" t="s">
        <v>699</v>
      </c>
      <c r="K1062" s="106">
        <v>10</v>
      </c>
      <c r="L1062" s="106" t="s">
        <v>753</v>
      </c>
      <c r="M1062" s="106" t="s">
        <v>924</v>
      </c>
      <c r="N1062" s="106">
        <v>0.46</v>
      </c>
      <c r="O1062" s="106">
        <v>0.85</v>
      </c>
      <c r="P1062" s="106" t="s">
        <v>714</v>
      </c>
      <c r="Q1062" s="107" t="s">
        <v>1820</v>
      </c>
      <c r="R1062" s="107" t="s">
        <v>275</v>
      </c>
    </row>
    <row r="1063" spans="2:18" ht="20.100000000000001" customHeight="1" x14ac:dyDescent="0.4">
      <c r="B1063" s="105" t="str">
        <f t="shared" si="49"/>
        <v/>
      </c>
      <c r="C1063" s="105" t="str">
        <f t="shared" si="50"/>
        <v/>
      </c>
      <c r="D1063" s="105" t="str">
        <f t="shared" si="51"/>
        <v/>
      </c>
      <c r="E1063" s="106" t="s">
        <v>695</v>
      </c>
      <c r="F1063" s="106" t="s">
        <v>794</v>
      </c>
      <c r="G1063" s="106" t="s">
        <v>721</v>
      </c>
      <c r="H1063" s="106" t="s">
        <v>765</v>
      </c>
      <c r="I1063" s="106">
        <v>6</v>
      </c>
      <c r="J1063" s="106" t="s">
        <v>722</v>
      </c>
      <c r="K1063" s="106">
        <v>6</v>
      </c>
      <c r="L1063" s="106" t="s">
        <v>765</v>
      </c>
      <c r="M1063" s="106" t="s">
        <v>700</v>
      </c>
      <c r="N1063" s="106">
        <v>0.44</v>
      </c>
      <c r="O1063" s="106">
        <v>0.85</v>
      </c>
      <c r="P1063" s="106" t="s">
        <v>714</v>
      </c>
      <c r="Q1063" s="107" t="s">
        <v>1821</v>
      </c>
      <c r="R1063" s="107" t="s">
        <v>275</v>
      </c>
    </row>
    <row r="1064" spans="2:18" ht="20.100000000000001" customHeight="1" x14ac:dyDescent="0.4">
      <c r="B1064" s="105" t="str">
        <f t="shared" si="49"/>
        <v/>
      </c>
      <c r="C1064" s="105" t="str">
        <f t="shared" si="50"/>
        <v/>
      </c>
      <c r="D1064" s="105" t="str">
        <f t="shared" si="51"/>
        <v/>
      </c>
      <c r="E1064" s="106" t="s">
        <v>695</v>
      </c>
      <c r="F1064" s="106" t="s">
        <v>794</v>
      </c>
      <c r="G1064" s="106" t="s">
        <v>773</v>
      </c>
      <c r="H1064" s="106" t="s">
        <v>733</v>
      </c>
      <c r="I1064" s="106">
        <v>6</v>
      </c>
      <c r="J1064" s="106" t="s">
        <v>774</v>
      </c>
      <c r="K1064" s="106">
        <v>6</v>
      </c>
      <c r="L1064" s="106" t="s">
        <v>733</v>
      </c>
      <c r="M1064" s="106" t="s">
        <v>700</v>
      </c>
      <c r="N1064" s="106">
        <v>0.44</v>
      </c>
      <c r="O1064" s="106">
        <v>0.85</v>
      </c>
      <c r="P1064" s="106" t="s">
        <v>714</v>
      </c>
      <c r="Q1064" s="107" t="s">
        <v>1822</v>
      </c>
      <c r="R1064" s="107" t="s">
        <v>275</v>
      </c>
    </row>
    <row r="1065" spans="2:18" ht="20.100000000000001" customHeight="1" x14ac:dyDescent="0.4">
      <c r="B1065" s="105" t="str">
        <f t="shared" si="49"/>
        <v/>
      </c>
      <c r="C1065" s="105" t="str">
        <f t="shared" si="50"/>
        <v/>
      </c>
      <c r="D1065" s="105" t="str">
        <f t="shared" si="51"/>
        <v/>
      </c>
      <c r="E1065" s="106" t="s">
        <v>695</v>
      </c>
      <c r="F1065" s="106" t="s">
        <v>794</v>
      </c>
      <c r="G1065" s="106" t="s">
        <v>778</v>
      </c>
      <c r="H1065" s="106" t="s">
        <v>733</v>
      </c>
      <c r="I1065" s="106">
        <v>6</v>
      </c>
      <c r="J1065" s="106" t="s">
        <v>779</v>
      </c>
      <c r="K1065" s="106">
        <v>6</v>
      </c>
      <c r="L1065" s="106" t="s">
        <v>733</v>
      </c>
      <c r="M1065" s="106" t="s">
        <v>700</v>
      </c>
      <c r="N1065" s="106">
        <v>0.44</v>
      </c>
      <c r="O1065" s="106">
        <v>0.85</v>
      </c>
      <c r="P1065" s="106" t="s">
        <v>714</v>
      </c>
      <c r="Q1065" s="107" t="s">
        <v>1823</v>
      </c>
      <c r="R1065" s="107" t="s">
        <v>275</v>
      </c>
    </row>
    <row r="1066" spans="2:18" ht="20.100000000000001" customHeight="1" x14ac:dyDescent="0.4">
      <c r="B1066" s="105" t="str">
        <f t="shared" si="49"/>
        <v/>
      </c>
      <c r="C1066" s="105" t="str">
        <f t="shared" si="50"/>
        <v/>
      </c>
      <c r="D1066" s="105" t="str">
        <f t="shared" si="51"/>
        <v/>
      </c>
      <c r="E1066" s="106" t="s">
        <v>695</v>
      </c>
      <c r="F1066" s="106" t="s">
        <v>794</v>
      </c>
      <c r="G1066" s="106" t="s">
        <v>782</v>
      </c>
      <c r="H1066" s="106" t="s">
        <v>733</v>
      </c>
      <c r="I1066" s="106">
        <v>6</v>
      </c>
      <c r="J1066" s="106" t="s">
        <v>783</v>
      </c>
      <c r="K1066" s="106">
        <v>6</v>
      </c>
      <c r="L1066" s="106" t="s">
        <v>733</v>
      </c>
      <c r="M1066" s="106" t="s">
        <v>700</v>
      </c>
      <c r="N1066" s="106">
        <v>0.37</v>
      </c>
      <c r="O1066" s="106">
        <v>0.85</v>
      </c>
      <c r="P1066" s="106" t="s">
        <v>714</v>
      </c>
      <c r="Q1066" s="107" t="s">
        <v>1824</v>
      </c>
      <c r="R1066" s="107" t="s">
        <v>275</v>
      </c>
    </row>
    <row r="1067" spans="2:18" ht="20.100000000000001" customHeight="1" x14ac:dyDescent="0.4">
      <c r="B1067" s="105" t="str">
        <f t="shared" si="49"/>
        <v/>
      </c>
      <c r="C1067" s="105" t="str">
        <f t="shared" si="50"/>
        <v/>
      </c>
      <c r="D1067" s="105" t="str">
        <f t="shared" si="51"/>
        <v/>
      </c>
      <c r="E1067" s="106" t="s">
        <v>695</v>
      </c>
      <c r="F1067" s="106" t="s">
        <v>798</v>
      </c>
      <c r="G1067" s="106" t="s">
        <v>721</v>
      </c>
      <c r="H1067" s="106" t="s">
        <v>765</v>
      </c>
      <c r="I1067" s="106">
        <v>6</v>
      </c>
      <c r="J1067" s="106" t="s">
        <v>722</v>
      </c>
      <c r="K1067" s="106">
        <v>6</v>
      </c>
      <c r="L1067" s="106" t="s">
        <v>819</v>
      </c>
      <c r="M1067" s="106" t="s">
        <v>700</v>
      </c>
      <c r="N1067" s="106">
        <v>0.36</v>
      </c>
      <c r="O1067" s="106">
        <v>0.85</v>
      </c>
      <c r="P1067" s="106" t="s">
        <v>714</v>
      </c>
      <c r="Q1067" s="107" t="s">
        <v>1825</v>
      </c>
      <c r="R1067" s="107" t="s">
        <v>275</v>
      </c>
    </row>
    <row r="1068" spans="2:18" ht="20.100000000000001" customHeight="1" x14ac:dyDescent="0.4">
      <c r="B1068" s="105" t="str">
        <f t="shared" si="49"/>
        <v/>
      </c>
      <c r="C1068" s="105" t="str">
        <f t="shared" si="50"/>
        <v/>
      </c>
      <c r="D1068" s="105" t="str">
        <f t="shared" si="51"/>
        <v/>
      </c>
      <c r="E1068" s="106" t="s">
        <v>695</v>
      </c>
      <c r="F1068" s="106" t="s">
        <v>798</v>
      </c>
      <c r="G1068" s="106" t="s">
        <v>773</v>
      </c>
      <c r="H1068" s="106" t="s">
        <v>733</v>
      </c>
      <c r="I1068" s="106">
        <v>6</v>
      </c>
      <c r="J1068" s="106" t="s">
        <v>774</v>
      </c>
      <c r="K1068" s="106">
        <v>6</v>
      </c>
      <c r="L1068" s="106" t="s">
        <v>802</v>
      </c>
      <c r="M1068" s="106" t="s">
        <v>700</v>
      </c>
      <c r="N1068" s="106">
        <v>0.36</v>
      </c>
      <c r="O1068" s="106">
        <v>0.85</v>
      </c>
      <c r="P1068" s="106" t="s">
        <v>714</v>
      </c>
      <c r="Q1068" s="107" t="s">
        <v>1826</v>
      </c>
      <c r="R1068" s="107" t="s">
        <v>275</v>
      </c>
    </row>
    <row r="1069" spans="2:18" ht="20.100000000000001" customHeight="1" x14ac:dyDescent="0.4">
      <c r="B1069" s="105" t="str">
        <f t="shared" si="49"/>
        <v/>
      </c>
      <c r="C1069" s="105" t="str">
        <f t="shared" si="50"/>
        <v/>
      </c>
      <c r="D1069" s="105" t="str">
        <f t="shared" si="51"/>
        <v/>
      </c>
      <c r="E1069" s="106" t="s">
        <v>695</v>
      </c>
      <c r="F1069" s="106" t="s">
        <v>798</v>
      </c>
      <c r="G1069" s="106" t="s">
        <v>778</v>
      </c>
      <c r="H1069" s="106" t="s">
        <v>733</v>
      </c>
      <c r="I1069" s="106">
        <v>6</v>
      </c>
      <c r="J1069" s="106" t="s">
        <v>779</v>
      </c>
      <c r="K1069" s="106">
        <v>6</v>
      </c>
      <c r="L1069" s="106" t="s">
        <v>802</v>
      </c>
      <c r="M1069" s="106" t="s">
        <v>700</v>
      </c>
      <c r="N1069" s="106">
        <v>0.36</v>
      </c>
      <c r="O1069" s="106">
        <v>0.85</v>
      </c>
      <c r="P1069" s="106" t="s">
        <v>714</v>
      </c>
      <c r="Q1069" s="107" t="s">
        <v>1827</v>
      </c>
      <c r="R1069" s="107" t="s">
        <v>275</v>
      </c>
    </row>
    <row r="1070" spans="2:18" ht="20.100000000000001" customHeight="1" x14ac:dyDescent="0.4">
      <c r="B1070" s="105" t="str">
        <f t="shared" si="49"/>
        <v/>
      </c>
      <c r="C1070" s="105" t="str">
        <f t="shared" si="50"/>
        <v/>
      </c>
      <c r="D1070" s="105" t="str">
        <f t="shared" si="51"/>
        <v/>
      </c>
      <c r="E1070" s="106" t="s">
        <v>695</v>
      </c>
      <c r="F1070" s="106" t="s">
        <v>798</v>
      </c>
      <c r="G1070" s="106" t="s">
        <v>782</v>
      </c>
      <c r="H1070" s="106" t="s">
        <v>733</v>
      </c>
      <c r="I1070" s="106">
        <v>6</v>
      </c>
      <c r="J1070" s="106" t="s">
        <v>783</v>
      </c>
      <c r="K1070" s="106">
        <v>6</v>
      </c>
      <c r="L1070" s="106" t="s">
        <v>802</v>
      </c>
      <c r="M1070" s="106" t="s">
        <v>700</v>
      </c>
      <c r="N1070" s="106">
        <v>0.33</v>
      </c>
      <c r="O1070" s="106">
        <v>0.85</v>
      </c>
      <c r="P1070" s="106" t="s">
        <v>714</v>
      </c>
      <c r="Q1070" s="107" t="s">
        <v>1828</v>
      </c>
      <c r="R1070" s="107" t="s">
        <v>275</v>
      </c>
    </row>
    <row r="1071" spans="2:18" ht="20.100000000000001" customHeight="1" x14ac:dyDescent="0.4">
      <c r="B1071" s="105" t="str">
        <f t="shared" si="49"/>
        <v/>
      </c>
      <c r="C1071" s="105" t="str">
        <f t="shared" si="50"/>
        <v/>
      </c>
      <c r="D1071" s="105" t="str">
        <f t="shared" si="51"/>
        <v/>
      </c>
      <c r="E1071" s="106" t="s">
        <v>695</v>
      </c>
      <c r="F1071" s="106" t="s">
        <v>794</v>
      </c>
      <c r="G1071" s="106" t="s">
        <v>710</v>
      </c>
      <c r="H1071" s="106" t="s">
        <v>733</v>
      </c>
      <c r="I1071" s="106">
        <v>10</v>
      </c>
      <c r="J1071" s="106" t="s">
        <v>711</v>
      </c>
      <c r="K1071" s="106">
        <v>10</v>
      </c>
      <c r="L1071" s="106" t="s">
        <v>733</v>
      </c>
      <c r="M1071" s="106" t="s">
        <v>924</v>
      </c>
      <c r="N1071" s="106">
        <v>0.45</v>
      </c>
      <c r="O1071" s="106">
        <v>0.85</v>
      </c>
      <c r="P1071" s="106" t="s">
        <v>714</v>
      </c>
      <c r="Q1071" s="107" t="s">
        <v>1829</v>
      </c>
      <c r="R1071" s="107" t="s">
        <v>13</v>
      </c>
    </row>
    <row r="1072" spans="2:18" ht="20.100000000000001" customHeight="1" x14ac:dyDescent="0.4">
      <c r="B1072" s="105" t="str">
        <f t="shared" si="49"/>
        <v/>
      </c>
      <c r="C1072" s="105" t="str">
        <f t="shared" si="50"/>
        <v/>
      </c>
      <c r="D1072" s="105" t="str">
        <f t="shared" si="51"/>
        <v/>
      </c>
      <c r="E1072" s="106" t="s">
        <v>695</v>
      </c>
      <c r="F1072" s="106" t="s">
        <v>696</v>
      </c>
      <c r="G1072" s="106" t="s">
        <v>778</v>
      </c>
      <c r="H1072" s="106" t="s">
        <v>706</v>
      </c>
      <c r="I1072" s="106">
        <v>9</v>
      </c>
      <c r="J1072" s="106" t="s">
        <v>779</v>
      </c>
      <c r="K1072" s="106">
        <v>10</v>
      </c>
      <c r="L1072" s="106" t="s">
        <v>706</v>
      </c>
      <c r="M1072" s="106" t="s">
        <v>924</v>
      </c>
      <c r="N1072" s="106">
        <v>0.32</v>
      </c>
      <c r="O1072" s="106">
        <v>0.85</v>
      </c>
      <c r="P1072" s="106" t="s">
        <v>714</v>
      </c>
      <c r="Q1072" s="107" t="s">
        <v>1830</v>
      </c>
      <c r="R1072" s="107" t="s">
        <v>13</v>
      </c>
    </row>
    <row r="1073" spans="2:18" ht="20.100000000000001" customHeight="1" x14ac:dyDescent="0.4">
      <c r="B1073" s="105" t="str">
        <f t="shared" si="49"/>
        <v/>
      </c>
      <c r="C1073" s="105" t="str">
        <f t="shared" si="50"/>
        <v/>
      </c>
      <c r="D1073" s="105" t="str">
        <f t="shared" si="51"/>
        <v/>
      </c>
      <c r="E1073" s="106" t="s">
        <v>695</v>
      </c>
      <c r="F1073" s="106" t="s">
        <v>794</v>
      </c>
      <c r="G1073" s="106" t="s">
        <v>697</v>
      </c>
      <c r="H1073" s="106" t="s">
        <v>765</v>
      </c>
      <c r="I1073" s="106">
        <v>10</v>
      </c>
      <c r="J1073" s="106" t="s">
        <v>1347</v>
      </c>
      <c r="K1073" s="106">
        <v>10</v>
      </c>
      <c r="L1073" s="106" t="s">
        <v>765</v>
      </c>
      <c r="M1073" s="106" t="s">
        <v>924</v>
      </c>
      <c r="N1073" s="106">
        <v>0.44</v>
      </c>
      <c r="O1073" s="106">
        <v>0.85</v>
      </c>
      <c r="P1073" s="106" t="s">
        <v>714</v>
      </c>
      <c r="Q1073" s="107" t="s">
        <v>1831</v>
      </c>
      <c r="R1073" s="107" t="s">
        <v>14</v>
      </c>
    </row>
    <row r="1074" spans="2:18" ht="20.100000000000001" customHeight="1" x14ac:dyDescent="0.4">
      <c r="B1074" s="105" t="str">
        <f t="shared" si="49"/>
        <v/>
      </c>
      <c r="C1074" s="105" t="str">
        <f t="shared" si="50"/>
        <v/>
      </c>
      <c r="D1074" s="105" t="str">
        <f t="shared" si="51"/>
        <v/>
      </c>
      <c r="E1074" s="106" t="s">
        <v>695</v>
      </c>
      <c r="F1074" s="106" t="s">
        <v>794</v>
      </c>
      <c r="G1074" s="106" t="s">
        <v>721</v>
      </c>
      <c r="H1074" s="106" t="s">
        <v>765</v>
      </c>
      <c r="I1074" s="106">
        <v>10</v>
      </c>
      <c r="J1074" s="106" t="s">
        <v>1349</v>
      </c>
      <c r="K1074" s="106">
        <v>10</v>
      </c>
      <c r="L1074" s="106" t="s">
        <v>765</v>
      </c>
      <c r="M1074" s="106" t="s">
        <v>924</v>
      </c>
      <c r="N1074" s="106">
        <v>0.44</v>
      </c>
      <c r="O1074" s="106">
        <v>0.85</v>
      </c>
      <c r="P1074" s="106" t="s">
        <v>714</v>
      </c>
      <c r="Q1074" s="107" t="s">
        <v>1832</v>
      </c>
      <c r="R1074" s="107" t="s">
        <v>14</v>
      </c>
    </row>
    <row r="1075" spans="2:18" ht="20.100000000000001" customHeight="1" x14ac:dyDescent="0.4">
      <c r="B1075" s="105" t="str">
        <f t="shared" si="49"/>
        <v/>
      </c>
      <c r="C1075" s="105" t="str">
        <f t="shared" si="50"/>
        <v/>
      </c>
      <c r="D1075" s="105" t="str">
        <f t="shared" si="51"/>
        <v/>
      </c>
      <c r="E1075" s="106" t="s">
        <v>695</v>
      </c>
      <c r="F1075" s="106" t="s">
        <v>728</v>
      </c>
      <c r="G1075" s="106" t="s">
        <v>773</v>
      </c>
      <c r="H1075" s="106" t="s">
        <v>733</v>
      </c>
      <c r="I1075" s="106">
        <v>9</v>
      </c>
      <c r="J1075" s="106" t="s">
        <v>1266</v>
      </c>
      <c r="K1075" s="106">
        <v>10</v>
      </c>
      <c r="L1075" s="106" t="s">
        <v>698</v>
      </c>
      <c r="M1075" s="106" t="s">
        <v>924</v>
      </c>
      <c r="N1075" s="106">
        <v>0.39</v>
      </c>
      <c r="O1075" s="106">
        <v>0.86</v>
      </c>
      <c r="P1075" s="106" t="s">
        <v>714</v>
      </c>
      <c r="Q1075" s="107" t="s">
        <v>1833</v>
      </c>
      <c r="R1075" s="107" t="s">
        <v>39</v>
      </c>
    </row>
    <row r="1076" spans="2:18" ht="20.100000000000001" customHeight="1" x14ac:dyDescent="0.4">
      <c r="B1076" s="105" t="str">
        <f t="shared" si="49"/>
        <v/>
      </c>
      <c r="C1076" s="105" t="str">
        <f t="shared" si="50"/>
        <v/>
      </c>
      <c r="D1076" s="105" t="str">
        <f t="shared" si="51"/>
        <v/>
      </c>
      <c r="E1076" s="106" t="s">
        <v>695</v>
      </c>
      <c r="F1076" s="106" t="s">
        <v>728</v>
      </c>
      <c r="G1076" s="106" t="s">
        <v>778</v>
      </c>
      <c r="H1076" s="106" t="s">
        <v>733</v>
      </c>
      <c r="I1076" s="106">
        <v>9</v>
      </c>
      <c r="J1076" s="106" t="s">
        <v>1269</v>
      </c>
      <c r="K1076" s="106">
        <v>10</v>
      </c>
      <c r="L1076" s="106" t="s">
        <v>698</v>
      </c>
      <c r="M1076" s="106" t="s">
        <v>924</v>
      </c>
      <c r="N1076" s="106">
        <v>0.39</v>
      </c>
      <c r="O1076" s="106">
        <v>0.86</v>
      </c>
      <c r="P1076" s="106" t="s">
        <v>714</v>
      </c>
      <c r="Q1076" s="107" t="s">
        <v>1834</v>
      </c>
      <c r="R1076" s="107" t="s">
        <v>39</v>
      </c>
    </row>
    <row r="1077" spans="2:18" ht="20.100000000000001" customHeight="1" x14ac:dyDescent="0.4">
      <c r="B1077" s="105" t="str">
        <f t="shared" si="49"/>
        <v/>
      </c>
      <c r="C1077" s="105" t="str">
        <f t="shared" si="50"/>
        <v/>
      </c>
      <c r="D1077" s="105" t="str">
        <f t="shared" si="51"/>
        <v/>
      </c>
      <c r="E1077" s="106" t="s">
        <v>695</v>
      </c>
      <c r="F1077" s="106" t="s">
        <v>696</v>
      </c>
      <c r="G1077" s="106" t="s">
        <v>710</v>
      </c>
      <c r="H1077" s="106" t="s">
        <v>717</v>
      </c>
      <c r="I1077" s="106">
        <v>9</v>
      </c>
      <c r="J1077" s="106" t="s">
        <v>711</v>
      </c>
      <c r="K1077" s="106">
        <v>10</v>
      </c>
      <c r="L1077" s="106" t="s">
        <v>717</v>
      </c>
      <c r="M1077" s="106" t="s">
        <v>924</v>
      </c>
      <c r="N1077" s="106">
        <v>0.32</v>
      </c>
      <c r="O1077" s="106">
        <v>0.86</v>
      </c>
      <c r="P1077" s="106" t="s">
        <v>714</v>
      </c>
      <c r="Q1077" s="107" t="s">
        <v>1835</v>
      </c>
      <c r="R1077" s="107" t="s">
        <v>25</v>
      </c>
    </row>
    <row r="1078" spans="2:18" ht="20.100000000000001" customHeight="1" x14ac:dyDescent="0.4">
      <c r="B1078" s="105" t="str">
        <f t="shared" si="49"/>
        <v/>
      </c>
      <c r="C1078" s="105" t="str">
        <f t="shared" si="50"/>
        <v/>
      </c>
      <c r="D1078" s="105" t="str">
        <f t="shared" si="51"/>
        <v/>
      </c>
      <c r="E1078" s="106" t="s">
        <v>695</v>
      </c>
      <c r="F1078" s="106" t="s">
        <v>794</v>
      </c>
      <c r="G1078" s="106" t="s">
        <v>697</v>
      </c>
      <c r="H1078" s="106" t="s">
        <v>729</v>
      </c>
      <c r="I1078" s="106">
        <v>10</v>
      </c>
      <c r="J1078" s="106" t="s">
        <v>699</v>
      </c>
      <c r="K1078" s="106">
        <v>10</v>
      </c>
      <c r="L1078" s="106" t="s">
        <v>729</v>
      </c>
      <c r="M1078" s="106" t="s">
        <v>924</v>
      </c>
      <c r="N1078" s="106">
        <v>0.46</v>
      </c>
      <c r="O1078" s="106">
        <v>0.86</v>
      </c>
      <c r="P1078" s="106" t="s">
        <v>714</v>
      </c>
      <c r="Q1078" s="107" t="s">
        <v>1836</v>
      </c>
      <c r="R1078" s="107" t="s">
        <v>522</v>
      </c>
    </row>
    <row r="1079" spans="2:18" ht="20.100000000000001" customHeight="1" x14ac:dyDescent="0.4">
      <c r="B1079" s="105" t="str">
        <f t="shared" si="49"/>
        <v/>
      </c>
      <c r="C1079" s="105" t="str">
        <f t="shared" si="50"/>
        <v/>
      </c>
      <c r="D1079" s="105" t="str">
        <f t="shared" si="51"/>
        <v/>
      </c>
      <c r="E1079" s="106" t="s">
        <v>695</v>
      </c>
      <c r="F1079" s="106" t="s">
        <v>798</v>
      </c>
      <c r="G1079" s="106" t="s">
        <v>697</v>
      </c>
      <c r="H1079" s="106" t="s">
        <v>729</v>
      </c>
      <c r="I1079" s="106">
        <v>10</v>
      </c>
      <c r="J1079" s="106" t="s">
        <v>699</v>
      </c>
      <c r="K1079" s="106">
        <v>10</v>
      </c>
      <c r="L1079" s="106" t="s">
        <v>799</v>
      </c>
      <c r="M1079" s="106" t="s">
        <v>924</v>
      </c>
      <c r="N1079" s="106">
        <v>0.37</v>
      </c>
      <c r="O1079" s="106">
        <v>0.86</v>
      </c>
      <c r="P1079" s="106" t="s">
        <v>714</v>
      </c>
      <c r="Q1079" s="107" t="s">
        <v>1837</v>
      </c>
      <c r="R1079" s="107" t="s">
        <v>522</v>
      </c>
    </row>
    <row r="1080" spans="2:18" ht="20.100000000000001" customHeight="1" x14ac:dyDescent="0.4">
      <c r="B1080" s="105" t="str">
        <f t="shared" si="49"/>
        <v/>
      </c>
      <c r="C1080" s="105" t="str">
        <f t="shared" si="50"/>
        <v/>
      </c>
      <c r="D1080" s="105" t="str">
        <f t="shared" si="51"/>
        <v/>
      </c>
      <c r="E1080" s="106" t="s">
        <v>695</v>
      </c>
      <c r="F1080" s="106" t="s">
        <v>805</v>
      </c>
      <c r="G1080" s="106" t="s">
        <v>697</v>
      </c>
      <c r="H1080" s="106" t="s">
        <v>733</v>
      </c>
      <c r="I1080" s="106">
        <v>10</v>
      </c>
      <c r="J1080" s="106" t="s">
        <v>699</v>
      </c>
      <c r="K1080" s="106">
        <v>10</v>
      </c>
      <c r="L1080" s="106" t="s">
        <v>741</v>
      </c>
      <c r="M1080" s="106" t="s">
        <v>924</v>
      </c>
      <c r="N1080" s="106">
        <v>0.45</v>
      </c>
      <c r="O1080" s="106">
        <v>0.86</v>
      </c>
      <c r="P1080" s="106" t="s">
        <v>714</v>
      </c>
      <c r="Q1080" s="107" t="s">
        <v>1838</v>
      </c>
      <c r="R1080" s="107" t="s">
        <v>522</v>
      </c>
    </row>
    <row r="1081" spans="2:18" ht="20.100000000000001" customHeight="1" x14ac:dyDescent="0.4">
      <c r="B1081" s="105" t="str">
        <f t="shared" si="49"/>
        <v/>
      </c>
      <c r="C1081" s="105" t="str">
        <f t="shared" si="50"/>
        <v/>
      </c>
      <c r="D1081" s="105" t="str">
        <f t="shared" si="51"/>
        <v/>
      </c>
      <c r="E1081" s="106" t="s">
        <v>695</v>
      </c>
      <c r="F1081" s="106" t="s">
        <v>817</v>
      </c>
      <c r="G1081" s="106" t="s">
        <v>697</v>
      </c>
      <c r="H1081" s="106" t="s">
        <v>802</v>
      </c>
      <c r="I1081" s="106">
        <v>10</v>
      </c>
      <c r="J1081" s="106" t="s">
        <v>699</v>
      </c>
      <c r="K1081" s="106">
        <v>10</v>
      </c>
      <c r="L1081" s="106" t="s">
        <v>741</v>
      </c>
      <c r="M1081" s="106" t="s">
        <v>924</v>
      </c>
      <c r="N1081" s="106">
        <v>0.33</v>
      </c>
      <c r="O1081" s="106">
        <v>0.86</v>
      </c>
      <c r="P1081" s="106" t="s">
        <v>714</v>
      </c>
      <c r="Q1081" s="107" t="s">
        <v>1839</v>
      </c>
      <c r="R1081" s="107" t="s">
        <v>522</v>
      </c>
    </row>
    <row r="1082" spans="2:18" ht="20.100000000000001" customHeight="1" x14ac:dyDescent="0.4">
      <c r="B1082" s="105" t="str">
        <f t="shared" si="49"/>
        <v/>
      </c>
      <c r="C1082" s="105" t="str">
        <f t="shared" si="50"/>
        <v/>
      </c>
      <c r="D1082" s="105" t="str">
        <f t="shared" si="51"/>
        <v/>
      </c>
      <c r="E1082" s="106" t="s">
        <v>695</v>
      </c>
      <c r="F1082" s="106" t="s">
        <v>1813</v>
      </c>
      <c r="G1082" s="106" t="s">
        <v>697</v>
      </c>
      <c r="H1082" s="106" t="s">
        <v>707</v>
      </c>
      <c r="I1082" s="106">
        <v>10</v>
      </c>
      <c r="J1082" s="106" t="s">
        <v>699</v>
      </c>
      <c r="K1082" s="106">
        <v>11</v>
      </c>
      <c r="L1082" s="106" t="s">
        <v>741</v>
      </c>
      <c r="M1082" s="106" t="s">
        <v>700</v>
      </c>
      <c r="N1082" s="106">
        <v>0.54</v>
      </c>
      <c r="O1082" s="106">
        <v>0.86</v>
      </c>
      <c r="P1082" s="106" t="s">
        <v>714</v>
      </c>
      <c r="Q1082" s="107" t="s">
        <v>1840</v>
      </c>
      <c r="R1082" s="107" t="s">
        <v>44</v>
      </c>
    </row>
    <row r="1083" spans="2:18" ht="20.100000000000001" customHeight="1" x14ac:dyDescent="0.4">
      <c r="B1083" s="105" t="str">
        <f t="shared" si="49"/>
        <v/>
      </c>
      <c r="C1083" s="105" t="str">
        <f t="shared" si="50"/>
        <v/>
      </c>
      <c r="D1083" s="105" t="str">
        <f t="shared" si="51"/>
        <v/>
      </c>
      <c r="E1083" s="106" t="s">
        <v>695</v>
      </c>
      <c r="F1083" s="106" t="s">
        <v>1841</v>
      </c>
      <c r="G1083" s="106" t="s">
        <v>697</v>
      </c>
      <c r="H1083" s="106" t="s">
        <v>707</v>
      </c>
      <c r="I1083" s="106">
        <v>13</v>
      </c>
      <c r="J1083" s="106" t="s">
        <v>699</v>
      </c>
      <c r="K1083" s="106">
        <v>13</v>
      </c>
      <c r="L1083" s="106" t="s">
        <v>729</v>
      </c>
      <c r="M1083" s="106" t="s">
        <v>700</v>
      </c>
      <c r="N1083" s="106">
        <v>0.54</v>
      </c>
      <c r="O1083" s="106">
        <v>0.86</v>
      </c>
      <c r="P1083" s="106" t="s">
        <v>714</v>
      </c>
      <c r="Q1083" s="107" t="s">
        <v>1842</v>
      </c>
      <c r="R1083" s="107" t="s">
        <v>703</v>
      </c>
    </row>
    <row r="1084" spans="2:18" ht="20.100000000000001" customHeight="1" x14ac:dyDescent="0.4">
      <c r="B1084" s="105" t="str">
        <f t="shared" si="49"/>
        <v/>
      </c>
      <c r="C1084" s="105" t="str">
        <f t="shared" si="50"/>
        <v/>
      </c>
      <c r="D1084" s="105" t="str">
        <f t="shared" si="51"/>
        <v/>
      </c>
      <c r="E1084" s="106" t="s">
        <v>695</v>
      </c>
      <c r="F1084" s="106" t="s">
        <v>1841</v>
      </c>
      <c r="G1084" s="106" t="s">
        <v>697</v>
      </c>
      <c r="H1084" s="106" t="s">
        <v>1817</v>
      </c>
      <c r="I1084" s="106">
        <v>12</v>
      </c>
      <c r="J1084" s="106" t="s">
        <v>699</v>
      </c>
      <c r="K1084" s="106">
        <v>12</v>
      </c>
      <c r="L1084" s="106" t="s">
        <v>733</v>
      </c>
      <c r="M1084" s="106" t="s">
        <v>700</v>
      </c>
      <c r="N1084" s="106">
        <v>0.53</v>
      </c>
      <c r="O1084" s="106">
        <v>0.86</v>
      </c>
      <c r="P1084" s="106" t="s">
        <v>714</v>
      </c>
      <c r="Q1084" s="107" t="s">
        <v>1843</v>
      </c>
      <c r="R1084" s="107" t="s">
        <v>703</v>
      </c>
    </row>
    <row r="1085" spans="2:18" ht="20.100000000000001" customHeight="1" x14ac:dyDescent="0.4">
      <c r="B1085" s="105" t="str">
        <f t="shared" si="49"/>
        <v/>
      </c>
      <c r="C1085" s="105" t="str">
        <f t="shared" si="50"/>
        <v/>
      </c>
      <c r="D1085" s="105" t="str">
        <f t="shared" si="51"/>
        <v/>
      </c>
      <c r="E1085" s="106" t="s">
        <v>695</v>
      </c>
      <c r="F1085" s="106" t="s">
        <v>1841</v>
      </c>
      <c r="G1085" s="106" t="s">
        <v>697</v>
      </c>
      <c r="H1085" s="106" t="s">
        <v>1027</v>
      </c>
      <c r="I1085" s="106">
        <v>11</v>
      </c>
      <c r="J1085" s="106" t="s">
        <v>699</v>
      </c>
      <c r="K1085" s="106">
        <v>11</v>
      </c>
      <c r="L1085" s="106" t="s">
        <v>765</v>
      </c>
      <c r="M1085" s="106" t="s">
        <v>700</v>
      </c>
      <c r="N1085" s="106">
        <v>0.53</v>
      </c>
      <c r="O1085" s="106">
        <v>0.86</v>
      </c>
      <c r="P1085" s="106" t="s">
        <v>714</v>
      </c>
      <c r="Q1085" s="107" t="s">
        <v>1844</v>
      </c>
      <c r="R1085" s="107" t="s">
        <v>703</v>
      </c>
    </row>
    <row r="1086" spans="2:18" ht="20.100000000000001" customHeight="1" x14ac:dyDescent="0.4">
      <c r="B1086" s="105" t="str">
        <f t="shared" si="49"/>
        <v/>
      </c>
      <c r="C1086" s="105" t="str">
        <f t="shared" si="50"/>
        <v/>
      </c>
      <c r="D1086" s="105" t="str">
        <f t="shared" si="51"/>
        <v/>
      </c>
      <c r="E1086" s="106" t="s">
        <v>695</v>
      </c>
      <c r="F1086" s="106" t="s">
        <v>1841</v>
      </c>
      <c r="G1086" s="106" t="s">
        <v>710</v>
      </c>
      <c r="H1086" s="106" t="s">
        <v>707</v>
      </c>
      <c r="I1086" s="106">
        <v>11</v>
      </c>
      <c r="J1086" s="106" t="s">
        <v>711</v>
      </c>
      <c r="K1086" s="106">
        <v>12</v>
      </c>
      <c r="L1086" s="106" t="s">
        <v>729</v>
      </c>
      <c r="M1086" s="106" t="s">
        <v>700</v>
      </c>
      <c r="N1086" s="106">
        <v>0.53</v>
      </c>
      <c r="O1086" s="106">
        <v>0.86</v>
      </c>
      <c r="P1086" s="106" t="s">
        <v>714</v>
      </c>
      <c r="Q1086" s="107" t="s">
        <v>1845</v>
      </c>
      <c r="R1086" s="107" t="s">
        <v>703</v>
      </c>
    </row>
    <row r="1087" spans="2:18" ht="20.100000000000001" customHeight="1" x14ac:dyDescent="0.4">
      <c r="B1087" s="105" t="str">
        <f t="shared" si="49"/>
        <v/>
      </c>
      <c r="C1087" s="105" t="str">
        <f t="shared" si="50"/>
        <v/>
      </c>
      <c r="D1087" s="105" t="str">
        <f t="shared" si="51"/>
        <v/>
      </c>
      <c r="E1087" s="106" t="s">
        <v>695</v>
      </c>
      <c r="F1087" s="106" t="s">
        <v>1841</v>
      </c>
      <c r="G1087" s="106" t="s">
        <v>710</v>
      </c>
      <c r="H1087" s="106" t="s">
        <v>1817</v>
      </c>
      <c r="I1087" s="106">
        <v>10</v>
      </c>
      <c r="J1087" s="106" t="s">
        <v>711</v>
      </c>
      <c r="K1087" s="106">
        <v>11</v>
      </c>
      <c r="L1087" s="106" t="s">
        <v>733</v>
      </c>
      <c r="M1087" s="106" t="s">
        <v>700</v>
      </c>
      <c r="N1087" s="106">
        <v>0.52</v>
      </c>
      <c r="O1087" s="106">
        <v>0.86</v>
      </c>
      <c r="P1087" s="106" t="s">
        <v>714</v>
      </c>
      <c r="Q1087" s="107" t="s">
        <v>1846</v>
      </c>
      <c r="R1087" s="107" t="s">
        <v>703</v>
      </c>
    </row>
    <row r="1088" spans="2:18" ht="20.100000000000001" customHeight="1" x14ac:dyDescent="0.4">
      <c r="B1088" s="105" t="str">
        <f t="shared" si="49"/>
        <v/>
      </c>
      <c r="C1088" s="105" t="str">
        <f t="shared" si="50"/>
        <v/>
      </c>
      <c r="D1088" s="105" t="str">
        <f t="shared" si="51"/>
        <v/>
      </c>
      <c r="E1088" s="106" t="s">
        <v>695</v>
      </c>
      <c r="F1088" s="106" t="s">
        <v>1841</v>
      </c>
      <c r="G1088" s="106" t="s">
        <v>710</v>
      </c>
      <c r="H1088" s="106" t="s">
        <v>1027</v>
      </c>
      <c r="I1088" s="106">
        <v>9</v>
      </c>
      <c r="J1088" s="106" t="s">
        <v>711</v>
      </c>
      <c r="K1088" s="106">
        <v>10</v>
      </c>
      <c r="L1088" s="106" t="s">
        <v>765</v>
      </c>
      <c r="M1088" s="106" t="s">
        <v>700</v>
      </c>
      <c r="N1088" s="106">
        <v>0.52</v>
      </c>
      <c r="O1088" s="106">
        <v>0.86</v>
      </c>
      <c r="P1088" s="106" t="s">
        <v>714</v>
      </c>
      <c r="Q1088" s="107" t="s">
        <v>1847</v>
      </c>
      <c r="R1088" s="107" t="s">
        <v>703</v>
      </c>
    </row>
    <row r="1089" spans="2:18" ht="20.100000000000001" customHeight="1" x14ac:dyDescent="0.4">
      <c r="B1089" s="105" t="str">
        <f t="shared" si="49"/>
        <v/>
      </c>
      <c r="C1089" s="105" t="str">
        <f t="shared" si="50"/>
        <v/>
      </c>
      <c r="D1089" s="105" t="str">
        <f t="shared" si="51"/>
        <v/>
      </c>
      <c r="E1089" s="106" t="s">
        <v>695</v>
      </c>
      <c r="F1089" s="106" t="s">
        <v>1841</v>
      </c>
      <c r="G1089" s="106" t="s">
        <v>721</v>
      </c>
      <c r="H1089" s="106" t="s">
        <v>707</v>
      </c>
      <c r="I1089" s="106">
        <v>11</v>
      </c>
      <c r="J1089" s="106" t="s">
        <v>722</v>
      </c>
      <c r="K1089" s="106">
        <v>11</v>
      </c>
      <c r="L1089" s="106" t="s">
        <v>729</v>
      </c>
      <c r="M1089" s="106" t="s">
        <v>700</v>
      </c>
      <c r="N1089" s="106">
        <v>0.53</v>
      </c>
      <c r="O1089" s="106">
        <v>0.86</v>
      </c>
      <c r="P1089" s="106" t="s">
        <v>714</v>
      </c>
      <c r="Q1089" s="107" t="s">
        <v>1848</v>
      </c>
      <c r="R1089" s="107" t="s">
        <v>703</v>
      </c>
    </row>
    <row r="1090" spans="2:18" ht="20.100000000000001" customHeight="1" x14ac:dyDescent="0.4">
      <c r="B1090" s="105" t="str">
        <f t="shared" si="49"/>
        <v/>
      </c>
      <c r="C1090" s="105" t="str">
        <f t="shared" si="50"/>
        <v/>
      </c>
      <c r="D1090" s="105" t="str">
        <f t="shared" si="51"/>
        <v/>
      </c>
      <c r="E1090" s="106" t="s">
        <v>695</v>
      </c>
      <c r="F1090" s="106" t="s">
        <v>1841</v>
      </c>
      <c r="G1090" s="106" t="s">
        <v>721</v>
      </c>
      <c r="H1090" s="106" t="s">
        <v>1817</v>
      </c>
      <c r="I1090" s="106">
        <v>10</v>
      </c>
      <c r="J1090" s="106" t="s">
        <v>722</v>
      </c>
      <c r="K1090" s="106">
        <v>10</v>
      </c>
      <c r="L1090" s="106" t="s">
        <v>733</v>
      </c>
      <c r="M1090" s="106" t="s">
        <v>700</v>
      </c>
      <c r="N1090" s="106">
        <v>0.52</v>
      </c>
      <c r="O1090" s="106">
        <v>0.86</v>
      </c>
      <c r="P1090" s="106" t="s">
        <v>714</v>
      </c>
      <c r="Q1090" s="107" t="s">
        <v>1849</v>
      </c>
      <c r="R1090" s="107" t="s">
        <v>703</v>
      </c>
    </row>
    <row r="1091" spans="2:18" ht="20.100000000000001" customHeight="1" x14ac:dyDescent="0.4">
      <c r="B1091" s="105" t="str">
        <f t="shared" si="49"/>
        <v/>
      </c>
      <c r="C1091" s="105" t="str">
        <f t="shared" si="50"/>
        <v/>
      </c>
      <c r="D1091" s="105" t="str">
        <f t="shared" si="51"/>
        <v/>
      </c>
      <c r="E1091" s="106" t="s">
        <v>695</v>
      </c>
      <c r="F1091" s="106" t="s">
        <v>1841</v>
      </c>
      <c r="G1091" s="106" t="s">
        <v>773</v>
      </c>
      <c r="H1091" s="106" t="s">
        <v>707</v>
      </c>
      <c r="I1091" s="106">
        <v>10</v>
      </c>
      <c r="J1091" s="106" t="s">
        <v>774</v>
      </c>
      <c r="K1091" s="106">
        <v>10</v>
      </c>
      <c r="L1091" s="106" t="s">
        <v>729</v>
      </c>
      <c r="M1091" s="106" t="s">
        <v>700</v>
      </c>
      <c r="N1091" s="106">
        <v>0.52</v>
      </c>
      <c r="O1091" s="106">
        <v>0.86</v>
      </c>
      <c r="P1091" s="106" t="s">
        <v>714</v>
      </c>
      <c r="Q1091" s="107" t="s">
        <v>1850</v>
      </c>
      <c r="R1091" s="107" t="s">
        <v>703</v>
      </c>
    </row>
    <row r="1092" spans="2:18" ht="20.100000000000001" customHeight="1" x14ac:dyDescent="0.4">
      <c r="B1092" s="105" t="str">
        <f t="shared" si="49"/>
        <v/>
      </c>
      <c r="C1092" s="105" t="str">
        <f t="shared" si="50"/>
        <v/>
      </c>
      <c r="D1092" s="105" t="str">
        <f t="shared" si="51"/>
        <v/>
      </c>
      <c r="E1092" s="106" t="s">
        <v>695</v>
      </c>
      <c r="F1092" s="106" t="s">
        <v>1841</v>
      </c>
      <c r="G1092" s="106" t="s">
        <v>778</v>
      </c>
      <c r="H1092" s="106" t="s">
        <v>707</v>
      </c>
      <c r="I1092" s="106">
        <v>10</v>
      </c>
      <c r="J1092" s="106" t="s">
        <v>779</v>
      </c>
      <c r="K1092" s="106">
        <v>10</v>
      </c>
      <c r="L1092" s="106" t="s">
        <v>729</v>
      </c>
      <c r="M1092" s="106" t="s">
        <v>700</v>
      </c>
      <c r="N1092" s="106">
        <v>0.52</v>
      </c>
      <c r="O1092" s="106">
        <v>0.86</v>
      </c>
      <c r="P1092" s="106" t="s">
        <v>714</v>
      </c>
      <c r="Q1092" s="107" t="s">
        <v>1851</v>
      </c>
      <c r="R1092" s="107" t="s">
        <v>703</v>
      </c>
    </row>
    <row r="1093" spans="2:18" ht="20.100000000000001" customHeight="1" x14ac:dyDescent="0.4">
      <c r="B1093" s="105" t="str">
        <f t="shared" si="49"/>
        <v/>
      </c>
      <c r="C1093" s="105" t="str">
        <f t="shared" si="50"/>
        <v/>
      </c>
      <c r="D1093" s="105" t="str">
        <f t="shared" si="51"/>
        <v/>
      </c>
      <c r="E1093" s="106" t="s">
        <v>695</v>
      </c>
      <c r="F1093" s="106" t="s">
        <v>1841</v>
      </c>
      <c r="G1093" s="106" t="s">
        <v>782</v>
      </c>
      <c r="H1093" s="106" t="s">
        <v>707</v>
      </c>
      <c r="I1093" s="106">
        <v>10</v>
      </c>
      <c r="J1093" s="106" t="s">
        <v>783</v>
      </c>
      <c r="K1093" s="106">
        <v>10</v>
      </c>
      <c r="L1093" s="106" t="s">
        <v>729</v>
      </c>
      <c r="M1093" s="106" t="s">
        <v>700</v>
      </c>
      <c r="N1093" s="106">
        <v>0.4</v>
      </c>
      <c r="O1093" s="106">
        <v>0.86</v>
      </c>
      <c r="P1093" s="106" t="s">
        <v>714</v>
      </c>
      <c r="Q1093" s="107" t="s">
        <v>1852</v>
      </c>
      <c r="R1093" s="107" t="s">
        <v>703</v>
      </c>
    </row>
    <row r="1094" spans="2:18" ht="20.100000000000001" customHeight="1" x14ac:dyDescent="0.4">
      <c r="B1094" s="105" t="str">
        <f t="shared" si="49"/>
        <v/>
      </c>
      <c r="C1094" s="105" t="str">
        <f t="shared" si="50"/>
        <v/>
      </c>
      <c r="D1094" s="105" t="str">
        <f t="shared" si="51"/>
        <v/>
      </c>
      <c r="E1094" s="106" t="s">
        <v>695</v>
      </c>
      <c r="F1094" s="106" t="s">
        <v>1813</v>
      </c>
      <c r="G1094" s="106" t="s">
        <v>697</v>
      </c>
      <c r="H1094" s="106" t="s">
        <v>707</v>
      </c>
      <c r="I1094" s="106">
        <v>14</v>
      </c>
      <c r="J1094" s="106" t="s">
        <v>699</v>
      </c>
      <c r="K1094" s="106">
        <v>14</v>
      </c>
      <c r="L1094" s="106" t="s">
        <v>741</v>
      </c>
      <c r="M1094" s="106" t="s">
        <v>700</v>
      </c>
      <c r="N1094" s="106">
        <v>0.54</v>
      </c>
      <c r="O1094" s="106">
        <v>0.86</v>
      </c>
      <c r="P1094" s="106" t="s">
        <v>714</v>
      </c>
      <c r="Q1094" s="107" t="s">
        <v>1853</v>
      </c>
      <c r="R1094" s="107" t="s">
        <v>703</v>
      </c>
    </row>
    <row r="1095" spans="2:18" ht="20.100000000000001" customHeight="1" x14ac:dyDescent="0.4">
      <c r="B1095" s="105" t="str">
        <f t="shared" si="49"/>
        <v/>
      </c>
      <c r="C1095" s="105" t="str">
        <f t="shared" si="50"/>
        <v/>
      </c>
      <c r="D1095" s="105" t="str">
        <f t="shared" si="51"/>
        <v/>
      </c>
      <c r="E1095" s="106" t="s">
        <v>695</v>
      </c>
      <c r="F1095" s="106" t="s">
        <v>1813</v>
      </c>
      <c r="G1095" s="106" t="s">
        <v>697</v>
      </c>
      <c r="H1095" s="106" t="s">
        <v>1027</v>
      </c>
      <c r="I1095" s="106">
        <v>13</v>
      </c>
      <c r="J1095" s="106" t="s">
        <v>699</v>
      </c>
      <c r="K1095" s="106">
        <v>13</v>
      </c>
      <c r="L1095" s="106" t="s">
        <v>741</v>
      </c>
      <c r="M1095" s="106" t="s">
        <v>700</v>
      </c>
      <c r="N1095" s="106">
        <v>0.53</v>
      </c>
      <c r="O1095" s="106">
        <v>0.86</v>
      </c>
      <c r="P1095" s="106" t="s">
        <v>714</v>
      </c>
      <c r="Q1095" s="107" t="s">
        <v>1854</v>
      </c>
      <c r="R1095" s="107" t="s">
        <v>703</v>
      </c>
    </row>
    <row r="1096" spans="2:18" ht="20.100000000000001" customHeight="1" x14ac:dyDescent="0.4">
      <c r="B1096" s="105" t="str">
        <f t="shared" si="49"/>
        <v/>
      </c>
      <c r="C1096" s="105" t="str">
        <f t="shared" si="50"/>
        <v/>
      </c>
      <c r="D1096" s="105" t="str">
        <f t="shared" si="51"/>
        <v/>
      </c>
      <c r="E1096" s="106" t="s">
        <v>695</v>
      </c>
      <c r="F1096" s="106" t="s">
        <v>1813</v>
      </c>
      <c r="G1096" s="106" t="s">
        <v>710</v>
      </c>
      <c r="H1096" s="106" t="s">
        <v>707</v>
      </c>
      <c r="I1096" s="106">
        <v>12</v>
      </c>
      <c r="J1096" s="106" t="s">
        <v>711</v>
      </c>
      <c r="K1096" s="106">
        <v>13</v>
      </c>
      <c r="L1096" s="106" t="s">
        <v>741</v>
      </c>
      <c r="M1096" s="106" t="s">
        <v>700</v>
      </c>
      <c r="N1096" s="106">
        <v>0.53</v>
      </c>
      <c r="O1096" s="106">
        <v>0.86</v>
      </c>
      <c r="P1096" s="106" t="s">
        <v>714</v>
      </c>
      <c r="Q1096" s="107" t="s">
        <v>1855</v>
      </c>
      <c r="R1096" s="107" t="s">
        <v>703</v>
      </c>
    </row>
    <row r="1097" spans="2:18" ht="20.100000000000001" customHeight="1" x14ac:dyDescent="0.4">
      <c r="B1097" s="105" t="str">
        <f t="shared" si="49"/>
        <v/>
      </c>
      <c r="C1097" s="105" t="str">
        <f t="shared" si="50"/>
        <v/>
      </c>
      <c r="D1097" s="105" t="str">
        <f t="shared" si="51"/>
        <v/>
      </c>
      <c r="E1097" s="106" t="s">
        <v>695</v>
      </c>
      <c r="F1097" s="106" t="s">
        <v>1813</v>
      </c>
      <c r="G1097" s="106" t="s">
        <v>710</v>
      </c>
      <c r="H1097" s="106" t="s">
        <v>1817</v>
      </c>
      <c r="I1097" s="106">
        <v>12</v>
      </c>
      <c r="J1097" s="106" t="s">
        <v>711</v>
      </c>
      <c r="K1097" s="106">
        <v>12</v>
      </c>
      <c r="L1097" s="106" t="s">
        <v>741</v>
      </c>
      <c r="M1097" s="106" t="s">
        <v>700</v>
      </c>
      <c r="N1097" s="106">
        <v>0.52</v>
      </c>
      <c r="O1097" s="106">
        <v>0.86</v>
      </c>
      <c r="P1097" s="106" t="s">
        <v>714</v>
      </c>
      <c r="Q1097" s="107" t="s">
        <v>1856</v>
      </c>
      <c r="R1097" s="107" t="s">
        <v>703</v>
      </c>
    </row>
    <row r="1098" spans="2:18" ht="20.100000000000001" customHeight="1" x14ac:dyDescent="0.4">
      <c r="B1098" s="105" t="str">
        <f t="shared" si="49"/>
        <v/>
      </c>
      <c r="C1098" s="105" t="str">
        <f t="shared" si="50"/>
        <v/>
      </c>
      <c r="D1098" s="105" t="str">
        <f t="shared" si="51"/>
        <v/>
      </c>
      <c r="E1098" s="106" t="s">
        <v>695</v>
      </c>
      <c r="F1098" s="106" t="s">
        <v>1813</v>
      </c>
      <c r="G1098" s="106" t="s">
        <v>710</v>
      </c>
      <c r="H1098" s="106" t="s">
        <v>1027</v>
      </c>
      <c r="I1098" s="106">
        <v>11</v>
      </c>
      <c r="J1098" s="106" t="s">
        <v>711</v>
      </c>
      <c r="K1098" s="106">
        <v>12</v>
      </c>
      <c r="L1098" s="106" t="s">
        <v>741</v>
      </c>
      <c r="M1098" s="106" t="s">
        <v>700</v>
      </c>
      <c r="N1098" s="106">
        <v>0.52</v>
      </c>
      <c r="O1098" s="106">
        <v>0.86</v>
      </c>
      <c r="P1098" s="106" t="s">
        <v>714</v>
      </c>
      <c r="Q1098" s="107" t="s">
        <v>1857</v>
      </c>
      <c r="R1098" s="107" t="s">
        <v>703</v>
      </c>
    </row>
    <row r="1099" spans="2:18" ht="20.100000000000001" customHeight="1" x14ac:dyDescent="0.4">
      <c r="B1099" s="105" t="str">
        <f t="shared" si="49"/>
        <v/>
      </c>
      <c r="C1099" s="105" t="str">
        <f t="shared" si="50"/>
        <v/>
      </c>
      <c r="D1099" s="105" t="str">
        <f t="shared" si="51"/>
        <v/>
      </c>
      <c r="E1099" s="106" t="s">
        <v>695</v>
      </c>
      <c r="F1099" s="106" t="s">
        <v>1813</v>
      </c>
      <c r="G1099" s="106" t="s">
        <v>721</v>
      </c>
      <c r="H1099" s="106" t="s">
        <v>707</v>
      </c>
      <c r="I1099" s="106">
        <v>12</v>
      </c>
      <c r="J1099" s="106" t="s">
        <v>722</v>
      </c>
      <c r="K1099" s="106">
        <v>12</v>
      </c>
      <c r="L1099" s="106" t="s">
        <v>741</v>
      </c>
      <c r="M1099" s="106" t="s">
        <v>700</v>
      </c>
      <c r="N1099" s="106">
        <v>0.53</v>
      </c>
      <c r="O1099" s="106">
        <v>0.86</v>
      </c>
      <c r="P1099" s="106" t="s">
        <v>714</v>
      </c>
      <c r="Q1099" s="107" t="s">
        <v>1858</v>
      </c>
      <c r="R1099" s="107" t="s">
        <v>703</v>
      </c>
    </row>
    <row r="1100" spans="2:18" ht="20.100000000000001" customHeight="1" x14ac:dyDescent="0.4">
      <c r="B1100" s="105" t="str">
        <f t="shared" si="49"/>
        <v/>
      </c>
      <c r="C1100" s="105" t="str">
        <f t="shared" si="50"/>
        <v/>
      </c>
      <c r="D1100" s="105" t="str">
        <f t="shared" si="51"/>
        <v/>
      </c>
      <c r="E1100" s="106" t="s">
        <v>695</v>
      </c>
      <c r="F1100" s="106" t="s">
        <v>1813</v>
      </c>
      <c r="G1100" s="106" t="s">
        <v>721</v>
      </c>
      <c r="H1100" s="106" t="s">
        <v>1817</v>
      </c>
      <c r="I1100" s="106">
        <v>11</v>
      </c>
      <c r="J1100" s="106" t="s">
        <v>722</v>
      </c>
      <c r="K1100" s="106">
        <v>12</v>
      </c>
      <c r="L1100" s="106" t="s">
        <v>741</v>
      </c>
      <c r="M1100" s="106" t="s">
        <v>700</v>
      </c>
      <c r="N1100" s="106">
        <v>0.52</v>
      </c>
      <c r="O1100" s="106">
        <v>0.86</v>
      </c>
      <c r="P1100" s="106" t="s">
        <v>714</v>
      </c>
      <c r="Q1100" s="107" t="s">
        <v>1859</v>
      </c>
      <c r="R1100" s="107" t="s">
        <v>703</v>
      </c>
    </row>
    <row r="1101" spans="2:18" ht="20.100000000000001" customHeight="1" x14ac:dyDescent="0.4">
      <c r="B1101" s="105" t="str">
        <f t="shared" si="49"/>
        <v/>
      </c>
      <c r="C1101" s="105" t="str">
        <f t="shared" si="50"/>
        <v/>
      </c>
      <c r="D1101" s="105" t="str">
        <f t="shared" si="51"/>
        <v/>
      </c>
      <c r="E1101" s="106" t="s">
        <v>695</v>
      </c>
      <c r="F1101" s="106" t="s">
        <v>1813</v>
      </c>
      <c r="G1101" s="106" t="s">
        <v>721</v>
      </c>
      <c r="H1101" s="106" t="s">
        <v>1027</v>
      </c>
      <c r="I1101" s="106">
        <v>11</v>
      </c>
      <c r="J1101" s="106" t="s">
        <v>722</v>
      </c>
      <c r="K1101" s="106">
        <v>11</v>
      </c>
      <c r="L1101" s="106" t="s">
        <v>741</v>
      </c>
      <c r="M1101" s="106" t="s">
        <v>700</v>
      </c>
      <c r="N1101" s="106">
        <v>0.51</v>
      </c>
      <c r="O1101" s="106">
        <v>0.86</v>
      </c>
      <c r="P1101" s="106" t="s">
        <v>714</v>
      </c>
      <c r="Q1101" s="107" t="s">
        <v>1860</v>
      </c>
      <c r="R1101" s="107" t="s">
        <v>703</v>
      </c>
    </row>
    <row r="1102" spans="2:18" ht="20.100000000000001" customHeight="1" x14ac:dyDescent="0.4">
      <c r="B1102" s="105" t="str">
        <f t="shared" si="49"/>
        <v/>
      </c>
      <c r="C1102" s="105" t="str">
        <f t="shared" si="50"/>
        <v/>
      </c>
      <c r="D1102" s="105" t="str">
        <f t="shared" si="51"/>
        <v/>
      </c>
      <c r="E1102" s="106" t="s">
        <v>695</v>
      </c>
      <c r="F1102" s="106" t="s">
        <v>1813</v>
      </c>
      <c r="G1102" s="106" t="s">
        <v>773</v>
      </c>
      <c r="H1102" s="106" t="s">
        <v>1817</v>
      </c>
      <c r="I1102" s="106">
        <v>10</v>
      </c>
      <c r="J1102" s="106" t="s">
        <v>774</v>
      </c>
      <c r="K1102" s="106">
        <v>11</v>
      </c>
      <c r="L1102" s="106" t="s">
        <v>741</v>
      </c>
      <c r="M1102" s="106" t="s">
        <v>700</v>
      </c>
      <c r="N1102" s="106">
        <v>0.51</v>
      </c>
      <c r="O1102" s="106">
        <v>0.86</v>
      </c>
      <c r="P1102" s="106" t="s">
        <v>714</v>
      </c>
      <c r="Q1102" s="107" t="s">
        <v>1861</v>
      </c>
      <c r="R1102" s="107" t="s">
        <v>703</v>
      </c>
    </row>
    <row r="1103" spans="2:18" ht="20.100000000000001" customHeight="1" x14ac:dyDescent="0.4">
      <c r="B1103" s="105" t="str">
        <f t="shared" si="49"/>
        <v/>
      </c>
      <c r="C1103" s="105" t="str">
        <f t="shared" si="50"/>
        <v/>
      </c>
      <c r="D1103" s="105" t="str">
        <f t="shared" si="51"/>
        <v/>
      </c>
      <c r="E1103" s="106" t="s">
        <v>695</v>
      </c>
      <c r="F1103" s="106" t="s">
        <v>1813</v>
      </c>
      <c r="G1103" s="106" t="s">
        <v>773</v>
      </c>
      <c r="H1103" s="106" t="s">
        <v>1027</v>
      </c>
      <c r="I1103" s="106">
        <v>10</v>
      </c>
      <c r="J1103" s="106" t="s">
        <v>774</v>
      </c>
      <c r="K1103" s="106">
        <v>10</v>
      </c>
      <c r="L1103" s="106" t="s">
        <v>741</v>
      </c>
      <c r="M1103" s="106" t="s">
        <v>700</v>
      </c>
      <c r="N1103" s="106">
        <v>0.5</v>
      </c>
      <c r="O1103" s="106">
        <v>0.86</v>
      </c>
      <c r="P1103" s="106" t="s">
        <v>714</v>
      </c>
      <c r="Q1103" s="107" t="s">
        <v>1862</v>
      </c>
      <c r="R1103" s="107" t="s">
        <v>703</v>
      </c>
    </row>
    <row r="1104" spans="2:18" ht="20.100000000000001" customHeight="1" x14ac:dyDescent="0.4">
      <c r="B1104" s="105" t="str">
        <f t="shared" si="49"/>
        <v/>
      </c>
      <c r="C1104" s="105" t="str">
        <f t="shared" si="50"/>
        <v/>
      </c>
      <c r="D1104" s="105" t="str">
        <f t="shared" si="51"/>
        <v/>
      </c>
      <c r="E1104" s="106" t="s">
        <v>695</v>
      </c>
      <c r="F1104" s="106" t="s">
        <v>1813</v>
      </c>
      <c r="G1104" s="106" t="s">
        <v>778</v>
      </c>
      <c r="H1104" s="106" t="s">
        <v>1817</v>
      </c>
      <c r="I1104" s="106">
        <v>10</v>
      </c>
      <c r="J1104" s="106" t="s">
        <v>779</v>
      </c>
      <c r="K1104" s="106">
        <v>11</v>
      </c>
      <c r="L1104" s="106" t="s">
        <v>741</v>
      </c>
      <c r="M1104" s="106" t="s">
        <v>700</v>
      </c>
      <c r="N1104" s="106">
        <v>0.51</v>
      </c>
      <c r="O1104" s="106">
        <v>0.86</v>
      </c>
      <c r="P1104" s="106" t="s">
        <v>714</v>
      </c>
      <c r="Q1104" s="107" t="s">
        <v>1863</v>
      </c>
      <c r="R1104" s="107" t="s">
        <v>703</v>
      </c>
    </row>
    <row r="1105" spans="2:18" ht="20.100000000000001" customHeight="1" x14ac:dyDescent="0.4">
      <c r="B1105" s="105" t="str">
        <f t="shared" ref="B1105:B1168" si="52">IF(OR($C$11="",$C$12=""),"",IFERROR(IF(AND($U$23&lt;&gt;R1105,$V$23&lt;&gt;R1105),"－",IF(AND(COUNTIF($C$11,"*樹脂スペーサー*")&gt;0,OR(M1105="空気",F1105="一般",F1105="一般ＰＧ")),"－",IF(AND($W$26&gt;0,$W$26&gt;=O1105),$U$26,IF(AND($W$27&gt;0,$W$27&gt;=O1105),$U$27,IF(AND($W$28&gt;0,$W$28&gt;=O1105),$U$28,IF(AND($W$29&gt;0,$W$29&gt;=O1105),$U$29,IF(AND($W$30&gt;0,$W$30&gt;=O1105),$U$30,IF(AND($W$31&gt;0,$W$31&gt;=O1105),$U$31,IF(AND($W$32&gt;0,$W$32&gt;=O1105),$U$32,"－"))))))))),"－"))</f>
        <v/>
      </c>
      <c r="C1105" s="105" t="str">
        <f t="shared" ref="C1105:C1168" si="53">IF(B1105="","",IF(B1105&lt;&gt;"－",VLOOKUP(B1105,$U$26:$V$32,2,FALSE),"－"))</f>
        <v/>
      </c>
      <c r="D1105" s="105" t="str">
        <f t="shared" ref="D1105:D1168" si="54">IF($H$10="","",IF($V$39&lt;&gt;"断熱等","－",IF(AND(COUNTIF($V$35,"*樹脂スペーサー*")&gt;0,OR(M1105="空気",F1105="一般",F1105="一般ＰＧ")),"－",IF(AND($V$36&lt;&gt;R1105,$W$36&lt;&gt;R1105),"－",IF(MID($H$10,10,1)="Z",IF(N1105&lt;=0.65,"○","－"),IF($V$37&gt;=O1105,"○","－"))))))</f>
        <v/>
      </c>
      <c r="E1105" s="106" t="s">
        <v>695</v>
      </c>
      <c r="F1105" s="106" t="s">
        <v>1813</v>
      </c>
      <c r="G1105" s="106" t="s">
        <v>778</v>
      </c>
      <c r="H1105" s="106" t="s">
        <v>1027</v>
      </c>
      <c r="I1105" s="106">
        <v>10</v>
      </c>
      <c r="J1105" s="106" t="s">
        <v>779</v>
      </c>
      <c r="K1105" s="106">
        <v>10</v>
      </c>
      <c r="L1105" s="106" t="s">
        <v>741</v>
      </c>
      <c r="M1105" s="106" t="s">
        <v>700</v>
      </c>
      <c r="N1105" s="106">
        <v>0.5</v>
      </c>
      <c r="O1105" s="106">
        <v>0.86</v>
      </c>
      <c r="P1105" s="106" t="s">
        <v>714</v>
      </c>
      <c r="Q1105" s="107" t="s">
        <v>1864</v>
      </c>
      <c r="R1105" s="107" t="s">
        <v>703</v>
      </c>
    </row>
    <row r="1106" spans="2:18" ht="20.100000000000001" customHeight="1" x14ac:dyDescent="0.4">
      <c r="B1106" s="105" t="str">
        <f t="shared" si="52"/>
        <v/>
      </c>
      <c r="C1106" s="105" t="str">
        <f t="shared" si="53"/>
        <v/>
      </c>
      <c r="D1106" s="105" t="str">
        <f t="shared" si="54"/>
        <v/>
      </c>
      <c r="E1106" s="106" t="s">
        <v>695</v>
      </c>
      <c r="F1106" s="106" t="s">
        <v>1813</v>
      </c>
      <c r="G1106" s="106" t="s">
        <v>782</v>
      </c>
      <c r="H1106" s="106" t="s">
        <v>1817</v>
      </c>
      <c r="I1106" s="106">
        <v>10</v>
      </c>
      <c r="J1106" s="106" t="s">
        <v>783</v>
      </c>
      <c r="K1106" s="106">
        <v>11</v>
      </c>
      <c r="L1106" s="106" t="s">
        <v>741</v>
      </c>
      <c r="M1106" s="106" t="s">
        <v>700</v>
      </c>
      <c r="N1106" s="106">
        <v>0.4</v>
      </c>
      <c r="O1106" s="106">
        <v>0.86</v>
      </c>
      <c r="P1106" s="106" t="s">
        <v>714</v>
      </c>
      <c r="Q1106" s="107" t="s">
        <v>1865</v>
      </c>
      <c r="R1106" s="107" t="s">
        <v>703</v>
      </c>
    </row>
    <row r="1107" spans="2:18" ht="20.100000000000001" customHeight="1" x14ac:dyDescent="0.4">
      <c r="B1107" s="105" t="str">
        <f t="shared" si="52"/>
        <v/>
      </c>
      <c r="C1107" s="105" t="str">
        <f t="shared" si="53"/>
        <v/>
      </c>
      <c r="D1107" s="105" t="str">
        <f t="shared" si="54"/>
        <v/>
      </c>
      <c r="E1107" s="106" t="s">
        <v>695</v>
      </c>
      <c r="F1107" s="106" t="s">
        <v>1813</v>
      </c>
      <c r="G1107" s="106" t="s">
        <v>782</v>
      </c>
      <c r="H1107" s="106" t="s">
        <v>1027</v>
      </c>
      <c r="I1107" s="106">
        <v>10</v>
      </c>
      <c r="J1107" s="106" t="s">
        <v>783</v>
      </c>
      <c r="K1107" s="106">
        <v>10</v>
      </c>
      <c r="L1107" s="106" t="s">
        <v>741</v>
      </c>
      <c r="M1107" s="106" t="s">
        <v>700</v>
      </c>
      <c r="N1107" s="106">
        <v>0.39</v>
      </c>
      <c r="O1107" s="106">
        <v>0.86</v>
      </c>
      <c r="P1107" s="106" t="s">
        <v>714</v>
      </c>
      <c r="Q1107" s="107" t="s">
        <v>1866</v>
      </c>
      <c r="R1107" s="107" t="s">
        <v>703</v>
      </c>
    </row>
    <row r="1108" spans="2:18" ht="20.100000000000001" customHeight="1" x14ac:dyDescent="0.4">
      <c r="B1108" s="105" t="str">
        <f t="shared" si="52"/>
        <v/>
      </c>
      <c r="C1108" s="105" t="str">
        <f t="shared" si="53"/>
        <v/>
      </c>
      <c r="D1108" s="105" t="str">
        <f t="shared" si="54"/>
        <v/>
      </c>
      <c r="E1108" s="106" t="s">
        <v>695</v>
      </c>
      <c r="F1108" s="106" t="s">
        <v>1813</v>
      </c>
      <c r="G1108" s="106" t="s">
        <v>752</v>
      </c>
      <c r="H1108" s="106" t="s">
        <v>707</v>
      </c>
      <c r="I1108" s="106">
        <v>13</v>
      </c>
      <c r="J1108" s="106" t="s">
        <v>699</v>
      </c>
      <c r="K1108" s="106">
        <v>13</v>
      </c>
      <c r="L1108" s="106" t="s">
        <v>753</v>
      </c>
      <c r="M1108" s="106" t="s">
        <v>700</v>
      </c>
      <c r="N1108" s="106">
        <v>0.54</v>
      </c>
      <c r="O1108" s="106">
        <v>0.86</v>
      </c>
      <c r="P1108" s="106" t="s">
        <v>714</v>
      </c>
      <c r="Q1108" s="107" t="s">
        <v>1867</v>
      </c>
      <c r="R1108" s="107" t="s">
        <v>703</v>
      </c>
    </row>
    <row r="1109" spans="2:18" ht="20.100000000000001" customHeight="1" x14ac:dyDescent="0.4">
      <c r="B1109" s="105" t="str">
        <f t="shared" si="52"/>
        <v/>
      </c>
      <c r="C1109" s="105" t="str">
        <f t="shared" si="53"/>
        <v/>
      </c>
      <c r="D1109" s="105" t="str">
        <f t="shared" si="54"/>
        <v/>
      </c>
      <c r="E1109" s="106" t="s">
        <v>695</v>
      </c>
      <c r="F1109" s="106" t="s">
        <v>1813</v>
      </c>
      <c r="G1109" s="106" t="s">
        <v>752</v>
      </c>
      <c r="H1109" s="106" t="s">
        <v>1817</v>
      </c>
      <c r="I1109" s="106">
        <v>12</v>
      </c>
      <c r="J1109" s="106" t="s">
        <v>699</v>
      </c>
      <c r="K1109" s="106">
        <v>13</v>
      </c>
      <c r="L1109" s="106" t="s">
        <v>753</v>
      </c>
      <c r="M1109" s="106" t="s">
        <v>700</v>
      </c>
      <c r="N1109" s="106">
        <v>0.53</v>
      </c>
      <c r="O1109" s="106">
        <v>0.86</v>
      </c>
      <c r="P1109" s="106" t="s">
        <v>714</v>
      </c>
      <c r="Q1109" s="107" t="s">
        <v>1868</v>
      </c>
      <c r="R1109" s="107" t="s">
        <v>703</v>
      </c>
    </row>
    <row r="1110" spans="2:18" ht="20.100000000000001" customHeight="1" x14ac:dyDescent="0.4">
      <c r="B1110" s="105" t="str">
        <f t="shared" si="52"/>
        <v/>
      </c>
      <c r="C1110" s="105" t="str">
        <f t="shared" si="53"/>
        <v/>
      </c>
      <c r="D1110" s="105" t="str">
        <f t="shared" si="54"/>
        <v/>
      </c>
      <c r="E1110" s="106" t="s">
        <v>695</v>
      </c>
      <c r="F1110" s="106" t="s">
        <v>1813</v>
      </c>
      <c r="G1110" s="106" t="s">
        <v>752</v>
      </c>
      <c r="H1110" s="106" t="s">
        <v>1027</v>
      </c>
      <c r="I1110" s="106">
        <v>12</v>
      </c>
      <c r="J1110" s="106" t="s">
        <v>699</v>
      </c>
      <c r="K1110" s="106">
        <v>12</v>
      </c>
      <c r="L1110" s="106" t="s">
        <v>753</v>
      </c>
      <c r="M1110" s="106" t="s">
        <v>700</v>
      </c>
      <c r="N1110" s="106">
        <v>0.53</v>
      </c>
      <c r="O1110" s="106">
        <v>0.86</v>
      </c>
      <c r="P1110" s="106" t="s">
        <v>714</v>
      </c>
      <c r="Q1110" s="107" t="s">
        <v>1869</v>
      </c>
      <c r="R1110" s="107" t="s">
        <v>703</v>
      </c>
    </row>
    <row r="1111" spans="2:18" ht="20.100000000000001" customHeight="1" x14ac:dyDescent="0.4">
      <c r="B1111" s="105" t="str">
        <f t="shared" si="52"/>
        <v/>
      </c>
      <c r="C1111" s="105" t="str">
        <f t="shared" si="53"/>
        <v/>
      </c>
      <c r="D1111" s="105" t="str">
        <f t="shared" si="54"/>
        <v/>
      </c>
      <c r="E1111" s="106" t="s">
        <v>695</v>
      </c>
      <c r="F1111" s="106" t="s">
        <v>1813</v>
      </c>
      <c r="G1111" s="106" t="s">
        <v>758</v>
      </c>
      <c r="H1111" s="106" t="s">
        <v>707</v>
      </c>
      <c r="I1111" s="106">
        <v>11</v>
      </c>
      <c r="J1111" s="106" t="s">
        <v>711</v>
      </c>
      <c r="K1111" s="106">
        <v>12</v>
      </c>
      <c r="L1111" s="106" t="s">
        <v>753</v>
      </c>
      <c r="M1111" s="106" t="s">
        <v>700</v>
      </c>
      <c r="N1111" s="106">
        <v>0.53</v>
      </c>
      <c r="O1111" s="106">
        <v>0.86</v>
      </c>
      <c r="P1111" s="106" t="s">
        <v>714</v>
      </c>
      <c r="Q1111" s="107" t="s">
        <v>1870</v>
      </c>
      <c r="R1111" s="107" t="s">
        <v>703</v>
      </c>
    </row>
    <row r="1112" spans="2:18" ht="20.100000000000001" customHeight="1" x14ac:dyDescent="0.4">
      <c r="B1112" s="105" t="str">
        <f t="shared" si="52"/>
        <v/>
      </c>
      <c r="C1112" s="105" t="str">
        <f t="shared" si="53"/>
        <v/>
      </c>
      <c r="D1112" s="105" t="str">
        <f t="shared" si="54"/>
        <v/>
      </c>
      <c r="E1112" s="106" t="s">
        <v>695</v>
      </c>
      <c r="F1112" s="106" t="s">
        <v>1813</v>
      </c>
      <c r="G1112" s="106" t="s">
        <v>758</v>
      </c>
      <c r="H1112" s="106" t="s">
        <v>1027</v>
      </c>
      <c r="I1112" s="106">
        <v>10</v>
      </c>
      <c r="J1112" s="106" t="s">
        <v>711</v>
      </c>
      <c r="K1112" s="106">
        <v>11</v>
      </c>
      <c r="L1112" s="106" t="s">
        <v>753</v>
      </c>
      <c r="M1112" s="106" t="s">
        <v>700</v>
      </c>
      <c r="N1112" s="106">
        <v>0.52</v>
      </c>
      <c r="O1112" s="106">
        <v>0.86</v>
      </c>
      <c r="P1112" s="106" t="s">
        <v>714</v>
      </c>
      <c r="Q1112" s="107" t="s">
        <v>1871</v>
      </c>
      <c r="R1112" s="107" t="s">
        <v>703</v>
      </c>
    </row>
    <row r="1113" spans="2:18" ht="20.100000000000001" customHeight="1" x14ac:dyDescent="0.4">
      <c r="B1113" s="105" t="str">
        <f t="shared" si="52"/>
        <v/>
      </c>
      <c r="C1113" s="105" t="str">
        <f t="shared" si="53"/>
        <v/>
      </c>
      <c r="D1113" s="105" t="str">
        <f t="shared" si="54"/>
        <v/>
      </c>
      <c r="E1113" s="106" t="s">
        <v>695</v>
      </c>
      <c r="F1113" s="106" t="s">
        <v>1813</v>
      </c>
      <c r="G1113" s="106" t="s">
        <v>788</v>
      </c>
      <c r="H1113" s="106" t="s">
        <v>1817</v>
      </c>
      <c r="I1113" s="106">
        <v>10</v>
      </c>
      <c r="J1113" s="106" t="s">
        <v>722</v>
      </c>
      <c r="K1113" s="106">
        <v>11</v>
      </c>
      <c r="L1113" s="106" t="s">
        <v>753</v>
      </c>
      <c r="M1113" s="106" t="s">
        <v>700</v>
      </c>
      <c r="N1113" s="106">
        <v>0.52</v>
      </c>
      <c r="O1113" s="106">
        <v>0.86</v>
      </c>
      <c r="P1113" s="106" t="s">
        <v>714</v>
      </c>
      <c r="Q1113" s="107" t="s">
        <v>1872</v>
      </c>
      <c r="R1113" s="107" t="s">
        <v>703</v>
      </c>
    </row>
    <row r="1114" spans="2:18" ht="20.100000000000001" customHeight="1" x14ac:dyDescent="0.4">
      <c r="B1114" s="105" t="str">
        <f t="shared" si="52"/>
        <v/>
      </c>
      <c r="C1114" s="105" t="str">
        <f t="shared" si="53"/>
        <v/>
      </c>
      <c r="D1114" s="105" t="str">
        <f t="shared" si="54"/>
        <v/>
      </c>
      <c r="E1114" s="106" t="s">
        <v>695</v>
      </c>
      <c r="F1114" s="106" t="s">
        <v>1813</v>
      </c>
      <c r="G1114" s="106" t="s">
        <v>788</v>
      </c>
      <c r="H1114" s="106" t="s">
        <v>1027</v>
      </c>
      <c r="I1114" s="106">
        <v>10</v>
      </c>
      <c r="J1114" s="106" t="s">
        <v>722</v>
      </c>
      <c r="K1114" s="106">
        <v>10</v>
      </c>
      <c r="L1114" s="106" t="s">
        <v>753</v>
      </c>
      <c r="M1114" s="106" t="s">
        <v>700</v>
      </c>
      <c r="N1114" s="106">
        <v>0.51</v>
      </c>
      <c r="O1114" s="106">
        <v>0.86</v>
      </c>
      <c r="P1114" s="106" t="s">
        <v>714</v>
      </c>
      <c r="Q1114" s="107" t="s">
        <v>1873</v>
      </c>
      <c r="R1114" s="107" t="s">
        <v>703</v>
      </c>
    </row>
    <row r="1115" spans="2:18" ht="20.100000000000001" customHeight="1" x14ac:dyDescent="0.4">
      <c r="B1115" s="105" t="str">
        <f t="shared" si="52"/>
        <v/>
      </c>
      <c r="C1115" s="105" t="str">
        <f t="shared" si="53"/>
        <v/>
      </c>
      <c r="D1115" s="105" t="str">
        <f t="shared" si="54"/>
        <v/>
      </c>
      <c r="E1115" s="106" t="s">
        <v>695</v>
      </c>
      <c r="F1115" s="106" t="s">
        <v>794</v>
      </c>
      <c r="G1115" s="106" t="s">
        <v>697</v>
      </c>
      <c r="H1115" s="106" t="s">
        <v>729</v>
      </c>
      <c r="I1115" s="106">
        <v>10</v>
      </c>
      <c r="J1115" s="106" t="s">
        <v>699</v>
      </c>
      <c r="K1115" s="106">
        <v>10</v>
      </c>
      <c r="L1115" s="106" t="s">
        <v>729</v>
      </c>
      <c r="M1115" s="106" t="s">
        <v>924</v>
      </c>
      <c r="N1115" s="106">
        <v>0.46</v>
      </c>
      <c r="O1115" s="106">
        <v>0.86</v>
      </c>
      <c r="P1115" s="106" t="s">
        <v>701</v>
      </c>
      <c r="Q1115" s="107" t="s">
        <v>1874</v>
      </c>
      <c r="R1115" s="107" t="s">
        <v>275</v>
      </c>
    </row>
    <row r="1116" spans="2:18" ht="20.100000000000001" customHeight="1" x14ac:dyDescent="0.4">
      <c r="B1116" s="105" t="str">
        <f t="shared" si="52"/>
        <v/>
      </c>
      <c r="C1116" s="105" t="str">
        <f t="shared" si="53"/>
        <v/>
      </c>
      <c r="D1116" s="105" t="str">
        <f t="shared" si="54"/>
        <v/>
      </c>
      <c r="E1116" s="106" t="s">
        <v>695</v>
      </c>
      <c r="F1116" s="106" t="s">
        <v>798</v>
      </c>
      <c r="G1116" s="106" t="s">
        <v>697</v>
      </c>
      <c r="H1116" s="106" t="s">
        <v>729</v>
      </c>
      <c r="I1116" s="106">
        <v>10</v>
      </c>
      <c r="J1116" s="106" t="s">
        <v>699</v>
      </c>
      <c r="K1116" s="106">
        <v>10</v>
      </c>
      <c r="L1116" s="106" t="s">
        <v>799</v>
      </c>
      <c r="M1116" s="106" t="s">
        <v>924</v>
      </c>
      <c r="N1116" s="106">
        <v>0.37</v>
      </c>
      <c r="O1116" s="106">
        <v>0.86</v>
      </c>
      <c r="P1116" s="106" t="s">
        <v>800</v>
      </c>
      <c r="Q1116" s="107" t="s">
        <v>1875</v>
      </c>
      <c r="R1116" s="107" t="s">
        <v>275</v>
      </c>
    </row>
    <row r="1117" spans="2:18" ht="20.100000000000001" customHeight="1" x14ac:dyDescent="0.4">
      <c r="B1117" s="105" t="str">
        <f t="shared" si="52"/>
        <v/>
      </c>
      <c r="C1117" s="105" t="str">
        <f t="shared" si="53"/>
        <v/>
      </c>
      <c r="D1117" s="105" t="str">
        <f t="shared" si="54"/>
        <v/>
      </c>
      <c r="E1117" s="106" t="s">
        <v>695</v>
      </c>
      <c r="F1117" s="106" t="s">
        <v>805</v>
      </c>
      <c r="G1117" s="106" t="s">
        <v>697</v>
      </c>
      <c r="H1117" s="106" t="s">
        <v>765</v>
      </c>
      <c r="I1117" s="106">
        <v>10</v>
      </c>
      <c r="J1117" s="106" t="s">
        <v>699</v>
      </c>
      <c r="K1117" s="106">
        <v>10</v>
      </c>
      <c r="L1117" s="106" t="s">
        <v>741</v>
      </c>
      <c r="M1117" s="106" t="s">
        <v>924</v>
      </c>
      <c r="N1117" s="106">
        <v>0.45</v>
      </c>
      <c r="O1117" s="106">
        <v>0.86</v>
      </c>
      <c r="P1117" s="106" t="s">
        <v>714</v>
      </c>
      <c r="Q1117" s="107" t="s">
        <v>1876</v>
      </c>
      <c r="R1117" s="107" t="s">
        <v>275</v>
      </c>
    </row>
    <row r="1118" spans="2:18" ht="20.100000000000001" customHeight="1" x14ac:dyDescent="0.4">
      <c r="B1118" s="105" t="str">
        <f t="shared" si="52"/>
        <v/>
      </c>
      <c r="C1118" s="105" t="str">
        <f t="shared" si="53"/>
        <v/>
      </c>
      <c r="D1118" s="105" t="str">
        <f t="shared" si="54"/>
        <v/>
      </c>
      <c r="E1118" s="106" t="s">
        <v>695</v>
      </c>
      <c r="F1118" s="106" t="s">
        <v>817</v>
      </c>
      <c r="G1118" s="106" t="s">
        <v>697</v>
      </c>
      <c r="H1118" s="106" t="s">
        <v>819</v>
      </c>
      <c r="I1118" s="106">
        <v>10</v>
      </c>
      <c r="J1118" s="106" t="s">
        <v>699</v>
      </c>
      <c r="K1118" s="106">
        <v>10</v>
      </c>
      <c r="L1118" s="106" t="s">
        <v>741</v>
      </c>
      <c r="M1118" s="106" t="s">
        <v>924</v>
      </c>
      <c r="N1118" s="106">
        <v>0.32</v>
      </c>
      <c r="O1118" s="106">
        <v>0.86</v>
      </c>
      <c r="P1118" s="106" t="s">
        <v>714</v>
      </c>
      <c r="Q1118" s="107" t="s">
        <v>1877</v>
      </c>
      <c r="R1118" s="107" t="s">
        <v>275</v>
      </c>
    </row>
    <row r="1119" spans="2:18" ht="20.100000000000001" customHeight="1" x14ac:dyDescent="0.4">
      <c r="B1119" s="105" t="str">
        <f t="shared" si="52"/>
        <v/>
      </c>
      <c r="C1119" s="105" t="str">
        <f t="shared" si="53"/>
        <v/>
      </c>
      <c r="D1119" s="105" t="str">
        <f t="shared" si="54"/>
        <v/>
      </c>
      <c r="E1119" s="106" t="s">
        <v>695</v>
      </c>
      <c r="F1119" s="106" t="s">
        <v>817</v>
      </c>
      <c r="G1119" s="106" t="s">
        <v>752</v>
      </c>
      <c r="H1119" s="106" t="s">
        <v>799</v>
      </c>
      <c r="I1119" s="106">
        <v>10</v>
      </c>
      <c r="J1119" s="106" t="s">
        <v>699</v>
      </c>
      <c r="K1119" s="106">
        <v>10</v>
      </c>
      <c r="L1119" s="106" t="s">
        <v>753</v>
      </c>
      <c r="M1119" s="106" t="s">
        <v>924</v>
      </c>
      <c r="N1119" s="106">
        <v>0.33</v>
      </c>
      <c r="O1119" s="106">
        <v>0.86</v>
      </c>
      <c r="P1119" s="106" t="s">
        <v>714</v>
      </c>
      <c r="Q1119" s="107" t="s">
        <v>1878</v>
      </c>
      <c r="R1119" s="107" t="s">
        <v>275</v>
      </c>
    </row>
    <row r="1120" spans="2:18" ht="20.100000000000001" customHeight="1" x14ac:dyDescent="0.4">
      <c r="B1120" s="105" t="str">
        <f t="shared" si="52"/>
        <v/>
      </c>
      <c r="C1120" s="105" t="str">
        <f t="shared" si="53"/>
        <v/>
      </c>
      <c r="D1120" s="105" t="str">
        <f t="shared" si="54"/>
        <v/>
      </c>
      <c r="E1120" s="106" t="s">
        <v>695</v>
      </c>
      <c r="F1120" s="106" t="s">
        <v>1813</v>
      </c>
      <c r="G1120" s="106" t="s">
        <v>697</v>
      </c>
      <c r="H1120" s="106" t="s">
        <v>707</v>
      </c>
      <c r="I1120" s="106">
        <v>11</v>
      </c>
      <c r="J1120" s="106" t="s">
        <v>699</v>
      </c>
      <c r="K1120" s="106">
        <v>11</v>
      </c>
      <c r="L1120" s="106" t="s">
        <v>741</v>
      </c>
      <c r="M1120" s="106" t="s">
        <v>700</v>
      </c>
      <c r="N1120" s="106">
        <v>0.54</v>
      </c>
      <c r="O1120" s="106">
        <v>0.86</v>
      </c>
      <c r="P1120" s="106" t="s">
        <v>714</v>
      </c>
      <c r="Q1120" s="107" t="s">
        <v>1879</v>
      </c>
      <c r="R1120" s="107" t="s">
        <v>275</v>
      </c>
    </row>
    <row r="1121" spans="2:18" ht="20.100000000000001" customHeight="1" x14ac:dyDescent="0.4">
      <c r="B1121" s="105" t="str">
        <f t="shared" si="52"/>
        <v/>
      </c>
      <c r="C1121" s="105" t="str">
        <f t="shared" si="53"/>
        <v/>
      </c>
      <c r="D1121" s="105" t="str">
        <f t="shared" si="54"/>
        <v/>
      </c>
      <c r="E1121" s="106" t="s">
        <v>695</v>
      </c>
      <c r="F1121" s="106" t="s">
        <v>1813</v>
      </c>
      <c r="G1121" s="106" t="s">
        <v>697</v>
      </c>
      <c r="H1121" s="106" t="s">
        <v>1817</v>
      </c>
      <c r="I1121" s="106">
        <v>10</v>
      </c>
      <c r="J1121" s="106" t="s">
        <v>699</v>
      </c>
      <c r="K1121" s="106">
        <v>11</v>
      </c>
      <c r="L1121" s="106" t="s">
        <v>741</v>
      </c>
      <c r="M1121" s="106" t="s">
        <v>700</v>
      </c>
      <c r="N1121" s="106">
        <v>0.54</v>
      </c>
      <c r="O1121" s="106">
        <v>0.86</v>
      </c>
      <c r="P1121" s="106" t="s">
        <v>714</v>
      </c>
      <c r="Q1121" s="107" t="s">
        <v>1880</v>
      </c>
      <c r="R1121" s="107" t="s">
        <v>275</v>
      </c>
    </row>
    <row r="1122" spans="2:18" ht="20.100000000000001" customHeight="1" x14ac:dyDescent="0.4">
      <c r="B1122" s="105" t="str">
        <f t="shared" si="52"/>
        <v/>
      </c>
      <c r="C1122" s="105" t="str">
        <f t="shared" si="53"/>
        <v/>
      </c>
      <c r="D1122" s="105" t="str">
        <f t="shared" si="54"/>
        <v/>
      </c>
      <c r="E1122" s="106" t="s">
        <v>695</v>
      </c>
      <c r="F1122" s="106" t="s">
        <v>1813</v>
      </c>
      <c r="G1122" s="106" t="s">
        <v>752</v>
      </c>
      <c r="H1122" s="106" t="s">
        <v>707</v>
      </c>
      <c r="I1122" s="106">
        <v>10</v>
      </c>
      <c r="J1122" s="106" t="s">
        <v>699</v>
      </c>
      <c r="K1122" s="106">
        <v>10</v>
      </c>
      <c r="L1122" s="106" t="s">
        <v>753</v>
      </c>
      <c r="M1122" s="106" t="s">
        <v>700</v>
      </c>
      <c r="N1122" s="106">
        <v>0.54</v>
      </c>
      <c r="O1122" s="106">
        <v>0.86</v>
      </c>
      <c r="P1122" s="106" t="s">
        <v>714</v>
      </c>
      <c r="Q1122" s="107" t="s">
        <v>1881</v>
      </c>
      <c r="R1122" s="107" t="s">
        <v>275</v>
      </c>
    </row>
    <row r="1123" spans="2:18" ht="20.100000000000001" customHeight="1" x14ac:dyDescent="0.4">
      <c r="B1123" s="105" t="str">
        <f t="shared" si="52"/>
        <v/>
      </c>
      <c r="C1123" s="105" t="str">
        <f t="shared" si="53"/>
        <v/>
      </c>
      <c r="D1123" s="105" t="str">
        <f t="shared" si="54"/>
        <v/>
      </c>
      <c r="E1123" s="106" t="s">
        <v>695</v>
      </c>
      <c r="F1123" s="106" t="s">
        <v>696</v>
      </c>
      <c r="G1123" s="106" t="s">
        <v>721</v>
      </c>
      <c r="H1123" s="106" t="s">
        <v>698</v>
      </c>
      <c r="I1123" s="106">
        <v>9</v>
      </c>
      <c r="J1123" s="106" t="s">
        <v>722</v>
      </c>
      <c r="K1123" s="106">
        <v>10</v>
      </c>
      <c r="L1123" s="106" t="s">
        <v>698</v>
      </c>
      <c r="M1123" s="106" t="s">
        <v>924</v>
      </c>
      <c r="N1123" s="106">
        <v>0.32</v>
      </c>
      <c r="O1123" s="106">
        <v>0.86</v>
      </c>
      <c r="P1123" s="106" t="s">
        <v>714</v>
      </c>
      <c r="Q1123" s="107" t="s">
        <v>1882</v>
      </c>
      <c r="R1123" s="107" t="s">
        <v>13</v>
      </c>
    </row>
    <row r="1124" spans="2:18" ht="20.100000000000001" customHeight="1" x14ac:dyDescent="0.4">
      <c r="B1124" s="105" t="str">
        <f t="shared" si="52"/>
        <v/>
      </c>
      <c r="C1124" s="105" t="str">
        <f t="shared" si="53"/>
        <v/>
      </c>
      <c r="D1124" s="105" t="str">
        <f t="shared" si="54"/>
        <v/>
      </c>
      <c r="E1124" s="106" t="s">
        <v>695</v>
      </c>
      <c r="F1124" s="106" t="s">
        <v>696</v>
      </c>
      <c r="G1124" s="106" t="s">
        <v>773</v>
      </c>
      <c r="H1124" s="106" t="s">
        <v>706</v>
      </c>
      <c r="I1124" s="106">
        <v>9</v>
      </c>
      <c r="J1124" s="106" t="s">
        <v>774</v>
      </c>
      <c r="K1124" s="106">
        <v>10</v>
      </c>
      <c r="L1124" s="106" t="s">
        <v>706</v>
      </c>
      <c r="M1124" s="106" t="s">
        <v>924</v>
      </c>
      <c r="N1124" s="106">
        <v>0.32</v>
      </c>
      <c r="O1124" s="106">
        <v>0.86</v>
      </c>
      <c r="P1124" s="106" t="s">
        <v>714</v>
      </c>
      <c r="Q1124" s="107" t="s">
        <v>1883</v>
      </c>
      <c r="R1124" s="107" t="s">
        <v>13</v>
      </c>
    </row>
    <row r="1125" spans="2:18" ht="20.100000000000001" customHeight="1" x14ac:dyDescent="0.4">
      <c r="B1125" s="105" t="str">
        <f t="shared" si="52"/>
        <v/>
      </c>
      <c r="C1125" s="105" t="str">
        <f t="shared" si="53"/>
        <v/>
      </c>
      <c r="D1125" s="105" t="str">
        <f t="shared" si="54"/>
        <v/>
      </c>
      <c r="E1125" s="106" t="s">
        <v>695</v>
      </c>
      <c r="F1125" s="106" t="s">
        <v>696</v>
      </c>
      <c r="G1125" s="106" t="s">
        <v>782</v>
      </c>
      <c r="H1125" s="106" t="s">
        <v>706</v>
      </c>
      <c r="I1125" s="106">
        <v>9</v>
      </c>
      <c r="J1125" s="106" t="s">
        <v>783</v>
      </c>
      <c r="K1125" s="106">
        <v>10</v>
      </c>
      <c r="L1125" s="106" t="s">
        <v>706</v>
      </c>
      <c r="M1125" s="106" t="s">
        <v>924</v>
      </c>
      <c r="N1125" s="106">
        <v>0.26</v>
      </c>
      <c r="O1125" s="106">
        <v>0.86</v>
      </c>
      <c r="P1125" s="106" t="s">
        <v>714</v>
      </c>
      <c r="Q1125" s="107" t="s">
        <v>1884</v>
      </c>
      <c r="R1125" s="107" t="s">
        <v>13</v>
      </c>
    </row>
    <row r="1126" spans="2:18" ht="20.100000000000001" customHeight="1" x14ac:dyDescent="0.4">
      <c r="B1126" s="105" t="str">
        <f t="shared" si="52"/>
        <v/>
      </c>
      <c r="C1126" s="105" t="str">
        <f t="shared" si="53"/>
        <v/>
      </c>
      <c r="D1126" s="105" t="str">
        <f t="shared" si="54"/>
        <v/>
      </c>
      <c r="E1126" s="106" t="s">
        <v>695</v>
      </c>
      <c r="F1126" s="106" t="s">
        <v>1841</v>
      </c>
      <c r="G1126" s="106" t="s">
        <v>697</v>
      </c>
      <c r="H1126" s="106" t="s">
        <v>707</v>
      </c>
      <c r="I1126" s="106">
        <v>12</v>
      </c>
      <c r="J1126" s="106" t="s">
        <v>699</v>
      </c>
      <c r="K1126" s="106">
        <v>13</v>
      </c>
      <c r="L1126" s="106" t="s">
        <v>729</v>
      </c>
      <c r="M1126" s="106" t="s">
        <v>700</v>
      </c>
      <c r="N1126" s="106">
        <v>0.54</v>
      </c>
      <c r="O1126" s="106">
        <v>0.86</v>
      </c>
      <c r="P1126" s="106" t="s">
        <v>714</v>
      </c>
      <c r="Q1126" s="107" t="s">
        <v>1885</v>
      </c>
      <c r="R1126" s="107" t="s">
        <v>13</v>
      </c>
    </row>
    <row r="1127" spans="2:18" ht="20.100000000000001" customHeight="1" x14ac:dyDescent="0.4">
      <c r="B1127" s="105" t="str">
        <f t="shared" si="52"/>
        <v/>
      </c>
      <c r="C1127" s="105" t="str">
        <f t="shared" si="53"/>
        <v/>
      </c>
      <c r="D1127" s="105" t="str">
        <f t="shared" si="54"/>
        <v/>
      </c>
      <c r="E1127" s="106" t="s">
        <v>695</v>
      </c>
      <c r="F1127" s="106" t="s">
        <v>1841</v>
      </c>
      <c r="G1127" s="106" t="s">
        <v>697</v>
      </c>
      <c r="H1127" s="106" t="s">
        <v>1817</v>
      </c>
      <c r="I1127" s="106">
        <v>11</v>
      </c>
      <c r="J1127" s="106" t="s">
        <v>699</v>
      </c>
      <c r="K1127" s="106">
        <v>12</v>
      </c>
      <c r="L1127" s="106" t="s">
        <v>733</v>
      </c>
      <c r="M1127" s="106" t="s">
        <v>700</v>
      </c>
      <c r="N1127" s="106">
        <v>0.53</v>
      </c>
      <c r="O1127" s="106">
        <v>0.86</v>
      </c>
      <c r="P1127" s="106" t="s">
        <v>714</v>
      </c>
      <c r="Q1127" s="107" t="s">
        <v>1886</v>
      </c>
      <c r="R1127" s="107" t="s">
        <v>13</v>
      </c>
    </row>
    <row r="1128" spans="2:18" ht="20.100000000000001" customHeight="1" x14ac:dyDescent="0.4">
      <c r="B1128" s="105" t="str">
        <f t="shared" si="52"/>
        <v/>
      </c>
      <c r="C1128" s="105" t="str">
        <f t="shared" si="53"/>
        <v/>
      </c>
      <c r="D1128" s="105" t="str">
        <f t="shared" si="54"/>
        <v/>
      </c>
      <c r="E1128" s="106" t="s">
        <v>695</v>
      </c>
      <c r="F1128" s="106" t="s">
        <v>1841</v>
      </c>
      <c r="G1128" s="106" t="s">
        <v>697</v>
      </c>
      <c r="H1128" s="106" t="s">
        <v>1027</v>
      </c>
      <c r="I1128" s="106">
        <v>10</v>
      </c>
      <c r="J1128" s="106" t="s">
        <v>699</v>
      </c>
      <c r="K1128" s="106">
        <v>11</v>
      </c>
      <c r="L1128" s="106" t="s">
        <v>765</v>
      </c>
      <c r="M1128" s="106" t="s">
        <v>700</v>
      </c>
      <c r="N1128" s="106">
        <v>0.53</v>
      </c>
      <c r="O1128" s="106">
        <v>0.86</v>
      </c>
      <c r="P1128" s="106" t="s">
        <v>714</v>
      </c>
      <c r="Q1128" s="107" t="s">
        <v>1887</v>
      </c>
      <c r="R1128" s="107" t="s">
        <v>13</v>
      </c>
    </row>
    <row r="1129" spans="2:18" ht="20.100000000000001" customHeight="1" x14ac:dyDescent="0.4">
      <c r="B1129" s="105" t="str">
        <f t="shared" si="52"/>
        <v/>
      </c>
      <c r="C1129" s="105" t="str">
        <f t="shared" si="53"/>
        <v/>
      </c>
      <c r="D1129" s="105" t="str">
        <f t="shared" si="54"/>
        <v/>
      </c>
      <c r="E1129" s="106" t="s">
        <v>695</v>
      </c>
      <c r="F1129" s="106" t="s">
        <v>1841</v>
      </c>
      <c r="G1129" s="106" t="s">
        <v>710</v>
      </c>
      <c r="H1129" s="106" t="s">
        <v>707</v>
      </c>
      <c r="I1129" s="106">
        <v>11</v>
      </c>
      <c r="J1129" s="106" t="s">
        <v>711</v>
      </c>
      <c r="K1129" s="106">
        <v>11</v>
      </c>
      <c r="L1129" s="106" t="s">
        <v>729</v>
      </c>
      <c r="M1129" s="106" t="s">
        <v>700</v>
      </c>
      <c r="N1129" s="106">
        <v>0.53</v>
      </c>
      <c r="O1129" s="106">
        <v>0.86</v>
      </c>
      <c r="P1129" s="106" t="s">
        <v>714</v>
      </c>
      <c r="Q1129" s="107" t="s">
        <v>1888</v>
      </c>
      <c r="R1129" s="107" t="s">
        <v>13</v>
      </c>
    </row>
    <row r="1130" spans="2:18" ht="20.100000000000001" customHeight="1" x14ac:dyDescent="0.4">
      <c r="B1130" s="105" t="str">
        <f t="shared" si="52"/>
        <v/>
      </c>
      <c r="C1130" s="105" t="str">
        <f t="shared" si="53"/>
        <v/>
      </c>
      <c r="D1130" s="105" t="str">
        <f t="shared" si="54"/>
        <v/>
      </c>
      <c r="E1130" s="106" t="s">
        <v>695</v>
      </c>
      <c r="F1130" s="106" t="s">
        <v>1841</v>
      </c>
      <c r="G1130" s="106" t="s">
        <v>710</v>
      </c>
      <c r="H1130" s="106" t="s">
        <v>1817</v>
      </c>
      <c r="I1130" s="106">
        <v>10</v>
      </c>
      <c r="J1130" s="106" t="s">
        <v>711</v>
      </c>
      <c r="K1130" s="106">
        <v>10</v>
      </c>
      <c r="L1130" s="106" t="s">
        <v>733</v>
      </c>
      <c r="M1130" s="106" t="s">
        <v>700</v>
      </c>
      <c r="N1130" s="106">
        <v>0.52</v>
      </c>
      <c r="O1130" s="106">
        <v>0.86</v>
      </c>
      <c r="P1130" s="106" t="s">
        <v>714</v>
      </c>
      <c r="Q1130" s="107" t="s">
        <v>1889</v>
      </c>
      <c r="R1130" s="107" t="s">
        <v>13</v>
      </c>
    </row>
    <row r="1131" spans="2:18" ht="20.100000000000001" customHeight="1" x14ac:dyDescent="0.4">
      <c r="B1131" s="105" t="str">
        <f t="shared" si="52"/>
        <v/>
      </c>
      <c r="C1131" s="105" t="str">
        <f t="shared" si="53"/>
        <v/>
      </c>
      <c r="D1131" s="105" t="str">
        <f t="shared" si="54"/>
        <v/>
      </c>
      <c r="E1131" s="106" t="s">
        <v>695</v>
      </c>
      <c r="F1131" s="106" t="s">
        <v>1841</v>
      </c>
      <c r="G1131" s="106" t="s">
        <v>721</v>
      </c>
      <c r="H1131" s="106" t="s">
        <v>707</v>
      </c>
      <c r="I1131" s="106">
        <v>10</v>
      </c>
      <c r="J1131" s="106" t="s">
        <v>722</v>
      </c>
      <c r="K1131" s="106">
        <v>11</v>
      </c>
      <c r="L1131" s="106" t="s">
        <v>729</v>
      </c>
      <c r="M1131" s="106" t="s">
        <v>700</v>
      </c>
      <c r="N1131" s="106">
        <v>0.53</v>
      </c>
      <c r="O1131" s="106">
        <v>0.86</v>
      </c>
      <c r="P1131" s="106" t="s">
        <v>714</v>
      </c>
      <c r="Q1131" s="107" t="s">
        <v>1890</v>
      </c>
      <c r="R1131" s="107" t="s">
        <v>13</v>
      </c>
    </row>
    <row r="1132" spans="2:18" ht="20.100000000000001" customHeight="1" x14ac:dyDescent="0.4">
      <c r="B1132" s="105" t="str">
        <f t="shared" si="52"/>
        <v/>
      </c>
      <c r="C1132" s="105" t="str">
        <f t="shared" si="53"/>
        <v/>
      </c>
      <c r="D1132" s="105" t="str">
        <f t="shared" si="54"/>
        <v/>
      </c>
      <c r="E1132" s="106" t="s">
        <v>695</v>
      </c>
      <c r="F1132" s="106" t="s">
        <v>1841</v>
      </c>
      <c r="G1132" s="106" t="s">
        <v>773</v>
      </c>
      <c r="H1132" s="106" t="s">
        <v>707</v>
      </c>
      <c r="I1132" s="106">
        <v>9</v>
      </c>
      <c r="J1132" s="106" t="s">
        <v>774</v>
      </c>
      <c r="K1132" s="106">
        <v>10</v>
      </c>
      <c r="L1132" s="106" t="s">
        <v>729</v>
      </c>
      <c r="M1132" s="106" t="s">
        <v>700</v>
      </c>
      <c r="N1132" s="106">
        <v>0.52</v>
      </c>
      <c r="O1132" s="106">
        <v>0.86</v>
      </c>
      <c r="P1132" s="106" t="s">
        <v>714</v>
      </c>
      <c r="Q1132" s="107" t="s">
        <v>1891</v>
      </c>
      <c r="R1132" s="107" t="s">
        <v>13</v>
      </c>
    </row>
    <row r="1133" spans="2:18" ht="20.100000000000001" customHeight="1" x14ac:dyDescent="0.4">
      <c r="B1133" s="105" t="str">
        <f t="shared" si="52"/>
        <v/>
      </c>
      <c r="C1133" s="105" t="str">
        <f t="shared" si="53"/>
        <v/>
      </c>
      <c r="D1133" s="105" t="str">
        <f t="shared" si="54"/>
        <v/>
      </c>
      <c r="E1133" s="106" t="s">
        <v>695</v>
      </c>
      <c r="F1133" s="106" t="s">
        <v>1841</v>
      </c>
      <c r="G1133" s="106" t="s">
        <v>778</v>
      </c>
      <c r="H1133" s="106" t="s">
        <v>707</v>
      </c>
      <c r="I1133" s="106">
        <v>9</v>
      </c>
      <c r="J1133" s="106" t="s">
        <v>779</v>
      </c>
      <c r="K1133" s="106">
        <v>10</v>
      </c>
      <c r="L1133" s="106" t="s">
        <v>729</v>
      </c>
      <c r="M1133" s="106" t="s">
        <v>700</v>
      </c>
      <c r="N1133" s="106">
        <v>0.52</v>
      </c>
      <c r="O1133" s="106">
        <v>0.86</v>
      </c>
      <c r="P1133" s="106" t="s">
        <v>714</v>
      </c>
      <c r="Q1133" s="107" t="s">
        <v>1892</v>
      </c>
      <c r="R1133" s="107" t="s">
        <v>13</v>
      </c>
    </row>
    <row r="1134" spans="2:18" ht="20.100000000000001" customHeight="1" x14ac:dyDescent="0.4">
      <c r="B1134" s="105" t="str">
        <f t="shared" si="52"/>
        <v/>
      </c>
      <c r="C1134" s="105" t="str">
        <f t="shared" si="53"/>
        <v/>
      </c>
      <c r="D1134" s="105" t="str">
        <f t="shared" si="54"/>
        <v/>
      </c>
      <c r="E1134" s="106" t="s">
        <v>695</v>
      </c>
      <c r="F1134" s="106" t="s">
        <v>1841</v>
      </c>
      <c r="G1134" s="106" t="s">
        <v>782</v>
      </c>
      <c r="H1134" s="106" t="s">
        <v>707</v>
      </c>
      <c r="I1134" s="106">
        <v>9</v>
      </c>
      <c r="J1134" s="106" t="s">
        <v>783</v>
      </c>
      <c r="K1134" s="106">
        <v>10</v>
      </c>
      <c r="L1134" s="106" t="s">
        <v>729</v>
      </c>
      <c r="M1134" s="106" t="s">
        <v>700</v>
      </c>
      <c r="N1134" s="106">
        <v>0.4</v>
      </c>
      <c r="O1134" s="106">
        <v>0.86</v>
      </c>
      <c r="P1134" s="106" t="s">
        <v>714</v>
      </c>
      <c r="Q1134" s="107" t="s">
        <v>1893</v>
      </c>
      <c r="R1134" s="107" t="s">
        <v>13</v>
      </c>
    </row>
    <row r="1135" spans="2:18" ht="20.100000000000001" customHeight="1" x14ac:dyDescent="0.4">
      <c r="B1135" s="105" t="str">
        <f t="shared" si="52"/>
        <v/>
      </c>
      <c r="C1135" s="105" t="str">
        <f t="shared" si="53"/>
        <v/>
      </c>
      <c r="D1135" s="105" t="str">
        <f t="shared" si="54"/>
        <v/>
      </c>
      <c r="E1135" s="106" t="s">
        <v>695</v>
      </c>
      <c r="F1135" s="106" t="s">
        <v>728</v>
      </c>
      <c r="G1135" s="106" t="s">
        <v>710</v>
      </c>
      <c r="H1135" s="106" t="s">
        <v>765</v>
      </c>
      <c r="I1135" s="106">
        <v>9</v>
      </c>
      <c r="J1135" s="106" t="s">
        <v>711</v>
      </c>
      <c r="K1135" s="106">
        <v>10</v>
      </c>
      <c r="L1135" s="106" t="s">
        <v>717</v>
      </c>
      <c r="M1135" s="106" t="s">
        <v>924</v>
      </c>
      <c r="N1135" s="106">
        <v>0.39</v>
      </c>
      <c r="O1135" s="106">
        <v>0.87</v>
      </c>
      <c r="P1135" s="106" t="s">
        <v>714</v>
      </c>
      <c r="Q1135" s="107" t="s">
        <v>1894</v>
      </c>
      <c r="R1135" s="107" t="s">
        <v>25</v>
      </c>
    </row>
    <row r="1136" spans="2:18" ht="20.100000000000001" customHeight="1" x14ac:dyDescent="0.4">
      <c r="B1136" s="105" t="str">
        <f t="shared" si="52"/>
        <v/>
      </c>
      <c r="C1136" s="105" t="str">
        <f t="shared" si="53"/>
        <v/>
      </c>
      <c r="D1136" s="105" t="str">
        <f t="shared" si="54"/>
        <v/>
      </c>
      <c r="E1136" s="106" t="s">
        <v>695</v>
      </c>
      <c r="F1136" s="106" t="s">
        <v>728</v>
      </c>
      <c r="G1136" s="106" t="s">
        <v>773</v>
      </c>
      <c r="H1136" s="106" t="s">
        <v>729</v>
      </c>
      <c r="I1136" s="106">
        <v>9</v>
      </c>
      <c r="J1136" s="106" t="s">
        <v>1266</v>
      </c>
      <c r="K1136" s="106">
        <v>10</v>
      </c>
      <c r="L1136" s="106" t="s">
        <v>706</v>
      </c>
      <c r="M1136" s="106" t="s">
        <v>924</v>
      </c>
      <c r="N1136" s="106">
        <v>0.4</v>
      </c>
      <c r="O1136" s="106">
        <v>0.87</v>
      </c>
      <c r="P1136" s="106" t="s">
        <v>714</v>
      </c>
      <c r="Q1136" s="107" t="s">
        <v>1895</v>
      </c>
      <c r="R1136" s="107" t="s">
        <v>25</v>
      </c>
    </row>
    <row r="1137" spans="2:18" ht="20.100000000000001" customHeight="1" x14ac:dyDescent="0.4">
      <c r="B1137" s="105" t="str">
        <f t="shared" si="52"/>
        <v/>
      </c>
      <c r="C1137" s="105" t="str">
        <f t="shared" si="53"/>
        <v/>
      </c>
      <c r="D1137" s="105" t="str">
        <f t="shared" si="54"/>
        <v/>
      </c>
      <c r="E1137" s="106" t="s">
        <v>695</v>
      </c>
      <c r="F1137" s="106" t="s">
        <v>728</v>
      </c>
      <c r="G1137" s="106" t="s">
        <v>778</v>
      </c>
      <c r="H1137" s="106" t="s">
        <v>729</v>
      </c>
      <c r="I1137" s="106">
        <v>9</v>
      </c>
      <c r="J1137" s="106" t="s">
        <v>1269</v>
      </c>
      <c r="K1137" s="106">
        <v>10</v>
      </c>
      <c r="L1137" s="106" t="s">
        <v>706</v>
      </c>
      <c r="M1137" s="106" t="s">
        <v>924</v>
      </c>
      <c r="N1137" s="106">
        <v>0.4</v>
      </c>
      <c r="O1137" s="106">
        <v>0.87</v>
      </c>
      <c r="P1137" s="106" t="s">
        <v>714</v>
      </c>
      <c r="Q1137" s="107" t="s">
        <v>1896</v>
      </c>
      <c r="R1137" s="107" t="s">
        <v>25</v>
      </c>
    </row>
    <row r="1138" spans="2:18" ht="20.100000000000001" customHeight="1" x14ac:dyDescent="0.4">
      <c r="B1138" s="105" t="str">
        <f t="shared" si="52"/>
        <v/>
      </c>
      <c r="C1138" s="105" t="str">
        <f t="shared" si="53"/>
        <v/>
      </c>
      <c r="D1138" s="105" t="str">
        <f t="shared" si="54"/>
        <v/>
      </c>
      <c r="E1138" s="106" t="s">
        <v>695</v>
      </c>
      <c r="F1138" s="106" t="s">
        <v>740</v>
      </c>
      <c r="G1138" s="106" t="s">
        <v>773</v>
      </c>
      <c r="H1138" s="106" t="s">
        <v>717</v>
      </c>
      <c r="I1138" s="106">
        <v>9</v>
      </c>
      <c r="J1138" s="106" t="s">
        <v>1266</v>
      </c>
      <c r="K1138" s="106">
        <v>10</v>
      </c>
      <c r="L1138" s="106" t="s">
        <v>741</v>
      </c>
      <c r="M1138" s="106" t="s">
        <v>924</v>
      </c>
      <c r="N1138" s="106">
        <v>0.33</v>
      </c>
      <c r="O1138" s="106">
        <v>0.87</v>
      </c>
      <c r="P1138" s="106" t="s">
        <v>714</v>
      </c>
      <c r="Q1138" s="107" t="s">
        <v>1897</v>
      </c>
      <c r="R1138" s="107" t="s">
        <v>25</v>
      </c>
    </row>
    <row r="1139" spans="2:18" ht="20.100000000000001" customHeight="1" x14ac:dyDescent="0.4">
      <c r="B1139" s="105" t="str">
        <f t="shared" si="52"/>
        <v/>
      </c>
      <c r="C1139" s="105" t="str">
        <f t="shared" si="53"/>
        <v/>
      </c>
      <c r="D1139" s="105" t="str">
        <f t="shared" si="54"/>
        <v/>
      </c>
      <c r="E1139" s="106" t="s">
        <v>695</v>
      </c>
      <c r="F1139" s="106" t="s">
        <v>740</v>
      </c>
      <c r="G1139" s="106" t="s">
        <v>778</v>
      </c>
      <c r="H1139" s="106" t="s">
        <v>717</v>
      </c>
      <c r="I1139" s="106">
        <v>9</v>
      </c>
      <c r="J1139" s="106" t="s">
        <v>1269</v>
      </c>
      <c r="K1139" s="106">
        <v>10</v>
      </c>
      <c r="L1139" s="106" t="s">
        <v>741</v>
      </c>
      <c r="M1139" s="106" t="s">
        <v>924</v>
      </c>
      <c r="N1139" s="106">
        <v>0.33</v>
      </c>
      <c r="O1139" s="106">
        <v>0.87</v>
      </c>
      <c r="P1139" s="106" t="s">
        <v>714</v>
      </c>
      <c r="Q1139" s="107" t="s">
        <v>1898</v>
      </c>
      <c r="R1139" s="107" t="s">
        <v>25</v>
      </c>
    </row>
    <row r="1140" spans="2:18" ht="20.100000000000001" customHeight="1" x14ac:dyDescent="0.4">
      <c r="B1140" s="105" t="str">
        <f t="shared" si="52"/>
        <v/>
      </c>
      <c r="C1140" s="105" t="str">
        <f t="shared" si="53"/>
        <v/>
      </c>
      <c r="D1140" s="105" t="str">
        <f t="shared" si="54"/>
        <v/>
      </c>
      <c r="E1140" s="106" t="s">
        <v>695</v>
      </c>
      <c r="F1140" s="106" t="s">
        <v>1841</v>
      </c>
      <c r="G1140" s="106" t="s">
        <v>697</v>
      </c>
      <c r="H1140" s="106" t="s">
        <v>707</v>
      </c>
      <c r="I1140" s="106">
        <v>10</v>
      </c>
      <c r="J1140" s="106" t="s">
        <v>699</v>
      </c>
      <c r="K1140" s="106">
        <v>10</v>
      </c>
      <c r="L1140" s="106" t="s">
        <v>729</v>
      </c>
      <c r="M1140" s="106" t="s">
        <v>700</v>
      </c>
      <c r="N1140" s="106">
        <v>0.54</v>
      </c>
      <c r="O1140" s="106">
        <v>0.87</v>
      </c>
      <c r="P1140" s="106" t="s">
        <v>714</v>
      </c>
      <c r="Q1140" s="107" t="s">
        <v>1899</v>
      </c>
      <c r="R1140" s="107" t="s">
        <v>44</v>
      </c>
    </row>
    <row r="1141" spans="2:18" ht="20.100000000000001" customHeight="1" x14ac:dyDescent="0.4">
      <c r="B1141" s="105" t="str">
        <f t="shared" si="52"/>
        <v/>
      </c>
      <c r="C1141" s="105" t="str">
        <f t="shared" si="53"/>
        <v/>
      </c>
      <c r="D1141" s="105" t="str">
        <f t="shared" si="54"/>
        <v/>
      </c>
      <c r="E1141" s="106" t="s">
        <v>695</v>
      </c>
      <c r="F1141" s="106" t="s">
        <v>1813</v>
      </c>
      <c r="G1141" s="106" t="s">
        <v>697</v>
      </c>
      <c r="H1141" s="106" t="s">
        <v>1817</v>
      </c>
      <c r="I1141" s="106">
        <v>10</v>
      </c>
      <c r="J1141" s="106" t="s">
        <v>699</v>
      </c>
      <c r="K1141" s="106">
        <v>10</v>
      </c>
      <c r="L1141" s="106" t="s">
        <v>741</v>
      </c>
      <c r="M1141" s="106" t="s">
        <v>700</v>
      </c>
      <c r="N1141" s="106">
        <v>0.54</v>
      </c>
      <c r="O1141" s="106">
        <v>0.87</v>
      </c>
      <c r="P1141" s="106" t="s">
        <v>714</v>
      </c>
      <c r="Q1141" s="107" t="s">
        <v>1900</v>
      </c>
      <c r="R1141" s="107" t="s">
        <v>44</v>
      </c>
    </row>
    <row r="1142" spans="2:18" ht="20.100000000000001" customHeight="1" x14ac:dyDescent="0.4">
      <c r="B1142" s="105" t="str">
        <f t="shared" si="52"/>
        <v/>
      </c>
      <c r="C1142" s="105" t="str">
        <f t="shared" si="53"/>
        <v/>
      </c>
      <c r="D1142" s="105" t="str">
        <f t="shared" si="54"/>
        <v/>
      </c>
      <c r="E1142" s="106" t="s">
        <v>695</v>
      </c>
      <c r="F1142" s="106" t="s">
        <v>1813</v>
      </c>
      <c r="G1142" s="106" t="s">
        <v>697</v>
      </c>
      <c r="H1142" s="106" t="s">
        <v>1027</v>
      </c>
      <c r="I1142" s="106">
        <v>9</v>
      </c>
      <c r="J1142" s="106" t="s">
        <v>699</v>
      </c>
      <c r="K1142" s="106">
        <v>10</v>
      </c>
      <c r="L1142" s="106" t="s">
        <v>741</v>
      </c>
      <c r="M1142" s="106" t="s">
        <v>700</v>
      </c>
      <c r="N1142" s="106">
        <v>0.53</v>
      </c>
      <c r="O1142" s="106">
        <v>0.87</v>
      </c>
      <c r="P1142" s="106" t="s">
        <v>714</v>
      </c>
      <c r="Q1142" s="107" t="s">
        <v>1901</v>
      </c>
      <c r="R1142" s="107" t="s">
        <v>44</v>
      </c>
    </row>
    <row r="1143" spans="2:18" ht="20.100000000000001" customHeight="1" x14ac:dyDescent="0.4">
      <c r="B1143" s="105" t="str">
        <f t="shared" si="52"/>
        <v/>
      </c>
      <c r="C1143" s="105" t="str">
        <f t="shared" si="53"/>
        <v/>
      </c>
      <c r="D1143" s="105" t="str">
        <f t="shared" si="54"/>
        <v/>
      </c>
      <c r="E1143" s="106" t="s">
        <v>695</v>
      </c>
      <c r="F1143" s="106" t="s">
        <v>1813</v>
      </c>
      <c r="G1143" s="106" t="s">
        <v>710</v>
      </c>
      <c r="H1143" s="106" t="s">
        <v>707</v>
      </c>
      <c r="I1143" s="106">
        <v>9</v>
      </c>
      <c r="J1143" s="106" t="s">
        <v>711</v>
      </c>
      <c r="K1143" s="106">
        <v>10</v>
      </c>
      <c r="L1143" s="106" t="s">
        <v>741</v>
      </c>
      <c r="M1143" s="106" t="s">
        <v>700</v>
      </c>
      <c r="N1143" s="106">
        <v>0.53</v>
      </c>
      <c r="O1143" s="106">
        <v>0.87</v>
      </c>
      <c r="P1143" s="106" t="s">
        <v>714</v>
      </c>
      <c r="Q1143" s="107" t="s">
        <v>1902</v>
      </c>
      <c r="R1143" s="107" t="s">
        <v>44</v>
      </c>
    </row>
    <row r="1144" spans="2:18" ht="20.100000000000001" customHeight="1" x14ac:dyDescent="0.4">
      <c r="B1144" s="105" t="str">
        <f t="shared" si="52"/>
        <v/>
      </c>
      <c r="C1144" s="105" t="str">
        <f t="shared" si="53"/>
        <v/>
      </c>
      <c r="D1144" s="105" t="str">
        <f t="shared" si="54"/>
        <v/>
      </c>
      <c r="E1144" s="106" t="s">
        <v>695</v>
      </c>
      <c r="F1144" s="106" t="s">
        <v>1813</v>
      </c>
      <c r="G1144" s="106" t="s">
        <v>752</v>
      </c>
      <c r="H1144" s="106" t="s">
        <v>707</v>
      </c>
      <c r="I1144" s="106">
        <v>9</v>
      </c>
      <c r="J1144" s="106" t="s">
        <v>699</v>
      </c>
      <c r="K1144" s="106">
        <v>10</v>
      </c>
      <c r="L1144" s="106" t="s">
        <v>753</v>
      </c>
      <c r="M1144" s="106" t="s">
        <v>700</v>
      </c>
      <c r="N1144" s="106">
        <v>0.54</v>
      </c>
      <c r="O1144" s="106">
        <v>0.87</v>
      </c>
      <c r="P1144" s="106" t="s">
        <v>714</v>
      </c>
      <c r="Q1144" s="107" t="s">
        <v>1903</v>
      </c>
      <c r="R1144" s="107" t="s">
        <v>44</v>
      </c>
    </row>
    <row r="1145" spans="2:18" ht="20.100000000000001" customHeight="1" x14ac:dyDescent="0.4">
      <c r="B1145" s="105" t="str">
        <f t="shared" si="52"/>
        <v/>
      </c>
      <c r="C1145" s="105" t="str">
        <f t="shared" si="53"/>
        <v/>
      </c>
      <c r="D1145" s="105" t="str">
        <f t="shared" si="54"/>
        <v/>
      </c>
      <c r="E1145" s="106" t="s">
        <v>695</v>
      </c>
      <c r="F1145" s="106" t="s">
        <v>1813</v>
      </c>
      <c r="G1145" s="106" t="s">
        <v>697</v>
      </c>
      <c r="H1145" s="106" t="s">
        <v>1817</v>
      </c>
      <c r="I1145" s="106">
        <v>13</v>
      </c>
      <c r="J1145" s="106" t="s">
        <v>699</v>
      </c>
      <c r="K1145" s="106">
        <v>14</v>
      </c>
      <c r="L1145" s="106" t="s">
        <v>741</v>
      </c>
      <c r="M1145" s="106" t="s">
        <v>700</v>
      </c>
      <c r="N1145" s="106">
        <v>0.53</v>
      </c>
      <c r="O1145" s="106">
        <v>0.87</v>
      </c>
      <c r="P1145" s="106" t="s">
        <v>714</v>
      </c>
      <c r="Q1145" s="107" t="s">
        <v>1904</v>
      </c>
      <c r="R1145" s="107" t="s">
        <v>703</v>
      </c>
    </row>
    <row r="1146" spans="2:18" ht="20.100000000000001" customHeight="1" x14ac:dyDescent="0.4">
      <c r="B1146" s="105" t="str">
        <f t="shared" si="52"/>
        <v/>
      </c>
      <c r="C1146" s="105" t="str">
        <f t="shared" si="53"/>
        <v/>
      </c>
      <c r="D1146" s="105" t="str">
        <f t="shared" si="54"/>
        <v/>
      </c>
      <c r="E1146" s="106" t="s">
        <v>695</v>
      </c>
      <c r="F1146" s="106" t="s">
        <v>740</v>
      </c>
      <c r="G1146" s="106" t="s">
        <v>752</v>
      </c>
      <c r="H1146" s="106" t="s">
        <v>698</v>
      </c>
      <c r="I1146" s="106">
        <v>9</v>
      </c>
      <c r="J1146" s="106" t="s">
        <v>699</v>
      </c>
      <c r="K1146" s="106">
        <v>10</v>
      </c>
      <c r="L1146" s="106" t="s">
        <v>753</v>
      </c>
      <c r="M1146" s="106" t="s">
        <v>924</v>
      </c>
      <c r="N1146" s="106">
        <v>0.34</v>
      </c>
      <c r="O1146" s="106">
        <v>0.87</v>
      </c>
      <c r="P1146" s="106" t="s">
        <v>714</v>
      </c>
      <c r="Q1146" s="107" t="s">
        <v>1905</v>
      </c>
      <c r="R1146" s="107" t="s">
        <v>275</v>
      </c>
    </row>
    <row r="1147" spans="2:18" ht="20.100000000000001" customHeight="1" x14ac:dyDescent="0.4">
      <c r="B1147" s="105" t="str">
        <f t="shared" si="52"/>
        <v/>
      </c>
      <c r="C1147" s="105" t="str">
        <f t="shared" si="53"/>
        <v/>
      </c>
      <c r="D1147" s="105" t="str">
        <f t="shared" si="54"/>
        <v/>
      </c>
      <c r="E1147" s="106" t="s">
        <v>695</v>
      </c>
      <c r="F1147" s="106" t="s">
        <v>1841</v>
      </c>
      <c r="G1147" s="106" t="s">
        <v>697</v>
      </c>
      <c r="H1147" s="106" t="s">
        <v>707</v>
      </c>
      <c r="I1147" s="106">
        <v>10</v>
      </c>
      <c r="J1147" s="106" t="s">
        <v>699</v>
      </c>
      <c r="K1147" s="106">
        <v>10</v>
      </c>
      <c r="L1147" s="106" t="s">
        <v>729</v>
      </c>
      <c r="M1147" s="106" t="s">
        <v>700</v>
      </c>
      <c r="N1147" s="106">
        <v>0.54</v>
      </c>
      <c r="O1147" s="106">
        <v>0.87</v>
      </c>
      <c r="P1147" s="106" t="s">
        <v>714</v>
      </c>
      <c r="Q1147" s="107" t="s">
        <v>1906</v>
      </c>
      <c r="R1147" s="107" t="s">
        <v>275</v>
      </c>
    </row>
    <row r="1148" spans="2:18" ht="20.100000000000001" customHeight="1" x14ac:dyDescent="0.4">
      <c r="B1148" s="105" t="str">
        <f t="shared" si="52"/>
        <v/>
      </c>
      <c r="C1148" s="105" t="str">
        <f t="shared" si="53"/>
        <v/>
      </c>
      <c r="D1148" s="105" t="str">
        <f t="shared" si="54"/>
        <v/>
      </c>
      <c r="E1148" s="106" t="s">
        <v>695</v>
      </c>
      <c r="F1148" s="106" t="s">
        <v>1813</v>
      </c>
      <c r="G1148" s="106" t="s">
        <v>697</v>
      </c>
      <c r="H1148" s="106" t="s">
        <v>1027</v>
      </c>
      <c r="I1148" s="106">
        <v>10</v>
      </c>
      <c r="J1148" s="106" t="s">
        <v>699</v>
      </c>
      <c r="K1148" s="106">
        <v>10</v>
      </c>
      <c r="L1148" s="106" t="s">
        <v>741</v>
      </c>
      <c r="M1148" s="106" t="s">
        <v>700</v>
      </c>
      <c r="N1148" s="106">
        <v>0.53</v>
      </c>
      <c r="O1148" s="106">
        <v>0.87</v>
      </c>
      <c r="P1148" s="106" t="s">
        <v>714</v>
      </c>
      <c r="Q1148" s="107" t="s">
        <v>1907</v>
      </c>
      <c r="R1148" s="107" t="s">
        <v>275</v>
      </c>
    </row>
    <row r="1149" spans="2:18" ht="20.100000000000001" customHeight="1" x14ac:dyDescent="0.4">
      <c r="B1149" s="105" t="str">
        <f t="shared" si="52"/>
        <v/>
      </c>
      <c r="C1149" s="105" t="str">
        <f t="shared" si="53"/>
        <v/>
      </c>
      <c r="D1149" s="105" t="str">
        <f t="shared" si="54"/>
        <v/>
      </c>
      <c r="E1149" s="106" t="s">
        <v>695</v>
      </c>
      <c r="F1149" s="106" t="s">
        <v>1813</v>
      </c>
      <c r="G1149" s="106" t="s">
        <v>710</v>
      </c>
      <c r="H1149" s="106" t="s">
        <v>707</v>
      </c>
      <c r="I1149" s="106">
        <v>9</v>
      </c>
      <c r="J1149" s="106" t="s">
        <v>711</v>
      </c>
      <c r="K1149" s="106">
        <v>10</v>
      </c>
      <c r="L1149" s="106" t="s">
        <v>741</v>
      </c>
      <c r="M1149" s="106" t="s">
        <v>700</v>
      </c>
      <c r="N1149" s="106">
        <v>0.53</v>
      </c>
      <c r="O1149" s="106">
        <v>0.87</v>
      </c>
      <c r="P1149" s="106" t="s">
        <v>714</v>
      </c>
      <c r="Q1149" s="107" t="s">
        <v>1908</v>
      </c>
      <c r="R1149" s="107" t="s">
        <v>275</v>
      </c>
    </row>
    <row r="1150" spans="2:18" ht="20.100000000000001" customHeight="1" x14ac:dyDescent="0.4">
      <c r="B1150" s="105" t="str">
        <f t="shared" si="52"/>
        <v/>
      </c>
      <c r="C1150" s="105" t="str">
        <f t="shared" si="53"/>
        <v/>
      </c>
      <c r="D1150" s="105" t="str">
        <f t="shared" si="54"/>
        <v/>
      </c>
      <c r="E1150" s="106" t="s">
        <v>695</v>
      </c>
      <c r="F1150" s="106" t="s">
        <v>1813</v>
      </c>
      <c r="G1150" s="106" t="s">
        <v>752</v>
      </c>
      <c r="H1150" s="106" t="s">
        <v>1817</v>
      </c>
      <c r="I1150" s="106">
        <v>9</v>
      </c>
      <c r="J1150" s="106" t="s">
        <v>699</v>
      </c>
      <c r="K1150" s="106">
        <v>10</v>
      </c>
      <c r="L1150" s="106" t="s">
        <v>753</v>
      </c>
      <c r="M1150" s="106" t="s">
        <v>700</v>
      </c>
      <c r="N1150" s="106">
        <v>0.53</v>
      </c>
      <c r="O1150" s="106">
        <v>0.87</v>
      </c>
      <c r="P1150" s="106" t="s">
        <v>714</v>
      </c>
      <c r="Q1150" s="107" t="s">
        <v>1909</v>
      </c>
      <c r="R1150" s="107" t="s">
        <v>275</v>
      </c>
    </row>
    <row r="1151" spans="2:18" ht="20.100000000000001" customHeight="1" x14ac:dyDescent="0.4">
      <c r="B1151" s="105" t="str">
        <f t="shared" si="52"/>
        <v/>
      </c>
      <c r="C1151" s="105" t="str">
        <f t="shared" si="53"/>
        <v/>
      </c>
      <c r="D1151" s="105" t="str">
        <f t="shared" si="54"/>
        <v/>
      </c>
      <c r="E1151" s="106" t="s">
        <v>695</v>
      </c>
      <c r="F1151" s="106" t="s">
        <v>728</v>
      </c>
      <c r="G1151" s="106" t="s">
        <v>721</v>
      </c>
      <c r="H1151" s="106" t="s">
        <v>733</v>
      </c>
      <c r="I1151" s="106">
        <v>9</v>
      </c>
      <c r="J1151" s="106" t="s">
        <v>722</v>
      </c>
      <c r="K1151" s="106">
        <v>10</v>
      </c>
      <c r="L1151" s="106" t="s">
        <v>698</v>
      </c>
      <c r="M1151" s="106" t="s">
        <v>924</v>
      </c>
      <c r="N1151" s="106">
        <v>0.4</v>
      </c>
      <c r="O1151" s="106">
        <v>0.87</v>
      </c>
      <c r="P1151" s="106" t="s">
        <v>714</v>
      </c>
      <c r="Q1151" s="107" t="s">
        <v>1910</v>
      </c>
      <c r="R1151" s="107" t="s">
        <v>13</v>
      </c>
    </row>
    <row r="1152" spans="2:18" ht="20.100000000000001" customHeight="1" x14ac:dyDescent="0.4">
      <c r="B1152" s="105" t="str">
        <f t="shared" si="52"/>
        <v/>
      </c>
      <c r="C1152" s="105" t="str">
        <f t="shared" si="53"/>
        <v/>
      </c>
      <c r="D1152" s="105" t="str">
        <f t="shared" si="54"/>
        <v/>
      </c>
      <c r="E1152" s="106" t="s">
        <v>695</v>
      </c>
      <c r="F1152" s="106" t="s">
        <v>728</v>
      </c>
      <c r="G1152" s="106" t="s">
        <v>773</v>
      </c>
      <c r="H1152" s="106" t="s">
        <v>729</v>
      </c>
      <c r="I1152" s="106">
        <v>9</v>
      </c>
      <c r="J1152" s="106" t="s">
        <v>774</v>
      </c>
      <c r="K1152" s="106">
        <v>10</v>
      </c>
      <c r="L1152" s="106" t="s">
        <v>706</v>
      </c>
      <c r="M1152" s="106" t="s">
        <v>924</v>
      </c>
      <c r="N1152" s="106">
        <v>0.4</v>
      </c>
      <c r="O1152" s="106">
        <v>0.87</v>
      </c>
      <c r="P1152" s="106" t="s">
        <v>714</v>
      </c>
      <c r="Q1152" s="107" t="s">
        <v>1911</v>
      </c>
      <c r="R1152" s="107" t="s">
        <v>13</v>
      </c>
    </row>
    <row r="1153" spans="2:18" ht="20.100000000000001" customHeight="1" x14ac:dyDescent="0.4">
      <c r="B1153" s="105" t="str">
        <f t="shared" si="52"/>
        <v/>
      </c>
      <c r="C1153" s="105" t="str">
        <f t="shared" si="53"/>
        <v/>
      </c>
      <c r="D1153" s="105" t="str">
        <f t="shared" si="54"/>
        <v/>
      </c>
      <c r="E1153" s="106" t="s">
        <v>695</v>
      </c>
      <c r="F1153" s="106" t="s">
        <v>728</v>
      </c>
      <c r="G1153" s="106" t="s">
        <v>778</v>
      </c>
      <c r="H1153" s="106" t="s">
        <v>729</v>
      </c>
      <c r="I1153" s="106">
        <v>9</v>
      </c>
      <c r="J1153" s="106" t="s">
        <v>779</v>
      </c>
      <c r="K1153" s="106">
        <v>10</v>
      </c>
      <c r="L1153" s="106" t="s">
        <v>706</v>
      </c>
      <c r="M1153" s="106" t="s">
        <v>924</v>
      </c>
      <c r="N1153" s="106">
        <v>0.4</v>
      </c>
      <c r="O1153" s="106">
        <v>0.87</v>
      </c>
      <c r="P1153" s="106" t="s">
        <v>714</v>
      </c>
      <c r="Q1153" s="107" t="s">
        <v>1912</v>
      </c>
      <c r="R1153" s="107" t="s">
        <v>13</v>
      </c>
    </row>
    <row r="1154" spans="2:18" ht="20.100000000000001" customHeight="1" x14ac:dyDescent="0.4">
      <c r="B1154" s="105" t="str">
        <f t="shared" si="52"/>
        <v/>
      </c>
      <c r="C1154" s="105" t="str">
        <f t="shared" si="53"/>
        <v/>
      </c>
      <c r="D1154" s="105" t="str">
        <f t="shared" si="54"/>
        <v/>
      </c>
      <c r="E1154" s="106" t="s">
        <v>695</v>
      </c>
      <c r="F1154" s="106" t="s">
        <v>728</v>
      </c>
      <c r="G1154" s="106" t="s">
        <v>782</v>
      </c>
      <c r="H1154" s="106" t="s">
        <v>729</v>
      </c>
      <c r="I1154" s="106">
        <v>9</v>
      </c>
      <c r="J1154" s="106" t="s">
        <v>783</v>
      </c>
      <c r="K1154" s="106">
        <v>10</v>
      </c>
      <c r="L1154" s="106" t="s">
        <v>706</v>
      </c>
      <c r="M1154" s="106" t="s">
        <v>924</v>
      </c>
      <c r="N1154" s="106">
        <v>0.34</v>
      </c>
      <c r="O1154" s="106">
        <v>0.87</v>
      </c>
      <c r="P1154" s="106" t="s">
        <v>714</v>
      </c>
      <c r="Q1154" s="107" t="s">
        <v>1913</v>
      </c>
      <c r="R1154" s="107" t="s">
        <v>13</v>
      </c>
    </row>
    <row r="1155" spans="2:18" ht="20.100000000000001" customHeight="1" x14ac:dyDescent="0.4">
      <c r="B1155" s="105" t="str">
        <f t="shared" si="52"/>
        <v/>
      </c>
      <c r="C1155" s="105" t="str">
        <f t="shared" si="53"/>
        <v/>
      </c>
      <c r="D1155" s="105" t="str">
        <f t="shared" si="54"/>
        <v/>
      </c>
      <c r="E1155" s="106" t="s">
        <v>695</v>
      </c>
      <c r="F1155" s="106" t="s">
        <v>1841</v>
      </c>
      <c r="G1155" s="106" t="s">
        <v>721</v>
      </c>
      <c r="H1155" s="106" t="s">
        <v>1817</v>
      </c>
      <c r="I1155" s="106">
        <v>9</v>
      </c>
      <c r="J1155" s="106" t="s">
        <v>722</v>
      </c>
      <c r="K1155" s="106">
        <v>10</v>
      </c>
      <c r="L1155" s="106" t="s">
        <v>733</v>
      </c>
      <c r="M1155" s="106" t="s">
        <v>700</v>
      </c>
      <c r="N1155" s="106">
        <v>0.52</v>
      </c>
      <c r="O1155" s="106">
        <v>0.87</v>
      </c>
      <c r="P1155" s="106" t="s">
        <v>714</v>
      </c>
      <c r="Q1155" s="107" t="s">
        <v>1914</v>
      </c>
      <c r="R1155" s="107" t="s">
        <v>13</v>
      </c>
    </row>
    <row r="1156" spans="2:18" ht="20.100000000000001" customHeight="1" x14ac:dyDescent="0.4">
      <c r="B1156" s="105" t="str">
        <f t="shared" si="52"/>
        <v/>
      </c>
      <c r="C1156" s="105" t="str">
        <f t="shared" si="53"/>
        <v/>
      </c>
      <c r="D1156" s="105" t="str">
        <f t="shared" si="54"/>
        <v/>
      </c>
      <c r="E1156" s="106" t="s">
        <v>695</v>
      </c>
      <c r="F1156" s="106" t="s">
        <v>794</v>
      </c>
      <c r="G1156" s="106" t="s">
        <v>773</v>
      </c>
      <c r="H1156" s="106" t="s">
        <v>733</v>
      </c>
      <c r="I1156" s="106">
        <v>9</v>
      </c>
      <c r="J1156" s="106" t="s">
        <v>1266</v>
      </c>
      <c r="K1156" s="106">
        <v>10</v>
      </c>
      <c r="L1156" s="106" t="s">
        <v>733</v>
      </c>
      <c r="M1156" s="106" t="s">
        <v>924</v>
      </c>
      <c r="N1156" s="106">
        <v>0.44</v>
      </c>
      <c r="O1156" s="106">
        <v>0.88</v>
      </c>
      <c r="P1156" s="106" t="s">
        <v>714</v>
      </c>
      <c r="Q1156" s="107" t="s">
        <v>1915</v>
      </c>
      <c r="R1156" s="107" t="s">
        <v>39</v>
      </c>
    </row>
    <row r="1157" spans="2:18" ht="20.100000000000001" customHeight="1" x14ac:dyDescent="0.4">
      <c r="B1157" s="105" t="str">
        <f t="shared" si="52"/>
        <v/>
      </c>
      <c r="C1157" s="105" t="str">
        <f t="shared" si="53"/>
        <v/>
      </c>
      <c r="D1157" s="105" t="str">
        <f t="shared" si="54"/>
        <v/>
      </c>
      <c r="E1157" s="106" t="s">
        <v>695</v>
      </c>
      <c r="F1157" s="106" t="s">
        <v>794</v>
      </c>
      <c r="G1157" s="106" t="s">
        <v>778</v>
      </c>
      <c r="H1157" s="106" t="s">
        <v>733</v>
      </c>
      <c r="I1157" s="106">
        <v>9</v>
      </c>
      <c r="J1157" s="106" t="s">
        <v>1269</v>
      </c>
      <c r="K1157" s="106">
        <v>10</v>
      </c>
      <c r="L1157" s="106" t="s">
        <v>733</v>
      </c>
      <c r="M1157" s="106" t="s">
        <v>924</v>
      </c>
      <c r="N1157" s="106">
        <v>0.44</v>
      </c>
      <c r="O1157" s="106">
        <v>0.88</v>
      </c>
      <c r="P1157" s="106" t="s">
        <v>714</v>
      </c>
      <c r="Q1157" s="107" t="s">
        <v>1916</v>
      </c>
      <c r="R1157" s="107" t="s">
        <v>39</v>
      </c>
    </row>
    <row r="1158" spans="2:18" ht="20.100000000000001" customHeight="1" x14ac:dyDescent="0.4">
      <c r="B1158" s="105" t="str">
        <f t="shared" si="52"/>
        <v/>
      </c>
      <c r="C1158" s="105" t="str">
        <f t="shared" si="53"/>
        <v/>
      </c>
      <c r="D1158" s="105" t="str">
        <f t="shared" si="54"/>
        <v/>
      </c>
      <c r="E1158" s="106" t="s">
        <v>695</v>
      </c>
      <c r="F1158" s="106" t="s">
        <v>798</v>
      </c>
      <c r="G1158" s="106" t="s">
        <v>773</v>
      </c>
      <c r="H1158" s="106" t="s">
        <v>733</v>
      </c>
      <c r="I1158" s="106">
        <v>9</v>
      </c>
      <c r="J1158" s="106" t="s">
        <v>1266</v>
      </c>
      <c r="K1158" s="106">
        <v>10</v>
      </c>
      <c r="L1158" s="106" t="s">
        <v>802</v>
      </c>
      <c r="M1158" s="106" t="s">
        <v>924</v>
      </c>
      <c r="N1158" s="106">
        <v>0.36</v>
      </c>
      <c r="O1158" s="106">
        <v>0.88</v>
      </c>
      <c r="P1158" s="106" t="s">
        <v>714</v>
      </c>
      <c r="Q1158" s="107" t="s">
        <v>1917</v>
      </c>
      <c r="R1158" s="107" t="s">
        <v>39</v>
      </c>
    </row>
    <row r="1159" spans="2:18" ht="20.100000000000001" customHeight="1" x14ac:dyDescent="0.4">
      <c r="B1159" s="105" t="str">
        <f t="shared" si="52"/>
        <v/>
      </c>
      <c r="C1159" s="105" t="str">
        <f t="shared" si="53"/>
        <v/>
      </c>
      <c r="D1159" s="105" t="str">
        <f t="shared" si="54"/>
        <v/>
      </c>
      <c r="E1159" s="106" t="s">
        <v>695</v>
      </c>
      <c r="F1159" s="106" t="s">
        <v>798</v>
      </c>
      <c r="G1159" s="106" t="s">
        <v>778</v>
      </c>
      <c r="H1159" s="106" t="s">
        <v>733</v>
      </c>
      <c r="I1159" s="106">
        <v>9</v>
      </c>
      <c r="J1159" s="106" t="s">
        <v>1269</v>
      </c>
      <c r="K1159" s="106">
        <v>10</v>
      </c>
      <c r="L1159" s="106" t="s">
        <v>802</v>
      </c>
      <c r="M1159" s="106" t="s">
        <v>924</v>
      </c>
      <c r="N1159" s="106">
        <v>0.36</v>
      </c>
      <c r="O1159" s="106">
        <v>0.88</v>
      </c>
      <c r="P1159" s="106" t="s">
        <v>714</v>
      </c>
      <c r="Q1159" s="107" t="s">
        <v>1918</v>
      </c>
      <c r="R1159" s="107" t="s">
        <v>39</v>
      </c>
    </row>
    <row r="1160" spans="2:18" ht="20.100000000000001" customHeight="1" x14ac:dyDescent="0.4">
      <c r="B1160" s="105" t="str">
        <f t="shared" si="52"/>
        <v/>
      </c>
      <c r="C1160" s="105" t="str">
        <f t="shared" si="53"/>
        <v/>
      </c>
      <c r="D1160" s="105" t="str">
        <f t="shared" si="54"/>
        <v/>
      </c>
      <c r="E1160" s="106" t="s">
        <v>695</v>
      </c>
      <c r="F1160" s="106" t="s">
        <v>794</v>
      </c>
      <c r="G1160" s="106" t="s">
        <v>773</v>
      </c>
      <c r="H1160" s="106" t="s">
        <v>729</v>
      </c>
      <c r="I1160" s="106">
        <v>9</v>
      </c>
      <c r="J1160" s="106" t="s">
        <v>1266</v>
      </c>
      <c r="K1160" s="106">
        <v>10</v>
      </c>
      <c r="L1160" s="106" t="s">
        <v>729</v>
      </c>
      <c r="M1160" s="106" t="s">
        <v>924</v>
      </c>
      <c r="N1160" s="106">
        <v>0.44</v>
      </c>
      <c r="O1160" s="106">
        <v>0.88</v>
      </c>
      <c r="P1160" s="106" t="s">
        <v>714</v>
      </c>
      <c r="Q1160" s="107" t="s">
        <v>1919</v>
      </c>
      <c r="R1160" s="107" t="s">
        <v>25</v>
      </c>
    </row>
    <row r="1161" spans="2:18" ht="20.100000000000001" customHeight="1" x14ac:dyDescent="0.4">
      <c r="B1161" s="105" t="str">
        <f t="shared" si="52"/>
        <v/>
      </c>
      <c r="C1161" s="105" t="str">
        <f t="shared" si="53"/>
        <v/>
      </c>
      <c r="D1161" s="105" t="str">
        <f t="shared" si="54"/>
        <v/>
      </c>
      <c r="E1161" s="106" t="s">
        <v>695</v>
      </c>
      <c r="F1161" s="106" t="s">
        <v>794</v>
      </c>
      <c r="G1161" s="106" t="s">
        <v>778</v>
      </c>
      <c r="H1161" s="106" t="s">
        <v>729</v>
      </c>
      <c r="I1161" s="106">
        <v>9</v>
      </c>
      <c r="J1161" s="106" t="s">
        <v>1269</v>
      </c>
      <c r="K1161" s="106">
        <v>10</v>
      </c>
      <c r="L1161" s="106" t="s">
        <v>729</v>
      </c>
      <c r="M1161" s="106" t="s">
        <v>924</v>
      </c>
      <c r="N1161" s="106">
        <v>0.44</v>
      </c>
      <c r="O1161" s="106">
        <v>0.88</v>
      </c>
      <c r="P1161" s="106" t="s">
        <v>714</v>
      </c>
      <c r="Q1161" s="107" t="s">
        <v>1920</v>
      </c>
      <c r="R1161" s="107" t="s">
        <v>25</v>
      </c>
    </row>
    <row r="1162" spans="2:18" ht="20.100000000000001" customHeight="1" x14ac:dyDescent="0.4">
      <c r="B1162" s="105" t="str">
        <f t="shared" si="52"/>
        <v/>
      </c>
      <c r="C1162" s="105" t="str">
        <f t="shared" si="53"/>
        <v/>
      </c>
      <c r="D1162" s="105" t="str">
        <f t="shared" si="54"/>
        <v/>
      </c>
      <c r="E1162" s="106" t="s">
        <v>695</v>
      </c>
      <c r="F1162" s="106" t="s">
        <v>798</v>
      </c>
      <c r="G1162" s="106" t="s">
        <v>773</v>
      </c>
      <c r="H1162" s="106" t="s">
        <v>729</v>
      </c>
      <c r="I1162" s="106">
        <v>9</v>
      </c>
      <c r="J1162" s="106" t="s">
        <v>1266</v>
      </c>
      <c r="K1162" s="106">
        <v>10</v>
      </c>
      <c r="L1162" s="106" t="s">
        <v>799</v>
      </c>
      <c r="M1162" s="106" t="s">
        <v>924</v>
      </c>
      <c r="N1162" s="106">
        <v>0.36</v>
      </c>
      <c r="O1162" s="106">
        <v>0.88</v>
      </c>
      <c r="P1162" s="106" t="s">
        <v>714</v>
      </c>
      <c r="Q1162" s="107" t="s">
        <v>1921</v>
      </c>
      <c r="R1162" s="107" t="s">
        <v>25</v>
      </c>
    </row>
    <row r="1163" spans="2:18" ht="20.100000000000001" customHeight="1" x14ac:dyDescent="0.4">
      <c r="B1163" s="105" t="str">
        <f t="shared" si="52"/>
        <v/>
      </c>
      <c r="C1163" s="105" t="str">
        <f t="shared" si="53"/>
        <v/>
      </c>
      <c r="D1163" s="105" t="str">
        <f t="shared" si="54"/>
        <v/>
      </c>
      <c r="E1163" s="106" t="s">
        <v>695</v>
      </c>
      <c r="F1163" s="106" t="s">
        <v>798</v>
      </c>
      <c r="G1163" s="106" t="s">
        <v>778</v>
      </c>
      <c r="H1163" s="106" t="s">
        <v>729</v>
      </c>
      <c r="I1163" s="106">
        <v>9</v>
      </c>
      <c r="J1163" s="106" t="s">
        <v>1269</v>
      </c>
      <c r="K1163" s="106">
        <v>10</v>
      </c>
      <c r="L1163" s="106" t="s">
        <v>799</v>
      </c>
      <c r="M1163" s="106" t="s">
        <v>924</v>
      </c>
      <c r="N1163" s="106">
        <v>0.36</v>
      </c>
      <c r="O1163" s="106">
        <v>0.88</v>
      </c>
      <c r="P1163" s="106" t="s">
        <v>714</v>
      </c>
      <c r="Q1163" s="107" t="s">
        <v>1922</v>
      </c>
      <c r="R1163" s="107" t="s">
        <v>25</v>
      </c>
    </row>
    <row r="1164" spans="2:18" ht="20.100000000000001" customHeight="1" x14ac:dyDescent="0.4">
      <c r="B1164" s="105" t="str">
        <f t="shared" si="52"/>
        <v/>
      </c>
      <c r="C1164" s="105" t="str">
        <f t="shared" si="53"/>
        <v/>
      </c>
      <c r="D1164" s="105" t="str">
        <f t="shared" si="54"/>
        <v/>
      </c>
      <c r="E1164" s="106" t="s">
        <v>695</v>
      </c>
      <c r="F1164" s="106" t="s">
        <v>805</v>
      </c>
      <c r="G1164" s="106" t="s">
        <v>773</v>
      </c>
      <c r="H1164" s="106" t="s">
        <v>765</v>
      </c>
      <c r="I1164" s="106">
        <v>9</v>
      </c>
      <c r="J1164" s="106" t="s">
        <v>1266</v>
      </c>
      <c r="K1164" s="106">
        <v>10</v>
      </c>
      <c r="L1164" s="106" t="s">
        <v>741</v>
      </c>
      <c r="M1164" s="106" t="s">
        <v>924</v>
      </c>
      <c r="N1164" s="106">
        <v>0.43</v>
      </c>
      <c r="O1164" s="106">
        <v>0.88</v>
      </c>
      <c r="P1164" s="106" t="s">
        <v>714</v>
      </c>
      <c r="Q1164" s="107" t="s">
        <v>1923</v>
      </c>
      <c r="R1164" s="107" t="s">
        <v>25</v>
      </c>
    </row>
    <row r="1165" spans="2:18" ht="20.100000000000001" customHeight="1" x14ac:dyDescent="0.4">
      <c r="B1165" s="105" t="str">
        <f t="shared" si="52"/>
        <v/>
      </c>
      <c r="C1165" s="105" t="str">
        <f t="shared" si="53"/>
        <v/>
      </c>
      <c r="D1165" s="105" t="str">
        <f t="shared" si="54"/>
        <v/>
      </c>
      <c r="E1165" s="106" t="s">
        <v>695</v>
      </c>
      <c r="F1165" s="106" t="s">
        <v>805</v>
      </c>
      <c r="G1165" s="106" t="s">
        <v>778</v>
      </c>
      <c r="H1165" s="106" t="s">
        <v>765</v>
      </c>
      <c r="I1165" s="106">
        <v>9</v>
      </c>
      <c r="J1165" s="106" t="s">
        <v>1269</v>
      </c>
      <c r="K1165" s="106">
        <v>10</v>
      </c>
      <c r="L1165" s="106" t="s">
        <v>741</v>
      </c>
      <c r="M1165" s="106" t="s">
        <v>924</v>
      </c>
      <c r="N1165" s="106">
        <v>0.43</v>
      </c>
      <c r="O1165" s="106">
        <v>0.88</v>
      </c>
      <c r="P1165" s="106" t="s">
        <v>714</v>
      </c>
      <c r="Q1165" s="107" t="s">
        <v>1924</v>
      </c>
      <c r="R1165" s="107" t="s">
        <v>25</v>
      </c>
    </row>
    <row r="1166" spans="2:18" ht="20.100000000000001" customHeight="1" x14ac:dyDescent="0.4">
      <c r="B1166" s="105" t="str">
        <f t="shared" si="52"/>
        <v/>
      </c>
      <c r="C1166" s="105" t="str">
        <f t="shared" si="53"/>
        <v/>
      </c>
      <c r="D1166" s="105" t="str">
        <f t="shared" si="54"/>
        <v/>
      </c>
      <c r="E1166" s="106" t="s">
        <v>695</v>
      </c>
      <c r="F1166" s="106" t="s">
        <v>817</v>
      </c>
      <c r="G1166" s="106" t="s">
        <v>773</v>
      </c>
      <c r="H1166" s="106" t="s">
        <v>819</v>
      </c>
      <c r="I1166" s="106">
        <v>9</v>
      </c>
      <c r="J1166" s="106" t="s">
        <v>1266</v>
      </c>
      <c r="K1166" s="106">
        <v>10</v>
      </c>
      <c r="L1166" s="106" t="s">
        <v>741</v>
      </c>
      <c r="M1166" s="106" t="s">
        <v>924</v>
      </c>
      <c r="N1166" s="106">
        <v>0.31</v>
      </c>
      <c r="O1166" s="106">
        <v>0.88</v>
      </c>
      <c r="P1166" s="106" t="s">
        <v>714</v>
      </c>
      <c r="Q1166" s="107" t="s">
        <v>1925</v>
      </c>
      <c r="R1166" s="107" t="s">
        <v>25</v>
      </c>
    </row>
    <row r="1167" spans="2:18" ht="20.100000000000001" customHeight="1" x14ac:dyDescent="0.4">
      <c r="B1167" s="105" t="str">
        <f t="shared" si="52"/>
        <v/>
      </c>
      <c r="C1167" s="105" t="str">
        <f t="shared" si="53"/>
        <v/>
      </c>
      <c r="D1167" s="105" t="str">
        <f t="shared" si="54"/>
        <v/>
      </c>
      <c r="E1167" s="106" t="s">
        <v>695</v>
      </c>
      <c r="F1167" s="106" t="s">
        <v>817</v>
      </c>
      <c r="G1167" s="106" t="s">
        <v>778</v>
      </c>
      <c r="H1167" s="106" t="s">
        <v>819</v>
      </c>
      <c r="I1167" s="106">
        <v>9</v>
      </c>
      <c r="J1167" s="106" t="s">
        <v>1269</v>
      </c>
      <c r="K1167" s="106">
        <v>10</v>
      </c>
      <c r="L1167" s="106" t="s">
        <v>741</v>
      </c>
      <c r="M1167" s="106" t="s">
        <v>924</v>
      </c>
      <c r="N1167" s="106">
        <v>0.31</v>
      </c>
      <c r="O1167" s="106">
        <v>0.88</v>
      </c>
      <c r="P1167" s="106" t="s">
        <v>714</v>
      </c>
      <c r="Q1167" s="107" t="s">
        <v>1926</v>
      </c>
      <c r="R1167" s="107" t="s">
        <v>25</v>
      </c>
    </row>
    <row r="1168" spans="2:18" ht="20.100000000000001" customHeight="1" x14ac:dyDescent="0.4">
      <c r="B1168" s="105" t="str">
        <f t="shared" si="52"/>
        <v/>
      </c>
      <c r="C1168" s="105" t="str">
        <f t="shared" si="53"/>
        <v/>
      </c>
      <c r="D1168" s="105" t="str">
        <f t="shared" si="54"/>
        <v/>
      </c>
      <c r="E1168" s="106" t="s">
        <v>695</v>
      </c>
      <c r="F1168" s="106" t="s">
        <v>740</v>
      </c>
      <c r="G1168" s="106" t="s">
        <v>697</v>
      </c>
      <c r="H1168" s="106" t="s">
        <v>717</v>
      </c>
      <c r="I1168" s="106">
        <v>9</v>
      </c>
      <c r="J1168" s="106" t="s">
        <v>699</v>
      </c>
      <c r="K1168" s="106">
        <v>10</v>
      </c>
      <c r="L1168" s="106" t="s">
        <v>741</v>
      </c>
      <c r="M1168" s="106" t="s">
        <v>924</v>
      </c>
      <c r="N1168" s="106">
        <v>0.34</v>
      </c>
      <c r="O1168" s="106">
        <v>0.88</v>
      </c>
      <c r="P1168" s="106" t="s">
        <v>714</v>
      </c>
      <c r="Q1168" s="107" t="s">
        <v>1927</v>
      </c>
      <c r="R1168" s="107" t="s">
        <v>522</v>
      </c>
    </row>
    <row r="1169" spans="2:18" ht="20.100000000000001" customHeight="1" x14ac:dyDescent="0.4">
      <c r="B1169" s="105" t="str">
        <f t="shared" ref="B1169:B1232" si="55">IF(OR($C$11="",$C$12=""),"",IFERROR(IF(AND($U$23&lt;&gt;R1169,$V$23&lt;&gt;R1169),"－",IF(AND(COUNTIF($C$11,"*樹脂スペーサー*")&gt;0,OR(M1169="空気",F1169="一般",F1169="一般ＰＧ")),"－",IF(AND($W$26&gt;0,$W$26&gt;=O1169),$U$26,IF(AND($W$27&gt;0,$W$27&gt;=O1169),$U$27,IF(AND($W$28&gt;0,$W$28&gt;=O1169),$U$28,IF(AND($W$29&gt;0,$W$29&gt;=O1169),$U$29,IF(AND($W$30&gt;0,$W$30&gt;=O1169),$U$30,IF(AND($W$31&gt;0,$W$31&gt;=O1169),$U$31,IF(AND($W$32&gt;0,$W$32&gt;=O1169),$U$32,"－"))))))))),"－"))</f>
        <v/>
      </c>
      <c r="C1169" s="105" t="str">
        <f t="shared" ref="C1169:C1232" si="56">IF(B1169="","",IF(B1169&lt;&gt;"－",VLOOKUP(B1169,$U$26:$V$32,2,FALSE),"－"))</f>
        <v/>
      </c>
      <c r="D1169" s="105" t="str">
        <f t="shared" ref="D1169:D1232" si="57">IF($H$10="","",IF($V$39&lt;&gt;"断熱等","－",IF(AND(COUNTIF($V$35,"*樹脂スペーサー*")&gt;0,OR(M1169="空気",F1169="一般",F1169="一般ＰＧ")),"－",IF(AND($V$36&lt;&gt;R1169,$W$36&lt;&gt;R1169),"－",IF(MID($H$10,10,1)="Z",IF(N1169&lt;=0.65,"○","－"),IF($V$37&gt;=O1169,"○","－"))))))</f>
        <v/>
      </c>
      <c r="E1169" s="106" t="s">
        <v>695</v>
      </c>
      <c r="F1169" s="106" t="s">
        <v>740</v>
      </c>
      <c r="G1169" s="106" t="s">
        <v>710</v>
      </c>
      <c r="H1169" s="106" t="s">
        <v>706</v>
      </c>
      <c r="I1169" s="106">
        <v>9</v>
      </c>
      <c r="J1169" s="106" t="s">
        <v>711</v>
      </c>
      <c r="K1169" s="106">
        <v>10</v>
      </c>
      <c r="L1169" s="106" t="s">
        <v>741</v>
      </c>
      <c r="M1169" s="106" t="s">
        <v>924</v>
      </c>
      <c r="N1169" s="106">
        <v>0.34</v>
      </c>
      <c r="O1169" s="106">
        <v>0.88</v>
      </c>
      <c r="P1169" s="106" t="s">
        <v>714</v>
      </c>
      <c r="Q1169" s="107" t="s">
        <v>1928</v>
      </c>
      <c r="R1169" s="107" t="s">
        <v>522</v>
      </c>
    </row>
    <row r="1170" spans="2:18" ht="20.100000000000001" customHeight="1" x14ac:dyDescent="0.4">
      <c r="B1170" s="105" t="str">
        <f t="shared" si="55"/>
        <v/>
      </c>
      <c r="C1170" s="105" t="str">
        <f t="shared" si="56"/>
        <v/>
      </c>
      <c r="D1170" s="105" t="str">
        <f t="shared" si="57"/>
        <v/>
      </c>
      <c r="E1170" s="106" t="s">
        <v>695</v>
      </c>
      <c r="F1170" s="106" t="s">
        <v>740</v>
      </c>
      <c r="G1170" s="106" t="s">
        <v>752</v>
      </c>
      <c r="H1170" s="106" t="s">
        <v>706</v>
      </c>
      <c r="I1170" s="106">
        <v>9</v>
      </c>
      <c r="J1170" s="106" t="s">
        <v>699</v>
      </c>
      <c r="K1170" s="106">
        <v>10</v>
      </c>
      <c r="L1170" s="106" t="s">
        <v>753</v>
      </c>
      <c r="M1170" s="106" t="s">
        <v>924</v>
      </c>
      <c r="N1170" s="106">
        <v>0.35</v>
      </c>
      <c r="O1170" s="106">
        <v>0.88</v>
      </c>
      <c r="P1170" s="106" t="s">
        <v>714</v>
      </c>
      <c r="Q1170" s="107" t="s">
        <v>1929</v>
      </c>
      <c r="R1170" s="107" t="s">
        <v>522</v>
      </c>
    </row>
    <row r="1171" spans="2:18" ht="20.100000000000001" customHeight="1" x14ac:dyDescent="0.4">
      <c r="B1171" s="105" t="str">
        <f t="shared" si="55"/>
        <v/>
      </c>
      <c r="C1171" s="105" t="str">
        <f t="shared" si="56"/>
        <v/>
      </c>
      <c r="D1171" s="105" t="str">
        <f t="shared" si="57"/>
        <v/>
      </c>
      <c r="E1171" s="106" t="s">
        <v>695</v>
      </c>
      <c r="F1171" s="106" t="s">
        <v>740</v>
      </c>
      <c r="G1171" s="106" t="s">
        <v>710</v>
      </c>
      <c r="H1171" s="106" t="s">
        <v>706</v>
      </c>
      <c r="I1171" s="106">
        <v>9</v>
      </c>
      <c r="J1171" s="106" t="s">
        <v>711</v>
      </c>
      <c r="K1171" s="106">
        <v>10</v>
      </c>
      <c r="L1171" s="106" t="s">
        <v>741</v>
      </c>
      <c r="M1171" s="106" t="s">
        <v>924</v>
      </c>
      <c r="N1171" s="106">
        <v>0.34</v>
      </c>
      <c r="O1171" s="106">
        <v>0.88</v>
      </c>
      <c r="P1171" s="106" t="s">
        <v>714</v>
      </c>
      <c r="Q1171" s="107" t="s">
        <v>1930</v>
      </c>
      <c r="R1171" s="107" t="s">
        <v>275</v>
      </c>
    </row>
    <row r="1172" spans="2:18" ht="20.100000000000001" customHeight="1" x14ac:dyDescent="0.4">
      <c r="B1172" s="105" t="str">
        <f t="shared" si="55"/>
        <v/>
      </c>
      <c r="C1172" s="105" t="str">
        <f t="shared" si="56"/>
        <v/>
      </c>
      <c r="D1172" s="105" t="str">
        <f t="shared" si="57"/>
        <v/>
      </c>
      <c r="E1172" s="106" t="s">
        <v>695</v>
      </c>
      <c r="F1172" s="106" t="s">
        <v>794</v>
      </c>
      <c r="G1172" s="106" t="s">
        <v>773</v>
      </c>
      <c r="H1172" s="106" t="s">
        <v>729</v>
      </c>
      <c r="I1172" s="106">
        <v>9</v>
      </c>
      <c r="J1172" s="106" t="s">
        <v>774</v>
      </c>
      <c r="K1172" s="106">
        <v>10</v>
      </c>
      <c r="L1172" s="106" t="s">
        <v>729</v>
      </c>
      <c r="M1172" s="106" t="s">
        <v>924</v>
      </c>
      <c r="N1172" s="106">
        <v>0.44</v>
      </c>
      <c r="O1172" s="106">
        <v>0.88</v>
      </c>
      <c r="P1172" s="106" t="s">
        <v>714</v>
      </c>
      <c r="Q1172" s="107" t="s">
        <v>1931</v>
      </c>
      <c r="R1172" s="107" t="s">
        <v>13</v>
      </c>
    </row>
    <row r="1173" spans="2:18" ht="20.100000000000001" customHeight="1" x14ac:dyDescent="0.4">
      <c r="B1173" s="105" t="str">
        <f t="shared" si="55"/>
        <v/>
      </c>
      <c r="C1173" s="105" t="str">
        <f t="shared" si="56"/>
        <v/>
      </c>
      <c r="D1173" s="105" t="str">
        <f t="shared" si="57"/>
        <v/>
      </c>
      <c r="E1173" s="106" t="s">
        <v>695</v>
      </c>
      <c r="F1173" s="106" t="s">
        <v>794</v>
      </c>
      <c r="G1173" s="106" t="s">
        <v>778</v>
      </c>
      <c r="H1173" s="106" t="s">
        <v>729</v>
      </c>
      <c r="I1173" s="106">
        <v>9</v>
      </c>
      <c r="J1173" s="106" t="s">
        <v>779</v>
      </c>
      <c r="K1173" s="106">
        <v>10</v>
      </c>
      <c r="L1173" s="106" t="s">
        <v>729</v>
      </c>
      <c r="M1173" s="106" t="s">
        <v>924</v>
      </c>
      <c r="N1173" s="106">
        <v>0.44</v>
      </c>
      <c r="O1173" s="106">
        <v>0.88</v>
      </c>
      <c r="P1173" s="106" t="s">
        <v>714</v>
      </c>
      <c r="Q1173" s="107" t="s">
        <v>1932</v>
      </c>
      <c r="R1173" s="107" t="s">
        <v>13</v>
      </c>
    </row>
    <row r="1174" spans="2:18" ht="20.100000000000001" customHeight="1" x14ac:dyDescent="0.4">
      <c r="B1174" s="105" t="str">
        <f t="shared" si="55"/>
        <v/>
      </c>
      <c r="C1174" s="105" t="str">
        <f t="shared" si="56"/>
        <v/>
      </c>
      <c r="D1174" s="105" t="str">
        <f t="shared" si="57"/>
        <v/>
      </c>
      <c r="E1174" s="106" t="s">
        <v>695</v>
      </c>
      <c r="F1174" s="106" t="s">
        <v>794</v>
      </c>
      <c r="G1174" s="106" t="s">
        <v>782</v>
      </c>
      <c r="H1174" s="106" t="s">
        <v>729</v>
      </c>
      <c r="I1174" s="106">
        <v>9</v>
      </c>
      <c r="J1174" s="106" t="s">
        <v>783</v>
      </c>
      <c r="K1174" s="106">
        <v>10</v>
      </c>
      <c r="L1174" s="106" t="s">
        <v>729</v>
      </c>
      <c r="M1174" s="106" t="s">
        <v>924</v>
      </c>
      <c r="N1174" s="106">
        <v>0.37</v>
      </c>
      <c r="O1174" s="106">
        <v>0.88</v>
      </c>
      <c r="P1174" s="106" t="s">
        <v>714</v>
      </c>
      <c r="Q1174" s="107" t="s">
        <v>1933</v>
      </c>
      <c r="R1174" s="107" t="s">
        <v>13</v>
      </c>
    </row>
    <row r="1175" spans="2:18" ht="20.100000000000001" customHeight="1" x14ac:dyDescent="0.4">
      <c r="B1175" s="105" t="str">
        <f t="shared" si="55"/>
        <v/>
      </c>
      <c r="C1175" s="105" t="str">
        <f t="shared" si="56"/>
        <v/>
      </c>
      <c r="D1175" s="105" t="str">
        <f t="shared" si="57"/>
        <v/>
      </c>
      <c r="E1175" s="106" t="s">
        <v>695</v>
      </c>
      <c r="F1175" s="106" t="s">
        <v>696</v>
      </c>
      <c r="G1175" s="106" t="s">
        <v>773</v>
      </c>
      <c r="H1175" s="106" t="s">
        <v>717</v>
      </c>
      <c r="I1175" s="106">
        <v>9</v>
      </c>
      <c r="J1175" s="106" t="s">
        <v>774</v>
      </c>
      <c r="K1175" s="106">
        <v>9</v>
      </c>
      <c r="L1175" s="106" t="s">
        <v>717</v>
      </c>
      <c r="M1175" s="106" t="s">
        <v>924</v>
      </c>
      <c r="N1175" s="106">
        <v>0.31</v>
      </c>
      <c r="O1175" s="106">
        <v>0.89</v>
      </c>
      <c r="P1175" s="106" t="s">
        <v>714</v>
      </c>
      <c r="Q1175" s="107" t="s">
        <v>1934</v>
      </c>
      <c r="R1175" s="107" t="s">
        <v>39</v>
      </c>
    </row>
    <row r="1176" spans="2:18" ht="20.100000000000001" customHeight="1" x14ac:dyDescent="0.4">
      <c r="B1176" s="105" t="str">
        <f t="shared" si="55"/>
        <v/>
      </c>
      <c r="C1176" s="105" t="str">
        <f t="shared" si="56"/>
        <v/>
      </c>
      <c r="D1176" s="105" t="str">
        <f t="shared" si="57"/>
        <v/>
      </c>
      <c r="E1176" s="106" t="s">
        <v>695</v>
      </c>
      <c r="F1176" s="106" t="s">
        <v>696</v>
      </c>
      <c r="G1176" s="106" t="s">
        <v>778</v>
      </c>
      <c r="H1176" s="106" t="s">
        <v>717</v>
      </c>
      <c r="I1176" s="106">
        <v>9</v>
      </c>
      <c r="J1176" s="106" t="s">
        <v>779</v>
      </c>
      <c r="K1176" s="106">
        <v>9</v>
      </c>
      <c r="L1176" s="106" t="s">
        <v>717</v>
      </c>
      <c r="M1176" s="106" t="s">
        <v>924</v>
      </c>
      <c r="N1176" s="106">
        <v>0.31</v>
      </c>
      <c r="O1176" s="106">
        <v>0.89</v>
      </c>
      <c r="P1176" s="106" t="s">
        <v>714</v>
      </c>
      <c r="Q1176" s="107" t="s">
        <v>1935</v>
      </c>
      <c r="R1176" s="107" t="s">
        <v>39</v>
      </c>
    </row>
    <row r="1177" spans="2:18" ht="20.100000000000001" customHeight="1" x14ac:dyDescent="0.4">
      <c r="B1177" s="105" t="str">
        <f t="shared" si="55"/>
        <v/>
      </c>
      <c r="C1177" s="105" t="str">
        <f t="shared" si="56"/>
        <v/>
      </c>
      <c r="D1177" s="105" t="str">
        <f t="shared" si="57"/>
        <v/>
      </c>
      <c r="E1177" s="106" t="s">
        <v>695</v>
      </c>
      <c r="F1177" s="106" t="s">
        <v>696</v>
      </c>
      <c r="G1177" s="106" t="s">
        <v>782</v>
      </c>
      <c r="H1177" s="106" t="s">
        <v>717</v>
      </c>
      <c r="I1177" s="106">
        <v>9</v>
      </c>
      <c r="J1177" s="106" t="s">
        <v>783</v>
      </c>
      <c r="K1177" s="106">
        <v>9</v>
      </c>
      <c r="L1177" s="106" t="s">
        <v>717</v>
      </c>
      <c r="M1177" s="106" t="s">
        <v>924</v>
      </c>
      <c r="N1177" s="106">
        <v>0.27</v>
      </c>
      <c r="O1177" s="106">
        <v>0.89</v>
      </c>
      <c r="P1177" s="106" t="s">
        <v>714</v>
      </c>
      <c r="Q1177" s="107" t="s">
        <v>1936</v>
      </c>
      <c r="R1177" s="107" t="s">
        <v>39</v>
      </c>
    </row>
    <row r="1178" spans="2:18" ht="20.100000000000001" customHeight="1" x14ac:dyDescent="0.4">
      <c r="B1178" s="105" t="str">
        <f t="shared" si="55"/>
        <v/>
      </c>
      <c r="C1178" s="105" t="str">
        <f t="shared" si="56"/>
        <v/>
      </c>
      <c r="D1178" s="105" t="str">
        <f t="shared" si="57"/>
        <v/>
      </c>
      <c r="E1178" s="106" t="s">
        <v>695</v>
      </c>
      <c r="F1178" s="106" t="s">
        <v>794</v>
      </c>
      <c r="G1178" s="106" t="s">
        <v>710</v>
      </c>
      <c r="H1178" s="106" t="s">
        <v>765</v>
      </c>
      <c r="I1178" s="106">
        <v>9</v>
      </c>
      <c r="J1178" s="106" t="s">
        <v>711</v>
      </c>
      <c r="K1178" s="106">
        <v>10</v>
      </c>
      <c r="L1178" s="106" t="s">
        <v>765</v>
      </c>
      <c r="M1178" s="106" t="s">
        <v>924</v>
      </c>
      <c r="N1178" s="106">
        <v>0.44</v>
      </c>
      <c r="O1178" s="106">
        <v>0.89</v>
      </c>
      <c r="P1178" s="106" t="s">
        <v>714</v>
      </c>
      <c r="Q1178" s="107" t="s">
        <v>1937</v>
      </c>
      <c r="R1178" s="107" t="s">
        <v>25</v>
      </c>
    </row>
    <row r="1179" spans="2:18" ht="20.100000000000001" customHeight="1" x14ac:dyDescent="0.4">
      <c r="B1179" s="105" t="str">
        <f t="shared" si="55"/>
        <v/>
      </c>
      <c r="C1179" s="105" t="str">
        <f t="shared" si="56"/>
        <v/>
      </c>
      <c r="D1179" s="105" t="str">
        <f t="shared" si="57"/>
        <v/>
      </c>
      <c r="E1179" s="106" t="s">
        <v>695</v>
      </c>
      <c r="F1179" s="106" t="s">
        <v>696</v>
      </c>
      <c r="G1179" s="106" t="s">
        <v>721</v>
      </c>
      <c r="H1179" s="106" t="s">
        <v>717</v>
      </c>
      <c r="I1179" s="106">
        <v>9</v>
      </c>
      <c r="J1179" s="106" t="s">
        <v>722</v>
      </c>
      <c r="K1179" s="106">
        <v>9</v>
      </c>
      <c r="L1179" s="106" t="s">
        <v>717</v>
      </c>
      <c r="M1179" s="106" t="s">
        <v>924</v>
      </c>
      <c r="N1179" s="106">
        <v>0.32</v>
      </c>
      <c r="O1179" s="106">
        <v>0.89</v>
      </c>
      <c r="P1179" s="106" t="s">
        <v>714</v>
      </c>
      <c r="Q1179" s="107" t="s">
        <v>1938</v>
      </c>
      <c r="R1179" s="107" t="s">
        <v>25</v>
      </c>
    </row>
    <row r="1180" spans="2:18" ht="20.100000000000001" customHeight="1" x14ac:dyDescent="0.4">
      <c r="B1180" s="105" t="str">
        <f t="shared" si="55"/>
        <v/>
      </c>
      <c r="C1180" s="105" t="str">
        <f t="shared" si="56"/>
        <v/>
      </c>
      <c r="D1180" s="105" t="str">
        <f t="shared" si="57"/>
        <v/>
      </c>
      <c r="E1180" s="106" t="s">
        <v>695</v>
      </c>
      <c r="F1180" s="106" t="s">
        <v>696</v>
      </c>
      <c r="G1180" s="106" t="s">
        <v>773</v>
      </c>
      <c r="H1180" s="106" t="s">
        <v>698</v>
      </c>
      <c r="I1180" s="106">
        <v>9</v>
      </c>
      <c r="J1180" s="106" t="s">
        <v>774</v>
      </c>
      <c r="K1180" s="106">
        <v>9</v>
      </c>
      <c r="L1180" s="106" t="s">
        <v>698</v>
      </c>
      <c r="M1180" s="106" t="s">
        <v>924</v>
      </c>
      <c r="N1180" s="106">
        <v>0.32</v>
      </c>
      <c r="O1180" s="106">
        <v>0.89</v>
      </c>
      <c r="P1180" s="106" t="s">
        <v>714</v>
      </c>
      <c r="Q1180" s="107" t="s">
        <v>1939</v>
      </c>
      <c r="R1180" s="107" t="s">
        <v>25</v>
      </c>
    </row>
    <row r="1181" spans="2:18" ht="20.100000000000001" customHeight="1" x14ac:dyDescent="0.4">
      <c r="B1181" s="105" t="str">
        <f t="shared" si="55"/>
        <v/>
      </c>
      <c r="C1181" s="105" t="str">
        <f t="shared" si="56"/>
        <v/>
      </c>
      <c r="D1181" s="105" t="str">
        <f t="shared" si="57"/>
        <v/>
      </c>
      <c r="E1181" s="106" t="s">
        <v>695</v>
      </c>
      <c r="F1181" s="106" t="s">
        <v>696</v>
      </c>
      <c r="G1181" s="106" t="s">
        <v>778</v>
      </c>
      <c r="H1181" s="106" t="s">
        <v>698</v>
      </c>
      <c r="I1181" s="106">
        <v>9</v>
      </c>
      <c r="J1181" s="106" t="s">
        <v>779</v>
      </c>
      <c r="K1181" s="106">
        <v>9</v>
      </c>
      <c r="L1181" s="106" t="s">
        <v>698</v>
      </c>
      <c r="M1181" s="106" t="s">
        <v>924</v>
      </c>
      <c r="N1181" s="106">
        <v>0.32</v>
      </c>
      <c r="O1181" s="106">
        <v>0.89</v>
      </c>
      <c r="P1181" s="106" t="s">
        <v>714</v>
      </c>
      <c r="Q1181" s="107" t="s">
        <v>1940</v>
      </c>
      <c r="R1181" s="107" t="s">
        <v>25</v>
      </c>
    </row>
    <row r="1182" spans="2:18" ht="20.100000000000001" customHeight="1" x14ac:dyDescent="0.4">
      <c r="B1182" s="105" t="str">
        <f t="shared" si="55"/>
        <v/>
      </c>
      <c r="C1182" s="105" t="str">
        <f t="shared" si="56"/>
        <v/>
      </c>
      <c r="D1182" s="105" t="str">
        <f t="shared" si="57"/>
        <v/>
      </c>
      <c r="E1182" s="106" t="s">
        <v>695</v>
      </c>
      <c r="F1182" s="106" t="s">
        <v>696</v>
      </c>
      <c r="G1182" s="106" t="s">
        <v>782</v>
      </c>
      <c r="H1182" s="106" t="s">
        <v>698</v>
      </c>
      <c r="I1182" s="106">
        <v>9</v>
      </c>
      <c r="J1182" s="106" t="s">
        <v>783</v>
      </c>
      <c r="K1182" s="106">
        <v>9</v>
      </c>
      <c r="L1182" s="106" t="s">
        <v>698</v>
      </c>
      <c r="M1182" s="106" t="s">
        <v>924</v>
      </c>
      <c r="N1182" s="106">
        <v>0.27</v>
      </c>
      <c r="O1182" s="106">
        <v>0.89</v>
      </c>
      <c r="P1182" s="106" t="s">
        <v>714</v>
      </c>
      <c r="Q1182" s="107" t="s">
        <v>1941</v>
      </c>
      <c r="R1182" s="107" t="s">
        <v>25</v>
      </c>
    </row>
    <row r="1183" spans="2:18" ht="20.100000000000001" customHeight="1" x14ac:dyDescent="0.4">
      <c r="B1183" s="105" t="str">
        <f t="shared" si="55"/>
        <v/>
      </c>
      <c r="C1183" s="105" t="str">
        <f t="shared" si="56"/>
        <v/>
      </c>
      <c r="D1183" s="105" t="str">
        <f t="shared" si="57"/>
        <v/>
      </c>
      <c r="E1183" s="106" t="s">
        <v>695</v>
      </c>
      <c r="F1183" s="106" t="s">
        <v>798</v>
      </c>
      <c r="G1183" s="106" t="s">
        <v>710</v>
      </c>
      <c r="H1183" s="106" t="s">
        <v>765</v>
      </c>
      <c r="I1183" s="106">
        <v>9</v>
      </c>
      <c r="J1183" s="106" t="s">
        <v>711</v>
      </c>
      <c r="K1183" s="106">
        <v>10</v>
      </c>
      <c r="L1183" s="106" t="s">
        <v>819</v>
      </c>
      <c r="M1183" s="106" t="s">
        <v>924</v>
      </c>
      <c r="N1183" s="106">
        <v>0.36</v>
      </c>
      <c r="O1183" s="106">
        <v>0.89</v>
      </c>
      <c r="P1183" s="106" t="s">
        <v>714</v>
      </c>
      <c r="Q1183" s="107" t="s">
        <v>1942</v>
      </c>
      <c r="R1183" s="107" t="s">
        <v>25</v>
      </c>
    </row>
    <row r="1184" spans="2:18" ht="20.100000000000001" customHeight="1" x14ac:dyDescent="0.4">
      <c r="B1184" s="105" t="str">
        <f t="shared" si="55"/>
        <v/>
      </c>
      <c r="C1184" s="105" t="str">
        <f t="shared" si="56"/>
        <v/>
      </c>
      <c r="D1184" s="105" t="str">
        <f t="shared" si="57"/>
        <v/>
      </c>
      <c r="E1184" s="106" t="s">
        <v>695</v>
      </c>
      <c r="F1184" s="106" t="s">
        <v>805</v>
      </c>
      <c r="G1184" s="106" t="s">
        <v>697</v>
      </c>
      <c r="H1184" s="106" t="s">
        <v>765</v>
      </c>
      <c r="I1184" s="106">
        <v>9</v>
      </c>
      <c r="J1184" s="106" t="s">
        <v>699</v>
      </c>
      <c r="K1184" s="106">
        <v>10</v>
      </c>
      <c r="L1184" s="106" t="s">
        <v>741</v>
      </c>
      <c r="M1184" s="106" t="s">
        <v>924</v>
      </c>
      <c r="N1184" s="106">
        <v>0.45</v>
      </c>
      <c r="O1184" s="106">
        <v>0.89</v>
      </c>
      <c r="P1184" s="106" t="s">
        <v>714</v>
      </c>
      <c r="Q1184" s="107" t="s">
        <v>1943</v>
      </c>
      <c r="R1184" s="107" t="s">
        <v>522</v>
      </c>
    </row>
    <row r="1185" spans="2:18" ht="20.100000000000001" customHeight="1" x14ac:dyDescent="0.4">
      <c r="B1185" s="105" t="str">
        <f t="shared" si="55"/>
        <v/>
      </c>
      <c r="C1185" s="105" t="str">
        <f t="shared" si="56"/>
        <v/>
      </c>
      <c r="D1185" s="105" t="str">
        <f t="shared" si="57"/>
        <v/>
      </c>
      <c r="E1185" s="106" t="s">
        <v>695</v>
      </c>
      <c r="F1185" s="106" t="s">
        <v>805</v>
      </c>
      <c r="G1185" s="106" t="s">
        <v>710</v>
      </c>
      <c r="H1185" s="106" t="s">
        <v>729</v>
      </c>
      <c r="I1185" s="106">
        <v>9</v>
      </c>
      <c r="J1185" s="106" t="s">
        <v>711</v>
      </c>
      <c r="K1185" s="106">
        <v>10</v>
      </c>
      <c r="L1185" s="106" t="s">
        <v>741</v>
      </c>
      <c r="M1185" s="106" t="s">
        <v>924</v>
      </c>
      <c r="N1185" s="106">
        <v>0.45</v>
      </c>
      <c r="O1185" s="106">
        <v>0.89</v>
      </c>
      <c r="P1185" s="106" t="s">
        <v>714</v>
      </c>
      <c r="Q1185" s="107" t="s">
        <v>1944</v>
      </c>
      <c r="R1185" s="107" t="s">
        <v>522</v>
      </c>
    </row>
    <row r="1186" spans="2:18" ht="20.100000000000001" customHeight="1" x14ac:dyDescent="0.4">
      <c r="B1186" s="105" t="str">
        <f t="shared" si="55"/>
        <v/>
      </c>
      <c r="C1186" s="105" t="str">
        <f t="shared" si="56"/>
        <v/>
      </c>
      <c r="D1186" s="105" t="str">
        <f t="shared" si="57"/>
        <v/>
      </c>
      <c r="E1186" s="106" t="s">
        <v>695</v>
      </c>
      <c r="F1186" s="106" t="s">
        <v>805</v>
      </c>
      <c r="G1186" s="106" t="s">
        <v>752</v>
      </c>
      <c r="H1186" s="106" t="s">
        <v>729</v>
      </c>
      <c r="I1186" s="106">
        <v>9</v>
      </c>
      <c r="J1186" s="106" t="s">
        <v>699</v>
      </c>
      <c r="K1186" s="106">
        <v>10</v>
      </c>
      <c r="L1186" s="106" t="s">
        <v>753</v>
      </c>
      <c r="M1186" s="106" t="s">
        <v>924</v>
      </c>
      <c r="N1186" s="106">
        <v>0.46</v>
      </c>
      <c r="O1186" s="106">
        <v>0.89</v>
      </c>
      <c r="P1186" s="106" t="s">
        <v>714</v>
      </c>
      <c r="Q1186" s="107" t="s">
        <v>1945</v>
      </c>
      <c r="R1186" s="107" t="s">
        <v>522</v>
      </c>
    </row>
    <row r="1187" spans="2:18" ht="20.100000000000001" customHeight="1" x14ac:dyDescent="0.4">
      <c r="B1187" s="105" t="str">
        <f t="shared" si="55"/>
        <v/>
      </c>
      <c r="C1187" s="105" t="str">
        <f t="shared" si="56"/>
        <v/>
      </c>
      <c r="D1187" s="105" t="str">
        <f t="shared" si="57"/>
        <v/>
      </c>
      <c r="E1187" s="106" t="s">
        <v>695</v>
      </c>
      <c r="F1187" s="106" t="s">
        <v>817</v>
      </c>
      <c r="G1187" s="106" t="s">
        <v>697</v>
      </c>
      <c r="H1187" s="106" t="s">
        <v>819</v>
      </c>
      <c r="I1187" s="106">
        <v>9</v>
      </c>
      <c r="J1187" s="106" t="s">
        <v>699</v>
      </c>
      <c r="K1187" s="106">
        <v>10</v>
      </c>
      <c r="L1187" s="106" t="s">
        <v>741</v>
      </c>
      <c r="M1187" s="106" t="s">
        <v>924</v>
      </c>
      <c r="N1187" s="106">
        <v>0.32</v>
      </c>
      <c r="O1187" s="106">
        <v>0.89</v>
      </c>
      <c r="P1187" s="106" t="s">
        <v>714</v>
      </c>
      <c r="Q1187" s="107" t="s">
        <v>1946</v>
      </c>
      <c r="R1187" s="107" t="s">
        <v>522</v>
      </c>
    </row>
    <row r="1188" spans="2:18" ht="20.100000000000001" customHeight="1" x14ac:dyDescent="0.4">
      <c r="B1188" s="105" t="str">
        <f t="shared" si="55"/>
        <v/>
      </c>
      <c r="C1188" s="105" t="str">
        <f t="shared" si="56"/>
        <v/>
      </c>
      <c r="D1188" s="105" t="str">
        <f t="shared" si="57"/>
        <v/>
      </c>
      <c r="E1188" s="106" t="s">
        <v>695</v>
      </c>
      <c r="F1188" s="106" t="s">
        <v>817</v>
      </c>
      <c r="G1188" s="106" t="s">
        <v>710</v>
      </c>
      <c r="H1188" s="106" t="s">
        <v>799</v>
      </c>
      <c r="I1188" s="106">
        <v>9</v>
      </c>
      <c r="J1188" s="106" t="s">
        <v>711</v>
      </c>
      <c r="K1188" s="106">
        <v>10</v>
      </c>
      <c r="L1188" s="106" t="s">
        <v>741</v>
      </c>
      <c r="M1188" s="106" t="s">
        <v>924</v>
      </c>
      <c r="N1188" s="106">
        <v>0.32</v>
      </c>
      <c r="O1188" s="106">
        <v>0.89</v>
      </c>
      <c r="P1188" s="106" t="s">
        <v>714</v>
      </c>
      <c r="Q1188" s="107" t="s">
        <v>1947</v>
      </c>
      <c r="R1188" s="107" t="s">
        <v>522</v>
      </c>
    </row>
    <row r="1189" spans="2:18" ht="20.100000000000001" customHeight="1" x14ac:dyDescent="0.4">
      <c r="B1189" s="105" t="str">
        <f t="shared" si="55"/>
        <v/>
      </c>
      <c r="C1189" s="105" t="str">
        <f t="shared" si="56"/>
        <v/>
      </c>
      <c r="D1189" s="105" t="str">
        <f t="shared" si="57"/>
        <v/>
      </c>
      <c r="E1189" s="106" t="s">
        <v>695</v>
      </c>
      <c r="F1189" s="106" t="s">
        <v>817</v>
      </c>
      <c r="G1189" s="106" t="s">
        <v>752</v>
      </c>
      <c r="H1189" s="106" t="s">
        <v>799</v>
      </c>
      <c r="I1189" s="106">
        <v>9</v>
      </c>
      <c r="J1189" s="106" t="s">
        <v>699</v>
      </c>
      <c r="K1189" s="106">
        <v>10</v>
      </c>
      <c r="L1189" s="106" t="s">
        <v>753</v>
      </c>
      <c r="M1189" s="106" t="s">
        <v>924</v>
      </c>
      <c r="N1189" s="106">
        <v>0.33</v>
      </c>
      <c r="O1189" s="106">
        <v>0.89</v>
      </c>
      <c r="P1189" s="106" t="s">
        <v>714</v>
      </c>
      <c r="Q1189" s="107" t="s">
        <v>1948</v>
      </c>
      <c r="R1189" s="107" t="s">
        <v>522</v>
      </c>
    </row>
    <row r="1190" spans="2:18" ht="20.100000000000001" customHeight="1" x14ac:dyDescent="0.4">
      <c r="B1190" s="105" t="str">
        <f t="shared" si="55"/>
        <v/>
      </c>
      <c r="C1190" s="105" t="str">
        <f t="shared" si="56"/>
        <v/>
      </c>
      <c r="D1190" s="105" t="str">
        <f t="shared" si="57"/>
        <v/>
      </c>
      <c r="E1190" s="106" t="s">
        <v>695</v>
      </c>
      <c r="F1190" s="106" t="s">
        <v>805</v>
      </c>
      <c r="G1190" s="106" t="s">
        <v>710</v>
      </c>
      <c r="H1190" s="106" t="s">
        <v>729</v>
      </c>
      <c r="I1190" s="106">
        <v>9</v>
      </c>
      <c r="J1190" s="106" t="s">
        <v>711</v>
      </c>
      <c r="K1190" s="106">
        <v>10</v>
      </c>
      <c r="L1190" s="106" t="s">
        <v>741</v>
      </c>
      <c r="M1190" s="106" t="s">
        <v>924</v>
      </c>
      <c r="N1190" s="106">
        <v>0.45</v>
      </c>
      <c r="O1190" s="106">
        <v>0.89</v>
      </c>
      <c r="P1190" s="106" t="s">
        <v>714</v>
      </c>
      <c r="Q1190" s="107" t="s">
        <v>1949</v>
      </c>
      <c r="R1190" s="107" t="s">
        <v>275</v>
      </c>
    </row>
    <row r="1191" spans="2:18" ht="20.100000000000001" customHeight="1" x14ac:dyDescent="0.4">
      <c r="B1191" s="105" t="str">
        <f t="shared" si="55"/>
        <v/>
      </c>
      <c r="C1191" s="105" t="str">
        <f t="shared" si="56"/>
        <v/>
      </c>
      <c r="D1191" s="105" t="str">
        <f t="shared" si="57"/>
        <v/>
      </c>
      <c r="E1191" s="106" t="s">
        <v>695</v>
      </c>
      <c r="F1191" s="106" t="s">
        <v>805</v>
      </c>
      <c r="G1191" s="106" t="s">
        <v>752</v>
      </c>
      <c r="H1191" s="106" t="s">
        <v>733</v>
      </c>
      <c r="I1191" s="106">
        <v>9</v>
      </c>
      <c r="J1191" s="106" t="s">
        <v>699</v>
      </c>
      <c r="K1191" s="106">
        <v>10</v>
      </c>
      <c r="L1191" s="106" t="s">
        <v>753</v>
      </c>
      <c r="M1191" s="106" t="s">
        <v>924</v>
      </c>
      <c r="N1191" s="106">
        <v>0.45</v>
      </c>
      <c r="O1191" s="106">
        <v>0.89</v>
      </c>
      <c r="P1191" s="106" t="s">
        <v>714</v>
      </c>
      <c r="Q1191" s="107" t="s">
        <v>1950</v>
      </c>
      <c r="R1191" s="107" t="s">
        <v>275</v>
      </c>
    </row>
    <row r="1192" spans="2:18" ht="20.100000000000001" customHeight="1" x14ac:dyDescent="0.4">
      <c r="B1192" s="105" t="str">
        <f t="shared" si="55"/>
        <v/>
      </c>
      <c r="C1192" s="105" t="str">
        <f t="shared" si="56"/>
        <v/>
      </c>
      <c r="D1192" s="105" t="str">
        <f t="shared" si="57"/>
        <v/>
      </c>
      <c r="E1192" s="106" t="s">
        <v>695</v>
      </c>
      <c r="F1192" s="106" t="s">
        <v>817</v>
      </c>
      <c r="G1192" s="106" t="s">
        <v>710</v>
      </c>
      <c r="H1192" s="106" t="s">
        <v>799</v>
      </c>
      <c r="I1192" s="106">
        <v>9</v>
      </c>
      <c r="J1192" s="106" t="s">
        <v>711</v>
      </c>
      <c r="K1192" s="106">
        <v>10</v>
      </c>
      <c r="L1192" s="106" t="s">
        <v>741</v>
      </c>
      <c r="M1192" s="106" t="s">
        <v>924</v>
      </c>
      <c r="N1192" s="106">
        <v>0.32</v>
      </c>
      <c r="O1192" s="106">
        <v>0.89</v>
      </c>
      <c r="P1192" s="106" t="s">
        <v>714</v>
      </c>
      <c r="Q1192" s="107" t="s">
        <v>1951</v>
      </c>
      <c r="R1192" s="107" t="s">
        <v>275</v>
      </c>
    </row>
    <row r="1193" spans="2:18" ht="20.100000000000001" customHeight="1" x14ac:dyDescent="0.4">
      <c r="B1193" s="105" t="str">
        <f t="shared" si="55"/>
        <v/>
      </c>
      <c r="C1193" s="105" t="str">
        <f t="shared" si="56"/>
        <v/>
      </c>
      <c r="D1193" s="105" t="str">
        <f t="shared" si="57"/>
        <v/>
      </c>
      <c r="E1193" s="106" t="s">
        <v>695</v>
      </c>
      <c r="F1193" s="106" t="s">
        <v>817</v>
      </c>
      <c r="G1193" s="106" t="s">
        <v>752</v>
      </c>
      <c r="H1193" s="106" t="s">
        <v>802</v>
      </c>
      <c r="I1193" s="106">
        <v>9</v>
      </c>
      <c r="J1193" s="106" t="s">
        <v>699</v>
      </c>
      <c r="K1193" s="106">
        <v>10</v>
      </c>
      <c r="L1193" s="106" t="s">
        <v>753</v>
      </c>
      <c r="M1193" s="106" t="s">
        <v>924</v>
      </c>
      <c r="N1193" s="106">
        <v>0.33</v>
      </c>
      <c r="O1193" s="106">
        <v>0.89</v>
      </c>
      <c r="P1193" s="106" t="s">
        <v>714</v>
      </c>
      <c r="Q1193" s="107" t="s">
        <v>1952</v>
      </c>
      <c r="R1193" s="107" t="s">
        <v>275</v>
      </c>
    </row>
    <row r="1194" spans="2:18" ht="20.100000000000001" customHeight="1" x14ac:dyDescent="0.4">
      <c r="B1194" s="105" t="str">
        <f t="shared" si="55"/>
        <v/>
      </c>
      <c r="C1194" s="105" t="str">
        <f t="shared" si="56"/>
        <v/>
      </c>
      <c r="D1194" s="105" t="str">
        <f t="shared" si="57"/>
        <v/>
      </c>
      <c r="E1194" s="106" t="s">
        <v>695</v>
      </c>
      <c r="F1194" s="106" t="s">
        <v>794</v>
      </c>
      <c r="G1194" s="106" t="s">
        <v>721</v>
      </c>
      <c r="H1194" s="106" t="s">
        <v>733</v>
      </c>
      <c r="I1194" s="106">
        <v>9</v>
      </c>
      <c r="J1194" s="106" t="s">
        <v>722</v>
      </c>
      <c r="K1194" s="106">
        <v>10</v>
      </c>
      <c r="L1194" s="106" t="s">
        <v>733</v>
      </c>
      <c r="M1194" s="106" t="s">
        <v>924</v>
      </c>
      <c r="N1194" s="106">
        <v>0.45</v>
      </c>
      <c r="O1194" s="106">
        <v>0.89</v>
      </c>
      <c r="P1194" s="106" t="s">
        <v>714</v>
      </c>
      <c r="Q1194" s="107" t="s">
        <v>1953</v>
      </c>
      <c r="R1194" s="107" t="s">
        <v>13</v>
      </c>
    </row>
    <row r="1195" spans="2:18" ht="20.100000000000001" customHeight="1" x14ac:dyDescent="0.4">
      <c r="B1195" s="105" t="str">
        <f t="shared" si="55"/>
        <v/>
      </c>
      <c r="C1195" s="105" t="str">
        <f t="shared" si="56"/>
        <v/>
      </c>
      <c r="D1195" s="105" t="str">
        <f t="shared" si="57"/>
        <v/>
      </c>
      <c r="E1195" s="106" t="s">
        <v>695</v>
      </c>
      <c r="F1195" s="106" t="s">
        <v>696</v>
      </c>
      <c r="G1195" s="106" t="s">
        <v>710</v>
      </c>
      <c r="H1195" s="106" t="s">
        <v>717</v>
      </c>
      <c r="I1195" s="106">
        <v>9</v>
      </c>
      <c r="J1195" s="106" t="s">
        <v>711</v>
      </c>
      <c r="K1195" s="106">
        <v>9</v>
      </c>
      <c r="L1195" s="106" t="s">
        <v>717</v>
      </c>
      <c r="M1195" s="106" t="s">
        <v>924</v>
      </c>
      <c r="N1195" s="106">
        <v>0.32</v>
      </c>
      <c r="O1195" s="106">
        <v>0.89</v>
      </c>
      <c r="P1195" s="106" t="s">
        <v>714</v>
      </c>
      <c r="Q1195" s="107" t="s">
        <v>1954</v>
      </c>
      <c r="R1195" s="107" t="s">
        <v>13</v>
      </c>
    </row>
    <row r="1196" spans="2:18" ht="20.100000000000001" customHeight="1" x14ac:dyDescent="0.4">
      <c r="B1196" s="105" t="str">
        <f t="shared" si="55"/>
        <v/>
      </c>
      <c r="C1196" s="105" t="str">
        <f t="shared" si="56"/>
        <v/>
      </c>
      <c r="D1196" s="105" t="str">
        <f t="shared" si="57"/>
        <v/>
      </c>
      <c r="E1196" s="106" t="s">
        <v>695</v>
      </c>
      <c r="F1196" s="106" t="s">
        <v>728</v>
      </c>
      <c r="G1196" s="106" t="s">
        <v>773</v>
      </c>
      <c r="H1196" s="106" t="s">
        <v>765</v>
      </c>
      <c r="I1196" s="106">
        <v>9</v>
      </c>
      <c r="J1196" s="106" t="s">
        <v>774</v>
      </c>
      <c r="K1196" s="106">
        <v>9</v>
      </c>
      <c r="L1196" s="106" t="s">
        <v>717</v>
      </c>
      <c r="M1196" s="106" t="s">
        <v>924</v>
      </c>
      <c r="N1196" s="106">
        <v>0.39</v>
      </c>
      <c r="O1196" s="106">
        <v>0.9</v>
      </c>
      <c r="P1196" s="106" t="s">
        <v>714</v>
      </c>
      <c r="Q1196" s="107" t="s">
        <v>1955</v>
      </c>
      <c r="R1196" s="107" t="s">
        <v>39</v>
      </c>
    </row>
    <row r="1197" spans="2:18" ht="20.100000000000001" customHeight="1" x14ac:dyDescent="0.4">
      <c r="B1197" s="105" t="str">
        <f t="shared" si="55"/>
        <v/>
      </c>
      <c r="C1197" s="105" t="str">
        <f t="shared" si="56"/>
        <v/>
      </c>
      <c r="D1197" s="105" t="str">
        <f t="shared" si="57"/>
        <v/>
      </c>
      <c r="E1197" s="106" t="s">
        <v>695</v>
      </c>
      <c r="F1197" s="106" t="s">
        <v>728</v>
      </c>
      <c r="G1197" s="106" t="s">
        <v>778</v>
      </c>
      <c r="H1197" s="106" t="s">
        <v>765</v>
      </c>
      <c r="I1197" s="106">
        <v>9</v>
      </c>
      <c r="J1197" s="106" t="s">
        <v>779</v>
      </c>
      <c r="K1197" s="106">
        <v>9</v>
      </c>
      <c r="L1197" s="106" t="s">
        <v>717</v>
      </c>
      <c r="M1197" s="106" t="s">
        <v>924</v>
      </c>
      <c r="N1197" s="106">
        <v>0.39</v>
      </c>
      <c r="O1197" s="106">
        <v>0.9</v>
      </c>
      <c r="P1197" s="106" t="s">
        <v>714</v>
      </c>
      <c r="Q1197" s="107" t="s">
        <v>1956</v>
      </c>
      <c r="R1197" s="107" t="s">
        <v>39</v>
      </c>
    </row>
    <row r="1198" spans="2:18" ht="20.100000000000001" customHeight="1" x14ac:dyDescent="0.4">
      <c r="B1198" s="105" t="str">
        <f t="shared" si="55"/>
        <v/>
      </c>
      <c r="C1198" s="105" t="str">
        <f t="shared" si="56"/>
        <v/>
      </c>
      <c r="D1198" s="105" t="str">
        <f t="shared" si="57"/>
        <v/>
      </c>
      <c r="E1198" s="106" t="s">
        <v>695</v>
      </c>
      <c r="F1198" s="106" t="s">
        <v>728</v>
      </c>
      <c r="G1198" s="106" t="s">
        <v>782</v>
      </c>
      <c r="H1198" s="106" t="s">
        <v>765</v>
      </c>
      <c r="I1198" s="106">
        <v>9</v>
      </c>
      <c r="J1198" s="106" t="s">
        <v>783</v>
      </c>
      <c r="K1198" s="106">
        <v>9</v>
      </c>
      <c r="L1198" s="106" t="s">
        <v>717</v>
      </c>
      <c r="M1198" s="106" t="s">
        <v>924</v>
      </c>
      <c r="N1198" s="106">
        <v>0.34</v>
      </c>
      <c r="O1198" s="106">
        <v>0.9</v>
      </c>
      <c r="P1198" s="106" t="s">
        <v>714</v>
      </c>
      <c r="Q1198" s="107" t="s">
        <v>1957</v>
      </c>
      <c r="R1198" s="107" t="s">
        <v>39</v>
      </c>
    </row>
    <row r="1199" spans="2:18" ht="20.100000000000001" customHeight="1" x14ac:dyDescent="0.4">
      <c r="B1199" s="105" t="str">
        <f t="shared" si="55"/>
        <v/>
      </c>
      <c r="C1199" s="105" t="str">
        <f t="shared" si="56"/>
        <v/>
      </c>
      <c r="D1199" s="105" t="str">
        <f t="shared" si="57"/>
        <v/>
      </c>
      <c r="E1199" s="106" t="s">
        <v>695</v>
      </c>
      <c r="F1199" s="106" t="s">
        <v>728</v>
      </c>
      <c r="G1199" s="106" t="s">
        <v>773</v>
      </c>
      <c r="H1199" s="106" t="s">
        <v>733</v>
      </c>
      <c r="I1199" s="106">
        <v>9</v>
      </c>
      <c r="J1199" s="106" t="s">
        <v>774</v>
      </c>
      <c r="K1199" s="106">
        <v>9</v>
      </c>
      <c r="L1199" s="106" t="s">
        <v>698</v>
      </c>
      <c r="M1199" s="106" t="s">
        <v>924</v>
      </c>
      <c r="N1199" s="106">
        <v>0.39</v>
      </c>
      <c r="O1199" s="106">
        <v>0.9</v>
      </c>
      <c r="P1199" s="106" t="s">
        <v>714</v>
      </c>
      <c r="Q1199" s="107" t="s">
        <v>1958</v>
      </c>
      <c r="R1199" s="107" t="s">
        <v>25</v>
      </c>
    </row>
    <row r="1200" spans="2:18" ht="20.100000000000001" customHeight="1" x14ac:dyDescent="0.4">
      <c r="B1200" s="105" t="str">
        <f t="shared" si="55"/>
        <v/>
      </c>
      <c r="C1200" s="105" t="str">
        <f t="shared" si="56"/>
        <v/>
      </c>
      <c r="D1200" s="105" t="str">
        <f t="shared" si="57"/>
        <v/>
      </c>
      <c r="E1200" s="106" t="s">
        <v>695</v>
      </c>
      <c r="F1200" s="106" t="s">
        <v>728</v>
      </c>
      <c r="G1200" s="106" t="s">
        <v>778</v>
      </c>
      <c r="H1200" s="106" t="s">
        <v>733</v>
      </c>
      <c r="I1200" s="106">
        <v>9</v>
      </c>
      <c r="J1200" s="106" t="s">
        <v>779</v>
      </c>
      <c r="K1200" s="106">
        <v>9</v>
      </c>
      <c r="L1200" s="106" t="s">
        <v>698</v>
      </c>
      <c r="M1200" s="106" t="s">
        <v>924</v>
      </c>
      <c r="N1200" s="106">
        <v>0.39</v>
      </c>
      <c r="O1200" s="106">
        <v>0.9</v>
      </c>
      <c r="P1200" s="106" t="s">
        <v>714</v>
      </c>
      <c r="Q1200" s="107" t="s">
        <v>1959</v>
      </c>
      <c r="R1200" s="107" t="s">
        <v>25</v>
      </c>
    </row>
    <row r="1201" spans="2:18" ht="20.100000000000001" customHeight="1" x14ac:dyDescent="0.4">
      <c r="B1201" s="105" t="str">
        <f t="shared" si="55"/>
        <v/>
      </c>
      <c r="C1201" s="105" t="str">
        <f t="shared" si="56"/>
        <v/>
      </c>
      <c r="D1201" s="105" t="str">
        <f t="shared" si="57"/>
        <v/>
      </c>
      <c r="E1201" s="106" t="s">
        <v>695</v>
      </c>
      <c r="F1201" s="106" t="s">
        <v>728</v>
      </c>
      <c r="G1201" s="106" t="s">
        <v>782</v>
      </c>
      <c r="H1201" s="106" t="s">
        <v>733</v>
      </c>
      <c r="I1201" s="106">
        <v>9</v>
      </c>
      <c r="J1201" s="106" t="s">
        <v>783</v>
      </c>
      <c r="K1201" s="106">
        <v>9</v>
      </c>
      <c r="L1201" s="106" t="s">
        <v>698</v>
      </c>
      <c r="M1201" s="106" t="s">
        <v>924</v>
      </c>
      <c r="N1201" s="106">
        <v>0.34</v>
      </c>
      <c r="O1201" s="106">
        <v>0.9</v>
      </c>
      <c r="P1201" s="106" t="s">
        <v>714</v>
      </c>
      <c r="Q1201" s="107" t="s">
        <v>1960</v>
      </c>
      <c r="R1201" s="107" t="s">
        <v>25</v>
      </c>
    </row>
    <row r="1202" spans="2:18" ht="20.100000000000001" customHeight="1" x14ac:dyDescent="0.4">
      <c r="B1202" s="105" t="str">
        <f t="shared" si="55"/>
        <v/>
      </c>
      <c r="C1202" s="105" t="str">
        <f t="shared" si="56"/>
        <v/>
      </c>
      <c r="D1202" s="105" t="str">
        <f t="shared" si="57"/>
        <v/>
      </c>
      <c r="E1202" s="106" t="s">
        <v>695</v>
      </c>
      <c r="F1202" s="106" t="s">
        <v>696</v>
      </c>
      <c r="G1202" s="106" t="s">
        <v>697</v>
      </c>
      <c r="H1202" s="106" t="s">
        <v>698</v>
      </c>
      <c r="I1202" s="106">
        <v>9</v>
      </c>
      <c r="J1202" s="106" t="s">
        <v>699</v>
      </c>
      <c r="K1202" s="106">
        <v>9</v>
      </c>
      <c r="L1202" s="106" t="s">
        <v>698</v>
      </c>
      <c r="M1202" s="106" t="s">
        <v>924</v>
      </c>
      <c r="N1202" s="106">
        <v>0.32</v>
      </c>
      <c r="O1202" s="106">
        <v>0.9</v>
      </c>
      <c r="P1202" s="106" t="s">
        <v>714</v>
      </c>
      <c r="Q1202" s="107" t="s">
        <v>1961</v>
      </c>
      <c r="R1202" s="107" t="s">
        <v>522</v>
      </c>
    </row>
    <row r="1203" spans="2:18" ht="20.100000000000001" customHeight="1" x14ac:dyDescent="0.4">
      <c r="B1203" s="105" t="str">
        <f t="shared" si="55"/>
        <v/>
      </c>
      <c r="C1203" s="105" t="str">
        <f t="shared" si="56"/>
        <v/>
      </c>
      <c r="D1203" s="105" t="str">
        <f t="shared" si="57"/>
        <v/>
      </c>
      <c r="E1203" s="106" t="s">
        <v>695</v>
      </c>
      <c r="F1203" s="106" t="s">
        <v>1813</v>
      </c>
      <c r="G1203" s="106" t="s">
        <v>697</v>
      </c>
      <c r="H1203" s="106" t="s">
        <v>707</v>
      </c>
      <c r="I1203" s="106">
        <v>16</v>
      </c>
      <c r="J1203" s="106" t="s">
        <v>699</v>
      </c>
      <c r="K1203" s="106">
        <v>16</v>
      </c>
      <c r="L1203" s="106" t="s">
        <v>741</v>
      </c>
      <c r="M1203" s="106" t="s">
        <v>924</v>
      </c>
      <c r="N1203" s="106">
        <v>0.55000000000000004</v>
      </c>
      <c r="O1203" s="106">
        <v>0.9</v>
      </c>
      <c r="P1203" s="106" t="s">
        <v>714</v>
      </c>
      <c r="Q1203" s="107" t="s">
        <v>1962</v>
      </c>
      <c r="R1203" s="107" t="s">
        <v>926</v>
      </c>
    </row>
    <row r="1204" spans="2:18" ht="20.100000000000001" customHeight="1" x14ac:dyDescent="0.4">
      <c r="B1204" s="105" t="str">
        <f t="shared" si="55"/>
        <v/>
      </c>
      <c r="C1204" s="105" t="str">
        <f t="shared" si="56"/>
        <v/>
      </c>
      <c r="D1204" s="105" t="str">
        <f t="shared" si="57"/>
        <v/>
      </c>
      <c r="E1204" s="106" t="s">
        <v>695</v>
      </c>
      <c r="F1204" s="106" t="s">
        <v>696</v>
      </c>
      <c r="G1204" s="106" t="s">
        <v>697</v>
      </c>
      <c r="H1204" s="106" t="s">
        <v>698</v>
      </c>
      <c r="I1204" s="106">
        <v>9</v>
      </c>
      <c r="J1204" s="106" t="s">
        <v>699</v>
      </c>
      <c r="K1204" s="106">
        <v>9</v>
      </c>
      <c r="L1204" s="106" t="s">
        <v>698</v>
      </c>
      <c r="M1204" s="106" t="s">
        <v>924</v>
      </c>
      <c r="N1204" s="106">
        <v>0.32</v>
      </c>
      <c r="O1204" s="106">
        <v>0.9</v>
      </c>
      <c r="P1204" s="106" t="s">
        <v>701</v>
      </c>
      <c r="Q1204" s="107" t="s">
        <v>1963</v>
      </c>
      <c r="R1204" s="107" t="s">
        <v>275</v>
      </c>
    </row>
    <row r="1205" spans="2:18" ht="20.100000000000001" customHeight="1" x14ac:dyDescent="0.4">
      <c r="B1205" s="105" t="str">
        <f t="shared" si="55"/>
        <v/>
      </c>
      <c r="C1205" s="105" t="str">
        <f t="shared" si="56"/>
        <v/>
      </c>
      <c r="D1205" s="105" t="str">
        <f t="shared" si="57"/>
        <v/>
      </c>
      <c r="E1205" s="106" t="s">
        <v>695</v>
      </c>
      <c r="F1205" s="106" t="s">
        <v>696</v>
      </c>
      <c r="G1205" s="106" t="s">
        <v>697</v>
      </c>
      <c r="H1205" s="106" t="s">
        <v>706</v>
      </c>
      <c r="I1205" s="106">
        <v>9</v>
      </c>
      <c r="J1205" s="106" t="s">
        <v>707</v>
      </c>
      <c r="K1205" s="106">
        <v>9</v>
      </c>
      <c r="L1205" s="106" t="s">
        <v>706</v>
      </c>
      <c r="M1205" s="106" t="s">
        <v>924</v>
      </c>
      <c r="N1205" s="106">
        <v>0.32</v>
      </c>
      <c r="O1205" s="106">
        <v>0.9</v>
      </c>
      <c r="P1205" s="106" t="s">
        <v>701</v>
      </c>
      <c r="Q1205" s="107" t="s">
        <v>1964</v>
      </c>
      <c r="R1205" s="107" t="s">
        <v>275</v>
      </c>
    </row>
    <row r="1206" spans="2:18" ht="20.100000000000001" customHeight="1" x14ac:dyDescent="0.4">
      <c r="B1206" s="105" t="str">
        <f t="shared" si="55"/>
        <v/>
      </c>
      <c r="C1206" s="105" t="str">
        <f t="shared" si="56"/>
        <v/>
      </c>
      <c r="D1206" s="105" t="str">
        <f t="shared" si="57"/>
        <v/>
      </c>
      <c r="E1206" s="106" t="s">
        <v>695</v>
      </c>
      <c r="F1206" s="106" t="s">
        <v>728</v>
      </c>
      <c r="G1206" s="106" t="s">
        <v>721</v>
      </c>
      <c r="H1206" s="106" t="s">
        <v>765</v>
      </c>
      <c r="I1206" s="106">
        <v>9</v>
      </c>
      <c r="J1206" s="106" t="s">
        <v>722</v>
      </c>
      <c r="K1206" s="106">
        <v>9</v>
      </c>
      <c r="L1206" s="106" t="s">
        <v>717</v>
      </c>
      <c r="M1206" s="106" t="s">
        <v>924</v>
      </c>
      <c r="N1206" s="106">
        <v>0.39</v>
      </c>
      <c r="O1206" s="106">
        <v>0.91</v>
      </c>
      <c r="P1206" s="106" t="s">
        <v>714</v>
      </c>
      <c r="Q1206" s="107" t="s">
        <v>1965</v>
      </c>
      <c r="R1206" s="107" t="s">
        <v>25</v>
      </c>
    </row>
    <row r="1207" spans="2:18" ht="20.100000000000001" customHeight="1" x14ac:dyDescent="0.4">
      <c r="B1207" s="105" t="str">
        <f t="shared" si="55"/>
        <v/>
      </c>
      <c r="C1207" s="105" t="str">
        <f t="shared" si="56"/>
        <v/>
      </c>
      <c r="D1207" s="105" t="str">
        <f t="shared" si="57"/>
        <v/>
      </c>
      <c r="E1207" s="106" t="s">
        <v>695</v>
      </c>
      <c r="F1207" s="106" t="s">
        <v>728</v>
      </c>
      <c r="G1207" s="106" t="s">
        <v>697</v>
      </c>
      <c r="H1207" s="106" t="s">
        <v>733</v>
      </c>
      <c r="I1207" s="106">
        <v>9</v>
      </c>
      <c r="J1207" s="106" t="s">
        <v>699</v>
      </c>
      <c r="K1207" s="106">
        <v>9</v>
      </c>
      <c r="L1207" s="106" t="s">
        <v>698</v>
      </c>
      <c r="M1207" s="106" t="s">
        <v>924</v>
      </c>
      <c r="N1207" s="106">
        <v>0.39</v>
      </c>
      <c r="O1207" s="106">
        <v>0.91</v>
      </c>
      <c r="P1207" s="106" t="s">
        <v>714</v>
      </c>
      <c r="Q1207" s="107" t="s">
        <v>1966</v>
      </c>
      <c r="R1207" s="107" t="s">
        <v>522</v>
      </c>
    </row>
    <row r="1208" spans="2:18" ht="20.100000000000001" customHeight="1" x14ac:dyDescent="0.4">
      <c r="B1208" s="105" t="str">
        <f t="shared" si="55"/>
        <v/>
      </c>
      <c r="C1208" s="105" t="str">
        <f t="shared" si="56"/>
        <v/>
      </c>
      <c r="D1208" s="105" t="str">
        <f t="shared" si="57"/>
        <v/>
      </c>
      <c r="E1208" s="106" t="s">
        <v>695</v>
      </c>
      <c r="F1208" s="106" t="s">
        <v>740</v>
      </c>
      <c r="G1208" s="106" t="s">
        <v>710</v>
      </c>
      <c r="H1208" s="106" t="s">
        <v>698</v>
      </c>
      <c r="I1208" s="106">
        <v>9</v>
      </c>
      <c r="J1208" s="106" t="s">
        <v>711</v>
      </c>
      <c r="K1208" s="106">
        <v>9</v>
      </c>
      <c r="L1208" s="106" t="s">
        <v>741</v>
      </c>
      <c r="M1208" s="106" t="s">
        <v>924</v>
      </c>
      <c r="N1208" s="106">
        <v>0.34</v>
      </c>
      <c r="O1208" s="106">
        <v>0.91</v>
      </c>
      <c r="P1208" s="106" t="s">
        <v>714</v>
      </c>
      <c r="Q1208" s="107" t="s">
        <v>1967</v>
      </c>
      <c r="R1208" s="107" t="s">
        <v>522</v>
      </c>
    </row>
    <row r="1209" spans="2:18" ht="20.100000000000001" customHeight="1" x14ac:dyDescent="0.4">
      <c r="B1209" s="105" t="str">
        <f t="shared" si="55"/>
        <v/>
      </c>
      <c r="C1209" s="105" t="str">
        <f t="shared" si="56"/>
        <v/>
      </c>
      <c r="D1209" s="105" t="str">
        <f t="shared" si="57"/>
        <v/>
      </c>
      <c r="E1209" s="106" t="s">
        <v>695</v>
      </c>
      <c r="F1209" s="106" t="s">
        <v>740</v>
      </c>
      <c r="G1209" s="106" t="s">
        <v>721</v>
      </c>
      <c r="H1209" s="106" t="s">
        <v>706</v>
      </c>
      <c r="I1209" s="106">
        <v>9</v>
      </c>
      <c r="J1209" s="106" t="s">
        <v>722</v>
      </c>
      <c r="K1209" s="106">
        <v>9</v>
      </c>
      <c r="L1209" s="106" t="s">
        <v>741</v>
      </c>
      <c r="M1209" s="106" t="s">
        <v>924</v>
      </c>
      <c r="N1209" s="106">
        <v>0.34</v>
      </c>
      <c r="O1209" s="106">
        <v>0.91</v>
      </c>
      <c r="P1209" s="106" t="s">
        <v>714</v>
      </c>
      <c r="Q1209" s="107" t="s">
        <v>1968</v>
      </c>
      <c r="R1209" s="107" t="s">
        <v>522</v>
      </c>
    </row>
    <row r="1210" spans="2:18" ht="20.100000000000001" customHeight="1" x14ac:dyDescent="0.4">
      <c r="B1210" s="105" t="str">
        <f t="shared" si="55"/>
        <v/>
      </c>
      <c r="C1210" s="105" t="str">
        <f t="shared" si="56"/>
        <v/>
      </c>
      <c r="D1210" s="105" t="str">
        <f t="shared" si="57"/>
        <v/>
      </c>
      <c r="E1210" s="106" t="s">
        <v>695</v>
      </c>
      <c r="F1210" s="106" t="s">
        <v>740</v>
      </c>
      <c r="G1210" s="106" t="s">
        <v>752</v>
      </c>
      <c r="H1210" s="106" t="s">
        <v>698</v>
      </c>
      <c r="I1210" s="106">
        <v>9</v>
      </c>
      <c r="J1210" s="106" t="s">
        <v>699</v>
      </c>
      <c r="K1210" s="106">
        <v>9</v>
      </c>
      <c r="L1210" s="106" t="s">
        <v>753</v>
      </c>
      <c r="M1210" s="106" t="s">
        <v>924</v>
      </c>
      <c r="N1210" s="106">
        <v>0.34</v>
      </c>
      <c r="O1210" s="106">
        <v>0.91</v>
      </c>
      <c r="P1210" s="106" t="s">
        <v>714</v>
      </c>
      <c r="Q1210" s="107" t="s">
        <v>1969</v>
      </c>
      <c r="R1210" s="107" t="s">
        <v>522</v>
      </c>
    </row>
    <row r="1211" spans="2:18" ht="20.100000000000001" customHeight="1" x14ac:dyDescent="0.4">
      <c r="B1211" s="105" t="str">
        <f t="shared" si="55"/>
        <v/>
      </c>
      <c r="C1211" s="105" t="str">
        <f t="shared" si="56"/>
        <v/>
      </c>
      <c r="D1211" s="105" t="str">
        <f t="shared" si="57"/>
        <v/>
      </c>
      <c r="E1211" s="106" t="s">
        <v>695</v>
      </c>
      <c r="F1211" s="106" t="s">
        <v>1813</v>
      </c>
      <c r="G1211" s="106" t="s">
        <v>697</v>
      </c>
      <c r="H1211" s="106" t="s">
        <v>1817</v>
      </c>
      <c r="I1211" s="106">
        <v>15</v>
      </c>
      <c r="J1211" s="106" t="s">
        <v>699</v>
      </c>
      <c r="K1211" s="106">
        <v>16</v>
      </c>
      <c r="L1211" s="106" t="s">
        <v>741</v>
      </c>
      <c r="M1211" s="106" t="s">
        <v>924</v>
      </c>
      <c r="N1211" s="106">
        <v>0.54</v>
      </c>
      <c r="O1211" s="106">
        <v>0.91</v>
      </c>
      <c r="P1211" s="106" t="s">
        <v>714</v>
      </c>
      <c r="Q1211" s="107" t="s">
        <v>1970</v>
      </c>
      <c r="R1211" s="107" t="s">
        <v>926</v>
      </c>
    </row>
    <row r="1212" spans="2:18" ht="20.100000000000001" customHeight="1" x14ac:dyDescent="0.4">
      <c r="B1212" s="105" t="str">
        <f t="shared" si="55"/>
        <v/>
      </c>
      <c r="C1212" s="105" t="str">
        <f t="shared" si="56"/>
        <v/>
      </c>
      <c r="D1212" s="105" t="str">
        <f t="shared" si="57"/>
        <v/>
      </c>
      <c r="E1212" s="106" t="s">
        <v>695</v>
      </c>
      <c r="F1212" s="106" t="s">
        <v>1841</v>
      </c>
      <c r="G1212" s="106" t="s">
        <v>721</v>
      </c>
      <c r="H1212" s="106" t="s">
        <v>1027</v>
      </c>
      <c r="I1212" s="106">
        <v>9</v>
      </c>
      <c r="J1212" s="106" t="s">
        <v>722</v>
      </c>
      <c r="K1212" s="106">
        <v>9</v>
      </c>
      <c r="L1212" s="106" t="s">
        <v>765</v>
      </c>
      <c r="M1212" s="106" t="s">
        <v>700</v>
      </c>
      <c r="N1212" s="106">
        <v>0.51</v>
      </c>
      <c r="O1212" s="106">
        <v>0.91</v>
      </c>
      <c r="P1212" s="106" t="s">
        <v>714</v>
      </c>
      <c r="Q1212" s="107" t="s">
        <v>1971</v>
      </c>
      <c r="R1212" s="107" t="s">
        <v>703</v>
      </c>
    </row>
    <row r="1213" spans="2:18" ht="20.100000000000001" customHeight="1" x14ac:dyDescent="0.4">
      <c r="B1213" s="105" t="str">
        <f t="shared" si="55"/>
        <v/>
      </c>
      <c r="C1213" s="105" t="str">
        <f t="shared" si="56"/>
        <v/>
      </c>
      <c r="D1213" s="105" t="str">
        <f t="shared" si="57"/>
        <v/>
      </c>
      <c r="E1213" s="106" t="s">
        <v>695</v>
      </c>
      <c r="F1213" s="106" t="s">
        <v>1841</v>
      </c>
      <c r="G1213" s="106" t="s">
        <v>773</v>
      </c>
      <c r="H1213" s="106" t="s">
        <v>1817</v>
      </c>
      <c r="I1213" s="106">
        <v>9</v>
      </c>
      <c r="J1213" s="106" t="s">
        <v>774</v>
      </c>
      <c r="K1213" s="106">
        <v>9</v>
      </c>
      <c r="L1213" s="106" t="s">
        <v>733</v>
      </c>
      <c r="M1213" s="106" t="s">
        <v>700</v>
      </c>
      <c r="N1213" s="106">
        <v>0.51</v>
      </c>
      <c r="O1213" s="106">
        <v>0.91</v>
      </c>
      <c r="P1213" s="106" t="s">
        <v>714</v>
      </c>
      <c r="Q1213" s="107" t="s">
        <v>1972</v>
      </c>
      <c r="R1213" s="107" t="s">
        <v>703</v>
      </c>
    </row>
    <row r="1214" spans="2:18" ht="20.100000000000001" customHeight="1" x14ac:dyDescent="0.4">
      <c r="B1214" s="105" t="str">
        <f t="shared" si="55"/>
        <v/>
      </c>
      <c r="C1214" s="105" t="str">
        <f t="shared" si="56"/>
        <v/>
      </c>
      <c r="D1214" s="105" t="str">
        <f t="shared" si="57"/>
        <v/>
      </c>
      <c r="E1214" s="106" t="s">
        <v>695</v>
      </c>
      <c r="F1214" s="106" t="s">
        <v>1841</v>
      </c>
      <c r="G1214" s="106" t="s">
        <v>778</v>
      </c>
      <c r="H1214" s="106" t="s">
        <v>1817</v>
      </c>
      <c r="I1214" s="106">
        <v>9</v>
      </c>
      <c r="J1214" s="106" t="s">
        <v>779</v>
      </c>
      <c r="K1214" s="106">
        <v>9</v>
      </c>
      <c r="L1214" s="106" t="s">
        <v>733</v>
      </c>
      <c r="M1214" s="106" t="s">
        <v>700</v>
      </c>
      <c r="N1214" s="106">
        <v>0.51</v>
      </c>
      <c r="O1214" s="106">
        <v>0.91</v>
      </c>
      <c r="P1214" s="106" t="s">
        <v>714</v>
      </c>
      <c r="Q1214" s="107" t="s">
        <v>1973</v>
      </c>
      <c r="R1214" s="107" t="s">
        <v>703</v>
      </c>
    </row>
    <row r="1215" spans="2:18" ht="20.100000000000001" customHeight="1" x14ac:dyDescent="0.4">
      <c r="B1215" s="105" t="str">
        <f t="shared" si="55"/>
        <v/>
      </c>
      <c r="C1215" s="105" t="str">
        <f t="shared" si="56"/>
        <v/>
      </c>
      <c r="D1215" s="105" t="str">
        <f t="shared" si="57"/>
        <v/>
      </c>
      <c r="E1215" s="106" t="s">
        <v>695</v>
      </c>
      <c r="F1215" s="106" t="s">
        <v>1841</v>
      </c>
      <c r="G1215" s="106" t="s">
        <v>782</v>
      </c>
      <c r="H1215" s="106" t="s">
        <v>1817</v>
      </c>
      <c r="I1215" s="106">
        <v>9</v>
      </c>
      <c r="J1215" s="106" t="s">
        <v>783</v>
      </c>
      <c r="K1215" s="106">
        <v>9</v>
      </c>
      <c r="L1215" s="106" t="s">
        <v>733</v>
      </c>
      <c r="M1215" s="106" t="s">
        <v>700</v>
      </c>
      <c r="N1215" s="106">
        <v>0.4</v>
      </c>
      <c r="O1215" s="106">
        <v>0.91</v>
      </c>
      <c r="P1215" s="106" t="s">
        <v>714</v>
      </c>
      <c r="Q1215" s="107" t="s">
        <v>1974</v>
      </c>
      <c r="R1215" s="107" t="s">
        <v>703</v>
      </c>
    </row>
    <row r="1216" spans="2:18" ht="20.100000000000001" customHeight="1" x14ac:dyDescent="0.4">
      <c r="B1216" s="105" t="str">
        <f t="shared" si="55"/>
        <v/>
      </c>
      <c r="C1216" s="105" t="str">
        <f t="shared" si="56"/>
        <v/>
      </c>
      <c r="D1216" s="105" t="str">
        <f t="shared" si="57"/>
        <v/>
      </c>
      <c r="E1216" s="106" t="s">
        <v>695</v>
      </c>
      <c r="F1216" s="106" t="s">
        <v>728</v>
      </c>
      <c r="G1216" s="106" t="s">
        <v>697</v>
      </c>
      <c r="H1216" s="106" t="s">
        <v>733</v>
      </c>
      <c r="I1216" s="106">
        <v>9</v>
      </c>
      <c r="J1216" s="106" t="s">
        <v>699</v>
      </c>
      <c r="K1216" s="106">
        <v>9</v>
      </c>
      <c r="L1216" s="106" t="s">
        <v>698</v>
      </c>
      <c r="M1216" s="106" t="s">
        <v>924</v>
      </c>
      <c r="N1216" s="106">
        <v>0.39</v>
      </c>
      <c r="O1216" s="106">
        <v>0.91</v>
      </c>
      <c r="P1216" s="106" t="s">
        <v>714</v>
      </c>
      <c r="Q1216" s="107" t="s">
        <v>1975</v>
      </c>
      <c r="R1216" s="107" t="s">
        <v>275</v>
      </c>
    </row>
    <row r="1217" spans="2:18" ht="20.100000000000001" customHeight="1" x14ac:dyDescent="0.4">
      <c r="B1217" s="105" t="str">
        <f t="shared" si="55"/>
        <v/>
      </c>
      <c r="C1217" s="105" t="str">
        <f t="shared" si="56"/>
        <v/>
      </c>
      <c r="D1217" s="105" t="str">
        <f t="shared" si="57"/>
        <v/>
      </c>
      <c r="E1217" s="106" t="s">
        <v>695</v>
      </c>
      <c r="F1217" s="106" t="s">
        <v>740</v>
      </c>
      <c r="G1217" s="106" t="s">
        <v>710</v>
      </c>
      <c r="H1217" s="106" t="s">
        <v>698</v>
      </c>
      <c r="I1217" s="106">
        <v>9</v>
      </c>
      <c r="J1217" s="106" t="s">
        <v>711</v>
      </c>
      <c r="K1217" s="106">
        <v>9</v>
      </c>
      <c r="L1217" s="106" t="s">
        <v>741</v>
      </c>
      <c r="M1217" s="106" t="s">
        <v>924</v>
      </c>
      <c r="N1217" s="106">
        <v>0.34</v>
      </c>
      <c r="O1217" s="106">
        <v>0.91</v>
      </c>
      <c r="P1217" s="106" t="s">
        <v>714</v>
      </c>
      <c r="Q1217" s="107" t="s">
        <v>1976</v>
      </c>
      <c r="R1217" s="107" t="s">
        <v>275</v>
      </c>
    </row>
    <row r="1218" spans="2:18" ht="20.100000000000001" customHeight="1" x14ac:dyDescent="0.4">
      <c r="B1218" s="105" t="str">
        <f t="shared" si="55"/>
        <v/>
      </c>
      <c r="C1218" s="105" t="str">
        <f t="shared" si="56"/>
        <v/>
      </c>
      <c r="D1218" s="105" t="str">
        <f t="shared" si="57"/>
        <v/>
      </c>
      <c r="E1218" s="106" t="s">
        <v>695</v>
      </c>
      <c r="F1218" s="106" t="s">
        <v>740</v>
      </c>
      <c r="G1218" s="106" t="s">
        <v>721</v>
      </c>
      <c r="H1218" s="106" t="s">
        <v>706</v>
      </c>
      <c r="I1218" s="106">
        <v>9</v>
      </c>
      <c r="J1218" s="106" t="s">
        <v>722</v>
      </c>
      <c r="K1218" s="106">
        <v>9</v>
      </c>
      <c r="L1218" s="106" t="s">
        <v>741</v>
      </c>
      <c r="M1218" s="106" t="s">
        <v>924</v>
      </c>
      <c r="N1218" s="106">
        <v>0.34</v>
      </c>
      <c r="O1218" s="106">
        <v>0.91</v>
      </c>
      <c r="P1218" s="106" t="s">
        <v>714</v>
      </c>
      <c r="Q1218" s="107" t="s">
        <v>1977</v>
      </c>
      <c r="R1218" s="107" t="s">
        <v>275</v>
      </c>
    </row>
    <row r="1219" spans="2:18" ht="20.100000000000001" customHeight="1" x14ac:dyDescent="0.4">
      <c r="B1219" s="105" t="str">
        <f t="shared" si="55"/>
        <v/>
      </c>
      <c r="C1219" s="105" t="str">
        <f t="shared" si="56"/>
        <v/>
      </c>
      <c r="D1219" s="105" t="str">
        <f t="shared" si="57"/>
        <v/>
      </c>
      <c r="E1219" s="106" t="s">
        <v>695</v>
      </c>
      <c r="F1219" s="106" t="s">
        <v>740</v>
      </c>
      <c r="G1219" s="106" t="s">
        <v>752</v>
      </c>
      <c r="H1219" s="106" t="s">
        <v>717</v>
      </c>
      <c r="I1219" s="106">
        <v>9</v>
      </c>
      <c r="J1219" s="106" t="s">
        <v>699</v>
      </c>
      <c r="K1219" s="106">
        <v>9</v>
      </c>
      <c r="L1219" s="106" t="s">
        <v>753</v>
      </c>
      <c r="M1219" s="106" t="s">
        <v>924</v>
      </c>
      <c r="N1219" s="106">
        <v>0.34</v>
      </c>
      <c r="O1219" s="106">
        <v>0.91</v>
      </c>
      <c r="P1219" s="106" t="s">
        <v>714</v>
      </c>
      <c r="Q1219" s="107" t="s">
        <v>1978</v>
      </c>
      <c r="R1219" s="107" t="s">
        <v>275</v>
      </c>
    </row>
    <row r="1220" spans="2:18" ht="20.100000000000001" customHeight="1" x14ac:dyDescent="0.4">
      <c r="B1220" s="105" t="str">
        <f t="shared" si="55"/>
        <v/>
      </c>
      <c r="C1220" s="105" t="str">
        <f t="shared" si="56"/>
        <v/>
      </c>
      <c r="D1220" s="105" t="str">
        <f t="shared" si="57"/>
        <v/>
      </c>
      <c r="E1220" s="106" t="s">
        <v>695</v>
      </c>
      <c r="F1220" s="106" t="s">
        <v>728</v>
      </c>
      <c r="G1220" s="106" t="s">
        <v>710</v>
      </c>
      <c r="H1220" s="106" t="s">
        <v>765</v>
      </c>
      <c r="I1220" s="106">
        <v>9</v>
      </c>
      <c r="J1220" s="106" t="s">
        <v>711</v>
      </c>
      <c r="K1220" s="106">
        <v>9</v>
      </c>
      <c r="L1220" s="106" t="s">
        <v>717</v>
      </c>
      <c r="M1220" s="106" t="s">
        <v>924</v>
      </c>
      <c r="N1220" s="106">
        <v>0.39</v>
      </c>
      <c r="O1220" s="106">
        <v>0.91</v>
      </c>
      <c r="P1220" s="106" t="s">
        <v>714</v>
      </c>
      <c r="Q1220" s="107" t="s">
        <v>1979</v>
      </c>
      <c r="R1220" s="107" t="s">
        <v>13</v>
      </c>
    </row>
    <row r="1221" spans="2:18" ht="20.100000000000001" customHeight="1" x14ac:dyDescent="0.4">
      <c r="B1221" s="105" t="str">
        <f t="shared" si="55"/>
        <v/>
      </c>
      <c r="C1221" s="105" t="str">
        <f t="shared" si="56"/>
        <v/>
      </c>
      <c r="D1221" s="105" t="str">
        <f t="shared" si="57"/>
        <v/>
      </c>
      <c r="E1221" s="106" t="s">
        <v>695</v>
      </c>
      <c r="F1221" s="106" t="s">
        <v>1841</v>
      </c>
      <c r="G1221" s="106" t="s">
        <v>710</v>
      </c>
      <c r="H1221" s="106" t="s">
        <v>1027</v>
      </c>
      <c r="I1221" s="106">
        <v>9</v>
      </c>
      <c r="J1221" s="106" t="s">
        <v>711</v>
      </c>
      <c r="K1221" s="106">
        <v>9</v>
      </c>
      <c r="L1221" s="106" t="s">
        <v>765</v>
      </c>
      <c r="M1221" s="106" t="s">
        <v>700</v>
      </c>
      <c r="N1221" s="106">
        <v>0.52</v>
      </c>
      <c r="O1221" s="106">
        <v>0.91</v>
      </c>
      <c r="P1221" s="106" t="s">
        <v>714</v>
      </c>
      <c r="Q1221" s="107" t="s">
        <v>1980</v>
      </c>
      <c r="R1221" s="107" t="s">
        <v>13</v>
      </c>
    </row>
    <row r="1222" spans="2:18" ht="20.100000000000001" customHeight="1" x14ac:dyDescent="0.4">
      <c r="B1222" s="105" t="str">
        <f t="shared" si="55"/>
        <v/>
      </c>
      <c r="C1222" s="105" t="str">
        <f t="shared" si="56"/>
        <v/>
      </c>
      <c r="D1222" s="105" t="str">
        <f t="shared" si="57"/>
        <v/>
      </c>
      <c r="E1222" s="106" t="s">
        <v>695</v>
      </c>
      <c r="F1222" s="106" t="s">
        <v>794</v>
      </c>
      <c r="G1222" s="106" t="s">
        <v>773</v>
      </c>
      <c r="H1222" s="106" t="s">
        <v>765</v>
      </c>
      <c r="I1222" s="106">
        <v>9</v>
      </c>
      <c r="J1222" s="106" t="s">
        <v>774</v>
      </c>
      <c r="K1222" s="106">
        <v>9</v>
      </c>
      <c r="L1222" s="106" t="s">
        <v>765</v>
      </c>
      <c r="M1222" s="106" t="s">
        <v>924</v>
      </c>
      <c r="N1222" s="106">
        <v>0.44</v>
      </c>
      <c r="O1222" s="106">
        <v>0.92</v>
      </c>
      <c r="P1222" s="106" t="s">
        <v>714</v>
      </c>
      <c r="Q1222" s="107" t="s">
        <v>1981</v>
      </c>
      <c r="R1222" s="107" t="s">
        <v>39</v>
      </c>
    </row>
    <row r="1223" spans="2:18" ht="20.100000000000001" customHeight="1" x14ac:dyDescent="0.4">
      <c r="B1223" s="105" t="str">
        <f t="shared" si="55"/>
        <v/>
      </c>
      <c r="C1223" s="105" t="str">
        <f t="shared" si="56"/>
        <v/>
      </c>
      <c r="D1223" s="105" t="str">
        <f t="shared" si="57"/>
        <v/>
      </c>
      <c r="E1223" s="106" t="s">
        <v>695</v>
      </c>
      <c r="F1223" s="106" t="s">
        <v>794</v>
      </c>
      <c r="G1223" s="106" t="s">
        <v>778</v>
      </c>
      <c r="H1223" s="106" t="s">
        <v>765</v>
      </c>
      <c r="I1223" s="106">
        <v>9</v>
      </c>
      <c r="J1223" s="106" t="s">
        <v>779</v>
      </c>
      <c r="K1223" s="106">
        <v>9</v>
      </c>
      <c r="L1223" s="106" t="s">
        <v>765</v>
      </c>
      <c r="M1223" s="106" t="s">
        <v>924</v>
      </c>
      <c r="N1223" s="106">
        <v>0.43</v>
      </c>
      <c r="O1223" s="106">
        <v>0.92</v>
      </c>
      <c r="P1223" s="106" t="s">
        <v>714</v>
      </c>
      <c r="Q1223" s="107" t="s">
        <v>1982</v>
      </c>
      <c r="R1223" s="107" t="s">
        <v>39</v>
      </c>
    </row>
    <row r="1224" spans="2:18" ht="20.100000000000001" customHeight="1" x14ac:dyDescent="0.4">
      <c r="B1224" s="105" t="str">
        <f t="shared" si="55"/>
        <v/>
      </c>
      <c r="C1224" s="105" t="str">
        <f t="shared" si="56"/>
        <v/>
      </c>
      <c r="D1224" s="105" t="str">
        <f t="shared" si="57"/>
        <v/>
      </c>
      <c r="E1224" s="106" t="s">
        <v>695</v>
      </c>
      <c r="F1224" s="106" t="s">
        <v>794</v>
      </c>
      <c r="G1224" s="106" t="s">
        <v>782</v>
      </c>
      <c r="H1224" s="106" t="s">
        <v>765</v>
      </c>
      <c r="I1224" s="106">
        <v>9</v>
      </c>
      <c r="J1224" s="106" t="s">
        <v>783</v>
      </c>
      <c r="K1224" s="106">
        <v>9</v>
      </c>
      <c r="L1224" s="106" t="s">
        <v>765</v>
      </c>
      <c r="M1224" s="106" t="s">
        <v>924</v>
      </c>
      <c r="N1224" s="106">
        <v>0.37</v>
      </c>
      <c r="O1224" s="106">
        <v>0.92</v>
      </c>
      <c r="P1224" s="106" t="s">
        <v>714</v>
      </c>
      <c r="Q1224" s="107" t="s">
        <v>1983</v>
      </c>
      <c r="R1224" s="107" t="s">
        <v>39</v>
      </c>
    </row>
    <row r="1225" spans="2:18" ht="20.100000000000001" customHeight="1" x14ac:dyDescent="0.4">
      <c r="B1225" s="105" t="str">
        <f t="shared" si="55"/>
        <v/>
      </c>
      <c r="C1225" s="105" t="str">
        <f t="shared" si="56"/>
        <v/>
      </c>
      <c r="D1225" s="105" t="str">
        <f t="shared" si="57"/>
        <v/>
      </c>
      <c r="E1225" s="106" t="s">
        <v>695</v>
      </c>
      <c r="F1225" s="106" t="s">
        <v>798</v>
      </c>
      <c r="G1225" s="106" t="s">
        <v>773</v>
      </c>
      <c r="H1225" s="106" t="s">
        <v>765</v>
      </c>
      <c r="I1225" s="106">
        <v>9</v>
      </c>
      <c r="J1225" s="106" t="s">
        <v>774</v>
      </c>
      <c r="K1225" s="106">
        <v>9</v>
      </c>
      <c r="L1225" s="106" t="s">
        <v>819</v>
      </c>
      <c r="M1225" s="106" t="s">
        <v>924</v>
      </c>
      <c r="N1225" s="106">
        <v>0.36</v>
      </c>
      <c r="O1225" s="106">
        <v>0.92</v>
      </c>
      <c r="P1225" s="106" t="s">
        <v>714</v>
      </c>
      <c r="Q1225" s="107" t="s">
        <v>1984</v>
      </c>
      <c r="R1225" s="107" t="s">
        <v>39</v>
      </c>
    </row>
    <row r="1226" spans="2:18" ht="20.100000000000001" customHeight="1" x14ac:dyDescent="0.4">
      <c r="B1226" s="105" t="str">
        <f t="shared" si="55"/>
        <v/>
      </c>
      <c r="C1226" s="105" t="str">
        <f t="shared" si="56"/>
        <v/>
      </c>
      <c r="D1226" s="105" t="str">
        <f t="shared" si="57"/>
        <v/>
      </c>
      <c r="E1226" s="106" t="s">
        <v>695</v>
      </c>
      <c r="F1226" s="106" t="s">
        <v>798</v>
      </c>
      <c r="G1226" s="106" t="s">
        <v>778</v>
      </c>
      <c r="H1226" s="106" t="s">
        <v>765</v>
      </c>
      <c r="I1226" s="106">
        <v>9</v>
      </c>
      <c r="J1226" s="106" t="s">
        <v>779</v>
      </c>
      <c r="K1226" s="106">
        <v>9</v>
      </c>
      <c r="L1226" s="106" t="s">
        <v>819</v>
      </c>
      <c r="M1226" s="106" t="s">
        <v>924</v>
      </c>
      <c r="N1226" s="106">
        <v>0.36</v>
      </c>
      <c r="O1226" s="106">
        <v>0.92</v>
      </c>
      <c r="P1226" s="106" t="s">
        <v>714</v>
      </c>
      <c r="Q1226" s="107" t="s">
        <v>1985</v>
      </c>
      <c r="R1226" s="107" t="s">
        <v>39</v>
      </c>
    </row>
    <row r="1227" spans="2:18" ht="20.100000000000001" customHeight="1" x14ac:dyDescent="0.4">
      <c r="B1227" s="105" t="str">
        <f t="shared" si="55"/>
        <v/>
      </c>
      <c r="C1227" s="105" t="str">
        <f t="shared" si="56"/>
        <v/>
      </c>
      <c r="D1227" s="105" t="str">
        <f t="shared" si="57"/>
        <v/>
      </c>
      <c r="E1227" s="106" t="s">
        <v>695</v>
      </c>
      <c r="F1227" s="106" t="s">
        <v>798</v>
      </c>
      <c r="G1227" s="106" t="s">
        <v>782</v>
      </c>
      <c r="H1227" s="106" t="s">
        <v>765</v>
      </c>
      <c r="I1227" s="106">
        <v>9</v>
      </c>
      <c r="J1227" s="106" t="s">
        <v>783</v>
      </c>
      <c r="K1227" s="106">
        <v>9</v>
      </c>
      <c r="L1227" s="106" t="s">
        <v>819</v>
      </c>
      <c r="M1227" s="106" t="s">
        <v>924</v>
      </c>
      <c r="N1227" s="106">
        <v>0.32</v>
      </c>
      <c r="O1227" s="106">
        <v>0.92</v>
      </c>
      <c r="P1227" s="106" t="s">
        <v>714</v>
      </c>
      <c r="Q1227" s="107" t="s">
        <v>1986</v>
      </c>
      <c r="R1227" s="107" t="s">
        <v>39</v>
      </c>
    </row>
    <row r="1228" spans="2:18" ht="20.100000000000001" customHeight="1" x14ac:dyDescent="0.4">
      <c r="B1228" s="105" t="str">
        <f t="shared" si="55"/>
        <v/>
      </c>
      <c r="C1228" s="105" t="str">
        <f t="shared" si="56"/>
        <v/>
      </c>
      <c r="D1228" s="105" t="str">
        <f t="shared" si="57"/>
        <v/>
      </c>
      <c r="E1228" s="106" t="s">
        <v>695</v>
      </c>
      <c r="F1228" s="106" t="s">
        <v>1813</v>
      </c>
      <c r="G1228" s="106" t="s">
        <v>697</v>
      </c>
      <c r="H1228" s="106" t="s">
        <v>707</v>
      </c>
      <c r="I1228" s="106">
        <v>14</v>
      </c>
      <c r="J1228" s="106" t="s">
        <v>699</v>
      </c>
      <c r="K1228" s="106">
        <v>15</v>
      </c>
      <c r="L1228" s="106" t="s">
        <v>741</v>
      </c>
      <c r="M1228" s="106" t="s">
        <v>924</v>
      </c>
      <c r="N1228" s="106">
        <v>0.55000000000000004</v>
      </c>
      <c r="O1228" s="106">
        <v>0.92</v>
      </c>
      <c r="P1228" s="106" t="s">
        <v>714</v>
      </c>
      <c r="Q1228" s="107" t="s">
        <v>1987</v>
      </c>
      <c r="R1228" s="107" t="s">
        <v>39</v>
      </c>
    </row>
    <row r="1229" spans="2:18" ht="20.100000000000001" customHeight="1" x14ac:dyDescent="0.4">
      <c r="B1229" s="105" t="str">
        <f t="shared" si="55"/>
        <v/>
      </c>
      <c r="C1229" s="105" t="str">
        <f t="shared" si="56"/>
        <v/>
      </c>
      <c r="D1229" s="105" t="str">
        <f t="shared" si="57"/>
        <v/>
      </c>
      <c r="E1229" s="106" t="s">
        <v>695</v>
      </c>
      <c r="F1229" s="106" t="s">
        <v>794</v>
      </c>
      <c r="G1229" s="106" t="s">
        <v>721</v>
      </c>
      <c r="H1229" s="106" t="s">
        <v>765</v>
      </c>
      <c r="I1229" s="106">
        <v>9</v>
      </c>
      <c r="J1229" s="106" t="s">
        <v>722</v>
      </c>
      <c r="K1229" s="106">
        <v>9</v>
      </c>
      <c r="L1229" s="106" t="s">
        <v>765</v>
      </c>
      <c r="M1229" s="106" t="s">
        <v>924</v>
      </c>
      <c r="N1229" s="106">
        <v>0.44</v>
      </c>
      <c r="O1229" s="106">
        <v>0.92</v>
      </c>
      <c r="P1229" s="106" t="s">
        <v>714</v>
      </c>
      <c r="Q1229" s="107" t="s">
        <v>1988</v>
      </c>
      <c r="R1229" s="107" t="s">
        <v>25</v>
      </c>
    </row>
    <row r="1230" spans="2:18" ht="20.100000000000001" customHeight="1" x14ac:dyDescent="0.4">
      <c r="B1230" s="105" t="str">
        <f t="shared" si="55"/>
        <v/>
      </c>
      <c r="C1230" s="105" t="str">
        <f t="shared" si="56"/>
        <v/>
      </c>
      <c r="D1230" s="105" t="str">
        <f t="shared" si="57"/>
        <v/>
      </c>
      <c r="E1230" s="106" t="s">
        <v>695</v>
      </c>
      <c r="F1230" s="106" t="s">
        <v>794</v>
      </c>
      <c r="G1230" s="106" t="s">
        <v>773</v>
      </c>
      <c r="H1230" s="106" t="s">
        <v>733</v>
      </c>
      <c r="I1230" s="106">
        <v>9</v>
      </c>
      <c r="J1230" s="106" t="s">
        <v>774</v>
      </c>
      <c r="K1230" s="106">
        <v>9</v>
      </c>
      <c r="L1230" s="106" t="s">
        <v>733</v>
      </c>
      <c r="M1230" s="106" t="s">
        <v>924</v>
      </c>
      <c r="N1230" s="106">
        <v>0.44</v>
      </c>
      <c r="O1230" s="106">
        <v>0.92</v>
      </c>
      <c r="P1230" s="106" t="s">
        <v>714</v>
      </c>
      <c r="Q1230" s="107" t="s">
        <v>1989</v>
      </c>
      <c r="R1230" s="107" t="s">
        <v>25</v>
      </c>
    </row>
    <row r="1231" spans="2:18" ht="20.100000000000001" customHeight="1" x14ac:dyDescent="0.4">
      <c r="B1231" s="105" t="str">
        <f t="shared" si="55"/>
        <v/>
      </c>
      <c r="C1231" s="105" t="str">
        <f t="shared" si="56"/>
        <v/>
      </c>
      <c r="D1231" s="105" t="str">
        <f t="shared" si="57"/>
        <v/>
      </c>
      <c r="E1231" s="106" t="s">
        <v>695</v>
      </c>
      <c r="F1231" s="106" t="s">
        <v>794</v>
      </c>
      <c r="G1231" s="106" t="s">
        <v>778</v>
      </c>
      <c r="H1231" s="106" t="s">
        <v>733</v>
      </c>
      <c r="I1231" s="106">
        <v>9</v>
      </c>
      <c r="J1231" s="106" t="s">
        <v>779</v>
      </c>
      <c r="K1231" s="106">
        <v>9</v>
      </c>
      <c r="L1231" s="106" t="s">
        <v>733</v>
      </c>
      <c r="M1231" s="106" t="s">
        <v>924</v>
      </c>
      <c r="N1231" s="106">
        <v>0.44</v>
      </c>
      <c r="O1231" s="106">
        <v>0.92</v>
      </c>
      <c r="P1231" s="106" t="s">
        <v>714</v>
      </c>
      <c r="Q1231" s="107" t="s">
        <v>1990</v>
      </c>
      <c r="R1231" s="107" t="s">
        <v>25</v>
      </c>
    </row>
    <row r="1232" spans="2:18" ht="20.100000000000001" customHeight="1" x14ac:dyDescent="0.4">
      <c r="B1232" s="105" t="str">
        <f t="shared" si="55"/>
        <v/>
      </c>
      <c r="C1232" s="105" t="str">
        <f t="shared" si="56"/>
        <v/>
      </c>
      <c r="D1232" s="105" t="str">
        <f t="shared" si="57"/>
        <v/>
      </c>
      <c r="E1232" s="106" t="s">
        <v>695</v>
      </c>
      <c r="F1232" s="106" t="s">
        <v>794</v>
      </c>
      <c r="G1232" s="106" t="s">
        <v>782</v>
      </c>
      <c r="H1232" s="106" t="s">
        <v>733</v>
      </c>
      <c r="I1232" s="106">
        <v>9</v>
      </c>
      <c r="J1232" s="106" t="s">
        <v>783</v>
      </c>
      <c r="K1232" s="106">
        <v>9</v>
      </c>
      <c r="L1232" s="106" t="s">
        <v>733</v>
      </c>
      <c r="M1232" s="106" t="s">
        <v>924</v>
      </c>
      <c r="N1232" s="106">
        <v>0.37</v>
      </c>
      <c r="O1232" s="106">
        <v>0.92</v>
      </c>
      <c r="P1232" s="106" t="s">
        <v>714</v>
      </c>
      <c r="Q1232" s="107" t="s">
        <v>1991</v>
      </c>
      <c r="R1232" s="107" t="s">
        <v>25</v>
      </c>
    </row>
    <row r="1233" spans="2:18" ht="20.100000000000001" customHeight="1" x14ac:dyDescent="0.4">
      <c r="B1233" s="105" t="str">
        <f t="shared" ref="B1233:B1296" si="58">IF(OR($C$11="",$C$12=""),"",IFERROR(IF(AND($U$23&lt;&gt;R1233,$V$23&lt;&gt;R1233),"－",IF(AND(COUNTIF($C$11,"*樹脂スペーサー*")&gt;0,OR(M1233="空気",F1233="一般",F1233="一般ＰＧ")),"－",IF(AND($W$26&gt;0,$W$26&gt;=O1233),$U$26,IF(AND($W$27&gt;0,$W$27&gt;=O1233),$U$27,IF(AND($W$28&gt;0,$W$28&gt;=O1233),$U$28,IF(AND($W$29&gt;0,$W$29&gt;=O1233),$U$29,IF(AND($W$30&gt;0,$W$30&gt;=O1233),$U$30,IF(AND($W$31&gt;0,$W$31&gt;=O1233),$U$31,IF(AND($W$32&gt;0,$W$32&gt;=O1233),$U$32,"－"))))))))),"－"))</f>
        <v/>
      </c>
      <c r="C1233" s="105" t="str">
        <f t="shared" ref="C1233:C1296" si="59">IF(B1233="","",IF(B1233&lt;&gt;"－",VLOOKUP(B1233,$U$26:$V$32,2,FALSE),"－"))</f>
        <v/>
      </c>
      <c r="D1233" s="105" t="str">
        <f t="shared" ref="D1233:D1296" si="60">IF($H$10="","",IF($V$39&lt;&gt;"断熱等","－",IF(AND(COUNTIF($V$35,"*樹脂スペーサー*")&gt;0,OR(M1233="空気",F1233="一般",F1233="一般ＰＧ")),"－",IF(AND($V$36&lt;&gt;R1233,$W$36&lt;&gt;R1233),"－",IF(MID($H$10,10,1)="Z",IF(N1233&lt;=0.65,"○","－"),IF($V$37&gt;=O1233,"○","－"))))))</f>
        <v/>
      </c>
      <c r="E1233" s="106" t="s">
        <v>695</v>
      </c>
      <c r="F1233" s="106" t="s">
        <v>798</v>
      </c>
      <c r="G1233" s="106" t="s">
        <v>721</v>
      </c>
      <c r="H1233" s="106" t="s">
        <v>765</v>
      </c>
      <c r="I1233" s="106">
        <v>9</v>
      </c>
      <c r="J1233" s="106" t="s">
        <v>722</v>
      </c>
      <c r="K1233" s="106">
        <v>9</v>
      </c>
      <c r="L1233" s="106" t="s">
        <v>819</v>
      </c>
      <c r="M1233" s="106" t="s">
        <v>924</v>
      </c>
      <c r="N1233" s="106">
        <v>0.36</v>
      </c>
      <c r="O1233" s="106">
        <v>0.92</v>
      </c>
      <c r="P1233" s="106" t="s">
        <v>714</v>
      </c>
      <c r="Q1233" s="107" t="s">
        <v>1992</v>
      </c>
      <c r="R1233" s="107" t="s">
        <v>25</v>
      </c>
    </row>
    <row r="1234" spans="2:18" ht="20.100000000000001" customHeight="1" x14ac:dyDescent="0.4">
      <c r="B1234" s="105" t="str">
        <f t="shared" si="58"/>
        <v/>
      </c>
      <c r="C1234" s="105" t="str">
        <f t="shared" si="59"/>
        <v/>
      </c>
      <c r="D1234" s="105" t="str">
        <f t="shared" si="60"/>
        <v/>
      </c>
      <c r="E1234" s="106" t="s">
        <v>695</v>
      </c>
      <c r="F1234" s="106" t="s">
        <v>798</v>
      </c>
      <c r="G1234" s="106" t="s">
        <v>773</v>
      </c>
      <c r="H1234" s="106" t="s">
        <v>733</v>
      </c>
      <c r="I1234" s="106">
        <v>9</v>
      </c>
      <c r="J1234" s="106" t="s">
        <v>774</v>
      </c>
      <c r="K1234" s="106">
        <v>9</v>
      </c>
      <c r="L1234" s="106" t="s">
        <v>802</v>
      </c>
      <c r="M1234" s="106" t="s">
        <v>924</v>
      </c>
      <c r="N1234" s="106">
        <v>0.36</v>
      </c>
      <c r="O1234" s="106">
        <v>0.92</v>
      </c>
      <c r="P1234" s="106" t="s">
        <v>714</v>
      </c>
      <c r="Q1234" s="107" t="s">
        <v>1993</v>
      </c>
      <c r="R1234" s="107" t="s">
        <v>25</v>
      </c>
    </row>
    <row r="1235" spans="2:18" ht="20.100000000000001" customHeight="1" x14ac:dyDescent="0.4">
      <c r="B1235" s="105" t="str">
        <f t="shared" si="58"/>
        <v/>
      </c>
      <c r="C1235" s="105" t="str">
        <f t="shared" si="59"/>
        <v/>
      </c>
      <c r="D1235" s="105" t="str">
        <f t="shared" si="60"/>
        <v/>
      </c>
      <c r="E1235" s="106" t="s">
        <v>695</v>
      </c>
      <c r="F1235" s="106" t="s">
        <v>798</v>
      </c>
      <c r="G1235" s="106" t="s">
        <v>778</v>
      </c>
      <c r="H1235" s="106" t="s">
        <v>733</v>
      </c>
      <c r="I1235" s="106">
        <v>9</v>
      </c>
      <c r="J1235" s="106" t="s">
        <v>779</v>
      </c>
      <c r="K1235" s="106">
        <v>9</v>
      </c>
      <c r="L1235" s="106" t="s">
        <v>802</v>
      </c>
      <c r="M1235" s="106" t="s">
        <v>924</v>
      </c>
      <c r="N1235" s="106">
        <v>0.36</v>
      </c>
      <c r="O1235" s="106">
        <v>0.92</v>
      </c>
      <c r="P1235" s="106" t="s">
        <v>714</v>
      </c>
      <c r="Q1235" s="107" t="s">
        <v>1994</v>
      </c>
      <c r="R1235" s="107" t="s">
        <v>25</v>
      </c>
    </row>
    <row r="1236" spans="2:18" ht="20.100000000000001" customHeight="1" x14ac:dyDescent="0.4">
      <c r="B1236" s="105" t="str">
        <f t="shared" si="58"/>
        <v/>
      </c>
      <c r="C1236" s="105" t="str">
        <f t="shared" si="59"/>
        <v/>
      </c>
      <c r="D1236" s="105" t="str">
        <f t="shared" si="60"/>
        <v/>
      </c>
      <c r="E1236" s="106" t="s">
        <v>695</v>
      </c>
      <c r="F1236" s="106" t="s">
        <v>798</v>
      </c>
      <c r="G1236" s="106" t="s">
        <v>782</v>
      </c>
      <c r="H1236" s="106" t="s">
        <v>733</v>
      </c>
      <c r="I1236" s="106">
        <v>9</v>
      </c>
      <c r="J1236" s="106" t="s">
        <v>783</v>
      </c>
      <c r="K1236" s="106">
        <v>9</v>
      </c>
      <c r="L1236" s="106" t="s">
        <v>802</v>
      </c>
      <c r="M1236" s="106" t="s">
        <v>924</v>
      </c>
      <c r="N1236" s="106">
        <v>0.33</v>
      </c>
      <c r="O1236" s="106">
        <v>0.92</v>
      </c>
      <c r="P1236" s="106" t="s">
        <v>714</v>
      </c>
      <c r="Q1236" s="107" t="s">
        <v>1995</v>
      </c>
      <c r="R1236" s="107" t="s">
        <v>25</v>
      </c>
    </row>
    <row r="1237" spans="2:18" ht="20.100000000000001" customHeight="1" x14ac:dyDescent="0.4">
      <c r="B1237" s="105" t="str">
        <f t="shared" si="58"/>
        <v/>
      </c>
      <c r="C1237" s="105" t="str">
        <f t="shared" si="59"/>
        <v/>
      </c>
      <c r="D1237" s="105" t="str">
        <f t="shared" si="60"/>
        <v/>
      </c>
      <c r="E1237" s="106" t="s">
        <v>695</v>
      </c>
      <c r="F1237" s="106" t="s">
        <v>805</v>
      </c>
      <c r="G1237" s="106" t="s">
        <v>752</v>
      </c>
      <c r="H1237" s="106" t="s">
        <v>733</v>
      </c>
      <c r="I1237" s="106">
        <v>9</v>
      </c>
      <c r="J1237" s="106" t="s">
        <v>699</v>
      </c>
      <c r="K1237" s="106">
        <v>9</v>
      </c>
      <c r="L1237" s="106" t="s">
        <v>753</v>
      </c>
      <c r="M1237" s="106" t="s">
        <v>924</v>
      </c>
      <c r="N1237" s="106">
        <v>0.45</v>
      </c>
      <c r="O1237" s="106">
        <v>0.92</v>
      </c>
      <c r="P1237" s="106" t="s">
        <v>714</v>
      </c>
      <c r="Q1237" s="107" t="s">
        <v>1996</v>
      </c>
      <c r="R1237" s="107" t="s">
        <v>522</v>
      </c>
    </row>
    <row r="1238" spans="2:18" ht="20.100000000000001" customHeight="1" x14ac:dyDescent="0.4">
      <c r="B1238" s="105" t="str">
        <f t="shared" si="58"/>
        <v/>
      </c>
      <c r="C1238" s="105" t="str">
        <f t="shared" si="59"/>
        <v/>
      </c>
      <c r="D1238" s="105" t="str">
        <f t="shared" si="60"/>
        <v/>
      </c>
      <c r="E1238" s="106" t="s">
        <v>695</v>
      </c>
      <c r="F1238" s="106" t="s">
        <v>817</v>
      </c>
      <c r="G1238" s="106" t="s">
        <v>752</v>
      </c>
      <c r="H1238" s="106" t="s">
        <v>802</v>
      </c>
      <c r="I1238" s="106">
        <v>9</v>
      </c>
      <c r="J1238" s="106" t="s">
        <v>699</v>
      </c>
      <c r="K1238" s="106">
        <v>9</v>
      </c>
      <c r="L1238" s="106" t="s">
        <v>753</v>
      </c>
      <c r="M1238" s="106" t="s">
        <v>924</v>
      </c>
      <c r="N1238" s="106">
        <v>0.33</v>
      </c>
      <c r="O1238" s="106">
        <v>0.92</v>
      </c>
      <c r="P1238" s="106" t="s">
        <v>714</v>
      </c>
      <c r="Q1238" s="107" t="s">
        <v>1997</v>
      </c>
      <c r="R1238" s="107" t="s">
        <v>522</v>
      </c>
    </row>
    <row r="1239" spans="2:18" ht="20.100000000000001" customHeight="1" x14ac:dyDescent="0.4">
      <c r="B1239" s="105" t="str">
        <f t="shared" si="58"/>
        <v/>
      </c>
      <c r="C1239" s="105" t="str">
        <f t="shared" si="59"/>
        <v/>
      </c>
      <c r="D1239" s="105" t="str">
        <f t="shared" si="60"/>
        <v/>
      </c>
      <c r="E1239" s="106" t="s">
        <v>695</v>
      </c>
      <c r="F1239" s="106" t="s">
        <v>1841</v>
      </c>
      <c r="G1239" s="106" t="s">
        <v>697</v>
      </c>
      <c r="H1239" s="106" t="s">
        <v>1817</v>
      </c>
      <c r="I1239" s="106">
        <v>9</v>
      </c>
      <c r="J1239" s="106" t="s">
        <v>699</v>
      </c>
      <c r="K1239" s="106">
        <v>9</v>
      </c>
      <c r="L1239" s="106" t="s">
        <v>733</v>
      </c>
      <c r="M1239" s="106" t="s">
        <v>700</v>
      </c>
      <c r="N1239" s="106">
        <v>0.53</v>
      </c>
      <c r="O1239" s="106">
        <v>0.92</v>
      </c>
      <c r="P1239" s="106" t="s">
        <v>714</v>
      </c>
      <c r="Q1239" s="107" t="s">
        <v>1998</v>
      </c>
      <c r="R1239" s="107" t="s">
        <v>44</v>
      </c>
    </row>
    <row r="1240" spans="2:18" ht="20.100000000000001" customHeight="1" x14ac:dyDescent="0.4">
      <c r="B1240" s="105" t="str">
        <f t="shared" si="58"/>
        <v/>
      </c>
      <c r="C1240" s="105" t="str">
        <f t="shared" si="59"/>
        <v/>
      </c>
      <c r="D1240" s="105" t="str">
        <f t="shared" si="60"/>
        <v/>
      </c>
      <c r="E1240" s="106" t="s">
        <v>695</v>
      </c>
      <c r="F1240" s="106" t="s">
        <v>1841</v>
      </c>
      <c r="G1240" s="106" t="s">
        <v>710</v>
      </c>
      <c r="H1240" s="106" t="s">
        <v>707</v>
      </c>
      <c r="I1240" s="106">
        <v>8</v>
      </c>
      <c r="J1240" s="106" t="s">
        <v>711</v>
      </c>
      <c r="K1240" s="106">
        <v>9</v>
      </c>
      <c r="L1240" s="106" t="s">
        <v>729</v>
      </c>
      <c r="M1240" s="106" t="s">
        <v>700</v>
      </c>
      <c r="N1240" s="106">
        <v>0.53</v>
      </c>
      <c r="O1240" s="106">
        <v>0.92</v>
      </c>
      <c r="P1240" s="106" t="s">
        <v>714</v>
      </c>
      <c r="Q1240" s="107" t="s">
        <v>1999</v>
      </c>
      <c r="R1240" s="107" t="s">
        <v>44</v>
      </c>
    </row>
    <row r="1241" spans="2:18" ht="20.100000000000001" customHeight="1" x14ac:dyDescent="0.4">
      <c r="B1241" s="105" t="str">
        <f t="shared" si="58"/>
        <v/>
      </c>
      <c r="C1241" s="105" t="str">
        <f t="shared" si="59"/>
        <v/>
      </c>
      <c r="D1241" s="105" t="str">
        <f t="shared" si="60"/>
        <v/>
      </c>
      <c r="E1241" s="106" t="s">
        <v>695</v>
      </c>
      <c r="F1241" s="106" t="s">
        <v>1813</v>
      </c>
      <c r="G1241" s="106" t="s">
        <v>710</v>
      </c>
      <c r="H1241" s="106" t="s">
        <v>1817</v>
      </c>
      <c r="I1241" s="106">
        <v>9</v>
      </c>
      <c r="J1241" s="106" t="s">
        <v>711</v>
      </c>
      <c r="K1241" s="106">
        <v>9</v>
      </c>
      <c r="L1241" s="106" t="s">
        <v>741</v>
      </c>
      <c r="M1241" s="106" t="s">
        <v>700</v>
      </c>
      <c r="N1241" s="106">
        <v>0.53</v>
      </c>
      <c r="O1241" s="106">
        <v>0.92</v>
      </c>
      <c r="P1241" s="106" t="s">
        <v>714</v>
      </c>
      <c r="Q1241" s="107" t="s">
        <v>2000</v>
      </c>
      <c r="R1241" s="107" t="s">
        <v>44</v>
      </c>
    </row>
    <row r="1242" spans="2:18" ht="20.100000000000001" customHeight="1" x14ac:dyDescent="0.4">
      <c r="B1242" s="105" t="str">
        <f t="shared" si="58"/>
        <v/>
      </c>
      <c r="C1242" s="105" t="str">
        <f t="shared" si="59"/>
        <v/>
      </c>
      <c r="D1242" s="105" t="str">
        <f t="shared" si="60"/>
        <v/>
      </c>
      <c r="E1242" s="106" t="s">
        <v>695</v>
      </c>
      <c r="F1242" s="106" t="s">
        <v>1813</v>
      </c>
      <c r="G1242" s="106" t="s">
        <v>710</v>
      </c>
      <c r="H1242" s="106" t="s">
        <v>1027</v>
      </c>
      <c r="I1242" s="106">
        <v>8</v>
      </c>
      <c r="J1242" s="106" t="s">
        <v>711</v>
      </c>
      <c r="K1242" s="106">
        <v>9</v>
      </c>
      <c r="L1242" s="106" t="s">
        <v>741</v>
      </c>
      <c r="M1242" s="106" t="s">
        <v>700</v>
      </c>
      <c r="N1242" s="106">
        <v>0.52</v>
      </c>
      <c r="O1242" s="106">
        <v>0.92</v>
      </c>
      <c r="P1242" s="106" t="s">
        <v>714</v>
      </c>
      <c r="Q1242" s="107" t="s">
        <v>2001</v>
      </c>
      <c r="R1242" s="107" t="s">
        <v>44</v>
      </c>
    </row>
    <row r="1243" spans="2:18" ht="20.100000000000001" customHeight="1" x14ac:dyDescent="0.4">
      <c r="B1243" s="105" t="str">
        <f t="shared" si="58"/>
        <v/>
      </c>
      <c r="C1243" s="105" t="str">
        <f t="shared" si="59"/>
        <v/>
      </c>
      <c r="D1243" s="105" t="str">
        <f t="shared" si="60"/>
        <v/>
      </c>
      <c r="E1243" s="106" t="s">
        <v>695</v>
      </c>
      <c r="F1243" s="106" t="s">
        <v>1813</v>
      </c>
      <c r="G1243" s="106" t="s">
        <v>721</v>
      </c>
      <c r="H1243" s="106" t="s">
        <v>707</v>
      </c>
      <c r="I1243" s="106">
        <v>9</v>
      </c>
      <c r="J1243" s="106" t="s">
        <v>722</v>
      </c>
      <c r="K1243" s="106">
        <v>9</v>
      </c>
      <c r="L1243" s="106" t="s">
        <v>741</v>
      </c>
      <c r="M1243" s="106" t="s">
        <v>700</v>
      </c>
      <c r="N1243" s="106">
        <v>0.53</v>
      </c>
      <c r="O1243" s="106">
        <v>0.92</v>
      </c>
      <c r="P1243" s="106" t="s">
        <v>714</v>
      </c>
      <c r="Q1243" s="107" t="s">
        <v>2002</v>
      </c>
      <c r="R1243" s="107" t="s">
        <v>44</v>
      </c>
    </row>
    <row r="1244" spans="2:18" ht="20.100000000000001" customHeight="1" x14ac:dyDescent="0.4">
      <c r="B1244" s="105" t="str">
        <f t="shared" si="58"/>
        <v/>
      </c>
      <c r="C1244" s="105" t="str">
        <f t="shared" si="59"/>
        <v/>
      </c>
      <c r="D1244" s="105" t="str">
        <f t="shared" si="60"/>
        <v/>
      </c>
      <c r="E1244" s="106" t="s">
        <v>695</v>
      </c>
      <c r="F1244" s="106" t="s">
        <v>1813</v>
      </c>
      <c r="G1244" s="106" t="s">
        <v>721</v>
      </c>
      <c r="H1244" s="106" t="s">
        <v>1817</v>
      </c>
      <c r="I1244" s="106">
        <v>8</v>
      </c>
      <c r="J1244" s="106" t="s">
        <v>722</v>
      </c>
      <c r="K1244" s="106">
        <v>9</v>
      </c>
      <c r="L1244" s="106" t="s">
        <v>741</v>
      </c>
      <c r="M1244" s="106" t="s">
        <v>700</v>
      </c>
      <c r="N1244" s="106">
        <v>0.52</v>
      </c>
      <c r="O1244" s="106">
        <v>0.92</v>
      </c>
      <c r="P1244" s="106" t="s">
        <v>714</v>
      </c>
      <c r="Q1244" s="107" t="s">
        <v>2003</v>
      </c>
      <c r="R1244" s="107" t="s">
        <v>44</v>
      </c>
    </row>
    <row r="1245" spans="2:18" ht="20.100000000000001" customHeight="1" x14ac:dyDescent="0.4">
      <c r="B1245" s="105" t="str">
        <f t="shared" si="58"/>
        <v/>
      </c>
      <c r="C1245" s="105" t="str">
        <f t="shared" si="59"/>
        <v/>
      </c>
      <c r="D1245" s="105" t="str">
        <f t="shared" si="60"/>
        <v/>
      </c>
      <c r="E1245" s="106" t="s">
        <v>695</v>
      </c>
      <c r="F1245" s="106" t="s">
        <v>1813</v>
      </c>
      <c r="G1245" s="106" t="s">
        <v>752</v>
      </c>
      <c r="H1245" s="106" t="s">
        <v>1817</v>
      </c>
      <c r="I1245" s="106">
        <v>9</v>
      </c>
      <c r="J1245" s="106" t="s">
        <v>699</v>
      </c>
      <c r="K1245" s="106">
        <v>9</v>
      </c>
      <c r="L1245" s="106" t="s">
        <v>753</v>
      </c>
      <c r="M1245" s="106" t="s">
        <v>700</v>
      </c>
      <c r="N1245" s="106">
        <v>0.53</v>
      </c>
      <c r="O1245" s="106">
        <v>0.92</v>
      </c>
      <c r="P1245" s="106" t="s">
        <v>714</v>
      </c>
      <c r="Q1245" s="107" t="s">
        <v>2004</v>
      </c>
      <c r="R1245" s="107" t="s">
        <v>44</v>
      </c>
    </row>
    <row r="1246" spans="2:18" ht="20.100000000000001" customHeight="1" x14ac:dyDescent="0.4">
      <c r="B1246" s="105" t="str">
        <f t="shared" si="58"/>
        <v/>
      </c>
      <c r="C1246" s="105" t="str">
        <f t="shared" si="59"/>
        <v/>
      </c>
      <c r="D1246" s="105" t="str">
        <f t="shared" si="60"/>
        <v/>
      </c>
      <c r="E1246" s="106" t="s">
        <v>695</v>
      </c>
      <c r="F1246" s="106" t="s">
        <v>1813</v>
      </c>
      <c r="G1246" s="106" t="s">
        <v>752</v>
      </c>
      <c r="H1246" s="106" t="s">
        <v>1027</v>
      </c>
      <c r="I1246" s="106">
        <v>8</v>
      </c>
      <c r="J1246" s="106" t="s">
        <v>699</v>
      </c>
      <c r="K1246" s="106">
        <v>9</v>
      </c>
      <c r="L1246" s="106" t="s">
        <v>753</v>
      </c>
      <c r="M1246" s="106" t="s">
        <v>700</v>
      </c>
      <c r="N1246" s="106">
        <v>0.53</v>
      </c>
      <c r="O1246" s="106">
        <v>0.92</v>
      </c>
      <c r="P1246" s="106" t="s">
        <v>714</v>
      </c>
      <c r="Q1246" s="107" t="s">
        <v>2005</v>
      </c>
      <c r="R1246" s="107" t="s">
        <v>44</v>
      </c>
    </row>
    <row r="1247" spans="2:18" ht="20.100000000000001" customHeight="1" x14ac:dyDescent="0.4">
      <c r="B1247" s="105" t="str">
        <f t="shared" si="58"/>
        <v/>
      </c>
      <c r="C1247" s="105" t="str">
        <f t="shared" si="59"/>
        <v/>
      </c>
      <c r="D1247" s="105" t="str">
        <f t="shared" si="60"/>
        <v/>
      </c>
      <c r="E1247" s="106" t="s">
        <v>695</v>
      </c>
      <c r="F1247" s="106" t="s">
        <v>1813</v>
      </c>
      <c r="G1247" s="106" t="s">
        <v>758</v>
      </c>
      <c r="H1247" s="106" t="s">
        <v>707</v>
      </c>
      <c r="I1247" s="106">
        <v>8</v>
      </c>
      <c r="J1247" s="106" t="s">
        <v>711</v>
      </c>
      <c r="K1247" s="106">
        <v>9</v>
      </c>
      <c r="L1247" s="106" t="s">
        <v>753</v>
      </c>
      <c r="M1247" s="106" t="s">
        <v>700</v>
      </c>
      <c r="N1247" s="106">
        <v>0.53</v>
      </c>
      <c r="O1247" s="106">
        <v>0.92</v>
      </c>
      <c r="P1247" s="106" t="s">
        <v>714</v>
      </c>
      <c r="Q1247" s="107" t="s">
        <v>2006</v>
      </c>
      <c r="R1247" s="107" t="s">
        <v>44</v>
      </c>
    </row>
    <row r="1248" spans="2:18" ht="20.100000000000001" customHeight="1" x14ac:dyDescent="0.4">
      <c r="B1248" s="105" t="str">
        <f t="shared" si="58"/>
        <v/>
      </c>
      <c r="C1248" s="105" t="str">
        <f t="shared" si="59"/>
        <v/>
      </c>
      <c r="D1248" s="105" t="str">
        <f t="shared" si="60"/>
        <v/>
      </c>
      <c r="E1248" s="106" t="s">
        <v>695</v>
      </c>
      <c r="F1248" s="106" t="s">
        <v>1841</v>
      </c>
      <c r="G1248" s="106" t="s">
        <v>697</v>
      </c>
      <c r="H1248" s="106" t="s">
        <v>707</v>
      </c>
      <c r="I1248" s="106">
        <v>15</v>
      </c>
      <c r="J1248" s="106" t="s">
        <v>699</v>
      </c>
      <c r="K1248" s="106">
        <v>15</v>
      </c>
      <c r="L1248" s="106" t="s">
        <v>729</v>
      </c>
      <c r="M1248" s="106" t="s">
        <v>924</v>
      </c>
      <c r="N1248" s="106">
        <v>0.54</v>
      </c>
      <c r="O1248" s="106">
        <v>0.92</v>
      </c>
      <c r="P1248" s="106" t="s">
        <v>714</v>
      </c>
      <c r="Q1248" s="107" t="s">
        <v>2007</v>
      </c>
      <c r="R1248" s="107" t="s">
        <v>926</v>
      </c>
    </row>
    <row r="1249" spans="2:18" ht="20.100000000000001" customHeight="1" x14ac:dyDescent="0.4">
      <c r="B1249" s="105" t="str">
        <f t="shared" si="58"/>
        <v/>
      </c>
      <c r="C1249" s="105" t="str">
        <f t="shared" si="59"/>
        <v/>
      </c>
      <c r="D1249" s="105" t="str">
        <f t="shared" si="60"/>
        <v/>
      </c>
      <c r="E1249" s="106" t="s">
        <v>695</v>
      </c>
      <c r="F1249" s="106" t="s">
        <v>1813</v>
      </c>
      <c r="G1249" s="106" t="s">
        <v>697</v>
      </c>
      <c r="H1249" s="106" t="s">
        <v>1027</v>
      </c>
      <c r="I1249" s="106">
        <v>15</v>
      </c>
      <c r="J1249" s="106" t="s">
        <v>699</v>
      </c>
      <c r="K1249" s="106">
        <v>15</v>
      </c>
      <c r="L1249" s="106" t="s">
        <v>741</v>
      </c>
      <c r="M1249" s="106" t="s">
        <v>924</v>
      </c>
      <c r="N1249" s="106">
        <v>0.53</v>
      </c>
      <c r="O1249" s="106">
        <v>0.92</v>
      </c>
      <c r="P1249" s="106" t="s">
        <v>714</v>
      </c>
      <c r="Q1249" s="107" t="s">
        <v>2008</v>
      </c>
      <c r="R1249" s="107" t="s">
        <v>926</v>
      </c>
    </row>
    <row r="1250" spans="2:18" ht="20.100000000000001" customHeight="1" x14ac:dyDescent="0.4">
      <c r="B1250" s="105" t="str">
        <f t="shared" si="58"/>
        <v/>
      </c>
      <c r="C1250" s="105" t="str">
        <f t="shared" si="59"/>
        <v/>
      </c>
      <c r="D1250" s="105" t="str">
        <f t="shared" si="60"/>
        <v/>
      </c>
      <c r="E1250" s="106" t="s">
        <v>695</v>
      </c>
      <c r="F1250" s="106" t="s">
        <v>1813</v>
      </c>
      <c r="G1250" s="106" t="s">
        <v>710</v>
      </c>
      <c r="H1250" s="106" t="s">
        <v>707</v>
      </c>
      <c r="I1250" s="106">
        <v>14</v>
      </c>
      <c r="J1250" s="106" t="s">
        <v>711</v>
      </c>
      <c r="K1250" s="106">
        <v>15</v>
      </c>
      <c r="L1250" s="106" t="s">
        <v>741</v>
      </c>
      <c r="M1250" s="106" t="s">
        <v>924</v>
      </c>
      <c r="N1250" s="106">
        <v>0.54</v>
      </c>
      <c r="O1250" s="106">
        <v>0.92</v>
      </c>
      <c r="P1250" s="106" t="s">
        <v>714</v>
      </c>
      <c r="Q1250" s="107" t="s">
        <v>2009</v>
      </c>
      <c r="R1250" s="107" t="s">
        <v>926</v>
      </c>
    </row>
    <row r="1251" spans="2:18" ht="20.100000000000001" customHeight="1" x14ac:dyDescent="0.4">
      <c r="B1251" s="105" t="str">
        <f t="shared" si="58"/>
        <v/>
      </c>
      <c r="C1251" s="105" t="str">
        <f t="shared" si="59"/>
        <v/>
      </c>
      <c r="D1251" s="105" t="str">
        <f t="shared" si="60"/>
        <v/>
      </c>
      <c r="E1251" s="106" t="s">
        <v>695</v>
      </c>
      <c r="F1251" s="106" t="s">
        <v>1813</v>
      </c>
      <c r="G1251" s="106" t="s">
        <v>752</v>
      </c>
      <c r="H1251" s="106" t="s">
        <v>707</v>
      </c>
      <c r="I1251" s="106">
        <v>15</v>
      </c>
      <c r="J1251" s="106" t="s">
        <v>699</v>
      </c>
      <c r="K1251" s="106">
        <v>15</v>
      </c>
      <c r="L1251" s="106" t="s">
        <v>753</v>
      </c>
      <c r="M1251" s="106" t="s">
        <v>924</v>
      </c>
      <c r="N1251" s="106">
        <v>0.54</v>
      </c>
      <c r="O1251" s="106">
        <v>0.92</v>
      </c>
      <c r="P1251" s="106" t="s">
        <v>714</v>
      </c>
      <c r="Q1251" s="107" t="s">
        <v>2010</v>
      </c>
      <c r="R1251" s="107" t="s">
        <v>926</v>
      </c>
    </row>
    <row r="1252" spans="2:18" ht="20.100000000000001" customHeight="1" x14ac:dyDescent="0.4">
      <c r="B1252" s="105" t="str">
        <f t="shared" si="58"/>
        <v/>
      </c>
      <c r="C1252" s="105" t="str">
        <f t="shared" si="59"/>
        <v/>
      </c>
      <c r="D1252" s="105" t="str">
        <f t="shared" si="60"/>
        <v/>
      </c>
      <c r="E1252" s="106" t="s">
        <v>695</v>
      </c>
      <c r="F1252" s="106" t="s">
        <v>1813</v>
      </c>
      <c r="G1252" s="106" t="s">
        <v>752</v>
      </c>
      <c r="H1252" s="106" t="s">
        <v>1817</v>
      </c>
      <c r="I1252" s="106">
        <v>14</v>
      </c>
      <c r="J1252" s="106" t="s">
        <v>699</v>
      </c>
      <c r="K1252" s="106">
        <v>15</v>
      </c>
      <c r="L1252" s="106" t="s">
        <v>753</v>
      </c>
      <c r="M1252" s="106" t="s">
        <v>924</v>
      </c>
      <c r="N1252" s="106">
        <v>0.53</v>
      </c>
      <c r="O1252" s="106">
        <v>0.92</v>
      </c>
      <c r="P1252" s="106" t="s">
        <v>714</v>
      </c>
      <c r="Q1252" s="107" t="s">
        <v>2011</v>
      </c>
      <c r="R1252" s="107" t="s">
        <v>926</v>
      </c>
    </row>
    <row r="1253" spans="2:18" ht="20.100000000000001" customHeight="1" x14ac:dyDescent="0.4">
      <c r="B1253" s="105" t="str">
        <f t="shared" si="58"/>
        <v/>
      </c>
      <c r="C1253" s="105" t="str">
        <f t="shared" si="59"/>
        <v/>
      </c>
      <c r="D1253" s="105" t="str">
        <f t="shared" si="60"/>
        <v/>
      </c>
      <c r="E1253" s="106" t="s">
        <v>695</v>
      </c>
      <c r="F1253" s="106" t="s">
        <v>805</v>
      </c>
      <c r="G1253" s="106" t="s">
        <v>752</v>
      </c>
      <c r="H1253" s="106" t="s">
        <v>765</v>
      </c>
      <c r="I1253" s="106">
        <v>9</v>
      </c>
      <c r="J1253" s="106" t="s">
        <v>699</v>
      </c>
      <c r="K1253" s="106">
        <v>9</v>
      </c>
      <c r="L1253" s="106" t="s">
        <v>753</v>
      </c>
      <c r="M1253" s="106" t="s">
        <v>924</v>
      </c>
      <c r="N1253" s="106">
        <v>0.45</v>
      </c>
      <c r="O1253" s="106">
        <v>0.92</v>
      </c>
      <c r="P1253" s="106" t="s">
        <v>714</v>
      </c>
      <c r="Q1253" s="107" t="s">
        <v>2012</v>
      </c>
      <c r="R1253" s="107" t="s">
        <v>275</v>
      </c>
    </row>
    <row r="1254" spans="2:18" ht="20.100000000000001" customHeight="1" x14ac:dyDescent="0.4">
      <c r="B1254" s="105" t="str">
        <f t="shared" si="58"/>
        <v/>
      </c>
      <c r="C1254" s="105" t="str">
        <f t="shared" si="59"/>
        <v/>
      </c>
      <c r="D1254" s="105" t="str">
        <f t="shared" si="60"/>
        <v/>
      </c>
      <c r="E1254" s="106" t="s">
        <v>695</v>
      </c>
      <c r="F1254" s="106" t="s">
        <v>817</v>
      </c>
      <c r="G1254" s="106" t="s">
        <v>752</v>
      </c>
      <c r="H1254" s="106" t="s">
        <v>819</v>
      </c>
      <c r="I1254" s="106">
        <v>9</v>
      </c>
      <c r="J1254" s="106" t="s">
        <v>699</v>
      </c>
      <c r="K1254" s="106">
        <v>9</v>
      </c>
      <c r="L1254" s="106" t="s">
        <v>753</v>
      </c>
      <c r="M1254" s="106" t="s">
        <v>924</v>
      </c>
      <c r="N1254" s="106">
        <v>0.32</v>
      </c>
      <c r="O1254" s="106">
        <v>0.92</v>
      </c>
      <c r="P1254" s="106" t="s">
        <v>714</v>
      </c>
      <c r="Q1254" s="107" t="s">
        <v>2013</v>
      </c>
      <c r="R1254" s="107" t="s">
        <v>275</v>
      </c>
    </row>
    <row r="1255" spans="2:18" ht="20.100000000000001" customHeight="1" x14ac:dyDescent="0.4">
      <c r="B1255" s="105" t="str">
        <f t="shared" si="58"/>
        <v/>
      </c>
      <c r="C1255" s="105" t="str">
        <f t="shared" si="59"/>
        <v/>
      </c>
      <c r="D1255" s="105" t="str">
        <f t="shared" si="60"/>
        <v/>
      </c>
      <c r="E1255" s="106" t="s">
        <v>695</v>
      </c>
      <c r="F1255" s="106" t="s">
        <v>1841</v>
      </c>
      <c r="G1255" s="106" t="s">
        <v>697</v>
      </c>
      <c r="H1255" s="106" t="s">
        <v>1817</v>
      </c>
      <c r="I1255" s="106">
        <v>9</v>
      </c>
      <c r="J1255" s="106" t="s">
        <v>699</v>
      </c>
      <c r="K1255" s="106">
        <v>9</v>
      </c>
      <c r="L1255" s="106" t="s">
        <v>733</v>
      </c>
      <c r="M1255" s="106" t="s">
        <v>700</v>
      </c>
      <c r="N1255" s="106">
        <v>0.53</v>
      </c>
      <c r="O1255" s="106">
        <v>0.92</v>
      </c>
      <c r="P1255" s="106" t="s">
        <v>714</v>
      </c>
      <c r="Q1255" s="107" t="s">
        <v>2014</v>
      </c>
      <c r="R1255" s="107" t="s">
        <v>275</v>
      </c>
    </row>
    <row r="1256" spans="2:18" ht="20.100000000000001" customHeight="1" x14ac:dyDescent="0.4">
      <c r="B1256" s="105" t="str">
        <f t="shared" si="58"/>
        <v/>
      </c>
      <c r="C1256" s="105" t="str">
        <f t="shared" si="59"/>
        <v/>
      </c>
      <c r="D1256" s="105" t="str">
        <f t="shared" si="60"/>
        <v/>
      </c>
      <c r="E1256" s="106" t="s">
        <v>695</v>
      </c>
      <c r="F1256" s="106" t="s">
        <v>1841</v>
      </c>
      <c r="G1256" s="106" t="s">
        <v>710</v>
      </c>
      <c r="H1256" s="106" t="s">
        <v>707</v>
      </c>
      <c r="I1256" s="106">
        <v>8</v>
      </c>
      <c r="J1256" s="106" t="s">
        <v>711</v>
      </c>
      <c r="K1256" s="106">
        <v>9</v>
      </c>
      <c r="L1256" s="106" t="s">
        <v>729</v>
      </c>
      <c r="M1256" s="106" t="s">
        <v>700</v>
      </c>
      <c r="N1256" s="106">
        <v>0.53</v>
      </c>
      <c r="O1256" s="106">
        <v>0.92</v>
      </c>
      <c r="P1256" s="106" t="s">
        <v>714</v>
      </c>
      <c r="Q1256" s="107" t="s">
        <v>2015</v>
      </c>
      <c r="R1256" s="107" t="s">
        <v>275</v>
      </c>
    </row>
    <row r="1257" spans="2:18" ht="20.100000000000001" customHeight="1" x14ac:dyDescent="0.4">
      <c r="B1257" s="105" t="str">
        <f t="shared" si="58"/>
        <v/>
      </c>
      <c r="C1257" s="105" t="str">
        <f t="shared" si="59"/>
        <v/>
      </c>
      <c r="D1257" s="105" t="str">
        <f t="shared" si="60"/>
        <v/>
      </c>
      <c r="E1257" s="106" t="s">
        <v>695</v>
      </c>
      <c r="F1257" s="106" t="s">
        <v>1813</v>
      </c>
      <c r="G1257" s="106" t="s">
        <v>710</v>
      </c>
      <c r="H1257" s="106" t="s">
        <v>1817</v>
      </c>
      <c r="I1257" s="106">
        <v>9</v>
      </c>
      <c r="J1257" s="106" t="s">
        <v>711</v>
      </c>
      <c r="K1257" s="106">
        <v>9</v>
      </c>
      <c r="L1257" s="106" t="s">
        <v>741</v>
      </c>
      <c r="M1257" s="106" t="s">
        <v>700</v>
      </c>
      <c r="N1257" s="106">
        <v>0.53</v>
      </c>
      <c r="O1257" s="106">
        <v>0.92</v>
      </c>
      <c r="P1257" s="106" t="s">
        <v>714</v>
      </c>
      <c r="Q1257" s="107" t="s">
        <v>2016</v>
      </c>
      <c r="R1257" s="107" t="s">
        <v>275</v>
      </c>
    </row>
    <row r="1258" spans="2:18" ht="20.100000000000001" customHeight="1" x14ac:dyDescent="0.4">
      <c r="B1258" s="105" t="str">
        <f t="shared" si="58"/>
        <v/>
      </c>
      <c r="C1258" s="105" t="str">
        <f t="shared" si="59"/>
        <v/>
      </c>
      <c r="D1258" s="105" t="str">
        <f t="shared" si="60"/>
        <v/>
      </c>
      <c r="E1258" s="106" t="s">
        <v>695</v>
      </c>
      <c r="F1258" s="106" t="s">
        <v>1813</v>
      </c>
      <c r="G1258" s="106" t="s">
        <v>710</v>
      </c>
      <c r="H1258" s="106" t="s">
        <v>1027</v>
      </c>
      <c r="I1258" s="106">
        <v>8</v>
      </c>
      <c r="J1258" s="106" t="s">
        <v>711</v>
      </c>
      <c r="K1258" s="106">
        <v>9</v>
      </c>
      <c r="L1258" s="106" t="s">
        <v>741</v>
      </c>
      <c r="M1258" s="106" t="s">
        <v>700</v>
      </c>
      <c r="N1258" s="106">
        <v>0.52</v>
      </c>
      <c r="O1258" s="106">
        <v>0.92</v>
      </c>
      <c r="P1258" s="106" t="s">
        <v>714</v>
      </c>
      <c r="Q1258" s="107" t="s">
        <v>2017</v>
      </c>
      <c r="R1258" s="107" t="s">
        <v>275</v>
      </c>
    </row>
    <row r="1259" spans="2:18" ht="20.100000000000001" customHeight="1" x14ac:dyDescent="0.4">
      <c r="B1259" s="105" t="str">
        <f t="shared" si="58"/>
        <v/>
      </c>
      <c r="C1259" s="105" t="str">
        <f t="shared" si="59"/>
        <v/>
      </c>
      <c r="D1259" s="105" t="str">
        <f t="shared" si="60"/>
        <v/>
      </c>
      <c r="E1259" s="106" t="s">
        <v>695</v>
      </c>
      <c r="F1259" s="106" t="s">
        <v>1813</v>
      </c>
      <c r="G1259" s="106" t="s">
        <v>721</v>
      </c>
      <c r="H1259" s="106" t="s">
        <v>707</v>
      </c>
      <c r="I1259" s="106">
        <v>9</v>
      </c>
      <c r="J1259" s="106" t="s">
        <v>722</v>
      </c>
      <c r="K1259" s="106">
        <v>9</v>
      </c>
      <c r="L1259" s="106" t="s">
        <v>741</v>
      </c>
      <c r="M1259" s="106" t="s">
        <v>700</v>
      </c>
      <c r="N1259" s="106">
        <v>0.53</v>
      </c>
      <c r="O1259" s="106">
        <v>0.92</v>
      </c>
      <c r="P1259" s="106" t="s">
        <v>714</v>
      </c>
      <c r="Q1259" s="107" t="s">
        <v>2018</v>
      </c>
      <c r="R1259" s="107" t="s">
        <v>275</v>
      </c>
    </row>
    <row r="1260" spans="2:18" ht="20.100000000000001" customHeight="1" x14ac:dyDescent="0.4">
      <c r="B1260" s="105" t="str">
        <f t="shared" si="58"/>
        <v/>
      </c>
      <c r="C1260" s="105" t="str">
        <f t="shared" si="59"/>
        <v/>
      </c>
      <c r="D1260" s="105" t="str">
        <f t="shared" si="60"/>
        <v/>
      </c>
      <c r="E1260" s="106" t="s">
        <v>695</v>
      </c>
      <c r="F1260" s="106" t="s">
        <v>1813</v>
      </c>
      <c r="G1260" s="106" t="s">
        <v>721</v>
      </c>
      <c r="H1260" s="106" t="s">
        <v>1817</v>
      </c>
      <c r="I1260" s="106">
        <v>8</v>
      </c>
      <c r="J1260" s="106" t="s">
        <v>722</v>
      </c>
      <c r="K1260" s="106">
        <v>9</v>
      </c>
      <c r="L1260" s="106" t="s">
        <v>741</v>
      </c>
      <c r="M1260" s="106" t="s">
        <v>700</v>
      </c>
      <c r="N1260" s="106">
        <v>0.52</v>
      </c>
      <c r="O1260" s="106">
        <v>0.92</v>
      </c>
      <c r="P1260" s="106" t="s">
        <v>714</v>
      </c>
      <c r="Q1260" s="107" t="s">
        <v>2019</v>
      </c>
      <c r="R1260" s="107" t="s">
        <v>275</v>
      </c>
    </row>
    <row r="1261" spans="2:18" ht="20.100000000000001" customHeight="1" x14ac:dyDescent="0.4">
      <c r="B1261" s="105" t="str">
        <f t="shared" si="58"/>
        <v/>
      </c>
      <c r="C1261" s="105" t="str">
        <f t="shared" si="59"/>
        <v/>
      </c>
      <c r="D1261" s="105" t="str">
        <f t="shared" si="60"/>
        <v/>
      </c>
      <c r="E1261" s="106" t="s">
        <v>695</v>
      </c>
      <c r="F1261" s="106" t="s">
        <v>1813</v>
      </c>
      <c r="G1261" s="106" t="s">
        <v>752</v>
      </c>
      <c r="H1261" s="106" t="s">
        <v>1027</v>
      </c>
      <c r="I1261" s="106">
        <v>9</v>
      </c>
      <c r="J1261" s="106" t="s">
        <v>699</v>
      </c>
      <c r="K1261" s="106">
        <v>9</v>
      </c>
      <c r="L1261" s="106" t="s">
        <v>753</v>
      </c>
      <c r="M1261" s="106" t="s">
        <v>700</v>
      </c>
      <c r="N1261" s="106">
        <v>0.53</v>
      </c>
      <c r="O1261" s="106">
        <v>0.92</v>
      </c>
      <c r="P1261" s="106" t="s">
        <v>714</v>
      </c>
      <c r="Q1261" s="107" t="s">
        <v>2020</v>
      </c>
      <c r="R1261" s="107" t="s">
        <v>275</v>
      </c>
    </row>
    <row r="1262" spans="2:18" ht="20.100000000000001" customHeight="1" x14ac:dyDescent="0.4">
      <c r="B1262" s="105" t="str">
        <f t="shared" si="58"/>
        <v/>
      </c>
      <c r="C1262" s="105" t="str">
        <f t="shared" si="59"/>
        <v/>
      </c>
      <c r="D1262" s="105" t="str">
        <f t="shared" si="60"/>
        <v/>
      </c>
      <c r="E1262" s="106" t="s">
        <v>695</v>
      </c>
      <c r="F1262" s="106" t="s">
        <v>1813</v>
      </c>
      <c r="G1262" s="106" t="s">
        <v>758</v>
      </c>
      <c r="H1262" s="106" t="s">
        <v>707</v>
      </c>
      <c r="I1262" s="106">
        <v>8</v>
      </c>
      <c r="J1262" s="106" t="s">
        <v>711</v>
      </c>
      <c r="K1262" s="106">
        <v>9</v>
      </c>
      <c r="L1262" s="106" t="s">
        <v>753</v>
      </c>
      <c r="M1262" s="106" t="s">
        <v>700</v>
      </c>
      <c r="N1262" s="106">
        <v>0.53</v>
      </c>
      <c r="O1262" s="106">
        <v>0.92</v>
      </c>
      <c r="P1262" s="106" t="s">
        <v>714</v>
      </c>
      <c r="Q1262" s="107" t="s">
        <v>2021</v>
      </c>
      <c r="R1262" s="107" t="s">
        <v>275</v>
      </c>
    </row>
    <row r="1263" spans="2:18" ht="20.100000000000001" customHeight="1" x14ac:dyDescent="0.4">
      <c r="B1263" s="105" t="str">
        <f t="shared" si="58"/>
        <v/>
      </c>
      <c r="C1263" s="105" t="str">
        <f t="shared" si="59"/>
        <v/>
      </c>
      <c r="D1263" s="105" t="str">
        <f t="shared" si="60"/>
        <v/>
      </c>
      <c r="E1263" s="106" t="s">
        <v>695</v>
      </c>
      <c r="F1263" s="106" t="s">
        <v>794</v>
      </c>
      <c r="G1263" s="106" t="s">
        <v>710</v>
      </c>
      <c r="H1263" s="106" t="s">
        <v>765</v>
      </c>
      <c r="I1263" s="106">
        <v>9</v>
      </c>
      <c r="J1263" s="106" t="s">
        <v>711</v>
      </c>
      <c r="K1263" s="106">
        <v>9</v>
      </c>
      <c r="L1263" s="106" t="s">
        <v>765</v>
      </c>
      <c r="M1263" s="106" t="s">
        <v>924</v>
      </c>
      <c r="N1263" s="106">
        <v>0.44</v>
      </c>
      <c r="O1263" s="106">
        <v>0.92</v>
      </c>
      <c r="P1263" s="106" t="s">
        <v>714</v>
      </c>
      <c r="Q1263" s="107" t="s">
        <v>2022</v>
      </c>
      <c r="R1263" s="107" t="s">
        <v>13</v>
      </c>
    </row>
    <row r="1264" spans="2:18" ht="20.100000000000001" customHeight="1" x14ac:dyDescent="0.4">
      <c r="B1264" s="105" t="str">
        <f t="shared" si="58"/>
        <v/>
      </c>
      <c r="C1264" s="105" t="str">
        <f t="shared" si="59"/>
        <v/>
      </c>
      <c r="D1264" s="105" t="str">
        <f t="shared" si="60"/>
        <v/>
      </c>
      <c r="E1264" s="106" t="s">
        <v>695</v>
      </c>
      <c r="F1264" s="106" t="s">
        <v>1841</v>
      </c>
      <c r="G1264" s="106" t="s">
        <v>697</v>
      </c>
      <c r="H1264" s="106" t="s">
        <v>1027</v>
      </c>
      <c r="I1264" s="106">
        <v>8</v>
      </c>
      <c r="J1264" s="106" t="s">
        <v>1027</v>
      </c>
      <c r="K1264" s="106">
        <v>9</v>
      </c>
      <c r="L1264" s="106" t="s">
        <v>765</v>
      </c>
      <c r="M1264" s="106" t="s">
        <v>700</v>
      </c>
      <c r="N1264" s="106">
        <v>0.51</v>
      </c>
      <c r="O1264" s="106">
        <v>0.92</v>
      </c>
      <c r="P1264" s="106" t="s">
        <v>714</v>
      </c>
      <c r="Q1264" s="107" t="s">
        <v>2023</v>
      </c>
      <c r="R1264" s="107" t="s">
        <v>13</v>
      </c>
    </row>
    <row r="1265" spans="2:18" ht="20.100000000000001" customHeight="1" x14ac:dyDescent="0.4">
      <c r="B1265" s="105" t="str">
        <f t="shared" si="58"/>
        <v/>
      </c>
      <c r="C1265" s="105" t="str">
        <f t="shared" si="59"/>
        <v/>
      </c>
      <c r="D1265" s="105" t="str">
        <f t="shared" si="60"/>
        <v/>
      </c>
      <c r="E1265" s="106" t="s">
        <v>695</v>
      </c>
      <c r="F1265" s="106" t="s">
        <v>1841</v>
      </c>
      <c r="G1265" s="106" t="s">
        <v>721</v>
      </c>
      <c r="H1265" s="106" t="s">
        <v>1027</v>
      </c>
      <c r="I1265" s="106">
        <v>8</v>
      </c>
      <c r="J1265" s="106" t="s">
        <v>722</v>
      </c>
      <c r="K1265" s="106">
        <v>9</v>
      </c>
      <c r="L1265" s="106" t="s">
        <v>765</v>
      </c>
      <c r="M1265" s="106" t="s">
        <v>700</v>
      </c>
      <c r="N1265" s="106">
        <v>0.51</v>
      </c>
      <c r="O1265" s="106">
        <v>0.92</v>
      </c>
      <c r="P1265" s="106" t="s">
        <v>714</v>
      </c>
      <c r="Q1265" s="107" t="s">
        <v>2024</v>
      </c>
      <c r="R1265" s="107" t="s">
        <v>13</v>
      </c>
    </row>
    <row r="1266" spans="2:18" ht="20.100000000000001" customHeight="1" x14ac:dyDescent="0.4">
      <c r="B1266" s="105" t="str">
        <f t="shared" si="58"/>
        <v/>
      </c>
      <c r="C1266" s="105" t="str">
        <f t="shared" si="59"/>
        <v/>
      </c>
      <c r="D1266" s="105" t="str">
        <f t="shared" si="60"/>
        <v/>
      </c>
      <c r="E1266" s="106" t="s">
        <v>695</v>
      </c>
      <c r="F1266" s="106" t="s">
        <v>1841</v>
      </c>
      <c r="G1266" s="106" t="s">
        <v>773</v>
      </c>
      <c r="H1266" s="106" t="s">
        <v>1817</v>
      </c>
      <c r="I1266" s="106">
        <v>8</v>
      </c>
      <c r="J1266" s="106" t="s">
        <v>774</v>
      </c>
      <c r="K1266" s="106">
        <v>9</v>
      </c>
      <c r="L1266" s="106" t="s">
        <v>733</v>
      </c>
      <c r="M1266" s="106" t="s">
        <v>700</v>
      </c>
      <c r="N1266" s="106">
        <v>0.51</v>
      </c>
      <c r="O1266" s="106">
        <v>0.92</v>
      </c>
      <c r="P1266" s="106" t="s">
        <v>714</v>
      </c>
      <c r="Q1266" s="107" t="s">
        <v>2025</v>
      </c>
      <c r="R1266" s="107" t="s">
        <v>13</v>
      </c>
    </row>
    <row r="1267" spans="2:18" ht="20.100000000000001" customHeight="1" x14ac:dyDescent="0.4">
      <c r="B1267" s="105" t="str">
        <f t="shared" si="58"/>
        <v/>
      </c>
      <c r="C1267" s="105" t="str">
        <f t="shared" si="59"/>
        <v/>
      </c>
      <c r="D1267" s="105" t="str">
        <f t="shared" si="60"/>
        <v/>
      </c>
      <c r="E1267" s="106" t="s">
        <v>695</v>
      </c>
      <c r="F1267" s="106" t="s">
        <v>1841</v>
      </c>
      <c r="G1267" s="106" t="s">
        <v>778</v>
      </c>
      <c r="H1267" s="106" t="s">
        <v>1817</v>
      </c>
      <c r="I1267" s="106">
        <v>8</v>
      </c>
      <c r="J1267" s="106" t="s">
        <v>779</v>
      </c>
      <c r="K1267" s="106">
        <v>9</v>
      </c>
      <c r="L1267" s="106" t="s">
        <v>733</v>
      </c>
      <c r="M1267" s="106" t="s">
        <v>700</v>
      </c>
      <c r="N1267" s="106">
        <v>0.51</v>
      </c>
      <c r="O1267" s="106">
        <v>0.92</v>
      </c>
      <c r="P1267" s="106" t="s">
        <v>714</v>
      </c>
      <c r="Q1267" s="107" t="s">
        <v>2026</v>
      </c>
      <c r="R1267" s="107" t="s">
        <v>13</v>
      </c>
    </row>
    <row r="1268" spans="2:18" ht="20.100000000000001" customHeight="1" x14ac:dyDescent="0.4">
      <c r="B1268" s="105" t="str">
        <f t="shared" si="58"/>
        <v/>
      </c>
      <c r="C1268" s="105" t="str">
        <f t="shared" si="59"/>
        <v/>
      </c>
      <c r="D1268" s="105" t="str">
        <f t="shared" si="60"/>
        <v/>
      </c>
      <c r="E1268" s="106" t="s">
        <v>695</v>
      </c>
      <c r="F1268" s="106" t="s">
        <v>1841</v>
      </c>
      <c r="G1268" s="106" t="s">
        <v>782</v>
      </c>
      <c r="H1268" s="106" t="s">
        <v>1817</v>
      </c>
      <c r="I1268" s="106">
        <v>8</v>
      </c>
      <c r="J1268" s="106" t="s">
        <v>783</v>
      </c>
      <c r="K1268" s="106">
        <v>9</v>
      </c>
      <c r="L1268" s="106" t="s">
        <v>733</v>
      </c>
      <c r="M1268" s="106" t="s">
        <v>700</v>
      </c>
      <c r="N1268" s="106">
        <v>0.39</v>
      </c>
      <c r="O1268" s="106">
        <v>0.92</v>
      </c>
      <c r="P1268" s="106" t="s">
        <v>714</v>
      </c>
      <c r="Q1268" s="107" t="s">
        <v>2027</v>
      </c>
      <c r="R1268" s="107" t="s">
        <v>13</v>
      </c>
    </row>
    <row r="1269" spans="2:18" ht="20.100000000000001" customHeight="1" x14ac:dyDescent="0.4">
      <c r="B1269" s="105" t="str">
        <f t="shared" si="58"/>
        <v/>
      </c>
      <c r="C1269" s="105" t="str">
        <f t="shared" si="59"/>
        <v/>
      </c>
      <c r="D1269" s="105" t="str">
        <f t="shared" si="60"/>
        <v/>
      </c>
      <c r="E1269" s="106" t="s">
        <v>695</v>
      </c>
      <c r="F1269" s="106" t="s">
        <v>696</v>
      </c>
      <c r="G1269" s="106" t="s">
        <v>773</v>
      </c>
      <c r="H1269" s="106" t="s">
        <v>717</v>
      </c>
      <c r="I1269" s="106">
        <v>8</v>
      </c>
      <c r="J1269" s="106" t="s">
        <v>1266</v>
      </c>
      <c r="K1269" s="106">
        <v>9</v>
      </c>
      <c r="L1269" s="106" t="s">
        <v>717</v>
      </c>
      <c r="M1269" s="106" t="s">
        <v>924</v>
      </c>
      <c r="N1269" s="106">
        <v>0.31</v>
      </c>
      <c r="O1269" s="106">
        <v>0.93</v>
      </c>
      <c r="P1269" s="106" t="s">
        <v>714</v>
      </c>
      <c r="Q1269" s="107" t="s">
        <v>2028</v>
      </c>
      <c r="R1269" s="107" t="s">
        <v>39</v>
      </c>
    </row>
    <row r="1270" spans="2:18" ht="20.100000000000001" customHeight="1" x14ac:dyDescent="0.4">
      <c r="B1270" s="105" t="str">
        <f t="shared" si="58"/>
        <v/>
      </c>
      <c r="C1270" s="105" t="str">
        <f t="shared" si="59"/>
        <v/>
      </c>
      <c r="D1270" s="105" t="str">
        <f t="shared" si="60"/>
        <v/>
      </c>
      <c r="E1270" s="106" t="s">
        <v>695</v>
      </c>
      <c r="F1270" s="106" t="s">
        <v>696</v>
      </c>
      <c r="G1270" s="106" t="s">
        <v>778</v>
      </c>
      <c r="H1270" s="106" t="s">
        <v>717</v>
      </c>
      <c r="I1270" s="106">
        <v>8</v>
      </c>
      <c r="J1270" s="106" t="s">
        <v>1269</v>
      </c>
      <c r="K1270" s="106">
        <v>9</v>
      </c>
      <c r="L1270" s="106" t="s">
        <v>717</v>
      </c>
      <c r="M1270" s="106" t="s">
        <v>924</v>
      </c>
      <c r="N1270" s="106">
        <v>0.31</v>
      </c>
      <c r="O1270" s="106">
        <v>0.93</v>
      </c>
      <c r="P1270" s="106" t="s">
        <v>714</v>
      </c>
      <c r="Q1270" s="107" t="s">
        <v>2029</v>
      </c>
      <c r="R1270" s="107" t="s">
        <v>39</v>
      </c>
    </row>
    <row r="1271" spans="2:18" ht="20.100000000000001" customHeight="1" x14ac:dyDescent="0.4">
      <c r="B1271" s="105" t="str">
        <f t="shared" si="58"/>
        <v/>
      </c>
      <c r="C1271" s="105" t="str">
        <f t="shared" si="59"/>
        <v/>
      </c>
      <c r="D1271" s="105" t="str">
        <f t="shared" si="60"/>
        <v/>
      </c>
      <c r="E1271" s="106" t="s">
        <v>695</v>
      </c>
      <c r="F1271" s="106" t="s">
        <v>696</v>
      </c>
      <c r="G1271" s="106" t="s">
        <v>773</v>
      </c>
      <c r="H1271" s="106" t="s">
        <v>698</v>
      </c>
      <c r="I1271" s="106">
        <v>8</v>
      </c>
      <c r="J1271" s="106" t="s">
        <v>1266</v>
      </c>
      <c r="K1271" s="106">
        <v>9</v>
      </c>
      <c r="L1271" s="106" t="s">
        <v>698</v>
      </c>
      <c r="M1271" s="106" t="s">
        <v>924</v>
      </c>
      <c r="N1271" s="106">
        <v>0.31</v>
      </c>
      <c r="O1271" s="106">
        <v>0.93</v>
      </c>
      <c r="P1271" s="106" t="s">
        <v>714</v>
      </c>
      <c r="Q1271" s="107" t="s">
        <v>2030</v>
      </c>
      <c r="R1271" s="107" t="s">
        <v>25</v>
      </c>
    </row>
    <row r="1272" spans="2:18" ht="20.100000000000001" customHeight="1" x14ac:dyDescent="0.4">
      <c r="B1272" s="105" t="str">
        <f t="shared" si="58"/>
        <v/>
      </c>
      <c r="C1272" s="105" t="str">
        <f t="shared" si="59"/>
        <v/>
      </c>
      <c r="D1272" s="105" t="str">
        <f t="shared" si="60"/>
        <v/>
      </c>
      <c r="E1272" s="106" t="s">
        <v>695</v>
      </c>
      <c r="F1272" s="106" t="s">
        <v>696</v>
      </c>
      <c r="G1272" s="106" t="s">
        <v>778</v>
      </c>
      <c r="H1272" s="106" t="s">
        <v>698</v>
      </c>
      <c r="I1272" s="106">
        <v>8</v>
      </c>
      <c r="J1272" s="106" t="s">
        <v>1269</v>
      </c>
      <c r="K1272" s="106">
        <v>9</v>
      </c>
      <c r="L1272" s="106" t="s">
        <v>698</v>
      </c>
      <c r="M1272" s="106" t="s">
        <v>924</v>
      </c>
      <c r="N1272" s="106">
        <v>0.31</v>
      </c>
      <c r="O1272" s="106">
        <v>0.93</v>
      </c>
      <c r="P1272" s="106" t="s">
        <v>714</v>
      </c>
      <c r="Q1272" s="107" t="s">
        <v>2031</v>
      </c>
      <c r="R1272" s="107" t="s">
        <v>25</v>
      </c>
    </row>
    <row r="1273" spans="2:18" ht="20.100000000000001" customHeight="1" x14ac:dyDescent="0.4">
      <c r="B1273" s="105" t="str">
        <f t="shared" si="58"/>
        <v/>
      </c>
      <c r="C1273" s="105" t="str">
        <f t="shared" si="59"/>
        <v/>
      </c>
      <c r="D1273" s="105" t="str">
        <f t="shared" si="60"/>
        <v/>
      </c>
      <c r="E1273" s="106" t="s">
        <v>695</v>
      </c>
      <c r="F1273" s="106" t="s">
        <v>794</v>
      </c>
      <c r="G1273" s="106" t="s">
        <v>697</v>
      </c>
      <c r="H1273" s="106" t="s">
        <v>733</v>
      </c>
      <c r="I1273" s="106">
        <v>9</v>
      </c>
      <c r="J1273" s="106" t="s">
        <v>699</v>
      </c>
      <c r="K1273" s="106">
        <v>9</v>
      </c>
      <c r="L1273" s="106" t="s">
        <v>733</v>
      </c>
      <c r="M1273" s="106" t="s">
        <v>924</v>
      </c>
      <c r="N1273" s="106">
        <v>0.45</v>
      </c>
      <c r="O1273" s="106">
        <v>0.93</v>
      </c>
      <c r="P1273" s="106" t="s">
        <v>714</v>
      </c>
      <c r="Q1273" s="107" t="s">
        <v>2032</v>
      </c>
      <c r="R1273" s="107" t="s">
        <v>522</v>
      </c>
    </row>
    <row r="1274" spans="2:18" ht="20.100000000000001" customHeight="1" x14ac:dyDescent="0.4">
      <c r="B1274" s="105" t="str">
        <f t="shared" si="58"/>
        <v/>
      </c>
      <c r="C1274" s="105" t="str">
        <f t="shared" si="59"/>
        <v/>
      </c>
      <c r="D1274" s="105" t="str">
        <f t="shared" si="60"/>
        <v/>
      </c>
      <c r="E1274" s="106" t="s">
        <v>695</v>
      </c>
      <c r="F1274" s="106" t="s">
        <v>798</v>
      </c>
      <c r="G1274" s="106" t="s">
        <v>697</v>
      </c>
      <c r="H1274" s="106" t="s">
        <v>733</v>
      </c>
      <c r="I1274" s="106">
        <v>9</v>
      </c>
      <c r="J1274" s="106" t="s">
        <v>699</v>
      </c>
      <c r="K1274" s="106">
        <v>9</v>
      </c>
      <c r="L1274" s="106" t="s">
        <v>802</v>
      </c>
      <c r="M1274" s="106" t="s">
        <v>924</v>
      </c>
      <c r="N1274" s="106">
        <v>0.36</v>
      </c>
      <c r="O1274" s="106">
        <v>0.93</v>
      </c>
      <c r="P1274" s="106" t="s">
        <v>714</v>
      </c>
      <c r="Q1274" s="107" t="s">
        <v>2033</v>
      </c>
      <c r="R1274" s="107" t="s">
        <v>522</v>
      </c>
    </row>
    <row r="1275" spans="2:18" ht="20.100000000000001" customHeight="1" x14ac:dyDescent="0.4">
      <c r="B1275" s="105" t="str">
        <f t="shared" si="58"/>
        <v/>
      </c>
      <c r="C1275" s="105" t="str">
        <f t="shared" si="59"/>
        <v/>
      </c>
      <c r="D1275" s="105" t="str">
        <f t="shared" si="60"/>
        <v/>
      </c>
      <c r="E1275" s="106" t="s">
        <v>695</v>
      </c>
      <c r="F1275" s="106" t="s">
        <v>805</v>
      </c>
      <c r="G1275" s="106" t="s">
        <v>710</v>
      </c>
      <c r="H1275" s="106" t="s">
        <v>733</v>
      </c>
      <c r="I1275" s="106">
        <v>9</v>
      </c>
      <c r="J1275" s="106" t="s">
        <v>711</v>
      </c>
      <c r="K1275" s="106">
        <v>9</v>
      </c>
      <c r="L1275" s="106" t="s">
        <v>741</v>
      </c>
      <c r="M1275" s="106" t="s">
        <v>924</v>
      </c>
      <c r="N1275" s="106">
        <v>0.45</v>
      </c>
      <c r="O1275" s="106">
        <v>0.93</v>
      </c>
      <c r="P1275" s="106" t="s">
        <v>714</v>
      </c>
      <c r="Q1275" s="107" t="s">
        <v>2034</v>
      </c>
      <c r="R1275" s="107" t="s">
        <v>522</v>
      </c>
    </row>
    <row r="1276" spans="2:18" ht="20.100000000000001" customHeight="1" x14ac:dyDescent="0.4">
      <c r="B1276" s="105" t="str">
        <f t="shared" si="58"/>
        <v/>
      </c>
      <c r="C1276" s="105" t="str">
        <f t="shared" si="59"/>
        <v/>
      </c>
      <c r="D1276" s="105" t="str">
        <f t="shared" si="60"/>
        <v/>
      </c>
      <c r="E1276" s="106" t="s">
        <v>695</v>
      </c>
      <c r="F1276" s="106" t="s">
        <v>805</v>
      </c>
      <c r="G1276" s="106" t="s">
        <v>721</v>
      </c>
      <c r="H1276" s="106" t="s">
        <v>729</v>
      </c>
      <c r="I1276" s="106">
        <v>9</v>
      </c>
      <c r="J1276" s="106" t="s">
        <v>722</v>
      </c>
      <c r="K1276" s="106">
        <v>9</v>
      </c>
      <c r="L1276" s="106" t="s">
        <v>741</v>
      </c>
      <c r="M1276" s="106" t="s">
        <v>924</v>
      </c>
      <c r="N1276" s="106">
        <v>0.45</v>
      </c>
      <c r="O1276" s="106">
        <v>0.93</v>
      </c>
      <c r="P1276" s="106" t="s">
        <v>714</v>
      </c>
      <c r="Q1276" s="107" t="s">
        <v>2035</v>
      </c>
      <c r="R1276" s="107" t="s">
        <v>522</v>
      </c>
    </row>
    <row r="1277" spans="2:18" ht="20.100000000000001" customHeight="1" x14ac:dyDescent="0.4">
      <c r="B1277" s="105" t="str">
        <f t="shared" si="58"/>
        <v/>
      </c>
      <c r="C1277" s="105" t="str">
        <f t="shared" si="59"/>
        <v/>
      </c>
      <c r="D1277" s="105" t="str">
        <f t="shared" si="60"/>
        <v/>
      </c>
      <c r="E1277" s="106" t="s">
        <v>695</v>
      </c>
      <c r="F1277" s="106" t="s">
        <v>817</v>
      </c>
      <c r="G1277" s="106" t="s">
        <v>710</v>
      </c>
      <c r="H1277" s="106" t="s">
        <v>802</v>
      </c>
      <c r="I1277" s="106">
        <v>9</v>
      </c>
      <c r="J1277" s="106" t="s">
        <v>711</v>
      </c>
      <c r="K1277" s="106">
        <v>9</v>
      </c>
      <c r="L1277" s="106" t="s">
        <v>741</v>
      </c>
      <c r="M1277" s="106" t="s">
        <v>924</v>
      </c>
      <c r="N1277" s="106">
        <v>0.32</v>
      </c>
      <c r="O1277" s="106">
        <v>0.93</v>
      </c>
      <c r="P1277" s="106" t="s">
        <v>714</v>
      </c>
      <c r="Q1277" s="107" t="s">
        <v>2036</v>
      </c>
      <c r="R1277" s="107" t="s">
        <v>522</v>
      </c>
    </row>
    <row r="1278" spans="2:18" ht="20.100000000000001" customHeight="1" x14ac:dyDescent="0.4">
      <c r="B1278" s="105" t="str">
        <f t="shared" si="58"/>
        <v/>
      </c>
      <c r="C1278" s="105" t="str">
        <f t="shared" si="59"/>
        <v/>
      </c>
      <c r="D1278" s="105" t="str">
        <f t="shared" si="60"/>
        <v/>
      </c>
      <c r="E1278" s="106" t="s">
        <v>695</v>
      </c>
      <c r="F1278" s="106" t="s">
        <v>817</v>
      </c>
      <c r="G1278" s="106" t="s">
        <v>721</v>
      </c>
      <c r="H1278" s="106" t="s">
        <v>799</v>
      </c>
      <c r="I1278" s="106">
        <v>9</v>
      </c>
      <c r="J1278" s="106" t="s">
        <v>722</v>
      </c>
      <c r="K1278" s="106">
        <v>9</v>
      </c>
      <c r="L1278" s="106" t="s">
        <v>741</v>
      </c>
      <c r="M1278" s="106" t="s">
        <v>924</v>
      </c>
      <c r="N1278" s="106">
        <v>0.32</v>
      </c>
      <c r="O1278" s="106">
        <v>0.93</v>
      </c>
      <c r="P1278" s="106" t="s">
        <v>714</v>
      </c>
      <c r="Q1278" s="107" t="s">
        <v>2037</v>
      </c>
      <c r="R1278" s="107" t="s">
        <v>522</v>
      </c>
    </row>
    <row r="1279" spans="2:18" ht="20.100000000000001" customHeight="1" x14ac:dyDescent="0.4">
      <c r="B1279" s="105" t="str">
        <f t="shared" si="58"/>
        <v/>
      </c>
      <c r="C1279" s="105" t="str">
        <f t="shared" si="59"/>
        <v/>
      </c>
      <c r="D1279" s="105" t="str">
        <f t="shared" si="60"/>
        <v/>
      </c>
      <c r="E1279" s="106" t="s">
        <v>695</v>
      </c>
      <c r="F1279" s="106" t="s">
        <v>794</v>
      </c>
      <c r="G1279" s="106" t="s">
        <v>697</v>
      </c>
      <c r="H1279" s="106" t="s">
        <v>733</v>
      </c>
      <c r="I1279" s="106">
        <v>9</v>
      </c>
      <c r="J1279" s="106" t="s">
        <v>699</v>
      </c>
      <c r="K1279" s="106">
        <v>9</v>
      </c>
      <c r="L1279" s="106" t="s">
        <v>733</v>
      </c>
      <c r="M1279" s="106" t="s">
        <v>924</v>
      </c>
      <c r="N1279" s="106">
        <v>0.45</v>
      </c>
      <c r="O1279" s="106">
        <v>0.93</v>
      </c>
      <c r="P1279" s="106" t="s">
        <v>701</v>
      </c>
      <c r="Q1279" s="107" t="s">
        <v>2038</v>
      </c>
      <c r="R1279" s="107" t="s">
        <v>275</v>
      </c>
    </row>
    <row r="1280" spans="2:18" ht="20.100000000000001" customHeight="1" x14ac:dyDescent="0.4">
      <c r="B1280" s="105" t="str">
        <f t="shared" si="58"/>
        <v/>
      </c>
      <c r="C1280" s="105" t="str">
        <f t="shared" si="59"/>
        <v/>
      </c>
      <c r="D1280" s="105" t="str">
        <f t="shared" si="60"/>
        <v/>
      </c>
      <c r="E1280" s="106" t="s">
        <v>695</v>
      </c>
      <c r="F1280" s="106" t="s">
        <v>798</v>
      </c>
      <c r="G1280" s="106" t="s">
        <v>697</v>
      </c>
      <c r="H1280" s="106" t="s">
        <v>733</v>
      </c>
      <c r="I1280" s="106">
        <v>9</v>
      </c>
      <c r="J1280" s="106" t="s">
        <v>699</v>
      </c>
      <c r="K1280" s="106">
        <v>9</v>
      </c>
      <c r="L1280" s="106" t="s">
        <v>802</v>
      </c>
      <c r="M1280" s="106" t="s">
        <v>924</v>
      </c>
      <c r="N1280" s="106">
        <v>0.36</v>
      </c>
      <c r="O1280" s="106">
        <v>0.93</v>
      </c>
      <c r="P1280" s="106" t="s">
        <v>800</v>
      </c>
      <c r="Q1280" s="107" t="s">
        <v>2039</v>
      </c>
      <c r="R1280" s="107" t="s">
        <v>275</v>
      </c>
    </row>
    <row r="1281" spans="2:18" ht="20.100000000000001" customHeight="1" x14ac:dyDescent="0.4">
      <c r="B1281" s="105" t="str">
        <f t="shared" si="58"/>
        <v/>
      </c>
      <c r="C1281" s="105" t="str">
        <f t="shared" si="59"/>
        <v/>
      </c>
      <c r="D1281" s="105" t="str">
        <f t="shared" si="60"/>
        <v/>
      </c>
      <c r="E1281" s="106" t="s">
        <v>695</v>
      </c>
      <c r="F1281" s="106" t="s">
        <v>805</v>
      </c>
      <c r="G1281" s="106" t="s">
        <v>710</v>
      </c>
      <c r="H1281" s="106" t="s">
        <v>733</v>
      </c>
      <c r="I1281" s="106">
        <v>9</v>
      </c>
      <c r="J1281" s="106" t="s">
        <v>711</v>
      </c>
      <c r="K1281" s="106">
        <v>9</v>
      </c>
      <c r="L1281" s="106" t="s">
        <v>741</v>
      </c>
      <c r="M1281" s="106" t="s">
        <v>924</v>
      </c>
      <c r="N1281" s="106">
        <v>0.45</v>
      </c>
      <c r="O1281" s="106">
        <v>0.93</v>
      </c>
      <c r="P1281" s="106" t="s">
        <v>714</v>
      </c>
      <c r="Q1281" s="107" t="s">
        <v>2040</v>
      </c>
      <c r="R1281" s="107" t="s">
        <v>275</v>
      </c>
    </row>
    <row r="1282" spans="2:18" ht="20.100000000000001" customHeight="1" x14ac:dyDescent="0.4">
      <c r="B1282" s="105" t="str">
        <f t="shared" si="58"/>
        <v/>
      </c>
      <c r="C1282" s="105" t="str">
        <f t="shared" si="59"/>
        <v/>
      </c>
      <c r="D1282" s="105" t="str">
        <f t="shared" si="60"/>
        <v/>
      </c>
      <c r="E1282" s="106" t="s">
        <v>695</v>
      </c>
      <c r="F1282" s="106" t="s">
        <v>805</v>
      </c>
      <c r="G1282" s="106" t="s">
        <v>721</v>
      </c>
      <c r="H1282" s="106" t="s">
        <v>729</v>
      </c>
      <c r="I1282" s="106">
        <v>9</v>
      </c>
      <c r="J1282" s="106" t="s">
        <v>722</v>
      </c>
      <c r="K1282" s="106">
        <v>9</v>
      </c>
      <c r="L1282" s="106" t="s">
        <v>741</v>
      </c>
      <c r="M1282" s="106" t="s">
        <v>924</v>
      </c>
      <c r="N1282" s="106">
        <v>0.45</v>
      </c>
      <c r="O1282" s="106">
        <v>0.93</v>
      </c>
      <c r="P1282" s="106" t="s">
        <v>714</v>
      </c>
      <c r="Q1282" s="107" t="s">
        <v>2041</v>
      </c>
      <c r="R1282" s="107" t="s">
        <v>275</v>
      </c>
    </row>
    <row r="1283" spans="2:18" ht="20.100000000000001" customHeight="1" x14ac:dyDescent="0.4">
      <c r="B1283" s="105" t="str">
        <f t="shared" si="58"/>
        <v/>
      </c>
      <c r="C1283" s="105" t="str">
        <f t="shared" si="59"/>
        <v/>
      </c>
      <c r="D1283" s="105" t="str">
        <f t="shared" si="60"/>
        <v/>
      </c>
      <c r="E1283" s="106" t="s">
        <v>695</v>
      </c>
      <c r="F1283" s="106" t="s">
        <v>817</v>
      </c>
      <c r="G1283" s="106" t="s">
        <v>710</v>
      </c>
      <c r="H1283" s="106" t="s">
        <v>802</v>
      </c>
      <c r="I1283" s="106">
        <v>9</v>
      </c>
      <c r="J1283" s="106" t="s">
        <v>711</v>
      </c>
      <c r="K1283" s="106">
        <v>9</v>
      </c>
      <c r="L1283" s="106" t="s">
        <v>741</v>
      </c>
      <c r="M1283" s="106" t="s">
        <v>924</v>
      </c>
      <c r="N1283" s="106">
        <v>0.32</v>
      </c>
      <c r="O1283" s="106">
        <v>0.93</v>
      </c>
      <c r="P1283" s="106" t="s">
        <v>714</v>
      </c>
      <c r="Q1283" s="107" t="s">
        <v>2042</v>
      </c>
      <c r="R1283" s="107" t="s">
        <v>275</v>
      </c>
    </row>
    <row r="1284" spans="2:18" ht="20.100000000000001" customHeight="1" x14ac:dyDescent="0.4">
      <c r="B1284" s="105" t="str">
        <f t="shared" si="58"/>
        <v/>
      </c>
      <c r="C1284" s="105" t="str">
        <f t="shared" si="59"/>
        <v/>
      </c>
      <c r="D1284" s="105" t="str">
        <f t="shared" si="60"/>
        <v/>
      </c>
      <c r="E1284" s="106" t="s">
        <v>695</v>
      </c>
      <c r="F1284" s="106" t="s">
        <v>817</v>
      </c>
      <c r="G1284" s="106" t="s">
        <v>721</v>
      </c>
      <c r="H1284" s="106" t="s">
        <v>799</v>
      </c>
      <c r="I1284" s="106">
        <v>9</v>
      </c>
      <c r="J1284" s="106" t="s">
        <v>722</v>
      </c>
      <c r="K1284" s="106">
        <v>9</v>
      </c>
      <c r="L1284" s="106" t="s">
        <v>741</v>
      </c>
      <c r="M1284" s="106" t="s">
        <v>924</v>
      </c>
      <c r="N1284" s="106">
        <v>0.32</v>
      </c>
      <c r="O1284" s="106">
        <v>0.93</v>
      </c>
      <c r="P1284" s="106" t="s">
        <v>714</v>
      </c>
      <c r="Q1284" s="107" t="s">
        <v>2043</v>
      </c>
      <c r="R1284" s="107" t="s">
        <v>275</v>
      </c>
    </row>
    <row r="1285" spans="2:18" ht="20.100000000000001" customHeight="1" x14ac:dyDescent="0.4">
      <c r="B1285" s="105" t="str">
        <f t="shared" si="58"/>
        <v/>
      </c>
      <c r="C1285" s="105" t="str">
        <f t="shared" si="59"/>
        <v/>
      </c>
      <c r="D1285" s="105" t="str">
        <f t="shared" si="60"/>
        <v/>
      </c>
      <c r="E1285" s="106" t="s">
        <v>695</v>
      </c>
      <c r="F1285" s="106" t="s">
        <v>696</v>
      </c>
      <c r="G1285" s="106" t="s">
        <v>697</v>
      </c>
      <c r="H1285" s="106" t="s">
        <v>717</v>
      </c>
      <c r="I1285" s="106">
        <v>8</v>
      </c>
      <c r="J1285" s="106" t="s">
        <v>1027</v>
      </c>
      <c r="K1285" s="106">
        <v>9</v>
      </c>
      <c r="L1285" s="106" t="s">
        <v>717</v>
      </c>
      <c r="M1285" s="106" t="s">
        <v>924</v>
      </c>
      <c r="N1285" s="106">
        <v>0.32</v>
      </c>
      <c r="O1285" s="106">
        <v>0.93</v>
      </c>
      <c r="P1285" s="106" t="s">
        <v>714</v>
      </c>
      <c r="Q1285" s="107" t="s">
        <v>2044</v>
      </c>
      <c r="R1285" s="107" t="s">
        <v>13</v>
      </c>
    </row>
    <row r="1286" spans="2:18" ht="20.100000000000001" customHeight="1" x14ac:dyDescent="0.4">
      <c r="B1286" s="105" t="str">
        <f t="shared" si="58"/>
        <v/>
      </c>
      <c r="C1286" s="105" t="str">
        <f t="shared" si="59"/>
        <v/>
      </c>
      <c r="D1286" s="105" t="str">
        <f t="shared" si="60"/>
        <v/>
      </c>
      <c r="E1286" s="106" t="s">
        <v>695</v>
      </c>
      <c r="F1286" s="106" t="s">
        <v>696</v>
      </c>
      <c r="G1286" s="106" t="s">
        <v>721</v>
      </c>
      <c r="H1286" s="106" t="s">
        <v>717</v>
      </c>
      <c r="I1286" s="106">
        <v>8</v>
      </c>
      <c r="J1286" s="106" t="s">
        <v>722</v>
      </c>
      <c r="K1286" s="106">
        <v>9</v>
      </c>
      <c r="L1286" s="106" t="s">
        <v>717</v>
      </c>
      <c r="M1286" s="106" t="s">
        <v>924</v>
      </c>
      <c r="N1286" s="106">
        <v>0.32</v>
      </c>
      <c r="O1286" s="106">
        <v>0.93</v>
      </c>
      <c r="P1286" s="106" t="s">
        <v>714</v>
      </c>
      <c r="Q1286" s="107" t="s">
        <v>2045</v>
      </c>
      <c r="R1286" s="107" t="s">
        <v>13</v>
      </c>
    </row>
    <row r="1287" spans="2:18" ht="20.100000000000001" customHeight="1" x14ac:dyDescent="0.4">
      <c r="B1287" s="105" t="str">
        <f t="shared" si="58"/>
        <v/>
      </c>
      <c r="C1287" s="105" t="str">
        <f t="shared" si="59"/>
        <v/>
      </c>
      <c r="D1287" s="105" t="str">
        <f t="shared" si="60"/>
        <v/>
      </c>
      <c r="E1287" s="106" t="s">
        <v>695</v>
      </c>
      <c r="F1287" s="106" t="s">
        <v>696</v>
      </c>
      <c r="G1287" s="106" t="s">
        <v>773</v>
      </c>
      <c r="H1287" s="106" t="s">
        <v>698</v>
      </c>
      <c r="I1287" s="106">
        <v>8</v>
      </c>
      <c r="J1287" s="106" t="s">
        <v>774</v>
      </c>
      <c r="K1287" s="106">
        <v>9</v>
      </c>
      <c r="L1287" s="106" t="s">
        <v>698</v>
      </c>
      <c r="M1287" s="106" t="s">
        <v>924</v>
      </c>
      <c r="N1287" s="106">
        <v>0.32</v>
      </c>
      <c r="O1287" s="106">
        <v>0.93</v>
      </c>
      <c r="P1287" s="106" t="s">
        <v>714</v>
      </c>
      <c r="Q1287" s="107" t="s">
        <v>2046</v>
      </c>
      <c r="R1287" s="107" t="s">
        <v>13</v>
      </c>
    </row>
    <row r="1288" spans="2:18" ht="20.100000000000001" customHeight="1" x14ac:dyDescent="0.4">
      <c r="B1288" s="105" t="str">
        <f t="shared" si="58"/>
        <v/>
      </c>
      <c r="C1288" s="105" t="str">
        <f t="shared" si="59"/>
        <v/>
      </c>
      <c r="D1288" s="105" t="str">
        <f t="shared" si="60"/>
        <v/>
      </c>
      <c r="E1288" s="106" t="s">
        <v>695</v>
      </c>
      <c r="F1288" s="106" t="s">
        <v>696</v>
      </c>
      <c r="G1288" s="106" t="s">
        <v>778</v>
      </c>
      <c r="H1288" s="106" t="s">
        <v>698</v>
      </c>
      <c r="I1288" s="106">
        <v>8</v>
      </c>
      <c r="J1288" s="106" t="s">
        <v>779</v>
      </c>
      <c r="K1288" s="106">
        <v>9</v>
      </c>
      <c r="L1288" s="106" t="s">
        <v>698</v>
      </c>
      <c r="M1288" s="106" t="s">
        <v>924</v>
      </c>
      <c r="N1288" s="106">
        <v>0.32</v>
      </c>
      <c r="O1288" s="106">
        <v>0.93</v>
      </c>
      <c r="P1288" s="106" t="s">
        <v>714</v>
      </c>
      <c r="Q1288" s="107" t="s">
        <v>2047</v>
      </c>
      <c r="R1288" s="107" t="s">
        <v>13</v>
      </c>
    </row>
    <row r="1289" spans="2:18" ht="20.100000000000001" customHeight="1" x14ac:dyDescent="0.4">
      <c r="B1289" s="105" t="str">
        <f t="shared" si="58"/>
        <v/>
      </c>
      <c r="C1289" s="105" t="str">
        <f t="shared" si="59"/>
        <v/>
      </c>
      <c r="D1289" s="105" t="str">
        <f t="shared" si="60"/>
        <v/>
      </c>
      <c r="E1289" s="106" t="s">
        <v>695</v>
      </c>
      <c r="F1289" s="106" t="s">
        <v>696</v>
      </c>
      <c r="G1289" s="106" t="s">
        <v>782</v>
      </c>
      <c r="H1289" s="106" t="s">
        <v>698</v>
      </c>
      <c r="I1289" s="106">
        <v>8</v>
      </c>
      <c r="J1289" s="106" t="s">
        <v>783</v>
      </c>
      <c r="K1289" s="106">
        <v>9</v>
      </c>
      <c r="L1289" s="106" t="s">
        <v>698</v>
      </c>
      <c r="M1289" s="106" t="s">
        <v>924</v>
      </c>
      <c r="N1289" s="106">
        <v>0.26</v>
      </c>
      <c r="O1289" s="106">
        <v>0.93</v>
      </c>
      <c r="P1289" s="106" t="s">
        <v>714</v>
      </c>
      <c r="Q1289" s="107" t="s">
        <v>2048</v>
      </c>
      <c r="R1289" s="107" t="s">
        <v>13</v>
      </c>
    </row>
    <row r="1290" spans="2:18" ht="20.100000000000001" customHeight="1" x14ac:dyDescent="0.4">
      <c r="B1290" s="105" t="str">
        <f t="shared" si="58"/>
        <v/>
      </c>
      <c r="C1290" s="105" t="str">
        <f t="shared" si="59"/>
        <v/>
      </c>
      <c r="D1290" s="105" t="str">
        <f t="shared" si="60"/>
        <v/>
      </c>
      <c r="E1290" s="106" t="s">
        <v>695</v>
      </c>
      <c r="F1290" s="106" t="s">
        <v>728</v>
      </c>
      <c r="G1290" s="106" t="s">
        <v>773</v>
      </c>
      <c r="H1290" s="106" t="s">
        <v>765</v>
      </c>
      <c r="I1290" s="106">
        <v>8</v>
      </c>
      <c r="J1290" s="106" t="s">
        <v>1266</v>
      </c>
      <c r="K1290" s="106">
        <v>9</v>
      </c>
      <c r="L1290" s="106" t="s">
        <v>717</v>
      </c>
      <c r="M1290" s="106" t="s">
        <v>924</v>
      </c>
      <c r="N1290" s="106">
        <v>0.39</v>
      </c>
      <c r="O1290" s="106">
        <v>0.94</v>
      </c>
      <c r="P1290" s="106" t="s">
        <v>714</v>
      </c>
      <c r="Q1290" s="107" t="s">
        <v>2049</v>
      </c>
      <c r="R1290" s="107" t="s">
        <v>39</v>
      </c>
    </row>
    <row r="1291" spans="2:18" ht="20.100000000000001" customHeight="1" x14ac:dyDescent="0.4">
      <c r="B1291" s="105" t="str">
        <f t="shared" si="58"/>
        <v/>
      </c>
      <c r="C1291" s="105" t="str">
        <f t="shared" si="59"/>
        <v/>
      </c>
      <c r="D1291" s="105" t="str">
        <f t="shared" si="60"/>
        <v/>
      </c>
      <c r="E1291" s="106" t="s">
        <v>695</v>
      </c>
      <c r="F1291" s="106" t="s">
        <v>728</v>
      </c>
      <c r="G1291" s="106" t="s">
        <v>778</v>
      </c>
      <c r="H1291" s="106" t="s">
        <v>765</v>
      </c>
      <c r="I1291" s="106">
        <v>8</v>
      </c>
      <c r="J1291" s="106" t="s">
        <v>1269</v>
      </c>
      <c r="K1291" s="106">
        <v>9</v>
      </c>
      <c r="L1291" s="106" t="s">
        <v>717</v>
      </c>
      <c r="M1291" s="106" t="s">
        <v>924</v>
      </c>
      <c r="N1291" s="106">
        <v>0.39</v>
      </c>
      <c r="O1291" s="106">
        <v>0.94</v>
      </c>
      <c r="P1291" s="106" t="s">
        <v>714</v>
      </c>
      <c r="Q1291" s="107" t="s">
        <v>2050</v>
      </c>
      <c r="R1291" s="107" t="s">
        <v>39</v>
      </c>
    </row>
    <row r="1292" spans="2:18" ht="20.100000000000001" customHeight="1" x14ac:dyDescent="0.4">
      <c r="B1292" s="105" t="str">
        <f t="shared" si="58"/>
        <v/>
      </c>
      <c r="C1292" s="105" t="str">
        <f t="shared" si="59"/>
        <v/>
      </c>
      <c r="D1292" s="105" t="str">
        <f t="shared" si="60"/>
        <v/>
      </c>
      <c r="E1292" s="106" t="s">
        <v>695</v>
      </c>
      <c r="F1292" s="106" t="s">
        <v>728</v>
      </c>
      <c r="G1292" s="106" t="s">
        <v>773</v>
      </c>
      <c r="H1292" s="106" t="s">
        <v>733</v>
      </c>
      <c r="I1292" s="106">
        <v>8</v>
      </c>
      <c r="J1292" s="106" t="s">
        <v>1266</v>
      </c>
      <c r="K1292" s="106">
        <v>9</v>
      </c>
      <c r="L1292" s="106" t="s">
        <v>698</v>
      </c>
      <c r="M1292" s="106" t="s">
        <v>924</v>
      </c>
      <c r="N1292" s="106">
        <v>0.39</v>
      </c>
      <c r="O1292" s="106">
        <v>0.94</v>
      </c>
      <c r="P1292" s="106" t="s">
        <v>714</v>
      </c>
      <c r="Q1292" s="107" t="s">
        <v>2051</v>
      </c>
      <c r="R1292" s="107" t="s">
        <v>25</v>
      </c>
    </row>
    <row r="1293" spans="2:18" ht="20.100000000000001" customHeight="1" x14ac:dyDescent="0.4">
      <c r="B1293" s="105" t="str">
        <f t="shared" si="58"/>
        <v/>
      </c>
      <c r="C1293" s="105" t="str">
        <f t="shared" si="59"/>
        <v/>
      </c>
      <c r="D1293" s="105" t="str">
        <f t="shared" si="60"/>
        <v/>
      </c>
      <c r="E1293" s="106" t="s">
        <v>695</v>
      </c>
      <c r="F1293" s="106" t="s">
        <v>728</v>
      </c>
      <c r="G1293" s="106" t="s">
        <v>778</v>
      </c>
      <c r="H1293" s="106" t="s">
        <v>733</v>
      </c>
      <c r="I1293" s="106">
        <v>8</v>
      </c>
      <c r="J1293" s="106" t="s">
        <v>1269</v>
      </c>
      <c r="K1293" s="106">
        <v>9</v>
      </c>
      <c r="L1293" s="106" t="s">
        <v>698</v>
      </c>
      <c r="M1293" s="106" t="s">
        <v>924</v>
      </c>
      <c r="N1293" s="106">
        <v>0.39</v>
      </c>
      <c r="O1293" s="106">
        <v>0.94</v>
      </c>
      <c r="P1293" s="106" t="s">
        <v>714</v>
      </c>
      <c r="Q1293" s="107" t="s">
        <v>2052</v>
      </c>
      <c r="R1293" s="107" t="s">
        <v>25</v>
      </c>
    </row>
    <row r="1294" spans="2:18" ht="20.100000000000001" customHeight="1" x14ac:dyDescent="0.4">
      <c r="B1294" s="105" t="str">
        <f t="shared" si="58"/>
        <v/>
      </c>
      <c r="C1294" s="105" t="str">
        <f t="shared" si="59"/>
        <v/>
      </c>
      <c r="D1294" s="105" t="str">
        <f t="shared" si="60"/>
        <v/>
      </c>
      <c r="E1294" s="106" t="s">
        <v>695</v>
      </c>
      <c r="F1294" s="106" t="s">
        <v>696</v>
      </c>
      <c r="G1294" s="106" t="s">
        <v>710</v>
      </c>
      <c r="H1294" s="106" t="s">
        <v>706</v>
      </c>
      <c r="I1294" s="106">
        <v>8</v>
      </c>
      <c r="J1294" s="106" t="s">
        <v>711</v>
      </c>
      <c r="K1294" s="106">
        <v>9</v>
      </c>
      <c r="L1294" s="106" t="s">
        <v>706</v>
      </c>
      <c r="M1294" s="106" t="s">
        <v>924</v>
      </c>
      <c r="N1294" s="106">
        <v>0.32</v>
      </c>
      <c r="O1294" s="106">
        <v>0.94</v>
      </c>
      <c r="P1294" s="106" t="s">
        <v>714</v>
      </c>
      <c r="Q1294" s="107" t="s">
        <v>2053</v>
      </c>
      <c r="R1294" s="107" t="s">
        <v>522</v>
      </c>
    </row>
    <row r="1295" spans="2:18" ht="20.100000000000001" customHeight="1" x14ac:dyDescent="0.4">
      <c r="B1295" s="105" t="str">
        <f t="shared" si="58"/>
        <v/>
      </c>
      <c r="C1295" s="105" t="str">
        <f t="shared" si="59"/>
        <v/>
      </c>
      <c r="D1295" s="105" t="str">
        <f t="shared" si="60"/>
        <v/>
      </c>
      <c r="E1295" s="106" t="s">
        <v>695</v>
      </c>
      <c r="F1295" s="106" t="s">
        <v>696</v>
      </c>
      <c r="G1295" s="106" t="s">
        <v>710</v>
      </c>
      <c r="H1295" s="106" t="s">
        <v>706</v>
      </c>
      <c r="I1295" s="106">
        <v>8</v>
      </c>
      <c r="J1295" s="106" t="s">
        <v>711</v>
      </c>
      <c r="K1295" s="106">
        <v>9</v>
      </c>
      <c r="L1295" s="106" t="s">
        <v>706</v>
      </c>
      <c r="M1295" s="106" t="s">
        <v>924</v>
      </c>
      <c r="N1295" s="106">
        <v>0.32</v>
      </c>
      <c r="O1295" s="106">
        <v>0.94</v>
      </c>
      <c r="P1295" s="106" t="s">
        <v>701</v>
      </c>
      <c r="Q1295" s="107" t="s">
        <v>2054</v>
      </c>
      <c r="R1295" s="107" t="s">
        <v>275</v>
      </c>
    </row>
    <row r="1296" spans="2:18" ht="20.100000000000001" customHeight="1" x14ac:dyDescent="0.4">
      <c r="B1296" s="105" t="str">
        <f t="shared" si="58"/>
        <v/>
      </c>
      <c r="C1296" s="105" t="str">
        <f t="shared" si="59"/>
        <v/>
      </c>
      <c r="D1296" s="105" t="str">
        <f t="shared" si="60"/>
        <v/>
      </c>
      <c r="E1296" s="106" t="s">
        <v>695</v>
      </c>
      <c r="F1296" s="106" t="s">
        <v>728</v>
      </c>
      <c r="G1296" s="106" t="s">
        <v>697</v>
      </c>
      <c r="H1296" s="106" t="s">
        <v>765</v>
      </c>
      <c r="I1296" s="106">
        <v>8</v>
      </c>
      <c r="J1296" s="106" t="s">
        <v>1027</v>
      </c>
      <c r="K1296" s="106">
        <v>9</v>
      </c>
      <c r="L1296" s="106" t="s">
        <v>717</v>
      </c>
      <c r="M1296" s="106" t="s">
        <v>924</v>
      </c>
      <c r="N1296" s="106">
        <v>0.39</v>
      </c>
      <c r="O1296" s="106">
        <v>0.94</v>
      </c>
      <c r="P1296" s="106" t="s">
        <v>714</v>
      </c>
      <c r="Q1296" s="107" t="s">
        <v>2055</v>
      </c>
      <c r="R1296" s="107" t="s">
        <v>13</v>
      </c>
    </row>
    <row r="1297" spans="2:18" ht="20.100000000000001" customHeight="1" x14ac:dyDescent="0.4">
      <c r="B1297" s="105" t="str">
        <f t="shared" ref="B1297:B1360" si="61">IF(OR($C$11="",$C$12=""),"",IFERROR(IF(AND($U$23&lt;&gt;R1297,$V$23&lt;&gt;R1297),"－",IF(AND(COUNTIF($C$11,"*樹脂スペーサー*")&gt;0,OR(M1297="空気",F1297="一般",F1297="一般ＰＧ")),"－",IF(AND($W$26&gt;0,$W$26&gt;=O1297),$U$26,IF(AND($W$27&gt;0,$W$27&gt;=O1297),$U$27,IF(AND($W$28&gt;0,$W$28&gt;=O1297),$U$28,IF(AND($W$29&gt;0,$W$29&gt;=O1297),$U$29,IF(AND($W$30&gt;0,$W$30&gt;=O1297),$U$30,IF(AND($W$31&gt;0,$W$31&gt;=O1297),$U$31,IF(AND($W$32&gt;0,$W$32&gt;=O1297),$U$32,"－"))))))))),"－"))</f>
        <v/>
      </c>
      <c r="C1297" s="105" t="str">
        <f t="shared" ref="C1297:C1360" si="62">IF(B1297="","",IF(B1297&lt;&gt;"－",VLOOKUP(B1297,$U$26:$V$32,2,FALSE),"－"))</f>
        <v/>
      </c>
      <c r="D1297" s="105" t="str">
        <f t="shared" ref="D1297:D1360" si="63">IF($H$10="","",IF($V$39&lt;&gt;"断熱等","－",IF(AND(COUNTIF($V$35,"*樹脂スペーサー*")&gt;0,OR(M1297="空気",F1297="一般",F1297="一般ＰＧ")),"－",IF(AND($V$36&lt;&gt;R1297,$W$36&lt;&gt;R1297),"－",IF(MID($H$10,10,1)="Z",IF(N1297&lt;=0.65,"○","－"),IF($V$37&gt;=O1297,"○","－"))))))</f>
        <v/>
      </c>
      <c r="E1297" s="106" t="s">
        <v>695</v>
      </c>
      <c r="F1297" s="106" t="s">
        <v>728</v>
      </c>
      <c r="G1297" s="106" t="s">
        <v>721</v>
      </c>
      <c r="H1297" s="106" t="s">
        <v>765</v>
      </c>
      <c r="I1297" s="106">
        <v>8</v>
      </c>
      <c r="J1297" s="106" t="s">
        <v>722</v>
      </c>
      <c r="K1297" s="106">
        <v>9</v>
      </c>
      <c r="L1297" s="106" t="s">
        <v>717</v>
      </c>
      <c r="M1297" s="106" t="s">
        <v>924</v>
      </c>
      <c r="N1297" s="106">
        <v>0.39</v>
      </c>
      <c r="O1297" s="106">
        <v>0.94</v>
      </c>
      <c r="P1297" s="106" t="s">
        <v>714</v>
      </c>
      <c r="Q1297" s="107" t="s">
        <v>2056</v>
      </c>
      <c r="R1297" s="107" t="s">
        <v>13</v>
      </c>
    </row>
    <row r="1298" spans="2:18" ht="20.100000000000001" customHeight="1" x14ac:dyDescent="0.4">
      <c r="B1298" s="105" t="str">
        <f t="shared" si="61"/>
        <v/>
      </c>
      <c r="C1298" s="105" t="str">
        <f t="shared" si="62"/>
        <v/>
      </c>
      <c r="D1298" s="105" t="str">
        <f t="shared" si="63"/>
        <v/>
      </c>
      <c r="E1298" s="106" t="s">
        <v>695</v>
      </c>
      <c r="F1298" s="106" t="s">
        <v>728</v>
      </c>
      <c r="G1298" s="106" t="s">
        <v>773</v>
      </c>
      <c r="H1298" s="106" t="s">
        <v>733</v>
      </c>
      <c r="I1298" s="106">
        <v>8</v>
      </c>
      <c r="J1298" s="106" t="s">
        <v>774</v>
      </c>
      <c r="K1298" s="106">
        <v>9</v>
      </c>
      <c r="L1298" s="106" t="s">
        <v>698</v>
      </c>
      <c r="M1298" s="106" t="s">
        <v>924</v>
      </c>
      <c r="N1298" s="106">
        <v>0.39</v>
      </c>
      <c r="O1298" s="106">
        <v>0.94</v>
      </c>
      <c r="P1298" s="106" t="s">
        <v>714</v>
      </c>
      <c r="Q1298" s="107" t="s">
        <v>2057</v>
      </c>
      <c r="R1298" s="107" t="s">
        <v>13</v>
      </c>
    </row>
    <row r="1299" spans="2:18" ht="20.100000000000001" customHeight="1" x14ac:dyDescent="0.4">
      <c r="B1299" s="105" t="str">
        <f t="shared" si="61"/>
        <v/>
      </c>
      <c r="C1299" s="105" t="str">
        <f t="shared" si="62"/>
        <v/>
      </c>
      <c r="D1299" s="105" t="str">
        <f t="shared" si="63"/>
        <v/>
      </c>
      <c r="E1299" s="106" t="s">
        <v>695</v>
      </c>
      <c r="F1299" s="106" t="s">
        <v>728</v>
      </c>
      <c r="G1299" s="106" t="s">
        <v>778</v>
      </c>
      <c r="H1299" s="106" t="s">
        <v>733</v>
      </c>
      <c r="I1299" s="106">
        <v>8</v>
      </c>
      <c r="J1299" s="106" t="s">
        <v>779</v>
      </c>
      <c r="K1299" s="106">
        <v>9</v>
      </c>
      <c r="L1299" s="106" t="s">
        <v>698</v>
      </c>
      <c r="M1299" s="106" t="s">
        <v>924</v>
      </c>
      <c r="N1299" s="106">
        <v>0.39</v>
      </c>
      <c r="O1299" s="106">
        <v>0.94</v>
      </c>
      <c r="P1299" s="106" t="s">
        <v>714</v>
      </c>
      <c r="Q1299" s="107" t="s">
        <v>2058</v>
      </c>
      <c r="R1299" s="107" t="s">
        <v>13</v>
      </c>
    </row>
    <row r="1300" spans="2:18" ht="20.100000000000001" customHeight="1" x14ac:dyDescent="0.4">
      <c r="B1300" s="105" t="str">
        <f t="shared" si="61"/>
        <v/>
      </c>
      <c r="C1300" s="105" t="str">
        <f t="shared" si="62"/>
        <v/>
      </c>
      <c r="D1300" s="105" t="str">
        <f t="shared" si="63"/>
        <v/>
      </c>
      <c r="E1300" s="106" t="s">
        <v>695</v>
      </c>
      <c r="F1300" s="106" t="s">
        <v>728</v>
      </c>
      <c r="G1300" s="106" t="s">
        <v>782</v>
      </c>
      <c r="H1300" s="106" t="s">
        <v>733</v>
      </c>
      <c r="I1300" s="106">
        <v>8</v>
      </c>
      <c r="J1300" s="106" t="s">
        <v>783</v>
      </c>
      <c r="K1300" s="106">
        <v>9</v>
      </c>
      <c r="L1300" s="106" t="s">
        <v>698</v>
      </c>
      <c r="M1300" s="106" t="s">
        <v>924</v>
      </c>
      <c r="N1300" s="106">
        <v>0.34</v>
      </c>
      <c r="O1300" s="106">
        <v>0.94</v>
      </c>
      <c r="P1300" s="106" t="s">
        <v>714</v>
      </c>
      <c r="Q1300" s="107" t="s">
        <v>2059</v>
      </c>
      <c r="R1300" s="107" t="s">
        <v>13</v>
      </c>
    </row>
    <row r="1301" spans="2:18" ht="20.100000000000001" customHeight="1" x14ac:dyDescent="0.4">
      <c r="B1301" s="105" t="str">
        <f t="shared" si="61"/>
        <v/>
      </c>
      <c r="C1301" s="105" t="str">
        <f t="shared" si="62"/>
        <v/>
      </c>
      <c r="D1301" s="105" t="str">
        <f t="shared" si="63"/>
        <v/>
      </c>
      <c r="E1301" s="106" t="s">
        <v>695</v>
      </c>
      <c r="F1301" s="106" t="s">
        <v>794</v>
      </c>
      <c r="G1301" s="106" t="s">
        <v>773</v>
      </c>
      <c r="H1301" s="106" t="s">
        <v>765</v>
      </c>
      <c r="I1301" s="106">
        <v>8</v>
      </c>
      <c r="J1301" s="106" t="s">
        <v>1266</v>
      </c>
      <c r="K1301" s="106">
        <v>9</v>
      </c>
      <c r="L1301" s="106" t="s">
        <v>765</v>
      </c>
      <c r="M1301" s="106" t="s">
        <v>924</v>
      </c>
      <c r="N1301" s="106">
        <v>0.43</v>
      </c>
      <c r="O1301" s="106">
        <v>0.95</v>
      </c>
      <c r="P1301" s="106" t="s">
        <v>714</v>
      </c>
      <c r="Q1301" s="107" t="s">
        <v>2060</v>
      </c>
      <c r="R1301" s="107" t="s">
        <v>39</v>
      </c>
    </row>
    <row r="1302" spans="2:18" ht="20.100000000000001" customHeight="1" x14ac:dyDescent="0.4">
      <c r="B1302" s="105" t="str">
        <f t="shared" si="61"/>
        <v/>
      </c>
      <c r="C1302" s="105" t="str">
        <f t="shared" si="62"/>
        <v/>
      </c>
      <c r="D1302" s="105" t="str">
        <f t="shared" si="63"/>
        <v/>
      </c>
      <c r="E1302" s="106" t="s">
        <v>695</v>
      </c>
      <c r="F1302" s="106" t="s">
        <v>794</v>
      </c>
      <c r="G1302" s="106" t="s">
        <v>778</v>
      </c>
      <c r="H1302" s="106" t="s">
        <v>765</v>
      </c>
      <c r="I1302" s="106">
        <v>8</v>
      </c>
      <c r="J1302" s="106" t="s">
        <v>1269</v>
      </c>
      <c r="K1302" s="106">
        <v>9</v>
      </c>
      <c r="L1302" s="106" t="s">
        <v>765</v>
      </c>
      <c r="M1302" s="106" t="s">
        <v>924</v>
      </c>
      <c r="N1302" s="106">
        <v>0.43</v>
      </c>
      <c r="O1302" s="106">
        <v>0.95</v>
      </c>
      <c r="P1302" s="106" t="s">
        <v>714</v>
      </c>
      <c r="Q1302" s="107" t="s">
        <v>2061</v>
      </c>
      <c r="R1302" s="107" t="s">
        <v>39</v>
      </c>
    </row>
    <row r="1303" spans="2:18" ht="20.100000000000001" customHeight="1" x14ac:dyDescent="0.4">
      <c r="B1303" s="105" t="str">
        <f t="shared" si="61"/>
        <v/>
      </c>
      <c r="C1303" s="105" t="str">
        <f t="shared" si="62"/>
        <v/>
      </c>
      <c r="D1303" s="105" t="str">
        <f t="shared" si="63"/>
        <v/>
      </c>
      <c r="E1303" s="106" t="s">
        <v>695</v>
      </c>
      <c r="F1303" s="106" t="s">
        <v>798</v>
      </c>
      <c r="G1303" s="106" t="s">
        <v>773</v>
      </c>
      <c r="H1303" s="106" t="s">
        <v>765</v>
      </c>
      <c r="I1303" s="106">
        <v>8</v>
      </c>
      <c r="J1303" s="106" t="s">
        <v>1266</v>
      </c>
      <c r="K1303" s="106">
        <v>9</v>
      </c>
      <c r="L1303" s="106" t="s">
        <v>819</v>
      </c>
      <c r="M1303" s="106" t="s">
        <v>924</v>
      </c>
      <c r="N1303" s="106">
        <v>0.35</v>
      </c>
      <c r="O1303" s="106">
        <v>0.95</v>
      </c>
      <c r="P1303" s="106" t="s">
        <v>714</v>
      </c>
      <c r="Q1303" s="107" t="s">
        <v>2062</v>
      </c>
      <c r="R1303" s="107" t="s">
        <v>39</v>
      </c>
    </row>
    <row r="1304" spans="2:18" ht="20.100000000000001" customHeight="1" x14ac:dyDescent="0.4">
      <c r="B1304" s="105" t="str">
        <f t="shared" si="61"/>
        <v/>
      </c>
      <c r="C1304" s="105" t="str">
        <f t="shared" si="62"/>
        <v/>
      </c>
      <c r="D1304" s="105" t="str">
        <f t="shared" si="63"/>
        <v/>
      </c>
      <c r="E1304" s="106" t="s">
        <v>695</v>
      </c>
      <c r="F1304" s="106" t="s">
        <v>798</v>
      </c>
      <c r="G1304" s="106" t="s">
        <v>778</v>
      </c>
      <c r="H1304" s="106" t="s">
        <v>765</v>
      </c>
      <c r="I1304" s="106">
        <v>8</v>
      </c>
      <c r="J1304" s="106" t="s">
        <v>1269</v>
      </c>
      <c r="K1304" s="106">
        <v>9</v>
      </c>
      <c r="L1304" s="106" t="s">
        <v>819</v>
      </c>
      <c r="M1304" s="106" t="s">
        <v>924</v>
      </c>
      <c r="N1304" s="106">
        <v>0.35</v>
      </c>
      <c r="O1304" s="106">
        <v>0.95</v>
      </c>
      <c r="P1304" s="106" t="s">
        <v>714</v>
      </c>
      <c r="Q1304" s="107" t="s">
        <v>2063</v>
      </c>
      <c r="R1304" s="107" t="s">
        <v>39</v>
      </c>
    </row>
    <row r="1305" spans="2:18" ht="20.100000000000001" customHeight="1" x14ac:dyDescent="0.4">
      <c r="B1305" s="105" t="str">
        <f t="shared" si="61"/>
        <v/>
      </c>
      <c r="C1305" s="105" t="str">
        <f t="shared" si="62"/>
        <v/>
      </c>
      <c r="D1305" s="105" t="str">
        <f t="shared" si="63"/>
        <v/>
      </c>
      <c r="E1305" s="106" t="s">
        <v>695</v>
      </c>
      <c r="F1305" s="106" t="s">
        <v>728</v>
      </c>
      <c r="G1305" s="106" t="s">
        <v>710</v>
      </c>
      <c r="H1305" s="106" t="s">
        <v>729</v>
      </c>
      <c r="I1305" s="106">
        <v>8</v>
      </c>
      <c r="J1305" s="106" t="s">
        <v>711</v>
      </c>
      <c r="K1305" s="106">
        <v>9</v>
      </c>
      <c r="L1305" s="106" t="s">
        <v>706</v>
      </c>
      <c r="M1305" s="106" t="s">
        <v>924</v>
      </c>
      <c r="N1305" s="106">
        <v>0.4</v>
      </c>
      <c r="O1305" s="106">
        <v>0.95</v>
      </c>
      <c r="P1305" s="106" t="s">
        <v>714</v>
      </c>
      <c r="Q1305" s="107" t="s">
        <v>2064</v>
      </c>
      <c r="R1305" s="107" t="s">
        <v>522</v>
      </c>
    </row>
    <row r="1306" spans="2:18" ht="20.100000000000001" customHeight="1" x14ac:dyDescent="0.4">
      <c r="B1306" s="105" t="str">
        <f t="shared" si="61"/>
        <v/>
      </c>
      <c r="C1306" s="105" t="str">
        <f t="shared" si="62"/>
        <v/>
      </c>
      <c r="D1306" s="105" t="str">
        <f t="shared" si="63"/>
        <v/>
      </c>
      <c r="E1306" s="106" t="s">
        <v>695</v>
      </c>
      <c r="F1306" s="106" t="s">
        <v>740</v>
      </c>
      <c r="G1306" s="106" t="s">
        <v>710</v>
      </c>
      <c r="H1306" s="106" t="s">
        <v>717</v>
      </c>
      <c r="I1306" s="106">
        <v>8</v>
      </c>
      <c r="J1306" s="106" t="s">
        <v>711</v>
      </c>
      <c r="K1306" s="106">
        <v>9</v>
      </c>
      <c r="L1306" s="106" t="s">
        <v>741</v>
      </c>
      <c r="M1306" s="106" t="s">
        <v>924</v>
      </c>
      <c r="N1306" s="106">
        <v>0.34</v>
      </c>
      <c r="O1306" s="106">
        <v>0.95</v>
      </c>
      <c r="P1306" s="106" t="s">
        <v>714</v>
      </c>
      <c r="Q1306" s="107" t="s">
        <v>2065</v>
      </c>
      <c r="R1306" s="107" t="s">
        <v>522</v>
      </c>
    </row>
    <row r="1307" spans="2:18" ht="20.100000000000001" customHeight="1" x14ac:dyDescent="0.4">
      <c r="B1307" s="105" t="str">
        <f t="shared" si="61"/>
        <v/>
      </c>
      <c r="C1307" s="105" t="str">
        <f t="shared" si="62"/>
        <v/>
      </c>
      <c r="D1307" s="105" t="str">
        <f t="shared" si="63"/>
        <v/>
      </c>
      <c r="E1307" s="106" t="s">
        <v>695</v>
      </c>
      <c r="F1307" s="106" t="s">
        <v>740</v>
      </c>
      <c r="G1307" s="106" t="s">
        <v>721</v>
      </c>
      <c r="H1307" s="106" t="s">
        <v>698</v>
      </c>
      <c r="I1307" s="106">
        <v>8</v>
      </c>
      <c r="J1307" s="106" t="s">
        <v>722</v>
      </c>
      <c r="K1307" s="106">
        <v>9</v>
      </c>
      <c r="L1307" s="106" t="s">
        <v>741</v>
      </c>
      <c r="M1307" s="106" t="s">
        <v>924</v>
      </c>
      <c r="N1307" s="106">
        <v>0.34</v>
      </c>
      <c r="O1307" s="106">
        <v>0.95</v>
      </c>
      <c r="P1307" s="106" t="s">
        <v>714</v>
      </c>
      <c r="Q1307" s="107" t="s">
        <v>2066</v>
      </c>
      <c r="R1307" s="107" t="s">
        <v>522</v>
      </c>
    </row>
    <row r="1308" spans="2:18" ht="20.100000000000001" customHeight="1" x14ac:dyDescent="0.4">
      <c r="B1308" s="105" t="str">
        <f t="shared" si="61"/>
        <v/>
      </c>
      <c r="C1308" s="105" t="str">
        <f t="shared" si="62"/>
        <v/>
      </c>
      <c r="D1308" s="105" t="str">
        <f t="shared" si="63"/>
        <v/>
      </c>
      <c r="E1308" s="106" t="s">
        <v>695</v>
      </c>
      <c r="F1308" s="106" t="s">
        <v>740</v>
      </c>
      <c r="G1308" s="106" t="s">
        <v>752</v>
      </c>
      <c r="H1308" s="106" t="s">
        <v>717</v>
      </c>
      <c r="I1308" s="106">
        <v>8</v>
      </c>
      <c r="J1308" s="106" t="s">
        <v>699</v>
      </c>
      <c r="K1308" s="106">
        <v>9</v>
      </c>
      <c r="L1308" s="106" t="s">
        <v>753</v>
      </c>
      <c r="M1308" s="106" t="s">
        <v>924</v>
      </c>
      <c r="N1308" s="106">
        <v>0.34</v>
      </c>
      <c r="O1308" s="106">
        <v>0.95</v>
      </c>
      <c r="P1308" s="106" t="s">
        <v>714</v>
      </c>
      <c r="Q1308" s="107" t="s">
        <v>2067</v>
      </c>
      <c r="R1308" s="107" t="s">
        <v>522</v>
      </c>
    </row>
    <row r="1309" spans="2:18" ht="20.100000000000001" customHeight="1" x14ac:dyDescent="0.4">
      <c r="B1309" s="105" t="str">
        <f t="shared" si="61"/>
        <v/>
      </c>
      <c r="C1309" s="105" t="str">
        <f t="shared" si="62"/>
        <v/>
      </c>
      <c r="D1309" s="105" t="str">
        <f t="shared" si="63"/>
        <v/>
      </c>
      <c r="E1309" s="106" t="s">
        <v>695</v>
      </c>
      <c r="F1309" s="106" t="s">
        <v>740</v>
      </c>
      <c r="G1309" s="106" t="s">
        <v>758</v>
      </c>
      <c r="H1309" s="106" t="s">
        <v>706</v>
      </c>
      <c r="I1309" s="106">
        <v>8</v>
      </c>
      <c r="J1309" s="106" t="s">
        <v>711</v>
      </c>
      <c r="K1309" s="106">
        <v>9</v>
      </c>
      <c r="L1309" s="106" t="s">
        <v>753</v>
      </c>
      <c r="M1309" s="106" t="s">
        <v>924</v>
      </c>
      <c r="N1309" s="106">
        <v>0.34</v>
      </c>
      <c r="O1309" s="106">
        <v>0.95</v>
      </c>
      <c r="P1309" s="106" t="s">
        <v>714</v>
      </c>
      <c r="Q1309" s="107" t="s">
        <v>2068</v>
      </c>
      <c r="R1309" s="107" t="s">
        <v>522</v>
      </c>
    </row>
    <row r="1310" spans="2:18" ht="20.100000000000001" customHeight="1" x14ac:dyDescent="0.4">
      <c r="B1310" s="105" t="str">
        <f t="shared" si="61"/>
        <v/>
      </c>
      <c r="C1310" s="105" t="str">
        <f t="shared" si="62"/>
        <v/>
      </c>
      <c r="D1310" s="105" t="str">
        <f t="shared" si="63"/>
        <v/>
      </c>
      <c r="E1310" s="106" t="s">
        <v>695</v>
      </c>
      <c r="F1310" s="106" t="s">
        <v>1813</v>
      </c>
      <c r="G1310" s="106" t="s">
        <v>752</v>
      </c>
      <c r="H1310" s="106" t="s">
        <v>1027</v>
      </c>
      <c r="I1310" s="106">
        <v>14</v>
      </c>
      <c r="J1310" s="106" t="s">
        <v>699</v>
      </c>
      <c r="K1310" s="106">
        <v>14</v>
      </c>
      <c r="L1310" s="106" t="s">
        <v>753</v>
      </c>
      <c r="M1310" s="106" t="s">
        <v>924</v>
      </c>
      <c r="N1310" s="106">
        <v>0.53</v>
      </c>
      <c r="O1310" s="106">
        <v>0.95</v>
      </c>
      <c r="P1310" s="106" t="s">
        <v>714</v>
      </c>
      <c r="Q1310" s="107" t="s">
        <v>2069</v>
      </c>
      <c r="R1310" s="107" t="s">
        <v>926</v>
      </c>
    </row>
    <row r="1311" spans="2:18" ht="20.100000000000001" customHeight="1" x14ac:dyDescent="0.4">
      <c r="B1311" s="105" t="str">
        <f t="shared" si="61"/>
        <v/>
      </c>
      <c r="C1311" s="105" t="str">
        <f t="shared" si="62"/>
        <v/>
      </c>
      <c r="D1311" s="105" t="str">
        <f t="shared" si="63"/>
        <v/>
      </c>
      <c r="E1311" s="106" t="s">
        <v>695</v>
      </c>
      <c r="F1311" s="106" t="s">
        <v>728</v>
      </c>
      <c r="G1311" s="106" t="s">
        <v>710</v>
      </c>
      <c r="H1311" s="106" t="s">
        <v>729</v>
      </c>
      <c r="I1311" s="106">
        <v>8</v>
      </c>
      <c r="J1311" s="106" t="s">
        <v>711</v>
      </c>
      <c r="K1311" s="106">
        <v>9</v>
      </c>
      <c r="L1311" s="106" t="s">
        <v>706</v>
      </c>
      <c r="M1311" s="106" t="s">
        <v>924</v>
      </c>
      <c r="N1311" s="106">
        <v>0.4</v>
      </c>
      <c r="O1311" s="106">
        <v>0.95</v>
      </c>
      <c r="P1311" s="106" t="s">
        <v>714</v>
      </c>
      <c r="Q1311" s="107" t="s">
        <v>2070</v>
      </c>
      <c r="R1311" s="107" t="s">
        <v>275</v>
      </c>
    </row>
    <row r="1312" spans="2:18" ht="20.100000000000001" customHeight="1" x14ac:dyDescent="0.4">
      <c r="B1312" s="105" t="str">
        <f t="shared" si="61"/>
        <v/>
      </c>
      <c r="C1312" s="105" t="str">
        <f t="shared" si="62"/>
        <v/>
      </c>
      <c r="D1312" s="105" t="str">
        <f t="shared" si="63"/>
        <v/>
      </c>
      <c r="E1312" s="106" t="s">
        <v>695</v>
      </c>
      <c r="F1312" s="106" t="s">
        <v>740</v>
      </c>
      <c r="G1312" s="106" t="s">
        <v>710</v>
      </c>
      <c r="H1312" s="106" t="s">
        <v>717</v>
      </c>
      <c r="I1312" s="106">
        <v>8</v>
      </c>
      <c r="J1312" s="106" t="s">
        <v>711</v>
      </c>
      <c r="K1312" s="106">
        <v>9</v>
      </c>
      <c r="L1312" s="106" t="s">
        <v>741</v>
      </c>
      <c r="M1312" s="106" t="s">
        <v>924</v>
      </c>
      <c r="N1312" s="106">
        <v>0.34</v>
      </c>
      <c r="O1312" s="106">
        <v>0.95</v>
      </c>
      <c r="P1312" s="106" t="s">
        <v>714</v>
      </c>
      <c r="Q1312" s="107" t="s">
        <v>2071</v>
      </c>
      <c r="R1312" s="107" t="s">
        <v>275</v>
      </c>
    </row>
    <row r="1313" spans="2:18" ht="20.100000000000001" customHeight="1" x14ac:dyDescent="0.4">
      <c r="B1313" s="105" t="str">
        <f t="shared" si="61"/>
        <v/>
      </c>
      <c r="C1313" s="105" t="str">
        <f t="shared" si="62"/>
        <v/>
      </c>
      <c r="D1313" s="105" t="str">
        <f t="shared" si="63"/>
        <v/>
      </c>
      <c r="E1313" s="106" t="s">
        <v>695</v>
      </c>
      <c r="F1313" s="106" t="s">
        <v>740</v>
      </c>
      <c r="G1313" s="106" t="s">
        <v>721</v>
      </c>
      <c r="H1313" s="106" t="s">
        <v>698</v>
      </c>
      <c r="I1313" s="106">
        <v>8</v>
      </c>
      <c r="J1313" s="106" t="s">
        <v>722</v>
      </c>
      <c r="K1313" s="106">
        <v>9</v>
      </c>
      <c r="L1313" s="106" t="s">
        <v>741</v>
      </c>
      <c r="M1313" s="106" t="s">
        <v>924</v>
      </c>
      <c r="N1313" s="106">
        <v>0.34</v>
      </c>
      <c r="O1313" s="106">
        <v>0.95</v>
      </c>
      <c r="P1313" s="106" t="s">
        <v>714</v>
      </c>
      <c r="Q1313" s="107" t="s">
        <v>2072</v>
      </c>
      <c r="R1313" s="107" t="s">
        <v>275</v>
      </c>
    </row>
    <row r="1314" spans="2:18" ht="20.100000000000001" customHeight="1" x14ac:dyDescent="0.4">
      <c r="B1314" s="105" t="str">
        <f t="shared" si="61"/>
        <v/>
      </c>
      <c r="C1314" s="105" t="str">
        <f t="shared" si="62"/>
        <v/>
      </c>
      <c r="D1314" s="105" t="str">
        <f t="shared" si="63"/>
        <v/>
      </c>
      <c r="E1314" s="106" t="s">
        <v>695</v>
      </c>
      <c r="F1314" s="106" t="s">
        <v>740</v>
      </c>
      <c r="G1314" s="106" t="s">
        <v>758</v>
      </c>
      <c r="H1314" s="106" t="s">
        <v>706</v>
      </c>
      <c r="I1314" s="106">
        <v>8</v>
      </c>
      <c r="J1314" s="106" t="s">
        <v>711</v>
      </c>
      <c r="K1314" s="106">
        <v>9</v>
      </c>
      <c r="L1314" s="106" t="s">
        <v>753</v>
      </c>
      <c r="M1314" s="106" t="s">
        <v>924</v>
      </c>
      <c r="N1314" s="106">
        <v>0.34</v>
      </c>
      <c r="O1314" s="106">
        <v>0.95</v>
      </c>
      <c r="P1314" s="106" t="s">
        <v>714</v>
      </c>
      <c r="Q1314" s="107" t="s">
        <v>2073</v>
      </c>
      <c r="R1314" s="107" t="s">
        <v>275</v>
      </c>
    </row>
    <row r="1315" spans="2:18" ht="20.100000000000001" customHeight="1" x14ac:dyDescent="0.4">
      <c r="B1315" s="105" t="str">
        <f t="shared" si="61"/>
        <v/>
      </c>
      <c r="C1315" s="105" t="str">
        <f t="shared" si="62"/>
        <v/>
      </c>
      <c r="D1315" s="105" t="str">
        <f t="shared" si="63"/>
        <v/>
      </c>
      <c r="E1315" s="106" t="s">
        <v>695</v>
      </c>
      <c r="F1315" s="106" t="s">
        <v>1841</v>
      </c>
      <c r="G1315" s="106" t="s">
        <v>697</v>
      </c>
      <c r="H1315" s="106" t="s">
        <v>707</v>
      </c>
      <c r="I1315" s="106">
        <v>14</v>
      </c>
      <c r="J1315" s="106" t="s">
        <v>699</v>
      </c>
      <c r="K1315" s="106">
        <v>14</v>
      </c>
      <c r="L1315" s="106" t="s">
        <v>729</v>
      </c>
      <c r="M1315" s="106" t="s">
        <v>924</v>
      </c>
      <c r="N1315" s="106">
        <v>0.54</v>
      </c>
      <c r="O1315" s="106">
        <v>0.96</v>
      </c>
      <c r="P1315" s="106" t="s">
        <v>714</v>
      </c>
      <c r="Q1315" s="107" t="s">
        <v>2074</v>
      </c>
      <c r="R1315" s="107" t="s">
        <v>39</v>
      </c>
    </row>
    <row r="1316" spans="2:18" ht="20.100000000000001" customHeight="1" x14ac:dyDescent="0.4">
      <c r="B1316" s="105" t="str">
        <f t="shared" si="61"/>
        <v/>
      </c>
      <c r="C1316" s="105" t="str">
        <f t="shared" si="62"/>
        <v/>
      </c>
      <c r="D1316" s="105" t="str">
        <f t="shared" si="63"/>
        <v/>
      </c>
      <c r="E1316" s="106" t="s">
        <v>695</v>
      </c>
      <c r="F1316" s="106" t="s">
        <v>1813</v>
      </c>
      <c r="G1316" s="106" t="s">
        <v>697</v>
      </c>
      <c r="H1316" s="106" t="s">
        <v>1817</v>
      </c>
      <c r="I1316" s="106">
        <v>14</v>
      </c>
      <c r="J1316" s="106" t="s">
        <v>699</v>
      </c>
      <c r="K1316" s="106">
        <v>14</v>
      </c>
      <c r="L1316" s="106" t="s">
        <v>741</v>
      </c>
      <c r="M1316" s="106" t="s">
        <v>924</v>
      </c>
      <c r="N1316" s="106">
        <v>0.54</v>
      </c>
      <c r="O1316" s="106">
        <v>0.96</v>
      </c>
      <c r="P1316" s="106" t="s">
        <v>714</v>
      </c>
      <c r="Q1316" s="107" t="s">
        <v>2075</v>
      </c>
      <c r="R1316" s="107" t="s">
        <v>39</v>
      </c>
    </row>
    <row r="1317" spans="2:18" ht="20.100000000000001" customHeight="1" x14ac:dyDescent="0.4">
      <c r="B1317" s="105" t="str">
        <f t="shared" si="61"/>
        <v/>
      </c>
      <c r="C1317" s="105" t="str">
        <f t="shared" si="62"/>
        <v/>
      </c>
      <c r="D1317" s="105" t="str">
        <f t="shared" si="63"/>
        <v/>
      </c>
      <c r="E1317" s="106" t="s">
        <v>695</v>
      </c>
      <c r="F1317" s="106" t="s">
        <v>1813</v>
      </c>
      <c r="G1317" s="106" t="s">
        <v>697</v>
      </c>
      <c r="H1317" s="106" t="s">
        <v>1027</v>
      </c>
      <c r="I1317" s="106">
        <v>13</v>
      </c>
      <c r="J1317" s="106" t="s">
        <v>699</v>
      </c>
      <c r="K1317" s="106">
        <v>14</v>
      </c>
      <c r="L1317" s="106" t="s">
        <v>741</v>
      </c>
      <c r="M1317" s="106" t="s">
        <v>924</v>
      </c>
      <c r="N1317" s="106">
        <v>0.53</v>
      </c>
      <c r="O1317" s="106">
        <v>0.96</v>
      </c>
      <c r="P1317" s="106" t="s">
        <v>714</v>
      </c>
      <c r="Q1317" s="107" t="s">
        <v>2076</v>
      </c>
      <c r="R1317" s="107" t="s">
        <v>39</v>
      </c>
    </row>
    <row r="1318" spans="2:18" ht="20.100000000000001" customHeight="1" x14ac:dyDescent="0.4">
      <c r="B1318" s="105" t="str">
        <f t="shared" si="61"/>
        <v/>
      </c>
      <c r="C1318" s="105" t="str">
        <f t="shared" si="62"/>
        <v/>
      </c>
      <c r="D1318" s="105" t="str">
        <f t="shared" si="63"/>
        <v/>
      </c>
      <c r="E1318" s="106" t="s">
        <v>695</v>
      </c>
      <c r="F1318" s="106" t="s">
        <v>1813</v>
      </c>
      <c r="G1318" s="106" t="s">
        <v>710</v>
      </c>
      <c r="H1318" s="106" t="s">
        <v>707</v>
      </c>
      <c r="I1318" s="106">
        <v>13</v>
      </c>
      <c r="J1318" s="106" t="s">
        <v>711</v>
      </c>
      <c r="K1318" s="106">
        <v>14</v>
      </c>
      <c r="L1318" s="106" t="s">
        <v>741</v>
      </c>
      <c r="M1318" s="106" t="s">
        <v>924</v>
      </c>
      <c r="N1318" s="106">
        <v>0.54</v>
      </c>
      <c r="O1318" s="106">
        <v>0.96</v>
      </c>
      <c r="P1318" s="106" t="s">
        <v>714</v>
      </c>
      <c r="Q1318" s="107" t="s">
        <v>2077</v>
      </c>
      <c r="R1318" s="107" t="s">
        <v>39</v>
      </c>
    </row>
    <row r="1319" spans="2:18" ht="20.100000000000001" customHeight="1" x14ac:dyDescent="0.4">
      <c r="B1319" s="105" t="str">
        <f t="shared" si="61"/>
        <v/>
      </c>
      <c r="C1319" s="105" t="str">
        <f t="shared" si="62"/>
        <v/>
      </c>
      <c r="D1319" s="105" t="str">
        <f t="shared" si="63"/>
        <v/>
      </c>
      <c r="E1319" s="106" t="s">
        <v>695</v>
      </c>
      <c r="F1319" s="106" t="s">
        <v>1813</v>
      </c>
      <c r="G1319" s="106" t="s">
        <v>752</v>
      </c>
      <c r="H1319" s="106" t="s">
        <v>707</v>
      </c>
      <c r="I1319" s="106">
        <v>13</v>
      </c>
      <c r="J1319" s="106" t="s">
        <v>699</v>
      </c>
      <c r="K1319" s="106">
        <v>14</v>
      </c>
      <c r="L1319" s="106" t="s">
        <v>753</v>
      </c>
      <c r="M1319" s="106" t="s">
        <v>924</v>
      </c>
      <c r="N1319" s="106">
        <v>0.54</v>
      </c>
      <c r="O1319" s="106">
        <v>0.96</v>
      </c>
      <c r="P1319" s="106" t="s">
        <v>714</v>
      </c>
      <c r="Q1319" s="107" t="s">
        <v>2078</v>
      </c>
      <c r="R1319" s="107" t="s">
        <v>39</v>
      </c>
    </row>
    <row r="1320" spans="2:18" ht="20.100000000000001" customHeight="1" x14ac:dyDescent="0.4">
      <c r="B1320" s="105" t="str">
        <f t="shared" si="61"/>
        <v/>
      </c>
      <c r="C1320" s="105" t="str">
        <f t="shared" si="62"/>
        <v/>
      </c>
      <c r="D1320" s="105" t="str">
        <f t="shared" si="63"/>
        <v/>
      </c>
      <c r="E1320" s="106" t="s">
        <v>695</v>
      </c>
      <c r="F1320" s="106" t="s">
        <v>794</v>
      </c>
      <c r="G1320" s="106" t="s">
        <v>773</v>
      </c>
      <c r="H1320" s="106" t="s">
        <v>733</v>
      </c>
      <c r="I1320" s="106">
        <v>8</v>
      </c>
      <c r="J1320" s="106" t="s">
        <v>1266</v>
      </c>
      <c r="K1320" s="106">
        <v>9</v>
      </c>
      <c r="L1320" s="106" t="s">
        <v>733</v>
      </c>
      <c r="M1320" s="106" t="s">
        <v>924</v>
      </c>
      <c r="N1320" s="106">
        <v>0.44</v>
      </c>
      <c r="O1320" s="106">
        <v>0.96</v>
      </c>
      <c r="P1320" s="106" t="s">
        <v>714</v>
      </c>
      <c r="Q1320" s="107" t="s">
        <v>2079</v>
      </c>
      <c r="R1320" s="107" t="s">
        <v>25</v>
      </c>
    </row>
    <row r="1321" spans="2:18" ht="20.100000000000001" customHeight="1" x14ac:dyDescent="0.4">
      <c r="B1321" s="105" t="str">
        <f t="shared" si="61"/>
        <v/>
      </c>
      <c r="C1321" s="105" t="str">
        <f t="shared" si="62"/>
        <v/>
      </c>
      <c r="D1321" s="105" t="str">
        <f t="shared" si="63"/>
        <v/>
      </c>
      <c r="E1321" s="106" t="s">
        <v>695</v>
      </c>
      <c r="F1321" s="106" t="s">
        <v>794</v>
      </c>
      <c r="G1321" s="106" t="s">
        <v>778</v>
      </c>
      <c r="H1321" s="106" t="s">
        <v>733</v>
      </c>
      <c r="I1321" s="106">
        <v>8</v>
      </c>
      <c r="J1321" s="106" t="s">
        <v>1269</v>
      </c>
      <c r="K1321" s="106">
        <v>9</v>
      </c>
      <c r="L1321" s="106" t="s">
        <v>733</v>
      </c>
      <c r="M1321" s="106" t="s">
        <v>924</v>
      </c>
      <c r="N1321" s="106">
        <v>0.44</v>
      </c>
      <c r="O1321" s="106">
        <v>0.96</v>
      </c>
      <c r="P1321" s="106" t="s">
        <v>714</v>
      </c>
      <c r="Q1321" s="107" t="s">
        <v>2080</v>
      </c>
      <c r="R1321" s="107" t="s">
        <v>25</v>
      </c>
    </row>
    <row r="1322" spans="2:18" ht="20.100000000000001" customHeight="1" x14ac:dyDescent="0.4">
      <c r="B1322" s="105" t="str">
        <f t="shared" si="61"/>
        <v/>
      </c>
      <c r="C1322" s="105" t="str">
        <f t="shared" si="62"/>
        <v/>
      </c>
      <c r="D1322" s="105" t="str">
        <f t="shared" si="63"/>
        <v/>
      </c>
      <c r="E1322" s="106" t="s">
        <v>695</v>
      </c>
      <c r="F1322" s="106" t="s">
        <v>798</v>
      </c>
      <c r="G1322" s="106" t="s">
        <v>773</v>
      </c>
      <c r="H1322" s="106" t="s">
        <v>733</v>
      </c>
      <c r="I1322" s="106">
        <v>8</v>
      </c>
      <c r="J1322" s="106" t="s">
        <v>1266</v>
      </c>
      <c r="K1322" s="106">
        <v>9</v>
      </c>
      <c r="L1322" s="106" t="s">
        <v>802</v>
      </c>
      <c r="M1322" s="106" t="s">
        <v>924</v>
      </c>
      <c r="N1322" s="106">
        <v>0.36</v>
      </c>
      <c r="O1322" s="106">
        <v>0.96</v>
      </c>
      <c r="P1322" s="106" t="s">
        <v>714</v>
      </c>
      <c r="Q1322" s="107" t="s">
        <v>2081</v>
      </c>
      <c r="R1322" s="107" t="s">
        <v>25</v>
      </c>
    </row>
    <row r="1323" spans="2:18" ht="20.100000000000001" customHeight="1" x14ac:dyDescent="0.4">
      <c r="B1323" s="105" t="str">
        <f t="shared" si="61"/>
        <v/>
      </c>
      <c r="C1323" s="105" t="str">
        <f t="shared" si="62"/>
        <v/>
      </c>
      <c r="D1323" s="105" t="str">
        <f t="shared" si="63"/>
        <v/>
      </c>
      <c r="E1323" s="106" t="s">
        <v>695</v>
      </c>
      <c r="F1323" s="106" t="s">
        <v>798</v>
      </c>
      <c r="G1323" s="106" t="s">
        <v>778</v>
      </c>
      <c r="H1323" s="106" t="s">
        <v>733</v>
      </c>
      <c r="I1323" s="106">
        <v>8</v>
      </c>
      <c r="J1323" s="106" t="s">
        <v>1269</v>
      </c>
      <c r="K1323" s="106">
        <v>9</v>
      </c>
      <c r="L1323" s="106" t="s">
        <v>802</v>
      </c>
      <c r="M1323" s="106" t="s">
        <v>924</v>
      </c>
      <c r="N1323" s="106">
        <v>0.36</v>
      </c>
      <c r="O1323" s="106">
        <v>0.96</v>
      </c>
      <c r="P1323" s="106" t="s">
        <v>714</v>
      </c>
      <c r="Q1323" s="107" t="s">
        <v>2082</v>
      </c>
      <c r="R1323" s="107" t="s">
        <v>25</v>
      </c>
    </row>
    <row r="1324" spans="2:18" ht="20.100000000000001" customHeight="1" x14ac:dyDescent="0.4">
      <c r="B1324" s="105" t="str">
        <f t="shared" si="61"/>
        <v/>
      </c>
      <c r="C1324" s="105" t="str">
        <f t="shared" si="62"/>
        <v/>
      </c>
      <c r="D1324" s="105" t="str">
        <f t="shared" si="63"/>
        <v/>
      </c>
      <c r="E1324" s="106" t="s">
        <v>695</v>
      </c>
      <c r="F1324" s="106" t="s">
        <v>1813</v>
      </c>
      <c r="G1324" s="106" t="s">
        <v>697</v>
      </c>
      <c r="H1324" s="106" t="s">
        <v>707</v>
      </c>
      <c r="I1324" s="106">
        <v>13</v>
      </c>
      <c r="J1324" s="106" t="s">
        <v>699</v>
      </c>
      <c r="K1324" s="106">
        <v>14</v>
      </c>
      <c r="L1324" s="106" t="s">
        <v>741</v>
      </c>
      <c r="M1324" s="106" t="s">
        <v>924</v>
      </c>
      <c r="N1324" s="106">
        <v>0.55000000000000004</v>
      </c>
      <c r="O1324" s="106">
        <v>0.96</v>
      </c>
      <c r="P1324" s="106" t="s">
        <v>714</v>
      </c>
      <c r="Q1324" s="107" t="s">
        <v>2083</v>
      </c>
      <c r="R1324" s="107" t="s">
        <v>25</v>
      </c>
    </row>
    <row r="1325" spans="2:18" ht="20.100000000000001" customHeight="1" x14ac:dyDescent="0.4">
      <c r="B1325" s="105" t="str">
        <f t="shared" si="61"/>
        <v/>
      </c>
      <c r="C1325" s="105" t="str">
        <f t="shared" si="62"/>
        <v/>
      </c>
      <c r="D1325" s="105" t="str">
        <f t="shared" si="63"/>
        <v/>
      </c>
      <c r="E1325" s="106" t="s">
        <v>695</v>
      </c>
      <c r="F1325" s="106" t="s">
        <v>805</v>
      </c>
      <c r="G1325" s="106" t="s">
        <v>752</v>
      </c>
      <c r="H1325" s="106" t="s">
        <v>765</v>
      </c>
      <c r="I1325" s="106">
        <v>8</v>
      </c>
      <c r="J1325" s="106" t="s">
        <v>699</v>
      </c>
      <c r="K1325" s="106">
        <v>9</v>
      </c>
      <c r="L1325" s="106" t="s">
        <v>753</v>
      </c>
      <c r="M1325" s="106" t="s">
        <v>924</v>
      </c>
      <c r="N1325" s="106">
        <v>0.45</v>
      </c>
      <c r="O1325" s="106">
        <v>0.96</v>
      </c>
      <c r="P1325" s="106" t="s">
        <v>714</v>
      </c>
      <c r="Q1325" s="107" t="s">
        <v>2084</v>
      </c>
      <c r="R1325" s="107" t="s">
        <v>522</v>
      </c>
    </row>
    <row r="1326" spans="2:18" ht="20.100000000000001" customHeight="1" x14ac:dyDescent="0.4">
      <c r="B1326" s="105" t="str">
        <f t="shared" si="61"/>
        <v/>
      </c>
      <c r="C1326" s="105" t="str">
        <f t="shared" si="62"/>
        <v/>
      </c>
      <c r="D1326" s="105" t="str">
        <f t="shared" si="63"/>
        <v/>
      </c>
      <c r="E1326" s="106" t="s">
        <v>695</v>
      </c>
      <c r="F1326" s="106" t="s">
        <v>805</v>
      </c>
      <c r="G1326" s="106" t="s">
        <v>758</v>
      </c>
      <c r="H1326" s="106" t="s">
        <v>729</v>
      </c>
      <c r="I1326" s="106">
        <v>8</v>
      </c>
      <c r="J1326" s="106" t="s">
        <v>711</v>
      </c>
      <c r="K1326" s="106">
        <v>9</v>
      </c>
      <c r="L1326" s="106" t="s">
        <v>753</v>
      </c>
      <c r="M1326" s="106" t="s">
        <v>924</v>
      </c>
      <c r="N1326" s="106">
        <v>0.45</v>
      </c>
      <c r="O1326" s="106">
        <v>0.96</v>
      </c>
      <c r="P1326" s="106" t="s">
        <v>714</v>
      </c>
      <c r="Q1326" s="107" t="s">
        <v>2085</v>
      </c>
      <c r="R1326" s="107" t="s">
        <v>522</v>
      </c>
    </row>
    <row r="1327" spans="2:18" ht="20.100000000000001" customHeight="1" x14ac:dyDescent="0.4">
      <c r="B1327" s="105" t="str">
        <f t="shared" si="61"/>
        <v/>
      </c>
      <c r="C1327" s="105" t="str">
        <f t="shared" si="62"/>
        <v/>
      </c>
      <c r="D1327" s="105" t="str">
        <f t="shared" si="63"/>
        <v/>
      </c>
      <c r="E1327" s="106" t="s">
        <v>695</v>
      </c>
      <c r="F1327" s="106" t="s">
        <v>817</v>
      </c>
      <c r="G1327" s="106" t="s">
        <v>752</v>
      </c>
      <c r="H1327" s="106" t="s">
        <v>819</v>
      </c>
      <c r="I1327" s="106">
        <v>8</v>
      </c>
      <c r="J1327" s="106" t="s">
        <v>699</v>
      </c>
      <c r="K1327" s="106">
        <v>9</v>
      </c>
      <c r="L1327" s="106" t="s">
        <v>753</v>
      </c>
      <c r="M1327" s="106" t="s">
        <v>924</v>
      </c>
      <c r="N1327" s="106">
        <v>0.32</v>
      </c>
      <c r="O1327" s="106">
        <v>0.96</v>
      </c>
      <c r="P1327" s="106" t="s">
        <v>714</v>
      </c>
      <c r="Q1327" s="107" t="s">
        <v>2086</v>
      </c>
      <c r="R1327" s="107" t="s">
        <v>522</v>
      </c>
    </row>
    <row r="1328" spans="2:18" ht="20.100000000000001" customHeight="1" x14ac:dyDescent="0.4">
      <c r="B1328" s="105" t="str">
        <f t="shared" si="61"/>
        <v/>
      </c>
      <c r="C1328" s="105" t="str">
        <f t="shared" si="62"/>
        <v/>
      </c>
      <c r="D1328" s="105" t="str">
        <f t="shared" si="63"/>
        <v/>
      </c>
      <c r="E1328" s="106" t="s">
        <v>695</v>
      </c>
      <c r="F1328" s="106" t="s">
        <v>817</v>
      </c>
      <c r="G1328" s="106" t="s">
        <v>758</v>
      </c>
      <c r="H1328" s="106" t="s">
        <v>799</v>
      </c>
      <c r="I1328" s="106">
        <v>8</v>
      </c>
      <c r="J1328" s="106" t="s">
        <v>711</v>
      </c>
      <c r="K1328" s="106">
        <v>9</v>
      </c>
      <c r="L1328" s="106" t="s">
        <v>753</v>
      </c>
      <c r="M1328" s="106" t="s">
        <v>924</v>
      </c>
      <c r="N1328" s="106">
        <v>0.32</v>
      </c>
      <c r="O1328" s="106">
        <v>0.96</v>
      </c>
      <c r="P1328" s="106" t="s">
        <v>714</v>
      </c>
      <c r="Q1328" s="107" t="s">
        <v>2087</v>
      </c>
      <c r="R1328" s="107" t="s">
        <v>522</v>
      </c>
    </row>
    <row r="1329" spans="2:18" ht="20.100000000000001" customHeight="1" x14ac:dyDescent="0.4">
      <c r="B1329" s="105" t="str">
        <f t="shared" si="61"/>
        <v/>
      </c>
      <c r="C1329" s="105" t="str">
        <f t="shared" si="62"/>
        <v/>
      </c>
      <c r="D1329" s="105" t="str">
        <f t="shared" si="63"/>
        <v/>
      </c>
      <c r="E1329" s="106" t="s">
        <v>695</v>
      </c>
      <c r="F1329" s="106" t="s">
        <v>1841</v>
      </c>
      <c r="G1329" s="106" t="s">
        <v>697</v>
      </c>
      <c r="H1329" s="106" t="s">
        <v>1817</v>
      </c>
      <c r="I1329" s="106">
        <v>14</v>
      </c>
      <c r="J1329" s="106" t="s">
        <v>699</v>
      </c>
      <c r="K1329" s="106">
        <v>14</v>
      </c>
      <c r="L1329" s="106" t="s">
        <v>733</v>
      </c>
      <c r="M1329" s="106" t="s">
        <v>924</v>
      </c>
      <c r="N1329" s="106">
        <v>0.53</v>
      </c>
      <c r="O1329" s="106">
        <v>0.96</v>
      </c>
      <c r="P1329" s="106" t="s">
        <v>714</v>
      </c>
      <c r="Q1329" s="107" t="s">
        <v>2088</v>
      </c>
      <c r="R1329" s="107" t="s">
        <v>926</v>
      </c>
    </row>
    <row r="1330" spans="2:18" ht="20.100000000000001" customHeight="1" x14ac:dyDescent="0.4">
      <c r="B1330" s="105" t="str">
        <f t="shared" si="61"/>
        <v/>
      </c>
      <c r="C1330" s="105" t="str">
        <f t="shared" si="62"/>
        <v/>
      </c>
      <c r="D1330" s="105" t="str">
        <f t="shared" si="63"/>
        <v/>
      </c>
      <c r="E1330" s="106" t="s">
        <v>695</v>
      </c>
      <c r="F1330" s="106" t="s">
        <v>1841</v>
      </c>
      <c r="G1330" s="106" t="s">
        <v>710</v>
      </c>
      <c r="H1330" s="106" t="s">
        <v>707</v>
      </c>
      <c r="I1330" s="106">
        <v>13</v>
      </c>
      <c r="J1330" s="106" t="s">
        <v>711</v>
      </c>
      <c r="K1330" s="106">
        <v>14</v>
      </c>
      <c r="L1330" s="106" t="s">
        <v>729</v>
      </c>
      <c r="M1330" s="106" t="s">
        <v>924</v>
      </c>
      <c r="N1330" s="106">
        <v>0.54</v>
      </c>
      <c r="O1330" s="106">
        <v>0.96</v>
      </c>
      <c r="P1330" s="106" t="s">
        <v>714</v>
      </c>
      <c r="Q1330" s="107" t="s">
        <v>2089</v>
      </c>
      <c r="R1330" s="107" t="s">
        <v>926</v>
      </c>
    </row>
    <row r="1331" spans="2:18" ht="20.100000000000001" customHeight="1" x14ac:dyDescent="0.4">
      <c r="B1331" s="105" t="str">
        <f t="shared" si="61"/>
        <v/>
      </c>
      <c r="C1331" s="105" t="str">
        <f t="shared" si="62"/>
        <v/>
      </c>
      <c r="D1331" s="105" t="str">
        <f t="shared" si="63"/>
        <v/>
      </c>
      <c r="E1331" s="106" t="s">
        <v>695</v>
      </c>
      <c r="F1331" s="106" t="s">
        <v>1813</v>
      </c>
      <c r="G1331" s="106" t="s">
        <v>710</v>
      </c>
      <c r="H1331" s="106" t="s">
        <v>1817</v>
      </c>
      <c r="I1331" s="106">
        <v>14</v>
      </c>
      <c r="J1331" s="106" t="s">
        <v>711</v>
      </c>
      <c r="K1331" s="106">
        <v>14</v>
      </c>
      <c r="L1331" s="106" t="s">
        <v>741</v>
      </c>
      <c r="M1331" s="106" t="s">
        <v>924</v>
      </c>
      <c r="N1331" s="106">
        <v>0.53</v>
      </c>
      <c r="O1331" s="106">
        <v>0.96</v>
      </c>
      <c r="P1331" s="106" t="s">
        <v>714</v>
      </c>
      <c r="Q1331" s="107" t="s">
        <v>2090</v>
      </c>
      <c r="R1331" s="107" t="s">
        <v>926</v>
      </c>
    </row>
    <row r="1332" spans="2:18" ht="20.100000000000001" customHeight="1" x14ac:dyDescent="0.4">
      <c r="B1332" s="105" t="str">
        <f t="shared" si="61"/>
        <v/>
      </c>
      <c r="C1332" s="105" t="str">
        <f t="shared" si="62"/>
        <v/>
      </c>
      <c r="D1332" s="105" t="str">
        <f t="shared" si="63"/>
        <v/>
      </c>
      <c r="E1332" s="106" t="s">
        <v>695</v>
      </c>
      <c r="F1332" s="106" t="s">
        <v>1813</v>
      </c>
      <c r="G1332" s="106" t="s">
        <v>710</v>
      </c>
      <c r="H1332" s="106" t="s">
        <v>1027</v>
      </c>
      <c r="I1332" s="106">
        <v>13</v>
      </c>
      <c r="J1332" s="106" t="s">
        <v>711</v>
      </c>
      <c r="K1332" s="106">
        <v>14</v>
      </c>
      <c r="L1332" s="106" t="s">
        <v>741</v>
      </c>
      <c r="M1332" s="106" t="s">
        <v>924</v>
      </c>
      <c r="N1332" s="106">
        <v>0.52</v>
      </c>
      <c r="O1332" s="106">
        <v>0.96</v>
      </c>
      <c r="P1332" s="106" t="s">
        <v>714</v>
      </c>
      <c r="Q1332" s="107" t="s">
        <v>2091</v>
      </c>
      <c r="R1332" s="107" t="s">
        <v>926</v>
      </c>
    </row>
    <row r="1333" spans="2:18" ht="20.100000000000001" customHeight="1" x14ac:dyDescent="0.4">
      <c r="B1333" s="105" t="str">
        <f t="shared" si="61"/>
        <v/>
      </c>
      <c r="C1333" s="105" t="str">
        <f t="shared" si="62"/>
        <v/>
      </c>
      <c r="D1333" s="105" t="str">
        <f t="shared" si="63"/>
        <v/>
      </c>
      <c r="E1333" s="106" t="s">
        <v>695</v>
      </c>
      <c r="F1333" s="106" t="s">
        <v>1813</v>
      </c>
      <c r="G1333" s="106" t="s">
        <v>721</v>
      </c>
      <c r="H1333" s="106" t="s">
        <v>707</v>
      </c>
      <c r="I1333" s="106">
        <v>14</v>
      </c>
      <c r="J1333" s="106" t="s">
        <v>722</v>
      </c>
      <c r="K1333" s="106">
        <v>14</v>
      </c>
      <c r="L1333" s="106" t="s">
        <v>741</v>
      </c>
      <c r="M1333" s="106" t="s">
        <v>924</v>
      </c>
      <c r="N1333" s="106">
        <v>0.53</v>
      </c>
      <c r="O1333" s="106">
        <v>0.96</v>
      </c>
      <c r="P1333" s="106" t="s">
        <v>714</v>
      </c>
      <c r="Q1333" s="107" t="s">
        <v>2092</v>
      </c>
      <c r="R1333" s="107" t="s">
        <v>926</v>
      </c>
    </row>
    <row r="1334" spans="2:18" ht="20.100000000000001" customHeight="1" x14ac:dyDescent="0.4">
      <c r="B1334" s="105" t="str">
        <f t="shared" si="61"/>
        <v/>
      </c>
      <c r="C1334" s="105" t="str">
        <f t="shared" si="62"/>
        <v/>
      </c>
      <c r="D1334" s="105" t="str">
        <f t="shared" si="63"/>
        <v/>
      </c>
      <c r="E1334" s="106" t="s">
        <v>695</v>
      </c>
      <c r="F1334" s="106" t="s">
        <v>1813</v>
      </c>
      <c r="G1334" s="106" t="s">
        <v>721</v>
      </c>
      <c r="H1334" s="106" t="s">
        <v>1817</v>
      </c>
      <c r="I1334" s="106">
        <v>13</v>
      </c>
      <c r="J1334" s="106" t="s">
        <v>722</v>
      </c>
      <c r="K1334" s="106">
        <v>14</v>
      </c>
      <c r="L1334" s="106" t="s">
        <v>741</v>
      </c>
      <c r="M1334" s="106" t="s">
        <v>924</v>
      </c>
      <c r="N1334" s="106">
        <v>0.52</v>
      </c>
      <c r="O1334" s="106">
        <v>0.96</v>
      </c>
      <c r="P1334" s="106" t="s">
        <v>714</v>
      </c>
      <c r="Q1334" s="107" t="s">
        <v>2093</v>
      </c>
      <c r="R1334" s="107" t="s">
        <v>926</v>
      </c>
    </row>
    <row r="1335" spans="2:18" ht="20.100000000000001" customHeight="1" x14ac:dyDescent="0.4">
      <c r="B1335" s="105" t="str">
        <f t="shared" si="61"/>
        <v/>
      </c>
      <c r="C1335" s="105" t="str">
        <f t="shared" si="62"/>
        <v/>
      </c>
      <c r="D1335" s="105" t="str">
        <f t="shared" si="63"/>
        <v/>
      </c>
      <c r="E1335" s="106" t="s">
        <v>695</v>
      </c>
      <c r="F1335" s="106" t="s">
        <v>1813</v>
      </c>
      <c r="G1335" s="106" t="s">
        <v>758</v>
      </c>
      <c r="H1335" s="106" t="s">
        <v>707</v>
      </c>
      <c r="I1335" s="106">
        <v>13</v>
      </c>
      <c r="J1335" s="106" t="s">
        <v>711</v>
      </c>
      <c r="K1335" s="106">
        <v>14</v>
      </c>
      <c r="L1335" s="106" t="s">
        <v>753</v>
      </c>
      <c r="M1335" s="106" t="s">
        <v>924</v>
      </c>
      <c r="N1335" s="106">
        <v>0.53</v>
      </c>
      <c r="O1335" s="106">
        <v>0.96</v>
      </c>
      <c r="P1335" s="106" t="s">
        <v>714</v>
      </c>
      <c r="Q1335" s="107" t="s">
        <v>2094</v>
      </c>
      <c r="R1335" s="107" t="s">
        <v>926</v>
      </c>
    </row>
    <row r="1336" spans="2:18" ht="20.100000000000001" customHeight="1" x14ac:dyDescent="0.4">
      <c r="B1336" s="105" t="str">
        <f t="shared" si="61"/>
        <v/>
      </c>
      <c r="C1336" s="105" t="str">
        <f t="shared" si="62"/>
        <v/>
      </c>
      <c r="D1336" s="105" t="str">
        <f t="shared" si="63"/>
        <v/>
      </c>
      <c r="E1336" s="106" t="s">
        <v>695</v>
      </c>
      <c r="F1336" s="106" t="s">
        <v>805</v>
      </c>
      <c r="G1336" s="106" t="s">
        <v>758</v>
      </c>
      <c r="H1336" s="106" t="s">
        <v>729</v>
      </c>
      <c r="I1336" s="106">
        <v>8</v>
      </c>
      <c r="J1336" s="106" t="s">
        <v>711</v>
      </c>
      <c r="K1336" s="106">
        <v>9</v>
      </c>
      <c r="L1336" s="106" t="s">
        <v>753</v>
      </c>
      <c r="M1336" s="106" t="s">
        <v>924</v>
      </c>
      <c r="N1336" s="106">
        <v>0.45</v>
      </c>
      <c r="O1336" s="106">
        <v>0.96</v>
      </c>
      <c r="P1336" s="106" t="s">
        <v>714</v>
      </c>
      <c r="Q1336" s="107" t="s">
        <v>2095</v>
      </c>
      <c r="R1336" s="107" t="s">
        <v>275</v>
      </c>
    </row>
    <row r="1337" spans="2:18" ht="20.100000000000001" customHeight="1" x14ac:dyDescent="0.4">
      <c r="B1337" s="105" t="str">
        <f t="shared" si="61"/>
        <v/>
      </c>
      <c r="C1337" s="105" t="str">
        <f t="shared" si="62"/>
        <v/>
      </c>
      <c r="D1337" s="105" t="str">
        <f t="shared" si="63"/>
        <v/>
      </c>
      <c r="E1337" s="106" t="s">
        <v>695</v>
      </c>
      <c r="F1337" s="106" t="s">
        <v>817</v>
      </c>
      <c r="G1337" s="106" t="s">
        <v>758</v>
      </c>
      <c r="H1337" s="106" t="s">
        <v>799</v>
      </c>
      <c r="I1337" s="106">
        <v>8</v>
      </c>
      <c r="J1337" s="106" t="s">
        <v>711</v>
      </c>
      <c r="K1337" s="106">
        <v>9</v>
      </c>
      <c r="L1337" s="106" t="s">
        <v>753</v>
      </c>
      <c r="M1337" s="106" t="s">
        <v>924</v>
      </c>
      <c r="N1337" s="106">
        <v>0.32</v>
      </c>
      <c r="O1337" s="106">
        <v>0.96</v>
      </c>
      <c r="P1337" s="106" t="s">
        <v>714</v>
      </c>
      <c r="Q1337" s="107" t="s">
        <v>2096</v>
      </c>
      <c r="R1337" s="107" t="s">
        <v>275</v>
      </c>
    </row>
    <row r="1338" spans="2:18" ht="20.100000000000001" customHeight="1" x14ac:dyDescent="0.4">
      <c r="B1338" s="105" t="str">
        <f t="shared" si="61"/>
        <v/>
      </c>
      <c r="C1338" s="105" t="str">
        <f t="shared" si="62"/>
        <v/>
      </c>
      <c r="D1338" s="105" t="str">
        <f t="shared" si="63"/>
        <v/>
      </c>
      <c r="E1338" s="106" t="s">
        <v>695</v>
      </c>
      <c r="F1338" s="106" t="s">
        <v>794</v>
      </c>
      <c r="G1338" s="106" t="s">
        <v>697</v>
      </c>
      <c r="H1338" s="106" t="s">
        <v>765</v>
      </c>
      <c r="I1338" s="106">
        <v>8</v>
      </c>
      <c r="J1338" s="106" t="s">
        <v>1027</v>
      </c>
      <c r="K1338" s="106">
        <v>9</v>
      </c>
      <c r="L1338" s="106" t="s">
        <v>765</v>
      </c>
      <c r="M1338" s="106" t="s">
        <v>924</v>
      </c>
      <c r="N1338" s="106">
        <v>0.44</v>
      </c>
      <c r="O1338" s="106">
        <v>0.96</v>
      </c>
      <c r="P1338" s="106" t="s">
        <v>714</v>
      </c>
      <c r="Q1338" s="107" t="s">
        <v>2097</v>
      </c>
      <c r="R1338" s="107" t="s">
        <v>13</v>
      </c>
    </row>
    <row r="1339" spans="2:18" ht="20.100000000000001" customHeight="1" x14ac:dyDescent="0.4">
      <c r="B1339" s="105" t="str">
        <f t="shared" si="61"/>
        <v/>
      </c>
      <c r="C1339" s="105" t="str">
        <f t="shared" si="62"/>
        <v/>
      </c>
      <c r="D1339" s="105" t="str">
        <f t="shared" si="63"/>
        <v/>
      </c>
      <c r="E1339" s="106" t="s">
        <v>695</v>
      </c>
      <c r="F1339" s="106" t="s">
        <v>794</v>
      </c>
      <c r="G1339" s="106" t="s">
        <v>721</v>
      </c>
      <c r="H1339" s="106" t="s">
        <v>765</v>
      </c>
      <c r="I1339" s="106">
        <v>8</v>
      </c>
      <c r="J1339" s="106" t="s">
        <v>722</v>
      </c>
      <c r="K1339" s="106">
        <v>9</v>
      </c>
      <c r="L1339" s="106" t="s">
        <v>765</v>
      </c>
      <c r="M1339" s="106" t="s">
        <v>924</v>
      </c>
      <c r="N1339" s="106">
        <v>0.44</v>
      </c>
      <c r="O1339" s="106">
        <v>0.96</v>
      </c>
      <c r="P1339" s="106" t="s">
        <v>714</v>
      </c>
      <c r="Q1339" s="107" t="s">
        <v>2098</v>
      </c>
      <c r="R1339" s="107" t="s">
        <v>13</v>
      </c>
    </row>
    <row r="1340" spans="2:18" ht="20.100000000000001" customHeight="1" x14ac:dyDescent="0.4">
      <c r="B1340" s="105" t="str">
        <f t="shared" si="61"/>
        <v/>
      </c>
      <c r="C1340" s="105" t="str">
        <f t="shared" si="62"/>
        <v/>
      </c>
      <c r="D1340" s="105" t="str">
        <f t="shared" si="63"/>
        <v/>
      </c>
      <c r="E1340" s="106" t="s">
        <v>695</v>
      </c>
      <c r="F1340" s="106" t="s">
        <v>794</v>
      </c>
      <c r="G1340" s="106" t="s">
        <v>773</v>
      </c>
      <c r="H1340" s="106" t="s">
        <v>733</v>
      </c>
      <c r="I1340" s="106">
        <v>8</v>
      </c>
      <c r="J1340" s="106" t="s">
        <v>774</v>
      </c>
      <c r="K1340" s="106">
        <v>9</v>
      </c>
      <c r="L1340" s="106" t="s">
        <v>733</v>
      </c>
      <c r="M1340" s="106" t="s">
        <v>924</v>
      </c>
      <c r="N1340" s="106">
        <v>0.44</v>
      </c>
      <c r="O1340" s="106">
        <v>0.96</v>
      </c>
      <c r="P1340" s="106" t="s">
        <v>714</v>
      </c>
      <c r="Q1340" s="107" t="s">
        <v>2099</v>
      </c>
      <c r="R1340" s="107" t="s">
        <v>13</v>
      </c>
    </row>
    <row r="1341" spans="2:18" ht="20.100000000000001" customHeight="1" x14ac:dyDescent="0.4">
      <c r="B1341" s="105" t="str">
        <f t="shared" si="61"/>
        <v/>
      </c>
      <c r="C1341" s="105" t="str">
        <f t="shared" si="62"/>
        <v/>
      </c>
      <c r="D1341" s="105" t="str">
        <f t="shared" si="63"/>
        <v/>
      </c>
      <c r="E1341" s="106" t="s">
        <v>695</v>
      </c>
      <c r="F1341" s="106" t="s">
        <v>794</v>
      </c>
      <c r="G1341" s="106" t="s">
        <v>778</v>
      </c>
      <c r="H1341" s="106" t="s">
        <v>733</v>
      </c>
      <c r="I1341" s="106">
        <v>8</v>
      </c>
      <c r="J1341" s="106" t="s">
        <v>779</v>
      </c>
      <c r="K1341" s="106">
        <v>9</v>
      </c>
      <c r="L1341" s="106" t="s">
        <v>733</v>
      </c>
      <c r="M1341" s="106" t="s">
        <v>924</v>
      </c>
      <c r="N1341" s="106">
        <v>0.44</v>
      </c>
      <c r="O1341" s="106">
        <v>0.96</v>
      </c>
      <c r="P1341" s="106" t="s">
        <v>714</v>
      </c>
      <c r="Q1341" s="107" t="s">
        <v>2100</v>
      </c>
      <c r="R1341" s="107" t="s">
        <v>13</v>
      </c>
    </row>
    <row r="1342" spans="2:18" ht="20.100000000000001" customHeight="1" x14ac:dyDescent="0.4">
      <c r="B1342" s="105" t="str">
        <f t="shared" si="61"/>
        <v/>
      </c>
      <c r="C1342" s="105" t="str">
        <f t="shared" si="62"/>
        <v/>
      </c>
      <c r="D1342" s="105" t="str">
        <f t="shared" si="63"/>
        <v/>
      </c>
      <c r="E1342" s="106" t="s">
        <v>695</v>
      </c>
      <c r="F1342" s="106" t="s">
        <v>794</v>
      </c>
      <c r="G1342" s="106" t="s">
        <v>782</v>
      </c>
      <c r="H1342" s="106" t="s">
        <v>733</v>
      </c>
      <c r="I1342" s="106">
        <v>8</v>
      </c>
      <c r="J1342" s="106" t="s">
        <v>783</v>
      </c>
      <c r="K1342" s="106">
        <v>9</v>
      </c>
      <c r="L1342" s="106" t="s">
        <v>733</v>
      </c>
      <c r="M1342" s="106" t="s">
        <v>924</v>
      </c>
      <c r="N1342" s="106">
        <v>0.37</v>
      </c>
      <c r="O1342" s="106">
        <v>0.96</v>
      </c>
      <c r="P1342" s="106" t="s">
        <v>714</v>
      </c>
      <c r="Q1342" s="107" t="s">
        <v>2101</v>
      </c>
      <c r="R1342" s="107" t="s">
        <v>13</v>
      </c>
    </row>
    <row r="1343" spans="2:18" ht="20.100000000000001" customHeight="1" x14ac:dyDescent="0.4">
      <c r="B1343" s="105" t="str">
        <f t="shared" si="61"/>
        <v/>
      </c>
      <c r="C1343" s="105" t="str">
        <f t="shared" si="62"/>
        <v/>
      </c>
      <c r="D1343" s="105" t="str">
        <f t="shared" si="63"/>
        <v/>
      </c>
      <c r="E1343" s="106" t="s">
        <v>695</v>
      </c>
      <c r="F1343" s="106" t="s">
        <v>696</v>
      </c>
      <c r="G1343" s="106" t="s">
        <v>773</v>
      </c>
      <c r="H1343" s="106" t="s">
        <v>717</v>
      </c>
      <c r="I1343" s="106">
        <v>8</v>
      </c>
      <c r="J1343" s="106" t="s">
        <v>774</v>
      </c>
      <c r="K1343" s="106">
        <v>8</v>
      </c>
      <c r="L1343" s="106" t="s">
        <v>717</v>
      </c>
      <c r="M1343" s="106" t="s">
        <v>924</v>
      </c>
      <c r="N1343" s="106">
        <v>0.32</v>
      </c>
      <c r="O1343" s="106">
        <v>0.97</v>
      </c>
      <c r="P1343" s="106" t="s">
        <v>714</v>
      </c>
      <c r="Q1343" s="107" t="s">
        <v>2102</v>
      </c>
      <c r="R1343" s="107" t="s">
        <v>25</v>
      </c>
    </row>
    <row r="1344" spans="2:18" ht="20.100000000000001" customHeight="1" x14ac:dyDescent="0.4">
      <c r="B1344" s="105" t="str">
        <f t="shared" si="61"/>
        <v/>
      </c>
      <c r="C1344" s="105" t="str">
        <f t="shared" si="62"/>
        <v/>
      </c>
      <c r="D1344" s="105" t="str">
        <f t="shared" si="63"/>
        <v/>
      </c>
      <c r="E1344" s="106" t="s">
        <v>695</v>
      </c>
      <c r="F1344" s="106" t="s">
        <v>696</v>
      </c>
      <c r="G1344" s="106" t="s">
        <v>778</v>
      </c>
      <c r="H1344" s="106" t="s">
        <v>717</v>
      </c>
      <c r="I1344" s="106">
        <v>8</v>
      </c>
      <c r="J1344" s="106" t="s">
        <v>779</v>
      </c>
      <c r="K1344" s="106">
        <v>8</v>
      </c>
      <c r="L1344" s="106" t="s">
        <v>717</v>
      </c>
      <c r="M1344" s="106" t="s">
        <v>924</v>
      </c>
      <c r="N1344" s="106">
        <v>0.31</v>
      </c>
      <c r="O1344" s="106">
        <v>0.97</v>
      </c>
      <c r="P1344" s="106" t="s">
        <v>714</v>
      </c>
      <c r="Q1344" s="107" t="s">
        <v>2103</v>
      </c>
      <c r="R1344" s="107" t="s">
        <v>25</v>
      </c>
    </row>
    <row r="1345" spans="2:18" ht="20.100000000000001" customHeight="1" x14ac:dyDescent="0.4">
      <c r="B1345" s="105" t="str">
        <f t="shared" si="61"/>
        <v/>
      </c>
      <c r="C1345" s="105" t="str">
        <f t="shared" si="62"/>
        <v/>
      </c>
      <c r="D1345" s="105" t="str">
        <f t="shared" si="63"/>
        <v/>
      </c>
      <c r="E1345" s="106" t="s">
        <v>695</v>
      </c>
      <c r="F1345" s="106" t="s">
        <v>696</v>
      </c>
      <c r="G1345" s="106" t="s">
        <v>782</v>
      </c>
      <c r="H1345" s="106" t="s">
        <v>717</v>
      </c>
      <c r="I1345" s="106">
        <v>8</v>
      </c>
      <c r="J1345" s="106" t="s">
        <v>783</v>
      </c>
      <c r="K1345" s="106">
        <v>8</v>
      </c>
      <c r="L1345" s="106" t="s">
        <v>717</v>
      </c>
      <c r="M1345" s="106" t="s">
        <v>924</v>
      </c>
      <c r="N1345" s="106">
        <v>0.27</v>
      </c>
      <c r="O1345" s="106">
        <v>0.97</v>
      </c>
      <c r="P1345" s="106" t="s">
        <v>714</v>
      </c>
      <c r="Q1345" s="107" t="s">
        <v>2104</v>
      </c>
      <c r="R1345" s="107" t="s">
        <v>25</v>
      </c>
    </row>
    <row r="1346" spans="2:18" ht="20.100000000000001" customHeight="1" x14ac:dyDescent="0.4">
      <c r="B1346" s="105" t="str">
        <f t="shared" si="61"/>
        <v/>
      </c>
      <c r="C1346" s="105" t="str">
        <f t="shared" si="62"/>
        <v/>
      </c>
      <c r="D1346" s="105" t="str">
        <f t="shared" si="63"/>
        <v/>
      </c>
      <c r="E1346" s="106" t="s">
        <v>695</v>
      </c>
      <c r="F1346" s="106" t="s">
        <v>794</v>
      </c>
      <c r="G1346" s="106" t="s">
        <v>710</v>
      </c>
      <c r="H1346" s="106" t="s">
        <v>729</v>
      </c>
      <c r="I1346" s="106">
        <v>8</v>
      </c>
      <c r="J1346" s="106" t="s">
        <v>711</v>
      </c>
      <c r="K1346" s="106">
        <v>9</v>
      </c>
      <c r="L1346" s="106" t="s">
        <v>729</v>
      </c>
      <c r="M1346" s="106" t="s">
        <v>924</v>
      </c>
      <c r="N1346" s="106">
        <v>0.45</v>
      </c>
      <c r="O1346" s="106">
        <v>0.97</v>
      </c>
      <c r="P1346" s="106" t="s">
        <v>714</v>
      </c>
      <c r="Q1346" s="107" t="s">
        <v>2105</v>
      </c>
      <c r="R1346" s="107" t="s">
        <v>522</v>
      </c>
    </row>
    <row r="1347" spans="2:18" ht="20.100000000000001" customHeight="1" x14ac:dyDescent="0.4">
      <c r="B1347" s="105" t="str">
        <f t="shared" si="61"/>
        <v/>
      </c>
      <c r="C1347" s="105" t="str">
        <f t="shared" si="62"/>
        <v/>
      </c>
      <c r="D1347" s="105" t="str">
        <f t="shared" si="63"/>
        <v/>
      </c>
      <c r="E1347" s="106" t="s">
        <v>695</v>
      </c>
      <c r="F1347" s="106" t="s">
        <v>798</v>
      </c>
      <c r="G1347" s="106" t="s">
        <v>710</v>
      </c>
      <c r="H1347" s="106" t="s">
        <v>729</v>
      </c>
      <c r="I1347" s="106">
        <v>8</v>
      </c>
      <c r="J1347" s="106" t="s">
        <v>711</v>
      </c>
      <c r="K1347" s="106">
        <v>9</v>
      </c>
      <c r="L1347" s="106" t="s">
        <v>799</v>
      </c>
      <c r="M1347" s="106" t="s">
        <v>924</v>
      </c>
      <c r="N1347" s="106">
        <v>0.37</v>
      </c>
      <c r="O1347" s="106">
        <v>0.97</v>
      </c>
      <c r="P1347" s="106" t="s">
        <v>714</v>
      </c>
      <c r="Q1347" s="107" t="s">
        <v>2106</v>
      </c>
      <c r="R1347" s="107" t="s">
        <v>522</v>
      </c>
    </row>
    <row r="1348" spans="2:18" ht="20.100000000000001" customHeight="1" x14ac:dyDescent="0.4">
      <c r="B1348" s="105" t="str">
        <f t="shared" si="61"/>
        <v/>
      </c>
      <c r="C1348" s="105" t="str">
        <f t="shared" si="62"/>
        <v/>
      </c>
      <c r="D1348" s="105" t="str">
        <f t="shared" si="63"/>
        <v/>
      </c>
      <c r="E1348" s="106" t="s">
        <v>695</v>
      </c>
      <c r="F1348" s="106" t="s">
        <v>805</v>
      </c>
      <c r="G1348" s="106" t="s">
        <v>710</v>
      </c>
      <c r="H1348" s="106" t="s">
        <v>765</v>
      </c>
      <c r="I1348" s="106">
        <v>8</v>
      </c>
      <c r="J1348" s="106" t="s">
        <v>711</v>
      </c>
      <c r="K1348" s="106">
        <v>9</v>
      </c>
      <c r="L1348" s="106" t="s">
        <v>741</v>
      </c>
      <c r="M1348" s="106" t="s">
        <v>924</v>
      </c>
      <c r="N1348" s="106">
        <v>0.44</v>
      </c>
      <c r="O1348" s="106">
        <v>0.97</v>
      </c>
      <c r="P1348" s="106" t="s">
        <v>714</v>
      </c>
      <c r="Q1348" s="107" t="s">
        <v>2107</v>
      </c>
      <c r="R1348" s="107" t="s">
        <v>522</v>
      </c>
    </row>
    <row r="1349" spans="2:18" ht="20.100000000000001" customHeight="1" x14ac:dyDescent="0.4">
      <c r="B1349" s="105" t="str">
        <f t="shared" si="61"/>
        <v/>
      </c>
      <c r="C1349" s="105" t="str">
        <f t="shared" si="62"/>
        <v/>
      </c>
      <c r="D1349" s="105" t="str">
        <f t="shared" si="63"/>
        <v/>
      </c>
      <c r="E1349" s="106" t="s">
        <v>695</v>
      </c>
      <c r="F1349" s="106" t="s">
        <v>805</v>
      </c>
      <c r="G1349" s="106" t="s">
        <v>721</v>
      </c>
      <c r="H1349" s="106" t="s">
        <v>733</v>
      </c>
      <c r="I1349" s="106">
        <v>8</v>
      </c>
      <c r="J1349" s="106" t="s">
        <v>722</v>
      </c>
      <c r="K1349" s="106">
        <v>9</v>
      </c>
      <c r="L1349" s="106" t="s">
        <v>741</v>
      </c>
      <c r="M1349" s="106" t="s">
        <v>924</v>
      </c>
      <c r="N1349" s="106">
        <v>0.45</v>
      </c>
      <c r="O1349" s="106">
        <v>0.97</v>
      </c>
      <c r="P1349" s="106" t="s">
        <v>714</v>
      </c>
      <c r="Q1349" s="107" t="s">
        <v>2108</v>
      </c>
      <c r="R1349" s="107" t="s">
        <v>522</v>
      </c>
    </row>
    <row r="1350" spans="2:18" ht="20.100000000000001" customHeight="1" x14ac:dyDescent="0.4">
      <c r="B1350" s="105" t="str">
        <f t="shared" si="61"/>
        <v/>
      </c>
      <c r="C1350" s="105" t="str">
        <f t="shared" si="62"/>
        <v/>
      </c>
      <c r="D1350" s="105" t="str">
        <f t="shared" si="63"/>
        <v/>
      </c>
      <c r="E1350" s="106" t="s">
        <v>695</v>
      </c>
      <c r="F1350" s="106" t="s">
        <v>817</v>
      </c>
      <c r="G1350" s="106" t="s">
        <v>710</v>
      </c>
      <c r="H1350" s="106" t="s">
        <v>819</v>
      </c>
      <c r="I1350" s="106">
        <v>8</v>
      </c>
      <c r="J1350" s="106" t="s">
        <v>711</v>
      </c>
      <c r="K1350" s="106">
        <v>9</v>
      </c>
      <c r="L1350" s="106" t="s">
        <v>741</v>
      </c>
      <c r="M1350" s="106" t="s">
        <v>924</v>
      </c>
      <c r="N1350" s="106">
        <v>0.32</v>
      </c>
      <c r="O1350" s="106">
        <v>0.97</v>
      </c>
      <c r="P1350" s="106" t="s">
        <v>714</v>
      </c>
      <c r="Q1350" s="107" t="s">
        <v>2109</v>
      </c>
      <c r="R1350" s="107" t="s">
        <v>522</v>
      </c>
    </row>
    <row r="1351" spans="2:18" ht="20.100000000000001" customHeight="1" x14ac:dyDescent="0.4">
      <c r="B1351" s="105" t="str">
        <f t="shared" si="61"/>
        <v/>
      </c>
      <c r="C1351" s="105" t="str">
        <f t="shared" si="62"/>
        <v/>
      </c>
      <c r="D1351" s="105" t="str">
        <f t="shared" si="63"/>
        <v/>
      </c>
      <c r="E1351" s="106" t="s">
        <v>695</v>
      </c>
      <c r="F1351" s="106" t="s">
        <v>817</v>
      </c>
      <c r="G1351" s="106" t="s">
        <v>721</v>
      </c>
      <c r="H1351" s="106" t="s">
        <v>802</v>
      </c>
      <c r="I1351" s="106">
        <v>8</v>
      </c>
      <c r="J1351" s="106" t="s">
        <v>722</v>
      </c>
      <c r="K1351" s="106">
        <v>9</v>
      </c>
      <c r="L1351" s="106" t="s">
        <v>741</v>
      </c>
      <c r="M1351" s="106" t="s">
        <v>924</v>
      </c>
      <c r="N1351" s="106">
        <v>0.32</v>
      </c>
      <c r="O1351" s="106">
        <v>0.97</v>
      </c>
      <c r="P1351" s="106" t="s">
        <v>714</v>
      </c>
      <c r="Q1351" s="107" t="s">
        <v>2110</v>
      </c>
      <c r="R1351" s="107" t="s">
        <v>522</v>
      </c>
    </row>
    <row r="1352" spans="2:18" ht="20.100000000000001" customHeight="1" x14ac:dyDescent="0.4">
      <c r="B1352" s="105" t="str">
        <f t="shared" si="61"/>
        <v/>
      </c>
      <c r="C1352" s="105" t="str">
        <f t="shared" si="62"/>
        <v/>
      </c>
      <c r="D1352" s="105" t="str">
        <f t="shared" si="63"/>
        <v/>
      </c>
      <c r="E1352" s="106" t="s">
        <v>695</v>
      </c>
      <c r="F1352" s="106" t="s">
        <v>1841</v>
      </c>
      <c r="G1352" s="106" t="s">
        <v>773</v>
      </c>
      <c r="H1352" s="106" t="s">
        <v>1027</v>
      </c>
      <c r="I1352" s="106">
        <v>8</v>
      </c>
      <c r="J1352" s="106" t="s">
        <v>774</v>
      </c>
      <c r="K1352" s="106">
        <v>8</v>
      </c>
      <c r="L1352" s="106" t="s">
        <v>765</v>
      </c>
      <c r="M1352" s="106" t="s">
        <v>700</v>
      </c>
      <c r="N1352" s="106">
        <v>0.51</v>
      </c>
      <c r="O1352" s="106">
        <v>0.97</v>
      </c>
      <c r="P1352" s="106" t="s">
        <v>714</v>
      </c>
      <c r="Q1352" s="107" t="s">
        <v>2111</v>
      </c>
      <c r="R1352" s="107" t="s">
        <v>703</v>
      </c>
    </row>
    <row r="1353" spans="2:18" ht="20.100000000000001" customHeight="1" x14ac:dyDescent="0.4">
      <c r="B1353" s="105" t="str">
        <f t="shared" si="61"/>
        <v/>
      </c>
      <c r="C1353" s="105" t="str">
        <f t="shared" si="62"/>
        <v/>
      </c>
      <c r="D1353" s="105" t="str">
        <f t="shared" si="63"/>
        <v/>
      </c>
      <c r="E1353" s="106" t="s">
        <v>695</v>
      </c>
      <c r="F1353" s="106" t="s">
        <v>1841</v>
      </c>
      <c r="G1353" s="106" t="s">
        <v>778</v>
      </c>
      <c r="H1353" s="106" t="s">
        <v>1027</v>
      </c>
      <c r="I1353" s="106">
        <v>8</v>
      </c>
      <c r="J1353" s="106" t="s">
        <v>779</v>
      </c>
      <c r="K1353" s="106">
        <v>8</v>
      </c>
      <c r="L1353" s="106" t="s">
        <v>765</v>
      </c>
      <c r="M1353" s="106" t="s">
        <v>700</v>
      </c>
      <c r="N1353" s="106">
        <v>0.51</v>
      </c>
      <c r="O1353" s="106">
        <v>0.97</v>
      </c>
      <c r="P1353" s="106" t="s">
        <v>714</v>
      </c>
      <c r="Q1353" s="107" t="s">
        <v>2112</v>
      </c>
      <c r="R1353" s="107" t="s">
        <v>703</v>
      </c>
    </row>
    <row r="1354" spans="2:18" ht="20.100000000000001" customHeight="1" x14ac:dyDescent="0.4">
      <c r="B1354" s="105" t="str">
        <f t="shared" si="61"/>
        <v/>
      </c>
      <c r="C1354" s="105" t="str">
        <f t="shared" si="62"/>
        <v/>
      </c>
      <c r="D1354" s="105" t="str">
        <f t="shared" si="63"/>
        <v/>
      </c>
      <c r="E1354" s="106" t="s">
        <v>695</v>
      </c>
      <c r="F1354" s="106" t="s">
        <v>1841</v>
      </c>
      <c r="G1354" s="106" t="s">
        <v>782</v>
      </c>
      <c r="H1354" s="106" t="s">
        <v>1027</v>
      </c>
      <c r="I1354" s="106">
        <v>8</v>
      </c>
      <c r="J1354" s="106" t="s">
        <v>783</v>
      </c>
      <c r="K1354" s="106">
        <v>8</v>
      </c>
      <c r="L1354" s="106" t="s">
        <v>765</v>
      </c>
      <c r="M1354" s="106" t="s">
        <v>700</v>
      </c>
      <c r="N1354" s="106">
        <v>0.39</v>
      </c>
      <c r="O1354" s="106">
        <v>0.97</v>
      </c>
      <c r="P1354" s="106" t="s">
        <v>714</v>
      </c>
      <c r="Q1354" s="107" t="s">
        <v>2113</v>
      </c>
      <c r="R1354" s="107" t="s">
        <v>703</v>
      </c>
    </row>
    <row r="1355" spans="2:18" ht="20.100000000000001" customHeight="1" x14ac:dyDescent="0.4">
      <c r="B1355" s="105" t="str">
        <f t="shared" si="61"/>
        <v/>
      </c>
      <c r="C1355" s="105" t="str">
        <f t="shared" si="62"/>
        <v/>
      </c>
      <c r="D1355" s="105" t="str">
        <f t="shared" si="63"/>
        <v/>
      </c>
      <c r="E1355" s="106" t="s">
        <v>695</v>
      </c>
      <c r="F1355" s="106" t="s">
        <v>794</v>
      </c>
      <c r="G1355" s="106" t="s">
        <v>710</v>
      </c>
      <c r="H1355" s="106" t="s">
        <v>729</v>
      </c>
      <c r="I1355" s="106">
        <v>8</v>
      </c>
      <c r="J1355" s="106" t="s">
        <v>711</v>
      </c>
      <c r="K1355" s="106">
        <v>9</v>
      </c>
      <c r="L1355" s="106" t="s">
        <v>729</v>
      </c>
      <c r="M1355" s="106" t="s">
        <v>924</v>
      </c>
      <c r="N1355" s="106">
        <v>0.45</v>
      </c>
      <c r="O1355" s="106">
        <v>0.97</v>
      </c>
      <c r="P1355" s="106" t="s">
        <v>701</v>
      </c>
      <c r="Q1355" s="107" t="s">
        <v>2114</v>
      </c>
      <c r="R1355" s="107" t="s">
        <v>275</v>
      </c>
    </row>
    <row r="1356" spans="2:18" ht="20.100000000000001" customHeight="1" x14ac:dyDescent="0.4">
      <c r="B1356" s="105" t="str">
        <f t="shared" si="61"/>
        <v/>
      </c>
      <c r="C1356" s="105" t="str">
        <f t="shared" si="62"/>
        <v/>
      </c>
      <c r="D1356" s="105" t="str">
        <f t="shared" si="63"/>
        <v/>
      </c>
      <c r="E1356" s="106" t="s">
        <v>695</v>
      </c>
      <c r="F1356" s="106" t="s">
        <v>798</v>
      </c>
      <c r="G1356" s="106" t="s">
        <v>710</v>
      </c>
      <c r="H1356" s="106" t="s">
        <v>729</v>
      </c>
      <c r="I1356" s="106">
        <v>8</v>
      </c>
      <c r="J1356" s="106" t="s">
        <v>711</v>
      </c>
      <c r="K1356" s="106">
        <v>9</v>
      </c>
      <c r="L1356" s="106" t="s">
        <v>799</v>
      </c>
      <c r="M1356" s="106" t="s">
        <v>924</v>
      </c>
      <c r="N1356" s="106">
        <v>0.37</v>
      </c>
      <c r="O1356" s="106">
        <v>0.97</v>
      </c>
      <c r="P1356" s="106" t="s">
        <v>800</v>
      </c>
      <c r="Q1356" s="107" t="s">
        <v>2115</v>
      </c>
      <c r="R1356" s="107" t="s">
        <v>275</v>
      </c>
    </row>
    <row r="1357" spans="2:18" ht="20.100000000000001" customHeight="1" x14ac:dyDescent="0.4">
      <c r="B1357" s="105" t="str">
        <f t="shared" si="61"/>
        <v/>
      </c>
      <c r="C1357" s="105" t="str">
        <f t="shared" si="62"/>
        <v/>
      </c>
      <c r="D1357" s="105" t="str">
        <f t="shared" si="63"/>
        <v/>
      </c>
      <c r="E1357" s="106" t="s">
        <v>695</v>
      </c>
      <c r="F1357" s="106" t="s">
        <v>805</v>
      </c>
      <c r="G1357" s="106" t="s">
        <v>710</v>
      </c>
      <c r="H1357" s="106" t="s">
        <v>765</v>
      </c>
      <c r="I1357" s="106">
        <v>8</v>
      </c>
      <c r="J1357" s="106" t="s">
        <v>711</v>
      </c>
      <c r="K1357" s="106">
        <v>9</v>
      </c>
      <c r="L1357" s="106" t="s">
        <v>741</v>
      </c>
      <c r="M1357" s="106" t="s">
        <v>924</v>
      </c>
      <c r="N1357" s="106">
        <v>0.44</v>
      </c>
      <c r="O1357" s="106">
        <v>0.97</v>
      </c>
      <c r="P1357" s="106" t="s">
        <v>714</v>
      </c>
      <c r="Q1357" s="107" t="s">
        <v>2116</v>
      </c>
      <c r="R1357" s="107" t="s">
        <v>275</v>
      </c>
    </row>
    <row r="1358" spans="2:18" ht="20.100000000000001" customHeight="1" x14ac:dyDescent="0.4">
      <c r="B1358" s="105" t="str">
        <f t="shared" si="61"/>
        <v/>
      </c>
      <c r="C1358" s="105" t="str">
        <f t="shared" si="62"/>
        <v/>
      </c>
      <c r="D1358" s="105" t="str">
        <f t="shared" si="63"/>
        <v/>
      </c>
      <c r="E1358" s="106" t="s">
        <v>695</v>
      </c>
      <c r="F1358" s="106" t="s">
        <v>805</v>
      </c>
      <c r="G1358" s="106" t="s">
        <v>721</v>
      </c>
      <c r="H1358" s="106" t="s">
        <v>733</v>
      </c>
      <c r="I1358" s="106">
        <v>8</v>
      </c>
      <c r="J1358" s="106" t="s">
        <v>722</v>
      </c>
      <c r="K1358" s="106">
        <v>9</v>
      </c>
      <c r="L1358" s="106" t="s">
        <v>741</v>
      </c>
      <c r="M1358" s="106" t="s">
        <v>924</v>
      </c>
      <c r="N1358" s="106">
        <v>0.45</v>
      </c>
      <c r="O1358" s="106">
        <v>0.97</v>
      </c>
      <c r="P1358" s="106" t="s">
        <v>714</v>
      </c>
      <c r="Q1358" s="107" t="s">
        <v>2117</v>
      </c>
      <c r="R1358" s="107" t="s">
        <v>275</v>
      </c>
    </row>
    <row r="1359" spans="2:18" ht="20.100000000000001" customHeight="1" x14ac:dyDescent="0.4">
      <c r="B1359" s="105" t="str">
        <f t="shared" si="61"/>
        <v/>
      </c>
      <c r="C1359" s="105" t="str">
        <f t="shared" si="62"/>
        <v/>
      </c>
      <c r="D1359" s="105" t="str">
        <f t="shared" si="63"/>
        <v/>
      </c>
      <c r="E1359" s="106" t="s">
        <v>695</v>
      </c>
      <c r="F1359" s="106" t="s">
        <v>817</v>
      </c>
      <c r="G1359" s="106" t="s">
        <v>710</v>
      </c>
      <c r="H1359" s="106" t="s">
        <v>819</v>
      </c>
      <c r="I1359" s="106">
        <v>8</v>
      </c>
      <c r="J1359" s="106" t="s">
        <v>711</v>
      </c>
      <c r="K1359" s="106">
        <v>9</v>
      </c>
      <c r="L1359" s="106" t="s">
        <v>741</v>
      </c>
      <c r="M1359" s="106" t="s">
        <v>924</v>
      </c>
      <c r="N1359" s="106">
        <v>0.32</v>
      </c>
      <c r="O1359" s="106">
        <v>0.97</v>
      </c>
      <c r="P1359" s="106" t="s">
        <v>714</v>
      </c>
      <c r="Q1359" s="107" t="s">
        <v>2118</v>
      </c>
      <c r="R1359" s="107" t="s">
        <v>275</v>
      </c>
    </row>
    <row r="1360" spans="2:18" ht="20.100000000000001" customHeight="1" x14ac:dyDescent="0.4">
      <c r="B1360" s="105" t="str">
        <f t="shared" si="61"/>
        <v/>
      </c>
      <c r="C1360" s="105" t="str">
        <f t="shared" si="62"/>
        <v/>
      </c>
      <c r="D1360" s="105" t="str">
        <f t="shared" si="63"/>
        <v/>
      </c>
      <c r="E1360" s="106" t="s">
        <v>695</v>
      </c>
      <c r="F1360" s="106" t="s">
        <v>817</v>
      </c>
      <c r="G1360" s="106" t="s">
        <v>721</v>
      </c>
      <c r="H1360" s="106" t="s">
        <v>802</v>
      </c>
      <c r="I1360" s="106">
        <v>8</v>
      </c>
      <c r="J1360" s="106" t="s">
        <v>722</v>
      </c>
      <c r="K1360" s="106">
        <v>9</v>
      </c>
      <c r="L1360" s="106" t="s">
        <v>741</v>
      </c>
      <c r="M1360" s="106" t="s">
        <v>924</v>
      </c>
      <c r="N1360" s="106">
        <v>0.32</v>
      </c>
      <c r="O1360" s="106">
        <v>0.97</v>
      </c>
      <c r="P1360" s="106" t="s">
        <v>714</v>
      </c>
      <c r="Q1360" s="107" t="s">
        <v>2119</v>
      </c>
      <c r="R1360" s="107" t="s">
        <v>275</v>
      </c>
    </row>
    <row r="1361" spans="2:18" ht="20.100000000000001" customHeight="1" x14ac:dyDescent="0.4">
      <c r="B1361" s="105" t="str">
        <f t="shared" ref="B1361:B1424" si="64">IF(OR($C$11="",$C$12=""),"",IFERROR(IF(AND($U$23&lt;&gt;R1361,$V$23&lt;&gt;R1361),"－",IF(AND(COUNTIF($C$11,"*樹脂スペーサー*")&gt;0,OR(M1361="空気",F1361="一般",F1361="一般ＰＧ")),"－",IF(AND($W$26&gt;0,$W$26&gt;=O1361),$U$26,IF(AND($W$27&gt;0,$W$27&gt;=O1361),$U$27,IF(AND($W$28&gt;0,$W$28&gt;=O1361),$U$28,IF(AND($W$29&gt;0,$W$29&gt;=O1361),$U$29,IF(AND($W$30&gt;0,$W$30&gt;=O1361),$U$30,IF(AND($W$31&gt;0,$W$31&gt;=O1361),$U$31,IF(AND($W$32&gt;0,$W$32&gt;=O1361),$U$32,"－"))))))))),"－"))</f>
        <v/>
      </c>
      <c r="C1361" s="105" t="str">
        <f t="shared" ref="C1361:C1424" si="65">IF(B1361="","",IF(B1361&lt;&gt;"－",VLOOKUP(B1361,$U$26:$V$32,2,FALSE),"－"))</f>
        <v/>
      </c>
      <c r="D1361" s="105" t="str">
        <f t="shared" ref="D1361:D1424" si="66">IF($H$10="","",IF($V$39&lt;&gt;"断熱等","－",IF(AND(COUNTIF($V$35,"*樹脂スペーサー*")&gt;0,OR(M1361="空気",F1361="一般",F1361="一般ＰＧ")),"－",IF(AND($V$36&lt;&gt;R1361,$W$36&lt;&gt;R1361),"－",IF(MID($H$10,10,1)="Z",IF(N1361&lt;=0.65,"○","－"),IF($V$37&gt;=O1361,"○","－"))))))</f>
        <v/>
      </c>
      <c r="E1361" s="106" t="s">
        <v>695</v>
      </c>
      <c r="F1361" s="106" t="s">
        <v>728</v>
      </c>
      <c r="G1361" s="106" t="s">
        <v>778</v>
      </c>
      <c r="H1361" s="106" t="s">
        <v>765</v>
      </c>
      <c r="I1361" s="106">
        <v>8</v>
      </c>
      <c r="J1361" s="106" t="s">
        <v>779</v>
      </c>
      <c r="K1361" s="106">
        <v>8</v>
      </c>
      <c r="L1361" s="106" t="s">
        <v>717</v>
      </c>
      <c r="M1361" s="106" t="s">
        <v>924</v>
      </c>
      <c r="N1361" s="106">
        <v>0.39</v>
      </c>
      <c r="O1361" s="106">
        <v>0.98</v>
      </c>
      <c r="P1361" s="106" t="s">
        <v>714</v>
      </c>
      <c r="Q1361" s="107" t="s">
        <v>2120</v>
      </c>
      <c r="R1361" s="107" t="s">
        <v>25</v>
      </c>
    </row>
    <row r="1362" spans="2:18" ht="20.100000000000001" customHeight="1" x14ac:dyDescent="0.4">
      <c r="B1362" s="105" t="str">
        <f t="shared" si="64"/>
        <v/>
      </c>
      <c r="C1362" s="105" t="str">
        <f t="shared" si="65"/>
        <v/>
      </c>
      <c r="D1362" s="105" t="str">
        <f t="shared" si="66"/>
        <v/>
      </c>
      <c r="E1362" s="106" t="s">
        <v>695</v>
      </c>
      <c r="F1362" s="106" t="s">
        <v>696</v>
      </c>
      <c r="G1362" s="106" t="s">
        <v>697</v>
      </c>
      <c r="H1362" s="106" t="s">
        <v>717</v>
      </c>
      <c r="I1362" s="106">
        <v>8</v>
      </c>
      <c r="J1362" s="106" t="s">
        <v>699</v>
      </c>
      <c r="K1362" s="106">
        <v>8</v>
      </c>
      <c r="L1362" s="106" t="s">
        <v>717</v>
      </c>
      <c r="M1362" s="106" t="s">
        <v>924</v>
      </c>
      <c r="N1362" s="106">
        <v>0.32</v>
      </c>
      <c r="O1362" s="106">
        <v>0.98</v>
      </c>
      <c r="P1362" s="106" t="s">
        <v>714</v>
      </c>
      <c r="Q1362" s="107" t="s">
        <v>2121</v>
      </c>
      <c r="R1362" s="107" t="s">
        <v>522</v>
      </c>
    </row>
    <row r="1363" spans="2:18" ht="20.100000000000001" customHeight="1" x14ac:dyDescent="0.4">
      <c r="B1363" s="105" t="str">
        <f t="shared" si="64"/>
        <v/>
      </c>
      <c r="C1363" s="105" t="str">
        <f t="shared" si="65"/>
        <v/>
      </c>
      <c r="D1363" s="105" t="str">
        <f t="shared" si="66"/>
        <v/>
      </c>
      <c r="E1363" s="106" t="s">
        <v>695</v>
      </c>
      <c r="F1363" s="106" t="s">
        <v>696</v>
      </c>
      <c r="G1363" s="106" t="s">
        <v>721</v>
      </c>
      <c r="H1363" s="106" t="s">
        <v>706</v>
      </c>
      <c r="I1363" s="106">
        <v>8</v>
      </c>
      <c r="J1363" s="106" t="s">
        <v>722</v>
      </c>
      <c r="K1363" s="106">
        <v>8</v>
      </c>
      <c r="L1363" s="106" t="s">
        <v>706</v>
      </c>
      <c r="M1363" s="106" t="s">
        <v>924</v>
      </c>
      <c r="N1363" s="106">
        <v>0.32</v>
      </c>
      <c r="O1363" s="106">
        <v>0.98</v>
      </c>
      <c r="P1363" s="106" t="s">
        <v>714</v>
      </c>
      <c r="Q1363" s="107" t="s">
        <v>2122</v>
      </c>
      <c r="R1363" s="107" t="s">
        <v>522</v>
      </c>
    </row>
    <row r="1364" spans="2:18" ht="20.100000000000001" customHeight="1" x14ac:dyDescent="0.4">
      <c r="B1364" s="105" t="str">
        <f t="shared" si="64"/>
        <v/>
      </c>
      <c r="C1364" s="105" t="str">
        <f t="shared" si="65"/>
        <v/>
      </c>
      <c r="D1364" s="105" t="str">
        <f t="shared" si="66"/>
        <v/>
      </c>
      <c r="E1364" s="106" t="s">
        <v>695</v>
      </c>
      <c r="F1364" s="106" t="s">
        <v>1841</v>
      </c>
      <c r="G1364" s="106" t="s">
        <v>697</v>
      </c>
      <c r="H1364" s="106" t="s">
        <v>1027</v>
      </c>
      <c r="I1364" s="106">
        <v>8</v>
      </c>
      <c r="J1364" s="106" t="s">
        <v>699</v>
      </c>
      <c r="K1364" s="106">
        <v>8</v>
      </c>
      <c r="L1364" s="106" t="s">
        <v>765</v>
      </c>
      <c r="M1364" s="106" t="s">
        <v>700</v>
      </c>
      <c r="N1364" s="106">
        <v>0.53</v>
      </c>
      <c r="O1364" s="106">
        <v>0.98</v>
      </c>
      <c r="P1364" s="106" t="s">
        <v>714</v>
      </c>
      <c r="Q1364" s="107" t="s">
        <v>2123</v>
      </c>
      <c r="R1364" s="107" t="s">
        <v>44</v>
      </c>
    </row>
    <row r="1365" spans="2:18" ht="20.100000000000001" customHeight="1" x14ac:dyDescent="0.4">
      <c r="B1365" s="105" t="str">
        <f t="shared" si="64"/>
        <v/>
      </c>
      <c r="C1365" s="105" t="str">
        <f t="shared" si="65"/>
        <v/>
      </c>
      <c r="D1365" s="105" t="str">
        <f t="shared" si="66"/>
        <v/>
      </c>
      <c r="E1365" s="106" t="s">
        <v>695</v>
      </c>
      <c r="F1365" s="106" t="s">
        <v>1841</v>
      </c>
      <c r="G1365" s="106" t="s">
        <v>721</v>
      </c>
      <c r="H1365" s="106" t="s">
        <v>707</v>
      </c>
      <c r="I1365" s="106">
        <v>8</v>
      </c>
      <c r="J1365" s="106" t="s">
        <v>722</v>
      </c>
      <c r="K1365" s="106">
        <v>8</v>
      </c>
      <c r="L1365" s="106" t="s">
        <v>729</v>
      </c>
      <c r="M1365" s="106" t="s">
        <v>700</v>
      </c>
      <c r="N1365" s="106">
        <v>0.53</v>
      </c>
      <c r="O1365" s="106">
        <v>0.98</v>
      </c>
      <c r="P1365" s="106" t="s">
        <v>714</v>
      </c>
      <c r="Q1365" s="107" t="s">
        <v>2124</v>
      </c>
      <c r="R1365" s="107" t="s">
        <v>44</v>
      </c>
    </row>
    <row r="1366" spans="2:18" ht="20.100000000000001" customHeight="1" x14ac:dyDescent="0.4">
      <c r="B1366" s="105" t="str">
        <f t="shared" si="64"/>
        <v/>
      </c>
      <c r="C1366" s="105" t="str">
        <f t="shared" si="65"/>
        <v/>
      </c>
      <c r="D1366" s="105" t="str">
        <f t="shared" si="66"/>
        <v/>
      </c>
      <c r="E1366" s="106" t="s">
        <v>695</v>
      </c>
      <c r="F1366" s="106" t="s">
        <v>1813</v>
      </c>
      <c r="G1366" s="106" t="s">
        <v>721</v>
      </c>
      <c r="H1366" s="106" t="s">
        <v>1027</v>
      </c>
      <c r="I1366" s="106">
        <v>8</v>
      </c>
      <c r="J1366" s="106" t="s">
        <v>722</v>
      </c>
      <c r="K1366" s="106">
        <v>8</v>
      </c>
      <c r="L1366" s="106" t="s">
        <v>741</v>
      </c>
      <c r="M1366" s="106" t="s">
        <v>700</v>
      </c>
      <c r="N1366" s="106">
        <v>0.52</v>
      </c>
      <c r="O1366" s="106">
        <v>0.98</v>
      </c>
      <c r="P1366" s="106" t="s">
        <v>714</v>
      </c>
      <c r="Q1366" s="107" t="s">
        <v>2125</v>
      </c>
      <c r="R1366" s="107" t="s">
        <v>44</v>
      </c>
    </row>
    <row r="1367" spans="2:18" ht="20.100000000000001" customHeight="1" x14ac:dyDescent="0.4">
      <c r="B1367" s="105" t="str">
        <f t="shared" si="64"/>
        <v/>
      </c>
      <c r="C1367" s="105" t="str">
        <f t="shared" si="65"/>
        <v/>
      </c>
      <c r="D1367" s="105" t="str">
        <f t="shared" si="66"/>
        <v/>
      </c>
      <c r="E1367" s="106" t="s">
        <v>695</v>
      </c>
      <c r="F1367" s="106" t="s">
        <v>1813</v>
      </c>
      <c r="G1367" s="106" t="s">
        <v>773</v>
      </c>
      <c r="H1367" s="106" t="s">
        <v>707</v>
      </c>
      <c r="I1367" s="106">
        <v>8</v>
      </c>
      <c r="J1367" s="106" t="s">
        <v>774</v>
      </c>
      <c r="K1367" s="106">
        <v>8</v>
      </c>
      <c r="L1367" s="106" t="s">
        <v>741</v>
      </c>
      <c r="M1367" s="106" t="s">
        <v>700</v>
      </c>
      <c r="N1367" s="106">
        <v>0.52</v>
      </c>
      <c r="O1367" s="106">
        <v>0.98</v>
      </c>
      <c r="P1367" s="106" t="s">
        <v>714</v>
      </c>
      <c r="Q1367" s="107" t="s">
        <v>2126</v>
      </c>
      <c r="R1367" s="107" t="s">
        <v>44</v>
      </c>
    </row>
    <row r="1368" spans="2:18" ht="20.100000000000001" customHeight="1" x14ac:dyDescent="0.4">
      <c r="B1368" s="105" t="str">
        <f t="shared" si="64"/>
        <v/>
      </c>
      <c r="C1368" s="105" t="str">
        <f t="shared" si="65"/>
        <v/>
      </c>
      <c r="D1368" s="105" t="str">
        <f t="shared" si="66"/>
        <v/>
      </c>
      <c r="E1368" s="106" t="s">
        <v>695</v>
      </c>
      <c r="F1368" s="106" t="s">
        <v>1813</v>
      </c>
      <c r="G1368" s="106" t="s">
        <v>773</v>
      </c>
      <c r="H1368" s="106" t="s">
        <v>707</v>
      </c>
      <c r="I1368" s="106">
        <v>7</v>
      </c>
      <c r="J1368" s="106" t="s">
        <v>1266</v>
      </c>
      <c r="K1368" s="106">
        <v>8</v>
      </c>
      <c r="L1368" s="106" t="s">
        <v>741</v>
      </c>
      <c r="M1368" s="106" t="s">
        <v>700</v>
      </c>
      <c r="N1368" s="106">
        <v>0.52</v>
      </c>
      <c r="O1368" s="106">
        <v>0.98</v>
      </c>
      <c r="P1368" s="106" t="s">
        <v>714</v>
      </c>
      <c r="Q1368" s="107" t="s">
        <v>2127</v>
      </c>
      <c r="R1368" s="107" t="s">
        <v>44</v>
      </c>
    </row>
    <row r="1369" spans="2:18" ht="20.100000000000001" customHeight="1" x14ac:dyDescent="0.4">
      <c r="B1369" s="105" t="str">
        <f t="shared" si="64"/>
        <v/>
      </c>
      <c r="C1369" s="105" t="str">
        <f t="shared" si="65"/>
        <v/>
      </c>
      <c r="D1369" s="105" t="str">
        <f t="shared" si="66"/>
        <v/>
      </c>
      <c r="E1369" s="106" t="s">
        <v>695</v>
      </c>
      <c r="F1369" s="106" t="s">
        <v>1813</v>
      </c>
      <c r="G1369" s="106" t="s">
        <v>778</v>
      </c>
      <c r="H1369" s="106" t="s">
        <v>707</v>
      </c>
      <c r="I1369" s="106">
        <v>8</v>
      </c>
      <c r="J1369" s="106" t="s">
        <v>779</v>
      </c>
      <c r="K1369" s="106">
        <v>8</v>
      </c>
      <c r="L1369" s="106" t="s">
        <v>741</v>
      </c>
      <c r="M1369" s="106" t="s">
        <v>700</v>
      </c>
      <c r="N1369" s="106">
        <v>0.52</v>
      </c>
      <c r="O1369" s="106">
        <v>0.98</v>
      </c>
      <c r="P1369" s="106" t="s">
        <v>714</v>
      </c>
      <c r="Q1369" s="107" t="s">
        <v>2128</v>
      </c>
      <c r="R1369" s="107" t="s">
        <v>44</v>
      </c>
    </row>
    <row r="1370" spans="2:18" ht="20.100000000000001" customHeight="1" x14ac:dyDescent="0.4">
      <c r="B1370" s="105" t="str">
        <f t="shared" si="64"/>
        <v/>
      </c>
      <c r="C1370" s="105" t="str">
        <f t="shared" si="65"/>
        <v/>
      </c>
      <c r="D1370" s="105" t="str">
        <f t="shared" si="66"/>
        <v/>
      </c>
      <c r="E1370" s="106" t="s">
        <v>695</v>
      </c>
      <c r="F1370" s="106" t="s">
        <v>1813</v>
      </c>
      <c r="G1370" s="106" t="s">
        <v>778</v>
      </c>
      <c r="H1370" s="106" t="s">
        <v>1817</v>
      </c>
      <c r="I1370" s="106">
        <v>7</v>
      </c>
      <c r="J1370" s="106" t="s">
        <v>779</v>
      </c>
      <c r="K1370" s="106">
        <v>8</v>
      </c>
      <c r="L1370" s="106" t="s">
        <v>741</v>
      </c>
      <c r="M1370" s="106" t="s">
        <v>700</v>
      </c>
      <c r="N1370" s="106">
        <v>0.51</v>
      </c>
      <c r="O1370" s="106">
        <v>0.98</v>
      </c>
      <c r="P1370" s="106" t="s">
        <v>714</v>
      </c>
      <c r="Q1370" s="107" t="s">
        <v>2129</v>
      </c>
      <c r="R1370" s="107" t="s">
        <v>44</v>
      </c>
    </row>
    <row r="1371" spans="2:18" ht="20.100000000000001" customHeight="1" x14ac:dyDescent="0.4">
      <c r="B1371" s="105" t="str">
        <f t="shared" si="64"/>
        <v/>
      </c>
      <c r="C1371" s="105" t="str">
        <f t="shared" si="65"/>
        <v/>
      </c>
      <c r="D1371" s="105" t="str">
        <f t="shared" si="66"/>
        <v/>
      </c>
      <c r="E1371" s="106" t="s">
        <v>695</v>
      </c>
      <c r="F1371" s="106" t="s">
        <v>1813</v>
      </c>
      <c r="G1371" s="106" t="s">
        <v>778</v>
      </c>
      <c r="H1371" s="106" t="s">
        <v>707</v>
      </c>
      <c r="I1371" s="106">
        <v>7</v>
      </c>
      <c r="J1371" s="106" t="s">
        <v>1269</v>
      </c>
      <c r="K1371" s="106">
        <v>8</v>
      </c>
      <c r="L1371" s="106" t="s">
        <v>741</v>
      </c>
      <c r="M1371" s="106" t="s">
        <v>700</v>
      </c>
      <c r="N1371" s="106">
        <v>0.52</v>
      </c>
      <c r="O1371" s="106">
        <v>0.98</v>
      </c>
      <c r="P1371" s="106" t="s">
        <v>714</v>
      </c>
      <c r="Q1371" s="107" t="s">
        <v>2130</v>
      </c>
      <c r="R1371" s="107" t="s">
        <v>44</v>
      </c>
    </row>
    <row r="1372" spans="2:18" ht="20.100000000000001" customHeight="1" x14ac:dyDescent="0.4">
      <c r="B1372" s="105" t="str">
        <f t="shared" si="64"/>
        <v/>
      </c>
      <c r="C1372" s="105" t="str">
        <f t="shared" si="65"/>
        <v/>
      </c>
      <c r="D1372" s="105" t="str">
        <f t="shared" si="66"/>
        <v/>
      </c>
      <c r="E1372" s="106" t="s">
        <v>695</v>
      </c>
      <c r="F1372" s="106" t="s">
        <v>1813</v>
      </c>
      <c r="G1372" s="106" t="s">
        <v>782</v>
      </c>
      <c r="H1372" s="106" t="s">
        <v>707</v>
      </c>
      <c r="I1372" s="106">
        <v>8</v>
      </c>
      <c r="J1372" s="106" t="s">
        <v>783</v>
      </c>
      <c r="K1372" s="106">
        <v>8</v>
      </c>
      <c r="L1372" s="106" t="s">
        <v>741</v>
      </c>
      <c r="M1372" s="106" t="s">
        <v>700</v>
      </c>
      <c r="N1372" s="106">
        <v>0.41</v>
      </c>
      <c r="O1372" s="106">
        <v>0.98</v>
      </c>
      <c r="P1372" s="106" t="s">
        <v>714</v>
      </c>
      <c r="Q1372" s="107" t="s">
        <v>2131</v>
      </c>
      <c r="R1372" s="107" t="s">
        <v>44</v>
      </c>
    </row>
    <row r="1373" spans="2:18" ht="20.100000000000001" customHeight="1" x14ac:dyDescent="0.4">
      <c r="B1373" s="105" t="str">
        <f t="shared" si="64"/>
        <v/>
      </c>
      <c r="C1373" s="105" t="str">
        <f t="shared" si="65"/>
        <v/>
      </c>
      <c r="D1373" s="105" t="str">
        <f t="shared" si="66"/>
        <v/>
      </c>
      <c r="E1373" s="106" t="s">
        <v>695</v>
      </c>
      <c r="F1373" s="106" t="s">
        <v>1813</v>
      </c>
      <c r="G1373" s="106" t="s">
        <v>758</v>
      </c>
      <c r="H1373" s="106" t="s">
        <v>1817</v>
      </c>
      <c r="I1373" s="106">
        <v>8</v>
      </c>
      <c r="J1373" s="106" t="s">
        <v>711</v>
      </c>
      <c r="K1373" s="106">
        <v>8</v>
      </c>
      <c r="L1373" s="106" t="s">
        <v>753</v>
      </c>
      <c r="M1373" s="106" t="s">
        <v>700</v>
      </c>
      <c r="N1373" s="106">
        <v>0.53</v>
      </c>
      <c r="O1373" s="106">
        <v>0.98</v>
      </c>
      <c r="P1373" s="106" t="s">
        <v>714</v>
      </c>
      <c r="Q1373" s="107" t="s">
        <v>2132</v>
      </c>
      <c r="R1373" s="107" t="s">
        <v>44</v>
      </c>
    </row>
    <row r="1374" spans="2:18" ht="20.100000000000001" customHeight="1" x14ac:dyDescent="0.4">
      <c r="B1374" s="105" t="str">
        <f t="shared" si="64"/>
        <v/>
      </c>
      <c r="C1374" s="105" t="str">
        <f t="shared" si="65"/>
        <v/>
      </c>
      <c r="D1374" s="105" t="str">
        <f t="shared" si="66"/>
        <v/>
      </c>
      <c r="E1374" s="106" t="s">
        <v>695</v>
      </c>
      <c r="F1374" s="106" t="s">
        <v>1813</v>
      </c>
      <c r="G1374" s="106" t="s">
        <v>788</v>
      </c>
      <c r="H1374" s="106" t="s">
        <v>707</v>
      </c>
      <c r="I1374" s="106">
        <v>8</v>
      </c>
      <c r="J1374" s="106" t="s">
        <v>722</v>
      </c>
      <c r="K1374" s="106">
        <v>8</v>
      </c>
      <c r="L1374" s="106" t="s">
        <v>753</v>
      </c>
      <c r="M1374" s="106" t="s">
        <v>700</v>
      </c>
      <c r="N1374" s="106">
        <v>0.53</v>
      </c>
      <c r="O1374" s="106">
        <v>0.98</v>
      </c>
      <c r="P1374" s="106" t="s">
        <v>714</v>
      </c>
      <c r="Q1374" s="107" t="s">
        <v>2133</v>
      </c>
      <c r="R1374" s="107" t="s">
        <v>44</v>
      </c>
    </row>
    <row r="1375" spans="2:18" ht="20.100000000000001" customHeight="1" x14ac:dyDescent="0.4">
      <c r="B1375" s="105" t="str">
        <f t="shared" si="64"/>
        <v/>
      </c>
      <c r="C1375" s="105" t="str">
        <f t="shared" si="65"/>
        <v/>
      </c>
      <c r="D1375" s="105" t="str">
        <f t="shared" si="66"/>
        <v/>
      </c>
      <c r="E1375" s="106" t="s">
        <v>695</v>
      </c>
      <c r="F1375" s="106" t="s">
        <v>696</v>
      </c>
      <c r="G1375" s="106" t="s">
        <v>697</v>
      </c>
      <c r="H1375" s="106" t="s">
        <v>717</v>
      </c>
      <c r="I1375" s="106">
        <v>8</v>
      </c>
      <c r="J1375" s="106" t="s">
        <v>699</v>
      </c>
      <c r="K1375" s="106">
        <v>8</v>
      </c>
      <c r="L1375" s="106" t="s">
        <v>717</v>
      </c>
      <c r="M1375" s="106" t="s">
        <v>924</v>
      </c>
      <c r="N1375" s="106">
        <v>0.32</v>
      </c>
      <c r="O1375" s="106">
        <v>0.98</v>
      </c>
      <c r="P1375" s="106" t="s">
        <v>701</v>
      </c>
      <c r="Q1375" s="107" t="s">
        <v>2134</v>
      </c>
      <c r="R1375" s="107" t="s">
        <v>275</v>
      </c>
    </row>
    <row r="1376" spans="2:18" ht="20.100000000000001" customHeight="1" x14ac:dyDescent="0.4">
      <c r="B1376" s="105" t="str">
        <f t="shared" si="64"/>
        <v/>
      </c>
      <c r="C1376" s="105" t="str">
        <f t="shared" si="65"/>
        <v/>
      </c>
      <c r="D1376" s="105" t="str">
        <f t="shared" si="66"/>
        <v/>
      </c>
      <c r="E1376" s="106" t="s">
        <v>695</v>
      </c>
      <c r="F1376" s="106" t="s">
        <v>696</v>
      </c>
      <c r="G1376" s="106" t="s">
        <v>697</v>
      </c>
      <c r="H1376" s="106" t="s">
        <v>698</v>
      </c>
      <c r="I1376" s="106">
        <v>8</v>
      </c>
      <c r="J1376" s="106" t="s">
        <v>707</v>
      </c>
      <c r="K1376" s="106">
        <v>8</v>
      </c>
      <c r="L1376" s="106" t="s">
        <v>698</v>
      </c>
      <c r="M1376" s="106" t="s">
        <v>924</v>
      </c>
      <c r="N1376" s="106">
        <v>0.32</v>
      </c>
      <c r="O1376" s="106">
        <v>0.98</v>
      </c>
      <c r="P1376" s="106" t="s">
        <v>701</v>
      </c>
      <c r="Q1376" s="107" t="s">
        <v>2135</v>
      </c>
      <c r="R1376" s="107" t="s">
        <v>275</v>
      </c>
    </row>
    <row r="1377" spans="2:18" ht="20.100000000000001" customHeight="1" x14ac:dyDescent="0.4">
      <c r="B1377" s="105" t="str">
        <f t="shared" si="64"/>
        <v/>
      </c>
      <c r="C1377" s="105" t="str">
        <f t="shared" si="65"/>
        <v/>
      </c>
      <c r="D1377" s="105" t="str">
        <f t="shared" si="66"/>
        <v/>
      </c>
      <c r="E1377" s="106" t="s">
        <v>695</v>
      </c>
      <c r="F1377" s="106" t="s">
        <v>696</v>
      </c>
      <c r="G1377" s="106" t="s">
        <v>721</v>
      </c>
      <c r="H1377" s="106" t="s">
        <v>706</v>
      </c>
      <c r="I1377" s="106">
        <v>8</v>
      </c>
      <c r="J1377" s="106" t="s">
        <v>722</v>
      </c>
      <c r="K1377" s="106">
        <v>8</v>
      </c>
      <c r="L1377" s="106" t="s">
        <v>706</v>
      </c>
      <c r="M1377" s="106" t="s">
        <v>924</v>
      </c>
      <c r="N1377" s="106">
        <v>0.32</v>
      </c>
      <c r="O1377" s="106">
        <v>0.98</v>
      </c>
      <c r="P1377" s="106" t="s">
        <v>714</v>
      </c>
      <c r="Q1377" s="107" t="s">
        <v>2136</v>
      </c>
      <c r="R1377" s="107" t="s">
        <v>275</v>
      </c>
    </row>
    <row r="1378" spans="2:18" ht="20.100000000000001" customHeight="1" x14ac:dyDescent="0.4">
      <c r="B1378" s="105" t="str">
        <f t="shared" si="64"/>
        <v/>
      </c>
      <c r="C1378" s="105" t="str">
        <f t="shared" si="65"/>
        <v/>
      </c>
      <c r="D1378" s="105" t="str">
        <f t="shared" si="66"/>
        <v/>
      </c>
      <c r="E1378" s="106" t="s">
        <v>695</v>
      </c>
      <c r="F1378" s="106" t="s">
        <v>1841</v>
      </c>
      <c r="G1378" s="106" t="s">
        <v>697</v>
      </c>
      <c r="H1378" s="106" t="s">
        <v>1027</v>
      </c>
      <c r="I1378" s="106">
        <v>8</v>
      </c>
      <c r="J1378" s="106" t="s">
        <v>699</v>
      </c>
      <c r="K1378" s="106">
        <v>8</v>
      </c>
      <c r="L1378" s="106" t="s">
        <v>765</v>
      </c>
      <c r="M1378" s="106" t="s">
        <v>700</v>
      </c>
      <c r="N1378" s="106">
        <v>0.53</v>
      </c>
      <c r="O1378" s="106">
        <v>0.98</v>
      </c>
      <c r="P1378" s="106" t="s">
        <v>714</v>
      </c>
      <c r="Q1378" s="107" t="s">
        <v>2137</v>
      </c>
      <c r="R1378" s="107" t="s">
        <v>275</v>
      </c>
    </row>
    <row r="1379" spans="2:18" ht="20.100000000000001" customHeight="1" x14ac:dyDescent="0.4">
      <c r="B1379" s="105" t="str">
        <f t="shared" si="64"/>
        <v/>
      </c>
      <c r="C1379" s="105" t="str">
        <f t="shared" si="65"/>
        <v/>
      </c>
      <c r="D1379" s="105" t="str">
        <f t="shared" si="66"/>
        <v/>
      </c>
      <c r="E1379" s="106" t="s">
        <v>695</v>
      </c>
      <c r="F1379" s="106" t="s">
        <v>1841</v>
      </c>
      <c r="G1379" s="106" t="s">
        <v>721</v>
      </c>
      <c r="H1379" s="106" t="s">
        <v>707</v>
      </c>
      <c r="I1379" s="106">
        <v>8</v>
      </c>
      <c r="J1379" s="106" t="s">
        <v>722</v>
      </c>
      <c r="K1379" s="106">
        <v>8</v>
      </c>
      <c r="L1379" s="106" t="s">
        <v>729</v>
      </c>
      <c r="M1379" s="106" t="s">
        <v>700</v>
      </c>
      <c r="N1379" s="106">
        <v>0.53</v>
      </c>
      <c r="O1379" s="106">
        <v>0.98</v>
      </c>
      <c r="P1379" s="106" t="s">
        <v>714</v>
      </c>
      <c r="Q1379" s="107" t="s">
        <v>2138</v>
      </c>
      <c r="R1379" s="107" t="s">
        <v>275</v>
      </c>
    </row>
    <row r="1380" spans="2:18" ht="20.100000000000001" customHeight="1" x14ac:dyDescent="0.4">
      <c r="B1380" s="105" t="str">
        <f t="shared" si="64"/>
        <v/>
      </c>
      <c r="C1380" s="105" t="str">
        <f t="shared" si="65"/>
        <v/>
      </c>
      <c r="D1380" s="105" t="str">
        <f t="shared" si="66"/>
        <v/>
      </c>
      <c r="E1380" s="106" t="s">
        <v>695</v>
      </c>
      <c r="F1380" s="106" t="s">
        <v>1813</v>
      </c>
      <c r="G1380" s="106" t="s">
        <v>721</v>
      </c>
      <c r="H1380" s="106" t="s">
        <v>1027</v>
      </c>
      <c r="I1380" s="106">
        <v>8</v>
      </c>
      <c r="J1380" s="106" t="s">
        <v>722</v>
      </c>
      <c r="K1380" s="106">
        <v>8</v>
      </c>
      <c r="L1380" s="106" t="s">
        <v>741</v>
      </c>
      <c r="M1380" s="106" t="s">
        <v>700</v>
      </c>
      <c r="N1380" s="106">
        <v>0.52</v>
      </c>
      <c r="O1380" s="106">
        <v>0.98</v>
      </c>
      <c r="P1380" s="106" t="s">
        <v>714</v>
      </c>
      <c r="Q1380" s="107" t="s">
        <v>2139</v>
      </c>
      <c r="R1380" s="107" t="s">
        <v>275</v>
      </c>
    </row>
    <row r="1381" spans="2:18" ht="20.100000000000001" customHeight="1" x14ac:dyDescent="0.4">
      <c r="B1381" s="105" t="str">
        <f t="shared" si="64"/>
        <v/>
      </c>
      <c r="C1381" s="105" t="str">
        <f t="shared" si="65"/>
        <v/>
      </c>
      <c r="D1381" s="105" t="str">
        <f t="shared" si="66"/>
        <v/>
      </c>
      <c r="E1381" s="106" t="s">
        <v>695</v>
      </c>
      <c r="F1381" s="106" t="s">
        <v>1813</v>
      </c>
      <c r="G1381" s="106" t="s">
        <v>773</v>
      </c>
      <c r="H1381" s="106" t="s">
        <v>707</v>
      </c>
      <c r="I1381" s="106">
        <v>8</v>
      </c>
      <c r="J1381" s="106" t="s">
        <v>774</v>
      </c>
      <c r="K1381" s="106">
        <v>8</v>
      </c>
      <c r="L1381" s="106" t="s">
        <v>741</v>
      </c>
      <c r="M1381" s="106" t="s">
        <v>700</v>
      </c>
      <c r="N1381" s="106">
        <v>0.52</v>
      </c>
      <c r="O1381" s="106">
        <v>0.98</v>
      </c>
      <c r="P1381" s="106" t="s">
        <v>714</v>
      </c>
      <c r="Q1381" s="107" t="s">
        <v>2140</v>
      </c>
      <c r="R1381" s="107" t="s">
        <v>275</v>
      </c>
    </row>
    <row r="1382" spans="2:18" ht="20.100000000000001" customHeight="1" x14ac:dyDescent="0.4">
      <c r="B1382" s="105" t="str">
        <f t="shared" si="64"/>
        <v/>
      </c>
      <c r="C1382" s="105" t="str">
        <f t="shared" si="65"/>
        <v/>
      </c>
      <c r="D1382" s="105" t="str">
        <f t="shared" si="66"/>
        <v/>
      </c>
      <c r="E1382" s="106" t="s">
        <v>695</v>
      </c>
      <c r="F1382" s="106" t="s">
        <v>1813</v>
      </c>
      <c r="G1382" s="106" t="s">
        <v>778</v>
      </c>
      <c r="H1382" s="106" t="s">
        <v>707</v>
      </c>
      <c r="I1382" s="106">
        <v>8</v>
      </c>
      <c r="J1382" s="106" t="s">
        <v>779</v>
      </c>
      <c r="K1382" s="106">
        <v>8</v>
      </c>
      <c r="L1382" s="106" t="s">
        <v>741</v>
      </c>
      <c r="M1382" s="106" t="s">
        <v>700</v>
      </c>
      <c r="N1382" s="106">
        <v>0.52</v>
      </c>
      <c r="O1382" s="106">
        <v>0.98</v>
      </c>
      <c r="P1382" s="106" t="s">
        <v>714</v>
      </c>
      <c r="Q1382" s="107" t="s">
        <v>2141</v>
      </c>
      <c r="R1382" s="107" t="s">
        <v>275</v>
      </c>
    </row>
    <row r="1383" spans="2:18" ht="20.100000000000001" customHeight="1" x14ac:dyDescent="0.4">
      <c r="B1383" s="105" t="str">
        <f t="shared" si="64"/>
        <v/>
      </c>
      <c r="C1383" s="105" t="str">
        <f t="shared" si="65"/>
        <v/>
      </c>
      <c r="D1383" s="105" t="str">
        <f t="shared" si="66"/>
        <v/>
      </c>
      <c r="E1383" s="106" t="s">
        <v>695</v>
      </c>
      <c r="F1383" s="106" t="s">
        <v>1813</v>
      </c>
      <c r="G1383" s="106" t="s">
        <v>778</v>
      </c>
      <c r="H1383" s="106" t="s">
        <v>1817</v>
      </c>
      <c r="I1383" s="106">
        <v>7</v>
      </c>
      <c r="J1383" s="106" t="s">
        <v>779</v>
      </c>
      <c r="K1383" s="106">
        <v>8</v>
      </c>
      <c r="L1383" s="106" t="s">
        <v>741</v>
      </c>
      <c r="M1383" s="106" t="s">
        <v>700</v>
      </c>
      <c r="N1383" s="106">
        <v>0.51</v>
      </c>
      <c r="O1383" s="106">
        <v>0.98</v>
      </c>
      <c r="P1383" s="106" t="s">
        <v>714</v>
      </c>
      <c r="Q1383" s="107" t="s">
        <v>2142</v>
      </c>
      <c r="R1383" s="107" t="s">
        <v>275</v>
      </c>
    </row>
    <row r="1384" spans="2:18" ht="20.100000000000001" customHeight="1" x14ac:dyDescent="0.4">
      <c r="B1384" s="105" t="str">
        <f t="shared" si="64"/>
        <v/>
      </c>
      <c r="C1384" s="105" t="str">
        <f t="shared" si="65"/>
        <v/>
      </c>
      <c r="D1384" s="105" t="str">
        <f t="shared" si="66"/>
        <v/>
      </c>
      <c r="E1384" s="106" t="s">
        <v>695</v>
      </c>
      <c r="F1384" s="106" t="s">
        <v>1813</v>
      </c>
      <c r="G1384" s="106" t="s">
        <v>782</v>
      </c>
      <c r="H1384" s="106" t="s">
        <v>707</v>
      </c>
      <c r="I1384" s="106">
        <v>8</v>
      </c>
      <c r="J1384" s="106" t="s">
        <v>783</v>
      </c>
      <c r="K1384" s="106">
        <v>8</v>
      </c>
      <c r="L1384" s="106" t="s">
        <v>741</v>
      </c>
      <c r="M1384" s="106" t="s">
        <v>700</v>
      </c>
      <c r="N1384" s="106">
        <v>0.41</v>
      </c>
      <c r="O1384" s="106">
        <v>0.98</v>
      </c>
      <c r="P1384" s="106" t="s">
        <v>714</v>
      </c>
      <c r="Q1384" s="107" t="s">
        <v>2143</v>
      </c>
      <c r="R1384" s="107" t="s">
        <v>275</v>
      </c>
    </row>
    <row r="1385" spans="2:18" ht="20.100000000000001" customHeight="1" x14ac:dyDescent="0.4">
      <c r="B1385" s="105" t="str">
        <f t="shared" si="64"/>
        <v/>
      </c>
      <c r="C1385" s="105" t="str">
        <f t="shared" si="65"/>
        <v/>
      </c>
      <c r="D1385" s="105" t="str">
        <f t="shared" si="66"/>
        <v/>
      </c>
      <c r="E1385" s="106" t="s">
        <v>695</v>
      </c>
      <c r="F1385" s="106" t="s">
        <v>1813</v>
      </c>
      <c r="G1385" s="106" t="s">
        <v>758</v>
      </c>
      <c r="H1385" s="106" t="s">
        <v>1817</v>
      </c>
      <c r="I1385" s="106">
        <v>8</v>
      </c>
      <c r="J1385" s="106" t="s">
        <v>711</v>
      </c>
      <c r="K1385" s="106">
        <v>8</v>
      </c>
      <c r="L1385" s="106" t="s">
        <v>753</v>
      </c>
      <c r="M1385" s="106" t="s">
        <v>700</v>
      </c>
      <c r="N1385" s="106">
        <v>0.53</v>
      </c>
      <c r="O1385" s="106">
        <v>0.98</v>
      </c>
      <c r="P1385" s="106" t="s">
        <v>714</v>
      </c>
      <c r="Q1385" s="107" t="s">
        <v>2144</v>
      </c>
      <c r="R1385" s="107" t="s">
        <v>275</v>
      </c>
    </row>
    <row r="1386" spans="2:18" ht="20.100000000000001" customHeight="1" x14ac:dyDescent="0.4">
      <c r="B1386" s="105" t="str">
        <f t="shared" si="64"/>
        <v/>
      </c>
      <c r="C1386" s="105" t="str">
        <f t="shared" si="65"/>
        <v/>
      </c>
      <c r="D1386" s="105" t="str">
        <f t="shared" si="66"/>
        <v/>
      </c>
      <c r="E1386" s="106" t="s">
        <v>695</v>
      </c>
      <c r="F1386" s="106" t="s">
        <v>1813</v>
      </c>
      <c r="G1386" s="106" t="s">
        <v>788</v>
      </c>
      <c r="H1386" s="106" t="s">
        <v>707</v>
      </c>
      <c r="I1386" s="106">
        <v>8</v>
      </c>
      <c r="J1386" s="106" t="s">
        <v>722</v>
      </c>
      <c r="K1386" s="106">
        <v>8</v>
      </c>
      <c r="L1386" s="106" t="s">
        <v>753</v>
      </c>
      <c r="M1386" s="106" t="s">
        <v>700</v>
      </c>
      <c r="N1386" s="106">
        <v>0.53</v>
      </c>
      <c r="O1386" s="106">
        <v>0.98</v>
      </c>
      <c r="P1386" s="106" t="s">
        <v>714</v>
      </c>
      <c r="Q1386" s="107" t="s">
        <v>2145</v>
      </c>
      <c r="R1386" s="107" t="s">
        <v>275</v>
      </c>
    </row>
    <row r="1387" spans="2:18" ht="20.100000000000001" customHeight="1" x14ac:dyDescent="0.4">
      <c r="B1387" s="105" t="str">
        <f t="shared" si="64"/>
        <v/>
      </c>
      <c r="C1387" s="105" t="str">
        <f t="shared" si="65"/>
        <v/>
      </c>
      <c r="D1387" s="105" t="str">
        <f t="shared" si="66"/>
        <v/>
      </c>
      <c r="E1387" s="106" t="s">
        <v>695</v>
      </c>
      <c r="F1387" s="106" t="s">
        <v>696</v>
      </c>
      <c r="G1387" s="106" t="s">
        <v>710</v>
      </c>
      <c r="H1387" s="106" t="s">
        <v>717</v>
      </c>
      <c r="I1387" s="106">
        <v>8</v>
      </c>
      <c r="J1387" s="106" t="s">
        <v>1098</v>
      </c>
      <c r="K1387" s="106">
        <v>8</v>
      </c>
      <c r="L1387" s="106" t="s">
        <v>717</v>
      </c>
      <c r="M1387" s="106" t="s">
        <v>924</v>
      </c>
      <c r="N1387" s="106">
        <v>0.32</v>
      </c>
      <c r="O1387" s="106">
        <v>0.98</v>
      </c>
      <c r="P1387" s="106" t="s">
        <v>714</v>
      </c>
      <c r="Q1387" s="107" t="s">
        <v>2146</v>
      </c>
      <c r="R1387" s="107" t="s">
        <v>13</v>
      </c>
    </row>
    <row r="1388" spans="2:18" ht="20.100000000000001" customHeight="1" x14ac:dyDescent="0.4">
      <c r="B1388" s="105" t="str">
        <f t="shared" si="64"/>
        <v/>
      </c>
      <c r="C1388" s="105" t="str">
        <f t="shared" si="65"/>
        <v/>
      </c>
      <c r="D1388" s="105" t="str">
        <f t="shared" si="66"/>
        <v/>
      </c>
      <c r="E1388" s="106" t="s">
        <v>695</v>
      </c>
      <c r="F1388" s="106" t="s">
        <v>1841</v>
      </c>
      <c r="G1388" s="106" t="s">
        <v>710</v>
      </c>
      <c r="H1388" s="106" t="s">
        <v>1027</v>
      </c>
      <c r="I1388" s="106">
        <v>8</v>
      </c>
      <c r="J1388" s="106" t="s">
        <v>1098</v>
      </c>
      <c r="K1388" s="106">
        <v>8</v>
      </c>
      <c r="L1388" s="106" t="s">
        <v>765</v>
      </c>
      <c r="M1388" s="106" t="s">
        <v>700</v>
      </c>
      <c r="N1388" s="106">
        <v>0.51</v>
      </c>
      <c r="O1388" s="106">
        <v>0.98</v>
      </c>
      <c r="P1388" s="106" t="s">
        <v>714</v>
      </c>
      <c r="Q1388" s="107" t="s">
        <v>2147</v>
      </c>
      <c r="R1388" s="107" t="s">
        <v>13</v>
      </c>
    </row>
    <row r="1389" spans="2:18" ht="20.100000000000001" customHeight="1" x14ac:dyDescent="0.4">
      <c r="B1389" s="105" t="str">
        <f t="shared" si="64"/>
        <v/>
      </c>
      <c r="C1389" s="105" t="str">
        <f t="shared" si="65"/>
        <v/>
      </c>
      <c r="D1389" s="105" t="str">
        <f t="shared" si="66"/>
        <v/>
      </c>
      <c r="E1389" s="106" t="s">
        <v>695</v>
      </c>
      <c r="F1389" s="106" t="s">
        <v>1841</v>
      </c>
      <c r="G1389" s="106" t="s">
        <v>721</v>
      </c>
      <c r="H1389" s="106" t="s">
        <v>1389</v>
      </c>
      <c r="I1389" s="106">
        <v>7</v>
      </c>
      <c r="J1389" s="106" t="s">
        <v>722</v>
      </c>
      <c r="K1389" s="106">
        <v>8</v>
      </c>
      <c r="L1389" s="106" t="s">
        <v>1248</v>
      </c>
      <c r="M1389" s="106" t="s">
        <v>700</v>
      </c>
      <c r="N1389" s="106">
        <v>0.51</v>
      </c>
      <c r="O1389" s="106">
        <v>0.98</v>
      </c>
      <c r="P1389" s="106" t="s">
        <v>714</v>
      </c>
      <c r="Q1389" s="107" t="s">
        <v>2148</v>
      </c>
      <c r="R1389" s="107" t="s">
        <v>13</v>
      </c>
    </row>
    <row r="1390" spans="2:18" ht="20.100000000000001" customHeight="1" x14ac:dyDescent="0.4">
      <c r="B1390" s="105" t="str">
        <f t="shared" si="64"/>
        <v/>
      </c>
      <c r="C1390" s="105" t="str">
        <f t="shared" si="65"/>
        <v/>
      </c>
      <c r="D1390" s="105" t="str">
        <f t="shared" si="66"/>
        <v/>
      </c>
      <c r="E1390" s="106" t="s">
        <v>695</v>
      </c>
      <c r="F1390" s="106" t="s">
        <v>1841</v>
      </c>
      <c r="G1390" s="106" t="s">
        <v>773</v>
      </c>
      <c r="H1390" s="106" t="s">
        <v>1027</v>
      </c>
      <c r="I1390" s="106">
        <v>7</v>
      </c>
      <c r="J1390" s="106" t="s">
        <v>774</v>
      </c>
      <c r="K1390" s="106">
        <v>8</v>
      </c>
      <c r="L1390" s="106" t="s">
        <v>765</v>
      </c>
      <c r="M1390" s="106" t="s">
        <v>700</v>
      </c>
      <c r="N1390" s="106">
        <v>0.51</v>
      </c>
      <c r="O1390" s="106">
        <v>0.98</v>
      </c>
      <c r="P1390" s="106" t="s">
        <v>714</v>
      </c>
      <c r="Q1390" s="107" t="s">
        <v>2149</v>
      </c>
      <c r="R1390" s="107" t="s">
        <v>13</v>
      </c>
    </row>
    <row r="1391" spans="2:18" ht="20.100000000000001" customHeight="1" x14ac:dyDescent="0.4">
      <c r="B1391" s="105" t="str">
        <f t="shared" si="64"/>
        <v/>
      </c>
      <c r="C1391" s="105" t="str">
        <f t="shared" si="65"/>
        <v/>
      </c>
      <c r="D1391" s="105" t="str">
        <f t="shared" si="66"/>
        <v/>
      </c>
      <c r="E1391" s="106" t="s">
        <v>695</v>
      </c>
      <c r="F1391" s="106" t="s">
        <v>1841</v>
      </c>
      <c r="G1391" s="106" t="s">
        <v>778</v>
      </c>
      <c r="H1391" s="106" t="s">
        <v>1027</v>
      </c>
      <c r="I1391" s="106">
        <v>7</v>
      </c>
      <c r="J1391" s="106" t="s">
        <v>779</v>
      </c>
      <c r="K1391" s="106">
        <v>8</v>
      </c>
      <c r="L1391" s="106" t="s">
        <v>765</v>
      </c>
      <c r="M1391" s="106" t="s">
        <v>700</v>
      </c>
      <c r="N1391" s="106">
        <v>0.5</v>
      </c>
      <c r="O1391" s="106">
        <v>0.98</v>
      </c>
      <c r="P1391" s="106" t="s">
        <v>714</v>
      </c>
      <c r="Q1391" s="107" t="s">
        <v>2150</v>
      </c>
      <c r="R1391" s="107" t="s">
        <v>13</v>
      </c>
    </row>
    <row r="1392" spans="2:18" ht="20.100000000000001" customHeight="1" x14ac:dyDescent="0.4">
      <c r="B1392" s="105" t="str">
        <f t="shared" si="64"/>
        <v/>
      </c>
      <c r="C1392" s="105" t="str">
        <f t="shared" si="65"/>
        <v/>
      </c>
      <c r="D1392" s="105" t="str">
        <f t="shared" si="66"/>
        <v/>
      </c>
      <c r="E1392" s="106" t="s">
        <v>695</v>
      </c>
      <c r="F1392" s="106" t="s">
        <v>1841</v>
      </c>
      <c r="G1392" s="106" t="s">
        <v>782</v>
      </c>
      <c r="H1392" s="106" t="s">
        <v>1027</v>
      </c>
      <c r="I1392" s="106">
        <v>7</v>
      </c>
      <c r="J1392" s="106" t="s">
        <v>783</v>
      </c>
      <c r="K1392" s="106">
        <v>8</v>
      </c>
      <c r="L1392" s="106" t="s">
        <v>765</v>
      </c>
      <c r="M1392" s="106" t="s">
        <v>700</v>
      </c>
      <c r="N1392" s="106">
        <v>0.39</v>
      </c>
      <c r="O1392" s="106">
        <v>0.98</v>
      </c>
      <c r="P1392" s="106" t="s">
        <v>714</v>
      </c>
      <c r="Q1392" s="107" t="s">
        <v>2151</v>
      </c>
      <c r="R1392" s="107" t="s">
        <v>13</v>
      </c>
    </row>
    <row r="1393" spans="2:18" ht="20.100000000000001" customHeight="1" x14ac:dyDescent="0.4">
      <c r="B1393" s="105" t="str">
        <f t="shared" si="64"/>
        <v/>
      </c>
      <c r="C1393" s="105" t="str">
        <f t="shared" si="65"/>
        <v/>
      </c>
      <c r="D1393" s="105" t="str">
        <f t="shared" si="66"/>
        <v/>
      </c>
      <c r="E1393" s="106" t="s">
        <v>695</v>
      </c>
      <c r="F1393" s="106" t="s">
        <v>728</v>
      </c>
      <c r="G1393" s="106" t="s">
        <v>773</v>
      </c>
      <c r="H1393" s="106" t="s">
        <v>765</v>
      </c>
      <c r="I1393" s="106">
        <v>8</v>
      </c>
      <c r="J1393" s="106" t="s">
        <v>774</v>
      </c>
      <c r="K1393" s="106">
        <v>8</v>
      </c>
      <c r="L1393" s="106" t="s">
        <v>717</v>
      </c>
      <c r="M1393" s="106" t="s">
        <v>924</v>
      </c>
      <c r="N1393" s="106">
        <v>0.39</v>
      </c>
      <c r="O1393" s="106">
        <v>0.99</v>
      </c>
      <c r="P1393" s="106" t="s">
        <v>714</v>
      </c>
      <c r="Q1393" s="107" t="s">
        <v>2152</v>
      </c>
      <c r="R1393" s="107" t="s">
        <v>25</v>
      </c>
    </row>
    <row r="1394" spans="2:18" ht="20.100000000000001" customHeight="1" x14ac:dyDescent="0.4">
      <c r="B1394" s="105" t="str">
        <f t="shared" si="64"/>
        <v/>
      </c>
      <c r="C1394" s="105" t="str">
        <f t="shared" si="65"/>
        <v/>
      </c>
      <c r="D1394" s="105" t="str">
        <f t="shared" si="66"/>
        <v/>
      </c>
      <c r="E1394" s="106" t="s">
        <v>695</v>
      </c>
      <c r="F1394" s="106" t="s">
        <v>728</v>
      </c>
      <c r="G1394" s="106" t="s">
        <v>782</v>
      </c>
      <c r="H1394" s="106" t="s">
        <v>765</v>
      </c>
      <c r="I1394" s="106">
        <v>8</v>
      </c>
      <c r="J1394" s="106" t="s">
        <v>783</v>
      </c>
      <c r="K1394" s="106">
        <v>8</v>
      </c>
      <c r="L1394" s="106" t="s">
        <v>717</v>
      </c>
      <c r="M1394" s="106" t="s">
        <v>924</v>
      </c>
      <c r="N1394" s="106">
        <v>0.34</v>
      </c>
      <c r="O1394" s="106">
        <v>0.99</v>
      </c>
      <c r="P1394" s="106" t="s">
        <v>714</v>
      </c>
      <c r="Q1394" s="107" t="s">
        <v>2153</v>
      </c>
      <c r="R1394" s="107" t="s">
        <v>25</v>
      </c>
    </row>
    <row r="1395" spans="2:18" ht="20.100000000000001" customHeight="1" x14ac:dyDescent="0.4">
      <c r="B1395" s="105" t="str">
        <f t="shared" si="64"/>
        <v/>
      </c>
      <c r="C1395" s="105" t="str">
        <f t="shared" si="65"/>
        <v/>
      </c>
      <c r="D1395" s="105" t="str">
        <f t="shared" si="66"/>
        <v/>
      </c>
      <c r="E1395" s="106" t="s">
        <v>695</v>
      </c>
      <c r="F1395" s="106" t="s">
        <v>728</v>
      </c>
      <c r="G1395" s="106" t="s">
        <v>697</v>
      </c>
      <c r="H1395" s="106" t="s">
        <v>765</v>
      </c>
      <c r="I1395" s="106">
        <v>8</v>
      </c>
      <c r="J1395" s="106" t="s">
        <v>699</v>
      </c>
      <c r="K1395" s="106">
        <v>8</v>
      </c>
      <c r="L1395" s="106" t="s">
        <v>717</v>
      </c>
      <c r="M1395" s="106" t="s">
        <v>924</v>
      </c>
      <c r="N1395" s="106">
        <v>0.39</v>
      </c>
      <c r="O1395" s="106">
        <v>0.99</v>
      </c>
      <c r="P1395" s="106" t="s">
        <v>714</v>
      </c>
      <c r="Q1395" s="107" t="s">
        <v>2154</v>
      </c>
      <c r="R1395" s="107" t="s">
        <v>522</v>
      </c>
    </row>
    <row r="1396" spans="2:18" ht="20.100000000000001" customHeight="1" x14ac:dyDescent="0.4">
      <c r="B1396" s="105" t="str">
        <f t="shared" si="64"/>
        <v/>
      </c>
      <c r="C1396" s="105" t="str">
        <f t="shared" si="65"/>
        <v/>
      </c>
      <c r="D1396" s="105" t="str">
        <f t="shared" si="66"/>
        <v/>
      </c>
      <c r="E1396" s="106" t="s">
        <v>695</v>
      </c>
      <c r="F1396" s="106" t="s">
        <v>728</v>
      </c>
      <c r="G1396" s="106" t="s">
        <v>721</v>
      </c>
      <c r="H1396" s="106" t="s">
        <v>729</v>
      </c>
      <c r="I1396" s="106">
        <v>8</v>
      </c>
      <c r="J1396" s="106" t="s">
        <v>722</v>
      </c>
      <c r="K1396" s="106">
        <v>8</v>
      </c>
      <c r="L1396" s="106" t="s">
        <v>706</v>
      </c>
      <c r="M1396" s="106" t="s">
        <v>924</v>
      </c>
      <c r="N1396" s="106">
        <v>0.4</v>
      </c>
      <c r="O1396" s="106">
        <v>0.99</v>
      </c>
      <c r="P1396" s="106" t="s">
        <v>714</v>
      </c>
      <c r="Q1396" s="107" t="s">
        <v>2155</v>
      </c>
      <c r="R1396" s="107" t="s">
        <v>522</v>
      </c>
    </row>
    <row r="1397" spans="2:18" ht="20.100000000000001" customHeight="1" x14ac:dyDescent="0.4">
      <c r="B1397" s="105" t="str">
        <f t="shared" si="64"/>
        <v/>
      </c>
      <c r="C1397" s="105" t="str">
        <f t="shared" si="65"/>
        <v/>
      </c>
      <c r="D1397" s="105" t="str">
        <f t="shared" si="66"/>
        <v/>
      </c>
      <c r="E1397" s="106" t="s">
        <v>695</v>
      </c>
      <c r="F1397" s="106" t="s">
        <v>740</v>
      </c>
      <c r="G1397" s="106" t="s">
        <v>721</v>
      </c>
      <c r="H1397" s="106" t="s">
        <v>717</v>
      </c>
      <c r="I1397" s="106">
        <v>8</v>
      </c>
      <c r="J1397" s="106" t="s">
        <v>722</v>
      </c>
      <c r="K1397" s="106">
        <v>8</v>
      </c>
      <c r="L1397" s="106" t="s">
        <v>741</v>
      </c>
      <c r="M1397" s="106" t="s">
        <v>924</v>
      </c>
      <c r="N1397" s="106">
        <v>0.34</v>
      </c>
      <c r="O1397" s="106">
        <v>0.99</v>
      </c>
      <c r="P1397" s="106" t="s">
        <v>714</v>
      </c>
      <c r="Q1397" s="107" t="s">
        <v>2156</v>
      </c>
      <c r="R1397" s="107" t="s">
        <v>522</v>
      </c>
    </row>
    <row r="1398" spans="2:18" ht="20.100000000000001" customHeight="1" x14ac:dyDescent="0.4">
      <c r="B1398" s="105" t="str">
        <f t="shared" si="64"/>
        <v/>
      </c>
      <c r="C1398" s="105" t="str">
        <f t="shared" si="65"/>
        <v/>
      </c>
      <c r="D1398" s="105" t="str">
        <f t="shared" si="66"/>
        <v/>
      </c>
      <c r="E1398" s="106" t="s">
        <v>695</v>
      </c>
      <c r="F1398" s="106" t="s">
        <v>740</v>
      </c>
      <c r="G1398" s="106" t="s">
        <v>773</v>
      </c>
      <c r="H1398" s="106" t="s">
        <v>706</v>
      </c>
      <c r="I1398" s="106">
        <v>8</v>
      </c>
      <c r="J1398" s="106" t="s">
        <v>774</v>
      </c>
      <c r="K1398" s="106">
        <v>8</v>
      </c>
      <c r="L1398" s="106" t="s">
        <v>741</v>
      </c>
      <c r="M1398" s="106" t="s">
        <v>924</v>
      </c>
      <c r="N1398" s="106">
        <v>0.34</v>
      </c>
      <c r="O1398" s="106">
        <v>0.99</v>
      </c>
      <c r="P1398" s="106" t="s">
        <v>714</v>
      </c>
      <c r="Q1398" s="107" t="s">
        <v>2157</v>
      </c>
      <c r="R1398" s="107" t="s">
        <v>522</v>
      </c>
    </row>
    <row r="1399" spans="2:18" ht="20.100000000000001" customHeight="1" x14ac:dyDescent="0.4">
      <c r="B1399" s="105" t="str">
        <f t="shared" si="64"/>
        <v/>
      </c>
      <c r="C1399" s="105" t="str">
        <f t="shared" si="65"/>
        <v/>
      </c>
      <c r="D1399" s="105" t="str">
        <f t="shared" si="66"/>
        <v/>
      </c>
      <c r="E1399" s="106" t="s">
        <v>695</v>
      </c>
      <c r="F1399" s="106" t="s">
        <v>740</v>
      </c>
      <c r="G1399" s="106" t="s">
        <v>778</v>
      </c>
      <c r="H1399" s="106" t="s">
        <v>706</v>
      </c>
      <c r="I1399" s="106">
        <v>8</v>
      </c>
      <c r="J1399" s="106" t="s">
        <v>779</v>
      </c>
      <c r="K1399" s="106">
        <v>8</v>
      </c>
      <c r="L1399" s="106" t="s">
        <v>741</v>
      </c>
      <c r="M1399" s="106" t="s">
        <v>924</v>
      </c>
      <c r="N1399" s="106">
        <v>0.34</v>
      </c>
      <c r="O1399" s="106">
        <v>0.99</v>
      </c>
      <c r="P1399" s="106" t="s">
        <v>714</v>
      </c>
      <c r="Q1399" s="107" t="s">
        <v>2158</v>
      </c>
      <c r="R1399" s="107" t="s">
        <v>522</v>
      </c>
    </row>
    <row r="1400" spans="2:18" ht="20.100000000000001" customHeight="1" x14ac:dyDescent="0.4">
      <c r="B1400" s="105" t="str">
        <f t="shared" si="64"/>
        <v/>
      </c>
      <c r="C1400" s="105" t="str">
        <f t="shared" si="65"/>
        <v/>
      </c>
      <c r="D1400" s="105" t="str">
        <f t="shared" si="66"/>
        <v/>
      </c>
      <c r="E1400" s="106" t="s">
        <v>695</v>
      </c>
      <c r="F1400" s="106" t="s">
        <v>740</v>
      </c>
      <c r="G1400" s="106" t="s">
        <v>782</v>
      </c>
      <c r="H1400" s="106" t="s">
        <v>706</v>
      </c>
      <c r="I1400" s="106">
        <v>8</v>
      </c>
      <c r="J1400" s="106" t="s">
        <v>783</v>
      </c>
      <c r="K1400" s="106">
        <v>8</v>
      </c>
      <c r="L1400" s="106" t="s">
        <v>741</v>
      </c>
      <c r="M1400" s="106" t="s">
        <v>924</v>
      </c>
      <c r="N1400" s="106">
        <v>0.28000000000000003</v>
      </c>
      <c r="O1400" s="106">
        <v>0.99</v>
      </c>
      <c r="P1400" s="106" t="s">
        <v>714</v>
      </c>
      <c r="Q1400" s="107" t="s">
        <v>2159</v>
      </c>
      <c r="R1400" s="107" t="s">
        <v>522</v>
      </c>
    </row>
    <row r="1401" spans="2:18" ht="20.100000000000001" customHeight="1" x14ac:dyDescent="0.4">
      <c r="B1401" s="105" t="str">
        <f t="shared" si="64"/>
        <v/>
      </c>
      <c r="C1401" s="105" t="str">
        <f t="shared" si="65"/>
        <v/>
      </c>
      <c r="D1401" s="105" t="str">
        <f t="shared" si="66"/>
        <v/>
      </c>
      <c r="E1401" s="106" t="s">
        <v>695</v>
      </c>
      <c r="F1401" s="106" t="s">
        <v>740</v>
      </c>
      <c r="G1401" s="106" t="s">
        <v>758</v>
      </c>
      <c r="H1401" s="106" t="s">
        <v>698</v>
      </c>
      <c r="I1401" s="106">
        <v>8</v>
      </c>
      <c r="J1401" s="106" t="s">
        <v>711</v>
      </c>
      <c r="K1401" s="106">
        <v>8</v>
      </c>
      <c r="L1401" s="106" t="s">
        <v>753</v>
      </c>
      <c r="M1401" s="106" t="s">
        <v>924</v>
      </c>
      <c r="N1401" s="106">
        <v>0.34</v>
      </c>
      <c r="O1401" s="106">
        <v>0.99</v>
      </c>
      <c r="P1401" s="106" t="s">
        <v>714</v>
      </c>
      <c r="Q1401" s="107" t="s">
        <v>2160</v>
      </c>
      <c r="R1401" s="107" t="s">
        <v>522</v>
      </c>
    </row>
    <row r="1402" spans="2:18" ht="20.100000000000001" customHeight="1" x14ac:dyDescent="0.4">
      <c r="B1402" s="105" t="str">
        <f t="shared" si="64"/>
        <v/>
      </c>
      <c r="C1402" s="105" t="str">
        <f t="shared" si="65"/>
        <v/>
      </c>
      <c r="D1402" s="105" t="str">
        <f t="shared" si="66"/>
        <v/>
      </c>
      <c r="E1402" s="106" t="s">
        <v>695</v>
      </c>
      <c r="F1402" s="106" t="s">
        <v>740</v>
      </c>
      <c r="G1402" s="106" t="s">
        <v>788</v>
      </c>
      <c r="H1402" s="106" t="s">
        <v>706</v>
      </c>
      <c r="I1402" s="106">
        <v>8</v>
      </c>
      <c r="J1402" s="106" t="s">
        <v>722</v>
      </c>
      <c r="K1402" s="106">
        <v>8</v>
      </c>
      <c r="L1402" s="106" t="s">
        <v>753</v>
      </c>
      <c r="M1402" s="106" t="s">
        <v>924</v>
      </c>
      <c r="N1402" s="106">
        <v>0.34</v>
      </c>
      <c r="O1402" s="106">
        <v>0.99</v>
      </c>
      <c r="P1402" s="106" t="s">
        <v>714</v>
      </c>
      <c r="Q1402" s="107" t="s">
        <v>2161</v>
      </c>
      <c r="R1402" s="107" t="s">
        <v>522</v>
      </c>
    </row>
    <row r="1403" spans="2:18" ht="20.100000000000001" customHeight="1" x14ac:dyDescent="0.4">
      <c r="B1403" s="105" t="str">
        <f t="shared" si="64"/>
        <v/>
      </c>
      <c r="C1403" s="105" t="str">
        <f t="shared" si="65"/>
        <v/>
      </c>
      <c r="D1403" s="105" t="str">
        <f t="shared" si="66"/>
        <v/>
      </c>
      <c r="E1403" s="106" t="s">
        <v>695</v>
      </c>
      <c r="F1403" s="106" t="s">
        <v>1841</v>
      </c>
      <c r="G1403" s="106" t="s">
        <v>710</v>
      </c>
      <c r="H1403" s="106" t="s">
        <v>1817</v>
      </c>
      <c r="I1403" s="106">
        <v>7</v>
      </c>
      <c r="J1403" s="106" t="s">
        <v>711</v>
      </c>
      <c r="K1403" s="106">
        <v>8</v>
      </c>
      <c r="L1403" s="106" t="s">
        <v>733</v>
      </c>
      <c r="M1403" s="106" t="s">
        <v>700</v>
      </c>
      <c r="N1403" s="106">
        <v>0.53</v>
      </c>
      <c r="O1403" s="106">
        <v>0.99</v>
      </c>
      <c r="P1403" s="106" t="s">
        <v>714</v>
      </c>
      <c r="Q1403" s="107" t="s">
        <v>2162</v>
      </c>
      <c r="R1403" s="107" t="s">
        <v>44</v>
      </c>
    </row>
    <row r="1404" spans="2:18" ht="20.100000000000001" customHeight="1" x14ac:dyDescent="0.4">
      <c r="B1404" s="105" t="str">
        <f t="shared" si="64"/>
        <v/>
      </c>
      <c r="C1404" s="105" t="str">
        <f t="shared" si="65"/>
        <v/>
      </c>
      <c r="D1404" s="105" t="str">
        <f t="shared" si="66"/>
        <v/>
      </c>
      <c r="E1404" s="106" t="s">
        <v>695</v>
      </c>
      <c r="F1404" s="106" t="s">
        <v>1813</v>
      </c>
      <c r="G1404" s="106" t="s">
        <v>773</v>
      </c>
      <c r="H1404" s="106" t="s">
        <v>1817</v>
      </c>
      <c r="I1404" s="106">
        <v>7</v>
      </c>
      <c r="J1404" s="106" t="s">
        <v>774</v>
      </c>
      <c r="K1404" s="106">
        <v>8</v>
      </c>
      <c r="L1404" s="106" t="s">
        <v>741</v>
      </c>
      <c r="M1404" s="106" t="s">
        <v>700</v>
      </c>
      <c r="N1404" s="106">
        <v>0.51</v>
      </c>
      <c r="O1404" s="106">
        <v>0.99</v>
      </c>
      <c r="P1404" s="106" t="s">
        <v>714</v>
      </c>
      <c r="Q1404" s="107" t="s">
        <v>2163</v>
      </c>
      <c r="R1404" s="107" t="s">
        <v>44</v>
      </c>
    </row>
    <row r="1405" spans="2:18" ht="20.100000000000001" customHeight="1" x14ac:dyDescent="0.4">
      <c r="B1405" s="105" t="str">
        <f t="shared" si="64"/>
        <v/>
      </c>
      <c r="C1405" s="105" t="str">
        <f t="shared" si="65"/>
        <v/>
      </c>
      <c r="D1405" s="105" t="str">
        <f t="shared" si="66"/>
        <v/>
      </c>
      <c r="E1405" s="106" t="s">
        <v>695</v>
      </c>
      <c r="F1405" s="106" t="s">
        <v>1813</v>
      </c>
      <c r="G1405" s="106" t="s">
        <v>782</v>
      </c>
      <c r="H1405" s="106" t="s">
        <v>1817</v>
      </c>
      <c r="I1405" s="106">
        <v>7</v>
      </c>
      <c r="J1405" s="106" t="s">
        <v>783</v>
      </c>
      <c r="K1405" s="106">
        <v>8</v>
      </c>
      <c r="L1405" s="106" t="s">
        <v>741</v>
      </c>
      <c r="M1405" s="106" t="s">
        <v>700</v>
      </c>
      <c r="N1405" s="106">
        <v>0.4</v>
      </c>
      <c r="O1405" s="106">
        <v>0.99</v>
      </c>
      <c r="P1405" s="106" t="s">
        <v>714</v>
      </c>
      <c r="Q1405" s="107" t="s">
        <v>2164</v>
      </c>
      <c r="R1405" s="107" t="s">
        <v>44</v>
      </c>
    </row>
    <row r="1406" spans="2:18" ht="20.100000000000001" customHeight="1" x14ac:dyDescent="0.4">
      <c r="B1406" s="105" t="str">
        <f t="shared" si="64"/>
        <v/>
      </c>
      <c r="C1406" s="105" t="str">
        <f t="shared" si="65"/>
        <v/>
      </c>
      <c r="D1406" s="105" t="str">
        <f t="shared" si="66"/>
        <v/>
      </c>
      <c r="E1406" s="106" t="s">
        <v>695</v>
      </c>
      <c r="F1406" s="106" t="s">
        <v>1813</v>
      </c>
      <c r="G1406" s="106" t="s">
        <v>758</v>
      </c>
      <c r="H1406" s="106" t="s">
        <v>1027</v>
      </c>
      <c r="I1406" s="106">
        <v>7</v>
      </c>
      <c r="J1406" s="106" t="s">
        <v>711</v>
      </c>
      <c r="K1406" s="106">
        <v>8</v>
      </c>
      <c r="L1406" s="106" t="s">
        <v>753</v>
      </c>
      <c r="M1406" s="106" t="s">
        <v>700</v>
      </c>
      <c r="N1406" s="106">
        <v>0.52</v>
      </c>
      <c r="O1406" s="106">
        <v>0.99</v>
      </c>
      <c r="P1406" s="106" t="s">
        <v>714</v>
      </c>
      <c r="Q1406" s="107" t="s">
        <v>2165</v>
      </c>
      <c r="R1406" s="107" t="s">
        <v>44</v>
      </c>
    </row>
    <row r="1407" spans="2:18" ht="20.100000000000001" customHeight="1" x14ac:dyDescent="0.4">
      <c r="B1407" s="105" t="str">
        <f t="shared" si="64"/>
        <v/>
      </c>
      <c r="C1407" s="105" t="str">
        <f t="shared" si="65"/>
        <v/>
      </c>
      <c r="D1407" s="105" t="str">
        <f t="shared" si="66"/>
        <v/>
      </c>
      <c r="E1407" s="106" t="s">
        <v>695</v>
      </c>
      <c r="F1407" s="106" t="s">
        <v>1813</v>
      </c>
      <c r="G1407" s="106" t="s">
        <v>788</v>
      </c>
      <c r="H1407" s="106" t="s">
        <v>1817</v>
      </c>
      <c r="I1407" s="106">
        <v>7</v>
      </c>
      <c r="J1407" s="106" t="s">
        <v>722</v>
      </c>
      <c r="K1407" s="106">
        <v>8</v>
      </c>
      <c r="L1407" s="106" t="s">
        <v>753</v>
      </c>
      <c r="M1407" s="106" t="s">
        <v>700</v>
      </c>
      <c r="N1407" s="106">
        <v>0.52</v>
      </c>
      <c r="O1407" s="106">
        <v>0.99</v>
      </c>
      <c r="P1407" s="106" t="s">
        <v>714</v>
      </c>
      <c r="Q1407" s="107" t="s">
        <v>2166</v>
      </c>
      <c r="R1407" s="107" t="s">
        <v>44</v>
      </c>
    </row>
    <row r="1408" spans="2:18" ht="20.100000000000001" customHeight="1" x14ac:dyDescent="0.4">
      <c r="B1408" s="105" t="str">
        <f t="shared" si="64"/>
        <v/>
      </c>
      <c r="C1408" s="105" t="str">
        <f t="shared" si="65"/>
        <v/>
      </c>
      <c r="D1408" s="105" t="str">
        <f t="shared" si="66"/>
        <v/>
      </c>
      <c r="E1408" s="106" t="s">
        <v>695</v>
      </c>
      <c r="F1408" s="106" t="s">
        <v>1813</v>
      </c>
      <c r="G1408" s="106" t="s">
        <v>773</v>
      </c>
      <c r="H1408" s="106" t="s">
        <v>707</v>
      </c>
      <c r="I1408" s="106">
        <v>13</v>
      </c>
      <c r="J1408" s="106" t="s">
        <v>774</v>
      </c>
      <c r="K1408" s="106">
        <v>13</v>
      </c>
      <c r="L1408" s="106" t="s">
        <v>741</v>
      </c>
      <c r="M1408" s="106" t="s">
        <v>924</v>
      </c>
      <c r="N1408" s="106">
        <v>0.52</v>
      </c>
      <c r="O1408" s="106">
        <v>0.99</v>
      </c>
      <c r="P1408" s="106" t="s">
        <v>714</v>
      </c>
      <c r="Q1408" s="107" t="s">
        <v>2167</v>
      </c>
      <c r="R1408" s="107" t="s">
        <v>926</v>
      </c>
    </row>
    <row r="1409" spans="2:18" ht="20.100000000000001" customHeight="1" x14ac:dyDescent="0.4">
      <c r="B1409" s="105" t="str">
        <f t="shared" si="64"/>
        <v/>
      </c>
      <c r="C1409" s="105" t="str">
        <f t="shared" si="65"/>
        <v/>
      </c>
      <c r="D1409" s="105" t="str">
        <f t="shared" si="66"/>
        <v/>
      </c>
      <c r="E1409" s="106" t="s">
        <v>695</v>
      </c>
      <c r="F1409" s="106" t="s">
        <v>1813</v>
      </c>
      <c r="G1409" s="106" t="s">
        <v>778</v>
      </c>
      <c r="H1409" s="106" t="s">
        <v>707</v>
      </c>
      <c r="I1409" s="106">
        <v>13</v>
      </c>
      <c r="J1409" s="106" t="s">
        <v>779</v>
      </c>
      <c r="K1409" s="106">
        <v>13</v>
      </c>
      <c r="L1409" s="106" t="s">
        <v>741</v>
      </c>
      <c r="M1409" s="106" t="s">
        <v>924</v>
      </c>
      <c r="N1409" s="106">
        <v>0.52</v>
      </c>
      <c r="O1409" s="106">
        <v>0.99</v>
      </c>
      <c r="P1409" s="106" t="s">
        <v>714</v>
      </c>
      <c r="Q1409" s="107" t="s">
        <v>2168</v>
      </c>
      <c r="R1409" s="107" t="s">
        <v>926</v>
      </c>
    </row>
    <row r="1410" spans="2:18" ht="20.100000000000001" customHeight="1" x14ac:dyDescent="0.4">
      <c r="B1410" s="105" t="str">
        <f t="shared" si="64"/>
        <v/>
      </c>
      <c r="C1410" s="105" t="str">
        <f t="shared" si="65"/>
        <v/>
      </c>
      <c r="D1410" s="105" t="str">
        <f t="shared" si="66"/>
        <v/>
      </c>
      <c r="E1410" s="106" t="s">
        <v>695</v>
      </c>
      <c r="F1410" s="106" t="s">
        <v>1813</v>
      </c>
      <c r="G1410" s="106" t="s">
        <v>782</v>
      </c>
      <c r="H1410" s="106" t="s">
        <v>707</v>
      </c>
      <c r="I1410" s="106">
        <v>13</v>
      </c>
      <c r="J1410" s="106" t="s">
        <v>783</v>
      </c>
      <c r="K1410" s="106">
        <v>13</v>
      </c>
      <c r="L1410" s="106" t="s">
        <v>741</v>
      </c>
      <c r="M1410" s="106" t="s">
        <v>924</v>
      </c>
      <c r="N1410" s="106">
        <v>0.41</v>
      </c>
      <c r="O1410" s="106">
        <v>0.99</v>
      </c>
      <c r="P1410" s="106" t="s">
        <v>714</v>
      </c>
      <c r="Q1410" s="107" t="s">
        <v>2169</v>
      </c>
      <c r="R1410" s="107" t="s">
        <v>926</v>
      </c>
    </row>
    <row r="1411" spans="2:18" ht="20.100000000000001" customHeight="1" x14ac:dyDescent="0.4">
      <c r="B1411" s="105" t="str">
        <f t="shared" si="64"/>
        <v/>
      </c>
      <c r="C1411" s="105" t="str">
        <f t="shared" si="65"/>
        <v/>
      </c>
      <c r="D1411" s="105" t="str">
        <f t="shared" si="66"/>
        <v/>
      </c>
      <c r="E1411" s="106" t="s">
        <v>695</v>
      </c>
      <c r="F1411" s="106" t="s">
        <v>1813</v>
      </c>
      <c r="G1411" s="106" t="s">
        <v>758</v>
      </c>
      <c r="H1411" s="106" t="s">
        <v>1817</v>
      </c>
      <c r="I1411" s="106">
        <v>13</v>
      </c>
      <c r="J1411" s="106" t="s">
        <v>711</v>
      </c>
      <c r="K1411" s="106">
        <v>13</v>
      </c>
      <c r="L1411" s="106" t="s">
        <v>753</v>
      </c>
      <c r="M1411" s="106" t="s">
        <v>924</v>
      </c>
      <c r="N1411" s="106">
        <v>0.53</v>
      </c>
      <c r="O1411" s="106">
        <v>0.99</v>
      </c>
      <c r="P1411" s="106" t="s">
        <v>714</v>
      </c>
      <c r="Q1411" s="107" t="s">
        <v>2170</v>
      </c>
      <c r="R1411" s="107" t="s">
        <v>926</v>
      </c>
    </row>
    <row r="1412" spans="2:18" ht="20.100000000000001" customHeight="1" x14ac:dyDescent="0.4">
      <c r="B1412" s="105" t="str">
        <f t="shared" si="64"/>
        <v/>
      </c>
      <c r="C1412" s="105" t="str">
        <f t="shared" si="65"/>
        <v/>
      </c>
      <c r="D1412" s="105" t="str">
        <f t="shared" si="66"/>
        <v/>
      </c>
      <c r="E1412" s="106" t="s">
        <v>695</v>
      </c>
      <c r="F1412" s="106" t="s">
        <v>1813</v>
      </c>
      <c r="G1412" s="106" t="s">
        <v>788</v>
      </c>
      <c r="H1412" s="106" t="s">
        <v>707</v>
      </c>
      <c r="I1412" s="106">
        <v>13</v>
      </c>
      <c r="J1412" s="106" t="s">
        <v>722</v>
      </c>
      <c r="K1412" s="106">
        <v>13</v>
      </c>
      <c r="L1412" s="106" t="s">
        <v>753</v>
      </c>
      <c r="M1412" s="106" t="s">
        <v>924</v>
      </c>
      <c r="N1412" s="106">
        <v>0.53</v>
      </c>
      <c r="O1412" s="106">
        <v>0.99</v>
      </c>
      <c r="P1412" s="106" t="s">
        <v>714</v>
      </c>
      <c r="Q1412" s="107" t="s">
        <v>2171</v>
      </c>
      <c r="R1412" s="107" t="s">
        <v>926</v>
      </c>
    </row>
    <row r="1413" spans="2:18" ht="20.100000000000001" customHeight="1" x14ac:dyDescent="0.4">
      <c r="B1413" s="105" t="str">
        <f t="shared" si="64"/>
        <v/>
      </c>
      <c r="C1413" s="105" t="str">
        <f t="shared" si="65"/>
        <v/>
      </c>
      <c r="D1413" s="105" t="str">
        <f t="shared" si="66"/>
        <v/>
      </c>
      <c r="E1413" s="106" t="s">
        <v>695</v>
      </c>
      <c r="F1413" s="106" t="s">
        <v>728</v>
      </c>
      <c r="G1413" s="106" t="s">
        <v>697</v>
      </c>
      <c r="H1413" s="106" t="s">
        <v>765</v>
      </c>
      <c r="I1413" s="106">
        <v>8</v>
      </c>
      <c r="J1413" s="106" t="s">
        <v>699</v>
      </c>
      <c r="K1413" s="106">
        <v>8</v>
      </c>
      <c r="L1413" s="106" t="s">
        <v>717</v>
      </c>
      <c r="M1413" s="106" t="s">
        <v>924</v>
      </c>
      <c r="N1413" s="106">
        <v>0.39</v>
      </c>
      <c r="O1413" s="106">
        <v>0.99</v>
      </c>
      <c r="P1413" s="106" t="s">
        <v>714</v>
      </c>
      <c r="Q1413" s="107" t="s">
        <v>2172</v>
      </c>
      <c r="R1413" s="107" t="s">
        <v>275</v>
      </c>
    </row>
    <row r="1414" spans="2:18" ht="20.100000000000001" customHeight="1" x14ac:dyDescent="0.4">
      <c r="B1414" s="105" t="str">
        <f t="shared" si="64"/>
        <v/>
      </c>
      <c r="C1414" s="105" t="str">
        <f t="shared" si="65"/>
        <v/>
      </c>
      <c r="D1414" s="105" t="str">
        <f t="shared" si="66"/>
        <v/>
      </c>
      <c r="E1414" s="106" t="s">
        <v>695</v>
      </c>
      <c r="F1414" s="106" t="s">
        <v>728</v>
      </c>
      <c r="G1414" s="106" t="s">
        <v>721</v>
      </c>
      <c r="H1414" s="106" t="s">
        <v>729</v>
      </c>
      <c r="I1414" s="106">
        <v>8</v>
      </c>
      <c r="J1414" s="106" t="s">
        <v>722</v>
      </c>
      <c r="K1414" s="106">
        <v>8</v>
      </c>
      <c r="L1414" s="106" t="s">
        <v>706</v>
      </c>
      <c r="M1414" s="106" t="s">
        <v>924</v>
      </c>
      <c r="N1414" s="106">
        <v>0.4</v>
      </c>
      <c r="O1414" s="106">
        <v>0.99</v>
      </c>
      <c r="P1414" s="106" t="s">
        <v>714</v>
      </c>
      <c r="Q1414" s="107" t="s">
        <v>2173</v>
      </c>
      <c r="R1414" s="107" t="s">
        <v>275</v>
      </c>
    </row>
    <row r="1415" spans="2:18" ht="20.100000000000001" customHeight="1" x14ac:dyDescent="0.4">
      <c r="B1415" s="105" t="str">
        <f t="shared" si="64"/>
        <v/>
      </c>
      <c r="C1415" s="105" t="str">
        <f t="shared" si="65"/>
        <v/>
      </c>
      <c r="D1415" s="105" t="str">
        <f t="shared" si="66"/>
        <v/>
      </c>
      <c r="E1415" s="106" t="s">
        <v>695</v>
      </c>
      <c r="F1415" s="106" t="s">
        <v>740</v>
      </c>
      <c r="G1415" s="106" t="s">
        <v>721</v>
      </c>
      <c r="H1415" s="106" t="s">
        <v>717</v>
      </c>
      <c r="I1415" s="106">
        <v>8</v>
      </c>
      <c r="J1415" s="106" t="s">
        <v>722</v>
      </c>
      <c r="K1415" s="106">
        <v>8</v>
      </c>
      <c r="L1415" s="106" t="s">
        <v>741</v>
      </c>
      <c r="M1415" s="106" t="s">
        <v>924</v>
      </c>
      <c r="N1415" s="106">
        <v>0.34</v>
      </c>
      <c r="O1415" s="106">
        <v>0.99</v>
      </c>
      <c r="P1415" s="106" t="s">
        <v>714</v>
      </c>
      <c r="Q1415" s="107" t="s">
        <v>2174</v>
      </c>
      <c r="R1415" s="107" t="s">
        <v>275</v>
      </c>
    </row>
    <row r="1416" spans="2:18" ht="20.100000000000001" customHeight="1" x14ac:dyDescent="0.4">
      <c r="B1416" s="105" t="str">
        <f t="shared" si="64"/>
        <v/>
      </c>
      <c r="C1416" s="105" t="str">
        <f t="shared" si="65"/>
        <v/>
      </c>
      <c r="D1416" s="105" t="str">
        <f t="shared" si="66"/>
        <v/>
      </c>
      <c r="E1416" s="106" t="s">
        <v>695</v>
      </c>
      <c r="F1416" s="106" t="s">
        <v>740</v>
      </c>
      <c r="G1416" s="106" t="s">
        <v>773</v>
      </c>
      <c r="H1416" s="106" t="s">
        <v>706</v>
      </c>
      <c r="I1416" s="106">
        <v>8</v>
      </c>
      <c r="J1416" s="106" t="s">
        <v>774</v>
      </c>
      <c r="K1416" s="106">
        <v>8</v>
      </c>
      <c r="L1416" s="106" t="s">
        <v>741</v>
      </c>
      <c r="M1416" s="106" t="s">
        <v>924</v>
      </c>
      <c r="N1416" s="106">
        <v>0.34</v>
      </c>
      <c r="O1416" s="106">
        <v>0.99</v>
      </c>
      <c r="P1416" s="106" t="s">
        <v>714</v>
      </c>
      <c r="Q1416" s="107" t="s">
        <v>2175</v>
      </c>
      <c r="R1416" s="107" t="s">
        <v>275</v>
      </c>
    </row>
    <row r="1417" spans="2:18" ht="20.100000000000001" customHeight="1" x14ac:dyDescent="0.4">
      <c r="B1417" s="105" t="str">
        <f t="shared" si="64"/>
        <v/>
      </c>
      <c r="C1417" s="105" t="str">
        <f t="shared" si="65"/>
        <v/>
      </c>
      <c r="D1417" s="105" t="str">
        <f t="shared" si="66"/>
        <v/>
      </c>
      <c r="E1417" s="106" t="s">
        <v>695</v>
      </c>
      <c r="F1417" s="106" t="s">
        <v>740</v>
      </c>
      <c r="G1417" s="106" t="s">
        <v>778</v>
      </c>
      <c r="H1417" s="106" t="s">
        <v>706</v>
      </c>
      <c r="I1417" s="106">
        <v>8</v>
      </c>
      <c r="J1417" s="106" t="s">
        <v>779</v>
      </c>
      <c r="K1417" s="106">
        <v>8</v>
      </c>
      <c r="L1417" s="106" t="s">
        <v>741</v>
      </c>
      <c r="M1417" s="106" t="s">
        <v>924</v>
      </c>
      <c r="N1417" s="106">
        <v>0.34</v>
      </c>
      <c r="O1417" s="106">
        <v>0.99</v>
      </c>
      <c r="P1417" s="106" t="s">
        <v>714</v>
      </c>
      <c r="Q1417" s="107" t="s">
        <v>2176</v>
      </c>
      <c r="R1417" s="107" t="s">
        <v>275</v>
      </c>
    </row>
    <row r="1418" spans="2:18" ht="20.100000000000001" customHeight="1" x14ac:dyDescent="0.4">
      <c r="B1418" s="105" t="str">
        <f t="shared" si="64"/>
        <v/>
      </c>
      <c r="C1418" s="105" t="str">
        <f t="shared" si="65"/>
        <v/>
      </c>
      <c r="D1418" s="105" t="str">
        <f t="shared" si="66"/>
        <v/>
      </c>
      <c r="E1418" s="106" t="s">
        <v>695</v>
      </c>
      <c r="F1418" s="106" t="s">
        <v>740</v>
      </c>
      <c r="G1418" s="106" t="s">
        <v>782</v>
      </c>
      <c r="H1418" s="106" t="s">
        <v>706</v>
      </c>
      <c r="I1418" s="106">
        <v>8</v>
      </c>
      <c r="J1418" s="106" t="s">
        <v>783</v>
      </c>
      <c r="K1418" s="106">
        <v>8</v>
      </c>
      <c r="L1418" s="106" t="s">
        <v>741</v>
      </c>
      <c r="M1418" s="106" t="s">
        <v>924</v>
      </c>
      <c r="N1418" s="106">
        <v>0.28000000000000003</v>
      </c>
      <c r="O1418" s="106">
        <v>0.99</v>
      </c>
      <c r="P1418" s="106" t="s">
        <v>714</v>
      </c>
      <c r="Q1418" s="107" t="s">
        <v>2177</v>
      </c>
      <c r="R1418" s="107" t="s">
        <v>275</v>
      </c>
    </row>
    <row r="1419" spans="2:18" ht="20.100000000000001" customHeight="1" x14ac:dyDescent="0.4">
      <c r="B1419" s="105" t="str">
        <f t="shared" si="64"/>
        <v/>
      </c>
      <c r="C1419" s="105" t="str">
        <f t="shared" si="65"/>
        <v/>
      </c>
      <c r="D1419" s="105" t="str">
        <f t="shared" si="66"/>
        <v/>
      </c>
      <c r="E1419" s="106" t="s">
        <v>695</v>
      </c>
      <c r="F1419" s="106" t="s">
        <v>740</v>
      </c>
      <c r="G1419" s="106" t="s">
        <v>758</v>
      </c>
      <c r="H1419" s="106" t="s">
        <v>698</v>
      </c>
      <c r="I1419" s="106">
        <v>8</v>
      </c>
      <c r="J1419" s="106" t="s">
        <v>711</v>
      </c>
      <c r="K1419" s="106">
        <v>8</v>
      </c>
      <c r="L1419" s="106" t="s">
        <v>753</v>
      </c>
      <c r="M1419" s="106" t="s">
        <v>924</v>
      </c>
      <c r="N1419" s="106">
        <v>0.34</v>
      </c>
      <c r="O1419" s="106">
        <v>0.99</v>
      </c>
      <c r="P1419" s="106" t="s">
        <v>714</v>
      </c>
      <c r="Q1419" s="107" t="s">
        <v>2178</v>
      </c>
      <c r="R1419" s="107" t="s">
        <v>275</v>
      </c>
    </row>
    <row r="1420" spans="2:18" ht="20.100000000000001" customHeight="1" x14ac:dyDescent="0.4">
      <c r="B1420" s="105" t="str">
        <f t="shared" si="64"/>
        <v/>
      </c>
      <c r="C1420" s="105" t="str">
        <f t="shared" si="65"/>
        <v/>
      </c>
      <c r="D1420" s="105" t="str">
        <f t="shared" si="66"/>
        <v/>
      </c>
      <c r="E1420" s="106" t="s">
        <v>695</v>
      </c>
      <c r="F1420" s="106" t="s">
        <v>740</v>
      </c>
      <c r="G1420" s="106" t="s">
        <v>788</v>
      </c>
      <c r="H1420" s="106" t="s">
        <v>706</v>
      </c>
      <c r="I1420" s="106">
        <v>8</v>
      </c>
      <c r="J1420" s="106" t="s">
        <v>722</v>
      </c>
      <c r="K1420" s="106">
        <v>8</v>
      </c>
      <c r="L1420" s="106" t="s">
        <v>753</v>
      </c>
      <c r="M1420" s="106" t="s">
        <v>924</v>
      </c>
      <c r="N1420" s="106">
        <v>0.34</v>
      </c>
      <c r="O1420" s="106">
        <v>0.99</v>
      </c>
      <c r="P1420" s="106" t="s">
        <v>714</v>
      </c>
      <c r="Q1420" s="107" t="s">
        <v>2179</v>
      </c>
      <c r="R1420" s="107" t="s">
        <v>275</v>
      </c>
    </row>
    <row r="1421" spans="2:18" ht="20.100000000000001" customHeight="1" x14ac:dyDescent="0.4">
      <c r="B1421" s="105" t="str">
        <f t="shared" si="64"/>
        <v/>
      </c>
      <c r="C1421" s="105" t="str">
        <f t="shared" si="65"/>
        <v/>
      </c>
      <c r="D1421" s="105" t="str">
        <f t="shared" si="66"/>
        <v/>
      </c>
      <c r="E1421" s="106" t="s">
        <v>695</v>
      </c>
      <c r="F1421" s="106" t="s">
        <v>1841</v>
      </c>
      <c r="G1421" s="106" t="s">
        <v>710</v>
      </c>
      <c r="H1421" s="106" t="s">
        <v>1817</v>
      </c>
      <c r="I1421" s="106">
        <v>7</v>
      </c>
      <c r="J1421" s="106" t="s">
        <v>711</v>
      </c>
      <c r="K1421" s="106">
        <v>8</v>
      </c>
      <c r="L1421" s="106" t="s">
        <v>733</v>
      </c>
      <c r="M1421" s="106" t="s">
        <v>700</v>
      </c>
      <c r="N1421" s="106">
        <v>0.53</v>
      </c>
      <c r="O1421" s="106">
        <v>0.99</v>
      </c>
      <c r="P1421" s="106" t="s">
        <v>714</v>
      </c>
      <c r="Q1421" s="107" t="s">
        <v>2180</v>
      </c>
      <c r="R1421" s="107" t="s">
        <v>275</v>
      </c>
    </row>
    <row r="1422" spans="2:18" ht="20.100000000000001" customHeight="1" x14ac:dyDescent="0.4">
      <c r="B1422" s="105" t="str">
        <f t="shared" si="64"/>
        <v/>
      </c>
      <c r="C1422" s="105" t="str">
        <f t="shared" si="65"/>
        <v/>
      </c>
      <c r="D1422" s="105" t="str">
        <f t="shared" si="66"/>
        <v/>
      </c>
      <c r="E1422" s="106" t="s">
        <v>695</v>
      </c>
      <c r="F1422" s="106" t="s">
        <v>1813</v>
      </c>
      <c r="G1422" s="106" t="s">
        <v>773</v>
      </c>
      <c r="H1422" s="106" t="s">
        <v>1817</v>
      </c>
      <c r="I1422" s="106">
        <v>7</v>
      </c>
      <c r="J1422" s="106" t="s">
        <v>774</v>
      </c>
      <c r="K1422" s="106">
        <v>8</v>
      </c>
      <c r="L1422" s="106" t="s">
        <v>741</v>
      </c>
      <c r="M1422" s="106" t="s">
        <v>700</v>
      </c>
      <c r="N1422" s="106">
        <v>0.51</v>
      </c>
      <c r="O1422" s="106">
        <v>0.99</v>
      </c>
      <c r="P1422" s="106" t="s">
        <v>714</v>
      </c>
      <c r="Q1422" s="107" t="s">
        <v>2181</v>
      </c>
      <c r="R1422" s="107" t="s">
        <v>275</v>
      </c>
    </row>
    <row r="1423" spans="2:18" ht="20.100000000000001" customHeight="1" x14ac:dyDescent="0.4">
      <c r="B1423" s="105" t="str">
        <f t="shared" si="64"/>
        <v/>
      </c>
      <c r="C1423" s="105" t="str">
        <f t="shared" si="65"/>
        <v/>
      </c>
      <c r="D1423" s="105" t="str">
        <f t="shared" si="66"/>
        <v/>
      </c>
      <c r="E1423" s="106" t="s">
        <v>695</v>
      </c>
      <c r="F1423" s="106" t="s">
        <v>1813</v>
      </c>
      <c r="G1423" s="106" t="s">
        <v>782</v>
      </c>
      <c r="H1423" s="106" t="s">
        <v>1817</v>
      </c>
      <c r="I1423" s="106">
        <v>7</v>
      </c>
      <c r="J1423" s="106" t="s">
        <v>783</v>
      </c>
      <c r="K1423" s="106">
        <v>8</v>
      </c>
      <c r="L1423" s="106" t="s">
        <v>741</v>
      </c>
      <c r="M1423" s="106" t="s">
        <v>700</v>
      </c>
      <c r="N1423" s="106">
        <v>0.4</v>
      </c>
      <c r="O1423" s="106">
        <v>0.99</v>
      </c>
      <c r="P1423" s="106" t="s">
        <v>714</v>
      </c>
      <c r="Q1423" s="107" t="s">
        <v>2182</v>
      </c>
      <c r="R1423" s="107" t="s">
        <v>275</v>
      </c>
    </row>
    <row r="1424" spans="2:18" ht="20.100000000000001" customHeight="1" x14ac:dyDescent="0.4">
      <c r="B1424" s="105" t="str">
        <f t="shared" si="64"/>
        <v/>
      </c>
      <c r="C1424" s="105" t="str">
        <f t="shared" si="65"/>
        <v/>
      </c>
      <c r="D1424" s="105" t="str">
        <f t="shared" si="66"/>
        <v/>
      </c>
      <c r="E1424" s="106" t="s">
        <v>695</v>
      </c>
      <c r="F1424" s="106" t="s">
        <v>1813</v>
      </c>
      <c r="G1424" s="106" t="s">
        <v>758</v>
      </c>
      <c r="H1424" s="106" t="s">
        <v>1027</v>
      </c>
      <c r="I1424" s="106">
        <v>7</v>
      </c>
      <c r="J1424" s="106" t="s">
        <v>711</v>
      </c>
      <c r="K1424" s="106">
        <v>8</v>
      </c>
      <c r="L1424" s="106" t="s">
        <v>753</v>
      </c>
      <c r="M1424" s="106" t="s">
        <v>700</v>
      </c>
      <c r="N1424" s="106">
        <v>0.52</v>
      </c>
      <c r="O1424" s="106">
        <v>0.99</v>
      </c>
      <c r="P1424" s="106" t="s">
        <v>714</v>
      </c>
      <c r="Q1424" s="107" t="s">
        <v>2183</v>
      </c>
      <c r="R1424" s="107" t="s">
        <v>275</v>
      </c>
    </row>
    <row r="1425" spans="2:18" ht="20.100000000000001" customHeight="1" x14ac:dyDescent="0.4">
      <c r="B1425" s="105" t="str">
        <f t="shared" ref="B1425:B1488" si="67">IF(OR($C$11="",$C$12=""),"",IFERROR(IF(AND($U$23&lt;&gt;R1425,$V$23&lt;&gt;R1425),"－",IF(AND(COUNTIF($C$11,"*樹脂スペーサー*")&gt;0,OR(M1425="空気",F1425="一般",F1425="一般ＰＧ")),"－",IF(AND($W$26&gt;0,$W$26&gt;=O1425),$U$26,IF(AND($W$27&gt;0,$W$27&gt;=O1425),$U$27,IF(AND($W$28&gt;0,$W$28&gt;=O1425),$U$28,IF(AND($W$29&gt;0,$W$29&gt;=O1425),$U$29,IF(AND($W$30&gt;0,$W$30&gt;=O1425),$U$30,IF(AND($W$31&gt;0,$W$31&gt;=O1425),$U$31,IF(AND($W$32&gt;0,$W$32&gt;=O1425),$U$32,"－"))))))))),"－"))</f>
        <v/>
      </c>
      <c r="C1425" s="105" t="str">
        <f t="shared" ref="C1425:C1488" si="68">IF(B1425="","",IF(B1425&lt;&gt;"－",VLOOKUP(B1425,$U$26:$V$32,2,FALSE),"－"))</f>
        <v/>
      </c>
      <c r="D1425" s="105" t="str">
        <f t="shared" ref="D1425:D1488" si="69">IF($H$10="","",IF($V$39&lt;&gt;"断熱等","－",IF(AND(COUNTIF($V$35,"*樹脂スペーサー*")&gt;0,OR(M1425="空気",F1425="一般",F1425="一般ＰＧ")),"－",IF(AND($V$36&lt;&gt;R1425,$W$36&lt;&gt;R1425),"－",IF(MID($H$10,10,1)="Z",IF(N1425&lt;=0.65,"○","－"),IF($V$37&gt;=O1425,"○","－"))))))</f>
        <v/>
      </c>
      <c r="E1425" s="106" t="s">
        <v>695</v>
      </c>
      <c r="F1425" s="106" t="s">
        <v>1813</v>
      </c>
      <c r="G1425" s="106" t="s">
        <v>788</v>
      </c>
      <c r="H1425" s="106" t="s">
        <v>1817</v>
      </c>
      <c r="I1425" s="106">
        <v>7</v>
      </c>
      <c r="J1425" s="106" t="s">
        <v>722</v>
      </c>
      <c r="K1425" s="106">
        <v>8</v>
      </c>
      <c r="L1425" s="106" t="s">
        <v>753</v>
      </c>
      <c r="M1425" s="106" t="s">
        <v>700</v>
      </c>
      <c r="N1425" s="106">
        <v>0.52</v>
      </c>
      <c r="O1425" s="106">
        <v>0.99</v>
      </c>
      <c r="P1425" s="106" t="s">
        <v>714</v>
      </c>
      <c r="Q1425" s="107" t="s">
        <v>2184</v>
      </c>
      <c r="R1425" s="107" t="s">
        <v>275</v>
      </c>
    </row>
    <row r="1426" spans="2:18" ht="20.100000000000001" customHeight="1" x14ac:dyDescent="0.4">
      <c r="B1426" s="105" t="str">
        <f t="shared" si="67"/>
        <v/>
      </c>
      <c r="C1426" s="105" t="str">
        <f t="shared" si="68"/>
        <v/>
      </c>
      <c r="D1426" s="105" t="str">
        <f t="shared" si="69"/>
        <v/>
      </c>
      <c r="E1426" s="106" t="s">
        <v>695</v>
      </c>
      <c r="F1426" s="106" t="s">
        <v>728</v>
      </c>
      <c r="G1426" s="106" t="s">
        <v>710</v>
      </c>
      <c r="H1426" s="106" t="s">
        <v>765</v>
      </c>
      <c r="I1426" s="106">
        <v>8</v>
      </c>
      <c r="J1426" s="106" t="s">
        <v>1098</v>
      </c>
      <c r="K1426" s="106">
        <v>8</v>
      </c>
      <c r="L1426" s="106" t="s">
        <v>717</v>
      </c>
      <c r="M1426" s="106" t="s">
        <v>924</v>
      </c>
      <c r="N1426" s="106">
        <v>0.4</v>
      </c>
      <c r="O1426" s="106">
        <v>0.99</v>
      </c>
      <c r="P1426" s="106" t="s">
        <v>714</v>
      </c>
      <c r="Q1426" s="107" t="s">
        <v>2185</v>
      </c>
      <c r="R1426" s="107" t="s">
        <v>13</v>
      </c>
    </row>
    <row r="1427" spans="2:18" ht="20.100000000000001" customHeight="1" x14ac:dyDescent="0.4">
      <c r="B1427" s="105" t="str">
        <f t="shared" si="67"/>
        <v/>
      </c>
      <c r="C1427" s="105" t="str">
        <f t="shared" si="68"/>
        <v/>
      </c>
      <c r="D1427" s="105" t="str">
        <f t="shared" si="69"/>
        <v/>
      </c>
      <c r="E1427" s="106" t="s">
        <v>695</v>
      </c>
      <c r="F1427" s="106" t="s">
        <v>1841</v>
      </c>
      <c r="G1427" s="106" t="s">
        <v>697</v>
      </c>
      <c r="H1427" s="106" t="s">
        <v>1817</v>
      </c>
      <c r="I1427" s="106">
        <v>13</v>
      </c>
      <c r="J1427" s="106" t="s">
        <v>699</v>
      </c>
      <c r="K1427" s="106">
        <v>13</v>
      </c>
      <c r="L1427" s="106" t="s">
        <v>733</v>
      </c>
      <c r="M1427" s="106" t="s">
        <v>924</v>
      </c>
      <c r="N1427" s="106">
        <v>0.53</v>
      </c>
      <c r="O1427" s="106">
        <v>1</v>
      </c>
      <c r="P1427" s="106" t="s">
        <v>714</v>
      </c>
      <c r="Q1427" s="107" t="s">
        <v>2186</v>
      </c>
      <c r="R1427" s="107" t="s">
        <v>39</v>
      </c>
    </row>
    <row r="1428" spans="2:18" ht="20.100000000000001" customHeight="1" x14ac:dyDescent="0.4">
      <c r="B1428" s="105" t="str">
        <f t="shared" si="67"/>
        <v/>
      </c>
      <c r="C1428" s="105" t="str">
        <f t="shared" si="68"/>
        <v/>
      </c>
      <c r="D1428" s="105" t="str">
        <f t="shared" si="69"/>
        <v/>
      </c>
      <c r="E1428" s="106" t="s">
        <v>695</v>
      </c>
      <c r="F1428" s="106" t="s">
        <v>1841</v>
      </c>
      <c r="G1428" s="106" t="s">
        <v>697</v>
      </c>
      <c r="H1428" s="106" t="s">
        <v>1027</v>
      </c>
      <c r="I1428" s="106">
        <v>12</v>
      </c>
      <c r="J1428" s="106" t="s">
        <v>699</v>
      </c>
      <c r="K1428" s="106">
        <v>12</v>
      </c>
      <c r="L1428" s="106" t="s">
        <v>765</v>
      </c>
      <c r="M1428" s="106" t="s">
        <v>924</v>
      </c>
      <c r="N1428" s="106">
        <v>0.53</v>
      </c>
      <c r="O1428" s="106">
        <v>1</v>
      </c>
      <c r="P1428" s="106" t="s">
        <v>714</v>
      </c>
      <c r="Q1428" s="107" t="s">
        <v>2187</v>
      </c>
      <c r="R1428" s="107" t="s">
        <v>39</v>
      </c>
    </row>
    <row r="1429" spans="2:18" ht="20.100000000000001" customHeight="1" x14ac:dyDescent="0.4">
      <c r="B1429" s="105" t="str">
        <f t="shared" si="67"/>
        <v/>
      </c>
      <c r="C1429" s="105" t="str">
        <f t="shared" si="68"/>
        <v/>
      </c>
      <c r="D1429" s="105" t="str">
        <f t="shared" si="69"/>
        <v/>
      </c>
      <c r="E1429" s="106" t="s">
        <v>695</v>
      </c>
      <c r="F1429" s="106" t="s">
        <v>1841</v>
      </c>
      <c r="G1429" s="106" t="s">
        <v>710</v>
      </c>
      <c r="H1429" s="106" t="s">
        <v>707</v>
      </c>
      <c r="I1429" s="106">
        <v>12</v>
      </c>
      <c r="J1429" s="106" t="s">
        <v>711</v>
      </c>
      <c r="K1429" s="106">
        <v>13</v>
      </c>
      <c r="L1429" s="106" t="s">
        <v>729</v>
      </c>
      <c r="M1429" s="106" t="s">
        <v>924</v>
      </c>
      <c r="N1429" s="106">
        <v>0.54</v>
      </c>
      <c r="O1429" s="106">
        <v>1</v>
      </c>
      <c r="P1429" s="106" t="s">
        <v>714</v>
      </c>
      <c r="Q1429" s="107" t="s">
        <v>2188</v>
      </c>
      <c r="R1429" s="107" t="s">
        <v>39</v>
      </c>
    </row>
    <row r="1430" spans="2:18" ht="20.100000000000001" customHeight="1" x14ac:dyDescent="0.4">
      <c r="B1430" s="105" t="str">
        <f t="shared" si="67"/>
        <v/>
      </c>
      <c r="C1430" s="105" t="str">
        <f t="shared" si="68"/>
        <v/>
      </c>
      <c r="D1430" s="105" t="str">
        <f t="shared" si="69"/>
        <v/>
      </c>
      <c r="E1430" s="106" t="s">
        <v>695</v>
      </c>
      <c r="F1430" s="106" t="s">
        <v>1841</v>
      </c>
      <c r="G1430" s="106" t="s">
        <v>710</v>
      </c>
      <c r="H1430" s="106" t="s">
        <v>1817</v>
      </c>
      <c r="I1430" s="106">
        <v>11</v>
      </c>
      <c r="J1430" s="106" t="s">
        <v>711</v>
      </c>
      <c r="K1430" s="106">
        <v>12</v>
      </c>
      <c r="L1430" s="106" t="s">
        <v>733</v>
      </c>
      <c r="M1430" s="106" t="s">
        <v>924</v>
      </c>
      <c r="N1430" s="106">
        <v>0.53</v>
      </c>
      <c r="O1430" s="106">
        <v>1</v>
      </c>
      <c r="P1430" s="106" t="s">
        <v>714</v>
      </c>
      <c r="Q1430" s="107" t="s">
        <v>2189</v>
      </c>
      <c r="R1430" s="107" t="s">
        <v>39</v>
      </c>
    </row>
    <row r="1431" spans="2:18" ht="20.100000000000001" customHeight="1" x14ac:dyDescent="0.4">
      <c r="B1431" s="105" t="str">
        <f t="shared" si="67"/>
        <v/>
      </c>
      <c r="C1431" s="105" t="str">
        <f t="shared" si="68"/>
        <v/>
      </c>
      <c r="D1431" s="105" t="str">
        <f t="shared" si="69"/>
        <v/>
      </c>
      <c r="E1431" s="106" t="s">
        <v>695</v>
      </c>
      <c r="F1431" s="106" t="s">
        <v>1841</v>
      </c>
      <c r="G1431" s="106" t="s">
        <v>721</v>
      </c>
      <c r="H1431" s="106" t="s">
        <v>707</v>
      </c>
      <c r="I1431" s="106">
        <v>12</v>
      </c>
      <c r="J1431" s="106" t="s">
        <v>722</v>
      </c>
      <c r="K1431" s="106">
        <v>12</v>
      </c>
      <c r="L1431" s="106" t="s">
        <v>729</v>
      </c>
      <c r="M1431" s="106" t="s">
        <v>924</v>
      </c>
      <c r="N1431" s="106">
        <v>0.53</v>
      </c>
      <c r="O1431" s="106">
        <v>1</v>
      </c>
      <c r="P1431" s="106" t="s">
        <v>714</v>
      </c>
      <c r="Q1431" s="107" t="s">
        <v>2190</v>
      </c>
      <c r="R1431" s="107" t="s">
        <v>39</v>
      </c>
    </row>
    <row r="1432" spans="2:18" ht="20.100000000000001" customHeight="1" x14ac:dyDescent="0.4">
      <c r="B1432" s="105" t="str">
        <f t="shared" si="67"/>
        <v/>
      </c>
      <c r="C1432" s="105" t="str">
        <f t="shared" si="68"/>
        <v/>
      </c>
      <c r="D1432" s="105" t="str">
        <f t="shared" si="69"/>
        <v/>
      </c>
      <c r="E1432" s="106" t="s">
        <v>695</v>
      </c>
      <c r="F1432" s="106" t="s">
        <v>1813</v>
      </c>
      <c r="G1432" s="106" t="s">
        <v>710</v>
      </c>
      <c r="H1432" s="106" t="s">
        <v>1817</v>
      </c>
      <c r="I1432" s="106">
        <v>13</v>
      </c>
      <c r="J1432" s="106" t="s">
        <v>711</v>
      </c>
      <c r="K1432" s="106">
        <v>13</v>
      </c>
      <c r="L1432" s="106" t="s">
        <v>741</v>
      </c>
      <c r="M1432" s="106" t="s">
        <v>924</v>
      </c>
      <c r="N1432" s="106">
        <v>0.53</v>
      </c>
      <c r="O1432" s="106">
        <v>1</v>
      </c>
      <c r="P1432" s="106" t="s">
        <v>714</v>
      </c>
      <c r="Q1432" s="107" t="s">
        <v>2191</v>
      </c>
      <c r="R1432" s="107" t="s">
        <v>39</v>
      </c>
    </row>
    <row r="1433" spans="2:18" ht="20.100000000000001" customHeight="1" x14ac:dyDescent="0.4">
      <c r="B1433" s="105" t="str">
        <f t="shared" si="67"/>
        <v/>
      </c>
      <c r="C1433" s="105" t="str">
        <f t="shared" si="68"/>
        <v/>
      </c>
      <c r="D1433" s="105" t="str">
        <f t="shared" si="69"/>
        <v/>
      </c>
      <c r="E1433" s="106" t="s">
        <v>695</v>
      </c>
      <c r="F1433" s="106" t="s">
        <v>1813</v>
      </c>
      <c r="G1433" s="106" t="s">
        <v>710</v>
      </c>
      <c r="H1433" s="106" t="s">
        <v>1027</v>
      </c>
      <c r="I1433" s="106">
        <v>12</v>
      </c>
      <c r="J1433" s="106" t="s">
        <v>711</v>
      </c>
      <c r="K1433" s="106">
        <v>13</v>
      </c>
      <c r="L1433" s="106" t="s">
        <v>741</v>
      </c>
      <c r="M1433" s="106" t="s">
        <v>924</v>
      </c>
      <c r="N1433" s="106">
        <v>0.52</v>
      </c>
      <c r="O1433" s="106">
        <v>1</v>
      </c>
      <c r="P1433" s="106" t="s">
        <v>714</v>
      </c>
      <c r="Q1433" s="107" t="s">
        <v>2192</v>
      </c>
      <c r="R1433" s="107" t="s">
        <v>39</v>
      </c>
    </row>
    <row r="1434" spans="2:18" ht="20.100000000000001" customHeight="1" x14ac:dyDescent="0.4">
      <c r="B1434" s="105" t="str">
        <f t="shared" si="67"/>
        <v/>
      </c>
      <c r="C1434" s="105" t="str">
        <f t="shared" si="68"/>
        <v/>
      </c>
      <c r="D1434" s="105" t="str">
        <f t="shared" si="69"/>
        <v/>
      </c>
      <c r="E1434" s="106" t="s">
        <v>695</v>
      </c>
      <c r="F1434" s="106" t="s">
        <v>1813</v>
      </c>
      <c r="G1434" s="106" t="s">
        <v>721</v>
      </c>
      <c r="H1434" s="106" t="s">
        <v>707</v>
      </c>
      <c r="I1434" s="106">
        <v>13</v>
      </c>
      <c r="J1434" s="106" t="s">
        <v>722</v>
      </c>
      <c r="K1434" s="106">
        <v>13</v>
      </c>
      <c r="L1434" s="106" t="s">
        <v>741</v>
      </c>
      <c r="M1434" s="106" t="s">
        <v>924</v>
      </c>
      <c r="N1434" s="106">
        <v>0.53</v>
      </c>
      <c r="O1434" s="106">
        <v>1</v>
      </c>
      <c r="P1434" s="106" t="s">
        <v>714</v>
      </c>
      <c r="Q1434" s="107" t="s">
        <v>2193</v>
      </c>
      <c r="R1434" s="107" t="s">
        <v>39</v>
      </c>
    </row>
    <row r="1435" spans="2:18" ht="20.100000000000001" customHeight="1" x14ac:dyDescent="0.4">
      <c r="B1435" s="105" t="str">
        <f t="shared" si="67"/>
        <v/>
      </c>
      <c r="C1435" s="105" t="str">
        <f t="shared" si="68"/>
        <v/>
      </c>
      <c r="D1435" s="105" t="str">
        <f t="shared" si="69"/>
        <v/>
      </c>
      <c r="E1435" s="106" t="s">
        <v>695</v>
      </c>
      <c r="F1435" s="106" t="s">
        <v>1813</v>
      </c>
      <c r="G1435" s="106" t="s">
        <v>721</v>
      </c>
      <c r="H1435" s="106" t="s">
        <v>1817</v>
      </c>
      <c r="I1435" s="106">
        <v>12</v>
      </c>
      <c r="J1435" s="106" t="s">
        <v>722</v>
      </c>
      <c r="K1435" s="106">
        <v>13</v>
      </c>
      <c r="L1435" s="106" t="s">
        <v>741</v>
      </c>
      <c r="M1435" s="106" t="s">
        <v>924</v>
      </c>
      <c r="N1435" s="106">
        <v>0.52</v>
      </c>
      <c r="O1435" s="106">
        <v>1</v>
      </c>
      <c r="P1435" s="106" t="s">
        <v>714</v>
      </c>
      <c r="Q1435" s="107" t="s">
        <v>2194</v>
      </c>
      <c r="R1435" s="107" t="s">
        <v>39</v>
      </c>
    </row>
    <row r="1436" spans="2:18" ht="20.100000000000001" customHeight="1" x14ac:dyDescent="0.4">
      <c r="B1436" s="105" t="str">
        <f t="shared" si="67"/>
        <v/>
      </c>
      <c r="C1436" s="105" t="str">
        <f t="shared" si="68"/>
        <v/>
      </c>
      <c r="D1436" s="105" t="str">
        <f t="shared" si="69"/>
        <v/>
      </c>
      <c r="E1436" s="106" t="s">
        <v>695</v>
      </c>
      <c r="F1436" s="106" t="s">
        <v>1813</v>
      </c>
      <c r="G1436" s="106" t="s">
        <v>721</v>
      </c>
      <c r="H1436" s="106" t="s">
        <v>1027</v>
      </c>
      <c r="I1436" s="106">
        <v>12</v>
      </c>
      <c r="J1436" s="106" t="s">
        <v>722</v>
      </c>
      <c r="K1436" s="106">
        <v>12</v>
      </c>
      <c r="L1436" s="106" t="s">
        <v>741</v>
      </c>
      <c r="M1436" s="106" t="s">
        <v>924</v>
      </c>
      <c r="N1436" s="106">
        <v>0.52</v>
      </c>
      <c r="O1436" s="106">
        <v>1</v>
      </c>
      <c r="P1436" s="106" t="s">
        <v>714</v>
      </c>
      <c r="Q1436" s="107" t="s">
        <v>2195</v>
      </c>
      <c r="R1436" s="107" t="s">
        <v>39</v>
      </c>
    </row>
    <row r="1437" spans="2:18" ht="20.100000000000001" customHeight="1" x14ac:dyDescent="0.4">
      <c r="B1437" s="105" t="str">
        <f t="shared" si="67"/>
        <v/>
      </c>
      <c r="C1437" s="105" t="str">
        <f t="shared" si="68"/>
        <v/>
      </c>
      <c r="D1437" s="105" t="str">
        <f t="shared" si="69"/>
        <v/>
      </c>
      <c r="E1437" s="106" t="s">
        <v>695</v>
      </c>
      <c r="F1437" s="106" t="s">
        <v>1813</v>
      </c>
      <c r="G1437" s="106" t="s">
        <v>773</v>
      </c>
      <c r="H1437" s="106" t="s">
        <v>707</v>
      </c>
      <c r="I1437" s="106">
        <v>12</v>
      </c>
      <c r="J1437" s="106" t="s">
        <v>774</v>
      </c>
      <c r="K1437" s="106">
        <v>12</v>
      </c>
      <c r="L1437" s="106" t="s">
        <v>741</v>
      </c>
      <c r="M1437" s="106" t="s">
        <v>924</v>
      </c>
      <c r="N1437" s="106">
        <v>0.52</v>
      </c>
      <c r="O1437" s="106">
        <v>1</v>
      </c>
      <c r="P1437" s="106" t="s">
        <v>714</v>
      </c>
      <c r="Q1437" s="107" t="s">
        <v>2196</v>
      </c>
      <c r="R1437" s="107" t="s">
        <v>39</v>
      </c>
    </row>
    <row r="1438" spans="2:18" ht="20.100000000000001" customHeight="1" x14ac:dyDescent="0.4">
      <c r="B1438" s="105" t="str">
        <f t="shared" si="67"/>
        <v/>
      </c>
      <c r="C1438" s="105" t="str">
        <f t="shared" si="68"/>
        <v/>
      </c>
      <c r="D1438" s="105" t="str">
        <f t="shared" si="69"/>
        <v/>
      </c>
      <c r="E1438" s="106" t="s">
        <v>695</v>
      </c>
      <c r="F1438" s="106" t="s">
        <v>1813</v>
      </c>
      <c r="G1438" s="106" t="s">
        <v>773</v>
      </c>
      <c r="H1438" s="106" t="s">
        <v>1817</v>
      </c>
      <c r="I1438" s="106">
        <v>11</v>
      </c>
      <c r="J1438" s="106" t="s">
        <v>774</v>
      </c>
      <c r="K1438" s="106">
        <v>12</v>
      </c>
      <c r="L1438" s="106" t="s">
        <v>741</v>
      </c>
      <c r="M1438" s="106" t="s">
        <v>924</v>
      </c>
      <c r="N1438" s="106">
        <v>0.52</v>
      </c>
      <c r="O1438" s="106">
        <v>1</v>
      </c>
      <c r="P1438" s="106" t="s">
        <v>714</v>
      </c>
      <c r="Q1438" s="107" t="s">
        <v>2197</v>
      </c>
      <c r="R1438" s="107" t="s">
        <v>39</v>
      </c>
    </row>
    <row r="1439" spans="2:18" ht="20.100000000000001" customHeight="1" x14ac:dyDescent="0.4">
      <c r="B1439" s="105" t="str">
        <f t="shared" si="67"/>
        <v/>
      </c>
      <c r="C1439" s="105" t="str">
        <f t="shared" si="68"/>
        <v/>
      </c>
      <c r="D1439" s="105" t="str">
        <f t="shared" si="69"/>
        <v/>
      </c>
      <c r="E1439" s="106" t="s">
        <v>695</v>
      </c>
      <c r="F1439" s="106" t="s">
        <v>1813</v>
      </c>
      <c r="G1439" s="106" t="s">
        <v>773</v>
      </c>
      <c r="H1439" s="106" t="s">
        <v>707</v>
      </c>
      <c r="I1439" s="106">
        <v>11</v>
      </c>
      <c r="J1439" s="106" t="s">
        <v>1266</v>
      </c>
      <c r="K1439" s="106">
        <v>12</v>
      </c>
      <c r="L1439" s="106" t="s">
        <v>741</v>
      </c>
      <c r="M1439" s="106" t="s">
        <v>924</v>
      </c>
      <c r="N1439" s="106">
        <v>0.52</v>
      </c>
      <c r="O1439" s="106">
        <v>1</v>
      </c>
      <c r="P1439" s="106" t="s">
        <v>714</v>
      </c>
      <c r="Q1439" s="107" t="s">
        <v>2198</v>
      </c>
      <c r="R1439" s="107" t="s">
        <v>39</v>
      </c>
    </row>
    <row r="1440" spans="2:18" ht="20.100000000000001" customHeight="1" x14ac:dyDescent="0.4">
      <c r="B1440" s="105" t="str">
        <f t="shared" si="67"/>
        <v/>
      </c>
      <c r="C1440" s="105" t="str">
        <f t="shared" si="68"/>
        <v/>
      </c>
      <c r="D1440" s="105" t="str">
        <f t="shared" si="69"/>
        <v/>
      </c>
      <c r="E1440" s="106" t="s">
        <v>695</v>
      </c>
      <c r="F1440" s="106" t="s">
        <v>1813</v>
      </c>
      <c r="G1440" s="106" t="s">
        <v>778</v>
      </c>
      <c r="H1440" s="106" t="s">
        <v>707</v>
      </c>
      <c r="I1440" s="106">
        <v>12</v>
      </c>
      <c r="J1440" s="106" t="s">
        <v>779</v>
      </c>
      <c r="K1440" s="106">
        <v>12</v>
      </c>
      <c r="L1440" s="106" t="s">
        <v>741</v>
      </c>
      <c r="M1440" s="106" t="s">
        <v>924</v>
      </c>
      <c r="N1440" s="106">
        <v>0.52</v>
      </c>
      <c r="O1440" s="106">
        <v>1</v>
      </c>
      <c r="P1440" s="106" t="s">
        <v>714</v>
      </c>
      <c r="Q1440" s="107" t="s">
        <v>2199</v>
      </c>
      <c r="R1440" s="107" t="s">
        <v>39</v>
      </c>
    </row>
    <row r="1441" spans="2:18" ht="20.100000000000001" customHeight="1" x14ac:dyDescent="0.4">
      <c r="B1441" s="105" t="str">
        <f t="shared" si="67"/>
        <v/>
      </c>
      <c r="C1441" s="105" t="str">
        <f t="shared" si="68"/>
        <v/>
      </c>
      <c r="D1441" s="105" t="str">
        <f t="shared" si="69"/>
        <v/>
      </c>
      <c r="E1441" s="106" t="s">
        <v>695</v>
      </c>
      <c r="F1441" s="106" t="s">
        <v>1813</v>
      </c>
      <c r="G1441" s="106" t="s">
        <v>778</v>
      </c>
      <c r="H1441" s="106" t="s">
        <v>1817</v>
      </c>
      <c r="I1441" s="106">
        <v>11</v>
      </c>
      <c r="J1441" s="106" t="s">
        <v>779</v>
      </c>
      <c r="K1441" s="106">
        <v>12</v>
      </c>
      <c r="L1441" s="106" t="s">
        <v>741</v>
      </c>
      <c r="M1441" s="106" t="s">
        <v>924</v>
      </c>
      <c r="N1441" s="106">
        <v>0.51</v>
      </c>
      <c r="O1441" s="106">
        <v>1</v>
      </c>
      <c r="P1441" s="106" t="s">
        <v>714</v>
      </c>
      <c r="Q1441" s="107" t="s">
        <v>2200</v>
      </c>
      <c r="R1441" s="107" t="s">
        <v>39</v>
      </c>
    </row>
    <row r="1442" spans="2:18" ht="20.100000000000001" customHeight="1" x14ac:dyDescent="0.4">
      <c r="B1442" s="105" t="str">
        <f t="shared" si="67"/>
        <v/>
      </c>
      <c r="C1442" s="105" t="str">
        <f t="shared" si="68"/>
        <v/>
      </c>
      <c r="D1442" s="105" t="str">
        <f t="shared" si="69"/>
        <v/>
      </c>
      <c r="E1442" s="106" t="s">
        <v>695</v>
      </c>
      <c r="F1442" s="106" t="s">
        <v>1813</v>
      </c>
      <c r="G1442" s="106" t="s">
        <v>778</v>
      </c>
      <c r="H1442" s="106" t="s">
        <v>707</v>
      </c>
      <c r="I1442" s="106">
        <v>11</v>
      </c>
      <c r="J1442" s="106" t="s">
        <v>1269</v>
      </c>
      <c r="K1442" s="106">
        <v>12</v>
      </c>
      <c r="L1442" s="106" t="s">
        <v>741</v>
      </c>
      <c r="M1442" s="106" t="s">
        <v>924</v>
      </c>
      <c r="N1442" s="106">
        <v>0.52</v>
      </c>
      <c r="O1442" s="106">
        <v>1</v>
      </c>
      <c r="P1442" s="106" t="s">
        <v>714</v>
      </c>
      <c r="Q1442" s="107" t="s">
        <v>2201</v>
      </c>
      <c r="R1442" s="107" t="s">
        <v>39</v>
      </c>
    </row>
    <row r="1443" spans="2:18" ht="20.100000000000001" customHeight="1" x14ac:dyDescent="0.4">
      <c r="B1443" s="105" t="str">
        <f t="shared" si="67"/>
        <v/>
      </c>
      <c r="C1443" s="105" t="str">
        <f t="shared" si="68"/>
        <v/>
      </c>
      <c r="D1443" s="105" t="str">
        <f t="shared" si="69"/>
        <v/>
      </c>
      <c r="E1443" s="106" t="s">
        <v>695</v>
      </c>
      <c r="F1443" s="106" t="s">
        <v>1813</v>
      </c>
      <c r="G1443" s="106" t="s">
        <v>782</v>
      </c>
      <c r="H1443" s="106" t="s">
        <v>707</v>
      </c>
      <c r="I1443" s="106">
        <v>12</v>
      </c>
      <c r="J1443" s="106" t="s">
        <v>783</v>
      </c>
      <c r="K1443" s="106">
        <v>12</v>
      </c>
      <c r="L1443" s="106" t="s">
        <v>741</v>
      </c>
      <c r="M1443" s="106" t="s">
        <v>924</v>
      </c>
      <c r="N1443" s="106">
        <v>0.41</v>
      </c>
      <c r="O1443" s="106">
        <v>1</v>
      </c>
      <c r="P1443" s="106" t="s">
        <v>714</v>
      </c>
      <c r="Q1443" s="107" t="s">
        <v>2202</v>
      </c>
      <c r="R1443" s="107" t="s">
        <v>39</v>
      </c>
    </row>
    <row r="1444" spans="2:18" ht="20.100000000000001" customHeight="1" x14ac:dyDescent="0.4">
      <c r="B1444" s="105" t="str">
        <f t="shared" si="67"/>
        <v/>
      </c>
      <c r="C1444" s="105" t="str">
        <f t="shared" si="68"/>
        <v/>
      </c>
      <c r="D1444" s="105" t="str">
        <f t="shared" si="69"/>
        <v/>
      </c>
      <c r="E1444" s="106" t="s">
        <v>695</v>
      </c>
      <c r="F1444" s="106" t="s">
        <v>1813</v>
      </c>
      <c r="G1444" s="106" t="s">
        <v>782</v>
      </c>
      <c r="H1444" s="106" t="s">
        <v>1817</v>
      </c>
      <c r="I1444" s="106">
        <v>11</v>
      </c>
      <c r="J1444" s="106" t="s">
        <v>783</v>
      </c>
      <c r="K1444" s="106">
        <v>12</v>
      </c>
      <c r="L1444" s="106" t="s">
        <v>741</v>
      </c>
      <c r="M1444" s="106" t="s">
        <v>924</v>
      </c>
      <c r="N1444" s="106">
        <v>0.4</v>
      </c>
      <c r="O1444" s="106">
        <v>1</v>
      </c>
      <c r="P1444" s="106" t="s">
        <v>714</v>
      </c>
      <c r="Q1444" s="107" t="s">
        <v>2203</v>
      </c>
      <c r="R1444" s="107" t="s">
        <v>39</v>
      </c>
    </row>
    <row r="1445" spans="2:18" ht="20.100000000000001" customHeight="1" x14ac:dyDescent="0.4">
      <c r="B1445" s="105" t="str">
        <f t="shared" si="67"/>
        <v/>
      </c>
      <c r="C1445" s="105" t="str">
        <f t="shared" si="68"/>
        <v/>
      </c>
      <c r="D1445" s="105" t="str">
        <f t="shared" si="69"/>
        <v/>
      </c>
      <c r="E1445" s="106" t="s">
        <v>695</v>
      </c>
      <c r="F1445" s="106" t="s">
        <v>1813</v>
      </c>
      <c r="G1445" s="106" t="s">
        <v>752</v>
      </c>
      <c r="H1445" s="106" t="s">
        <v>1817</v>
      </c>
      <c r="I1445" s="106">
        <v>13</v>
      </c>
      <c r="J1445" s="106" t="s">
        <v>699</v>
      </c>
      <c r="K1445" s="106">
        <v>13</v>
      </c>
      <c r="L1445" s="106" t="s">
        <v>753</v>
      </c>
      <c r="M1445" s="106" t="s">
        <v>924</v>
      </c>
      <c r="N1445" s="106">
        <v>0.53</v>
      </c>
      <c r="O1445" s="106">
        <v>1</v>
      </c>
      <c r="P1445" s="106" t="s">
        <v>714</v>
      </c>
      <c r="Q1445" s="107" t="s">
        <v>2204</v>
      </c>
      <c r="R1445" s="107" t="s">
        <v>39</v>
      </c>
    </row>
    <row r="1446" spans="2:18" ht="20.100000000000001" customHeight="1" x14ac:dyDescent="0.4">
      <c r="B1446" s="105" t="str">
        <f t="shared" si="67"/>
        <v/>
      </c>
      <c r="C1446" s="105" t="str">
        <f t="shared" si="68"/>
        <v/>
      </c>
      <c r="D1446" s="105" t="str">
        <f t="shared" si="69"/>
        <v/>
      </c>
      <c r="E1446" s="106" t="s">
        <v>695</v>
      </c>
      <c r="F1446" s="106" t="s">
        <v>1813</v>
      </c>
      <c r="G1446" s="106" t="s">
        <v>752</v>
      </c>
      <c r="H1446" s="106" t="s">
        <v>1027</v>
      </c>
      <c r="I1446" s="106">
        <v>12</v>
      </c>
      <c r="J1446" s="106" t="s">
        <v>699</v>
      </c>
      <c r="K1446" s="106">
        <v>13</v>
      </c>
      <c r="L1446" s="106" t="s">
        <v>753</v>
      </c>
      <c r="M1446" s="106" t="s">
        <v>924</v>
      </c>
      <c r="N1446" s="106">
        <v>0.53</v>
      </c>
      <c r="O1446" s="106">
        <v>1</v>
      </c>
      <c r="P1446" s="106" t="s">
        <v>714</v>
      </c>
      <c r="Q1446" s="107" t="s">
        <v>2205</v>
      </c>
      <c r="R1446" s="107" t="s">
        <v>39</v>
      </c>
    </row>
    <row r="1447" spans="2:18" ht="20.100000000000001" customHeight="1" x14ac:dyDescent="0.4">
      <c r="B1447" s="105" t="str">
        <f t="shared" si="67"/>
        <v/>
      </c>
      <c r="C1447" s="105" t="str">
        <f t="shared" si="68"/>
        <v/>
      </c>
      <c r="D1447" s="105" t="str">
        <f t="shared" si="69"/>
        <v/>
      </c>
      <c r="E1447" s="106" t="s">
        <v>695</v>
      </c>
      <c r="F1447" s="106" t="s">
        <v>1813</v>
      </c>
      <c r="G1447" s="106" t="s">
        <v>758</v>
      </c>
      <c r="H1447" s="106" t="s">
        <v>707</v>
      </c>
      <c r="I1447" s="106">
        <v>12</v>
      </c>
      <c r="J1447" s="106" t="s">
        <v>711</v>
      </c>
      <c r="K1447" s="106">
        <v>13</v>
      </c>
      <c r="L1447" s="106" t="s">
        <v>753</v>
      </c>
      <c r="M1447" s="106" t="s">
        <v>924</v>
      </c>
      <c r="N1447" s="106">
        <v>0.53</v>
      </c>
      <c r="O1447" s="106">
        <v>1</v>
      </c>
      <c r="P1447" s="106" t="s">
        <v>714</v>
      </c>
      <c r="Q1447" s="107" t="s">
        <v>2206</v>
      </c>
      <c r="R1447" s="107" t="s">
        <v>39</v>
      </c>
    </row>
    <row r="1448" spans="2:18" ht="20.100000000000001" customHeight="1" x14ac:dyDescent="0.4">
      <c r="B1448" s="105" t="str">
        <f t="shared" si="67"/>
        <v/>
      </c>
      <c r="C1448" s="105" t="str">
        <f t="shared" si="68"/>
        <v/>
      </c>
      <c r="D1448" s="105" t="str">
        <f t="shared" si="69"/>
        <v/>
      </c>
      <c r="E1448" s="106" t="s">
        <v>695</v>
      </c>
      <c r="F1448" s="106" t="s">
        <v>1813</v>
      </c>
      <c r="G1448" s="106" t="s">
        <v>758</v>
      </c>
      <c r="H1448" s="106" t="s">
        <v>1817</v>
      </c>
      <c r="I1448" s="106">
        <v>12</v>
      </c>
      <c r="J1448" s="106" t="s">
        <v>711</v>
      </c>
      <c r="K1448" s="106">
        <v>12</v>
      </c>
      <c r="L1448" s="106" t="s">
        <v>753</v>
      </c>
      <c r="M1448" s="106" t="s">
        <v>924</v>
      </c>
      <c r="N1448" s="106">
        <v>0.53</v>
      </c>
      <c r="O1448" s="106">
        <v>1</v>
      </c>
      <c r="P1448" s="106" t="s">
        <v>714</v>
      </c>
      <c r="Q1448" s="107" t="s">
        <v>2207</v>
      </c>
      <c r="R1448" s="107" t="s">
        <v>39</v>
      </c>
    </row>
    <row r="1449" spans="2:18" ht="20.100000000000001" customHeight="1" x14ac:dyDescent="0.4">
      <c r="B1449" s="105" t="str">
        <f t="shared" si="67"/>
        <v/>
      </c>
      <c r="C1449" s="105" t="str">
        <f t="shared" si="68"/>
        <v/>
      </c>
      <c r="D1449" s="105" t="str">
        <f t="shared" si="69"/>
        <v/>
      </c>
      <c r="E1449" s="106" t="s">
        <v>695</v>
      </c>
      <c r="F1449" s="106" t="s">
        <v>1813</v>
      </c>
      <c r="G1449" s="106" t="s">
        <v>758</v>
      </c>
      <c r="H1449" s="106" t="s">
        <v>1027</v>
      </c>
      <c r="I1449" s="106">
        <v>11</v>
      </c>
      <c r="J1449" s="106" t="s">
        <v>711</v>
      </c>
      <c r="K1449" s="106">
        <v>12</v>
      </c>
      <c r="L1449" s="106" t="s">
        <v>753</v>
      </c>
      <c r="M1449" s="106" t="s">
        <v>924</v>
      </c>
      <c r="N1449" s="106">
        <v>0.52</v>
      </c>
      <c r="O1449" s="106">
        <v>1</v>
      </c>
      <c r="P1449" s="106" t="s">
        <v>714</v>
      </c>
      <c r="Q1449" s="107" t="s">
        <v>2208</v>
      </c>
      <c r="R1449" s="107" t="s">
        <v>39</v>
      </c>
    </row>
    <row r="1450" spans="2:18" ht="20.100000000000001" customHeight="1" x14ac:dyDescent="0.4">
      <c r="B1450" s="105" t="str">
        <f t="shared" si="67"/>
        <v/>
      </c>
      <c r="C1450" s="105" t="str">
        <f t="shared" si="68"/>
        <v/>
      </c>
      <c r="D1450" s="105" t="str">
        <f t="shared" si="69"/>
        <v/>
      </c>
      <c r="E1450" s="106" t="s">
        <v>695</v>
      </c>
      <c r="F1450" s="106" t="s">
        <v>1813</v>
      </c>
      <c r="G1450" s="106" t="s">
        <v>788</v>
      </c>
      <c r="H1450" s="106" t="s">
        <v>707</v>
      </c>
      <c r="I1450" s="106">
        <v>12</v>
      </c>
      <c r="J1450" s="106" t="s">
        <v>722</v>
      </c>
      <c r="K1450" s="106">
        <v>12</v>
      </c>
      <c r="L1450" s="106" t="s">
        <v>753</v>
      </c>
      <c r="M1450" s="106" t="s">
        <v>924</v>
      </c>
      <c r="N1450" s="106">
        <v>0.53</v>
      </c>
      <c r="O1450" s="106">
        <v>1</v>
      </c>
      <c r="P1450" s="106" t="s">
        <v>714</v>
      </c>
      <c r="Q1450" s="107" t="s">
        <v>2209</v>
      </c>
      <c r="R1450" s="107" t="s">
        <v>39</v>
      </c>
    </row>
    <row r="1451" spans="2:18" ht="20.100000000000001" customHeight="1" x14ac:dyDescent="0.4">
      <c r="B1451" s="105" t="str">
        <f t="shared" si="67"/>
        <v/>
      </c>
      <c r="C1451" s="105" t="str">
        <f t="shared" si="68"/>
        <v/>
      </c>
      <c r="D1451" s="105" t="str">
        <f t="shared" si="69"/>
        <v/>
      </c>
      <c r="E1451" s="106" t="s">
        <v>695</v>
      </c>
      <c r="F1451" s="106" t="s">
        <v>1813</v>
      </c>
      <c r="G1451" s="106" t="s">
        <v>788</v>
      </c>
      <c r="H1451" s="106" t="s">
        <v>1817</v>
      </c>
      <c r="I1451" s="106">
        <v>11</v>
      </c>
      <c r="J1451" s="106" t="s">
        <v>722</v>
      </c>
      <c r="K1451" s="106">
        <v>12</v>
      </c>
      <c r="L1451" s="106" t="s">
        <v>753</v>
      </c>
      <c r="M1451" s="106" t="s">
        <v>924</v>
      </c>
      <c r="N1451" s="106">
        <v>0.52</v>
      </c>
      <c r="O1451" s="106">
        <v>1</v>
      </c>
      <c r="P1451" s="106" t="s">
        <v>714</v>
      </c>
      <c r="Q1451" s="107" t="s">
        <v>2210</v>
      </c>
      <c r="R1451" s="107" t="s">
        <v>39</v>
      </c>
    </row>
    <row r="1452" spans="2:18" ht="20.100000000000001" customHeight="1" x14ac:dyDescent="0.4">
      <c r="B1452" s="105" t="str">
        <f t="shared" si="67"/>
        <v/>
      </c>
      <c r="C1452" s="105" t="str">
        <f t="shared" si="68"/>
        <v/>
      </c>
      <c r="D1452" s="105" t="str">
        <f t="shared" si="69"/>
        <v/>
      </c>
      <c r="E1452" s="106" t="s">
        <v>695</v>
      </c>
      <c r="F1452" s="106" t="s">
        <v>794</v>
      </c>
      <c r="G1452" s="106" t="s">
        <v>773</v>
      </c>
      <c r="H1452" s="106" t="s">
        <v>765</v>
      </c>
      <c r="I1452" s="106">
        <v>8</v>
      </c>
      <c r="J1452" s="106" t="s">
        <v>774</v>
      </c>
      <c r="K1452" s="106">
        <v>8</v>
      </c>
      <c r="L1452" s="106" t="s">
        <v>765</v>
      </c>
      <c r="M1452" s="106" t="s">
        <v>924</v>
      </c>
      <c r="N1452" s="106">
        <v>0.44</v>
      </c>
      <c r="O1452" s="106">
        <v>1</v>
      </c>
      <c r="P1452" s="106" t="s">
        <v>714</v>
      </c>
      <c r="Q1452" s="107" t="s">
        <v>2211</v>
      </c>
      <c r="R1452" s="107" t="s">
        <v>25</v>
      </c>
    </row>
    <row r="1453" spans="2:18" ht="20.100000000000001" customHeight="1" x14ac:dyDescent="0.4">
      <c r="B1453" s="105" t="str">
        <f t="shared" si="67"/>
        <v/>
      </c>
      <c r="C1453" s="105" t="str">
        <f t="shared" si="68"/>
        <v/>
      </c>
      <c r="D1453" s="105" t="str">
        <f t="shared" si="69"/>
        <v/>
      </c>
      <c r="E1453" s="106" t="s">
        <v>695</v>
      </c>
      <c r="F1453" s="106" t="s">
        <v>794</v>
      </c>
      <c r="G1453" s="106" t="s">
        <v>773</v>
      </c>
      <c r="H1453" s="106" t="s">
        <v>765</v>
      </c>
      <c r="I1453" s="106">
        <v>7</v>
      </c>
      <c r="J1453" s="106" t="s">
        <v>1266</v>
      </c>
      <c r="K1453" s="106">
        <v>8</v>
      </c>
      <c r="L1453" s="106" t="s">
        <v>765</v>
      </c>
      <c r="M1453" s="106" t="s">
        <v>924</v>
      </c>
      <c r="N1453" s="106">
        <v>0.43</v>
      </c>
      <c r="O1453" s="106">
        <v>1</v>
      </c>
      <c r="P1453" s="106" t="s">
        <v>714</v>
      </c>
      <c r="Q1453" s="107" t="s">
        <v>2212</v>
      </c>
      <c r="R1453" s="107" t="s">
        <v>25</v>
      </c>
    </row>
    <row r="1454" spans="2:18" ht="20.100000000000001" customHeight="1" x14ac:dyDescent="0.4">
      <c r="B1454" s="105" t="str">
        <f t="shared" si="67"/>
        <v/>
      </c>
      <c r="C1454" s="105" t="str">
        <f t="shared" si="68"/>
        <v/>
      </c>
      <c r="D1454" s="105" t="str">
        <f t="shared" si="69"/>
        <v/>
      </c>
      <c r="E1454" s="106" t="s">
        <v>695</v>
      </c>
      <c r="F1454" s="106" t="s">
        <v>794</v>
      </c>
      <c r="G1454" s="106" t="s">
        <v>778</v>
      </c>
      <c r="H1454" s="106" t="s">
        <v>765</v>
      </c>
      <c r="I1454" s="106">
        <v>8</v>
      </c>
      <c r="J1454" s="106" t="s">
        <v>779</v>
      </c>
      <c r="K1454" s="106">
        <v>8</v>
      </c>
      <c r="L1454" s="106" t="s">
        <v>765</v>
      </c>
      <c r="M1454" s="106" t="s">
        <v>924</v>
      </c>
      <c r="N1454" s="106">
        <v>0.43</v>
      </c>
      <c r="O1454" s="106">
        <v>1</v>
      </c>
      <c r="P1454" s="106" t="s">
        <v>714</v>
      </c>
      <c r="Q1454" s="107" t="s">
        <v>2213</v>
      </c>
      <c r="R1454" s="107" t="s">
        <v>25</v>
      </c>
    </row>
    <row r="1455" spans="2:18" ht="20.100000000000001" customHeight="1" x14ac:dyDescent="0.4">
      <c r="B1455" s="105" t="str">
        <f t="shared" si="67"/>
        <v/>
      </c>
      <c r="C1455" s="105" t="str">
        <f t="shared" si="68"/>
        <v/>
      </c>
      <c r="D1455" s="105" t="str">
        <f t="shared" si="69"/>
        <v/>
      </c>
      <c r="E1455" s="106" t="s">
        <v>695</v>
      </c>
      <c r="F1455" s="106" t="s">
        <v>794</v>
      </c>
      <c r="G1455" s="106" t="s">
        <v>778</v>
      </c>
      <c r="H1455" s="106" t="s">
        <v>765</v>
      </c>
      <c r="I1455" s="106">
        <v>7</v>
      </c>
      <c r="J1455" s="106" t="s">
        <v>1269</v>
      </c>
      <c r="K1455" s="106">
        <v>8</v>
      </c>
      <c r="L1455" s="106" t="s">
        <v>765</v>
      </c>
      <c r="M1455" s="106" t="s">
        <v>924</v>
      </c>
      <c r="N1455" s="106">
        <v>0.43</v>
      </c>
      <c r="O1455" s="106">
        <v>1</v>
      </c>
      <c r="P1455" s="106" t="s">
        <v>714</v>
      </c>
      <c r="Q1455" s="107" t="s">
        <v>2214</v>
      </c>
      <c r="R1455" s="107" t="s">
        <v>25</v>
      </c>
    </row>
    <row r="1456" spans="2:18" ht="20.100000000000001" customHeight="1" x14ac:dyDescent="0.4">
      <c r="B1456" s="105" t="str">
        <f t="shared" si="67"/>
        <v/>
      </c>
      <c r="C1456" s="105" t="str">
        <f t="shared" si="68"/>
        <v/>
      </c>
      <c r="D1456" s="105" t="str">
        <f t="shared" si="69"/>
        <v/>
      </c>
      <c r="E1456" s="106" t="s">
        <v>695</v>
      </c>
      <c r="F1456" s="106" t="s">
        <v>794</v>
      </c>
      <c r="G1456" s="106" t="s">
        <v>782</v>
      </c>
      <c r="H1456" s="106" t="s">
        <v>765</v>
      </c>
      <c r="I1456" s="106">
        <v>8</v>
      </c>
      <c r="J1456" s="106" t="s">
        <v>783</v>
      </c>
      <c r="K1456" s="106">
        <v>8</v>
      </c>
      <c r="L1456" s="106" t="s">
        <v>765</v>
      </c>
      <c r="M1456" s="106" t="s">
        <v>924</v>
      </c>
      <c r="N1456" s="106">
        <v>0.37</v>
      </c>
      <c r="O1456" s="106">
        <v>1</v>
      </c>
      <c r="P1456" s="106" t="s">
        <v>714</v>
      </c>
      <c r="Q1456" s="107" t="s">
        <v>2215</v>
      </c>
      <c r="R1456" s="107" t="s">
        <v>25</v>
      </c>
    </row>
    <row r="1457" spans="2:18" ht="20.100000000000001" customHeight="1" x14ac:dyDescent="0.4">
      <c r="B1457" s="105" t="str">
        <f t="shared" si="67"/>
        <v/>
      </c>
      <c r="C1457" s="105" t="str">
        <f t="shared" si="68"/>
        <v/>
      </c>
      <c r="D1457" s="105" t="str">
        <f t="shared" si="69"/>
        <v/>
      </c>
      <c r="E1457" s="106" t="s">
        <v>695</v>
      </c>
      <c r="F1457" s="106" t="s">
        <v>696</v>
      </c>
      <c r="G1457" s="106" t="s">
        <v>773</v>
      </c>
      <c r="H1457" s="106" t="s">
        <v>717</v>
      </c>
      <c r="I1457" s="106">
        <v>7</v>
      </c>
      <c r="J1457" s="106" t="s">
        <v>1266</v>
      </c>
      <c r="K1457" s="106">
        <v>8</v>
      </c>
      <c r="L1457" s="106" t="s">
        <v>717</v>
      </c>
      <c r="M1457" s="106" t="s">
        <v>924</v>
      </c>
      <c r="N1457" s="106">
        <v>0.31</v>
      </c>
      <c r="O1457" s="106">
        <v>1</v>
      </c>
      <c r="P1457" s="106" t="s">
        <v>714</v>
      </c>
      <c r="Q1457" s="107" t="s">
        <v>2216</v>
      </c>
      <c r="R1457" s="107" t="s">
        <v>25</v>
      </c>
    </row>
    <row r="1458" spans="2:18" ht="20.100000000000001" customHeight="1" x14ac:dyDescent="0.4">
      <c r="B1458" s="105" t="str">
        <f t="shared" si="67"/>
        <v/>
      </c>
      <c r="C1458" s="105" t="str">
        <f t="shared" si="68"/>
        <v/>
      </c>
      <c r="D1458" s="105" t="str">
        <f t="shared" si="69"/>
        <v/>
      </c>
      <c r="E1458" s="106" t="s">
        <v>695</v>
      </c>
      <c r="F1458" s="106" t="s">
        <v>696</v>
      </c>
      <c r="G1458" s="106" t="s">
        <v>778</v>
      </c>
      <c r="H1458" s="106" t="s">
        <v>717</v>
      </c>
      <c r="I1458" s="106">
        <v>7</v>
      </c>
      <c r="J1458" s="106" t="s">
        <v>1269</v>
      </c>
      <c r="K1458" s="106">
        <v>8</v>
      </c>
      <c r="L1458" s="106" t="s">
        <v>717</v>
      </c>
      <c r="M1458" s="106" t="s">
        <v>924</v>
      </c>
      <c r="N1458" s="106">
        <v>0.31</v>
      </c>
      <c r="O1458" s="106">
        <v>1</v>
      </c>
      <c r="P1458" s="106" t="s">
        <v>714</v>
      </c>
      <c r="Q1458" s="107" t="s">
        <v>2217</v>
      </c>
      <c r="R1458" s="107" t="s">
        <v>25</v>
      </c>
    </row>
    <row r="1459" spans="2:18" ht="20.100000000000001" customHeight="1" x14ac:dyDescent="0.4">
      <c r="B1459" s="105" t="str">
        <f t="shared" si="67"/>
        <v/>
      </c>
      <c r="C1459" s="105" t="str">
        <f t="shared" si="68"/>
        <v/>
      </c>
      <c r="D1459" s="105" t="str">
        <f t="shared" si="69"/>
        <v/>
      </c>
      <c r="E1459" s="106" t="s">
        <v>695</v>
      </c>
      <c r="F1459" s="106" t="s">
        <v>728</v>
      </c>
      <c r="G1459" s="106" t="s">
        <v>773</v>
      </c>
      <c r="H1459" s="106" t="s">
        <v>765</v>
      </c>
      <c r="I1459" s="106">
        <v>7</v>
      </c>
      <c r="J1459" s="106" t="s">
        <v>1266</v>
      </c>
      <c r="K1459" s="106">
        <v>8</v>
      </c>
      <c r="L1459" s="106" t="s">
        <v>717</v>
      </c>
      <c r="M1459" s="106" t="s">
        <v>924</v>
      </c>
      <c r="N1459" s="106">
        <v>0.39</v>
      </c>
      <c r="O1459" s="106">
        <v>1</v>
      </c>
      <c r="P1459" s="106" t="s">
        <v>714</v>
      </c>
      <c r="Q1459" s="107" t="s">
        <v>2218</v>
      </c>
      <c r="R1459" s="107" t="s">
        <v>25</v>
      </c>
    </row>
    <row r="1460" spans="2:18" ht="20.100000000000001" customHeight="1" x14ac:dyDescent="0.4">
      <c r="B1460" s="105" t="str">
        <f t="shared" si="67"/>
        <v/>
      </c>
      <c r="C1460" s="105" t="str">
        <f t="shared" si="68"/>
        <v/>
      </c>
      <c r="D1460" s="105" t="str">
        <f t="shared" si="69"/>
        <v/>
      </c>
      <c r="E1460" s="106" t="s">
        <v>695</v>
      </c>
      <c r="F1460" s="106" t="s">
        <v>728</v>
      </c>
      <c r="G1460" s="106" t="s">
        <v>778</v>
      </c>
      <c r="H1460" s="106" t="s">
        <v>765</v>
      </c>
      <c r="I1460" s="106">
        <v>7</v>
      </c>
      <c r="J1460" s="106" t="s">
        <v>1269</v>
      </c>
      <c r="K1460" s="106">
        <v>8</v>
      </c>
      <c r="L1460" s="106" t="s">
        <v>717</v>
      </c>
      <c r="M1460" s="106" t="s">
        <v>924</v>
      </c>
      <c r="N1460" s="106">
        <v>0.39</v>
      </c>
      <c r="O1460" s="106">
        <v>1</v>
      </c>
      <c r="P1460" s="106" t="s">
        <v>714</v>
      </c>
      <c r="Q1460" s="107" t="s">
        <v>2219</v>
      </c>
      <c r="R1460" s="107" t="s">
        <v>25</v>
      </c>
    </row>
    <row r="1461" spans="2:18" ht="20.100000000000001" customHeight="1" x14ac:dyDescent="0.4">
      <c r="B1461" s="105" t="str">
        <f t="shared" si="67"/>
        <v/>
      </c>
      <c r="C1461" s="105" t="str">
        <f t="shared" si="68"/>
        <v/>
      </c>
      <c r="D1461" s="105" t="str">
        <f t="shared" si="69"/>
        <v/>
      </c>
      <c r="E1461" s="106" t="s">
        <v>695</v>
      </c>
      <c r="F1461" s="106" t="s">
        <v>798</v>
      </c>
      <c r="G1461" s="106" t="s">
        <v>773</v>
      </c>
      <c r="H1461" s="106" t="s">
        <v>765</v>
      </c>
      <c r="I1461" s="106">
        <v>8</v>
      </c>
      <c r="J1461" s="106" t="s">
        <v>774</v>
      </c>
      <c r="K1461" s="106">
        <v>8</v>
      </c>
      <c r="L1461" s="106" t="s">
        <v>819</v>
      </c>
      <c r="M1461" s="106" t="s">
        <v>924</v>
      </c>
      <c r="N1461" s="106">
        <v>0.36</v>
      </c>
      <c r="O1461" s="106">
        <v>1</v>
      </c>
      <c r="P1461" s="106" t="s">
        <v>714</v>
      </c>
      <c r="Q1461" s="107" t="s">
        <v>2220</v>
      </c>
      <c r="R1461" s="107" t="s">
        <v>25</v>
      </c>
    </row>
    <row r="1462" spans="2:18" ht="20.100000000000001" customHeight="1" x14ac:dyDescent="0.4">
      <c r="B1462" s="105" t="str">
        <f t="shared" si="67"/>
        <v/>
      </c>
      <c r="C1462" s="105" t="str">
        <f t="shared" si="68"/>
        <v/>
      </c>
      <c r="D1462" s="105" t="str">
        <f t="shared" si="69"/>
        <v/>
      </c>
      <c r="E1462" s="106" t="s">
        <v>695</v>
      </c>
      <c r="F1462" s="106" t="s">
        <v>798</v>
      </c>
      <c r="G1462" s="106" t="s">
        <v>773</v>
      </c>
      <c r="H1462" s="106" t="s">
        <v>765</v>
      </c>
      <c r="I1462" s="106">
        <v>7</v>
      </c>
      <c r="J1462" s="106" t="s">
        <v>1266</v>
      </c>
      <c r="K1462" s="106">
        <v>8</v>
      </c>
      <c r="L1462" s="106" t="s">
        <v>819</v>
      </c>
      <c r="M1462" s="106" t="s">
        <v>924</v>
      </c>
      <c r="N1462" s="106">
        <v>0.35</v>
      </c>
      <c r="O1462" s="106">
        <v>1</v>
      </c>
      <c r="P1462" s="106" t="s">
        <v>714</v>
      </c>
      <c r="Q1462" s="107" t="s">
        <v>2221</v>
      </c>
      <c r="R1462" s="107" t="s">
        <v>25</v>
      </c>
    </row>
    <row r="1463" spans="2:18" ht="20.100000000000001" customHeight="1" x14ac:dyDescent="0.4">
      <c r="B1463" s="105" t="str">
        <f t="shared" si="67"/>
        <v/>
      </c>
      <c r="C1463" s="105" t="str">
        <f t="shared" si="68"/>
        <v/>
      </c>
      <c r="D1463" s="105" t="str">
        <f t="shared" si="69"/>
        <v/>
      </c>
      <c r="E1463" s="106" t="s">
        <v>695</v>
      </c>
      <c r="F1463" s="106" t="s">
        <v>798</v>
      </c>
      <c r="G1463" s="106" t="s">
        <v>778</v>
      </c>
      <c r="H1463" s="106" t="s">
        <v>765</v>
      </c>
      <c r="I1463" s="106">
        <v>8</v>
      </c>
      <c r="J1463" s="106" t="s">
        <v>779</v>
      </c>
      <c r="K1463" s="106">
        <v>8</v>
      </c>
      <c r="L1463" s="106" t="s">
        <v>819</v>
      </c>
      <c r="M1463" s="106" t="s">
        <v>924</v>
      </c>
      <c r="N1463" s="106">
        <v>0.36</v>
      </c>
      <c r="O1463" s="106">
        <v>1</v>
      </c>
      <c r="P1463" s="106" t="s">
        <v>714</v>
      </c>
      <c r="Q1463" s="107" t="s">
        <v>2222</v>
      </c>
      <c r="R1463" s="107" t="s">
        <v>25</v>
      </c>
    </row>
    <row r="1464" spans="2:18" ht="20.100000000000001" customHeight="1" x14ac:dyDescent="0.4">
      <c r="B1464" s="105" t="str">
        <f t="shared" si="67"/>
        <v/>
      </c>
      <c r="C1464" s="105" t="str">
        <f t="shared" si="68"/>
        <v/>
      </c>
      <c r="D1464" s="105" t="str">
        <f t="shared" si="69"/>
        <v/>
      </c>
      <c r="E1464" s="106" t="s">
        <v>695</v>
      </c>
      <c r="F1464" s="106" t="s">
        <v>798</v>
      </c>
      <c r="G1464" s="106" t="s">
        <v>778</v>
      </c>
      <c r="H1464" s="106" t="s">
        <v>765</v>
      </c>
      <c r="I1464" s="106">
        <v>7</v>
      </c>
      <c r="J1464" s="106" t="s">
        <v>1269</v>
      </c>
      <c r="K1464" s="106">
        <v>8</v>
      </c>
      <c r="L1464" s="106" t="s">
        <v>819</v>
      </c>
      <c r="M1464" s="106" t="s">
        <v>924</v>
      </c>
      <c r="N1464" s="106">
        <v>0.35</v>
      </c>
      <c r="O1464" s="106">
        <v>1</v>
      </c>
      <c r="P1464" s="106" t="s">
        <v>714</v>
      </c>
      <c r="Q1464" s="107" t="s">
        <v>2223</v>
      </c>
      <c r="R1464" s="107" t="s">
        <v>25</v>
      </c>
    </row>
    <row r="1465" spans="2:18" ht="20.100000000000001" customHeight="1" x14ac:dyDescent="0.4">
      <c r="B1465" s="105" t="str">
        <f t="shared" si="67"/>
        <v/>
      </c>
      <c r="C1465" s="105" t="str">
        <f t="shared" si="68"/>
        <v/>
      </c>
      <c r="D1465" s="105" t="str">
        <f t="shared" si="69"/>
        <v/>
      </c>
      <c r="E1465" s="106" t="s">
        <v>695</v>
      </c>
      <c r="F1465" s="106" t="s">
        <v>798</v>
      </c>
      <c r="G1465" s="106" t="s">
        <v>782</v>
      </c>
      <c r="H1465" s="106" t="s">
        <v>765</v>
      </c>
      <c r="I1465" s="106">
        <v>8</v>
      </c>
      <c r="J1465" s="106" t="s">
        <v>783</v>
      </c>
      <c r="K1465" s="106">
        <v>8</v>
      </c>
      <c r="L1465" s="106" t="s">
        <v>819</v>
      </c>
      <c r="M1465" s="106" t="s">
        <v>924</v>
      </c>
      <c r="N1465" s="106">
        <v>0.32</v>
      </c>
      <c r="O1465" s="106">
        <v>1</v>
      </c>
      <c r="P1465" s="106" t="s">
        <v>714</v>
      </c>
      <c r="Q1465" s="107" t="s">
        <v>2224</v>
      </c>
      <c r="R1465" s="107" t="s">
        <v>25</v>
      </c>
    </row>
    <row r="1466" spans="2:18" ht="20.100000000000001" customHeight="1" x14ac:dyDescent="0.4">
      <c r="B1466" s="105" t="str">
        <f t="shared" si="67"/>
        <v/>
      </c>
      <c r="C1466" s="105" t="str">
        <f t="shared" si="68"/>
        <v/>
      </c>
      <c r="D1466" s="105" t="str">
        <f t="shared" si="69"/>
        <v/>
      </c>
      <c r="E1466" s="106" t="s">
        <v>695</v>
      </c>
      <c r="F1466" s="106" t="s">
        <v>1841</v>
      </c>
      <c r="G1466" s="106" t="s">
        <v>697</v>
      </c>
      <c r="H1466" s="106" t="s">
        <v>707</v>
      </c>
      <c r="I1466" s="106">
        <v>13</v>
      </c>
      <c r="J1466" s="106" t="s">
        <v>699</v>
      </c>
      <c r="K1466" s="106">
        <v>13</v>
      </c>
      <c r="L1466" s="106" t="s">
        <v>729</v>
      </c>
      <c r="M1466" s="106" t="s">
        <v>924</v>
      </c>
      <c r="N1466" s="106">
        <v>0.54</v>
      </c>
      <c r="O1466" s="106">
        <v>1</v>
      </c>
      <c r="P1466" s="106" t="s">
        <v>714</v>
      </c>
      <c r="Q1466" s="107" t="s">
        <v>2225</v>
      </c>
      <c r="R1466" s="107" t="s">
        <v>25</v>
      </c>
    </row>
    <row r="1467" spans="2:18" ht="20.100000000000001" customHeight="1" x14ac:dyDescent="0.4">
      <c r="B1467" s="105" t="str">
        <f t="shared" si="67"/>
        <v/>
      </c>
      <c r="C1467" s="105" t="str">
        <f t="shared" si="68"/>
        <v/>
      </c>
      <c r="D1467" s="105" t="str">
        <f t="shared" si="69"/>
        <v/>
      </c>
      <c r="E1467" s="106" t="s">
        <v>695</v>
      </c>
      <c r="F1467" s="106" t="s">
        <v>1841</v>
      </c>
      <c r="G1467" s="106" t="s">
        <v>697</v>
      </c>
      <c r="H1467" s="106" t="s">
        <v>1817</v>
      </c>
      <c r="I1467" s="106">
        <v>12</v>
      </c>
      <c r="J1467" s="106" t="s">
        <v>699</v>
      </c>
      <c r="K1467" s="106">
        <v>12</v>
      </c>
      <c r="L1467" s="106" t="s">
        <v>733</v>
      </c>
      <c r="M1467" s="106" t="s">
        <v>924</v>
      </c>
      <c r="N1467" s="106">
        <v>0.54</v>
      </c>
      <c r="O1467" s="106">
        <v>1</v>
      </c>
      <c r="P1467" s="106" t="s">
        <v>714</v>
      </c>
      <c r="Q1467" s="107" t="s">
        <v>2226</v>
      </c>
      <c r="R1467" s="107" t="s">
        <v>25</v>
      </c>
    </row>
    <row r="1468" spans="2:18" ht="20.100000000000001" customHeight="1" x14ac:dyDescent="0.4">
      <c r="B1468" s="105" t="str">
        <f t="shared" si="67"/>
        <v/>
      </c>
      <c r="C1468" s="105" t="str">
        <f t="shared" si="68"/>
        <v/>
      </c>
      <c r="D1468" s="105" t="str">
        <f t="shared" si="69"/>
        <v/>
      </c>
      <c r="E1468" s="106" t="s">
        <v>695</v>
      </c>
      <c r="F1468" s="106" t="s">
        <v>1813</v>
      </c>
      <c r="G1468" s="106" t="s">
        <v>697</v>
      </c>
      <c r="H1468" s="106" t="s">
        <v>1817</v>
      </c>
      <c r="I1468" s="106">
        <v>13</v>
      </c>
      <c r="J1468" s="106" t="s">
        <v>699</v>
      </c>
      <c r="K1468" s="106">
        <v>13</v>
      </c>
      <c r="L1468" s="106" t="s">
        <v>741</v>
      </c>
      <c r="M1468" s="106" t="s">
        <v>924</v>
      </c>
      <c r="N1468" s="106">
        <v>0.54</v>
      </c>
      <c r="O1468" s="106">
        <v>1</v>
      </c>
      <c r="P1468" s="106" t="s">
        <v>714</v>
      </c>
      <c r="Q1468" s="107" t="s">
        <v>2227</v>
      </c>
      <c r="R1468" s="107" t="s">
        <v>25</v>
      </c>
    </row>
    <row r="1469" spans="2:18" ht="20.100000000000001" customHeight="1" x14ac:dyDescent="0.4">
      <c r="B1469" s="105" t="str">
        <f t="shared" si="67"/>
        <v/>
      </c>
      <c r="C1469" s="105" t="str">
        <f t="shared" si="68"/>
        <v/>
      </c>
      <c r="D1469" s="105" t="str">
        <f t="shared" si="69"/>
        <v/>
      </c>
      <c r="E1469" s="106" t="s">
        <v>695</v>
      </c>
      <c r="F1469" s="106" t="s">
        <v>1813</v>
      </c>
      <c r="G1469" s="106" t="s">
        <v>697</v>
      </c>
      <c r="H1469" s="106" t="s">
        <v>1027</v>
      </c>
      <c r="I1469" s="106">
        <v>12</v>
      </c>
      <c r="J1469" s="106" t="s">
        <v>699</v>
      </c>
      <c r="K1469" s="106">
        <v>13</v>
      </c>
      <c r="L1469" s="106" t="s">
        <v>741</v>
      </c>
      <c r="M1469" s="106" t="s">
        <v>924</v>
      </c>
      <c r="N1469" s="106">
        <v>0.53</v>
      </c>
      <c r="O1469" s="106">
        <v>1</v>
      </c>
      <c r="P1469" s="106" t="s">
        <v>714</v>
      </c>
      <c r="Q1469" s="107" t="s">
        <v>2228</v>
      </c>
      <c r="R1469" s="107" t="s">
        <v>25</v>
      </c>
    </row>
    <row r="1470" spans="2:18" ht="20.100000000000001" customHeight="1" x14ac:dyDescent="0.4">
      <c r="B1470" s="105" t="str">
        <f t="shared" si="67"/>
        <v/>
      </c>
      <c r="C1470" s="105" t="str">
        <f t="shared" si="68"/>
        <v/>
      </c>
      <c r="D1470" s="105" t="str">
        <f t="shared" si="69"/>
        <v/>
      </c>
      <c r="E1470" s="106" t="s">
        <v>695</v>
      </c>
      <c r="F1470" s="106" t="s">
        <v>1813</v>
      </c>
      <c r="G1470" s="106" t="s">
        <v>710</v>
      </c>
      <c r="H1470" s="106" t="s">
        <v>707</v>
      </c>
      <c r="I1470" s="106">
        <v>12</v>
      </c>
      <c r="J1470" s="106" t="s">
        <v>711</v>
      </c>
      <c r="K1470" s="106">
        <v>13</v>
      </c>
      <c r="L1470" s="106" t="s">
        <v>741</v>
      </c>
      <c r="M1470" s="106" t="s">
        <v>924</v>
      </c>
      <c r="N1470" s="106">
        <v>0.54</v>
      </c>
      <c r="O1470" s="106">
        <v>1</v>
      </c>
      <c r="P1470" s="106" t="s">
        <v>714</v>
      </c>
      <c r="Q1470" s="107" t="s">
        <v>2229</v>
      </c>
      <c r="R1470" s="107" t="s">
        <v>25</v>
      </c>
    </row>
    <row r="1471" spans="2:18" ht="20.100000000000001" customHeight="1" x14ac:dyDescent="0.4">
      <c r="B1471" s="105" t="str">
        <f t="shared" si="67"/>
        <v/>
      </c>
      <c r="C1471" s="105" t="str">
        <f t="shared" si="68"/>
        <v/>
      </c>
      <c r="D1471" s="105" t="str">
        <f t="shared" si="69"/>
        <v/>
      </c>
      <c r="E1471" s="106" t="s">
        <v>695</v>
      </c>
      <c r="F1471" s="106" t="s">
        <v>1813</v>
      </c>
      <c r="G1471" s="106" t="s">
        <v>710</v>
      </c>
      <c r="H1471" s="106" t="s">
        <v>1817</v>
      </c>
      <c r="I1471" s="106">
        <v>12</v>
      </c>
      <c r="J1471" s="106" t="s">
        <v>711</v>
      </c>
      <c r="K1471" s="106">
        <v>12</v>
      </c>
      <c r="L1471" s="106" t="s">
        <v>741</v>
      </c>
      <c r="M1471" s="106" t="s">
        <v>924</v>
      </c>
      <c r="N1471" s="106">
        <v>0.53</v>
      </c>
      <c r="O1471" s="106">
        <v>1</v>
      </c>
      <c r="P1471" s="106" t="s">
        <v>714</v>
      </c>
      <c r="Q1471" s="107" t="s">
        <v>2230</v>
      </c>
      <c r="R1471" s="107" t="s">
        <v>25</v>
      </c>
    </row>
    <row r="1472" spans="2:18" ht="20.100000000000001" customHeight="1" x14ac:dyDescent="0.4">
      <c r="B1472" s="105" t="str">
        <f t="shared" si="67"/>
        <v/>
      </c>
      <c r="C1472" s="105" t="str">
        <f t="shared" si="68"/>
        <v/>
      </c>
      <c r="D1472" s="105" t="str">
        <f t="shared" si="69"/>
        <v/>
      </c>
      <c r="E1472" s="106" t="s">
        <v>695</v>
      </c>
      <c r="F1472" s="106" t="s">
        <v>1813</v>
      </c>
      <c r="G1472" s="106" t="s">
        <v>721</v>
      </c>
      <c r="H1472" s="106" t="s">
        <v>707</v>
      </c>
      <c r="I1472" s="106">
        <v>12</v>
      </c>
      <c r="J1472" s="106" t="s">
        <v>722</v>
      </c>
      <c r="K1472" s="106">
        <v>12</v>
      </c>
      <c r="L1472" s="106" t="s">
        <v>741</v>
      </c>
      <c r="M1472" s="106" t="s">
        <v>924</v>
      </c>
      <c r="N1472" s="106">
        <v>0.53</v>
      </c>
      <c r="O1472" s="106">
        <v>1</v>
      </c>
      <c r="P1472" s="106" t="s">
        <v>714</v>
      </c>
      <c r="Q1472" s="107" t="s">
        <v>2231</v>
      </c>
      <c r="R1472" s="107" t="s">
        <v>25</v>
      </c>
    </row>
    <row r="1473" spans="2:18" ht="20.100000000000001" customHeight="1" x14ac:dyDescent="0.4">
      <c r="B1473" s="105" t="str">
        <f t="shared" si="67"/>
        <v/>
      </c>
      <c r="C1473" s="105" t="str">
        <f t="shared" si="68"/>
        <v/>
      </c>
      <c r="D1473" s="105" t="str">
        <f t="shared" si="69"/>
        <v/>
      </c>
      <c r="E1473" s="106" t="s">
        <v>695</v>
      </c>
      <c r="F1473" s="106" t="s">
        <v>1813</v>
      </c>
      <c r="G1473" s="106" t="s">
        <v>752</v>
      </c>
      <c r="H1473" s="106" t="s">
        <v>707</v>
      </c>
      <c r="I1473" s="106">
        <v>12</v>
      </c>
      <c r="J1473" s="106" t="s">
        <v>699</v>
      </c>
      <c r="K1473" s="106">
        <v>13</v>
      </c>
      <c r="L1473" s="106" t="s">
        <v>753</v>
      </c>
      <c r="M1473" s="106" t="s">
        <v>924</v>
      </c>
      <c r="N1473" s="106">
        <v>0.54</v>
      </c>
      <c r="O1473" s="106">
        <v>1</v>
      </c>
      <c r="P1473" s="106" t="s">
        <v>714</v>
      </c>
      <c r="Q1473" s="107" t="s">
        <v>2232</v>
      </c>
      <c r="R1473" s="107" t="s">
        <v>25</v>
      </c>
    </row>
    <row r="1474" spans="2:18" ht="20.100000000000001" customHeight="1" x14ac:dyDescent="0.4">
      <c r="B1474" s="105" t="str">
        <f t="shared" si="67"/>
        <v/>
      </c>
      <c r="C1474" s="105" t="str">
        <f t="shared" si="68"/>
        <v/>
      </c>
      <c r="D1474" s="105" t="str">
        <f t="shared" si="69"/>
        <v/>
      </c>
      <c r="E1474" s="106" t="s">
        <v>695</v>
      </c>
      <c r="F1474" s="106" t="s">
        <v>1813</v>
      </c>
      <c r="G1474" s="106" t="s">
        <v>752</v>
      </c>
      <c r="H1474" s="106" t="s">
        <v>1817</v>
      </c>
      <c r="I1474" s="106">
        <v>12</v>
      </c>
      <c r="J1474" s="106" t="s">
        <v>699</v>
      </c>
      <c r="K1474" s="106">
        <v>12</v>
      </c>
      <c r="L1474" s="106" t="s">
        <v>753</v>
      </c>
      <c r="M1474" s="106" t="s">
        <v>924</v>
      </c>
      <c r="N1474" s="106">
        <v>0.53</v>
      </c>
      <c r="O1474" s="106">
        <v>1</v>
      </c>
      <c r="P1474" s="106" t="s">
        <v>714</v>
      </c>
      <c r="Q1474" s="107" t="s">
        <v>2233</v>
      </c>
      <c r="R1474" s="107" t="s">
        <v>25</v>
      </c>
    </row>
    <row r="1475" spans="2:18" ht="20.100000000000001" customHeight="1" x14ac:dyDescent="0.4">
      <c r="B1475" s="105" t="str">
        <f t="shared" si="67"/>
        <v/>
      </c>
      <c r="C1475" s="105" t="str">
        <f t="shared" si="68"/>
        <v/>
      </c>
      <c r="D1475" s="105" t="str">
        <f t="shared" si="69"/>
        <v/>
      </c>
      <c r="E1475" s="106" t="s">
        <v>695</v>
      </c>
      <c r="F1475" s="106" t="s">
        <v>1813</v>
      </c>
      <c r="G1475" s="106" t="s">
        <v>752</v>
      </c>
      <c r="H1475" s="106" t="s">
        <v>1027</v>
      </c>
      <c r="I1475" s="106">
        <v>11</v>
      </c>
      <c r="J1475" s="106" t="s">
        <v>699</v>
      </c>
      <c r="K1475" s="106">
        <v>12</v>
      </c>
      <c r="L1475" s="106" t="s">
        <v>753</v>
      </c>
      <c r="M1475" s="106" t="s">
        <v>924</v>
      </c>
      <c r="N1475" s="106">
        <v>0.53</v>
      </c>
      <c r="O1475" s="106">
        <v>1</v>
      </c>
      <c r="P1475" s="106" t="s">
        <v>714</v>
      </c>
      <c r="Q1475" s="107" t="s">
        <v>2234</v>
      </c>
      <c r="R1475" s="107" t="s">
        <v>25</v>
      </c>
    </row>
    <row r="1476" spans="2:18" ht="20.100000000000001" customHeight="1" x14ac:dyDescent="0.4">
      <c r="B1476" s="105" t="str">
        <f t="shared" si="67"/>
        <v/>
      </c>
      <c r="C1476" s="105" t="str">
        <f t="shared" si="68"/>
        <v/>
      </c>
      <c r="D1476" s="105" t="str">
        <f t="shared" si="69"/>
        <v/>
      </c>
      <c r="E1476" s="106" t="s">
        <v>695</v>
      </c>
      <c r="F1476" s="106" t="s">
        <v>1813</v>
      </c>
      <c r="G1476" s="106" t="s">
        <v>758</v>
      </c>
      <c r="H1476" s="106" t="s">
        <v>707</v>
      </c>
      <c r="I1476" s="106">
        <v>11</v>
      </c>
      <c r="J1476" s="106" t="s">
        <v>711</v>
      </c>
      <c r="K1476" s="106">
        <v>12</v>
      </c>
      <c r="L1476" s="106" t="s">
        <v>753</v>
      </c>
      <c r="M1476" s="106" t="s">
        <v>924</v>
      </c>
      <c r="N1476" s="106">
        <v>0.53</v>
      </c>
      <c r="O1476" s="106">
        <v>1</v>
      </c>
      <c r="P1476" s="106" t="s">
        <v>714</v>
      </c>
      <c r="Q1476" s="107" t="s">
        <v>2235</v>
      </c>
      <c r="R1476" s="107" t="s">
        <v>25</v>
      </c>
    </row>
    <row r="1477" spans="2:18" ht="20.100000000000001" customHeight="1" x14ac:dyDescent="0.4">
      <c r="B1477" s="105" t="str">
        <f t="shared" si="67"/>
        <v/>
      </c>
      <c r="C1477" s="105" t="str">
        <f t="shared" si="68"/>
        <v/>
      </c>
      <c r="D1477" s="105" t="str">
        <f t="shared" si="69"/>
        <v/>
      </c>
      <c r="E1477" s="106" t="s">
        <v>695</v>
      </c>
      <c r="F1477" s="106" t="s">
        <v>794</v>
      </c>
      <c r="G1477" s="106" t="s">
        <v>697</v>
      </c>
      <c r="H1477" s="106" t="s">
        <v>765</v>
      </c>
      <c r="I1477" s="106">
        <v>8</v>
      </c>
      <c r="J1477" s="106" t="s">
        <v>699</v>
      </c>
      <c r="K1477" s="106">
        <v>8</v>
      </c>
      <c r="L1477" s="106" t="s">
        <v>765</v>
      </c>
      <c r="M1477" s="106" t="s">
        <v>924</v>
      </c>
      <c r="N1477" s="106">
        <v>0.45</v>
      </c>
      <c r="O1477" s="106">
        <v>1</v>
      </c>
      <c r="P1477" s="106" t="s">
        <v>714</v>
      </c>
      <c r="Q1477" s="107" t="s">
        <v>2236</v>
      </c>
      <c r="R1477" s="107" t="s">
        <v>522</v>
      </c>
    </row>
    <row r="1478" spans="2:18" ht="20.100000000000001" customHeight="1" x14ac:dyDescent="0.4">
      <c r="B1478" s="105" t="str">
        <f t="shared" si="67"/>
        <v/>
      </c>
      <c r="C1478" s="105" t="str">
        <f t="shared" si="68"/>
        <v/>
      </c>
      <c r="D1478" s="105" t="str">
        <f t="shared" si="69"/>
        <v/>
      </c>
      <c r="E1478" s="106" t="s">
        <v>695</v>
      </c>
      <c r="F1478" s="106" t="s">
        <v>794</v>
      </c>
      <c r="G1478" s="106" t="s">
        <v>721</v>
      </c>
      <c r="H1478" s="106" t="s">
        <v>729</v>
      </c>
      <c r="I1478" s="106">
        <v>8</v>
      </c>
      <c r="J1478" s="106" t="s">
        <v>722</v>
      </c>
      <c r="K1478" s="106">
        <v>8</v>
      </c>
      <c r="L1478" s="106" t="s">
        <v>729</v>
      </c>
      <c r="M1478" s="106" t="s">
        <v>924</v>
      </c>
      <c r="N1478" s="106">
        <v>0.45</v>
      </c>
      <c r="O1478" s="106">
        <v>1</v>
      </c>
      <c r="P1478" s="106" t="s">
        <v>714</v>
      </c>
      <c r="Q1478" s="107" t="s">
        <v>2237</v>
      </c>
      <c r="R1478" s="107" t="s">
        <v>522</v>
      </c>
    </row>
    <row r="1479" spans="2:18" ht="20.100000000000001" customHeight="1" x14ac:dyDescent="0.4">
      <c r="B1479" s="105" t="str">
        <f t="shared" si="67"/>
        <v/>
      </c>
      <c r="C1479" s="105" t="str">
        <f t="shared" si="68"/>
        <v/>
      </c>
      <c r="D1479" s="105" t="str">
        <f t="shared" si="69"/>
        <v/>
      </c>
      <c r="E1479" s="106" t="s">
        <v>695</v>
      </c>
      <c r="F1479" s="106" t="s">
        <v>696</v>
      </c>
      <c r="G1479" s="106" t="s">
        <v>710</v>
      </c>
      <c r="H1479" s="106" t="s">
        <v>698</v>
      </c>
      <c r="I1479" s="106">
        <v>7</v>
      </c>
      <c r="J1479" s="106" t="s">
        <v>711</v>
      </c>
      <c r="K1479" s="106">
        <v>8</v>
      </c>
      <c r="L1479" s="106" t="s">
        <v>698</v>
      </c>
      <c r="M1479" s="106" t="s">
        <v>924</v>
      </c>
      <c r="N1479" s="106">
        <v>0.32</v>
      </c>
      <c r="O1479" s="106">
        <v>1</v>
      </c>
      <c r="P1479" s="106" t="s">
        <v>714</v>
      </c>
      <c r="Q1479" s="107" t="s">
        <v>2238</v>
      </c>
      <c r="R1479" s="107" t="s">
        <v>522</v>
      </c>
    </row>
    <row r="1480" spans="2:18" ht="20.100000000000001" customHeight="1" x14ac:dyDescent="0.4">
      <c r="B1480" s="105" t="str">
        <f t="shared" si="67"/>
        <v/>
      </c>
      <c r="C1480" s="105" t="str">
        <f t="shared" si="68"/>
        <v/>
      </c>
      <c r="D1480" s="105" t="str">
        <f t="shared" si="69"/>
        <v/>
      </c>
      <c r="E1480" s="106" t="s">
        <v>695</v>
      </c>
      <c r="F1480" s="106" t="s">
        <v>728</v>
      </c>
      <c r="G1480" s="106" t="s">
        <v>710</v>
      </c>
      <c r="H1480" s="106" t="s">
        <v>733</v>
      </c>
      <c r="I1480" s="106">
        <v>7</v>
      </c>
      <c r="J1480" s="106" t="s">
        <v>711</v>
      </c>
      <c r="K1480" s="106">
        <v>8</v>
      </c>
      <c r="L1480" s="106" t="s">
        <v>698</v>
      </c>
      <c r="M1480" s="106" t="s">
        <v>924</v>
      </c>
      <c r="N1480" s="106">
        <v>0.4</v>
      </c>
      <c r="O1480" s="106">
        <v>1</v>
      </c>
      <c r="P1480" s="106" t="s">
        <v>714</v>
      </c>
      <c r="Q1480" s="107" t="s">
        <v>2239</v>
      </c>
      <c r="R1480" s="107" t="s">
        <v>522</v>
      </c>
    </row>
    <row r="1481" spans="2:18" ht="20.100000000000001" customHeight="1" x14ac:dyDescent="0.4">
      <c r="B1481" s="105" t="str">
        <f t="shared" si="67"/>
        <v/>
      </c>
      <c r="C1481" s="105" t="str">
        <f t="shared" si="68"/>
        <v/>
      </c>
      <c r="D1481" s="105" t="str">
        <f t="shared" si="69"/>
        <v/>
      </c>
      <c r="E1481" s="106" t="s">
        <v>695</v>
      </c>
      <c r="F1481" s="106" t="s">
        <v>798</v>
      </c>
      <c r="G1481" s="106" t="s">
        <v>697</v>
      </c>
      <c r="H1481" s="106" t="s">
        <v>765</v>
      </c>
      <c r="I1481" s="106">
        <v>8</v>
      </c>
      <c r="J1481" s="106" t="s">
        <v>699</v>
      </c>
      <c r="K1481" s="106">
        <v>8</v>
      </c>
      <c r="L1481" s="106" t="s">
        <v>819</v>
      </c>
      <c r="M1481" s="106" t="s">
        <v>924</v>
      </c>
      <c r="N1481" s="106">
        <v>0.36</v>
      </c>
      <c r="O1481" s="106">
        <v>1</v>
      </c>
      <c r="P1481" s="106" t="s">
        <v>714</v>
      </c>
      <c r="Q1481" s="107" t="s">
        <v>2240</v>
      </c>
      <c r="R1481" s="107" t="s">
        <v>522</v>
      </c>
    </row>
    <row r="1482" spans="2:18" ht="20.100000000000001" customHeight="1" x14ac:dyDescent="0.4">
      <c r="B1482" s="105" t="str">
        <f t="shared" si="67"/>
        <v/>
      </c>
      <c r="C1482" s="105" t="str">
        <f t="shared" si="68"/>
        <v/>
      </c>
      <c r="D1482" s="105" t="str">
        <f t="shared" si="69"/>
        <v/>
      </c>
      <c r="E1482" s="106" t="s">
        <v>695</v>
      </c>
      <c r="F1482" s="106" t="s">
        <v>798</v>
      </c>
      <c r="G1482" s="106" t="s">
        <v>721</v>
      </c>
      <c r="H1482" s="106" t="s">
        <v>729</v>
      </c>
      <c r="I1482" s="106">
        <v>8</v>
      </c>
      <c r="J1482" s="106" t="s">
        <v>722</v>
      </c>
      <c r="K1482" s="106">
        <v>8</v>
      </c>
      <c r="L1482" s="106" t="s">
        <v>799</v>
      </c>
      <c r="M1482" s="106" t="s">
        <v>924</v>
      </c>
      <c r="N1482" s="106">
        <v>0.37</v>
      </c>
      <c r="O1482" s="106">
        <v>1</v>
      </c>
      <c r="P1482" s="106" t="s">
        <v>714</v>
      </c>
      <c r="Q1482" s="107" t="s">
        <v>2241</v>
      </c>
      <c r="R1482" s="107" t="s">
        <v>522</v>
      </c>
    </row>
    <row r="1483" spans="2:18" ht="20.100000000000001" customHeight="1" x14ac:dyDescent="0.4">
      <c r="B1483" s="105" t="str">
        <f t="shared" si="67"/>
        <v/>
      </c>
      <c r="C1483" s="105" t="str">
        <f t="shared" si="68"/>
        <v/>
      </c>
      <c r="D1483" s="105" t="str">
        <f t="shared" si="69"/>
        <v/>
      </c>
      <c r="E1483" s="106" t="s">
        <v>695</v>
      </c>
      <c r="F1483" s="106" t="s">
        <v>805</v>
      </c>
      <c r="G1483" s="106" t="s">
        <v>721</v>
      </c>
      <c r="H1483" s="106" t="s">
        <v>765</v>
      </c>
      <c r="I1483" s="106">
        <v>8</v>
      </c>
      <c r="J1483" s="106" t="s">
        <v>722</v>
      </c>
      <c r="K1483" s="106">
        <v>8</v>
      </c>
      <c r="L1483" s="106" t="s">
        <v>741</v>
      </c>
      <c r="M1483" s="106" t="s">
        <v>924</v>
      </c>
      <c r="N1483" s="106">
        <v>0.44</v>
      </c>
      <c r="O1483" s="106">
        <v>1</v>
      </c>
      <c r="P1483" s="106" t="s">
        <v>714</v>
      </c>
      <c r="Q1483" s="107" t="s">
        <v>2242</v>
      </c>
      <c r="R1483" s="107" t="s">
        <v>522</v>
      </c>
    </row>
    <row r="1484" spans="2:18" ht="20.100000000000001" customHeight="1" x14ac:dyDescent="0.4">
      <c r="B1484" s="105" t="str">
        <f t="shared" si="67"/>
        <v/>
      </c>
      <c r="C1484" s="105" t="str">
        <f t="shared" si="68"/>
        <v/>
      </c>
      <c r="D1484" s="105" t="str">
        <f t="shared" si="69"/>
        <v/>
      </c>
      <c r="E1484" s="106" t="s">
        <v>695</v>
      </c>
      <c r="F1484" s="106" t="s">
        <v>805</v>
      </c>
      <c r="G1484" s="106" t="s">
        <v>773</v>
      </c>
      <c r="H1484" s="106" t="s">
        <v>729</v>
      </c>
      <c r="I1484" s="106">
        <v>8</v>
      </c>
      <c r="J1484" s="106" t="s">
        <v>774</v>
      </c>
      <c r="K1484" s="106">
        <v>8</v>
      </c>
      <c r="L1484" s="106" t="s">
        <v>741</v>
      </c>
      <c r="M1484" s="106" t="s">
        <v>924</v>
      </c>
      <c r="N1484" s="106">
        <v>0.45</v>
      </c>
      <c r="O1484" s="106">
        <v>1</v>
      </c>
      <c r="P1484" s="106" t="s">
        <v>714</v>
      </c>
      <c r="Q1484" s="107" t="s">
        <v>2243</v>
      </c>
      <c r="R1484" s="107" t="s">
        <v>522</v>
      </c>
    </row>
    <row r="1485" spans="2:18" ht="20.100000000000001" customHeight="1" x14ac:dyDescent="0.4">
      <c r="B1485" s="105" t="str">
        <f t="shared" si="67"/>
        <v/>
      </c>
      <c r="C1485" s="105" t="str">
        <f t="shared" si="68"/>
        <v/>
      </c>
      <c r="D1485" s="105" t="str">
        <f t="shared" si="69"/>
        <v/>
      </c>
      <c r="E1485" s="106" t="s">
        <v>695</v>
      </c>
      <c r="F1485" s="106" t="s">
        <v>805</v>
      </c>
      <c r="G1485" s="106" t="s">
        <v>778</v>
      </c>
      <c r="H1485" s="106" t="s">
        <v>729</v>
      </c>
      <c r="I1485" s="106">
        <v>8</v>
      </c>
      <c r="J1485" s="106" t="s">
        <v>779</v>
      </c>
      <c r="K1485" s="106">
        <v>8</v>
      </c>
      <c r="L1485" s="106" t="s">
        <v>741</v>
      </c>
      <c r="M1485" s="106" t="s">
        <v>924</v>
      </c>
      <c r="N1485" s="106">
        <v>0.45</v>
      </c>
      <c r="O1485" s="106">
        <v>1</v>
      </c>
      <c r="P1485" s="106" t="s">
        <v>714</v>
      </c>
      <c r="Q1485" s="107" t="s">
        <v>2244</v>
      </c>
      <c r="R1485" s="107" t="s">
        <v>522</v>
      </c>
    </row>
    <row r="1486" spans="2:18" ht="20.100000000000001" customHeight="1" x14ac:dyDescent="0.4">
      <c r="B1486" s="105" t="str">
        <f t="shared" si="67"/>
        <v/>
      </c>
      <c r="C1486" s="105" t="str">
        <f t="shared" si="68"/>
        <v/>
      </c>
      <c r="D1486" s="105" t="str">
        <f t="shared" si="69"/>
        <v/>
      </c>
      <c r="E1486" s="106" t="s">
        <v>695</v>
      </c>
      <c r="F1486" s="106" t="s">
        <v>805</v>
      </c>
      <c r="G1486" s="106" t="s">
        <v>782</v>
      </c>
      <c r="H1486" s="106" t="s">
        <v>729</v>
      </c>
      <c r="I1486" s="106">
        <v>8</v>
      </c>
      <c r="J1486" s="106" t="s">
        <v>783</v>
      </c>
      <c r="K1486" s="106">
        <v>8</v>
      </c>
      <c r="L1486" s="106" t="s">
        <v>741</v>
      </c>
      <c r="M1486" s="106" t="s">
        <v>924</v>
      </c>
      <c r="N1486" s="106">
        <v>0.38</v>
      </c>
      <c r="O1486" s="106">
        <v>1</v>
      </c>
      <c r="P1486" s="106" t="s">
        <v>714</v>
      </c>
      <c r="Q1486" s="107" t="s">
        <v>2245</v>
      </c>
      <c r="R1486" s="107" t="s">
        <v>522</v>
      </c>
    </row>
    <row r="1487" spans="2:18" ht="20.100000000000001" customHeight="1" x14ac:dyDescent="0.4">
      <c r="B1487" s="105" t="str">
        <f t="shared" si="67"/>
        <v/>
      </c>
      <c r="C1487" s="105" t="str">
        <f t="shared" si="68"/>
        <v/>
      </c>
      <c r="D1487" s="105" t="str">
        <f t="shared" si="69"/>
        <v/>
      </c>
      <c r="E1487" s="106" t="s">
        <v>695</v>
      </c>
      <c r="F1487" s="106" t="s">
        <v>805</v>
      </c>
      <c r="G1487" s="106" t="s">
        <v>758</v>
      </c>
      <c r="H1487" s="106" t="s">
        <v>733</v>
      </c>
      <c r="I1487" s="106">
        <v>8</v>
      </c>
      <c r="J1487" s="106" t="s">
        <v>711</v>
      </c>
      <c r="K1487" s="106">
        <v>8</v>
      </c>
      <c r="L1487" s="106" t="s">
        <v>753</v>
      </c>
      <c r="M1487" s="106" t="s">
        <v>924</v>
      </c>
      <c r="N1487" s="106">
        <v>0.45</v>
      </c>
      <c r="O1487" s="106">
        <v>1</v>
      </c>
      <c r="P1487" s="106" t="s">
        <v>714</v>
      </c>
      <c r="Q1487" s="107" t="s">
        <v>2246</v>
      </c>
      <c r="R1487" s="107" t="s">
        <v>522</v>
      </c>
    </row>
    <row r="1488" spans="2:18" ht="20.100000000000001" customHeight="1" x14ac:dyDescent="0.4">
      <c r="B1488" s="105" t="str">
        <f t="shared" si="67"/>
        <v/>
      </c>
      <c r="C1488" s="105" t="str">
        <f t="shared" si="68"/>
        <v/>
      </c>
      <c r="D1488" s="105" t="str">
        <f t="shared" si="69"/>
        <v/>
      </c>
      <c r="E1488" s="106" t="s">
        <v>695</v>
      </c>
      <c r="F1488" s="106" t="s">
        <v>805</v>
      </c>
      <c r="G1488" s="106" t="s">
        <v>788</v>
      </c>
      <c r="H1488" s="106" t="s">
        <v>729</v>
      </c>
      <c r="I1488" s="106">
        <v>8</v>
      </c>
      <c r="J1488" s="106" t="s">
        <v>722</v>
      </c>
      <c r="K1488" s="106">
        <v>8</v>
      </c>
      <c r="L1488" s="106" t="s">
        <v>753</v>
      </c>
      <c r="M1488" s="106" t="s">
        <v>924</v>
      </c>
      <c r="N1488" s="106">
        <v>0.45</v>
      </c>
      <c r="O1488" s="106">
        <v>1</v>
      </c>
      <c r="P1488" s="106" t="s">
        <v>714</v>
      </c>
      <c r="Q1488" s="107" t="s">
        <v>2247</v>
      </c>
      <c r="R1488" s="107" t="s">
        <v>522</v>
      </c>
    </row>
    <row r="1489" spans="2:18" ht="20.100000000000001" customHeight="1" x14ac:dyDescent="0.4">
      <c r="B1489" s="105" t="str">
        <f t="shared" ref="B1489:B1552" si="70">IF(OR($C$11="",$C$12=""),"",IFERROR(IF(AND($U$23&lt;&gt;R1489,$V$23&lt;&gt;R1489),"－",IF(AND(COUNTIF($C$11,"*樹脂スペーサー*")&gt;0,OR(M1489="空気",F1489="一般",F1489="一般ＰＧ")),"－",IF(AND($W$26&gt;0,$W$26&gt;=O1489),$U$26,IF(AND($W$27&gt;0,$W$27&gt;=O1489),$U$27,IF(AND($W$28&gt;0,$W$28&gt;=O1489),$U$28,IF(AND($W$29&gt;0,$W$29&gt;=O1489),$U$29,IF(AND($W$30&gt;0,$W$30&gt;=O1489),$U$30,IF(AND($W$31&gt;0,$W$31&gt;=O1489),$U$31,IF(AND($W$32&gt;0,$W$32&gt;=O1489),$U$32,"－"))))))))),"－"))</f>
        <v/>
      </c>
      <c r="C1489" s="105" t="str">
        <f t="shared" ref="C1489:C1552" si="71">IF(B1489="","",IF(B1489&lt;&gt;"－",VLOOKUP(B1489,$U$26:$V$32,2,FALSE),"－"))</f>
        <v/>
      </c>
      <c r="D1489" s="105" t="str">
        <f t="shared" ref="D1489:D1552" si="72">IF($H$10="","",IF($V$39&lt;&gt;"断熱等","－",IF(AND(COUNTIF($V$35,"*樹脂スペーサー*")&gt;0,OR(M1489="空気",F1489="一般",F1489="一般ＰＧ")),"－",IF(AND($V$36&lt;&gt;R1489,$W$36&lt;&gt;R1489),"－",IF(MID($H$10,10,1)="Z",IF(N1489&lt;=0.65,"○","－"),IF($V$37&gt;=O1489,"○","－"))))))</f>
        <v/>
      </c>
      <c r="E1489" s="106" t="s">
        <v>695</v>
      </c>
      <c r="F1489" s="106" t="s">
        <v>740</v>
      </c>
      <c r="G1489" s="106" t="s">
        <v>773</v>
      </c>
      <c r="H1489" s="106" t="s">
        <v>698</v>
      </c>
      <c r="I1489" s="106">
        <v>7</v>
      </c>
      <c r="J1489" s="106" t="s">
        <v>774</v>
      </c>
      <c r="K1489" s="106">
        <v>8</v>
      </c>
      <c r="L1489" s="106" t="s">
        <v>741</v>
      </c>
      <c r="M1489" s="106" t="s">
        <v>924</v>
      </c>
      <c r="N1489" s="106">
        <v>0.33</v>
      </c>
      <c r="O1489" s="106">
        <v>1</v>
      </c>
      <c r="P1489" s="106" t="s">
        <v>714</v>
      </c>
      <c r="Q1489" s="107" t="s">
        <v>2248</v>
      </c>
      <c r="R1489" s="107" t="s">
        <v>522</v>
      </c>
    </row>
    <row r="1490" spans="2:18" ht="20.100000000000001" customHeight="1" x14ac:dyDescent="0.4">
      <c r="B1490" s="105" t="str">
        <f t="shared" si="70"/>
        <v/>
      </c>
      <c r="C1490" s="105" t="str">
        <f t="shared" si="71"/>
        <v/>
      </c>
      <c r="D1490" s="105" t="str">
        <f t="shared" si="72"/>
        <v/>
      </c>
      <c r="E1490" s="106" t="s">
        <v>695</v>
      </c>
      <c r="F1490" s="106" t="s">
        <v>740</v>
      </c>
      <c r="G1490" s="106" t="s">
        <v>778</v>
      </c>
      <c r="H1490" s="106" t="s">
        <v>698</v>
      </c>
      <c r="I1490" s="106">
        <v>7</v>
      </c>
      <c r="J1490" s="106" t="s">
        <v>779</v>
      </c>
      <c r="K1490" s="106">
        <v>8</v>
      </c>
      <c r="L1490" s="106" t="s">
        <v>741</v>
      </c>
      <c r="M1490" s="106" t="s">
        <v>924</v>
      </c>
      <c r="N1490" s="106">
        <v>0.33</v>
      </c>
      <c r="O1490" s="106">
        <v>1</v>
      </c>
      <c r="P1490" s="106" t="s">
        <v>714</v>
      </c>
      <c r="Q1490" s="107" t="s">
        <v>2249</v>
      </c>
      <c r="R1490" s="107" t="s">
        <v>522</v>
      </c>
    </row>
    <row r="1491" spans="2:18" ht="20.100000000000001" customHeight="1" x14ac:dyDescent="0.4">
      <c r="B1491" s="105" t="str">
        <f t="shared" si="70"/>
        <v/>
      </c>
      <c r="C1491" s="105" t="str">
        <f t="shared" si="71"/>
        <v/>
      </c>
      <c r="D1491" s="105" t="str">
        <f t="shared" si="72"/>
        <v/>
      </c>
      <c r="E1491" s="106" t="s">
        <v>695</v>
      </c>
      <c r="F1491" s="106" t="s">
        <v>740</v>
      </c>
      <c r="G1491" s="106" t="s">
        <v>782</v>
      </c>
      <c r="H1491" s="106" t="s">
        <v>698</v>
      </c>
      <c r="I1491" s="106">
        <v>7</v>
      </c>
      <c r="J1491" s="106" t="s">
        <v>783</v>
      </c>
      <c r="K1491" s="106">
        <v>8</v>
      </c>
      <c r="L1491" s="106" t="s">
        <v>741</v>
      </c>
      <c r="M1491" s="106" t="s">
        <v>924</v>
      </c>
      <c r="N1491" s="106">
        <v>0.28000000000000003</v>
      </c>
      <c r="O1491" s="106">
        <v>1</v>
      </c>
      <c r="P1491" s="106" t="s">
        <v>714</v>
      </c>
      <c r="Q1491" s="107" t="s">
        <v>2250</v>
      </c>
      <c r="R1491" s="107" t="s">
        <v>522</v>
      </c>
    </row>
    <row r="1492" spans="2:18" ht="20.100000000000001" customHeight="1" x14ac:dyDescent="0.4">
      <c r="B1492" s="105" t="str">
        <f t="shared" si="70"/>
        <v/>
      </c>
      <c r="C1492" s="105" t="str">
        <f t="shared" si="71"/>
        <v/>
      </c>
      <c r="D1492" s="105" t="str">
        <f t="shared" si="72"/>
        <v/>
      </c>
      <c r="E1492" s="106" t="s">
        <v>695</v>
      </c>
      <c r="F1492" s="106" t="s">
        <v>740</v>
      </c>
      <c r="G1492" s="106" t="s">
        <v>758</v>
      </c>
      <c r="H1492" s="106" t="s">
        <v>717</v>
      </c>
      <c r="I1492" s="106">
        <v>7</v>
      </c>
      <c r="J1492" s="106" t="s">
        <v>711</v>
      </c>
      <c r="K1492" s="106">
        <v>8</v>
      </c>
      <c r="L1492" s="106" t="s">
        <v>753</v>
      </c>
      <c r="M1492" s="106" t="s">
        <v>924</v>
      </c>
      <c r="N1492" s="106">
        <v>0.34</v>
      </c>
      <c r="O1492" s="106">
        <v>1</v>
      </c>
      <c r="P1492" s="106" t="s">
        <v>714</v>
      </c>
      <c r="Q1492" s="107" t="s">
        <v>2251</v>
      </c>
      <c r="R1492" s="107" t="s">
        <v>522</v>
      </c>
    </row>
    <row r="1493" spans="2:18" ht="20.100000000000001" customHeight="1" x14ac:dyDescent="0.4">
      <c r="B1493" s="105" t="str">
        <f t="shared" si="70"/>
        <v/>
      </c>
      <c r="C1493" s="105" t="str">
        <f t="shared" si="71"/>
        <v/>
      </c>
      <c r="D1493" s="105" t="str">
        <f t="shared" si="72"/>
        <v/>
      </c>
      <c r="E1493" s="106" t="s">
        <v>695</v>
      </c>
      <c r="F1493" s="106" t="s">
        <v>740</v>
      </c>
      <c r="G1493" s="106" t="s">
        <v>788</v>
      </c>
      <c r="H1493" s="106" t="s">
        <v>698</v>
      </c>
      <c r="I1493" s="106">
        <v>7</v>
      </c>
      <c r="J1493" s="106" t="s">
        <v>722</v>
      </c>
      <c r="K1493" s="106">
        <v>8</v>
      </c>
      <c r="L1493" s="106" t="s">
        <v>753</v>
      </c>
      <c r="M1493" s="106" t="s">
        <v>924</v>
      </c>
      <c r="N1493" s="106">
        <v>0.34</v>
      </c>
      <c r="O1493" s="106">
        <v>1</v>
      </c>
      <c r="P1493" s="106" t="s">
        <v>714</v>
      </c>
      <c r="Q1493" s="107" t="s">
        <v>2252</v>
      </c>
      <c r="R1493" s="107" t="s">
        <v>522</v>
      </c>
    </row>
    <row r="1494" spans="2:18" ht="20.100000000000001" customHeight="1" x14ac:dyDescent="0.4">
      <c r="B1494" s="105" t="str">
        <f t="shared" si="70"/>
        <v/>
      </c>
      <c r="C1494" s="105" t="str">
        <f t="shared" si="71"/>
        <v/>
      </c>
      <c r="D1494" s="105" t="str">
        <f t="shared" si="72"/>
        <v/>
      </c>
      <c r="E1494" s="106" t="s">
        <v>695</v>
      </c>
      <c r="F1494" s="106" t="s">
        <v>817</v>
      </c>
      <c r="G1494" s="106" t="s">
        <v>721</v>
      </c>
      <c r="H1494" s="106" t="s">
        <v>819</v>
      </c>
      <c r="I1494" s="106">
        <v>8</v>
      </c>
      <c r="J1494" s="106" t="s">
        <v>722</v>
      </c>
      <c r="K1494" s="106">
        <v>8</v>
      </c>
      <c r="L1494" s="106" t="s">
        <v>741</v>
      </c>
      <c r="M1494" s="106" t="s">
        <v>924</v>
      </c>
      <c r="N1494" s="106">
        <v>0.32</v>
      </c>
      <c r="O1494" s="106">
        <v>1</v>
      </c>
      <c r="P1494" s="106" t="s">
        <v>714</v>
      </c>
      <c r="Q1494" s="107" t="s">
        <v>2253</v>
      </c>
      <c r="R1494" s="107" t="s">
        <v>522</v>
      </c>
    </row>
    <row r="1495" spans="2:18" ht="20.100000000000001" customHeight="1" x14ac:dyDescent="0.4">
      <c r="B1495" s="105" t="str">
        <f t="shared" si="70"/>
        <v/>
      </c>
      <c r="C1495" s="105" t="str">
        <f t="shared" si="71"/>
        <v/>
      </c>
      <c r="D1495" s="105" t="str">
        <f t="shared" si="72"/>
        <v/>
      </c>
      <c r="E1495" s="106" t="s">
        <v>695</v>
      </c>
      <c r="F1495" s="106" t="s">
        <v>817</v>
      </c>
      <c r="G1495" s="106" t="s">
        <v>773</v>
      </c>
      <c r="H1495" s="106" t="s">
        <v>799</v>
      </c>
      <c r="I1495" s="106">
        <v>8</v>
      </c>
      <c r="J1495" s="106" t="s">
        <v>774</v>
      </c>
      <c r="K1495" s="106">
        <v>8</v>
      </c>
      <c r="L1495" s="106" t="s">
        <v>741</v>
      </c>
      <c r="M1495" s="106" t="s">
        <v>924</v>
      </c>
      <c r="N1495" s="106">
        <v>0.32</v>
      </c>
      <c r="O1495" s="106">
        <v>1</v>
      </c>
      <c r="P1495" s="106" t="s">
        <v>714</v>
      </c>
      <c r="Q1495" s="107" t="s">
        <v>2254</v>
      </c>
      <c r="R1495" s="107" t="s">
        <v>522</v>
      </c>
    </row>
    <row r="1496" spans="2:18" ht="20.100000000000001" customHeight="1" x14ac:dyDescent="0.4">
      <c r="B1496" s="105" t="str">
        <f t="shared" si="70"/>
        <v/>
      </c>
      <c r="C1496" s="105" t="str">
        <f t="shared" si="71"/>
        <v/>
      </c>
      <c r="D1496" s="105" t="str">
        <f t="shared" si="72"/>
        <v/>
      </c>
      <c r="E1496" s="106" t="s">
        <v>695</v>
      </c>
      <c r="F1496" s="106" t="s">
        <v>817</v>
      </c>
      <c r="G1496" s="106" t="s">
        <v>778</v>
      </c>
      <c r="H1496" s="106" t="s">
        <v>799</v>
      </c>
      <c r="I1496" s="106">
        <v>8</v>
      </c>
      <c r="J1496" s="106" t="s">
        <v>779</v>
      </c>
      <c r="K1496" s="106">
        <v>8</v>
      </c>
      <c r="L1496" s="106" t="s">
        <v>741</v>
      </c>
      <c r="M1496" s="106" t="s">
        <v>924</v>
      </c>
      <c r="N1496" s="106">
        <v>0.32</v>
      </c>
      <c r="O1496" s="106">
        <v>1</v>
      </c>
      <c r="P1496" s="106" t="s">
        <v>714</v>
      </c>
      <c r="Q1496" s="107" t="s">
        <v>2255</v>
      </c>
      <c r="R1496" s="107" t="s">
        <v>522</v>
      </c>
    </row>
    <row r="1497" spans="2:18" ht="20.100000000000001" customHeight="1" x14ac:dyDescent="0.4">
      <c r="B1497" s="105" t="str">
        <f t="shared" si="70"/>
        <v/>
      </c>
      <c r="C1497" s="105" t="str">
        <f t="shared" si="71"/>
        <v/>
      </c>
      <c r="D1497" s="105" t="str">
        <f t="shared" si="72"/>
        <v/>
      </c>
      <c r="E1497" s="106" t="s">
        <v>695</v>
      </c>
      <c r="F1497" s="106" t="s">
        <v>817</v>
      </c>
      <c r="G1497" s="106" t="s">
        <v>782</v>
      </c>
      <c r="H1497" s="106" t="s">
        <v>799</v>
      </c>
      <c r="I1497" s="106">
        <v>8</v>
      </c>
      <c r="J1497" s="106" t="s">
        <v>783</v>
      </c>
      <c r="K1497" s="106">
        <v>8</v>
      </c>
      <c r="L1497" s="106" t="s">
        <v>741</v>
      </c>
      <c r="M1497" s="106" t="s">
        <v>924</v>
      </c>
      <c r="N1497" s="106">
        <v>0.27</v>
      </c>
      <c r="O1497" s="106">
        <v>1</v>
      </c>
      <c r="P1497" s="106" t="s">
        <v>714</v>
      </c>
      <c r="Q1497" s="107" t="s">
        <v>2256</v>
      </c>
      <c r="R1497" s="107" t="s">
        <v>522</v>
      </c>
    </row>
    <row r="1498" spans="2:18" ht="20.100000000000001" customHeight="1" x14ac:dyDescent="0.4">
      <c r="B1498" s="105" t="str">
        <f t="shared" si="70"/>
        <v/>
      </c>
      <c r="C1498" s="105" t="str">
        <f t="shared" si="71"/>
        <v/>
      </c>
      <c r="D1498" s="105" t="str">
        <f t="shared" si="72"/>
        <v/>
      </c>
      <c r="E1498" s="106" t="s">
        <v>695</v>
      </c>
      <c r="F1498" s="106" t="s">
        <v>817</v>
      </c>
      <c r="G1498" s="106" t="s">
        <v>758</v>
      </c>
      <c r="H1498" s="106" t="s">
        <v>802</v>
      </c>
      <c r="I1498" s="106">
        <v>8</v>
      </c>
      <c r="J1498" s="106" t="s">
        <v>711</v>
      </c>
      <c r="K1498" s="106">
        <v>8</v>
      </c>
      <c r="L1498" s="106" t="s">
        <v>753</v>
      </c>
      <c r="M1498" s="106" t="s">
        <v>924</v>
      </c>
      <c r="N1498" s="106">
        <v>0.32</v>
      </c>
      <c r="O1498" s="106">
        <v>1</v>
      </c>
      <c r="P1498" s="106" t="s">
        <v>714</v>
      </c>
      <c r="Q1498" s="107" t="s">
        <v>2257</v>
      </c>
      <c r="R1498" s="107" t="s">
        <v>522</v>
      </c>
    </row>
    <row r="1499" spans="2:18" ht="20.100000000000001" customHeight="1" x14ac:dyDescent="0.4">
      <c r="B1499" s="105" t="str">
        <f t="shared" si="70"/>
        <v/>
      </c>
      <c r="C1499" s="105" t="str">
        <f t="shared" si="71"/>
        <v/>
      </c>
      <c r="D1499" s="105" t="str">
        <f t="shared" si="72"/>
        <v/>
      </c>
      <c r="E1499" s="106" t="s">
        <v>695</v>
      </c>
      <c r="F1499" s="106" t="s">
        <v>817</v>
      </c>
      <c r="G1499" s="106" t="s">
        <v>788</v>
      </c>
      <c r="H1499" s="106" t="s">
        <v>799</v>
      </c>
      <c r="I1499" s="106">
        <v>8</v>
      </c>
      <c r="J1499" s="106" t="s">
        <v>722</v>
      </c>
      <c r="K1499" s="106">
        <v>8</v>
      </c>
      <c r="L1499" s="106" t="s">
        <v>753</v>
      </c>
      <c r="M1499" s="106" t="s">
        <v>924</v>
      </c>
      <c r="N1499" s="106">
        <v>0.32</v>
      </c>
      <c r="O1499" s="106">
        <v>1</v>
      </c>
      <c r="P1499" s="106" t="s">
        <v>714</v>
      </c>
      <c r="Q1499" s="107" t="s">
        <v>2258</v>
      </c>
      <c r="R1499" s="107" t="s">
        <v>522</v>
      </c>
    </row>
    <row r="1500" spans="2:18" ht="20.100000000000001" customHeight="1" x14ac:dyDescent="0.4">
      <c r="B1500" s="105" t="str">
        <f t="shared" si="70"/>
        <v/>
      </c>
      <c r="C1500" s="105" t="str">
        <f t="shared" si="71"/>
        <v/>
      </c>
      <c r="D1500" s="105" t="str">
        <f t="shared" si="72"/>
        <v/>
      </c>
      <c r="E1500" s="106" t="s">
        <v>695</v>
      </c>
      <c r="F1500" s="106" t="s">
        <v>1841</v>
      </c>
      <c r="G1500" s="106" t="s">
        <v>697</v>
      </c>
      <c r="H1500" s="106" t="s">
        <v>1027</v>
      </c>
      <c r="I1500" s="106">
        <v>13</v>
      </c>
      <c r="J1500" s="106" t="s">
        <v>699</v>
      </c>
      <c r="K1500" s="106">
        <v>13</v>
      </c>
      <c r="L1500" s="106" t="s">
        <v>765</v>
      </c>
      <c r="M1500" s="106" t="s">
        <v>924</v>
      </c>
      <c r="N1500" s="106">
        <v>0.53</v>
      </c>
      <c r="O1500" s="106">
        <v>1</v>
      </c>
      <c r="P1500" s="106" t="s">
        <v>714</v>
      </c>
      <c r="Q1500" s="107" t="s">
        <v>2259</v>
      </c>
      <c r="R1500" s="107" t="s">
        <v>926</v>
      </c>
    </row>
    <row r="1501" spans="2:18" ht="20.100000000000001" customHeight="1" x14ac:dyDescent="0.4">
      <c r="B1501" s="105" t="str">
        <f t="shared" si="70"/>
        <v/>
      </c>
      <c r="C1501" s="105" t="str">
        <f t="shared" si="71"/>
        <v/>
      </c>
      <c r="D1501" s="105" t="str">
        <f t="shared" si="72"/>
        <v/>
      </c>
      <c r="E1501" s="106" t="s">
        <v>695</v>
      </c>
      <c r="F1501" s="106" t="s">
        <v>1841</v>
      </c>
      <c r="G1501" s="106" t="s">
        <v>710</v>
      </c>
      <c r="H1501" s="106" t="s">
        <v>1817</v>
      </c>
      <c r="I1501" s="106">
        <v>12</v>
      </c>
      <c r="J1501" s="106" t="s">
        <v>711</v>
      </c>
      <c r="K1501" s="106">
        <v>13</v>
      </c>
      <c r="L1501" s="106" t="s">
        <v>733</v>
      </c>
      <c r="M1501" s="106" t="s">
        <v>924</v>
      </c>
      <c r="N1501" s="106">
        <v>0.53</v>
      </c>
      <c r="O1501" s="106">
        <v>1</v>
      </c>
      <c r="P1501" s="106" t="s">
        <v>714</v>
      </c>
      <c r="Q1501" s="107" t="s">
        <v>2260</v>
      </c>
      <c r="R1501" s="107" t="s">
        <v>926</v>
      </c>
    </row>
    <row r="1502" spans="2:18" ht="20.100000000000001" customHeight="1" x14ac:dyDescent="0.4">
      <c r="B1502" s="105" t="str">
        <f t="shared" si="70"/>
        <v/>
      </c>
      <c r="C1502" s="105" t="str">
        <f t="shared" si="71"/>
        <v/>
      </c>
      <c r="D1502" s="105" t="str">
        <f t="shared" si="72"/>
        <v/>
      </c>
      <c r="E1502" s="106" t="s">
        <v>695</v>
      </c>
      <c r="F1502" s="106" t="s">
        <v>1841</v>
      </c>
      <c r="G1502" s="106" t="s">
        <v>710</v>
      </c>
      <c r="H1502" s="106" t="s">
        <v>1027</v>
      </c>
      <c r="I1502" s="106">
        <v>11</v>
      </c>
      <c r="J1502" s="106" t="s">
        <v>711</v>
      </c>
      <c r="K1502" s="106">
        <v>12</v>
      </c>
      <c r="L1502" s="106" t="s">
        <v>765</v>
      </c>
      <c r="M1502" s="106" t="s">
        <v>924</v>
      </c>
      <c r="N1502" s="106">
        <v>0.52</v>
      </c>
      <c r="O1502" s="106">
        <v>1</v>
      </c>
      <c r="P1502" s="106" t="s">
        <v>714</v>
      </c>
      <c r="Q1502" s="107" t="s">
        <v>2261</v>
      </c>
      <c r="R1502" s="107" t="s">
        <v>926</v>
      </c>
    </row>
    <row r="1503" spans="2:18" ht="20.100000000000001" customHeight="1" x14ac:dyDescent="0.4">
      <c r="B1503" s="105" t="str">
        <f t="shared" si="70"/>
        <v/>
      </c>
      <c r="C1503" s="105" t="str">
        <f t="shared" si="71"/>
        <v/>
      </c>
      <c r="D1503" s="105" t="str">
        <f t="shared" si="72"/>
        <v/>
      </c>
      <c r="E1503" s="106" t="s">
        <v>695</v>
      </c>
      <c r="F1503" s="106" t="s">
        <v>1841</v>
      </c>
      <c r="G1503" s="106" t="s">
        <v>721</v>
      </c>
      <c r="H1503" s="106" t="s">
        <v>707</v>
      </c>
      <c r="I1503" s="106">
        <v>13</v>
      </c>
      <c r="J1503" s="106" t="s">
        <v>722</v>
      </c>
      <c r="K1503" s="106">
        <v>13</v>
      </c>
      <c r="L1503" s="106" t="s">
        <v>729</v>
      </c>
      <c r="M1503" s="106" t="s">
        <v>924</v>
      </c>
      <c r="N1503" s="106">
        <v>0.53</v>
      </c>
      <c r="O1503" s="106">
        <v>1</v>
      </c>
      <c r="P1503" s="106" t="s">
        <v>714</v>
      </c>
      <c r="Q1503" s="107" t="s">
        <v>2262</v>
      </c>
      <c r="R1503" s="107" t="s">
        <v>926</v>
      </c>
    </row>
    <row r="1504" spans="2:18" ht="20.100000000000001" customHeight="1" x14ac:dyDescent="0.4">
      <c r="B1504" s="105" t="str">
        <f t="shared" si="70"/>
        <v/>
      </c>
      <c r="C1504" s="105" t="str">
        <f t="shared" si="71"/>
        <v/>
      </c>
      <c r="D1504" s="105" t="str">
        <f t="shared" si="72"/>
        <v/>
      </c>
      <c r="E1504" s="106" t="s">
        <v>695</v>
      </c>
      <c r="F1504" s="106" t="s">
        <v>1841</v>
      </c>
      <c r="G1504" s="106" t="s">
        <v>721</v>
      </c>
      <c r="H1504" s="106" t="s">
        <v>1817</v>
      </c>
      <c r="I1504" s="106">
        <v>12</v>
      </c>
      <c r="J1504" s="106" t="s">
        <v>722</v>
      </c>
      <c r="K1504" s="106">
        <v>12</v>
      </c>
      <c r="L1504" s="106" t="s">
        <v>733</v>
      </c>
      <c r="M1504" s="106" t="s">
        <v>924</v>
      </c>
      <c r="N1504" s="106">
        <v>0.52</v>
      </c>
      <c r="O1504" s="106">
        <v>1</v>
      </c>
      <c r="P1504" s="106" t="s">
        <v>714</v>
      </c>
      <c r="Q1504" s="107" t="s">
        <v>2263</v>
      </c>
      <c r="R1504" s="107" t="s">
        <v>926</v>
      </c>
    </row>
    <row r="1505" spans="2:18" ht="20.100000000000001" customHeight="1" x14ac:dyDescent="0.4">
      <c r="B1505" s="105" t="str">
        <f t="shared" si="70"/>
        <v/>
      </c>
      <c r="C1505" s="105" t="str">
        <f t="shared" si="71"/>
        <v/>
      </c>
      <c r="D1505" s="105" t="str">
        <f t="shared" si="72"/>
        <v/>
      </c>
      <c r="E1505" s="106" t="s">
        <v>695</v>
      </c>
      <c r="F1505" s="106" t="s">
        <v>1841</v>
      </c>
      <c r="G1505" s="106" t="s">
        <v>773</v>
      </c>
      <c r="H1505" s="106" t="s">
        <v>707</v>
      </c>
      <c r="I1505" s="106">
        <v>12</v>
      </c>
      <c r="J1505" s="106" t="s">
        <v>774</v>
      </c>
      <c r="K1505" s="106">
        <v>12</v>
      </c>
      <c r="L1505" s="106" t="s">
        <v>729</v>
      </c>
      <c r="M1505" s="106" t="s">
        <v>924</v>
      </c>
      <c r="N1505" s="106">
        <v>0.52</v>
      </c>
      <c r="O1505" s="106">
        <v>1</v>
      </c>
      <c r="P1505" s="106" t="s">
        <v>714</v>
      </c>
      <c r="Q1505" s="107" t="s">
        <v>2264</v>
      </c>
      <c r="R1505" s="107" t="s">
        <v>926</v>
      </c>
    </row>
    <row r="1506" spans="2:18" ht="20.100000000000001" customHeight="1" x14ac:dyDescent="0.4">
      <c r="B1506" s="105" t="str">
        <f t="shared" si="70"/>
        <v/>
      </c>
      <c r="C1506" s="105" t="str">
        <f t="shared" si="71"/>
        <v/>
      </c>
      <c r="D1506" s="105" t="str">
        <f t="shared" si="72"/>
        <v/>
      </c>
      <c r="E1506" s="106" t="s">
        <v>695</v>
      </c>
      <c r="F1506" s="106" t="s">
        <v>1841</v>
      </c>
      <c r="G1506" s="106" t="s">
        <v>778</v>
      </c>
      <c r="H1506" s="106" t="s">
        <v>707</v>
      </c>
      <c r="I1506" s="106">
        <v>12</v>
      </c>
      <c r="J1506" s="106" t="s">
        <v>779</v>
      </c>
      <c r="K1506" s="106">
        <v>12</v>
      </c>
      <c r="L1506" s="106" t="s">
        <v>729</v>
      </c>
      <c r="M1506" s="106" t="s">
        <v>924</v>
      </c>
      <c r="N1506" s="106">
        <v>0.52</v>
      </c>
      <c r="O1506" s="106">
        <v>1</v>
      </c>
      <c r="P1506" s="106" t="s">
        <v>714</v>
      </c>
      <c r="Q1506" s="107" t="s">
        <v>2265</v>
      </c>
      <c r="R1506" s="107" t="s">
        <v>926</v>
      </c>
    </row>
    <row r="1507" spans="2:18" ht="20.100000000000001" customHeight="1" x14ac:dyDescent="0.4">
      <c r="B1507" s="105" t="str">
        <f t="shared" si="70"/>
        <v/>
      </c>
      <c r="C1507" s="105" t="str">
        <f t="shared" si="71"/>
        <v/>
      </c>
      <c r="D1507" s="105" t="str">
        <f t="shared" si="72"/>
        <v/>
      </c>
      <c r="E1507" s="106" t="s">
        <v>695</v>
      </c>
      <c r="F1507" s="106" t="s">
        <v>1841</v>
      </c>
      <c r="G1507" s="106" t="s">
        <v>782</v>
      </c>
      <c r="H1507" s="106" t="s">
        <v>707</v>
      </c>
      <c r="I1507" s="106">
        <v>12</v>
      </c>
      <c r="J1507" s="106" t="s">
        <v>783</v>
      </c>
      <c r="K1507" s="106">
        <v>12</v>
      </c>
      <c r="L1507" s="106" t="s">
        <v>729</v>
      </c>
      <c r="M1507" s="106" t="s">
        <v>924</v>
      </c>
      <c r="N1507" s="106">
        <v>0.41</v>
      </c>
      <c r="O1507" s="106">
        <v>1</v>
      </c>
      <c r="P1507" s="106" t="s">
        <v>714</v>
      </c>
      <c r="Q1507" s="107" t="s">
        <v>2266</v>
      </c>
      <c r="R1507" s="107" t="s">
        <v>926</v>
      </c>
    </row>
    <row r="1508" spans="2:18" ht="20.100000000000001" customHeight="1" x14ac:dyDescent="0.4">
      <c r="B1508" s="105" t="str">
        <f t="shared" si="70"/>
        <v/>
      </c>
      <c r="C1508" s="105" t="str">
        <f t="shared" si="71"/>
        <v/>
      </c>
      <c r="D1508" s="105" t="str">
        <f t="shared" si="72"/>
        <v/>
      </c>
      <c r="E1508" s="106" t="s">
        <v>695</v>
      </c>
      <c r="F1508" s="106" t="s">
        <v>1813</v>
      </c>
      <c r="G1508" s="106" t="s">
        <v>721</v>
      </c>
      <c r="H1508" s="106" t="s">
        <v>1027</v>
      </c>
      <c r="I1508" s="106">
        <v>13</v>
      </c>
      <c r="J1508" s="106" t="s">
        <v>722</v>
      </c>
      <c r="K1508" s="106">
        <v>13</v>
      </c>
      <c r="L1508" s="106" t="s">
        <v>741</v>
      </c>
      <c r="M1508" s="106" t="s">
        <v>924</v>
      </c>
      <c r="N1508" s="106">
        <v>0.52</v>
      </c>
      <c r="O1508" s="106">
        <v>1</v>
      </c>
      <c r="P1508" s="106" t="s">
        <v>714</v>
      </c>
      <c r="Q1508" s="107" t="s">
        <v>2267</v>
      </c>
      <c r="R1508" s="107" t="s">
        <v>926</v>
      </c>
    </row>
    <row r="1509" spans="2:18" ht="20.100000000000001" customHeight="1" x14ac:dyDescent="0.4">
      <c r="B1509" s="105" t="str">
        <f t="shared" si="70"/>
        <v/>
      </c>
      <c r="C1509" s="105" t="str">
        <f t="shared" si="71"/>
        <v/>
      </c>
      <c r="D1509" s="105" t="str">
        <f t="shared" si="72"/>
        <v/>
      </c>
      <c r="E1509" s="106" t="s">
        <v>695</v>
      </c>
      <c r="F1509" s="106" t="s">
        <v>1813</v>
      </c>
      <c r="G1509" s="106" t="s">
        <v>773</v>
      </c>
      <c r="H1509" s="106" t="s">
        <v>1817</v>
      </c>
      <c r="I1509" s="106">
        <v>12</v>
      </c>
      <c r="J1509" s="106" t="s">
        <v>774</v>
      </c>
      <c r="K1509" s="106">
        <v>13</v>
      </c>
      <c r="L1509" s="106" t="s">
        <v>741</v>
      </c>
      <c r="M1509" s="106" t="s">
        <v>924</v>
      </c>
      <c r="N1509" s="106">
        <v>0.51</v>
      </c>
      <c r="O1509" s="106">
        <v>1</v>
      </c>
      <c r="P1509" s="106" t="s">
        <v>714</v>
      </c>
      <c r="Q1509" s="107" t="s">
        <v>2268</v>
      </c>
      <c r="R1509" s="107" t="s">
        <v>926</v>
      </c>
    </row>
    <row r="1510" spans="2:18" ht="20.100000000000001" customHeight="1" x14ac:dyDescent="0.4">
      <c r="B1510" s="105" t="str">
        <f t="shared" si="70"/>
        <v/>
      </c>
      <c r="C1510" s="105" t="str">
        <f t="shared" si="71"/>
        <v/>
      </c>
      <c r="D1510" s="105" t="str">
        <f t="shared" si="72"/>
        <v/>
      </c>
      <c r="E1510" s="106" t="s">
        <v>695</v>
      </c>
      <c r="F1510" s="106" t="s">
        <v>1813</v>
      </c>
      <c r="G1510" s="106" t="s">
        <v>773</v>
      </c>
      <c r="H1510" s="106" t="s">
        <v>1027</v>
      </c>
      <c r="I1510" s="106">
        <v>12</v>
      </c>
      <c r="J1510" s="106" t="s">
        <v>774</v>
      </c>
      <c r="K1510" s="106">
        <v>12</v>
      </c>
      <c r="L1510" s="106" t="s">
        <v>741</v>
      </c>
      <c r="M1510" s="106" t="s">
        <v>924</v>
      </c>
      <c r="N1510" s="106">
        <v>0.51</v>
      </c>
      <c r="O1510" s="106">
        <v>1</v>
      </c>
      <c r="P1510" s="106" t="s">
        <v>714</v>
      </c>
      <c r="Q1510" s="107" t="s">
        <v>2269</v>
      </c>
      <c r="R1510" s="107" t="s">
        <v>926</v>
      </c>
    </row>
    <row r="1511" spans="2:18" ht="20.100000000000001" customHeight="1" x14ac:dyDescent="0.4">
      <c r="B1511" s="105" t="str">
        <f t="shared" si="70"/>
        <v/>
      </c>
      <c r="C1511" s="105" t="str">
        <f t="shared" si="71"/>
        <v/>
      </c>
      <c r="D1511" s="105" t="str">
        <f t="shared" si="72"/>
        <v/>
      </c>
      <c r="E1511" s="106" t="s">
        <v>695</v>
      </c>
      <c r="F1511" s="106" t="s">
        <v>1813</v>
      </c>
      <c r="G1511" s="106" t="s">
        <v>778</v>
      </c>
      <c r="H1511" s="106" t="s">
        <v>1817</v>
      </c>
      <c r="I1511" s="106">
        <v>12</v>
      </c>
      <c r="J1511" s="106" t="s">
        <v>779</v>
      </c>
      <c r="K1511" s="106">
        <v>13</v>
      </c>
      <c r="L1511" s="106" t="s">
        <v>741</v>
      </c>
      <c r="M1511" s="106" t="s">
        <v>924</v>
      </c>
      <c r="N1511" s="106">
        <v>0.51</v>
      </c>
      <c r="O1511" s="106">
        <v>1</v>
      </c>
      <c r="P1511" s="106" t="s">
        <v>714</v>
      </c>
      <c r="Q1511" s="107" t="s">
        <v>2270</v>
      </c>
      <c r="R1511" s="107" t="s">
        <v>926</v>
      </c>
    </row>
    <row r="1512" spans="2:18" ht="20.100000000000001" customHeight="1" x14ac:dyDescent="0.4">
      <c r="B1512" s="105" t="str">
        <f t="shared" si="70"/>
        <v/>
      </c>
      <c r="C1512" s="105" t="str">
        <f t="shared" si="71"/>
        <v/>
      </c>
      <c r="D1512" s="105" t="str">
        <f t="shared" si="72"/>
        <v/>
      </c>
      <c r="E1512" s="106" t="s">
        <v>695</v>
      </c>
      <c r="F1512" s="106" t="s">
        <v>1813</v>
      </c>
      <c r="G1512" s="106" t="s">
        <v>778</v>
      </c>
      <c r="H1512" s="106" t="s">
        <v>1027</v>
      </c>
      <c r="I1512" s="106">
        <v>12</v>
      </c>
      <c r="J1512" s="106" t="s">
        <v>779</v>
      </c>
      <c r="K1512" s="106">
        <v>12</v>
      </c>
      <c r="L1512" s="106" t="s">
        <v>741</v>
      </c>
      <c r="M1512" s="106" t="s">
        <v>924</v>
      </c>
      <c r="N1512" s="106">
        <v>0.51</v>
      </c>
      <c r="O1512" s="106">
        <v>1</v>
      </c>
      <c r="P1512" s="106" t="s">
        <v>714</v>
      </c>
      <c r="Q1512" s="107" t="s">
        <v>2271</v>
      </c>
      <c r="R1512" s="107" t="s">
        <v>926</v>
      </c>
    </row>
    <row r="1513" spans="2:18" ht="20.100000000000001" customHeight="1" x14ac:dyDescent="0.4">
      <c r="B1513" s="105" t="str">
        <f t="shared" si="70"/>
        <v/>
      </c>
      <c r="C1513" s="105" t="str">
        <f t="shared" si="71"/>
        <v/>
      </c>
      <c r="D1513" s="105" t="str">
        <f t="shared" si="72"/>
        <v/>
      </c>
      <c r="E1513" s="106" t="s">
        <v>695</v>
      </c>
      <c r="F1513" s="106" t="s">
        <v>1813</v>
      </c>
      <c r="G1513" s="106" t="s">
        <v>782</v>
      </c>
      <c r="H1513" s="106" t="s">
        <v>1817</v>
      </c>
      <c r="I1513" s="106">
        <v>12</v>
      </c>
      <c r="J1513" s="106" t="s">
        <v>783</v>
      </c>
      <c r="K1513" s="106">
        <v>13</v>
      </c>
      <c r="L1513" s="106" t="s">
        <v>741</v>
      </c>
      <c r="M1513" s="106" t="s">
        <v>924</v>
      </c>
      <c r="N1513" s="106">
        <v>0.4</v>
      </c>
      <c r="O1513" s="106">
        <v>1</v>
      </c>
      <c r="P1513" s="106" t="s">
        <v>714</v>
      </c>
      <c r="Q1513" s="107" t="s">
        <v>2272</v>
      </c>
      <c r="R1513" s="107" t="s">
        <v>926</v>
      </c>
    </row>
    <row r="1514" spans="2:18" ht="20.100000000000001" customHeight="1" x14ac:dyDescent="0.4">
      <c r="B1514" s="105" t="str">
        <f t="shared" si="70"/>
        <v/>
      </c>
      <c r="C1514" s="105" t="str">
        <f t="shared" si="71"/>
        <v/>
      </c>
      <c r="D1514" s="105" t="str">
        <f t="shared" si="72"/>
        <v/>
      </c>
      <c r="E1514" s="106" t="s">
        <v>695</v>
      </c>
      <c r="F1514" s="106" t="s">
        <v>1813</v>
      </c>
      <c r="G1514" s="106" t="s">
        <v>782</v>
      </c>
      <c r="H1514" s="106" t="s">
        <v>1027</v>
      </c>
      <c r="I1514" s="106">
        <v>12</v>
      </c>
      <c r="J1514" s="106" t="s">
        <v>783</v>
      </c>
      <c r="K1514" s="106">
        <v>12</v>
      </c>
      <c r="L1514" s="106" t="s">
        <v>741</v>
      </c>
      <c r="M1514" s="106" t="s">
        <v>924</v>
      </c>
      <c r="N1514" s="106">
        <v>0.4</v>
      </c>
      <c r="O1514" s="106">
        <v>1</v>
      </c>
      <c r="P1514" s="106" t="s">
        <v>714</v>
      </c>
      <c r="Q1514" s="107" t="s">
        <v>2273</v>
      </c>
      <c r="R1514" s="107" t="s">
        <v>926</v>
      </c>
    </row>
    <row r="1515" spans="2:18" ht="20.100000000000001" customHeight="1" x14ac:dyDescent="0.4">
      <c r="B1515" s="105" t="str">
        <f t="shared" si="70"/>
        <v/>
      </c>
      <c r="C1515" s="105" t="str">
        <f t="shared" si="71"/>
        <v/>
      </c>
      <c r="D1515" s="105" t="str">
        <f t="shared" si="72"/>
        <v/>
      </c>
      <c r="E1515" s="106" t="s">
        <v>695</v>
      </c>
      <c r="F1515" s="106" t="s">
        <v>1813</v>
      </c>
      <c r="G1515" s="106" t="s">
        <v>758</v>
      </c>
      <c r="H1515" s="106" t="s">
        <v>1027</v>
      </c>
      <c r="I1515" s="106">
        <v>12</v>
      </c>
      <c r="J1515" s="106" t="s">
        <v>711</v>
      </c>
      <c r="K1515" s="106">
        <v>13</v>
      </c>
      <c r="L1515" s="106" t="s">
        <v>753</v>
      </c>
      <c r="M1515" s="106" t="s">
        <v>924</v>
      </c>
      <c r="N1515" s="106">
        <v>0.52</v>
      </c>
      <c r="O1515" s="106">
        <v>1</v>
      </c>
      <c r="P1515" s="106" t="s">
        <v>714</v>
      </c>
      <c r="Q1515" s="107" t="s">
        <v>2274</v>
      </c>
      <c r="R1515" s="107" t="s">
        <v>926</v>
      </c>
    </row>
    <row r="1516" spans="2:18" ht="20.100000000000001" customHeight="1" x14ac:dyDescent="0.4">
      <c r="B1516" s="105" t="str">
        <f t="shared" si="70"/>
        <v/>
      </c>
      <c r="C1516" s="105" t="str">
        <f t="shared" si="71"/>
        <v/>
      </c>
      <c r="D1516" s="105" t="str">
        <f t="shared" si="72"/>
        <v/>
      </c>
      <c r="E1516" s="106" t="s">
        <v>695</v>
      </c>
      <c r="F1516" s="106" t="s">
        <v>1813</v>
      </c>
      <c r="G1516" s="106" t="s">
        <v>788</v>
      </c>
      <c r="H1516" s="106" t="s">
        <v>1817</v>
      </c>
      <c r="I1516" s="106">
        <v>12</v>
      </c>
      <c r="J1516" s="106" t="s">
        <v>722</v>
      </c>
      <c r="K1516" s="106">
        <v>13</v>
      </c>
      <c r="L1516" s="106" t="s">
        <v>753</v>
      </c>
      <c r="M1516" s="106" t="s">
        <v>924</v>
      </c>
      <c r="N1516" s="106">
        <v>0.52</v>
      </c>
      <c r="O1516" s="106">
        <v>1</v>
      </c>
      <c r="P1516" s="106" t="s">
        <v>714</v>
      </c>
      <c r="Q1516" s="107" t="s">
        <v>2275</v>
      </c>
      <c r="R1516" s="107" t="s">
        <v>926</v>
      </c>
    </row>
    <row r="1517" spans="2:18" ht="20.100000000000001" customHeight="1" x14ac:dyDescent="0.4">
      <c r="B1517" s="105" t="str">
        <f t="shared" si="70"/>
        <v/>
      </c>
      <c r="C1517" s="105" t="str">
        <f t="shared" si="71"/>
        <v/>
      </c>
      <c r="D1517" s="105" t="str">
        <f t="shared" si="72"/>
        <v/>
      </c>
      <c r="E1517" s="106" t="s">
        <v>695</v>
      </c>
      <c r="F1517" s="106" t="s">
        <v>1813</v>
      </c>
      <c r="G1517" s="106" t="s">
        <v>788</v>
      </c>
      <c r="H1517" s="106" t="s">
        <v>1027</v>
      </c>
      <c r="I1517" s="106">
        <v>12</v>
      </c>
      <c r="J1517" s="106" t="s">
        <v>722</v>
      </c>
      <c r="K1517" s="106">
        <v>12</v>
      </c>
      <c r="L1517" s="106" t="s">
        <v>753</v>
      </c>
      <c r="M1517" s="106" t="s">
        <v>924</v>
      </c>
      <c r="N1517" s="106">
        <v>0.52</v>
      </c>
      <c r="O1517" s="106">
        <v>1</v>
      </c>
      <c r="P1517" s="106" t="s">
        <v>714</v>
      </c>
      <c r="Q1517" s="107" t="s">
        <v>2276</v>
      </c>
      <c r="R1517" s="107" t="s">
        <v>926</v>
      </c>
    </row>
    <row r="1518" spans="2:18" ht="20.100000000000001" customHeight="1" x14ac:dyDescent="0.4">
      <c r="B1518" s="105" t="str">
        <f t="shared" si="70"/>
        <v/>
      </c>
      <c r="C1518" s="105" t="str">
        <f t="shared" si="71"/>
        <v/>
      </c>
      <c r="D1518" s="105" t="str">
        <f t="shared" si="72"/>
        <v/>
      </c>
      <c r="E1518" s="106" t="s">
        <v>695</v>
      </c>
      <c r="F1518" s="106" t="s">
        <v>794</v>
      </c>
      <c r="G1518" s="106" t="s">
        <v>697</v>
      </c>
      <c r="H1518" s="106" t="s">
        <v>765</v>
      </c>
      <c r="I1518" s="106">
        <v>8</v>
      </c>
      <c r="J1518" s="106" t="s">
        <v>699</v>
      </c>
      <c r="K1518" s="106">
        <v>8</v>
      </c>
      <c r="L1518" s="106" t="s">
        <v>765</v>
      </c>
      <c r="M1518" s="106" t="s">
        <v>924</v>
      </c>
      <c r="N1518" s="106">
        <v>0.45</v>
      </c>
      <c r="O1518" s="106">
        <v>1</v>
      </c>
      <c r="P1518" s="106" t="s">
        <v>701</v>
      </c>
      <c r="Q1518" s="107" t="s">
        <v>2277</v>
      </c>
      <c r="R1518" s="107" t="s">
        <v>275</v>
      </c>
    </row>
    <row r="1519" spans="2:18" ht="20.100000000000001" customHeight="1" x14ac:dyDescent="0.4">
      <c r="B1519" s="105" t="str">
        <f t="shared" si="70"/>
        <v/>
      </c>
      <c r="C1519" s="105" t="str">
        <f t="shared" si="71"/>
        <v/>
      </c>
      <c r="D1519" s="105" t="str">
        <f t="shared" si="72"/>
        <v/>
      </c>
      <c r="E1519" s="106" t="s">
        <v>695</v>
      </c>
      <c r="F1519" s="106" t="s">
        <v>794</v>
      </c>
      <c r="G1519" s="106" t="s">
        <v>721</v>
      </c>
      <c r="H1519" s="106" t="s">
        <v>729</v>
      </c>
      <c r="I1519" s="106">
        <v>8</v>
      </c>
      <c r="J1519" s="106" t="s">
        <v>722</v>
      </c>
      <c r="K1519" s="106">
        <v>8</v>
      </c>
      <c r="L1519" s="106" t="s">
        <v>729</v>
      </c>
      <c r="M1519" s="106" t="s">
        <v>924</v>
      </c>
      <c r="N1519" s="106">
        <v>0.45</v>
      </c>
      <c r="O1519" s="106">
        <v>1</v>
      </c>
      <c r="P1519" s="106" t="s">
        <v>714</v>
      </c>
      <c r="Q1519" s="107" t="s">
        <v>2278</v>
      </c>
      <c r="R1519" s="107" t="s">
        <v>275</v>
      </c>
    </row>
    <row r="1520" spans="2:18" ht="20.100000000000001" customHeight="1" x14ac:dyDescent="0.4">
      <c r="B1520" s="105" t="str">
        <f t="shared" si="70"/>
        <v/>
      </c>
      <c r="C1520" s="105" t="str">
        <f t="shared" si="71"/>
        <v/>
      </c>
      <c r="D1520" s="105" t="str">
        <f t="shared" si="72"/>
        <v/>
      </c>
      <c r="E1520" s="106" t="s">
        <v>695</v>
      </c>
      <c r="F1520" s="106" t="s">
        <v>696</v>
      </c>
      <c r="G1520" s="106" t="s">
        <v>710</v>
      </c>
      <c r="H1520" s="106" t="s">
        <v>698</v>
      </c>
      <c r="I1520" s="106">
        <v>7</v>
      </c>
      <c r="J1520" s="106" t="s">
        <v>711</v>
      </c>
      <c r="K1520" s="106">
        <v>8</v>
      </c>
      <c r="L1520" s="106" t="s">
        <v>698</v>
      </c>
      <c r="M1520" s="106" t="s">
        <v>924</v>
      </c>
      <c r="N1520" s="106">
        <v>0.32</v>
      </c>
      <c r="O1520" s="106">
        <v>1</v>
      </c>
      <c r="P1520" s="106" t="s">
        <v>701</v>
      </c>
      <c r="Q1520" s="107" t="s">
        <v>2279</v>
      </c>
      <c r="R1520" s="107" t="s">
        <v>275</v>
      </c>
    </row>
    <row r="1521" spans="2:18" ht="20.100000000000001" customHeight="1" x14ac:dyDescent="0.4">
      <c r="B1521" s="105" t="str">
        <f t="shared" si="70"/>
        <v/>
      </c>
      <c r="C1521" s="105" t="str">
        <f t="shared" si="71"/>
        <v/>
      </c>
      <c r="D1521" s="105" t="str">
        <f t="shared" si="72"/>
        <v/>
      </c>
      <c r="E1521" s="106" t="s">
        <v>695</v>
      </c>
      <c r="F1521" s="106" t="s">
        <v>728</v>
      </c>
      <c r="G1521" s="106" t="s">
        <v>710</v>
      </c>
      <c r="H1521" s="106" t="s">
        <v>733</v>
      </c>
      <c r="I1521" s="106">
        <v>7</v>
      </c>
      <c r="J1521" s="106" t="s">
        <v>711</v>
      </c>
      <c r="K1521" s="106">
        <v>8</v>
      </c>
      <c r="L1521" s="106" t="s">
        <v>698</v>
      </c>
      <c r="M1521" s="106" t="s">
        <v>924</v>
      </c>
      <c r="N1521" s="106">
        <v>0.4</v>
      </c>
      <c r="O1521" s="106">
        <v>1</v>
      </c>
      <c r="P1521" s="106" t="s">
        <v>714</v>
      </c>
      <c r="Q1521" s="107" t="s">
        <v>2280</v>
      </c>
      <c r="R1521" s="107" t="s">
        <v>275</v>
      </c>
    </row>
    <row r="1522" spans="2:18" ht="20.100000000000001" customHeight="1" x14ac:dyDescent="0.4">
      <c r="B1522" s="105" t="str">
        <f t="shared" si="70"/>
        <v/>
      </c>
      <c r="C1522" s="105" t="str">
        <f t="shared" si="71"/>
        <v/>
      </c>
      <c r="D1522" s="105" t="str">
        <f t="shared" si="72"/>
        <v/>
      </c>
      <c r="E1522" s="106" t="s">
        <v>695</v>
      </c>
      <c r="F1522" s="106" t="s">
        <v>798</v>
      </c>
      <c r="G1522" s="106" t="s">
        <v>697</v>
      </c>
      <c r="H1522" s="106" t="s">
        <v>765</v>
      </c>
      <c r="I1522" s="106">
        <v>8</v>
      </c>
      <c r="J1522" s="106" t="s">
        <v>699</v>
      </c>
      <c r="K1522" s="106">
        <v>8</v>
      </c>
      <c r="L1522" s="106" t="s">
        <v>819</v>
      </c>
      <c r="M1522" s="106" t="s">
        <v>924</v>
      </c>
      <c r="N1522" s="106">
        <v>0.36</v>
      </c>
      <c r="O1522" s="106">
        <v>1</v>
      </c>
      <c r="P1522" s="106" t="s">
        <v>800</v>
      </c>
      <c r="Q1522" s="107" t="s">
        <v>2281</v>
      </c>
      <c r="R1522" s="107" t="s">
        <v>275</v>
      </c>
    </row>
    <row r="1523" spans="2:18" ht="20.100000000000001" customHeight="1" x14ac:dyDescent="0.4">
      <c r="B1523" s="105" t="str">
        <f t="shared" si="70"/>
        <v/>
      </c>
      <c r="C1523" s="105" t="str">
        <f t="shared" si="71"/>
        <v/>
      </c>
      <c r="D1523" s="105" t="str">
        <f t="shared" si="72"/>
        <v/>
      </c>
      <c r="E1523" s="106" t="s">
        <v>695</v>
      </c>
      <c r="F1523" s="106" t="s">
        <v>798</v>
      </c>
      <c r="G1523" s="106" t="s">
        <v>721</v>
      </c>
      <c r="H1523" s="106" t="s">
        <v>729</v>
      </c>
      <c r="I1523" s="106">
        <v>8</v>
      </c>
      <c r="J1523" s="106" t="s">
        <v>722</v>
      </c>
      <c r="K1523" s="106">
        <v>8</v>
      </c>
      <c r="L1523" s="106" t="s">
        <v>799</v>
      </c>
      <c r="M1523" s="106" t="s">
        <v>924</v>
      </c>
      <c r="N1523" s="106">
        <v>0.37</v>
      </c>
      <c r="O1523" s="106">
        <v>1</v>
      </c>
      <c r="P1523" s="106" t="s">
        <v>714</v>
      </c>
      <c r="Q1523" s="107" t="s">
        <v>2282</v>
      </c>
      <c r="R1523" s="107" t="s">
        <v>275</v>
      </c>
    </row>
    <row r="1524" spans="2:18" ht="20.100000000000001" customHeight="1" x14ac:dyDescent="0.4">
      <c r="B1524" s="105" t="str">
        <f t="shared" si="70"/>
        <v/>
      </c>
      <c r="C1524" s="105" t="str">
        <f t="shared" si="71"/>
        <v/>
      </c>
      <c r="D1524" s="105" t="str">
        <f t="shared" si="72"/>
        <v/>
      </c>
      <c r="E1524" s="106" t="s">
        <v>695</v>
      </c>
      <c r="F1524" s="106" t="s">
        <v>805</v>
      </c>
      <c r="G1524" s="106" t="s">
        <v>721</v>
      </c>
      <c r="H1524" s="106" t="s">
        <v>765</v>
      </c>
      <c r="I1524" s="106">
        <v>8</v>
      </c>
      <c r="J1524" s="106" t="s">
        <v>722</v>
      </c>
      <c r="K1524" s="106">
        <v>8</v>
      </c>
      <c r="L1524" s="106" t="s">
        <v>741</v>
      </c>
      <c r="M1524" s="106" t="s">
        <v>924</v>
      </c>
      <c r="N1524" s="106">
        <v>0.44</v>
      </c>
      <c r="O1524" s="106">
        <v>1</v>
      </c>
      <c r="P1524" s="106" t="s">
        <v>714</v>
      </c>
      <c r="Q1524" s="107" t="s">
        <v>2283</v>
      </c>
      <c r="R1524" s="107" t="s">
        <v>275</v>
      </c>
    </row>
    <row r="1525" spans="2:18" ht="20.100000000000001" customHeight="1" x14ac:dyDescent="0.4">
      <c r="B1525" s="105" t="str">
        <f t="shared" si="70"/>
        <v/>
      </c>
      <c r="C1525" s="105" t="str">
        <f t="shared" si="71"/>
        <v/>
      </c>
      <c r="D1525" s="105" t="str">
        <f t="shared" si="72"/>
        <v/>
      </c>
      <c r="E1525" s="106" t="s">
        <v>695</v>
      </c>
      <c r="F1525" s="106" t="s">
        <v>805</v>
      </c>
      <c r="G1525" s="106" t="s">
        <v>773</v>
      </c>
      <c r="H1525" s="106" t="s">
        <v>729</v>
      </c>
      <c r="I1525" s="106">
        <v>8</v>
      </c>
      <c r="J1525" s="106" t="s">
        <v>774</v>
      </c>
      <c r="K1525" s="106">
        <v>8</v>
      </c>
      <c r="L1525" s="106" t="s">
        <v>741</v>
      </c>
      <c r="M1525" s="106" t="s">
        <v>924</v>
      </c>
      <c r="N1525" s="106">
        <v>0.45</v>
      </c>
      <c r="O1525" s="106">
        <v>1</v>
      </c>
      <c r="P1525" s="106" t="s">
        <v>714</v>
      </c>
      <c r="Q1525" s="107" t="s">
        <v>2284</v>
      </c>
      <c r="R1525" s="107" t="s">
        <v>275</v>
      </c>
    </row>
    <row r="1526" spans="2:18" ht="20.100000000000001" customHeight="1" x14ac:dyDescent="0.4">
      <c r="B1526" s="105" t="str">
        <f t="shared" si="70"/>
        <v/>
      </c>
      <c r="C1526" s="105" t="str">
        <f t="shared" si="71"/>
        <v/>
      </c>
      <c r="D1526" s="105" t="str">
        <f t="shared" si="72"/>
        <v/>
      </c>
      <c r="E1526" s="106" t="s">
        <v>695</v>
      </c>
      <c r="F1526" s="106" t="s">
        <v>805</v>
      </c>
      <c r="G1526" s="106" t="s">
        <v>778</v>
      </c>
      <c r="H1526" s="106" t="s">
        <v>729</v>
      </c>
      <c r="I1526" s="106">
        <v>8</v>
      </c>
      <c r="J1526" s="106" t="s">
        <v>779</v>
      </c>
      <c r="K1526" s="106">
        <v>8</v>
      </c>
      <c r="L1526" s="106" t="s">
        <v>741</v>
      </c>
      <c r="M1526" s="106" t="s">
        <v>924</v>
      </c>
      <c r="N1526" s="106">
        <v>0.45</v>
      </c>
      <c r="O1526" s="106">
        <v>1</v>
      </c>
      <c r="P1526" s="106" t="s">
        <v>714</v>
      </c>
      <c r="Q1526" s="107" t="s">
        <v>2285</v>
      </c>
      <c r="R1526" s="107" t="s">
        <v>275</v>
      </c>
    </row>
    <row r="1527" spans="2:18" ht="20.100000000000001" customHeight="1" x14ac:dyDescent="0.4">
      <c r="B1527" s="105" t="str">
        <f t="shared" si="70"/>
        <v/>
      </c>
      <c r="C1527" s="105" t="str">
        <f t="shared" si="71"/>
        <v/>
      </c>
      <c r="D1527" s="105" t="str">
        <f t="shared" si="72"/>
        <v/>
      </c>
      <c r="E1527" s="106" t="s">
        <v>695</v>
      </c>
      <c r="F1527" s="106" t="s">
        <v>805</v>
      </c>
      <c r="G1527" s="106" t="s">
        <v>782</v>
      </c>
      <c r="H1527" s="106" t="s">
        <v>729</v>
      </c>
      <c r="I1527" s="106">
        <v>8</v>
      </c>
      <c r="J1527" s="106" t="s">
        <v>783</v>
      </c>
      <c r="K1527" s="106">
        <v>8</v>
      </c>
      <c r="L1527" s="106" t="s">
        <v>741</v>
      </c>
      <c r="M1527" s="106" t="s">
        <v>924</v>
      </c>
      <c r="N1527" s="106">
        <v>0.38</v>
      </c>
      <c r="O1527" s="106">
        <v>1</v>
      </c>
      <c r="P1527" s="106" t="s">
        <v>714</v>
      </c>
      <c r="Q1527" s="107" t="s">
        <v>2286</v>
      </c>
      <c r="R1527" s="107" t="s">
        <v>275</v>
      </c>
    </row>
    <row r="1528" spans="2:18" ht="20.100000000000001" customHeight="1" x14ac:dyDescent="0.4">
      <c r="B1528" s="105" t="str">
        <f t="shared" si="70"/>
        <v/>
      </c>
      <c r="C1528" s="105" t="str">
        <f t="shared" si="71"/>
        <v/>
      </c>
      <c r="D1528" s="105" t="str">
        <f t="shared" si="72"/>
        <v/>
      </c>
      <c r="E1528" s="106" t="s">
        <v>695</v>
      </c>
      <c r="F1528" s="106" t="s">
        <v>805</v>
      </c>
      <c r="G1528" s="106" t="s">
        <v>758</v>
      </c>
      <c r="H1528" s="106" t="s">
        <v>733</v>
      </c>
      <c r="I1528" s="106">
        <v>8</v>
      </c>
      <c r="J1528" s="106" t="s">
        <v>711</v>
      </c>
      <c r="K1528" s="106">
        <v>8</v>
      </c>
      <c r="L1528" s="106" t="s">
        <v>753</v>
      </c>
      <c r="M1528" s="106" t="s">
        <v>924</v>
      </c>
      <c r="N1528" s="106">
        <v>0.45</v>
      </c>
      <c r="O1528" s="106">
        <v>1</v>
      </c>
      <c r="P1528" s="106" t="s">
        <v>714</v>
      </c>
      <c r="Q1528" s="107" t="s">
        <v>2287</v>
      </c>
      <c r="R1528" s="107" t="s">
        <v>275</v>
      </c>
    </row>
    <row r="1529" spans="2:18" ht="20.100000000000001" customHeight="1" x14ac:dyDescent="0.4">
      <c r="B1529" s="105" t="str">
        <f t="shared" si="70"/>
        <v/>
      </c>
      <c r="C1529" s="105" t="str">
        <f t="shared" si="71"/>
        <v/>
      </c>
      <c r="D1529" s="105" t="str">
        <f t="shared" si="72"/>
        <v/>
      </c>
      <c r="E1529" s="106" t="s">
        <v>695</v>
      </c>
      <c r="F1529" s="106" t="s">
        <v>805</v>
      </c>
      <c r="G1529" s="106" t="s">
        <v>788</v>
      </c>
      <c r="H1529" s="106" t="s">
        <v>729</v>
      </c>
      <c r="I1529" s="106">
        <v>8</v>
      </c>
      <c r="J1529" s="106" t="s">
        <v>722</v>
      </c>
      <c r="K1529" s="106">
        <v>8</v>
      </c>
      <c r="L1529" s="106" t="s">
        <v>753</v>
      </c>
      <c r="M1529" s="106" t="s">
        <v>924</v>
      </c>
      <c r="N1529" s="106">
        <v>0.45</v>
      </c>
      <c r="O1529" s="106">
        <v>1</v>
      </c>
      <c r="P1529" s="106" t="s">
        <v>714</v>
      </c>
      <c r="Q1529" s="107" t="s">
        <v>2288</v>
      </c>
      <c r="R1529" s="107" t="s">
        <v>275</v>
      </c>
    </row>
    <row r="1530" spans="2:18" ht="20.100000000000001" customHeight="1" x14ac:dyDescent="0.4">
      <c r="B1530" s="105" t="str">
        <f t="shared" si="70"/>
        <v/>
      </c>
      <c r="C1530" s="105" t="str">
        <f t="shared" si="71"/>
        <v/>
      </c>
      <c r="D1530" s="105" t="str">
        <f t="shared" si="72"/>
        <v/>
      </c>
      <c r="E1530" s="106" t="s">
        <v>695</v>
      </c>
      <c r="F1530" s="106" t="s">
        <v>740</v>
      </c>
      <c r="G1530" s="106" t="s">
        <v>773</v>
      </c>
      <c r="H1530" s="106" t="s">
        <v>698</v>
      </c>
      <c r="I1530" s="106">
        <v>7</v>
      </c>
      <c r="J1530" s="106" t="s">
        <v>774</v>
      </c>
      <c r="K1530" s="106">
        <v>8</v>
      </c>
      <c r="L1530" s="106" t="s">
        <v>741</v>
      </c>
      <c r="M1530" s="106" t="s">
        <v>924</v>
      </c>
      <c r="N1530" s="106">
        <v>0.33</v>
      </c>
      <c r="O1530" s="106">
        <v>1</v>
      </c>
      <c r="P1530" s="106" t="s">
        <v>714</v>
      </c>
      <c r="Q1530" s="107" t="s">
        <v>2289</v>
      </c>
      <c r="R1530" s="107" t="s">
        <v>275</v>
      </c>
    </row>
    <row r="1531" spans="2:18" ht="20.100000000000001" customHeight="1" x14ac:dyDescent="0.4">
      <c r="B1531" s="105" t="str">
        <f t="shared" si="70"/>
        <v/>
      </c>
      <c r="C1531" s="105" t="str">
        <f t="shared" si="71"/>
        <v/>
      </c>
      <c r="D1531" s="105" t="str">
        <f t="shared" si="72"/>
        <v/>
      </c>
      <c r="E1531" s="106" t="s">
        <v>695</v>
      </c>
      <c r="F1531" s="106" t="s">
        <v>740</v>
      </c>
      <c r="G1531" s="106" t="s">
        <v>778</v>
      </c>
      <c r="H1531" s="106" t="s">
        <v>698</v>
      </c>
      <c r="I1531" s="106">
        <v>7</v>
      </c>
      <c r="J1531" s="106" t="s">
        <v>779</v>
      </c>
      <c r="K1531" s="106">
        <v>8</v>
      </c>
      <c r="L1531" s="106" t="s">
        <v>741</v>
      </c>
      <c r="M1531" s="106" t="s">
        <v>924</v>
      </c>
      <c r="N1531" s="106">
        <v>0.33</v>
      </c>
      <c r="O1531" s="106">
        <v>1</v>
      </c>
      <c r="P1531" s="106" t="s">
        <v>714</v>
      </c>
      <c r="Q1531" s="107" t="s">
        <v>2290</v>
      </c>
      <c r="R1531" s="107" t="s">
        <v>275</v>
      </c>
    </row>
    <row r="1532" spans="2:18" ht="20.100000000000001" customHeight="1" x14ac:dyDescent="0.4">
      <c r="B1532" s="105" t="str">
        <f t="shared" si="70"/>
        <v/>
      </c>
      <c r="C1532" s="105" t="str">
        <f t="shared" si="71"/>
        <v/>
      </c>
      <c r="D1532" s="105" t="str">
        <f t="shared" si="72"/>
        <v/>
      </c>
      <c r="E1532" s="106" t="s">
        <v>695</v>
      </c>
      <c r="F1532" s="106" t="s">
        <v>740</v>
      </c>
      <c r="G1532" s="106" t="s">
        <v>782</v>
      </c>
      <c r="H1532" s="106" t="s">
        <v>698</v>
      </c>
      <c r="I1532" s="106">
        <v>7</v>
      </c>
      <c r="J1532" s="106" t="s">
        <v>783</v>
      </c>
      <c r="K1532" s="106">
        <v>8</v>
      </c>
      <c r="L1532" s="106" t="s">
        <v>741</v>
      </c>
      <c r="M1532" s="106" t="s">
        <v>924</v>
      </c>
      <c r="N1532" s="106">
        <v>0.28000000000000003</v>
      </c>
      <c r="O1532" s="106">
        <v>1</v>
      </c>
      <c r="P1532" s="106" t="s">
        <v>714</v>
      </c>
      <c r="Q1532" s="107" t="s">
        <v>2291</v>
      </c>
      <c r="R1532" s="107" t="s">
        <v>275</v>
      </c>
    </row>
    <row r="1533" spans="2:18" ht="20.100000000000001" customHeight="1" x14ac:dyDescent="0.4">
      <c r="B1533" s="105" t="str">
        <f t="shared" si="70"/>
        <v/>
      </c>
      <c r="C1533" s="105" t="str">
        <f t="shared" si="71"/>
        <v/>
      </c>
      <c r="D1533" s="105" t="str">
        <f t="shared" si="72"/>
        <v/>
      </c>
      <c r="E1533" s="106" t="s">
        <v>695</v>
      </c>
      <c r="F1533" s="106" t="s">
        <v>740</v>
      </c>
      <c r="G1533" s="106" t="s">
        <v>758</v>
      </c>
      <c r="H1533" s="106" t="s">
        <v>717</v>
      </c>
      <c r="I1533" s="106">
        <v>7</v>
      </c>
      <c r="J1533" s="106" t="s">
        <v>711</v>
      </c>
      <c r="K1533" s="106">
        <v>8</v>
      </c>
      <c r="L1533" s="106" t="s">
        <v>753</v>
      </c>
      <c r="M1533" s="106" t="s">
        <v>924</v>
      </c>
      <c r="N1533" s="106">
        <v>0.34</v>
      </c>
      <c r="O1533" s="106">
        <v>1</v>
      </c>
      <c r="P1533" s="106" t="s">
        <v>714</v>
      </c>
      <c r="Q1533" s="107" t="s">
        <v>2292</v>
      </c>
      <c r="R1533" s="107" t="s">
        <v>275</v>
      </c>
    </row>
    <row r="1534" spans="2:18" ht="20.100000000000001" customHeight="1" x14ac:dyDescent="0.4">
      <c r="B1534" s="105" t="str">
        <f t="shared" si="70"/>
        <v/>
      </c>
      <c r="C1534" s="105" t="str">
        <f t="shared" si="71"/>
        <v/>
      </c>
      <c r="D1534" s="105" t="str">
        <f t="shared" si="72"/>
        <v/>
      </c>
      <c r="E1534" s="106" t="s">
        <v>695</v>
      </c>
      <c r="F1534" s="106" t="s">
        <v>740</v>
      </c>
      <c r="G1534" s="106" t="s">
        <v>788</v>
      </c>
      <c r="H1534" s="106" t="s">
        <v>698</v>
      </c>
      <c r="I1534" s="106">
        <v>7</v>
      </c>
      <c r="J1534" s="106" t="s">
        <v>722</v>
      </c>
      <c r="K1534" s="106">
        <v>8</v>
      </c>
      <c r="L1534" s="106" t="s">
        <v>753</v>
      </c>
      <c r="M1534" s="106" t="s">
        <v>924</v>
      </c>
      <c r="N1534" s="106">
        <v>0.34</v>
      </c>
      <c r="O1534" s="106">
        <v>1</v>
      </c>
      <c r="P1534" s="106" t="s">
        <v>714</v>
      </c>
      <c r="Q1534" s="107" t="s">
        <v>2293</v>
      </c>
      <c r="R1534" s="107" t="s">
        <v>275</v>
      </c>
    </row>
    <row r="1535" spans="2:18" ht="20.100000000000001" customHeight="1" x14ac:dyDescent="0.4">
      <c r="B1535" s="105" t="str">
        <f t="shared" si="70"/>
        <v/>
      </c>
      <c r="C1535" s="105" t="str">
        <f t="shared" si="71"/>
        <v/>
      </c>
      <c r="D1535" s="105" t="str">
        <f t="shared" si="72"/>
        <v/>
      </c>
      <c r="E1535" s="106" t="s">
        <v>695</v>
      </c>
      <c r="F1535" s="106" t="s">
        <v>817</v>
      </c>
      <c r="G1535" s="106" t="s">
        <v>721</v>
      </c>
      <c r="H1535" s="106" t="s">
        <v>819</v>
      </c>
      <c r="I1535" s="106">
        <v>8</v>
      </c>
      <c r="J1535" s="106" t="s">
        <v>722</v>
      </c>
      <c r="K1535" s="106">
        <v>8</v>
      </c>
      <c r="L1535" s="106" t="s">
        <v>741</v>
      </c>
      <c r="M1535" s="106" t="s">
        <v>924</v>
      </c>
      <c r="N1535" s="106">
        <v>0.32</v>
      </c>
      <c r="O1535" s="106">
        <v>1</v>
      </c>
      <c r="P1535" s="106" t="s">
        <v>714</v>
      </c>
      <c r="Q1535" s="107" t="s">
        <v>2294</v>
      </c>
      <c r="R1535" s="107" t="s">
        <v>275</v>
      </c>
    </row>
    <row r="1536" spans="2:18" ht="20.100000000000001" customHeight="1" x14ac:dyDescent="0.4">
      <c r="B1536" s="105" t="str">
        <f t="shared" si="70"/>
        <v/>
      </c>
      <c r="C1536" s="105" t="str">
        <f t="shared" si="71"/>
        <v/>
      </c>
      <c r="D1536" s="105" t="str">
        <f t="shared" si="72"/>
        <v/>
      </c>
      <c r="E1536" s="106" t="s">
        <v>695</v>
      </c>
      <c r="F1536" s="106" t="s">
        <v>817</v>
      </c>
      <c r="G1536" s="106" t="s">
        <v>773</v>
      </c>
      <c r="H1536" s="106" t="s">
        <v>799</v>
      </c>
      <c r="I1536" s="106">
        <v>8</v>
      </c>
      <c r="J1536" s="106" t="s">
        <v>774</v>
      </c>
      <c r="K1536" s="106">
        <v>8</v>
      </c>
      <c r="L1536" s="106" t="s">
        <v>741</v>
      </c>
      <c r="M1536" s="106" t="s">
        <v>924</v>
      </c>
      <c r="N1536" s="106">
        <v>0.32</v>
      </c>
      <c r="O1536" s="106">
        <v>1</v>
      </c>
      <c r="P1536" s="106" t="s">
        <v>714</v>
      </c>
      <c r="Q1536" s="107" t="s">
        <v>2295</v>
      </c>
      <c r="R1536" s="107" t="s">
        <v>275</v>
      </c>
    </row>
    <row r="1537" spans="2:18" ht="20.100000000000001" customHeight="1" x14ac:dyDescent="0.4">
      <c r="B1537" s="105" t="str">
        <f t="shared" si="70"/>
        <v/>
      </c>
      <c r="C1537" s="105" t="str">
        <f t="shared" si="71"/>
        <v/>
      </c>
      <c r="D1537" s="105" t="str">
        <f t="shared" si="72"/>
        <v/>
      </c>
      <c r="E1537" s="106" t="s">
        <v>695</v>
      </c>
      <c r="F1537" s="106" t="s">
        <v>817</v>
      </c>
      <c r="G1537" s="106" t="s">
        <v>778</v>
      </c>
      <c r="H1537" s="106" t="s">
        <v>799</v>
      </c>
      <c r="I1537" s="106">
        <v>8</v>
      </c>
      <c r="J1537" s="106" t="s">
        <v>779</v>
      </c>
      <c r="K1537" s="106">
        <v>8</v>
      </c>
      <c r="L1537" s="106" t="s">
        <v>741</v>
      </c>
      <c r="M1537" s="106" t="s">
        <v>924</v>
      </c>
      <c r="N1537" s="106">
        <v>0.32</v>
      </c>
      <c r="O1537" s="106">
        <v>1</v>
      </c>
      <c r="P1537" s="106" t="s">
        <v>714</v>
      </c>
      <c r="Q1537" s="107" t="s">
        <v>2296</v>
      </c>
      <c r="R1537" s="107" t="s">
        <v>275</v>
      </c>
    </row>
    <row r="1538" spans="2:18" ht="20.100000000000001" customHeight="1" x14ac:dyDescent="0.4">
      <c r="B1538" s="105" t="str">
        <f t="shared" si="70"/>
        <v/>
      </c>
      <c r="C1538" s="105" t="str">
        <f t="shared" si="71"/>
        <v/>
      </c>
      <c r="D1538" s="105" t="str">
        <f t="shared" si="72"/>
        <v/>
      </c>
      <c r="E1538" s="106" t="s">
        <v>695</v>
      </c>
      <c r="F1538" s="106" t="s">
        <v>817</v>
      </c>
      <c r="G1538" s="106" t="s">
        <v>782</v>
      </c>
      <c r="H1538" s="106" t="s">
        <v>799</v>
      </c>
      <c r="I1538" s="106">
        <v>8</v>
      </c>
      <c r="J1538" s="106" t="s">
        <v>783</v>
      </c>
      <c r="K1538" s="106">
        <v>8</v>
      </c>
      <c r="L1538" s="106" t="s">
        <v>741</v>
      </c>
      <c r="M1538" s="106" t="s">
        <v>924</v>
      </c>
      <c r="N1538" s="106">
        <v>0.27</v>
      </c>
      <c r="O1538" s="106">
        <v>1</v>
      </c>
      <c r="P1538" s="106" t="s">
        <v>714</v>
      </c>
      <c r="Q1538" s="107" t="s">
        <v>2297</v>
      </c>
      <c r="R1538" s="107" t="s">
        <v>275</v>
      </c>
    </row>
    <row r="1539" spans="2:18" ht="20.100000000000001" customHeight="1" x14ac:dyDescent="0.4">
      <c r="B1539" s="105" t="str">
        <f t="shared" si="70"/>
        <v/>
      </c>
      <c r="C1539" s="105" t="str">
        <f t="shared" si="71"/>
        <v/>
      </c>
      <c r="D1539" s="105" t="str">
        <f t="shared" si="72"/>
        <v/>
      </c>
      <c r="E1539" s="106" t="s">
        <v>695</v>
      </c>
      <c r="F1539" s="106" t="s">
        <v>817</v>
      </c>
      <c r="G1539" s="106" t="s">
        <v>758</v>
      </c>
      <c r="H1539" s="106" t="s">
        <v>802</v>
      </c>
      <c r="I1539" s="106">
        <v>8</v>
      </c>
      <c r="J1539" s="106" t="s">
        <v>711</v>
      </c>
      <c r="K1539" s="106">
        <v>8</v>
      </c>
      <c r="L1539" s="106" t="s">
        <v>753</v>
      </c>
      <c r="M1539" s="106" t="s">
        <v>924</v>
      </c>
      <c r="N1539" s="106">
        <v>0.32</v>
      </c>
      <c r="O1539" s="106">
        <v>1</v>
      </c>
      <c r="P1539" s="106" t="s">
        <v>714</v>
      </c>
      <c r="Q1539" s="107" t="s">
        <v>2298</v>
      </c>
      <c r="R1539" s="107" t="s">
        <v>275</v>
      </c>
    </row>
    <row r="1540" spans="2:18" ht="20.100000000000001" customHeight="1" x14ac:dyDescent="0.4">
      <c r="B1540" s="105" t="str">
        <f t="shared" si="70"/>
        <v/>
      </c>
      <c r="C1540" s="105" t="str">
        <f t="shared" si="71"/>
        <v/>
      </c>
      <c r="D1540" s="105" t="str">
        <f t="shared" si="72"/>
        <v/>
      </c>
      <c r="E1540" s="106" t="s">
        <v>695</v>
      </c>
      <c r="F1540" s="106" t="s">
        <v>817</v>
      </c>
      <c r="G1540" s="106" t="s">
        <v>788</v>
      </c>
      <c r="H1540" s="106" t="s">
        <v>799</v>
      </c>
      <c r="I1540" s="106">
        <v>8</v>
      </c>
      <c r="J1540" s="106" t="s">
        <v>722</v>
      </c>
      <c r="K1540" s="106">
        <v>8</v>
      </c>
      <c r="L1540" s="106" t="s">
        <v>753</v>
      </c>
      <c r="M1540" s="106" t="s">
        <v>924</v>
      </c>
      <c r="N1540" s="106">
        <v>0.32</v>
      </c>
      <c r="O1540" s="106">
        <v>1</v>
      </c>
      <c r="P1540" s="106" t="s">
        <v>714</v>
      </c>
      <c r="Q1540" s="107" t="s">
        <v>2299</v>
      </c>
      <c r="R1540" s="107" t="s">
        <v>275</v>
      </c>
    </row>
    <row r="1541" spans="2:18" ht="20.100000000000001" customHeight="1" x14ac:dyDescent="0.4">
      <c r="B1541" s="105" t="str">
        <f t="shared" si="70"/>
        <v/>
      </c>
      <c r="C1541" s="105" t="str">
        <f t="shared" si="71"/>
        <v/>
      </c>
      <c r="D1541" s="105" t="str">
        <f t="shared" si="72"/>
        <v/>
      </c>
      <c r="E1541" s="106" t="s">
        <v>695</v>
      </c>
      <c r="F1541" s="106" t="s">
        <v>794</v>
      </c>
      <c r="G1541" s="106" t="s">
        <v>710</v>
      </c>
      <c r="H1541" s="106" t="s">
        <v>765</v>
      </c>
      <c r="I1541" s="106">
        <v>8</v>
      </c>
      <c r="J1541" s="106" t="s">
        <v>1098</v>
      </c>
      <c r="K1541" s="106">
        <v>8</v>
      </c>
      <c r="L1541" s="106" t="s">
        <v>765</v>
      </c>
      <c r="M1541" s="106" t="s">
        <v>924</v>
      </c>
      <c r="N1541" s="106">
        <v>0.44</v>
      </c>
      <c r="O1541" s="106">
        <v>1</v>
      </c>
      <c r="P1541" s="106" t="s">
        <v>714</v>
      </c>
      <c r="Q1541" s="107" t="s">
        <v>2300</v>
      </c>
      <c r="R1541" s="107" t="s">
        <v>13</v>
      </c>
    </row>
    <row r="1542" spans="2:18" ht="20.100000000000001" customHeight="1" x14ac:dyDescent="0.4">
      <c r="B1542" s="105" t="str">
        <f t="shared" si="70"/>
        <v/>
      </c>
      <c r="C1542" s="105" t="str">
        <f t="shared" si="71"/>
        <v/>
      </c>
      <c r="D1542" s="105" t="str">
        <f t="shared" si="72"/>
        <v/>
      </c>
      <c r="E1542" s="106" t="s">
        <v>695</v>
      </c>
      <c r="F1542" s="106" t="s">
        <v>794</v>
      </c>
      <c r="G1542" s="106" t="s">
        <v>773</v>
      </c>
      <c r="H1542" s="106" t="s">
        <v>765</v>
      </c>
      <c r="I1542" s="106">
        <v>7</v>
      </c>
      <c r="J1542" s="106" t="s">
        <v>774</v>
      </c>
      <c r="K1542" s="106">
        <v>8</v>
      </c>
      <c r="L1542" s="106" t="s">
        <v>765</v>
      </c>
      <c r="M1542" s="106" t="s">
        <v>924</v>
      </c>
      <c r="N1542" s="106">
        <v>0.43</v>
      </c>
      <c r="O1542" s="106">
        <v>1</v>
      </c>
      <c r="P1542" s="106" t="s">
        <v>714</v>
      </c>
      <c r="Q1542" s="107" t="s">
        <v>2301</v>
      </c>
      <c r="R1542" s="107" t="s">
        <v>13</v>
      </c>
    </row>
    <row r="1543" spans="2:18" ht="20.100000000000001" customHeight="1" x14ac:dyDescent="0.4">
      <c r="B1543" s="105" t="str">
        <f t="shared" si="70"/>
        <v/>
      </c>
      <c r="C1543" s="105" t="str">
        <f t="shared" si="71"/>
        <v/>
      </c>
      <c r="D1543" s="105" t="str">
        <f t="shared" si="72"/>
        <v/>
      </c>
      <c r="E1543" s="106" t="s">
        <v>695</v>
      </c>
      <c r="F1543" s="106" t="s">
        <v>794</v>
      </c>
      <c r="G1543" s="106" t="s">
        <v>778</v>
      </c>
      <c r="H1543" s="106" t="s">
        <v>765</v>
      </c>
      <c r="I1543" s="106">
        <v>7</v>
      </c>
      <c r="J1543" s="106" t="s">
        <v>779</v>
      </c>
      <c r="K1543" s="106">
        <v>8</v>
      </c>
      <c r="L1543" s="106" t="s">
        <v>765</v>
      </c>
      <c r="M1543" s="106" t="s">
        <v>924</v>
      </c>
      <c r="N1543" s="106">
        <v>0.43</v>
      </c>
      <c r="O1543" s="106">
        <v>1</v>
      </c>
      <c r="P1543" s="106" t="s">
        <v>714</v>
      </c>
      <c r="Q1543" s="107" t="s">
        <v>2302</v>
      </c>
      <c r="R1543" s="107" t="s">
        <v>13</v>
      </c>
    </row>
    <row r="1544" spans="2:18" ht="20.100000000000001" customHeight="1" x14ac:dyDescent="0.4">
      <c r="B1544" s="105" t="str">
        <f t="shared" si="70"/>
        <v/>
      </c>
      <c r="C1544" s="105" t="str">
        <f t="shared" si="71"/>
        <v/>
      </c>
      <c r="D1544" s="105" t="str">
        <f t="shared" si="72"/>
        <v/>
      </c>
      <c r="E1544" s="106" t="s">
        <v>695</v>
      </c>
      <c r="F1544" s="106" t="s">
        <v>794</v>
      </c>
      <c r="G1544" s="106" t="s">
        <v>782</v>
      </c>
      <c r="H1544" s="106" t="s">
        <v>765</v>
      </c>
      <c r="I1544" s="106">
        <v>7</v>
      </c>
      <c r="J1544" s="106" t="s">
        <v>783</v>
      </c>
      <c r="K1544" s="106">
        <v>8</v>
      </c>
      <c r="L1544" s="106" t="s">
        <v>765</v>
      </c>
      <c r="M1544" s="106" t="s">
        <v>924</v>
      </c>
      <c r="N1544" s="106">
        <v>0.36</v>
      </c>
      <c r="O1544" s="106">
        <v>1</v>
      </c>
      <c r="P1544" s="106" t="s">
        <v>714</v>
      </c>
      <c r="Q1544" s="107" t="s">
        <v>2303</v>
      </c>
      <c r="R1544" s="107" t="s">
        <v>13</v>
      </c>
    </row>
    <row r="1545" spans="2:18" ht="20.100000000000001" customHeight="1" x14ac:dyDescent="0.4">
      <c r="B1545" s="105" t="str">
        <f t="shared" si="70"/>
        <v/>
      </c>
      <c r="C1545" s="105" t="str">
        <f t="shared" si="71"/>
        <v/>
      </c>
      <c r="D1545" s="105" t="str">
        <f t="shared" si="72"/>
        <v/>
      </c>
      <c r="E1545" s="106" t="s">
        <v>695</v>
      </c>
      <c r="F1545" s="106" t="s">
        <v>696</v>
      </c>
      <c r="G1545" s="106" t="s">
        <v>721</v>
      </c>
      <c r="H1545" s="106" t="s">
        <v>1218</v>
      </c>
      <c r="I1545" s="106">
        <v>7</v>
      </c>
      <c r="J1545" s="106" t="s">
        <v>722</v>
      </c>
      <c r="K1545" s="106">
        <v>8</v>
      </c>
      <c r="L1545" s="106" t="s">
        <v>1218</v>
      </c>
      <c r="M1545" s="106" t="s">
        <v>924</v>
      </c>
      <c r="N1545" s="106">
        <v>0.32</v>
      </c>
      <c r="O1545" s="106">
        <v>1</v>
      </c>
      <c r="P1545" s="106" t="s">
        <v>714</v>
      </c>
      <c r="Q1545" s="107" t="s">
        <v>2304</v>
      </c>
      <c r="R1545" s="107" t="s">
        <v>13</v>
      </c>
    </row>
    <row r="1546" spans="2:18" ht="20.100000000000001" customHeight="1" x14ac:dyDescent="0.4">
      <c r="B1546" s="105" t="str">
        <f t="shared" si="70"/>
        <v/>
      </c>
      <c r="C1546" s="105" t="str">
        <f t="shared" si="71"/>
        <v/>
      </c>
      <c r="D1546" s="105" t="str">
        <f t="shared" si="72"/>
        <v/>
      </c>
      <c r="E1546" s="106" t="s">
        <v>695</v>
      </c>
      <c r="F1546" s="106" t="s">
        <v>696</v>
      </c>
      <c r="G1546" s="106" t="s">
        <v>773</v>
      </c>
      <c r="H1546" s="106" t="s">
        <v>717</v>
      </c>
      <c r="I1546" s="106">
        <v>7</v>
      </c>
      <c r="J1546" s="106" t="s">
        <v>774</v>
      </c>
      <c r="K1546" s="106">
        <v>8</v>
      </c>
      <c r="L1546" s="106" t="s">
        <v>717</v>
      </c>
      <c r="M1546" s="106" t="s">
        <v>924</v>
      </c>
      <c r="N1546" s="106">
        <v>0.31</v>
      </c>
      <c r="O1546" s="106">
        <v>1</v>
      </c>
      <c r="P1546" s="106" t="s">
        <v>714</v>
      </c>
      <c r="Q1546" s="107" t="s">
        <v>2305</v>
      </c>
      <c r="R1546" s="107" t="s">
        <v>13</v>
      </c>
    </row>
    <row r="1547" spans="2:18" ht="20.100000000000001" customHeight="1" x14ac:dyDescent="0.4">
      <c r="B1547" s="105" t="str">
        <f t="shared" si="70"/>
        <v/>
      </c>
      <c r="C1547" s="105" t="str">
        <f t="shared" si="71"/>
        <v/>
      </c>
      <c r="D1547" s="105" t="str">
        <f t="shared" si="72"/>
        <v/>
      </c>
      <c r="E1547" s="106" t="s">
        <v>695</v>
      </c>
      <c r="F1547" s="106" t="s">
        <v>696</v>
      </c>
      <c r="G1547" s="106" t="s">
        <v>778</v>
      </c>
      <c r="H1547" s="106" t="s">
        <v>717</v>
      </c>
      <c r="I1547" s="106">
        <v>7</v>
      </c>
      <c r="J1547" s="106" t="s">
        <v>779</v>
      </c>
      <c r="K1547" s="106">
        <v>8</v>
      </c>
      <c r="L1547" s="106" t="s">
        <v>717</v>
      </c>
      <c r="M1547" s="106" t="s">
        <v>924</v>
      </c>
      <c r="N1547" s="106">
        <v>0.31</v>
      </c>
      <c r="O1547" s="106">
        <v>1</v>
      </c>
      <c r="P1547" s="106" t="s">
        <v>714</v>
      </c>
      <c r="Q1547" s="107" t="s">
        <v>2306</v>
      </c>
      <c r="R1547" s="107" t="s">
        <v>13</v>
      </c>
    </row>
    <row r="1548" spans="2:18" ht="20.100000000000001" customHeight="1" x14ac:dyDescent="0.4">
      <c r="B1548" s="105" t="str">
        <f t="shared" si="70"/>
        <v/>
      </c>
      <c r="C1548" s="105" t="str">
        <f t="shared" si="71"/>
        <v/>
      </c>
      <c r="D1548" s="105" t="str">
        <f t="shared" si="72"/>
        <v/>
      </c>
      <c r="E1548" s="106" t="s">
        <v>695</v>
      </c>
      <c r="F1548" s="106" t="s">
        <v>696</v>
      </c>
      <c r="G1548" s="106" t="s">
        <v>782</v>
      </c>
      <c r="H1548" s="106" t="s">
        <v>717</v>
      </c>
      <c r="I1548" s="106">
        <v>7</v>
      </c>
      <c r="J1548" s="106" t="s">
        <v>783</v>
      </c>
      <c r="K1548" s="106">
        <v>8</v>
      </c>
      <c r="L1548" s="106" t="s">
        <v>717</v>
      </c>
      <c r="M1548" s="106" t="s">
        <v>924</v>
      </c>
      <c r="N1548" s="106">
        <v>0.26</v>
      </c>
      <c r="O1548" s="106">
        <v>1</v>
      </c>
      <c r="P1548" s="106" t="s">
        <v>714</v>
      </c>
      <c r="Q1548" s="107" t="s">
        <v>2307</v>
      </c>
      <c r="R1548" s="107" t="s">
        <v>13</v>
      </c>
    </row>
    <row r="1549" spans="2:18" ht="20.100000000000001" customHeight="1" x14ac:dyDescent="0.4">
      <c r="B1549" s="105" t="str">
        <f t="shared" si="70"/>
        <v/>
      </c>
      <c r="C1549" s="105" t="str">
        <f t="shared" si="71"/>
        <v/>
      </c>
      <c r="D1549" s="105" t="str">
        <f t="shared" si="72"/>
        <v/>
      </c>
      <c r="E1549" s="106" t="s">
        <v>695</v>
      </c>
      <c r="F1549" s="106" t="s">
        <v>728</v>
      </c>
      <c r="G1549" s="106" t="s">
        <v>721</v>
      </c>
      <c r="H1549" s="106" t="s">
        <v>1248</v>
      </c>
      <c r="I1549" s="106">
        <v>7</v>
      </c>
      <c r="J1549" s="106" t="s">
        <v>722</v>
      </c>
      <c r="K1549" s="106">
        <v>8</v>
      </c>
      <c r="L1549" s="106" t="s">
        <v>1218</v>
      </c>
      <c r="M1549" s="106" t="s">
        <v>924</v>
      </c>
      <c r="N1549" s="106">
        <v>0.39</v>
      </c>
      <c r="O1549" s="106">
        <v>1</v>
      </c>
      <c r="P1549" s="106" t="s">
        <v>714</v>
      </c>
      <c r="Q1549" s="107" t="s">
        <v>2308</v>
      </c>
      <c r="R1549" s="107" t="s">
        <v>13</v>
      </c>
    </row>
    <row r="1550" spans="2:18" ht="20.100000000000001" customHeight="1" x14ac:dyDescent="0.4">
      <c r="B1550" s="105" t="str">
        <f t="shared" si="70"/>
        <v/>
      </c>
      <c r="C1550" s="105" t="str">
        <f t="shared" si="71"/>
        <v/>
      </c>
      <c r="D1550" s="105" t="str">
        <f t="shared" si="72"/>
        <v/>
      </c>
      <c r="E1550" s="106" t="s">
        <v>695</v>
      </c>
      <c r="F1550" s="106" t="s">
        <v>728</v>
      </c>
      <c r="G1550" s="106" t="s">
        <v>773</v>
      </c>
      <c r="H1550" s="106" t="s">
        <v>765</v>
      </c>
      <c r="I1550" s="106">
        <v>7</v>
      </c>
      <c r="J1550" s="106" t="s">
        <v>774</v>
      </c>
      <c r="K1550" s="106">
        <v>8</v>
      </c>
      <c r="L1550" s="106" t="s">
        <v>717</v>
      </c>
      <c r="M1550" s="106" t="s">
        <v>924</v>
      </c>
      <c r="N1550" s="106">
        <v>0.39</v>
      </c>
      <c r="O1550" s="106">
        <v>1</v>
      </c>
      <c r="P1550" s="106" t="s">
        <v>714</v>
      </c>
      <c r="Q1550" s="107" t="s">
        <v>2309</v>
      </c>
      <c r="R1550" s="107" t="s">
        <v>13</v>
      </c>
    </row>
    <row r="1551" spans="2:18" ht="20.100000000000001" customHeight="1" x14ac:dyDescent="0.4">
      <c r="B1551" s="105" t="str">
        <f t="shared" si="70"/>
        <v/>
      </c>
      <c r="C1551" s="105" t="str">
        <f t="shared" si="71"/>
        <v/>
      </c>
      <c r="D1551" s="105" t="str">
        <f t="shared" si="72"/>
        <v/>
      </c>
      <c r="E1551" s="106" t="s">
        <v>695</v>
      </c>
      <c r="F1551" s="106" t="s">
        <v>728</v>
      </c>
      <c r="G1551" s="106" t="s">
        <v>778</v>
      </c>
      <c r="H1551" s="106" t="s">
        <v>765</v>
      </c>
      <c r="I1551" s="106">
        <v>7</v>
      </c>
      <c r="J1551" s="106" t="s">
        <v>779</v>
      </c>
      <c r="K1551" s="106">
        <v>8</v>
      </c>
      <c r="L1551" s="106" t="s">
        <v>717</v>
      </c>
      <c r="M1551" s="106" t="s">
        <v>924</v>
      </c>
      <c r="N1551" s="106">
        <v>0.39</v>
      </c>
      <c r="O1551" s="106">
        <v>1</v>
      </c>
      <c r="P1551" s="106" t="s">
        <v>714</v>
      </c>
      <c r="Q1551" s="107" t="s">
        <v>2310</v>
      </c>
      <c r="R1551" s="107" t="s">
        <v>13</v>
      </c>
    </row>
    <row r="1552" spans="2:18" ht="20.100000000000001" customHeight="1" x14ac:dyDescent="0.4">
      <c r="B1552" s="105" t="str">
        <f t="shared" si="70"/>
        <v/>
      </c>
      <c r="C1552" s="105" t="str">
        <f t="shared" si="71"/>
        <v/>
      </c>
      <c r="D1552" s="105" t="str">
        <f t="shared" si="72"/>
        <v/>
      </c>
      <c r="E1552" s="106" t="s">
        <v>695</v>
      </c>
      <c r="F1552" s="106" t="s">
        <v>728</v>
      </c>
      <c r="G1552" s="106" t="s">
        <v>782</v>
      </c>
      <c r="H1552" s="106" t="s">
        <v>765</v>
      </c>
      <c r="I1552" s="106">
        <v>7</v>
      </c>
      <c r="J1552" s="106" t="s">
        <v>783</v>
      </c>
      <c r="K1552" s="106">
        <v>8</v>
      </c>
      <c r="L1552" s="106" t="s">
        <v>717</v>
      </c>
      <c r="M1552" s="106" t="s">
        <v>924</v>
      </c>
      <c r="N1552" s="106">
        <v>0.34</v>
      </c>
      <c r="O1552" s="106">
        <v>1</v>
      </c>
      <c r="P1552" s="106" t="s">
        <v>714</v>
      </c>
      <c r="Q1552" s="107" t="s">
        <v>2311</v>
      </c>
      <c r="R1552" s="107" t="s">
        <v>13</v>
      </c>
    </row>
    <row r="1553" spans="2:18" ht="20.100000000000001" customHeight="1" x14ac:dyDescent="0.4">
      <c r="B1553" s="105" t="str">
        <f t="shared" ref="B1553:B1616" si="73">IF(OR($C$11="",$C$12=""),"",IFERROR(IF(AND($U$23&lt;&gt;R1553,$V$23&lt;&gt;R1553),"－",IF(AND(COUNTIF($C$11,"*樹脂スペーサー*")&gt;0,OR(M1553="空気",F1553="一般",F1553="一般ＰＧ")),"－",IF(AND($W$26&gt;0,$W$26&gt;=O1553),$U$26,IF(AND($W$27&gt;0,$W$27&gt;=O1553),$U$27,IF(AND($W$28&gt;0,$W$28&gt;=O1553),$U$28,IF(AND($W$29&gt;0,$W$29&gt;=O1553),$U$29,IF(AND($W$30&gt;0,$W$30&gt;=O1553),$U$30,IF(AND($W$31&gt;0,$W$31&gt;=O1553),$U$31,IF(AND($W$32&gt;0,$W$32&gt;=O1553),$U$32,"－"))))))))),"－"))</f>
        <v/>
      </c>
      <c r="C1553" s="105" t="str">
        <f t="shared" ref="C1553:C1616" si="74">IF(B1553="","",IF(B1553&lt;&gt;"－",VLOOKUP(B1553,$U$26:$V$32,2,FALSE),"－"))</f>
        <v/>
      </c>
      <c r="D1553" s="105" t="str">
        <f t="shared" ref="D1553:D1616" si="75">IF($H$10="","",IF($V$39&lt;&gt;"断熱等","－",IF(AND(COUNTIF($V$35,"*樹脂スペーサー*")&gt;0,OR(M1553="空気",F1553="一般",F1553="一般ＰＧ")),"－",IF(AND($V$36&lt;&gt;R1553,$W$36&lt;&gt;R1553),"－",IF(MID($H$10,10,1)="Z",IF(N1553&lt;=0.65,"○","－"),IF($V$37&gt;=O1553,"○","－"))))))</f>
        <v/>
      </c>
      <c r="E1553" s="106" t="s">
        <v>695</v>
      </c>
      <c r="F1553" s="106" t="s">
        <v>1841</v>
      </c>
      <c r="G1553" s="106" t="s">
        <v>697</v>
      </c>
      <c r="H1553" s="106" t="s">
        <v>707</v>
      </c>
      <c r="I1553" s="106">
        <v>12</v>
      </c>
      <c r="J1553" s="106" t="s">
        <v>699</v>
      </c>
      <c r="K1553" s="106">
        <v>13</v>
      </c>
      <c r="L1553" s="106" t="s">
        <v>729</v>
      </c>
      <c r="M1553" s="106" t="s">
        <v>924</v>
      </c>
      <c r="N1553" s="106">
        <v>0.54</v>
      </c>
      <c r="O1553" s="106">
        <v>1</v>
      </c>
      <c r="P1553" s="106" t="s">
        <v>714</v>
      </c>
      <c r="Q1553" s="107" t="s">
        <v>2312</v>
      </c>
      <c r="R1553" s="107" t="s">
        <v>13</v>
      </c>
    </row>
    <row r="1554" spans="2:18" ht="20.100000000000001" customHeight="1" x14ac:dyDescent="0.4">
      <c r="B1554" s="105" t="str">
        <f t="shared" si="73"/>
        <v/>
      </c>
      <c r="C1554" s="105" t="str">
        <f t="shared" si="74"/>
        <v/>
      </c>
      <c r="D1554" s="105" t="str">
        <f t="shared" si="75"/>
        <v/>
      </c>
      <c r="E1554" s="106" t="s">
        <v>695</v>
      </c>
      <c r="F1554" s="106" t="s">
        <v>1841</v>
      </c>
      <c r="G1554" s="106" t="s">
        <v>710</v>
      </c>
      <c r="H1554" s="106" t="s">
        <v>1027</v>
      </c>
      <c r="I1554" s="106">
        <v>10</v>
      </c>
      <c r="J1554" s="106" t="s">
        <v>711</v>
      </c>
      <c r="K1554" s="106">
        <v>11</v>
      </c>
      <c r="L1554" s="106" t="s">
        <v>765</v>
      </c>
      <c r="M1554" s="106" t="s">
        <v>924</v>
      </c>
      <c r="N1554" s="106">
        <v>0.52</v>
      </c>
      <c r="O1554" s="106">
        <v>1.1000000000000001</v>
      </c>
      <c r="P1554" s="106" t="s">
        <v>714</v>
      </c>
      <c r="Q1554" s="107" t="s">
        <v>2313</v>
      </c>
      <c r="R1554" s="107" t="s">
        <v>39</v>
      </c>
    </row>
    <row r="1555" spans="2:18" ht="20.100000000000001" customHeight="1" x14ac:dyDescent="0.4">
      <c r="B1555" s="105" t="str">
        <f t="shared" si="73"/>
        <v/>
      </c>
      <c r="C1555" s="105" t="str">
        <f t="shared" si="74"/>
        <v/>
      </c>
      <c r="D1555" s="105" t="str">
        <f t="shared" si="75"/>
        <v/>
      </c>
      <c r="E1555" s="106" t="s">
        <v>695</v>
      </c>
      <c r="F1555" s="106" t="s">
        <v>1841</v>
      </c>
      <c r="G1555" s="106" t="s">
        <v>721</v>
      </c>
      <c r="H1555" s="106" t="s">
        <v>1817</v>
      </c>
      <c r="I1555" s="106">
        <v>11</v>
      </c>
      <c r="J1555" s="106" t="s">
        <v>722</v>
      </c>
      <c r="K1555" s="106">
        <v>11</v>
      </c>
      <c r="L1555" s="106" t="s">
        <v>733</v>
      </c>
      <c r="M1555" s="106" t="s">
        <v>924</v>
      </c>
      <c r="N1555" s="106">
        <v>0.52</v>
      </c>
      <c r="O1555" s="106">
        <v>1.1000000000000001</v>
      </c>
      <c r="P1555" s="106" t="s">
        <v>714</v>
      </c>
      <c r="Q1555" s="107" t="s">
        <v>2314</v>
      </c>
      <c r="R1555" s="107" t="s">
        <v>39</v>
      </c>
    </row>
    <row r="1556" spans="2:18" ht="20.100000000000001" customHeight="1" x14ac:dyDescent="0.4">
      <c r="B1556" s="105" t="str">
        <f t="shared" si="73"/>
        <v/>
      </c>
      <c r="C1556" s="105" t="str">
        <f t="shared" si="74"/>
        <v/>
      </c>
      <c r="D1556" s="105" t="str">
        <f t="shared" si="75"/>
        <v/>
      </c>
      <c r="E1556" s="106" t="s">
        <v>695</v>
      </c>
      <c r="F1556" s="106" t="s">
        <v>1841</v>
      </c>
      <c r="G1556" s="106" t="s">
        <v>773</v>
      </c>
      <c r="H1556" s="106" t="s">
        <v>707</v>
      </c>
      <c r="I1556" s="106">
        <v>11</v>
      </c>
      <c r="J1556" s="106" t="s">
        <v>774</v>
      </c>
      <c r="K1556" s="106">
        <v>11</v>
      </c>
      <c r="L1556" s="106" t="s">
        <v>729</v>
      </c>
      <c r="M1556" s="106" t="s">
        <v>924</v>
      </c>
      <c r="N1556" s="106">
        <v>0.53</v>
      </c>
      <c r="O1556" s="106">
        <v>1.1000000000000001</v>
      </c>
      <c r="P1556" s="106" t="s">
        <v>714</v>
      </c>
      <c r="Q1556" s="107" t="s">
        <v>2315</v>
      </c>
      <c r="R1556" s="107" t="s">
        <v>39</v>
      </c>
    </row>
    <row r="1557" spans="2:18" ht="20.100000000000001" customHeight="1" x14ac:dyDescent="0.4">
      <c r="B1557" s="105" t="str">
        <f t="shared" si="73"/>
        <v/>
      </c>
      <c r="C1557" s="105" t="str">
        <f t="shared" si="74"/>
        <v/>
      </c>
      <c r="D1557" s="105" t="str">
        <f t="shared" si="75"/>
        <v/>
      </c>
      <c r="E1557" s="106" t="s">
        <v>695</v>
      </c>
      <c r="F1557" s="106" t="s">
        <v>1841</v>
      </c>
      <c r="G1557" s="106" t="s">
        <v>773</v>
      </c>
      <c r="H1557" s="106" t="s">
        <v>707</v>
      </c>
      <c r="I1557" s="106">
        <v>10</v>
      </c>
      <c r="J1557" s="106" t="s">
        <v>1266</v>
      </c>
      <c r="K1557" s="106">
        <v>11</v>
      </c>
      <c r="L1557" s="106" t="s">
        <v>729</v>
      </c>
      <c r="M1557" s="106" t="s">
        <v>924</v>
      </c>
      <c r="N1557" s="106">
        <v>0.52</v>
      </c>
      <c r="O1557" s="106">
        <v>1.1000000000000001</v>
      </c>
      <c r="P1557" s="106" t="s">
        <v>714</v>
      </c>
      <c r="Q1557" s="107" t="s">
        <v>2316</v>
      </c>
      <c r="R1557" s="107" t="s">
        <v>39</v>
      </c>
    </row>
    <row r="1558" spans="2:18" ht="20.100000000000001" customHeight="1" x14ac:dyDescent="0.4">
      <c r="B1558" s="105" t="str">
        <f t="shared" si="73"/>
        <v/>
      </c>
      <c r="C1558" s="105" t="str">
        <f t="shared" si="74"/>
        <v/>
      </c>
      <c r="D1558" s="105" t="str">
        <f t="shared" si="75"/>
        <v/>
      </c>
      <c r="E1558" s="106" t="s">
        <v>695</v>
      </c>
      <c r="F1558" s="106" t="s">
        <v>1841</v>
      </c>
      <c r="G1558" s="106" t="s">
        <v>778</v>
      </c>
      <c r="H1558" s="106" t="s">
        <v>707</v>
      </c>
      <c r="I1558" s="106">
        <v>11</v>
      </c>
      <c r="J1558" s="106" t="s">
        <v>779</v>
      </c>
      <c r="K1558" s="106">
        <v>11</v>
      </c>
      <c r="L1558" s="106" t="s">
        <v>729</v>
      </c>
      <c r="M1558" s="106" t="s">
        <v>924</v>
      </c>
      <c r="N1558" s="106">
        <v>0.52</v>
      </c>
      <c r="O1558" s="106">
        <v>1.1000000000000001</v>
      </c>
      <c r="P1558" s="106" t="s">
        <v>714</v>
      </c>
      <c r="Q1558" s="107" t="s">
        <v>2317</v>
      </c>
      <c r="R1558" s="107" t="s">
        <v>39</v>
      </c>
    </row>
    <row r="1559" spans="2:18" ht="20.100000000000001" customHeight="1" x14ac:dyDescent="0.4">
      <c r="B1559" s="105" t="str">
        <f t="shared" si="73"/>
        <v/>
      </c>
      <c r="C1559" s="105" t="str">
        <f t="shared" si="74"/>
        <v/>
      </c>
      <c r="D1559" s="105" t="str">
        <f t="shared" si="75"/>
        <v/>
      </c>
      <c r="E1559" s="106" t="s">
        <v>695</v>
      </c>
      <c r="F1559" s="106" t="s">
        <v>1841</v>
      </c>
      <c r="G1559" s="106" t="s">
        <v>778</v>
      </c>
      <c r="H1559" s="106" t="s">
        <v>1817</v>
      </c>
      <c r="I1559" s="106">
        <v>10</v>
      </c>
      <c r="J1559" s="106" t="s">
        <v>779</v>
      </c>
      <c r="K1559" s="106">
        <v>10</v>
      </c>
      <c r="L1559" s="106" t="s">
        <v>733</v>
      </c>
      <c r="M1559" s="106" t="s">
        <v>924</v>
      </c>
      <c r="N1559" s="106">
        <v>0.52</v>
      </c>
      <c r="O1559" s="106">
        <v>1.1000000000000001</v>
      </c>
      <c r="P1559" s="106" t="s">
        <v>714</v>
      </c>
      <c r="Q1559" s="107" t="s">
        <v>2318</v>
      </c>
      <c r="R1559" s="107" t="s">
        <v>39</v>
      </c>
    </row>
    <row r="1560" spans="2:18" ht="20.100000000000001" customHeight="1" x14ac:dyDescent="0.4">
      <c r="B1560" s="105" t="str">
        <f t="shared" si="73"/>
        <v/>
      </c>
      <c r="C1560" s="105" t="str">
        <f t="shared" si="74"/>
        <v/>
      </c>
      <c r="D1560" s="105" t="str">
        <f t="shared" si="75"/>
        <v/>
      </c>
      <c r="E1560" s="106" t="s">
        <v>695</v>
      </c>
      <c r="F1560" s="106" t="s">
        <v>1841</v>
      </c>
      <c r="G1560" s="106" t="s">
        <v>778</v>
      </c>
      <c r="H1560" s="106" t="s">
        <v>707</v>
      </c>
      <c r="I1560" s="106">
        <v>10</v>
      </c>
      <c r="J1560" s="106" t="s">
        <v>1269</v>
      </c>
      <c r="K1560" s="106">
        <v>11</v>
      </c>
      <c r="L1560" s="106" t="s">
        <v>729</v>
      </c>
      <c r="M1560" s="106" t="s">
        <v>924</v>
      </c>
      <c r="N1560" s="106">
        <v>0.52</v>
      </c>
      <c r="O1560" s="106">
        <v>1.1000000000000001</v>
      </c>
      <c r="P1560" s="106" t="s">
        <v>714</v>
      </c>
      <c r="Q1560" s="107" t="s">
        <v>2319</v>
      </c>
      <c r="R1560" s="107" t="s">
        <v>39</v>
      </c>
    </row>
    <row r="1561" spans="2:18" ht="20.100000000000001" customHeight="1" x14ac:dyDescent="0.4">
      <c r="B1561" s="105" t="str">
        <f t="shared" si="73"/>
        <v/>
      </c>
      <c r="C1561" s="105" t="str">
        <f t="shared" si="74"/>
        <v/>
      </c>
      <c r="D1561" s="105" t="str">
        <f t="shared" si="75"/>
        <v/>
      </c>
      <c r="E1561" s="106" t="s">
        <v>695</v>
      </c>
      <c r="F1561" s="106" t="s">
        <v>1841</v>
      </c>
      <c r="G1561" s="106" t="s">
        <v>782</v>
      </c>
      <c r="H1561" s="106" t="s">
        <v>707</v>
      </c>
      <c r="I1561" s="106">
        <v>11</v>
      </c>
      <c r="J1561" s="106" t="s">
        <v>783</v>
      </c>
      <c r="K1561" s="106">
        <v>11</v>
      </c>
      <c r="L1561" s="106" t="s">
        <v>729</v>
      </c>
      <c r="M1561" s="106" t="s">
        <v>924</v>
      </c>
      <c r="N1561" s="106">
        <v>0.42</v>
      </c>
      <c r="O1561" s="106">
        <v>1.1000000000000001</v>
      </c>
      <c r="P1561" s="106" t="s">
        <v>714</v>
      </c>
      <c r="Q1561" s="107" t="s">
        <v>2320</v>
      </c>
      <c r="R1561" s="107" t="s">
        <v>39</v>
      </c>
    </row>
    <row r="1562" spans="2:18" ht="20.100000000000001" customHeight="1" x14ac:dyDescent="0.4">
      <c r="B1562" s="105" t="str">
        <f t="shared" si="73"/>
        <v/>
      </c>
      <c r="C1562" s="105" t="str">
        <f t="shared" si="74"/>
        <v/>
      </c>
      <c r="D1562" s="105" t="str">
        <f t="shared" si="75"/>
        <v/>
      </c>
      <c r="E1562" s="106" t="s">
        <v>695</v>
      </c>
      <c r="F1562" s="106" t="s">
        <v>1813</v>
      </c>
      <c r="G1562" s="106" t="s">
        <v>773</v>
      </c>
      <c r="H1562" s="106" t="s">
        <v>1027</v>
      </c>
      <c r="I1562" s="106">
        <v>11</v>
      </c>
      <c r="J1562" s="106" t="s">
        <v>774</v>
      </c>
      <c r="K1562" s="106">
        <v>11</v>
      </c>
      <c r="L1562" s="106" t="s">
        <v>741</v>
      </c>
      <c r="M1562" s="106" t="s">
        <v>924</v>
      </c>
      <c r="N1562" s="106">
        <v>0.51</v>
      </c>
      <c r="O1562" s="106">
        <v>1.1000000000000001</v>
      </c>
      <c r="P1562" s="106" t="s">
        <v>714</v>
      </c>
      <c r="Q1562" s="107" t="s">
        <v>2321</v>
      </c>
      <c r="R1562" s="107" t="s">
        <v>39</v>
      </c>
    </row>
    <row r="1563" spans="2:18" ht="20.100000000000001" customHeight="1" x14ac:dyDescent="0.4">
      <c r="B1563" s="105" t="str">
        <f t="shared" si="73"/>
        <v/>
      </c>
      <c r="C1563" s="105" t="str">
        <f t="shared" si="74"/>
        <v/>
      </c>
      <c r="D1563" s="105" t="str">
        <f t="shared" si="75"/>
        <v/>
      </c>
      <c r="E1563" s="106" t="s">
        <v>695</v>
      </c>
      <c r="F1563" s="106" t="s">
        <v>1813</v>
      </c>
      <c r="G1563" s="106" t="s">
        <v>773</v>
      </c>
      <c r="H1563" s="106" t="s">
        <v>1817</v>
      </c>
      <c r="I1563" s="106">
        <v>11</v>
      </c>
      <c r="J1563" s="106" t="s">
        <v>1266</v>
      </c>
      <c r="K1563" s="106">
        <v>11</v>
      </c>
      <c r="L1563" s="106" t="s">
        <v>741</v>
      </c>
      <c r="M1563" s="106" t="s">
        <v>924</v>
      </c>
      <c r="N1563" s="106">
        <v>0.52</v>
      </c>
      <c r="O1563" s="106">
        <v>1.1000000000000001</v>
      </c>
      <c r="P1563" s="106" t="s">
        <v>714</v>
      </c>
      <c r="Q1563" s="107" t="s">
        <v>2322</v>
      </c>
      <c r="R1563" s="107" t="s">
        <v>39</v>
      </c>
    </row>
    <row r="1564" spans="2:18" ht="20.100000000000001" customHeight="1" x14ac:dyDescent="0.4">
      <c r="B1564" s="105" t="str">
        <f t="shared" si="73"/>
        <v/>
      </c>
      <c r="C1564" s="105" t="str">
        <f t="shared" si="74"/>
        <v/>
      </c>
      <c r="D1564" s="105" t="str">
        <f t="shared" si="75"/>
        <v/>
      </c>
      <c r="E1564" s="106" t="s">
        <v>695</v>
      </c>
      <c r="F1564" s="106" t="s">
        <v>1813</v>
      </c>
      <c r="G1564" s="106" t="s">
        <v>773</v>
      </c>
      <c r="H1564" s="106" t="s">
        <v>1027</v>
      </c>
      <c r="I1564" s="106">
        <v>10</v>
      </c>
      <c r="J1564" s="106" t="s">
        <v>1266</v>
      </c>
      <c r="K1564" s="106">
        <v>11</v>
      </c>
      <c r="L1564" s="106" t="s">
        <v>741</v>
      </c>
      <c r="M1564" s="106" t="s">
        <v>924</v>
      </c>
      <c r="N1564" s="106">
        <v>0.51</v>
      </c>
      <c r="O1564" s="106">
        <v>1.1000000000000001</v>
      </c>
      <c r="P1564" s="106" t="s">
        <v>714</v>
      </c>
      <c r="Q1564" s="107" t="s">
        <v>2323</v>
      </c>
      <c r="R1564" s="107" t="s">
        <v>39</v>
      </c>
    </row>
    <row r="1565" spans="2:18" ht="20.100000000000001" customHeight="1" x14ac:dyDescent="0.4">
      <c r="B1565" s="105" t="str">
        <f t="shared" si="73"/>
        <v/>
      </c>
      <c r="C1565" s="105" t="str">
        <f t="shared" si="74"/>
        <v/>
      </c>
      <c r="D1565" s="105" t="str">
        <f t="shared" si="75"/>
        <v/>
      </c>
      <c r="E1565" s="106" t="s">
        <v>695</v>
      </c>
      <c r="F1565" s="106" t="s">
        <v>1813</v>
      </c>
      <c r="G1565" s="106" t="s">
        <v>778</v>
      </c>
      <c r="H1565" s="106" t="s">
        <v>1027</v>
      </c>
      <c r="I1565" s="106">
        <v>11</v>
      </c>
      <c r="J1565" s="106" t="s">
        <v>779</v>
      </c>
      <c r="K1565" s="106">
        <v>11</v>
      </c>
      <c r="L1565" s="106" t="s">
        <v>741</v>
      </c>
      <c r="M1565" s="106" t="s">
        <v>924</v>
      </c>
      <c r="N1565" s="106">
        <v>0.51</v>
      </c>
      <c r="O1565" s="106">
        <v>1.1000000000000001</v>
      </c>
      <c r="P1565" s="106" t="s">
        <v>714</v>
      </c>
      <c r="Q1565" s="107" t="s">
        <v>2324</v>
      </c>
      <c r="R1565" s="107" t="s">
        <v>39</v>
      </c>
    </row>
    <row r="1566" spans="2:18" ht="20.100000000000001" customHeight="1" x14ac:dyDescent="0.4">
      <c r="B1566" s="105" t="str">
        <f t="shared" si="73"/>
        <v/>
      </c>
      <c r="C1566" s="105" t="str">
        <f t="shared" si="74"/>
        <v/>
      </c>
      <c r="D1566" s="105" t="str">
        <f t="shared" si="75"/>
        <v/>
      </c>
      <c r="E1566" s="106" t="s">
        <v>695</v>
      </c>
      <c r="F1566" s="106" t="s">
        <v>1813</v>
      </c>
      <c r="G1566" s="106" t="s">
        <v>778</v>
      </c>
      <c r="H1566" s="106" t="s">
        <v>1817</v>
      </c>
      <c r="I1566" s="106">
        <v>11</v>
      </c>
      <c r="J1566" s="106" t="s">
        <v>1269</v>
      </c>
      <c r="K1566" s="106">
        <v>11</v>
      </c>
      <c r="L1566" s="106" t="s">
        <v>741</v>
      </c>
      <c r="M1566" s="106" t="s">
        <v>924</v>
      </c>
      <c r="N1566" s="106">
        <v>0.52</v>
      </c>
      <c r="O1566" s="106">
        <v>1.1000000000000001</v>
      </c>
      <c r="P1566" s="106" t="s">
        <v>714</v>
      </c>
      <c r="Q1566" s="107" t="s">
        <v>2325</v>
      </c>
      <c r="R1566" s="107" t="s">
        <v>39</v>
      </c>
    </row>
    <row r="1567" spans="2:18" ht="20.100000000000001" customHeight="1" x14ac:dyDescent="0.4">
      <c r="B1567" s="105" t="str">
        <f t="shared" si="73"/>
        <v/>
      </c>
      <c r="C1567" s="105" t="str">
        <f t="shared" si="74"/>
        <v/>
      </c>
      <c r="D1567" s="105" t="str">
        <f t="shared" si="75"/>
        <v/>
      </c>
      <c r="E1567" s="106" t="s">
        <v>695</v>
      </c>
      <c r="F1567" s="106" t="s">
        <v>1813</v>
      </c>
      <c r="G1567" s="106" t="s">
        <v>778</v>
      </c>
      <c r="H1567" s="106" t="s">
        <v>1027</v>
      </c>
      <c r="I1567" s="106">
        <v>10</v>
      </c>
      <c r="J1567" s="106" t="s">
        <v>1269</v>
      </c>
      <c r="K1567" s="106">
        <v>11</v>
      </c>
      <c r="L1567" s="106" t="s">
        <v>741</v>
      </c>
      <c r="M1567" s="106" t="s">
        <v>924</v>
      </c>
      <c r="N1567" s="106">
        <v>0.51</v>
      </c>
      <c r="O1567" s="106">
        <v>1.1000000000000001</v>
      </c>
      <c r="P1567" s="106" t="s">
        <v>714</v>
      </c>
      <c r="Q1567" s="107" t="s">
        <v>2326</v>
      </c>
      <c r="R1567" s="107" t="s">
        <v>39</v>
      </c>
    </row>
    <row r="1568" spans="2:18" ht="20.100000000000001" customHeight="1" x14ac:dyDescent="0.4">
      <c r="B1568" s="105" t="str">
        <f t="shared" si="73"/>
        <v/>
      </c>
      <c r="C1568" s="105" t="str">
        <f t="shared" si="74"/>
        <v/>
      </c>
      <c r="D1568" s="105" t="str">
        <f t="shared" si="75"/>
        <v/>
      </c>
      <c r="E1568" s="106" t="s">
        <v>695</v>
      </c>
      <c r="F1568" s="106" t="s">
        <v>1813</v>
      </c>
      <c r="G1568" s="106" t="s">
        <v>782</v>
      </c>
      <c r="H1568" s="106" t="s">
        <v>1027</v>
      </c>
      <c r="I1568" s="106">
        <v>11</v>
      </c>
      <c r="J1568" s="106" t="s">
        <v>783</v>
      </c>
      <c r="K1568" s="106">
        <v>11</v>
      </c>
      <c r="L1568" s="106" t="s">
        <v>741</v>
      </c>
      <c r="M1568" s="106" t="s">
        <v>924</v>
      </c>
      <c r="N1568" s="106">
        <v>0.4</v>
      </c>
      <c r="O1568" s="106">
        <v>1.1000000000000001</v>
      </c>
      <c r="P1568" s="106" t="s">
        <v>714</v>
      </c>
      <c r="Q1568" s="107" t="s">
        <v>2327</v>
      </c>
      <c r="R1568" s="107" t="s">
        <v>39</v>
      </c>
    </row>
    <row r="1569" spans="2:18" ht="20.100000000000001" customHeight="1" x14ac:dyDescent="0.4">
      <c r="B1569" s="105" t="str">
        <f t="shared" si="73"/>
        <v/>
      </c>
      <c r="C1569" s="105" t="str">
        <f t="shared" si="74"/>
        <v/>
      </c>
      <c r="D1569" s="105" t="str">
        <f t="shared" si="75"/>
        <v/>
      </c>
      <c r="E1569" s="106" t="s">
        <v>695</v>
      </c>
      <c r="F1569" s="106" t="s">
        <v>1813</v>
      </c>
      <c r="G1569" s="106" t="s">
        <v>788</v>
      </c>
      <c r="H1569" s="106" t="s">
        <v>1027</v>
      </c>
      <c r="I1569" s="106">
        <v>11</v>
      </c>
      <c r="J1569" s="106" t="s">
        <v>722</v>
      </c>
      <c r="K1569" s="106">
        <v>11</v>
      </c>
      <c r="L1569" s="106" t="s">
        <v>753</v>
      </c>
      <c r="M1569" s="106" t="s">
        <v>924</v>
      </c>
      <c r="N1569" s="106">
        <v>0.52</v>
      </c>
      <c r="O1569" s="106">
        <v>1.1000000000000001</v>
      </c>
      <c r="P1569" s="106" t="s">
        <v>714</v>
      </c>
      <c r="Q1569" s="107" t="s">
        <v>2328</v>
      </c>
      <c r="R1569" s="107" t="s">
        <v>39</v>
      </c>
    </row>
    <row r="1570" spans="2:18" ht="20.100000000000001" customHeight="1" x14ac:dyDescent="0.4">
      <c r="B1570" s="105" t="str">
        <f t="shared" si="73"/>
        <v/>
      </c>
      <c r="C1570" s="105" t="str">
        <f t="shared" si="74"/>
        <v/>
      </c>
      <c r="D1570" s="105" t="str">
        <f t="shared" si="75"/>
        <v/>
      </c>
      <c r="E1570" s="106" t="s">
        <v>695</v>
      </c>
      <c r="F1570" s="106" t="s">
        <v>1841</v>
      </c>
      <c r="G1570" s="106" t="s">
        <v>697</v>
      </c>
      <c r="H1570" s="106" t="s">
        <v>1027</v>
      </c>
      <c r="I1570" s="106">
        <v>11</v>
      </c>
      <c r="J1570" s="106" t="s">
        <v>699</v>
      </c>
      <c r="K1570" s="106">
        <v>11</v>
      </c>
      <c r="L1570" s="106" t="s">
        <v>765</v>
      </c>
      <c r="M1570" s="106" t="s">
        <v>924</v>
      </c>
      <c r="N1570" s="106">
        <v>0.53</v>
      </c>
      <c r="O1570" s="106">
        <v>1.1000000000000001</v>
      </c>
      <c r="P1570" s="106" t="s">
        <v>714</v>
      </c>
      <c r="Q1570" s="107" t="s">
        <v>2329</v>
      </c>
      <c r="R1570" s="107" t="s">
        <v>25</v>
      </c>
    </row>
    <row r="1571" spans="2:18" ht="20.100000000000001" customHeight="1" x14ac:dyDescent="0.4">
      <c r="B1571" s="105" t="str">
        <f t="shared" si="73"/>
        <v/>
      </c>
      <c r="C1571" s="105" t="str">
        <f t="shared" si="74"/>
        <v/>
      </c>
      <c r="D1571" s="105" t="str">
        <f t="shared" si="75"/>
        <v/>
      </c>
      <c r="E1571" s="106" t="s">
        <v>695</v>
      </c>
      <c r="F1571" s="106" t="s">
        <v>1841</v>
      </c>
      <c r="G1571" s="106" t="s">
        <v>710</v>
      </c>
      <c r="H1571" s="106" t="s">
        <v>707</v>
      </c>
      <c r="I1571" s="106">
        <v>11</v>
      </c>
      <c r="J1571" s="106" t="s">
        <v>711</v>
      </c>
      <c r="K1571" s="106">
        <v>12</v>
      </c>
      <c r="L1571" s="106" t="s">
        <v>729</v>
      </c>
      <c r="M1571" s="106" t="s">
        <v>924</v>
      </c>
      <c r="N1571" s="106">
        <v>0.54</v>
      </c>
      <c r="O1571" s="106">
        <v>1.1000000000000001</v>
      </c>
      <c r="P1571" s="106" t="s">
        <v>714</v>
      </c>
      <c r="Q1571" s="107" t="s">
        <v>2330</v>
      </c>
      <c r="R1571" s="107" t="s">
        <v>25</v>
      </c>
    </row>
    <row r="1572" spans="2:18" ht="20.100000000000001" customHeight="1" x14ac:dyDescent="0.4">
      <c r="B1572" s="105" t="str">
        <f t="shared" si="73"/>
        <v/>
      </c>
      <c r="C1572" s="105" t="str">
        <f t="shared" si="74"/>
        <v/>
      </c>
      <c r="D1572" s="105" t="str">
        <f t="shared" si="75"/>
        <v/>
      </c>
      <c r="E1572" s="106" t="s">
        <v>695</v>
      </c>
      <c r="F1572" s="106" t="s">
        <v>1841</v>
      </c>
      <c r="G1572" s="106" t="s">
        <v>710</v>
      </c>
      <c r="H1572" s="106" t="s">
        <v>1817</v>
      </c>
      <c r="I1572" s="106">
        <v>10</v>
      </c>
      <c r="J1572" s="106" t="s">
        <v>711</v>
      </c>
      <c r="K1572" s="106">
        <v>11</v>
      </c>
      <c r="L1572" s="106" t="s">
        <v>733</v>
      </c>
      <c r="M1572" s="106" t="s">
        <v>924</v>
      </c>
      <c r="N1572" s="106">
        <v>0.53</v>
      </c>
      <c r="O1572" s="106">
        <v>1.1000000000000001</v>
      </c>
      <c r="P1572" s="106" t="s">
        <v>714</v>
      </c>
      <c r="Q1572" s="107" t="s">
        <v>2331</v>
      </c>
      <c r="R1572" s="107" t="s">
        <v>25</v>
      </c>
    </row>
    <row r="1573" spans="2:18" ht="20.100000000000001" customHeight="1" x14ac:dyDescent="0.4">
      <c r="B1573" s="105" t="str">
        <f t="shared" si="73"/>
        <v/>
      </c>
      <c r="C1573" s="105" t="str">
        <f t="shared" si="74"/>
        <v/>
      </c>
      <c r="D1573" s="105" t="str">
        <f t="shared" si="75"/>
        <v/>
      </c>
      <c r="E1573" s="106" t="s">
        <v>695</v>
      </c>
      <c r="F1573" s="106" t="s">
        <v>1841</v>
      </c>
      <c r="G1573" s="106" t="s">
        <v>721</v>
      </c>
      <c r="H1573" s="106" t="s">
        <v>707</v>
      </c>
      <c r="I1573" s="106">
        <v>11</v>
      </c>
      <c r="J1573" s="106" t="s">
        <v>722</v>
      </c>
      <c r="K1573" s="106">
        <v>11</v>
      </c>
      <c r="L1573" s="106" t="s">
        <v>729</v>
      </c>
      <c r="M1573" s="106" t="s">
        <v>924</v>
      </c>
      <c r="N1573" s="106">
        <v>0.53</v>
      </c>
      <c r="O1573" s="106">
        <v>1.1000000000000001</v>
      </c>
      <c r="P1573" s="106" t="s">
        <v>714</v>
      </c>
      <c r="Q1573" s="107" t="s">
        <v>2332</v>
      </c>
      <c r="R1573" s="107" t="s">
        <v>25</v>
      </c>
    </row>
    <row r="1574" spans="2:18" ht="20.100000000000001" customHeight="1" x14ac:dyDescent="0.4">
      <c r="B1574" s="105" t="str">
        <f t="shared" si="73"/>
        <v/>
      </c>
      <c r="C1574" s="105" t="str">
        <f t="shared" si="74"/>
        <v/>
      </c>
      <c r="D1574" s="105" t="str">
        <f t="shared" si="75"/>
        <v/>
      </c>
      <c r="E1574" s="106" t="s">
        <v>695</v>
      </c>
      <c r="F1574" s="106" t="s">
        <v>1813</v>
      </c>
      <c r="G1574" s="106" t="s">
        <v>710</v>
      </c>
      <c r="H1574" s="106" t="s">
        <v>1027</v>
      </c>
      <c r="I1574" s="106">
        <v>11</v>
      </c>
      <c r="J1574" s="106" t="s">
        <v>711</v>
      </c>
      <c r="K1574" s="106">
        <v>12</v>
      </c>
      <c r="L1574" s="106" t="s">
        <v>741</v>
      </c>
      <c r="M1574" s="106" t="s">
        <v>924</v>
      </c>
      <c r="N1574" s="106">
        <v>0.52</v>
      </c>
      <c r="O1574" s="106">
        <v>1.1000000000000001</v>
      </c>
      <c r="P1574" s="106" t="s">
        <v>714</v>
      </c>
      <c r="Q1574" s="107" t="s">
        <v>2333</v>
      </c>
      <c r="R1574" s="107" t="s">
        <v>25</v>
      </c>
    </row>
    <row r="1575" spans="2:18" ht="20.100000000000001" customHeight="1" x14ac:dyDescent="0.4">
      <c r="B1575" s="105" t="str">
        <f t="shared" si="73"/>
        <v/>
      </c>
      <c r="C1575" s="105" t="str">
        <f t="shared" si="74"/>
        <v/>
      </c>
      <c r="D1575" s="105" t="str">
        <f t="shared" si="75"/>
        <v/>
      </c>
      <c r="E1575" s="106" t="s">
        <v>695</v>
      </c>
      <c r="F1575" s="106" t="s">
        <v>1813</v>
      </c>
      <c r="G1575" s="106" t="s">
        <v>721</v>
      </c>
      <c r="H1575" s="106" t="s">
        <v>1817</v>
      </c>
      <c r="I1575" s="106">
        <v>11</v>
      </c>
      <c r="J1575" s="106" t="s">
        <v>722</v>
      </c>
      <c r="K1575" s="106">
        <v>12</v>
      </c>
      <c r="L1575" s="106" t="s">
        <v>741</v>
      </c>
      <c r="M1575" s="106" t="s">
        <v>924</v>
      </c>
      <c r="N1575" s="106">
        <v>0.52</v>
      </c>
      <c r="O1575" s="106">
        <v>1.1000000000000001</v>
      </c>
      <c r="P1575" s="106" t="s">
        <v>714</v>
      </c>
      <c r="Q1575" s="107" t="s">
        <v>2334</v>
      </c>
      <c r="R1575" s="107" t="s">
        <v>25</v>
      </c>
    </row>
    <row r="1576" spans="2:18" ht="20.100000000000001" customHeight="1" x14ac:dyDescent="0.4">
      <c r="B1576" s="105" t="str">
        <f t="shared" si="73"/>
        <v/>
      </c>
      <c r="C1576" s="105" t="str">
        <f t="shared" si="74"/>
        <v/>
      </c>
      <c r="D1576" s="105" t="str">
        <f t="shared" si="75"/>
        <v/>
      </c>
      <c r="E1576" s="106" t="s">
        <v>695</v>
      </c>
      <c r="F1576" s="106" t="s">
        <v>1813</v>
      </c>
      <c r="G1576" s="106" t="s">
        <v>721</v>
      </c>
      <c r="H1576" s="106" t="s">
        <v>1027</v>
      </c>
      <c r="I1576" s="106">
        <v>11</v>
      </c>
      <c r="J1576" s="106" t="s">
        <v>722</v>
      </c>
      <c r="K1576" s="106">
        <v>11</v>
      </c>
      <c r="L1576" s="106" t="s">
        <v>741</v>
      </c>
      <c r="M1576" s="106" t="s">
        <v>924</v>
      </c>
      <c r="N1576" s="106">
        <v>0.52</v>
      </c>
      <c r="O1576" s="106">
        <v>1.1000000000000001</v>
      </c>
      <c r="P1576" s="106" t="s">
        <v>714</v>
      </c>
      <c r="Q1576" s="107" t="s">
        <v>2335</v>
      </c>
      <c r="R1576" s="107" t="s">
        <v>25</v>
      </c>
    </row>
    <row r="1577" spans="2:18" ht="20.100000000000001" customHeight="1" x14ac:dyDescent="0.4">
      <c r="B1577" s="105" t="str">
        <f t="shared" si="73"/>
        <v/>
      </c>
      <c r="C1577" s="105" t="str">
        <f t="shared" si="74"/>
        <v/>
      </c>
      <c r="D1577" s="105" t="str">
        <f t="shared" si="75"/>
        <v/>
      </c>
      <c r="E1577" s="106" t="s">
        <v>695</v>
      </c>
      <c r="F1577" s="106" t="s">
        <v>1813</v>
      </c>
      <c r="G1577" s="106" t="s">
        <v>773</v>
      </c>
      <c r="H1577" s="106" t="s">
        <v>707</v>
      </c>
      <c r="I1577" s="106">
        <v>11</v>
      </c>
      <c r="J1577" s="106" t="s">
        <v>774</v>
      </c>
      <c r="K1577" s="106">
        <v>11</v>
      </c>
      <c r="L1577" s="106" t="s">
        <v>741</v>
      </c>
      <c r="M1577" s="106" t="s">
        <v>924</v>
      </c>
      <c r="N1577" s="106">
        <v>0.53</v>
      </c>
      <c r="O1577" s="106">
        <v>1.1000000000000001</v>
      </c>
      <c r="P1577" s="106" t="s">
        <v>714</v>
      </c>
      <c r="Q1577" s="107" t="s">
        <v>2336</v>
      </c>
      <c r="R1577" s="107" t="s">
        <v>25</v>
      </c>
    </row>
    <row r="1578" spans="2:18" ht="20.100000000000001" customHeight="1" x14ac:dyDescent="0.4">
      <c r="B1578" s="105" t="str">
        <f t="shared" si="73"/>
        <v/>
      </c>
      <c r="C1578" s="105" t="str">
        <f t="shared" si="74"/>
        <v/>
      </c>
      <c r="D1578" s="105" t="str">
        <f t="shared" si="75"/>
        <v/>
      </c>
      <c r="E1578" s="106" t="s">
        <v>695</v>
      </c>
      <c r="F1578" s="106" t="s">
        <v>1813</v>
      </c>
      <c r="G1578" s="106" t="s">
        <v>773</v>
      </c>
      <c r="H1578" s="106" t="s">
        <v>1817</v>
      </c>
      <c r="I1578" s="106">
        <v>10</v>
      </c>
      <c r="J1578" s="106" t="s">
        <v>774</v>
      </c>
      <c r="K1578" s="106">
        <v>11</v>
      </c>
      <c r="L1578" s="106" t="s">
        <v>741</v>
      </c>
      <c r="M1578" s="106" t="s">
        <v>924</v>
      </c>
      <c r="N1578" s="106">
        <v>0.52</v>
      </c>
      <c r="O1578" s="106">
        <v>1.1000000000000001</v>
      </c>
      <c r="P1578" s="106" t="s">
        <v>714</v>
      </c>
      <c r="Q1578" s="107" t="s">
        <v>2337</v>
      </c>
      <c r="R1578" s="107" t="s">
        <v>25</v>
      </c>
    </row>
    <row r="1579" spans="2:18" ht="20.100000000000001" customHeight="1" x14ac:dyDescent="0.4">
      <c r="B1579" s="105" t="str">
        <f t="shared" si="73"/>
        <v/>
      </c>
      <c r="C1579" s="105" t="str">
        <f t="shared" si="74"/>
        <v/>
      </c>
      <c r="D1579" s="105" t="str">
        <f t="shared" si="75"/>
        <v/>
      </c>
      <c r="E1579" s="106" t="s">
        <v>695</v>
      </c>
      <c r="F1579" s="106" t="s">
        <v>1813</v>
      </c>
      <c r="G1579" s="106" t="s">
        <v>773</v>
      </c>
      <c r="H1579" s="106" t="s">
        <v>707</v>
      </c>
      <c r="I1579" s="106">
        <v>10</v>
      </c>
      <c r="J1579" s="106" t="s">
        <v>1266</v>
      </c>
      <c r="K1579" s="106">
        <v>11</v>
      </c>
      <c r="L1579" s="106" t="s">
        <v>741</v>
      </c>
      <c r="M1579" s="106" t="s">
        <v>924</v>
      </c>
      <c r="N1579" s="106">
        <v>0.52</v>
      </c>
      <c r="O1579" s="106">
        <v>1.1000000000000001</v>
      </c>
      <c r="P1579" s="106" t="s">
        <v>714</v>
      </c>
      <c r="Q1579" s="107" t="s">
        <v>2338</v>
      </c>
      <c r="R1579" s="107" t="s">
        <v>25</v>
      </c>
    </row>
    <row r="1580" spans="2:18" ht="20.100000000000001" customHeight="1" x14ac:dyDescent="0.4">
      <c r="B1580" s="105" t="str">
        <f t="shared" si="73"/>
        <v/>
      </c>
      <c r="C1580" s="105" t="str">
        <f t="shared" si="74"/>
        <v/>
      </c>
      <c r="D1580" s="105" t="str">
        <f t="shared" si="75"/>
        <v/>
      </c>
      <c r="E1580" s="106" t="s">
        <v>695</v>
      </c>
      <c r="F1580" s="106" t="s">
        <v>1813</v>
      </c>
      <c r="G1580" s="106" t="s">
        <v>778</v>
      </c>
      <c r="H1580" s="106" t="s">
        <v>707</v>
      </c>
      <c r="I1580" s="106">
        <v>11</v>
      </c>
      <c r="J1580" s="106" t="s">
        <v>779</v>
      </c>
      <c r="K1580" s="106">
        <v>11</v>
      </c>
      <c r="L1580" s="106" t="s">
        <v>741</v>
      </c>
      <c r="M1580" s="106" t="s">
        <v>924</v>
      </c>
      <c r="N1580" s="106">
        <v>0.53</v>
      </c>
      <c r="O1580" s="106">
        <v>1.1000000000000001</v>
      </c>
      <c r="P1580" s="106" t="s">
        <v>714</v>
      </c>
      <c r="Q1580" s="107" t="s">
        <v>2339</v>
      </c>
      <c r="R1580" s="107" t="s">
        <v>25</v>
      </c>
    </row>
    <row r="1581" spans="2:18" ht="20.100000000000001" customHeight="1" x14ac:dyDescent="0.4">
      <c r="B1581" s="105" t="str">
        <f t="shared" si="73"/>
        <v/>
      </c>
      <c r="C1581" s="105" t="str">
        <f t="shared" si="74"/>
        <v/>
      </c>
      <c r="D1581" s="105" t="str">
        <f t="shared" si="75"/>
        <v/>
      </c>
      <c r="E1581" s="106" t="s">
        <v>695</v>
      </c>
      <c r="F1581" s="106" t="s">
        <v>1813</v>
      </c>
      <c r="G1581" s="106" t="s">
        <v>778</v>
      </c>
      <c r="H1581" s="106" t="s">
        <v>1817</v>
      </c>
      <c r="I1581" s="106">
        <v>10</v>
      </c>
      <c r="J1581" s="106" t="s">
        <v>779</v>
      </c>
      <c r="K1581" s="106">
        <v>11</v>
      </c>
      <c r="L1581" s="106" t="s">
        <v>741</v>
      </c>
      <c r="M1581" s="106" t="s">
        <v>924</v>
      </c>
      <c r="N1581" s="106">
        <v>0.52</v>
      </c>
      <c r="O1581" s="106">
        <v>1.1000000000000001</v>
      </c>
      <c r="P1581" s="106" t="s">
        <v>714</v>
      </c>
      <c r="Q1581" s="107" t="s">
        <v>2340</v>
      </c>
      <c r="R1581" s="107" t="s">
        <v>25</v>
      </c>
    </row>
    <row r="1582" spans="2:18" ht="20.100000000000001" customHeight="1" x14ac:dyDescent="0.4">
      <c r="B1582" s="105" t="str">
        <f t="shared" si="73"/>
        <v/>
      </c>
      <c r="C1582" s="105" t="str">
        <f t="shared" si="74"/>
        <v/>
      </c>
      <c r="D1582" s="105" t="str">
        <f t="shared" si="75"/>
        <v/>
      </c>
      <c r="E1582" s="106" t="s">
        <v>695</v>
      </c>
      <c r="F1582" s="106" t="s">
        <v>1813</v>
      </c>
      <c r="G1582" s="106" t="s">
        <v>778</v>
      </c>
      <c r="H1582" s="106" t="s">
        <v>707</v>
      </c>
      <c r="I1582" s="106">
        <v>10</v>
      </c>
      <c r="J1582" s="106" t="s">
        <v>1269</v>
      </c>
      <c r="K1582" s="106">
        <v>11</v>
      </c>
      <c r="L1582" s="106" t="s">
        <v>741</v>
      </c>
      <c r="M1582" s="106" t="s">
        <v>924</v>
      </c>
      <c r="N1582" s="106">
        <v>0.52</v>
      </c>
      <c r="O1582" s="106">
        <v>1.1000000000000001</v>
      </c>
      <c r="P1582" s="106" t="s">
        <v>714</v>
      </c>
      <c r="Q1582" s="107" t="s">
        <v>2341</v>
      </c>
      <c r="R1582" s="107" t="s">
        <v>25</v>
      </c>
    </row>
    <row r="1583" spans="2:18" ht="20.100000000000001" customHeight="1" x14ac:dyDescent="0.4">
      <c r="B1583" s="105" t="str">
        <f t="shared" si="73"/>
        <v/>
      </c>
      <c r="C1583" s="105" t="str">
        <f t="shared" si="74"/>
        <v/>
      </c>
      <c r="D1583" s="105" t="str">
        <f t="shared" si="75"/>
        <v/>
      </c>
      <c r="E1583" s="106" t="s">
        <v>695</v>
      </c>
      <c r="F1583" s="106" t="s">
        <v>1813</v>
      </c>
      <c r="G1583" s="106" t="s">
        <v>782</v>
      </c>
      <c r="H1583" s="106" t="s">
        <v>707</v>
      </c>
      <c r="I1583" s="106">
        <v>11</v>
      </c>
      <c r="J1583" s="106" t="s">
        <v>783</v>
      </c>
      <c r="K1583" s="106">
        <v>11</v>
      </c>
      <c r="L1583" s="106" t="s">
        <v>741</v>
      </c>
      <c r="M1583" s="106" t="s">
        <v>924</v>
      </c>
      <c r="N1583" s="106">
        <v>0.42</v>
      </c>
      <c r="O1583" s="106">
        <v>1.1000000000000001</v>
      </c>
      <c r="P1583" s="106" t="s">
        <v>714</v>
      </c>
      <c r="Q1583" s="107" t="s">
        <v>2342</v>
      </c>
      <c r="R1583" s="107" t="s">
        <v>25</v>
      </c>
    </row>
    <row r="1584" spans="2:18" ht="20.100000000000001" customHeight="1" x14ac:dyDescent="0.4">
      <c r="B1584" s="105" t="str">
        <f t="shared" si="73"/>
        <v/>
      </c>
      <c r="C1584" s="105" t="str">
        <f t="shared" si="74"/>
        <v/>
      </c>
      <c r="D1584" s="105" t="str">
        <f t="shared" si="75"/>
        <v/>
      </c>
      <c r="E1584" s="106" t="s">
        <v>695</v>
      </c>
      <c r="F1584" s="106" t="s">
        <v>1813</v>
      </c>
      <c r="G1584" s="106" t="s">
        <v>782</v>
      </c>
      <c r="H1584" s="106" t="s">
        <v>1817</v>
      </c>
      <c r="I1584" s="106">
        <v>10</v>
      </c>
      <c r="J1584" s="106" t="s">
        <v>783</v>
      </c>
      <c r="K1584" s="106">
        <v>11</v>
      </c>
      <c r="L1584" s="106" t="s">
        <v>741</v>
      </c>
      <c r="M1584" s="106" t="s">
        <v>924</v>
      </c>
      <c r="N1584" s="106">
        <v>0.41</v>
      </c>
      <c r="O1584" s="106">
        <v>1.1000000000000001</v>
      </c>
      <c r="P1584" s="106" t="s">
        <v>714</v>
      </c>
      <c r="Q1584" s="107" t="s">
        <v>2343</v>
      </c>
      <c r="R1584" s="107" t="s">
        <v>25</v>
      </c>
    </row>
    <row r="1585" spans="2:18" ht="20.100000000000001" customHeight="1" x14ac:dyDescent="0.4">
      <c r="B1585" s="105" t="str">
        <f t="shared" si="73"/>
        <v/>
      </c>
      <c r="C1585" s="105" t="str">
        <f t="shared" si="74"/>
        <v/>
      </c>
      <c r="D1585" s="105" t="str">
        <f t="shared" si="75"/>
        <v/>
      </c>
      <c r="E1585" s="106" t="s">
        <v>695</v>
      </c>
      <c r="F1585" s="106" t="s">
        <v>1813</v>
      </c>
      <c r="G1585" s="106" t="s">
        <v>758</v>
      </c>
      <c r="H1585" s="106" t="s">
        <v>1817</v>
      </c>
      <c r="I1585" s="106">
        <v>11</v>
      </c>
      <c r="J1585" s="106" t="s">
        <v>711</v>
      </c>
      <c r="K1585" s="106">
        <v>11</v>
      </c>
      <c r="L1585" s="106" t="s">
        <v>753</v>
      </c>
      <c r="M1585" s="106" t="s">
        <v>924</v>
      </c>
      <c r="N1585" s="106">
        <v>0.53</v>
      </c>
      <c r="O1585" s="106">
        <v>1.1000000000000001</v>
      </c>
      <c r="P1585" s="106" t="s">
        <v>714</v>
      </c>
      <c r="Q1585" s="107" t="s">
        <v>2344</v>
      </c>
      <c r="R1585" s="107" t="s">
        <v>25</v>
      </c>
    </row>
    <row r="1586" spans="2:18" ht="20.100000000000001" customHeight="1" x14ac:dyDescent="0.4">
      <c r="B1586" s="105" t="str">
        <f t="shared" si="73"/>
        <v/>
      </c>
      <c r="C1586" s="105" t="str">
        <f t="shared" si="74"/>
        <v/>
      </c>
      <c r="D1586" s="105" t="str">
        <f t="shared" si="75"/>
        <v/>
      </c>
      <c r="E1586" s="106" t="s">
        <v>695</v>
      </c>
      <c r="F1586" s="106" t="s">
        <v>1813</v>
      </c>
      <c r="G1586" s="106" t="s">
        <v>758</v>
      </c>
      <c r="H1586" s="106" t="s">
        <v>1027</v>
      </c>
      <c r="I1586" s="106">
        <v>10</v>
      </c>
      <c r="J1586" s="106" t="s">
        <v>711</v>
      </c>
      <c r="K1586" s="106">
        <v>11</v>
      </c>
      <c r="L1586" s="106" t="s">
        <v>753</v>
      </c>
      <c r="M1586" s="106" t="s">
        <v>924</v>
      </c>
      <c r="N1586" s="106">
        <v>0.52</v>
      </c>
      <c r="O1586" s="106">
        <v>1.1000000000000001</v>
      </c>
      <c r="P1586" s="106" t="s">
        <v>714</v>
      </c>
      <c r="Q1586" s="107" t="s">
        <v>2345</v>
      </c>
      <c r="R1586" s="107" t="s">
        <v>25</v>
      </c>
    </row>
    <row r="1587" spans="2:18" ht="20.100000000000001" customHeight="1" x14ac:dyDescent="0.4">
      <c r="B1587" s="105" t="str">
        <f t="shared" si="73"/>
        <v/>
      </c>
      <c r="C1587" s="105" t="str">
        <f t="shared" si="74"/>
        <v/>
      </c>
      <c r="D1587" s="105" t="str">
        <f t="shared" si="75"/>
        <v/>
      </c>
      <c r="E1587" s="106" t="s">
        <v>695</v>
      </c>
      <c r="F1587" s="106" t="s">
        <v>1813</v>
      </c>
      <c r="G1587" s="106" t="s">
        <v>788</v>
      </c>
      <c r="H1587" s="106" t="s">
        <v>707</v>
      </c>
      <c r="I1587" s="106">
        <v>11</v>
      </c>
      <c r="J1587" s="106" t="s">
        <v>722</v>
      </c>
      <c r="K1587" s="106">
        <v>11</v>
      </c>
      <c r="L1587" s="106" t="s">
        <v>753</v>
      </c>
      <c r="M1587" s="106" t="s">
        <v>924</v>
      </c>
      <c r="N1587" s="106">
        <v>0.53</v>
      </c>
      <c r="O1587" s="106">
        <v>1.1000000000000001</v>
      </c>
      <c r="P1587" s="106" t="s">
        <v>714</v>
      </c>
      <c r="Q1587" s="107" t="s">
        <v>2346</v>
      </c>
      <c r="R1587" s="107" t="s">
        <v>25</v>
      </c>
    </row>
    <row r="1588" spans="2:18" ht="20.100000000000001" customHeight="1" x14ac:dyDescent="0.4">
      <c r="B1588" s="105" t="str">
        <f t="shared" si="73"/>
        <v/>
      </c>
      <c r="C1588" s="105" t="str">
        <f t="shared" si="74"/>
        <v/>
      </c>
      <c r="D1588" s="105" t="str">
        <f t="shared" si="75"/>
        <v/>
      </c>
      <c r="E1588" s="106" t="s">
        <v>695</v>
      </c>
      <c r="F1588" s="106" t="s">
        <v>1813</v>
      </c>
      <c r="G1588" s="106" t="s">
        <v>788</v>
      </c>
      <c r="H1588" s="106" t="s">
        <v>1817</v>
      </c>
      <c r="I1588" s="106">
        <v>10</v>
      </c>
      <c r="J1588" s="106" t="s">
        <v>722</v>
      </c>
      <c r="K1588" s="106">
        <v>11</v>
      </c>
      <c r="L1588" s="106" t="s">
        <v>753</v>
      </c>
      <c r="M1588" s="106" t="s">
        <v>924</v>
      </c>
      <c r="N1588" s="106">
        <v>0.52</v>
      </c>
      <c r="O1588" s="106">
        <v>1.1000000000000001</v>
      </c>
      <c r="P1588" s="106" t="s">
        <v>714</v>
      </c>
      <c r="Q1588" s="107" t="s">
        <v>2347</v>
      </c>
      <c r="R1588" s="107" t="s">
        <v>25</v>
      </c>
    </row>
    <row r="1589" spans="2:18" ht="20.100000000000001" customHeight="1" x14ac:dyDescent="0.4">
      <c r="B1589" s="105" t="str">
        <f t="shared" si="73"/>
        <v/>
      </c>
      <c r="C1589" s="105" t="str">
        <f t="shared" si="74"/>
        <v/>
      </c>
      <c r="D1589" s="105" t="str">
        <f t="shared" si="75"/>
        <v/>
      </c>
      <c r="E1589" s="106" t="s">
        <v>695</v>
      </c>
      <c r="F1589" s="106" t="s">
        <v>794</v>
      </c>
      <c r="G1589" s="106" t="s">
        <v>710</v>
      </c>
      <c r="H1589" s="106" t="s">
        <v>733</v>
      </c>
      <c r="I1589" s="106">
        <v>7</v>
      </c>
      <c r="J1589" s="106" t="s">
        <v>711</v>
      </c>
      <c r="K1589" s="106">
        <v>8</v>
      </c>
      <c r="L1589" s="106" t="s">
        <v>733</v>
      </c>
      <c r="M1589" s="106" t="s">
        <v>924</v>
      </c>
      <c r="N1589" s="106">
        <v>0.45</v>
      </c>
      <c r="O1589" s="106">
        <v>1.1000000000000001</v>
      </c>
      <c r="P1589" s="106" t="s">
        <v>714</v>
      </c>
      <c r="Q1589" s="107" t="s">
        <v>2348</v>
      </c>
      <c r="R1589" s="107" t="s">
        <v>522</v>
      </c>
    </row>
    <row r="1590" spans="2:18" ht="20.100000000000001" customHeight="1" x14ac:dyDescent="0.4">
      <c r="B1590" s="105" t="str">
        <f t="shared" si="73"/>
        <v/>
      </c>
      <c r="C1590" s="105" t="str">
        <f t="shared" si="74"/>
        <v/>
      </c>
      <c r="D1590" s="105" t="str">
        <f t="shared" si="75"/>
        <v/>
      </c>
      <c r="E1590" s="106" t="s">
        <v>695</v>
      </c>
      <c r="F1590" s="106" t="s">
        <v>794</v>
      </c>
      <c r="G1590" s="106" t="s">
        <v>721</v>
      </c>
      <c r="H1590" s="106" t="s">
        <v>733</v>
      </c>
      <c r="I1590" s="106">
        <v>7</v>
      </c>
      <c r="J1590" s="106" t="s">
        <v>722</v>
      </c>
      <c r="K1590" s="106">
        <v>7</v>
      </c>
      <c r="L1590" s="106" t="s">
        <v>733</v>
      </c>
      <c r="M1590" s="106" t="s">
        <v>924</v>
      </c>
      <c r="N1590" s="106">
        <v>0.45</v>
      </c>
      <c r="O1590" s="106">
        <v>1.1000000000000001</v>
      </c>
      <c r="P1590" s="106" t="s">
        <v>714</v>
      </c>
      <c r="Q1590" s="107" t="s">
        <v>2349</v>
      </c>
      <c r="R1590" s="107" t="s">
        <v>522</v>
      </c>
    </row>
    <row r="1591" spans="2:18" ht="20.100000000000001" customHeight="1" x14ac:dyDescent="0.4">
      <c r="B1591" s="105" t="str">
        <f t="shared" si="73"/>
        <v/>
      </c>
      <c r="C1591" s="105" t="str">
        <f t="shared" si="74"/>
        <v/>
      </c>
      <c r="D1591" s="105" t="str">
        <f t="shared" si="75"/>
        <v/>
      </c>
      <c r="E1591" s="106" t="s">
        <v>695</v>
      </c>
      <c r="F1591" s="106" t="s">
        <v>794</v>
      </c>
      <c r="G1591" s="106" t="s">
        <v>773</v>
      </c>
      <c r="H1591" s="106" t="s">
        <v>729</v>
      </c>
      <c r="I1591" s="106">
        <v>7</v>
      </c>
      <c r="J1591" s="106" t="s">
        <v>774</v>
      </c>
      <c r="K1591" s="106">
        <v>7</v>
      </c>
      <c r="L1591" s="106" t="s">
        <v>729</v>
      </c>
      <c r="M1591" s="106" t="s">
        <v>924</v>
      </c>
      <c r="N1591" s="106">
        <v>0.45</v>
      </c>
      <c r="O1591" s="106">
        <v>1.1000000000000001</v>
      </c>
      <c r="P1591" s="106" t="s">
        <v>714</v>
      </c>
      <c r="Q1591" s="107" t="s">
        <v>2350</v>
      </c>
      <c r="R1591" s="107" t="s">
        <v>522</v>
      </c>
    </row>
    <row r="1592" spans="2:18" ht="20.100000000000001" customHeight="1" x14ac:dyDescent="0.4">
      <c r="B1592" s="105" t="str">
        <f t="shared" si="73"/>
        <v/>
      </c>
      <c r="C1592" s="105" t="str">
        <f t="shared" si="74"/>
        <v/>
      </c>
      <c r="D1592" s="105" t="str">
        <f t="shared" si="75"/>
        <v/>
      </c>
      <c r="E1592" s="106" t="s">
        <v>695</v>
      </c>
      <c r="F1592" s="106" t="s">
        <v>794</v>
      </c>
      <c r="G1592" s="106" t="s">
        <v>778</v>
      </c>
      <c r="H1592" s="106" t="s">
        <v>729</v>
      </c>
      <c r="I1592" s="106">
        <v>7</v>
      </c>
      <c r="J1592" s="106" t="s">
        <v>779</v>
      </c>
      <c r="K1592" s="106">
        <v>7</v>
      </c>
      <c r="L1592" s="106" t="s">
        <v>729</v>
      </c>
      <c r="M1592" s="106" t="s">
        <v>924</v>
      </c>
      <c r="N1592" s="106">
        <v>0.45</v>
      </c>
      <c r="O1592" s="106">
        <v>1.1000000000000001</v>
      </c>
      <c r="P1592" s="106" t="s">
        <v>714</v>
      </c>
      <c r="Q1592" s="107" t="s">
        <v>2351</v>
      </c>
      <c r="R1592" s="107" t="s">
        <v>522</v>
      </c>
    </row>
    <row r="1593" spans="2:18" ht="20.100000000000001" customHeight="1" x14ac:dyDescent="0.4">
      <c r="B1593" s="105" t="str">
        <f t="shared" si="73"/>
        <v/>
      </c>
      <c r="C1593" s="105" t="str">
        <f t="shared" si="74"/>
        <v/>
      </c>
      <c r="D1593" s="105" t="str">
        <f t="shared" si="75"/>
        <v/>
      </c>
      <c r="E1593" s="106" t="s">
        <v>695</v>
      </c>
      <c r="F1593" s="106" t="s">
        <v>794</v>
      </c>
      <c r="G1593" s="106" t="s">
        <v>782</v>
      </c>
      <c r="H1593" s="106" t="s">
        <v>729</v>
      </c>
      <c r="I1593" s="106">
        <v>7</v>
      </c>
      <c r="J1593" s="106" t="s">
        <v>783</v>
      </c>
      <c r="K1593" s="106">
        <v>7</v>
      </c>
      <c r="L1593" s="106" t="s">
        <v>729</v>
      </c>
      <c r="M1593" s="106" t="s">
        <v>924</v>
      </c>
      <c r="N1593" s="106">
        <v>0.38</v>
      </c>
      <c r="O1593" s="106">
        <v>1.1000000000000001</v>
      </c>
      <c r="P1593" s="106" t="s">
        <v>714</v>
      </c>
      <c r="Q1593" s="107" t="s">
        <v>2352</v>
      </c>
      <c r="R1593" s="107" t="s">
        <v>522</v>
      </c>
    </row>
    <row r="1594" spans="2:18" ht="20.100000000000001" customHeight="1" x14ac:dyDescent="0.4">
      <c r="B1594" s="105" t="str">
        <f t="shared" si="73"/>
        <v/>
      </c>
      <c r="C1594" s="105" t="str">
        <f t="shared" si="74"/>
        <v/>
      </c>
      <c r="D1594" s="105" t="str">
        <f t="shared" si="75"/>
        <v/>
      </c>
      <c r="E1594" s="106" t="s">
        <v>695</v>
      </c>
      <c r="F1594" s="106" t="s">
        <v>696</v>
      </c>
      <c r="G1594" s="106" t="s">
        <v>710</v>
      </c>
      <c r="H1594" s="106" t="s">
        <v>717</v>
      </c>
      <c r="I1594" s="106">
        <v>6</v>
      </c>
      <c r="J1594" s="106" t="s">
        <v>711</v>
      </c>
      <c r="K1594" s="106">
        <v>7</v>
      </c>
      <c r="L1594" s="106" t="s">
        <v>717</v>
      </c>
      <c r="M1594" s="106" t="s">
        <v>924</v>
      </c>
      <c r="N1594" s="106">
        <v>0.32</v>
      </c>
      <c r="O1594" s="106">
        <v>1.1000000000000001</v>
      </c>
      <c r="P1594" s="106" t="s">
        <v>714</v>
      </c>
      <c r="Q1594" s="107" t="s">
        <v>2353</v>
      </c>
      <c r="R1594" s="107" t="s">
        <v>522</v>
      </c>
    </row>
    <row r="1595" spans="2:18" ht="20.100000000000001" customHeight="1" x14ac:dyDescent="0.4">
      <c r="B1595" s="105" t="str">
        <f t="shared" si="73"/>
        <v/>
      </c>
      <c r="C1595" s="105" t="str">
        <f t="shared" si="74"/>
        <v/>
      </c>
      <c r="D1595" s="105" t="str">
        <f t="shared" si="75"/>
        <v/>
      </c>
      <c r="E1595" s="106" t="s">
        <v>695</v>
      </c>
      <c r="F1595" s="106" t="s">
        <v>696</v>
      </c>
      <c r="G1595" s="106" t="s">
        <v>721</v>
      </c>
      <c r="H1595" s="106" t="s">
        <v>698</v>
      </c>
      <c r="I1595" s="106">
        <v>7</v>
      </c>
      <c r="J1595" s="106" t="s">
        <v>722</v>
      </c>
      <c r="K1595" s="106">
        <v>7</v>
      </c>
      <c r="L1595" s="106" t="s">
        <v>698</v>
      </c>
      <c r="M1595" s="106" t="s">
        <v>924</v>
      </c>
      <c r="N1595" s="106">
        <v>0.32</v>
      </c>
      <c r="O1595" s="106">
        <v>1.1000000000000001</v>
      </c>
      <c r="P1595" s="106" t="s">
        <v>714</v>
      </c>
      <c r="Q1595" s="107" t="s">
        <v>2354</v>
      </c>
      <c r="R1595" s="107" t="s">
        <v>522</v>
      </c>
    </row>
    <row r="1596" spans="2:18" ht="20.100000000000001" customHeight="1" x14ac:dyDescent="0.4">
      <c r="B1596" s="105" t="str">
        <f t="shared" si="73"/>
        <v/>
      </c>
      <c r="C1596" s="105" t="str">
        <f t="shared" si="74"/>
        <v/>
      </c>
      <c r="D1596" s="105" t="str">
        <f t="shared" si="75"/>
        <v/>
      </c>
      <c r="E1596" s="106" t="s">
        <v>695</v>
      </c>
      <c r="F1596" s="106" t="s">
        <v>696</v>
      </c>
      <c r="G1596" s="106" t="s">
        <v>773</v>
      </c>
      <c r="H1596" s="106" t="s">
        <v>706</v>
      </c>
      <c r="I1596" s="106">
        <v>7</v>
      </c>
      <c r="J1596" s="106" t="s">
        <v>774</v>
      </c>
      <c r="K1596" s="106">
        <v>7</v>
      </c>
      <c r="L1596" s="106" t="s">
        <v>706</v>
      </c>
      <c r="M1596" s="106" t="s">
        <v>924</v>
      </c>
      <c r="N1596" s="106">
        <v>0.32</v>
      </c>
      <c r="O1596" s="106">
        <v>1.1000000000000001</v>
      </c>
      <c r="P1596" s="106" t="s">
        <v>714</v>
      </c>
      <c r="Q1596" s="107" t="s">
        <v>2355</v>
      </c>
      <c r="R1596" s="107" t="s">
        <v>522</v>
      </c>
    </row>
    <row r="1597" spans="2:18" ht="20.100000000000001" customHeight="1" x14ac:dyDescent="0.4">
      <c r="B1597" s="105" t="str">
        <f t="shared" si="73"/>
        <v/>
      </c>
      <c r="C1597" s="105" t="str">
        <f t="shared" si="74"/>
        <v/>
      </c>
      <c r="D1597" s="105" t="str">
        <f t="shared" si="75"/>
        <v/>
      </c>
      <c r="E1597" s="106" t="s">
        <v>695</v>
      </c>
      <c r="F1597" s="106" t="s">
        <v>696</v>
      </c>
      <c r="G1597" s="106" t="s">
        <v>778</v>
      </c>
      <c r="H1597" s="106" t="s">
        <v>706</v>
      </c>
      <c r="I1597" s="106">
        <v>7</v>
      </c>
      <c r="J1597" s="106" t="s">
        <v>779</v>
      </c>
      <c r="K1597" s="106">
        <v>7</v>
      </c>
      <c r="L1597" s="106" t="s">
        <v>706</v>
      </c>
      <c r="M1597" s="106" t="s">
        <v>924</v>
      </c>
      <c r="N1597" s="106">
        <v>0.32</v>
      </c>
      <c r="O1597" s="106">
        <v>1.1000000000000001</v>
      </c>
      <c r="P1597" s="106" t="s">
        <v>714</v>
      </c>
      <c r="Q1597" s="107" t="s">
        <v>2356</v>
      </c>
      <c r="R1597" s="107" t="s">
        <v>522</v>
      </c>
    </row>
    <row r="1598" spans="2:18" ht="20.100000000000001" customHeight="1" x14ac:dyDescent="0.4">
      <c r="B1598" s="105" t="str">
        <f t="shared" si="73"/>
        <v/>
      </c>
      <c r="C1598" s="105" t="str">
        <f t="shared" si="74"/>
        <v/>
      </c>
      <c r="D1598" s="105" t="str">
        <f t="shared" si="75"/>
        <v/>
      </c>
      <c r="E1598" s="106" t="s">
        <v>695</v>
      </c>
      <c r="F1598" s="106" t="s">
        <v>696</v>
      </c>
      <c r="G1598" s="106" t="s">
        <v>782</v>
      </c>
      <c r="H1598" s="106" t="s">
        <v>706</v>
      </c>
      <c r="I1598" s="106">
        <v>7</v>
      </c>
      <c r="J1598" s="106" t="s">
        <v>783</v>
      </c>
      <c r="K1598" s="106">
        <v>7</v>
      </c>
      <c r="L1598" s="106" t="s">
        <v>706</v>
      </c>
      <c r="M1598" s="106" t="s">
        <v>924</v>
      </c>
      <c r="N1598" s="106">
        <v>0.27</v>
      </c>
      <c r="O1598" s="106">
        <v>1.1000000000000001</v>
      </c>
      <c r="P1598" s="106" t="s">
        <v>714</v>
      </c>
      <c r="Q1598" s="107" t="s">
        <v>2357</v>
      </c>
      <c r="R1598" s="107" t="s">
        <v>522</v>
      </c>
    </row>
    <row r="1599" spans="2:18" ht="20.100000000000001" customHeight="1" x14ac:dyDescent="0.4">
      <c r="B1599" s="105" t="str">
        <f t="shared" si="73"/>
        <v/>
      </c>
      <c r="C1599" s="105" t="str">
        <f t="shared" si="74"/>
        <v/>
      </c>
      <c r="D1599" s="105" t="str">
        <f t="shared" si="75"/>
        <v/>
      </c>
      <c r="E1599" s="106" t="s">
        <v>695</v>
      </c>
      <c r="F1599" s="106" t="s">
        <v>728</v>
      </c>
      <c r="G1599" s="106" t="s">
        <v>721</v>
      </c>
      <c r="H1599" s="106" t="s">
        <v>733</v>
      </c>
      <c r="I1599" s="106">
        <v>7</v>
      </c>
      <c r="J1599" s="106" t="s">
        <v>722</v>
      </c>
      <c r="K1599" s="106">
        <v>7</v>
      </c>
      <c r="L1599" s="106" t="s">
        <v>698</v>
      </c>
      <c r="M1599" s="106" t="s">
        <v>924</v>
      </c>
      <c r="N1599" s="106">
        <v>0.4</v>
      </c>
      <c r="O1599" s="106">
        <v>1.1000000000000001</v>
      </c>
      <c r="P1599" s="106" t="s">
        <v>714</v>
      </c>
      <c r="Q1599" s="107" t="s">
        <v>2358</v>
      </c>
      <c r="R1599" s="107" t="s">
        <v>522</v>
      </c>
    </row>
    <row r="1600" spans="2:18" ht="20.100000000000001" customHeight="1" x14ac:dyDescent="0.4">
      <c r="B1600" s="105" t="str">
        <f t="shared" si="73"/>
        <v/>
      </c>
      <c r="C1600" s="105" t="str">
        <f t="shared" si="74"/>
        <v/>
      </c>
      <c r="D1600" s="105" t="str">
        <f t="shared" si="75"/>
        <v/>
      </c>
      <c r="E1600" s="106" t="s">
        <v>695</v>
      </c>
      <c r="F1600" s="106" t="s">
        <v>728</v>
      </c>
      <c r="G1600" s="106" t="s">
        <v>773</v>
      </c>
      <c r="H1600" s="106" t="s">
        <v>729</v>
      </c>
      <c r="I1600" s="106">
        <v>7</v>
      </c>
      <c r="J1600" s="106" t="s">
        <v>774</v>
      </c>
      <c r="K1600" s="106">
        <v>7</v>
      </c>
      <c r="L1600" s="106" t="s">
        <v>706</v>
      </c>
      <c r="M1600" s="106" t="s">
        <v>924</v>
      </c>
      <c r="N1600" s="106">
        <v>0.4</v>
      </c>
      <c r="O1600" s="106">
        <v>1.1000000000000001</v>
      </c>
      <c r="P1600" s="106" t="s">
        <v>714</v>
      </c>
      <c r="Q1600" s="107" t="s">
        <v>2359</v>
      </c>
      <c r="R1600" s="107" t="s">
        <v>522</v>
      </c>
    </row>
    <row r="1601" spans="2:18" ht="20.100000000000001" customHeight="1" x14ac:dyDescent="0.4">
      <c r="B1601" s="105" t="str">
        <f t="shared" si="73"/>
        <v/>
      </c>
      <c r="C1601" s="105" t="str">
        <f t="shared" si="74"/>
        <v/>
      </c>
      <c r="D1601" s="105" t="str">
        <f t="shared" si="75"/>
        <v/>
      </c>
      <c r="E1601" s="106" t="s">
        <v>695</v>
      </c>
      <c r="F1601" s="106" t="s">
        <v>728</v>
      </c>
      <c r="G1601" s="106" t="s">
        <v>778</v>
      </c>
      <c r="H1601" s="106" t="s">
        <v>729</v>
      </c>
      <c r="I1601" s="106">
        <v>7</v>
      </c>
      <c r="J1601" s="106" t="s">
        <v>779</v>
      </c>
      <c r="K1601" s="106">
        <v>7</v>
      </c>
      <c r="L1601" s="106" t="s">
        <v>706</v>
      </c>
      <c r="M1601" s="106" t="s">
        <v>924</v>
      </c>
      <c r="N1601" s="106">
        <v>0.4</v>
      </c>
      <c r="O1601" s="106">
        <v>1.1000000000000001</v>
      </c>
      <c r="P1601" s="106" t="s">
        <v>714</v>
      </c>
      <c r="Q1601" s="107" t="s">
        <v>2360</v>
      </c>
      <c r="R1601" s="107" t="s">
        <v>522</v>
      </c>
    </row>
    <row r="1602" spans="2:18" ht="20.100000000000001" customHeight="1" x14ac:dyDescent="0.4">
      <c r="B1602" s="105" t="str">
        <f t="shared" si="73"/>
        <v/>
      </c>
      <c r="C1602" s="105" t="str">
        <f t="shared" si="74"/>
        <v/>
      </c>
      <c r="D1602" s="105" t="str">
        <f t="shared" si="75"/>
        <v/>
      </c>
      <c r="E1602" s="106" t="s">
        <v>695</v>
      </c>
      <c r="F1602" s="106" t="s">
        <v>728</v>
      </c>
      <c r="G1602" s="106" t="s">
        <v>782</v>
      </c>
      <c r="H1602" s="106" t="s">
        <v>729</v>
      </c>
      <c r="I1602" s="106">
        <v>7</v>
      </c>
      <c r="J1602" s="106" t="s">
        <v>783</v>
      </c>
      <c r="K1602" s="106">
        <v>7</v>
      </c>
      <c r="L1602" s="106" t="s">
        <v>706</v>
      </c>
      <c r="M1602" s="106" t="s">
        <v>924</v>
      </c>
      <c r="N1602" s="106">
        <v>0.35</v>
      </c>
      <c r="O1602" s="106">
        <v>1.1000000000000001</v>
      </c>
      <c r="P1602" s="106" t="s">
        <v>714</v>
      </c>
      <c r="Q1602" s="107" t="s">
        <v>2361</v>
      </c>
      <c r="R1602" s="107" t="s">
        <v>522</v>
      </c>
    </row>
    <row r="1603" spans="2:18" ht="20.100000000000001" customHeight="1" x14ac:dyDescent="0.4">
      <c r="B1603" s="105" t="str">
        <f t="shared" si="73"/>
        <v/>
      </c>
      <c r="C1603" s="105" t="str">
        <f t="shared" si="74"/>
        <v/>
      </c>
      <c r="D1603" s="105" t="str">
        <f t="shared" si="75"/>
        <v/>
      </c>
      <c r="E1603" s="106" t="s">
        <v>695</v>
      </c>
      <c r="F1603" s="106" t="s">
        <v>798</v>
      </c>
      <c r="G1603" s="106" t="s">
        <v>710</v>
      </c>
      <c r="H1603" s="106" t="s">
        <v>733</v>
      </c>
      <c r="I1603" s="106">
        <v>7</v>
      </c>
      <c r="J1603" s="106" t="s">
        <v>711</v>
      </c>
      <c r="K1603" s="106">
        <v>8</v>
      </c>
      <c r="L1603" s="106" t="s">
        <v>802</v>
      </c>
      <c r="M1603" s="106" t="s">
        <v>924</v>
      </c>
      <c r="N1603" s="106">
        <v>0.36</v>
      </c>
      <c r="O1603" s="106">
        <v>1.1000000000000001</v>
      </c>
      <c r="P1603" s="106" t="s">
        <v>714</v>
      </c>
      <c r="Q1603" s="107" t="s">
        <v>2362</v>
      </c>
      <c r="R1603" s="107" t="s">
        <v>522</v>
      </c>
    </row>
    <row r="1604" spans="2:18" ht="20.100000000000001" customHeight="1" x14ac:dyDescent="0.4">
      <c r="B1604" s="105" t="str">
        <f t="shared" si="73"/>
        <v/>
      </c>
      <c r="C1604" s="105" t="str">
        <f t="shared" si="74"/>
        <v/>
      </c>
      <c r="D1604" s="105" t="str">
        <f t="shared" si="75"/>
        <v/>
      </c>
      <c r="E1604" s="106" t="s">
        <v>695</v>
      </c>
      <c r="F1604" s="106" t="s">
        <v>798</v>
      </c>
      <c r="G1604" s="106" t="s">
        <v>721</v>
      </c>
      <c r="H1604" s="106" t="s">
        <v>733</v>
      </c>
      <c r="I1604" s="106">
        <v>7</v>
      </c>
      <c r="J1604" s="106" t="s">
        <v>722</v>
      </c>
      <c r="K1604" s="106">
        <v>7</v>
      </c>
      <c r="L1604" s="106" t="s">
        <v>802</v>
      </c>
      <c r="M1604" s="106" t="s">
        <v>924</v>
      </c>
      <c r="N1604" s="106">
        <v>0.37</v>
      </c>
      <c r="O1604" s="106">
        <v>1.1000000000000001</v>
      </c>
      <c r="P1604" s="106" t="s">
        <v>714</v>
      </c>
      <c r="Q1604" s="107" t="s">
        <v>2363</v>
      </c>
      <c r="R1604" s="107" t="s">
        <v>522</v>
      </c>
    </row>
    <row r="1605" spans="2:18" ht="20.100000000000001" customHeight="1" x14ac:dyDescent="0.4">
      <c r="B1605" s="105" t="str">
        <f t="shared" si="73"/>
        <v/>
      </c>
      <c r="C1605" s="105" t="str">
        <f t="shared" si="74"/>
        <v/>
      </c>
      <c r="D1605" s="105" t="str">
        <f t="shared" si="75"/>
        <v/>
      </c>
      <c r="E1605" s="106" t="s">
        <v>695</v>
      </c>
      <c r="F1605" s="106" t="s">
        <v>798</v>
      </c>
      <c r="G1605" s="106" t="s">
        <v>773</v>
      </c>
      <c r="H1605" s="106" t="s">
        <v>729</v>
      </c>
      <c r="I1605" s="106">
        <v>7</v>
      </c>
      <c r="J1605" s="106" t="s">
        <v>774</v>
      </c>
      <c r="K1605" s="106">
        <v>7</v>
      </c>
      <c r="L1605" s="106" t="s">
        <v>799</v>
      </c>
      <c r="M1605" s="106" t="s">
        <v>924</v>
      </c>
      <c r="N1605" s="106">
        <v>0.36</v>
      </c>
      <c r="O1605" s="106">
        <v>1.1000000000000001</v>
      </c>
      <c r="P1605" s="106" t="s">
        <v>714</v>
      </c>
      <c r="Q1605" s="107" t="s">
        <v>2364</v>
      </c>
      <c r="R1605" s="107" t="s">
        <v>522</v>
      </c>
    </row>
    <row r="1606" spans="2:18" ht="20.100000000000001" customHeight="1" x14ac:dyDescent="0.4">
      <c r="B1606" s="105" t="str">
        <f t="shared" si="73"/>
        <v/>
      </c>
      <c r="C1606" s="105" t="str">
        <f t="shared" si="74"/>
        <v/>
      </c>
      <c r="D1606" s="105" t="str">
        <f t="shared" si="75"/>
        <v/>
      </c>
      <c r="E1606" s="106" t="s">
        <v>695</v>
      </c>
      <c r="F1606" s="106" t="s">
        <v>798</v>
      </c>
      <c r="G1606" s="106" t="s">
        <v>778</v>
      </c>
      <c r="H1606" s="106" t="s">
        <v>729</v>
      </c>
      <c r="I1606" s="106">
        <v>7</v>
      </c>
      <c r="J1606" s="106" t="s">
        <v>779</v>
      </c>
      <c r="K1606" s="106">
        <v>7</v>
      </c>
      <c r="L1606" s="106" t="s">
        <v>799</v>
      </c>
      <c r="M1606" s="106" t="s">
        <v>924</v>
      </c>
      <c r="N1606" s="106">
        <v>0.36</v>
      </c>
      <c r="O1606" s="106">
        <v>1.1000000000000001</v>
      </c>
      <c r="P1606" s="106" t="s">
        <v>714</v>
      </c>
      <c r="Q1606" s="107" t="s">
        <v>2365</v>
      </c>
      <c r="R1606" s="107" t="s">
        <v>522</v>
      </c>
    </row>
    <row r="1607" spans="2:18" ht="20.100000000000001" customHeight="1" x14ac:dyDescent="0.4">
      <c r="B1607" s="105" t="str">
        <f t="shared" si="73"/>
        <v/>
      </c>
      <c r="C1607" s="105" t="str">
        <f t="shared" si="74"/>
        <v/>
      </c>
      <c r="D1607" s="105" t="str">
        <f t="shared" si="75"/>
        <v/>
      </c>
      <c r="E1607" s="106" t="s">
        <v>695</v>
      </c>
      <c r="F1607" s="106" t="s">
        <v>798</v>
      </c>
      <c r="G1607" s="106" t="s">
        <v>782</v>
      </c>
      <c r="H1607" s="106" t="s">
        <v>729</v>
      </c>
      <c r="I1607" s="106">
        <v>7</v>
      </c>
      <c r="J1607" s="106" t="s">
        <v>783</v>
      </c>
      <c r="K1607" s="106">
        <v>7</v>
      </c>
      <c r="L1607" s="106" t="s">
        <v>799</v>
      </c>
      <c r="M1607" s="106" t="s">
        <v>924</v>
      </c>
      <c r="N1607" s="106">
        <v>0.33</v>
      </c>
      <c r="O1607" s="106">
        <v>1.1000000000000001</v>
      </c>
      <c r="P1607" s="106" t="s">
        <v>714</v>
      </c>
      <c r="Q1607" s="107" t="s">
        <v>2366</v>
      </c>
      <c r="R1607" s="107" t="s">
        <v>522</v>
      </c>
    </row>
    <row r="1608" spans="2:18" ht="20.100000000000001" customHeight="1" x14ac:dyDescent="0.4">
      <c r="B1608" s="105" t="str">
        <f t="shared" si="73"/>
        <v/>
      </c>
      <c r="C1608" s="105" t="str">
        <f t="shared" si="74"/>
        <v/>
      </c>
      <c r="D1608" s="105" t="str">
        <f t="shared" si="75"/>
        <v/>
      </c>
      <c r="E1608" s="106" t="s">
        <v>695</v>
      </c>
      <c r="F1608" s="106" t="s">
        <v>805</v>
      </c>
      <c r="G1608" s="106" t="s">
        <v>773</v>
      </c>
      <c r="H1608" s="106" t="s">
        <v>733</v>
      </c>
      <c r="I1608" s="106">
        <v>7</v>
      </c>
      <c r="J1608" s="106" t="s">
        <v>774</v>
      </c>
      <c r="K1608" s="106">
        <v>8</v>
      </c>
      <c r="L1608" s="106" t="s">
        <v>741</v>
      </c>
      <c r="M1608" s="106" t="s">
        <v>924</v>
      </c>
      <c r="N1608" s="106">
        <v>0.44</v>
      </c>
      <c r="O1608" s="106">
        <v>1.1000000000000001</v>
      </c>
      <c r="P1608" s="106" t="s">
        <v>714</v>
      </c>
      <c r="Q1608" s="107" t="s">
        <v>2367</v>
      </c>
      <c r="R1608" s="107" t="s">
        <v>522</v>
      </c>
    </row>
    <row r="1609" spans="2:18" ht="20.100000000000001" customHeight="1" x14ac:dyDescent="0.4">
      <c r="B1609" s="105" t="str">
        <f t="shared" si="73"/>
        <v/>
      </c>
      <c r="C1609" s="105" t="str">
        <f t="shared" si="74"/>
        <v/>
      </c>
      <c r="D1609" s="105" t="str">
        <f t="shared" si="75"/>
        <v/>
      </c>
      <c r="E1609" s="106" t="s">
        <v>695</v>
      </c>
      <c r="F1609" s="106" t="s">
        <v>805</v>
      </c>
      <c r="G1609" s="106" t="s">
        <v>773</v>
      </c>
      <c r="H1609" s="106" t="s">
        <v>765</v>
      </c>
      <c r="I1609" s="106">
        <v>7</v>
      </c>
      <c r="J1609" s="106" t="s">
        <v>774</v>
      </c>
      <c r="K1609" s="106">
        <v>7</v>
      </c>
      <c r="L1609" s="106" t="s">
        <v>741</v>
      </c>
      <c r="M1609" s="106" t="s">
        <v>924</v>
      </c>
      <c r="N1609" s="106">
        <v>0.44</v>
      </c>
      <c r="O1609" s="106">
        <v>1.1000000000000001</v>
      </c>
      <c r="P1609" s="106" t="s">
        <v>714</v>
      </c>
      <c r="Q1609" s="107" t="s">
        <v>2368</v>
      </c>
      <c r="R1609" s="107" t="s">
        <v>522</v>
      </c>
    </row>
    <row r="1610" spans="2:18" ht="20.100000000000001" customHeight="1" x14ac:dyDescent="0.4">
      <c r="B1610" s="105" t="str">
        <f t="shared" si="73"/>
        <v/>
      </c>
      <c r="C1610" s="105" t="str">
        <f t="shared" si="74"/>
        <v/>
      </c>
      <c r="D1610" s="105" t="str">
        <f t="shared" si="75"/>
        <v/>
      </c>
      <c r="E1610" s="106" t="s">
        <v>695</v>
      </c>
      <c r="F1610" s="106" t="s">
        <v>805</v>
      </c>
      <c r="G1610" s="106" t="s">
        <v>778</v>
      </c>
      <c r="H1610" s="106" t="s">
        <v>733</v>
      </c>
      <c r="I1610" s="106">
        <v>7</v>
      </c>
      <c r="J1610" s="106" t="s">
        <v>779</v>
      </c>
      <c r="K1610" s="106">
        <v>8</v>
      </c>
      <c r="L1610" s="106" t="s">
        <v>741</v>
      </c>
      <c r="M1610" s="106" t="s">
        <v>924</v>
      </c>
      <c r="N1610" s="106">
        <v>0.44</v>
      </c>
      <c r="O1610" s="106">
        <v>1.1000000000000001</v>
      </c>
      <c r="P1610" s="106" t="s">
        <v>714</v>
      </c>
      <c r="Q1610" s="107" t="s">
        <v>2369</v>
      </c>
      <c r="R1610" s="107" t="s">
        <v>522</v>
      </c>
    </row>
    <row r="1611" spans="2:18" ht="20.100000000000001" customHeight="1" x14ac:dyDescent="0.4">
      <c r="B1611" s="105" t="str">
        <f t="shared" si="73"/>
        <v/>
      </c>
      <c r="C1611" s="105" t="str">
        <f t="shared" si="74"/>
        <v/>
      </c>
      <c r="D1611" s="105" t="str">
        <f t="shared" si="75"/>
        <v/>
      </c>
      <c r="E1611" s="106" t="s">
        <v>695</v>
      </c>
      <c r="F1611" s="106" t="s">
        <v>805</v>
      </c>
      <c r="G1611" s="106" t="s">
        <v>778</v>
      </c>
      <c r="H1611" s="106" t="s">
        <v>765</v>
      </c>
      <c r="I1611" s="106">
        <v>7</v>
      </c>
      <c r="J1611" s="106" t="s">
        <v>779</v>
      </c>
      <c r="K1611" s="106">
        <v>7</v>
      </c>
      <c r="L1611" s="106" t="s">
        <v>741</v>
      </c>
      <c r="M1611" s="106" t="s">
        <v>924</v>
      </c>
      <c r="N1611" s="106">
        <v>0.44</v>
      </c>
      <c r="O1611" s="106">
        <v>1.1000000000000001</v>
      </c>
      <c r="P1611" s="106" t="s">
        <v>714</v>
      </c>
      <c r="Q1611" s="107" t="s">
        <v>2370</v>
      </c>
      <c r="R1611" s="107" t="s">
        <v>522</v>
      </c>
    </row>
    <row r="1612" spans="2:18" ht="20.100000000000001" customHeight="1" x14ac:dyDescent="0.4">
      <c r="B1612" s="105" t="str">
        <f t="shared" si="73"/>
        <v/>
      </c>
      <c r="C1612" s="105" t="str">
        <f t="shared" si="74"/>
        <v/>
      </c>
      <c r="D1612" s="105" t="str">
        <f t="shared" si="75"/>
        <v/>
      </c>
      <c r="E1612" s="106" t="s">
        <v>695</v>
      </c>
      <c r="F1612" s="106" t="s">
        <v>805</v>
      </c>
      <c r="G1612" s="106" t="s">
        <v>782</v>
      </c>
      <c r="H1612" s="106" t="s">
        <v>733</v>
      </c>
      <c r="I1612" s="106">
        <v>7</v>
      </c>
      <c r="J1612" s="106" t="s">
        <v>783</v>
      </c>
      <c r="K1612" s="106">
        <v>8</v>
      </c>
      <c r="L1612" s="106" t="s">
        <v>741</v>
      </c>
      <c r="M1612" s="106" t="s">
        <v>924</v>
      </c>
      <c r="N1612" s="106">
        <v>0.37</v>
      </c>
      <c r="O1612" s="106">
        <v>1.1000000000000001</v>
      </c>
      <c r="P1612" s="106" t="s">
        <v>714</v>
      </c>
      <c r="Q1612" s="107" t="s">
        <v>2371</v>
      </c>
      <c r="R1612" s="107" t="s">
        <v>522</v>
      </c>
    </row>
    <row r="1613" spans="2:18" ht="20.100000000000001" customHeight="1" x14ac:dyDescent="0.4">
      <c r="B1613" s="105" t="str">
        <f t="shared" si="73"/>
        <v/>
      </c>
      <c r="C1613" s="105" t="str">
        <f t="shared" si="74"/>
        <v/>
      </c>
      <c r="D1613" s="105" t="str">
        <f t="shared" si="75"/>
        <v/>
      </c>
      <c r="E1613" s="106" t="s">
        <v>695</v>
      </c>
      <c r="F1613" s="106" t="s">
        <v>805</v>
      </c>
      <c r="G1613" s="106" t="s">
        <v>782</v>
      </c>
      <c r="H1613" s="106" t="s">
        <v>765</v>
      </c>
      <c r="I1613" s="106">
        <v>7</v>
      </c>
      <c r="J1613" s="106" t="s">
        <v>783</v>
      </c>
      <c r="K1613" s="106">
        <v>7</v>
      </c>
      <c r="L1613" s="106" t="s">
        <v>741</v>
      </c>
      <c r="M1613" s="106" t="s">
        <v>924</v>
      </c>
      <c r="N1613" s="106">
        <v>0.37</v>
      </c>
      <c r="O1613" s="106">
        <v>1.1000000000000001</v>
      </c>
      <c r="P1613" s="106" t="s">
        <v>714</v>
      </c>
      <c r="Q1613" s="107" t="s">
        <v>2372</v>
      </c>
      <c r="R1613" s="107" t="s">
        <v>522</v>
      </c>
    </row>
    <row r="1614" spans="2:18" ht="20.100000000000001" customHeight="1" x14ac:dyDescent="0.4">
      <c r="B1614" s="105" t="str">
        <f t="shared" si="73"/>
        <v/>
      </c>
      <c r="C1614" s="105" t="str">
        <f t="shared" si="74"/>
        <v/>
      </c>
      <c r="D1614" s="105" t="str">
        <f t="shared" si="75"/>
        <v/>
      </c>
      <c r="E1614" s="106" t="s">
        <v>695</v>
      </c>
      <c r="F1614" s="106" t="s">
        <v>805</v>
      </c>
      <c r="G1614" s="106" t="s">
        <v>758</v>
      </c>
      <c r="H1614" s="106" t="s">
        <v>765</v>
      </c>
      <c r="I1614" s="106">
        <v>7</v>
      </c>
      <c r="J1614" s="106" t="s">
        <v>711</v>
      </c>
      <c r="K1614" s="106">
        <v>8</v>
      </c>
      <c r="L1614" s="106" t="s">
        <v>753</v>
      </c>
      <c r="M1614" s="106" t="s">
        <v>924</v>
      </c>
      <c r="N1614" s="106">
        <v>0.44</v>
      </c>
      <c r="O1614" s="106">
        <v>1.1000000000000001</v>
      </c>
      <c r="P1614" s="106" t="s">
        <v>714</v>
      </c>
      <c r="Q1614" s="107" t="s">
        <v>2373</v>
      </c>
      <c r="R1614" s="107" t="s">
        <v>522</v>
      </c>
    </row>
    <row r="1615" spans="2:18" ht="20.100000000000001" customHeight="1" x14ac:dyDescent="0.4">
      <c r="B1615" s="105" t="str">
        <f t="shared" si="73"/>
        <v/>
      </c>
      <c r="C1615" s="105" t="str">
        <f t="shared" si="74"/>
        <v/>
      </c>
      <c r="D1615" s="105" t="str">
        <f t="shared" si="75"/>
        <v/>
      </c>
      <c r="E1615" s="106" t="s">
        <v>695</v>
      </c>
      <c r="F1615" s="106" t="s">
        <v>805</v>
      </c>
      <c r="G1615" s="106" t="s">
        <v>788</v>
      </c>
      <c r="H1615" s="106" t="s">
        <v>733</v>
      </c>
      <c r="I1615" s="106">
        <v>7</v>
      </c>
      <c r="J1615" s="106" t="s">
        <v>722</v>
      </c>
      <c r="K1615" s="106">
        <v>8</v>
      </c>
      <c r="L1615" s="106" t="s">
        <v>753</v>
      </c>
      <c r="M1615" s="106" t="s">
        <v>924</v>
      </c>
      <c r="N1615" s="106">
        <v>0.44</v>
      </c>
      <c r="O1615" s="106">
        <v>1.1000000000000001</v>
      </c>
      <c r="P1615" s="106" t="s">
        <v>714</v>
      </c>
      <c r="Q1615" s="107" t="s">
        <v>2374</v>
      </c>
      <c r="R1615" s="107" t="s">
        <v>522</v>
      </c>
    </row>
    <row r="1616" spans="2:18" ht="20.100000000000001" customHeight="1" x14ac:dyDescent="0.4">
      <c r="B1616" s="105" t="str">
        <f t="shared" si="73"/>
        <v/>
      </c>
      <c r="C1616" s="105" t="str">
        <f t="shared" si="74"/>
        <v/>
      </c>
      <c r="D1616" s="105" t="str">
        <f t="shared" si="75"/>
        <v/>
      </c>
      <c r="E1616" s="106" t="s">
        <v>695</v>
      </c>
      <c r="F1616" s="106" t="s">
        <v>805</v>
      </c>
      <c r="G1616" s="106" t="s">
        <v>788</v>
      </c>
      <c r="H1616" s="106" t="s">
        <v>765</v>
      </c>
      <c r="I1616" s="106">
        <v>7</v>
      </c>
      <c r="J1616" s="106" t="s">
        <v>722</v>
      </c>
      <c r="K1616" s="106">
        <v>7</v>
      </c>
      <c r="L1616" s="106" t="s">
        <v>753</v>
      </c>
      <c r="M1616" s="106" t="s">
        <v>924</v>
      </c>
      <c r="N1616" s="106">
        <v>0.44</v>
      </c>
      <c r="O1616" s="106">
        <v>1.1000000000000001</v>
      </c>
      <c r="P1616" s="106" t="s">
        <v>714</v>
      </c>
      <c r="Q1616" s="107" t="s">
        <v>2375</v>
      </c>
      <c r="R1616" s="107" t="s">
        <v>522</v>
      </c>
    </row>
    <row r="1617" spans="2:18" ht="20.100000000000001" customHeight="1" x14ac:dyDescent="0.4">
      <c r="B1617" s="105" t="str">
        <f t="shared" ref="B1617:B1680" si="76">IF(OR($C$11="",$C$12=""),"",IFERROR(IF(AND($U$23&lt;&gt;R1617,$V$23&lt;&gt;R1617),"－",IF(AND(COUNTIF($C$11,"*樹脂スペーサー*")&gt;0,OR(M1617="空気",F1617="一般",F1617="一般ＰＧ")),"－",IF(AND($W$26&gt;0,$W$26&gt;=O1617),$U$26,IF(AND($W$27&gt;0,$W$27&gt;=O1617),$U$27,IF(AND($W$28&gt;0,$W$28&gt;=O1617),$U$28,IF(AND($W$29&gt;0,$W$29&gt;=O1617),$U$29,IF(AND($W$30&gt;0,$W$30&gt;=O1617),$U$30,IF(AND($W$31&gt;0,$W$31&gt;=O1617),$U$31,IF(AND($W$32&gt;0,$W$32&gt;=O1617),$U$32,"－"))))))))),"－"))</f>
        <v/>
      </c>
      <c r="C1617" s="105" t="str">
        <f t="shared" ref="C1617:C1680" si="77">IF(B1617="","",IF(B1617&lt;&gt;"－",VLOOKUP(B1617,$U$26:$V$32,2,FALSE),"－"))</f>
        <v/>
      </c>
      <c r="D1617" s="105" t="str">
        <f t="shared" ref="D1617:D1680" si="78">IF($H$10="","",IF($V$39&lt;&gt;"断熱等","－",IF(AND(COUNTIF($V$35,"*樹脂スペーサー*")&gt;0,OR(M1617="空気",F1617="一般",F1617="一般ＰＧ")),"－",IF(AND($V$36&lt;&gt;R1617,$W$36&lt;&gt;R1617),"－",IF(MID($H$10,10,1)="Z",IF(N1617&lt;=0.65,"○","－"),IF($V$37&gt;=O1617,"○","－"))))))</f>
        <v/>
      </c>
      <c r="E1617" s="106" t="s">
        <v>695</v>
      </c>
      <c r="F1617" s="106" t="s">
        <v>740</v>
      </c>
      <c r="G1617" s="106" t="s">
        <v>773</v>
      </c>
      <c r="H1617" s="106" t="s">
        <v>717</v>
      </c>
      <c r="I1617" s="106">
        <v>7</v>
      </c>
      <c r="J1617" s="106" t="s">
        <v>774</v>
      </c>
      <c r="K1617" s="106">
        <v>7</v>
      </c>
      <c r="L1617" s="106" t="s">
        <v>741</v>
      </c>
      <c r="M1617" s="106" t="s">
        <v>924</v>
      </c>
      <c r="N1617" s="106">
        <v>0.33</v>
      </c>
      <c r="O1617" s="106">
        <v>1.1000000000000001</v>
      </c>
      <c r="P1617" s="106" t="s">
        <v>714</v>
      </c>
      <c r="Q1617" s="107" t="s">
        <v>2376</v>
      </c>
      <c r="R1617" s="107" t="s">
        <v>522</v>
      </c>
    </row>
    <row r="1618" spans="2:18" ht="20.100000000000001" customHeight="1" x14ac:dyDescent="0.4">
      <c r="B1618" s="105" t="str">
        <f t="shared" si="76"/>
        <v/>
      </c>
      <c r="C1618" s="105" t="str">
        <f t="shared" si="77"/>
        <v/>
      </c>
      <c r="D1618" s="105" t="str">
        <f t="shared" si="78"/>
        <v/>
      </c>
      <c r="E1618" s="106" t="s">
        <v>695</v>
      </c>
      <c r="F1618" s="106" t="s">
        <v>740</v>
      </c>
      <c r="G1618" s="106" t="s">
        <v>778</v>
      </c>
      <c r="H1618" s="106" t="s">
        <v>717</v>
      </c>
      <c r="I1618" s="106">
        <v>7</v>
      </c>
      <c r="J1618" s="106" t="s">
        <v>779</v>
      </c>
      <c r="K1618" s="106">
        <v>7</v>
      </c>
      <c r="L1618" s="106" t="s">
        <v>741</v>
      </c>
      <c r="M1618" s="106" t="s">
        <v>924</v>
      </c>
      <c r="N1618" s="106">
        <v>0.33</v>
      </c>
      <c r="O1618" s="106">
        <v>1.1000000000000001</v>
      </c>
      <c r="P1618" s="106" t="s">
        <v>714</v>
      </c>
      <c r="Q1618" s="107" t="s">
        <v>2377</v>
      </c>
      <c r="R1618" s="107" t="s">
        <v>522</v>
      </c>
    </row>
    <row r="1619" spans="2:18" ht="20.100000000000001" customHeight="1" x14ac:dyDescent="0.4">
      <c r="B1619" s="105" t="str">
        <f t="shared" si="76"/>
        <v/>
      </c>
      <c r="C1619" s="105" t="str">
        <f t="shared" si="77"/>
        <v/>
      </c>
      <c r="D1619" s="105" t="str">
        <f t="shared" si="78"/>
        <v/>
      </c>
      <c r="E1619" s="106" t="s">
        <v>695</v>
      </c>
      <c r="F1619" s="106" t="s">
        <v>740</v>
      </c>
      <c r="G1619" s="106" t="s">
        <v>782</v>
      </c>
      <c r="H1619" s="106" t="s">
        <v>717</v>
      </c>
      <c r="I1619" s="106">
        <v>7</v>
      </c>
      <c r="J1619" s="106" t="s">
        <v>783</v>
      </c>
      <c r="K1619" s="106">
        <v>7</v>
      </c>
      <c r="L1619" s="106" t="s">
        <v>741</v>
      </c>
      <c r="M1619" s="106" t="s">
        <v>924</v>
      </c>
      <c r="N1619" s="106">
        <v>0.28000000000000003</v>
      </c>
      <c r="O1619" s="106">
        <v>1.1000000000000001</v>
      </c>
      <c r="P1619" s="106" t="s">
        <v>714</v>
      </c>
      <c r="Q1619" s="107" t="s">
        <v>2378</v>
      </c>
      <c r="R1619" s="107" t="s">
        <v>522</v>
      </c>
    </row>
    <row r="1620" spans="2:18" ht="20.100000000000001" customHeight="1" x14ac:dyDescent="0.4">
      <c r="B1620" s="105" t="str">
        <f t="shared" si="76"/>
        <v/>
      </c>
      <c r="C1620" s="105" t="str">
        <f t="shared" si="77"/>
        <v/>
      </c>
      <c r="D1620" s="105" t="str">
        <f t="shared" si="78"/>
        <v/>
      </c>
      <c r="E1620" s="106" t="s">
        <v>695</v>
      </c>
      <c r="F1620" s="106" t="s">
        <v>740</v>
      </c>
      <c r="G1620" s="106" t="s">
        <v>788</v>
      </c>
      <c r="H1620" s="106" t="s">
        <v>717</v>
      </c>
      <c r="I1620" s="106">
        <v>7</v>
      </c>
      <c r="J1620" s="106" t="s">
        <v>722</v>
      </c>
      <c r="K1620" s="106">
        <v>7</v>
      </c>
      <c r="L1620" s="106" t="s">
        <v>753</v>
      </c>
      <c r="M1620" s="106" t="s">
        <v>924</v>
      </c>
      <c r="N1620" s="106">
        <v>0.34</v>
      </c>
      <c r="O1620" s="106">
        <v>1.1000000000000001</v>
      </c>
      <c r="P1620" s="106" t="s">
        <v>714</v>
      </c>
      <c r="Q1620" s="107" t="s">
        <v>2379</v>
      </c>
      <c r="R1620" s="107" t="s">
        <v>522</v>
      </c>
    </row>
    <row r="1621" spans="2:18" ht="20.100000000000001" customHeight="1" x14ac:dyDescent="0.4">
      <c r="B1621" s="105" t="str">
        <f t="shared" si="76"/>
        <v/>
      </c>
      <c r="C1621" s="105" t="str">
        <f t="shared" si="77"/>
        <v/>
      </c>
      <c r="D1621" s="105" t="str">
        <f t="shared" si="78"/>
        <v/>
      </c>
      <c r="E1621" s="106" t="s">
        <v>695</v>
      </c>
      <c r="F1621" s="106" t="s">
        <v>817</v>
      </c>
      <c r="G1621" s="106" t="s">
        <v>773</v>
      </c>
      <c r="H1621" s="106" t="s">
        <v>802</v>
      </c>
      <c r="I1621" s="106">
        <v>7</v>
      </c>
      <c r="J1621" s="106" t="s">
        <v>774</v>
      </c>
      <c r="K1621" s="106">
        <v>8</v>
      </c>
      <c r="L1621" s="106" t="s">
        <v>741</v>
      </c>
      <c r="M1621" s="106" t="s">
        <v>924</v>
      </c>
      <c r="N1621" s="106">
        <v>0.31</v>
      </c>
      <c r="O1621" s="106">
        <v>1.1000000000000001</v>
      </c>
      <c r="P1621" s="106" t="s">
        <v>714</v>
      </c>
      <c r="Q1621" s="107" t="s">
        <v>2380</v>
      </c>
      <c r="R1621" s="107" t="s">
        <v>522</v>
      </c>
    </row>
    <row r="1622" spans="2:18" ht="20.100000000000001" customHeight="1" x14ac:dyDescent="0.4">
      <c r="B1622" s="105" t="str">
        <f t="shared" si="76"/>
        <v/>
      </c>
      <c r="C1622" s="105" t="str">
        <f t="shared" si="77"/>
        <v/>
      </c>
      <c r="D1622" s="105" t="str">
        <f t="shared" si="78"/>
        <v/>
      </c>
      <c r="E1622" s="106" t="s">
        <v>695</v>
      </c>
      <c r="F1622" s="106" t="s">
        <v>817</v>
      </c>
      <c r="G1622" s="106" t="s">
        <v>773</v>
      </c>
      <c r="H1622" s="106" t="s">
        <v>819</v>
      </c>
      <c r="I1622" s="106">
        <v>7</v>
      </c>
      <c r="J1622" s="106" t="s">
        <v>774</v>
      </c>
      <c r="K1622" s="106">
        <v>7</v>
      </c>
      <c r="L1622" s="106" t="s">
        <v>741</v>
      </c>
      <c r="M1622" s="106" t="s">
        <v>924</v>
      </c>
      <c r="N1622" s="106">
        <v>0.31</v>
      </c>
      <c r="O1622" s="106">
        <v>1.1000000000000001</v>
      </c>
      <c r="P1622" s="106" t="s">
        <v>714</v>
      </c>
      <c r="Q1622" s="107" t="s">
        <v>2381</v>
      </c>
      <c r="R1622" s="107" t="s">
        <v>522</v>
      </c>
    </row>
    <row r="1623" spans="2:18" ht="20.100000000000001" customHeight="1" x14ac:dyDescent="0.4">
      <c r="B1623" s="105" t="str">
        <f t="shared" si="76"/>
        <v/>
      </c>
      <c r="C1623" s="105" t="str">
        <f t="shared" si="77"/>
        <v/>
      </c>
      <c r="D1623" s="105" t="str">
        <f t="shared" si="78"/>
        <v/>
      </c>
      <c r="E1623" s="106" t="s">
        <v>695</v>
      </c>
      <c r="F1623" s="106" t="s">
        <v>817</v>
      </c>
      <c r="G1623" s="106" t="s">
        <v>778</v>
      </c>
      <c r="H1623" s="106" t="s">
        <v>802</v>
      </c>
      <c r="I1623" s="106">
        <v>7</v>
      </c>
      <c r="J1623" s="106" t="s">
        <v>779</v>
      </c>
      <c r="K1623" s="106">
        <v>8</v>
      </c>
      <c r="L1623" s="106" t="s">
        <v>741</v>
      </c>
      <c r="M1623" s="106" t="s">
        <v>924</v>
      </c>
      <c r="N1623" s="106">
        <v>0.31</v>
      </c>
      <c r="O1623" s="106">
        <v>1.1000000000000001</v>
      </c>
      <c r="P1623" s="106" t="s">
        <v>714</v>
      </c>
      <c r="Q1623" s="107" t="s">
        <v>2382</v>
      </c>
      <c r="R1623" s="107" t="s">
        <v>522</v>
      </c>
    </row>
    <row r="1624" spans="2:18" ht="20.100000000000001" customHeight="1" x14ac:dyDescent="0.4">
      <c r="B1624" s="105" t="str">
        <f t="shared" si="76"/>
        <v/>
      </c>
      <c r="C1624" s="105" t="str">
        <f t="shared" si="77"/>
        <v/>
      </c>
      <c r="D1624" s="105" t="str">
        <f t="shared" si="78"/>
        <v/>
      </c>
      <c r="E1624" s="106" t="s">
        <v>695</v>
      </c>
      <c r="F1624" s="106" t="s">
        <v>817</v>
      </c>
      <c r="G1624" s="106" t="s">
        <v>778</v>
      </c>
      <c r="H1624" s="106" t="s">
        <v>819</v>
      </c>
      <c r="I1624" s="106">
        <v>7</v>
      </c>
      <c r="J1624" s="106" t="s">
        <v>779</v>
      </c>
      <c r="K1624" s="106">
        <v>7</v>
      </c>
      <c r="L1624" s="106" t="s">
        <v>741</v>
      </c>
      <c r="M1624" s="106" t="s">
        <v>924</v>
      </c>
      <c r="N1624" s="106">
        <v>0.31</v>
      </c>
      <c r="O1624" s="106">
        <v>1.1000000000000001</v>
      </c>
      <c r="P1624" s="106" t="s">
        <v>714</v>
      </c>
      <c r="Q1624" s="107" t="s">
        <v>2383</v>
      </c>
      <c r="R1624" s="107" t="s">
        <v>522</v>
      </c>
    </row>
    <row r="1625" spans="2:18" ht="20.100000000000001" customHeight="1" x14ac:dyDescent="0.4">
      <c r="B1625" s="105" t="str">
        <f t="shared" si="76"/>
        <v/>
      </c>
      <c r="C1625" s="105" t="str">
        <f t="shared" si="77"/>
        <v/>
      </c>
      <c r="D1625" s="105" t="str">
        <f t="shared" si="78"/>
        <v/>
      </c>
      <c r="E1625" s="106" t="s">
        <v>695</v>
      </c>
      <c r="F1625" s="106" t="s">
        <v>817</v>
      </c>
      <c r="G1625" s="106" t="s">
        <v>782</v>
      </c>
      <c r="H1625" s="106" t="s">
        <v>802</v>
      </c>
      <c r="I1625" s="106">
        <v>7</v>
      </c>
      <c r="J1625" s="106" t="s">
        <v>783</v>
      </c>
      <c r="K1625" s="106">
        <v>8</v>
      </c>
      <c r="L1625" s="106" t="s">
        <v>741</v>
      </c>
      <c r="M1625" s="106" t="s">
        <v>924</v>
      </c>
      <c r="N1625" s="106">
        <v>0.26</v>
      </c>
      <c r="O1625" s="106">
        <v>1.1000000000000001</v>
      </c>
      <c r="P1625" s="106" t="s">
        <v>714</v>
      </c>
      <c r="Q1625" s="107" t="s">
        <v>2384</v>
      </c>
      <c r="R1625" s="107" t="s">
        <v>522</v>
      </c>
    </row>
    <row r="1626" spans="2:18" ht="20.100000000000001" customHeight="1" x14ac:dyDescent="0.4">
      <c r="B1626" s="105" t="str">
        <f t="shared" si="76"/>
        <v/>
      </c>
      <c r="C1626" s="105" t="str">
        <f t="shared" si="77"/>
        <v/>
      </c>
      <c r="D1626" s="105" t="str">
        <f t="shared" si="78"/>
        <v/>
      </c>
      <c r="E1626" s="106" t="s">
        <v>695</v>
      </c>
      <c r="F1626" s="106" t="s">
        <v>817</v>
      </c>
      <c r="G1626" s="106" t="s">
        <v>782</v>
      </c>
      <c r="H1626" s="106" t="s">
        <v>819</v>
      </c>
      <c r="I1626" s="106">
        <v>7</v>
      </c>
      <c r="J1626" s="106" t="s">
        <v>783</v>
      </c>
      <c r="K1626" s="106">
        <v>7</v>
      </c>
      <c r="L1626" s="106" t="s">
        <v>741</v>
      </c>
      <c r="M1626" s="106" t="s">
        <v>924</v>
      </c>
      <c r="N1626" s="106">
        <v>0.26</v>
      </c>
      <c r="O1626" s="106">
        <v>1.1000000000000001</v>
      </c>
      <c r="P1626" s="106" t="s">
        <v>714</v>
      </c>
      <c r="Q1626" s="107" t="s">
        <v>2385</v>
      </c>
      <c r="R1626" s="107" t="s">
        <v>522</v>
      </c>
    </row>
    <row r="1627" spans="2:18" ht="20.100000000000001" customHeight="1" x14ac:dyDescent="0.4">
      <c r="B1627" s="105" t="str">
        <f t="shared" si="76"/>
        <v/>
      </c>
      <c r="C1627" s="105" t="str">
        <f t="shared" si="77"/>
        <v/>
      </c>
      <c r="D1627" s="105" t="str">
        <f t="shared" si="78"/>
        <v/>
      </c>
      <c r="E1627" s="106" t="s">
        <v>695</v>
      </c>
      <c r="F1627" s="106" t="s">
        <v>817</v>
      </c>
      <c r="G1627" s="106" t="s">
        <v>758</v>
      </c>
      <c r="H1627" s="106" t="s">
        <v>819</v>
      </c>
      <c r="I1627" s="106">
        <v>7</v>
      </c>
      <c r="J1627" s="106" t="s">
        <v>711</v>
      </c>
      <c r="K1627" s="106">
        <v>8</v>
      </c>
      <c r="L1627" s="106" t="s">
        <v>753</v>
      </c>
      <c r="M1627" s="106" t="s">
        <v>924</v>
      </c>
      <c r="N1627" s="106">
        <v>0.32</v>
      </c>
      <c r="O1627" s="106">
        <v>1.1000000000000001</v>
      </c>
      <c r="P1627" s="106" t="s">
        <v>714</v>
      </c>
      <c r="Q1627" s="107" t="s">
        <v>2386</v>
      </c>
      <c r="R1627" s="107" t="s">
        <v>522</v>
      </c>
    </row>
    <row r="1628" spans="2:18" ht="20.100000000000001" customHeight="1" x14ac:dyDescent="0.4">
      <c r="B1628" s="105" t="str">
        <f t="shared" si="76"/>
        <v/>
      </c>
      <c r="C1628" s="105" t="str">
        <f t="shared" si="77"/>
        <v/>
      </c>
      <c r="D1628" s="105" t="str">
        <f t="shared" si="78"/>
        <v/>
      </c>
      <c r="E1628" s="106" t="s">
        <v>695</v>
      </c>
      <c r="F1628" s="106" t="s">
        <v>817</v>
      </c>
      <c r="G1628" s="106" t="s">
        <v>788</v>
      </c>
      <c r="H1628" s="106" t="s">
        <v>802</v>
      </c>
      <c r="I1628" s="106">
        <v>7</v>
      </c>
      <c r="J1628" s="106" t="s">
        <v>722</v>
      </c>
      <c r="K1628" s="106">
        <v>8</v>
      </c>
      <c r="L1628" s="106" t="s">
        <v>753</v>
      </c>
      <c r="M1628" s="106" t="s">
        <v>924</v>
      </c>
      <c r="N1628" s="106">
        <v>0.32</v>
      </c>
      <c r="O1628" s="106">
        <v>1.1000000000000001</v>
      </c>
      <c r="P1628" s="106" t="s">
        <v>714</v>
      </c>
      <c r="Q1628" s="107" t="s">
        <v>2387</v>
      </c>
      <c r="R1628" s="107" t="s">
        <v>522</v>
      </c>
    </row>
    <row r="1629" spans="2:18" ht="20.100000000000001" customHeight="1" x14ac:dyDescent="0.4">
      <c r="B1629" s="105" t="str">
        <f t="shared" si="76"/>
        <v/>
      </c>
      <c r="C1629" s="105" t="str">
        <f t="shared" si="77"/>
        <v/>
      </c>
      <c r="D1629" s="105" t="str">
        <f t="shared" si="78"/>
        <v/>
      </c>
      <c r="E1629" s="106" t="s">
        <v>695</v>
      </c>
      <c r="F1629" s="106" t="s">
        <v>817</v>
      </c>
      <c r="G1629" s="106" t="s">
        <v>788</v>
      </c>
      <c r="H1629" s="106" t="s">
        <v>819</v>
      </c>
      <c r="I1629" s="106">
        <v>7</v>
      </c>
      <c r="J1629" s="106" t="s">
        <v>722</v>
      </c>
      <c r="K1629" s="106">
        <v>7</v>
      </c>
      <c r="L1629" s="106" t="s">
        <v>753</v>
      </c>
      <c r="M1629" s="106" t="s">
        <v>924</v>
      </c>
      <c r="N1629" s="106">
        <v>0.32</v>
      </c>
      <c r="O1629" s="106">
        <v>1.1000000000000001</v>
      </c>
      <c r="P1629" s="106" t="s">
        <v>714</v>
      </c>
      <c r="Q1629" s="107" t="s">
        <v>2388</v>
      </c>
      <c r="R1629" s="107" t="s">
        <v>522</v>
      </c>
    </row>
    <row r="1630" spans="2:18" ht="20.100000000000001" customHeight="1" x14ac:dyDescent="0.4">
      <c r="B1630" s="105" t="str">
        <f t="shared" si="76"/>
        <v/>
      </c>
      <c r="C1630" s="105" t="str">
        <f t="shared" si="77"/>
        <v/>
      </c>
      <c r="D1630" s="105" t="str">
        <f t="shared" si="78"/>
        <v/>
      </c>
      <c r="E1630" s="106" t="s">
        <v>695</v>
      </c>
      <c r="F1630" s="106" t="s">
        <v>1813</v>
      </c>
      <c r="G1630" s="106" t="s">
        <v>697</v>
      </c>
      <c r="H1630" s="106" t="s">
        <v>707</v>
      </c>
      <c r="I1630" s="106">
        <v>10</v>
      </c>
      <c r="J1630" s="106" t="s">
        <v>699</v>
      </c>
      <c r="K1630" s="106">
        <v>11</v>
      </c>
      <c r="L1630" s="106" t="s">
        <v>741</v>
      </c>
      <c r="M1630" s="106" t="s">
        <v>924</v>
      </c>
      <c r="N1630" s="106">
        <v>0.55000000000000004</v>
      </c>
      <c r="O1630" s="106">
        <v>1.1000000000000001</v>
      </c>
      <c r="P1630" s="106" t="s">
        <v>714</v>
      </c>
      <c r="Q1630" s="107" t="s">
        <v>2389</v>
      </c>
      <c r="R1630" s="107" t="s">
        <v>522</v>
      </c>
    </row>
    <row r="1631" spans="2:18" ht="20.100000000000001" customHeight="1" x14ac:dyDescent="0.4">
      <c r="B1631" s="105" t="str">
        <f t="shared" si="76"/>
        <v/>
      </c>
      <c r="C1631" s="105" t="str">
        <f t="shared" si="77"/>
        <v/>
      </c>
      <c r="D1631" s="105" t="str">
        <f t="shared" si="78"/>
        <v/>
      </c>
      <c r="E1631" s="106" t="s">
        <v>695</v>
      </c>
      <c r="F1631" s="106" t="s">
        <v>1841</v>
      </c>
      <c r="G1631" s="106" t="s">
        <v>710</v>
      </c>
      <c r="H1631" s="106" t="s">
        <v>1027</v>
      </c>
      <c r="I1631" s="106">
        <v>6</v>
      </c>
      <c r="J1631" s="106" t="s">
        <v>711</v>
      </c>
      <c r="K1631" s="106">
        <v>7</v>
      </c>
      <c r="L1631" s="106" t="s">
        <v>765</v>
      </c>
      <c r="M1631" s="106" t="s">
        <v>700</v>
      </c>
      <c r="N1631" s="106">
        <v>0.52</v>
      </c>
      <c r="O1631" s="106">
        <v>1.1000000000000001</v>
      </c>
      <c r="P1631" s="106" t="s">
        <v>714</v>
      </c>
      <c r="Q1631" s="107" t="s">
        <v>2390</v>
      </c>
      <c r="R1631" s="107" t="s">
        <v>44</v>
      </c>
    </row>
    <row r="1632" spans="2:18" ht="20.100000000000001" customHeight="1" x14ac:dyDescent="0.4">
      <c r="B1632" s="105" t="str">
        <f t="shared" si="76"/>
        <v/>
      </c>
      <c r="C1632" s="105" t="str">
        <f t="shared" si="77"/>
        <v/>
      </c>
      <c r="D1632" s="105" t="str">
        <f t="shared" si="78"/>
        <v/>
      </c>
      <c r="E1632" s="106" t="s">
        <v>695</v>
      </c>
      <c r="F1632" s="106" t="s">
        <v>1841</v>
      </c>
      <c r="G1632" s="106" t="s">
        <v>721</v>
      </c>
      <c r="H1632" s="106" t="s">
        <v>1817</v>
      </c>
      <c r="I1632" s="106">
        <v>7</v>
      </c>
      <c r="J1632" s="106" t="s">
        <v>722</v>
      </c>
      <c r="K1632" s="106">
        <v>7</v>
      </c>
      <c r="L1632" s="106" t="s">
        <v>733</v>
      </c>
      <c r="M1632" s="106" t="s">
        <v>700</v>
      </c>
      <c r="N1632" s="106">
        <v>0.52</v>
      </c>
      <c r="O1632" s="106">
        <v>1.1000000000000001</v>
      </c>
      <c r="P1632" s="106" t="s">
        <v>714</v>
      </c>
      <c r="Q1632" s="107" t="s">
        <v>2391</v>
      </c>
      <c r="R1632" s="107" t="s">
        <v>44</v>
      </c>
    </row>
    <row r="1633" spans="2:18" ht="20.100000000000001" customHeight="1" x14ac:dyDescent="0.4">
      <c r="B1633" s="105" t="str">
        <f t="shared" si="76"/>
        <v/>
      </c>
      <c r="C1633" s="105" t="str">
        <f t="shared" si="77"/>
        <v/>
      </c>
      <c r="D1633" s="105" t="str">
        <f t="shared" si="78"/>
        <v/>
      </c>
      <c r="E1633" s="106" t="s">
        <v>695</v>
      </c>
      <c r="F1633" s="106" t="s">
        <v>1841</v>
      </c>
      <c r="G1633" s="106" t="s">
        <v>773</v>
      </c>
      <c r="H1633" s="106" t="s">
        <v>707</v>
      </c>
      <c r="I1633" s="106">
        <v>7</v>
      </c>
      <c r="J1633" s="106" t="s">
        <v>774</v>
      </c>
      <c r="K1633" s="106">
        <v>7</v>
      </c>
      <c r="L1633" s="106" t="s">
        <v>729</v>
      </c>
      <c r="M1633" s="106" t="s">
        <v>700</v>
      </c>
      <c r="N1633" s="106">
        <v>0.52</v>
      </c>
      <c r="O1633" s="106">
        <v>1.1000000000000001</v>
      </c>
      <c r="P1633" s="106" t="s">
        <v>714</v>
      </c>
      <c r="Q1633" s="107" t="s">
        <v>2392</v>
      </c>
      <c r="R1633" s="107" t="s">
        <v>44</v>
      </c>
    </row>
    <row r="1634" spans="2:18" ht="20.100000000000001" customHeight="1" x14ac:dyDescent="0.4">
      <c r="B1634" s="105" t="str">
        <f t="shared" si="76"/>
        <v/>
      </c>
      <c r="C1634" s="105" t="str">
        <f t="shared" si="77"/>
        <v/>
      </c>
      <c r="D1634" s="105" t="str">
        <f t="shared" si="78"/>
        <v/>
      </c>
      <c r="E1634" s="106" t="s">
        <v>695</v>
      </c>
      <c r="F1634" s="106" t="s">
        <v>1841</v>
      </c>
      <c r="G1634" s="106" t="s">
        <v>773</v>
      </c>
      <c r="H1634" s="106" t="s">
        <v>707</v>
      </c>
      <c r="I1634" s="106">
        <v>6</v>
      </c>
      <c r="J1634" s="106" t="s">
        <v>1266</v>
      </c>
      <c r="K1634" s="106">
        <v>7</v>
      </c>
      <c r="L1634" s="106" t="s">
        <v>729</v>
      </c>
      <c r="M1634" s="106" t="s">
        <v>700</v>
      </c>
      <c r="N1634" s="106">
        <v>0.52</v>
      </c>
      <c r="O1634" s="106">
        <v>1.1000000000000001</v>
      </c>
      <c r="P1634" s="106" t="s">
        <v>714</v>
      </c>
      <c r="Q1634" s="107" t="s">
        <v>2393</v>
      </c>
      <c r="R1634" s="107" t="s">
        <v>44</v>
      </c>
    </row>
    <row r="1635" spans="2:18" ht="20.100000000000001" customHeight="1" x14ac:dyDescent="0.4">
      <c r="B1635" s="105" t="str">
        <f t="shared" si="76"/>
        <v/>
      </c>
      <c r="C1635" s="105" t="str">
        <f t="shared" si="77"/>
        <v/>
      </c>
      <c r="D1635" s="105" t="str">
        <f t="shared" si="78"/>
        <v/>
      </c>
      <c r="E1635" s="106" t="s">
        <v>695</v>
      </c>
      <c r="F1635" s="106" t="s">
        <v>1841</v>
      </c>
      <c r="G1635" s="106" t="s">
        <v>778</v>
      </c>
      <c r="H1635" s="106" t="s">
        <v>707</v>
      </c>
      <c r="I1635" s="106">
        <v>7</v>
      </c>
      <c r="J1635" s="106" t="s">
        <v>779</v>
      </c>
      <c r="K1635" s="106">
        <v>7</v>
      </c>
      <c r="L1635" s="106" t="s">
        <v>729</v>
      </c>
      <c r="M1635" s="106" t="s">
        <v>700</v>
      </c>
      <c r="N1635" s="106">
        <v>0.52</v>
      </c>
      <c r="O1635" s="106">
        <v>1.1000000000000001</v>
      </c>
      <c r="P1635" s="106" t="s">
        <v>714</v>
      </c>
      <c r="Q1635" s="107" t="s">
        <v>2394</v>
      </c>
      <c r="R1635" s="107" t="s">
        <v>44</v>
      </c>
    </row>
    <row r="1636" spans="2:18" ht="20.100000000000001" customHeight="1" x14ac:dyDescent="0.4">
      <c r="B1636" s="105" t="str">
        <f t="shared" si="76"/>
        <v/>
      </c>
      <c r="C1636" s="105" t="str">
        <f t="shared" si="77"/>
        <v/>
      </c>
      <c r="D1636" s="105" t="str">
        <f t="shared" si="78"/>
        <v/>
      </c>
      <c r="E1636" s="106" t="s">
        <v>695</v>
      </c>
      <c r="F1636" s="106" t="s">
        <v>1841</v>
      </c>
      <c r="G1636" s="106" t="s">
        <v>778</v>
      </c>
      <c r="H1636" s="106" t="s">
        <v>1817</v>
      </c>
      <c r="I1636" s="106">
        <v>6</v>
      </c>
      <c r="J1636" s="106" t="s">
        <v>779</v>
      </c>
      <c r="K1636" s="106">
        <v>6</v>
      </c>
      <c r="L1636" s="106" t="s">
        <v>733</v>
      </c>
      <c r="M1636" s="106" t="s">
        <v>700</v>
      </c>
      <c r="N1636" s="106">
        <v>0.52</v>
      </c>
      <c r="O1636" s="106">
        <v>1.1000000000000001</v>
      </c>
      <c r="P1636" s="106" t="s">
        <v>714</v>
      </c>
      <c r="Q1636" s="107" t="s">
        <v>2395</v>
      </c>
      <c r="R1636" s="107" t="s">
        <v>44</v>
      </c>
    </row>
    <row r="1637" spans="2:18" ht="20.100000000000001" customHeight="1" x14ac:dyDescent="0.4">
      <c r="B1637" s="105" t="str">
        <f t="shared" si="76"/>
        <v/>
      </c>
      <c r="C1637" s="105" t="str">
        <f t="shared" si="77"/>
        <v/>
      </c>
      <c r="D1637" s="105" t="str">
        <f t="shared" si="78"/>
        <v/>
      </c>
      <c r="E1637" s="106" t="s">
        <v>695</v>
      </c>
      <c r="F1637" s="106" t="s">
        <v>1841</v>
      </c>
      <c r="G1637" s="106" t="s">
        <v>778</v>
      </c>
      <c r="H1637" s="106" t="s">
        <v>707</v>
      </c>
      <c r="I1637" s="106">
        <v>6</v>
      </c>
      <c r="J1637" s="106" t="s">
        <v>1269</v>
      </c>
      <c r="K1637" s="106">
        <v>7</v>
      </c>
      <c r="L1637" s="106" t="s">
        <v>729</v>
      </c>
      <c r="M1637" s="106" t="s">
        <v>700</v>
      </c>
      <c r="N1637" s="106">
        <v>0.52</v>
      </c>
      <c r="O1637" s="106">
        <v>1.1000000000000001</v>
      </c>
      <c r="P1637" s="106" t="s">
        <v>714</v>
      </c>
      <c r="Q1637" s="107" t="s">
        <v>2396</v>
      </c>
      <c r="R1637" s="107" t="s">
        <v>44</v>
      </c>
    </row>
    <row r="1638" spans="2:18" ht="20.100000000000001" customHeight="1" x14ac:dyDescent="0.4">
      <c r="B1638" s="105" t="str">
        <f t="shared" si="76"/>
        <v/>
      </c>
      <c r="C1638" s="105" t="str">
        <f t="shared" si="77"/>
        <v/>
      </c>
      <c r="D1638" s="105" t="str">
        <f t="shared" si="78"/>
        <v/>
      </c>
      <c r="E1638" s="106" t="s">
        <v>695</v>
      </c>
      <c r="F1638" s="106" t="s">
        <v>1841</v>
      </c>
      <c r="G1638" s="106" t="s">
        <v>782</v>
      </c>
      <c r="H1638" s="106" t="s">
        <v>707</v>
      </c>
      <c r="I1638" s="106">
        <v>7</v>
      </c>
      <c r="J1638" s="106" t="s">
        <v>783</v>
      </c>
      <c r="K1638" s="106">
        <v>7</v>
      </c>
      <c r="L1638" s="106" t="s">
        <v>729</v>
      </c>
      <c r="M1638" s="106" t="s">
        <v>700</v>
      </c>
      <c r="N1638" s="106">
        <v>0.41</v>
      </c>
      <c r="O1638" s="106">
        <v>1.1000000000000001</v>
      </c>
      <c r="P1638" s="106" t="s">
        <v>714</v>
      </c>
      <c r="Q1638" s="107" t="s">
        <v>2397</v>
      </c>
      <c r="R1638" s="107" t="s">
        <v>44</v>
      </c>
    </row>
    <row r="1639" spans="2:18" ht="20.100000000000001" customHeight="1" x14ac:dyDescent="0.4">
      <c r="B1639" s="105" t="str">
        <f t="shared" si="76"/>
        <v/>
      </c>
      <c r="C1639" s="105" t="str">
        <f t="shared" si="77"/>
        <v/>
      </c>
      <c r="D1639" s="105" t="str">
        <f t="shared" si="78"/>
        <v/>
      </c>
      <c r="E1639" s="106" t="s">
        <v>695</v>
      </c>
      <c r="F1639" s="106" t="s">
        <v>1813</v>
      </c>
      <c r="G1639" s="106" t="s">
        <v>773</v>
      </c>
      <c r="H1639" s="106" t="s">
        <v>1027</v>
      </c>
      <c r="I1639" s="106">
        <v>7</v>
      </c>
      <c r="J1639" s="106" t="s">
        <v>774</v>
      </c>
      <c r="K1639" s="106">
        <v>7</v>
      </c>
      <c r="L1639" s="106" t="s">
        <v>741</v>
      </c>
      <c r="M1639" s="106" t="s">
        <v>700</v>
      </c>
      <c r="N1639" s="106">
        <v>0.51</v>
      </c>
      <c r="O1639" s="106">
        <v>1.1000000000000001</v>
      </c>
      <c r="P1639" s="106" t="s">
        <v>714</v>
      </c>
      <c r="Q1639" s="107" t="s">
        <v>2398</v>
      </c>
      <c r="R1639" s="107" t="s">
        <v>44</v>
      </c>
    </row>
    <row r="1640" spans="2:18" ht="20.100000000000001" customHeight="1" x14ac:dyDescent="0.4">
      <c r="B1640" s="105" t="str">
        <f t="shared" si="76"/>
        <v/>
      </c>
      <c r="C1640" s="105" t="str">
        <f t="shared" si="77"/>
        <v/>
      </c>
      <c r="D1640" s="105" t="str">
        <f t="shared" si="78"/>
        <v/>
      </c>
      <c r="E1640" s="106" t="s">
        <v>695</v>
      </c>
      <c r="F1640" s="106" t="s">
        <v>1813</v>
      </c>
      <c r="G1640" s="106" t="s">
        <v>773</v>
      </c>
      <c r="H1640" s="106" t="s">
        <v>1817</v>
      </c>
      <c r="I1640" s="106">
        <v>7</v>
      </c>
      <c r="J1640" s="106" t="s">
        <v>1266</v>
      </c>
      <c r="K1640" s="106">
        <v>7</v>
      </c>
      <c r="L1640" s="106" t="s">
        <v>741</v>
      </c>
      <c r="M1640" s="106" t="s">
        <v>700</v>
      </c>
      <c r="N1640" s="106">
        <v>0.52</v>
      </c>
      <c r="O1640" s="106">
        <v>1.1000000000000001</v>
      </c>
      <c r="P1640" s="106" t="s">
        <v>714</v>
      </c>
      <c r="Q1640" s="107" t="s">
        <v>2399</v>
      </c>
      <c r="R1640" s="107" t="s">
        <v>44</v>
      </c>
    </row>
    <row r="1641" spans="2:18" ht="20.100000000000001" customHeight="1" x14ac:dyDescent="0.4">
      <c r="B1641" s="105" t="str">
        <f t="shared" si="76"/>
        <v/>
      </c>
      <c r="C1641" s="105" t="str">
        <f t="shared" si="77"/>
        <v/>
      </c>
      <c r="D1641" s="105" t="str">
        <f t="shared" si="78"/>
        <v/>
      </c>
      <c r="E1641" s="106" t="s">
        <v>695</v>
      </c>
      <c r="F1641" s="106" t="s">
        <v>1813</v>
      </c>
      <c r="G1641" s="106" t="s">
        <v>773</v>
      </c>
      <c r="H1641" s="106" t="s">
        <v>1027</v>
      </c>
      <c r="I1641" s="106">
        <v>6</v>
      </c>
      <c r="J1641" s="106" t="s">
        <v>1266</v>
      </c>
      <c r="K1641" s="106">
        <v>7</v>
      </c>
      <c r="L1641" s="106" t="s">
        <v>741</v>
      </c>
      <c r="M1641" s="106" t="s">
        <v>700</v>
      </c>
      <c r="N1641" s="106">
        <v>0.51</v>
      </c>
      <c r="O1641" s="106">
        <v>1.1000000000000001</v>
      </c>
      <c r="P1641" s="106" t="s">
        <v>714</v>
      </c>
      <c r="Q1641" s="107" t="s">
        <v>2400</v>
      </c>
      <c r="R1641" s="107" t="s">
        <v>44</v>
      </c>
    </row>
    <row r="1642" spans="2:18" ht="20.100000000000001" customHeight="1" x14ac:dyDescent="0.4">
      <c r="B1642" s="105" t="str">
        <f t="shared" si="76"/>
        <v/>
      </c>
      <c r="C1642" s="105" t="str">
        <f t="shared" si="77"/>
        <v/>
      </c>
      <c r="D1642" s="105" t="str">
        <f t="shared" si="78"/>
        <v/>
      </c>
      <c r="E1642" s="106" t="s">
        <v>695</v>
      </c>
      <c r="F1642" s="106" t="s">
        <v>1813</v>
      </c>
      <c r="G1642" s="106" t="s">
        <v>778</v>
      </c>
      <c r="H1642" s="106" t="s">
        <v>1027</v>
      </c>
      <c r="I1642" s="106">
        <v>7</v>
      </c>
      <c r="J1642" s="106" t="s">
        <v>779</v>
      </c>
      <c r="K1642" s="106">
        <v>7</v>
      </c>
      <c r="L1642" s="106" t="s">
        <v>741</v>
      </c>
      <c r="M1642" s="106" t="s">
        <v>700</v>
      </c>
      <c r="N1642" s="106">
        <v>0.51</v>
      </c>
      <c r="O1642" s="106">
        <v>1.1000000000000001</v>
      </c>
      <c r="P1642" s="106" t="s">
        <v>714</v>
      </c>
      <c r="Q1642" s="107" t="s">
        <v>2401</v>
      </c>
      <c r="R1642" s="107" t="s">
        <v>44</v>
      </c>
    </row>
    <row r="1643" spans="2:18" ht="20.100000000000001" customHeight="1" x14ac:dyDescent="0.4">
      <c r="B1643" s="105" t="str">
        <f t="shared" si="76"/>
        <v/>
      </c>
      <c r="C1643" s="105" t="str">
        <f t="shared" si="77"/>
        <v/>
      </c>
      <c r="D1643" s="105" t="str">
        <f t="shared" si="78"/>
        <v/>
      </c>
      <c r="E1643" s="106" t="s">
        <v>695</v>
      </c>
      <c r="F1643" s="106" t="s">
        <v>1813</v>
      </c>
      <c r="G1643" s="106" t="s">
        <v>778</v>
      </c>
      <c r="H1643" s="106" t="s">
        <v>1817</v>
      </c>
      <c r="I1643" s="106">
        <v>7</v>
      </c>
      <c r="J1643" s="106" t="s">
        <v>1269</v>
      </c>
      <c r="K1643" s="106">
        <v>7</v>
      </c>
      <c r="L1643" s="106" t="s">
        <v>741</v>
      </c>
      <c r="M1643" s="106" t="s">
        <v>700</v>
      </c>
      <c r="N1643" s="106">
        <v>0.52</v>
      </c>
      <c r="O1643" s="106">
        <v>1.1000000000000001</v>
      </c>
      <c r="P1643" s="106" t="s">
        <v>714</v>
      </c>
      <c r="Q1643" s="107" t="s">
        <v>2402</v>
      </c>
      <c r="R1643" s="107" t="s">
        <v>44</v>
      </c>
    </row>
    <row r="1644" spans="2:18" ht="20.100000000000001" customHeight="1" x14ac:dyDescent="0.4">
      <c r="B1644" s="105" t="str">
        <f t="shared" si="76"/>
        <v/>
      </c>
      <c r="C1644" s="105" t="str">
        <f t="shared" si="77"/>
        <v/>
      </c>
      <c r="D1644" s="105" t="str">
        <f t="shared" si="78"/>
        <v/>
      </c>
      <c r="E1644" s="106" t="s">
        <v>695</v>
      </c>
      <c r="F1644" s="106" t="s">
        <v>1813</v>
      </c>
      <c r="G1644" s="106" t="s">
        <v>778</v>
      </c>
      <c r="H1644" s="106" t="s">
        <v>1027</v>
      </c>
      <c r="I1644" s="106">
        <v>6</v>
      </c>
      <c r="J1644" s="106" t="s">
        <v>1269</v>
      </c>
      <c r="K1644" s="106">
        <v>7</v>
      </c>
      <c r="L1644" s="106" t="s">
        <v>741</v>
      </c>
      <c r="M1644" s="106" t="s">
        <v>700</v>
      </c>
      <c r="N1644" s="106">
        <v>0.51</v>
      </c>
      <c r="O1644" s="106">
        <v>1.1000000000000001</v>
      </c>
      <c r="P1644" s="106" t="s">
        <v>714</v>
      </c>
      <c r="Q1644" s="107" t="s">
        <v>2403</v>
      </c>
      <c r="R1644" s="107" t="s">
        <v>44</v>
      </c>
    </row>
    <row r="1645" spans="2:18" ht="20.100000000000001" customHeight="1" x14ac:dyDescent="0.4">
      <c r="B1645" s="105" t="str">
        <f t="shared" si="76"/>
        <v/>
      </c>
      <c r="C1645" s="105" t="str">
        <f t="shared" si="77"/>
        <v/>
      </c>
      <c r="D1645" s="105" t="str">
        <f t="shared" si="78"/>
        <v/>
      </c>
      <c r="E1645" s="106" t="s">
        <v>695</v>
      </c>
      <c r="F1645" s="106" t="s">
        <v>1813</v>
      </c>
      <c r="G1645" s="106" t="s">
        <v>782</v>
      </c>
      <c r="H1645" s="106" t="s">
        <v>1027</v>
      </c>
      <c r="I1645" s="106">
        <v>7</v>
      </c>
      <c r="J1645" s="106" t="s">
        <v>783</v>
      </c>
      <c r="K1645" s="106">
        <v>7</v>
      </c>
      <c r="L1645" s="106" t="s">
        <v>741</v>
      </c>
      <c r="M1645" s="106" t="s">
        <v>700</v>
      </c>
      <c r="N1645" s="106">
        <v>0.4</v>
      </c>
      <c r="O1645" s="106">
        <v>1.1000000000000001</v>
      </c>
      <c r="P1645" s="106" t="s">
        <v>714</v>
      </c>
      <c r="Q1645" s="107" t="s">
        <v>2404</v>
      </c>
      <c r="R1645" s="107" t="s">
        <v>44</v>
      </c>
    </row>
    <row r="1646" spans="2:18" ht="20.100000000000001" customHeight="1" x14ac:dyDescent="0.4">
      <c r="B1646" s="105" t="str">
        <f t="shared" si="76"/>
        <v/>
      </c>
      <c r="C1646" s="105" t="str">
        <f t="shared" si="77"/>
        <v/>
      </c>
      <c r="D1646" s="105" t="str">
        <f t="shared" si="78"/>
        <v/>
      </c>
      <c r="E1646" s="106" t="s">
        <v>695</v>
      </c>
      <c r="F1646" s="106" t="s">
        <v>1813</v>
      </c>
      <c r="G1646" s="106" t="s">
        <v>788</v>
      </c>
      <c r="H1646" s="106" t="s">
        <v>1027</v>
      </c>
      <c r="I1646" s="106">
        <v>7</v>
      </c>
      <c r="J1646" s="106" t="s">
        <v>722</v>
      </c>
      <c r="K1646" s="106">
        <v>7</v>
      </c>
      <c r="L1646" s="106" t="s">
        <v>753</v>
      </c>
      <c r="M1646" s="106" t="s">
        <v>700</v>
      </c>
      <c r="N1646" s="106">
        <v>0.52</v>
      </c>
      <c r="O1646" s="106">
        <v>1.1000000000000001</v>
      </c>
      <c r="P1646" s="106" t="s">
        <v>714</v>
      </c>
      <c r="Q1646" s="107" t="s">
        <v>2405</v>
      </c>
      <c r="R1646" s="107" t="s">
        <v>44</v>
      </c>
    </row>
    <row r="1647" spans="2:18" ht="20.100000000000001" customHeight="1" x14ac:dyDescent="0.4">
      <c r="B1647" s="105" t="str">
        <f t="shared" si="76"/>
        <v/>
      </c>
      <c r="C1647" s="105" t="str">
        <f t="shared" si="77"/>
        <v/>
      </c>
      <c r="D1647" s="105" t="str">
        <f t="shared" si="78"/>
        <v/>
      </c>
      <c r="E1647" s="106" t="s">
        <v>2406</v>
      </c>
      <c r="F1647" s="106" t="s">
        <v>2407</v>
      </c>
      <c r="G1647" s="106" t="s">
        <v>697</v>
      </c>
      <c r="H1647" s="106" t="s">
        <v>707</v>
      </c>
      <c r="I1647" s="106">
        <v>16</v>
      </c>
      <c r="J1647" s="106"/>
      <c r="K1647" s="106"/>
      <c r="L1647" s="106" t="s">
        <v>706</v>
      </c>
      <c r="M1647" s="106" t="s">
        <v>924</v>
      </c>
      <c r="N1647" s="106">
        <v>0.46</v>
      </c>
      <c r="O1647" s="106">
        <v>1.1000000000000001</v>
      </c>
      <c r="P1647" s="106" t="s">
        <v>714</v>
      </c>
      <c r="Q1647" s="107" t="s">
        <v>2408</v>
      </c>
      <c r="R1647" s="107" t="s">
        <v>73</v>
      </c>
    </row>
    <row r="1648" spans="2:18" ht="20.100000000000001" customHeight="1" x14ac:dyDescent="0.4">
      <c r="B1648" s="105" t="str">
        <f t="shared" si="76"/>
        <v/>
      </c>
      <c r="C1648" s="105" t="str">
        <f t="shared" si="77"/>
        <v/>
      </c>
      <c r="D1648" s="105" t="str">
        <f t="shared" si="78"/>
        <v/>
      </c>
      <c r="E1648" s="106" t="s">
        <v>2406</v>
      </c>
      <c r="F1648" s="106" t="s">
        <v>2407</v>
      </c>
      <c r="G1648" s="106" t="s">
        <v>697</v>
      </c>
      <c r="H1648" s="106" t="s">
        <v>1817</v>
      </c>
      <c r="I1648" s="106">
        <v>16</v>
      </c>
      <c r="J1648" s="106"/>
      <c r="K1648" s="106"/>
      <c r="L1648" s="106" t="s">
        <v>706</v>
      </c>
      <c r="M1648" s="106" t="s">
        <v>924</v>
      </c>
      <c r="N1648" s="106">
        <v>0.46</v>
      </c>
      <c r="O1648" s="106">
        <v>1.1000000000000001</v>
      </c>
      <c r="P1648" s="106" t="s">
        <v>714</v>
      </c>
      <c r="Q1648" s="107" t="s">
        <v>2409</v>
      </c>
      <c r="R1648" s="107" t="s">
        <v>73</v>
      </c>
    </row>
    <row r="1649" spans="2:18" ht="20.100000000000001" customHeight="1" x14ac:dyDescent="0.4">
      <c r="B1649" s="105" t="str">
        <f t="shared" si="76"/>
        <v/>
      </c>
      <c r="C1649" s="105" t="str">
        <f t="shared" si="77"/>
        <v/>
      </c>
      <c r="D1649" s="105" t="str">
        <f t="shared" si="78"/>
        <v/>
      </c>
      <c r="E1649" s="106" t="s">
        <v>2406</v>
      </c>
      <c r="F1649" s="106" t="s">
        <v>2407</v>
      </c>
      <c r="G1649" s="106" t="s">
        <v>697</v>
      </c>
      <c r="H1649" s="106" t="s">
        <v>1817</v>
      </c>
      <c r="I1649" s="106">
        <v>16</v>
      </c>
      <c r="J1649" s="106"/>
      <c r="K1649" s="106"/>
      <c r="L1649" s="106" t="s">
        <v>698</v>
      </c>
      <c r="M1649" s="106" t="s">
        <v>924</v>
      </c>
      <c r="N1649" s="106">
        <v>0.46</v>
      </c>
      <c r="O1649" s="106">
        <v>1.1000000000000001</v>
      </c>
      <c r="P1649" s="106" t="s">
        <v>714</v>
      </c>
      <c r="Q1649" s="107" t="s">
        <v>2410</v>
      </c>
      <c r="R1649" s="107" t="s">
        <v>73</v>
      </c>
    </row>
    <row r="1650" spans="2:18" ht="20.100000000000001" customHeight="1" x14ac:dyDescent="0.4">
      <c r="B1650" s="105" t="str">
        <f t="shared" si="76"/>
        <v/>
      </c>
      <c r="C1650" s="105" t="str">
        <f t="shared" si="77"/>
        <v/>
      </c>
      <c r="D1650" s="105" t="str">
        <f t="shared" si="78"/>
        <v/>
      </c>
      <c r="E1650" s="106" t="s">
        <v>2406</v>
      </c>
      <c r="F1650" s="106" t="s">
        <v>2407</v>
      </c>
      <c r="G1650" s="106" t="s">
        <v>697</v>
      </c>
      <c r="H1650" s="106" t="s">
        <v>1027</v>
      </c>
      <c r="I1650" s="106">
        <v>16</v>
      </c>
      <c r="J1650" s="106"/>
      <c r="K1650" s="106"/>
      <c r="L1650" s="106" t="s">
        <v>698</v>
      </c>
      <c r="M1650" s="106" t="s">
        <v>924</v>
      </c>
      <c r="N1650" s="106">
        <v>0.45</v>
      </c>
      <c r="O1650" s="106">
        <v>1.1000000000000001</v>
      </c>
      <c r="P1650" s="106" t="s">
        <v>714</v>
      </c>
      <c r="Q1650" s="107" t="s">
        <v>2411</v>
      </c>
      <c r="R1650" s="107" t="s">
        <v>73</v>
      </c>
    </row>
    <row r="1651" spans="2:18" ht="20.100000000000001" customHeight="1" x14ac:dyDescent="0.4">
      <c r="B1651" s="105" t="str">
        <f t="shared" si="76"/>
        <v/>
      </c>
      <c r="C1651" s="105" t="str">
        <f t="shared" si="77"/>
        <v/>
      </c>
      <c r="D1651" s="105" t="str">
        <f t="shared" si="78"/>
        <v/>
      </c>
      <c r="E1651" s="106" t="s">
        <v>2406</v>
      </c>
      <c r="F1651" s="106" t="s">
        <v>2407</v>
      </c>
      <c r="G1651" s="106" t="s">
        <v>697</v>
      </c>
      <c r="H1651" s="106" t="s">
        <v>1027</v>
      </c>
      <c r="I1651" s="106">
        <v>16</v>
      </c>
      <c r="J1651" s="106"/>
      <c r="K1651" s="106"/>
      <c r="L1651" s="106" t="s">
        <v>717</v>
      </c>
      <c r="M1651" s="106" t="s">
        <v>924</v>
      </c>
      <c r="N1651" s="106">
        <v>0.45</v>
      </c>
      <c r="O1651" s="106">
        <v>1.1000000000000001</v>
      </c>
      <c r="P1651" s="106" t="s">
        <v>714</v>
      </c>
      <c r="Q1651" s="107" t="s">
        <v>2412</v>
      </c>
      <c r="R1651" s="107" t="s">
        <v>73</v>
      </c>
    </row>
    <row r="1652" spans="2:18" ht="20.100000000000001" customHeight="1" x14ac:dyDescent="0.4">
      <c r="B1652" s="105" t="str">
        <f t="shared" si="76"/>
        <v/>
      </c>
      <c r="C1652" s="105" t="str">
        <f t="shared" si="77"/>
        <v/>
      </c>
      <c r="D1652" s="105" t="str">
        <f t="shared" si="78"/>
        <v/>
      </c>
      <c r="E1652" s="106" t="s">
        <v>2406</v>
      </c>
      <c r="F1652" s="106" t="s">
        <v>2407</v>
      </c>
      <c r="G1652" s="106" t="s">
        <v>697</v>
      </c>
      <c r="H1652" s="106" t="s">
        <v>1389</v>
      </c>
      <c r="I1652" s="106">
        <v>16</v>
      </c>
      <c r="J1652" s="106"/>
      <c r="K1652" s="106"/>
      <c r="L1652" s="106" t="s">
        <v>717</v>
      </c>
      <c r="M1652" s="106" t="s">
        <v>924</v>
      </c>
      <c r="N1652" s="106">
        <v>0.45</v>
      </c>
      <c r="O1652" s="106">
        <v>1.1000000000000001</v>
      </c>
      <c r="P1652" s="106" t="s">
        <v>714</v>
      </c>
      <c r="Q1652" s="107" t="s">
        <v>2413</v>
      </c>
      <c r="R1652" s="107" t="s">
        <v>73</v>
      </c>
    </row>
    <row r="1653" spans="2:18" ht="20.100000000000001" customHeight="1" x14ac:dyDescent="0.4">
      <c r="B1653" s="105" t="str">
        <f t="shared" si="76"/>
        <v/>
      </c>
      <c r="C1653" s="105" t="str">
        <f t="shared" si="77"/>
        <v/>
      </c>
      <c r="D1653" s="105" t="str">
        <f t="shared" si="78"/>
        <v/>
      </c>
      <c r="E1653" s="106" t="s">
        <v>2406</v>
      </c>
      <c r="F1653" s="106" t="s">
        <v>2407</v>
      </c>
      <c r="G1653" s="106" t="s">
        <v>697</v>
      </c>
      <c r="H1653" s="106" t="s">
        <v>1389</v>
      </c>
      <c r="I1653" s="106">
        <v>15</v>
      </c>
      <c r="J1653" s="106"/>
      <c r="K1653" s="106"/>
      <c r="L1653" s="106" t="s">
        <v>1218</v>
      </c>
      <c r="M1653" s="106" t="s">
        <v>924</v>
      </c>
      <c r="N1653" s="106">
        <v>0.45</v>
      </c>
      <c r="O1653" s="106">
        <v>1.1000000000000001</v>
      </c>
      <c r="P1653" s="106" t="s">
        <v>714</v>
      </c>
      <c r="Q1653" s="107" t="s">
        <v>2414</v>
      </c>
      <c r="R1653" s="107" t="s">
        <v>73</v>
      </c>
    </row>
    <row r="1654" spans="2:18" ht="20.100000000000001" customHeight="1" x14ac:dyDescent="0.4">
      <c r="B1654" s="105" t="str">
        <f t="shared" si="76"/>
        <v/>
      </c>
      <c r="C1654" s="105" t="str">
        <f t="shared" si="77"/>
        <v/>
      </c>
      <c r="D1654" s="105" t="str">
        <f t="shared" si="78"/>
        <v/>
      </c>
      <c r="E1654" s="106" t="s">
        <v>2406</v>
      </c>
      <c r="F1654" s="106" t="s">
        <v>2407</v>
      </c>
      <c r="G1654" s="106" t="s">
        <v>710</v>
      </c>
      <c r="H1654" s="106" t="s">
        <v>711</v>
      </c>
      <c r="I1654" s="106">
        <v>16</v>
      </c>
      <c r="J1654" s="106"/>
      <c r="K1654" s="106"/>
      <c r="L1654" s="106" t="s">
        <v>706</v>
      </c>
      <c r="M1654" s="106" t="s">
        <v>924</v>
      </c>
      <c r="N1654" s="106">
        <v>0.46</v>
      </c>
      <c r="O1654" s="106">
        <v>1.1000000000000001</v>
      </c>
      <c r="P1654" s="106" t="s">
        <v>714</v>
      </c>
      <c r="Q1654" s="107" t="s">
        <v>2415</v>
      </c>
      <c r="R1654" s="107" t="s">
        <v>73</v>
      </c>
    </row>
    <row r="1655" spans="2:18" ht="20.100000000000001" customHeight="1" x14ac:dyDescent="0.4">
      <c r="B1655" s="105" t="str">
        <f t="shared" si="76"/>
        <v/>
      </c>
      <c r="C1655" s="105" t="str">
        <f t="shared" si="77"/>
        <v/>
      </c>
      <c r="D1655" s="105" t="str">
        <f t="shared" si="78"/>
        <v/>
      </c>
      <c r="E1655" s="106" t="s">
        <v>2406</v>
      </c>
      <c r="F1655" s="106" t="s">
        <v>2407</v>
      </c>
      <c r="G1655" s="106" t="s">
        <v>710</v>
      </c>
      <c r="H1655" s="106" t="s">
        <v>711</v>
      </c>
      <c r="I1655" s="106">
        <v>16</v>
      </c>
      <c r="J1655" s="106"/>
      <c r="K1655" s="106"/>
      <c r="L1655" s="106" t="s">
        <v>698</v>
      </c>
      <c r="M1655" s="106" t="s">
        <v>924</v>
      </c>
      <c r="N1655" s="106">
        <v>0.46</v>
      </c>
      <c r="O1655" s="106">
        <v>1.1000000000000001</v>
      </c>
      <c r="P1655" s="106" t="s">
        <v>714</v>
      </c>
      <c r="Q1655" s="107" t="s">
        <v>2416</v>
      </c>
      <c r="R1655" s="107" t="s">
        <v>73</v>
      </c>
    </row>
    <row r="1656" spans="2:18" ht="20.100000000000001" customHeight="1" x14ac:dyDescent="0.4">
      <c r="B1656" s="105" t="str">
        <f t="shared" si="76"/>
        <v/>
      </c>
      <c r="C1656" s="105" t="str">
        <f t="shared" si="77"/>
        <v/>
      </c>
      <c r="D1656" s="105" t="str">
        <f t="shared" si="78"/>
        <v/>
      </c>
      <c r="E1656" s="106" t="s">
        <v>2406</v>
      </c>
      <c r="F1656" s="106" t="s">
        <v>2407</v>
      </c>
      <c r="G1656" s="106" t="s">
        <v>710</v>
      </c>
      <c r="H1656" s="106" t="s">
        <v>711</v>
      </c>
      <c r="I1656" s="106">
        <v>16</v>
      </c>
      <c r="J1656" s="106"/>
      <c r="K1656" s="106"/>
      <c r="L1656" s="106" t="s">
        <v>717</v>
      </c>
      <c r="M1656" s="106" t="s">
        <v>924</v>
      </c>
      <c r="N1656" s="106">
        <v>0.46</v>
      </c>
      <c r="O1656" s="106">
        <v>1.1000000000000001</v>
      </c>
      <c r="P1656" s="106" t="s">
        <v>714</v>
      </c>
      <c r="Q1656" s="107" t="s">
        <v>2417</v>
      </c>
      <c r="R1656" s="107" t="s">
        <v>73</v>
      </c>
    </row>
    <row r="1657" spans="2:18" ht="20.100000000000001" customHeight="1" x14ac:dyDescent="0.4">
      <c r="B1657" s="105" t="str">
        <f t="shared" si="76"/>
        <v/>
      </c>
      <c r="C1657" s="105" t="str">
        <f t="shared" si="77"/>
        <v/>
      </c>
      <c r="D1657" s="105" t="str">
        <f t="shared" si="78"/>
        <v/>
      </c>
      <c r="E1657" s="106" t="s">
        <v>2406</v>
      </c>
      <c r="F1657" s="106" t="s">
        <v>2407</v>
      </c>
      <c r="G1657" s="106" t="s">
        <v>710</v>
      </c>
      <c r="H1657" s="106" t="s">
        <v>1098</v>
      </c>
      <c r="I1657" s="106">
        <v>16</v>
      </c>
      <c r="J1657" s="106"/>
      <c r="K1657" s="106"/>
      <c r="L1657" s="106" t="s">
        <v>717</v>
      </c>
      <c r="M1657" s="106" t="s">
        <v>924</v>
      </c>
      <c r="N1657" s="106">
        <v>0.45</v>
      </c>
      <c r="O1657" s="106">
        <v>1.1000000000000001</v>
      </c>
      <c r="P1657" s="106" t="s">
        <v>714</v>
      </c>
      <c r="Q1657" s="107" t="s">
        <v>2418</v>
      </c>
      <c r="R1657" s="107" t="s">
        <v>73</v>
      </c>
    </row>
    <row r="1658" spans="2:18" ht="20.100000000000001" customHeight="1" x14ac:dyDescent="0.4">
      <c r="B1658" s="105" t="str">
        <f t="shared" si="76"/>
        <v/>
      </c>
      <c r="C1658" s="105" t="str">
        <f t="shared" si="77"/>
        <v/>
      </c>
      <c r="D1658" s="105" t="str">
        <f t="shared" si="78"/>
        <v/>
      </c>
      <c r="E1658" s="106" t="s">
        <v>2406</v>
      </c>
      <c r="F1658" s="106" t="s">
        <v>2407</v>
      </c>
      <c r="G1658" s="106" t="s">
        <v>721</v>
      </c>
      <c r="H1658" s="106" t="s">
        <v>722</v>
      </c>
      <c r="I1658" s="106">
        <v>16</v>
      </c>
      <c r="J1658" s="106"/>
      <c r="K1658" s="106"/>
      <c r="L1658" s="106" t="s">
        <v>706</v>
      </c>
      <c r="M1658" s="106" t="s">
        <v>924</v>
      </c>
      <c r="N1658" s="106">
        <v>0.45</v>
      </c>
      <c r="O1658" s="106">
        <v>1.1000000000000001</v>
      </c>
      <c r="P1658" s="106" t="s">
        <v>714</v>
      </c>
      <c r="Q1658" s="107" t="s">
        <v>2419</v>
      </c>
      <c r="R1658" s="107" t="s">
        <v>73</v>
      </c>
    </row>
    <row r="1659" spans="2:18" ht="20.100000000000001" customHeight="1" x14ac:dyDescent="0.4">
      <c r="B1659" s="105" t="str">
        <f t="shared" si="76"/>
        <v/>
      </c>
      <c r="C1659" s="105" t="str">
        <f t="shared" si="77"/>
        <v/>
      </c>
      <c r="D1659" s="105" t="str">
        <f t="shared" si="78"/>
        <v/>
      </c>
      <c r="E1659" s="106" t="s">
        <v>2406</v>
      </c>
      <c r="F1659" s="106" t="s">
        <v>2407</v>
      </c>
      <c r="G1659" s="106" t="s">
        <v>721</v>
      </c>
      <c r="H1659" s="106" t="s">
        <v>722</v>
      </c>
      <c r="I1659" s="106">
        <v>16</v>
      </c>
      <c r="J1659" s="106"/>
      <c r="K1659" s="106"/>
      <c r="L1659" s="106" t="s">
        <v>698</v>
      </c>
      <c r="M1659" s="106" t="s">
        <v>924</v>
      </c>
      <c r="N1659" s="106">
        <v>0.45</v>
      </c>
      <c r="O1659" s="106">
        <v>1.1000000000000001</v>
      </c>
      <c r="P1659" s="106" t="s">
        <v>714</v>
      </c>
      <c r="Q1659" s="107" t="s">
        <v>2420</v>
      </c>
      <c r="R1659" s="107" t="s">
        <v>73</v>
      </c>
    </row>
    <row r="1660" spans="2:18" ht="20.100000000000001" customHeight="1" x14ac:dyDescent="0.4">
      <c r="B1660" s="105" t="str">
        <f t="shared" si="76"/>
        <v/>
      </c>
      <c r="C1660" s="105" t="str">
        <f t="shared" si="77"/>
        <v/>
      </c>
      <c r="D1660" s="105" t="str">
        <f t="shared" si="78"/>
        <v/>
      </c>
      <c r="E1660" s="106" t="s">
        <v>2406</v>
      </c>
      <c r="F1660" s="106" t="s">
        <v>2407</v>
      </c>
      <c r="G1660" s="106" t="s">
        <v>721</v>
      </c>
      <c r="H1660" s="106" t="s">
        <v>722</v>
      </c>
      <c r="I1660" s="106">
        <v>16</v>
      </c>
      <c r="J1660" s="106"/>
      <c r="K1660" s="106"/>
      <c r="L1660" s="106" t="s">
        <v>717</v>
      </c>
      <c r="M1660" s="106" t="s">
        <v>924</v>
      </c>
      <c r="N1660" s="106">
        <v>0.45</v>
      </c>
      <c r="O1660" s="106">
        <v>1.1000000000000001</v>
      </c>
      <c r="P1660" s="106" t="s">
        <v>714</v>
      </c>
      <c r="Q1660" s="107" t="s">
        <v>2421</v>
      </c>
      <c r="R1660" s="107" t="s">
        <v>73</v>
      </c>
    </row>
    <row r="1661" spans="2:18" ht="20.100000000000001" customHeight="1" x14ac:dyDescent="0.4">
      <c r="B1661" s="105" t="str">
        <f t="shared" si="76"/>
        <v/>
      </c>
      <c r="C1661" s="105" t="str">
        <f t="shared" si="77"/>
        <v/>
      </c>
      <c r="D1661" s="105" t="str">
        <f t="shared" si="78"/>
        <v/>
      </c>
      <c r="E1661" s="106" t="s">
        <v>2406</v>
      </c>
      <c r="F1661" s="106" t="s">
        <v>2407</v>
      </c>
      <c r="G1661" s="106" t="s">
        <v>773</v>
      </c>
      <c r="H1661" s="106" t="s">
        <v>774</v>
      </c>
      <c r="I1661" s="106">
        <v>16</v>
      </c>
      <c r="J1661" s="106"/>
      <c r="K1661" s="106"/>
      <c r="L1661" s="106" t="s">
        <v>706</v>
      </c>
      <c r="M1661" s="106" t="s">
        <v>924</v>
      </c>
      <c r="N1661" s="106">
        <v>0.44</v>
      </c>
      <c r="O1661" s="106">
        <v>1.1000000000000001</v>
      </c>
      <c r="P1661" s="106" t="s">
        <v>714</v>
      </c>
      <c r="Q1661" s="107" t="s">
        <v>2422</v>
      </c>
      <c r="R1661" s="107" t="s">
        <v>73</v>
      </c>
    </row>
    <row r="1662" spans="2:18" ht="20.100000000000001" customHeight="1" x14ac:dyDescent="0.4">
      <c r="B1662" s="105" t="str">
        <f t="shared" si="76"/>
        <v/>
      </c>
      <c r="C1662" s="105" t="str">
        <f t="shared" si="77"/>
        <v/>
      </c>
      <c r="D1662" s="105" t="str">
        <f t="shared" si="78"/>
        <v/>
      </c>
      <c r="E1662" s="106" t="s">
        <v>2406</v>
      </c>
      <c r="F1662" s="106" t="s">
        <v>2407</v>
      </c>
      <c r="G1662" s="106" t="s">
        <v>773</v>
      </c>
      <c r="H1662" s="106" t="s">
        <v>774</v>
      </c>
      <c r="I1662" s="106">
        <v>16</v>
      </c>
      <c r="J1662" s="106"/>
      <c r="K1662" s="106"/>
      <c r="L1662" s="106" t="s">
        <v>698</v>
      </c>
      <c r="M1662" s="106" t="s">
        <v>924</v>
      </c>
      <c r="N1662" s="106">
        <v>0.43</v>
      </c>
      <c r="O1662" s="106">
        <v>1.1000000000000001</v>
      </c>
      <c r="P1662" s="106" t="s">
        <v>714</v>
      </c>
      <c r="Q1662" s="107" t="s">
        <v>2423</v>
      </c>
      <c r="R1662" s="107" t="s">
        <v>73</v>
      </c>
    </row>
    <row r="1663" spans="2:18" ht="20.100000000000001" customHeight="1" x14ac:dyDescent="0.4">
      <c r="B1663" s="105" t="str">
        <f t="shared" si="76"/>
        <v/>
      </c>
      <c r="C1663" s="105" t="str">
        <f t="shared" si="77"/>
        <v/>
      </c>
      <c r="D1663" s="105" t="str">
        <f t="shared" si="78"/>
        <v/>
      </c>
      <c r="E1663" s="106" t="s">
        <v>2406</v>
      </c>
      <c r="F1663" s="106" t="s">
        <v>2407</v>
      </c>
      <c r="G1663" s="106" t="s">
        <v>773</v>
      </c>
      <c r="H1663" s="106" t="s">
        <v>774</v>
      </c>
      <c r="I1663" s="106">
        <v>15</v>
      </c>
      <c r="J1663" s="106"/>
      <c r="K1663" s="106"/>
      <c r="L1663" s="106" t="s">
        <v>717</v>
      </c>
      <c r="M1663" s="106" t="s">
        <v>924</v>
      </c>
      <c r="N1663" s="106">
        <v>0.43</v>
      </c>
      <c r="O1663" s="106">
        <v>1.1000000000000001</v>
      </c>
      <c r="P1663" s="106" t="s">
        <v>714</v>
      </c>
      <c r="Q1663" s="107" t="s">
        <v>2424</v>
      </c>
      <c r="R1663" s="107" t="s">
        <v>73</v>
      </c>
    </row>
    <row r="1664" spans="2:18" ht="20.100000000000001" customHeight="1" x14ac:dyDescent="0.4">
      <c r="B1664" s="105" t="str">
        <f t="shared" si="76"/>
        <v/>
      </c>
      <c r="C1664" s="105" t="str">
        <f t="shared" si="77"/>
        <v/>
      </c>
      <c r="D1664" s="105" t="str">
        <f t="shared" si="78"/>
        <v/>
      </c>
      <c r="E1664" s="106" t="s">
        <v>2406</v>
      </c>
      <c r="F1664" s="106" t="s">
        <v>2407</v>
      </c>
      <c r="G1664" s="106" t="s">
        <v>773</v>
      </c>
      <c r="H1664" s="106" t="s">
        <v>1266</v>
      </c>
      <c r="I1664" s="106">
        <v>16</v>
      </c>
      <c r="J1664" s="106"/>
      <c r="K1664" s="106"/>
      <c r="L1664" s="106" t="s">
        <v>706</v>
      </c>
      <c r="M1664" s="106" t="s">
        <v>924</v>
      </c>
      <c r="N1664" s="106">
        <v>0.43</v>
      </c>
      <c r="O1664" s="106">
        <v>1.1000000000000001</v>
      </c>
      <c r="P1664" s="106" t="s">
        <v>714</v>
      </c>
      <c r="Q1664" s="107" t="s">
        <v>2425</v>
      </c>
      <c r="R1664" s="107" t="s">
        <v>73</v>
      </c>
    </row>
    <row r="1665" spans="2:18" ht="20.100000000000001" customHeight="1" x14ac:dyDescent="0.4">
      <c r="B1665" s="105" t="str">
        <f t="shared" si="76"/>
        <v/>
      </c>
      <c r="C1665" s="105" t="str">
        <f t="shared" si="77"/>
        <v/>
      </c>
      <c r="D1665" s="105" t="str">
        <f t="shared" si="78"/>
        <v/>
      </c>
      <c r="E1665" s="106" t="s">
        <v>2406</v>
      </c>
      <c r="F1665" s="106" t="s">
        <v>2407</v>
      </c>
      <c r="G1665" s="106" t="s">
        <v>773</v>
      </c>
      <c r="H1665" s="106" t="s">
        <v>1266</v>
      </c>
      <c r="I1665" s="106">
        <v>15</v>
      </c>
      <c r="J1665" s="106"/>
      <c r="K1665" s="106"/>
      <c r="L1665" s="106" t="s">
        <v>698</v>
      </c>
      <c r="M1665" s="106" t="s">
        <v>924</v>
      </c>
      <c r="N1665" s="106">
        <v>0.43</v>
      </c>
      <c r="O1665" s="106">
        <v>1.1000000000000001</v>
      </c>
      <c r="P1665" s="106" t="s">
        <v>714</v>
      </c>
      <c r="Q1665" s="107" t="s">
        <v>2426</v>
      </c>
      <c r="R1665" s="107" t="s">
        <v>73</v>
      </c>
    </row>
    <row r="1666" spans="2:18" ht="20.100000000000001" customHeight="1" x14ac:dyDescent="0.4">
      <c r="B1666" s="105" t="str">
        <f t="shared" si="76"/>
        <v/>
      </c>
      <c r="C1666" s="105" t="str">
        <f t="shared" si="77"/>
        <v/>
      </c>
      <c r="D1666" s="105" t="str">
        <f t="shared" si="78"/>
        <v/>
      </c>
      <c r="E1666" s="106" t="s">
        <v>2406</v>
      </c>
      <c r="F1666" s="106" t="s">
        <v>2407</v>
      </c>
      <c r="G1666" s="106" t="s">
        <v>773</v>
      </c>
      <c r="H1666" s="106" t="s">
        <v>1266</v>
      </c>
      <c r="I1666" s="106">
        <v>14</v>
      </c>
      <c r="J1666" s="106"/>
      <c r="K1666" s="106"/>
      <c r="L1666" s="106" t="s">
        <v>717</v>
      </c>
      <c r="M1666" s="106" t="s">
        <v>924</v>
      </c>
      <c r="N1666" s="106">
        <v>0.43</v>
      </c>
      <c r="O1666" s="106">
        <v>1.1000000000000001</v>
      </c>
      <c r="P1666" s="106" t="s">
        <v>714</v>
      </c>
      <c r="Q1666" s="107" t="s">
        <v>2427</v>
      </c>
      <c r="R1666" s="107" t="s">
        <v>73</v>
      </c>
    </row>
    <row r="1667" spans="2:18" ht="20.100000000000001" customHeight="1" x14ac:dyDescent="0.4">
      <c r="B1667" s="105" t="str">
        <f t="shared" si="76"/>
        <v/>
      </c>
      <c r="C1667" s="105" t="str">
        <f t="shared" si="77"/>
        <v/>
      </c>
      <c r="D1667" s="105" t="str">
        <f t="shared" si="78"/>
        <v/>
      </c>
      <c r="E1667" s="106" t="s">
        <v>2406</v>
      </c>
      <c r="F1667" s="106" t="s">
        <v>2407</v>
      </c>
      <c r="G1667" s="106" t="s">
        <v>778</v>
      </c>
      <c r="H1667" s="106" t="s">
        <v>779</v>
      </c>
      <c r="I1667" s="106">
        <v>16</v>
      </c>
      <c r="J1667" s="106"/>
      <c r="K1667" s="106"/>
      <c r="L1667" s="106" t="s">
        <v>706</v>
      </c>
      <c r="M1667" s="106" t="s">
        <v>924</v>
      </c>
      <c r="N1667" s="106">
        <v>0.43</v>
      </c>
      <c r="O1667" s="106">
        <v>1.1000000000000001</v>
      </c>
      <c r="P1667" s="106" t="s">
        <v>714</v>
      </c>
      <c r="Q1667" s="107" t="s">
        <v>2428</v>
      </c>
      <c r="R1667" s="107" t="s">
        <v>73</v>
      </c>
    </row>
    <row r="1668" spans="2:18" ht="20.100000000000001" customHeight="1" x14ac:dyDescent="0.4">
      <c r="B1668" s="105" t="str">
        <f t="shared" si="76"/>
        <v/>
      </c>
      <c r="C1668" s="105" t="str">
        <f t="shared" si="77"/>
        <v/>
      </c>
      <c r="D1668" s="105" t="str">
        <f t="shared" si="78"/>
        <v/>
      </c>
      <c r="E1668" s="106" t="s">
        <v>2406</v>
      </c>
      <c r="F1668" s="106" t="s">
        <v>2407</v>
      </c>
      <c r="G1668" s="106" t="s">
        <v>778</v>
      </c>
      <c r="H1668" s="106" t="s">
        <v>779</v>
      </c>
      <c r="I1668" s="106">
        <v>16</v>
      </c>
      <c r="J1668" s="106"/>
      <c r="K1668" s="106"/>
      <c r="L1668" s="106" t="s">
        <v>698</v>
      </c>
      <c r="M1668" s="106" t="s">
        <v>924</v>
      </c>
      <c r="N1668" s="106">
        <v>0.43</v>
      </c>
      <c r="O1668" s="106">
        <v>1.1000000000000001</v>
      </c>
      <c r="P1668" s="106" t="s">
        <v>714</v>
      </c>
      <c r="Q1668" s="107" t="s">
        <v>2429</v>
      </c>
      <c r="R1668" s="107" t="s">
        <v>73</v>
      </c>
    </row>
    <row r="1669" spans="2:18" ht="20.100000000000001" customHeight="1" x14ac:dyDescent="0.4">
      <c r="B1669" s="105" t="str">
        <f t="shared" si="76"/>
        <v/>
      </c>
      <c r="C1669" s="105" t="str">
        <f t="shared" si="77"/>
        <v/>
      </c>
      <c r="D1669" s="105" t="str">
        <f t="shared" si="78"/>
        <v/>
      </c>
      <c r="E1669" s="106" t="s">
        <v>2406</v>
      </c>
      <c r="F1669" s="106" t="s">
        <v>2407</v>
      </c>
      <c r="G1669" s="106" t="s">
        <v>778</v>
      </c>
      <c r="H1669" s="106" t="s">
        <v>779</v>
      </c>
      <c r="I1669" s="106">
        <v>15</v>
      </c>
      <c r="J1669" s="106"/>
      <c r="K1669" s="106"/>
      <c r="L1669" s="106" t="s">
        <v>717</v>
      </c>
      <c r="M1669" s="106" t="s">
        <v>924</v>
      </c>
      <c r="N1669" s="106">
        <v>0.43</v>
      </c>
      <c r="O1669" s="106">
        <v>1.1000000000000001</v>
      </c>
      <c r="P1669" s="106" t="s">
        <v>714</v>
      </c>
      <c r="Q1669" s="107" t="s">
        <v>2430</v>
      </c>
      <c r="R1669" s="107" t="s">
        <v>73</v>
      </c>
    </row>
    <row r="1670" spans="2:18" ht="20.100000000000001" customHeight="1" x14ac:dyDescent="0.4">
      <c r="B1670" s="105" t="str">
        <f t="shared" si="76"/>
        <v/>
      </c>
      <c r="C1670" s="105" t="str">
        <f t="shared" si="77"/>
        <v/>
      </c>
      <c r="D1670" s="105" t="str">
        <f t="shared" si="78"/>
        <v/>
      </c>
      <c r="E1670" s="106" t="s">
        <v>2406</v>
      </c>
      <c r="F1670" s="106" t="s">
        <v>2407</v>
      </c>
      <c r="G1670" s="106" t="s">
        <v>778</v>
      </c>
      <c r="H1670" s="106" t="s">
        <v>1269</v>
      </c>
      <c r="I1670" s="106">
        <v>16</v>
      </c>
      <c r="J1670" s="106"/>
      <c r="K1670" s="106"/>
      <c r="L1670" s="106" t="s">
        <v>706</v>
      </c>
      <c r="M1670" s="106" t="s">
        <v>924</v>
      </c>
      <c r="N1670" s="106">
        <v>0.43</v>
      </c>
      <c r="O1670" s="106">
        <v>1.1000000000000001</v>
      </c>
      <c r="P1670" s="106" t="s">
        <v>714</v>
      </c>
      <c r="Q1670" s="107" t="s">
        <v>2431</v>
      </c>
      <c r="R1670" s="107" t="s">
        <v>73</v>
      </c>
    </row>
    <row r="1671" spans="2:18" ht="20.100000000000001" customHeight="1" x14ac:dyDescent="0.4">
      <c r="B1671" s="105" t="str">
        <f t="shared" si="76"/>
        <v/>
      </c>
      <c r="C1671" s="105" t="str">
        <f t="shared" si="77"/>
        <v/>
      </c>
      <c r="D1671" s="105" t="str">
        <f t="shared" si="78"/>
        <v/>
      </c>
      <c r="E1671" s="106" t="s">
        <v>2406</v>
      </c>
      <c r="F1671" s="106" t="s">
        <v>2407</v>
      </c>
      <c r="G1671" s="106" t="s">
        <v>778</v>
      </c>
      <c r="H1671" s="106" t="s">
        <v>1269</v>
      </c>
      <c r="I1671" s="106">
        <v>15</v>
      </c>
      <c r="J1671" s="106"/>
      <c r="K1671" s="106"/>
      <c r="L1671" s="106" t="s">
        <v>698</v>
      </c>
      <c r="M1671" s="106" t="s">
        <v>924</v>
      </c>
      <c r="N1671" s="106">
        <v>0.43</v>
      </c>
      <c r="O1671" s="106">
        <v>1.1000000000000001</v>
      </c>
      <c r="P1671" s="106" t="s">
        <v>714</v>
      </c>
      <c r="Q1671" s="107" t="s">
        <v>2432</v>
      </c>
      <c r="R1671" s="107" t="s">
        <v>73</v>
      </c>
    </row>
    <row r="1672" spans="2:18" ht="20.100000000000001" customHeight="1" x14ac:dyDescent="0.4">
      <c r="B1672" s="105" t="str">
        <f t="shared" si="76"/>
        <v/>
      </c>
      <c r="C1672" s="105" t="str">
        <f t="shared" si="77"/>
        <v/>
      </c>
      <c r="D1672" s="105" t="str">
        <f t="shared" si="78"/>
        <v/>
      </c>
      <c r="E1672" s="106" t="s">
        <v>2406</v>
      </c>
      <c r="F1672" s="106" t="s">
        <v>2407</v>
      </c>
      <c r="G1672" s="106" t="s">
        <v>778</v>
      </c>
      <c r="H1672" s="106" t="s">
        <v>1269</v>
      </c>
      <c r="I1672" s="106">
        <v>14</v>
      </c>
      <c r="J1672" s="106"/>
      <c r="K1672" s="106"/>
      <c r="L1672" s="106" t="s">
        <v>717</v>
      </c>
      <c r="M1672" s="106" t="s">
        <v>924</v>
      </c>
      <c r="N1672" s="106">
        <v>0.43</v>
      </c>
      <c r="O1672" s="106">
        <v>1.1000000000000001</v>
      </c>
      <c r="P1672" s="106" t="s">
        <v>714</v>
      </c>
      <c r="Q1672" s="107" t="s">
        <v>2433</v>
      </c>
      <c r="R1672" s="107" t="s">
        <v>73</v>
      </c>
    </row>
    <row r="1673" spans="2:18" ht="20.100000000000001" customHeight="1" x14ac:dyDescent="0.4">
      <c r="B1673" s="105" t="str">
        <f t="shared" si="76"/>
        <v/>
      </c>
      <c r="C1673" s="105" t="str">
        <f t="shared" si="77"/>
        <v/>
      </c>
      <c r="D1673" s="105" t="str">
        <f t="shared" si="78"/>
        <v/>
      </c>
      <c r="E1673" s="106" t="s">
        <v>2406</v>
      </c>
      <c r="F1673" s="106" t="s">
        <v>2407</v>
      </c>
      <c r="G1673" s="106" t="s">
        <v>782</v>
      </c>
      <c r="H1673" s="106" t="s">
        <v>783</v>
      </c>
      <c r="I1673" s="106">
        <v>16</v>
      </c>
      <c r="J1673" s="106"/>
      <c r="K1673" s="106"/>
      <c r="L1673" s="106" t="s">
        <v>706</v>
      </c>
      <c r="M1673" s="106" t="s">
        <v>924</v>
      </c>
      <c r="N1673" s="106">
        <v>0.3</v>
      </c>
      <c r="O1673" s="106">
        <v>1.1000000000000001</v>
      </c>
      <c r="P1673" s="106" t="s">
        <v>714</v>
      </c>
      <c r="Q1673" s="107" t="s">
        <v>2434</v>
      </c>
      <c r="R1673" s="107" t="s">
        <v>73</v>
      </c>
    </row>
    <row r="1674" spans="2:18" ht="20.100000000000001" customHeight="1" x14ac:dyDescent="0.4">
      <c r="B1674" s="105" t="str">
        <f t="shared" si="76"/>
        <v/>
      </c>
      <c r="C1674" s="105" t="str">
        <f t="shared" si="77"/>
        <v/>
      </c>
      <c r="D1674" s="105" t="str">
        <f t="shared" si="78"/>
        <v/>
      </c>
      <c r="E1674" s="106" t="s">
        <v>2406</v>
      </c>
      <c r="F1674" s="106" t="s">
        <v>2407</v>
      </c>
      <c r="G1674" s="106" t="s">
        <v>782</v>
      </c>
      <c r="H1674" s="106" t="s">
        <v>783</v>
      </c>
      <c r="I1674" s="106">
        <v>16</v>
      </c>
      <c r="J1674" s="106"/>
      <c r="K1674" s="106"/>
      <c r="L1674" s="106" t="s">
        <v>698</v>
      </c>
      <c r="M1674" s="106" t="s">
        <v>924</v>
      </c>
      <c r="N1674" s="106">
        <v>0.3</v>
      </c>
      <c r="O1674" s="106">
        <v>1.1000000000000001</v>
      </c>
      <c r="P1674" s="106" t="s">
        <v>714</v>
      </c>
      <c r="Q1674" s="107" t="s">
        <v>2435</v>
      </c>
      <c r="R1674" s="107" t="s">
        <v>73</v>
      </c>
    </row>
    <row r="1675" spans="2:18" ht="20.100000000000001" customHeight="1" x14ac:dyDescent="0.4">
      <c r="B1675" s="105" t="str">
        <f t="shared" si="76"/>
        <v/>
      </c>
      <c r="C1675" s="105" t="str">
        <f t="shared" si="77"/>
        <v/>
      </c>
      <c r="D1675" s="105" t="str">
        <f t="shared" si="78"/>
        <v/>
      </c>
      <c r="E1675" s="106" t="s">
        <v>2406</v>
      </c>
      <c r="F1675" s="106" t="s">
        <v>2407</v>
      </c>
      <c r="G1675" s="106" t="s">
        <v>782</v>
      </c>
      <c r="H1675" s="106" t="s">
        <v>783</v>
      </c>
      <c r="I1675" s="106">
        <v>15</v>
      </c>
      <c r="J1675" s="106"/>
      <c r="K1675" s="106"/>
      <c r="L1675" s="106" t="s">
        <v>717</v>
      </c>
      <c r="M1675" s="106" t="s">
        <v>924</v>
      </c>
      <c r="N1675" s="106">
        <v>0.3</v>
      </c>
      <c r="O1675" s="106">
        <v>1.1000000000000001</v>
      </c>
      <c r="P1675" s="106" t="s">
        <v>714</v>
      </c>
      <c r="Q1675" s="107" t="s">
        <v>2436</v>
      </c>
      <c r="R1675" s="107" t="s">
        <v>73</v>
      </c>
    </row>
    <row r="1676" spans="2:18" ht="20.100000000000001" customHeight="1" x14ac:dyDescent="0.4">
      <c r="B1676" s="105" t="str">
        <f t="shared" si="76"/>
        <v/>
      </c>
      <c r="C1676" s="105" t="str">
        <f t="shared" si="77"/>
        <v/>
      </c>
      <c r="D1676" s="105" t="str">
        <f t="shared" si="78"/>
        <v/>
      </c>
      <c r="E1676" s="106" t="s">
        <v>2406</v>
      </c>
      <c r="F1676" s="106" t="s">
        <v>2407</v>
      </c>
      <c r="G1676" s="106" t="s">
        <v>2437</v>
      </c>
      <c r="H1676" s="106" t="s">
        <v>2438</v>
      </c>
      <c r="I1676" s="106">
        <v>16</v>
      </c>
      <c r="J1676" s="106"/>
      <c r="K1676" s="106"/>
      <c r="L1676" s="106" t="s">
        <v>706</v>
      </c>
      <c r="M1676" s="106" t="s">
        <v>924</v>
      </c>
      <c r="N1676" s="106">
        <v>0.42</v>
      </c>
      <c r="O1676" s="106">
        <v>1.1000000000000001</v>
      </c>
      <c r="P1676" s="106" t="s">
        <v>714</v>
      </c>
      <c r="Q1676" s="107" t="s">
        <v>2439</v>
      </c>
      <c r="R1676" s="107" t="s">
        <v>73</v>
      </c>
    </row>
    <row r="1677" spans="2:18" ht="20.100000000000001" customHeight="1" x14ac:dyDescent="0.4">
      <c r="B1677" s="105" t="str">
        <f t="shared" si="76"/>
        <v/>
      </c>
      <c r="C1677" s="105" t="str">
        <f t="shared" si="77"/>
        <v/>
      </c>
      <c r="D1677" s="105" t="str">
        <f t="shared" si="78"/>
        <v/>
      </c>
      <c r="E1677" s="106" t="s">
        <v>2406</v>
      </c>
      <c r="F1677" s="106" t="s">
        <v>2407</v>
      </c>
      <c r="G1677" s="106" t="s">
        <v>2437</v>
      </c>
      <c r="H1677" s="106" t="s">
        <v>2438</v>
      </c>
      <c r="I1677" s="106">
        <v>16</v>
      </c>
      <c r="J1677" s="106"/>
      <c r="K1677" s="106"/>
      <c r="L1677" s="106" t="s">
        <v>698</v>
      </c>
      <c r="M1677" s="106" t="s">
        <v>924</v>
      </c>
      <c r="N1677" s="106">
        <v>0.42</v>
      </c>
      <c r="O1677" s="106">
        <v>1.1000000000000001</v>
      </c>
      <c r="P1677" s="106" t="s">
        <v>714</v>
      </c>
      <c r="Q1677" s="107" t="s">
        <v>2440</v>
      </c>
      <c r="R1677" s="107" t="s">
        <v>73</v>
      </c>
    </row>
    <row r="1678" spans="2:18" ht="20.100000000000001" customHeight="1" x14ac:dyDescent="0.4">
      <c r="B1678" s="105" t="str">
        <f t="shared" si="76"/>
        <v/>
      </c>
      <c r="C1678" s="105" t="str">
        <f t="shared" si="77"/>
        <v/>
      </c>
      <c r="D1678" s="105" t="str">
        <f t="shared" si="78"/>
        <v/>
      </c>
      <c r="E1678" s="106" t="s">
        <v>2406</v>
      </c>
      <c r="F1678" s="106" t="s">
        <v>2407</v>
      </c>
      <c r="G1678" s="106" t="s">
        <v>2437</v>
      </c>
      <c r="H1678" s="106" t="s">
        <v>2438</v>
      </c>
      <c r="I1678" s="106">
        <v>15</v>
      </c>
      <c r="J1678" s="106"/>
      <c r="K1678" s="106"/>
      <c r="L1678" s="106" t="s">
        <v>717</v>
      </c>
      <c r="M1678" s="106" t="s">
        <v>924</v>
      </c>
      <c r="N1678" s="106">
        <v>0.42</v>
      </c>
      <c r="O1678" s="106">
        <v>1.1000000000000001</v>
      </c>
      <c r="P1678" s="106" t="s">
        <v>714</v>
      </c>
      <c r="Q1678" s="107" t="s">
        <v>2441</v>
      </c>
      <c r="R1678" s="107" t="s">
        <v>73</v>
      </c>
    </row>
    <row r="1679" spans="2:18" ht="20.100000000000001" customHeight="1" x14ac:dyDescent="0.4">
      <c r="B1679" s="105" t="str">
        <f t="shared" si="76"/>
        <v/>
      </c>
      <c r="C1679" s="105" t="str">
        <f t="shared" si="77"/>
        <v/>
      </c>
      <c r="D1679" s="105" t="str">
        <f t="shared" si="78"/>
        <v/>
      </c>
      <c r="E1679" s="106" t="s">
        <v>2406</v>
      </c>
      <c r="F1679" s="106" t="s">
        <v>2407</v>
      </c>
      <c r="G1679" s="106" t="s">
        <v>2442</v>
      </c>
      <c r="H1679" s="106" t="s">
        <v>2443</v>
      </c>
      <c r="I1679" s="106">
        <v>16</v>
      </c>
      <c r="J1679" s="106"/>
      <c r="K1679" s="106"/>
      <c r="L1679" s="106" t="s">
        <v>706</v>
      </c>
      <c r="M1679" s="106" t="s">
        <v>924</v>
      </c>
      <c r="N1679" s="106">
        <v>0.42</v>
      </c>
      <c r="O1679" s="106">
        <v>1.1000000000000001</v>
      </c>
      <c r="P1679" s="106" t="s">
        <v>714</v>
      </c>
      <c r="Q1679" s="107" t="s">
        <v>2444</v>
      </c>
      <c r="R1679" s="107" t="s">
        <v>73</v>
      </c>
    </row>
    <row r="1680" spans="2:18" ht="20.100000000000001" customHeight="1" x14ac:dyDescent="0.4">
      <c r="B1680" s="105" t="str">
        <f t="shared" si="76"/>
        <v/>
      </c>
      <c r="C1680" s="105" t="str">
        <f t="shared" si="77"/>
        <v/>
      </c>
      <c r="D1680" s="105" t="str">
        <f t="shared" si="78"/>
        <v/>
      </c>
      <c r="E1680" s="106" t="s">
        <v>2406</v>
      </c>
      <c r="F1680" s="106" t="s">
        <v>2407</v>
      </c>
      <c r="G1680" s="106" t="s">
        <v>2442</v>
      </c>
      <c r="H1680" s="106" t="s">
        <v>2443</v>
      </c>
      <c r="I1680" s="106">
        <v>16</v>
      </c>
      <c r="J1680" s="106"/>
      <c r="K1680" s="106"/>
      <c r="L1680" s="106" t="s">
        <v>698</v>
      </c>
      <c r="M1680" s="106" t="s">
        <v>924</v>
      </c>
      <c r="N1680" s="106">
        <v>0.42</v>
      </c>
      <c r="O1680" s="106">
        <v>1.1000000000000001</v>
      </c>
      <c r="P1680" s="106" t="s">
        <v>714</v>
      </c>
      <c r="Q1680" s="107" t="s">
        <v>2445</v>
      </c>
      <c r="R1680" s="107" t="s">
        <v>73</v>
      </c>
    </row>
    <row r="1681" spans="2:18" ht="20.100000000000001" customHeight="1" x14ac:dyDescent="0.4">
      <c r="B1681" s="105" t="str">
        <f t="shared" ref="B1681:B1744" si="79">IF(OR($C$11="",$C$12=""),"",IFERROR(IF(AND($U$23&lt;&gt;R1681,$V$23&lt;&gt;R1681),"－",IF(AND(COUNTIF($C$11,"*樹脂スペーサー*")&gt;0,OR(M1681="空気",F1681="一般",F1681="一般ＰＧ")),"－",IF(AND($W$26&gt;0,$W$26&gt;=O1681),$U$26,IF(AND($W$27&gt;0,$W$27&gt;=O1681),$U$27,IF(AND($W$28&gt;0,$W$28&gt;=O1681),$U$28,IF(AND($W$29&gt;0,$W$29&gt;=O1681),$U$29,IF(AND($W$30&gt;0,$W$30&gt;=O1681),$U$30,IF(AND($W$31&gt;0,$W$31&gt;=O1681),$U$31,IF(AND($W$32&gt;0,$W$32&gt;=O1681),$U$32,"－"))))))))),"－"))</f>
        <v/>
      </c>
      <c r="C1681" s="105" t="str">
        <f t="shared" ref="C1681:C1744" si="80">IF(B1681="","",IF(B1681&lt;&gt;"－",VLOOKUP(B1681,$U$26:$V$32,2,FALSE),"－"))</f>
        <v/>
      </c>
      <c r="D1681" s="105" t="str">
        <f t="shared" ref="D1681:D1744" si="81">IF($H$10="","",IF($V$39&lt;&gt;"断熱等","－",IF(AND(COUNTIF($V$35,"*樹脂スペーサー*")&gt;0,OR(M1681="空気",F1681="一般",F1681="一般ＰＧ")),"－",IF(AND($V$36&lt;&gt;R1681,$W$36&lt;&gt;R1681),"－",IF(MID($H$10,10,1)="Z",IF(N1681&lt;=0.65,"○","－"),IF($V$37&gt;=O1681,"○","－"))))))</f>
        <v/>
      </c>
      <c r="E1681" s="106" t="s">
        <v>2406</v>
      </c>
      <c r="F1681" s="106" t="s">
        <v>2407</v>
      </c>
      <c r="G1681" s="106" t="s">
        <v>2442</v>
      </c>
      <c r="H1681" s="106" t="s">
        <v>2443</v>
      </c>
      <c r="I1681" s="106">
        <v>15</v>
      </c>
      <c r="J1681" s="106"/>
      <c r="K1681" s="106"/>
      <c r="L1681" s="106" t="s">
        <v>717</v>
      </c>
      <c r="M1681" s="106" t="s">
        <v>924</v>
      </c>
      <c r="N1681" s="106">
        <v>0.42</v>
      </c>
      <c r="O1681" s="106">
        <v>1.1000000000000001</v>
      </c>
      <c r="P1681" s="106" t="s">
        <v>714</v>
      </c>
      <c r="Q1681" s="107" t="s">
        <v>2446</v>
      </c>
      <c r="R1681" s="107" t="s">
        <v>73</v>
      </c>
    </row>
    <row r="1682" spans="2:18" ht="20.100000000000001" customHeight="1" x14ac:dyDescent="0.4">
      <c r="B1682" s="105" t="str">
        <f t="shared" si="79"/>
        <v/>
      </c>
      <c r="C1682" s="105" t="str">
        <f t="shared" si="80"/>
        <v/>
      </c>
      <c r="D1682" s="105" t="str">
        <f t="shared" si="81"/>
        <v/>
      </c>
      <c r="E1682" s="106" t="s">
        <v>2406</v>
      </c>
      <c r="F1682" s="106" t="s">
        <v>2447</v>
      </c>
      <c r="G1682" s="106" t="s">
        <v>697</v>
      </c>
      <c r="H1682" s="106" t="s">
        <v>706</v>
      </c>
      <c r="I1682" s="106">
        <v>16</v>
      </c>
      <c r="J1682" s="106"/>
      <c r="K1682" s="106"/>
      <c r="L1682" s="106" t="s">
        <v>707</v>
      </c>
      <c r="M1682" s="106" t="s">
        <v>924</v>
      </c>
      <c r="N1682" s="106">
        <v>0.38</v>
      </c>
      <c r="O1682" s="106">
        <v>1.1000000000000001</v>
      </c>
      <c r="P1682" s="106" t="s">
        <v>714</v>
      </c>
      <c r="Q1682" s="107" t="s">
        <v>2448</v>
      </c>
      <c r="R1682" s="107" t="s">
        <v>73</v>
      </c>
    </row>
    <row r="1683" spans="2:18" ht="20.100000000000001" customHeight="1" x14ac:dyDescent="0.4">
      <c r="B1683" s="105" t="str">
        <f t="shared" si="79"/>
        <v/>
      </c>
      <c r="C1683" s="105" t="str">
        <f t="shared" si="80"/>
        <v/>
      </c>
      <c r="D1683" s="105" t="str">
        <f t="shared" si="81"/>
        <v/>
      </c>
      <c r="E1683" s="106" t="s">
        <v>2406</v>
      </c>
      <c r="F1683" s="106" t="s">
        <v>2447</v>
      </c>
      <c r="G1683" s="106" t="s">
        <v>697</v>
      </c>
      <c r="H1683" s="106" t="s">
        <v>706</v>
      </c>
      <c r="I1683" s="106">
        <v>16</v>
      </c>
      <c r="J1683" s="106"/>
      <c r="K1683" s="106"/>
      <c r="L1683" s="106" t="s">
        <v>1817</v>
      </c>
      <c r="M1683" s="106" t="s">
        <v>924</v>
      </c>
      <c r="N1683" s="106">
        <v>0.38</v>
      </c>
      <c r="O1683" s="106">
        <v>1.1000000000000001</v>
      </c>
      <c r="P1683" s="106" t="s">
        <v>714</v>
      </c>
      <c r="Q1683" s="107" t="s">
        <v>2449</v>
      </c>
      <c r="R1683" s="107" t="s">
        <v>73</v>
      </c>
    </row>
    <row r="1684" spans="2:18" ht="20.100000000000001" customHeight="1" x14ac:dyDescent="0.4">
      <c r="B1684" s="105" t="str">
        <f t="shared" si="79"/>
        <v/>
      </c>
      <c r="C1684" s="105" t="str">
        <f t="shared" si="80"/>
        <v/>
      </c>
      <c r="D1684" s="105" t="str">
        <f t="shared" si="81"/>
        <v/>
      </c>
      <c r="E1684" s="106" t="s">
        <v>2406</v>
      </c>
      <c r="F1684" s="106" t="s">
        <v>2447</v>
      </c>
      <c r="G1684" s="106" t="s">
        <v>697</v>
      </c>
      <c r="H1684" s="106" t="s">
        <v>698</v>
      </c>
      <c r="I1684" s="106">
        <v>16</v>
      </c>
      <c r="J1684" s="106"/>
      <c r="K1684" s="106"/>
      <c r="L1684" s="106" t="s">
        <v>1817</v>
      </c>
      <c r="M1684" s="106" t="s">
        <v>924</v>
      </c>
      <c r="N1684" s="106">
        <v>0.38</v>
      </c>
      <c r="O1684" s="106">
        <v>1.1000000000000001</v>
      </c>
      <c r="P1684" s="106" t="s">
        <v>714</v>
      </c>
      <c r="Q1684" s="107" t="s">
        <v>2450</v>
      </c>
      <c r="R1684" s="107" t="s">
        <v>73</v>
      </c>
    </row>
    <row r="1685" spans="2:18" ht="20.100000000000001" customHeight="1" x14ac:dyDescent="0.4">
      <c r="B1685" s="105" t="str">
        <f t="shared" si="79"/>
        <v/>
      </c>
      <c r="C1685" s="105" t="str">
        <f t="shared" si="80"/>
        <v/>
      </c>
      <c r="D1685" s="105" t="str">
        <f t="shared" si="81"/>
        <v/>
      </c>
      <c r="E1685" s="106" t="s">
        <v>2406</v>
      </c>
      <c r="F1685" s="106" t="s">
        <v>2447</v>
      </c>
      <c r="G1685" s="106" t="s">
        <v>697</v>
      </c>
      <c r="H1685" s="106" t="s">
        <v>698</v>
      </c>
      <c r="I1685" s="106">
        <v>16</v>
      </c>
      <c r="J1685" s="106"/>
      <c r="K1685" s="106"/>
      <c r="L1685" s="106" t="s">
        <v>1027</v>
      </c>
      <c r="M1685" s="106" t="s">
        <v>924</v>
      </c>
      <c r="N1685" s="106">
        <v>0.38</v>
      </c>
      <c r="O1685" s="106">
        <v>1.1000000000000001</v>
      </c>
      <c r="P1685" s="106" t="s">
        <v>714</v>
      </c>
      <c r="Q1685" s="107" t="s">
        <v>2451</v>
      </c>
      <c r="R1685" s="107" t="s">
        <v>73</v>
      </c>
    </row>
    <row r="1686" spans="2:18" ht="20.100000000000001" customHeight="1" x14ac:dyDescent="0.4">
      <c r="B1686" s="105" t="str">
        <f t="shared" si="79"/>
        <v/>
      </c>
      <c r="C1686" s="105" t="str">
        <f t="shared" si="80"/>
        <v/>
      </c>
      <c r="D1686" s="105" t="str">
        <f t="shared" si="81"/>
        <v/>
      </c>
      <c r="E1686" s="106" t="s">
        <v>2406</v>
      </c>
      <c r="F1686" s="106" t="s">
        <v>2447</v>
      </c>
      <c r="G1686" s="106" t="s">
        <v>697</v>
      </c>
      <c r="H1686" s="106" t="s">
        <v>717</v>
      </c>
      <c r="I1686" s="106">
        <v>16</v>
      </c>
      <c r="J1686" s="106"/>
      <c r="K1686" s="106"/>
      <c r="L1686" s="106" t="s">
        <v>1027</v>
      </c>
      <c r="M1686" s="106" t="s">
        <v>924</v>
      </c>
      <c r="N1686" s="106">
        <v>0.37</v>
      </c>
      <c r="O1686" s="106">
        <v>1.1000000000000001</v>
      </c>
      <c r="P1686" s="106" t="s">
        <v>714</v>
      </c>
      <c r="Q1686" s="107" t="s">
        <v>2452</v>
      </c>
      <c r="R1686" s="107" t="s">
        <v>73</v>
      </c>
    </row>
    <row r="1687" spans="2:18" ht="20.100000000000001" customHeight="1" x14ac:dyDescent="0.4">
      <c r="B1687" s="105" t="str">
        <f t="shared" si="79"/>
        <v/>
      </c>
      <c r="C1687" s="105" t="str">
        <f t="shared" si="80"/>
        <v/>
      </c>
      <c r="D1687" s="105" t="str">
        <f t="shared" si="81"/>
        <v/>
      </c>
      <c r="E1687" s="106" t="s">
        <v>2406</v>
      </c>
      <c r="F1687" s="106" t="s">
        <v>2447</v>
      </c>
      <c r="G1687" s="106" t="s">
        <v>697</v>
      </c>
      <c r="H1687" s="106" t="s">
        <v>717</v>
      </c>
      <c r="I1687" s="106">
        <v>16</v>
      </c>
      <c r="J1687" s="106"/>
      <c r="K1687" s="106"/>
      <c r="L1687" s="106" t="s">
        <v>1389</v>
      </c>
      <c r="M1687" s="106" t="s">
        <v>924</v>
      </c>
      <c r="N1687" s="106">
        <v>0.37</v>
      </c>
      <c r="O1687" s="106">
        <v>1.1000000000000001</v>
      </c>
      <c r="P1687" s="106" t="s">
        <v>714</v>
      </c>
      <c r="Q1687" s="107" t="s">
        <v>2453</v>
      </c>
      <c r="R1687" s="107" t="s">
        <v>73</v>
      </c>
    </row>
    <row r="1688" spans="2:18" ht="20.100000000000001" customHeight="1" x14ac:dyDescent="0.4">
      <c r="B1688" s="105" t="str">
        <f t="shared" si="79"/>
        <v/>
      </c>
      <c r="C1688" s="105" t="str">
        <f t="shared" si="80"/>
        <v/>
      </c>
      <c r="D1688" s="105" t="str">
        <f t="shared" si="81"/>
        <v/>
      </c>
      <c r="E1688" s="106" t="s">
        <v>2406</v>
      </c>
      <c r="F1688" s="106" t="s">
        <v>2447</v>
      </c>
      <c r="G1688" s="106" t="s">
        <v>697</v>
      </c>
      <c r="H1688" s="106" t="s">
        <v>1218</v>
      </c>
      <c r="I1688" s="106">
        <v>15</v>
      </c>
      <c r="J1688" s="106"/>
      <c r="K1688" s="106"/>
      <c r="L1688" s="106" t="s">
        <v>1389</v>
      </c>
      <c r="M1688" s="106" t="s">
        <v>924</v>
      </c>
      <c r="N1688" s="106">
        <v>0.37</v>
      </c>
      <c r="O1688" s="106">
        <v>1.1000000000000001</v>
      </c>
      <c r="P1688" s="106" t="s">
        <v>714</v>
      </c>
      <c r="Q1688" s="107" t="s">
        <v>2454</v>
      </c>
      <c r="R1688" s="107" t="s">
        <v>73</v>
      </c>
    </row>
    <row r="1689" spans="2:18" ht="20.100000000000001" customHeight="1" x14ac:dyDescent="0.4">
      <c r="B1689" s="105" t="str">
        <f t="shared" si="79"/>
        <v/>
      </c>
      <c r="C1689" s="105" t="str">
        <f t="shared" si="80"/>
        <v/>
      </c>
      <c r="D1689" s="105" t="str">
        <f t="shared" si="81"/>
        <v/>
      </c>
      <c r="E1689" s="106" t="s">
        <v>2406</v>
      </c>
      <c r="F1689" s="106" t="s">
        <v>2447</v>
      </c>
      <c r="G1689" s="106" t="s">
        <v>710</v>
      </c>
      <c r="H1689" s="106" t="s">
        <v>706</v>
      </c>
      <c r="I1689" s="106">
        <v>16</v>
      </c>
      <c r="J1689" s="106"/>
      <c r="K1689" s="106"/>
      <c r="L1689" s="106" t="s">
        <v>711</v>
      </c>
      <c r="M1689" s="106" t="s">
        <v>924</v>
      </c>
      <c r="N1689" s="106">
        <v>0.38</v>
      </c>
      <c r="O1689" s="106">
        <v>1.1000000000000001</v>
      </c>
      <c r="P1689" s="106" t="s">
        <v>714</v>
      </c>
      <c r="Q1689" s="107" t="s">
        <v>2455</v>
      </c>
      <c r="R1689" s="107" t="s">
        <v>73</v>
      </c>
    </row>
    <row r="1690" spans="2:18" ht="20.100000000000001" customHeight="1" x14ac:dyDescent="0.4">
      <c r="B1690" s="105" t="str">
        <f t="shared" si="79"/>
        <v/>
      </c>
      <c r="C1690" s="105" t="str">
        <f t="shared" si="80"/>
        <v/>
      </c>
      <c r="D1690" s="105" t="str">
        <f t="shared" si="81"/>
        <v/>
      </c>
      <c r="E1690" s="106" t="s">
        <v>2406</v>
      </c>
      <c r="F1690" s="106" t="s">
        <v>2447</v>
      </c>
      <c r="G1690" s="106" t="s">
        <v>710</v>
      </c>
      <c r="H1690" s="106" t="s">
        <v>698</v>
      </c>
      <c r="I1690" s="106">
        <v>16</v>
      </c>
      <c r="J1690" s="106"/>
      <c r="K1690" s="106"/>
      <c r="L1690" s="106" t="s">
        <v>711</v>
      </c>
      <c r="M1690" s="106" t="s">
        <v>924</v>
      </c>
      <c r="N1690" s="106">
        <v>0.38</v>
      </c>
      <c r="O1690" s="106">
        <v>1.1000000000000001</v>
      </c>
      <c r="P1690" s="106" t="s">
        <v>714</v>
      </c>
      <c r="Q1690" s="107" t="s">
        <v>2456</v>
      </c>
      <c r="R1690" s="107" t="s">
        <v>73</v>
      </c>
    </row>
    <row r="1691" spans="2:18" ht="20.100000000000001" customHeight="1" x14ac:dyDescent="0.4">
      <c r="B1691" s="105" t="str">
        <f t="shared" si="79"/>
        <v/>
      </c>
      <c r="C1691" s="105" t="str">
        <f t="shared" si="80"/>
        <v/>
      </c>
      <c r="D1691" s="105" t="str">
        <f t="shared" si="81"/>
        <v/>
      </c>
      <c r="E1691" s="106" t="s">
        <v>2406</v>
      </c>
      <c r="F1691" s="106" t="s">
        <v>2447</v>
      </c>
      <c r="G1691" s="106" t="s">
        <v>710</v>
      </c>
      <c r="H1691" s="106" t="s">
        <v>717</v>
      </c>
      <c r="I1691" s="106">
        <v>16</v>
      </c>
      <c r="J1691" s="106"/>
      <c r="K1691" s="106"/>
      <c r="L1691" s="106" t="s">
        <v>711</v>
      </c>
      <c r="M1691" s="106" t="s">
        <v>924</v>
      </c>
      <c r="N1691" s="106">
        <v>0.37</v>
      </c>
      <c r="O1691" s="106">
        <v>1.1000000000000001</v>
      </c>
      <c r="P1691" s="106" t="s">
        <v>714</v>
      </c>
      <c r="Q1691" s="107" t="s">
        <v>2457</v>
      </c>
      <c r="R1691" s="107" t="s">
        <v>73</v>
      </c>
    </row>
    <row r="1692" spans="2:18" ht="20.100000000000001" customHeight="1" x14ac:dyDescent="0.4">
      <c r="B1692" s="105" t="str">
        <f t="shared" si="79"/>
        <v/>
      </c>
      <c r="C1692" s="105" t="str">
        <f t="shared" si="80"/>
        <v/>
      </c>
      <c r="D1692" s="105" t="str">
        <f t="shared" si="81"/>
        <v/>
      </c>
      <c r="E1692" s="106" t="s">
        <v>2406</v>
      </c>
      <c r="F1692" s="106" t="s">
        <v>2447</v>
      </c>
      <c r="G1692" s="106" t="s">
        <v>710</v>
      </c>
      <c r="H1692" s="106" t="s">
        <v>717</v>
      </c>
      <c r="I1692" s="106">
        <v>16</v>
      </c>
      <c r="J1692" s="106"/>
      <c r="K1692" s="106"/>
      <c r="L1692" s="106" t="s">
        <v>1098</v>
      </c>
      <c r="M1692" s="106" t="s">
        <v>924</v>
      </c>
      <c r="N1692" s="106">
        <v>0.37</v>
      </c>
      <c r="O1692" s="106">
        <v>1.1000000000000001</v>
      </c>
      <c r="P1692" s="106" t="s">
        <v>714</v>
      </c>
      <c r="Q1692" s="107" t="s">
        <v>2458</v>
      </c>
      <c r="R1692" s="107" t="s">
        <v>73</v>
      </c>
    </row>
    <row r="1693" spans="2:18" ht="20.100000000000001" customHeight="1" x14ac:dyDescent="0.4">
      <c r="B1693" s="105" t="str">
        <f t="shared" si="79"/>
        <v/>
      </c>
      <c r="C1693" s="105" t="str">
        <f t="shared" si="80"/>
        <v/>
      </c>
      <c r="D1693" s="105" t="str">
        <f t="shared" si="81"/>
        <v/>
      </c>
      <c r="E1693" s="106" t="s">
        <v>2406</v>
      </c>
      <c r="F1693" s="106" t="s">
        <v>2447</v>
      </c>
      <c r="G1693" s="106" t="s">
        <v>721</v>
      </c>
      <c r="H1693" s="106" t="s">
        <v>706</v>
      </c>
      <c r="I1693" s="106">
        <v>16</v>
      </c>
      <c r="J1693" s="106"/>
      <c r="K1693" s="106"/>
      <c r="L1693" s="106" t="s">
        <v>722</v>
      </c>
      <c r="M1693" s="106" t="s">
        <v>924</v>
      </c>
      <c r="N1693" s="106">
        <v>0.38</v>
      </c>
      <c r="O1693" s="106">
        <v>1.1000000000000001</v>
      </c>
      <c r="P1693" s="106" t="s">
        <v>714</v>
      </c>
      <c r="Q1693" s="107" t="s">
        <v>2459</v>
      </c>
      <c r="R1693" s="107" t="s">
        <v>73</v>
      </c>
    </row>
    <row r="1694" spans="2:18" ht="20.100000000000001" customHeight="1" x14ac:dyDescent="0.4">
      <c r="B1694" s="105" t="str">
        <f t="shared" si="79"/>
        <v/>
      </c>
      <c r="C1694" s="105" t="str">
        <f t="shared" si="80"/>
        <v/>
      </c>
      <c r="D1694" s="105" t="str">
        <f t="shared" si="81"/>
        <v/>
      </c>
      <c r="E1694" s="106" t="s">
        <v>2406</v>
      </c>
      <c r="F1694" s="106" t="s">
        <v>2447</v>
      </c>
      <c r="G1694" s="106" t="s">
        <v>721</v>
      </c>
      <c r="H1694" s="106" t="s">
        <v>698</v>
      </c>
      <c r="I1694" s="106">
        <v>16</v>
      </c>
      <c r="J1694" s="106"/>
      <c r="K1694" s="106"/>
      <c r="L1694" s="106" t="s">
        <v>722</v>
      </c>
      <c r="M1694" s="106" t="s">
        <v>924</v>
      </c>
      <c r="N1694" s="106">
        <v>0.38</v>
      </c>
      <c r="O1694" s="106">
        <v>1.1000000000000001</v>
      </c>
      <c r="P1694" s="106" t="s">
        <v>714</v>
      </c>
      <c r="Q1694" s="107" t="s">
        <v>2460</v>
      </c>
      <c r="R1694" s="107" t="s">
        <v>73</v>
      </c>
    </row>
    <row r="1695" spans="2:18" ht="20.100000000000001" customHeight="1" x14ac:dyDescent="0.4">
      <c r="B1695" s="105" t="str">
        <f t="shared" si="79"/>
        <v/>
      </c>
      <c r="C1695" s="105" t="str">
        <f t="shared" si="80"/>
        <v/>
      </c>
      <c r="D1695" s="105" t="str">
        <f t="shared" si="81"/>
        <v/>
      </c>
      <c r="E1695" s="106" t="s">
        <v>2406</v>
      </c>
      <c r="F1695" s="106" t="s">
        <v>2447</v>
      </c>
      <c r="G1695" s="106" t="s">
        <v>721</v>
      </c>
      <c r="H1695" s="106" t="s">
        <v>717</v>
      </c>
      <c r="I1695" s="106">
        <v>16</v>
      </c>
      <c r="J1695" s="106"/>
      <c r="K1695" s="106"/>
      <c r="L1695" s="106" t="s">
        <v>722</v>
      </c>
      <c r="M1695" s="106" t="s">
        <v>924</v>
      </c>
      <c r="N1695" s="106">
        <v>0.37</v>
      </c>
      <c r="O1695" s="106">
        <v>1.1000000000000001</v>
      </c>
      <c r="P1695" s="106" t="s">
        <v>714</v>
      </c>
      <c r="Q1695" s="107" t="s">
        <v>2461</v>
      </c>
      <c r="R1695" s="107" t="s">
        <v>73</v>
      </c>
    </row>
    <row r="1696" spans="2:18" ht="20.100000000000001" customHeight="1" x14ac:dyDescent="0.4">
      <c r="B1696" s="105" t="str">
        <f t="shared" si="79"/>
        <v/>
      </c>
      <c r="C1696" s="105" t="str">
        <f t="shared" si="80"/>
        <v/>
      </c>
      <c r="D1696" s="105" t="str">
        <f t="shared" si="81"/>
        <v/>
      </c>
      <c r="E1696" s="106" t="s">
        <v>2406</v>
      </c>
      <c r="F1696" s="106" t="s">
        <v>2447</v>
      </c>
      <c r="G1696" s="106" t="s">
        <v>773</v>
      </c>
      <c r="H1696" s="106" t="s">
        <v>706</v>
      </c>
      <c r="I1696" s="106">
        <v>16</v>
      </c>
      <c r="J1696" s="106"/>
      <c r="K1696" s="106"/>
      <c r="L1696" s="106" t="s">
        <v>774</v>
      </c>
      <c r="M1696" s="106" t="s">
        <v>924</v>
      </c>
      <c r="N1696" s="106">
        <v>0.38</v>
      </c>
      <c r="O1696" s="106">
        <v>1.1000000000000001</v>
      </c>
      <c r="P1696" s="106" t="s">
        <v>714</v>
      </c>
      <c r="Q1696" s="107" t="s">
        <v>2462</v>
      </c>
      <c r="R1696" s="107" t="s">
        <v>73</v>
      </c>
    </row>
    <row r="1697" spans="2:18" ht="20.100000000000001" customHeight="1" x14ac:dyDescent="0.4">
      <c r="B1697" s="105" t="str">
        <f t="shared" si="79"/>
        <v/>
      </c>
      <c r="C1697" s="105" t="str">
        <f t="shared" si="80"/>
        <v/>
      </c>
      <c r="D1697" s="105" t="str">
        <f t="shared" si="81"/>
        <v/>
      </c>
      <c r="E1697" s="106" t="s">
        <v>2406</v>
      </c>
      <c r="F1697" s="106" t="s">
        <v>2447</v>
      </c>
      <c r="G1697" s="106" t="s">
        <v>773</v>
      </c>
      <c r="H1697" s="106" t="s">
        <v>698</v>
      </c>
      <c r="I1697" s="106">
        <v>16</v>
      </c>
      <c r="J1697" s="106"/>
      <c r="K1697" s="106"/>
      <c r="L1697" s="106" t="s">
        <v>774</v>
      </c>
      <c r="M1697" s="106" t="s">
        <v>924</v>
      </c>
      <c r="N1697" s="106">
        <v>0.37</v>
      </c>
      <c r="O1697" s="106">
        <v>1.1000000000000001</v>
      </c>
      <c r="P1697" s="106" t="s">
        <v>714</v>
      </c>
      <c r="Q1697" s="107" t="s">
        <v>2463</v>
      </c>
      <c r="R1697" s="107" t="s">
        <v>73</v>
      </c>
    </row>
    <row r="1698" spans="2:18" ht="20.100000000000001" customHeight="1" x14ac:dyDescent="0.4">
      <c r="B1698" s="105" t="str">
        <f t="shared" si="79"/>
        <v/>
      </c>
      <c r="C1698" s="105" t="str">
        <f t="shared" si="80"/>
        <v/>
      </c>
      <c r="D1698" s="105" t="str">
        <f t="shared" si="81"/>
        <v/>
      </c>
      <c r="E1698" s="106" t="s">
        <v>2406</v>
      </c>
      <c r="F1698" s="106" t="s">
        <v>2447</v>
      </c>
      <c r="G1698" s="106" t="s">
        <v>773</v>
      </c>
      <c r="H1698" s="106" t="s">
        <v>717</v>
      </c>
      <c r="I1698" s="106">
        <v>15</v>
      </c>
      <c r="J1698" s="106"/>
      <c r="K1698" s="106"/>
      <c r="L1698" s="106" t="s">
        <v>774</v>
      </c>
      <c r="M1698" s="106" t="s">
        <v>924</v>
      </c>
      <c r="N1698" s="106">
        <v>0.37</v>
      </c>
      <c r="O1698" s="106">
        <v>1.1000000000000001</v>
      </c>
      <c r="P1698" s="106" t="s">
        <v>714</v>
      </c>
      <c r="Q1698" s="107" t="s">
        <v>2464</v>
      </c>
      <c r="R1698" s="107" t="s">
        <v>73</v>
      </c>
    </row>
    <row r="1699" spans="2:18" ht="20.100000000000001" customHeight="1" x14ac:dyDescent="0.4">
      <c r="B1699" s="105" t="str">
        <f t="shared" si="79"/>
        <v/>
      </c>
      <c r="C1699" s="105" t="str">
        <f t="shared" si="80"/>
        <v/>
      </c>
      <c r="D1699" s="105" t="str">
        <f t="shared" si="81"/>
        <v/>
      </c>
      <c r="E1699" s="106" t="s">
        <v>2406</v>
      </c>
      <c r="F1699" s="106" t="s">
        <v>2447</v>
      </c>
      <c r="G1699" s="106" t="s">
        <v>773</v>
      </c>
      <c r="H1699" s="106" t="s">
        <v>706</v>
      </c>
      <c r="I1699" s="106">
        <v>16</v>
      </c>
      <c r="J1699" s="106"/>
      <c r="K1699" s="106"/>
      <c r="L1699" s="106" t="s">
        <v>1266</v>
      </c>
      <c r="M1699" s="106" t="s">
        <v>924</v>
      </c>
      <c r="N1699" s="106">
        <v>0.38</v>
      </c>
      <c r="O1699" s="106">
        <v>1.1000000000000001</v>
      </c>
      <c r="P1699" s="106" t="s">
        <v>714</v>
      </c>
      <c r="Q1699" s="107" t="s">
        <v>2465</v>
      </c>
      <c r="R1699" s="107" t="s">
        <v>73</v>
      </c>
    </row>
    <row r="1700" spans="2:18" ht="20.100000000000001" customHeight="1" x14ac:dyDescent="0.4">
      <c r="B1700" s="105" t="str">
        <f t="shared" si="79"/>
        <v/>
      </c>
      <c r="C1700" s="105" t="str">
        <f t="shared" si="80"/>
        <v/>
      </c>
      <c r="D1700" s="105" t="str">
        <f t="shared" si="81"/>
        <v/>
      </c>
      <c r="E1700" s="106" t="s">
        <v>2406</v>
      </c>
      <c r="F1700" s="106" t="s">
        <v>2447</v>
      </c>
      <c r="G1700" s="106" t="s">
        <v>773</v>
      </c>
      <c r="H1700" s="106" t="s">
        <v>698</v>
      </c>
      <c r="I1700" s="106">
        <v>15</v>
      </c>
      <c r="J1700" s="106"/>
      <c r="K1700" s="106"/>
      <c r="L1700" s="106" t="s">
        <v>1266</v>
      </c>
      <c r="M1700" s="106" t="s">
        <v>924</v>
      </c>
      <c r="N1700" s="106">
        <v>0.38</v>
      </c>
      <c r="O1700" s="106">
        <v>1.1000000000000001</v>
      </c>
      <c r="P1700" s="106" t="s">
        <v>714</v>
      </c>
      <c r="Q1700" s="107" t="s">
        <v>2466</v>
      </c>
      <c r="R1700" s="107" t="s">
        <v>73</v>
      </c>
    </row>
    <row r="1701" spans="2:18" ht="20.100000000000001" customHeight="1" x14ac:dyDescent="0.4">
      <c r="B1701" s="105" t="str">
        <f t="shared" si="79"/>
        <v/>
      </c>
      <c r="C1701" s="105" t="str">
        <f t="shared" si="80"/>
        <v/>
      </c>
      <c r="D1701" s="105" t="str">
        <f t="shared" si="81"/>
        <v/>
      </c>
      <c r="E1701" s="106" t="s">
        <v>2406</v>
      </c>
      <c r="F1701" s="106" t="s">
        <v>2447</v>
      </c>
      <c r="G1701" s="106" t="s">
        <v>773</v>
      </c>
      <c r="H1701" s="106" t="s">
        <v>717</v>
      </c>
      <c r="I1701" s="106">
        <v>14</v>
      </c>
      <c r="J1701" s="106"/>
      <c r="K1701" s="106"/>
      <c r="L1701" s="106" t="s">
        <v>1266</v>
      </c>
      <c r="M1701" s="106" t="s">
        <v>924</v>
      </c>
      <c r="N1701" s="106">
        <v>0.37</v>
      </c>
      <c r="O1701" s="106">
        <v>1.1000000000000001</v>
      </c>
      <c r="P1701" s="106" t="s">
        <v>714</v>
      </c>
      <c r="Q1701" s="107" t="s">
        <v>2467</v>
      </c>
      <c r="R1701" s="107" t="s">
        <v>73</v>
      </c>
    </row>
    <row r="1702" spans="2:18" ht="20.100000000000001" customHeight="1" x14ac:dyDescent="0.4">
      <c r="B1702" s="105" t="str">
        <f t="shared" si="79"/>
        <v/>
      </c>
      <c r="C1702" s="105" t="str">
        <f t="shared" si="80"/>
        <v/>
      </c>
      <c r="D1702" s="105" t="str">
        <f t="shared" si="81"/>
        <v/>
      </c>
      <c r="E1702" s="106" t="s">
        <v>2406</v>
      </c>
      <c r="F1702" s="106" t="s">
        <v>2447</v>
      </c>
      <c r="G1702" s="106" t="s">
        <v>778</v>
      </c>
      <c r="H1702" s="106" t="s">
        <v>706</v>
      </c>
      <c r="I1702" s="106">
        <v>16</v>
      </c>
      <c r="J1702" s="106"/>
      <c r="K1702" s="106"/>
      <c r="L1702" s="106" t="s">
        <v>779</v>
      </c>
      <c r="M1702" s="106" t="s">
        <v>924</v>
      </c>
      <c r="N1702" s="106">
        <v>0.38</v>
      </c>
      <c r="O1702" s="106">
        <v>1.1000000000000001</v>
      </c>
      <c r="P1702" s="106" t="s">
        <v>714</v>
      </c>
      <c r="Q1702" s="107" t="s">
        <v>2468</v>
      </c>
      <c r="R1702" s="107" t="s">
        <v>73</v>
      </c>
    </row>
    <row r="1703" spans="2:18" ht="20.100000000000001" customHeight="1" x14ac:dyDescent="0.4">
      <c r="B1703" s="105" t="str">
        <f t="shared" si="79"/>
        <v/>
      </c>
      <c r="C1703" s="105" t="str">
        <f t="shared" si="80"/>
        <v/>
      </c>
      <c r="D1703" s="105" t="str">
        <f t="shared" si="81"/>
        <v/>
      </c>
      <c r="E1703" s="106" t="s">
        <v>2406</v>
      </c>
      <c r="F1703" s="106" t="s">
        <v>2447</v>
      </c>
      <c r="G1703" s="106" t="s">
        <v>778</v>
      </c>
      <c r="H1703" s="106" t="s">
        <v>698</v>
      </c>
      <c r="I1703" s="106">
        <v>16</v>
      </c>
      <c r="J1703" s="106"/>
      <c r="K1703" s="106"/>
      <c r="L1703" s="106" t="s">
        <v>779</v>
      </c>
      <c r="M1703" s="106" t="s">
        <v>924</v>
      </c>
      <c r="N1703" s="106">
        <v>0.37</v>
      </c>
      <c r="O1703" s="106">
        <v>1.1000000000000001</v>
      </c>
      <c r="P1703" s="106" t="s">
        <v>714</v>
      </c>
      <c r="Q1703" s="107" t="s">
        <v>2469</v>
      </c>
      <c r="R1703" s="107" t="s">
        <v>73</v>
      </c>
    </row>
    <row r="1704" spans="2:18" ht="20.100000000000001" customHeight="1" x14ac:dyDescent="0.4">
      <c r="B1704" s="105" t="str">
        <f t="shared" si="79"/>
        <v/>
      </c>
      <c r="C1704" s="105" t="str">
        <f t="shared" si="80"/>
        <v/>
      </c>
      <c r="D1704" s="105" t="str">
        <f t="shared" si="81"/>
        <v/>
      </c>
      <c r="E1704" s="106" t="s">
        <v>2406</v>
      </c>
      <c r="F1704" s="106" t="s">
        <v>2447</v>
      </c>
      <c r="G1704" s="106" t="s">
        <v>778</v>
      </c>
      <c r="H1704" s="106" t="s">
        <v>717</v>
      </c>
      <c r="I1704" s="106">
        <v>15</v>
      </c>
      <c r="J1704" s="106"/>
      <c r="K1704" s="106"/>
      <c r="L1704" s="106" t="s">
        <v>779</v>
      </c>
      <c r="M1704" s="106" t="s">
        <v>924</v>
      </c>
      <c r="N1704" s="106">
        <v>0.37</v>
      </c>
      <c r="O1704" s="106">
        <v>1.1000000000000001</v>
      </c>
      <c r="P1704" s="106" t="s">
        <v>714</v>
      </c>
      <c r="Q1704" s="107" t="s">
        <v>2470</v>
      </c>
      <c r="R1704" s="107" t="s">
        <v>73</v>
      </c>
    </row>
    <row r="1705" spans="2:18" ht="20.100000000000001" customHeight="1" x14ac:dyDescent="0.4">
      <c r="B1705" s="105" t="str">
        <f t="shared" si="79"/>
        <v/>
      </c>
      <c r="C1705" s="105" t="str">
        <f t="shared" si="80"/>
        <v/>
      </c>
      <c r="D1705" s="105" t="str">
        <f t="shared" si="81"/>
        <v/>
      </c>
      <c r="E1705" s="106" t="s">
        <v>2406</v>
      </c>
      <c r="F1705" s="106" t="s">
        <v>2447</v>
      </c>
      <c r="G1705" s="106" t="s">
        <v>778</v>
      </c>
      <c r="H1705" s="106" t="s">
        <v>706</v>
      </c>
      <c r="I1705" s="106">
        <v>16</v>
      </c>
      <c r="J1705" s="106"/>
      <c r="K1705" s="106"/>
      <c r="L1705" s="106" t="s">
        <v>1269</v>
      </c>
      <c r="M1705" s="106" t="s">
        <v>924</v>
      </c>
      <c r="N1705" s="106">
        <v>0.38</v>
      </c>
      <c r="O1705" s="106">
        <v>1.1000000000000001</v>
      </c>
      <c r="P1705" s="106" t="s">
        <v>714</v>
      </c>
      <c r="Q1705" s="107" t="s">
        <v>2471</v>
      </c>
      <c r="R1705" s="107" t="s">
        <v>73</v>
      </c>
    </row>
    <row r="1706" spans="2:18" ht="20.100000000000001" customHeight="1" x14ac:dyDescent="0.4">
      <c r="B1706" s="105" t="str">
        <f t="shared" si="79"/>
        <v/>
      </c>
      <c r="C1706" s="105" t="str">
        <f t="shared" si="80"/>
        <v/>
      </c>
      <c r="D1706" s="105" t="str">
        <f t="shared" si="81"/>
        <v/>
      </c>
      <c r="E1706" s="106" t="s">
        <v>2406</v>
      </c>
      <c r="F1706" s="106" t="s">
        <v>2447</v>
      </c>
      <c r="G1706" s="106" t="s">
        <v>778</v>
      </c>
      <c r="H1706" s="106" t="s">
        <v>698</v>
      </c>
      <c r="I1706" s="106">
        <v>15</v>
      </c>
      <c r="J1706" s="106"/>
      <c r="K1706" s="106"/>
      <c r="L1706" s="106" t="s">
        <v>1269</v>
      </c>
      <c r="M1706" s="106" t="s">
        <v>924</v>
      </c>
      <c r="N1706" s="106">
        <v>0.38</v>
      </c>
      <c r="O1706" s="106">
        <v>1.1000000000000001</v>
      </c>
      <c r="P1706" s="106" t="s">
        <v>714</v>
      </c>
      <c r="Q1706" s="107" t="s">
        <v>2472</v>
      </c>
      <c r="R1706" s="107" t="s">
        <v>73</v>
      </c>
    </row>
    <row r="1707" spans="2:18" ht="20.100000000000001" customHeight="1" x14ac:dyDescent="0.4">
      <c r="B1707" s="105" t="str">
        <f t="shared" si="79"/>
        <v/>
      </c>
      <c r="C1707" s="105" t="str">
        <f t="shared" si="80"/>
        <v/>
      </c>
      <c r="D1707" s="105" t="str">
        <f t="shared" si="81"/>
        <v/>
      </c>
      <c r="E1707" s="106" t="s">
        <v>2406</v>
      </c>
      <c r="F1707" s="106" t="s">
        <v>2447</v>
      </c>
      <c r="G1707" s="106" t="s">
        <v>778</v>
      </c>
      <c r="H1707" s="106" t="s">
        <v>717</v>
      </c>
      <c r="I1707" s="106">
        <v>14</v>
      </c>
      <c r="J1707" s="106"/>
      <c r="K1707" s="106"/>
      <c r="L1707" s="106" t="s">
        <v>1269</v>
      </c>
      <c r="M1707" s="106" t="s">
        <v>924</v>
      </c>
      <c r="N1707" s="106">
        <v>0.37</v>
      </c>
      <c r="O1707" s="106">
        <v>1.1000000000000001</v>
      </c>
      <c r="P1707" s="106" t="s">
        <v>714</v>
      </c>
      <c r="Q1707" s="107" t="s">
        <v>2473</v>
      </c>
      <c r="R1707" s="107" t="s">
        <v>73</v>
      </c>
    </row>
    <row r="1708" spans="2:18" ht="20.100000000000001" customHeight="1" x14ac:dyDescent="0.4">
      <c r="B1708" s="105" t="str">
        <f t="shared" si="79"/>
        <v/>
      </c>
      <c r="C1708" s="105" t="str">
        <f t="shared" si="80"/>
        <v/>
      </c>
      <c r="D1708" s="105" t="str">
        <f t="shared" si="81"/>
        <v/>
      </c>
      <c r="E1708" s="106" t="s">
        <v>2406</v>
      </c>
      <c r="F1708" s="106" t="s">
        <v>2447</v>
      </c>
      <c r="G1708" s="106" t="s">
        <v>782</v>
      </c>
      <c r="H1708" s="106" t="s">
        <v>706</v>
      </c>
      <c r="I1708" s="106">
        <v>16</v>
      </c>
      <c r="J1708" s="106"/>
      <c r="K1708" s="106"/>
      <c r="L1708" s="106" t="s">
        <v>783</v>
      </c>
      <c r="M1708" s="106" t="s">
        <v>924</v>
      </c>
      <c r="N1708" s="106">
        <v>0.36</v>
      </c>
      <c r="O1708" s="106">
        <v>1.1000000000000001</v>
      </c>
      <c r="P1708" s="106" t="s">
        <v>714</v>
      </c>
      <c r="Q1708" s="107" t="s">
        <v>2474</v>
      </c>
      <c r="R1708" s="107" t="s">
        <v>73</v>
      </c>
    </row>
    <row r="1709" spans="2:18" ht="20.100000000000001" customHeight="1" x14ac:dyDescent="0.4">
      <c r="B1709" s="105" t="str">
        <f t="shared" si="79"/>
        <v/>
      </c>
      <c r="C1709" s="105" t="str">
        <f t="shared" si="80"/>
        <v/>
      </c>
      <c r="D1709" s="105" t="str">
        <f t="shared" si="81"/>
        <v/>
      </c>
      <c r="E1709" s="106" t="s">
        <v>2406</v>
      </c>
      <c r="F1709" s="106" t="s">
        <v>2447</v>
      </c>
      <c r="G1709" s="106" t="s">
        <v>782</v>
      </c>
      <c r="H1709" s="106" t="s">
        <v>698</v>
      </c>
      <c r="I1709" s="106">
        <v>16</v>
      </c>
      <c r="J1709" s="106"/>
      <c r="K1709" s="106"/>
      <c r="L1709" s="106" t="s">
        <v>783</v>
      </c>
      <c r="M1709" s="106" t="s">
        <v>924</v>
      </c>
      <c r="N1709" s="106">
        <v>0.35</v>
      </c>
      <c r="O1709" s="106">
        <v>1.1000000000000001</v>
      </c>
      <c r="P1709" s="106" t="s">
        <v>714</v>
      </c>
      <c r="Q1709" s="107" t="s">
        <v>2475</v>
      </c>
      <c r="R1709" s="107" t="s">
        <v>73</v>
      </c>
    </row>
    <row r="1710" spans="2:18" ht="20.100000000000001" customHeight="1" x14ac:dyDescent="0.4">
      <c r="B1710" s="105" t="str">
        <f t="shared" si="79"/>
        <v/>
      </c>
      <c r="C1710" s="105" t="str">
        <f t="shared" si="80"/>
        <v/>
      </c>
      <c r="D1710" s="105" t="str">
        <f t="shared" si="81"/>
        <v/>
      </c>
      <c r="E1710" s="106" t="s">
        <v>2406</v>
      </c>
      <c r="F1710" s="106" t="s">
        <v>2447</v>
      </c>
      <c r="G1710" s="106" t="s">
        <v>782</v>
      </c>
      <c r="H1710" s="106" t="s">
        <v>717</v>
      </c>
      <c r="I1710" s="106">
        <v>15</v>
      </c>
      <c r="J1710" s="106"/>
      <c r="K1710" s="106"/>
      <c r="L1710" s="106" t="s">
        <v>783</v>
      </c>
      <c r="M1710" s="106" t="s">
        <v>924</v>
      </c>
      <c r="N1710" s="106">
        <v>0.35</v>
      </c>
      <c r="O1710" s="106">
        <v>1.1000000000000001</v>
      </c>
      <c r="P1710" s="106" t="s">
        <v>714</v>
      </c>
      <c r="Q1710" s="107" t="s">
        <v>2476</v>
      </c>
      <c r="R1710" s="107" t="s">
        <v>73</v>
      </c>
    </row>
    <row r="1711" spans="2:18" ht="20.100000000000001" customHeight="1" x14ac:dyDescent="0.4">
      <c r="B1711" s="105" t="str">
        <f t="shared" si="79"/>
        <v/>
      </c>
      <c r="C1711" s="105" t="str">
        <f t="shared" si="80"/>
        <v/>
      </c>
      <c r="D1711" s="105" t="str">
        <f t="shared" si="81"/>
        <v/>
      </c>
      <c r="E1711" s="106" t="s">
        <v>2406</v>
      </c>
      <c r="F1711" s="106" t="s">
        <v>2447</v>
      </c>
      <c r="G1711" s="106" t="s">
        <v>2477</v>
      </c>
      <c r="H1711" s="106" t="s">
        <v>706</v>
      </c>
      <c r="I1711" s="106">
        <v>16</v>
      </c>
      <c r="J1711" s="106"/>
      <c r="K1711" s="106"/>
      <c r="L1711" s="106" t="s">
        <v>2478</v>
      </c>
      <c r="M1711" s="106" t="s">
        <v>924</v>
      </c>
      <c r="N1711" s="106">
        <v>0.38</v>
      </c>
      <c r="O1711" s="106">
        <v>1.1000000000000001</v>
      </c>
      <c r="P1711" s="106" t="s">
        <v>714</v>
      </c>
      <c r="Q1711" s="107" t="s">
        <v>2479</v>
      </c>
      <c r="R1711" s="107" t="s">
        <v>73</v>
      </c>
    </row>
    <row r="1712" spans="2:18" ht="20.100000000000001" customHeight="1" x14ac:dyDescent="0.4">
      <c r="B1712" s="105" t="str">
        <f t="shared" si="79"/>
        <v/>
      </c>
      <c r="C1712" s="105" t="str">
        <f t="shared" si="80"/>
        <v/>
      </c>
      <c r="D1712" s="105" t="str">
        <f t="shared" si="81"/>
        <v/>
      </c>
      <c r="E1712" s="106" t="s">
        <v>2406</v>
      </c>
      <c r="F1712" s="106" t="s">
        <v>2447</v>
      </c>
      <c r="G1712" s="106" t="s">
        <v>2477</v>
      </c>
      <c r="H1712" s="106" t="s">
        <v>698</v>
      </c>
      <c r="I1712" s="106">
        <v>16</v>
      </c>
      <c r="J1712" s="106"/>
      <c r="K1712" s="106"/>
      <c r="L1712" s="106" t="s">
        <v>2478</v>
      </c>
      <c r="M1712" s="106" t="s">
        <v>924</v>
      </c>
      <c r="N1712" s="106">
        <v>0.38</v>
      </c>
      <c r="O1712" s="106">
        <v>1.1000000000000001</v>
      </c>
      <c r="P1712" s="106" t="s">
        <v>714</v>
      </c>
      <c r="Q1712" s="107" t="s">
        <v>2480</v>
      </c>
      <c r="R1712" s="107" t="s">
        <v>73</v>
      </c>
    </row>
    <row r="1713" spans="2:18" ht="20.100000000000001" customHeight="1" x14ac:dyDescent="0.4">
      <c r="B1713" s="105" t="str">
        <f t="shared" si="79"/>
        <v/>
      </c>
      <c r="C1713" s="105" t="str">
        <f t="shared" si="80"/>
        <v/>
      </c>
      <c r="D1713" s="105" t="str">
        <f t="shared" si="81"/>
        <v/>
      </c>
      <c r="E1713" s="106" t="s">
        <v>2406</v>
      </c>
      <c r="F1713" s="106" t="s">
        <v>2447</v>
      </c>
      <c r="G1713" s="106" t="s">
        <v>2477</v>
      </c>
      <c r="H1713" s="106" t="s">
        <v>717</v>
      </c>
      <c r="I1713" s="106">
        <v>16</v>
      </c>
      <c r="J1713" s="106"/>
      <c r="K1713" s="106"/>
      <c r="L1713" s="106" t="s">
        <v>2478</v>
      </c>
      <c r="M1713" s="106" t="s">
        <v>924</v>
      </c>
      <c r="N1713" s="106">
        <v>0.37</v>
      </c>
      <c r="O1713" s="106">
        <v>1.1000000000000001</v>
      </c>
      <c r="P1713" s="106" t="s">
        <v>714</v>
      </c>
      <c r="Q1713" s="107" t="s">
        <v>2481</v>
      </c>
      <c r="R1713" s="107" t="s">
        <v>73</v>
      </c>
    </row>
    <row r="1714" spans="2:18" ht="20.100000000000001" customHeight="1" x14ac:dyDescent="0.4">
      <c r="B1714" s="105" t="str">
        <f t="shared" si="79"/>
        <v/>
      </c>
      <c r="C1714" s="105" t="str">
        <f t="shared" si="80"/>
        <v/>
      </c>
      <c r="D1714" s="105" t="str">
        <f t="shared" si="81"/>
        <v/>
      </c>
      <c r="E1714" s="106" t="s">
        <v>2406</v>
      </c>
      <c r="F1714" s="106" t="s">
        <v>2447</v>
      </c>
      <c r="G1714" s="106" t="s">
        <v>2482</v>
      </c>
      <c r="H1714" s="106" t="s">
        <v>706</v>
      </c>
      <c r="I1714" s="106">
        <v>16</v>
      </c>
      <c r="J1714" s="106"/>
      <c r="K1714" s="106"/>
      <c r="L1714" s="106" t="s">
        <v>2483</v>
      </c>
      <c r="M1714" s="106" t="s">
        <v>924</v>
      </c>
      <c r="N1714" s="106">
        <v>0.38</v>
      </c>
      <c r="O1714" s="106">
        <v>1.1000000000000001</v>
      </c>
      <c r="P1714" s="106" t="s">
        <v>714</v>
      </c>
      <c r="Q1714" s="107" t="s">
        <v>2484</v>
      </c>
      <c r="R1714" s="107" t="s">
        <v>73</v>
      </c>
    </row>
    <row r="1715" spans="2:18" ht="20.100000000000001" customHeight="1" x14ac:dyDescent="0.4">
      <c r="B1715" s="105" t="str">
        <f t="shared" si="79"/>
        <v/>
      </c>
      <c r="C1715" s="105" t="str">
        <f t="shared" si="80"/>
        <v/>
      </c>
      <c r="D1715" s="105" t="str">
        <f t="shared" si="81"/>
        <v/>
      </c>
      <c r="E1715" s="106" t="s">
        <v>2406</v>
      </c>
      <c r="F1715" s="106" t="s">
        <v>2447</v>
      </c>
      <c r="G1715" s="106" t="s">
        <v>2482</v>
      </c>
      <c r="H1715" s="106" t="s">
        <v>698</v>
      </c>
      <c r="I1715" s="106">
        <v>16</v>
      </c>
      <c r="J1715" s="106"/>
      <c r="K1715" s="106"/>
      <c r="L1715" s="106" t="s">
        <v>2483</v>
      </c>
      <c r="M1715" s="106" t="s">
        <v>924</v>
      </c>
      <c r="N1715" s="106">
        <v>0.38</v>
      </c>
      <c r="O1715" s="106">
        <v>1.1000000000000001</v>
      </c>
      <c r="P1715" s="106" t="s">
        <v>714</v>
      </c>
      <c r="Q1715" s="107" t="s">
        <v>2485</v>
      </c>
      <c r="R1715" s="107" t="s">
        <v>73</v>
      </c>
    </row>
    <row r="1716" spans="2:18" ht="20.100000000000001" customHeight="1" x14ac:dyDescent="0.4">
      <c r="B1716" s="105" t="str">
        <f t="shared" si="79"/>
        <v/>
      </c>
      <c r="C1716" s="105" t="str">
        <f t="shared" si="80"/>
        <v/>
      </c>
      <c r="D1716" s="105" t="str">
        <f t="shared" si="81"/>
        <v/>
      </c>
      <c r="E1716" s="106" t="s">
        <v>2406</v>
      </c>
      <c r="F1716" s="106" t="s">
        <v>2447</v>
      </c>
      <c r="G1716" s="106" t="s">
        <v>2482</v>
      </c>
      <c r="H1716" s="106" t="s">
        <v>717</v>
      </c>
      <c r="I1716" s="106">
        <v>16</v>
      </c>
      <c r="J1716" s="106"/>
      <c r="K1716" s="106"/>
      <c r="L1716" s="106" t="s">
        <v>2483</v>
      </c>
      <c r="M1716" s="106" t="s">
        <v>924</v>
      </c>
      <c r="N1716" s="106">
        <v>0.37</v>
      </c>
      <c r="O1716" s="106">
        <v>1.1000000000000001</v>
      </c>
      <c r="P1716" s="106" t="s">
        <v>714</v>
      </c>
      <c r="Q1716" s="107" t="s">
        <v>2486</v>
      </c>
      <c r="R1716" s="107" t="s">
        <v>73</v>
      </c>
    </row>
    <row r="1717" spans="2:18" ht="20.100000000000001" customHeight="1" x14ac:dyDescent="0.4">
      <c r="B1717" s="105" t="str">
        <f t="shared" si="79"/>
        <v/>
      </c>
      <c r="C1717" s="105" t="str">
        <f t="shared" si="80"/>
        <v/>
      </c>
      <c r="D1717" s="105" t="str">
        <f t="shared" si="81"/>
        <v/>
      </c>
      <c r="E1717" s="106" t="s">
        <v>2406</v>
      </c>
      <c r="F1717" s="106" t="s">
        <v>2447</v>
      </c>
      <c r="G1717" s="106" t="s">
        <v>2437</v>
      </c>
      <c r="H1717" s="106" t="s">
        <v>706</v>
      </c>
      <c r="I1717" s="106">
        <v>16</v>
      </c>
      <c r="J1717" s="106"/>
      <c r="K1717" s="106"/>
      <c r="L1717" s="106" t="s">
        <v>2438</v>
      </c>
      <c r="M1717" s="106" t="s">
        <v>924</v>
      </c>
      <c r="N1717" s="106">
        <v>0.37</v>
      </c>
      <c r="O1717" s="106">
        <v>1.1000000000000001</v>
      </c>
      <c r="P1717" s="106" t="s">
        <v>714</v>
      </c>
      <c r="Q1717" s="107" t="s">
        <v>2487</v>
      </c>
      <c r="R1717" s="107" t="s">
        <v>73</v>
      </c>
    </row>
    <row r="1718" spans="2:18" ht="20.100000000000001" customHeight="1" x14ac:dyDescent="0.4">
      <c r="B1718" s="105" t="str">
        <f t="shared" si="79"/>
        <v/>
      </c>
      <c r="C1718" s="105" t="str">
        <f t="shared" si="80"/>
        <v/>
      </c>
      <c r="D1718" s="105" t="str">
        <f t="shared" si="81"/>
        <v/>
      </c>
      <c r="E1718" s="106" t="s">
        <v>2406</v>
      </c>
      <c r="F1718" s="106" t="s">
        <v>2447</v>
      </c>
      <c r="G1718" s="106" t="s">
        <v>2437</v>
      </c>
      <c r="H1718" s="106" t="s">
        <v>698</v>
      </c>
      <c r="I1718" s="106">
        <v>16</v>
      </c>
      <c r="J1718" s="106"/>
      <c r="K1718" s="106"/>
      <c r="L1718" s="106" t="s">
        <v>2438</v>
      </c>
      <c r="M1718" s="106" t="s">
        <v>924</v>
      </c>
      <c r="N1718" s="106">
        <v>0.37</v>
      </c>
      <c r="O1718" s="106">
        <v>1.1000000000000001</v>
      </c>
      <c r="P1718" s="106" t="s">
        <v>714</v>
      </c>
      <c r="Q1718" s="107" t="s">
        <v>2488</v>
      </c>
      <c r="R1718" s="107" t="s">
        <v>73</v>
      </c>
    </row>
    <row r="1719" spans="2:18" ht="20.100000000000001" customHeight="1" x14ac:dyDescent="0.4">
      <c r="B1719" s="105" t="str">
        <f t="shared" si="79"/>
        <v/>
      </c>
      <c r="C1719" s="105" t="str">
        <f t="shared" si="80"/>
        <v/>
      </c>
      <c r="D1719" s="105" t="str">
        <f t="shared" si="81"/>
        <v/>
      </c>
      <c r="E1719" s="106" t="s">
        <v>2406</v>
      </c>
      <c r="F1719" s="106" t="s">
        <v>2447</v>
      </c>
      <c r="G1719" s="106" t="s">
        <v>2437</v>
      </c>
      <c r="H1719" s="106" t="s">
        <v>717</v>
      </c>
      <c r="I1719" s="106">
        <v>15</v>
      </c>
      <c r="J1719" s="106"/>
      <c r="K1719" s="106"/>
      <c r="L1719" s="106" t="s">
        <v>2438</v>
      </c>
      <c r="M1719" s="106" t="s">
        <v>924</v>
      </c>
      <c r="N1719" s="106">
        <v>0.37</v>
      </c>
      <c r="O1719" s="106">
        <v>1.1000000000000001</v>
      </c>
      <c r="P1719" s="106" t="s">
        <v>714</v>
      </c>
      <c r="Q1719" s="107" t="s">
        <v>2489</v>
      </c>
      <c r="R1719" s="107" t="s">
        <v>73</v>
      </c>
    </row>
    <row r="1720" spans="2:18" ht="20.100000000000001" customHeight="1" x14ac:dyDescent="0.4">
      <c r="B1720" s="105" t="str">
        <f t="shared" si="79"/>
        <v/>
      </c>
      <c r="C1720" s="105" t="str">
        <f t="shared" si="80"/>
        <v/>
      </c>
      <c r="D1720" s="105" t="str">
        <f t="shared" si="81"/>
        <v/>
      </c>
      <c r="E1720" s="106" t="s">
        <v>2406</v>
      </c>
      <c r="F1720" s="106" t="s">
        <v>2447</v>
      </c>
      <c r="G1720" s="106" t="s">
        <v>2442</v>
      </c>
      <c r="H1720" s="106" t="s">
        <v>706</v>
      </c>
      <c r="I1720" s="106">
        <v>16</v>
      </c>
      <c r="J1720" s="106"/>
      <c r="K1720" s="106"/>
      <c r="L1720" s="106" t="s">
        <v>2443</v>
      </c>
      <c r="M1720" s="106" t="s">
        <v>924</v>
      </c>
      <c r="N1720" s="106">
        <v>0.37</v>
      </c>
      <c r="O1720" s="106">
        <v>1.1000000000000001</v>
      </c>
      <c r="P1720" s="106" t="s">
        <v>714</v>
      </c>
      <c r="Q1720" s="107" t="s">
        <v>2490</v>
      </c>
      <c r="R1720" s="107" t="s">
        <v>73</v>
      </c>
    </row>
    <row r="1721" spans="2:18" ht="20.100000000000001" customHeight="1" x14ac:dyDescent="0.4">
      <c r="B1721" s="105" t="str">
        <f t="shared" si="79"/>
        <v/>
      </c>
      <c r="C1721" s="105" t="str">
        <f t="shared" si="80"/>
        <v/>
      </c>
      <c r="D1721" s="105" t="str">
        <f t="shared" si="81"/>
        <v/>
      </c>
      <c r="E1721" s="106" t="s">
        <v>2406</v>
      </c>
      <c r="F1721" s="106" t="s">
        <v>2447</v>
      </c>
      <c r="G1721" s="106" t="s">
        <v>2442</v>
      </c>
      <c r="H1721" s="106" t="s">
        <v>698</v>
      </c>
      <c r="I1721" s="106">
        <v>16</v>
      </c>
      <c r="J1721" s="106"/>
      <c r="K1721" s="106"/>
      <c r="L1721" s="106" t="s">
        <v>2443</v>
      </c>
      <c r="M1721" s="106" t="s">
        <v>924</v>
      </c>
      <c r="N1721" s="106">
        <v>0.37</v>
      </c>
      <c r="O1721" s="106">
        <v>1.1000000000000001</v>
      </c>
      <c r="P1721" s="106" t="s">
        <v>714</v>
      </c>
      <c r="Q1721" s="107" t="s">
        <v>2491</v>
      </c>
      <c r="R1721" s="107" t="s">
        <v>73</v>
      </c>
    </row>
    <row r="1722" spans="2:18" ht="20.100000000000001" customHeight="1" x14ac:dyDescent="0.4">
      <c r="B1722" s="105" t="str">
        <f t="shared" si="79"/>
        <v/>
      </c>
      <c r="C1722" s="105" t="str">
        <f t="shared" si="80"/>
        <v/>
      </c>
      <c r="D1722" s="105" t="str">
        <f t="shared" si="81"/>
        <v/>
      </c>
      <c r="E1722" s="106" t="s">
        <v>2406</v>
      </c>
      <c r="F1722" s="106" t="s">
        <v>2447</v>
      </c>
      <c r="G1722" s="106" t="s">
        <v>2442</v>
      </c>
      <c r="H1722" s="106" t="s">
        <v>717</v>
      </c>
      <c r="I1722" s="106">
        <v>15</v>
      </c>
      <c r="J1722" s="106"/>
      <c r="K1722" s="106"/>
      <c r="L1722" s="106" t="s">
        <v>2443</v>
      </c>
      <c r="M1722" s="106" t="s">
        <v>924</v>
      </c>
      <c r="N1722" s="106">
        <v>0.37</v>
      </c>
      <c r="O1722" s="106">
        <v>1.1000000000000001</v>
      </c>
      <c r="P1722" s="106" t="s">
        <v>714</v>
      </c>
      <c r="Q1722" s="107" t="s">
        <v>2492</v>
      </c>
      <c r="R1722" s="107" t="s">
        <v>73</v>
      </c>
    </row>
    <row r="1723" spans="2:18" ht="20.100000000000001" customHeight="1" x14ac:dyDescent="0.4">
      <c r="B1723" s="105" t="str">
        <f t="shared" si="79"/>
        <v/>
      </c>
      <c r="C1723" s="105" t="str">
        <f t="shared" si="80"/>
        <v/>
      </c>
      <c r="D1723" s="105" t="str">
        <f t="shared" si="81"/>
        <v/>
      </c>
      <c r="E1723" s="106" t="s">
        <v>2406</v>
      </c>
      <c r="F1723" s="106" t="s">
        <v>2407</v>
      </c>
      <c r="G1723" s="106" t="s">
        <v>697</v>
      </c>
      <c r="H1723" s="106" t="s">
        <v>707</v>
      </c>
      <c r="I1723" s="106">
        <v>16</v>
      </c>
      <c r="J1723" s="106"/>
      <c r="K1723" s="106"/>
      <c r="L1723" s="106" t="s">
        <v>706</v>
      </c>
      <c r="M1723" s="106" t="s">
        <v>924</v>
      </c>
      <c r="N1723" s="106">
        <v>0.46</v>
      </c>
      <c r="O1723" s="106">
        <v>1.1000000000000001</v>
      </c>
      <c r="P1723" s="106" t="s">
        <v>2493</v>
      </c>
      <c r="Q1723" s="107" t="s">
        <v>2494</v>
      </c>
      <c r="R1723" s="107" t="s">
        <v>11</v>
      </c>
    </row>
    <row r="1724" spans="2:18" ht="20.100000000000001" customHeight="1" x14ac:dyDescent="0.4">
      <c r="B1724" s="105" t="str">
        <f t="shared" si="79"/>
        <v/>
      </c>
      <c r="C1724" s="105" t="str">
        <f t="shared" si="80"/>
        <v/>
      </c>
      <c r="D1724" s="105" t="str">
        <f t="shared" si="81"/>
        <v/>
      </c>
      <c r="E1724" s="106" t="s">
        <v>2406</v>
      </c>
      <c r="F1724" s="106" t="s">
        <v>2407</v>
      </c>
      <c r="G1724" s="106" t="s">
        <v>697</v>
      </c>
      <c r="H1724" s="106" t="s">
        <v>1817</v>
      </c>
      <c r="I1724" s="106">
        <v>15</v>
      </c>
      <c r="J1724" s="106"/>
      <c r="K1724" s="106"/>
      <c r="L1724" s="106" t="s">
        <v>706</v>
      </c>
      <c r="M1724" s="106" t="s">
        <v>924</v>
      </c>
      <c r="N1724" s="106">
        <v>0.46</v>
      </c>
      <c r="O1724" s="106">
        <v>1.1000000000000001</v>
      </c>
      <c r="P1724" s="106" t="s">
        <v>2493</v>
      </c>
      <c r="Q1724" s="107" t="s">
        <v>2495</v>
      </c>
      <c r="R1724" s="107" t="s">
        <v>11</v>
      </c>
    </row>
    <row r="1725" spans="2:18" ht="20.100000000000001" customHeight="1" x14ac:dyDescent="0.4">
      <c r="B1725" s="105" t="str">
        <f t="shared" si="79"/>
        <v/>
      </c>
      <c r="C1725" s="105" t="str">
        <f t="shared" si="80"/>
        <v/>
      </c>
      <c r="D1725" s="105" t="str">
        <f t="shared" si="81"/>
        <v/>
      </c>
      <c r="E1725" s="106" t="s">
        <v>2406</v>
      </c>
      <c r="F1725" s="106" t="s">
        <v>2407</v>
      </c>
      <c r="G1725" s="106" t="s">
        <v>697</v>
      </c>
      <c r="H1725" s="106" t="s">
        <v>1817</v>
      </c>
      <c r="I1725" s="106">
        <v>14</v>
      </c>
      <c r="J1725" s="106"/>
      <c r="K1725" s="106"/>
      <c r="L1725" s="106" t="s">
        <v>698</v>
      </c>
      <c r="M1725" s="106" t="s">
        <v>924</v>
      </c>
      <c r="N1725" s="106">
        <v>0.45</v>
      </c>
      <c r="O1725" s="106">
        <v>1.1000000000000001</v>
      </c>
      <c r="P1725" s="106" t="s">
        <v>2493</v>
      </c>
      <c r="Q1725" s="107" t="s">
        <v>2496</v>
      </c>
      <c r="R1725" s="107" t="s">
        <v>11</v>
      </c>
    </row>
    <row r="1726" spans="2:18" ht="20.100000000000001" customHeight="1" x14ac:dyDescent="0.4">
      <c r="B1726" s="105" t="str">
        <f t="shared" si="79"/>
        <v/>
      </c>
      <c r="C1726" s="105" t="str">
        <f t="shared" si="80"/>
        <v/>
      </c>
      <c r="D1726" s="105" t="str">
        <f t="shared" si="81"/>
        <v/>
      </c>
      <c r="E1726" s="106" t="s">
        <v>2406</v>
      </c>
      <c r="F1726" s="106" t="s">
        <v>2407</v>
      </c>
      <c r="G1726" s="106" t="s">
        <v>710</v>
      </c>
      <c r="H1726" s="106" t="s">
        <v>711</v>
      </c>
      <c r="I1726" s="106">
        <v>15</v>
      </c>
      <c r="J1726" s="106"/>
      <c r="K1726" s="106"/>
      <c r="L1726" s="106" t="s">
        <v>706</v>
      </c>
      <c r="M1726" s="106" t="s">
        <v>924</v>
      </c>
      <c r="N1726" s="106">
        <v>0.46</v>
      </c>
      <c r="O1726" s="106">
        <v>1.1000000000000001</v>
      </c>
      <c r="P1726" s="106" t="s">
        <v>2493</v>
      </c>
      <c r="Q1726" s="107" t="s">
        <v>2497</v>
      </c>
      <c r="R1726" s="107" t="s">
        <v>11</v>
      </c>
    </row>
    <row r="1727" spans="2:18" ht="20.100000000000001" customHeight="1" x14ac:dyDescent="0.4">
      <c r="B1727" s="105" t="str">
        <f t="shared" si="79"/>
        <v/>
      </c>
      <c r="C1727" s="105" t="str">
        <f t="shared" si="80"/>
        <v/>
      </c>
      <c r="D1727" s="105" t="str">
        <f t="shared" si="81"/>
        <v/>
      </c>
      <c r="E1727" s="106" t="s">
        <v>2406</v>
      </c>
      <c r="F1727" s="106" t="s">
        <v>2407</v>
      </c>
      <c r="G1727" s="106" t="s">
        <v>710</v>
      </c>
      <c r="H1727" s="106" t="s">
        <v>711</v>
      </c>
      <c r="I1727" s="106">
        <v>14</v>
      </c>
      <c r="J1727" s="106"/>
      <c r="K1727" s="106"/>
      <c r="L1727" s="106" t="s">
        <v>698</v>
      </c>
      <c r="M1727" s="106" t="s">
        <v>924</v>
      </c>
      <c r="N1727" s="106">
        <v>0.45</v>
      </c>
      <c r="O1727" s="106">
        <v>1.1000000000000001</v>
      </c>
      <c r="P1727" s="106" t="s">
        <v>2493</v>
      </c>
      <c r="Q1727" s="107" t="s">
        <v>2498</v>
      </c>
      <c r="R1727" s="107" t="s">
        <v>11</v>
      </c>
    </row>
    <row r="1728" spans="2:18" ht="20.100000000000001" customHeight="1" x14ac:dyDescent="0.4">
      <c r="B1728" s="105" t="str">
        <f t="shared" si="79"/>
        <v/>
      </c>
      <c r="C1728" s="105" t="str">
        <f t="shared" si="80"/>
        <v/>
      </c>
      <c r="D1728" s="105" t="str">
        <f t="shared" si="81"/>
        <v/>
      </c>
      <c r="E1728" s="106" t="s">
        <v>2406</v>
      </c>
      <c r="F1728" s="106" t="s">
        <v>2407</v>
      </c>
      <c r="G1728" s="106" t="s">
        <v>721</v>
      </c>
      <c r="H1728" s="106" t="s">
        <v>722</v>
      </c>
      <c r="I1728" s="106">
        <v>14</v>
      </c>
      <c r="J1728" s="106"/>
      <c r="K1728" s="106"/>
      <c r="L1728" s="106" t="s">
        <v>706</v>
      </c>
      <c r="M1728" s="106" t="s">
        <v>924</v>
      </c>
      <c r="N1728" s="106">
        <v>0.45</v>
      </c>
      <c r="O1728" s="106">
        <v>1.1000000000000001</v>
      </c>
      <c r="P1728" s="106" t="s">
        <v>2499</v>
      </c>
      <c r="Q1728" s="107" t="s">
        <v>2500</v>
      </c>
      <c r="R1728" s="107" t="s">
        <v>11</v>
      </c>
    </row>
    <row r="1729" spans="2:18" ht="20.100000000000001" customHeight="1" x14ac:dyDescent="0.4">
      <c r="B1729" s="105" t="str">
        <f t="shared" si="79"/>
        <v/>
      </c>
      <c r="C1729" s="105" t="str">
        <f t="shared" si="80"/>
        <v/>
      </c>
      <c r="D1729" s="105" t="str">
        <f t="shared" si="81"/>
        <v/>
      </c>
      <c r="E1729" s="106" t="s">
        <v>2406</v>
      </c>
      <c r="F1729" s="106" t="s">
        <v>2447</v>
      </c>
      <c r="G1729" s="106" t="s">
        <v>697</v>
      </c>
      <c r="H1729" s="106" t="s">
        <v>706</v>
      </c>
      <c r="I1729" s="106">
        <v>16</v>
      </c>
      <c r="J1729" s="106"/>
      <c r="K1729" s="106"/>
      <c r="L1729" s="106" t="s">
        <v>707</v>
      </c>
      <c r="M1729" s="106" t="s">
        <v>924</v>
      </c>
      <c r="N1729" s="106">
        <v>0.38</v>
      </c>
      <c r="O1729" s="106">
        <v>1.1000000000000001</v>
      </c>
      <c r="P1729" s="106" t="s">
        <v>2493</v>
      </c>
      <c r="Q1729" s="107" t="s">
        <v>2501</v>
      </c>
      <c r="R1729" s="107" t="s">
        <v>11</v>
      </c>
    </row>
    <row r="1730" spans="2:18" ht="20.100000000000001" customHeight="1" x14ac:dyDescent="0.4">
      <c r="B1730" s="105" t="str">
        <f t="shared" si="79"/>
        <v/>
      </c>
      <c r="C1730" s="105" t="str">
        <f t="shared" si="80"/>
        <v/>
      </c>
      <c r="D1730" s="105" t="str">
        <f t="shared" si="81"/>
        <v/>
      </c>
      <c r="E1730" s="106" t="s">
        <v>2406</v>
      </c>
      <c r="F1730" s="106" t="s">
        <v>2447</v>
      </c>
      <c r="G1730" s="106" t="s">
        <v>697</v>
      </c>
      <c r="H1730" s="106" t="s">
        <v>706</v>
      </c>
      <c r="I1730" s="106">
        <v>15</v>
      </c>
      <c r="J1730" s="106"/>
      <c r="K1730" s="106"/>
      <c r="L1730" s="106" t="s">
        <v>1817</v>
      </c>
      <c r="M1730" s="106" t="s">
        <v>924</v>
      </c>
      <c r="N1730" s="106">
        <v>0.38</v>
      </c>
      <c r="O1730" s="106">
        <v>1.1000000000000001</v>
      </c>
      <c r="P1730" s="106" t="s">
        <v>2493</v>
      </c>
      <c r="Q1730" s="107" t="s">
        <v>2502</v>
      </c>
      <c r="R1730" s="107" t="s">
        <v>11</v>
      </c>
    </row>
    <row r="1731" spans="2:18" ht="20.100000000000001" customHeight="1" x14ac:dyDescent="0.4">
      <c r="B1731" s="105" t="str">
        <f t="shared" si="79"/>
        <v/>
      </c>
      <c r="C1731" s="105" t="str">
        <f t="shared" si="80"/>
        <v/>
      </c>
      <c r="D1731" s="105" t="str">
        <f t="shared" si="81"/>
        <v/>
      </c>
      <c r="E1731" s="106" t="s">
        <v>2406</v>
      </c>
      <c r="F1731" s="106" t="s">
        <v>2447</v>
      </c>
      <c r="G1731" s="106" t="s">
        <v>697</v>
      </c>
      <c r="H1731" s="106" t="s">
        <v>698</v>
      </c>
      <c r="I1731" s="106">
        <v>14</v>
      </c>
      <c r="J1731" s="106"/>
      <c r="K1731" s="106"/>
      <c r="L1731" s="106" t="s">
        <v>1817</v>
      </c>
      <c r="M1731" s="106" t="s">
        <v>924</v>
      </c>
      <c r="N1731" s="106">
        <v>0.38</v>
      </c>
      <c r="O1731" s="106">
        <v>1.1000000000000001</v>
      </c>
      <c r="P1731" s="106" t="s">
        <v>2493</v>
      </c>
      <c r="Q1731" s="107" t="s">
        <v>2503</v>
      </c>
      <c r="R1731" s="107" t="s">
        <v>11</v>
      </c>
    </row>
    <row r="1732" spans="2:18" ht="20.100000000000001" customHeight="1" x14ac:dyDescent="0.4">
      <c r="B1732" s="105" t="str">
        <f t="shared" si="79"/>
        <v/>
      </c>
      <c r="C1732" s="105" t="str">
        <f t="shared" si="80"/>
        <v/>
      </c>
      <c r="D1732" s="105" t="str">
        <f t="shared" si="81"/>
        <v/>
      </c>
      <c r="E1732" s="106" t="s">
        <v>2406</v>
      </c>
      <c r="F1732" s="106" t="s">
        <v>2447</v>
      </c>
      <c r="G1732" s="106" t="s">
        <v>710</v>
      </c>
      <c r="H1732" s="106" t="s">
        <v>706</v>
      </c>
      <c r="I1732" s="106">
        <v>15</v>
      </c>
      <c r="J1732" s="106"/>
      <c r="K1732" s="106"/>
      <c r="L1732" s="106" t="s">
        <v>711</v>
      </c>
      <c r="M1732" s="106" t="s">
        <v>924</v>
      </c>
      <c r="N1732" s="106">
        <v>0.38</v>
      </c>
      <c r="O1732" s="106">
        <v>1.1000000000000001</v>
      </c>
      <c r="P1732" s="106" t="s">
        <v>2493</v>
      </c>
      <c r="Q1732" s="107" t="s">
        <v>2504</v>
      </c>
      <c r="R1732" s="107" t="s">
        <v>11</v>
      </c>
    </row>
    <row r="1733" spans="2:18" ht="20.100000000000001" customHeight="1" x14ac:dyDescent="0.4">
      <c r="B1733" s="105" t="str">
        <f t="shared" si="79"/>
        <v/>
      </c>
      <c r="C1733" s="105" t="str">
        <f t="shared" si="80"/>
        <v/>
      </c>
      <c r="D1733" s="105" t="str">
        <f t="shared" si="81"/>
        <v/>
      </c>
      <c r="E1733" s="106" t="s">
        <v>2406</v>
      </c>
      <c r="F1733" s="106" t="s">
        <v>2447</v>
      </c>
      <c r="G1733" s="106" t="s">
        <v>710</v>
      </c>
      <c r="H1733" s="106" t="s">
        <v>698</v>
      </c>
      <c r="I1733" s="106">
        <v>14</v>
      </c>
      <c r="J1733" s="106"/>
      <c r="K1733" s="106"/>
      <c r="L1733" s="106" t="s">
        <v>711</v>
      </c>
      <c r="M1733" s="106" t="s">
        <v>924</v>
      </c>
      <c r="N1733" s="106">
        <v>0.38</v>
      </c>
      <c r="O1733" s="106">
        <v>1.1000000000000001</v>
      </c>
      <c r="P1733" s="106" t="s">
        <v>2493</v>
      </c>
      <c r="Q1733" s="107" t="s">
        <v>2505</v>
      </c>
      <c r="R1733" s="107" t="s">
        <v>11</v>
      </c>
    </row>
    <row r="1734" spans="2:18" ht="20.100000000000001" customHeight="1" x14ac:dyDescent="0.4">
      <c r="B1734" s="105" t="str">
        <f t="shared" si="79"/>
        <v/>
      </c>
      <c r="C1734" s="105" t="str">
        <f t="shared" si="80"/>
        <v/>
      </c>
      <c r="D1734" s="105" t="str">
        <f t="shared" si="81"/>
        <v/>
      </c>
      <c r="E1734" s="106" t="s">
        <v>2406</v>
      </c>
      <c r="F1734" s="106" t="s">
        <v>2447</v>
      </c>
      <c r="G1734" s="106" t="s">
        <v>721</v>
      </c>
      <c r="H1734" s="106" t="s">
        <v>706</v>
      </c>
      <c r="I1734" s="106">
        <v>14</v>
      </c>
      <c r="J1734" s="106"/>
      <c r="K1734" s="106"/>
      <c r="L1734" s="106" t="s">
        <v>722</v>
      </c>
      <c r="M1734" s="106" t="s">
        <v>924</v>
      </c>
      <c r="N1734" s="106">
        <v>0.38</v>
      </c>
      <c r="O1734" s="106">
        <v>1.1000000000000001</v>
      </c>
      <c r="P1734" s="106" t="s">
        <v>2499</v>
      </c>
      <c r="Q1734" s="107" t="s">
        <v>2506</v>
      </c>
      <c r="R1734" s="107" t="s">
        <v>11</v>
      </c>
    </row>
    <row r="1735" spans="2:18" ht="20.100000000000001" customHeight="1" x14ac:dyDescent="0.4">
      <c r="B1735" s="105" t="str">
        <f t="shared" si="79"/>
        <v/>
      </c>
      <c r="C1735" s="105" t="str">
        <f t="shared" si="80"/>
        <v/>
      </c>
      <c r="D1735" s="105" t="str">
        <f t="shared" si="81"/>
        <v/>
      </c>
      <c r="E1735" s="106" t="s">
        <v>2406</v>
      </c>
      <c r="F1735" s="106" t="s">
        <v>2447</v>
      </c>
      <c r="G1735" s="106" t="s">
        <v>2477</v>
      </c>
      <c r="H1735" s="106" t="s">
        <v>706</v>
      </c>
      <c r="I1735" s="106">
        <v>15</v>
      </c>
      <c r="J1735" s="106"/>
      <c r="K1735" s="106"/>
      <c r="L1735" s="106" t="s">
        <v>2478</v>
      </c>
      <c r="M1735" s="106" t="s">
        <v>924</v>
      </c>
      <c r="N1735" s="106">
        <v>0.38</v>
      </c>
      <c r="O1735" s="106">
        <v>1.1000000000000001</v>
      </c>
      <c r="P1735" s="106" t="s">
        <v>2499</v>
      </c>
      <c r="Q1735" s="107" t="s">
        <v>2507</v>
      </c>
      <c r="R1735" s="107" t="s">
        <v>11</v>
      </c>
    </row>
    <row r="1736" spans="2:18" ht="20.100000000000001" customHeight="1" x14ac:dyDescent="0.4">
      <c r="B1736" s="105" t="str">
        <f t="shared" si="79"/>
        <v/>
      </c>
      <c r="C1736" s="105" t="str">
        <f t="shared" si="80"/>
        <v/>
      </c>
      <c r="D1736" s="105" t="str">
        <f t="shared" si="81"/>
        <v/>
      </c>
      <c r="E1736" s="106" t="s">
        <v>2406</v>
      </c>
      <c r="F1736" s="106" t="s">
        <v>2447</v>
      </c>
      <c r="G1736" s="106" t="s">
        <v>2477</v>
      </c>
      <c r="H1736" s="106" t="s">
        <v>698</v>
      </c>
      <c r="I1736" s="106">
        <v>14</v>
      </c>
      <c r="J1736" s="106"/>
      <c r="K1736" s="106"/>
      <c r="L1736" s="106" t="s">
        <v>2478</v>
      </c>
      <c r="M1736" s="106" t="s">
        <v>924</v>
      </c>
      <c r="N1736" s="106">
        <v>0.38</v>
      </c>
      <c r="O1736" s="106">
        <v>1.1000000000000001</v>
      </c>
      <c r="P1736" s="106" t="s">
        <v>2499</v>
      </c>
      <c r="Q1736" s="107" t="s">
        <v>2508</v>
      </c>
      <c r="R1736" s="107" t="s">
        <v>11</v>
      </c>
    </row>
    <row r="1737" spans="2:18" ht="20.100000000000001" customHeight="1" x14ac:dyDescent="0.4">
      <c r="B1737" s="105" t="str">
        <f t="shared" si="79"/>
        <v/>
      </c>
      <c r="C1737" s="105" t="str">
        <f t="shared" si="80"/>
        <v/>
      </c>
      <c r="D1737" s="105" t="str">
        <f t="shared" si="81"/>
        <v/>
      </c>
      <c r="E1737" s="106" t="s">
        <v>2406</v>
      </c>
      <c r="F1737" s="106" t="s">
        <v>2447</v>
      </c>
      <c r="G1737" s="106" t="s">
        <v>2482</v>
      </c>
      <c r="H1737" s="106" t="s">
        <v>706</v>
      </c>
      <c r="I1737" s="106">
        <v>15</v>
      </c>
      <c r="J1737" s="106"/>
      <c r="K1737" s="106"/>
      <c r="L1737" s="106" t="s">
        <v>2483</v>
      </c>
      <c r="M1737" s="106" t="s">
        <v>924</v>
      </c>
      <c r="N1737" s="106">
        <v>0.38</v>
      </c>
      <c r="O1737" s="106">
        <v>1.1000000000000001</v>
      </c>
      <c r="P1737" s="106" t="s">
        <v>2499</v>
      </c>
      <c r="Q1737" s="107" t="s">
        <v>2509</v>
      </c>
      <c r="R1737" s="107" t="s">
        <v>11</v>
      </c>
    </row>
    <row r="1738" spans="2:18" ht="20.100000000000001" customHeight="1" x14ac:dyDescent="0.4">
      <c r="B1738" s="105" t="str">
        <f t="shared" si="79"/>
        <v/>
      </c>
      <c r="C1738" s="105" t="str">
        <f t="shared" si="80"/>
        <v/>
      </c>
      <c r="D1738" s="105" t="str">
        <f t="shared" si="81"/>
        <v/>
      </c>
      <c r="E1738" s="106" t="s">
        <v>2406</v>
      </c>
      <c r="F1738" s="106" t="s">
        <v>2447</v>
      </c>
      <c r="G1738" s="106" t="s">
        <v>2482</v>
      </c>
      <c r="H1738" s="106" t="s">
        <v>698</v>
      </c>
      <c r="I1738" s="106">
        <v>14</v>
      </c>
      <c r="J1738" s="106"/>
      <c r="K1738" s="106"/>
      <c r="L1738" s="106" t="s">
        <v>2483</v>
      </c>
      <c r="M1738" s="106" t="s">
        <v>924</v>
      </c>
      <c r="N1738" s="106">
        <v>0.38</v>
      </c>
      <c r="O1738" s="106">
        <v>1.1000000000000001</v>
      </c>
      <c r="P1738" s="106" t="s">
        <v>2499</v>
      </c>
      <c r="Q1738" s="107" t="s">
        <v>2510</v>
      </c>
      <c r="R1738" s="107" t="s">
        <v>11</v>
      </c>
    </row>
    <row r="1739" spans="2:18" ht="20.100000000000001" customHeight="1" x14ac:dyDescent="0.4">
      <c r="B1739" s="105" t="str">
        <f t="shared" si="79"/>
        <v/>
      </c>
      <c r="C1739" s="105" t="str">
        <f t="shared" si="80"/>
        <v/>
      </c>
      <c r="D1739" s="105" t="str">
        <f t="shared" si="81"/>
        <v/>
      </c>
      <c r="E1739" s="106" t="s">
        <v>2406</v>
      </c>
      <c r="F1739" s="106" t="s">
        <v>2407</v>
      </c>
      <c r="G1739" s="106" t="s">
        <v>697</v>
      </c>
      <c r="H1739" s="106" t="s">
        <v>707</v>
      </c>
      <c r="I1739" s="106">
        <v>16</v>
      </c>
      <c r="J1739" s="106"/>
      <c r="K1739" s="106"/>
      <c r="L1739" s="106" t="s">
        <v>706</v>
      </c>
      <c r="M1739" s="106" t="s">
        <v>924</v>
      </c>
      <c r="N1739" s="106">
        <v>0.46</v>
      </c>
      <c r="O1739" s="106">
        <v>1.1000000000000001</v>
      </c>
      <c r="P1739" s="106" t="s">
        <v>2511</v>
      </c>
      <c r="Q1739" s="107" t="s">
        <v>2512</v>
      </c>
      <c r="R1739" s="107" t="s">
        <v>12</v>
      </c>
    </row>
    <row r="1740" spans="2:18" ht="20.100000000000001" customHeight="1" x14ac:dyDescent="0.4">
      <c r="B1740" s="105" t="str">
        <f t="shared" si="79"/>
        <v/>
      </c>
      <c r="C1740" s="105" t="str">
        <f t="shared" si="80"/>
        <v/>
      </c>
      <c r="D1740" s="105" t="str">
        <f t="shared" si="81"/>
        <v/>
      </c>
      <c r="E1740" s="106" t="s">
        <v>2406</v>
      </c>
      <c r="F1740" s="106" t="s">
        <v>2407</v>
      </c>
      <c r="G1740" s="106" t="s">
        <v>697</v>
      </c>
      <c r="H1740" s="106" t="s">
        <v>1817</v>
      </c>
      <c r="I1740" s="106">
        <v>16</v>
      </c>
      <c r="J1740" s="106"/>
      <c r="K1740" s="106"/>
      <c r="L1740" s="106" t="s">
        <v>706</v>
      </c>
      <c r="M1740" s="106" t="s">
        <v>924</v>
      </c>
      <c r="N1740" s="106">
        <v>0.46</v>
      </c>
      <c r="O1740" s="106">
        <v>1.1000000000000001</v>
      </c>
      <c r="P1740" s="106" t="s">
        <v>2511</v>
      </c>
      <c r="Q1740" s="107" t="s">
        <v>2513</v>
      </c>
      <c r="R1740" s="107" t="s">
        <v>12</v>
      </c>
    </row>
    <row r="1741" spans="2:18" ht="20.100000000000001" customHeight="1" x14ac:dyDescent="0.4">
      <c r="B1741" s="105" t="str">
        <f t="shared" si="79"/>
        <v/>
      </c>
      <c r="C1741" s="105" t="str">
        <f t="shared" si="80"/>
        <v/>
      </c>
      <c r="D1741" s="105" t="str">
        <f t="shared" si="81"/>
        <v/>
      </c>
      <c r="E1741" s="106" t="s">
        <v>2406</v>
      </c>
      <c r="F1741" s="106" t="s">
        <v>2407</v>
      </c>
      <c r="G1741" s="106" t="s">
        <v>697</v>
      </c>
      <c r="H1741" s="106" t="s">
        <v>1817</v>
      </c>
      <c r="I1741" s="106">
        <v>16</v>
      </c>
      <c r="J1741" s="106"/>
      <c r="K1741" s="106"/>
      <c r="L1741" s="106" t="s">
        <v>698</v>
      </c>
      <c r="M1741" s="106" t="s">
        <v>924</v>
      </c>
      <c r="N1741" s="106">
        <v>0.46</v>
      </c>
      <c r="O1741" s="106">
        <v>1.1000000000000001</v>
      </c>
      <c r="P1741" s="106" t="s">
        <v>2511</v>
      </c>
      <c r="Q1741" s="107" t="s">
        <v>2514</v>
      </c>
      <c r="R1741" s="107" t="s">
        <v>12</v>
      </c>
    </row>
    <row r="1742" spans="2:18" ht="20.100000000000001" customHeight="1" x14ac:dyDescent="0.4">
      <c r="B1742" s="105" t="str">
        <f t="shared" si="79"/>
        <v/>
      </c>
      <c r="C1742" s="105" t="str">
        <f t="shared" si="80"/>
        <v/>
      </c>
      <c r="D1742" s="105" t="str">
        <f t="shared" si="81"/>
        <v/>
      </c>
      <c r="E1742" s="106" t="s">
        <v>2406</v>
      </c>
      <c r="F1742" s="106" t="s">
        <v>2407</v>
      </c>
      <c r="G1742" s="106" t="s">
        <v>697</v>
      </c>
      <c r="H1742" s="106" t="s">
        <v>1027</v>
      </c>
      <c r="I1742" s="106">
        <v>16</v>
      </c>
      <c r="J1742" s="106"/>
      <c r="K1742" s="106"/>
      <c r="L1742" s="106" t="s">
        <v>698</v>
      </c>
      <c r="M1742" s="106" t="s">
        <v>924</v>
      </c>
      <c r="N1742" s="106">
        <v>0.45</v>
      </c>
      <c r="O1742" s="106">
        <v>1.1000000000000001</v>
      </c>
      <c r="P1742" s="106" t="s">
        <v>2511</v>
      </c>
      <c r="Q1742" s="107" t="s">
        <v>2515</v>
      </c>
      <c r="R1742" s="107" t="s">
        <v>12</v>
      </c>
    </row>
    <row r="1743" spans="2:18" ht="20.100000000000001" customHeight="1" x14ac:dyDescent="0.4">
      <c r="B1743" s="105" t="str">
        <f t="shared" si="79"/>
        <v/>
      </c>
      <c r="C1743" s="105" t="str">
        <f t="shared" si="80"/>
        <v/>
      </c>
      <c r="D1743" s="105" t="str">
        <f t="shared" si="81"/>
        <v/>
      </c>
      <c r="E1743" s="106" t="s">
        <v>2406</v>
      </c>
      <c r="F1743" s="106" t="s">
        <v>2407</v>
      </c>
      <c r="G1743" s="106" t="s">
        <v>697</v>
      </c>
      <c r="H1743" s="106" t="s">
        <v>1027</v>
      </c>
      <c r="I1743" s="106">
        <v>16</v>
      </c>
      <c r="J1743" s="106"/>
      <c r="K1743" s="106"/>
      <c r="L1743" s="106" t="s">
        <v>717</v>
      </c>
      <c r="M1743" s="106" t="s">
        <v>924</v>
      </c>
      <c r="N1743" s="106">
        <v>0.45</v>
      </c>
      <c r="O1743" s="106">
        <v>1.1000000000000001</v>
      </c>
      <c r="P1743" s="106" t="s">
        <v>2511</v>
      </c>
      <c r="Q1743" s="107" t="s">
        <v>2516</v>
      </c>
      <c r="R1743" s="107" t="s">
        <v>12</v>
      </c>
    </row>
    <row r="1744" spans="2:18" ht="20.100000000000001" customHeight="1" x14ac:dyDescent="0.4">
      <c r="B1744" s="105" t="str">
        <f t="shared" si="79"/>
        <v/>
      </c>
      <c r="C1744" s="105" t="str">
        <f t="shared" si="80"/>
        <v/>
      </c>
      <c r="D1744" s="105" t="str">
        <f t="shared" si="81"/>
        <v/>
      </c>
      <c r="E1744" s="106" t="s">
        <v>2406</v>
      </c>
      <c r="F1744" s="106" t="s">
        <v>2407</v>
      </c>
      <c r="G1744" s="106" t="s">
        <v>697</v>
      </c>
      <c r="H1744" s="106" t="s">
        <v>1389</v>
      </c>
      <c r="I1744" s="106">
        <v>15</v>
      </c>
      <c r="J1744" s="106"/>
      <c r="K1744" s="106"/>
      <c r="L1744" s="106" t="s">
        <v>717</v>
      </c>
      <c r="M1744" s="106" t="s">
        <v>924</v>
      </c>
      <c r="N1744" s="106">
        <v>0.45</v>
      </c>
      <c r="O1744" s="106">
        <v>1.1000000000000001</v>
      </c>
      <c r="P1744" s="106" t="s">
        <v>2511</v>
      </c>
      <c r="Q1744" s="107" t="s">
        <v>2517</v>
      </c>
      <c r="R1744" s="107" t="s">
        <v>12</v>
      </c>
    </row>
    <row r="1745" spans="2:18" ht="20.100000000000001" customHeight="1" x14ac:dyDescent="0.4">
      <c r="B1745" s="105" t="str">
        <f t="shared" ref="B1745:B1808" si="82">IF(OR($C$11="",$C$12=""),"",IFERROR(IF(AND($U$23&lt;&gt;R1745,$V$23&lt;&gt;R1745),"－",IF(AND(COUNTIF($C$11,"*樹脂スペーサー*")&gt;0,OR(M1745="空気",F1745="一般",F1745="一般ＰＧ")),"－",IF(AND($W$26&gt;0,$W$26&gt;=O1745),$U$26,IF(AND($W$27&gt;0,$W$27&gt;=O1745),$U$27,IF(AND($W$28&gt;0,$W$28&gt;=O1745),$U$28,IF(AND($W$29&gt;0,$W$29&gt;=O1745),$U$29,IF(AND($W$30&gt;0,$W$30&gt;=O1745),$U$30,IF(AND($W$31&gt;0,$W$31&gt;=O1745),$U$31,IF(AND($W$32&gt;0,$W$32&gt;=O1745),$U$32,"－"))))))))),"－"))</f>
        <v/>
      </c>
      <c r="C1745" s="105" t="str">
        <f t="shared" ref="C1745:C1808" si="83">IF(B1745="","",IF(B1745&lt;&gt;"－",VLOOKUP(B1745,$U$26:$V$32,2,FALSE),"－"))</f>
        <v/>
      </c>
      <c r="D1745" s="105" t="str">
        <f t="shared" ref="D1745:D1808" si="84">IF($H$10="","",IF($V$39&lt;&gt;"断熱等","－",IF(AND(COUNTIF($V$35,"*樹脂スペーサー*")&gt;0,OR(M1745="空気",F1745="一般",F1745="一般ＰＧ")),"－",IF(AND($V$36&lt;&gt;R1745,$W$36&lt;&gt;R1745),"－",IF(MID($H$10,10,1)="Z",IF(N1745&lt;=0.65,"○","－"),IF($V$37&gt;=O1745,"○","－"))))))</f>
        <v/>
      </c>
      <c r="E1745" s="106" t="s">
        <v>2406</v>
      </c>
      <c r="F1745" s="106" t="s">
        <v>2407</v>
      </c>
      <c r="G1745" s="106" t="s">
        <v>710</v>
      </c>
      <c r="H1745" s="106" t="s">
        <v>711</v>
      </c>
      <c r="I1745" s="106">
        <v>16</v>
      </c>
      <c r="J1745" s="106"/>
      <c r="K1745" s="106"/>
      <c r="L1745" s="106" t="s">
        <v>706</v>
      </c>
      <c r="M1745" s="106" t="s">
        <v>924</v>
      </c>
      <c r="N1745" s="106">
        <v>0.46</v>
      </c>
      <c r="O1745" s="106">
        <v>1.1000000000000001</v>
      </c>
      <c r="P1745" s="106" t="s">
        <v>2511</v>
      </c>
      <c r="Q1745" s="107" t="s">
        <v>2518</v>
      </c>
      <c r="R1745" s="107" t="s">
        <v>12</v>
      </c>
    </row>
    <row r="1746" spans="2:18" ht="20.100000000000001" customHeight="1" x14ac:dyDescent="0.4">
      <c r="B1746" s="105" t="str">
        <f t="shared" si="82"/>
        <v/>
      </c>
      <c r="C1746" s="105" t="str">
        <f t="shared" si="83"/>
        <v/>
      </c>
      <c r="D1746" s="105" t="str">
        <f t="shared" si="84"/>
        <v/>
      </c>
      <c r="E1746" s="106" t="s">
        <v>2406</v>
      </c>
      <c r="F1746" s="106" t="s">
        <v>2407</v>
      </c>
      <c r="G1746" s="106" t="s">
        <v>710</v>
      </c>
      <c r="H1746" s="106" t="s">
        <v>711</v>
      </c>
      <c r="I1746" s="106">
        <v>16</v>
      </c>
      <c r="J1746" s="106"/>
      <c r="K1746" s="106"/>
      <c r="L1746" s="106" t="s">
        <v>698</v>
      </c>
      <c r="M1746" s="106" t="s">
        <v>924</v>
      </c>
      <c r="N1746" s="106">
        <v>0.46</v>
      </c>
      <c r="O1746" s="106">
        <v>1.1000000000000001</v>
      </c>
      <c r="P1746" s="106" t="s">
        <v>2511</v>
      </c>
      <c r="Q1746" s="107" t="s">
        <v>2519</v>
      </c>
      <c r="R1746" s="107" t="s">
        <v>12</v>
      </c>
    </row>
    <row r="1747" spans="2:18" ht="20.100000000000001" customHeight="1" x14ac:dyDescent="0.4">
      <c r="B1747" s="105" t="str">
        <f t="shared" si="82"/>
        <v/>
      </c>
      <c r="C1747" s="105" t="str">
        <f t="shared" si="83"/>
        <v/>
      </c>
      <c r="D1747" s="105" t="str">
        <f t="shared" si="84"/>
        <v/>
      </c>
      <c r="E1747" s="106" t="s">
        <v>2406</v>
      </c>
      <c r="F1747" s="106" t="s">
        <v>2407</v>
      </c>
      <c r="G1747" s="106" t="s">
        <v>710</v>
      </c>
      <c r="H1747" s="106" t="s">
        <v>711</v>
      </c>
      <c r="I1747" s="106">
        <v>16</v>
      </c>
      <c r="J1747" s="106"/>
      <c r="K1747" s="106"/>
      <c r="L1747" s="106" t="s">
        <v>717</v>
      </c>
      <c r="M1747" s="106" t="s">
        <v>924</v>
      </c>
      <c r="N1747" s="106">
        <v>0.46</v>
      </c>
      <c r="O1747" s="106">
        <v>1.1000000000000001</v>
      </c>
      <c r="P1747" s="106" t="s">
        <v>2511</v>
      </c>
      <c r="Q1747" s="107" t="s">
        <v>2520</v>
      </c>
      <c r="R1747" s="107" t="s">
        <v>12</v>
      </c>
    </row>
    <row r="1748" spans="2:18" ht="20.100000000000001" customHeight="1" x14ac:dyDescent="0.4">
      <c r="B1748" s="105" t="str">
        <f t="shared" si="82"/>
        <v/>
      </c>
      <c r="C1748" s="105" t="str">
        <f t="shared" si="83"/>
        <v/>
      </c>
      <c r="D1748" s="105" t="str">
        <f t="shared" si="84"/>
        <v/>
      </c>
      <c r="E1748" s="106" t="s">
        <v>2406</v>
      </c>
      <c r="F1748" s="106" t="s">
        <v>2407</v>
      </c>
      <c r="G1748" s="106" t="s">
        <v>710</v>
      </c>
      <c r="H1748" s="106" t="s">
        <v>1098</v>
      </c>
      <c r="I1748" s="106">
        <v>15</v>
      </c>
      <c r="J1748" s="106"/>
      <c r="K1748" s="106"/>
      <c r="L1748" s="106" t="s">
        <v>717</v>
      </c>
      <c r="M1748" s="106" t="s">
        <v>924</v>
      </c>
      <c r="N1748" s="106">
        <v>0.45</v>
      </c>
      <c r="O1748" s="106">
        <v>1.1000000000000001</v>
      </c>
      <c r="P1748" s="106" t="s">
        <v>2511</v>
      </c>
      <c r="Q1748" s="107" t="s">
        <v>2521</v>
      </c>
      <c r="R1748" s="107" t="s">
        <v>12</v>
      </c>
    </row>
    <row r="1749" spans="2:18" ht="20.100000000000001" customHeight="1" x14ac:dyDescent="0.4">
      <c r="B1749" s="105" t="str">
        <f t="shared" si="82"/>
        <v/>
      </c>
      <c r="C1749" s="105" t="str">
        <f t="shared" si="83"/>
        <v/>
      </c>
      <c r="D1749" s="105" t="str">
        <f t="shared" si="84"/>
        <v/>
      </c>
      <c r="E1749" s="106" t="s">
        <v>2406</v>
      </c>
      <c r="F1749" s="106" t="s">
        <v>2407</v>
      </c>
      <c r="G1749" s="106" t="s">
        <v>721</v>
      </c>
      <c r="H1749" s="106" t="s">
        <v>722</v>
      </c>
      <c r="I1749" s="106">
        <v>16</v>
      </c>
      <c r="J1749" s="106"/>
      <c r="K1749" s="106"/>
      <c r="L1749" s="106" t="s">
        <v>706</v>
      </c>
      <c r="M1749" s="106" t="s">
        <v>924</v>
      </c>
      <c r="N1749" s="106">
        <v>0.45</v>
      </c>
      <c r="O1749" s="106">
        <v>1.1000000000000001</v>
      </c>
      <c r="P1749" s="106" t="s">
        <v>2511</v>
      </c>
      <c r="Q1749" s="107" t="s">
        <v>2522</v>
      </c>
      <c r="R1749" s="107" t="s">
        <v>12</v>
      </c>
    </row>
    <row r="1750" spans="2:18" ht="20.100000000000001" customHeight="1" x14ac:dyDescent="0.4">
      <c r="B1750" s="105" t="str">
        <f t="shared" si="82"/>
        <v/>
      </c>
      <c r="C1750" s="105" t="str">
        <f t="shared" si="83"/>
        <v/>
      </c>
      <c r="D1750" s="105" t="str">
        <f t="shared" si="84"/>
        <v/>
      </c>
      <c r="E1750" s="106" t="s">
        <v>2406</v>
      </c>
      <c r="F1750" s="106" t="s">
        <v>2407</v>
      </c>
      <c r="G1750" s="106" t="s">
        <v>721</v>
      </c>
      <c r="H1750" s="106" t="s">
        <v>722</v>
      </c>
      <c r="I1750" s="106">
        <v>16</v>
      </c>
      <c r="J1750" s="106"/>
      <c r="K1750" s="106"/>
      <c r="L1750" s="106" t="s">
        <v>698</v>
      </c>
      <c r="M1750" s="106" t="s">
        <v>924</v>
      </c>
      <c r="N1750" s="106">
        <v>0.45</v>
      </c>
      <c r="O1750" s="106">
        <v>1.1000000000000001</v>
      </c>
      <c r="P1750" s="106" t="s">
        <v>2511</v>
      </c>
      <c r="Q1750" s="107" t="s">
        <v>2523</v>
      </c>
      <c r="R1750" s="107" t="s">
        <v>12</v>
      </c>
    </row>
    <row r="1751" spans="2:18" ht="20.100000000000001" customHeight="1" x14ac:dyDescent="0.4">
      <c r="B1751" s="105" t="str">
        <f t="shared" si="82"/>
        <v/>
      </c>
      <c r="C1751" s="105" t="str">
        <f t="shared" si="83"/>
        <v/>
      </c>
      <c r="D1751" s="105" t="str">
        <f t="shared" si="84"/>
        <v/>
      </c>
      <c r="E1751" s="106" t="s">
        <v>2406</v>
      </c>
      <c r="F1751" s="106" t="s">
        <v>2407</v>
      </c>
      <c r="G1751" s="106" t="s">
        <v>721</v>
      </c>
      <c r="H1751" s="106" t="s">
        <v>722</v>
      </c>
      <c r="I1751" s="106">
        <v>16</v>
      </c>
      <c r="J1751" s="106"/>
      <c r="K1751" s="106"/>
      <c r="L1751" s="106" t="s">
        <v>717</v>
      </c>
      <c r="M1751" s="106" t="s">
        <v>924</v>
      </c>
      <c r="N1751" s="106">
        <v>0.45</v>
      </c>
      <c r="O1751" s="106">
        <v>1.1000000000000001</v>
      </c>
      <c r="P1751" s="106" t="s">
        <v>2511</v>
      </c>
      <c r="Q1751" s="107" t="s">
        <v>2524</v>
      </c>
      <c r="R1751" s="107" t="s">
        <v>12</v>
      </c>
    </row>
    <row r="1752" spans="2:18" ht="20.100000000000001" customHeight="1" x14ac:dyDescent="0.4">
      <c r="B1752" s="105" t="str">
        <f t="shared" si="82"/>
        <v/>
      </c>
      <c r="C1752" s="105" t="str">
        <f t="shared" si="83"/>
        <v/>
      </c>
      <c r="D1752" s="105" t="str">
        <f t="shared" si="84"/>
        <v/>
      </c>
      <c r="E1752" s="106" t="s">
        <v>2406</v>
      </c>
      <c r="F1752" s="106" t="s">
        <v>2407</v>
      </c>
      <c r="G1752" s="106" t="s">
        <v>773</v>
      </c>
      <c r="H1752" s="106" t="s">
        <v>774</v>
      </c>
      <c r="I1752" s="106">
        <v>16</v>
      </c>
      <c r="J1752" s="106"/>
      <c r="K1752" s="106"/>
      <c r="L1752" s="106" t="s">
        <v>706</v>
      </c>
      <c r="M1752" s="106" t="s">
        <v>924</v>
      </c>
      <c r="N1752" s="106">
        <v>0.44</v>
      </c>
      <c r="O1752" s="106">
        <v>1.1000000000000001</v>
      </c>
      <c r="P1752" s="106" t="s">
        <v>2511</v>
      </c>
      <c r="Q1752" s="107" t="s">
        <v>2525</v>
      </c>
      <c r="R1752" s="107" t="s">
        <v>12</v>
      </c>
    </row>
    <row r="1753" spans="2:18" ht="20.100000000000001" customHeight="1" x14ac:dyDescent="0.4">
      <c r="B1753" s="105" t="str">
        <f t="shared" si="82"/>
        <v/>
      </c>
      <c r="C1753" s="105" t="str">
        <f t="shared" si="83"/>
        <v/>
      </c>
      <c r="D1753" s="105" t="str">
        <f t="shared" si="84"/>
        <v/>
      </c>
      <c r="E1753" s="106" t="s">
        <v>2406</v>
      </c>
      <c r="F1753" s="106" t="s">
        <v>2407</v>
      </c>
      <c r="G1753" s="106" t="s">
        <v>773</v>
      </c>
      <c r="H1753" s="106" t="s">
        <v>774</v>
      </c>
      <c r="I1753" s="106">
        <v>15</v>
      </c>
      <c r="J1753" s="106"/>
      <c r="K1753" s="106"/>
      <c r="L1753" s="106" t="s">
        <v>698</v>
      </c>
      <c r="M1753" s="106" t="s">
        <v>924</v>
      </c>
      <c r="N1753" s="106">
        <v>0.43</v>
      </c>
      <c r="O1753" s="106">
        <v>1.1000000000000001</v>
      </c>
      <c r="P1753" s="106" t="s">
        <v>2511</v>
      </c>
      <c r="Q1753" s="107" t="s">
        <v>2526</v>
      </c>
      <c r="R1753" s="107" t="s">
        <v>12</v>
      </c>
    </row>
    <row r="1754" spans="2:18" ht="20.100000000000001" customHeight="1" x14ac:dyDescent="0.4">
      <c r="B1754" s="105" t="str">
        <f t="shared" si="82"/>
        <v/>
      </c>
      <c r="C1754" s="105" t="str">
        <f t="shared" si="83"/>
        <v/>
      </c>
      <c r="D1754" s="105" t="str">
        <f t="shared" si="84"/>
        <v/>
      </c>
      <c r="E1754" s="106" t="s">
        <v>2406</v>
      </c>
      <c r="F1754" s="106" t="s">
        <v>2407</v>
      </c>
      <c r="G1754" s="106" t="s">
        <v>773</v>
      </c>
      <c r="H1754" s="106" t="s">
        <v>774</v>
      </c>
      <c r="I1754" s="106">
        <v>14</v>
      </c>
      <c r="J1754" s="106"/>
      <c r="K1754" s="106"/>
      <c r="L1754" s="106" t="s">
        <v>717</v>
      </c>
      <c r="M1754" s="106" t="s">
        <v>924</v>
      </c>
      <c r="N1754" s="106">
        <v>0.43</v>
      </c>
      <c r="O1754" s="106">
        <v>1.1000000000000001</v>
      </c>
      <c r="P1754" s="106" t="s">
        <v>2511</v>
      </c>
      <c r="Q1754" s="107" t="s">
        <v>2527</v>
      </c>
      <c r="R1754" s="107" t="s">
        <v>12</v>
      </c>
    </row>
    <row r="1755" spans="2:18" ht="20.100000000000001" customHeight="1" x14ac:dyDescent="0.4">
      <c r="B1755" s="105" t="str">
        <f t="shared" si="82"/>
        <v/>
      </c>
      <c r="C1755" s="105" t="str">
        <f t="shared" si="83"/>
        <v/>
      </c>
      <c r="D1755" s="105" t="str">
        <f t="shared" si="84"/>
        <v/>
      </c>
      <c r="E1755" s="106" t="s">
        <v>2406</v>
      </c>
      <c r="F1755" s="106" t="s">
        <v>2407</v>
      </c>
      <c r="G1755" s="106" t="s">
        <v>773</v>
      </c>
      <c r="H1755" s="106" t="s">
        <v>1266</v>
      </c>
      <c r="I1755" s="106">
        <v>15</v>
      </c>
      <c r="J1755" s="106"/>
      <c r="K1755" s="106"/>
      <c r="L1755" s="106" t="s">
        <v>706</v>
      </c>
      <c r="M1755" s="106" t="s">
        <v>924</v>
      </c>
      <c r="N1755" s="106">
        <v>0.43</v>
      </c>
      <c r="O1755" s="106">
        <v>1.1000000000000001</v>
      </c>
      <c r="P1755" s="106" t="s">
        <v>2511</v>
      </c>
      <c r="Q1755" s="107" t="s">
        <v>2528</v>
      </c>
      <c r="R1755" s="107" t="s">
        <v>12</v>
      </c>
    </row>
    <row r="1756" spans="2:18" ht="20.100000000000001" customHeight="1" x14ac:dyDescent="0.4">
      <c r="B1756" s="105" t="str">
        <f t="shared" si="82"/>
        <v/>
      </c>
      <c r="C1756" s="105" t="str">
        <f t="shared" si="83"/>
        <v/>
      </c>
      <c r="D1756" s="105" t="str">
        <f t="shared" si="84"/>
        <v/>
      </c>
      <c r="E1756" s="106" t="s">
        <v>2406</v>
      </c>
      <c r="F1756" s="106" t="s">
        <v>2407</v>
      </c>
      <c r="G1756" s="106" t="s">
        <v>773</v>
      </c>
      <c r="H1756" s="106" t="s">
        <v>1266</v>
      </c>
      <c r="I1756" s="106">
        <v>14</v>
      </c>
      <c r="J1756" s="106"/>
      <c r="K1756" s="106"/>
      <c r="L1756" s="106" t="s">
        <v>698</v>
      </c>
      <c r="M1756" s="106" t="s">
        <v>924</v>
      </c>
      <c r="N1756" s="106">
        <v>0.43</v>
      </c>
      <c r="O1756" s="106">
        <v>1.1000000000000001</v>
      </c>
      <c r="P1756" s="106" t="s">
        <v>2511</v>
      </c>
      <c r="Q1756" s="107" t="s">
        <v>2529</v>
      </c>
      <c r="R1756" s="107" t="s">
        <v>12</v>
      </c>
    </row>
    <row r="1757" spans="2:18" ht="20.100000000000001" customHeight="1" x14ac:dyDescent="0.4">
      <c r="B1757" s="105" t="str">
        <f t="shared" si="82"/>
        <v/>
      </c>
      <c r="C1757" s="105" t="str">
        <f t="shared" si="83"/>
        <v/>
      </c>
      <c r="D1757" s="105" t="str">
        <f t="shared" si="84"/>
        <v/>
      </c>
      <c r="E1757" s="106" t="s">
        <v>2406</v>
      </c>
      <c r="F1757" s="106" t="s">
        <v>2407</v>
      </c>
      <c r="G1757" s="106" t="s">
        <v>778</v>
      </c>
      <c r="H1757" s="106" t="s">
        <v>779</v>
      </c>
      <c r="I1757" s="106">
        <v>16</v>
      </c>
      <c r="J1757" s="106"/>
      <c r="K1757" s="106"/>
      <c r="L1757" s="106" t="s">
        <v>706</v>
      </c>
      <c r="M1757" s="106" t="s">
        <v>924</v>
      </c>
      <c r="N1757" s="106">
        <v>0.43</v>
      </c>
      <c r="O1757" s="106">
        <v>1.1000000000000001</v>
      </c>
      <c r="P1757" s="106" t="s">
        <v>2511</v>
      </c>
      <c r="Q1757" s="107" t="s">
        <v>2530</v>
      </c>
      <c r="R1757" s="107" t="s">
        <v>12</v>
      </c>
    </row>
    <row r="1758" spans="2:18" ht="20.100000000000001" customHeight="1" x14ac:dyDescent="0.4">
      <c r="B1758" s="105" t="str">
        <f t="shared" si="82"/>
        <v/>
      </c>
      <c r="C1758" s="105" t="str">
        <f t="shared" si="83"/>
        <v/>
      </c>
      <c r="D1758" s="105" t="str">
        <f t="shared" si="84"/>
        <v/>
      </c>
      <c r="E1758" s="106" t="s">
        <v>2406</v>
      </c>
      <c r="F1758" s="106" t="s">
        <v>2407</v>
      </c>
      <c r="G1758" s="106" t="s">
        <v>778</v>
      </c>
      <c r="H1758" s="106" t="s">
        <v>779</v>
      </c>
      <c r="I1758" s="106">
        <v>15</v>
      </c>
      <c r="J1758" s="106"/>
      <c r="K1758" s="106"/>
      <c r="L1758" s="106" t="s">
        <v>698</v>
      </c>
      <c r="M1758" s="106" t="s">
        <v>924</v>
      </c>
      <c r="N1758" s="106">
        <v>0.43</v>
      </c>
      <c r="O1758" s="106">
        <v>1.1000000000000001</v>
      </c>
      <c r="P1758" s="106" t="s">
        <v>2511</v>
      </c>
      <c r="Q1758" s="107" t="s">
        <v>2531</v>
      </c>
      <c r="R1758" s="107" t="s">
        <v>12</v>
      </c>
    </row>
    <row r="1759" spans="2:18" ht="20.100000000000001" customHeight="1" x14ac:dyDescent="0.4">
      <c r="B1759" s="105" t="str">
        <f t="shared" si="82"/>
        <v/>
      </c>
      <c r="C1759" s="105" t="str">
        <f t="shared" si="83"/>
        <v/>
      </c>
      <c r="D1759" s="105" t="str">
        <f t="shared" si="84"/>
        <v/>
      </c>
      <c r="E1759" s="106" t="s">
        <v>2406</v>
      </c>
      <c r="F1759" s="106" t="s">
        <v>2407</v>
      </c>
      <c r="G1759" s="106" t="s">
        <v>778</v>
      </c>
      <c r="H1759" s="106" t="s">
        <v>779</v>
      </c>
      <c r="I1759" s="106">
        <v>14</v>
      </c>
      <c r="J1759" s="106"/>
      <c r="K1759" s="106"/>
      <c r="L1759" s="106" t="s">
        <v>717</v>
      </c>
      <c r="M1759" s="106" t="s">
        <v>924</v>
      </c>
      <c r="N1759" s="106">
        <v>0.43</v>
      </c>
      <c r="O1759" s="106">
        <v>1.1000000000000001</v>
      </c>
      <c r="P1759" s="106" t="s">
        <v>2511</v>
      </c>
      <c r="Q1759" s="107" t="s">
        <v>2532</v>
      </c>
      <c r="R1759" s="107" t="s">
        <v>12</v>
      </c>
    </row>
    <row r="1760" spans="2:18" ht="20.100000000000001" customHeight="1" x14ac:dyDescent="0.4">
      <c r="B1760" s="105" t="str">
        <f t="shared" si="82"/>
        <v/>
      </c>
      <c r="C1760" s="105" t="str">
        <f t="shared" si="83"/>
        <v/>
      </c>
      <c r="D1760" s="105" t="str">
        <f t="shared" si="84"/>
        <v/>
      </c>
      <c r="E1760" s="106" t="s">
        <v>2406</v>
      </c>
      <c r="F1760" s="106" t="s">
        <v>2407</v>
      </c>
      <c r="G1760" s="106" t="s">
        <v>778</v>
      </c>
      <c r="H1760" s="106" t="s">
        <v>1269</v>
      </c>
      <c r="I1760" s="106">
        <v>15</v>
      </c>
      <c r="J1760" s="106"/>
      <c r="K1760" s="106"/>
      <c r="L1760" s="106" t="s">
        <v>706</v>
      </c>
      <c r="M1760" s="106" t="s">
        <v>924</v>
      </c>
      <c r="N1760" s="106">
        <v>0.43</v>
      </c>
      <c r="O1760" s="106">
        <v>1.1000000000000001</v>
      </c>
      <c r="P1760" s="106" t="s">
        <v>2511</v>
      </c>
      <c r="Q1760" s="107" t="s">
        <v>2533</v>
      </c>
      <c r="R1760" s="107" t="s">
        <v>12</v>
      </c>
    </row>
    <row r="1761" spans="2:18" ht="20.100000000000001" customHeight="1" x14ac:dyDescent="0.4">
      <c r="B1761" s="105" t="str">
        <f t="shared" si="82"/>
        <v/>
      </c>
      <c r="C1761" s="105" t="str">
        <f t="shared" si="83"/>
        <v/>
      </c>
      <c r="D1761" s="105" t="str">
        <f t="shared" si="84"/>
        <v/>
      </c>
      <c r="E1761" s="106" t="s">
        <v>2406</v>
      </c>
      <c r="F1761" s="106" t="s">
        <v>2407</v>
      </c>
      <c r="G1761" s="106" t="s">
        <v>778</v>
      </c>
      <c r="H1761" s="106" t="s">
        <v>1269</v>
      </c>
      <c r="I1761" s="106">
        <v>14</v>
      </c>
      <c r="J1761" s="106"/>
      <c r="K1761" s="106"/>
      <c r="L1761" s="106" t="s">
        <v>698</v>
      </c>
      <c r="M1761" s="106" t="s">
        <v>924</v>
      </c>
      <c r="N1761" s="106">
        <v>0.43</v>
      </c>
      <c r="O1761" s="106">
        <v>1.1000000000000001</v>
      </c>
      <c r="P1761" s="106" t="s">
        <v>2511</v>
      </c>
      <c r="Q1761" s="107" t="s">
        <v>2534</v>
      </c>
      <c r="R1761" s="107" t="s">
        <v>12</v>
      </c>
    </row>
    <row r="1762" spans="2:18" ht="20.100000000000001" customHeight="1" x14ac:dyDescent="0.4">
      <c r="B1762" s="105" t="str">
        <f t="shared" si="82"/>
        <v/>
      </c>
      <c r="C1762" s="105" t="str">
        <f t="shared" si="83"/>
        <v/>
      </c>
      <c r="D1762" s="105" t="str">
        <f t="shared" si="84"/>
        <v/>
      </c>
      <c r="E1762" s="106" t="s">
        <v>2406</v>
      </c>
      <c r="F1762" s="106" t="s">
        <v>2407</v>
      </c>
      <c r="G1762" s="106" t="s">
        <v>782</v>
      </c>
      <c r="H1762" s="106" t="s">
        <v>783</v>
      </c>
      <c r="I1762" s="106">
        <v>16</v>
      </c>
      <c r="J1762" s="106"/>
      <c r="K1762" s="106"/>
      <c r="L1762" s="106" t="s">
        <v>706</v>
      </c>
      <c r="M1762" s="106" t="s">
        <v>924</v>
      </c>
      <c r="N1762" s="106">
        <v>0.3</v>
      </c>
      <c r="O1762" s="106">
        <v>1.1000000000000001</v>
      </c>
      <c r="P1762" s="106" t="s">
        <v>2511</v>
      </c>
      <c r="Q1762" s="107" t="s">
        <v>2535</v>
      </c>
      <c r="R1762" s="107" t="s">
        <v>12</v>
      </c>
    </row>
    <row r="1763" spans="2:18" ht="20.100000000000001" customHeight="1" x14ac:dyDescent="0.4">
      <c r="B1763" s="105" t="str">
        <f t="shared" si="82"/>
        <v/>
      </c>
      <c r="C1763" s="105" t="str">
        <f t="shared" si="83"/>
        <v/>
      </c>
      <c r="D1763" s="105" t="str">
        <f t="shared" si="84"/>
        <v/>
      </c>
      <c r="E1763" s="106" t="s">
        <v>2406</v>
      </c>
      <c r="F1763" s="106" t="s">
        <v>2407</v>
      </c>
      <c r="G1763" s="106" t="s">
        <v>782</v>
      </c>
      <c r="H1763" s="106" t="s">
        <v>783</v>
      </c>
      <c r="I1763" s="106">
        <v>15</v>
      </c>
      <c r="J1763" s="106"/>
      <c r="K1763" s="106"/>
      <c r="L1763" s="106" t="s">
        <v>698</v>
      </c>
      <c r="M1763" s="106" t="s">
        <v>924</v>
      </c>
      <c r="N1763" s="106">
        <v>0.3</v>
      </c>
      <c r="O1763" s="106">
        <v>1.1000000000000001</v>
      </c>
      <c r="P1763" s="106" t="s">
        <v>2511</v>
      </c>
      <c r="Q1763" s="107" t="s">
        <v>2536</v>
      </c>
      <c r="R1763" s="107" t="s">
        <v>12</v>
      </c>
    </row>
    <row r="1764" spans="2:18" ht="20.100000000000001" customHeight="1" x14ac:dyDescent="0.4">
      <c r="B1764" s="105" t="str">
        <f t="shared" si="82"/>
        <v/>
      </c>
      <c r="C1764" s="105" t="str">
        <f t="shared" si="83"/>
        <v/>
      </c>
      <c r="D1764" s="105" t="str">
        <f t="shared" si="84"/>
        <v/>
      </c>
      <c r="E1764" s="106" t="s">
        <v>2406</v>
      </c>
      <c r="F1764" s="106" t="s">
        <v>2407</v>
      </c>
      <c r="G1764" s="106" t="s">
        <v>782</v>
      </c>
      <c r="H1764" s="106" t="s">
        <v>783</v>
      </c>
      <c r="I1764" s="106">
        <v>14</v>
      </c>
      <c r="J1764" s="106"/>
      <c r="K1764" s="106"/>
      <c r="L1764" s="106" t="s">
        <v>717</v>
      </c>
      <c r="M1764" s="106" t="s">
        <v>924</v>
      </c>
      <c r="N1764" s="106">
        <v>0.3</v>
      </c>
      <c r="O1764" s="106">
        <v>1.1000000000000001</v>
      </c>
      <c r="P1764" s="106" t="s">
        <v>2511</v>
      </c>
      <c r="Q1764" s="107" t="s">
        <v>2537</v>
      </c>
      <c r="R1764" s="107" t="s">
        <v>12</v>
      </c>
    </row>
    <row r="1765" spans="2:18" ht="20.100000000000001" customHeight="1" x14ac:dyDescent="0.4">
      <c r="B1765" s="105" t="str">
        <f t="shared" si="82"/>
        <v/>
      </c>
      <c r="C1765" s="105" t="str">
        <f t="shared" si="83"/>
        <v/>
      </c>
      <c r="D1765" s="105" t="str">
        <f t="shared" si="84"/>
        <v/>
      </c>
      <c r="E1765" s="106" t="s">
        <v>2406</v>
      </c>
      <c r="F1765" s="106" t="s">
        <v>2407</v>
      </c>
      <c r="G1765" s="106" t="s">
        <v>2437</v>
      </c>
      <c r="H1765" s="106" t="s">
        <v>2438</v>
      </c>
      <c r="I1765" s="106">
        <v>16</v>
      </c>
      <c r="J1765" s="106"/>
      <c r="K1765" s="106"/>
      <c r="L1765" s="106" t="s">
        <v>706</v>
      </c>
      <c r="M1765" s="106" t="s">
        <v>924</v>
      </c>
      <c r="N1765" s="106">
        <v>0.42</v>
      </c>
      <c r="O1765" s="106">
        <v>1.1000000000000001</v>
      </c>
      <c r="P1765" s="106" t="s">
        <v>2511</v>
      </c>
      <c r="Q1765" s="107" t="s">
        <v>2538</v>
      </c>
      <c r="R1765" s="107" t="s">
        <v>12</v>
      </c>
    </row>
    <row r="1766" spans="2:18" ht="20.100000000000001" customHeight="1" x14ac:dyDescent="0.4">
      <c r="B1766" s="105" t="str">
        <f t="shared" si="82"/>
        <v/>
      </c>
      <c r="C1766" s="105" t="str">
        <f t="shared" si="83"/>
        <v/>
      </c>
      <c r="D1766" s="105" t="str">
        <f t="shared" si="84"/>
        <v/>
      </c>
      <c r="E1766" s="106" t="s">
        <v>2406</v>
      </c>
      <c r="F1766" s="106" t="s">
        <v>2407</v>
      </c>
      <c r="G1766" s="106" t="s">
        <v>2437</v>
      </c>
      <c r="H1766" s="106" t="s">
        <v>2438</v>
      </c>
      <c r="I1766" s="106">
        <v>15</v>
      </c>
      <c r="J1766" s="106"/>
      <c r="K1766" s="106"/>
      <c r="L1766" s="106" t="s">
        <v>698</v>
      </c>
      <c r="M1766" s="106" t="s">
        <v>924</v>
      </c>
      <c r="N1766" s="106">
        <v>0.42</v>
      </c>
      <c r="O1766" s="106">
        <v>1.1000000000000001</v>
      </c>
      <c r="P1766" s="106" t="s">
        <v>2511</v>
      </c>
      <c r="Q1766" s="107" t="s">
        <v>2539</v>
      </c>
      <c r="R1766" s="107" t="s">
        <v>12</v>
      </c>
    </row>
    <row r="1767" spans="2:18" ht="20.100000000000001" customHeight="1" x14ac:dyDescent="0.4">
      <c r="B1767" s="105" t="str">
        <f t="shared" si="82"/>
        <v/>
      </c>
      <c r="C1767" s="105" t="str">
        <f t="shared" si="83"/>
        <v/>
      </c>
      <c r="D1767" s="105" t="str">
        <f t="shared" si="84"/>
        <v/>
      </c>
      <c r="E1767" s="106" t="s">
        <v>2406</v>
      </c>
      <c r="F1767" s="106" t="s">
        <v>2407</v>
      </c>
      <c r="G1767" s="106" t="s">
        <v>2437</v>
      </c>
      <c r="H1767" s="106" t="s">
        <v>2438</v>
      </c>
      <c r="I1767" s="106">
        <v>14</v>
      </c>
      <c r="J1767" s="106"/>
      <c r="K1767" s="106"/>
      <c r="L1767" s="106" t="s">
        <v>717</v>
      </c>
      <c r="M1767" s="106" t="s">
        <v>924</v>
      </c>
      <c r="N1767" s="106">
        <v>0.42</v>
      </c>
      <c r="O1767" s="106">
        <v>1.1000000000000001</v>
      </c>
      <c r="P1767" s="106" t="s">
        <v>2511</v>
      </c>
      <c r="Q1767" s="107" t="s">
        <v>2540</v>
      </c>
      <c r="R1767" s="107" t="s">
        <v>12</v>
      </c>
    </row>
    <row r="1768" spans="2:18" ht="20.100000000000001" customHeight="1" x14ac:dyDescent="0.4">
      <c r="B1768" s="105" t="str">
        <f t="shared" si="82"/>
        <v/>
      </c>
      <c r="C1768" s="105" t="str">
        <f t="shared" si="83"/>
        <v/>
      </c>
      <c r="D1768" s="105" t="str">
        <f t="shared" si="84"/>
        <v/>
      </c>
      <c r="E1768" s="106" t="s">
        <v>2406</v>
      </c>
      <c r="F1768" s="106" t="s">
        <v>2407</v>
      </c>
      <c r="G1768" s="106" t="s">
        <v>2442</v>
      </c>
      <c r="H1768" s="106" t="s">
        <v>2443</v>
      </c>
      <c r="I1768" s="106">
        <v>16</v>
      </c>
      <c r="J1768" s="106"/>
      <c r="K1768" s="106"/>
      <c r="L1768" s="106" t="s">
        <v>706</v>
      </c>
      <c r="M1768" s="106" t="s">
        <v>924</v>
      </c>
      <c r="N1768" s="106">
        <v>0.42</v>
      </c>
      <c r="O1768" s="106">
        <v>1.1000000000000001</v>
      </c>
      <c r="P1768" s="106" t="s">
        <v>2511</v>
      </c>
      <c r="Q1768" s="107" t="s">
        <v>2541</v>
      </c>
      <c r="R1768" s="107" t="s">
        <v>12</v>
      </c>
    </row>
    <row r="1769" spans="2:18" ht="20.100000000000001" customHeight="1" x14ac:dyDescent="0.4">
      <c r="B1769" s="105" t="str">
        <f t="shared" si="82"/>
        <v/>
      </c>
      <c r="C1769" s="105" t="str">
        <f t="shared" si="83"/>
        <v/>
      </c>
      <c r="D1769" s="105" t="str">
        <f t="shared" si="84"/>
        <v/>
      </c>
      <c r="E1769" s="106" t="s">
        <v>2406</v>
      </c>
      <c r="F1769" s="106" t="s">
        <v>2407</v>
      </c>
      <c r="G1769" s="106" t="s">
        <v>2442</v>
      </c>
      <c r="H1769" s="106" t="s">
        <v>2443</v>
      </c>
      <c r="I1769" s="106">
        <v>15</v>
      </c>
      <c r="J1769" s="106"/>
      <c r="K1769" s="106"/>
      <c r="L1769" s="106" t="s">
        <v>698</v>
      </c>
      <c r="M1769" s="106" t="s">
        <v>924</v>
      </c>
      <c r="N1769" s="106">
        <v>0.42</v>
      </c>
      <c r="O1769" s="106">
        <v>1.1000000000000001</v>
      </c>
      <c r="P1769" s="106" t="s">
        <v>2511</v>
      </c>
      <c r="Q1769" s="107" t="s">
        <v>2542</v>
      </c>
      <c r="R1769" s="107" t="s">
        <v>12</v>
      </c>
    </row>
    <row r="1770" spans="2:18" ht="20.100000000000001" customHeight="1" x14ac:dyDescent="0.4">
      <c r="B1770" s="105" t="str">
        <f t="shared" si="82"/>
        <v/>
      </c>
      <c r="C1770" s="105" t="str">
        <f t="shared" si="83"/>
        <v/>
      </c>
      <c r="D1770" s="105" t="str">
        <f t="shared" si="84"/>
        <v/>
      </c>
      <c r="E1770" s="106" t="s">
        <v>2406</v>
      </c>
      <c r="F1770" s="106" t="s">
        <v>2407</v>
      </c>
      <c r="G1770" s="106" t="s">
        <v>2442</v>
      </c>
      <c r="H1770" s="106" t="s">
        <v>2443</v>
      </c>
      <c r="I1770" s="106">
        <v>14</v>
      </c>
      <c r="J1770" s="106"/>
      <c r="K1770" s="106"/>
      <c r="L1770" s="106" t="s">
        <v>717</v>
      </c>
      <c r="M1770" s="106" t="s">
        <v>924</v>
      </c>
      <c r="N1770" s="106">
        <v>0.42</v>
      </c>
      <c r="O1770" s="106">
        <v>1.1000000000000001</v>
      </c>
      <c r="P1770" s="106" t="s">
        <v>2511</v>
      </c>
      <c r="Q1770" s="107" t="s">
        <v>2543</v>
      </c>
      <c r="R1770" s="107" t="s">
        <v>12</v>
      </c>
    </row>
    <row r="1771" spans="2:18" ht="20.100000000000001" customHeight="1" x14ac:dyDescent="0.4">
      <c r="B1771" s="105" t="str">
        <f t="shared" si="82"/>
        <v/>
      </c>
      <c r="C1771" s="105" t="str">
        <f t="shared" si="83"/>
        <v/>
      </c>
      <c r="D1771" s="105" t="str">
        <f t="shared" si="84"/>
        <v/>
      </c>
      <c r="E1771" s="106" t="s">
        <v>2406</v>
      </c>
      <c r="F1771" s="106" t="s">
        <v>2447</v>
      </c>
      <c r="G1771" s="106" t="s">
        <v>697</v>
      </c>
      <c r="H1771" s="106" t="s">
        <v>706</v>
      </c>
      <c r="I1771" s="106">
        <v>16</v>
      </c>
      <c r="J1771" s="106"/>
      <c r="K1771" s="106"/>
      <c r="L1771" s="106" t="s">
        <v>707</v>
      </c>
      <c r="M1771" s="106" t="s">
        <v>924</v>
      </c>
      <c r="N1771" s="106">
        <v>0.38</v>
      </c>
      <c r="O1771" s="106">
        <v>1.1000000000000001</v>
      </c>
      <c r="P1771" s="106" t="s">
        <v>2511</v>
      </c>
      <c r="Q1771" s="107" t="s">
        <v>2544</v>
      </c>
      <c r="R1771" s="107" t="s">
        <v>12</v>
      </c>
    </row>
    <row r="1772" spans="2:18" ht="20.100000000000001" customHeight="1" x14ac:dyDescent="0.4">
      <c r="B1772" s="105" t="str">
        <f t="shared" si="82"/>
        <v/>
      </c>
      <c r="C1772" s="105" t="str">
        <f t="shared" si="83"/>
        <v/>
      </c>
      <c r="D1772" s="105" t="str">
        <f t="shared" si="84"/>
        <v/>
      </c>
      <c r="E1772" s="106" t="s">
        <v>2406</v>
      </c>
      <c r="F1772" s="106" t="s">
        <v>2447</v>
      </c>
      <c r="G1772" s="106" t="s">
        <v>697</v>
      </c>
      <c r="H1772" s="106" t="s">
        <v>706</v>
      </c>
      <c r="I1772" s="106">
        <v>16</v>
      </c>
      <c r="J1772" s="106"/>
      <c r="K1772" s="106"/>
      <c r="L1772" s="106" t="s">
        <v>1817</v>
      </c>
      <c r="M1772" s="106" t="s">
        <v>924</v>
      </c>
      <c r="N1772" s="106">
        <v>0.38</v>
      </c>
      <c r="O1772" s="106">
        <v>1.1000000000000001</v>
      </c>
      <c r="P1772" s="106" t="s">
        <v>2511</v>
      </c>
      <c r="Q1772" s="107" t="s">
        <v>2545</v>
      </c>
      <c r="R1772" s="107" t="s">
        <v>12</v>
      </c>
    </row>
    <row r="1773" spans="2:18" ht="20.100000000000001" customHeight="1" x14ac:dyDescent="0.4">
      <c r="B1773" s="105" t="str">
        <f t="shared" si="82"/>
        <v/>
      </c>
      <c r="C1773" s="105" t="str">
        <f t="shared" si="83"/>
        <v/>
      </c>
      <c r="D1773" s="105" t="str">
        <f t="shared" si="84"/>
        <v/>
      </c>
      <c r="E1773" s="106" t="s">
        <v>2406</v>
      </c>
      <c r="F1773" s="106" t="s">
        <v>2447</v>
      </c>
      <c r="G1773" s="106" t="s">
        <v>697</v>
      </c>
      <c r="H1773" s="106" t="s">
        <v>698</v>
      </c>
      <c r="I1773" s="106">
        <v>16</v>
      </c>
      <c r="J1773" s="106"/>
      <c r="K1773" s="106"/>
      <c r="L1773" s="106" t="s">
        <v>1817</v>
      </c>
      <c r="M1773" s="106" t="s">
        <v>924</v>
      </c>
      <c r="N1773" s="106">
        <v>0.38</v>
      </c>
      <c r="O1773" s="106">
        <v>1.1000000000000001</v>
      </c>
      <c r="P1773" s="106" t="s">
        <v>2511</v>
      </c>
      <c r="Q1773" s="107" t="s">
        <v>2546</v>
      </c>
      <c r="R1773" s="107" t="s">
        <v>12</v>
      </c>
    </row>
    <row r="1774" spans="2:18" ht="20.100000000000001" customHeight="1" x14ac:dyDescent="0.4">
      <c r="B1774" s="105" t="str">
        <f t="shared" si="82"/>
        <v/>
      </c>
      <c r="C1774" s="105" t="str">
        <f t="shared" si="83"/>
        <v/>
      </c>
      <c r="D1774" s="105" t="str">
        <f t="shared" si="84"/>
        <v/>
      </c>
      <c r="E1774" s="106" t="s">
        <v>2406</v>
      </c>
      <c r="F1774" s="106" t="s">
        <v>2447</v>
      </c>
      <c r="G1774" s="106" t="s">
        <v>697</v>
      </c>
      <c r="H1774" s="106" t="s">
        <v>698</v>
      </c>
      <c r="I1774" s="106">
        <v>16</v>
      </c>
      <c r="J1774" s="106"/>
      <c r="K1774" s="106"/>
      <c r="L1774" s="106" t="s">
        <v>1027</v>
      </c>
      <c r="M1774" s="106" t="s">
        <v>924</v>
      </c>
      <c r="N1774" s="106">
        <v>0.38</v>
      </c>
      <c r="O1774" s="106">
        <v>1.1000000000000001</v>
      </c>
      <c r="P1774" s="106" t="s">
        <v>2511</v>
      </c>
      <c r="Q1774" s="107" t="s">
        <v>2547</v>
      </c>
      <c r="R1774" s="107" t="s">
        <v>12</v>
      </c>
    </row>
    <row r="1775" spans="2:18" ht="20.100000000000001" customHeight="1" x14ac:dyDescent="0.4">
      <c r="B1775" s="105" t="str">
        <f t="shared" si="82"/>
        <v/>
      </c>
      <c r="C1775" s="105" t="str">
        <f t="shared" si="83"/>
        <v/>
      </c>
      <c r="D1775" s="105" t="str">
        <f t="shared" si="84"/>
        <v/>
      </c>
      <c r="E1775" s="106" t="s">
        <v>2406</v>
      </c>
      <c r="F1775" s="106" t="s">
        <v>2447</v>
      </c>
      <c r="G1775" s="106" t="s">
        <v>697</v>
      </c>
      <c r="H1775" s="106" t="s">
        <v>717</v>
      </c>
      <c r="I1775" s="106">
        <v>16</v>
      </c>
      <c r="J1775" s="106"/>
      <c r="K1775" s="106"/>
      <c r="L1775" s="106" t="s">
        <v>1027</v>
      </c>
      <c r="M1775" s="106" t="s">
        <v>924</v>
      </c>
      <c r="N1775" s="106">
        <v>0.37</v>
      </c>
      <c r="O1775" s="106">
        <v>1.1000000000000001</v>
      </c>
      <c r="P1775" s="106" t="s">
        <v>2511</v>
      </c>
      <c r="Q1775" s="107" t="s">
        <v>2548</v>
      </c>
      <c r="R1775" s="107" t="s">
        <v>12</v>
      </c>
    </row>
    <row r="1776" spans="2:18" ht="20.100000000000001" customHeight="1" x14ac:dyDescent="0.4">
      <c r="B1776" s="105" t="str">
        <f t="shared" si="82"/>
        <v/>
      </c>
      <c r="C1776" s="105" t="str">
        <f t="shared" si="83"/>
        <v/>
      </c>
      <c r="D1776" s="105" t="str">
        <f t="shared" si="84"/>
        <v/>
      </c>
      <c r="E1776" s="106" t="s">
        <v>2406</v>
      </c>
      <c r="F1776" s="106" t="s">
        <v>2447</v>
      </c>
      <c r="G1776" s="106" t="s">
        <v>697</v>
      </c>
      <c r="H1776" s="106" t="s">
        <v>717</v>
      </c>
      <c r="I1776" s="106">
        <v>15</v>
      </c>
      <c r="J1776" s="106"/>
      <c r="K1776" s="106"/>
      <c r="L1776" s="106" t="s">
        <v>1389</v>
      </c>
      <c r="M1776" s="106" t="s">
        <v>924</v>
      </c>
      <c r="N1776" s="106">
        <v>0.37</v>
      </c>
      <c r="O1776" s="106">
        <v>1.1000000000000001</v>
      </c>
      <c r="P1776" s="106" t="s">
        <v>2511</v>
      </c>
      <c r="Q1776" s="107" t="s">
        <v>2549</v>
      </c>
      <c r="R1776" s="107" t="s">
        <v>12</v>
      </c>
    </row>
    <row r="1777" spans="2:18" ht="20.100000000000001" customHeight="1" x14ac:dyDescent="0.4">
      <c r="B1777" s="105" t="str">
        <f t="shared" si="82"/>
        <v/>
      </c>
      <c r="C1777" s="105" t="str">
        <f t="shared" si="83"/>
        <v/>
      </c>
      <c r="D1777" s="105" t="str">
        <f t="shared" si="84"/>
        <v/>
      </c>
      <c r="E1777" s="106" t="s">
        <v>2406</v>
      </c>
      <c r="F1777" s="106" t="s">
        <v>2447</v>
      </c>
      <c r="G1777" s="106" t="s">
        <v>710</v>
      </c>
      <c r="H1777" s="106" t="s">
        <v>706</v>
      </c>
      <c r="I1777" s="106">
        <v>16</v>
      </c>
      <c r="J1777" s="106"/>
      <c r="K1777" s="106"/>
      <c r="L1777" s="106" t="s">
        <v>711</v>
      </c>
      <c r="M1777" s="106" t="s">
        <v>924</v>
      </c>
      <c r="N1777" s="106">
        <v>0.38</v>
      </c>
      <c r="O1777" s="106">
        <v>1.1000000000000001</v>
      </c>
      <c r="P1777" s="106" t="s">
        <v>2511</v>
      </c>
      <c r="Q1777" s="107" t="s">
        <v>2550</v>
      </c>
      <c r="R1777" s="107" t="s">
        <v>12</v>
      </c>
    </row>
    <row r="1778" spans="2:18" ht="20.100000000000001" customHeight="1" x14ac:dyDescent="0.4">
      <c r="B1778" s="105" t="str">
        <f t="shared" si="82"/>
        <v/>
      </c>
      <c r="C1778" s="105" t="str">
        <f t="shared" si="83"/>
        <v/>
      </c>
      <c r="D1778" s="105" t="str">
        <f t="shared" si="84"/>
        <v/>
      </c>
      <c r="E1778" s="106" t="s">
        <v>2406</v>
      </c>
      <c r="F1778" s="106" t="s">
        <v>2447</v>
      </c>
      <c r="G1778" s="106" t="s">
        <v>710</v>
      </c>
      <c r="H1778" s="106" t="s">
        <v>698</v>
      </c>
      <c r="I1778" s="106">
        <v>16</v>
      </c>
      <c r="J1778" s="106"/>
      <c r="K1778" s="106"/>
      <c r="L1778" s="106" t="s">
        <v>711</v>
      </c>
      <c r="M1778" s="106" t="s">
        <v>924</v>
      </c>
      <c r="N1778" s="106">
        <v>0.38</v>
      </c>
      <c r="O1778" s="106">
        <v>1.1000000000000001</v>
      </c>
      <c r="P1778" s="106" t="s">
        <v>2511</v>
      </c>
      <c r="Q1778" s="107" t="s">
        <v>2551</v>
      </c>
      <c r="R1778" s="107" t="s">
        <v>12</v>
      </c>
    </row>
    <row r="1779" spans="2:18" ht="20.100000000000001" customHeight="1" x14ac:dyDescent="0.4">
      <c r="B1779" s="105" t="str">
        <f t="shared" si="82"/>
        <v/>
      </c>
      <c r="C1779" s="105" t="str">
        <f t="shared" si="83"/>
        <v/>
      </c>
      <c r="D1779" s="105" t="str">
        <f t="shared" si="84"/>
        <v/>
      </c>
      <c r="E1779" s="106" t="s">
        <v>2406</v>
      </c>
      <c r="F1779" s="106" t="s">
        <v>2447</v>
      </c>
      <c r="G1779" s="106" t="s">
        <v>710</v>
      </c>
      <c r="H1779" s="106" t="s">
        <v>717</v>
      </c>
      <c r="I1779" s="106">
        <v>16</v>
      </c>
      <c r="J1779" s="106"/>
      <c r="K1779" s="106"/>
      <c r="L1779" s="106" t="s">
        <v>711</v>
      </c>
      <c r="M1779" s="106" t="s">
        <v>924</v>
      </c>
      <c r="N1779" s="106">
        <v>0.37</v>
      </c>
      <c r="O1779" s="106">
        <v>1.1000000000000001</v>
      </c>
      <c r="P1779" s="106" t="s">
        <v>2511</v>
      </c>
      <c r="Q1779" s="107" t="s">
        <v>2552</v>
      </c>
      <c r="R1779" s="107" t="s">
        <v>12</v>
      </c>
    </row>
    <row r="1780" spans="2:18" ht="20.100000000000001" customHeight="1" x14ac:dyDescent="0.4">
      <c r="B1780" s="105" t="str">
        <f t="shared" si="82"/>
        <v/>
      </c>
      <c r="C1780" s="105" t="str">
        <f t="shared" si="83"/>
        <v/>
      </c>
      <c r="D1780" s="105" t="str">
        <f t="shared" si="84"/>
        <v/>
      </c>
      <c r="E1780" s="106" t="s">
        <v>2406</v>
      </c>
      <c r="F1780" s="106" t="s">
        <v>2447</v>
      </c>
      <c r="G1780" s="106" t="s">
        <v>710</v>
      </c>
      <c r="H1780" s="106" t="s">
        <v>717</v>
      </c>
      <c r="I1780" s="106">
        <v>15</v>
      </c>
      <c r="J1780" s="106"/>
      <c r="K1780" s="106"/>
      <c r="L1780" s="106" t="s">
        <v>1098</v>
      </c>
      <c r="M1780" s="106" t="s">
        <v>924</v>
      </c>
      <c r="N1780" s="106">
        <v>0.37</v>
      </c>
      <c r="O1780" s="106">
        <v>1.1000000000000001</v>
      </c>
      <c r="P1780" s="106" t="s">
        <v>2511</v>
      </c>
      <c r="Q1780" s="107" t="s">
        <v>2553</v>
      </c>
      <c r="R1780" s="107" t="s">
        <v>12</v>
      </c>
    </row>
    <row r="1781" spans="2:18" ht="20.100000000000001" customHeight="1" x14ac:dyDescent="0.4">
      <c r="B1781" s="105" t="str">
        <f t="shared" si="82"/>
        <v/>
      </c>
      <c r="C1781" s="105" t="str">
        <f t="shared" si="83"/>
        <v/>
      </c>
      <c r="D1781" s="105" t="str">
        <f t="shared" si="84"/>
        <v/>
      </c>
      <c r="E1781" s="106" t="s">
        <v>2406</v>
      </c>
      <c r="F1781" s="106" t="s">
        <v>2447</v>
      </c>
      <c r="G1781" s="106" t="s">
        <v>721</v>
      </c>
      <c r="H1781" s="106" t="s">
        <v>706</v>
      </c>
      <c r="I1781" s="106">
        <v>16</v>
      </c>
      <c r="J1781" s="106"/>
      <c r="K1781" s="106"/>
      <c r="L1781" s="106" t="s">
        <v>722</v>
      </c>
      <c r="M1781" s="106" t="s">
        <v>924</v>
      </c>
      <c r="N1781" s="106">
        <v>0.38</v>
      </c>
      <c r="O1781" s="106">
        <v>1.1000000000000001</v>
      </c>
      <c r="P1781" s="106" t="s">
        <v>2511</v>
      </c>
      <c r="Q1781" s="107" t="s">
        <v>2554</v>
      </c>
      <c r="R1781" s="107" t="s">
        <v>12</v>
      </c>
    </row>
    <row r="1782" spans="2:18" ht="20.100000000000001" customHeight="1" x14ac:dyDescent="0.4">
      <c r="B1782" s="105" t="str">
        <f t="shared" si="82"/>
        <v/>
      </c>
      <c r="C1782" s="105" t="str">
        <f t="shared" si="83"/>
        <v/>
      </c>
      <c r="D1782" s="105" t="str">
        <f t="shared" si="84"/>
        <v/>
      </c>
      <c r="E1782" s="106" t="s">
        <v>2406</v>
      </c>
      <c r="F1782" s="106" t="s">
        <v>2447</v>
      </c>
      <c r="G1782" s="106" t="s">
        <v>721</v>
      </c>
      <c r="H1782" s="106" t="s">
        <v>698</v>
      </c>
      <c r="I1782" s="106">
        <v>16</v>
      </c>
      <c r="J1782" s="106"/>
      <c r="K1782" s="106"/>
      <c r="L1782" s="106" t="s">
        <v>722</v>
      </c>
      <c r="M1782" s="106" t="s">
        <v>924</v>
      </c>
      <c r="N1782" s="106">
        <v>0.38</v>
      </c>
      <c r="O1782" s="106">
        <v>1.1000000000000001</v>
      </c>
      <c r="P1782" s="106" t="s">
        <v>2511</v>
      </c>
      <c r="Q1782" s="107" t="s">
        <v>2555</v>
      </c>
      <c r="R1782" s="107" t="s">
        <v>12</v>
      </c>
    </row>
    <row r="1783" spans="2:18" ht="20.100000000000001" customHeight="1" x14ac:dyDescent="0.4">
      <c r="B1783" s="105" t="str">
        <f t="shared" si="82"/>
        <v/>
      </c>
      <c r="C1783" s="105" t="str">
        <f t="shared" si="83"/>
        <v/>
      </c>
      <c r="D1783" s="105" t="str">
        <f t="shared" si="84"/>
        <v/>
      </c>
      <c r="E1783" s="106" t="s">
        <v>2406</v>
      </c>
      <c r="F1783" s="106" t="s">
        <v>2447</v>
      </c>
      <c r="G1783" s="106" t="s">
        <v>721</v>
      </c>
      <c r="H1783" s="106" t="s">
        <v>717</v>
      </c>
      <c r="I1783" s="106">
        <v>16</v>
      </c>
      <c r="J1783" s="106"/>
      <c r="K1783" s="106"/>
      <c r="L1783" s="106" t="s">
        <v>722</v>
      </c>
      <c r="M1783" s="106" t="s">
        <v>924</v>
      </c>
      <c r="N1783" s="106">
        <v>0.37</v>
      </c>
      <c r="O1783" s="106">
        <v>1.1000000000000001</v>
      </c>
      <c r="P1783" s="106" t="s">
        <v>2511</v>
      </c>
      <c r="Q1783" s="107" t="s">
        <v>2556</v>
      </c>
      <c r="R1783" s="107" t="s">
        <v>12</v>
      </c>
    </row>
    <row r="1784" spans="2:18" ht="20.100000000000001" customHeight="1" x14ac:dyDescent="0.4">
      <c r="B1784" s="105" t="str">
        <f t="shared" si="82"/>
        <v/>
      </c>
      <c r="C1784" s="105" t="str">
        <f t="shared" si="83"/>
        <v/>
      </c>
      <c r="D1784" s="105" t="str">
        <f t="shared" si="84"/>
        <v/>
      </c>
      <c r="E1784" s="106" t="s">
        <v>2406</v>
      </c>
      <c r="F1784" s="106" t="s">
        <v>2447</v>
      </c>
      <c r="G1784" s="106" t="s">
        <v>773</v>
      </c>
      <c r="H1784" s="106" t="s">
        <v>706</v>
      </c>
      <c r="I1784" s="106">
        <v>16</v>
      </c>
      <c r="J1784" s="106"/>
      <c r="K1784" s="106"/>
      <c r="L1784" s="106" t="s">
        <v>774</v>
      </c>
      <c r="M1784" s="106" t="s">
        <v>924</v>
      </c>
      <c r="N1784" s="106">
        <v>0.38</v>
      </c>
      <c r="O1784" s="106">
        <v>1.1000000000000001</v>
      </c>
      <c r="P1784" s="106" t="s">
        <v>2511</v>
      </c>
      <c r="Q1784" s="107" t="s">
        <v>2557</v>
      </c>
      <c r="R1784" s="107" t="s">
        <v>12</v>
      </c>
    </row>
    <row r="1785" spans="2:18" ht="20.100000000000001" customHeight="1" x14ac:dyDescent="0.4">
      <c r="B1785" s="105" t="str">
        <f t="shared" si="82"/>
        <v/>
      </c>
      <c r="C1785" s="105" t="str">
        <f t="shared" si="83"/>
        <v/>
      </c>
      <c r="D1785" s="105" t="str">
        <f t="shared" si="84"/>
        <v/>
      </c>
      <c r="E1785" s="106" t="s">
        <v>2406</v>
      </c>
      <c r="F1785" s="106" t="s">
        <v>2447</v>
      </c>
      <c r="G1785" s="106" t="s">
        <v>773</v>
      </c>
      <c r="H1785" s="106" t="s">
        <v>698</v>
      </c>
      <c r="I1785" s="106">
        <v>15</v>
      </c>
      <c r="J1785" s="106"/>
      <c r="K1785" s="106"/>
      <c r="L1785" s="106" t="s">
        <v>774</v>
      </c>
      <c r="M1785" s="106" t="s">
        <v>924</v>
      </c>
      <c r="N1785" s="106">
        <v>0.38</v>
      </c>
      <c r="O1785" s="106">
        <v>1.1000000000000001</v>
      </c>
      <c r="P1785" s="106" t="s">
        <v>2511</v>
      </c>
      <c r="Q1785" s="107" t="s">
        <v>2558</v>
      </c>
      <c r="R1785" s="107" t="s">
        <v>12</v>
      </c>
    </row>
    <row r="1786" spans="2:18" ht="20.100000000000001" customHeight="1" x14ac:dyDescent="0.4">
      <c r="B1786" s="105" t="str">
        <f t="shared" si="82"/>
        <v/>
      </c>
      <c r="C1786" s="105" t="str">
        <f t="shared" si="83"/>
        <v/>
      </c>
      <c r="D1786" s="105" t="str">
        <f t="shared" si="84"/>
        <v/>
      </c>
      <c r="E1786" s="106" t="s">
        <v>2406</v>
      </c>
      <c r="F1786" s="106" t="s">
        <v>2447</v>
      </c>
      <c r="G1786" s="106" t="s">
        <v>773</v>
      </c>
      <c r="H1786" s="106" t="s">
        <v>717</v>
      </c>
      <c r="I1786" s="106">
        <v>14</v>
      </c>
      <c r="J1786" s="106"/>
      <c r="K1786" s="106"/>
      <c r="L1786" s="106" t="s">
        <v>774</v>
      </c>
      <c r="M1786" s="106" t="s">
        <v>924</v>
      </c>
      <c r="N1786" s="106">
        <v>0.37</v>
      </c>
      <c r="O1786" s="106">
        <v>1.1000000000000001</v>
      </c>
      <c r="P1786" s="106" t="s">
        <v>2511</v>
      </c>
      <c r="Q1786" s="107" t="s">
        <v>2559</v>
      </c>
      <c r="R1786" s="107" t="s">
        <v>12</v>
      </c>
    </row>
    <row r="1787" spans="2:18" ht="20.100000000000001" customHeight="1" x14ac:dyDescent="0.4">
      <c r="B1787" s="105" t="str">
        <f t="shared" si="82"/>
        <v/>
      </c>
      <c r="C1787" s="105" t="str">
        <f t="shared" si="83"/>
        <v/>
      </c>
      <c r="D1787" s="105" t="str">
        <f t="shared" si="84"/>
        <v/>
      </c>
      <c r="E1787" s="106" t="s">
        <v>2406</v>
      </c>
      <c r="F1787" s="106" t="s">
        <v>2447</v>
      </c>
      <c r="G1787" s="106" t="s">
        <v>773</v>
      </c>
      <c r="H1787" s="106" t="s">
        <v>706</v>
      </c>
      <c r="I1787" s="106">
        <v>15</v>
      </c>
      <c r="J1787" s="106"/>
      <c r="K1787" s="106"/>
      <c r="L1787" s="106" t="s">
        <v>1266</v>
      </c>
      <c r="M1787" s="106" t="s">
        <v>924</v>
      </c>
      <c r="N1787" s="106">
        <v>0.38</v>
      </c>
      <c r="O1787" s="106">
        <v>1.1000000000000001</v>
      </c>
      <c r="P1787" s="106" t="s">
        <v>2511</v>
      </c>
      <c r="Q1787" s="107" t="s">
        <v>2560</v>
      </c>
      <c r="R1787" s="107" t="s">
        <v>12</v>
      </c>
    </row>
    <row r="1788" spans="2:18" ht="20.100000000000001" customHeight="1" x14ac:dyDescent="0.4">
      <c r="B1788" s="105" t="str">
        <f t="shared" si="82"/>
        <v/>
      </c>
      <c r="C1788" s="105" t="str">
        <f t="shared" si="83"/>
        <v/>
      </c>
      <c r="D1788" s="105" t="str">
        <f t="shared" si="84"/>
        <v/>
      </c>
      <c r="E1788" s="106" t="s">
        <v>2406</v>
      </c>
      <c r="F1788" s="106" t="s">
        <v>2447</v>
      </c>
      <c r="G1788" s="106" t="s">
        <v>773</v>
      </c>
      <c r="H1788" s="106" t="s">
        <v>698</v>
      </c>
      <c r="I1788" s="106">
        <v>14</v>
      </c>
      <c r="J1788" s="106"/>
      <c r="K1788" s="106"/>
      <c r="L1788" s="106" t="s">
        <v>1266</v>
      </c>
      <c r="M1788" s="106" t="s">
        <v>924</v>
      </c>
      <c r="N1788" s="106">
        <v>0.38</v>
      </c>
      <c r="O1788" s="106">
        <v>1.1000000000000001</v>
      </c>
      <c r="P1788" s="106" t="s">
        <v>2511</v>
      </c>
      <c r="Q1788" s="107" t="s">
        <v>2561</v>
      </c>
      <c r="R1788" s="107" t="s">
        <v>12</v>
      </c>
    </row>
    <row r="1789" spans="2:18" ht="20.100000000000001" customHeight="1" x14ac:dyDescent="0.4">
      <c r="B1789" s="105" t="str">
        <f t="shared" si="82"/>
        <v/>
      </c>
      <c r="C1789" s="105" t="str">
        <f t="shared" si="83"/>
        <v/>
      </c>
      <c r="D1789" s="105" t="str">
        <f t="shared" si="84"/>
        <v/>
      </c>
      <c r="E1789" s="106" t="s">
        <v>2406</v>
      </c>
      <c r="F1789" s="106" t="s">
        <v>2447</v>
      </c>
      <c r="G1789" s="106" t="s">
        <v>778</v>
      </c>
      <c r="H1789" s="106" t="s">
        <v>706</v>
      </c>
      <c r="I1789" s="106">
        <v>16</v>
      </c>
      <c r="J1789" s="106"/>
      <c r="K1789" s="106"/>
      <c r="L1789" s="106" t="s">
        <v>779</v>
      </c>
      <c r="M1789" s="106" t="s">
        <v>924</v>
      </c>
      <c r="N1789" s="106">
        <v>0.38</v>
      </c>
      <c r="O1789" s="106">
        <v>1.1000000000000001</v>
      </c>
      <c r="P1789" s="106" t="s">
        <v>2511</v>
      </c>
      <c r="Q1789" s="107" t="s">
        <v>2562</v>
      </c>
      <c r="R1789" s="107" t="s">
        <v>12</v>
      </c>
    </row>
    <row r="1790" spans="2:18" ht="20.100000000000001" customHeight="1" x14ac:dyDescent="0.4">
      <c r="B1790" s="105" t="str">
        <f t="shared" si="82"/>
        <v/>
      </c>
      <c r="C1790" s="105" t="str">
        <f t="shared" si="83"/>
        <v/>
      </c>
      <c r="D1790" s="105" t="str">
        <f t="shared" si="84"/>
        <v/>
      </c>
      <c r="E1790" s="106" t="s">
        <v>2406</v>
      </c>
      <c r="F1790" s="106" t="s">
        <v>2447</v>
      </c>
      <c r="G1790" s="106" t="s">
        <v>778</v>
      </c>
      <c r="H1790" s="106" t="s">
        <v>698</v>
      </c>
      <c r="I1790" s="106">
        <v>15</v>
      </c>
      <c r="J1790" s="106"/>
      <c r="K1790" s="106"/>
      <c r="L1790" s="106" t="s">
        <v>779</v>
      </c>
      <c r="M1790" s="106" t="s">
        <v>924</v>
      </c>
      <c r="N1790" s="106">
        <v>0.38</v>
      </c>
      <c r="O1790" s="106">
        <v>1.1000000000000001</v>
      </c>
      <c r="P1790" s="106" t="s">
        <v>2511</v>
      </c>
      <c r="Q1790" s="107" t="s">
        <v>2563</v>
      </c>
      <c r="R1790" s="107" t="s">
        <v>12</v>
      </c>
    </row>
    <row r="1791" spans="2:18" ht="20.100000000000001" customHeight="1" x14ac:dyDescent="0.4">
      <c r="B1791" s="105" t="str">
        <f t="shared" si="82"/>
        <v/>
      </c>
      <c r="C1791" s="105" t="str">
        <f t="shared" si="83"/>
        <v/>
      </c>
      <c r="D1791" s="105" t="str">
        <f t="shared" si="84"/>
        <v/>
      </c>
      <c r="E1791" s="106" t="s">
        <v>2406</v>
      </c>
      <c r="F1791" s="106" t="s">
        <v>2447</v>
      </c>
      <c r="G1791" s="106" t="s">
        <v>778</v>
      </c>
      <c r="H1791" s="106" t="s">
        <v>717</v>
      </c>
      <c r="I1791" s="106">
        <v>14</v>
      </c>
      <c r="J1791" s="106"/>
      <c r="K1791" s="106"/>
      <c r="L1791" s="106" t="s">
        <v>779</v>
      </c>
      <c r="M1791" s="106" t="s">
        <v>924</v>
      </c>
      <c r="N1791" s="106">
        <v>0.37</v>
      </c>
      <c r="O1791" s="106">
        <v>1.1000000000000001</v>
      </c>
      <c r="P1791" s="106" t="s">
        <v>2511</v>
      </c>
      <c r="Q1791" s="107" t="s">
        <v>2564</v>
      </c>
      <c r="R1791" s="107" t="s">
        <v>12</v>
      </c>
    </row>
    <row r="1792" spans="2:18" ht="20.100000000000001" customHeight="1" x14ac:dyDescent="0.4">
      <c r="B1792" s="105" t="str">
        <f t="shared" si="82"/>
        <v/>
      </c>
      <c r="C1792" s="105" t="str">
        <f t="shared" si="83"/>
        <v/>
      </c>
      <c r="D1792" s="105" t="str">
        <f t="shared" si="84"/>
        <v/>
      </c>
      <c r="E1792" s="106" t="s">
        <v>2406</v>
      </c>
      <c r="F1792" s="106" t="s">
        <v>2447</v>
      </c>
      <c r="G1792" s="106" t="s">
        <v>778</v>
      </c>
      <c r="H1792" s="106" t="s">
        <v>706</v>
      </c>
      <c r="I1792" s="106">
        <v>15</v>
      </c>
      <c r="J1792" s="106"/>
      <c r="K1792" s="106"/>
      <c r="L1792" s="106" t="s">
        <v>1269</v>
      </c>
      <c r="M1792" s="106" t="s">
        <v>924</v>
      </c>
      <c r="N1792" s="106">
        <v>0.38</v>
      </c>
      <c r="O1792" s="106">
        <v>1.1000000000000001</v>
      </c>
      <c r="P1792" s="106" t="s">
        <v>2511</v>
      </c>
      <c r="Q1792" s="107" t="s">
        <v>2565</v>
      </c>
      <c r="R1792" s="107" t="s">
        <v>12</v>
      </c>
    </row>
    <row r="1793" spans="2:18" ht="20.100000000000001" customHeight="1" x14ac:dyDescent="0.4">
      <c r="B1793" s="105" t="str">
        <f t="shared" si="82"/>
        <v/>
      </c>
      <c r="C1793" s="105" t="str">
        <f t="shared" si="83"/>
        <v/>
      </c>
      <c r="D1793" s="105" t="str">
        <f t="shared" si="84"/>
        <v/>
      </c>
      <c r="E1793" s="106" t="s">
        <v>2406</v>
      </c>
      <c r="F1793" s="106" t="s">
        <v>2447</v>
      </c>
      <c r="G1793" s="106" t="s">
        <v>778</v>
      </c>
      <c r="H1793" s="106" t="s">
        <v>698</v>
      </c>
      <c r="I1793" s="106">
        <v>14</v>
      </c>
      <c r="J1793" s="106"/>
      <c r="K1793" s="106"/>
      <c r="L1793" s="106" t="s">
        <v>1269</v>
      </c>
      <c r="M1793" s="106" t="s">
        <v>924</v>
      </c>
      <c r="N1793" s="106">
        <v>0.38</v>
      </c>
      <c r="O1793" s="106">
        <v>1.1000000000000001</v>
      </c>
      <c r="P1793" s="106" t="s">
        <v>2511</v>
      </c>
      <c r="Q1793" s="107" t="s">
        <v>2566</v>
      </c>
      <c r="R1793" s="107" t="s">
        <v>12</v>
      </c>
    </row>
    <row r="1794" spans="2:18" ht="20.100000000000001" customHeight="1" x14ac:dyDescent="0.4">
      <c r="B1794" s="105" t="str">
        <f t="shared" si="82"/>
        <v/>
      </c>
      <c r="C1794" s="105" t="str">
        <f t="shared" si="83"/>
        <v/>
      </c>
      <c r="D1794" s="105" t="str">
        <f t="shared" si="84"/>
        <v/>
      </c>
      <c r="E1794" s="106" t="s">
        <v>2406</v>
      </c>
      <c r="F1794" s="106" t="s">
        <v>2447</v>
      </c>
      <c r="G1794" s="106" t="s">
        <v>782</v>
      </c>
      <c r="H1794" s="106" t="s">
        <v>706</v>
      </c>
      <c r="I1794" s="106">
        <v>16</v>
      </c>
      <c r="J1794" s="106"/>
      <c r="K1794" s="106"/>
      <c r="L1794" s="106" t="s">
        <v>783</v>
      </c>
      <c r="M1794" s="106" t="s">
        <v>924</v>
      </c>
      <c r="N1794" s="106">
        <v>0.36</v>
      </c>
      <c r="O1794" s="106">
        <v>1.1000000000000001</v>
      </c>
      <c r="P1794" s="106" t="s">
        <v>2511</v>
      </c>
      <c r="Q1794" s="107" t="s">
        <v>2567</v>
      </c>
      <c r="R1794" s="107" t="s">
        <v>12</v>
      </c>
    </row>
    <row r="1795" spans="2:18" ht="20.100000000000001" customHeight="1" x14ac:dyDescent="0.4">
      <c r="B1795" s="105" t="str">
        <f t="shared" si="82"/>
        <v/>
      </c>
      <c r="C1795" s="105" t="str">
        <f t="shared" si="83"/>
        <v/>
      </c>
      <c r="D1795" s="105" t="str">
        <f t="shared" si="84"/>
        <v/>
      </c>
      <c r="E1795" s="106" t="s">
        <v>2406</v>
      </c>
      <c r="F1795" s="106" t="s">
        <v>2447</v>
      </c>
      <c r="G1795" s="106" t="s">
        <v>782</v>
      </c>
      <c r="H1795" s="106" t="s">
        <v>698</v>
      </c>
      <c r="I1795" s="106">
        <v>15</v>
      </c>
      <c r="J1795" s="106"/>
      <c r="K1795" s="106"/>
      <c r="L1795" s="106" t="s">
        <v>783</v>
      </c>
      <c r="M1795" s="106" t="s">
        <v>924</v>
      </c>
      <c r="N1795" s="106">
        <v>0.35</v>
      </c>
      <c r="O1795" s="106">
        <v>1.1000000000000001</v>
      </c>
      <c r="P1795" s="106" t="s">
        <v>2511</v>
      </c>
      <c r="Q1795" s="107" t="s">
        <v>2568</v>
      </c>
      <c r="R1795" s="107" t="s">
        <v>12</v>
      </c>
    </row>
    <row r="1796" spans="2:18" ht="20.100000000000001" customHeight="1" x14ac:dyDescent="0.4">
      <c r="B1796" s="105" t="str">
        <f t="shared" si="82"/>
        <v/>
      </c>
      <c r="C1796" s="105" t="str">
        <f t="shared" si="83"/>
        <v/>
      </c>
      <c r="D1796" s="105" t="str">
        <f t="shared" si="84"/>
        <v/>
      </c>
      <c r="E1796" s="106" t="s">
        <v>2406</v>
      </c>
      <c r="F1796" s="106" t="s">
        <v>2447</v>
      </c>
      <c r="G1796" s="106" t="s">
        <v>782</v>
      </c>
      <c r="H1796" s="106" t="s">
        <v>717</v>
      </c>
      <c r="I1796" s="106">
        <v>14</v>
      </c>
      <c r="J1796" s="106"/>
      <c r="K1796" s="106"/>
      <c r="L1796" s="106" t="s">
        <v>783</v>
      </c>
      <c r="M1796" s="106" t="s">
        <v>924</v>
      </c>
      <c r="N1796" s="106">
        <v>0.35</v>
      </c>
      <c r="O1796" s="106">
        <v>1.1000000000000001</v>
      </c>
      <c r="P1796" s="106" t="s">
        <v>2511</v>
      </c>
      <c r="Q1796" s="107" t="s">
        <v>2569</v>
      </c>
      <c r="R1796" s="107" t="s">
        <v>12</v>
      </c>
    </row>
    <row r="1797" spans="2:18" ht="20.100000000000001" customHeight="1" x14ac:dyDescent="0.4">
      <c r="B1797" s="105" t="str">
        <f t="shared" si="82"/>
        <v/>
      </c>
      <c r="C1797" s="105" t="str">
        <f t="shared" si="83"/>
        <v/>
      </c>
      <c r="D1797" s="105" t="str">
        <f t="shared" si="84"/>
        <v/>
      </c>
      <c r="E1797" s="106" t="s">
        <v>2406</v>
      </c>
      <c r="F1797" s="106" t="s">
        <v>2447</v>
      </c>
      <c r="G1797" s="106" t="s">
        <v>2477</v>
      </c>
      <c r="H1797" s="106" t="s">
        <v>706</v>
      </c>
      <c r="I1797" s="106">
        <v>16</v>
      </c>
      <c r="J1797" s="106"/>
      <c r="K1797" s="106"/>
      <c r="L1797" s="106" t="s">
        <v>2478</v>
      </c>
      <c r="M1797" s="106" t="s">
        <v>924</v>
      </c>
      <c r="N1797" s="106">
        <v>0.38</v>
      </c>
      <c r="O1797" s="106">
        <v>1.1000000000000001</v>
      </c>
      <c r="P1797" s="106" t="s">
        <v>2511</v>
      </c>
      <c r="Q1797" s="107" t="s">
        <v>2570</v>
      </c>
      <c r="R1797" s="107" t="s">
        <v>12</v>
      </c>
    </row>
    <row r="1798" spans="2:18" ht="20.100000000000001" customHeight="1" x14ac:dyDescent="0.4">
      <c r="B1798" s="105" t="str">
        <f t="shared" si="82"/>
        <v/>
      </c>
      <c r="C1798" s="105" t="str">
        <f t="shared" si="83"/>
        <v/>
      </c>
      <c r="D1798" s="105" t="str">
        <f t="shared" si="84"/>
        <v/>
      </c>
      <c r="E1798" s="106" t="s">
        <v>2406</v>
      </c>
      <c r="F1798" s="106" t="s">
        <v>2447</v>
      </c>
      <c r="G1798" s="106" t="s">
        <v>2477</v>
      </c>
      <c r="H1798" s="106" t="s">
        <v>698</v>
      </c>
      <c r="I1798" s="106">
        <v>16</v>
      </c>
      <c r="J1798" s="106"/>
      <c r="K1798" s="106"/>
      <c r="L1798" s="106" t="s">
        <v>2478</v>
      </c>
      <c r="M1798" s="106" t="s">
        <v>924</v>
      </c>
      <c r="N1798" s="106">
        <v>0.38</v>
      </c>
      <c r="O1798" s="106">
        <v>1.1000000000000001</v>
      </c>
      <c r="P1798" s="106" t="s">
        <v>2511</v>
      </c>
      <c r="Q1798" s="107" t="s">
        <v>2571</v>
      </c>
      <c r="R1798" s="107" t="s">
        <v>12</v>
      </c>
    </row>
    <row r="1799" spans="2:18" ht="20.100000000000001" customHeight="1" x14ac:dyDescent="0.4">
      <c r="B1799" s="105" t="str">
        <f t="shared" si="82"/>
        <v/>
      </c>
      <c r="C1799" s="105" t="str">
        <f t="shared" si="83"/>
        <v/>
      </c>
      <c r="D1799" s="105" t="str">
        <f t="shared" si="84"/>
        <v/>
      </c>
      <c r="E1799" s="106" t="s">
        <v>2406</v>
      </c>
      <c r="F1799" s="106" t="s">
        <v>2447</v>
      </c>
      <c r="G1799" s="106" t="s">
        <v>2477</v>
      </c>
      <c r="H1799" s="106" t="s">
        <v>717</v>
      </c>
      <c r="I1799" s="106">
        <v>16</v>
      </c>
      <c r="J1799" s="106"/>
      <c r="K1799" s="106"/>
      <c r="L1799" s="106" t="s">
        <v>2478</v>
      </c>
      <c r="M1799" s="106" t="s">
        <v>924</v>
      </c>
      <c r="N1799" s="106">
        <v>0.37</v>
      </c>
      <c r="O1799" s="106">
        <v>1.1000000000000001</v>
      </c>
      <c r="P1799" s="106" t="s">
        <v>2511</v>
      </c>
      <c r="Q1799" s="107" t="s">
        <v>2572</v>
      </c>
      <c r="R1799" s="107" t="s">
        <v>12</v>
      </c>
    </row>
    <row r="1800" spans="2:18" ht="20.100000000000001" customHeight="1" x14ac:dyDescent="0.4">
      <c r="B1800" s="105" t="str">
        <f t="shared" si="82"/>
        <v/>
      </c>
      <c r="C1800" s="105" t="str">
        <f t="shared" si="83"/>
        <v/>
      </c>
      <c r="D1800" s="105" t="str">
        <f t="shared" si="84"/>
        <v/>
      </c>
      <c r="E1800" s="106" t="s">
        <v>2406</v>
      </c>
      <c r="F1800" s="106" t="s">
        <v>2447</v>
      </c>
      <c r="G1800" s="106" t="s">
        <v>2482</v>
      </c>
      <c r="H1800" s="106" t="s">
        <v>706</v>
      </c>
      <c r="I1800" s="106">
        <v>16</v>
      </c>
      <c r="J1800" s="106"/>
      <c r="K1800" s="106"/>
      <c r="L1800" s="106" t="s">
        <v>2483</v>
      </c>
      <c r="M1800" s="106" t="s">
        <v>924</v>
      </c>
      <c r="N1800" s="106">
        <v>0.38</v>
      </c>
      <c r="O1800" s="106">
        <v>1.1000000000000001</v>
      </c>
      <c r="P1800" s="106" t="s">
        <v>2511</v>
      </c>
      <c r="Q1800" s="107" t="s">
        <v>2573</v>
      </c>
      <c r="R1800" s="107" t="s">
        <v>12</v>
      </c>
    </row>
    <row r="1801" spans="2:18" ht="20.100000000000001" customHeight="1" x14ac:dyDescent="0.4">
      <c r="B1801" s="105" t="str">
        <f t="shared" si="82"/>
        <v/>
      </c>
      <c r="C1801" s="105" t="str">
        <f t="shared" si="83"/>
        <v/>
      </c>
      <c r="D1801" s="105" t="str">
        <f t="shared" si="84"/>
        <v/>
      </c>
      <c r="E1801" s="106" t="s">
        <v>2406</v>
      </c>
      <c r="F1801" s="106" t="s">
        <v>2447</v>
      </c>
      <c r="G1801" s="106" t="s">
        <v>2482</v>
      </c>
      <c r="H1801" s="106" t="s">
        <v>698</v>
      </c>
      <c r="I1801" s="106">
        <v>16</v>
      </c>
      <c r="J1801" s="106"/>
      <c r="K1801" s="106"/>
      <c r="L1801" s="106" t="s">
        <v>2483</v>
      </c>
      <c r="M1801" s="106" t="s">
        <v>924</v>
      </c>
      <c r="N1801" s="106">
        <v>0.38</v>
      </c>
      <c r="O1801" s="106">
        <v>1.1000000000000001</v>
      </c>
      <c r="P1801" s="106" t="s">
        <v>2511</v>
      </c>
      <c r="Q1801" s="107" t="s">
        <v>2574</v>
      </c>
      <c r="R1801" s="107" t="s">
        <v>12</v>
      </c>
    </row>
    <row r="1802" spans="2:18" ht="20.100000000000001" customHeight="1" x14ac:dyDescent="0.4">
      <c r="B1802" s="105" t="str">
        <f t="shared" si="82"/>
        <v/>
      </c>
      <c r="C1802" s="105" t="str">
        <f t="shared" si="83"/>
        <v/>
      </c>
      <c r="D1802" s="105" t="str">
        <f t="shared" si="84"/>
        <v/>
      </c>
      <c r="E1802" s="106" t="s">
        <v>2406</v>
      </c>
      <c r="F1802" s="106" t="s">
        <v>2447</v>
      </c>
      <c r="G1802" s="106" t="s">
        <v>2482</v>
      </c>
      <c r="H1802" s="106" t="s">
        <v>717</v>
      </c>
      <c r="I1802" s="106">
        <v>16</v>
      </c>
      <c r="J1802" s="106"/>
      <c r="K1802" s="106"/>
      <c r="L1802" s="106" t="s">
        <v>2483</v>
      </c>
      <c r="M1802" s="106" t="s">
        <v>924</v>
      </c>
      <c r="N1802" s="106">
        <v>0.37</v>
      </c>
      <c r="O1802" s="106">
        <v>1.1000000000000001</v>
      </c>
      <c r="P1802" s="106" t="s">
        <v>2511</v>
      </c>
      <c r="Q1802" s="107" t="s">
        <v>2575</v>
      </c>
      <c r="R1802" s="107" t="s">
        <v>12</v>
      </c>
    </row>
    <row r="1803" spans="2:18" ht="20.100000000000001" customHeight="1" x14ac:dyDescent="0.4">
      <c r="B1803" s="105" t="str">
        <f t="shared" si="82"/>
        <v/>
      </c>
      <c r="C1803" s="105" t="str">
        <f t="shared" si="83"/>
        <v/>
      </c>
      <c r="D1803" s="105" t="str">
        <f t="shared" si="84"/>
        <v/>
      </c>
      <c r="E1803" s="106" t="s">
        <v>2406</v>
      </c>
      <c r="F1803" s="106" t="s">
        <v>2447</v>
      </c>
      <c r="G1803" s="106" t="s">
        <v>2437</v>
      </c>
      <c r="H1803" s="106" t="s">
        <v>706</v>
      </c>
      <c r="I1803" s="106">
        <v>16</v>
      </c>
      <c r="J1803" s="106"/>
      <c r="K1803" s="106"/>
      <c r="L1803" s="106" t="s">
        <v>2438</v>
      </c>
      <c r="M1803" s="106" t="s">
        <v>924</v>
      </c>
      <c r="N1803" s="106">
        <v>0.37</v>
      </c>
      <c r="O1803" s="106">
        <v>1.1000000000000001</v>
      </c>
      <c r="P1803" s="106" t="s">
        <v>2511</v>
      </c>
      <c r="Q1803" s="107" t="s">
        <v>2576</v>
      </c>
      <c r="R1803" s="107" t="s">
        <v>12</v>
      </c>
    </row>
    <row r="1804" spans="2:18" ht="20.100000000000001" customHeight="1" x14ac:dyDescent="0.4">
      <c r="B1804" s="105" t="str">
        <f t="shared" si="82"/>
        <v/>
      </c>
      <c r="C1804" s="105" t="str">
        <f t="shared" si="83"/>
        <v/>
      </c>
      <c r="D1804" s="105" t="str">
        <f t="shared" si="84"/>
        <v/>
      </c>
      <c r="E1804" s="106" t="s">
        <v>2406</v>
      </c>
      <c r="F1804" s="106" t="s">
        <v>2447</v>
      </c>
      <c r="G1804" s="106" t="s">
        <v>2437</v>
      </c>
      <c r="H1804" s="106" t="s">
        <v>698</v>
      </c>
      <c r="I1804" s="106">
        <v>15</v>
      </c>
      <c r="J1804" s="106"/>
      <c r="K1804" s="106"/>
      <c r="L1804" s="106" t="s">
        <v>2438</v>
      </c>
      <c r="M1804" s="106" t="s">
        <v>924</v>
      </c>
      <c r="N1804" s="106">
        <v>0.37</v>
      </c>
      <c r="O1804" s="106">
        <v>1.1000000000000001</v>
      </c>
      <c r="P1804" s="106" t="s">
        <v>2511</v>
      </c>
      <c r="Q1804" s="107" t="s">
        <v>2577</v>
      </c>
      <c r="R1804" s="107" t="s">
        <v>12</v>
      </c>
    </row>
    <row r="1805" spans="2:18" ht="20.100000000000001" customHeight="1" x14ac:dyDescent="0.4">
      <c r="B1805" s="105" t="str">
        <f t="shared" si="82"/>
        <v/>
      </c>
      <c r="C1805" s="105" t="str">
        <f t="shared" si="83"/>
        <v/>
      </c>
      <c r="D1805" s="105" t="str">
        <f t="shared" si="84"/>
        <v/>
      </c>
      <c r="E1805" s="106" t="s">
        <v>2406</v>
      </c>
      <c r="F1805" s="106" t="s">
        <v>2447</v>
      </c>
      <c r="G1805" s="106" t="s">
        <v>2437</v>
      </c>
      <c r="H1805" s="106" t="s">
        <v>717</v>
      </c>
      <c r="I1805" s="106">
        <v>14</v>
      </c>
      <c r="J1805" s="106"/>
      <c r="K1805" s="106"/>
      <c r="L1805" s="106" t="s">
        <v>2438</v>
      </c>
      <c r="M1805" s="106" t="s">
        <v>924</v>
      </c>
      <c r="N1805" s="106">
        <v>0.37</v>
      </c>
      <c r="O1805" s="106">
        <v>1.1000000000000001</v>
      </c>
      <c r="P1805" s="106" t="s">
        <v>2511</v>
      </c>
      <c r="Q1805" s="107" t="s">
        <v>2578</v>
      </c>
      <c r="R1805" s="107" t="s">
        <v>12</v>
      </c>
    </row>
    <row r="1806" spans="2:18" ht="20.100000000000001" customHeight="1" x14ac:dyDescent="0.4">
      <c r="B1806" s="105" t="str">
        <f t="shared" si="82"/>
        <v/>
      </c>
      <c r="C1806" s="105" t="str">
        <f t="shared" si="83"/>
        <v/>
      </c>
      <c r="D1806" s="105" t="str">
        <f t="shared" si="84"/>
        <v/>
      </c>
      <c r="E1806" s="106" t="s">
        <v>2406</v>
      </c>
      <c r="F1806" s="106" t="s">
        <v>2447</v>
      </c>
      <c r="G1806" s="106" t="s">
        <v>2442</v>
      </c>
      <c r="H1806" s="106" t="s">
        <v>706</v>
      </c>
      <c r="I1806" s="106">
        <v>16</v>
      </c>
      <c r="J1806" s="106"/>
      <c r="K1806" s="106"/>
      <c r="L1806" s="106" t="s">
        <v>2443</v>
      </c>
      <c r="M1806" s="106" t="s">
        <v>924</v>
      </c>
      <c r="N1806" s="106">
        <v>0.37</v>
      </c>
      <c r="O1806" s="106">
        <v>1.1000000000000001</v>
      </c>
      <c r="P1806" s="106" t="s">
        <v>2511</v>
      </c>
      <c r="Q1806" s="107" t="s">
        <v>2579</v>
      </c>
      <c r="R1806" s="107" t="s">
        <v>12</v>
      </c>
    </row>
    <row r="1807" spans="2:18" ht="20.100000000000001" customHeight="1" x14ac:dyDescent="0.4">
      <c r="B1807" s="105" t="str">
        <f t="shared" si="82"/>
        <v/>
      </c>
      <c r="C1807" s="105" t="str">
        <f t="shared" si="83"/>
        <v/>
      </c>
      <c r="D1807" s="105" t="str">
        <f t="shared" si="84"/>
        <v/>
      </c>
      <c r="E1807" s="106" t="s">
        <v>2406</v>
      </c>
      <c r="F1807" s="106" t="s">
        <v>2447</v>
      </c>
      <c r="G1807" s="106" t="s">
        <v>2442</v>
      </c>
      <c r="H1807" s="106" t="s">
        <v>698</v>
      </c>
      <c r="I1807" s="106">
        <v>15</v>
      </c>
      <c r="J1807" s="106"/>
      <c r="K1807" s="106"/>
      <c r="L1807" s="106" t="s">
        <v>2443</v>
      </c>
      <c r="M1807" s="106" t="s">
        <v>924</v>
      </c>
      <c r="N1807" s="106">
        <v>0.37</v>
      </c>
      <c r="O1807" s="106">
        <v>1.1000000000000001</v>
      </c>
      <c r="P1807" s="106" t="s">
        <v>2511</v>
      </c>
      <c r="Q1807" s="107" t="s">
        <v>2580</v>
      </c>
      <c r="R1807" s="107" t="s">
        <v>12</v>
      </c>
    </row>
    <row r="1808" spans="2:18" ht="20.100000000000001" customHeight="1" x14ac:dyDescent="0.4">
      <c r="B1808" s="105" t="str">
        <f t="shared" si="82"/>
        <v/>
      </c>
      <c r="C1808" s="105" t="str">
        <f t="shared" si="83"/>
        <v/>
      </c>
      <c r="D1808" s="105" t="str">
        <f t="shared" si="84"/>
        <v/>
      </c>
      <c r="E1808" s="106" t="s">
        <v>2406</v>
      </c>
      <c r="F1808" s="106" t="s">
        <v>2447</v>
      </c>
      <c r="G1808" s="106" t="s">
        <v>2442</v>
      </c>
      <c r="H1808" s="106" t="s">
        <v>717</v>
      </c>
      <c r="I1808" s="106">
        <v>14</v>
      </c>
      <c r="J1808" s="106"/>
      <c r="K1808" s="106"/>
      <c r="L1808" s="106" t="s">
        <v>2443</v>
      </c>
      <c r="M1808" s="106" t="s">
        <v>924</v>
      </c>
      <c r="N1808" s="106">
        <v>0.37</v>
      </c>
      <c r="O1808" s="106">
        <v>1.1000000000000001</v>
      </c>
      <c r="P1808" s="106" t="s">
        <v>2511</v>
      </c>
      <c r="Q1808" s="107" t="s">
        <v>2581</v>
      </c>
      <c r="R1808" s="107" t="s">
        <v>12</v>
      </c>
    </row>
    <row r="1809" spans="2:18" ht="20.100000000000001" customHeight="1" x14ac:dyDescent="0.4">
      <c r="B1809" s="105" t="str">
        <f t="shared" ref="B1809:B1872" si="85">IF(OR($C$11="",$C$12=""),"",IFERROR(IF(AND($U$23&lt;&gt;R1809,$V$23&lt;&gt;R1809),"－",IF(AND(COUNTIF($C$11,"*樹脂スペーサー*")&gt;0,OR(M1809="空気",F1809="一般",F1809="一般ＰＧ")),"－",IF(AND($W$26&gt;0,$W$26&gt;=O1809),$U$26,IF(AND($W$27&gt;0,$W$27&gt;=O1809),$U$27,IF(AND($W$28&gt;0,$W$28&gt;=O1809),$U$28,IF(AND($W$29&gt;0,$W$29&gt;=O1809),$U$29,IF(AND($W$30&gt;0,$W$30&gt;=O1809),$U$30,IF(AND($W$31&gt;0,$W$31&gt;=O1809),$U$31,IF(AND($W$32&gt;0,$W$32&gt;=O1809),$U$32,"－"))))))))),"－"))</f>
        <v/>
      </c>
      <c r="C1809" s="105" t="str">
        <f t="shared" ref="C1809:C1872" si="86">IF(B1809="","",IF(B1809&lt;&gt;"－",VLOOKUP(B1809,$U$26:$V$32,2,FALSE),"－"))</f>
        <v/>
      </c>
      <c r="D1809" s="105" t="str">
        <f t="shared" ref="D1809:D1872" si="87">IF($H$10="","",IF($V$39&lt;&gt;"断熱等","－",IF(AND(COUNTIF($V$35,"*樹脂スペーサー*")&gt;0,OR(M1809="空気",F1809="一般",F1809="一般ＰＧ")),"－",IF(AND($V$36&lt;&gt;R1809,$W$36&lt;&gt;R1809),"－",IF(MID($H$10,10,1)="Z",IF(N1809&lt;=0.65,"○","－"),IF($V$37&gt;=O1809,"○","－"))))))</f>
        <v/>
      </c>
      <c r="E1809" s="106" t="s">
        <v>695</v>
      </c>
      <c r="F1809" s="106" t="s">
        <v>1841</v>
      </c>
      <c r="G1809" s="106" t="s">
        <v>721</v>
      </c>
      <c r="H1809" s="106" t="s">
        <v>1027</v>
      </c>
      <c r="I1809" s="106">
        <v>11</v>
      </c>
      <c r="J1809" s="106" t="s">
        <v>722</v>
      </c>
      <c r="K1809" s="106">
        <v>11</v>
      </c>
      <c r="L1809" s="106" t="s">
        <v>765</v>
      </c>
      <c r="M1809" s="106" t="s">
        <v>924</v>
      </c>
      <c r="N1809" s="106">
        <v>0.52</v>
      </c>
      <c r="O1809" s="106">
        <v>1.1000000000000001</v>
      </c>
      <c r="P1809" s="106" t="s">
        <v>714</v>
      </c>
      <c r="Q1809" s="107" t="s">
        <v>2582</v>
      </c>
      <c r="R1809" s="107" t="s">
        <v>926</v>
      </c>
    </row>
    <row r="1810" spans="2:18" ht="20.100000000000001" customHeight="1" x14ac:dyDescent="0.4">
      <c r="B1810" s="105" t="str">
        <f t="shared" si="85"/>
        <v/>
      </c>
      <c r="C1810" s="105" t="str">
        <f t="shared" si="86"/>
        <v/>
      </c>
      <c r="D1810" s="105" t="str">
        <f t="shared" si="87"/>
        <v/>
      </c>
      <c r="E1810" s="106" t="s">
        <v>695</v>
      </c>
      <c r="F1810" s="106" t="s">
        <v>1841</v>
      </c>
      <c r="G1810" s="106" t="s">
        <v>773</v>
      </c>
      <c r="H1810" s="106" t="s">
        <v>1817</v>
      </c>
      <c r="I1810" s="106">
        <v>11</v>
      </c>
      <c r="J1810" s="106" t="s">
        <v>774</v>
      </c>
      <c r="K1810" s="106">
        <v>11</v>
      </c>
      <c r="L1810" s="106" t="s">
        <v>733</v>
      </c>
      <c r="M1810" s="106" t="s">
        <v>924</v>
      </c>
      <c r="N1810" s="106">
        <v>0.52</v>
      </c>
      <c r="O1810" s="106">
        <v>1.1000000000000001</v>
      </c>
      <c r="P1810" s="106" t="s">
        <v>714</v>
      </c>
      <c r="Q1810" s="107" t="s">
        <v>2583</v>
      </c>
      <c r="R1810" s="107" t="s">
        <v>926</v>
      </c>
    </row>
    <row r="1811" spans="2:18" ht="20.100000000000001" customHeight="1" x14ac:dyDescent="0.4">
      <c r="B1811" s="105" t="str">
        <f t="shared" si="85"/>
        <v/>
      </c>
      <c r="C1811" s="105" t="str">
        <f t="shared" si="86"/>
        <v/>
      </c>
      <c r="D1811" s="105" t="str">
        <f t="shared" si="87"/>
        <v/>
      </c>
      <c r="E1811" s="106" t="s">
        <v>695</v>
      </c>
      <c r="F1811" s="106" t="s">
        <v>1841</v>
      </c>
      <c r="G1811" s="106" t="s">
        <v>773</v>
      </c>
      <c r="H1811" s="106" t="s">
        <v>1027</v>
      </c>
      <c r="I1811" s="106">
        <v>10</v>
      </c>
      <c r="J1811" s="106" t="s">
        <v>774</v>
      </c>
      <c r="K1811" s="106">
        <v>10</v>
      </c>
      <c r="L1811" s="106" t="s">
        <v>765</v>
      </c>
      <c r="M1811" s="106" t="s">
        <v>924</v>
      </c>
      <c r="N1811" s="106">
        <v>0.51</v>
      </c>
      <c r="O1811" s="106">
        <v>1.1000000000000001</v>
      </c>
      <c r="P1811" s="106" t="s">
        <v>714</v>
      </c>
      <c r="Q1811" s="107" t="s">
        <v>2584</v>
      </c>
      <c r="R1811" s="107" t="s">
        <v>926</v>
      </c>
    </row>
    <row r="1812" spans="2:18" ht="20.100000000000001" customHeight="1" x14ac:dyDescent="0.4">
      <c r="B1812" s="105" t="str">
        <f t="shared" si="85"/>
        <v/>
      </c>
      <c r="C1812" s="105" t="str">
        <f t="shared" si="86"/>
        <v/>
      </c>
      <c r="D1812" s="105" t="str">
        <f t="shared" si="87"/>
        <v/>
      </c>
      <c r="E1812" s="106" t="s">
        <v>695</v>
      </c>
      <c r="F1812" s="106" t="s">
        <v>1841</v>
      </c>
      <c r="G1812" s="106" t="s">
        <v>778</v>
      </c>
      <c r="H1812" s="106" t="s">
        <v>1817</v>
      </c>
      <c r="I1812" s="106">
        <v>11</v>
      </c>
      <c r="J1812" s="106" t="s">
        <v>779</v>
      </c>
      <c r="K1812" s="106">
        <v>11</v>
      </c>
      <c r="L1812" s="106" t="s">
        <v>733</v>
      </c>
      <c r="M1812" s="106" t="s">
        <v>924</v>
      </c>
      <c r="N1812" s="106">
        <v>0.52</v>
      </c>
      <c r="O1812" s="106">
        <v>1.1000000000000001</v>
      </c>
      <c r="P1812" s="106" t="s">
        <v>714</v>
      </c>
      <c r="Q1812" s="107" t="s">
        <v>2585</v>
      </c>
      <c r="R1812" s="107" t="s">
        <v>926</v>
      </c>
    </row>
    <row r="1813" spans="2:18" ht="20.100000000000001" customHeight="1" x14ac:dyDescent="0.4">
      <c r="B1813" s="105" t="str">
        <f t="shared" si="85"/>
        <v/>
      </c>
      <c r="C1813" s="105" t="str">
        <f t="shared" si="86"/>
        <v/>
      </c>
      <c r="D1813" s="105" t="str">
        <f t="shared" si="87"/>
        <v/>
      </c>
      <c r="E1813" s="106" t="s">
        <v>695</v>
      </c>
      <c r="F1813" s="106" t="s">
        <v>1841</v>
      </c>
      <c r="G1813" s="106" t="s">
        <v>778</v>
      </c>
      <c r="H1813" s="106" t="s">
        <v>1027</v>
      </c>
      <c r="I1813" s="106">
        <v>10</v>
      </c>
      <c r="J1813" s="106" t="s">
        <v>779</v>
      </c>
      <c r="K1813" s="106">
        <v>10</v>
      </c>
      <c r="L1813" s="106" t="s">
        <v>765</v>
      </c>
      <c r="M1813" s="106" t="s">
        <v>924</v>
      </c>
      <c r="N1813" s="106">
        <v>0.51</v>
      </c>
      <c r="O1813" s="106">
        <v>1.1000000000000001</v>
      </c>
      <c r="P1813" s="106" t="s">
        <v>714</v>
      </c>
      <c r="Q1813" s="107" t="s">
        <v>2586</v>
      </c>
      <c r="R1813" s="107" t="s">
        <v>926</v>
      </c>
    </row>
    <row r="1814" spans="2:18" ht="20.100000000000001" customHeight="1" x14ac:dyDescent="0.4">
      <c r="B1814" s="105" t="str">
        <f t="shared" si="85"/>
        <v/>
      </c>
      <c r="C1814" s="105" t="str">
        <f t="shared" si="86"/>
        <v/>
      </c>
      <c r="D1814" s="105" t="str">
        <f t="shared" si="87"/>
        <v/>
      </c>
      <c r="E1814" s="106" t="s">
        <v>695</v>
      </c>
      <c r="F1814" s="106" t="s">
        <v>1841</v>
      </c>
      <c r="G1814" s="106" t="s">
        <v>782</v>
      </c>
      <c r="H1814" s="106" t="s">
        <v>1817</v>
      </c>
      <c r="I1814" s="106">
        <v>11</v>
      </c>
      <c r="J1814" s="106" t="s">
        <v>783</v>
      </c>
      <c r="K1814" s="106">
        <v>11</v>
      </c>
      <c r="L1814" s="106" t="s">
        <v>733</v>
      </c>
      <c r="M1814" s="106" t="s">
        <v>924</v>
      </c>
      <c r="N1814" s="106">
        <v>0.41</v>
      </c>
      <c r="O1814" s="106">
        <v>1.1000000000000001</v>
      </c>
      <c r="P1814" s="106" t="s">
        <v>714</v>
      </c>
      <c r="Q1814" s="107" t="s">
        <v>2587</v>
      </c>
      <c r="R1814" s="107" t="s">
        <v>926</v>
      </c>
    </row>
    <row r="1815" spans="2:18" ht="20.100000000000001" customHeight="1" x14ac:dyDescent="0.4">
      <c r="B1815" s="105" t="str">
        <f t="shared" si="85"/>
        <v/>
      </c>
      <c r="C1815" s="105" t="str">
        <f t="shared" si="86"/>
        <v/>
      </c>
      <c r="D1815" s="105" t="str">
        <f t="shared" si="87"/>
        <v/>
      </c>
      <c r="E1815" s="106" t="s">
        <v>695</v>
      </c>
      <c r="F1815" s="106" t="s">
        <v>1841</v>
      </c>
      <c r="G1815" s="106" t="s">
        <v>782</v>
      </c>
      <c r="H1815" s="106" t="s">
        <v>1027</v>
      </c>
      <c r="I1815" s="106">
        <v>10</v>
      </c>
      <c r="J1815" s="106" t="s">
        <v>783</v>
      </c>
      <c r="K1815" s="106">
        <v>10</v>
      </c>
      <c r="L1815" s="106" t="s">
        <v>765</v>
      </c>
      <c r="M1815" s="106" t="s">
        <v>924</v>
      </c>
      <c r="N1815" s="106">
        <v>0.41</v>
      </c>
      <c r="O1815" s="106">
        <v>1.1000000000000001</v>
      </c>
      <c r="P1815" s="106" t="s">
        <v>714</v>
      </c>
      <c r="Q1815" s="107" t="s">
        <v>2588</v>
      </c>
      <c r="R1815" s="107" t="s">
        <v>926</v>
      </c>
    </row>
    <row r="1816" spans="2:18" ht="20.100000000000001" customHeight="1" x14ac:dyDescent="0.4">
      <c r="B1816" s="105" t="str">
        <f t="shared" si="85"/>
        <v/>
      </c>
      <c r="C1816" s="105" t="str">
        <f t="shared" si="86"/>
        <v/>
      </c>
      <c r="D1816" s="105" t="str">
        <f t="shared" si="87"/>
        <v/>
      </c>
      <c r="E1816" s="106" t="s">
        <v>695</v>
      </c>
      <c r="F1816" s="106" t="s">
        <v>794</v>
      </c>
      <c r="G1816" s="106" t="s">
        <v>710</v>
      </c>
      <c r="H1816" s="106" t="s">
        <v>733</v>
      </c>
      <c r="I1816" s="106">
        <v>7</v>
      </c>
      <c r="J1816" s="106" t="s">
        <v>711</v>
      </c>
      <c r="K1816" s="106">
        <v>8</v>
      </c>
      <c r="L1816" s="106" t="s">
        <v>733</v>
      </c>
      <c r="M1816" s="106" t="s">
        <v>924</v>
      </c>
      <c r="N1816" s="106">
        <v>0.45</v>
      </c>
      <c r="O1816" s="106">
        <v>1.1000000000000001</v>
      </c>
      <c r="P1816" s="106" t="s">
        <v>701</v>
      </c>
      <c r="Q1816" s="107" t="s">
        <v>2589</v>
      </c>
      <c r="R1816" s="107" t="s">
        <v>275</v>
      </c>
    </row>
    <row r="1817" spans="2:18" ht="20.100000000000001" customHeight="1" x14ac:dyDescent="0.4">
      <c r="B1817" s="105" t="str">
        <f t="shared" si="85"/>
        <v/>
      </c>
      <c r="C1817" s="105" t="str">
        <f t="shared" si="86"/>
        <v/>
      </c>
      <c r="D1817" s="105" t="str">
        <f t="shared" si="87"/>
        <v/>
      </c>
      <c r="E1817" s="106" t="s">
        <v>695</v>
      </c>
      <c r="F1817" s="106" t="s">
        <v>794</v>
      </c>
      <c r="G1817" s="106" t="s">
        <v>721</v>
      </c>
      <c r="H1817" s="106" t="s">
        <v>733</v>
      </c>
      <c r="I1817" s="106">
        <v>7</v>
      </c>
      <c r="J1817" s="106" t="s">
        <v>722</v>
      </c>
      <c r="K1817" s="106">
        <v>7</v>
      </c>
      <c r="L1817" s="106" t="s">
        <v>733</v>
      </c>
      <c r="M1817" s="106" t="s">
        <v>924</v>
      </c>
      <c r="N1817" s="106">
        <v>0.45</v>
      </c>
      <c r="O1817" s="106">
        <v>1.1000000000000001</v>
      </c>
      <c r="P1817" s="106" t="s">
        <v>714</v>
      </c>
      <c r="Q1817" s="107" t="s">
        <v>2590</v>
      </c>
      <c r="R1817" s="107" t="s">
        <v>275</v>
      </c>
    </row>
    <row r="1818" spans="2:18" ht="20.100000000000001" customHeight="1" x14ac:dyDescent="0.4">
      <c r="B1818" s="105" t="str">
        <f t="shared" si="85"/>
        <v/>
      </c>
      <c r="C1818" s="105" t="str">
        <f t="shared" si="86"/>
        <v/>
      </c>
      <c r="D1818" s="105" t="str">
        <f t="shared" si="87"/>
        <v/>
      </c>
      <c r="E1818" s="106" t="s">
        <v>695</v>
      </c>
      <c r="F1818" s="106" t="s">
        <v>794</v>
      </c>
      <c r="G1818" s="106" t="s">
        <v>773</v>
      </c>
      <c r="H1818" s="106" t="s">
        <v>729</v>
      </c>
      <c r="I1818" s="106">
        <v>7</v>
      </c>
      <c r="J1818" s="106" t="s">
        <v>774</v>
      </c>
      <c r="K1818" s="106">
        <v>7</v>
      </c>
      <c r="L1818" s="106" t="s">
        <v>729</v>
      </c>
      <c r="M1818" s="106" t="s">
        <v>924</v>
      </c>
      <c r="N1818" s="106">
        <v>0.45</v>
      </c>
      <c r="O1818" s="106">
        <v>1.1000000000000001</v>
      </c>
      <c r="P1818" s="106" t="s">
        <v>714</v>
      </c>
      <c r="Q1818" s="107" t="s">
        <v>2591</v>
      </c>
      <c r="R1818" s="107" t="s">
        <v>275</v>
      </c>
    </row>
    <row r="1819" spans="2:18" ht="20.100000000000001" customHeight="1" x14ac:dyDescent="0.4">
      <c r="B1819" s="105" t="str">
        <f t="shared" si="85"/>
        <v/>
      </c>
      <c r="C1819" s="105" t="str">
        <f t="shared" si="86"/>
        <v/>
      </c>
      <c r="D1819" s="105" t="str">
        <f t="shared" si="87"/>
        <v/>
      </c>
      <c r="E1819" s="106" t="s">
        <v>695</v>
      </c>
      <c r="F1819" s="106" t="s">
        <v>794</v>
      </c>
      <c r="G1819" s="106" t="s">
        <v>778</v>
      </c>
      <c r="H1819" s="106" t="s">
        <v>729</v>
      </c>
      <c r="I1819" s="106">
        <v>7</v>
      </c>
      <c r="J1819" s="106" t="s">
        <v>779</v>
      </c>
      <c r="K1819" s="106">
        <v>7</v>
      </c>
      <c r="L1819" s="106" t="s">
        <v>729</v>
      </c>
      <c r="M1819" s="106" t="s">
        <v>924</v>
      </c>
      <c r="N1819" s="106">
        <v>0.45</v>
      </c>
      <c r="O1819" s="106">
        <v>1.1000000000000001</v>
      </c>
      <c r="P1819" s="106" t="s">
        <v>714</v>
      </c>
      <c r="Q1819" s="107" t="s">
        <v>2592</v>
      </c>
      <c r="R1819" s="107" t="s">
        <v>275</v>
      </c>
    </row>
    <row r="1820" spans="2:18" ht="20.100000000000001" customHeight="1" x14ac:dyDescent="0.4">
      <c r="B1820" s="105" t="str">
        <f t="shared" si="85"/>
        <v/>
      </c>
      <c r="C1820" s="105" t="str">
        <f t="shared" si="86"/>
        <v/>
      </c>
      <c r="D1820" s="105" t="str">
        <f t="shared" si="87"/>
        <v/>
      </c>
      <c r="E1820" s="106" t="s">
        <v>695</v>
      </c>
      <c r="F1820" s="106" t="s">
        <v>794</v>
      </c>
      <c r="G1820" s="106" t="s">
        <v>782</v>
      </c>
      <c r="H1820" s="106" t="s">
        <v>729</v>
      </c>
      <c r="I1820" s="106">
        <v>7</v>
      </c>
      <c r="J1820" s="106" t="s">
        <v>783</v>
      </c>
      <c r="K1820" s="106">
        <v>7</v>
      </c>
      <c r="L1820" s="106" t="s">
        <v>729</v>
      </c>
      <c r="M1820" s="106" t="s">
        <v>924</v>
      </c>
      <c r="N1820" s="106">
        <v>0.38</v>
      </c>
      <c r="O1820" s="106">
        <v>1.1000000000000001</v>
      </c>
      <c r="P1820" s="106" t="s">
        <v>714</v>
      </c>
      <c r="Q1820" s="107" t="s">
        <v>2593</v>
      </c>
      <c r="R1820" s="107" t="s">
        <v>275</v>
      </c>
    </row>
    <row r="1821" spans="2:18" ht="20.100000000000001" customHeight="1" x14ac:dyDescent="0.4">
      <c r="B1821" s="105" t="str">
        <f t="shared" si="85"/>
        <v/>
      </c>
      <c r="C1821" s="105" t="str">
        <f t="shared" si="86"/>
        <v/>
      </c>
      <c r="D1821" s="105" t="str">
        <f t="shared" si="87"/>
        <v/>
      </c>
      <c r="E1821" s="106" t="s">
        <v>695</v>
      </c>
      <c r="F1821" s="106" t="s">
        <v>696</v>
      </c>
      <c r="G1821" s="106" t="s">
        <v>697</v>
      </c>
      <c r="H1821" s="106" t="s">
        <v>717</v>
      </c>
      <c r="I1821" s="106">
        <v>7</v>
      </c>
      <c r="J1821" s="106" t="s">
        <v>707</v>
      </c>
      <c r="K1821" s="106">
        <v>7</v>
      </c>
      <c r="L1821" s="106" t="s">
        <v>717</v>
      </c>
      <c r="M1821" s="106" t="s">
        <v>924</v>
      </c>
      <c r="N1821" s="106">
        <v>0.32</v>
      </c>
      <c r="O1821" s="106">
        <v>1.1000000000000001</v>
      </c>
      <c r="P1821" s="106" t="s">
        <v>701</v>
      </c>
      <c r="Q1821" s="107" t="s">
        <v>2594</v>
      </c>
      <c r="R1821" s="107" t="s">
        <v>275</v>
      </c>
    </row>
    <row r="1822" spans="2:18" ht="20.100000000000001" customHeight="1" x14ac:dyDescent="0.4">
      <c r="B1822" s="105" t="str">
        <f t="shared" si="85"/>
        <v/>
      </c>
      <c r="C1822" s="105" t="str">
        <f t="shared" si="86"/>
        <v/>
      </c>
      <c r="D1822" s="105" t="str">
        <f t="shared" si="87"/>
        <v/>
      </c>
      <c r="E1822" s="106" t="s">
        <v>695</v>
      </c>
      <c r="F1822" s="106" t="s">
        <v>696</v>
      </c>
      <c r="G1822" s="106" t="s">
        <v>710</v>
      </c>
      <c r="H1822" s="106" t="s">
        <v>717</v>
      </c>
      <c r="I1822" s="106">
        <v>6</v>
      </c>
      <c r="J1822" s="106" t="s">
        <v>711</v>
      </c>
      <c r="K1822" s="106">
        <v>7</v>
      </c>
      <c r="L1822" s="106" t="s">
        <v>717</v>
      </c>
      <c r="M1822" s="106" t="s">
        <v>924</v>
      </c>
      <c r="N1822" s="106">
        <v>0.32</v>
      </c>
      <c r="O1822" s="106">
        <v>1.1000000000000001</v>
      </c>
      <c r="P1822" s="106" t="s">
        <v>701</v>
      </c>
      <c r="Q1822" s="107" t="s">
        <v>2595</v>
      </c>
      <c r="R1822" s="107" t="s">
        <v>275</v>
      </c>
    </row>
    <row r="1823" spans="2:18" ht="20.100000000000001" customHeight="1" x14ac:dyDescent="0.4">
      <c r="B1823" s="105" t="str">
        <f t="shared" si="85"/>
        <v/>
      </c>
      <c r="C1823" s="105" t="str">
        <f t="shared" si="86"/>
        <v/>
      </c>
      <c r="D1823" s="105" t="str">
        <f t="shared" si="87"/>
        <v/>
      </c>
      <c r="E1823" s="106" t="s">
        <v>695</v>
      </c>
      <c r="F1823" s="106" t="s">
        <v>696</v>
      </c>
      <c r="G1823" s="106" t="s">
        <v>721</v>
      </c>
      <c r="H1823" s="106" t="s">
        <v>698</v>
      </c>
      <c r="I1823" s="106">
        <v>7</v>
      </c>
      <c r="J1823" s="106" t="s">
        <v>722</v>
      </c>
      <c r="K1823" s="106">
        <v>7</v>
      </c>
      <c r="L1823" s="106" t="s">
        <v>698</v>
      </c>
      <c r="M1823" s="106" t="s">
        <v>924</v>
      </c>
      <c r="N1823" s="106">
        <v>0.32</v>
      </c>
      <c r="O1823" s="106">
        <v>1.1000000000000001</v>
      </c>
      <c r="P1823" s="106" t="s">
        <v>714</v>
      </c>
      <c r="Q1823" s="107" t="s">
        <v>2596</v>
      </c>
      <c r="R1823" s="107" t="s">
        <v>275</v>
      </c>
    </row>
    <row r="1824" spans="2:18" ht="20.100000000000001" customHeight="1" x14ac:dyDescent="0.4">
      <c r="B1824" s="105" t="str">
        <f t="shared" si="85"/>
        <v/>
      </c>
      <c r="C1824" s="105" t="str">
        <f t="shared" si="86"/>
        <v/>
      </c>
      <c r="D1824" s="105" t="str">
        <f t="shared" si="87"/>
        <v/>
      </c>
      <c r="E1824" s="106" t="s">
        <v>695</v>
      </c>
      <c r="F1824" s="106" t="s">
        <v>696</v>
      </c>
      <c r="G1824" s="106" t="s">
        <v>773</v>
      </c>
      <c r="H1824" s="106" t="s">
        <v>706</v>
      </c>
      <c r="I1824" s="106">
        <v>7</v>
      </c>
      <c r="J1824" s="106" t="s">
        <v>774</v>
      </c>
      <c r="K1824" s="106">
        <v>7</v>
      </c>
      <c r="L1824" s="106" t="s">
        <v>706</v>
      </c>
      <c r="M1824" s="106" t="s">
        <v>924</v>
      </c>
      <c r="N1824" s="106">
        <v>0.32</v>
      </c>
      <c r="O1824" s="106">
        <v>1.1000000000000001</v>
      </c>
      <c r="P1824" s="106" t="s">
        <v>714</v>
      </c>
      <c r="Q1824" s="107" t="s">
        <v>2597</v>
      </c>
      <c r="R1824" s="107" t="s">
        <v>275</v>
      </c>
    </row>
    <row r="1825" spans="2:18" ht="20.100000000000001" customHeight="1" x14ac:dyDescent="0.4">
      <c r="B1825" s="105" t="str">
        <f t="shared" si="85"/>
        <v/>
      </c>
      <c r="C1825" s="105" t="str">
        <f t="shared" si="86"/>
        <v/>
      </c>
      <c r="D1825" s="105" t="str">
        <f t="shared" si="87"/>
        <v/>
      </c>
      <c r="E1825" s="106" t="s">
        <v>695</v>
      </c>
      <c r="F1825" s="106" t="s">
        <v>696</v>
      </c>
      <c r="G1825" s="106" t="s">
        <v>778</v>
      </c>
      <c r="H1825" s="106" t="s">
        <v>706</v>
      </c>
      <c r="I1825" s="106">
        <v>7</v>
      </c>
      <c r="J1825" s="106" t="s">
        <v>779</v>
      </c>
      <c r="K1825" s="106">
        <v>7</v>
      </c>
      <c r="L1825" s="106" t="s">
        <v>706</v>
      </c>
      <c r="M1825" s="106" t="s">
        <v>924</v>
      </c>
      <c r="N1825" s="106">
        <v>0.32</v>
      </c>
      <c r="O1825" s="106">
        <v>1.1000000000000001</v>
      </c>
      <c r="P1825" s="106" t="s">
        <v>714</v>
      </c>
      <c r="Q1825" s="107" t="s">
        <v>2598</v>
      </c>
      <c r="R1825" s="107" t="s">
        <v>275</v>
      </c>
    </row>
    <row r="1826" spans="2:18" ht="20.100000000000001" customHeight="1" x14ac:dyDescent="0.4">
      <c r="B1826" s="105" t="str">
        <f t="shared" si="85"/>
        <v/>
      </c>
      <c r="C1826" s="105" t="str">
        <f t="shared" si="86"/>
        <v/>
      </c>
      <c r="D1826" s="105" t="str">
        <f t="shared" si="87"/>
        <v/>
      </c>
      <c r="E1826" s="106" t="s">
        <v>695</v>
      </c>
      <c r="F1826" s="106" t="s">
        <v>696</v>
      </c>
      <c r="G1826" s="106" t="s">
        <v>782</v>
      </c>
      <c r="H1826" s="106" t="s">
        <v>706</v>
      </c>
      <c r="I1826" s="106">
        <v>7</v>
      </c>
      <c r="J1826" s="106" t="s">
        <v>783</v>
      </c>
      <c r="K1826" s="106">
        <v>7</v>
      </c>
      <c r="L1826" s="106" t="s">
        <v>706</v>
      </c>
      <c r="M1826" s="106" t="s">
        <v>924</v>
      </c>
      <c r="N1826" s="106">
        <v>0.27</v>
      </c>
      <c r="O1826" s="106">
        <v>1.1000000000000001</v>
      </c>
      <c r="P1826" s="106" t="s">
        <v>714</v>
      </c>
      <c r="Q1826" s="107" t="s">
        <v>2599</v>
      </c>
      <c r="R1826" s="107" t="s">
        <v>275</v>
      </c>
    </row>
    <row r="1827" spans="2:18" ht="20.100000000000001" customHeight="1" x14ac:dyDescent="0.4">
      <c r="B1827" s="105" t="str">
        <f t="shared" si="85"/>
        <v/>
      </c>
      <c r="C1827" s="105" t="str">
        <f t="shared" si="86"/>
        <v/>
      </c>
      <c r="D1827" s="105" t="str">
        <f t="shared" si="87"/>
        <v/>
      </c>
      <c r="E1827" s="106" t="s">
        <v>695</v>
      </c>
      <c r="F1827" s="106" t="s">
        <v>728</v>
      </c>
      <c r="G1827" s="106" t="s">
        <v>721</v>
      </c>
      <c r="H1827" s="106" t="s">
        <v>733</v>
      </c>
      <c r="I1827" s="106">
        <v>7</v>
      </c>
      <c r="J1827" s="106" t="s">
        <v>722</v>
      </c>
      <c r="K1827" s="106">
        <v>7</v>
      </c>
      <c r="L1827" s="106" t="s">
        <v>698</v>
      </c>
      <c r="M1827" s="106" t="s">
        <v>924</v>
      </c>
      <c r="N1827" s="106">
        <v>0.4</v>
      </c>
      <c r="O1827" s="106">
        <v>1.1000000000000001</v>
      </c>
      <c r="P1827" s="106" t="s">
        <v>714</v>
      </c>
      <c r="Q1827" s="107" t="s">
        <v>2600</v>
      </c>
      <c r="R1827" s="107" t="s">
        <v>275</v>
      </c>
    </row>
    <row r="1828" spans="2:18" ht="20.100000000000001" customHeight="1" x14ac:dyDescent="0.4">
      <c r="B1828" s="105" t="str">
        <f t="shared" si="85"/>
        <v/>
      </c>
      <c r="C1828" s="105" t="str">
        <f t="shared" si="86"/>
        <v/>
      </c>
      <c r="D1828" s="105" t="str">
        <f t="shared" si="87"/>
        <v/>
      </c>
      <c r="E1828" s="106" t="s">
        <v>695</v>
      </c>
      <c r="F1828" s="106" t="s">
        <v>728</v>
      </c>
      <c r="G1828" s="106" t="s">
        <v>773</v>
      </c>
      <c r="H1828" s="106" t="s">
        <v>729</v>
      </c>
      <c r="I1828" s="106">
        <v>7</v>
      </c>
      <c r="J1828" s="106" t="s">
        <v>774</v>
      </c>
      <c r="K1828" s="106">
        <v>7</v>
      </c>
      <c r="L1828" s="106" t="s">
        <v>706</v>
      </c>
      <c r="M1828" s="106" t="s">
        <v>924</v>
      </c>
      <c r="N1828" s="106">
        <v>0.4</v>
      </c>
      <c r="O1828" s="106">
        <v>1.1000000000000001</v>
      </c>
      <c r="P1828" s="106" t="s">
        <v>714</v>
      </c>
      <c r="Q1828" s="107" t="s">
        <v>2601</v>
      </c>
      <c r="R1828" s="107" t="s">
        <v>275</v>
      </c>
    </row>
    <row r="1829" spans="2:18" ht="20.100000000000001" customHeight="1" x14ac:dyDescent="0.4">
      <c r="B1829" s="105" t="str">
        <f t="shared" si="85"/>
        <v/>
      </c>
      <c r="C1829" s="105" t="str">
        <f t="shared" si="86"/>
        <v/>
      </c>
      <c r="D1829" s="105" t="str">
        <f t="shared" si="87"/>
        <v/>
      </c>
      <c r="E1829" s="106" t="s">
        <v>695</v>
      </c>
      <c r="F1829" s="106" t="s">
        <v>728</v>
      </c>
      <c r="G1829" s="106" t="s">
        <v>778</v>
      </c>
      <c r="H1829" s="106" t="s">
        <v>729</v>
      </c>
      <c r="I1829" s="106">
        <v>7</v>
      </c>
      <c r="J1829" s="106" t="s">
        <v>779</v>
      </c>
      <c r="K1829" s="106">
        <v>7</v>
      </c>
      <c r="L1829" s="106" t="s">
        <v>706</v>
      </c>
      <c r="M1829" s="106" t="s">
        <v>924</v>
      </c>
      <c r="N1829" s="106">
        <v>0.4</v>
      </c>
      <c r="O1829" s="106">
        <v>1.1000000000000001</v>
      </c>
      <c r="P1829" s="106" t="s">
        <v>714</v>
      </c>
      <c r="Q1829" s="107" t="s">
        <v>2602</v>
      </c>
      <c r="R1829" s="107" t="s">
        <v>275</v>
      </c>
    </row>
    <row r="1830" spans="2:18" ht="20.100000000000001" customHeight="1" x14ac:dyDescent="0.4">
      <c r="B1830" s="105" t="str">
        <f t="shared" si="85"/>
        <v/>
      </c>
      <c r="C1830" s="105" t="str">
        <f t="shared" si="86"/>
        <v/>
      </c>
      <c r="D1830" s="105" t="str">
        <f t="shared" si="87"/>
        <v/>
      </c>
      <c r="E1830" s="106" t="s">
        <v>695</v>
      </c>
      <c r="F1830" s="106" t="s">
        <v>728</v>
      </c>
      <c r="G1830" s="106" t="s">
        <v>782</v>
      </c>
      <c r="H1830" s="106" t="s">
        <v>729</v>
      </c>
      <c r="I1830" s="106">
        <v>7</v>
      </c>
      <c r="J1830" s="106" t="s">
        <v>783</v>
      </c>
      <c r="K1830" s="106">
        <v>7</v>
      </c>
      <c r="L1830" s="106" t="s">
        <v>706</v>
      </c>
      <c r="M1830" s="106" t="s">
        <v>924</v>
      </c>
      <c r="N1830" s="106">
        <v>0.35</v>
      </c>
      <c r="O1830" s="106">
        <v>1.1000000000000001</v>
      </c>
      <c r="P1830" s="106" t="s">
        <v>714</v>
      </c>
      <c r="Q1830" s="107" t="s">
        <v>2603</v>
      </c>
      <c r="R1830" s="107" t="s">
        <v>275</v>
      </c>
    </row>
    <row r="1831" spans="2:18" ht="20.100000000000001" customHeight="1" x14ac:dyDescent="0.4">
      <c r="B1831" s="105" t="str">
        <f t="shared" si="85"/>
        <v/>
      </c>
      <c r="C1831" s="105" t="str">
        <f t="shared" si="86"/>
        <v/>
      </c>
      <c r="D1831" s="105" t="str">
        <f t="shared" si="87"/>
        <v/>
      </c>
      <c r="E1831" s="106" t="s">
        <v>695</v>
      </c>
      <c r="F1831" s="106" t="s">
        <v>798</v>
      </c>
      <c r="G1831" s="106" t="s">
        <v>710</v>
      </c>
      <c r="H1831" s="106" t="s">
        <v>733</v>
      </c>
      <c r="I1831" s="106">
        <v>7</v>
      </c>
      <c r="J1831" s="106" t="s">
        <v>711</v>
      </c>
      <c r="K1831" s="106">
        <v>8</v>
      </c>
      <c r="L1831" s="106" t="s">
        <v>802</v>
      </c>
      <c r="M1831" s="106" t="s">
        <v>924</v>
      </c>
      <c r="N1831" s="106">
        <v>0.36</v>
      </c>
      <c r="O1831" s="106">
        <v>1.1000000000000001</v>
      </c>
      <c r="P1831" s="106" t="s">
        <v>800</v>
      </c>
      <c r="Q1831" s="107" t="s">
        <v>2604</v>
      </c>
      <c r="R1831" s="107" t="s">
        <v>275</v>
      </c>
    </row>
    <row r="1832" spans="2:18" ht="20.100000000000001" customHeight="1" x14ac:dyDescent="0.4">
      <c r="B1832" s="105" t="str">
        <f t="shared" si="85"/>
        <v/>
      </c>
      <c r="C1832" s="105" t="str">
        <f t="shared" si="86"/>
        <v/>
      </c>
      <c r="D1832" s="105" t="str">
        <f t="shared" si="87"/>
        <v/>
      </c>
      <c r="E1832" s="106" t="s">
        <v>695</v>
      </c>
      <c r="F1832" s="106" t="s">
        <v>798</v>
      </c>
      <c r="G1832" s="106" t="s">
        <v>721</v>
      </c>
      <c r="H1832" s="106" t="s">
        <v>733</v>
      </c>
      <c r="I1832" s="106">
        <v>7</v>
      </c>
      <c r="J1832" s="106" t="s">
        <v>722</v>
      </c>
      <c r="K1832" s="106">
        <v>7</v>
      </c>
      <c r="L1832" s="106" t="s">
        <v>802</v>
      </c>
      <c r="M1832" s="106" t="s">
        <v>924</v>
      </c>
      <c r="N1832" s="106">
        <v>0.37</v>
      </c>
      <c r="O1832" s="106">
        <v>1.1000000000000001</v>
      </c>
      <c r="P1832" s="106" t="s">
        <v>714</v>
      </c>
      <c r="Q1832" s="107" t="s">
        <v>2605</v>
      </c>
      <c r="R1832" s="107" t="s">
        <v>275</v>
      </c>
    </row>
    <row r="1833" spans="2:18" ht="20.100000000000001" customHeight="1" x14ac:dyDescent="0.4">
      <c r="B1833" s="105" t="str">
        <f t="shared" si="85"/>
        <v/>
      </c>
      <c r="C1833" s="105" t="str">
        <f t="shared" si="86"/>
        <v/>
      </c>
      <c r="D1833" s="105" t="str">
        <f t="shared" si="87"/>
        <v/>
      </c>
      <c r="E1833" s="106" t="s">
        <v>695</v>
      </c>
      <c r="F1833" s="106" t="s">
        <v>798</v>
      </c>
      <c r="G1833" s="106" t="s">
        <v>773</v>
      </c>
      <c r="H1833" s="106" t="s">
        <v>729</v>
      </c>
      <c r="I1833" s="106">
        <v>7</v>
      </c>
      <c r="J1833" s="106" t="s">
        <v>774</v>
      </c>
      <c r="K1833" s="106">
        <v>7</v>
      </c>
      <c r="L1833" s="106" t="s">
        <v>799</v>
      </c>
      <c r="M1833" s="106" t="s">
        <v>924</v>
      </c>
      <c r="N1833" s="106">
        <v>0.36</v>
      </c>
      <c r="O1833" s="106">
        <v>1.1000000000000001</v>
      </c>
      <c r="P1833" s="106" t="s">
        <v>714</v>
      </c>
      <c r="Q1833" s="107" t="s">
        <v>2606</v>
      </c>
      <c r="R1833" s="107" t="s">
        <v>275</v>
      </c>
    </row>
    <row r="1834" spans="2:18" ht="20.100000000000001" customHeight="1" x14ac:dyDescent="0.4">
      <c r="B1834" s="105" t="str">
        <f t="shared" si="85"/>
        <v/>
      </c>
      <c r="C1834" s="105" t="str">
        <f t="shared" si="86"/>
        <v/>
      </c>
      <c r="D1834" s="105" t="str">
        <f t="shared" si="87"/>
        <v/>
      </c>
      <c r="E1834" s="106" t="s">
        <v>695</v>
      </c>
      <c r="F1834" s="106" t="s">
        <v>798</v>
      </c>
      <c r="G1834" s="106" t="s">
        <v>778</v>
      </c>
      <c r="H1834" s="106" t="s">
        <v>729</v>
      </c>
      <c r="I1834" s="106">
        <v>7</v>
      </c>
      <c r="J1834" s="106" t="s">
        <v>779</v>
      </c>
      <c r="K1834" s="106">
        <v>7</v>
      </c>
      <c r="L1834" s="106" t="s">
        <v>799</v>
      </c>
      <c r="M1834" s="106" t="s">
        <v>924</v>
      </c>
      <c r="N1834" s="106">
        <v>0.36</v>
      </c>
      <c r="O1834" s="106">
        <v>1.1000000000000001</v>
      </c>
      <c r="P1834" s="106" t="s">
        <v>714</v>
      </c>
      <c r="Q1834" s="107" t="s">
        <v>2607</v>
      </c>
      <c r="R1834" s="107" t="s">
        <v>275</v>
      </c>
    </row>
    <row r="1835" spans="2:18" ht="20.100000000000001" customHeight="1" x14ac:dyDescent="0.4">
      <c r="B1835" s="105" t="str">
        <f t="shared" si="85"/>
        <v/>
      </c>
      <c r="C1835" s="105" t="str">
        <f t="shared" si="86"/>
        <v/>
      </c>
      <c r="D1835" s="105" t="str">
        <f t="shared" si="87"/>
        <v/>
      </c>
      <c r="E1835" s="106" t="s">
        <v>695</v>
      </c>
      <c r="F1835" s="106" t="s">
        <v>798</v>
      </c>
      <c r="G1835" s="106" t="s">
        <v>782</v>
      </c>
      <c r="H1835" s="106" t="s">
        <v>729</v>
      </c>
      <c r="I1835" s="106">
        <v>7</v>
      </c>
      <c r="J1835" s="106" t="s">
        <v>783</v>
      </c>
      <c r="K1835" s="106">
        <v>7</v>
      </c>
      <c r="L1835" s="106" t="s">
        <v>799</v>
      </c>
      <c r="M1835" s="106" t="s">
        <v>924</v>
      </c>
      <c r="N1835" s="106">
        <v>0.33</v>
      </c>
      <c r="O1835" s="106">
        <v>1.1000000000000001</v>
      </c>
      <c r="P1835" s="106" t="s">
        <v>714</v>
      </c>
      <c r="Q1835" s="107" t="s">
        <v>2608</v>
      </c>
      <c r="R1835" s="107" t="s">
        <v>275</v>
      </c>
    </row>
    <row r="1836" spans="2:18" ht="20.100000000000001" customHeight="1" x14ac:dyDescent="0.4">
      <c r="B1836" s="105" t="str">
        <f t="shared" si="85"/>
        <v/>
      </c>
      <c r="C1836" s="105" t="str">
        <f t="shared" si="86"/>
        <v/>
      </c>
      <c r="D1836" s="105" t="str">
        <f t="shared" si="87"/>
        <v/>
      </c>
      <c r="E1836" s="106" t="s">
        <v>695</v>
      </c>
      <c r="F1836" s="106" t="s">
        <v>805</v>
      </c>
      <c r="G1836" s="106" t="s">
        <v>773</v>
      </c>
      <c r="H1836" s="106" t="s">
        <v>733</v>
      </c>
      <c r="I1836" s="106">
        <v>7</v>
      </c>
      <c r="J1836" s="106" t="s">
        <v>774</v>
      </c>
      <c r="K1836" s="106">
        <v>8</v>
      </c>
      <c r="L1836" s="106" t="s">
        <v>741</v>
      </c>
      <c r="M1836" s="106" t="s">
        <v>924</v>
      </c>
      <c r="N1836" s="106">
        <v>0.44</v>
      </c>
      <c r="O1836" s="106">
        <v>1.1000000000000001</v>
      </c>
      <c r="P1836" s="106" t="s">
        <v>714</v>
      </c>
      <c r="Q1836" s="107" t="s">
        <v>2609</v>
      </c>
      <c r="R1836" s="107" t="s">
        <v>275</v>
      </c>
    </row>
    <row r="1837" spans="2:18" ht="20.100000000000001" customHeight="1" x14ac:dyDescent="0.4">
      <c r="B1837" s="105" t="str">
        <f t="shared" si="85"/>
        <v/>
      </c>
      <c r="C1837" s="105" t="str">
        <f t="shared" si="86"/>
        <v/>
      </c>
      <c r="D1837" s="105" t="str">
        <f t="shared" si="87"/>
        <v/>
      </c>
      <c r="E1837" s="106" t="s">
        <v>695</v>
      </c>
      <c r="F1837" s="106" t="s">
        <v>805</v>
      </c>
      <c r="G1837" s="106" t="s">
        <v>773</v>
      </c>
      <c r="H1837" s="106" t="s">
        <v>765</v>
      </c>
      <c r="I1837" s="106">
        <v>7</v>
      </c>
      <c r="J1837" s="106" t="s">
        <v>774</v>
      </c>
      <c r="K1837" s="106">
        <v>7</v>
      </c>
      <c r="L1837" s="106" t="s">
        <v>741</v>
      </c>
      <c r="M1837" s="106" t="s">
        <v>924</v>
      </c>
      <c r="N1837" s="106">
        <v>0.44</v>
      </c>
      <c r="O1837" s="106">
        <v>1.1000000000000001</v>
      </c>
      <c r="P1837" s="106" t="s">
        <v>714</v>
      </c>
      <c r="Q1837" s="107" t="s">
        <v>2610</v>
      </c>
      <c r="R1837" s="107" t="s">
        <v>275</v>
      </c>
    </row>
    <row r="1838" spans="2:18" ht="20.100000000000001" customHeight="1" x14ac:dyDescent="0.4">
      <c r="B1838" s="105" t="str">
        <f t="shared" si="85"/>
        <v/>
      </c>
      <c r="C1838" s="105" t="str">
        <f t="shared" si="86"/>
        <v/>
      </c>
      <c r="D1838" s="105" t="str">
        <f t="shared" si="87"/>
        <v/>
      </c>
      <c r="E1838" s="106" t="s">
        <v>695</v>
      </c>
      <c r="F1838" s="106" t="s">
        <v>805</v>
      </c>
      <c r="G1838" s="106" t="s">
        <v>778</v>
      </c>
      <c r="H1838" s="106" t="s">
        <v>733</v>
      </c>
      <c r="I1838" s="106">
        <v>7</v>
      </c>
      <c r="J1838" s="106" t="s">
        <v>779</v>
      </c>
      <c r="K1838" s="106">
        <v>8</v>
      </c>
      <c r="L1838" s="106" t="s">
        <v>741</v>
      </c>
      <c r="M1838" s="106" t="s">
        <v>924</v>
      </c>
      <c r="N1838" s="106">
        <v>0.44</v>
      </c>
      <c r="O1838" s="106">
        <v>1.1000000000000001</v>
      </c>
      <c r="P1838" s="106" t="s">
        <v>714</v>
      </c>
      <c r="Q1838" s="107" t="s">
        <v>2611</v>
      </c>
      <c r="R1838" s="107" t="s">
        <v>275</v>
      </c>
    </row>
    <row r="1839" spans="2:18" ht="20.100000000000001" customHeight="1" x14ac:dyDescent="0.4">
      <c r="B1839" s="105" t="str">
        <f t="shared" si="85"/>
        <v/>
      </c>
      <c r="C1839" s="105" t="str">
        <f t="shared" si="86"/>
        <v/>
      </c>
      <c r="D1839" s="105" t="str">
        <f t="shared" si="87"/>
        <v/>
      </c>
      <c r="E1839" s="106" t="s">
        <v>695</v>
      </c>
      <c r="F1839" s="106" t="s">
        <v>805</v>
      </c>
      <c r="G1839" s="106" t="s">
        <v>778</v>
      </c>
      <c r="H1839" s="106" t="s">
        <v>765</v>
      </c>
      <c r="I1839" s="106">
        <v>7</v>
      </c>
      <c r="J1839" s="106" t="s">
        <v>779</v>
      </c>
      <c r="K1839" s="106">
        <v>7</v>
      </c>
      <c r="L1839" s="106" t="s">
        <v>741</v>
      </c>
      <c r="M1839" s="106" t="s">
        <v>924</v>
      </c>
      <c r="N1839" s="106">
        <v>0.44</v>
      </c>
      <c r="O1839" s="106">
        <v>1.1000000000000001</v>
      </c>
      <c r="P1839" s="106" t="s">
        <v>714</v>
      </c>
      <c r="Q1839" s="107" t="s">
        <v>2612</v>
      </c>
      <c r="R1839" s="107" t="s">
        <v>275</v>
      </c>
    </row>
    <row r="1840" spans="2:18" ht="20.100000000000001" customHeight="1" x14ac:dyDescent="0.4">
      <c r="B1840" s="105" t="str">
        <f t="shared" si="85"/>
        <v/>
      </c>
      <c r="C1840" s="105" t="str">
        <f t="shared" si="86"/>
        <v/>
      </c>
      <c r="D1840" s="105" t="str">
        <f t="shared" si="87"/>
        <v/>
      </c>
      <c r="E1840" s="106" t="s">
        <v>695</v>
      </c>
      <c r="F1840" s="106" t="s">
        <v>805</v>
      </c>
      <c r="G1840" s="106" t="s">
        <v>782</v>
      </c>
      <c r="H1840" s="106" t="s">
        <v>733</v>
      </c>
      <c r="I1840" s="106">
        <v>7</v>
      </c>
      <c r="J1840" s="106" t="s">
        <v>783</v>
      </c>
      <c r="K1840" s="106">
        <v>8</v>
      </c>
      <c r="L1840" s="106" t="s">
        <v>741</v>
      </c>
      <c r="M1840" s="106" t="s">
        <v>924</v>
      </c>
      <c r="N1840" s="106">
        <v>0.37</v>
      </c>
      <c r="O1840" s="106">
        <v>1.1000000000000001</v>
      </c>
      <c r="P1840" s="106" t="s">
        <v>714</v>
      </c>
      <c r="Q1840" s="107" t="s">
        <v>2613</v>
      </c>
      <c r="R1840" s="107" t="s">
        <v>275</v>
      </c>
    </row>
    <row r="1841" spans="2:18" ht="20.100000000000001" customHeight="1" x14ac:dyDescent="0.4">
      <c r="B1841" s="105" t="str">
        <f t="shared" si="85"/>
        <v/>
      </c>
      <c r="C1841" s="105" t="str">
        <f t="shared" si="86"/>
        <v/>
      </c>
      <c r="D1841" s="105" t="str">
        <f t="shared" si="87"/>
        <v/>
      </c>
      <c r="E1841" s="106" t="s">
        <v>695</v>
      </c>
      <c r="F1841" s="106" t="s">
        <v>805</v>
      </c>
      <c r="G1841" s="106" t="s">
        <v>782</v>
      </c>
      <c r="H1841" s="106" t="s">
        <v>765</v>
      </c>
      <c r="I1841" s="106">
        <v>7</v>
      </c>
      <c r="J1841" s="106" t="s">
        <v>783</v>
      </c>
      <c r="K1841" s="106">
        <v>7</v>
      </c>
      <c r="L1841" s="106" t="s">
        <v>741</v>
      </c>
      <c r="M1841" s="106" t="s">
        <v>924</v>
      </c>
      <c r="N1841" s="106">
        <v>0.37</v>
      </c>
      <c r="O1841" s="106">
        <v>1.1000000000000001</v>
      </c>
      <c r="P1841" s="106" t="s">
        <v>714</v>
      </c>
      <c r="Q1841" s="107" t="s">
        <v>2614</v>
      </c>
      <c r="R1841" s="107" t="s">
        <v>275</v>
      </c>
    </row>
    <row r="1842" spans="2:18" ht="20.100000000000001" customHeight="1" x14ac:dyDescent="0.4">
      <c r="B1842" s="105" t="str">
        <f t="shared" si="85"/>
        <v/>
      </c>
      <c r="C1842" s="105" t="str">
        <f t="shared" si="86"/>
        <v/>
      </c>
      <c r="D1842" s="105" t="str">
        <f t="shared" si="87"/>
        <v/>
      </c>
      <c r="E1842" s="106" t="s">
        <v>695</v>
      </c>
      <c r="F1842" s="106" t="s">
        <v>805</v>
      </c>
      <c r="G1842" s="106" t="s">
        <v>758</v>
      </c>
      <c r="H1842" s="106" t="s">
        <v>765</v>
      </c>
      <c r="I1842" s="106">
        <v>7</v>
      </c>
      <c r="J1842" s="106" t="s">
        <v>711</v>
      </c>
      <c r="K1842" s="106">
        <v>8</v>
      </c>
      <c r="L1842" s="106" t="s">
        <v>753</v>
      </c>
      <c r="M1842" s="106" t="s">
        <v>924</v>
      </c>
      <c r="N1842" s="106">
        <v>0.44</v>
      </c>
      <c r="O1842" s="106">
        <v>1.1000000000000001</v>
      </c>
      <c r="P1842" s="106" t="s">
        <v>714</v>
      </c>
      <c r="Q1842" s="107" t="s">
        <v>2615</v>
      </c>
      <c r="R1842" s="107" t="s">
        <v>275</v>
      </c>
    </row>
    <row r="1843" spans="2:18" ht="20.100000000000001" customHeight="1" x14ac:dyDescent="0.4">
      <c r="B1843" s="105" t="str">
        <f t="shared" si="85"/>
        <v/>
      </c>
      <c r="C1843" s="105" t="str">
        <f t="shared" si="86"/>
        <v/>
      </c>
      <c r="D1843" s="105" t="str">
        <f t="shared" si="87"/>
        <v/>
      </c>
      <c r="E1843" s="106" t="s">
        <v>695</v>
      </c>
      <c r="F1843" s="106" t="s">
        <v>805</v>
      </c>
      <c r="G1843" s="106" t="s">
        <v>788</v>
      </c>
      <c r="H1843" s="106" t="s">
        <v>733</v>
      </c>
      <c r="I1843" s="106">
        <v>7</v>
      </c>
      <c r="J1843" s="106" t="s">
        <v>722</v>
      </c>
      <c r="K1843" s="106">
        <v>8</v>
      </c>
      <c r="L1843" s="106" t="s">
        <v>753</v>
      </c>
      <c r="M1843" s="106" t="s">
        <v>924</v>
      </c>
      <c r="N1843" s="106">
        <v>0.44</v>
      </c>
      <c r="O1843" s="106">
        <v>1.1000000000000001</v>
      </c>
      <c r="P1843" s="106" t="s">
        <v>714</v>
      </c>
      <c r="Q1843" s="107" t="s">
        <v>2616</v>
      </c>
      <c r="R1843" s="107" t="s">
        <v>275</v>
      </c>
    </row>
    <row r="1844" spans="2:18" ht="20.100000000000001" customHeight="1" x14ac:dyDescent="0.4">
      <c r="B1844" s="105" t="str">
        <f t="shared" si="85"/>
        <v/>
      </c>
      <c r="C1844" s="105" t="str">
        <f t="shared" si="86"/>
        <v/>
      </c>
      <c r="D1844" s="105" t="str">
        <f t="shared" si="87"/>
        <v/>
      </c>
      <c r="E1844" s="106" t="s">
        <v>695</v>
      </c>
      <c r="F1844" s="106" t="s">
        <v>805</v>
      </c>
      <c r="G1844" s="106" t="s">
        <v>788</v>
      </c>
      <c r="H1844" s="106" t="s">
        <v>765</v>
      </c>
      <c r="I1844" s="106">
        <v>7</v>
      </c>
      <c r="J1844" s="106" t="s">
        <v>722</v>
      </c>
      <c r="K1844" s="106">
        <v>7</v>
      </c>
      <c r="L1844" s="106" t="s">
        <v>753</v>
      </c>
      <c r="M1844" s="106" t="s">
        <v>924</v>
      </c>
      <c r="N1844" s="106">
        <v>0.44</v>
      </c>
      <c r="O1844" s="106">
        <v>1.1000000000000001</v>
      </c>
      <c r="P1844" s="106" t="s">
        <v>714</v>
      </c>
      <c r="Q1844" s="107" t="s">
        <v>2617</v>
      </c>
      <c r="R1844" s="107" t="s">
        <v>275</v>
      </c>
    </row>
    <row r="1845" spans="2:18" ht="20.100000000000001" customHeight="1" x14ac:dyDescent="0.4">
      <c r="B1845" s="105" t="str">
        <f t="shared" si="85"/>
        <v/>
      </c>
      <c r="C1845" s="105" t="str">
        <f t="shared" si="86"/>
        <v/>
      </c>
      <c r="D1845" s="105" t="str">
        <f t="shared" si="87"/>
        <v/>
      </c>
      <c r="E1845" s="106" t="s">
        <v>695</v>
      </c>
      <c r="F1845" s="106" t="s">
        <v>740</v>
      </c>
      <c r="G1845" s="106" t="s">
        <v>773</v>
      </c>
      <c r="H1845" s="106" t="s">
        <v>717</v>
      </c>
      <c r="I1845" s="106">
        <v>7</v>
      </c>
      <c r="J1845" s="106" t="s">
        <v>774</v>
      </c>
      <c r="K1845" s="106">
        <v>7</v>
      </c>
      <c r="L1845" s="106" t="s">
        <v>741</v>
      </c>
      <c r="M1845" s="106" t="s">
        <v>924</v>
      </c>
      <c r="N1845" s="106">
        <v>0.33</v>
      </c>
      <c r="O1845" s="106">
        <v>1.1000000000000001</v>
      </c>
      <c r="P1845" s="106" t="s">
        <v>714</v>
      </c>
      <c r="Q1845" s="107" t="s">
        <v>2618</v>
      </c>
      <c r="R1845" s="107" t="s">
        <v>275</v>
      </c>
    </row>
    <row r="1846" spans="2:18" ht="20.100000000000001" customHeight="1" x14ac:dyDescent="0.4">
      <c r="B1846" s="105" t="str">
        <f t="shared" si="85"/>
        <v/>
      </c>
      <c r="C1846" s="105" t="str">
        <f t="shared" si="86"/>
        <v/>
      </c>
      <c r="D1846" s="105" t="str">
        <f t="shared" si="87"/>
        <v/>
      </c>
      <c r="E1846" s="106" t="s">
        <v>695</v>
      </c>
      <c r="F1846" s="106" t="s">
        <v>740</v>
      </c>
      <c r="G1846" s="106" t="s">
        <v>778</v>
      </c>
      <c r="H1846" s="106" t="s">
        <v>717</v>
      </c>
      <c r="I1846" s="106">
        <v>7</v>
      </c>
      <c r="J1846" s="106" t="s">
        <v>779</v>
      </c>
      <c r="K1846" s="106">
        <v>7</v>
      </c>
      <c r="L1846" s="106" t="s">
        <v>741</v>
      </c>
      <c r="M1846" s="106" t="s">
        <v>924</v>
      </c>
      <c r="N1846" s="106">
        <v>0.33</v>
      </c>
      <c r="O1846" s="106">
        <v>1.1000000000000001</v>
      </c>
      <c r="P1846" s="106" t="s">
        <v>714</v>
      </c>
      <c r="Q1846" s="107" t="s">
        <v>2619</v>
      </c>
      <c r="R1846" s="107" t="s">
        <v>275</v>
      </c>
    </row>
    <row r="1847" spans="2:18" ht="20.100000000000001" customHeight="1" x14ac:dyDescent="0.4">
      <c r="B1847" s="105" t="str">
        <f t="shared" si="85"/>
        <v/>
      </c>
      <c r="C1847" s="105" t="str">
        <f t="shared" si="86"/>
        <v/>
      </c>
      <c r="D1847" s="105" t="str">
        <f t="shared" si="87"/>
        <v/>
      </c>
      <c r="E1847" s="106" t="s">
        <v>695</v>
      </c>
      <c r="F1847" s="106" t="s">
        <v>740</v>
      </c>
      <c r="G1847" s="106" t="s">
        <v>782</v>
      </c>
      <c r="H1847" s="106" t="s">
        <v>717</v>
      </c>
      <c r="I1847" s="106">
        <v>7</v>
      </c>
      <c r="J1847" s="106" t="s">
        <v>783</v>
      </c>
      <c r="K1847" s="106">
        <v>7</v>
      </c>
      <c r="L1847" s="106" t="s">
        <v>741</v>
      </c>
      <c r="M1847" s="106" t="s">
        <v>924</v>
      </c>
      <c r="N1847" s="106">
        <v>0.28000000000000003</v>
      </c>
      <c r="O1847" s="106">
        <v>1.1000000000000001</v>
      </c>
      <c r="P1847" s="106" t="s">
        <v>714</v>
      </c>
      <c r="Q1847" s="107" t="s">
        <v>2620</v>
      </c>
      <c r="R1847" s="107" t="s">
        <v>275</v>
      </c>
    </row>
    <row r="1848" spans="2:18" ht="20.100000000000001" customHeight="1" x14ac:dyDescent="0.4">
      <c r="B1848" s="105" t="str">
        <f t="shared" si="85"/>
        <v/>
      </c>
      <c r="C1848" s="105" t="str">
        <f t="shared" si="86"/>
        <v/>
      </c>
      <c r="D1848" s="105" t="str">
        <f t="shared" si="87"/>
        <v/>
      </c>
      <c r="E1848" s="106" t="s">
        <v>695</v>
      </c>
      <c r="F1848" s="106" t="s">
        <v>740</v>
      </c>
      <c r="G1848" s="106" t="s">
        <v>788</v>
      </c>
      <c r="H1848" s="106" t="s">
        <v>717</v>
      </c>
      <c r="I1848" s="106">
        <v>7</v>
      </c>
      <c r="J1848" s="106" t="s">
        <v>722</v>
      </c>
      <c r="K1848" s="106">
        <v>7</v>
      </c>
      <c r="L1848" s="106" t="s">
        <v>753</v>
      </c>
      <c r="M1848" s="106" t="s">
        <v>924</v>
      </c>
      <c r="N1848" s="106">
        <v>0.34</v>
      </c>
      <c r="O1848" s="106">
        <v>1.1000000000000001</v>
      </c>
      <c r="P1848" s="106" t="s">
        <v>714</v>
      </c>
      <c r="Q1848" s="107" t="s">
        <v>2621</v>
      </c>
      <c r="R1848" s="107" t="s">
        <v>275</v>
      </c>
    </row>
    <row r="1849" spans="2:18" ht="20.100000000000001" customHeight="1" x14ac:dyDescent="0.4">
      <c r="B1849" s="105" t="str">
        <f t="shared" si="85"/>
        <v/>
      </c>
      <c r="C1849" s="105" t="str">
        <f t="shared" si="86"/>
        <v/>
      </c>
      <c r="D1849" s="105" t="str">
        <f t="shared" si="87"/>
        <v/>
      </c>
      <c r="E1849" s="106" t="s">
        <v>695</v>
      </c>
      <c r="F1849" s="106" t="s">
        <v>817</v>
      </c>
      <c r="G1849" s="106" t="s">
        <v>773</v>
      </c>
      <c r="H1849" s="106" t="s">
        <v>802</v>
      </c>
      <c r="I1849" s="106">
        <v>7</v>
      </c>
      <c r="J1849" s="106" t="s">
        <v>774</v>
      </c>
      <c r="K1849" s="106">
        <v>8</v>
      </c>
      <c r="L1849" s="106" t="s">
        <v>741</v>
      </c>
      <c r="M1849" s="106" t="s">
        <v>924</v>
      </c>
      <c r="N1849" s="106">
        <v>0.31</v>
      </c>
      <c r="O1849" s="106">
        <v>1.1000000000000001</v>
      </c>
      <c r="P1849" s="106" t="s">
        <v>714</v>
      </c>
      <c r="Q1849" s="107" t="s">
        <v>2622</v>
      </c>
      <c r="R1849" s="107" t="s">
        <v>275</v>
      </c>
    </row>
    <row r="1850" spans="2:18" ht="20.100000000000001" customHeight="1" x14ac:dyDescent="0.4">
      <c r="B1850" s="105" t="str">
        <f t="shared" si="85"/>
        <v/>
      </c>
      <c r="C1850" s="105" t="str">
        <f t="shared" si="86"/>
        <v/>
      </c>
      <c r="D1850" s="105" t="str">
        <f t="shared" si="87"/>
        <v/>
      </c>
      <c r="E1850" s="106" t="s">
        <v>695</v>
      </c>
      <c r="F1850" s="106" t="s">
        <v>817</v>
      </c>
      <c r="G1850" s="106" t="s">
        <v>773</v>
      </c>
      <c r="H1850" s="106" t="s">
        <v>819</v>
      </c>
      <c r="I1850" s="106">
        <v>7</v>
      </c>
      <c r="J1850" s="106" t="s">
        <v>774</v>
      </c>
      <c r="K1850" s="106">
        <v>7</v>
      </c>
      <c r="L1850" s="106" t="s">
        <v>741</v>
      </c>
      <c r="M1850" s="106" t="s">
        <v>924</v>
      </c>
      <c r="N1850" s="106">
        <v>0.31</v>
      </c>
      <c r="O1850" s="106">
        <v>1.1000000000000001</v>
      </c>
      <c r="P1850" s="106" t="s">
        <v>714</v>
      </c>
      <c r="Q1850" s="107" t="s">
        <v>2623</v>
      </c>
      <c r="R1850" s="107" t="s">
        <v>275</v>
      </c>
    </row>
    <row r="1851" spans="2:18" ht="20.100000000000001" customHeight="1" x14ac:dyDescent="0.4">
      <c r="B1851" s="105" t="str">
        <f t="shared" si="85"/>
        <v/>
      </c>
      <c r="C1851" s="105" t="str">
        <f t="shared" si="86"/>
        <v/>
      </c>
      <c r="D1851" s="105" t="str">
        <f t="shared" si="87"/>
        <v/>
      </c>
      <c r="E1851" s="106" t="s">
        <v>695</v>
      </c>
      <c r="F1851" s="106" t="s">
        <v>817</v>
      </c>
      <c r="G1851" s="106" t="s">
        <v>778</v>
      </c>
      <c r="H1851" s="106" t="s">
        <v>802</v>
      </c>
      <c r="I1851" s="106">
        <v>7</v>
      </c>
      <c r="J1851" s="106" t="s">
        <v>779</v>
      </c>
      <c r="K1851" s="106">
        <v>8</v>
      </c>
      <c r="L1851" s="106" t="s">
        <v>741</v>
      </c>
      <c r="M1851" s="106" t="s">
        <v>924</v>
      </c>
      <c r="N1851" s="106">
        <v>0.31</v>
      </c>
      <c r="O1851" s="106">
        <v>1.1000000000000001</v>
      </c>
      <c r="P1851" s="106" t="s">
        <v>714</v>
      </c>
      <c r="Q1851" s="107" t="s">
        <v>2624</v>
      </c>
      <c r="R1851" s="107" t="s">
        <v>275</v>
      </c>
    </row>
    <row r="1852" spans="2:18" ht="20.100000000000001" customHeight="1" x14ac:dyDescent="0.4">
      <c r="B1852" s="105" t="str">
        <f t="shared" si="85"/>
        <v/>
      </c>
      <c r="C1852" s="105" t="str">
        <f t="shared" si="86"/>
        <v/>
      </c>
      <c r="D1852" s="105" t="str">
        <f t="shared" si="87"/>
        <v/>
      </c>
      <c r="E1852" s="106" t="s">
        <v>695</v>
      </c>
      <c r="F1852" s="106" t="s">
        <v>817</v>
      </c>
      <c r="G1852" s="106" t="s">
        <v>778</v>
      </c>
      <c r="H1852" s="106" t="s">
        <v>819</v>
      </c>
      <c r="I1852" s="106">
        <v>7</v>
      </c>
      <c r="J1852" s="106" t="s">
        <v>779</v>
      </c>
      <c r="K1852" s="106">
        <v>7</v>
      </c>
      <c r="L1852" s="106" t="s">
        <v>741</v>
      </c>
      <c r="M1852" s="106" t="s">
        <v>924</v>
      </c>
      <c r="N1852" s="106">
        <v>0.31</v>
      </c>
      <c r="O1852" s="106">
        <v>1.1000000000000001</v>
      </c>
      <c r="P1852" s="106" t="s">
        <v>714</v>
      </c>
      <c r="Q1852" s="107" t="s">
        <v>2625</v>
      </c>
      <c r="R1852" s="107" t="s">
        <v>275</v>
      </c>
    </row>
    <row r="1853" spans="2:18" ht="20.100000000000001" customHeight="1" x14ac:dyDescent="0.4">
      <c r="B1853" s="105" t="str">
        <f t="shared" si="85"/>
        <v/>
      </c>
      <c r="C1853" s="105" t="str">
        <f t="shared" si="86"/>
        <v/>
      </c>
      <c r="D1853" s="105" t="str">
        <f t="shared" si="87"/>
        <v/>
      </c>
      <c r="E1853" s="106" t="s">
        <v>695</v>
      </c>
      <c r="F1853" s="106" t="s">
        <v>817</v>
      </c>
      <c r="G1853" s="106" t="s">
        <v>782</v>
      </c>
      <c r="H1853" s="106" t="s">
        <v>802</v>
      </c>
      <c r="I1853" s="106">
        <v>7</v>
      </c>
      <c r="J1853" s="106" t="s">
        <v>783</v>
      </c>
      <c r="K1853" s="106">
        <v>8</v>
      </c>
      <c r="L1853" s="106" t="s">
        <v>741</v>
      </c>
      <c r="M1853" s="106" t="s">
        <v>924</v>
      </c>
      <c r="N1853" s="106">
        <v>0.26</v>
      </c>
      <c r="O1853" s="106">
        <v>1.1000000000000001</v>
      </c>
      <c r="P1853" s="106" t="s">
        <v>714</v>
      </c>
      <c r="Q1853" s="107" t="s">
        <v>2626</v>
      </c>
      <c r="R1853" s="107" t="s">
        <v>275</v>
      </c>
    </row>
    <row r="1854" spans="2:18" ht="20.100000000000001" customHeight="1" x14ac:dyDescent="0.4">
      <c r="B1854" s="105" t="str">
        <f t="shared" si="85"/>
        <v/>
      </c>
      <c r="C1854" s="105" t="str">
        <f t="shared" si="86"/>
        <v/>
      </c>
      <c r="D1854" s="105" t="str">
        <f t="shared" si="87"/>
        <v/>
      </c>
      <c r="E1854" s="106" t="s">
        <v>695</v>
      </c>
      <c r="F1854" s="106" t="s">
        <v>817</v>
      </c>
      <c r="G1854" s="106" t="s">
        <v>782</v>
      </c>
      <c r="H1854" s="106" t="s">
        <v>819</v>
      </c>
      <c r="I1854" s="106">
        <v>7</v>
      </c>
      <c r="J1854" s="106" t="s">
        <v>783</v>
      </c>
      <c r="K1854" s="106">
        <v>7</v>
      </c>
      <c r="L1854" s="106" t="s">
        <v>741</v>
      </c>
      <c r="M1854" s="106" t="s">
        <v>924</v>
      </c>
      <c r="N1854" s="106">
        <v>0.26</v>
      </c>
      <c r="O1854" s="106">
        <v>1.1000000000000001</v>
      </c>
      <c r="P1854" s="106" t="s">
        <v>714</v>
      </c>
      <c r="Q1854" s="107" t="s">
        <v>2627</v>
      </c>
      <c r="R1854" s="107" t="s">
        <v>275</v>
      </c>
    </row>
    <row r="1855" spans="2:18" ht="20.100000000000001" customHeight="1" x14ac:dyDescent="0.4">
      <c r="B1855" s="105" t="str">
        <f t="shared" si="85"/>
        <v/>
      </c>
      <c r="C1855" s="105" t="str">
        <f t="shared" si="86"/>
        <v/>
      </c>
      <c r="D1855" s="105" t="str">
        <f t="shared" si="87"/>
        <v/>
      </c>
      <c r="E1855" s="106" t="s">
        <v>695</v>
      </c>
      <c r="F1855" s="106" t="s">
        <v>817</v>
      </c>
      <c r="G1855" s="106" t="s">
        <v>758</v>
      </c>
      <c r="H1855" s="106" t="s">
        <v>819</v>
      </c>
      <c r="I1855" s="106">
        <v>7</v>
      </c>
      <c r="J1855" s="106" t="s">
        <v>711</v>
      </c>
      <c r="K1855" s="106">
        <v>8</v>
      </c>
      <c r="L1855" s="106" t="s">
        <v>753</v>
      </c>
      <c r="M1855" s="106" t="s">
        <v>924</v>
      </c>
      <c r="N1855" s="106">
        <v>0.32</v>
      </c>
      <c r="O1855" s="106">
        <v>1.1000000000000001</v>
      </c>
      <c r="P1855" s="106" t="s">
        <v>714</v>
      </c>
      <c r="Q1855" s="107" t="s">
        <v>2628</v>
      </c>
      <c r="R1855" s="107" t="s">
        <v>275</v>
      </c>
    </row>
    <row r="1856" spans="2:18" ht="20.100000000000001" customHeight="1" x14ac:dyDescent="0.4">
      <c r="B1856" s="105" t="str">
        <f t="shared" si="85"/>
        <v/>
      </c>
      <c r="C1856" s="105" t="str">
        <f t="shared" si="86"/>
        <v/>
      </c>
      <c r="D1856" s="105" t="str">
        <f t="shared" si="87"/>
        <v/>
      </c>
      <c r="E1856" s="106" t="s">
        <v>695</v>
      </c>
      <c r="F1856" s="106" t="s">
        <v>817</v>
      </c>
      <c r="G1856" s="106" t="s">
        <v>788</v>
      </c>
      <c r="H1856" s="106" t="s">
        <v>802</v>
      </c>
      <c r="I1856" s="106">
        <v>7</v>
      </c>
      <c r="J1856" s="106" t="s">
        <v>722</v>
      </c>
      <c r="K1856" s="106">
        <v>8</v>
      </c>
      <c r="L1856" s="106" t="s">
        <v>753</v>
      </c>
      <c r="M1856" s="106" t="s">
        <v>924</v>
      </c>
      <c r="N1856" s="106">
        <v>0.32</v>
      </c>
      <c r="O1856" s="106">
        <v>1.1000000000000001</v>
      </c>
      <c r="P1856" s="106" t="s">
        <v>714</v>
      </c>
      <c r="Q1856" s="107" t="s">
        <v>2629</v>
      </c>
      <c r="R1856" s="107" t="s">
        <v>275</v>
      </c>
    </row>
    <row r="1857" spans="2:18" ht="20.100000000000001" customHeight="1" x14ac:dyDescent="0.4">
      <c r="B1857" s="105" t="str">
        <f t="shared" si="85"/>
        <v/>
      </c>
      <c r="C1857" s="105" t="str">
        <f t="shared" si="86"/>
        <v/>
      </c>
      <c r="D1857" s="105" t="str">
        <f t="shared" si="87"/>
        <v/>
      </c>
      <c r="E1857" s="106" t="s">
        <v>695</v>
      </c>
      <c r="F1857" s="106" t="s">
        <v>817</v>
      </c>
      <c r="G1857" s="106" t="s">
        <v>788</v>
      </c>
      <c r="H1857" s="106" t="s">
        <v>819</v>
      </c>
      <c r="I1857" s="106">
        <v>7</v>
      </c>
      <c r="J1857" s="106" t="s">
        <v>722</v>
      </c>
      <c r="K1857" s="106">
        <v>7</v>
      </c>
      <c r="L1857" s="106" t="s">
        <v>753</v>
      </c>
      <c r="M1857" s="106" t="s">
        <v>924</v>
      </c>
      <c r="N1857" s="106">
        <v>0.32</v>
      </c>
      <c r="O1857" s="106">
        <v>1.1000000000000001</v>
      </c>
      <c r="P1857" s="106" t="s">
        <v>714</v>
      </c>
      <c r="Q1857" s="107" t="s">
        <v>2630</v>
      </c>
      <c r="R1857" s="107" t="s">
        <v>275</v>
      </c>
    </row>
    <row r="1858" spans="2:18" ht="20.100000000000001" customHeight="1" x14ac:dyDescent="0.4">
      <c r="B1858" s="105" t="str">
        <f t="shared" si="85"/>
        <v/>
      </c>
      <c r="C1858" s="105" t="str">
        <f t="shared" si="86"/>
        <v/>
      </c>
      <c r="D1858" s="105" t="str">
        <f t="shared" si="87"/>
        <v/>
      </c>
      <c r="E1858" s="106" t="s">
        <v>695</v>
      </c>
      <c r="F1858" s="106" t="s">
        <v>1813</v>
      </c>
      <c r="G1858" s="106" t="s">
        <v>697</v>
      </c>
      <c r="H1858" s="106" t="s">
        <v>707</v>
      </c>
      <c r="I1858" s="106">
        <v>11</v>
      </c>
      <c r="J1858" s="106" t="s">
        <v>699</v>
      </c>
      <c r="K1858" s="106">
        <v>11</v>
      </c>
      <c r="L1858" s="106" t="s">
        <v>741</v>
      </c>
      <c r="M1858" s="106" t="s">
        <v>924</v>
      </c>
      <c r="N1858" s="106">
        <v>0.55000000000000004</v>
      </c>
      <c r="O1858" s="106">
        <v>1.1000000000000001</v>
      </c>
      <c r="P1858" s="106" t="s">
        <v>714</v>
      </c>
      <c r="Q1858" s="107" t="s">
        <v>2631</v>
      </c>
      <c r="R1858" s="107" t="s">
        <v>275</v>
      </c>
    </row>
    <row r="1859" spans="2:18" ht="20.100000000000001" customHeight="1" x14ac:dyDescent="0.4">
      <c r="B1859" s="105" t="str">
        <f t="shared" si="85"/>
        <v/>
      </c>
      <c r="C1859" s="105" t="str">
        <f t="shared" si="86"/>
        <v/>
      </c>
      <c r="D1859" s="105" t="str">
        <f t="shared" si="87"/>
        <v/>
      </c>
      <c r="E1859" s="106" t="s">
        <v>695</v>
      </c>
      <c r="F1859" s="106" t="s">
        <v>1813</v>
      </c>
      <c r="G1859" s="106" t="s">
        <v>697</v>
      </c>
      <c r="H1859" s="106" t="s">
        <v>1817</v>
      </c>
      <c r="I1859" s="106">
        <v>10</v>
      </c>
      <c r="J1859" s="106" t="s">
        <v>699</v>
      </c>
      <c r="K1859" s="106">
        <v>11</v>
      </c>
      <c r="L1859" s="106" t="s">
        <v>741</v>
      </c>
      <c r="M1859" s="106" t="s">
        <v>924</v>
      </c>
      <c r="N1859" s="106">
        <v>0.54</v>
      </c>
      <c r="O1859" s="106">
        <v>1.1000000000000001</v>
      </c>
      <c r="P1859" s="106" t="s">
        <v>714</v>
      </c>
      <c r="Q1859" s="107" t="s">
        <v>2632</v>
      </c>
      <c r="R1859" s="107" t="s">
        <v>275</v>
      </c>
    </row>
    <row r="1860" spans="2:18" ht="20.100000000000001" customHeight="1" x14ac:dyDescent="0.4">
      <c r="B1860" s="105" t="str">
        <f t="shared" si="85"/>
        <v/>
      </c>
      <c r="C1860" s="105" t="str">
        <f t="shared" si="86"/>
        <v/>
      </c>
      <c r="D1860" s="105" t="str">
        <f t="shared" si="87"/>
        <v/>
      </c>
      <c r="E1860" s="106" t="s">
        <v>695</v>
      </c>
      <c r="F1860" s="106" t="s">
        <v>1841</v>
      </c>
      <c r="G1860" s="106" t="s">
        <v>710</v>
      </c>
      <c r="H1860" s="106" t="s">
        <v>1027</v>
      </c>
      <c r="I1860" s="106">
        <v>6</v>
      </c>
      <c r="J1860" s="106" t="s">
        <v>711</v>
      </c>
      <c r="K1860" s="106">
        <v>7</v>
      </c>
      <c r="L1860" s="106" t="s">
        <v>765</v>
      </c>
      <c r="M1860" s="106" t="s">
        <v>700</v>
      </c>
      <c r="N1860" s="106">
        <v>0.52</v>
      </c>
      <c r="O1860" s="106">
        <v>1.1000000000000001</v>
      </c>
      <c r="P1860" s="106" t="s">
        <v>714</v>
      </c>
      <c r="Q1860" s="107" t="s">
        <v>2633</v>
      </c>
      <c r="R1860" s="107" t="s">
        <v>275</v>
      </c>
    </row>
    <row r="1861" spans="2:18" ht="20.100000000000001" customHeight="1" x14ac:dyDescent="0.4">
      <c r="B1861" s="105" t="str">
        <f t="shared" si="85"/>
        <v/>
      </c>
      <c r="C1861" s="105" t="str">
        <f t="shared" si="86"/>
        <v/>
      </c>
      <c r="D1861" s="105" t="str">
        <f t="shared" si="87"/>
        <v/>
      </c>
      <c r="E1861" s="106" t="s">
        <v>695</v>
      </c>
      <c r="F1861" s="106" t="s">
        <v>1841</v>
      </c>
      <c r="G1861" s="106" t="s">
        <v>721</v>
      </c>
      <c r="H1861" s="106" t="s">
        <v>1817</v>
      </c>
      <c r="I1861" s="106">
        <v>7</v>
      </c>
      <c r="J1861" s="106" t="s">
        <v>722</v>
      </c>
      <c r="K1861" s="106">
        <v>7</v>
      </c>
      <c r="L1861" s="106" t="s">
        <v>733</v>
      </c>
      <c r="M1861" s="106" t="s">
        <v>700</v>
      </c>
      <c r="N1861" s="106">
        <v>0.52</v>
      </c>
      <c r="O1861" s="106">
        <v>1.1000000000000001</v>
      </c>
      <c r="P1861" s="106" t="s">
        <v>714</v>
      </c>
      <c r="Q1861" s="107" t="s">
        <v>2634</v>
      </c>
      <c r="R1861" s="107" t="s">
        <v>275</v>
      </c>
    </row>
    <row r="1862" spans="2:18" ht="20.100000000000001" customHeight="1" x14ac:dyDescent="0.4">
      <c r="B1862" s="105" t="str">
        <f t="shared" si="85"/>
        <v/>
      </c>
      <c r="C1862" s="105" t="str">
        <f t="shared" si="86"/>
        <v/>
      </c>
      <c r="D1862" s="105" t="str">
        <f t="shared" si="87"/>
        <v/>
      </c>
      <c r="E1862" s="106" t="s">
        <v>695</v>
      </c>
      <c r="F1862" s="106" t="s">
        <v>1841</v>
      </c>
      <c r="G1862" s="106" t="s">
        <v>773</v>
      </c>
      <c r="H1862" s="106" t="s">
        <v>707</v>
      </c>
      <c r="I1862" s="106">
        <v>7</v>
      </c>
      <c r="J1862" s="106" t="s">
        <v>774</v>
      </c>
      <c r="K1862" s="106">
        <v>7</v>
      </c>
      <c r="L1862" s="106" t="s">
        <v>729</v>
      </c>
      <c r="M1862" s="106" t="s">
        <v>700</v>
      </c>
      <c r="N1862" s="106">
        <v>0.52</v>
      </c>
      <c r="O1862" s="106">
        <v>1.1000000000000001</v>
      </c>
      <c r="P1862" s="106" t="s">
        <v>714</v>
      </c>
      <c r="Q1862" s="107" t="s">
        <v>2635</v>
      </c>
      <c r="R1862" s="107" t="s">
        <v>275</v>
      </c>
    </row>
    <row r="1863" spans="2:18" ht="20.100000000000001" customHeight="1" x14ac:dyDescent="0.4">
      <c r="B1863" s="105" t="str">
        <f t="shared" si="85"/>
        <v/>
      </c>
      <c r="C1863" s="105" t="str">
        <f t="shared" si="86"/>
        <v/>
      </c>
      <c r="D1863" s="105" t="str">
        <f t="shared" si="87"/>
        <v/>
      </c>
      <c r="E1863" s="106" t="s">
        <v>695</v>
      </c>
      <c r="F1863" s="106" t="s">
        <v>1841</v>
      </c>
      <c r="G1863" s="106" t="s">
        <v>778</v>
      </c>
      <c r="H1863" s="106" t="s">
        <v>707</v>
      </c>
      <c r="I1863" s="106">
        <v>7</v>
      </c>
      <c r="J1863" s="106" t="s">
        <v>779</v>
      </c>
      <c r="K1863" s="106">
        <v>7</v>
      </c>
      <c r="L1863" s="106" t="s">
        <v>729</v>
      </c>
      <c r="M1863" s="106" t="s">
        <v>700</v>
      </c>
      <c r="N1863" s="106">
        <v>0.52</v>
      </c>
      <c r="O1863" s="106">
        <v>1.1000000000000001</v>
      </c>
      <c r="P1863" s="106" t="s">
        <v>714</v>
      </c>
      <c r="Q1863" s="107" t="s">
        <v>2636</v>
      </c>
      <c r="R1863" s="107" t="s">
        <v>275</v>
      </c>
    </row>
    <row r="1864" spans="2:18" ht="20.100000000000001" customHeight="1" x14ac:dyDescent="0.4">
      <c r="B1864" s="105" t="str">
        <f t="shared" si="85"/>
        <v/>
      </c>
      <c r="C1864" s="105" t="str">
        <f t="shared" si="86"/>
        <v/>
      </c>
      <c r="D1864" s="105" t="str">
        <f t="shared" si="87"/>
        <v/>
      </c>
      <c r="E1864" s="106" t="s">
        <v>695</v>
      </c>
      <c r="F1864" s="106" t="s">
        <v>1841</v>
      </c>
      <c r="G1864" s="106" t="s">
        <v>778</v>
      </c>
      <c r="H1864" s="106" t="s">
        <v>1817</v>
      </c>
      <c r="I1864" s="106">
        <v>6</v>
      </c>
      <c r="J1864" s="106" t="s">
        <v>779</v>
      </c>
      <c r="K1864" s="106">
        <v>6</v>
      </c>
      <c r="L1864" s="106" t="s">
        <v>733</v>
      </c>
      <c r="M1864" s="106" t="s">
        <v>700</v>
      </c>
      <c r="N1864" s="106">
        <v>0.52</v>
      </c>
      <c r="O1864" s="106">
        <v>1.1000000000000001</v>
      </c>
      <c r="P1864" s="106" t="s">
        <v>714</v>
      </c>
      <c r="Q1864" s="107" t="s">
        <v>2637</v>
      </c>
      <c r="R1864" s="107" t="s">
        <v>275</v>
      </c>
    </row>
    <row r="1865" spans="2:18" ht="20.100000000000001" customHeight="1" x14ac:dyDescent="0.4">
      <c r="B1865" s="105" t="str">
        <f t="shared" si="85"/>
        <v/>
      </c>
      <c r="C1865" s="105" t="str">
        <f t="shared" si="86"/>
        <v/>
      </c>
      <c r="D1865" s="105" t="str">
        <f t="shared" si="87"/>
        <v/>
      </c>
      <c r="E1865" s="106" t="s">
        <v>695</v>
      </c>
      <c r="F1865" s="106" t="s">
        <v>1841</v>
      </c>
      <c r="G1865" s="106" t="s">
        <v>782</v>
      </c>
      <c r="H1865" s="106" t="s">
        <v>707</v>
      </c>
      <c r="I1865" s="106">
        <v>7</v>
      </c>
      <c r="J1865" s="106" t="s">
        <v>783</v>
      </c>
      <c r="K1865" s="106">
        <v>7</v>
      </c>
      <c r="L1865" s="106" t="s">
        <v>729</v>
      </c>
      <c r="M1865" s="106" t="s">
        <v>700</v>
      </c>
      <c r="N1865" s="106">
        <v>0.41</v>
      </c>
      <c r="O1865" s="106">
        <v>1.1000000000000001</v>
      </c>
      <c r="P1865" s="106" t="s">
        <v>714</v>
      </c>
      <c r="Q1865" s="107" t="s">
        <v>2638</v>
      </c>
      <c r="R1865" s="107" t="s">
        <v>275</v>
      </c>
    </row>
    <row r="1866" spans="2:18" ht="20.100000000000001" customHeight="1" x14ac:dyDescent="0.4">
      <c r="B1866" s="105" t="str">
        <f t="shared" si="85"/>
        <v/>
      </c>
      <c r="C1866" s="105" t="str">
        <f t="shared" si="86"/>
        <v/>
      </c>
      <c r="D1866" s="105" t="str">
        <f t="shared" si="87"/>
        <v/>
      </c>
      <c r="E1866" s="106" t="s">
        <v>695</v>
      </c>
      <c r="F1866" s="106" t="s">
        <v>1813</v>
      </c>
      <c r="G1866" s="106" t="s">
        <v>773</v>
      </c>
      <c r="H1866" s="106" t="s">
        <v>1027</v>
      </c>
      <c r="I1866" s="106">
        <v>7</v>
      </c>
      <c r="J1866" s="106" t="s">
        <v>774</v>
      </c>
      <c r="K1866" s="106">
        <v>7</v>
      </c>
      <c r="L1866" s="106" t="s">
        <v>741</v>
      </c>
      <c r="M1866" s="106" t="s">
        <v>700</v>
      </c>
      <c r="N1866" s="106">
        <v>0.51</v>
      </c>
      <c r="O1866" s="106">
        <v>1.1000000000000001</v>
      </c>
      <c r="P1866" s="106" t="s">
        <v>714</v>
      </c>
      <c r="Q1866" s="107" t="s">
        <v>2639</v>
      </c>
      <c r="R1866" s="107" t="s">
        <v>275</v>
      </c>
    </row>
    <row r="1867" spans="2:18" ht="20.100000000000001" customHeight="1" x14ac:dyDescent="0.4">
      <c r="B1867" s="105" t="str">
        <f t="shared" si="85"/>
        <v/>
      </c>
      <c r="C1867" s="105" t="str">
        <f t="shared" si="86"/>
        <v/>
      </c>
      <c r="D1867" s="105" t="str">
        <f t="shared" si="87"/>
        <v/>
      </c>
      <c r="E1867" s="106" t="s">
        <v>695</v>
      </c>
      <c r="F1867" s="106" t="s">
        <v>1813</v>
      </c>
      <c r="G1867" s="106" t="s">
        <v>778</v>
      </c>
      <c r="H1867" s="106" t="s">
        <v>1027</v>
      </c>
      <c r="I1867" s="106">
        <v>7</v>
      </c>
      <c r="J1867" s="106" t="s">
        <v>779</v>
      </c>
      <c r="K1867" s="106">
        <v>7</v>
      </c>
      <c r="L1867" s="106" t="s">
        <v>741</v>
      </c>
      <c r="M1867" s="106" t="s">
        <v>700</v>
      </c>
      <c r="N1867" s="106">
        <v>0.51</v>
      </c>
      <c r="O1867" s="106">
        <v>1.1000000000000001</v>
      </c>
      <c r="P1867" s="106" t="s">
        <v>714</v>
      </c>
      <c r="Q1867" s="107" t="s">
        <v>2640</v>
      </c>
      <c r="R1867" s="107" t="s">
        <v>275</v>
      </c>
    </row>
    <row r="1868" spans="2:18" ht="20.100000000000001" customHeight="1" x14ac:dyDescent="0.4">
      <c r="B1868" s="105" t="str">
        <f t="shared" si="85"/>
        <v/>
      </c>
      <c r="C1868" s="105" t="str">
        <f t="shared" si="86"/>
        <v/>
      </c>
      <c r="D1868" s="105" t="str">
        <f t="shared" si="87"/>
        <v/>
      </c>
      <c r="E1868" s="106" t="s">
        <v>695</v>
      </c>
      <c r="F1868" s="106" t="s">
        <v>1813</v>
      </c>
      <c r="G1868" s="106" t="s">
        <v>782</v>
      </c>
      <c r="H1868" s="106" t="s">
        <v>1027</v>
      </c>
      <c r="I1868" s="106">
        <v>7</v>
      </c>
      <c r="J1868" s="106" t="s">
        <v>783</v>
      </c>
      <c r="K1868" s="106">
        <v>7</v>
      </c>
      <c r="L1868" s="106" t="s">
        <v>741</v>
      </c>
      <c r="M1868" s="106" t="s">
        <v>700</v>
      </c>
      <c r="N1868" s="106">
        <v>0.4</v>
      </c>
      <c r="O1868" s="106">
        <v>1.1000000000000001</v>
      </c>
      <c r="P1868" s="106" t="s">
        <v>714</v>
      </c>
      <c r="Q1868" s="107" t="s">
        <v>2641</v>
      </c>
      <c r="R1868" s="107" t="s">
        <v>275</v>
      </c>
    </row>
    <row r="1869" spans="2:18" ht="20.100000000000001" customHeight="1" x14ac:dyDescent="0.4">
      <c r="B1869" s="105" t="str">
        <f t="shared" si="85"/>
        <v/>
      </c>
      <c r="C1869" s="105" t="str">
        <f t="shared" si="86"/>
        <v/>
      </c>
      <c r="D1869" s="105" t="str">
        <f t="shared" si="87"/>
        <v/>
      </c>
      <c r="E1869" s="106" t="s">
        <v>695</v>
      </c>
      <c r="F1869" s="106" t="s">
        <v>1813</v>
      </c>
      <c r="G1869" s="106" t="s">
        <v>788</v>
      </c>
      <c r="H1869" s="106" t="s">
        <v>1027</v>
      </c>
      <c r="I1869" s="106">
        <v>7</v>
      </c>
      <c r="J1869" s="106" t="s">
        <v>722</v>
      </c>
      <c r="K1869" s="106">
        <v>7</v>
      </c>
      <c r="L1869" s="106" t="s">
        <v>753</v>
      </c>
      <c r="M1869" s="106" t="s">
        <v>700</v>
      </c>
      <c r="N1869" s="106">
        <v>0.52</v>
      </c>
      <c r="O1869" s="106">
        <v>1.1000000000000001</v>
      </c>
      <c r="P1869" s="106" t="s">
        <v>714</v>
      </c>
      <c r="Q1869" s="107" t="s">
        <v>2642</v>
      </c>
      <c r="R1869" s="107" t="s">
        <v>275</v>
      </c>
    </row>
    <row r="1870" spans="2:18" ht="20.100000000000001" customHeight="1" x14ac:dyDescent="0.4">
      <c r="B1870" s="105" t="str">
        <f t="shared" si="85"/>
        <v/>
      </c>
      <c r="C1870" s="105" t="str">
        <f t="shared" si="86"/>
        <v/>
      </c>
      <c r="D1870" s="105" t="str">
        <f t="shared" si="87"/>
        <v/>
      </c>
      <c r="E1870" s="106" t="s">
        <v>695</v>
      </c>
      <c r="F1870" s="106" t="s">
        <v>794</v>
      </c>
      <c r="G1870" s="106" t="s">
        <v>697</v>
      </c>
      <c r="H1870" s="106" t="s">
        <v>1248</v>
      </c>
      <c r="I1870" s="106">
        <v>7</v>
      </c>
      <c r="J1870" s="106" t="s">
        <v>1389</v>
      </c>
      <c r="K1870" s="106">
        <v>7</v>
      </c>
      <c r="L1870" s="106" t="s">
        <v>1248</v>
      </c>
      <c r="M1870" s="106" t="s">
        <v>924</v>
      </c>
      <c r="N1870" s="106">
        <v>0.44</v>
      </c>
      <c r="O1870" s="106">
        <v>1.1000000000000001</v>
      </c>
      <c r="P1870" s="106" t="s">
        <v>714</v>
      </c>
      <c r="Q1870" s="107" t="s">
        <v>2643</v>
      </c>
      <c r="R1870" s="107" t="s">
        <v>13</v>
      </c>
    </row>
    <row r="1871" spans="2:18" ht="20.100000000000001" customHeight="1" x14ac:dyDescent="0.4">
      <c r="B1871" s="105" t="str">
        <f t="shared" si="85"/>
        <v/>
      </c>
      <c r="C1871" s="105" t="str">
        <f t="shared" si="86"/>
        <v/>
      </c>
      <c r="D1871" s="105" t="str">
        <f t="shared" si="87"/>
        <v/>
      </c>
      <c r="E1871" s="106" t="s">
        <v>695</v>
      </c>
      <c r="F1871" s="106" t="s">
        <v>794</v>
      </c>
      <c r="G1871" s="106" t="s">
        <v>710</v>
      </c>
      <c r="H1871" s="106" t="s">
        <v>1248</v>
      </c>
      <c r="I1871" s="106">
        <v>7</v>
      </c>
      <c r="J1871" s="106" t="s">
        <v>1098</v>
      </c>
      <c r="K1871" s="106">
        <v>7</v>
      </c>
      <c r="L1871" s="106" t="s">
        <v>1248</v>
      </c>
      <c r="M1871" s="106" t="s">
        <v>924</v>
      </c>
      <c r="N1871" s="106">
        <v>0.44</v>
      </c>
      <c r="O1871" s="106">
        <v>1.1000000000000001</v>
      </c>
      <c r="P1871" s="106" t="s">
        <v>714</v>
      </c>
      <c r="Q1871" s="107" t="s">
        <v>2644</v>
      </c>
      <c r="R1871" s="107" t="s">
        <v>13</v>
      </c>
    </row>
    <row r="1872" spans="2:18" ht="20.100000000000001" customHeight="1" x14ac:dyDescent="0.4">
      <c r="B1872" s="105" t="str">
        <f t="shared" si="85"/>
        <v/>
      </c>
      <c r="C1872" s="105" t="str">
        <f t="shared" si="86"/>
        <v/>
      </c>
      <c r="D1872" s="105" t="str">
        <f t="shared" si="87"/>
        <v/>
      </c>
      <c r="E1872" s="106" t="s">
        <v>695</v>
      </c>
      <c r="F1872" s="106" t="s">
        <v>794</v>
      </c>
      <c r="G1872" s="106" t="s">
        <v>721</v>
      </c>
      <c r="H1872" s="106" t="s">
        <v>1248</v>
      </c>
      <c r="I1872" s="106">
        <v>7</v>
      </c>
      <c r="J1872" s="106" t="s">
        <v>722</v>
      </c>
      <c r="K1872" s="106">
        <v>8</v>
      </c>
      <c r="L1872" s="106" t="s">
        <v>1248</v>
      </c>
      <c r="M1872" s="106" t="s">
        <v>924</v>
      </c>
      <c r="N1872" s="106">
        <v>0.44</v>
      </c>
      <c r="O1872" s="106">
        <v>1.1000000000000001</v>
      </c>
      <c r="P1872" s="106" t="s">
        <v>714</v>
      </c>
      <c r="Q1872" s="107" t="s">
        <v>2645</v>
      </c>
      <c r="R1872" s="107" t="s">
        <v>13</v>
      </c>
    </row>
    <row r="1873" spans="2:18" ht="20.100000000000001" customHeight="1" x14ac:dyDescent="0.4">
      <c r="B1873" s="105" t="str">
        <f t="shared" ref="B1873:B1936" si="88">IF(OR($C$11="",$C$12=""),"",IFERROR(IF(AND($U$23&lt;&gt;R1873,$V$23&lt;&gt;R1873),"－",IF(AND(COUNTIF($C$11,"*樹脂スペーサー*")&gt;0,OR(M1873="空気",F1873="一般",F1873="一般ＰＧ")),"－",IF(AND($W$26&gt;0,$W$26&gt;=O1873),$U$26,IF(AND($W$27&gt;0,$W$27&gt;=O1873),$U$27,IF(AND($W$28&gt;0,$W$28&gt;=O1873),$U$28,IF(AND($W$29&gt;0,$W$29&gt;=O1873),$U$29,IF(AND($W$30&gt;0,$W$30&gt;=O1873),$U$30,IF(AND($W$31&gt;0,$W$31&gt;=O1873),$U$31,IF(AND($W$32&gt;0,$W$32&gt;=O1873),$U$32,"－"))))))))),"－"))</f>
        <v/>
      </c>
      <c r="C1873" s="105" t="str">
        <f t="shared" ref="C1873:C1936" si="89">IF(B1873="","",IF(B1873&lt;&gt;"－",VLOOKUP(B1873,$U$26:$V$32,2,FALSE),"－"))</f>
        <v/>
      </c>
      <c r="D1873" s="105" t="str">
        <f t="shared" ref="D1873:D1936" si="90">IF($H$10="","",IF($V$39&lt;&gt;"断熱等","－",IF(AND(COUNTIF($V$35,"*樹脂スペーサー*")&gt;0,OR(M1873="空気",F1873="一般",F1873="一般ＰＧ")),"－",IF(AND($V$36&lt;&gt;R1873,$W$36&lt;&gt;R1873),"－",IF(MID($H$10,10,1)="Z",IF(N1873&lt;=0.65,"○","－"),IF($V$37&gt;=O1873,"○","－"))))))</f>
        <v/>
      </c>
      <c r="E1873" s="106" t="s">
        <v>695</v>
      </c>
      <c r="F1873" s="106" t="s">
        <v>696</v>
      </c>
      <c r="G1873" s="106" t="s">
        <v>697</v>
      </c>
      <c r="H1873" s="106" t="s">
        <v>1218</v>
      </c>
      <c r="I1873" s="106">
        <v>7</v>
      </c>
      <c r="J1873" s="106" t="s">
        <v>1389</v>
      </c>
      <c r="K1873" s="106">
        <v>7</v>
      </c>
      <c r="L1873" s="106" t="s">
        <v>1218</v>
      </c>
      <c r="M1873" s="106" t="s">
        <v>924</v>
      </c>
      <c r="N1873" s="106">
        <v>0.32</v>
      </c>
      <c r="O1873" s="106">
        <v>1.1000000000000001</v>
      </c>
      <c r="P1873" s="106" t="s">
        <v>714</v>
      </c>
      <c r="Q1873" s="107" t="s">
        <v>2646</v>
      </c>
      <c r="R1873" s="107" t="s">
        <v>13</v>
      </c>
    </row>
    <row r="1874" spans="2:18" ht="20.100000000000001" customHeight="1" x14ac:dyDescent="0.4">
      <c r="B1874" s="105" t="str">
        <f t="shared" si="88"/>
        <v/>
      </c>
      <c r="C1874" s="105" t="str">
        <f t="shared" si="89"/>
        <v/>
      </c>
      <c r="D1874" s="105" t="str">
        <f t="shared" si="90"/>
        <v/>
      </c>
      <c r="E1874" s="106" t="s">
        <v>695</v>
      </c>
      <c r="F1874" s="106" t="s">
        <v>696</v>
      </c>
      <c r="G1874" s="106" t="s">
        <v>710</v>
      </c>
      <c r="H1874" s="106" t="s">
        <v>1218</v>
      </c>
      <c r="I1874" s="106">
        <v>7</v>
      </c>
      <c r="J1874" s="106" t="s">
        <v>1098</v>
      </c>
      <c r="K1874" s="106">
        <v>7</v>
      </c>
      <c r="L1874" s="106" t="s">
        <v>1218</v>
      </c>
      <c r="M1874" s="106" t="s">
        <v>924</v>
      </c>
      <c r="N1874" s="106">
        <v>0.32</v>
      </c>
      <c r="O1874" s="106">
        <v>1.1000000000000001</v>
      </c>
      <c r="P1874" s="106" t="s">
        <v>714</v>
      </c>
      <c r="Q1874" s="107" t="s">
        <v>2647</v>
      </c>
      <c r="R1874" s="107" t="s">
        <v>13</v>
      </c>
    </row>
    <row r="1875" spans="2:18" ht="20.100000000000001" customHeight="1" x14ac:dyDescent="0.4">
      <c r="B1875" s="105" t="str">
        <f t="shared" si="88"/>
        <v/>
      </c>
      <c r="C1875" s="105" t="str">
        <f t="shared" si="89"/>
        <v/>
      </c>
      <c r="D1875" s="105" t="str">
        <f t="shared" si="90"/>
        <v/>
      </c>
      <c r="E1875" s="106" t="s">
        <v>695</v>
      </c>
      <c r="F1875" s="106" t="s">
        <v>696</v>
      </c>
      <c r="G1875" s="106" t="s">
        <v>773</v>
      </c>
      <c r="H1875" s="106" t="s">
        <v>1218</v>
      </c>
      <c r="I1875" s="106">
        <v>6</v>
      </c>
      <c r="J1875" s="106" t="s">
        <v>774</v>
      </c>
      <c r="K1875" s="106">
        <v>7</v>
      </c>
      <c r="L1875" s="106" t="s">
        <v>1218</v>
      </c>
      <c r="M1875" s="106" t="s">
        <v>924</v>
      </c>
      <c r="N1875" s="106">
        <v>0.31</v>
      </c>
      <c r="O1875" s="106">
        <v>1.1000000000000001</v>
      </c>
      <c r="P1875" s="106" t="s">
        <v>714</v>
      </c>
      <c r="Q1875" s="107" t="s">
        <v>2648</v>
      </c>
      <c r="R1875" s="107" t="s">
        <v>13</v>
      </c>
    </row>
    <row r="1876" spans="2:18" ht="20.100000000000001" customHeight="1" x14ac:dyDescent="0.4">
      <c r="B1876" s="105" t="str">
        <f t="shared" si="88"/>
        <v/>
      </c>
      <c r="C1876" s="105" t="str">
        <f t="shared" si="89"/>
        <v/>
      </c>
      <c r="D1876" s="105" t="str">
        <f t="shared" si="90"/>
        <v/>
      </c>
      <c r="E1876" s="106" t="s">
        <v>695</v>
      </c>
      <c r="F1876" s="106" t="s">
        <v>696</v>
      </c>
      <c r="G1876" s="106" t="s">
        <v>778</v>
      </c>
      <c r="H1876" s="106" t="s">
        <v>1218</v>
      </c>
      <c r="I1876" s="106">
        <v>6</v>
      </c>
      <c r="J1876" s="106" t="s">
        <v>779</v>
      </c>
      <c r="K1876" s="106">
        <v>7</v>
      </c>
      <c r="L1876" s="106" t="s">
        <v>1218</v>
      </c>
      <c r="M1876" s="106" t="s">
        <v>924</v>
      </c>
      <c r="N1876" s="106">
        <v>0.31</v>
      </c>
      <c r="O1876" s="106">
        <v>1.1000000000000001</v>
      </c>
      <c r="P1876" s="106" t="s">
        <v>714</v>
      </c>
      <c r="Q1876" s="107" t="s">
        <v>2649</v>
      </c>
      <c r="R1876" s="107" t="s">
        <v>13</v>
      </c>
    </row>
    <row r="1877" spans="2:18" ht="20.100000000000001" customHeight="1" x14ac:dyDescent="0.4">
      <c r="B1877" s="105" t="str">
        <f t="shared" si="88"/>
        <v/>
      </c>
      <c r="C1877" s="105" t="str">
        <f t="shared" si="89"/>
        <v/>
      </c>
      <c r="D1877" s="105" t="str">
        <f t="shared" si="90"/>
        <v/>
      </c>
      <c r="E1877" s="106" t="s">
        <v>695</v>
      </c>
      <c r="F1877" s="106" t="s">
        <v>696</v>
      </c>
      <c r="G1877" s="106" t="s">
        <v>782</v>
      </c>
      <c r="H1877" s="106" t="s">
        <v>1218</v>
      </c>
      <c r="I1877" s="106">
        <v>6</v>
      </c>
      <c r="J1877" s="106" t="s">
        <v>783</v>
      </c>
      <c r="K1877" s="106">
        <v>7</v>
      </c>
      <c r="L1877" s="106" t="s">
        <v>1218</v>
      </c>
      <c r="M1877" s="106" t="s">
        <v>924</v>
      </c>
      <c r="N1877" s="106">
        <v>0.26</v>
      </c>
      <c r="O1877" s="106">
        <v>1.1000000000000001</v>
      </c>
      <c r="P1877" s="106" t="s">
        <v>714</v>
      </c>
      <c r="Q1877" s="107" t="s">
        <v>2650</v>
      </c>
      <c r="R1877" s="107" t="s">
        <v>13</v>
      </c>
    </row>
    <row r="1878" spans="2:18" ht="20.100000000000001" customHeight="1" x14ac:dyDescent="0.4">
      <c r="B1878" s="105" t="str">
        <f t="shared" si="88"/>
        <v/>
      </c>
      <c r="C1878" s="105" t="str">
        <f t="shared" si="89"/>
        <v/>
      </c>
      <c r="D1878" s="105" t="str">
        <f t="shared" si="90"/>
        <v/>
      </c>
      <c r="E1878" s="106" t="s">
        <v>695</v>
      </c>
      <c r="F1878" s="106" t="s">
        <v>728</v>
      </c>
      <c r="G1878" s="106" t="s">
        <v>697</v>
      </c>
      <c r="H1878" s="106" t="s">
        <v>1248</v>
      </c>
      <c r="I1878" s="106">
        <v>7</v>
      </c>
      <c r="J1878" s="106" t="s">
        <v>1389</v>
      </c>
      <c r="K1878" s="106">
        <v>7</v>
      </c>
      <c r="L1878" s="106" t="s">
        <v>1218</v>
      </c>
      <c r="M1878" s="106" t="s">
        <v>924</v>
      </c>
      <c r="N1878" s="106">
        <v>0.39</v>
      </c>
      <c r="O1878" s="106">
        <v>1.1000000000000001</v>
      </c>
      <c r="P1878" s="106" t="s">
        <v>714</v>
      </c>
      <c r="Q1878" s="107" t="s">
        <v>2651</v>
      </c>
      <c r="R1878" s="107" t="s">
        <v>13</v>
      </c>
    </row>
    <row r="1879" spans="2:18" ht="20.100000000000001" customHeight="1" x14ac:dyDescent="0.4">
      <c r="B1879" s="105" t="str">
        <f t="shared" si="88"/>
        <v/>
      </c>
      <c r="C1879" s="105" t="str">
        <f t="shared" si="89"/>
        <v/>
      </c>
      <c r="D1879" s="105" t="str">
        <f t="shared" si="90"/>
        <v/>
      </c>
      <c r="E1879" s="106" t="s">
        <v>695</v>
      </c>
      <c r="F1879" s="106" t="s">
        <v>728</v>
      </c>
      <c r="G1879" s="106" t="s">
        <v>710</v>
      </c>
      <c r="H1879" s="106" t="s">
        <v>1248</v>
      </c>
      <c r="I1879" s="106">
        <v>7</v>
      </c>
      <c r="J1879" s="106" t="s">
        <v>1098</v>
      </c>
      <c r="K1879" s="106">
        <v>7</v>
      </c>
      <c r="L1879" s="106" t="s">
        <v>1218</v>
      </c>
      <c r="M1879" s="106" t="s">
        <v>924</v>
      </c>
      <c r="N1879" s="106">
        <v>0.39</v>
      </c>
      <c r="O1879" s="106">
        <v>1.1000000000000001</v>
      </c>
      <c r="P1879" s="106" t="s">
        <v>714</v>
      </c>
      <c r="Q1879" s="107" t="s">
        <v>2652</v>
      </c>
      <c r="R1879" s="107" t="s">
        <v>13</v>
      </c>
    </row>
    <row r="1880" spans="2:18" ht="20.100000000000001" customHeight="1" x14ac:dyDescent="0.4">
      <c r="B1880" s="105" t="str">
        <f t="shared" si="88"/>
        <v/>
      </c>
      <c r="C1880" s="105" t="str">
        <f t="shared" si="89"/>
        <v/>
      </c>
      <c r="D1880" s="105" t="str">
        <f t="shared" si="90"/>
        <v/>
      </c>
      <c r="E1880" s="106" t="s">
        <v>695</v>
      </c>
      <c r="F1880" s="106" t="s">
        <v>728</v>
      </c>
      <c r="G1880" s="106" t="s">
        <v>773</v>
      </c>
      <c r="H1880" s="106" t="s">
        <v>1248</v>
      </c>
      <c r="I1880" s="106">
        <v>6</v>
      </c>
      <c r="J1880" s="106" t="s">
        <v>774</v>
      </c>
      <c r="K1880" s="106">
        <v>7</v>
      </c>
      <c r="L1880" s="106" t="s">
        <v>1218</v>
      </c>
      <c r="M1880" s="106" t="s">
        <v>924</v>
      </c>
      <c r="N1880" s="106">
        <v>0.39</v>
      </c>
      <c r="O1880" s="106">
        <v>1.1000000000000001</v>
      </c>
      <c r="P1880" s="106" t="s">
        <v>714</v>
      </c>
      <c r="Q1880" s="107" t="s">
        <v>2653</v>
      </c>
      <c r="R1880" s="107" t="s">
        <v>13</v>
      </c>
    </row>
    <row r="1881" spans="2:18" ht="20.100000000000001" customHeight="1" x14ac:dyDescent="0.4">
      <c r="B1881" s="105" t="str">
        <f t="shared" si="88"/>
        <v/>
      </c>
      <c r="C1881" s="105" t="str">
        <f t="shared" si="89"/>
        <v/>
      </c>
      <c r="D1881" s="105" t="str">
        <f t="shared" si="90"/>
        <v/>
      </c>
      <c r="E1881" s="106" t="s">
        <v>695</v>
      </c>
      <c r="F1881" s="106" t="s">
        <v>728</v>
      </c>
      <c r="G1881" s="106" t="s">
        <v>778</v>
      </c>
      <c r="H1881" s="106" t="s">
        <v>1248</v>
      </c>
      <c r="I1881" s="106">
        <v>6</v>
      </c>
      <c r="J1881" s="106" t="s">
        <v>779</v>
      </c>
      <c r="K1881" s="106">
        <v>7</v>
      </c>
      <c r="L1881" s="106" t="s">
        <v>1218</v>
      </c>
      <c r="M1881" s="106" t="s">
        <v>924</v>
      </c>
      <c r="N1881" s="106">
        <v>0.39</v>
      </c>
      <c r="O1881" s="106">
        <v>1.1000000000000001</v>
      </c>
      <c r="P1881" s="106" t="s">
        <v>714</v>
      </c>
      <c r="Q1881" s="107" t="s">
        <v>2654</v>
      </c>
      <c r="R1881" s="107" t="s">
        <v>13</v>
      </c>
    </row>
    <row r="1882" spans="2:18" ht="20.100000000000001" customHeight="1" x14ac:dyDescent="0.4">
      <c r="B1882" s="105" t="str">
        <f t="shared" si="88"/>
        <v/>
      </c>
      <c r="C1882" s="105" t="str">
        <f t="shared" si="89"/>
        <v/>
      </c>
      <c r="D1882" s="105" t="str">
        <f t="shared" si="90"/>
        <v/>
      </c>
      <c r="E1882" s="106" t="s">
        <v>695</v>
      </c>
      <c r="F1882" s="106" t="s">
        <v>728</v>
      </c>
      <c r="G1882" s="106" t="s">
        <v>782</v>
      </c>
      <c r="H1882" s="106" t="s">
        <v>1248</v>
      </c>
      <c r="I1882" s="106">
        <v>6</v>
      </c>
      <c r="J1882" s="106" t="s">
        <v>783</v>
      </c>
      <c r="K1882" s="106">
        <v>7</v>
      </c>
      <c r="L1882" s="106" t="s">
        <v>1218</v>
      </c>
      <c r="M1882" s="106" t="s">
        <v>924</v>
      </c>
      <c r="N1882" s="106">
        <v>0.33</v>
      </c>
      <c r="O1882" s="106">
        <v>1.1000000000000001</v>
      </c>
      <c r="P1882" s="106" t="s">
        <v>714</v>
      </c>
      <c r="Q1882" s="107" t="s">
        <v>2655</v>
      </c>
      <c r="R1882" s="107" t="s">
        <v>13</v>
      </c>
    </row>
    <row r="1883" spans="2:18" ht="20.100000000000001" customHeight="1" x14ac:dyDescent="0.4">
      <c r="B1883" s="105" t="str">
        <f t="shared" si="88"/>
        <v/>
      </c>
      <c r="C1883" s="105" t="str">
        <f t="shared" si="89"/>
        <v/>
      </c>
      <c r="D1883" s="105" t="str">
        <f t="shared" si="90"/>
        <v/>
      </c>
      <c r="E1883" s="106" t="s">
        <v>695</v>
      </c>
      <c r="F1883" s="106" t="s">
        <v>1841</v>
      </c>
      <c r="G1883" s="106" t="s">
        <v>697</v>
      </c>
      <c r="H1883" s="106" t="s">
        <v>1817</v>
      </c>
      <c r="I1883" s="106">
        <v>11</v>
      </c>
      <c r="J1883" s="106" t="s">
        <v>699</v>
      </c>
      <c r="K1883" s="106">
        <v>12</v>
      </c>
      <c r="L1883" s="106" t="s">
        <v>733</v>
      </c>
      <c r="M1883" s="106" t="s">
        <v>924</v>
      </c>
      <c r="N1883" s="106">
        <v>0.53</v>
      </c>
      <c r="O1883" s="106">
        <v>1.1000000000000001</v>
      </c>
      <c r="P1883" s="106" t="s">
        <v>714</v>
      </c>
      <c r="Q1883" s="107" t="s">
        <v>2656</v>
      </c>
      <c r="R1883" s="107" t="s">
        <v>13</v>
      </c>
    </row>
    <row r="1884" spans="2:18" ht="20.100000000000001" customHeight="1" x14ac:dyDescent="0.4">
      <c r="B1884" s="105" t="str">
        <f t="shared" si="88"/>
        <v/>
      </c>
      <c r="C1884" s="105" t="str">
        <f t="shared" si="89"/>
        <v/>
      </c>
      <c r="D1884" s="105" t="str">
        <f t="shared" si="90"/>
        <v/>
      </c>
      <c r="E1884" s="106" t="s">
        <v>695</v>
      </c>
      <c r="F1884" s="106" t="s">
        <v>1841</v>
      </c>
      <c r="G1884" s="106" t="s">
        <v>697</v>
      </c>
      <c r="H1884" s="106" t="s">
        <v>1027</v>
      </c>
      <c r="I1884" s="106">
        <v>10</v>
      </c>
      <c r="J1884" s="106" t="s">
        <v>699</v>
      </c>
      <c r="K1884" s="106">
        <v>11</v>
      </c>
      <c r="L1884" s="106" t="s">
        <v>765</v>
      </c>
      <c r="M1884" s="106" t="s">
        <v>924</v>
      </c>
      <c r="N1884" s="106">
        <v>0.53</v>
      </c>
      <c r="O1884" s="106">
        <v>1.1000000000000001</v>
      </c>
      <c r="P1884" s="106" t="s">
        <v>714</v>
      </c>
      <c r="Q1884" s="107" t="s">
        <v>2657</v>
      </c>
      <c r="R1884" s="107" t="s">
        <v>13</v>
      </c>
    </row>
    <row r="1885" spans="2:18" ht="20.100000000000001" customHeight="1" x14ac:dyDescent="0.4">
      <c r="B1885" s="105" t="str">
        <f t="shared" si="88"/>
        <v/>
      </c>
      <c r="C1885" s="105" t="str">
        <f t="shared" si="89"/>
        <v/>
      </c>
      <c r="D1885" s="105" t="str">
        <f t="shared" si="90"/>
        <v/>
      </c>
      <c r="E1885" s="106" t="s">
        <v>695</v>
      </c>
      <c r="F1885" s="106" t="s">
        <v>1841</v>
      </c>
      <c r="G1885" s="106" t="s">
        <v>710</v>
      </c>
      <c r="H1885" s="106" t="s">
        <v>707</v>
      </c>
      <c r="I1885" s="106">
        <v>11</v>
      </c>
      <c r="J1885" s="106" t="s">
        <v>711</v>
      </c>
      <c r="K1885" s="106">
        <v>11</v>
      </c>
      <c r="L1885" s="106" t="s">
        <v>729</v>
      </c>
      <c r="M1885" s="106" t="s">
        <v>924</v>
      </c>
      <c r="N1885" s="106">
        <v>0.54</v>
      </c>
      <c r="O1885" s="106">
        <v>1.1000000000000001</v>
      </c>
      <c r="P1885" s="106" t="s">
        <v>714</v>
      </c>
      <c r="Q1885" s="107" t="s">
        <v>2658</v>
      </c>
      <c r="R1885" s="107" t="s">
        <v>13</v>
      </c>
    </row>
    <row r="1886" spans="2:18" ht="20.100000000000001" customHeight="1" x14ac:dyDescent="0.4">
      <c r="B1886" s="105" t="str">
        <f t="shared" si="88"/>
        <v/>
      </c>
      <c r="C1886" s="105" t="str">
        <f t="shared" si="89"/>
        <v/>
      </c>
      <c r="D1886" s="105" t="str">
        <f t="shared" si="90"/>
        <v/>
      </c>
      <c r="E1886" s="106" t="s">
        <v>695</v>
      </c>
      <c r="F1886" s="106" t="s">
        <v>1841</v>
      </c>
      <c r="G1886" s="106" t="s">
        <v>721</v>
      </c>
      <c r="H1886" s="106" t="s">
        <v>707</v>
      </c>
      <c r="I1886" s="106">
        <v>10</v>
      </c>
      <c r="J1886" s="106" t="s">
        <v>722</v>
      </c>
      <c r="K1886" s="106">
        <v>11</v>
      </c>
      <c r="L1886" s="106" t="s">
        <v>729</v>
      </c>
      <c r="M1886" s="106" t="s">
        <v>924</v>
      </c>
      <c r="N1886" s="106">
        <v>0.53</v>
      </c>
      <c r="O1886" s="106">
        <v>1.1000000000000001</v>
      </c>
      <c r="P1886" s="106" t="s">
        <v>714</v>
      </c>
      <c r="Q1886" s="107" t="s">
        <v>2659</v>
      </c>
      <c r="R1886" s="107" t="s">
        <v>13</v>
      </c>
    </row>
    <row r="1887" spans="2:18" ht="20.100000000000001" customHeight="1" x14ac:dyDescent="0.4">
      <c r="B1887" s="105" t="str">
        <f t="shared" si="88"/>
        <v/>
      </c>
      <c r="C1887" s="105" t="str">
        <f t="shared" si="89"/>
        <v/>
      </c>
      <c r="D1887" s="105" t="str">
        <f t="shared" si="90"/>
        <v/>
      </c>
      <c r="E1887" s="106" t="s">
        <v>695</v>
      </c>
      <c r="F1887" s="106" t="s">
        <v>1841</v>
      </c>
      <c r="G1887" s="106" t="s">
        <v>697</v>
      </c>
      <c r="H1887" s="106" t="s">
        <v>1389</v>
      </c>
      <c r="I1887" s="106">
        <v>7</v>
      </c>
      <c r="J1887" s="106" t="s">
        <v>1389</v>
      </c>
      <c r="K1887" s="106">
        <v>7</v>
      </c>
      <c r="L1887" s="106" t="s">
        <v>1248</v>
      </c>
      <c r="M1887" s="106" t="s">
        <v>700</v>
      </c>
      <c r="N1887" s="106">
        <v>0.51</v>
      </c>
      <c r="O1887" s="106">
        <v>1.1000000000000001</v>
      </c>
      <c r="P1887" s="106" t="s">
        <v>714</v>
      </c>
      <c r="Q1887" s="107" t="s">
        <v>2660</v>
      </c>
      <c r="R1887" s="107" t="s">
        <v>13</v>
      </c>
    </row>
    <row r="1888" spans="2:18" ht="20.100000000000001" customHeight="1" x14ac:dyDescent="0.4">
      <c r="B1888" s="105" t="str">
        <f t="shared" si="88"/>
        <v/>
      </c>
      <c r="C1888" s="105" t="str">
        <f t="shared" si="89"/>
        <v/>
      </c>
      <c r="D1888" s="105" t="str">
        <f t="shared" si="90"/>
        <v/>
      </c>
      <c r="E1888" s="106" t="s">
        <v>695</v>
      </c>
      <c r="F1888" s="106" t="s">
        <v>1841</v>
      </c>
      <c r="G1888" s="106" t="s">
        <v>710</v>
      </c>
      <c r="H1888" s="106" t="s">
        <v>1389</v>
      </c>
      <c r="I1888" s="106">
        <v>7</v>
      </c>
      <c r="J1888" s="106" t="s">
        <v>1098</v>
      </c>
      <c r="K1888" s="106">
        <v>7</v>
      </c>
      <c r="L1888" s="106" t="s">
        <v>1248</v>
      </c>
      <c r="M1888" s="106" t="s">
        <v>700</v>
      </c>
      <c r="N1888" s="106">
        <v>0.51</v>
      </c>
      <c r="O1888" s="106">
        <v>1.1000000000000001</v>
      </c>
      <c r="P1888" s="106" t="s">
        <v>714</v>
      </c>
      <c r="Q1888" s="107" t="s">
        <v>2661</v>
      </c>
      <c r="R1888" s="107" t="s">
        <v>13</v>
      </c>
    </row>
    <row r="1889" spans="2:18" ht="20.100000000000001" customHeight="1" x14ac:dyDescent="0.4">
      <c r="B1889" s="105" t="str">
        <f t="shared" si="88"/>
        <v/>
      </c>
      <c r="C1889" s="105" t="str">
        <f t="shared" si="89"/>
        <v/>
      </c>
      <c r="D1889" s="105" t="str">
        <f t="shared" si="90"/>
        <v/>
      </c>
      <c r="E1889" s="106" t="s">
        <v>695</v>
      </c>
      <c r="F1889" s="106" t="s">
        <v>1841</v>
      </c>
      <c r="G1889" s="106" t="s">
        <v>773</v>
      </c>
      <c r="H1889" s="106" t="s">
        <v>1389</v>
      </c>
      <c r="I1889" s="106">
        <v>6</v>
      </c>
      <c r="J1889" s="106" t="s">
        <v>774</v>
      </c>
      <c r="K1889" s="106">
        <v>7</v>
      </c>
      <c r="L1889" s="106" t="s">
        <v>1248</v>
      </c>
      <c r="M1889" s="106" t="s">
        <v>700</v>
      </c>
      <c r="N1889" s="106">
        <v>0.5</v>
      </c>
      <c r="O1889" s="106">
        <v>1.1000000000000001</v>
      </c>
      <c r="P1889" s="106" t="s">
        <v>714</v>
      </c>
      <c r="Q1889" s="107" t="s">
        <v>2662</v>
      </c>
      <c r="R1889" s="107" t="s">
        <v>13</v>
      </c>
    </row>
    <row r="1890" spans="2:18" ht="20.100000000000001" customHeight="1" x14ac:dyDescent="0.4">
      <c r="B1890" s="105" t="str">
        <f t="shared" si="88"/>
        <v/>
      </c>
      <c r="C1890" s="105" t="str">
        <f t="shared" si="89"/>
        <v/>
      </c>
      <c r="D1890" s="105" t="str">
        <f t="shared" si="90"/>
        <v/>
      </c>
      <c r="E1890" s="106" t="s">
        <v>695</v>
      </c>
      <c r="F1890" s="106" t="s">
        <v>1841</v>
      </c>
      <c r="G1890" s="106" t="s">
        <v>778</v>
      </c>
      <c r="H1890" s="106" t="s">
        <v>1389</v>
      </c>
      <c r="I1890" s="106">
        <v>6</v>
      </c>
      <c r="J1890" s="106" t="s">
        <v>779</v>
      </c>
      <c r="K1890" s="106">
        <v>7</v>
      </c>
      <c r="L1890" s="106" t="s">
        <v>1248</v>
      </c>
      <c r="M1890" s="106" t="s">
        <v>700</v>
      </c>
      <c r="N1890" s="106">
        <v>0.5</v>
      </c>
      <c r="O1890" s="106">
        <v>1.1000000000000001</v>
      </c>
      <c r="P1890" s="106" t="s">
        <v>714</v>
      </c>
      <c r="Q1890" s="107" t="s">
        <v>2663</v>
      </c>
      <c r="R1890" s="107" t="s">
        <v>13</v>
      </c>
    </row>
    <row r="1891" spans="2:18" ht="20.100000000000001" customHeight="1" x14ac:dyDescent="0.4">
      <c r="B1891" s="105" t="str">
        <f t="shared" si="88"/>
        <v/>
      </c>
      <c r="C1891" s="105" t="str">
        <f t="shared" si="89"/>
        <v/>
      </c>
      <c r="D1891" s="105" t="str">
        <f t="shared" si="90"/>
        <v/>
      </c>
      <c r="E1891" s="106" t="s">
        <v>695</v>
      </c>
      <c r="F1891" s="106" t="s">
        <v>1841</v>
      </c>
      <c r="G1891" s="106" t="s">
        <v>782</v>
      </c>
      <c r="H1891" s="106" t="s">
        <v>1389</v>
      </c>
      <c r="I1891" s="106">
        <v>6</v>
      </c>
      <c r="J1891" s="106" t="s">
        <v>783</v>
      </c>
      <c r="K1891" s="106">
        <v>7</v>
      </c>
      <c r="L1891" s="106" t="s">
        <v>1248</v>
      </c>
      <c r="M1891" s="106" t="s">
        <v>700</v>
      </c>
      <c r="N1891" s="106">
        <v>0.39</v>
      </c>
      <c r="O1891" s="106">
        <v>1.1000000000000001</v>
      </c>
      <c r="P1891" s="106" t="s">
        <v>714</v>
      </c>
      <c r="Q1891" s="107" t="s">
        <v>2664</v>
      </c>
      <c r="R1891" s="107" t="s">
        <v>13</v>
      </c>
    </row>
    <row r="1892" spans="2:18" ht="20.100000000000001" customHeight="1" x14ac:dyDescent="0.4">
      <c r="B1892" s="105" t="str">
        <f t="shared" si="88"/>
        <v/>
      </c>
      <c r="C1892" s="105" t="str">
        <f t="shared" si="89"/>
        <v/>
      </c>
      <c r="D1892" s="105" t="str">
        <f t="shared" si="90"/>
        <v/>
      </c>
      <c r="E1892" s="106" t="s">
        <v>2406</v>
      </c>
      <c r="F1892" s="106" t="s">
        <v>2407</v>
      </c>
      <c r="G1892" s="106" t="s">
        <v>697</v>
      </c>
      <c r="H1892" s="106" t="s">
        <v>707</v>
      </c>
      <c r="I1892" s="106">
        <v>16</v>
      </c>
      <c r="J1892" s="106"/>
      <c r="K1892" s="106"/>
      <c r="L1892" s="106" t="s">
        <v>706</v>
      </c>
      <c r="M1892" s="106" t="s">
        <v>924</v>
      </c>
      <c r="N1892" s="106">
        <v>0.46</v>
      </c>
      <c r="O1892" s="106">
        <v>1.1000000000000001</v>
      </c>
      <c r="P1892" s="106" t="s">
        <v>714</v>
      </c>
      <c r="Q1892" s="107" t="s">
        <v>2665</v>
      </c>
      <c r="R1892" s="107" t="s">
        <v>282</v>
      </c>
    </row>
    <row r="1893" spans="2:18" ht="20.100000000000001" customHeight="1" x14ac:dyDescent="0.4">
      <c r="B1893" s="105" t="str">
        <f t="shared" si="88"/>
        <v/>
      </c>
      <c r="C1893" s="105" t="str">
        <f t="shared" si="89"/>
        <v/>
      </c>
      <c r="D1893" s="105" t="str">
        <f t="shared" si="90"/>
        <v/>
      </c>
      <c r="E1893" s="106" t="s">
        <v>2406</v>
      </c>
      <c r="F1893" s="106" t="s">
        <v>2407</v>
      </c>
      <c r="G1893" s="106" t="s">
        <v>697</v>
      </c>
      <c r="H1893" s="106" t="s">
        <v>1817</v>
      </c>
      <c r="I1893" s="106">
        <v>16</v>
      </c>
      <c r="J1893" s="106"/>
      <c r="K1893" s="106"/>
      <c r="L1893" s="106" t="s">
        <v>706</v>
      </c>
      <c r="M1893" s="106" t="s">
        <v>924</v>
      </c>
      <c r="N1893" s="106">
        <v>0.46</v>
      </c>
      <c r="O1893" s="106">
        <v>1.1000000000000001</v>
      </c>
      <c r="P1893" s="106" t="s">
        <v>714</v>
      </c>
      <c r="Q1893" s="107" t="s">
        <v>2666</v>
      </c>
      <c r="R1893" s="107" t="s">
        <v>282</v>
      </c>
    </row>
    <row r="1894" spans="2:18" ht="20.100000000000001" customHeight="1" x14ac:dyDescent="0.4">
      <c r="B1894" s="105" t="str">
        <f t="shared" si="88"/>
        <v/>
      </c>
      <c r="C1894" s="105" t="str">
        <f t="shared" si="89"/>
        <v/>
      </c>
      <c r="D1894" s="105" t="str">
        <f t="shared" si="90"/>
        <v/>
      </c>
      <c r="E1894" s="106" t="s">
        <v>2406</v>
      </c>
      <c r="F1894" s="106" t="s">
        <v>2407</v>
      </c>
      <c r="G1894" s="106" t="s">
        <v>697</v>
      </c>
      <c r="H1894" s="106" t="s">
        <v>1817</v>
      </c>
      <c r="I1894" s="106">
        <v>16</v>
      </c>
      <c r="J1894" s="106"/>
      <c r="K1894" s="106"/>
      <c r="L1894" s="106" t="s">
        <v>698</v>
      </c>
      <c r="M1894" s="106" t="s">
        <v>924</v>
      </c>
      <c r="N1894" s="106">
        <v>0.46</v>
      </c>
      <c r="O1894" s="106">
        <v>1.1000000000000001</v>
      </c>
      <c r="P1894" s="106" t="s">
        <v>714</v>
      </c>
      <c r="Q1894" s="107" t="s">
        <v>2667</v>
      </c>
      <c r="R1894" s="107" t="s">
        <v>282</v>
      </c>
    </row>
    <row r="1895" spans="2:18" ht="20.100000000000001" customHeight="1" x14ac:dyDescent="0.4">
      <c r="B1895" s="105" t="str">
        <f t="shared" si="88"/>
        <v/>
      </c>
      <c r="C1895" s="105" t="str">
        <f t="shared" si="89"/>
        <v/>
      </c>
      <c r="D1895" s="105" t="str">
        <f t="shared" si="90"/>
        <v/>
      </c>
      <c r="E1895" s="106" t="s">
        <v>2406</v>
      </c>
      <c r="F1895" s="106" t="s">
        <v>2407</v>
      </c>
      <c r="G1895" s="106" t="s">
        <v>697</v>
      </c>
      <c r="H1895" s="106" t="s">
        <v>1027</v>
      </c>
      <c r="I1895" s="106">
        <v>16</v>
      </c>
      <c r="J1895" s="106"/>
      <c r="K1895" s="106"/>
      <c r="L1895" s="106" t="s">
        <v>698</v>
      </c>
      <c r="M1895" s="106" t="s">
        <v>924</v>
      </c>
      <c r="N1895" s="106">
        <v>0.45</v>
      </c>
      <c r="O1895" s="106">
        <v>1.1000000000000001</v>
      </c>
      <c r="P1895" s="106" t="s">
        <v>714</v>
      </c>
      <c r="Q1895" s="107" t="s">
        <v>2668</v>
      </c>
      <c r="R1895" s="107" t="s">
        <v>282</v>
      </c>
    </row>
    <row r="1896" spans="2:18" ht="20.100000000000001" customHeight="1" x14ac:dyDescent="0.4">
      <c r="B1896" s="105" t="str">
        <f t="shared" si="88"/>
        <v/>
      </c>
      <c r="C1896" s="105" t="str">
        <f t="shared" si="89"/>
        <v/>
      </c>
      <c r="D1896" s="105" t="str">
        <f t="shared" si="90"/>
        <v/>
      </c>
      <c r="E1896" s="106" t="s">
        <v>2406</v>
      </c>
      <c r="F1896" s="106" t="s">
        <v>2407</v>
      </c>
      <c r="G1896" s="106" t="s">
        <v>697</v>
      </c>
      <c r="H1896" s="106" t="s">
        <v>1027</v>
      </c>
      <c r="I1896" s="106">
        <v>16</v>
      </c>
      <c r="J1896" s="106"/>
      <c r="K1896" s="106"/>
      <c r="L1896" s="106" t="s">
        <v>717</v>
      </c>
      <c r="M1896" s="106" t="s">
        <v>924</v>
      </c>
      <c r="N1896" s="106">
        <v>0.45</v>
      </c>
      <c r="O1896" s="106">
        <v>1.1000000000000001</v>
      </c>
      <c r="P1896" s="106" t="s">
        <v>714</v>
      </c>
      <c r="Q1896" s="107" t="s">
        <v>2669</v>
      </c>
      <c r="R1896" s="107" t="s">
        <v>282</v>
      </c>
    </row>
    <row r="1897" spans="2:18" ht="20.100000000000001" customHeight="1" x14ac:dyDescent="0.4">
      <c r="B1897" s="105" t="str">
        <f t="shared" si="88"/>
        <v/>
      </c>
      <c r="C1897" s="105" t="str">
        <f t="shared" si="89"/>
        <v/>
      </c>
      <c r="D1897" s="105" t="str">
        <f t="shared" si="90"/>
        <v/>
      </c>
      <c r="E1897" s="106" t="s">
        <v>2406</v>
      </c>
      <c r="F1897" s="106" t="s">
        <v>2407</v>
      </c>
      <c r="G1897" s="106" t="s">
        <v>697</v>
      </c>
      <c r="H1897" s="106" t="s">
        <v>1389</v>
      </c>
      <c r="I1897" s="106">
        <v>16</v>
      </c>
      <c r="J1897" s="106"/>
      <c r="K1897" s="106"/>
      <c r="L1897" s="106" t="s">
        <v>717</v>
      </c>
      <c r="M1897" s="106" t="s">
        <v>924</v>
      </c>
      <c r="N1897" s="106">
        <v>0.45</v>
      </c>
      <c r="O1897" s="106">
        <v>1.1000000000000001</v>
      </c>
      <c r="P1897" s="106" t="s">
        <v>714</v>
      </c>
      <c r="Q1897" s="107" t="s">
        <v>2670</v>
      </c>
      <c r="R1897" s="107" t="s">
        <v>282</v>
      </c>
    </row>
    <row r="1898" spans="2:18" ht="20.100000000000001" customHeight="1" x14ac:dyDescent="0.4">
      <c r="B1898" s="105" t="str">
        <f t="shared" si="88"/>
        <v/>
      </c>
      <c r="C1898" s="105" t="str">
        <f t="shared" si="89"/>
        <v/>
      </c>
      <c r="D1898" s="105" t="str">
        <f t="shared" si="90"/>
        <v/>
      </c>
      <c r="E1898" s="106" t="s">
        <v>2406</v>
      </c>
      <c r="F1898" s="106" t="s">
        <v>2407</v>
      </c>
      <c r="G1898" s="106" t="s">
        <v>697</v>
      </c>
      <c r="H1898" s="106" t="s">
        <v>1389</v>
      </c>
      <c r="I1898" s="106">
        <v>16</v>
      </c>
      <c r="J1898" s="106"/>
      <c r="K1898" s="106"/>
      <c r="L1898" s="106" t="s">
        <v>1218</v>
      </c>
      <c r="M1898" s="106" t="s">
        <v>924</v>
      </c>
      <c r="N1898" s="106">
        <v>0.45</v>
      </c>
      <c r="O1898" s="106">
        <v>1.1000000000000001</v>
      </c>
      <c r="P1898" s="106" t="s">
        <v>714</v>
      </c>
      <c r="Q1898" s="107" t="s">
        <v>2671</v>
      </c>
      <c r="R1898" s="107" t="s">
        <v>282</v>
      </c>
    </row>
    <row r="1899" spans="2:18" ht="20.100000000000001" customHeight="1" x14ac:dyDescent="0.4">
      <c r="B1899" s="105" t="str">
        <f t="shared" si="88"/>
        <v/>
      </c>
      <c r="C1899" s="105" t="str">
        <f t="shared" si="89"/>
        <v/>
      </c>
      <c r="D1899" s="105" t="str">
        <f t="shared" si="90"/>
        <v/>
      </c>
      <c r="E1899" s="106" t="s">
        <v>2406</v>
      </c>
      <c r="F1899" s="106" t="s">
        <v>2407</v>
      </c>
      <c r="G1899" s="106" t="s">
        <v>710</v>
      </c>
      <c r="H1899" s="106" t="s">
        <v>711</v>
      </c>
      <c r="I1899" s="106">
        <v>16</v>
      </c>
      <c r="J1899" s="106"/>
      <c r="K1899" s="106"/>
      <c r="L1899" s="106" t="s">
        <v>706</v>
      </c>
      <c r="M1899" s="106" t="s">
        <v>924</v>
      </c>
      <c r="N1899" s="106">
        <v>0.46</v>
      </c>
      <c r="O1899" s="106">
        <v>1.1000000000000001</v>
      </c>
      <c r="P1899" s="106" t="s">
        <v>714</v>
      </c>
      <c r="Q1899" s="107" t="s">
        <v>2672</v>
      </c>
      <c r="R1899" s="107" t="s">
        <v>282</v>
      </c>
    </row>
    <row r="1900" spans="2:18" ht="20.100000000000001" customHeight="1" x14ac:dyDescent="0.4">
      <c r="B1900" s="105" t="str">
        <f t="shared" si="88"/>
        <v/>
      </c>
      <c r="C1900" s="105" t="str">
        <f t="shared" si="89"/>
        <v/>
      </c>
      <c r="D1900" s="105" t="str">
        <f t="shared" si="90"/>
        <v/>
      </c>
      <c r="E1900" s="106" t="s">
        <v>2406</v>
      </c>
      <c r="F1900" s="106" t="s">
        <v>2407</v>
      </c>
      <c r="G1900" s="106" t="s">
        <v>710</v>
      </c>
      <c r="H1900" s="106" t="s">
        <v>711</v>
      </c>
      <c r="I1900" s="106">
        <v>16</v>
      </c>
      <c r="J1900" s="106"/>
      <c r="K1900" s="106"/>
      <c r="L1900" s="106" t="s">
        <v>698</v>
      </c>
      <c r="M1900" s="106" t="s">
        <v>924</v>
      </c>
      <c r="N1900" s="106">
        <v>0.46</v>
      </c>
      <c r="O1900" s="106">
        <v>1.1000000000000001</v>
      </c>
      <c r="P1900" s="106" t="s">
        <v>714</v>
      </c>
      <c r="Q1900" s="107" t="s">
        <v>2673</v>
      </c>
      <c r="R1900" s="107" t="s">
        <v>282</v>
      </c>
    </row>
    <row r="1901" spans="2:18" ht="20.100000000000001" customHeight="1" x14ac:dyDescent="0.4">
      <c r="B1901" s="105" t="str">
        <f t="shared" si="88"/>
        <v/>
      </c>
      <c r="C1901" s="105" t="str">
        <f t="shared" si="89"/>
        <v/>
      </c>
      <c r="D1901" s="105" t="str">
        <f t="shared" si="90"/>
        <v/>
      </c>
      <c r="E1901" s="106" t="s">
        <v>2406</v>
      </c>
      <c r="F1901" s="106" t="s">
        <v>2407</v>
      </c>
      <c r="G1901" s="106" t="s">
        <v>710</v>
      </c>
      <c r="H1901" s="106" t="s">
        <v>711</v>
      </c>
      <c r="I1901" s="106">
        <v>16</v>
      </c>
      <c r="J1901" s="106"/>
      <c r="K1901" s="106"/>
      <c r="L1901" s="106" t="s">
        <v>717</v>
      </c>
      <c r="M1901" s="106" t="s">
        <v>924</v>
      </c>
      <c r="N1901" s="106">
        <v>0.46</v>
      </c>
      <c r="O1901" s="106">
        <v>1.1000000000000001</v>
      </c>
      <c r="P1901" s="106" t="s">
        <v>714</v>
      </c>
      <c r="Q1901" s="107" t="s">
        <v>2674</v>
      </c>
      <c r="R1901" s="107" t="s">
        <v>282</v>
      </c>
    </row>
    <row r="1902" spans="2:18" ht="20.100000000000001" customHeight="1" x14ac:dyDescent="0.4">
      <c r="B1902" s="105" t="str">
        <f t="shared" si="88"/>
        <v/>
      </c>
      <c r="C1902" s="105" t="str">
        <f t="shared" si="89"/>
        <v/>
      </c>
      <c r="D1902" s="105" t="str">
        <f t="shared" si="90"/>
        <v/>
      </c>
      <c r="E1902" s="106" t="s">
        <v>2406</v>
      </c>
      <c r="F1902" s="106" t="s">
        <v>2407</v>
      </c>
      <c r="G1902" s="106" t="s">
        <v>710</v>
      </c>
      <c r="H1902" s="106" t="s">
        <v>1098</v>
      </c>
      <c r="I1902" s="106">
        <v>16</v>
      </c>
      <c r="J1902" s="106"/>
      <c r="K1902" s="106"/>
      <c r="L1902" s="106" t="s">
        <v>717</v>
      </c>
      <c r="M1902" s="106" t="s">
        <v>924</v>
      </c>
      <c r="N1902" s="106">
        <v>0.45</v>
      </c>
      <c r="O1902" s="106">
        <v>1.1000000000000001</v>
      </c>
      <c r="P1902" s="106" t="s">
        <v>714</v>
      </c>
      <c r="Q1902" s="107" t="s">
        <v>2675</v>
      </c>
      <c r="R1902" s="107" t="s">
        <v>282</v>
      </c>
    </row>
    <row r="1903" spans="2:18" ht="20.100000000000001" customHeight="1" x14ac:dyDescent="0.4">
      <c r="B1903" s="105" t="str">
        <f t="shared" si="88"/>
        <v/>
      </c>
      <c r="C1903" s="105" t="str">
        <f t="shared" si="89"/>
        <v/>
      </c>
      <c r="D1903" s="105" t="str">
        <f t="shared" si="90"/>
        <v/>
      </c>
      <c r="E1903" s="106" t="s">
        <v>2406</v>
      </c>
      <c r="F1903" s="106" t="s">
        <v>2407</v>
      </c>
      <c r="G1903" s="106" t="s">
        <v>710</v>
      </c>
      <c r="H1903" s="106" t="s">
        <v>1098</v>
      </c>
      <c r="I1903" s="106">
        <v>16</v>
      </c>
      <c r="J1903" s="106"/>
      <c r="K1903" s="106"/>
      <c r="L1903" s="106" t="s">
        <v>1218</v>
      </c>
      <c r="M1903" s="106" t="s">
        <v>924</v>
      </c>
      <c r="N1903" s="106">
        <v>0.45</v>
      </c>
      <c r="O1903" s="106">
        <v>1.1000000000000001</v>
      </c>
      <c r="P1903" s="106" t="s">
        <v>714</v>
      </c>
      <c r="Q1903" s="107" t="s">
        <v>2676</v>
      </c>
      <c r="R1903" s="107" t="s">
        <v>282</v>
      </c>
    </row>
    <row r="1904" spans="2:18" ht="20.100000000000001" customHeight="1" x14ac:dyDescent="0.4">
      <c r="B1904" s="105" t="str">
        <f t="shared" si="88"/>
        <v/>
      </c>
      <c r="C1904" s="105" t="str">
        <f t="shared" si="89"/>
        <v/>
      </c>
      <c r="D1904" s="105" t="str">
        <f t="shared" si="90"/>
        <v/>
      </c>
      <c r="E1904" s="106" t="s">
        <v>2406</v>
      </c>
      <c r="F1904" s="106" t="s">
        <v>2407</v>
      </c>
      <c r="G1904" s="106" t="s">
        <v>721</v>
      </c>
      <c r="H1904" s="106" t="s">
        <v>722</v>
      </c>
      <c r="I1904" s="106">
        <v>16</v>
      </c>
      <c r="J1904" s="106"/>
      <c r="K1904" s="106"/>
      <c r="L1904" s="106" t="s">
        <v>706</v>
      </c>
      <c r="M1904" s="106" t="s">
        <v>924</v>
      </c>
      <c r="N1904" s="106">
        <v>0.45</v>
      </c>
      <c r="O1904" s="106">
        <v>1.1000000000000001</v>
      </c>
      <c r="P1904" s="106" t="s">
        <v>714</v>
      </c>
      <c r="Q1904" s="107" t="s">
        <v>2677</v>
      </c>
      <c r="R1904" s="107" t="s">
        <v>282</v>
      </c>
    </row>
    <row r="1905" spans="2:18" ht="20.100000000000001" customHeight="1" x14ac:dyDescent="0.4">
      <c r="B1905" s="105" t="str">
        <f t="shared" si="88"/>
        <v/>
      </c>
      <c r="C1905" s="105" t="str">
        <f t="shared" si="89"/>
        <v/>
      </c>
      <c r="D1905" s="105" t="str">
        <f t="shared" si="90"/>
        <v/>
      </c>
      <c r="E1905" s="106" t="s">
        <v>2406</v>
      </c>
      <c r="F1905" s="106" t="s">
        <v>2407</v>
      </c>
      <c r="G1905" s="106" t="s">
        <v>721</v>
      </c>
      <c r="H1905" s="106" t="s">
        <v>722</v>
      </c>
      <c r="I1905" s="106">
        <v>16</v>
      </c>
      <c r="J1905" s="106"/>
      <c r="K1905" s="106"/>
      <c r="L1905" s="106" t="s">
        <v>698</v>
      </c>
      <c r="M1905" s="106" t="s">
        <v>924</v>
      </c>
      <c r="N1905" s="106">
        <v>0.45</v>
      </c>
      <c r="O1905" s="106">
        <v>1.1000000000000001</v>
      </c>
      <c r="P1905" s="106" t="s">
        <v>714</v>
      </c>
      <c r="Q1905" s="107" t="s">
        <v>2678</v>
      </c>
      <c r="R1905" s="107" t="s">
        <v>282</v>
      </c>
    </row>
    <row r="1906" spans="2:18" ht="20.100000000000001" customHeight="1" x14ac:dyDescent="0.4">
      <c r="B1906" s="105" t="str">
        <f t="shared" si="88"/>
        <v/>
      </c>
      <c r="C1906" s="105" t="str">
        <f t="shared" si="89"/>
        <v/>
      </c>
      <c r="D1906" s="105" t="str">
        <f t="shared" si="90"/>
        <v/>
      </c>
      <c r="E1906" s="106" t="s">
        <v>2406</v>
      </c>
      <c r="F1906" s="106" t="s">
        <v>2407</v>
      </c>
      <c r="G1906" s="106" t="s">
        <v>721</v>
      </c>
      <c r="H1906" s="106" t="s">
        <v>722</v>
      </c>
      <c r="I1906" s="106">
        <v>16</v>
      </c>
      <c r="J1906" s="106"/>
      <c r="K1906" s="106"/>
      <c r="L1906" s="106" t="s">
        <v>717</v>
      </c>
      <c r="M1906" s="106" t="s">
        <v>924</v>
      </c>
      <c r="N1906" s="106">
        <v>0.45</v>
      </c>
      <c r="O1906" s="106">
        <v>1.1000000000000001</v>
      </c>
      <c r="P1906" s="106" t="s">
        <v>714</v>
      </c>
      <c r="Q1906" s="107" t="s">
        <v>2679</v>
      </c>
      <c r="R1906" s="107" t="s">
        <v>282</v>
      </c>
    </row>
    <row r="1907" spans="2:18" ht="20.100000000000001" customHeight="1" x14ac:dyDescent="0.4">
      <c r="B1907" s="105" t="str">
        <f t="shared" si="88"/>
        <v/>
      </c>
      <c r="C1907" s="105" t="str">
        <f t="shared" si="89"/>
        <v/>
      </c>
      <c r="D1907" s="105" t="str">
        <f t="shared" si="90"/>
        <v/>
      </c>
      <c r="E1907" s="106" t="s">
        <v>2406</v>
      </c>
      <c r="F1907" s="106" t="s">
        <v>2407</v>
      </c>
      <c r="G1907" s="106" t="s">
        <v>773</v>
      </c>
      <c r="H1907" s="106" t="s">
        <v>774</v>
      </c>
      <c r="I1907" s="106">
        <v>16</v>
      </c>
      <c r="J1907" s="106"/>
      <c r="K1907" s="106"/>
      <c r="L1907" s="106" t="s">
        <v>706</v>
      </c>
      <c r="M1907" s="106" t="s">
        <v>924</v>
      </c>
      <c r="N1907" s="106">
        <v>0.44</v>
      </c>
      <c r="O1907" s="106">
        <v>1.1000000000000001</v>
      </c>
      <c r="P1907" s="106" t="s">
        <v>714</v>
      </c>
      <c r="Q1907" s="107" t="s">
        <v>2680</v>
      </c>
      <c r="R1907" s="107" t="s">
        <v>282</v>
      </c>
    </row>
    <row r="1908" spans="2:18" ht="20.100000000000001" customHeight="1" x14ac:dyDescent="0.4">
      <c r="B1908" s="105" t="str">
        <f t="shared" si="88"/>
        <v/>
      </c>
      <c r="C1908" s="105" t="str">
        <f t="shared" si="89"/>
        <v/>
      </c>
      <c r="D1908" s="105" t="str">
        <f t="shared" si="90"/>
        <v/>
      </c>
      <c r="E1908" s="106" t="s">
        <v>2406</v>
      </c>
      <c r="F1908" s="106" t="s">
        <v>2407</v>
      </c>
      <c r="G1908" s="106" t="s">
        <v>773</v>
      </c>
      <c r="H1908" s="106" t="s">
        <v>774</v>
      </c>
      <c r="I1908" s="106">
        <v>16</v>
      </c>
      <c r="J1908" s="106"/>
      <c r="K1908" s="106"/>
      <c r="L1908" s="106" t="s">
        <v>698</v>
      </c>
      <c r="M1908" s="106" t="s">
        <v>924</v>
      </c>
      <c r="N1908" s="106">
        <v>0.43</v>
      </c>
      <c r="O1908" s="106">
        <v>1.1000000000000001</v>
      </c>
      <c r="P1908" s="106" t="s">
        <v>714</v>
      </c>
      <c r="Q1908" s="107" t="s">
        <v>2681</v>
      </c>
      <c r="R1908" s="107" t="s">
        <v>282</v>
      </c>
    </row>
    <row r="1909" spans="2:18" ht="20.100000000000001" customHeight="1" x14ac:dyDescent="0.4">
      <c r="B1909" s="105" t="str">
        <f t="shared" si="88"/>
        <v/>
      </c>
      <c r="C1909" s="105" t="str">
        <f t="shared" si="89"/>
        <v/>
      </c>
      <c r="D1909" s="105" t="str">
        <f t="shared" si="90"/>
        <v/>
      </c>
      <c r="E1909" s="106" t="s">
        <v>2406</v>
      </c>
      <c r="F1909" s="106" t="s">
        <v>2407</v>
      </c>
      <c r="G1909" s="106" t="s">
        <v>773</v>
      </c>
      <c r="H1909" s="106" t="s">
        <v>774</v>
      </c>
      <c r="I1909" s="106">
        <v>16</v>
      </c>
      <c r="J1909" s="106"/>
      <c r="K1909" s="106"/>
      <c r="L1909" s="106" t="s">
        <v>717</v>
      </c>
      <c r="M1909" s="106" t="s">
        <v>924</v>
      </c>
      <c r="N1909" s="106">
        <v>0.43</v>
      </c>
      <c r="O1909" s="106">
        <v>1.1000000000000001</v>
      </c>
      <c r="P1909" s="106" t="s">
        <v>714</v>
      </c>
      <c r="Q1909" s="107" t="s">
        <v>2682</v>
      </c>
      <c r="R1909" s="107" t="s">
        <v>282</v>
      </c>
    </row>
    <row r="1910" spans="2:18" ht="20.100000000000001" customHeight="1" x14ac:dyDescent="0.4">
      <c r="B1910" s="105" t="str">
        <f t="shared" si="88"/>
        <v/>
      </c>
      <c r="C1910" s="105" t="str">
        <f t="shared" si="89"/>
        <v/>
      </c>
      <c r="D1910" s="105" t="str">
        <f t="shared" si="90"/>
        <v/>
      </c>
      <c r="E1910" s="106" t="s">
        <v>2406</v>
      </c>
      <c r="F1910" s="106" t="s">
        <v>2407</v>
      </c>
      <c r="G1910" s="106" t="s">
        <v>773</v>
      </c>
      <c r="H1910" s="106" t="s">
        <v>774</v>
      </c>
      <c r="I1910" s="106">
        <v>16</v>
      </c>
      <c r="J1910" s="106"/>
      <c r="K1910" s="106"/>
      <c r="L1910" s="106" t="s">
        <v>1218</v>
      </c>
      <c r="M1910" s="106" t="s">
        <v>924</v>
      </c>
      <c r="N1910" s="106">
        <v>0.43</v>
      </c>
      <c r="O1910" s="106">
        <v>1.1000000000000001</v>
      </c>
      <c r="P1910" s="106" t="s">
        <v>714</v>
      </c>
      <c r="Q1910" s="107" t="s">
        <v>2683</v>
      </c>
      <c r="R1910" s="107" t="s">
        <v>282</v>
      </c>
    </row>
    <row r="1911" spans="2:18" ht="20.100000000000001" customHeight="1" x14ac:dyDescent="0.4">
      <c r="B1911" s="105" t="str">
        <f t="shared" si="88"/>
        <v/>
      </c>
      <c r="C1911" s="105" t="str">
        <f t="shared" si="89"/>
        <v/>
      </c>
      <c r="D1911" s="105" t="str">
        <f t="shared" si="90"/>
        <v/>
      </c>
      <c r="E1911" s="106" t="s">
        <v>2406</v>
      </c>
      <c r="F1911" s="106" t="s">
        <v>2407</v>
      </c>
      <c r="G1911" s="106" t="s">
        <v>773</v>
      </c>
      <c r="H1911" s="106" t="s">
        <v>1266</v>
      </c>
      <c r="I1911" s="106">
        <v>16</v>
      </c>
      <c r="J1911" s="106"/>
      <c r="K1911" s="106"/>
      <c r="L1911" s="106" t="s">
        <v>706</v>
      </c>
      <c r="M1911" s="106" t="s">
        <v>924</v>
      </c>
      <c r="N1911" s="106">
        <v>0.43</v>
      </c>
      <c r="O1911" s="106">
        <v>1.1000000000000001</v>
      </c>
      <c r="P1911" s="106" t="s">
        <v>714</v>
      </c>
      <c r="Q1911" s="107" t="s">
        <v>2684</v>
      </c>
      <c r="R1911" s="107" t="s">
        <v>282</v>
      </c>
    </row>
    <row r="1912" spans="2:18" ht="20.100000000000001" customHeight="1" x14ac:dyDescent="0.4">
      <c r="B1912" s="105" t="str">
        <f t="shared" si="88"/>
        <v/>
      </c>
      <c r="C1912" s="105" t="str">
        <f t="shared" si="89"/>
        <v/>
      </c>
      <c r="D1912" s="105" t="str">
        <f t="shared" si="90"/>
        <v/>
      </c>
      <c r="E1912" s="106" t="s">
        <v>2406</v>
      </c>
      <c r="F1912" s="106" t="s">
        <v>2407</v>
      </c>
      <c r="G1912" s="106" t="s">
        <v>773</v>
      </c>
      <c r="H1912" s="106" t="s">
        <v>1266</v>
      </c>
      <c r="I1912" s="106">
        <v>16</v>
      </c>
      <c r="J1912" s="106"/>
      <c r="K1912" s="106"/>
      <c r="L1912" s="106" t="s">
        <v>698</v>
      </c>
      <c r="M1912" s="106" t="s">
        <v>924</v>
      </c>
      <c r="N1912" s="106">
        <v>0.43</v>
      </c>
      <c r="O1912" s="106">
        <v>1.1000000000000001</v>
      </c>
      <c r="P1912" s="106" t="s">
        <v>714</v>
      </c>
      <c r="Q1912" s="107" t="s">
        <v>2685</v>
      </c>
      <c r="R1912" s="107" t="s">
        <v>282</v>
      </c>
    </row>
    <row r="1913" spans="2:18" ht="20.100000000000001" customHeight="1" x14ac:dyDescent="0.4">
      <c r="B1913" s="105" t="str">
        <f t="shared" si="88"/>
        <v/>
      </c>
      <c r="C1913" s="105" t="str">
        <f t="shared" si="89"/>
        <v/>
      </c>
      <c r="D1913" s="105" t="str">
        <f t="shared" si="90"/>
        <v/>
      </c>
      <c r="E1913" s="106" t="s">
        <v>2406</v>
      </c>
      <c r="F1913" s="106" t="s">
        <v>2407</v>
      </c>
      <c r="G1913" s="106" t="s">
        <v>773</v>
      </c>
      <c r="H1913" s="106" t="s">
        <v>1266</v>
      </c>
      <c r="I1913" s="106">
        <v>16</v>
      </c>
      <c r="J1913" s="106"/>
      <c r="K1913" s="106"/>
      <c r="L1913" s="106" t="s">
        <v>717</v>
      </c>
      <c r="M1913" s="106" t="s">
        <v>924</v>
      </c>
      <c r="N1913" s="106">
        <v>0.43</v>
      </c>
      <c r="O1913" s="106">
        <v>1.1000000000000001</v>
      </c>
      <c r="P1913" s="106" t="s">
        <v>714</v>
      </c>
      <c r="Q1913" s="107" t="s">
        <v>2686</v>
      </c>
      <c r="R1913" s="107" t="s">
        <v>282</v>
      </c>
    </row>
    <row r="1914" spans="2:18" ht="20.100000000000001" customHeight="1" x14ac:dyDescent="0.4">
      <c r="B1914" s="105" t="str">
        <f t="shared" si="88"/>
        <v/>
      </c>
      <c r="C1914" s="105" t="str">
        <f t="shared" si="89"/>
        <v/>
      </c>
      <c r="D1914" s="105" t="str">
        <f t="shared" si="90"/>
        <v/>
      </c>
      <c r="E1914" s="106" t="s">
        <v>2406</v>
      </c>
      <c r="F1914" s="106" t="s">
        <v>2407</v>
      </c>
      <c r="G1914" s="106" t="s">
        <v>773</v>
      </c>
      <c r="H1914" s="106" t="s">
        <v>1266</v>
      </c>
      <c r="I1914" s="106">
        <v>15</v>
      </c>
      <c r="J1914" s="106"/>
      <c r="K1914" s="106"/>
      <c r="L1914" s="106" t="s">
        <v>1218</v>
      </c>
      <c r="M1914" s="106" t="s">
        <v>924</v>
      </c>
      <c r="N1914" s="106">
        <v>0.43</v>
      </c>
      <c r="O1914" s="106">
        <v>1.1000000000000001</v>
      </c>
      <c r="P1914" s="106" t="s">
        <v>714</v>
      </c>
      <c r="Q1914" s="107" t="s">
        <v>2687</v>
      </c>
      <c r="R1914" s="107" t="s">
        <v>282</v>
      </c>
    </row>
    <row r="1915" spans="2:18" ht="20.100000000000001" customHeight="1" x14ac:dyDescent="0.4">
      <c r="B1915" s="105" t="str">
        <f t="shared" si="88"/>
        <v/>
      </c>
      <c r="C1915" s="105" t="str">
        <f t="shared" si="89"/>
        <v/>
      </c>
      <c r="D1915" s="105" t="str">
        <f t="shared" si="90"/>
        <v/>
      </c>
      <c r="E1915" s="106" t="s">
        <v>2406</v>
      </c>
      <c r="F1915" s="106" t="s">
        <v>2407</v>
      </c>
      <c r="G1915" s="106" t="s">
        <v>778</v>
      </c>
      <c r="H1915" s="106" t="s">
        <v>779</v>
      </c>
      <c r="I1915" s="106">
        <v>16</v>
      </c>
      <c r="J1915" s="106"/>
      <c r="K1915" s="106"/>
      <c r="L1915" s="106" t="s">
        <v>706</v>
      </c>
      <c r="M1915" s="106" t="s">
        <v>924</v>
      </c>
      <c r="N1915" s="106">
        <v>0.43</v>
      </c>
      <c r="O1915" s="106">
        <v>1.1000000000000001</v>
      </c>
      <c r="P1915" s="106" t="s">
        <v>714</v>
      </c>
      <c r="Q1915" s="107" t="s">
        <v>2688</v>
      </c>
      <c r="R1915" s="107" t="s">
        <v>282</v>
      </c>
    </row>
    <row r="1916" spans="2:18" ht="20.100000000000001" customHeight="1" x14ac:dyDescent="0.4">
      <c r="B1916" s="105" t="str">
        <f t="shared" si="88"/>
        <v/>
      </c>
      <c r="C1916" s="105" t="str">
        <f t="shared" si="89"/>
        <v/>
      </c>
      <c r="D1916" s="105" t="str">
        <f t="shared" si="90"/>
        <v/>
      </c>
      <c r="E1916" s="106" t="s">
        <v>2406</v>
      </c>
      <c r="F1916" s="106" t="s">
        <v>2407</v>
      </c>
      <c r="G1916" s="106" t="s">
        <v>778</v>
      </c>
      <c r="H1916" s="106" t="s">
        <v>779</v>
      </c>
      <c r="I1916" s="106">
        <v>16</v>
      </c>
      <c r="J1916" s="106"/>
      <c r="K1916" s="106"/>
      <c r="L1916" s="106" t="s">
        <v>698</v>
      </c>
      <c r="M1916" s="106" t="s">
        <v>924</v>
      </c>
      <c r="N1916" s="106">
        <v>0.43</v>
      </c>
      <c r="O1916" s="106">
        <v>1.1000000000000001</v>
      </c>
      <c r="P1916" s="106" t="s">
        <v>714</v>
      </c>
      <c r="Q1916" s="107" t="s">
        <v>2689</v>
      </c>
      <c r="R1916" s="107" t="s">
        <v>282</v>
      </c>
    </row>
    <row r="1917" spans="2:18" ht="20.100000000000001" customHeight="1" x14ac:dyDescent="0.4">
      <c r="B1917" s="105" t="str">
        <f t="shared" si="88"/>
        <v/>
      </c>
      <c r="C1917" s="105" t="str">
        <f t="shared" si="89"/>
        <v/>
      </c>
      <c r="D1917" s="105" t="str">
        <f t="shared" si="90"/>
        <v/>
      </c>
      <c r="E1917" s="106" t="s">
        <v>2406</v>
      </c>
      <c r="F1917" s="106" t="s">
        <v>2407</v>
      </c>
      <c r="G1917" s="106" t="s">
        <v>778</v>
      </c>
      <c r="H1917" s="106" t="s">
        <v>779</v>
      </c>
      <c r="I1917" s="106">
        <v>16</v>
      </c>
      <c r="J1917" s="106"/>
      <c r="K1917" s="106"/>
      <c r="L1917" s="106" t="s">
        <v>717</v>
      </c>
      <c r="M1917" s="106" t="s">
        <v>924</v>
      </c>
      <c r="N1917" s="106">
        <v>0.43</v>
      </c>
      <c r="O1917" s="106">
        <v>1.1000000000000001</v>
      </c>
      <c r="P1917" s="106" t="s">
        <v>714</v>
      </c>
      <c r="Q1917" s="107" t="s">
        <v>2690</v>
      </c>
      <c r="R1917" s="107" t="s">
        <v>282</v>
      </c>
    </row>
    <row r="1918" spans="2:18" ht="20.100000000000001" customHeight="1" x14ac:dyDescent="0.4">
      <c r="B1918" s="105" t="str">
        <f t="shared" si="88"/>
        <v/>
      </c>
      <c r="C1918" s="105" t="str">
        <f t="shared" si="89"/>
        <v/>
      </c>
      <c r="D1918" s="105" t="str">
        <f t="shared" si="90"/>
        <v/>
      </c>
      <c r="E1918" s="106" t="s">
        <v>2406</v>
      </c>
      <c r="F1918" s="106" t="s">
        <v>2407</v>
      </c>
      <c r="G1918" s="106" t="s">
        <v>778</v>
      </c>
      <c r="H1918" s="106" t="s">
        <v>779</v>
      </c>
      <c r="I1918" s="106">
        <v>16</v>
      </c>
      <c r="J1918" s="106"/>
      <c r="K1918" s="106"/>
      <c r="L1918" s="106" t="s">
        <v>1218</v>
      </c>
      <c r="M1918" s="106" t="s">
        <v>924</v>
      </c>
      <c r="N1918" s="106">
        <v>0.43</v>
      </c>
      <c r="O1918" s="106">
        <v>1.1000000000000001</v>
      </c>
      <c r="P1918" s="106" t="s">
        <v>714</v>
      </c>
      <c r="Q1918" s="107" t="s">
        <v>2691</v>
      </c>
      <c r="R1918" s="107" t="s">
        <v>282</v>
      </c>
    </row>
    <row r="1919" spans="2:18" ht="20.100000000000001" customHeight="1" x14ac:dyDescent="0.4">
      <c r="B1919" s="105" t="str">
        <f t="shared" si="88"/>
        <v/>
      </c>
      <c r="C1919" s="105" t="str">
        <f t="shared" si="89"/>
        <v/>
      </c>
      <c r="D1919" s="105" t="str">
        <f t="shared" si="90"/>
        <v/>
      </c>
      <c r="E1919" s="106" t="s">
        <v>2406</v>
      </c>
      <c r="F1919" s="106" t="s">
        <v>2407</v>
      </c>
      <c r="G1919" s="106" t="s">
        <v>778</v>
      </c>
      <c r="H1919" s="106" t="s">
        <v>1269</v>
      </c>
      <c r="I1919" s="106">
        <v>16</v>
      </c>
      <c r="J1919" s="106"/>
      <c r="K1919" s="106"/>
      <c r="L1919" s="106" t="s">
        <v>706</v>
      </c>
      <c r="M1919" s="106" t="s">
        <v>924</v>
      </c>
      <c r="N1919" s="106">
        <v>0.43</v>
      </c>
      <c r="O1919" s="106">
        <v>1.1000000000000001</v>
      </c>
      <c r="P1919" s="106" t="s">
        <v>714</v>
      </c>
      <c r="Q1919" s="107" t="s">
        <v>2692</v>
      </c>
      <c r="R1919" s="107" t="s">
        <v>282</v>
      </c>
    </row>
    <row r="1920" spans="2:18" ht="20.100000000000001" customHeight="1" x14ac:dyDescent="0.4">
      <c r="B1920" s="105" t="str">
        <f t="shared" si="88"/>
        <v/>
      </c>
      <c r="C1920" s="105" t="str">
        <f t="shared" si="89"/>
        <v/>
      </c>
      <c r="D1920" s="105" t="str">
        <f t="shared" si="90"/>
        <v/>
      </c>
      <c r="E1920" s="106" t="s">
        <v>2406</v>
      </c>
      <c r="F1920" s="106" t="s">
        <v>2407</v>
      </c>
      <c r="G1920" s="106" t="s">
        <v>778</v>
      </c>
      <c r="H1920" s="106" t="s">
        <v>1269</v>
      </c>
      <c r="I1920" s="106">
        <v>16</v>
      </c>
      <c r="J1920" s="106"/>
      <c r="K1920" s="106"/>
      <c r="L1920" s="106" t="s">
        <v>698</v>
      </c>
      <c r="M1920" s="106" t="s">
        <v>924</v>
      </c>
      <c r="N1920" s="106">
        <v>0.43</v>
      </c>
      <c r="O1920" s="106">
        <v>1.1000000000000001</v>
      </c>
      <c r="P1920" s="106" t="s">
        <v>714</v>
      </c>
      <c r="Q1920" s="107" t="s">
        <v>2693</v>
      </c>
      <c r="R1920" s="107" t="s">
        <v>282</v>
      </c>
    </row>
    <row r="1921" spans="2:18" ht="20.100000000000001" customHeight="1" x14ac:dyDescent="0.4">
      <c r="B1921" s="105" t="str">
        <f t="shared" si="88"/>
        <v/>
      </c>
      <c r="C1921" s="105" t="str">
        <f t="shared" si="89"/>
        <v/>
      </c>
      <c r="D1921" s="105" t="str">
        <f t="shared" si="90"/>
        <v/>
      </c>
      <c r="E1921" s="106" t="s">
        <v>2406</v>
      </c>
      <c r="F1921" s="106" t="s">
        <v>2407</v>
      </c>
      <c r="G1921" s="106" t="s">
        <v>778</v>
      </c>
      <c r="H1921" s="106" t="s">
        <v>1269</v>
      </c>
      <c r="I1921" s="106">
        <v>16</v>
      </c>
      <c r="J1921" s="106"/>
      <c r="K1921" s="106"/>
      <c r="L1921" s="106" t="s">
        <v>717</v>
      </c>
      <c r="M1921" s="106" t="s">
        <v>924</v>
      </c>
      <c r="N1921" s="106">
        <v>0.43</v>
      </c>
      <c r="O1921" s="106">
        <v>1.1000000000000001</v>
      </c>
      <c r="P1921" s="106" t="s">
        <v>714</v>
      </c>
      <c r="Q1921" s="107" t="s">
        <v>2694</v>
      </c>
      <c r="R1921" s="107" t="s">
        <v>282</v>
      </c>
    </row>
    <row r="1922" spans="2:18" ht="20.100000000000001" customHeight="1" x14ac:dyDescent="0.4">
      <c r="B1922" s="105" t="str">
        <f t="shared" si="88"/>
        <v/>
      </c>
      <c r="C1922" s="105" t="str">
        <f t="shared" si="89"/>
        <v/>
      </c>
      <c r="D1922" s="105" t="str">
        <f t="shared" si="90"/>
        <v/>
      </c>
      <c r="E1922" s="106" t="s">
        <v>2406</v>
      </c>
      <c r="F1922" s="106" t="s">
        <v>2407</v>
      </c>
      <c r="G1922" s="106" t="s">
        <v>778</v>
      </c>
      <c r="H1922" s="106" t="s">
        <v>1269</v>
      </c>
      <c r="I1922" s="106">
        <v>15</v>
      </c>
      <c r="J1922" s="106"/>
      <c r="K1922" s="106"/>
      <c r="L1922" s="106" t="s">
        <v>1218</v>
      </c>
      <c r="M1922" s="106" t="s">
        <v>924</v>
      </c>
      <c r="N1922" s="106">
        <v>0.43</v>
      </c>
      <c r="O1922" s="106">
        <v>1.1000000000000001</v>
      </c>
      <c r="P1922" s="106" t="s">
        <v>714</v>
      </c>
      <c r="Q1922" s="107" t="s">
        <v>2695</v>
      </c>
      <c r="R1922" s="107" t="s">
        <v>282</v>
      </c>
    </row>
    <row r="1923" spans="2:18" ht="20.100000000000001" customHeight="1" x14ac:dyDescent="0.4">
      <c r="B1923" s="105" t="str">
        <f t="shared" si="88"/>
        <v/>
      </c>
      <c r="C1923" s="105" t="str">
        <f t="shared" si="89"/>
        <v/>
      </c>
      <c r="D1923" s="105" t="str">
        <f t="shared" si="90"/>
        <v/>
      </c>
      <c r="E1923" s="106" t="s">
        <v>2406</v>
      </c>
      <c r="F1923" s="106" t="s">
        <v>2407</v>
      </c>
      <c r="G1923" s="106" t="s">
        <v>782</v>
      </c>
      <c r="H1923" s="106" t="s">
        <v>783</v>
      </c>
      <c r="I1923" s="106">
        <v>16</v>
      </c>
      <c r="J1923" s="106"/>
      <c r="K1923" s="106"/>
      <c r="L1923" s="106" t="s">
        <v>706</v>
      </c>
      <c r="M1923" s="106" t="s">
        <v>924</v>
      </c>
      <c r="N1923" s="106">
        <v>0.3</v>
      </c>
      <c r="O1923" s="106">
        <v>1.1000000000000001</v>
      </c>
      <c r="P1923" s="106" t="s">
        <v>714</v>
      </c>
      <c r="Q1923" s="107" t="s">
        <v>2696</v>
      </c>
      <c r="R1923" s="107" t="s">
        <v>282</v>
      </c>
    </row>
    <row r="1924" spans="2:18" ht="20.100000000000001" customHeight="1" x14ac:dyDescent="0.4">
      <c r="B1924" s="105" t="str">
        <f t="shared" si="88"/>
        <v/>
      </c>
      <c r="C1924" s="105" t="str">
        <f t="shared" si="89"/>
        <v/>
      </c>
      <c r="D1924" s="105" t="str">
        <f t="shared" si="90"/>
        <v/>
      </c>
      <c r="E1924" s="106" t="s">
        <v>2406</v>
      </c>
      <c r="F1924" s="106" t="s">
        <v>2407</v>
      </c>
      <c r="G1924" s="106" t="s">
        <v>782</v>
      </c>
      <c r="H1924" s="106" t="s">
        <v>783</v>
      </c>
      <c r="I1924" s="106">
        <v>16</v>
      </c>
      <c r="J1924" s="106"/>
      <c r="K1924" s="106"/>
      <c r="L1924" s="106" t="s">
        <v>698</v>
      </c>
      <c r="M1924" s="106" t="s">
        <v>924</v>
      </c>
      <c r="N1924" s="106">
        <v>0.3</v>
      </c>
      <c r="O1924" s="106">
        <v>1.1000000000000001</v>
      </c>
      <c r="P1924" s="106" t="s">
        <v>714</v>
      </c>
      <c r="Q1924" s="107" t="s">
        <v>2697</v>
      </c>
      <c r="R1924" s="107" t="s">
        <v>282</v>
      </c>
    </row>
    <row r="1925" spans="2:18" ht="20.100000000000001" customHeight="1" x14ac:dyDescent="0.4">
      <c r="B1925" s="105" t="str">
        <f t="shared" si="88"/>
        <v/>
      </c>
      <c r="C1925" s="105" t="str">
        <f t="shared" si="89"/>
        <v/>
      </c>
      <c r="D1925" s="105" t="str">
        <f t="shared" si="90"/>
        <v/>
      </c>
      <c r="E1925" s="106" t="s">
        <v>2406</v>
      </c>
      <c r="F1925" s="106" t="s">
        <v>2407</v>
      </c>
      <c r="G1925" s="106" t="s">
        <v>782</v>
      </c>
      <c r="H1925" s="106" t="s">
        <v>783</v>
      </c>
      <c r="I1925" s="106">
        <v>16</v>
      </c>
      <c r="J1925" s="106"/>
      <c r="K1925" s="106"/>
      <c r="L1925" s="106" t="s">
        <v>717</v>
      </c>
      <c r="M1925" s="106" t="s">
        <v>924</v>
      </c>
      <c r="N1925" s="106">
        <v>0.3</v>
      </c>
      <c r="O1925" s="106">
        <v>1.1000000000000001</v>
      </c>
      <c r="P1925" s="106" t="s">
        <v>714</v>
      </c>
      <c r="Q1925" s="107" t="s">
        <v>2698</v>
      </c>
      <c r="R1925" s="107" t="s">
        <v>282</v>
      </c>
    </row>
    <row r="1926" spans="2:18" ht="20.100000000000001" customHeight="1" x14ac:dyDescent="0.4">
      <c r="B1926" s="105" t="str">
        <f t="shared" si="88"/>
        <v/>
      </c>
      <c r="C1926" s="105" t="str">
        <f t="shared" si="89"/>
        <v/>
      </c>
      <c r="D1926" s="105" t="str">
        <f t="shared" si="90"/>
        <v/>
      </c>
      <c r="E1926" s="106" t="s">
        <v>2406</v>
      </c>
      <c r="F1926" s="106" t="s">
        <v>2407</v>
      </c>
      <c r="G1926" s="106" t="s">
        <v>782</v>
      </c>
      <c r="H1926" s="106" t="s">
        <v>783</v>
      </c>
      <c r="I1926" s="106">
        <v>16</v>
      </c>
      <c r="J1926" s="106"/>
      <c r="K1926" s="106"/>
      <c r="L1926" s="106" t="s">
        <v>1218</v>
      </c>
      <c r="M1926" s="106" t="s">
        <v>924</v>
      </c>
      <c r="N1926" s="106">
        <v>0.3</v>
      </c>
      <c r="O1926" s="106">
        <v>1.1000000000000001</v>
      </c>
      <c r="P1926" s="106" t="s">
        <v>714</v>
      </c>
      <c r="Q1926" s="107" t="s">
        <v>2699</v>
      </c>
      <c r="R1926" s="107" t="s">
        <v>282</v>
      </c>
    </row>
    <row r="1927" spans="2:18" ht="20.100000000000001" customHeight="1" x14ac:dyDescent="0.4">
      <c r="B1927" s="105" t="str">
        <f t="shared" si="88"/>
        <v/>
      </c>
      <c r="C1927" s="105" t="str">
        <f t="shared" si="89"/>
        <v/>
      </c>
      <c r="D1927" s="105" t="str">
        <f t="shared" si="90"/>
        <v/>
      </c>
      <c r="E1927" s="106" t="s">
        <v>2406</v>
      </c>
      <c r="F1927" s="106" t="s">
        <v>2447</v>
      </c>
      <c r="G1927" s="106" t="s">
        <v>697</v>
      </c>
      <c r="H1927" s="106" t="s">
        <v>706</v>
      </c>
      <c r="I1927" s="106">
        <v>16</v>
      </c>
      <c r="J1927" s="106"/>
      <c r="K1927" s="106"/>
      <c r="L1927" s="106" t="s">
        <v>707</v>
      </c>
      <c r="M1927" s="106" t="s">
        <v>924</v>
      </c>
      <c r="N1927" s="106">
        <v>0.38</v>
      </c>
      <c r="O1927" s="106">
        <v>1.1000000000000001</v>
      </c>
      <c r="P1927" s="106" t="s">
        <v>714</v>
      </c>
      <c r="Q1927" s="107" t="s">
        <v>2700</v>
      </c>
      <c r="R1927" s="107" t="s">
        <v>282</v>
      </c>
    </row>
    <row r="1928" spans="2:18" ht="20.100000000000001" customHeight="1" x14ac:dyDescent="0.4">
      <c r="B1928" s="105" t="str">
        <f t="shared" si="88"/>
        <v/>
      </c>
      <c r="C1928" s="105" t="str">
        <f t="shared" si="89"/>
        <v/>
      </c>
      <c r="D1928" s="105" t="str">
        <f t="shared" si="90"/>
        <v/>
      </c>
      <c r="E1928" s="106" t="s">
        <v>2406</v>
      </c>
      <c r="F1928" s="106" t="s">
        <v>2447</v>
      </c>
      <c r="G1928" s="106" t="s">
        <v>697</v>
      </c>
      <c r="H1928" s="106" t="s">
        <v>706</v>
      </c>
      <c r="I1928" s="106">
        <v>16</v>
      </c>
      <c r="J1928" s="106"/>
      <c r="K1928" s="106"/>
      <c r="L1928" s="106" t="s">
        <v>1817</v>
      </c>
      <c r="M1928" s="106" t="s">
        <v>924</v>
      </c>
      <c r="N1928" s="106">
        <v>0.38</v>
      </c>
      <c r="O1928" s="106">
        <v>1.1000000000000001</v>
      </c>
      <c r="P1928" s="106" t="s">
        <v>714</v>
      </c>
      <c r="Q1928" s="107" t="s">
        <v>2701</v>
      </c>
      <c r="R1928" s="107" t="s">
        <v>282</v>
      </c>
    </row>
    <row r="1929" spans="2:18" ht="20.100000000000001" customHeight="1" x14ac:dyDescent="0.4">
      <c r="B1929" s="105" t="str">
        <f t="shared" si="88"/>
        <v/>
      </c>
      <c r="C1929" s="105" t="str">
        <f t="shared" si="89"/>
        <v/>
      </c>
      <c r="D1929" s="105" t="str">
        <f t="shared" si="90"/>
        <v/>
      </c>
      <c r="E1929" s="106" t="s">
        <v>2406</v>
      </c>
      <c r="F1929" s="106" t="s">
        <v>2447</v>
      </c>
      <c r="G1929" s="106" t="s">
        <v>697</v>
      </c>
      <c r="H1929" s="106" t="s">
        <v>698</v>
      </c>
      <c r="I1929" s="106">
        <v>16</v>
      </c>
      <c r="J1929" s="106"/>
      <c r="K1929" s="106"/>
      <c r="L1929" s="106" t="s">
        <v>1817</v>
      </c>
      <c r="M1929" s="106" t="s">
        <v>924</v>
      </c>
      <c r="N1929" s="106">
        <v>0.38</v>
      </c>
      <c r="O1929" s="106">
        <v>1.1000000000000001</v>
      </c>
      <c r="P1929" s="106" t="s">
        <v>714</v>
      </c>
      <c r="Q1929" s="107" t="s">
        <v>2702</v>
      </c>
      <c r="R1929" s="107" t="s">
        <v>282</v>
      </c>
    </row>
    <row r="1930" spans="2:18" ht="20.100000000000001" customHeight="1" x14ac:dyDescent="0.4">
      <c r="B1930" s="105" t="str">
        <f t="shared" si="88"/>
        <v/>
      </c>
      <c r="C1930" s="105" t="str">
        <f t="shared" si="89"/>
        <v/>
      </c>
      <c r="D1930" s="105" t="str">
        <f t="shared" si="90"/>
        <v/>
      </c>
      <c r="E1930" s="106" t="s">
        <v>2406</v>
      </c>
      <c r="F1930" s="106" t="s">
        <v>2447</v>
      </c>
      <c r="G1930" s="106" t="s">
        <v>697</v>
      </c>
      <c r="H1930" s="106" t="s">
        <v>698</v>
      </c>
      <c r="I1930" s="106">
        <v>16</v>
      </c>
      <c r="J1930" s="106"/>
      <c r="K1930" s="106"/>
      <c r="L1930" s="106" t="s">
        <v>1027</v>
      </c>
      <c r="M1930" s="106" t="s">
        <v>924</v>
      </c>
      <c r="N1930" s="106">
        <v>0.38</v>
      </c>
      <c r="O1930" s="106">
        <v>1.1000000000000001</v>
      </c>
      <c r="P1930" s="106" t="s">
        <v>714</v>
      </c>
      <c r="Q1930" s="107" t="s">
        <v>2703</v>
      </c>
      <c r="R1930" s="107" t="s">
        <v>282</v>
      </c>
    </row>
    <row r="1931" spans="2:18" ht="20.100000000000001" customHeight="1" x14ac:dyDescent="0.4">
      <c r="B1931" s="105" t="str">
        <f t="shared" si="88"/>
        <v/>
      </c>
      <c r="C1931" s="105" t="str">
        <f t="shared" si="89"/>
        <v/>
      </c>
      <c r="D1931" s="105" t="str">
        <f t="shared" si="90"/>
        <v/>
      </c>
      <c r="E1931" s="106" t="s">
        <v>2406</v>
      </c>
      <c r="F1931" s="106" t="s">
        <v>2447</v>
      </c>
      <c r="G1931" s="106" t="s">
        <v>697</v>
      </c>
      <c r="H1931" s="106" t="s">
        <v>717</v>
      </c>
      <c r="I1931" s="106">
        <v>16</v>
      </c>
      <c r="J1931" s="106"/>
      <c r="K1931" s="106"/>
      <c r="L1931" s="106" t="s">
        <v>1027</v>
      </c>
      <c r="M1931" s="106" t="s">
        <v>924</v>
      </c>
      <c r="N1931" s="106">
        <v>0.37</v>
      </c>
      <c r="O1931" s="106">
        <v>1.1000000000000001</v>
      </c>
      <c r="P1931" s="106" t="s">
        <v>714</v>
      </c>
      <c r="Q1931" s="107" t="s">
        <v>2704</v>
      </c>
      <c r="R1931" s="107" t="s">
        <v>282</v>
      </c>
    </row>
    <row r="1932" spans="2:18" ht="20.100000000000001" customHeight="1" x14ac:dyDescent="0.4">
      <c r="B1932" s="105" t="str">
        <f t="shared" si="88"/>
        <v/>
      </c>
      <c r="C1932" s="105" t="str">
        <f t="shared" si="89"/>
        <v/>
      </c>
      <c r="D1932" s="105" t="str">
        <f t="shared" si="90"/>
        <v/>
      </c>
      <c r="E1932" s="106" t="s">
        <v>2406</v>
      </c>
      <c r="F1932" s="106" t="s">
        <v>2447</v>
      </c>
      <c r="G1932" s="106" t="s">
        <v>697</v>
      </c>
      <c r="H1932" s="106" t="s">
        <v>717</v>
      </c>
      <c r="I1932" s="106">
        <v>16</v>
      </c>
      <c r="J1932" s="106"/>
      <c r="K1932" s="106"/>
      <c r="L1932" s="106" t="s">
        <v>1389</v>
      </c>
      <c r="M1932" s="106" t="s">
        <v>924</v>
      </c>
      <c r="N1932" s="106">
        <v>0.37</v>
      </c>
      <c r="O1932" s="106">
        <v>1.1000000000000001</v>
      </c>
      <c r="P1932" s="106" t="s">
        <v>714</v>
      </c>
      <c r="Q1932" s="107" t="s">
        <v>2705</v>
      </c>
      <c r="R1932" s="107" t="s">
        <v>282</v>
      </c>
    </row>
    <row r="1933" spans="2:18" ht="20.100000000000001" customHeight="1" x14ac:dyDescent="0.4">
      <c r="B1933" s="105" t="str">
        <f t="shared" si="88"/>
        <v/>
      </c>
      <c r="C1933" s="105" t="str">
        <f t="shared" si="89"/>
        <v/>
      </c>
      <c r="D1933" s="105" t="str">
        <f t="shared" si="90"/>
        <v/>
      </c>
      <c r="E1933" s="106" t="s">
        <v>2406</v>
      </c>
      <c r="F1933" s="106" t="s">
        <v>2447</v>
      </c>
      <c r="G1933" s="106" t="s">
        <v>697</v>
      </c>
      <c r="H1933" s="106" t="s">
        <v>1218</v>
      </c>
      <c r="I1933" s="106">
        <v>16</v>
      </c>
      <c r="J1933" s="106"/>
      <c r="K1933" s="106"/>
      <c r="L1933" s="106" t="s">
        <v>1389</v>
      </c>
      <c r="M1933" s="106" t="s">
        <v>924</v>
      </c>
      <c r="N1933" s="106">
        <v>0.37</v>
      </c>
      <c r="O1933" s="106">
        <v>1.1000000000000001</v>
      </c>
      <c r="P1933" s="106" t="s">
        <v>714</v>
      </c>
      <c r="Q1933" s="107" t="s">
        <v>2706</v>
      </c>
      <c r="R1933" s="107" t="s">
        <v>282</v>
      </c>
    </row>
    <row r="1934" spans="2:18" ht="20.100000000000001" customHeight="1" x14ac:dyDescent="0.4">
      <c r="B1934" s="105" t="str">
        <f t="shared" si="88"/>
        <v/>
      </c>
      <c r="C1934" s="105" t="str">
        <f t="shared" si="89"/>
        <v/>
      </c>
      <c r="D1934" s="105" t="str">
        <f t="shared" si="90"/>
        <v/>
      </c>
      <c r="E1934" s="106" t="s">
        <v>2406</v>
      </c>
      <c r="F1934" s="106" t="s">
        <v>2447</v>
      </c>
      <c r="G1934" s="106" t="s">
        <v>710</v>
      </c>
      <c r="H1934" s="106" t="s">
        <v>706</v>
      </c>
      <c r="I1934" s="106">
        <v>16</v>
      </c>
      <c r="J1934" s="106"/>
      <c r="K1934" s="106"/>
      <c r="L1934" s="106" t="s">
        <v>711</v>
      </c>
      <c r="M1934" s="106" t="s">
        <v>924</v>
      </c>
      <c r="N1934" s="106">
        <v>0.38</v>
      </c>
      <c r="O1934" s="106">
        <v>1.1000000000000001</v>
      </c>
      <c r="P1934" s="106" t="s">
        <v>714</v>
      </c>
      <c r="Q1934" s="107" t="s">
        <v>2707</v>
      </c>
      <c r="R1934" s="107" t="s">
        <v>282</v>
      </c>
    </row>
    <row r="1935" spans="2:18" ht="20.100000000000001" customHeight="1" x14ac:dyDescent="0.4">
      <c r="B1935" s="105" t="str">
        <f t="shared" si="88"/>
        <v/>
      </c>
      <c r="C1935" s="105" t="str">
        <f t="shared" si="89"/>
        <v/>
      </c>
      <c r="D1935" s="105" t="str">
        <f t="shared" si="90"/>
        <v/>
      </c>
      <c r="E1935" s="106" t="s">
        <v>2406</v>
      </c>
      <c r="F1935" s="106" t="s">
        <v>2447</v>
      </c>
      <c r="G1935" s="106" t="s">
        <v>710</v>
      </c>
      <c r="H1935" s="106" t="s">
        <v>698</v>
      </c>
      <c r="I1935" s="106">
        <v>16</v>
      </c>
      <c r="J1935" s="106"/>
      <c r="K1935" s="106"/>
      <c r="L1935" s="106" t="s">
        <v>711</v>
      </c>
      <c r="M1935" s="106" t="s">
        <v>924</v>
      </c>
      <c r="N1935" s="106">
        <v>0.38</v>
      </c>
      <c r="O1935" s="106">
        <v>1.1000000000000001</v>
      </c>
      <c r="P1935" s="106" t="s">
        <v>714</v>
      </c>
      <c r="Q1935" s="107" t="s">
        <v>2708</v>
      </c>
      <c r="R1935" s="107" t="s">
        <v>282</v>
      </c>
    </row>
    <row r="1936" spans="2:18" ht="20.100000000000001" customHeight="1" x14ac:dyDescent="0.4">
      <c r="B1936" s="105" t="str">
        <f t="shared" si="88"/>
        <v/>
      </c>
      <c r="C1936" s="105" t="str">
        <f t="shared" si="89"/>
        <v/>
      </c>
      <c r="D1936" s="105" t="str">
        <f t="shared" si="90"/>
        <v/>
      </c>
      <c r="E1936" s="106" t="s">
        <v>2406</v>
      </c>
      <c r="F1936" s="106" t="s">
        <v>2447</v>
      </c>
      <c r="G1936" s="106" t="s">
        <v>710</v>
      </c>
      <c r="H1936" s="106" t="s">
        <v>717</v>
      </c>
      <c r="I1936" s="106">
        <v>16</v>
      </c>
      <c r="J1936" s="106"/>
      <c r="K1936" s="106"/>
      <c r="L1936" s="106" t="s">
        <v>711</v>
      </c>
      <c r="M1936" s="106" t="s">
        <v>924</v>
      </c>
      <c r="N1936" s="106">
        <v>0.37</v>
      </c>
      <c r="O1936" s="106">
        <v>1.1000000000000001</v>
      </c>
      <c r="P1936" s="106" t="s">
        <v>714</v>
      </c>
      <c r="Q1936" s="107" t="s">
        <v>2709</v>
      </c>
      <c r="R1936" s="107" t="s">
        <v>282</v>
      </c>
    </row>
    <row r="1937" spans="2:18" ht="20.100000000000001" customHeight="1" x14ac:dyDescent="0.4">
      <c r="B1937" s="105" t="str">
        <f t="shared" ref="B1937:B2000" si="91">IF(OR($C$11="",$C$12=""),"",IFERROR(IF(AND($U$23&lt;&gt;R1937,$V$23&lt;&gt;R1937),"－",IF(AND(COUNTIF($C$11,"*樹脂スペーサー*")&gt;0,OR(M1937="空気",F1937="一般",F1937="一般ＰＧ")),"－",IF(AND($W$26&gt;0,$W$26&gt;=O1937),$U$26,IF(AND($W$27&gt;0,$W$27&gt;=O1937),$U$27,IF(AND($W$28&gt;0,$W$28&gt;=O1937),$U$28,IF(AND($W$29&gt;0,$W$29&gt;=O1937),$U$29,IF(AND($W$30&gt;0,$W$30&gt;=O1937),$U$30,IF(AND($W$31&gt;0,$W$31&gt;=O1937),$U$31,IF(AND($W$32&gt;0,$W$32&gt;=O1937),$U$32,"－"))))))))),"－"))</f>
        <v/>
      </c>
      <c r="C1937" s="105" t="str">
        <f t="shared" ref="C1937:C2000" si="92">IF(B1937="","",IF(B1937&lt;&gt;"－",VLOOKUP(B1937,$U$26:$V$32,2,FALSE),"－"))</f>
        <v/>
      </c>
      <c r="D1937" s="105" t="str">
        <f t="shared" ref="D1937:D2000" si="93">IF($H$10="","",IF($V$39&lt;&gt;"断熱等","－",IF(AND(COUNTIF($V$35,"*樹脂スペーサー*")&gt;0,OR(M1937="空気",F1937="一般",F1937="一般ＰＧ")),"－",IF(AND($V$36&lt;&gt;R1937,$W$36&lt;&gt;R1937),"－",IF(MID($H$10,10,1)="Z",IF(N1937&lt;=0.65,"○","－"),IF($V$37&gt;=O1937,"○","－"))))))</f>
        <v/>
      </c>
      <c r="E1937" s="106" t="s">
        <v>2406</v>
      </c>
      <c r="F1937" s="106" t="s">
        <v>2447</v>
      </c>
      <c r="G1937" s="106" t="s">
        <v>710</v>
      </c>
      <c r="H1937" s="106" t="s">
        <v>717</v>
      </c>
      <c r="I1937" s="106">
        <v>16</v>
      </c>
      <c r="J1937" s="106"/>
      <c r="K1937" s="106"/>
      <c r="L1937" s="106" t="s">
        <v>1098</v>
      </c>
      <c r="M1937" s="106" t="s">
        <v>924</v>
      </c>
      <c r="N1937" s="106">
        <v>0.37</v>
      </c>
      <c r="O1937" s="106">
        <v>1.1000000000000001</v>
      </c>
      <c r="P1937" s="106" t="s">
        <v>714</v>
      </c>
      <c r="Q1937" s="107" t="s">
        <v>2710</v>
      </c>
      <c r="R1937" s="107" t="s">
        <v>282</v>
      </c>
    </row>
    <row r="1938" spans="2:18" ht="20.100000000000001" customHeight="1" x14ac:dyDescent="0.4">
      <c r="B1938" s="105" t="str">
        <f t="shared" si="91"/>
        <v/>
      </c>
      <c r="C1938" s="105" t="str">
        <f t="shared" si="92"/>
        <v/>
      </c>
      <c r="D1938" s="105" t="str">
        <f t="shared" si="93"/>
        <v/>
      </c>
      <c r="E1938" s="106" t="s">
        <v>2406</v>
      </c>
      <c r="F1938" s="106" t="s">
        <v>2447</v>
      </c>
      <c r="G1938" s="106" t="s">
        <v>710</v>
      </c>
      <c r="H1938" s="106" t="s">
        <v>1218</v>
      </c>
      <c r="I1938" s="106">
        <v>16</v>
      </c>
      <c r="J1938" s="106"/>
      <c r="K1938" s="106"/>
      <c r="L1938" s="106" t="s">
        <v>1098</v>
      </c>
      <c r="M1938" s="106" t="s">
        <v>924</v>
      </c>
      <c r="N1938" s="106">
        <v>0.37</v>
      </c>
      <c r="O1938" s="106">
        <v>1.1000000000000001</v>
      </c>
      <c r="P1938" s="106" t="s">
        <v>714</v>
      </c>
      <c r="Q1938" s="107" t="s">
        <v>2711</v>
      </c>
      <c r="R1938" s="107" t="s">
        <v>282</v>
      </c>
    </row>
    <row r="1939" spans="2:18" ht="20.100000000000001" customHeight="1" x14ac:dyDescent="0.4">
      <c r="B1939" s="105" t="str">
        <f t="shared" si="91"/>
        <v/>
      </c>
      <c r="C1939" s="105" t="str">
        <f t="shared" si="92"/>
        <v/>
      </c>
      <c r="D1939" s="105" t="str">
        <f t="shared" si="93"/>
        <v/>
      </c>
      <c r="E1939" s="106" t="s">
        <v>2406</v>
      </c>
      <c r="F1939" s="106" t="s">
        <v>2447</v>
      </c>
      <c r="G1939" s="106" t="s">
        <v>721</v>
      </c>
      <c r="H1939" s="106" t="s">
        <v>706</v>
      </c>
      <c r="I1939" s="106">
        <v>16</v>
      </c>
      <c r="J1939" s="106"/>
      <c r="K1939" s="106"/>
      <c r="L1939" s="106" t="s">
        <v>722</v>
      </c>
      <c r="M1939" s="106" t="s">
        <v>924</v>
      </c>
      <c r="N1939" s="106">
        <v>0.38</v>
      </c>
      <c r="O1939" s="106">
        <v>1.1000000000000001</v>
      </c>
      <c r="P1939" s="106" t="s">
        <v>714</v>
      </c>
      <c r="Q1939" s="107" t="s">
        <v>2712</v>
      </c>
      <c r="R1939" s="107" t="s">
        <v>282</v>
      </c>
    </row>
    <row r="1940" spans="2:18" ht="20.100000000000001" customHeight="1" x14ac:dyDescent="0.4">
      <c r="B1940" s="105" t="str">
        <f t="shared" si="91"/>
        <v/>
      </c>
      <c r="C1940" s="105" t="str">
        <f t="shared" si="92"/>
        <v/>
      </c>
      <c r="D1940" s="105" t="str">
        <f t="shared" si="93"/>
        <v/>
      </c>
      <c r="E1940" s="106" t="s">
        <v>2406</v>
      </c>
      <c r="F1940" s="106" t="s">
        <v>2447</v>
      </c>
      <c r="G1940" s="106" t="s">
        <v>721</v>
      </c>
      <c r="H1940" s="106" t="s">
        <v>698</v>
      </c>
      <c r="I1940" s="106">
        <v>16</v>
      </c>
      <c r="J1940" s="106"/>
      <c r="K1940" s="106"/>
      <c r="L1940" s="106" t="s">
        <v>722</v>
      </c>
      <c r="M1940" s="106" t="s">
        <v>924</v>
      </c>
      <c r="N1940" s="106">
        <v>0.38</v>
      </c>
      <c r="O1940" s="106">
        <v>1.1000000000000001</v>
      </c>
      <c r="P1940" s="106" t="s">
        <v>714</v>
      </c>
      <c r="Q1940" s="107" t="s">
        <v>2713</v>
      </c>
      <c r="R1940" s="107" t="s">
        <v>282</v>
      </c>
    </row>
    <row r="1941" spans="2:18" ht="20.100000000000001" customHeight="1" x14ac:dyDescent="0.4">
      <c r="B1941" s="105" t="str">
        <f t="shared" si="91"/>
        <v/>
      </c>
      <c r="C1941" s="105" t="str">
        <f t="shared" si="92"/>
        <v/>
      </c>
      <c r="D1941" s="105" t="str">
        <f t="shared" si="93"/>
        <v/>
      </c>
      <c r="E1941" s="106" t="s">
        <v>2406</v>
      </c>
      <c r="F1941" s="106" t="s">
        <v>2447</v>
      </c>
      <c r="G1941" s="106" t="s">
        <v>721</v>
      </c>
      <c r="H1941" s="106" t="s">
        <v>717</v>
      </c>
      <c r="I1941" s="106">
        <v>16</v>
      </c>
      <c r="J1941" s="106"/>
      <c r="K1941" s="106"/>
      <c r="L1941" s="106" t="s">
        <v>722</v>
      </c>
      <c r="M1941" s="106" t="s">
        <v>924</v>
      </c>
      <c r="N1941" s="106">
        <v>0.37</v>
      </c>
      <c r="O1941" s="106">
        <v>1.1000000000000001</v>
      </c>
      <c r="P1941" s="106" t="s">
        <v>714</v>
      </c>
      <c r="Q1941" s="107" t="s">
        <v>2714</v>
      </c>
      <c r="R1941" s="107" t="s">
        <v>282</v>
      </c>
    </row>
    <row r="1942" spans="2:18" ht="20.100000000000001" customHeight="1" x14ac:dyDescent="0.4">
      <c r="B1942" s="105" t="str">
        <f t="shared" si="91"/>
        <v/>
      </c>
      <c r="C1942" s="105" t="str">
        <f t="shared" si="92"/>
        <v/>
      </c>
      <c r="D1942" s="105" t="str">
        <f t="shared" si="93"/>
        <v/>
      </c>
      <c r="E1942" s="106" t="s">
        <v>2406</v>
      </c>
      <c r="F1942" s="106" t="s">
        <v>2447</v>
      </c>
      <c r="G1942" s="106" t="s">
        <v>773</v>
      </c>
      <c r="H1942" s="106" t="s">
        <v>706</v>
      </c>
      <c r="I1942" s="106">
        <v>16</v>
      </c>
      <c r="J1942" s="106"/>
      <c r="K1942" s="106"/>
      <c r="L1942" s="106" t="s">
        <v>774</v>
      </c>
      <c r="M1942" s="106" t="s">
        <v>924</v>
      </c>
      <c r="N1942" s="106">
        <v>0.38</v>
      </c>
      <c r="O1942" s="106">
        <v>1.1000000000000001</v>
      </c>
      <c r="P1942" s="106" t="s">
        <v>714</v>
      </c>
      <c r="Q1942" s="107" t="s">
        <v>2715</v>
      </c>
      <c r="R1942" s="107" t="s">
        <v>282</v>
      </c>
    </row>
    <row r="1943" spans="2:18" ht="20.100000000000001" customHeight="1" x14ac:dyDescent="0.4">
      <c r="B1943" s="105" t="str">
        <f t="shared" si="91"/>
        <v/>
      </c>
      <c r="C1943" s="105" t="str">
        <f t="shared" si="92"/>
        <v/>
      </c>
      <c r="D1943" s="105" t="str">
        <f t="shared" si="93"/>
        <v/>
      </c>
      <c r="E1943" s="106" t="s">
        <v>2406</v>
      </c>
      <c r="F1943" s="106" t="s">
        <v>2447</v>
      </c>
      <c r="G1943" s="106" t="s">
        <v>773</v>
      </c>
      <c r="H1943" s="106" t="s">
        <v>698</v>
      </c>
      <c r="I1943" s="106">
        <v>16</v>
      </c>
      <c r="J1943" s="106"/>
      <c r="K1943" s="106"/>
      <c r="L1943" s="106" t="s">
        <v>774</v>
      </c>
      <c r="M1943" s="106" t="s">
        <v>924</v>
      </c>
      <c r="N1943" s="106">
        <v>0.37</v>
      </c>
      <c r="O1943" s="106">
        <v>1.1000000000000001</v>
      </c>
      <c r="P1943" s="106" t="s">
        <v>714</v>
      </c>
      <c r="Q1943" s="107" t="s">
        <v>2716</v>
      </c>
      <c r="R1943" s="107" t="s">
        <v>282</v>
      </c>
    </row>
    <row r="1944" spans="2:18" ht="20.100000000000001" customHeight="1" x14ac:dyDescent="0.4">
      <c r="B1944" s="105" t="str">
        <f t="shared" si="91"/>
        <v/>
      </c>
      <c r="C1944" s="105" t="str">
        <f t="shared" si="92"/>
        <v/>
      </c>
      <c r="D1944" s="105" t="str">
        <f t="shared" si="93"/>
        <v/>
      </c>
      <c r="E1944" s="106" t="s">
        <v>2406</v>
      </c>
      <c r="F1944" s="106" t="s">
        <v>2447</v>
      </c>
      <c r="G1944" s="106" t="s">
        <v>773</v>
      </c>
      <c r="H1944" s="106" t="s">
        <v>717</v>
      </c>
      <c r="I1944" s="106">
        <v>16</v>
      </c>
      <c r="J1944" s="106"/>
      <c r="K1944" s="106"/>
      <c r="L1944" s="106" t="s">
        <v>774</v>
      </c>
      <c r="M1944" s="106" t="s">
        <v>924</v>
      </c>
      <c r="N1944" s="106">
        <v>0.37</v>
      </c>
      <c r="O1944" s="106">
        <v>1.1000000000000001</v>
      </c>
      <c r="P1944" s="106" t="s">
        <v>714</v>
      </c>
      <c r="Q1944" s="107" t="s">
        <v>2717</v>
      </c>
      <c r="R1944" s="107" t="s">
        <v>282</v>
      </c>
    </row>
    <row r="1945" spans="2:18" ht="20.100000000000001" customHeight="1" x14ac:dyDescent="0.4">
      <c r="B1945" s="105" t="str">
        <f t="shared" si="91"/>
        <v/>
      </c>
      <c r="C1945" s="105" t="str">
        <f t="shared" si="92"/>
        <v/>
      </c>
      <c r="D1945" s="105" t="str">
        <f t="shared" si="93"/>
        <v/>
      </c>
      <c r="E1945" s="106" t="s">
        <v>2406</v>
      </c>
      <c r="F1945" s="106" t="s">
        <v>2447</v>
      </c>
      <c r="G1945" s="106" t="s">
        <v>773</v>
      </c>
      <c r="H1945" s="106" t="s">
        <v>1218</v>
      </c>
      <c r="I1945" s="106">
        <v>16</v>
      </c>
      <c r="J1945" s="106"/>
      <c r="K1945" s="106"/>
      <c r="L1945" s="106" t="s">
        <v>774</v>
      </c>
      <c r="M1945" s="106" t="s">
        <v>924</v>
      </c>
      <c r="N1945" s="106">
        <v>0.37</v>
      </c>
      <c r="O1945" s="106">
        <v>1.1000000000000001</v>
      </c>
      <c r="P1945" s="106" t="s">
        <v>714</v>
      </c>
      <c r="Q1945" s="107" t="s">
        <v>2718</v>
      </c>
      <c r="R1945" s="107" t="s">
        <v>282</v>
      </c>
    </row>
    <row r="1946" spans="2:18" ht="20.100000000000001" customHeight="1" x14ac:dyDescent="0.4">
      <c r="B1946" s="105" t="str">
        <f t="shared" si="91"/>
        <v/>
      </c>
      <c r="C1946" s="105" t="str">
        <f t="shared" si="92"/>
        <v/>
      </c>
      <c r="D1946" s="105" t="str">
        <f t="shared" si="93"/>
        <v/>
      </c>
      <c r="E1946" s="106" t="s">
        <v>2406</v>
      </c>
      <c r="F1946" s="106" t="s">
        <v>2447</v>
      </c>
      <c r="G1946" s="106" t="s">
        <v>773</v>
      </c>
      <c r="H1946" s="106" t="s">
        <v>706</v>
      </c>
      <c r="I1946" s="106">
        <v>16</v>
      </c>
      <c r="J1946" s="106"/>
      <c r="K1946" s="106"/>
      <c r="L1946" s="106" t="s">
        <v>1266</v>
      </c>
      <c r="M1946" s="106" t="s">
        <v>924</v>
      </c>
      <c r="N1946" s="106">
        <v>0.38</v>
      </c>
      <c r="O1946" s="106">
        <v>1.1000000000000001</v>
      </c>
      <c r="P1946" s="106" t="s">
        <v>714</v>
      </c>
      <c r="Q1946" s="107" t="s">
        <v>2719</v>
      </c>
      <c r="R1946" s="107" t="s">
        <v>282</v>
      </c>
    </row>
    <row r="1947" spans="2:18" ht="20.100000000000001" customHeight="1" x14ac:dyDescent="0.4">
      <c r="B1947" s="105" t="str">
        <f t="shared" si="91"/>
        <v/>
      </c>
      <c r="C1947" s="105" t="str">
        <f t="shared" si="92"/>
        <v/>
      </c>
      <c r="D1947" s="105" t="str">
        <f t="shared" si="93"/>
        <v/>
      </c>
      <c r="E1947" s="106" t="s">
        <v>2406</v>
      </c>
      <c r="F1947" s="106" t="s">
        <v>2447</v>
      </c>
      <c r="G1947" s="106" t="s">
        <v>773</v>
      </c>
      <c r="H1947" s="106" t="s">
        <v>698</v>
      </c>
      <c r="I1947" s="106">
        <v>16</v>
      </c>
      <c r="J1947" s="106"/>
      <c r="K1947" s="106"/>
      <c r="L1947" s="106" t="s">
        <v>1266</v>
      </c>
      <c r="M1947" s="106" t="s">
        <v>924</v>
      </c>
      <c r="N1947" s="106">
        <v>0.37</v>
      </c>
      <c r="O1947" s="106">
        <v>1.1000000000000001</v>
      </c>
      <c r="P1947" s="106" t="s">
        <v>714</v>
      </c>
      <c r="Q1947" s="107" t="s">
        <v>2720</v>
      </c>
      <c r="R1947" s="107" t="s">
        <v>282</v>
      </c>
    </row>
    <row r="1948" spans="2:18" ht="20.100000000000001" customHeight="1" x14ac:dyDescent="0.4">
      <c r="B1948" s="105" t="str">
        <f t="shared" si="91"/>
        <v/>
      </c>
      <c r="C1948" s="105" t="str">
        <f t="shared" si="92"/>
        <v/>
      </c>
      <c r="D1948" s="105" t="str">
        <f t="shared" si="93"/>
        <v/>
      </c>
      <c r="E1948" s="106" t="s">
        <v>2406</v>
      </c>
      <c r="F1948" s="106" t="s">
        <v>2447</v>
      </c>
      <c r="G1948" s="106" t="s">
        <v>773</v>
      </c>
      <c r="H1948" s="106" t="s">
        <v>717</v>
      </c>
      <c r="I1948" s="106">
        <v>16</v>
      </c>
      <c r="J1948" s="106"/>
      <c r="K1948" s="106"/>
      <c r="L1948" s="106" t="s">
        <v>1266</v>
      </c>
      <c r="M1948" s="106" t="s">
        <v>924</v>
      </c>
      <c r="N1948" s="106">
        <v>0.37</v>
      </c>
      <c r="O1948" s="106">
        <v>1.1000000000000001</v>
      </c>
      <c r="P1948" s="106" t="s">
        <v>714</v>
      </c>
      <c r="Q1948" s="107" t="s">
        <v>2721</v>
      </c>
      <c r="R1948" s="107" t="s">
        <v>282</v>
      </c>
    </row>
    <row r="1949" spans="2:18" ht="20.100000000000001" customHeight="1" x14ac:dyDescent="0.4">
      <c r="B1949" s="105" t="str">
        <f t="shared" si="91"/>
        <v/>
      </c>
      <c r="C1949" s="105" t="str">
        <f t="shared" si="92"/>
        <v/>
      </c>
      <c r="D1949" s="105" t="str">
        <f t="shared" si="93"/>
        <v/>
      </c>
      <c r="E1949" s="106" t="s">
        <v>2406</v>
      </c>
      <c r="F1949" s="106" t="s">
        <v>2447</v>
      </c>
      <c r="G1949" s="106" t="s">
        <v>773</v>
      </c>
      <c r="H1949" s="106" t="s">
        <v>1218</v>
      </c>
      <c r="I1949" s="106">
        <v>15</v>
      </c>
      <c r="J1949" s="106"/>
      <c r="K1949" s="106"/>
      <c r="L1949" s="106" t="s">
        <v>1266</v>
      </c>
      <c r="M1949" s="106" t="s">
        <v>924</v>
      </c>
      <c r="N1949" s="106">
        <v>0.37</v>
      </c>
      <c r="O1949" s="106">
        <v>1.1000000000000001</v>
      </c>
      <c r="P1949" s="106" t="s">
        <v>714</v>
      </c>
      <c r="Q1949" s="107" t="s">
        <v>2722</v>
      </c>
      <c r="R1949" s="107" t="s">
        <v>282</v>
      </c>
    </row>
    <row r="1950" spans="2:18" ht="20.100000000000001" customHeight="1" x14ac:dyDescent="0.4">
      <c r="B1950" s="105" t="str">
        <f t="shared" si="91"/>
        <v/>
      </c>
      <c r="C1950" s="105" t="str">
        <f t="shared" si="92"/>
        <v/>
      </c>
      <c r="D1950" s="105" t="str">
        <f t="shared" si="93"/>
        <v/>
      </c>
      <c r="E1950" s="106" t="s">
        <v>2406</v>
      </c>
      <c r="F1950" s="106" t="s">
        <v>2447</v>
      </c>
      <c r="G1950" s="106" t="s">
        <v>778</v>
      </c>
      <c r="H1950" s="106" t="s">
        <v>706</v>
      </c>
      <c r="I1950" s="106">
        <v>16</v>
      </c>
      <c r="J1950" s="106"/>
      <c r="K1950" s="106"/>
      <c r="L1950" s="106" t="s">
        <v>779</v>
      </c>
      <c r="M1950" s="106" t="s">
        <v>924</v>
      </c>
      <c r="N1950" s="106">
        <v>0.38</v>
      </c>
      <c r="O1950" s="106">
        <v>1.1000000000000001</v>
      </c>
      <c r="P1950" s="106" t="s">
        <v>714</v>
      </c>
      <c r="Q1950" s="107" t="s">
        <v>2723</v>
      </c>
      <c r="R1950" s="107" t="s">
        <v>282</v>
      </c>
    </row>
    <row r="1951" spans="2:18" ht="20.100000000000001" customHeight="1" x14ac:dyDescent="0.4">
      <c r="B1951" s="105" t="str">
        <f t="shared" si="91"/>
        <v/>
      </c>
      <c r="C1951" s="105" t="str">
        <f t="shared" si="92"/>
        <v/>
      </c>
      <c r="D1951" s="105" t="str">
        <f t="shared" si="93"/>
        <v/>
      </c>
      <c r="E1951" s="106" t="s">
        <v>2406</v>
      </c>
      <c r="F1951" s="106" t="s">
        <v>2447</v>
      </c>
      <c r="G1951" s="106" t="s">
        <v>778</v>
      </c>
      <c r="H1951" s="106" t="s">
        <v>698</v>
      </c>
      <c r="I1951" s="106">
        <v>16</v>
      </c>
      <c r="J1951" s="106"/>
      <c r="K1951" s="106"/>
      <c r="L1951" s="106" t="s">
        <v>779</v>
      </c>
      <c r="M1951" s="106" t="s">
        <v>924</v>
      </c>
      <c r="N1951" s="106">
        <v>0.37</v>
      </c>
      <c r="O1951" s="106">
        <v>1.1000000000000001</v>
      </c>
      <c r="P1951" s="106" t="s">
        <v>714</v>
      </c>
      <c r="Q1951" s="107" t="s">
        <v>2724</v>
      </c>
      <c r="R1951" s="107" t="s">
        <v>282</v>
      </c>
    </row>
    <row r="1952" spans="2:18" ht="20.100000000000001" customHeight="1" x14ac:dyDescent="0.4">
      <c r="B1952" s="105" t="str">
        <f t="shared" si="91"/>
        <v/>
      </c>
      <c r="C1952" s="105" t="str">
        <f t="shared" si="92"/>
        <v/>
      </c>
      <c r="D1952" s="105" t="str">
        <f t="shared" si="93"/>
        <v/>
      </c>
      <c r="E1952" s="106" t="s">
        <v>2406</v>
      </c>
      <c r="F1952" s="106" t="s">
        <v>2447</v>
      </c>
      <c r="G1952" s="106" t="s">
        <v>778</v>
      </c>
      <c r="H1952" s="106" t="s">
        <v>717</v>
      </c>
      <c r="I1952" s="106">
        <v>16</v>
      </c>
      <c r="J1952" s="106"/>
      <c r="K1952" s="106"/>
      <c r="L1952" s="106" t="s">
        <v>779</v>
      </c>
      <c r="M1952" s="106" t="s">
        <v>924</v>
      </c>
      <c r="N1952" s="106">
        <v>0.37</v>
      </c>
      <c r="O1952" s="106">
        <v>1.1000000000000001</v>
      </c>
      <c r="P1952" s="106" t="s">
        <v>714</v>
      </c>
      <c r="Q1952" s="107" t="s">
        <v>2725</v>
      </c>
      <c r="R1952" s="107" t="s">
        <v>282</v>
      </c>
    </row>
    <row r="1953" spans="2:18" ht="20.100000000000001" customHeight="1" x14ac:dyDescent="0.4">
      <c r="B1953" s="105" t="str">
        <f t="shared" si="91"/>
        <v/>
      </c>
      <c r="C1953" s="105" t="str">
        <f t="shared" si="92"/>
        <v/>
      </c>
      <c r="D1953" s="105" t="str">
        <f t="shared" si="93"/>
        <v/>
      </c>
      <c r="E1953" s="106" t="s">
        <v>2406</v>
      </c>
      <c r="F1953" s="106" t="s">
        <v>2447</v>
      </c>
      <c r="G1953" s="106" t="s">
        <v>778</v>
      </c>
      <c r="H1953" s="106" t="s">
        <v>1218</v>
      </c>
      <c r="I1953" s="106">
        <v>16</v>
      </c>
      <c r="J1953" s="106"/>
      <c r="K1953" s="106"/>
      <c r="L1953" s="106" t="s">
        <v>779</v>
      </c>
      <c r="M1953" s="106" t="s">
        <v>924</v>
      </c>
      <c r="N1953" s="106">
        <v>0.37</v>
      </c>
      <c r="O1953" s="106">
        <v>1.1000000000000001</v>
      </c>
      <c r="P1953" s="106" t="s">
        <v>714</v>
      </c>
      <c r="Q1953" s="107" t="s">
        <v>2726</v>
      </c>
      <c r="R1953" s="107" t="s">
        <v>282</v>
      </c>
    </row>
    <row r="1954" spans="2:18" ht="20.100000000000001" customHeight="1" x14ac:dyDescent="0.4">
      <c r="B1954" s="105" t="str">
        <f t="shared" si="91"/>
        <v/>
      </c>
      <c r="C1954" s="105" t="str">
        <f t="shared" si="92"/>
        <v/>
      </c>
      <c r="D1954" s="105" t="str">
        <f t="shared" si="93"/>
        <v/>
      </c>
      <c r="E1954" s="106" t="s">
        <v>2406</v>
      </c>
      <c r="F1954" s="106" t="s">
        <v>2447</v>
      </c>
      <c r="G1954" s="106" t="s">
        <v>778</v>
      </c>
      <c r="H1954" s="106" t="s">
        <v>706</v>
      </c>
      <c r="I1954" s="106">
        <v>16</v>
      </c>
      <c r="J1954" s="106"/>
      <c r="K1954" s="106"/>
      <c r="L1954" s="106" t="s">
        <v>1269</v>
      </c>
      <c r="M1954" s="106" t="s">
        <v>924</v>
      </c>
      <c r="N1954" s="106">
        <v>0.38</v>
      </c>
      <c r="O1954" s="106">
        <v>1.1000000000000001</v>
      </c>
      <c r="P1954" s="106" t="s">
        <v>714</v>
      </c>
      <c r="Q1954" s="107" t="s">
        <v>2727</v>
      </c>
      <c r="R1954" s="107" t="s">
        <v>282</v>
      </c>
    </row>
    <row r="1955" spans="2:18" ht="20.100000000000001" customHeight="1" x14ac:dyDescent="0.4">
      <c r="B1955" s="105" t="str">
        <f t="shared" si="91"/>
        <v/>
      </c>
      <c r="C1955" s="105" t="str">
        <f t="shared" si="92"/>
        <v/>
      </c>
      <c r="D1955" s="105" t="str">
        <f t="shared" si="93"/>
        <v/>
      </c>
      <c r="E1955" s="106" t="s">
        <v>2406</v>
      </c>
      <c r="F1955" s="106" t="s">
        <v>2447</v>
      </c>
      <c r="G1955" s="106" t="s">
        <v>778</v>
      </c>
      <c r="H1955" s="106" t="s">
        <v>698</v>
      </c>
      <c r="I1955" s="106">
        <v>16</v>
      </c>
      <c r="J1955" s="106"/>
      <c r="K1955" s="106"/>
      <c r="L1955" s="106" t="s">
        <v>1269</v>
      </c>
      <c r="M1955" s="106" t="s">
        <v>924</v>
      </c>
      <c r="N1955" s="106">
        <v>0.37</v>
      </c>
      <c r="O1955" s="106">
        <v>1.1000000000000001</v>
      </c>
      <c r="P1955" s="106" t="s">
        <v>714</v>
      </c>
      <c r="Q1955" s="107" t="s">
        <v>2728</v>
      </c>
      <c r="R1955" s="107" t="s">
        <v>282</v>
      </c>
    </row>
    <row r="1956" spans="2:18" ht="20.100000000000001" customHeight="1" x14ac:dyDescent="0.4">
      <c r="B1956" s="105" t="str">
        <f t="shared" si="91"/>
        <v/>
      </c>
      <c r="C1956" s="105" t="str">
        <f t="shared" si="92"/>
        <v/>
      </c>
      <c r="D1956" s="105" t="str">
        <f t="shared" si="93"/>
        <v/>
      </c>
      <c r="E1956" s="106" t="s">
        <v>2406</v>
      </c>
      <c r="F1956" s="106" t="s">
        <v>2447</v>
      </c>
      <c r="G1956" s="106" t="s">
        <v>778</v>
      </c>
      <c r="H1956" s="106" t="s">
        <v>717</v>
      </c>
      <c r="I1956" s="106">
        <v>16</v>
      </c>
      <c r="J1956" s="106"/>
      <c r="K1956" s="106"/>
      <c r="L1956" s="106" t="s">
        <v>1269</v>
      </c>
      <c r="M1956" s="106" t="s">
        <v>924</v>
      </c>
      <c r="N1956" s="106">
        <v>0.37</v>
      </c>
      <c r="O1956" s="106">
        <v>1.1000000000000001</v>
      </c>
      <c r="P1956" s="106" t="s">
        <v>714</v>
      </c>
      <c r="Q1956" s="107" t="s">
        <v>2729</v>
      </c>
      <c r="R1956" s="107" t="s">
        <v>282</v>
      </c>
    </row>
    <row r="1957" spans="2:18" ht="20.100000000000001" customHeight="1" x14ac:dyDescent="0.4">
      <c r="B1957" s="105" t="str">
        <f t="shared" si="91"/>
        <v/>
      </c>
      <c r="C1957" s="105" t="str">
        <f t="shared" si="92"/>
        <v/>
      </c>
      <c r="D1957" s="105" t="str">
        <f t="shared" si="93"/>
        <v/>
      </c>
      <c r="E1957" s="106" t="s">
        <v>2406</v>
      </c>
      <c r="F1957" s="106" t="s">
        <v>2447</v>
      </c>
      <c r="G1957" s="106" t="s">
        <v>778</v>
      </c>
      <c r="H1957" s="106" t="s">
        <v>1218</v>
      </c>
      <c r="I1957" s="106">
        <v>15</v>
      </c>
      <c r="J1957" s="106"/>
      <c r="K1957" s="106"/>
      <c r="L1957" s="106" t="s">
        <v>1269</v>
      </c>
      <c r="M1957" s="106" t="s">
        <v>924</v>
      </c>
      <c r="N1957" s="106">
        <v>0.37</v>
      </c>
      <c r="O1957" s="106">
        <v>1.1000000000000001</v>
      </c>
      <c r="P1957" s="106" t="s">
        <v>714</v>
      </c>
      <c r="Q1957" s="107" t="s">
        <v>2730</v>
      </c>
      <c r="R1957" s="107" t="s">
        <v>282</v>
      </c>
    </row>
    <row r="1958" spans="2:18" ht="20.100000000000001" customHeight="1" x14ac:dyDescent="0.4">
      <c r="B1958" s="105" t="str">
        <f t="shared" si="91"/>
        <v/>
      </c>
      <c r="C1958" s="105" t="str">
        <f t="shared" si="92"/>
        <v/>
      </c>
      <c r="D1958" s="105" t="str">
        <f t="shared" si="93"/>
        <v/>
      </c>
      <c r="E1958" s="106" t="s">
        <v>2406</v>
      </c>
      <c r="F1958" s="106" t="s">
        <v>2447</v>
      </c>
      <c r="G1958" s="106" t="s">
        <v>782</v>
      </c>
      <c r="H1958" s="106" t="s">
        <v>706</v>
      </c>
      <c r="I1958" s="106">
        <v>16</v>
      </c>
      <c r="J1958" s="106"/>
      <c r="K1958" s="106"/>
      <c r="L1958" s="106" t="s">
        <v>783</v>
      </c>
      <c r="M1958" s="106" t="s">
        <v>924</v>
      </c>
      <c r="N1958" s="106">
        <v>0.36</v>
      </c>
      <c r="O1958" s="106">
        <v>1.1000000000000001</v>
      </c>
      <c r="P1958" s="106" t="s">
        <v>714</v>
      </c>
      <c r="Q1958" s="107" t="s">
        <v>2731</v>
      </c>
      <c r="R1958" s="107" t="s">
        <v>282</v>
      </c>
    </row>
    <row r="1959" spans="2:18" ht="20.100000000000001" customHeight="1" x14ac:dyDescent="0.4">
      <c r="B1959" s="105" t="str">
        <f t="shared" si="91"/>
        <v/>
      </c>
      <c r="C1959" s="105" t="str">
        <f t="shared" si="92"/>
        <v/>
      </c>
      <c r="D1959" s="105" t="str">
        <f t="shared" si="93"/>
        <v/>
      </c>
      <c r="E1959" s="106" t="s">
        <v>2406</v>
      </c>
      <c r="F1959" s="106" t="s">
        <v>2447</v>
      </c>
      <c r="G1959" s="106" t="s">
        <v>782</v>
      </c>
      <c r="H1959" s="106" t="s">
        <v>698</v>
      </c>
      <c r="I1959" s="106">
        <v>16</v>
      </c>
      <c r="J1959" s="106"/>
      <c r="K1959" s="106"/>
      <c r="L1959" s="106" t="s">
        <v>783</v>
      </c>
      <c r="M1959" s="106" t="s">
        <v>924</v>
      </c>
      <c r="N1959" s="106">
        <v>0.35</v>
      </c>
      <c r="O1959" s="106">
        <v>1.1000000000000001</v>
      </c>
      <c r="P1959" s="106" t="s">
        <v>714</v>
      </c>
      <c r="Q1959" s="107" t="s">
        <v>2732</v>
      </c>
      <c r="R1959" s="107" t="s">
        <v>282</v>
      </c>
    </row>
    <row r="1960" spans="2:18" ht="20.100000000000001" customHeight="1" x14ac:dyDescent="0.4">
      <c r="B1960" s="105" t="str">
        <f t="shared" si="91"/>
        <v/>
      </c>
      <c r="C1960" s="105" t="str">
        <f t="shared" si="92"/>
        <v/>
      </c>
      <c r="D1960" s="105" t="str">
        <f t="shared" si="93"/>
        <v/>
      </c>
      <c r="E1960" s="106" t="s">
        <v>2406</v>
      </c>
      <c r="F1960" s="106" t="s">
        <v>2447</v>
      </c>
      <c r="G1960" s="106" t="s">
        <v>782</v>
      </c>
      <c r="H1960" s="106" t="s">
        <v>717</v>
      </c>
      <c r="I1960" s="106">
        <v>16</v>
      </c>
      <c r="J1960" s="106"/>
      <c r="K1960" s="106"/>
      <c r="L1960" s="106" t="s">
        <v>783</v>
      </c>
      <c r="M1960" s="106" t="s">
        <v>924</v>
      </c>
      <c r="N1960" s="106">
        <v>0.35</v>
      </c>
      <c r="O1960" s="106">
        <v>1.1000000000000001</v>
      </c>
      <c r="P1960" s="106" t="s">
        <v>714</v>
      </c>
      <c r="Q1960" s="107" t="s">
        <v>2733</v>
      </c>
      <c r="R1960" s="107" t="s">
        <v>282</v>
      </c>
    </row>
    <row r="1961" spans="2:18" ht="20.100000000000001" customHeight="1" x14ac:dyDescent="0.4">
      <c r="B1961" s="105" t="str">
        <f t="shared" si="91"/>
        <v/>
      </c>
      <c r="C1961" s="105" t="str">
        <f t="shared" si="92"/>
        <v/>
      </c>
      <c r="D1961" s="105" t="str">
        <f t="shared" si="93"/>
        <v/>
      </c>
      <c r="E1961" s="106" t="s">
        <v>2406</v>
      </c>
      <c r="F1961" s="106" t="s">
        <v>2447</v>
      </c>
      <c r="G1961" s="106" t="s">
        <v>782</v>
      </c>
      <c r="H1961" s="106" t="s">
        <v>1218</v>
      </c>
      <c r="I1961" s="106">
        <v>16</v>
      </c>
      <c r="J1961" s="106"/>
      <c r="K1961" s="106"/>
      <c r="L1961" s="106" t="s">
        <v>783</v>
      </c>
      <c r="M1961" s="106" t="s">
        <v>924</v>
      </c>
      <c r="N1961" s="106">
        <v>0.35</v>
      </c>
      <c r="O1961" s="106">
        <v>1.1000000000000001</v>
      </c>
      <c r="P1961" s="106" t="s">
        <v>714</v>
      </c>
      <c r="Q1961" s="107" t="s">
        <v>2734</v>
      </c>
      <c r="R1961" s="107" t="s">
        <v>282</v>
      </c>
    </row>
    <row r="1962" spans="2:18" ht="20.100000000000001" customHeight="1" x14ac:dyDescent="0.4">
      <c r="B1962" s="105" t="str">
        <f t="shared" si="91"/>
        <v/>
      </c>
      <c r="C1962" s="105" t="str">
        <f t="shared" si="92"/>
        <v/>
      </c>
      <c r="D1962" s="105" t="str">
        <f t="shared" si="93"/>
        <v/>
      </c>
      <c r="E1962" s="106" t="s">
        <v>2406</v>
      </c>
      <c r="F1962" s="106" t="s">
        <v>2447</v>
      </c>
      <c r="G1962" s="106" t="s">
        <v>2477</v>
      </c>
      <c r="H1962" s="106" t="s">
        <v>706</v>
      </c>
      <c r="I1962" s="106">
        <v>16</v>
      </c>
      <c r="J1962" s="106"/>
      <c r="K1962" s="106"/>
      <c r="L1962" s="106" t="s">
        <v>2478</v>
      </c>
      <c r="M1962" s="106" t="s">
        <v>924</v>
      </c>
      <c r="N1962" s="106">
        <v>0.38</v>
      </c>
      <c r="O1962" s="106">
        <v>1.1000000000000001</v>
      </c>
      <c r="P1962" s="106" t="s">
        <v>714</v>
      </c>
      <c r="Q1962" s="107" t="s">
        <v>2735</v>
      </c>
      <c r="R1962" s="107" t="s">
        <v>282</v>
      </c>
    </row>
    <row r="1963" spans="2:18" ht="20.100000000000001" customHeight="1" x14ac:dyDescent="0.4">
      <c r="B1963" s="105" t="str">
        <f t="shared" si="91"/>
        <v/>
      </c>
      <c r="C1963" s="105" t="str">
        <f t="shared" si="92"/>
        <v/>
      </c>
      <c r="D1963" s="105" t="str">
        <f t="shared" si="93"/>
        <v/>
      </c>
      <c r="E1963" s="106" t="s">
        <v>2406</v>
      </c>
      <c r="F1963" s="106" t="s">
        <v>2447</v>
      </c>
      <c r="G1963" s="106" t="s">
        <v>2477</v>
      </c>
      <c r="H1963" s="106" t="s">
        <v>698</v>
      </c>
      <c r="I1963" s="106">
        <v>16</v>
      </c>
      <c r="J1963" s="106"/>
      <c r="K1963" s="106"/>
      <c r="L1963" s="106" t="s">
        <v>2478</v>
      </c>
      <c r="M1963" s="106" t="s">
        <v>924</v>
      </c>
      <c r="N1963" s="106">
        <v>0.38</v>
      </c>
      <c r="O1963" s="106">
        <v>1.1000000000000001</v>
      </c>
      <c r="P1963" s="106" t="s">
        <v>714</v>
      </c>
      <c r="Q1963" s="107" t="s">
        <v>2736</v>
      </c>
      <c r="R1963" s="107" t="s">
        <v>282</v>
      </c>
    </row>
    <row r="1964" spans="2:18" ht="20.100000000000001" customHeight="1" x14ac:dyDescent="0.4">
      <c r="B1964" s="105" t="str">
        <f t="shared" si="91"/>
        <v/>
      </c>
      <c r="C1964" s="105" t="str">
        <f t="shared" si="92"/>
        <v/>
      </c>
      <c r="D1964" s="105" t="str">
        <f t="shared" si="93"/>
        <v/>
      </c>
      <c r="E1964" s="106" t="s">
        <v>2406</v>
      </c>
      <c r="F1964" s="106" t="s">
        <v>2447</v>
      </c>
      <c r="G1964" s="106" t="s">
        <v>2477</v>
      </c>
      <c r="H1964" s="106" t="s">
        <v>717</v>
      </c>
      <c r="I1964" s="106">
        <v>16</v>
      </c>
      <c r="J1964" s="106"/>
      <c r="K1964" s="106"/>
      <c r="L1964" s="106" t="s">
        <v>2478</v>
      </c>
      <c r="M1964" s="106" t="s">
        <v>924</v>
      </c>
      <c r="N1964" s="106">
        <v>0.37</v>
      </c>
      <c r="O1964" s="106">
        <v>1.1000000000000001</v>
      </c>
      <c r="P1964" s="106" t="s">
        <v>714</v>
      </c>
      <c r="Q1964" s="107" t="s">
        <v>2737</v>
      </c>
      <c r="R1964" s="107" t="s">
        <v>282</v>
      </c>
    </row>
    <row r="1965" spans="2:18" ht="20.100000000000001" customHeight="1" x14ac:dyDescent="0.4">
      <c r="B1965" s="105" t="str">
        <f t="shared" si="91"/>
        <v/>
      </c>
      <c r="C1965" s="105" t="str">
        <f t="shared" si="92"/>
        <v/>
      </c>
      <c r="D1965" s="105" t="str">
        <f t="shared" si="93"/>
        <v/>
      </c>
      <c r="E1965" s="106" t="s">
        <v>2406</v>
      </c>
      <c r="F1965" s="106" t="s">
        <v>2447</v>
      </c>
      <c r="G1965" s="106" t="s">
        <v>2482</v>
      </c>
      <c r="H1965" s="106" t="s">
        <v>706</v>
      </c>
      <c r="I1965" s="106">
        <v>16</v>
      </c>
      <c r="J1965" s="106"/>
      <c r="K1965" s="106"/>
      <c r="L1965" s="106" t="s">
        <v>2483</v>
      </c>
      <c r="M1965" s="106" t="s">
        <v>924</v>
      </c>
      <c r="N1965" s="106">
        <v>0.38</v>
      </c>
      <c r="O1965" s="106">
        <v>1.1000000000000001</v>
      </c>
      <c r="P1965" s="106" t="s">
        <v>714</v>
      </c>
      <c r="Q1965" s="107" t="s">
        <v>2738</v>
      </c>
      <c r="R1965" s="107" t="s">
        <v>282</v>
      </c>
    </row>
    <row r="1966" spans="2:18" ht="20.100000000000001" customHeight="1" x14ac:dyDescent="0.4">
      <c r="B1966" s="105" t="str">
        <f t="shared" si="91"/>
        <v/>
      </c>
      <c r="C1966" s="105" t="str">
        <f t="shared" si="92"/>
        <v/>
      </c>
      <c r="D1966" s="105" t="str">
        <f t="shared" si="93"/>
        <v/>
      </c>
      <c r="E1966" s="106" t="s">
        <v>2406</v>
      </c>
      <c r="F1966" s="106" t="s">
        <v>2447</v>
      </c>
      <c r="G1966" s="106" t="s">
        <v>2482</v>
      </c>
      <c r="H1966" s="106" t="s">
        <v>698</v>
      </c>
      <c r="I1966" s="106">
        <v>16</v>
      </c>
      <c r="J1966" s="106"/>
      <c r="K1966" s="106"/>
      <c r="L1966" s="106" t="s">
        <v>2483</v>
      </c>
      <c r="M1966" s="106" t="s">
        <v>924</v>
      </c>
      <c r="N1966" s="106">
        <v>0.38</v>
      </c>
      <c r="O1966" s="106">
        <v>1.1000000000000001</v>
      </c>
      <c r="P1966" s="106" t="s">
        <v>714</v>
      </c>
      <c r="Q1966" s="107" t="s">
        <v>2739</v>
      </c>
      <c r="R1966" s="107" t="s">
        <v>282</v>
      </c>
    </row>
    <row r="1967" spans="2:18" ht="20.100000000000001" customHeight="1" x14ac:dyDescent="0.4">
      <c r="B1967" s="105" t="str">
        <f t="shared" si="91"/>
        <v/>
      </c>
      <c r="C1967" s="105" t="str">
        <f t="shared" si="92"/>
        <v/>
      </c>
      <c r="D1967" s="105" t="str">
        <f t="shared" si="93"/>
        <v/>
      </c>
      <c r="E1967" s="106" t="s">
        <v>2406</v>
      </c>
      <c r="F1967" s="106" t="s">
        <v>2447</v>
      </c>
      <c r="G1967" s="106" t="s">
        <v>2482</v>
      </c>
      <c r="H1967" s="106" t="s">
        <v>717</v>
      </c>
      <c r="I1967" s="106">
        <v>16</v>
      </c>
      <c r="J1967" s="106"/>
      <c r="K1967" s="106"/>
      <c r="L1967" s="106" t="s">
        <v>2483</v>
      </c>
      <c r="M1967" s="106" t="s">
        <v>924</v>
      </c>
      <c r="N1967" s="106">
        <v>0.37</v>
      </c>
      <c r="O1967" s="106">
        <v>1.1000000000000001</v>
      </c>
      <c r="P1967" s="106" t="s">
        <v>714</v>
      </c>
      <c r="Q1967" s="107" t="s">
        <v>2740</v>
      </c>
      <c r="R1967" s="107" t="s">
        <v>282</v>
      </c>
    </row>
    <row r="1968" spans="2:18" ht="20.100000000000001" customHeight="1" x14ac:dyDescent="0.4">
      <c r="B1968" s="105" t="str">
        <f t="shared" si="91"/>
        <v/>
      </c>
      <c r="C1968" s="105" t="str">
        <f t="shared" si="92"/>
        <v/>
      </c>
      <c r="D1968" s="105" t="str">
        <f t="shared" si="93"/>
        <v/>
      </c>
      <c r="E1968" s="106" t="s">
        <v>2406</v>
      </c>
      <c r="F1968" s="106" t="s">
        <v>2407</v>
      </c>
      <c r="G1968" s="106" t="s">
        <v>697</v>
      </c>
      <c r="H1968" s="106" t="s">
        <v>2438</v>
      </c>
      <c r="I1968" s="106">
        <v>16</v>
      </c>
      <c r="J1968" s="106"/>
      <c r="K1968" s="106"/>
      <c r="L1968" s="106" t="s">
        <v>706</v>
      </c>
      <c r="M1968" s="106" t="s">
        <v>924</v>
      </c>
      <c r="N1968" s="106">
        <v>0.42</v>
      </c>
      <c r="O1968" s="106">
        <v>1.1000000000000001</v>
      </c>
      <c r="P1968" s="106" t="s">
        <v>714</v>
      </c>
      <c r="Q1968" s="107" t="s">
        <v>2741</v>
      </c>
      <c r="R1968" s="107" t="s">
        <v>22</v>
      </c>
    </row>
    <row r="1969" spans="2:18" ht="20.100000000000001" customHeight="1" x14ac:dyDescent="0.4">
      <c r="B1969" s="105" t="str">
        <f t="shared" si="91"/>
        <v/>
      </c>
      <c r="C1969" s="105" t="str">
        <f t="shared" si="92"/>
        <v/>
      </c>
      <c r="D1969" s="105" t="str">
        <f t="shared" si="93"/>
        <v/>
      </c>
      <c r="E1969" s="106" t="s">
        <v>2406</v>
      </c>
      <c r="F1969" s="106" t="s">
        <v>2407</v>
      </c>
      <c r="G1969" s="106" t="s">
        <v>697</v>
      </c>
      <c r="H1969" s="106" t="s">
        <v>2438</v>
      </c>
      <c r="I1969" s="106">
        <v>16</v>
      </c>
      <c r="J1969" s="106"/>
      <c r="K1969" s="106"/>
      <c r="L1969" s="106" t="s">
        <v>698</v>
      </c>
      <c r="M1969" s="106" t="s">
        <v>924</v>
      </c>
      <c r="N1969" s="106">
        <v>0.42</v>
      </c>
      <c r="O1969" s="106">
        <v>1.1000000000000001</v>
      </c>
      <c r="P1969" s="106" t="s">
        <v>714</v>
      </c>
      <c r="Q1969" s="107" t="s">
        <v>2742</v>
      </c>
      <c r="R1969" s="107" t="s">
        <v>22</v>
      </c>
    </row>
    <row r="1970" spans="2:18" ht="20.100000000000001" customHeight="1" x14ac:dyDescent="0.4">
      <c r="B1970" s="105" t="str">
        <f t="shared" si="91"/>
        <v/>
      </c>
      <c r="C1970" s="105" t="str">
        <f t="shared" si="92"/>
        <v/>
      </c>
      <c r="D1970" s="105" t="str">
        <f t="shared" si="93"/>
        <v/>
      </c>
      <c r="E1970" s="106" t="s">
        <v>2406</v>
      </c>
      <c r="F1970" s="106" t="s">
        <v>2407</v>
      </c>
      <c r="G1970" s="106" t="s">
        <v>697</v>
      </c>
      <c r="H1970" s="106" t="s">
        <v>2438</v>
      </c>
      <c r="I1970" s="106">
        <v>15</v>
      </c>
      <c r="J1970" s="106"/>
      <c r="K1970" s="106"/>
      <c r="L1970" s="106" t="s">
        <v>717</v>
      </c>
      <c r="M1970" s="106" t="s">
        <v>924</v>
      </c>
      <c r="N1970" s="106">
        <v>0.42</v>
      </c>
      <c r="O1970" s="106">
        <v>1.1000000000000001</v>
      </c>
      <c r="P1970" s="106" t="s">
        <v>714</v>
      </c>
      <c r="Q1970" s="107" t="s">
        <v>2743</v>
      </c>
      <c r="R1970" s="107" t="s">
        <v>22</v>
      </c>
    </row>
    <row r="1971" spans="2:18" ht="20.100000000000001" customHeight="1" x14ac:dyDescent="0.4">
      <c r="B1971" s="105" t="str">
        <f t="shared" si="91"/>
        <v/>
      </c>
      <c r="C1971" s="105" t="str">
        <f t="shared" si="92"/>
        <v/>
      </c>
      <c r="D1971" s="105" t="str">
        <f t="shared" si="93"/>
        <v/>
      </c>
      <c r="E1971" s="106" t="s">
        <v>2406</v>
      </c>
      <c r="F1971" s="106" t="s">
        <v>2407</v>
      </c>
      <c r="G1971" s="106" t="s">
        <v>710</v>
      </c>
      <c r="H1971" s="106" t="s">
        <v>2443</v>
      </c>
      <c r="I1971" s="106">
        <v>16</v>
      </c>
      <c r="J1971" s="106"/>
      <c r="K1971" s="106"/>
      <c r="L1971" s="106" t="s">
        <v>706</v>
      </c>
      <c r="M1971" s="106" t="s">
        <v>924</v>
      </c>
      <c r="N1971" s="106">
        <v>0.42</v>
      </c>
      <c r="O1971" s="106">
        <v>1.1000000000000001</v>
      </c>
      <c r="P1971" s="106" t="s">
        <v>714</v>
      </c>
      <c r="Q1971" s="107" t="s">
        <v>2744</v>
      </c>
      <c r="R1971" s="107" t="s">
        <v>22</v>
      </c>
    </row>
    <row r="1972" spans="2:18" ht="20.100000000000001" customHeight="1" x14ac:dyDescent="0.4">
      <c r="B1972" s="105" t="str">
        <f t="shared" si="91"/>
        <v/>
      </c>
      <c r="C1972" s="105" t="str">
        <f t="shared" si="92"/>
        <v/>
      </c>
      <c r="D1972" s="105" t="str">
        <f t="shared" si="93"/>
        <v/>
      </c>
      <c r="E1972" s="106" t="s">
        <v>2406</v>
      </c>
      <c r="F1972" s="106" t="s">
        <v>2407</v>
      </c>
      <c r="G1972" s="106" t="s">
        <v>710</v>
      </c>
      <c r="H1972" s="106" t="s">
        <v>2443</v>
      </c>
      <c r="I1972" s="106">
        <v>16</v>
      </c>
      <c r="J1972" s="106"/>
      <c r="K1972" s="106"/>
      <c r="L1972" s="106" t="s">
        <v>698</v>
      </c>
      <c r="M1972" s="106" t="s">
        <v>924</v>
      </c>
      <c r="N1972" s="106">
        <v>0.42</v>
      </c>
      <c r="O1972" s="106">
        <v>1.1000000000000001</v>
      </c>
      <c r="P1972" s="106" t="s">
        <v>714</v>
      </c>
      <c r="Q1972" s="107" t="s">
        <v>2745</v>
      </c>
      <c r="R1972" s="107" t="s">
        <v>22</v>
      </c>
    </row>
    <row r="1973" spans="2:18" ht="20.100000000000001" customHeight="1" x14ac:dyDescent="0.4">
      <c r="B1973" s="105" t="str">
        <f t="shared" si="91"/>
        <v/>
      </c>
      <c r="C1973" s="105" t="str">
        <f t="shared" si="92"/>
        <v/>
      </c>
      <c r="D1973" s="105" t="str">
        <f t="shared" si="93"/>
        <v/>
      </c>
      <c r="E1973" s="106" t="s">
        <v>2406</v>
      </c>
      <c r="F1973" s="106" t="s">
        <v>2407</v>
      </c>
      <c r="G1973" s="106" t="s">
        <v>710</v>
      </c>
      <c r="H1973" s="106" t="s">
        <v>2443</v>
      </c>
      <c r="I1973" s="106">
        <v>15</v>
      </c>
      <c r="J1973" s="106"/>
      <c r="K1973" s="106"/>
      <c r="L1973" s="106" t="s">
        <v>717</v>
      </c>
      <c r="M1973" s="106" t="s">
        <v>924</v>
      </c>
      <c r="N1973" s="106">
        <v>0.42</v>
      </c>
      <c r="O1973" s="106">
        <v>1.1000000000000001</v>
      </c>
      <c r="P1973" s="106" t="s">
        <v>714</v>
      </c>
      <c r="Q1973" s="107" t="s">
        <v>2746</v>
      </c>
      <c r="R1973" s="107" t="s">
        <v>22</v>
      </c>
    </row>
    <row r="1974" spans="2:18" ht="20.100000000000001" customHeight="1" x14ac:dyDescent="0.4">
      <c r="B1974" s="105" t="str">
        <f t="shared" si="91"/>
        <v/>
      </c>
      <c r="C1974" s="105" t="str">
        <f t="shared" si="92"/>
        <v/>
      </c>
      <c r="D1974" s="105" t="str">
        <f t="shared" si="93"/>
        <v/>
      </c>
      <c r="E1974" s="106" t="s">
        <v>2406</v>
      </c>
      <c r="F1974" s="106" t="s">
        <v>2407</v>
      </c>
      <c r="G1974" s="106" t="s">
        <v>2747</v>
      </c>
      <c r="H1974" s="106" t="s">
        <v>2748</v>
      </c>
      <c r="I1974" s="106">
        <v>14</v>
      </c>
      <c r="J1974" s="106"/>
      <c r="K1974" s="106"/>
      <c r="L1974" s="106" t="s">
        <v>706</v>
      </c>
      <c r="M1974" s="106" t="s">
        <v>924</v>
      </c>
      <c r="N1974" s="106">
        <v>0.45</v>
      </c>
      <c r="O1974" s="106">
        <v>1.1000000000000001</v>
      </c>
      <c r="P1974" s="106" t="s">
        <v>2499</v>
      </c>
      <c r="Q1974" s="107" t="s">
        <v>2749</v>
      </c>
      <c r="R1974" s="107" t="s">
        <v>131</v>
      </c>
    </row>
    <row r="1975" spans="2:18" ht="20.100000000000001" customHeight="1" x14ac:dyDescent="0.4">
      <c r="B1975" s="105" t="str">
        <f t="shared" si="91"/>
        <v/>
      </c>
      <c r="C1975" s="105" t="str">
        <f t="shared" si="92"/>
        <v/>
      </c>
      <c r="D1975" s="105" t="str">
        <f t="shared" si="93"/>
        <v/>
      </c>
      <c r="E1975" s="106" t="s">
        <v>2406</v>
      </c>
      <c r="F1975" s="106" t="s">
        <v>2407</v>
      </c>
      <c r="G1975" s="106" t="s">
        <v>697</v>
      </c>
      <c r="H1975" s="106" t="s">
        <v>2438</v>
      </c>
      <c r="I1975" s="106">
        <v>16</v>
      </c>
      <c r="J1975" s="106"/>
      <c r="K1975" s="106"/>
      <c r="L1975" s="106" t="s">
        <v>706</v>
      </c>
      <c r="M1975" s="106" t="s">
        <v>924</v>
      </c>
      <c r="N1975" s="106">
        <v>0.42</v>
      </c>
      <c r="O1975" s="106">
        <v>1.1000000000000001</v>
      </c>
      <c r="P1975" s="106" t="s">
        <v>2511</v>
      </c>
      <c r="Q1975" s="107" t="s">
        <v>2750</v>
      </c>
      <c r="R1975" s="107" t="s">
        <v>127</v>
      </c>
    </row>
    <row r="1976" spans="2:18" ht="20.100000000000001" customHeight="1" x14ac:dyDescent="0.4">
      <c r="B1976" s="105" t="str">
        <f t="shared" si="91"/>
        <v/>
      </c>
      <c r="C1976" s="105" t="str">
        <f t="shared" si="92"/>
        <v/>
      </c>
      <c r="D1976" s="105" t="str">
        <f t="shared" si="93"/>
        <v/>
      </c>
      <c r="E1976" s="106" t="s">
        <v>2406</v>
      </c>
      <c r="F1976" s="106" t="s">
        <v>2407</v>
      </c>
      <c r="G1976" s="106" t="s">
        <v>697</v>
      </c>
      <c r="H1976" s="106" t="s">
        <v>2438</v>
      </c>
      <c r="I1976" s="106">
        <v>15</v>
      </c>
      <c r="J1976" s="106"/>
      <c r="K1976" s="106"/>
      <c r="L1976" s="106" t="s">
        <v>698</v>
      </c>
      <c r="M1976" s="106" t="s">
        <v>924</v>
      </c>
      <c r="N1976" s="106">
        <v>0.42</v>
      </c>
      <c r="O1976" s="106">
        <v>1.1000000000000001</v>
      </c>
      <c r="P1976" s="106" t="s">
        <v>2511</v>
      </c>
      <c r="Q1976" s="107" t="s">
        <v>2751</v>
      </c>
      <c r="R1976" s="107" t="s">
        <v>127</v>
      </c>
    </row>
    <row r="1977" spans="2:18" ht="20.100000000000001" customHeight="1" x14ac:dyDescent="0.4">
      <c r="B1977" s="105" t="str">
        <f t="shared" si="91"/>
        <v/>
      </c>
      <c r="C1977" s="105" t="str">
        <f t="shared" si="92"/>
        <v/>
      </c>
      <c r="D1977" s="105" t="str">
        <f t="shared" si="93"/>
        <v/>
      </c>
      <c r="E1977" s="106" t="s">
        <v>2406</v>
      </c>
      <c r="F1977" s="106" t="s">
        <v>2407</v>
      </c>
      <c r="G1977" s="106" t="s">
        <v>697</v>
      </c>
      <c r="H1977" s="106" t="s">
        <v>2438</v>
      </c>
      <c r="I1977" s="106">
        <v>14</v>
      </c>
      <c r="J1977" s="106"/>
      <c r="K1977" s="106"/>
      <c r="L1977" s="106" t="s">
        <v>717</v>
      </c>
      <c r="M1977" s="106" t="s">
        <v>924</v>
      </c>
      <c r="N1977" s="106">
        <v>0.42</v>
      </c>
      <c r="O1977" s="106">
        <v>1.1000000000000001</v>
      </c>
      <c r="P1977" s="106" t="s">
        <v>2511</v>
      </c>
      <c r="Q1977" s="107" t="s">
        <v>2752</v>
      </c>
      <c r="R1977" s="107" t="s">
        <v>127</v>
      </c>
    </row>
    <row r="1978" spans="2:18" ht="20.100000000000001" customHeight="1" x14ac:dyDescent="0.4">
      <c r="B1978" s="105" t="str">
        <f t="shared" si="91"/>
        <v/>
      </c>
      <c r="C1978" s="105" t="str">
        <f t="shared" si="92"/>
        <v/>
      </c>
      <c r="D1978" s="105" t="str">
        <f t="shared" si="93"/>
        <v/>
      </c>
      <c r="E1978" s="106" t="s">
        <v>2406</v>
      </c>
      <c r="F1978" s="106" t="s">
        <v>2407</v>
      </c>
      <c r="G1978" s="106" t="s">
        <v>710</v>
      </c>
      <c r="H1978" s="106" t="s">
        <v>2443</v>
      </c>
      <c r="I1978" s="106">
        <v>16</v>
      </c>
      <c r="J1978" s="106"/>
      <c r="K1978" s="106"/>
      <c r="L1978" s="106" t="s">
        <v>706</v>
      </c>
      <c r="M1978" s="106" t="s">
        <v>924</v>
      </c>
      <c r="N1978" s="106">
        <v>0.42</v>
      </c>
      <c r="O1978" s="106">
        <v>1.1000000000000001</v>
      </c>
      <c r="P1978" s="106" t="s">
        <v>2511</v>
      </c>
      <c r="Q1978" s="107" t="s">
        <v>2753</v>
      </c>
      <c r="R1978" s="107" t="s">
        <v>127</v>
      </c>
    </row>
    <row r="1979" spans="2:18" ht="20.100000000000001" customHeight="1" x14ac:dyDescent="0.4">
      <c r="B1979" s="105" t="str">
        <f t="shared" si="91"/>
        <v/>
      </c>
      <c r="C1979" s="105" t="str">
        <f t="shared" si="92"/>
        <v/>
      </c>
      <c r="D1979" s="105" t="str">
        <f t="shared" si="93"/>
        <v/>
      </c>
      <c r="E1979" s="106" t="s">
        <v>2406</v>
      </c>
      <c r="F1979" s="106" t="s">
        <v>2407</v>
      </c>
      <c r="G1979" s="106" t="s">
        <v>710</v>
      </c>
      <c r="H1979" s="106" t="s">
        <v>2443</v>
      </c>
      <c r="I1979" s="106">
        <v>15</v>
      </c>
      <c r="J1979" s="106"/>
      <c r="K1979" s="106"/>
      <c r="L1979" s="106" t="s">
        <v>698</v>
      </c>
      <c r="M1979" s="106" t="s">
        <v>924</v>
      </c>
      <c r="N1979" s="106">
        <v>0.42</v>
      </c>
      <c r="O1979" s="106">
        <v>1.1000000000000001</v>
      </c>
      <c r="P1979" s="106" t="s">
        <v>2511</v>
      </c>
      <c r="Q1979" s="107" t="s">
        <v>2754</v>
      </c>
      <c r="R1979" s="107" t="s">
        <v>127</v>
      </c>
    </row>
    <row r="1980" spans="2:18" ht="20.100000000000001" customHeight="1" x14ac:dyDescent="0.4">
      <c r="B1980" s="105" t="str">
        <f t="shared" si="91"/>
        <v/>
      </c>
      <c r="C1980" s="105" t="str">
        <f t="shared" si="92"/>
        <v/>
      </c>
      <c r="D1980" s="105" t="str">
        <f t="shared" si="93"/>
        <v/>
      </c>
      <c r="E1980" s="106" t="s">
        <v>2406</v>
      </c>
      <c r="F1980" s="106" t="s">
        <v>2407</v>
      </c>
      <c r="G1980" s="106" t="s">
        <v>710</v>
      </c>
      <c r="H1980" s="106" t="s">
        <v>2443</v>
      </c>
      <c r="I1980" s="106">
        <v>14</v>
      </c>
      <c r="J1980" s="106"/>
      <c r="K1980" s="106"/>
      <c r="L1980" s="106" t="s">
        <v>717</v>
      </c>
      <c r="M1980" s="106" t="s">
        <v>924</v>
      </c>
      <c r="N1980" s="106">
        <v>0.42</v>
      </c>
      <c r="O1980" s="106">
        <v>1.1000000000000001</v>
      </c>
      <c r="P1980" s="106" t="s">
        <v>2511</v>
      </c>
      <c r="Q1980" s="107" t="s">
        <v>2755</v>
      </c>
      <c r="R1980" s="107" t="s">
        <v>127</v>
      </c>
    </row>
    <row r="1981" spans="2:18" ht="20.100000000000001" customHeight="1" x14ac:dyDescent="0.4">
      <c r="B1981" s="105" t="str">
        <f t="shared" si="91"/>
        <v/>
      </c>
      <c r="C1981" s="105" t="str">
        <f t="shared" si="92"/>
        <v/>
      </c>
      <c r="D1981" s="105" t="str">
        <f t="shared" si="93"/>
        <v/>
      </c>
      <c r="E1981" s="106" t="s">
        <v>2406</v>
      </c>
      <c r="F1981" s="106" t="s">
        <v>2407</v>
      </c>
      <c r="G1981" s="106" t="s">
        <v>2747</v>
      </c>
      <c r="H1981" s="106" t="s">
        <v>2748</v>
      </c>
      <c r="I1981" s="106">
        <v>16</v>
      </c>
      <c r="J1981" s="106"/>
      <c r="K1981" s="106"/>
      <c r="L1981" s="106" t="s">
        <v>706</v>
      </c>
      <c r="M1981" s="106" t="s">
        <v>924</v>
      </c>
      <c r="N1981" s="106">
        <v>0.45</v>
      </c>
      <c r="O1981" s="106">
        <v>1.1000000000000001</v>
      </c>
      <c r="P1981" s="106" t="s">
        <v>2511</v>
      </c>
      <c r="Q1981" s="107" t="s">
        <v>2756</v>
      </c>
      <c r="R1981" s="107" t="s">
        <v>127</v>
      </c>
    </row>
    <row r="1982" spans="2:18" ht="20.100000000000001" customHeight="1" x14ac:dyDescent="0.4">
      <c r="B1982" s="105" t="str">
        <f t="shared" si="91"/>
        <v/>
      </c>
      <c r="C1982" s="105" t="str">
        <f t="shared" si="92"/>
        <v/>
      </c>
      <c r="D1982" s="105" t="str">
        <f t="shared" si="93"/>
        <v/>
      </c>
      <c r="E1982" s="106" t="s">
        <v>2406</v>
      </c>
      <c r="F1982" s="106" t="s">
        <v>2407</v>
      </c>
      <c r="G1982" s="106" t="s">
        <v>697</v>
      </c>
      <c r="H1982" s="106" t="s">
        <v>2438</v>
      </c>
      <c r="I1982" s="106">
        <v>16</v>
      </c>
      <c r="J1982" s="106"/>
      <c r="K1982" s="106"/>
      <c r="L1982" s="106" t="s">
        <v>706</v>
      </c>
      <c r="M1982" s="106" t="s">
        <v>924</v>
      </c>
      <c r="N1982" s="106">
        <v>0.42</v>
      </c>
      <c r="O1982" s="106">
        <v>1.1000000000000001</v>
      </c>
      <c r="P1982" s="106" t="s">
        <v>714</v>
      </c>
      <c r="Q1982" s="107" t="s">
        <v>2757</v>
      </c>
      <c r="R1982" s="107" t="s">
        <v>306</v>
      </c>
    </row>
    <row r="1983" spans="2:18" ht="20.100000000000001" customHeight="1" x14ac:dyDescent="0.4">
      <c r="B1983" s="105" t="str">
        <f t="shared" si="91"/>
        <v/>
      </c>
      <c r="C1983" s="105" t="str">
        <f t="shared" si="92"/>
        <v/>
      </c>
      <c r="D1983" s="105" t="str">
        <f t="shared" si="93"/>
        <v/>
      </c>
      <c r="E1983" s="106" t="s">
        <v>2406</v>
      </c>
      <c r="F1983" s="106" t="s">
        <v>2407</v>
      </c>
      <c r="G1983" s="106" t="s">
        <v>697</v>
      </c>
      <c r="H1983" s="106" t="s">
        <v>2438</v>
      </c>
      <c r="I1983" s="106">
        <v>14</v>
      </c>
      <c r="J1983" s="106"/>
      <c r="K1983" s="106"/>
      <c r="L1983" s="106" t="s">
        <v>717</v>
      </c>
      <c r="M1983" s="106" t="s">
        <v>924</v>
      </c>
      <c r="N1983" s="106">
        <v>0.42</v>
      </c>
      <c r="O1983" s="106">
        <v>1.1000000000000001</v>
      </c>
      <c r="P1983" s="106" t="s">
        <v>714</v>
      </c>
      <c r="Q1983" s="107" t="s">
        <v>2758</v>
      </c>
      <c r="R1983" s="107" t="s">
        <v>306</v>
      </c>
    </row>
    <row r="1984" spans="2:18" ht="20.100000000000001" customHeight="1" x14ac:dyDescent="0.4">
      <c r="B1984" s="105" t="str">
        <f t="shared" si="91"/>
        <v/>
      </c>
      <c r="C1984" s="105" t="str">
        <f t="shared" si="92"/>
        <v/>
      </c>
      <c r="D1984" s="105" t="str">
        <f t="shared" si="93"/>
        <v/>
      </c>
      <c r="E1984" s="106" t="s">
        <v>2406</v>
      </c>
      <c r="F1984" s="106" t="s">
        <v>2407</v>
      </c>
      <c r="G1984" s="106" t="s">
        <v>710</v>
      </c>
      <c r="H1984" s="106" t="s">
        <v>2443</v>
      </c>
      <c r="I1984" s="106">
        <v>16</v>
      </c>
      <c r="J1984" s="106"/>
      <c r="K1984" s="106"/>
      <c r="L1984" s="106" t="s">
        <v>706</v>
      </c>
      <c r="M1984" s="106" t="s">
        <v>924</v>
      </c>
      <c r="N1984" s="106">
        <v>0.42</v>
      </c>
      <c r="O1984" s="106">
        <v>1.1000000000000001</v>
      </c>
      <c r="P1984" s="106" t="s">
        <v>714</v>
      </c>
      <c r="Q1984" s="107" t="s">
        <v>2759</v>
      </c>
      <c r="R1984" s="107" t="s">
        <v>306</v>
      </c>
    </row>
    <row r="1985" spans="2:18" ht="20.100000000000001" customHeight="1" x14ac:dyDescent="0.4">
      <c r="B1985" s="105" t="str">
        <f t="shared" si="91"/>
        <v/>
      </c>
      <c r="C1985" s="105" t="str">
        <f t="shared" si="92"/>
        <v/>
      </c>
      <c r="D1985" s="105" t="str">
        <f t="shared" si="93"/>
        <v/>
      </c>
      <c r="E1985" s="106" t="s">
        <v>2406</v>
      </c>
      <c r="F1985" s="106" t="s">
        <v>2407</v>
      </c>
      <c r="G1985" s="106" t="s">
        <v>710</v>
      </c>
      <c r="H1985" s="106" t="s">
        <v>2443</v>
      </c>
      <c r="I1985" s="106">
        <v>14</v>
      </c>
      <c r="J1985" s="106"/>
      <c r="K1985" s="106"/>
      <c r="L1985" s="106" t="s">
        <v>717</v>
      </c>
      <c r="M1985" s="106" t="s">
        <v>924</v>
      </c>
      <c r="N1985" s="106">
        <v>0.42</v>
      </c>
      <c r="O1985" s="106">
        <v>1.1000000000000001</v>
      </c>
      <c r="P1985" s="106" t="s">
        <v>714</v>
      </c>
      <c r="Q1985" s="107" t="s">
        <v>2760</v>
      </c>
      <c r="R1985" s="107" t="s">
        <v>306</v>
      </c>
    </row>
    <row r="1986" spans="2:18" ht="20.100000000000001" customHeight="1" x14ac:dyDescent="0.4">
      <c r="B1986" s="105" t="str">
        <f t="shared" si="91"/>
        <v/>
      </c>
      <c r="C1986" s="105" t="str">
        <f t="shared" si="92"/>
        <v/>
      </c>
      <c r="D1986" s="105" t="str">
        <f t="shared" si="93"/>
        <v/>
      </c>
      <c r="E1986" s="106" t="s">
        <v>2406</v>
      </c>
      <c r="F1986" s="106" t="s">
        <v>2407</v>
      </c>
      <c r="G1986" s="106" t="s">
        <v>2747</v>
      </c>
      <c r="H1986" s="106" t="s">
        <v>2748</v>
      </c>
      <c r="I1986" s="106">
        <v>14</v>
      </c>
      <c r="J1986" s="106"/>
      <c r="K1986" s="106"/>
      <c r="L1986" s="106" t="s">
        <v>706</v>
      </c>
      <c r="M1986" s="106" t="s">
        <v>924</v>
      </c>
      <c r="N1986" s="106">
        <v>0.45</v>
      </c>
      <c r="O1986" s="106">
        <v>1.1000000000000001</v>
      </c>
      <c r="P1986" s="106" t="s">
        <v>2499</v>
      </c>
      <c r="Q1986" s="107" t="s">
        <v>2761</v>
      </c>
      <c r="R1986" s="107" t="s">
        <v>142</v>
      </c>
    </row>
    <row r="1987" spans="2:18" ht="20.100000000000001" customHeight="1" x14ac:dyDescent="0.4">
      <c r="B1987" s="105" t="str">
        <f t="shared" si="91"/>
        <v/>
      </c>
      <c r="C1987" s="105" t="str">
        <f t="shared" si="92"/>
        <v/>
      </c>
      <c r="D1987" s="105" t="str">
        <f t="shared" si="93"/>
        <v/>
      </c>
      <c r="E1987" s="106" t="s">
        <v>695</v>
      </c>
      <c r="F1987" s="106" t="s">
        <v>1841</v>
      </c>
      <c r="G1987" s="106" t="s">
        <v>721</v>
      </c>
      <c r="H1987" s="106" t="s">
        <v>1027</v>
      </c>
      <c r="I1987" s="106">
        <v>10</v>
      </c>
      <c r="J1987" s="106" t="s">
        <v>722</v>
      </c>
      <c r="K1987" s="106">
        <v>10</v>
      </c>
      <c r="L1987" s="106" t="s">
        <v>765</v>
      </c>
      <c r="M1987" s="106" t="s">
        <v>924</v>
      </c>
      <c r="N1987" s="106">
        <v>0.52</v>
      </c>
      <c r="O1987" s="106">
        <v>1.2</v>
      </c>
      <c r="P1987" s="106" t="s">
        <v>714</v>
      </c>
      <c r="Q1987" s="107" t="s">
        <v>2762</v>
      </c>
      <c r="R1987" s="107" t="s">
        <v>39</v>
      </c>
    </row>
    <row r="1988" spans="2:18" ht="20.100000000000001" customHeight="1" x14ac:dyDescent="0.4">
      <c r="B1988" s="105" t="str">
        <f t="shared" si="91"/>
        <v/>
      </c>
      <c r="C1988" s="105" t="str">
        <f t="shared" si="92"/>
        <v/>
      </c>
      <c r="D1988" s="105" t="str">
        <f t="shared" si="93"/>
        <v/>
      </c>
      <c r="E1988" s="106" t="s">
        <v>695</v>
      </c>
      <c r="F1988" s="106" t="s">
        <v>1841</v>
      </c>
      <c r="G1988" s="106" t="s">
        <v>773</v>
      </c>
      <c r="H1988" s="106" t="s">
        <v>1817</v>
      </c>
      <c r="I1988" s="106">
        <v>10</v>
      </c>
      <c r="J1988" s="106" t="s">
        <v>774</v>
      </c>
      <c r="K1988" s="106">
        <v>10</v>
      </c>
      <c r="L1988" s="106" t="s">
        <v>733</v>
      </c>
      <c r="M1988" s="106" t="s">
        <v>924</v>
      </c>
      <c r="N1988" s="106">
        <v>0.52</v>
      </c>
      <c r="O1988" s="106">
        <v>1.2</v>
      </c>
      <c r="P1988" s="106" t="s">
        <v>714</v>
      </c>
      <c r="Q1988" s="107" t="s">
        <v>2763</v>
      </c>
      <c r="R1988" s="107" t="s">
        <v>39</v>
      </c>
    </row>
    <row r="1989" spans="2:18" ht="20.100000000000001" customHeight="1" x14ac:dyDescent="0.4">
      <c r="B1989" s="105" t="str">
        <f t="shared" si="91"/>
        <v/>
      </c>
      <c r="C1989" s="105" t="str">
        <f t="shared" si="92"/>
        <v/>
      </c>
      <c r="D1989" s="105" t="str">
        <f t="shared" si="93"/>
        <v/>
      </c>
      <c r="E1989" s="106" t="s">
        <v>695</v>
      </c>
      <c r="F1989" s="106" t="s">
        <v>1841</v>
      </c>
      <c r="G1989" s="106" t="s">
        <v>773</v>
      </c>
      <c r="H1989" s="106" t="s">
        <v>1027</v>
      </c>
      <c r="I1989" s="106">
        <v>9</v>
      </c>
      <c r="J1989" s="106" t="s">
        <v>774</v>
      </c>
      <c r="K1989" s="106">
        <v>9</v>
      </c>
      <c r="L1989" s="106" t="s">
        <v>765</v>
      </c>
      <c r="M1989" s="106" t="s">
        <v>924</v>
      </c>
      <c r="N1989" s="106">
        <v>0.51</v>
      </c>
      <c r="O1989" s="106">
        <v>1.2</v>
      </c>
      <c r="P1989" s="106" t="s">
        <v>714</v>
      </c>
      <c r="Q1989" s="107" t="s">
        <v>2764</v>
      </c>
      <c r="R1989" s="107" t="s">
        <v>39</v>
      </c>
    </row>
    <row r="1990" spans="2:18" ht="20.100000000000001" customHeight="1" x14ac:dyDescent="0.4">
      <c r="B1990" s="105" t="str">
        <f t="shared" si="91"/>
        <v/>
      </c>
      <c r="C1990" s="105" t="str">
        <f t="shared" si="92"/>
        <v/>
      </c>
      <c r="D1990" s="105" t="str">
        <f t="shared" si="93"/>
        <v/>
      </c>
      <c r="E1990" s="106" t="s">
        <v>695</v>
      </c>
      <c r="F1990" s="106" t="s">
        <v>1841</v>
      </c>
      <c r="G1990" s="106" t="s">
        <v>773</v>
      </c>
      <c r="H1990" s="106" t="s">
        <v>1817</v>
      </c>
      <c r="I1990" s="106">
        <v>9</v>
      </c>
      <c r="J1990" s="106" t="s">
        <v>1266</v>
      </c>
      <c r="K1990" s="106">
        <v>10</v>
      </c>
      <c r="L1990" s="106" t="s">
        <v>733</v>
      </c>
      <c r="M1990" s="106" t="s">
        <v>924</v>
      </c>
      <c r="N1990" s="106">
        <v>0.52</v>
      </c>
      <c r="O1990" s="106">
        <v>1.2</v>
      </c>
      <c r="P1990" s="106" t="s">
        <v>714</v>
      </c>
      <c r="Q1990" s="107" t="s">
        <v>2765</v>
      </c>
      <c r="R1990" s="107" t="s">
        <v>39</v>
      </c>
    </row>
    <row r="1991" spans="2:18" ht="20.100000000000001" customHeight="1" x14ac:dyDescent="0.4">
      <c r="B1991" s="105" t="str">
        <f t="shared" si="91"/>
        <v/>
      </c>
      <c r="C1991" s="105" t="str">
        <f t="shared" si="92"/>
        <v/>
      </c>
      <c r="D1991" s="105" t="str">
        <f t="shared" si="93"/>
        <v/>
      </c>
      <c r="E1991" s="106" t="s">
        <v>695</v>
      </c>
      <c r="F1991" s="106" t="s">
        <v>1841</v>
      </c>
      <c r="G1991" s="106" t="s">
        <v>773</v>
      </c>
      <c r="H1991" s="106" t="s">
        <v>1027</v>
      </c>
      <c r="I1991" s="106">
        <v>8</v>
      </c>
      <c r="J1991" s="106" t="s">
        <v>1266</v>
      </c>
      <c r="K1991" s="106">
        <v>9</v>
      </c>
      <c r="L1991" s="106" t="s">
        <v>765</v>
      </c>
      <c r="M1991" s="106" t="s">
        <v>924</v>
      </c>
      <c r="N1991" s="106">
        <v>0.51</v>
      </c>
      <c r="O1991" s="106">
        <v>1.2</v>
      </c>
      <c r="P1991" s="106" t="s">
        <v>714</v>
      </c>
      <c r="Q1991" s="107" t="s">
        <v>2766</v>
      </c>
      <c r="R1991" s="107" t="s">
        <v>39</v>
      </c>
    </row>
    <row r="1992" spans="2:18" ht="20.100000000000001" customHeight="1" x14ac:dyDescent="0.4">
      <c r="B1992" s="105" t="str">
        <f t="shared" si="91"/>
        <v/>
      </c>
      <c r="C1992" s="105" t="str">
        <f t="shared" si="92"/>
        <v/>
      </c>
      <c r="D1992" s="105" t="str">
        <f t="shared" si="93"/>
        <v/>
      </c>
      <c r="E1992" s="106" t="s">
        <v>695</v>
      </c>
      <c r="F1992" s="106" t="s">
        <v>1841</v>
      </c>
      <c r="G1992" s="106" t="s">
        <v>778</v>
      </c>
      <c r="H1992" s="106" t="s">
        <v>1027</v>
      </c>
      <c r="I1992" s="106">
        <v>9</v>
      </c>
      <c r="J1992" s="106" t="s">
        <v>779</v>
      </c>
      <c r="K1992" s="106">
        <v>9</v>
      </c>
      <c r="L1992" s="106" t="s">
        <v>765</v>
      </c>
      <c r="M1992" s="106" t="s">
        <v>924</v>
      </c>
      <c r="N1992" s="106">
        <v>0.51</v>
      </c>
      <c r="O1992" s="106">
        <v>1.2</v>
      </c>
      <c r="P1992" s="106" t="s">
        <v>714</v>
      </c>
      <c r="Q1992" s="107" t="s">
        <v>2767</v>
      </c>
      <c r="R1992" s="107" t="s">
        <v>39</v>
      </c>
    </row>
    <row r="1993" spans="2:18" ht="20.100000000000001" customHeight="1" x14ac:dyDescent="0.4">
      <c r="B1993" s="105" t="str">
        <f t="shared" si="91"/>
        <v/>
      </c>
      <c r="C1993" s="105" t="str">
        <f t="shared" si="92"/>
        <v/>
      </c>
      <c r="D1993" s="105" t="str">
        <f t="shared" si="93"/>
        <v/>
      </c>
      <c r="E1993" s="106" t="s">
        <v>695</v>
      </c>
      <c r="F1993" s="106" t="s">
        <v>1841</v>
      </c>
      <c r="G1993" s="106" t="s">
        <v>778</v>
      </c>
      <c r="H1993" s="106" t="s">
        <v>1817</v>
      </c>
      <c r="I1993" s="106">
        <v>9</v>
      </c>
      <c r="J1993" s="106" t="s">
        <v>1269</v>
      </c>
      <c r="K1993" s="106">
        <v>10</v>
      </c>
      <c r="L1993" s="106" t="s">
        <v>733</v>
      </c>
      <c r="M1993" s="106" t="s">
        <v>924</v>
      </c>
      <c r="N1993" s="106">
        <v>0.52</v>
      </c>
      <c r="O1993" s="106">
        <v>1.2</v>
      </c>
      <c r="P1993" s="106" t="s">
        <v>714</v>
      </c>
      <c r="Q1993" s="107" t="s">
        <v>2768</v>
      </c>
      <c r="R1993" s="107" t="s">
        <v>39</v>
      </c>
    </row>
    <row r="1994" spans="2:18" ht="20.100000000000001" customHeight="1" x14ac:dyDescent="0.4">
      <c r="B1994" s="105" t="str">
        <f t="shared" si="91"/>
        <v/>
      </c>
      <c r="C1994" s="105" t="str">
        <f t="shared" si="92"/>
        <v/>
      </c>
      <c r="D1994" s="105" t="str">
        <f t="shared" si="93"/>
        <v/>
      </c>
      <c r="E1994" s="106" t="s">
        <v>695</v>
      </c>
      <c r="F1994" s="106" t="s">
        <v>1841</v>
      </c>
      <c r="G1994" s="106" t="s">
        <v>778</v>
      </c>
      <c r="H1994" s="106" t="s">
        <v>1027</v>
      </c>
      <c r="I1994" s="106">
        <v>8</v>
      </c>
      <c r="J1994" s="106" t="s">
        <v>1269</v>
      </c>
      <c r="K1994" s="106">
        <v>9</v>
      </c>
      <c r="L1994" s="106" t="s">
        <v>765</v>
      </c>
      <c r="M1994" s="106" t="s">
        <v>924</v>
      </c>
      <c r="N1994" s="106">
        <v>0.51</v>
      </c>
      <c r="O1994" s="106">
        <v>1.2</v>
      </c>
      <c r="P1994" s="106" t="s">
        <v>714</v>
      </c>
      <c r="Q1994" s="107" t="s">
        <v>2769</v>
      </c>
      <c r="R1994" s="107" t="s">
        <v>39</v>
      </c>
    </row>
    <row r="1995" spans="2:18" ht="20.100000000000001" customHeight="1" x14ac:dyDescent="0.4">
      <c r="B1995" s="105" t="str">
        <f t="shared" si="91"/>
        <v/>
      </c>
      <c r="C1995" s="105" t="str">
        <f t="shared" si="92"/>
        <v/>
      </c>
      <c r="D1995" s="105" t="str">
        <f t="shared" si="93"/>
        <v/>
      </c>
      <c r="E1995" s="106" t="s">
        <v>695</v>
      </c>
      <c r="F1995" s="106" t="s">
        <v>1841</v>
      </c>
      <c r="G1995" s="106" t="s">
        <v>782</v>
      </c>
      <c r="H1995" s="106" t="s">
        <v>1817</v>
      </c>
      <c r="I1995" s="106">
        <v>10</v>
      </c>
      <c r="J1995" s="106" t="s">
        <v>783</v>
      </c>
      <c r="K1995" s="106">
        <v>10</v>
      </c>
      <c r="L1995" s="106" t="s">
        <v>733</v>
      </c>
      <c r="M1995" s="106" t="s">
        <v>924</v>
      </c>
      <c r="N1995" s="106">
        <v>0.41</v>
      </c>
      <c r="O1995" s="106">
        <v>1.2</v>
      </c>
      <c r="P1995" s="106" t="s">
        <v>714</v>
      </c>
      <c r="Q1995" s="107" t="s">
        <v>2770</v>
      </c>
      <c r="R1995" s="107" t="s">
        <v>39</v>
      </c>
    </row>
    <row r="1996" spans="2:18" ht="20.100000000000001" customHeight="1" x14ac:dyDescent="0.4">
      <c r="B1996" s="105" t="str">
        <f t="shared" si="91"/>
        <v/>
      </c>
      <c r="C1996" s="105" t="str">
        <f t="shared" si="92"/>
        <v/>
      </c>
      <c r="D1996" s="105" t="str">
        <f t="shared" si="93"/>
        <v/>
      </c>
      <c r="E1996" s="106" t="s">
        <v>695</v>
      </c>
      <c r="F1996" s="106" t="s">
        <v>1841</v>
      </c>
      <c r="G1996" s="106" t="s">
        <v>782</v>
      </c>
      <c r="H1996" s="106" t="s">
        <v>1027</v>
      </c>
      <c r="I1996" s="106">
        <v>9</v>
      </c>
      <c r="J1996" s="106" t="s">
        <v>783</v>
      </c>
      <c r="K1996" s="106">
        <v>9</v>
      </c>
      <c r="L1996" s="106" t="s">
        <v>765</v>
      </c>
      <c r="M1996" s="106" t="s">
        <v>924</v>
      </c>
      <c r="N1996" s="106">
        <v>0.41</v>
      </c>
      <c r="O1996" s="106">
        <v>1.2</v>
      </c>
      <c r="P1996" s="106" t="s">
        <v>714</v>
      </c>
      <c r="Q1996" s="107" t="s">
        <v>2771</v>
      </c>
      <c r="R1996" s="107" t="s">
        <v>39</v>
      </c>
    </row>
    <row r="1997" spans="2:18" ht="20.100000000000001" customHeight="1" x14ac:dyDescent="0.4">
      <c r="B1997" s="105" t="str">
        <f t="shared" si="91"/>
        <v/>
      </c>
      <c r="C1997" s="105" t="str">
        <f t="shared" si="92"/>
        <v/>
      </c>
      <c r="D1997" s="105" t="str">
        <f t="shared" si="93"/>
        <v/>
      </c>
      <c r="E1997" s="106" t="s">
        <v>695</v>
      </c>
      <c r="F1997" s="106" t="s">
        <v>1841</v>
      </c>
      <c r="G1997" s="106" t="s">
        <v>710</v>
      </c>
      <c r="H1997" s="106" t="s">
        <v>1027</v>
      </c>
      <c r="I1997" s="106">
        <v>9</v>
      </c>
      <c r="J1997" s="106" t="s">
        <v>711</v>
      </c>
      <c r="K1997" s="106">
        <v>10</v>
      </c>
      <c r="L1997" s="106" t="s">
        <v>765</v>
      </c>
      <c r="M1997" s="106" t="s">
        <v>924</v>
      </c>
      <c r="N1997" s="106">
        <v>0.52</v>
      </c>
      <c r="O1997" s="106">
        <v>1.2</v>
      </c>
      <c r="P1997" s="106" t="s">
        <v>714</v>
      </c>
      <c r="Q1997" s="107" t="s">
        <v>2772</v>
      </c>
      <c r="R1997" s="107" t="s">
        <v>25</v>
      </c>
    </row>
    <row r="1998" spans="2:18" ht="20.100000000000001" customHeight="1" x14ac:dyDescent="0.4">
      <c r="B1998" s="105" t="str">
        <f t="shared" si="91"/>
        <v/>
      </c>
      <c r="C1998" s="105" t="str">
        <f t="shared" si="92"/>
        <v/>
      </c>
      <c r="D1998" s="105" t="str">
        <f t="shared" si="93"/>
        <v/>
      </c>
      <c r="E1998" s="106" t="s">
        <v>695</v>
      </c>
      <c r="F1998" s="106" t="s">
        <v>1841</v>
      </c>
      <c r="G1998" s="106" t="s">
        <v>721</v>
      </c>
      <c r="H1998" s="106" t="s">
        <v>1817</v>
      </c>
      <c r="I1998" s="106">
        <v>10</v>
      </c>
      <c r="J1998" s="106" t="s">
        <v>722</v>
      </c>
      <c r="K1998" s="106">
        <v>10</v>
      </c>
      <c r="L1998" s="106" t="s">
        <v>733</v>
      </c>
      <c r="M1998" s="106" t="s">
        <v>924</v>
      </c>
      <c r="N1998" s="106">
        <v>0.53</v>
      </c>
      <c r="O1998" s="106">
        <v>1.2</v>
      </c>
      <c r="P1998" s="106" t="s">
        <v>714</v>
      </c>
      <c r="Q1998" s="107" t="s">
        <v>2773</v>
      </c>
      <c r="R1998" s="107" t="s">
        <v>25</v>
      </c>
    </row>
    <row r="1999" spans="2:18" ht="20.100000000000001" customHeight="1" x14ac:dyDescent="0.4">
      <c r="B1999" s="105" t="str">
        <f t="shared" si="91"/>
        <v/>
      </c>
      <c r="C1999" s="105" t="str">
        <f t="shared" si="92"/>
        <v/>
      </c>
      <c r="D1999" s="105" t="str">
        <f t="shared" si="93"/>
        <v/>
      </c>
      <c r="E1999" s="106" t="s">
        <v>695</v>
      </c>
      <c r="F1999" s="106" t="s">
        <v>1841</v>
      </c>
      <c r="G1999" s="106" t="s">
        <v>721</v>
      </c>
      <c r="H1999" s="106" t="s">
        <v>1027</v>
      </c>
      <c r="I1999" s="106">
        <v>9</v>
      </c>
      <c r="J1999" s="106" t="s">
        <v>722</v>
      </c>
      <c r="K1999" s="106">
        <v>9</v>
      </c>
      <c r="L1999" s="106" t="s">
        <v>765</v>
      </c>
      <c r="M1999" s="106" t="s">
        <v>924</v>
      </c>
      <c r="N1999" s="106">
        <v>0.52</v>
      </c>
      <c r="O1999" s="106">
        <v>1.2</v>
      </c>
      <c r="P1999" s="106" t="s">
        <v>714</v>
      </c>
      <c r="Q1999" s="107" t="s">
        <v>2774</v>
      </c>
      <c r="R1999" s="107" t="s">
        <v>25</v>
      </c>
    </row>
    <row r="2000" spans="2:18" ht="20.100000000000001" customHeight="1" x14ac:dyDescent="0.4">
      <c r="B2000" s="105" t="str">
        <f t="shared" si="91"/>
        <v/>
      </c>
      <c r="C2000" s="105" t="str">
        <f t="shared" si="92"/>
        <v/>
      </c>
      <c r="D2000" s="105" t="str">
        <f t="shared" si="93"/>
        <v/>
      </c>
      <c r="E2000" s="106" t="s">
        <v>695</v>
      </c>
      <c r="F2000" s="106" t="s">
        <v>1841</v>
      </c>
      <c r="G2000" s="106" t="s">
        <v>773</v>
      </c>
      <c r="H2000" s="106" t="s">
        <v>707</v>
      </c>
      <c r="I2000" s="106">
        <v>10</v>
      </c>
      <c r="J2000" s="106" t="s">
        <v>774</v>
      </c>
      <c r="K2000" s="106">
        <v>10</v>
      </c>
      <c r="L2000" s="106" t="s">
        <v>729</v>
      </c>
      <c r="M2000" s="106" t="s">
        <v>924</v>
      </c>
      <c r="N2000" s="106">
        <v>0.53</v>
      </c>
      <c r="O2000" s="106">
        <v>1.2</v>
      </c>
      <c r="P2000" s="106" t="s">
        <v>714</v>
      </c>
      <c r="Q2000" s="107" t="s">
        <v>2775</v>
      </c>
      <c r="R2000" s="107" t="s">
        <v>25</v>
      </c>
    </row>
    <row r="2001" spans="2:18" ht="20.100000000000001" customHeight="1" x14ac:dyDescent="0.4">
      <c r="B2001" s="105" t="str">
        <f t="shared" ref="B2001:B2064" si="94">IF(OR($C$11="",$C$12=""),"",IFERROR(IF(AND($U$23&lt;&gt;R2001,$V$23&lt;&gt;R2001),"－",IF(AND(COUNTIF($C$11,"*樹脂スペーサー*")&gt;0,OR(M2001="空気",F2001="一般",F2001="一般ＰＧ")),"－",IF(AND($W$26&gt;0,$W$26&gt;=O2001),$U$26,IF(AND($W$27&gt;0,$W$27&gt;=O2001),$U$27,IF(AND($W$28&gt;0,$W$28&gt;=O2001),$U$28,IF(AND($W$29&gt;0,$W$29&gt;=O2001),$U$29,IF(AND($W$30&gt;0,$W$30&gt;=O2001),$U$30,IF(AND($W$31&gt;0,$W$31&gt;=O2001),$U$31,IF(AND($W$32&gt;0,$W$32&gt;=O2001),$U$32,"－"))))))))),"－"))</f>
        <v/>
      </c>
      <c r="C2001" s="105" t="str">
        <f t="shared" ref="C2001:C2064" si="95">IF(B2001="","",IF(B2001&lt;&gt;"－",VLOOKUP(B2001,$U$26:$V$32,2,FALSE),"－"))</f>
        <v/>
      </c>
      <c r="D2001" s="105" t="str">
        <f t="shared" ref="D2001:D2064" si="96">IF($H$10="","",IF($V$39&lt;&gt;"断熱等","－",IF(AND(COUNTIF($V$35,"*樹脂スペーサー*")&gt;0,OR(M2001="空気",F2001="一般",F2001="一般ＰＧ")),"－",IF(AND($V$36&lt;&gt;R2001,$W$36&lt;&gt;R2001),"－",IF(MID($H$10,10,1)="Z",IF(N2001&lt;=0.65,"○","－"),IF($V$37&gt;=O2001,"○","－"))))))</f>
        <v/>
      </c>
      <c r="E2001" s="106" t="s">
        <v>695</v>
      </c>
      <c r="F2001" s="106" t="s">
        <v>1841</v>
      </c>
      <c r="G2001" s="106" t="s">
        <v>773</v>
      </c>
      <c r="H2001" s="106" t="s">
        <v>1817</v>
      </c>
      <c r="I2001" s="106">
        <v>9</v>
      </c>
      <c r="J2001" s="106" t="s">
        <v>774</v>
      </c>
      <c r="K2001" s="106">
        <v>9</v>
      </c>
      <c r="L2001" s="106" t="s">
        <v>733</v>
      </c>
      <c r="M2001" s="106" t="s">
        <v>924</v>
      </c>
      <c r="N2001" s="106">
        <v>0.52</v>
      </c>
      <c r="O2001" s="106">
        <v>1.2</v>
      </c>
      <c r="P2001" s="106" t="s">
        <v>714</v>
      </c>
      <c r="Q2001" s="107" t="s">
        <v>2776</v>
      </c>
      <c r="R2001" s="107" t="s">
        <v>25</v>
      </c>
    </row>
    <row r="2002" spans="2:18" ht="20.100000000000001" customHeight="1" x14ac:dyDescent="0.4">
      <c r="B2002" s="105" t="str">
        <f t="shared" si="94"/>
        <v/>
      </c>
      <c r="C2002" s="105" t="str">
        <f t="shared" si="95"/>
        <v/>
      </c>
      <c r="D2002" s="105" t="str">
        <f t="shared" si="96"/>
        <v/>
      </c>
      <c r="E2002" s="106" t="s">
        <v>695</v>
      </c>
      <c r="F2002" s="106" t="s">
        <v>1841</v>
      </c>
      <c r="G2002" s="106" t="s">
        <v>773</v>
      </c>
      <c r="H2002" s="106" t="s">
        <v>707</v>
      </c>
      <c r="I2002" s="106">
        <v>9</v>
      </c>
      <c r="J2002" s="106" t="s">
        <v>1266</v>
      </c>
      <c r="K2002" s="106">
        <v>10</v>
      </c>
      <c r="L2002" s="106" t="s">
        <v>729</v>
      </c>
      <c r="M2002" s="106" t="s">
        <v>924</v>
      </c>
      <c r="N2002" s="106">
        <v>0.52</v>
      </c>
      <c r="O2002" s="106">
        <v>1.2</v>
      </c>
      <c r="P2002" s="106" t="s">
        <v>714</v>
      </c>
      <c r="Q2002" s="107" t="s">
        <v>2777</v>
      </c>
      <c r="R2002" s="107" t="s">
        <v>25</v>
      </c>
    </row>
    <row r="2003" spans="2:18" ht="20.100000000000001" customHeight="1" x14ac:dyDescent="0.4">
      <c r="B2003" s="105" t="str">
        <f t="shared" si="94"/>
        <v/>
      </c>
      <c r="C2003" s="105" t="str">
        <f t="shared" si="95"/>
        <v/>
      </c>
      <c r="D2003" s="105" t="str">
        <f t="shared" si="96"/>
        <v/>
      </c>
      <c r="E2003" s="106" t="s">
        <v>695</v>
      </c>
      <c r="F2003" s="106" t="s">
        <v>1841</v>
      </c>
      <c r="G2003" s="106" t="s">
        <v>773</v>
      </c>
      <c r="H2003" s="106" t="s">
        <v>1817</v>
      </c>
      <c r="I2003" s="106">
        <v>8</v>
      </c>
      <c r="J2003" s="106" t="s">
        <v>1266</v>
      </c>
      <c r="K2003" s="106">
        <v>9</v>
      </c>
      <c r="L2003" s="106" t="s">
        <v>733</v>
      </c>
      <c r="M2003" s="106" t="s">
        <v>924</v>
      </c>
      <c r="N2003" s="106">
        <v>0.52</v>
      </c>
      <c r="O2003" s="106">
        <v>1.2</v>
      </c>
      <c r="P2003" s="106" t="s">
        <v>714</v>
      </c>
      <c r="Q2003" s="107" t="s">
        <v>2778</v>
      </c>
      <c r="R2003" s="107" t="s">
        <v>25</v>
      </c>
    </row>
    <row r="2004" spans="2:18" ht="20.100000000000001" customHeight="1" x14ac:dyDescent="0.4">
      <c r="B2004" s="105" t="str">
        <f t="shared" si="94"/>
        <v/>
      </c>
      <c r="C2004" s="105" t="str">
        <f t="shared" si="95"/>
        <v/>
      </c>
      <c r="D2004" s="105" t="str">
        <f t="shared" si="96"/>
        <v/>
      </c>
      <c r="E2004" s="106" t="s">
        <v>695</v>
      </c>
      <c r="F2004" s="106" t="s">
        <v>1841</v>
      </c>
      <c r="G2004" s="106" t="s">
        <v>778</v>
      </c>
      <c r="H2004" s="106" t="s">
        <v>707</v>
      </c>
      <c r="I2004" s="106">
        <v>10</v>
      </c>
      <c r="J2004" s="106" t="s">
        <v>779</v>
      </c>
      <c r="K2004" s="106">
        <v>10</v>
      </c>
      <c r="L2004" s="106" t="s">
        <v>729</v>
      </c>
      <c r="M2004" s="106" t="s">
        <v>924</v>
      </c>
      <c r="N2004" s="106">
        <v>0.53</v>
      </c>
      <c r="O2004" s="106">
        <v>1.2</v>
      </c>
      <c r="P2004" s="106" t="s">
        <v>714</v>
      </c>
      <c r="Q2004" s="107" t="s">
        <v>2779</v>
      </c>
      <c r="R2004" s="107" t="s">
        <v>25</v>
      </c>
    </row>
    <row r="2005" spans="2:18" ht="20.100000000000001" customHeight="1" x14ac:dyDescent="0.4">
      <c r="B2005" s="105" t="str">
        <f t="shared" si="94"/>
        <v/>
      </c>
      <c r="C2005" s="105" t="str">
        <f t="shared" si="95"/>
        <v/>
      </c>
      <c r="D2005" s="105" t="str">
        <f t="shared" si="96"/>
        <v/>
      </c>
      <c r="E2005" s="106" t="s">
        <v>695</v>
      </c>
      <c r="F2005" s="106" t="s">
        <v>1841</v>
      </c>
      <c r="G2005" s="106" t="s">
        <v>778</v>
      </c>
      <c r="H2005" s="106" t="s">
        <v>1817</v>
      </c>
      <c r="I2005" s="106">
        <v>9</v>
      </c>
      <c r="J2005" s="106" t="s">
        <v>779</v>
      </c>
      <c r="K2005" s="106">
        <v>9</v>
      </c>
      <c r="L2005" s="106" t="s">
        <v>733</v>
      </c>
      <c r="M2005" s="106" t="s">
        <v>924</v>
      </c>
      <c r="N2005" s="106">
        <v>0.52</v>
      </c>
      <c r="O2005" s="106">
        <v>1.2</v>
      </c>
      <c r="P2005" s="106" t="s">
        <v>714</v>
      </c>
      <c r="Q2005" s="107" t="s">
        <v>2780</v>
      </c>
      <c r="R2005" s="107" t="s">
        <v>25</v>
      </c>
    </row>
    <row r="2006" spans="2:18" ht="20.100000000000001" customHeight="1" x14ac:dyDescent="0.4">
      <c r="B2006" s="105" t="str">
        <f t="shared" si="94"/>
        <v/>
      </c>
      <c r="C2006" s="105" t="str">
        <f t="shared" si="95"/>
        <v/>
      </c>
      <c r="D2006" s="105" t="str">
        <f t="shared" si="96"/>
        <v/>
      </c>
      <c r="E2006" s="106" t="s">
        <v>695</v>
      </c>
      <c r="F2006" s="106" t="s">
        <v>1841</v>
      </c>
      <c r="G2006" s="106" t="s">
        <v>778</v>
      </c>
      <c r="H2006" s="106" t="s">
        <v>707</v>
      </c>
      <c r="I2006" s="106">
        <v>9</v>
      </c>
      <c r="J2006" s="106" t="s">
        <v>1269</v>
      </c>
      <c r="K2006" s="106">
        <v>10</v>
      </c>
      <c r="L2006" s="106" t="s">
        <v>729</v>
      </c>
      <c r="M2006" s="106" t="s">
        <v>924</v>
      </c>
      <c r="N2006" s="106">
        <v>0.52</v>
      </c>
      <c r="O2006" s="106">
        <v>1.2</v>
      </c>
      <c r="P2006" s="106" t="s">
        <v>714</v>
      </c>
      <c r="Q2006" s="107" t="s">
        <v>2781</v>
      </c>
      <c r="R2006" s="107" t="s">
        <v>25</v>
      </c>
    </row>
    <row r="2007" spans="2:18" ht="20.100000000000001" customHeight="1" x14ac:dyDescent="0.4">
      <c r="B2007" s="105" t="str">
        <f t="shared" si="94"/>
        <v/>
      </c>
      <c r="C2007" s="105" t="str">
        <f t="shared" si="95"/>
        <v/>
      </c>
      <c r="D2007" s="105" t="str">
        <f t="shared" si="96"/>
        <v/>
      </c>
      <c r="E2007" s="106" t="s">
        <v>695</v>
      </c>
      <c r="F2007" s="106" t="s">
        <v>1841</v>
      </c>
      <c r="G2007" s="106" t="s">
        <v>778</v>
      </c>
      <c r="H2007" s="106" t="s">
        <v>1817</v>
      </c>
      <c r="I2007" s="106">
        <v>8</v>
      </c>
      <c r="J2007" s="106" t="s">
        <v>1269</v>
      </c>
      <c r="K2007" s="106">
        <v>9</v>
      </c>
      <c r="L2007" s="106" t="s">
        <v>733</v>
      </c>
      <c r="M2007" s="106" t="s">
        <v>924</v>
      </c>
      <c r="N2007" s="106">
        <v>0.52</v>
      </c>
      <c r="O2007" s="106">
        <v>1.2</v>
      </c>
      <c r="P2007" s="106" t="s">
        <v>714</v>
      </c>
      <c r="Q2007" s="107" t="s">
        <v>2782</v>
      </c>
      <c r="R2007" s="107" t="s">
        <v>25</v>
      </c>
    </row>
    <row r="2008" spans="2:18" ht="20.100000000000001" customHeight="1" x14ac:dyDescent="0.4">
      <c r="B2008" s="105" t="str">
        <f t="shared" si="94"/>
        <v/>
      </c>
      <c r="C2008" s="105" t="str">
        <f t="shared" si="95"/>
        <v/>
      </c>
      <c r="D2008" s="105" t="str">
        <f t="shared" si="96"/>
        <v/>
      </c>
      <c r="E2008" s="106" t="s">
        <v>695</v>
      </c>
      <c r="F2008" s="106" t="s">
        <v>1841</v>
      </c>
      <c r="G2008" s="106" t="s">
        <v>782</v>
      </c>
      <c r="H2008" s="106" t="s">
        <v>707</v>
      </c>
      <c r="I2008" s="106">
        <v>10</v>
      </c>
      <c r="J2008" s="106" t="s">
        <v>783</v>
      </c>
      <c r="K2008" s="106">
        <v>10</v>
      </c>
      <c r="L2008" s="106" t="s">
        <v>729</v>
      </c>
      <c r="M2008" s="106" t="s">
        <v>924</v>
      </c>
      <c r="N2008" s="106">
        <v>0.42</v>
      </c>
      <c r="O2008" s="106">
        <v>1.2</v>
      </c>
      <c r="P2008" s="106" t="s">
        <v>714</v>
      </c>
      <c r="Q2008" s="107" t="s">
        <v>2783</v>
      </c>
      <c r="R2008" s="107" t="s">
        <v>25</v>
      </c>
    </row>
    <row r="2009" spans="2:18" ht="20.100000000000001" customHeight="1" x14ac:dyDescent="0.4">
      <c r="B2009" s="105" t="str">
        <f t="shared" si="94"/>
        <v/>
      </c>
      <c r="C2009" s="105" t="str">
        <f t="shared" si="95"/>
        <v/>
      </c>
      <c r="D2009" s="105" t="str">
        <f t="shared" si="96"/>
        <v/>
      </c>
      <c r="E2009" s="106" t="s">
        <v>695</v>
      </c>
      <c r="F2009" s="106" t="s">
        <v>1841</v>
      </c>
      <c r="G2009" s="106" t="s">
        <v>782</v>
      </c>
      <c r="H2009" s="106" t="s">
        <v>1817</v>
      </c>
      <c r="I2009" s="106">
        <v>9</v>
      </c>
      <c r="J2009" s="106" t="s">
        <v>783</v>
      </c>
      <c r="K2009" s="106">
        <v>9</v>
      </c>
      <c r="L2009" s="106" t="s">
        <v>733</v>
      </c>
      <c r="M2009" s="106" t="s">
        <v>924</v>
      </c>
      <c r="N2009" s="106">
        <v>0.42</v>
      </c>
      <c r="O2009" s="106">
        <v>1.2</v>
      </c>
      <c r="P2009" s="106" t="s">
        <v>714</v>
      </c>
      <c r="Q2009" s="107" t="s">
        <v>2784</v>
      </c>
      <c r="R2009" s="107" t="s">
        <v>25</v>
      </c>
    </row>
    <row r="2010" spans="2:18" ht="20.100000000000001" customHeight="1" x14ac:dyDescent="0.4">
      <c r="B2010" s="105" t="str">
        <f t="shared" si="94"/>
        <v/>
      </c>
      <c r="C2010" s="105" t="str">
        <f t="shared" si="95"/>
        <v/>
      </c>
      <c r="D2010" s="105" t="str">
        <f t="shared" si="96"/>
        <v/>
      </c>
      <c r="E2010" s="106" t="s">
        <v>695</v>
      </c>
      <c r="F2010" s="106" t="s">
        <v>1813</v>
      </c>
      <c r="G2010" s="106" t="s">
        <v>773</v>
      </c>
      <c r="H2010" s="106" t="s">
        <v>1027</v>
      </c>
      <c r="I2010" s="106">
        <v>10</v>
      </c>
      <c r="J2010" s="106" t="s">
        <v>774</v>
      </c>
      <c r="K2010" s="106">
        <v>10</v>
      </c>
      <c r="L2010" s="106" t="s">
        <v>741</v>
      </c>
      <c r="M2010" s="106" t="s">
        <v>924</v>
      </c>
      <c r="N2010" s="106">
        <v>0.51</v>
      </c>
      <c r="O2010" s="106">
        <v>1.2</v>
      </c>
      <c r="P2010" s="106" t="s">
        <v>714</v>
      </c>
      <c r="Q2010" s="107" t="s">
        <v>2785</v>
      </c>
      <c r="R2010" s="107" t="s">
        <v>25</v>
      </c>
    </row>
    <row r="2011" spans="2:18" ht="20.100000000000001" customHeight="1" x14ac:dyDescent="0.4">
      <c r="B2011" s="105" t="str">
        <f t="shared" si="94"/>
        <v/>
      </c>
      <c r="C2011" s="105" t="str">
        <f t="shared" si="95"/>
        <v/>
      </c>
      <c r="D2011" s="105" t="str">
        <f t="shared" si="96"/>
        <v/>
      </c>
      <c r="E2011" s="106" t="s">
        <v>695</v>
      </c>
      <c r="F2011" s="106" t="s">
        <v>1813</v>
      </c>
      <c r="G2011" s="106" t="s">
        <v>773</v>
      </c>
      <c r="H2011" s="106" t="s">
        <v>1817</v>
      </c>
      <c r="I2011" s="106">
        <v>10</v>
      </c>
      <c r="J2011" s="106" t="s">
        <v>1266</v>
      </c>
      <c r="K2011" s="106">
        <v>10</v>
      </c>
      <c r="L2011" s="106" t="s">
        <v>741</v>
      </c>
      <c r="M2011" s="106" t="s">
        <v>924</v>
      </c>
      <c r="N2011" s="106">
        <v>0.52</v>
      </c>
      <c r="O2011" s="106">
        <v>1.2</v>
      </c>
      <c r="P2011" s="106" t="s">
        <v>714</v>
      </c>
      <c r="Q2011" s="107" t="s">
        <v>2786</v>
      </c>
      <c r="R2011" s="107" t="s">
        <v>25</v>
      </c>
    </row>
    <row r="2012" spans="2:18" ht="20.100000000000001" customHeight="1" x14ac:dyDescent="0.4">
      <c r="B2012" s="105" t="str">
        <f t="shared" si="94"/>
        <v/>
      </c>
      <c r="C2012" s="105" t="str">
        <f t="shared" si="95"/>
        <v/>
      </c>
      <c r="D2012" s="105" t="str">
        <f t="shared" si="96"/>
        <v/>
      </c>
      <c r="E2012" s="106" t="s">
        <v>695</v>
      </c>
      <c r="F2012" s="106" t="s">
        <v>1813</v>
      </c>
      <c r="G2012" s="106" t="s">
        <v>773</v>
      </c>
      <c r="H2012" s="106" t="s">
        <v>1027</v>
      </c>
      <c r="I2012" s="106">
        <v>9</v>
      </c>
      <c r="J2012" s="106" t="s">
        <v>1266</v>
      </c>
      <c r="K2012" s="106">
        <v>10</v>
      </c>
      <c r="L2012" s="106" t="s">
        <v>741</v>
      </c>
      <c r="M2012" s="106" t="s">
        <v>924</v>
      </c>
      <c r="N2012" s="106">
        <v>0.51</v>
      </c>
      <c r="O2012" s="106">
        <v>1.2</v>
      </c>
      <c r="P2012" s="106" t="s">
        <v>714</v>
      </c>
      <c r="Q2012" s="107" t="s">
        <v>2787</v>
      </c>
      <c r="R2012" s="107" t="s">
        <v>25</v>
      </c>
    </row>
    <row r="2013" spans="2:18" ht="20.100000000000001" customHeight="1" x14ac:dyDescent="0.4">
      <c r="B2013" s="105" t="str">
        <f t="shared" si="94"/>
        <v/>
      </c>
      <c r="C2013" s="105" t="str">
        <f t="shared" si="95"/>
        <v/>
      </c>
      <c r="D2013" s="105" t="str">
        <f t="shared" si="96"/>
        <v/>
      </c>
      <c r="E2013" s="106" t="s">
        <v>695</v>
      </c>
      <c r="F2013" s="106" t="s">
        <v>1813</v>
      </c>
      <c r="G2013" s="106" t="s">
        <v>778</v>
      </c>
      <c r="H2013" s="106" t="s">
        <v>1027</v>
      </c>
      <c r="I2013" s="106">
        <v>10</v>
      </c>
      <c r="J2013" s="106" t="s">
        <v>779</v>
      </c>
      <c r="K2013" s="106">
        <v>10</v>
      </c>
      <c r="L2013" s="106" t="s">
        <v>741</v>
      </c>
      <c r="M2013" s="106" t="s">
        <v>924</v>
      </c>
      <c r="N2013" s="106">
        <v>0.51</v>
      </c>
      <c r="O2013" s="106">
        <v>1.2</v>
      </c>
      <c r="P2013" s="106" t="s">
        <v>714</v>
      </c>
      <c r="Q2013" s="107" t="s">
        <v>2788</v>
      </c>
      <c r="R2013" s="107" t="s">
        <v>25</v>
      </c>
    </row>
    <row r="2014" spans="2:18" ht="20.100000000000001" customHeight="1" x14ac:dyDescent="0.4">
      <c r="B2014" s="105" t="str">
        <f t="shared" si="94"/>
        <v/>
      </c>
      <c r="C2014" s="105" t="str">
        <f t="shared" si="95"/>
        <v/>
      </c>
      <c r="D2014" s="105" t="str">
        <f t="shared" si="96"/>
        <v/>
      </c>
      <c r="E2014" s="106" t="s">
        <v>695</v>
      </c>
      <c r="F2014" s="106" t="s">
        <v>1813</v>
      </c>
      <c r="G2014" s="106" t="s">
        <v>778</v>
      </c>
      <c r="H2014" s="106" t="s">
        <v>1817</v>
      </c>
      <c r="I2014" s="106">
        <v>10</v>
      </c>
      <c r="J2014" s="106" t="s">
        <v>1269</v>
      </c>
      <c r="K2014" s="106">
        <v>10</v>
      </c>
      <c r="L2014" s="106" t="s">
        <v>741</v>
      </c>
      <c r="M2014" s="106" t="s">
        <v>924</v>
      </c>
      <c r="N2014" s="106">
        <v>0.52</v>
      </c>
      <c r="O2014" s="106">
        <v>1.2</v>
      </c>
      <c r="P2014" s="106" t="s">
        <v>714</v>
      </c>
      <c r="Q2014" s="107" t="s">
        <v>2789</v>
      </c>
      <c r="R2014" s="107" t="s">
        <v>25</v>
      </c>
    </row>
    <row r="2015" spans="2:18" ht="20.100000000000001" customHeight="1" x14ac:dyDescent="0.4">
      <c r="B2015" s="105" t="str">
        <f t="shared" si="94"/>
        <v/>
      </c>
      <c r="C2015" s="105" t="str">
        <f t="shared" si="95"/>
        <v/>
      </c>
      <c r="D2015" s="105" t="str">
        <f t="shared" si="96"/>
        <v/>
      </c>
      <c r="E2015" s="106" t="s">
        <v>695</v>
      </c>
      <c r="F2015" s="106" t="s">
        <v>1813</v>
      </c>
      <c r="G2015" s="106" t="s">
        <v>778</v>
      </c>
      <c r="H2015" s="106" t="s">
        <v>1027</v>
      </c>
      <c r="I2015" s="106">
        <v>9</v>
      </c>
      <c r="J2015" s="106" t="s">
        <v>1269</v>
      </c>
      <c r="K2015" s="106">
        <v>10</v>
      </c>
      <c r="L2015" s="106" t="s">
        <v>741</v>
      </c>
      <c r="M2015" s="106" t="s">
        <v>924</v>
      </c>
      <c r="N2015" s="106">
        <v>0.51</v>
      </c>
      <c r="O2015" s="106">
        <v>1.2</v>
      </c>
      <c r="P2015" s="106" t="s">
        <v>714</v>
      </c>
      <c r="Q2015" s="107" t="s">
        <v>2790</v>
      </c>
      <c r="R2015" s="107" t="s">
        <v>25</v>
      </c>
    </row>
    <row r="2016" spans="2:18" ht="20.100000000000001" customHeight="1" x14ac:dyDescent="0.4">
      <c r="B2016" s="105" t="str">
        <f t="shared" si="94"/>
        <v/>
      </c>
      <c r="C2016" s="105" t="str">
        <f t="shared" si="95"/>
        <v/>
      </c>
      <c r="D2016" s="105" t="str">
        <f t="shared" si="96"/>
        <v/>
      </c>
      <c r="E2016" s="106" t="s">
        <v>695</v>
      </c>
      <c r="F2016" s="106" t="s">
        <v>1813</v>
      </c>
      <c r="G2016" s="106" t="s">
        <v>782</v>
      </c>
      <c r="H2016" s="106" t="s">
        <v>1027</v>
      </c>
      <c r="I2016" s="106">
        <v>10</v>
      </c>
      <c r="J2016" s="106" t="s">
        <v>783</v>
      </c>
      <c r="K2016" s="106">
        <v>10</v>
      </c>
      <c r="L2016" s="106" t="s">
        <v>741</v>
      </c>
      <c r="M2016" s="106" t="s">
        <v>924</v>
      </c>
      <c r="N2016" s="106">
        <v>0.41</v>
      </c>
      <c r="O2016" s="106">
        <v>1.2</v>
      </c>
      <c r="P2016" s="106" t="s">
        <v>714</v>
      </c>
      <c r="Q2016" s="107" t="s">
        <v>2791</v>
      </c>
      <c r="R2016" s="107" t="s">
        <v>25</v>
      </c>
    </row>
    <row r="2017" spans="2:18" ht="20.100000000000001" customHeight="1" x14ac:dyDescent="0.4">
      <c r="B2017" s="105" t="str">
        <f t="shared" si="94"/>
        <v/>
      </c>
      <c r="C2017" s="105" t="str">
        <f t="shared" si="95"/>
        <v/>
      </c>
      <c r="D2017" s="105" t="str">
        <f t="shared" si="96"/>
        <v/>
      </c>
      <c r="E2017" s="106" t="s">
        <v>695</v>
      </c>
      <c r="F2017" s="106" t="s">
        <v>1813</v>
      </c>
      <c r="G2017" s="106" t="s">
        <v>788</v>
      </c>
      <c r="H2017" s="106" t="s">
        <v>1027</v>
      </c>
      <c r="I2017" s="106">
        <v>10</v>
      </c>
      <c r="J2017" s="106" t="s">
        <v>722</v>
      </c>
      <c r="K2017" s="106">
        <v>10</v>
      </c>
      <c r="L2017" s="106" t="s">
        <v>753</v>
      </c>
      <c r="M2017" s="106" t="s">
        <v>924</v>
      </c>
      <c r="N2017" s="106">
        <v>0.52</v>
      </c>
      <c r="O2017" s="106">
        <v>1.2</v>
      </c>
      <c r="P2017" s="106" t="s">
        <v>714</v>
      </c>
      <c r="Q2017" s="107" t="s">
        <v>2792</v>
      </c>
      <c r="R2017" s="107" t="s">
        <v>25</v>
      </c>
    </row>
    <row r="2018" spans="2:18" ht="20.100000000000001" customHeight="1" x14ac:dyDescent="0.4">
      <c r="B2018" s="105" t="str">
        <f t="shared" si="94"/>
        <v/>
      </c>
      <c r="C2018" s="105" t="str">
        <f t="shared" si="95"/>
        <v/>
      </c>
      <c r="D2018" s="105" t="str">
        <f t="shared" si="96"/>
        <v/>
      </c>
      <c r="E2018" s="106" t="s">
        <v>695</v>
      </c>
      <c r="F2018" s="106" t="s">
        <v>794</v>
      </c>
      <c r="G2018" s="106" t="s">
        <v>710</v>
      </c>
      <c r="H2018" s="106" t="s">
        <v>765</v>
      </c>
      <c r="I2018" s="106">
        <v>6</v>
      </c>
      <c r="J2018" s="106" t="s">
        <v>711</v>
      </c>
      <c r="K2018" s="106">
        <v>7</v>
      </c>
      <c r="L2018" s="106" t="s">
        <v>765</v>
      </c>
      <c r="M2018" s="106" t="s">
        <v>924</v>
      </c>
      <c r="N2018" s="106">
        <v>0.44</v>
      </c>
      <c r="O2018" s="106">
        <v>1.2</v>
      </c>
      <c r="P2018" s="106" t="s">
        <v>714</v>
      </c>
      <c r="Q2018" s="107" t="s">
        <v>2793</v>
      </c>
      <c r="R2018" s="107" t="s">
        <v>522</v>
      </c>
    </row>
    <row r="2019" spans="2:18" ht="20.100000000000001" customHeight="1" x14ac:dyDescent="0.4">
      <c r="B2019" s="105" t="str">
        <f t="shared" si="94"/>
        <v/>
      </c>
      <c r="C2019" s="105" t="str">
        <f t="shared" si="95"/>
        <v/>
      </c>
      <c r="D2019" s="105" t="str">
        <f t="shared" si="96"/>
        <v/>
      </c>
      <c r="E2019" s="106" t="s">
        <v>695</v>
      </c>
      <c r="F2019" s="106" t="s">
        <v>794</v>
      </c>
      <c r="G2019" s="106" t="s">
        <v>721</v>
      </c>
      <c r="H2019" s="106" t="s">
        <v>765</v>
      </c>
      <c r="I2019" s="106">
        <v>6</v>
      </c>
      <c r="J2019" s="106" t="s">
        <v>722</v>
      </c>
      <c r="K2019" s="106">
        <v>6</v>
      </c>
      <c r="L2019" s="106" t="s">
        <v>765</v>
      </c>
      <c r="M2019" s="106" t="s">
        <v>924</v>
      </c>
      <c r="N2019" s="106">
        <v>0.44</v>
      </c>
      <c r="O2019" s="106">
        <v>1.2</v>
      </c>
      <c r="P2019" s="106" t="s">
        <v>714</v>
      </c>
      <c r="Q2019" s="107" t="s">
        <v>2794</v>
      </c>
      <c r="R2019" s="107" t="s">
        <v>522</v>
      </c>
    </row>
    <row r="2020" spans="2:18" ht="20.100000000000001" customHeight="1" x14ac:dyDescent="0.4">
      <c r="B2020" s="105" t="str">
        <f t="shared" si="94"/>
        <v/>
      </c>
      <c r="C2020" s="105" t="str">
        <f t="shared" si="95"/>
        <v/>
      </c>
      <c r="D2020" s="105" t="str">
        <f t="shared" si="96"/>
        <v/>
      </c>
      <c r="E2020" s="106" t="s">
        <v>695</v>
      </c>
      <c r="F2020" s="106" t="s">
        <v>794</v>
      </c>
      <c r="G2020" s="106" t="s">
        <v>773</v>
      </c>
      <c r="H2020" s="106" t="s">
        <v>733</v>
      </c>
      <c r="I2020" s="106">
        <v>6</v>
      </c>
      <c r="J2020" s="106" t="s">
        <v>774</v>
      </c>
      <c r="K2020" s="106">
        <v>6</v>
      </c>
      <c r="L2020" s="106" t="s">
        <v>733</v>
      </c>
      <c r="M2020" s="106" t="s">
        <v>924</v>
      </c>
      <c r="N2020" s="106">
        <v>0.44</v>
      </c>
      <c r="O2020" s="106">
        <v>1.2</v>
      </c>
      <c r="P2020" s="106" t="s">
        <v>714</v>
      </c>
      <c r="Q2020" s="107" t="s">
        <v>2795</v>
      </c>
      <c r="R2020" s="107" t="s">
        <v>522</v>
      </c>
    </row>
    <row r="2021" spans="2:18" ht="20.100000000000001" customHeight="1" x14ac:dyDescent="0.4">
      <c r="B2021" s="105" t="str">
        <f t="shared" si="94"/>
        <v/>
      </c>
      <c r="C2021" s="105" t="str">
        <f t="shared" si="95"/>
        <v/>
      </c>
      <c r="D2021" s="105" t="str">
        <f t="shared" si="96"/>
        <v/>
      </c>
      <c r="E2021" s="106" t="s">
        <v>695</v>
      </c>
      <c r="F2021" s="106" t="s">
        <v>794</v>
      </c>
      <c r="G2021" s="106" t="s">
        <v>778</v>
      </c>
      <c r="H2021" s="106" t="s">
        <v>733</v>
      </c>
      <c r="I2021" s="106">
        <v>6</v>
      </c>
      <c r="J2021" s="106" t="s">
        <v>779</v>
      </c>
      <c r="K2021" s="106">
        <v>6</v>
      </c>
      <c r="L2021" s="106" t="s">
        <v>733</v>
      </c>
      <c r="M2021" s="106" t="s">
        <v>924</v>
      </c>
      <c r="N2021" s="106">
        <v>0.44</v>
      </c>
      <c r="O2021" s="106">
        <v>1.2</v>
      </c>
      <c r="P2021" s="106" t="s">
        <v>714</v>
      </c>
      <c r="Q2021" s="107" t="s">
        <v>2796</v>
      </c>
      <c r="R2021" s="107" t="s">
        <v>522</v>
      </c>
    </row>
    <row r="2022" spans="2:18" ht="20.100000000000001" customHeight="1" x14ac:dyDescent="0.4">
      <c r="B2022" s="105" t="str">
        <f t="shared" si="94"/>
        <v/>
      </c>
      <c r="C2022" s="105" t="str">
        <f t="shared" si="95"/>
        <v/>
      </c>
      <c r="D2022" s="105" t="str">
        <f t="shared" si="96"/>
        <v/>
      </c>
      <c r="E2022" s="106" t="s">
        <v>695</v>
      </c>
      <c r="F2022" s="106" t="s">
        <v>794</v>
      </c>
      <c r="G2022" s="106" t="s">
        <v>782</v>
      </c>
      <c r="H2022" s="106" t="s">
        <v>733</v>
      </c>
      <c r="I2022" s="106">
        <v>6</v>
      </c>
      <c r="J2022" s="106" t="s">
        <v>783</v>
      </c>
      <c r="K2022" s="106">
        <v>6</v>
      </c>
      <c r="L2022" s="106" t="s">
        <v>733</v>
      </c>
      <c r="M2022" s="106" t="s">
        <v>924</v>
      </c>
      <c r="N2022" s="106">
        <v>0.37</v>
      </c>
      <c r="O2022" s="106">
        <v>1.2</v>
      </c>
      <c r="P2022" s="106" t="s">
        <v>714</v>
      </c>
      <c r="Q2022" s="107" t="s">
        <v>2797</v>
      </c>
      <c r="R2022" s="107" t="s">
        <v>522</v>
      </c>
    </row>
    <row r="2023" spans="2:18" ht="20.100000000000001" customHeight="1" x14ac:dyDescent="0.4">
      <c r="B2023" s="105" t="str">
        <f t="shared" si="94"/>
        <v/>
      </c>
      <c r="C2023" s="105" t="str">
        <f t="shared" si="95"/>
        <v/>
      </c>
      <c r="D2023" s="105" t="str">
        <f t="shared" si="96"/>
        <v/>
      </c>
      <c r="E2023" s="106" t="s">
        <v>695</v>
      </c>
      <c r="F2023" s="106" t="s">
        <v>696</v>
      </c>
      <c r="G2023" s="106" t="s">
        <v>721</v>
      </c>
      <c r="H2023" s="106" t="s">
        <v>717</v>
      </c>
      <c r="I2023" s="106">
        <v>6</v>
      </c>
      <c r="J2023" s="106" t="s">
        <v>722</v>
      </c>
      <c r="K2023" s="106">
        <v>6</v>
      </c>
      <c r="L2023" s="106" t="s">
        <v>717</v>
      </c>
      <c r="M2023" s="106" t="s">
        <v>924</v>
      </c>
      <c r="N2023" s="106">
        <v>0.32</v>
      </c>
      <c r="O2023" s="106">
        <v>1.2</v>
      </c>
      <c r="P2023" s="106" t="s">
        <v>714</v>
      </c>
      <c r="Q2023" s="107" t="s">
        <v>2798</v>
      </c>
      <c r="R2023" s="107" t="s">
        <v>522</v>
      </c>
    </row>
    <row r="2024" spans="2:18" ht="20.100000000000001" customHeight="1" x14ac:dyDescent="0.4">
      <c r="B2024" s="105" t="str">
        <f t="shared" si="94"/>
        <v/>
      </c>
      <c r="C2024" s="105" t="str">
        <f t="shared" si="95"/>
        <v/>
      </c>
      <c r="D2024" s="105" t="str">
        <f t="shared" si="96"/>
        <v/>
      </c>
      <c r="E2024" s="106" t="s">
        <v>695</v>
      </c>
      <c r="F2024" s="106" t="s">
        <v>696</v>
      </c>
      <c r="G2024" s="106" t="s">
        <v>773</v>
      </c>
      <c r="H2024" s="106" t="s">
        <v>698</v>
      </c>
      <c r="I2024" s="106">
        <v>6</v>
      </c>
      <c r="J2024" s="106" t="s">
        <v>774</v>
      </c>
      <c r="K2024" s="106">
        <v>6</v>
      </c>
      <c r="L2024" s="106" t="s">
        <v>698</v>
      </c>
      <c r="M2024" s="106" t="s">
        <v>924</v>
      </c>
      <c r="N2024" s="106">
        <v>0.32</v>
      </c>
      <c r="O2024" s="106">
        <v>1.2</v>
      </c>
      <c r="P2024" s="106" t="s">
        <v>714</v>
      </c>
      <c r="Q2024" s="107" t="s">
        <v>2799</v>
      </c>
      <c r="R2024" s="107" t="s">
        <v>522</v>
      </c>
    </row>
    <row r="2025" spans="2:18" ht="20.100000000000001" customHeight="1" x14ac:dyDescent="0.4">
      <c r="B2025" s="105" t="str">
        <f t="shared" si="94"/>
        <v/>
      </c>
      <c r="C2025" s="105" t="str">
        <f t="shared" si="95"/>
        <v/>
      </c>
      <c r="D2025" s="105" t="str">
        <f t="shared" si="96"/>
        <v/>
      </c>
      <c r="E2025" s="106" t="s">
        <v>695</v>
      </c>
      <c r="F2025" s="106" t="s">
        <v>696</v>
      </c>
      <c r="G2025" s="106" t="s">
        <v>778</v>
      </c>
      <c r="H2025" s="106" t="s">
        <v>698</v>
      </c>
      <c r="I2025" s="106">
        <v>6</v>
      </c>
      <c r="J2025" s="106" t="s">
        <v>779</v>
      </c>
      <c r="K2025" s="106">
        <v>6</v>
      </c>
      <c r="L2025" s="106" t="s">
        <v>698</v>
      </c>
      <c r="M2025" s="106" t="s">
        <v>924</v>
      </c>
      <c r="N2025" s="106">
        <v>0.32</v>
      </c>
      <c r="O2025" s="106">
        <v>1.2</v>
      </c>
      <c r="P2025" s="106" t="s">
        <v>714</v>
      </c>
      <c r="Q2025" s="107" t="s">
        <v>2800</v>
      </c>
      <c r="R2025" s="107" t="s">
        <v>522</v>
      </c>
    </row>
    <row r="2026" spans="2:18" ht="20.100000000000001" customHeight="1" x14ac:dyDescent="0.4">
      <c r="B2026" s="105" t="str">
        <f t="shared" si="94"/>
        <v/>
      </c>
      <c r="C2026" s="105" t="str">
        <f t="shared" si="95"/>
        <v/>
      </c>
      <c r="D2026" s="105" t="str">
        <f t="shared" si="96"/>
        <v/>
      </c>
      <c r="E2026" s="106" t="s">
        <v>695</v>
      </c>
      <c r="F2026" s="106" t="s">
        <v>696</v>
      </c>
      <c r="G2026" s="106" t="s">
        <v>782</v>
      </c>
      <c r="H2026" s="106" t="s">
        <v>698</v>
      </c>
      <c r="I2026" s="106">
        <v>6</v>
      </c>
      <c r="J2026" s="106" t="s">
        <v>783</v>
      </c>
      <c r="K2026" s="106">
        <v>6</v>
      </c>
      <c r="L2026" s="106" t="s">
        <v>698</v>
      </c>
      <c r="M2026" s="106" t="s">
        <v>924</v>
      </c>
      <c r="N2026" s="106">
        <v>0.27</v>
      </c>
      <c r="O2026" s="106">
        <v>1.2</v>
      </c>
      <c r="P2026" s="106" t="s">
        <v>714</v>
      </c>
      <c r="Q2026" s="107" t="s">
        <v>2801</v>
      </c>
      <c r="R2026" s="107" t="s">
        <v>522</v>
      </c>
    </row>
    <row r="2027" spans="2:18" ht="20.100000000000001" customHeight="1" x14ac:dyDescent="0.4">
      <c r="B2027" s="105" t="str">
        <f t="shared" si="94"/>
        <v/>
      </c>
      <c r="C2027" s="105" t="str">
        <f t="shared" si="95"/>
        <v/>
      </c>
      <c r="D2027" s="105" t="str">
        <f t="shared" si="96"/>
        <v/>
      </c>
      <c r="E2027" s="106" t="s">
        <v>695</v>
      </c>
      <c r="F2027" s="106" t="s">
        <v>728</v>
      </c>
      <c r="G2027" s="106" t="s">
        <v>710</v>
      </c>
      <c r="H2027" s="106" t="s">
        <v>765</v>
      </c>
      <c r="I2027" s="106">
        <v>6</v>
      </c>
      <c r="J2027" s="106" t="s">
        <v>711</v>
      </c>
      <c r="K2027" s="106">
        <v>7</v>
      </c>
      <c r="L2027" s="106" t="s">
        <v>717</v>
      </c>
      <c r="M2027" s="106" t="s">
        <v>924</v>
      </c>
      <c r="N2027" s="106">
        <v>0.39</v>
      </c>
      <c r="O2027" s="106">
        <v>1.2</v>
      </c>
      <c r="P2027" s="106" t="s">
        <v>714</v>
      </c>
      <c r="Q2027" s="107" t="s">
        <v>2802</v>
      </c>
      <c r="R2027" s="107" t="s">
        <v>522</v>
      </c>
    </row>
    <row r="2028" spans="2:18" ht="20.100000000000001" customHeight="1" x14ac:dyDescent="0.4">
      <c r="B2028" s="105" t="str">
        <f t="shared" si="94"/>
        <v/>
      </c>
      <c r="C2028" s="105" t="str">
        <f t="shared" si="95"/>
        <v/>
      </c>
      <c r="D2028" s="105" t="str">
        <f t="shared" si="96"/>
        <v/>
      </c>
      <c r="E2028" s="106" t="s">
        <v>695</v>
      </c>
      <c r="F2028" s="106" t="s">
        <v>728</v>
      </c>
      <c r="G2028" s="106" t="s">
        <v>721</v>
      </c>
      <c r="H2028" s="106" t="s">
        <v>765</v>
      </c>
      <c r="I2028" s="106">
        <v>6</v>
      </c>
      <c r="J2028" s="106" t="s">
        <v>722</v>
      </c>
      <c r="K2028" s="106">
        <v>6</v>
      </c>
      <c r="L2028" s="106" t="s">
        <v>717</v>
      </c>
      <c r="M2028" s="106" t="s">
        <v>924</v>
      </c>
      <c r="N2028" s="106">
        <v>0.39</v>
      </c>
      <c r="O2028" s="106">
        <v>1.2</v>
      </c>
      <c r="P2028" s="106" t="s">
        <v>714</v>
      </c>
      <c r="Q2028" s="107" t="s">
        <v>2803</v>
      </c>
      <c r="R2028" s="107" t="s">
        <v>522</v>
      </c>
    </row>
    <row r="2029" spans="2:18" ht="20.100000000000001" customHeight="1" x14ac:dyDescent="0.4">
      <c r="B2029" s="105" t="str">
        <f t="shared" si="94"/>
        <v/>
      </c>
      <c r="C2029" s="105" t="str">
        <f t="shared" si="95"/>
        <v/>
      </c>
      <c r="D2029" s="105" t="str">
        <f t="shared" si="96"/>
        <v/>
      </c>
      <c r="E2029" s="106" t="s">
        <v>695</v>
      </c>
      <c r="F2029" s="106" t="s">
        <v>728</v>
      </c>
      <c r="G2029" s="106" t="s">
        <v>773</v>
      </c>
      <c r="H2029" s="106" t="s">
        <v>733</v>
      </c>
      <c r="I2029" s="106">
        <v>6</v>
      </c>
      <c r="J2029" s="106" t="s">
        <v>774</v>
      </c>
      <c r="K2029" s="106">
        <v>6</v>
      </c>
      <c r="L2029" s="106" t="s">
        <v>698</v>
      </c>
      <c r="M2029" s="106" t="s">
        <v>924</v>
      </c>
      <c r="N2029" s="106">
        <v>0.4</v>
      </c>
      <c r="O2029" s="106">
        <v>1.2</v>
      </c>
      <c r="P2029" s="106" t="s">
        <v>714</v>
      </c>
      <c r="Q2029" s="107" t="s">
        <v>2804</v>
      </c>
      <c r="R2029" s="107" t="s">
        <v>522</v>
      </c>
    </row>
    <row r="2030" spans="2:18" ht="20.100000000000001" customHeight="1" x14ac:dyDescent="0.4">
      <c r="B2030" s="105" t="str">
        <f t="shared" si="94"/>
        <v/>
      </c>
      <c r="C2030" s="105" t="str">
        <f t="shared" si="95"/>
        <v/>
      </c>
      <c r="D2030" s="105" t="str">
        <f t="shared" si="96"/>
        <v/>
      </c>
      <c r="E2030" s="106" t="s">
        <v>695</v>
      </c>
      <c r="F2030" s="106" t="s">
        <v>728</v>
      </c>
      <c r="G2030" s="106" t="s">
        <v>778</v>
      </c>
      <c r="H2030" s="106" t="s">
        <v>733</v>
      </c>
      <c r="I2030" s="106">
        <v>6</v>
      </c>
      <c r="J2030" s="106" t="s">
        <v>779</v>
      </c>
      <c r="K2030" s="106">
        <v>6</v>
      </c>
      <c r="L2030" s="106" t="s">
        <v>698</v>
      </c>
      <c r="M2030" s="106" t="s">
        <v>924</v>
      </c>
      <c r="N2030" s="106">
        <v>0.4</v>
      </c>
      <c r="O2030" s="106">
        <v>1.2</v>
      </c>
      <c r="P2030" s="106" t="s">
        <v>714</v>
      </c>
      <c r="Q2030" s="107" t="s">
        <v>2805</v>
      </c>
      <c r="R2030" s="107" t="s">
        <v>522</v>
      </c>
    </row>
    <row r="2031" spans="2:18" ht="20.100000000000001" customHeight="1" x14ac:dyDescent="0.4">
      <c r="B2031" s="105" t="str">
        <f t="shared" si="94"/>
        <v/>
      </c>
      <c r="C2031" s="105" t="str">
        <f t="shared" si="95"/>
        <v/>
      </c>
      <c r="D2031" s="105" t="str">
        <f t="shared" si="96"/>
        <v/>
      </c>
      <c r="E2031" s="106" t="s">
        <v>695</v>
      </c>
      <c r="F2031" s="106" t="s">
        <v>728</v>
      </c>
      <c r="G2031" s="106" t="s">
        <v>782</v>
      </c>
      <c r="H2031" s="106" t="s">
        <v>733</v>
      </c>
      <c r="I2031" s="106">
        <v>6</v>
      </c>
      <c r="J2031" s="106" t="s">
        <v>783</v>
      </c>
      <c r="K2031" s="106">
        <v>6</v>
      </c>
      <c r="L2031" s="106" t="s">
        <v>698</v>
      </c>
      <c r="M2031" s="106" t="s">
        <v>924</v>
      </c>
      <c r="N2031" s="106">
        <v>0.35</v>
      </c>
      <c r="O2031" s="106">
        <v>1.2</v>
      </c>
      <c r="P2031" s="106" t="s">
        <v>714</v>
      </c>
      <c r="Q2031" s="107" t="s">
        <v>2806</v>
      </c>
      <c r="R2031" s="107" t="s">
        <v>522</v>
      </c>
    </row>
    <row r="2032" spans="2:18" ht="20.100000000000001" customHeight="1" x14ac:dyDescent="0.4">
      <c r="B2032" s="105" t="str">
        <f t="shared" si="94"/>
        <v/>
      </c>
      <c r="C2032" s="105" t="str">
        <f t="shared" si="95"/>
        <v/>
      </c>
      <c r="D2032" s="105" t="str">
        <f t="shared" si="96"/>
        <v/>
      </c>
      <c r="E2032" s="106" t="s">
        <v>695</v>
      </c>
      <c r="F2032" s="106" t="s">
        <v>798</v>
      </c>
      <c r="G2032" s="106" t="s">
        <v>710</v>
      </c>
      <c r="H2032" s="106" t="s">
        <v>765</v>
      </c>
      <c r="I2032" s="106">
        <v>6</v>
      </c>
      <c r="J2032" s="106" t="s">
        <v>711</v>
      </c>
      <c r="K2032" s="106">
        <v>7</v>
      </c>
      <c r="L2032" s="106" t="s">
        <v>819</v>
      </c>
      <c r="M2032" s="106" t="s">
        <v>924</v>
      </c>
      <c r="N2032" s="106">
        <v>0.36</v>
      </c>
      <c r="O2032" s="106">
        <v>1.2</v>
      </c>
      <c r="P2032" s="106" t="s">
        <v>714</v>
      </c>
      <c r="Q2032" s="107" t="s">
        <v>2807</v>
      </c>
      <c r="R2032" s="107" t="s">
        <v>522</v>
      </c>
    </row>
    <row r="2033" spans="2:18" ht="20.100000000000001" customHeight="1" x14ac:dyDescent="0.4">
      <c r="B2033" s="105" t="str">
        <f t="shared" si="94"/>
        <v/>
      </c>
      <c r="C2033" s="105" t="str">
        <f t="shared" si="95"/>
        <v/>
      </c>
      <c r="D2033" s="105" t="str">
        <f t="shared" si="96"/>
        <v/>
      </c>
      <c r="E2033" s="106" t="s">
        <v>695</v>
      </c>
      <c r="F2033" s="106" t="s">
        <v>798</v>
      </c>
      <c r="G2033" s="106" t="s">
        <v>721</v>
      </c>
      <c r="H2033" s="106" t="s">
        <v>765</v>
      </c>
      <c r="I2033" s="106">
        <v>6</v>
      </c>
      <c r="J2033" s="106" t="s">
        <v>722</v>
      </c>
      <c r="K2033" s="106">
        <v>6</v>
      </c>
      <c r="L2033" s="106" t="s">
        <v>819</v>
      </c>
      <c r="M2033" s="106" t="s">
        <v>924</v>
      </c>
      <c r="N2033" s="106">
        <v>0.36</v>
      </c>
      <c r="O2033" s="106">
        <v>1.2</v>
      </c>
      <c r="P2033" s="106" t="s">
        <v>714</v>
      </c>
      <c r="Q2033" s="107" t="s">
        <v>2808</v>
      </c>
      <c r="R2033" s="107" t="s">
        <v>522</v>
      </c>
    </row>
    <row r="2034" spans="2:18" ht="20.100000000000001" customHeight="1" x14ac:dyDescent="0.4">
      <c r="B2034" s="105" t="str">
        <f t="shared" si="94"/>
        <v/>
      </c>
      <c r="C2034" s="105" t="str">
        <f t="shared" si="95"/>
        <v/>
      </c>
      <c r="D2034" s="105" t="str">
        <f t="shared" si="96"/>
        <v/>
      </c>
      <c r="E2034" s="106" t="s">
        <v>695</v>
      </c>
      <c r="F2034" s="106" t="s">
        <v>798</v>
      </c>
      <c r="G2034" s="106" t="s">
        <v>773</v>
      </c>
      <c r="H2034" s="106" t="s">
        <v>733</v>
      </c>
      <c r="I2034" s="106">
        <v>6</v>
      </c>
      <c r="J2034" s="106" t="s">
        <v>774</v>
      </c>
      <c r="K2034" s="106">
        <v>6</v>
      </c>
      <c r="L2034" s="106" t="s">
        <v>802</v>
      </c>
      <c r="M2034" s="106" t="s">
        <v>924</v>
      </c>
      <c r="N2034" s="106">
        <v>0.36</v>
      </c>
      <c r="O2034" s="106">
        <v>1.2</v>
      </c>
      <c r="P2034" s="106" t="s">
        <v>714</v>
      </c>
      <c r="Q2034" s="107" t="s">
        <v>2809</v>
      </c>
      <c r="R2034" s="107" t="s">
        <v>522</v>
      </c>
    </row>
    <row r="2035" spans="2:18" ht="20.100000000000001" customHeight="1" x14ac:dyDescent="0.4">
      <c r="B2035" s="105" t="str">
        <f t="shared" si="94"/>
        <v/>
      </c>
      <c r="C2035" s="105" t="str">
        <f t="shared" si="95"/>
        <v/>
      </c>
      <c r="D2035" s="105" t="str">
        <f t="shared" si="96"/>
        <v/>
      </c>
      <c r="E2035" s="106" t="s">
        <v>695</v>
      </c>
      <c r="F2035" s="106" t="s">
        <v>798</v>
      </c>
      <c r="G2035" s="106" t="s">
        <v>778</v>
      </c>
      <c r="H2035" s="106" t="s">
        <v>733</v>
      </c>
      <c r="I2035" s="106">
        <v>6</v>
      </c>
      <c r="J2035" s="106" t="s">
        <v>779</v>
      </c>
      <c r="K2035" s="106">
        <v>6</v>
      </c>
      <c r="L2035" s="106" t="s">
        <v>802</v>
      </c>
      <c r="M2035" s="106" t="s">
        <v>924</v>
      </c>
      <c r="N2035" s="106">
        <v>0.36</v>
      </c>
      <c r="O2035" s="106">
        <v>1.2</v>
      </c>
      <c r="P2035" s="106" t="s">
        <v>714</v>
      </c>
      <c r="Q2035" s="107" t="s">
        <v>2810</v>
      </c>
      <c r="R2035" s="107" t="s">
        <v>522</v>
      </c>
    </row>
    <row r="2036" spans="2:18" ht="20.100000000000001" customHeight="1" x14ac:dyDescent="0.4">
      <c r="B2036" s="105" t="str">
        <f t="shared" si="94"/>
        <v/>
      </c>
      <c r="C2036" s="105" t="str">
        <f t="shared" si="95"/>
        <v/>
      </c>
      <c r="D2036" s="105" t="str">
        <f t="shared" si="96"/>
        <v/>
      </c>
      <c r="E2036" s="106" t="s">
        <v>695</v>
      </c>
      <c r="F2036" s="106" t="s">
        <v>798</v>
      </c>
      <c r="G2036" s="106" t="s">
        <v>782</v>
      </c>
      <c r="H2036" s="106" t="s">
        <v>733</v>
      </c>
      <c r="I2036" s="106">
        <v>6</v>
      </c>
      <c r="J2036" s="106" t="s">
        <v>783</v>
      </c>
      <c r="K2036" s="106">
        <v>6</v>
      </c>
      <c r="L2036" s="106" t="s">
        <v>802</v>
      </c>
      <c r="M2036" s="106" t="s">
        <v>924</v>
      </c>
      <c r="N2036" s="106">
        <v>0.33</v>
      </c>
      <c r="O2036" s="106">
        <v>1.2</v>
      </c>
      <c r="P2036" s="106" t="s">
        <v>714</v>
      </c>
      <c r="Q2036" s="107" t="s">
        <v>2811</v>
      </c>
      <c r="R2036" s="107" t="s">
        <v>522</v>
      </c>
    </row>
    <row r="2037" spans="2:18" ht="20.100000000000001" customHeight="1" x14ac:dyDescent="0.4">
      <c r="B2037" s="105" t="str">
        <f t="shared" si="94"/>
        <v/>
      </c>
      <c r="C2037" s="105" t="str">
        <f t="shared" si="95"/>
        <v/>
      </c>
      <c r="D2037" s="105" t="str">
        <f t="shared" si="96"/>
        <v/>
      </c>
      <c r="E2037" s="106" t="s">
        <v>695</v>
      </c>
      <c r="F2037" s="106" t="s">
        <v>1841</v>
      </c>
      <c r="G2037" s="106" t="s">
        <v>697</v>
      </c>
      <c r="H2037" s="106" t="s">
        <v>707</v>
      </c>
      <c r="I2037" s="106">
        <v>10</v>
      </c>
      <c r="J2037" s="106" t="s">
        <v>699</v>
      </c>
      <c r="K2037" s="106">
        <v>10</v>
      </c>
      <c r="L2037" s="106" t="s">
        <v>729</v>
      </c>
      <c r="M2037" s="106" t="s">
        <v>924</v>
      </c>
      <c r="N2037" s="106">
        <v>0.55000000000000004</v>
      </c>
      <c r="O2037" s="106">
        <v>1.2</v>
      </c>
      <c r="P2037" s="106" t="s">
        <v>714</v>
      </c>
      <c r="Q2037" s="107" t="s">
        <v>2812</v>
      </c>
      <c r="R2037" s="107" t="s">
        <v>522</v>
      </c>
    </row>
    <row r="2038" spans="2:18" ht="20.100000000000001" customHeight="1" x14ac:dyDescent="0.4">
      <c r="B2038" s="105" t="str">
        <f t="shared" si="94"/>
        <v/>
      </c>
      <c r="C2038" s="105" t="str">
        <f t="shared" si="95"/>
        <v/>
      </c>
      <c r="D2038" s="105" t="str">
        <f t="shared" si="96"/>
        <v/>
      </c>
      <c r="E2038" s="106" t="s">
        <v>695</v>
      </c>
      <c r="F2038" s="106" t="s">
        <v>1841</v>
      </c>
      <c r="G2038" s="106" t="s">
        <v>697</v>
      </c>
      <c r="H2038" s="106" t="s">
        <v>1817</v>
      </c>
      <c r="I2038" s="106">
        <v>9</v>
      </c>
      <c r="J2038" s="106" t="s">
        <v>699</v>
      </c>
      <c r="K2038" s="106">
        <v>9</v>
      </c>
      <c r="L2038" s="106" t="s">
        <v>733</v>
      </c>
      <c r="M2038" s="106" t="s">
        <v>924</v>
      </c>
      <c r="N2038" s="106">
        <v>0.54</v>
      </c>
      <c r="O2038" s="106">
        <v>1.2</v>
      </c>
      <c r="P2038" s="106" t="s">
        <v>714</v>
      </c>
      <c r="Q2038" s="107" t="s">
        <v>2813</v>
      </c>
      <c r="R2038" s="107" t="s">
        <v>522</v>
      </c>
    </row>
    <row r="2039" spans="2:18" ht="20.100000000000001" customHeight="1" x14ac:dyDescent="0.4">
      <c r="B2039" s="105" t="str">
        <f t="shared" si="94"/>
        <v/>
      </c>
      <c r="C2039" s="105" t="str">
        <f t="shared" si="95"/>
        <v/>
      </c>
      <c r="D2039" s="105" t="str">
        <f t="shared" si="96"/>
        <v/>
      </c>
      <c r="E2039" s="106" t="s">
        <v>695</v>
      </c>
      <c r="F2039" s="106" t="s">
        <v>1841</v>
      </c>
      <c r="G2039" s="106" t="s">
        <v>710</v>
      </c>
      <c r="H2039" s="106" t="s">
        <v>707</v>
      </c>
      <c r="I2039" s="106">
        <v>8</v>
      </c>
      <c r="J2039" s="106" t="s">
        <v>711</v>
      </c>
      <c r="K2039" s="106">
        <v>9</v>
      </c>
      <c r="L2039" s="106" t="s">
        <v>729</v>
      </c>
      <c r="M2039" s="106" t="s">
        <v>924</v>
      </c>
      <c r="N2039" s="106">
        <v>0.54</v>
      </c>
      <c r="O2039" s="106">
        <v>1.2</v>
      </c>
      <c r="P2039" s="106" t="s">
        <v>714</v>
      </c>
      <c r="Q2039" s="107" t="s">
        <v>2814</v>
      </c>
      <c r="R2039" s="107" t="s">
        <v>522</v>
      </c>
    </row>
    <row r="2040" spans="2:18" ht="20.100000000000001" customHeight="1" x14ac:dyDescent="0.4">
      <c r="B2040" s="105" t="str">
        <f t="shared" si="94"/>
        <v/>
      </c>
      <c r="C2040" s="105" t="str">
        <f t="shared" si="95"/>
        <v/>
      </c>
      <c r="D2040" s="105" t="str">
        <f t="shared" si="96"/>
        <v/>
      </c>
      <c r="E2040" s="106" t="s">
        <v>695</v>
      </c>
      <c r="F2040" s="106" t="s">
        <v>1813</v>
      </c>
      <c r="G2040" s="106" t="s">
        <v>697</v>
      </c>
      <c r="H2040" s="106" t="s">
        <v>1817</v>
      </c>
      <c r="I2040" s="106">
        <v>10</v>
      </c>
      <c r="J2040" s="106" t="s">
        <v>699</v>
      </c>
      <c r="K2040" s="106">
        <v>10</v>
      </c>
      <c r="L2040" s="106" t="s">
        <v>741</v>
      </c>
      <c r="M2040" s="106" t="s">
        <v>924</v>
      </c>
      <c r="N2040" s="106">
        <v>0.54</v>
      </c>
      <c r="O2040" s="106">
        <v>1.2</v>
      </c>
      <c r="P2040" s="106" t="s">
        <v>714</v>
      </c>
      <c r="Q2040" s="107" t="s">
        <v>2815</v>
      </c>
      <c r="R2040" s="107" t="s">
        <v>522</v>
      </c>
    </row>
    <row r="2041" spans="2:18" ht="20.100000000000001" customHeight="1" x14ac:dyDescent="0.4">
      <c r="B2041" s="105" t="str">
        <f t="shared" si="94"/>
        <v/>
      </c>
      <c r="C2041" s="105" t="str">
        <f t="shared" si="95"/>
        <v/>
      </c>
      <c r="D2041" s="105" t="str">
        <f t="shared" si="96"/>
        <v/>
      </c>
      <c r="E2041" s="106" t="s">
        <v>695</v>
      </c>
      <c r="F2041" s="106" t="s">
        <v>1813</v>
      </c>
      <c r="G2041" s="106" t="s">
        <v>697</v>
      </c>
      <c r="H2041" s="106" t="s">
        <v>1027</v>
      </c>
      <c r="I2041" s="106">
        <v>9</v>
      </c>
      <c r="J2041" s="106" t="s">
        <v>699</v>
      </c>
      <c r="K2041" s="106">
        <v>10</v>
      </c>
      <c r="L2041" s="106" t="s">
        <v>741</v>
      </c>
      <c r="M2041" s="106" t="s">
        <v>924</v>
      </c>
      <c r="N2041" s="106">
        <v>0.53</v>
      </c>
      <c r="O2041" s="106">
        <v>1.2</v>
      </c>
      <c r="P2041" s="106" t="s">
        <v>714</v>
      </c>
      <c r="Q2041" s="107" t="s">
        <v>2816</v>
      </c>
      <c r="R2041" s="107" t="s">
        <v>522</v>
      </c>
    </row>
    <row r="2042" spans="2:18" ht="20.100000000000001" customHeight="1" x14ac:dyDescent="0.4">
      <c r="B2042" s="105" t="str">
        <f t="shared" si="94"/>
        <v/>
      </c>
      <c r="C2042" s="105" t="str">
        <f t="shared" si="95"/>
        <v/>
      </c>
      <c r="D2042" s="105" t="str">
        <f t="shared" si="96"/>
        <v/>
      </c>
      <c r="E2042" s="106" t="s">
        <v>695</v>
      </c>
      <c r="F2042" s="106" t="s">
        <v>1813</v>
      </c>
      <c r="G2042" s="106" t="s">
        <v>710</v>
      </c>
      <c r="H2042" s="106" t="s">
        <v>707</v>
      </c>
      <c r="I2042" s="106">
        <v>9</v>
      </c>
      <c r="J2042" s="106" t="s">
        <v>711</v>
      </c>
      <c r="K2042" s="106">
        <v>10</v>
      </c>
      <c r="L2042" s="106" t="s">
        <v>741</v>
      </c>
      <c r="M2042" s="106" t="s">
        <v>924</v>
      </c>
      <c r="N2042" s="106">
        <v>0.54</v>
      </c>
      <c r="O2042" s="106">
        <v>1.2</v>
      </c>
      <c r="P2042" s="106" t="s">
        <v>714</v>
      </c>
      <c r="Q2042" s="107" t="s">
        <v>2817</v>
      </c>
      <c r="R2042" s="107" t="s">
        <v>522</v>
      </c>
    </row>
    <row r="2043" spans="2:18" ht="20.100000000000001" customHeight="1" x14ac:dyDescent="0.4">
      <c r="B2043" s="105" t="str">
        <f t="shared" si="94"/>
        <v/>
      </c>
      <c r="C2043" s="105" t="str">
        <f t="shared" si="95"/>
        <v/>
      </c>
      <c r="D2043" s="105" t="str">
        <f t="shared" si="96"/>
        <v/>
      </c>
      <c r="E2043" s="106" t="s">
        <v>695</v>
      </c>
      <c r="F2043" s="106" t="s">
        <v>1813</v>
      </c>
      <c r="G2043" s="106" t="s">
        <v>710</v>
      </c>
      <c r="H2043" s="106" t="s">
        <v>1817</v>
      </c>
      <c r="I2043" s="106">
        <v>9</v>
      </c>
      <c r="J2043" s="106" t="s">
        <v>711</v>
      </c>
      <c r="K2043" s="106">
        <v>9</v>
      </c>
      <c r="L2043" s="106" t="s">
        <v>741</v>
      </c>
      <c r="M2043" s="106" t="s">
        <v>924</v>
      </c>
      <c r="N2043" s="106">
        <v>0.53</v>
      </c>
      <c r="O2043" s="106">
        <v>1.2</v>
      </c>
      <c r="P2043" s="106" t="s">
        <v>714</v>
      </c>
      <c r="Q2043" s="107" t="s">
        <v>2818</v>
      </c>
      <c r="R2043" s="107" t="s">
        <v>522</v>
      </c>
    </row>
    <row r="2044" spans="2:18" ht="20.100000000000001" customHeight="1" x14ac:dyDescent="0.4">
      <c r="B2044" s="105" t="str">
        <f t="shared" si="94"/>
        <v/>
      </c>
      <c r="C2044" s="105" t="str">
        <f t="shared" si="95"/>
        <v/>
      </c>
      <c r="D2044" s="105" t="str">
        <f t="shared" si="96"/>
        <v/>
      </c>
      <c r="E2044" s="106" t="s">
        <v>695</v>
      </c>
      <c r="F2044" s="106" t="s">
        <v>1813</v>
      </c>
      <c r="G2044" s="106" t="s">
        <v>710</v>
      </c>
      <c r="H2044" s="106" t="s">
        <v>1027</v>
      </c>
      <c r="I2044" s="106">
        <v>8</v>
      </c>
      <c r="J2044" s="106" t="s">
        <v>711</v>
      </c>
      <c r="K2044" s="106">
        <v>9</v>
      </c>
      <c r="L2044" s="106" t="s">
        <v>741</v>
      </c>
      <c r="M2044" s="106" t="s">
        <v>924</v>
      </c>
      <c r="N2044" s="106">
        <v>0.52</v>
      </c>
      <c r="O2044" s="106">
        <v>1.2</v>
      </c>
      <c r="P2044" s="106" t="s">
        <v>714</v>
      </c>
      <c r="Q2044" s="107" t="s">
        <v>2819</v>
      </c>
      <c r="R2044" s="107" t="s">
        <v>522</v>
      </c>
    </row>
    <row r="2045" spans="2:18" ht="20.100000000000001" customHeight="1" x14ac:dyDescent="0.4">
      <c r="B2045" s="105" t="str">
        <f t="shared" si="94"/>
        <v/>
      </c>
      <c r="C2045" s="105" t="str">
        <f t="shared" si="95"/>
        <v/>
      </c>
      <c r="D2045" s="105" t="str">
        <f t="shared" si="96"/>
        <v/>
      </c>
      <c r="E2045" s="106" t="s">
        <v>695</v>
      </c>
      <c r="F2045" s="106" t="s">
        <v>1813</v>
      </c>
      <c r="G2045" s="106" t="s">
        <v>721</v>
      </c>
      <c r="H2045" s="106" t="s">
        <v>707</v>
      </c>
      <c r="I2045" s="106">
        <v>9</v>
      </c>
      <c r="J2045" s="106" t="s">
        <v>722</v>
      </c>
      <c r="K2045" s="106">
        <v>9</v>
      </c>
      <c r="L2045" s="106" t="s">
        <v>741</v>
      </c>
      <c r="M2045" s="106" t="s">
        <v>924</v>
      </c>
      <c r="N2045" s="106">
        <v>0.54</v>
      </c>
      <c r="O2045" s="106">
        <v>1.2</v>
      </c>
      <c r="P2045" s="106" t="s">
        <v>714</v>
      </c>
      <c r="Q2045" s="107" t="s">
        <v>2820</v>
      </c>
      <c r="R2045" s="107" t="s">
        <v>522</v>
      </c>
    </row>
    <row r="2046" spans="2:18" ht="20.100000000000001" customHeight="1" x14ac:dyDescent="0.4">
      <c r="B2046" s="105" t="str">
        <f t="shared" si="94"/>
        <v/>
      </c>
      <c r="C2046" s="105" t="str">
        <f t="shared" si="95"/>
        <v/>
      </c>
      <c r="D2046" s="105" t="str">
        <f t="shared" si="96"/>
        <v/>
      </c>
      <c r="E2046" s="106" t="s">
        <v>695</v>
      </c>
      <c r="F2046" s="106" t="s">
        <v>1813</v>
      </c>
      <c r="G2046" s="106" t="s">
        <v>721</v>
      </c>
      <c r="H2046" s="106" t="s">
        <v>1817</v>
      </c>
      <c r="I2046" s="106">
        <v>8</v>
      </c>
      <c r="J2046" s="106" t="s">
        <v>722</v>
      </c>
      <c r="K2046" s="106">
        <v>9</v>
      </c>
      <c r="L2046" s="106" t="s">
        <v>741</v>
      </c>
      <c r="M2046" s="106" t="s">
        <v>924</v>
      </c>
      <c r="N2046" s="106">
        <v>0.53</v>
      </c>
      <c r="O2046" s="106">
        <v>1.2</v>
      </c>
      <c r="P2046" s="106" t="s">
        <v>714</v>
      </c>
      <c r="Q2046" s="107" t="s">
        <v>2821</v>
      </c>
      <c r="R2046" s="107" t="s">
        <v>522</v>
      </c>
    </row>
    <row r="2047" spans="2:18" ht="20.100000000000001" customHeight="1" x14ac:dyDescent="0.4">
      <c r="B2047" s="105" t="str">
        <f t="shared" si="94"/>
        <v/>
      </c>
      <c r="C2047" s="105" t="str">
        <f t="shared" si="95"/>
        <v/>
      </c>
      <c r="D2047" s="105" t="str">
        <f t="shared" si="96"/>
        <v/>
      </c>
      <c r="E2047" s="106" t="s">
        <v>695</v>
      </c>
      <c r="F2047" s="106" t="s">
        <v>1813</v>
      </c>
      <c r="G2047" s="106" t="s">
        <v>752</v>
      </c>
      <c r="H2047" s="106" t="s">
        <v>707</v>
      </c>
      <c r="I2047" s="106">
        <v>9</v>
      </c>
      <c r="J2047" s="106" t="s">
        <v>699</v>
      </c>
      <c r="K2047" s="106">
        <v>10</v>
      </c>
      <c r="L2047" s="106" t="s">
        <v>753</v>
      </c>
      <c r="M2047" s="106" t="s">
        <v>924</v>
      </c>
      <c r="N2047" s="106">
        <v>0.54</v>
      </c>
      <c r="O2047" s="106">
        <v>1.2</v>
      </c>
      <c r="P2047" s="106" t="s">
        <v>714</v>
      </c>
      <c r="Q2047" s="107" t="s">
        <v>2822</v>
      </c>
      <c r="R2047" s="107" t="s">
        <v>522</v>
      </c>
    </row>
    <row r="2048" spans="2:18" ht="20.100000000000001" customHeight="1" x14ac:dyDescent="0.4">
      <c r="B2048" s="105" t="str">
        <f t="shared" si="94"/>
        <v/>
      </c>
      <c r="C2048" s="105" t="str">
        <f t="shared" si="95"/>
        <v/>
      </c>
      <c r="D2048" s="105" t="str">
        <f t="shared" si="96"/>
        <v/>
      </c>
      <c r="E2048" s="106" t="s">
        <v>695</v>
      </c>
      <c r="F2048" s="106" t="s">
        <v>1813</v>
      </c>
      <c r="G2048" s="106" t="s">
        <v>752</v>
      </c>
      <c r="H2048" s="106" t="s">
        <v>1817</v>
      </c>
      <c r="I2048" s="106">
        <v>9</v>
      </c>
      <c r="J2048" s="106" t="s">
        <v>699</v>
      </c>
      <c r="K2048" s="106">
        <v>9</v>
      </c>
      <c r="L2048" s="106" t="s">
        <v>753</v>
      </c>
      <c r="M2048" s="106" t="s">
        <v>924</v>
      </c>
      <c r="N2048" s="106">
        <v>0.53</v>
      </c>
      <c r="O2048" s="106">
        <v>1.2</v>
      </c>
      <c r="P2048" s="106" t="s">
        <v>714</v>
      </c>
      <c r="Q2048" s="107" t="s">
        <v>2823</v>
      </c>
      <c r="R2048" s="107" t="s">
        <v>522</v>
      </c>
    </row>
    <row r="2049" spans="2:18" ht="20.100000000000001" customHeight="1" x14ac:dyDescent="0.4">
      <c r="B2049" s="105" t="str">
        <f t="shared" si="94"/>
        <v/>
      </c>
      <c r="C2049" s="105" t="str">
        <f t="shared" si="95"/>
        <v/>
      </c>
      <c r="D2049" s="105" t="str">
        <f t="shared" si="96"/>
        <v/>
      </c>
      <c r="E2049" s="106" t="s">
        <v>695</v>
      </c>
      <c r="F2049" s="106" t="s">
        <v>1813</v>
      </c>
      <c r="G2049" s="106" t="s">
        <v>752</v>
      </c>
      <c r="H2049" s="106" t="s">
        <v>1027</v>
      </c>
      <c r="I2049" s="106">
        <v>8</v>
      </c>
      <c r="J2049" s="106" t="s">
        <v>699</v>
      </c>
      <c r="K2049" s="106">
        <v>9</v>
      </c>
      <c r="L2049" s="106" t="s">
        <v>753</v>
      </c>
      <c r="M2049" s="106" t="s">
        <v>924</v>
      </c>
      <c r="N2049" s="106">
        <v>0.53</v>
      </c>
      <c r="O2049" s="106">
        <v>1.2</v>
      </c>
      <c r="P2049" s="106" t="s">
        <v>714</v>
      </c>
      <c r="Q2049" s="107" t="s">
        <v>2824</v>
      </c>
      <c r="R2049" s="107" t="s">
        <v>522</v>
      </c>
    </row>
    <row r="2050" spans="2:18" ht="20.100000000000001" customHeight="1" x14ac:dyDescent="0.4">
      <c r="B2050" s="105" t="str">
        <f t="shared" si="94"/>
        <v/>
      </c>
      <c r="C2050" s="105" t="str">
        <f t="shared" si="95"/>
        <v/>
      </c>
      <c r="D2050" s="105" t="str">
        <f t="shared" si="96"/>
        <v/>
      </c>
      <c r="E2050" s="106" t="s">
        <v>695</v>
      </c>
      <c r="F2050" s="106" t="s">
        <v>1813</v>
      </c>
      <c r="G2050" s="106" t="s">
        <v>758</v>
      </c>
      <c r="H2050" s="106" t="s">
        <v>707</v>
      </c>
      <c r="I2050" s="106">
        <v>8</v>
      </c>
      <c r="J2050" s="106" t="s">
        <v>711</v>
      </c>
      <c r="K2050" s="106">
        <v>9</v>
      </c>
      <c r="L2050" s="106" t="s">
        <v>753</v>
      </c>
      <c r="M2050" s="106" t="s">
        <v>924</v>
      </c>
      <c r="N2050" s="106">
        <v>0.54</v>
      </c>
      <c r="O2050" s="106">
        <v>1.2</v>
      </c>
      <c r="P2050" s="106" t="s">
        <v>714</v>
      </c>
      <c r="Q2050" s="107" t="s">
        <v>2825</v>
      </c>
      <c r="R2050" s="107" t="s">
        <v>522</v>
      </c>
    </row>
    <row r="2051" spans="2:18" ht="20.100000000000001" customHeight="1" x14ac:dyDescent="0.4">
      <c r="B2051" s="105" t="str">
        <f t="shared" si="94"/>
        <v/>
      </c>
      <c r="C2051" s="105" t="str">
        <f t="shared" si="95"/>
        <v/>
      </c>
      <c r="D2051" s="105" t="str">
        <f t="shared" si="96"/>
        <v/>
      </c>
      <c r="E2051" s="106" t="s">
        <v>695</v>
      </c>
      <c r="F2051" s="106" t="s">
        <v>1841</v>
      </c>
      <c r="G2051" s="106" t="s">
        <v>721</v>
      </c>
      <c r="H2051" s="106" t="s">
        <v>1027</v>
      </c>
      <c r="I2051" s="106">
        <v>6</v>
      </c>
      <c r="J2051" s="106" t="s">
        <v>722</v>
      </c>
      <c r="K2051" s="106">
        <v>6</v>
      </c>
      <c r="L2051" s="106" t="s">
        <v>765</v>
      </c>
      <c r="M2051" s="106" t="s">
        <v>700</v>
      </c>
      <c r="N2051" s="106">
        <v>0.52</v>
      </c>
      <c r="O2051" s="106">
        <v>1.2</v>
      </c>
      <c r="P2051" s="106" t="s">
        <v>714</v>
      </c>
      <c r="Q2051" s="107" t="s">
        <v>2826</v>
      </c>
      <c r="R2051" s="107" t="s">
        <v>44</v>
      </c>
    </row>
    <row r="2052" spans="2:18" ht="20.100000000000001" customHeight="1" x14ac:dyDescent="0.4">
      <c r="B2052" s="105" t="str">
        <f t="shared" si="94"/>
        <v/>
      </c>
      <c r="C2052" s="105" t="str">
        <f t="shared" si="95"/>
        <v/>
      </c>
      <c r="D2052" s="105" t="str">
        <f t="shared" si="96"/>
        <v/>
      </c>
      <c r="E2052" s="106" t="s">
        <v>695</v>
      </c>
      <c r="F2052" s="106" t="s">
        <v>1841</v>
      </c>
      <c r="G2052" s="106" t="s">
        <v>773</v>
      </c>
      <c r="H2052" s="106" t="s">
        <v>1817</v>
      </c>
      <c r="I2052" s="106">
        <v>6</v>
      </c>
      <c r="J2052" s="106" t="s">
        <v>774</v>
      </c>
      <c r="K2052" s="106">
        <v>6</v>
      </c>
      <c r="L2052" s="106" t="s">
        <v>733</v>
      </c>
      <c r="M2052" s="106" t="s">
        <v>700</v>
      </c>
      <c r="N2052" s="106">
        <v>0.52</v>
      </c>
      <c r="O2052" s="106">
        <v>1.2</v>
      </c>
      <c r="P2052" s="106" t="s">
        <v>714</v>
      </c>
      <c r="Q2052" s="107" t="s">
        <v>2827</v>
      </c>
      <c r="R2052" s="107" t="s">
        <v>44</v>
      </c>
    </row>
    <row r="2053" spans="2:18" ht="20.100000000000001" customHeight="1" x14ac:dyDescent="0.4">
      <c r="B2053" s="105" t="str">
        <f t="shared" si="94"/>
        <v/>
      </c>
      <c r="C2053" s="105" t="str">
        <f t="shared" si="95"/>
        <v/>
      </c>
      <c r="D2053" s="105" t="str">
        <f t="shared" si="96"/>
        <v/>
      </c>
      <c r="E2053" s="106" t="s">
        <v>695</v>
      </c>
      <c r="F2053" s="106" t="s">
        <v>1841</v>
      </c>
      <c r="G2053" s="106" t="s">
        <v>782</v>
      </c>
      <c r="H2053" s="106" t="s">
        <v>1817</v>
      </c>
      <c r="I2053" s="106">
        <v>6</v>
      </c>
      <c r="J2053" s="106" t="s">
        <v>783</v>
      </c>
      <c r="K2053" s="106">
        <v>6</v>
      </c>
      <c r="L2053" s="106" t="s">
        <v>733</v>
      </c>
      <c r="M2053" s="106" t="s">
        <v>700</v>
      </c>
      <c r="N2053" s="106">
        <v>0.41</v>
      </c>
      <c r="O2053" s="106">
        <v>1.2</v>
      </c>
      <c r="P2053" s="106" t="s">
        <v>714</v>
      </c>
      <c r="Q2053" s="107" t="s">
        <v>2828</v>
      </c>
      <c r="R2053" s="107" t="s">
        <v>44</v>
      </c>
    </row>
    <row r="2054" spans="2:18" ht="20.100000000000001" customHeight="1" x14ac:dyDescent="0.4">
      <c r="B2054" s="105" t="str">
        <f t="shared" si="94"/>
        <v/>
      </c>
      <c r="C2054" s="105" t="str">
        <f t="shared" si="95"/>
        <v/>
      </c>
      <c r="D2054" s="105" t="str">
        <f t="shared" si="96"/>
        <v/>
      </c>
      <c r="E2054" s="106" t="s">
        <v>2406</v>
      </c>
      <c r="F2054" s="106" t="s">
        <v>2829</v>
      </c>
      <c r="G2054" s="106" t="s">
        <v>697</v>
      </c>
      <c r="H2054" s="106" t="s">
        <v>707</v>
      </c>
      <c r="I2054" s="106">
        <v>16</v>
      </c>
      <c r="J2054" s="106"/>
      <c r="K2054" s="106"/>
      <c r="L2054" s="106" t="s">
        <v>729</v>
      </c>
      <c r="M2054" s="106" t="s">
        <v>924</v>
      </c>
      <c r="N2054" s="106">
        <v>0.59</v>
      </c>
      <c r="O2054" s="106">
        <v>1.2</v>
      </c>
      <c r="P2054" s="106" t="s">
        <v>714</v>
      </c>
      <c r="Q2054" s="107" t="s">
        <v>2830</v>
      </c>
      <c r="R2054" s="107" t="s">
        <v>73</v>
      </c>
    </row>
    <row r="2055" spans="2:18" ht="20.100000000000001" customHeight="1" x14ac:dyDescent="0.4">
      <c r="B2055" s="105" t="str">
        <f t="shared" si="94"/>
        <v/>
      </c>
      <c r="C2055" s="105" t="str">
        <f t="shared" si="95"/>
        <v/>
      </c>
      <c r="D2055" s="105" t="str">
        <f t="shared" si="96"/>
        <v/>
      </c>
      <c r="E2055" s="106" t="s">
        <v>2406</v>
      </c>
      <c r="F2055" s="106" t="s">
        <v>2829</v>
      </c>
      <c r="G2055" s="106" t="s">
        <v>697</v>
      </c>
      <c r="H2055" s="106" t="s">
        <v>1817</v>
      </c>
      <c r="I2055" s="106">
        <v>16</v>
      </c>
      <c r="J2055" s="106"/>
      <c r="K2055" s="106"/>
      <c r="L2055" s="106" t="s">
        <v>729</v>
      </c>
      <c r="M2055" s="106" t="s">
        <v>924</v>
      </c>
      <c r="N2055" s="106">
        <v>0.57999999999999996</v>
      </c>
      <c r="O2055" s="106">
        <v>1.2</v>
      </c>
      <c r="P2055" s="106" t="s">
        <v>714</v>
      </c>
      <c r="Q2055" s="107" t="s">
        <v>2831</v>
      </c>
      <c r="R2055" s="107" t="s">
        <v>73</v>
      </c>
    </row>
    <row r="2056" spans="2:18" ht="20.100000000000001" customHeight="1" x14ac:dyDescent="0.4">
      <c r="B2056" s="105" t="str">
        <f t="shared" si="94"/>
        <v/>
      </c>
      <c r="C2056" s="105" t="str">
        <f t="shared" si="95"/>
        <v/>
      </c>
      <c r="D2056" s="105" t="str">
        <f t="shared" si="96"/>
        <v/>
      </c>
      <c r="E2056" s="106" t="s">
        <v>2406</v>
      </c>
      <c r="F2056" s="106" t="s">
        <v>2829</v>
      </c>
      <c r="G2056" s="106" t="s">
        <v>697</v>
      </c>
      <c r="H2056" s="106" t="s">
        <v>1817</v>
      </c>
      <c r="I2056" s="106">
        <v>16</v>
      </c>
      <c r="J2056" s="106"/>
      <c r="K2056" s="106"/>
      <c r="L2056" s="106" t="s">
        <v>733</v>
      </c>
      <c r="M2056" s="106" t="s">
        <v>924</v>
      </c>
      <c r="N2056" s="106">
        <v>0.57999999999999996</v>
      </c>
      <c r="O2056" s="106">
        <v>1.2</v>
      </c>
      <c r="P2056" s="106" t="s">
        <v>714</v>
      </c>
      <c r="Q2056" s="107" t="s">
        <v>2832</v>
      </c>
      <c r="R2056" s="107" t="s">
        <v>73</v>
      </c>
    </row>
    <row r="2057" spans="2:18" ht="20.100000000000001" customHeight="1" x14ac:dyDescent="0.4">
      <c r="B2057" s="105" t="str">
        <f t="shared" si="94"/>
        <v/>
      </c>
      <c r="C2057" s="105" t="str">
        <f t="shared" si="95"/>
        <v/>
      </c>
      <c r="D2057" s="105" t="str">
        <f t="shared" si="96"/>
        <v/>
      </c>
      <c r="E2057" s="106" t="s">
        <v>2406</v>
      </c>
      <c r="F2057" s="106" t="s">
        <v>2829</v>
      </c>
      <c r="G2057" s="106" t="s">
        <v>697</v>
      </c>
      <c r="H2057" s="106" t="s">
        <v>1027</v>
      </c>
      <c r="I2057" s="106">
        <v>16</v>
      </c>
      <c r="J2057" s="106"/>
      <c r="K2057" s="106"/>
      <c r="L2057" s="106" t="s">
        <v>733</v>
      </c>
      <c r="M2057" s="106" t="s">
        <v>924</v>
      </c>
      <c r="N2057" s="106">
        <v>0.56999999999999995</v>
      </c>
      <c r="O2057" s="106">
        <v>1.2</v>
      </c>
      <c r="P2057" s="106" t="s">
        <v>714</v>
      </c>
      <c r="Q2057" s="107" t="s">
        <v>2833</v>
      </c>
      <c r="R2057" s="107" t="s">
        <v>73</v>
      </c>
    </row>
    <row r="2058" spans="2:18" ht="20.100000000000001" customHeight="1" x14ac:dyDescent="0.4">
      <c r="B2058" s="105" t="str">
        <f t="shared" si="94"/>
        <v/>
      </c>
      <c r="C2058" s="105" t="str">
        <f t="shared" si="95"/>
        <v/>
      </c>
      <c r="D2058" s="105" t="str">
        <f t="shared" si="96"/>
        <v/>
      </c>
      <c r="E2058" s="106" t="s">
        <v>2406</v>
      </c>
      <c r="F2058" s="106" t="s">
        <v>2829</v>
      </c>
      <c r="G2058" s="106" t="s">
        <v>697</v>
      </c>
      <c r="H2058" s="106" t="s">
        <v>1027</v>
      </c>
      <c r="I2058" s="106">
        <v>16</v>
      </c>
      <c r="J2058" s="106"/>
      <c r="K2058" s="106"/>
      <c r="L2058" s="106" t="s">
        <v>765</v>
      </c>
      <c r="M2058" s="106" t="s">
        <v>924</v>
      </c>
      <c r="N2058" s="106">
        <v>0.56999999999999995</v>
      </c>
      <c r="O2058" s="106">
        <v>1.2</v>
      </c>
      <c r="P2058" s="106" t="s">
        <v>714</v>
      </c>
      <c r="Q2058" s="107" t="s">
        <v>2834</v>
      </c>
      <c r="R2058" s="107" t="s">
        <v>73</v>
      </c>
    </row>
    <row r="2059" spans="2:18" ht="20.100000000000001" customHeight="1" x14ac:dyDescent="0.4">
      <c r="B2059" s="105" t="str">
        <f t="shared" si="94"/>
        <v/>
      </c>
      <c r="C2059" s="105" t="str">
        <f t="shared" si="95"/>
        <v/>
      </c>
      <c r="D2059" s="105" t="str">
        <f t="shared" si="96"/>
        <v/>
      </c>
      <c r="E2059" s="106" t="s">
        <v>2406</v>
      </c>
      <c r="F2059" s="106" t="s">
        <v>2829</v>
      </c>
      <c r="G2059" s="106" t="s">
        <v>697</v>
      </c>
      <c r="H2059" s="106" t="s">
        <v>1389</v>
      </c>
      <c r="I2059" s="106">
        <v>16</v>
      </c>
      <c r="J2059" s="106"/>
      <c r="K2059" s="106"/>
      <c r="L2059" s="106" t="s">
        <v>765</v>
      </c>
      <c r="M2059" s="106" t="s">
        <v>924</v>
      </c>
      <c r="N2059" s="106">
        <v>0.56000000000000005</v>
      </c>
      <c r="O2059" s="106">
        <v>1.2</v>
      </c>
      <c r="P2059" s="106" t="s">
        <v>714</v>
      </c>
      <c r="Q2059" s="107" t="s">
        <v>2835</v>
      </c>
      <c r="R2059" s="107" t="s">
        <v>73</v>
      </c>
    </row>
    <row r="2060" spans="2:18" ht="20.100000000000001" customHeight="1" x14ac:dyDescent="0.4">
      <c r="B2060" s="105" t="str">
        <f t="shared" si="94"/>
        <v/>
      </c>
      <c r="C2060" s="105" t="str">
        <f t="shared" si="95"/>
        <v/>
      </c>
      <c r="D2060" s="105" t="str">
        <f t="shared" si="96"/>
        <v/>
      </c>
      <c r="E2060" s="106" t="s">
        <v>2406</v>
      </c>
      <c r="F2060" s="106" t="s">
        <v>2829</v>
      </c>
      <c r="G2060" s="106" t="s">
        <v>697</v>
      </c>
      <c r="H2060" s="106" t="s">
        <v>1389</v>
      </c>
      <c r="I2060" s="106">
        <v>15</v>
      </c>
      <c r="J2060" s="106"/>
      <c r="K2060" s="106"/>
      <c r="L2060" s="106" t="s">
        <v>1248</v>
      </c>
      <c r="M2060" s="106" t="s">
        <v>924</v>
      </c>
      <c r="N2060" s="106">
        <v>0.56000000000000005</v>
      </c>
      <c r="O2060" s="106">
        <v>1.2</v>
      </c>
      <c r="P2060" s="106" t="s">
        <v>714</v>
      </c>
      <c r="Q2060" s="107" t="s">
        <v>2836</v>
      </c>
      <c r="R2060" s="107" t="s">
        <v>73</v>
      </c>
    </row>
    <row r="2061" spans="2:18" ht="20.100000000000001" customHeight="1" x14ac:dyDescent="0.4">
      <c r="B2061" s="105" t="str">
        <f t="shared" si="94"/>
        <v/>
      </c>
      <c r="C2061" s="105" t="str">
        <f t="shared" si="95"/>
        <v/>
      </c>
      <c r="D2061" s="105" t="str">
        <f t="shared" si="96"/>
        <v/>
      </c>
      <c r="E2061" s="106" t="s">
        <v>2406</v>
      </c>
      <c r="F2061" s="106" t="s">
        <v>2829</v>
      </c>
      <c r="G2061" s="106" t="s">
        <v>710</v>
      </c>
      <c r="H2061" s="106" t="s">
        <v>711</v>
      </c>
      <c r="I2061" s="106">
        <v>16</v>
      </c>
      <c r="J2061" s="106"/>
      <c r="K2061" s="106"/>
      <c r="L2061" s="106" t="s">
        <v>729</v>
      </c>
      <c r="M2061" s="106" t="s">
        <v>924</v>
      </c>
      <c r="N2061" s="106">
        <v>0.57999999999999996</v>
      </c>
      <c r="O2061" s="106">
        <v>1.2</v>
      </c>
      <c r="P2061" s="106" t="s">
        <v>714</v>
      </c>
      <c r="Q2061" s="107" t="s">
        <v>2837</v>
      </c>
      <c r="R2061" s="107" t="s">
        <v>73</v>
      </c>
    </row>
    <row r="2062" spans="2:18" ht="20.100000000000001" customHeight="1" x14ac:dyDescent="0.4">
      <c r="B2062" s="105" t="str">
        <f t="shared" si="94"/>
        <v/>
      </c>
      <c r="C2062" s="105" t="str">
        <f t="shared" si="95"/>
        <v/>
      </c>
      <c r="D2062" s="105" t="str">
        <f t="shared" si="96"/>
        <v/>
      </c>
      <c r="E2062" s="106" t="s">
        <v>2406</v>
      </c>
      <c r="F2062" s="106" t="s">
        <v>2829</v>
      </c>
      <c r="G2062" s="106" t="s">
        <v>710</v>
      </c>
      <c r="H2062" s="106" t="s">
        <v>711</v>
      </c>
      <c r="I2062" s="106">
        <v>16</v>
      </c>
      <c r="J2062" s="106"/>
      <c r="K2062" s="106"/>
      <c r="L2062" s="106" t="s">
        <v>733</v>
      </c>
      <c r="M2062" s="106" t="s">
        <v>924</v>
      </c>
      <c r="N2062" s="106">
        <v>0.57999999999999996</v>
      </c>
      <c r="O2062" s="106">
        <v>1.2</v>
      </c>
      <c r="P2062" s="106" t="s">
        <v>714</v>
      </c>
      <c r="Q2062" s="107" t="s">
        <v>2838</v>
      </c>
      <c r="R2062" s="107" t="s">
        <v>73</v>
      </c>
    </row>
    <row r="2063" spans="2:18" ht="20.100000000000001" customHeight="1" x14ac:dyDescent="0.4">
      <c r="B2063" s="105" t="str">
        <f t="shared" si="94"/>
        <v/>
      </c>
      <c r="C2063" s="105" t="str">
        <f t="shared" si="95"/>
        <v/>
      </c>
      <c r="D2063" s="105" t="str">
        <f t="shared" si="96"/>
        <v/>
      </c>
      <c r="E2063" s="106" t="s">
        <v>2406</v>
      </c>
      <c r="F2063" s="106" t="s">
        <v>2829</v>
      </c>
      <c r="G2063" s="106" t="s">
        <v>710</v>
      </c>
      <c r="H2063" s="106" t="s">
        <v>711</v>
      </c>
      <c r="I2063" s="106">
        <v>16</v>
      </c>
      <c r="J2063" s="106"/>
      <c r="K2063" s="106"/>
      <c r="L2063" s="106" t="s">
        <v>765</v>
      </c>
      <c r="M2063" s="106" t="s">
        <v>924</v>
      </c>
      <c r="N2063" s="106">
        <v>0.56999999999999995</v>
      </c>
      <c r="O2063" s="106">
        <v>1.2</v>
      </c>
      <c r="P2063" s="106" t="s">
        <v>714</v>
      </c>
      <c r="Q2063" s="107" t="s">
        <v>2839</v>
      </c>
      <c r="R2063" s="107" t="s">
        <v>73</v>
      </c>
    </row>
    <row r="2064" spans="2:18" ht="20.100000000000001" customHeight="1" x14ac:dyDescent="0.4">
      <c r="B2064" s="105" t="str">
        <f t="shared" si="94"/>
        <v/>
      </c>
      <c r="C2064" s="105" t="str">
        <f t="shared" si="95"/>
        <v/>
      </c>
      <c r="D2064" s="105" t="str">
        <f t="shared" si="96"/>
        <v/>
      </c>
      <c r="E2064" s="106" t="s">
        <v>2406</v>
      </c>
      <c r="F2064" s="106" t="s">
        <v>2829</v>
      </c>
      <c r="G2064" s="106" t="s">
        <v>710</v>
      </c>
      <c r="H2064" s="106" t="s">
        <v>1098</v>
      </c>
      <c r="I2064" s="106">
        <v>16</v>
      </c>
      <c r="J2064" s="106"/>
      <c r="K2064" s="106"/>
      <c r="L2064" s="106" t="s">
        <v>765</v>
      </c>
      <c r="M2064" s="106" t="s">
        <v>924</v>
      </c>
      <c r="N2064" s="106">
        <v>0.56000000000000005</v>
      </c>
      <c r="O2064" s="106">
        <v>1.2</v>
      </c>
      <c r="P2064" s="106" t="s">
        <v>714</v>
      </c>
      <c r="Q2064" s="107" t="s">
        <v>2840</v>
      </c>
      <c r="R2064" s="107" t="s">
        <v>73</v>
      </c>
    </row>
    <row r="2065" spans="2:18" ht="20.100000000000001" customHeight="1" x14ac:dyDescent="0.4">
      <c r="B2065" s="105" t="str">
        <f t="shared" ref="B2065:B2128" si="97">IF(OR($C$11="",$C$12=""),"",IFERROR(IF(AND($U$23&lt;&gt;R2065,$V$23&lt;&gt;R2065),"－",IF(AND(COUNTIF($C$11,"*樹脂スペーサー*")&gt;0,OR(M2065="空気",F2065="一般",F2065="一般ＰＧ")),"－",IF(AND($W$26&gt;0,$W$26&gt;=O2065),$U$26,IF(AND($W$27&gt;0,$W$27&gt;=O2065),$U$27,IF(AND($W$28&gt;0,$W$28&gt;=O2065),$U$28,IF(AND($W$29&gt;0,$W$29&gt;=O2065),$U$29,IF(AND($W$30&gt;0,$W$30&gt;=O2065),$U$30,IF(AND($W$31&gt;0,$W$31&gt;=O2065),$U$31,IF(AND($W$32&gt;0,$W$32&gt;=O2065),$U$32,"－"))))))))),"－"))</f>
        <v/>
      </c>
      <c r="C2065" s="105" t="str">
        <f t="shared" ref="C2065:C2128" si="98">IF(B2065="","",IF(B2065&lt;&gt;"－",VLOOKUP(B2065,$U$26:$V$32,2,FALSE),"－"))</f>
        <v/>
      </c>
      <c r="D2065" s="105" t="str">
        <f t="shared" ref="D2065:D2128" si="99">IF($H$10="","",IF($V$39&lt;&gt;"断熱等","－",IF(AND(COUNTIF($V$35,"*樹脂スペーサー*")&gt;0,OR(M2065="空気",F2065="一般",F2065="一般ＰＧ")),"－",IF(AND($V$36&lt;&gt;R2065,$W$36&lt;&gt;R2065),"－",IF(MID($H$10,10,1)="Z",IF(N2065&lt;=0.65,"○","－"),IF($V$37&gt;=O2065,"○","－"))))))</f>
        <v/>
      </c>
      <c r="E2065" s="106" t="s">
        <v>2406</v>
      </c>
      <c r="F2065" s="106" t="s">
        <v>2829</v>
      </c>
      <c r="G2065" s="106" t="s">
        <v>721</v>
      </c>
      <c r="H2065" s="106" t="s">
        <v>722</v>
      </c>
      <c r="I2065" s="106">
        <v>16</v>
      </c>
      <c r="J2065" s="106"/>
      <c r="K2065" s="106"/>
      <c r="L2065" s="106" t="s">
        <v>729</v>
      </c>
      <c r="M2065" s="106" t="s">
        <v>924</v>
      </c>
      <c r="N2065" s="106">
        <v>0.56999999999999995</v>
      </c>
      <c r="O2065" s="106">
        <v>1.2</v>
      </c>
      <c r="P2065" s="106" t="s">
        <v>714</v>
      </c>
      <c r="Q2065" s="107" t="s">
        <v>2841</v>
      </c>
      <c r="R2065" s="107" t="s">
        <v>73</v>
      </c>
    </row>
    <row r="2066" spans="2:18" ht="20.100000000000001" customHeight="1" x14ac:dyDescent="0.4">
      <c r="B2066" s="105" t="str">
        <f t="shared" si="97"/>
        <v/>
      </c>
      <c r="C2066" s="105" t="str">
        <f t="shared" si="98"/>
        <v/>
      </c>
      <c r="D2066" s="105" t="str">
        <f t="shared" si="99"/>
        <v/>
      </c>
      <c r="E2066" s="106" t="s">
        <v>2406</v>
      </c>
      <c r="F2066" s="106" t="s">
        <v>2829</v>
      </c>
      <c r="G2066" s="106" t="s">
        <v>721</v>
      </c>
      <c r="H2066" s="106" t="s">
        <v>722</v>
      </c>
      <c r="I2066" s="106">
        <v>16</v>
      </c>
      <c r="J2066" s="106"/>
      <c r="K2066" s="106"/>
      <c r="L2066" s="106" t="s">
        <v>733</v>
      </c>
      <c r="M2066" s="106" t="s">
        <v>924</v>
      </c>
      <c r="N2066" s="106">
        <v>0.56999999999999995</v>
      </c>
      <c r="O2066" s="106">
        <v>1.2</v>
      </c>
      <c r="P2066" s="106" t="s">
        <v>714</v>
      </c>
      <c r="Q2066" s="107" t="s">
        <v>2842</v>
      </c>
      <c r="R2066" s="107" t="s">
        <v>73</v>
      </c>
    </row>
    <row r="2067" spans="2:18" ht="20.100000000000001" customHeight="1" x14ac:dyDescent="0.4">
      <c r="B2067" s="105" t="str">
        <f t="shared" si="97"/>
        <v/>
      </c>
      <c r="C2067" s="105" t="str">
        <f t="shared" si="98"/>
        <v/>
      </c>
      <c r="D2067" s="105" t="str">
        <f t="shared" si="99"/>
        <v/>
      </c>
      <c r="E2067" s="106" t="s">
        <v>2406</v>
      </c>
      <c r="F2067" s="106" t="s">
        <v>2829</v>
      </c>
      <c r="G2067" s="106" t="s">
        <v>721</v>
      </c>
      <c r="H2067" s="106" t="s">
        <v>722</v>
      </c>
      <c r="I2067" s="106">
        <v>16</v>
      </c>
      <c r="J2067" s="106"/>
      <c r="K2067" s="106"/>
      <c r="L2067" s="106" t="s">
        <v>765</v>
      </c>
      <c r="M2067" s="106" t="s">
        <v>924</v>
      </c>
      <c r="N2067" s="106">
        <v>0.56999999999999995</v>
      </c>
      <c r="O2067" s="106">
        <v>1.2</v>
      </c>
      <c r="P2067" s="106" t="s">
        <v>714</v>
      </c>
      <c r="Q2067" s="107" t="s">
        <v>2843</v>
      </c>
      <c r="R2067" s="107" t="s">
        <v>73</v>
      </c>
    </row>
    <row r="2068" spans="2:18" ht="20.100000000000001" customHeight="1" x14ac:dyDescent="0.4">
      <c r="B2068" s="105" t="str">
        <f t="shared" si="97"/>
        <v/>
      </c>
      <c r="C2068" s="105" t="str">
        <f t="shared" si="98"/>
        <v/>
      </c>
      <c r="D2068" s="105" t="str">
        <f t="shared" si="99"/>
        <v/>
      </c>
      <c r="E2068" s="106" t="s">
        <v>2406</v>
      </c>
      <c r="F2068" s="106" t="s">
        <v>2829</v>
      </c>
      <c r="G2068" s="106" t="s">
        <v>773</v>
      </c>
      <c r="H2068" s="106" t="s">
        <v>774</v>
      </c>
      <c r="I2068" s="106">
        <v>16</v>
      </c>
      <c r="J2068" s="106"/>
      <c r="K2068" s="106"/>
      <c r="L2068" s="106" t="s">
        <v>729</v>
      </c>
      <c r="M2068" s="106" t="s">
        <v>924</v>
      </c>
      <c r="N2068" s="106">
        <v>0.54</v>
      </c>
      <c r="O2068" s="106">
        <v>1.2</v>
      </c>
      <c r="P2068" s="106" t="s">
        <v>714</v>
      </c>
      <c r="Q2068" s="107" t="s">
        <v>2844</v>
      </c>
      <c r="R2068" s="107" t="s">
        <v>73</v>
      </c>
    </row>
    <row r="2069" spans="2:18" ht="20.100000000000001" customHeight="1" x14ac:dyDescent="0.4">
      <c r="B2069" s="105" t="str">
        <f t="shared" si="97"/>
        <v/>
      </c>
      <c r="C2069" s="105" t="str">
        <f t="shared" si="98"/>
        <v/>
      </c>
      <c r="D2069" s="105" t="str">
        <f t="shared" si="99"/>
        <v/>
      </c>
      <c r="E2069" s="106" t="s">
        <v>2406</v>
      </c>
      <c r="F2069" s="106" t="s">
        <v>2829</v>
      </c>
      <c r="G2069" s="106" t="s">
        <v>773</v>
      </c>
      <c r="H2069" s="106" t="s">
        <v>774</v>
      </c>
      <c r="I2069" s="106">
        <v>16</v>
      </c>
      <c r="J2069" s="106"/>
      <c r="K2069" s="106"/>
      <c r="L2069" s="106" t="s">
        <v>733</v>
      </c>
      <c r="M2069" s="106" t="s">
        <v>924</v>
      </c>
      <c r="N2069" s="106">
        <v>0.54</v>
      </c>
      <c r="O2069" s="106">
        <v>1.2</v>
      </c>
      <c r="P2069" s="106" t="s">
        <v>714</v>
      </c>
      <c r="Q2069" s="107" t="s">
        <v>2845</v>
      </c>
      <c r="R2069" s="107" t="s">
        <v>73</v>
      </c>
    </row>
    <row r="2070" spans="2:18" ht="20.100000000000001" customHeight="1" x14ac:dyDescent="0.4">
      <c r="B2070" s="105" t="str">
        <f t="shared" si="97"/>
        <v/>
      </c>
      <c r="C2070" s="105" t="str">
        <f t="shared" si="98"/>
        <v/>
      </c>
      <c r="D2070" s="105" t="str">
        <f t="shared" si="99"/>
        <v/>
      </c>
      <c r="E2070" s="106" t="s">
        <v>2406</v>
      </c>
      <c r="F2070" s="106" t="s">
        <v>2829</v>
      </c>
      <c r="G2070" s="106" t="s">
        <v>773</v>
      </c>
      <c r="H2070" s="106" t="s">
        <v>774</v>
      </c>
      <c r="I2070" s="106">
        <v>15</v>
      </c>
      <c r="J2070" s="106"/>
      <c r="K2070" s="106"/>
      <c r="L2070" s="106" t="s">
        <v>765</v>
      </c>
      <c r="M2070" s="106" t="s">
        <v>924</v>
      </c>
      <c r="N2070" s="106">
        <v>0.54</v>
      </c>
      <c r="O2070" s="106">
        <v>1.2</v>
      </c>
      <c r="P2070" s="106" t="s">
        <v>714</v>
      </c>
      <c r="Q2070" s="107" t="s">
        <v>2846</v>
      </c>
      <c r="R2070" s="107" t="s">
        <v>73</v>
      </c>
    </row>
    <row r="2071" spans="2:18" ht="20.100000000000001" customHeight="1" x14ac:dyDescent="0.4">
      <c r="B2071" s="105" t="str">
        <f t="shared" si="97"/>
        <v/>
      </c>
      <c r="C2071" s="105" t="str">
        <f t="shared" si="98"/>
        <v/>
      </c>
      <c r="D2071" s="105" t="str">
        <f t="shared" si="99"/>
        <v/>
      </c>
      <c r="E2071" s="106" t="s">
        <v>2406</v>
      </c>
      <c r="F2071" s="106" t="s">
        <v>2829</v>
      </c>
      <c r="G2071" s="106" t="s">
        <v>773</v>
      </c>
      <c r="H2071" s="106" t="s">
        <v>1266</v>
      </c>
      <c r="I2071" s="106">
        <v>16</v>
      </c>
      <c r="J2071" s="106"/>
      <c r="K2071" s="106"/>
      <c r="L2071" s="106" t="s">
        <v>729</v>
      </c>
      <c r="M2071" s="106" t="s">
        <v>924</v>
      </c>
      <c r="N2071" s="106">
        <v>0.54</v>
      </c>
      <c r="O2071" s="106">
        <v>1.2</v>
      </c>
      <c r="P2071" s="106" t="s">
        <v>714</v>
      </c>
      <c r="Q2071" s="107" t="s">
        <v>2847</v>
      </c>
      <c r="R2071" s="107" t="s">
        <v>73</v>
      </c>
    </row>
    <row r="2072" spans="2:18" ht="20.100000000000001" customHeight="1" x14ac:dyDescent="0.4">
      <c r="B2072" s="105" t="str">
        <f t="shared" si="97"/>
        <v/>
      </c>
      <c r="C2072" s="105" t="str">
        <f t="shared" si="98"/>
        <v/>
      </c>
      <c r="D2072" s="105" t="str">
        <f t="shared" si="99"/>
        <v/>
      </c>
      <c r="E2072" s="106" t="s">
        <v>2406</v>
      </c>
      <c r="F2072" s="106" t="s">
        <v>2829</v>
      </c>
      <c r="G2072" s="106" t="s">
        <v>773</v>
      </c>
      <c r="H2072" s="106" t="s">
        <v>1266</v>
      </c>
      <c r="I2072" s="106">
        <v>15</v>
      </c>
      <c r="J2072" s="106"/>
      <c r="K2072" s="106"/>
      <c r="L2072" s="106" t="s">
        <v>733</v>
      </c>
      <c r="M2072" s="106" t="s">
        <v>924</v>
      </c>
      <c r="N2072" s="106">
        <v>0.54</v>
      </c>
      <c r="O2072" s="106">
        <v>1.2</v>
      </c>
      <c r="P2072" s="106" t="s">
        <v>714</v>
      </c>
      <c r="Q2072" s="107" t="s">
        <v>2848</v>
      </c>
      <c r="R2072" s="107" t="s">
        <v>73</v>
      </c>
    </row>
    <row r="2073" spans="2:18" ht="20.100000000000001" customHeight="1" x14ac:dyDescent="0.4">
      <c r="B2073" s="105" t="str">
        <f t="shared" si="97"/>
        <v/>
      </c>
      <c r="C2073" s="105" t="str">
        <f t="shared" si="98"/>
        <v/>
      </c>
      <c r="D2073" s="105" t="str">
        <f t="shared" si="99"/>
        <v/>
      </c>
      <c r="E2073" s="106" t="s">
        <v>2406</v>
      </c>
      <c r="F2073" s="106" t="s">
        <v>2829</v>
      </c>
      <c r="G2073" s="106" t="s">
        <v>773</v>
      </c>
      <c r="H2073" s="106" t="s">
        <v>1266</v>
      </c>
      <c r="I2073" s="106">
        <v>14</v>
      </c>
      <c r="J2073" s="106"/>
      <c r="K2073" s="106"/>
      <c r="L2073" s="106" t="s">
        <v>765</v>
      </c>
      <c r="M2073" s="106" t="s">
        <v>924</v>
      </c>
      <c r="N2073" s="106">
        <v>0.54</v>
      </c>
      <c r="O2073" s="106">
        <v>1.2</v>
      </c>
      <c r="P2073" s="106" t="s">
        <v>714</v>
      </c>
      <c r="Q2073" s="107" t="s">
        <v>2849</v>
      </c>
      <c r="R2073" s="107" t="s">
        <v>73</v>
      </c>
    </row>
    <row r="2074" spans="2:18" ht="20.100000000000001" customHeight="1" x14ac:dyDescent="0.4">
      <c r="B2074" s="105" t="str">
        <f t="shared" si="97"/>
        <v/>
      </c>
      <c r="C2074" s="105" t="str">
        <f t="shared" si="98"/>
        <v/>
      </c>
      <c r="D2074" s="105" t="str">
        <f t="shared" si="99"/>
        <v/>
      </c>
      <c r="E2074" s="106" t="s">
        <v>2406</v>
      </c>
      <c r="F2074" s="106" t="s">
        <v>2829</v>
      </c>
      <c r="G2074" s="106" t="s">
        <v>778</v>
      </c>
      <c r="H2074" s="106" t="s">
        <v>779</v>
      </c>
      <c r="I2074" s="106">
        <v>16</v>
      </c>
      <c r="J2074" s="106"/>
      <c r="K2074" s="106"/>
      <c r="L2074" s="106" t="s">
        <v>729</v>
      </c>
      <c r="M2074" s="106" t="s">
        <v>924</v>
      </c>
      <c r="N2074" s="106">
        <v>0.54</v>
      </c>
      <c r="O2074" s="106">
        <v>1.2</v>
      </c>
      <c r="P2074" s="106" t="s">
        <v>714</v>
      </c>
      <c r="Q2074" s="107" t="s">
        <v>2850</v>
      </c>
      <c r="R2074" s="107" t="s">
        <v>73</v>
      </c>
    </row>
    <row r="2075" spans="2:18" ht="20.100000000000001" customHeight="1" x14ac:dyDescent="0.4">
      <c r="B2075" s="105" t="str">
        <f t="shared" si="97"/>
        <v/>
      </c>
      <c r="C2075" s="105" t="str">
        <f t="shared" si="98"/>
        <v/>
      </c>
      <c r="D2075" s="105" t="str">
        <f t="shared" si="99"/>
        <v/>
      </c>
      <c r="E2075" s="106" t="s">
        <v>2406</v>
      </c>
      <c r="F2075" s="106" t="s">
        <v>2829</v>
      </c>
      <c r="G2075" s="106" t="s">
        <v>778</v>
      </c>
      <c r="H2075" s="106" t="s">
        <v>779</v>
      </c>
      <c r="I2075" s="106">
        <v>16</v>
      </c>
      <c r="J2075" s="106"/>
      <c r="K2075" s="106"/>
      <c r="L2075" s="106" t="s">
        <v>733</v>
      </c>
      <c r="M2075" s="106" t="s">
        <v>924</v>
      </c>
      <c r="N2075" s="106">
        <v>0.54</v>
      </c>
      <c r="O2075" s="106">
        <v>1.2</v>
      </c>
      <c r="P2075" s="106" t="s">
        <v>714</v>
      </c>
      <c r="Q2075" s="107" t="s">
        <v>2851</v>
      </c>
      <c r="R2075" s="107" t="s">
        <v>73</v>
      </c>
    </row>
    <row r="2076" spans="2:18" ht="20.100000000000001" customHeight="1" x14ac:dyDescent="0.4">
      <c r="B2076" s="105" t="str">
        <f t="shared" si="97"/>
        <v/>
      </c>
      <c r="C2076" s="105" t="str">
        <f t="shared" si="98"/>
        <v/>
      </c>
      <c r="D2076" s="105" t="str">
        <f t="shared" si="99"/>
        <v/>
      </c>
      <c r="E2076" s="106" t="s">
        <v>2406</v>
      </c>
      <c r="F2076" s="106" t="s">
        <v>2829</v>
      </c>
      <c r="G2076" s="106" t="s">
        <v>778</v>
      </c>
      <c r="H2076" s="106" t="s">
        <v>779</v>
      </c>
      <c r="I2076" s="106">
        <v>15</v>
      </c>
      <c r="J2076" s="106"/>
      <c r="K2076" s="106"/>
      <c r="L2076" s="106" t="s">
        <v>765</v>
      </c>
      <c r="M2076" s="106" t="s">
        <v>924</v>
      </c>
      <c r="N2076" s="106">
        <v>0.54</v>
      </c>
      <c r="O2076" s="106">
        <v>1.2</v>
      </c>
      <c r="P2076" s="106" t="s">
        <v>714</v>
      </c>
      <c r="Q2076" s="107" t="s">
        <v>2852</v>
      </c>
      <c r="R2076" s="107" t="s">
        <v>73</v>
      </c>
    </row>
    <row r="2077" spans="2:18" ht="20.100000000000001" customHeight="1" x14ac:dyDescent="0.4">
      <c r="B2077" s="105" t="str">
        <f t="shared" si="97"/>
        <v/>
      </c>
      <c r="C2077" s="105" t="str">
        <f t="shared" si="98"/>
        <v/>
      </c>
      <c r="D2077" s="105" t="str">
        <f t="shared" si="99"/>
        <v/>
      </c>
      <c r="E2077" s="106" t="s">
        <v>2406</v>
      </c>
      <c r="F2077" s="106" t="s">
        <v>2829</v>
      </c>
      <c r="G2077" s="106" t="s">
        <v>778</v>
      </c>
      <c r="H2077" s="106" t="s">
        <v>1269</v>
      </c>
      <c r="I2077" s="106">
        <v>16</v>
      </c>
      <c r="J2077" s="106"/>
      <c r="K2077" s="106"/>
      <c r="L2077" s="106" t="s">
        <v>729</v>
      </c>
      <c r="M2077" s="106" t="s">
        <v>924</v>
      </c>
      <c r="N2077" s="106">
        <v>0.54</v>
      </c>
      <c r="O2077" s="106">
        <v>1.2</v>
      </c>
      <c r="P2077" s="106" t="s">
        <v>714</v>
      </c>
      <c r="Q2077" s="107" t="s">
        <v>2853</v>
      </c>
      <c r="R2077" s="107" t="s">
        <v>73</v>
      </c>
    </row>
    <row r="2078" spans="2:18" ht="20.100000000000001" customHeight="1" x14ac:dyDescent="0.4">
      <c r="B2078" s="105" t="str">
        <f t="shared" si="97"/>
        <v/>
      </c>
      <c r="C2078" s="105" t="str">
        <f t="shared" si="98"/>
        <v/>
      </c>
      <c r="D2078" s="105" t="str">
        <f t="shared" si="99"/>
        <v/>
      </c>
      <c r="E2078" s="106" t="s">
        <v>2406</v>
      </c>
      <c r="F2078" s="106" t="s">
        <v>2829</v>
      </c>
      <c r="G2078" s="106" t="s">
        <v>778</v>
      </c>
      <c r="H2078" s="106" t="s">
        <v>1269</v>
      </c>
      <c r="I2078" s="106">
        <v>15</v>
      </c>
      <c r="J2078" s="106"/>
      <c r="K2078" s="106"/>
      <c r="L2078" s="106" t="s">
        <v>733</v>
      </c>
      <c r="M2078" s="106" t="s">
        <v>924</v>
      </c>
      <c r="N2078" s="106">
        <v>0.54</v>
      </c>
      <c r="O2078" s="106">
        <v>1.2</v>
      </c>
      <c r="P2078" s="106" t="s">
        <v>714</v>
      </c>
      <c r="Q2078" s="107" t="s">
        <v>2854</v>
      </c>
      <c r="R2078" s="107" t="s">
        <v>73</v>
      </c>
    </row>
    <row r="2079" spans="2:18" ht="20.100000000000001" customHeight="1" x14ac:dyDescent="0.4">
      <c r="B2079" s="105" t="str">
        <f t="shared" si="97"/>
        <v/>
      </c>
      <c r="C2079" s="105" t="str">
        <f t="shared" si="98"/>
        <v/>
      </c>
      <c r="D2079" s="105" t="str">
        <f t="shared" si="99"/>
        <v/>
      </c>
      <c r="E2079" s="106" t="s">
        <v>2406</v>
      </c>
      <c r="F2079" s="106" t="s">
        <v>2829</v>
      </c>
      <c r="G2079" s="106" t="s">
        <v>778</v>
      </c>
      <c r="H2079" s="106" t="s">
        <v>1269</v>
      </c>
      <c r="I2079" s="106">
        <v>14</v>
      </c>
      <c r="J2079" s="106"/>
      <c r="K2079" s="106"/>
      <c r="L2079" s="106" t="s">
        <v>765</v>
      </c>
      <c r="M2079" s="106" t="s">
        <v>924</v>
      </c>
      <c r="N2079" s="106">
        <v>0.54</v>
      </c>
      <c r="O2079" s="106">
        <v>1.2</v>
      </c>
      <c r="P2079" s="106" t="s">
        <v>714</v>
      </c>
      <c r="Q2079" s="107" t="s">
        <v>2855</v>
      </c>
      <c r="R2079" s="107" t="s">
        <v>73</v>
      </c>
    </row>
    <row r="2080" spans="2:18" ht="20.100000000000001" customHeight="1" x14ac:dyDescent="0.4">
      <c r="B2080" s="105" t="str">
        <f t="shared" si="97"/>
        <v/>
      </c>
      <c r="C2080" s="105" t="str">
        <f t="shared" si="98"/>
        <v/>
      </c>
      <c r="D2080" s="105" t="str">
        <f t="shared" si="99"/>
        <v/>
      </c>
      <c r="E2080" s="106" t="s">
        <v>2406</v>
      </c>
      <c r="F2080" s="106" t="s">
        <v>2829</v>
      </c>
      <c r="G2080" s="106" t="s">
        <v>782</v>
      </c>
      <c r="H2080" s="106" t="s">
        <v>783</v>
      </c>
      <c r="I2080" s="106">
        <v>16</v>
      </c>
      <c r="J2080" s="106"/>
      <c r="K2080" s="106"/>
      <c r="L2080" s="106" t="s">
        <v>729</v>
      </c>
      <c r="M2080" s="106" t="s">
        <v>924</v>
      </c>
      <c r="N2080" s="106">
        <v>0.38</v>
      </c>
      <c r="O2080" s="106">
        <v>1.2</v>
      </c>
      <c r="P2080" s="106" t="s">
        <v>714</v>
      </c>
      <c r="Q2080" s="107" t="s">
        <v>2856</v>
      </c>
      <c r="R2080" s="107" t="s">
        <v>73</v>
      </c>
    </row>
    <row r="2081" spans="2:18" ht="20.100000000000001" customHeight="1" x14ac:dyDescent="0.4">
      <c r="B2081" s="105" t="str">
        <f t="shared" si="97"/>
        <v/>
      </c>
      <c r="C2081" s="105" t="str">
        <f t="shared" si="98"/>
        <v/>
      </c>
      <c r="D2081" s="105" t="str">
        <f t="shared" si="99"/>
        <v/>
      </c>
      <c r="E2081" s="106" t="s">
        <v>2406</v>
      </c>
      <c r="F2081" s="106" t="s">
        <v>2829</v>
      </c>
      <c r="G2081" s="106" t="s">
        <v>782</v>
      </c>
      <c r="H2081" s="106" t="s">
        <v>783</v>
      </c>
      <c r="I2081" s="106">
        <v>16</v>
      </c>
      <c r="J2081" s="106"/>
      <c r="K2081" s="106"/>
      <c r="L2081" s="106" t="s">
        <v>733</v>
      </c>
      <c r="M2081" s="106" t="s">
        <v>924</v>
      </c>
      <c r="N2081" s="106">
        <v>0.38</v>
      </c>
      <c r="O2081" s="106">
        <v>1.2</v>
      </c>
      <c r="P2081" s="106" t="s">
        <v>714</v>
      </c>
      <c r="Q2081" s="107" t="s">
        <v>2857</v>
      </c>
      <c r="R2081" s="107" t="s">
        <v>73</v>
      </c>
    </row>
    <row r="2082" spans="2:18" ht="20.100000000000001" customHeight="1" x14ac:dyDescent="0.4">
      <c r="B2082" s="105" t="str">
        <f t="shared" si="97"/>
        <v/>
      </c>
      <c r="C2082" s="105" t="str">
        <f t="shared" si="98"/>
        <v/>
      </c>
      <c r="D2082" s="105" t="str">
        <f t="shared" si="99"/>
        <v/>
      </c>
      <c r="E2082" s="106" t="s">
        <v>2406</v>
      </c>
      <c r="F2082" s="106" t="s">
        <v>2829</v>
      </c>
      <c r="G2082" s="106" t="s">
        <v>782</v>
      </c>
      <c r="H2082" s="106" t="s">
        <v>783</v>
      </c>
      <c r="I2082" s="106">
        <v>15</v>
      </c>
      <c r="J2082" s="106"/>
      <c r="K2082" s="106"/>
      <c r="L2082" s="106" t="s">
        <v>765</v>
      </c>
      <c r="M2082" s="106" t="s">
        <v>924</v>
      </c>
      <c r="N2082" s="106">
        <v>0.38</v>
      </c>
      <c r="O2082" s="106">
        <v>1.2</v>
      </c>
      <c r="P2082" s="106" t="s">
        <v>714</v>
      </c>
      <c r="Q2082" s="107" t="s">
        <v>2858</v>
      </c>
      <c r="R2082" s="107" t="s">
        <v>73</v>
      </c>
    </row>
    <row r="2083" spans="2:18" ht="20.100000000000001" customHeight="1" x14ac:dyDescent="0.4">
      <c r="B2083" s="105" t="str">
        <f t="shared" si="97"/>
        <v/>
      </c>
      <c r="C2083" s="105" t="str">
        <f t="shared" si="98"/>
        <v/>
      </c>
      <c r="D2083" s="105" t="str">
        <f t="shared" si="99"/>
        <v/>
      </c>
      <c r="E2083" s="106" t="s">
        <v>2406</v>
      </c>
      <c r="F2083" s="106" t="s">
        <v>2829</v>
      </c>
      <c r="G2083" s="106" t="s">
        <v>2477</v>
      </c>
      <c r="H2083" s="106" t="s">
        <v>729</v>
      </c>
      <c r="I2083" s="106">
        <v>16</v>
      </c>
      <c r="J2083" s="106"/>
      <c r="K2083" s="106"/>
      <c r="L2083" s="106" t="s">
        <v>2478</v>
      </c>
      <c r="M2083" s="106" t="s">
        <v>924</v>
      </c>
      <c r="N2083" s="106">
        <v>0.54</v>
      </c>
      <c r="O2083" s="106">
        <v>1.2</v>
      </c>
      <c r="P2083" s="106" t="s">
        <v>714</v>
      </c>
      <c r="Q2083" s="107" t="s">
        <v>2859</v>
      </c>
      <c r="R2083" s="107" t="s">
        <v>73</v>
      </c>
    </row>
    <row r="2084" spans="2:18" ht="20.100000000000001" customHeight="1" x14ac:dyDescent="0.4">
      <c r="B2084" s="105" t="str">
        <f t="shared" si="97"/>
        <v/>
      </c>
      <c r="C2084" s="105" t="str">
        <f t="shared" si="98"/>
        <v/>
      </c>
      <c r="D2084" s="105" t="str">
        <f t="shared" si="99"/>
        <v/>
      </c>
      <c r="E2084" s="106" t="s">
        <v>2406</v>
      </c>
      <c r="F2084" s="106" t="s">
        <v>2829</v>
      </c>
      <c r="G2084" s="106" t="s">
        <v>2477</v>
      </c>
      <c r="H2084" s="106" t="s">
        <v>733</v>
      </c>
      <c r="I2084" s="106">
        <v>16</v>
      </c>
      <c r="J2084" s="106"/>
      <c r="K2084" s="106"/>
      <c r="L2084" s="106" t="s">
        <v>2478</v>
      </c>
      <c r="M2084" s="106" t="s">
        <v>924</v>
      </c>
      <c r="N2084" s="106">
        <v>0.53</v>
      </c>
      <c r="O2084" s="106">
        <v>1.2</v>
      </c>
      <c r="P2084" s="106" t="s">
        <v>714</v>
      </c>
      <c r="Q2084" s="107" t="s">
        <v>2860</v>
      </c>
      <c r="R2084" s="107" t="s">
        <v>73</v>
      </c>
    </row>
    <row r="2085" spans="2:18" ht="20.100000000000001" customHeight="1" x14ac:dyDescent="0.4">
      <c r="B2085" s="105" t="str">
        <f t="shared" si="97"/>
        <v/>
      </c>
      <c r="C2085" s="105" t="str">
        <f t="shared" si="98"/>
        <v/>
      </c>
      <c r="D2085" s="105" t="str">
        <f t="shared" si="99"/>
        <v/>
      </c>
      <c r="E2085" s="106" t="s">
        <v>2406</v>
      </c>
      <c r="F2085" s="106" t="s">
        <v>2829</v>
      </c>
      <c r="G2085" s="106" t="s">
        <v>2477</v>
      </c>
      <c r="H2085" s="106" t="s">
        <v>765</v>
      </c>
      <c r="I2085" s="106">
        <v>16</v>
      </c>
      <c r="J2085" s="106"/>
      <c r="K2085" s="106"/>
      <c r="L2085" s="106" t="s">
        <v>2478</v>
      </c>
      <c r="M2085" s="106" t="s">
        <v>924</v>
      </c>
      <c r="N2085" s="106">
        <v>0.52</v>
      </c>
      <c r="O2085" s="106">
        <v>1.2</v>
      </c>
      <c r="P2085" s="106" t="s">
        <v>714</v>
      </c>
      <c r="Q2085" s="107" t="s">
        <v>2861</v>
      </c>
      <c r="R2085" s="107" t="s">
        <v>73</v>
      </c>
    </row>
    <row r="2086" spans="2:18" ht="20.100000000000001" customHeight="1" x14ac:dyDescent="0.4">
      <c r="B2086" s="105" t="str">
        <f t="shared" si="97"/>
        <v/>
      </c>
      <c r="C2086" s="105" t="str">
        <f t="shared" si="98"/>
        <v/>
      </c>
      <c r="D2086" s="105" t="str">
        <f t="shared" si="99"/>
        <v/>
      </c>
      <c r="E2086" s="106" t="s">
        <v>2406</v>
      </c>
      <c r="F2086" s="106" t="s">
        <v>2829</v>
      </c>
      <c r="G2086" s="106" t="s">
        <v>2482</v>
      </c>
      <c r="H2086" s="106" t="s">
        <v>729</v>
      </c>
      <c r="I2086" s="106">
        <v>16</v>
      </c>
      <c r="J2086" s="106"/>
      <c r="K2086" s="106"/>
      <c r="L2086" s="106" t="s">
        <v>2483</v>
      </c>
      <c r="M2086" s="106" t="s">
        <v>924</v>
      </c>
      <c r="N2086" s="106">
        <v>0.54</v>
      </c>
      <c r="O2086" s="106">
        <v>1.2</v>
      </c>
      <c r="P2086" s="106" t="s">
        <v>714</v>
      </c>
      <c r="Q2086" s="107" t="s">
        <v>2862</v>
      </c>
      <c r="R2086" s="107" t="s">
        <v>73</v>
      </c>
    </row>
    <row r="2087" spans="2:18" ht="20.100000000000001" customHeight="1" x14ac:dyDescent="0.4">
      <c r="B2087" s="105" t="str">
        <f t="shared" si="97"/>
        <v/>
      </c>
      <c r="C2087" s="105" t="str">
        <f t="shared" si="98"/>
        <v/>
      </c>
      <c r="D2087" s="105" t="str">
        <f t="shared" si="99"/>
        <v/>
      </c>
      <c r="E2087" s="106" t="s">
        <v>2406</v>
      </c>
      <c r="F2087" s="106" t="s">
        <v>2829</v>
      </c>
      <c r="G2087" s="106" t="s">
        <v>2482</v>
      </c>
      <c r="H2087" s="106" t="s">
        <v>733</v>
      </c>
      <c r="I2087" s="106">
        <v>16</v>
      </c>
      <c r="J2087" s="106"/>
      <c r="K2087" s="106"/>
      <c r="L2087" s="106" t="s">
        <v>2483</v>
      </c>
      <c r="M2087" s="106" t="s">
        <v>924</v>
      </c>
      <c r="N2087" s="106">
        <v>0.53</v>
      </c>
      <c r="O2087" s="106">
        <v>1.2</v>
      </c>
      <c r="P2087" s="106" t="s">
        <v>714</v>
      </c>
      <c r="Q2087" s="107" t="s">
        <v>2863</v>
      </c>
      <c r="R2087" s="107" t="s">
        <v>73</v>
      </c>
    </row>
    <row r="2088" spans="2:18" ht="20.100000000000001" customHeight="1" x14ac:dyDescent="0.4">
      <c r="B2088" s="105" t="str">
        <f t="shared" si="97"/>
        <v/>
      </c>
      <c r="C2088" s="105" t="str">
        <f t="shared" si="98"/>
        <v/>
      </c>
      <c r="D2088" s="105" t="str">
        <f t="shared" si="99"/>
        <v/>
      </c>
      <c r="E2088" s="106" t="s">
        <v>2406</v>
      </c>
      <c r="F2088" s="106" t="s">
        <v>2829</v>
      </c>
      <c r="G2088" s="106" t="s">
        <v>2482</v>
      </c>
      <c r="H2088" s="106" t="s">
        <v>765</v>
      </c>
      <c r="I2088" s="106">
        <v>16</v>
      </c>
      <c r="J2088" s="106"/>
      <c r="K2088" s="106"/>
      <c r="L2088" s="106" t="s">
        <v>2483</v>
      </c>
      <c r="M2088" s="106" t="s">
        <v>924</v>
      </c>
      <c r="N2088" s="106">
        <v>0.52</v>
      </c>
      <c r="O2088" s="106">
        <v>1.2</v>
      </c>
      <c r="P2088" s="106" t="s">
        <v>714</v>
      </c>
      <c r="Q2088" s="107" t="s">
        <v>2864</v>
      </c>
      <c r="R2088" s="107" t="s">
        <v>73</v>
      </c>
    </row>
    <row r="2089" spans="2:18" ht="20.100000000000001" customHeight="1" x14ac:dyDescent="0.4">
      <c r="B2089" s="105" t="str">
        <f t="shared" si="97"/>
        <v/>
      </c>
      <c r="C2089" s="105" t="str">
        <f t="shared" si="98"/>
        <v/>
      </c>
      <c r="D2089" s="105" t="str">
        <f t="shared" si="99"/>
        <v/>
      </c>
      <c r="E2089" s="106" t="s">
        <v>2406</v>
      </c>
      <c r="F2089" s="106" t="s">
        <v>2829</v>
      </c>
      <c r="G2089" s="106" t="s">
        <v>2437</v>
      </c>
      <c r="H2089" s="106" t="s">
        <v>2438</v>
      </c>
      <c r="I2089" s="106">
        <v>16</v>
      </c>
      <c r="J2089" s="106"/>
      <c r="K2089" s="106"/>
      <c r="L2089" s="106" t="s">
        <v>729</v>
      </c>
      <c r="M2089" s="106" t="s">
        <v>924</v>
      </c>
      <c r="N2089" s="106">
        <v>0.52</v>
      </c>
      <c r="O2089" s="106">
        <v>1.2</v>
      </c>
      <c r="P2089" s="106" t="s">
        <v>714</v>
      </c>
      <c r="Q2089" s="107" t="s">
        <v>2865</v>
      </c>
      <c r="R2089" s="107" t="s">
        <v>73</v>
      </c>
    </row>
    <row r="2090" spans="2:18" ht="20.100000000000001" customHeight="1" x14ac:dyDescent="0.4">
      <c r="B2090" s="105" t="str">
        <f t="shared" si="97"/>
        <v/>
      </c>
      <c r="C2090" s="105" t="str">
        <f t="shared" si="98"/>
        <v/>
      </c>
      <c r="D2090" s="105" t="str">
        <f t="shared" si="99"/>
        <v/>
      </c>
      <c r="E2090" s="106" t="s">
        <v>2406</v>
      </c>
      <c r="F2090" s="106" t="s">
        <v>2829</v>
      </c>
      <c r="G2090" s="106" t="s">
        <v>2437</v>
      </c>
      <c r="H2090" s="106" t="s">
        <v>2438</v>
      </c>
      <c r="I2090" s="106">
        <v>16</v>
      </c>
      <c r="J2090" s="106"/>
      <c r="K2090" s="106"/>
      <c r="L2090" s="106" t="s">
        <v>733</v>
      </c>
      <c r="M2090" s="106" t="s">
        <v>924</v>
      </c>
      <c r="N2090" s="106">
        <v>0.52</v>
      </c>
      <c r="O2090" s="106">
        <v>1.2</v>
      </c>
      <c r="P2090" s="106" t="s">
        <v>714</v>
      </c>
      <c r="Q2090" s="107" t="s">
        <v>2866</v>
      </c>
      <c r="R2090" s="107" t="s">
        <v>73</v>
      </c>
    </row>
    <row r="2091" spans="2:18" ht="20.100000000000001" customHeight="1" x14ac:dyDescent="0.4">
      <c r="B2091" s="105" t="str">
        <f t="shared" si="97"/>
        <v/>
      </c>
      <c r="C2091" s="105" t="str">
        <f t="shared" si="98"/>
        <v/>
      </c>
      <c r="D2091" s="105" t="str">
        <f t="shared" si="99"/>
        <v/>
      </c>
      <c r="E2091" s="106" t="s">
        <v>2406</v>
      </c>
      <c r="F2091" s="106" t="s">
        <v>2829</v>
      </c>
      <c r="G2091" s="106" t="s">
        <v>2437</v>
      </c>
      <c r="H2091" s="106" t="s">
        <v>2438</v>
      </c>
      <c r="I2091" s="106">
        <v>15</v>
      </c>
      <c r="J2091" s="106"/>
      <c r="K2091" s="106"/>
      <c r="L2091" s="106" t="s">
        <v>765</v>
      </c>
      <c r="M2091" s="106" t="s">
        <v>924</v>
      </c>
      <c r="N2091" s="106">
        <v>0.52</v>
      </c>
      <c r="O2091" s="106">
        <v>1.2</v>
      </c>
      <c r="P2091" s="106" t="s">
        <v>714</v>
      </c>
      <c r="Q2091" s="107" t="s">
        <v>2867</v>
      </c>
      <c r="R2091" s="107" t="s">
        <v>73</v>
      </c>
    </row>
    <row r="2092" spans="2:18" ht="20.100000000000001" customHeight="1" x14ac:dyDescent="0.4">
      <c r="B2092" s="105" t="str">
        <f t="shared" si="97"/>
        <v/>
      </c>
      <c r="C2092" s="105" t="str">
        <f t="shared" si="98"/>
        <v/>
      </c>
      <c r="D2092" s="105" t="str">
        <f t="shared" si="99"/>
        <v/>
      </c>
      <c r="E2092" s="106" t="s">
        <v>2406</v>
      </c>
      <c r="F2092" s="106" t="s">
        <v>2829</v>
      </c>
      <c r="G2092" s="106" t="s">
        <v>2442</v>
      </c>
      <c r="H2092" s="106" t="s">
        <v>2443</v>
      </c>
      <c r="I2092" s="106">
        <v>16</v>
      </c>
      <c r="J2092" s="106"/>
      <c r="K2092" s="106"/>
      <c r="L2092" s="106" t="s">
        <v>729</v>
      </c>
      <c r="M2092" s="106" t="s">
        <v>924</v>
      </c>
      <c r="N2092" s="106">
        <v>0.52</v>
      </c>
      <c r="O2092" s="106">
        <v>1.2</v>
      </c>
      <c r="P2092" s="106" t="s">
        <v>714</v>
      </c>
      <c r="Q2092" s="107" t="s">
        <v>2868</v>
      </c>
      <c r="R2092" s="107" t="s">
        <v>73</v>
      </c>
    </row>
    <row r="2093" spans="2:18" ht="20.100000000000001" customHeight="1" x14ac:dyDescent="0.4">
      <c r="B2093" s="105" t="str">
        <f t="shared" si="97"/>
        <v/>
      </c>
      <c r="C2093" s="105" t="str">
        <f t="shared" si="98"/>
        <v/>
      </c>
      <c r="D2093" s="105" t="str">
        <f t="shared" si="99"/>
        <v/>
      </c>
      <c r="E2093" s="106" t="s">
        <v>2406</v>
      </c>
      <c r="F2093" s="106" t="s">
        <v>2829</v>
      </c>
      <c r="G2093" s="106" t="s">
        <v>2442</v>
      </c>
      <c r="H2093" s="106" t="s">
        <v>2443</v>
      </c>
      <c r="I2093" s="106">
        <v>16</v>
      </c>
      <c r="J2093" s="106"/>
      <c r="K2093" s="106"/>
      <c r="L2093" s="106" t="s">
        <v>733</v>
      </c>
      <c r="M2093" s="106" t="s">
        <v>924</v>
      </c>
      <c r="N2093" s="106">
        <v>0.52</v>
      </c>
      <c r="O2093" s="106">
        <v>1.2</v>
      </c>
      <c r="P2093" s="106" t="s">
        <v>714</v>
      </c>
      <c r="Q2093" s="107" t="s">
        <v>2869</v>
      </c>
      <c r="R2093" s="107" t="s">
        <v>73</v>
      </c>
    </row>
    <row r="2094" spans="2:18" ht="20.100000000000001" customHeight="1" x14ac:dyDescent="0.4">
      <c r="B2094" s="105" t="str">
        <f t="shared" si="97"/>
        <v/>
      </c>
      <c r="C2094" s="105" t="str">
        <f t="shared" si="98"/>
        <v/>
      </c>
      <c r="D2094" s="105" t="str">
        <f t="shared" si="99"/>
        <v/>
      </c>
      <c r="E2094" s="106" t="s">
        <v>2406</v>
      </c>
      <c r="F2094" s="106" t="s">
        <v>2829</v>
      </c>
      <c r="G2094" s="106" t="s">
        <v>2442</v>
      </c>
      <c r="H2094" s="106" t="s">
        <v>2443</v>
      </c>
      <c r="I2094" s="106">
        <v>15</v>
      </c>
      <c r="J2094" s="106"/>
      <c r="K2094" s="106"/>
      <c r="L2094" s="106" t="s">
        <v>765</v>
      </c>
      <c r="M2094" s="106" t="s">
        <v>924</v>
      </c>
      <c r="N2094" s="106">
        <v>0.52</v>
      </c>
      <c r="O2094" s="106">
        <v>1.2</v>
      </c>
      <c r="P2094" s="106" t="s">
        <v>714</v>
      </c>
      <c r="Q2094" s="107" t="s">
        <v>2870</v>
      </c>
      <c r="R2094" s="107" t="s">
        <v>73</v>
      </c>
    </row>
    <row r="2095" spans="2:18" ht="20.100000000000001" customHeight="1" x14ac:dyDescent="0.4">
      <c r="B2095" s="105" t="str">
        <f t="shared" si="97"/>
        <v/>
      </c>
      <c r="C2095" s="105" t="str">
        <f t="shared" si="98"/>
        <v/>
      </c>
      <c r="D2095" s="105" t="str">
        <f t="shared" si="99"/>
        <v/>
      </c>
      <c r="E2095" s="106" t="s">
        <v>2406</v>
      </c>
      <c r="F2095" s="106" t="s">
        <v>2829</v>
      </c>
      <c r="G2095" s="106" t="s">
        <v>697</v>
      </c>
      <c r="H2095" s="106" t="s">
        <v>729</v>
      </c>
      <c r="I2095" s="106">
        <v>16</v>
      </c>
      <c r="J2095" s="106"/>
      <c r="K2095" s="106"/>
      <c r="L2095" s="106" t="s">
        <v>707</v>
      </c>
      <c r="M2095" s="106" t="s">
        <v>924</v>
      </c>
      <c r="N2095" s="106">
        <v>0.54</v>
      </c>
      <c r="O2095" s="106">
        <v>1.2</v>
      </c>
      <c r="P2095" s="106" t="s">
        <v>714</v>
      </c>
      <c r="Q2095" s="107" t="s">
        <v>2871</v>
      </c>
      <c r="R2095" s="107" t="s">
        <v>73</v>
      </c>
    </row>
    <row r="2096" spans="2:18" ht="20.100000000000001" customHeight="1" x14ac:dyDescent="0.4">
      <c r="B2096" s="105" t="str">
        <f t="shared" si="97"/>
        <v/>
      </c>
      <c r="C2096" s="105" t="str">
        <f t="shared" si="98"/>
        <v/>
      </c>
      <c r="D2096" s="105" t="str">
        <f t="shared" si="99"/>
        <v/>
      </c>
      <c r="E2096" s="106" t="s">
        <v>2406</v>
      </c>
      <c r="F2096" s="106" t="s">
        <v>2829</v>
      </c>
      <c r="G2096" s="106" t="s">
        <v>697</v>
      </c>
      <c r="H2096" s="106" t="s">
        <v>729</v>
      </c>
      <c r="I2096" s="106">
        <v>16</v>
      </c>
      <c r="J2096" s="106"/>
      <c r="K2096" s="106"/>
      <c r="L2096" s="106" t="s">
        <v>1817</v>
      </c>
      <c r="M2096" s="106" t="s">
        <v>924</v>
      </c>
      <c r="N2096" s="106">
        <v>0.54</v>
      </c>
      <c r="O2096" s="106">
        <v>1.2</v>
      </c>
      <c r="P2096" s="106" t="s">
        <v>714</v>
      </c>
      <c r="Q2096" s="107" t="s">
        <v>2872</v>
      </c>
      <c r="R2096" s="107" t="s">
        <v>73</v>
      </c>
    </row>
    <row r="2097" spans="2:18" ht="20.100000000000001" customHeight="1" x14ac:dyDescent="0.4">
      <c r="B2097" s="105" t="str">
        <f t="shared" si="97"/>
        <v/>
      </c>
      <c r="C2097" s="105" t="str">
        <f t="shared" si="98"/>
        <v/>
      </c>
      <c r="D2097" s="105" t="str">
        <f t="shared" si="99"/>
        <v/>
      </c>
      <c r="E2097" s="106" t="s">
        <v>2406</v>
      </c>
      <c r="F2097" s="106" t="s">
        <v>2829</v>
      </c>
      <c r="G2097" s="106" t="s">
        <v>697</v>
      </c>
      <c r="H2097" s="106" t="s">
        <v>733</v>
      </c>
      <c r="I2097" s="106">
        <v>16</v>
      </c>
      <c r="J2097" s="106"/>
      <c r="K2097" s="106"/>
      <c r="L2097" s="106" t="s">
        <v>1817</v>
      </c>
      <c r="M2097" s="106" t="s">
        <v>924</v>
      </c>
      <c r="N2097" s="106">
        <v>0.53</v>
      </c>
      <c r="O2097" s="106">
        <v>1.2</v>
      </c>
      <c r="P2097" s="106" t="s">
        <v>714</v>
      </c>
      <c r="Q2097" s="107" t="s">
        <v>2873</v>
      </c>
      <c r="R2097" s="107" t="s">
        <v>73</v>
      </c>
    </row>
    <row r="2098" spans="2:18" ht="20.100000000000001" customHeight="1" x14ac:dyDescent="0.4">
      <c r="B2098" s="105" t="str">
        <f t="shared" si="97"/>
        <v/>
      </c>
      <c r="C2098" s="105" t="str">
        <f t="shared" si="98"/>
        <v/>
      </c>
      <c r="D2098" s="105" t="str">
        <f t="shared" si="99"/>
        <v/>
      </c>
      <c r="E2098" s="106" t="s">
        <v>2406</v>
      </c>
      <c r="F2098" s="106" t="s">
        <v>2829</v>
      </c>
      <c r="G2098" s="106" t="s">
        <v>697</v>
      </c>
      <c r="H2098" s="106" t="s">
        <v>733</v>
      </c>
      <c r="I2098" s="106">
        <v>16</v>
      </c>
      <c r="J2098" s="106"/>
      <c r="K2098" s="106"/>
      <c r="L2098" s="106" t="s">
        <v>1027</v>
      </c>
      <c r="M2098" s="106" t="s">
        <v>924</v>
      </c>
      <c r="N2098" s="106">
        <v>0.53</v>
      </c>
      <c r="O2098" s="106">
        <v>1.2</v>
      </c>
      <c r="P2098" s="106" t="s">
        <v>714</v>
      </c>
      <c r="Q2098" s="107" t="s">
        <v>2874</v>
      </c>
      <c r="R2098" s="107" t="s">
        <v>73</v>
      </c>
    </row>
    <row r="2099" spans="2:18" ht="20.100000000000001" customHeight="1" x14ac:dyDescent="0.4">
      <c r="B2099" s="105" t="str">
        <f t="shared" si="97"/>
        <v/>
      </c>
      <c r="C2099" s="105" t="str">
        <f t="shared" si="98"/>
        <v/>
      </c>
      <c r="D2099" s="105" t="str">
        <f t="shared" si="99"/>
        <v/>
      </c>
      <c r="E2099" s="106" t="s">
        <v>2406</v>
      </c>
      <c r="F2099" s="106" t="s">
        <v>2829</v>
      </c>
      <c r="G2099" s="106" t="s">
        <v>697</v>
      </c>
      <c r="H2099" s="106" t="s">
        <v>765</v>
      </c>
      <c r="I2099" s="106">
        <v>16</v>
      </c>
      <c r="J2099" s="106"/>
      <c r="K2099" s="106"/>
      <c r="L2099" s="106" t="s">
        <v>1027</v>
      </c>
      <c r="M2099" s="106" t="s">
        <v>924</v>
      </c>
      <c r="N2099" s="106">
        <v>0.52</v>
      </c>
      <c r="O2099" s="106">
        <v>1.2</v>
      </c>
      <c r="P2099" s="106" t="s">
        <v>714</v>
      </c>
      <c r="Q2099" s="107" t="s">
        <v>2875</v>
      </c>
      <c r="R2099" s="107" t="s">
        <v>73</v>
      </c>
    </row>
    <row r="2100" spans="2:18" ht="20.100000000000001" customHeight="1" x14ac:dyDescent="0.4">
      <c r="B2100" s="105" t="str">
        <f t="shared" si="97"/>
        <v/>
      </c>
      <c r="C2100" s="105" t="str">
        <f t="shared" si="98"/>
        <v/>
      </c>
      <c r="D2100" s="105" t="str">
        <f t="shared" si="99"/>
        <v/>
      </c>
      <c r="E2100" s="106" t="s">
        <v>2406</v>
      </c>
      <c r="F2100" s="106" t="s">
        <v>2829</v>
      </c>
      <c r="G2100" s="106" t="s">
        <v>697</v>
      </c>
      <c r="H2100" s="106" t="s">
        <v>765</v>
      </c>
      <c r="I2100" s="106">
        <v>16</v>
      </c>
      <c r="J2100" s="106"/>
      <c r="K2100" s="106"/>
      <c r="L2100" s="106" t="s">
        <v>1389</v>
      </c>
      <c r="M2100" s="106" t="s">
        <v>924</v>
      </c>
      <c r="N2100" s="106">
        <v>0.52</v>
      </c>
      <c r="O2100" s="106">
        <v>1.2</v>
      </c>
      <c r="P2100" s="106" t="s">
        <v>714</v>
      </c>
      <c r="Q2100" s="107" t="s">
        <v>2876</v>
      </c>
      <c r="R2100" s="107" t="s">
        <v>73</v>
      </c>
    </row>
    <row r="2101" spans="2:18" ht="20.100000000000001" customHeight="1" x14ac:dyDescent="0.4">
      <c r="B2101" s="105" t="str">
        <f t="shared" si="97"/>
        <v/>
      </c>
      <c r="C2101" s="105" t="str">
        <f t="shared" si="98"/>
        <v/>
      </c>
      <c r="D2101" s="105" t="str">
        <f t="shared" si="99"/>
        <v/>
      </c>
      <c r="E2101" s="106" t="s">
        <v>2406</v>
      </c>
      <c r="F2101" s="106" t="s">
        <v>2829</v>
      </c>
      <c r="G2101" s="106" t="s">
        <v>697</v>
      </c>
      <c r="H2101" s="106" t="s">
        <v>1248</v>
      </c>
      <c r="I2101" s="106">
        <v>15</v>
      </c>
      <c r="J2101" s="106"/>
      <c r="K2101" s="106"/>
      <c r="L2101" s="106" t="s">
        <v>1389</v>
      </c>
      <c r="M2101" s="106" t="s">
        <v>924</v>
      </c>
      <c r="N2101" s="106">
        <v>0.52</v>
      </c>
      <c r="O2101" s="106">
        <v>1.2</v>
      </c>
      <c r="P2101" s="106" t="s">
        <v>714</v>
      </c>
      <c r="Q2101" s="107" t="s">
        <v>2877</v>
      </c>
      <c r="R2101" s="107" t="s">
        <v>73</v>
      </c>
    </row>
    <row r="2102" spans="2:18" ht="20.100000000000001" customHeight="1" x14ac:dyDescent="0.4">
      <c r="B2102" s="105" t="str">
        <f t="shared" si="97"/>
        <v/>
      </c>
      <c r="C2102" s="105" t="str">
        <f t="shared" si="98"/>
        <v/>
      </c>
      <c r="D2102" s="105" t="str">
        <f t="shared" si="99"/>
        <v/>
      </c>
      <c r="E2102" s="106" t="s">
        <v>2406</v>
      </c>
      <c r="F2102" s="106" t="s">
        <v>2829</v>
      </c>
      <c r="G2102" s="106" t="s">
        <v>710</v>
      </c>
      <c r="H2102" s="106" t="s">
        <v>729</v>
      </c>
      <c r="I2102" s="106">
        <v>16</v>
      </c>
      <c r="J2102" s="106"/>
      <c r="K2102" s="106"/>
      <c r="L2102" s="106" t="s">
        <v>711</v>
      </c>
      <c r="M2102" s="106" t="s">
        <v>924</v>
      </c>
      <c r="N2102" s="106">
        <v>0.54</v>
      </c>
      <c r="O2102" s="106">
        <v>1.2</v>
      </c>
      <c r="P2102" s="106" t="s">
        <v>714</v>
      </c>
      <c r="Q2102" s="107" t="s">
        <v>2878</v>
      </c>
      <c r="R2102" s="107" t="s">
        <v>73</v>
      </c>
    </row>
    <row r="2103" spans="2:18" ht="20.100000000000001" customHeight="1" x14ac:dyDescent="0.4">
      <c r="B2103" s="105" t="str">
        <f t="shared" si="97"/>
        <v/>
      </c>
      <c r="C2103" s="105" t="str">
        <f t="shared" si="98"/>
        <v/>
      </c>
      <c r="D2103" s="105" t="str">
        <f t="shared" si="99"/>
        <v/>
      </c>
      <c r="E2103" s="106" t="s">
        <v>2406</v>
      </c>
      <c r="F2103" s="106" t="s">
        <v>2829</v>
      </c>
      <c r="G2103" s="106" t="s">
        <v>710</v>
      </c>
      <c r="H2103" s="106" t="s">
        <v>733</v>
      </c>
      <c r="I2103" s="106">
        <v>16</v>
      </c>
      <c r="J2103" s="106"/>
      <c r="K2103" s="106"/>
      <c r="L2103" s="106" t="s">
        <v>711</v>
      </c>
      <c r="M2103" s="106" t="s">
        <v>924</v>
      </c>
      <c r="N2103" s="106">
        <v>0.53</v>
      </c>
      <c r="O2103" s="106">
        <v>1.2</v>
      </c>
      <c r="P2103" s="106" t="s">
        <v>714</v>
      </c>
      <c r="Q2103" s="107" t="s">
        <v>2879</v>
      </c>
      <c r="R2103" s="107" t="s">
        <v>73</v>
      </c>
    </row>
    <row r="2104" spans="2:18" ht="20.100000000000001" customHeight="1" x14ac:dyDescent="0.4">
      <c r="B2104" s="105" t="str">
        <f t="shared" si="97"/>
        <v/>
      </c>
      <c r="C2104" s="105" t="str">
        <f t="shared" si="98"/>
        <v/>
      </c>
      <c r="D2104" s="105" t="str">
        <f t="shared" si="99"/>
        <v/>
      </c>
      <c r="E2104" s="106" t="s">
        <v>2406</v>
      </c>
      <c r="F2104" s="106" t="s">
        <v>2829</v>
      </c>
      <c r="G2104" s="106" t="s">
        <v>710</v>
      </c>
      <c r="H2104" s="106" t="s">
        <v>765</v>
      </c>
      <c r="I2104" s="106">
        <v>16</v>
      </c>
      <c r="J2104" s="106"/>
      <c r="K2104" s="106"/>
      <c r="L2104" s="106" t="s">
        <v>711</v>
      </c>
      <c r="M2104" s="106" t="s">
        <v>924</v>
      </c>
      <c r="N2104" s="106">
        <v>0.52</v>
      </c>
      <c r="O2104" s="106">
        <v>1.2</v>
      </c>
      <c r="P2104" s="106" t="s">
        <v>714</v>
      </c>
      <c r="Q2104" s="107" t="s">
        <v>2880</v>
      </c>
      <c r="R2104" s="107" t="s">
        <v>73</v>
      </c>
    </row>
    <row r="2105" spans="2:18" ht="20.100000000000001" customHeight="1" x14ac:dyDescent="0.4">
      <c r="B2105" s="105" t="str">
        <f t="shared" si="97"/>
        <v/>
      </c>
      <c r="C2105" s="105" t="str">
        <f t="shared" si="98"/>
        <v/>
      </c>
      <c r="D2105" s="105" t="str">
        <f t="shared" si="99"/>
        <v/>
      </c>
      <c r="E2105" s="106" t="s">
        <v>2406</v>
      </c>
      <c r="F2105" s="106" t="s">
        <v>2829</v>
      </c>
      <c r="G2105" s="106" t="s">
        <v>710</v>
      </c>
      <c r="H2105" s="106" t="s">
        <v>765</v>
      </c>
      <c r="I2105" s="106">
        <v>16</v>
      </c>
      <c r="J2105" s="106"/>
      <c r="K2105" s="106"/>
      <c r="L2105" s="106" t="s">
        <v>1098</v>
      </c>
      <c r="M2105" s="106" t="s">
        <v>924</v>
      </c>
      <c r="N2105" s="106">
        <v>0.52</v>
      </c>
      <c r="O2105" s="106">
        <v>1.2</v>
      </c>
      <c r="P2105" s="106" t="s">
        <v>714</v>
      </c>
      <c r="Q2105" s="107" t="s">
        <v>2881</v>
      </c>
      <c r="R2105" s="107" t="s">
        <v>73</v>
      </c>
    </row>
    <row r="2106" spans="2:18" ht="20.100000000000001" customHeight="1" x14ac:dyDescent="0.4">
      <c r="B2106" s="105" t="str">
        <f t="shared" si="97"/>
        <v/>
      </c>
      <c r="C2106" s="105" t="str">
        <f t="shared" si="98"/>
        <v/>
      </c>
      <c r="D2106" s="105" t="str">
        <f t="shared" si="99"/>
        <v/>
      </c>
      <c r="E2106" s="106" t="s">
        <v>2406</v>
      </c>
      <c r="F2106" s="106" t="s">
        <v>2829</v>
      </c>
      <c r="G2106" s="106" t="s">
        <v>721</v>
      </c>
      <c r="H2106" s="106" t="s">
        <v>729</v>
      </c>
      <c r="I2106" s="106">
        <v>16</v>
      </c>
      <c r="J2106" s="106"/>
      <c r="K2106" s="106"/>
      <c r="L2106" s="106" t="s">
        <v>722</v>
      </c>
      <c r="M2106" s="106" t="s">
        <v>924</v>
      </c>
      <c r="N2106" s="106">
        <v>0.54</v>
      </c>
      <c r="O2106" s="106">
        <v>1.2</v>
      </c>
      <c r="P2106" s="106" t="s">
        <v>714</v>
      </c>
      <c r="Q2106" s="107" t="s">
        <v>2882</v>
      </c>
      <c r="R2106" s="107" t="s">
        <v>73</v>
      </c>
    </row>
    <row r="2107" spans="2:18" ht="20.100000000000001" customHeight="1" x14ac:dyDescent="0.4">
      <c r="B2107" s="105" t="str">
        <f t="shared" si="97"/>
        <v/>
      </c>
      <c r="C2107" s="105" t="str">
        <f t="shared" si="98"/>
        <v/>
      </c>
      <c r="D2107" s="105" t="str">
        <f t="shared" si="99"/>
        <v/>
      </c>
      <c r="E2107" s="106" t="s">
        <v>2406</v>
      </c>
      <c r="F2107" s="106" t="s">
        <v>2829</v>
      </c>
      <c r="G2107" s="106" t="s">
        <v>721</v>
      </c>
      <c r="H2107" s="106" t="s">
        <v>733</v>
      </c>
      <c r="I2107" s="106">
        <v>16</v>
      </c>
      <c r="J2107" s="106"/>
      <c r="K2107" s="106"/>
      <c r="L2107" s="106" t="s">
        <v>722</v>
      </c>
      <c r="M2107" s="106" t="s">
        <v>924</v>
      </c>
      <c r="N2107" s="106">
        <v>0.53</v>
      </c>
      <c r="O2107" s="106">
        <v>1.2</v>
      </c>
      <c r="P2107" s="106" t="s">
        <v>714</v>
      </c>
      <c r="Q2107" s="107" t="s">
        <v>2883</v>
      </c>
      <c r="R2107" s="107" t="s">
        <v>73</v>
      </c>
    </row>
    <row r="2108" spans="2:18" ht="20.100000000000001" customHeight="1" x14ac:dyDescent="0.4">
      <c r="B2108" s="105" t="str">
        <f t="shared" si="97"/>
        <v/>
      </c>
      <c r="C2108" s="105" t="str">
        <f t="shared" si="98"/>
        <v/>
      </c>
      <c r="D2108" s="105" t="str">
        <f t="shared" si="99"/>
        <v/>
      </c>
      <c r="E2108" s="106" t="s">
        <v>2406</v>
      </c>
      <c r="F2108" s="106" t="s">
        <v>2829</v>
      </c>
      <c r="G2108" s="106" t="s">
        <v>721</v>
      </c>
      <c r="H2108" s="106" t="s">
        <v>765</v>
      </c>
      <c r="I2108" s="106">
        <v>16</v>
      </c>
      <c r="J2108" s="106"/>
      <c r="K2108" s="106"/>
      <c r="L2108" s="106" t="s">
        <v>722</v>
      </c>
      <c r="M2108" s="106" t="s">
        <v>924</v>
      </c>
      <c r="N2108" s="106">
        <v>0.52</v>
      </c>
      <c r="O2108" s="106">
        <v>1.2</v>
      </c>
      <c r="P2108" s="106" t="s">
        <v>714</v>
      </c>
      <c r="Q2108" s="107" t="s">
        <v>2884</v>
      </c>
      <c r="R2108" s="107" t="s">
        <v>73</v>
      </c>
    </row>
    <row r="2109" spans="2:18" ht="20.100000000000001" customHeight="1" x14ac:dyDescent="0.4">
      <c r="B2109" s="105" t="str">
        <f t="shared" si="97"/>
        <v/>
      </c>
      <c r="C2109" s="105" t="str">
        <f t="shared" si="98"/>
        <v/>
      </c>
      <c r="D2109" s="105" t="str">
        <f t="shared" si="99"/>
        <v/>
      </c>
      <c r="E2109" s="106" t="s">
        <v>2406</v>
      </c>
      <c r="F2109" s="106" t="s">
        <v>2829</v>
      </c>
      <c r="G2109" s="106" t="s">
        <v>773</v>
      </c>
      <c r="H2109" s="106" t="s">
        <v>729</v>
      </c>
      <c r="I2109" s="106">
        <v>16</v>
      </c>
      <c r="J2109" s="106"/>
      <c r="K2109" s="106"/>
      <c r="L2109" s="106" t="s">
        <v>774</v>
      </c>
      <c r="M2109" s="106" t="s">
        <v>924</v>
      </c>
      <c r="N2109" s="106">
        <v>0.54</v>
      </c>
      <c r="O2109" s="106">
        <v>1.2</v>
      </c>
      <c r="P2109" s="106" t="s">
        <v>714</v>
      </c>
      <c r="Q2109" s="107" t="s">
        <v>2885</v>
      </c>
      <c r="R2109" s="107" t="s">
        <v>73</v>
      </c>
    </row>
    <row r="2110" spans="2:18" ht="20.100000000000001" customHeight="1" x14ac:dyDescent="0.4">
      <c r="B2110" s="105" t="str">
        <f t="shared" si="97"/>
        <v/>
      </c>
      <c r="C2110" s="105" t="str">
        <f t="shared" si="98"/>
        <v/>
      </c>
      <c r="D2110" s="105" t="str">
        <f t="shared" si="99"/>
        <v/>
      </c>
      <c r="E2110" s="106" t="s">
        <v>2406</v>
      </c>
      <c r="F2110" s="106" t="s">
        <v>2829</v>
      </c>
      <c r="G2110" s="106" t="s">
        <v>773</v>
      </c>
      <c r="H2110" s="106" t="s">
        <v>733</v>
      </c>
      <c r="I2110" s="106">
        <v>16</v>
      </c>
      <c r="J2110" s="106"/>
      <c r="K2110" s="106"/>
      <c r="L2110" s="106" t="s">
        <v>774</v>
      </c>
      <c r="M2110" s="106" t="s">
        <v>924</v>
      </c>
      <c r="N2110" s="106">
        <v>0.53</v>
      </c>
      <c r="O2110" s="106">
        <v>1.2</v>
      </c>
      <c r="P2110" s="106" t="s">
        <v>714</v>
      </c>
      <c r="Q2110" s="107" t="s">
        <v>2886</v>
      </c>
      <c r="R2110" s="107" t="s">
        <v>73</v>
      </c>
    </row>
    <row r="2111" spans="2:18" ht="20.100000000000001" customHeight="1" x14ac:dyDescent="0.4">
      <c r="B2111" s="105" t="str">
        <f t="shared" si="97"/>
        <v/>
      </c>
      <c r="C2111" s="105" t="str">
        <f t="shared" si="98"/>
        <v/>
      </c>
      <c r="D2111" s="105" t="str">
        <f t="shared" si="99"/>
        <v/>
      </c>
      <c r="E2111" s="106" t="s">
        <v>2406</v>
      </c>
      <c r="F2111" s="106" t="s">
        <v>2829</v>
      </c>
      <c r="G2111" s="106" t="s">
        <v>773</v>
      </c>
      <c r="H2111" s="106" t="s">
        <v>765</v>
      </c>
      <c r="I2111" s="106">
        <v>15</v>
      </c>
      <c r="J2111" s="106"/>
      <c r="K2111" s="106"/>
      <c r="L2111" s="106" t="s">
        <v>774</v>
      </c>
      <c r="M2111" s="106" t="s">
        <v>924</v>
      </c>
      <c r="N2111" s="106">
        <v>0.52</v>
      </c>
      <c r="O2111" s="106">
        <v>1.2</v>
      </c>
      <c r="P2111" s="106" t="s">
        <v>714</v>
      </c>
      <c r="Q2111" s="107" t="s">
        <v>2887</v>
      </c>
      <c r="R2111" s="107" t="s">
        <v>73</v>
      </c>
    </row>
    <row r="2112" spans="2:18" ht="20.100000000000001" customHeight="1" x14ac:dyDescent="0.4">
      <c r="B2112" s="105" t="str">
        <f t="shared" si="97"/>
        <v/>
      </c>
      <c r="C2112" s="105" t="str">
        <f t="shared" si="98"/>
        <v/>
      </c>
      <c r="D2112" s="105" t="str">
        <f t="shared" si="99"/>
        <v/>
      </c>
      <c r="E2112" s="106" t="s">
        <v>2406</v>
      </c>
      <c r="F2112" s="106" t="s">
        <v>2829</v>
      </c>
      <c r="G2112" s="106" t="s">
        <v>773</v>
      </c>
      <c r="H2112" s="106" t="s">
        <v>729</v>
      </c>
      <c r="I2112" s="106">
        <v>16</v>
      </c>
      <c r="J2112" s="106"/>
      <c r="K2112" s="106"/>
      <c r="L2112" s="106" t="s">
        <v>1266</v>
      </c>
      <c r="M2112" s="106" t="s">
        <v>924</v>
      </c>
      <c r="N2112" s="106">
        <v>0.54</v>
      </c>
      <c r="O2112" s="106">
        <v>1.2</v>
      </c>
      <c r="P2112" s="106" t="s">
        <v>714</v>
      </c>
      <c r="Q2112" s="107" t="s">
        <v>2888</v>
      </c>
      <c r="R2112" s="107" t="s">
        <v>73</v>
      </c>
    </row>
    <row r="2113" spans="2:18" ht="20.100000000000001" customHeight="1" x14ac:dyDescent="0.4">
      <c r="B2113" s="105" t="str">
        <f t="shared" si="97"/>
        <v/>
      </c>
      <c r="C2113" s="105" t="str">
        <f t="shared" si="98"/>
        <v/>
      </c>
      <c r="D2113" s="105" t="str">
        <f t="shared" si="99"/>
        <v/>
      </c>
      <c r="E2113" s="106" t="s">
        <v>2406</v>
      </c>
      <c r="F2113" s="106" t="s">
        <v>2829</v>
      </c>
      <c r="G2113" s="106" t="s">
        <v>773</v>
      </c>
      <c r="H2113" s="106" t="s">
        <v>733</v>
      </c>
      <c r="I2113" s="106">
        <v>15</v>
      </c>
      <c r="J2113" s="106"/>
      <c r="K2113" s="106"/>
      <c r="L2113" s="106" t="s">
        <v>1266</v>
      </c>
      <c r="M2113" s="106" t="s">
        <v>924</v>
      </c>
      <c r="N2113" s="106">
        <v>0.53</v>
      </c>
      <c r="O2113" s="106">
        <v>1.2</v>
      </c>
      <c r="P2113" s="106" t="s">
        <v>714</v>
      </c>
      <c r="Q2113" s="107" t="s">
        <v>2889</v>
      </c>
      <c r="R2113" s="107" t="s">
        <v>73</v>
      </c>
    </row>
    <row r="2114" spans="2:18" ht="20.100000000000001" customHeight="1" x14ac:dyDescent="0.4">
      <c r="B2114" s="105" t="str">
        <f t="shared" si="97"/>
        <v/>
      </c>
      <c r="C2114" s="105" t="str">
        <f t="shared" si="98"/>
        <v/>
      </c>
      <c r="D2114" s="105" t="str">
        <f t="shared" si="99"/>
        <v/>
      </c>
      <c r="E2114" s="106" t="s">
        <v>2406</v>
      </c>
      <c r="F2114" s="106" t="s">
        <v>2829</v>
      </c>
      <c r="G2114" s="106" t="s">
        <v>773</v>
      </c>
      <c r="H2114" s="106" t="s">
        <v>765</v>
      </c>
      <c r="I2114" s="106">
        <v>14</v>
      </c>
      <c r="J2114" s="106"/>
      <c r="K2114" s="106"/>
      <c r="L2114" s="106" t="s">
        <v>1266</v>
      </c>
      <c r="M2114" s="106" t="s">
        <v>924</v>
      </c>
      <c r="N2114" s="106">
        <v>0.52</v>
      </c>
      <c r="O2114" s="106">
        <v>1.2</v>
      </c>
      <c r="P2114" s="106" t="s">
        <v>714</v>
      </c>
      <c r="Q2114" s="107" t="s">
        <v>2890</v>
      </c>
      <c r="R2114" s="107" t="s">
        <v>73</v>
      </c>
    </row>
    <row r="2115" spans="2:18" ht="20.100000000000001" customHeight="1" x14ac:dyDescent="0.4">
      <c r="B2115" s="105" t="str">
        <f t="shared" si="97"/>
        <v/>
      </c>
      <c r="C2115" s="105" t="str">
        <f t="shared" si="98"/>
        <v/>
      </c>
      <c r="D2115" s="105" t="str">
        <f t="shared" si="99"/>
        <v/>
      </c>
      <c r="E2115" s="106" t="s">
        <v>2406</v>
      </c>
      <c r="F2115" s="106" t="s">
        <v>2829</v>
      </c>
      <c r="G2115" s="106" t="s">
        <v>778</v>
      </c>
      <c r="H2115" s="106" t="s">
        <v>729</v>
      </c>
      <c r="I2115" s="106">
        <v>16</v>
      </c>
      <c r="J2115" s="106"/>
      <c r="K2115" s="106"/>
      <c r="L2115" s="106" t="s">
        <v>779</v>
      </c>
      <c r="M2115" s="106" t="s">
        <v>924</v>
      </c>
      <c r="N2115" s="106">
        <v>0.54</v>
      </c>
      <c r="O2115" s="106">
        <v>1.2</v>
      </c>
      <c r="P2115" s="106" t="s">
        <v>714</v>
      </c>
      <c r="Q2115" s="107" t="s">
        <v>2891</v>
      </c>
      <c r="R2115" s="107" t="s">
        <v>73</v>
      </c>
    </row>
    <row r="2116" spans="2:18" ht="20.100000000000001" customHeight="1" x14ac:dyDescent="0.4">
      <c r="B2116" s="105" t="str">
        <f t="shared" si="97"/>
        <v/>
      </c>
      <c r="C2116" s="105" t="str">
        <f t="shared" si="98"/>
        <v/>
      </c>
      <c r="D2116" s="105" t="str">
        <f t="shared" si="99"/>
        <v/>
      </c>
      <c r="E2116" s="106" t="s">
        <v>2406</v>
      </c>
      <c r="F2116" s="106" t="s">
        <v>2829</v>
      </c>
      <c r="G2116" s="106" t="s">
        <v>778</v>
      </c>
      <c r="H2116" s="106" t="s">
        <v>733</v>
      </c>
      <c r="I2116" s="106">
        <v>16</v>
      </c>
      <c r="J2116" s="106"/>
      <c r="K2116" s="106"/>
      <c r="L2116" s="106" t="s">
        <v>779</v>
      </c>
      <c r="M2116" s="106" t="s">
        <v>924</v>
      </c>
      <c r="N2116" s="106">
        <v>0.53</v>
      </c>
      <c r="O2116" s="106">
        <v>1.2</v>
      </c>
      <c r="P2116" s="106" t="s">
        <v>714</v>
      </c>
      <c r="Q2116" s="107" t="s">
        <v>2892</v>
      </c>
      <c r="R2116" s="107" t="s">
        <v>73</v>
      </c>
    </row>
    <row r="2117" spans="2:18" ht="20.100000000000001" customHeight="1" x14ac:dyDescent="0.4">
      <c r="B2117" s="105" t="str">
        <f t="shared" si="97"/>
        <v/>
      </c>
      <c r="C2117" s="105" t="str">
        <f t="shared" si="98"/>
        <v/>
      </c>
      <c r="D2117" s="105" t="str">
        <f t="shared" si="99"/>
        <v/>
      </c>
      <c r="E2117" s="106" t="s">
        <v>2406</v>
      </c>
      <c r="F2117" s="106" t="s">
        <v>2829</v>
      </c>
      <c r="G2117" s="106" t="s">
        <v>778</v>
      </c>
      <c r="H2117" s="106" t="s">
        <v>765</v>
      </c>
      <c r="I2117" s="106">
        <v>15</v>
      </c>
      <c r="J2117" s="106"/>
      <c r="K2117" s="106"/>
      <c r="L2117" s="106" t="s">
        <v>779</v>
      </c>
      <c r="M2117" s="106" t="s">
        <v>924</v>
      </c>
      <c r="N2117" s="106">
        <v>0.52</v>
      </c>
      <c r="O2117" s="106">
        <v>1.2</v>
      </c>
      <c r="P2117" s="106" t="s">
        <v>714</v>
      </c>
      <c r="Q2117" s="107" t="s">
        <v>2893</v>
      </c>
      <c r="R2117" s="107" t="s">
        <v>73</v>
      </c>
    </row>
    <row r="2118" spans="2:18" ht="20.100000000000001" customHeight="1" x14ac:dyDescent="0.4">
      <c r="B2118" s="105" t="str">
        <f t="shared" si="97"/>
        <v/>
      </c>
      <c r="C2118" s="105" t="str">
        <f t="shared" si="98"/>
        <v/>
      </c>
      <c r="D2118" s="105" t="str">
        <f t="shared" si="99"/>
        <v/>
      </c>
      <c r="E2118" s="106" t="s">
        <v>2406</v>
      </c>
      <c r="F2118" s="106" t="s">
        <v>2829</v>
      </c>
      <c r="G2118" s="106" t="s">
        <v>778</v>
      </c>
      <c r="H2118" s="106" t="s">
        <v>729</v>
      </c>
      <c r="I2118" s="106">
        <v>16</v>
      </c>
      <c r="J2118" s="106"/>
      <c r="K2118" s="106"/>
      <c r="L2118" s="106" t="s">
        <v>1269</v>
      </c>
      <c r="M2118" s="106" t="s">
        <v>924</v>
      </c>
      <c r="N2118" s="106">
        <v>0.54</v>
      </c>
      <c r="O2118" s="106">
        <v>1.2</v>
      </c>
      <c r="P2118" s="106" t="s">
        <v>714</v>
      </c>
      <c r="Q2118" s="107" t="s">
        <v>2894</v>
      </c>
      <c r="R2118" s="107" t="s">
        <v>73</v>
      </c>
    </row>
    <row r="2119" spans="2:18" ht="20.100000000000001" customHeight="1" x14ac:dyDescent="0.4">
      <c r="B2119" s="105" t="str">
        <f t="shared" si="97"/>
        <v/>
      </c>
      <c r="C2119" s="105" t="str">
        <f t="shared" si="98"/>
        <v/>
      </c>
      <c r="D2119" s="105" t="str">
        <f t="shared" si="99"/>
        <v/>
      </c>
      <c r="E2119" s="106" t="s">
        <v>2406</v>
      </c>
      <c r="F2119" s="106" t="s">
        <v>2829</v>
      </c>
      <c r="G2119" s="106" t="s">
        <v>778</v>
      </c>
      <c r="H2119" s="106" t="s">
        <v>733</v>
      </c>
      <c r="I2119" s="106">
        <v>15</v>
      </c>
      <c r="J2119" s="106"/>
      <c r="K2119" s="106"/>
      <c r="L2119" s="106" t="s">
        <v>1269</v>
      </c>
      <c r="M2119" s="106" t="s">
        <v>924</v>
      </c>
      <c r="N2119" s="106">
        <v>0.53</v>
      </c>
      <c r="O2119" s="106">
        <v>1.2</v>
      </c>
      <c r="P2119" s="106" t="s">
        <v>714</v>
      </c>
      <c r="Q2119" s="107" t="s">
        <v>2895</v>
      </c>
      <c r="R2119" s="107" t="s">
        <v>73</v>
      </c>
    </row>
    <row r="2120" spans="2:18" ht="20.100000000000001" customHeight="1" x14ac:dyDescent="0.4">
      <c r="B2120" s="105" t="str">
        <f t="shared" si="97"/>
        <v/>
      </c>
      <c r="C2120" s="105" t="str">
        <f t="shared" si="98"/>
        <v/>
      </c>
      <c r="D2120" s="105" t="str">
        <f t="shared" si="99"/>
        <v/>
      </c>
      <c r="E2120" s="106" t="s">
        <v>2406</v>
      </c>
      <c r="F2120" s="106" t="s">
        <v>2829</v>
      </c>
      <c r="G2120" s="106" t="s">
        <v>778</v>
      </c>
      <c r="H2120" s="106" t="s">
        <v>765</v>
      </c>
      <c r="I2120" s="106">
        <v>14</v>
      </c>
      <c r="J2120" s="106"/>
      <c r="K2120" s="106"/>
      <c r="L2120" s="106" t="s">
        <v>1269</v>
      </c>
      <c r="M2120" s="106" t="s">
        <v>924</v>
      </c>
      <c r="N2120" s="106">
        <v>0.52</v>
      </c>
      <c r="O2120" s="106">
        <v>1.2</v>
      </c>
      <c r="P2120" s="106" t="s">
        <v>714</v>
      </c>
      <c r="Q2120" s="107" t="s">
        <v>2896</v>
      </c>
      <c r="R2120" s="107" t="s">
        <v>73</v>
      </c>
    </row>
    <row r="2121" spans="2:18" ht="20.100000000000001" customHeight="1" x14ac:dyDescent="0.4">
      <c r="B2121" s="105" t="str">
        <f t="shared" si="97"/>
        <v/>
      </c>
      <c r="C2121" s="105" t="str">
        <f t="shared" si="98"/>
        <v/>
      </c>
      <c r="D2121" s="105" t="str">
        <f t="shared" si="99"/>
        <v/>
      </c>
      <c r="E2121" s="106" t="s">
        <v>2406</v>
      </c>
      <c r="F2121" s="106" t="s">
        <v>2829</v>
      </c>
      <c r="G2121" s="106" t="s">
        <v>782</v>
      </c>
      <c r="H2121" s="106" t="s">
        <v>729</v>
      </c>
      <c r="I2121" s="106">
        <v>16</v>
      </c>
      <c r="J2121" s="106"/>
      <c r="K2121" s="106"/>
      <c r="L2121" s="106" t="s">
        <v>783</v>
      </c>
      <c r="M2121" s="106" t="s">
        <v>924</v>
      </c>
      <c r="N2121" s="106">
        <v>0.51</v>
      </c>
      <c r="O2121" s="106">
        <v>1.2</v>
      </c>
      <c r="P2121" s="106" t="s">
        <v>714</v>
      </c>
      <c r="Q2121" s="107" t="s">
        <v>2897</v>
      </c>
      <c r="R2121" s="107" t="s">
        <v>73</v>
      </c>
    </row>
    <row r="2122" spans="2:18" ht="20.100000000000001" customHeight="1" x14ac:dyDescent="0.4">
      <c r="B2122" s="105" t="str">
        <f t="shared" si="97"/>
        <v/>
      </c>
      <c r="C2122" s="105" t="str">
        <f t="shared" si="98"/>
        <v/>
      </c>
      <c r="D2122" s="105" t="str">
        <f t="shared" si="99"/>
        <v/>
      </c>
      <c r="E2122" s="106" t="s">
        <v>2406</v>
      </c>
      <c r="F2122" s="106" t="s">
        <v>2829</v>
      </c>
      <c r="G2122" s="106" t="s">
        <v>782</v>
      </c>
      <c r="H2122" s="106" t="s">
        <v>733</v>
      </c>
      <c r="I2122" s="106">
        <v>16</v>
      </c>
      <c r="J2122" s="106"/>
      <c r="K2122" s="106"/>
      <c r="L2122" s="106" t="s">
        <v>783</v>
      </c>
      <c r="M2122" s="106" t="s">
        <v>924</v>
      </c>
      <c r="N2122" s="106">
        <v>0.5</v>
      </c>
      <c r="O2122" s="106">
        <v>1.2</v>
      </c>
      <c r="P2122" s="106" t="s">
        <v>714</v>
      </c>
      <c r="Q2122" s="107" t="s">
        <v>2898</v>
      </c>
      <c r="R2122" s="107" t="s">
        <v>73</v>
      </c>
    </row>
    <row r="2123" spans="2:18" ht="20.100000000000001" customHeight="1" x14ac:dyDescent="0.4">
      <c r="B2123" s="105" t="str">
        <f t="shared" si="97"/>
        <v/>
      </c>
      <c r="C2123" s="105" t="str">
        <f t="shared" si="98"/>
        <v/>
      </c>
      <c r="D2123" s="105" t="str">
        <f t="shared" si="99"/>
        <v/>
      </c>
      <c r="E2123" s="106" t="s">
        <v>2406</v>
      </c>
      <c r="F2123" s="106" t="s">
        <v>2829</v>
      </c>
      <c r="G2123" s="106" t="s">
        <v>782</v>
      </c>
      <c r="H2123" s="106" t="s">
        <v>765</v>
      </c>
      <c r="I2123" s="106">
        <v>15</v>
      </c>
      <c r="J2123" s="106"/>
      <c r="K2123" s="106"/>
      <c r="L2123" s="106" t="s">
        <v>783</v>
      </c>
      <c r="M2123" s="106" t="s">
        <v>924</v>
      </c>
      <c r="N2123" s="106">
        <v>0.49</v>
      </c>
      <c r="O2123" s="106">
        <v>1.2</v>
      </c>
      <c r="P2123" s="106" t="s">
        <v>714</v>
      </c>
      <c r="Q2123" s="107" t="s">
        <v>2899</v>
      </c>
      <c r="R2123" s="107" t="s">
        <v>73</v>
      </c>
    </row>
    <row r="2124" spans="2:18" ht="20.100000000000001" customHeight="1" x14ac:dyDescent="0.4">
      <c r="B2124" s="105" t="str">
        <f t="shared" si="97"/>
        <v/>
      </c>
      <c r="C2124" s="105" t="str">
        <f t="shared" si="98"/>
        <v/>
      </c>
      <c r="D2124" s="105" t="str">
        <f t="shared" si="99"/>
        <v/>
      </c>
      <c r="E2124" s="106" t="s">
        <v>2406</v>
      </c>
      <c r="F2124" s="106" t="s">
        <v>2829</v>
      </c>
      <c r="G2124" s="106" t="s">
        <v>2437</v>
      </c>
      <c r="H2124" s="106" t="s">
        <v>729</v>
      </c>
      <c r="I2124" s="106">
        <v>16</v>
      </c>
      <c r="J2124" s="106"/>
      <c r="K2124" s="106"/>
      <c r="L2124" s="106" t="s">
        <v>2438</v>
      </c>
      <c r="M2124" s="106" t="s">
        <v>924</v>
      </c>
      <c r="N2124" s="106">
        <v>0.53</v>
      </c>
      <c r="O2124" s="106">
        <v>1.2</v>
      </c>
      <c r="P2124" s="106" t="s">
        <v>714</v>
      </c>
      <c r="Q2124" s="107" t="s">
        <v>2900</v>
      </c>
      <c r="R2124" s="107" t="s">
        <v>73</v>
      </c>
    </row>
    <row r="2125" spans="2:18" ht="20.100000000000001" customHeight="1" x14ac:dyDescent="0.4">
      <c r="B2125" s="105" t="str">
        <f t="shared" si="97"/>
        <v/>
      </c>
      <c r="C2125" s="105" t="str">
        <f t="shared" si="98"/>
        <v/>
      </c>
      <c r="D2125" s="105" t="str">
        <f t="shared" si="99"/>
        <v/>
      </c>
      <c r="E2125" s="106" t="s">
        <v>2406</v>
      </c>
      <c r="F2125" s="106" t="s">
        <v>2829</v>
      </c>
      <c r="G2125" s="106" t="s">
        <v>2437</v>
      </c>
      <c r="H2125" s="106" t="s">
        <v>733</v>
      </c>
      <c r="I2125" s="106">
        <v>16</v>
      </c>
      <c r="J2125" s="106"/>
      <c r="K2125" s="106"/>
      <c r="L2125" s="106" t="s">
        <v>2438</v>
      </c>
      <c r="M2125" s="106" t="s">
        <v>924</v>
      </c>
      <c r="N2125" s="106">
        <v>0.52</v>
      </c>
      <c r="O2125" s="106">
        <v>1.2</v>
      </c>
      <c r="P2125" s="106" t="s">
        <v>714</v>
      </c>
      <c r="Q2125" s="107" t="s">
        <v>2901</v>
      </c>
      <c r="R2125" s="107" t="s">
        <v>73</v>
      </c>
    </row>
    <row r="2126" spans="2:18" ht="20.100000000000001" customHeight="1" x14ac:dyDescent="0.4">
      <c r="B2126" s="105" t="str">
        <f t="shared" si="97"/>
        <v/>
      </c>
      <c r="C2126" s="105" t="str">
        <f t="shared" si="98"/>
        <v/>
      </c>
      <c r="D2126" s="105" t="str">
        <f t="shared" si="99"/>
        <v/>
      </c>
      <c r="E2126" s="106" t="s">
        <v>2406</v>
      </c>
      <c r="F2126" s="106" t="s">
        <v>2829</v>
      </c>
      <c r="G2126" s="106" t="s">
        <v>2437</v>
      </c>
      <c r="H2126" s="106" t="s">
        <v>765</v>
      </c>
      <c r="I2126" s="106">
        <v>15</v>
      </c>
      <c r="J2126" s="106"/>
      <c r="K2126" s="106"/>
      <c r="L2126" s="106" t="s">
        <v>2438</v>
      </c>
      <c r="M2126" s="106" t="s">
        <v>924</v>
      </c>
      <c r="N2126" s="106">
        <v>0.52</v>
      </c>
      <c r="O2126" s="106">
        <v>1.2</v>
      </c>
      <c r="P2126" s="106" t="s">
        <v>714</v>
      </c>
      <c r="Q2126" s="107" t="s">
        <v>2902</v>
      </c>
      <c r="R2126" s="107" t="s">
        <v>73</v>
      </c>
    </row>
    <row r="2127" spans="2:18" ht="20.100000000000001" customHeight="1" x14ac:dyDescent="0.4">
      <c r="B2127" s="105" t="str">
        <f t="shared" si="97"/>
        <v/>
      </c>
      <c r="C2127" s="105" t="str">
        <f t="shared" si="98"/>
        <v/>
      </c>
      <c r="D2127" s="105" t="str">
        <f t="shared" si="99"/>
        <v/>
      </c>
      <c r="E2127" s="106" t="s">
        <v>2406</v>
      </c>
      <c r="F2127" s="106" t="s">
        <v>2829</v>
      </c>
      <c r="G2127" s="106" t="s">
        <v>2442</v>
      </c>
      <c r="H2127" s="106" t="s">
        <v>729</v>
      </c>
      <c r="I2127" s="106">
        <v>16</v>
      </c>
      <c r="J2127" s="106"/>
      <c r="K2127" s="106"/>
      <c r="L2127" s="106" t="s">
        <v>2443</v>
      </c>
      <c r="M2127" s="106" t="s">
        <v>924</v>
      </c>
      <c r="N2127" s="106">
        <v>0.53</v>
      </c>
      <c r="O2127" s="106">
        <v>1.2</v>
      </c>
      <c r="P2127" s="106" t="s">
        <v>714</v>
      </c>
      <c r="Q2127" s="107" t="s">
        <v>2903</v>
      </c>
      <c r="R2127" s="107" t="s">
        <v>73</v>
      </c>
    </row>
    <row r="2128" spans="2:18" ht="20.100000000000001" customHeight="1" x14ac:dyDescent="0.4">
      <c r="B2128" s="105" t="str">
        <f t="shared" si="97"/>
        <v/>
      </c>
      <c r="C2128" s="105" t="str">
        <f t="shared" si="98"/>
        <v/>
      </c>
      <c r="D2128" s="105" t="str">
        <f t="shared" si="99"/>
        <v/>
      </c>
      <c r="E2128" s="106" t="s">
        <v>2406</v>
      </c>
      <c r="F2128" s="106" t="s">
        <v>2829</v>
      </c>
      <c r="G2128" s="106" t="s">
        <v>2442</v>
      </c>
      <c r="H2128" s="106" t="s">
        <v>733</v>
      </c>
      <c r="I2128" s="106">
        <v>16</v>
      </c>
      <c r="J2128" s="106"/>
      <c r="K2128" s="106"/>
      <c r="L2128" s="106" t="s">
        <v>2443</v>
      </c>
      <c r="M2128" s="106" t="s">
        <v>924</v>
      </c>
      <c r="N2128" s="106">
        <v>0.52</v>
      </c>
      <c r="O2128" s="106">
        <v>1.2</v>
      </c>
      <c r="P2128" s="106" t="s">
        <v>714</v>
      </c>
      <c r="Q2128" s="107" t="s">
        <v>2904</v>
      </c>
      <c r="R2128" s="107" t="s">
        <v>73</v>
      </c>
    </row>
    <row r="2129" spans="2:18" ht="20.100000000000001" customHeight="1" x14ac:dyDescent="0.4">
      <c r="B2129" s="105" t="str">
        <f t="shared" ref="B2129:B2192" si="100">IF(OR($C$11="",$C$12=""),"",IFERROR(IF(AND($U$23&lt;&gt;R2129,$V$23&lt;&gt;R2129),"－",IF(AND(COUNTIF($C$11,"*樹脂スペーサー*")&gt;0,OR(M2129="空気",F2129="一般",F2129="一般ＰＧ")),"－",IF(AND($W$26&gt;0,$W$26&gt;=O2129),$U$26,IF(AND($W$27&gt;0,$W$27&gt;=O2129),$U$27,IF(AND($W$28&gt;0,$W$28&gt;=O2129),$U$28,IF(AND($W$29&gt;0,$W$29&gt;=O2129),$U$29,IF(AND($W$30&gt;0,$W$30&gt;=O2129),$U$30,IF(AND($W$31&gt;0,$W$31&gt;=O2129),$U$31,IF(AND($W$32&gt;0,$W$32&gt;=O2129),$U$32,"－"))))))))),"－"))</f>
        <v/>
      </c>
      <c r="C2129" s="105" t="str">
        <f t="shared" ref="C2129:C2192" si="101">IF(B2129="","",IF(B2129&lt;&gt;"－",VLOOKUP(B2129,$U$26:$V$32,2,FALSE),"－"))</f>
        <v/>
      </c>
      <c r="D2129" s="105" t="str">
        <f t="shared" ref="D2129:D2192" si="102">IF($H$10="","",IF($V$39&lt;&gt;"断熱等","－",IF(AND(COUNTIF($V$35,"*樹脂スペーサー*")&gt;0,OR(M2129="空気",F2129="一般",F2129="一般ＰＧ")),"－",IF(AND($V$36&lt;&gt;R2129,$W$36&lt;&gt;R2129),"－",IF(MID($H$10,10,1)="Z",IF(N2129&lt;=0.65,"○","－"),IF($V$37&gt;=O2129,"○","－"))))))</f>
        <v/>
      </c>
      <c r="E2129" s="106" t="s">
        <v>2406</v>
      </c>
      <c r="F2129" s="106" t="s">
        <v>2829</v>
      </c>
      <c r="G2129" s="106" t="s">
        <v>2442</v>
      </c>
      <c r="H2129" s="106" t="s">
        <v>765</v>
      </c>
      <c r="I2129" s="106">
        <v>15</v>
      </c>
      <c r="J2129" s="106"/>
      <c r="K2129" s="106"/>
      <c r="L2129" s="106" t="s">
        <v>2443</v>
      </c>
      <c r="M2129" s="106" t="s">
        <v>924</v>
      </c>
      <c r="N2129" s="106">
        <v>0.52</v>
      </c>
      <c r="O2129" s="106">
        <v>1.2</v>
      </c>
      <c r="P2129" s="106" t="s">
        <v>714</v>
      </c>
      <c r="Q2129" s="107" t="s">
        <v>2905</v>
      </c>
      <c r="R2129" s="107" t="s">
        <v>73</v>
      </c>
    </row>
    <row r="2130" spans="2:18" ht="20.100000000000001" customHeight="1" x14ac:dyDescent="0.4">
      <c r="B2130" s="105" t="str">
        <f t="shared" si="100"/>
        <v/>
      </c>
      <c r="C2130" s="105" t="str">
        <f t="shared" si="101"/>
        <v/>
      </c>
      <c r="D2130" s="105" t="str">
        <f t="shared" si="102"/>
        <v/>
      </c>
      <c r="E2130" s="106" t="s">
        <v>2406</v>
      </c>
      <c r="F2130" s="106" t="s">
        <v>2906</v>
      </c>
      <c r="G2130" s="106" t="s">
        <v>697</v>
      </c>
      <c r="H2130" s="106" t="s">
        <v>707</v>
      </c>
      <c r="I2130" s="106">
        <v>16</v>
      </c>
      <c r="J2130" s="106"/>
      <c r="K2130" s="106"/>
      <c r="L2130" s="106" t="s">
        <v>799</v>
      </c>
      <c r="M2130" s="106" t="s">
        <v>924</v>
      </c>
      <c r="N2130" s="106">
        <v>0.43</v>
      </c>
      <c r="O2130" s="106">
        <v>1.2</v>
      </c>
      <c r="P2130" s="106" t="s">
        <v>714</v>
      </c>
      <c r="Q2130" s="107" t="s">
        <v>2907</v>
      </c>
      <c r="R2130" s="107" t="s">
        <v>73</v>
      </c>
    </row>
    <row r="2131" spans="2:18" ht="20.100000000000001" customHeight="1" x14ac:dyDescent="0.4">
      <c r="B2131" s="105" t="str">
        <f t="shared" si="100"/>
        <v/>
      </c>
      <c r="C2131" s="105" t="str">
        <f t="shared" si="101"/>
        <v/>
      </c>
      <c r="D2131" s="105" t="str">
        <f t="shared" si="102"/>
        <v/>
      </c>
      <c r="E2131" s="106" t="s">
        <v>2406</v>
      </c>
      <c r="F2131" s="106" t="s">
        <v>2906</v>
      </c>
      <c r="G2131" s="106" t="s">
        <v>697</v>
      </c>
      <c r="H2131" s="106" t="s">
        <v>1817</v>
      </c>
      <c r="I2131" s="106">
        <v>16</v>
      </c>
      <c r="J2131" s="106"/>
      <c r="K2131" s="106"/>
      <c r="L2131" s="106" t="s">
        <v>799</v>
      </c>
      <c r="M2131" s="106" t="s">
        <v>924</v>
      </c>
      <c r="N2131" s="106">
        <v>0.43</v>
      </c>
      <c r="O2131" s="106">
        <v>1.2</v>
      </c>
      <c r="P2131" s="106" t="s">
        <v>714</v>
      </c>
      <c r="Q2131" s="107" t="s">
        <v>2908</v>
      </c>
      <c r="R2131" s="107" t="s">
        <v>73</v>
      </c>
    </row>
    <row r="2132" spans="2:18" ht="20.100000000000001" customHeight="1" x14ac:dyDescent="0.4">
      <c r="B2132" s="105" t="str">
        <f t="shared" si="100"/>
        <v/>
      </c>
      <c r="C2132" s="105" t="str">
        <f t="shared" si="101"/>
        <v/>
      </c>
      <c r="D2132" s="105" t="str">
        <f t="shared" si="102"/>
        <v/>
      </c>
      <c r="E2132" s="106" t="s">
        <v>2406</v>
      </c>
      <c r="F2132" s="106" t="s">
        <v>2906</v>
      </c>
      <c r="G2132" s="106" t="s">
        <v>697</v>
      </c>
      <c r="H2132" s="106" t="s">
        <v>1817</v>
      </c>
      <c r="I2132" s="106">
        <v>16</v>
      </c>
      <c r="J2132" s="106"/>
      <c r="K2132" s="106"/>
      <c r="L2132" s="106" t="s">
        <v>802</v>
      </c>
      <c r="M2132" s="106" t="s">
        <v>924</v>
      </c>
      <c r="N2132" s="106">
        <v>0.43</v>
      </c>
      <c r="O2132" s="106">
        <v>1.2</v>
      </c>
      <c r="P2132" s="106" t="s">
        <v>714</v>
      </c>
      <c r="Q2132" s="107" t="s">
        <v>2909</v>
      </c>
      <c r="R2132" s="107" t="s">
        <v>73</v>
      </c>
    </row>
    <row r="2133" spans="2:18" ht="20.100000000000001" customHeight="1" x14ac:dyDescent="0.4">
      <c r="B2133" s="105" t="str">
        <f t="shared" si="100"/>
        <v/>
      </c>
      <c r="C2133" s="105" t="str">
        <f t="shared" si="101"/>
        <v/>
      </c>
      <c r="D2133" s="105" t="str">
        <f t="shared" si="102"/>
        <v/>
      </c>
      <c r="E2133" s="106" t="s">
        <v>2406</v>
      </c>
      <c r="F2133" s="106" t="s">
        <v>2906</v>
      </c>
      <c r="G2133" s="106" t="s">
        <v>710</v>
      </c>
      <c r="H2133" s="106" t="s">
        <v>711</v>
      </c>
      <c r="I2133" s="106">
        <v>16</v>
      </c>
      <c r="J2133" s="106"/>
      <c r="K2133" s="106"/>
      <c r="L2133" s="106" t="s">
        <v>799</v>
      </c>
      <c r="M2133" s="106" t="s">
        <v>924</v>
      </c>
      <c r="N2133" s="106">
        <v>0.43</v>
      </c>
      <c r="O2133" s="106">
        <v>1.2</v>
      </c>
      <c r="P2133" s="106" t="s">
        <v>714</v>
      </c>
      <c r="Q2133" s="107" t="s">
        <v>2910</v>
      </c>
      <c r="R2133" s="107" t="s">
        <v>73</v>
      </c>
    </row>
    <row r="2134" spans="2:18" ht="20.100000000000001" customHeight="1" x14ac:dyDescent="0.4">
      <c r="B2134" s="105" t="str">
        <f t="shared" si="100"/>
        <v/>
      </c>
      <c r="C2134" s="105" t="str">
        <f t="shared" si="101"/>
        <v/>
      </c>
      <c r="D2134" s="105" t="str">
        <f t="shared" si="102"/>
        <v/>
      </c>
      <c r="E2134" s="106" t="s">
        <v>2406</v>
      </c>
      <c r="F2134" s="106" t="s">
        <v>2906</v>
      </c>
      <c r="G2134" s="106" t="s">
        <v>710</v>
      </c>
      <c r="H2134" s="106" t="s">
        <v>711</v>
      </c>
      <c r="I2134" s="106">
        <v>16</v>
      </c>
      <c r="J2134" s="106"/>
      <c r="K2134" s="106"/>
      <c r="L2134" s="106" t="s">
        <v>802</v>
      </c>
      <c r="M2134" s="106" t="s">
        <v>924</v>
      </c>
      <c r="N2134" s="106">
        <v>0.43</v>
      </c>
      <c r="O2134" s="106">
        <v>1.2</v>
      </c>
      <c r="P2134" s="106" t="s">
        <v>714</v>
      </c>
      <c r="Q2134" s="107" t="s">
        <v>2911</v>
      </c>
      <c r="R2134" s="107" t="s">
        <v>73</v>
      </c>
    </row>
    <row r="2135" spans="2:18" ht="20.100000000000001" customHeight="1" x14ac:dyDescent="0.4">
      <c r="B2135" s="105" t="str">
        <f t="shared" si="100"/>
        <v/>
      </c>
      <c r="C2135" s="105" t="str">
        <f t="shared" si="101"/>
        <v/>
      </c>
      <c r="D2135" s="105" t="str">
        <f t="shared" si="102"/>
        <v/>
      </c>
      <c r="E2135" s="106" t="s">
        <v>2406</v>
      </c>
      <c r="F2135" s="106" t="s">
        <v>2906</v>
      </c>
      <c r="G2135" s="106" t="s">
        <v>710</v>
      </c>
      <c r="H2135" s="106" t="s">
        <v>1098</v>
      </c>
      <c r="I2135" s="106">
        <v>16</v>
      </c>
      <c r="J2135" s="106"/>
      <c r="K2135" s="106"/>
      <c r="L2135" s="106" t="s">
        <v>819</v>
      </c>
      <c r="M2135" s="106" t="s">
        <v>924</v>
      </c>
      <c r="N2135" s="106">
        <v>0.42</v>
      </c>
      <c r="O2135" s="106">
        <v>1.2</v>
      </c>
      <c r="P2135" s="106" t="s">
        <v>714</v>
      </c>
      <c r="Q2135" s="107" t="s">
        <v>2912</v>
      </c>
      <c r="R2135" s="107" t="s">
        <v>73</v>
      </c>
    </row>
    <row r="2136" spans="2:18" ht="20.100000000000001" customHeight="1" x14ac:dyDescent="0.4">
      <c r="B2136" s="105" t="str">
        <f t="shared" si="100"/>
        <v/>
      </c>
      <c r="C2136" s="105" t="str">
        <f t="shared" si="101"/>
        <v/>
      </c>
      <c r="D2136" s="105" t="str">
        <f t="shared" si="102"/>
        <v/>
      </c>
      <c r="E2136" s="106" t="s">
        <v>2406</v>
      </c>
      <c r="F2136" s="106" t="s">
        <v>2906</v>
      </c>
      <c r="G2136" s="106" t="s">
        <v>721</v>
      </c>
      <c r="H2136" s="106" t="s">
        <v>722</v>
      </c>
      <c r="I2136" s="106">
        <v>16</v>
      </c>
      <c r="J2136" s="106"/>
      <c r="K2136" s="106"/>
      <c r="L2136" s="106" t="s">
        <v>799</v>
      </c>
      <c r="M2136" s="106" t="s">
        <v>924</v>
      </c>
      <c r="N2136" s="106">
        <v>0.42</v>
      </c>
      <c r="O2136" s="106">
        <v>1.2</v>
      </c>
      <c r="P2136" s="106" t="s">
        <v>714</v>
      </c>
      <c r="Q2136" s="107" t="s">
        <v>2913</v>
      </c>
      <c r="R2136" s="107" t="s">
        <v>73</v>
      </c>
    </row>
    <row r="2137" spans="2:18" ht="20.100000000000001" customHeight="1" x14ac:dyDescent="0.4">
      <c r="B2137" s="105" t="str">
        <f t="shared" si="100"/>
        <v/>
      </c>
      <c r="C2137" s="105" t="str">
        <f t="shared" si="101"/>
        <v/>
      </c>
      <c r="D2137" s="105" t="str">
        <f t="shared" si="102"/>
        <v/>
      </c>
      <c r="E2137" s="106" t="s">
        <v>2406</v>
      </c>
      <c r="F2137" s="106" t="s">
        <v>2906</v>
      </c>
      <c r="G2137" s="106" t="s">
        <v>721</v>
      </c>
      <c r="H2137" s="106" t="s">
        <v>722</v>
      </c>
      <c r="I2137" s="106">
        <v>16</v>
      </c>
      <c r="J2137" s="106"/>
      <c r="K2137" s="106"/>
      <c r="L2137" s="106" t="s">
        <v>802</v>
      </c>
      <c r="M2137" s="106" t="s">
        <v>924</v>
      </c>
      <c r="N2137" s="106">
        <v>0.42</v>
      </c>
      <c r="O2137" s="106">
        <v>1.2</v>
      </c>
      <c r="P2137" s="106" t="s">
        <v>714</v>
      </c>
      <c r="Q2137" s="107" t="s">
        <v>2914</v>
      </c>
      <c r="R2137" s="107" t="s">
        <v>73</v>
      </c>
    </row>
    <row r="2138" spans="2:18" ht="20.100000000000001" customHeight="1" x14ac:dyDescent="0.4">
      <c r="B2138" s="105" t="str">
        <f t="shared" si="100"/>
        <v/>
      </c>
      <c r="C2138" s="105" t="str">
        <f t="shared" si="101"/>
        <v/>
      </c>
      <c r="D2138" s="105" t="str">
        <f t="shared" si="102"/>
        <v/>
      </c>
      <c r="E2138" s="106" t="s">
        <v>2406</v>
      </c>
      <c r="F2138" s="106" t="s">
        <v>2906</v>
      </c>
      <c r="G2138" s="106" t="s">
        <v>773</v>
      </c>
      <c r="H2138" s="106" t="s">
        <v>774</v>
      </c>
      <c r="I2138" s="106">
        <v>16</v>
      </c>
      <c r="J2138" s="106"/>
      <c r="K2138" s="106"/>
      <c r="L2138" s="106" t="s">
        <v>799</v>
      </c>
      <c r="M2138" s="106" t="s">
        <v>924</v>
      </c>
      <c r="N2138" s="106">
        <v>0.4</v>
      </c>
      <c r="O2138" s="106">
        <v>1.2</v>
      </c>
      <c r="P2138" s="106" t="s">
        <v>714</v>
      </c>
      <c r="Q2138" s="107" t="s">
        <v>2915</v>
      </c>
      <c r="R2138" s="107" t="s">
        <v>73</v>
      </c>
    </row>
    <row r="2139" spans="2:18" ht="20.100000000000001" customHeight="1" x14ac:dyDescent="0.4">
      <c r="B2139" s="105" t="str">
        <f t="shared" si="100"/>
        <v/>
      </c>
      <c r="C2139" s="105" t="str">
        <f t="shared" si="101"/>
        <v/>
      </c>
      <c r="D2139" s="105" t="str">
        <f t="shared" si="102"/>
        <v/>
      </c>
      <c r="E2139" s="106" t="s">
        <v>2406</v>
      </c>
      <c r="F2139" s="106" t="s">
        <v>2906</v>
      </c>
      <c r="G2139" s="106" t="s">
        <v>773</v>
      </c>
      <c r="H2139" s="106" t="s">
        <v>774</v>
      </c>
      <c r="I2139" s="106">
        <v>16</v>
      </c>
      <c r="J2139" s="106"/>
      <c r="K2139" s="106"/>
      <c r="L2139" s="106" t="s">
        <v>802</v>
      </c>
      <c r="M2139" s="106" t="s">
        <v>924</v>
      </c>
      <c r="N2139" s="106">
        <v>0.4</v>
      </c>
      <c r="O2139" s="106">
        <v>1.2</v>
      </c>
      <c r="P2139" s="106" t="s">
        <v>714</v>
      </c>
      <c r="Q2139" s="107" t="s">
        <v>2916</v>
      </c>
      <c r="R2139" s="107" t="s">
        <v>73</v>
      </c>
    </row>
    <row r="2140" spans="2:18" ht="20.100000000000001" customHeight="1" x14ac:dyDescent="0.4">
      <c r="B2140" s="105" t="str">
        <f t="shared" si="100"/>
        <v/>
      </c>
      <c r="C2140" s="105" t="str">
        <f t="shared" si="101"/>
        <v/>
      </c>
      <c r="D2140" s="105" t="str">
        <f t="shared" si="102"/>
        <v/>
      </c>
      <c r="E2140" s="106" t="s">
        <v>2406</v>
      </c>
      <c r="F2140" s="106" t="s">
        <v>2906</v>
      </c>
      <c r="G2140" s="106" t="s">
        <v>773</v>
      </c>
      <c r="H2140" s="106" t="s">
        <v>1266</v>
      </c>
      <c r="I2140" s="106">
        <v>16</v>
      </c>
      <c r="J2140" s="106"/>
      <c r="K2140" s="106"/>
      <c r="L2140" s="106" t="s">
        <v>799</v>
      </c>
      <c r="M2140" s="106" t="s">
        <v>924</v>
      </c>
      <c r="N2140" s="106">
        <v>0.4</v>
      </c>
      <c r="O2140" s="106">
        <v>1.2</v>
      </c>
      <c r="P2140" s="106" t="s">
        <v>714</v>
      </c>
      <c r="Q2140" s="107" t="s">
        <v>2917</v>
      </c>
      <c r="R2140" s="107" t="s">
        <v>73</v>
      </c>
    </row>
    <row r="2141" spans="2:18" ht="20.100000000000001" customHeight="1" x14ac:dyDescent="0.4">
      <c r="B2141" s="105" t="str">
        <f t="shared" si="100"/>
        <v/>
      </c>
      <c r="C2141" s="105" t="str">
        <f t="shared" si="101"/>
        <v/>
      </c>
      <c r="D2141" s="105" t="str">
        <f t="shared" si="102"/>
        <v/>
      </c>
      <c r="E2141" s="106" t="s">
        <v>2406</v>
      </c>
      <c r="F2141" s="106" t="s">
        <v>2906</v>
      </c>
      <c r="G2141" s="106" t="s">
        <v>773</v>
      </c>
      <c r="H2141" s="106" t="s">
        <v>1266</v>
      </c>
      <c r="I2141" s="106">
        <v>15</v>
      </c>
      <c r="J2141" s="106"/>
      <c r="K2141" s="106"/>
      <c r="L2141" s="106" t="s">
        <v>802</v>
      </c>
      <c r="M2141" s="106" t="s">
        <v>924</v>
      </c>
      <c r="N2141" s="106">
        <v>0.4</v>
      </c>
      <c r="O2141" s="106">
        <v>1.2</v>
      </c>
      <c r="P2141" s="106" t="s">
        <v>714</v>
      </c>
      <c r="Q2141" s="107" t="s">
        <v>2918</v>
      </c>
      <c r="R2141" s="107" t="s">
        <v>73</v>
      </c>
    </row>
    <row r="2142" spans="2:18" ht="20.100000000000001" customHeight="1" x14ac:dyDescent="0.4">
      <c r="B2142" s="105" t="str">
        <f t="shared" si="100"/>
        <v/>
      </c>
      <c r="C2142" s="105" t="str">
        <f t="shared" si="101"/>
        <v/>
      </c>
      <c r="D2142" s="105" t="str">
        <f t="shared" si="102"/>
        <v/>
      </c>
      <c r="E2142" s="106" t="s">
        <v>2406</v>
      </c>
      <c r="F2142" s="106" t="s">
        <v>2906</v>
      </c>
      <c r="G2142" s="106" t="s">
        <v>778</v>
      </c>
      <c r="H2142" s="106" t="s">
        <v>779</v>
      </c>
      <c r="I2142" s="106">
        <v>16</v>
      </c>
      <c r="J2142" s="106"/>
      <c r="K2142" s="106"/>
      <c r="L2142" s="106" t="s">
        <v>799</v>
      </c>
      <c r="M2142" s="106" t="s">
        <v>924</v>
      </c>
      <c r="N2142" s="106">
        <v>0.4</v>
      </c>
      <c r="O2142" s="106">
        <v>1.2</v>
      </c>
      <c r="P2142" s="106" t="s">
        <v>714</v>
      </c>
      <c r="Q2142" s="107" t="s">
        <v>2919</v>
      </c>
      <c r="R2142" s="107" t="s">
        <v>73</v>
      </c>
    </row>
    <row r="2143" spans="2:18" ht="20.100000000000001" customHeight="1" x14ac:dyDescent="0.4">
      <c r="B2143" s="105" t="str">
        <f t="shared" si="100"/>
        <v/>
      </c>
      <c r="C2143" s="105" t="str">
        <f t="shared" si="101"/>
        <v/>
      </c>
      <c r="D2143" s="105" t="str">
        <f t="shared" si="102"/>
        <v/>
      </c>
      <c r="E2143" s="106" t="s">
        <v>2406</v>
      </c>
      <c r="F2143" s="106" t="s">
        <v>2906</v>
      </c>
      <c r="G2143" s="106" t="s">
        <v>778</v>
      </c>
      <c r="H2143" s="106" t="s">
        <v>779</v>
      </c>
      <c r="I2143" s="106">
        <v>16</v>
      </c>
      <c r="J2143" s="106"/>
      <c r="K2143" s="106"/>
      <c r="L2143" s="106" t="s">
        <v>802</v>
      </c>
      <c r="M2143" s="106" t="s">
        <v>924</v>
      </c>
      <c r="N2143" s="106">
        <v>0.4</v>
      </c>
      <c r="O2143" s="106">
        <v>1.2</v>
      </c>
      <c r="P2143" s="106" t="s">
        <v>714</v>
      </c>
      <c r="Q2143" s="107" t="s">
        <v>2920</v>
      </c>
      <c r="R2143" s="107" t="s">
        <v>73</v>
      </c>
    </row>
    <row r="2144" spans="2:18" ht="20.100000000000001" customHeight="1" x14ac:dyDescent="0.4">
      <c r="B2144" s="105" t="str">
        <f t="shared" si="100"/>
        <v/>
      </c>
      <c r="C2144" s="105" t="str">
        <f t="shared" si="101"/>
        <v/>
      </c>
      <c r="D2144" s="105" t="str">
        <f t="shared" si="102"/>
        <v/>
      </c>
      <c r="E2144" s="106" t="s">
        <v>2406</v>
      </c>
      <c r="F2144" s="106" t="s">
        <v>2906</v>
      </c>
      <c r="G2144" s="106" t="s">
        <v>778</v>
      </c>
      <c r="H2144" s="106" t="s">
        <v>1269</v>
      </c>
      <c r="I2144" s="106">
        <v>16</v>
      </c>
      <c r="J2144" s="106"/>
      <c r="K2144" s="106"/>
      <c r="L2144" s="106" t="s">
        <v>799</v>
      </c>
      <c r="M2144" s="106" t="s">
        <v>924</v>
      </c>
      <c r="N2144" s="106">
        <v>0.4</v>
      </c>
      <c r="O2144" s="106">
        <v>1.2</v>
      </c>
      <c r="P2144" s="106" t="s">
        <v>714</v>
      </c>
      <c r="Q2144" s="107" t="s">
        <v>2921</v>
      </c>
      <c r="R2144" s="107" t="s">
        <v>73</v>
      </c>
    </row>
    <row r="2145" spans="2:18" ht="20.100000000000001" customHeight="1" x14ac:dyDescent="0.4">
      <c r="B2145" s="105" t="str">
        <f t="shared" si="100"/>
        <v/>
      </c>
      <c r="C2145" s="105" t="str">
        <f t="shared" si="101"/>
        <v/>
      </c>
      <c r="D2145" s="105" t="str">
        <f t="shared" si="102"/>
        <v/>
      </c>
      <c r="E2145" s="106" t="s">
        <v>2406</v>
      </c>
      <c r="F2145" s="106" t="s">
        <v>2906</v>
      </c>
      <c r="G2145" s="106" t="s">
        <v>778</v>
      </c>
      <c r="H2145" s="106" t="s">
        <v>1269</v>
      </c>
      <c r="I2145" s="106">
        <v>15</v>
      </c>
      <c r="J2145" s="106"/>
      <c r="K2145" s="106"/>
      <c r="L2145" s="106" t="s">
        <v>802</v>
      </c>
      <c r="M2145" s="106" t="s">
        <v>924</v>
      </c>
      <c r="N2145" s="106">
        <v>0.4</v>
      </c>
      <c r="O2145" s="106">
        <v>1.2</v>
      </c>
      <c r="P2145" s="106" t="s">
        <v>714</v>
      </c>
      <c r="Q2145" s="107" t="s">
        <v>2922</v>
      </c>
      <c r="R2145" s="107" t="s">
        <v>73</v>
      </c>
    </row>
    <row r="2146" spans="2:18" ht="20.100000000000001" customHeight="1" x14ac:dyDescent="0.4">
      <c r="B2146" s="105" t="str">
        <f t="shared" si="100"/>
        <v/>
      </c>
      <c r="C2146" s="105" t="str">
        <f t="shared" si="101"/>
        <v/>
      </c>
      <c r="D2146" s="105" t="str">
        <f t="shared" si="102"/>
        <v/>
      </c>
      <c r="E2146" s="106" t="s">
        <v>2406</v>
      </c>
      <c r="F2146" s="106" t="s">
        <v>2906</v>
      </c>
      <c r="G2146" s="106" t="s">
        <v>782</v>
      </c>
      <c r="H2146" s="106" t="s">
        <v>783</v>
      </c>
      <c r="I2146" s="106">
        <v>16</v>
      </c>
      <c r="J2146" s="106"/>
      <c r="K2146" s="106"/>
      <c r="L2146" s="106" t="s">
        <v>799</v>
      </c>
      <c r="M2146" s="106" t="s">
        <v>924</v>
      </c>
      <c r="N2146" s="106">
        <v>0.28000000000000003</v>
      </c>
      <c r="O2146" s="106">
        <v>1.2</v>
      </c>
      <c r="P2146" s="106" t="s">
        <v>714</v>
      </c>
      <c r="Q2146" s="107" t="s">
        <v>2923</v>
      </c>
      <c r="R2146" s="107" t="s">
        <v>73</v>
      </c>
    </row>
    <row r="2147" spans="2:18" ht="20.100000000000001" customHeight="1" x14ac:dyDescent="0.4">
      <c r="B2147" s="105" t="str">
        <f t="shared" si="100"/>
        <v/>
      </c>
      <c r="C2147" s="105" t="str">
        <f t="shared" si="101"/>
        <v/>
      </c>
      <c r="D2147" s="105" t="str">
        <f t="shared" si="102"/>
        <v/>
      </c>
      <c r="E2147" s="106" t="s">
        <v>2406</v>
      </c>
      <c r="F2147" s="106" t="s">
        <v>2906</v>
      </c>
      <c r="G2147" s="106" t="s">
        <v>782</v>
      </c>
      <c r="H2147" s="106" t="s">
        <v>783</v>
      </c>
      <c r="I2147" s="106">
        <v>16</v>
      </c>
      <c r="J2147" s="106"/>
      <c r="K2147" s="106"/>
      <c r="L2147" s="106" t="s">
        <v>802</v>
      </c>
      <c r="M2147" s="106" t="s">
        <v>924</v>
      </c>
      <c r="N2147" s="106">
        <v>0.28000000000000003</v>
      </c>
      <c r="O2147" s="106">
        <v>1.2</v>
      </c>
      <c r="P2147" s="106" t="s">
        <v>714</v>
      </c>
      <c r="Q2147" s="107" t="s">
        <v>2924</v>
      </c>
      <c r="R2147" s="107" t="s">
        <v>73</v>
      </c>
    </row>
    <row r="2148" spans="2:18" ht="20.100000000000001" customHeight="1" x14ac:dyDescent="0.4">
      <c r="B2148" s="105" t="str">
        <f t="shared" si="100"/>
        <v/>
      </c>
      <c r="C2148" s="105" t="str">
        <f t="shared" si="101"/>
        <v/>
      </c>
      <c r="D2148" s="105" t="str">
        <f t="shared" si="102"/>
        <v/>
      </c>
      <c r="E2148" s="106" t="s">
        <v>2406</v>
      </c>
      <c r="F2148" s="106" t="s">
        <v>2906</v>
      </c>
      <c r="G2148" s="106" t="s">
        <v>2477</v>
      </c>
      <c r="H2148" s="106" t="s">
        <v>799</v>
      </c>
      <c r="I2148" s="106">
        <v>16</v>
      </c>
      <c r="J2148" s="106"/>
      <c r="K2148" s="106"/>
      <c r="L2148" s="106" t="s">
        <v>2478</v>
      </c>
      <c r="M2148" s="106" t="s">
        <v>924</v>
      </c>
      <c r="N2148" s="106">
        <v>0.37</v>
      </c>
      <c r="O2148" s="106">
        <v>1.2</v>
      </c>
      <c r="P2148" s="106" t="s">
        <v>714</v>
      </c>
      <c r="Q2148" s="107" t="s">
        <v>2925</v>
      </c>
      <c r="R2148" s="107" t="s">
        <v>73</v>
      </c>
    </row>
    <row r="2149" spans="2:18" ht="20.100000000000001" customHeight="1" x14ac:dyDescent="0.4">
      <c r="B2149" s="105" t="str">
        <f t="shared" si="100"/>
        <v/>
      </c>
      <c r="C2149" s="105" t="str">
        <f t="shared" si="101"/>
        <v/>
      </c>
      <c r="D2149" s="105" t="str">
        <f t="shared" si="102"/>
        <v/>
      </c>
      <c r="E2149" s="106" t="s">
        <v>2406</v>
      </c>
      <c r="F2149" s="106" t="s">
        <v>2906</v>
      </c>
      <c r="G2149" s="106" t="s">
        <v>2477</v>
      </c>
      <c r="H2149" s="106" t="s">
        <v>802</v>
      </c>
      <c r="I2149" s="106">
        <v>16</v>
      </c>
      <c r="J2149" s="106"/>
      <c r="K2149" s="106"/>
      <c r="L2149" s="106" t="s">
        <v>2478</v>
      </c>
      <c r="M2149" s="106" t="s">
        <v>924</v>
      </c>
      <c r="N2149" s="106">
        <v>0.36</v>
      </c>
      <c r="O2149" s="106">
        <v>1.2</v>
      </c>
      <c r="P2149" s="106" t="s">
        <v>714</v>
      </c>
      <c r="Q2149" s="107" t="s">
        <v>2926</v>
      </c>
      <c r="R2149" s="107" t="s">
        <v>73</v>
      </c>
    </row>
    <row r="2150" spans="2:18" ht="20.100000000000001" customHeight="1" x14ac:dyDescent="0.4">
      <c r="B2150" s="105" t="str">
        <f t="shared" si="100"/>
        <v/>
      </c>
      <c r="C2150" s="105" t="str">
        <f t="shared" si="101"/>
        <v/>
      </c>
      <c r="D2150" s="105" t="str">
        <f t="shared" si="102"/>
        <v/>
      </c>
      <c r="E2150" s="106" t="s">
        <v>2406</v>
      </c>
      <c r="F2150" s="106" t="s">
        <v>2906</v>
      </c>
      <c r="G2150" s="106" t="s">
        <v>2482</v>
      </c>
      <c r="H2150" s="106" t="s">
        <v>799</v>
      </c>
      <c r="I2150" s="106">
        <v>16</v>
      </c>
      <c r="J2150" s="106"/>
      <c r="K2150" s="106"/>
      <c r="L2150" s="106" t="s">
        <v>2483</v>
      </c>
      <c r="M2150" s="106" t="s">
        <v>924</v>
      </c>
      <c r="N2150" s="106">
        <v>0.37</v>
      </c>
      <c r="O2150" s="106">
        <v>1.2</v>
      </c>
      <c r="P2150" s="106" t="s">
        <v>714</v>
      </c>
      <c r="Q2150" s="107" t="s">
        <v>2927</v>
      </c>
      <c r="R2150" s="107" t="s">
        <v>73</v>
      </c>
    </row>
    <row r="2151" spans="2:18" ht="20.100000000000001" customHeight="1" x14ac:dyDescent="0.4">
      <c r="B2151" s="105" t="str">
        <f t="shared" si="100"/>
        <v/>
      </c>
      <c r="C2151" s="105" t="str">
        <f t="shared" si="101"/>
        <v/>
      </c>
      <c r="D2151" s="105" t="str">
        <f t="shared" si="102"/>
        <v/>
      </c>
      <c r="E2151" s="106" t="s">
        <v>2406</v>
      </c>
      <c r="F2151" s="106" t="s">
        <v>2906</v>
      </c>
      <c r="G2151" s="106" t="s">
        <v>2482</v>
      </c>
      <c r="H2151" s="106" t="s">
        <v>802</v>
      </c>
      <c r="I2151" s="106">
        <v>16</v>
      </c>
      <c r="J2151" s="106"/>
      <c r="K2151" s="106"/>
      <c r="L2151" s="106" t="s">
        <v>2483</v>
      </c>
      <c r="M2151" s="106" t="s">
        <v>924</v>
      </c>
      <c r="N2151" s="106">
        <v>0.36</v>
      </c>
      <c r="O2151" s="106">
        <v>1.2</v>
      </c>
      <c r="P2151" s="106" t="s">
        <v>714</v>
      </c>
      <c r="Q2151" s="107" t="s">
        <v>2928</v>
      </c>
      <c r="R2151" s="107" t="s">
        <v>73</v>
      </c>
    </row>
    <row r="2152" spans="2:18" ht="20.100000000000001" customHeight="1" x14ac:dyDescent="0.4">
      <c r="B2152" s="105" t="str">
        <f t="shared" si="100"/>
        <v/>
      </c>
      <c r="C2152" s="105" t="str">
        <f t="shared" si="101"/>
        <v/>
      </c>
      <c r="D2152" s="105" t="str">
        <f t="shared" si="102"/>
        <v/>
      </c>
      <c r="E2152" s="106" t="s">
        <v>2406</v>
      </c>
      <c r="F2152" s="106" t="s">
        <v>2906</v>
      </c>
      <c r="G2152" s="106" t="s">
        <v>2437</v>
      </c>
      <c r="H2152" s="106" t="s">
        <v>2438</v>
      </c>
      <c r="I2152" s="106">
        <v>16</v>
      </c>
      <c r="J2152" s="106"/>
      <c r="K2152" s="106"/>
      <c r="L2152" s="106" t="s">
        <v>799</v>
      </c>
      <c r="M2152" s="106" t="s">
        <v>924</v>
      </c>
      <c r="N2152" s="106">
        <v>0.39</v>
      </c>
      <c r="O2152" s="106">
        <v>1.2</v>
      </c>
      <c r="P2152" s="106" t="s">
        <v>714</v>
      </c>
      <c r="Q2152" s="107" t="s">
        <v>2929</v>
      </c>
      <c r="R2152" s="107" t="s">
        <v>73</v>
      </c>
    </row>
    <row r="2153" spans="2:18" ht="20.100000000000001" customHeight="1" x14ac:dyDescent="0.4">
      <c r="B2153" s="105" t="str">
        <f t="shared" si="100"/>
        <v/>
      </c>
      <c r="C2153" s="105" t="str">
        <f t="shared" si="101"/>
        <v/>
      </c>
      <c r="D2153" s="105" t="str">
        <f t="shared" si="102"/>
        <v/>
      </c>
      <c r="E2153" s="106" t="s">
        <v>2406</v>
      </c>
      <c r="F2153" s="106" t="s">
        <v>2906</v>
      </c>
      <c r="G2153" s="106" t="s">
        <v>2437</v>
      </c>
      <c r="H2153" s="106" t="s">
        <v>2438</v>
      </c>
      <c r="I2153" s="106">
        <v>16</v>
      </c>
      <c r="J2153" s="106"/>
      <c r="K2153" s="106"/>
      <c r="L2153" s="106" t="s">
        <v>802</v>
      </c>
      <c r="M2153" s="106" t="s">
        <v>924</v>
      </c>
      <c r="N2153" s="106">
        <v>0.39</v>
      </c>
      <c r="O2153" s="106">
        <v>1.2</v>
      </c>
      <c r="P2153" s="106" t="s">
        <v>714</v>
      </c>
      <c r="Q2153" s="107" t="s">
        <v>2930</v>
      </c>
      <c r="R2153" s="107" t="s">
        <v>73</v>
      </c>
    </row>
    <row r="2154" spans="2:18" ht="20.100000000000001" customHeight="1" x14ac:dyDescent="0.4">
      <c r="B2154" s="105" t="str">
        <f t="shared" si="100"/>
        <v/>
      </c>
      <c r="C2154" s="105" t="str">
        <f t="shared" si="101"/>
        <v/>
      </c>
      <c r="D2154" s="105" t="str">
        <f t="shared" si="102"/>
        <v/>
      </c>
      <c r="E2154" s="106" t="s">
        <v>2406</v>
      </c>
      <c r="F2154" s="106" t="s">
        <v>2906</v>
      </c>
      <c r="G2154" s="106" t="s">
        <v>2442</v>
      </c>
      <c r="H2154" s="106" t="s">
        <v>2443</v>
      </c>
      <c r="I2154" s="106">
        <v>16</v>
      </c>
      <c r="J2154" s="106"/>
      <c r="K2154" s="106"/>
      <c r="L2154" s="106" t="s">
        <v>799</v>
      </c>
      <c r="M2154" s="106" t="s">
        <v>924</v>
      </c>
      <c r="N2154" s="106">
        <v>0.39</v>
      </c>
      <c r="O2154" s="106">
        <v>1.2</v>
      </c>
      <c r="P2154" s="106" t="s">
        <v>714</v>
      </c>
      <c r="Q2154" s="107" t="s">
        <v>2931</v>
      </c>
      <c r="R2154" s="107" t="s">
        <v>73</v>
      </c>
    </row>
    <row r="2155" spans="2:18" ht="20.100000000000001" customHeight="1" x14ac:dyDescent="0.4">
      <c r="B2155" s="105" t="str">
        <f t="shared" si="100"/>
        <v/>
      </c>
      <c r="C2155" s="105" t="str">
        <f t="shared" si="101"/>
        <v/>
      </c>
      <c r="D2155" s="105" t="str">
        <f t="shared" si="102"/>
        <v/>
      </c>
      <c r="E2155" s="106" t="s">
        <v>2406</v>
      </c>
      <c r="F2155" s="106" t="s">
        <v>2906</v>
      </c>
      <c r="G2155" s="106" t="s">
        <v>2442</v>
      </c>
      <c r="H2155" s="106" t="s">
        <v>2443</v>
      </c>
      <c r="I2155" s="106">
        <v>16</v>
      </c>
      <c r="J2155" s="106"/>
      <c r="K2155" s="106"/>
      <c r="L2155" s="106" t="s">
        <v>802</v>
      </c>
      <c r="M2155" s="106" t="s">
        <v>924</v>
      </c>
      <c r="N2155" s="106">
        <v>0.39</v>
      </c>
      <c r="O2155" s="106">
        <v>1.2</v>
      </c>
      <c r="P2155" s="106" t="s">
        <v>714</v>
      </c>
      <c r="Q2155" s="107" t="s">
        <v>2932</v>
      </c>
      <c r="R2155" s="107" t="s">
        <v>73</v>
      </c>
    </row>
    <row r="2156" spans="2:18" ht="20.100000000000001" customHeight="1" x14ac:dyDescent="0.4">
      <c r="B2156" s="105" t="str">
        <f t="shared" si="100"/>
        <v/>
      </c>
      <c r="C2156" s="105" t="str">
        <f t="shared" si="101"/>
        <v/>
      </c>
      <c r="D2156" s="105" t="str">
        <f t="shared" si="102"/>
        <v/>
      </c>
      <c r="E2156" s="106" t="s">
        <v>2406</v>
      </c>
      <c r="F2156" s="106" t="s">
        <v>2906</v>
      </c>
      <c r="G2156" s="106" t="s">
        <v>697</v>
      </c>
      <c r="H2156" s="106" t="s">
        <v>799</v>
      </c>
      <c r="I2156" s="106">
        <v>16</v>
      </c>
      <c r="J2156" s="106"/>
      <c r="K2156" s="106"/>
      <c r="L2156" s="106" t="s">
        <v>707</v>
      </c>
      <c r="M2156" s="106" t="s">
        <v>924</v>
      </c>
      <c r="N2156" s="106">
        <v>0.37</v>
      </c>
      <c r="O2156" s="106">
        <v>1.2</v>
      </c>
      <c r="P2156" s="106" t="s">
        <v>714</v>
      </c>
      <c r="Q2156" s="107" t="s">
        <v>2933</v>
      </c>
      <c r="R2156" s="107" t="s">
        <v>73</v>
      </c>
    </row>
    <row r="2157" spans="2:18" ht="20.100000000000001" customHeight="1" x14ac:dyDescent="0.4">
      <c r="B2157" s="105" t="str">
        <f t="shared" si="100"/>
        <v/>
      </c>
      <c r="C2157" s="105" t="str">
        <f t="shared" si="101"/>
        <v/>
      </c>
      <c r="D2157" s="105" t="str">
        <f t="shared" si="102"/>
        <v/>
      </c>
      <c r="E2157" s="106" t="s">
        <v>2406</v>
      </c>
      <c r="F2157" s="106" t="s">
        <v>2906</v>
      </c>
      <c r="G2157" s="106" t="s">
        <v>697</v>
      </c>
      <c r="H2157" s="106" t="s">
        <v>799</v>
      </c>
      <c r="I2157" s="106">
        <v>16</v>
      </c>
      <c r="J2157" s="106"/>
      <c r="K2157" s="106"/>
      <c r="L2157" s="106" t="s">
        <v>1817</v>
      </c>
      <c r="M2157" s="106" t="s">
        <v>924</v>
      </c>
      <c r="N2157" s="106">
        <v>0.37</v>
      </c>
      <c r="O2157" s="106">
        <v>1.2</v>
      </c>
      <c r="P2157" s="106" t="s">
        <v>714</v>
      </c>
      <c r="Q2157" s="107" t="s">
        <v>2934</v>
      </c>
      <c r="R2157" s="107" t="s">
        <v>73</v>
      </c>
    </row>
    <row r="2158" spans="2:18" ht="20.100000000000001" customHeight="1" x14ac:dyDescent="0.4">
      <c r="B2158" s="105" t="str">
        <f t="shared" si="100"/>
        <v/>
      </c>
      <c r="C2158" s="105" t="str">
        <f t="shared" si="101"/>
        <v/>
      </c>
      <c r="D2158" s="105" t="str">
        <f t="shared" si="102"/>
        <v/>
      </c>
      <c r="E2158" s="106" t="s">
        <v>2406</v>
      </c>
      <c r="F2158" s="106" t="s">
        <v>2906</v>
      </c>
      <c r="G2158" s="106" t="s">
        <v>697</v>
      </c>
      <c r="H2158" s="106" t="s">
        <v>802</v>
      </c>
      <c r="I2158" s="106">
        <v>16</v>
      </c>
      <c r="J2158" s="106"/>
      <c r="K2158" s="106"/>
      <c r="L2158" s="106" t="s">
        <v>1817</v>
      </c>
      <c r="M2158" s="106" t="s">
        <v>924</v>
      </c>
      <c r="N2158" s="106">
        <v>0.36</v>
      </c>
      <c r="O2158" s="106">
        <v>1.2</v>
      </c>
      <c r="P2158" s="106" t="s">
        <v>714</v>
      </c>
      <c r="Q2158" s="107" t="s">
        <v>2935</v>
      </c>
      <c r="R2158" s="107" t="s">
        <v>73</v>
      </c>
    </row>
    <row r="2159" spans="2:18" ht="20.100000000000001" customHeight="1" x14ac:dyDescent="0.4">
      <c r="B2159" s="105" t="str">
        <f t="shared" si="100"/>
        <v/>
      </c>
      <c r="C2159" s="105" t="str">
        <f t="shared" si="101"/>
        <v/>
      </c>
      <c r="D2159" s="105" t="str">
        <f t="shared" si="102"/>
        <v/>
      </c>
      <c r="E2159" s="106" t="s">
        <v>2406</v>
      </c>
      <c r="F2159" s="106" t="s">
        <v>2906</v>
      </c>
      <c r="G2159" s="106" t="s">
        <v>710</v>
      </c>
      <c r="H2159" s="106" t="s">
        <v>799</v>
      </c>
      <c r="I2159" s="106">
        <v>16</v>
      </c>
      <c r="J2159" s="106"/>
      <c r="K2159" s="106"/>
      <c r="L2159" s="106" t="s">
        <v>711</v>
      </c>
      <c r="M2159" s="106" t="s">
        <v>924</v>
      </c>
      <c r="N2159" s="106">
        <v>0.37</v>
      </c>
      <c r="O2159" s="106">
        <v>1.2</v>
      </c>
      <c r="P2159" s="106" t="s">
        <v>714</v>
      </c>
      <c r="Q2159" s="107" t="s">
        <v>2936</v>
      </c>
      <c r="R2159" s="107" t="s">
        <v>73</v>
      </c>
    </row>
    <row r="2160" spans="2:18" ht="20.100000000000001" customHeight="1" x14ac:dyDescent="0.4">
      <c r="B2160" s="105" t="str">
        <f t="shared" si="100"/>
        <v/>
      </c>
      <c r="C2160" s="105" t="str">
        <f t="shared" si="101"/>
        <v/>
      </c>
      <c r="D2160" s="105" t="str">
        <f t="shared" si="102"/>
        <v/>
      </c>
      <c r="E2160" s="106" t="s">
        <v>2406</v>
      </c>
      <c r="F2160" s="106" t="s">
        <v>2906</v>
      </c>
      <c r="G2160" s="106" t="s">
        <v>710</v>
      </c>
      <c r="H2160" s="106" t="s">
        <v>802</v>
      </c>
      <c r="I2160" s="106">
        <v>16</v>
      </c>
      <c r="J2160" s="106"/>
      <c r="K2160" s="106"/>
      <c r="L2160" s="106" t="s">
        <v>711</v>
      </c>
      <c r="M2160" s="106" t="s">
        <v>924</v>
      </c>
      <c r="N2160" s="106">
        <v>0.36</v>
      </c>
      <c r="O2160" s="106">
        <v>1.2</v>
      </c>
      <c r="P2160" s="106" t="s">
        <v>714</v>
      </c>
      <c r="Q2160" s="107" t="s">
        <v>2937</v>
      </c>
      <c r="R2160" s="107" t="s">
        <v>73</v>
      </c>
    </row>
    <row r="2161" spans="2:18" ht="20.100000000000001" customHeight="1" x14ac:dyDescent="0.4">
      <c r="B2161" s="105" t="str">
        <f t="shared" si="100"/>
        <v/>
      </c>
      <c r="C2161" s="105" t="str">
        <f t="shared" si="101"/>
        <v/>
      </c>
      <c r="D2161" s="105" t="str">
        <f t="shared" si="102"/>
        <v/>
      </c>
      <c r="E2161" s="106" t="s">
        <v>2406</v>
      </c>
      <c r="F2161" s="106" t="s">
        <v>2906</v>
      </c>
      <c r="G2161" s="106" t="s">
        <v>721</v>
      </c>
      <c r="H2161" s="106" t="s">
        <v>799</v>
      </c>
      <c r="I2161" s="106">
        <v>16</v>
      </c>
      <c r="J2161" s="106"/>
      <c r="K2161" s="106"/>
      <c r="L2161" s="106" t="s">
        <v>722</v>
      </c>
      <c r="M2161" s="106" t="s">
        <v>924</v>
      </c>
      <c r="N2161" s="106">
        <v>0.37</v>
      </c>
      <c r="O2161" s="106">
        <v>1.2</v>
      </c>
      <c r="P2161" s="106" t="s">
        <v>714</v>
      </c>
      <c r="Q2161" s="107" t="s">
        <v>2938</v>
      </c>
      <c r="R2161" s="107" t="s">
        <v>73</v>
      </c>
    </row>
    <row r="2162" spans="2:18" ht="20.100000000000001" customHeight="1" x14ac:dyDescent="0.4">
      <c r="B2162" s="105" t="str">
        <f t="shared" si="100"/>
        <v/>
      </c>
      <c r="C2162" s="105" t="str">
        <f t="shared" si="101"/>
        <v/>
      </c>
      <c r="D2162" s="105" t="str">
        <f t="shared" si="102"/>
        <v/>
      </c>
      <c r="E2162" s="106" t="s">
        <v>2406</v>
      </c>
      <c r="F2162" s="106" t="s">
        <v>2906</v>
      </c>
      <c r="G2162" s="106" t="s">
        <v>721</v>
      </c>
      <c r="H2162" s="106" t="s">
        <v>802</v>
      </c>
      <c r="I2162" s="106">
        <v>16</v>
      </c>
      <c r="J2162" s="106"/>
      <c r="K2162" s="106"/>
      <c r="L2162" s="106" t="s">
        <v>722</v>
      </c>
      <c r="M2162" s="106" t="s">
        <v>924</v>
      </c>
      <c r="N2162" s="106">
        <v>0.36</v>
      </c>
      <c r="O2162" s="106">
        <v>1.2</v>
      </c>
      <c r="P2162" s="106" t="s">
        <v>714</v>
      </c>
      <c r="Q2162" s="107" t="s">
        <v>2939</v>
      </c>
      <c r="R2162" s="107" t="s">
        <v>73</v>
      </c>
    </row>
    <row r="2163" spans="2:18" ht="20.100000000000001" customHeight="1" x14ac:dyDescent="0.4">
      <c r="B2163" s="105" t="str">
        <f t="shared" si="100"/>
        <v/>
      </c>
      <c r="C2163" s="105" t="str">
        <f t="shared" si="101"/>
        <v/>
      </c>
      <c r="D2163" s="105" t="str">
        <f t="shared" si="102"/>
        <v/>
      </c>
      <c r="E2163" s="106" t="s">
        <v>2406</v>
      </c>
      <c r="F2163" s="106" t="s">
        <v>2906</v>
      </c>
      <c r="G2163" s="106" t="s">
        <v>773</v>
      </c>
      <c r="H2163" s="106" t="s">
        <v>799</v>
      </c>
      <c r="I2163" s="106">
        <v>16</v>
      </c>
      <c r="J2163" s="106"/>
      <c r="K2163" s="106"/>
      <c r="L2163" s="106" t="s">
        <v>774</v>
      </c>
      <c r="M2163" s="106" t="s">
        <v>924</v>
      </c>
      <c r="N2163" s="106">
        <v>0.37</v>
      </c>
      <c r="O2163" s="106">
        <v>1.2</v>
      </c>
      <c r="P2163" s="106" t="s">
        <v>714</v>
      </c>
      <c r="Q2163" s="107" t="s">
        <v>2940</v>
      </c>
      <c r="R2163" s="107" t="s">
        <v>73</v>
      </c>
    </row>
    <row r="2164" spans="2:18" ht="20.100000000000001" customHeight="1" x14ac:dyDescent="0.4">
      <c r="B2164" s="105" t="str">
        <f t="shared" si="100"/>
        <v/>
      </c>
      <c r="C2164" s="105" t="str">
        <f t="shared" si="101"/>
        <v/>
      </c>
      <c r="D2164" s="105" t="str">
        <f t="shared" si="102"/>
        <v/>
      </c>
      <c r="E2164" s="106" t="s">
        <v>2406</v>
      </c>
      <c r="F2164" s="106" t="s">
        <v>2906</v>
      </c>
      <c r="G2164" s="106" t="s">
        <v>773</v>
      </c>
      <c r="H2164" s="106" t="s">
        <v>802</v>
      </c>
      <c r="I2164" s="106">
        <v>16</v>
      </c>
      <c r="J2164" s="106"/>
      <c r="K2164" s="106"/>
      <c r="L2164" s="106" t="s">
        <v>774</v>
      </c>
      <c r="M2164" s="106" t="s">
        <v>924</v>
      </c>
      <c r="N2164" s="106">
        <v>0.36</v>
      </c>
      <c r="O2164" s="106">
        <v>1.2</v>
      </c>
      <c r="P2164" s="106" t="s">
        <v>714</v>
      </c>
      <c r="Q2164" s="107" t="s">
        <v>2941</v>
      </c>
      <c r="R2164" s="107" t="s">
        <v>73</v>
      </c>
    </row>
    <row r="2165" spans="2:18" ht="20.100000000000001" customHeight="1" x14ac:dyDescent="0.4">
      <c r="B2165" s="105" t="str">
        <f t="shared" si="100"/>
        <v/>
      </c>
      <c r="C2165" s="105" t="str">
        <f t="shared" si="101"/>
        <v/>
      </c>
      <c r="D2165" s="105" t="str">
        <f t="shared" si="102"/>
        <v/>
      </c>
      <c r="E2165" s="106" t="s">
        <v>2406</v>
      </c>
      <c r="F2165" s="106" t="s">
        <v>2906</v>
      </c>
      <c r="G2165" s="106" t="s">
        <v>773</v>
      </c>
      <c r="H2165" s="106" t="s">
        <v>799</v>
      </c>
      <c r="I2165" s="106">
        <v>16</v>
      </c>
      <c r="J2165" s="106"/>
      <c r="K2165" s="106"/>
      <c r="L2165" s="106" t="s">
        <v>1266</v>
      </c>
      <c r="M2165" s="106" t="s">
        <v>924</v>
      </c>
      <c r="N2165" s="106">
        <v>0.36</v>
      </c>
      <c r="O2165" s="106">
        <v>1.2</v>
      </c>
      <c r="P2165" s="106" t="s">
        <v>714</v>
      </c>
      <c r="Q2165" s="107" t="s">
        <v>2942</v>
      </c>
      <c r="R2165" s="107" t="s">
        <v>73</v>
      </c>
    </row>
    <row r="2166" spans="2:18" ht="20.100000000000001" customHeight="1" x14ac:dyDescent="0.4">
      <c r="B2166" s="105" t="str">
        <f t="shared" si="100"/>
        <v/>
      </c>
      <c r="C2166" s="105" t="str">
        <f t="shared" si="101"/>
        <v/>
      </c>
      <c r="D2166" s="105" t="str">
        <f t="shared" si="102"/>
        <v/>
      </c>
      <c r="E2166" s="106" t="s">
        <v>2406</v>
      </c>
      <c r="F2166" s="106" t="s">
        <v>2906</v>
      </c>
      <c r="G2166" s="106" t="s">
        <v>773</v>
      </c>
      <c r="H2166" s="106" t="s">
        <v>802</v>
      </c>
      <c r="I2166" s="106">
        <v>15</v>
      </c>
      <c r="J2166" s="106"/>
      <c r="K2166" s="106"/>
      <c r="L2166" s="106" t="s">
        <v>1266</v>
      </c>
      <c r="M2166" s="106" t="s">
        <v>924</v>
      </c>
      <c r="N2166" s="106">
        <v>0.36</v>
      </c>
      <c r="O2166" s="106">
        <v>1.2</v>
      </c>
      <c r="P2166" s="106" t="s">
        <v>714</v>
      </c>
      <c r="Q2166" s="107" t="s">
        <v>2943</v>
      </c>
      <c r="R2166" s="107" t="s">
        <v>73</v>
      </c>
    </row>
    <row r="2167" spans="2:18" ht="20.100000000000001" customHeight="1" x14ac:dyDescent="0.4">
      <c r="B2167" s="105" t="str">
        <f t="shared" si="100"/>
        <v/>
      </c>
      <c r="C2167" s="105" t="str">
        <f t="shared" si="101"/>
        <v/>
      </c>
      <c r="D2167" s="105" t="str">
        <f t="shared" si="102"/>
        <v/>
      </c>
      <c r="E2167" s="106" t="s">
        <v>2406</v>
      </c>
      <c r="F2167" s="106" t="s">
        <v>2906</v>
      </c>
      <c r="G2167" s="106" t="s">
        <v>778</v>
      </c>
      <c r="H2167" s="106" t="s">
        <v>799</v>
      </c>
      <c r="I2167" s="106">
        <v>16</v>
      </c>
      <c r="J2167" s="106"/>
      <c r="K2167" s="106"/>
      <c r="L2167" s="106" t="s">
        <v>779</v>
      </c>
      <c r="M2167" s="106" t="s">
        <v>924</v>
      </c>
      <c r="N2167" s="106">
        <v>0.37</v>
      </c>
      <c r="O2167" s="106">
        <v>1.2</v>
      </c>
      <c r="P2167" s="106" t="s">
        <v>714</v>
      </c>
      <c r="Q2167" s="107" t="s">
        <v>2944</v>
      </c>
      <c r="R2167" s="107" t="s">
        <v>73</v>
      </c>
    </row>
    <row r="2168" spans="2:18" ht="20.100000000000001" customHeight="1" x14ac:dyDescent="0.4">
      <c r="B2168" s="105" t="str">
        <f t="shared" si="100"/>
        <v/>
      </c>
      <c r="C2168" s="105" t="str">
        <f t="shared" si="101"/>
        <v/>
      </c>
      <c r="D2168" s="105" t="str">
        <f t="shared" si="102"/>
        <v/>
      </c>
      <c r="E2168" s="106" t="s">
        <v>2406</v>
      </c>
      <c r="F2168" s="106" t="s">
        <v>2906</v>
      </c>
      <c r="G2168" s="106" t="s">
        <v>778</v>
      </c>
      <c r="H2168" s="106" t="s">
        <v>802</v>
      </c>
      <c r="I2168" s="106">
        <v>16</v>
      </c>
      <c r="J2168" s="106"/>
      <c r="K2168" s="106"/>
      <c r="L2168" s="106" t="s">
        <v>779</v>
      </c>
      <c r="M2168" s="106" t="s">
        <v>924</v>
      </c>
      <c r="N2168" s="106">
        <v>0.36</v>
      </c>
      <c r="O2168" s="106">
        <v>1.2</v>
      </c>
      <c r="P2168" s="106" t="s">
        <v>714</v>
      </c>
      <c r="Q2168" s="107" t="s">
        <v>2945</v>
      </c>
      <c r="R2168" s="107" t="s">
        <v>73</v>
      </c>
    </row>
    <row r="2169" spans="2:18" ht="20.100000000000001" customHeight="1" x14ac:dyDescent="0.4">
      <c r="B2169" s="105" t="str">
        <f t="shared" si="100"/>
        <v/>
      </c>
      <c r="C2169" s="105" t="str">
        <f t="shared" si="101"/>
        <v/>
      </c>
      <c r="D2169" s="105" t="str">
        <f t="shared" si="102"/>
        <v/>
      </c>
      <c r="E2169" s="106" t="s">
        <v>2406</v>
      </c>
      <c r="F2169" s="106" t="s">
        <v>2906</v>
      </c>
      <c r="G2169" s="106" t="s">
        <v>778</v>
      </c>
      <c r="H2169" s="106" t="s">
        <v>799</v>
      </c>
      <c r="I2169" s="106">
        <v>16</v>
      </c>
      <c r="J2169" s="106"/>
      <c r="K2169" s="106"/>
      <c r="L2169" s="106" t="s">
        <v>1269</v>
      </c>
      <c r="M2169" s="106" t="s">
        <v>924</v>
      </c>
      <c r="N2169" s="106">
        <v>0.36</v>
      </c>
      <c r="O2169" s="106">
        <v>1.2</v>
      </c>
      <c r="P2169" s="106" t="s">
        <v>714</v>
      </c>
      <c r="Q2169" s="107" t="s">
        <v>2946</v>
      </c>
      <c r="R2169" s="107" t="s">
        <v>73</v>
      </c>
    </row>
    <row r="2170" spans="2:18" ht="20.100000000000001" customHeight="1" x14ac:dyDescent="0.4">
      <c r="B2170" s="105" t="str">
        <f t="shared" si="100"/>
        <v/>
      </c>
      <c r="C2170" s="105" t="str">
        <f t="shared" si="101"/>
        <v/>
      </c>
      <c r="D2170" s="105" t="str">
        <f t="shared" si="102"/>
        <v/>
      </c>
      <c r="E2170" s="106" t="s">
        <v>2406</v>
      </c>
      <c r="F2170" s="106" t="s">
        <v>2906</v>
      </c>
      <c r="G2170" s="106" t="s">
        <v>778</v>
      </c>
      <c r="H2170" s="106" t="s">
        <v>802</v>
      </c>
      <c r="I2170" s="106">
        <v>15</v>
      </c>
      <c r="J2170" s="106"/>
      <c r="K2170" s="106"/>
      <c r="L2170" s="106" t="s">
        <v>1269</v>
      </c>
      <c r="M2170" s="106" t="s">
        <v>924</v>
      </c>
      <c r="N2170" s="106">
        <v>0.36</v>
      </c>
      <c r="O2170" s="106">
        <v>1.2</v>
      </c>
      <c r="P2170" s="106" t="s">
        <v>714</v>
      </c>
      <c r="Q2170" s="107" t="s">
        <v>2947</v>
      </c>
      <c r="R2170" s="107" t="s">
        <v>73</v>
      </c>
    </row>
    <row r="2171" spans="2:18" ht="20.100000000000001" customHeight="1" x14ac:dyDescent="0.4">
      <c r="B2171" s="105" t="str">
        <f t="shared" si="100"/>
        <v/>
      </c>
      <c r="C2171" s="105" t="str">
        <f t="shared" si="101"/>
        <v/>
      </c>
      <c r="D2171" s="105" t="str">
        <f t="shared" si="102"/>
        <v/>
      </c>
      <c r="E2171" s="106" t="s">
        <v>2406</v>
      </c>
      <c r="F2171" s="106" t="s">
        <v>2906</v>
      </c>
      <c r="G2171" s="106" t="s">
        <v>782</v>
      </c>
      <c r="H2171" s="106" t="s">
        <v>799</v>
      </c>
      <c r="I2171" s="106">
        <v>16</v>
      </c>
      <c r="J2171" s="106"/>
      <c r="K2171" s="106"/>
      <c r="L2171" s="106" t="s">
        <v>783</v>
      </c>
      <c r="M2171" s="106" t="s">
        <v>924</v>
      </c>
      <c r="N2171" s="106">
        <v>0.34</v>
      </c>
      <c r="O2171" s="106">
        <v>1.2</v>
      </c>
      <c r="P2171" s="106" t="s">
        <v>714</v>
      </c>
      <c r="Q2171" s="107" t="s">
        <v>2948</v>
      </c>
      <c r="R2171" s="107" t="s">
        <v>73</v>
      </c>
    </row>
    <row r="2172" spans="2:18" ht="20.100000000000001" customHeight="1" x14ac:dyDescent="0.4">
      <c r="B2172" s="105" t="str">
        <f t="shared" si="100"/>
        <v/>
      </c>
      <c r="C2172" s="105" t="str">
        <f t="shared" si="101"/>
        <v/>
      </c>
      <c r="D2172" s="105" t="str">
        <f t="shared" si="102"/>
        <v/>
      </c>
      <c r="E2172" s="106" t="s">
        <v>2406</v>
      </c>
      <c r="F2172" s="106" t="s">
        <v>2906</v>
      </c>
      <c r="G2172" s="106" t="s">
        <v>782</v>
      </c>
      <c r="H2172" s="106" t="s">
        <v>802</v>
      </c>
      <c r="I2172" s="106">
        <v>16</v>
      </c>
      <c r="J2172" s="106"/>
      <c r="K2172" s="106"/>
      <c r="L2172" s="106" t="s">
        <v>783</v>
      </c>
      <c r="M2172" s="106" t="s">
        <v>924</v>
      </c>
      <c r="N2172" s="106">
        <v>0.34</v>
      </c>
      <c r="O2172" s="106">
        <v>1.2</v>
      </c>
      <c r="P2172" s="106" t="s">
        <v>714</v>
      </c>
      <c r="Q2172" s="107" t="s">
        <v>2949</v>
      </c>
      <c r="R2172" s="107" t="s">
        <v>73</v>
      </c>
    </row>
    <row r="2173" spans="2:18" ht="20.100000000000001" customHeight="1" x14ac:dyDescent="0.4">
      <c r="B2173" s="105" t="str">
        <f t="shared" si="100"/>
        <v/>
      </c>
      <c r="C2173" s="105" t="str">
        <f t="shared" si="101"/>
        <v/>
      </c>
      <c r="D2173" s="105" t="str">
        <f t="shared" si="102"/>
        <v/>
      </c>
      <c r="E2173" s="106" t="s">
        <v>2406</v>
      </c>
      <c r="F2173" s="106" t="s">
        <v>2906</v>
      </c>
      <c r="G2173" s="106" t="s">
        <v>2437</v>
      </c>
      <c r="H2173" s="106" t="s">
        <v>799</v>
      </c>
      <c r="I2173" s="106">
        <v>16</v>
      </c>
      <c r="J2173" s="106"/>
      <c r="K2173" s="106"/>
      <c r="L2173" s="106" t="s">
        <v>2438</v>
      </c>
      <c r="M2173" s="106" t="s">
        <v>924</v>
      </c>
      <c r="N2173" s="106">
        <v>0.36</v>
      </c>
      <c r="O2173" s="106">
        <v>1.2</v>
      </c>
      <c r="P2173" s="106" t="s">
        <v>714</v>
      </c>
      <c r="Q2173" s="107" t="s">
        <v>2950</v>
      </c>
      <c r="R2173" s="107" t="s">
        <v>73</v>
      </c>
    </row>
    <row r="2174" spans="2:18" ht="20.100000000000001" customHeight="1" x14ac:dyDescent="0.4">
      <c r="B2174" s="105" t="str">
        <f t="shared" si="100"/>
        <v/>
      </c>
      <c r="C2174" s="105" t="str">
        <f t="shared" si="101"/>
        <v/>
      </c>
      <c r="D2174" s="105" t="str">
        <f t="shared" si="102"/>
        <v/>
      </c>
      <c r="E2174" s="106" t="s">
        <v>2406</v>
      </c>
      <c r="F2174" s="106" t="s">
        <v>2906</v>
      </c>
      <c r="G2174" s="106" t="s">
        <v>2437</v>
      </c>
      <c r="H2174" s="106" t="s">
        <v>802</v>
      </c>
      <c r="I2174" s="106">
        <v>16</v>
      </c>
      <c r="J2174" s="106"/>
      <c r="K2174" s="106"/>
      <c r="L2174" s="106" t="s">
        <v>2438</v>
      </c>
      <c r="M2174" s="106" t="s">
        <v>924</v>
      </c>
      <c r="N2174" s="106">
        <v>0.36</v>
      </c>
      <c r="O2174" s="106">
        <v>1.2</v>
      </c>
      <c r="P2174" s="106" t="s">
        <v>714</v>
      </c>
      <c r="Q2174" s="107" t="s">
        <v>2951</v>
      </c>
      <c r="R2174" s="107" t="s">
        <v>73</v>
      </c>
    </row>
    <row r="2175" spans="2:18" ht="20.100000000000001" customHeight="1" x14ac:dyDescent="0.4">
      <c r="B2175" s="105" t="str">
        <f t="shared" si="100"/>
        <v/>
      </c>
      <c r="C2175" s="105" t="str">
        <f t="shared" si="101"/>
        <v/>
      </c>
      <c r="D2175" s="105" t="str">
        <f t="shared" si="102"/>
        <v/>
      </c>
      <c r="E2175" s="106" t="s">
        <v>2406</v>
      </c>
      <c r="F2175" s="106" t="s">
        <v>2906</v>
      </c>
      <c r="G2175" s="106" t="s">
        <v>2442</v>
      </c>
      <c r="H2175" s="106" t="s">
        <v>799</v>
      </c>
      <c r="I2175" s="106">
        <v>16</v>
      </c>
      <c r="J2175" s="106"/>
      <c r="K2175" s="106"/>
      <c r="L2175" s="106" t="s">
        <v>2443</v>
      </c>
      <c r="M2175" s="106" t="s">
        <v>924</v>
      </c>
      <c r="N2175" s="106">
        <v>0.36</v>
      </c>
      <c r="O2175" s="106">
        <v>1.2</v>
      </c>
      <c r="P2175" s="106" t="s">
        <v>714</v>
      </c>
      <c r="Q2175" s="107" t="s">
        <v>2952</v>
      </c>
      <c r="R2175" s="107" t="s">
        <v>73</v>
      </c>
    </row>
    <row r="2176" spans="2:18" ht="20.100000000000001" customHeight="1" x14ac:dyDescent="0.4">
      <c r="B2176" s="105" t="str">
        <f t="shared" si="100"/>
        <v/>
      </c>
      <c r="C2176" s="105" t="str">
        <f t="shared" si="101"/>
        <v/>
      </c>
      <c r="D2176" s="105" t="str">
        <f t="shared" si="102"/>
        <v/>
      </c>
      <c r="E2176" s="106" t="s">
        <v>2406</v>
      </c>
      <c r="F2176" s="106" t="s">
        <v>2906</v>
      </c>
      <c r="G2176" s="106" t="s">
        <v>2442</v>
      </c>
      <c r="H2176" s="106" t="s">
        <v>802</v>
      </c>
      <c r="I2176" s="106">
        <v>16</v>
      </c>
      <c r="J2176" s="106"/>
      <c r="K2176" s="106"/>
      <c r="L2176" s="106" t="s">
        <v>2443</v>
      </c>
      <c r="M2176" s="106" t="s">
        <v>924</v>
      </c>
      <c r="N2176" s="106">
        <v>0.36</v>
      </c>
      <c r="O2176" s="106">
        <v>1.2</v>
      </c>
      <c r="P2176" s="106" t="s">
        <v>714</v>
      </c>
      <c r="Q2176" s="107" t="s">
        <v>2953</v>
      </c>
      <c r="R2176" s="107" t="s">
        <v>73</v>
      </c>
    </row>
    <row r="2177" spans="2:18" ht="20.100000000000001" customHeight="1" x14ac:dyDescent="0.4">
      <c r="B2177" s="105" t="str">
        <f t="shared" si="100"/>
        <v/>
      </c>
      <c r="C2177" s="105" t="str">
        <f t="shared" si="101"/>
        <v/>
      </c>
      <c r="D2177" s="105" t="str">
        <f t="shared" si="102"/>
        <v/>
      </c>
      <c r="E2177" s="106" t="s">
        <v>2406</v>
      </c>
      <c r="F2177" s="106" t="s">
        <v>2829</v>
      </c>
      <c r="G2177" s="106" t="s">
        <v>697</v>
      </c>
      <c r="H2177" s="106" t="s">
        <v>707</v>
      </c>
      <c r="I2177" s="106">
        <v>16</v>
      </c>
      <c r="J2177" s="106"/>
      <c r="K2177" s="106"/>
      <c r="L2177" s="106" t="s">
        <v>729</v>
      </c>
      <c r="M2177" s="106" t="s">
        <v>924</v>
      </c>
      <c r="N2177" s="106">
        <v>0.59</v>
      </c>
      <c r="O2177" s="106">
        <v>1.2</v>
      </c>
      <c r="P2177" s="106" t="s">
        <v>2493</v>
      </c>
      <c r="Q2177" s="107" t="s">
        <v>2954</v>
      </c>
      <c r="R2177" s="107" t="s">
        <v>11</v>
      </c>
    </row>
    <row r="2178" spans="2:18" ht="20.100000000000001" customHeight="1" x14ac:dyDescent="0.4">
      <c r="B2178" s="105" t="str">
        <f t="shared" si="100"/>
        <v/>
      </c>
      <c r="C2178" s="105" t="str">
        <f t="shared" si="101"/>
        <v/>
      </c>
      <c r="D2178" s="105" t="str">
        <f t="shared" si="102"/>
        <v/>
      </c>
      <c r="E2178" s="106" t="s">
        <v>2406</v>
      </c>
      <c r="F2178" s="106" t="s">
        <v>2829</v>
      </c>
      <c r="G2178" s="106" t="s">
        <v>697</v>
      </c>
      <c r="H2178" s="106" t="s">
        <v>1817</v>
      </c>
      <c r="I2178" s="106">
        <v>15</v>
      </c>
      <c r="J2178" s="106"/>
      <c r="K2178" s="106"/>
      <c r="L2178" s="106" t="s">
        <v>729</v>
      </c>
      <c r="M2178" s="106" t="s">
        <v>924</v>
      </c>
      <c r="N2178" s="106">
        <v>0.57999999999999996</v>
      </c>
      <c r="O2178" s="106">
        <v>1.2</v>
      </c>
      <c r="P2178" s="106" t="s">
        <v>2493</v>
      </c>
      <c r="Q2178" s="107" t="s">
        <v>2955</v>
      </c>
      <c r="R2178" s="107" t="s">
        <v>11</v>
      </c>
    </row>
    <row r="2179" spans="2:18" ht="20.100000000000001" customHeight="1" x14ac:dyDescent="0.4">
      <c r="B2179" s="105" t="str">
        <f t="shared" si="100"/>
        <v/>
      </c>
      <c r="C2179" s="105" t="str">
        <f t="shared" si="101"/>
        <v/>
      </c>
      <c r="D2179" s="105" t="str">
        <f t="shared" si="102"/>
        <v/>
      </c>
      <c r="E2179" s="106" t="s">
        <v>2406</v>
      </c>
      <c r="F2179" s="106" t="s">
        <v>2829</v>
      </c>
      <c r="G2179" s="106" t="s">
        <v>697</v>
      </c>
      <c r="H2179" s="106" t="s">
        <v>1817</v>
      </c>
      <c r="I2179" s="106">
        <v>14</v>
      </c>
      <c r="J2179" s="106"/>
      <c r="K2179" s="106"/>
      <c r="L2179" s="106" t="s">
        <v>733</v>
      </c>
      <c r="M2179" s="106" t="s">
        <v>924</v>
      </c>
      <c r="N2179" s="106">
        <v>0.56999999999999995</v>
      </c>
      <c r="O2179" s="106">
        <v>1.2</v>
      </c>
      <c r="P2179" s="106" t="s">
        <v>2493</v>
      </c>
      <c r="Q2179" s="107" t="s">
        <v>2956</v>
      </c>
      <c r="R2179" s="107" t="s">
        <v>11</v>
      </c>
    </row>
    <row r="2180" spans="2:18" ht="20.100000000000001" customHeight="1" x14ac:dyDescent="0.4">
      <c r="B2180" s="105" t="str">
        <f t="shared" si="100"/>
        <v/>
      </c>
      <c r="C2180" s="105" t="str">
        <f t="shared" si="101"/>
        <v/>
      </c>
      <c r="D2180" s="105" t="str">
        <f t="shared" si="102"/>
        <v/>
      </c>
      <c r="E2180" s="106" t="s">
        <v>2406</v>
      </c>
      <c r="F2180" s="106" t="s">
        <v>2829</v>
      </c>
      <c r="G2180" s="106" t="s">
        <v>710</v>
      </c>
      <c r="H2180" s="106" t="s">
        <v>711</v>
      </c>
      <c r="I2180" s="106">
        <v>15</v>
      </c>
      <c r="J2180" s="106"/>
      <c r="K2180" s="106"/>
      <c r="L2180" s="106" t="s">
        <v>729</v>
      </c>
      <c r="M2180" s="106" t="s">
        <v>924</v>
      </c>
      <c r="N2180" s="106">
        <v>0.57999999999999996</v>
      </c>
      <c r="O2180" s="106">
        <v>1.2</v>
      </c>
      <c r="P2180" s="106" t="s">
        <v>2493</v>
      </c>
      <c r="Q2180" s="107" t="s">
        <v>2957</v>
      </c>
      <c r="R2180" s="107" t="s">
        <v>11</v>
      </c>
    </row>
    <row r="2181" spans="2:18" ht="20.100000000000001" customHeight="1" x14ac:dyDescent="0.4">
      <c r="B2181" s="105" t="str">
        <f t="shared" si="100"/>
        <v/>
      </c>
      <c r="C2181" s="105" t="str">
        <f t="shared" si="101"/>
        <v/>
      </c>
      <c r="D2181" s="105" t="str">
        <f t="shared" si="102"/>
        <v/>
      </c>
      <c r="E2181" s="106" t="s">
        <v>2406</v>
      </c>
      <c r="F2181" s="106" t="s">
        <v>2829</v>
      </c>
      <c r="G2181" s="106" t="s">
        <v>710</v>
      </c>
      <c r="H2181" s="106" t="s">
        <v>711</v>
      </c>
      <c r="I2181" s="106">
        <v>14</v>
      </c>
      <c r="J2181" s="106"/>
      <c r="K2181" s="106"/>
      <c r="L2181" s="106" t="s">
        <v>733</v>
      </c>
      <c r="M2181" s="106" t="s">
        <v>924</v>
      </c>
      <c r="N2181" s="106">
        <v>0.56999999999999995</v>
      </c>
      <c r="O2181" s="106">
        <v>1.2</v>
      </c>
      <c r="P2181" s="106" t="s">
        <v>2493</v>
      </c>
      <c r="Q2181" s="107" t="s">
        <v>2958</v>
      </c>
      <c r="R2181" s="107" t="s">
        <v>11</v>
      </c>
    </row>
    <row r="2182" spans="2:18" ht="20.100000000000001" customHeight="1" x14ac:dyDescent="0.4">
      <c r="B2182" s="105" t="str">
        <f t="shared" si="100"/>
        <v/>
      </c>
      <c r="C2182" s="105" t="str">
        <f t="shared" si="101"/>
        <v/>
      </c>
      <c r="D2182" s="105" t="str">
        <f t="shared" si="102"/>
        <v/>
      </c>
      <c r="E2182" s="106" t="s">
        <v>2406</v>
      </c>
      <c r="F2182" s="106" t="s">
        <v>2829</v>
      </c>
      <c r="G2182" s="106" t="s">
        <v>721</v>
      </c>
      <c r="H2182" s="106" t="s">
        <v>722</v>
      </c>
      <c r="I2182" s="106">
        <v>14</v>
      </c>
      <c r="J2182" s="106"/>
      <c r="K2182" s="106"/>
      <c r="L2182" s="106" t="s">
        <v>729</v>
      </c>
      <c r="M2182" s="106" t="s">
        <v>924</v>
      </c>
      <c r="N2182" s="106">
        <v>0.56999999999999995</v>
      </c>
      <c r="O2182" s="106">
        <v>1.2</v>
      </c>
      <c r="P2182" s="106" t="s">
        <v>2499</v>
      </c>
      <c r="Q2182" s="107" t="s">
        <v>2959</v>
      </c>
      <c r="R2182" s="107" t="s">
        <v>11</v>
      </c>
    </row>
    <row r="2183" spans="2:18" ht="20.100000000000001" customHeight="1" x14ac:dyDescent="0.4">
      <c r="B2183" s="105" t="str">
        <f t="shared" si="100"/>
        <v/>
      </c>
      <c r="C2183" s="105" t="str">
        <f t="shared" si="101"/>
        <v/>
      </c>
      <c r="D2183" s="105" t="str">
        <f t="shared" si="102"/>
        <v/>
      </c>
      <c r="E2183" s="106" t="s">
        <v>2406</v>
      </c>
      <c r="F2183" s="106" t="s">
        <v>2829</v>
      </c>
      <c r="G2183" s="106" t="s">
        <v>2477</v>
      </c>
      <c r="H2183" s="106" t="s">
        <v>729</v>
      </c>
      <c r="I2183" s="106">
        <v>15</v>
      </c>
      <c r="J2183" s="106"/>
      <c r="K2183" s="106"/>
      <c r="L2183" s="106" t="s">
        <v>2478</v>
      </c>
      <c r="M2183" s="106" t="s">
        <v>924</v>
      </c>
      <c r="N2183" s="106">
        <v>0.54</v>
      </c>
      <c r="O2183" s="106">
        <v>1.2</v>
      </c>
      <c r="P2183" s="106" t="s">
        <v>2499</v>
      </c>
      <c r="Q2183" s="107" t="s">
        <v>2960</v>
      </c>
      <c r="R2183" s="107" t="s">
        <v>11</v>
      </c>
    </row>
    <row r="2184" spans="2:18" ht="20.100000000000001" customHeight="1" x14ac:dyDescent="0.4">
      <c r="B2184" s="105" t="str">
        <f t="shared" si="100"/>
        <v/>
      </c>
      <c r="C2184" s="105" t="str">
        <f t="shared" si="101"/>
        <v/>
      </c>
      <c r="D2184" s="105" t="str">
        <f t="shared" si="102"/>
        <v/>
      </c>
      <c r="E2184" s="106" t="s">
        <v>2406</v>
      </c>
      <c r="F2184" s="106" t="s">
        <v>2829</v>
      </c>
      <c r="G2184" s="106" t="s">
        <v>2477</v>
      </c>
      <c r="H2184" s="106" t="s">
        <v>733</v>
      </c>
      <c r="I2184" s="106">
        <v>14</v>
      </c>
      <c r="J2184" s="106"/>
      <c r="K2184" s="106"/>
      <c r="L2184" s="106" t="s">
        <v>2478</v>
      </c>
      <c r="M2184" s="106" t="s">
        <v>924</v>
      </c>
      <c r="N2184" s="106">
        <v>0.53</v>
      </c>
      <c r="O2184" s="106">
        <v>1.2</v>
      </c>
      <c r="P2184" s="106" t="s">
        <v>2499</v>
      </c>
      <c r="Q2184" s="107" t="s">
        <v>2961</v>
      </c>
      <c r="R2184" s="107" t="s">
        <v>11</v>
      </c>
    </row>
    <row r="2185" spans="2:18" ht="20.100000000000001" customHeight="1" x14ac:dyDescent="0.4">
      <c r="B2185" s="105" t="str">
        <f t="shared" si="100"/>
        <v/>
      </c>
      <c r="C2185" s="105" t="str">
        <f t="shared" si="101"/>
        <v/>
      </c>
      <c r="D2185" s="105" t="str">
        <f t="shared" si="102"/>
        <v/>
      </c>
      <c r="E2185" s="106" t="s">
        <v>2406</v>
      </c>
      <c r="F2185" s="106" t="s">
        <v>2829</v>
      </c>
      <c r="G2185" s="106" t="s">
        <v>2482</v>
      </c>
      <c r="H2185" s="106" t="s">
        <v>729</v>
      </c>
      <c r="I2185" s="106">
        <v>15</v>
      </c>
      <c r="J2185" s="106"/>
      <c r="K2185" s="106"/>
      <c r="L2185" s="106" t="s">
        <v>2483</v>
      </c>
      <c r="M2185" s="106" t="s">
        <v>924</v>
      </c>
      <c r="N2185" s="106">
        <v>0.54</v>
      </c>
      <c r="O2185" s="106">
        <v>1.2</v>
      </c>
      <c r="P2185" s="106" t="s">
        <v>2499</v>
      </c>
      <c r="Q2185" s="107" t="s">
        <v>2962</v>
      </c>
      <c r="R2185" s="107" t="s">
        <v>11</v>
      </c>
    </row>
    <row r="2186" spans="2:18" ht="20.100000000000001" customHeight="1" x14ac:dyDescent="0.4">
      <c r="B2186" s="105" t="str">
        <f t="shared" si="100"/>
        <v/>
      </c>
      <c r="C2186" s="105" t="str">
        <f t="shared" si="101"/>
        <v/>
      </c>
      <c r="D2186" s="105" t="str">
        <f t="shared" si="102"/>
        <v/>
      </c>
      <c r="E2186" s="106" t="s">
        <v>2406</v>
      </c>
      <c r="F2186" s="106" t="s">
        <v>2829</v>
      </c>
      <c r="G2186" s="106" t="s">
        <v>2482</v>
      </c>
      <c r="H2186" s="106" t="s">
        <v>733</v>
      </c>
      <c r="I2186" s="106">
        <v>14</v>
      </c>
      <c r="J2186" s="106"/>
      <c r="K2186" s="106"/>
      <c r="L2186" s="106" t="s">
        <v>2483</v>
      </c>
      <c r="M2186" s="106" t="s">
        <v>924</v>
      </c>
      <c r="N2186" s="106">
        <v>0.53</v>
      </c>
      <c r="O2186" s="106">
        <v>1.2</v>
      </c>
      <c r="P2186" s="106" t="s">
        <v>2499</v>
      </c>
      <c r="Q2186" s="107" t="s">
        <v>2963</v>
      </c>
      <c r="R2186" s="107" t="s">
        <v>11</v>
      </c>
    </row>
    <row r="2187" spans="2:18" ht="20.100000000000001" customHeight="1" x14ac:dyDescent="0.4">
      <c r="B2187" s="105" t="str">
        <f t="shared" si="100"/>
        <v/>
      </c>
      <c r="C2187" s="105" t="str">
        <f t="shared" si="101"/>
        <v/>
      </c>
      <c r="D2187" s="105" t="str">
        <f t="shared" si="102"/>
        <v/>
      </c>
      <c r="E2187" s="106" t="s">
        <v>2406</v>
      </c>
      <c r="F2187" s="106" t="s">
        <v>2829</v>
      </c>
      <c r="G2187" s="106" t="s">
        <v>697</v>
      </c>
      <c r="H2187" s="106" t="s">
        <v>729</v>
      </c>
      <c r="I2187" s="106">
        <v>16</v>
      </c>
      <c r="J2187" s="106"/>
      <c r="K2187" s="106"/>
      <c r="L2187" s="106" t="s">
        <v>707</v>
      </c>
      <c r="M2187" s="106" t="s">
        <v>924</v>
      </c>
      <c r="N2187" s="106">
        <v>0.54</v>
      </c>
      <c r="O2187" s="106">
        <v>1.2</v>
      </c>
      <c r="P2187" s="106" t="s">
        <v>2499</v>
      </c>
      <c r="Q2187" s="107" t="s">
        <v>2964</v>
      </c>
      <c r="R2187" s="107" t="s">
        <v>11</v>
      </c>
    </row>
    <row r="2188" spans="2:18" ht="20.100000000000001" customHeight="1" x14ac:dyDescent="0.4">
      <c r="B2188" s="105" t="str">
        <f t="shared" si="100"/>
        <v/>
      </c>
      <c r="C2188" s="105" t="str">
        <f t="shared" si="101"/>
        <v/>
      </c>
      <c r="D2188" s="105" t="str">
        <f t="shared" si="102"/>
        <v/>
      </c>
      <c r="E2188" s="106" t="s">
        <v>2406</v>
      </c>
      <c r="F2188" s="106" t="s">
        <v>2829</v>
      </c>
      <c r="G2188" s="106" t="s">
        <v>697</v>
      </c>
      <c r="H2188" s="106" t="s">
        <v>729</v>
      </c>
      <c r="I2188" s="106">
        <v>15</v>
      </c>
      <c r="J2188" s="106"/>
      <c r="K2188" s="106"/>
      <c r="L2188" s="106" t="s">
        <v>1817</v>
      </c>
      <c r="M2188" s="106" t="s">
        <v>924</v>
      </c>
      <c r="N2188" s="106">
        <v>0.54</v>
      </c>
      <c r="O2188" s="106">
        <v>1.2</v>
      </c>
      <c r="P2188" s="106" t="s">
        <v>2499</v>
      </c>
      <c r="Q2188" s="107" t="s">
        <v>2965</v>
      </c>
      <c r="R2188" s="107" t="s">
        <v>11</v>
      </c>
    </row>
    <row r="2189" spans="2:18" ht="20.100000000000001" customHeight="1" x14ac:dyDescent="0.4">
      <c r="B2189" s="105" t="str">
        <f t="shared" si="100"/>
        <v/>
      </c>
      <c r="C2189" s="105" t="str">
        <f t="shared" si="101"/>
        <v/>
      </c>
      <c r="D2189" s="105" t="str">
        <f t="shared" si="102"/>
        <v/>
      </c>
      <c r="E2189" s="106" t="s">
        <v>2406</v>
      </c>
      <c r="F2189" s="106" t="s">
        <v>2829</v>
      </c>
      <c r="G2189" s="106" t="s">
        <v>697</v>
      </c>
      <c r="H2189" s="106" t="s">
        <v>733</v>
      </c>
      <c r="I2189" s="106">
        <v>14</v>
      </c>
      <c r="J2189" s="106"/>
      <c r="K2189" s="106"/>
      <c r="L2189" s="106" t="s">
        <v>1817</v>
      </c>
      <c r="M2189" s="106" t="s">
        <v>924</v>
      </c>
      <c r="N2189" s="106">
        <v>0.53</v>
      </c>
      <c r="O2189" s="106">
        <v>1.2</v>
      </c>
      <c r="P2189" s="106" t="s">
        <v>2499</v>
      </c>
      <c r="Q2189" s="107" t="s">
        <v>2966</v>
      </c>
      <c r="R2189" s="107" t="s">
        <v>11</v>
      </c>
    </row>
    <row r="2190" spans="2:18" ht="20.100000000000001" customHeight="1" x14ac:dyDescent="0.4">
      <c r="B2190" s="105" t="str">
        <f t="shared" si="100"/>
        <v/>
      </c>
      <c r="C2190" s="105" t="str">
        <f t="shared" si="101"/>
        <v/>
      </c>
      <c r="D2190" s="105" t="str">
        <f t="shared" si="102"/>
        <v/>
      </c>
      <c r="E2190" s="106" t="s">
        <v>2406</v>
      </c>
      <c r="F2190" s="106" t="s">
        <v>2829</v>
      </c>
      <c r="G2190" s="106" t="s">
        <v>710</v>
      </c>
      <c r="H2190" s="106" t="s">
        <v>729</v>
      </c>
      <c r="I2190" s="106">
        <v>15</v>
      </c>
      <c r="J2190" s="106"/>
      <c r="K2190" s="106"/>
      <c r="L2190" s="106" t="s">
        <v>711</v>
      </c>
      <c r="M2190" s="106" t="s">
        <v>924</v>
      </c>
      <c r="N2190" s="106">
        <v>0.54</v>
      </c>
      <c r="O2190" s="106">
        <v>1.2</v>
      </c>
      <c r="P2190" s="106" t="s">
        <v>2499</v>
      </c>
      <c r="Q2190" s="107" t="s">
        <v>2967</v>
      </c>
      <c r="R2190" s="107" t="s">
        <v>11</v>
      </c>
    </row>
    <row r="2191" spans="2:18" ht="20.100000000000001" customHeight="1" x14ac:dyDescent="0.4">
      <c r="B2191" s="105" t="str">
        <f t="shared" si="100"/>
        <v/>
      </c>
      <c r="C2191" s="105" t="str">
        <f t="shared" si="101"/>
        <v/>
      </c>
      <c r="D2191" s="105" t="str">
        <f t="shared" si="102"/>
        <v/>
      </c>
      <c r="E2191" s="106" t="s">
        <v>2406</v>
      </c>
      <c r="F2191" s="106" t="s">
        <v>2829</v>
      </c>
      <c r="G2191" s="106" t="s">
        <v>710</v>
      </c>
      <c r="H2191" s="106" t="s">
        <v>733</v>
      </c>
      <c r="I2191" s="106">
        <v>14</v>
      </c>
      <c r="J2191" s="106"/>
      <c r="K2191" s="106"/>
      <c r="L2191" s="106" t="s">
        <v>711</v>
      </c>
      <c r="M2191" s="106" t="s">
        <v>924</v>
      </c>
      <c r="N2191" s="106">
        <v>0.53</v>
      </c>
      <c r="O2191" s="106">
        <v>1.2</v>
      </c>
      <c r="P2191" s="106" t="s">
        <v>2499</v>
      </c>
      <c r="Q2191" s="107" t="s">
        <v>2968</v>
      </c>
      <c r="R2191" s="107" t="s">
        <v>11</v>
      </c>
    </row>
    <row r="2192" spans="2:18" ht="20.100000000000001" customHeight="1" x14ac:dyDescent="0.4">
      <c r="B2192" s="105" t="str">
        <f t="shared" si="100"/>
        <v/>
      </c>
      <c r="C2192" s="105" t="str">
        <f t="shared" si="101"/>
        <v/>
      </c>
      <c r="D2192" s="105" t="str">
        <f t="shared" si="102"/>
        <v/>
      </c>
      <c r="E2192" s="106" t="s">
        <v>2406</v>
      </c>
      <c r="F2192" s="106" t="s">
        <v>2829</v>
      </c>
      <c r="G2192" s="106" t="s">
        <v>721</v>
      </c>
      <c r="H2192" s="106" t="s">
        <v>729</v>
      </c>
      <c r="I2192" s="106">
        <v>14</v>
      </c>
      <c r="J2192" s="106"/>
      <c r="K2192" s="106"/>
      <c r="L2192" s="106" t="s">
        <v>722</v>
      </c>
      <c r="M2192" s="106" t="s">
        <v>924</v>
      </c>
      <c r="N2192" s="106">
        <v>0.54</v>
      </c>
      <c r="O2192" s="106">
        <v>1.2</v>
      </c>
      <c r="P2192" s="106" t="s">
        <v>2499</v>
      </c>
      <c r="Q2192" s="107" t="s">
        <v>2969</v>
      </c>
      <c r="R2192" s="107" t="s">
        <v>11</v>
      </c>
    </row>
    <row r="2193" spans="2:18" ht="20.100000000000001" customHeight="1" x14ac:dyDescent="0.4">
      <c r="B2193" s="105" t="str">
        <f t="shared" ref="B2193:B2256" si="103">IF(OR($C$11="",$C$12=""),"",IFERROR(IF(AND($U$23&lt;&gt;R2193,$V$23&lt;&gt;R2193),"－",IF(AND(COUNTIF($C$11,"*樹脂スペーサー*")&gt;0,OR(M2193="空気",F2193="一般",F2193="一般ＰＧ")),"－",IF(AND($W$26&gt;0,$W$26&gt;=O2193),$U$26,IF(AND($W$27&gt;0,$W$27&gt;=O2193),$U$27,IF(AND($W$28&gt;0,$W$28&gt;=O2193),$U$28,IF(AND($W$29&gt;0,$W$29&gt;=O2193),$U$29,IF(AND($W$30&gt;0,$W$30&gt;=O2193),$U$30,IF(AND($W$31&gt;0,$W$31&gt;=O2193),$U$31,IF(AND($W$32&gt;0,$W$32&gt;=O2193),$U$32,"－"))))))))),"－"))</f>
        <v/>
      </c>
      <c r="C2193" s="105" t="str">
        <f t="shared" ref="C2193:C2256" si="104">IF(B2193="","",IF(B2193&lt;&gt;"－",VLOOKUP(B2193,$U$26:$V$32,2,FALSE),"－"))</f>
        <v/>
      </c>
      <c r="D2193" s="105" t="str">
        <f t="shared" ref="D2193:D2256" si="105">IF($H$10="","",IF($V$39&lt;&gt;"断熱等","－",IF(AND(COUNTIF($V$35,"*樹脂スペーサー*")&gt;0,OR(M2193="空気",F2193="一般",F2193="一般ＰＧ")),"－",IF(AND($V$36&lt;&gt;R2193,$W$36&lt;&gt;R2193),"－",IF(MID($H$10,10,1)="Z",IF(N2193&lt;=0.65,"○","－"),IF($V$37&gt;=O2193,"○","－"))))))</f>
        <v/>
      </c>
      <c r="E2193" s="106" t="s">
        <v>2406</v>
      </c>
      <c r="F2193" s="106" t="s">
        <v>2407</v>
      </c>
      <c r="G2193" s="106" t="s">
        <v>697</v>
      </c>
      <c r="H2193" s="106" t="s">
        <v>1027</v>
      </c>
      <c r="I2193" s="106">
        <v>13</v>
      </c>
      <c r="J2193" s="106"/>
      <c r="K2193" s="106"/>
      <c r="L2193" s="106" t="s">
        <v>698</v>
      </c>
      <c r="M2193" s="106" t="s">
        <v>924</v>
      </c>
      <c r="N2193" s="106">
        <v>0.45</v>
      </c>
      <c r="O2193" s="106">
        <v>1.2</v>
      </c>
      <c r="P2193" s="106" t="s">
        <v>2493</v>
      </c>
      <c r="Q2193" s="107" t="s">
        <v>2970</v>
      </c>
      <c r="R2193" s="107" t="s">
        <v>11</v>
      </c>
    </row>
    <row r="2194" spans="2:18" ht="20.100000000000001" customHeight="1" x14ac:dyDescent="0.4">
      <c r="B2194" s="105" t="str">
        <f t="shared" si="103"/>
        <v/>
      </c>
      <c r="C2194" s="105" t="str">
        <f t="shared" si="104"/>
        <v/>
      </c>
      <c r="D2194" s="105" t="str">
        <f t="shared" si="105"/>
        <v/>
      </c>
      <c r="E2194" s="106" t="s">
        <v>2406</v>
      </c>
      <c r="F2194" s="106" t="s">
        <v>2407</v>
      </c>
      <c r="G2194" s="106" t="s">
        <v>710</v>
      </c>
      <c r="H2194" s="106" t="s">
        <v>711</v>
      </c>
      <c r="I2194" s="106">
        <v>13</v>
      </c>
      <c r="J2194" s="106"/>
      <c r="K2194" s="106"/>
      <c r="L2194" s="106" t="s">
        <v>717</v>
      </c>
      <c r="M2194" s="106" t="s">
        <v>924</v>
      </c>
      <c r="N2194" s="106">
        <v>0.45</v>
      </c>
      <c r="O2194" s="106">
        <v>1.2</v>
      </c>
      <c r="P2194" s="106" t="s">
        <v>2493</v>
      </c>
      <c r="Q2194" s="107" t="s">
        <v>2971</v>
      </c>
      <c r="R2194" s="107" t="s">
        <v>11</v>
      </c>
    </row>
    <row r="2195" spans="2:18" ht="20.100000000000001" customHeight="1" x14ac:dyDescent="0.4">
      <c r="B2195" s="105" t="str">
        <f t="shared" si="103"/>
        <v/>
      </c>
      <c r="C2195" s="105" t="str">
        <f t="shared" si="104"/>
        <v/>
      </c>
      <c r="D2195" s="105" t="str">
        <f t="shared" si="105"/>
        <v/>
      </c>
      <c r="E2195" s="106" t="s">
        <v>2406</v>
      </c>
      <c r="F2195" s="106" t="s">
        <v>2407</v>
      </c>
      <c r="G2195" s="106" t="s">
        <v>721</v>
      </c>
      <c r="H2195" s="106" t="s">
        <v>722</v>
      </c>
      <c r="I2195" s="106">
        <v>13</v>
      </c>
      <c r="J2195" s="106"/>
      <c r="K2195" s="106"/>
      <c r="L2195" s="106" t="s">
        <v>698</v>
      </c>
      <c r="M2195" s="106" t="s">
        <v>924</v>
      </c>
      <c r="N2195" s="106">
        <v>0.45</v>
      </c>
      <c r="O2195" s="106">
        <v>1.2</v>
      </c>
      <c r="P2195" s="106" t="s">
        <v>2499</v>
      </c>
      <c r="Q2195" s="107" t="s">
        <v>2972</v>
      </c>
      <c r="R2195" s="107" t="s">
        <v>11</v>
      </c>
    </row>
    <row r="2196" spans="2:18" ht="20.100000000000001" customHeight="1" x14ac:dyDescent="0.4">
      <c r="B2196" s="105" t="str">
        <f t="shared" si="103"/>
        <v/>
      </c>
      <c r="C2196" s="105" t="str">
        <f t="shared" si="104"/>
        <v/>
      </c>
      <c r="D2196" s="105" t="str">
        <f t="shared" si="105"/>
        <v/>
      </c>
      <c r="E2196" s="106" t="s">
        <v>2406</v>
      </c>
      <c r="F2196" s="106" t="s">
        <v>2447</v>
      </c>
      <c r="G2196" s="106" t="s">
        <v>697</v>
      </c>
      <c r="H2196" s="106" t="s">
        <v>698</v>
      </c>
      <c r="I2196" s="106">
        <v>13</v>
      </c>
      <c r="J2196" s="106"/>
      <c r="K2196" s="106"/>
      <c r="L2196" s="106" t="s">
        <v>1027</v>
      </c>
      <c r="M2196" s="106" t="s">
        <v>924</v>
      </c>
      <c r="N2196" s="106">
        <v>0.38</v>
      </c>
      <c r="O2196" s="106">
        <v>1.2</v>
      </c>
      <c r="P2196" s="106" t="s">
        <v>2493</v>
      </c>
      <c r="Q2196" s="107" t="s">
        <v>2973</v>
      </c>
      <c r="R2196" s="107" t="s">
        <v>11</v>
      </c>
    </row>
    <row r="2197" spans="2:18" ht="20.100000000000001" customHeight="1" x14ac:dyDescent="0.4">
      <c r="B2197" s="105" t="str">
        <f t="shared" si="103"/>
        <v/>
      </c>
      <c r="C2197" s="105" t="str">
        <f t="shared" si="104"/>
        <v/>
      </c>
      <c r="D2197" s="105" t="str">
        <f t="shared" si="105"/>
        <v/>
      </c>
      <c r="E2197" s="106" t="s">
        <v>2406</v>
      </c>
      <c r="F2197" s="106" t="s">
        <v>2447</v>
      </c>
      <c r="G2197" s="106" t="s">
        <v>710</v>
      </c>
      <c r="H2197" s="106" t="s">
        <v>717</v>
      </c>
      <c r="I2197" s="106">
        <v>13</v>
      </c>
      <c r="J2197" s="106"/>
      <c r="K2197" s="106"/>
      <c r="L2197" s="106" t="s">
        <v>711</v>
      </c>
      <c r="M2197" s="106" t="s">
        <v>924</v>
      </c>
      <c r="N2197" s="106">
        <v>0.38</v>
      </c>
      <c r="O2197" s="106">
        <v>1.2</v>
      </c>
      <c r="P2197" s="106" t="s">
        <v>2493</v>
      </c>
      <c r="Q2197" s="107" t="s">
        <v>2974</v>
      </c>
      <c r="R2197" s="107" t="s">
        <v>11</v>
      </c>
    </row>
    <row r="2198" spans="2:18" ht="20.100000000000001" customHeight="1" x14ac:dyDescent="0.4">
      <c r="B2198" s="105" t="str">
        <f t="shared" si="103"/>
        <v/>
      </c>
      <c r="C2198" s="105" t="str">
        <f t="shared" si="104"/>
        <v/>
      </c>
      <c r="D2198" s="105" t="str">
        <f t="shared" si="105"/>
        <v/>
      </c>
      <c r="E2198" s="106" t="s">
        <v>2406</v>
      </c>
      <c r="F2198" s="106" t="s">
        <v>2447</v>
      </c>
      <c r="G2198" s="106" t="s">
        <v>721</v>
      </c>
      <c r="H2198" s="106" t="s">
        <v>698</v>
      </c>
      <c r="I2198" s="106">
        <v>13</v>
      </c>
      <c r="J2198" s="106"/>
      <c r="K2198" s="106"/>
      <c r="L2198" s="106" t="s">
        <v>722</v>
      </c>
      <c r="M2198" s="106" t="s">
        <v>924</v>
      </c>
      <c r="N2198" s="106">
        <v>0.38</v>
      </c>
      <c r="O2198" s="106">
        <v>1.2</v>
      </c>
      <c r="P2198" s="106" t="s">
        <v>2499</v>
      </c>
      <c r="Q2198" s="107" t="s">
        <v>2975</v>
      </c>
      <c r="R2198" s="107" t="s">
        <v>11</v>
      </c>
    </row>
    <row r="2199" spans="2:18" ht="20.100000000000001" customHeight="1" x14ac:dyDescent="0.4">
      <c r="B2199" s="105" t="str">
        <f t="shared" si="103"/>
        <v/>
      </c>
      <c r="C2199" s="105" t="str">
        <f t="shared" si="104"/>
        <v/>
      </c>
      <c r="D2199" s="105" t="str">
        <f t="shared" si="105"/>
        <v/>
      </c>
      <c r="E2199" s="106" t="s">
        <v>2406</v>
      </c>
      <c r="F2199" s="106" t="s">
        <v>2447</v>
      </c>
      <c r="G2199" s="106" t="s">
        <v>2477</v>
      </c>
      <c r="H2199" s="106" t="s">
        <v>717</v>
      </c>
      <c r="I2199" s="106">
        <v>13</v>
      </c>
      <c r="J2199" s="106"/>
      <c r="K2199" s="106"/>
      <c r="L2199" s="106" t="s">
        <v>2478</v>
      </c>
      <c r="M2199" s="106" t="s">
        <v>924</v>
      </c>
      <c r="N2199" s="106">
        <v>0.38</v>
      </c>
      <c r="O2199" s="106">
        <v>1.2</v>
      </c>
      <c r="P2199" s="106" t="s">
        <v>2499</v>
      </c>
      <c r="Q2199" s="107" t="s">
        <v>2976</v>
      </c>
      <c r="R2199" s="107" t="s">
        <v>11</v>
      </c>
    </row>
    <row r="2200" spans="2:18" ht="20.100000000000001" customHeight="1" x14ac:dyDescent="0.4">
      <c r="B2200" s="105" t="str">
        <f t="shared" si="103"/>
        <v/>
      </c>
      <c r="C2200" s="105" t="str">
        <f t="shared" si="104"/>
        <v/>
      </c>
      <c r="D2200" s="105" t="str">
        <f t="shared" si="105"/>
        <v/>
      </c>
      <c r="E2200" s="106" t="s">
        <v>2406</v>
      </c>
      <c r="F2200" s="106" t="s">
        <v>2447</v>
      </c>
      <c r="G2200" s="106" t="s">
        <v>2482</v>
      </c>
      <c r="H2200" s="106" t="s">
        <v>717</v>
      </c>
      <c r="I2200" s="106">
        <v>13</v>
      </c>
      <c r="J2200" s="106"/>
      <c r="K2200" s="106"/>
      <c r="L2200" s="106" t="s">
        <v>2483</v>
      </c>
      <c r="M2200" s="106" t="s">
        <v>924</v>
      </c>
      <c r="N2200" s="106">
        <v>0.38</v>
      </c>
      <c r="O2200" s="106">
        <v>1.2</v>
      </c>
      <c r="P2200" s="106" t="s">
        <v>2499</v>
      </c>
      <c r="Q2200" s="107" t="s">
        <v>2977</v>
      </c>
      <c r="R2200" s="107" t="s">
        <v>11</v>
      </c>
    </row>
    <row r="2201" spans="2:18" ht="20.100000000000001" customHeight="1" x14ac:dyDescent="0.4">
      <c r="B2201" s="105" t="str">
        <f t="shared" si="103"/>
        <v/>
      </c>
      <c r="C2201" s="105" t="str">
        <f t="shared" si="104"/>
        <v/>
      </c>
      <c r="D2201" s="105" t="str">
        <f t="shared" si="105"/>
        <v/>
      </c>
      <c r="E2201" s="106" t="s">
        <v>2406</v>
      </c>
      <c r="F2201" s="106" t="s">
        <v>2906</v>
      </c>
      <c r="G2201" s="106" t="s">
        <v>697</v>
      </c>
      <c r="H2201" s="106" t="s">
        <v>707</v>
      </c>
      <c r="I2201" s="106">
        <v>16</v>
      </c>
      <c r="J2201" s="106"/>
      <c r="K2201" s="106"/>
      <c r="L2201" s="106" t="s">
        <v>799</v>
      </c>
      <c r="M2201" s="106" t="s">
        <v>924</v>
      </c>
      <c r="N2201" s="106">
        <v>0.43</v>
      </c>
      <c r="O2201" s="106">
        <v>1.2</v>
      </c>
      <c r="P2201" s="106" t="s">
        <v>2978</v>
      </c>
      <c r="Q2201" s="107" t="s">
        <v>2979</v>
      </c>
      <c r="R2201" s="107" t="s">
        <v>11</v>
      </c>
    </row>
    <row r="2202" spans="2:18" ht="20.100000000000001" customHeight="1" x14ac:dyDescent="0.4">
      <c r="B2202" s="105" t="str">
        <f t="shared" si="103"/>
        <v/>
      </c>
      <c r="C2202" s="105" t="str">
        <f t="shared" si="104"/>
        <v/>
      </c>
      <c r="D2202" s="105" t="str">
        <f t="shared" si="105"/>
        <v/>
      </c>
      <c r="E2202" s="106" t="s">
        <v>2406</v>
      </c>
      <c r="F2202" s="106" t="s">
        <v>2906</v>
      </c>
      <c r="G2202" s="106" t="s">
        <v>697</v>
      </c>
      <c r="H2202" s="106" t="s">
        <v>1817</v>
      </c>
      <c r="I2202" s="106">
        <v>15</v>
      </c>
      <c r="J2202" s="106"/>
      <c r="K2202" s="106"/>
      <c r="L2202" s="106" t="s">
        <v>799</v>
      </c>
      <c r="M2202" s="106" t="s">
        <v>924</v>
      </c>
      <c r="N2202" s="106">
        <v>0.43</v>
      </c>
      <c r="O2202" s="106">
        <v>1.2</v>
      </c>
      <c r="P2202" s="106" t="s">
        <v>2978</v>
      </c>
      <c r="Q2202" s="107" t="s">
        <v>2980</v>
      </c>
      <c r="R2202" s="107" t="s">
        <v>11</v>
      </c>
    </row>
    <row r="2203" spans="2:18" ht="20.100000000000001" customHeight="1" x14ac:dyDescent="0.4">
      <c r="B2203" s="105" t="str">
        <f t="shared" si="103"/>
        <v/>
      </c>
      <c r="C2203" s="105" t="str">
        <f t="shared" si="104"/>
        <v/>
      </c>
      <c r="D2203" s="105" t="str">
        <f t="shared" si="105"/>
        <v/>
      </c>
      <c r="E2203" s="106" t="s">
        <v>2406</v>
      </c>
      <c r="F2203" s="106" t="s">
        <v>2906</v>
      </c>
      <c r="G2203" s="106" t="s">
        <v>697</v>
      </c>
      <c r="H2203" s="106" t="s">
        <v>1817</v>
      </c>
      <c r="I2203" s="106">
        <v>14</v>
      </c>
      <c r="J2203" s="106"/>
      <c r="K2203" s="106"/>
      <c r="L2203" s="106" t="s">
        <v>802</v>
      </c>
      <c r="M2203" s="106" t="s">
        <v>924</v>
      </c>
      <c r="N2203" s="106">
        <v>0.43</v>
      </c>
      <c r="O2203" s="106">
        <v>1.2</v>
      </c>
      <c r="P2203" s="106" t="s">
        <v>2978</v>
      </c>
      <c r="Q2203" s="107" t="s">
        <v>2981</v>
      </c>
      <c r="R2203" s="107" t="s">
        <v>11</v>
      </c>
    </row>
    <row r="2204" spans="2:18" ht="20.100000000000001" customHeight="1" x14ac:dyDescent="0.4">
      <c r="B2204" s="105" t="str">
        <f t="shared" si="103"/>
        <v/>
      </c>
      <c r="C2204" s="105" t="str">
        <f t="shared" si="104"/>
        <v/>
      </c>
      <c r="D2204" s="105" t="str">
        <f t="shared" si="105"/>
        <v/>
      </c>
      <c r="E2204" s="106" t="s">
        <v>2406</v>
      </c>
      <c r="F2204" s="106" t="s">
        <v>2906</v>
      </c>
      <c r="G2204" s="106" t="s">
        <v>710</v>
      </c>
      <c r="H2204" s="106" t="s">
        <v>711</v>
      </c>
      <c r="I2204" s="106">
        <v>15</v>
      </c>
      <c r="J2204" s="106"/>
      <c r="K2204" s="106"/>
      <c r="L2204" s="106" t="s">
        <v>799</v>
      </c>
      <c r="M2204" s="106" t="s">
        <v>924</v>
      </c>
      <c r="N2204" s="106">
        <v>0.43</v>
      </c>
      <c r="O2204" s="106">
        <v>1.2</v>
      </c>
      <c r="P2204" s="106" t="s">
        <v>2978</v>
      </c>
      <c r="Q2204" s="107" t="s">
        <v>2982</v>
      </c>
      <c r="R2204" s="107" t="s">
        <v>11</v>
      </c>
    </row>
    <row r="2205" spans="2:18" ht="20.100000000000001" customHeight="1" x14ac:dyDescent="0.4">
      <c r="B2205" s="105" t="str">
        <f t="shared" si="103"/>
        <v/>
      </c>
      <c r="C2205" s="105" t="str">
        <f t="shared" si="104"/>
        <v/>
      </c>
      <c r="D2205" s="105" t="str">
        <f t="shared" si="105"/>
        <v/>
      </c>
      <c r="E2205" s="106" t="s">
        <v>2406</v>
      </c>
      <c r="F2205" s="106" t="s">
        <v>2906</v>
      </c>
      <c r="G2205" s="106" t="s">
        <v>710</v>
      </c>
      <c r="H2205" s="106" t="s">
        <v>711</v>
      </c>
      <c r="I2205" s="106">
        <v>14</v>
      </c>
      <c r="J2205" s="106"/>
      <c r="K2205" s="106"/>
      <c r="L2205" s="106" t="s">
        <v>802</v>
      </c>
      <c r="M2205" s="106" t="s">
        <v>924</v>
      </c>
      <c r="N2205" s="106">
        <v>0.43</v>
      </c>
      <c r="O2205" s="106">
        <v>1.2</v>
      </c>
      <c r="P2205" s="106" t="s">
        <v>2978</v>
      </c>
      <c r="Q2205" s="107" t="s">
        <v>2983</v>
      </c>
      <c r="R2205" s="107" t="s">
        <v>11</v>
      </c>
    </row>
    <row r="2206" spans="2:18" ht="20.100000000000001" customHeight="1" x14ac:dyDescent="0.4">
      <c r="B2206" s="105" t="str">
        <f t="shared" si="103"/>
        <v/>
      </c>
      <c r="C2206" s="105" t="str">
        <f t="shared" si="104"/>
        <v/>
      </c>
      <c r="D2206" s="105" t="str">
        <f t="shared" si="105"/>
        <v/>
      </c>
      <c r="E2206" s="106" t="s">
        <v>2406</v>
      </c>
      <c r="F2206" s="106" t="s">
        <v>2906</v>
      </c>
      <c r="G2206" s="106" t="s">
        <v>721</v>
      </c>
      <c r="H2206" s="106" t="s">
        <v>722</v>
      </c>
      <c r="I2206" s="106">
        <v>14</v>
      </c>
      <c r="J2206" s="106"/>
      <c r="K2206" s="106"/>
      <c r="L2206" s="106" t="s">
        <v>799</v>
      </c>
      <c r="M2206" s="106" t="s">
        <v>924</v>
      </c>
      <c r="N2206" s="106">
        <v>0.42</v>
      </c>
      <c r="O2206" s="106">
        <v>1.2</v>
      </c>
      <c r="P2206" s="106" t="s">
        <v>2499</v>
      </c>
      <c r="Q2206" s="107" t="s">
        <v>2984</v>
      </c>
      <c r="R2206" s="107" t="s">
        <v>11</v>
      </c>
    </row>
    <row r="2207" spans="2:18" ht="20.100000000000001" customHeight="1" x14ac:dyDescent="0.4">
      <c r="B2207" s="105" t="str">
        <f t="shared" si="103"/>
        <v/>
      </c>
      <c r="C2207" s="105" t="str">
        <f t="shared" si="104"/>
        <v/>
      </c>
      <c r="D2207" s="105" t="str">
        <f t="shared" si="105"/>
        <v/>
      </c>
      <c r="E2207" s="106" t="s">
        <v>2406</v>
      </c>
      <c r="F2207" s="106" t="s">
        <v>2906</v>
      </c>
      <c r="G2207" s="106" t="s">
        <v>2477</v>
      </c>
      <c r="H2207" s="106" t="s">
        <v>799</v>
      </c>
      <c r="I2207" s="106">
        <v>15</v>
      </c>
      <c r="J2207" s="106"/>
      <c r="K2207" s="106"/>
      <c r="L2207" s="106" t="s">
        <v>2478</v>
      </c>
      <c r="M2207" s="106" t="s">
        <v>924</v>
      </c>
      <c r="N2207" s="106">
        <v>0.37</v>
      </c>
      <c r="O2207" s="106">
        <v>1.2</v>
      </c>
      <c r="P2207" s="106" t="s">
        <v>2499</v>
      </c>
      <c r="Q2207" s="107" t="s">
        <v>2985</v>
      </c>
      <c r="R2207" s="107" t="s">
        <v>11</v>
      </c>
    </row>
    <row r="2208" spans="2:18" ht="20.100000000000001" customHeight="1" x14ac:dyDescent="0.4">
      <c r="B2208" s="105" t="str">
        <f t="shared" si="103"/>
        <v/>
      </c>
      <c r="C2208" s="105" t="str">
        <f t="shared" si="104"/>
        <v/>
      </c>
      <c r="D2208" s="105" t="str">
        <f t="shared" si="105"/>
        <v/>
      </c>
      <c r="E2208" s="106" t="s">
        <v>2406</v>
      </c>
      <c r="F2208" s="106" t="s">
        <v>2906</v>
      </c>
      <c r="G2208" s="106" t="s">
        <v>2477</v>
      </c>
      <c r="H2208" s="106" t="s">
        <v>802</v>
      </c>
      <c r="I2208" s="106">
        <v>14</v>
      </c>
      <c r="J2208" s="106"/>
      <c r="K2208" s="106"/>
      <c r="L2208" s="106" t="s">
        <v>2478</v>
      </c>
      <c r="M2208" s="106" t="s">
        <v>924</v>
      </c>
      <c r="N2208" s="106">
        <v>0.37</v>
      </c>
      <c r="O2208" s="106">
        <v>1.2</v>
      </c>
      <c r="P2208" s="106" t="s">
        <v>2499</v>
      </c>
      <c r="Q2208" s="107" t="s">
        <v>2986</v>
      </c>
      <c r="R2208" s="107" t="s">
        <v>11</v>
      </c>
    </row>
    <row r="2209" spans="2:18" ht="20.100000000000001" customHeight="1" x14ac:dyDescent="0.4">
      <c r="B2209" s="105" t="str">
        <f t="shared" si="103"/>
        <v/>
      </c>
      <c r="C2209" s="105" t="str">
        <f t="shared" si="104"/>
        <v/>
      </c>
      <c r="D2209" s="105" t="str">
        <f t="shared" si="105"/>
        <v/>
      </c>
      <c r="E2209" s="106" t="s">
        <v>2406</v>
      </c>
      <c r="F2209" s="106" t="s">
        <v>2906</v>
      </c>
      <c r="G2209" s="106" t="s">
        <v>2482</v>
      </c>
      <c r="H2209" s="106" t="s">
        <v>799</v>
      </c>
      <c r="I2209" s="106">
        <v>15</v>
      </c>
      <c r="J2209" s="106"/>
      <c r="K2209" s="106"/>
      <c r="L2209" s="106" t="s">
        <v>2483</v>
      </c>
      <c r="M2209" s="106" t="s">
        <v>924</v>
      </c>
      <c r="N2209" s="106">
        <v>0.37</v>
      </c>
      <c r="O2209" s="106">
        <v>1.2</v>
      </c>
      <c r="P2209" s="106" t="s">
        <v>2499</v>
      </c>
      <c r="Q2209" s="107" t="s">
        <v>2987</v>
      </c>
      <c r="R2209" s="107" t="s">
        <v>11</v>
      </c>
    </row>
    <row r="2210" spans="2:18" ht="20.100000000000001" customHeight="1" x14ac:dyDescent="0.4">
      <c r="B2210" s="105" t="str">
        <f t="shared" si="103"/>
        <v/>
      </c>
      <c r="C2210" s="105" t="str">
        <f t="shared" si="104"/>
        <v/>
      </c>
      <c r="D2210" s="105" t="str">
        <f t="shared" si="105"/>
        <v/>
      </c>
      <c r="E2210" s="106" t="s">
        <v>2406</v>
      </c>
      <c r="F2210" s="106" t="s">
        <v>2906</v>
      </c>
      <c r="G2210" s="106" t="s">
        <v>2482</v>
      </c>
      <c r="H2210" s="106" t="s">
        <v>802</v>
      </c>
      <c r="I2210" s="106">
        <v>14</v>
      </c>
      <c r="J2210" s="106"/>
      <c r="K2210" s="106"/>
      <c r="L2210" s="106" t="s">
        <v>2483</v>
      </c>
      <c r="M2210" s="106" t="s">
        <v>924</v>
      </c>
      <c r="N2210" s="106">
        <v>0.37</v>
      </c>
      <c r="O2210" s="106">
        <v>1.2</v>
      </c>
      <c r="P2210" s="106" t="s">
        <v>2499</v>
      </c>
      <c r="Q2210" s="107" t="s">
        <v>2988</v>
      </c>
      <c r="R2210" s="107" t="s">
        <v>11</v>
      </c>
    </row>
    <row r="2211" spans="2:18" ht="20.100000000000001" customHeight="1" x14ac:dyDescent="0.4">
      <c r="B2211" s="105" t="str">
        <f t="shared" si="103"/>
        <v/>
      </c>
      <c r="C2211" s="105" t="str">
        <f t="shared" si="104"/>
        <v/>
      </c>
      <c r="D2211" s="105" t="str">
        <f t="shared" si="105"/>
        <v/>
      </c>
      <c r="E2211" s="106" t="s">
        <v>2406</v>
      </c>
      <c r="F2211" s="106" t="s">
        <v>2906</v>
      </c>
      <c r="G2211" s="106" t="s">
        <v>697</v>
      </c>
      <c r="H2211" s="106" t="s">
        <v>799</v>
      </c>
      <c r="I2211" s="106">
        <v>16</v>
      </c>
      <c r="J2211" s="106"/>
      <c r="K2211" s="106"/>
      <c r="L2211" s="106" t="s">
        <v>707</v>
      </c>
      <c r="M2211" s="106" t="s">
        <v>924</v>
      </c>
      <c r="N2211" s="106">
        <v>0.37</v>
      </c>
      <c r="O2211" s="106">
        <v>1.2</v>
      </c>
      <c r="P2211" s="106" t="s">
        <v>2499</v>
      </c>
      <c r="Q2211" s="107" t="s">
        <v>2989</v>
      </c>
      <c r="R2211" s="107" t="s">
        <v>11</v>
      </c>
    </row>
    <row r="2212" spans="2:18" ht="20.100000000000001" customHeight="1" x14ac:dyDescent="0.4">
      <c r="B2212" s="105" t="str">
        <f t="shared" si="103"/>
        <v/>
      </c>
      <c r="C2212" s="105" t="str">
        <f t="shared" si="104"/>
        <v/>
      </c>
      <c r="D2212" s="105" t="str">
        <f t="shared" si="105"/>
        <v/>
      </c>
      <c r="E2212" s="106" t="s">
        <v>2406</v>
      </c>
      <c r="F2212" s="106" t="s">
        <v>2906</v>
      </c>
      <c r="G2212" s="106" t="s">
        <v>697</v>
      </c>
      <c r="H2212" s="106" t="s">
        <v>799</v>
      </c>
      <c r="I2212" s="106">
        <v>15</v>
      </c>
      <c r="J2212" s="106"/>
      <c r="K2212" s="106"/>
      <c r="L2212" s="106" t="s">
        <v>1817</v>
      </c>
      <c r="M2212" s="106" t="s">
        <v>924</v>
      </c>
      <c r="N2212" s="106">
        <v>0.37</v>
      </c>
      <c r="O2212" s="106">
        <v>1.2</v>
      </c>
      <c r="P2212" s="106" t="s">
        <v>2499</v>
      </c>
      <c r="Q2212" s="107" t="s">
        <v>2990</v>
      </c>
      <c r="R2212" s="107" t="s">
        <v>11</v>
      </c>
    </row>
    <row r="2213" spans="2:18" ht="20.100000000000001" customHeight="1" x14ac:dyDescent="0.4">
      <c r="B2213" s="105" t="str">
        <f t="shared" si="103"/>
        <v/>
      </c>
      <c r="C2213" s="105" t="str">
        <f t="shared" si="104"/>
        <v/>
      </c>
      <c r="D2213" s="105" t="str">
        <f t="shared" si="105"/>
        <v/>
      </c>
      <c r="E2213" s="106" t="s">
        <v>2406</v>
      </c>
      <c r="F2213" s="106" t="s">
        <v>2906</v>
      </c>
      <c r="G2213" s="106" t="s">
        <v>697</v>
      </c>
      <c r="H2213" s="106" t="s">
        <v>802</v>
      </c>
      <c r="I2213" s="106">
        <v>14</v>
      </c>
      <c r="J2213" s="106"/>
      <c r="K2213" s="106"/>
      <c r="L2213" s="106" t="s">
        <v>1817</v>
      </c>
      <c r="M2213" s="106" t="s">
        <v>924</v>
      </c>
      <c r="N2213" s="106">
        <v>0.37</v>
      </c>
      <c r="O2213" s="106">
        <v>1.2</v>
      </c>
      <c r="P2213" s="106" t="s">
        <v>2499</v>
      </c>
      <c r="Q2213" s="107" t="s">
        <v>2991</v>
      </c>
      <c r="R2213" s="107" t="s">
        <v>11</v>
      </c>
    </row>
    <row r="2214" spans="2:18" ht="20.100000000000001" customHeight="1" x14ac:dyDescent="0.4">
      <c r="B2214" s="105" t="str">
        <f t="shared" si="103"/>
        <v/>
      </c>
      <c r="C2214" s="105" t="str">
        <f t="shared" si="104"/>
        <v/>
      </c>
      <c r="D2214" s="105" t="str">
        <f t="shared" si="105"/>
        <v/>
      </c>
      <c r="E2214" s="106" t="s">
        <v>2406</v>
      </c>
      <c r="F2214" s="106" t="s">
        <v>2906</v>
      </c>
      <c r="G2214" s="106" t="s">
        <v>710</v>
      </c>
      <c r="H2214" s="106" t="s">
        <v>799</v>
      </c>
      <c r="I2214" s="106">
        <v>15</v>
      </c>
      <c r="J2214" s="106"/>
      <c r="K2214" s="106"/>
      <c r="L2214" s="106" t="s">
        <v>711</v>
      </c>
      <c r="M2214" s="106" t="s">
        <v>924</v>
      </c>
      <c r="N2214" s="106">
        <v>0.37</v>
      </c>
      <c r="O2214" s="106">
        <v>1.2</v>
      </c>
      <c r="P2214" s="106" t="s">
        <v>2499</v>
      </c>
      <c r="Q2214" s="107" t="s">
        <v>2992</v>
      </c>
      <c r="R2214" s="107" t="s">
        <v>11</v>
      </c>
    </row>
    <row r="2215" spans="2:18" ht="20.100000000000001" customHeight="1" x14ac:dyDescent="0.4">
      <c r="B2215" s="105" t="str">
        <f t="shared" si="103"/>
        <v/>
      </c>
      <c r="C2215" s="105" t="str">
        <f t="shared" si="104"/>
        <v/>
      </c>
      <c r="D2215" s="105" t="str">
        <f t="shared" si="105"/>
        <v/>
      </c>
      <c r="E2215" s="106" t="s">
        <v>2406</v>
      </c>
      <c r="F2215" s="106" t="s">
        <v>2906</v>
      </c>
      <c r="G2215" s="106" t="s">
        <v>710</v>
      </c>
      <c r="H2215" s="106" t="s">
        <v>802</v>
      </c>
      <c r="I2215" s="106">
        <v>14</v>
      </c>
      <c r="J2215" s="106"/>
      <c r="K2215" s="106"/>
      <c r="L2215" s="106" t="s">
        <v>711</v>
      </c>
      <c r="M2215" s="106" t="s">
        <v>924</v>
      </c>
      <c r="N2215" s="106">
        <v>0.37</v>
      </c>
      <c r="O2215" s="106">
        <v>1.2</v>
      </c>
      <c r="P2215" s="106" t="s">
        <v>2499</v>
      </c>
      <c r="Q2215" s="107" t="s">
        <v>2993</v>
      </c>
      <c r="R2215" s="107" t="s">
        <v>11</v>
      </c>
    </row>
    <row r="2216" spans="2:18" ht="20.100000000000001" customHeight="1" x14ac:dyDescent="0.4">
      <c r="B2216" s="105" t="str">
        <f t="shared" si="103"/>
        <v/>
      </c>
      <c r="C2216" s="105" t="str">
        <f t="shared" si="104"/>
        <v/>
      </c>
      <c r="D2216" s="105" t="str">
        <f t="shared" si="105"/>
        <v/>
      </c>
      <c r="E2216" s="106" t="s">
        <v>2406</v>
      </c>
      <c r="F2216" s="106" t="s">
        <v>2906</v>
      </c>
      <c r="G2216" s="106" t="s">
        <v>721</v>
      </c>
      <c r="H2216" s="106" t="s">
        <v>799</v>
      </c>
      <c r="I2216" s="106">
        <v>14</v>
      </c>
      <c r="J2216" s="106"/>
      <c r="K2216" s="106"/>
      <c r="L2216" s="106" t="s">
        <v>722</v>
      </c>
      <c r="M2216" s="106" t="s">
        <v>924</v>
      </c>
      <c r="N2216" s="106">
        <v>0.37</v>
      </c>
      <c r="O2216" s="106">
        <v>1.2</v>
      </c>
      <c r="P2216" s="106" t="s">
        <v>2499</v>
      </c>
      <c r="Q2216" s="107" t="s">
        <v>2994</v>
      </c>
      <c r="R2216" s="107" t="s">
        <v>11</v>
      </c>
    </row>
    <row r="2217" spans="2:18" ht="20.100000000000001" customHeight="1" x14ac:dyDescent="0.4">
      <c r="B2217" s="105" t="str">
        <f t="shared" si="103"/>
        <v/>
      </c>
      <c r="C2217" s="105" t="str">
        <f t="shared" si="104"/>
        <v/>
      </c>
      <c r="D2217" s="105" t="str">
        <f t="shared" si="105"/>
        <v/>
      </c>
      <c r="E2217" s="106" t="s">
        <v>2406</v>
      </c>
      <c r="F2217" s="106" t="s">
        <v>2829</v>
      </c>
      <c r="G2217" s="106" t="s">
        <v>697</v>
      </c>
      <c r="H2217" s="106" t="s">
        <v>707</v>
      </c>
      <c r="I2217" s="106">
        <v>16</v>
      </c>
      <c r="J2217" s="106"/>
      <c r="K2217" s="106"/>
      <c r="L2217" s="106" t="s">
        <v>729</v>
      </c>
      <c r="M2217" s="106" t="s">
        <v>924</v>
      </c>
      <c r="N2217" s="106">
        <v>0.59</v>
      </c>
      <c r="O2217" s="106">
        <v>1.2</v>
      </c>
      <c r="P2217" s="106" t="s">
        <v>2511</v>
      </c>
      <c r="Q2217" s="107" t="s">
        <v>2995</v>
      </c>
      <c r="R2217" s="107" t="s">
        <v>12</v>
      </c>
    </row>
    <row r="2218" spans="2:18" ht="20.100000000000001" customHeight="1" x14ac:dyDescent="0.4">
      <c r="B2218" s="105" t="str">
        <f t="shared" si="103"/>
        <v/>
      </c>
      <c r="C2218" s="105" t="str">
        <f t="shared" si="104"/>
        <v/>
      </c>
      <c r="D2218" s="105" t="str">
        <f t="shared" si="105"/>
        <v/>
      </c>
      <c r="E2218" s="106" t="s">
        <v>2406</v>
      </c>
      <c r="F2218" s="106" t="s">
        <v>2829</v>
      </c>
      <c r="G2218" s="106" t="s">
        <v>697</v>
      </c>
      <c r="H2218" s="106" t="s">
        <v>1817</v>
      </c>
      <c r="I2218" s="106">
        <v>16</v>
      </c>
      <c r="J2218" s="106"/>
      <c r="K2218" s="106"/>
      <c r="L2218" s="106" t="s">
        <v>729</v>
      </c>
      <c r="M2218" s="106" t="s">
        <v>924</v>
      </c>
      <c r="N2218" s="106">
        <v>0.57999999999999996</v>
      </c>
      <c r="O2218" s="106">
        <v>1.2</v>
      </c>
      <c r="P2218" s="106" t="s">
        <v>2511</v>
      </c>
      <c r="Q2218" s="107" t="s">
        <v>2996</v>
      </c>
      <c r="R2218" s="107" t="s">
        <v>12</v>
      </c>
    </row>
    <row r="2219" spans="2:18" ht="20.100000000000001" customHeight="1" x14ac:dyDescent="0.4">
      <c r="B2219" s="105" t="str">
        <f t="shared" si="103"/>
        <v/>
      </c>
      <c r="C2219" s="105" t="str">
        <f t="shared" si="104"/>
        <v/>
      </c>
      <c r="D2219" s="105" t="str">
        <f t="shared" si="105"/>
        <v/>
      </c>
      <c r="E2219" s="106" t="s">
        <v>2406</v>
      </c>
      <c r="F2219" s="106" t="s">
        <v>2829</v>
      </c>
      <c r="G2219" s="106" t="s">
        <v>697</v>
      </c>
      <c r="H2219" s="106" t="s">
        <v>1817</v>
      </c>
      <c r="I2219" s="106">
        <v>16</v>
      </c>
      <c r="J2219" s="106"/>
      <c r="K2219" s="106"/>
      <c r="L2219" s="106" t="s">
        <v>733</v>
      </c>
      <c r="M2219" s="106" t="s">
        <v>924</v>
      </c>
      <c r="N2219" s="106">
        <v>0.57999999999999996</v>
      </c>
      <c r="O2219" s="106">
        <v>1.2</v>
      </c>
      <c r="P2219" s="106" t="s">
        <v>2511</v>
      </c>
      <c r="Q2219" s="107" t="s">
        <v>2997</v>
      </c>
      <c r="R2219" s="107" t="s">
        <v>12</v>
      </c>
    </row>
    <row r="2220" spans="2:18" ht="20.100000000000001" customHeight="1" x14ac:dyDescent="0.4">
      <c r="B2220" s="105" t="str">
        <f t="shared" si="103"/>
        <v/>
      </c>
      <c r="C2220" s="105" t="str">
        <f t="shared" si="104"/>
        <v/>
      </c>
      <c r="D2220" s="105" t="str">
        <f t="shared" si="105"/>
        <v/>
      </c>
      <c r="E2220" s="106" t="s">
        <v>2406</v>
      </c>
      <c r="F2220" s="106" t="s">
        <v>2829</v>
      </c>
      <c r="G2220" s="106" t="s">
        <v>697</v>
      </c>
      <c r="H2220" s="106" t="s">
        <v>1027</v>
      </c>
      <c r="I2220" s="106">
        <v>16</v>
      </c>
      <c r="J2220" s="106"/>
      <c r="K2220" s="106"/>
      <c r="L2220" s="106" t="s">
        <v>733</v>
      </c>
      <c r="M2220" s="106" t="s">
        <v>924</v>
      </c>
      <c r="N2220" s="106">
        <v>0.56999999999999995</v>
      </c>
      <c r="O2220" s="106">
        <v>1.2</v>
      </c>
      <c r="P2220" s="106" t="s">
        <v>2511</v>
      </c>
      <c r="Q2220" s="107" t="s">
        <v>2998</v>
      </c>
      <c r="R2220" s="107" t="s">
        <v>12</v>
      </c>
    </row>
    <row r="2221" spans="2:18" ht="20.100000000000001" customHeight="1" x14ac:dyDescent="0.4">
      <c r="B2221" s="105" t="str">
        <f t="shared" si="103"/>
        <v/>
      </c>
      <c r="C2221" s="105" t="str">
        <f t="shared" si="104"/>
        <v/>
      </c>
      <c r="D2221" s="105" t="str">
        <f t="shared" si="105"/>
        <v/>
      </c>
      <c r="E2221" s="106" t="s">
        <v>2406</v>
      </c>
      <c r="F2221" s="106" t="s">
        <v>2829</v>
      </c>
      <c r="G2221" s="106" t="s">
        <v>697</v>
      </c>
      <c r="H2221" s="106" t="s">
        <v>1027</v>
      </c>
      <c r="I2221" s="106">
        <v>16</v>
      </c>
      <c r="J2221" s="106"/>
      <c r="K2221" s="106"/>
      <c r="L2221" s="106" t="s">
        <v>765</v>
      </c>
      <c r="M2221" s="106" t="s">
        <v>924</v>
      </c>
      <c r="N2221" s="106">
        <v>0.56999999999999995</v>
      </c>
      <c r="O2221" s="106">
        <v>1.2</v>
      </c>
      <c r="P2221" s="106" t="s">
        <v>2511</v>
      </c>
      <c r="Q2221" s="107" t="s">
        <v>2999</v>
      </c>
      <c r="R2221" s="107" t="s">
        <v>12</v>
      </c>
    </row>
    <row r="2222" spans="2:18" ht="20.100000000000001" customHeight="1" x14ac:dyDescent="0.4">
      <c r="B2222" s="105" t="str">
        <f t="shared" si="103"/>
        <v/>
      </c>
      <c r="C2222" s="105" t="str">
        <f t="shared" si="104"/>
        <v/>
      </c>
      <c r="D2222" s="105" t="str">
        <f t="shared" si="105"/>
        <v/>
      </c>
      <c r="E2222" s="106" t="s">
        <v>2406</v>
      </c>
      <c r="F2222" s="106" t="s">
        <v>2829</v>
      </c>
      <c r="G2222" s="106" t="s">
        <v>697</v>
      </c>
      <c r="H2222" s="106" t="s">
        <v>1389</v>
      </c>
      <c r="I2222" s="106">
        <v>15</v>
      </c>
      <c r="J2222" s="106"/>
      <c r="K2222" s="106"/>
      <c r="L2222" s="106" t="s">
        <v>765</v>
      </c>
      <c r="M2222" s="106" t="s">
        <v>924</v>
      </c>
      <c r="N2222" s="106">
        <v>0.56000000000000005</v>
      </c>
      <c r="O2222" s="106">
        <v>1.2</v>
      </c>
      <c r="P2222" s="106" t="s">
        <v>2511</v>
      </c>
      <c r="Q2222" s="107" t="s">
        <v>3000</v>
      </c>
      <c r="R2222" s="107" t="s">
        <v>12</v>
      </c>
    </row>
    <row r="2223" spans="2:18" ht="20.100000000000001" customHeight="1" x14ac:dyDescent="0.4">
      <c r="B2223" s="105" t="str">
        <f t="shared" si="103"/>
        <v/>
      </c>
      <c r="C2223" s="105" t="str">
        <f t="shared" si="104"/>
        <v/>
      </c>
      <c r="D2223" s="105" t="str">
        <f t="shared" si="105"/>
        <v/>
      </c>
      <c r="E2223" s="106" t="s">
        <v>2406</v>
      </c>
      <c r="F2223" s="106" t="s">
        <v>2829</v>
      </c>
      <c r="G2223" s="106" t="s">
        <v>710</v>
      </c>
      <c r="H2223" s="106" t="s">
        <v>711</v>
      </c>
      <c r="I2223" s="106">
        <v>16</v>
      </c>
      <c r="J2223" s="106"/>
      <c r="K2223" s="106"/>
      <c r="L2223" s="106" t="s">
        <v>729</v>
      </c>
      <c r="M2223" s="106" t="s">
        <v>924</v>
      </c>
      <c r="N2223" s="106">
        <v>0.57999999999999996</v>
      </c>
      <c r="O2223" s="106">
        <v>1.2</v>
      </c>
      <c r="P2223" s="106" t="s">
        <v>2511</v>
      </c>
      <c r="Q2223" s="107" t="s">
        <v>3001</v>
      </c>
      <c r="R2223" s="107" t="s">
        <v>12</v>
      </c>
    </row>
    <row r="2224" spans="2:18" ht="20.100000000000001" customHeight="1" x14ac:dyDescent="0.4">
      <c r="B2224" s="105" t="str">
        <f t="shared" si="103"/>
        <v/>
      </c>
      <c r="C2224" s="105" t="str">
        <f t="shared" si="104"/>
        <v/>
      </c>
      <c r="D2224" s="105" t="str">
        <f t="shared" si="105"/>
        <v/>
      </c>
      <c r="E2224" s="106" t="s">
        <v>2406</v>
      </c>
      <c r="F2224" s="106" t="s">
        <v>2829</v>
      </c>
      <c r="G2224" s="106" t="s">
        <v>710</v>
      </c>
      <c r="H2224" s="106" t="s">
        <v>711</v>
      </c>
      <c r="I2224" s="106">
        <v>16</v>
      </c>
      <c r="J2224" s="106"/>
      <c r="K2224" s="106"/>
      <c r="L2224" s="106" t="s">
        <v>733</v>
      </c>
      <c r="M2224" s="106" t="s">
        <v>924</v>
      </c>
      <c r="N2224" s="106">
        <v>0.57999999999999996</v>
      </c>
      <c r="O2224" s="106">
        <v>1.2</v>
      </c>
      <c r="P2224" s="106" t="s">
        <v>2511</v>
      </c>
      <c r="Q2224" s="107" t="s">
        <v>3002</v>
      </c>
      <c r="R2224" s="107" t="s">
        <v>12</v>
      </c>
    </row>
    <row r="2225" spans="2:18" ht="20.100000000000001" customHeight="1" x14ac:dyDescent="0.4">
      <c r="B2225" s="105" t="str">
        <f t="shared" si="103"/>
        <v/>
      </c>
      <c r="C2225" s="105" t="str">
        <f t="shared" si="104"/>
        <v/>
      </c>
      <c r="D2225" s="105" t="str">
        <f t="shared" si="105"/>
        <v/>
      </c>
      <c r="E2225" s="106" t="s">
        <v>2406</v>
      </c>
      <c r="F2225" s="106" t="s">
        <v>2829</v>
      </c>
      <c r="G2225" s="106" t="s">
        <v>710</v>
      </c>
      <c r="H2225" s="106" t="s">
        <v>711</v>
      </c>
      <c r="I2225" s="106">
        <v>16</v>
      </c>
      <c r="J2225" s="106"/>
      <c r="K2225" s="106"/>
      <c r="L2225" s="106" t="s">
        <v>765</v>
      </c>
      <c r="M2225" s="106" t="s">
        <v>924</v>
      </c>
      <c r="N2225" s="106">
        <v>0.56999999999999995</v>
      </c>
      <c r="O2225" s="106">
        <v>1.2</v>
      </c>
      <c r="P2225" s="106" t="s">
        <v>2511</v>
      </c>
      <c r="Q2225" s="107" t="s">
        <v>3003</v>
      </c>
      <c r="R2225" s="107" t="s">
        <v>12</v>
      </c>
    </row>
    <row r="2226" spans="2:18" ht="20.100000000000001" customHeight="1" x14ac:dyDescent="0.4">
      <c r="B2226" s="105" t="str">
        <f t="shared" si="103"/>
        <v/>
      </c>
      <c r="C2226" s="105" t="str">
        <f t="shared" si="104"/>
        <v/>
      </c>
      <c r="D2226" s="105" t="str">
        <f t="shared" si="105"/>
        <v/>
      </c>
      <c r="E2226" s="106" t="s">
        <v>2406</v>
      </c>
      <c r="F2226" s="106" t="s">
        <v>2829</v>
      </c>
      <c r="G2226" s="106" t="s">
        <v>710</v>
      </c>
      <c r="H2226" s="106" t="s">
        <v>1098</v>
      </c>
      <c r="I2226" s="106">
        <v>15</v>
      </c>
      <c r="J2226" s="106"/>
      <c r="K2226" s="106"/>
      <c r="L2226" s="106" t="s">
        <v>765</v>
      </c>
      <c r="M2226" s="106" t="s">
        <v>924</v>
      </c>
      <c r="N2226" s="106">
        <v>0.56000000000000005</v>
      </c>
      <c r="O2226" s="106">
        <v>1.2</v>
      </c>
      <c r="P2226" s="106" t="s">
        <v>2511</v>
      </c>
      <c r="Q2226" s="107" t="s">
        <v>3004</v>
      </c>
      <c r="R2226" s="107" t="s">
        <v>12</v>
      </c>
    </row>
    <row r="2227" spans="2:18" ht="20.100000000000001" customHeight="1" x14ac:dyDescent="0.4">
      <c r="B2227" s="105" t="str">
        <f t="shared" si="103"/>
        <v/>
      </c>
      <c r="C2227" s="105" t="str">
        <f t="shared" si="104"/>
        <v/>
      </c>
      <c r="D2227" s="105" t="str">
        <f t="shared" si="105"/>
        <v/>
      </c>
      <c r="E2227" s="106" t="s">
        <v>2406</v>
      </c>
      <c r="F2227" s="106" t="s">
        <v>2829</v>
      </c>
      <c r="G2227" s="106" t="s">
        <v>721</v>
      </c>
      <c r="H2227" s="106" t="s">
        <v>722</v>
      </c>
      <c r="I2227" s="106">
        <v>16</v>
      </c>
      <c r="J2227" s="106"/>
      <c r="K2227" s="106"/>
      <c r="L2227" s="106" t="s">
        <v>729</v>
      </c>
      <c r="M2227" s="106" t="s">
        <v>924</v>
      </c>
      <c r="N2227" s="106">
        <v>0.56999999999999995</v>
      </c>
      <c r="O2227" s="106">
        <v>1.2</v>
      </c>
      <c r="P2227" s="106" t="s">
        <v>2511</v>
      </c>
      <c r="Q2227" s="107" t="s">
        <v>3005</v>
      </c>
      <c r="R2227" s="107" t="s">
        <v>12</v>
      </c>
    </row>
    <row r="2228" spans="2:18" ht="20.100000000000001" customHeight="1" x14ac:dyDescent="0.4">
      <c r="B2228" s="105" t="str">
        <f t="shared" si="103"/>
        <v/>
      </c>
      <c r="C2228" s="105" t="str">
        <f t="shared" si="104"/>
        <v/>
      </c>
      <c r="D2228" s="105" t="str">
        <f t="shared" si="105"/>
        <v/>
      </c>
      <c r="E2228" s="106" t="s">
        <v>2406</v>
      </c>
      <c r="F2228" s="106" t="s">
        <v>2829</v>
      </c>
      <c r="G2228" s="106" t="s">
        <v>721</v>
      </c>
      <c r="H2228" s="106" t="s">
        <v>722</v>
      </c>
      <c r="I2228" s="106">
        <v>16</v>
      </c>
      <c r="J2228" s="106"/>
      <c r="K2228" s="106"/>
      <c r="L2228" s="106" t="s">
        <v>733</v>
      </c>
      <c r="M2228" s="106" t="s">
        <v>924</v>
      </c>
      <c r="N2228" s="106">
        <v>0.56999999999999995</v>
      </c>
      <c r="O2228" s="106">
        <v>1.2</v>
      </c>
      <c r="P2228" s="106" t="s">
        <v>2511</v>
      </c>
      <c r="Q2228" s="107" t="s">
        <v>3006</v>
      </c>
      <c r="R2228" s="107" t="s">
        <v>12</v>
      </c>
    </row>
    <row r="2229" spans="2:18" ht="20.100000000000001" customHeight="1" x14ac:dyDescent="0.4">
      <c r="B2229" s="105" t="str">
        <f t="shared" si="103"/>
        <v/>
      </c>
      <c r="C2229" s="105" t="str">
        <f t="shared" si="104"/>
        <v/>
      </c>
      <c r="D2229" s="105" t="str">
        <f t="shared" si="105"/>
        <v/>
      </c>
      <c r="E2229" s="106" t="s">
        <v>2406</v>
      </c>
      <c r="F2229" s="106" t="s">
        <v>2829</v>
      </c>
      <c r="G2229" s="106" t="s">
        <v>721</v>
      </c>
      <c r="H2229" s="106" t="s">
        <v>722</v>
      </c>
      <c r="I2229" s="106">
        <v>16</v>
      </c>
      <c r="J2229" s="106"/>
      <c r="K2229" s="106"/>
      <c r="L2229" s="106" t="s">
        <v>765</v>
      </c>
      <c r="M2229" s="106" t="s">
        <v>924</v>
      </c>
      <c r="N2229" s="106">
        <v>0.56999999999999995</v>
      </c>
      <c r="O2229" s="106">
        <v>1.2</v>
      </c>
      <c r="P2229" s="106" t="s">
        <v>2511</v>
      </c>
      <c r="Q2229" s="107" t="s">
        <v>3007</v>
      </c>
      <c r="R2229" s="107" t="s">
        <v>12</v>
      </c>
    </row>
    <row r="2230" spans="2:18" ht="20.100000000000001" customHeight="1" x14ac:dyDescent="0.4">
      <c r="B2230" s="105" t="str">
        <f t="shared" si="103"/>
        <v/>
      </c>
      <c r="C2230" s="105" t="str">
        <f t="shared" si="104"/>
        <v/>
      </c>
      <c r="D2230" s="105" t="str">
        <f t="shared" si="105"/>
        <v/>
      </c>
      <c r="E2230" s="106" t="s">
        <v>2406</v>
      </c>
      <c r="F2230" s="106" t="s">
        <v>2829</v>
      </c>
      <c r="G2230" s="106" t="s">
        <v>773</v>
      </c>
      <c r="H2230" s="106" t="s">
        <v>774</v>
      </c>
      <c r="I2230" s="106">
        <v>16</v>
      </c>
      <c r="J2230" s="106"/>
      <c r="K2230" s="106"/>
      <c r="L2230" s="106" t="s">
        <v>729</v>
      </c>
      <c r="M2230" s="106" t="s">
        <v>924</v>
      </c>
      <c r="N2230" s="106">
        <v>0.54</v>
      </c>
      <c r="O2230" s="106">
        <v>1.2</v>
      </c>
      <c r="P2230" s="106" t="s">
        <v>2511</v>
      </c>
      <c r="Q2230" s="107" t="s">
        <v>3008</v>
      </c>
      <c r="R2230" s="107" t="s">
        <v>12</v>
      </c>
    </row>
    <row r="2231" spans="2:18" ht="20.100000000000001" customHeight="1" x14ac:dyDescent="0.4">
      <c r="B2231" s="105" t="str">
        <f t="shared" si="103"/>
        <v/>
      </c>
      <c r="C2231" s="105" t="str">
        <f t="shared" si="104"/>
        <v/>
      </c>
      <c r="D2231" s="105" t="str">
        <f t="shared" si="105"/>
        <v/>
      </c>
      <c r="E2231" s="106" t="s">
        <v>2406</v>
      </c>
      <c r="F2231" s="106" t="s">
        <v>2829</v>
      </c>
      <c r="G2231" s="106" t="s">
        <v>773</v>
      </c>
      <c r="H2231" s="106" t="s">
        <v>774</v>
      </c>
      <c r="I2231" s="106">
        <v>15</v>
      </c>
      <c r="J2231" s="106"/>
      <c r="K2231" s="106"/>
      <c r="L2231" s="106" t="s">
        <v>733</v>
      </c>
      <c r="M2231" s="106" t="s">
        <v>924</v>
      </c>
      <c r="N2231" s="106">
        <v>0.54</v>
      </c>
      <c r="O2231" s="106">
        <v>1.2</v>
      </c>
      <c r="P2231" s="106" t="s">
        <v>2511</v>
      </c>
      <c r="Q2231" s="107" t="s">
        <v>3009</v>
      </c>
      <c r="R2231" s="107" t="s">
        <v>12</v>
      </c>
    </row>
    <row r="2232" spans="2:18" ht="20.100000000000001" customHeight="1" x14ac:dyDescent="0.4">
      <c r="B2232" s="105" t="str">
        <f t="shared" si="103"/>
        <v/>
      </c>
      <c r="C2232" s="105" t="str">
        <f t="shared" si="104"/>
        <v/>
      </c>
      <c r="D2232" s="105" t="str">
        <f t="shared" si="105"/>
        <v/>
      </c>
      <c r="E2232" s="106" t="s">
        <v>2406</v>
      </c>
      <c r="F2232" s="106" t="s">
        <v>2829</v>
      </c>
      <c r="G2232" s="106" t="s">
        <v>773</v>
      </c>
      <c r="H2232" s="106" t="s">
        <v>774</v>
      </c>
      <c r="I2232" s="106">
        <v>14</v>
      </c>
      <c r="J2232" s="106"/>
      <c r="K2232" s="106"/>
      <c r="L2232" s="106" t="s">
        <v>765</v>
      </c>
      <c r="M2232" s="106" t="s">
        <v>924</v>
      </c>
      <c r="N2232" s="106">
        <v>0.54</v>
      </c>
      <c r="O2232" s="106">
        <v>1.2</v>
      </c>
      <c r="P2232" s="106" t="s">
        <v>2511</v>
      </c>
      <c r="Q2232" s="107" t="s">
        <v>3010</v>
      </c>
      <c r="R2232" s="107" t="s">
        <v>12</v>
      </c>
    </row>
    <row r="2233" spans="2:18" ht="20.100000000000001" customHeight="1" x14ac:dyDescent="0.4">
      <c r="B2233" s="105" t="str">
        <f t="shared" si="103"/>
        <v/>
      </c>
      <c r="C2233" s="105" t="str">
        <f t="shared" si="104"/>
        <v/>
      </c>
      <c r="D2233" s="105" t="str">
        <f t="shared" si="105"/>
        <v/>
      </c>
      <c r="E2233" s="106" t="s">
        <v>2406</v>
      </c>
      <c r="F2233" s="106" t="s">
        <v>2829</v>
      </c>
      <c r="G2233" s="106" t="s">
        <v>773</v>
      </c>
      <c r="H2233" s="106" t="s">
        <v>1266</v>
      </c>
      <c r="I2233" s="106">
        <v>15</v>
      </c>
      <c r="J2233" s="106"/>
      <c r="K2233" s="106"/>
      <c r="L2233" s="106" t="s">
        <v>729</v>
      </c>
      <c r="M2233" s="106" t="s">
        <v>924</v>
      </c>
      <c r="N2233" s="106">
        <v>0.54</v>
      </c>
      <c r="O2233" s="106">
        <v>1.2</v>
      </c>
      <c r="P2233" s="106" t="s">
        <v>2511</v>
      </c>
      <c r="Q2233" s="107" t="s">
        <v>3011</v>
      </c>
      <c r="R2233" s="107" t="s">
        <v>12</v>
      </c>
    </row>
    <row r="2234" spans="2:18" ht="20.100000000000001" customHeight="1" x14ac:dyDescent="0.4">
      <c r="B2234" s="105" t="str">
        <f t="shared" si="103"/>
        <v/>
      </c>
      <c r="C2234" s="105" t="str">
        <f t="shared" si="104"/>
        <v/>
      </c>
      <c r="D2234" s="105" t="str">
        <f t="shared" si="105"/>
        <v/>
      </c>
      <c r="E2234" s="106" t="s">
        <v>2406</v>
      </c>
      <c r="F2234" s="106" t="s">
        <v>2829</v>
      </c>
      <c r="G2234" s="106" t="s">
        <v>773</v>
      </c>
      <c r="H2234" s="106" t="s">
        <v>1266</v>
      </c>
      <c r="I2234" s="106">
        <v>14</v>
      </c>
      <c r="J2234" s="106"/>
      <c r="K2234" s="106"/>
      <c r="L2234" s="106" t="s">
        <v>733</v>
      </c>
      <c r="M2234" s="106" t="s">
        <v>924</v>
      </c>
      <c r="N2234" s="106">
        <v>0.54</v>
      </c>
      <c r="O2234" s="106">
        <v>1.2</v>
      </c>
      <c r="P2234" s="106" t="s">
        <v>2511</v>
      </c>
      <c r="Q2234" s="107" t="s">
        <v>3012</v>
      </c>
      <c r="R2234" s="107" t="s">
        <v>12</v>
      </c>
    </row>
    <row r="2235" spans="2:18" ht="20.100000000000001" customHeight="1" x14ac:dyDescent="0.4">
      <c r="B2235" s="105" t="str">
        <f t="shared" si="103"/>
        <v/>
      </c>
      <c r="C2235" s="105" t="str">
        <f t="shared" si="104"/>
        <v/>
      </c>
      <c r="D2235" s="105" t="str">
        <f t="shared" si="105"/>
        <v/>
      </c>
      <c r="E2235" s="106" t="s">
        <v>2406</v>
      </c>
      <c r="F2235" s="106" t="s">
        <v>2829</v>
      </c>
      <c r="G2235" s="106" t="s">
        <v>773</v>
      </c>
      <c r="H2235" s="106" t="s">
        <v>1266</v>
      </c>
      <c r="I2235" s="106">
        <v>13</v>
      </c>
      <c r="J2235" s="106"/>
      <c r="K2235" s="106"/>
      <c r="L2235" s="106" t="s">
        <v>765</v>
      </c>
      <c r="M2235" s="106" t="s">
        <v>924</v>
      </c>
      <c r="N2235" s="106">
        <v>0.54</v>
      </c>
      <c r="O2235" s="106">
        <v>1.2</v>
      </c>
      <c r="P2235" s="106" t="s">
        <v>2511</v>
      </c>
      <c r="Q2235" s="107" t="s">
        <v>3013</v>
      </c>
      <c r="R2235" s="107" t="s">
        <v>12</v>
      </c>
    </row>
    <row r="2236" spans="2:18" ht="20.100000000000001" customHeight="1" x14ac:dyDescent="0.4">
      <c r="B2236" s="105" t="str">
        <f t="shared" si="103"/>
        <v/>
      </c>
      <c r="C2236" s="105" t="str">
        <f t="shared" si="104"/>
        <v/>
      </c>
      <c r="D2236" s="105" t="str">
        <f t="shared" si="105"/>
        <v/>
      </c>
      <c r="E2236" s="106" t="s">
        <v>2406</v>
      </c>
      <c r="F2236" s="106" t="s">
        <v>2829</v>
      </c>
      <c r="G2236" s="106" t="s">
        <v>778</v>
      </c>
      <c r="H2236" s="106" t="s">
        <v>779</v>
      </c>
      <c r="I2236" s="106">
        <v>16</v>
      </c>
      <c r="J2236" s="106"/>
      <c r="K2236" s="106"/>
      <c r="L2236" s="106" t="s">
        <v>729</v>
      </c>
      <c r="M2236" s="106" t="s">
        <v>924</v>
      </c>
      <c r="N2236" s="106">
        <v>0.54</v>
      </c>
      <c r="O2236" s="106">
        <v>1.2</v>
      </c>
      <c r="P2236" s="106" t="s">
        <v>2511</v>
      </c>
      <c r="Q2236" s="107" t="s">
        <v>3014</v>
      </c>
      <c r="R2236" s="107" t="s">
        <v>12</v>
      </c>
    </row>
    <row r="2237" spans="2:18" ht="20.100000000000001" customHeight="1" x14ac:dyDescent="0.4">
      <c r="B2237" s="105" t="str">
        <f t="shared" si="103"/>
        <v/>
      </c>
      <c r="C2237" s="105" t="str">
        <f t="shared" si="104"/>
        <v/>
      </c>
      <c r="D2237" s="105" t="str">
        <f t="shared" si="105"/>
        <v/>
      </c>
      <c r="E2237" s="106" t="s">
        <v>2406</v>
      </c>
      <c r="F2237" s="106" t="s">
        <v>2829</v>
      </c>
      <c r="G2237" s="106" t="s">
        <v>778</v>
      </c>
      <c r="H2237" s="106" t="s">
        <v>779</v>
      </c>
      <c r="I2237" s="106">
        <v>15</v>
      </c>
      <c r="J2237" s="106"/>
      <c r="K2237" s="106"/>
      <c r="L2237" s="106" t="s">
        <v>733</v>
      </c>
      <c r="M2237" s="106" t="s">
        <v>924</v>
      </c>
      <c r="N2237" s="106">
        <v>0.54</v>
      </c>
      <c r="O2237" s="106">
        <v>1.2</v>
      </c>
      <c r="P2237" s="106" t="s">
        <v>2511</v>
      </c>
      <c r="Q2237" s="107" t="s">
        <v>3015</v>
      </c>
      <c r="R2237" s="107" t="s">
        <v>12</v>
      </c>
    </row>
    <row r="2238" spans="2:18" ht="20.100000000000001" customHeight="1" x14ac:dyDescent="0.4">
      <c r="B2238" s="105" t="str">
        <f t="shared" si="103"/>
        <v/>
      </c>
      <c r="C2238" s="105" t="str">
        <f t="shared" si="104"/>
        <v/>
      </c>
      <c r="D2238" s="105" t="str">
        <f t="shared" si="105"/>
        <v/>
      </c>
      <c r="E2238" s="106" t="s">
        <v>2406</v>
      </c>
      <c r="F2238" s="106" t="s">
        <v>2829</v>
      </c>
      <c r="G2238" s="106" t="s">
        <v>778</v>
      </c>
      <c r="H2238" s="106" t="s">
        <v>779</v>
      </c>
      <c r="I2238" s="106">
        <v>14</v>
      </c>
      <c r="J2238" s="106"/>
      <c r="K2238" s="106"/>
      <c r="L2238" s="106" t="s">
        <v>765</v>
      </c>
      <c r="M2238" s="106" t="s">
        <v>924</v>
      </c>
      <c r="N2238" s="106">
        <v>0.54</v>
      </c>
      <c r="O2238" s="106">
        <v>1.2</v>
      </c>
      <c r="P2238" s="106" t="s">
        <v>2511</v>
      </c>
      <c r="Q2238" s="107" t="s">
        <v>3016</v>
      </c>
      <c r="R2238" s="107" t="s">
        <v>12</v>
      </c>
    </row>
    <row r="2239" spans="2:18" ht="20.100000000000001" customHeight="1" x14ac:dyDescent="0.4">
      <c r="B2239" s="105" t="str">
        <f t="shared" si="103"/>
        <v/>
      </c>
      <c r="C2239" s="105" t="str">
        <f t="shared" si="104"/>
        <v/>
      </c>
      <c r="D2239" s="105" t="str">
        <f t="shared" si="105"/>
        <v/>
      </c>
      <c r="E2239" s="106" t="s">
        <v>2406</v>
      </c>
      <c r="F2239" s="106" t="s">
        <v>2829</v>
      </c>
      <c r="G2239" s="106" t="s">
        <v>778</v>
      </c>
      <c r="H2239" s="106" t="s">
        <v>1269</v>
      </c>
      <c r="I2239" s="106">
        <v>15</v>
      </c>
      <c r="J2239" s="106"/>
      <c r="K2239" s="106"/>
      <c r="L2239" s="106" t="s">
        <v>729</v>
      </c>
      <c r="M2239" s="106" t="s">
        <v>924</v>
      </c>
      <c r="N2239" s="106">
        <v>0.54</v>
      </c>
      <c r="O2239" s="106">
        <v>1.2</v>
      </c>
      <c r="P2239" s="106" t="s">
        <v>2511</v>
      </c>
      <c r="Q2239" s="107" t="s">
        <v>3017</v>
      </c>
      <c r="R2239" s="107" t="s">
        <v>12</v>
      </c>
    </row>
    <row r="2240" spans="2:18" ht="20.100000000000001" customHeight="1" x14ac:dyDescent="0.4">
      <c r="B2240" s="105" t="str">
        <f t="shared" si="103"/>
        <v/>
      </c>
      <c r="C2240" s="105" t="str">
        <f t="shared" si="104"/>
        <v/>
      </c>
      <c r="D2240" s="105" t="str">
        <f t="shared" si="105"/>
        <v/>
      </c>
      <c r="E2240" s="106" t="s">
        <v>2406</v>
      </c>
      <c r="F2240" s="106" t="s">
        <v>2829</v>
      </c>
      <c r="G2240" s="106" t="s">
        <v>778</v>
      </c>
      <c r="H2240" s="106" t="s">
        <v>1269</v>
      </c>
      <c r="I2240" s="106">
        <v>14</v>
      </c>
      <c r="J2240" s="106"/>
      <c r="K2240" s="106"/>
      <c r="L2240" s="106" t="s">
        <v>733</v>
      </c>
      <c r="M2240" s="106" t="s">
        <v>924</v>
      </c>
      <c r="N2240" s="106">
        <v>0.54</v>
      </c>
      <c r="O2240" s="106">
        <v>1.2</v>
      </c>
      <c r="P2240" s="106" t="s">
        <v>2511</v>
      </c>
      <c r="Q2240" s="107" t="s">
        <v>3018</v>
      </c>
      <c r="R2240" s="107" t="s">
        <v>12</v>
      </c>
    </row>
    <row r="2241" spans="2:18" ht="20.100000000000001" customHeight="1" x14ac:dyDescent="0.4">
      <c r="B2241" s="105" t="str">
        <f t="shared" si="103"/>
        <v/>
      </c>
      <c r="C2241" s="105" t="str">
        <f t="shared" si="104"/>
        <v/>
      </c>
      <c r="D2241" s="105" t="str">
        <f t="shared" si="105"/>
        <v/>
      </c>
      <c r="E2241" s="106" t="s">
        <v>2406</v>
      </c>
      <c r="F2241" s="106" t="s">
        <v>2829</v>
      </c>
      <c r="G2241" s="106" t="s">
        <v>778</v>
      </c>
      <c r="H2241" s="106" t="s">
        <v>1269</v>
      </c>
      <c r="I2241" s="106">
        <v>13</v>
      </c>
      <c r="J2241" s="106"/>
      <c r="K2241" s="106"/>
      <c r="L2241" s="106" t="s">
        <v>765</v>
      </c>
      <c r="M2241" s="106" t="s">
        <v>924</v>
      </c>
      <c r="N2241" s="106">
        <v>0.54</v>
      </c>
      <c r="O2241" s="106">
        <v>1.2</v>
      </c>
      <c r="P2241" s="106" t="s">
        <v>2511</v>
      </c>
      <c r="Q2241" s="107" t="s">
        <v>3019</v>
      </c>
      <c r="R2241" s="107" t="s">
        <v>12</v>
      </c>
    </row>
    <row r="2242" spans="2:18" ht="20.100000000000001" customHeight="1" x14ac:dyDescent="0.4">
      <c r="B2242" s="105" t="str">
        <f t="shared" si="103"/>
        <v/>
      </c>
      <c r="C2242" s="105" t="str">
        <f t="shared" si="104"/>
        <v/>
      </c>
      <c r="D2242" s="105" t="str">
        <f t="shared" si="105"/>
        <v/>
      </c>
      <c r="E2242" s="106" t="s">
        <v>2406</v>
      </c>
      <c r="F2242" s="106" t="s">
        <v>2829</v>
      </c>
      <c r="G2242" s="106" t="s">
        <v>782</v>
      </c>
      <c r="H2242" s="106" t="s">
        <v>783</v>
      </c>
      <c r="I2242" s="106">
        <v>16</v>
      </c>
      <c r="J2242" s="106"/>
      <c r="K2242" s="106"/>
      <c r="L2242" s="106" t="s">
        <v>729</v>
      </c>
      <c r="M2242" s="106" t="s">
        <v>924</v>
      </c>
      <c r="N2242" s="106">
        <v>0.38</v>
      </c>
      <c r="O2242" s="106">
        <v>1.2</v>
      </c>
      <c r="P2242" s="106" t="s">
        <v>2511</v>
      </c>
      <c r="Q2242" s="107" t="s">
        <v>3020</v>
      </c>
      <c r="R2242" s="107" t="s">
        <v>12</v>
      </c>
    </row>
    <row r="2243" spans="2:18" ht="20.100000000000001" customHeight="1" x14ac:dyDescent="0.4">
      <c r="B2243" s="105" t="str">
        <f t="shared" si="103"/>
        <v/>
      </c>
      <c r="C2243" s="105" t="str">
        <f t="shared" si="104"/>
        <v/>
      </c>
      <c r="D2243" s="105" t="str">
        <f t="shared" si="105"/>
        <v/>
      </c>
      <c r="E2243" s="106" t="s">
        <v>2406</v>
      </c>
      <c r="F2243" s="106" t="s">
        <v>2829</v>
      </c>
      <c r="G2243" s="106" t="s">
        <v>782</v>
      </c>
      <c r="H2243" s="106" t="s">
        <v>783</v>
      </c>
      <c r="I2243" s="106">
        <v>15</v>
      </c>
      <c r="J2243" s="106"/>
      <c r="K2243" s="106"/>
      <c r="L2243" s="106" t="s">
        <v>733</v>
      </c>
      <c r="M2243" s="106" t="s">
        <v>924</v>
      </c>
      <c r="N2243" s="106">
        <v>0.38</v>
      </c>
      <c r="O2243" s="106">
        <v>1.2</v>
      </c>
      <c r="P2243" s="106" t="s">
        <v>2511</v>
      </c>
      <c r="Q2243" s="107" t="s">
        <v>3021</v>
      </c>
      <c r="R2243" s="107" t="s">
        <v>12</v>
      </c>
    </row>
    <row r="2244" spans="2:18" ht="20.100000000000001" customHeight="1" x14ac:dyDescent="0.4">
      <c r="B2244" s="105" t="str">
        <f t="shared" si="103"/>
        <v/>
      </c>
      <c r="C2244" s="105" t="str">
        <f t="shared" si="104"/>
        <v/>
      </c>
      <c r="D2244" s="105" t="str">
        <f t="shared" si="105"/>
        <v/>
      </c>
      <c r="E2244" s="106" t="s">
        <v>2406</v>
      </c>
      <c r="F2244" s="106" t="s">
        <v>2829</v>
      </c>
      <c r="G2244" s="106" t="s">
        <v>782</v>
      </c>
      <c r="H2244" s="106" t="s">
        <v>783</v>
      </c>
      <c r="I2244" s="106">
        <v>14</v>
      </c>
      <c r="J2244" s="106"/>
      <c r="K2244" s="106"/>
      <c r="L2244" s="106" t="s">
        <v>765</v>
      </c>
      <c r="M2244" s="106" t="s">
        <v>924</v>
      </c>
      <c r="N2244" s="106">
        <v>0.38</v>
      </c>
      <c r="O2244" s="106">
        <v>1.2</v>
      </c>
      <c r="P2244" s="106" t="s">
        <v>2511</v>
      </c>
      <c r="Q2244" s="107" t="s">
        <v>3022</v>
      </c>
      <c r="R2244" s="107" t="s">
        <v>12</v>
      </c>
    </row>
    <row r="2245" spans="2:18" ht="20.100000000000001" customHeight="1" x14ac:dyDescent="0.4">
      <c r="B2245" s="105" t="str">
        <f t="shared" si="103"/>
        <v/>
      </c>
      <c r="C2245" s="105" t="str">
        <f t="shared" si="104"/>
        <v/>
      </c>
      <c r="D2245" s="105" t="str">
        <f t="shared" si="105"/>
        <v/>
      </c>
      <c r="E2245" s="106" t="s">
        <v>2406</v>
      </c>
      <c r="F2245" s="106" t="s">
        <v>2829</v>
      </c>
      <c r="G2245" s="106" t="s">
        <v>2477</v>
      </c>
      <c r="H2245" s="106" t="s">
        <v>729</v>
      </c>
      <c r="I2245" s="106">
        <v>16</v>
      </c>
      <c r="J2245" s="106"/>
      <c r="K2245" s="106"/>
      <c r="L2245" s="106" t="s">
        <v>2478</v>
      </c>
      <c r="M2245" s="106" t="s">
        <v>924</v>
      </c>
      <c r="N2245" s="106">
        <v>0.54</v>
      </c>
      <c r="O2245" s="106">
        <v>1.2</v>
      </c>
      <c r="P2245" s="106" t="s">
        <v>2511</v>
      </c>
      <c r="Q2245" s="107" t="s">
        <v>3023</v>
      </c>
      <c r="R2245" s="107" t="s">
        <v>12</v>
      </c>
    </row>
    <row r="2246" spans="2:18" ht="20.100000000000001" customHeight="1" x14ac:dyDescent="0.4">
      <c r="B2246" s="105" t="str">
        <f t="shared" si="103"/>
        <v/>
      </c>
      <c r="C2246" s="105" t="str">
        <f t="shared" si="104"/>
        <v/>
      </c>
      <c r="D2246" s="105" t="str">
        <f t="shared" si="105"/>
        <v/>
      </c>
      <c r="E2246" s="106" t="s">
        <v>2406</v>
      </c>
      <c r="F2246" s="106" t="s">
        <v>2829</v>
      </c>
      <c r="G2246" s="106" t="s">
        <v>2477</v>
      </c>
      <c r="H2246" s="106" t="s">
        <v>733</v>
      </c>
      <c r="I2246" s="106">
        <v>16</v>
      </c>
      <c r="J2246" s="106"/>
      <c r="K2246" s="106"/>
      <c r="L2246" s="106" t="s">
        <v>2478</v>
      </c>
      <c r="M2246" s="106" t="s">
        <v>924</v>
      </c>
      <c r="N2246" s="106">
        <v>0.53</v>
      </c>
      <c r="O2246" s="106">
        <v>1.2</v>
      </c>
      <c r="P2246" s="106" t="s">
        <v>2511</v>
      </c>
      <c r="Q2246" s="107" t="s">
        <v>3024</v>
      </c>
      <c r="R2246" s="107" t="s">
        <v>12</v>
      </c>
    </row>
    <row r="2247" spans="2:18" ht="20.100000000000001" customHeight="1" x14ac:dyDescent="0.4">
      <c r="B2247" s="105" t="str">
        <f t="shared" si="103"/>
        <v/>
      </c>
      <c r="C2247" s="105" t="str">
        <f t="shared" si="104"/>
        <v/>
      </c>
      <c r="D2247" s="105" t="str">
        <f t="shared" si="105"/>
        <v/>
      </c>
      <c r="E2247" s="106" t="s">
        <v>2406</v>
      </c>
      <c r="F2247" s="106" t="s">
        <v>2829</v>
      </c>
      <c r="G2247" s="106" t="s">
        <v>2477</v>
      </c>
      <c r="H2247" s="106" t="s">
        <v>765</v>
      </c>
      <c r="I2247" s="106">
        <v>16</v>
      </c>
      <c r="J2247" s="106"/>
      <c r="K2247" s="106"/>
      <c r="L2247" s="106" t="s">
        <v>2478</v>
      </c>
      <c r="M2247" s="106" t="s">
        <v>924</v>
      </c>
      <c r="N2247" s="106">
        <v>0.52</v>
      </c>
      <c r="O2247" s="106">
        <v>1.2</v>
      </c>
      <c r="P2247" s="106" t="s">
        <v>2511</v>
      </c>
      <c r="Q2247" s="107" t="s">
        <v>3025</v>
      </c>
      <c r="R2247" s="107" t="s">
        <v>12</v>
      </c>
    </row>
    <row r="2248" spans="2:18" ht="20.100000000000001" customHeight="1" x14ac:dyDescent="0.4">
      <c r="B2248" s="105" t="str">
        <f t="shared" si="103"/>
        <v/>
      </c>
      <c r="C2248" s="105" t="str">
        <f t="shared" si="104"/>
        <v/>
      </c>
      <c r="D2248" s="105" t="str">
        <f t="shared" si="105"/>
        <v/>
      </c>
      <c r="E2248" s="106" t="s">
        <v>2406</v>
      </c>
      <c r="F2248" s="106" t="s">
        <v>2829</v>
      </c>
      <c r="G2248" s="106" t="s">
        <v>2482</v>
      </c>
      <c r="H2248" s="106" t="s">
        <v>729</v>
      </c>
      <c r="I2248" s="106">
        <v>16</v>
      </c>
      <c r="J2248" s="106"/>
      <c r="K2248" s="106"/>
      <c r="L2248" s="106" t="s">
        <v>2483</v>
      </c>
      <c r="M2248" s="106" t="s">
        <v>924</v>
      </c>
      <c r="N2248" s="106">
        <v>0.54</v>
      </c>
      <c r="O2248" s="106">
        <v>1.2</v>
      </c>
      <c r="P2248" s="106" t="s">
        <v>2511</v>
      </c>
      <c r="Q2248" s="107" t="s">
        <v>3026</v>
      </c>
      <c r="R2248" s="107" t="s">
        <v>12</v>
      </c>
    </row>
    <row r="2249" spans="2:18" ht="20.100000000000001" customHeight="1" x14ac:dyDescent="0.4">
      <c r="B2249" s="105" t="str">
        <f t="shared" si="103"/>
        <v/>
      </c>
      <c r="C2249" s="105" t="str">
        <f t="shared" si="104"/>
        <v/>
      </c>
      <c r="D2249" s="105" t="str">
        <f t="shared" si="105"/>
        <v/>
      </c>
      <c r="E2249" s="106" t="s">
        <v>2406</v>
      </c>
      <c r="F2249" s="106" t="s">
        <v>2829</v>
      </c>
      <c r="G2249" s="106" t="s">
        <v>2482</v>
      </c>
      <c r="H2249" s="106" t="s">
        <v>733</v>
      </c>
      <c r="I2249" s="106">
        <v>16</v>
      </c>
      <c r="J2249" s="106"/>
      <c r="K2249" s="106"/>
      <c r="L2249" s="106" t="s">
        <v>2483</v>
      </c>
      <c r="M2249" s="106" t="s">
        <v>924</v>
      </c>
      <c r="N2249" s="106">
        <v>0.53</v>
      </c>
      <c r="O2249" s="106">
        <v>1.2</v>
      </c>
      <c r="P2249" s="106" t="s">
        <v>2511</v>
      </c>
      <c r="Q2249" s="107" t="s">
        <v>3027</v>
      </c>
      <c r="R2249" s="107" t="s">
        <v>12</v>
      </c>
    </row>
    <row r="2250" spans="2:18" ht="20.100000000000001" customHeight="1" x14ac:dyDescent="0.4">
      <c r="B2250" s="105" t="str">
        <f t="shared" si="103"/>
        <v/>
      </c>
      <c r="C2250" s="105" t="str">
        <f t="shared" si="104"/>
        <v/>
      </c>
      <c r="D2250" s="105" t="str">
        <f t="shared" si="105"/>
        <v/>
      </c>
      <c r="E2250" s="106" t="s">
        <v>2406</v>
      </c>
      <c r="F2250" s="106" t="s">
        <v>2829</v>
      </c>
      <c r="G2250" s="106" t="s">
        <v>2482</v>
      </c>
      <c r="H2250" s="106" t="s">
        <v>765</v>
      </c>
      <c r="I2250" s="106">
        <v>16</v>
      </c>
      <c r="J2250" s="106"/>
      <c r="K2250" s="106"/>
      <c r="L2250" s="106" t="s">
        <v>2483</v>
      </c>
      <c r="M2250" s="106" t="s">
        <v>924</v>
      </c>
      <c r="N2250" s="106">
        <v>0.52</v>
      </c>
      <c r="O2250" s="106">
        <v>1.2</v>
      </c>
      <c r="P2250" s="106" t="s">
        <v>2511</v>
      </c>
      <c r="Q2250" s="107" t="s">
        <v>3028</v>
      </c>
      <c r="R2250" s="107" t="s">
        <v>12</v>
      </c>
    </row>
    <row r="2251" spans="2:18" ht="20.100000000000001" customHeight="1" x14ac:dyDescent="0.4">
      <c r="B2251" s="105" t="str">
        <f t="shared" si="103"/>
        <v/>
      </c>
      <c r="C2251" s="105" t="str">
        <f t="shared" si="104"/>
        <v/>
      </c>
      <c r="D2251" s="105" t="str">
        <f t="shared" si="105"/>
        <v/>
      </c>
      <c r="E2251" s="106" t="s">
        <v>2406</v>
      </c>
      <c r="F2251" s="106" t="s">
        <v>2829</v>
      </c>
      <c r="G2251" s="106" t="s">
        <v>2437</v>
      </c>
      <c r="H2251" s="106" t="s">
        <v>2438</v>
      </c>
      <c r="I2251" s="106">
        <v>16</v>
      </c>
      <c r="J2251" s="106"/>
      <c r="K2251" s="106"/>
      <c r="L2251" s="106" t="s">
        <v>729</v>
      </c>
      <c r="M2251" s="106" t="s">
        <v>924</v>
      </c>
      <c r="N2251" s="106">
        <v>0.52</v>
      </c>
      <c r="O2251" s="106">
        <v>1.2</v>
      </c>
      <c r="P2251" s="106" t="s">
        <v>2511</v>
      </c>
      <c r="Q2251" s="107" t="s">
        <v>3029</v>
      </c>
      <c r="R2251" s="107" t="s">
        <v>12</v>
      </c>
    </row>
    <row r="2252" spans="2:18" ht="20.100000000000001" customHeight="1" x14ac:dyDescent="0.4">
      <c r="B2252" s="105" t="str">
        <f t="shared" si="103"/>
        <v/>
      </c>
      <c r="C2252" s="105" t="str">
        <f t="shared" si="104"/>
        <v/>
      </c>
      <c r="D2252" s="105" t="str">
        <f t="shared" si="105"/>
        <v/>
      </c>
      <c r="E2252" s="106" t="s">
        <v>2406</v>
      </c>
      <c r="F2252" s="106" t="s">
        <v>2829</v>
      </c>
      <c r="G2252" s="106" t="s">
        <v>2437</v>
      </c>
      <c r="H2252" s="106" t="s">
        <v>2438</v>
      </c>
      <c r="I2252" s="106">
        <v>15</v>
      </c>
      <c r="J2252" s="106"/>
      <c r="K2252" s="106"/>
      <c r="L2252" s="106" t="s">
        <v>733</v>
      </c>
      <c r="M2252" s="106" t="s">
        <v>924</v>
      </c>
      <c r="N2252" s="106">
        <v>0.52</v>
      </c>
      <c r="O2252" s="106">
        <v>1.2</v>
      </c>
      <c r="P2252" s="106" t="s">
        <v>2511</v>
      </c>
      <c r="Q2252" s="107" t="s">
        <v>3030</v>
      </c>
      <c r="R2252" s="107" t="s">
        <v>12</v>
      </c>
    </row>
    <row r="2253" spans="2:18" ht="20.100000000000001" customHeight="1" x14ac:dyDescent="0.4">
      <c r="B2253" s="105" t="str">
        <f t="shared" si="103"/>
        <v/>
      </c>
      <c r="C2253" s="105" t="str">
        <f t="shared" si="104"/>
        <v/>
      </c>
      <c r="D2253" s="105" t="str">
        <f t="shared" si="105"/>
        <v/>
      </c>
      <c r="E2253" s="106" t="s">
        <v>2406</v>
      </c>
      <c r="F2253" s="106" t="s">
        <v>2829</v>
      </c>
      <c r="G2253" s="106" t="s">
        <v>2437</v>
      </c>
      <c r="H2253" s="106" t="s">
        <v>2438</v>
      </c>
      <c r="I2253" s="106">
        <v>14</v>
      </c>
      <c r="J2253" s="106"/>
      <c r="K2253" s="106"/>
      <c r="L2253" s="106" t="s">
        <v>765</v>
      </c>
      <c r="M2253" s="106" t="s">
        <v>924</v>
      </c>
      <c r="N2253" s="106">
        <v>0.52</v>
      </c>
      <c r="O2253" s="106">
        <v>1.2</v>
      </c>
      <c r="P2253" s="106" t="s">
        <v>2511</v>
      </c>
      <c r="Q2253" s="107" t="s">
        <v>3031</v>
      </c>
      <c r="R2253" s="107" t="s">
        <v>12</v>
      </c>
    </row>
    <row r="2254" spans="2:18" ht="20.100000000000001" customHeight="1" x14ac:dyDescent="0.4">
      <c r="B2254" s="105" t="str">
        <f t="shared" si="103"/>
        <v/>
      </c>
      <c r="C2254" s="105" t="str">
        <f t="shared" si="104"/>
        <v/>
      </c>
      <c r="D2254" s="105" t="str">
        <f t="shared" si="105"/>
        <v/>
      </c>
      <c r="E2254" s="106" t="s">
        <v>2406</v>
      </c>
      <c r="F2254" s="106" t="s">
        <v>2829</v>
      </c>
      <c r="G2254" s="106" t="s">
        <v>2442</v>
      </c>
      <c r="H2254" s="106" t="s">
        <v>2443</v>
      </c>
      <c r="I2254" s="106">
        <v>16</v>
      </c>
      <c r="J2254" s="106"/>
      <c r="K2254" s="106"/>
      <c r="L2254" s="106" t="s">
        <v>729</v>
      </c>
      <c r="M2254" s="106" t="s">
        <v>924</v>
      </c>
      <c r="N2254" s="106">
        <v>0.52</v>
      </c>
      <c r="O2254" s="106">
        <v>1.2</v>
      </c>
      <c r="P2254" s="106" t="s">
        <v>2511</v>
      </c>
      <c r="Q2254" s="107" t="s">
        <v>3032</v>
      </c>
      <c r="R2254" s="107" t="s">
        <v>12</v>
      </c>
    </row>
    <row r="2255" spans="2:18" ht="20.100000000000001" customHeight="1" x14ac:dyDescent="0.4">
      <c r="B2255" s="105" t="str">
        <f t="shared" si="103"/>
        <v/>
      </c>
      <c r="C2255" s="105" t="str">
        <f t="shared" si="104"/>
        <v/>
      </c>
      <c r="D2255" s="105" t="str">
        <f t="shared" si="105"/>
        <v/>
      </c>
      <c r="E2255" s="106" t="s">
        <v>2406</v>
      </c>
      <c r="F2255" s="106" t="s">
        <v>2829</v>
      </c>
      <c r="G2255" s="106" t="s">
        <v>2442</v>
      </c>
      <c r="H2255" s="106" t="s">
        <v>2443</v>
      </c>
      <c r="I2255" s="106">
        <v>15</v>
      </c>
      <c r="J2255" s="106"/>
      <c r="K2255" s="106"/>
      <c r="L2255" s="106" t="s">
        <v>733</v>
      </c>
      <c r="M2255" s="106" t="s">
        <v>924</v>
      </c>
      <c r="N2255" s="106">
        <v>0.52</v>
      </c>
      <c r="O2255" s="106">
        <v>1.2</v>
      </c>
      <c r="P2255" s="106" t="s">
        <v>2511</v>
      </c>
      <c r="Q2255" s="107" t="s">
        <v>3033</v>
      </c>
      <c r="R2255" s="107" t="s">
        <v>12</v>
      </c>
    </row>
    <row r="2256" spans="2:18" ht="20.100000000000001" customHeight="1" x14ac:dyDescent="0.4">
      <c r="B2256" s="105" t="str">
        <f t="shared" si="103"/>
        <v/>
      </c>
      <c r="C2256" s="105" t="str">
        <f t="shared" si="104"/>
        <v/>
      </c>
      <c r="D2256" s="105" t="str">
        <f t="shared" si="105"/>
        <v/>
      </c>
      <c r="E2256" s="106" t="s">
        <v>2406</v>
      </c>
      <c r="F2256" s="106" t="s">
        <v>2829</v>
      </c>
      <c r="G2256" s="106" t="s">
        <v>2442</v>
      </c>
      <c r="H2256" s="106" t="s">
        <v>2443</v>
      </c>
      <c r="I2256" s="106">
        <v>14</v>
      </c>
      <c r="J2256" s="106"/>
      <c r="K2256" s="106"/>
      <c r="L2256" s="106" t="s">
        <v>765</v>
      </c>
      <c r="M2256" s="106" t="s">
        <v>924</v>
      </c>
      <c r="N2256" s="106">
        <v>0.52</v>
      </c>
      <c r="O2256" s="106">
        <v>1.2</v>
      </c>
      <c r="P2256" s="106" t="s">
        <v>2511</v>
      </c>
      <c r="Q2256" s="107" t="s">
        <v>3034</v>
      </c>
      <c r="R2256" s="107" t="s">
        <v>12</v>
      </c>
    </row>
    <row r="2257" spans="2:18" ht="20.100000000000001" customHeight="1" x14ac:dyDescent="0.4">
      <c r="B2257" s="105" t="str">
        <f t="shared" ref="B2257:B2320" si="106">IF(OR($C$11="",$C$12=""),"",IFERROR(IF(AND($U$23&lt;&gt;R2257,$V$23&lt;&gt;R2257),"－",IF(AND(COUNTIF($C$11,"*樹脂スペーサー*")&gt;0,OR(M2257="空気",F2257="一般",F2257="一般ＰＧ")),"－",IF(AND($W$26&gt;0,$W$26&gt;=O2257),$U$26,IF(AND($W$27&gt;0,$W$27&gt;=O2257),$U$27,IF(AND($W$28&gt;0,$W$28&gt;=O2257),$U$28,IF(AND($W$29&gt;0,$W$29&gt;=O2257),$U$29,IF(AND($W$30&gt;0,$W$30&gt;=O2257),$U$30,IF(AND($W$31&gt;0,$W$31&gt;=O2257),$U$31,IF(AND($W$32&gt;0,$W$32&gt;=O2257),$U$32,"－"))))))))),"－"))</f>
        <v/>
      </c>
      <c r="C2257" s="105" t="str">
        <f t="shared" ref="C2257:C2320" si="107">IF(B2257="","",IF(B2257&lt;&gt;"－",VLOOKUP(B2257,$U$26:$V$32,2,FALSE),"－"))</f>
        <v/>
      </c>
      <c r="D2257" s="105" t="str">
        <f t="shared" ref="D2257:D2320" si="108">IF($H$10="","",IF($V$39&lt;&gt;"断熱等","－",IF(AND(COUNTIF($V$35,"*樹脂スペーサー*")&gt;0,OR(M2257="空気",F2257="一般",F2257="一般ＰＧ")),"－",IF(AND($V$36&lt;&gt;R2257,$W$36&lt;&gt;R2257),"－",IF(MID($H$10,10,1)="Z",IF(N2257&lt;=0.65,"○","－"),IF($V$37&gt;=O2257,"○","－"))))))</f>
        <v/>
      </c>
      <c r="E2257" s="106" t="s">
        <v>2406</v>
      </c>
      <c r="F2257" s="106" t="s">
        <v>2829</v>
      </c>
      <c r="G2257" s="106" t="s">
        <v>697</v>
      </c>
      <c r="H2257" s="106" t="s">
        <v>729</v>
      </c>
      <c r="I2257" s="106">
        <v>16</v>
      </c>
      <c r="J2257" s="106"/>
      <c r="K2257" s="106"/>
      <c r="L2257" s="106" t="s">
        <v>707</v>
      </c>
      <c r="M2257" s="106" t="s">
        <v>924</v>
      </c>
      <c r="N2257" s="106">
        <v>0.54</v>
      </c>
      <c r="O2257" s="106">
        <v>1.2</v>
      </c>
      <c r="P2257" s="106" t="s">
        <v>2511</v>
      </c>
      <c r="Q2257" s="107" t="s">
        <v>3035</v>
      </c>
      <c r="R2257" s="107" t="s">
        <v>12</v>
      </c>
    </row>
    <row r="2258" spans="2:18" ht="20.100000000000001" customHeight="1" x14ac:dyDescent="0.4">
      <c r="B2258" s="105" t="str">
        <f t="shared" si="106"/>
        <v/>
      </c>
      <c r="C2258" s="105" t="str">
        <f t="shared" si="107"/>
        <v/>
      </c>
      <c r="D2258" s="105" t="str">
        <f t="shared" si="108"/>
        <v/>
      </c>
      <c r="E2258" s="106" t="s">
        <v>2406</v>
      </c>
      <c r="F2258" s="106" t="s">
        <v>2829</v>
      </c>
      <c r="G2258" s="106" t="s">
        <v>697</v>
      </c>
      <c r="H2258" s="106" t="s">
        <v>729</v>
      </c>
      <c r="I2258" s="106">
        <v>16</v>
      </c>
      <c r="J2258" s="106"/>
      <c r="K2258" s="106"/>
      <c r="L2258" s="106" t="s">
        <v>1817</v>
      </c>
      <c r="M2258" s="106" t="s">
        <v>924</v>
      </c>
      <c r="N2258" s="106">
        <v>0.54</v>
      </c>
      <c r="O2258" s="106">
        <v>1.2</v>
      </c>
      <c r="P2258" s="106" t="s">
        <v>2511</v>
      </c>
      <c r="Q2258" s="107" t="s">
        <v>3036</v>
      </c>
      <c r="R2258" s="107" t="s">
        <v>12</v>
      </c>
    </row>
    <row r="2259" spans="2:18" ht="20.100000000000001" customHeight="1" x14ac:dyDescent="0.4">
      <c r="B2259" s="105" t="str">
        <f t="shared" si="106"/>
        <v/>
      </c>
      <c r="C2259" s="105" t="str">
        <f t="shared" si="107"/>
        <v/>
      </c>
      <c r="D2259" s="105" t="str">
        <f t="shared" si="108"/>
        <v/>
      </c>
      <c r="E2259" s="106" t="s">
        <v>2406</v>
      </c>
      <c r="F2259" s="106" t="s">
        <v>2829</v>
      </c>
      <c r="G2259" s="106" t="s">
        <v>697</v>
      </c>
      <c r="H2259" s="106" t="s">
        <v>733</v>
      </c>
      <c r="I2259" s="106">
        <v>16</v>
      </c>
      <c r="J2259" s="106"/>
      <c r="K2259" s="106"/>
      <c r="L2259" s="106" t="s">
        <v>1817</v>
      </c>
      <c r="M2259" s="106" t="s">
        <v>924</v>
      </c>
      <c r="N2259" s="106">
        <v>0.53</v>
      </c>
      <c r="O2259" s="106">
        <v>1.2</v>
      </c>
      <c r="P2259" s="106" t="s">
        <v>2511</v>
      </c>
      <c r="Q2259" s="107" t="s">
        <v>3037</v>
      </c>
      <c r="R2259" s="107" t="s">
        <v>12</v>
      </c>
    </row>
    <row r="2260" spans="2:18" ht="20.100000000000001" customHeight="1" x14ac:dyDescent="0.4">
      <c r="B2260" s="105" t="str">
        <f t="shared" si="106"/>
        <v/>
      </c>
      <c r="C2260" s="105" t="str">
        <f t="shared" si="107"/>
        <v/>
      </c>
      <c r="D2260" s="105" t="str">
        <f t="shared" si="108"/>
        <v/>
      </c>
      <c r="E2260" s="106" t="s">
        <v>2406</v>
      </c>
      <c r="F2260" s="106" t="s">
        <v>2829</v>
      </c>
      <c r="G2260" s="106" t="s">
        <v>697</v>
      </c>
      <c r="H2260" s="106" t="s">
        <v>733</v>
      </c>
      <c r="I2260" s="106">
        <v>16</v>
      </c>
      <c r="J2260" s="106"/>
      <c r="K2260" s="106"/>
      <c r="L2260" s="106" t="s">
        <v>1027</v>
      </c>
      <c r="M2260" s="106" t="s">
        <v>924</v>
      </c>
      <c r="N2260" s="106">
        <v>0.53</v>
      </c>
      <c r="O2260" s="106">
        <v>1.2</v>
      </c>
      <c r="P2260" s="106" t="s">
        <v>2511</v>
      </c>
      <c r="Q2260" s="107" t="s">
        <v>3038</v>
      </c>
      <c r="R2260" s="107" t="s">
        <v>12</v>
      </c>
    </row>
    <row r="2261" spans="2:18" ht="20.100000000000001" customHeight="1" x14ac:dyDescent="0.4">
      <c r="B2261" s="105" t="str">
        <f t="shared" si="106"/>
        <v/>
      </c>
      <c r="C2261" s="105" t="str">
        <f t="shared" si="107"/>
        <v/>
      </c>
      <c r="D2261" s="105" t="str">
        <f t="shared" si="108"/>
        <v/>
      </c>
      <c r="E2261" s="106" t="s">
        <v>2406</v>
      </c>
      <c r="F2261" s="106" t="s">
        <v>2829</v>
      </c>
      <c r="G2261" s="106" t="s">
        <v>697</v>
      </c>
      <c r="H2261" s="106" t="s">
        <v>765</v>
      </c>
      <c r="I2261" s="106">
        <v>16</v>
      </c>
      <c r="J2261" s="106"/>
      <c r="K2261" s="106"/>
      <c r="L2261" s="106" t="s">
        <v>1027</v>
      </c>
      <c r="M2261" s="106" t="s">
        <v>924</v>
      </c>
      <c r="N2261" s="106">
        <v>0.52</v>
      </c>
      <c r="O2261" s="106">
        <v>1.2</v>
      </c>
      <c r="P2261" s="106" t="s">
        <v>2511</v>
      </c>
      <c r="Q2261" s="107" t="s">
        <v>3039</v>
      </c>
      <c r="R2261" s="107" t="s">
        <v>12</v>
      </c>
    </row>
    <row r="2262" spans="2:18" ht="20.100000000000001" customHeight="1" x14ac:dyDescent="0.4">
      <c r="B2262" s="105" t="str">
        <f t="shared" si="106"/>
        <v/>
      </c>
      <c r="C2262" s="105" t="str">
        <f t="shared" si="107"/>
        <v/>
      </c>
      <c r="D2262" s="105" t="str">
        <f t="shared" si="108"/>
        <v/>
      </c>
      <c r="E2262" s="106" t="s">
        <v>2406</v>
      </c>
      <c r="F2262" s="106" t="s">
        <v>2829</v>
      </c>
      <c r="G2262" s="106" t="s">
        <v>697</v>
      </c>
      <c r="H2262" s="106" t="s">
        <v>765</v>
      </c>
      <c r="I2262" s="106">
        <v>15</v>
      </c>
      <c r="J2262" s="106"/>
      <c r="K2262" s="106"/>
      <c r="L2262" s="106" t="s">
        <v>1389</v>
      </c>
      <c r="M2262" s="106" t="s">
        <v>924</v>
      </c>
      <c r="N2262" s="106">
        <v>0.52</v>
      </c>
      <c r="O2262" s="106">
        <v>1.2</v>
      </c>
      <c r="P2262" s="106" t="s">
        <v>2511</v>
      </c>
      <c r="Q2262" s="107" t="s">
        <v>3040</v>
      </c>
      <c r="R2262" s="107" t="s">
        <v>12</v>
      </c>
    </row>
    <row r="2263" spans="2:18" ht="20.100000000000001" customHeight="1" x14ac:dyDescent="0.4">
      <c r="B2263" s="105" t="str">
        <f t="shared" si="106"/>
        <v/>
      </c>
      <c r="C2263" s="105" t="str">
        <f t="shared" si="107"/>
        <v/>
      </c>
      <c r="D2263" s="105" t="str">
        <f t="shared" si="108"/>
        <v/>
      </c>
      <c r="E2263" s="106" t="s">
        <v>2406</v>
      </c>
      <c r="F2263" s="106" t="s">
        <v>2829</v>
      </c>
      <c r="G2263" s="106" t="s">
        <v>710</v>
      </c>
      <c r="H2263" s="106" t="s">
        <v>729</v>
      </c>
      <c r="I2263" s="106">
        <v>16</v>
      </c>
      <c r="J2263" s="106"/>
      <c r="K2263" s="106"/>
      <c r="L2263" s="106" t="s">
        <v>711</v>
      </c>
      <c r="M2263" s="106" t="s">
        <v>924</v>
      </c>
      <c r="N2263" s="106">
        <v>0.54</v>
      </c>
      <c r="O2263" s="106">
        <v>1.2</v>
      </c>
      <c r="P2263" s="106" t="s">
        <v>2511</v>
      </c>
      <c r="Q2263" s="107" t="s">
        <v>3041</v>
      </c>
      <c r="R2263" s="107" t="s">
        <v>12</v>
      </c>
    </row>
    <row r="2264" spans="2:18" ht="20.100000000000001" customHeight="1" x14ac:dyDescent="0.4">
      <c r="B2264" s="105" t="str">
        <f t="shared" si="106"/>
        <v/>
      </c>
      <c r="C2264" s="105" t="str">
        <f t="shared" si="107"/>
        <v/>
      </c>
      <c r="D2264" s="105" t="str">
        <f t="shared" si="108"/>
        <v/>
      </c>
      <c r="E2264" s="106" t="s">
        <v>2406</v>
      </c>
      <c r="F2264" s="106" t="s">
        <v>2829</v>
      </c>
      <c r="G2264" s="106" t="s">
        <v>710</v>
      </c>
      <c r="H2264" s="106" t="s">
        <v>733</v>
      </c>
      <c r="I2264" s="106">
        <v>16</v>
      </c>
      <c r="J2264" s="106"/>
      <c r="K2264" s="106"/>
      <c r="L2264" s="106" t="s">
        <v>711</v>
      </c>
      <c r="M2264" s="106" t="s">
        <v>924</v>
      </c>
      <c r="N2264" s="106">
        <v>0.53</v>
      </c>
      <c r="O2264" s="106">
        <v>1.2</v>
      </c>
      <c r="P2264" s="106" t="s">
        <v>2511</v>
      </c>
      <c r="Q2264" s="107" t="s">
        <v>3042</v>
      </c>
      <c r="R2264" s="107" t="s">
        <v>12</v>
      </c>
    </row>
    <row r="2265" spans="2:18" ht="20.100000000000001" customHeight="1" x14ac:dyDescent="0.4">
      <c r="B2265" s="105" t="str">
        <f t="shared" si="106"/>
        <v/>
      </c>
      <c r="C2265" s="105" t="str">
        <f t="shared" si="107"/>
        <v/>
      </c>
      <c r="D2265" s="105" t="str">
        <f t="shared" si="108"/>
        <v/>
      </c>
      <c r="E2265" s="106" t="s">
        <v>2406</v>
      </c>
      <c r="F2265" s="106" t="s">
        <v>2829</v>
      </c>
      <c r="G2265" s="106" t="s">
        <v>710</v>
      </c>
      <c r="H2265" s="106" t="s">
        <v>765</v>
      </c>
      <c r="I2265" s="106">
        <v>16</v>
      </c>
      <c r="J2265" s="106"/>
      <c r="K2265" s="106"/>
      <c r="L2265" s="106" t="s">
        <v>711</v>
      </c>
      <c r="M2265" s="106" t="s">
        <v>924</v>
      </c>
      <c r="N2265" s="106">
        <v>0.52</v>
      </c>
      <c r="O2265" s="106">
        <v>1.2</v>
      </c>
      <c r="P2265" s="106" t="s">
        <v>2511</v>
      </c>
      <c r="Q2265" s="107" t="s">
        <v>3043</v>
      </c>
      <c r="R2265" s="107" t="s">
        <v>12</v>
      </c>
    </row>
    <row r="2266" spans="2:18" ht="20.100000000000001" customHeight="1" x14ac:dyDescent="0.4">
      <c r="B2266" s="105" t="str">
        <f t="shared" si="106"/>
        <v/>
      </c>
      <c r="C2266" s="105" t="str">
        <f t="shared" si="107"/>
        <v/>
      </c>
      <c r="D2266" s="105" t="str">
        <f t="shared" si="108"/>
        <v/>
      </c>
      <c r="E2266" s="106" t="s">
        <v>2406</v>
      </c>
      <c r="F2266" s="106" t="s">
        <v>2829</v>
      </c>
      <c r="G2266" s="106" t="s">
        <v>710</v>
      </c>
      <c r="H2266" s="106" t="s">
        <v>765</v>
      </c>
      <c r="I2266" s="106">
        <v>15</v>
      </c>
      <c r="J2266" s="106"/>
      <c r="K2266" s="106"/>
      <c r="L2266" s="106" t="s">
        <v>1098</v>
      </c>
      <c r="M2266" s="106" t="s">
        <v>924</v>
      </c>
      <c r="N2266" s="106">
        <v>0.52</v>
      </c>
      <c r="O2266" s="106">
        <v>1.2</v>
      </c>
      <c r="P2266" s="106" t="s">
        <v>2511</v>
      </c>
      <c r="Q2266" s="107" t="s">
        <v>3044</v>
      </c>
      <c r="R2266" s="107" t="s">
        <v>12</v>
      </c>
    </row>
    <row r="2267" spans="2:18" ht="20.100000000000001" customHeight="1" x14ac:dyDescent="0.4">
      <c r="B2267" s="105" t="str">
        <f t="shared" si="106"/>
        <v/>
      </c>
      <c r="C2267" s="105" t="str">
        <f t="shared" si="107"/>
        <v/>
      </c>
      <c r="D2267" s="105" t="str">
        <f t="shared" si="108"/>
        <v/>
      </c>
      <c r="E2267" s="106" t="s">
        <v>2406</v>
      </c>
      <c r="F2267" s="106" t="s">
        <v>2829</v>
      </c>
      <c r="G2267" s="106" t="s">
        <v>721</v>
      </c>
      <c r="H2267" s="106" t="s">
        <v>729</v>
      </c>
      <c r="I2267" s="106">
        <v>16</v>
      </c>
      <c r="J2267" s="106"/>
      <c r="K2267" s="106"/>
      <c r="L2267" s="106" t="s">
        <v>722</v>
      </c>
      <c r="M2267" s="106" t="s">
        <v>924</v>
      </c>
      <c r="N2267" s="106">
        <v>0.54</v>
      </c>
      <c r="O2267" s="106">
        <v>1.2</v>
      </c>
      <c r="P2267" s="106" t="s">
        <v>2511</v>
      </c>
      <c r="Q2267" s="107" t="s">
        <v>3045</v>
      </c>
      <c r="R2267" s="107" t="s">
        <v>12</v>
      </c>
    </row>
    <row r="2268" spans="2:18" ht="20.100000000000001" customHeight="1" x14ac:dyDescent="0.4">
      <c r="B2268" s="105" t="str">
        <f t="shared" si="106"/>
        <v/>
      </c>
      <c r="C2268" s="105" t="str">
        <f t="shared" si="107"/>
        <v/>
      </c>
      <c r="D2268" s="105" t="str">
        <f t="shared" si="108"/>
        <v/>
      </c>
      <c r="E2268" s="106" t="s">
        <v>2406</v>
      </c>
      <c r="F2268" s="106" t="s">
        <v>2829</v>
      </c>
      <c r="G2268" s="106" t="s">
        <v>721</v>
      </c>
      <c r="H2268" s="106" t="s">
        <v>733</v>
      </c>
      <c r="I2268" s="106">
        <v>16</v>
      </c>
      <c r="J2268" s="106"/>
      <c r="K2268" s="106"/>
      <c r="L2268" s="106" t="s">
        <v>722</v>
      </c>
      <c r="M2268" s="106" t="s">
        <v>924</v>
      </c>
      <c r="N2268" s="106">
        <v>0.53</v>
      </c>
      <c r="O2268" s="106">
        <v>1.2</v>
      </c>
      <c r="P2268" s="106" t="s">
        <v>2511</v>
      </c>
      <c r="Q2268" s="107" t="s">
        <v>3046</v>
      </c>
      <c r="R2268" s="107" t="s">
        <v>12</v>
      </c>
    </row>
    <row r="2269" spans="2:18" ht="20.100000000000001" customHeight="1" x14ac:dyDescent="0.4">
      <c r="B2269" s="105" t="str">
        <f t="shared" si="106"/>
        <v/>
      </c>
      <c r="C2269" s="105" t="str">
        <f t="shared" si="107"/>
        <v/>
      </c>
      <c r="D2269" s="105" t="str">
        <f t="shared" si="108"/>
        <v/>
      </c>
      <c r="E2269" s="106" t="s">
        <v>2406</v>
      </c>
      <c r="F2269" s="106" t="s">
        <v>2829</v>
      </c>
      <c r="G2269" s="106" t="s">
        <v>721</v>
      </c>
      <c r="H2269" s="106" t="s">
        <v>765</v>
      </c>
      <c r="I2269" s="106">
        <v>16</v>
      </c>
      <c r="J2269" s="106"/>
      <c r="K2269" s="106"/>
      <c r="L2269" s="106" t="s">
        <v>722</v>
      </c>
      <c r="M2269" s="106" t="s">
        <v>924</v>
      </c>
      <c r="N2269" s="106">
        <v>0.52</v>
      </c>
      <c r="O2269" s="106">
        <v>1.2</v>
      </c>
      <c r="P2269" s="106" t="s">
        <v>2511</v>
      </c>
      <c r="Q2269" s="107" t="s">
        <v>3047</v>
      </c>
      <c r="R2269" s="107" t="s">
        <v>12</v>
      </c>
    </row>
    <row r="2270" spans="2:18" ht="20.100000000000001" customHeight="1" x14ac:dyDescent="0.4">
      <c r="B2270" s="105" t="str">
        <f t="shared" si="106"/>
        <v/>
      </c>
      <c r="C2270" s="105" t="str">
        <f t="shared" si="107"/>
        <v/>
      </c>
      <c r="D2270" s="105" t="str">
        <f t="shared" si="108"/>
        <v/>
      </c>
      <c r="E2270" s="106" t="s">
        <v>2406</v>
      </c>
      <c r="F2270" s="106" t="s">
        <v>2829</v>
      </c>
      <c r="G2270" s="106" t="s">
        <v>773</v>
      </c>
      <c r="H2270" s="106" t="s">
        <v>729</v>
      </c>
      <c r="I2270" s="106">
        <v>16</v>
      </c>
      <c r="J2270" s="106"/>
      <c r="K2270" s="106"/>
      <c r="L2270" s="106" t="s">
        <v>774</v>
      </c>
      <c r="M2270" s="106" t="s">
        <v>924</v>
      </c>
      <c r="N2270" s="106">
        <v>0.54</v>
      </c>
      <c r="O2270" s="106">
        <v>1.2</v>
      </c>
      <c r="P2270" s="106" t="s">
        <v>2511</v>
      </c>
      <c r="Q2270" s="107" t="s">
        <v>3048</v>
      </c>
      <c r="R2270" s="107" t="s">
        <v>12</v>
      </c>
    </row>
    <row r="2271" spans="2:18" ht="20.100000000000001" customHeight="1" x14ac:dyDescent="0.4">
      <c r="B2271" s="105" t="str">
        <f t="shared" si="106"/>
        <v/>
      </c>
      <c r="C2271" s="105" t="str">
        <f t="shared" si="107"/>
        <v/>
      </c>
      <c r="D2271" s="105" t="str">
        <f t="shared" si="108"/>
        <v/>
      </c>
      <c r="E2271" s="106" t="s">
        <v>2406</v>
      </c>
      <c r="F2271" s="106" t="s">
        <v>2829</v>
      </c>
      <c r="G2271" s="106" t="s">
        <v>773</v>
      </c>
      <c r="H2271" s="106" t="s">
        <v>733</v>
      </c>
      <c r="I2271" s="106">
        <v>15</v>
      </c>
      <c r="J2271" s="106"/>
      <c r="K2271" s="106"/>
      <c r="L2271" s="106" t="s">
        <v>774</v>
      </c>
      <c r="M2271" s="106" t="s">
        <v>924</v>
      </c>
      <c r="N2271" s="106">
        <v>0.53</v>
      </c>
      <c r="O2271" s="106">
        <v>1.2</v>
      </c>
      <c r="P2271" s="106" t="s">
        <v>2511</v>
      </c>
      <c r="Q2271" s="107" t="s">
        <v>3049</v>
      </c>
      <c r="R2271" s="107" t="s">
        <v>12</v>
      </c>
    </row>
    <row r="2272" spans="2:18" ht="20.100000000000001" customHeight="1" x14ac:dyDescent="0.4">
      <c r="B2272" s="105" t="str">
        <f t="shared" si="106"/>
        <v/>
      </c>
      <c r="C2272" s="105" t="str">
        <f t="shared" si="107"/>
        <v/>
      </c>
      <c r="D2272" s="105" t="str">
        <f t="shared" si="108"/>
        <v/>
      </c>
      <c r="E2272" s="106" t="s">
        <v>2406</v>
      </c>
      <c r="F2272" s="106" t="s">
        <v>2829</v>
      </c>
      <c r="G2272" s="106" t="s">
        <v>773</v>
      </c>
      <c r="H2272" s="106" t="s">
        <v>765</v>
      </c>
      <c r="I2272" s="106">
        <v>14</v>
      </c>
      <c r="J2272" s="106"/>
      <c r="K2272" s="106"/>
      <c r="L2272" s="106" t="s">
        <v>774</v>
      </c>
      <c r="M2272" s="106" t="s">
        <v>924</v>
      </c>
      <c r="N2272" s="106">
        <v>0.52</v>
      </c>
      <c r="O2272" s="106">
        <v>1.2</v>
      </c>
      <c r="P2272" s="106" t="s">
        <v>2511</v>
      </c>
      <c r="Q2272" s="107" t="s">
        <v>3050</v>
      </c>
      <c r="R2272" s="107" t="s">
        <v>12</v>
      </c>
    </row>
    <row r="2273" spans="2:18" ht="20.100000000000001" customHeight="1" x14ac:dyDescent="0.4">
      <c r="B2273" s="105" t="str">
        <f t="shared" si="106"/>
        <v/>
      </c>
      <c r="C2273" s="105" t="str">
        <f t="shared" si="107"/>
        <v/>
      </c>
      <c r="D2273" s="105" t="str">
        <f t="shared" si="108"/>
        <v/>
      </c>
      <c r="E2273" s="106" t="s">
        <v>2406</v>
      </c>
      <c r="F2273" s="106" t="s">
        <v>2829</v>
      </c>
      <c r="G2273" s="106" t="s">
        <v>773</v>
      </c>
      <c r="H2273" s="106" t="s">
        <v>729</v>
      </c>
      <c r="I2273" s="106">
        <v>15</v>
      </c>
      <c r="J2273" s="106"/>
      <c r="K2273" s="106"/>
      <c r="L2273" s="106" t="s">
        <v>1266</v>
      </c>
      <c r="M2273" s="106" t="s">
        <v>924</v>
      </c>
      <c r="N2273" s="106">
        <v>0.54</v>
      </c>
      <c r="O2273" s="106">
        <v>1.2</v>
      </c>
      <c r="P2273" s="106" t="s">
        <v>2511</v>
      </c>
      <c r="Q2273" s="107" t="s">
        <v>3051</v>
      </c>
      <c r="R2273" s="107" t="s">
        <v>12</v>
      </c>
    </row>
    <row r="2274" spans="2:18" ht="20.100000000000001" customHeight="1" x14ac:dyDescent="0.4">
      <c r="B2274" s="105" t="str">
        <f t="shared" si="106"/>
        <v/>
      </c>
      <c r="C2274" s="105" t="str">
        <f t="shared" si="107"/>
        <v/>
      </c>
      <c r="D2274" s="105" t="str">
        <f t="shared" si="108"/>
        <v/>
      </c>
      <c r="E2274" s="106" t="s">
        <v>2406</v>
      </c>
      <c r="F2274" s="106" t="s">
        <v>2829</v>
      </c>
      <c r="G2274" s="106" t="s">
        <v>773</v>
      </c>
      <c r="H2274" s="106" t="s">
        <v>733</v>
      </c>
      <c r="I2274" s="106">
        <v>14</v>
      </c>
      <c r="J2274" s="106"/>
      <c r="K2274" s="106"/>
      <c r="L2274" s="106" t="s">
        <v>1266</v>
      </c>
      <c r="M2274" s="106" t="s">
        <v>924</v>
      </c>
      <c r="N2274" s="106">
        <v>0.53</v>
      </c>
      <c r="O2274" s="106">
        <v>1.2</v>
      </c>
      <c r="P2274" s="106" t="s">
        <v>2511</v>
      </c>
      <c r="Q2274" s="107" t="s">
        <v>3052</v>
      </c>
      <c r="R2274" s="107" t="s">
        <v>12</v>
      </c>
    </row>
    <row r="2275" spans="2:18" ht="20.100000000000001" customHeight="1" x14ac:dyDescent="0.4">
      <c r="B2275" s="105" t="str">
        <f t="shared" si="106"/>
        <v/>
      </c>
      <c r="C2275" s="105" t="str">
        <f t="shared" si="107"/>
        <v/>
      </c>
      <c r="D2275" s="105" t="str">
        <f t="shared" si="108"/>
        <v/>
      </c>
      <c r="E2275" s="106" t="s">
        <v>2406</v>
      </c>
      <c r="F2275" s="106" t="s">
        <v>2829</v>
      </c>
      <c r="G2275" s="106" t="s">
        <v>773</v>
      </c>
      <c r="H2275" s="106" t="s">
        <v>765</v>
      </c>
      <c r="I2275" s="106">
        <v>13</v>
      </c>
      <c r="J2275" s="106"/>
      <c r="K2275" s="106"/>
      <c r="L2275" s="106" t="s">
        <v>1266</v>
      </c>
      <c r="M2275" s="106" t="s">
        <v>924</v>
      </c>
      <c r="N2275" s="106">
        <v>0.52</v>
      </c>
      <c r="O2275" s="106">
        <v>1.2</v>
      </c>
      <c r="P2275" s="106" t="s">
        <v>2511</v>
      </c>
      <c r="Q2275" s="107" t="s">
        <v>3053</v>
      </c>
      <c r="R2275" s="107" t="s">
        <v>12</v>
      </c>
    </row>
    <row r="2276" spans="2:18" ht="20.100000000000001" customHeight="1" x14ac:dyDescent="0.4">
      <c r="B2276" s="105" t="str">
        <f t="shared" si="106"/>
        <v/>
      </c>
      <c r="C2276" s="105" t="str">
        <f t="shared" si="107"/>
        <v/>
      </c>
      <c r="D2276" s="105" t="str">
        <f t="shared" si="108"/>
        <v/>
      </c>
      <c r="E2276" s="106" t="s">
        <v>2406</v>
      </c>
      <c r="F2276" s="106" t="s">
        <v>2829</v>
      </c>
      <c r="G2276" s="106" t="s">
        <v>778</v>
      </c>
      <c r="H2276" s="106" t="s">
        <v>729</v>
      </c>
      <c r="I2276" s="106">
        <v>16</v>
      </c>
      <c r="J2276" s="106"/>
      <c r="K2276" s="106"/>
      <c r="L2276" s="106" t="s">
        <v>779</v>
      </c>
      <c r="M2276" s="106" t="s">
        <v>924</v>
      </c>
      <c r="N2276" s="106">
        <v>0.54</v>
      </c>
      <c r="O2276" s="106">
        <v>1.2</v>
      </c>
      <c r="P2276" s="106" t="s">
        <v>2511</v>
      </c>
      <c r="Q2276" s="107" t="s">
        <v>3054</v>
      </c>
      <c r="R2276" s="107" t="s">
        <v>12</v>
      </c>
    </row>
    <row r="2277" spans="2:18" ht="20.100000000000001" customHeight="1" x14ac:dyDescent="0.4">
      <c r="B2277" s="105" t="str">
        <f t="shared" si="106"/>
        <v/>
      </c>
      <c r="C2277" s="105" t="str">
        <f t="shared" si="107"/>
        <v/>
      </c>
      <c r="D2277" s="105" t="str">
        <f t="shared" si="108"/>
        <v/>
      </c>
      <c r="E2277" s="106" t="s">
        <v>2406</v>
      </c>
      <c r="F2277" s="106" t="s">
        <v>2829</v>
      </c>
      <c r="G2277" s="106" t="s">
        <v>778</v>
      </c>
      <c r="H2277" s="106" t="s">
        <v>733</v>
      </c>
      <c r="I2277" s="106">
        <v>15</v>
      </c>
      <c r="J2277" s="106"/>
      <c r="K2277" s="106"/>
      <c r="L2277" s="106" t="s">
        <v>779</v>
      </c>
      <c r="M2277" s="106" t="s">
        <v>924</v>
      </c>
      <c r="N2277" s="106">
        <v>0.53</v>
      </c>
      <c r="O2277" s="106">
        <v>1.2</v>
      </c>
      <c r="P2277" s="106" t="s">
        <v>2511</v>
      </c>
      <c r="Q2277" s="107" t="s">
        <v>3055</v>
      </c>
      <c r="R2277" s="107" t="s">
        <v>12</v>
      </c>
    </row>
    <row r="2278" spans="2:18" ht="20.100000000000001" customHeight="1" x14ac:dyDescent="0.4">
      <c r="B2278" s="105" t="str">
        <f t="shared" si="106"/>
        <v/>
      </c>
      <c r="C2278" s="105" t="str">
        <f t="shared" si="107"/>
        <v/>
      </c>
      <c r="D2278" s="105" t="str">
        <f t="shared" si="108"/>
        <v/>
      </c>
      <c r="E2278" s="106" t="s">
        <v>2406</v>
      </c>
      <c r="F2278" s="106" t="s">
        <v>2829</v>
      </c>
      <c r="G2278" s="106" t="s">
        <v>778</v>
      </c>
      <c r="H2278" s="106" t="s">
        <v>765</v>
      </c>
      <c r="I2278" s="106">
        <v>14</v>
      </c>
      <c r="J2278" s="106"/>
      <c r="K2278" s="106"/>
      <c r="L2278" s="106" t="s">
        <v>779</v>
      </c>
      <c r="M2278" s="106" t="s">
        <v>924</v>
      </c>
      <c r="N2278" s="106">
        <v>0.52</v>
      </c>
      <c r="O2278" s="106">
        <v>1.2</v>
      </c>
      <c r="P2278" s="106" t="s">
        <v>2511</v>
      </c>
      <c r="Q2278" s="107" t="s">
        <v>3056</v>
      </c>
      <c r="R2278" s="107" t="s">
        <v>12</v>
      </c>
    </row>
    <row r="2279" spans="2:18" ht="20.100000000000001" customHeight="1" x14ac:dyDescent="0.4">
      <c r="B2279" s="105" t="str">
        <f t="shared" si="106"/>
        <v/>
      </c>
      <c r="C2279" s="105" t="str">
        <f t="shared" si="107"/>
        <v/>
      </c>
      <c r="D2279" s="105" t="str">
        <f t="shared" si="108"/>
        <v/>
      </c>
      <c r="E2279" s="106" t="s">
        <v>2406</v>
      </c>
      <c r="F2279" s="106" t="s">
        <v>2829</v>
      </c>
      <c r="G2279" s="106" t="s">
        <v>778</v>
      </c>
      <c r="H2279" s="106" t="s">
        <v>729</v>
      </c>
      <c r="I2279" s="106">
        <v>15</v>
      </c>
      <c r="J2279" s="106"/>
      <c r="K2279" s="106"/>
      <c r="L2279" s="106" t="s">
        <v>1269</v>
      </c>
      <c r="M2279" s="106" t="s">
        <v>924</v>
      </c>
      <c r="N2279" s="106">
        <v>0.54</v>
      </c>
      <c r="O2279" s="106">
        <v>1.2</v>
      </c>
      <c r="P2279" s="106" t="s">
        <v>2511</v>
      </c>
      <c r="Q2279" s="107" t="s">
        <v>3057</v>
      </c>
      <c r="R2279" s="107" t="s">
        <v>12</v>
      </c>
    </row>
    <row r="2280" spans="2:18" ht="20.100000000000001" customHeight="1" x14ac:dyDescent="0.4">
      <c r="B2280" s="105" t="str">
        <f t="shared" si="106"/>
        <v/>
      </c>
      <c r="C2280" s="105" t="str">
        <f t="shared" si="107"/>
        <v/>
      </c>
      <c r="D2280" s="105" t="str">
        <f t="shared" si="108"/>
        <v/>
      </c>
      <c r="E2280" s="106" t="s">
        <v>2406</v>
      </c>
      <c r="F2280" s="106" t="s">
        <v>2829</v>
      </c>
      <c r="G2280" s="106" t="s">
        <v>778</v>
      </c>
      <c r="H2280" s="106" t="s">
        <v>733</v>
      </c>
      <c r="I2280" s="106">
        <v>14</v>
      </c>
      <c r="J2280" s="106"/>
      <c r="K2280" s="106"/>
      <c r="L2280" s="106" t="s">
        <v>1269</v>
      </c>
      <c r="M2280" s="106" t="s">
        <v>924</v>
      </c>
      <c r="N2280" s="106">
        <v>0.53</v>
      </c>
      <c r="O2280" s="106">
        <v>1.2</v>
      </c>
      <c r="P2280" s="106" t="s">
        <v>2511</v>
      </c>
      <c r="Q2280" s="107" t="s">
        <v>3058</v>
      </c>
      <c r="R2280" s="107" t="s">
        <v>12</v>
      </c>
    </row>
    <row r="2281" spans="2:18" ht="20.100000000000001" customHeight="1" x14ac:dyDescent="0.4">
      <c r="B2281" s="105" t="str">
        <f t="shared" si="106"/>
        <v/>
      </c>
      <c r="C2281" s="105" t="str">
        <f t="shared" si="107"/>
        <v/>
      </c>
      <c r="D2281" s="105" t="str">
        <f t="shared" si="108"/>
        <v/>
      </c>
      <c r="E2281" s="106" t="s">
        <v>2406</v>
      </c>
      <c r="F2281" s="106" t="s">
        <v>2829</v>
      </c>
      <c r="G2281" s="106" t="s">
        <v>778</v>
      </c>
      <c r="H2281" s="106" t="s">
        <v>765</v>
      </c>
      <c r="I2281" s="106">
        <v>13</v>
      </c>
      <c r="J2281" s="106"/>
      <c r="K2281" s="106"/>
      <c r="L2281" s="106" t="s">
        <v>1269</v>
      </c>
      <c r="M2281" s="106" t="s">
        <v>924</v>
      </c>
      <c r="N2281" s="106">
        <v>0.52</v>
      </c>
      <c r="O2281" s="106">
        <v>1.2</v>
      </c>
      <c r="P2281" s="106" t="s">
        <v>2511</v>
      </c>
      <c r="Q2281" s="107" t="s">
        <v>3059</v>
      </c>
      <c r="R2281" s="107" t="s">
        <v>12</v>
      </c>
    </row>
    <row r="2282" spans="2:18" ht="20.100000000000001" customHeight="1" x14ac:dyDescent="0.4">
      <c r="B2282" s="105" t="str">
        <f t="shared" si="106"/>
        <v/>
      </c>
      <c r="C2282" s="105" t="str">
        <f t="shared" si="107"/>
        <v/>
      </c>
      <c r="D2282" s="105" t="str">
        <f t="shared" si="108"/>
        <v/>
      </c>
      <c r="E2282" s="106" t="s">
        <v>2406</v>
      </c>
      <c r="F2282" s="106" t="s">
        <v>2829</v>
      </c>
      <c r="G2282" s="106" t="s">
        <v>782</v>
      </c>
      <c r="H2282" s="106" t="s">
        <v>729</v>
      </c>
      <c r="I2282" s="106">
        <v>16</v>
      </c>
      <c r="J2282" s="106"/>
      <c r="K2282" s="106"/>
      <c r="L2282" s="106" t="s">
        <v>783</v>
      </c>
      <c r="M2282" s="106" t="s">
        <v>924</v>
      </c>
      <c r="N2282" s="106">
        <v>0.51</v>
      </c>
      <c r="O2282" s="106">
        <v>1.2</v>
      </c>
      <c r="P2282" s="106" t="s">
        <v>2511</v>
      </c>
      <c r="Q2282" s="107" t="s">
        <v>3060</v>
      </c>
      <c r="R2282" s="107" t="s">
        <v>12</v>
      </c>
    </row>
    <row r="2283" spans="2:18" ht="20.100000000000001" customHeight="1" x14ac:dyDescent="0.4">
      <c r="B2283" s="105" t="str">
        <f t="shared" si="106"/>
        <v/>
      </c>
      <c r="C2283" s="105" t="str">
        <f t="shared" si="107"/>
        <v/>
      </c>
      <c r="D2283" s="105" t="str">
        <f t="shared" si="108"/>
        <v/>
      </c>
      <c r="E2283" s="106" t="s">
        <v>2406</v>
      </c>
      <c r="F2283" s="106" t="s">
        <v>2829</v>
      </c>
      <c r="G2283" s="106" t="s">
        <v>782</v>
      </c>
      <c r="H2283" s="106" t="s">
        <v>733</v>
      </c>
      <c r="I2283" s="106">
        <v>15</v>
      </c>
      <c r="J2283" s="106"/>
      <c r="K2283" s="106"/>
      <c r="L2283" s="106" t="s">
        <v>783</v>
      </c>
      <c r="M2283" s="106" t="s">
        <v>924</v>
      </c>
      <c r="N2283" s="106">
        <v>0.5</v>
      </c>
      <c r="O2283" s="106">
        <v>1.2</v>
      </c>
      <c r="P2283" s="106" t="s">
        <v>2511</v>
      </c>
      <c r="Q2283" s="107" t="s">
        <v>3061</v>
      </c>
      <c r="R2283" s="107" t="s">
        <v>12</v>
      </c>
    </row>
    <row r="2284" spans="2:18" ht="20.100000000000001" customHeight="1" x14ac:dyDescent="0.4">
      <c r="B2284" s="105" t="str">
        <f t="shared" si="106"/>
        <v/>
      </c>
      <c r="C2284" s="105" t="str">
        <f t="shared" si="107"/>
        <v/>
      </c>
      <c r="D2284" s="105" t="str">
        <f t="shared" si="108"/>
        <v/>
      </c>
      <c r="E2284" s="106" t="s">
        <v>2406</v>
      </c>
      <c r="F2284" s="106" t="s">
        <v>2829</v>
      </c>
      <c r="G2284" s="106" t="s">
        <v>782</v>
      </c>
      <c r="H2284" s="106" t="s">
        <v>765</v>
      </c>
      <c r="I2284" s="106">
        <v>14</v>
      </c>
      <c r="J2284" s="106"/>
      <c r="K2284" s="106"/>
      <c r="L2284" s="106" t="s">
        <v>783</v>
      </c>
      <c r="M2284" s="106" t="s">
        <v>924</v>
      </c>
      <c r="N2284" s="106">
        <v>0.49</v>
      </c>
      <c r="O2284" s="106">
        <v>1.2</v>
      </c>
      <c r="P2284" s="106" t="s">
        <v>2511</v>
      </c>
      <c r="Q2284" s="107" t="s">
        <v>3062</v>
      </c>
      <c r="R2284" s="107" t="s">
        <v>12</v>
      </c>
    </row>
    <row r="2285" spans="2:18" ht="20.100000000000001" customHeight="1" x14ac:dyDescent="0.4">
      <c r="B2285" s="105" t="str">
        <f t="shared" si="106"/>
        <v/>
      </c>
      <c r="C2285" s="105" t="str">
        <f t="shared" si="107"/>
        <v/>
      </c>
      <c r="D2285" s="105" t="str">
        <f t="shared" si="108"/>
        <v/>
      </c>
      <c r="E2285" s="106" t="s">
        <v>2406</v>
      </c>
      <c r="F2285" s="106" t="s">
        <v>2829</v>
      </c>
      <c r="G2285" s="106" t="s">
        <v>2437</v>
      </c>
      <c r="H2285" s="106" t="s">
        <v>729</v>
      </c>
      <c r="I2285" s="106">
        <v>16</v>
      </c>
      <c r="J2285" s="106"/>
      <c r="K2285" s="106"/>
      <c r="L2285" s="106" t="s">
        <v>2438</v>
      </c>
      <c r="M2285" s="106" t="s">
        <v>924</v>
      </c>
      <c r="N2285" s="106">
        <v>0.53</v>
      </c>
      <c r="O2285" s="106">
        <v>1.2</v>
      </c>
      <c r="P2285" s="106" t="s">
        <v>2511</v>
      </c>
      <c r="Q2285" s="107" t="s">
        <v>3063</v>
      </c>
      <c r="R2285" s="107" t="s">
        <v>12</v>
      </c>
    </row>
    <row r="2286" spans="2:18" ht="20.100000000000001" customHeight="1" x14ac:dyDescent="0.4">
      <c r="B2286" s="105" t="str">
        <f t="shared" si="106"/>
        <v/>
      </c>
      <c r="C2286" s="105" t="str">
        <f t="shared" si="107"/>
        <v/>
      </c>
      <c r="D2286" s="105" t="str">
        <f t="shared" si="108"/>
        <v/>
      </c>
      <c r="E2286" s="106" t="s">
        <v>2406</v>
      </c>
      <c r="F2286" s="106" t="s">
        <v>2829</v>
      </c>
      <c r="G2286" s="106" t="s">
        <v>2437</v>
      </c>
      <c r="H2286" s="106" t="s">
        <v>733</v>
      </c>
      <c r="I2286" s="106">
        <v>15</v>
      </c>
      <c r="J2286" s="106"/>
      <c r="K2286" s="106"/>
      <c r="L2286" s="106" t="s">
        <v>2438</v>
      </c>
      <c r="M2286" s="106" t="s">
        <v>924</v>
      </c>
      <c r="N2286" s="106">
        <v>0.52</v>
      </c>
      <c r="O2286" s="106">
        <v>1.2</v>
      </c>
      <c r="P2286" s="106" t="s">
        <v>2511</v>
      </c>
      <c r="Q2286" s="107" t="s">
        <v>3064</v>
      </c>
      <c r="R2286" s="107" t="s">
        <v>12</v>
      </c>
    </row>
    <row r="2287" spans="2:18" ht="20.100000000000001" customHeight="1" x14ac:dyDescent="0.4">
      <c r="B2287" s="105" t="str">
        <f t="shared" si="106"/>
        <v/>
      </c>
      <c r="C2287" s="105" t="str">
        <f t="shared" si="107"/>
        <v/>
      </c>
      <c r="D2287" s="105" t="str">
        <f t="shared" si="108"/>
        <v/>
      </c>
      <c r="E2287" s="106" t="s">
        <v>2406</v>
      </c>
      <c r="F2287" s="106" t="s">
        <v>2829</v>
      </c>
      <c r="G2287" s="106" t="s">
        <v>2437</v>
      </c>
      <c r="H2287" s="106" t="s">
        <v>765</v>
      </c>
      <c r="I2287" s="106">
        <v>14</v>
      </c>
      <c r="J2287" s="106"/>
      <c r="K2287" s="106"/>
      <c r="L2287" s="106" t="s">
        <v>2438</v>
      </c>
      <c r="M2287" s="106" t="s">
        <v>924</v>
      </c>
      <c r="N2287" s="106">
        <v>0.52</v>
      </c>
      <c r="O2287" s="106">
        <v>1.2</v>
      </c>
      <c r="P2287" s="106" t="s">
        <v>2511</v>
      </c>
      <c r="Q2287" s="107" t="s">
        <v>3065</v>
      </c>
      <c r="R2287" s="107" t="s">
        <v>12</v>
      </c>
    </row>
    <row r="2288" spans="2:18" ht="20.100000000000001" customHeight="1" x14ac:dyDescent="0.4">
      <c r="B2288" s="105" t="str">
        <f t="shared" si="106"/>
        <v/>
      </c>
      <c r="C2288" s="105" t="str">
        <f t="shared" si="107"/>
        <v/>
      </c>
      <c r="D2288" s="105" t="str">
        <f t="shared" si="108"/>
        <v/>
      </c>
      <c r="E2288" s="106" t="s">
        <v>2406</v>
      </c>
      <c r="F2288" s="106" t="s">
        <v>2829</v>
      </c>
      <c r="G2288" s="106" t="s">
        <v>2442</v>
      </c>
      <c r="H2288" s="106" t="s">
        <v>729</v>
      </c>
      <c r="I2288" s="106">
        <v>16</v>
      </c>
      <c r="J2288" s="106"/>
      <c r="K2288" s="106"/>
      <c r="L2288" s="106" t="s">
        <v>2443</v>
      </c>
      <c r="M2288" s="106" t="s">
        <v>924</v>
      </c>
      <c r="N2288" s="106">
        <v>0.53</v>
      </c>
      <c r="O2288" s="106">
        <v>1.2</v>
      </c>
      <c r="P2288" s="106" t="s">
        <v>2511</v>
      </c>
      <c r="Q2288" s="107" t="s">
        <v>3066</v>
      </c>
      <c r="R2288" s="107" t="s">
        <v>12</v>
      </c>
    </row>
    <row r="2289" spans="2:18" ht="20.100000000000001" customHeight="1" x14ac:dyDescent="0.4">
      <c r="B2289" s="105" t="str">
        <f t="shared" si="106"/>
        <v/>
      </c>
      <c r="C2289" s="105" t="str">
        <f t="shared" si="107"/>
        <v/>
      </c>
      <c r="D2289" s="105" t="str">
        <f t="shared" si="108"/>
        <v/>
      </c>
      <c r="E2289" s="106" t="s">
        <v>2406</v>
      </c>
      <c r="F2289" s="106" t="s">
        <v>2829</v>
      </c>
      <c r="G2289" s="106" t="s">
        <v>2442</v>
      </c>
      <c r="H2289" s="106" t="s">
        <v>733</v>
      </c>
      <c r="I2289" s="106">
        <v>15</v>
      </c>
      <c r="J2289" s="106"/>
      <c r="K2289" s="106"/>
      <c r="L2289" s="106" t="s">
        <v>2443</v>
      </c>
      <c r="M2289" s="106" t="s">
        <v>924</v>
      </c>
      <c r="N2289" s="106">
        <v>0.52</v>
      </c>
      <c r="O2289" s="106">
        <v>1.2</v>
      </c>
      <c r="P2289" s="106" t="s">
        <v>2511</v>
      </c>
      <c r="Q2289" s="107" t="s">
        <v>3067</v>
      </c>
      <c r="R2289" s="107" t="s">
        <v>12</v>
      </c>
    </row>
    <row r="2290" spans="2:18" ht="20.100000000000001" customHeight="1" x14ac:dyDescent="0.4">
      <c r="B2290" s="105" t="str">
        <f t="shared" si="106"/>
        <v/>
      </c>
      <c r="C2290" s="105" t="str">
        <f t="shared" si="107"/>
        <v/>
      </c>
      <c r="D2290" s="105" t="str">
        <f t="shared" si="108"/>
        <v/>
      </c>
      <c r="E2290" s="106" t="s">
        <v>2406</v>
      </c>
      <c r="F2290" s="106" t="s">
        <v>2829</v>
      </c>
      <c r="G2290" s="106" t="s">
        <v>2442</v>
      </c>
      <c r="H2290" s="106" t="s">
        <v>765</v>
      </c>
      <c r="I2290" s="106">
        <v>14</v>
      </c>
      <c r="J2290" s="106"/>
      <c r="K2290" s="106"/>
      <c r="L2290" s="106" t="s">
        <v>2443</v>
      </c>
      <c r="M2290" s="106" t="s">
        <v>924</v>
      </c>
      <c r="N2290" s="106">
        <v>0.52</v>
      </c>
      <c r="O2290" s="106">
        <v>1.2</v>
      </c>
      <c r="P2290" s="106" t="s">
        <v>2511</v>
      </c>
      <c r="Q2290" s="107" t="s">
        <v>3068</v>
      </c>
      <c r="R2290" s="107" t="s">
        <v>12</v>
      </c>
    </row>
    <row r="2291" spans="2:18" ht="20.100000000000001" customHeight="1" x14ac:dyDescent="0.4">
      <c r="B2291" s="105" t="str">
        <f t="shared" si="106"/>
        <v/>
      </c>
      <c r="C2291" s="105" t="str">
        <f t="shared" si="107"/>
        <v/>
      </c>
      <c r="D2291" s="105" t="str">
        <f t="shared" si="108"/>
        <v/>
      </c>
      <c r="E2291" s="106" t="s">
        <v>2406</v>
      </c>
      <c r="F2291" s="106" t="s">
        <v>2407</v>
      </c>
      <c r="G2291" s="106" t="s">
        <v>773</v>
      </c>
      <c r="H2291" s="106" t="s">
        <v>1266</v>
      </c>
      <c r="I2291" s="106">
        <v>13</v>
      </c>
      <c r="J2291" s="106"/>
      <c r="K2291" s="106"/>
      <c r="L2291" s="106" t="s">
        <v>717</v>
      </c>
      <c r="M2291" s="106" t="s">
        <v>924</v>
      </c>
      <c r="N2291" s="106">
        <v>0.43</v>
      </c>
      <c r="O2291" s="106">
        <v>1.2</v>
      </c>
      <c r="P2291" s="106" t="s">
        <v>2511</v>
      </c>
      <c r="Q2291" s="107" t="s">
        <v>3069</v>
      </c>
      <c r="R2291" s="107" t="s">
        <v>12</v>
      </c>
    </row>
    <row r="2292" spans="2:18" ht="20.100000000000001" customHeight="1" x14ac:dyDescent="0.4">
      <c r="B2292" s="105" t="str">
        <f t="shared" si="106"/>
        <v/>
      </c>
      <c r="C2292" s="105" t="str">
        <f t="shared" si="107"/>
        <v/>
      </c>
      <c r="D2292" s="105" t="str">
        <f t="shared" si="108"/>
        <v/>
      </c>
      <c r="E2292" s="106" t="s">
        <v>2406</v>
      </c>
      <c r="F2292" s="106" t="s">
        <v>2407</v>
      </c>
      <c r="G2292" s="106" t="s">
        <v>778</v>
      </c>
      <c r="H2292" s="106" t="s">
        <v>1269</v>
      </c>
      <c r="I2292" s="106">
        <v>13</v>
      </c>
      <c r="J2292" s="106"/>
      <c r="K2292" s="106"/>
      <c r="L2292" s="106" t="s">
        <v>717</v>
      </c>
      <c r="M2292" s="106" t="s">
        <v>924</v>
      </c>
      <c r="N2292" s="106">
        <v>0.43</v>
      </c>
      <c r="O2292" s="106">
        <v>1.2</v>
      </c>
      <c r="P2292" s="106" t="s">
        <v>2511</v>
      </c>
      <c r="Q2292" s="107" t="s">
        <v>3070</v>
      </c>
      <c r="R2292" s="107" t="s">
        <v>12</v>
      </c>
    </row>
    <row r="2293" spans="2:18" ht="20.100000000000001" customHeight="1" x14ac:dyDescent="0.4">
      <c r="B2293" s="105" t="str">
        <f t="shared" si="106"/>
        <v/>
      </c>
      <c r="C2293" s="105" t="str">
        <f t="shared" si="107"/>
        <v/>
      </c>
      <c r="D2293" s="105" t="str">
        <f t="shared" si="108"/>
        <v/>
      </c>
      <c r="E2293" s="106" t="s">
        <v>2406</v>
      </c>
      <c r="F2293" s="106" t="s">
        <v>2447</v>
      </c>
      <c r="G2293" s="106" t="s">
        <v>773</v>
      </c>
      <c r="H2293" s="106" t="s">
        <v>717</v>
      </c>
      <c r="I2293" s="106">
        <v>13</v>
      </c>
      <c r="J2293" s="106"/>
      <c r="K2293" s="106"/>
      <c r="L2293" s="106" t="s">
        <v>1266</v>
      </c>
      <c r="M2293" s="106" t="s">
        <v>924</v>
      </c>
      <c r="N2293" s="106">
        <v>0.37</v>
      </c>
      <c r="O2293" s="106">
        <v>1.2</v>
      </c>
      <c r="P2293" s="106" t="s">
        <v>2511</v>
      </c>
      <c r="Q2293" s="107" t="s">
        <v>3071</v>
      </c>
      <c r="R2293" s="107" t="s">
        <v>12</v>
      </c>
    </row>
    <row r="2294" spans="2:18" ht="20.100000000000001" customHeight="1" x14ac:dyDescent="0.4">
      <c r="B2294" s="105" t="str">
        <f t="shared" si="106"/>
        <v/>
      </c>
      <c r="C2294" s="105" t="str">
        <f t="shared" si="107"/>
        <v/>
      </c>
      <c r="D2294" s="105" t="str">
        <f t="shared" si="108"/>
        <v/>
      </c>
      <c r="E2294" s="106" t="s">
        <v>2406</v>
      </c>
      <c r="F2294" s="106" t="s">
        <v>2447</v>
      </c>
      <c r="G2294" s="106" t="s">
        <v>778</v>
      </c>
      <c r="H2294" s="106" t="s">
        <v>717</v>
      </c>
      <c r="I2294" s="106">
        <v>13</v>
      </c>
      <c r="J2294" s="106"/>
      <c r="K2294" s="106"/>
      <c r="L2294" s="106" t="s">
        <v>1269</v>
      </c>
      <c r="M2294" s="106" t="s">
        <v>924</v>
      </c>
      <c r="N2294" s="106">
        <v>0.37</v>
      </c>
      <c r="O2294" s="106">
        <v>1.2</v>
      </c>
      <c r="P2294" s="106" t="s">
        <v>2511</v>
      </c>
      <c r="Q2294" s="107" t="s">
        <v>3072</v>
      </c>
      <c r="R2294" s="107" t="s">
        <v>12</v>
      </c>
    </row>
    <row r="2295" spans="2:18" ht="20.100000000000001" customHeight="1" x14ac:dyDescent="0.4">
      <c r="B2295" s="105" t="str">
        <f t="shared" si="106"/>
        <v/>
      </c>
      <c r="C2295" s="105" t="str">
        <f t="shared" si="107"/>
        <v/>
      </c>
      <c r="D2295" s="105" t="str">
        <f t="shared" si="108"/>
        <v/>
      </c>
      <c r="E2295" s="106" t="s">
        <v>2406</v>
      </c>
      <c r="F2295" s="106" t="s">
        <v>2906</v>
      </c>
      <c r="G2295" s="106" t="s">
        <v>697</v>
      </c>
      <c r="H2295" s="106" t="s">
        <v>707</v>
      </c>
      <c r="I2295" s="106">
        <v>16</v>
      </c>
      <c r="J2295" s="106"/>
      <c r="K2295" s="106"/>
      <c r="L2295" s="106" t="s">
        <v>799</v>
      </c>
      <c r="M2295" s="106" t="s">
        <v>924</v>
      </c>
      <c r="N2295" s="106">
        <v>0.43</v>
      </c>
      <c r="O2295" s="106">
        <v>1.2</v>
      </c>
      <c r="P2295" s="106" t="s">
        <v>2511</v>
      </c>
      <c r="Q2295" s="107" t="s">
        <v>3073</v>
      </c>
      <c r="R2295" s="107" t="s">
        <v>12</v>
      </c>
    </row>
    <row r="2296" spans="2:18" ht="20.100000000000001" customHeight="1" x14ac:dyDescent="0.4">
      <c r="B2296" s="105" t="str">
        <f t="shared" si="106"/>
        <v/>
      </c>
      <c r="C2296" s="105" t="str">
        <f t="shared" si="107"/>
        <v/>
      </c>
      <c r="D2296" s="105" t="str">
        <f t="shared" si="108"/>
        <v/>
      </c>
      <c r="E2296" s="106" t="s">
        <v>2406</v>
      </c>
      <c r="F2296" s="106" t="s">
        <v>2906</v>
      </c>
      <c r="G2296" s="106" t="s">
        <v>697</v>
      </c>
      <c r="H2296" s="106" t="s">
        <v>1817</v>
      </c>
      <c r="I2296" s="106">
        <v>16</v>
      </c>
      <c r="J2296" s="106"/>
      <c r="K2296" s="106"/>
      <c r="L2296" s="106" t="s">
        <v>799</v>
      </c>
      <c r="M2296" s="106" t="s">
        <v>924</v>
      </c>
      <c r="N2296" s="106">
        <v>0.43</v>
      </c>
      <c r="O2296" s="106">
        <v>1.2</v>
      </c>
      <c r="P2296" s="106" t="s">
        <v>2511</v>
      </c>
      <c r="Q2296" s="107" t="s">
        <v>3074</v>
      </c>
      <c r="R2296" s="107" t="s">
        <v>12</v>
      </c>
    </row>
    <row r="2297" spans="2:18" ht="20.100000000000001" customHeight="1" x14ac:dyDescent="0.4">
      <c r="B2297" s="105" t="str">
        <f t="shared" si="106"/>
        <v/>
      </c>
      <c r="C2297" s="105" t="str">
        <f t="shared" si="107"/>
        <v/>
      </c>
      <c r="D2297" s="105" t="str">
        <f t="shared" si="108"/>
        <v/>
      </c>
      <c r="E2297" s="106" t="s">
        <v>2406</v>
      </c>
      <c r="F2297" s="106" t="s">
        <v>2906</v>
      </c>
      <c r="G2297" s="106" t="s">
        <v>697</v>
      </c>
      <c r="H2297" s="106" t="s">
        <v>1817</v>
      </c>
      <c r="I2297" s="106">
        <v>16</v>
      </c>
      <c r="J2297" s="106"/>
      <c r="K2297" s="106"/>
      <c r="L2297" s="106" t="s">
        <v>802</v>
      </c>
      <c r="M2297" s="106" t="s">
        <v>924</v>
      </c>
      <c r="N2297" s="106">
        <v>0.43</v>
      </c>
      <c r="O2297" s="106">
        <v>1.2</v>
      </c>
      <c r="P2297" s="106" t="s">
        <v>2511</v>
      </c>
      <c r="Q2297" s="107" t="s">
        <v>3075</v>
      </c>
      <c r="R2297" s="107" t="s">
        <v>12</v>
      </c>
    </row>
    <row r="2298" spans="2:18" ht="20.100000000000001" customHeight="1" x14ac:dyDescent="0.4">
      <c r="B2298" s="105" t="str">
        <f t="shared" si="106"/>
        <v/>
      </c>
      <c r="C2298" s="105" t="str">
        <f t="shared" si="107"/>
        <v/>
      </c>
      <c r="D2298" s="105" t="str">
        <f t="shared" si="108"/>
        <v/>
      </c>
      <c r="E2298" s="106" t="s">
        <v>2406</v>
      </c>
      <c r="F2298" s="106" t="s">
        <v>2906</v>
      </c>
      <c r="G2298" s="106" t="s">
        <v>710</v>
      </c>
      <c r="H2298" s="106" t="s">
        <v>711</v>
      </c>
      <c r="I2298" s="106">
        <v>16</v>
      </c>
      <c r="J2298" s="106"/>
      <c r="K2298" s="106"/>
      <c r="L2298" s="106" t="s">
        <v>799</v>
      </c>
      <c r="M2298" s="106" t="s">
        <v>924</v>
      </c>
      <c r="N2298" s="106">
        <v>0.43</v>
      </c>
      <c r="O2298" s="106">
        <v>1.2</v>
      </c>
      <c r="P2298" s="106" t="s">
        <v>2511</v>
      </c>
      <c r="Q2298" s="107" t="s">
        <v>3076</v>
      </c>
      <c r="R2298" s="107" t="s">
        <v>12</v>
      </c>
    </row>
    <row r="2299" spans="2:18" ht="20.100000000000001" customHeight="1" x14ac:dyDescent="0.4">
      <c r="B2299" s="105" t="str">
        <f t="shared" si="106"/>
        <v/>
      </c>
      <c r="C2299" s="105" t="str">
        <f t="shared" si="107"/>
        <v/>
      </c>
      <c r="D2299" s="105" t="str">
        <f t="shared" si="108"/>
        <v/>
      </c>
      <c r="E2299" s="106" t="s">
        <v>2406</v>
      </c>
      <c r="F2299" s="106" t="s">
        <v>2906</v>
      </c>
      <c r="G2299" s="106" t="s">
        <v>710</v>
      </c>
      <c r="H2299" s="106" t="s">
        <v>711</v>
      </c>
      <c r="I2299" s="106">
        <v>16</v>
      </c>
      <c r="J2299" s="106"/>
      <c r="K2299" s="106"/>
      <c r="L2299" s="106" t="s">
        <v>802</v>
      </c>
      <c r="M2299" s="106" t="s">
        <v>924</v>
      </c>
      <c r="N2299" s="106">
        <v>0.43</v>
      </c>
      <c r="O2299" s="106">
        <v>1.2</v>
      </c>
      <c r="P2299" s="106" t="s">
        <v>2511</v>
      </c>
      <c r="Q2299" s="107" t="s">
        <v>3077</v>
      </c>
      <c r="R2299" s="107" t="s">
        <v>12</v>
      </c>
    </row>
    <row r="2300" spans="2:18" ht="20.100000000000001" customHeight="1" x14ac:dyDescent="0.4">
      <c r="B2300" s="105" t="str">
        <f t="shared" si="106"/>
        <v/>
      </c>
      <c r="C2300" s="105" t="str">
        <f t="shared" si="107"/>
        <v/>
      </c>
      <c r="D2300" s="105" t="str">
        <f t="shared" si="108"/>
        <v/>
      </c>
      <c r="E2300" s="106" t="s">
        <v>2406</v>
      </c>
      <c r="F2300" s="106" t="s">
        <v>2906</v>
      </c>
      <c r="G2300" s="106" t="s">
        <v>721</v>
      </c>
      <c r="H2300" s="106" t="s">
        <v>722</v>
      </c>
      <c r="I2300" s="106">
        <v>16</v>
      </c>
      <c r="J2300" s="106"/>
      <c r="K2300" s="106"/>
      <c r="L2300" s="106" t="s">
        <v>799</v>
      </c>
      <c r="M2300" s="106" t="s">
        <v>924</v>
      </c>
      <c r="N2300" s="106">
        <v>0.42</v>
      </c>
      <c r="O2300" s="106">
        <v>1.2</v>
      </c>
      <c r="P2300" s="106" t="s">
        <v>2511</v>
      </c>
      <c r="Q2300" s="107" t="s">
        <v>3078</v>
      </c>
      <c r="R2300" s="107" t="s">
        <v>12</v>
      </c>
    </row>
    <row r="2301" spans="2:18" ht="20.100000000000001" customHeight="1" x14ac:dyDescent="0.4">
      <c r="B2301" s="105" t="str">
        <f t="shared" si="106"/>
        <v/>
      </c>
      <c r="C2301" s="105" t="str">
        <f t="shared" si="107"/>
        <v/>
      </c>
      <c r="D2301" s="105" t="str">
        <f t="shared" si="108"/>
        <v/>
      </c>
      <c r="E2301" s="106" t="s">
        <v>2406</v>
      </c>
      <c r="F2301" s="106" t="s">
        <v>2906</v>
      </c>
      <c r="G2301" s="106" t="s">
        <v>721</v>
      </c>
      <c r="H2301" s="106" t="s">
        <v>722</v>
      </c>
      <c r="I2301" s="106">
        <v>16</v>
      </c>
      <c r="J2301" s="106"/>
      <c r="K2301" s="106"/>
      <c r="L2301" s="106" t="s">
        <v>802</v>
      </c>
      <c r="M2301" s="106" t="s">
        <v>924</v>
      </c>
      <c r="N2301" s="106">
        <v>0.42</v>
      </c>
      <c r="O2301" s="106">
        <v>1.2</v>
      </c>
      <c r="P2301" s="106" t="s">
        <v>2511</v>
      </c>
      <c r="Q2301" s="107" t="s">
        <v>3079</v>
      </c>
      <c r="R2301" s="107" t="s">
        <v>12</v>
      </c>
    </row>
    <row r="2302" spans="2:18" ht="20.100000000000001" customHeight="1" x14ac:dyDescent="0.4">
      <c r="B2302" s="105" t="str">
        <f t="shared" si="106"/>
        <v/>
      </c>
      <c r="C2302" s="105" t="str">
        <f t="shared" si="107"/>
        <v/>
      </c>
      <c r="D2302" s="105" t="str">
        <f t="shared" si="108"/>
        <v/>
      </c>
      <c r="E2302" s="106" t="s">
        <v>2406</v>
      </c>
      <c r="F2302" s="106" t="s">
        <v>2906</v>
      </c>
      <c r="G2302" s="106" t="s">
        <v>773</v>
      </c>
      <c r="H2302" s="106" t="s">
        <v>774</v>
      </c>
      <c r="I2302" s="106">
        <v>16</v>
      </c>
      <c r="J2302" s="106"/>
      <c r="K2302" s="106"/>
      <c r="L2302" s="106" t="s">
        <v>799</v>
      </c>
      <c r="M2302" s="106" t="s">
        <v>924</v>
      </c>
      <c r="N2302" s="106">
        <v>0.4</v>
      </c>
      <c r="O2302" s="106">
        <v>1.2</v>
      </c>
      <c r="P2302" s="106" t="s">
        <v>2511</v>
      </c>
      <c r="Q2302" s="107" t="s">
        <v>3080</v>
      </c>
      <c r="R2302" s="107" t="s">
        <v>12</v>
      </c>
    </row>
    <row r="2303" spans="2:18" ht="20.100000000000001" customHeight="1" x14ac:dyDescent="0.4">
      <c r="B2303" s="105" t="str">
        <f t="shared" si="106"/>
        <v/>
      </c>
      <c r="C2303" s="105" t="str">
        <f t="shared" si="107"/>
        <v/>
      </c>
      <c r="D2303" s="105" t="str">
        <f t="shared" si="108"/>
        <v/>
      </c>
      <c r="E2303" s="106" t="s">
        <v>2406</v>
      </c>
      <c r="F2303" s="106" t="s">
        <v>2906</v>
      </c>
      <c r="G2303" s="106" t="s">
        <v>773</v>
      </c>
      <c r="H2303" s="106" t="s">
        <v>774</v>
      </c>
      <c r="I2303" s="106">
        <v>15</v>
      </c>
      <c r="J2303" s="106"/>
      <c r="K2303" s="106"/>
      <c r="L2303" s="106" t="s">
        <v>802</v>
      </c>
      <c r="M2303" s="106" t="s">
        <v>924</v>
      </c>
      <c r="N2303" s="106">
        <v>0.4</v>
      </c>
      <c r="O2303" s="106">
        <v>1.2</v>
      </c>
      <c r="P2303" s="106" t="s">
        <v>2511</v>
      </c>
      <c r="Q2303" s="107" t="s">
        <v>3081</v>
      </c>
      <c r="R2303" s="107" t="s">
        <v>12</v>
      </c>
    </row>
    <row r="2304" spans="2:18" ht="20.100000000000001" customHeight="1" x14ac:dyDescent="0.4">
      <c r="B2304" s="105" t="str">
        <f t="shared" si="106"/>
        <v/>
      </c>
      <c r="C2304" s="105" t="str">
        <f t="shared" si="107"/>
        <v/>
      </c>
      <c r="D2304" s="105" t="str">
        <f t="shared" si="108"/>
        <v/>
      </c>
      <c r="E2304" s="106" t="s">
        <v>2406</v>
      </c>
      <c r="F2304" s="106" t="s">
        <v>2906</v>
      </c>
      <c r="G2304" s="106" t="s">
        <v>773</v>
      </c>
      <c r="H2304" s="106" t="s">
        <v>1266</v>
      </c>
      <c r="I2304" s="106">
        <v>15</v>
      </c>
      <c r="J2304" s="106"/>
      <c r="K2304" s="106"/>
      <c r="L2304" s="106" t="s">
        <v>799</v>
      </c>
      <c r="M2304" s="106" t="s">
        <v>924</v>
      </c>
      <c r="N2304" s="106">
        <v>0.4</v>
      </c>
      <c r="O2304" s="106">
        <v>1.2</v>
      </c>
      <c r="P2304" s="106" t="s">
        <v>2511</v>
      </c>
      <c r="Q2304" s="107" t="s">
        <v>3082</v>
      </c>
      <c r="R2304" s="107" t="s">
        <v>12</v>
      </c>
    </row>
    <row r="2305" spans="2:18" ht="20.100000000000001" customHeight="1" x14ac:dyDescent="0.4">
      <c r="B2305" s="105" t="str">
        <f t="shared" si="106"/>
        <v/>
      </c>
      <c r="C2305" s="105" t="str">
        <f t="shared" si="107"/>
        <v/>
      </c>
      <c r="D2305" s="105" t="str">
        <f t="shared" si="108"/>
        <v/>
      </c>
      <c r="E2305" s="106" t="s">
        <v>2406</v>
      </c>
      <c r="F2305" s="106" t="s">
        <v>2906</v>
      </c>
      <c r="G2305" s="106" t="s">
        <v>773</v>
      </c>
      <c r="H2305" s="106" t="s">
        <v>1266</v>
      </c>
      <c r="I2305" s="106">
        <v>14</v>
      </c>
      <c r="J2305" s="106"/>
      <c r="K2305" s="106"/>
      <c r="L2305" s="106" t="s">
        <v>802</v>
      </c>
      <c r="M2305" s="106" t="s">
        <v>924</v>
      </c>
      <c r="N2305" s="106">
        <v>0.4</v>
      </c>
      <c r="O2305" s="106">
        <v>1.2</v>
      </c>
      <c r="P2305" s="106" t="s">
        <v>2511</v>
      </c>
      <c r="Q2305" s="107" t="s">
        <v>3083</v>
      </c>
      <c r="R2305" s="107" t="s">
        <v>12</v>
      </c>
    </row>
    <row r="2306" spans="2:18" ht="20.100000000000001" customHeight="1" x14ac:dyDescent="0.4">
      <c r="B2306" s="105" t="str">
        <f t="shared" si="106"/>
        <v/>
      </c>
      <c r="C2306" s="105" t="str">
        <f t="shared" si="107"/>
        <v/>
      </c>
      <c r="D2306" s="105" t="str">
        <f t="shared" si="108"/>
        <v/>
      </c>
      <c r="E2306" s="106" t="s">
        <v>2406</v>
      </c>
      <c r="F2306" s="106" t="s">
        <v>2906</v>
      </c>
      <c r="G2306" s="106" t="s">
        <v>778</v>
      </c>
      <c r="H2306" s="106" t="s">
        <v>779</v>
      </c>
      <c r="I2306" s="106">
        <v>16</v>
      </c>
      <c r="J2306" s="106"/>
      <c r="K2306" s="106"/>
      <c r="L2306" s="106" t="s">
        <v>799</v>
      </c>
      <c r="M2306" s="106" t="s">
        <v>924</v>
      </c>
      <c r="N2306" s="106">
        <v>0.4</v>
      </c>
      <c r="O2306" s="106">
        <v>1.2</v>
      </c>
      <c r="P2306" s="106" t="s">
        <v>2511</v>
      </c>
      <c r="Q2306" s="107" t="s">
        <v>3084</v>
      </c>
      <c r="R2306" s="107" t="s">
        <v>12</v>
      </c>
    </row>
    <row r="2307" spans="2:18" ht="20.100000000000001" customHeight="1" x14ac:dyDescent="0.4">
      <c r="B2307" s="105" t="str">
        <f t="shared" si="106"/>
        <v/>
      </c>
      <c r="C2307" s="105" t="str">
        <f t="shared" si="107"/>
        <v/>
      </c>
      <c r="D2307" s="105" t="str">
        <f t="shared" si="108"/>
        <v/>
      </c>
      <c r="E2307" s="106" t="s">
        <v>2406</v>
      </c>
      <c r="F2307" s="106" t="s">
        <v>2906</v>
      </c>
      <c r="G2307" s="106" t="s">
        <v>778</v>
      </c>
      <c r="H2307" s="106" t="s">
        <v>779</v>
      </c>
      <c r="I2307" s="106">
        <v>15</v>
      </c>
      <c r="J2307" s="106"/>
      <c r="K2307" s="106"/>
      <c r="L2307" s="106" t="s">
        <v>802</v>
      </c>
      <c r="M2307" s="106" t="s">
        <v>924</v>
      </c>
      <c r="N2307" s="106">
        <v>0.4</v>
      </c>
      <c r="O2307" s="106">
        <v>1.2</v>
      </c>
      <c r="P2307" s="106" t="s">
        <v>2511</v>
      </c>
      <c r="Q2307" s="107" t="s">
        <v>3085</v>
      </c>
      <c r="R2307" s="107" t="s">
        <v>12</v>
      </c>
    </row>
    <row r="2308" spans="2:18" ht="20.100000000000001" customHeight="1" x14ac:dyDescent="0.4">
      <c r="B2308" s="105" t="str">
        <f t="shared" si="106"/>
        <v/>
      </c>
      <c r="C2308" s="105" t="str">
        <f t="shared" si="107"/>
        <v/>
      </c>
      <c r="D2308" s="105" t="str">
        <f t="shared" si="108"/>
        <v/>
      </c>
      <c r="E2308" s="106" t="s">
        <v>2406</v>
      </c>
      <c r="F2308" s="106" t="s">
        <v>2906</v>
      </c>
      <c r="G2308" s="106" t="s">
        <v>778</v>
      </c>
      <c r="H2308" s="106" t="s">
        <v>1269</v>
      </c>
      <c r="I2308" s="106">
        <v>15</v>
      </c>
      <c r="J2308" s="106"/>
      <c r="K2308" s="106"/>
      <c r="L2308" s="106" t="s">
        <v>799</v>
      </c>
      <c r="M2308" s="106" t="s">
        <v>924</v>
      </c>
      <c r="N2308" s="106">
        <v>0.4</v>
      </c>
      <c r="O2308" s="106">
        <v>1.2</v>
      </c>
      <c r="P2308" s="106" t="s">
        <v>2511</v>
      </c>
      <c r="Q2308" s="107" t="s">
        <v>3086</v>
      </c>
      <c r="R2308" s="107" t="s">
        <v>12</v>
      </c>
    </row>
    <row r="2309" spans="2:18" ht="20.100000000000001" customHeight="1" x14ac:dyDescent="0.4">
      <c r="B2309" s="105" t="str">
        <f t="shared" si="106"/>
        <v/>
      </c>
      <c r="C2309" s="105" t="str">
        <f t="shared" si="107"/>
        <v/>
      </c>
      <c r="D2309" s="105" t="str">
        <f t="shared" si="108"/>
        <v/>
      </c>
      <c r="E2309" s="106" t="s">
        <v>2406</v>
      </c>
      <c r="F2309" s="106" t="s">
        <v>2906</v>
      </c>
      <c r="G2309" s="106" t="s">
        <v>778</v>
      </c>
      <c r="H2309" s="106" t="s">
        <v>1269</v>
      </c>
      <c r="I2309" s="106">
        <v>14</v>
      </c>
      <c r="J2309" s="106"/>
      <c r="K2309" s="106"/>
      <c r="L2309" s="106" t="s">
        <v>802</v>
      </c>
      <c r="M2309" s="106" t="s">
        <v>924</v>
      </c>
      <c r="N2309" s="106">
        <v>0.4</v>
      </c>
      <c r="O2309" s="106">
        <v>1.2</v>
      </c>
      <c r="P2309" s="106" t="s">
        <v>2511</v>
      </c>
      <c r="Q2309" s="107" t="s">
        <v>3087</v>
      </c>
      <c r="R2309" s="107" t="s">
        <v>12</v>
      </c>
    </row>
    <row r="2310" spans="2:18" ht="20.100000000000001" customHeight="1" x14ac:dyDescent="0.4">
      <c r="B2310" s="105" t="str">
        <f t="shared" si="106"/>
        <v/>
      </c>
      <c r="C2310" s="105" t="str">
        <f t="shared" si="107"/>
        <v/>
      </c>
      <c r="D2310" s="105" t="str">
        <f t="shared" si="108"/>
        <v/>
      </c>
      <c r="E2310" s="106" t="s">
        <v>2406</v>
      </c>
      <c r="F2310" s="106" t="s">
        <v>2906</v>
      </c>
      <c r="G2310" s="106" t="s">
        <v>782</v>
      </c>
      <c r="H2310" s="106" t="s">
        <v>783</v>
      </c>
      <c r="I2310" s="106">
        <v>16</v>
      </c>
      <c r="J2310" s="106"/>
      <c r="K2310" s="106"/>
      <c r="L2310" s="106" t="s">
        <v>799</v>
      </c>
      <c r="M2310" s="106" t="s">
        <v>924</v>
      </c>
      <c r="N2310" s="106">
        <v>0.28000000000000003</v>
      </c>
      <c r="O2310" s="106">
        <v>1.2</v>
      </c>
      <c r="P2310" s="106" t="s">
        <v>2511</v>
      </c>
      <c r="Q2310" s="107" t="s">
        <v>3088</v>
      </c>
      <c r="R2310" s="107" t="s">
        <v>12</v>
      </c>
    </row>
    <row r="2311" spans="2:18" ht="20.100000000000001" customHeight="1" x14ac:dyDescent="0.4">
      <c r="B2311" s="105" t="str">
        <f t="shared" si="106"/>
        <v/>
      </c>
      <c r="C2311" s="105" t="str">
        <f t="shared" si="107"/>
        <v/>
      </c>
      <c r="D2311" s="105" t="str">
        <f t="shared" si="108"/>
        <v/>
      </c>
      <c r="E2311" s="106" t="s">
        <v>2406</v>
      </c>
      <c r="F2311" s="106" t="s">
        <v>2906</v>
      </c>
      <c r="G2311" s="106" t="s">
        <v>782</v>
      </c>
      <c r="H2311" s="106" t="s">
        <v>783</v>
      </c>
      <c r="I2311" s="106">
        <v>15</v>
      </c>
      <c r="J2311" s="106"/>
      <c r="K2311" s="106"/>
      <c r="L2311" s="106" t="s">
        <v>802</v>
      </c>
      <c r="M2311" s="106" t="s">
        <v>924</v>
      </c>
      <c r="N2311" s="106">
        <v>0.28000000000000003</v>
      </c>
      <c r="O2311" s="106">
        <v>1.2</v>
      </c>
      <c r="P2311" s="106" t="s">
        <v>2511</v>
      </c>
      <c r="Q2311" s="107" t="s">
        <v>3089</v>
      </c>
      <c r="R2311" s="107" t="s">
        <v>12</v>
      </c>
    </row>
    <row r="2312" spans="2:18" ht="20.100000000000001" customHeight="1" x14ac:dyDescent="0.4">
      <c r="B2312" s="105" t="str">
        <f t="shared" si="106"/>
        <v/>
      </c>
      <c r="C2312" s="105" t="str">
        <f t="shared" si="107"/>
        <v/>
      </c>
      <c r="D2312" s="105" t="str">
        <f t="shared" si="108"/>
        <v/>
      </c>
      <c r="E2312" s="106" t="s">
        <v>2406</v>
      </c>
      <c r="F2312" s="106" t="s">
        <v>2906</v>
      </c>
      <c r="G2312" s="106" t="s">
        <v>2477</v>
      </c>
      <c r="H2312" s="106" t="s">
        <v>799</v>
      </c>
      <c r="I2312" s="106">
        <v>16</v>
      </c>
      <c r="J2312" s="106"/>
      <c r="K2312" s="106"/>
      <c r="L2312" s="106" t="s">
        <v>2478</v>
      </c>
      <c r="M2312" s="106" t="s">
        <v>924</v>
      </c>
      <c r="N2312" s="106">
        <v>0.37</v>
      </c>
      <c r="O2312" s="106">
        <v>1.2</v>
      </c>
      <c r="P2312" s="106" t="s">
        <v>2511</v>
      </c>
      <c r="Q2312" s="107" t="s">
        <v>3090</v>
      </c>
      <c r="R2312" s="107" t="s">
        <v>12</v>
      </c>
    </row>
    <row r="2313" spans="2:18" ht="20.100000000000001" customHeight="1" x14ac:dyDescent="0.4">
      <c r="B2313" s="105" t="str">
        <f t="shared" si="106"/>
        <v/>
      </c>
      <c r="C2313" s="105" t="str">
        <f t="shared" si="107"/>
        <v/>
      </c>
      <c r="D2313" s="105" t="str">
        <f t="shared" si="108"/>
        <v/>
      </c>
      <c r="E2313" s="106" t="s">
        <v>2406</v>
      </c>
      <c r="F2313" s="106" t="s">
        <v>2906</v>
      </c>
      <c r="G2313" s="106" t="s">
        <v>2477</v>
      </c>
      <c r="H2313" s="106" t="s">
        <v>802</v>
      </c>
      <c r="I2313" s="106">
        <v>16</v>
      </c>
      <c r="J2313" s="106"/>
      <c r="K2313" s="106"/>
      <c r="L2313" s="106" t="s">
        <v>2478</v>
      </c>
      <c r="M2313" s="106" t="s">
        <v>924</v>
      </c>
      <c r="N2313" s="106">
        <v>0.36</v>
      </c>
      <c r="O2313" s="106">
        <v>1.2</v>
      </c>
      <c r="P2313" s="106" t="s">
        <v>2511</v>
      </c>
      <c r="Q2313" s="107" t="s">
        <v>3091</v>
      </c>
      <c r="R2313" s="107" t="s">
        <v>12</v>
      </c>
    </row>
    <row r="2314" spans="2:18" ht="20.100000000000001" customHeight="1" x14ac:dyDescent="0.4">
      <c r="B2314" s="105" t="str">
        <f t="shared" si="106"/>
        <v/>
      </c>
      <c r="C2314" s="105" t="str">
        <f t="shared" si="107"/>
        <v/>
      </c>
      <c r="D2314" s="105" t="str">
        <f t="shared" si="108"/>
        <v/>
      </c>
      <c r="E2314" s="106" t="s">
        <v>2406</v>
      </c>
      <c r="F2314" s="106" t="s">
        <v>2906</v>
      </c>
      <c r="G2314" s="106" t="s">
        <v>2482</v>
      </c>
      <c r="H2314" s="106" t="s">
        <v>799</v>
      </c>
      <c r="I2314" s="106">
        <v>16</v>
      </c>
      <c r="J2314" s="106"/>
      <c r="K2314" s="106"/>
      <c r="L2314" s="106" t="s">
        <v>2483</v>
      </c>
      <c r="M2314" s="106" t="s">
        <v>924</v>
      </c>
      <c r="N2314" s="106">
        <v>0.37</v>
      </c>
      <c r="O2314" s="106">
        <v>1.2</v>
      </c>
      <c r="P2314" s="106" t="s">
        <v>2511</v>
      </c>
      <c r="Q2314" s="107" t="s">
        <v>3092</v>
      </c>
      <c r="R2314" s="107" t="s">
        <v>12</v>
      </c>
    </row>
    <row r="2315" spans="2:18" ht="20.100000000000001" customHeight="1" x14ac:dyDescent="0.4">
      <c r="B2315" s="105" t="str">
        <f t="shared" si="106"/>
        <v/>
      </c>
      <c r="C2315" s="105" t="str">
        <f t="shared" si="107"/>
        <v/>
      </c>
      <c r="D2315" s="105" t="str">
        <f t="shared" si="108"/>
        <v/>
      </c>
      <c r="E2315" s="106" t="s">
        <v>2406</v>
      </c>
      <c r="F2315" s="106" t="s">
        <v>2906</v>
      </c>
      <c r="G2315" s="106" t="s">
        <v>2482</v>
      </c>
      <c r="H2315" s="106" t="s">
        <v>802</v>
      </c>
      <c r="I2315" s="106">
        <v>16</v>
      </c>
      <c r="J2315" s="106"/>
      <c r="K2315" s="106"/>
      <c r="L2315" s="106" t="s">
        <v>2483</v>
      </c>
      <c r="M2315" s="106" t="s">
        <v>924</v>
      </c>
      <c r="N2315" s="106">
        <v>0.36</v>
      </c>
      <c r="O2315" s="106">
        <v>1.2</v>
      </c>
      <c r="P2315" s="106" t="s">
        <v>2511</v>
      </c>
      <c r="Q2315" s="107" t="s">
        <v>3093</v>
      </c>
      <c r="R2315" s="107" t="s">
        <v>12</v>
      </c>
    </row>
    <row r="2316" spans="2:18" ht="20.100000000000001" customHeight="1" x14ac:dyDescent="0.4">
      <c r="B2316" s="105" t="str">
        <f t="shared" si="106"/>
        <v/>
      </c>
      <c r="C2316" s="105" t="str">
        <f t="shared" si="107"/>
        <v/>
      </c>
      <c r="D2316" s="105" t="str">
        <f t="shared" si="108"/>
        <v/>
      </c>
      <c r="E2316" s="106" t="s">
        <v>2406</v>
      </c>
      <c r="F2316" s="106" t="s">
        <v>2906</v>
      </c>
      <c r="G2316" s="106" t="s">
        <v>2437</v>
      </c>
      <c r="H2316" s="106" t="s">
        <v>2438</v>
      </c>
      <c r="I2316" s="106">
        <v>16</v>
      </c>
      <c r="J2316" s="106"/>
      <c r="K2316" s="106"/>
      <c r="L2316" s="106" t="s">
        <v>799</v>
      </c>
      <c r="M2316" s="106" t="s">
        <v>924</v>
      </c>
      <c r="N2316" s="106">
        <v>0.39</v>
      </c>
      <c r="O2316" s="106">
        <v>1.2</v>
      </c>
      <c r="P2316" s="106" t="s">
        <v>2511</v>
      </c>
      <c r="Q2316" s="107" t="s">
        <v>3094</v>
      </c>
      <c r="R2316" s="107" t="s">
        <v>12</v>
      </c>
    </row>
    <row r="2317" spans="2:18" ht="20.100000000000001" customHeight="1" x14ac:dyDescent="0.4">
      <c r="B2317" s="105" t="str">
        <f t="shared" si="106"/>
        <v/>
      </c>
      <c r="C2317" s="105" t="str">
        <f t="shared" si="107"/>
        <v/>
      </c>
      <c r="D2317" s="105" t="str">
        <f t="shared" si="108"/>
        <v/>
      </c>
      <c r="E2317" s="106" t="s">
        <v>2406</v>
      </c>
      <c r="F2317" s="106" t="s">
        <v>2906</v>
      </c>
      <c r="G2317" s="106" t="s">
        <v>2437</v>
      </c>
      <c r="H2317" s="106" t="s">
        <v>2438</v>
      </c>
      <c r="I2317" s="106">
        <v>15</v>
      </c>
      <c r="J2317" s="106"/>
      <c r="K2317" s="106"/>
      <c r="L2317" s="106" t="s">
        <v>802</v>
      </c>
      <c r="M2317" s="106" t="s">
        <v>924</v>
      </c>
      <c r="N2317" s="106">
        <v>0.39</v>
      </c>
      <c r="O2317" s="106">
        <v>1.2</v>
      </c>
      <c r="P2317" s="106" t="s">
        <v>2511</v>
      </c>
      <c r="Q2317" s="107" t="s">
        <v>3095</v>
      </c>
      <c r="R2317" s="107" t="s">
        <v>12</v>
      </c>
    </row>
    <row r="2318" spans="2:18" ht="20.100000000000001" customHeight="1" x14ac:dyDescent="0.4">
      <c r="B2318" s="105" t="str">
        <f t="shared" si="106"/>
        <v/>
      </c>
      <c r="C2318" s="105" t="str">
        <f t="shared" si="107"/>
        <v/>
      </c>
      <c r="D2318" s="105" t="str">
        <f t="shared" si="108"/>
        <v/>
      </c>
      <c r="E2318" s="106" t="s">
        <v>2406</v>
      </c>
      <c r="F2318" s="106" t="s">
        <v>2906</v>
      </c>
      <c r="G2318" s="106" t="s">
        <v>2442</v>
      </c>
      <c r="H2318" s="106" t="s">
        <v>2443</v>
      </c>
      <c r="I2318" s="106">
        <v>16</v>
      </c>
      <c r="J2318" s="106"/>
      <c r="K2318" s="106"/>
      <c r="L2318" s="106" t="s">
        <v>799</v>
      </c>
      <c r="M2318" s="106" t="s">
        <v>924</v>
      </c>
      <c r="N2318" s="106">
        <v>0.39</v>
      </c>
      <c r="O2318" s="106">
        <v>1.2</v>
      </c>
      <c r="P2318" s="106" t="s">
        <v>2511</v>
      </c>
      <c r="Q2318" s="107" t="s">
        <v>3096</v>
      </c>
      <c r="R2318" s="107" t="s">
        <v>12</v>
      </c>
    </row>
    <row r="2319" spans="2:18" ht="20.100000000000001" customHeight="1" x14ac:dyDescent="0.4">
      <c r="B2319" s="105" t="str">
        <f t="shared" si="106"/>
        <v/>
      </c>
      <c r="C2319" s="105" t="str">
        <f t="shared" si="107"/>
        <v/>
      </c>
      <c r="D2319" s="105" t="str">
        <f t="shared" si="108"/>
        <v/>
      </c>
      <c r="E2319" s="106" t="s">
        <v>2406</v>
      </c>
      <c r="F2319" s="106" t="s">
        <v>2906</v>
      </c>
      <c r="G2319" s="106" t="s">
        <v>2442</v>
      </c>
      <c r="H2319" s="106" t="s">
        <v>2443</v>
      </c>
      <c r="I2319" s="106">
        <v>15</v>
      </c>
      <c r="J2319" s="106"/>
      <c r="K2319" s="106"/>
      <c r="L2319" s="106" t="s">
        <v>802</v>
      </c>
      <c r="M2319" s="106" t="s">
        <v>924</v>
      </c>
      <c r="N2319" s="106">
        <v>0.39</v>
      </c>
      <c r="O2319" s="106">
        <v>1.2</v>
      </c>
      <c r="P2319" s="106" t="s">
        <v>2511</v>
      </c>
      <c r="Q2319" s="107" t="s">
        <v>3097</v>
      </c>
      <c r="R2319" s="107" t="s">
        <v>12</v>
      </c>
    </row>
    <row r="2320" spans="2:18" ht="20.100000000000001" customHeight="1" x14ac:dyDescent="0.4">
      <c r="B2320" s="105" t="str">
        <f t="shared" si="106"/>
        <v/>
      </c>
      <c r="C2320" s="105" t="str">
        <f t="shared" si="107"/>
        <v/>
      </c>
      <c r="D2320" s="105" t="str">
        <f t="shared" si="108"/>
        <v/>
      </c>
      <c r="E2320" s="106" t="s">
        <v>2406</v>
      </c>
      <c r="F2320" s="106" t="s">
        <v>2906</v>
      </c>
      <c r="G2320" s="106" t="s">
        <v>697</v>
      </c>
      <c r="H2320" s="106" t="s">
        <v>799</v>
      </c>
      <c r="I2320" s="106">
        <v>16</v>
      </c>
      <c r="J2320" s="106"/>
      <c r="K2320" s="106"/>
      <c r="L2320" s="106" t="s">
        <v>707</v>
      </c>
      <c r="M2320" s="106" t="s">
        <v>924</v>
      </c>
      <c r="N2320" s="106">
        <v>0.37</v>
      </c>
      <c r="O2320" s="106">
        <v>1.2</v>
      </c>
      <c r="P2320" s="106" t="s">
        <v>2511</v>
      </c>
      <c r="Q2320" s="107" t="s">
        <v>3098</v>
      </c>
      <c r="R2320" s="107" t="s">
        <v>12</v>
      </c>
    </row>
    <row r="2321" spans="2:18" ht="20.100000000000001" customHeight="1" x14ac:dyDescent="0.4">
      <c r="B2321" s="105" t="str">
        <f t="shared" ref="B2321:B2384" si="109">IF(OR($C$11="",$C$12=""),"",IFERROR(IF(AND($U$23&lt;&gt;R2321,$V$23&lt;&gt;R2321),"－",IF(AND(COUNTIF($C$11,"*樹脂スペーサー*")&gt;0,OR(M2321="空気",F2321="一般",F2321="一般ＰＧ")),"－",IF(AND($W$26&gt;0,$W$26&gt;=O2321),$U$26,IF(AND($W$27&gt;0,$W$27&gt;=O2321),$U$27,IF(AND($W$28&gt;0,$W$28&gt;=O2321),$U$28,IF(AND($W$29&gt;0,$W$29&gt;=O2321),$U$29,IF(AND($W$30&gt;0,$W$30&gt;=O2321),$U$30,IF(AND($W$31&gt;0,$W$31&gt;=O2321),$U$31,IF(AND($W$32&gt;0,$W$32&gt;=O2321),$U$32,"－"))))))))),"－"))</f>
        <v/>
      </c>
      <c r="C2321" s="105" t="str">
        <f t="shared" ref="C2321:C2384" si="110">IF(B2321="","",IF(B2321&lt;&gt;"－",VLOOKUP(B2321,$U$26:$V$32,2,FALSE),"－"))</f>
        <v/>
      </c>
      <c r="D2321" s="105" t="str">
        <f t="shared" ref="D2321:D2384" si="111">IF($H$10="","",IF($V$39&lt;&gt;"断熱等","－",IF(AND(COUNTIF($V$35,"*樹脂スペーサー*")&gt;0,OR(M2321="空気",F2321="一般",F2321="一般ＰＧ")),"－",IF(AND($V$36&lt;&gt;R2321,$W$36&lt;&gt;R2321),"－",IF(MID($H$10,10,1)="Z",IF(N2321&lt;=0.65,"○","－"),IF($V$37&gt;=O2321,"○","－"))))))</f>
        <v/>
      </c>
      <c r="E2321" s="106" t="s">
        <v>2406</v>
      </c>
      <c r="F2321" s="106" t="s">
        <v>2906</v>
      </c>
      <c r="G2321" s="106" t="s">
        <v>697</v>
      </c>
      <c r="H2321" s="106" t="s">
        <v>799</v>
      </c>
      <c r="I2321" s="106">
        <v>16</v>
      </c>
      <c r="J2321" s="106"/>
      <c r="K2321" s="106"/>
      <c r="L2321" s="106" t="s">
        <v>1817</v>
      </c>
      <c r="M2321" s="106" t="s">
        <v>924</v>
      </c>
      <c r="N2321" s="106">
        <v>0.37</v>
      </c>
      <c r="O2321" s="106">
        <v>1.2</v>
      </c>
      <c r="P2321" s="106" t="s">
        <v>2511</v>
      </c>
      <c r="Q2321" s="107" t="s">
        <v>3099</v>
      </c>
      <c r="R2321" s="107" t="s">
        <v>12</v>
      </c>
    </row>
    <row r="2322" spans="2:18" ht="20.100000000000001" customHeight="1" x14ac:dyDescent="0.4">
      <c r="B2322" s="105" t="str">
        <f t="shared" si="109"/>
        <v/>
      </c>
      <c r="C2322" s="105" t="str">
        <f t="shared" si="110"/>
        <v/>
      </c>
      <c r="D2322" s="105" t="str">
        <f t="shared" si="111"/>
        <v/>
      </c>
      <c r="E2322" s="106" t="s">
        <v>2406</v>
      </c>
      <c r="F2322" s="106" t="s">
        <v>2906</v>
      </c>
      <c r="G2322" s="106" t="s">
        <v>697</v>
      </c>
      <c r="H2322" s="106" t="s">
        <v>802</v>
      </c>
      <c r="I2322" s="106">
        <v>16</v>
      </c>
      <c r="J2322" s="106"/>
      <c r="K2322" s="106"/>
      <c r="L2322" s="106" t="s">
        <v>1817</v>
      </c>
      <c r="M2322" s="106" t="s">
        <v>924</v>
      </c>
      <c r="N2322" s="106">
        <v>0.36</v>
      </c>
      <c r="O2322" s="106">
        <v>1.2</v>
      </c>
      <c r="P2322" s="106" t="s">
        <v>2511</v>
      </c>
      <c r="Q2322" s="107" t="s">
        <v>3100</v>
      </c>
      <c r="R2322" s="107" t="s">
        <v>12</v>
      </c>
    </row>
    <row r="2323" spans="2:18" ht="20.100000000000001" customHeight="1" x14ac:dyDescent="0.4">
      <c r="B2323" s="105" t="str">
        <f t="shared" si="109"/>
        <v/>
      </c>
      <c r="C2323" s="105" t="str">
        <f t="shared" si="110"/>
        <v/>
      </c>
      <c r="D2323" s="105" t="str">
        <f t="shared" si="111"/>
        <v/>
      </c>
      <c r="E2323" s="106" t="s">
        <v>2406</v>
      </c>
      <c r="F2323" s="106" t="s">
        <v>2906</v>
      </c>
      <c r="G2323" s="106" t="s">
        <v>710</v>
      </c>
      <c r="H2323" s="106" t="s">
        <v>799</v>
      </c>
      <c r="I2323" s="106">
        <v>16</v>
      </c>
      <c r="J2323" s="106"/>
      <c r="K2323" s="106"/>
      <c r="L2323" s="106" t="s">
        <v>711</v>
      </c>
      <c r="M2323" s="106" t="s">
        <v>924</v>
      </c>
      <c r="N2323" s="106">
        <v>0.37</v>
      </c>
      <c r="O2323" s="106">
        <v>1.2</v>
      </c>
      <c r="P2323" s="106" t="s">
        <v>2511</v>
      </c>
      <c r="Q2323" s="107" t="s">
        <v>3101</v>
      </c>
      <c r="R2323" s="107" t="s">
        <v>12</v>
      </c>
    </row>
    <row r="2324" spans="2:18" ht="20.100000000000001" customHeight="1" x14ac:dyDescent="0.4">
      <c r="B2324" s="105" t="str">
        <f t="shared" si="109"/>
        <v/>
      </c>
      <c r="C2324" s="105" t="str">
        <f t="shared" si="110"/>
        <v/>
      </c>
      <c r="D2324" s="105" t="str">
        <f t="shared" si="111"/>
        <v/>
      </c>
      <c r="E2324" s="106" t="s">
        <v>2406</v>
      </c>
      <c r="F2324" s="106" t="s">
        <v>2906</v>
      </c>
      <c r="G2324" s="106" t="s">
        <v>710</v>
      </c>
      <c r="H2324" s="106" t="s">
        <v>802</v>
      </c>
      <c r="I2324" s="106">
        <v>16</v>
      </c>
      <c r="J2324" s="106"/>
      <c r="K2324" s="106"/>
      <c r="L2324" s="106" t="s">
        <v>711</v>
      </c>
      <c r="M2324" s="106" t="s">
        <v>924</v>
      </c>
      <c r="N2324" s="106">
        <v>0.36</v>
      </c>
      <c r="O2324" s="106">
        <v>1.2</v>
      </c>
      <c r="P2324" s="106" t="s">
        <v>2511</v>
      </c>
      <c r="Q2324" s="107" t="s">
        <v>3102</v>
      </c>
      <c r="R2324" s="107" t="s">
        <v>12</v>
      </c>
    </row>
    <row r="2325" spans="2:18" ht="20.100000000000001" customHeight="1" x14ac:dyDescent="0.4">
      <c r="B2325" s="105" t="str">
        <f t="shared" si="109"/>
        <v/>
      </c>
      <c r="C2325" s="105" t="str">
        <f t="shared" si="110"/>
        <v/>
      </c>
      <c r="D2325" s="105" t="str">
        <f t="shared" si="111"/>
        <v/>
      </c>
      <c r="E2325" s="106" t="s">
        <v>2406</v>
      </c>
      <c r="F2325" s="106" t="s">
        <v>2906</v>
      </c>
      <c r="G2325" s="106" t="s">
        <v>721</v>
      </c>
      <c r="H2325" s="106" t="s">
        <v>799</v>
      </c>
      <c r="I2325" s="106">
        <v>16</v>
      </c>
      <c r="J2325" s="106"/>
      <c r="K2325" s="106"/>
      <c r="L2325" s="106" t="s">
        <v>722</v>
      </c>
      <c r="M2325" s="106" t="s">
        <v>924</v>
      </c>
      <c r="N2325" s="106">
        <v>0.37</v>
      </c>
      <c r="O2325" s="106">
        <v>1.2</v>
      </c>
      <c r="P2325" s="106" t="s">
        <v>2511</v>
      </c>
      <c r="Q2325" s="107" t="s">
        <v>3103</v>
      </c>
      <c r="R2325" s="107" t="s">
        <v>12</v>
      </c>
    </row>
    <row r="2326" spans="2:18" ht="20.100000000000001" customHeight="1" x14ac:dyDescent="0.4">
      <c r="B2326" s="105" t="str">
        <f t="shared" si="109"/>
        <v/>
      </c>
      <c r="C2326" s="105" t="str">
        <f t="shared" si="110"/>
        <v/>
      </c>
      <c r="D2326" s="105" t="str">
        <f t="shared" si="111"/>
        <v/>
      </c>
      <c r="E2326" s="106" t="s">
        <v>2406</v>
      </c>
      <c r="F2326" s="106" t="s">
        <v>2906</v>
      </c>
      <c r="G2326" s="106" t="s">
        <v>721</v>
      </c>
      <c r="H2326" s="106" t="s">
        <v>802</v>
      </c>
      <c r="I2326" s="106">
        <v>16</v>
      </c>
      <c r="J2326" s="106"/>
      <c r="K2326" s="106"/>
      <c r="L2326" s="106" t="s">
        <v>722</v>
      </c>
      <c r="M2326" s="106" t="s">
        <v>924</v>
      </c>
      <c r="N2326" s="106">
        <v>0.36</v>
      </c>
      <c r="O2326" s="106">
        <v>1.2</v>
      </c>
      <c r="P2326" s="106" t="s">
        <v>2511</v>
      </c>
      <c r="Q2326" s="107" t="s">
        <v>3104</v>
      </c>
      <c r="R2326" s="107" t="s">
        <v>12</v>
      </c>
    </row>
    <row r="2327" spans="2:18" ht="20.100000000000001" customHeight="1" x14ac:dyDescent="0.4">
      <c r="B2327" s="105" t="str">
        <f t="shared" si="109"/>
        <v/>
      </c>
      <c r="C2327" s="105" t="str">
        <f t="shared" si="110"/>
        <v/>
      </c>
      <c r="D2327" s="105" t="str">
        <f t="shared" si="111"/>
        <v/>
      </c>
      <c r="E2327" s="106" t="s">
        <v>2406</v>
      </c>
      <c r="F2327" s="106" t="s">
        <v>2906</v>
      </c>
      <c r="G2327" s="106" t="s">
        <v>773</v>
      </c>
      <c r="H2327" s="106" t="s">
        <v>799</v>
      </c>
      <c r="I2327" s="106">
        <v>16</v>
      </c>
      <c r="J2327" s="106"/>
      <c r="K2327" s="106"/>
      <c r="L2327" s="106" t="s">
        <v>774</v>
      </c>
      <c r="M2327" s="106" t="s">
        <v>924</v>
      </c>
      <c r="N2327" s="106">
        <v>0.37</v>
      </c>
      <c r="O2327" s="106">
        <v>1.2</v>
      </c>
      <c r="P2327" s="106" t="s">
        <v>2511</v>
      </c>
      <c r="Q2327" s="107" t="s">
        <v>3105</v>
      </c>
      <c r="R2327" s="107" t="s">
        <v>12</v>
      </c>
    </row>
    <row r="2328" spans="2:18" ht="20.100000000000001" customHeight="1" x14ac:dyDescent="0.4">
      <c r="B2328" s="105" t="str">
        <f t="shared" si="109"/>
        <v/>
      </c>
      <c r="C2328" s="105" t="str">
        <f t="shared" si="110"/>
        <v/>
      </c>
      <c r="D2328" s="105" t="str">
        <f t="shared" si="111"/>
        <v/>
      </c>
      <c r="E2328" s="106" t="s">
        <v>2406</v>
      </c>
      <c r="F2328" s="106" t="s">
        <v>2906</v>
      </c>
      <c r="G2328" s="106" t="s">
        <v>773</v>
      </c>
      <c r="H2328" s="106" t="s">
        <v>802</v>
      </c>
      <c r="I2328" s="106">
        <v>15</v>
      </c>
      <c r="J2328" s="106"/>
      <c r="K2328" s="106"/>
      <c r="L2328" s="106" t="s">
        <v>774</v>
      </c>
      <c r="M2328" s="106" t="s">
        <v>924</v>
      </c>
      <c r="N2328" s="106">
        <v>0.36</v>
      </c>
      <c r="O2328" s="106">
        <v>1.2</v>
      </c>
      <c r="P2328" s="106" t="s">
        <v>2511</v>
      </c>
      <c r="Q2328" s="107" t="s">
        <v>3106</v>
      </c>
      <c r="R2328" s="107" t="s">
        <v>12</v>
      </c>
    </row>
    <row r="2329" spans="2:18" ht="20.100000000000001" customHeight="1" x14ac:dyDescent="0.4">
      <c r="B2329" s="105" t="str">
        <f t="shared" si="109"/>
        <v/>
      </c>
      <c r="C2329" s="105" t="str">
        <f t="shared" si="110"/>
        <v/>
      </c>
      <c r="D2329" s="105" t="str">
        <f t="shared" si="111"/>
        <v/>
      </c>
      <c r="E2329" s="106" t="s">
        <v>2406</v>
      </c>
      <c r="F2329" s="106" t="s">
        <v>2906</v>
      </c>
      <c r="G2329" s="106" t="s">
        <v>773</v>
      </c>
      <c r="H2329" s="106" t="s">
        <v>799</v>
      </c>
      <c r="I2329" s="106">
        <v>15</v>
      </c>
      <c r="J2329" s="106"/>
      <c r="K2329" s="106"/>
      <c r="L2329" s="106" t="s">
        <v>1266</v>
      </c>
      <c r="M2329" s="106" t="s">
        <v>924</v>
      </c>
      <c r="N2329" s="106">
        <v>0.37</v>
      </c>
      <c r="O2329" s="106">
        <v>1.2</v>
      </c>
      <c r="P2329" s="106" t="s">
        <v>2511</v>
      </c>
      <c r="Q2329" s="107" t="s">
        <v>3107</v>
      </c>
      <c r="R2329" s="107" t="s">
        <v>12</v>
      </c>
    </row>
    <row r="2330" spans="2:18" ht="20.100000000000001" customHeight="1" x14ac:dyDescent="0.4">
      <c r="B2330" s="105" t="str">
        <f t="shared" si="109"/>
        <v/>
      </c>
      <c r="C2330" s="105" t="str">
        <f t="shared" si="110"/>
        <v/>
      </c>
      <c r="D2330" s="105" t="str">
        <f t="shared" si="111"/>
        <v/>
      </c>
      <c r="E2330" s="106" t="s">
        <v>2406</v>
      </c>
      <c r="F2330" s="106" t="s">
        <v>2906</v>
      </c>
      <c r="G2330" s="106" t="s">
        <v>773</v>
      </c>
      <c r="H2330" s="106" t="s">
        <v>802</v>
      </c>
      <c r="I2330" s="106">
        <v>14</v>
      </c>
      <c r="J2330" s="106"/>
      <c r="K2330" s="106"/>
      <c r="L2330" s="106" t="s">
        <v>1266</v>
      </c>
      <c r="M2330" s="106" t="s">
        <v>924</v>
      </c>
      <c r="N2330" s="106">
        <v>0.36</v>
      </c>
      <c r="O2330" s="106">
        <v>1.2</v>
      </c>
      <c r="P2330" s="106" t="s">
        <v>2511</v>
      </c>
      <c r="Q2330" s="107" t="s">
        <v>3108</v>
      </c>
      <c r="R2330" s="107" t="s">
        <v>12</v>
      </c>
    </row>
    <row r="2331" spans="2:18" ht="20.100000000000001" customHeight="1" x14ac:dyDescent="0.4">
      <c r="B2331" s="105" t="str">
        <f t="shared" si="109"/>
        <v/>
      </c>
      <c r="C2331" s="105" t="str">
        <f t="shared" si="110"/>
        <v/>
      </c>
      <c r="D2331" s="105" t="str">
        <f t="shared" si="111"/>
        <v/>
      </c>
      <c r="E2331" s="106" t="s">
        <v>2406</v>
      </c>
      <c r="F2331" s="106" t="s">
        <v>2906</v>
      </c>
      <c r="G2331" s="106" t="s">
        <v>778</v>
      </c>
      <c r="H2331" s="106" t="s">
        <v>799</v>
      </c>
      <c r="I2331" s="106">
        <v>16</v>
      </c>
      <c r="J2331" s="106"/>
      <c r="K2331" s="106"/>
      <c r="L2331" s="106" t="s">
        <v>779</v>
      </c>
      <c r="M2331" s="106" t="s">
        <v>924</v>
      </c>
      <c r="N2331" s="106">
        <v>0.37</v>
      </c>
      <c r="O2331" s="106">
        <v>1.2</v>
      </c>
      <c r="P2331" s="106" t="s">
        <v>2511</v>
      </c>
      <c r="Q2331" s="107" t="s">
        <v>3109</v>
      </c>
      <c r="R2331" s="107" t="s">
        <v>12</v>
      </c>
    </row>
    <row r="2332" spans="2:18" ht="20.100000000000001" customHeight="1" x14ac:dyDescent="0.4">
      <c r="B2332" s="105" t="str">
        <f t="shared" si="109"/>
        <v/>
      </c>
      <c r="C2332" s="105" t="str">
        <f t="shared" si="110"/>
        <v/>
      </c>
      <c r="D2332" s="105" t="str">
        <f t="shared" si="111"/>
        <v/>
      </c>
      <c r="E2332" s="106" t="s">
        <v>2406</v>
      </c>
      <c r="F2332" s="106" t="s">
        <v>2906</v>
      </c>
      <c r="G2332" s="106" t="s">
        <v>778</v>
      </c>
      <c r="H2332" s="106" t="s">
        <v>802</v>
      </c>
      <c r="I2332" s="106">
        <v>15</v>
      </c>
      <c r="J2332" s="106"/>
      <c r="K2332" s="106"/>
      <c r="L2332" s="106" t="s">
        <v>779</v>
      </c>
      <c r="M2332" s="106" t="s">
        <v>924</v>
      </c>
      <c r="N2332" s="106">
        <v>0.36</v>
      </c>
      <c r="O2332" s="106">
        <v>1.2</v>
      </c>
      <c r="P2332" s="106" t="s">
        <v>2511</v>
      </c>
      <c r="Q2332" s="107" t="s">
        <v>3110</v>
      </c>
      <c r="R2332" s="107" t="s">
        <v>12</v>
      </c>
    </row>
    <row r="2333" spans="2:18" ht="20.100000000000001" customHeight="1" x14ac:dyDescent="0.4">
      <c r="B2333" s="105" t="str">
        <f t="shared" si="109"/>
        <v/>
      </c>
      <c r="C2333" s="105" t="str">
        <f t="shared" si="110"/>
        <v/>
      </c>
      <c r="D2333" s="105" t="str">
        <f t="shared" si="111"/>
        <v/>
      </c>
      <c r="E2333" s="106" t="s">
        <v>2406</v>
      </c>
      <c r="F2333" s="106" t="s">
        <v>2906</v>
      </c>
      <c r="G2333" s="106" t="s">
        <v>778</v>
      </c>
      <c r="H2333" s="106" t="s">
        <v>799</v>
      </c>
      <c r="I2333" s="106">
        <v>15</v>
      </c>
      <c r="J2333" s="106"/>
      <c r="K2333" s="106"/>
      <c r="L2333" s="106" t="s">
        <v>1269</v>
      </c>
      <c r="M2333" s="106" t="s">
        <v>924</v>
      </c>
      <c r="N2333" s="106">
        <v>0.37</v>
      </c>
      <c r="O2333" s="106">
        <v>1.2</v>
      </c>
      <c r="P2333" s="106" t="s">
        <v>2511</v>
      </c>
      <c r="Q2333" s="107" t="s">
        <v>3111</v>
      </c>
      <c r="R2333" s="107" t="s">
        <v>12</v>
      </c>
    </row>
    <row r="2334" spans="2:18" ht="20.100000000000001" customHeight="1" x14ac:dyDescent="0.4">
      <c r="B2334" s="105" t="str">
        <f t="shared" si="109"/>
        <v/>
      </c>
      <c r="C2334" s="105" t="str">
        <f t="shared" si="110"/>
        <v/>
      </c>
      <c r="D2334" s="105" t="str">
        <f t="shared" si="111"/>
        <v/>
      </c>
      <c r="E2334" s="106" t="s">
        <v>2406</v>
      </c>
      <c r="F2334" s="106" t="s">
        <v>2906</v>
      </c>
      <c r="G2334" s="106" t="s">
        <v>778</v>
      </c>
      <c r="H2334" s="106" t="s">
        <v>802</v>
      </c>
      <c r="I2334" s="106">
        <v>14</v>
      </c>
      <c r="J2334" s="106"/>
      <c r="K2334" s="106"/>
      <c r="L2334" s="106" t="s">
        <v>1269</v>
      </c>
      <c r="M2334" s="106" t="s">
        <v>924</v>
      </c>
      <c r="N2334" s="106">
        <v>0.36</v>
      </c>
      <c r="O2334" s="106">
        <v>1.2</v>
      </c>
      <c r="P2334" s="106" t="s">
        <v>2511</v>
      </c>
      <c r="Q2334" s="107" t="s">
        <v>3112</v>
      </c>
      <c r="R2334" s="107" t="s">
        <v>12</v>
      </c>
    </row>
    <row r="2335" spans="2:18" ht="20.100000000000001" customHeight="1" x14ac:dyDescent="0.4">
      <c r="B2335" s="105" t="str">
        <f t="shared" si="109"/>
        <v/>
      </c>
      <c r="C2335" s="105" t="str">
        <f t="shared" si="110"/>
        <v/>
      </c>
      <c r="D2335" s="105" t="str">
        <f t="shared" si="111"/>
        <v/>
      </c>
      <c r="E2335" s="106" t="s">
        <v>2406</v>
      </c>
      <c r="F2335" s="106" t="s">
        <v>2906</v>
      </c>
      <c r="G2335" s="106" t="s">
        <v>782</v>
      </c>
      <c r="H2335" s="106" t="s">
        <v>799</v>
      </c>
      <c r="I2335" s="106">
        <v>16</v>
      </c>
      <c r="J2335" s="106"/>
      <c r="K2335" s="106"/>
      <c r="L2335" s="106" t="s">
        <v>783</v>
      </c>
      <c r="M2335" s="106" t="s">
        <v>924</v>
      </c>
      <c r="N2335" s="106">
        <v>0.34</v>
      </c>
      <c r="O2335" s="106">
        <v>1.2</v>
      </c>
      <c r="P2335" s="106" t="s">
        <v>2511</v>
      </c>
      <c r="Q2335" s="107" t="s">
        <v>3113</v>
      </c>
      <c r="R2335" s="107" t="s">
        <v>12</v>
      </c>
    </row>
    <row r="2336" spans="2:18" ht="20.100000000000001" customHeight="1" x14ac:dyDescent="0.4">
      <c r="B2336" s="105" t="str">
        <f t="shared" si="109"/>
        <v/>
      </c>
      <c r="C2336" s="105" t="str">
        <f t="shared" si="110"/>
        <v/>
      </c>
      <c r="D2336" s="105" t="str">
        <f t="shared" si="111"/>
        <v/>
      </c>
      <c r="E2336" s="106" t="s">
        <v>2406</v>
      </c>
      <c r="F2336" s="106" t="s">
        <v>2906</v>
      </c>
      <c r="G2336" s="106" t="s">
        <v>782</v>
      </c>
      <c r="H2336" s="106" t="s">
        <v>802</v>
      </c>
      <c r="I2336" s="106">
        <v>15</v>
      </c>
      <c r="J2336" s="106"/>
      <c r="K2336" s="106"/>
      <c r="L2336" s="106" t="s">
        <v>783</v>
      </c>
      <c r="M2336" s="106" t="s">
        <v>924</v>
      </c>
      <c r="N2336" s="106">
        <v>0.34</v>
      </c>
      <c r="O2336" s="106">
        <v>1.2</v>
      </c>
      <c r="P2336" s="106" t="s">
        <v>2511</v>
      </c>
      <c r="Q2336" s="107" t="s">
        <v>3114</v>
      </c>
      <c r="R2336" s="107" t="s">
        <v>12</v>
      </c>
    </row>
    <row r="2337" spans="2:18" ht="20.100000000000001" customHeight="1" x14ac:dyDescent="0.4">
      <c r="B2337" s="105" t="str">
        <f t="shared" si="109"/>
        <v/>
      </c>
      <c r="C2337" s="105" t="str">
        <f t="shared" si="110"/>
        <v/>
      </c>
      <c r="D2337" s="105" t="str">
        <f t="shared" si="111"/>
        <v/>
      </c>
      <c r="E2337" s="106" t="s">
        <v>2406</v>
      </c>
      <c r="F2337" s="106" t="s">
        <v>2906</v>
      </c>
      <c r="G2337" s="106" t="s">
        <v>2437</v>
      </c>
      <c r="H2337" s="106" t="s">
        <v>799</v>
      </c>
      <c r="I2337" s="106">
        <v>16</v>
      </c>
      <c r="J2337" s="106"/>
      <c r="K2337" s="106"/>
      <c r="L2337" s="106" t="s">
        <v>2438</v>
      </c>
      <c r="M2337" s="106" t="s">
        <v>924</v>
      </c>
      <c r="N2337" s="106">
        <v>0.36</v>
      </c>
      <c r="O2337" s="106">
        <v>1.2</v>
      </c>
      <c r="P2337" s="106" t="s">
        <v>2511</v>
      </c>
      <c r="Q2337" s="107" t="s">
        <v>3115</v>
      </c>
      <c r="R2337" s="107" t="s">
        <v>12</v>
      </c>
    </row>
    <row r="2338" spans="2:18" ht="20.100000000000001" customHeight="1" x14ac:dyDescent="0.4">
      <c r="B2338" s="105" t="str">
        <f t="shared" si="109"/>
        <v/>
      </c>
      <c r="C2338" s="105" t="str">
        <f t="shared" si="110"/>
        <v/>
      </c>
      <c r="D2338" s="105" t="str">
        <f t="shared" si="111"/>
        <v/>
      </c>
      <c r="E2338" s="106" t="s">
        <v>2406</v>
      </c>
      <c r="F2338" s="106" t="s">
        <v>2906</v>
      </c>
      <c r="G2338" s="106" t="s">
        <v>2437</v>
      </c>
      <c r="H2338" s="106" t="s">
        <v>802</v>
      </c>
      <c r="I2338" s="106">
        <v>15</v>
      </c>
      <c r="J2338" s="106"/>
      <c r="K2338" s="106"/>
      <c r="L2338" s="106" t="s">
        <v>2438</v>
      </c>
      <c r="M2338" s="106" t="s">
        <v>924</v>
      </c>
      <c r="N2338" s="106">
        <v>0.36</v>
      </c>
      <c r="O2338" s="106">
        <v>1.2</v>
      </c>
      <c r="P2338" s="106" t="s">
        <v>2511</v>
      </c>
      <c r="Q2338" s="107" t="s">
        <v>3116</v>
      </c>
      <c r="R2338" s="107" t="s">
        <v>12</v>
      </c>
    </row>
    <row r="2339" spans="2:18" ht="20.100000000000001" customHeight="1" x14ac:dyDescent="0.4">
      <c r="B2339" s="105" t="str">
        <f t="shared" si="109"/>
        <v/>
      </c>
      <c r="C2339" s="105" t="str">
        <f t="shared" si="110"/>
        <v/>
      </c>
      <c r="D2339" s="105" t="str">
        <f t="shared" si="111"/>
        <v/>
      </c>
      <c r="E2339" s="106" t="s">
        <v>2406</v>
      </c>
      <c r="F2339" s="106" t="s">
        <v>2906</v>
      </c>
      <c r="G2339" s="106" t="s">
        <v>2442</v>
      </c>
      <c r="H2339" s="106" t="s">
        <v>799</v>
      </c>
      <c r="I2339" s="106">
        <v>16</v>
      </c>
      <c r="J2339" s="106"/>
      <c r="K2339" s="106"/>
      <c r="L2339" s="106" t="s">
        <v>2443</v>
      </c>
      <c r="M2339" s="106" t="s">
        <v>924</v>
      </c>
      <c r="N2339" s="106">
        <v>0.36</v>
      </c>
      <c r="O2339" s="106">
        <v>1.2</v>
      </c>
      <c r="P2339" s="106" t="s">
        <v>2511</v>
      </c>
      <c r="Q2339" s="107" t="s">
        <v>3117</v>
      </c>
      <c r="R2339" s="107" t="s">
        <v>12</v>
      </c>
    </row>
    <row r="2340" spans="2:18" ht="20.100000000000001" customHeight="1" x14ac:dyDescent="0.4">
      <c r="B2340" s="105" t="str">
        <f t="shared" si="109"/>
        <v/>
      </c>
      <c r="C2340" s="105" t="str">
        <f t="shared" si="110"/>
        <v/>
      </c>
      <c r="D2340" s="105" t="str">
        <f t="shared" si="111"/>
        <v/>
      </c>
      <c r="E2340" s="106" t="s">
        <v>2406</v>
      </c>
      <c r="F2340" s="106" t="s">
        <v>2906</v>
      </c>
      <c r="G2340" s="106" t="s">
        <v>2442</v>
      </c>
      <c r="H2340" s="106" t="s">
        <v>802</v>
      </c>
      <c r="I2340" s="106">
        <v>15</v>
      </c>
      <c r="J2340" s="106"/>
      <c r="K2340" s="106"/>
      <c r="L2340" s="106" t="s">
        <v>2443</v>
      </c>
      <c r="M2340" s="106" t="s">
        <v>924</v>
      </c>
      <c r="N2340" s="106">
        <v>0.36</v>
      </c>
      <c r="O2340" s="106">
        <v>1.2</v>
      </c>
      <c r="P2340" s="106" t="s">
        <v>2511</v>
      </c>
      <c r="Q2340" s="107" t="s">
        <v>3118</v>
      </c>
      <c r="R2340" s="107" t="s">
        <v>12</v>
      </c>
    </row>
    <row r="2341" spans="2:18" ht="20.100000000000001" customHeight="1" x14ac:dyDescent="0.4">
      <c r="B2341" s="105" t="str">
        <f t="shared" si="109"/>
        <v/>
      </c>
      <c r="C2341" s="105" t="str">
        <f t="shared" si="110"/>
        <v/>
      </c>
      <c r="D2341" s="105" t="str">
        <f t="shared" si="111"/>
        <v/>
      </c>
      <c r="E2341" s="106" t="s">
        <v>695</v>
      </c>
      <c r="F2341" s="106" t="s">
        <v>794</v>
      </c>
      <c r="G2341" s="106" t="s">
        <v>710</v>
      </c>
      <c r="H2341" s="106" t="s">
        <v>765</v>
      </c>
      <c r="I2341" s="106">
        <v>6</v>
      </c>
      <c r="J2341" s="106" t="s">
        <v>711</v>
      </c>
      <c r="K2341" s="106">
        <v>7</v>
      </c>
      <c r="L2341" s="106" t="s">
        <v>765</v>
      </c>
      <c r="M2341" s="106" t="s">
        <v>924</v>
      </c>
      <c r="N2341" s="106">
        <v>0.44</v>
      </c>
      <c r="O2341" s="106">
        <v>1.2</v>
      </c>
      <c r="P2341" s="106" t="s">
        <v>701</v>
      </c>
      <c r="Q2341" s="107" t="s">
        <v>3119</v>
      </c>
      <c r="R2341" s="107" t="s">
        <v>275</v>
      </c>
    </row>
    <row r="2342" spans="2:18" ht="20.100000000000001" customHeight="1" x14ac:dyDescent="0.4">
      <c r="B2342" s="105" t="str">
        <f t="shared" si="109"/>
        <v/>
      </c>
      <c r="C2342" s="105" t="str">
        <f t="shared" si="110"/>
        <v/>
      </c>
      <c r="D2342" s="105" t="str">
        <f t="shared" si="111"/>
        <v/>
      </c>
      <c r="E2342" s="106" t="s">
        <v>695</v>
      </c>
      <c r="F2342" s="106" t="s">
        <v>794</v>
      </c>
      <c r="G2342" s="106" t="s">
        <v>721</v>
      </c>
      <c r="H2342" s="106" t="s">
        <v>765</v>
      </c>
      <c r="I2342" s="106">
        <v>6</v>
      </c>
      <c r="J2342" s="106" t="s">
        <v>722</v>
      </c>
      <c r="K2342" s="106">
        <v>6</v>
      </c>
      <c r="L2342" s="106" t="s">
        <v>765</v>
      </c>
      <c r="M2342" s="106" t="s">
        <v>924</v>
      </c>
      <c r="N2342" s="106">
        <v>0.44</v>
      </c>
      <c r="O2342" s="106">
        <v>1.2</v>
      </c>
      <c r="P2342" s="106" t="s">
        <v>714</v>
      </c>
      <c r="Q2342" s="107" t="s">
        <v>3120</v>
      </c>
      <c r="R2342" s="107" t="s">
        <v>275</v>
      </c>
    </row>
    <row r="2343" spans="2:18" ht="20.100000000000001" customHeight="1" x14ac:dyDescent="0.4">
      <c r="B2343" s="105" t="str">
        <f t="shared" si="109"/>
        <v/>
      </c>
      <c r="C2343" s="105" t="str">
        <f t="shared" si="110"/>
        <v/>
      </c>
      <c r="D2343" s="105" t="str">
        <f t="shared" si="111"/>
        <v/>
      </c>
      <c r="E2343" s="106" t="s">
        <v>695</v>
      </c>
      <c r="F2343" s="106" t="s">
        <v>794</v>
      </c>
      <c r="G2343" s="106" t="s">
        <v>773</v>
      </c>
      <c r="H2343" s="106" t="s">
        <v>733</v>
      </c>
      <c r="I2343" s="106">
        <v>6</v>
      </c>
      <c r="J2343" s="106" t="s">
        <v>774</v>
      </c>
      <c r="K2343" s="106">
        <v>6</v>
      </c>
      <c r="L2343" s="106" t="s">
        <v>733</v>
      </c>
      <c r="M2343" s="106" t="s">
        <v>924</v>
      </c>
      <c r="N2343" s="106">
        <v>0.44</v>
      </c>
      <c r="O2343" s="106">
        <v>1.2</v>
      </c>
      <c r="P2343" s="106" t="s">
        <v>714</v>
      </c>
      <c r="Q2343" s="107" t="s">
        <v>3121</v>
      </c>
      <c r="R2343" s="107" t="s">
        <v>275</v>
      </c>
    </row>
    <row r="2344" spans="2:18" ht="20.100000000000001" customHeight="1" x14ac:dyDescent="0.4">
      <c r="B2344" s="105" t="str">
        <f t="shared" si="109"/>
        <v/>
      </c>
      <c r="C2344" s="105" t="str">
        <f t="shared" si="110"/>
        <v/>
      </c>
      <c r="D2344" s="105" t="str">
        <f t="shared" si="111"/>
        <v/>
      </c>
      <c r="E2344" s="106" t="s">
        <v>695</v>
      </c>
      <c r="F2344" s="106" t="s">
        <v>794</v>
      </c>
      <c r="G2344" s="106" t="s">
        <v>778</v>
      </c>
      <c r="H2344" s="106" t="s">
        <v>733</v>
      </c>
      <c r="I2344" s="106">
        <v>6</v>
      </c>
      <c r="J2344" s="106" t="s">
        <v>779</v>
      </c>
      <c r="K2344" s="106">
        <v>6</v>
      </c>
      <c r="L2344" s="106" t="s">
        <v>733</v>
      </c>
      <c r="M2344" s="106" t="s">
        <v>924</v>
      </c>
      <c r="N2344" s="106">
        <v>0.44</v>
      </c>
      <c r="O2344" s="106">
        <v>1.2</v>
      </c>
      <c r="P2344" s="106" t="s">
        <v>714</v>
      </c>
      <c r="Q2344" s="107" t="s">
        <v>3122</v>
      </c>
      <c r="R2344" s="107" t="s">
        <v>275</v>
      </c>
    </row>
    <row r="2345" spans="2:18" ht="20.100000000000001" customHeight="1" x14ac:dyDescent="0.4">
      <c r="B2345" s="105" t="str">
        <f t="shared" si="109"/>
        <v/>
      </c>
      <c r="C2345" s="105" t="str">
        <f t="shared" si="110"/>
        <v/>
      </c>
      <c r="D2345" s="105" t="str">
        <f t="shared" si="111"/>
        <v/>
      </c>
      <c r="E2345" s="106" t="s">
        <v>695</v>
      </c>
      <c r="F2345" s="106" t="s">
        <v>794</v>
      </c>
      <c r="G2345" s="106" t="s">
        <v>782</v>
      </c>
      <c r="H2345" s="106" t="s">
        <v>733</v>
      </c>
      <c r="I2345" s="106">
        <v>6</v>
      </c>
      <c r="J2345" s="106" t="s">
        <v>783</v>
      </c>
      <c r="K2345" s="106">
        <v>6</v>
      </c>
      <c r="L2345" s="106" t="s">
        <v>733</v>
      </c>
      <c r="M2345" s="106" t="s">
        <v>924</v>
      </c>
      <c r="N2345" s="106">
        <v>0.37</v>
      </c>
      <c r="O2345" s="106">
        <v>1.2</v>
      </c>
      <c r="P2345" s="106" t="s">
        <v>714</v>
      </c>
      <c r="Q2345" s="107" t="s">
        <v>3123</v>
      </c>
      <c r="R2345" s="107" t="s">
        <v>275</v>
      </c>
    </row>
    <row r="2346" spans="2:18" ht="20.100000000000001" customHeight="1" x14ac:dyDescent="0.4">
      <c r="B2346" s="105" t="str">
        <f t="shared" si="109"/>
        <v/>
      </c>
      <c r="C2346" s="105" t="str">
        <f t="shared" si="110"/>
        <v/>
      </c>
      <c r="D2346" s="105" t="str">
        <f t="shared" si="111"/>
        <v/>
      </c>
      <c r="E2346" s="106" t="s">
        <v>695</v>
      </c>
      <c r="F2346" s="106" t="s">
        <v>696</v>
      </c>
      <c r="G2346" s="106" t="s">
        <v>721</v>
      </c>
      <c r="H2346" s="106" t="s">
        <v>717</v>
      </c>
      <c r="I2346" s="106">
        <v>6</v>
      </c>
      <c r="J2346" s="106" t="s">
        <v>722</v>
      </c>
      <c r="K2346" s="106">
        <v>6</v>
      </c>
      <c r="L2346" s="106" t="s">
        <v>717</v>
      </c>
      <c r="M2346" s="106" t="s">
        <v>924</v>
      </c>
      <c r="N2346" s="106">
        <v>0.32</v>
      </c>
      <c r="O2346" s="106">
        <v>1.2</v>
      </c>
      <c r="P2346" s="106" t="s">
        <v>714</v>
      </c>
      <c r="Q2346" s="107" t="s">
        <v>3124</v>
      </c>
      <c r="R2346" s="107" t="s">
        <v>275</v>
      </c>
    </row>
    <row r="2347" spans="2:18" ht="20.100000000000001" customHeight="1" x14ac:dyDescent="0.4">
      <c r="B2347" s="105" t="str">
        <f t="shared" si="109"/>
        <v/>
      </c>
      <c r="C2347" s="105" t="str">
        <f t="shared" si="110"/>
        <v/>
      </c>
      <c r="D2347" s="105" t="str">
        <f t="shared" si="111"/>
        <v/>
      </c>
      <c r="E2347" s="106" t="s">
        <v>695</v>
      </c>
      <c r="F2347" s="106" t="s">
        <v>696</v>
      </c>
      <c r="G2347" s="106" t="s">
        <v>773</v>
      </c>
      <c r="H2347" s="106" t="s">
        <v>698</v>
      </c>
      <c r="I2347" s="106">
        <v>6</v>
      </c>
      <c r="J2347" s="106" t="s">
        <v>774</v>
      </c>
      <c r="K2347" s="106">
        <v>6</v>
      </c>
      <c r="L2347" s="106" t="s">
        <v>698</v>
      </c>
      <c r="M2347" s="106" t="s">
        <v>924</v>
      </c>
      <c r="N2347" s="106">
        <v>0.32</v>
      </c>
      <c r="O2347" s="106">
        <v>1.2</v>
      </c>
      <c r="P2347" s="106" t="s">
        <v>714</v>
      </c>
      <c r="Q2347" s="107" t="s">
        <v>3125</v>
      </c>
      <c r="R2347" s="107" t="s">
        <v>275</v>
      </c>
    </row>
    <row r="2348" spans="2:18" ht="20.100000000000001" customHeight="1" x14ac:dyDescent="0.4">
      <c r="B2348" s="105" t="str">
        <f t="shared" si="109"/>
        <v/>
      </c>
      <c r="C2348" s="105" t="str">
        <f t="shared" si="110"/>
        <v/>
      </c>
      <c r="D2348" s="105" t="str">
        <f t="shared" si="111"/>
        <v/>
      </c>
      <c r="E2348" s="106" t="s">
        <v>695</v>
      </c>
      <c r="F2348" s="106" t="s">
        <v>696</v>
      </c>
      <c r="G2348" s="106" t="s">
        <v>778</v>
      </c>
      <c r="H2348" s="106" t="s">
        <v>698</v>
      </c>
      <c r="I2348" s="106">
        <v>6</v>
      </c>
      <c r="J2348" s="106" t="s">
        <v>779</v>
      </c>
      <c r="K2348" s="106">
        <v>6</v>
      </c>
      <c r="L2348" s="106" t="s">
        <v>698</v>
      </c>
      <c r="M2348" s="106" t="s">
        <v>924</v>
      </c>
      <c r="N2348" s="106">
        <v>0.32</v>
      </c>
      <c r="O2348" s="106">
        <v>1.2</v>
      </c>
      <c r="P2348" s="106" t="s">
        <v>714</v>
      </c>
      <c r="Q2348" s="107" t="s">
        <v>3126</v>
      </c>
      <c r="R2348" s="107" t="s">
        <v>275</v>
      </c>
    </row>
    <row r="2349" spans="2:18" ht="20.100000000000001" customHeight="1" x14ac:dyDescent="0.4">
      <c r="B2349" s="105" t="str">
        <f t="shared" si="109"/>
        <v/>
      </c>
      <c r="C2349" s="105" t="str">
        <f t="shared" si="110"/>
        <v/>
      </c>
      <c r="D2349" s="105" t="str">
        <f t="shared" si="111"/>
        <v/>
      </c>
      <c r="E2349" s="106" t="s">
        <v>695</v>
      </c>
      <c r="F2349" s="106" t="s">
        <v>696</v>
      </c>
      <c r="G2349" s="106" t="s">
        <v>782</v>
      </c>
      <c r="H2349" s="106" t="s">
        <v>698</v>
      </c>
      <c r="I2349" s="106">
        <v>6</v>
      </c>
      <c r="J2349" s="106" t="s">
        <v>783</v>
      </c>
      <c r="K2349" s="106">
        <v>6</v>
      </c>
      <c r="L2349" s="106" t="s">
        <v>698</v>
      </c>
      <c r="M2349" s="106" t="s">
        <v>924</v>
      </c>
      <c r="N2349" s="106">
        <v>0.27</v>
      </c>
      <c r="O2349" s="106">
        <v>1.2</v>
      </c>
      <c r="P2349" s="106" t="s">
        <v>714</v>
      </c>
      <c r="Q2349" s="107" t="s">
        <v>3127</v>
      </c>
      <c r="R2349" s="107" t="s">
        <v>275</v>
      </c>
    </row>
    <row r="2350" spans="2:18" ht="20.100000000000001" customHeight="1" x14ac:dyDescent="0.4">
      <c r="B2350" s="105" t="str">
        <f t="shared" si="109"/>
        <v/>
      </c>
      <c r="C2350" s="105" t="str">
        <f t="shared" si="110"/>
        <v/>
      </c>
      <c r="D2350" s="105" t="str">
        <f t="shared" si="111"/>
        <v/>
      </c>
      <c r="E2350" s="106" t="s">
        <v>695</v>
      </c>
      <c r="F2350" s="106" t="s">
        <v>728</v>
      </c>
      <c r="G2350" s="106" t="s">
        <v>710</v>
      </c>
      <c r="H2350" s="106" t="s">
        <v>765</v>
      </c>
      <c r="I2350" s="106">
        <v>6</v>
      </c>
      <c r="J2350" s="106" t="s">
        <v>711</v>
      </c>
      <c r="K2350" s="106">
        <v>7</v>
      </c>
      <c r="L2350" s="106" t="s">
        <v>717</v>
      </c>
      <c r="M2350" s="106" t="s">
        <v>924</v>
      </c>
      <c r="N2350" s="106">
        <v>0.39</v>
      </c>
      <c r="O2350" s="106">
        <v>1.2</v>
      </c>
      <c r="P2350" s="106" t="s">
        <v>714</v>
      </c>
      <c r="Q2350" s="107" t="s">
        <v>3128</v>
      </c>
      <c r="R2350" s="107" t="s">
        <v>275</v>
      </c>
    </row>
    <row r="2351" spans="2:18" ht="20.100000000000001" customHeight="1" x14ac:dyDescent="0.4">
      <c r="B2351" s="105" t="str">
        <f t="shared" si="109"/>
        <v/>
      </c>
      <c r="C2351" s="105" t="str">
        <f t="shared" si="110"/>
        <v/>
      </c>
      <c r="D2351" s="105" t="str">
        <f t="shared" si="111"/>
        <v/>
      </c>
      <c r="E2351" s="106" t="s">
        <v>695</v>
      </c>
      <c r="F2351" s="106" t="s">
        <v>728</v>
      </c>
      <c r="G2351" s="106" t="s">
        <v>721</v>
      </c>
      <c r="H2351" s="106" t="s">
        <v>765</v>
      </c>
      <c r="I2351" s="106">
        <v>6</v>
      </c>
      <c r="J2351" s="106" t="s">
        <v>722</v>
      </c>
      <c r="K2351" s="106">
        <v>6</v>
      </c>
      <c r="L2351" s="106" t="s">
        <v>717</v>
      </c>
      <c r="M2351" s="106" t="s">
        <v>924</v>
      </c>
      <c r="N2351" s="106">
        <v>0.39</v>
      </c>
      <c r="O2351" s="106">
        <v>1.2</v>
      </c>
      <c r="P2351" s="106" t="s">
        <v>714</v>
      </c>
      <c r="Q2351" s="107" t="s">
        <v>3129</v>
      </c>
      <c r="R2351" s="107" t="s">
        <v>275</v>
      </c>
    </row>
    <row r="2352" spans="2:18" ht="20.100000000000001" customHeight="1" x14ac:dyDescent="0.4">
      <c r="B2352" s="105" t="str">
        <f t="shared" si="109"/>
        <v/>
      </c>
      <c r="C2352" s="105" t="str">
        <f t="shared" si="110"/>
        <v/>
      </c>
      <c r="D2352" s="105" t="str">
        <f t="shared" si="111"/>
        <v/>
      </c>
      <c r="E2352" s="106" t="s">
        <v>695</v>
      </c>
      <c r="F2352" s="106" t="s">
        <v>728</v>
      </c>
      <c r="G2352" s="106" t="s">
        <v>773</v>
      </c>
      <c r="H2352" s="106" t="s">
        <v>733</v>
      </c>
      <c r="I2352" s="106">
        <v>6</v>
      </c>
      <c r="J2352" s="106" t="s">
        <v>774</v>
      </c>
      <c r="K2352" s="106">
        <v>6</v>
      </c>
      <c r="L2352" s="106" t="s">
        <v>698</v>
      </c>
      <c r="M2352" s="106" t="s">
        <v>924</v>
      </c>
      <c r="N2352" s="106">
        <v>0.4</v>
      </c>
      <c r="O2352" s="106">
        <v>1.2</v>
      </c>
      <c r="P2352" s="106" t="s">
        <v>714</v>
      </c>
      <c r="Q2352" s="107" t="s">
        <v>3130</v>
      </c>
      <c r="R2352" s="107" t="s">
        <v>275</v>
      </c>
    </row>
    <row r="2353" spans="2:18" ht="20.100000000000001" customHeight="1" x14ac:dyDescent="0.4">
      <c r="B2353" s="105" t="str">
        <f t="shared" si="109"/>
        <v/>
      </c>
      <c r="C2353" s="105" t="str">
        <f t="shared" si="110"/>
        <v/>
      </c>
      <c r="D2353" s="105" t="str">
        <f t="shared" si="111"/>
        <v/>
      </c>
      <c r="E2353" s="106" t="s">
        <v>695</v>
      </c>
      <c r="F2353" s="106" t="s">
        <v>728</v>
      </c>
      <c r="G2353" s="106" t="s">
        <v>778</v>
      </c>
      <c r="H2353" s="106" t="s">
        <v>733</v>
      </c>
      <c r="I2353" s="106">
        <v>6</v>
      </c>
      <c r="J2353" s="106" t="s">
        <v>779</v>
      </c>
      <c r="K2353" s="106">
        <v>6</v>
      </c>
      <c r="L2353" s="106" t="s">
        <v>698</v>
      </c>
      <c r="M2353" s="106" t="s">
        <v>924</v>
      </c>
      <c r="N2353" s="106">
        <v>0.4</v>
      </c>
      <c r="O2353" s="106">
        <v>1.2</v>
      </c>
      <c r="P2353" s="106" t="s">
        <v>714</v>
      </c>
      <c r="Q2353" s="107" t="s">
        <v>3131</v>
      </c>
      <c r="R2353" s="107" t="s">
        <v>275</v>
      </c>
    </row>
    <row r="2354" spans="2:18" ht="20.100000000000001" customHeight="1" x14ac:dyDescent="0.4">
      <c r="B2354" s="105" t="str">
        <f t="shared" si="109"/>
        <v/>
      </c>
      <c r="C2354" s="105" t="str">
        <f t="shared" si="110"/>
        <v/>
      </c>
      <c r="D2354" s="105" t="str">
        <f t="shared" si="111"/>
        <v/>
      </c>
      <c r="E2354" s="106" t="s">
        <v>695</v>
      </c>
      <c r="F2354" s="106" t="s">
        <v>728</v>
      </c>
      <c r="G2354" s="106" t="s">
        <v>782</v>
      </c>
      <c r="H2354" s="106" t="s">
        <v>733</v>
      </c>
      <c r="I2354" s="106">
        <v>6</v>
      </c>
      <c r="J2354" s="106" t="s">
        <v>783</v>
      </c>
      <c r="K2354" s="106">
        <v>6</v>
      </c>
      <c r="L2354" s="106" t="s">
        <v>698</v>
      </c>
      <c r="M2354" s="106" t="s">
        <v>924</v>
      </c>
      <c r="N2354" s="106">
        <v>0.35</v>
      </c>
      <c r="O2354" s="106">
        <v>1.2</v>
      </c>
      <c r="P2354" s="106" t="s">
        <v>714</v>
      </c>
      <c r="Q2354" s="107" t="s">
        <v>3132</v>
      </c>
      <c r="R2354" s="107" t="s">
        <v>275</v>
      </c>
    </row>
    <row r="2355" spans="2:18" ht="20.100000000000001" customHeight="1" x14ac:dyDescent="0.4">
      <c r="B2355" s="105" t="str">
        <f t="shared" si="109"/>
        <v/>
      </c>
      <c r="C2355" s="105" t="str">
        <f t="shared" si="110"/>
        <v/>
      </c>
      <c r="D2355" s="105" t="str">
        <f t="shared" si="111"/>
        <v/>
      </c>
      <c r="E2355" s="106" t="s">
        <v>695</v>
      </c>
      <c r="F2355" s="106" t="s">
        <v>798</v>
      </c>
      <c r="G2355" s="106" t="s">
        <v>710</v>
      </c>
      <c r="H2355" s="106" t="s">
        <v>765</v>
      </c>
      <c r="I2355" s="106">
        <v>6</v>
      </c>
      <c r="J2355" s="106" t="s">
        <v>711</v>
      </c>
      <c r="K2355" s="106">
        <v>7</v>
      </c>
      <c r="L2355" s="106" t="s">
        <v>819</v>
      </c>
      <c r="M2355" s="106" t="s">
        <v>924</v>
      </c>
      <c r="N2355" s="106">
        <v>0.36</v>
      </c>
      <c r="O2355" s="106">
        <v>1.2</v>
      </c>
      <c r="P2355" s="106" t="s">
        <v>800</v>
      </c>
      <c r="Q2355" s="107" t="s">
        <v>3133</v>
      </c>
      <c r="R2355" s="107" t="s">
        <v>275</v>
      </c>
    </row>
    <row r="2356" spans="2:18" ht="20.100000000000001" customHeight="1" x14ac:dyDescent="0.4">
      <c r="B2356" s="105" t="str">
        <f t="shared" si="109"/>
        <v/>
      </c>
      <c r="C2356" s="105" t="str">
        <f t="shared" si="110"/>
        <v/>
      </c>
      <c r="D2356" s="105" t="str">
        <f t="shared" si="111"/>
        <v/>
      </c>
      <c r="E2356" s="106" t="s">
        <v>695</v>
      </c>
      <c r="F2356" s="106" t="s">
        <v>798</v>
      </c>
      <c r="G2356" s="106" t="s">
        <v>721</v>
      </c>
      <c r="H2356" s="106" t="s">
        <v>765</v>
      </c>
      <c r="I2356" s="106">
        <v>6</v>
      </c>
      <c r="J2356" s="106" t="s">
        <v>722</v>
      </c>
      <c r="K2356" s="106">
        <v>6</v>
      </c>
      <c r="L2356" s="106" t="s">
        <v>819</v>
      </c>
      <c r="M2356" s="106" t="s">
        <v>924</v>
      </c>
      <c r="N2356" s="106">
        <v>0.36</v>
      </c>
      <c r="O2356" s="106">
        <v>1.2</v>
      </c>
      <c r="P2356" s="106" t="s">
        <v>714</v>
      </c>
      <c r="Q2356" s="107" t="s">
        <v>3134</v>
      </c>
      <c r="R2356" s="107" t="s">
        <v>275</v>
      </c>
    </row>
    <row r="2357" spans="2:18" ht="20.100000000000001" customHeight="1" x14ac:dyDescent="0.4">
      <c r="B2357" s="105" t="str">
        <f t="shared" si="109"/>
        <v/>
      </c>
      <c r="C2357" s="105" t="str">
        <f t="shared" si="110"/>
        <v/>
      </c>
      <c r="D2357" s="105" t="str">
        <f t="shared" si="111"/>
        <v/>
      </c>
      <c r="E2357" s="106" t="s">
        <v>695</v>
      </c>
      <c r="F2357" s="106" t="s">
        <v>798</v>
      </c>
      <c r="G2357" s="106" t="s">
        <v>773</v>
      </c>
      <c r="H2357" s="106" t="s">
        <v>733</v>
      </c>
      <c r="I2357" s="106">
        <v>6</v>
      </c>
      <c r="J2357" s="106" t="s">
        <v>774</v>
      </c>
      <c r="K2357" s="106">
        <v>6</v>
      </c>
      <c r="L2357" s="106" t="s">
        <v>802</v>
      </c>
      <c r="M2357" s="106" t="s">
        <v>924</v>
      </c>
      <c r="N2357" s="106">
        <v>0.36</v>
      </c>
      <c r="O2357" s="106">
        <v>1.2</v>
      </c>
      <c r="P2357" s="106" t="s">
        <v>714</v>
      </c>
      <c r="Q2357" s="107" t="s">
        <v>3135</v>
      </c>
      <c r="R2357" s="107" t="s">
        <v>275</v>
      </c>
    </row>
    <row r="2358" spans="2:18" ht="20.100000000000001" customHeight="1" x14ac:dyDescent="0.4">
      <c r="B2358" s="105" t="str">
        <f t="shared" si="109"/>
        <v/>
      </c>
      <c r="C2358" s="105" t="str">
        <f t="shared" si="110"/>
        <v/>
      </c>
      <c r="D2358" s="105" t="str">
        <f t="shared" si="111"/>
        <v/>
      </c>
      <c r="E2358" s="106" t="s">
        <v>695</v>
      </c>
      <c r="F2358" s="106" t="s">
        <v>798</v>
      </c>
      <c r="G2358" s="106" t="s">
        <v>778</v>
      </c>
      <c r="H2358" s="106" t="s">
        <v>733</v>
      </c>
      <c r="I2358" s="106">
        <v>6</v>
      </c>
      <c r="J2358" s="106" t="s">
        <v>779</v>
      </c>
      <c r="K2358" s="106">
        <v>6</v>
      </c>
      <c r="L2358" s="106" t="s">
        <v>802</v>
      </c>
      <c r="M2358" s="106" t="s">
        <v>924</v>
      </c>
      <c r="N2358" s="106">
        <v>0.36</v>
      </c>
      <c r="O2358" s="106">
        <v>1.2</v>
      </c>
      <c r="P2358" s="106" t="s">
        <v>714</v>
      </c>
      <c r="Q2358" s="107" t="s">
        <v>3136</v>
      </c>
      <c r="R2358" s="107" t="s">
        <v>275</v>
      </c>
    </row>
    <row r="2359" spans="2:18" ht="20.100000000000001" customHeight="1" x14ac:dyDescent="0.4">
      <c r="B2359" s="105" t="str">
        <f t="shared" si="109"/>
        <v/>
      </c>
      <c r="C2359" s="105" t="str">
        <f t="shared" si="110"/>
        <v/>
      </c>
      <c r="D2359" s="105" t="str">
        <f t="shared" si="111"/>
        <v/>
      </c>
      <c r="E2359" s="106" t="s">
        <v>695</v>
      </c>
      <c r="F2359" s="106" t="s">
        <v>798</v>
      </c>
      <c r="G2359" s="106" t="s">
        <v>782</v>
      </c>
      <c r="H2359" s="106" t="s">
        <v>733</v>
      </c>
      <c r="I2359" s="106">
        <v>6</v>
      </c>
      <c r="J2359" s="106" t="s">
        <v>783</v>
      </c>
      <c r="K2359" s="106">
        <v>6</v>
      </c>
      <c r="L2359" s="106" t="s">
        <v>802</v>
      </c>
      <c r="M2359" s="106" t="s">
        <v>924</v>
      </c>
      <c r="N2359" s="106">
        <v>0.33</v>
      </c>
      <c r="O2359" s="106">
        <v>1.2</v>
      </c>
      <c r="P2359" s="106" t="s">
        <v>714</v>
      </c>
      <c r="Q2359" s="107" t="s">
        <v>3137</v>
      </c>
      <c r="R2359" s="107" t="s">
        <v>275</v>
      </c>
    </row>
    <row r="2360" spans="2:18" ht="20.100000000000001" customHeight="1" x14ac:dyDescent="0.4">
      <c r="B2360" s="105" t="str">
        <f t="shared" si="109"/>
        <v/>
      </c>
      <c r="C2360" s="105" t="str">
        <f t="shared" si="110"/>
        <v/>
      </c>
      <c r="D2360" s="105" t="str">
        <f t="shared" si="111"/>
        <v/>
      </c>
      <c r="E2360" s="106" t="s">
        <v>695</v>
      </c>
      <c r="F2360" s="106" t="s">
        <v>1841</v>
      </c>
      <c r="G2360" s="106" t="s">
        <v>697</v>
      </c>
      <c r="H2360" s="106" t="s">
        <v>707</v>
      </c>
      <c r="I2360" s="106">
        <v>10</v>
      </c>
      <c r="J2360" s="106" t="s">
        <v>699</v>
      </c>
      <c r="K2360" s="106">
        <v>10</v>
      </c>
      <c r="L2360" s="106" t="s">
        <v>729</v>
      </c>
      <c r="M2360" s="106" t="s">
        <v>924</v>
      </c>
      <c r="N2360" s="106">
        <v>0.55000000000000004</v>
      </c>
      <c r="O2360" s="106">
        <v>1.2</v>
      </c>
      <c r="P2360" s="106" t="s">
        <v>714</v>
      </c>
      <c r="Q2360" s="107" t="s">
        <v>3138</v>
      </c>
      <c r="R2360" s="107" t="s">
        <v>275</v>
      </c>
    </row>
    <row r="2361" spans="2:18" ht="20.100000000000001" customHeight="1" x14ac:dyDescent="0.4">
      <c r="B2361" s="105" t="str">
        <f t="shared" si="109"/>
        <v/>
      </c>
      <c r="C2361" s="105" t="str">
        <f t="shared" si="110"/>
        <v/>
      </c>
      <c r="D2361" s="105" t="str">
        <f t="shared" si="111"/>
        <v/>
      </c>
      <c r="E2361" s="106" t="s">
        <v>695</v>
      </c>
      <c r="F2361" s="106" t="s">
        <v>1841</v>
      </c>
      <c r="G2361" s="106" t="s">
        <v>697</v>
      </c>
      <c r="H2361" s="106" t="s">
        <v>1817</v>
      </c>
      <c r="I2361" s="106">
        <v>9</v>
      </c>
      <c r="J2361" s="106" t="s">
        <v>699</v>
      </c>
      <c r="K2361" s="106">
        <v>9</v>
      </c>
      <c r="L2361" s="106" t="s">
        <v>733</v>
      </c>
      <c r="M2361" s="106" t="s">
        <v>924</v>
      </c>
      <c r="N2361" s="106">
        <v>0.54</v>
      </c>
      <c r="O2361" s="106">
        <v>1.2</v>
      </c>
      <c r="P2361" s="106" t="s">
        <v>714</v>
      </c>
      <c r="Q2361" s="107" t="s">
        <v>3139</v>
      </c>
      <c r="R2361" s="107" t="s">
        <v>275</v>
      </c>
    </row>
    <row r="2362" spans="2:18" ht="20.100000000000001" customHeight="1" x14ac:dyDescent="0.4">
      <c r="B2362" s="105" t="str">
        <f t="shared" si="109"/>
        <v/>
      </c>
      <c r="C2362" s="105" t="str">
        <f t="shared" si="110"/>
        <v/>
      </c>
      <c r="D2362" s="105" t="str">
        <f t="shared" si="111"/>
        <v/>
      </c>
      <c r="E2362" s="106" t="s">
        <v>695</v>
      </c>
      <c r="F2362" s="106" t="s">
        <v>1841</v>
      </c>
      <c r="G2362" s="106" t="s">
        <v>710</v>
      </c>
      <c r="H2362" s="106" t="s">
        <v>707</v>
      </c>
      <c r="I2362" s="106">
        <v>8</v>
      </c>
      <c r="J2362" s="106" t="s">
        <v>711</v>
      </c>
      <c r="K2362" s="106">
        <v>9</v>
      </c>
      <c r="L2362" s="106" t="s">
        <v>729</v>
      </c>
      <c r="M2362" s="106" t="s">
        <v>924</v>
      </c>
      <c r="N2362" s="106">
        <v>0.54</v>
      </c>
      <c r="O2362" s="106">
        <v>1.2</v>
      </c>
      <c r="P2362" s="106" t="s">
        <v>714</v>
      </c>
      <c r="Q2362" s="107" t="s">
        <v>3140</v>
      </c>
      <c r="R2362" s="107" t="s">
        <v>275</v>
      </c>
    </row>
    <row r="2363" spans="2:18" ht="20.100000000000001" customHeight="1" x14ac:dyDescent="0.4">
      <c r="B2363" s="105" t="str">
        <f t="shared" si="109"/>
        <v/>
      </c>
      <c r="C2363" s="105" t="str">
        <f t="shared" si="110"/>
        <v/>
      </c>
      <c r="D2363" s="105" t="str">
        <f t="shared" si="111"/>
        <v/>
      </c>
      <c r="E2363" s="106" t="s">
        <v>695</v>
      </c>
      <c r="F2363" s="106" t="s">
        <v>1813</v>
      </c>
      <c r="G2363" s="106" t="s">
        <v>697</v>
      </c>
      <c r="H2363" s="106" t="s">
        <v>1027</v>
      </c>
      <c r="I2363" s="106">
        <v>10</v>
      </c>
      <c r="J2363" s="106" t="s">
        <v>699</v>
      </c>
      <c r="K2363" s="106">
        <v>10</v>
      </c>
      <c r="L2363" s="106" t="s">
        <v>741</v>
      </c>
      <c r="M2363" s="106" t="s">
        <v>924</v>
      </c>
      <c r="N2363" s="106">
        <v>0.53</v>
      </c>
      <c r="O2363" s="106">
        <v>1.2</v>
      </c>
      <c r="P2363" s="106" t="s">
        <v>714</v>
      </c>
      <c r="Q2363" s="107" t="s">
        <v>3141</v>
      </c>
      <c r="R2363" s="107" t="s">
        <v>275</v>
      </c>
    </row>
    <row r="2364" spans="2:18" ht="20.100000000000001" customHeight="1" x14ac:dyDescent="0.4">
      <c r="B2364" s="105" t="str">
        <f t="shared" si="109"/>
        <v/>
      </c>
      <c r="C2364" s="105" t="str">
        <f t="shared" si="110"/>
        <v/>
      </c>
      <c r="D2364" s="105" t="str">
        <f t="shared" si="111"/>
        <v/>
      </c>
      <c r="E2364" s="106" t="s">
        <v>695</v>
      </c>
      <c r="F2364" s="106" t="s">
        <v>1813</v>
      </c>
      <c r="G2364" s="106" t="s">
        <v>710</v>
      </c>
      <c r="H2364" s="106" t="s">
        <v>707</v>
      </c>
      <c r="I2364" s="106">
        <v>9</v>
      </c>
      <c r="J2364" s="106" t="s">
        <v>711</v>
      </c>
      <c r="K2364" s="106">
        <v>10</v>
      </c>
      <c r="L2364" s="106" t="s">
        <v>741</v>
      </c>
      <c r="M2364" s="106" t="s">
        <v>924</v>
      </c>
      <c r="N2364" s="106">
        <v>0.54</v>
      </c>
      <c r="O2364" s="106">
        <v>1.2</v>
      </c>
      <c r="P2364" s="106" t="s">
        <v>714</v>
      </c>
      <c r="Q2364" s="107" t="s">
        <v>3142</v>
      </c>
      <c r="R2364" s="107" t="s">
        <v>275</v>
      </c>
    </row>
    <row r="2365" spans="2:18" ht="20.100000000000001" customHeight="1" x14ac:dyDescent="0.4">
      <c r="B2365" s="105" t="str">
        <f t="shared" si="109"/>
        <v/>
      </c>
      <c r="C2365" s="105" t="str">
        <f t="shared" si="110"/>
        <v/>
      </c>
      <c r="D2365" s="105" t="str">
        <f t="shared" si="111"/>
        <v/>
      </c>
      <c r="E2365" s="106" t="s">
        <v>695</v>
      </c>
      <c r="F2365" s="106" t="s">
        <v>1813</v>
      </c>
      <c r="G2365" s="106" t="s">
        <v>710</v>
      </c>
      <c r="H2365" s="106" t="s">
        <v>1817</v>
      </c>
      <c r="I2365" s="106">
        <v>9</v>
      </c>
      <c r="J2365" s="106" t="s">
        <v>711</v>
      </c>
      <c r="K2365" s="106">
        <v>9</v>
      </c>
      <c r="L2365" s="106" t="s">
        <v>741</v>
      </c>
      <c r="M2365" s="106" t="s">
        <v>924</v>
      </c>
      <c r="N2365" s="106">
        <v>0.53</v>
      </c>
      <c r="O2365" s="106">
        <v>1.2</v>
      </c>
      <c r="P2365" s="106" t="s">
        <v>714</v>
      </c>
      <c r="Q2365" s="107" t="s">
        <v>3143</v>
      </c>
      <c r="R2365" s="107" t="s">
        <v>275</v>
      </c>
    </row>
    <row r="2366" spans="2:18" ht="20.100000000000001" customHeight="1" x14ac:dyDescent="0.4">
      <c r="B2366" s="105" t="str">
        <f t="shared" si="109"/>
        <v/>
      </c>
      <c r="C2366" s="105" t="str">
        <f t="shared" si="110"/>
        <v/>
      </c>
      <c r="D2366" s="105" t="str">
        <f t="shared" si="111"/>
        <v/>
      </c>
      <c r="E2366" s="106" t="s">
        <v>695</v>
      </c>
      <c r="F2366" s="106" t="s">
        <v>1813</v>
      </c>
      <c r="G2366" s="106" t="s">
        <v>710</v>
      </c>
      <c r="H2366" s="106" t="s">
        <v>1027</v>
      </c>
      <c r="I2366" s="106">
        <v>8</v>
      </c>
      <c r="J2366" s="106" t="s">
        <v>711</v>
      </c>
      <c r="K2366" s="106">
        <v>9</v>
      </c>
      <c r="L2366" s="106" t="s">
        <v>741</v>
      </c>
      <c r="M2366" s="106" t="s">
        <v>924</v>
      </c>
      <c r="N2366" s="106">
        <v>0.52</v>
      </c>
      <c r="O2366" s="106">
        <v>1.2</v>
      </c>
      <c r="P2366" s="106" t="s">
        <v>714</v>
      </c>
      <c r="Q2366" s="107" t="s">
        <v>3144</v>
      </c>
      <c r="R2366" s="107" t="s">
        <v>275</v>
      </c>
    </row>
    <row r="2367" spans="2:18" ht="20.100000000000001" customHeight="1" x14ac:dyDescent="0.4">
      <c r="B2367" s="105" t="str">
        <f t="shared" si="109"/>
        <v/>
      </c>
      <c r="C2367" s="105" t="str">
        <f t="shared" si="110"/>
        <v/>
      </c>
      <c r="D2367" s="105" t="str">
        <f t="shared" si="111"/>
        <v/>
      </c>
      <c r="E2367" s="106" t="s">
        <v>695</v>
      </c>
      <c r="F2367" s="106" t="s">
        <v>1813</v>
      </c>
      <c r="G2367" s="106" t="s">
        <v>721</v>
      </c>
      <c r="H2367" s="106" t="s">
        <v>707</v>
      </c>
      <c r="I2367" s="106">
        <v>9</v>
      </c>
      <c r="J2367" s="106" t="s">
        <v>722</v>
      </c>
      <c r="K2367" s="106">
        <v>9</v>
      </c>
      <c r="L2367" s="106" t="s">
        <v>741</v>
      </c>
      <c r="M2367" s="106" t="s">
        <v>924</v>
      </c>
      <c r="N2367" s="106">
        <v>0.54</v>
      </c>
      <c r="O2367" s="106">
        <v>1.2</v>
      </c>
      <c r="P2367" s="106" t="s">
        <v>714</v>
      </c>
      <c r="Q2367" s="107" t="s">
        <v>3145</v>
      </c>
      <c r="R2367" s="107" t="s">
        <v>275</v>
      </c>
    </row>
    <row r="2368" spans="2:18" ht="20.100000000000001" customHeight="1" x14ac:dyDescent="0.4">
      <c r="B2368" s="105" t="str">
        <f t="shared" si="109"/>
        <v/>
      </c>
      <c r="C2368" s="105" t="str">
        <f t="shared" si="110"/>
        <v/>
      </c>
      <c r="D2368" s="105" t="str">
        <f t="shared" si="111"/>
        <v/>
      </c>
      <c r="E2368" s="106" t="s">
        <v>695</v>
      </c>
      <c r="F2368" s="106" t="s">
        <v>1813</v>
      </c>
      <c r="G2368" s="106" t="s">
        <v>721</v>
      </c>
      <c r="H2368" s="106" t="s">
        <v>1817</v>
      </c>
      <c r="I2368" s="106">
        <v>8</v>
      </c>
      <c r="J2368" s="106" t="s">
        <v>722</v>
      </c>
      <c r="K2368" s="106">
        <v>9</v>
      </c>
      <c r="L2368" s="106" t="s">
        <v>741</v>
      </c>
      <c r="M2368" s="106" t="s">
        <v>924</v>
      </c>
      <c r="N2368" s="106">
        <v>0.53</v>
      </c>
      <c r="O2368" s="106">
        <v>1.2</v>
      </c>
      <c r="P2368" s="106" t="s">
        <v>714</v>
      </c>
      <c r="Q2368" s="107" t="s">
        <v>3146</v>
      </c>
      <c r="R2368" s="107" t="s">
        <v>275</v>
      </c>
    </row>
    <row r="2369" spans="2:18" ht="20.100000000000001" customHeight="1" x14ac:dyDescent="0.4">
      <c r="B2369" s="105" t="str">
        <f t="shared" si="109"/>
        <v/>
      </c>
      <c r="C2369" s="105" t="str">
        <f t="shared" si="110"/>
        <v/>
      </c>
      <c r="D2369" s="105" t="str">
        <f t="shared" si="111"/>
        <v/>
      </c>
      <c r="E2369" s="106" t="s">
        <v>695</v>
      </c>
      <c r="F2369" s="106" t="s">
        <v>1813</v>
      </c>
      <c r="G2369" s="106" t="s">
        <v>752</v>
      </c>
      <c r="H2369" s="106" t="s">
        <v>707</v>
      </c>
      <c r="I2369" s="106">
        <v>10</v>
      </c>
      <c r="J2369" s="106" t="s">
        <v>699</v>
      </c>
      <c r="K2369" s="106">
        <v>10</v>
      </c>
      <c r="L2369" s="106" t="s">
        <v>753</v>
      </c>
      <c r="M2369" s="106" t="s">
        <v>924</v>
      </c>
      <c r="N2369" s="106">
        <v>0.54</v>
      </c>
      <c r="O2369" s="106">
        <v>1.2</v>
      </c>
      <c r="P2369" s="106" t="s">
        <v>714</v>
      </c>
      <c r="Q2369" s="107" t="s">
        <v>3147</v>
      </c>
      <c r="R2369" s="107" t="s">
        <v>275</v>
      </c>
    </row>
    <row r="2370" spans="2:18" ht="20.100000000000001" customHeight="1" x14ac:dyDescent="0.4">
      <c r="B2370" s="105" t="str">
        <f t="shared" si="109"/>
        <v/>
      </c>
      <c r="C2370" s="105" t="str">
        <f t="shared" si="110"/>
        <v/>
      </c>
      <c r="D2370" s="105" t="str">
        <f t="shared" si="111"/>
        <v/>
      </c>
      <c r="E2370" s="106" t="s">
        <v>695</v>
      </c>
      <c r="F2370" s="106" t="s">
        <v>1813</v>
      </c>
      <c r="G2370" s="106" t="s">
        <v>752</v>
      </c>
      <c r="H2370" s="106" t="s">
        <v>1817</v>
      </c>
      <c r="I2370" s="106">
        <v>9</v>
      </c>
      <c r="J2370" s="106" t="s">
        <v>699</v>
      </c>
      <c r="K2370" s="106">
        <v>10</v>
      </c>
      <c r="L2370" s="106" t="s">
        <v>753</v>
      </c>
      <c r="M2370" s="106" t="s">
        <v>924</v>
      </c>
      <c r="N2370" s="106">
        <v>0.53</v>
      </c>
      <c r="O2370" s="106">
        <v>1.2</v>
      </c>
      <c r="P2370" s="106" t="s">
        <v>714</v>
      </c>
      <c r="Q2370" s="107" t="s">
        <v>3148</v>
      </c>
      <c r="R2370" s="107" t="s">
        <v>275</v>
      </c>
    </row>
    <row r="2371" spans="2:18" ht="20.100000000000001" customHeight="1" x14ac:dyDescent="0.4">
      <c r="B2371" s="105" t="str">
        <f t="shared" si="109"/>
        <v/>
      </c>
      <c r="C2371" s="105" t="str">
        <f t="shared" si="110"/>
        <v/>
      </c>
      <c r="D2371" s="105" t="str">
        <f t="shared" si="111"/>
        <v/>
      </c>
      <c r="E2371" s="106" t="s">
        <v>695</v>
      </c>
      <c r="F2371" s="106" t="s">
        <v>1813</v>
      </c>
      <c r="G2371" s="106" t="s">
        <v>752</v>
      </c>
      <c r="H2371" s="106" t="s">
        <v>1027</v>
      </c>
      <c r="I2371" s="106">
        <v>9</v>
      </c>
      <c r="J2371" s="106" t="s">
        <v>699</v>
      </c>
      <c r="K2371" s="106">
        <v>9</v>
      </c>
      <c r="L2371" s="106" t="s">
        <v>753</v>
      </c>
      <c r="M2371" s="106" t="s">
        <v>924</v>
      </c>
      <c r="N2371" s="106">
        <v>0.53</v>
      </c>
      <c r="O2371" s="106">
        <v>1.2</v>
      </c>
      <c r="P2371" s="106" t="s">
        <v>714</v>
      </c>
      <c r="Q2371" s="107" t="s">
        <v>3149</v>
      </c>
      <c r="R2371" s="107" t="s">
        <v>275</v>
      </c>
    </row>
    <row r="2372" spans="2:18" ht="20.100000000000001" customHeight="1" x14ac:dyDescent="0.4">
      <c r="B2372" s="105" t="str">
        <f t="shared" si="109"/>
        <v/>
      </c>
      <c r="C2372" s="105" t="str">
        <f t="shared" si="110"/>
        <v/>
      </c>
      <c r="D2372" s="105" t="str">
        <f t="shared" si="111"/>
        <v/>
      </c>
      <c r="E2372" s="106" t="s">
        <v>695</v>
      </c>
      <c r="F2372" s="106" t="s">
        <v>1813</v>
      </c>
      <c r="G2372" s="106" t="s">
        <v>758</v>
      </c>
      <c r="H2372" s="106" t="s">
        <v>707</v>
      </c>
      <c r="I2372" s="106">
        <v>8</v>
      </c>
      <c r="J2372" s="106" t="s">
        <v>711</v>
      </c>
      <c r="K2372" s="106">
        <v>9</v>
      </c>
      <c r="L2372" s="106" t="s">
        <v>753</v>
      </c>
      <c r="M2372" s="106" t="s">
        <v>924</v>
      </c>
      <c r="N2372" s="106">
        <v>0.54</v>
      </c>
      <c r="O2372" s="106">
        <v>1.2</v>
      </c>
      <c r="P2372" s="106" t="s">
        <v>714</v>
      </c>
      <c r="Q2372" s="107" t="s">
        <v>3150</v>
      </c>
      <c r="R2372" s="107" t="s">
        <v>275</v>
      </c>
    </row>
    <row r="2373" spans="2:18" ht="20.100000000000001" customHeight="1" x14ac:dyDescent="0.4">
      <c r="B2373" s="105" t="str">
        <f t="shared" si="109"/>
        <v/>
      </c>
      <c r="C2373" s="105" t="str">
        <f t="shared" si="110"/>
        <v/>
      </c>
      <c r="D2373" s="105" t="str">
        <f t="shared" si="111"/>
        <v/>
      </c>
      <c r="E2373" s="106" t="s">
        <v>695</v>
      </c>
      <c r="F2373" s="106" t="s">
        <v>1841</v>
      </c>
      <c r="G2373" s="106" t="s">
        <v>721</v>
      </c>
      <c r="H2373" s="106" t="s">
        <v>1027</v>
      </c>
      <c r="I2373" s="106">
        <v>6</v>
      </c>
      <c r="J2373" s="106" t="s">
        <v>722</v>
      </c>
      <c r="K2373" s="106">
        <v>6</v>
      </c>
      <c r="L2373" s="106" t="s">
        <v>765</v>
      </c>
      <c r="M2373" s="106" t="s">
        <v>700</v>
      </c>
      <c r="N2373" s="106">
        <v>0.52</v>
      </c>
      <c r="O2373" s="106">
        <v>1.2</v>
      </c>
      <c r="P2373" s="106" t="s">
        <v>714</v>
      </c>
      <c r="Q2373" s="107" t="s">
        <v>3151</v>
      </c>
      <c r="R2373" s="107" t="s">
        <v>275</v>
      </c>
    </row>
    <row r="2374" spans="2:18" ht="20.100000000000001" customHeight="1" x14ac:dyDescent="0.4">
      <c r="B2374" s="105" t="str">
        <f t="shared" si="109"/>
        <v/>
      </c>
      <c r="C2374" s="105" t="str">
        <f t="shared" si="110"/>
        <v/>
      </c>
      <c r="D2374" s="105" t="str">
        <f t="shared" si="111"/>
        <v/>
      </c>
      <c r="E2374" s="106" t="s">
        <v>695</v>
      </c>
      <c r="F2374" s="106" t="s">
        <v>1841</v>
      </c>
      <c r="G2374" s="106" t="s">
        <v>773</v>
      </c>
      <c r="H2374" s="106" t="s">
        <v>1817</v>
      </c>
      <c r="I2374" s="106">
        <v>6</v>
      </c>
      <c r="J2374" s="106" t="s">
        <v>774</v>
      </c>
      <c r="K2374" s="106">
        <v>6</v>
      </c>
      <c r="L2374" s="106" t="s">
        <v>733</v>
      </c>
      <c r="M2374" s="106" t="s">
        <v>700</v>
      </c>
      <c r="N2374" s="106">
        <v>0.52</v>
      </c>
      <c r="O2374" s="106">
        <v>1.2</v>
      </c>
      <c r="P2374" s="106" t="s">
        <v>714</v>
      </c>
      <c r="Q2374" s="107" t="s">
        <v>3152</v>
      </c>
      <c r="R2374" s="107" t="s">
        <v>275</v>
      </c>
    </row>
    <row r="2375" spans="2:18" ht="20.100000000000001" customHeight="1" x14ac:dyDescent="0.4">
      <c r="B2375" s="105" t="str">
        <f t="shared" si="109"/>
        <v/>
      </c>
      <c r="C2375" s="105" t="str">
        <f t="shared" si="110"/>
        <v/>
      </c>
      <c r="D2375" s="105" t="str">
        <f t="shared" si="111"/>
        <v/>
      </c>
      <c r="E2375" s="106" t="s">
        <v>695</v>
      </c>
      <c r="F2375" s="106" t="s">
        <v>1841</v>
      </c>
      <c r="G2375" s="106" t="s">
        <v>782</v>
      </c>
      <c r="H2375" s="106" t="s">
        <v>1817</v>
      </c>
      <c r="I2375" s="106">
        <v>6</v>
      </c>
      <c r="J2375" s="106" t="s">
        <v>783</v>
      </c>
      <c r="K2375" s="106">
        <v>6</v>
      </c>
      <c r="L2375" s="106" t="s">
        <v>733</v>
      </c>
      <c r="M2375" s="106" t="s">
        <v>700</v>
      </c>
      <c r="N2375" s="106">
        <v>0.41</v>
      </c>
      <c r="O2375" s="106">
        <v>1.2</v>
      </c>
      <c r="P2375" s="106" t="s">
        <v>714</v>
      </c>
      <c r="Q2375" s="107" t="s">
        <v>3153</v>
      </c>
      <c r="R2375" s="107" t="s">
        <v>275</v>
      </c>
    </row>
    <row r="2376" spans="2:18" ht="20.100000000000001" customHeight="1" x14ac:dyDescent="0.4">
      <c r="B2376" s="105" t="str">
        <f t="shared" si="109"/>
        <v/>
      </c>
      <c r="C2376" s="105" t="str">
        <f t="shared" si="110"/>
        <v/>
      </c>
      <c r="D2376" s="105" t="str">
        <f t="shared" si="111"/>
        <v/>
      </c>
      <c r="E2376" s="106" t="s">
        <v>695</v>
      </c>
      <c r="F2376" s="106" t="s">
        <v>794</v>
      </c>
      <c r="G2376" s="106" t="s">
        <v>773</v>
      </c>
      <c r="H2376" s="106" t="s">
        <v>1248</v>
      </c>
      <c r="I2376" s="106">
        <v>6</v>
      </c>
      <c r="J2376" s="106" t="s">
        <v>774</v>
      </c>
      <c r="K2376" s="106">
        <v>7</v>
      </c>
      <c r="L2376" s="106" t="s">
        <v>1248</v>
      </c>
      <c r="M2376" s="106" t="s">
        <v>924</v>
      </c>
      <c r="N2376" s="106">
        <v>0.43</v>
      </c>
      <c r="O2376" s="106">
        <v>1.2</v>
      </c>
      <c r="P2376" s="106" t="s">
        <v>714</v>
      </c>
      <c r="Q2376" s="107" t="s">
        <v>3154</v>
      </c>
      <c r="R2376" s="107" t="s">
        <v>13</v>
      </c>
    </row>
    <row r="2377" spans="2:18" ht="20.100000000000001" customHeight="1" x14ac:dyDescent="0.4">
      <c r="B2377" s="105" t="str">
        <f t="shared" si="109"/>
        <v/>
      </c>
      <c r="C2377" s="105" t="str">
        <f t="shared" si="110"/>
        <v/>
      </c>
      <c r="D2377" s="105" t="str">
        <f t="shared" si="111"/>
        <v/>
      </c>
      <c r="E2377" s="106" t="s">
        <v>695</v>
      </c>
      <c r="F2377" s="106" t="s">
        <v>794</v>
      </c>
      <c r="G2377" s="106" t="s">
        <v>778</v>
      </c>
      <c r="H2377" s="106" t="s">
        <v>1248</v>
      </c>
      <c r="I2377" s="106">
        <v>6</v>
      </c>
      <c r="J2377" s="106" t="s">
        <v>779</v>
      </c>
      <c r="K2377" s="106">
        <v>7</v>
      </c>
      <c r="L2377" s="106" t="s">
        <v>1248</v>
      </c>
      <c r="M2377" s="106" t="s">
        <v>924</v>
      </c>
      <c r="N2377" s="106">
        <v>0.43</v>
      </c>
      <c r="O2377" s="106">
        <v>1.2</v>
      </c>
      <c r="P2377" s="106" t="s">
        <v>714</v>
      </c>
      <c r="Q2377" s="107" t="s">
        <v>3155</v>
      </c>
      <c r="R2377" s="107" t="s">
        <v>13</v>
      </c>
    </row>
    <row r="2378" spans="2:18" ht="20.100000000000001" customHeight="1" x14ac:dyDescent="0.4">
      <c r="B2378" s="105" t="str">
        <f t="shared" si="109"/>
        <v/>
      </c>
      <c r="C2378" s="105" t="str">
        <f t="shared" si="110"/>
        <v/>
      </c>
      <c r="D2378" s="105" t="str">
        <f t="shared" si="111"/>
        <v/>
      </c>
      <c r="E2378" s="106" t="s">
        <v>695</v>
      </c>
      <c r="F2378" s="106" t="s">
        <v>794</v>
      </c>
      <c r="G2378" s="106" t="s">
        <v>782</v>
      </c>
      <c r="H2378" s="106" t="s">
        <v>1248</v>
      </c>
      <c r="I2378" s="106">
        <v>6</v>
      </c>
      <c r="J2378" s="106" t="s">
        <v>783</v>
      </c>
      <c r="K2378" s="106">
        <v>7</v>
      </c>
      <c r="L2378" s="106" t="s">
        <v>1248</v>
      </c>
      <c r="M2378" s="106" t="s">
        <v>924</v>
      </c>
      <c r="N2378" s="106">
        <v>0.36</v>
      </c>
      <c r="O2378" s="106">
        <v>1.2</v>
      </c>
      <c r="P2378" s="106" t="s">
        <v>714</v>
      </c>
      <c r="Q2378" s="107" t="s">
        <v>3156</v>
      </c>
      <c r="R2378" s="107" t="s">
        <v>13</v>
      </c>
    </row>
    <row r="2379" spans="2:18" ht="20.100000000000001" customHeight="1" x14ac:dyDescent="0.4">
      <c r="B2379" s="105" t="str">
        <f t="shared" si="109"/>
        <v/>
      </c>
      <c r="C2379" s="105" t="str">
        <f t="shared" si="110"/>
        <v/>
      </c>
      <c r="D2379" s="105" t="str">
        <f t="shared" si="111"/>
        <v/>
      </c>
      <c r="E2379" s="106" t="s">
        <v>695</v>
      </c>
      <c r="F2379" s="106" t="s">
        <v>1841</v>
      </c>
      <c r="G2379" s="106" t="s">
        <v>697</v>
      </c>
      <c r="H2379" s="106" t="s">
        <v>1027</v>
      </c>
      <c r="I2379" s="106">
        <v>8</v>
      </c>
      <c r="J2379" s="106" t="s">
        <v>1027</v>
      </c>
      <c r="K2379" s="106">
        <v>9</v>
      </c>
      <c r="L2379" s="106" t="s">
        <v>765</v>
      </c>
      <c r="M2379" s="106" t="s">
        <v>924</v>
      </c>
      <c r="N2379" s="106">
        <v>0.52</v>
      </c>
      <c r="O2379" s="106">
        <v>1.2</v>
      </c>
      <c r="P2379" s="106" t="s">
        <v>714</v>
      </c>
      <c r="Q2379" s="107" t="s">
        <v>3157</v>
      </c>
      <c r="R2379" s="107" t="s">
        <v>13</v>
      </c>
    </row>
    <row r="2380" spans="2:18" ht="20.100000000000001" customHeight="1" x14ac:dyDescent="0.4">
      <c r="B2380" s="105" t="str">
        <f t="shared" si="109"/>
        <v/>
      </c>
      <c r="C2380" s="105" t="str">
        <f t="shared" si="110"/>
        <v/>
      </c>
      <c r="D2380" s="105" t="str">
        <f t="shared" si="111"/>
        <v/>
      </c>
      <c r="E2380" s="106" t="s">
        <v>695</v>
      </c>
      <c r="F2380" s="106" t="s">
        <v>1841</v>
      </c>
      <c r="G2380" s="106" t="s">
        <v>710</v>
      </c>
      <c r="H2380" s="106" t="s">
        <v>1817</v>
      </c>
      <c r="I2380" s="106">
        <v>10</v>
      </c>
      <c r="J2380" s="106" t="s">
        <v>711</v>
      </c>
      <c r="K2380" s="106">
        <v>10</v>
      </c>
      <c r="L2380" s="106" t="s">
        <v>733</v>
      </c>
      <c r="M2380" s="106" t="s">
        <v>924</v>
      </c>
      <c r="N2380" s="106">
        <v>0.53</v>
      </c>
      <c r="O2380" s="106">
        <v>1.2</v>
      </c>
      <c r="P2380" s="106" t="s">
        <v>714</v>
      </c>
      <c r="Q2380" s="107" t="s">
        <v>3158</v>
      </c>
      <c r="R2380" s="107" t="s">
        <v>13</v>
      </c>
    </row>
    <row r="2381" spans="2:18" ht="20.100000000000001" customHeight="1" x14ac:dyDescent="0.4">
      <c r="B2381" s="105" t="str">
        <f t="shared" si="109"/>
        <v/>
      </c>
      <c r="C2381" s="105" t="str">
        <f t="shared" si="110"/>
        <v/>
      </c>
      <c r="D2381" s="105" t="str">
        <f t="shared" si="111"/>
        <v/>
      </c>
      <c r="E2381" s="106" t="s">
        <v>695</v>
      </c>
      <c r="F2381" s="106" t="s">
        <v>1841</v>
      </c>
      <c r="G2381" s="106" t="s">
        <v>710</v>
      </c>
      <c r="H2381" s="106" t="s">
        <v>1027</v>
      </c>
      <c r="I2381" s="106">
        <v>9</v>
      </c>
      <c r="J2381" s="106" t="s">
        <v>711</v>
      </c>
      <c r="K2381" s="106">
        <v>9</v>
      </c>
      <c r="L2381" s="106" t="s">
        <v>765</v>
      </c>
      <c r="M2381" s="106" t="s">
        <v>924</v>
      </c>
      <c r="N2381" s="106">
        <v>0.52</v>
      </c>
      <c r="O2381" s="106">
        <v>1.2</v>
      </c>
      <c r="P2381" s="106" t="s">
        <v>714</v>
      </c>
      <c r="Q2381" s="107" t="s">
        <v>3159</v>
      </c>
      <c r="R2381" s="107" t="s">
        <v>13</v>
      </c>
    </row>
    <row r="2382" spans="2:18" ht="20.100000000000001" customHeight="1" x14ac:dyDescent="0.4">
      <c r="B2382" s="105" t="str">
        <f t="shared" si="109"/>
        <v/>
      </c>
      <c r="C2382" s="105" t="str">
        <f t="shared" si="110"/>
        <v/>
      </c>
      <c r="D2382" s="105" t="str">
        <f t="shared" si="111"/>
        <v/>
      </c>
      <c r="E2382" s="106" t="s">
        <v>695</v>
      </c>
      <c r="F2382" s="106" t="s">
        <v>1841</v>
      </c>
      <c r="G2382" s="106" t="s">
        <v>721</v>
      </c>
      <c r="H2382" s="106" t="s">
        <v>1817</v>
      </c>
      <c r="I2382" s="106">
        <v>9</v>
      </c>
      <c r="J2382" s="106" t="s">
        <v>722</v>
      </c>
      <c r="K2382" s="106">
        <v>10</v>
      </c>
      <c r="L2382" s="106" t="s">
        <v>733</v>
      </c>
      <c r="M2382" s="106" t="s">
        <v>924</v>
      </c>
      <c r="N2382" s="106">
        <v>0.52</v>
      </c>
      <c r="O2382" s="106">
        <v>1.2</v>
      </c>
      <c r="P2382" s="106" t="s">
        <v>714</v>
      </c>
      <c r="Q2382" s="107" t="s">
        <v>3160</v>
      </c>
      <c r="R2382" s="107" t="s">
        <v>13</v>
      </c>
    </row>
    <row r="2383" spans="2:18" ht="20.100000000000001" customHeight="1" x14ac:dyDescent="0.4">
      <c r="B2383" s="105" t="str">
        <f t="shared" si="109"/>
        <v/>
      </c>
      <c r="C2383" s="105" t="str">
        <f t="shared" si="110"/>
        <v/>
      </c>
      <c r="D2383" s="105" t="str">
        <f t="shared" si="111"/>
        <v/>
      </c>
      <c r="E2383" s="106" t="s">
        <v>695</v>
      </c>
      <c r="F2383" s="106" t="s">
        <v>1841</v>
      </c>
      <c r="G2383" s="106" t="s">
        <v>721</v>
      </c>
      <c r="H2383" s="106" t="s">
        <v>1027</v>
      </c>
      <c r="I2383" s="106">
        <v>8</v>
      </c>
      <c r="J2383" s="106" t="s">
        <v>722</v>
      </c>
      <c r="K2383" s="106">
        <v>9</v>
      </c>
      <c r="L2383" s="106" t="s">
        <v>765</v>
      </c>
      <c r="M2383" s="106" t="s">
        <v>924</v>
      </c>
      <c r="N2383" s="106">
        <v>0.52</v>
      </c>
      <c r="O2383" s="106">
        <v>1.2</v>
      </c>
      <c r="P2383" s="106" t="s">
        <v>714</v>
      </c>
      <c r="Q2383" s="107" t="s">
        <v>3161</v>
      </c>
      <c r="R2383" s="107" t="s">
        <v>13</v>
      </c>
    </row>
    <row r="2384" spans="2:18" ht="20.100000000000001" customHeight="1" x14ac:dyDescent="0.4">
      <c r="B2384" s="105" t="str">
        <f t="shared" si="109"/>
        <v/>
      </c>
      <c r="C2384" s="105" t="str">
        <f t="shared" si="110"/>
        <v/>
      </c>
      <c r="D2384" s="105" t="str">
        <f t="shared" si="111"/>
        <v/>
      </c>
      <c r="E2384" s="106" t="s">
        <v>695</v>
      </c>
      <c r="F2384" s="106" t="s">
        <v>1841</v>
      </c>
      <c r="G2384" s="106" t="s">
        <v>773</v>
      </c>
      <c r="H2384" s="106" t="s">
        <v>707</v>
      </c>
      <c r="I2384" s="106">
        <v>9</v>
      </c>
      <c r="J2384" s="106" t="s">
        <v>774</v>
      </c>
      <c r="K2384" s="106">
        <v>10</v>
      </c>
      <c r="L2384" s="106" t="s">
        <v>729</v>
      </c>
      <c r="M2384" s="106" t="s">
        <v>924</v>
      </c>
      <c r="N2384" s="106">
        <v>0.53</v>
      </c>
      <c r="O2384" s="106">
        <v>1.2</v>
      </c>
      <c r="P2384" s="106" t="s">
        <v>714</v>
      </c>
      <c r="Q2384" s="107" t="s">
        <v>3162</v>
      </c>
      <c r="R2384" s="107" t="s">
        <v>13</v>
      </c>
    </row>
    <row r="2385" spans="2:18" ht="20.100000000000001" customHeight="1" x14ac:dyDescent="0.4">
      <c r="B2385" s="105" t="str">
        <f t="shared" ref="B2385:B2448" si="112">IF(OR($C$11="",$C$12=""),"",IFERROR(IF(AND($U$23&lt;&gt;R2385,$V$23&lt;&gt;R2385),"－",IF(AND(COUNTIF($C$11,"*樹脂スペーサー*")&gt;0,OR(M2385="空気",F2385="一般",F2385="一般ＰＧ")),"－",IF(AND($W$26&gt;0,$W$26&gt;=O2385),$U$26,IF(AND($W$27&gt;0,$W$27&gt;=O2385),$U$27,IF(AND($W$28&gt;0,$W$28&gt;=O2385),$U$28,IF(AND($W$29&gt;0,$W$29&gt;=O2385),$U$29,IF(AND($W$30&gt;0,$W$30&gt;=O2385),$U$30,IF(AND($W$31&gt;0,$W$31&gt;=O2385),$U$31,IF(AND($W$32&gt;0,$W$32&gt;=O2385),$U$32,"－"))))))))),"－"))</f>
        <v/>
      </c>
      <c r="C2385" s="105" t="str">
        <f t="shared" ref="C2385:C2448" si="113">IF(B2385="","",IF(B2385&lt;&gt;"－",VLOOKUP(B2385,$U$26:$V$32,2,FALSE),"－"))</f>
        <v/>
      </c>
      <c r="D2385" s="105" t="str">
        <f t="shared" ref="D2385:D2448" si="114">IF($H$10="","",IF($V$39&lt;&gt;"断熱等","－",IF(AND(COUNTIF($V$35,"*樹脂スペーサー*")&gt;0,OR(M2385="空気",F2385="一般",F2385="一般ＰＧ")),"－",IF(AND($V$36&lt;&gt;R2385,$W$36&lt;&gt;R2385),"－",IF(MID($H$10,10,1)="Z",IF(N2385&lt;=0.65,"○","－"),IF($V$37&gt;=O2385,"○","－"))))))</f>
        <v/>
      </c>
      <c r="E2385" s="106" t="s">
        <v>695</v>
      </c>
      <c r="F2385" s="106" t="s">
        <v>1841</v>
      </c>
      <c r="G2385" s="106" t="s">
        <v>773</v>
      </c>
      <c r="H2385" s="106" t="s">
        <v>1817</v>
      </c>
      <c r="I2385" s="106">
        <v>8</v>
      </c>
      <c r="J2385" s="106" t="s">
        <v>774</v>
      </c>
      <c r="K2385" s="106">
        <v>9</v>
      </c>
      <c r="L2385" s="106" t="s">
        <v>733</v>
      </c>
      <c r="M2385" s="106" t="s">
        <v>924</v>
      </c>
      <c r="N2385" s="106">
        <v>0.52</v>
      </c>
      <c r="O2385" s="106">
        <v>1.2</v>
      </c>
      <c r="P2385" s="106" t="s">
        <v>714</v>
      </c>
      <c r="Q2385" s="107" t="s">
        <v>3163</v>
      </c>
      <c r="R2385" s="107" t="s">
        <v>13</v>
      </c>
    </row>
    <row r="2386" spans="2:18" ht="20.100000000000001" customHeight="1" x14ac:dyDescent="0.4">
      <c r="B2386" s="105" t="str">
        <f t="shared" si="112"/>
        <v/>
      </c>
      <c r="C2386" s="105" t="str">
        <f t="shared" si="113"/>
        <v/>
      </c>
      <c r="D2386" s="105" t="str">
        <f t="shared" si="114"/>
        <v/>
      </c>
      <c r="E2386" s="106" t="s">
        <v>695</v>
      </c>
      <c r="F2386" s="106" t="s">
        <v>1841</v>
      </c>
      <c r="G2386" s="106" t="s">
        <v>778</v>
      </c>
      <c r="H2386" s="106" t="s">
        <v>707</v>
      </c>
      <c r="I2386" s="106">
        <v>9</v>
      </c>
      <c r="J2386" s="106" t="s">
        <v>779</v>
      </c>
      <c r="K2386" s="106">
        <v>10</v>
      </c>
      <c r="L2386" s="106" t="s">
        <v>729</v>
      </c>
      <c r="M2386" s="106" t="s">
        <v>924</v>
      </c>
      <c r="N2386" s="106">
        <v>0.53</v>
      </c>
      <c r="O2386" s="106">
        <v>1.2</v>
      </c>
      <c r="P2386" s="106" t="s">
        <v>714</v>
      </c>
      <c r="Q2386" s="107" t="s">
        <v>3164</v>
      </c>
      <c r="R2386" s="107" t="s">
        <v>13</v>
      </c>
    </row>
    <row r="2387" spans="2:18" ht="20.100000000000001" customHeight="1" x14ac:dyDescent="0.4">
      <c r="B2387" s="105" t="str">
        <f t="shared" si="112"/>
        <v/>
      </c>
      <c r="C2387" s="105" t="str">
        <f t="shared" si="113"/>
        <v/>
      </c>
      <c r="D2387" s="105" t="str">
        <f t="shared" si="114"/>
        <v/>
      </c>
      <c r="E2387" s="106" t="s">
        <v>695</v>
      </c>
      <c r="F2387" s="106" t="s">
        <v>1841</v>
      </c>
      <c r="G2387" s="106" t="s">
        <v>778</v>
      </c>
      <c r="H2387" s="106" t="s">
        <v>1817</v>
      </c>
      <c r="I2387" s="106">
        <v>8</v>
      </c>
      <c r="J2387" s="106" t="s">
        <v>779</v>
      </c>
      <c r="K2387" s="106">
        <v>9</v>
      </c>
      <c r="L2387" s="106" t="s">
        <v>733</v>
      </c>
      <c r="M2387" s="106" t="s">
        <v>924</v>
      </c>
      <c r="N2387" s="106">
        <v>0.52</v>
      </c>
      <c r="O2387" s="106">
        <v>1.2</v>
      </c>
      <c r="P2387" s="106" t="s">
        <v>714</v>
      </c>
      <c r="Q2387" s="107" t="s">
        <v>3165</v>
      </c>
      <c r="R2387" s="107" t="s">
        <v>13</v>
      </c>
    </row>
    <row r="2388" spans="2:18" ht="20.100000000000001" customHeight="1" x14ac:dyDescent="0.4">
      <c r="B2388" s="105" t="str">
        <f t="shared" si="112"/>
        <v/>
      </c>
      <c r="C2388" s="105" t="str">
        <f t="shared" si="113"/>
        <v/>
      </c>
      <c r="D2388" s="105" t="str">
        <f t="shared" si="114"/>
        <v/>
      </c>
      <c r="E2388" s="106" t="s">
        <v>695</v>
      </c>
      <c r="F2388" s="106" t="s">
        <v>1841</v>
      </c>
      <c r="G2388" s="106" t="s">
        <v>782</v>
      </c>
      <c r="H2388" s="106" t="s">
        <v>707</v>
      </c>
      <c r="I2388" s="106">
        <v>9</v>
      </c>
      <c r="J2388" s="106" t="s">
        <v>783</v>
      </c>
      <c r="K2388" s="106">
        <v>10</v>
      </c>
      <c r="L2388" s="106" t="s">
        <v>729</v>
      </c>
      <c r="M2388" s="106" t="s">
        <v>924</v>
      </c>
      <c r="N2388" s="106">
        <v>0.42</v>
      </c>
      <c r="O2388" s="106">
        <v>1.2</v>
      </c>
      <c r="P2388" s="106" t="s">
        <v>714</v>
      </c>
      <c r="Q2388" s="107" t="s">
        <v>3166</v>
      </c>
      <c r="R2388" s="107" t="s">
        <v>13</v>
      </c>
    </row>
    <row r="2389" spans="2:18" ht="20.100000000000001" customHeight="1" x14ac:dyDescent="0.4">
      <c r="B2389" s="105" t="str">
        <f t="shared" si="112"/>
        <v/>
      </c>
      <c r="C2389" s="105" t="str">
        <f t="shared" si="113"/>
        <v/>
      </c>
      <c r="D2389" s="105" t="str">
        <f t="shared" si="114"/>
        <v/>
      </c>
      <c r="E2389" s="106" t="s">
        <v>695</v>
      </c>
      <c r="F2389" s="106" t="s">
        <v>1841</v>
      </c>
      <c r="G2389" s="106" t="s">
        <v>782</v>
      </c>
      <c r="H2389" s="106" t="s">
        <v>1817</v>
      </c>
      <c r="I2389" s="106">
        <v>8</v>
      </c>
      <c r="J2389" s="106" t="s">
        <v>783</v>
      </c>
      <c r="K2389" s="106">
        <v>9</v>
      </c>
      <c r="L2389" s="106" t="s">
        <v>733</v>
      </c>
      <c r="M2389" s="106" t="s">
        <v>924</v>
      </c>
      <c r="N2389" s="106">
        <v>0.41</v>
      </c>
      <c r="O2389" s="106">
        <v>1.2</v>
      </c>
      <c r="P2389" s="106" t="s">
        <v>714</v>
      </c>
      <c r="Q2389" s="107" t="s">
        <v>3167</v>
      </c>
      <c r="R2389" s="107" t="s">
        <v>13</v>
      </c>
    </row>
    <row r="2390" spans="2:18" ht="20.100000000000001" customHeight="1" x14ac:dyDescent="0.4">
      <c r="B2390" s="105" t="str">
        <f t="shared" si="112"/>
        <v/>
      </c>
      <c r="C2390" s="105" t="str">
        <f t="shared" si="113"/>
        <v/>
      </c>
      <c r="D2390" s="105" t="str">
        <f t="shared" si="114"/>
        <v/>
      </c>
      <c r="E2390" s="106" t="s">
        <v>2406</v>
      </c>
      <c r="F2390" s="106" t="s">
        <v>2829</v>
      </c>
      <c r="G2390" s="106" t="s">
        <v>697</v>
      </c>
      <c r="H2390" s="106" t="s">
        <v>707</v>
      </c>
      <c r="I2390" s="106">
        <v>16</v>
      </c>
      <c r="J2390" s="106"/>
      <c r="K2390" s="106"/>
      <c r="L2390" s="106" t="s">
        <v>729</v>
      </c>
      <c r="M2390" s="106" t="s">
        <v>924</v>
      </c>
      <c r="N2390" s="106">
        <v>0.59</v>
      </c>
      <c r="O2390" s="106">
        <v>1.2</v>
      </c>
      <c r="P2390" s="106" t="s">
        <v>714</v>
      </c>
      <c r="Q2390" s="107" t="s">
        <v>3168</v>
      </c>
      <c r="R2390" s="107" t="s">
        <v>282</v>
      </c>
    </row>
    <row r="2391" spans="2:18" ht="20.100000000000001" customHeight="1" x14ac:dyDescent="0.4">
      <c r="B2391" s="105" t="str">
        <f t="shared" si="112"/>
        <v/>
      </c>
      <c r="C2391" s="105" t="str">
        <f t="shared" si="113"/>
        <v/>
      </c>
      <c r="D2391" s="105" t="str">
        <f t="shared" si="114"/>
        <v/>
      </c>
      <c r="E2391" s="106" t="s">
        <v>2406</v>
      </c>
      <c r="F2391" s="106" t="s">
        <v>2829</v>
      </c>
      <c r="G2391" s="106" t="s">
        <v>697</v>
      </c>
      <c r="H2391" s="106" t="s">
        <v>1817</v>
      </c>
      <c r="I2391" s="106">
        <v>16</v>
      </c>
      <c r="J2391" s="106"/>
      <c r="K2391" s="106"/>
      <c r="L2391" s="106" t="s">
        <v>729</v>
      </c>
      <c r="M2391" s="106" t="s">
        <v>924</v>
      </c>
      <c r="N2391" s="106">
        <v>0.57999999999999996</v>
      </c>
      <c r="O2391" s="106">
        <v>1.2</v>
      </c>
      <c r="P2391" s="106" t="s">
        <v>714</v>
      </c>
      <c r="Q2391" s="107" t="s">
        <v>3169</v>
      </c>
      <c r="R2391" s="107" t="s">
        <v>282</v>
      </c>
    </row>
    <row r="2392" spans="2:18" ht="20.100000000000001" customHeight="1" x14ac:dyDescent="0.4">
      <c r="B2392" s="105" t="str">
        <f t="shared" si="112"/>
        <v/>
      </c>
      <c r="C2392" s="105" t="str">
        <f t="shared" si="113"/>
        <v/>
      </c>
      <c r="D2392" s="105" t="str">
        <f t="shared" si="114"/>
        <v/>
      </c>
      <c r="E2392" s="106" t="s">
        <v>2406</v>
      </c>
      <c r="F2392" s="106" t="s">
        <v>2829</v>
      </c>
      <c r="G2392" s="106" t="s">
        <v>697</v>
      </c>
      <c r="H2392" s="106" t="s">
        <v>1817</v>
      </c>
      <c r="I2392" s="106">
        <v>16</v>
      </c>
      <c r="J2392" s="106"/>
      <c r="K2392" s="106"/>
      <c r="L2392" s="106" t="s">
        <v>733</v>
      </c>
      <c r="M2392" s="106" t="s">
        <v>924</v>
      </c>
      <c r="N2392" s="106">
        <v>0.57999999999999996</v>
      </c>
      <c r="O2392" s="106">
        <v>1.2</v>
      </c>
      <c r="P2392" s="106" t="s">
        <v>714</v>
      </c>
      <c r="Q2392" s="107" t="s">
        <v>3170</v>
      </c>
      <c r="R2392" s="107" t="s">
        <v>282</v>
      </c>
    </row>
    <row r="2393" spans="2:18" ht="20.100000000000001" customHeight="1" x14ac:dyDescent="0.4">
      <c r="B2393" s="105" t="str">
        <f t="shared" si="112"/>
        <v/>
      </c>
      <c r="C2393" s="105" t="str">
        <f t="shared" si="113"/>
        <v/>
      </c>
      <c r="D2393" s="105" t="str">
        <f t="shared" si="114"/>
        <v/>
      </c>
      <c r="E2393" s="106" t="s">
        <v>2406</v>
      </c>
      <c r="F2393" s="106" t="s">
        <v>2829</v>
      </c>
      <c r="G2393" s="106" t="s">
        <v>697</v>
      </c>
      <c r="H2393" s="106" t="s">
        <v>1027</v>
      </c>
      <c r="I2393" s="106">
        <v>16</v>
      </c>
      <c r="J2393" s="106"/>
      <c r="K2393" s="106"/>
      <c r="L2393" s="106" t="s">
        <v>733</v>
      </c>
      <c r="M2393" s="106" t="s">
        <v>924</v>
      </c>
      <c r="N2393" s="106">
        <v>0.56999999999999995</v>
      </c>
      <c r="O2393" s="106">
        <v>1.2</v>
      </c>
      <c r="P2393" s="106" t="s">
        <v>714</v>
      </c>
      <c r="Q2393" s="107" t="s">
        <v>3171</v>
      </c>
      <c r="R2393" s="107" t="s">
        <v>282</v>
      </c>
    </row>
    <row r="2394" spans="2:18" ht="20.100000000000001" customHeight="1" x14ac:dyDescent="0.4">
      <c r="B2394" s="105" t="str">
        <f t="shared" si="112"/>
        <v/>
      </c>
      <c r="C2394" s="105" t="str">
        <f t="shared" si="113"/>
        <v/>
      </c>
      <c r="D2394" s="105" t="str">
        <f t="shared" si="114"/>
        <v/>
      </c>
      <c r="E2394" s="106" t="s">
        <v>2406</v>
      </c>
      <c r="F2394" s="106" t="s">
        <v>2829</v>
      </c>
      <c r="G2394" s="106" t="s">
        <v>697</v>
      </c>
      <c r="H2394" s="106" t="s">
        <v>1027</v>
      </c>
      <c r="I2394" s="106">
        <v>16</v>
      </c>
      <c r="J2394" s="106"/>
      <c r="K2394" s="106"/>
      <c r="L2394" s="106" t="s">
        <v>765</v>
      </c>
      <c r="M2394" s="106" t="s">
        <v>924</v>
      </c>
      <c r="N2394" s="106">
        <v>0.56999999999999995</v>
      </c>
      <c r="O2394" s="106">
        <v>1.2</v>
      </c>
      <c r="P2394" s="106" t="s">
        <v>714</v>
      </c>
      <c r="Q2394" s="107" t="s">
        <v>3172</v>
      </c>
      <c r="R2394" s="107" t="s">
        <v>282</v>
      </c>
    </row>
    <row r="2395" spans="2:18" ht="20.100000000000001" customHeight="1" x14ac:dyDescent="0.4">
      <c r="B2395" s="105" t="str">
        <f t="shared" si="112"/>
        <v/>
      </c>
      <c r="C2395" s="105" t="str">
        <f t="shared" si="113"/>
        <v/>
      </c>
      <c r="D2395" s="105" t="str">
        <f t="shared" si="114"/>
        <v/>
      </c>
      <c r="E2395" s="106" t="s">
        <v>2406</v>
      </c>
      <c r="F2395" s="106" t="s">
        <v>2829</v>
      </c>
      <c r="G2395" s="106" t="s">
        <v>697</v>
      </c>
      <c r="H2395" s="106" t="s">
        <v>1389</v>
      </c>
      <c r="I2395" s="106">
        <v>16</v>
      </c>
      <c r="J2395" s="106"/>
      <c r="K2395" s="106"/>
      <c r="L2395" s="106" t="s">
        <v>765</v>
      </c>
      <c r="M2395" s="106" t="s">
        <v>924</v>
      </c>
      <c r="N2395" s="106">
        <v>0.56000000000000005</v>
      </c>
      <c r="O2395" s="106">
        <v>1.2</v>
      </c>
      <c r="P2395" s="106" t="s">
        <v>714</v>
      </c>
      <c r="Q2395" s="107" t="s">
        <v>3173</v>
      </c>
      <c r="R2395" s="107" t="s">
        <v>282</v>
      </c>
    </row>
    <row r="2396" spans="2:18" ht="20.100000000000001" customHeight="1" x14ac:dyDescent="0.4">
      <c r="B2396" s="105" t="str">
        <f t="shared" si="112"/>
        <v/>
      </c>
      <c r="C2396" s="105" t="str">
        <f t="shared" si="113"/>
        <v/>
      </c>
      <c r="D2396" s="105" t="str">
        <f t="shared" si="114"/>
        <v/>
      </c>
      <c r="E2396" s="106" t="s">
        <v>2406</v>
      </c>
      <c r="F2396" s="106" t="s">
        <v>2829</v>
      </c>
      <c r="G2396" s="106" t="s">
        <v>697</v>
      </c>
      <c r="H2396" s="106" t="s">
        <v>1389</v>
      </c>
      <c r="I2396" s="106">
        <v>16</v>
      </c>
      <c r="J2396" s="106"/>
      <c r="K2396" s="106"/>
      <c r="L2396" s="106" t="s">
        <v>1248</v>
      </c>
      <c r="M2396" s="106" t="s">
        <v>924</v>
      </c>
      <c r="N2396" s="106">
        <v>0.56000000000000005</v>
      </c>
      <c r="O2396" s="106">
        <v>1.2</v>
      </c>
      <c r="P2396" s="106" t="s">
        <v>714</v>
      </c>
      <c r="Q2396" s="107" t="s">
        <v>3174</v>
      </c>
      <c r="R2396" s="107" t="s">
        <v>282</v>
      </c>
    </row>
    <row r="2397" spans="2:18" ht="20.100000000000001" customHeight="1" x14ac:dyDescent="0.4">
      <c r="B2397" s="105" t="str">
        <f t="shared" si="112"/>
        <v/>
      </c>
      <c r="C2397" s="105" t="str">
        <f t="shared" si="113"/>
        <v/>
      </c>
      <c r="D2397" s="105" t="str">
        <f t="shared" si="114"/>
        <v/>
      </c>
      <c r="E2397" s="106" t="s">
        <v>2406</v>
      </c>
      <c r="F2397" s="106" t="s">
        <v>2829</v>
      </c>
      <c r="G2397" s="106" t="s">
        <v>710</v>
      </c>
      <c r="H2397" s="106" t="s">
        <v>711</v>
      </c>
      <c r="I2397" s="106">
        <v>16</v>
      </c>
      <c r="J2397" s="106"/>
      <c r="K2397" s="106"/>
      <c r="L2397" s="106" t="s">
        <v>729</v>
      </c>
      <c r="M2397" s="106" t="s">
        <v>924</v>
      </c>
      <c r="N2397" s="106">
        <v>0.57999999999999996</v>
      </c>
      <c r="O2397" s="106">
        <v>1.2</v>
      </c>
      <c r="P2397" s="106" t="s">
        <v>714</v>
      </c>
      <c r="Q2397" s="107" t="s">
        <v>3175</v>
      </c>
      <c r="R2397" s="107" t="s">
        <v>282</v>
      </c>
    </row>
    <row r="2398" spans="2:18" ht="20.100000000000001" customHeight="1" x14ac:dyDescent="0.4">
      <c r="B2398" s="105" t="str">
        <f t="shared" si="112"/>
        <v/>
      </c>
      <c r="C2398" s="105" t="str">
        <f t="shared" si="113"/>
        <v/>
      </c>
      <c r="D2398" s="105" t="str">
        <f t="shared" si="114"/>
        <v/>
      </c>
      <c r="E2398" s="106" t="s">
        <v>2406</v>
      </c>
      <c r="F2398" s="106" t="s">
        <v>2829</v>
      </c>
      <c r="G2398" s="106" t="s">
        <v>710</v>
      </c>
      <c r="H2398" s="106" t="s">
        <v>711</v>
      </c>
      <c r="I2398" s="106">
        <v>16</v>
      </c>
      <c r="J2398" s="106"/>
      <c r="K2398" s="106"/>
      <c r="L2398" s="106" t="s">
        <v>733</v>
      </c>
      <c r="M2398" s="106" t="s">
        <v>924</v>
      </c>
      <c r="N2398" s="106">
        <v>0.57999999999999996</v>
      </c>
      <c r="O2398" s="106">
        <v>1.2</v>
      </c>
      <c r="P2398" s="106" t="s">
        <v>714</v>
      </c>
      <c r="Q2398" s="107" t="s">
        <v>3176</v>
      </c>
      <c r="R2398" s="107" t="s">
        <v>282</v>
      </c>
    </row>
    <row r="2399" spans="2:18" ht="20.100000000000001" customHeight="1" x14ac:dyDescent="0.4">
      <c r="B2399" s="105" t="str">
        <f t="shared" si="112"/>
        <v/>
      </c>
      <c r="C2399" s="105" t="str">
        <f t="shared" si="113"/>
        <v/>
      </c>
      <c r="D2399" s="105" t="str">
        <f t="shared" si="114"/>
        <v/>
      </c>
      <c r="E2399" s="106" t="s">
        <v>2406</v>
      </c>
      <c r="F2399" s="106" t="s">
        <v>2829</v>
      </c>
      <c r="G2399" s="106" t="s">
        <v>710</v>
      </c>
      <c r="H2399" s="106" t="s">
        <v>711</v>
      </c>
      <c r="I2399" s="106">
        <v>16</v>
      </c>
      <c r="J2399" s="106"/>
      <c r="K2399" s="106"/>
      <c r="L2399" s="106" t="s">
        <v>765</v>
      </c>
      <c r="M2399" s="106" t="s">
        <v>924</v>
      </c>
      <c r="N2399" s="106">
        <v>0.56999999999999995</v>
      </c>
      <c r="O2399" s="106">
        <v>1.2</v>
      </c>
      <c r="P2399" s="106" t="s">
        <v>714</v>
      </c>
      <c r="Q2399" s="107" t="s">
        <v>3177</v>
      </c>
      <c r="R2399" s="107" t="s">
        <v>282</v>
      </c>
    </row>
    <row r="2400" spans="2:18" ht="20.100000000000001" customHeight="1" x14ac:dyDescent="0.4">
      <c r="B2400" s="105" t="str">
        <f t="shared" si="112"/>
        <v/>
      </c>
      <c r="C2400" s="105" t="str">
        <f t="shared" si="113"/>
        <v/>
      </c>
      <c r="D2400" s="105" t="str">
        <f t="shared" si="114"/>
        <v/>
      </c>
      <c r="E2400" s="106" t="s">
        <v>2406</v>
      </c>
      <c r="F2400" s="106" t="s">
        <v>2829</v>
      </c>
      <c r="G2400" s="106" t="s">
        <v>710</v>
      </c>
      <c r="H2400" s="106" t="s">
        <v>1098</v>
      </c>
      <c r="I2400" s="106">
        <v>16</v>
      </c>
      <c r="J2400" s="106"/>
      <c r="K2400" s="106"/>
      <c r="L2400" s="106" t="s">
        <v>765</v>
      </c>
      <c r="M2400" s="106" t="s">
        <v>924</v>
      </c>
      <c r="N2400" s="106">
        <v>0.56000000000000005</v>
      </c>
      <c r="O2400" s="106">
        <v>1.2</v>
      </c>
      <c r="P2400" s="106" t="s">
        <v>714</v>
      </c>
      <c r="Q2400" s="107" t="s">
        <v>3178</v>
      </c>
      <c r="R2400" s="107" t="s">
        <v>282</v>
      </c>
    </row>
    <row r="2401" spans="2:18" ht="20.100000000000001" customHeight="1" x14ac:dyDescent="0.4">
      <c r="B2401" s="105" t="str">
        <f t="shared" si="112"/>
        <v/>
      </c>
      <c r="C2401" s="105" t="str">
        <f t="shared" si="113"/>
        <v/>
      </c>
      <c r="D2401" s="105" t="str">
        <f t="shared" si="114"/>
        <v/>
      </c>
      <c r="E2401" s="106" t="s">
        <v>2406</v>
      </c>
      <c r="F2401" s="106" t="s">
        <v>2829</v>
      </c>
      <c r="G2401" s="106" t="s">
        <v>710</v>
      </c>
      <c r="H2401" s="106" t="s">
        <v>1098</v>
      </c>
      <c r="I2401" s="106">
        <v>16</v>
      </c>
      <c r="J2401" s="106"/>
      <c r="K2401" s="106"/>
      <c r="L2401" s="106" t="s">
        <v>1248</v>
      </c>
      <c r="M2401" s="106" t="s">
        <v>924</v>
      </c>
      <c r="N2401" s="106">
        <v>0.56000000000000005</v>
      </c>
      <c r="O2401" s="106">
        <v>1.2</v>
      </c>
      <c r="P2401" s="106" t="s">
        <v>714</v>
      </c>
      <c r="Q2401" s="107" t="s">
        <v>3179</v>
      </c>
      <c r="R2401" s="107" t="s">
        <v>282</v>
      </c>
    </row>
    <row r="2402" spans="2:18" ht="20.100000000000001" customHeight="1" x14ac:dyDescent="0.4">
      <c r="B2402" s="105" t="str">
        <f t="shared" si="112"/>
        <v/>
      </c>
      <c r="C2402" s="105" t="str">
        <f t="shared" si="113"/>
        <v/>
      </c>
      <c r="D2402" s="105" t="str">
        <f t="shared" si="114"/>
        <v/>
      </c>
      <c r="E2402" s="106" t="s">
        <v>2406</v>
      </c>
      <c r="F2402" s="106" t="s">
        <v>2829</v>
      </c>
      <c r="G2402" s="106" t="s">
        <v>721</v>
      </c>
      <c r="H2402" s="106" t="s">
        <v>722</v>
      </c>
      <c r="I2402" s="106">
        <v>16</v>
      </c>
      <c r="J2402" s="106"/>
      <c r="K2402" s="106"/>
      <c r="L2402" s="106" t="s">
        <v>729</v>
      </c>
      <c r="M2402" s="106" t="s">
        <v>924</v>
      </c>
      <c r="N2402" s="106">
        <v>0.56999999999999995</v>
      </c>
      <c r="O2402" s="106">
        <v>1.2</v>
      </c>
      <c r="P2402" s="106" t="s">
        <v>714</v>
      </c>
      <c r="Q2402" s="107" t="s">
        <v>3180</v>
      </c>
      <c r="R2402" s="107" t="s">
        <v>282</v>
      </c>
    </row>
    <row r="2403" spans="2:18" ht="20.100000000000001" customHeight="1" x14ac:dyDescent="0.4">
      <c r="B2403" s="105" t="str">
        <f t="shared" si="112"/>
        <v/>
      </c>
      <c r="C2403" s="105" t="str">
        <f t="shared" si="113"/>
        <v/>
      </c>
      <c r="D2403" s="105" t="str">
        <f t="shared" si="114"/>
        <v/>
      </c>
      <c r="E2403" s="106" t="s">
        <v>2406</v>
      </c>
      <c r="F2403" s="106" t="s">
        <v>2829</v>
      </c>
      <c r="G2403" s="106" t="s">
        <v>721</v>
      </c>
      <c r="H2403" s="106" t="s">
        <v>722</v>
      </c>
      <c r="I2403" s="106">
        <v>16</v>
      </c>
      <c r="J2403" s="106"/>
      <c r="K2403" s="106"/>
      <c r="L2403" s="106" t="s">
        <v>733</v>
      </c>
      <c r="M2403" s="106" t="s">
        <v>924</v>
      </c>
      <c r="N2403" s="106">
        <v>0.56999999999999995</v>
      </c>
      <c r="O2403" s="106">
        <v>1.2</v>
      </c>
      <c r="P2403" s="106" t="s">
        <v>714</v>
      </c>
      <c r="Q2403" s="107" t="s">
        <v>3181</v>
      </c>
      <c r="R2403" s="107" t="s">
        <v>282</v>
      </c>
    </row>
    <row r="2404" spans="2:18" ht="20.100000000000001" customHeight="1" x14ac:dyDescent="0.4">
      <c r="B2404" s="105" t="str">
        <f t="shared" si="112"/>
        <v/>
      </c>
      <c r="C2404" s="105" t="str">
        <f t="shared" si="113"/>
        <v/>
      </c>
      <c r="D2404" s="105" t="str">
        <f t="shared" si="114"/>
        <v/>
      </c>
      <c r="E2404" s="106" t="s">
        <v>2406</v>
      </c>
      <c r="F2404" s="106" t="s">
        <v>2829</v>
      </c>
      <c r="G2404" s="106" t="s">
        <v>721</v>
      </c>
      <c r="H2404" s="106" t="s">
        <v>722</v>
      </c>
      <c r="I2404" s="106">
        <v>16</v>
      </c>
      <c r="J2404" s="106"/>
      <c r="K2404" s="106"/>
      <c r="L2404" s="106" t="s">
        <v>765</v>
      </c>
      <c r="M2404" s="106" t="s">
        <v>924</v>
      </c>
      <c r="N2404" s="106">
        <v>0.56999999999999995</v>
      </c>
      <c r="O2404" s="106">
        <v>1.2</v>
      </c>
      <c r="P2404" s="106" t="s">
        <v>714</v>
      </c>
      <c r="Q2404" s="107" t="s">
        <v>3182</v>
      </c>
      <c r="R2404" s="107" t="s">
        <v>282</v>
      </c>
    </row>
    <row r="2405" spans="2:18" ht="20.100000000000001" customHeight="1" x14ac:dyDescent="0.4">
      <c r="B2405" s="105" t="str">
        <f t="shared" si="112"/>
        <v/>
      </c>
      <c r="C2405" s="105" t="str">
        <f t="shared" si="113"/>
        <v/>
      </c>
      <c r="D2405" s="105" t="str">
        <f t="shared" si="114"/>
        <v/>
      </c>
      <c r="E2405" s="106" t="s">
        <v>2406</v>
      </c>
      <c r="F2405" s="106" t="s">
        <v>2829</v>
      </c>
      <c r="G2405" s="106" t="s">
        <v>773</v>
      </c>
      <c r="H2405" s="106" t="s">
        <v>774</v>
      </c>
      <c r="I2405" s="106">
        <v>16</v>
      </c>
      <c r="J2405" s="106"/>
      <c r="K2405" s="106"/>
      <c r="L2405" s="106" t="s">
        <v>729</v>
      </c>
      <c r="M2405" s="106" t="s">
        <v>924</v>
      </c>
      <c r="N2405" s="106">
        <v>0.54</v>
      </c>
      <c r="O2405" s="106">
        <v>1.2</v>
      </c>
      <c r="P2405" s="106" t="s">
        <v>714</v>
      </c>
      <c r="Q2405" s="107" t="s">
        <v>3183</v>
      </c>
      <c r="R2405" s="107" t="s">
        <v>282</v>
      </c>
    </row>
    <row r="2406" spans="2:18" ht="20.100000000000001" customHeight="1" x14ac:dyDescent="0.4">
      <c r="B2406" s="105" t="str">
        <f t="shared" si="112"/>
        <v/>
      </c>
      <c r="C2406" s="105" t="str">
        <f t="shared" si="113"/>
        <v/>
      </c>
      <c r="D2406" s="105" t="str">
        <f t="shared" si="114"/>
        <v/>
      </c>
      <c r="E2406" s="106" t="s">
        <v>2406</v>
      </c>
      <c r="F2406" s="106" t="s">
        <v>2829</v>
      </c>
      <c r="G2406" s="106" t="s">
        <v>773</v>
      </c>
      <c r="H2406" s="106" t="s">
        <v>774</v>
      </c>
      <c r="I2406" s="106">
        <v>16</v>
      </c>
      <c r="J2406" s="106"/>
      <c r="K2406" s="106"/>
      <c r="L2406" s="106" t="s">
        <v>733</v>
      </c>
      <c r="M2406" s="106" t="s">
        <v>924</v>
      </c>
      <c r="N2406" s="106">
        <v>0.54</v>
      </c>
      <c r="O2406" s="106">
        <v>1.2</v>
      </c>
      <c r="P2406" s="106" t="s">
        <v>714</v>
      </c>
      <c r="Q2406" s="107" t="s">
        <v>3184</v>
      </c>
      <c r="R2406" s="107" t="s">
        <v>282</v>
      </c>
    </row>
    <row r="2407" spans="2:18" ht="20.100000000000001" customHeight="1" x14ac:dyDescent="0.4">
      <c r="B2407" s="105" t="str">
        <f t="shared" si="112"/>
        <v/>
      </c>
      <c r="C2407" s="105" t="str">
        <f t="shared" si="113"/>
        <v/>
      </c>
      <c r="D2407" s="105" t="str">
        <f t="shared" si="114"/>
        <v/>
      </c>
      <c r="E2407" s="106" t="s">
        <v>2406</v>
      </c>
      <c r="F2407" s="106" t="s">
        <v>2829</v>
      </c>
      <c r="G2407" s="106" t="s">
        <v>773</v>
      </c>
      <c r="H2407" s="106" t="s">
        <v>774</v>
      </c>
      <c r="I2407" s="106">
        <v>16</v>
      </c>
      <c r="J2407" s="106"/>
      <c r="K2407" s="106"/>
      <c r="L2407" s="106" t="s">
        <v>765</v>
      </c>
      <c r="M2407" s="106" t="s">
        <v>924</v>
      </c>
      <c r="N2407" s="106">
        <v>0.54</v>
      </c>
      <c r="O2407" s="106">
        <v>1.2</v>
      </c>
      <c r="P2407" s="106" t="s">
        <v>714</v>
      </c>
      <c r="Q2407" s="107" t="s">
        <v>3185</v>
      </c>
      <c r="R2407" s="107" t="s">
        <v>282</v>
      </c>
    </row>
    <row r="2408" spans="2:18" ht="20.100000000000001" customHeight="1" x14ac:dyDescent="0.4">
      <c r="B2408" s="105" t="str">
        <f t="shared" si="112"/>
        <v/>
      </c>
      <c r="C2408" s="105" t="str">
        <f t="shared" si="113"/>
        <v/>
      </c>
      <c r="D2408" s="105" t="str">
        <f t="shared" si="114"/>
        <v/>
      </c>
      <c r="E2408" s="106" t="s">
        <v>2406</v>
      </c>
      <c r="F2408" s="106" t="s">
        <v>2829</v>
      </c>
      <c r="G2408" s="106" t="s">
        <v>773</v>
      </c>
      <c r="H2408" s="106" t="s">
        <v>774</v>
      </c>
      <c r="I2408" s="106">
        <v>16</v>
      </c>
      <c r="J2408" s="106"/>
      <c r="K2408" s="106"/>
      <c r="L2408" s="106" t="s">
        <v>1248</v>
      </c>
      <c r="M2408" s="106" t="s">
        <v>924</v>
      </c>
      <c r="N2408" s="106">
        <v>0.54</v>
      </c>
      <c r="O2408" s="106">
        <v>1.2</v>
      </c>
      <c r="P2408" s="106" t="s">
        <v>714</v>
      </c>
      <c r="Q2408" s="107" t="s">
        <v>3186</v>
      </c>
      <c r="R2408" s="107" t="s">
        <v>282</v>
      </c>
    </row>
    <row r="2409" spans="2:18" ht="20.100000000000001" customHeight="1" x14ac:dyDescent="0.4">
      <c r="B2409" s="105" t="str">
        <f t="shared" si="112"/>
        <v/>
      </c>
      <c r="C2409" s="105" t="str">
        <f t="shared" si="113"/>
        <v/>
      </c>
      <c r="D2409" s="105" t="str">
        <f t="shared" si="114"/>
        <v/>
      </c>
      <c r="E2409" s="106" t="s">
        <v>2406</v>
      </c>
      <c r="F2409" s="106" t="s">
        <v>2829</v>
      </c>
      <c r="G2409" s="106" t="s">
        <v>773</v>
      </c>
      <c r="H2409" s="106" t="s">
        <v>1266</v>
      </c>
      <c r="I2409" s="106">
        <v>16</v>
      </c>
      <c r="J2409" s="106"/>
      <c r="K2409" s="106"/>
      <c r="L2409" s="106" t="s">
        <v>729</v>
      </c>
      <c r="M2409" s="106" t="s">
        <v>924</v>
      </c>
      <c r="N2409" s="106">
        <v>0.54</v>
      </c>
      <c r="O2409" s="106">
        <v>1.2</v>
      </c>
      <c r="P2409" s="106" t="s">
        <v>714</v>
      </c>
      <c r="Q2409" s="107" t="s">
        <v>3187</v>
      </c>
      <c r="R2409" s="107" t="s">
        <v>282</v>
      </c>
    </row>
    <row r="2410" spans="2:18" ht="20.100000000000001" customHeight="1" x14ac:dyDescent="0.4">
      <c r="B2410" s="105" t="str">
        <f t="shared" si="112"/>
        <v/>
      </c>
      <c r="C2410" s="105" t="str">
        <f t="shared" si="113"/>
        <v/>
      </c>
      <c r="D2410" s="105" t="str">
        <f t="shared" si="114"/>
        <v/>
      </c>
      <c r="E2410" s="106" t="s">
        <v>2406</v>
      </c>
      <c r="F2410" s="106" t="s">
        <v>2829</v>
      </c>
      <c r="G2410" s="106" t="s">
        <v>773</v>
      </c>
      <c r="H2410" s="106" t="s">
        <v>1266</v>
      </c>
      <c r="I2410" s="106">
        <v>16</v>
      </c>
      <c r="J2410" s="106"/>
      <c r="K2410" s="106"/>
      <c r="L2410" s="106" t="s">
        <v>733</v>
      </c>
      <c r="M2410" s="106" t="s">
        <v>924</v>
      </c>
      <c r="N2410" s="106">
        <v>0.54</v>
      </c>
      <c r="O2410" s="106">
        <v>1.2</v>
      </c>
      <c r="P2410" s="106" t="s">
        <v>714</v>
      </c>
      <c r="Q2410" s="107" t="s">
        <v>3188</v>
      </c>
      <c r="R2410" s="107" t="s">
        <v>282</v>
      </c>
    </row>
    <row r="2411" spans="2:18" ht="20.100000000000001" customHeight="1" x14ac:dyDescent="0.4">
      <c r="B2411" s="105" t="str">
        <f t="shared" si="112"/>
        <v/>
      </c>
      <c r="C2411" s="105" t="str">
        <f t="shared" si="113"/>
        <v/>
      </c>
      <c r="D2411" s="105" t="str">
        <f t="shared" si="114"/>
        <v/>
      </c>
      <c r="E2411" s="106" t="s">
        <v>2406</v>
      </c>
      <c r="F2411" s="106" t="s">
        <v>2829</v>
      </c>
      <c r="G2411" s="106" t="s">
        <v>773</v>
      </c>
      <c r="H2411" s="106" t="s">
        <v>1266</v>
      </c>
      <c r="I2411" s="106">
        <v>16</v>
      </c>
      <c r="J2411" s="106"/>
      <c r="K2411" s="106"/>
      <c r="L2411" s="106" t="s">
        <v>765</v>
      </c>
      <c r="M2411" s="106" t="s">
        <v>924</v>
      </c>
      <c r="N2411" s="106">
        <v>0.54</v>
      </c>
      <c r="O2411" s="106">
        <v>1.2</v>
      </c>
      <c r="P2411" s="106" t="s">
        <v>714</v>
      </c>
      <c r="Q2411" s="107" t="s">
        <v>3189</v>
      </c>
      <c r="R2411" s="107" t="s">
        <v>282</v>
      </c>
    </row>
    <row r="2412" spans="2:18" ht="20.100000000000001" customHeight="1" x14ac:dyDescent="0.4">
      <c r="B2412" s="105" t="str">
        <f t="shared" si="112"/>
        <v/>
      </c>
      <c r="C2412" s="105" t="str">
        <f t="shared" si="113"/>
        <v/>
      </c>
      <c r="D2412" s="105" t="str">
        <f t="shared" si="114"/>
        <v/>
      </c>
      <c r="E2412" s="106" t="s">
        <v>2406</v>
      </c>
      <c r="F2412" s="106" t="s">
        <v>2829</v>
      </c>
      <c r="G2412" s="106" t="s">
        <v>773</v>
      </c>
      <c r="H2412" s="106" t="s">
        <v>1266</v>
      </c>
      <c r="I2412" s="106">
        <v>15</v>
      </c>
      <c r="J2412" s="106"/>
      <c r="K2412" s="106"/>
      <c r="L2412" s="106" t="s">
        <v>1248</v>
      </c>
      <c r="M2412" s="106" t="s">
        <v>924</v>
      </c>
      <c r="N2412" s="106">
        <v>0.54</v>
      </c>
      <c r="O2412" s="106">
        <v>1.2</v>
      </c>
      <c r="P2412" s="106" t="s">
        <v>714</v>
      </c>
      <c r="Q2412" s="107" t="s">
        <v>3190</v>
      </c>
      <c r="R2412" s="107" t="s">
        <v>282</v>
      </c>
    </row>
    <row r="2413" spans="2:18" ht="20.100000000000001" customHeight="1" x14ac:dyDescent="0.4">
      <c r="B2413" s="105" t="str">
        <f t="shared" si="112"/>
        <v/>
      </c>
      <c r="C2413" s="105" t="str">
        <f t="shared" si="113"/>
        <v/>
      </c>
      <c r="D2413" s="105" t="str">
        <f t="shared" si="114"/>
        <v/>
      </c>
      <c r="E2413" s="106" t="s">
        <v>2406</v>
      </c>
      <c r="F2413" s="106" t="s">
        <v>2829</v>
      </c>
      <c r="G2413" s="106" t="s">
        <v>778</v>
      </c>
      <c r="H2413" s="106" t="s">
        <v>779</v>
      </c>
      <c r="I2413" s="106">
        <v>16</v>
      </c>
      <c r="J2413" s="106"/>
      <c r="K2413" s="106"/>
      <c r="L2413" s="106" t="s">
        <v>729</v>
      </c>
      <c r="M2413" s="106" t="s">
        <v>924</v>
      </c>
      <c r="N2413" s="106">
        <v>0.54</v>
      </c>
      <c r="O2413" s="106">
        <v>1.2</v>
      </c>
      <c r="P2413" s="106" t="s">
        <v>714</v>
      </c>
      <c r="Q2413" s="107" t="s">
        <v>3191</v>
      </c>
      <c r="R2413" s="107" t="s">
        <v>282</v>
      </c>
    </row>
    <row r="2414" spans="2:18" ht="20.100000000000001" customHeight="1" x14ac:dyDescent="0.4">
      <c r="B2414" s="105" t="str">
        <f t="shared" si="112"/>
        <v/>
      </c>
      <c r="C2414" s="105" t="str">
        <f t="shared" si="113"/>
        <v/>
      </c>
      <c r="D2414" s="105" t="str">
        <f t="shared" si="114"/>
        <v/>
      </c>
      <c r="E2414" s="106" t="s">
        <v>2406</v>
      </c>
      <c r="F2414" s="106" t="s">
        <v>2829</v>
      </c>
      <c r="G2414" s="106" t="s">
        <v>778</v>
      </c>
      <c r="H2414" s="106" t="s">
        <v>779</v>
      </c>
      <c r="I2414" s="106">
        <v>16</v>
      </c>
      <c r="J2414" s="106"/>
      <c r="K2414" s="106"/>
      <c r="L2414" s="106" t="s">
        <v>733</v>
      </c>
      <c r="M2414" s="106" t="s">
        <v>924</v>
      </c>
      <c r="N2414" s="106">
        <v>0.54</v>
      </c>
      <c r="O2414" s="106">
        <v>1.2</v>
      </c>
      <c r="P2414" s="106" t="s">
        <v>714</v>
      </c>
      <c r="Q2414" s="107" t="s">
        <v>3192</v>
      </c>
      <c r="R2414" s="107" t="s">
        <v>282</v>
      </c>
    </row>
    <row r="2415" spans="2:18" ht="20.100000000000001" customHeight="1" x14ac:dyDescent="0.4">
      <c r="B2415" s="105" t="str">
        <f t="shared" si="112"/>
        <v/>
      </c>
      <c r="C2415" s="105" t="str">
        <f t="shared" si="113"/>
        <v/>
      </c>
      <c r="D2415" s="105" t="str">
        <f t="shared" si="114"/>
        <v/>
      </c>
      <c r="E2415" s="106" t="s">
        <v>2406</v>
      </c>
      <c r="F2415" s="106" t="s">
        <v>2829</v>
      </c>
      <c r="G2415" s="106" t="s">
        <v>778</v>
      </c>
      <c r="H2415" s="106" t="s">
        <v>779</v>
      </c>
      <c r="I2415" s="106">
        <v>16</v>
      </c>
      <c r="J2415" s="106"/>
      <c r="K2415" s="106"/>
      <c r="L2415" s="106" t="s">
        <v>765</v>
      </c>
      <c r="M2415" s="106" t="s">
        <v>924</v>
      </c>
      <c r="N2415" s="106">
        <v>0.54</v>
      </c>
      <c r="O2415" s="106">
        <v>1.2</v>
      </c>
      <c r="P2415" s="106" t="s">
        <v>714</v>
      </c>
      <c r="Q2415" s="107" t="s">
        <v>3193</v>
      </c>
      <c r="R2415" s="107" t="s">
        <v>282</v>
      </c>
    </row>
    <row r="2416" spans="2:18" ht="20.100000000000001" customHeight="1" x14ac:dyDescent="0.4">
      <c r="B2416" s="105" t="str">
        <f t="shared" si="112"/>
        <v/>
      </c>
      <c r="C2416" s="105" t="str">
        <f t="shared" si="113"/>
        <v/>
      </c>
      <c r="D2416" s="105" t="str">
        <f t="shared" si="114"/>
        <v/>
      </c>
      <c r="E2416" s="106" t="s">
        <v>2406</v>
      </c>
      <c r="F2416" s="106" t="s">
        <v>2829</v>
      </c>
      <c r="G2416" s="106" t="s">
        <v>778</v>
      </c>
      <c r="H2416" s="106" t="s">
        <v>779</v>
      </c>
      <c r="I2416" s="106">
        <v>16</v>
      </c>
      <c r="J2416" s="106"/>
      <c r="K2416" s="106"/>
      <c r="L2416" s="106" t="s">
        <v>1248</v>
      </c>
      <c r="M2416" s="106" t="s">
        <v>924</v>
      </c>
      <c r="N2416" s="106">
        <v>0.54</v>
      </c>
      <c r="O2416" s="106">
        <v>1.2</v>
      </c>
      <c r="P2416" s="106" t="s">
        <v>714</v>
      </c>
      <c r="Q2416" s="107" t="s">
        <v>3194</v>
      </c>
      <c r="R2416" s="107" t="s">
        <v>282</v>
      </c>
    </row>
    <row r="2417" spans="2:18" ht="20.100000000000001" customHeight="1" x14ac:dyDescent="0.4">
      <c r="B2417" s="105" t="str">
        <f t="shared" si="112"/>
        <v/>
      </c>
      <c r="C2417" s="105" t="str">
        <f t="shared" si="113"/>
        <v/>
      </c>
      <c r="D2417" s="105" t="str">
        <f t="shared" si="114"/>
        <v/>
      </c>
      <c r="E2417" s="106" t="s">
        <v>2406</v>
      </c>
      <c r="F2417" s="106" t="s">
        <v>2829</v>
      </c>
      <c r="G2417" s="106" t="s">
        <v>778</v>
      </c>
      <c r="H2417" s="106" t="s">
        <v>1269</v>
      </c>
      <c r="I2417" s="106">
        <v>16</v>
      </c>
      <c r="J2417" s="106"/>
      <c r="K2417" s="106"/>
      <c r="L2417" s="106" t="s">
        <v>729</v>
      </c>
      <c r="M2417" s="106" t="s">
        <v>924</v>
      </c>
      <c r="N2417" s="106">
        <v>0.54</v>
      </c>
      <c r="O2417" s="106">
        <v>1.2</v>
      </c>
      <c r="P2417" s="106" t="s">
        <v>714</v>
      </c>
      <c r="Q2417" s="107" t="s">
        <v>3195</v>
      </c>
      <c r="R2417" s="107" t="s">
        <v>282</v>
      </c>
    </row>
    <row r="2418" spans="2:18" ht="20.100000000000001" customHeight="1" x14ac:dyDescent="0.4">
      <c r="B2418" s="105" t="str">
        <f t="shared" si="112"/>
        <v/>
      </c>
      <c r="C2418" s="105" t="str">
        <f t="shared" si="113"/>
        <v/>
      </c>
      <c r="D2418" s="105" t="str">
        <f t="shared" si="114"/>
        <v/>
      </c>
      <c r="E2418" s="106" t="s">
        <v>2406</v>
      </c>
      <c r="F2418" s="106" t="s">
        <v>2829</v>
      </c>
      <c r="G2418" s="106" t="s">
        <v>778</v>
      </c>
      <c r="H2418" s="106" t="s">
        <v>1269</v>
      </c>
      <c r="I2418" s="106">
        <v>16</v>
      </c>
      <c r="J2418" s="106"/>
      <c r="K2418" s="106"/>
      <c r="L2418" s="106" t="s">
        <v>733</v>
      </c>
      <c r="M2418" s="106" t="s">
        <v>924</v>
      </c>
      <c r="N2418" s="106">
        <v>0.54</v>
      </c>
      <c r="O2418" s="106">
        <v>1.2</v>
      </c>
      <c r="P2418" s="106" t="s">
        <v>714</v>
      </c>
      <c r="Q2418" s="107" t="s">
        <v>3196</v>
      </c>
      <c r="R2418" s="107" t="s">
        <v>282</v>
      </c>
    </row>
    <row r="2419" spans="2:18" ht="20.100000000000001" customHeight="1" x14ac:dyDescent="0.4">
      <c r="B2419" s="105" t="str">
        <f t="shared" si="112"/>
        <v/>
      </c>
      <c r="C2419" s="105" t="str">
        <f t="shared" si="113"/>
        <v/>
      </c>
      <c r="D2419" s="105" t="str">
        <f t="shared" si="114"/>
        <v/>
      </c>
      <c r="E2419" s="106" t="s">
        <v>2406</v>
      </c>
      <c r="F2419" s="106" t="s">
        <v>2829</v>
      </c>
      <c r="G2419" s="106" t="s">
        <v>778</v>
      </c>
      <c r="H2419" s="106" t="s">
        <v>1269</v>
      </c>
      <c r="I2419" s="106">
        <v>16</v>
      </c>
      <c r="J2419" s="106"/>
      <c r="K2419" s="106"/>
      <c r="L2419" s="106" t="s">
        <v>765</v>
      </c>
      <c r="M2419" s="106" t="s">
        <v>924</v>
      </c>
      <c r="N2419" s="106">
        <v>0.54</v>
      </c>
      <c r="O2419" s="106">
        <v>1.2</v>
      </c>
      <c r="P2419" s="106" t="s">
        <v>714</v>
      </c>
      <c r="Q2419" s="107" t="s">
        <v>3197</v>
      </c>
      <c r="R2419" s="107" t="s">
        <v>282</v>
      </c>
    </row>
    <row r="2420" spans="2:18" ht="20.100000000000001" customHeight="1" x14ac:dyDescent="0.4">
      <c r="B2420" s="105" t="str">
        <f t="shared" si="112"/>
        <v/>
      </c>
      <c r="C2420" s="105" t="str">
        <f t="shared" si="113"/>
        <v/>
      </c>
      <c r="D2420" s="105" t="str">
        <f t="shared" si="114"/>
        <v/>
      </c>
      <c r="E2420" s="106" t="s">
        <v>2406</v>
      </c>
      <c r="F2420" s="106" t="s">
        <v>2829</v>
      </c>
      <c r="G2420" s="106" t="s">
        <v>778</v>
      </c>
      <c r="H2420" s="106" t="s">
        <v>1269</v>
      </c>
      <c r="I2420" s="106">
        <v>15</v>
      </c>
      <c r="J2420" s="106"/>
      <c r="K2420" s="106"/>
      <c r="L2420" s="106" t="s">
        <v>1248</v>
      </c>
      <c r="M2420" s="106" t="s">
        <v>924</v>
      </c>
      <c r="N2420" s="106">
        <v>0.54</v>
      </c>
      <c r="O2420" s="106">
        <v>1.2</v>
      </c>
      <c r="P2420" s="106" t="s">
        <v>714</v>
      </c>
      <c r="Q2420" s="107" t="s">
        <v>3198</v>
      </c>
      <c r="R2420" s="107" t="s">
        <v>282</v>
      </c>
    </row>
    <row r="2421" spans="2:18" ht="20.100000000000001" customHeight="1" x14ac:dyDescent="0.4">
      <c r="B2421" s="105" t="str">
        <f t="shared" si="112"/>
        <v/>
      </c>
      <c r="C2421" s="105" t="str">
        <f t="shared" si="113"/>
        <v/>
      </c>
      <c r="D2421" s="105" t="str">
        <f t="shared" si="114"/>
        <v/>
      </c>
      <c r="E2421" s="106" t="s">
        <v>2406</v>
      </c>
      <c r="F2421" s="106" t="s">
        <v>2829</v>
      </c>
      <c r="G2421" s="106" t="s">
        <v>782</v>
      </c>
      <c r="H2421" s="106" t="s">
        <v>783</v>
      </c>
      <c r="I2421" s="106">
        <v>16</v>
      </c>
      <c r="J2421" s="106"/>
      <c r="K2421" s="106"/>
      <c r="L2421" s="106" t="s">
        <v>729</v>
      </c>
      <c r="M2421" s="106" t="s">
        <v>924</v>
      </c>
      <c r="N2421" s="106">
        <v>0.38</v>
      </c>
      <c r="O2421" s="106">
        <v>1.2</v>
      </c>
      <c r="P2421" s="106" t="s">
        <v>714</v>
      </c>
      <c r="Q2421" s="107" t="s">
        <v>3199</v>
      </c>
      <c r="R2421" s="107" t="s">
        <v>282</v>
      </c>
    </row>
    <row r="2422" spans="2:18" ht="20.100000000000001" customHeight="1" x14ac:dyDescent="0.4">
      <c r="B2422" s="105" t="str">
        <f t="shared" si="112"/>
        <v/>
      </c>
      <c r="C2422" s="105" t="str">
        <f t="shared" si="113"/>
        <v/>
      </c>
      <c r="D2422" s="105" t="str">
        <f t="shared" si="114"/>
        <v/>
      </c>
      <c r="E2422" s="106" t="s">
        <v>2406</v>
      </c>
      <c r="F2422" s="106" t="s">
        <v>2829</v>
      </c>
      <c r="G2422" s="106" t="s">
        <v>782</v>
      </c>
      <c r="H2422" s="106" t="s">
        <v>783</v>
      </c>
      <c r="I2422" s="106">
        <v>16</v>
      </c>
      <c r="J2422" s="106"/>
      <c r="K2422" s="106"/>
      <c r="L2422" s="106" t="s">
        <v>733</v>
      </c>
      <c r="M2422" s="106" t="s">
        <v>924</v>
      </c>
      <c r="N2422" s="106">
        <v>0.38</v>
      </c>
      <c r="O2422" s="106">
        <v>1.2</v>
      </c>
      <c r="P2422" s="106" t="s">
        <v>714</v>
      </c>
      <c r="Q2422" s="107" t="s">
        <v>3200</v>
      </c>
      <c r="R2422" s="107" t="s">
        <v>282</v>
      </c>
    </row>
    <row r="2423" spans="2:18" ht="20.100000000000001" customHeight="1" x14ac:dyDescent="0.4">
      <c r="B2423" s="105" t="str">
        <f t="shared" si="112"/>
        <v/>
      </c>
      <c r="C2423" s="105" t="str">
        <f t="shared" si="113"/>
        <v/>
      </c>
      <c r="D2423" s="105" t="str">
        <f t="shared" si="114"/>
        <v/>
      </c>
      <c r="E2423" s="106" t="s">
        <v>2406</v>
      </c>
      <c r="F2423" s="106" t="s">
        <v>2829</v>
      </c>
      <c r="G2423" s="106" t="s">
        <v>782</v>
      </c>
      <c r="H2423" s="106" t="s">
        <v>783</v>
      </c>
      <c r="I2423" s="106">
        <v>16</v>
      </c>
      <c r="J2423" s="106"/>
      <c r="K2423" s="106"/>
      <c r="L2423" s="106" t="s">
        <v>765</v>
      </c>
      <c r="M2423" s="106" t="s">
        <v>924</v>
      </c>
      <c r="N2423" s="106">
        <v>0.38</v>
      </c>
      <c r="O2423" s="106">
        <v>1.2</v>
      </c>
      <c r="P2423" s="106" t="s">
        <v>714</v>
      </c>
      <c r="Q2423" s="107" t="s">
        <v>3201</v>
      </c>
      <c r="R2423" s="107" t="s">
        <v>282</v>
      </c>
    </row>
    <row r="2424" spans="2:18" ht="20.100000000000001" customHeight="1" x14ac:dyDescent="0.4">
      <c r="B2424" s="105" t="str">
        <f t="shared" si="112"/>
        <v/>
      </c>
      <c r="C2424" s="105" t="str">
        <f t="shared" si="113"/>
        <v/>
      </c>
      <c r="D2424" s="105" t="str">
        <f t="shared" si="114"/>
        <v/>
      </c>
      <c r="E2424" s="106" t="s">
        <v>2406</v>
      </c>
      <c r="F2424" s="106" t="s">
        <v>2829</v>
      </c>
      <c r="G2424" s="106" t="s">
        <v>782</v>
      </c>
      <c r="H2424" s="106" t="s">
        <v>783</v>
      </c>
      <c r="I2424" s="106">
        <v>16</v>
      </c>
      <c r="J2424" s="106"/>
      <c r="K2424" s="106"/>
      <c r="L2424" s="106" t="s">
        <v>1248</v>
      </c>
      <c r="M2424" s="106" t="s">
        <v>924</v>
      </c>
      <c r="N2424" s="106">
        <v>0.38</v>
      </c>
      <c r="O2424" s="106">
        <v>1.2</v>
      </c>
      <c r="P2424" s="106" t="s">
        <v>714</v>
      </c>
      <c r="Q2424" s="107" t="s">
        <v>3202</v>
      </c>
      <c r="R2424" s="107" t="s">
        <v>282</v>
      </c>
    </row>
    <row r="2425" spans="2:18" ht="20.100000000000001" customHeight="1" x14ac:dyDescent="0.4">
      <c r="B2425" s="105" t="str">
        <f t="shared" si="112"/>
        <v/>
      </c>
      <c r="C2425" s="105" t="str">
        <f t="shared" si="113"/>
        <v/>
      </c>
      <c r="D2425" s="105" t="str">
        <f t="shared" si="114"/>
        <v/>
      </c>
      <c r="E2425" s="106" t="s">
        <v>2406</v>
      </c>
      <c r="F2425" s="106" t="s">
        <v>2829</v>
      </c>
      <c r="G2425" s="106" t="s">
        <v>2477</v>
      </c>
      <c r="H2425" s="106" t="s">
        <v>729</v>
      </c>
      <c r="I2425" s="106">
        <v>16</v>
      </c>
      <c r="J2425" s="106"/>
      <c r="K2425" s="106"/>
      <c r="L2425" s="106" t="s">
        <v>2478</v>
      </c>
      <c r="M2425" s="106" t="s">
        <v>924</v>
      </c>
      <c r="N2425" s="106">
        <v>0.54</v>
      </c>
      <c r="O2425" s="106">
        <v>1.2</v>
      </c>
      <c r="P2425" s="106" t="s">
        <v>714</v>
      </c>
      <c r="Q2425" s="107" t="s">
        <v>3203</v>
      </c>
      <c r="R2425" s="107" t="s">
        <v>282</v>
      </c>
    </row>
    <row r="2426" spans="2:18" ht="20.100000000000001" customHeight="1" x14ac:dyDescent="0.4">
      <c r="B2426" s="105" t="str">
        <f t="shared" si="112"/>
        <v/>
      </c>
      <c r="C2426" s="105" t="str">
        <f t="shared" si="113"/>
        <v/>
      </c>
      <c r="D2426" s="105" t="str">
        <f t="shared" si="114"/>
        <v/>
      </c>
      <c r="E2426" s="106" t="s">
        <v>2406</v>
      </c>
      <c r="F2426" s="106" t="s">
        <v>2829</v>
      </c>
      <c r="G2426" s="106" t="s">
        <v>2477</v>
      </c>
      <c r="H2426" s="106" t="s">
        <v>733</v>
      </c>
      <c r="I2426" s="106">
        <v>16</v>
      </c>
      <c r="J2426" s="106"/>
      <c r="K2426" s="106"/>
      <c r="L2426" s="106" t="s">
        <v>2478</v>
      </c>
      <c r="M2426" s="106" t="s">
        <v>924</v>
      </c>
      <c r="N2426" s="106">
        <v>0.53</v>
      </c>
      <c r="O2426" s="106">
        <v>1.2</v>
      </c>
      <c r="P2426" s="106" t="s">
        <v>714</v>
      </c>
      <c r="Q2426" s="107" t="s">
        <v>3204</v>
      </c>
      <c r="R2426" s="107" t="s">
        <v>282</v>
      </c>
    </row>
    <row r="2427" spans="2:18" ht="20.100000000000001" customHeight="1" x14ac:dyDescent="0.4">
      <c r="B2427" s="105" t="str">
        <f t="shared" si="112"/>
        <v/>
      </c>
      <c r="C2427" s="105" t="str">
        <f t="shared" si="113"/>
        <v/>
      </c>
      <c r="D2427" s="105" t="str">
        <f t="shared" si="114"/>
        <v/>
      </c>
      <c r="E2427" s="106" t="s">
        <v>2406</v>
      </c>
      <c r="F2427" s="106" t="s">
        <v>2829</v>
      </c>
      <c r="G2427" s="106" t="s">
        <v>2477</v>
      </c>
      <c r="H2427" s="106" t="s">
        <v>765</v>
      </c>
      <c r="I2427" s="106">
        <v>16</v>
      </c>
      <c r="J2427" s="106"/>
      <c r="K2427" s="106"/>
      <c r="L2427" s="106" t="s">
        <v>2478</v>
      </c>
      <c r="M2427" s="106" t="s">
        <v>924</v>
      </c>
      <c r="N2427" s="106">
        <v>0.52</v>
      </c>
      <c r="O2427" s="106">
        <v>1.2</v>
      </c>
      <c r="P2427" s="106" t="s">
        <v>714</v>
      </c>
      <c r="Q2427" s="107" t="s">
        <v>3205</v>
      </c>
      <c r="R2427" s="107" t="s">
        <v>282</v>
      </c>
    </row>
    <row r="2428" spans="2:18" ht="20.100000000000001" customHeight="1" x14ac:dyDescent="0.4">
      <c r="B2428" s="105" t="str">
        <f t="shared" si="112"/>
        <v/>
      </c>
      <c r="C2428" s="105" t="str">
        <f t="shared" si="113"/>
        <v/>
      </c>
      <c r="D2428" s="105" t="str">
        <f t="shared" si="114"/>
        <v/>
      </c>
      <c r="E2428" s="106" t="s">
        <v>2406</v>
      </c>
      <c r="F2428" s="106" t="s">
        <v>2829</v>
      </c>
      <c r="G2428" s="106" t="s">
        <v>2482</v>
      </c>
      <c r="H2428" s="106" t="s">
        <v>729</v>
      </c>
      <c r="I2428" s="106">
        <v>16</v>
      </c>
      <c r="J2428" s="106"/>
      <c r="K2428" s="106"/>
      <c r="L2428" s="106" t="s">
        <v>2483</v>
      </c>
      <c r="M2428" s="106" t="s">
        <v>924</v>
      </c>
      <c r="N2428" s="106">
        <v>0.54</v>
      </c>
      <c r="O2428" s="106">
        <v>1.2</v>
      </c>
      <c r="P2428" s="106" t="s">
        <v>714</v>
      </c>
      <c r="Q2428" s="107" t="s">
        <v>3206</v>
      </c>
      <c r="R2428" s="107" t="s">
        <v>282</v>
      </c>
    </row>
    <row r="2429" spans="2:18" ht="20.100000000000001" customHeight="1" x14ac:dyDescent="0.4">
      <c r="B2429" s="105" t="str">
        <f t="shared" si="112"/>
        <v/>
      </c>
      <c r="C2429" s="105" t="str">
        <f t="shared" si="113"/>
        <v/>
      </c>
      <c r="D2429" s="105" t="str">
        <f t="shared" si="114"/>
        <v/>
      </c>
      <c r="E2429" s="106" t="s">
        <v>2406</v>
      </c>
      <c r="F2429" s="106" t="s">
        <v>2829</v>
      </c>
      <c r="G2429" s="106" t="s">
        <v>2482</v>
      </c>
      <c r="H2429" s="106" t="s">
        <v>733</v>
      </c>
      <c r="I2429" s="106">
        <v>16</v>
      </c>
      <c r="J2429" s="106"/>
      <c r="K2429" s="106"/>
      <c r="L2429" s="106" t="s">
        <v>2483</v>
      </c>
      <c r="M2429" s="106" t="s">
        <v>924</v>
      </c>
      <c r="N2429" s="106">
        <v>0.53</v>
      </c>
      <c r="O2429" s="106">
        <v>1.2</v>
      </c>
      <c r="P2429" s="106" t="s">
        <v>714</v>
      </c>
      <c r="Q2429" s="107" t="s">
        <v>3207</v>
      </c>
      <c r="R2429" s="107" t="s">
        <v>282</v>
      </c>
    </row>
    <row r="2430" spans="2:18" ht="20.100000000000001" customHeight="1" x14ac:dyDescent="0.4">
      <c r="B2430" s="105" t="str">
        <f t="shared" si="112"/>
        <v/>
      </c>
      <c r="C2430" s="105" t="str">
        <f t="shared" si="113"/>
        <v/>
      </c>
      <c r="D2430" s="105" t="str">
        <f t="shared" si="114"/>
        <v/>
      </c>
      <c r="E2430" s="106" t="s">
        <v>2406</v>
      </c>
      <c r="F2430" s="106" t="s">
        <v>2829</v>
      </c>
      <c r="G2430" s="106" t="s">
        <v>2482</v>
      </c>
      <c r="H2430" s="106" t="s">
        <v>765</v>
      </c>
      <c r="I2430" s="106">
        <v>16</v>
      </c>
      <c r="J2430" s="106"/>
      <c r="K2430" s="106"/>
      <c r="L2430" s="106" t="s">
        <v>2483</v>
      </c>
      <c r="M2430" s="106" t="s">
        <v>924</v>
      </c>
      <c r="N2430" s="106">
        <v>0.52</v>
      </c>
      <c r="O2430" s="106">
        <v>1.2</v>
      </c>
      <c r="P2430" s="106" t="s">
        <v>714</v>
      </c>
      <c r="Q2430" s="107" t="s">
        <v>3208</v>
      </c>
      <c r="R2430" s="107" t="s">
        <v>282</v>
      </c>
    </row>
    <row r="2431" spans="2:18" ht="20.100000000000001" customHeight="1" x14ac:dyDescent="0.4">
      <c r="B2431" s="105" t="str">
        <f t="shared" si="112"/>
        <v/>
      </c>
      <c r="C2431" s="105" t="str">
        <f t="shared" si="113"/>
        <v/>
      </c>
      <c r="D2431" s="105" t="str">
        <f t="shared" si="114"/>
        <v/>
      </c>
      <c r="E2431" s="106" t="s">
        <v>2406</v>
      </c>
      <c r="F2431" s="106" t="s">
        <v>2829</v>
      </c>
      <c r="G2431" s="106" t="s">
        <v>697</v>
      </c>
      <c r="H2431" s="106" t="s">
        <v>729</v>
      </c>
      <c r="I2431" s="106">
        <v>16</v>
      </c>
      <c r="J2431" s="106"/>
      <c r="K2431" s="106"/>
      <c r="L2431" s="106" t="s">
        <v>707</v>
      </c>
      <c r="M2431" s="106" t="s">
        <v>924</v>
      </c>
      <c r="N2431" s="106">
        <v>0.54</v>
      </c>
      <c r="O2431" s="106">
        <v>1.2</v>
      </c>
      <c r="P2431" s="106" t="s">
        <v>714</v>
      </c>
      <c r="Q2431" s="107" t="s">
        <v>3209</v>
      </c>
      <c r="R2431" s="107" t="s">
        <v>282</v>
      </c>
    </row>
    <row r="2432" spans="2:18" ht="20.100000000000001" customHeight="1" x14ac:dyDescent="0.4">
      <c r="B2432" s="105" t="str">
        <f t="shared" si="112"/>
        <v/>
      </c>
      <c r="C2432" s="105" t="str">
        <f t="shared" si="113"/>
        <v/>
      </c>
      <c r="D2432" s="105" t="str">
        <f t="shared" si="114"/>
        <v/>
      </c>
      <c r="E2432" s="106" t="s">
        <v>2406</v>
      </c>
      <c r="F2432" s="106" t="s">
        <v>2829</v>
      </c>
      <c r="G2432" s="106" t="s">
        <v>697</v>
      </c>
      <c r="H2432" s="106" t="s">
        <v>729</v>
      </c>
      <c r="I2432" s="106">
        <v>16</v>
      </c>
      <c r="J2432" s="106"/>
      <c r="K2432" s="106"/>
      <c r="L2432" s="106" t="s">
        <v>1817</v>
      </c>
      <c r="M2432" s="106" t="s">
        <v>924</v>
      </c>
      <c r="N2432" s="106">
        <v>0.54</v>
      </c>
      <c r="O2432" s="106">
        <v>1.2</v>
      </c>
      <c r="P2432" s="106" t="s">
        <v>714</v>
      </c>
      <c r="Q2432" s="107" t="s">
        <v>3210</v>
      </c>
      <c r="R2432" s="107" t="s">
        <v>282</v>
      </c>
    </row>
    <row r="2433" spans="2:18" ht="20.100000000000001" customHeight="1" x14ac:dyDescent="0.4">
      <c r="B2433" s="105" t="str">
        <f t="shared" si="112"/>
        <v/>
      </c>
      <c r="C2433" s="105" t="str">
        <f t="shared" si="113"/>
        <v/>
      </c>
      <c r="D2433" s="105" t="str">
        <f t="shared" si="114"/>
        <v/>
      </c>
      <c r="E2433" s="106" t="s">
        <v>2406</v>
      </c>
      <c r="F2433" s="106" t="s">
        <v>2829</v>
      </c>
      <c r="G2433" s="106" t="s">
        <v>697</v>
      </c>
      <c r="H2433" s="106" t="s">
        <v>733</v>
      </c>
      <c r="I2433" s="106">
        <v>16</v>
      </c>
      <c r="J2433" s="106"/>
      <c r="K2433" s="106"/>
      <c r="L2433" s="106" t="s">
        <v>1817</v>
      </c>
      <c r="M2433" s="106" t="s">
        <v>924</v>
      </c>
      <c r="N2433" s="106">
        <v>0.53</v>
      </c>
      <c r="O2433" s="106">
        <v>1.2</v>
      </c>
      <c r="P2433" s="106" t="s">
        <v>714</v>
      </c>
      <c r="Q2433" s="107" t="s">
        <v>3211</v>
      </c>
      <c r="R2433" s="107" t="s">
        <v>282</v>
      </c>
    </row>
    <row r="2434" spans="2:18" ht="20.100000000000001" customHeight="1" x14ac:dyDescent="0.4">
      <c r="B2434" s="105" t="str">
        <f t="shared" si="112"/>
        <v/>
      </c>
      <c r="C2434" s="105" t="str">
        <f t="shared" si="113"/>
        <v/>
      </c>
      <c r="D2434" s="105" t="str">
        <f t="shared" si="114"/>
        <v/>
      </c>
      <c r="E2434" s="106" t="s">
        <v>2406</v>
      </c>
      <c r="F2434" s="106" t="s">
        <v>2829</v>
      </c>
      <c r="G2434" s="106" t="s">
        <v>697</v>
      </c>
      <c r="H2434" s="106" t="s">
        <v>733</v>
      </c>
      <c r="I2434" s="106">
        <v>16</v>
      </c>
      <c r="J2434" s="106"/>
      <c r="K2434" s="106"/>
      <c r="L2434" s="106" t="s">
        <v>1027</v>
      </c>
      <c r="M2434" s="106" t="s">
        <v>924</v>
      </c>
      <c r="N2434" s="106">
        <v>0.53</v>
      </c>
      <c r="O2434" s="106">
        <v>1.2</v>
      </c>
      <c r="P2434" s="106" t="s">
        <v>714</v>
      </c>
      <c r="Q2434" s="107" t="s">
        <v>3212</v>
      </c>
      <c r="R2434" s="107" t="s">
        <v>282</v>
      </c>
    </row>
    <row r="2435" spans="2:18" ht="20.100000000000001" customHeight="1" x14ac:dyDescent="0.4">
      <c r="B2435" s="105" t="str">
        <f t="shared" si="112"/>
        <v/>
      </c>
      <c r="C2435" s="105" t="str">
        <f t="shared" si="113"/>
        <v/>
      </c>
      <c r="D2435" s="105" t="str">
        <f t="shared" si="114"/>
        <v/>
      </c>
      <c r="E2435" s="106" t="s">
        <v>2406</v>
      </c>
      <c r="F2435" s="106" t="s">
        <v>2829</v>
      </c>
      <c r="G2435" s="106" t="s">
        <v>697</v>
      </c>
      <c r="H2435" s="106" t="s">
        <v>765</v>
      </c>
      <c r="I2435" s="106">
        <v>16</v>
      </c>
      <c r="J2435" s="106"/>
      <c r="K2435" s="106"/>
      <c r="L2435" s="106" t="s">
        <v>1027</v>
      </c>
      <c r="M2435" s="106" t="s">
        <v>924</v>
      </c>
      <c r="N2435" s="106">
        <v>0.52</v>
      </c>
      <c r="O2435" s="106">
        <v>1.2</v>
      </c>
      <c r="P2435" s="106" t="s">
        <v>714</v>
      </c>
      <c r="Q2435" s="107" t="s">
        <v>3213</v>
      </c>
      <c r="R2435" s="107" t="s">
        <v>282</v>
      </c>
    </row>
    <row r="2436" spans="2:18" ht="20.100000000000001" customHeight="1" x14ac:dyDescent="0.4">
      <c r="B2436" s="105" t="str">
        <f t="shared" si="112"/>
        <v/>
      </c>
      <c r="C2436" s="105" t="str">
        <f t="shared" si="113"/>
        <v/>
      </c>
      <c r="D2436" s="105" t="str">
        <f t="shared" si="114"/>
        <v/>
      </c>
      <c r="E2436" s="106" t="s">
        <v>2406</v>
      </c>
      <c r="F2436" s="106" t="s">
        <v>2829</v>
      </c>
      <c r="G2436" s="106" t="s">
        <v>697</v>
      </c>
      <c r="H2436" s="106" t="s">
        <v>765</v>
      </c>
      <c r="I2436" s="106">
        <v>16</v>
      </c>
      <c r="J2436" s="106"/>
      <c r="K2436" s="106"/>
      <c r="L2436" s="106" t="s">
        <v>1389</v>
      </c>
      <c r="M2436" s="106" t="s">
        <v>924</v>
      </c>
      <c r="N2436" s="106">
        <v>0.52</v>
      </c>
      <c r="O2436" s="106">
        <v>1.2</v>
      </c>
      <c r="P2436" s="106" t="s">
        <v>714</v>
      </c>
      <c r="Q2436" s="107" t="s">
        <v>3214</v>
      </c>
      <c r="R2436" s="107" t="s">
        <v>282</v>
      </c>
    </row>
    <row r="2437" spans="2:18" ht="20.100000000000001" customHeight="1" x14ac:dyDescent="0.4">
      <c r="B2437" s="105" t="str">
        <f t="shared" si="112"/>
        <v/>
      </c>
      <c r="C2437" s="105" t="str">
        <f t="shared" si="113"/>
        <v/>
      </c>
      <c r="D2437" s="105" t="str">
        <f t="shared" si="114"/>
        <v/>
      </c>
      <c r="E2437" s="106" t="s">
        <v>2406</v>
      </c>
      <c r="F2437" s="106" t="s">
        <v>2829</v>
      </c>
      <c r="G2437" s="106" t="s">
        <v>697</v>
      </c>
      <c r="H2437" s="106" t="s">
        <v>1248</v>
      </c>
      <c r="I2437" s="106">
        <v>16</v>
      </c>
      <c r="J2437" s="106"/>
      <c r="K2437" s="106"/>
      <c r="L2437" s="106" t="s">
        <v>1389</v>
      </c>
      <c r="M2437" s="106" t="s">
        <v>924</v>
      </c>
      <c r="N2437" s="106">
        <v>0.52</v>
      </c>
      <c r="O2437" s="106">
        <v>1.2</v>
      </c>
      <c r="P2437" s="106" t="s">
        <v>714</v>
      </c>
      <c r="Q2437" s="107" t="s">
        <v>3215</v>
      </c>
      <c r="R2437" s="107" t="s">
        <v>282</v>
      </c>
    </row>
    <row r="2438" spans="2:18" ht="20.100000000000001" customHeight="1" x14ac:dyDescent="0.4">
      <c r="B2438" s="105" t="str">
        <f t="shared" si="112"/>
        <v/>
      </c>
      <c r="C2438" s="105" t="str">
        <f t="shared" si="113"/>
        <v/>
      </c>
      <c r="D2438" s="105" t="str">
        <f t="shared" si="114"/>
        <v/>
      </c>
      <c r="E2438" s="106" t="s">
        <v>2406</v>
      </c>
      <c r="F2438" s="106" t="s">
        <v>2829</v>
      </c>
      <c r="G2438" s="106" t="s">
        <v>710</v>
      </c>
      <c r="H2438" s="106" t="s">
        <v>729</v>
      </c>
      <c r="I2438" s="106">
        <v>16</v>
      </c>
      <c r="J2438" s="106"/>
      <c r="K2438" s="106"/>
      <c r="L2438" s="106" t="s">
        <v>711</v>
      </c>
      <c r="M2438" s="106" t="s">
        <v>924</v>
      </c>
      <c r="N2438" s="106">
        <v>0.54</v>
      </c>
      <c r="O2438" s="106">
        <v>1.2</v>
      </c>
      <c r="P2438" s="106" t="s">
        <v>714</v>
      </c>
      <c r="Q2438" s="107" t="s">
        <v>3216</v>
      </c>
      <c r="R2438" s="107" t="s">
        <v>282</v>
      </c>
    </row>
    <row r="2439" spans="2:18" ht="20.100000000000001" customHeight="1" x14ac:dyDescent="0.4">
      <c r="B2439" s="105" t="str">
        <f t="shared" si="112"/>
        <v/>
      </c>
      <c r="C2439" s="105" t="str">
        <f t="shared" si="113"/>
        <v/>
      </c>
      <c r="D2439" s="105" t="str">
        <f t="shared" si="114"/>
        <v/>
      </c>
      <c r="E2439" s="106" t="s">
        <v>2406</v>
      </c>
      <c r="F2439" s="106" t="s">
        <v>2829</v>
      </c>
      <c r="G2439" s="106" t="s">
        <v>710</v>
      </c>
      <c r="H2439" s="106" t="s">
        <v>733</v>
      </c>
      <c r="I2439" s="106">
        <v>16</v>
      </c>
      <c r="J2439" s="106"/>
      <c r="K2439" s="106"/>
      <c r="L2439" s="106" t="s">
        <v>711</v>
      </c>
      <c r="M2439" s="106" t="s">
        <v>924</v>
      </c>
      <c r="N2439" s="106">
        <v>0.53</v>
      </c>
      <c r="O2439" s="106">
        <v>1.2</v>
      </c>
      <c r="P2439" s="106" t="s">
        <v>714</v>
      </c>
      <c r="Q2439" s="107" t="s">
        <v>3217</v>
      </c>
      <c r="R2439" s="107" t="s">
        <v>282</v>
      </c>
    </row>
    <row r="2440" spans="2:18" ht="20.100000000000001" customHeight="1" x14ac:dyDescent="0.4">
      <c r="B2440" s="105" t="str">
        <f t="shared" si="112"/>
        <v/>
      </c>
      <c r="C2440" s="105" t="str">
        <f t="shared" si="113"/>
        <v/>
      </c>
      <c r="D2440" s="105" t="str">
        <f t="shared" si="114"/>
        <v/>
      </c>
      <c r="E2440" s="106" t="s">
        <v>2406</v>
      </c>
      <c r="F2440" s="106" t="s">
        <v>2829</v>
      </c>
      <c r="G2440" s="106" t="s">
        <v>710</v>
      </c>
      <c r="H2440" s="106" t="s">
        <v>765</v>
      </c>
      <c r="I2440" s="106">
        <v>16</v>
      </c>
      <c r="J2440" s="106"/>
      <c r="K2440" s="106"/>
      <c r="L2440" s="106" t="s">
        <v>711</v>
      </c>
      <c r="M2440" s="106" t="s">
        <v>924</v>
      </c>
      <c r="N2440" s="106">
        <v>0.52</v>
      </c>
      <c r="O2440" s="106">
        <v>1.2</v>
      </c>
      <c r="P2440" s="106" t="s">
        <v>714</v>
      </c>
      <c r="Q2440" s="107" t="s">
        <v>3218</v>
      </c>
      <c r="R2440" s="107" t="s">
        <v>282</v>
      </c>
    </row>
    <row r="2441" spans="2:18" ht="20.100000000000001" customHeight="1" x14ac:dyDescent="0.4">
      <c r="B2441" s="105" t="str">
        <f t="shared" si="112"/>
        <v/>
      </c>
      <c r="C2441" s="105" t="str">
        <f t="shared" si="113"/>
        <v/>
      </c>
      <c r="D2441" s="105" t="str">
        <f t="shared" si="114"/>
        <v/>
      </c>
      <c r="E2441" s="106" t="s">
        <v>2406</v>
      </c>
      <c r="F2441" s="106" t="s">
        <v>2829</v>
      </c>
      <c r="G2441" s="106" t="s">
        <v>710</v>
      </c>
      <c r="H2441" s="106" t="s">
        <v>765</v>
      </c>
      <c r="I2441" s="106">
        <v>16</v>
      </c>
      <c r="J2441" s="106"/>
      <c r="K2441" s="106"/>
      <c r="L2441" s="106" t="s">
        <v>1098</v>
      </c>
      <c r="M2441" s="106" t="s">
        <v>924</v>
      </c>
      <c r="N2441" s="106">
        <v>0.52</v>
      </c>
      <c r="O2441" s="106">
        <v>1.2</v>
      </c>
      <c r="P2441" s="106" t="s">
        <v>714</v>
      </c>
      <c r="Q2441" s="107" t="s">
        <v>3219</v>
      </c>
      <c r="R2441" s="107" t="s">
        <v>282</v>
      </c>
    </row>
    <row r="2442" spans="2:18" ht="20.100000000000001" customHeight="1" x14ac:dyDescent="0.4">
      <c r="B2442" s="105" t="str">
        <f t="shared" si="112"/>
        <v/>
      </c>
      <c r="C2442" s="105" t="str">
        <f t="shared" si="113"/>
        <v/>
      </c>
      <c r="D2442" s="105" t="str">
        <f t="shared" si="114"/>
        <v/>
      </c>
      <c r="E2442" s="106" t="s">
        <v>2406</v>
      </c>
      <c r="F2442" s="106" t="s">
        <v>2829</v>
      </c>
      <c r="G2442" s="106" t="s">
        <v>710</v>
      </c>
      <c r="H2442" s="106" t="s">
        <v>1248</v>
      </c>
      <c r="I2442" s="106">
        <v>16</v>
      </c>
      <c r="J2442" s="106"/>
      <c r="K2442" s="106"/>
      <c r="L2442" s="106" t="s">
        <v>1098</v>
      </c>
      <c r="M2442" s="106" t="s">
        <v>924</v>
      </c>
      <c r="N2442" s="106">
        <v>0.52</v>
      </c>
      <c r="O2442" s="106">
        <v>1.2</v>
      </c>
      <c r="P2442" s="106" t="s">
        <v>714</v>
      </c>
      <c r="Q2442" s="107" t="s">
        <v>3220</v>
      </c>
      <c r="R2442" s="107" t="s">
        <v>282</v>
      </c>
    </row>
    <row r="2443" spans="2:18" ht="20.100000000000001" customHeight="1" x14ac:dyDescent="0.4">
      <c r="B2443" s="105" t="str">
        <f t="shared" si="112"/>
        <v/>
      </c>
      <c r="C2443" s="105" t="str">
        <f t="shared" si="113"/>
        <v/>
      </c>
      <c r="D2443" s="105" t="str">
        <f t="shared" si="114"/>
        <v/>
      </c>
      <c r="E2443" s="106" t="s">
        <v>2406</v>
      </c>
      <c r="F2443" s="106" t="s">
        <v>2829</v>
      </c>
      <c r="G2443" s="106" t="s">
        <v>721</v>
      </c>
      <c r="H2443" s="106" t="s">
        <v>729</v>
      </c>
      <c r="I2443" s="106">
        <v>16</v>
      </c>
      <c r="J2443" s="106"/>
      <c r="K2443" s="106"/>
      <c r="L2443" s="106" t="s">
        <v>722</v>
      </c>
      <c r="M2443" s="106" t="s">
        <v>924</v>
      </c>
      <c r="N2443" s="106">
        <v>0.54</v>
      </c>
      <c r="O2443" s="106">
        <v>1.2</v>
      </c>
      <c r="P2443" s="106" t="s">
        <v>714</v>
      </c>
      <c r="Q2443" s="107" t="s">
        <v>3221</v>
      </c>
      <c r="R2443" s="107" t="s">
        <v>282</v>
      </c>
    </row>
    <row r="2444" spans="2:18" ht="20.100000000000001" customHeight="1" x14ac:dyDescent="0.4">
      <c r="B2444" s="105" t="str">
        <f t="shared" si="112"/>
        <v/>
      </c>
      <c r="C2444" s="105" t="str">
        <f t="shared" si="113"/>
        <v/>
      </c>
      <c r="D2444" s="105" t="str">
        <f t="shared" si="114"/>
        <v/>
      </c>
      <c r="E2444" s="106" t="s">
        <v>2406</v>
      </c>
      <c r="F2444" s="106" t="s">
        <v>2829</v>
      </c>
      <c r="G2444" s="106" t="s">
        <v>721</v>
      </c>
      <c r="H2444" s="106" t="s">
        <v>733</v>
      </c>
      <c r="I2444" s="106">
        <v>16</v>
      </c>
      <c r="J2444" s="106"/>
      <c r="K2444" s="106"/>
      <c r="L2444" s="106" t="s">
        <v>722</v>
      </c>
      <c r="M2444" s="106" t="s">
        <v>924</v>
      </c>
      <c r="N2444" s="106">
        <v>0.53</v>
      </c>
      <c r="O2444" s="106">
        <v>1.2</v>
      </c>
      <c r="P2444" s="106" t="s">
        <v>714</v>
      </c>
      <c r="Q2444" s="107" t="s">
        <v>3222</v>
      </c>
      <c r="R2444" s="107" t="s">
        <v>282</v>
      </c>
    </row>
    <row r="2445" spans="2:18" ht="20.100000000000001" customHeight="1" x14ac:dyDescent="0.4">
      <c r="B2445" s="105" t="str">
        <f t="shared" si="112"/>
        <v/>
      </c>
      <c r="C2445" s="105" t="str">
        <f t="shared" si="113"/>
        <v/>
      </c>
      <c r="D2445" s="105" t="str">
        <f t="shared" si="114"/>
        <v/>
      </c>
      <c r="E2445" s="106" t="s">
        <v>2406</v>
      </c>
      <c r="F2445" s="106" t="s">
        <v>2829</v>
      </c>
      <c r="G2445" s="106" t="s">
        <v>721</v>
      </c>
      <c r="H2445" s="106" t="s">
        <v>765</v>
      </c>
      <c r="I2445" s="106">
        <v>16</v>
      </c>
      <c r="J2445" s="106"/>
      <c r="K2445" s="106"/>
      <c r="L2445" s="106" t="s">
        <v>722</v>
      </c>
      <c r="M2445" s="106" t="s">
        <v>924</v>
      </c>
      <c r="N2445" s="106">
        <v>0.52</v>
      </c>
      <c r="O2445" s="106">
        <v>1.2</v>
      </c>
      <c r="P2445" s="106" t="s">
        <v>714</v>
      </c>
      <c r="Q2445" s="107" t="s">
        <v>3223</v>
      </c>
      <c r="R2445" s="107" t="s">
        <v>282</v>
      </c>
    </row>
    <row r="2446" spans="2:18" ht="20.100000000000001" customHeight="1" x14ac:dyDescent="0.4">
      <c r="B2446" s="105" t="str">
        <f t="shared" si="112"/>
        <v/>
      </c>
      <c r="C2446" s="105" t="str">
        <f t="shared" si="113"/>
        <v/>
      </c>
      <c r="D2446" s="105" t="str">
        <f t="shared" si="114"/>
        <v/>
      </c>
      <c r="E2446" s="106" t="s">
        <v>2406</v>
      </c>
      <c r="F2446" s="106" t="s">
        <v>2829</v>
      </c>
      <c r="G2446" s="106" t="s">
        <v>773</v>
      </c>
      <c r="H2446" s="106" t="s">
        <v>729</v>
      </c>
      <c r="I2446" s="106">
        <v>16</v>
      </c>
      <c r="J2446" s="106"/>
      <c r="K2446" s="106"/>
      <c r="L2446" s="106" t="s">
        <v>774</v>
      </c>
      <c r="M2446" s="106" t="s">
        <v>924</v>
      </c>
      <c r="N2446" s="106">
        <v>0.54</v>
      </c>
      <c r="O2446" s="106">
        <v>1.2</v>
      </c>
      <c r="P2446" s="106" t="s">
        <v>714</v>
      </c>
      <c r="Q2446" s="107" t="s">
        <v>3224</v>
      </c>
      <c r="R2446" s="107" t="s">
        <v>282</v>
      </c>
    </row>
    <row r="2447" spans="2:18" ht="20.100000000000001" customHeight="1" x14ac:dyDescent="0.4">
      <c r="B2447" s="105" t="str">
        <f t="shared" si="112"/>
        <v/>
      </c>
      <c r="C2447" s="105" t="str">
        <f t="shared" si="113"/>
        <v/>
      </c>
      <c r="D2447" s="105" t="str">
        <f t="shared" si="114"/>
        <v/>
      </c>
      <c r="E2447" s="106" t="s">
        <v>2406</v>
      </c>
      <c r="F2447" s="106" t="s">
        <v>2829</v>
      </c>
      <c r="G2447" s="106" t="s">
        <v>773</v>
      </c>
      <c r="H2447" s="106" t="s">
        <v>733</v>
      </c>
      <c r="I2447" s="106">
        <v>16</v>
      </c>
      <c r="J2447" s="106"/>
      <c r="K2447" s="106"/>
      <c r="L2447" s="106" t="s">
        <v>774</v>
      </c>
      <c r="M2447" s="106" t="s">
        <v>924</v>
      </c>
      <c r="N2447" s="106">
        <v>0.53</v>
      </c>
      <c r="O2447" s="106">
        <v>1.2</v>
      </c>
      <c r="P2447" s="106" t="s">
        <v>714</v>
      </c>
      <c r="Q2447" s="107" t="s">
        <v>3225</v>
      </c>
      <c r="R2447" s="107" t="s">
        <v>282</v>
      </c>
    </row>
    <row r="2448" spans="2:18" ht="20.100000000000001" customHeight="1" x14ac:dyDescent="0.4">
      <c r="B2448" s="105" t="str">
        <f t="shared" si="112"/>
        <v/>
      </c>
      <c r="C2448" s="105" t="str">
        <f t="shared" si="113"/>
        <v/>
      </c>
      <c r="D2448" s="105" t="str">
        <f t="shared" si="114"/>
        <v/>
      </c>
      <c r="E2448" s="106" t="s">
        <v>2406</v>
      </c>
      <c r="F2448" s="106" t="s">
        <v>2829</v>
      </c>
      <c r="G2448" s="106" t="s">
        <v>773</v>
      </c>
      <c r="H2448" s="106" t="s">
        <v>765</v>
      </c>
      <c r="I2448" s="106">
        <v>16</v>
      </c>
      <c r="J2448" s="106"/>
      <c r="K2448" s="106"/>
      <c r="L2448" s="106" t="s">
        <v>774</v>
      </c>
      <c r="M2448" s="106" t="s">
        <v>924</v>
      </c>
      <c r="N2448" s="106">
        <v>0.52</v>
      </c>
      <c r="O2448" s="106">
        <v>1.2</v>
      </c>
      <c r="P2448" s="106" t="s">
        <v>714</v>
      </c>
      <c r="Q2448" s="107" t="s">
        <v>3226</v>
      </c>
      <c r="R2448" s="107" t="s">
        <v>282</v>
      </c>
    </row>
    <row r="2449" spans="2:18" ht="20.100000000000001" customHeight="1" x14ac:dyDescent="0.4">
      <c r="B2449" s="105" t="str">
        <f t="shared" ref="B2449:B2512" si="115">IF(OR($C$11="",$C$12=""),"",IFERROR(IF(AND($U$23&lt;&gt;R2449,$V$23&lt;&gt;R2449),"－",IF(AND(COUNTIF($C$11,"*樹脂スペーサー*")&gt;0,OR(M2449="空気",F2449="一般",F2449="一般ＰＧ")),"－",IF(AND($W$26&gt;0,$W$26&gt;=O2449),$U$26,IF(AND($W$27&gt;0,$W$27&gt;=O2449),$U$27,IF(AND($W$28&gt;0,$W$28&gt;=O2449),$U$28,IF(AND($W$29&gt;0,$W$29&gt;=O2449),$U$29,IF(AND($W$30&gt;0,$W$30&gt;=O2449),$U$30,IF(AND($W$31&gt;0,$W$31&gt;=O2449),$U$31,IF(AND($W$32&gt;0,$W$32&gt;=O2449),$U$32,"－"))))))))),"－"))</f>
        <v/>
      </c>
      <c r="C2449" s="105" t="str">
        <f t="shared" ref="C2449:C2512" si="116">IF(B2449="","",IF(B2449&lt;&gt;"－",VLOOKUP(B2449,$U$26:$V$32,2,FALSE),"－"))</f>
        <v/>
      </c>
      <c r="D2449" s="105" t="str">
        <f t="shared" ref="D2449:D2512" si="117">IF($H$10="","",IF($V$39&lt;&gt;"断熱等","－",IF(AND(COUNTIF($V$35,"*樹脂スペーサー*")&gt;0,OR(M2449="空気",F2449="一般",F2449="一般ＰＧ")),"－",IF(AND($V$36&lt;&gt;R2449,$W$36&lt;&gt;R2449),"－",IF(MID($H$10,10,1)="Z",IF(N2449&lt;=0.65,"○","－"),IF($V$37&gt;=O2449,"○","－"))))))</f>
        <v/>
      </c>
      <c r="E2449" s="106" t="s">
        <v>2406</v>
      </c>
      <c r="F2449" s="106" t="s">
        <v>2829</v>
      </c>
      <c r="G2449" s="106" t="s">
        <v>773</v>
      </c>
      <c r="H2449" s="106" t="s">
        <v>1248</v>
      </c>
      <c r="I2449" s="106">
        <v>16</v>
      </c>
      <c r="J2449" s="106"/>
      <c r="K2449" s="106"/>
      <c r="L2449" s="106" t="s">
        <v>774</v>
      </c>
      <c r="M2449" s="106" t="s">
        <v>924</v>
      </c>
      <c r="N2449" s="106">
        <v>0.52</v>
      </c>
      <c r="O2449" s="106">
        <v>1.2</v>
      </c>
      <c r="P2449" s="106" t="s">
        <v>714</v>
      </c>
      <c r="Q2449" s="107" t="s">
        <v>3227</v>
      </c>
      <c r="R2449" s="107" t="s">
        <v>282</v>
      </c>
    </row>
    <row r="2450" spans="2:18" ht="20.100000000000001" customHeight="1" x14ac:dyDescent="0.4">
      <c r="B2450" s="105" t="str">
        <f t="shared" si="115"/>
        <v/>
      </c>
      <c r="C2450" s="105" t="str">
        <f t="shared" si="116"/>
        <v/>
      </c>
      <c r="D2450" s="105" t="str">
        <f t="shared" si="117"/>
        <v/>
      </c>
      <c r="E2450" s="106" t="s">
        <v>2406</v>
      </c>
      <c r="F2450" s="106" t="s">
        <v>2829</v>
      </c>
      <c r="G2450" s="106" t="s">
        <v>773</v>
      </c>
      <c r="H2450" s="106" t="s">
        <v>729</v>
      </c>
      <c r="I2450" s="106">
        <v>16</v>
      </c>
      <c r="J2450" s="106"/>
      <c r="K2450" s="106"/>
      <c r="L2450" s="106" t="s">
        <v>1266</v>
      </c>
      <c r="M2450" s="106" t="s">
        <v>924</v>
      </c>
      <c r="N2450" s="106">
        <v>0.54</v>
      </c>
      <c r="O2450" s="106">
        <v>1.2</v>
      </c>
      <c r="P2450" s="106" t="s">
        <v>714</v>
      </c>
      <c r="Q2450" s="107" t="s">
        <v>3228</v>
      </c>
      <c r="R2450" s="107" t="s">
        <v>282</v>
      </c>
    </row>
    <row r="2451" spans="2:18" ht="20.100000000000001" customHeight="1" x14ac:dyDescent="0.4">
      <c r="B2451" s="105" t="str">
        <f t="shared" si="115"/>
        <v/>
      </c>
      <c r="C2451" s="105" t="str">
        <f t="shared" si="116"/>
        <v/>
      </c>
      <c r="D2451" s="105" t="str">
        <f t="shared" si="117"/>
        <v/>
      </c>
      <c r="E2451" s="106" t="s">
        <v>2406</v>
      </c>
      <c r="F2451" s="106" t="s">
        <v>2829</v>
      </c>
      <c r="G2451" s="106" t="s">
        <v>773</v>
      </c>
      <c r="H2451" s="106" t="s">
        <v>733</v>
      </c>
      <c r="I2451" s="106">
        <v>16</v>
      </c>
      <c r="J2451" s="106"/>
      <c r="K2451" s="106"/>
      <c r="L2451" s="106" t="s">
        <v>1266</v>
      </c>
      <c r="M2451" s="106" t="s">
        <v>924</v>
      </c>
      <c r="N2451" s="106">
        <v>0.53</v>
      </c>
      <c r="O2451" s="106">
        <v>1.2</v>
      </c>
      <c r="P2451" s="106" t="s">
        <v>714</v>
      </c>
      <c r="Q2451" s="107" t="s">
        <v>3229</v>
      </c>
      <c r="R2451" s="107" t="s">
        <v>282</v>
      </c>
    </row>
    <row r="2452" spans="2:18" ht="20.100000000000001" customHeight="1" x14ac:dyDescent="0.4">
      <c r="B2452" s="105" t="str">
        <f t="shared" si="115"/>
        <v/>
      </c>
      <c r="C2452" s="105" t="str">
        <f t="shared" si="116"/>
        <v/>
      </c>
      <c r="D2452" s="105" t="str">
        <f t="shared" si="117"/>
        <v/>
      </c>
      <c r="E2452" s="106" t="s">
        <v>2406</v>
      </c>
      <c r="F2452" s="106" t="s">
        <v>2829</v>
      </c>
      <c r="G2452" s="106" t="s">
        <v>773</v>
      </c>
      <c r="H2452" s="106" t="s">
        <v>765</v>
      </c>
      <c r="I2452" s="106">
        <v>16</v>
      </c>
      <c r="J2452" s="106"/>
      <c r="K2452" s="106"/>
      <c r="L2452" s="106" t="s">
        <v>1266</v>
      </c>
      <c r="M2452" s="106" t="s">
        <v>924</v>
      </c>
      <c r="N2452" s="106">
        <v>0.52</v>
      </c>
      <c r="O2452" s="106">
        <v>1.2</v>
      </c>
      <c r="P2452" s="106" t="s">
        <v>714</v>
      </c>
      <c r="Q2452" s="107" t="s">
        <v>3230</v>
      </c>
      <c r="R2452" s="107" t="s">
        <v>282</v>
      </c>
    </row>
    <row r="2453" spans="2:18" ht="20.100000000000001" customHeight="1" x14ac:dyDescent="0.4">
      <c r="B2453" s="105" t="str">
        <f t="shared" si="115"/>
        <v/>
      </c>
      <c r="C2453" s="105" t="str">
        <f t="shared" si="116"/>
        <v/>
      </c>
      <c r="D2453" s="105" t="str">
        <f t="shared" si="117"/>
        <v/>
      </c>
      <c r="E2453" s="106" t="s">
        <v>2406</v>
      </c>
      <c r="F2453" s="106" t="s">
        <v>2829</v>
      </c>
      <c r="G2453" s="106" t="s">
        <v>773</v>
      </c>
      <c r="H2453" s="106" t="s">
        <v>1248</v>
      </c>
      <c r="I2453" s="106">
        <v>15</v>
      </c>
      <c r="J2453" s="106"/>
      <c r="K2453" s="106"/>
      <c r="L2453" s="106" t="s">
        <v>1266</v>
      </c>
      <c r="M2453" s="106" t="s">
        <v>924</v>
      </c>
      <c r="N2453" s="106">
        <v>0.52</v>
      </c>
      <c r="O2453" s="106">
        <v>1.2</v>
      </c>
      <c r="P2453" s="106" t="s">
        <v>714</v>
      </c>
      <c r="Q2453" s="107" t="s">
        <v>3231</v>
      </c>
      <c r="R2453" s="107" t="s">
        <v>282</v>
      </c>
    </row>
    <row r="2454" spans="2:18" ht="20.100000000000001" customHeight="1" x14ac:dyDescent="0.4">
      <c r="B2454" s="105" t="str">
        <f t="shared" si="115"/>
        <v/>
      </c>
      <c r="C2454" s="105" t="str">
        <f t="shared" si="116"/>
        <v/>
      </c>
      <c r="D2454" s="105" t="str">
        <f t="shared" si="117"/>
        <v/>
      </c>
      <c r="E2454" s="106" t="s">
        <v>2406</v>
      </c>
      <c r="F2454" s="106" t="s">
        <v>2829</v>
      </c>
      <c r="G2454" s="106" t="s">
        <v>778</v>
      </c>
      <c r="H2454" s="106" t="s">
        <v>729</v>
      </c>
      <c r="I2454" s="106">
        <v>16</v>
      </c>
      <c r="J2454" s="106"/>
      <c r="K2454" s="106"/>
      <c r="L2454" s="106" t="s">
        <v>779</v>
      </c>
      <c r="M2454" s="106" t="s">
        <v>924</v>
      </c>
      <c r="N2454" s="106">
        <v>0.54</v>
      </c>
      <c r="O2454" s="106">
        <v>1.2</v>
      </c>
      <c r="P2454" s="106" t="s">
        <v>714</v>
      </c>
      <c r="Q2454" s="107" t="s">
        <v>3232</v>
      </c>
      <c r="R2454" s="107" t="s">
        <v>282</v>
      </c>
    </row>
    <row r="2455" spans="2:18" ht="20.100000000000001" customHeight="1" x14ac:dyDescent="0.4">
      <c r="B2455" s="105" t="str">
        <f t="shared" si="115"/>
        <v/>
      </c>
      <c r="C2455" s="105" t="str">
        <f t="shared" si="116"/>
        <v/>
      </c>
      <c r="D2455" s="105" t="str">
        <f t="shared" si="117"/>
        <v/>
      </c>
      <c r="E2455" s="106" t="s">
        <v>2406</v>
      </c>
      <c r="F2455" s="106" t="s">
        <v>2829</v>
      </c>
      <c r="G2455" s="106" t="s">
        <v>778</v>
      </c>
      <c r="H2455" s="106" t="s">
        <v>733</v>
      </c>
      <c r="I2455" s="106">
        <v>16</v>
      </c>
      <c r="J2455" s="106"/>
      <c r="K2455" s="106"/>
      <c r="L2455" s="106" t="s">
        <v>779</v>
      </c>
      <c r="M2455" s="106" t="s">
        <v>924</v>
      </c>
      <c r="N2455" s="106">
        <v>0.53</v>
      </c>
      <c r="O2455" s="106">
        <v>1.2</v>
      </c>
      <c r="P2455" s="106" t="s">
        <v>714</v>
      </c>
      <c r="Q2455" s="107" t="s">
        <v>3233</v>
      </c>
      <c r="R2455" s="107" t="s">
        <v>282</v>
      </c>
    </row>
    <row r="2456" spans="2:18" ht="20.100000000000001" customHeight="1" x14ac:dyDescent="0.4">
      <c r="B2456" s="105" t="str">
        <f t="shared" si="115"/>
        <v/>
      </c>
      <c r="C2456" s="105" t="str">
        <f t="shared" si="116"/>
        <v/>
      </c>
      <c r="D2456" s="105" t="str">
        <f t="shared" si="117"/>
        <v/>
      </c>
      <c r="E2456" s="106" t="s">
        <v>2406</v>
      </c>
      <c r="F2456" s="106" t="s">
        <v>2829</v>
      </c>
      <c r="G2456" s="106" t="s">
        <v>778</v>
      </c>
      <c r="H2456" s="106" t="s">
        <v>765</v>
      </c>
      <c r="I2456" s="106">
        <v>16</v>
      </c>
      <c r="J2456" s="106"/>
      <c r="K2456" s="106"/>
      <c r="L2456" s="106" t="s">
        <v>779</v>
      </c>
      <c r="M2456" s="106" t="s">
        <v>924</v>
      </c>
      <c r="N2456" s="106">
        <v>0.52</v>
      </c>
      <c r="O2456" s="106">
        <v>1.2</v>
      </c>
      <c r="P2456" s="106" t="s">
        <v>714</v>
      </c>
      <c r="Q2456" s="107" t="s">
        <v>3234</v>
      </c>
      <c r="R2456" s="107" t="s">
        <v>282</v>
      </c>
    </row>
    <row r="2457" spans="2:18" ht="20.100000000000001" customHeight="1" x14ac:dyDescent="0.4">
      <c r="B2457" s="105" t="str">
        <f t="shared" si="115"/>
        <v/>
      </c>
      <c r="C2457" s="105" t="str">
        <f t="shared" si="116"/>
        <v/>
      </c>
      <c r="D2457" s="105" t="str">
        <f t="shared" si="117"/>
        <v/>
      </c>
      <c r="E2457" s="106" t="s">
        <v>2406</v>
      </c>
      <c r="F2457" s="106" t="s">
        <v>2829</v>
      </c>
      <c r="G2457" s="106" t="s">
        <v>778</v>
      </c>
      <c r="H2457" s="106" t="s">
        <v>1248</v>
      </c>
      <c r="I2457" s="106">
        <v>16</v>
      </c>
      <c r="J2457" s="106"/>
      <c r="K2457" s="106"/>
      <c r="L2457" s="106" t="s">
        <v>779</v>
      </c>
      <c r="M2457" s="106" t="s">
        <v>924</v>
      </c>
      <c r="N2457" s="106">
        <v>0.52</v>
      </c>
      <c r="O2457" s="106">
        <v>1.2</v>
      </c>
      <c r="P2457" s="106" t="s">
        <v>714</v>
      </c>
      <c r="Q2457" s="107" t="s">
        <v>3235</v>
      </c>
      <c r="R2457" s="107" t="s">
        <v>282</v>
      </c>
    </row>
    <row r="2458" spans="2:18" ht="20.100000000000001" customHeight="1" x14ac:dyDescent="0.4">
      <c r="B2458" s="105" t="str">
        <f t="shared" si="115"/>
        <v/>
      </c>
      <c r="C2458" s="105" t="str">
        <f t="shared" si="116"/>
        <v/>
      </c>
      <c r="D2458" s="105" t="str">
        <f t="shared" si="117"/>
        <v/>
      </c>
      <c r="E2458" s="106" t="s">
        <v>2406</v>
      </c>
      <c r="F2458" s="106" t="s">
        <v>2829</v>
      </c>
      <c r="G2458" s="106" t="s">
        <v>778</v>
      </c>
      <c r="H2458" s="106" t="s">
        <v>729</v>
      </c>
      <c r="I2458" s="106">
        <v>16</v>
      </c>
      <c r="J2458" s="106"/>
      <c r="K2458" s="106"/>
      <c r="L2458" s="106" t="s">
        <v>1269</v>
      </c>
      <c r="M2458" s="106" t="s">
        <v>924</v>
      </c>
      <c r="N2458" s="106">
        <v>0.54</v>
      </c>
      <c r="O2458" s="106">
        <v>1.2</v>
      </c>
      <c r="P2458" s="106" t="s">
        <v>714</v>
      </c>
      <c r="Q2458" s="107" t="s">
        <v>3236</v>
      </c>
      <c r="R2458" s="107" t="s">
        <v>282</v>
      </c>
    </row>
    <row r="2459" spans="2:18" ht="20.100000000000001" customHeight="1" x14ac:dyDescent="0.4">
      <c r="B2459" s="105" t="str">
        <f t="shared" si="115"/>
        <v/>
      </c>
      <c r="C2459" s="105" t="str">
        <f t="shared" si="116"/>
        <v/>
      </c>
      <c r="D2459" s="105" t="str">
        <f t="shared" si="117"/>
        <v/>
      </c>
      <c r="E2459" s="106" t="s">
        <v>2406</v>
      </c>
      <c r="F2459" s="106" t="s">
        <v>2829</v>
      </c>
      <c r="G2459" s="106" t="s">
        <v>778</v>
      </c>
      <c r="H2459" s="106" t="s">
        <v>733</v>
      </c>
      <c r="I2459" s="106">
        <v>16</v>
      </c>
      <c r="J2459" s="106"/>
      <c r="K2459" s="106"/>
      <c r="L2459" s="106" t="s">
        <v>1269</v>
      </c>
      <c r="M2459" s="106" t="s">
        <v>924</v>
      </c>
      <c r="N2459" s="106">
        <v>0.53</v>
      </c>
      <c r="O2459" s="106">
        <v>1.2</v>
      </c>
      <c r="P2459" s="106" t="s">
        <v>714</v>
      </c>
      <c r="Q2459" s="107" t="s">
        <v>3237</v>
      </c>
      <c r="R2459" s="107" t="s">
        <v>282</v>
      </c>
    </row>
    <row r="2460" spans="2:18" ht="20.100000000000001" customHeight="1" x14ac:dyDescent="0.4">
      <c r="B2460" s="105" t="str">
        <f t="shared" si="115"/>
        <v/>
      </c>
      <c r="C2460" s="105" t="str">
        <f t="shared" si="116"/>
        <v/>
      </c>
      <c r="D2460" s="105" t="str">
        <f t="shared" si="117"/>
        <v/>
      </c>
      <c r="E2460" s="106" t="s">
        <v>2406</v>
      </c>
      <c r="F2460" s="106" t="s">
        <v>2829</v>
      </c>
      <c r="G2460" s="106" t="s">
        <v>778</v>
      </c>
      <c r="H2460" s="106" t="s">
        <v>765</v>
      </c>
      <c r="I2460" s="106">
        <v>16</v>
      </c>
      <c r="J2460" s="106"/>
      <c r="K2460" s="106"/>
      <c r="L2460" s="106" t="s">
        <v>1269</v>
      </c>
      <c r="M2460" s="106" t="s">
        <v>924</v>
      </c>
      <c r="N2460" s="106">
        <v>0.52</v>
      </c>
      <c r="O2460" s="106">
        <v>1.2</v>
      </c>
      <c r="P2460" s="106" t="s">
        <v>714</v>
      </c>
      <c r="Q2460" s="107" t="s">
        <v>3238</v>
      </c>
      <c r="R2460" s="107" t="s">
        <v>282</v>
      </c>
    </row>
    <row r="2461" spans="2:18" ht="20.100000000000001" customHeight="1" x14ac:dyDescent="0.4">
      <c r="B2461" s="105" t="str">
        <f t="shared" si="115"/>
        <v/>
      </c>
      <c r="C2461" s="105" t="str">
        <f t="shared" si="116"/>
        <v/>
      </c>
      <c r="D2461" s="105" t="str">
        <f t="shared" si="117"/>
        <v/>
      </c>
      <c r="E2461" s="106" t="s">
        <v>2406</v>
      </c>
      <c r="F2461" s="106" t="s">
        <v>2829</v>
      </c>
      <c r="G2461" s="106" t="s">
        <v>778</v>
      </c>
      <c r="H2461" s="106" t="s">
        <v>1248</v>
      </c>
      <c r="I2461" s="106">
        <v>15</v>
      </c>
      <c r="J2461" s="106"/>
      <c r="K2461" s="106"/>
      <c r="L2461" s="106" t="s">
        <v>1269</v>
      </c>
      <c r="M2461" s="106" t="s">
        <v>924</v>
      </c>
      <c r="N2461" s="106">
        <v>0.52</v>
      </c>
      <c r="O2461" s="106">
        <v>1.2</v>
      </c>
      <c r="P2461" s="106" t="s">
        <v>714</v>
      </c>
      <c r="Q2461" s="107" t="s">
        <v>3239</v>
      </c>
      <c r="R2461" s="107" t="s">
        <v>282</v>
      </c>
    </row>
    <row r="2462" spans="2:18" ht="20.100000000000001" customHeight="1" x14ac:dyDescent="0.4">
      <c r="B2462" s="105" t="str">
        <f t="shared" si="115"/>
        <v/>
      </c>
      <c r="C2462" s="105" t="str">
        <f t="shared" si="116"/>
        <v/>
      </c>
      <c r="D2462" s="105" t="str">
        <f t="shared" si="117"/>
        <v/>
      </c>
      <c r="E2462" s="106" t="s">
        <v>2406</v>
      </c>
      <c r="F2462" s="106" t="s">
        <v>2829</v>
      </c>
      <c r="G2462" s="106" t="s">
        <v>782</v>
      </c>
      <c r="H2462" s="106" t="s">
        <v>729</v>
      </c>
      <c r="I2462" s="106">
        <v>16</v>
      </c>
      <c r="J2462" s="106"/>
      <c r="K2462" s="106"/>
      <c r="L2462" s="106" t="s">
        <v>783</v>
      </c>
      <c r="M2462" s="106" t="s">
        <v>924</v>
      </c>
      <c r="N2462" s="106">
        <v>0.51</v>
      </c>
      <c r="O2462" s="106">
        <v>1.2</v>
      </c>
      <c r="P2462" s="106" t="s">
        <v>714</v>
      </c>
      <c r="Q2462" s="107" t="s">
        <v>3240</v>
      </c>
      <c r="R2462" s="107" t="s">
        <v>282</v>
      </c>
    </row>
    <row r="2463" spans="2:18" ht="20.100000000000001" customHeight="1" x14ac:dyDescent="0.4">
      <c r="B2463" s="105" t="str">
        <f t="shared" si="115"/>
        <v/>
      </c>
      <c r="C2463" s="105" t="str">
        <f t="shared" si="116"/>
        <v/>
      </c>
      <c r="D2463" s="105" t="str">
        <f t="shared" si="117"/>
        <v/>
      </c>
      <c r="E2463" s="106" t="s">
        <v>2406</v>
      </c>
      <c r="F2463" s="106" t="s">
        <v>2829</v>
      </c>
      <c r="G2463" s="106" t="s">
        <v>782</v>
      </c>
      <c r="H2463" s="106" t="s">
        <v>733</v>
      </c>
      <c r="I2463" s="106">
        <v>16</v>
      </c>
      <c r="J2463" s="106"/>
      <c r="K2463" s="106"/>
      <c r="L2463" s="106" t="s">
        <v>783</v>
      </c>
      <c r="M2463" s="106" t="s">
        <v>924</v>
      </c>
      <c r="N2463" s="106">
        <v>0.5</v>
      </c>
      <c r="O2463" s="106">
        <v>1.2</v>
      </c>
      <c r="P2463" s="106" t="s">
        <v>714</v>
      </c>
      <c r="Q2463" s="107" t="s">
        <v>3241</v>
      </c>
      <c r="R2463" s="107" t="s">
        <v>282</v>
      </c>
    </row>
    <row r="2464" spans="2:18" ht="20.100000000000001" customHeight="1" x14ac:dyDescent="0.4">
      <c r="B2464" s="105" t="str">
        <f t="shared" si="115"/>
        <v/>
      </c>
      <c r="C2464" s="105" t="str">
        <f t="shared" si="116"/>
        <v/>
      </c>
      <c r="D2464" s="105" t="str">
        <f t="shared" si="117"/>
        <v/>
      </c>
      <c r="E2464" s="106" t="s">
        <v>2406</v>
      </c>
      <c r="F2464" s="106" t="s">
        <v>2829</v>
      </c>
      <c r="G2464" s="106" t="s">
        <v>782</v>
      </c>
      <c r="H2464" s="106" t="s">
        <v>765</v>
      </c>
      <c r="I2464" s="106">
        <v>16</v>
      </c>
      <c r="J2464" s="106"/>
      <c r="K2464" s="106"/>
      <c r="L2464" s="106" t="s">
        <v>783</v>
      </c>
      <c r="M2464" s="106" t="s">
        <v>924</v>
      </c>
      <c r="N2464" s="106">
        <v>0.49</v>
      </c>
      <c r="O2464" s="106">
        <v>1.2</v>
      </c>
      <c r="P2464" s="106" t="s">
        <v>714</v>
      </c>
      <c r="Q2464" s="107" t="s">
        <v>3242</v>
      </c>
      <c r="R2464" s="107" t="s">
        <v>282</v>
      </c>
    </row>
    <row r="2465" spans="2:18" ht="20.100000000000001" customHeight="1" x14ac:dyDescent="0.4">
      <c r="B2465" s="105" t="str">
        <f t="shared" si="115"/>
        <v/>
      </c>
      <c r="C2465" s="105" t="str">
        <f t="shared" si="116"/>
        <v/>
      </c>
      <c r="D2465" s="105" t="str">
        <f t="shared" si="117"/>
        <v/>
      </c>
      <c r="E2465" s="106" t="s">
        <v>2406</v>
      </c>
      <c r="F2465" s="106" t="s">
        <v>2829</v>
      </c>
      <c r="G2465" s="106" t="s">
        <v>782</v>
      </c>
      <c r="H2465" s="106" t="s">
        <v>1248</v>
      </c>
      <c r="I2465" s="106">
        <v>16</v>
      </c>
      <c r="J2465" s="106"/>
      <c r="K2465" s="106"/>
      <c r="L2465" s="106" t="s">
        <v>783</v>
      </c>
      <c r="M2465" s="106" t="s">
        <v>924</v>
      </c>
      <c r="N2465" s="106">
        <v>0.49</v>
      </c>
      <c r="O2465" s="106">
        <v>1.2</v>
      </c>
      <c r="P2465" s="106" t="s">
        <v>714</v>
      </c>
      <c r="Q2465" s="107" t="s">
        <v>3243</v>
      </c>
      <c r="R2465" s="107" t="s">
        <v>282</v>
      </c>
    </row>
    <row r="2466" spans="2:18" ht="20.100000000000001" customHeight="1" x14ac:dyDescent="0.4">
      <c r="B2466" s="105" t="str">
        <f t="shared" si="115"/>
        <v/>
      </c>
      <c r="C2466" s="105" t="str">
        <f t="shared" si="116"/>
        <v/>
      </c>
      <c r="D2466" s="105" t="str">
        <f t="shared" si="117"/>
        <v/>
      </c>
      <c r="E2466" s="106" t="s">
        <v>2406</v>
      </c>
      <c r="F2466" s="106" t="s">
        <v>2829</v>
      </c>
      <c r="G2466" s="106" t="s">
        <v>697</v>
      </c>
      <c r="H2466" s="106" t="s">
        <v>2438</v>
      </c>
      <c r="I2466" s="106">
        <v>16</v>
      </c>
      <c r="J2466" s="106"/>
      <c r="K2466" s="106"/>
      <c r="L2466" s="106" t="s">
        <v>729</v>
      </c>
      <c r="M2466" s="106" t="s">
        <v>924</v>
      </c>
      <c r="N2466" s="106">
        <v>0.52</v>
      </c>
      <c r="O2466" s="106">
        <v>1.2</v>
      </c>
      <c r="P2466" s="106" t="s">
        <v>714</v>
      </c>
      <c r="Q2466" s="107" t="s">
        <v>3244</v>
      </c>
      <c r="R2466" s="107" t="s">
        <v>22</v>
      </c>
    </row>
    <row r="2467" spans="2:18" ht="20.100000000000001" customHeight="1" x14ac:dyDescent="0.4">
      <c r="B2467" s="105" t="str">
        <f t="shared" si="115"/>
        <v/>
      </c>
      <c r="C2467" s="105" t="str">
        <f t="shared" si="116"/>
        <v/>
      </c>
      <c r="D2467" s="105" t="str">
        <f t="shared" si="117"/>
        <v/>
      </c>
      <c r="E2467" s="106" t="s">
        <v>2406</v>
      </c>
      <c r="F2467" s="106" t="s">
        <v>2829</v>
      </c>
      <c r="G2467" s="106" t="s">
        <v>697</v>
      </c>
      <c r="H2467" s="106" t="s">
        <v>2438</v>
      </c>
      <c r="I2467" s="106">
        <v>16</v>
      </c>
      <c r="J2467" s="106"/>
      <c r="K2467" s="106"/>
      <c r="L2467" s="106" t="s">
        <v>733</v>
      </c>
      <c r="M2467" s="106" t="s">
        <v>924</v>
      </c>
      <c r="N2467" s="106">
        <v>0.52</v>
      </c>
      <c r="O2467" s="106">
        <v>1.2</v>
      </c>
      <c r="P2467" s="106" t="s">
        <v>714</v>
      </c>
      <c r="Q2467" s="107" t="s">
        <v>3245</v>
      </c>
      <c r="R2467" s="107" t="s">
        <v>22</v>
      </c>
    </row>
    <row r="2468" spans="2:18" ht="20.100000000000001" customHeight="1" x14ac:dyDescent="0.4">
      <c r="B2468" s="105" t="str">
        <f t="shared" si="115"/>
        <v/>
      </c>
      <c r="C2468" s="105" t="str">
        <f t="shared" si="116"/>
        <v/>
      </c>
      <c r="D2468" s="105" t="str">
        <f t="shared" si="117"/>
        <v/>
      </c>
      <c r="E2468" s="106" t="s">
        <v>2406</v>
      </c>
      <c r="F2468" s="106" t="s">
        <v>2829</v>
      </c>
      <c r="G2468" s="106" t="s">
        <v>697</v>
      </c>
      <c r="H2468" s="106" t="s">
        <v>2438</v>
      </c>
      <c r="I2468" s="106">
        <v>15</v>
      </c>
      <c r="J2468" s="106"/>
      <c r="K2468" s="106"/>
      <c r="L2468" s="106" t="s">
        <v>765</v>
      </c>
      <c r="M2468" s="106" t="s">
        <v>924</v>
      </c>
      <c r="N2468" s="106">
        <v>0.52</v>
      </c>
      <c r="O2468" s="106">
        <v>1.2</v>
      </c>
      <c r="P2468" s="106" t="s">
        <v>714</v>
      </c>
      <c r="Q2468" s="107" t="s">
        <v>3246</v>
      </c>
      <c r="R2468" s="107" t="s">
        <v>22</v>
      </c>
    </row>
    <row r="2469" spans="2:18" ht="20.100000000000001" customHeight="1" x14ac:dyDescent="0.4">
      <c r="B2469" s="105" t="str">
        <f t="shared" si="115"/>
        <v/>
      </c>
      <c r="C2469" s="105" t="str">
        <f t="shared" si="116"/>
        <v/>
      </c>
      <c r="D2469" s="105" t="str">
        <f t="shared" si="117"/>
        <v/>
      </c>
      <c r="E2469" s="106" t="s">
        <v>2406</v>
      </c>
      <c r="F2469" s="106" t="s">
        <v>2829</v>
      </c>
      <c r="G2469" s="106" t="s">
        <v>710</v>
      </c>
      <c r="H2469" s="106" t="s">
        <v>2443</v>
      </c>
      <c r="I2469" s="106">
        <v>16</v>
      </c>
      <c r="J2469" s="106"/>
      <c r="K2469" s="106"/>
      <c r="L2469" s="106" t="s">
        <v>729</v>
      </c>
      <c r="M2469" s="106" t="s">
        <v>924</v>
      </c>
      <c r="N2469" s="106">
        <v>0.52</v>
      </c>
      <c r="O2469" s="106">
        <v>1.2</v>
      </c>
      <c r="P2469" s="106" t="s">
        <v>714</v>
      </c>
      <c r="Q2469" s="107" t="s">
        <v>3247</v>
      </c>
      <c r="R2469" s="107" t="s">
        <v>22</v>
      </c>
    </row>
    <row r="2470" spans="2:18" ht="20.100000000000001" customHeight="1" x14ac:dyDescent="0.4">
      <c r="B2470" s="105" t="str">
        <f t="shared" si="115"/>
        <v/>
      </c>
      <c r="C2470" s="105" t="str">
        <f t="shared" si="116"/>
        <v/>
      </c>
      <c r="D2470" s="105" t="str">
        <f t="shared" si="117"/>
        <v/>
      </c>
      <c r="E2470" s="106" t="s">
        <v>2406</v>
      </c>
      <c r="F2470" s="106" t="s">
        <v>2829</v>
      </c>
      <c r="G2470" s="106" t="s">
        <v>710</v>
      </c>
      <c r="H2470" s="106" t="s">
        <v>2443</v>
      </c>
      <c r="I2470" s="106">
        <v>16</v>
      </c>
      <c r="J2470" s="106"/>
      <c r="K2470" s="106"/>
      <c r="L2470" s="106" t="s">
        <v>733</v>
      </c>
      <c r="M2470" s="106" t="s">
        <v>924</v>
      </c>
      <c r="N2470" s="106">
        <v>0.52</v>
      </c>
      <c r="O2470" s="106">
        <v>1.2</v>
      </c>
      <c r="P2470" s="106" t="s">
        <v>714</v>
      </c>
      <c r="Q2470" s="107" t="s">
        <v>3248</v>
      </c>
      <c r="R2470" s="107" t="s">
        <v>22</v>
      </c>
    </row>
    <row r="2471" spans="2:18" ht="20.100000000000001" customHeight="1" x14ac:dyDescent="0.4">
      <c r="B2471" s="105" t="str">
        <f t="shared" si="115"/>
        <v/>
      </c>
      <c r="C2471" s="105" t="str">
        <f t="shared" si="116"/>
        <v/>
      </c>
      <c r="D2471" s="105" t="str">
        <f t="shared" si="117"/>
        <v/>
      </c>
      <c r="E2471" s="106" t="s">
        <v>2406</v>
      </c>
      <c r="F2471" s="106" t="s">
        <v>2829</v>
      </c>
      <c r="G2471" s="106" t="s">
        <v>710</v>
      </c>
      <c r="H2471" s="106" t="s">
        <v>2443</v>
      </c>
      <c r="I2471" s="106">
        <v>15</v>
      </c>
      <c r="J2471" s="106"/>
      <c r="K2471" s="106"/>
      <c r="L2471" s="106" t="s">
        <v>765</v>
      </c>
      <c r="M2471" s="106" t="s">
        <v>924</v>
      </c>
      <c r="N2471" s="106">
        <v>0.52</v>
      </c>
      <c r="O2471" s="106">
        <v>1.2</v>
      </c>
      <c r="P2471" s="106" t="s">
        <v>714</v>
      </c>
      <c r="Q2471" s="107" t="s">
        <v>3249</v>
      </c>
      <c r="R2471" s="107" t="s">
        <v>22</v>
      </c>
    </row>
    <row r="2472" spans="2:18" ht="20.100000000000001" customHeight="1" x14ac:dyDescent="0.4">
      <c r="B2472" s="105" t="str">
        <f t="shared" si="115"/>
        <v/>
      </c>
      <c r="C2472" s="105" t="str">
        <f t="shared" si="116"/>
        <v/>
      </c>
      <c r="D2472" s="105" t="str">
        <f t="shared" si="117"/>
        <v/>
      </c>
      <c r="E2472" s="106" t="s">
        <v>2406</v>
      </c>
      <c r="F2472" s="106" t="s">
        <v>2829</v>
      </c>
      <c r="G2472" s="106" t="s">
        <v>2747</v>
      </c>
      <c r="H2472" s="106" t="s">
        <v>2748</v>
      </c>
      <c r="I2472" s="106">
        <v>14</v>
      </c>
      <c r="J2472" s="106"/>
      <c r="K2472" s="106"/>
      <c r="L2472" s="106" t="s">
        <v>729</v>
      </c>
      <c r="M2472" s="106" t="s">
        <v>924</v>
      </c>
      <c r="N2472" s="106">
        <v>0.56999999999999995</v>
      </c>
      <c r="O2472" s="106">
        <v>1.2</v>
      </c>
      <c r="P2472" s="106" t="s">
        <v>2499</v>
      </c>
      <c r="Q2472" s="107" t="s">
        <v>3250</v>
      </c>
      <c r="R2472" s="107" t="s">
        <v>131</v>
      </c>
    </row>
    <row r="2473" spans="2:18" ht="20.100000000000001" customHeight="1" x14ac:dyDescent="0.4">
      <c r="B2473" s="105" t="str">
        <f t="shared" si="115"/>
        <v/>
      </c>
      <c r="C2473" s="105" t="str">
        <f t="shared" si="116"/>
        <v/>
      </c>
      <c r="D2473" s="105" t="str">
        <f t="shared" si="117"/>
        <v/>
      </c>
      <c r="E2473" s="106" t="s">
        <v>2406</v>
      </c>
      <c r="F2473" s="106" t="s">
        <v>2407</v>
      </c>
      <c r="G2473" s="106" t="s">
        <v>2747</v>
      </c>
      <c r="H2473" s="106" t="s">
        <v>2748</v>
      </c>
      <c r="I2473" s="106">
        <v>13</v>
      </c>
      <c r="J2473" s="106"/>
      <c r="K2473" s="106"/>
      <c r="L2473" s="106" t="s">
        <v>698</v>
      </c>
      <c r="M2473" s="106" t="s">
        <v>924</v>
      </c>
      <c r="N2473" s="106">
        <v>0.45</v>
      </c>
      <c r="O2473" s="106">
        <v>1.2</v>
      </c>
      <c r="P2473" s="106" t="s">
        <v>2499</v>
      </c>
      <c r="Q2473" s="107" t="s">
        <v>3251</v>
      </c>
      <c r="R2473" s="107" t="s">
        <v>131</v>
      </c>
    </row>
    <row r="2474" spans="2:18" ht="20.100000000000001" customHeight="1" x14ac:dyDescent="0.4">
      <c r="B2474" s="105" t="str">
        <f t="shared" si="115"/>
        <v/>
      </c>
      <c r="C2474" s="105" t="str">
        <f t="shared" si="116"/>
        <v/>
      </c>
      <c r="D2474" s="105" t="str">
        <f t="shared" si="117"/>
        <v/>
      </c>
      <c r="E2474" s="106" t="s">
        <v>2406</v>
      </c>
      <c r="F2474" s="106" t="s">
        <v>2829</v>
      </c>
      <c r="G2474" s="106" t="s">
        <v>697</v>
      </c>
      <c r="H2474" s="106" t="s">
        <v>2438</v>
      </c>
      <c r="I2474" s="106">
        <v>16</v>
      </c>
      <c r="J2474" s="106"/>
      <c r="K2474" s="106"/>
      <c r="L2474" s="106" t="s">
        <v>729</v>
      </c>
      <c r="M2474" s="106" t="s">
        <v>924</v>
      </c>
      <c r="N2474" s="106">
        <v>0.52</v>
      </c>
      <c r="O2474" s="106">
        <v>1.2</v>
      </c>
      <c r="P2474" s="106" t="s">
        <v>2511</v>
      </c>
      <c r="Q2474" s="107" t="s">
        <v>3252</v>
      </c>
      <c r="R2474" s="107" t="s">
        <v>127</v>
      </c>
    </row>
    <row r="2475" spans="2:18" ht="20.100000000000001" customHeight="1" x14ac:dyDescent="0.4">
      <c r="B2475" s="105" t="str">
        <f t="shared" si="115"/>
        <v/>
      </c>
      <c r="C2475" s="105" t="str">
        <f t="shared" si="116"/>
        <v/>
      </c>
      <c r="D2475" s="105" t="str">
        <f t="shared" si="117"/>
        <v/>
      </c>
      <c r="E2475" s="106" t="s">
        <v>2406</v>
      </c>
      <c r="F2475" s="106" t="s">
        <v>2829</v>
      </c>
      <c r="G2475" s="106" t="s">
        <v>697</v>
      </c>
      <c r="H2475" s="106" t="s">
        <v>2438</v>
      </c>
      <c r="I2475" s="106">
        <v>15</v>
      </c>
      <c r="J2475" s="106"/>
      <c r="K2475" s="106"/>
      <c r="L2475" s="106" t="s">
        <v>733</v>
      </c>
      <c r="M2475" s="106" t="s">
        <v>924</v>
      </c>
      <c r="N2475" s="106">
        <v>0.52</v>
      </c>
      <c r="O2475" s="106">
        <v>1.2</v>
      </c>
      <c r="P2475" s="106" t="s">
        <v>2511</v>
      </c>
      <c r="Q2475" s="107" t="s">
        <v>3253</v>
      </c>
      <c r="R2475" s="107" t="s">
        <v>127</v>
      </c>
    </row>
    <row r="2476" spans="2:18" ht="20.100000000000001" customHeight="1" x14ac:dyDescent="0.4">
      <c r="B2476" s="105" t="str">
        <f t="shared" si="115"/>
        <v/>
      </c>
      <c r="C2476" s="105" t="str">
        <f t="shared" si="116"/>
        <v/>
      </c>
      <c r="D2476" s="105" t="str">
        <f t="shared" si="117"/>
        <v/>
      </c>
      <c r="E2476" s="106" t="s">
        <v>2406</v>
      </c>
      <c r="F2476" s="106" t="s">
        <v>2829</v>
      </c>
      <c r="G2476" s="106" t="s">
        <v>697</v>
      </c>
      <c r="H2476" s="106" t="s">
        <v>2438</v>
      </c>
      <c r="I2476" s="106">
        <v>14</v>
      </c>
      <c r="J2476" s="106"/>
      <c r="K2476" s="106"/>
      <c r="L2476" s="106" t="s">
        <v>765</v>
      </c>
      <c r="M2476" s="106" t="s">
        <v>924</v>
      </c>
      <c r="N2476" s="106">
        <v>0.52</v>
      </c>
      <c r="O2476" s="106">
        <v>1.2</v>
      </c>
      <c r="P2476" s="106" t="s">
        <v>2511</v>
      </c>
      <c r="Q2476" s="107" t="s">
        <v>3254</v>
      </c>
      <c r="R2476" s="107" t="s">
        <v>127</v>
      </c>
    </row>
    <row r="2477" spans="2:18" ht="20.100000000000001" customHeight="1" x14ac:dyDescent="0.4">
      <c r="B2477" s="105" t="str">
        <f t="shared" si="115"/>
        <v/>
      </c>
      <c r="C2477" s="105" t="str">
        <f t="shared" si="116"/>
        <v/>
      </c>
      <c r="D2477" s="105" t="str">
        <f t="shared" si="117"/>
        <v/>
      </c>
      <c r="E2477" s="106" t="s">
        <v>2406</v>
      </c>
      <c r="F2477" s="106" t="s">
        <v>2829</v>
      </c>
      <c r="G2477" s="106" t="s">
        <v>710</v>
      </c>
      <c r="H2477" s="106" t="s">
        <v>2443</v>
      </c>
      <c r="I2477" s="106">
        <v>16</v>
      </c>
      <c r="J2477" s="106"/>
      <c r="K2477" s="106"/>
      <c r="L2477" s="106" t="s">
        <v>729</v>
      </c>
      <c r="M2477" s="106" t="s">
        <v>924</v>
      </c>
      <c r="N2477" s="106">
        <v>0.52</v>
      </c>
      <c r="O2477" s="106">
        <v>1.2</v>
      </c>
      <c r="P2477" s="106" t="s">
        <v>2511</v>
      </c>
      <c r="Q2477" s="107" t="s">
        <v>3255</v>
      </c>
      <c r="R2477" s="107" t="s">
        <v>127</v>
      </c>
    </row>
    <row r="2478" spans="2:18" ht="20.100000000000001" customHeight="1" x14ac:dyDescent="0.4">
      <c r="B2478" s="105" t="str">
        <f t="shared" si="115"/>
        <v/>
      </c>
      <c r="C2478" s="105" t="str">
        <f t="shared" si="116"/>
        <v/>
      </c>
      <c r="D2478" s="105" t="str">
        <f t="shared" si="117"/>
        <v/>
      </c>
      <c r="E2478" s="106" t="s">
        <v>2406</v>
      </c>
      <c r="F2478" s="106" t="s">
        <v>2829</v>
      </c>
      <c r="G2478" s="106" t="s">
        <v>710</v>
      </c>
      <c r="H2478" s="106" t="s">
        <v>2443</v>
      </c>
      <c r="I2478" s="106">
        <v>15</v>
      </c>
      <c r="J2478" s="106"/>
      <c r="K2478" s="106"/>
      <c r="L2478" s="106" t="s">
        <v>733</v>
      </c>
      <c r="M2478" s="106" t="s">
        <v>924</v>
      </c>
      <c r="N2478" s="106">
        <v>0.52</v>
      </c>
      <c r="O2478" s="106">
        <v>1.2</v>
      </c>
      <c r="P2478" s="106" t="s">
        <v>2511</v>
      </c>
      <c r="Q2478" s="107" t="s">
        <v>3256</v>
      </c>
      <c r="R2478" s="107" t="s">
        <v>127</v>
      </c>
    </row>
    <row r="2479" spans="2:18" ht="20.100000000000001" customHeight="1" x14ac:dyDescent="0.4">
      <c r="B2479" s="105" t="str">
        <f t="shared" si="115"/>
        <v/>
      </c>
      <c r="C2479" s="105" t="str">
        <f t="shared" si="116"/>
        <v/>
      </c>
      <c r="D2479" s="105" t="str">
        <f t="shared" si="117"/>
        <v/>
      </c>
      <c r="E2479" s="106" t="s">
        <v>2406</v>
      </c>
      <c r="F2479" s="106" t="s">
        <v>2829</v>
      </c>
      <c r="G2479" s="106" t="s">
        <v>710</v>
      </c>
      <c r="H2479" s="106" t="s">
        <v>2443</v>
      </c>
      <c r="I2479" s="106">
        <v>14</v>
      </c>
      <c r="J2479" s="106"/>
      <c r="K2479" s="106"/>
      <c r="L2479" s="106" t="s">
        <v>765</v>
      </c>
      <c r="M2479" s="106" t="s">
        <v>924</v>
      </c>
      <c r="N2479" s="106">
        <v>0.52</v>
      </c>
      <c r="O2479" s="106">
        <v>1.2</v>
      </c>
      <c r="P2479" s="106" t="s">
        <v>2511</v>
      </c>
      <c r="Q2479" s="107" t="s">
        <v>3257</v>
      </c>
      <c r="R2479" s="107" t="s">
        <v>127</v>
      </c>
    </row>
    <row r="2480" spans="2:18" ht="20.100000000000001" customHeight="1" x14ac:dyDescent="0.4">
      <c r="B2480" s="105" t="str">
        <f t="shared" si="115"/>
        <v/>
      </c>
      <c r="C2480" s="105" t="str">
        <f t="shared" si="116"/>
        <v/>
      </c>
      <c r="D2480" s="105" t="str">
        <f t="shared" si="117"/>
        <v/>
      </c>
      <c r="E2480" s="106" t="s">
        <v>2406</v>
      </c>
      <c r="F2480" s="106" t="s">
        <v>2829</v>
      </c>
      <c r="G2480" s="106" t="s">
        <v>2747</v>
      </c>
      <c r="H2480" s="106" t="s">
        <v>2748</v>
      </c>
      <c r="I2480" s="106">
        <v>16</v>
      </c>
      <c r="J2480" s="106"/>
      <c r="K2480" s="106"/>
      <c r="L2480" s="106" t="s">
        <v>729</v>
      </c>
      <c r="M2480" s="106" t="s">
        <v>924</v>
      </c>
      <c r="N2480" s="106">
        <v>0.56999999999999995</v>
      </c>
      <c r="O2480" s="106">
        <v>1.2</v>
      </c>
      <c r="P2480" s="106" t="s">
        <v>2511</v>
      </c>
      <c r="Q2480" s="107" t="s">
        <v>3258</v>
      </c>
      <c r="R2480" s="107" t="s">
        <v>127</v>
      </c>
    </row>
    <row r="2481" spans="2:18" ht="20.100000000000001" customHeight="1" x14ac:dyDescent="0.4">
      <c r="B2481" s="105" t="str">
        <f t="shared" si="115"/>
        <v/>
      </c>
      <c r="C2481" s="105" t="str">
        <f t="shared" si="116"/>
        <v/>
      </c>
      <c r="D2481" s="105" t="str">
        <f t="shared" si="117"/>
        <v/>
      </c>
      <c r="E2481" s="106" t="s">
        <v>2406</v>
      </c>
      <c r="F2481" s="106" t="s">
        <v>2829</v>
      </c>
      <c r="G2481" s="106" t="s">
        <v>2747</v>
      </c>
      <c r="H2481" s="106" t="s">
        <v>2748</v>
      </c>
      <c r="I2481" s="106">
        <v>14</v>
      </c>
      <c r="J2481" s="106"/>
      <c r="K2481" s="106"/>
      <c r="L2481" s="106" t="s">
        <v>729</v>
      </c>
      <c r="M2481" s="106" t="s">
        <v>924</v>
      </c>
      <c r="N2481" s="106">
        <v>0.56999999999999995</v>
      </c>
      <c r="O2481" s="106">
        <v>1.2</v>
      </c>
      <c r="P2481" s="106" t="s">
        <v>2499</v>
      </c>
      <c r="Q2481" s="107" t="s">
        <v>3259</v>
      </c>
      <c r="R2481" s="107" t="s">
        <v>142</v>
      </c>
    </row>
    <row r="2482" spans="2:18" ht="20.100000000000001" customHeight="1" x14ac:dyDescent="0.4">
      <c r="B2482" s="105" t="str">
        <f t="shared" si="115"/>
        <v/>
      </c>
      <c r="C2482" s="105" t="str">
        <f t="shared" si="116"/>
        <v/>
      </c>
      <c r="D2482" s="105" t="str">
        <f t="shared" si="117"/>
        <v/>
      </c>
      <c r="E2482" s="106" t="s">
        <v>2406</v>
      </c>
      <c r="F2482" s="106" t="s">
        <v>2407</v>
      </c>
      <c r="G2482" s="106" t="s">
        <v>2747</v>
      </c>
      <c r="H2482" s="106" t="s">
        <v>2748</v>
      </c>
      <c r="I2482" s="106">
        <v>13</v>
      </c>
      <c r="J2482" s="106"/>
      <c r="K2482" s="106"/>
      <c r="L2482" s="106" t="s">
        <v>698</v>
      </c>
      <c r="M2482" s="106" t="s">
        <v>924</v>
      </c>
      <c r="N2482" s="106">
        <v>0.45</v>
      </c>
      <c r="O2482" s="106">
        <v>1.2</v>
      </c>
      <c r="P2482" s="106" t="s">
        <v>2499</v>
      </c>
      <c r="Q2482" s="107" t="s">
        <v>3260</v>
      </c>
      <c r="R2482" s="107" t="s">
        <v>142</v>
      </c>
    </row>
    <row r="2483" spans="2:18" ht="20.100000000000001" customHeight="1" x14ac:dyDescent="0.4">
      <c r="B2483" s="105" t="str">
        <f t="shared" si="115"/>
        <v/>
      </c>
      <c r="C2483" s="105" t="str">
        <f t="shared" si="116"/>
        <v/>
      </c>
      <c r="D2483" s="105" t="str">
        <f t="shared" si="117"/>
        <v/>
      </c>
      <c r="E2483" s="106" t="s">
        <v>695</v>
      </c>
      <c r="F2483" s="106" t="s">
        <v>1841</v>
      </c>
      <c r="G2483" s="106" t="s">
        <v>773</v>
      </c>
      <c r="H2483" s="106" t="s">
        <v>1027</v>
      </c>
      <c r="I2483" s="106">
        <v>8</v>
      </c>
      <c r="J2483" s="106" t="s">
        <v>774</v>
      </c>
      <c r="K2483" s="106">
        <v>8</v>
      </c>
      <c r="L2483" s="106" t="s">
        <v>765</v>
      </c>
      <c r="M2483" s="106" t="s">
        <v>924</v>
      </c>
      <c r="N2483" s="106">
        <v>0.51</v>
      </c>
      <c r="O2483" s="106">
        <v>1.3</v>
      </c>
      <c r="P2483" s="106" t="s">
        <v>714</v>
      </c>
      <c r="Q2483" s="107" t="s">
        <v>3261</v>
      </c>
      <c r="R2483" s="107" t="s">
        <v>25</v>
      </c>
    </row>
    <row r="2484" spans="2:18" ht="20.100000000000001" customHeight="1" x14ac:dyDescent="0.4">
      <c r="B2484" s="105" t="str">
        <f t="shared" si="115"/>
        <v/>
      </c>
      <c r="C2484" s="105" t="str">
        <f t="shared" si="116"/>
        <v/>
      </c>
      <c r="D2484" s="105" t="str">
        <f t="shared" si="117"/>
        <v/>
      </c>
      <c r="E2484" s="106" t="s">
        <v>695</v>
      </c>
      <c r="F2484" s="106" t="s">
        <v>1841</v>
      </c>
      <c r="G2484" s="106" t="s">
        <v>773</v>
      </c>
      <c r="H2484" s="106" t="s">
        <v>1027</v>
      </c>
      <c r="I2484" s="106">
        <v>7</v>
      </c>
      <c r="J2484" s="106" t="s">
        <v>1266</v>
      </c>
      <c r="K2484" s="106">
        <v>8</v>
      </c>
      <c r="L2484" s="106" t="s">
        <v>765</v>
      </c>
      <c r="M2484" s="106" t="s">
        <v>924</v>
      </c>
      <c r="N2484" s="106">
        <v>0.51</v>
      </c>
      <c r="O2484" s="106">
        <v>1.3</v>
      </c>
      <c r="P2484" s="106" t="s">
        <v>714</v>
      </c>
      <c r="Q2484" s="107" t="s">
        <v>3262</v>
      </c>
      <c r="R2484" s="107" t="s">
        <v>25</v>
      </c>
    </row>
    <row r="2485" spans="2:18" ht="20.100000000000001" customHeight="1" x14ac:dyDescent="0.4">
      <c r="B2485" s="105" t="str">
        <f t="shared" si="115"/>
        <v/>
      </c>
      <c r="C2485" s="105" t="str">
        <f t="shared" si="116"/>
        <v/>
      </c>
      <c r="D2485" s="105" t="str">
        <f t="shared" si="117"/>
        <v/>
      </c>
      <c r="E2485" s="106" t="s">
        <v>695</v>
      </c>
      <c r="F2485" s="106" t="s">
        <v>1841</v>
      </c>
      <c r="G2485" s="106" t="s">
        <v>778</v>
      </c>
      <c r="H2485" s="106" t="s">
        <v>1027</v>
      </c>
      <c r="I2485" s="106">
        <v>8</v>
      </c>
      <c r="J2485" s="106" t="s">
        <v>779</v>
      </c>
      <c r="K2485" s="106">
        <v>8</v>
      </c>
      <c r="L2485" s="106" t="s">
        <v>765</v>
      </c>
      <c r="M2485" s="106" t="s">
        <v>924</v>
      </c>
      <c r="N2485" s="106">
        <v>0.51</v>
      </c>
      <c r="O2485" s="106">
        <v>1.3</v>
      </c>
      <c r="P2485" s="106" t="s">
        <v>714</v>
      </c>
      <c r="Q2485" s="107" t="s">
        <v>3263</v>
      </c>
      <c r="R2485" s="107" t="s">
        <v>25</v>
      </c>
    </row>
    <row r="2486" spans="2:18" ht="20.100000000000001" customHeight="1" x14ac:dyDescent="0.4">
      <c r="B2486" s="105" t="str">
        <f t="shared" si="115"/>
        <v/>
      </c>
      <c r="C2486" s="105" t="str">
        <f t="shared" si="116"/>
        <v/>
      </c>
      <c r="D2486" s="105" t="str">
        <f t="shared" si="117"/>
        <v/>
      </c>
      <c r="E2486" s="106" t="s">
        <v>695</v>
      </c>
      <c r="F2486" s="106" t="s">
        <v>1841</v>
      </c>
      <c r="G2486" s="106" t="s">
        <v>778</v>
      </c>
      <c r="H2486" s="106" t="s">
        <v>1027</v>
      </c>
      <c r="I2486" s="106">
        <v>7</v>
      </c>
      <c r="J2486" s="106" t="s">
        <v>1269</v>
      </c>
      <c r="K2486" s="106">
        <v>8</v>
      </c>
      <c r="L2486" s="106" t="s">
        <v>765</v>
      </c>
      <c r="M2486" s="106" t="s">
        <v>924</v>
      </c>
      <c r="N2486" s="106">
        <v>0.51</v>
      </c>
      <c r="O2486" s="106">
        <v>1.3</v>
      </c>
      <c r="P2486" s="106" t="s">
        <v>714</v>
      </c>
      <c r="Q2486" s="107" t="s">
        <v>3264</v>
      </c>
      <c r="R2486" s="107" t="s">
        <v>25</v>
      </c>
    </row>
    <row r="2487" spans="2:18" ht="20.100000000000001" customHeight="1" x14ac:dyDescent="0.4">
      <c r="B2487" s="105" t="str">
        <f t="shared" si="115"/>
        <v/>
      </c>
      <c r="C2487" s="105" t="str">
        <f t="shared" si="116"/>
        <v/>
      </c>
      <c r="D2487" s="105" t="str">
        <f t="shared" si="117"/>
        <v/>
      </c>
      <c r="E2487" s="106" t="s">
        <v>695</v>
      </c>
      <c r="F2487" s="106" t="s">
        <v>1841</v>
      </c>
      <c r="G2487" s="106" t="s">
        <v>782</v>
      </c>
      <c r="H2487" s="106" t="s">
        <v>1027</v>
      </c>
      <c r="I2487" s="106">
        <v>8</v>
      </c>
      <c r="J2487" s="106" t="s">
        <v>783</v>
      </c>
      <c r="K2487" s="106">
        <v>8</v>
      </c>
      <c r="L2487" s="106" t="s">
        <v>765</v>
      </c>
      <c r="M2487" s="106" t="s">
        <v>924</v>
      </c>
      <c r="N2487" s="106">
        <v>0.41</v>
      </c>
      <c r="O2487" s="106">
        <v>1.3</v>
      </c>
      <c r="P2487" s="106" t="s">
        <v>714</v>
      </c>
      <c r="Q2487" s="107" t="s">
        <v>3265</v>
      </c>
      <c r="R2487" s="107" t="s">
        <v>25</v>
      </c>
    </row>
    <row r="2488" spans="2:18" ht="20.100000000000001" customHeight="1" x14ac:dyDescent="0.4">
      <c r="B2488" s="105" t="str">
        <f t="shared" si="115"/>
        <v/>
      </c>
      <c r="C2488" s="105" t="str">
        <f t="shared" si="116"/>
        <v/>
      </c>
      <c r="D2488" s="105" t="str">
        <f t="shared" si="117"/>
        <v/>
      </c>
      <c r="E2488" s="106" t="s">
        <v>695</v>
      </c>
      <c r="F2488" s="106" t="s">
        <v>1841</v>
      </c>
      <c r="G2488" s="106" t="s">
        <v>697</v>
      </c>
      <c r="H2488" s="106" t="s">
        <v>1027</v>
      </c>
      <c r="I2488" s="106">
        <v>8</v>
      </c>
      <c r="J2488" s="106" t="s">
        <v>699</v>
      </c>
      <c r="K2488" s="106">
        <v>8</v>
      </c>
      <c r="L2488" s="106" t="s">
        <v>765</v>
      </c>
      <c r="M2488" s="106" t="s">
        <v>924</v>
      </c>
      <c r="N2488" s="106">
        <v>0.53</v>
      </c>
      <c r="O2488" s="106">
        <v>1.3</v>
      </c>
      <c r="P2488" s="106" t="s">
        <v>714</v>
      </c>
      <c r="Q2488" s="107" t="s">
        <v>3266</v>
      </c>
      <c r="R2488" s="107" t="s">
        <v>522</v>
      </c>
    </row>
    <row r="2489" spans="2:18" ht="20.100000000000001" customHeight="1" x14ac:dyDescent="0.4">
      <c r="B2489" s="105" t="str">
        <f t="shared" si="115"/>
        <v/>
      </c>
      <c r="C2489" s="105" t="str">
        <f t="shared" si="116"/>
        <v/>
      </c>
      <c r="D2489" s="105" t="str">
        <f t="shared" si="117"/>
        <v/>
      </c>
      <c r="E2489" s="106" t="s">
        <v>695</v>
      </c>
      <c r="F2489" s="106" t="s">
        <v>1841</v>
      </c>
      <c r="G2489" s="106" t="s">
        <v>710</v>
      </c>
      <c r="H2489" s="106" t="s">
        <v>1817</v>
      </c>
      <c r="I2489" s="106">
        <v>7</v>
      </c>
      <c r="J2489" s="106" t="s">
        <v>711</v>
      </c>
      <c r="K2489" s="106">
        <v>8</v>
      </c>
      <c r="L2489" s="106" t="s">
        <v>733</v>
      </c>
      <c r="M2489" s="106" t="s">
        <v>924</v>
      </c>
      <c r="N2489" s="106">
        <v>0.53</v>
      </c>
      <c r="O2489" s="106">
        <v>1.3</v>
      </c>
      <c r="P2489" s="106" t="s">
        <v>714</v>
      </c>
      <c r="Q2489" s="107" t="s">
        <v>3267</v>
      </c>
      <c r="R2489" s="107" t="s">
        <v>522</v>
      </c>
    </row>
    <row r="2490" spans="2:18" ht="20.100000000000001" customHeight="1" x14ac:dyDescent="0.4">
      <c r="B2490" s="105" t="str">
        <f t="shared" si="115"/>
        <v/>
      </c>
      <c r="C2490" s="105" t="str">
        <f t="shared" si="116"/>
        <v/>
      </c>
      <c r="D2490" s="105" t="str">
        <f t="shared" si="117"/>
        <v/>
      </c>
      <c r="E2490" s="106" t="s">
        <v>695</v>
      </c>
      <c r="F2490" s="106" t="s">
        <v>1841</v>
      </c>
      <c r="G2490" s="106" t="s">
        <v>721</v>
      </c>
      <c r="H2490" s="106" t="s">
        <v>707</v>
      </c>
      <c r="I2490" s="106">
        <v>8</v>
      </c>
      <c r="J2490" s="106" t="s">
        <v>722</v>
      </c>
      <c r="K2490" s="106">
        <v>8</v>
      </c>
      <c r="L2490" s="106" t="s">
        <v>729</v>
      </c>
      <c r="M2490" s="106" t="s">
        <v>924</v>
      </c>
      <c r="N2490" s="106">
        <v>0.54</v>
      </c>
      <c r="O2490" s="106">
        <v>1.3</v>
      </c>
      <c r="P2490" s="106" t="s">
        <v>714</v>
      </c>
      <c r="Q2490" s="107" t="s">
        <v>3268</v>
      </c>
      <c r="R2490" s="107" t="s">
        <v>522</v>
      </c>
    </row>
    <row r="2491" spans="2:18" ht="20.100000000000001" customHeight="1" x14ac:dyDescent="0.4">
      <c r="B2491" s="105" t="str">
        <f t="shared" si="115"/>
        <v/>
      </c>
      <c r="C2491" s="105" t="str">
        <f t="shared" si="116"/>
        <v/>
      </c>
      <c r="D2491" s="105" t="str">
        <f t="shared" si="117"/>
        <v/>
      </c>
      <c r="E2491" s="106" t="s">
        <v>695</v>
      </c>
      <c r="F2491" s="106" t="s">
        <v>1813</v>
      </c>
      <c r="G2491" s="106" t="s">
        <v>721</v>
      </c>
      <c r="H2491" s="106" t="s">
        <v>1027</v>
      </c>
      <c r="I2491" s="106">
        <v>8</v>
      </c>
      <c r="J2491" s="106" t="s">
        <v>722</v>
      </c>
      <c r="K2491" s="106">
        <v>8</v>
      </c>
      <c r="L2491" s="106" t="s">
        <v>741</v>
      </c>
      <c r="M2491" s="106" t="s">
        <v>924</v>
      </c>
      <c r="N2491" s="106">
        <v>0.52</v>
      </c>
      <c r="O2491" s="106">
        <v>1.3</v>
      </c>
      <c r="P2491" s="106" t="s">
        <v>714</v>
      </c>
      <c r="Q2491" s="107" t="s">
        <v>3269</v>
      </c>
      <c r="R2491" s="107" t="s">
        <v>522</v>
      </c>
    </row>
    <row r="2492" spans="2:18" ht="20.100000000000001" customHeight="1" x14ac:dyDescent="0.4">
      <c r="B2492" s="105" t="str">
        <f t="shared" si="115"/>
        <v/>
      </c>
      <c r="C2492" s="105" t="str">
        <f t="shared" si="116"/>
        <v/>
      </c>
      <c r="D2492" s="105" t="str">
        <f t="shared" si="117"/>
        <v/>
      </c>
      <c r="E2492" s="106" t="s">
        <v>695</v>
      </c>
      <c r="F2492" s="106" t="s">
        <v>1813</v>
      </c>
      <c r="G2492" s="106" t="s">
        <v>773</v>
      </c>
      <c r="H2492" s="106" t="s">
        <v>707</v>
      </c>
      <c r="I2492" s="106">
        <v>8</v>
      </c>
      <c r="J2492" s="106" t="s">
        <v>774</v>
      </c>
      <c r="K2492" s="106">
        <v>8</v>
      </c>
      <c r="L2492" s="106" t="s">
        <v>741</v>
      </c>
      <c r="M2492" s="106" t="s">
        <v>924</v>
      </c>
      <c r="N2492" s="106">
        <v>0.53</v>
      </c>
      <c r="O2492" s="106">
        <v>1.3</v>
      </c>
      <c r="P2492" s="106" t="s">
        <v>714</v>
      </c>
      <c r="Q2492" s="107" t="s">
        <v>3270</v>
      </c>
      <c r="R2492" s="107" t="s">
        <v>522</v>
      </c>
    </row>
    <row r="2493" spans="2:18" ht="20.100000000000001" customHeight="1" x14ac:dyDescent="0.4">
      <c r="B2493" s="105" t="str">
        <f t="shared" si="115"/>
        <v/>
      </c>
      <c r="C2493" s="105" t="str">
        <f t="shared" si="116"/>
        <v/>
      </c>
      <c r="D2493" s="105" t="str">
        <f t="shared" si="117"/>
        <v/>
      </c>
      <c r="E2493" s="106" t="s">
        <v>695</v>
      </c>
      <c r="F2493" s="106" t="s">
        <v>1813</v>
      </c>
      <c r="G2493" s="106" t="s">
        <v>773</v>
      </c>
      <c r="H2493" s="106" t="s">
        <v>1817</v>
      </c>
      <c r="I2493" s="106">
        <v>7</v>
      </c>
      <c r="J2493" s="106" t="s">
        <v>774</v>
      </c>
      <c r="K2493" s="106">
        <v>8</v>
      </c>
      <c r="L2493" s="106" t="s">
        <v>741</v>
      </c>
      <c r="M2493" s="106" t="s">
        <v>924</v>
      </c>
      <c r="N2493" s="106">
        <v>0.52</v>
      </c>
      <c r="O2493" s="106">
        <v>1.3</v>
      </c>
      <c r="P2493" s="106" t="s">
        <v>714</v>
      </c>
      <c r="Q2493" s="107" t="s">
        <v>3271</v>
      </c>
      <c r="R2493" s="107" t="s">
        <v>522</v>
      </c>
    </row>
    <row r="2494" spans="2:18" ht="20.100000000000001" customHeight="1" x14ac:dyDescent="0.4">
      <c r="B2494" s="105" t="str">
        <f t="shared" si="115"/>
        <v/>
      </c>
      <c r="C2494" s="105" t="str">
        <f t="shared" si="116"/>
        <v/>
      </c>
      <c r="D2494" s="105" t="str">
        <f t="shared" si="117"/>
        <v/>
      </c>
      <c r="E2494" s="106" t="s">
        <v>695</v>
      </c>
      <c r="F2494" s="106" t="s">
        <v>1813</v>
      </c>
      <c r="G2494" s="106" t="s">
        <v>778</v>
      </c>
      <c r="H2494" s="106" t="s">
        <v>707</v>
      </c>
      <c r="I2494" s="106">
        <v>8</v>
      </c>
      <c r="J2494" s="106" t="s">
        <v>779</v>
      </c>
      <c r="K2494" s="106">
        <v>8</v>
      </c>
      <c r="L2494" s="106" t="s">
        <v>741</v>
      </c>
      <c r="M2494" s="106" t="s">
        <v>924</v>
      </c>
      <c r="N2494" s="106">
        <v>0.53</v>
      </c>
      <c r="O2494" s="106">
        <v>1.3</v>
      </c>
      <c r="P2494" s="106" t="s">
        <v>714</v>
      </c>
      <c r="Q2494" s="107" t="s">
        <v>3272</v>
      </c>
      <c r="R2494" s="107" t="s">
        <v>522</v>
      </c>
    </row>
    <row r="2495" spans="2:18" ht="20.100000000000001" customHeight="1" x14ac:dyDescent="0.4">
      <c r="B2495" s="105" t="str">
        <f t="shared" si="115"/>
        <v/>
      </c>
      <c r="C2495" s="105" t="str">
        <f t="shared" si="116"/>
        <v/>
      </c>
      <c r="D2495" s="105" t="str">
        <f t="shared" si="117"/>
        <v/>
      </c>
      <c r="E2495" s="106" t="s">
        <v>695</v>
      </c>
      <c r="F2495" s="106" t="s">
        <v>1813</v>
      </c>
      <c r="G2495" s="106" t="s">
        <v>778</v>
      </c>
      <c r="H2495" s="106" t="s">
        <v>1817</v>
      </c>
      <c r="I2495" s="106">
        <v>7</v>
      </c>
      <c r="J2495" s="106" t="s">
        <v>779</v>
      </c>
      <c r="K2495" s="106">
        <v>8</v>
      </c>
      <c r="L2495" s="106" t="s">
        <v>741</v>
      </c>
      <c r="M2495" s="106" t="s">
        <v>924</v>
      </c>
      <c r="N2495" s="106">
        <v>0.52</v>
      </c>
      <c r="O2495" s="106">
        <v>1.3</v>
      </c>
      <c r="P2495" s="106" t="s">
        <v>714</v>
      </c>
      <c r="Q2495" s="107" t="s">
        <v>3273</v>
      </c>
      <c r="R2495" s="107" t="s">
        <v>522</v>
      </c>
    </row>
    <row r="2496" spans="2:18" ht="20.100000000000001" customHeight="1" x14ac:dyDescent="0.4">
      <c r="B2496" s="105" t="str">
        <f t="shared" si="115"/>
        <v/>
      </c>
      <c r="C2496" s="105" t="str">
        <f t="shared" si="116"/>
        <v/>
      </c>
      <c r="D2496" s="105" t="str">
        <f t="shared" si="117"/>
        <v/>
      </c>
      <c r="E2496" s="106" t="s">
        <v>695</v>
      </c>
      <c r="F2496" s="106" t="s">
        <v>1813</v>
      </c>
      <c r="G2496" s="106" t="s">
        <v>782</v>
      </c>
      <c r="H2496" s="106" t="s">
        <v>707</v>
      </c>
      <c r="I2496" s="106">
        <v>8</v>
      </c>
      <c r="J2496" s="106" t="s">
        <v>783</v>
      </c>
      <c r="K2496" s="106">
        <v>8</v>
      </c>
      <c r="L2496" s="106" t="s">
        <v>741</v>
      </c>
      <c r="M2496" s="106" t="s">
        <v>924</v>
      </c>
      <c r="N2496" s="106">
        <v>0.43</v>
      </c>
      <c r="O2496" s="106">
        <v>1.3</v>
      </c>
      <c r="P2496" s="106" t="s">
        <v>714</v>
      </c>
      <c r="Q2496" s="107" t="s">
        <v>3274</v>
      </c>
      <c r="R2496" s="107" t="s">
        <v>522</v>
      </c>
    </row>
    <row r="2497" spans="2:18" ht="20.100000000000001" customHeight="1" x14ac:dyDescent="0.4">
      <c r="B2497" s="105" t="str">
        <f t="shared" si="115"/>
        <v/>
      </c>
      <c r="C2497" s="105" t="str">
        <f t="shared" si="116"/>
        <v/>
      </c>
      <c r="D2497" s="105" t="str">
        <f t="shared" si="117"/>
        <v/>
      </c>
      <c r="E2497" s="106" t="s">
        <v>695</v>
      </c>
      <c r="F2497" s="106" t="s">
        <v>1813</v>
      </c>
      <c r="G2497" s="106" t="s">
        <v>782</v>
      </c>
      <c r="H2497" s="106" t="s">
        <v>1817</v>
      </c>
      <c r="I2497" s="106">
        <v>7</v>
      </c>
      <c r="J2497" s="106" t="s">
        <v>783</v>
      </c>
      <c r="K2497" s="106">
        <v>8</v>
      </c>
      <c r="L2497" s="106" t="s">
        <v>741</v>
      </c>
      <c r="M2497" s="106" t="s">
        <v>924</v>
      </c>
      <c r="N2497" s="106">
        <v>0.42</v>
      </c>
      <c r="O2497" s="106">
        <v>1.3</v>
      </c>
      <c r="P2497" s="106" t="s">
        <v>714</v>
      </c>
      <c r="Q2497" s="107" t="s">
        <v>3275</v>
      </c>
      <c r="R2497" s="107" t="s">
        <v>522</v>
      </c>
    </row>
    <row r="2498" spans="2:18" ht="20.100000000000001" customHeight="1" x14ac:dyDescent="0.4">
      <c r="B2498" s="105" t="str">
        <f t="shared" si="115"/>
        <v/>
      </c>
      <c r="C2498" s="105" t="str">
        <f t="shared" si="116"/>
        <v/>
      </c>
      <c r="D2498" s="105" t="str">
        <f t="shared" si="117"/>
        <v/>
      </c>
      <c r="E2498" s="106" t="s">
        <v>695</v>
      </c>
      <c r="F2498" s="106" t="s">
        <v>1813</v>
      </c>
      <c r="G2498" s="106" t="s">
        <v>758</v>
      </c>
      <c r="H2498" s="106" t="s">
        <v>1817</v>
      </c>
      <c r="I2498" s="106">
        <v>8</v>
      </c>
      <c r="J2498" s="106" t="s">
        <v>711</v>
      </c>
      <c r="K2498" s="106">
        <v>8</v>
      </c>
      <c r="L2498" s="106" t="s">
        <v>753</v>
      </c>
      <c r="M2498" s="106" t="s">
        <v>924</v>
      </c>
      <c r="N2498" s="106">
        <v>0.53</v>
      </c>
      <c r="O2498" s="106">
        <v>1.3</v>
      </c>
      <c r="P2498" s="106" t="s">
        <v>714</v>
      </c>
      <c r="Q2498" s="107" t="s">
        <v>3276</v>
      </c>
      <c r="R2498" s="107" t="s">
        <v>522</v>
      </c>
    </row>
    <row r="2499" spans="2:18" ht="20.100000000000001" customHeight="1" x14ac:dyDescent="0.4">
      <c r="B2499" s="105" t="str">
        <f t="shared" si="115"/>
        <v/>
      </c>
      <c r="C2499" s="105" t="str">
        <f t="shared" si="116"/>
        <v/>
      </c>
      <c r="D2499" s="105" t="str">
        <f t="shared" si="117"/>
        <v/>
      </c>
      <c r="E2499" s="106" t="s">
        <v>695</v>
      </c>
      <c r="F2499" s="106" t="s">
        <v>1813</v>
      </c>
      <c r="G2499" s="106" t="s">
        <v>758</v>
      </c>
      <c r="H2499" s="106" t="s">
        <v>1027</v>
      </c>
      <c r="I2499" s="106">
        <v>7</v>
      </c>
      <c r="J2499" s="106" t="s">
        <v>711</v>
      </c>
      <c r="K2499" s="106">
        <v>8</v>
      </c>
      <c r="L2499" s="106" t="s">
        <v>753</v>
      </c>
      <c r="M2499" s="106" t="s">
        <v>924</v>
      </c>
      <c r="N2499" s="106">
        <v>0.52</v>
      </c>
      <c r="O2499" s="106">
        <v>1.3</v>
      </c>
      <c r="P2499" s="106" t="s">
        <v>714</v>
      </c>
      <c r="Q2499" s="107" t="s">
        <v>3277</v>
      </c>
      <c r="R2499" s="107" t="s">
        <v>522</v>
      </c>
    </row>
    <row r="2500" spans="2:18" ht="20.100000000000001" customHeight="1" x14ac:dyDescent="0.4">
      <c r="B2500" s="105" t="str">
        <f t="shared" si="115"/>
        <v/>
      </c>
      <c r="C2500" s="105" t="str">
        <f t="shared" si="116"/>
        <v/>
      </c>
      <c r="D2500" s="105" t="str">
        <f t="shared" si="117"/>
        <v/>
      </c>
      <c r="E2500" s="106" t="s">
        <v>695</v>
      </c>
      <c r="F2500" s="106" t="s">
        <v>1813</v>
      </c>
      <c r="G2500" s="106" t="s">
        <v>788</v>
      </c>
      <c r="H2500" s="106" t="s">
        <v>707</v>
      </c>
      <c r="I2500" s="106">
        <v>8</v>
      </c>
      <c r="J2500" s="106" t="s">
        <v>722</v>
      </c>
      <c r="K2500" s="106">
        <v>8</v>
      </c>
      <c r="L2500" s="106" t="s">
        <v>753</v>
      </c>
      <c r="M2500" s="106" t="s">
        <v>924</v>
      </c>
      <c r="N2500" s="106">
        <v>0.53</v>
      </c>
      <c r="O2500" s="106">
        <v>1.3</v>
      </c>
      <c r="P2500" s="106" t="s">
        <v>714</v>
      </c>
      <c r="Q2500" s="107" t="s">
        <v>3278</v>
      </c>
      <c r="R2500" s="107" t="s">
        <v>522</v>
      </c>
    </row>
    <row r="2501" spans="2:18" ht="20.100000000000001" customHeight="1" x14ac:dyDescent="0.4">
      <c r="B2501" s="105" t="str">
        <f t="shared" si="115"/>
        <v/>
      </c>
      <c r="C2501" s="105" t="str">
        <f t="shared" si="116"/>
        <v/>
      </c>
      <c r="D2501" s="105" t="str">
        <f t="shared" si="117"/>
        <v/>
      </c>
      <c r="E2501" s="106" t="s">
        <v>695</v>
      </c>
      <c r="F2501" s="106" t="s">
        <v>1813</v>
      </c>
      <c r="G2501" s="106" t="s">
        <v>788</v>
      </c>
      <c r="H2501" s="106" t="s">
        <v>1817</v>
      </c>
      <c r="I2501" s="106">
        <v>7</v>
      </c>
      <c r="J2501" s="106" t="s">
        <v>722</v>
      </c>
      <c r="K2501" s="106">
        <v>8</v>
      </c>
      <c r="L2501" s="106" t="s">
        <v>753</v>
      </c>
      <c r="M2501" s="106" t="s">
        <v>924</v>
      </c>
      <c r="N2501" s="106">
        <v>0.53</v>
      </c>
      <c r="O2501" s="106">
        <v>1.3</v>
      </c>
      <c r="P2501" s="106" t="s">
        <v>714</v>
      </c>
      <c r="Q2501" s="107" t="s">
        <v>3279</v>
      </c>
      <c r="R2501" s="107" t="s">
        <v>522</v>
      </c>
    </row>
    <row r="2502" spans="2:18" ht="20.100000000000001" customHeight="1" x14ac:dyDescent="0.4">
      <c r="B2502" s="105" t="str">
        <f t="shared" si="115"/>
        <v/>
      </c>
      <c r="C2502" s="105" t="str">
        <f t="shared" si="116"/>
        <v/>
      </c>
      <c r="D2502" s="105" t="str">
        <f t="shared" si="117"/>
        <v/>
      </c>
      <c r="E2502" s="106" t="s">
        <v>2406</v>
      </c>
      <c r="F2502" s="106" t="s">
        <v>2829</v>
      </c>
      <c r="G2502" s="106" t="s">
        <v>697</v>
      </c>
      <c r="H2502" s="106" t="s">
        <v>1027</v>
      </c>
      <c r="I2502" s="106">
        <v>13</v>
      </c>
      <c r="J2502" s="106"/>
      <c r="K2502" s="106"/>
      <c r="L2502" s="106" t="s">
        <v>733</v>
      </c>
      <c r="M2502" s="106" t="s">
        <v>924</v>
      </c>
      <c r="N2502" s="106">
        <v>0.56999999999999995</v>
      </c>
      <c r="O2502" s="106">
        <v>1.3</v>
      </c>
      <c r="P2502" s="106" t="s">
        <v>2493</v>
      </c>
      <c r="Q2502" s="107" t="s">
        <v>3280</v>
      </c>
      <c r="R2502" s="107" t="s">
        <v>11</v>
      </c>
    </row>
    <row r="2503" spans="2:18" ht="20.100000000000001" customHeight="1" x14ac:dyDescent="0.4">
      <c r="B2503" s="105" t="str">
        <f t="shared" si="115"/>
        <v/>
      </c>
      <c r="C2503" s="105" t="str">
        <f t="shared" si="116"/>
        <v/>
      </c>
      <c r="D2503" s="105" t="str">
        <f t="shared" si="117"/>
        <v/>
      </c>
      <c r="E2503" s="106" t="s">
        <v>2406</v>
      </c>
      <c r="F2503" s="106" t="s">
        <v>2829</v>
      </c>
      <c r="G2503" s="106" t="s">
        <v>697</v>
      </c>
      <c r="H2503" s="106" t="s">
        <v>1027</v>
      </c>
      <c r="I2503" s="106">
        <v>12</v>
      </c>
      <c r="J2503" s="106"/>
      <c r="K2503" s="106"/>
      <c r="L2503" s="106" t="s">
        <v>765</v>
      </c>
      <c r="M2503" s="106" t="s">
        <v>924</v>
      </c>
      <c r="N2503" s="106">
        <v>0.56999999999999995</v>
      </c>
      <c r="O2503" s="106">
        <v>1.3</v>
      </c>
      <c r="P2503" s="106" t="s">
        <v>2493</v>
      </c>
      <c r="Q2503" s="107" t="s">
        <v>3281</v>
      </c>
      <c r="R2503" s="107" t="s">
        <v>11</v>
      </c>
    </row>
    <row r="2504" spans="2:18" ht="20.100000000000001" customHeight="1" x14ac:dyDescent="0.4">
      <c r="B2504" s="105" t="str">
        <f t="shared" si="115"/>
        <v/>
      </c>
      <c r="C2504" s="105" t="str">
        <f t="shared" si="116"/>
        <v/>
      </c>
      <c r="D2504" s="105" t="str">
        <f t="shared" si="117"/>
        <v/>
      </c>
      <c r="E2504" s="106" t="s">
        <v>2406</v>
      </c>
      <c r="F2504" s="106" t="s">
        <v>2829</v>
      </c>
      <c r="G2504" s="106" t="s">
        <v>710</v>
      </c>
      <c r="H2504" s="106" t="s">
        <v>711</v>
      </c>
      <c r="I2504" s="106">
        <v>13</v>
      </c>
      <c r="J2504" s="106"/>
      <c r="K2504" s="106"/>
      <c r="L2504" s="106" t="s">
        <v>765</v>
      </c>
      <c r="M2504" s="106" t="s">
        <v>924</v>
      </c>
      <c r="N2504" s="106">
        <v>0.56999999999999995</v>
      </c>
      <c r="O2504" s="106">
        <v>1.3</v>
      </c>
      <c r="P2504" s="106" t="s">
        <v>2493</v>
      </c>
      <c r="Q2504" s="107" t="s">
        <v>3282</v>
      </c>
      <c r="R2504" s="107" t="s">
        <v>11</v>
      </c>
    </row>
    <row r="2505" spans="2:18" ht="20.100000000000001" customHeight="1" x14ac:dyDescent="0.4">
      <c r="B2505" s="105" t="str">
        <f t="shared" si="115"/>
        <v/>
      </c>
      <c r="C2505" s="105" t="str">
        <f t="shared" si="116"/>
        <v/>
      </c>
      <c r="D2505" s="105" t="str">
        <f t="shared" si="117"/>
        <v/>
      </c>
      <c r="E2505" s="106" t="s">
        <v>2406</v>
      </c>
      <c r="F2505" s="106" t="s">
        <v>2829</v>
      </c>
      <c r="G2505" s="106" t="s">
        <v>721</v>
      </c>
      <c r="H2505" s="106" t="s">
        <v>722</v>
      </c>
      <c r="I2505" s="106">
        <v>13</v>
      </c>
      <c r="J2505" s="106"/>
      <c r="K2505" s="106"/>
      <c r="L2505" s="106" t="s">
        <v>733</v>
      </c>
      <c r="M2505" s="106" t="s">
        <v>924</v>
      </c>
      <c r="N2505" s="106">
        <v>0.56999999999999995</v>
      </c>
      <c r="O2505" s="106">
        <v>1.3</v>
      </c>
      <c r="P2505" s="106" t="s">
        <v>2499</v>
      </c>
      <c r="Q2505" s="107" t="s">
        <v>3283</v>
      </c>
      <c r="R2505" s="107" t="s">
        <v>11</v>
      </c>
    </row>
    <row r="2506" spans="2:18" ht="20.100000000000001" customHeight="1" x14ac:dyDescent="0.4">
      <c r="B2506" s="105" t="str">
        <f t="shared" si="115"/>
        <v/>
      </c>
      <c r="C2506" s="105" t="str">
        <f t="shared" si="116"/>
        <v/>
      </c>
      <c r="D2506" s="105" t="str">
        <f t="shared" si="117"/>
        <v/>
      </c>
      <c r="E2506" s="106" t="s">
        <v>2406</v>
      </c>
      <c r="F2506" s="106" t="s">
        <v>2829</v>
      </c>
      <c r="G2506" s="106" t="s">
        <v>721</v>
      </c>
      <c r="H2506" s="106" t="s">
        <v>722</v>
      </c>
      <c r="I2506" s="106">
        <v>12</v>
      </c>
      <c r="J2506" s="106"/>
      <c r="K2506" s="106"/>
      <c r="L2506" s="106" t="s">
        <v>765</v>
      </c>
      <c r="M2506" s="106" t="s">
        <v>924</v>
      </c>
      <c r="N2506" s="106">
        <v>0.56999999999999995</v>
      </c>
      <c r="O2506" s="106">
        <v>1.3</v>
      </c>
      <c r="P2506" s="106" t="s">
        <v>2499</v>
      </c>
      <c r="Q2506" s="107" t="s">
        <v>3284</v>
      </c>
      <c r="R2506" s="107" t="s">
        <v>11</v>
      </c>
    </row>
    <row r="2507" spans="2:18" ht="20.100000000000001" customHeight="1" x14ac:dyDescent="0.4">
      <c r="B2507" s="105" t="str">
        <f t="shared" si="115"/>
        <v/>
      </c>
      <c r="C2507" s="105" t="str">
        <f t="shared" si="116"/>
        <v/>
      </c>
      <c r="D2507" s="105" t="str">
        <f t="shared" si="117"/>
        <v/>
      </c>
      <c r="E2507" s="106" t="s">
        <v>2406</v>
      </c>
      <c r="F2507" s="106" t="s">
        <v>2829</v>
      </c>
      <c r="G2507" s="106" t="s">
        <v>773</v>
      </c>
      <c r="H2507" s="106" t="s">
        <v>774</v>
      </c>
      <c r="I2507" s="106">
        <v>12</v>
      </c>
      <c r="J2507" s="106"/>
      <c r="K2507" s="106"/>
      <c r="L2507" s="106" t="s">
        <v>729</v>
      </c>
      <c r="M2507" s="106" t="s">
        <v>924</v>
      </c>
      <c r="N2507" s="106">
        <v>0.55000000000000004</v>
      </c>
      <c r="O2507" s="106">
        <v>1.3</v>
      </c>
      <c r="P2507" s="106" t="s">
        <v>2499</v>
      </c>
      <c r="Q2507" s="107" t="s">
        <v>3285</v>
      </c>
      <c r="R2507" s="107" t="s">
        <v>11</v>
      </c>
    </row>
    <row r="2508" spans="2:18" ht="20.100000000000001" customHeight="1" x14ac:dyDescent="0.4">
      <c r="B2508" s="105" t="str">
        <f t="shared" si="115"/>
        <v/>
      </c>
      <c r="C2508" s="105" t="str">
        <f t="shared" si="116"/>
        <v/>
      </c>
      <c r="D2508" s="105" t="str">
        <f t="shared" si="117"/>
        <v/>
      </c>
      <c r="E2508" s="106" t="s">
        <v>2406</v>
      </c>
      <c r="F2508" s="106" t="s">
        <v>2829</v>
      </c>
      <c r="G2508" s="106" t="s">
        <v>778</v>
      </c>
      <c r="H2508" s="106" t="s">
        <v>779</v>
      </c>
      <c r="I2508" s="106">
        <v>12</v>
      </c>
      <c r="J2508" s="106"/>
      <c r="K2508" s="106"/>
      <c r="L2508" s="106" t="s">
        <v>729</v>
      </c>
      <c r="M2508" s="106" t="s">
        <v>924</v>
      </c>
      <c r="N2508" s="106">
        <v>0.54</v>
      </c>
      <c r="O2508" s="106">
        <v>1.3</v>
      </c>
      <c r="P2508" s="106" t="s">
        <v>2499</v>
      </c>
      <c r="Q2508" s="107" t="s">
        <v>3286</v>
      </c>
      <c r="R2508" s="107" t="s">
        <v>11</v>
      </c>
    </row>
    <row r="2509" spans="2:18" ht="20.100000000000001" customHeight="1" x14ac:dyDescent="0.4">
      <c r="B2509" s="105" t="str">
        <f t="shared" si="115"/>
        <v/>
      </c>
      <c r="C2509" s="105" t="str">
        <f t="shared" si="116"/>
        <v/>
      </c>
      <c r="D2509" s="105" t="str">
        <f t="shared" si="117"/>
        <v/>
      </c>
      <c r="E2509" s="106" t="s">
        <v>2406</v>
      </c>
      <c r="F2509" s="106" t="s">
        <v>2829</v>
      </c>
      <c r="G2509" s="106" t="s">
        <v>782</v>
      </c>
      <c r="H2509" s="106" t="s">
        <v>783</v>
      </c>
      <c r="I2509" s="106">
        <v>12</v>
      </c>
      <c r="J2509" s="106"/>
      <c r="K2509" s="106"/>
      <c r="L2509" s="106" t="s">
        <v>729</v>
      </c>
      <c r="M2509" s="106" t="s">
        <v>924</v>
      </c>
      <c r="N2509" s="106">
        <v>0.38</v>
      </c>
      <c r="O2509" s="106">
        <v>1.3</v>
      </c>
      <c r="P2509" s="106" t="s">
        <v>2499</v>
      </c>
      <c r="Q2509" s="107" t="s">
        <v>3287</v>
      </c>
      <c r="R2509" s="107" t="s">
        <v>11</v>
      </c>
    </row>
    <row r="2510" spans="2:18" ht="20.100000000000001" customHeight="1" x14ac:dyDescent="0.4">
      <c r="B2510" s="105" t="str">
        <f t="shared" si="115"/>
        <v/>
      </c>
      <c r="C2510" s="105" t="str">
        <f t="shared" si="116"/>
        <v/>
      </c>
      <c r="D2510" s="105" t="str">
        <f t="shared" si="117"/>
        <v/>
      </c>
      <c r="E2510" s="106" t="s">
        <v>2406</v>
      </c>
      <c r="F2510" s="106" t="s">
        <v>2829</v>
      </c>
      <c r="G2510" s="106" t="s">
        <v>2477</v>
      </c>
      <c r="H2510" s="106" t="s">
        <v>765</v>
      </c>
      <c r="I2510" s="106">
        <v>13</v>
      </c>
      <c r="J2510" s="106"/>
      <c r="K2510" s="106"/>
      <c r="L2510" s="106" t="s">
        <v>2478</v>
      </c>
      <c r="M2510" s="106" t="s">
        <v>924</v>
      </c>
      <c r="N2510" s="106">
        <v>0.53</v>
      </c>
      <c r="O2510" s="106">
        <v>1.3</v>
      </c>
      <c r="P2510" s="106" t="s">
        <v>2499</v>
      </c>
      <c r="Q2510" s="107" t="s">
        <v>3288</v>
      </c>
      <c r="R2510" s="107" t="s">
        <v>11</v>
      </c>
    </row>
    <row r="2511" spans="2:18" ht="20.100000000000001" customHeight="1" x14ac:dyDescent="0.4">
      <c r="B2511" s="105" t="str">
        <f t="shared" si="115"/>
        <v/>
      </c>
      <c r="C2511" s="105" t="str">
        <f t="shared" si="116"/>
        <v/>
      </c>
      <c r="D2511" s="105" t="str">
        <f t="shared" si="117"/>
        <v/>
      </c>
      <c r="E2511" s="106" t="s">
        <v>2406</v>
      </c>
      <c r="F2511" s="106" t="s">
        <v>2829</v>
      </c>
      <c r="G2511" s="106" t="s">
        <v>2482</v>
      </c>
      <c r="H2511" s="106" t="s">
        <v>765</v>
      </c>
      <c r="I2511" s="106">
        <v>13</v>
      </c>
      <c r="J2511" s="106"/>
      <c r="K2511" s="106"/>
      <c r="L2511" s="106" t="s">
        <v>2483</v>
      </c>
      <c r="M2511" s="106" t="s">
        <v>924</v>
      </c>
      <c r="N2511" s="106">
        <v>0.53</v>
      </c>
      <c r="O2511" s="106">
        <v>1.3</v>
      </c>
      <c r="P2511" s="106" t="s">
        <v>2499</v>
      </c>
      <c r="Q2511" s="107" t="s">
        <v>3289</v>
      </c>
      <c r="R2511" s="107" t="s">
        <v>11</v>
      </c>
    </row>
    <row r="2512" spans="2:18" ht="20.100000000000001" customHeight="1" x14ac:dyDescent="0.4">
      <c r="B2512" s="105" t="str">
        <f t="shared" si="115"/>
        <v/>
      </c>
      <c r="C2512" s="105" t="str">
        <f t="shared" si="116"/>
        <v/>
      </c>
      <c r="D2512" s="105" t="str">
        <f t="shared" si="117"/>
        <v/>
      </c>
      <c r="E2512" s="106" t="s">
        <v>2406</v>
      </c>
      <c r="F2512" s="106" t="s">
        <v>2829</v>
      </c>
      <c r="G2512" s="106" t="s">
        <v>2437</v>
      </c>
      <c r="H2512" s="106" t="s">
        <v>2438</v>
      </c>
      <c r="I2512" s="106">
        <v>12</v>
      </c>
      <c r="J2512" s="106"/>
      <c r="K2512" s="106"/>
      <c r="L2512" s="106" t="s">
        <v>729</v>
      </c>
      <c r="M2512" s="106" t="s">
        <v>924</v>
      </c>
      <c r="N2512" s="106">
        <v>0.52</v>
      </c>
      <c r="O2512" s="106">
        <v>1.3</v>
      </c>
      <c r="P2512" s="106" t="s">
        <v>2499</v>
      </c>
      <c r="Q2512" s="107" t="s">
        <v>3290</v>
      </c>
      <c r="R2512" s="107" t="s">
        <v>11</v>
      </c>
    </row>
    <row r="2513" spans="2:18" ht="20.100000000000001" customHeight="1" x14ac:dyDescent="0.4">
      <c r="B2513" s="105" t="str">
        <f t="shared" ref="B2513:B2576" si="118">IF(OR($C$11="",$C$12=""),"",IFERROR(IF(AND($U$23&lt;&gt;R2513,$V$23&lt;&gt;R2513),"－",IF(AND(COUNTIF($C$11,"*樹脂スペーサー*")&gt;0,OR(M2513="空気",F2513="一般",F2513="一般ＰＧ")),"－",IF(AND($W$26&gt;0,$W$26&gt;=O2513),$U$26,IF(AND($W$27&gt;0,$W$27&gt;=O2513),$U$27,IF(AND($W$28&gt;0,$W$28&gt;=O2513),$U$28,IF(AND($W$29&gt;0,$W$29&gt;=O2513),$U$29,IF(AND($W$30&gt;0,$W$30&gt;=O2513),$U$30,IF(AND($W$31&gt;0,$W$31&gt;=O2513),$U$31,IF(AND($W$32&gt;0,$W$32&gt;=O2513),$U$32,"－"))))))))),"－"))</f>
        <v/>
      </c>
      <c r="C2513" s="105" t="str">
        <f t="shared" ref="C2513:C2576" si="119">IF(B2513="","",IF(B2513&lt;&gt;"－",VLOOKUP(B2513,$U$26:$V$32,2,FALSE),"－"))</f>
        <v/>
      </c>
      <c r="D2513" s="105" t="str">
        <f t="shared" ref="D2513:D2576" si="120">IF($H$10="","",IF($V$39&lt;&gt;"断熱等","－",IF(AND(COUNTIF($V$35,"*樹脂スペーサー*")&gt;0,OR(M2513="空気",F2513="一般",F2513="一般ＰＧ")),"－",IF(AND($V$36&lt;&gt;R2513,$W$36&lt;&gt;R2513),"－",IF(MID($H$10,10,1)="Z",IF(N2513&lt;=0.65,"○","－"),IF($V$37&gt;=O2513,"○","－"))))))</f>
        <v/>
      </c>
      <c r="E2513" s="106" t="s">
        <v>2406</v>
      </c>
      <c r="F2513" s="106" t="s">
        <v>2829</v>
      </c>
      <c r="G2513" s="106" t="s">
        <v>2442</v>
      </c>
      <c r="H2513" s="106" t="s">
        <v>2443</v>
      </c>
      <c r="I2513" s="106">
        <v>12</v>
      </c>
      <c r="J2513" s="106"/>
      <c r="K2513" s="106"/>
      <c r="L2513" s="106" t="s">
        <v>729</v>
      </c>
      <c r="M2513" s="106" t="s">
        <v>924</v>
      </c>
      <c r="N2513" s="106">
        <v>0.52</v>
      </c>
      <c r="O2513" s="106">
        <v>1.3</v>
      </c>
      <c r="P2513" s="106" t="s">
        <v>2499</v>
      </c>
      <c r="Q2513" s="107" t="s">
        <v>3291</v>
      </c>
      <c r="R2513" s="107" t="s">
        <v>11</v>
      </c>
    </row>
    <row r="2514" spans="2:18" ht="20.100000000000001" customHeight="1" x14ac:dyDescent="0.4">
      <c r="B2514" s="105" t="str">
        <f t="shared" si="118"/>
        <v/>
      </c>
      <c r="C2514" s="105" t="str">
        <f t="shared" si="119"/>
        <v/>
      </c>
      <c r="D2514" s="105" t="str">
        <f t="shared" si="120"/>
        <v/>
      </c>
      <c r="E2514" s="106" t="s">
        <v>2406</v>
      </c>
      <c r="F2514" s="106" t="s">
        <v>2829</v>
      </c>
      <c r="G2514" s="106" t="s">
        <v>697</v>
      </c>
      <c r="H2514" s="106" t="s">
        <v>733</v>
      </c>
      <c r="I2514" s="106">
        <v>13</v>
      </c>
      <c r="J2514" s="106"/>
      <c r="K2514" s="106"/>
      <c r="L2514" s="106" t="s">
        <v>1027</v>
      </c>
      <c r="M2514" s="106" t="s">
        <v>924</v>
      </c>
      <c r="N2514" s="106">
        <v>0.53</v>
      </c>
      <c r="O2514" s="106">
        <v>1.3</v>
      </c>
      <c r="P2514" s="106" t="s">
        <v>2499</v>
      </c>
      <c r="Q2514" s="107" t="s">
        <v>3292</v>
      </c>
      <c r="R2514" s="107" t="s">
        <v>11</v>
      </c>
    </row>
    <row r="2515" spans="2:18" ht="20.100000000000001" customHeight="1" x14ac:dyDescent="0.4">
      <c r="B2515" s="105" t="str">
        <f t="shared" si="118"/>
        <v/>
      </c>
      <c r="C2515" s="105" t="str">
        <f t="shared" si="119"/>
        <v/>
      </c>
      <c r="D2515" s="105" t="str">
        <f t="shared" si="120"/>
        <v/>
      </c>
      <c r="E2515" s="106" t="s">
        <v>2406</v>
      </c>
      <c r="F2515" s="106" t="s">
        <v>2829</v>
      </c>
      <c r="G2515" s="106" t="s">
        <v>697</v>
      </c>
      <c r="H2515" s="106" t="s">
        <v>765</v>
      </c>
      <c r="I2515" s="106">
        <v>12</v>
      </c>
      <c r="J2515" s="106"/>
      <c r="K2515" s="106"/>
      <c r="L2515" s="106" t="s">
        <v>1027</v>
      </c>
      <c r="M2515" s="106" t="s">
        <v>924</v>
      </c>
      <c r="N2515" s="106">
        <v>0.53</v>
      </c>
      <c r="O2515" s="106">
        <v>1.3</v>
      </c>
      <c r="P2515" s="106" t="s">
        <v>2499</v>
      </c>
      <c r="Q2515" s="107" t="s">
        <v>3293</v>
      </c>
      <c r="R2515" s="107" t="s">
        <v>11</v>
      </c>
    </row>
    <row r="2516" spans="2:18" ht="20.100000000000001" customHeight="1" x14ac:dyDescent="0.4">
      <c r="B2516" s="105" t="str">
        <f t="shared" si="118"/>
        <v/>
      </c>
      <c r="C2516" s="105" t="str">
        <f t="shared" si="119"/>
        <v/>
      </c>
      <c r="D2516" s="105" t="str">
        <f t="shared" si="120"/>
        <v/>
      </c>
      <c r="E2516" s="106" t="s">
        <v>2406</v>
      </c>
      <c r="F2516" s="106" t="s">
        <v>2829</v>
      </c>
      <c r="G2516" s="106" t="s">
        <v>710</v>
      </c>
      <c r="H2516" s="106" t="s">
        <v>765</v>
      </c>
      <c r="I2516" s="106">
        <v>13</v>
      </c>
      <c r="J2516" s="106"/>
      <c r="K2516" s="106"/>
      <c r="L2516" s="106" t="s">
        <v>711</v>
      </c>
      <c r="M2516" s="106" t="s">
        <v>924</v>
      </c>
      <c r="N2516" s="106">
        <v>0.53</v>
      </c>
      <c r="O2516" s="106">
        <v>1.3</v>
      </c>
      <c r="P2516" s="106" t="s">
        <v>2499</v>
      </c>
      <c r="Q2516" s="107" t="s">
        <v>3294</v>
      </c>
      <c r="R2516" s="107" t="s">
        <v>11</v>
      </c>
    </row>
    <row r="2517" spans="2:18" ht="20.100000000000001" customHeight="1" x14ac:dyDescent="0.4">
      <c r="B2517" s="105" t="str">
        <f t="shared" si="118"/>
        <v/>
      </c>
      <c r="C2517" s="105" t="str">
        <f t="shared" si="119"/>
        <v/>
      </c>
      <c r="D2517" s="105" t="str">
        <f t="shared" si="120"/>
        <v/>
      </c>
      <c r="E2517" s="106" t="s">
        <v>2406</v>
      </c>
      <c r="F2517" s="106" t="s">
        <v>2829</v>
      </c>
      <c r="G2517" s="106" t="s">
        <v>721</v>
      </c>
      <c r="H2517" s="106" t="s">
        <v>733</v>
      </c>
      <c r="I2517" s="106">
        <v>13</v>
      </c>
      <c r="J2517" s="106"/>
      <c r="K2517" s="106"/>
      <c r="L2517" s="106" t="s">
        <v>722</v>
      </c>
      <c r="M2517" s="106" t="s">
        <v>924</v>
      </c>
      <c r="N2517" s="106">
        <v>0.53</v>
      </c>
      <c r="O2517" s="106">
        <v>1.3</v>
      </c>
      <c r="P2517" s="106" t="s">
        <v>2499</v>
      </c>
      <c r="Q2517" s="107" t="s">
        <v>3295</v>
      </c>
      <c r="R2517" s="107" t="s">
        <v>11</v>
      </c>
    </row>
    <row r="2518" spans="2:18" ht="20.100000000000001" customHeight="1" x14ac:dyDescent="0.4">
      <c r="B2518" s="105" t="str">
        <f t="shared" si="118"/>
        <v/>
      </c>
      <c r="C2518" s="105" t="str">
        <f t="shared" si="119"/>
        <v/>
      </c>
      <c r="D2518" s="105" t="str">
        <f t="shared" si="120"/>
        <v/>
      </c>
      <c r="E2518" s="106" t="s">
        <v>2406</v>
      </c>
      <c r="F2518" s="106" t="s">
        <v>2829</v>
      </c>
      <c r="G2518" s="106" t="s">
        <v>721</v>
      </c>
      <c r="H2518" s="106" t="s">
        <v>765</v>
      </c>
      <c r="I2518" s="106">
        <v>12</v>
      </c>
      <c r="J2518" s="106"/>
      <c r="K2518" s="106"/>
      <c r="L2518" s="106" t="s">
        <v>722</v>
      </c>
      <c r="M2518" s="106" t="s">
        <v>924</v>
      </c>
      <c r="N2518" s="106">
        <v>0.53</v>
      </c>
      <c r="O2518" s="106">
        <v>1.3</v>
      </c>
      <c r="P2518" s="106" t="s">
        <v>2499</v>
      </c>
      <c r="Q2518" s="107" t="s">
        <v>3296</v>
      </c>
      <c r="R2518" s="107" t="s">
        <v>11</v>
      </c>
    </row>
    <row r="2519" spans="2:18" ht="20.100000000000001" customHeight="1" x14ac:dyDescent="0.4">
      <c r="B2519" s="105" t="str">
        <f t="shared" si="118"/>
        <v/>
      </c>
      <c r="C2519" s="105" t="str">
        <f t="shared" si="119"/>
        <v/>
      </c>
      <c r="D2519" s="105" t="str">
        <f t="shared" si="120"/>
        <v/>
      </c>
      <c r="E2519" s="106" t="s">
        <v>2406</v>
      </c>
      <c r="F2519" s="106" t="s">
        <v>2829</v>
      </c>
      <c r="G2519" s="106" t="s">
        <v>773</v>
      </c>
      <c r="H2519" s="106" t="s">
        <v>729</v>
      </c>
      <c r="I2519" s="106">
        <v>12</v>
      </c>
      <c r="J2519" s="106"/>
      <c r="K2519" s="106"/>
      <c r="L2519" s="106" t="s">
        <v>774</v>
      </c>
      <c r="M2519" s="106" t="s">
        <v>924</v>
      </c>
      <c r="N2519" s="106">
        <v>0.54</v>
      </c>
      <c r="O2519" s="106">
        <v>1.3</v>
      </c>
      <c r="P2519" s="106" t="s">
        <v>2499</v>
      </c>
      <c r="Q2519" s="107" t="s">
        <v>3297</v>
      </c>
      <c r="R2519" s="107" t="s">
        <v>11</v>
      </c>
    </row>
    <row r="2520" spans="2:18" ht="20.100000000000001" customHeight="1" x14ac:dyDescent="0.4">
      <c r="B2520" s="105" t="str">
        <f t="shared" si="118"/>
        <v/>
      </c>
      <c r="C2520" s="105" t="str">
        <f t="shared" si="119"/>
        <v/>
      </c>
      <c r="D2520" s="105" t="str">
        <f t="shared" si="120"/>
        <v/>
      </c>
      <c r="E2520" s="106" t="s">
        <v>2406</v>
      </c>
      <c r="F2520" s="106" t="s">
        <v>2829</v>
      </c>
      <c r="G2520" s="106" t="s">
        <v>778</v>
      </c>
      <c r="H2520" s="106" t="s">
        <v>729</v>
      </c>
      <c r="I2520" s="106">
        <v>12</v>
      </c>
      <c r="J2520" s="106"/>
      <c r="K2520" s="106"/>
      <c r="L2520" s="106" t="s">
        <v>779</v>
      </c>
      <c r="M2520" s="106" t="s">
        <v>924</v>
      </c>
      <c r="N2520" s="106">
        <v>0.54</v>
      </c>
      <c r="O2520" s="106">
        <v>1.3</v>
      </c>
      <c r="P2520" s="106" t="s">
        <v>2499</v>
      </c>
      <c r="Q2520" s="107" t="s">
        <v>3298</v>
      </c>
      <c r="R2520" s="107" t="s">
        <v>11</v>
      </c>
    </row>
    <row r="2521" spans="2:18" ht="20.100000000000001" customHeight="1" x14ac:dyDescent="0.4">
      <c r="B2521" s="105" t="str">
        <f t="shared" si="118"/>
        <v/>
      </c>
      <c r="C2521" s="105" t="str">
        <f t="shared" si="119"/>
        <v/>
      </c>
      <c r="D2521" s="105" t="str">
        <f t="shared" si="120"/>
        <v/>
      </c>
      <c r="E2521" s="106" t="s">
        <v>2406</v>
      </c>
      <c r="F2521" s="106" t="s">
        <v>2829</v>
      </c>
      <c r="G2521" s="106" t="s">
        <v>782</v>
      </c>
      <c r="H2521" s="106" t="s">
        <v>729</v>
      </c>
      <c r="I2521" s="106">
        <v>12</v>
      </c>
      <c r="J2521" s="106"/>
      <c r="K2521" s="106"/>
      <c r="L2521" s="106" t="s">
        <v>783</v>
      </c>
      <c r="M2521" s="106" t="s">
        <v>924</v>
      </c>
      <c r="N2521" s="106">
        <v>0.5</v>
      </c>
      <c r="O2521" s="106">
        <v>1.3</v>
      </c>
      <c r="P2521" s="106" t="s">
        <v>2499</v>
      </c>
      <c r="Q2521" s="107" t="s">
        <v>3299</v>
      </c>
      <c r="R2521" s="107" t="s">
        <v>11</v>
      </c>
    </row>
    <row r="2522" spans="2:18" ht="20.100000000000001" customHeight="1" x14ac:dyDescent="0.4">
      <c r="B2522" s="105" t="str">
        <f t="shared" si="118"/>
        <v/>
      </c>
      <c r="C2522" s="105" t="str">
        <f t="shared" si="119"/>
        <v/>
      </c>
      <c r="D2522" s="105" t="str">
        <f t="shared" si="120"/>
        <v/>
      </c>
      <c r="E2522" s="106" t="s">
        <v>2406</v>
      </c>
      <c r="F2522" s="106" t="s">
        <v>2829</v>
      </c>
      <c r="G2522" s="106" t="s">
        <v>2437</v>
      </c>
      <c r="H2522" s="106" t="s">
        <v>729</v>
      </c>
      <c r="I2522" s="106">
        <v>12</v>
      </c>
      <c r="J2522" s="106"/>
      <c r="K2522" s="106"/>
      <c r="L2522" s="106" t="s">
        <v>2438</v>
      </c>
      <c r="M2522" s="106" t="s">
        <v>924</v>
      </c>
      <c r="N2522" s="106">
        <v>0.53</v>
      </c>
      <c r="O2522" s="106">
        <v>1.3</v>
      </c>
      <c r="P2522" s="106" t="s">
        <v>2499</v>
      </c>
      <c r="Q2522" s="107" t="s">
        <v>3300</v>
      </c>
      <c r="R2522" s="107" t="s">
        <v>11</v>
      </c>
    </row>
    <row r="2523" spans="2:18" ht="20.100000000000001" customHeight="1" x14ac:dyDescent="0.4">
      <c r="B2523" s="105" t="str">
        <f t="shared" si="118"/>
        <v/>
      </c>
      <c r="C2523" s="105" t="str">
        <f t="shared" si="119"/>
        <v/>
      </c>
      <c r="D2523" s="105" t="str">
        <f t="shared" si="120"/>
        <v/>
      </c>
      <c r="E2523" s="106" t="s">
        <v>2406</v>
      </c>
      <c r="F2523" s="106" t="s">
        <v>2829</v>
      </c>
      <c r="G2523" s="106" t="s">
        <v>2442</v>
      </c>
      <c r="H2523" s="106" t="s">
        <v>729</v>
      </c>
      <c r="I2523" s="106">
        <v>12</v>
      </c>
      <c r="J2523" s="106"/>
      <c r="K2523" s="106"/>
      <c r="L2523" s="106" t="s">
        <v>2443</v>
      </c>
      <c r="M2523" s="106" t="s">
        <v>924</v>
      </c>
      <c r="N2523" s="106">
        <v>0.53</v>
      </c>
      <c r="O2523" s="106">
        <v>1.3</v>
      </c>
      <c r="P2523" s="106" t="s">
        <v>2499</v>
      </c>
      <c r="Q2523" s="107" t="s">
        <v>3301</v>
      </c>
      <c r="R2523" s="107" t="s">
        <v>11</v>
      </c>
    </row>
    <row r="2524" spans="2:18" ht="20.100000000000001" customHeight="1" x14ac:dyDescent="0.4">
      <c r="B2524" s="105" t="str">
        <f t="shared" si="118"/>
        <v/>
      </c>
      <c r="C2524" s="105" t="str">
        <f t="shared" si="119"/>
        <v/>
      </c>
      <c r="D2524" s="105" t="str">
        <f t="shared" si="120"/>
        <v/>
      </c>
      <c r="E2524" s="106" t="s">
        <v>2406</v>
      </c>
      <c r="F2524" s="106" t="s">
        <v>2407</v>
      </c>
      <c r="G2524" s="106" t="s">
        <v>697</v>
      </c>
      <c r="H2524" s="106" t="s">
        <v>1027</v>
      </c>
      <c r="I2524" s="106">
        <v>12</v>
      </c>
      <c r="J2524" s="106"/>
      <c r="K2524" s="106"/>
      <c r="L2524" s="106" t="s">
        <v>717</v>
      </c>
      <c r="M2524" s="106" t="s">
        <v>924</v>
      </c>
      <c r="N2524" s="106">
        <v>0.45</v>
      </c>
      <c r="O2524" s="106">
        <v>1.3</v>
      </c>
      <c r="P2524" s="106" t="s">
        <v>2493</v>
      </c>
      <c r="Q2524" s="107" t="s">
        <v>3302</v>
      </c>
      <c r="R2524" s="107" t="s">
        <v>11</v>
      </c>
    </row>
    <row r="2525" spans="2:18" ht="20.100000000000001" customHeight="1" x14ac:dyDescent="0.4">
      <c r="B2525" s="105" t="str">
        <f t="shared" si="118"/>
        <v/>
      </c>
      <c r="C2525" s="105" t="str">
        <f t="shared" si="119"/>
        <v/>
      </c>
      <c r="D2525" s="105" t="str">
        <f t="shared" si="120"/>
        <v/>
      </c>
      <c r="E2525" s="106" t="s">
        <v>2406</v>
      </c>
      <c r="F2525" s="106" t="s">
        <v>2407</v>
      </c>
      <c r="G2525" s="106" t="s">
        <v>697</v>
      </c>
      <c r="H2525" s="106" t="s">
        <v>1389</v>
      </c>
      <c r="I2525" s="106">
        <v>11</v>
      </c>
      <c r="J2525" s="106"/>
      <c r="K2525" s="106"/>
      <c r="L2525" s="106" t="s">
        <v>717</v>
      </c>
      <c r="M2525" s="106" t="s">
        <v>924</v>
      </c>
      <c r="N2525" s="106">
        <v>0.45</v>
      </c>
      <c r="O2525" s="106">
        <v>1.3</v>
      </c>
      <c r="P2525" s="106" t="s">
        <v>2493</v>
      </c>
      <c r="Q2525" s="107" t="s">
        <v>3303</v>
      </c>
      <c r="R2525" s="107" t="s">
        <v>11</v>
      </c>
    </row>
    <row r="2526" spans="2:18" ht="20.100000000000001" customHeight="1" x14ac:dyDescent="0.4">
      <c r="B2526" s="105" t="str">
        <f t="shared" si="118"/>
        <v/>
      </c>
      <c r="C2526" s="105" t="str">
        <f t="shared" si="119"/>
        <v/>
      </c>
      <c r="D2526" s="105" t="str">
        <f t="shared" si="120"/>
        <v/>
      </c>
      <c r="E2526" s="106" t="s">
        <v>2406</v>
      </c>
      <c r="F2526" s="106" t="s">
        <v>2407</v>
      </c>
      <c r="G2526" s="106" t="s">
        <v>710</v>
      </c>
      <c r="H2526" s="106" t="s">
        <v>1098</v>
      </c>
      <c r="I2526" s="106">
        <v>11</v>
      </c>
      <c r="J2526" s="106"/>
      <c r="K2526" s="106"/>
      <c r="L2526" s="106" t="s">
        <v>717</v>
      </c>
      <c r="M2526" s="106" t="s">
        <v>924</v>
      </c>
      <c r="N2526" s="106">
        <v>0.45</v>
      </c>
      <c r="O2526" s="106">
        <v>1.3</v>
      </c>
      <c r="P2526" s="106" t="s">
        <v>2493</v>
      </c>
      <c r="Q2526" s="107" t="s">
        <v>3304</v>
      </c>
      <c r="R2526" s="107" t="s">
        <v>11</v>
      </c>
    </row>
    <row r="2527" spans="2:18" ht="20.100000000000001" customHeight="1" x14ac:dyDescent="0.4">
      <c r="B2527" s="105" t="str">
        <f t="shared" si="118"/>
        <v/>
      </c>
      <c r="C2527" s="105" t="str">
        <f t="shared" si="119"/>
        <v/>
      </c>
      <c r="D2527" s="105" t="str">
        <f t="shared" si="120"/>
        <v/>
      </c>
      <c r="E2527" s="106" t="s">
        <v>2406</v>
      </c>
      <c r="F2527" s="106" t="s">
        <v>2407</v>
      </c>
      <c r="G2527" s="106" t="s">
        <v>721</v>
      </c>
      <c r="H2527" s="106" t="s">
        <v>722</v>
      </c>
      <c r="I2527" s="106">
        <v>12</v>
      </c>
      <c r="J2527" s="106"/>
      <c r="K2527" s="106"/>
      <c r="L2527" s="106" t="s">
        <v>717</v>
      </c>
      <c r="M2527" s="106" t="s">
        <v>924</v>
      </c>
      <c r="N2527" s="106">
        <v>0.45</v>
      </c>
      <c r="O2527" s="106">
        <v>1.3</v>
      </c>
      <c r="P2527" s="106" t="s">
        <v>2499</v>
      </c>
      <c r="Q2527" s="107" t="s">
        <v>3305</v>
      </c>
      <c r="R2527" s="107" t="s">
        <v>11</v>
      </c>
    </row>
    <row r="2528" spans="2:18" ht="20.100000000000001" customHeight="1" x14ac:dyDescent="0.4">
      <c r="B2528" s="105" t="str">
        <f t="shared" si="118"/>
        <v/>
      </c>
      <c r="C2528" s="105" t="str">
        <f t="shared" si="119"/>
        <v/>
      </c>
      <c r="D2528" s="105" t="str">
        <f t="shared" si="120"/>
        <v/>
      </c>
      <c r="E2528" s="106" t="s">
        <v>2406</v>
      </c>
      <c r="F2528" s="106" t="s">
        <v>2407</v>
      </c>
      <c r="G2528" s="106" t="s">
        <v>773</v>
      </c>
      <c r="H2528" s="106" t="s">
        <v>774</v>
      </c>
      <c r="I2528" s="106">
        <v>12</v>
      </c>
      <c r="J2528" s="106"/>
      <c r="K2528" s="106"/>
      <c r="L2528" s="106" t="s">
        <v>706</v>
      </c>
      <c r="M2528" s="106" t="s">
        <v>924</v>
      </c>
      <c r="N2528" s="106">
        <v>0.44</v>
      </c>
      <c r="O2528" s="106">
        <v>1.3</v>
      </c>
      <c r="P2528" s="106" t="s">
        <v>2499</v>
      </c>
      <c r="Q2528" s="107" t="s">
        <v>3306</v>
      </c>
      <c r="R2528" s="107" t="s">
        <v>11</v>
      </c>
    </row>
    <row r="2529" spans="2:18" ht="20.100000000000001" customHeight="1" x14ac:dyDescent="0.4">
      <c r="B2529" s="105" t="str">
        <f t="shared" si="118"/>
        <v/>
      </c>
      <c r="C2529" s="105" t="str">
        <f t="shared" si="119"/>
        <v/>
      </c>
      <c r="D2529" s="105" t="str">
        <f t="shared" si="120"/>
        <v/>
      </c>
      <c r="E2529" s="106" t="s">
        <v>2406</v>
      </c>
      <c r="F2529" s="106" t="s">
        <v>2407</v>
      </c>
      <c r="G2529" s="106" t="s">
        <v>773</v>
      </c>
      <c r="H2529" s="106" t="s">
        <v>774</v>
      </c>
      <c r="I2529" s="106">
        <v>11</v>
      </c>
      <c r="J2529" s="106"/>
      <c r="K2529" s="106"/>
      <c r="L2529" s="106" t="s">
        <v>698</v>
      </c>
      <c r="M2529" s="106" t="s">
        <v>924</v>
      </c>
      <c r="N2529" s="106">
        <v>0.44</v>
      </c>
      <c r="O2529" s="106">
        <v>1.3</v>
      </c>
      <c r="P2529" s="106" t="s">
        <v>2499</v>
      </c>
      <c r="Q2529" s="107" t="s">
        <v>3307</v>
      </c>
      <c r="R2529" s="107" t="s">
        <v>11</v>
      </c>
    </row>
    <row r="2530" spans="2:18" ht="20.100000000000001" customHeight="1" x14ac:dyDescent="0.4">
      <c r="B2530" s="105" t="str">
        <f t="shared" si="118"/>
        <v/>
      </c>
      <c r="C2530" s="105" t="str">
        <f t="shared" si="119"/>
        <v/>
      </c>
      <c r="D2530" s="105" t="str">
        <f t="shared" si="120"/>
        <v/>
      </c>
      <c r="E2530" s="106" t="s">
        <v>2406</v>
      </c>
      <c r="F2530" s="106" t="s">
        <v>2407</v>
      </c>
      <c r="G2530" s="106" t="s">
        <v>773</v>
      </c>
      <c r="H2530" s="106" t="s">
        <v>1266</v>
      </c>
      <c r="I2530" s="106">
        <v>11</v>
      </c>
      <c r="J2530" s="106"/>
      <c r="K2530" s="106"/>
      <c r="L2530" s="106" t="s">
        <v>706</v>
      </c>
      <c r="M2530" s="106" t="s">
        <v>924</v>
      </c>
      <c r="N2530" s="106">
        <v>0.43</v>
      </c>
      <c r="O2530" s="106">
        <v>1.3</v>
      </c>
      <c r="P2530" s="106" t="s">
        <v>2499</v>
      </c>
      <c r="Q2530" s="107" t="s">
        <v>3308</v>
      </c>
      <c r="R2530" s="107" t="s">
        <v>11</v>
      </c>
    </row>
    <row r="2531" spans="2:18" ht="20.100000000000001" customHeight="1" x14ac:dyDescent="0.4">
      <c r="B2531" s="105" t="str">
        <f t="shared" si="118"/>
        <v/>
      </c>
      <c r="C2531" s="105" t="str">
        <f t="shared" si="119"/>
        <v/>
      </c>
      <c r="D2531" s="105" t="str">
        <f t="shared" si="120"/>
        <v/>
      </c>
      <c r="E2531" s="106" t="s">
        <v>2406</v>
      </c>
      <c r="F2531" s="106" t="s">
        <v>2407</v>
      </c>
      <c r="G2531" s="106" t="s">
        <v>778</v>
      </c>
      <c r="H2531" s="106" t="s">
        <v>779</v>
      </c>
      <c r="I2531" s="106">
        <v>12</v>
      </c>
      <c r="J2531" s="106"/>
      <c r="K2531" s="106"/>
      <c r="L2531" s="106" t="s">
        <v>706</v>
      </c>
      <c r="M2531" s="106" t="s">
        <v>924</v>
      </c>
      <c r="N2531" s="106">
        <v>0.43</v>
      </c>
      <c r="O2531" s="106">
        <v>1.3</v>
      </c>
      <c r="P2531" s="106" t="s">
        <v>2499</v>
      </c>
      <c r="Q2531" s="107" t="s">
        <v>3309</v>
      </c>
      <c r="R2531" s="107" t="s">
        <v>11</v>
      </c>
    </row>
    <row r="2532" spans="2:18" ht="20.100000000000001" customHeight="1" x14ac:dyDescent="0.4">
      <c r="B2532" s="105" t="str">
        <f t="shared" si="118"/>
        <v/>
      </c>
      <c r="C2532" s="105" t="str">
        <f t="shared" si="119"/>
        <v/>
      </c>
      <c r="D2532" s="105" t="str">
        <f t="shared" si="120"/>
        <v/>
      </c>
      <c r="E2532" s="106" t="s">
        <v>2406</v>
      </c>
      <c r="F2532" s="106" t="s">
        <v>2407</v>
      </c>
      <c r="G2532" s="106" t="s">
        <v>778</v>
      </c>
      <c r="H2532" s="106" t="s">
        <v>779</v>
      </c>
      <c r="I2532" s="106">
        <v>11</v>
      </c>
      <c r="J2532" s="106"/>
      <c r="K2532" s="106"/>
      <c r="L2532" s="106" t="s">
        <v>698</v>
      </c>
      <c r="M2532" s="106" t="s">
        <v>924</v>
      </c>
      <c r="N2532" s="106">
        <v>0.43</v>
      </c>
      <c r="O2532" s="106">
        <v>1.3</v>
      </c>
      <c r="P2532" s="106" t="s">
        <v>2499</v>
      </c>
      <c r="Q2532" s="107" t="s">
        <v>3310</v>
      </c>
      <c r="R2532" s="107" t="s">
        <v>11</v>
      </c>
    </row>
    <row r="2533" spans="2:18" ht="20.100000000000001" customHeight="1" x14ac:dyDescent="0.4">
      <c r="B2533" s="105" t="str">
        <f t="shared" si="118"/>
        <v/>
      </c>
      <c r="C2533" s="105" t="str">
        <f t="shared" si="119"/>
        <v/>
      </c>
      <c r="D2533" s="105" t="str">
        <f t="shared" si="120"/>
        <v/>
      </c>
      <c r="E2533" s="106" t="s">
        <v>2406</v>
      </c>
      <c r="F2533" s="106" t="s">
        <v>2407</v>
      </c>
      <c r="G2533" s="106" t="s">
        <v>778</v>
      </c>
      <c r="H2533" s="106" t="s">
        <v>1269</v>
      </c>
      <c r="I2533" s="106">
        <v>11</v>
      </c>
      <c r="J2533" s="106"/>
      <c r="K2533" s="106"/>
      <c r="L2533" s="106" t="s">
        <v>706</v>
      </c>
      <c r="M2533" s="106" t="s">
        <v>924</v>
      </c>
      <c r="N2533" s="106">
        <v>0.43</v>
      </c>
      <c r="O2533" s="106">
        <v>1.3</v>
      </c>
      <c r="P2533" s="106" t="s">
        <v>2499</v>
      </c>
      <c r="Q2533" s="107" t="s">
        <v>3311</v>
      </c>
      <c r="R2533" s="107" t="s">
        <v>11</v>
      </c>
    </row>
    <row r="2534" spans="2:18" ht="20.100000000000001" customHeight="1" x14ac:dyDescent="0.4">
      <c r="B2534" s="105" t="str">
        <f t="shared" si="118"/>
        <v/>
      </c>
      <c r="C2534" s="105" t="str">
        <f t="shared" si="119"/>
        <v/>
      </c>
      <c r="D2534" s="105" t="str">
        <f t="shared" si="120"/>
        <v/>
      </c>
      <c r="E2534" s="106" t="s">
        <v>2406</v>
      </c>
      <c r="F2534" s="106" t="s">
        <v>2407</v>
      </c>
      <c r="G2534" s="106" t="s">
        <v>782</v>
      </c>
      <c r="H2534" s="106" t="s">
        <v>783</v>
      </c>
      <c r="I2534" s="106">
        <v>12</v>
      </c>
      <c r="J2534" s="106"/>
      <c r="K2534" s="106"/>
      <c r="L2534" s="106" t="s">
        <v>706</v>
      </c>
      <c r="M2534" s="106" t="s">
        <v>924</v>
      </c>
      <c r="N2534" s="106">
        <v>0.31</v>
      </c>
      <c r="O2534" s="106">
        <v>1.3</v>
      </c>
      <c r="P2534" s="106" t="s">
        <v>2499</v>
      </c>
      <c r="Q2534" s="107" t="s">
        <v>3312</v>
      </c>
      <c r="R2534" s="107" t="s">
        <v>11</v>
      </c>
    </row>
    <row r="2535" spans="2:18" ht="20.100000000000001" customHeight="1" x14ac:dyDescent="0.4">
      <c r="B2535" s="105" t="str">
        <f t="shared" si="118"/>
        <v/>
      </c>
      <c r="C2535" s="105" t="str">
        <f t="shared" si="119"/>
        <v/>
      </c>
      <c r="D2535" s="105" t="str">
        <f t="shared" si="120"/>
        <v/>
      </c>
      <c r="E2535" s="106" t="s">
        <v>2406</v>
      </c>
      <c r="F2535" s="106" t="s">
        <v>2407</v>
      </c>
      <c r="G2535" s="106" t="s">
        <v>782</v>
      </c>
      <c r="H2535" s="106" t="s">
        <v>783</v>
      </c>
      <c r="I2535" s="106">
        <v>11</v>
      </c>
      <c r="J2535" s="106"/>
      <c r="K2535" s="106"/>
      <c r="L2535" s="106" t="s">
        <v>698</v>
      </c>
      <c r="M2535" s="106" t="s">
        <v>924</v>
      </c>
      <c r="N2535" s="106">
        <v>0.31</v>
      </c>
      <c r="O2535" s="106">
        <v>1.3</v>
      </c>
      <c r="P2535" s="106" t="s">
        <v>2499</v>
      </c>
      <c r="Q2535" s="107" t="s">
        <v>3313</v>
      </c>
      <c r="R2535" s="107" t="s">
        <v>11</v>
      </c>
    </row>
    <row r="2536" spans="2:18" ht="20.100000000000001" customHeight="1" x14ac:dyDescent="0.4">
      <c r="B2536" s="105" t="str">
        <f t="shared" si="118"/>
        <v/>
      </c>
      <c r="C2536" s="105" t="str">
        <f t="shared" si="119"/>
        <v/>
      </c>
      <c r="D2536" s="105" t="str">
        <f t="shared" si="120"/>
        <v/>
      </c>
      <c r="E2536" s="106" t="s">
        <v>2406</v>
      </c>
      <c r="F2536" s="106" t="s">
        <v>2407</v>
      </c>
      <c r="G2536" s="106" t="s">
        <v>2437</v>
      </c>
      <c r="H2536" s="106" t="s">
        <v>2438</v>
      </c>
      <c r="I2536" s="106">
        <v>12</v>
      </c>
      <c r="J2536" s="106"/>
      <c r="K2536" s="106"/>
      <c r="L2536" s="106" t="s">
        <v>706</v>
      </c>
      <c r="M2536" s="106" t="s">
        <v>924</v>
      </c>
      <c r="N2536" s="106">
        <v>0.42</v>
      </c>
      <c r="O2536" s="106">
        <v>1.3</v>
      </c>
      <c r="P2536" s="106" t="s">
        <v>2499</v>
      </c>
      <c r="Q2536" s="107" t="s">
        <v>3314</v>
      </c>
      <c r="R2536" s="107" t="s">
        <v>11</v>
      </c>
    </row>
    <row r="2537" spans="2:18" ht="20.100000000000001" customHeight="1" x14ac:dyDescent="0.4">
      <c r="B2537" s="105" t="str">
        <f t="shared" si="118"/>
        <v/>
      </c>
      <c r="C2537" s="105" t="str">
        <f t="shared" si="119"/>
        <v/>
      </c>
      <c r="D2537" s="105" t="str">
        <f t="shared" si="120"/>
        <v/>
      </c>
      <c r="E2537" s="106" t="s">
        <v>2406</v>
      </c>
      <c r="F2537" s="106" t="s">
        <v>2407</v>
      </c>
      <c r="G2537" s="106" t="s">
        <v>2437</v>
      </c>
      <c r="H2537" s="106" t="s">
        <v>2438</v>
      </c>
      <c r="I2537" s="106">
        <v>11</v>
      </c>
      <c r="J2537" s="106"/>
      <c r="K2537" s="106"/>
      <c r="L2537" s="106" t="s">
        <v>698</v>
      </c>
      <c r="M2537" s="106" t="s">
        <v>924</v>
      </c>
      <c r="N2537" s="106">
        <v>0.42</v>
      </c>
      <c r="O2537" s="106">
        <v>1.3</v>
      </c>
      <c r="P2537" s="106" t="s">
        <v>2499</v>
      </c>
      <c r="Q2537" s="107" t="s">
        <v>3315</v>
      </c>
      <c r="R2537" s="107" t="s">
        <v>11</v>
      </c>
    </row>
    <row r="2538" spans="2:18" ht="20.100000000000001" customHeight="1" x14ac:dyDescent="0.4">
      <c r="B2538" s="105" t="str">
        <f t="shared" si="118"/>
        <v/>
      </c>
      <c r="C2538" s="105" t="str">
        <f t="shared" si="119"/>
        <v/>
      </c>
      <c r="D2538" s="105" t="str">
        <f t="shared" si="120"/>
        <v/>
      </c>
      <c r="E2538" s="106" t="s">
        <v>2406</v>
      </c>
      <c r="F2538" s="106" t="s">
        <v>2407</v>
      </c>
      <c r="G2538" s="106" t="s">
        <v>2442</v>
      </c>
      <c r="H2538" s="106" t="s">
        <v>2443</v>
      </c>
      <c r="I2538" s="106">
        <v>12</v>
      </c>
      <c r="J2538" s="106"/>
      <c r="K2538" s="106"/>
      <c r="L2538" s="106" t="s">
        <v>706</v>
      </c>
      <c r="M2538" s="106" t="s">
        <v>924</v>
      </c>
      <c r="N2538" s="106">
        <v>0.42</v>
      </c>
      <c r="O2538" s="106">
        <v>1.3</v>
      </c>
      <c r="P2538" s="106" t="s">
        <v>2499</v>
      </c>
      <c r="Q2538" s="107" t="s">
        <v>3316</v>
      </c>
      <c r="R2538" s="107" t="s">
        <v>11</v>
      </c>
    </row>
    <row r="2539" spans="2:18" ht="20.100000000000001" customHeight="1" x14ac:dyDescent="0.4">
      <c r="B2539" s="105" t="str">
        <f t="shared" si="118"/>
        <v/>
      </c>
      <c r="C2539" s="105" t="str">
        <f t="shared" si="119"/>
        <v/>
      </c>
      <c r="D2539" s="105" t="str">
        <f t="shared" si="120"/>
        <v/>
      </c>
      <c r="E2539" s="106" t="s">
        <v>2406</v>
      </c>
      <c r="F2539" s="106" t="s">
        <v>2407</v>
      </c>
      <c r="G2539" s="106" t="s">
        <v>2442</v>
      </c>
      <c r="H2539" s="106" t="s">
        <v>2443</v>
      </c>
      <c r="I2539" s="106">
        <v>11</v>
      </c>
      <c r="J2539" s="106"/>
      <c r="K2539" s="106"/>
      <c r="L2539" s="106" t="s">
        <v>698</v>
      </c>
      <c r="M2539" s="106" t="s">
        <v>924</v>
      </c>
      <c r="N2539" s="106">
        <v>0.42</v>
      </c>
      <c r="O2539" s="106">
        <v>1.3</v>
      </c>
      <c r="P2539" s="106" t="s">
        <v>2499</v>
      </c>
      <c r="Q2539" s="107" t="s">
        <v>3317</v>
      </c>
      <c r="R2539" s="107" t="s">
        <v>11</v>
      </c>
    </row>
    <row r="2540" spans="2:18" ht="20.100000000000001" customHeight="1" x14ac:dyDescent="0.4">
      <c r="B2540" s="105" t="str">
        <f t="shared" si="118"/>
        <v/>
      </c>
      <c r="C2540" s="105" t="str">
        <f t="shared" si="119"/>
        <v/>
      </c>
      <c r="D2540" s="105" t="str">
        <f t="shared" si="120"/>
        <v/>
      </c>
      <c r="E2540" s="106" t="s">
        <v>2406</v>
      </c>
      <c r="F2540" s="106" t="s">
        <v>2447</v>
      </c>
      <c r="G2540" s="106" t="s">
        <v>697</v>
      </c>
      <c r="H2540" s="106" t="s">
        <v>717</v>
      </c>
      <c r="I2540" s="106">
        <v>12</v>
      </c>
      <c r="J2540" s="106"/>
      <c r="K2540" s="106"/>
      <c r="L2540" s="106" t="s">
        <v>1027</v>
      </c>
      <c r="M2540" s="106" t="s">
        <v>924</v>
      </c>
      <c r="N2540" s="106">
        <v>0.38</v>
      </c>
      <c r="O2540" s="106">
        <v>1.3</v>
      </c>
      <c r="P2540" s="106" t="s">
        <v>2493</v>
      </c>
      <c r="Q2540" s="107" t="s">
        <v>3318</v>
      </c>
      <c r="R2540" s="107" t="s">
        <v>11</v>
      </c>
    </row>
    <row r="2541" spans="2:18" ht="20.100000000000001" customHeight="1" x14ac:dyDescent="0.4">
      <c r="B2541" s="105" t="str">
        <f t="shared" si="118"/>
        <v/>
      </c>
      <c r="C2541" s="105" t="str">
        <f t="shared" si="119"/>
        <v/>
      </c>
      <c r="D2541" s="105" t="str">
        <f t="shared" si="120"/>
        <v/>
      </c>
      <c r="E2541" s="106" t="s">
        <v>2406</v>
      </c>
      <c r="F2541" s="106" t="s">
        <v>2447</v>
      </c>
      <c r="G2541" s="106" t="s">
        <v>697</v>
      </c>
      <c r="H2541" s="106" t="s">
        <v>717</v>
      </c>
      <c r="I2541" s="106">
        <v>11</v>
      </c>
      <c r="J2541" s="106"/>
      <c r="K2541" s="106"/>
      <c r="L2541" s="106" t="s">
        <v>1389</v>
      </c>
      <c r="M2541" s="106" t="s">
        <v>924</v>
      </c>
      <c r="N2541" s="106">
        <v>0.38</v>
      </c>
      <c r="O2541" s="106">
        <v>1.3</v>
      </c>
      <c r="P2541" s="106" t="s">
        <v>2493</v>
      </c>
      <c r="Q2541" s="107" t="s">
        <v>3319</v>
      </c>
      <c r="R2541" s="107" t="s">
        <v>11</v>
      </c>
    </row>
    <row r="2542" spans="2:18" ht="20.100000000000001" customHeight="1" x14ac:dyDescent="0.4">
      <c r="B2542" s="105" t="str">
        <f t="shared" si="118"/>
        <v/>
      </c>
      <c r="C2542" s="105" t="str">
        <f t="shared" si="119"/>
        <v/>
      </c>
      <c r="D2542" s="105" t="str">
        <f t="shared" si="120"/>
        <v/>
      </c>
      <c r="E2542" s="106" t="s">
        <v>2406</v>
      </c>
      <c r="F2542" s="106" t="s">
        <v>2447</v>
      </c>
      <c r="G2542" s="106" t="s">
        <v>710</v>
      </c>
      <c r="H2542" s="106" t="s">
        <v>717</v>
      </c>
      <c r="I2542" s="106">
        <v>11</v>
      </c>
      <c r="J2542" s="106"/>
      <c r="K2542" s="106"/>
      <c r="L2542" s="106" t="s">
        <v>1098</v>
      </c>
      <c r="M2542" s="106" t="s">
        <v>924</v>
      </c>
      <c r="N2542" s="106">
        <v>0.38</v>
      </c>
      <c r="O2542" s="106">
        <v>1.3</v>
      </c>
      <c r="P2542" s="106" t="s">
        <v>2493</v>
      </c>
      <c r="Q2542" s="107" t="s">
        <v>3320</v>
      </c>
      <c r="R2542" s="107" t="s">
        <v>11</v>
      </c>
    </row>
    <row r="2543" spans="2:18" ht="20.100000000000001" customHeight="1" x14ac:dyDescent="0.4">
      <c r="B2543" s="105" t="str">
        <f t="shared" si="118"/>
        <v/>
      </c>
      <c r="C2543" s="105" t="str">
        <f t="shared" si="119"/>
        <v/>
      </c>
      <c r="D2543" s="105" t="str">
        <f t="shared" si="120"/>
        <v/>
      </c>
      <c r="E2543" s="106" t="s">
        <v>2406</v>
      </c>
      <c r="F2543" s="106" t="s">
        <v>2447</v>
      </c>
      <c r="G2543" s="106" t="s">
        <v>721</v>
      </c>
      <c r="H2543" s="106" t="s">
        <v>717</v>
      </c>
      <c r="I2543" s="106">
        <v>12</v>
      </c>
      <c r="J2543" s="106"/>
      <c r="K2543" s="106"/>
      <c r="L2543" s="106" t="s">
        <v>722</v>
      </c>
      <c r="M2543" s="106" t="s">
        <v>924</v>
      </c>
      <c r="N2543" s="106">
        <v>0.38</v>
      </c>
      <c r="O2543" s="106">
        <v>1.3</v>
      </c>
      <c r="P2543" s="106" t="s">
        <v>2499</v>
      </c>
      <c r="Q2543" s="107" t="s">
        <v>3321</v>
      </c>
      <c r="R2543" s="107" t="s">
        <v>11</v>
      </c>
    </row>
    <row r="2544" spans="2:18" ht="20.100000000000001" customHeight="1" x14ac:dyDescent="0.4">
      <c r="B2544" s="105" t="str">
        <f t="shared" si="118"/>
        <v/>
      </c>
      <c r="C2544" s="105" t="str">
        <f t="shared" si="119"/>
        <v/>
      </c>
      <c r="D2544" s="105" t="str">
        <f t="shared" si="120"/>
        <v/>
      </c>
      <c r="E2544" s="106" t="s">
        <v>2406</v>
      </c>
      <c r="F2544" s="106" t="s">
        <v>2447</v>
      </c>
      <c r="G2544" s="106" t="s">
        <v>773</v>
      </c>
      <c r="H2544" s="106" t="s">
        <v>706</v>
      </c>
      <c r="I2544" s="106">
        <v>12</v>
      </c>
      <c r="J2544" s="106"/>
      <c r="K2544" s="106"/>
      <c r="L2544" s="106" t="s">
        <v>774</v>
      </c>
      <c r="M2544" s="106" t="s">
        <v>924</v>
      </c>
      <c r="N2544" s="106">
        <v>0.38</v>
      </c>
      <c r="O2544" s="106">
        <v>1.3</v>
      </c>
      <c r="P2544" s="106" t="s">
        <v>2499</v>
      </c>
      <c r="Q2544" s="107" t="s">
        <v>3322</v>
      </c>
      <c r="R2544" s="107" t="s">
        <v>11</v>
      </c>
    </row>
    <row r="2545" spans="2:18" ht="20.100000000000001" customHeight="1" x14ac:dyDescent="0.4">
      <c r="B2545" s="105" t="str">
        <f t="shared" si="118"/>
        <v/>
      </c>
      <c r="C2545" s="105" t="str">
        <f t="shared" si="119"/>
        <v/>
      </c>
      <c r="D2545" s="105" t="str">
        <f t="shared" si="120"/>
        <v/>
      </c>
      <c r="E2545" s="106" t="s">
        <v>2406</v>
      </c>
      <c r="F2545" s="106" t="s">
        <v>2447</v>
      </c>
      <c r="G2545" s="106" t="s">
        <v>773</v>
      </c>
      <c r="H2545" s="106" t="s">
        <v>698</v>
      </c>
      <c r="I2545" s="106">
        <v>11</v>
      </c>
      <c r="J2545" s="106"/>
      <c r="K2545" s="106"/>
      <c r="L2545" s="106" t="s">
        <v>774</v>
      </c>
      <c r="M2545" s="106" t="s">
        <v>924</v>
      </c>
      <c r="N2545" s="106">
        <v>0.38</v>
      </c>
      <c r="O2545" s="106">
        <v>1.3</v>
      </c>
      <c r="P2545" s="106" t="s">
        <v>2499</v>
      </c>
      <c r="Q2545" s="107" t="s">
        <v>3323</v>
      </c>
      <c r="R2545" s="107" t="s">
        <v>11</v>
      </c>
    </row>
    <row r="2546" spans="2:18" ht="20.100000000000001" customHeight="1" x14ac:dyDescent="0.4">
      <c r="B2546" s="105" t="str">
        <f t="shared" si="118"/>
        <v/>
      </c>
      <c r="C2546" s="105" t="str">
        <f t="shared" si="119"/>
        <v/>
      </c>
      <c r="D2546" s="105" t="str">
        <f t="shared" si="120"/>
        <v/>
      </c>
      <c r="E2546" s="106" t="s">
        <v>2406</v>
      </c>
      <c r="F2546" s="106" t="s">
        <v>2447</v>
      </c>
      <c r="G2546" s="106" t="s">
        <v>773</v>
      </c>
      <c r="H2546" s="106" t="s">
        <v>706</v>
      </c>
      <c r="I2546" s="106">
        <v>11</v>
      </c>
      <c r="J2546" s="106"/>
      <c r="K2546" s="106"/>
      <c r="L2546" s="106" t="s">
        <v>1266</v>
      </c>
      <c r="M2546" s="106" t="s">
        <v>924</v>
      </c>
      <c r="N2546" s="106">
        <v>0.38</v>
      </c>
      <c r="O2546" s="106">
        <v>1.3</v>
      </c>
      <c r="P2546" s="106" t="s">
        <v>2499</v>
      </c>
      <c r="Q2546" s="107" t="s">
        <v>3324</v>
      </c>
      <c r="R2546" s="107" t="s">
        <v>11</v>
      </c>
    </row>
    <row r="2547" spans="2:18" ht="20.100000000000001" customHeight="1" x14ac:dyDescent="0.4">
      <c r="B2547" s="105" t="str">
        <f t="shared" si="118"/>
        <v/>
      </c>
      <c r="C2547" s="105" t="str">
        <f t="shared" si="119"/>
        <v/>
      </c>
      <c r="D2547" s="105" t="str">
        <f t="shared" si="120"/>
        <v/>
      </c>
      <c r="E2547" s="106" t="s">
        <v>2406</v>
      </c>
      <c r="F2547" s="106" t="s">
        <v>2447</v>
      </c>
      <c r="G2547" s="106" t="s">
        <v>778</v>
      </c>
      <c r="H2547" s="106" t="s">
        <v>706</v>
      </c>
      <c r="I2547" s="106">
        <v>12</v>
      </c>
      <c r="J2547" s="106"/>
      <c r="K2547" s="106"/>
      <c r="L2547" s="106" t="s">
        <v>779</v>
      </c>
      <c r="M2547" s="106" t="s">
        <v>924</v>
      </c>
      <c r="N2547" s="106">
        <v>0.38</v>
      </c>
      <c r="O2547" s="106">
        <v>1.3</v>
      </c>
      <c r="P2547" s="106" t="s">
        <v>2499</v>
      </c>
      <c r="Q2547" s="107" t="s">
        <v>3325</v>
      </c>
      <c r="R2547" s="107" t="s">
        <v>11</v>
      </c>
    </row>
    <row r="2548" spans="2:18" ht="20.100000000000001" customHeight="1" x14ac:dyDescent="0.4">
      <c r="B2548" s="105" t="str">
        <f t="shared" si="118"/>
        <v/>
      </c>
      <c r="C2548" s="105" t="str">
        <f t="shared" si="119"/>
        <v/>
      </c>
      <c r="D2548" s="105" t="str">
        <f t="shared" si="120"/>
        <v/>
      </c>
      <c r="E2548" s="106" t="s">
        <v>2406</v>
      </c>
      <c r="F2548" s="106" t="s">
        <v>2447</v>
      </c>
      <c r="G2548" s="106" t="s">
        <v>778</v>
      </c>
      <c r="H2548" s="106" t="s">
        <v>698</v>
      </c>
      <c r="I2548" s="106">
        <v>11</v>
      </c>
      <c r="J2548" s="106"/>
      <c r="K2548" s="106"/>
      <c r="L2548" s="106" t="s">
        <v>779</v>
      </c>
      <c r="M2548" s="106" t="s">
        <v>924</v>
      </c>
      <c r="N2548" s="106">
        <v>0.38</v>
      </c>
      <c r="O2548" s="106">
        <v>1.3</v>
      </c>
      <c r="P2548" s="106" t="s">
        <v>2499</v>
      </c>
      <c r="Q2548" s="107" t="s">
        <v>3326</v>
      </c>
      <c r="R2548" s="107" t="s">
        <v>11</v>
      </c>
    </row>
    <row r="2549" spans="2:18" ht="20.100000000000001" customHeight="1" x14ac:dyDescent="0.4">
      <c r="B2549" s="105" t="str">
        <f t="shared" si="118"/>
        <v/>
      </c>
      <c r="C2549" s="105" t="str">
        <f t="shared" si="119"/>
        <v/>
      </c>
      <c r="D2549" s="105" t="str">
        <f t="shared" si="120"/>
        <v/>
      </c>
      <c r="E2549" s="106" t="s">
        <v>2406</v>
      </c>
      <c r="F2549" s="106" t="s">
        <v>2447</v>
      </c>
      <c r="G2549" s="106" t="s">
        <v>778</v>
      </c>
      <c r="H2549" s="106" t="s">
        <v>706</v>
      </c>
      <c r="I2549" s="106">
        <v>11</v>
      </c>
      <c r="J2549" s="106"/>
      <c r="K2549" s="106"/>
      <c r="L2549" s="106" t="s">
        <v>1269</v>
      </c>
      <c r="M2549" s="106" t="s">
        <v>924</v>
      </c>
      <c r="N2549" s="106">
        <v>0.38</v>
      </c>
      <c r="O2549" s="106">
        <v>1.3</v>
      </c>
      <c r="P2549" s="106" t="s">
        <v>2499</v>
      </c>
      <c r="Q2549" s="107" t="s">
        <v>3327</v>
      </c>
      <c r="R2549" s="107" t="s">
        <v>11</v>
      </c>
    </row>
    <row r="2550" spans="2:18" ht="20.100000000000001" customHeight="1" x14ac:dyDescent="0.4">
      <c r="B2550" s="105" t="str">
        <f t="shared" si="118"/>
        <v/>
      </c>
      <c r="C2550" s="105" t="str">
        <f t="shared" si="119"/>
        <v/>
      </c>
      <c r="D2550" s="105" t="str">
        <f t="shared" si="120"/>
        <v/>
      </c>
      <c r="E2550" s="106" t="s">
        <v>2406</v>
      </c>
      <c r="F2550" s="106" t="s">
        <v>2447</v>
      </c>
      <c r="G2550" s="106" t="s">
        <v>782</v>
      </c>
      <c r="H2550" s="106" t="s">
        <v>706</v>
      </c>
      <c r="I2550" s="106">
        <v>12</v>
      </c>
      <c r="J2550" s="106"/>
      <c r="K2550" s="106"/>
      <c r="L2550" s="106" t="s">
        <v>783</v>
      </c>
      <c r="M2550" s="106" t="s">
        <v>924</v>
      </c>
      <c r="N2550" s="106">
        <v>0.35</v>
      </c>
      <c r="O2550" s="106">
        <v>1.3</v>
      </c>
      <c r="P2550" s="106" t="s">
        <v>2499</v>
      </c>
      <c r="Q2550" s="107" t="s">
        <v>3328</v>
      </c>
      <c r="R2550" s="107" t="s">
        <v>11</v>
      </c>
    </row>
    <row r="2551" spans="2:18" ht="20.100000000000001" customHeight="1" x14ac:dyDescent="0.4">
      <c r="B2551" s="105" t="str">
        <f t="shared" si="118"/>
        <v/>
      </c>
      <c r="C2551" s="105" t="str">
        <f t="shared" si="119"/>
        <v/>
      </c>
      <c r="D2551" s="105" t="str">
        <f t="shared" si="120"/>
        <v/>
      </c>
      <c r="E2551" s="106" t="s">
        <v>2406</v>
      </c>
      <c r="F2551" s="106" t="s">
        <v>2447</v>
      </c>
      <c r="G2551" s="106" t="s">
        <v>782</v>
      </c>
      <c r="H2551" s="106" t="s">
        <v>698</v>
      </c>
      <c r="I2551" s="106">
        <v>11</v>
      </c>
      <c r="J2551" s="106"/>
      <c r="K2551" s="106"/>
      <c r="L2551" s="106" t="s">
        <v>783</v>
      </c>
      <c r="M2551" s="106" t="s">
        <v>924</v>
      </c>
      <c r="N2551" s="106">
        <v>0.35</v>
      </c>
      <c r="O2551" s="106">
        <v>1.3</v>
      </c>
      <c r="P2551" s="106" t="s">
        <v>2499</v>
      </c>
      <c r="Q2551" s="107" t="s">
        <v>3329</v>
      </c>
      <c r="R2551" s="107" t="s">
        <v>11</v>
      </c>
    </row>
    <row r="2552" spans="2:18" ht="20.100000000000001" customHeight="1" x14ac:dyDescent="0.4">
      <c r="B2552" s="105" t="str">
        <f t="shared" si="118"/>
        <v/>
      </c>
      <c r="C2552" s="105" t="str">
        <f t="shared" si="119"/>
        <v/>
      </c>
      <c r="D2552" s="105" t="str">
        <f t="shared" si="120"/>
        <v/>
      </c>
      <c r="E2552" s="106" t="s">
        <v>2406</v>
      </c>
      <c r="F2552" s="106" t="s">
        <v>2447</v>
      </c>
      <c r="G2552" s="106" t="s">
        <v>2437</v>
      </c>
      <c r="H2552" s="106" t="s">
        <v>706</v>
      </c>
      <c r="I2552" s="106">
        <v>12</v>
      </c>
      <c r="J2552" s="106"/>
      <c r="K2552" s="106"/>
      <c r="L2552" s="106" t="s">
        <v>2438</v>
      </c>
      <c r="M2552" s="106" t="s">
        <v>924</v>
      </c>
      <c r="N2552" s="106">
        <v>0.38</v>
      </c>
      <c r="O2552" s="106">
        <v>1.3</v>
      </c>
      <c r="P2552" s="106" t="s">
        <v>2499</v>
      </c>
      <c r="Q2552" s="107" t="s">
        <v>3330</v>
      </c>
      <c r="R2552" s="107" t="s">
        <v>11</v>
      </c>
    </row>
    <row r="2553" spans="2:18" ht="20.100000000000001" customHeight="1" x14ac:dyDescent="0.4">
      <c r="B2553" s="105" t="str">
        <f t="shared" si="118"/>
        <v/>
      </c>
      <c r="C2553" s="105" t="str">
        <f t="shared" si="119"/>
        <v/>
      </c>
      <c r="D2553" s="105" t="str">
        <f t="shared" si="120"/>
        <v/>
      </c>
      <c r="E2553" s="106" t="s">
        <v>2406</v>
      </c>
      <c r="F2553" s="106" t="s">
        <v>2447</v>
      </c>
      <c r="G2553" s="106" t="s">
        <v>2437</v>
      </c>
      <c r="H2553" s="106" t="s">
        <v>698</v>
      </c>
      <c r="I2553" s="106">
        <v>11</v>
      </c>
      <c r="J2553" s="106"/>
      <c r="K2553" s="106"/>
      <c r="L2553" s="106" t="s">
        <v>2438</v>
      </c>
      <c r="M2553" s="106" t="s">
        <v>924</v>
      </c>
      <c r="N2553" s="106">
        <v>0.37</v>
      </c>
      <c r="O2553" s="106">
        <v>1.3</v>
      </c>
      <c r="P2553" s="106" t="s">
        <v>2499</v>
      </c>
      <c r="Q2553" s="107" t="s">
        <v>3331</v>
      </c>
      <c r="R2553" s="107" t="s">
        <v>11</v>
      </c>
    </row>
    <row r="2554" spans="2:18" ht="20.100000000000001" customHeight="1" x14ac:dyDescent="0.4">
      <c r="B2554" s="105" t="str">
        <f t="shared" si="118"/>
        <v/>
      </c>
      <c r="C2554" s="105" t="str">
        <f t="shared" si="119"/>
        <v/>
      </c>
      <c r="D2554" s="105" t="str">
        <f t="shared" si="120"/>
        <v/>
      </c>
      <c r="E2554" s="106" t="s">
        <v>2406</v>
      </c>
      <c r="F2554" s="106" t="s">
        <v>2447</v>
      </c>
      <c r="G2554" s="106" t="s">
        <v>2442</v>
      </c>
      <c r="H2554" s="106" t="s">
        <v>706</v>
      </c>
      <c r="I2554" s="106">
        <v>12</v>
      </c>
      <c r="J2554" s="106"/>
      <c r="K2554" s="106"/>
      <c r="L2554" s="106" t="s">
        <v>2443</v>
      </c>
      <c r="M2554" s="106" t="s">
        <v>924</v>
      </c>
      <c r="N2554" s="106">
        <v>0.38</v>
      </c>
      <c r="O2554" s="106">
        <v>1.3</v>
      </c>
      <c r="P2554" s="106" t="s">
        <v>2499</v>
      </c>
      <c r="Q2554" s="107" t="s">
        <v>3332</v>
      </c>
      <c r="R2554" s="107" t="s">
        <v>11</v>
      </c>
    </row>
    <row r="2555" spans="2:18" ht="20.100000000000001" customHeight="1" x14ac:dyDescent="0.4">
      <c r="B2555" s="105" t="str">
        <f t="shared" si="118"/>
        <v/>
      </c>
      <c r="C2555" s="105" t="str">
        <f t="shared" si="119"/>
        <v/>
      </c>
      <c r="D2555" s="105" t="str">
        <f t="shared" si="120"/>
        <v/>
      </c>
      <c r="E2555" s="106" t="s">
        <v>2406</v>
      </c>
      <c r="F2555" s="106" t="s">
        <v>2447</v>
      </c>
      <c r="G2555" s="106" t="s">
        <v>2442</v>
      </c>
      <c r="H2555" s="106" t="s">
        <v>698</v>
      </c>
      <c r="I2555" s="106">
        <v>11</v>
      </c>
      <c r="J2555" s="106"/>
      <c r="K2555" s="106"/>
      <c r="L2555" s="106" t="s">
        <v>2443</v>
      </c>
      <c r="M2555" s="106" t="s">
        <v>924</v>
      </c>
      <c r="N2555" s="106">
        <v>0.37</v>
      </c>
      <c r="O2555" s="106">
        <v>1.3</v>
      </c>
      <c r="P2555" s="106" t="s">
        <v>2499</v>
      </c>
      <c r="Q2555" s="107" t="s">
        <v>3333</v>
      </c>
      <c r="R2555" s="107" t="s">
        <v>11</v>
      </c>
    </row>
    <row r="2556" spans="2:18" ht="20.100000000000001" customHeight="1" x14ac:dyDescent="0.4">
      <c r="B2556" s="105" t="str">
        <f t="shared" si="118"/>
        <v/>
      </c>
      <c r="C2556" s="105" t="str">
        <f t="shared" si="119"/>
        <v/>
      </c>
      <c r="D2556" s="105" t="str">
        <f t="shared" si="120"/>
        <v/>
      </c>
      <c r="E2556" s="106" t="s">
        <v>2406</v>
      </c>
      <c r="F2556" s="106" t="s">
        <v>2906</v>
      </c>
      <c r="G2556" s="106" t="s">
        <v>697</v>
      </c>
      <c r="H2556" s="106" t="s">
        <v>1027</v>
      </c>
      <c r="I2556" s="106">
        <v>13</v>
      </c>
      <c r="J2556" s="106"/>
      <c r="K2556" s="106"/>
      <c r="L2556" s="106" t="s">
        <v>802</v>
      </c>
      <c r="M2556" s="106" t="s">
        <v>924</v>
      </c>
      <c r="N2556" s="106">
        <v>0.42</v>
      </c>
      <c r="O2556" s="106">
        <v>1.3</v>
      </c>
      <c r="P2556" s="106" t="s">
        <v>2978</v>
      </c>
      <c r="Q2556" s="107" t="s">
        <v>3334</v>
      </c>
      <c r="R2556" s="107" t="s">
        <v>11</v>
      </c>
    </row>
    <row r="2557" spans="2:18" ht="20.100000000000001" customHeight="1" x14ac:dyDescent="0.4">
      <c r="B2557" s="105" t="str">
        <f t="shared" si="118"/>
        <v/>
      </c>
      <c r="C2557" s="105" t="str">
        <f t="shared" si="119"/>
        <v/>
      </c>
      <c r="D2557" s="105" t="str">
        <f t="shared" si="120"/>
        <v/>
      </c>
      <c r="E2557" s="106" t="s">
        <v>2406</v>
      </c>
      <c r="F2557" s="106" t="s">
        <v>2906</v>
      </c>
      <c r="G2557" s="106" t="s">
        <v>697</v>
      </c>
      <c r="H2557" s="106" t="s">
        <v>1027</v>
      </c>
      <c r="I2557" s="106">
        <v>12</v>
      </c>
      <c r="J2557" s="106"/>
      <c r="K2557" s="106"/>
      <c r="L2557" s="106" t="s">
        <v>819</v>
      </c>
      <c r="M2557" s="106" t="s">
        <v>924</v>
      </c>
      <c r="N2557" s="106">
        <v>0.42</v>
      </c>
      <c r="O2557" s="106">
        <v>1.3</v>
      </c>
      <c r="P2557" s="106" t="s">
        <v>2978</v>
      </c>
      <c r="Q2557" s="107" t="s">
        <v>3335</v>
      </c>
      <c r="R2557" s="107" t="s">
        <v>11</v>
      </c>
    </row>
    <row r="2558" spans="2:18" ht="20.100000000000001" customHeight="1" x14ac:dyDescent="0.4">
      <c r="B2558" s="105" t="str">
        <f t="shared" si="118"/>
        <v/>
      </c>
      <c r="C2558" s="105" t="str">
        <f t="shared" si="119"/>
        <v/>
      </c>
      <c r="D2558" s="105" t="str">
        <f t="shared" si="120"/>
        <v/>
      </c>
      <c r="E2558" s="106" t="s">
        <v>2406</v>
      </c>
      <c r="F2558" s="106" t="s">
        <v>2906</v>
      </c>
      <c r="G2558" s="106" t="s">
        <v>710</v>
      </c>
      <c r="H2558" s="106" t="s">
        <v>711</v>
      </c>
      <c r="I2558" s="106">
        <v>13</v>
      </c>
      <c r="J2558" s="106"/>
      <c r="K2558" s="106"/>
      <c r="L2558" s="106" t="s">
        <v>819</v>
      </c>
      <c r="M2558" s="106" t="s">
        <v>924</v>
      </c>
      <c r="N2558" s="106">
        <v>0.42</v>
      </c>
      <c r="O2558" s="106">
        <v>1.3</v>
      </c>
      <c r="P2558" s="106" t="s">
        <v>2978</v>
      </c>
      <c r="Q2558" s="107" t="s">
        <v>3336</v>
      </c>
      <c r="R2558" s="107" t="s">
        <v>11</v>
      </c>
    </row>
    <row r="2559" spans="2:18" ht="20.100000000000001" customHeight="1" x14ac:dyDescent="0.4">
      <c r="B2559" s="105" t="str">
        <f t="shared" si="118"/>
        <v/>
      </c>
      <c r="C2559" s="105" t="str">
        <f t="shared" si="119"/>
        <v/>
      </c>
      <c r="D2559" s="105" t="str">
        <f t="shared" si="120"/>
        <v/>
      </c>
      <c r="E2559" s="106" t="s">
        <v>2406</v>
      </c>
      <c r="F2559" s="106" t="s">
        <v>2906</v>
      </c>
      <c r="G2559" s="106" t="s">
        <v>721</v>
      </c>
      <c r="H2559" s="106" t="s">
        <v>722</v>
      </c>
      <c r="I2559" s="106">
        <v>13</v>
      </c>
      <c r="J2559" s="106"/>
      <c r="K2559" s="106"/>
      <c r="L2559" s="106" t="s">
        <v>802</v>
      </c>
      <c r="M2559" s="106" t="s">
        <v>924</v>
      </c>
      <c r="N2559" s="106">
        <v>0.42</v>
      </c>
      <c r="O2559" s="106">
        <v>1.3</v>
      </c>
      <c r="P2559" s="106" t="s">
        <v>2499</v>
      </c>
      <c r="Q2559" s="107" t="s">
        <v>3337</v>
      </c>
      <c r="R2559" s="107" t="s">
        <v>11</v>
      </c>
    </row>
    <row r="2560" spans="2:18" ht="20.100000000000001" customHeight="1" x14ac:dyDescent="0.4">
      <c r="B2560" s="105" t="str">
        <f t="shared" si="118"/>
        <v/>
      </c>
      <c r="C2560" s="105" t="str">
        <f t="shared" si="119"/>
        <v/>
      </c>
      <c r="D2560" s="105" t="str">
        <f t="shared" si="120"/>
        <v/>
      </c>
      <c r="E2560" s="106" t="s">
        <v>2406</v>
      </c>
      <c r="F2560" s="106" t="s">
        <v>2906</v>
      </c>
      <c r="G2560" s="106" t="s">
        <v>721</v>
      </c>
      <c r="H2560" s="106" t="s">
        <v>722</v>
      </c>
      <c r="I2560" s="106">
        <v>12</v>
      </c>
      <c r="J2560" s="106"/>
      <c r="K2560" s="106"/>
      <c r="L2560" s="106" t="s">
        <v>819</v>
      </c>
      <c r="M2560" s="106" t="s">
        <v>924</v>
      </c>
      <c r="N2560" s="106">
        <v>0.42</v>
      </c>
      <c r="O2560" s="106">
        <v>1.3</v>
      </c>
      <c r="P2560" s="106" t="s">
        <v>2499</v>
      </c>
      <c r="Q2560" s="107" t="s">
        <v>3338</v>
      </c>
      <c r="R2560" s="107" t="s">
        <v>11</v>
      </c>
    </row>
    <row r="2561" spans="2:18" ht="20.100000000000001" customHeight="1" x14ac:dyDescent="0.4">
      <c r="B2561" s="105" t="str">
        <f t="shared" si="118"/>
        <v/>
      </c>
      <c r="C2561" s="105" t="str">
        <f t="shared" si="119"/>
        <v/>
      </c>
      <c r="D2561" s="105" t="str">
        <f t="shared" si="120"/>
        <v/>
      </c>
      <c r="E2561" s="106" t="s">
        <v>2406</v>
      </c>
      <c r="F2561" s="106" t="s">
        <v>2906</v>
      </c>
      <c r="G2561" s="106" t="s">
        <v>773</v>
      </c>
      <c r="H2561" s="106" t="s">
        <v>774</v>
      </c>
      <c r="I2561" s="106">
        <v>12</v>
      </c>
      <c r="J2561" s="106"/>
      <c r="K2561" s="106"/>
      <c r="L2561" s="106" t="s">
        <v>799</v>
      </c>
      <c r="M2561" s="106" t="s">
        <v>924</v>
      </c>
      <c r="N2561" s="106">
        <v>0.4</v>
      </c>
      <c r="O2561" s="106">
        <v>1.3</v>
      </c>
      <c r="P2561" s="106" t="s">
        <v>2499</v>
      </c>
      <c r="Q2561" s="107" t="s">
        <v>3339</v>
      </c>
      <c r="R2561" s="107" t="s">
        <v>11</v>
      </c>
    </row>
    <row r="2562" spans="2:18" ht="20.100000000000001" customHeight="1" x14ac:dyDescent="0.4">
      <c r="B2562" s="105" t="str">
        <f t="shared" si="118"/>
        <v/>
      </c>
      <c r="C2562" s="105" t="str">
        <f t="shared" si="119"/>
        <v/>
      </c>
      <c r="D2562" s="105" t="str">
        <f t="shared" si="120"/>
        <v/>
      </c>
      <c r="E2562" s="106" t="s">
        <v>2406</v>
      </c>
      <c r="F2562" s="106" t="s">
        <v>2906</v>
      </c>
      <c r="G2562" s="106" t="s">
        <v>778</v>
      </c>
      <c r="H2562" s="106" t="s">
        <v>779</v>
      </c>
      <c r="I2562" s="106">
        <v>12</v>
      </c>
      <c r="J2562" s="106"/>
      <c r="K2562" s="106"/>
      <c r="L2562" s="106" t="s">
        <v>799</v>
      </c>
      <c r="M2562" s="106" t="s">
        <v>924</v>
      </c>
      <c r="N2562" s="106">
        <v>0.4</v>
      </c>
      <c r="O2562" s="106">
        <v>1.3</v>
      </c>
      <c r="P2562" s="106" t="s">
        <v>2499</v>
      </c>
      <c r="Q2562" s="107" t="s">
        <v>3340</v>
      </c>
      <c r="R2562" s="107" t="s">
        <v>11</v>
      </c>
    </row>
    <row r="2563" spans="2:18" ht="20.100000000000001" customHeight="1" x14ac:dyDescent="0.4">
      <c r="B2563" s="105" t="str">
        <f t="shared" si="118"/>
        <v/>
      </c>
      <c r="C2563" s="105" t="str">
        <f t="shared" si="119"/>
        <v/>
      </c>
      <c r="D2563" s="105" t="str">
        <f t="shared" si="120"/>
        <v/>
      </c>
      <c r="E2563" s="106" t="s">
        <v>2406</v>
      </c>
      <c r="F2563" s="106" t="s">
        <v>2906</v>
      </c>
      <c r="G2563" s="106" t="s">
        <v>782</v>
      </c>
      <c r="H2563" s="106" t="s">
        <v>783</v>
      </c>
      <c r="I2563" s="106">
        <v>12</v>
      </c>
      <c r="J2563" s="106"/>
      <c r="K2563" s="106"/>
      <c r="L2563" s="106" t="s">
        <v>799</v>
      </c>
      <c r="M2563" s="106" t="s">
        <v>924</v>
      </c>
      <c r="N2563" s="106">
        <v>0.28999999999999998</v>
      </c>
      <c r="O2563" s="106">
        <v>1.3</v>
      </c>
      <c r="P2563" s="106" t="s">
        <v>2499</v>
      </c>
      <c r="Q2563" s="107" t="s">
        <v>3341</v>
      </c>
      <c r="R2563" s="107" t="s">
        <v>11</v>
      </c>
    </row>
    <row r="2564" spans="2:18" ht="20.100000000000001" customHeight="1" x14ac:dyDescent="0.4">
      <c r="B2564" s="105" t="str">
        <f t="shared" si="118"/>
        <v/>
      </c>
      <c r="C2564" s="105" t="str">
        <f t="shared" si="119"/>
        <v/>
      </c>
      <c r="D2564" s="105" t="str">
        <f t="shared" si="120"/>
        <v/>
      </c>
      <c r="E2564" s="106" t="s">
        <v>2406</v>
      </c>
      <c r="F2564" s="106" t="s">
        <v>2906</v>
      </c>
      <c r="G2564" s="106" t="s">
        <v>2437</v>
      </c>
      <c r="H2564" s="106" t="s">
        <v>2438</v>
      </c>
      <c r="I2564" s="106">
        <v>12</v>
      </c>
      <c r="J2564" s="106"/>
      <c r="K2564" s="106"/>
      <c r="L2564" s="106" t="s">
        <v>799</v>
      </c>
      <c r="M2564" s="106" t="s">
        <v>924</v>
      </c>
      <c r="N2564" s="106">
        <v>0.39</v>
      </c>
      <c r="O2564" s="106">
        <v>1.3</v>
      </c>
      <c r="P2564" s="106" t="s">
        <v>2499</v>
      </c>
      <c r="Q2564" s="107" t="s">
        <v>3342</v>
      </c>
      <c r="R2564" s="107" t="s">
        <v>11</v>
      </c>
    </row>
    <row r="2565" spans="2:18" ht="20.100000000000001" customHeight="1" x14ac:dyDescent="0.4">
      <c r="B2565" s="105" t="str">
        <f t="shared" si="118"/>
        <v/>
      </c>
      <c r="C2565" s="105" t="str">
        <f t="shared" si="119"/>
        <v/>
      </c>
      <c r="D2565" s="105" t="str">
        <f t="shared" si="120"/>
        <v/>
      </c>
      <c r="E2565" s="106" t="s">
        <v>2406</v>
      </c>
      <c r="F2565" s="106" t="s">
        <v>2906</v>
      </c>
      <c r="G2565" s="106" t="s">
        <v>2442</v>
      </c>
      <c r="H2565" s="106" t="s">
        <v>2443</v>
      </c>
      <c r="I2565" s="106">
        <v>12</v>
      </c>
      <c r="J2565" s="106"/>
      <c r="K2565" s="106"/>
      <c r="L2565" s="106" t="s">
        <v>799</v>
      </c>
      <c r="M2565" s="106" t="s">
        <v>924</v>
      </c>
      <c r="N2565" s="106">
        <v>0.39</v>
      </c>
      <c r="O2565" s="106">
        <v>1.3</v>
      </c>
      <c r="P2565" s="106" t="s">
        <v>2499</v>
      </c>
      <c r="Q2565" s="107" t="s">
        <v>3343</v>
      </c>
      <c r="R2565" s="107" t="s">
        <v>11</v>
      </c>
    </row>
    <row r="2566" spans="2:18" ht="20.100000000000001" customHeight="1" x14ac:dyDescent="0.4">
      <c r="B2566" s="105" t="str">
        <f t="shared" si="118"/>
        <v/>
      </c>
      <c r="C2566" s="105" t="str">
        <f t="shared" si="119"/>
        <v/>
      </c>
      <c r="D2566" s="105" t="str">
        <f t="shared" si="120"/>
        <v/>
      </c>
      <c r="E2566" s="106" t="s">
        <v>2406</v>
      </c>
      <c r="F2566" s="106" t="s">
        <v>2906</v>
      </c>
      <c r="G2566" s="106" t="s">
        <v>697</v>
      </c>
      <c r="H2566" s="106" t="s">
        <v>802</v>
      </c>
      <c r="I2566" s="106">
        <v>13</v>
      </c>
      <c r="J2566" s="106"/>
      <c r="K2566" s="106"/>
      <c r="L2566" s="106" t="s">
        <v>1027</v>
      </c>
      <c r="M2566" s="106" t="s">
        <v>924</v>
      </c>
      <c r="N2566" s="106">
        <v>0.37</v>
      </c>
      <c r="O2566" s="106">
        <v>1.3</v>
      </c>
      <c r="P2566" s="106" t="s">
        <v>2499</v>
      </c>
      <c r="Q2566" s="107" t="s">
        <v>3344</v>
      </c>
      <c r="R2566" s="107" t="s">
        <v>11</v>
      </c>
    </row>
    <row r="2567" spans="2:18" ht="20.100000000000001" customHeight="1" x14ac:dyDescent="0.4">
      <c r="B2567" s="105" t="str">
        <f t="shared" si="118"/>
        <v/>
      </c>
      <c r="C2567" s="105" t="str">
        <f t="shared" si="119"/>
        <v/>
      </c>
      <c r="D2567" s="105" t="str">
        <f t="shared" si="120"/>
        <v/>
      </c>
      <c r="E2567" s="106" t="s">
        <v>2406</v>
      </c>
      <c r="F2567" s="106" t="s">
        <v>2906</v>
      </c>
      <c r="G2567" s="106" t="s">
        <v>721</v>
      </c>
      <c r="H2567" s="106" t="s">
        <v>802</v>
      </c>
      <c r="I2567" s="106">
        <v>13</v>
      </c>
      <c r="J2567" s="106"/>
      <c r="K2567" s="106"/>
      <c r="L2567" s="106" t="s">
        <v>722</v>
      </c>
      <c r="M2567" s="106" t="s">
        <v>924</v>
      </c>
      <c r="N2567" s="106">
        <v>0.37</v>
      </c>
      <c r="O2567" s="106">
        <v>1.3</v>
      </c>
      <c r="P2567" s="106" t="s">
        <v>2499</v>
      </c>
      <c r="Q2567" s="107" t="s">
        <v>3345</v>
      </c>
      <c r="R2567" s="107" t="s">
        <v>11</v>
      </c>
    </row>
    <row r="2568" spans="2:18" ht="20.100000000000001" customHeight="1" x14ac:dyDescent="0.4">
      <c r="B2568" s="105" t="str">
        <f t="shared" si="118"/>
        <v/>
      </c>
      <c r="C2568" s="105" t="str">
        <f t="shared" si="119"/>
        <v/>
      </c>
      <c r="D2568" s="105" t="str">
        <f t="shared" si="120"/>
        <v/>
      </c>
      <c r="E2568" s="106" t="s">
        <v>2406</v>
      </c>
      <c r="F2568" s="106" t="s">
        <v>2906</v>
      </c>
      <c r="G2568" s="106" t="s">
        <v>773</v>
      </c>
      <c r="H2568" s="106" t="s">
        <v>799</v>
      </c>
      <c r="I2568" s="106">
        <v>12</v>
      </c>
      <c r="J2568" s="106"/>
      <c r="K2568" s="106"/>
      <c r="L2568" s="106" t="s">
        <v>774</v>
      </c>
      <c r="M2568" s="106" t="s">
        <v>924</v>
      </c>
      <c r="N2568" s="106">
        <v>0.37</v>
      </c>
      <c r="O2568" s="106">
        <v>1.3</v>
      </c>
      <c r="P2568" s="106" t="s">
        <v>2499</v>
      </c>
      <c r="Q2568" s="107" t="s">
        <v>3346</v>
      </c>
      <c r="R2568" s="107" t="s">
        <v>11</v>
      </c>
    </row>
    <row r="2569" spans="2:18" ht="20.100000000000001" customHeight="1" x14ac:dyDescent="0.4">
      <c r="B2569" s="105" t="str">
        <f t="shared" si="118"/>
        <v/>
      </c>
      <c r="C2569" s="105" t="str">
        <f t="shared" si="119"/>
        <v/>
      </c>
      <c r="D2569" s="105" t="str">
        <f t="shared" si="120"/>
        <v/>
      </c>
      <c r="E2569" s="106" t="s">
        <v>2406</v>
      </c>
      <c r="F2569" s="106" t="s">
        <v>2906</v>
      </c>
      <c r="G2569" s="106" t="s">
        <v>778</v>
      </c>
      <c r="H2569" s="106" t="s">
        <v>799</v>
      </c>
      <c r="I2569" s="106">
        <v>12</v>
      </c>
      <c r="J2569" s="106"/>
      <c r="K2569" s="106"/>
      <c r="L2569" s="106" t="s">
        <v>779</v>
      </c>
      <c r="M2569" s="106" t="s">
        <v>924</v>
      </c>
      <c r="N2569" s="106">
        <v>0.37</v>
      </c>
      <c r="O2569" s="106">
        <v>1.3</v>
      </c>
      <c r="P2569" s="106" t="s">
        <v>2499</v>
      </c>
      <c r="Q2569" s="107" t="s">
        <v>3347</v>
      </c>
      <c r="R2569" s="107" t="s">
        <v>11</v>
      </c>
    </row>
    <row r="2570" spans="2:18" ht="20.100000000000001" customHeight="1" x14ac:dyDescent="0.4">
      <c r="B2570" s="105" t="str">
        <f t="shared" si="118"/>
        <v/>
      </c>
      <c r="C2570" s="105" t="str">
        <f t="shared" si="119"/>
        <v/>
      </c>
      <c r="D2570" s="105" t="str">
        <f t="shared" si="120"/>
        <v/>
      </c>
      <c r="E2570" s="106" t="s">
        <v>2406</v>
      </c>
      <c r="F2570" s="106" t="s">
        <v>2906</v>
      </c>
      <c r="G2570" s="106" t="s">
        <v>782</v>
      </c>
      <c r="H2570" s="106" t="s">
        <v>799</v>
      </c>
      <c r="I2570" s="106">
        <v>12</v>
      </c>
      <c r="J2570" s="106"/>
      <c r="K2570" s="106"/>
      <c r="L2570" s="106" t="s">
        <v>783</v>
      </c>
      <c r="M2570" s="106" t="s">
        <v>924</v>
      </c>
      <c r="N2570" s="106">
        <v>0.34</v>
      </c>
      <c r="O2570" s="106">
        <v>1.3</v>
      </c>
      <c r="P2570" s="106" t="s">
        <v>2499</v>
      </c>
      <c r="Q2570" s="107" t="s">
        <v>3348</v>
      </c>
      <c r="R2570" s="107" t="s">
        <v>11</v>
      </c>
    </row>
    <row r="2571" spans="2:18" ht="20.100000000000001" customHeight="1" x14ac:dyDescent="0.4">
      <c r="B2571" s="105" t="str">
        <f t="shared" si="118"/>
        <v/>
      </c>
      <c r="C2571" s="105" t="str">
        <f t="shared" si="119"/>
        <v/>
      </c>
      <c r="D2571" s="105" t="str">
        <f t="shared" si="120"/>
        <v/>
      </c>
      <c r="E2571" s="106" t="s">
        <v>2406</v>
      </c>
      <c r="F2571" s="106" t="s">
        <v>2906</v>
      </c>
      <c r="G2571" s="106" t="s">
        <v>2437</v>
      </c>
      <c r="H2571" s="106" t="s">
        <v>799</v>
      </c>
      <c r="I2571" s="106">
        <v>12</v>
      </c>
      <c r="J2571" s="106"/>
      <c r="K2571" s="106"/>
      <c r="L2571" s="106" t="s">
        <v>2438</v>
      </c>
      <c r="M2571" s="106" t="s">
        <v>924</v>
      </c>
      <c r="N2571" s="106">
        <v>0.36</v>
      </c>
      <c r="O2571" s="106">
        <v>1.3</v>
      </c>
      <c r="P2571" s="106" t="s">
        <v>2499</v>
      </c>
      <c r="Q2571" s="107" t="s">
        <v>3349</v>
      </c>
      <c r="R2571" s="107" t="s">
        <v>11</v>
      </c>
    </row>
    <row r="2572" spans="2:18" ht="20.100000000000001" customHeight="1" x14ac:dyDescent="0.4">
      <c r="B2572" s="105" t="str">
        <f t="shared" si="118"/>
        <v/>
      </c>
      <c r="C2572" s="105" t="str">
        <f t="shared" si="119"/>
        <v/>
      </c>
      <c r="D2572" s="105" t="str">
        <f t="shared" si="120"/>
        <v/>
      </c>
      <c r="E2572" s="106" t="s">
        <v>2406</v>
      </c>
      <c r="F2572" s="106" t="s">
        <v>2906</v>
      </c>
      <c r="G2572" s="106" t="s">
        <v>2442</v>
      </c>
      <c r="H2572" s="106" t="s">
        <v>799</v>
      </c>
      <c r="I2572" s="106">
        <v>12</v>
      </c>
      <c r="J2572" s="106"/>
      <c r="K2572" s="106"/>
      <c r="L2572" s="106" t="s">
        <v>2443</v>
      </c>
      <c r="M2572" s="106" t="s">
        <v>924</v>
      </c>
      <c r="N2572" s="106">
        <v>0.36</v>
      </c>
      <c r="O2572" s="106">
        <v>1.3</v>
      </c>
      <c r="P2572" s="106" t="s">
        <v>2499</v>
      </c>
      <c r="Q2572" s="107" t="s">
        <v>3350</v>
      </c>
      <c r="R2572" s="107" t="s">
        <v>11</v>
      </c>
    </row>
    <row r="2573" spans="2:18" ht="20.100000000000001" customHeight="1" x14ac:dyDescent="0.4">
      <c r="B2573" s="105" t="str">
        <f t="shared" si="118"/>
        <v/>
      </c>
      <c r="C2573" s="105" t="str">
        <f t="shared" si="119"/>
        <v/>
      </c>
      <c r="D2573" s="105" t="str">
        <f t="shared" si="120"/>
        <v/>
      </c>
      <c r="E2573" s="106" t="s">
        <v>2406</v>
      </c>
      <c r="F2573" s="106" t="s">
        <v>2829</v>
      </c>
      <c r="G2573" s="106" t="s">
        <v>697</v>
      </c>
      <c r="H2573" s="106" t="s">
        <v>1389</v>
      </c>
      <c r="I2573" s="106">
        <v>12</v>
      </c>
      <c r="J2573" s="106"/>
      <c r="K2573" s="106"/>
      <c r="L2573" s="106" t="s">
        <v>1248</v>
      </c>
      <c r="M2573" s="106" t="s">
        <v>924</v>
      </c>
      <c r="N2573" s="106">
        <v>0.56000000000000005</v>
      </c>
      <c r="O2573" s="106">
        <v>1.3</v>
      </c>
      <c r="P2573" s="106" t="s">
        <v>2511</v>
      </c>
      <c r="Q2573" s="107" t="s">
        <v>3351</v>
      </c>
      <c r="R2573" s="107" t="s">
        <v>12</v>
      </c>
    </row>
    <row r="2574" spans="2:18" ht="20.100000000000001" customHeight="1" x14ac:dyDescent="0.4">
      <c r="B2574" s="105" t="str">
        <f t="shared" si="118"/>
        <v/>
      </c>
      <c r="C2574" s="105" t="str">
        <f t="shared" si="119"/>
        <v/>
      </c>
      <c r="D2574" s="105" t="str">
        <f t="shared" si="120"/>
        <v/>
      </c>
      <c r="E2574" s="106" t="s">
        <v>2406</v>
      </c>
      <c r="F2574" s="106" t="s">
        <v>2829</v>
      </c>
      <c r="G2574" s="106" t="s">
        <v>697</v>
      </c>
      <c r="H2574" s="106" t="s">
        <v>1248</v>
      </c>
      <c r="I2574" s="106">
        <v>12</v>
      </c>
      <c r="J2574" s="106"/>
      <c r="K2574" s="106"/>
      <c r="L2574" s="106" t="s">
        <v>1389</v>
      </c>
      <c r="M2574" s="106" t="s">
        <v>924</v>
      </c>
      <c r="N2574" s="106">
        <v>0.52</v>
      </c>
      <c r="O2574" s="106">
        <v>1.3</v>
      </c>
      <c r="P2574" s="106" t="s">
        <v>2511</v>
      </c>
      <c r="Q2574" s="107" t="s">
        <v>3352</v>
      </c>
      <c r="R2574" s="107" t="s">
        <v>12</v>
      </c>
    </row>
    <row r="2575" spans="2:18" ht="20.100000000000001" customHeight="1" x14ac:dyDescent="0.4">
      <c r="B2575" s="105" t="str">
        <f t="shared" si="118"/>
        <v/>
      </c>
      <c r="C2575" s="105" t="str">
        <f t="shared" si="119"/>
        <v/>
      </c>
      <c r="D2575" s="105" t="str">
        <f t="shared" si="120"/>
        <v/>
      </c>
      <c r="E2575" s="106" t="s">
        <v>2406</v>
      </c>
      <c r="F2575" s="106" t="s">
        <v>2407</v>
      </c>
      <c r="G2575" s="106" t="s">
        <v>697</v>
      </c>
      <c r="H2575" s="106" t="s">
        <v>1389</v>
      </c>
      <c r="I2575" s="106">
        <v>12</v>
      </c>
      <c r="J2575" s="106"/>
      <c r="K2575" s="106"/>
      <c r="L2575" s="106" t="s">
        <v>1218</v>
      </c>
      <c r="M2575" s="106" t="s">
        <v>924</v>
      </c>
      <c r="N2575" s="106">
        <v>0.45</v>
      </c>
      <c r="O2575" s="106">
        <v>1.3</v>
      </c>
      <c r="P2575" s="106" t="s">
        <v>2511</v>
      </c>
      <c r="Q2575" s="107" t="s">
        <v>3353</v>
      </c>
      <c r="R2575" s="107" t="s">
        <v>12</v>
      </c>
    </row>
    <row r="2576" spans="2:18" ht="20.100000000000001" customHeight="1" x14ac:dyDescent="0.4">
      <c r="B2576" s="105" t="str">
        <f t="shared" si="118"/>
        <v/>
      </c>
      <c r="C2576" s="105" t="str">
        <f t="shared" si="119"/>
        <v/>
      </c>
      <c r="D2576" s="105" t="str">
        <f t="shared" si="120"/>
        <v/>
      </c>
      <c r="E2576" s="106" t="s">
        <v>2406</v>
      </c>
      <c r="F2576" s="106" t="s">
        <v>2447</v>
      </c>
      <c r="G2576" s="106" t="s">
        <v>697</v>
      </c>
      <c r="H2576" s="106" t="s">
        <v>1218</v>
      </c>
      <c r="I2576" s="106">
        <v>12</v>
      </c>
      <c r="J2576" s="106"/>
      <c r="K2576" s="106"/>
      <c r="L2576" s="106" t="s">
        <v>1389</v>
      </c>
      <c r="M2576" s="106" t="s">
        <v>924</v>
      </c>
      <c r="N2576" s="106">
        <v>0.38</v>
      </c>
      <c r="O2576" s="106">
        <v>1.3</v>
      </c>
      <c r="P2576" s="106" t="s">
        <v>2511</v>
      </c>
      <c r="Q2576" s="107" t="s">
        <v>3354</v>
      </c>
      <c r="R2576" s="107" t="s">
        <v>12</v>
      </c>
    </row>
    <row r="2577" spans="2:18" ht="20.100000000000001" customHeight="1" x14ac:dyDescent="0.4">
      <c r="B2577" s="105" t="str">
        <f t="shared" ref="B2577:B2640" si="121">IF(OR($C$11="",$C$12=""),"",IFERROR(IF(AND($U$23&lt;&gt;R2577,$V$23&lt;&gt;R2577),"－",IF(AND(COUNTIF($C$11,"*樹脂スペーサー*")&gt;0,OR(M2577="空気",F2577="一般",F2577="一般ＰＧ")),"－",IF(AND($W$26&gt;0,$W$26&gt;=O2577),$U$26,IF(AND($W$27&gt;0,$W$27&gt;=O2577),$U$27,IF(AND($W$28&gt;0,$W$28&gt;=O2577),$U$28,IF(AND($W$29&gt;0,$W$29&gt;=O2577),$U$29,IF(AND($W$30&gt;0,$W$30&gt;=O2577),$U$30,IF(AND($W$31&gt;0,$W$31&gt;=O2577),$U$31,IF(AND($W$32&gt;0,$W$32&gt;=O2577),$U$32,"－"))))))))),"－"))</f>
        <v/>
      </c>
      <c r="C2577" s="105" t="str">
        <f t="shared" ref="C2577:C2640" si="122">IF(B2577="","",IF(B2577&lt;&gt;"－",VLOOKUP(B2577,$U$26:$V$32,2,FALSE),"－"))</f>
        <v/>
      </c>
      <c r="D2577" s="105" t="str">
        <f t="shared" ref="D2577:D2640" si="123">IF($H$10="","",IF($V$39&lt;&gt;"断熱等","－",IF(AND(COUNTIF($V$35,"*樹脂スペーサー*")&gt;0,OR(M2577="空気",F2577="一般",F2577="一般ＰＧ")),"－",IF(AND($V$36&lt;&gt;R2577,$W$36&lt;&gt;R2577),"－",IF(MID($H$10,10,1)="Z",IF(N2577&lt;=0.65,"○","－"),IF($V$37&gt;=O2577,"○","－"))))))</f>
        <v/>
      </c>
      <c r="E2577" s="106" t="s">
        <v>2406</v>
      </c>
      <c r="F2577" s="106" t="s">
        <v>2829</v>
      </c>
      <c r="G2577" s="106" t="s">
        <v>697</v>
      </c>
      <c r="H2577" s="106" t="s">
        <v>707</v>
      </c>
      <c r="I2577" s="106">
        <v>12</v>
      </c>
      <c r="J2577" s="106"/>
      <c r="K2577" s="106"/>
      <c r="L2577" s="106" t="s">
        <v>729</v>
      </c>
      <c r="M2577" s="106" t="s">
        <v>924</v>
      </c>
      <c r="N2577" s="106">
        <v>0.57999999999999996</v>
      </c>
      <c r="O2577" s="106">
        <v>1.3</v>
      </c>
      <c r="P2577" s="106" t="s">
        <v>3355</v>
      </c>
      <c r="Q2577" s="107" t="s">
        <v>3356</v>
      </c>
      <c r="R2577" s="107" t="s">
        <v>253</v>
      </c>
    </row>
    <row r="2578" spans="2:18" ht="20.100000000000001" customHeight="1" x14ac:dyDescent="0.4">
      <c r="B2578" s="105" t="str">
        <f t="shared" si="121"/>
        <v/>
      </c>
      <c r="C2578" s="105" t="str">
        <f t="shared" si="122"/>
        <v/>
      </c>
      <c r="D2578" s="105" t="str">
        <f t="shared" si="123"/>
        <v/>
      </c>
      <c r="E2578" s="106" t="s">
        <v>2406</v>
      </c>
      <c r="F2578" s="106" t="s">
        <v>2829</v>
      </c>
      <c r="G2578" s="106" t="s">
        <v>697</v>
      </c>
      <c r="H2578" s="106" t="s">
        <v>729</v>
      </c>
      <c r="I2578" s="106">
        <v>12</v>
      </c>
      <c r="J2578" s="106"/>
      <c r="K2578" s="106"/>
      <c r="L2578" s="106" t="s">
        <v>707</v>
      </c>
      <c r="M2578" s="106" t="s">
        <v>924</v>
      </c>
      <c r="N2578" s="106">
        <v>0.54</v>
      </c>
      <c r="O2578" s="106">
        <v>1.3</v>
      </c>
      <c r="P2578" s="106" t="s">
        <v>714</v>
      </c>
      <c r="Q2578" s="107" t="s">
        <v>3357</v>
      </c>
      <c r="R2578" s="107" t="s">
        <v>253</v>
      </c>
    </row>
    <row r="2579" spans="2:18" ht="20.100000000000001" customHeight="1" x14ac:dyDescent="0.4">
      <c r="B2579" s="105" t="str">
        <f t="shared" si="121"/>
        <v/>
      </c>
      <c r="C2579" s="105" t="str">
        <f t="shared" si="122"/>
        <v/>
      </c>
      <c r="D2579" s="105" t="str">
        <f t="shared" si="123"/>
        <v/>
      </c>
      <c r="E2579" s="106" t="s">
        <v>2406</v>
      </c>
      <c r="F2579" s="106" t="s">
        <v>2407</v>
      </c>
      <c r="G2579" s="106" t="s">
        <v>697</v>
      </c>
      <c r="H2579" s="106" t="s">
        <v>707</v>
      </c>
      <c r="I2579" s="106">
        <v>12</v>
      </c>
      <c r="J2579" s="106"/>
      <c r="K2579" s="106"/>
      <c r="L2579" s="106" t="s">
        <v>706</v>
      </c>
      <c r="M2579" s="106" t="s">
        <v>924</v>
      </c>
      <c r="N2579" s="106">
        <v>0.46</v>
      </c>
      <c r="O2579" s="106">
        <v>1.3</v>
      </c>
      <c r="P2579" s="106" t="s">
        <v>714</v>
      </c>
      <c r="Q2579" s="107" t="s">
        <v>3358</v>
      </c>
      <c r="R2579" s="107" t="s">
        <v>253</v>
      </c>
    </row>
    <row r="2580" spans="2:18" ht="20.100000000000001" customHeight="1" x14ac:dyDescent="0.4">
      <c r="B2580" s="105" t="str">
        <f t="shared" si="121"/>
        <v/>
      </c>
      <c r="C2580" s="105" t="str">
        <f t="shared" si="122"/>
        <v/>
      </c>
      <c r="D2580" s="105" t="str">
        <f t="shared" si="123"/>
        <v/>
      </c>
      <c r="E2580" s="106" t="s">
        <v>2406</v>
      </c>
      <c r="F2580" s="106" t="s">
        <v>2447</v>
      </c>
      <c r="G2580" s="106" t="s">
        <v>697</v>
      </c>
      <c r="H2580" s="106" t="s">
        <v>706</v>
      </c>
      <c r="I2580" s="106">
        <v>12</v>
      </c>
      <c r="J2580" s="106"/>
      <c r="K2580" s="106"/>
      <c r="L2580" s="106" t="s">
        <v>707</v>
      </c>
      <c r="M2580" s="106" t="s">
        <v>924</v>
      </c>
      <c r="N2580" s="106">
        <v>0.38</v>
      </c>
      <c r="O2580" s="106">
        <v>1.3</v>
      </c>
      <c r="P2580" s="106" t="s">
        <v>3355</v>
      </c>
      <c r="Q2580" s="107" t="s">
        <v>3359</v>
      </c>
      <c r="R2580" s="107" t="s">
        <v>253</v>
      </c>
    </row>
    <row r="2581" spans="2:18" ht="20.100000000000001" customHeight="1" x14ac:dyDescent="0.4">
      <c r="B2581" s="105" t="str">
        <f t="shared" si="121"/>
        <v/>
      </c>
      <c r="C2581" s="105" t="str">
        <f t="shared" si="122"/>
        <v/>
      </c>
      <c r="D2581" s="105" t="str">
        <f t="shared" si="123"/>
        <v/>
      </c>
      <c r="E2581" s="106" t="s">
        <v>2406</v>
      </c>
      <c r="F2581" s="106" t="s">
        <v>2906</v>
      </c>
      <c r="G2581" s="106" t="s">
        <v>697</v>
      </c>
      <c r="H2581" s="106" t="s">
        <v>707</v>
      </c>
      <c r="I2581" s="106">
        <v>12</v>
      </c>
      <c r="J2581" s="106"/>
      <c r="K2581" s="106"/>
      <c r="L2581" s="106" t="s">
        <v>799</v>
      </c>
      <c r="M2581" s="106" t="s">
        <v>924</v>
      </c>
      <c r="N2581" s="106">
        <v>0.43</v>
      </c>
      <c r="O2581" s="106">
        <v>1.3</v>
      </c>
      <c r="P2581" s="106" t="s">
        <v>3355</v>
      </c>
      <c r="Q2581" s="107" t="s">
        <v>3360</v>
      </c>
      <c r="R2581" s="107" t="s">
        <v>253</v>
      </c>
    </row>
    <row r="2582" spans="2:18" ht="20.100000000000001" customHeight="1" x14ac:dyDescent="0.4">
      <c r="B2582" s="105" t="str">
        <f t="shared" si="121"/>
        <v/>
      </c>
      <c r="C2582" s="105" t="str">
        <f t="shared" si="122"/>
        <v/>
      </c>
      <c r="D2582" s="105" t="str">
        <f t="shared" si="123"/>
        <v/>
      </c>
      <c r="E2582" s="106" t="s">
        <v>2406</v>
      </c>
      <c r="F2582" s="106" t="s">
        <v>2906</v>
      </c>
      <c r="G2582" s="106" t="s">
        <v>697</v>
      </c>
      <c r="H2582" s="106" t="s">
        <v>799</v>
      </c>
      <c r="I2582" s="106">
        <v>12</v>
      </c>
      <c r="J2582" s="106"/>
      <c r="K2582" s="106"/>
      <c r="L2582" s="106" t="s">
        <v>707</v>
      </c>
      <c r="M2582" s="106" t="s">
        <v>924</v>
      </c>
      <c r="N2582" s="106">
        <v>0.37</v>
      </c>
      <c r="O2582" s="106">
        <v>1.3</v>
      </c>
      <c r="P2582" s="106" t="s">
        <v>714</v>
      </c>
      <c r="Q2582" s="107" t="s">
        <v>3361</v>
      </c>
      <c r="R2582" s="107" t="s">
        <v>253</v>
      </c>
    </row>
    <row r="2583" spans="2:18" ht="20.100000000000001" customHeight="1" x14ac:dyDescent="0.4">
      <c r="B2583" s="105" t="str">
        <f t="shared" si="121"/>
        <v/>
      </c>
      <c r="C2583" s="105" t="str">
        <f t="shared" si="122"/>
        <v/>
      </c>
      <c r="D2583" s="105" t="str">
        <f t="shared" si="123"/>
        <v/>
      </c>
      <c r="E2583" s="106" t="s">
        <v>695</v>
      </c>
      <c r="F2583" s="106" t="s">
        <v>1841</v>
      </c>
      <c r="G2583" s="106" t="s">
        <v>697</v>
      </c>
      <c r="H2583" s="106" t="s">
        <v>1027</v>
      </c>
      <c r="I2583" s="106">
        <v>8</v>
      </c>
      <c r="J2583" s="106" t="s">
        <v>699</v>
      </c>
      <c r="K2583" s="106">
        <v>8</v>
      </c>
      <c r="L2583" s="106" t="s">
        <v>765</v>
      </c>
      <c r="M2583" s="106" t="s">
        <v>924</v>
      </c>
      <c r="N2583" s="106">
        <v>0.53</v>
      </c>
      <c r="O2583" s="106">
        <v>1.3</v>
      </c>
      <c r="P2583" s="106" t="s">
        <v>714</v>
      </c>
      <c r="Q2583" s="107" t="s">
        <v>3362</v>
      </c>
      <c r="R2583" s="107" t="s">
        <v>275</v>
      </c>
    </row>
    <row r="2584" spans="2:18" ht="20.100000000000001" customHeight="1" x14ac:dyDescent="0.4">
      <c r="B2584" s="105" t="str">
        <f t="shared" si="121"/>
        <v/>
      </c>
      <c r="C2584" s="105" t="str">
        <f t="shared" si="122"/>
        <v/>
      </c>
      <c r="D2584" s="105" t="str">
        <f t="shared" si="123"/>
        <v/>
      </c>
      <c r="E2584" s="106" t="s">
        <v>695</v>
      </c>
      <c r="F2584" s="106" t="s">
        <v>1841</v>
      </c>
      <c r="G2584" s="106" t="s">
        <v>710</v>
      </c>
      <c r="H2584" s="106" t="s">
        <v>1817</v>
      </c>
      <c r="I2584" s="106">
        <v>7</v>
      </c>
      <c r="J2584" s="106" t="s">
        <v>711</v>
      </c>
      <c r="K2584" s="106">
        <v>8</v>
      </c>
      <c r="L2584" s="106" t="s">
        <v>733</v>
      </c>
      <c r="M2584" s="106" t="s">
        <v>924</v>
      </c>
      <c r="N2584" s="106">
        <v>0.53</v>
      </c>
      <c r="O2584" s="106">
        <v>1.3</v>
      </c>
      <c r="P2584" s="106" t="s">
        <v>714</v>
      </c>
      <c r="Q2584" s="107" t="s">
        <v>3363</v>
      </c>
      <c r="R2584" s="107" t="s">
        <v>275</v>
      </c>
    </row>
    <row r="2585" spans="2:18" ht="20.100000000000001" customHeight="1" x14ac:dyDescent="0.4">
      <c r="B2585" s="105" t="str">
        <f t="shared" si="121"/>
        <v/>
      </c>
      <c r="C2585" s="105" t="str">
        <f t="shared" si="122"/>
        <v/>
      </c>
      <c r="D2585" s="105" t="str">
        <f t="shared" si="123"/>
        <v/>
      </c>
      <c r="E2585" s="106" t="s">
        <v>695</v>
      </c>
      <c r="F2585" s="106" t="s">
        <v>1841</v>
      </c>
      <c r="G2585" s="106" t="s">
        <v>721</v>
      </c>
      <c r="H2585" s="106" t="s">
        <v>707</v>
      </c>
      <c r="I2585" s="106">
        <v>8</v>
      </c>
      <c r="J2585" s="106" t="s">
        <v>722</v>
      </c>
      <c r="K2585" s="106">
        <v>8</v>
      </c>
      <c r="L2585" s="106" t="s">
        <v>729</v>
      </c>
      <c r="M2585" s="106" t="s">
        <v>924</v>
      </c>
      <c r="N2585" s="106">
        <v>0.54</v>
      </c>
      <c r="O2585" s="106">
        <v>1.3</v>
      </c>
      <c r="P2585" s="106" t="s">
        <v>714</v>
      </c>
      <c r="Q2585" s="107" t="s">
        <v>3364</v>
      </c>
      <c r="R2585" s="107" t="s">
        <v>275</v>
      </c>
    </row>
    <row r="2586" spans="2:18" ht="20.100000000000001" customHeight="1" x14ac:dyDescent="0.4">
      <c r="B2586" s="105" t="str">
        <f t="shared" si="121"/>
        <v/>
      </c>
      <c r="C2586" s="105" t="str">
        <f t="shared" si="122"/>
        <v/>
      </c>
      <c r="D2586" s="105" t="str">
        <f t="shared" si="123"/>
        <v/>
      </c>
      <c r="E2586" s="106" t="s">
        <v>695</v>
      </c>
      <c r="F2586" s="106" t="s">
        <v>1813</v>
      </c>
      <c r="G2586" s="106" t="s">
        <v>721</v>
      </c>
      <c r="H2586" s="106" t="s">
        <v>1027</v>
      </c>
      <c r="I2586" s="106">
        <v>8</v>
      </c>
      <c r="J2586" s="106" t="s">
        <v>722</v>
      </c>
      <c r="K2586" s="106">
        <v>8</v>
      </c>
      <c r="L2586" s="106" t="s">
        <v>741</v>
      </c>
      <c r="M2586" s="106" t="s">
        <v>924</v>
      </c>
      <c r="N2586" s="106">
        <v>0.52</v>
      </c>
      <c r="O2586" s="106">
        <v>1.3</v>
      </c>
      <c r="P2586" s="106" t="s">
        <v>714</v>
      </c>
      <c r="Q2586" s="107" t="s">
        <v>3365</v>
      </c>
      <c r="R2586" s="107" t="s">
        <v>275</v>
      </c>
    </row>
    <row r="2587" spans="2:18" ht="20.100000000000001" customHeight="1" x14ac:dyDescent="0.4">
      <c r="B2587" s="105" t="str">
        <f t="shared" si="121"/>
        <v/>
      </c>
      <c r="C2587" s="105" t="str">
        <f t="shared" si="122"/>
        <v/>
      </c>
      <c r="D2587" s="105" t="str">
        <f t="shared" si="123"/>
        <v/>
      </c>
      <c r="E2587" s="106" t="s">
        <v>695</v>
      </c>
      <c r="F2587" s="106" t="s">
        <v>1813</v>
      </c>
      <c r="G2587" s="106" t="s">
        <v>773</v>
      </c>
      <c r="H2587" s="106" t="s">
        <v>707</v>
      </c>
      <c r="I2587" s="106">
        <v>8</v>
      </c>
      <c r="J2587" s="106" t="s">
        <v>774</v>
      </c>
      <c r="K2587" s="106">
        <v>8</v>
      </c>
      <c r="L2587" s="106" t="s">
        <v>741</v>
      </c>
      <c r="M2587" s="106" t="s">
        <v>924</v>
      </c>
      <c r="N2587" s="106">
        <v>0.53</v>
      </c>
      <c r="O2587" s="106">
        <v>1.3</v>
      </c>
      <c r="P2587" s="106" t="s">
        <v>714</v>
      </c>
      <c r="Q2587" s="107" t="s">
        <v>3366</v>
      </c>
      <c r="R2587" s="107" t="s">
        <v>275</v>
      </c>
    </row>
    <row r="2588" spans="2:18" ht="20.100000000000001" customHeight="1" x14ac:dyDescent="0.4">
      <c r="B2588" s="105" t="str">
        <f t="shared" si="121"/>
        <v/>
      </c>
      <c r="C2588" s="105" t="str">
        <f t="shared" si="122"/>
        <v/>
      </c>
      <c r="D2588" s="105" t="str">
        <f t="shared" si="123"/>
        <v/>
      </c>
      <c r="E2588" s="106" t="s">
        <v>695</v>
      </c>
      <c r="F2588" s="106" t="s">
        <v>1813</v>
      </c>
      <c r="G2588" s="106" t="s">
        <v>773</v>
      </c>
      <c r="H2588" s="106" t="s">
        <v>1817</v>
      </c>
      <c r="I2588" s="106">
        <v>7</v>
      </c>
      <c r="J2588" s="106" t="s">
        <v>774</v>
      </c>
      <c r="K2588" s="106">
        <v>8</v>
      </c>
      <c r="L2588" s="106" t="s">
        <v>741</v>
      </c>
      <c r="M2588" s="106" t="s">
        <v>924</v>
      </c>
      <c r="N2588" s="106">
        <v>0.52</v>
      </c>
      <c r="O2588" s="106">
        <v>1.3</v>
      </c>
      <c r="P2588" s="106" t="s">
        <v>714</v>
      </c>
      <c r="Q2588" s="107" t="s">
        <v>3367</v>
      </c>
      <c r="R2588" s="107" t="s">
        <v>275</v>
      </c>
    </row>
    <row r="2589" spans="2:18" ht="20.100000000000001" customHeight="1" x14ac:dyDescent="0.4">
      <c r="B2589" s="105" t="str">
        <f t="shared" si="121"/>
        <v/>
      </c>
      <c r="C2589" s="105" t="str">
        <f t="shared" si="122"/>
        <v/>
      </c>
      <c r="D2589" s="105" t="str">
        <f t="shared" si="123"/>
        <v/>
      </c>
      <c r="E2589" s="106" t="s">
        <v>695</v>
      </c>
      <c r="F2589" s="106" t="s">
        <v>1813</v>
      </c>
      <c r="G2589" s="106" t="s">
        <v>778</v>
      </c>
      <c r="H2589" s="106" t="s">
        <v>707</v>
      </c>
      <c r="I2589" s="106">
        <v>8</v>
      </c>
      <c r="J2589" s="106" t="s">
        <v>779</v>
      </c>
      <c r="K2589" s="106">
        <v>8</v>
      </c>
      <c r="L2589" s="106" t="s">
        <v>741</v>
      </c>
      <c r="M2589" s="106" t="s">
        <v>924</v>
      </c>
      <c r="N2589" s="106">
        <v>0.53</v>
      </c>
      <c r="O2589" s="106">
        <v>1.3</v>
      </c>
      <c r="P2589" s="106" t="s">
        <v>714</v>
      </c>
      <c r="Q2589" s="107" t="s">
        <v>3368</v>
      </c>
      <c r="R2589" s="107" t="s">
        <v>275</v>
      </c>
    </row>
    <row r="2590" spans="2:18" ht="20.100000000000001" customHeight="1" x14ac:dyDescent="0.4">
      <c r="B2590" s="105" t="str">
        <f t="shared" si="121"/>
        <v/>
      </c>
      <c r="C2590" s="105" t="str">
        <f t="shared" si="122"/>
        <v/>
      </c>
      <c r="D2590" s="105" t="str">
        <f t="shared" si="123"/>
        <v/>
      </c>
      <c r="E2590" s="106" t="s">
        <v>695</v>
      </c>
      <c r="F2590" s="106" t="s">
        <v>1813</v>
      </c>
      <c r="G2590" s="106" t="s">
        <v>778</v>
      </c>
      <c r="H2590" s="106" t="s">
        <v>1817</v>
      </c>
      <c r="I2590" s="106">
        <v>7</v>
      </c>
      <c r="J2590" s="106" t="s">
        <v>779</v>
      </c>
      <c r="K2590" s="106">
        <v>8</v>
      </c>
      <c r="L2590" s="106" t="s">
        <v>741</v>
      </c>
      <c r="M2590" s="106" t="s">
        <v>924</v>
      </c>
      <c r="N2590" s="106">
        <v>0.52</v>
      </c>
      <c r="O2590" s="106">
        <v>1.3</v>
      </c>
      <c r="P2590" s="106" t="s">
        <v>714</v>
      </c>
      <c r="Q2590" s="107" t="s">
        <v>3369</v>
      </c>
      <c r="R2590" s="107" t="s">
        <v>275</v>
      </c>
    </row>
    <row r="2591" spans="2:18" ht="20.100000000000001" customHeight="1" x14ac:dyDescent="0.4">
      <c r="B2591" s="105" t="str">
        <f t="shared" si="121"/>
        <v/>
      </c>
      <c r="C2591" s="105" t="str">
        <f t="shared" si="122"/>
        <v/>
      </c>
      <c r="D2591" s="105" t="str">
        <f t="shared" si="123"/>
        <v/>
      </c>
      <c r="E2591" s="106" t="s">
        <v>695</v>
      </c>
      <c r="F2591" s="106" t="s">
        <v>1813</v>
      </c>
      <c r="G2591" s="106" t="s">
        <v>782</v>
      </c>
      <c r="H2591" s="106" t="s">
        <v>707</v>
      </c>
      <c r="I2591" s="106">
        <v>8</v>
      </c>
      <c r="J2591" s="106" t="s">
        <v>783</v>
      </c>
      <c r="K2591" s="106">
        <v>8</v>
      </c>
      <c r="L2591" s="106" t="s">
        <v>741</v>
      </c>
      <c r="M2591" s="106" t="s">
        <v>924</v>
      </c>
      <c r="N2591" s="106">
        <v>0.43</v>
      </c>
      <c r="O2591" s="106">
        <v>1.3</v>
      </c>
      <c r="P2591" s="106" t="s">
        <v>714</v>
      </c>
      <c r="Q2591" s="107" t="s">
        <v>3370</v>
      </c>
      <c r="R2591" s="107" t="s">
        <v>275</v>
      </c>
    </row>
    <row r="2592" spans="2:18" ht="20.100000000000001" customHeight="1" x14ac:dyDescent="0.4">
      <c r="B2592" s="105" t="str">
        <f t="shared" si="121"/>
        <v/>
      </c>
      <c r="C2592" s="105" t="str">
        <f t="shared" si="122"/>
        <v/>
      </c>
      <c r="D2592" s="105" t="str">
        <f t="shared" si="123"/>
        <v/>
      </c>
      <c r="E2592" s="106" t="s">
        <v>695</v>
      </c>
      <c r="F2592" s="106" t="s">
        <v>1813</v>
      </c>
      <c r="G2592" s="106" t="s">
        <v>782</v>
      </c>
      <c r="H2592" s="106" t="s">
        <v>1817</v>
      </c>
      <c r="I2592" s="106">
        <v>7</v>
      </c>
      <c r="J2592" s="106" t="s">
        <v>783</v>
      </c>
      <c r="K2592" s="106">
        <v>8</v>
      </c>
      <c r="L2592" s="106" t="s">
        <v>741</v>
      </c>
      <c r="M2592" s="106" t="s">
        <v>924</v>
      </c>
      <c r="N2592" s="106">
        <v>0.42</v>
      </c>
      <c r="O2592" s="106">
        <v>1.3</v>
      </c>
      <c r="P2592" s="106" t="s">
        <v>714</v>
      </c>
      <c r="Q2592" s="107" t="s">
        <v>3371</v>
      </c>
      <c r="R2592" s="107" t="s">
        <v>275</v>
      </c>
    </row>
    <row r="2593" spans="2:18" ht="20.100000000000001" customHeight="1" x14ac:dyDescent="0.4">
      <c r="B2593" s="105" t="str">
        <f t="shared" si="121"/>
        <v/>
      </c>
      <c r="C2593" s="105" t="str">
        <f t="shared" si="122"/>
        <v/>
      </c>
      <c r="D2593" s="105" t="str">
        <f t="shared" si="123"/>
        <v/>
      </c>
      <c r="E2593" s="106" t="s">
        <v>695</v>
      </c>
      <c r="F2593" s="106" t="s">
        <v>1813</v>
      </c>
      <c r="G2593" s="106" t="s">
        <v>758</v>
      </c>
      <c r="H2593" s="106" t="s">
        <v>1817</v>
      </c>
      <c r="I2593" s="106">
        <v>8</v>
      </c>
      <c r="J2593" s="106" t="s">
        <v>711</v>
      </c>
      <c r="K2593" s="106">
        <v>8</v>
      </c>
      <c r="L2593" s="106" t="s">
        <v>753</v>
      </c>
      <c r="M2593" s="106" t="s">
        <v>924</v>
      </c>
      <c r="N2593" s="106">
        <v>0.53</v>
      </c>
      <c r="O2593" s="106">
        <v>1.3</v>
      </c>
      <c r="P2593" s="106" t="s">
        <v>714</v>
      </c>
      <c r="Q2593" s="107" t="s">
        <v>3372</v>
      </c>
      <c r="R2593" s="107" t="s">
        <v>275</v>
      </c>
    </row>
    <row r="2594" spans="2:18" ht="20.100000000000001" customHeight="1" x14ac:dyDescent="0.4">
      <c r="B2594" s="105" t="str">
        <f t="shared" si="121"/>
        <v/>
      </c>
      <c r="C2594" s="105" t="str">
        <f t="shared" si="122"/>
        <v/>
      </c>
      <c r="D2594" s="105" t="str">
        <f t="shared" si="123"/>
        <v/>
      </c>
      <c r="E2594" s="106" t="s">
        <v>695</v>
      </c>
      <c r="F2594" s="106" t="s">
        <v>1813</v>
      </c>
      <c r="G2594" s="106" t="s">
        <v>758</v>
      </c>
      <c r="H2594" s="106" t="s">
        <v>1027</v>
      </c>
      <c r="I2594" s="106">
        <v>7</v>
      </c>
      <c r="J2594" s="106" t="s">
        <v>711</v>
      </c>
      <c r="K2594" s="106">
        <v>8</v>
      </c>
      <c r="L2594" s="106" t="s">
        <v>753</v>
      </c>
      <c r="M2594" s="106" t="s">
        <v>924</v>
      </c>
      <c r="N2594" s="106">
        <v>0.52</v>
      </c>
      <c r="O2594" s="106">
        <v>1.3</v>
      </c>
      <c r="P2594" s="106" t="s">
        <v>714</v>
      </c>
      <c r="Q2594" s="107" t="s">
        <v>3373</v>
      </c>
      <c r="R2594" s="107" t="s">
        <v>275</v>
      </c>
    </row>
    <row r="2595" spans="2:18" ht="20.100000000000001" customHeight="1" x14ac:dyDescent="0.4">
      <c r="B2595" s="105" t="str">
        <f t="shared" si="121"/>
        <v/>
      </c>
      <c r="C2595" s="105" t="str">
        <f t="shared" si="122"/>
        <v/>
      </c>
      <c r="D2595" s="105" t="str">
        <f t="shared" si="123"/>
        <v/>
      </c>
      <c r="E2595" s="106" t="s">
        <v>695</v>
      </c>
      <c r="F2595" s="106" t="s">
        <v>1813</v>
      </c>
      <c r="G2595" s="106" t="s">
        <v>788</v>
      </c>
      <c r="H2595" s="106" t="s">
        <v>707</v>
      </c>
      <c r="I2595" s="106">
        <v>8</v>
      </c>
      <c r="J2595" s="106" t="s">
        <v>722</v>
      </c>
      <c r="K2595" s="106">
        <v>8</v>
      </c>
      <c r="L2595" s="106" t="s">
        <v>753</v>
      </c>
      <c r="M2595" s="106" t="s">
        <v>924</v>
      </c>
      <c r="N2595" s="106">
        <v>0.53</v>
      </c>
      <c r="O2595" s="106">
        <v>1.3</v>
      </c>
      <c r="P2595" s="106" t="s">
        <v>714</v>
      </c>
      <c r="Q2595" s="107" t="s">
        <v>3374</v>
      </c>
      <c r="R2595" s="107" t="s">
        <v>275</v>
      </c>
    </row>
    <row r="2596" spans="2:18" ht="20.100000000000001" customHeight="1" x14ac:dyDescent="0.4">
      <c r="B2596" s="105" t="str">
        <f t="shared" si="121"/>
        <v/>
      </c>
      <c r="C2596" s="105" t="str">
        <f t="shared" si="122"/>
        <v/>
      </c>
      <c r="D2596" s="105" t="str">
        <f t="shared" si="123"/>
        <v/>
      </c>
      <c r="E2596" s="106" t="s">
        <v>695</v>
      </c>
      <c r="F2596" s="106" t="s">
        <v>1813</v>
      </c>
      <c r="G2596" s="106" t="s">
        <v>788</v>
      </c>
      <c r="H2596" s="106" t="s">
        <v>1817</v>
      </c>
      <c r="I2596" s="106">
        <v>7</v>
      </c>
      <c r="J2596" s="106" t="s">
        <v>722</v>
      </c>
      <c r="K2596" s="106">
        <v>8</v>
      </c>
      <c r="L2596" s="106" t="s">
        <v>753</v>
      </c>
      <c r="M2596" s="106" t="s">
        <v>924</v>
      </c>
      <c r="N2596" s="106">
        <v>0.53</v>
      </c>
      <c r="O2596" s="106">
        <v>1.3</v>
      </c>
      <c r="P2596" s="106" t="s">
        <v>714</v>
      </c>
      <c r="Q2596" s="107" t="s">
        <v>3375</v>
      </c>
      <c r="R2596" s="107" t="s">
        <v>275</v>
      </c>
    </row>
    <row r="2597" spans="2:18" ht="20.100000000000001" customHeight="1" x14ac:dyDescent="0.4">
      <c r="B2597" s="105" t="str">
        <f t="shared" si="121"/>
        <v/>
      </c>
      <c r="C2597" s="105" t="str">
        <f t="shared" si="122"/>
        <v/>
      </c>
      <c r="D2597" s="105" t="str">
        <f t="shared" si="123"/>
        <v/>
      </c>
      <c r="E2597" s="106" t="s">
        <v>695</v>
      </c>
      <c r="F2597" s="106" t="s">
        <v>1841</v>
      </c>
      <c r="G2597" s="106" t="s">
        <v>710</v>
      </c>
      <c r="H2597" s="106" t="s">
        <v>1027</v>
      </c>
      <c r="I2597" s="106">
        <v>8</v>
      </c>
      <c r="J2597" s="106" t="s">
        <v>1098</v>
      </c>
      <c r="K2597" s="106">
        <v>8</v>
      </c>
      <c r="L2597" s="106" t="s">
        <v>765</v>
      </c>
      <c r="M2597" s="106" t="s">
        <v>924</v>
      </c>
      <c r="N2597" s="106">
        <v>0.52</v>
      </c>
      <c r="O2597" s="106">
        <v>1.3</v>
      </c>
      <c r="P2597" s="106" t="s">
        <v>714</v>
      </c>
      <c r="Q2597" s="107" t="s">
        <v>3376</v>
      </c>
      <c r="R2597" s="107" t="s">
        <v>13</v>
      </c>
    </row>
    <row r="2598" spans="2:18" ht="20.100000000000001" customHeight="1" x14ac:dyDescent="0.4">
      <c r="B2598" s="105" t="str">
        <f t="shared" si="121"/>
        <v/>
      </c>
      <c r="C2598" s="105" t="str">
        <f t="shared" si="122"/>
        <v/>
      </c>
      <c r="D2598" s="105" t="str">
        <f t="shared" si="123"/>
        <v/>
      </c>
      <c r="E2598" s="106" t="s">
        <v>695</v>
      </c>
      <c r="F2598" s="106" t="s">
        <v>1841</v>
      </c>
      <c r="G2598" s="106" t="s">
        <v>721</v>
      </c>
      <c r="H2598" s="106" t="s">
        <v>1389</v>
      </c>
      <c r="I2598" s="106">
        <v>7</v>
      </c>
      <c r="J2598" s="106" t="s">
        <v>722</v>
      </c>
      <c r="K2598" s="106">
        <v>8</v>
      </c>
      <c r="L2598" s="106" t="s">
        <v>1248</v>
      </c>
      <c r="M2598" s="106" t="s">
        <v>924</v>
      </c>
      <c r="N2598" s="106">
        <v>0.51</v>
      </c>
      <c r="O2598" s="106">
        <v>1.3</v>
      </c>
      <c r="P2598" s="106" t="s">
        <v>714</v>
      </c>
      <c r="Q2598" s="107" t="s">
        <v>3377</v>
      </c>
      <c r="R2598" s="107" t="s">
        <v>13</v>
      </c>
    </row>
    <row r="2599" spans="2:18" ht="20.100000000000001" customHeight="1" x14ac:dyDescent="0.4">
      <c r="B2599" s="105" t="str">
        <f t="shared" si="121"/>
        <v/>
      </c>
      <c r="C2599" s="105" t="str">
        <f t="shared" si="122"/>
        <v/>
      </c>
      <c r="D2599" s="105" t="str">
        <f t="shared" si="123"/>
        <v/>
      </c>
      <c r="E2599" s="106" t="s">
        <v>695</v>
      </c>
      <c r="F2599" s="106" t="s">
        <v>1841</v>
      </c>
      <c r="G2599" s="106" t="s">
        <v>773</v>
      </c>
      <c r="H2599" s="106" t="s">
        <v>1027</v>
      </c>
      <c r="I2599" s="106">
        <v>7</v>
      </c>
      <c r="J2599" s="106" t="s">
        <v>774</v>
      </c>
      <c r="K2599" s="106">
        <v>8</v>
      </c>
      <c r="L2599" s="106" t="s">
        <v>765</v>
      </c>
      <c r="M2599" s="106" t="s">
        <v>924</v>
      </c>
      <c r="N2599" s="106">
        <v>0.51</v>
      </c>
      <c r="O2599" s="106">
        <v>1.3</v>
      </c>
      <c r="P2599" s="106" t="s">
        <v>714</v>
      </c>
      <c r="Q2599" s="107" t="s">
        <v>3378</v>
      </c>
      <c r="R2599" s="107" t="s">
        <v>13</v>
      </c>
    </row>
    <row r="2600" spans="2:18" ht="20.100000000000001" customHeight="1" x14ac:dyDescent="0.4">
      <c r="B2600" s="105" t="str">
        <f t="shared" si="121"/>
        <v/>
      </c>
      <c r="C2600" s="105" t="str">
        <f t="shared" si="122"/>
        <v/>
      </c>
      <c r="D2600" s="105" t="str">
        <f t="shared" si="123"/>
        <v/>
      </c>
      <c r="E2600" s="106" t="s">
        <v>695</v>
      </c>
      <c r="F2600" s="106" t="s">
        <v>1841</v>
      </c>
      <c r="G2600" s="106" t="s">
        <v>778</v>
      </c>
      <c r="H2600" s="106" t="s">
        <v>1027</v>
      </c>
      <c r="I2600" s="106">
        <v>7</v>
      </c>
      <c r="J2600" s="106" t="s">
        <v>779</v>
      </c>
      <c r="K2600" s="106">
        <v>8</v>
      </c>
      <c r="L2600" s="106" t="s">
        <v>765</v>
      </c>
      <c r="M2600" s="106" t="s">
        <v>924</v>
      </c>
      <c r="N2600" s="106">
        <v>0.51</v>
      </c>
      <c r="O2600" s="106">
        <v>1.3</v>
      </c>
      <c r="P2600" s="106" t="s">
        <v>714</v>
      </c>
      <c r="Q2600" s="107" t="s">
        <v>3379</v>
      </c>
      <c r="R2600" s="107" t="s">
        <v>13</v>
      </c>
    </row>
    <row r="2601" spans="2:18" ht="20.100000000000001" customHeight="1" x14ac:dyDescent="0.4">
      <c r="B2601" s="105" t="str">
        <f t="shared" si="121"/>
        <v/>
      </c>
      <c r="C2601" s="105" t="str">
        <f t="shared" si="122"/>
        <v/>
      </c>
      <c r="D2601" s="105" t="str">
        <f t="shared" si="123"/>
        <v/>
      </c>
      <c r="E2601" s="106" t="s">
        <v>695</v>
      </c>
      <c r="F2601" s="106" t="s">
        <v>1841</v>
      </c>
      <c r="G2601" s="106" t="s">
        <v>782</v>
      </c>
      <c r="H2601" s="106" t="s">
        <v>1027</v>
      </c>
      <c r="I2601" s="106">
        <v>7</v>
      </c>
      <c r="J2601" s="106" t="s">
        <v>783</v>
      </c>
      <c r="K2601" s="106">
        <v>8</v>
      </c>
      <c r="L2601" s="106" t="s">
        <v>765</v>
      </c>
      <c r="M2601" s="106" t="s">
        <v>924</v>
      </c>
      <c r="N2601" s="106">
        <v>0.41</v>
      </c>
      <c r="O2601" s="106">
        <v>1.3</v>
      </c>
      <c r="P2601" s="106" t="s">
        <v>714</v>
      </c>
      <c r="Q2601" s="107" t="s">
        <v>3380</v>
      </c>
      <c r="R2601" s="107" t="s">
        <v>13</v>
      </c>
    </row>
    <row r="2602" spans="2:18" ht="20.100000000000001" customHeight="1" x14ac:dyDescent="0.4">
      <c r="B2602" s="105" t="str">
        <f t="shared" si="121"/>
        <v/>
      </c>
      <c r="C2602" s="105" t="str">
        <f t="shared" si="122"/>
        <v/>
      </c>
      <c r="D2602" s="105" t="str">
        <f t="shared" si="123"/>
        <v/>
      </c>
      <c r="E2602" s="106" t="s">
        <v>2406</v>
      </c>
      <c r="F2602" s="106" t="s">
        <v>2829</v>
      </c>
      <c r="G2602" s="106" t="s">
        <v>697</v>
      </c>
      <c r="H2602" s="106" t="s">
        <v>707</v>
      </c>
      <c r="I2602" s="106">
        <v>12</v>
      </c>
      <c r="J2602" s="106"/>
      <c r="K2602" s="106"/>
      <c r="L2602" s="106" t="s">
        <v>729</v>
      </c>
      <c r="M2602" s="106" t="s">
        <v>924</v>
      </c>
      <c r="N2602" s="106">
        <v>0.57999999999999996</v>
      </c>
      <c r="O2602" s="106">
        <v>1.3</v>
      </c>
      <c r="P2602" s="106" t="s">
        <v>714</v>
      </c>
      <c r="Q2602" s="107" t="s">
        <v>3381</v>
      </c>
      <c r="R2602" s="107" t="s">
        <v>311</v>
      </c>
    </row>
    <row r="2603" spans="2:18" ht="20.100000000000001" customHeight="1" x14ac:dyDescent="0.4">
      <c r="B2603" s="105" t="str">
        <f t="shared" si="121"/>
        <v/>
      </c>
      <c r="C2603" s="105" t="str">
        <f t="shared" si="122"/>
        <v/>
      </c>
      <c r="D2603" s="105" t="str">
        <f t="shared" si="123"/>
        <v/>
      </c>
      <c r="E2603" s="106" t="s">
        <v>2406</v>
      </c>
      <c r="F2603" s="106" t="s">
        <v>2829</v>
      </c>
      <c r="G2603" s="106" t="s">
        <v>697</v>
      </c>
      <c r="H2603" s="106" t="s">
        <v>1817</v>
      </c>
      <c r="I2603" s="106">
        <v>12</v>
      </c>
      <c r="J2603" s="106"/>
      <c r="K2603" s="106"/>
      <c r="L2603" s="106" t="s">
        <v>733</v>
      </c>
      <c r="M2603" s="106" t="s">
        <v>924</v>
      </c>
      <c r="N2603" s="106">
        <v>0.56999999999999995</v>
      </c>
      <c r="O2603" s="106">
        <v>1.3</v>
      </c>
      <c r="P2603" s="106" t="s">
        <v>714</v>
      </c>
      <c r="Q2603" s="107" t="s">
        <v>3382</v>
      </c>
      <c r="R2603" s="107" t="s">
        <v>311</v>
      </c>
    </row>
    <row r="2604" spans="2:18" ht="20.100000000000001" customHeight="1" x14ac:dyDescent="0.4">
      <c r="B2604" s="105" t="str">
        <f t="shared" si="121"/>
        <v/>
      </c>
      <c r="C2604" s="105" t="str">
        <f t="shared" si="122"/>
        <v/>
      </c>
      <c r="D2604" s="105" t="str">
        <f t="shared" si="123"/>
        <v/>
      </c>
      <c r="E2604" s="106" t="s">
        <v>2406</v>
      </c>
      <c r="F2604" s="106" t="s">
        <v>2829</v>
      </c>
      <c r="G2604" s="106" t="s">
        <v>697</v>
      </c>
      <c r="H2604" s="106" t="s">
        <v>1027</v>
      </c>
      <c r="I2604" s="106">
        <v>12</v>
      </c>
      <c r="J2604" s="106"/>
      <c r="K2604" s="106"/>
      <c r="L2604" s="106" t="s">
        <v>765</v>
      </c>
      <c r="M2604" s="106" t="s">
        <v>924</v>
      </c>
      <c r="N2604" s="106">
        <v>0.56999999999999995</v>
      </c>
      <c r="O2604" s="106">
        <v>1.3</v>
      </c>
      <c r="P2604" s="106" t="s">
        <v>714</v>
      </c>
      <c r="Q2604" s="107" t="s">
        <v>3383</v>
      </c>
      <c r="R2604" s="107" t="s">
        <v>311</v>
      </c>
    </row>
    <row r="2605" spans="2:18" ht="20.100000000000001" customHeight="1" x14ac:dyDescent="0.4">
      <c r="B2605" s="105" t="str">
        <f t="shared" si="121"/>
        <v/>
      </c>
      <c r="C2605" s="105" t="str">
        <f t="shared" si="122"/>
        <v/>
      </c>
      <c r="D2605" s="105" t="str">
        <f t="shared" si="123"/>
        <v/>
      </c>
      <c r="E2605" s="106" t="s">
        <v>2406</v>
      </c>
      <c r="F2605" s="106" t="s">
        <v>2829</v>
      </c>
      <c r="G2605" s="106" t="s">
        <v>710</v>
      </c>
      <c r="H2605" s="106" t="s">
        <v>711</v>
      </c>
      <c r="I2605" s="106">
        <v>12</v>
      </c>
      <c r="J2605" s="106"/>
      <c r="K2605" s="106"/>
      <c r="L2605" s="106" t="s">
        <v>729</v>
      </c>
      <c r="M2605" s="106" t="s">
        <v>924</v>
      </c>
      <c r="N2605" s="106">
        <v>0.57999999999999996</v>
      </c>
      <c r="O2605" s="106">
        <v>1.3</v>
      </c>
      <c r="P2605" s="106" t="s">
        <v>714</v>
      </c>
      <c r="Q2605" s="107" t="s">
        <v>3384</v>
      </c>
      <c r="R2605" s="107" t="s">
        <v>311</v>
      </c>
    </row>
    <row r="2606" spans="2:18" ht="20.100000000000001" customHeight="1" x14ac:dyDescent="0.4">
      <c r="B2606" s="105" t="str">
        <f t="shared" si="121"/>
        <v/>
      </c>
      <c r="C2606" s="105" t="str">
        <f t="shared" si="122"/>
        <v/>
      </c>
      <c r="D2606" s="105" t="str">
        <f t="shared" si="123"/>
        <v/>
      </c>
      <c r="E2606" s="106" t="s">
        <v>2406</v>
      </c>
      <c r="F2606" s="106" t="s">
        <v>2829</v>
      </c>
      <c r="G2606" s="106" t="s">
        <v>710</v>
      </c>
      <c r="H2606" s="106" t="s">
        <v>711</v>
      </c>
      <c r="I2606" s="106">
        <v>12</v>
      </c>
      <c r="J2606" s="106"/>
      <c r="K2606" s="106"/>
      <c r="L2606" s="106" t="s">
        <v>733</v>
      </c>
      <c r="M2606" s="106" t="s">
        <v>924</v>
      </c>
      <c r="N2606" s="106">
        <v>0.56999999999999995</v>
      </c>
      <c r="O2606" s="106">
        <v>1.3</v>
      </c>
      <c r="P2606" s="106" t="s">
        <v>714</v>
      </c>
      <c r="Q2606" s="107" t="s">
        <v>3385</v>
      </c>
      <c r="R2606" s="107" t="s">
        <v>311</v>
      </c>
    </row>
    <row r="2607" spans="2:18" ht="20.100000000000001" customHeight="1" x14ac:dyDescent="0.4">
      <c r="B2607" s="105" t="str">
        <f t="shared" si="121"/>
        <v/>
      </c>
      <c r="C2607" s="105" t="str">
        <f t="shared" si="122"/>
        <v/>
      </c>
      <c r="D2607" s="105" t="str">
        <f t="shared" si="123"/>
        <v/>
      </c>
      <c r="E2607" s="106" t="s">
        <v>2406</v>
      </c>
      <c r="F2607" s="106" t="s">
        <v>2829</v>
      </c>
      <c r="G2607" s="106" t="s">
        <v>710</v>
      </c>
      <c r="H2607" s="106" t="s">
        <v>711</v>
      </c>
      <c r="I2607" s="106">
        <v>12</v>
      </c>
      <c r="J2607" s="106"/>
      <c r="K2607" s="106"/>
      <c r="L2607" s="106" t="s">
        <v>765</v>
      </c>
      <c r="M2607" s="106" t="s">
        <v>924</v>
      </c>
      <c r="N2607" s="106">
        <v>0.56999999999999995</v>
      </c>
      <c r="O2607" s="106">
        <v>1.3</v>
      </c>
      <c r="P2607" s="106" t="s">
        <v>714</v>
      </c>
      <c r="Q2607" s="107" t="s">
        <v>3386</v>
      </c>
      <c r="R2607" s="107" t="s">
        <v>311</v>
      </c>
    </row>
    <row r="2608" spans="2:18" ht="20.100000000000001" customHeight="1" x14ac:dyDescent="0.4">
      <c r="B2608" s="105" t="str">
        <f t="shared" si="121"/>
        <v/>
      </c>
      <c r="C2608" s="105" t="str">
        <f t="shared" si="122"/>
        <v/>
      </c>
      <c r="D2608" s="105" t="str">
        <f t="shared" si="123"/>
        <v/>
      </c>
      <c r="E2608" s="106" t="s">
        <v>2406</v>
      </c>
      <c r="F2608" s="106" t="s">
        <v>2829</v>
      </c>
      <c r="G2608" s="106" t="s">
        <v>721</v>
      </c>
      <c r="H2608" s="106" t="s">
        <v>722</v>
      </c>
      <c r="I2608" s="106">
        <v>12</v>
      </c>
      <c r="J2608" s="106"/>
      <c r="K2608" s="106"/>
      <c r="L2608" s="106" t="s">
        <v>729</v>
      </c>
      <c r="M2608" s="106" t="s">
        <v>924</v>
      </c>
      <c r="N2608" s="106">
        <v>0.56999999999999995</v>
      </c>
      <c r="O2608" s="106">
        <v>1.3</v>
      </c>
      <c r="P2608" s="106" t="s">
        <v>714</v>
      </c>
      <c r="Q2608" s="107" t="s">
        <v>3387</v>
      </c>
      <c r="R2608" s="107" t="s">
        <v>311</v>
      </c>
    </row>
    <row r="2609" spans="2:18" ht="20.100000000000001" customHeight="1" x14ac:dyDescent="0.4">
      <c r="B2609" s="105" t="str">
        <f t="shared" si="121"/>
        <v/>
      </c>
      <c r="C2609" s="105" t="str">
        <f t="shared" si="122"/>
        <v/>
      </c>
      <c r="D2609" s="105" t="str">
        <f t="shared" si="123"/>
        <v/>
      </c>
      <c r="E2609" s="106" t="s">
        <v>2406</v>
      </c>
      <c r="F2609" s="106" t="s">
        <v>2829</v>
      </c>
      <c r="G2609" s="106" t="s">
        <v>721</v>
      </c>
      <c r="H2609" s="106" t="s">
        <v>722</v>
      </c>
      <c r="I2609" s="106">
        <v>12</v>
      </c>
      <c r="J2609" s="106"/>
      <c r="K2609" s="106"/>
      <c r="L2609" s="106" t="s">
        <v>733</v>
      </c>
      <c r="M2609" s="106" t="s">
        <v>924</v>
      </c>
      <c r="N2609" s="106">
        <v>0.56999999999999995</v>
      </c>
      <c r="O2609" s="106">
        <v>1.3</v>
      </c>
      <c r="P2609" s="106" t="s">
        <v>714</v>
      </c>
      <c r="Q2609" s="107" t="s">
        <v>3388</v>
      </c>
      <c r="R2609" s="107" t="s">
        <v>311</v>
      </c>
    </row>
    <row r="2610" spans="2:18" ht="20.100000000000001" customHeight="1" x14ac:dyDescent="0.4">
      <c r="B2610" s="105" t="str">
        <f t="shared" si="121"/>
        <v/>
      </c>
      <c r="C2610" s="105" t="str">
        <f t="shared" si="122"/>
        <v/>
      </c>
      <c r="D2610" s="105" t="str">
        <f t="shared" si="123"/>
        <v/>
      </c>
      <c r="E2610" s="106" t="s">
        <v>2406</v>
      </c>
      <c r="F2610" s="106" t="s">
        <v>2829</v>
      </c>
      <c r="G2610" s="106" t="s">
        <v>721</v>
      </c>
      <c r="H2610" s="106" t="s">
        <v>722</v>
      </c>
      <c r="I2610" s="106">
        <v>12</v>
      </c>
      <c r="J2610" s="106"/>
      <c r="K2610" s="106"/>
      <c r="L2610" s="106" t="s">
        <v>765</v>
      </c>
      <c r="M2610" s="106" t="s">
        <v>924</v>
      </c>
      <c r="N2610" s="106">
        <v>0.56999999999999995</v>
      </c>
      <c r="O2610" s="106">
        <v>1.3</v>
      </c>
      <c r="P2610" s="106" t="s">
        <v>714</v>
      </c>
      <c r="Q2610" s="107" t="s">
        <v>3389</v>
      </c>
      <c r="R2610" s="107" t="s">
        <v>311</v>
      </c>
    </row>
    <row r="2611" spans="2:18" ht="20.100000000000001" customHeight="1" x14ac:dyDescent="0.4">
      <c r="B2611" s="105" t="str">
        <f t="shared" si="121"/>
        <v/>
      </c>
      <c r="C2611" s="105" t="str">
        <f t="shared" si="122"/>
        <v/>
      </c>
      <c r="D2611" s="105" t="str">
        <f t="shared" si="123"/>
        <v/>
      </c>
      <c r="E2611" s="106" t="s">
        <v>2406</v>
      </c>
      <c r="F2611" s="106" t="s">
        <v>2829</v>
      </c>
      <c r="G2611" s="106" t="s">
        <v>773</v>
      </c>
      <c r="H2611" s="106" t="s">
        <v>774</v>
      </c>
      <c r="I2611" s="106">
        <v>12</v>
      </c>
      <c r="J2611" s="106"/>
      <c r="K2611" s="106"/>
      <c r="L2611" s="106" t="s">
        <v>729</v>
      </c>
      <c r="M2611" s="106" t="s">
        <v>924</v>
      </c>
      <c r="N2611" s="106">
        <v>0.55000000000000004</v>
      </c>
      <c r="O2611" s="106">
        <v>1.3</v>
      </c>
      <c r="P2611" s="106" t="s">
        <v>714</v>
      </c>
      <c r="Q2611" s="107" t="s">
        <v>3390</v>
      </c>
      <c r="R2611" s="107" t="s">
        <v>311</v>
      </c>
    </row>
    <row r="2612" spans="2:18" ht="20.100000000000001" customHeight="1" x14ac:dyDescent="0.4">
      <c r="B2612" s="105" t="str">
        <f t="shared" si="121"/>
        <v/>
      </c>
      <c r="C2612" s="105" t="str">
        <f t="shared" si="122"/>
        <v/>
      </c>
      <c r="D2612" s="105" t="str">
        <f t="shared" si="123"/>
        <v/>
      </c>
      <c r="E2612" s="106" t="s">
        <v>2406</v>
      </c>
      <c r="F2612" s="106" t="s">
        <v>2829</v>
      </c>
      <c r="G2612" s="106" t="s">
        <v>778</v>
      </c>
      <c r="H2612" s="106" t="s">
        <v>779</v>
      </c>
      <c r="I2612" s="106">
        <v>12</v>
      </c>
      <c r="J2612" s="106"/>
      <c r="K2612" s="106"/>
      <c r="L2612" s="106" t="s">
        <v>729</v>
      </c>
      <c r="M2612" s="106" t="s">
        <v>924</v>
      </c>
      <c r="N2612" s="106">
        <v>0.54</v>
      </c>
      <c r="O2612" s="106">
        <v>1.3</v>
      </c>
      <c r="P2612" s="106" t="s">
        <v>714</v>
      </c>
      <c r="Q2612" s="107" t="s">
        <v>3391</v>
      </c>
      <c r="R2612" s="107" t="s">
        <v>311</v>
      </c>
    </row>
    <row r="2613" spans="2:18" ht="20.100000000000001" customHeight="1" x14ac:dyDescent="0.4">
      <c r="B2613" s="105" t="str">
        <f t="shared" si="121"/>
        <v/>
      </c>
      <c r="C2613" s="105" t="str">
        <f t="shared" si="122"/>
        <v/>
      </c>
      <c r="D2613" s="105" t="str">
        <f t="shared" si="123"/>
        <v/>
      </c>
      <c r="E2613" s="106" t="s">
        <v>2406</v>
      </c>
      <c r="F2613" s="106" t="s">
        <v>2829</v>
      </c>
      <c r="G2613" s="106" t="s">
        <v>2477</v>
      </c>
      <c r="H2613" s="106" t="s">
        <v>729</v>
      </c>
      <c r="I2613" s="106">
        <v>12</v>
      </c>
      <c r="J2613" s="106"/>
      <c r="K2613" s="106"/>
      <c r="L2613" s="106" t="s">
        <v>2478</v>
      </c>
      <c r="M2613" s="106" t="s">
        <v>924</v>
      </c>
      <c r="N2613" s="106">
        <v>0.54</v>
      </c>
      <c r="O2613" s="106">
        <v>1.3</v>
      </c>
      <c r="P2613" s="106" t="s">
        <v>714</v>
      </c>
      <c r="Q2613" s="107" t="s">
        <v>3392</v>
      </c>
      <c r="R2613" s="107" t="s">
        <v>311</v>
      </c>
    </row>
    <row r="2614" spans="2:18" ht="20.100000000000001" customHeight="1" x14ac:dyDescent="0.4">
      <c r="B2614" s="105" t="str">
        <f t="shared" si="121"/>
        <v/>
      </c>
      <c r="C2614" s="105" t="str">
        <f t="shared" si="122"/>
        <v/>
      </c>
      <c r="D2614" s="105" t="str">
        <f t="shared" si="123"/>
        <v/>
      </c>
      <c r="E2614" s="106" t="s">
        <v>2406</v>
      </c>
      <c r="F2614" s="106" t="s">
        <v>2829</v>
      </c>
      <c r="G2614" s="106" t="s">
        <v>2477</v>
      </c>
      <c r="H2614" s="106" t="s">
        <v>733</v>
      </c>
      <c r="I2614" s="106">
        <v>12</v>
      </c>
      <c r="J2614" s="106"/>
      <c r="K2614" s="106"/>
      <c r="L2614" s="106" t="s">
        <v>2478</v>
      </c>
      <c r="M2614" s="106" t="s">
        <v>924</v>
      </c>
      <c r="N2614" s="106">
        <v>0.53</v>
      </c>
      <c r="O2614" s="106">
        <v>1.3</v>
      </c>
      <c r="P2614" s="106" t="s">
        <v>714</v>
      </c>
      <c r="Q2614" s="107" t="s">
        <v>3393</v>
      </c>
      <c r="R2614" s="107" t="s">
        <v>311</v>
      </c>
    </row>
    <row r="2615" spans="2:18" ht="20.100000000000001" customHeight="1" x14ac:dyDescent="0.4">
      <c r="B2615" s="105" t="str">
        <f t="shared" si="121"/>
        <v/>
      </c>
      <c r="C2615" s="105" t="str">
        <f t="shared" si="122"/>
        <v/>
      </c>
      <c r="D2615" s="105" t="str">
        <f t="shared" si="123"/>
        <v/>
      </c>
      <c r="E2615" s="106" t="s">
        <v>2406</v>
      </c>
      <c r="F2615" s="106" t="s">
        <v>2829</v>
      </c>
      <c r="G2615" s="106" t="s">
        <v>2477</v>
      </c>
      <c r="H2615" s="106" t="s">
        <v>765</v>
      </c>
      <c r="I2615" s="106">
        <v>12</v>
      </c>
      <c r="J2615" s="106"/>
      <c r="K2615" s="106"/>
      <c r="L2615" s="106" t="s">
        <v>2478</v>
      </c>
      <c r="M2615" s="106" t="s">
        <v>924</v>
      </c>
      <c r="N2615" s="106">
        <v>0.53</v>
      </c>
      <c r="O2615" s="106">
        <v>1.3</v>
      </c>
      <c r="P2615" s="106" t="s">
        <v>714</v>
      </c>
      <c r="Q2615" s="107" t="s">
        <v>3394</v>
      </c>
      <c r="R2615" s="107" t="s">
        <v>311</v>
      </c>
    </row>
    <row r="2616" spans="2:18" ht="20.100000000000001" customHeight="1" x14ac:dyDescent="0.4">
      <c r="B2616" s="105" t="str">
        <f t="shared" si="121"/>
        <v/>
      </c>
      <c r="C2616" s="105" t="str">
        <f t="shared" si="122"/>
        <v/>
      </c>
      <c r="D2616" s="105" t="str">
        <f t="shared" si="123"/>
        <v/>
      </c>
      <c r="E2616" s="106" t="s">
        <v>2406</v>
      </c>
      <c r="F2616" s="106" t="s">
        <v>2829</v>
      </c>
      <c r="G2616" s="106" t="s">
        <v>2482</v>
      </c>
      <c r="H2616" s="106" t="s">
        <v>729</v>
      </c>
      <c r="I2616" s="106">
        <v>12</v>
      </c>
      <c r="J2616" s="106"/>
      <c r="K2616" s="106"/>
      <c r="L2616" s="106" t="s">
        <v>2483</v>
      </c>
      <c r="M2616" s="106" t="s">
        <v>924</v>
      </c>
      <c r="N2616" s="106">
        <v>0.54</v>
      </c>
      <c r="O2616" s="106">
        <v>1.3</v>
      </c>
      <c r="P2616" s="106" t="s">
        <v>714</v>
      </c>
      <c r="Q2616" s="107" t="s">
        <v>3395</v>
      </c>
      <c r="R2616" s="107" t="s">
        <v>311</v>
      </c>
    </row>
    <row r="2617" spans="2:18" ht="20.100000000000001" customHeight="1" x14ac:dyDescent="0.4">
      <c r="B2617" s="105" t="str">
        <f t="shared" si="121"/>
        <v/>
      </c>
      <c r="C2617" s="105" t="str">
        <f t="shared" si="122"/>
        <v/>
      </c>
      <c r="D2617" s="105" t="str">
        <f t="shared" si="123"/>
        <v/>
      </c>
      <c r="E2617" s="106" t="s">
        <v>2406</v>
      </c>
      <c r="F2617" s="106" t="s">
        <v>2829</v>
      </c>
      <c r="G2617" s="106" t="s">
        <v>2482</v>
      </c>
      <c r="H2617" s="106" t="s">
        <v>733</v>
      </c>
      <c r="I2617" s="106">
        <v>12</v>
      </c>
      <c r="J2617" s="106"/>
      <c r="K2617" s="106"/>
      <c r="L2617" s="106" t="s">
        <v>2483</v>
      </c>
      <c r="M2617" s="106" t="s">
        <v>924</v>
      </c>
      <c r="N2617" s="106">
        <v>0.53</v>
      </c>
      <c r="O2617" s="106">
        <v>1.3</v>
      </c>
      <c r="P2617" s="106" t="s">
        <v>714</v>
      </c>
      <c r="Q2617" s="107" t="s">
        <v>3396</v>
      </c>
      <c r="R2617" s="107" t="s">
        <v>311</v>
      </c>
    </row>
    <row r="2618" spans="2:18" ht="20.100000000000001" customHeight="1" x14ac:dyDescent="0.4">
      <c r="B2618" s="105" t="str">
        <f t="shared" si="121"/>
        <v/>
      </c>
      <c r="C2618" s="105" t="str">
        <f t="shared" si="122"/>
        <v/>
      </c>
      <c r="D2618" s="105" t="str">
        <f t="shared" si="123"/>
        <v/>
      </c>
      <c r="E2618" s="106" t="s">
        <v>2406</v>
      </c>
      <c r="F2618" s="106" t="s">
        <v>2829</v>
      </c>
      <c r="G2618" s="106" t="s">
        <v>2482</v>
      </c>
      <c r="H2618" s="106" t="s">
        <v>765</v>
      </c>
      <c r="I2618" s="106">
        <v>12</v>
      </c>
      <c r="J2618" s="106"/>
      <c r="K2618" s="106"/>
      <c r="L2618" s="106" t="s">
        <v>2483</v>
      </c>
      <c r="M2618" s="106" t="s">
        <v>924</v>
      </c>
      <c r="N2618" s="106">
        <v>0.53</v>
      </c>
      <c r="O2618" s="106">
        <v>1.3</v>
      </c>
      <c r="P2618" s="106" t="s">
        <v>714</v>
      </c>
      <c r="Q2618" s="107" t="s">
        <v>3397</v>
      </c>
      <c r="R2618" s="107" t="s">
        <v>311</v>
      </c>
    </row>
    <row r="2619" spans="2:18" ht="20.100000000000001" customHeight="1" x14ac:dyDescent="0.4">
      <c r="B2619" s="105" t="str">
        <f t="shared" si="121"/>
        <v/>
      </c>
      <c r="C2619" s="105" t="str">
        <f t="shared" si="122"/>
        <v/>
      </c>
      <c r="D2619" s="105" t="str">
        <f t="shared" si="123"/>
        <v/>
      </c>
      <c r="E2619" s="106" t="s">
        <v>2406</v>
      </c>
      <c r="F2619" s="106" t="s">
        <v>2829</v>
      </c>
      <c r="G2619" s="106" t="s">
        <v>2437</v>
      </c>
      <c r="H2619" s="106" t="s">
        <v>2438</v>
      </c>
      <c r="I2619" s="106">
        <v>12</v>
      </c>
      <c r="J2619" s="106"/>
      <c r="K2619" s="106"/>
      <c r="L2619" s="106" t="s">
        <v>729</v>
      </c>
      <c r="M2619" s="106" t="s">
        <v>924</v>
      </c>
      <c r="N2619" s="106">
        <v>0.52</v>
      </c>
      <c r="O2619" s="106">
        <v>1.3</v>
      </c>
      <c r="P2619" s="106" t="s">
        <v>714</v>
      </c>
      <c r="Q2619" s="107" t="s">
        <v>3398</v>
      </c>
      <c r="R2619" s="107" t="s">
        <v>311</v>
      </c>
    </row>
    <row r="2620" spans="2:18" ht="20.100000000000001" customHeight="1" x14ac:dyDescent="0.4">
      <c r="B2620" s="105" t="str">
        <f t="shared" si="121"/>
        <v/>
      </c>
      <c r="C2620" s="105" t="str">
        <f t="shared" si="122"/>
        <v/>
      </c>
      <c r="D2620" s="105" t="str">
        <f t="shared" si="123"/>
        <v/>
      </c>
      <c r="E2620" s="106" t="s">
        <v>2406</v>
      </c>
      <c r="F2620" s="106" t="s">
        <v>2829</v>
      </c>
      <c r="G2620" s="106" t="s">
        <v>2442</v>
      </c>
      <c r="H2620" s="106" t="s">
        <v>2443</v>
      </c>
      <c r="I2620" s="106">
        <v>12</v>
      </c>
      <c r="J2620" s="106"/>
      <c r="K2620" s="106"/>
      <c r="L2620" s="106" t="s">
        <v>729</v>
      </c>
      <c r="M2620" s="106" t="s">
        <v>924</v>
      </c>
      <c r="N2620" s="106">
        <v>0.52</v>
      </c>
      <c r="O2620" s="106">
        <v>1.3</v>
      </c>
      <c r="P2620" s="106" t="s">
        <v>714</v>
      </c>
      <c r="Q2620" s="107" t="s">
        <v>3399</v>
      </c>
      <c r="R2620" s="107" t="s">
        <v>311</v>
      </c>
    </row>
    <row r="2621" spans="2:18" ht="20.100000000000001" customHeight="1" x14ac:dyDescent="0.4">
      <c r="B2621" s="105" t="str">
        <f t="shared" si="121"/>
        <v/>
      </c>
      <c r="C2621" s="105" t="str">
        <f t="shared" si="122"/>
        <v/>
      </c>
      <c r="D2621" s="105" t="str">
        <f t="shared" si="123"/>
        <v/>
      </c>
      <c r="E2621" s="106" t="s">
        <v>2406</v>
      </c>
      <c r="F2621" s="106" t="s">
        <v>2829</v>
      </c>
      <c r="G2621" s="106" t="s">
        <v>697</v>
      </c>
      <c r="H2621" s="106" t="s">
        <v>729</v>
      </c>
      <c r="I2621" s="106">
        <v>12</v>
      </c>
      <c r="J2621" s="106"/>
      <c r="K2621" s="106"/>
      <c r="L2621" s="106" t="s">
        <v>707</v>
      </c>
      <c r="M2621" s="106" t="s">
        <v>924</v>
      </c>
      <c r="N2621" s="106">
        <v>0.54</v>
      </c>
      <c r="O2621" s="106">
        <v>1.3</v>
      </c>
      <c r="P2621" s="106" t="s">
        <v>714</v>
      </c>
      <c r="Q2621" s="107" t="s">
        <v>3400</v>
      </c>
      <c r="R2621" s="107" t="s">
        <v>311</v>
      </c>
    </row>
    <row r="2622" spans="2:18" ht="20.100000000000001" customHeight="1" x14ac:dyDescent="0.4">
      <c r="B2622" s="105" t="str">
        <f t="shared" si="121"/>
        <v/>
      </c>
      <c r="C2622" s="105" t="str">
        <f t="shared" si="122"/>
        <v/>
      </c>
      <c r="D2622" s="105" t="str">
        <f t="shared" si="123"/>
        <v/>
      </c>
      <c r="E2622" s="106" t="s">
        <v>2406</v>
      </c>
      <c r="F2622" s="106" t="s">
        <v>2829</v>
      </c>
      <c r="G2622" s="106" t="s">
        <v>697</v>
      </c>
      <c r="H2622" s="106" t="s">
        <v>733</v>
      </c>
      <c r="I2622" s="106">
        <v>12</v>
      </c>
      <c r="J2622" s="106"/>
      <c r="K2622" s="106"/>
      <c r="L2622" s="106" t="s">
        <v>1817</v>
      </c>
      <c r="M2622" s="106" t="s">
        <v>924</v>
      </c>
      <c r="N2622" s="106">
        <v>0.53</v>
      </c>
      <c r="O2622" s="106">
        <v>1.3</v>
      </c>
      <c r="P2622" s="106" t="s">
        <v>714</v>
      </c>
      <c r="Q2622" s="107" t="s">
        <v>3401</v>
      </c>
      <c r="R2622" s="107" t="s">
        <v>311</v>
      </c>
    </row>
    <row r="2623" spans="2:18" ht="20.100000000000001" customHeight="1" x14ac:dyDescent="0.4">
      <c r="B2623" s="105" t="str">
        <f t="shared" si="121"/>
        <v/>
      </c>
      <c r="C2623" s="105" t="str">
        <f t="shared" si="122"/>
        <v/>
      </c>
      <c r="D2623" s="105" t="str">
        <f t="shared" si="123"/>
        <v/>
      </c>
      <c r="E2623" s="106" t="s">
        <v>2406</v>
      </c>
      <c r="F2623" s="106" t="s">
        <v>2829</v>
      </c>
      <c r="G2623" s="106" t="s">
        <v>697</v>
      </c>
      <c r="H2623" s="106" t="s">
        <v>765</v>
      </c>
      <c r="I2623" s="106">
        <v>12</v>
      </c>
      <c r="J2623" s="106"/>
      <c r="K2623" s="106"/>
      <c r="L2623" s="106" t="s">
        <v>1027</v>
      </c>
      <c r="M2623" s="106" t="s">
        <v>924</v>
      </c>
      <c r="N2623" s="106">
        <v>0.53</v>
      </c>
      <c r="O2623" s="106">
        <v>1.3</v>
      </c>
      <c r="P2623" s="106" t="s">
        <v>714</v>
      </c>
      <c r="Q2623" s="107" t="s">
        <v>3402</v>
      </c>
      <c r="R2623" s="107" t="s">
        <v>311</v>
      </c>
    </row>
    <row r="2624" spans="2:18" ht="20.100000000000001" customHeight="1" x14ac:dyDescent="0.4">
      <c r="B2624" s="105" t="str">
        <f t="shared" si="121"/>
        <v/>
      </c>
      <c r="C2624" s="105" t="str">
        <f t="shared" si="122"/>
        <v/>
      </c>
      <c r="D2624" s="105" t="str">
        <f t="shared" si="123"/>
        <v/>
      </c>
      <c r="E2624" s="106" t="s">
        <v>2406</v>
      </c>
      <c r="F2624" s="106" t="s">
        <v>2829</v>
      </c>
      <c r="G2624" s="106" t="s">
        <v>710</v>
      </c>
      <c r="H2624" s="106" t="s">
        <v>729</v>
      </c>
      <c r="I2624" s="106">
        <v>12</v>
      </c>
      <c r="J2624" s="106"/>
      <c r="K2624" s="106"/>
      <c r="L2624" s="106" t="s">
        <v>711</v>
      </c>
      <c r="M2624" s="106" t="s">
        <v>924</v>
      </c>
      <c r="N2624" s="106">
        <v>0.54</v>
      </c>
      <c r="O2624" s="106">
        <v>1.3</v>
      </c>
      <c r="P2624" s="106" t="s">
        <v>714</v>
      </c>
      <c r="Q2624" s="107" t="s">
        <v>3403</v>
      </c>
      <c r="R2624" s="107" t="s">
        <v>311</v>
      </c>
    </row>
    <row r="2625" spans="2:18" ht="20.100000000000001" customHeight="1" x14ac:dyDescent="0.4">
      <c r="B2625" s="105" t="str">
        <f t="shared" si="121"/>
        <v/>
      </c>
      <c r="C2625" s="105" t="str">
        <f t="shared" si="122"/>
        <v/>
      </c>
      <c r="D2625" s="105" t="str">
        <f t="shared" si="123"/>
        <v/>
      </c>
      <c r="E2625" s="106" t="s">
        <v>2406</v>
      </c>
      <c r="F2625" s="106" t="s">
        <v>2829</v>
      </c>
      <c r="G2625" s="106" t="s">
        <v>710</v>
      </c>
      <c r="H2625" s="106" t="s">
        <v>733</v>
      </c>
      <c r="I2625" s="106">
        <v>12</v>
      </c>
      <c r="J2625" s="106"/>
      <c r="K2625" s="106"/>
      <c r="L2625" s="106" t="s">
        <v>711</v>
      </c>
      <c r="M2625" s="106" t="s">
        <v>924</v>
      </c>
      <c r="N2625" s="106">
        <v>0.53</v>
      </c>
      <c r="O2625" s="106">
        <v>1.3</v>
      </c>
      <c r="P2625" s="106" t="s">
        <v>714</v>
      </c>
      <c r="Q2625" s="107" t="s">
        <v>3404</v>
      </c>
      <c r="R2625" s="107" t="s">
        <v>311</v>
      </c>
    </row>
    <row r="2626" spans="2:18" ht="20.100000000000001" customHeight="1" x14ac:dyDescent="0.4">
      <c r="B2626" s="105" t="str">
        <f t="shared" si="121"/>
        <v/>
      </c>
      <c r="C2626" s="105" t="str">
        <f t="shared" si="122"/>
        <v/>
      </c>
      <c r="D2626" s="105" t="str">
        <f t="shared" si="123"/>
        <v/>
      </c>
      <c r="E2626" s="106" t="s">
        <v>2406</v>
      </c>
      <c r="F2626" s="106" t="s">
        <v>2829</v>
      </c>
      <c r="G2626" s="106" t="s">
        <v>710</v>
      </c>
      <c r="H2626" s="106" t="s">
        <v>765</v>
      </c>
      <c r="I2626" s="106">
        <v>12</v>
      </c>
      <c r="J2626" s="106"/>
      <c r="K2626" s="106"/>
      <c r="L2626" s="106" t="s">
        <v>711</v>
      </c>
      <c r="M2626" s="106" t="s">
        <v>924</v>
      </c>
      <c r="N2626" s="106">
        <v>0.53</v>
      </c>
      <c r="O2626" s="106">
        <v>1.3</v>
      </c>
      <c r="P2626" s="106" t="s">
        <v>714</v>
      </c>
      <c r="Q2626" s="107" t="s">
        <v>3405</v>
      </c>
      <c r="R2626" s="107" t="s">
        <v>311</v>
      </c>
    </row>
    <row r="2627" spans="2:18" ht="20.100000000000001" customHeight="1" x14ac:dyDescent="0.4">
      <c r="B2627" s="105" t="str">
        <f t="shared" si="121"/>
        <v/>
      </c>
      <c r="C2627" s="105" t="str">
        <f t="shared" si="122"/>
        <v/>
      </c>
      <c r="D2627" s="105" t="str">
        <f t="shared" si="123"/>
        <v/>
      </c>
      <c r="E2627" s="106" t="s">
        <v>2406</v>
      </c>
      <c r="F2627" s="106" t="s">
        <v>2829</v>
      </c>
      <c r="G2627" s="106" t="s">
        <v>721</v>
      </c>
      <c r="H2627" s="106" t="s">
        <v>729</v>
      </c>
      <c r="I2627" s="106">
        <v>12</v>
      </c>
      <c r="J2627" s="106"/>
      <c r="K2627" s="106"/>
      <c r="L2627" s="106" t="s">
        <v>722</v>
      </c>
      <c r="M2627" s="106" t="s">
        <v>924</v>
      </c>
      <c r="N2627" s="106">
        <v>0.54</v>
      </c>
      <c r="O2627" s="106">
        <v>1.3</v>
      </c>
      <c r="P2627" s="106" t="s">
        <v>714</v>
      </c>
      <c r="Q2627" s="107" t="s">
        <v>3406</v>
      </c>
      <c r="R2627" s="107" t="s">
        <v>311</v>
      </c>
    </row>
    <row r="2628" spans="2:18" ht="20.100000000000001" customHeight="1" x14ac:dyDescent="0.4">
      <c r="B2628" s="105" t="str">
        <f t="shared" si="121"/>
        <v/>
      </c>
      <c r="C2628" s="105" t="str">
        <f t="shared" si="122"/>
        <v/>
      </c>
      <c r="D2628" s="105" t="str">
        <f t="shared" si="123"/>
        <v/>
      </c>
      <c r="E2628" s="106" t="s">
        <v>2406</v>
      </c>
      <c r="F2628" s="106" t="s">
        <v>2829</v>
      </c>
      <c r="G2628" s="106" t="s">
        <v>721</v>
      </c>
      <c r="H2628" s="106" t="s">
        <v>733</v>
      </c>
      <c r="I2628" s="106">
        <v>12</v>
      </c>
      <c r="J2628" s="106"/>
      <c r="K2628" s="106"/>
      <c r="L2628" s="106" t="s">
        <v>722</v>
      </c>
      <c r="M2628" s="106" t="s">
        <v>924</v>
      </c>
      <c r="N2628" s="106">
        <v>0.53</v>
      </c>
      <c r="O2628" s="106">
        <v>1.3</v>
      </c>
      <c r="P2628" s="106" t="s">
        <v>714</v>
      </c>
      <c r="Q2628" s="107" t="s">
        <v>3407</v>
      </c>
      <c r="R2628" s="107" t="s">
        <v>311</v>
      </c>
    </row>
    <row r="2629" spans="2:18" ht="20.100000000000001" customHeight="1" x14ac:dyDescent="0.4">
      <c r="B2629" s="105" t="str">
        <f t="shared" si="121"/>
        <v/>
      </c>
      <c r="C2629" s="105" t="str">
        <f t="shared" si="122"/>
        <v/>
      </c>
      <c r="D2629" s="105" t="str">
        <f t="shared" si="123"/>
        <v/>
      </c>
      <c r="E2629" s="106" t="s">
        <v>2406</v>
      </c>
      <c r="F2629" s="106" t="s">
        <v>2829</v>
      </c>
      <c r="G2629" s="106" t="s">
        <v>721</v>
      </c>
      <c r="H2629" s="106" t="s">
        <v>765</v>
      </c>
      <c r="I2629" s="106">
        <v>12</v>
      </c>
      <c r="J2629" s="106"/>
      <c r="K2629" s="106"/>
      <c r="L2629" s="106" t="s">
        <v>722</v>
      </c>
      <c r="M2629" s="106" t="s">
        <v>924</v>
      </c>
      <c r="N2629" s="106">
        <v>0.53</v>
      </c>
      <c r="O2629" s="106">
        <v>1.3</v>
      </c>
      <c r="P2629" s="106" t="s">
        <v>714</v>
      </c>
      <c r="Q2629" s="107" t="s">
        <v>3408</v>
      </c>
      <c r="R2629" s="107" t="s">
        <v>311</v>
      </c>
    </row>
    <row r="2630" spans="2:18" ht="20.100000000000001" customHeight="1" x14ac:dyDescent="0.4">
      <c r="B2630" s="105" t="str">
        <f t="shared" si="121"/>
        <v/>
      </c>
      <c r="C2630" s="105" t="str">
        <f t="shared" si="122"/>
        <v/>
      </c>
      <c r="D2630" s="105" t="str">
        <f t="shared" si="123"/>
        <v/>
      </c>
      <c r="E2630" s="106" t="s">
        <v>2406</v>
      </c>
      <c r="F2630" s="106" t="s">
        <v>2829</v>
      </c>
      <c r="G2630" s="106" t="s">
        <v>773</v>
      </c>
      <c r="H2630" s="106" t="s">
        <v>729</v>
      </c>
      <c r="I2630" s="106">
        <v>12</v>
      </c>
      <c r="J2630" s="106"/>
      <c r="K2630" s="106"/>
      <c r="L2630" s="106" t="s">
        <v>774</v>
      </c>
      <c r="M2630" s="106" t="s">
        <v>924</v>
      </c>
      <c r="N2630" s="106">
        <v>0.54</v>
      </c>
      <c r="O2630" s="106">
        <v>1.3</v>
      </c>
      <c r="P2630" s="106" t="s">
        <v>714</v>
      </c>
      <c r="Q2630" s="107" t="s">
        <v>3409</v>
      </c>
      <c r="R2630" s="107" t="s">
        <v>311</v>
      </c>
    </row>
    <row r="2631" spans="2:18" ht="20.100000000000001" customHeight="1" x14ac:dyDescent="0.4">
      <c r="B2631" s="105" t="str">
        <f t="shared" si="121"/>
        <v/>
      </c>
      <c r="C2631" s="105" t="str">
        <f t="shared" si="122"/>
        <v/>
      </c>
      <c r="D2631" s="105" t="str">
        <f t="shared" si="123"/>
        <v/>
      </c>
      <c r="E2631" s="106" t="s">
        <v>2406</v>
      </c>
      <c r="F2631" s="106" t="s">
        <v>2829</v>
      </c>
      <c r="G2631" s="106" t="s">
        <v>778</v>
      </c>
      <c r="H2631" s="106" t="s">
        <v>729</v>
      </c>
      <c r="I2631" s="106">
        <v>12</v>
      </c>
      <c r="J2631" s="106"/>
      <c r="K2631" s="106"/>
      <c r="L2631" s="106" t="s">
        <v>779</v>
      </c>
      <c r="M2631" s="106" t="s">
        <v>924</v>
      </c>
      <c r="N2631" s="106">
        <v>0.54</v>
      </c>
      <c r="O2631" s="106">
        <v>1.3</v>
      </c>
      <c r="P2631" s="106" t="s">
        <v>714</v>
      </c>
      <c r="Q2631" s="107" t="s">
        <v>3410</v>
      </c>
      <c r="R2631" s="107" t="s">
        <v>311</v>
      </c>
    </row>
    <row r="2632" spans="2:18" ht="20.100000000000001" customHeight="1" x14ac:dyDescent="0.4">
      <c r="B2632" s="105" t="str">
        <f t="shared" si="121"/>
        <v/>
      </c>
      <c r="C2632" s="105" t="str">
        <f t="shared" si="122"/>
        <v/>
      </c>
      <c r="D2632" s="105" t="str">
        <f t="shared" si="123"/>
        <v/>
      </c>
      <c r="E2632" s="106" t="s">
        <v>2406</v>
      </c>
      <c r="F2632" s="106" t="s">
        <v>2829</v>
      </c>
      <c r="G2632" s="106" t="s">
        <v>2437</v>
      </c>
      <c r="H2632" s="106" t="s">
        <v>729</v>
      </c>
      <c r="I2632" s="106">
        <v>12</v>
      </c>
      <c r="J2632" s="106"/>
      <c r="K2632" s="106"/>
      <c r="L2632" s="106" t="s">
        <v>2438</v>
      </c>
      <c r="M2632" s="106" t="s">
        <v>924</v>
      </c>
      <c r="N2632" s="106">
        <v>0.53</v>
      </c>
      <c r="O2632" s="106">
        <v>1.3</v>
      </c>
      <c r="P2632" s="106" t="s">
        <v>714</v>
      </c>
      <c r="Q2632" s="107" t="s">
        <v>3411</v>
      </c>
      <c r="R2632" s="107" t="s">
        <v>311</v>
      </c>
    </row>
    <row r="2633" spans="2:18" ht="20.100000000000001" customHeight="1" x14ac:dyDescent="0.4">
      <c r="B2633" s="105" t="str">
        <f t="shared" si="121"/>
        <v/>
      </c>
      <c r="C2633" s="105" t="str">
        <f t="shared" si="122"/>
        <v/>
      </c>
      <c r="D2633" s="105" t="str">
        <f t="shared" si="123"/>
        <v/>
      </c>
      <c r="E2633" s="106" t="s">
        <v>2406</v>
      </c>
      <c r="F2633" s="106" t="s">
        <v>2829</v>
      </c>
      <c r="G2633" s="106" t="s">
        <v>2442</v>
      </c>
      <c r="H2633" s="106" t="s">
        <v>729</v>
      </c>
      <c r="I2633" s="106">
        <v>12</v>
      </c>
      <c r="J2633" s="106"/>
      <c r="K2633" s="106"/>
      <c r="L2633" s="106" t="s">
        <v>2443</v>
      </c>
      <c r="M2633" s="106" t="s">
        <v>924</v>
      </c>
      <c r="N2633" s="106">
        <v>0.53</v>
      </c>
      <c r="O2633" s="106">
        <v>1.3</v>
      </c>
      <c r="P2633" s="106" t="s">
        <v>714</v>
      </c>
      <c r="Q2633" s="107" t="s">
        <v>3412</v>
      </c>
      <c r="R2633" s="107" t="s">
        <v>311</v>
      </c>
    </row>
    <row r="2634" spans="2:18" ht="20.100000000000001" customHeight="1" x14ac:dyDescent="0.4">
      <c r="B2634" s="105" t="str">
        <f t="shared" si="121"/>
        <v/>
      </c>
      <c r="C2634" s="105" t="str">
        <f t="shared" si="122"/>
        <v/>
      </c>
      <c r="D2634" s="105" t="str">
        <f t="shared" si="123"/>
        <v/>
      </c>
      <c r="E2634" s="106" t="s">
        <v>2406</v>
      </c>
      <c r="F2634" s="106" t="s">
        <v>2407</v>
      </c>
      <c r="G2634" s="106" t="s">
        <v>697</v>
      </c>
      <c r="H2634" s="106" t="s">
        <v>707</v>
      </c>
      <c r="I2634" s="106">
        <v>12</v>
      </c>
      <c r="J2634" s="106"/>
      <c r="K2634" s="106"/>
      <c r="L2634" s="106" t="s">
        <v>706</v>
      </c>
      <c r="M2634" s="106" t="s">
        <v>924</v>
      </c>
      <c r="N2634" s="106">
        <v>0.46</v>
      </c>
      <c r="O2634" s="106">
        <v>1.3</v>
      </c>
      <c r="P2634" s="106" t="s">
        <v>714</v>
      </c>
      <c r="Q2634" s="107" t="s">
        <v>3413</v>
      </c>
      <c r="R2634" s="107" t="s">
        <v>311</v>
      </c>
    </row>
    <row r="2635" spans="2:18" ht="20.100000000000001" customHeight="1" x14ac:dyDescent="0.4">
      <c r="B2635" s="105" t="str">
        <f t="shared" si="121"/>
        <v/>
      </c>
      <c r="C2635" s="105" t="str">
        <f t="shared" si="122"/>
        <v/>
      </c>
      <c r="D2635" s="105" t="str">
        <f t="shared" si="123"/>
        <v/>
      </c>
      <c r="E2635" s="106" t="s">
        <v>2406</v>
      </c>
      <c r="F2635" s="106" t="s">
        <v>2407</v>
      </c>
      <c r="G2635" s="106" t="s">
        <v>697</v>
      </c>
      <c r="H2635" s="106" t="s">
        <v>1817</v>
      </c>
      <c r="I2635" s="106">
        <v>12</v>
      </c>
      <c r="J2635" s="106"/>
      <c r="K2635" s="106"/>
      <c r="L2635" s="106" t="s">
        <v>698</v>
      </c>
      <c r="M2635" s="106" t="s">
        <v>924</v>
      </c>
      <c r="N2635" s="106">
        <v>0.45</v>
      </c>
      <c r="O2635" s="106">
        <v>1.3</v>
      </c>
      <c r="P2635" s="106" t="s">
        <v>714</v>
      </c>
      <c r="Q2635" s="107" t="s">
        <v>3414</v>
      </c>
      <c r="R2635" s="107" t="s">
        <v>311</v>
      </c>
    </row>
    <row r="2636" spans="2:18" ht="20.100000000000001" customHeight="1" x14ac:dyDescent="0.4">
      <c r="B2636" s="105" t="str">
        <f t="shared" si="121"/>
        <v/>
      </c>
      <c r="C2636" s="105" t="str">
        <f t="shared" si="122"/>
        <v/>
      </c>
      <c r="D2636" s="105" t="str">
        <f t="shared" si="123"/>
        <v/>
      </c>
      <c r="E2636" s="106" t="s">
        <v>2406</v>
      </c>
      <c r="F2636" s="106" t="s">
        <v>2407</v>
      </c>
      <c r="G2636" s="106" t="s">
        <v>697</v>
      </c>
      <c r="H2636" s="106" t="s">
        <v>1027</v>
      </c>
      <c r="I2636" s="106">
        <v>12</v>
      </c>
      <c r="J2636" s="106"/>
      <c r="K2636" s="106"/>
      <c r="L2636" s="106" t="s">
        <v>717</v>
      </c>
      <c r="M2636" s="106" t="s">
        <v>924</v>
      </c>
      <c r="N2636" s="106">
        <v>0.45</v>
      </c>
      <c r="O2636" s="106">
        <v>1.3</v>
      </c>
      <c r="P2636" s="106" t="s">
        <v>714</v>
      </c>
      <c r="Q2636" s="107" t="s">
        <v>3415</v>
      </c>
      <c r="R2636" s="107" t="s">
        <v>311</v>
      </c>
    </row>
    <row r="2637" spans="2:18" ht="20.100000000000001" customHeight="1" x14ac:dyDescent="0.4">
      <c r="B2637" s="105" t="str">
        <f t="shared" si="121"/>
        <v/>
      </c>
      <c r="C2637" s="105" t="str">
        <f t="shared" si="122"/>
        <v/>
      </c>
      <c r="D2637" s="105" t="str">
        <f t="shared" si="123"/>
        <v/>
      </c>
      <c r="E2637" s="106" t="s">
        <v>2406</v>
      </c>
      <c r="F2637" s="106" t="s">
        <v>2407</v>
      </c>
      <c r="G2637" s="106" t="s">
        <v>710</v>
      </c>
      <c r="H2637" s="106" t="s">
        <v>711</v>
      </c>
      <c r="I2637" s="106">
        <v>12</v>
      </c>
      <c r="J2637" s="106"/>
      <c r="K2637" s="106"/>
      <c r="L2637" s="106" t="s">
        <v>706</v>
      </c>
      <c r="M2637" s="106" t="s">
        <v>924</v>
      </c>
      <c r="N2637" s="106">
        <v>0.45</v>
      </c>
      <c r="O2637" s="106">
        <v>1.3</v>
      </c>
      <c r="P2637" s="106" t="s">
        <v>714</v>
      </c>
      <c r="Q2637" s="107" t="s">
        <v>3416</v>
      </c>
      <c r="R2637" s="107" t="s">
        <v>311</v>
      </c>
    </row>
    <row r="2638" spans="2:18" ht="20.100000000000001" customHeight="1" x14ac:dyDescent="0.4">
      <c r="B2638" s="105" t="str">
        <f t="shared" si="121"/>
        <v/>
      </c>
      <c r="C2638" s="105" t="str">
        <f t="shared" si="122"/>
        <v/>
      </c>
      <c r="D2638" s="105" t="str">
        <f t="shared" si="123"/>
        <v/>
      </c>
      <c r="E2638" s="106" t="s">
        <v>2406</v>
      </c>
      <c r="F2638" s="106" t="s">
        <v>2407</v>
      </c>
      <c r="G2638" s="106" t="s">
        <v>710</v>
      </c>
      <c r="H2638" s="106" t="s">
        <v>711</v>
      </c>
      <c r="I2638" s="106">
        <v>12</v>
      </c>
      <c r="J2638" s="106"/>
      <c r="K2638" s="106"/>
      <c r="L2638" s="106" t="s">
        <v>698</v>
      </c>
      <c r="M2638" s="106" t="s">
        <v>924</v>
      </c>
      <c r="N2638" s="106">
        <v>0.45</v>
      </c>
      <c r="O2638" s="106">
        <v>1.3</v>
      </c>
      <c r="P2638" s="106" t="s">
        <v>714</v>
      </c>
      <c r="Q2638" s="107" t="s">
        <v>3417</v>
      </c>
      <c r="R2638" s="107" t="s">
        <v>311</v>
      </c>
    </row>
    <row r="2639" spans="2:18" ht="20.100000000000001" customHeight="1" x14ac:dyDescent="0.4">
      <c r="B2639" s="105" t="str">
        <f t="shared" si="121"/>
        <v/>
      </c>
      <c r="C2639" s="105" t="str">
        <f t="shared" si="122"/>
        <v/>
      </c>
      <c r="D2639" s="105" t="str">
        <f t="shared" si="123"/>
        <v/>
      </c>
      <c r="E2639" s="106" t="s">
        <v>2406</v>
      </c>
      <c r="F2639" s="106" t="s">
        <v>2407</v>
      </c>
      <c r="G2639" s="106" t="s">
        <v>710</v>
      </c>
      <c r="H2639" s="106" t="s">
        <v>711</v>
      </c>
      <c r="I2639" s="106">
        <v>12</v>
      </c>
      <c r="J2639" s="106"/>
      <c r="K2639" s="106"/>
      <c r="L2639" s="106" t="s">
        <v>717</v>
      </c>
      <c r="M2639" s="106" t="s">
        <v>924</v>
      </c>
      <c r="N2639" s="106">
        <v>0.45</v>
      </c>
      <c r="O2639" s="106">
        <v>1.3</v>
      </c>
      <c r="P2639" s="106" t="s">
        <v>714</v>
      </c>
      <c r="Q2639" s="107" t="s">
        <v>3418</v>
      </c>
      <c r="R2639" s="107" t="s">
        <v>311</v>
      </c>
    </row>
    <row r="2640" spans="2:18" ht="20.100000000000001" customHeight="1" x14ac:dyDescent="0.4">
      <c r="B2640" s="105" t="str">
        <f t="shared" si="121"/>
        <v/>
      </c>
      <c r="C2640" s="105" t="str">
        <f t="shared" si="122"/>
        <v/>
      </c>
      <c r="D2640" s="105" t="str">
        <f t="shared" si="123"/>
        <v/>
      </c>
      <c r="E2640" s="106" t="s">
        <v>2406</v>
      </c>
      <c r="F2640" s="106" t="s">
        <v>2407</v>
      </c>
      <c r="G2640" s="106" t="s">
        <v>721</v>
      </c>
      <c r="H2640" s="106" t="s">
        <v>722</v>
      </c>
      <c r="I2640" s="106">
        <v>12</v>
      </c>
      <c r="J2640" s="106"/>
      <c r="K2640" s="106"/>
      <c r="L2640" s="106" t="s">
        <v>706</v>
      </c>
      <c r="M2640" s="106" t="s">
        <v>924</v>
      </c>
      <c r="N2640" s="106">
        <v>0.45</v>
      </c>
      <c r="O2640" s="106">
        <v>1.3</v>
      </c>
      <c r="P2640" s="106" t="s">
        <v>714</v>
      </c>
      <c r="Q2640" s="107" t="s">
        <v>3419</v>
      </c>
      <c r="R2640" s="107" t="s">
        <v>311</v>
      </c>
    </row>
    <row r="2641" spans="2:18" ht="20.100000000000001" customHeight="1" x14ac:dyDescent="0.4">
      <c r="B2641" s="105" t="str">
        <f t="shared" ref="B2641:B2704" si="124">IF(OR($C$11="",$C$12=""),"",IFERROR(IF(AND($U$23&lt;&gt;R2641,$V$23&lt;&gt;R2641),"－",IF(AND(COUNTIF($C$11,"*樹脂スペーサー*")&gt;0,OR(M2641="空気",F2641="一般",F2641="一般ＰＧ")),"－",IF(AND($W$26&gt;0,$W$26&gt;=O2641),$U$26,IF(AND($W$27&gt;0,$W$27&gt;=O2641),$U$27,IF(AND($W$28&gt;0,$W$28&gt;=O2641),$U$28,IF(AND($W$29&gt;0,$W$29&gt;=O2641),$U$29,IF(AND($W$30&gt;0,$W$30&gt;=O2641),$U$30,IF(AND($W$31&gt;0,$W$31&gt;=O2641),$U$31,IF(AND($W$32&gt;0,$W$32&gt;=O2641),$U$32,"－"))))))))),"－"))</f>
        <v/>
      </c>
      <c r="C2641" s="105" t="str">
        <f t="shared" ref="C2641:C2704" si="125">IF(B2641="","",IF(B2641&lt;&gt;"－",VLOOKUP(B2641,$U$26:$V$32,2,FALSE),"－"))</f>
        <v/>
      </c>
      <c r="D2641" s="105" t="str">
        <f t="shared" ref="D2641:D2704" si="126">IF($H$10="","",IF($V$39&lt;&gt;"断熱等","－",IF(AND(COUNTIF($V$35,"*樹脂スペーサー*")&gt;0,OR(M2641="空気",F2641="一般",F2641="一般ＰＧ")),"－",IF(AND($V$36&lt;&gt;R2641,$W$36&lt;&gt;R2641),"－",IF(MID($H$10,10,1)="Z",IF(N2641&lt;=0.65,"○","－"),IF($V$37&gt;=O2641,"○","－"))))))</f>
        <v/>
      </c>
      <c r="E2641" s="106" t="s">
        <v>2406</v>
      </c>
      <c r="F2641" s="106" t="s">
        <v>2407</v>
      </c>
      <c r="G2641" s="106" t="s">
        <v>721</v>
      </c>
      <c r="H2641" s="106" t="s">
        <v>722</v>
      </c>
      <c r="I2641" s="106">
        <v>12</v>
      </c>
      <c r="J2641" s="106"/>
      <c r="K2641" s="106"/>
      <c r="L2641" s="106" t="s">
        <v>698</v>
      </c>
      <c r="M2641" s="106" t="s">
        <v>924</v>
      </c>
      <c r="N2641" s="106">
        <v>0.45</v>
      </c>
      <c r="O2641" s="106">
        <v>1.3</v>
      </c>
      <c r="P2641" s="106" t="s">
        <v>714</v>
      </c>
      <c r="Q2641" s="107" t="s">
        <v>3420</v>
      </c>
      <c r="R2641" s="107" t="s">
        <v>311</v>
      </c>
    </row>
    <row r="2642" spans="2:18" ht="20.100000000000001" customHeight="1" x14ac:dyDescent="0.4">
      <c r="B2642" s="105" t="str">
        <f t="shared" si="124"/>
        <v/>
      </c>
      <c r="C2642" s="105" t="str">
        <f t="shared" si="125"/>
        <v/>
      </c>
      <c r="D2642" s="105" t="str">
        <f t="shared" si="126"/>
        <v/>
      </c>
      <c r="E2642" s="106" t="s">
        <v>2406</v>
      </c>
      <c r="F2642" s="106" t="s">
        <v>2407</v>
      </c>
      <c r="G2642" s="106" t="s">
        <v>721</v>
      </c>
      <c r="H2642" s="106" t="s">
        <v>722</v>
      </c>
      <c r="I2642" s="106">
        <v>12</v>
      </c>
      <c r="J2642" s="106"/>
      <c r="K2642" s="106"/>
      <c r="L2642" s="106" t="s">
        <v>717</v>
      </c>
      <c r="M2642" s="106" t="s">
        <v>924</v>
      </c>
      <c r="N2642" s="106">
        <v>0.45</v>
      </c>
      <c r="O2642" s="106">
        <v>1.3</v>
      </c>
      <c r="P2642" s="106" t="s">
        <v>714</v>
      </c>
      <c r="Q2642" s="107" t="s">
        <v>3421</v>
      </c>
      <c r="R2642" s="107" t="s">
        <v>311</v>
      </c>
    </row>
    <row r="2643" spans="2:18" ht="20.100000000000001" customHeight="1" x14ac:dyDescent="0.4">
      <c r="B2643" s="105" t="str">
        <f t="shared" si="124"/>
        <v/>
      </c>
      <c r="C2643" s="105" t="str">
        <f t="shared" si="125"/>
        <v/>
      </c>
      <c r="D2643" s="105" t="str">
        <f t="shared" si="126"/>
        <v/>
      </c>
      <c r="E2643" s="106" t="s">
        <v>2406</v>
      </c>
      <c r="F2643" s="106" t="s">
        <v>2407</v>
      </c>
      <c r="G2643" s="106" t="s">
        <v>773</v>
      </c>
      <c r="H2643" s="106" t="s">
        <v>774</v>
      </c>
      <c r="I2643" s="106">
        <v>12</v>
      </c>
      <c r="J2643" s="106"/>
      <c r="K2643" s="106"/>
      <c r="L2643" s="106" t="s">
        <v>706</v>
      </c>
      <c r="M2643" s="106" t="s">
        <v>924</v>
      </c>
      <c r="N2643" s="106">
        <v>0.44</v>
      </c>
      <c r="O2643" s="106">
        <v>1.3</v>
      </c>
      <c r="P2643" s="106" t="s">
        <v>714</v>
      </c>
      <c r="Q2643" s="107" t="s">
        <v>3422</v>
      </c>
      <c r="R2643" s="107" t="s">
        <v>311</v>
      </c>
    </row>
    <row r="2644" spans="2:18" ht="20.100000000000001" customHeight="1" x14ac:dyDescent="0.4">
      <c r="B2644" s="105" t="str">
        <f t="shared" si="124"/>
        <v/>
      </c>
      <c r="C2644" s="105" t="str">
        <f t="shared" si="125"/>
        <v/>
      </c>
      <c r="D2644" s="105" t="str">
        <f t="shared" si="126"/>
        <v/>
      </c>
      <c r="E2644" s="106" t="s">
        <v>2406</v>
      </c>
      <c r="F2644" s="106" t="s">
        <v>2407</v>
      </c>
      <c r="G2644" s="106" t="s">
        <v>773</v>
      </c>
      <c r="H2644" s="106" t="s">
        <v>774</v>
      </c>
      <c r="I2644" s="106">
        <v>11</v>
      </c>
      <c r="J2644" s="106"/>
      <c r="K2644" s="106"/>
      <c r="L2644" s="106" t="s">
        <v>698</v>
      </c>
      <c r="M2644" s="106" t="s">
        <v>924</v>
      </c>
      <c r="N2644" s="106">
        <v>0.44</v>
      </c>
      <c r="O2644" s="106">
        <v>1.3</v>
      </c>
      <c r="P2644" s="106" t="s">
        <v>714</v>
      </c>
      <c r="Q2644" s="107" t="s">
        <v>3423</v>
      </c>
      <c r="R2644" s="107" t="s">
        <v>311</v>
      </c>
    </row>
    <row r="2645" spans="2:18" ht="20.100000000000001" customHeight="1" x14ac:dyDescent="0.4">
      <c r="B2645" s="105" t="str">
        <f t="shared" si="124"/>
        <v/>
      </c>
      <c r="C2645" s="105" t="str">
        <f t="shared" si="125"/>
        <v/>
      </c>
      <c r="D2645" s="105" t="str">
        <f t="shared" si="126"/>
        <v/>
      </c>
      <c r="E2645" s="106" t="s">
        <v>2406</v>
      </c>
      <c r="F2645" s="106" t="s">
        <v>2407</v>
      </c>
      <c r="G2645" s="106" t="s">
        <v>773</v>
      </c>
      <c r="H2645" s="106" t="s">
        <v>1266</v>
      </c>
      <c r="I2645" s="106">
        <v>11</v>
      </c>
      <c r="J2645" s="106"/>
      <c r="K2645" s="106"/>
      <c r="L2645" s="106" t="s">
        <v>706</v>
      </c>
      <c r="M2645" s="106" t="s">
        <v>924</v>
      </c>
      <c r="N2645" s="106">
        <v>0.43</v>
      </c>
      <c r="O2645" s="106">
        <v>1.3</v>
      </c>
      <c r="P2645" s="106" t="s">
        <v>714</v>
      </c>
      <c r="Q2645" s="107" t="s">
        <v>3424</v>
      </c>
      <c r="R2645" s="107" t="s">
        <v>311</v>
      </c>
    </row>
    <row r="2646" spans="2:18" ht="20.100000000000001" customHeight="1" x14ac:dyDescent="0.4">
      <c r="B2646" s="105" t="str">
        <f t="shared" si="124"/>
        <v/>
      </c>
      <c r="C2646" s="105" t="str">
        <f t="shared" si="125"/>
        <v/>
      </c>
      <c r="D2646" s="105" t="str">
        <f t="shared" si="126"/>
        <v/>
      </c>
      <c r="E2646" s="106" t="s">
        <v>2406</v>
      </c>
      <c r="F2646" s="106" t="s">
        <v>2407</v>
      </c>
      <c r="G2646" s="106" t="s">
        <v>778</v>
      </c>
      <c r="H2646" s="106" t="s">
        <v>779</v>
      </c>
      <c r="I2646" s="106">
        <v>12</v>
      </c>
      <c r="J2646" s="106"/>
      <c r="K2646" s="106"/>
      <c r="L2646" s="106" t="s">
        <v>706</v>
      </c>
      <c r="M2646" s="106" t="s">
        <v>924</v>
      </c>
      <c r="N2646" s="106">
        <v>0.43</v>
      </c>
      <c r="O2646" s="106">
        <v>1.3</v>
      </c>
      <c r="P2646" s="106" t="s">
        <v>714</v>
      </c>
      <c r="Q2646" s="107" t="s">
        <v>3425</v>
      </c>
      <c r="R2646" s="107" t="s">
        <v>311</v>
      </c>
    </row>
    <row r="2647" spans="2:18" ht="20.100000000000001" customHeight="1" x14ac:dyDescent="0.4">
      <c r="B2647" s="105" t="str">
        <f t="shared" si="124"/>
        <v/>
      </c>
      <c r="C2647" s="105" t="str">
        <f t="shared" si="125"/>
        <v/>
      </c>
      <c r="D2647" s="105" t="str">
        <f t="shared" si="126"/>
        <v/>
      </c>
      <c r="E2647" s="106" t="s">
        <v>2406</v>
      </c>
      <c r="F2647" s="106" t="s">
        <v>2407</v>
      </c>
      <c r="G2647" s="106" t="s">
        <v>778</v>
      </c>
      <c r="H2647" s="106" t="s">
        <v>779</v>
      </c>
      <c r="I2647" s="106">
        <v>11</v>
      </c>
      <c r="J2647" s="106"/>
      <c r="K2647" s="106"/>
      <c r="L2647" s="106" t="s">
        <v>698</v>
      </c>
      <c r="M2647" s="106" t="s">
        <v>924</v>
      </c>
      <c r="N2647" s="106">
        <v>0.43</v>
      </c>
      <c r="O2647" s="106">
        <v>1.3</v>
      </c>
      <c r="P2647" s="106" t="s">
        <v>714</v>
      </c>
      <c r="Q2647" s="107" t="s">
        <v>3426</v>
      </c>
      <c r="R2647" s="107" t="s">
        <v>311</v>
      </c>
    </row>
    <row r="2648" spans="2:18" ht="20.100000000000001" customHeight="1" x14ac:dyDescent="0.4">
      <c r="B2648" s="105" t="str">
        <f t="shared" si="124"/>
        <v/>
      </c>
      <c r="C2648" s="105" t="str">
        <f t="shared" si="125"/>
        <v/>
      </c>
      <c r="D2648" s="105" t="str">
        <f t="shared" si="126"/>
        <v/>
      </c>
      <c r="E2648" s="106" t="s">
        <v>2406</v>
      </c>
      <c r="F2648" s="106" t="s">
        <v>2407</v>
      </c>
      <c r="G2648" s="106" t="s">
        <v>778</v>
      </c>
      <c r="H2648" s="106" t="s">
        <v>1269</v>
      </c>
      <c r="I2648" s="106">
        <v>11</v>
      </c>
      <c r="J2648" s="106"/>
      <c r="K2648" s="106"/>
      <c r="L2648" s="106" t="s">
        <v>706</v>
      </c>
      <c r="M2648" s="106" t="s">
        <v>924</v>
      </c>
      <c r="N2648" s="106">
        <v>0.43</v>
      </c>
      <c r="O2648" s="106">
        <v>1.3</v>
      </c>
      <c r="P2648" s="106" t="s">
        <v>714</v>
      </c>
      <c r="Q2648" s="107" t="s">
        <v>3427</v>
      </c>
      <c r="R2648" s="107" t="s">
        <v>311</v>
      </c>
    </row>
    <row r="2649" spans="2:18" ht="20.100000000000001" customHeight="1" x14ac:dyDescent="0.4">
      <c r="B2649" s="105" t="str">
        <f t="shared" si="124"/>
        <v/>
      </c>
      <c r="C2649" s="105" t="str">
        <f t="shared" si="125"/>
        <v/>
      </c>
      <c r="D2649" s="105" t="str">
        <f t="shared" si="126"/>
        <v/>
      </c>
      <c r="E2649" s="106" t="s">
        <v>2406</v>
      </c>
      <c r="F2649" s="106" t="s">
        <v>2407</v>
      </c>
      <c r="G2649" s="106" t="s">
        <v>2437</v>
      </c>
      <c r="H2649" s="106" t="s">
        <v>2438</v>
      </c>
      <c r="I2649" s="106">
        <v>12</v>
      </c>
      <c r="J2649" s="106"/>
      <c r="K2649" s="106"/>
      <c r="L2649" s="106" t="s">
        <v>706</v>
      </c>
      <c r="M2649" s="106" t="s">
        <v>924</v>
      </c>
      <c r="N2649" s="106">
        <v>0.42</v>
      </c>
      <c r="O2649" s="106">
        <v>1.3</v>
      </c>
      <c r="P2649" s="106" t="s">
        <v>714</v>
      </c>
      <c r="Q2649" s="107" t="s">
        <v>3428</v>
      </c>
      <c r="R2649" s="107" t="s">
        <v>311</v>
      </c>
    </row>
    <row r="2650" spans="2:18" ht="20.100000000000001" customHeight="1" x14ac:dyDescent="0.4">
      <c r="B2650" s="105" t="str">
        <f t="shared" si="124"/>
        <v/>
      </c>
      <c r="C2650" s="105" t="str">
        <f t="shared" si="125"/>
        <v/>
      </c>
      <c r="D2650" s="105" t="str">
        <f t="shared" si="126"/>
        <v/>
      </c>
      <c r="E2650" s="106" t="s">
        <v>2406</v>
      </c>
      <c r="F2650" s="106" t="s">
        <v>2407</v>
      </c>
      <c r="G2650" s="106" t="s">
        <v>2437</v>
      </c>
      <c r="H2650" s="106" t="s">
        <v>2438</v>
      </c>
      <c r="I2650" s="106">
        <v>11</v>
      </c>
      <c r="J2650" s="106"/>
      <c r="K2650" s="106"/>
      <c r="L2650" s="106" t="s">
        <v>698</v>
      </c>
      <c r="M2650" s="106" t="s">
        <v>924</v>
      </c>
      <c r="N2650" s="106">
        <v>0.42</v>
      </c>
      <c r="O2650" s="106">
        <v>1.3</v>
      </c>
      <c r="P2650" s="106" t="s">
        <v>714</v>
      </c>
      <c r="Q2650" s="107" t="s">
        <v>3429</v>
      </c>
      <c r="R2650" s="107" t="s">
        <v>311</v>
      </c>
    </row>
    <row r="2651" spans="2:18" ht="20.100000000000001" customHeight="1" x14ac:dyDescent="0.4">
      <c r="B2651" s="105" t="str">
        <f t="shared" si="124"/>
        <v/>
      </c>
      <c r="C2651" s="105" t="str">
        <f t="shared" si="125"/>
        <v/>
      </c>
      <c r="D2651" s="105" t="str">
        <f t="shared" si="126"/>
        <v/>
      </c>
      <c r="E2651" s="106" t="s">
        <v>2406</v>
      </c>
      <c r="F2651" s="106" t="s">
        <v>2407</v>
      </c>
      <c r="G2651" s="106" t="s">
        <v>2442</v>
      </c>
      <c r="H2651" s="106" t="s">
        <v>2443</v>
      </c>
      <c r="I2651" s="106">
        <v>12</v>
      </c>
      <c r="J2651" s="106"/>
      <c r="K2651" s="106"/>
      <c r="L2651" s="106" t="s">
        <v>706</v>
      </c>
      <c r="M2651" s="106" t="s">
        <v>924</v>
      </c>
      <c r="N2651" s="106">
        <v>0.42</v>
      </c>
      <c r="O2651" s="106">
        <v>1.3</v>
      </c>
      <c r="P2651" s="106" t="s">
        <v>714</v>
      </c>
      <c r="Q2651" s="107" t="s">
        <v>3430</v>
      </c>
      <c r="R2651" s="107" t="s">
        <v>311</v>
      </c>
    </row>
    <row r="2652" spans="2:18" ht="20.100000000000001" customHeight="1" x14ac:dyDescent="0.4">
      <c r="B2652" s="105" t="str">
        <f t="shared" si="124"/>
        <v/>
      </c>
      <c r="C2652" s="105" t="str">
        <f t="shared" si="125"/>
        <v/>
      </c>
      <c r="D2652" s="105" t="str">
        <f t="shared" si="126"/>
        <v/>
      </c>
      <c r="E2652" s="106" t="s">
        <v>2406</v>
      </c>
      <c r="F2652" s="106" t="s">
        <v>2407</v>
      </c>
      <c r="G2652" s="106" t="s">
        <v>2442</v>
      </c>
      <c r="H2652" s="106" t="s">
        <v>2443</v>
      </c>
      <c r="I2652" s="106">
        <v>11</v>
      </c>
      <c r="J2652" s="106"/>
      <c r="K2652" s="106"/>
      <c r="L2652" s="106" t="s">
        <v>698</v>
      </c>
      <c r="M2652" s="106" t="s">
        <v>924</v>
      </c>
      <c r="N2652" s="106">
        <v>0.42</v>
      </c>
      <c r="O2652" s="106">
        <v>1.3</v>
      </c>
      <c r="P2652" s="106" t="s">
        <v>714</v>
      </c>
      <c r="Q2652" s="107" t="s">
        <v>3431</v>
      </c>
      <c r="R2652" s="107" t="s">
        <v>311</v>
      </c>
    </row>
    <row r="2653" spans="2:18" ht="20.100000000000001" customHeight="1" x14ac:dyDescent="0.4">
      <c r="B2653" s="105" t="str">
        <f t="shared" si="124"/>
        <v/>
      </c>
      <c r="C2653" s="105" t="str">
        <f t="shared" si="125"/>
        <v/>
      </c>
      <c r="D2653" s="105" t="str">
        <f t="shared" si="126"/>
        <v/>
      </c>
      <c r="E2653" s="106" t="s">
        <v>2406</v>
      </c>
      <c r="F2653" s="106" t="s">
        <v>2447</v>
      </c>
      <c r="G2653" s="106" t="s">
        <v>697</v>
      </c>
      <c r="H2653" s="106" t="s">
        <v>706</v>
      </c>
      <c r="I2653" s="106">
        <v>12</v>
      </c>
      <c r="J2653" s="106"/>
      <c r="K2653" s="106"/>
      <c r="L2653" s="106" t="s">
        <v>707</v>
      </c>
      <c r="M2653" s="106" t="s">
        <v>924</v>
      </c>
      <c r="N2653" s="106">
        <v>0.38</v>
      </c>
      <c r="O2653" s="106">
        <v>1.3</v>
      </c>
      <c r="P2653" s="106" t="s">
        <v>714</v>
      </c>
      <c r="Q2653" s="107" t="s">
        <v>3432</v>
      </c>
      <c r="R2653" s="107" t="s">
        <v>311</v>
      </c>
    </row>
    <row r="2654" spans="2:18" ht="20.100000000000001" customHeight="1" x14ac:dyDescent="0.4">
      <c r="B2654" s="105" t="str">
        <f t="shared" si="124"/>
        <v/>
      </c>
      <c r="C2654" s="105" t="str">
        <f t="shared" si="125"/>
        <v/>
      </c>
      <c r="D2654" s="105" t="str">
        <f t="shared" si="126"/>
        <v/>
      </c>
      <c r="E2654" s="106" t="s">
        <v>2406</v>
      </c>
      <c r="F2654" s="106" t="s">
        <v>2447</v>
      </c>
      <c r="G2654" s="106" t="s">
        <v>697</v>
      </c>
      <c r="H2654" s="106" t="s">
        <v>698</v>
      </c>
      <c r="I2654" s="106">
        <v>12</v>
      </c>
      <c r="J2654" s="106"/>
      <c r="K2654" s="106"/>
      <c r="L2654" s="106" t="s">
        <v>1817</v>
      </c>
      <c r="M2654" s="106" t="s">
        <v>924</v>
      </c>
      <c r="N2654" s="106">
        <v>0.38</v>
      </c>
      <c r="O2654" s="106">
        <v>1.3</v>
      </c>
      <c r="P2654" s="106" t="s">
        <v>714</v>
      </c>
      <c r="Q2654" s="107" t="s">
        <v>3433</v>
      </c>
      <c r="R2654" s="107" t="s">
        <v>311</v>
      </c>
    </row>
    <row r="2655" spans="2:18" ht="20.100000000000001" customHeight="1" x14ac:dyDescent="0.4">
      <c r="B2655" s="105" t="str">
        <f t="shared" si="124"/>
        <v/>
      </c>
      <c r="C2655" s="105" t="str">
        <f t="shared" si="125"/>
        <v/>
      </c>
      <c r="D2655" s="105" t="str">
        <f t="shared" si="126"/>
        <v/>
      </c>
      <c r="E2655" s="106" t="s">
        <v>2406</v>
      </c>
      <c r="F2655" s="106" t="s">
        <v>2447</v>
      </c>
      <c r="G2655" s="106" t="s">
        <v>697</v>
      </c>
      <c r="H2655" s="106" t="s">
        <v>717</v>
      </c>
      <c r="I2655" s="106">
        <v>12</v>
      </c>
      <c r="J2655" s="106"/>
      <c r="K2655" s="106"/>
      <c r="L2655" s="106" t="s">
        <v>1027</v>
      </c>
      <c r="M2655" s="106" t="s">
        <v>924</v>
      </c>
      <c r="N2655" s="106">
        <v>0.38</v>
      </c>
      <c r="O2655" s="106">
        <v>1.3</v>
      </c>
      <c r="P2655" s="106" t="s">
        <v>714</v>
      </c>
      <c r="Q2655" s="107" t="s">
        <v>3434</v>
      </c>
      <c r="R2655" s="107" t="s">
        <v>311</v>
      </c>
    </row>
    <row r="2656" spans="2:18" ht="20.100000000000001" customHeight="1" x14ac:dyDescent="0.4">
      <c r="B2656" s="105" t="str">
        <f t="shared" si="124"/>
        <v/>
      </c>
      <c r="C2656" s="105" t="str">
        <f t="shared" si="125"/>
        <v/>
      </c>
      <c r="D2656" s="105" t="str">
        <f t="shared" si="126"/>
        <v/>
      </c>
      <c r="E2656" s="106" t="s">
        <v>2406</v>
      </c>
      <c r="F2656" s="106" t="s">
        <v>2447</v>
      </c>
      <c r="G2656" s="106" t="s">
        <v>710</v>
      </c>
      <c r="H2656" s="106" t="s">
        <v>706</v>
      </c>
      <c r="I2656" s="106">
        <v>12</v>
      </c>
      <c r="J2656" s="106"/>
      <c r="K2656" s="106"/>
      <c r="L2656" s="106" t="s">
        <v>711</v>
      </c>
      <c r="M2656" s="106" t="s">
        <v>924</v>
      </c>
      <c r="N2656" s="106">
        <v>0.38</v>
      </c>
      <c r="O2656" s="106">
        <v>1.3</v>
      </c>
      <c r="P2656" s="106" t="s">
        <v>714</v>
      </c>
      <c r="Q2656" s="107" t="s">
        <v>3435</v>
      </c>
      <c r="R2656" s="107" t="s">
        <v>311</v>
      </c>
    </row>
    <row r="2657" spans="2:18" ht="20.100000000000001" customHeight="1" x14ac:dyDescent="0.4">
      <c r="B2657" s="105" t="str">
        <f t="shared" si="124"/>
        <v/>
      </c>
      <c r="C2657" s="105" t="str">
        <f t="shared" si="125"/>
        <v/>
      </c>
      <c r="D2657" s="105" t="str">
        <f t="shared" si="126"/>
        <v/>
      </c>
      <c r="E2657" s="106" t="s">
        <v>2406</v>
      </c>
      <c r="F2657" s="106" t="s">
        <v>2447</v>
      </c>
      <c r="G2657" s="106" t="s">
        <v>710</v>
      </c>
      <c r="H2657" s="106" t="s">
        <v>698</v>
      </c>
      <c r="I2657" s="106">
        <v>12</v>
      </c>
      <c r="J2657" s="106"/>
      <c r="K2657" s="106"/>
      <c r="L2657" s="106" t="s">
        <v>711</v>
      </c>
      <c r="M2657" s="106" t="s">
        <v>924</v>
      </c>
      <c r="N2657" s="106">
        <v>0.38</v>
      </c>
      <c r="O2657" s="106">
        <v>1.3</v>
      </c>
      <c r="P2657" s="106" t="s">
        <v>714</v>
      </c>
      <c r="Q2657" s="107" t="s">
        <v>3436</v>
      </c>
      <c r="R2657" s="107" t="s">
        <v>311</v>
      </c>
    </row>
    <row r="2658" spans="2:18" ht="20.100000000000001" customHeight="1" x14ac:dyDescent="0.4">
      <c r="B2658" s="105" t="str">
        <f t="shared" si="124"/>
        <v/>
      </c>
      <c r="C2658" s="105" t="str">
        <f t="shared" si="125"/>
        <v/>
      </c>
      <c r="D2658" s="105" t="str">
        <f t="shared" si="126"/>
        <v/>
      </c>
      <c r="E2658" s="106" t="s">
        <v>2406</v>
      </c>
      <c r="F2658" s="106" t="s">
        <v>2447</v>
      </c>
      <c r="G2658" s="106" t="s">
        <v>710</v>
      </c>
      <c r="H2658" s="106" t="s">
        <v>717</v>
      </c>
      <c r="I2658" s="106">
        <v>12</v>
      </c>
      <c r="J2658" s="106"/>
      <c r="K2658" s="106"/>
      <c r="L2658" s="106" t="s">
        <v>711</v>
      </c>
      <c r="M2658" s="106" t="s">
        <v>924</v>
      </c>
      <c r="N2658" s="106">
        <v>0.38</v>
      </c>
      <c r="O2658" s="106">
        <v>1.3</v>
      </c>
      <c r="P2658" s="106" t="s">
        <v>714</v>
      </c>
      <c r="Q2658" s="107" t="s">
        <v>3437</v>
      </c>
      <c r="R2658" s="107" t="s">
        <v>311</v>
      </c>
    </row>
    <row r="2659" spans="2:18" ht="20.100000000000001" customHeight="1" x14ac:dyDescent="0.4">
      <c r="B2659" s="105" t="str">
        <f t="shared" si="124"/>
        <v/>
      </c>
      <c r="C2659" s="105" t="str">
        <f t="shared" si="125"/>
        <v/>
      </c>
      <c r="D2659" s="105" t="str">
        <f t="shared" si="126"/>
        <v/>
      </c>
      <c r="E2659" s="106" t="s">
        <v>2406</v>
      </c>
      <c r="F2659" s="106" t="s">
        <v>2447</v>
      </c>
      <c r="G2659" s="106" t="s">
        <v>721</v>
      </c>
      <c r="H2659" s="106" t="s">
        <v>706</v>
      </c>
      <c r="I2659" s="106">
        <v>12</v>
      </c>
      <c r="J2659" s="106"/>
      <c r="K2659" s="106"/>
      <c r="L2659" s="106" t="s">
        <v>722</v>
      </c>
      <c r="M2659" s="106" t="s">
        <v>924</v>
      </c>
      <c r="N2659" s="106">
        <v>0.38</v>
      </c>
      <c r="O2659" s="106">
        <v>1.3</v>
      </c>
      <c r="P2659" s="106" t="s">
        <v>714</v>
      </c>
      <c r="Q2659" s="107" t="s">
        <v>3438</v>
      </c>
      <c r="R2659" s="107" t="s">
        <v>311</v>
      </c>
    </row>
    <row r="2660" spans="2:18" ht="20.100000000000001" customHeight="1" x14ac:dyDescent="0.4">
      <c r="B2660" s="105" t="str">
        <f t="shared" si="124"/>
        <v/>
      </c>
      <c r="C2660" s="105" t="str">
        <f t="shared" si="125"/>
        <v/>
      </c>
      <c r="D2660" s="105" t="str">
        <f t="shared" si="126"/>
        <v/>
      </c>
      <c r="E2660" s="106" t="s">
        <v>2406</v>
      </c>
      <c r="F2660" s="106" t="s">
        <v>2447</v>
      </c>
      <c r="G2660" s="106" t="s">
        <v>721</v>
      </c>
      <c r="H2660" s="106" t="s">
        <v>698</v>
      </c>
      <c r="I2660" s="106">
        <v>12</v>
      </c>
      <c r="J2660" s="106"/>
      <c r="K2660" s="106"/>
      <c r="L2660" s="106" t="s">
        <v>722</v>
      </c>
      <c r="M2660" s="106" t="s">
        <v>924</v>
      </c>
      <c r="N2660" s="106">
        <v>0.38</v>
      </c>
      <c r="O2660" s="106">
        <v>1.3</v>
      </c>
      <c r="P2660" s="106" t="s">
        <v>714</v>
      </c>
      <c r="Q2660" s="107" t="s">
        <v>3439</v>
      </c>
      <c r="R2660" s="107" t="s">
        <v>311</v>
      </c>
    </row>
    <row r="2661" spans="2:18" ht="20.100000000000001" customHeight="1" x14ac:dyDescent="0.4">
      <c r="B2661" s="105" t="str">
        <f t="shared" si="124"/>
        <v/>
      </c>
      <c r="C2661" s="105" t="str">
        <f t="shared" si="125"/>
        <v/>
      </c>
      <c r="D2661" s="105" t="str">
        <f t="shared" si="126"/>
        <v/>
      </c>
      <c r="E2661" s="106" t="s">
        <v>2406</v>
      </c>
      <c r="F2661" s="106" t="s">
        <v>2447</v>
      </c>
      <c r="G2661" s="106" t="s">
        <v>721</v>
      </c>
      <c r="H2661" s="106" t="s">
        <v>717</v>
      </c>
      <c r="I2661" s="106">
        <v>12</v>
      </c>
      <c r="J2661" s="106"/>
      <c r="K2661" s="106"/>
      <c r="L2661" s="106" t="s">
        <v>722</v>
      </c>
      <c r="M2661" s="106" t="s">
        <v>924</v>
      </c>
      <c r="N2661" s="106">
        <v>0.38</v>
      </c>
      <c r="O2661" s="106">
        <v>1.3</v>
      </c>
      <c r="P2661" s="106" t="s">
        <v>714</v>
      </c>
      <c r="Q2661" s="107" t="s">
        <v>3440</v>
      </c>
      <c r="R2661" s="107" t="s">
        <v>311</v>
      </c>
    </row>
    <row r="2662" spans="2:18" ht="20.100000000000001" customHeight="1" x14ac:dyDescent="0.4">
      <c r="B2662" s="105" t="str">
        <f t="shared" si="124"/>
        <v/>
      </c>
      <c r="C2662" s="105" t="str">
        <f t="shared" si="125"/>
        <v/>
      </c>
      <c r="D2662" s="105" t="str">
        <f t="shared" si="126"/>
        <v/>
      </c>
      <c r="E2662" s="106" t="s">
        <v>2406</v>
      </c>
      <c r="F2662" s="106" t="s">
        <v>2447</v>
      </c>
      <c r="G2662" s="106" t="s">
        <v>773</v>
      </c>
      <c r="H2662" s="106" t="s">
        <v>706</v>
      </c>
      <c r="I2662" s="106">
        <v>12</v>
      </c>
      <c r="J2662" s="106"/>
      <c r="K2662" s="106"/>
      <c r="L2662" s="106" t="s">
        <v>774</v>
      </c>
      <c r="M2662" s="106" t="s">
        <v>924</v>
      </c>
      <c r="N2662" s="106">
        <v>0.38</v>
      </c>
      <c r="O2662" s="106">
        <v>1.3</v>
      </c>
      <c r="P2662" s="106" t="s">
        <v>714</v>
      </c>
      <c r="Q2662" s="107" t="s">
        <v>3441</v>
      </c>
      <c r="R2662" s="107" t="s">
        <v>311</v>
      </c>
    </row>
    <row r="2663" spans="2:18" ht="20.100000000000001" customHeight="1" x14ac:dyDescent="0.4">
      <c r="B2663" s="105" t="str">
        <f t="shared" si="124"/>
        <v/>
      </c>
      <c r="C2663" s="105" t="str">
        <f t="shared" si="125"/>
        <v/>
      </c>
      <c r="D2663" s="105" t="str">
        <f t="shared" si="126"/>
        <v/>
      </c>
      <c r="E2663" s="106" t="s">
        <v>2406</v>
      </c>
      <c r="F2663" s="106" t="s">
        <v>2447</v>
      </c>
      <c r="G2663" s="106" t="s">
        <v>773</v>
      </c>
      <c r="H2663" s="106" t="s">
        <v>698</v>
      </c>
      <c r="I2663" s="106">
        <v>11</v>
      </c>
      <c r="J2663" s="106"/>
      <c r="K2663" s="106"/>
      <c r="L2663" s="106" t="s">
        <v>774</v>
      </c>
      <c r="M2663" s="106" t="s">
        <v>924</v>
      </c>
      <c r="N2663" s="106">
        <v>0.38</v>
      </c>
      <c r="O2663" s="106">
        <v>1.3</v>
      </c>
      <c r="P2663" s="106" t="s">
        <v>714</v>
      </c>
      <c r="Q2663" s="107" t="s">
        <v>3442</v>
      </c>
      <c r="R2663" s="107" t="s">
        <v>311</v>
      </c>
    </row>
    <row r="2664" spans="2:18" ht="20.100000000000001" customHeight="1" x14ac:dyDescent="0.4">
      <c r="B2664" s="105" t="str">
        <f t="shared" si="124"/>
        <v/>
      </c>
      <c r="C2664" s="105" t="str">
        <f t="shared" si="125"/>
        <v/>
      </c>
      <c r="D2664" s="105" t="str">
        <f t="shared" si="126"/>
        <v/>
      </c>
      <c r="E2664" s="106" t="s">
        <v>2406</v>
      </c>
      <c r="F2664" s="106" t="s">
        <v>2447</v>
      </c>
      <c r="G2664" s="106" t="s">
        <v>773</v>
      </c>
      <c r="H2664" s="106" t="s">
        <v>706</v>
      </c>
      <c r="I2664" s="106">
        <v>11</v>
      </c>
      <c r="J2664" s="106"/>
      <c r="K2664" s="106"/>
      <c r="L2664" s="106" t="s">
        <v>1266</v>
      </c>
      <c r="M2664" s="106" t="s">
        <v>924</v>
      </c>
      <c r="N2664" s="106">
        <v>0.38</v>
      </c>
      <c r="O2664" s="106">
        <v>1.3</v>
      </c>
      <c r="P2664" s="106" t="s">
        <v>714</v>
      </c>
      <c r="Q2664" s="107" t="s">
        <v>3443</v>
      </c>
      <c r="R2664" s="107" t="s">
        <v>311</v>
      </c>
    </row>
    <row r="2665" spans="2:18" ht="20.100000000000001" customHeight="1" x14ac:dyDescent="0.4">
      <c r="B2665" s="105" t="str">
        <f t="shared" si="124"/>
        <v/>
      </c>
      <c r="C2665" s="105" t="str">
        <f t="shared" si="125"/>
        <v/>
      </c>
      <c r="D2665" s="105" t="str">
        <f t="shared" si="126"/>
        <v/>
      </c>
      <c r="E2665" s="106" t="s">
        <v>2406</v>
      </c>
      <c r="F2665" s="106" t="s">
        <v>2447</v>
      </c>
      <c r="G2665" s="106" t="s">
        <v>778</v>
      </c>
      <c r="H2665" s="106" t="s">
        <v>706</v>
      </c>
      <c r="I2665" s="106">
        <v>12</v>
      </c>
      <c r="J2665" s="106"/>
      <c r="K2665" s="106"/>
      <c r="L2665" s="106" t="s">
        <v>779</v>
      </c>
      <c r="M2665" s="106" t="s">
        <v>924</v>
      </c>
      <c r="N2665" s="106">
        <v>0.38</v>
      </c>
      <c r="O2665" s="106">
        <v>1.3</v>
      </c>
      <c r="P2665" s="106" t="s">
        <v>714</v>
      </c>
      <c r="Q2665" s="107" t="s">
        <v>3444</v>
      </c>
      <c r="R2665" s="107" t="s">
        <v>311</v>
      </c>
    </row>
    <row r="2666" spans="2:18" ht="20.100000000000001" customHeight="1" x14ac:dyDescent="0.4">
      <c r="B2666" s="105" t="str">
        <f t="shared" si="124"/>
        <v/>
      </c>
      <c r="C2666" s="105" t="str">
        <f t="shared" si="125"/>
        <v/>
      </c>
      <c r="D2666" s="105" t="str">
        <f t="shared" si="126"/>
        <v/>
      </c>
      <c r="E2666" s="106" t="s">
        <v>2406</v>
      </c>
      <c r="F2666" s="106" t="s">
        <v>2447</v>
      </c>
      <c r="G2666" s="106" t="s">
        <v>778</v>
      </c>
      <c r="H2666" s="106" t="s">
        <v>698</v>
      </c>
      <c r="I2666" s="106">
        <v>11</v>
      </c>
      <c r="J2666" s="106"/>
      <c r="K2666" s="106"/>
      <c r="L2666" s="106" t="s">
        <v>779</v>
      </c>
      <c r="M2666" s="106" t="s">
        <v>924</v>
      </c>
      <c r="N2666" s="106">
        <v>0.38</v>
      </c>
      <c r="O2666" s="106">
        <v>1.3</v>
      </c>
      <c r="P2666" s="106" t="s">
        <v>714</v>
      </c>
      <c r="Q2666" s="107" t="s">
        <v>3445</v>
      </c>
      <c r="R2666" s="107" t="s">
        <v>311</v>
      </c>
    </row>
    <row r="2667" spans="2:18" ht="20.100000000000001" customHeight="1" x14ac:dyDescent="0.4">
      <c r="B2667" s="105" t="str">
        <f t="shared" si="124"/>
        <v/>
      </c>
      <c r="C2667" s="105" t="str">
        <f t="shared" si="125"/>
        <v/>
      </c>
      <c r="D2667" s="105" t="str">
        <f t="shared" si="126"/>
        <v/>
      </c>
      <c r="E2667" s="106" t="s">
        <v>2406</v>
      </c>
      <c r="F2667" s="106" t="s">
        <v>2447</v>
      </c>
      <c r="G2667" s="106" t="s">
        <v>778</v>
      </c>
      <c r="H2667" s="106" t="s">
        <v>706</v>
      </c>
      <c r="I2667" s="106">
        <v>11</v>
      </c>
      <c r="J2667" s="106"/>
      <c r="K2667" s="106"/>
      <c r="L2667" s="106" t="s">
        <v>1269</v>
      </c>
      <c r="M2667" s="106" t="s">
        <v>924</v>
      </c>
      <c r="N2667" s="106">
        <v>0.38</v>
      </c>
      <c r="O2667" s="106">
        <v>1.3</v>
      </c>
      <c r="P2667" s="106" t="s">
        <v>714</v>
      </c>
      <c r="Q2667" s="107" t="s">
        <v>3446</v>
      </c>
      <c r="R2667" s="107" t="s">
        <v>311</v>
      </c>
    </row>
    <row r="2668" spans="2:18" ht="20.100000000000001" customHeight="1" x14ac:dyDescent="0.4">
      <c r="B2668" s="105" t="str">
        <f t="shared" si="124"/>
        <v/>
      </c>
      <c r="C2668" s="105" t="str">
        <f t="shared" si="125"/>
        <v/>
      </c>
      <c r="D2668" s="105" t="str">
        <f t="shared" si="126"/>
        <v/>
      </c>
      <c r="E2668" s="106" t="s">
        <v>2406</v>
      </c>
      <c r="F2668" s="106" t="s">
        <v>2447</v>
      </c>
      <c r="G2668" s="106" t="s">
        <v>2477</v>
      </c>
      <c r="H2668" s="106" t="s">
        <v>706</v>
      </c>
      <c r="I2668" s="106">
        <v>12</v>
      </c>
      <c r="J2668" s="106"/>
      <c r="K2668" s="106"/>
      <c r="L2668" s="106" t="s">
        <v>2478</v>
      </c>
      <c r="M2668" s="106" t="s">
        <v>924</v>
      </c>
      <c r="N2668" s="106">
        <v>0.38</v>
      </c>
      <c r="O2668" s="106">
        <v>1.3</v>
      </c>
      <c r="P2668" s="106" t="s">
        <v>714</v>
      </c>
      <c r="Q2668" s="107" t="s">
        <v>3447</v>
      </c>
      <c r="R2668" s="107" t="s">
        <v>311</v>
      </c>
    </row>
    <row r="2669" spans="2:18" ht="20.100000000000001" customHeight="1" x14ac:dyDescent="0.4">
      <c r="B2669" s="105" t="str">
        <f t="shared" si="124"/>
        <v/>
      </c>
      <c r="C2669" s="105" t="str">
        <f t="shared" si="125"/>
        <v/>
      </c>
      <c r="D2669" s="105" t="str">
        <f t="shared" si="126"/>
        <v/>
      </c>
      <c r="E2669" s="106" t="s">
        <v>2406</v>
      </c>
      <c r="F2669" s="106" t="s">
        <v>2447</v>
      </c>
      <c r="G2669" s="106" t="s">
        <v>2477</v>
      </c>
      <c r="H2669" s="106" t="s">
        <v>698</v>
      </c>
      <c r="I2669" s="106">
        <v>12</v>
      </c>
      <c r="J2669" s="106"/>
      <c r="K2669" s="106"/>
      <c r="L2669" s="106" t="s">
        <v>2478</v>
      </c>
      <c r="M2669" s="106" t="s">
        <v>924</v>
      </c>
      <c r="N2669" s="106">
        <v>0.38</v>
      </c>
      <c r="O2669" s="106">
        <v>1.3</v>
      </c>
      <c r="P2669" s="106" t="s">
        <v>714</v>
      </c>
      <c r="Q2669" s="107" t="s">
        <v>3448</v>
      </c>
      <c r="R2669" s="107" t="s">
        <v>311</v>
      </c>
    </row>
    <row r="2670" spans="2:18" ht="20.100000000000001" customHeight="1" x14ac:dyDescent="0.4">
      <c r="B2670" s="105" t="str">
        <f t="shared" si="124"/>
        <v/>
      </c>
      <c r="C2670" s="105" t="str">
        <f t="shared" si="125"/>
        <v/>
      </c>
      <c r="D2670" s="105" t="str">
        <f t="shared" si="126"/>
        <v/>
      </c>
      <c r="E2670" s="106" t="s">
        <v>2406</v>
      </c>
      <c r="F2670" s="106" t="s">
        <v>2447</v>
      </c>
      <c r="G2670" s="106" t="s">
        <v>2477</v>
      </c>
      <c r="H2670" s="106" t="s">
        <v>717</v>
      </c>
      <c r="I2670" s="106">
        <v>12</v>
      </c>
      <c r="J2670" s="106"/>
      <c r="K2670" s="106"/>
      <c r="L2670" s="106" t="s">
        <v>2478</v>
      </c>
      <c r="M2670" s="106" t="s">
        <v>924</v>
      </c>
      <c r="N2670" s="106">
        <v>0.38</v>
      </c>
      <c r="O2670" s="106">
        <v>1.3</v>
      </c>
      <c r="P2670" s="106" t="s">
        <v>714</v>
      </c>
      <c r="Q2670" s="107" t="s">
        <v>3449</v>
      </c>
      <c r="R2670" s="107" t="s">
        <v>311</v>
      </c>
    </row>
    <row r="2671" spans="2:18" ht="20.100000000000001" customHeight="1" x14ac:dyDescent="0.4">
      <c r="B2671" s="105" t="str">
        <f t="shared" si="124"/>
        <v/>
      </c>
      <c r="C2671" s="105" t="str">
        <f t="shared" si="125"/>
        <v/>
      </c>
      <c r="D2671" s="105" t="str">
        <f t="shared" si="126"/>
        <v/>
      </c>
      <c r="E2671" s="106" t="s">
        <v>2406</v>
      </c>
      <c r="F2671" s="106" t="s">
        <v>2447</v>
      </c>
      <c r="G2671" s="106" t="s">
        <v>2482</v>
      </c>
      <c r="H2671" s="106" t="s">
        <v>706</v>
      </c>
      <c r="I2671" s="106">
        <v>12</v>
      </c>
      <c r="J2671" s="106"/>
      <c r="K2671" s="106"/>
      <c r="L2671" s="106" t="s">
        <v>2483</v>
      </c>
      <c r="M2671" s="106" t="s">
        <v>924</v>
      </c>
      <c r="N2671" s="106">
        <v>0.38</v>
      </c>
      <c r="O2671" s="106">
        <v>1.3</v>
      </c>
      <c r="P2671" s="106" t="s">
        <v>714</v>
      </c>
      <c r="Q2671" s="107" t="s">
        <v>3450</v>
      </c>
      <c r="R2671" s="107" t="s">
        <v>311</v>
      </c>
    </row>
    <row r="2672" spans="2:18" ht="20.100000000000001" customHeight="1" x14ac:dyDescent="0.4">
      <c r="B2672" s="105" t="str">
        <f t="shared" si="124"/>
        <v/>
      </c>
      <c r="C2672" s="105" t="str">
        <f t="shared" si="125"/>
        <v/>
      </c>
      <c r="D2672" s="105" t="str">
        <f t="shared" si="126"/>
        <v/>
      </c>
      <c r="E2672" s="106" t="s">
        <v>2406</v>
      </c>
      <c r="F2672" s="106" t="s">
        <v>2447</v>
      </c>
      <c r="G2672" s="106" t="s">
        <v>2482</v>
      </c>
      <c r="H2672" s="106" t="s">
        <v>698</v>
      </c>
      <c r="I2672" s="106">
        <v>12</v>
      </c>
      <c r="J2672" s="106"/>
      <c r="K2672" s="106"/>
      <c r="L2672" s="106" t="s">
        <v>2483</v>
      </c>
      <c r="M2672" s="106" t="s">
        <v>924</v>
      </c>
      <c r="N2672" s="106">
        <v>0.38</v>
      </c>
      <c r="O2672" s="106">
        <v>1.3</v>
      </c>
      <c r="P2672" s="106" t="s">
        <v>714</v>
      </c>
      <c r="Q2672" s="107" t="s">
        <v>3451</v>
      </c>
      <c r="R2672" s="107" t="s">
        <v>311</v>
      </c>
    </row>
    <row r="2673" spans="2:18" ht="20.100000000000001" customHeight="1" x14ac:dyDescent="0.4">
      <c r="B2673" s="105" t="str">
        <f t="shared" si="124"/>
        <v/>
      </c>
      <c r="C2673" s="105" t="str">
        <f t="shared" si="125"/>
        <v/>
      </c>
      <c r="D2673" s="105" t="str">
        <f t="shared" si="126"/>
        <v/>
      </c>
      <c r="E2673" s="106" t="s">
        <v>2406</v>
      </c>
      <c r="F2673" s="106" t="s">
        <v>2447</v>
      </c>
      <c r="G2673" s="106" t="s">
        <v>2482</v>
      </c>
      <c r="H2673" s="106" t="s">
        <v>717</v>
      </c>
      <c r="I2673" s="106">
        <v>12</v>
      </c>
      <c r="J2673" s="106"/>
      <c r="K2673" s="106"/>
      <c r="L2673" s="106" t="s">
        <v>2483</v>
      </c>
      <c r="M2673" s="106" t="s">
        <v>924</v>
      </c>
      <c r="N2673" s="106">
        <v>0.38</v>
      </c>
      <c r="O2673" s="106">
        <v>1.3</v>
      </c>
      <c r="P2673" s="106" t="s">
        <v>714</v>
      </c>
      <c r="Q2673" s="107" t="s">
        <v>3452</v>
      </c>
      <c r="R2673" s="107" t="s">
        <v>311</v>
      </c>
    </row>
    <row r="2674" spans="2:18" ht="20.100000000000001" customHeight="1" x14ac:dyDescent="0.4">
      <c r="B2674" s="105" t="str">
        <f t="shared" si="124"/>
        <v/>
      </c>
      <c r="C2674" s="105" t="str">
        <f t="shared" si="125"/>
        <v/>
      </c>
      <c r="D2674" s="105" t="str">
        <f t="shared" si="126"/>
        <v/>
      </c>
      <c r="E2674" s="106" t="s">
        <v>2406</v>
      </c>
      <c r="F2674" s="106" t="s">
        <v>2447</v>
      </c>
      <c r="G2674" s="106" t="s">
        <v>2437</v>
      </c>
      <c r="H2674" s="106" t="s">
        <v>706</v>
      </c>
      <c r="I2674" s="106">
        <v>12</v>
      </c>
      <c r="J2674" s="106"/>
      <c r="K2674" s="106"/>
      <c r="L2674" s="106" t="s">
        <v>2438</v>
      </c>
      <c r="M2674" s="106" t="s">
        <v>924</v>
      </c>
      <c r="N2674" s="106">
        <v>0.38</v>
      </c>
      <c r="O2674" s="106">
        <v>1.3</v>
      </c>
      <c r="P2674" s="106" t="s">
        <v>714</v>
      </c>
      <c r="Q2674" s="107" t="s">
        <v>3453</v>
      </c>
      <c r="R2674" s="107" t="s">
        <v>311</v>
      </c>
    </row>
    <row r="2675" spans="2:18" ht="20.100000000000001" customHeight="1" x14ac:dyDescent="0.4">
      <c r="B2675" s="105" t="str">
        <f t="shared" si="124"/>
        <v/>
      </c>
      <c r="C2675" s="105" t="str">
        <f t="shared" si="125"/>
        <v/>
      </c>
      <c r="D2675" s="105" t="str">
        <f t="shared" si="126"/>
        <v/>
      </c>
      <c r="E2675" s="106" t="s">
        <v>2406</v>
      </c>
      <c r="F2675" s="106" t="s">
        <v>2447</v>
      </c>
      <c r="G2675" s="106" t="s">
        <v>2437</v>
      </c>
      <c r="H2675" s="106" t="s">
        <v>698</v>
      </c>
      <c r="I2675" s="106">
        <v>11</v>
      </c>
      <c r="J2675" s="106"/>
      <c r="K2675" s="106"/>
      <c r="L2675" s="106" t="s">
        <v>2438</v>
      </c>
      <c r="M2675" s="106" t="s">
        <v>924</v>
      </c>
      <c r="N2675" s="106">
        <v>0.37</v>
      </c>
      <c r="O2675" s="106">
        <v>1.3</v>
      </c>
      <c r="P2675" s="106" t="s">
        <v>714</v>
      </c>
      <c r="Q2675" s="107" t="s">
        <v>3454</v>
      </c>
      <c r="R2675" s="107" t="s">
        <v>311</v>
      </c>
    </row>
    <row r="2676" spans="2:18" ht="20.100000000000001" customHeight="1" x14ac:dyDescent="0.4">
      <c r="B2676" s="105" t="str">
        <f t="shared" si="124"/>
        <v/>
      </c>
      <c r="C2676" s="105" t="str">
        <f t="shared" si="125"/>
        <v/>
      </c>
      <c r="D2676" s="105" t="str">
        <f t="shared" si="126"/>
        <v/>
      </c>
      <c r="E2676" s="106" t="s">
        <v>2406</v>
      </c>
      <c r="F2676" s="106" t="s">
        <v>2447</v>
      </c>
      <c r="G2676" s="106" t="s">
        <v>2442</v>
      </c>
      <c r="H2676" s="106" t="s">
        <v>706</v>
      </c>
      <c r="I2676" s="106">
        <v>12</v>
      </c>
      <c r="J2676" s="106"/>
      <c r="K2676" s="106"/>
      <c r="L2676" s="106" t="s">
        <v>2443</v>
      </c>
      <c r="M2676" s="106" t="s">
        <v>924</v>
      </c>
      <c r="N2676" s="106">
        <v>0.38</v>
      </c>
      <c r="O2676" s="106">
        <v>1.3</v>
      </c>
      <c r="P2676" s="106" t="s">
        <v>714</v>
      </c>
      <c r="Q2676" s="107" t="s">
        <v>3455</v>
      </c>
      <c r="R2676" s="107" t="s">
        <v>311</v>
      </c>
    </row>
    <row r="2677" spans="2:18" ht="20.100000000000001" customHeight="1" x14ac:dyDescent="0.4">
      <c r="B2677" s="105" t="str">
        <f t="shared" si="124"/>
        <v/>
      </c>
      <c r="C2677" s="105" t="str">
        <f t="shared" si="125"/>
        <v/>
      </c>
      <c r="D2677" s="105" t="str">
        <f t="shared" si="126"/>
        <v/>
      </c>
      <c r="E2677" s="106" t="s">
        <v>2406</v>
      </c>
      <c r="F2677" s="106" t="s">
        <v>2447</v>
      </c>
      <c r="G2677" s="106" t="s">
        <v>2442</v>
      </c>
      <c r="H2677" s="106" t="s">
        <v>698</v>
      </c>
      <c r="I2677" s="106">
        <v>11</v>
      </c>
      <c r="J2677" s="106"/>
      <c r="K2677" s="106"/>
      <c r="L2677" s="106" t="s">
        <v>2443</v>
      </c>
      <c r="M2677" s="106" t="s">
        <v>924</v>
      </c>
      <c r="N2677" s="106">
        <v>0.37</v>
      </c>
      <c r="O2677" s="106">
        <v>1.3</v>
      </c>
      <c r="P2677" s="106" t="s">
        <v>714</v>
      </c>
      <c r="Q2677" s="107" t="s">
        <v>3456</v>
      </c>
      <c r="R2677" s="107" t="s">
        <v>311</v>
      </c>
    </row>
    <row r="2678" spans="2:18" ht="20.100000000000001" customHeight="1" x14ac:dyDescent="0.4">
      <c r="B2678" s="105" t="str">
        <f t="shared" si="124"/>
        <v/>
      </c>
      <c r="C2678" s="105" t="str">
        <f t="shared" si="125"/>
        <v/>
      </c>
      <c r="D2678" s="105" t="str">
        <f t="shared" si="126"/>
        <v/>
      </c>
      <c r="E2678" s="106" t="s">
        <v>2406</v>
      </c>
      <c r="F2678" s="106" t="s">
        <v>2906</v>
      </c>
      <c r="G2678" s="106" t="s">
        <v>697</v>
      </c>
      <c r="H2678" s="106" t="s">
        <v>707</v>
      </c>
      <c r="I2678" s="106">
        <v>12</v>
      </c>
      <c r="J2678" s="106"/>
      <c r="K2678" s="106"/>
      <c r="L2678" s="106" t="s">
        <v>799</v>
      </c>
      <c r="M2678" s="106" t="s">
        <v>924</v>
      </c>
      <c r="N2678" s="106">
        <v>0.43</v>
      </c>
      <c r="O2678" s="106">
        <v>1.3</v>
      </c>
      <c r="P2678" s="106" t="s">
        <v>714</v>
      </c>
      <c r="Q2678" s="107" t="s">
        <v>3457</v>
      </c>
      <c r="R2678" s="107" t="s">
        <v>311</v>
      </c>
    </row>
    <row r="2679" spans="2:18" ht="20.100000000000001" customHeight="1" x14ac:dyDescent="0.4">
      <c r="B2679" s="105" t="str">
        <f t="shared" si="124"/>
        <v/>
      </c>
      <c r="C2679" s="105" t="str">
        <f t="shared" si="125"/>
        <v/>
      </c>
      <c r="D2679" s="105" t="str">
        <f t="shared" si="126"/>
        <v/>
      </c>
      <c r="E2679" s="106" t="s">
        <v>2406</v>
      </c>
      <c r="F2679" s="106" t="s">
        <v>2906</v>
      </c>
      <c r="G2679" s="106" t="s">
        <v>697</v>
      </c>
      <c r="H2679" s="106" t="s">
        <v>1817</v>
      </c>
      <c r="I2679" s="106">
        <v>12</v>
      </c>
      <c r="J2679" s="106"/>
      <c r="K2679" s="106"/>
      <c r="L2679" s="106" t="s">
        <v>802</v>
      </c>
      <c r="M2679" s="106" t="s">
        <v>924</v>
      </c>
      <c r="N2679" s="106">
        <v>0.43</v>
      </c>
      <c r="O2679" s="106">
        <v>1.3</v>
      </c>
      <c r="P2679" s="106" t="s">
        <v>714</v>
      </c>
      <c r="Q2679" s="107" t="s">
        <v>3458</v>
      </c>
      <c r="R2679" s="107" t="s">
        <v>311</v>
      </c>
    </row>
    <row r="2680" spans="2:18" ht="20.100000000000001" customHeight="1" x14ac:dyDescent="0.4">
      <c r="B2680" s="105" t="str">
        <f t="shared" si="124"/>
        <v/>
      </c>
      <c r="C2680" s="105" t="str">
        <f t="shared" si="125"/>
        <v/>
      </c>
      <c r="D2680" s="105" t="str">
        <f t="shared" si="126"/>
        <v/>
      </c>
      <c r="E2680" s="106" t="s">
        <v>2406</v>
      </c>
      <c r="F2680" s="106" t="s">
        <v>2906</v>
      </c>
      <c r="G2680" s="106" t="s">
        <v>697</v>
      </c>
      <c r="H2680" s="106" t="s">
        <v>1027</v>
      </c>
      <c r="I2680" s="106">
        <v>12</v>
      </c>
      <c r="J2680" s="106"/>
      <c r="K2680" s="106"/>
      <c r="L2680" s="106" t="s">
        <v>819</v>
      </c>
      <c r="M2680" s="106" t="s">
        <v>924</v>
      </c>
      <c r="N2680" s="106">
        <v>0.42</v>
      </c>
      <c r="O2680" s="106">
        <v>1.3</v>
      </c>
      <c r="P2680" s="106" t="s">
        <v>714</v>
      </c>
      <c r="Q2680" s="107" t="s">
        <v>3459</v>
      </c>
      <c r="R2680" s="107" t="s">
        <v>311</v>
      </c>
    </row>
    <row r="2681" spans="2:18" ht="20.100000000000001" customHeight="1" x14ac:dyDescent="0.4">
      <c r="B2681" s="105" t="str">
        <f t="shared" si="124"/>
        <v/>
      </c>
      <c r="C2681" s="105" t="str">
        <f t="shared" si="125"/>
        <v/>
      </c>
      <c r="D2681" s="105" t="str">
        <f t="shared" si="126"/>
        <v/>
      </c>
      <c r="E2681" s="106" t="s">
        <v>2406</v>
      </c>
      <c r="F2681" s="106" t="s">
        <v>2906</v>
      </c>
      <c r="G2681" s="106" t="s">
        <v>710</v>
      </c>
      <c r="H2681" s="106" t="s">
        <v>711</v>
      </c>
      <c r="I2681" s="106">
        <v>12</v>
      </c>
      <c r="J2681" s="106"/>
      <c r="K2681" s="106"/>
      <c r="L2681" s="106" t="s">
        <v>799</v>
      </c>
      <c r="M2681" s="106" t="s">
        <v>924</v>
      </c>
      <c r="N2681" s="106">
        <v>0.43</v>
      </c>
      <c r="O2681" s="106">
        <v>1.3</v>
      </c>
      <c r="P2681" s="106" t="s">
        <v>714</v>
      </c>
      <c r="Q2681" s="107" t="s">
        <v>3460</v>
      </c>
      <c r="R2681" s="107" t="s">
        <v>311</v>
      </c>
    </row>
    <row r="2682" spans="2:18" ht="20.100000000000001" customHeight="1" x14ac:dyDescent="0.4">
      <c r="B2682" s="105" t="str">
        <f t="shared" si="124"/>
        <v/>
      </c>
      <c r="C2682" s="105" t="str">
        <f t="shared" si="125"/>
        <v/>
      </c>
      <c r="D2682" s="105" t="str">
        <f t="shared" si="126"/>
        <v/>
      </c>
      <c r="E2682" s="106" t="s">
        <v>2406</v>
      </c>
      <c r="F2682" s="106" t="s">
        <v>2906</v>
      </c>
      <c r="G2682" s="106" t="s">
        <v>710</v>
      </c>
      <c r="H2682" s="106" t="s">
        <v>711</v>
      </c>
      <c r="I2682" s="106">
        <v>12</v>
      </c>
      <c r="J2682" s="106"/>
      <c r="K2682" s="106"/>
      <c r="L2682" s="106" t="s">
        <v>802</v>
      </c>
      <c r="M2682" s="106" t="s">
        <v>924</v>
      </c>
      <c r="N2682" s="106">
        <v>0.43</v>
      </c>
      <c r="O2682" s="106">
        <v>1.3</v>
      </c>
      <c r="P2682" s="106" t="s">
        <v>714</v>
      </c>
      <c r="Q2682" s="107" t="s">
        <v>3461</v>
      </c>
      <c r="R2682" s="107" t="s">
        <v>311</v>
      </c>
    </row>
    <row r="2683" spans="2:18" ht="20.100000000000001" customHeight="1" x14ac:dyDescent="0.4">
      <c r="B2683" s="105" t="str">
        <f t="shared" si="124"/>
        <v/>
      </c>
      <c r="C2683" s="105" t="str">
        <f t="shared" si="125"/>
        <v/>
      </c>
      <c r="D2683" s="105" t="str">
        <f t="shared" si="126"/>
        <v/>
      </c>
      <c r="E2683" s="106" t="s">
        <v>2406</v>
      </c>
      <c r="F2683" s="106" t="s">
        <v>2906</v>
      </c>
      <c r="G2683" s="106" t="s">
        <v>710</v>
      </c>
      <c r="H2683" s="106" t="s">
        <v>711</v>
      </c>
      <c r="I2683" s="106">
        <v>12</v>
      </c>
      <c r="J2683" s="106"/>
      <c r="K2683" s="106"/>
      <c r="L2683" s="106" t="s">
        <v>819</v>
      </c>
      <c r="M2683" s="106" t="s">
        <v>924</v>
      </c>
      <c r="N2683" s="106">
        <v>0.42</v>
      </c>
      <c r="O2683" s="106">
        <v>1.3</v>
      </c>
      <c r="P2683" s="106" t="s">
        <v>714</v>
      </c>
      <c r="Q2683" s="107" t="s">
        <v>3462</v>
      </c>
      <c r="R2683" s="107" t="s">
        <v>311</v>
      </c>
    </row>
    <row r="2684" spans="2:18" ht="20.100000000000001" customHeight="1" x14ac:dyDescent="0.4">
      <c r="B2684" s="105" t="str">
        <f t="shared" si="124"/>
        <v/>
      </c>
      <c r="C2684" s="105" t="str">
        <f t="shared" si="125"/>
        <v/>
      </c>
      <c r="D2684" s="105" t="str">
        <f t="shared" si="126"/>
        <v/>
      </c>
      <c r="E2684" s="106" t="s">
        <v>2406</v>
      </c>
      <c r="F2684" s="106" t="s">
        <v>2906</v>
      </c>
      <c r="G2684" s="106" t="s">
        <v>721</v>
      </c>
      <c r="H2684" s="106" t="s">
        <v>722</v>
      </c>
      <c r="I2684" s="106">
        <v>12</v>
      </c>
      <c r="J2684" s="106"/>
      <c r="K2684" s="106"/>
      <c r="L2684" s="106" t="s">
        <v>799</v>
      </c>
      <c r="M2684" s="106" t="s">
        <v>924</v>
      </c>
      <c r="N2684" s="106">
        <v>0.42</v>
      </c>
      <c r="O2684" s="106">
        <v>1.3</v>
      </c>
      <c r="P2684" s="106" t="s">
        <v>714</v>
      </c>
      <c r="Q2684" s="107" t="s">
        <v>3463</v>
      </c>
      <c r="R2684" s="107" t="s">
        <v>311</v>
      </c>
    </row>
    <row r="2685" spans="2:18" ht="20.100000000000001" customHeight="1" x14ac:dyDescent="0.4">
      <c r="B2685" s="105" t="str">
        <f t="shared" si="124"/>
        <v/>
      </c>
      <c r="C2685" s="105" t="str">
        <f t="shared" si="125"/>
        <v/>
      </c>
      <c r="D2685" s="105" t="str">
        <f t="shared" si="126"/>
        <v/>
      </c>
      <c r="E2685" s="106" t="s">
        <v>2406</v>
      </c>
      <c r="F2685" s="106" t="s">
        <v>2906</v>
      </c>
      <c r="G2685" s="106" t="s">
        <v>721</v>
      </c>
      <c r="H2685" s="106" t="s">
        <v>722</v>
      </c>
      <c r="I2685" s="106">
        <v>12</v>
      </c>
      <c r="J2685" s="106"/>
      <c r="K2685" s="106"/>
      <c r="L2685" s="106" t="s">
        <v>802</v>
      </c>
      <c r="M2685" s="106" t="s">
        <v>924</v>
      </c>
      <c r="N2685" s="106">
        <v>0.42</v>
      </c>
      <c r="O2685" s="106">
        <v>1.3</v>
      </c>
      <c r="P2685" s="106" t="s">
        <v>714</v>
      </c>
      <c r="Q2685" s="107" t="s">
        <v>3464</v>
      </c>
      <c r="R2685" s="107" t="s">
        <v>311</v>
      </c>
    </row>
    <row r="2686" spans="2:18" ht="20.100000000000001" customHeight="1" x14ac:dyDescent="0.4">
      <c r="B2686" s="105" t="str">
        <f t="shared" si="124"/>
        <v/>
      </c>
      <c r="C2686" s="105" t="str">
        <f t="shared" si="125"/>
        <v/>
      </c>
      <c r="D2686" s="105" t="str">
        <f t="shared" si="126"/>
        <v/>
      </c>
      <c r="E2686" s="106" t="s">
        <v>2406</v>
      </c>
      <c r="F2686" s="106" t="s">
        <v>2906</v>
      </c>
      <c r="G2686" s="106" t="s">
        <v>721</v>
      </c>
      <c r="H2686" s="106" t="s">
        <v>722</v>
      </c>
      <c r="I2686" s="106">
        <v>12</v>
      </c>
      <c r="J2686" s="106"/>
      <c r="K2686" s="106"/>
      <c r="L2686" s="106" t="s">
        <v>819</v>
      </c>
      <c r="M2686" s="106" t="s">
        <v>924</v>
      </c>
      <c r="N2686" s="106">
        <v>0.42</v>
      </c>
      <c r="O2686" s="106">
        <v>1.3</v>
      </c>
      <c r="P2686" s="106" t="s">
        <v>714</v>
      </c>
      <c r="Q2686" s="107" t="s">
        <v>3465</v>
      </c>
      <c r="R2686" s="107" t="s">
        <v>311</v>
      </c>
    </row>
    <row r="2687" spans="2:18" ht="20.100000000000001" customHeight="1" x14ac:dyDescent="0.4">
      <c r="B2687" s="105" t="str">
        <f t="shared" si="124"/>
        <v/>
      </c>
      <c r="C2687" s="105" t="str">
        <f t="shared" si="125"/>
        <v/>
      </c>
      <c r="D2687" s="105" t="str">
        <f t="shared" si="126"/>
        <v/>
      </c>
      <c r="E2687" s="106" t="s">
        <v>2406</v>
      </c>
      <c r="F2687" s="106" t="s">
        <v>2906</v>
      </c>
      <c r="G2687" s="106" t="s">
        <v>773</v>
      </c>
      <c r="H2687" s="106" t="s">
        <v>774</v>
      </c>
      <c r="I2687" s="106">
        <v>12</v>
      </c>
      <c r="J2687" s="106"/>
      <c r="K2687" s="106"/>
      <c r="L2687" s="106" t="s">
        <v>799</v>
      </c>
      <c r="M2687" s="106" t="s">
        <v>924</v>
      </c>
      <c r="N2687" s="106">
        <v>0.4</v>
      </c>
      <c r="O2687" s="106">
        <v>1.3</v>
      </c>
      <c r="P2687" s="106" t="s">
        <v>714</v>
      </c>
      <c r="Q2687" s="107" t="s">
        <v>3466</v>
      </c>
      <c r="R2687" s="107" t="s">
        <v>311</v>
      </c>
    </row>
    <row r="2688" spans="2:18" ht="20.100000000000001" customHeight="1" x14ac:dyDescent="0.4">
      <c r="B2688" s="105" t="str">
        <f t="shared" si="124"/>
        <v/>
      </c>
      <c r="C2688" s="105" t="str">
        <f t="shared" si="125"/>
        <v/>
      </c>
      <c r="D2688" s="105" t="str">
        <f t="shared" si="126"/>
        <v/>
      </c>
      <c r="E2688" s="106" t="s">
        <v>2406</v>
      </c>
      <c r="F2688" s="106" t="s">
        <v>2906</v>
      </c>
      <c r="G2688" s="106" t="s">
        <v>778</v>
      </c>
      <c r="H2688" s="106" t="s">
        <v>779</v>
      </c>
      <c r="I2688" s="106">
        <v>12</v>
      </c>
      <c r="J2688" s="106"/>
      <c r="K2688" s="106"/>
      <c r="L2688" s="106" t="s">
        <v>799</v>
      </c>
      <c r="M2688" s="106" t="s">
        <v>924</v>
      </c>
      <c r="N2688" s="106">
        <v>0.4</v>
      </c>
      <c r="O2688" s="106">
        <v>1.3</v>
      </c>
      <c r="P2688" s="106" t="s">
        <v>714</v>
      </c>
      <c r="Q2688" s="107" t="s">
        <v>3467</v>
      </c>
      <c r="R2688" s="107" t="s">
        <v>311</v>
      </c>
    </row>
    <row r="2689" spans="2:18" ht="20.100000000000001" customHeight="1" x14ac:dyDescent="0.4">
      <c r="B2689" s="105" t="str">
        <f t="shared" si="124"/>
        <v/>
      </c>
      <c r="C2689" s="105" t="str">
        <f t="shared" si="125"/>
        <v/>
      </c>
      <c r="D2689" s="105" t="str">
        <f t="shared" si="126"/>
        <v/>
      </c>
      <c r="E2689" s="106" t="s">
        <v>2406</v>
      </c>
      <c r="F2689" s="106" t="s">
        <v>2906</v>
      </c>
      <c r="G2689" s="106" t="s">
        <v>2477</v>
      </c>
      <c r="H2689" s="106" t="s">
        <v>799</v>
      </c>
      <c r="I2689" s="106">
        <v>12</v>
      </c>
      <c r="J2689" s="106"/>
      <c r="K2689" s="106"/>
      <c r="L2689" s="106" t="s">
        <v>2478</v>
      </c>
      <c r="M2689" s="106" t="s">
        <v>924</v>
      </c>
      <c r="N2689" s="106">
        <v>0.37</v>
      </c>
      <c r="O2689" s="106">
        <v>1.3</v>
      </c>
      <c r="P2689" s="106" t="s">
        <v>714</v>
      </c>
      <c r="Q2689" s="107" t="s">
        <v>3468</v>
      </c>
      <c r="R2689" s="107" t="s">
        <v>311</v>
      </c>
    </row>
    <row r="2690" spans="2:18" ht="20.100000000000001" customHeight="1" x14ac:dyDescent="0.4">
      <c r="B2690" s="105" t="str">
        <f t="shared" si="124"/>
        <v/>
      </c>
      <c r="C2690" s="105" t="str">
        <f t="shared" si="125"/>
        <v/>
      </c>
      <c r="D2690" s="105" t="str">
        <f t="shared" si="126"/>
        <v/>
      </c>
      <c r="E2690" s="106" t="s">
        <v>2406</v>
      </c>
      <c r="F2690" s="106" t="s">
        <v>2906</v>
      </c>
      <c r="G2690" s="106" t="s">
        <v>2477</v>
      </c>
      <c r="H2690" s="106" t="s">
        <v>802</v>
      </c>
      <c r="I2690" s="106">
        <v>12</v>
      </c>
      <c r="J2690" s="106"/>
      <c r="K2690" s="106"/>
      <c r="L2690" s="106" t="s">
        <v>2478</v>
      </c>
      <c r="M2690" s="106" t="s">
        <v>924</v>
      </c>
      <c r="N2690" s="106">
        <v>0.37</v>
      </c>
      <c r="O2690" s="106">
        <v>1.3</v>
      </c>
      <c r="P2690" s="106" t="s">
        <v>714</v>
      </c>
      <c r="Q2690" s="107" t="s">
        <v>3469</v>
      </c>
      <c r="R2690" s="107" t="s">
        <v>311</v>
      </c>
    </row>
    <row r="2691" spans="2:18" ht="20.100000000000001" customHeight="1" x14ac:dyDescent="0.4">
      <c r="B2691" s="105" t="str">
        <f t="shared" si="124"/>
        <v/>
      </c>
      <c r="C2691" s="105" t="str">
        <f t="shared" si="125"/>
        <v/>
      </c>
      <c r="D2691" s="105" t="str">
        <f t="shared" si="126"/>
        <v/>
      </c>
      <c r="E2691" s="106" t="s">
        <v>2406</v>
      </c>
      <c r="F2691" s="106" t="s">
        <v>2906</v>
      </c>
      <c r="G2691" s="106" t="s">
        <v>2482</v>
      </c>
      <c r="H2691" s="106" t="s">
        <v>799</v>
      </c>
      <c r="I2691" s="106">
        <v>12</v>
      </c>
      <c r="J2691" s="106"/>
      <c r="K2691" s="106"/>
      <c r="L2691" s="106" t="s">
        <v>2483</v>
      </c>
      <c r="M2691" s="106" t="s">
        <v>924</v>
      </c>
      <c r="N2691" s="106">
        <v>0.37</v>
      </c>
      <c r="O2691" s="106">
        <v>1.3</v>
      </c>
      <c r="P2691" s="106" t="s">
        <v>714</v>
      </c>
      <c r="Q2691" s="107" t="s">
        <v>3470</v>
      </c>
      <c r="R2691" s="107" t="s">
        <v>311</v>
      </c>
    </row>
    <row r="2692" spans="2:18" ht="20.100000000000001" customHeight="1" x14ac:dyDescent="0.4">
      <c r="B2692" s="105" t="str">
        <f t="shared" si="124"/>
        <v/>
      </c>
      <c r="C2692" s="105" t="str">
        <f t="shared" si="125"/>
        <v/>
      </c>
      <c r="D2692" s="105" t="str">
        <f t="shared" si="126"/>
        <v/>
      </c>
      <c r="E2692" s="106" t="s">
        <v>2406</v>
      </c>
      <c r="F2692" s="106" t="s">
        <v>2906</v>
      </c>
      <c r="G2692" s="106" t="s">
        <v>2482</v>
      </c>
      <c r="H2692" s="106" t="s">
        <v>802</v>
      </c>
      <c r="I2692" s="106">
        <v>12</v>
      </c>
      <c r="J2692" s="106"/>
      <c r="K2692" s="106"/>
      <c r="L2692" s="106" t="s">
        <v>2483</v>
      </c>
      <c r="M2692" s="106" t="s">
        <v>924</v>
      </c>
      <c r="N2692" s="106">
        <v>0.37</v>
      </c>
      <c r="O2692" s="106">
        <v>1.3</v>
      </c>
      <c r="P2692" s="106" t="s">
        <v>714</v>
      </c>
      <c r="Q2692" s="107" t="s">
        <v>3471</v>
      </c>
      <c r="R2692" s="107" t="s">
        <v>311</v>
      </c>
    </row>
    <row r="2693" spans="2:18" ht="20.100000000000001" customHeight="1" x14ac:dyDescent="0.4">
      <c r="B2693" s="105" t="str">
        <f t="shared" si="124"/>
        <v/>
      </c>
      <c r="C2693" s="105" t="str">
        <f t="shared" si="125"/>
        <v/>
      </c>
      <c r="D2693" s="105" t="str">
        <f t="shared" si="126"/>
        <v/>
      </c>
      <c r="E2693" s="106" t="s">
        <v>2406</v>
      </c>
      <c r="F2693" s="106" t="s">
        <v>2906</v>
      </c>
      <c r="G2693" s="106" t="s">
        <v>2437</v>
      </c>
      <c r="H2693" s="106" t="s">
        <v>2438</v>
      </c>
      <c r="I2693" s="106">
        <v>12</v>
      </c>
      <c r="J2693" s="106"/>
      <c r="K2693" s="106"/>
      <c r="L2693" s="106" t="s">
        <v>799</v>
      </c>
      <c r="M2693" s="106" t="s">
        <v>924</v>
      </c>
      <c r="N2693" s="106">
        <v>0.39</v>
      </c>
      <c r="O2693" s="106">
        <v>1.3</v>
      </c>
      <c r="P2693" s="106" t="s">
        <v>714</v>
      </c>
      <c r="Q2693" s="107" t="s">
        <v>3472</v>
      </c>
      <c r="R2693" s="107" t="s">
        <v>311</v>
      </c>
    </row>
    <row r="2694" spans="2:18" ht="20.100000000000001" customHeight="1" x14ac:dyDescent="0.4">
      <c r="B2694" s="105" t="str">
        <f t="shared" si="124"/>
        <v/>
      </c>
      <c r="C2694" s="105" t="str">
        <f t="shared" si="125"/>
        <v/>
      </c>
      <c r="D2694" s="105" t="str">
        <f t="shared" si="126"/>
        <v/>
      </c>
      <c r="E2694" s="106" t="s">
        <v>2406</v>
      </c>
      <c r="F2694" s="106" t="s">
        <v>2906</v>
      </c>
      <c r="G2694" s="106" t="s">
        <v>2442</v>
      </c>
      <c r="H2694" s="106" t="s">
        <v>2443</v>
      </c>
      <c r="I2694" s="106">
        <v>12</v>
      </c>
      <c r="J2694" s="106"/>
      <c r="K2694" s="106"/>
      <c r="L2694" s="106" t="s">
        <v>799</v>
      </c>
      <c r="M2694" s="106" t="s">
        <v>924</v>
      </c>
      <c r="N2694" s="106">
        <v>0.39</v>
      </c>
      <c r="O2694" s="106">
        <v>1.3</v>
      </c>
      <c r="P2694" s="106" t="s">
        <v>714</v>
      </c>
      <c r="Q2694" s="107" t="s">
        <v>3473</v>
      </c>
      <c r="R2694" s="107" t="s">
        <v>311</v>
      </c>
    </row>
    <row r="2695" spans="2:18" ht="20.100000000000001" customHeight="1" x14ac:dyDescent="0.4">
      <c r="B2695" s="105" t="str">
        <f t="shared" si="124"/>
        <v/>
      </c>
      <c r="C2695" s="105" t="str">
        <f t="shared" si="125"/>
        <v/>
      </c>
      <c r="D2695" s="105" t="str">
        <f t="shared" si="126"/>
        <v/>
      </c>
      <c r="E2695" s="106" t="s">
        <v>2406</v>
      </c>
      <c r="F2695" s="106" t="s">
        <v>2906</v>
      </c>
      <c r="G2695" s="106" t="s">
        <v>697</v>
      </c>
      <c r="H2695" s="106" t="s">
        <v>799</v>
      </c>
      <c r="I2695" s="106">
        <v>12</v>
      </c>
      <c r="J2695" s="106"/>
      <c r="K2695" s="106"/>
      <c r="L2695" s="106" t="s">
        <v>707</v>
      </c>
      <c r="M2695" s="106" t="s">
        <v>924</v>
      </c>
      <c r="N2695" s="106">
        <v>0.37</v>
      </c>
      <c r="O2695" s="106">
        <v>1.3</v>
      </c>
      <c r="P2695" s="106" t="s">
        <v>714</v>
      </c>
      <c r="Q2695" s="107" t="s">
        <v>3474</v>
      </c>
      <c r="R2695" s="107" t="s">
        <v>311</v>
      </c>
    </row>
    <row r="2696" spans="2:18" ht="20.100000000000001" customHeight="1" x14ac:dyDescent="0.4">
      <c r="B2696" s="105" t="str">
        <f t="shared" si="124"/>
        <v/>
      </c>
      <c r="C2696" s="105" t="str">
        <f t="shared" si="125"/>
        <v/>
      </c>
      <c r="D2696" s="105" t="str">
        <f t="shared" si="126"/>
        <v/>
      </c>
      <c r="E2696" s="106" t="s">
        <v>2406</v>
      </c>
      <c r="F2696" s="106" t="s">
        <v>2906</v>
      </c>
      <c r="G2696" s="106" t="s">
        <v>697</v>
      </c>
      <c r="H2696" s="106" t="s">
        <v>802</v>
      </c>
      <c r="I2696" s="106">
        <v>12</v>
      </c>
      <c r="J2696" s="106"/>
      <c r="K2696" s="106"/>
      <c r="L2696" s="106" t="s">
        <v>1817</v>
      </c>
      <c r="M2696" s="106" t="s">
        <v>924</v>
      </c>
      <c r="N2696" s="106">
        <v>0.37</v>
      </c>
      <c r="O2696" s="106">
        <v>1.3</v>
      </c>
      <c r="P2696" s="106" t="s">
        <v>714</v>
      </c>
      <c r="Q2696" s="107" t="s">
        <v>3475</v>
      </c>
      <c r="R2696" s="107" t="s">
        <v>311</v>
      </c>
    </row>
    <row r="2697" spans="2:18" ht="20.100000000000001" customHeight="1" x14ac:dyDescent="0.4">
      <c r="B2697" s="105" t="str">
        <f t="shared" si="124"/>
        <v/>
      </c>
      <c r="C2697" s="105" t="str">
        <f t="shared" si="125"/>
        <v/>
      </c>
      <c r="D2697" s="105" t="str">
        <f t="shared" si="126"/>
        <v/>
      </c>
      <c r="E2697" s="106" t="s">
        <v>2406</v>
      </c>
      <c r="F2697" s="106" t="s">
        <v>2906</v>
      </c>
      <c r="G2697" s="106" t="s">
        <v>710</v>
      </c>
      <c r="H2697" s="106" t="s">
        <v>799</v>
      </c>
      <c r="I2697" s="106">
        <v>12</v>
      </c>
      <c r="J2697" s="106"/>
      <c r="K2697" s="106"/>
      <c r="L2697" s="106" t="s">
        <v>711</v>
      </c>
      <c r="M2697" s="106" t="s">
        <v>924</v>
      </c>
      <c r="N2697" s="106">
        <v>0.37</v>
      </c>
      <c r="O2697" s="106">
        <v>1.3</v>
      </c>
      <c r="P2697" s="106" t="s">
        <v>714</v>
      </c>
      <c r="Q2697" s="107" t="s">
        <v>3476</v>
      </c>
      <c r="R2697" s="107" t="s">
        <v>311</v>
      </c>
    </row>
    <row r="2698" spans="2:18" ht="20.100000000000001" customHeight="1" x14ac:dyDescent="0.4">
      <c r="B2698" s="105" t="str">
        <f t="shared" si="124"/>
        <v/>
      </c>
      <c r="C2698" s="105" t="str">
        <f t="shared" si="125"/>
        <v/>
      </c>
      <c r="D2698" s="105" t="str">
        <f t="shared" si="126"/>
        <v/>
      </c>
      <c r="E2698" s="106" t="s">
        <v>2406</v>
      </c>
      <c r="F2698" s="106" t="s">
        <v>2906</v>
      </c>
      <c r="G2698" s="106" t="s">
        <v>710</v>
      </c>
      <c r="H2698" s="106" t="s">
        <v>802</v>
      </c>
      <c r="I2698" s="106">
        <v>12</v>
      </c>
      <c r="J2698" s="106"/>
      <c r="K2698" s="106"/>
      <c r="L2698" s="106" t="s">
        <v>711</v>
      </c>
      <c r="M2698" s="106" t="s">
        <v>924</v>
      </c>
      <c r="N2698" s="106">
        <v>0.37</v>
      </c>
      <c r="O2698" s="106">
        <v>1.3</v>
      </c>
      <c r="P2698" s="106" t="s">
        <v>714</v>
      </c>
      <c r="Q2698" s="107" t="s">
        <v>3477</v>
      </c>
      <c r="R2698" s="107" t="s">
        <v>311</v>
      </c>
    </row>
    <row r="2699" spans="2:18" ht="20.100000000000001" customHeight="1" x14ac:dyDescent="0.4">
      <c r="B2699" s="105" t="str">
        <f t="shared" si="124"/>
        <v/>
      </c>
      <c r="C2699" s="105" t="str">
        <f t="shared" si="125"/>
        <v/>
      </c>
      <c r="D2699" s="105" t="str">
        <f t="shared" si="126"/>
        <v/>
      </c>
      <c r="E2699" s="106" t="s">
        <v>2406</v>
      </c>
      <c r="F2699" s="106" t="s">
        <v>2906</v>
      </c>
      <c r="G2699" s="106" t="s">
        <v>721</v>
      </c>
      <c r="H2699" s="106" t="s">
        <v>799</v>
      </c>
      <c r="I2699" s="106">
        <v>12</v>
      </c>
      <c r="J2699" s="106"/>
      <c r="K2699" s="106"/>
      <c r="L2699" s="106" t="s">
        <v>722</v>
      </c>
      <c r="M2699" s="106" t="s">
        <v>924</v>
      </c>
      <c r="N2699" s="106">
        <v>0.37</v>
      </c>
      <c r="O2699" s="106">
        <v>1.3</v>
      </c>
      <c r="P2699" s="106" t="s">
        <v>714</v>
      </c>
      <c r="Q2699" s="107" t="s">
        <v>3478</v>
      </c>
      <c r="R2699" s="107" t="s">
        <v>311</v>
      </c>
    </row>
    <row r="2700" spans="2:18" ht="20.100000000000001" customHeight="1" x14ac:dyDescent="0.4">
      <c r="B2700" s="105" t="str">
        <f t="shared" si="124"/>
        <v/>
      </c>
      <c r="C2700" s="105" t="str">
        <f t="shared" si="125"/>
        <v/>
      </c>
      <c r="D2700" s="105" t="str">
        <f t="shared" si="126"/>
        <v/>
      </c>
      <c r="E2700" s="106" t="s">
        <v>2406</v>
      </c>
      <c r="F2700" s="106" t="s">
        <v>2906</v>
      </c>
      <c r="G2700" s="106" t="s">
        <v>721</v>
      </c>
      <c r="H2700" s="106" t="s">
        <v>802</v>
      </c>
      <c r="I2700" s="106">
        <v>12</v>
      </c>
      <c r="J2700" s="106"/>
      <c r="K2700" s="106"/>
      <c r="L2700" s="106" t="s">
        <v>722</v>
      </c>
      <c r="M2700" s="106" t="s">
        <v>924</v>
      </c>
      <c r="N2700" s="106">
        <v>0.37</v>
      </c>
      <c r="O2700" s="106">
        <v>1.3</v>
      </c>
      <c r="P2700" s="106" t="s">
        <v>714</v>
      </c>
      <c r="Q2700" s="107" t="s">
        <v>3479</v>
      </c>
      <c r="R2700" s="107" t="s">
        <v>311</v>
      </c>
    </row>
    <row r="2701" spans="2:18" ht="20.100000000000001" customHeight="1" x14ac:dyDescent="0.4">
      <c r="B2701" s="105" t="str">
        <f t="shared" si="124"/>
        <v/>
      </c>
      <c r="C2701" s="105" t="str">
        <f t="shared" si="125"/>
        <v/>
      </c>
      <c r="D2701" s="105" t="str">
        <f t="shared" si="126"/>
        <v/>
      </c>
      <c r="E2701" s="106" t="s">
        <v>2406</v>
      </c>
      <c r="F2701" s="106" t="s">
        <v>2906</v>
      </c>
      <c r="G2701" s="106" t="s">
        <v>773</v>
      </c>
      <c r="H2701" s="106" t="s">
        <v>799</v>
      </c>
      <c r="I2701" s="106">
        <v>12</v>
      </c>
      <c r="J2701" s="106"/>
      <c r="K2701" s="106"/>
      <c r="L2701" s="106" t="s">
        <v>774</v>
      </c>
      <c r="M2701" s="106" t="s">
        <v>924</v>
      </c>
      <c r="N2701" s="106">
        <v>0.37</v>
      </c>
      <c r="O2701" s="106">
        <v>1.3</v>
      </c>
      <c r="P2701" s="106" t="s">
        <v>714</v>
      </c>
      <c r="Q2701" s="107" t="s">
        <v>3480</v>
      </c>
      <c r="R2701" s="107" t="s">
        <v>311</v>
      </c>
    </row>
    <row r="2702" spans="2:18" ht="20.100000000000001" customHeight="1" x14ac:dyDescent="0.4">
      <c r="B2702" s="105" t="str">
        <f t="shared" si="124"/>
        <v/>
      </c>
      <c r="C2702" s="105" t="str">
        <f t="shared" si="125"/>
        <v/>
      </c>
      <c r="D2702" s="105" t="str">
        <f t="shared" si="126"/>
        <v/>
      </c>
      <c r="E2702" s="106" t="s">
        <v>2406</v>
      </c>
      <c r="F2702" s="106" t="s">
        <v>2906</v>
      </c>
      <c r="G2702" s="106" t="s">
        <v>778</v>
      </c>
      <c r="H2702" s="106" t="s">
        <v>799</v>
      </c>
      <c r="I2702" s="106">
        <v>12</v>
      </c>
      <c r="J2702" s="106"/>
      <c r="K2702" s="106"/>
      <c r="L2702" s="106" t="s">
        <v>779</v>
      </c>
      <c r="M2702" s="106" t="s">
        <v>924</v>
      </c>
      <c r="N2702" s="106">
        <v>0.37</v>
      </c>
      <c r="O2702" s="106">
        <v>1.3</v>
      </c>
      <c r="P2702" s="106" t="s">
        <v>714</v>
      </c>
      <c r="Q2702" s="107" t="s">
        <v>3481</v>
      </c>
      <c r="R2702" s="107" t="s">
        <v>311</v>
      </c>
    </row>
    <row r="2703" spans="2:18" ht="20.100000000000001" customHeight="1" x14ac:dyDescent="0.4">
      <c r="B2703" s="105" t="str">
        <f t="shared" si="124"/>
        <v/>
      </c>
      <c r="C2703" s="105" t="str">
        <f t="shared" si="125"/>
        <v/>
      </c>
      <c r="D2703" s="105" t="str">
        <f t="shared" si="126"/>
        <v/>
      </c>
      <c r="E2703" s="106" t="s">
        <v>2406</v>
      </c>
      <c r="F2703" s="106" t="s">
        <v>2906</v>
      </c>
      <c r="G2703" s="106" t="s">
        <v>2437</v>
      </c>
      <c r="H2703" s="106" t="s">
        <v>799</v>
      </c>
      <c r="I2703" s="106">
        <v>12</v>
      </c>
      <c r="J2703" s="106"/>
      <c r="K2703" s="106"/>
      <c r="L2703" s="106" t="s">
        <v>2438</v>
      </c>
      <c r="M2703" s="106" t="s">
        <v>924</v>
      </c>
      <c r="N2703" s="106">
        <v>0.36</v>
      </c>
      <c r="O2703" s="106">
        <v>1.3</v>
      </c>
      <c r="P2703" s="106" t="s">
        <v>714</v>
      </c>
      <c r="Q2703" s="107" t="s">
        <v>3482</v>
      </c>
      <c r="R2703" s="107" t="s">
        <v>311</v>
      </c>
    </row>
    <row r="2704" spans="2:18" ht="20.100000000000001" customHeight="1" x14ac:dyDescent="0.4">
      <c r="B2704" s="105" t="str">
        <f t="shared" si="124"/>
        <v/>
      </c>
      <c r="C2704" s="105" t="str">
        <f t="shared" si="125"/>
        <v/>
      </c>
      <c r="D2704" s="105" t="str">
        <f t="shared" si="126"/>
        <v/>
      </c>
      <c r="E2704" s="106" t="s">
        <v>2406</v>
      </c>
      <c r="F2704" s="106" t="s">
        <v>2906</v>
      </c>
      <c r="G2704" s="106" t="s">
        <v>2442</v>
      </c>
      <c r="H2704" s="106" t="s">
        <v>799</v>
      </c>
      <c r="I2704" s="106">
        <v>12</v>
      </c>
      <c r="J2704" s="106"/>
      <c r="K2704" s="106"/>
      <c r="L2704" s="106" t="s">
        <v>2443</v>
      </c>
      <c r="M2704" s="106" t="s">
        <v>924</v>
      </c>
      <c r="N2704" s="106">
        <v>0.36</v>
      </c>
      <c r="O2704" s="106">
        <v>1.3</v>
      </c>
      <c r="P2704" s="106" t="s">
        <v>714</v>
      </c>
      <c r="Q2704" s="107" t="s">
        <v>3483</v>
      </c>
      <c r="R2704" s="107" t="s">
        <v>311</v>
      </c>
    </row>
    <row r="2705" spans="2:18" ht="20.100000000000001" customHeight="1" x14ac:dyDescent="0.4">
      <c r="B2705" s="105" t="str">
        <f t="shared" ref="B2705:B2768" si="127">IF(OR($C$11="",$C$12=""),"",IFERROR(IF(AND($U$23&lt;&gt;R2705,$V$23&lt;&gt;R2705),"－",IF(AND(COUNTIF($C$11,"*樹脂スペーサー*")&gt;0,OR(M2705="空気",F2705="一般",F2705="一般ＰＧ")),"－",IF(AND($W$26&gt;0,$W$26&gt;=O2705),$U$26,IF(AND($W$27&gt;0,$W$27&gt;=O2705),$U$27,IF(AND($W$28&gt;0,$W$28&gt;=O2705),$U$28,IF(AND($W$29&gt;0,$W$29&gt;=O2705),$U$29,IF(AND($W$30&gt;0,$W$30&gt;=O2705),$U$30,IF(AND($W$31&gt;0,$W$31&gt;=O2705),$U$31,IF(AND($W$32&gt;0,$W$32&gt;=O2705),$U$32,"－"))))))))),"－"))</f>
        <v/>
      </c>
      <c r="C2705" s="105" t="str">
        <f t="shared" ref="C2705:C2768" si="128">IF(B2705="","",IF(B2705&lt;&gt;"－",VLOOKUP(B2705,$U$26:$V$32,2,FALSE),"－"))</f>
        <v/>
      </c>
      <c r="D2705" s="105" t="str">
        <f t="shared" ref="D2705:D2768" si="129">IF($H$10="","",IF($V$39&lt;&gt;"断熱等","－",IF(AND(COUNTIF($V$35,"*樹脂スペーサー*")&gt;0,OR(M2705="空気",F2705="一般",F2705="一般ＰＧ")),"－",IF(AND($V$36&lt;&gt;R2705,$W$36&lt;&gt;R2705),"－",IF(MID($H$10,10,1)="Z",IF(N2705&lt;=0.65,"○","－"),IF($V$37&gt;=O2705,"○","－"))))))</f>
        <v/>
      </c>
      <c r="E2705" s="106" t="s">
        <v>2406</v>
      </c>
      <c r="F2705" s="106" t="s">
        <v>2829</v>
      </c>
      <c r="G2705" s="106" t="s">
        <v>697</v>
      </c>
      <c r="H2705" s="106" t="s">
        <v>2438</v>
      </c>
      <c r="I2705" s="106">
        <v>12</v>
      </c>
      <c r="J2705" s="106"/>
      <c r="K2705" s="106"/>
      <c r="L2705" s="106" t="s">
        <v>729</v>
      </c>
      <c r="M2705" s="106" t="s">
        <v>924</v>
      </c>
      <c r="N2705" s="106">
        <v>0.52</v>
      </c>
      <c r="O2705" s="106">
        <v>1.3</v>
      </c>
      <c r="P2705" s="106" t="s">
        <v>2499</v>
      </c>
      <c r="Q2705" s="107" t="s">
        <v>3484</v>
      </c>
      <c r="R2705" s="107" t="s">
        <v>131</v>
      </c>
    </row>
    <row r="2706" spans="2:18" ht="20.100000000000001" customHeight="1" x14ac:dyDescent="0.4">
      <c r="B2706" s="105" t="str">
        <f t="shared" si="127"/>
        <v/>
      </c>
      <c r="C2706" s="105" t="str">
        <f t="shared" si="128"/>
        <v/>
      </c>
      <c r="D2706" s="105" t="str">
        <f t="shared" si="129"/>
        <v/>
      </c>
      <c r="E2706" s="106" t="s">
        <v>2406</v>
      </c>
      <c r="F2706" s="106" t="s">
        <v>2829</v>
      </c>
      <c r="G2706" s="106" t="s">
        <v>710</v>
      </c>
      <c r="H2706" s="106" t="s">
        <v>2443</v>
      </c>
      <c r="I2706" s="106">
        <v>12</v>
      </c>
      <c r="J2706" s="106"/>
      <c r="K2706" s="106"/>
      <c r="L2706" s="106" t="s">
        <v>729</v>
      </c>
      <c r="M2706" s="106" t="s">
        <v>924</v>
      </c>
      <c r="N2706" s="106">
        <v>0.52</v>
      </c>
      <c r="O2706" s="106">
        <v>1.3</v>
      </c>
      <c r="P2706" s="106" t="s">
        <v>2499</v>
      </c>
      <c r="Q2706" s="107" t="s">
        <v>3485</v>
      </c>
      <c r="R2706" s="107" t="s">
        <v>131</v>
      </c>
    </row>
    <row r="2707" spans="2:18" ht="20.100000000000001" customHeight="1" x14ac:dyDescent="0.4">
      <c r="B2707" s="105" t="str">
        <f t="shared" si="127"/>
        <v/>
      </c>
      <c r="C2707" s="105" t="str">
        <f t="shared" si="128"/>
        <v/>
      </c>
      <c r="D2707" s="105" t="str">
        <f t="shared" si="129"/>
        <v/>
      </c>
      <c r="E2707" s="106" t="s">
        <v>2406</v>
      </c>
      <c r="F2707" s="106" t="s">
        <v>2829</v>
      </c>
      <c r="G2707" s="106" t="s">
        <v>2747</v>
      </c>
      <c r="H2707" s="106" t="s">
        <v>2748</v>
      </c>
      <c r="I2707" s="106">
        <v>13</v>
      </c>
      <c r="J2707" s="106"/>
      <c r="K2707" s="106"/>
      <c r="L2707" s="106" t="s">
        <v>733</v>
      </c>
      <c r="M2707" s="106" t="s">
        <v>924</v>
      </c>
      <c r="N2707" s="106">
        <v>0.56999999999999995</v>
      </c>
      <c r="O2707" s="106">
        <v>1.3</v>
      </c>
      <c r="P2707" s="106" t="s">
        <v>2499</v>
      </c>
      <c r="Q2707" s="107" t="s">
        <v>3486</v>
      </c>
      <c r="R2707" s="107" t="s">
        <v>131</v>
      </c>
    </row>
    <row r="2708" spans="2:18" ht="20.100000000000001" customHeight="1" x14ac:dyDescent="0.4">
      <c r="B2708" s="105" t="str">
        <f t="shared" si="127"/>
        <v/>
      </c>
      <c r="C2708" s="105" t="str">
        <f t="shared" si="128"/>
        <v/>
      </c>
      <c r="D2708" s="105" t="str">
        <f t="shared" si="129"/>
        <v/>
      </c>
      <c r="E2708" s="106" t="s">
        <v>2406</v>
      </c>
      <c r="F2708" s="106" t="s">
        <v>2829</v>
      </c>
      <c r="G2708" s="106" t="s">
        <v>2747</v>
      </c>
      <c r="H2708" s="106" t="s">
        <v>2748</v>
      </c>
      <c r="I2708" s="106">
        <v>12</v>
      </c>
      <c r="J2708" s="106"/>
      <c r="K2708" s="106"/>
      <c r="L2708" s="106" t="s">
        <v>765</v>
      </c>
      <c r="M2708" s="106" t="s">
        <v>924</v>
      </c>
      <c r="N2708" s="106">
        <v>0.56999999999999995</v>
      </c>
      <c r="O2708" s="106">
        <v>1.3</v>
      </c>
      <c r="P2708" s="106" t="s">
        <v>2499</v>
      </c>
      <c r="Q2708" s="107" t="s">
        <v>3487</v>
      </c>
      <c r="R2708" s="107" t="s">
        <v>131</v>
      </c>
    </row>
    <row r="2709" spans="2:18" ht="20.100000000000001" customHeight="1" x14ac:dyDescent="0.4">
      <c r="B2709" s="105" t="str">
        <f t="shared" si="127"/>
        <v/>
      </c>
      <c r="C2709" s="105" t="str">
        <f t="shared" si="128"/>
        <v/>
      </c>
      <c r="D2709" s="105" t="str">
        <f t="shared" si="129"/>
        <v/>
      </c>
      <c r="E2709" s="106" t="s">
        <v>2406</v>
      </c>
      <c r="F2709" s="106" t="s">
        <v>2407</v>
      </c>
      <c r="G2709" s="106" t="s">
        <v>697</v>
      </c>
      <c r="H2709" s="106" t="s">
        <v>2438</v>
      </c>
      <c r="I2709" s="106">
        <v>12</v>
      </c>
      <c r="J2709" s="106"/>
      <c r="K2709" s="106"/>
      <c r="L2709" s="106" t="s">
        <v>706</v>
      </c>
      <c r="M2709" s="106" t="s">
        <v>924</v>
      </c>
      <c r="N2709" s="106">
        <v>0.42</v>
      </c>
      <c r="O2709" s="106">
        <v>1.3</v>
      </c>
      <c r="P2709" s="106" t="s">
        <v>2499</v>
      </c>
      <c r="Q2709" s="107" t="s">
        <v>3488</v>
      </c>
      <c r="R2709" s="107" t="s">
        <v>131</v>
      </c>
    </row>
    <row r="2710" spans="2:18" ht="20.100000000000001" customHeight="1" x14ac:dyDescent="0.4">
      <c r="B2710" s="105" t="str">
        <f t="shared" si="127"/>
        <v/>
      </c>
      <c r="C2710" s="105" t="str">
        <f t="shared" si="128"/>
        <v/>
      </c>
      <c r="D2710" s="105" t="str">
        <f t="shared" si="129"/>
        <v/>
      </c>
      <c r="E2710" s="106" t="s">
        <v>2406</v>
      </c>
      <c r="F2710" s="106" t="s">
        <v>2407</v>
      </c>
      <c r="G2710" s="106" t="s">
        <v>697</v>
      </c>
      <c r="H2710" s="106" t="s">
        <v>2438</v>
      </c>
      <c r="I2710" s="106">
        <v>11</v>
      </c>
      <c r="J2710" s="106"/>
      <c r="K2710" s="106"/>
      <c r="L2710" s="106" t="s">
        <v>698</v>
      </c>
      <c r="M2710" s="106" t="s">
        <v>924</v>
      </c>
      <c r="N2710" s="106">
        <v>0.42</v>
      </c>
      <c r="O2710" s="106">
        <v>1.3</v>
      </c>
      <c r="P2710" s="106" t="s">
        <v>2499</v>
      </c>
      <c r="Q2710" s="107" t="s">
        <v>3489</v>
      </c>
      <c r="R2710" s="107" t="s">
        <v>131</v>
      </c>
    </row>
    <row r="2711" spans="2:18" ht="20.100000000000001" customHeight="1" x14ac:dyDescent="0.4">
      <c r="B2711" s="105" t="str">
        <f t="shared" si="127"/>
        <v/>
      </c>
      <c r="C2711" s="105" t="str">
        <f t="shared" si="128"/>
        <v/>
      </c>
      <c r="D2711" s="105" t="str">
        <f t="shared" si="129"/>
        <v/>
      </c>
      <c r="E2711" s="106" t="s">
        <v>2406</v>
      </c>
      <c r="F2711" s="106" t="s">
        <v>2407</v>
      </c>
      <c r="G2711" s="106" t="s">
        <v>710</v>
      </c>
      <c r="H2711" s="106" t="s">
        <v>2443</v>
      </c>
      <c r="I2711" s="106">
        <v>12</v>
      </c>
      <c r="J2711" s="106"/>
      <c r="K2711" s="106"/>
      <c r="L2711" s="106" t="s">
        <v>706</v>
      </c>
      <c r="M2711" s="106" t="s">
        <v>924</v>
      </c>
      <c r="N2711" s="106">
        <v>0.42</v>
      </c>
      <c r="O2711" s="106">
        <v>1.3</v>
      </c>
      <c r="P2711" s="106" t="s">
        <v>2499</v>
      </c>
      <c r="Q2711" s="107" t="s">
        <v>3490</v>
      </c>
      <c r="R2711" s="107" t="s">
        <v>131</v>
      </c>
    </row>
    <row r="2712" spans="2:18" ht="20.100000000000001" customHeight="1" x14ac:dyDescent="0.4">
      <c r="B2712" s="105" t="str">
        <f t="shared" si="127"/>
        <v/>
      </c>
      <c r="C2712" s="105" t="str">
        <f t="shared" si="128"/>
        <v/>
      </c>
      <c r="D2712" s="105" t="str">
        <f t="shared" si="129"/>
        <v/>
      </c>
      <c r="E2712" s="106" t="s">
        <v>2406</v>
      </c>
      <c r="F2712" s="106" t="s">
        <v>2407</v>
      </c>
      <c r="G2712" s="106" t="s">
        <v>710</v>
      </c>
      <c r="H2712" s="106" t="s">
        <v>2443</v>
      </c>
      <c r="I2712" s="106">
        <v>11</v>
      </c>
      <c r="J2712" s="106"/>
      <c r="K2712" s="106"/>
      <c r="L2712" s="106" t="s">
        <v>698</v>
      </c>
      <c r="M2712" s="106" t="s">
        <v>924</v>
      </c>
      <c r="N2712" s="106">
        <v>0.42</v>
      </c>
      <c r="O2712" s="106">
        <v>1.3</v>
      </c>
      <c r="P2712" s="106" t="s">
        <v>2499</v>
      </c>
      <c r="Q2712" s="107" t="s">
        <v>3491</v>
      </c>
      <c r="R2712" s="107" t="s">
        <v>131</v>
      </c>
    </row>
    <row r="2713" spans="2:18" ht="20.100000000000001" customHeight="1" x14ac:dyDescent="0.4">
      <c r="B2713" s="105" t="str">
        <f t="shared" si="127"/>
        <v/>
      </c>
      <c r="C2713" s="105" t="str">
        <f t="shared" si="128"/>
        <v/>
      </c>
      <c r="D2713" s="105" t="str">
        <f t="shared" si="129"/>
        <v/>
      </c>
      <c r="E2713" s="106" t="s">
        <v>2406</v>
      </c>
      <c r="F2713" s="106" t="s">
        <v>2407</v>
      </c>
      <c r="G2713" s="106" t="s">
        <v>2747</v>
      </c>
      <c r="H2713" s="106" t="s">
        <v>2748</v>
      </c>
      <c r="I2713" s="106">
        <v>12</v>
      </c>
      <c r="J2713" s="106"/>
      <c r="K2713" s="106"/>
      <c r="L2713" s="106" t="s">
        <v>717</v>
      </c>
      <c r="M2713" s="106" t="s">
        <v>924</v>
      </c>
      <c r="N2713" s="106">
        <v>0.45</v>
      </c>
      <c r="O2713" s="106">
        <v>1.3</v>
      </c>
      <c r="P2713" s="106" t="s">
        <v>2499</v>
      </c>
      <c r="Q2713" s="107" t="s">
        <v>3492</v>
      </c>
      <c r="R2713" s="107" t="s">
        <v>131</v>
      </c>
    </row>
    <row r="2714" spans="2:18" ht="20.100000000000001" customHeight="1" x14ac:dyDescent="0.4">
      <c r="B2714" s="105" t="str">
        <f t="shared" si="127"/>
        <v/>
      </c>
      <c r="C2714" s="105" t="str">
        <f t="shared" si="128"/>
        <v/>
      </c>
      <c r="D2714" s="105" t="str">
        <f t="shared" si="129"/>
        <v/>
      </c>
      <c r="E2714" s="106" t="s">
        <v>2406</v>
      </c>
      <c r="F2714" s="106" t="s">
        <v>2407</v>
      </c>
      <c r="G2714" s="106" t="s">
        <v>2747</v>
      </c>
      <c r="H2714" s="106" t="s">
        <v>3493</v>
      </c>
      <c r="I2714" s="106">
        <v>11</v>
      </c>
      <c r="J2714" s="106"/>
      <c r="K2714" s="106"/>
      <c r="L2714" s="106" t="s">
        <v>698</v>
      </c>
      <c r="M2714" s="106" t="s">
        <v>924</v>
      </c>
      <c r="N2714" s="106">
        <v>0.45</v>
      </c>
      <c r="O2714" s="106">
        <v>1.3</v>
      </c>
      <c r="P2714" s="106" t="s">
        <v>2499</v>
      </c>
      <c r="Q2714" s="107" t="s">
        <v>3494</v>
      </c>
      <c r="R2714" s="107" t="s">
        <v>131</v>
      </c>
    </row>
    <row r="2715" spans="2:18" ht="20.100000000000001" customHeight="1" x14ac:dyDescent="0.4">
      <c r="B2715" s="105" t="str">
        <f t="shared" si="127"/>
        <v/>
      </c>
      <c r="C2715" s="105" t="str">
        <f t="shared" si="128"/>
        <v/>
      </c>
      <c r="D2715" s="105" t="str">
        <f t="shared" si="129"/>
        <v/>
      </c>
      <c r="E2715" s="106" t="s">
        <v>2406</v>
      </c>
      <c r="F2715" s="106" t="s">
        <v>2829</v>
      </c>
      <c r="G2715" s="106" t="s">
        <v>773</v>
      </c>
      <c r="H2715" s="106" t="s">
        <v>2438</v>
      </c>
      <c r="I2715" s="106">
        <v>12</v>
      </c>
      <c r="J2715" s="106"/>
      <c r="K2715" s="106"/>
      <c r="L2715" s="106" t="s">
        <v>3495</v>
      </c>
      <c r="M2715" s="106" t="s">
        <v>924</v>
      </c>
      <c r="N2715" s="106">
        <v>0.51</v>
      </c>
      <c r="O2715" s="106">
        <v>1.3</v>
      </c>
      <c r="P2715" s="106" t="s">
        <v>2511</v>
      </c>
      <c r="Q2715" s="107" t="s">
        <v>3496</v>
      </c>
      <c r="R2715" s="107" t="s">
        <v>127</v>
      </c>
    </row>
    <row r="2716" spans="2:18" ht="20.100000000000001" customHeight="1" x14ac:dyDescent="0.4">
      <c r="B2716" s="105" t="str">
        <f t="shared" si="127"/>
        <v/>
      </c>
      <c r="C2716" s="105" t="str">
        <f t="shared" si="128"/>
        <v/>
      </c>
      <c r="D2716" s="105" t="str">
        <f t="shared" si="129"/>
        <v/>
      </c>
      <c r="E2716" s="106" t="s">
        <v>2406</v>
      </c>
      <c r="F2716" s="106" t="s">
        <v>2829</v>
      </c>
      <c r="G2716" s="106" t="s">
        <v>778</v>
      </c>
      <c r="H2716" s="106" t="s">
        <v>2443</v>
      </c>
      <c r="I2716" s="106">
        <v>12</v>
      </c>
      <c r="J2716" s="106"/>
      <c r="K2716" s="106"/>
      <c r="L2716" s="106" t="s">
        <v>3495</v>
      </c>
      <c r="M2716" s="106" t="s">
        <v>924</v>
      </c>
      <c r="N2716" s="106">
        <v>0.51</v>
      </c>
      <c r="O2716" s="106">
        <v>1.3</v>
      </c>
      <c r="P2716" s="106" t="s">
        <v>2511</v>
      </c>
      <c r="Q2716" s="107" t="s">
        <v>3497</v>
      </c>
      <c r="R2716" s="107" t="s">
        <v>127</v>
      </c>
    </row>
    <row r="2717" spans="2:18" ht="20.100000000000001" customHeight="1" x14ac:dyDescent="0.4">
      <c r="B2717" s="105" t="str">
        <f t="shared" si="127"/>
        <v/>
      </c>
      <c r="C2717" s="105" t="str">
        <f t="shared" si="128"/>
        <v/>
      </c>
      <c r="D2717" s="105" t="str">
        <f t="shared" si="129"/>
        <v/>
      </c>
      <c r="E2717" s="106" t="s">
        <v>2406</v>
      </c>
      <c r="F2717" s="106" t="s">
        <v>2407</v>
      </c>
      <c r="G2717" s="106" t="s">
        <v>773</v>
      </c>
      <c r="H2717" s="106" t="s">
        <v>2438</v>
      </c>
      <c r="I2717" s="106">
        <v>12</v>
      </c>
      <c r="J2717" s="106"/>
      <c r="K2717" s="106"/>
      <c r="L2717" s="106" t="s">
        <v>3498</v>
      </c>
      <c r="M2717" s="106" t="s">
        <v>924</v>
      </c>
      <c r="N2717" s="106">
        <v>0.41</v>
      </c>
      <c r="O2717" s="106">
        <v>1.3</v>
      </c>
      <c r="P2717" s="106" t="s">
        <v>2511</v>
      </c>
      <c r="Q2717" s="107" t="s">
        <v>3499</v>
      </c>
      <c r="R2717" s="107" t="s">
        <v>127</v>
      </c>
    </row>
    <row r="2718" spans="2:18" ht="20.100000000000001" customHeight="1" x14ac:dyDescent="0.4">
      <c r="B2718" s="105" t="str">
        <f t="shared" si="127"/>
        <v/>
      </c>
      <c r="C2718" s="105" t="str">
        <f t="shared" si="128"/>
        <v/>
      </c>
      <c r="D2718" s="105" t="str">
        <f t="shared" si="129"/>
        <v/>
      </c>
      <c r="E2718" s="106" t="s">
        <v>2406</v>
      </c>
      <c r="F2718" s="106" t="s">
        <v>2407</v>
      </c>
      <c r="G2718" s="106" t="s">
        <v>778</v>
      </c>
      <c r="H2718" s="106" t="s">
        <v>2443</v>
      </c>
      <c r="I2718" s="106">
        <v>12</v>
      </c>
      <c r="J2718" s="106"/>
      <c r="K2718" s="106"/>
      <c r="L2718" s="106" t="s">
        <v>3498</v>
      </c>
      <c r="M2718" s="106" t="s">
        <v>924</v>
      </c>
      <c r="N2718" s="106">
        <v>0.41</v>
      </c>
      <c r="O2718" s="106">
        <v>1.3</v>
      </c>
      <c r="P2718" s="106" t="s">
        <v>2511</v>
      </c>
      <c r="Q2718" s="107" t="s">
        <v>3500</v>
      </c>
      <c r="R2718" s="107" t="s">
        <v>127</v>
      </c>
    </row>
    <row r="2719" spans="2:18" ht="20.100000000000001" customHeight="1" x14ac:dyDescent="0.4">
      <c r="B2719" s="105" t="str">
        <f t="shared" si="127"/>
        <v/>
      </c>
      <c r="C2719" s="105" t="str">
        <f t="shared" si="128"/>
        <v/>
      </c>
      <c r="D2719" s="105" t="str">
        <f t="shared" si="129"/>
        <v/>
      </c>
      <c r="E2719" s="106" t="s">
        <v>2406</v>
      </c>
      <c r="F2719" s="106" t="s">
        <v>2407</v>
      </c>
      <c r="G2719" s="106" t="s">
        <v>697</v>
      </c>
      <c r="H2719" s="106" t="s">
        <v>2438</v>
      </c>
      <c r="I2719" s="106">
        <v>11</v>
      </c>
      <c r="J2719" s="106"/>
      <c r="K2719" s="106"/>
      <c r="L2719" s="106" t="s">
        <v>698</v>
      </c>
      <c r="M2719" s="106" t="s">
        <v>924</v>
      </c>
      <c r="N2719" s="106">
        <v>0.42</v>
      </c>
      <c r="O2719" s="106">
        <v>1.3</v>
      </c>
      <c r="P2719" s="106" t="s">
        <v>714</v>
      </c>
      <c r="Q2719" s="107" t="s">
        <v>3501</v>
      </c>
      <c r="R2719" s="107" t="s">
        <v>29</v>
      </c>
    </row>
    <row r="2720" spans="2:18" ht="20.100000000000001" customHeight="1" x14ac:dyDescent="0.4">
      <c r="B2720" s="105" t="str">
        <f t="shared" si="127"/>
        <v/>
      </c>
      <c r="C2720" s="105" t="str">
        <f t="shared" si="128"/>
        <v/>
      </c>
      <c r="D2720" s="105" t="str">
        <f t="shared" si="129"/>
        <v/>
      </c>
      <c r="E2720" s="106" t="s">
        <v>2406</v>
      </c>
      <c r="F2720" s="106" t="s">
        <v>2407</v>
      </c>
      <c r="G2720" s="106" t="s">
        <v>710</v>
      </c>
      <c r="H2720" s="106" t="s">
        <v>2443</v>
      </c>
      <c r="I2720" s="106">
        <v>11</v>
      </c>
      <c r="J2720" s="106"/>
      <c r="K2720" s="106"/>
      <c r="L2720" s="106" t="s">
        <v>698</v>
      </c>
      <c r="M2720" s="106" t="s">
        <v>924</v>
      </c>
      <c r="N2720" s="106">
        <v>0.42</v>
      </c>
      <c r="O2720" s="106">
        <v>1.3</v>
      </c>
      <c r="P2720" s="106" t="s">
        <v>714</v>
      </c>
      <c r="Q2720" s="107" t="s">
        <v>3502</v>
      </c>
      <c r="R2720" s="107" t="s">
        <v>29</v>
      </c>
    </row>
    <row r="2721" spans="2:18" ht="20.100000000000001" customHeight="1" x14ac:dyDescent="0.4">
      <c r="B2721" s="105" t="str">
        <f t="shared" si="127"/>
        <v/>
      </c>
      <c r="C2721" s="105" t="str">
        <f t="shared" si="128"/>
        <v/>
      </c>
      <c r="D2721" s="105" t="str">
        <f t="shared" si="129"/>
        <v/>
      </c>
      <c r="E2721" s="106" t="s">
        <v>2406</v>
      </c>
      <c r="F2721" s="106" t="s">
        <v>2829</v>
      </c>
      <c r="G2721" s="106" t="s">
        <v>2747</v>
      </c>
      <c r="H2721" s="106" t="s">
        <v>2748</v>
      </c>
      <c r="I2721" s="106">
        <v>13</v>
      </c>
      <c r="J2721" s="106"/>
      <c r="K2721" s="106"/>
      <c r="L2721" s="106" t="s">
        <v>733</v>
      </c>
      <c r="M2721" s="106" t="s">
        <v>924</v>
      </c>
      <c r="N2721" s="106">
        <v>0.56999999999999995</v>
      </c>
      <c r="O2721" s="106">
        <v>1.3</v>
      </c>
      <c r="P2721" s="106" t="s">
        <v>2499</v>
      </c>
      <c r="Q2721" s="107" t="s">
        <v>3503</v>
      </c>
      <c r="R2721" s="107" t="s">
        <v>142</v>
      </c>
    </row>
    <row r="2722" spans="2:18" ht="20.100000000000001" customHeight="1" x14ac:dyDescent="0.4">
      <c r="B2722" s="105" t="str">
        <f t="shared" si="127"/>
        <v/>
      </c>
      <c r="C2722" s="105" t="str">
        <f t="shared" si="128"/>
        <v/>
      </c>
      <c r="D2722" s="105" t="str">
        <f t="shared" si="129"/>
        <v/>
      </c>
      <c r="E2722" s="106" t="s">
        <v>2406</v>
      </c>
      <c r="F2722" s="106" t="s">
        <v>2829</v>
      </c>
      <c r="G2722" s="106" t="s">
        <v>2747</v>
      </c>
      <c r="H2722" s="106" t="s">
        <v>2748</v>
      </c>
      <c r="I2722" s="106">
        <v>12</v>
      </c>
      <c r="J2722" s="106"/>
      <c r="K2722" s="106"/>
      <c r="L2722" s="106" t="s">
        <v>765</v>
      </c>
      <c r="M2722" s="106" t="s">
        <v>924</v>
      </c>
      <c r="N2722" s="106">
        <v>0.56999999999999995</v>
      </c>
      <c r="O2722" s="106">
        <v>1.3</v>
      </c>
      <c r="P2722" s="106" t="s">
        <v>2499</v>
      </c>
      <c r="Q2722" s="107" t="s">
        <v>3504</v>
      </c>
      <c r="R2722" s="107" t="s">
        <v>142</v>
      </c>
    </row>
    <row r="2723" spans="2:18" ht="20.100000000000001" customHeight="1" x14ac:dyDescent="0.4">
      <c r="B2723" s="105" t="str">
        <f t="shared" si="127"/>
        <v/>
      </c>
      <c r="C2723" s="105" t="str">
        <f t="shared" si="128"/>
        <v/>
      </c>
      <c r="D2723" s="105" t="str">
        <f t="shared" si="129"/>
        <v/>
      </c>
      <c r="E2723" s="106" t="s">
        <v>2406</v>
      </c>
      <c r="F2723" s="106" t="s">
        <v>2407</v>
      </c>
      <c r="G2723" s="106" t="s">
        <v>2747</v>
      </c>
      <c r="H2723" s="106" t="s">
        <v>2748</v>
      </c>
      <c r="I2723" s="106">
        <v>12</v>
      </c>
      <c r="J2723" s="106"/>
      <c r="K2723" s="106"/>
      <c r="L2723" s="106" t="s">
        <v>717</v>
      </c>
      <c r="M2723" s="106" t="s">
        <v>924</v>
      </c>
      <c r="N2723" s="106">
        <v>0.45</v>
      </c>
      <c r="O2723" s="106">
        <v>1.3</v>
      </c>
      <c r="P2723" s="106" t="s">
        <v>2499</v>
      </c>
      <c r="Q2723" s="107" t="s">
        <v>3505</v>
      </c>
      <c r="R2723" s="107" t="s">
        <v>142</v>
      </c>
    </row>
    <row r="2724" spans="2:18" ht="20.100000000000001" customHeight="1" x14ac:dyDescent="0.4">
      <c r="B2724" s="105" t="str">
        <f t="shared" si="127"/>
        <v/>
      </c>
      <c r="C2724" s="105" t="str">
        <f t="shared" si="128"/>
        <v/>
      </c>
      <c r="D2724" s="105" t="str">
        <f t="shared" si="129"/>
        <v/>
      </c>
      <c r="E2724" s="106" t="s">
        <v>2406</v>
      </c>
      <c r="F2724" s="106" t="s">
        <v>2407</v>
      </c>
      <c r="G2724" s="106" t="s">
        <v>2747</v>
      </c>
      <c r="H2724" s="106" t="s">
        <v>3493</v>
      </c>
      <c r="I2724" s="106">
        <v>11</v>
      </c>
      <c r="J2724" s="106"/>
      <c r="K2724" s="106"/>
      <c r="L2724" s="106" t="s">
        <v>698</v>
      </c>
      <c r="M2724" s="106" t="s">
        <v>924</v>
      </c>
      <c r="N2724" s="106">
        <v>0.45</v>
      </c>
      <c r="O2724" s="106">
        <v>1.3</v>
      </c>
      <c r="P2724" s="106" t="s">
        <v>2499</v>
      </c>
      <c r="Q2724" s="107" t="s">
        <v>3506</v>
      </c>
      <c r="R2724" s="107" t="s">
        <v>142</v>
      </c>
    </row>
    <row r="2725" spans="2:18" ht="20.100000000000001" customHeight="1" x14ac:dyDescent="0.4">
      <c r="B2725" s="105" t="str">
        <f t="shared" si="127"/>
        <v/>
      </c>
      <c r="C2725" s="105" t="str">
        <f t="shared" si="128"/>
        <v/>
      </c>
      <c r="D2725" s="105" t="str">
        <f t="shared" si="129"/>
        <v/>
      </c>
      <c r="E2725" s="106" t="s">
        <v>2406</v>
      </c>
      <c r="F2725" s="106" t="s">
        <v>2829</v>
      </c>
      <c r="G2725" s="106" t="s">
        <v>697</v>
      </c>
      <c r="H2725" s="106" t="s">
        <v>2438</v>
      </c>
      <c r="I2725" s="106">
        <v>12</v>
      </c>
      <c r="J2725" s="106"/>
      <c r="K2725" s="106"/>
      <c r="L2725" s="106" t="s">
        <v>729</v>
      </c>
      <c r="M2725" s="106" t="s">
        <v>924</v>
      </c>
      <c r="N2725" s="106">
        <v>0.52</v>
      </c>
      <c r="O2725" s="106">
        <v>1.3</v>
      </c>
      <c r="P2725" s="106" t="s">
        <v>2499</v>
      </c>
      <c r="Q2725" s="107" t="s">
        <v>3507</v>
      </c>
      <c r="R2725" s="107" t="s">
        <v>133</v>
      </c>
    </row>
    <row r="2726" spans="2:18" ht="20.100000000000001" customHeight="1" x14ac:dyDescent="0.4">
      <c r="B2726" s="105" t="str">
        <f t="shared" si="127"/>
        <v/>
      </c>
      <c r="C2726" s="105" t="str">
        <f t="shared" si="128"/>
        <v/>
      </c>
      <c r="D2726" s="105" t="str">
        <f t="shared" si="129"/>
        <v/>
      </c>
      <c r="E2726" s="106" t="s">
        <v>2406</v>
      </c>
      <c r="F2726" s="106" t="s">
        <v>2829</v>
      </c>
      <c r="G2726" s="106" t="s">
        <v>710</v>
      </c>
      <c r="H2726" s="106" t="s">
        <v>2443</v>
      </c>
      <c r="I2726" s="106">
        <v>12</v>
      </c>
      <c r="J2726" s="106"/>
      <c r="K2726" s="106"/>
      <c r="L2726" s="106" t="s">
        <v>729</v>
      </c>
      <c r="M2726" s="106" t="s">
        <v>924</v>
      </c>
      <c r="N2726" s="106">
        <v>0.52</v>
      </c>
      <c r="O2726" s="106">
        <v>1.3</v>
      </c>
      <c r="P2726" s="106" t="s">
        <v>2499</v>
      </c>
      <c r="Q2726" s="107" t="s">
        <v>3508</v>
      </c>
      <c r="R2726" s="107" t="s">
        <v>133</v>
      </c>
    </row>
    <row r="2727" spans="2:18" ht="20.100000000000001" customHeight="1" x14ac:dyDescent="0.4">
      <c r="B2727" s="105" t="str">
        <f t="shared" si="127"/>
        <v/>
      </c>
      <c r="C2727" s="105" t="str">
        <f t="shared" si="128"/>
        <v/>
      </c>
      <c r="D2727" s="105" t="str">
        <f t="shared" si="129"/>
        <v/>
      </c>
      <c r="E2727" s="106" t="s">
        <v>2406</v>
      </c>
      <c r="F2727" s="106" t="s">
        <v>2407</v>
      </c>
      <c r="G2727" s="106" t="s">
        <v>697</v>
      </c>
      <c r="H2727" s="106" t="s">
        <v>2438</v>
      </c>
      <c r="I2727" s="106">
        <v>12</v>
      </c>
      <c r="J2727" s="106"/>
      <c r="K2727" s="106"/>
      <c r="L2727" s="106" t="s">
        <v>706</v>
      </c>
      <c r="M2727" s="106" t="s">
        <v>924</v>
      </c>
      <c r="N2727" s="106">
        <v>0.42</v>
      </c>
      <c r="O2727" s="106">
        <v>1.3</v>
      </c>
      <c r="P2727" s="106" t="s">
        <v>2499</v>
      </c>
      <c r="Q2727" s="107" t="s">
        <v>3509</v>
      </c>
      <c r="R2727" s="107" t="s">
        <v>133</v>
      </c>
    </row>
    <row r="2728" spans="2:18" ht="20.100000000000001" customHeight="1" x14ac:dyDescent="0.4">
      <c r="B2728" s="105" t="str">
        <f t="shared" si="127"/>
        <v/>
      </c>
      <c r="C2728" s="105" t="str">
        <f t="shared" si="128"/>
        <v/>
      </c>
      <c r="D2728" s="105" t="str">
        <f t="shared" si="129"/>
        <v/>
      </c>
      <c r="E2728" s="106" t="s">
        <v>2406</v>
      </c>
      <c r="F2728" s="106" t="s">
        <v>2407</v>
      </c>
      <c r="G2728" s="106" t="s">
        <v>697</v>
      </c>
      <c r="H2728" s="106" t="s">
        <v>2438</v>
      </c>
      <c r="I2728" s="106">
        <v>11</v>
      </c>
      <c r="J2728" s="106"/>
      <c r="K2728" s="106"/>
      <c r="L2728" s="106" t="s">
        <v>698</v>
      </c>
      <c r="M2728" s="106" t="s">
        <v>924</v>
      </c>
      <c r="N2728" s="106">
        <v>0.42</v>
      </c>
      <c r="O2728" s="106">
        <v>1.3</v>
      </c>
      <c r="P2728" s="106" t="s">
        <v>2499</v>
      </c>
      <c r="Q2728" s="107" t="s">
        <v>3510</v>
      </c>
      <c r="R2728" s="107" t="s">
        <v>133</v>
      </c>
    </row>
    <row r="2729" spans="2:18" ht="20.100000000000001" customHeight="1" x14ac:dyDescent="0.4">
      <c r="B2729" s="105" t="str">
        <f t="shared" si="127"/>
        <v/>
      </c>
      <c r="C2729" s="105" t="str">
        <f t="shared" si="128"/>
        <v/>
      </c>
      <c r="D2729" s="105" t="str">
        <f t="shared" si="129"/>
        <v/>
      </c>
      <c r="E2729" s="106" t="s">
        <v>2406</v>
      </c>
      <c r="F2729" s="106" t="s">
        <v>2407</v>
      </c>
      <c r="G2729" s="106" t="s">
        <v>710</v>
      </c>
      <c r="H2729" s="106" t="s">
        <v>2443</v>
      </c>
      <c r="I2729" s="106">
        <v>12</v>
      </c>
      <c r="J2729" s="106"/>
      <c r="K2729" s="106"/>
      <c r="L2729" s="106" t="s">
        <v>706</v>
      </c>
      <c r="M2729" s="106" t="s">
        <v>924</v>
      </c>
      <c r="N2729" s="106">
        <v>0.42</v>
      </c>
      <c r="O2729" s="106">
        <v>1.3</v>
      </c>
      <c r="P2729" s="106" t="s">
        <v>2499</v>
      </c>
      <c r="Q2729" s="107" t="s">
        <v>3511</v>
      </c>
      <c r="R2729" s="107" t="s">
        <v>133</v>
      </c>
    </row>
    <row r="2730" spans="2:18" ht="20.100000000000001" customHeight="1" x14ac:dyDescent="0.4">
      <c r="B2730" s="105" t="str">
        <f t="shared" si="127"/>
        <v/>
      </c>
      <c r="C2730" s="105" t="str">
        <f t="shared" si="128"/>
        <v/>
      </c>
      <c r="D2730" s="105" t="str">
        <f t="shared" si="129"/>
        <v/>
      </c>
      <c r="E2730" s="106" t="s">
        <v>2406</v>
      </c>
      <c r="F2730" s="106" t="s">
        <v>2407</v>
      </c>
      <c r="G2730" s="106" t="s">
        <v>710</v>
      </c>
      <c r="H2730" s="106" t="s">
        <v>2443</v>
      </c>
      <c r="I2730" s="106">
        <v>11</v>
      </c>
      <c r="J2730" s="106"/>
      <c r="K2730" s="106"/>
      <c r="L2730" s="106" t="s">
        <v>698</v>
      </c>
      <c r="M2730" s="106" t="s">
        <v>924</v>
      </c>
      <c r="N2730" s="106">
        <v>0.42</v>
      </c>
      <c r="O2730" s="106">
        <v>1.3</v>
      </c>
      <c r="P2730" s="106" t="s">
        <v>2499</v>
      </c>
      <c r="Q2730" s="107" t="s">
        <v>3512</v>
      </c>
      <c r="R2730" s="107" t="s">
        <v>133</v>
      </c>
    </row>
    <row r="2731" spans="2:18" ht="20.100000000000001" customHeight="1" x14ac:dyDescent="0.4">
      <c r="B2731" s="105" t="str">
        <f t="shared" si="127"/>
        <v/>
      </c>
      <c r="C2731" s="105" t="str">
        <f t="shared" si="128"/>
        <v/>
      </c>
      <c r="D2731" s="105" t="str">
        <f t="shared" si="129"/>
        <v/>
      </c>
      <c r="E2731" s="106" t="s">
        <v>695</v>
      </c>
      <c r="F2731" s="106" t="s">
        <v>1841</v>
      </c>
      <c r="G2731" s="106" t="s">
        <v>710</v>
      </c>
      <c r="H2731" s="106" t="s">
        <v>1027</v>
      </c>
      <c r="I2731" s="106">
        <v>6</v>
      </c>
      <c r="J2731" s="106" t="s">
        <v>711</v>
      </c>
      <c r="K2731" s="106">
        <v>7</v>
      </c>
      <c r="L2731" s="106" t="s">
        <v>765</v>
      </c>
      <c r="M2731" s="106" t="s">
        <v>924</v>
      </c>
      <c r="N2731" s="106">
        <v>0.52</v>
      </c>
      <c r="O2731" s="106">
        <v>1.4</v>
      </c>
      <c r="P2731" s="106" t="s">
        <v>714</v>
      </c>
      <c r="Q2731" s="107" t="s">
        <v>3513</v>
      </c>
      <c r="R2731" s="107" t="s">
        <v>522</v>
      </c>
    </row>
    <row r="2732" spans="2:18" ht="20.100000000000001" customHeight="1" x14ac:dyDescent="0.4">
      <c r="B2732" s="105" t="str">
        <f t="shared" si="127"/>
        <v/>
      </c>
      <c r="C2732" s="105" t="str">
        <f t="shared" si="128"/>
        <v/>
      </c>
      <c r="D2732" s="105" t="str">
        <f t="shared" si="129"/>
        <v/>
      </c>
      <c r="E2732" s="106" t="s">
        <v>695</v>
      </c>
      <c r="F2732" s="106" t="s">
        <v>1841</v>
      </c>
      <c r="G2732" s="106" t="s">
        <v>721</v>
      </c>
      <c r="H2732" s="106" t="s">
        <v>1817</v>
      </c>
      <c r="I2732" s="106">
        <v>7</v>
      </c>
      <c r="J2732" s="106" t="s">
        <v>722</v>
      </c>
      <c r="K2732" s="106">
        <v>7</v>
      </c>
      <c r="L2732" s="106" t="s">
        <v>733</v>
      </c>
      <c r="M2732" s="106" t="s">
        <v>924</v>
      </c>
      <c r="N2732" s="106">
        <v>0.53</v>
      </c>
      <c r="O2732" s="106">
        <v>1.4</v>
      </c>
      <c r="P2732" s="106" t="s">
        <v>714</v>
      </c>
      <c r="Q2732" s="107" t="s">
        <v>3514</v>
      </c>
      <c r="R2732" s="107" t="s">
        <v>522</v>
      </c>
    </row>
    <row r="2733" spans="2:18" ht="20.100000000000001" customHeight="1" x14ac:dyDescent="0.4">
      <c r="B2733" s="105" t="str">
        <f t="shared" si="127"/>
        <v/>
      </c>
      <c r="C2733" s="105" t="str">
        <f t="shared" si="128"/>
        <v/>
      </c>
      <c r="D2733" s="105" t="str">
        <f t="shared" si="129"/>
        <v/>
      </c>
      <c r="E2733" s="106" t="s">
        <v>695</v>
      </c>
      <c r="F2733" s="106" t="s">
        <v>1841</v>
      </c>
      <c r="G2733" s="106" t="s">
        <v>773</v>
      </c>
      <c r="H2733" s="106" t="s">
        <v>707</v>
      </c>
      <c r="I2733" s="106">
        <v>7</v>
      </c>
      <c r="J2733" s="106" t="s">
        <v>774</v>
      </c>
      <c r="K2733" s="106">
        <v>7</v>
      </c>
      <c r="L2733" s="106" t="s">
        <v>729</v>
      </c>
      <c r="M2733" s="106" t="s">
        <v>924</v>
      </c>
      <c r="N2733" s="106">
        <v>0.53</v>
      </c>
      <c r="O2733" s="106">
        <v>1.4</v>
      </c>
      <c r="P2733" s="106" t="s">
        <v>714</v>
      </c>
      <c r="Q2733" s="107" t="s">
        <v>3515</v>
      </c>
      <c r="R2733" s="107" t="s">
        <v>522</v>
      </c>
    </row>
    <row r="2734" spans="2:18" ht="20.100000000000001" customHeight="1" x14ac:dyDescent="0.4">
      <c r="B2734" s="105" t="str">
        <f t="shared" si="127"/>
        <v/>
      </c>
      <c r="C2734" s="105" t="str">
        <f t="shared" si="128"/>
        <v/>
      </c>
      <c r="D2734" s="105" t="str">
        <f t="shared" si="129"/>
        <v/>
      </c>
      <c r="E2734" s="106" t="s">
        <v>695</v>
      </c>
      <c r="F2734" s="106" t="s">
        <v>1841</v>
      </c>
      <c r="G2734" s="106" t="s">
        <v>778</v>
      </c>
      <c r="H2734" s="106" t="s">
        <v>707</v>
      </c>
      <c r="I2734" s="106">
        <v>7</v>
      </c>
      <c r="J2734" s="106" t="s">
        <v>779</v>
      </c>
      <c r="K2734" s="106">
        <v>7</v>
      </c>
      <c r="L2734" s="106" t="s">
        <v>729</v>
      </c>
      <c r="M2734" s="106" t="s">
        <v>924</v>
      </c>
      <c r="N2734" s="106">
        <v>0.53</v>
      </c>
      <c r="O2734" s="106">
        <v>1.4</v>
      </c>
      <c r="P2734" s="106" t="s">
        <v>714</v>
      </c>
      <c r="Q2734" s="107" t="s">
        <v>3516</v>
      </c>
      <c r="R2734" s="107" t="s">
        <v>522</v>
      </c>
    </row>
    <row r="2735" spans="2:18" ht="20.100000000000001" customHeight="1" x14ac:dyDescent="0.4">
      <c r="B2735" s="105" t="str">
        <f t="shared" si="127"/>
        <v/>
      </c>
      <c r="C2735" s="105" t="str">
        <f t="shared" si="128"/>
        <v/>
      </c>
      <c r="D2735" s="105" t="str">
        <f t="shared" si="129"/>
        <v/>
      </c>
      <c r="E2735" s="106" t="s">
        <v>695</v>
      </c>
      <c r="F2735" s="106" t="s">
        <v>1841</v>
      </c>
      <c r="G2735" s="106" t="s">
        <v>782</v>
      </c>
      <c r="H2735" s="106" t="s">
        <v>707</v>
      </c>
      <c r="I2735" s="106">
        <v>7</v>
      </c>
      <c r="J2735" s="106" t="s">
        <v>783</v>
      </c>
      <c r="K2735" s="106">
        <v>7</v>
      </c>
      <c r="L2735" s="106" t="s">
        <v>729</v>
      </c>
      <c r="M2735" s="106" t="s">
        <v>924</v>
      </c>
      <c r="N2735" s="106">
        <v>0.43</v>
      </c>
      <c r="O2735" s="106">
        <v>1.4</v>
      </c>
      <c r="P2735" s="106" t="s">
        <v>714</v>
      </c>
      <c r="Q2735" s="107" t="s">
        <v>3517</v>
      </c>
      <c r="R2735" s="107" t="s">
        <v>522</v>
      </c>
    </row>
    <row r="2736" spans="2:18" ht="20.100000000000001" customHeight="1" x14ac:dyDescent="0.4">
      <c r="B2736" s="105" t="str">
        <f t="shared" si="127"/>
        <v/>
      </c>
      <c r="C2736" s="105" t="str">
        <f t="shared" si="128"/>
        <v/>
      </c>
      <c r="D2736" s="105" t="str">
        <f t="shared" si="129"/>
        <v/>
      </c>
      <c r="E2736" s="106" t="s">
        <v>695</v>
      </c>
      <c r="F2736" s="106" t="s">
        <v>1813</v>
      </c>
      <c r="G2736" s="106" t="s">
        <v>773</v>
      </c>
      <c r="H2736" s="106" t="s">
        <v>1027</v>
      </c>
      <c r="I2736" s="106">
        <v>7</v>
      </c>
      <c r="J2736" s="106" t="s">
        <v>774</v>
      </c>
      <c r="K2736" s="106">
        <v>7</v>
      </c>
      <c r="L2736" s="106" t="s">
        <v>741</v>
      </c>
      <c r="M2736" s="106" t="s">
        <v>924</v>
      </c>
      <c r="N2736" s="106">
        <v>0.52</v>
      </c>
      <c r="O2736" s="106">
        <v>1.4</v>
      </c>
      <c r="P2736" s="106" t="s">
        <v>714</v>
      </c>
      <c r="Q2736" s="107" t="s">
        <v>3518</v>
      </c>
      <c r="R2736" s="107" t="s">
        <v>522</v>
      </c>
    </row>
    <row r="2737" spans="2:18" ht="20.100000000000001" customHeight="1" x14ac:dyDescent="0.4">
      <c r="B2737" s="105" t="str">
        <f t="shared" si="127"/>
        <v/>
      </c>
      <c r="C2737" s="105" t="str">
        <f t="shared" si="128"/>
        <v/>
      </c>
      <c r="D2737" s="105" t="str">
        <f t="shared" si="129"/>
        <v/>
      </c>
      <c r="E2737" s="106" t="s">
        <v>695</v>
      </c>
      <c r="F2737" s="106" t="s">
        <v>1813</v>
      </c>
      <c r="G2737" s="106" t="s">
        <v>778</v>
      </c>
      <c r="H2737" s="106" t="s">
        <v>1027</v>
      </c>
      <c r="I2737" s="106">
        <v>7</v>
      </c>
      <c r="J2737" s="106" t="s">
        <v>779</v>
      </c>
      <c r="K2737" s="106">
        <v>7</v>
      </c>
      <c r="L2737" s="106" t="s">
        <v>741</v>
      </c>
      <c r="M2737" s="106" t="s">
        <v>924</v>
      </c>
      <c r="N2737" s="106">
        <v>0.52</v>
      </c>
      <c r="O2737" s="106">
        <v>1.4</v>
      </c>
      <c r="P2737" s="106" t="s">
        <v>714</v>
      </c>
      <c r="Q2737" s="107" t="s">
        <v>3519</v>
      </c>
      <c r="R2737" s="107" t="s">
        <v>522</v>
      </c>
    </row>
    <row r="2738" spans="2:18" ht="20.100000000000001" customHeight="1" x14ac:dyDescent="0.4">
      <c r="B2738" s="105" t="str">
        <f t="shared" si="127"/>
        <v/>
      </c>
      <c r="C2738" s="105" t="str">
        <f t="shared" si="128"/>
        <v/>
      </c>
      <c r="D2738" s="105" t="str">
        <f t="shared" si="129"/>
        <v/>
      </c>
      <c r="E2738" s="106" t="s">
        <v>695</v>
      </c>
      <c r="F2738" s="106" t="s">
        <v>1813</v>
      </c>
      <c r="G2738" s="106" t="s">
        <v>782</v>
      </c>
      <c r="H2738" s="106" t="s">
        <v>1027</v>
      </c>
      <c r="I2738" s="106">
        <v>7</v>
      </c>
      <c r="J2738" s="106" t="s">
        <v>783</v>
      </c>
      <c r="K2738" s="106">
        <v>7</v>
      </c>
      <c r="L2738" s="106" t="s">
        <v>741</v>
      </c>
      <c r="M2738" s="106" t="s">
        <v>924</v>
      </c>
      <c r="N2738" s="106">
        <v>0.42</v>
      </c>
      <c r="O2738" s="106">
        <v>1.4</v>
      </c>
      <c r="P2738" s="106" t="s">
        <v>714</v>
      </c>
      <c r="Q2738" s="107" t="s">
        <v>3520</v>
      </c>
      <c r="R2738" s="107" t="s">
        <v>522</v>
      </c>
    </row>
    <row r="2739" spans="2:18" ht="20.100000000000001" customHeight="1" x14ac:dyDescent="0.4">
      <c r="B2739" s="105" t="str">
        <f t="shared" si="127"/>
        <v/>
      </c>
      <c r="C2739" s="105" t="str">
        <f t="shared" si="128"/>
        <v/>
      </c>
      <c r="D2739" s="105" t="str">
        <f t="shared" si="129"/>
        <v/>
      </c>
      <c r="E2739" s="106" t="s">
        <v>695</v>
      </c>
      <c r="F2739" s="106" t="s">
        <v>1813</v>
      </c>
      <c r="G2739" s="106" t="s">
        <v>788</v>
      </c>
      <c r="H2739" s="106" t="s">
        <v>1027</v>
      </c>
      <c r="I2739" s="106">
        <v>7</v>
      </c>
      <c r="J2739" s="106" t="s">
        <v>722</v>
      </c>
      <c r="K2739" s="106">
        <v>7</v>
      </c>
      <c r="L2739" s="106" t="s">
        <v>753</v>
      </c>
      <c r="M2739" s="106" t="s">
        <v>924</v>
      </c>
      <c r="N2739" s="106">
        <v>0.52</v>
      </c>
      <c r="O2739" s="106">
        <v>1.4</v>
      </c>
      <c r="P2739" s="106" t="s">
        <v>714</v>
      </c>
      <c r="Q2739" s="107" t="s">
        <v>3521</v>
      </c>
      <c r="R2739" s="107" t="s">
        <v>522</v>
      </c>
    </row>
    <row r="2740" spans="2:18" ht="20.100000000000001" customHeight="1" x14ac:dyDescent="0.4">
      <c r="B2740" s="105" t="str">
        <f t="shared" si="127"/>
        <v/>
      </c>
      <c r="C2740" s="105" t="str">
        <f t="shared" si="128"/>
        <v/>
      </c>
      <c r="D2740" s="105" t="str">
        <f t="shared" si="129"/>
        <v/>
      </c>
      <c r="E2740" s="106" t="s">
        <v>2406</v>
      </c>
      <c r="F2740" s="106" t="s">
        <v>2829</v>
      </c>
      <c r="G2740" s="106" t="s">
        <v>697</v>
      </c>
      <c r="H2740" s="106" t="s">
        <v>707</v>
      </c>
      <c r="I2740" s="106">
        <v>16</v>
      </c>
      <c r="J2740" s="106"/>
      <c r="K2740" s="106"/>
      <c r="L2740" s="106" t="s">
        <v>729</v>
      </c>
      <c r="M2740" s="106" t="s">
        <v>3522</v>
      </c>
      <c r="N2740" s="106">
        <v>0.57999999999999996</v>
      </c>
      <c r="O2740" s="106">
        <v>1.4</v>
      </c>
      <c r="P2740" s="106" t="s">
        <v>714</v>
      </c>
      <c r="Q2740" s="107" t="s">
        <v>3523</v>
      </c>
      <c r="R2740" s="107" t="s">
        <v>73</v>
      </c>
    </row>
    <row r="2741" spans="2:18" ht="20.100000000000001" customHeight="1" x14ac:dyDescent="0.4">
      <c r="B2741" s="105" t="str">
        <f t="shared" si="127"/>
        <v/>
      </c>
      <c r="C2741" s="105" t="str">
        <f t="shared" si="128"/>
        <v/>
      </c>
      <c r="D2741" s="105" t="str">
        <f t="shared" si="129"/>
        <v/>
      </c>
      <c r="E2741" s="106" t="s">
        <v>2406</v>
      </c>
      <c r="F2741" s="106" t="s">
        <v>2829</v>
      </c>
      <c r="G2741" s="106" t="s">
        <v>697</v>
      </c>
      <c r="H2741" s="106" t="s">
        <v>1817</v>
      </c>
      <c r="I2741" s="106">
        <v>16</v>
      </c>
      <c r="J2741" s="106"/>
      <c r="K2741" s="106"/>
      <c r="L2741" s="106" t="s">
        <v>729</v>
      </c>
      <c r="M2741" s="106" t="s">
        <v>3522</v>
      </c>
      <c r="N2741" s="106">
        <v>0.57999999999999996</v>
      </c>
      <c r="O2741" s="106">
        <v>1.4</v>
      </c>
      <c r="P2741" s="106" t="s">
        <v>714</v>
      </c>
      <c r="Q2741" s="107" t="s">
        <v>3524</v>
      </c>
      <c r="R2741" s="107" t="s">
        <v>73</v>
      </c>
    </row>
    <row r="2742" spans="2:18" ht="20.100000000000001" customHeight="1" x14ac:dyDescent="0.4">
      <c r="B2742" s="105" t="str">
        <f t="shared" si="127"/>
        <v/>
      </c>
      <c r="C2742" s="105" t="str">
        <f t="shared" si="128"/>
        <v/>
      </c>
      <c r="D2742" s="105" t="str">
        <f t="shared" si="129"/>
        <v/>
      </c>
      <c r="E2742" s="106" t="s">
        <v>2406</v>
      </c>
      <c r="F2742" s="106" t="s">
        <v>2829</v>
      </c>
      <c r="G2742" s="106" t="s">
        <v>697</v>
      </c>
      <c r="H2742" s="106" t="s">
        <v>1817</v>
      </c>
      <c r="I2742" s="106">
        <v>16</v>
      </c>
      <c r="J2742" s="106"/>
      <c r="K2742" s="106"/>
      <c r="L2742" s="106" t="s">
        <v>733</v>
      </c>
      <c r="M2742" s="106" t="s">
        <v>3522</v>
      </c>
      <c r="N2742" s="106">
        <v>0.56999999999999995</v>
      </c>
      <c r="O2742" s="106">
        <v>1.4</v>
      </c>
      <c r="P2742" s="106" t="s">
        <v>714</v>
      </c>
      <c r="Q2742" s="107" t="s">
        <v>3525</v>
      </c>
      <c r="R2742" s="107" t="s">
        <v>73</v>
      </c>
    </row>
    <row r="2743" spans="2:18" ht="20.100000000000001" customHeight="1" x14ac:dyDescent="0.4">
      <c r="B2743" s="105" t="str">
        <f t="shared" si="127"/>
        <v/>
      </c>
      <c r="C2743" s="105" t="str">
        <f t="shared" si="128"/>
        <v/>
      </c>
      <c r="D2743" s="105" t="str">
        <f t="shared" si="129"/>
        <v/>
      </c>
      <c r="E2743" s="106" t="s">
        <v>2406</v>
      </c>
      <c r="F2743" s="106" t="s">
        <v>2829</v>
      </c>
      <c r="G2743" s="106" t="s">
        <v>697</v>
      </c>
      <c r="H2743" s="106" t="s">
        <v>1027</v>
      </c>
      <c r="I2743" s="106">
        <v>16</v>
      </c>
      <c r="J2743" s="106"/>
      <c r="K2743" s="106"/>
      <c r="L2743" s="106" t="s">
        <v>733</v>
      </c>
      <c r="M2743" s="106" t="s">
        <v>3522</v>
      </c>
      <c r="N2743" s="106">
        <v>0.56999999999999995</v>
      </c>
      <c r="O2743" s="106">
        <v>1.4</v>
      </c>
      <c r="P2743" s="106" t="s">
        <v>714</v>
      </c>
      <c r="Q2743" s="107" t="s">
        <v>3526</v>
      </c>
      <c r="R2743" s="107" t="s">
        <v>73</v>
      </c>
    </row>
    <row r="2744" spans="2:18" ht="20.100000000000001" customHeight="1" x14ac:dyDescent="0.4">
      <c r="B2744" s="105" t="str">
        <f t="shared" si="127"/>
        <v/>
      </c>
      <c r="C2744" s="105" t="str">
        <f t="shared" si="128"/>
        <v/>
      </c>
      <c r="D2744" s="105" t="str">
        <f t="shared" si="129"/>
        <v/>
      </c>
      <c r="E2744" s="106" t="s">
        <v>2406</v>
      </c>
      <c r="F2744" s="106" t="s">
        <v>2829</v>
      </c>
      <c r="G2744" s="106" t="s">
        <v>697</v>
      </c>
      <c r="H2744" s="106" t="s">
        <v>1027</v>
      </c>
      <c r="I2744" s="106">
        <v>16</v>
      </c>
      <c r="J2744" s="106"/>
      <c r="K2744" s="106"/>
      <c r="L2744" s="106" t="s">
        <v>765</v>
      </c>
      <c r="M2744" s="106" t="s">
        <v>3522</v>
      </c>
      <c r="N2744" s="106">
        <v>0.56999999999999995</v>
      </c>
      <c r="O2744" s="106">
        <v>1.4</v>
      </c>
      <c r="P2744" s="106" t="s">
        <v>714</v>
      </c>
      <c r="Q2744" s="107" t="s">
        <v>3527</v>
      </c>
      <c r="R2744" s="107" t="s">
        <v>73</v>
      </c>
    </row>
    <row r="2745" spans="2:18" ht="20.100000000000001" customHeight="1" x14ac:dyDescent="0.4">
      <c r="B2745" s="105" t="str">
        <f t="shared" si="127"/>
        <v/>
      </c>
      <c r="C2745" s="105" t="str">
        <f t="shared" si="128"/>
        <v/>
      </c>
      <c r="D2745" s="105" t="str">
        <f t="shared" si="129"/>
        <v/>
      </c>
      <c r="E2745" s="106" t="s">
        <v>2406</v>
      </c>
      <c r="F2745" s="106" t="s">
        <v>2829</v>
      </c>
      <c r="G2745" s="106" t="s">
        <v>697</v>
      </c>
      <c r="H2745" s="106" t="s">
        <v>1389</v>
      </c>
      <c r="I2745" s="106">
        <v>16</v>
      </c>
      <c r="J2745" s="106"/>
      <c r="K2745" s="106"/>
      <c r="L2745" s="106" t="s">
        <v>765</v>
      </c>
      <c r="M2745" s="106" t="s">
        <v>3522</v>
      </c>
      <c r="N2745" s="106">
        <v>0.56000000000000005</v>
      </c>
      <c r="O2745" s="106">
        <v>1.4</v>
      </c>
      <c r="P2745" s="106" t="s">
        <v>714</v>
      </c>
      <c r="Q2745" s="107" t="s">
        <v>3528</v>
      </c>
      <c r="R2745" s="107" t="s">
        <v>73</v>
      </c>
    </row>
    <row r="2746" spans="2:18" ht="20.100000000000001" customHeight="1" x14ac:dyDescent="0.4">
      <c r="B2746" s="105" t="str">
        <f t="shared" si="127"/>
        <v/>
      </c>
      <c r="C2746" s="105" t="str">
        <f t="shared" si="128"/>
        <v/>
      </c>
      <c r="D2746" s="105" t="str">
        <f t="shared" si="129"/>
        <v/>
      </c>
      <c r="E2746" s="106" t="s">
        <v>2406</v>
      </c>
      <c r="F2746" s="106" t="s">
        <v>2829</v>
      </c>
      <c r="G2746" s="106" t="s">
        <v>697</v>
      </c>
      <c r="H2746" s="106" t="s">
        <v>1389</v>
      </c>
      <c r="I2746" s="106">
        <v>15</v>
      </c>
      <c r="J2746" s="106"/>
      <c r="K2746" s="106"/>
      <c r="L2746" s="106" t="s">
        <v>1248</v>
      </c>
      <c r="M2746" s="106" t="s">
        <v>3522</v>
      </c>
      <c r="N2746" s="106">
        <v>0.56000000000000005</v>
      </c>
      <c r="O2746" s="106">
        <v>1.4</v>
      </c>
      <c r="P2746" s="106" t="s">
        <v>714</v>
      </c>
      <c r="Q2746" s="107" t="s">
        <v>3529</v>
      </c>
      <c r="R2746" s="107" t="s">
        <v>73</v>
      </c>
    </row>
    <row r="2747" spans="2:18" ht="20.100000000000001" customHeight="1" x14ac:dyDescent="0.4">
      <c r="B2747" s="105" t="str">
        <f t="shared" si="127"/>
        <v/>
      </c>
      <c r="C2747" s="105" t="str">
        <f t="shared" si="128"/>
        <v/>
      </c>
      <c r="D2747" s="105" t="str">
        <f t="shared" si="129"/>
        <v/>
      </c>
      <c r="E2747" s="106" t="s">
        <v>2406</v>
      </c>
      <c r="F2747" s="106" t="s">
        <v>2829</v>
      </c>
      <c r="G2747" s="106" t="s">
        <v>710</v>
      </c>
      <c r="H2747" s="106" t="s">
        <v>711</v>
      </c>
      <c r="I2747" s="106">
        <v>16</v>
      </c>
      <c r="J2747" s="106"/>
      <c r="K2747" s="106"/>
      <c r="L2747" s="106" t="s">
        <v>729</v>
      </c>
      <c r="M2747" s="106" t="s">
        <v>3522</v>
      </c>
      <c r="N2747" s="106">
        <v>0.57999999999999996</v>
      </c>
      <c r="O2747" s="106">
        <v>1.4</v>
      </c>
      <c r="P2747" s="106" t="s">
        <v>714</v>
      </c>
      <c r="Q2747" s="107" t="s">
        <v>3530</v>
      </c>
      <c r="R2747" s="107" t="s">
        <v>73</v>
      </c>
    </row>
    <row r="2748" spans="2:18" ht="20.100000000000001" customHeight="1" x14ac:dyDescent="0.4">
      <c r="B2748" s="105" t="str">
        <f t="shared" si="127"/>
        <v/>
      </c>
      <c r="C2748" s="105" t="str">
        <f t="shared" si="128"/>
        <v/>
      </c>
      <c r="D2748" s="105" t="str">
        <f t="shared" si="129"/>
        <v/>
      </c>
      <c r="E2748" s="106" t="s">
        <v>2406</v>
      </c>
      <c r="F2748" s="106" t="s">
        <v>2829</v>
      </c>
      <c r="G2748" s="106" t="s">
        <v>710</v>
      </c>
      <c r="H2748" s="106" t="s">
        <v>711</v>
      </c>
      <c r="I2748" s="106">
        <v>16</v>
      </c>
      <c r="J2748" s="106"/>
      <c r="K2748" s="106"/>
      <c r="L2748" s="106" t="s">
        <v>733</v>
      </c>
      <c r="M2748" s="106" t="s">
        <v>3522</v>
      </c>
      <c r="N2748" s="106">
        <v>0.56999999999999995</v>
      </c>
      <c r="O2748" s="106">
        <v>1.4</v>
      </c>
      <c r="P2748" s="106" t="s">
        <v>714</v>
      </c>
      <c r="Q2748" s="107" t="s">
        <v>3531</v>
      </c>
      <c r="R2748" s="107" t="s">
        <v>73</v>
      </c>
    </row>
    <row r="2749" spans="2:18" ht="20.100000000000001" customHeight="1" x14ac:dyDescent="0.4">
      <c r="B2749" s="105" t="str">
        <f t="shared" si="127"/>
        <v/>
      </c>
      <c r="C2749" s="105" t="str">
        <f t="shared" si="128"/>
        <v/>
      </c>
      <c r="D2749" s="105" t="str">
        <f t="shared" si="129"/>
        <v/>
      </c>
      <c r="E2749" s="106" t="s">
        <v>2406</v>
      </c>
      <c r="F2749" s="106" t="s">
        <v>2829</v>
      </c>
      <c r="G2749" s="106" t="s">
        <v>710</v>
      </c>
      <c r="H2749" s="106" t="s">
        <v>711</v>
      </c>
      <c r="I2749" s="106">
        <v>16</v>
      </c>
      <c r="J2749" s="106"/>
      <c r="K2749" s="106"/>
      <c r="L2749" s="106" t="s">
        <v>765</v>
      </c>
      <c r="M2749" s="106" t="s">
        <v>3522</v>
      </c>
      <c r="N2749" s="106">
        <v>0.56999999999999995</v>
      </c>
      <c r="O2749" s="106">
        <v>1.4</v>
      </c>
      <c r="P2749" s="106" t="s">
        <v>714</v>
      </c>
      <c r="Q2749" s="107" t="s">
        <v>3532</v>
      </c>
      <c r="R2749" s="107" t="s">
        <v>73</v>
      </c>
    </row>
    <row r="2750" spans="2:18" ht="20.100000000000001" customHeight="1" x14ac:dyDescent="0.4">
      <c r="B2750" s="105" t="str">
        <f t="shared" si="127"/>
        <v/>
      </c>
      <c r="C2750" s="105" t="str">
        <f t="shared" si="128"/>
        <v/>
      </c>
      <c r="D2750" s="105" t="str">
        <f t="shared" si="129"/>
        <v/>
      </c>
      <c r="E2750" s="106" t="s">
        <v>2406</v>
      </c>
      <c r="F2750" s="106" t="s">
        <v>2829</v>
      </c>
      <c r="G2750" s="106" t="s">
        <v>710</v>
      </c>
      <c r="H2750" s="106" t="s">
        <v>1098</v>
      </c>
      <c r="I2750" s="106">
        <v>16</v>
      </c>
      <c r="J2750" s="106"/>
      <c r="K2750" s="106"/>
      <c r="L2750" s="106" t="s">
        <v>765</v>
      </c>
      <c r="M2750" s="106" t="s">
        <v>3522</v>
      </c>
      <c r="N2750" s="106">
        <v>0.56000000000000005</v>
      </c>
      <c r="O2750" s="106">
        <v>1.4</v>
      </c>
      <c r="P2750" s="106" t="s">
        <v>714</v>
      </c>
      <c r="Q2750" s="107" t="s">
        <v>3533</v>
      </c>
      <c r="R2750" s="107" t="s">
        <v>73</v>
      </c>
    </row>
    <row r="2751" spans="2:18" ht="20.100000000000001" customHeight="1" x14ac:dyDescent="0.4">
      <c r="B2751" s="105" t="str">
        <f t="shared" si="127"/>
        <v/>
      </c>
      <c r="C2751" s="105" t="str">
        <f t="shared" si="128"/>
        <v/>
      </c>
      <c r="D2751" s="105" t="str">
        <f t="shared" si="129"/>
        <v/>
      </c>
      <c r="E2751" s="106" t="s">
        <v>2406</v>
      </c>
      <c r="F2751" s="106" t="s">
        <v>2829</v>
      </c>
      <c r="G2751" s="106" t="s">
        <v>721</v>
      </c>
      <c r="H2751" s="106" t="s">
        <v>722</v>
      </c>
      <c r="I2751" s="106">
        <v>16</v>
      </c>
      <c r="J2751" s="106"/>
      <c r="K2751" s="106"/>
      <c r="L2751" s="106" t="s">
        <v>729</v>
      </c>
      <c r="M2751" s="106" t="s">
        <v>3522</v>
      </c>
      <c r="N2751" s="106">
        <v>0.56999999999999995</v>
      </c>
      <c r="O2751" s="106">
        <v>1.4</v>
      </c>
      <c r="P2751" s="106" t="s">
        <v>714</v>
      </c>
      <c r="Q2751" s="107" t="s">
        <v>3534</v>
      </c>
      <c r="R2751" s="107" t="s">
        <v>73</v>
      </c>
    </row>
    <row r="2752" spans="2:18" ht="20.100000000000001" customHeight="1" x14ac:dyDescent="0.4">
      <c r="B2752" s="105" t="str">
        <f t="shared" si="127"/>
        <v/>
      </c>
      <c r="C2752" s="105" t="str">
        <f t="shared" si="128"/>
        <v/>
      </c>
      <c r="D2752" s="105" t="str">
        <f t="shared" si="129"/>
        <v/>
      </c>
      <c r="E2752" s="106" t="s">
        <v>2406</v>
      </c>
      <c r="F2752" s="106" t="s">
        <v>2829</v>
      </c>
      <c r="G2752" s="106" t="s">
        <v>721</v>
      </c>
      <c r="H2752" s="106" t="s">
        <v>722</v>
      </c>
      <c r="I2752" s="106">
        <v>16</v>
      </c>
      <c r="J2752" s="106"/>
      <c r="K2752" s="106"/>
      <c r="L2752" s="106" t="s">
        <v>733</v>
      </c>
      <c r="M2752" s="106" t="s">
        <v>3522</v>
      </c>
      <c r="N2752" s="106">
        <v>0.56999999999999995</v>
      </c>
      <c r="O2752" s="106">
        <v>1.4</v>
      </c>
      <c r="P2752" s="106" t="s">
        <v>714</v>
      </c>
      <c r="Q2752" s="107" t="s">
        <v>3535</v>
      </c>
      <c r="R2752" s="107" t="s">
        <v>73</v>
      </c>
    </row>
    <row r="2753" spans="2:18" ht="20.100000000000001" customHeight="1" x14ac:dyDescent="0.4">
      <c r="B2753" s="105" t="str">
        <f t="shared" si="127"/>
        <v/>
      </c>
      <c r="C2753" s="105" t="str">
        <f t="shared" si="128"/>
        <v/>
      </c>
      <c r="D2753" s="105" t="str">
        <f t="shared" si="129"/>
        <v/>
      </c>
      <c r="E2753" s="106" t="s">
        <v>2406</v>
      </c>
      <c r="F2753" s="106" t="s">
        <v>2829</v>
      </c>
      <c r="G2753" s="106" t="s">
        <v>721</v>
      </c>
      <c r="H2753" s="106" t="s">
        <v>722</v>
      </c>
      <c r="I2753" s="106">
        <v>16</v>
      </c>
      <c r="J2753" s="106"/>
      <c r="K2753" s="106"/>
      <c r="L2753" s="106" t="s">
        <v>765</v>
      </c>
      <c r="M2753" s="106" t="s">
        <v>3522</v>
      </c>
      <c r="N2753" s="106">
        <v>0.56999999999999995</v>
      </c>
      <c r="O2753" s="106">
        <v>1.4</v>
      </c>
      <c r="P2753" s="106" t="s">
        <v>714</v>
      </c>
      <c r="Q2753" s="107" t="s">
        <v>3536</v>
      </c>
      <c r="R2753" s="107" t="s">
        <v>73</v>
      </c>
    </row>
    <row r="2754" spans="2:18" ht="20.100000000000001" customHeight="1" x14ac:dyDescent="0.4">
      <c r="B2754" s="105" t="str">
        <f t="shared" si="127"/>
        <v/>
      </c>
      <c r="C2754" s="105" t="str">
        <f t="shared" si="128"/>
        <v/>
      </c>
      <c r="D2754" s="105" t="str">
        <f t="shared" si="129"/>
        <v/>
      </c>
      <c r="E2754" s="106" t="s">
        <v>2406</v>
      </c>
      <c r="F2754" s="106" t="s">
        <v>2829</v>
      </c>
      <c r="G2754" s="106" t="s">
        <v>773</v>
      </c>
      <c r="H2754" s="106" t="s">
        <v>774</v>
      </c>
      <c r="I2754" s="106">
        <v>16</v>
      </c>
      <c r="J2754" s="106"/>
      <c r="K2754" s="106"/>
      <c r="L2754" s="106" t="s">
        <v>729</v>
      </c>
      <c r="M2754" s="106" t="s">
        <v>3522</v>
      </c>
      <c r="N2754" s="106">
        <v>0.55000000000000004</v>
      </c>
      <c r="O2754" s="106">
        <v>1.4</v>
      </c>
      <c r="P2754" s="106" t="s">
        <v>714</v>
      </c>
      <c r="Q2754" s="107" t="s">
        <v>3537</v>
      </c>
      <c r="R2754" s="107" t="s">
        <v>73</v>
      </c>
    </row>
    <row r="2755" spans="2:18" ht="20.100000000000001" customHeight="1" x14ac:dyDescent="0.4">
      <c r="B2755" s="105" t="str">
        <f t="shared" si="127"/>
        <v/>
      </c>
      <c r="C2755" s="105" t="str">
        <f t="shared" si="128"/>
        <v/>
      </c>
      <c r="D2755" s="105" t="str">
        <f t="shared" si="129"/>
        <v/>
      </c>
      <c r="E2755" s="106" t="s">
        <v>2406</v>
      </c>
      <c r="F2755" s="106" t="s">
        <v>2829</v>
      </c>
      <c r="G2755" s="106" t="s">
        <v>773</v>
      </c>
      <c r="H2755" s="106" t="s">
        <v>774</v>
      </c>
      <c r="I2755" s="106">
        <v>16</v>
      </c>
      <c r="J2755" s="106"/>
      <c r="K2755" s="106"/>
      <c r="L2755" s="106" t="s">
        <v>733</v>
      </c>
      <c r="M2755" s="106" t="s">
        <v>3522</v>
      </c>
      <c r="N2755" s="106">
        <v>0.54</v>
      </c>
      <c r="O2755" s="106">
        <v>1.4</v>
      </c>
      <c r="P2755" s="106" t="s">
        <v>714</v>
      </c>
      <c r="Q2755" s="107" t="s">
        <v>3538</v>
      </c>
      <c r="R2755" s="107" t="s">
        <v>73</v>
      </c>
    </row>
    <row r="2756" spans="2:18" ht="20.100000000000001" customHeight="1" x14ac:dyDescent="0.4">
      <c r="B2756" s="105" t="str">
        <f t="shared" si="127"/>
        <v/>
      </c>
      <c r="C2756" s="105" t="str">
        <f t="shared" si="128"/>
        <v/>
      </c>
      <c r="D2756" s="105" t="str">
        <f t="shared" si="129"/>
        <v/>
      </c>
      <c r="E2756" s="106" t="s">
        <v>2406</v>
      </c>
      <c r="F2756" s="106" t="s">
        <v>2829</v>
      </c>
      <c r="G2756" s="106" t="s">
        <v>773</v>
      </c>
      <c r="H2756" s="106" t="s">
        <v>774</v>
      </c>
      <c r="I2756" s="106">
        <v>15</v>
      </c>
      <c r="J2756" s="106"/>
      <c r="K2756" s="106"/>
      <c r="L2756" s="106" t="s">
        <v>765</v>
      </c>
      <c r="M2756" s="106" t="s">
        <v>3522</v>
      </c>
      <c r="N2756" s="106">
        <v>0.54</v>
      </c>
      <c r="O2756" s="106">
        <v>1.4</v>
      </c>
      <c r="P2756" s="106" t="s">
        <v>714</v>
      </c>
      <c r="Q2756" s="107" t="s">
        <v>3539</v>
      </c>
      <c r="R2756" s="107" t="s">
        <v>73</v>
      </c>
    </row>
    <row r="2757" spans="2:18" ht="20.100000000000001" customHeight="1" x14ac:dyDescent="0.4">
      <c r="B2757" s="105" t="str">
        <f t="shared" si="127"/>
        <v/>
      </c>
      <c r="C2757" s="105" t="str">
        <f t="shared" si="128"/>
        <v/>
      </c>
      <c r="D2757" s="105" t="str">
        <f t="shared" si="129"/>
        <v/>
      </c>
      <c r="E2757" s="106" t="s">
        <v>2406</v>
      </c>
      <c r="F2757" s="106" t="s">
        <v>2829</v>
      </c>
      <c r="G2757" s="106" t="s">
        <v>773</v>
      </c>
      <c r="H2757" s="106" t="s">
        <v>1266</v>
      </c>
      <c r="I2757" s="106">
        <v>16</v>
      </c>
      <c r="J2757" s="106"/>
      <c r="K2757" s="106"/>
      <c r="L2757" s="106" t="s">
        <v>729</v>
      </c>
      <c r="M2757" s="106" t="s">
        <v>3522</v>
      </c>
      <c r="N2757" s="106">
        <v>0.54</v>
      </c>
      <c r="O2757" s="106">
        <v>1.4</v>
      </c>
      <c r="P2757" s="106" t="s">
        <v>714</v>
      </c>
      <c r="Q2757" s="107" t="s">
        <v>3540</v>
      </c>
      <c r="R2757" s="107" t="s">
        <v>73</v>
      </c>
    </row>
    <row r="2758" spans="2:18" ht="20.100000000000001" customHeight="1" x14ac:dyDescent="0.4">
      <c r="B2758" s="105" t="str">
        <f t="shared" si="127"/>
        <v/>
      </c>
      <c r="C2758" s="105" t="str">
        <f t="shared" si="128"/>
        <v/>
      </c>
      <c r="D2758" s="105" t="str">
        <f t="shared" si="129"/>
        <v/>
      </c>
      <c r="E2758" s="106" t="s">
        <v>2406</v>
      </c>
      <c r="F2758" s="106" t="s">
        <v>2829</v>
      </c>
      <c r="G2758" s="106" t="s">
        <v>773</v>
      </c>
      <c r="H2758" s="106" t="s">
        <v>1266</v>
      </c>
      <c r="I2758" s="106">
        <v>15</v>
      </c>
      <c r="J2758" s="106"/>
      <c r="K2758" s="106"/>
      <c r="L2758" s="106" t="s">
        <v>733</v>
      </c>
      <c r="M2758" s="106" t="s">
        <v>3522</v>
      </c>
      <c r="N2758" s="106">
        <v>0.54</v>
      </c>
      <c r="O2758" s="106">
        <v>1.4</v>
      </c>
      <c r="P2758" s="106" t="s">
        <v>714</v>
      </c>
      <c r="Q2758" s="107" t="s">
        <v>3541</v>
      </c>
      <c r="R2758" s="107" t="s">
        <v>73</v>
      </c>
    </row>
    <row r="2759" spans="2:18" ht="20.100000000000001" customHeight="1" x14ac:dyDescent="0.4">
      <c r="B2759" s="105" t="str">
        <f t="shared" si="127"/>
        <v/>
      </c>
      <c r="C2759" s="105" t="str">
        <f t="shared" si="128"/>
        <v/>
      </c>
      <c r="D2759" s="105" t="str">
        <f t="shared" si="129"/>
        <v/>
      </c>
      <c r="E2759" s="106" t="s">
        <v>2406</v>
      </c>
      <c r="F2759" s="106" t="s">
        <v>2829</v>
      </c>
      <c r="G2759" s="106" t="s">
        <v>778</v>
      </c>
      <c r="H2759" s="106" t="s">
        <v>779</v>
      </c>
      <c r="I2759" s="106">
        <v>16</v>
      </c>
      <c r="J2759" s="106"/>
      <c r="K2759" s="106"/>
      <c r="L2759" s="106" t="s">
        <v>729</v>
      </c>
      <c r="M2759" s="106" t="s">
        <v>3522</v>
      </c>
      <c r="N2759" s="106">
        <v>0.54</v>
      </c>
      <c r="O2759" s="106">
        <v>1.4</v>
      </c>
      <c r="P2759" s="106" t="s">
        <v>714</v>
      </c>
      <c r="Q2759" s="107" t="s">
        <v>3542</v>
      </c>
      <c r="R2759" s="107" t="s">
        <v>73</v>
      </c>
    </row>
    <row r="2760" spans="2:18" ht="20.100000000000001" customHeight="1" x14ac:dyDescent="0.4">
      <c r="B2760" s="105" t="str">
        <f t="shared" si="127"/>
        <v/>
      </c>
      <c r="C2760" s="105" t="str">
        <f t="shared" si="128"/>
        <v/>
      </c>
      <c r="D2760" s="105" t="str">
        <f t="shared" si="129"/>
        <v/>
      </c>
      <c r="E2760" s="106" t="s">
        <v>2406</v>
      </c>
      <c r="F2760" s="106" t="s">
        <v>2829</v>
      </c>
      <c r="G2760" s="106" t="s">
        <v>778</v>
      </c>
      <c r="H2760" s="106" t="s">
        <v>779</v>
      </c>
      <c r="I2760" s="106">
        <v>16</v>
      </c>
      <c r="J2760" s="106"/>
      <c r="K2760" s="106"/>
      <c r="L2760" s="106" t="s">
        <v>733</v>
      </c>
      <c r="M2760" s="106" t="s">
        <v>3522</v>
      </c>
      <c r="N2760" s="106">
        <v>0.54</v>
      </c>
      <c r="O2760" s="106">
        <v>1.4</v>
      </c>
      <c r="P2760" s="106" t="s">
        <v>714</v>
      </c>
      <c r="Q2760" s="107" t="s">
        <v>3543</v>
      </c>
      <c r="R2760" s="107" t="s">
        <v>73</v>
      </c>
    </row>
    <row r="2761" spans="2:18" ht="20.100000000000001" customHeight="1" x14ac:dyDescent="0.4">
      <c r="B2761" s="105" t="str">
        <f t="shared" si="127"/>
        <v/>
      </c>
      <c r="C2761" s="105" t="str">
        <f t="shared" si="128"/>
        <v/>
      </c>
      <c r="D2761" s="105" t="str">
        <f t="shared" si="129"/>
        <v/>
      </c>
      <c r="E2761" s="106" t="s">
        <v>2406</v>
      </c>
      <c r="F2761" s="106" t="s">
        <v>2829</v>
      </c>
      <c r="G2761" s="106" t="s">
        <v>778</v>
      </c>
      <c r="H2761" s="106" t="s">
        <v>779</v>
      </c>
      <c r="I2761" s="106">
        <v>15</v>
      </c>
      <c r="J2761" s="106"/>
      <c r="K2761" s="106"/>
      <c r="L2761" s="106" t="s">
        <v>765</v>
      </c>
      <c r="M2761" s="106" t="s">
        <v>3522</v>
      </c>
      <c r="N2761" s="106">
        <v>0.54</v>
      </c>
      <c r="O2761" s="106">
        <v>1.4</v>
      </c>
      <c r="P2761" s="106" t="s">
        <v>714</v>
      </c>
      <c r="Q2761" s="107" t="s">
        <v>3544</v>
      </c>
      <c r="R2761" s="107" t="s">
        <v>73</v>
      </c>
    </row>
    <row r="2762" spans="2:18" ht="20.100000000000001" customHeight="1" x14ac:dyDescent="0.4">
      <c r="B2762" s="105" t="str">
        <f t="shared" si="127"/>
        <v/>
      </c>
      <c r="C2762" s="105" t="str">
        <f t="shared" si="128"/>
        <v/>
      </c>
      <c r="D2762" s="105" t="str">
        <f t="shared" si="129"/>
        <v/>
      </c>
      <c r="E2762" s="106" t="s">
        <v>2406</v>
      </c>
      <c r="F2762" s="106" t="s">
        <v>2829</v>
      </c>
      <c r="G2762" s="106" t="s">
        <v>778</v>
      </c>
      <c r="H2762" s="106" t="s">
        <v>1269</v>
      </c>
      <c r="I2762" s="106">
        <v>16</v>
      </c>
      <c r="J2762" s="106"/>
      <c r="K2762" s="106"/>
      <c r="L2762" s="106" t="s">
        <v>729</v>
      </c>
      <c r="M2762" s="106" t="s">
        <v>3522</v>
      </c>
      <c r="N2762" s="106">
        <v>0.54</v>
      </c>
      <c r="O2762" s="106">
        <v>1.4</v>
      </c>
      <c r="P2762" s="106" t="s">
        <v>714</v>
      </c>
      <c r="Q2762" s="107" t="s">
        <v>3545</v>
      </c>
      <c r="R2762" s="107" t="s">
        <v>73</v>
      </c>
    </row>
    <row r="2763" spans="2:18" ht="20.100000000000001" customHeight="1" x14ac:dyDescent="0.4">
      <c r="B2763" s="105" t="str">
        <f t="shared" si="127"/>
        <v/>
      </c>
      <c r="C2763" s="105" t="str">
        <f t="shared" si="128"/>
        <v/>
      </c>
      <c r="D2763" s="105" t="str">
        <f t="shared" si="129"/>
        <v/>
      </c>
      <c r="E2763" s="106" t="s">
        <v>2406</v>
      </c>
      <c r="F2763" s="106" t="s">
        <v>2829</v>
      </c>
      <c r="G2763" s="106" t="s">
        <v>778</v>
      </c>
      <c r="H2763" s="106" t="s">
        <v>1269</v>
      </c>
      <c r="I2763" s="106">
        <v>15</v>
      </c>
      <c r="J2763" s="106"/>
      <c r="K2763" s="106"/>
      <c r="L2763" s="106" t="s">
        <v>733</v>
      </c>
      <c r="M2763" s="106" t="s">
        <v>3522</v>
      </c>
      <c r="N2763" s="106">
        <v>0.54</v>
      </c>
      <c r="O2763" s="106">
        <v>1.4</v>
      </c>
      <c r="P2763" s="106" t="s">
        <v>714</v>
      </c>
      <c r="Q2763" s="107" t="s">
        <v>3546</v>
      </c>
      <c r="R2763" s="107" t="s">
        <v>73</v>
      </c>
    </row>
    <row r="2764" spans="2:18" ht="20.100000000000001" customHeight="1" x14ac:dyDescent="0.4">
      <c r="B2764" s="105" t="str">
        <f t="shared" si="127"/>
        <v/>
      </c>
      <c r="C2764" s="105" t="str">
        <f t="shared" si="128"/>
        <v/>
      </c>
      <c r="D2764" s="105" t="str">
        <f t="shared" si="129"/>
        <v/>
      </c>
      <c r="E2764" s="106" t="s">
        <v>2406</v>
      </c>
      <c r="F2764" s="106" t="s">
        <v>2829</v>
      </c>
      <c r="G2764" s="106" t="s">
        <v>782</v>
      </c>
      <c r="H2764" s="106" t="s">
        <v>783</v>
      </c>
      <c r="I2764" s="106">
        <v>16</v>
      </c>
      <c r="J2764" s="106"/>
      <c r="K2764" s="106"/>
      <c r="L2764" s="106" t="s">
        <v>729</v>
      </c>
      <c r="M2764" s="106" t="s">
        <v>3522</v>
      </c>
      <c r="N2764" s="106">
        <v>0.39</v>
      </c>
      <c r="O2764" s="106">
        <v>1.4</v>
      </c>
      <c r="P2764" s="106" t="s">
        <v>714</v>
      </c>
      <c r="Q2764" s="107" t="s">
        <v>3547</v>
      </c>
      <c r="R2764" s="107" t="s">
        <v>73</v>
      </c>
    </row>
    <row r="2765" spans="2:18" ht="20.100000000000001" customHeight="1" x14ac:dyDescent="0.4">
      <c r="B2765" s="105" t="str">
        <f t="shared" si="127"/>
        <v/>
      </c>
      <c r="C2765" s="105" t="str">
        <f t="shared" si="128"/>
        <v/>
      </c>
      <c r="D2765" s="105" t="str">
        <f t="shared" si="129"/>
        <v/>
      </c>
      <c r="E2765" s="106" t="s">
        <v>2406</v>
      </c>
      <c r="F2765" s="106" t="s">
        <v>2829</v>
      </c>
      <c r="G2765" s="106" t="s">
        <v>782</v>
      </c>
      <c r="H2765" s="106" t="s">
        <v>783</v>
      </c>
      <c r="I2765" s="106">
        <v>16</v>
      </c>
      <c r="J2765" s="106"/>
      <c r="K2765" s="106"/>
      <c r="L2765" s="106" t="s">
        <v>733</v>
      </c>
      <c r="M2765" s="106" t="s">
        <v>3522</v>
      </c>
      <c r="N2765" s="106">
        <v>0.38</v>
      </c>
      <c r="O2765" s="106">
        <v>1.4</v>
      </c>
      <c r="P2765" s="106" t="s">
        <v>714</v>
      </c>
      <c r="Q2765" s="107" t="s">
        <v>3548</v>
      </c>
      <c r="R2765" s="107" t="s">
        <v>73</v>
      </c>
    </row>
    <row r="2766" spans="2:18" ht="20.100000000000001" customHeight="1" x14ac:dyDescent="0.4">
      <c r="B2766" s="105" t="str">
        <f t="shared" si="127"/>
        <v/>
      </c>
      <c r="C2766" s="105" t="str">
        <f t="shared" si="128"/>
        <v/>
      </c>
      <c r="D2766" s="105" t="str">
        <f t="shared" si="129"/>
        <v/>
      </c>
      <c r="E2766" s="106" t="s">
        <v>2406</v>
      </c>
      <c r="F2766" s="106" t="s">
        <v>2829</v>
      </c>
      <c r="G2766" s="106" t="s">
        <v>782</v>
      </c>
      <c r="H2766" s="106" t="s">
        <v>783</v>
      </c>
      <c r="I2766" s="106">
        <v>15</v>
      </c>
      <c r="J2766" s="106"/>
      <c r="K2766" s="106"/>
      <c r="L2766" s="106" t="s">
        <v>765</v>
      </c>
      <c r="M2766" s="106" t="s">
        <v>3522</v>
      </c>
      <c r="N2766" s="106">
        <v>0.39</v>
      </c>
      <c r="O2766" s="106">
        <v>1.4</v>
      </c>
      <c r="P2766" s="106" t="s">
        <v>714</v>
      </c>
      <c r="Q2766" s="107" t="s">
        <v>3549</v>
      </c>
      <c r="R2766" s="107" t="s">
        <v>73</v>
      </c>
    </row>
    <row r="2767" spans="2:18" ht="20.100000000000001" customHeight="1" x14ac:dyDescent="0.4">
      <c r="B2767" s="105" t="str">
        <f t="shared" si="127"/>
        <v/>
      </c>
      <c r="C2767" s="105" t="str">
        <f t="shared" si="128"/>
        <v/>
      </c>
      <c r="D2767" s="105" t="str">
        <f t="shared" si="129"/>
        <v/>
      </c>
      <c r="E2767" s="106" t="s">
        <v>2406</v>
      </c>
      <c r="F2767" s="106" t="s">
        <v>2829</v>
      </c>
      <c r="G2767" s="106" t="s">
        <v>2477</v>
      </c>
      <c r="H2767" s="106" t="s">
        <v>729</v>
      </c>
      <c r="I2767" s="106">
        <v>16</v>
      </c>
      <c r="J2767" s="106"/>
      <c r="K2767" s="106"/>
      <c r="L2767" s="106" t="s">
        <v>2478</v>
      </c>
      <c r="M2767" s="106" t="s">
        <v>3522</v>
      </c>
      <c r="N2767" s="106">
        <v>0.54</v>
      </c>
      <c r="O2767" s="106">
        <v>1.4</v>
      </c>
      <c r="P2767" s="106" t="s">
        <v>714</v>
      </c>
      <c r="Q2767" s="107" t="s">
        <v>3550</v>
      </c>
      <c r="R2767" s="107" t="s">
        <v>73</v>
      </c>
    </row>
    <row r="2768" spans="2:18" ht="20.100000000000001" customHeight="1" x14ac:dyDescent="0.4">
      <c r="B2768" s="105" t="str">
        <f t="shared" si="127"/>
        <v/>
      </c>
      <c r="C2768" s="105" t="str">
        <f t="shared" si="128"/>
        <v/>
      </c>
      <c r="D2768" s="105" t="str">
        <f t="shared" si="129"/>
        <v/>
      </c>
      <c r="E2768" s="106" t="s">
        <v>2406</v>
      </c>
      <c r="F2768" s="106" t="s">
        <v>2829</v>
      </c>
      <c r="G2768" s="106" t="s">
        <v>2477</v>
      </c>
      <c r="H2768" s="106" t="s">
        <v>733</v>
      </c>
      <c r="I2768" s="106">
        <v>16</v>
      </c>
      <c r="J2768" s="106"/>
      <c r="K2768" s="106"/>
      <c r="L2768" s="106" t="s">
        <v>2478</v>
      </c>
      <c r="M2768" s="106" t="s">
        <v>3522</v>
      </c>
      <c r="N2768" s="106">
        <v>0.53</v>
      </c>
      <c r="O2768" s="106">
        <v>1.4</v>
      </c>
      <c r="P2768" s="106" t="s">
        <v>714</v>
      </c>
      <c r="Q2768" s="107" t="s">
        <v>3551</v>
      </c>
      <c r="R2768" s="107" t="s">
        <v>73</v>
      </c>
    </row>
    <row r="2769" spans="2:18" ht="20.100000000000001" customHeight="1" x14ac:dyDescent="0.4">
      <c r="B2769" s="105" t="str">
        <f t="shared" ref="B2769:B2832" si="130">IF(OR($C$11="",$C$12=""),"",IFERROR(IF(AND($U$23&lt;&gt;R2769,$V$23&lt;&gt;R2769),"－",IF(AND(COUNTIF($C$11,"*樹脂スペーサー*")&gt;0,OR(M2769="空気",F2769="一般",F2769="一般ＰＧ")),"－",IF(AND($W$26&gt;0,$W$26&gt;=O2769),$U$26,IF(AND($W$27&gt;0,$W$27&gt;=O2769),$U$27,IF(AND($W$28&gt;0,$W$28&gt;=O2769),$U$28,IF(AND($W$29&gt;0,$W$29&gt;=O2769),$U$29,IF(AND($W$30&gt;0,$W$30&gt;=O2769),$U$30,IF(AND($W$31&gt;0,$W$31&gt;=O2769),$U$31,IF(AND($W$32&gt;0,$W$32&gt;=O2769),$U$32,"－"))))))))),"－"))</f>
        <v/>
      </c>
      <c r="C2769" s="105" t="str">
        <f t="shared" ref="C2769:C2832" si="131">IF(B2769="","",IF(B2769&lt;&gt;"－",VLOOKUP(B2769,$U$26:$V$32,2,FALSE),"－"))</f>
        <v/>
      </c>
      <c r="D2769" s="105" t="str">
        <f t="shared" ref="D2769:D2832" si="132">IF($H$10="","",IF($V$39&lt;&gt;"断熱等","－",IF(AND(COUNTIF($V$35,"*樹脂スペーサー*")&gt;0,OR(M2769="空気",F2769="一般",F2769="一般ＰＧ")),"－",IF(AND($V$36&lt;&gt;R2769,$W$36&lt;&gt;R2769),"－",IF(MID($H$10,10,1)="Z",IF(N2769&lt;=0.65,"○","－"),IF($V$37&gt;=O2769,"○","－"))))))</f>
        <v/>
      </c>
      <c r="E2769" s="106" t="s">
        <v>2406</v>
      </c>
      <c r="F2769" s="106" t="s">
        <v>2829</v>
      </c>
      <c r="G2769" s="106" t="s">
        <v>2477</v>
      </c>
      <c r="H2769" s="106" t="s">
        <v>765</v>
      </c>
      <c r="I2769" s="106">
        <v>16</v>
      </c>
      <c r="J2769" s="106"/>
      <c r="K2769" s="106"/>
      <c r="L2769" s="106" t="s">
        <v>2478</v>
      </c>
      <c r="M2769" s="106" t="s">
        <v>3522</v>
      </c>
      <c r="N2769" s="106">
        <v>0.53</v>
      </c>
      <c r="O2769" s="106">
        <v>1.4</v>
      </c>
      <c r="P2769" s="106" t="s">
        <v>714</v>
      </c>
      <c r="Q2769" s="107" t="s">
        <v>3552</v>
      </c>
      <c r="R2769" s="107" t="s">
        <v>73</v>
      </c>
    </row>
    <row r="2770" spans="2:18" ht="20.100000000000001" customHeight="1" x14ac:dyDescent="0.4">
      <c r="B2770" s="105" t="str">
        <f t="shared" si="130"/>
        <v/>
      </c>
      <c r="C2770" s="105" t="str">
        <f t="shared" si="131"/>
        <v/>
      </c>
      <c r="D2770" s="105" t="str">
        <f t="shared" si="132"/>
        <v/>
      </c>
      <c r="E2770" s="106" t="s">
        <v>2406</v>
      </c>
      <c r="F2770" s="106" t="s">
        <v>2829</v>
      </c>
      <c r="G2770" s="106" t="s">
        <v>2482</v>
      </c>
      <c r="H2770" s="106" t="s">
        <v>729</v>
      </c>
      <c r="I2770" s="106">
        <v>16</v>
      </c>
      <c r="J2770" s="106"/>
      <c r="K2770" s="106"/>
      <c r="L2770" s="106" t="s">
        <v>2483</v>
      </c>
      <c r="M2770" s="106" t="s">
        <v>3522</v>
      </c>
      <c r="N2770" s="106">
        <v>0.54</v>
      </c>
      <c r="O2770" s="106">
        <v>1.4</v>
      </c>
      <c r="P2770" s="106" t="s">
        <v>714</v>
      </c>
      <c r="Q2770" s="107" t="s">
        <v>3553</v>
      </c>
      <c r="R2770" s="107" t="s">
        <v>73</v>
      </c>
    </row>
    <row r="2771" spans="2:18" ht="20.100000000000001" customHeight="1" x14ac:dyDescent="0.4">
      <c r="B2771" s="105" t="str">
        <f t="shared" si="130"/>
        <v/>
      </c>
      <c r="C2771" s="105" t="str">
        <f t="shared" si="131"/>
        <v/>
      </c>
      <c r="D2771" s="105" t="str">
        <f t="shared" si="132"/>
        <v/>
      </c>
      <c r="E2771" s="106" t="s">
        <v>2406</v>
      </c>
      <c r="F2771" s="106" t="s">
        <v>2829</v>
      </c>
      <c r="G2771" s="106" t="s">
        <v>2482</v>
      </c>
      <c r="H2771" s="106" t="s">
        <v>733</v>
      </c>
      <c r="I2771" s="106">
        <v>16</v>
      </c>
      <c r="J2771" s="106"/>
      <c r="K2771" s="106"/>
      <c r="L2771" s="106" t="s">
        <v>2483</v>
      </c>
      <c r="M2771" s="106" t="s">
        <v>3522</v>
      </c>
      <c r="N2771" s="106">
        <v>0.53</v>
      </c>
      <c r="O2771" s="106">
        <v>1.4</v>
      </c>
      <c r="P2771" s="106" t="s">
        <v>714</v>
      </c>
      <c r="Q2771" s="107" t="s">
        <v>3554</v>
      </c>
      <c r="R2771" s="107" t="s">
        <v>73</v>
      </c>
    </row>
    <row r="2772" spans="2:18" ht="20.100000000000001" customHeight="1" x14ac:dyDescent="0.4">
      <c r="B2772" s="105" t="str">
        <f t="shared" si="130"/>
        <v/>
      </c>
      <c r="C2772" s="105" t="str">
        <f t="shared" si="131"/>
        <v/>
      </c>
      <c r="D2772" s="105" t="str">
        <f t="shared" si="132"/>
        <v/>
      </c>
      <c r="E2772" s="106" t="s">
        <v>2406</v>
      </c>
      <c r="F2772" s="106" t="s">
        <v>2829</v>
      </c>
      <c r="G2772" s="106" t="s">
        <v>2482</v>
      </c>
      <c r="H2772" s="106" t="s">
        <v>765</v>
      </c>
      <c r="I2772" s="106">
        <v>16</v>
      </c>
      <c r="J2772" s="106"/>
      <c r="K2772" s="106"/>
      <c r="L2772" s="106" t="s">
        <v>2483</v>
      </c>
      <c r="M2772" s="106" t="s">
        <v>3522</v>
      </c>
      <c r="N2772" s="106">
        <v>0.53</v>
      </c>
      <c r="O2772" s="106">
        <v>1.4</v>
      </c>
      <c r="P2772" s="106" t="s">
        <v>714</v>
      </c>
      <c r="Q2772" s="107" t="s">
        <v>3555</v>
      </c>
      <c r="R2772" s="107" t="s">
        <v>73</v>
      </c>
    </row>
    <row r="2773" spans="2:18" ht="20.100000000000001" customHeight="1" x14ac:dyDescent="0.4">
      <c r="B2773" s="105" t="str">
        <f t="shared" si="130"/>
        <v/>
      </c>
      <c r="C2773" s="105" t="str">
        <f t="shared" si="131"/>
        <v/>
      </c>
      <c r="D2773" s="105" t="str">
        <f t="shared" si="132"/>
        <v/>
      </c>
      <c r="E2773" s="106" t="s">
        <v>2406</v>
      </c>
      <c r="F2773" s="106" t="s">
        <v>2829</v>
      </c>
      <c r="G2773" s="106" t="s">
        <v>2437</v>
      </c>
      <c r="H2773" s="106" t="s">
        <v>2438</v>
      </c>
      <c r="I2773" s="106">
        <v>16</v>
      </c>
      <c r="J2773" s="106"/>
      <c r="K2773" s="106"/>
      <c r="L2773" s="106" t="s">
        <v>729</v>
      </c>
      <c r="M2773" s="106" t="s">
        <v>3522</v>
      </c>
      <c r="N2773" s="106">
        <v>0.52</v>
      </c>
      <c r="O2773" s="106">
        <v>1.4</v>
      </c>
      <c r="P2773" s="106" t="s">
        <v>714</v>
      </c>
      <c r="Q2773" s="107" t="s">
        <v>3556</v>
      </c>
      <c r="R2773" s="107" t="s">
        <v>73</v>
      </c>
    </row>
    <row r="2774" spans="2:18" ht="20.100000000000001" customHeight="1" x14ac:dyDescent="0.4">
      <c r="B2774" s="105" t="str">
        <f t="shared" si="130"/>
        <v/>
      </c>
      <c r="C2774" s="105" t="str">
        <f t="shared" si="131"/>
        <v/>
      </c>
      <c r="D2774" s="105" t="str">
        <f t="shared" si="132"/>
        <v/>
      </c>
      <c r="E2774" s="106" t="s">
        <v>2406</v>
      </c>
      <c r="F2774" s="106" t="s">
        <v>2829</v>
      </c>
      <c r="G2774" s="106" t="s">
        <v>2437</v>
      </c>
      <c r="H2774" s="106" t="s">
        <v>2438</v>
      </c>
      <c r="I2774" s="106">
        <v>16</v>
      </c>
      <c r="J2774" s="106"/>
      <c r="K2774" s="106"/>
      <c r="L2774" s="106" t="s">
        <v>733</v>
      </c>
      <c r="M2774" s="106" t="s">
        <v>3522</v>
      </c>
      <c r="N2774" s="106">
        <v>0.52</v>
      </c>
      <c r="O2774" s="106">
        <v>1.4</v>
      </c>
      <c r="P2774" s="106" t="s">
        <v>714</v>
      </c>
      <c r="Q2774" s="107" t="s">
        <v>3557</v>
      </c>
      <c r="R2774" s="107" t="s">
        <v>73</v>
      </c>
    </row>
    <row r="2775" spans="2:18" ht="20.100000000000001" customHeight="1" x14ac:dyDescent="0.4">
      <c r="B2775" s="105" t="str">
        <f t="shared" si="130"/>
        <v/>
      </c>
      <c r="C2775" s="105" t="str">
        <f t="shared" si="131"/>
        <v/>
      </c>
      <c r="D2775" s="105" t="str">
        <f t="shared" si="132"/>
        <v/>
      </c>
      <c r="E2775" s="106" t="s">
        <v>2406</v>
      </c>
      <c r="F2775" s="106" t="s">
        <v>2829</v>
      </c>
      <c r="G2775" s="106" t="s">
        <v>2437</v>
      </c>
      <c r="H2775" s="106" t="s">
        <v>2438</v>
      </c>
      <c r="I2775" s="106">
        <v>15</v>
      </c>
      <c r="J2775" s="106"/>
      <c r="K2775" s="106"/>
      <c r="L2775" s="106" t="s">
        <v>765</v>
      </c>
      <c r="M2775" s="106" t="s">
        <v>3522</v>
      </c>
      <c r="N2775" s="106">
        <v>0.52</v>
      </c>
      <c r="O2775" s="106">
        <v>1.4</v>
      </c>
      <c r="P2775" s="106" t="s">
        <v>714</v>
      </c>
      <c r="Q2775" s="107" t="s">
        <v>3558</v>
      </c>
      <c r="R2775" s="107" t="s">
        <v>73</v>
      </c>
    </row>
    <row r="2776" spans="2:18" ht="20.100000000000001" customHeight="1" x14ac:dyDescent="0.4">
      <c r="B2776" s="105" t="str">
        <f t="shared" si="130"/>
        <v/>
      </c>
      <c r="C2776" s="105" t="str">
        <f t="shared" si="131"/>
        <v/>
      </c>
      <c r="D2776" s="105" t="str">
        <f t="shared" si="132"/>
        <v/>
      </c>
      <c r="E2776" s="106" t="s">
        <v>2406</v>
      </c>
      <c r="F2776" s="106" t="s">
        <v>2829</v>
      </c>
      <c r="G2776" s="106" t="s">
        <v>2442</v>
      </c>
      <c r="H2776" s="106" t="s">
        <v>2443</v>
      </c>
      <c r="I2776" s="106">
        <v>16</v>
      </c>
      <c r="J2776" s="106"/>
      <c r="K2776" s="106"/>
      <c r="L2776" s="106" t="s">
        <v>729</v>
      </c>
      <c r="M2776" s="106" t="s">
        <v>3522</v>
      </c>
      <c r="N2776" s="106">
        <v>0.52</v>
      </c>
      <c r="O2776" s="106">
        <v>1.4</v>
      </c>
      <c r="P2776" s="106" t="s">
        <v>714</v>
      </c>
      <c r="Q2776" s="107" t="s">
        <v>3559</v>
      </c>
      <c r="R2776" s="107" t="s">
        <v>73</v>
      </c>
    </row>
    <row r="2777" spans="2:18" ht="20.100000000000001" customHeight="1" x14ac:dyDescent="0.4">
      <c r="B2777" s="105" t="str">
        <f t="shared" si="130"/>
        <v/>
      </c>
      <c r="C2777" s="105" t="str">
        <f t="shared" si="131"/>
        <v/>
      </c>
      <c r="D2777" s="105" t="str">
        <f t="shared" si="132"/>
        <v/>
      </c>
      <c r="E2777" s="106" t="s">
        <v>2406</v>
      </c>
      <c r="F2777" s="106" t="s">
        <v>2829</v>
      </c>
      <c r="G2777" s="106" t="s">
        <v>2442</v>
      </c>
      <c r="H2777" s="106" t="s">
        <v>2443</v>
      </c>
      <c r="I2777" s="106">
        <v>16</v>
      </c>
      <c r="J2777" s="106"/>
      <c r="K2777" s="106"/>
      <c r="L2777" s="106" t="s">
        <v>733</v>
      </c>
      <c r="M2777" s="106" t="s">
        <v>3522</v>
      </c>
      <c r="N2777" s="106">
        <v>0.52</v>
      </c>
      <c r="O2777" s="106">
        <v>1.4</v>
      </c>
      <c r="P2777" s="106" t="s">
        <v>714</v>
      </c>
      <c r="Q2777" s="107" t="s">
        <v>3560</v>
      </c>
      <c r="R2777" s="107" t="s">
        <v>73</v>
      </c>
    </row>
    <row r="2778" spans="2:18" ht="20.100000000000001" customHeight="1" x14ac:dyDescent="0.4">
      <c r="B2778" s="105" t="str">
        <f t="shared" si="130"/>
        <v/>
      </c>
      <c r="C2778" s="105" t="str">
        <f t="shared" si="131"/>
        <v/>
      </c>
      <c r="D2778" s="105" t="str">
        <f t="shared" si="132"/>
        <v/>
      </c>
      <c r="E2778" s="106" t="s">
        <v>2406</v>
      </c>
      <c r="F2778" s="106" t="s">
        <v>2829</v>
      </c>
      <c r="G2778" s="106" t="s">
        <v>2442</v>
      </c>
      <c r="H2778" s="106" t="s">
        <v>2443</v>
      </c>
      <c r="I2778" s="106">
        <v>15</v>
      </c>
      <c r="J2778" s="106"/>
      <c r="K2778" s="106"/>
      <c r="L2778" s="106" t="s">
        <v>765</v>
      </c>
      <c r="M2778" s="106" t="s">
        <v>3522</v>
      </c>
      <c r="N2778" s="106">
        <v>0.52</v>
      </c>
      <c r="O2778" s="106">
        <v>1.4</v>
      </c>
      <c r="P2778" s="106" t="s">
        <v>714</v>
      </c>
      <c r="Q2778" s="107" t="s">
        <v>3561</v>
      </c>
      <c r="R2778" s="107" t="s">
        <v>73</v>
      </c>
    </row>
    <row r="2779" spans="2:18" ht="20.100000000000001" customHeight="1" x14ac:dyDescent="0.4">
      <c r="B2779" s="105" t="str">
        <f t="shared" si="130"/>
        <v/>
      </c>
      <c r="C2779" s="105" t="str">
        <f t="shared" si="131"/>
        <v/>
      </c>
      <c r="D2779" s="105" t="str">
        <f t="shared" si="132"/>
        <v/>
      </c>
      <c r="E2779" s="106" t="s">
        <v>2406</v>
      </c>
      <c r="F2779" s="106" t="s">
        <v>2829</v>
      </c>
      <c r="G2779" s="106" t="s">
        <v>697</v>
      </c>
      <c r="H2779" s="106" t="s">
        <v>729</v>
      </c>
      <c r="I2779" s="106">
        <v>16</v>
      </c>
      <c r="J2779" s="106"/>
      <c r="K2779" s="106"/>
      <c r="L2779" s="106" t="s">
        <v>707</v>
      </c>
      <c r="M2779" s="106" t="s">
        <v>3522</v>
      </c>
      <c r="N2779" s="106">
        <v>0.54</v>
      </c>
      <c r="O2779" s="106">
        <v>1.4</v>
      </c>
      <c r="P2779" s="106" t="s">
        <v>714</v>
      </c>
      <c r="Q2779" s="107" t="s">
        <v>3562</v>
      </c>
      <c r="R2779" s="107" t="s">
        <v>73</v>
      </c>
    </row>
    <row r="2780" spans="2:18" ht="20.100000000000001" customHeight="1" x14ac:dyDescent="0.4">
      <c r="B2780" s="105" t="str">
        <f t="shared" si="130"/>
        <v/>
      </c>
      <c r="C2780" s="105" t="str">
        <f t="shared" si="131"/>
        <v/>
      </c>
      <c r="D2780" s="105" t="str">
        <f t="shared" si="132"/>
        <v/>
      </c>
      <c r="E2780" s="106" t="s">
        <v>2406</v>
      </c>
      <c r="F2780" s="106" t="s">
        <v>2829</v>
      </c>
      <c r="G2780" s="106" t="s">
        <v>697</v>
      </c>
      <c r="H2780" s="106" t="s">
        <v>729</v>
      </c>
      <c r="I2780" s="106">
        <v>16</v>
      </c>
      <c r="J2780" s="106"/>
      <c r="K2780" s="106"/>
      <c r="L2780" s="106" t="s">
        <v>1817</v>
      </c>
      <c r="M2780" s="106" t="s">
        <v>3522</v>
      </c>
      <c r="N2780" s="106">
        <v>0.54</v>
      </c>
      <c r="O2780" s="106">
        <v>1.4</v>
      </c>
      <c r="P2780" s="106" t="s">
        <v>714</v>
      </c>
      <c r="Q2780" s="107" t="s">
        <v>3563</v>
      </c>
      <c r="R2780" s="107" t="s">
        <v>73</v>
      </c>
    </row>
    <row r="2781" spans="2:18" ht="20.100000000000001" customHeight="1" x14ac:dyDescent="0.4">
      <c r="B2781" s="105" t="str">
        <f t="shared" si="130"/>
        <v/>
      </c>
      <c r="C2781" s="105" t="str">
        <f t="shared" si="131"/>
        <v/>
      </c>
      <c r="D2781" s="105" t="str">
        <f t="shared" si="132"/>
        <v/>
      </c>
      <c r="E2781" s="106" t="s">
        <v>2406</v>
      </c>
      <c r="F2781" s="106" t="s">
        <v>2829</v>
      </c>
      <c r="G2781" s="106" t="s">
        <v>697</v>
      </c>
      <c r="H2781" s="106" t="s">
        <v>733</v>
      </c>
      <c r="I2781" s="106">
        <v>16</v>
      </c>
      <c r="J2781" s="106"/>
      <c r="K2781" s="106"/>
      <c r="L2781" s="106" t="s">
        <v>1817</v>
      </c>
      <c r="M2781" s="106" t="s">
        <v>3522</v>
      </c>
      <c r="N2781" s="106">
        <v>0.53</v>
      </c>
      <c r="O2781" s="106">
        <v>1.4</v>
      </c>
      <c r="P2781" s="106" t="s">
        <v>714</v>
      </c>
      <c r="Q2781" s="107" t="s">
        <v>3564</v>
      </c>
      <c r="R2781" s="107" t="s">
        <v>73</v>
      </c>
    </row>
    <row r="2782" spans="2:18" ht="20.100000000000001" customHeight="1" x14ac:dyDescent="0.4">
      <c r="B2782" s="105" t="str">
        <f t="shared" si="130"/>
        <v/>
      </c>
      <c r="C2782" s="105" t="str">
        <f t="shared" si="131"/>
        <v/>
      </c>
      <c r="D2782" s="105" t="str">
        <f t="shared" si="132"/>
        <v/>
      </c>
      <c r="E2782" s="106" t="s">
        <v>2406</v>
      </c>
      <c r="F2782" s="106" t="s">
        <v>2829</v>
      </c>
      <c r="G2782" s="106" t="s">
        <v>697</v>
      </c>
      <c r="H2782" s="106" t="s">
        <v>733</v>
      </c>
      <c r="I2782" s="106">
        <v>16</v>
      </c>
      <c r="J2782" s="106"/>
      <c r="K2782" s="106"/>
      <c r="L2782" s="106" t="s">
        <v>1027</v>
      </c>
      <c r="M2782" s="106" t="s">
        <v>3522</v>
      </c>
      <c r="N2782" s="106">
        <v>0.53</v>
      </c>
      <c r="O2782" s="106">
        <v>1.4</v>
      </c>
      <c r="P2782" s="106" t="s">
        <v>714</v>
      </c>
      <c r="Q2782" s="107" t="s">
        <v>3565</v>
      </c>
      <c r="R2782" s="107" t="s">
        <v>73</v>
      </c>
    </row>
    <row r="2783" spans="2:18" ht="20.100000000000001" customHeight="1" x14ac:dyDescent="0.4">
      <c r="B2783" s="105" t="str">
        <f t="shared" si="130"/>
        <v/>
      </c>
      <c r="C2783" s="105" t="str">
        <f t="shared" si="131"/>
        <v/>
      </c>
      <c r="D2783" s="105" t="str">
        <f t="shared" si="132"/>
        <v/>
      </c>
      <c r="E2783" s="106" t="s">
        <v>2406</v>
      </c>
      <c r="F2783" s="106" t="s">
        <v>2829</v>
      </c>
      <c r="G2783" s="106" t="s">
        <v>697</v>
      </c>
      <c r="H2783" s="106" t="s">
        <v>765</v>
      </c>
      <c r="I2783" s="106">
        <v>16</v>
      </c>
      <c r="J2783" s="106"/>
      <c r="K2783" s="106"/>
      <c r="L2783" s="106" t="s">
        <v>1027</v>
      </c>
      <c r="M2783" s="106" t="s">
        <v>3522</v>
      </c>
      <c r="N2783" s="106">
        <v>0.53</v>
      </c>
      <c r="O2783" s="106">
        <v>1.4</v>
      </c>
      <c r="P2783" s="106" t="s">
        <v>714</v>
      </c>
      <c r="Q2783" s="107" t="s">
        <v>3566</v>
      </c>
      <c r="R2783" s="107" t="s">
        <v>73</v>
      </c>
    </row>
    <row r="2784" spans="2:18" ht="20.100000000000001" customHeight="1" x14ac:dyDescent="0.4">
      <c r="B2784" s="105" t="str">
        <f t="shared" si="130"/>
        <v/>
      </c>
      <c r="C2784" s="105" t="str">
        <f t="shared" si="131"/>
        <v/>
      </c>
      <c r="D2784" s="105" t="str">
        <f t="shared" si="132"/>
        <v/>
      </c>
      <c r="E2784" s="106" t="s">
        <v>2406</v>
      </c>
      <c r="F2784" s="106" t="s">
        <v>2829</v>
      </c>
      <c r="G2784" s="106" t="s">
        <v>697</v>
      </c>
      <c r="H2784" s="106" t="s">
        <v>765</v>
      </c>
      <c r="I2784" s="106">
        <v>16</v>
      </c>
      <c r="J2784" s="106"/>
      <c r="K2784" s="106"/>
      <c r="L2784" s="106" t="s">
        <v>1389</v>
      </c>
      <c r="M2784" s="106" t="s">
        <v>3522</v>
      </c>
      <c r="N2784" s="106">
        <v>0.53</v>
      </c>
      <c r="O2784" s="106">
        <v>1.4</v>
      </c>
      <c r="P2784" s="106" t="s">
        <v>714</v>
      </c>
      <c r="Q2784" s="107" t="s">
        <v>3567</v>
      </c>
      <c r="R2784" s="107" t="s">
        <v>73</v>
      </c>
    </row>
    <row r="2785" spans="2:18" ht="20.100000000000001" customHeight="1" x14ac:dyDescent="0.4">
      <c r="B2785" s="105" t="str">
        <f t="shared" si="130"/>
        <v/>
      </c>
      <c r="C2785" s="105" t="str">
        <f t="shared" si="131"/>
        <v/>
      </c>
      <c r="D2785" s="105" t="str">
        <f t="shared" si="132"/>
        <v/>
      </c>
      <c r="E2785" s="106" t="s">
        <v>2406</v>
      </c>
      <c r="F2785" s="106" t="s">
        <v>2829</v>
      </c>
      <c r="G2785" s="106" t="s">
        <v>697</v>
      </c>
      <c r="H2785" s="106" t="s">
        <v>1248</v>
      </c>
      <c r="I2785" s="106">
        <v>15</v>
      </c>
      <c r="J2785" s="106"/>
      <c r="K2785" s="106"/>
      <c r="L2785" s="106" t="s">
        <v>1389</v>
      </c>
      <c r="M2785" s="106" t="s">
        <v>3522</v>
      </c>
      <c r="N2785" s="106">
        <v>0.52</v>
      </c>
      <c r="O2785" s="106">
        <v>1.4</v>
      </c>
      <c r="P2785" s="106" t="s">
        <v>714</v>
      </c>
      <c r="Q2785" s="107" t="s">
        <v>3568</v>
      </c>
      <c r="R2785" s="107" t="s">
        <v>73</v>
      </c>
    </row>
    <row r="2786" spans="2:18" ht="20.100000000000001" customHeight="1" x14ac:dyDescent="0.4">
      <c r="B2786" s="105" t="str">
        <f t="shared" si="130"/>
        <v/>
      </c>
      <c r="C2786" s="105" t="str">
        <f t="shared" si="131"/>
        <v/>
      </c>
      <c r="D2786" s="105" t="str">
        <f t="shared" si="132"/>
        <v/>
      </c>
      <c r="E2786" s="106" t="s">
        <v>2406</v>
      </c>
      <c r="F2786" s="106" t="s">
        <v>2829</v>
      </c>
      <c r="G2786" s="106" t="s">
        <v>710</v>
      </c>
      <c r="H2786" s="106" t="s">
        <v>729</v>
      </c>
      <c r="I2786" s="106">
        <v>16</v>
      </c>
      <c r="J2786" s="106"/>
      <c r="K2786" s="106"/>
      <c r="L2786" s="106" t="s">
        <v>711</v>
      </c>
      <c r="M2786" s="106" t="s">
        <v>3522</v>
      </c>
      <c r="N2786" s="106">
        <v>0.54</v>
      </c>
      <c r="O2786" s="106">
        <v>1.4</v>
      </c>
      <c r="P2786" s="106" t="s">
        <v>714</v>
      </c>
      <c r="Q2786" s="107" t="s">
        <v>3569</v>
      </c>
      <c r="R2786" s="107" t="s">
        <v>73</v>
      </c>
    </row>
    <row r="2787" spans="2:18" ht="20.100000000000001" customHeight="1" x14ac:dyDescent="0.4">
      <c r="B2787" s="105" t="str">
        <f t="shared" si="130"/>
        <v/>
      </c>
      <c r="C2787" s="105" t="str">
        <f t="shared" si="131"/>
        <v/>
      </c>
      <c r="D2787" s="105" t="str">
        <f t="shared" si="132"/>
        <v/>
      </c>
      <c r="E2787" s="106" t="s">
        <v>2406</v>
      </c>
      <c r="F2787" s="106" t="s">
        <v>2829</v>
      </c>
      <c r="G2787" s="106" t="s">
        <v>710</v>
      </c>
      <c r="H2787" s="106" t="s">
        <v>733</v>
      </c>
      <c r="I2787" s="106">
        <v>16</v>
      </c>
      <c r="J2787" s="106"/>
      <c r="K2787" s="106"/>
      <c r="L2787" s="106" t="s">
        <v>711</v>
      </c>
      <c r="M2787" s="106" t="s">
        <v>3522</v>
      </c>
      <c r="N2787" s="106">
        <v>0.53</v>
      </c>
      <c r="O2787" s="106">
        <v>1.4</v>
      </c>
      <c r="P2787" s="106" t="s">
        <v>714</v>
      </c>
      <c r="Q2787" s="107" t="s">
        <v>3570</v>
      </c>
      <c r="R2787" s="107" t="s">
        <v>73</v>
      </c>
    </row>
    <row r="2788" spans="2:18" ht="20.100000000000001" customHeight="1" x14ac:dyDescent="0.4">
      <c r="B2788" s="105" t="str">
        <f t="shared" si="130"/>
        <v/>
      </c>
      <c r="C2788" s="105" t="str">
        <f t="shared" si="131"/>
        <v/>
      </c>
      <c r="D2788" s="105" t="str">
        <f t="shared" si="132"/>
        <v/>
      </c>
      <c r="E2788" s="106" t="s">
        <v>2406</v>
      </c>
      <c r="F2788" s="106" t="s">
        <v>2829</v>
      </c>
      <c r="G2788" s="106" t="s">
        <v>710</v>
      </c>
      <c r="H2788" s="106" t="s">
        <v>765</v>
      </c>
      <c r="I2788" s="106">
        <v>16</v>
      </c>
      <c r="J2788" s="106"/>
      <c r="K2788" s="106"/>
      <c r="L2788" s="106" t="s">
        <v>711</v>
      </c>
      <c r="M2788" s="106" t="s">
        <v>3522</v>
      </c>
      <c r="N2788" s="106">
        <v>0.53</v>
      </c>
      <c r="O2788" s="106">
        <v>1.4</v>
      </c>
      <c r="P2788" s="106" t="s">
        <v>714</v>
      </c>
      <c r="Q2788" s="107" t="s">
        <v>3571</v>
      </c>
      <c r="R2788" s="107" t="s">
        <v>73</v>
      </c>
    </row>
    <row r="2789" spans="2:18" ht="20.100000000000001" customHeight="1" x14ac:dyDescent="0.4">
      <c r="B2789" s="105" t="str">
        <f t="shared" si="130"/>
        <v/>
      </c>
      <c r="C2789" s="105" t="str">
        <f t="shared" si="131"/>
        <v/>
      </c>
      <c r="D2789" s="105" t="str">
        <f t="shared" si="132"/>
        <v/>
      </c>
      <c r="E2789" s="106" t="s">
        <v>2406</v>
      </c>
      <c r="F2789" s="106" t="s">
        <v>2829</v>
      </c>
      <c r="G2789" s="106" t="s">
        <v>710</v>
      </c>
      <c r="H2789" s="106" t="s">
        <v>765</v>
      </c>
      <c r="I2789" s="106">
        <v>16</v>
      </c>
      <c r="J2789" s="106"/>
      <c r="K2789" s="106"/>
      <c r="L2789" s="106" t="s">
        <v>1098</v>
      </c>
      <c r="M2789" s="106" t="s">
        <v>3522</v>
      </c>
      <c r="N2789" s="106">
        <v>0.53</v>
      </c>
      <c r="O2789" s="106">
        <v>1.4</v>
      </c>
      <c r="P2789" s="106" t="s">
        <v>714</v>
      </c>
      <c r="Q2789" s="107" t="s">
        <v>3572</v>
      </c>
      <c r="R2789" s="107" t="s">
        <v>73</v>
      </c>
    </row>
    <row r="2790" spans="2:18" ht="20.100000000000001" customHeight="1" x14ac:dyDescent="0.4">
      <c r="B2790" s="105" t="str">
        <f t="shared" si="130"/>
        <v/>
      </c>
      <c r="C2790" s="105" t="str">
        <f t="shared" si="131"/>
        <v/>
      </c>
      <c r="D2790" s="105" t="str">
        <f t="shared" si="132"/>
        <v/>
      </c>
      <c r="E2790" s="106" t="s">
        <v>2406</v>
      </c>
      <c r="F2790" s="106" t="s">
        <v>2829</v>
      </c>
      <c r="G2790" s="106" t="s">
        <v>721</v>
      </c>
      <c r="H2790" s="106" t="s">
        <v>729</v>
      </c>
      <c r="I2790" s="106">
        <v>16</v>
      </c>
      <c r="J2790" s="106"/>
      <c r="K2790" s="106"/>
      <c r="L2790" s="106" t="s">
        <v>722</v>
      </c>
      <c r="M2790" s="106" t="s">
        <v>3522</v>
      </c>
      <c r="N2790" s="106">
        <v>0.54</v>
      </c>
      <c r="O2790" s="106">
        <v>1.4</v>
      </c>
      <c r="P2790" s="106" t="s">
        <v>714</v>
      </c>
      <c r="Q2790" s="107" t="s">
        <v>3573</v>
      </c>
      <c r="R2790" s="107" t="s">
        <v>73</v>
      </c>
    </row>
    <row r="2791" spans="2:18" ht="20.100000000000001" customHeight="1" x14ac:dyDescent="0.4">
      <c r="B2791" s="105" t="str">
        <f t="shared" si="130"/>
        <v/>
      </c>
      <c r="C2791" s="105" t="str">
        <f t="shared" si="131"/>
        <v/>
      </c>
      <c r="D2791" s="105" t="str">
        <f t="shared" si="132"/>
        <v/>
      </c>
      <c r="E2791" s="106" t="s">
        <v>2406</v>
      </c>
      <c r="F2791" s="106" t="s">
        <v>2829</v>
      </c>
      <c r="G2791" s="106" t="s">
        <v>721</v>
      </c>
      <c r="H2791" s="106" t="s">
        <v>733</v>
      </c>
      <c r="I2791" s="106">
        <v>16</v>
      </c>
      <c r="J2791" s="106"/>
      <c r="K2791" s="106"/>
      <c r="L2791" s="106" t="s">
        <v>722</v>
      </c>
      <c r="M2791" s="106" t="s">
        <v>3522</v>
      </c>
      <c r="N2791" s="106">
        <v>0.53</v>
      </c>
      <c r="O2791" s="106">
        <v>1.4</v>
      </c>
      <c r="P2791" s="106" t="s">
        <v>714</v>
      </c>
      <c r="Q2791" s="107" t="s">
        <v>3574</v>
      </c>
      <c r="R2791" s="107" t="s">
        <v>73</v>
      </c>
    </row>
    <row r="2792" spans="2:18" ht="20.100000000000001" customHeight="1" x14ac:dyDescent="0.4">
      <c r="B2792" s="105" t="str">
        <f t="shared" si="130"/>
        <v/>
      </c>
      <c r="C2792" s="105" t="str">
        <f t="shared" si="131"/>
        <v/>
      </c>
      <c r="D2792" s="105" t="str">
        <f t="shared" si="132"/>
        <v/>
      </c>
      <c r="E2792" s="106" t="s">
        <v>2406</v>
      </c>
      <c r="F2792" s="106" t="s">
        <v>2829</v>
      </c>
      <c r="G2792" s="106" t="s">
        <v>721</v>
      </c>
      <c r="H2792" s="106" t="s">
        <v>765</v>
      </c>
      <c r="I2792" s="106">
        <v>16</v>
      </c>
      <c r="J2792" s="106"/>
      <c r="K2792" s="106"/>
      <c r="L2792" s="106" t="s">
        <v>722</v>
      </c>
      <c r="M2792" s="106" t="s">
        <v>3522</v>
      </c>
      <c r="N2792" s="106">
        <v>0.53</v>
      </c>
      <c r="O2792" s="106">
        <v>1.4</v>
      </c>
      <c r="P2792" s="106" t="s">
        <v>714</v>
      </c>
      <c r="Q2792" s="107" t="s">
        <v>3575</v>
      </c>
      <c r="R2792" s="107" t="s">
        <v>73</v>
      </c>
    </row>
    <row r="2793" spans="2:18" ht="20.100000000000001" customHeight="1" x14ac:dyDescent="0.4">
      <c r="B2793" s="105" t="str">
        <f t="shared" si="130"/>
        <v/>
      </c>
      <c r="C2793" s="105" t="str">
        <f t="shared" si="131"/>
        <v/>
      </c>
      <c r="D2793" s="105" t="str">
        <f t="shared" si="132"/>
        <v/>
      </c>
      <c r="E2793" s="106" t="s">
        <v>2406</v>
      </c>
      <c r="F2793" s="106" t="s">
        <v>2829</v>
      </c>
      <c r="G2793" s="106" t="s">
        <v>773</v>
      </c>
      <c r="H2793" s="106" t="s">
        <v>729</v>
      </c>
      <c r="I2793" s="106">
        <v>16</v>
      </c>
      <c r="J2793" s="106"/>
      <c r="K2793" s="106"/>
      <c r="L2793" s="106" t="s">
        <v>774</v>
      </c>
      <c r="M2793" s="106" t="s">
        <v>3522</v>
      </c>
      <c r="N2793" s="106">
        <v>0.54</v>
      </c>
      <c r="O2793" s="106">
        <v>1.4</v>
      </c>
      <c r="P2793" s="106" t="s">
        <v>714</v>
      </c>
      <c r="Q2793" s="107" t="s">
        <v>3576</v>
      </c>
      <c r="R2793" s="107" t="s">
        <v>73</v>
      </c>
    </row>
    <row r="2794" spans="2:18" ht="20.100000000000001" customHeight="1" x14ac:dyDescent="0.4">
      <c r="B2794" s="105" t="str">
        <f t="shared" si="130"/>
        <v/>
      </c>
      <c r="C2794" s="105" t="str">
        <f t="shared" si="131"/>
        <v/>
      </c>
      <c r="D2794" s="105" t="str">
        <f t="shared" si="132"/>
        <v/>
      </c>
      <c r="E2794" s="106" t="s">
        <v>2406</v>
      </c>
      <c r="F2794" s="106" t="s">
        <v>2829</v>
      </c>
      <c r="G2794" s="106" t="s">
        <v>773</v>
      </c>
      <c r="H2794" s="106" t="s">
        <v>733</v>
      </c>
      <c r="I2794" s="106">
        <v>16</v>
      </c>
      <c r="J2794" s="106"/>
      <c r="K2794" s="106"/>
      <c r="L2794" s="106" t="s">
        <v>774</v>
      </c>
      <c r="M2794" s="106" t="s">
        <v>3522</v>
      </c>
      <c r="N2794" s="106">
        <v>0.53</v>
      </c>
      <c r="O2794" s="106">
        <v>1.4</v>
      </c>
      <c r="P2794" s="106" t="s">
        <v>714</v>
      </c>
      <c r="Q2794" s="107" t="s">
        <v>3577</v>
      </c>
      <c r="R2794" s="107" t="s">
        <v>73</v>
      </c>
    </row>
    <row r="2795" spans="2:18" ht="20.100000000000001" customHeight="1" x14ac:dyDescent="0.4">
      <c r="B2795" s="105" t="str">
        <f t="shared" si="130"/>
        <v/>
      </c>
      <c r="C2795" s="105" t="str">
        <f t="shared" si="131"/>
        <v/>
      </c>
      <c r="D2795" s="105" t="str">
        <f t="shared" si="132"/>
        <v/>
      </c>
      <c r="E2795" s="106" t="s">
        <v>2406</v>
      </c>
      <c r="F2795" s="106" t="s">
        <v>2829</v>
      </c>
      <c r="G2795" s="106" t="s">
        <v>773</v>
      </c>
      <c r="H2795" s="106" t="s">
        <v>765</v>
      </c>
      <c r="I2795" s="106">
        <v>15</v>
      </c>
      <c r="J2795" s="106"/>
      <c r="K2795" s="106"/>
      <c r="L2795" s="106" t="s">
        <v>774</v>
      </c>
      <c r="M2795" s="106" t="s">
        <v>3522</v>
      </c>
      <c r="N2795" s="106">
        <v>0.52</v>
      </c>
      <c r="O2795" s="106">
        <v>1.4</v>
      </c>
      <c r="P2795" s="106" t="s">
        <v>714</v>
      </c>
      <c r="Q2795" s="107" t="s">
        <v>3578</v>
      </c>
      <c r="R2795" s="107" t="s">
        <v>73</v>
      </c>
    </row>
    <row r="2796" spans="2:18" ht="20.100000000000001" customHeight="1" x14ac:dyDescent="0.4">
      <c r="B2796" s="105" t="str">
        <f t="shared" si="130"/>
        <v/>
      </c>
      <c r="C2796" s="105" t="str">
        <f t="shared" si="131"/>
        <v/>
      </c>
      <c r="D2796" s="105" t="str">
        <f t="shared" si="132"/>
        <v/>
      </c>
      <c r="E2796" s="106" t="s">
        <v>2406</v>
      </c>
      <c r="F2796" s="106" t="s">
        <v>2829</v>
      </c>
      <c r="G2796" s="106" t="s">
        <v>773</v>
      </c>
      <c r="H2796" s="106" t="s">
        <v>729</v>
      </c>
      <c r="I2796" s="106">
        <v>16</v>
      </c>
      <c r="J2796" s="106"/>
      <c r="K2796" s="106"/>
      <c r="L2796" s="106" t="s">
        <v>1266</v>
      </c>
      <c r="M2796" s="106" t="s">
        <v>3522</v>
      </c>
      <c r="N2796" s="106">
        <v>0.54</v>
      </c>
      <c r="O2796" s="106">
        <v>1.4</v>
      </c>
      <c r="P2796" s="106" t="s">
        <v>714</v>
      </c>
      <c r="Q2796" s="107" t="s">
        <v>3579</v>
      </c>
      <c r="R2796" s="107" t="s">
        <v>73</v>
      </c>
    </row>
    <row r="2797" spans="2:18" ht="20.100000000000001" customHeight="1" x14ac:dyDescent="0.4">
      <c r="B2797" s="105" t="str">
        <f t="shared" si="130"/>
        <v/>
      </c>
      <c r="C2797" s="105" t="str">
        <f t="shared" si="131"/>
        <v/>
      </c>
      <c r="D2797" s="105" t="str">
        <f t="shared" si="132"/>
        <v/>
      </c>
      <c r="E2797" s="106" t="s">
        <v>2406</v>
      </c>
      <c r="F2797" s="106" t="s">
        <v>2829</v>
      </c>
      <c r="G2797" s="106" t="s">
        <v>773</v>
      </c>
      <c r="H2797" s="106" t="s">
        <v>733</v>
      </c>
      <c r="I2797" s="106">
        <v>15</v>
      </c>
      <c r="J2797" s="106"/>
      <c r="K2797" s="106"/>
      <c r="L2797" s="106" t="s">
        <v>1266</v>
      </c>
      <c r="M2797" s="106" t="s">
        <v>3522</v>
      </c>
      <c r="N2797" s="106">
        <v>0.53</v>
      </c>
      <c r="O2797" s="106">
        <v>1.4</v>
      </c>
      <c r="P2797" s="106" t="s">
        <v>714</v>
      </c>
      <c r="Q2797" s="107" t="s">
        <v>3580</v>
      </c>
      <c r="R2797" s="107" t="s">
        <v>73</v>
      </c>
    </row>
    <row r="2798" spans="2:18" ht="20.100000000000001" customHeight="1" x14ac:dyDescent="0.4">
      <c r="B2798" s="105" t="str">
        <f t="shared" si="130"/>
        <v/>
      </c>
      <c r="C2798" s="105" t="str">
        <f t="shared" si="131"/>
        <v/>
      </c>
      <c r="D2798" s="105" t="str">
        <f t="shared" si="132"/>
        <v/>
      </c>
      <c r="E2798" s="106" t="s">
        <v>2406</v>
      </c>
      <c r="F2798" s="106" t="s">
        <v>2829</v>
      </c>
      <c r="G2798" s="106" t="s">
        <v>778</v>
      </c>
      <c r="H2798" s="106" t="s">
        <v>729</v>
      </c>
      <c r="I2798" s="106">
        <v>16</v>
      </c>
      <c r="J2798" s="106"/>
      <c r="K2798" s="106"/>
      <c r="L2798" s="106" t="s">
        <v>779</v>
      </c>
      <c r="M2798" s="106" t="s">
        <v>3522</v>
      </c>
      <c r="N2798" s="106">
        <v>0.54</v>
      </c>
      <c r="O2798" s="106">
        <v>1.4</v>
      </c>
      <c r="P2798" s="106" t="s">
        <v>714</v>
      </c>
      <c r="Q2798" s="107" t="s">
        <v>3581</v>
      </c>
      <c r="R2798" s="107" t="s">
        <v>73</v>
      </c>
    </row>
    <row r="2799" spans="2:18" ht="20.100000000000001" customHeight="1" x14ac:dyDescent="0.4">
      <c r="B2799" s="105" t="str">
        <f t="shared" si="130"/>
        <v/>
      </c>
      <c r="C2799" s="105" t="str">
        <f t="shared" si="131"/>
        <v/>
      </c>
      <c r="D2799" s="105" t="str">
        <f t="shared" si="132"/>
        <v/>
      </c>
      <c r="E2799" s="106" t="s">
        <v>2406</v>
      </c>
      <c r="F2799" s="106" t="s">
        <v>2829</v>
      </c>
      <c r="G2799" s="106" t="s">
        <v>778</v>
      </c>
      <c r="H2799" s="106" t="s">
        <v>733</v>
      </c>
      <c r="I2799" s="106">
        <v>16</v>
      </c>
      <c r="J2799" s="106"/>
      <c r="K2799" s="106"/>
      <c r="L2799" s="106" t="s">
        <v>779</v>
      </c>
      <c r="M2799" s="106" t="s">
        <v>3522</v>
      </c>
      <c r="N2799" s="106">
        <v>0.53</v>
      </c>
      <c r="O2799" s="106">
        <v>1.4</v>
      </c>
      <c r="P2799" s="106" t="s">
        <v>714</v>
      </c>
      <c r="Q2799" s="107" t="s">
        <v>3582</v>
      </c>
      <c r="R2799" s="107" t="s">
        <v>73</v>
      </c>
    </row>
    <row r="2800" spans="2:18" ht="20.100000000000001" customHeight="1" x14ac:dyDescent="0.4">
      <c r="B2800" s="105" t="str">
        <f t="shared" si="130"/>
        <v/>
      </c>
      <c r="C2800" s="105" t="str">
        <f t="shared" si="131"/>
        <v/>
      </c>
      <c r="D2800" s="105" t="str">
        <f t="shared" si="132"/>
        <v/>
      </c>
      <c r="E2800" s="106" t="s">
        <v>2406</v>
      </c>
      <c r="F2800" s="106" t="s">
        <v>2829</v>
      </c>
      <c r="G2800" s="106" t="s">
        <v>778</v>
      </c>
      <c r="H2800" s="106" t="s">
        <v>765</v>
      </c>
      <c r="I2800" s="106">
        <v>15</v>
      </c>
      <c r="J2800" s="106"/>
      <c r="K2800" s="106"/>
      <c r="L2800" s="106" t="s">
        <v>779</v>
      </c>
      <c r="M2800" s="106" t="s">
        <v>3522</v>
      </c>
      <c r="N2800" s="106">
        <v>0.52</v>
      </c>
      <c r="O2800" s="106">
        <v>1.4</v>
      </c>
      <c r="P2800" s="106" t="s">
        <v>714</v>
      </c>
      <c r="Q2800" s="107" t="s">
        <v>3583</v>
      </c>
      <c r="R2800" s="107" t="s">
        <v>73</v>
      </c>
    </row>
    <row r="2801" spans="2:18" ht="20.100000000000001" customHeight="1" x14ac:dyDescent="0.4">
      <c r="B2801" s="105" t="str">
        <f t="shared" si="130"/>
        <v/>
      </c>
      <c r="C2801" s="105" t="str">
        <f t="shared" si="131"/>
        <v/>
      </c>
      <c r="D2801" s="105" t="str">
        <f t="shared" si="132"/>
        <v/>
      </c>
      <c r="E2801" s="106" t="s">
        <v>2406</v>
      </c>
      <c r="F2801" s="106" t="s">
        <v>2829</v>
      </c>
      <c r="G2801" s="106" t="s">
        <v>778</v>
      </c>
      <c r="H2801" s="106" t="s">
        <v>729</v>
      </c>
      <c r="I2801" s="106">
        <v>16</v>
      </c>
      <c r="J2801" s="106"/>
      <c r="K2801" s="106"/>
      <c r="L2801" s="106" t="s">
        <v>1269</v>
      </c>
      <c r="M2801" s="106" t="s">
        <v>3522</v>
      </c>
      <c r="N2801" s="106">
        <v>0.54</v>
      </c>
      <c r="O2801" s="106">
        <v>1.4</v>
      </c>
      <c r="P2801" s="106" t="s">
        <v>714</v>
      </c>
      <c r="Q2801" s="107" t="s">
        <v>3584</v>
      </c>
      <c r="R2801" s="107" t="s">
        <v>73</v>
      </c>
    </row>
    <row r="2802" spans="2:18" ht="20.100000000000001" customHeight="1" x14ac:dyDescent="0.4">
      <c r="B2802" s="105" t="str">
        <f t="shared" si="130"/>
        <v/>
      </c>
      <c r="C2802" s="105" t="str">
        <f t="shared" si="131"/>
        <v/>
      </c>
      <c r="D2802" s="105" t="str">
        <f t="shared" si="132"/>
        <v/>
      </c>
      <c r="E2802" s="106" t="s">
        <v>2406</v>
      </c>
      <c r="F2802" s="106" t="s">
        <v>2829</v>
      </c>
      <c r="G2802" s="106" t="s">
        <v>778</v>
      </c>
      <c r="H2802" s="106" t="s">
        <v>733</v>
      </c>
      <c r="I2802" s="106">
        <v>15</v>
      </c>
      <c r="J2802" s="106"/>
      <c r="K2802" s="106"/>
      <c r="L2802" s="106" t="s">
        <v>1269</v>
      </c>
      <c r="M2802" s="106" t="s">
        <v>3522</v>
      </c>
      <c r="N2802" s="106">
        <v>0.53</v>
      </c>
      <c r="O2802" s="106">
        <v>1.4</v>
      </c>
      <c r="P2802" s="106" t="s">
        <v>714</v>
      </c>
      <c r="Q2802" s="107" t="s">
        <v>3585</v>
      </c>
      <c r="R2802" s="107" t="s">
        <v>73</v>
      </c>
    </row>
    <row r="2803" spans="2:18" ht="20.100000000000001" customHeight="1" x14ac:dyDescent="0.4">
      <c r="B2803" s="105" t="str">
        <f t="shared" si="130"/>
        <v/>
      </c>
      <c r="C2803" s="105" t="str">
        <f t="shared" si="131"/>
        <v/>
      </c>
      <c r="D2803" s="105" t="str">
        <f t="shared" si="132"/>
        <v/>
      </c>
      <c r="E2803" s="106" t="s">
        <v>2406</v>
      </c>
      <c r="F2803" s="106" t="s">
        <v>2829</v>
      </c>
      <c r="G2803" s="106" t="s">
        <v>782</v>
      </c>
      <c r="H2803" s="106" t="s">
        <v>729</v>
      </c>
      <c r="I2803" s="106">
        <v>16</v>
      </c>
      <c r="J2803" s="106"/>
      <c r="K2803" s="106"/>
      <c r="L2803" s="106" t="s">
        <v>783</v>
      </c>
      <c r="M2803" s="106" t="s">
        <v>3522</v>
      </c>
      <c r="N2803" s="106">
        <v>0.5</v>
      </c>
      <c r="O2803" s="106">
        <v>1.4</v>
      </c>
      <c r="P2803" s="106" t="s">
        <v>714</v>
      </c>
      <c r="Q2803" s="107" t="s">
        <v>3586</v>
      </c>
      <c r="R2803" s="107" t="s">
        <v>73</v>
      </c>
    </row>
    <row r="2804" spans="2:18" ht="20.100000000000001" customHeight="1" x14ac:dyDescent="0.4">
      <c r="B2804" s="105" t="str">
        <f t="shared" si="130"/>
        <v/>
      </c>
      <c r="C2804" s="105" t="str">
        <f t="shared" si="131"/>
        <v/>
      </c>
      <c r="D2804" s="105" t="str">
        <f t="shared" si="132"/>
        <v/>
      </c>
      <c r="E2804" s="106" t="s">
        <v>2406</v>
      </c>
      <c r="F2804" s="106" t="s">
        <v>2829</v>
      </c>
      <c r="G2804" s="106" t="s">
        <v>782</v>
      </c>
      <c r="H2804" s="106" t="s">
        <v>733</v>
      </c>
      <c r="I2804" s="106">
        <v>16</v>
      </c>
      <c r="J2804" s="106"/>
      <c r="K2804" s="106"/>
      <c r="L2804" s="106" t="s">
        <v>783</v>
      </c>
      <c r="M2804" s="106" t="s">
        <v>3522</v>
      </c>
      <c r="N2804" s="106">
        <v>0.49</v>
      </c>
      <c r="O2804" s="106">
        <v>1.4</v>
      </c>
      <c r="P2804" s="106" t="s">
        <v>714</v>
      </c>
      <c r="Q2804" s="107" t="s">
        <v>3587</v>
      </c>
      <c r="R2804" s="107" t="s">
        <v>73</v>
      </c>
    </row>
    <row r="2805" spans="2:18" ht="20.100000000000001" customHeight="1" x14ac:dyDescent="0.4">
      <c r="B2805" s="105" t="str">
        <f t="shared" si="130"/>
        <v/>
      </c>
      <c r="C2805" s="105" t="str">
        <f t="shared" si="131"/>
        <v/>
      </c>
      <c r="D2805" s="105" t="str">
        <f t="shared" si="132"/>
        <v/>
      </c>
      <c r="E2805" s="106" t="s">
        <v>2406</v>
      </c>
      <c r="F2805" s="106" t="s">
        <v>2829</v>
      </c>
      <c r="G2805" s="106" t="s">
        <v>782</v>
      </c>
      <c r="H2805" s="106" t="s">
        <v>765</v>
      </c>
      <c r="I2805" s="106">
        <v>15</v>
      </c>
      <c r="J2805" s="106"/>
      <c r="K2805" s="106"/>
      <c r="L2805" s="106" t="s">
        <v>783</v>
      </c>
      <c r="M2805" s="106" t="s">
        <v>3522</v>
      </c>
      <c r="N2805" s="106">
        <v>0.49</v>
      </c>
      <c r="O2805" s="106">
        <v>1.4</v>
      </c>
      <c r="P2805" s="106" t="s">
        <v>714</v>
      </c>
      <c r="Q2805" s="107" t="s">
        <v>3588</v>
      </c>
      <c r="R2805" s="107" t="s">
        <v>73</v>
      </c>
    </row>
    <row r="2806" spans="2:18" ht="20.100000000000001" customHeight="1" x14ac:dyDescent="0.4">
      <c r="B2806" s="105" t="str">
        <f t="shared" si="130"/>
        <v/>
      </c>
      <c r="C2806" s="105" t="str">
        <f t="shared" si="131"/>
        <v/>
      </c>
      <c r="D2806" s="105" t="str">
        <f t="shared" si="132"/>
        <v/>
      </c>
      <c r="E2806" s="106" t="s">
        <v>2406</v>
      </c>
      <c r="F2806" s="106" t="s">
        <v>2829</v>
      </c>
      <c r="G2806" s="106" t="s">
        <v>2437</v>
      </c>
      <c r="H2806" s="106" t="s">
        <v>729</v>
      </c>
      <c r="I2806" s="106">
        <v>16</v>
      </c>
      <c r="J2806" s="106"/>
      <c r="K2806" s="106"/>
      <c r="L2806" s="106" t="s">
        <v>2438</v>
      </c>
      <c r="M2806" s="106" t="s">
        <v>3522</v>
      </c>
      <c r="N2806" s="106">
        <v>0.53</v>
      </c>
      <c r="O2806" s="106">
        <v>1.4</v>
      </c>
      <c r="P2806" s="106" t="s">
        <v>714</v>
      </c>
      <c r="Q2806" s="107" t="s">
        <v>3589</v>
      </c>
      <c r="R2806" s="107" t="s">
        <v>73</v>
      </c>
    </row>
    <row r="2807" spans="2:18" ht="20.100000000000001" customHeight="1" x14ac:dyDescent="0.4">
      <c r="B2807" s="105" t="str">
        <f t="shared" si="130"/>
        <v/>
      </c>
      <c r="C2807" s="105" t="str">
        <f t="shared" si="131"/>
        <v/>
      </c>
      <c r="D2807" s="105" t="str">
        <f t="shared" si="132"/>
        <v/>
      </c>
      <c r="E2807" s="106" t="s">
        <v>2406</v>
      </c>
      <c r="F2807" s="106" t="s">
        <v>2829</v>
      </c>
      <c r="G2807" s="106" t="s">
        <v>2437</v>
      </c>
      <c r="H2807" s="106" t="s">
        <v>733</v>
      </c>
      <c r="I2807" s="106">
        <v>16</v>
      </c>
      <c r="J2807" s="106"/>
      <c r="K2807" s="106"/>
      <c r="L2807" s="106" t="s">
        <v>2438</v>
      </c>
      <c r="M2807" s="106" t="s">
        <v>3522</v>
      </c>
      <c r="N2807" s="106">
        <v>0.52</v>
      </c>
      <c r="O2807" s="106">
        <v>1.4</v>
      </c>
      <c r="P2807" s="106" t="s">
        <v>714</v>
      </c>
      <c r="Q2807" s="107" t="s">
        <v>3590</v>
      </c>
      <c r="R2807" s="107" t="s">
        <v>73</v>
      </c>
    </row>
    <row r="2808" spans="2:18" ht="20.100000000000001" customHeight="1" x14ac:dyDescent="0.4">
      <c r="B2808" s="105" t="str">
        <f t="shared" si="130"/>
        <v/>
      </c>
      <c r="C2808" s="105" t="str">
        <f t="shared" si="131"/>
        <v/>
      </c>
      <c r="D2808" s="105" t="str">
        <f t="shared" si="132"/>
        <v/>
      </c>
      <c r="E2808" s="106" t="s">
        <v>2406</v>
      </c>
      <c r="F2808" s="106" t="s">
        <v>2829</v>
      </c>
      <c r="G2808" s="106" t="s">
        <v>2437</v>
      </c>
      <c r="H2808" s="106" t="s">
        <v>765</v>
      </c>
      <c r="I2808" s="106">
        <v>15</v>
      </c>
      <c r="J2808" s="106"/>
      <c r="K2808" s="106"/>
      <c r="L2808" s="106" t="s">
        <v>2438</v>
      </c>
      <c r="M2808" s="106" t="s">
        <v>3522</v>
      </c>
      <c r="N2808" s="106">
        <v>0.52</v>
      </c>
      <c r="O2808" s="106">
        <v>1.4</v>
      </c>
      <c r="P2808" s="106" t="s">
        <v>714</v>
      </c>
      <c r="Q2808" s="107" t="s">
        <v>3591</v>
      </c>
      <c r="R2808" s="107" t="s">
        <v>73</v>
      </c>
    </row>
    <row r="2809" spans="2:18" ht="20.100000000000001" customHeight="1" x14ac:dyDescent="0.4">
      <c r="B2809" s="105" t="str">
        <f t="shared" si="130"/>
        <v/>
      </c>
      <c r="C2809" s="105" t="str">
        <f t="shared" si="131"/>
        <v/>
      </c>
      <c r="D2809" s="105" t="str">
        <f t="shared" si="132"/>
        <v/>
      </c>
      <c r="E2809" s="106" t="s">
        <v>2406</v>
      </c>
      <c r="F2809" s="106" t="s">
        <v>2829</v>
      </c>
      <c r="G2809" s="106" t="s">
        <v>2442</v>
      </c>
      <c r="H2809" s="106" t="s">
        <v>729</v>
      </c>
      <c r="I2809" s="106">
        <v>16</v>
      </c>
      <c r="J2809" s="106"/>
      <c r="K2809" s="106"/>
      <c r="L2809" s="106" t="s">
        <v>2443</v>
      </c>
      <c r="M2809" s="106" t="s">
        <v>3522</v>
      </c>
      <c r="N2809" s="106">
        <v>0.53</v>
      </c>
      <c r="O2809" s="106">
        <v>1.4</v>
      </c>
      <c r="P2809" s="106" t="s">
        <v>714</v>
      </c>
      <c r="Q2809" s="107" t="s">
        <v>3592</v>
      </c>
      <c r="R2809" s="107" t="s">
        <v>73</v>
      </c>
    </row>
    <row r="2810" spans="2:18" ht="20.100000000000001" customHeight="1" x14ac:dyDescent="0.4">
      <c r="B2810" s="105" t="str">
        <f t="shared" si="130"/>
        <v/>
      </c>
      <c r="C2810" s="105" t="str">
        <f t="shared" si="131"/>
        <v/>
      </c>
      <c r="D2810" s="105" t="str">
        <f t="shared" si="132"/>
        <v/>
      </c>
      <c r="E2810" s="106" t="s">
        <v>2406</v>
      </c>
      <c r="F2810" s="106" t="s">
        <v>2829</v>
      </c>
      <c r="G2810" s="106" t="s">
        <v>2442</v>
      </c>
      <c r="H2810" s="106" t="s">
        <v>733</v>
      </c>
      <c r="I2810" s="106">
        <v>16</v>
      </c>
      <c r="J2810" s="106"/>
      <c r="K2810" s="106"/>
      <c r="L2810" s="106" t="s">
        <v>2443</v>
      </c>
      <c r="M2810" s="106" t="s">
        <v>3522</v>
      </c>
      <c r="N2810" s="106">
        <v>0.52</v>
      </c>
      <c r="O2810" s="106">
        <v>1.4</v>
      </c>
      <c r="P2810" s="106" t="s">
        <v>714</v>
      </c>
      <c r="Q2810" s="107" t="s">
        <v>3593</v>
      </c>
      <c r="R2810" s="107" t="s">
        <v>73</v>
      </c>
    </row>
    <row r="2811" spans="2:18" ht="20.100000000000001" customHeight="1" x14ac:dyDescent="0.4">
      <c r="B2811" s="105" t="str">
        <f t="shared" si="130"/>
        <v/>
      </c>
      <c r="C2811" s="105" t="str">
        <f t="shared" si="131"/>
        <v/>
      </c>
      <c r="D2811" s="105" t="str">
        <f t="shared" si="132"/>
        <v/>
      </c>
      <c r="E2811" s="106" t="s">
        <v>2406</v>
      </c>
      <c r="F2811" s="106" t="s">
        <v>2829</v>
      </c>
      <c r="G2811" s="106" t="s">
        <v>2442</v>
      </c>
      <c r="H2811" s="106" t="s">
        <v>765</v>
      </c>
      <c r="I2811" s="106">
        <v>15</v>
      </c>
      <c r="J2811" s="106"/>
      <c r="K2811" s="106"/>
      <c r="L2811" s="106" t="s">
        <v>2443</v>
      </c>
      <c r="M2811" s="106" t="s">
        <v>3522</v>
      </c>
      <c r="N2811" s="106">
        <v>0.52</v>
      </c>
      <c r="O2811" s="106">
        <v>1.4</v>
      </c>
      <c r="P2811" s="106" t="s">
        <v>714</v>
      </c>
      <c r="Q2811" s="107" t="s">
        <v>3594</v>
      </c>
      <c r="R2811" s="107" t="s">
        <v>73</v>
      </c>
    </row>
    <row r="2812" spans="2:18" ht="20.100000000000001" customHeight="1" x14ac:dyDescent="0.4">
      <c r="B2812" s="105" t="str">
        <f t="shared" si="130"/>
        <v/>
      </c>
      <c r="C2812" s="105" t="str">
        <f t="shared" si="131"/>
        <v/>
      </c>
      <c r="D2812" s="105" t="str">
        <f t="shared" si="132"/>
        <v/>
      </c>
      <c r="E2812" s="106" t="s">
        <v>2406</v>
      </c>
      <c r="F2812" s="106" t="s">
        <v>2407</v>
      </c>
      <c r="G2812" s="106" t="s">
        <v>697</v>
      </c>
      <c r="H2812" s="106" t="s">
        <v>707</v>
      </c>
      <c r="I2812" s="106">
        <v>16</v>
      </c>
      <c r="J2812" s="106"/>
      <c r="K2812" s="106"/>
      <c r="L2812" s="106" t="s">
        <v>706</v>
      </c>
      <c r="M2812" s="106" t="s">
        <v>3522</v>
      </c>
      <c r="N2812" s="106">
        <v>0.46</v>
      </c>
      <c r="O2812" s="106">
        <v>1.4</v>
      </c>
      <c r="P2812" s="106" t="s">
        <v>714</v>
      </c>
      <c r="Q2812" s="107" t="s">
        <v>3595</v>
      </c>
      <c r="R2812" s="107" t="s">
        <v>73</v>
      </c>
    </row>
    <row r="2813" spans="2:18" ht="20.100000000000001" customHeight="1" x14ac:dyDescent="0.4">
      <c r="B2813" s="105" t="str">
        <f t="shared" si="130"/>
        <v/>
      </c>
      <c r="C2813" s="105" t="str">
        <f t="shared" si="131"/>
        <v/>
      </c>
      <c r="D2813" s="105" t="str">
        <f t="shared" si="132"/>
        <v/>
      </c>
      <c r="E2813" s="106" t="s">
        <v>2406</v>
      </c>
      <c r="F2813" s="106" t="s">
        <v>2407</v>
      </c>
      <c r="G2813" s="106" t="s">
        <v>697</v>
      </c>
      <c r="H2813" s="106" t="s">
        <v>1817</v>
      </c>
      <c r="I2813" s="106">
        <v>16</v>
      </c>
      <c r="J2813" s="106"/>
      <c r="K2813" s="106"/>
      <c r="L2813" s="106" t="s">
        <v>706</v>
      </c>
      <c r="M2813" s="106" t="s">
        <v>3522</v>
      </c>
      <c r="N2813" s="106">
        <v>0.45</v>
      </c>
      <c r="O2813" s="106">
        <v>1.4</v>
      </c>
      <c r="P2813" s="106" t="s">
        <v>714</v>
      </c>
      <c r="Q2813" s="107" t="s">
        <v>3596</v>
      </c>
      <c r="R2813" s="107" t="s">
        <v>73</v>
      </c>
    </row>
    <row r="2814" spans="2:18" ht="20.100000000000001" customHeight="1" x14ac:dyDescent="0.4">
      <c r="B2814" s="105" t="str">
        <f t="shared" si="130"/>
        <v/>
      </c>
      <c r="C2814" s="105" t="str">
        <f t="shared" si="131"/>
        <v/>
      </c>
      <c r="D2814" s="105" t="str">
        <f t="shared" si="132"/>
        <v/>
      </c>
      <c r="E2814" s="106" t="s">
        <v>2406</v>
      </c>
      <c r="F2814" s="106" t="s">
        <v>2407</v>
      </c>
      <c r="G2814" s="106" t="s">
        <v>697</v>
      </c>
      <c r="H2814" s="106" t="s">
        <v>1817</v>
      </c>
      <c r="I2814" s="106">
        <v>16</v>
      </c>
      <c r="J2814" s="106"/>
      <c r="K2814" s="106"/>
      <c r="L2814" s="106" t="s">
        <v>698</v>
      </c>
      <c r="M2814" s="106" t="s">
        <v>3522</v>
      </c>
      <c r="N2814" s="106">
        <v>0.45</v>
      </c>
      <c r="O2814" s="106">
        <v>1.4</v>
      </c>
      <c r="P2814" s="106" t="s">
        <v>714</v>
      </c>
      <c r="Q2814" s="107" t="s">
        <v>3597</v>
      </c>
      <c r="R2814" s="107" t="s">
        <v>73</v>
      </c>
    </row>
    <row r="2815" spans="2:18" ht="20.100000000000001" customHeight="1" x14ac:dyDescent="0.4">
      <c r="B2815" s="105" t="str">
        <f t="shared" si="130"/>
        <v/>
      </c>
      <c r="C2815" s="105" t="str">
        <f t="shared" si="131"/>
        <v/>
      </c>
      <c r="D2815" s="105" t="str">
        <f t="shared" si="132"/>
        <v/>
      </c>
      <c r="E2815" s="106" t="s">
        <v>2406</v>
      </c>
      <c r="F2815" s="106" t="s">
        <v>2407</v>
      </c>
      <c r="G2815" s="106" t="s">
        <v>697</v>
      </c>
      <c r="H2815" s="106" t="s">
        <v>1027</v>
      </c>
      <c r="I2815" s="106">
        <v>16</v>
      </c>
      <c r="J2815" s="106"/>
      <c r="K2815" s="106"/>
      <c r="L2815" s="106" t="s">
        <v>698</v>
      </c>
      <c r="M2815" s="106" t="s">
        <v>3522</v>
      </c>
      <c r="N2815" s="106">
        <v>0.45</v>
      </c>
      <c r="O2815" s="106">
        <v>1.4</v>
      </c>
      <c r="P2815" s="106" t="s">
        <v>714</v>
      </c>
      <c r="Q2815" s="107" t="s">
        <v>3598</v>
      </c>
      <c r="R2815" s="107" t="s">
        <v>73</v>
      </c>
    </row>
    <row r="2816" spans="2:18" ht="20.100000000000001" customHeight="1" x14ac:dyDescent="0.4">
      <c r="B2816" s="105" t="str">
        <f t="shared" si="130"/>
        <v/>
      </c>
      <c r="C2816" s="105" t="str">
        <f t="shared" si="131"/>
        <v/>
      </c>
      <c r="D2816" s="105" t="str">
        <f t="shared" si="132"/>
        <v/>
      </c>
      <c r="E2816" s="106" t="s">
        <v>2406</v>
      </c>
      <c r="F2816" s="106" t="s">
        <v>2407</v>
      </c>
      <c r="G2816" s="106" t="s">
        <v>697</v>
      </c>
      <c r="H2816" s="106" t="s">
        <v>1027</v>
      </c>
      <c r="I2816" s="106">
        <v>16</v>
      </c>
      <c r="J2816" s="106"/>
      <c r="K2816" s="106"/>
      <c r="L2816" s="106" t="s">
        <v>717</v>
      </c>
      <c r="M2816" s="106" t="s">
        <v>3522</v>
      </c>
      <c r="N2816" s="106">
        <v>0.45</v>
      </c>
      <c r="O2816" s="106">
        <v>1.4</v>
      </c>
      <c r="P2816" s="106" t="s">
        <v>714</v>
      </c>
      <c r="Q2816" s="107" t="s">
        <v>3599</v>
      </c>
      <c r="R2816" s="107" t="s">
        <v>73</v>
      </c>
    </row>
    <row r="2817" spans="2:18" ht="20.100000000000001" customHeight="1" x14ac:dyDescent="0.4">
      <c r="B2817" s="105" t="str">
        <f t="shared" si="130"/>
        <v/>
      </c>
      <c r="C2817" s="105" t="str">
        <f t="shared" si="131"/>
        <v/>
      </c>
      <c r="D2817" s="105" t="str">
        <f t="shared" si="132"/>
        <v/>
      </c>
      <c r="E2817" s="106" t="s">
        <v>2406</v>
      </c>
      <c r="F2817" s="106" t="s">
        <v>2407</v>
      </c>
      <c r="G2817" s="106" t="s">
        <v>697</v>
      </c>
      <c r="H2817" s="106" t="s">
        <v>1389</v>
      </c>
      <c r="I2817" s="106">
        <v>16</v>
      </c>
      <c r="J2817" s="106"/>
      <c r="K2817" s="106"/>
      <c r="L2817" s="106" t="s">
        <v>717</v>
      </c>
      <c r="M2817" s="106" t="s">
        <v>3522</v>
      </c>
      <c r="N2817" s="106">
        <v>0.45</v>
      </c>
      <c r="O2817" s="106">
        <v>1.4</v>
      </c>
      <c r="P2817" s="106" t="s">
        <v>714</v>
      </c>
      <c r="Q2817" s="107" t="s">
        <v>3600</v>
      </c>
      <c r="R2817" s="107" t="s">
        <v>73</v>
      </c>
    </row>
    <row r="2818" spans="2:18" ht="20.100000000000001" customHeight="1" x14ac:dyDescent="0.4">
      <c r="B2818" s="105" t="str">
        <f t="shared" si="130"/>
        <v/>
      </c>
      <c r="C2818" s="105" t="str">
        <f t="shared" si="131"/>
        <v/>
      </c>
      <c r="D2818" s="105" t="str">
        <f t="shared" si="132"/>
        <v/>
      </c>
      <c r="E2818" s="106" t="s">
        <v>2406</v>
      </c>
      <c r="F2818" s="106" t="s">
        <v>2407</v>
      </c>
      <c r="G2818" s="106" t="s">
        <v>697</v>
      </c>
      <c r="H2818" s="106" t="s">
        <v>1389</v>
      </c>
      <c r="I2818" s="106">
        <v>15</v>
      </c>
      <c r="J2818" s="106"/>
      <c r="K2818" s="106"/>
      <c r="L2818" s="106" t="s">
        <v>1218</v>
      </c>
      <c r="M2818" s="106" t="s">
        <v>3522</v>
      </c>
      <c r="N2818" s="106">
        <v>0.45</v>
      </c>
      <c r="O2818" s="106">
        <v>1.4</v>
      </c>
      <c r="P2818" s="106" t="s">
        <v>714</v>
      </c>
      <c r="Q2818" s="107" t="s">
        <v>3601</v>
      </c>
      <c r="R2818" s="107" t="s">
        <v>73</v>
      </c>
    </row>
    <row r="2819" spans="2:18" ht="20.100000000000001" customHeight="1" x14ac:dyDescent="0.4">
      <c r="B2819" s="105" t="str">
        <f t="shared" si="130"/>
        <v/>
      </c>
      <c r="C2819" s="105" t="str">
        <f t="shared" si="131"/>
        <v/>
      </c>
      <c r="D2819" s="105" t="str">
        <f t="shared" si="132"/>
        <v/>
      </c>
      <c r="E2819" s="106" t="s">
        <v>2406</v>
      </c>
      <c r="F2819" s="106" t="s">
        <v>2407</v>
      </c>
      <c r="G2819" s="106" t="s">
        <v>710</v>
      </c>
      <c r="H2819" s="106" t="s">
        <v>711</v>
      </c>
      <c r="I2819" s="106">
        <v>16</v>
      </c>
      <c r="J2819" s="106"/>
      <c r="K2819" s="106"/>
      <c r="L2819" s="106" t="s">
        <v>706</v>
      </c>
      <c r="M2819" s="106" t="s">
        <v>3522</v>
      </c>
      <c r="N2819" s="106">
        <v>0.45</v>
      </c>
      <c r="O2819" s="106">
        <v>1.4</v>
      </c>
      <c r="P2819" s="106" t="s">
        <v>714</v>
      </c>
      <c r="Q2819" s="107" t="s">
        <v>3602</v>
      </c>
      <c r="R2819" s="107" t="s">
        <v>73</v>
      </c>
    </row>
    <row r="2820" spans="2:18" ht="20.100000000000001" customHeight="1" x14ac:dyDescent="0.4">
      <c r="B2820" s="105" t="str">
        <f t="shared" si="130"/>
        <v/>
      </c>
      <c r="C2820" s="105" t="str">
        <f t="shared" si="131"/>
        <v/>
      </c>
      <c r="D2820" s="105" t="str">
        <f t="shared" si="132"/>
        <v/>
      </c>
      <c r="E2820" s="106" t="s">
        <v>2406</v>
      </c>
      <c r="F2820" s="106" t="s">
        <v>2407</v>
      </c>
      <c r="G2820" s="106" t="s">
        <v>710</v>
      </c>
      <c r="H2820" s="106" t="s">
        <v>711</v>
      </c>
      <c r="I2820" s="106">
        <v>16</v>
      </c>
      <c r="J2820" s="106"/>
      <c r="K2820" s="106"/>
      <c r="L2820" s="106" t="s">
        <v>698</v>
      </c>
      <c r="M2820" s="106" t="s">
        <v>3522</v>
      </c>
      <c r="N2820" s="106">
        <v>0.45</v>
      </c>
      <c r="O2820" s="106">
        <v>1.4</v>
      </c>
      <c r="P2820" s="106" t="s">
        <v>714</v>
      </c>
      <c r="Q2820" s="107" t="s">
        <v>3603</v>
      </c>
      <c r="R2820" s="107" t="s">
        <v>73</v>
      </c>
    </row>
    <row r="2821" spans="2:18" ht="20.100000000000001" customHeight="1" x14ac:dyDescent="0.4">
      <c r="B2821" s="105" t="str">
        <f t="shared" si="130"/>
        <v/>
      </c>
      <c r="C2821" s="105" t="str">
        <f t="shared" si="131"/>
        <v/>
      </c>
      <c r="D2821" s="105" t="str">
        <f t="shared" si="132"/>
        <v/>
      </c>
      <c r="E2821" s="106" t="s">
        <v>2406</v>
      </c>
      <c r="F2821" s="106" t="s">
        <v>2407</v>
      </c>
      <c r="G2821" s="106" t="s">
        <v>710</v>
      </c>
      <c r="H2821" s="106" t="s">
        <v>711</v>
      </c>
      <c r="I2821" s="106">
        <v>16</v>
      </c>
      <c r="J2821" s="106"/>
      <c r="K2821" s="106"/>
      <c r="L2821" s="106" t="s">
        <v>717</v>
      </c>
      <c r="M2821" s="106" t="s">
        <v>3522</v>
      </c>
      <c r="N2821" s="106">
        <v>0.45</v>
      </c>
      <c r="O2821" s="106">
        <v>1.4</v>
      </c>
      <c r="P2821" s="106" t="s">
        <v>714</v>
      </c>
      <c r="Q2821" s="107" t="s">
        <v>3604</v>
      </c>
      <c r="R2821" s="107" t="s">
        <v>73</v>
      </c>
    </row>
    <row r="2822" spans="2:18" ht="20.100000000000001" customHeight="1" x14ac:dyDescent="0.4">
      <c r="B2822" s="105" t="str">
        <f t="shared" si="130"/>
        <v/>
      </c>
      <c r="C2822" s="105" t="str">
        <f t="shared" si="131"/>
        <v/>
      </c>
      <c r="D2822" s="105" t="str">
        <f t="shared" si="132"/>
        <v/>
      </c>
      <c r="E2822" s="106" t="s">
        <v>2406</v>
      </c>
      <c r="F2822" s="106" t="s">
        <v>2407</v>
      </c>
      <c r="G2822" s="106" t="s">
        <v>710</v>
      </c>
      <c r="H2822" s="106" t="s">
        <v>1098</v>
      </c>
      <c r="I2822" s="106">
        <v>16</v>
      </c>
      <c r="J2822" s="106"/>
      <c r="K2822" s="106"/>
      <c r="L2822" s="106" t="s">
        <v>717</v>
      </c>
      <c r="M2822" s="106" t="s">
        <v>3522</v>
      </c>
      <c r="N2822" s="106">
        <v>0.45</v>
      </c>
      <c r="O2822" s="106">
        <v>1.4</v>
      </c>
      <c r="P2822" s="106" t="s">
        <v>714</v>
      </c>
      <c r="Q2822" s="107" t="s">
        <v>3605</v>
      </c>
      <c r="R2822" s="107" t="s">
        <v>73</v>
      </c>
    </row>
    <row r="2823" spans="2:18" ht="20.100000000000001" customHeight="1" x14ac:dyDescent="0.4">
      <c r="B2823" s="105" t="str">
        <f t="shared" si="130"/>
        <v/>
      </c>
      <c r="C2823" s="105" t="str">
        <f t="shared" si="131"/>
        <v/>
      </c>
      <c r="D2823" s="105" t="str">
        <f t="shared" si="132"/>
        <v/>
      </c>
      <c r="E2823" s="106" t="s">
        <v>2406</v>
      </c>
      <c r="F2823" s="106" t="s">
        <v>2407</v>
      </c>
      <c r="G2823" s="106" t="s">
        <v>721</v>
      </c>
      <c r="H2823" s="106" t="s">
        <v>722</v>
      </c>
      <c r="I2823" s="106">
        <v>16</v>
      </c>
      <c r="J2823" s="106"/>
      <c r="K2823" s="106"/>
      <c r="L2823" s="106" t="s">
        <v>706</v>
      </c>
      <c r="M2823" s="106" t="s">
        <v>3522</v>
      </c>
      <c r="N2823" s="106">
        <v>0.45</v>
      </c>
      <c r="O2823" s="106">
        <v>1.4</v>
      </c>
      <c r="P2823" s="106" t="s">
        <v>714</v>
      </c>
      <c r="Q2823" s="107" t="s">
        <v>3606</v>
      </c>
      <c r="R2823" s="107" t="s">
        <v>73</v>
      </c>
    </row>
    <row r="2824" spans="2:18" ht="20.100000000000001" customHeight="1" x14ac:dyDescent="0.4">
      <c r="B2824" s="105" t="str">
        <f t="shared" si="130"/>
        <v/>
      </c>
      <c r="C2824" s="105" t="str">
        <f t="shared" si="131"/>
        <v/>
      </c>
      <c r="D2824" s="105" t="str">
        <f t="shared" si="132"/>
        <v/>
      </c>
      <c r="E2824" s="106" t="s">
        <v>2406</v>
      </c>
      <c r="F2824" s="106" t="s">
        <v>2407</v>
      </c>
      <c r="G2824" s="106" t="s">
        <v>721</v>
      </c>
      <c r="H2824" s="106" t="s">
        <v>722</v>
      </c>
      <c r="I2824" s="106">
        <v>16</v>
      </c>
      <c r="J2824" s="106"/>
      <c r="K2824" s="106"/>
      <c r="L2824" s="106" t="s">
        <v>698</v>
      </c>
      <c r="M2824" s="106" t="s">
        <v>3522</v>
      </c>
      <c r="N2824" s="106">
        <v>0.45</v>
      </c>
      <c r="O2824" s="106">
        <v>1.4</v>
      </c>
      <c r="P2824" s="106" t="s">
        <v>714</v>
      </c>
      <c r="Q2824" s="107" t="s">
        <v>3607</v>
      </c>
      <c r="R2824" s="107" t="s">
        <v>73</v>
      </c>
    </row>
    <row r="2825" spans="2:18" ht="20.100000000000001" customHeight="1" x14ac:dyDescent="0.4">
      <c r="B2825" s="105" t="str">
        <f t="shared" si="130"/>
        <v/>
      </c>
      <c r="C2825" s="105" t="str">
        <f t="shared" si="131"/>
        <v/>
      </c>
      <c r="D2825" s="105" t="str">
        <f t="shared" si="132"/>
        <v/>
      </c>
      <c r="E2825" s="106" t="s">
        <v>2406</v>
      </c>
      <c r="F2825" s="106" t="s">
        <v>2407</v>
      </c>
      <c r="G2825" s="106" t="s">
        <v>721</v>
      </c>
      <c r="H2825" s="106" t="s">
        <v>722</v>
      </c>
      <c r="I2825" s="106">
        <v>16</v>
      </c>
      <c r="J2825" s="106"/>
      <c r="K2825" s="106"/>
      <c r="L2825" s="106" t="s">
        <v>717</v>
      </c>
      <c r="M2825" s="106" t="s">
        <v>3522</v>
      </c>
      <c r="N2825" s="106">
        <v>0.45</v>
      </c>
      <c r="O2825" s="106">
        <v>1.4</v>
      </c>
      <c r="P2825" s="106" t="s">
        <v>714</v>
      </c>
      <c r="Q2825" s="107" t="s">
        <v>3608</v>
      </c>
      <c r="R2825" s="107" t="s">
        <v>73</v>
      </c>
    </row>
    <row r="2826" spans="2:18" ht="20.100000000000001" customHeight="1" x14ac:dyDescent="0.4">
      <c r="B2826" s="105" t="str">
        <f t="shared" si="130"/>
        <v/>
      </c>
      <c r="C2826" s="105" t="str">
        <f t="shared" si="131"/>
        <v/>
      </c>
      <c r="D2826" s="105" t="str">
        <f t="shared" si="132"/>
        <v/>
      </c>
      <c r="E2826" s="106" t="s">
        <v>2406</v>
      </c>
      <c r="F2826" s="106" t="s">
        <v>2407</v>
      </c>
      <c r="G2826" s="106" t="s">
        <v>773</v>
      </c>
      <c r="H2826" s="106" t="s">
        <v>774</v>
      </c>
      <c r="I2826" s="106">
        <v>16</v>
      </c>
      <c r="J2826" s="106"/>
      <c r="K2826" s="106"/>
      <c r="L2826" s="106" t="s">
        <v>706</v>
      </c>
      <c r="M2826" s="106" t="s">
        <v>3522</v>
      </c>
      <c r="N2826" s="106">
        <v>0.44</v>
      </c>
      <c r="O2826" s="106">
        <v>1.4</v>
      </c>
      <c r="P2826" s="106" t="s">
        <v>714</v>
      </c>
      <c r="Q2826" s="107" t="s">
        <v>3609</v>
      </c>
      <c r="R2826" s="107" t="s">
        <v>73</v>
      </c>
    </row>
    <row r="2827" spans="2:18" ht="20.100000000000001" customHeight="1" x14ac:dyDescent="0.4">
      <c r="B2827" s="105" t="str">
        <f t="shared" si="130"/>
        <v/>
      </c>
      <c r="C2827" s="105" t="str">
        <f t="shared" si="131"/>
        <v/>
      </c>
      <c r="D2827" s="105" t="str">
        <f t="shared" si="132"/>
        <v/>
      </c>
      <c r="E2827" s="106" t="s">
        <v>2406</v>
      </c>
      <c r="F2827" s="106" t="s">
        <v>2407</v>
      </c>
      <c r="G2827" s="106" t="s">
        <v>773</v>
      </c>
      <c r="H2827" s="106" t="s">
        <v>774</v>
      </c>
      <c r="I2827" s="106">
        <v>16</v>
      </c>
      <c r="J2827" s="106"/>
      <c r="K2827" s="106"/>
      <c r="L2827" s="106" t="s">
        <v>698</v>
      </c>
      <c r="M2827" s="106" t="s">
        <v>3522</v>
      </c>
      <c r="N2827" s="106">
        <v>0.44</v>
      </c>
      <c r="O2827" s="106">
        <v>1.4</v>
      </c>
      <c r="P2827" s="106" t="s">
        <v>714</v>
      </c>
      <c r="Q2827" s="107" t="s">
        <v>3610</v>
      </c>
      <c r="R2827" s="107" t="s">
        <v>73</v>
      </c>
    </row>
    <row r="2828" spans="2:18" ht="20.100000000000001" customHeight="1" x14ac:dyDescent="0.4">
      <c r="B2828" s="105" t="str">
        <f t="shared" si="130"/>
        <v/>
      </c>
      <c r="C2828" s="105" t="str">
        <f t="shared" si="131"/>
        <v/>
      </c>
      <c r="D2828" s="105" t="str">
        <f t="shared" si="132"/>
        <v/>
      </c>
      <c r="E2828" s="106" t="s">
        <v>2406</v>
      </c>
      <c r="F2828" s="106" t="s">
        <v>2407</v>
      </c>
      <c r="G2828" s="106" t="s">
        <v>773</v>
      </c>
      <c r="H2828" s="106" t="s">
        <v>774</v>
      </c>
      <c r="I2828" s="106">
        <v>15</v>
      </c>
      <c r="J2828" s="106"/>
      <c r="K2828" s="106"/>
      <c r="L2828" s="106" t="s">
        <v>717</v>
      </c>
      <c r="M2828" s="106" t="s">
        <v>3522</v>
      </c>
      <c r="N2828" s="106">
        <v>0.44</v>
      </c>
      <c r="O2828" s="106">
        <v>1.4</v>
      </c>
      <c r="P2828" s="106" t="s">
        <v>714</v>
      </c>
      <c r="Q2828" s="107" t="s">
        <v>3611</v>
      </c>
      <c r="R2828" s="107" t="s">
        <v>73</v>
      </c>
    </row>
    <row r="2829" spans="2:18" ht="20.100000000000001" customHeight="1" x14ac:dyDescent="0.4">
      <c r="B2829" s="105" t="str">
        <f t="shared" si="130"/>
        <v/>
      </c>
      <c r="C2829" s="105" t="str">
        <f t="shared" si="131"/>
        <v/>
      </c>
      <c r="D2829" s="105" t="str">
        <f t="shared" si="132"/>
        <v/>
      </c>
      <c r="E2829" s="106" t="s">
        <v>2406</v>
      </c>
      <c r="F2829" s="106" t="s">
        <v>2407</v>
      </c>
      <c r="G2829" s="106" t="s">
        <v>773</v>
      </c>
      <c r="H2829" s="106" t="s">
        <v>1266</v>
      </c>
      <c r="I2829" s="106">
        <v>16</v>
      </c>
      <c r="J2829" s="106"/>
      <c r="K2829" s="106"/>
      <c r="L2829" s="106" t="s">
        <v>706</v>
      </c>
      <c r="M2829" s="106" t="s">
        <v>3522</v>
      </c>
      <c r="N2829" s="106">
        <v>0.43</v>
      </c>
      <c r="O2829" s="106">
        <v>1.4</v>
      </c>
      <c r="P2829" s="106" t="s">
        <v>714</v>
      </c>
      <c r="Q2829" s="107" t="s">
        <v>3612</v>
      </c>
      <c r="R2829" s="107" t="s">
        <v>73</v>
      </c>
    </row>
    <row r="2830" spans="2:18" ht="20.100000000000001" customHeight="1" x14ac:dyDescent="0.4">
      <c r="B2830" s="105" t="str">
        <f t="shared" si="130"/>
        <v/>
      </c>
      <c r="C2830" s="105" t="str">
        <f t="shared" si="131"/>
        <v/>
      </c>
      <c r="D2830" s="105" t="str">
        <f t="shared" si="132"/>
        <v/>
      </c>
      <c r="E2830" s="106" t="s">
        <v>2406</v>
      </c>
      <c r="F2830" s="106" t="s">
        <v>2407</v>
      </c>
      <c r="G2830" s="106" t="s">
        <v>773</v>
      </c>
      <c r="H2830" s="106" t="s">
        <v>1266</v>
      </c>
      <c r="I2830" s="106">
        <v>15</v>
      </c>
      <c r="J2830" s="106"/>
      <c r="K2830" s="106"/>
      <c r="L2830" s="106" t="s">
        <v>698</v>
      </c>
      <c r="M2830" s="106" t="s">
        <v>3522</v>
      </c>
      <c r="N2830" s="106">
        <v>0.43</v>
      </c>
      <c r="O2830" s="106">
        <v>1.4</v>
      </c>
      <c r="P2830" s="106" t="s">
        <v>714</v>
      </c>
      <c r="Q2830" s="107" t="s">
        <v>3613</v>
      </c>
      <c r="R2830" s="107" t="s">
        <v>73</v>
      </c>
    </row>
    <row r="2831" spans="2:18" ht="20.100000000000001" customHeight="1" x14ac:dyDescent="0.4">
      <c r="B2831" s="105" t="str">
        <f t="shared" si="130"/>
        <v/>
      </c>
      <c r="C2831" s="105" t="str">
        <f t="shared" si="131"/>
        <v/>
      </c>
      <c r="D2831" s="105" t="str">
        <f t="shared" si="132"/>
        <v/>
      </c>
      <c r="E2831" s="106" t="s">
        <v>2406</v>
      </c>
      <c r="F2831" s="106" t="s">
        <v>2407</v>
      </c>
      <c r="G2831" s="106" t="s">
        <v>773</v>
      </c>
      <c r="H2831" s="106" t="s">
        <v>1266</v>
      </c>
      <c r="I2831" s="106">
        <v>14</v>
      </c>
      <c r="J2831" s="106"/>
      <c r="K2831" s="106"/>
      <c r="L2831" s="106" t="s">
        <v>717</v>
      </c>
      <c r="M2831" s="106" t="s">
        <v>3522</v>
      </c>
      <c r="N2831" s="106">
        <v>0.43</v>
      </c>
      <c r="O2831" s="106">
        <v>1.4</v>
      </c>
      <c r="P2831" s="106" t="s">
        <v>714</v>
      </c>
      <c r="Q2831" s="107" t="s">
        <v>3614</v>
      </c>
      <c r="R2831" s="107" t="s">
        <v>73</v>
      </c>
    </row>
    <row r="2832" spans="2:18" ht="20.100000000000001" customHeight="1" x14ac:dyDescent="0.4">
      <c r="B2832" s="105" t="str">
        <f t="shared" si="130"/>
        <v/>
      </c>
      <c r="C2832" s="105" t="str">
        <f t="shared" si="131"/>
        <v/>
      </c>
      <c r="D2832" s="105" t="str">
        <f t="shared" si="132"/>
        <v/>
      </c>
      <c r="E2832" s="106" t="s">
        <v>2406</v>
      </c>
      <c r="F2832" s="106" t="s">
        <v>2407</v>
      </c>
      <c r="G2832" s="106" t="s">
        <v>778</v>
      </c>
      <c r="H2832" s="106" t="s">
        <v>779</v>
      </c>
      <c r="I2832" s="106">
        <v>16</v>
      </c>
      <c r="J2832" s="106"/>
      <c r="K2832" s="106"/>
      <c r="L2832" s="106" t="s">
        <v>706</v>
      </c>
      <c r="M2832" s="106" t="s">
        <v>3522</v>
      </c>
      <c r="N2832" s="106">
        <v>0.43</v>
      </c>
      <c r="O2832" s="106">
        <v>1.4</v>
      </c>
      <c r="P2832" s="106" t="s">
        <v>714</v>
      </c>
      <c r="Q2832" s="107" t="s">
        <v>3615</v>
      </c>
      <c r="R2832" s="107" t="s">
        <v>73</v>
      </c>
    </row>
    <row r="2833" spans="2:18" ht="20.100000000000001" customHeight="1" x14ac:dyDescent="0.4">
      <c r="B2833" s="105" t="str">
        <f t="shared" ref="B2833:B2896" si="133">IF(OR($C$11="",$C$12=""),"",IFERROR(IF(AND($U$23&lt;&gt;R2833,$V$23&lt;&gt;R2833),"－",IF(AND(COUNTIF($C$11,"*樹脂スペーサー*")&gt;0,OR(M2833="空気",F2833="一般",F2833="一般ＰＧ")),"－",IF(AND($W$26&gt;0,$W$26&gt;=O2833),$U$26,IF(AND($W$27&gt;0,$W$27&gt;=O2833),$U$27,IF(AND($W$28&gt;0,$W$28&gt;=O2833),$U$28,IF(AND($W$29&gt;0,$W$29&gt;=O2833),$U$29,IF(AND($W$30&gt;0,$W$30&gt;=O2833),$U$30,IF(AND($W$31&gt;0,$W$31&gt;=O2833),$U$31,IF(AND($W$32&gt;0,$W$32&gt;=O2833),$U$32,"－"))))))))),"－"))</f>
        <v/>
      </c>
      <c r="C2833" s="105" t="str">
        <f t="shared" ref="C2833:C2896" si="134">IF(B2833="","",IF(B2833&lt;&gt;"－",VLOOKUP(B2833,$U$26:$V$32,2,FALSE),"－"))</f>
        <v/>
      </c>
      <c r="D2833" s="105" t="str">
        <f t="shared" ref="D2833:D2896" si="135">IF($H$10="","",IF($V$39&lt;&gt;"断熱等","－",IF(AND(COUNTIF($V$35,"*樹脂スペーサー*")&gt;0,OR(M2833="空気",F2833="一般",F2833="一般ＰＧ")),"－",IF(AND($V$36&lt;&gt;R2833,$W$36&lt;&gt;R2833),"－",IF(MID($H$10,10,1)="Z",IF(N2833&lt;=0.65,"○","－"),IF($V$37&gt;=O2833,"○","－"))))))</f>
        <v/>
      </c>
      <c r="E2833" s="106" t="s">
        <v>2406</v>
      </c>
      <c r="F2833" s="106" t="s">
        <v>2407</v>
      </c>
      <c r="G2833" s="106" t="s">
        <v>778</v>
      </c>
      <c r="H2833" s="106" t="s">
        <v>779</v>
      </c>
      <c r="I2833" s="106">
        <v>16</v>
      </c>
      <c r="J2833" s="106"/>
      <c r="K2833" s="106"/>
      <c r="L2833" s="106" t="s">
        <v>698</v>
      </c>
      <c r="M2833" s="106" t="s">
        <v>3522</v>
      </c>
      <c r="N2833" s="106">
        <v>0.43</v>
      </c>
      <c r="O2833" s="106">
        <v>1.4</v>
      </c>
      <c r="P2833" s="106" t="s">
        <v>714</v>
      </c>
      <c r="Q2833" s="107" t="s">
        <v>3616</v>
      </c>
      <c r="R2833" s="107" t="s">
        <v>73</v>
      </c>
    </row>
    <row r="2834" spans="2:18" ht="20.100000000000001" customHeight="1" x14ac:dyDescent="0.4">
      <c r="B2834" s="105" t="str">
        <f t="shared" si="133"/>
        <v/>
      </c>
      <c r="C2834" s="105" t="str">
        <f t="shared" si="134"/>
        <v/>
      </c>
      <c r="D2834" s="105" t="str">
        <f t="shared" si="135"/>
        <v/>
      </c>
      <c r="E2834" s="106" t="s">
        <v>2406</v>
      </c>
      <c r="F2834" s="106" t="s">
        <v>2407</v>
      </c>
      <c r="G2834" s="106" t="s">
        <v>778</v>
      </c>
      <c r="H2834" s="106" t="s">
        <v>779</v>
      </c>
      <c r="I2834" s="106">
        <v>15</v>
      </c>
      <c r="J2834" s="106"/>
      <c r="K2834" s="106"/>
      <c r="L2834" s="106" t="s">
        <v>717</v>
      </c>
      <c r="M2834" s="106" t="s">
        <v>3522</v>
      </c>
      <c r="N2834" s="106">
        <v>0.43</v>
      </c>
      <c r="O2834" s="106">
        <v>1.4</v>
      </c>
      <c r="P2834" s="106" t="s">
        <v>714</v>
      </c>
      <c r="Q2834" s="107" t="s">
        <v>3617</v>
      </c>
      <c r="R2834" s="107" t="s">
        <v>73</v>
      </c>
    </row>
    <row r="2835" spans="2:18" ht="20.100000000000001" customHeight="1" x14ac:dyDescent="0.4">
      <c r="B2835" s="105" t="str">
        <f t="shared" si="133"/>
        <v/>
      </c>
      <c r="C2835" s="105" t="str">
        <f t="shared" si="134"/>
        <v/>
      </c>
      <c r="D2835" s="105" t="str">
        <f t="shared" si="135"/>
        <v/>
      </c>
      <c r="E2835" s="106" t="s">
        <v>2406</v>
      </c>
      <c r="F2835" s="106" t="s">
        <v>2407</v>
      </c>
      <c r="G2835" s="106" t="s">
        <v>778</v>
      </c>
      <c r="H2835" s="106" t="s">
        <v>1269</v>
      </c>
      <c r="I2835" s="106">
        <v>16</v>
      </c>
      <c r="J2835" s="106"/>
      <c r="K2835" s="106"/>
      <c r="L2835" s="106" t="s">
        <v>706</v>
      </c>
      <c r="M2835" s="106" t="s">
        <v>3522</v>
      </c>
      <c r="N2835" s="106">
        <v>0.43</v>
      </c>
      <c r="O2835" s="106">
        <v>1.4</v>
      </c>
      <c r="P2835" s="106" t="s">
        <v>714</v>
      </c>
      <c r="Q2835" s="107" t="s">
        <v>3618</v>
      </c>
      <c r="R2835" s="107" t="s">
        <v>73</v>
      </c>
    </row>
    <row r="2836" spans="2:18" ht="20.100000000000001" customHeight="1" x14ac:dyDescent="0.4">
      <c r="B2836" s="105" t="str">
        <f t="shared" si="133"/>
        <v/>
      </c>
      <c r="C2836" s="105" t="str">
        <f t="shared" si="134"/>
        <v/>
      </c>
      <c r="D2836" s="105" t="str">
        <f t="shared" si="135"/>
        <v/>
      </c>
      <c r="E2836" s="106" t="s">
        <v>2406</v>
      </c>
      <c r="F2836" s="106" t="s">
        <v>2407</v>
      </c>
      <c r="G2836" s="106" t="s">
        <v>778</v>
      </c>
      <c r="H2836" s="106" t="s">
        <v>1269</v>
      </c>
      <c r="I2836" s="106">
        <v>15</v>
      </c>
      <c r="J2836" s="106"/>
      <c r="K2836" s="106"/>
      <c r="L2836" s="106" t="s">
        <v>698</v>
      </c>
      <c r="M2836" s="106" t="s">
        <v>3522</v>
      </c>
      <c r="N2836" s="106">
        <v>0.43</v>
      </c>
      <c r="O2836" s="106">
        <v>1.4</v>
      </c>
      <c r="P2836" s="106" t="s">
        <v>714</v>
      </c>
      <c r="Q2836" s="107" t="s">
        <v>3619</v>
      </c>
      <c r="R2836" s="107" t="s">
        <v>73</v>
      </c>
    </row>
    <row r="2837" spans="2:18" ht="20.100000000000001" customHeight="1" x14ac:dyDescent="0.4">
      <c r="B2837" s="105" t="str">
        <f t="shared" si="133"/>
        <v/>
      </c>
      <c r="C2837" s="105" t="str">
        <f t="shared" si="134"/>
        <v/>
      </c>
      <c r="D2837" s="105" t="str">
        <f t="shared" si="135"/>
        <v/>
      </c>
      <c r="E2837" s="106" t="s">
        <v>2406</v>
      </c>
      <c r="F2837" s="106" t="s">
        <v>2407</v>
      </c>
      <c r="G2837" s="106" t="s">
        <v>778</v>
      </c>
      <c r="H2837" s="106" t="s">
        <v>1269</v>
      </c>
      <c r="I2837" s="106">
        <v>14</v>
      </c>
      <c r="J2837" s="106"/>
      <c r="K2837" s="106"/>
      <c r="L2837" s="106" t="s">
        <v>717</v>
      </c>
      <c r="M2837" s="106" t="s">
        <v>3522</v>
      </c>
      <c r="N2837" s="106">
        <v>0.43</v>
      </c>
      <c r="O2837" s="106">
        <v>1.4</v>
      </c>
      <c r="P2837" s="106" t="s">
        <v>714</v>
      </c>
      <c r="Q2837" s="107" t="s">
        <v>3620</v>
      </c>
      <c r="R2837" s="107" t="s">
        <v>73</v>
      </c>
    </row>
    <row r="2838" spans="2:18" ht="20.100000000000001" customHeight="1" x14ac:dyDescent="0.4">
      <c r="B2838" s="105" t="str">
        <f t="shared" si="133"/>
        <v/>
      </c>
      <c r="C2838" s="105" t="str">
        <f t="shared" si="134"/>
        <v/>
      </c>
      <c r="D2838" s="105" t="str">
        <f t="shared" si="135"/>
        <v/>
      </c>
      <c r="E2838" s="106" t="s">
        <v>2406</v>
      </c>
      <c r="F2838" s="106" t="s">
        <v>2407</v>
      </c>
      <c r="G2838" s="106" t="s">
        <v>782</v>
      </c>
      <c r="H2838" s="106" t="s">
        <v>783</v>
      </c>
      <c r="I2838" s="106">
        <v>16</v>
      </c>
      <c r="J2838" s="106"/>
      <c r="K2838" s="106"/>
      <c r="L2838" s="106" t="s">
        <v>706</v>
      </c>
      <c r="M2838" s="106" t="s">
        <v>3522</v>
      </c>
      <c r="N2838" s="106">
        <v>0.31</v>
      </c>
      <c r="O2838" s="106">
        <v>1.4</v>
      </c>
      <c r="P2838" s="106" t="s">
        <v>714</v>
      </c>
      <c r="Q2838" s="107" t="s">
        <v>3621</v>
      </c>
      <c r="R2838" s="107" t="s">
        <v>73</v>
      </c>
    </row>
    <row r="2839" spans="2:18" ht="20.100000000000001" customHeight="1" x14ac:dyDescent="0.4">
      <c r="B2839" s="105" t="str">
        <f t="shared" si="133"/>
        <v/>
      </c>
      <c r="C2839" s="105" t="str">
        <f t="shared" si="134"/>
        <v/>
      </c>
      <c r="D2839" s="105" t="str">
        <f t="shared" si="135"/>
        <v/>
      </c>
      <c r="E2839" s="106" t="s">
        <v>2406</v>
      </c>
      <c r="F2839" s="106" t="s">
        <v>2407</v>
      </c>
      <c r="G2839" s="106" t="s">
        <v>782</v>
      </c>
      <c r="H2839" s="106" t="s">
        <v>783</v>
      </c>
      <c r="I2839" s="106">
        <v>16</v>
      </c>
      <c r="J2839" s="106"/>
      <c r="K2839" s="106"/>
      <c r="L2839" s="106" t="s">
        <v>698</v>
      </c>
      <c r="M2839" s="106" t="s">
        <v>3522</v>
      </c>
      <c r="N2839" s="106">
        <v>0.31</v>
      </c>
      <c r="O2839" s="106">
        <v>1.4</v>
      </c>
      <c r="P2839" s="106" t="s">
        <v>714</v>
      </c>
      <c r="Q2839" s="107" t="s">
        <v>3622</v>
      </c>
      <c r="R2839" s="107" t="s">
        <v>73</v>
      </c>
    </row>
    <row r="2840" spans="2:18" ht="20.100000000000001" customHeight="1" x14ac:dyDescent="0.4">
      <c r="B2840" s="105" t="str">
        <f t="shared" si="133"/>
        <v/>
      </c>
      <c r="C2840" s="105" t="str">
        <f t="shared" si="134"/>
        <v/>
      </c>
      <c r="D2840" s="105" t="str">
        <f t="shared" si="135"/>
        <v/>
      </c>
      <c r="E2840" s="106" t="s">
        <v>2406</v>
      </c>
      <c r="F2840" s="106" t="s">
        <v>2407</v>
      </c>
      <c r="G2840" s="106" t="s">
        <v>782</v>
      </c>
      <c r="H2840" s="106" t="s">
        <v>783</v>
      </c>
      <c r="I2840" s="106">
        <v>15</v>
      </c>
      <c r="J2840" s="106"/>
      <c r="K2840" s="106"/>
      <c r="L2840" s="106" t="s">
        <v>717</v>
      </c>
      <c r="M2840" s="106" t="s">
        <v>3522</v>
      </c>
      <c r="N2840" s="106">
        <v>0.31</v>
      </c>
      <c r="O2840" s="106">
        <v>1.4</v>
      </c>
      <c r="P2840" s="106" t="s">
        <v>714</v>
      </c>
      <c r="Q2840" s="107" t="s">
        <v>3623</v>
      </c>
      <c r="R2840" s="107" t="s">
        <v>73</v>
      </c>
    </row>
    <row r="2841" spans="2:18" ht="20.100000000000001" customHeight="1" x14ac:dyDescent="0.4">
      <c r="B2841" s="105" t="str">
        <f t="shared" si="133"/>
        <v/>
      </c>
      <c r="C2841" s="105" t="str">
        <f t="shared" si="134"/>
        <v/>
      </c>
      <c r="D2841" s="105" t="str">
        <f t="shared" si="135"/>
        <v/>
      </c>
      <c r="E2841" s="106" t="s">
        <v>2406</v>
      </c>
      <c r="F2841" s="106" t="s">
        <v>2407</v>
      </c>
      <c r="G2841" s="106" t="s">
        <v>2437</v>
      </c>
      <c r="H2841" s="106" t="s">
        <v>2438</v>
      </c>
      <c r="I2841" s="106">
        <v>16</v>
      </c>
      <c r="J2841" s="106"/>
      <c r="K2841" s="106"/>
      <c r="L2841" s="106" t="s">
        <v>706</v>
      </c>
      <c r="M2841" s="106" t="s">
        <v>3522</v>
      </c>
      <c r="N2841" s="106">
        <v>0.42</v>
      </c>
      <c r="O2841" s="106">
        <v>1.4</v>
      </c>
      <c r="P2841" s="106" t="s">
        <v>714</v>
      </c>
      <c r="Q2841" s="107" t="s">
        <v>3624</v>
      </c>
      <c r="R2841" s="107" t="s">
        <v>73</v>
      </c>
    </row>
    <row r="2842" spans="2:18" ht="20.100000000000001" customHeight="1" x14ac:dyDescent="0.4">
      <c r="B2842" s="105" t="str">
        <f t="shared" si="133"/>
        <v/>
      </c>
      <c r="C2842" s="105" t="str">
        <f t="shared" si="134"/>
        <v/>
      </c>
      <c r="D2842" s="105" t="str">
        <f t="shared" si="135"/>
        <v/>
      </c>
      <c r="E2842" s="106" t="s">
        <v>2406</v>
      </c>
      <c r="F2842" s="106" t="s">
        <v>2407</v>
      </c>
      <c r="G2842" s="106" t="s">
        <v>2437</v>
      </c>
      <c r="H2842" s="106" t="s">
        <v>2438</v>
      </c>
      <c r="I2842" s="106">
        <v>16</v>
      </c>
      <c r="J2842" s="106"/>
      <c r="K2842" s="106"/>
      <c r="L2842" s="106" t="s">
        <v>698</v>
      </c>
      <c r="M2842" s="106" t="s">
        <v>3522</v>
      </c>
      <c r="N2842" s="106">
        <v>0.42</v>
      </c>
      <c r="O2842" s="106">
        <v>1.4</v>
      </c>
      <c r="P2842" s="106" t="s">
        <v>714</v>
      </c>
      <c r="Q2842" s="107" t="s">
        <v>3625</v>
      </c>
      <c r="R2842" s="107" t="s">
        <v>73</v>
      </c>
    </row>
    <row r="2843" spans="2:18" ht="20.100000000000001" customHeight="1" x14ac:dyDescent="0.4">
      <c r="B2843" s="105" t="str">
        <f t="shared" si="133"/>
        <v/>
      </c>
      <c r="C2843" s="105" t="str">
        <f t="shared" si="134"/>
        <v/>
      </c>
      <c r="D2843" s="105" t="str">
        <f t="shared" si="135"/>
        <v/>
      </c>
      <c r="E2843" s="106" t="s">
        <v>2406</v>
      </c>
      <c r="F2843" s="106" t="s">
        <v>2407</v>
      </c>
      <c r="G2843" s="106" t="s">
        <v>2437</v>
      </c>
      <c r="H2843" s="106" t="s">
        <v>2438</v>
      </c>
      <c r="I2843" s="106">
        <v>15</v>
      </c>
      <c r="J2843" s="106"/>
      <c r="K2843" s="106"/>
      <c r="L2843" s="106" t="s">
        <v>717</v>
      </c>
      <c r="M2843" s="106" t="s">
        <v>3522</v>
      </c>
      <c r="N2843" s="106">
        <v>0.42</v>
      </c>
      <c r="O2843" s="106">
        <v>1.4</v>
      </c>
      <c r="P2843" s="106" t="s">
        <v>714</v>
      </c>
      <c r="Q2843" s="107" t="s">
        <v>3626</v>
      </c>
      <c r="R2843" s="107" t="s">
        <v>73</v>
      </c>
    </row>
    <row r="2844" spans="2:18" ht="20.100000000000001" customHeight="1" x14ac:dyDescent="0.4">
      <c r="B2844" s="105" t="str">
        <f t="shared" si="133"/>
        <v/>
      </c>
      <c r="C2844" s="105" t="str">
        <f t="shared" si="134"/>
        <v/>
      </c>
      <c r="D2844" s="105" t="str">
        <f t="shared" si="135"/>
        <v/>
      </c>
      <c r="E2844" s="106" t="s">
        <v>2406</v>
      </c>
      <c r="F2844" s="106" t="s">
        <v>2407</v>
      </c>
      <c r="G2844" s="106" t="s">
        <v>2442</v>
      </c>
      <c r="H2844" s="106" t="s">
        <v>2443</v>
      </c>
      <c r="I2844" s="106">
        <v>16</v>
      </c>
      <c r="J2844" s="106"/>
      <c r="K2844" s="106"/>
      <c r="L2844" s="106" t="s">
        <v>706</v>
      </c>
      <c r="M2844" s="106" t="s">
        <v>3522</v>
      </c>
      <c r="N2844" s="106">
        <v>0.42</v>
      </c>
      <c r="O2844" s="106">
        <v>1.4</v>
      </c>
      <c r="P2844" s="106" t="s">
        <v>714</v>
      </c>
      <c r="Q2844" s="107" t="s">
        <v>3627</v>
      </c>
      <c r="R2844" s="107" t="s">
        <v>73</v>
      </c>
    </row>
    <row r="2845" spans="2:18" ht="20.100000000000001" customHeight="1" x14ac:dyDescent="0.4">
      <c r="B2845" s="105" t="str">
        <f t="shared" si="133"/>
        <v/>
      </c>
      <c r="C2845" s="105" t="str">
        <f t="shared" si="134"/>
        <v/>
      </c>
      <c r="D2845" s="105" t="str">
        <f t="shared" si="135"/>
        <v/>
      </c>
      <c r="E2845" s="106" t="s">
        <v>2406</v>
      </c>
      <c r="F2845" s="106" t="s">
        <v>2407</v>
      </c>
      <c r="G2845" s="106" t="s">
        <v>2442</v>
      </c>
      <c r="H2845" s="106" t="s">
        <v>2443</v>
      </c>
      <c r="I2845" s="106">
        <v>16</v>
      </c>
      <c r="J2845" s="106"/>
      <c r="K2845" s="106"/>
      <c r="L2845" s="106" t="s">
        <v>698</v>
      </c>
      <c r="M2845" s="106" t="s">
        <v>3522</v>
      </c>
      <c r="N2845" s="106">
        <v>0.42</v>
      </c>
      <c r="O2845" s="106">
        <v>1.4</v>
      </c>
      <c r="P2845" s="106" t="s">
        <v>714</v>
      </c>
      <c r="Q2845" s="107" t="s">
        <v>3628</v>
      </c>
      <c r="R2845" s="107" t="s">
        <v>73</v>
      </c>
    </row>
    <row r="2846" spans="2:18" ht="20.100000000000001" customHeight="1" x14ac:dyDescent="0.4">
      <c r="B2846" s="105" t="str">
        <f t="shared" si="133"/>
        <v/>
      </c>
      <c r="C2846" s="105" t="str">
        <f t="shared" si="134"/>
        <v/>
      </c>
      <c r="D2846" s="105" t="str">
        <f t="shared" si="135"/>
        <v/>
      </c>
      <c r="E2846" s="106" t="s">
        <v>2406</v>
      </c>
      <c r="F2846" s="106" t="s">
        <v>2407</v>
      </c>
      <c r="G2846" s="106" t="s">
        <v>2442</v>
      </c>
      <c r="H2846" s="106" t="s">
        <v>2443</v>
      </c>
      <c r="I2846" s="106">
        <v>15</v>
      </c>
      <c r="J2846" s="106"/>
      <c r="K2846" s="106"/>
      <c r="L2846" s="106" t="s">
        <v>717</v>
      </c>
      <c r="M2846" s="106" t="s">
        <v>3522</v>
      </c>
      <c r="N2846" s="106">
        <v>0.42</v>
      </c>
      <c r="O2846" s="106">
        <v>1.4</v>
      </c>
      <c r="P2846" s="106" t="s">
        <v>714</v>
      </c>
      <c r="Q2846" s="107" t="s">
        <v>3629</v>
      </c>
      <c r="R2846" s="107" t="s">
        <v>73</v>
      </c>
    </row>
    <row r="2847" spans="2:18" ht="20.100000000000001" customHeight="1" x14ac:dyDescent="0.4">
      <c r="B2847" s="105" t="str">
        <f t="shared" si="133"/>
        <v/>
      </c>
      <c r="C2847" s="105" t="str">
        <f t="shared" si="134"/>
        <v/>
      </c>
      <c r="D2847" s="105" t="str">
        <f t="shared" si="135"/>
        <v/>
      </c>
      <c r="E2847" s="106" t="s">
        <v>2406</v>
      </c>
      <c r="F2847" s="106" t="s">
        <v>2447</v>
      </c>
      <c r="G2847" s="106" t="s">
        <v>697</v>
      </c>
      <c r="H2847" s="106" t="s">
        <v>706</v>
      </c>
      <c r="I2847" s="106">
        <v>16</v>
      </c>
      <c r="J2847" s="106"/>
      <c r="K2847" s="106"/>
      <c r="L2847" s="106" t="s">
        <v>707</v>
      </c>
      <c r="M2847" s="106" t="s">
        <v>3522</v>
      </c>
      <c r="N2847" s="106">
        <v>0.38</v>
      </c>
      <c r="O2847" s="106">
        <v>1.4</v>
      </c>
      <c r="P2847" s="106" t="s">
        <v>714</v>
      </c>
      <c r="Q2847" s="107" t="s">
        <v>3630</v>
      </c>
      <c r="R2847" s="107" t="s">
        <v>73</v>
      </c>
    </row>
    <row r="2848" spans="2:18" ht="20.100000000000001" customHeight="1" x14ac:dyDescent="0.4">
      <c r="B2848" s="105" t="str">
        <f t="shared" si="133"/>
        <v/>
      </c>
      <c r="C2848" s="105" t="str">
        <f t="shared" si="134"/>
        <v/>
      </c>
      <c r="D2848" s="105" t="str">
        <f t="shared" si="135"/>
        <v/>
      </c>
      <c r="E2848" s="106" t="s">
        <v>2406</v>
      </c>
      <c r="F2848" s="106" t="s">
        <v>2447</v>
      </c>
      <c r="G2848" s="106" t="s">
        <v>697</v>
      </c>
      <c r="H2848" s="106" t="s">
        <v>706</v>
      </c>
      <c r="I2848" s="106">
        <v>16</v>
      </c>
      <c r="J2848" s="106"/>
      <c r="K2848" s="106"/>
      <c r="L2848" s="106" t="s">
        <v>1817</v>
      </c>
      <c r="M2848" s="106" t="s">
        <v>3522</v>
      </c>
      <c r="N2848" s="106">
        <v>0.38</v>
      </c>
      <c r="O2848" s="106">
        <v>1.4</v>
      </c>
      <c r="P2848" s="106" t="s">
        <v>714</v>
      </c>
      <c r="Q2848" s="107" t="s">
        <v>3631</v>
      </c>
      <c r="R2848" s="107" t="s">
        <v>73</v>
      </c>
    </row>
    <row r="2849" spans="2:18" ht="20.100000000000001" customHeight="1" x14ac:dyDescent="0.4">
      <c r="B2849" s="105" t="str">
        <f t="shared" si="133"/>
        <v/>
      </c>
      <c r="C2849" s="105" t="str">
        <f t="shared" si="134"/>
        <v/>
      </c>
      <c r="D2849" s="105" t="str">
        <f t="shared" si="135"/>
        <v/>
      </c>
      <c r="E2849" s="106" t="s">
        <v>2406</v>
      </c>
      <c r="F2849" s="106" t="s">
        <v>2447</v>
      </c>
      <c r="G2849" s="106" t="s">
        <v>697</v>
      </c>
      <c r="H2849" s="106" t="s">
        <v>698</v>
      </c>
      <c r="I2849" s="106">
        <v>16</v>
      </c>
      <c r="J2849" s="106"/>
      <c r="K2849" s="106"/>
      <c r="L2849" s="106" t="s">
        <v>1817</v>
      </c>
      <c r="M2849" s="106" t="s">
        <v>3522</v>
      </c>
      <c r="N2849" s="106">
        <v>0.38</v>
      </c>
      <c r="O2849" s="106">
        <v>1.4</v>
      </c>
      <c r="P2849" s="106" t="s">
        <v>714</v>
      </c>
      <c r="Q2849" s="107" t="s">
        <v>3632</v>
      </c>
      <c r="R2849" s="107" t="s">
        <v>73</v>
      </c>
    </row>
    <row r="2850" spans="2:18" ht="20.100000000000001" customHeight="1" x14ac:dyDescent="0.4">
      <c r="B2850" s="105" t="str">
        <f t="shared" si="133"/>
        <v/>
      </c>
      <c r="C2850" s="105" t="str">
        <f t="shared" si="134"/>
        <v/>
      </c>
      <c r="D2850" s="105" t="str">
        <f t="shared" si="135"/>
        <v/>
      </c>
      <c r="E2850" s="106" t="s">
        <v>2406</v>
      </c>
      <c r="F2850" s="106" t="s">
        <v>2447</v>
      </c>
      <c r="G2850" s="106" t="s">
        <v>697</v>
      </c>
      <c r="H2850" s="106" t="s">
        <v>698</v>
      </c>
      <c r="I2850" s="106">
        <v>16</v>
      </c>
      <c r="J2850" s="106"/>
      <c r="K2850" s="106"/>
      <c r="L2850" s="106" t="s">
        <v>1027</v>
      </c>
      <c r="M2850" s="106" t="s">
        <v>3522</v>
      </c>
      <c r="N2850" s="106">
        <v>0.38</v>
      </c>
      <c r="O2850" s="106">
        <v>1.4</v>
      </c>
      <c r="P2850" s="106" t="s">
        <v>714</v>
      </c>
      <c r="Q2850" s="107" t="s">
        <v>3633</v>
      </c>
      <c r="R2850" s="107" t="s">
        <v>73</v>
      </c>
    </row>
    <row r="2851" spans="2:18" ht="20.100000000000001" customHeight="1" x14ac:dyDescent="0.4">
      <c r="B2851" s="105" t="str">
        <f t="shared" si="133"/>
        <v/>
      </c>
      <c r="C2851" s="105" t="str">
        <f t="shared" si="134"/>
        <v/>
      </c>
      <c r="D2851" s="105" t="str">
        <f t="shared" si="135"/>
        <v/>
      </c>
      <c r="E2851" s="106" t="s">
        <v>2406</v>
      </c>
      <c r="F2851" s="106" t="s">
        <v>2447</v>
      </c>
      <c r="G2851" s="106" t="s">
        <v>697</v>
      </c>
      <c r="H2851" s="106" t="s">
        <v>717</v>
      </c>
      <c r="I2851" s="106">
        <v>16</v>
      </c>
      <c r="J2851" s="106"/>
      <c r="K2851" s="106"/>
      <c r="L2851" s="106" t="s">
        <v>1027</v>
      </c>
      <c r="M2851" s="106" t="s">
        <v>3522</v>
      </c>
      <c r="N2851" s="106">
        <v>0.38</v>
      </c>
      <c r="O2851" s="106">
        <v>1.4</v>
      </c>
      <c r="P2851" s="106" t="s">
        <v>714</v>
      </c>
      <c r="Q2851" s="107" t="s">
        <v>3634</v>
      </c>
      <c r="R2851" s="107" t="s">
        <v>73</v>
      </c>
    </row>
    <row r="2852" spans="2:18" ht="20.100000000000001" customHeight="1" x14ac:dyDescent="0.4">
      <c r="B2852" s="105" t="str">
        <f t="shared" si="133"/>
        <v/>
      </c>
      <c r="C2852" s="105" t="str">
        <f t="shared" si="134"/>
        <v/>
      </c>
      <c r="D2852" s="105" t="str">
        <f t="shared" si="135"/>
        <v/>
      </c>
      <c r="E2852" s="106" t="s">
        <v>2406</v>
      </c>
      <c r="F2852" s="106" t="s">
        <v>2447</v>
      </c>
      <c r="G2852" s="106" t="s">
        <v>697</v>
      </c>
      <c r="H2852" s="106" t="s">
        <v>717</v>
      </c>
      <c r="I2852" s="106">
        <v>16</v>
      </c>
      <c r="J2852" s="106"/>
      <c r="K2852" s="106"/>
      <c r="L2852" s="106" t="s">
        <v>1389</v>
      </c>
      <c r="M2852" s="106" t="s">
        <v>3522</v>
      </c>
      <c r="N2852" s="106">
        <v>0.38</v>
      </c>
      <c r="O2852" s="106">
        <v>1.4</v>
      </c>
      <c r="P2852" s="106" t="s">
        <v>714</v>
      </c>
      <c r="Q2852" s="107" t="s">
        <v>3635</v>
      </c>
      <c r="R2852" s="107" t="s">
        <v>73</v>
      </c>
    </row>
    <row r="2853" spans="2:18" ht="20.100000000000001" customHeight="1" x14ac:dyDescent="0.4">
      <c r="B2853" s="105" t="str">
        <f t="shared" si="133"/>
        <v/>
      </c>
      <c r="C2853" s="105" t="str">
        <f t="shared" si="134"/>
        <v/>
      </c>
      <c r="D2853" s="105" t="str">
        <f t="shared" si="135"/>
        <v/>
      </c>
      <c r="E2853" s="106" t="s">
        <v>2406</v>
      </c>
      <c r="F2853" s="106" t="s">
        <v>2447</v>
      </c>
      <c r="G2853" s="106" t="s">
        <v>697</v>
      </c>
      <c r="H2853" s="106" t="s">
        <v>1218</v>
      </c>
      <c r="I2853" s="106">
        <v>15</v>
      </c>
      <c r="J2853" s="106"/>
      <c r="K2853" s="106"/>
      <c r="L2853" s="106" t="s">
        <v>1389</v>
      </c>
      <c r="M2853" s="106" t="s">
        <v>3522</v>
      </c>
      <c r="N2853" s="106">
        <v>0.38</v>
      </c>
      <c r="O2853" s="106">
        <v>1.4</v>
      </c>
      <c r="P2853" s="106" t="s">
        <v>714</v>
      </c>
      <c r="Q2853" s="107" t="s">
        <v>3636</v>
      </c>
      <c r="R2853" s="107" t="s">
        <v>73</v>
      </c>
    </row>
    <row r="2854" spans="2:18" ht="20.100000000000001" customHeight="1" x14ac:dyDescent="0.4">
      <c r="B2854" s="105" t="str">
        <f t="shared" si="133"/>
        <v/>
      </c>
      <c r="C2854" s="105" t="str">
        <f t="shared" si="134"/>
        <v/>
      </c>
      <c r="D2854" s="105" t="str">
        <f t="shared" si="135"/>
        <v/>
      </c>
      <c r="E2854" s="106" t="s">
        <v>2406</v>
      </c>
      <c r="F2854" s="106" t="s">
        <v>2447</v>
      </c>
      <c r="G2854" s="106" t="s">
        <v>710</v>
      </c>
      <c r="H2854" s="106" t="s">
        <v>706</v>
      </c>
      <c r="I2854" s="106">
        <v>16</v>
      </c>
      <c r="J2854" s="106"/>
      <c r="K2854" s="106"/>
      <c r="L2854" s="106" t="s">
        <v>711</v>
      </c>
      <c r="M2854" s="106" t="s">
        <v>3522</v>
      </c>
      <c r="N2854" s="106">
        <v>0.38</v>
      </c>
      <c r="O2854" s="106">
        <v>1.4</v>
      </c>
      <c r="P2854" s="106" t="s">
        <v>714</v>
      </c>
      <c r="Q2854" s="107" t="s">
        <v>3637</v>
      </c>
      <c r="R2854" s="107" t="s">
        <v>73</v>
      </c>
    </row>
    <row r="2855" spans="2:18" ht="20.100000000000001" customHeight="1" x14ac:dyDescent="0.4">
      <c r="B2855" s="105" t="str">
        <f t="shared" si="133"/>
        <v/>
      </c>
      <c r="C2855" s="105" t="str">
        <f t="shared" si="134"/>
        <v/>
      </c>
      <c r="D2855" s="105" t="str">
        <f t="shared" si="135"/>
        <v/>
      </c>
      <c r="E2855" s="106" t="s">
        <v>2406</v>
      </c>
      <c r="F2855" s="106" t="s">
        <v>2447</v>
      </c>
      <c r="G2855" s="106" t="s">
        <v>710</v>
      </c>
      <c r="H2855" s="106" t="s">
        <v>698</v>
      </c>
      <c r="I2855" s="106">
        <v>16</v>
      </c>
      <c r="J2855" s="106"/>
      <c r="K2855" s="106"/>
      <c r="L2855" s="106" t="s">
        <v>711</v>
      </c>
      <c r="M2855" s="106" t="s">
        <v>3522</v>
      </c>
      <c r="N2855" s="106">
        <v>0.38</v>
      </c>
      <c r="O2855" s="106">
        <v>1.4</v>
      </c>
      <c r="P2855" s="106" t="s">
        <v>714</v>
      </c>
      <c r="Q2855" s="107" t="s">
        <v>3638</v>
      </c>
      <c r="R2855" s="107" t="s">
        <v>73</v>
      </c>
    </row>
    <row r="2856" spans="2:18" ht="20.100000000000001" customHeight="1" x14ac:dyDescent="0.4">
      <c r="B2856" s="105" t="str">
        <f t="shared" si="133"/>
        <v/>
      </c>
      <c r="C2856" s="105" t="str">
        <f t="shared" si="134"/>
        <v/>
      </c>
      <c r="D2856" s="105" t="str">
        <f t="shared" si="135"/>
        <v/>
      </c>
      <c r="E2856" s="106" t="s">
        <v>2406</v>
      </c>
      <c r="F2856" s="106" t="s">
        <v>2447</v>
      </c>
      <c r="G2856" s="106" t="s">
        <v>710</v>
      </c>
      <c r="H2856" s="106" t="s">
        <v>717</v>
      </c>
      <c r="I2856" s="106">
        <v>16</v>
      </c>
      <c r="J2856" s="106"/>
      <c r="K2856" s="106"/>
      <c r="L2856" s="106" t="s">
        <v>711</v>
      </c>
      <c r="M2856" s="106" t="s">
        <v>3522</v>
      </c>
      <c r="N2856" s="106">
        <v>0.38</v>
      </c>
      <c r="O2856" s="106">
        <v>1.4</v>
      </c>
      <c r="P2856" s="106" t="s">
        <v>714</v>
      </c>
      <c r="Q2856" s="107" t="s">
        <v>3639</v>
      </c>
      <c r="R2856" s="107" t="s">
        <v>73</v>
      </c>
    </row>
    <row r="2857" spans="2:18" ht="20.100000000000001" customHeight="1" x14ac:dyDescent="0.4">
      <c r="B2857" s="105" t="str">
        <f t="shared" si="133"/>
        <v/>
      </c>
      <c r="C2857" s="105" t="str">
        <f t="shared" si="134"/>
        <v/>
      </c>
      <c r="D2857" s="105" t="str">
        <f t="shared" si="135"/>
        <v/>
      </c>
      <c r="E2857" s="106" t="s">
        <v>2406</v>
      </c>
      <c r="F2857" s="106" t="s">
        <v>2447</v>
      </c>
      <c r="G2857" s="106" t="s">
        <v>710</v>
      </c>
      <c r="H2857" s="106" t="s">
        <v>717</v>
      </c>
      <c r="I2857" s="106">
        <v>16</v>
      </c>
      <c r="J2857" s="106"/>
      <c r="K2857" s="106"/>
      <c r="L2857" s="106" t="s">
        <v>1098</v>
      </c>
      <c r="M2857" s="106" t="s">
        <v>3522</v>
      </c>
      <c r="N2857" s="106">
        <v>0.38</v>
      </c>
      <c r="O2857" s="106">
        <v>1.4</v>
      </c>
      <c r="P2857" s="106" t="s">
        <v>714</v>
      </c>
      <c r="Q2857" s="107" t="s">
        <v>3640</v>
      </c>
      <c r="R2857" s="107" t="s">
        <v>73</v>
      </c>
    </row>
    <row r="2858" spans="2:18" ht="20.100000000000001" customHeight="1" x14ac:dyDescent="0.4">
      <c r="B2858" s="105" t="str">
        <f t="shared" si="133"/>
        <v/>
      </c>
      <c r="C2858" s="105" t="str">
        <f t="shared" si="134"/>
        <v/>
      </c>
      <c r="D2858" s="105" t="str">
        <f t="shared" si="135"/>
        <v/>
      </c>
      <c r="E2858" s="106" t="s">
        <v>2406</v>
      </c>
      <c r="F2858" s="106" t="s">
        <v>2447</v>
      </c>
      <c r="G2858" s="106" t="s">
        <v>721</v>
      </c>
      <c r="H2858" s="106" t="s">
        <v>706</v>
      </c>
      <c r="I2858" s="106">
        <v>16</v>
      </c>
      <c r="J2858" s="106"/>
      <c r="K2858" s="106"/>
      <c r="L2858" s="106" t="s">
        <v>722</v>
      </c>
      <c r="M2858" s="106" t="s">
        <v>3522</v>
      </c>
      <c r="N2858" s="106">
        <v>0.38</v>
      </c>
      <c r="O2858" s="106">
        <v>1.4</v>
      </c>
      <c r="P2858" s="106" t="s">
        <v>714</v>
      </c>
      <c r="Q2858" s="107" t="s">
        <v>3641</v>
      </c>
      <c r="R2858" s="107" t="s">
        <v>73</v>
      </c>
    </row>
    <row r="2859" spans="2:18" ht="20.100000000000001" customHeight="1" x14ac:dyDescent="0.4">
      <c r="B2859" s="105" t="str">
        <f t="shared" si="133"/>
        <v/>
      </c>
      <c r="C2859" s="105" t="str">
        <f t="shared" si="134"/>
        <v/>
      </c>
      <c r="D2859" s="105" t="str">
        <f t="shared" si="135"/>
        <v/>
      </c>
      <c r="E2859" s="106" t="s">
        <v>2406</v>
      </c>
      <c r="F2859" s="106" t="s">
        <v>2447</v>
      </c>
      <c r="G2859" s="106" t="s">
        <v>721</v>
      </c>
      <c r="H2859" s="106" t="s">
        <v>698</v>
      </c>
      <c r="I2859" s="106">
        <v>16</v>
      </c>
      <c r="J2859" s="106"/>
      <c r="K2859" s="106"/>
      <c r="L2859" s="106" t="s">
        <v>722</v>
      </c>
      <c r="M2859" s="106" t="s">
        <v>3522</v>
      </c>
      <c r="N2859" s="106">
        <v>0.38</v>
      </c>
      <c r="O2859" s="106">
        <v>1.4</v>
      </c>
      <c r="P2859" s="106" t="s">
        <v>714</v>
      </c>
      <c r="Q2859" s="107" t="s">
        <v>3642</v>
      </c>
      <c r="R2859" s="107" t="s">
        <v>73</v>
      </c>
    </row>
    <row r="2860" spans="2:18" ht="20.100000000000001" customHeight="1" x14ac:dyDescent="0.4">
      <c r="B2860" s="105" t="str">
        <f t="shared" si="133"/>
        <v/>
      </c>
      <c r="C2860" s="105" t="str">
        <f t="shared" si="134"/>
        <v/>
      </c>
      <c r="D2860" s="105" t="str">
        <f t="shared" si="135"/>
        <v/>
      </c>
      <c r="E2860" s="106" t="s">
        <v>2406</v>
      </c>
      <c r="F2860" s="106" t="s">
        <v>2447</v>
      </c>
      <c r="G2860" s="106" t="s">
        <v>721</v>
      </c>
      <c r="H2860" s="106" t="s">
        <v>717</v>
      </c>
      <c r="I2860" s="106">
        <v>16</v>
      </c>
      <c r="J2860" s="106"/>
      <c r="K2860" s="106"/>
      <c r="L2860" s="106" t="s">
        <v>722</v>
      </c>
      <c r="M2860" s="106" t="s">
        <v>3522</v>
      </c>
      <c r="N2860" s="106">
        <v>0.38</v>
      </c>
      <c r="O2860" s="106">
        <v>1.4</v>
      </c>
      <c r="P2860" s="106" t="s">
        <v>714</v>
      </c>
      <c r="Q2860" s="107" t="s">
        <v>3643</v>
      </c>
      <c r="R2860" s="107" t="s">
        <v>73</v>
      </c>
    </row>
    <row r="2861" spans="2:18" ht="20.100000000000001" customHeight="1" x14ac:dyDescent="0.4">
      <c r="B2861" s="105" t="str">
        <f t="shared" si="133"/>
        <v/>
      </c>
      <c r="C2861" s="105" t="str">
        <f t="shared" si="134"/>
        <v/>
      </c>
      <c r="D2861" s="105" t="str">
        <f t="shared" si="135"/>
        <v/>
      </c>
      <c r="E2861" s="106" t="s">
        <v>2406</v>
      </c>
      <c r="F2861" s="106" t="s">
        <v>2447</v>
      </c>
      <c r="G2861" s="106" t="s">
        <v>773</v>
      </c>
      <c r="H2861" s="106" t="s">
        <v>706</v>
      </c>
      <c r="I2861" s="106">
        <v>16</v>
      </c>
      <c r="J2861" s="106"/>
      <c r="K2861" s="106"/>
      <c r="L2861" s="106" t="s">
        <v>774</v>
      </c>
      <c r="M2861" s="106" t="s">
        <v>3522</v>
      </c>
      <c r="N2861" s="106">
        <v>0.38</v>
      </c>
      <c r="O2861" s="106">
        <v>1.4</v>
      </c>
      <c r="P2861" s="106" t="s">
        <v>714</v>
      </c>
      <c r="Q2861" s="107" t="s">
        <v>3644</v>
      </c>
      <c r="R2861" s="107" t="s">
        <v>73</v>
      </c>
    </row>
    <row r="2862" spans="2:18" ht="20.100000000000001" customHeight="1" x14ac:dyDescent="0.4">
      <c r="B2862" s="105" t="str">
        <f t="shared" si="133"/>
        <v/>
      </c>
      <c r="C2862" s="105" t="str">
        <f t="shared" si="134"/>
        <v/>
      </c>
      <c r="D2862" s="105" t="str">
        <f t="shared" si="135"/>
        <v/>
      </c>
      <c r="E2862" s="106" t="s">
        <v>2406</v>
      </c>
      <c r="F2862" s="106" t="s">
        <v>2447</v>
      </c>
      <c r="G2862" s="106" t="s">
        <v>773</v>
      </c>
      <c r="H2862" s="106" t="s">
        <v>698</v>
      </c>
      <c r="I2862" s="106">
        <v>16</v>
      </c>
      <c r="J2862" s="106"/>
      <c r="K2862" s="106"/>
      <c r="L2862" s="106" t="s">
        <v>774</v>
      </c>
      <c r="M2862" s="106" t="s">
        <v>3522</v>
      </c>
      <c r="N2862" s="106">
        <v>0.38</v>
      </c>
      <c r="O2862" s="106">
        <v>1.4</v>
      </c>
      <c r="P2862" s="106" t="s">
        <v>714</v>
      </c>
      <c r="Q2862" s="107" t="s">
        <v>3645</v>
      </c>
      <c r="R2862" s="107" t="s">
        <v>73</v>
      </c>
    </row>
    <row r="2863" spans="2:18" ht="20.100000000000001" customHeight="1" x14ac:dyDescent="0.4">
      <c r="B2863" s="105" t="str">
        <f t="shared" si="133"/>
        <v/>
      </c>
      <c r="C2863" s="105" t="str">
        <f t="shared" si="134"/>
        <v/>
      </c>
      <c r="D2863" s="105" t="str">
        <f t="shared" si="135"/>
        <v/>
      </c>
      <c r="E2863" s="106" t="s">
        <v>2406</v>
      </c>
      <c r="F2863" s="106" t="s">
        <v>2447</v>
      </c>
      <c r="G2863" s="106" t="s">
        <v>773</v>
      </c>
      <c r="H2863" s="106" t="s">
        <v>717</v>
      </c>
      <c r="I2863" s="106">
        <v>15</v>
      </c>
      <c r="J2863" s="106"/>
      <c r="K2863" s="106"/>
      <c r="L2863" s="106" t="s">
        <v>774</v>
      </c>
      <c r="M2863" s="106" t="s">
        <v>3522</v>
      </c>
      <c r="N2863" s="106">
        <v>0.38</v>
      </c>
      <c r="O2863" s="106">
        <v>1.4</v>
      </c>
      <c r="P2863" s="106" t="s">
        <v>714</v>
      </c>
      <c r="Q2863" s="107" t="s">
        <v>3646</v>
      </c>
      <c r="R2863" s="107" t="s">
        <v>73</v>
      </c>
    </row>
    <row r="2864" spans="2:18" ht="20.100000000000001" customHeight="1" x14ac:dyDescent="0.4">
      <c r="B2864" s="105" t="str">
        <f t="shared" si="133"/>
        <v/>
      </c>
      <c r="C2864" s="105" t="str">
        <f t="shared" si="134"/>
        <v/>
      </c>
      <c r="D2864" s="105" t="str">
        <f t="shared" si="135"/>
        <v/>
      </c>
      <c r="E2864" s="106" t="s">
        <v>2406</v>
      </c>
      <c r="F2864" s="106" t="s">
        <v>2447</v>
      </c>
      <c r="G2864" s="106" t="s">
        <v>773</v>
      </c>
      <c r="H2864" s="106" t="s">
        <v>706</v>
      </c>
      <c r="I2864" s="106">
        <v>16</v>
      </c>
      <c r="J2864" s="106"/>
      <c r="K2864" s="106"/>
      <c r="L2864" s="106" t="s">
        <v>1266</v>
      </c>
      <c r="M2864" s="106" t="s">
        <v>3522</v>
      </c>
      <c r="N2864" s="106">
        <v>0.38</v>
      </c>
      <c r="O2864" s="106">
        <v>1.4</v>
      </c>
      <c r="P2864" s="106" t="s">
        <v>714</v>
      </c>
      <c r="Q2864" s="107" t="s">
        <v>3647</v>
      </c>
      <c r="R2864" s="107" t="s">
        <v>73</v>
      </c>
    </row>
    <row r="2865" spans="2:18" ht="20.100000000000001" customHeight="1" x14ac:dyDescent="0.4">
      <c r="B2865" s="105" t="str">
        <f t="shared" si="133"/>
        <v/>
      </c>
      <c r="C2865" s="105" t="str">
        <f t="shared" si="134"/>
        <v/>
      </c>
      <c r="D2865" s="105" t="str">
        <f t="shared" si="135"/>
        <v/>
      </c>
      <c r="E2865" s="106" t="s">
        <v>2406</v>
      </c>
      <c r="F2865" s="106" t="s">
        <v>2447</v>
      </c>
      <c r="G2865" s="106" t="s">
        <v>773</v>
      </c>
      <c r="H2865" s="106" t="s">
        <v>698</v>
      </c>
      <c r="I2865" s="106">
        <v>15</v>
      </c>
      <c r="J2865" s="106"/>
      <c r="K2865" s="106"/>
      <c r="L2865" s="106" t="s">
        <v>1266</v>
      </c>
      <c r="M2865" s="106" t="s">
        <v>3522</v>
      </c>
      <c r="N2865" s="106">
        <v>0.38</v>
      </c>
      <c r="O2865" s="106">
        <v>1.4</v>
      </c>
      <c r="P2865" s="106" t="s">
        <v>714</v>
      </c>
      <c r="Q2865" s="107" t="s">
        <v>3648</v>
      </c>
      <c r="R2865" s="107" t="s">
        <v>73</v>
      </c>
    </row>
    <row r="2866" spans="2:18" ht="20.100000000000001" customHeight="1" x14ac:dyDescent="0.4">
      <c r="B2866" s="105" t="str">
        <f t="shared" si="133"/>
        <v/>
      </c>
      <c r="C2866" s="105" t="str">
        <f t="shared" si="134"/>
        <v/>
      </c>
      <c r="D2866" s="105" t="str">
        <f t="shared" si="135"/>
        <v/>
      </c>
      <c r="E2866" s="106" t="s">
        <v>2406</v>
      </c>
      <c r="F2866" s="106" t="s">
        <v>2447</v>
      </c>
      <c r="G2866" s="106" t="s">
        <v>773</v>
      </c>
      <c r="H2866" s="106" t="s">
        <v>717</v>
      </c>
      <c r="I2866" s="106">
        <v>14</v>
      </c>
      <c r="J2866" s="106"/>
      <c r="K2866" s="106"/>
      <c r="L2866" s="106" t="s">
        <v>1266</v>
      </c>
      <c r="M2866" s="106" t="s">
        <v>3522</v>
      </c>
      <c r="N2866" s="106">
        <v>0.38</v>
      </c>
      <c r="O2866" s="106">
        <v>1.4</v>
      </c>
      <c r="P2866" s="106" t="s">
        <v>714</v>
      </c>
      <c r="Q2866" s="107" t="s">
        <v>3649</v>
      </c>
      <c r="R2866" s="107" t="s">
        <v>73</v>
      </c>
    </row>
    <row r="2867" spans="2:18" ht="20.100000000000001" customHeight="1" x14ac:dyDescent="0.4">
      <c r="B2867" s="105" t="str">
        <f t="shared" si="133"/>
        <v/>
      </c>
      <c r="C2867" s="105" t="str">
        <f t="shared" si="134"/>
        <v/>
      </c>
      <c r="D2867" s="105" t="str">
        <f t="shared" si="135"/>
        <v/>
      </c>
      <c r="E2867" s="106" t="s">
        <v>2406</v>
      </c>
      <c r="F2867" s="106" t="s">
        <v>2447</v>
      </c>
      <c r="G2867" s="106" t="s">
        <v>778</v>
      </c>
      <c r="H2867" s="106" t="s">
        <v>706</v>
      </c>
      <c r="I2867" s="106">
        <v>16</v>
      </c>
      <c r="J2867" s="106"/>
      <c r="K2867" s="106"/>
      <c r="L2867" s="106" t="s">
        <v>779</v>
      </c>
      <c r="M2867" s="106" t="s">
        <v>3522</v>
      </c>
      <c r="N2867" s="106">
        <v>0.38</v>
      </c>
      <c r="O2867" s="106">
        <v>1.4</v>
      </c>
      <c r="P2867" s="106" t="s">
        <v>714</v>
      </c>
      <c r="Q2867" s="107" t="s">
        <v>3650</v>
      </c>
      <c r="R2867" s="107" t="s">
        <v>73</v>
      </c>
    </row>
    <row r="2868" spans="2:18" ht="20.100000000000001" customHeight="1" x14ac:dyDescent="0.4">
      <c r="B2868" s="105" t="str">
        <f t="shared" si="133"/>
        <v/>
      </c>
      <c r="C2868" s="105" t="str">
        <f t="shared" si="134"/>
        <v/>
      </c>
      <c r="D2868" s="105" t="str">
        <f t="shared" si="135"/>
        <v/>
      </c>
      <c r="E2868" s="106" t="s">
        <v>2406</v>
      </c>
      <c r="F2868" s="106" t="s">
        <v>2447</v>
      </c>
      <c r="G2868" s="106" t="s">
        <v>778</v>
      </c>
      <c r="H2868" s="106" t="s">
        <v>698</v>
      </c>
      <c r="I2868" s="106">
        <v>16</v>
      </c>
      <c r="J2868" s="106"/>
      <c r="K2868" s="106"/>
      <c r="L2868" s="106" t="s">
        <v>779</v>
      </c>
      <c r="M2868" s="106" t="s">
        <v>3522</v>
      </c>
      <c r="N2868" s="106">
        <v>0.38</v>
      </c>
      <c r="O2868" s="106">
        <v>1.4</v>
      </c>
      <c r="P2868" s="106" t="s">
        <v>714</v>
      </c>
      <c r="Q2868" s="107" t="s">
        <v>3651</v>
      </c>
      <c r="R2868" s="107" t="s">
        <v>73</v>
      </c>
    </row>
    <row r="2869" spans="2:18" ht="20.100000000000001" customHeight="1" x14ac:dyDescent="0.4">
      <c r="B2869" s="105" t="str">
        <f t="shared" si="133"/>
        <v/>
      </c>
      <c r="C2869" s="105" t="str">
        <f t="shared" si="134"/>
        <v/>
      </c>
      <c r="D2869" s="105" t="str">
        <f t="shared" si="135"/>
        <v/>
      </c>
      <c r="E2869" s="106" t="s">
        <v>2406</v>
      </c>
      <c r="F2869" s="106" t="s">
        <v>2447</v>
      </c>
      <c r="G2869" s="106" t="s">
        <v>778</v>
      </c>
      <c r="H2869" s="106" t="s">
        <v>717</v>
      </c>
      <c r="I2869" s="106">
        <v>15</v>
      </c>
      <c r="J2869" s="106"/>
      <c r="K2869" s="106"/>
      <c r="L2869" s="106" t="s">
        <v>779</v>
      </c>
      <c r="M2869" s="106" t="s">
        <v>3522</v>
      </c>
      <c r="N2869" s="106">
        <v>0.38</v>
      </c>
      <c r="O2869" s="106">
        <v>1.4</v>
      </c>
      <c r="P2869" s="106" t="s">
        <v>714</v>
      </c>
      <c r="Q2869" s="107" t="s">
        <v>3652</v>
      </c>
      <c r="R2869" s="107" t="s">
        <v>73</v>
      </c>
    </row>
    <row r="2870" spans="2:18" ht="20.100000000000001" customHeight="1" x14ac:dyDescent="0.4">
      <c r="B2870" s="105" t="str">
        <f t="shared" si="133"/>
        <v/>
      </c>
      <c r="C2870" s="105" t="str">
        <f t="shared" si="134"/>
        <v/>
      </c>
      <c r="D2870" s="105" t="str">
        <f t="shared" si="135"/>
        <v/>
      </c>
      <c r="E2870" s="106" t="s">
        <v>2406</v>
      </c>
      <c r="F2870" s="106" t="s">
        <v>2447</v>
      </c>
      <c r="G2870" s="106" t="s">
        <v>778</v>
      </c>
      <c r="H2870" s="106" t="s">
        <v>706</v>
      </c>
      <c r="I2870" s="106">
        <v>16</v>
      </c>
      <c r="J2870" s="106"/>
      <c r="K2870" s="106"/>
      <c r="L2870" s="106" t="s">
        <v>1269</v>
      </c>
      <c r="M2870" s="106" t="s">
        <v>3522</v>
      </c>
      <c r="N2870" s="106">
        <v>0.38</v>
      </c>
      <c r="O2870" s="106">
        <v>1.4</v>
      </c>
      <c r="P2870" s="106" t="s">
        <v>714</v>
      </c>
      <c r="Q2870" s="107" t="s">
        <v>3653</v>
      </c>
      <c r="R2870" s="107" t="s">
        <v>73</v>
      </c>
    </row>
    <row r="2871" spans="2:18" ht="20.100000000000001" customHeight="1" x14ac:dyDescent="0.4">
      <c r="B2871" s="105" t="str">
        <f t="shared" si="133"/>
        <v/>
      </c>
      <c r="C2871" s="105" t="str">
        <f t="shared" si="134"/>
        <v/>
      </c>
      <c r="D2871" s="105" t="str">
        <f t="shared" si="135"/>
        <v/>
      </c>
      <c r="E2871" s="106" t="s">
        <v>2406</v>
      </c>
      <c r="F2871" s="106" t="s">
        <v>2447</v>
      </c>
      <c r="G2871" s="106" t="s">
        <v>778</v>
      </c>
      <c r="H2871" s="106" t="s">
        <v>698</v>
      </c>
      <c r="I2871" s="106">
        <v>15</v>
      </c>
      <c r="J2871" s="106"/>
      <c r="K2871" s="106"/>
      <c r="L2871" s="106" t="s">
        <v>1269</v>
      </c>
      <c r="M2871" s="106" t="s">
        <v>3522</v>
      </c>
      <c r="N2871" s="106">
        <v>0.38</v>
      </c>
      <c r="O2871" s="106">
        <v>1.4</v>
      </c>
      <c r="P2871" s="106" t="s">
        <v>714</v>
      </c>
      <c r="Q2871" s="107" t="s">
        <v>3654</v>
      </c>
      <c r="R2871" s="107" t="s">
        <v>73</v>
      </c>
    </row>
    <row r="2872" spans="2:18" ht="20.100000000000001" customHeight="1" x14ac:dyDescent="0.4">
      <c r="B2872" s="105" t="str">
        <f t="shared" si="133"/>
        <v/>
      </c>
      <c r="C2872" s="105" t="str">
        <f t="shared" si="134"/>
        <v/>
      </c>
      <c r="D2872" s="105" t="str">
        <f t="shared" si="135"/>
        <v/>
      </c>
      <c r="E2872" s="106" t="s">
        <v>2406</v>
      </c>
      <c r="F2872" s="106" t="s">
        <v>2447</v>
      </c>
      <c r="G2872" s="106" t="s">
        <v>778</v>
      </c>
      <c r="H2872" s="106" t="s">
        <v>717</v>
      </c>
      <c r="I2872" s="106">
        <v>14</v>
      </c>
      <c r="J2872" s="106"/>
      <c r="K2872" s="106"/>
      <c r="L2872" s="106" t="s">
        <v>1269</v>
      </c>
      <c r="M2872" s="106" t="s">
        <v>3522</v>
      </c>
      <c r="N2872" s="106">
        <v>0.38</v>
      </c>
      <c r="O2872" s="106">
        <v>1.4</v>
      </c>
      <c r="P2872" s="106" t="s">
        <v>714</v>
      </c>
      <c r="Q2872" s="107" t="s">
        <v>3655</v>
      </c>
      <c r="R2872" s="107" t="s">
        <v>73</v>
      </c>
    </row>
    <row r="2873" spans="2:18" ht="20.100000000000001" customHeight="1" x14ac:dyDescent="0.4">
      <c r="B2873" s="105" t="str">
        <f t="shared" si="133"/>
        <v/>
      </c>
      <c r="C2873" s="105" t="str">
        <f t="shared" si="134"/>
        <v/>
      </c>
      <c r="D2873" s="105" t="str">
        <f t="shared" si="135"/>
        <v/>
      </c>
      <c r="E2873" s="106" t="s">
        <v>2406</v>
      </c>
      <c r="F2873" s="106" t="s">
        <v>2447</v>
      </c>
      <c r="G2873" s="106" t="s">
        <v>782</v>
      </c>
      <c r="H2873" s="106" t="s">
        <v>706</v>
      </c>
      <c r="I2873" s="106">
        <v>16</v>
      </c>
      <c r="J2873" s="106"/>
      <c r="K2873" s="106"/>
      <c r="L2873" s="106" t="s">
        <v>783</v>
      </c>
      <c r="M2873" s="106" t="s">
        <v>3522</v>
      </c>
      <c r="N2873" s="106">
        <v>0.35</v>
      </c>
      <c r="O2873" s="106">
        <v>1.4</v>
      </c>
      <c r="P2873" s="106" t="s">
        <v>714</v>
      </c>
      <c r="Q2873" s="107" t="s">
        <v>3656</v>
      </c>
      <c r="R2873" s="107" t="s">
        <v>73</v>
      </c>
    </row>
    <row r="2874" spans="2:18" ht="20.100000000000001" customHeight="1" x14ac:dyDescent="0.4">
      <c r="B2874" s="105" t="str">
        <f t="shared" si="133"/>
        <v/>
      </c>
      <c r="C2874" s="105" t="str">
        <f t="shared" si="134"/>
        <v/>
      </c>
      <c r="D2874" s="105" t="str">
        <f t="shared" si="135"/>
        <v/>
      </c>
      <c r="E2874" s="106" t="s">
        <v>2406</v>
      </c>
      <c r="F2874" s="106" t="s">
        <v>2447</v>
      </c>
      <c r="G2874" s="106" t="s">
        <v>782</v>
      </c>
      <c r="H2874" s="106" t="s">
        <v>698</v>
      </c>
      <c r="I2874" s="106">
        <v>16</v>
      </c>
      <c r="J2874" s="106"/>
      <c r="K2874" s="106"/>
      <c r="L2874" s="106" t="s">
        <v>783</v>
      </c>
      <c r="M2874" s="106" t="s">
        <v>3522</v>
      </c>
      <c r="N2874" s="106">
        <v>0.35</v>
      </c>
      <c r="O2874" s="106">
        <v>1.4</v>
      </c>
      <c r="P2874" s="106" t="s">
        <v>714</v>
      </c>
      <c r="Q2874" s="107" t="s">
        <v>3657</v>
      </c>
      <c r="R2874" s="107" t="s">
        <v>73</v>
      </c>
    </row>
    <row r="2875" spans="2:18" ht="20.100000000000001" customHeight="1" x14ac:dyDescent="0.4">
      <c r="B2875" s="105" t="str">
        <f t="shared" si="133"/>
        <v/>
      </c>
      <c r="C2875" s="105" t="str">
        <f t="shared" si="134"/>
        <v/>
      </c>
      <c r="D2875" s="105" t="str">
        <f t="shared" si="135"/>
        <v/>
      </c>
      <c r="E2875" s="106" t="s">
        <v>2406</v>
      </c>
      <c r="F2875" s="106" t="s">
        <v>2447</v>
      </c>
      <c r="G2875" s="106" t="s">
        <v>782</v>
      </c>
      <c r="H2875" s="106" t="s">
        <v>717</v>
      </c>
      <c r="I2875" s="106">
        <v>15</v>
      </c>
      <c r="J2875" s="106"/>
      <c r="K2875" s="106"/>
      <c r="L2875" s="106" t="s">
        <v>783</v>
      </c>
      <c r="M2875" s="106" t="s">
        <v>3522</v>
      </c>
      <c r="N2875" s="106">
        <v>0.35</v>
      </c>
      <c r="O2875" s="106">
        <v>1.4</v>
      </c>
      <c r="P2875" s="106" t="s">
        <v>714</v>
      </c>
      <c r="Q2875" s="107" t="s">
        <v>3658</v>
      </c>
      <c r="R2875" s="107" t="s">
        <v>73</v>
      </c>
    </row>
    <row r="2876" spans="2:18" ht="20.100000000000001" customHeight="1" x14ac:dyDescent="0.4">
      <c r="B2876" s="105" t="str">
        <f t="shared" si="133"/>
        <v/>
      </c>
      <c r="C2876" s="105" t="str">
        <f t="shared" si="134"/>
        <v/>
      </c>
      <c r="D2876" s="105" t="str">
        <f t="shared" si="135"/>
        <v/>
      </c>
      <c r="E2876" s="106" t="s">
        <v>2406</v>
      </c>
      <c r="F2876" s="106" t="s">
        <v>2447</v>
      </c>
      <c r="G2876" s="106" t="s">
        <v>2477</v>
      </c>
      <c r="H2876" s="106" t="s">
        <v>706</v>
      </c>
      <c r="I2876" s="106">
        <v>16</v>
      </c>
      <c r="J2876" s="106"/>
      <c r="K2876" s="106"/>
      <c r="L2876" s="106" t="s">
        <v>2478</v>
      </c>
      <c r="M2876" s="106" t="s">
        <v>3522</v>
      </c>
      <c r="N2876" s="106">
        <v>0.38</v>
      </c>
      <c r="O2876" s="106">
        <v>1.4</v>
      </c>
      <c r="P2876" s="106" t="s">
        <v>714</v>
      </c>
      <c r="Q2876" s="107" t="s">
        <v>3659</v>
      </c>
      <c r="R2876" s="107" t="s">
        <v>73</v>
      </c>
    </row>
    <row r="2877" spans="2:18" ht="20.100000000000001" customHeight="1" x14ac:dyDescent="0.4">
      <c r="B2877" s="105" t="str">
        <f t="shared" si="133"/>
        <v/>
      </c>
      <c r="C2877" s="105" t="str">
        <f t="shared" si="134"/>
        <v/>
      </c>
      <c r="D2877" s="105" t="str">
        <f t="shared" si="135"/>
        <v/>
      </c>
      <c r="E2877" s="106" t="s">
        <v>2406</v>
      </c>
      <c r="F2877" s="106" t="s">
        <v>2447</v>
      </c>
      <c r="G2877" s="106" t="s">
        <v>2477</v>
      </c>
      <c r="H2877" s="106" t="s">
        <v>698</v>
      </c>
      <c r="I2877" s="106">
        <v>16</v>
      </c>
      <c r="J2877" s="106"/>
      <c r="K2877" s="106"/>
      <c r="L2877" s="106" t="s">
        <v>2478</v>
      </c>
      <c r="M2877" s="106" t="s">
        <v>3522</v>
      </c>
      <c r="N2877" s="106">
        <v>0.38</v>
      </c>
      <c r="O2877" s="106">
        <v>1.4</v>
      </c>
      <c r="P2877" s="106" t="s">
        <v>714</v>
      </c>
      <c r="Q2877" s="107" t="s">
        <v>3660</v>
      </c>
      <c r="R2877" s="107" t="s">
        <v>73</v>
      </c>
    </row>
    <row r="2878" spans="2:18" ht="20.100000000000001" customHeight="1" x14ac:dyDescent="0.4">
      <c r="B2878" s="105" t="str">
        <f t="shared" si="133"/>
        <v/>
      </c>
      <c r="C2878" s="105" t="str">
        <f t="shared" si="134"/>
        <v/>
      </c>
      <c r="D2878" s="105" t="str">
        <f t="shared" si="135"/>
        <v/>
      </c>
      <c r="E2878" s="106" t="s">
        <v>2406</v>
      </c>
      <c r="F2878" s="106" t="s">
        <v>2447</v>
      </c>
      <c r="G2878" s="106" t="s">
        <v>2477</v>
      </c>
      <c r="H2878" s="106" t="s">
        <v>717</v>
      </c>
      <c r="I2878" s="106">
        <v>16</v>
      </c>
      <c r="J2878" s="106"/>
      <c r="K2878" s="106"/>
      <c r="L2878" s="106" t="s">
        <v>2478</v>
      </c>
      <c r="M2878" s="106" t="s">
        <v>3522</v>
      </c>
      <c r="N2878" s="106">
        <v>0.38</v>
      </c>
      <c r="O2878" s="106">
        <v>1.4</v>
      </c>
      <c r="P2878" s="106" t="s">
        <v>714</v>
      </c>
      <c r="Q2878" s="107" t="s">
        <v>3661</v>
      </c>
      <c r="R2878" s="107" t="s">
        <v>73</v>
      </c>
    </row>
    <row r="2879" spans="2:18" ht="20.100000000000001" customHeight="1" x14ac:dyDescent="0.4">
      <c r="B2879" s="105" t="str">
        <f t="shared" si="133"/>
        <v/>
      </c>
      <c r="C2879" s="105" t="str">
        <f t="shared" si="134"/>
        <v/>
      </c>
      <c r="D2879" s="105" t="str">
        <f t="shared" si="135"/>
        <v/>
      </c>
      <c r="E2879" s="106" t="s">
        <v>2406</v>
      </c>
      <c r="F2879" s="106" t="s">
        <v>2447</v>
      </c>
      <c r="G2879" s="106" t="s">
        <v>2482</v>
      </c>
      <c r="H2879" s="106" t="s">
        <v>706</v>
      </c>
      <c r="I2879" s="106">
        <v>16</v>
      </c>
      <c r="J2879" s="106"/>
      <c r="K2879" s="106"/>
      <c r="L2879" s="106" t="s">
        <v>2483</v>
      </c>
      <c r="M2879" s="106" t="s">
        <v>3522</v>
      </c>
      <c r="N2879" s="106">
        <v>0.38</v>
      </c>
      <c r="O2879" s="106">
        <v>1.4</v>
      </c>
      <c r="P2879" s="106" t="s">
        <v>714</v>
      </c>
      <c r="Q2879" s="107" t="s">
        <v>3662</v>
      </c>
      <c r="R2879" s="107" t="s">
        <v>73</v>
      </c>
    </row>
    <row r="2880" spans="2:18" ht="20.100000000000001" customHeight="1" x14ac:dyDescent="0.4">
      <c r="B2880" s="105" t="str">
        <f t="shared" si="133"/>
        <v/>
      </c>
      <c r="C2880" s="105" t="str">
        <f t="shared" si="134"/>
        <v/>
      </c>
      <c r="D2880" s="105" t="str">
        <f t="shared" si="135"/>
        <v/>
      </c>
      <c r="E2880" s="106" t="s">
        <v>2406</v>
      </c>
      <c r="F2880" s="106" t="s">
        <v>2447</v>
      </c>
      <c r="G2880" s="106" t="s">
        <v>2482</v>
      </c>
      <c r="H2880" s="106" t="s">
        <v>698</v>
      </c>
      <c r="I2880" s="106">
        <v>16</v>
      </c>
      <c r="J2880" s="106"/>
      <c r="K2880" s="106"/>
      <c r="L2880" s="106" t="s">
        <v>2483</v>
      </c>
      <c r="M2880" s="106" t="s">
        <v>3522</v>
      </c>
      <c r="N2880" s="106">
        <v>0.38</v>
      </c>
      <c r="O2880" s="106">
        <v>1.4</v>
      </c>
      <c r="P2880" s="106" t="s">
        <v>714</v>
      </c>
      <c r="Q2880" s="107" t="s">
        <v>3663</v>
      </c>
      <c r="R2880" s="107" t="s">
        <v>73</v>
      </c>
    </row>
    <row r="2881" spans="2:18" ht="20.100000000000001" customHeight="1" x14ac:dyDescent="0.4">
      <c r="B2881" s="105" t="str">
        <f t="shared" si="133"/>
        <v/>
      </c>
      <c r="C2881" s="105" t="str">
        <f t="shared" si="134"/>
        <v/>
      </c>
      <c r="D2881" s="105" t="str">
        <f t="shared" si="135"/>
        <v/>
      </c>
      <c r="E2881" s="106" t="s">
        <v>2406</v>
      </c>
      <c r="F2881" s="106" t="s">
        <v>2447</v>
      </c>
      <c r="G2881" s="106" t="s">
        <v>2482</v>
      </c>
      <c r="H2881" s="106" t="s">
        <v>717</v>
      </c>
      <c r="I2881" s="106">
        <v>16</v>
      </c>
      <c r="J2881" s="106"/>
      <c r="K2881" s="106"/>
      <c r="L2881" s="106" t="s">
        <v>2483</v>
      </c>
      <c r="M2881" s="106" t="s">
        <v>3522</v>
      </c>
      <c r="N2881" s="106">
        <v>0.38</v>
      </c>
      <c r="O2881" s="106">
        <v>1.4</v>
      </c>
      <c r="P2881" s="106" t="s">
        <v>714</v>
      </c>
      <c r="Q2881" s="107" t="s">
        <v>3664</v>
      </c>
      <c r="R2881" s="107" t="s">
        <v>73</v>
      </c>
    </row>
    <row r="2882" spans="2:18" ht="20.100000000000001" customHeight="1" x14ac:dyDescent="0.4">
      <c r="B2882" s="105" t="str">
        <f t="shared" si="133"/>
        <v/>
      </c>
      <c r="C2882" s="105" t="str">
        <f t="shared" si="134"/>
        <v/>
      </c>
      <c r="D2882" s="105" t="str">
        <f t="shared" si="135"/>
        <v/>
      </c>
      <c r="E2882" s="106" t="s">
        <v>2406</v>
      </c>
      <c r="F2882" s="106" t="s">
        <v>2447</v>
      </c>
      <c r="G2882" s="106" t="s">
        <v>2437</v>
      </c>
      <c r="H2882" s="106" t="s">
        <v>706</v>
      </c>
      <c r="I2882" s="106">
        <v>16</v>
      </c>
      <c r="J2882" s="106"/>
      <c r="K2882" s="106"/>
      <c r="L2882" s="106" t="s">
        <v>2438</v>
      </c>
      <c r="M2882" s="106" t="s">
        <v>3522</v>
      </c>
      <c r="N2882" s="106">
        <v>0.38</v>
      </c>
      <c r="O2882" s="106">
        <v>1.4</v>
      </c>
      <c r="P2882" s="106" t="s">
        <v>714</v>
      </c>
      <c r="Q2882" s="107" t="s">
        <v>3665</v>
      </c>
      <c r="R2882" s="107" t="s">
        <v>73</v>
      </c>
    </row>
    <row r="2883" spans="2:18" ht="20.100000000000001" customHeight="1" x14ac:dyDescent="0.4">
      <c r="B2883" s="105" t="str">
        <f t="shared" si="133"/>
        <v/>
      </c>
      <c r="C2883" s="105" t="str">
        <f t="shared" si="134"/>
        <v/>
      </c>
      <c r="D2883" s="105" t="str">
        <f t="shared" si="135"/>
        <v/>
      </c>
      <c r="E2883" s="106" t="s">
        <v>2406</v>
      </c>
      <c r="F2883" s="106" t="s">
        <v>2447</v>
      </c>
      <c r="G2883" s="106" t="s">
        <v>2437</v>
      </c>
      <c r="H2883" s="106" t="s">
        <v>698</v>
      </c>
      <c r="I2883" s="106">
        <v>16</v>
      </c>
      <c r="J2883" s="106"/>
      <c r="K2883" s="106"/>
      <c r="L2883" s="106" t="s">
        <v>2438</v>
      </c>
      <c r="M2883" s="106" t="s">
        <v>3522</v>
      </c>
      <c r="N2883" s="106">
        <v>0.37</v>
      </c>
      <c r="O2883" s="106">
        <v>1.4</v>
      </c>
      <c r="P2883" s="106" t="s">
        <v>714</v>
      </c>
      <c r="Q2883" s="107" t="s">
        <v>3666</v>
      </c>
      <c r="R2883" s="107" t="s">
        <v>73</v>
      </c>
    </row>
    <row r="2884" spans="2:18" ht="20.100000000000001" customHeight="1" x14ac:dyDescent="0.4">
      <c r="B2884" s="105" t="str">
        <f t="shared" si="133"/>
        <v/>
      </c>
      <c r="C2884" s="105" t="str">
        <f t="shared" si="134"/>
        <v/>
      </c>
      <c r="D2884" s="105" t="str">
        <f t="shared" si="135"/>
        <v/>
      </c>
      <c r="E2884" s="106" t="s">
        <v>2406</v>
      </c>
      <c r="F2884" s="106" t="s">
        <v>2447</v>
      </c>
      <c r="G2884" s="106" t="s">
        <v>2437</v>
      </c>
      <c r="H2884" s="106" t="s">
        <v>717</v>
      </c>
      <c r="I2884" s="106">
        <v>15</v>
      </c>
      <c r="J2884" s="106"/>
      <c r="K2884" s="106"/>
      <c r="L2884" s="106" t="s">
        <v>2438</v>
      </c>
      <c r="M2884" s="106" t="s">
        <v>3522</v>
      </c>
      <c r="N2884" s="106">
        <v>0.37</v>
      </c>
      <c r="O2884" s="106">
        <v>1.4</v>
      </c>
      <c r="P2884" s="106" t="s">
        <v>714</v>
      </c>
      <c r="Q2884" s="107" t="s">
        <v>3667</v>
      </c>
      <c r="R2884" s="107" t="s">
        <v>73</v>
      </c>
    </row>
    <row r="2885" spans="2:18" ht="20.100000000000001" customHeight="1" x14ac:dyDescent="0.4">
      <c r="B2885" s="105" t="str">
        <f t="shared" si="133"/>
        <v/>
      </c>
      <c r="C2885" s="105" t="str">
        <f t="shared" si="134"/>
        <v/>
      </c>
      <c r="D2885" s="105" t="str">
        <f t="shared" si="135"/>
        <v/>
      </c>
      <c r="E2885" s="106" t="s">
        <v>2406</v>
      </c>
      <c r="F2885" s="106" t="s">
        <v>2447</v>
      </c>
      <c r="G2885" s="106" t="s">
        <v>2442</v>
      </c>
      <c r="H2885" s="106" t="s">
        <v>706</v>
      </c>
      <c r="I2885" s="106">
        <v>16</v>
      </c>
      <c r="J2885" s="106"/>
      <c r="K2885" s="106"/>
      <c r="L2885" s="106" t="s">
        <v>2443</v>
      </c>
      <c r="M2885" s="106" t="s">
        <v>3522</v>
      </c>
      <c r="N2885" s="106">
        <v>0.38</v>
      </c>
      <c r="O2885" s="106">
        <v>1.4</v>
      </c>
      <c r="P2885" s="106" t="s">
        <v>714</v>
      </c>
      <c r="Q2885" s="107" t="s">
        <v>3668</v>
      </c>
      <c r="R2885" s="107" t="s">
        <v>73</v>
      </c>
    </row>
    <row r="2886" spans="2:18" ht="20.100000000000001" customHeight="1" x14ac:dyDescent="0.4">
      <c r="B2886" s="105" t="str">
        <f t="shared" si="133"/>
        <v/>
      </c>
      <c r="C2886" s="105" t="str">
        <f t="shared" si="134"/>
        <v/>
      </c>
      <c r="D2886" s="105" t="str">
        <f t="shared" si="135"/>
        <v/>
      </c>
      <c r="E2886" s="106" t="s">
        <v>2406</v>
      </c>
      <c r="F2886" s="106" t="s">
        <v>2447</v>
      </c>
      <c r="G2886" s="106" t="s">
        <v>2442</v>
      </c>
      <c r="H2886" s="106" t="s">
        <v>698</v>
      </c>
      <c r="I2886" s="106">
        <v>16</v>
      </c>
      <c r="J2886" s="106"/>
      <c r="K2886" s="106"/>
      <c r="L2886" s="106" t="s">
        <v>2443</v>
      </c>
      <c r="M2886" s="106" t="s">
        <v>3522</v>
      </c>
      <c r="N2886" s="106">
        <v>0.37</v>
      </c>
      <c r="O2886" s="106">
        <v>1.4</v>
      </c>
      <c r="P2886" s="106" t="s">
        <v>714</v>
      </c>
      <c r="Q2886" s="107" t="s">
        <v>3669</v>
      </c>
      <c r="R2886" s="107" t="s">
        <v>73</v>
      </c>
    </row>
    <row r="2887" spans="2:18" ht="20.100000000000001" customHeight="1" x14ac:dyDescent="0.4">
      <c r="B2887" s="105" t="str">
        <f t="shared" si="133"/>
        <v/>
      </c>
      <c r="C2887" s="105" t="str">
        <f t="shared" si="134"/>
        <v/>
      </c>
      <c r="D2887" s="105" t="str">
        <f t="shared" si="135"/>
        <v/>
      </c>
      <c r="E2887" s="106" t="s">
        <v>2406</v>
      </c>
      <c r="F2887" s="106" t="s">
        <v>2447</v>
      </c>
      <c r="G2887" s="106" t="s">
        <v>2442</v>
      </c>
      <c r="H2887" s="106" t="s">
        <v>717</v>
      </c>
      <c r="I2887" s="106">
        <v>15</v>
      </c>
      <c r="J2887" s="106"/>
      <c r="K2887" s="106"/>
      <c r="L2887" s="106" t="s">
        <v>2443</v>
      </c>
      <c r="M2887" s="106" t="s">
        <v>3522</v>
      </c>
      <c r="N2887" s="106">
        <v>0.37</v>
      </c>
      <c r="O2887" s="106">
        <v>1.4</v>
      </c>
      <c r="P2887" s="106" t="s">
        <v>714</v>
      </c>
      <c r="Q2887" s="107" t="s">
        <v>3670</v>
      </c>
      <c r="R2887" s="107" t="s">
        <v>73</v>
      </c>
    </row>
    <row r="2888" spans="2:18" ht="20.100000000000001" customHeight="1" x14ac:dyDescent="0.4">
      <c r="B2888" s="105" t="str">
        <f t="shared" si="133"/>
        <v/>
      </c>
      <c r="C2888" s="105" t="str">
        <f t="shared" si="134"/>
        <v/>
      </c>
      <c r="D2888" s="105" t="str">
        <f t="shared" si="135"/>
        <v/>
      </c>
      <c r="E2888" s="106" t="s">
        <v>2406</v>
      </c>
      <c r="F2888" s="106" t="s">
        <v>2906</v>
      </c>
      <c r="G2888" s="106" t="s">
        <v>697</v>
      </c>
      <c r="H2888" s="106" t="s">
        <v>707</v>
      </c>
      <c r="I2888" s="106">
        <v>16</v>
      </c>
      <c r="J2888" s="106"/>
      <c r="K2888" s="106"/>
      <c r="L2888" s="106" t="s">
        <v>799</v>
      </c>
      <c r="M2888" s="106" t="s">
        <v>3522</v>
      </c>
      <c r="N2888" s="106">
        <v>0.43</v>
      </c>
      <c r="O2888" s="106">
        <v>1.4</v>
      </c>
      <c r="P2888" s="106" t="s">
        <v>714</v>
      </c>
      <c r="Q2888" s="107" t="s">
        <v>3671</v>
      </c>
      <c r="R2888" s="107" t="s">
        <v>73</v>
      </c>
    </row>
    <row r="2889" spans="2:18" ht="20.100000000000001" customHeight="1" x14ac:dyDescent="0.4">
      <c r="B2889" s="105" t="str">
        <f t="shared" si="133"/>
        <v/>
      </c>
      <c r="C2889" s="105" t="str">
        <f t="shared" si="134"/>
        <v/>
      </c>
      <c r="D2889" s="105" t="str">
        <f t="shared" si="135"/>
        <v/>
      </c>
      <c r="E2889" s="106" t="s">
        <v>2406</v>
      </c>
      <c r="F2889" s="106" t="s">
        <v>2906</v>
      </c>
      <c r="G2889" s="106" t="s">
        <v>697</v>
      </c>
      <c r="H2889" s="106" t="s">
        <v>1817</v>
      </c>
      <c r="I2889" s="106">
        <v>16</v>
      </c>
      <c r="J2889" s="106"/>
      <c r="K2889" s="106"/>
      <c r="L2889" s="106" t="s">
        <v>799</v>
      </c>
      <c r="M2889" s="106" t="s">
        <v>3522</v>
      </c>
      <c r="N2889" s="106">
        <v>0.43</v>
      </c>
      <c r="O2889" s="106">
        <v>1.4</v>
      </c>
      <c r="P2889" s="106" t="s">
        <v>714</v>
      </c>
      <c r="Q2889" s="107" t="s">
        <v>3672</v>
      </c>
      <c r="R2889" s="107" t="s">
        <v>73</v>
      </c>
    </row>
    <row r="2890" spans="2:18" ht="20.100000000000001" customHeight="1" x14ac:dyDescent="0.4">
      <c r="B2890" s="105" t="str">
        <f t="shared" si="133"/>
        <v/>
      </c>
      <c r="C2890" s="105" t="str">
        <f t="shared" si="134"/>
        <v/>
      </c>
      <c r="D2890" s="105" t="str">
        <f t="shared" si="135"/>
        <v/>
      </c>
      <c r="E2890" s="106" t="s">
        <v>2406</v>
      </c>
      <c r="F2890" s="106" t="s">
        <v>2906</v>
      </c>
      <c r="G2890" s="106" t="s">
        <v>697</v>
      </c>
      <c r="H2890" s="106" t="s">
        <v>1817</v>
      </c>
      <c r="I2890" s="106">
        <v>16</v>
      </c>
      <c r="J2890" s="106"/>
      <c r="K2890" s="106"/>
      <c r="L2890" s="106" t="s">
        <v>802</v>
      </c>
      <c r="M2890" s="106" t="s">
        <v>3522</v>
      </c>
      <c r="N2890" s="106">
        <v>0.42</v>
      </c>
      <c r="O2890" s="106">
        <v>1.4</v>
      </c>
      <c r="P2890" s="106" t="s">
        <v>714</v>
      </c>
      <c r="Q2890" s="107" t="s">
        <v>3673</v>
      </c>
      <c r="R2890" s="107" t="s">
        <v>73</v>
      </c>
    </row>
    <row r="2891" spans="2:18" ht="20.100000000000001" customHeight="1" x14ac:dyDescent="0.4">
      <c r="B2891" s="105" t="str">
        <f t="shared" si="133"/>
        <v/>
      </c>
      <c r="C2891" s="105" t="str">
        <f t="shared" si="134"/>
        <v/>
      </c>
      <c r="D2891" s="105" t="str">
        <f t="shared" si="135"/>
        <v/>
      </c>
      <c r="E2891" s="106" t="s">
        <v>2406</v>
      </c>
      <c r="F2891" s="106" t="s">
        <v>2906</v>
      </c>
      <c r="G2891" s="106" t="s">
        <v>710</v>
      </c>
      <c r="H2891" s="106" t="s">
        <v>711</v>
      </c>
      <c r="I2891" s="106">
        <v>16</v>
      </c>
      <c r="J2891" s="106"/>
      <c r="K2891" s="106"/>
      <c r="L2891" s="106" t="s">
        <v>799</v>
      </c>
      <c r="M2891" s="106" t="s">
        <v>3522</v>
      </c>
      <c r="N2891" s="106">
        <v>0.43</v>
      </c>
      <c r="O2891" s="106">
        <v>1.4</v>
      </c>
      <c r="P2891" s="106" t="s">
        <v>714</v>
      </c>
      <c r="Q2891" s="107" t="s">
        <v>3674</v>
      </c>
      <c r="R2891" s="107" t="s">
        <v>73</v>
      </c>
    </row>
    <row r="2892" spans="2:18" ht="20.100000000000001" customHeight="1" x14ac:dyDescent="0.4">
      <c r="B2892" s="105" t="str">
        <f t="shared" si="133"/>
        <v/>
      </c>
      <c r="C2892" s="105" t="str">
        <f t="shared" si="134"/>
        <v/>
      </c>
      <c r="D2892" s="105" t="str">
        <f t="shared" si="135"/>
        <v/>
      </c>
      <c r="E2892" s="106" t="s">
        <v>2406</v>
      </c>
      <c r="F2892" s="106" t="s">
        <v>2906</v>
      </c>
      <c r="G2892" s="106" t="s">
        <v>710</v>
      </c>
      <c r="H2892" s="106" t="s">
        <v>711</v>
      </c>
      <c r="I2892" s="106">
        <v>16</v>
      </c>
      <c r="J2892" s="106"/>
      <c r="K2892" s="106"/>
      <c r="L2892" s="106" t="s">
        <v>802</v>
      </c>
      <c r="M2892" s="106" t="s">
        <v>3522</v>
      </c>
      <c r="N2892" s="106">
        <v>0.42</v>
      </c>
      <c r="O2892" s="106">
        <v>1.4</v>
      </c>
      <c r="P2892" s="106" t="s">
        <v>714</v>
      </c>
      <c r="Q2892" s="107" t="s">
        <v>3675</v>
      </c>
      <c r="R2892" s="107" t="s">
        <v>73</v>
      </c>
    </row>
    <row r="2893" spans="2:18" ht="20.100000000000001" customHeight="1" x14ac:dyDescent="0.4">
      <c r="B2893" s="105" t="str">
        <f t="shared" si="133"/>
        <v/>
      </c>
      <c r="C2893" s="105" t="str">
        <f t="shared" si="134"/>
        <v/>
      </c>
      <c r="D2893" s="105" t="str">
        <f t="shared" si="135"/>
        <v/>
      </c>
      <c r="E2893" s="106" t="s">
        <v>2406</v>
      </c>
      <c r="F2893" s="106" t="s">
        <v>2906</v>
      </c>
      <c r="G2893" s="106" t="s">
        <v>710</v>
      </c>
      <c r="H2893" s="106" t="s">
        <v>1098</v>
      </c>
      <c r="I2893" s="106">
        <v>16</v>
      </c>
      <c r="J2893" s="106"/>
      <c r="K2893" s="106"/>
      <c r="L2893" s="106" t="s">
        <v>819</v>
      </c>
      <c r="M2893" s="106" t="s">
        <v>3522</v>
      </c>
      <c r="N2893" s="106">
        <v>0.42</v>
      </c>
      <c r="O2893" s="106">
        <v>1.4</v>
      </c>
      <c r="P2893" s="106" t="s">
        <v>714</v>
      </c>
      <c r="Q2893" s="107" t="s">
        <v>3676</v>
      </c>
      <c r="R2893" s="107" t="s">
        <v>73</v>
      </c>
    </row>
    <row r="2894" spans="2:18" ht="20.100000000000001" customHeight="1" x14ac:dyDescent="0.4">
      <c r="B2894" s="105" t="str">
        <f t="shared" si="133"/>
        <v/>
      </c>
      <c r="C2894" s="105" t="str">
        <f t="shared" si="134"/>
        <v/>
      </c>
      <c r="D2894" s="105" t="str">
        <f t="shared" si="135"/>
        <v/>
      </c>
      <c r="E2894" s="106" t="s">
        <v>2406</v>
      </c>
      <c r="F2894" s="106" t="s">
        <v>2906</v>
      </c>
      <c r="G2894" s="106" t="s">
        <v>721</v>
      </c>
      <c r="H2894" s="106" t="s">
        <v>722</v>
      </c>
      <c r="I2894" s="106">
        <v>16</v>
      </c>
      <c r="J2894" s="106"/>
      <c r="K2894" s="106"/>
      <c r="L2894" s="106" t="s">
        <v>799</v>
      </c>
      <c r="M2894" s="106" t="s">
        <v>3522</v>
      </c>
      <c r="N2894" s="106">
        <v>0.42</v>
      </c>
      <c r="O2894" s="106">
        <v>1.4</v>
      </c>
      <c r="P2894" s="106" t="s">
        <v>714</v>
      </c>
      <c r="Q2894" s="107" t="s">
        <v>3677</v>
      </c>
      <c r="R2894" s="107" t="s">
        <v>73</v>
      </c>
    </row>
    <row r="2895" spans="2:18" ht="20.100000000000001" customHeight="1" x14ac:dyDescent="0.4">
      <c r="B2895" s="105" t="str">
        <f t="shared" si="133"/>
        <v/>
      </c>
      <c r="C2895" s="105" t="str">
        <f t="shared" si="134"/>
        <v/>
      </c>
      <c r="D2895" s="105" t="str">
        <f t="shared" si="135"/>
        <v/>
      </c>
      <c r="E2895" s="106" t="s">
        <v>2406</v>
      </c>
      <c r="F2895" s="106" t="s">
        <v>2906</v>
      </c>
      <c r="G2895" s="106" t="s">
        <v>721</v>
      </c>
      <c r="H2895" s="106" t="s">
        <v>722</v>
      </c>
      <c r="I2895" s="106">
        <v>16</v>
      </c>
      <c r="J2895" s="106"/>
      <c r="K2895" s="106"/>
      <c r="L2895" s="106" t="s">
        <v>802</v>
      </c>
      <c r="M2895" s="106" t="s">
        <v>3522</v>
      </c>
      <c r="N2895" s="106">
        <v>0.42</v>
      </c>
      <c r="O2895" s="106">
        <v>1.4</v>
      </c>
      <c r="P2895" s="106" t="s">
        <v>714</v>
      </c>
      <c r="Q2895" s="107" t="s">
        <v>3678</v>
      </c>
      <c r="R2895" s="107" t="s">
        <v>73</v>
      </c>
    </row>
    <row r="2896" spans="2:18" ht="20.100000000000001" customHeight="1" x14ac:dyDescent="0.4">
      <c r="B2896" s="105" t="str">
        <f t="shared" si="133"/>
        <v/>
      </c>
      <c r="C2896" s="105" t="str">
        <f t="shared" si="134"/>
        <v/>
      </c>
      <c r="D2896" s="105" t="str">
        <f t="shared" si="135"/>
        <v/>
      </c>
      <c r="E2896" s="106" t="s">
        <v>2406</v>
      </c>
      <c r="F2896" s="106" t="s">
        <v>2906</v>
      </c>
      <c r="G2896" s="106" t="s">
        <v>773</v>
      </c>
      <c r="H2896" s="106" t="s">
        <v>774</v>
      </c>
      <c r="I2896" s="106">
        <v>16</v>
      </c>
      <c r="J2896" s="106"/>
      <c r="K2896" s="106"/>
      <c r="L2896" s="106" t="s">
        <v>799</v>
      </c>
      <c r="M2896" s="106" t="s">
        <v>3522</v>
      </c>
      <c r="N2896" s="106">
        <v>0.4</v>
      </c>
      <c r="O2896" s="106">
        <v>1.4</v>
      </c>
      <c r="P2896" s="106" t="s">
        <v>714</v>
      </c>
      <c r="Q2896" s="107" t="s">
        <v>3679</v>
      </c>
      <c r="R2896" s="107" t="s">
        <v>73</v>
      </c>
    </row>
    <row r="2897" spans="2:18" ht="20.100000000000001" customHeight="1" x14ac:dyDescent="0.4">
      <c r="B2897" s="105" t="str">
        <f t="shared" ref="B2897:B2960" si="136">IF(OR($C$11="",$C$12=""),"",IFERROR(IF(AND($U$23&lt;&gt;R2897,$V$23&lt;&gt;R2897),"－",IF(AND(COUNTIF($C$11,"*樹脂スペーサー*")&gt;0,OR(M2897="空気",F2897="一般",F2897="一般ＰＧ")),"－",IF(AND($W$26&gt;0,$W$26&gt;=O2897),$U$26,IF(AND($W$27&gt;0,$W$27&gt;=O2897),$U$27,IF(AND($W$28&gt;0,$W$28&gt;=O2897),$U$28,IF(AND($W$29&gt;0,$W$29&gt;=O2897),$U$29,IF(AND($W$30&gt;0,$W$30&gt;=O2897),$U$30,IF(AND($W$31&gt;0,$W$31&gt;=O2897),$U$31,IF(AND($W$32&gt;0,$W$32&gt;=O2897),$U$32,"－"))))))))),"－"))</f>
        <v/>
      </c>
      <c r="C2897" s="105" t="str">
        <f t="shared" ref="C2897:C2960" si="137">IF(B2897="","",IF(B2897&lt;&gt;"－",VLOOKUP(B2897,$U$26:$V$32,2,FALSE),"－"))</f>
        <v/>
      </c>
      <c r="D2897" s="105" t="str">
        <f t="shared" ref="D2897:D2960" si="138">IF($H$10="","",IF($V$39&lt;&gt;"断熱等","－",IF(AND(COUNTIF($V$35,"*樹脂スペーサー*")&gt;0,OR(M2897="空気",F2897="一般",F2897="一般ＰＧ")),"－",IF(AND($V$36&lt;&gt;R2897,$W$36&lt;&gt;R2897),"－",IF(MID($H$10,10,1)="Z",IF(N2897&lt;=0.65,"○","－"),IF($V$37&gt;=O2897,"○","－"))))))</f>
        <v/>
      </c>
      <c r="E2897" s="106" t="s">
        <v>2406</v>
      </c>
      <c r="F2897" s="106" t="s">
        <v>2906</v>
      </c>
      <c r="G2897" s="106" t="s">
        <v>773</v>
      </c>
      <c r="H2897" s="106" t="s">
        <v>774</v>
      </c>
      <c r="I2897" s="106">
        <v>16</v>
      </c>
      <c r="J2897" s="106"/>
      <c r="K2897" s="106"/>
      <c r="L2897" s="106" t="s">
        <v>802</v>
      </c>
      <c r="M2897" s="106" t="s">
        <v>3522</v>
      </c>
      <c r="N2897" s="106">
        <v>0.4</v>
      </c>
      <c r="O2897" s="106">
        <v>1.4</v>
      </c>
      <c r="P2897" s="106" t="s">
        <v>714</v>
      </c>
      <c r="Q2897" s="107" t="s">
        <v>3680</v>
      </c>
      <c r="R2897" s="107" t="s">
        <v>73</v>
      </c>
    </row>
    <row r="2898" spans="2:18" ht="20.100000000000001" customHeight="1" x14ac:dyDescent="0.4">
      <c r="B2898" s="105" t="str">
        <f t="shared" si="136"/>
        <v/>
      </c>
      <c r="C2898" s="105" t="str">
        <f t="shared" si="137"/>
        <v/>
      </c>
      <c r="D2898" s="105" t="str">
        <f t="shared" si="138"/>
        <v/>
      </c>
      <c r="E2898" s="106" t="s">
        <v>2406</v>
      </c>
      <c r="F2898" s="106" t="s">
        <v>2906</v>
      </c>
      <c r="G2898" s="106" t="s">
        <v>773</v>
      </c>
      <c r="H2898" s="106" t="s">
        <v>1266</v>
      </c>
      <c r="I2898" s="106">
        <v>16</v>
      </c>
      <c r="J2898" s="106"/>
      <c r="K2898" s="106"/>
      <c r="L2898" s="106" t="s">
        <v>799</v>
      </c>
      <c r="M2898" s="106" t="s">
        <v>3522</v>
      </c>
      <c r="N2898" s="106">
        <v>0.4</v>
      </c>
      <c r="O2898" s="106">
        <v>1.4</v>
      </c>
      <c r="P2898" s="106" t="s">
        <v>714</v>
      </c>
      <c r="Q2898" s="107" t="s">
        <v>3681</v>
      </c>
      <c r="R2898" s="107" t="s">
        <v>73</v>
      </c>
    </row>
    <row r="2899" spans="2:18" ht="20.100000000000001" customHeight="1" x14ac:dyDescent="0.4">
      <c r="B2899" s="105" t="str">
        <f t="shared" si="136"/>
        <v/>
      </c>
      <c r="C2899" s="105" t="str">
        <f t="shared" si="137"/>
        <v/>
      </c>
      <c r="D2899" s="105" t="str">
        <f t="shared" si="138"/>
        <v/>
      </c>
      <c r="E2899" s="106" t="s">
        <v>2406</v>
      </c>
      <c r="F2899" s="106" t="s">
        <v>2906</v>
      </c>
      <c r="G2899" s="106" t="s">
        <v>773</v>
      </c>
      <c r="H2899" s="106" t="s">
        <v>1266</v>
      </c>
      <c r="I2899" s="106">
        <v>15</v>
      </c>
      <c r="J2899" s="106"/>
      <c r="K2899" s="106"/>
      <c r="L2899" s="106" t="s">
        <v>802</v>
      </c>
      <c r="M2899" s="106" t="s">
        <v>3522</v>
      </c>
      <c r="N2899" s="106">
        <v>0.4</v>
      </c>
      <c r="O2899" s="106">
        <v>1.4</v>
      </c>
      <c r="P2899" s="106" t="s">
        <v>714</v>
      </c>
      <c r="Q2899" s="107" t="s">
        <v>3682</v>
      </c>
      <c r="R2899" s="107" t="s">
        <v>73</v>
      </c>
    </row>
    <row r="2900" spans="2:18" ht="20.100000000000001" customHeight="1" x14ac:dyDescent="0.4">
      <c r="B2900" s="105" t="str">
        <f t="shared" si="136"/>
        <v/>
      </c>
      <c r="C2900" s="105" t="str">
        <f t="shared" si="137"/>
        <v/>
      </c>
      <c r="D2900" s="105" t="str">
        <f t="shared" si="138"/>
        <v/>
      </c>
      <c r="E2900" s="106" t="s">
        <v>2406</v>
      </c>
      <c r="F2900" s="106" t="s">
        <v>2906</v>
      </c>
      <c r="G2900" s="106" t="s">
        <v>778</v>
      </c>
      <c r="H2900" s="106" t="s">
        <v>779</v>
      </c>
      <c r="I2900" s="106">
        <v>16</v>
      </c>
      <c r="J2900" s="106"/>
      <c r="K2900" s="106"/>
      <c r="L2900" s="106" t="s">
        <v>799</v>
      </c>
      <c r="M2900" s="106" t="s">
        <v>3522</v>
      </c>
      <c r="N2900" s="106">
        <v>0.4</v>
      </c>
      <c r="O2900" s="106">
        <v>1.4</v>
      </c>
      <c r="P2900" s="106" t="s">
        <v>714</v>
      </c>
      <c r="Q2900" s="107" t="s">
        <v>3683</v>
      </c>
      <c r="R2900" s="107" t="s">
        <v>73</v>
      </c>
    </row>
    <row r="2901" spans="2:18" ht="20.100000000000001" customHeight="1" x14ac:dyDescent="0.4">
      <c r="B2901" s="105" t="str">
        <f t="shared" si="136"/>
        <v/>
      </c>
      <c r="C2901" s="105" t="str">
        <f t="shared" si="137"/>
        <v/>
      </c>
      <c r="D2901" s="105" t="str">
        <f t="shared" si="138"/>
        <v/>
      </c>
      <c r="E2901" s="106" t="s">
        <v>2406</v>
      </c>
      <c r="F2901" s="106" t="s">
        <v>2906</v>
      </c>
      <c r="G2901" s="106" t="s">
        <v>778</v>
      </c>
      <c r="H2901" s="106" t="s">
        <v>779</v>
      </c>
      <c r="I2901" s="106">
        <v>16</v>
      </c>
      <c r="J2901" s="106"/>
      <c r="K2901" s="106"/>
      <c r="L2901" s="106" t="s">
        <v>802</v>
      </c>
      <c r="M2901" s="106" t="s">
        <v>3522</v>
      </c>
      <c r="N2901" s="106">
        <v>0.4</v>
      </c>
      <c r="O2901" s="106">
        <v>1.4</v>
      </c>
      <c r="P2901" s="106" t="s">
        <v>714</v>
      </c>
      <c r="Q2901" s="107" t="s">
        <v>3684</v>
      </c>
      <c r="R2901" s="107" t="s">
        <v>73</v>
      </c>
    </row>
    <row r="2902" spans="2:18" ht="20.100000000000001" customHeight="1" x14ac:dyDescent="0.4">
      <c r="B2902" s="105" t="str">
        <f t="shared" si="136"/>
        <v/>
      </c>
      <c r="C2902" s="105" t="str">
        <f t="shared" si="137"/>
        <v/>
      </c>
      <c r="D2902" s="105" t="str">
        <f t="shared" si="138"/>
        <v/>
      </c>
      <c r="E2902" s="106" t="s">
        <v>2406</v>
      </c>
      <c r="F2902" s="106" t="s">
        <v>2906</v>
      </c>
      <c r="G2902" s="106" t="s">
        <v>778</v>
      </c>
      <c r="H2902" s="106" t="s">
        <v>1269</v>
      </c>
      <c r="I2902" s="106">
        <v>16</v>
      </c>
      <c r="J2902" s="106"/>
      <c r="K2902" s="106"/>
      <c r="L2902" s="106" t="s">
        <v>799</v>
      </c>
      <c r="M2902" s="106" t="s">
        <v>3522</v>
      </c>
      <c r="N2902" s="106">
        <v>0.4</v>
      </c>
      <c r="O2902" s="106">
        <v>1.4</v>
      </c>
      <c r="P2902" s="106" t="s">
        <v>714</v>
      </c>
      <c r="Q2902" s="107" t="s">
        <v>3685</v>
      </c>
      <c r="R2902" s="107" t="s">
        <v>73</v>
      </c>
    </row>
    <row r="2903" spans="2:18" ht="20.100000000000001" customHeight="1" x14ac:dyDescent="0.4">
      <c r="B2903" s="105" t="str">
        <f t="shared" si="136"/>
        <v/>
      </c>
      <c r="C2903" s="105" t="str">
        <f t="shared" si="137"/>
        <v/>
      </c>
      <c r="D2903" s="105" t="str">
        <f t="shared" si="138"/>
        <v/>
      </c>
      <c r="E2903" s="106" t="s">
        <v>2406</v>
      </c>
      <c r="F2903" s="106" t="s">
        <v>2906</v>
      </c>
      <c r="G2903" s="106" t="s">
        <v>778</v>
      </c>
      <c r="H2903" s="106" t="s">
        <v>1269</v>
      </c>
      <c r="I2903" s="106">
        <v>15</v>
      </c>
      <c r="J2903" s="106"/>
      <c r="K2903" s="106"/>
      <c r="L2903" s="106" t="s">
        <v>802</v>
      </c>
      <c r="M2903" s="106" t="s">
        <v>3522</v>
      </c>
      <c r="N2903" s="106">
        <v>0.4</v>
      </c>
      <c r="O2903" s="106">
        <v>1.4</v>
      </c>
      <c r="P2903" s="106" t="s">
        <v>714</v>
      </c>
      <c r="Q2903" s="107" t="s">
        <v>3686</v>
      </c>
      <c r="R2903" s="107" t="s">
        <v>73</v>
      </c>
    </row>
    <row r="2904" spans="2:18" ht="20.100000000000001" customHeight="1" x14ac:dyDescent="0.4">
      <c r="B2904" s="105" t="str">
        <f t="shared" si="136"/>
        <v/>
      </c>
      <c r="C2904" s="105" t="str">
        <f t="shared" si="137"/>
        <v/>
      </c>
      <c r="D2904" s="105" t="str">
        <f t="shared" si="138"/>
        <v/>
      </c>
      <c r="E2904" s="106" t="s">
        <v>2406</v>
      </c>
      <c r="F2904" s="106" t="s">
        <v>2906</v>
      </c>
      <c r="G2904" s="106" t="s">
        <v>782</v>
      </c>
      <c r="H2904" s="106" t="s">
        <v>783</v>
      </c>
      <c r="I2904" s="106">
        <v>16</v>
      </c>
      <c r="J2904" s="106"/>
      <c r="K2904" s="106"/>
      <c r="L2904" s="106" t="s">
        <v>799</v>
      </c>
      <c r="M2904" s="106" t="s">
        <v>3522</v>
      </c>
      <c r="N2904" s="106">
        <v>0.28999999999999998</v>
      </c>
      <c r="O2904" s="106">
        <v>1.4</v>
      </c>
      <c r="P2904" s="106" t="s">
        <v>714</v>
      </c>
      <c r="Q2904" s="107" t="s">
        <v>3687</v>
      </c>
      <c r="R2904" s="107" t="s">
        <v>73</v>
      </c>
    </row>
    <row r="2905" spans="2:18" ht="20.100000000000001" customHeight="1" x14ac:dyDescent="0.4">
      <c r="B2905" s="105" t="str">
        <f t="shared" si="136"/>
        <v/>
      </c>
      <c r="C2905" s="105" t="str">
        <f t="shared" si="137"/>
        <v/>
      </c>
      <c r="D2905" s="105" t="str">
        <f t="shared" si="138"/>
        <v/>
      </c>
      <c r="E2905" s="106" t="s">
        <v>2406</v>
      </c>
      <c r="F2905" s="106" t="s">
        <v>2906</v>
      </c>
      <c r="G2905" s="106" t="s">
        <v>782</v>
      </c>
      <c r="H2905" s="106" t="s">
        <v>783</v>
      </c>
      <c r="I2905" s="106">
        <v>16</v>
      </c>
      <c r="J2905" s="106"/>
      <c r="K2905" s="106"/>
      <c r="L2905" s="106" t="s">
        <v>802</v>
      </c>
      <c r="M2905" s="106" t="s">
        <v>3522</v>
      </c>
      <c r="N2905" s="106">
        <v>0.28999999999999998</v>
      </c>
      <c r="O2905" s="106">
        <v>1.4</v>
      </c>
      <c r="P2905" s="106" t="s">
        <v>714</v>
      </c>
      <c r="Q2905" s="107" t="s">
        <v>3688</v>
      </c>
      <c r="R2905" s="107" t="s">
        <v>73</v>
      </c>
    </row>
    <row r="2906" spans="2:18" ht="20.100000000000001" customHeight="1" x14ac:dyDescent="0.4">
      <c r="B2906" s="105" t="str">
        <f t="shared" si="136"/>
        <v/>
      </c>
      <c r="C2906" s="105" t="str">
        <f t="shared" si="137"/>
        <v/>
      </c>
      <c r="D2906" s="105" t="str">
        <f t="shared" si="138"/>
        <v/>
      </c>
      <c r="E2906" s="106" t="s">
        <v>2406</v>
      </c>
      <c r="F2906" s="106" t="s">
        <v>2906</v>
      </c>
      <c r="G2906" s="106" t="s">
        <v>2477</v>
      </c>
      <c r="H2906" s="106" t="s">
        <v>799</v>
      </c>
      <c r="I2906" s="106">
        <v>16</v>
      </c>
      <c r="J2906" s="106"/>
      <c r="K2906" s="106"/>
      <c r="L2906" s="106" t="s">
        <v>2478</v>
      </c>
      <c r="M2906" s="106" t="s">
        <v>3522</v>
      </c>
      <c r="N2906" s="106">
        <v>0.37</v>
      </c>
      <c r="O2906" s="106">
        <v>1.4</v>
      </c>
      <c r="P2906" s="106" t="s">
        <v>714</v>
      </c>
      <c r="Q2906" s="107" t="s">
        <v>3689</v>
      </c>
      <c r="R2906" s="107" t="s">
        <v>73</v>
      </c>
    </row>
    <row r="2907" spans="2:18" ht="20.100000000000001" customHeight="1" x14ac:dyDescent="0.4">
      <c r="B2907" s="105" t="str">
        <f t="shared" si="136"/>
        <v/>
      </c>
      <c r="C2907" s="105" t="str">
        <f t="shared" si="137"/>
        <v/>
      </c>
      <c r="D2907" s="105" t="str">
        <f t="shared" si="138"/>
        <v/>
      </c>
      <c r="E2907" s="106" t="s">
        <v>2406</v>
      </c>
      <c r="F2907" s="106" t="s">
        <v>2906</v>
      </c>
      <c r="G2907" s="106" t="s">
        <v>2477</v>
      </c>
      <c r="H2907" s="106" t="s">
        <v>802</v>
      </c>
      <c r="I2907" s="106">
        <v>16</v>
      </c>
      <c r="J2907" s="106"/>
      <c r="K2907" s="106"/>
      <c r="L2907" s="106" t="s">
        <v>2478</v>
      </c>
      <c r="M2907" s="106" t="s">
        <v>3522</v>
      </c>
      <c r="N2907" s="106">
        <v>0.37</v>
      </c>
      <c r="O2907" s="106">
        <v>1.4</v>
      </c>
      <c r="P2907" s="106" t="s">
        <v>714</v>
      </c>
      <c r="Q2907" s="107" t="s">
        <v>3690</v>
      </c>
      <c r="R2907" s="107" t="s">
        <v>73</v>
      </c>
    </row>
    <row r="2908" spans="2:18" ht="20.100000000000001" customHeight="1" x14ac:dyDescent="0.4">
      <c r="B2908" s="105" t="str">
        <f t="shared" si="136"/>
        <v/>
      </c>
      <c r="C2908" s="105" t="str">
        <f t="shared" si="137"/>
        <v/>
      </c>
      <c r="D2908" s="105" t="str">
        <f t="shared" si="138"/>
        <v/>
      </c>
      <c r="E2908" s="106" t="s">
        <v>2406</v>
      </c>
      <c r="F2908" s="106" t="s">
        <v>2906</v>
      </c>
      <c r="G2908" s="106" t="s">
        <v>2482</v>
      </c>
      <c r="H2908" s="106" t="s">
        <v>799</v>
      </c>
      <c r="I2908" s="106">
        <v>16</v>
      </c>
      <c r="J2908" s="106"/>
      <c r="K2908" s="106"/>
      <c r="L2908" s="106" t="s">
        <v>2483</v>
      </c>
      <c r="M2908" s="106" t="s">
        <v>3522</v>
      </c>
      <c r="N2908" s="106">
        <v>0.37</v>
      </c>
      <c r="O2908" s="106">
        <v>1.4</v>
      </c>
      <c r="P2908" s="106" t="s">
        <v>714</v>
      </c>
      <c r="Q2908" s="107" t="s">
        <v>3691</v>
      </c>
      <c r="R2908" s="107" t="s">
        <v>73</v>
      </c>
    </row>
    <row r="2909" spans="2:18" ht="20.100000000000001" customHeight="1" x14ac:dyDescent="0.4">
      <c r="B2909" s="105" t="str">
        <f t="shared" si="136"/>
        <v/>
      </c>
      <c r="C2909" s="105" t="str">
        <f t="shared" si="137"/>
        <v/>
      </c>
      <c r="D2909" s="105" t="str">
        <f t="shared" si="138"/>
        <v/>
      </c>
      <c r="E2909" s="106" t="s">
        <v>2406</v>
      </c>
      <c r="F2909" s="106" t="s">
        <v>2906</v>
      </c>
      <c r="G2909" s="106" t="s">
        <v>2482</v>
      </c>
      <c r="H2909" s="106" t="s">
        <v>802</v>
      </c>
      <c r="I2909" s="106">
        <v>16</v>
      </c>
      <c r="J2909" s="106"/>
      <c r="K2909" s="106"/>
      <c r="L2909" s="106" t="s">
        <v>2483</v>
      </c>
      <c r="M2909" s="106" t="s">
        <v>3522</v>
      </c>
      <c r="N2909" s="106">
        <v>0.37</v>
      </c>
      <c r="O2909" s="106">
        <v>1.4</v>
      </c>
      <c r="P2909" s="106" t="s">
        <v>714</v>
      </c>
      <c r="Q2909" s="107" t="s">
        <v>3692</v>
      </c>
      <c r="R2909" s="107" t="s">
        <v>73</v>
      </c>
    </row>
    <row r="2910" spans="2:18" ht="20.100000000000001" customHeight="1" x14ac:dyDescent="0.4">
      <c r="B2910" s="105" t="str">
        <f t="shared" si="136"/>
        <v/>
      </c>
      <c r="C2910" s="105" t="str">
        <f t="shared" si="137"/>
        <v/>
      </c>
      <c r="D2910" s="105" t="str">
        <f t="shared" si="138"/>
        <v/>
      </c>
      <c r="E2910" s="106" t="s">
        <v>2406</v>
      </c>
      <c r="F2910" s="106" t="s">
        <v>2906</v>
      </c>
      <c r="G2910" s="106" t="s">
        <v>2437</v>
      </c>
      <c r="H2910" s="106" t="s">
        <v>2438</v>
      </c>
      <c r="I2910" s="106">
        <v>16</v>
      </c>
      <c r="J2910" s="106"/>
      <c r="K2910" s="106"/>
      <c r="L2910" s="106" t="s">
        <v>799</v>
      </c>
      <c r="M2910" s="106" t="s">
        <v>3522</v>
      </c>
      <c r="N2910" s="106">
        <v>0.39</v>
      </c>
      <c r="O2910" s="106">
        <v>1.4</v>
      </c>
      <c r="P2910" s="106" t="s">
        <v>714</v>
      </c>
      <c r="Q2910" s="107" t="s">
        <v>3693</v>
      </c>
      <c r="R2910" s="107" t="s">
        <v>73</v>
      </c>
    </row>
    <row r="2911" spans="2:18" ht="20.100000000000001" customHeight="1" x14ac:dyDescent="0.4">
      <c r="B2911" s="105" t="str">
        <f t="shared" si="136"/>
        <v/>
      </c>
      <c r="C2911" s="105" t="str">
        <f t="shared" si="137"/>
        <v/>
      </c>
      <c r="D2911" s="105" t="str">
        <f t="shared" si="138"/>
        <v/>
      </c>
      <c r="E2911" s="106" t="s">
        <v>2406</v>
      </c>
      <c r="F2911" s="106" t="s">
        <v>2906</v>
      </c>
      <c r="G2911" s="106" t="s">
        <v>2437</v>
      </c>
      <c r="H2911" s="106" t="s">
        <v>2438</v>
      </c>
      <c r="I2911" s="106">
        <v>16</v>
      </c>
      <c r="J2911" s="106"/>
      <c r="K2911" s="106"/>
      <c r="L2911" s="106" t="s">
        <v>802</v>
      </c>
      <c r="M2911" s="106" t="s">
        <v>3522</v>
      </c>
      <c r="N2911" s="106">
        <v>0.39</v>
      </c>
      <c r="O2911" s="106">
        <v>1.4</v>
      </c>
      <c r="P2911" s="106" t="s">
        <v>714</v>
      </c>
      <c r="Q2911" s="107" t="s">
        <v>3694</v>
      </c>
      <c r="R2911" s="107" t="s">
        <v>73</v>
      </c>
    </row>
    <row r="2912" spans="2:18" ht="20.100000000000001" customHeight="1" x14ac:dyDescent="0.4">
      <c r="B2912" s="105" t="str">
        <f t="shared" si="136"/>
        <v/>
      </c>
      <c r="C2912" s="105" t="str">
        <f t="shared" si="137"/>
        <v/>
      </c>
      <c r="D2912" s="105" t="str">
        <f t="shared" si="138"/>
        <v/>
      </c>
      <c r="E2912" s="106" t="s">
        <v>2406</v>
      </c>
      <c r="F2912" s="106" t="s">
        <v>2906</v>
      </c>
      <c r="G2912" s="106" t="s">
        <v>2442</v>
      </c>
      <c r="H2912" s="106" t="s">
        <v>2443</v>
      </c>
      <c r="I2912" s="106">
        <v>16</v>
      </c>
      <c r="J2912" s="106"/>
      <c r="K2912" s="106"/>
      <c r="L2912" s="106" t="s">
        <v>799</v>
      </c>
      <c r="M2912" s="106" t="s">
        <v>3522</v>
      </c>
      <c r="N2912" s="106">
        <v>0.39</v>
      </c>
      <c r="O2912" s="106">
        <v>1.4</v>
      </c>
      <c r="P2912" s="106" t="s">
        <v>714</v>
      </c>
      <c r="Q2912" s="107" t="s">
        <v>3695</v>
      </c>
      <c r="R2912" s="107" t="s">
        <v>73</v>
      </c>
    </row>
    <row r="2913" spans="2:18" ht="20.100000000000001" customHeight="1" x14ac:dyDescent="0.4">
      <c r="B2913" s="105" t="str">
        <f t="shared" si="136"/>
        <v/>
      </c>
      <c r="C2913" s="105" t="str">
        <f t="shared" si="137"/>
        <v/>
      </c>
      <c r="D2913" s="105" t="str">
        <f t="shared" si="138"/>
        <v/>
      </c>
      <c r="E2913" s="106" t="s">
        <v>2406</v>
      </c>
      <c r="F2913" s="106" t="s">
        <v>2906</v>
      </c>
      <c r="G2913" s="106" t="s">
        <v>2442</v>
      </c>
      <c r="H2913" s="106" t="s">
        <v>2443</v>
      </c>
      <c r="I2913" s="106">
        <v>16</v>
      </c>
      <c r="J2913" s="106"/>
      <c r="K2913" s="106"/>
      <c r="L2913" s="106" t="s">
        <v>802</v>
      </c>
      <c r="M2913" s="106" t="s">
        <v>3522</v>
      </c>
      <c r="N2913" s="106">
        <v>0.39</v>
      </c>
      <c r="O2913" s="106">
        <v>1.4</v>
      </c>
      <c r="P2913" s="106" t="s">
        <v>714</v>
      </c>
      <c r="Q2913" s="107" t="s">
        <v>3696</v>
      </c>
      <c r="R2913" s="107" t="s">
        <v>73</v>
      </c>
    </row>
    <row r="2914" spans="2:18" ht="20.100000000000001" customHeight="1" x14ac:dyDescent="0.4">
      <c r="B2914" s="105" t="str">
        <f t="shared" si="136"/>
        <v/>
      </c>
      <c r="C2914" s="105" t="str">
        <f t="shared" si="137"/>
        <v/>
      </c>
      <c r="D2914" s="105" t="str">
        <f t="shared" si="138"/>
        <v/>
      </c>
      <c r="E2914" s="106" t="s">
        <v>2406</v>
      </c>
      <c r="F2914" s="106" t="s">
        <v>2906</v>
      </c>
      <c r="G2914" s="106" t="s">
        <v>697</v>
      </c>
      <c r="H2914" s="106" t="s">
        <v>799</v>
      </c>
      <c r="I2914" s="106">
        <v>16</v>
      </c>
      <c r="J2914" s="106"/>
      <c r="K2914" s="106"/>
      <c r="L2914" s="106" t="s">
        <v>707</v>
      </c>
      <c r="M2914" s="106" t="s">
        <v>3522</v>
      </c>
      <c r="N2914" s="106">
        <v>0.37</v>
      </c>
      <c r="O2914" s="106">
        <v>1.4</v>
      </c>
      <c r="P2914" s="106" t="s">
        <v>714</v>
      </c>
      <c r="Q2914" s="107" t="s">
        <v>3697</v>
      </c>
      <c r="R2914" s="107" t="s">
        <v>73</v>
      </c>
    </row>
    <row r="2915" spans="2:18" ht="20.100000000000001" customHeight="1" x14ac:dyDescent="0.4">
      <c r="B2915" s="105" t="str">
        <f t="shared" si="136"/>
        <v/>
      </c>
      <c r="C2915" s="105" t="str">
        <f t="shared" si="137"/>
        <v/>
      </c>
      <c r="D2915" s="105" t="str">
        <f t="shared" si="138"/>
        <v/>
      </c>
      <c r="E2915" s="106" t="s">
        <v>2406</v>
      </c>
      <c r="F2915" s="106" t="s">
        <v>2906</v>
      </c>
      <c r="G2915" s="106" t="s">
        <v>697</v>
      </c>
      <c r="H2915" s="106" t="s">
        <v>799</v>
      </c>
      <c r="I2915" s="106">
        <v>16</v>
      </c>
      <c r="J2915" s="106"/>
      <c r="K2915" s="106"/>
      <c r="L2915" s="106" t="s">
        <v>1817</v>
      </c>
      <c r="M2915" s="106" t="s">
        <v>3522</v>
      </c>
      <c r="N2915" s="106">
        <v>0.37</v>
      </c>
      <c r="O2915" s="106">
        <v>1.4</v>
      </c>
      <c r="P2915" s="106" t="s">
        <v>714</v>
      </c>
      <c r="Q2915" s="107" t="s">
        <v>3698</v>
      </c>
      <c r="R2915" s="107" t="s">
        <v>73</v>
      </c>
    </row>
    <row r="2916" spans="2:18" ht="20.100000000000001" customHeight="1" x14ac:dyDescent="0.4">
      <c r="B2916" s="105" t="str">
        <f t="shared" si="136"/>
        <v/>
      </c>
      <c r="C2916" s="105" t="str">
        <f t="shared" si="137"/>
        <v/>
      </c>
      <c r="D2916" s="105" t="str">
        <f t="shared" si="138"/>
        <v/>
      </c>
      <c r="E2916" s="106" t="s">
        <v>2406</v>
      </c>
      <c r="F2916" s="106" t="s">
        <v>2906</v>
      </c>
      <c r="G2916" s="106" t="s">
        <v>697</v>
      </c>
      <c r="H2916" s="106" t="s">
        <v>802</v>
      </c>
      <c r="I2916" s="106">
        <v>16</v>
      </c>
      <c r="J2916" s="106"/>
      <c r="K2916" s="106"/>
      <c r="L2916" s="106" t="s">
        <v>1817</v>
      </c>
      <c r="M2916" s="106" t="s">
        <v>3522</v>
      </c>
      <c r="N2916" s="106">
        <v>0.37</v>
      </c>
      <c r="O2916" s="106">
        <v>1.4</v>
      </c>
      <c r="P2916" s="106" t="s">
        <v>714</v>
      </c>
      <c r="Q2916" s="107" t="s">
        <v>3699</v>
      </c>
      <c r="R2916" s="107" t="s">
        <v>73</v>
      </c>
    </row>
    <row r="2917" spans="2:18" ht="20.100000000000001" customHeight="1" x14ac:dyDescent="0.4">
      <c r="B2917" s="105" t="str">
        <f t="shared" si="136"/>
        <v/>
      </c>
      <c r="C2917" s="105" t="str">
        <f t="shared" si="137"/>
        <v/>
      </c>
      <c r="D2917" s="105" t="str">
        <f t="shared" si="138"/>
        <v/>
      </c>
      <c r="E2917" s="106" t="s">
        <v>2406</v>
      </c>
      <c r="F2917" s="106" t="s">
        <v>2906</v>
      </c>
      <c r="G2917" s="106" t="s">
        <v>710</v>
      </c>
      <c r="H2917" s="106" t="s">
        <v>799</v>
      </c>
      <c r="I2917" s="106">
        <v>16</v>
      </c>
      <c r="J2917" s="106"/>
      <c r="K2917" s="106"/>
      <c r="L2917" s="106" t="s">
        <v>711</v>
      </c>
      <c r="M2917" s="106" t="s">
        <v>3522</v>
      </c>
      <c r="N2917" s="106">
        <v>0.37</v>
      </c>
      <c r="O2917" s="106">
        <v>1.4</v>
      </c>
      <c r="P2917" s="106" t="s">
        <v>714</v>
      </c>
      <c r="Q2917" s="107" t="s">
        <v>3700</v>
      </c>
      <c r="R2917" s="107" t="s">
        <v>73</v>
      </c>
    </row>
    <row r="2918" spans="2:18" ht="20.100000000000001" customHeight="1" x14ac:dyDescent="0.4">
      <c r="B2918" s="105" t="str">
        <f t="shared" si="136"/>
        <v/>
      </c>
      <c r="C2918" s="105" t="str">
        <f t="shared" si="137"/>
        <v/>
      </c>
      <c r="D2918" s="105" t="str">
        <f t="shared" si="138"/>
        <v/>
      </c>
      <c r="E2918" s="106" t="s">
        <v>2406</v>
      </c>
      <c r="F2918" s="106" t="s">
        <v>2906</v>
      </c>
      <c r="G2918" s="106" t="s">
        <v>710</v>
      </c>
      <c r="H2918" s="106" t="s">
        <v>802</v>
      </c>
      <c r="I2918" s="106">
        <v>16</v>
      </c>
      <c r="J2918" s="106"/>
      <c r="K2918" s="106"/>
      <c r="L2918" s="106" t="s">
        <v>711</v>
      </c>
      <c r="M2918" s="106" t="s">
        <v>3522</v>
      </c>
      <c r="N2918" s="106">
        <v>0.37</v>
      </c>
      <c r="O2918" s="106">
        <v>1.4</v>
      </c>
      <c r="P2918" s="106" t="s">
        <v>714</v>
      </c>
      <c r="Q2918" s="107" t="s">
        <v>3701</v>
      </c>
      <c r="R2918" s="107" t="s">
        <v>73</v>
      </c>
    </row>
    <row r="2919" spans="2:18" ht="20.100000000000001" customHeight="1" x14ac:dyDescent="0.4">
      <c r="B2919" s="105" t="str">
        <f t="shared" si="136"/>
        <v/>
      </c>
      <c r="C2919" s="105" t="str">
        <f t="shared" si="137"/>
        <v/>
      </c>
      <c r="D2919" s="105" t="str">
        <f t="shared" si="138"/>
        <v/>
      </c>
      <c r="E2919" s="106" t="s">
        <v>2406</v>
      </c>
      <c r="F2919" s="106" t="s">
        <v>2906</v>
      </c>
      <c r="G2919" s="106" t="s">
        <v>721</v>
      </c>
      <c r="H2919" s="106" t="s">
        <v>799</v>
      </c>
      <c r="I2919" s="106">
        <v>16</v>
      </c>
      <c r="J2919" s="106"/>
      <c r="K2919" s="106"/>
      <c r="L2919" s="106" t="s">
        <v>722</v>
      </c>
      <c r="M2919" s="106" t="s">
        <v>3522</v>
      </c>
      <c r="N2919" s="106">
        <v>0.37</v>
      </c>
      <c r="O2919" s="106">
        <v>1.4</v>
      </c>
      <c r="P2919" s="106" t="s">
        <v>714</v>
      </c>
      <c r="Q2919" s="107" t="s">
        <v>3702</v>
      </c>
      <c r="R2919" s="107" t="s">
        <v>73</v>
      </c>
    </row>
    <row r="2920" spans="2:18" ht="20.100000000000001" customHeight="1" x14ac:dyDescent="0.4">
      <c r="B2920" s="105" t="str">
        <f t="shared" si="136"/>
        <v/>
      </c>
      <c r="C2920" s="105" t="str">
        <f t="shared" si="137"/>
        <v/>
      </c>
      <c r="D2920" s="105" t="str">
        <f t="shared" si="138"/>
        <v/>
      </c>
      <c r="E2920" s="106" t="s">
        <v>2406</v>
      </c>
      <c r="F2920" s="106" t="s">
        <v>2906</v>
      </c>
      <c r="G2920" s="106" t="s">
        <v>721</v>
      </c>
      <c r="H2920" s="106" t="s">
        <v>802</v>
      </c>
      <c r="I2920" s="106">
        <v>16</v>
      </c>
      <c r="J2920" s="106"/>
      <c r="K2920" s="106"/>
      <c r="L2920" s="106" t="s">
        <v>722</v>
      </c>
      <c r="M2920" s="106" t="s">
        <v>3522</v>
      </c>
      <c r="N2920" s="106">
        <v>0.37</v>
      </c>
      <c r="O2920" s="106">
        <v>1.4</v>
      </c>
      <c r="P2920" s="106" t="s">
        <v>714</v>
      </c>
      <c r="Q2920" s="107" t="s">
        <v>3703</v>
      </c>
      <c r="R2920" s="107" t="s">
        <v>73</v>
      </c>
    </row>
    <row r="2921" spans="2:18" ht="20.100000000000001" customHeight="1" x14ac:dyDescent="0.4">
      <c r="B2921" s="105" t="str">
        <f t="shared" si="136"/>
        <v/>
      </c>
      <c r="C2921" s="105" t="str">
        <f t="shared" si="137"/>
        <v/>
      </c>
      <c r="D2921" s="105" t="str">
        <f t="shared" si="138"/>
        <v/>
      </c>
      <c r="E2921" s="106" t="s">
        <v>2406</v>
      </c>
      <c r="F2921" s="106" t="s">
        <v>2906</v>
      </c>
      <c r="G2921" s="106" t="s">
        <v>773</v>
      </c>
      <c r="H2921" s="106" t="s">
        <v>799</v>
      </c>
      <c r="I2921" s="106">
        <v>16</v>
      </c>
      <c r="J2921" s="106"/>
      <c r="K2921" s="106"/>
      <c r="L2921" s="106" t="s">
        <v>774</v>
      </c>
      <c r="M2921" s="106" t="s">
        <v>3522</v>
      </c>
      <c r="N2921" s="106">
        <v>0.37</v>
      </c>
      <c r="O2921" s="106">
        <v>1.4</v>
      </c>
      <c r="P2921" s="106" t="s">
        <v>714</v>
      </c>
      <c r="Q2921" s="107" t="s">
        <v>3704</v>
      </c>
      <c r="R2921" s="107" t="s">
        <v>73</v>
      </c>
    </row>
    <row r="2922" spans="2:18" ht="20.100000000000001" customHeight="1" x14ac:dyDescent="0.4">
      <c r="B2922" s="105" t="str">
        <f t="shared" si="136"/>
        <v/>
      </c>
      <c r="C2922" s="105" t="str">
        <f t="shared" si="137"/>
        <v/>
      </c>
      <c r="D2922" s="105" t="str">
        <f t="shared" si="138"/>
        <v/>
      </c>
      <c r="E2922" s="106" t="s">
        <v>2406</v>
      </c>
      <c r="F2922" s="106" t="s">
        <v>2906</v>
      </c>
      <c r="G2922" s="106" t="s">
        <v>773</v>
      </c>
      <c r="H2922" s="106" t="s">
        <v>802</v>
      </c>
      <c r="I2922" s="106">
        <v>16</v>
      </c>
      <c r="J2922" s="106"/>
      <c r="K2922" s="106"/>
      <c r="L2922" s="106" t="s">
        <v>774</v>
      </c>
      <c r="M2922" s="106" t="s">
        <v>3522</v>
      </c>
      <c r="N2922" s="106">
        <v>0.36</v>
      </c>
      <c r="O2922" s="106">
        <v>1.4</v>
      </c>
      <c r="P2922" s="106" t="s">
        <v>714</v>
      </c>
      <c r="Q2922" s="107" t="s">
        <v>3705</v>
      </c>
      <c r="R2922" s="107" t="s">
        <v>73</v>
      </c>
    </row>
    <row r="2923" spans="2:18" ht="20.100000000000001" customHeight="1" x14ac:dyDescent="0.4">
      <c r="B2923" s="105" t="str">
        <f t="shared" si="136"/>
        <v/>
      </c>
      <c r="C2923" s="105" t="str">
        <f t="shared" si="137"/>
        <v/>
      </c>
      <c r="D2923" s="105" t="str">
        <f t="shared" si="138"/>
        <v/>
      </c>
      <c r="E2923" s="106" t="s">
        <v>2406</v>
      </c>
      <c r="F2923" s="106" t="s">
        <v>2906</v>
      </c>
      <c r="G2923" s="106" t="s">
        <v>773</v>
      </c>
      <c r="H2923" s="106" t="s">
        <v>799</v>
      </c>
      <c r="I2923" s="106">
        <v>16</v>
      </c>
      <c r="J2923" s="106"/>
      <c r="K2923" s="106"/>
      <c r="L2923" s="106" t="s">
        <v>1266</v>
      </c>
      <c r="M2923" s="106" t="s">
        <v>3522</v>
      </c>
      <c r="N2923" s="106">
        <v>0.37</v>
      </c>
      <c r="O2923" s="106">
        <v>1.4</v>
      </c>
      <c r="P2923" s="106" t="s">
        <v>714</v>
      </c>
      <c r="Q2923" s="107" t="s">
        <v>3706</v>
      </c>
      <c r="R2923" s="107" t="s">
        <v>73</v>
      </c>
    </row>
    <row r="2924" spans="2:18" ht="20.100000000000001" customHeight="1" x14ac:dyDescent="0.4">
      <c r="B2924" s="105" t="str">
        <f t="shared" si="136"/>
        <v/>
      </c>
      <c r="C2924" s="105" t="str">
        <f t="shared" si="137"/>
        <v/>
      </c>
      <c r="D2924" s="105" t="str">
        <f t="shared" si="138"/>
        <v/>
      </c>
      <c r="E2924" s="106" t="s">
        <v>2406</v>
      </c>
      <c r="F2924" s="106" t="s">
        <v>2906</v>
      </c>
      <c r="G2924" s="106" t="s">
        <v>773</v>
      </c>
      <c r="H2924" s="106" t="s">
        <v>802</v>
      </c>
      <c r="I2924" s="106">
        <v>15</v>
      </c>
      <c r="J2924" s="106"/>
      <c r="K2924" s="106"/>
      <c r="L2924" s="106" t="s">
        <v>1266</v>
      </c>
      <c r="M2924" s="106" t="s">
        <v>3522</v>
      </c>
      <c r="N2924" s="106">
        <v>0.36</v>
      </c>
      <c r="O2924" s="106">
        <v>1.4</v>
      </c>
      <c r="P2924" s="106" t="s">
        <v>714</v>
      </c>
      <c r="Q2924" s="107" t="s">
        <v>3707</v>
      </c>
      <c r="R2924" s="107" t="s">
        <v>73</v>
      </c>
    </row>
    <row r="2925" spans="2:18" ht="20.100000000000001" customHeight="1" x14ac:dyDescent="0.4">
      <c r="B2925" s="105" t="str">
        <f t="shared" si="136"/>
        <v/>
      </c>
      <c r="C2925" s="105" t="str">
        <f t="shared" si="137"/>
        <v/>
      </c>
      <c r="D2925" s="105" t="str">
        <f t="shared" si="138"/>
        <v/>
      </c>
      <c r="E2925" s="106" t="s">
        <v>2406</v>
      </c>
      <c r="F2925" s="106" t="s">
        <v>2906</v>
      </c>
      <c r="G2925" s="106" t="s">
        <v>778</v>
      </c>
      <c r="H2925" s="106" t="s">
        <v>799</v>
      </c>
      <c r="I2925" s="106">
        <v>16</v>
      </c>
      <c r="J2925" s="106"/>
      <c r="K2925" s="106"/>
      <c r="L2925" s="106" t="s">
        <v>779</v>
      </c>
      <c r="M2925" s="106" t="s">
        <v>3522</v>
      </c>
      <c r="N2925" s="106">
        <v>0.37</v>
      </c>
      <c r="O2925" s="106">
        <v>1.4</v>
      </c>
      <c r="P2925" s="106" t="s">
        <v>714</v>
      </c>
      <c r="Q2925" s="107" t="s">
        <v>3708</v>
      </c>
      <c r="R2925" s="107" t="s">
        <v>73</v>
      </c>
    </row>
    <row r="2926" spans="2:18" ht="20.100000000000001" customHeight="1" x14ac:dyDescent="0.4">
      <c r="B2926" s="105" t="str">
        <f t="shared" si="136"/>
        <v/>
      </c>
      <c r="C2926" s="105" t="str">
        <f t="shared" si="137"/>
        <v/>
      </c>
      <c r="D2926" s="105" t="str">
        <f t="shared" si="138"/>
        <v/>
      </c>
      <c r="E2926" s="106" t="s">
        <v>2406</v>
      </c>
      <c r="F2926" s="106" t="s">
        <v>2906</v>
      </c>
      <c r="G2926" s="106" t="s">
        <v>778</v>
      </c>
      <c r="H2926" s="106" t="s">
        <v>802</v>
      </c>
      <c r="I2926" s="106">
        <v>16</v>
      </c>
      <c r="J2926" s="106"/>
      <c r="K2926" s="106"/>
      <c r="L2926" s="106" t="s">
        <v>779</v>
      </c>
      <c r="M2926" s="106" t="s">
        <v>3522</v>
      </c>
      <c r="N2926" s="106">
        <v>0.36</v>
      </c>
      <c r="O2926" s="106">
        <v>1.4</v>
      </c>
      <c r="P2926" s="106" t="s">
        <v>714</v>
      </c>
      <c r="Q2926" s="107" t="s">
        <v>3709</v>
      </c>
      <c r="R2926" s="107" t="s">
        <v>73</v>
      </c>
    </row>
    <row r="2927" spans="2:18" ht="20.100000000000001" customHeight="1" x14ac:dyDescent="0.4">
      <c r="B2927" s="105" t="str">
        <f t="shared" si="136"/>
        <v/>
      </c>
      <c r="C2927" s="105" t="str">
        <f t="shared" si="137"/>
        <v/>
      </c>
      <c r="D2927" s="105" t="str">
        <f t="shared" si="138"/>
        <v/>
      </c>
      <c r="E2927" s="106" t="s">
        <v>2406</v>
      </c>
      <c r="F2927" s="106" t="s">
        <v>2906</v>
      </c>
      <c r="G2927" s="106" t="s">
        <v>778</v>
      </c>
      <c r="H2927" s="106" t="s">
        <v>799</v>
      </c>
      <c r="I2927" s="106">
        <v>16</v>
      </c>
      <c r="J2927" s="106"/>
      <c r="K2927" s="106"/>
      <c r="L2927" s="106" t="s">
        <v>1269</v>
      </c>
      <c r="M2927" s="106" t="s">
        <v>3522</v>
      </c>
      <c r="N2927" s="106">
        <v>0.37</v>
      </c>
      <c r="O2927" s="106">
        <v>1.4</v>
      </c>
      <c r="P2927" s="106" t="s">
        <v>714</v>
      </c>
      <c r="Q2927" s="107" t="s">
        <v>3710</v>
      </c>
      <c r="R2927" s="107" t="s">
        <v>73</v>
      </c>
    </row>
    <row r="2928" spans="2:18" ht="20.100000000000001" customHeight="1" x14ac:dyDescent="0.4">
      <c r="B2928" s="105" t="str">
        <f t="shared" si="136"/>
        <v/>
      </c>
      <c r="C2928" s="105" t="str">
        <f t="shared" si="137"/>
        <v/>
      </c>
      <c r="D2928" s="105" t="str">
        <f t="shared" si="138"/>
        <v/>
      </c>
      <c r="E2928" s="106" t="s">
        <v>2406</v>
      </c>
      <c r="F2928" s="106" t="s">
        <v>2906</v>
      </c>
      <c r="G2928" s="106" t="s">
        <v>778</v>
      </c>
      <c r="H2928" s="106" t="s">
        <v>802</v>
      </c>
      <c r="I2928" s="106">
        <v>15</v>
      </c>
      <c r="J2928" s="106"/>
      <c r="K2928" s="106"/>
      <c r="L2928" s="106" t="s">
        <v>1269</v>
      </c>
      <c r="M2928" s="106" t="s">
        <v>3522</v>
      </c>
      <c r="N2928" s="106">
        <v>0.36</v>
      </c>
      <c r="O2928" s="106">
        <v>1.4</v>
      </c>
      <c r="P2928" s="106" t="s">
        <v>714</v>
      </c>
      <c r="Q2928" s="107" t="s">
        <v>3711</v>
      </c>
      <c r="R2928" s="107" t="s">
        <v>73</v>
      </c>
    </row>
    <row r="2929" spans="2:18" ht="20.100000000000001" customHeight="1" x14ac:dyDescent="0.4">
      <c r="B2929" s="105" t="str">
        <f t="shared" si="136"/>
        <v/>
      </c>
      <c r="C2929" s="105" t="str">
        <f t="shared" si="137"/>
        <v/>
      </c>
      <c r="D2929" s="105" t="str">
        <f t="shared" si="138"/>
        <v/>
      </c>
      <c r="E2929" s="106" t="s">
        <v>2406</v>
      </c>
      <c r="F2929" s="106" t="s">
        <v>2906</v>
      </c>
      <c r="G2929" s="106" t="s">
        <v>782</v>
      </c>
      <c r="H2929" s="106" t="s">
        <v>799</v>
      </c>
      <c r="I2929" s="106">
        <v>16</v>
      </c>
      <c r="J2929" s="106"/>
      <c r="K2929" s="106"/>
      <c r="L2929" s="106" t="s">
        <v>783</v>
      </c>
      <c r="M2929" s="106" t="s">
        <v>3522</v>
      </c>
      <c r="N2929" s="106">
        <v>0.34</v>
      </c>
      <c r="O2929" s="106">
        <v>1.4</v>
      </c>
      <c r="P2929" s="106" t="s">
        <v>714</v>
      </c>
      <c r="Q2929" s="107" t="s">
        <v>3712</v>
      </c>
      <c r="R2929" s="107" t="s">
        <v>73</v>
      </c>
    </row>
    <row r="2930" spans="2:18" ht="20.100000000000001" customHeight="1" x14ac:dyDescent="0.4">
      <c r="B2930" s="105" t="str">
        <f t="shared" si="136"/>
        <v/>
      </c>
      <c r="C2930" s="105" t="str">
        <f t="shared" si="137"/>
        <v/>
      </c>
      <c r="D2930" s="105" t="str">
        <f t="shared" si="138"/>
        <v/>
      </c>
      <c r="E2930" s="106" t="s">
        <v>2406</v>
      </c>
      <c r="F2930" s="106" t="s">
        <v>2906</v>
      </c>
      <c r="G2930" s="106" t="s">
        <v>782</v>
      </c>
      <c r="H2930" s="106" t="s">
        <v>802</v>
      </c>
      <c r="I2930" s="106">
        <v>16</v>
      </c>
      <c r="J2930" s="106"/>
      <c r="K2930" s="106"/>
      <c r="L2930" s="106" t="s">
        <v>783</v>
      </c>
      <c r="M2930" s="106" t="s">
        <v>3522</v>
      </c>
      <c r="N2930" s="106">
        <v>0.34</v>
      </c>
      <c r="O2930" s="106">
        <v>1.4</v>
      </c>
      <c r="P2930" s="106" t="s">
        <v>714</v>
      </c>
      <c r="Q2930" s="107" t="s">
        <v>3713</v>
      </c>
      <c r="R2930" s="107" t="s">
        <v>73</v>
      </c>
    </row>
    <row r="2931" spans="2:18" ht="20.100000000000001" customHeight="1" x14ac:dyDescent="0.4">
      <c r="B2931" s="105" t="str">
        <f t="shared" si="136"/>
        <v/>
      </c>
      <c r="C2931" s="105" t="str">
        <f t="shared" si="137"/>
        <v/>
      </c>
      <c r="D2931" s="105" t="str">
        <f t="shared" si="138"/>
        <v/>
      </c>
      <c r="E2931" s="106" t="s">
        <v>2406</v>
      </c>
      <c r="F2931" s="106" t="s">
        <v>2906</v>
      </c>
      <c r="G2931" s="106" t="s">
        <v>2437</v>
      </c>
      <c r="H2931" s="106" t="s">
        <v>799</v>
      </c>
      <c r="I2931" s="106">
        <v>16</v>
      </c>
      <c r="J2931" s="106"/>
      <c r="K2931" s="106"/>
      <c r="L2931" s="106" t="s">
        <v>2438</v>
      </c>
      <c r="M2931" s="106" t="s">
        <v>3522</v>
      </c>
      <c r="N2931" s="106">
        <v>0.36</v>
      </c>
      <c r="O2931" s="106">
        <v>1.4</v>
      </c>
      <c r="P2931" s="106" t="s">
        <v>714</v>
      </c>
      <c r="Q2931" s="107" t="s">
        <v>3714</v>
      </c>
      <c r="R2931" s="107" t="s">
        <v>73</v>
      </c>
    </row>
    <row r="2932" spans="2:18" ht="20.100000000000001" customHeight="1" x14ac:dyDescent="0.4">
      <c r="B2932" s="105" t="str">
        <f t="shared" si="136"/>
        <v/>
      </c>
      <c r="C2932" s="105" t="str">
        <f t="shared" si="137"/>
        <v/>
      </c>
      <c r="D2932" s="105" t="str">
        <f t="shared" si="138"/>
        <v/>
      </c>
      <c r="E2932" s="106" t="s">
        <v>2406</v>
      </c>
      <c r="F2932" s="106" t="s">
        <v>2906</v>
      </c>
      <c r="G2932" s="106" t="s">
        <v>2437</v>
      </c>
      <c r="H2932" s="106" t="s">
        <v>802</v>
      </c>
      <c r="I2932" s="106">
        <v>16</v>
      </c>
      <c r="J2932" s="106"/>
      <c r="K2932" s="106"/>
      <c r="L2932" s="106" t="s">
        <v>2438</v>
      </c>
      <c r="M2932" s="106" t="s">
        <v>3522</v>
      </c>
      <c r="N2932" s="106">
        <v>0.36</v>
      </c>
      <c r="O2932" s="106">
        <v>1.4</v>
      </c>
      <c r="P2932" s="106" t="s">
        <v>714</v>
      </c>
      <c r="Q2932" s="107" t="s">
        <v>3715</v>
      </c>
      <c r="R2932" s="107" t="s">
        <v>73</v>
      </c>
    </row>
    <row r="2933" spans="2:18" ht="20.100000000000001" customHeight="1" x14ac:dyDescent="0.4">
      <c r="B2933" s="105" t="str">
        <f t="shared" si="136"/>
        <v/>
      </c>
      <c r="C2933" s="105" t="str">
        <f t="shared" si="137"/>
        <v/>
      </c>
      <c r="D2933" s="105" t="str">
        <f t="shared" si="138"/>
        <v/>
      </c>
      <c r="E2933" s="106" t="s">
        <v>2406</v>
      </c>
      <c r="F2933" s="106" t="s">
        <v>2906</v>
      </c>
      <c r="G2933" s="106" t="s">
        <v>2442</v>
      </c>
      <c r="H2933" s="106" t="s">
        <v>799</v>
      </c>
      <c r="I2933" s="106">
        <v>16</v>
      </c>
      <c r="J2933" s="106"/>
      <c r="K2933" s="106"/>
      <c r="L2933" s="106" t="s">
        <v>2443</v>
      </c>
      <c r="M2933" s="106" t="s">
        <v>3522</v>
      </c>
      <c r="N2933" s="106">
        <v>0.36</v>
      </c>
      <c r="O2933" s="106">
        <v>1.4</v>
      </c>
      <c r="P2933" s="106" t="s">
        <v>714</v>
      </c>
      <c r="Q2933" s="107" t="s">
        <v>3716</v>
      </c>
      <c r="R2933" s="107" t="s">
        <v>73</v>
      </c>
    </row>
    <row r="2934" spans="2:18" ht="20.100000000000001" customHeight="1" x14ac:dyDescent="0.4">
      <c r="B2934" s="105" t="str">
        <f t="shared" si="136"/>
        <v/>
      </c>
      <c r="C2934" s="105" t="str">
        <f t="shared" si="137"/>
        <v/>
      </c>
      <c r="D2934" s="105" t="str">
        <f t="shared" si="138"/>
        <v/>
      </c>
      <c r="E2934" s="106" t="s">
        <v>2406</v>
      </c>
      <c r="F2934" s="106" t="s">
        <v>2906</v>
      </c>
      <c r="G2934" s="106" t="s">
        <v>2442</v>
      </c>
      <c r="H2934" s="106" t="s">
        <v>802</v>
      </c>
      <c r="I2934" s="106">
        <v>16</v>
      </c>
      <c r="J2934" s="106"/>
      <c r="K2934" s="106"/>
      <c r="L2934" s="106" t="s">
        <v>2443</v>
      </c>
      <c r="M2934" s="106" t="s">
        <v>3522</v>
      </c>
      <c r="N2934" s="106">
        <v>0.36</v>
      </c>
      <c r="O2934" s="106">
        <v>1.4</v>
      </c>
      <c r="P2934" s="106" t="s">
        <v>714</v>
      </c>
      <c r="Q2934" s="107" t="s">
        <v>3717</v>
      </c>
      <c r="R2934" s="107" t="s">
        <v>73</v>
      </c>
    </row>
    <row r="2935" spans="2:18" ht="20.100000000000001" customHeight="1" x14ac:dyDescent="0.4">
      <c r="B2935" s="105" t="str">
        <f t="shared" si="136"/>
        <v/>
      </c>
      <c r="C2935" s="105" t="str">
        <f t="shared" si="137"/>
        <v/>
      </c>
      <c r="D2935" s="105" t="str">
        <f t="shared" si="138"/>
        <v/>
      </c>
      <c r="E2935" s="106" t="s">
        <v>2406</v>
      </c>
      <c r="F2935" s="106" t="s">
        <v>2829</v>
      </c>
      <c r="G2935" s="106" t="s">
        <v>697</v>
      </c>
      <c r="H2935" s="106" t="s">
        <v>707</v>
      </c>
      <c r="I2935" s="106">
        <v>16</v>
      </c>
      <c r="J2935" s="106"/>
      <c r="K2935" s="106"/>
      <c r="L2935" s="106" t="s">
        <v>729</v>
      </c>
      <c r="M2935" s="106" t="s">
        <v>3522</v>
      </c>
      <c r="N2935" s="106">
        <v>0.57999999999999996</v>
      </c>
      <c r="O2935" s="106">
        <v>1.4</v>
      </c>
      <c r="P2935" s="106" t="s">
        <v>2499</v>
      </c>
      <c r="Q2935" s="107" t="s">
        <v>3718</v>
      </c>
      <c r="R2935" s="107" t="s">
        <v>11</v>
      </c>
    </row>
    <row r="2936" spans="2:18" ht="20.100000000000001" customHeight="1" x14ac:dyDescent="0.4">
      <c r="B2936" s="105" t="str">
        <f t="shared" si="136"/>
        <v/>
      </c>
      <c r="C2936" s="105" t="str">
        <f t="shared" si="137"/>
        <v/>
      </c>
      <c r="D2936" s="105" t="str">
        <f t="shared" si="138"/>
        <v/>
      </c>
      <c r="E2936" s="106" t="s">
        <v>2406</v>
      </c>
      <c r="F2936" s="106" t="s">
        <v>2829</v>
      </c>
      <c r="G2936" s="106" t="s">
        <v>697</v>
      </c>
      <c r="H2936" s="106" t="s">
        <v>1817</v>
      </c>
      <c r="I2936" s="106">
        <v>15</v>
      </c>
      <c r="J2936" s="106"/>
      <c r="K2936" s="106"/>
      <c r="L2936" s="106" t="s">
        <v>729</v>
      </c>
      <c r="M2936" s="106" t="s">
        <v>3522</v>
      </c>
      <c r="N2936" s="106">
        <v>0.57999999999999996</v>
      </c>
      <c r="O2936" s="106">
        <v>1.4</v>
      </c>
      <c r="P2936" s="106" t="s">
        <v>2499</v>
      </c>
      <c r="Q2936" s="107" t="s">
        <v>3719</v>
      </c>
      <c r="R2936" s="107" t="s">
        <v>11</v>
      </c>
    </row>
    <row r="2937" spans="2:18" ht="20.100000000000001" customHeight="1" x14ac:dyDescent="0.4">
      <c r="B2937" s="105" t="str">
        <f t="shared" si="136"/>
        <v/>
      </c>
      <c r="C2937" s="105" t="str">
        <f t="shared" si="137"/>
        <v/>
      </c>
      <c r="D2937" s="105" t="str">
        <f t="shared" si="138"/>
        <v/>
      </c>
      <c r="E2937" s="106" t="s">
        <v>2406</v>
      </c>
      <c r="F2937" s="106" t="s">
        <v>2829</v>
      </c>
      <c r="G2937" s="106" t="s">
        <v>710</v>
      </c>
      <c r="H2937" s="106" t="s">
        <v>711</v>
      </c>
      <c r="I2937" s="106">
        <v>15</v>
      </c>
      <c r="J2937" s="106"/>
      <c r="K2937" s="106"/>
      <c r="L2937" s="106" t="s">
        <v>729</v>
      </c>
      <c r="M2937" s="106" t="s">
        <v>3522</v>
      </c>
      <c r="N2937" s="106">
        <v>0.57999999999999996</v>
      </c>
      <c r="O2937" s="106">
        <v>1.4</v>
      </c>
      <c r="P2937" s="106" t="s">
        <v>2499</v>
      </c>
      <c r="Q2937" s="107" t="s">
        <v>3720</v>
      </c>
      <c r="R2937" s="107" t="s">
        <v>11</v>
      </c>
    </row>
    <row r="2938" spans="2:18" ht="20.100000000000001" customHeight="1" x14ac:dyDescent="0.4">
      <c r="B2938" s="105" t="str">
        <f t="shared" si="136"/>
        <v/>
      </c>
      <c r="C2938" s="105" t="str">
        <f t="shared" si="137"/>
        <v/>
      </c>
      <c r="D2938" s="105" t="str">
        <f t="shared" si="138"/>
        <v/>
      </c>
      <c r="E2938" s="106" t="s">
        <v>2406</v>
      </c>
      <c r="F2938" s="106" t="s">
        <v>2829</v>
      </c>
      <c r="G2938" s="106" t="s">
        <v>2477</v>
      </c>
      <c r="H2938" s="106" t="s">
        <v>729</v>
      </c>
      <c r="I2938" s="106">
        <v>15</v>
      </c>
      <c r="J2938" s="106"/>
      <c r="K2938" s="106"/>
      <c r="L2938" s="106" t="s">
        <v>2478</v>
      </c>
      <c r="M2938" s="106" t="s">
        <v>3522</v>
      </c>
      <c r="N2938" s="106">
        <v>0.54</v>
      </c>
      <c r="O2938" s="106">
        <v>1.4</v>
      </c>
      <c r="P2938" s="106" t="s">
        <v>2499</v>
      </c>
      <c r="Q2938" s="107" t="s">
        <v>3721</v>
      </c>
      <c r="R2938" s="107" t="s">
        <v>11</v>
      </c>
    </row>
    <row r="2939" spans="2:18" ht="20.100000000000001" customHeight="1" x14ac:dyDescent="0.4">
      <c r="B2939" s="105" t="str">
        <f t="shared" si="136"/>
        <v/>
      </c>
      <c r="C2939" s="105" t="str">
        <f t="shared" si="137"/>
        <v/>
      </c>
      <c r="D2939" s="105" t="str">
        <f t="shared" si="138"/>
        <v/>
      </c>
      <c r="E2939" s="106" t="s">
        <v>2406</v>
      </c>
      <c r="F2939" s="106" t="s">
        <v>2829</v>
      </c>
      <c r="G2939" s="106" t="s">
        <v>2482</v>
      </c>
      <c r="H2939" s="106" t="s">
        <v>729</v>
      </c>
      <c r="I2939" s="106">
        <v>15</v>
      </c>
      <c r="J2939" s="106"/>
      <c r="K2939" s="106"/>
      <c r="L2939" s="106" t="s">
        <v>2483</v>
      </c>
      <c r="M2939" s="106" t="s">
        <v>3522</v>
      </c>
      <c r="N2939" s="106">
        <v>0.54</v>
      </c>
      <c r="O2939" s="106">
        <v>1.4</v>
      </c>
      <c r="P2939" s="106" t="s">
        <v>2499</v>
      </c>
      <c r="Q2939" s="107" t="s">
        <v>3722</v>
      </c>
      <c r="R2939" s="107" t="s">
        <v>11</v>
      </c>
    </row>
    <row r="2940" spans="2:18" ht="20.100000000000001" customHeight="1" x14ac:dyDescent="0.4">
      <c r="B2940" s="105" t="str">
        <f t="shared" si="136"/>
        <v/>
      </c>
      <c r="C2940" s="105" t="str">
        <f t="shared" si="137"/>
        <v/>
      </c>
      <c r="D2940" s="105" t="str">
        <f t="shared" si="138"/>
        <v/>
      </c>
      <c r="E2940" s="106" t="s">
        <v>2406</v>
      </c>
      <c r="F2940" s="106" t="s">
        <v>2829</v>
      </c>
      <c r="G2940" s="106" t="s">
        <v>697</v>
      </c>
      <c r="H2940" s="106" t="s">
        <v>729</v>
      </c>
      <c r="I2940" s="106">
        <v>16</v>
      </c>
      <c r="J2940" s="106"/>
      <c r="K2940" s="106"/>
      <c r="L2940" s="106" t="s">
        <v>707</v>
      </c>
      <c r="M2940" s="106" t="s">
        <v>3522</v>
      </c>
      <c r="N2940" s="106">
        <v>0.54</v>
      </c>
      <c r="O2940" s="106">
        <v>1.4</v>
      </c>
      <c r="P2940" s="106" t="s">
        <v>2499</v>
      </c>
      <c r="Q2940" s="107" t="s">
        <v>3723</v>
      </c>
      <c r="R2940" s="107" t="s">
        <v>11</v>
      </c>
    </row>
    <row r="2941" spans="2:18" ht="20.100000000000001" customHeight="1" x14ac:dyDescent="0.4">
      <c r="B2941" s="105" t="str">
        <f t="shared" si="136"/>
        <v/>
      </c>
      <c r="C2941" s="105" t="str">
        <f t="shared" si="137"/>
        <v/>
      </c>
      <c r="D2941" s="105" t="str">
        <f t="shared" si="138"/>
        <v/>
      </c>
      <c r="E2941" s="106" t="s">
        <v>2406</v>
      </c>
      <c r="F2941" s="106" t="s">
        <v>2829</v>
      </c>
      <c r="G2941" s="106" t="s">
        <v>697</v>
      </c>
      <c r="H2941" s="106" t="s">
        <v>729</v>
      </c>
      <c r="I2941" s="106">
        <v>15</v>
      </c>
      <c r="J2941" s="106"/>
      <c r="K2941" s="106"/>
      <c r="L2941" s="106" t="s">
        <v>1817</v>
      </c>
      <c r="M2941" s="106" t="s">
        <v>3522</v>
      </c>
      <c r="N2941" s="106">
        <v>0.54</v>
      </c>
      <c r="O2941" s="106">
        <v>1.4</v>
      </c>
      <c r="P2941" s="106" t="s">
        <v>2499</v>
      </c>
      <c r="Q2941" s="107" t="s">
        <v>3724</v>
      </c>
      <c r="R2941" s="107" t="s">
        <v>11</v>
      </c>
    </row>
    <row r="2942" spans="2:18" ht="20.100000000000001" customHeight="1" x14ac:dyDescent="0.4">
      <c r="B2942" s="105" t="str">
        <f t="shared" si="136"/>
        <v/>
      </c>
      <c r="C2942" s="105" t="str">
        <f t="shared" si="137"/>
        <v/>
      </c>
      <c r="D2942" s="105" t="str">
        <f t="shared" si="138"/>
        <v/>
      </c>
      <c r="E2942" s="106" t="s">
        <v>2406</v>
      </c>
      <c r="F2942" s="106" t="s">
        <v>2829</v>
      </c>
      <c r="G2942" s="106" t="s">
        <v>710</v>
      </c>
      <c r="H2942" s="106" t="s">
        <v>729</v>
      </c>
      <c r="I2942" s="106">
        <v>15</v>
      </c>
      <c r="J2942" s="106"/>
      <c r="K2942" s="106"/>
      <c r="L2942" s="106" t="s">
        <v>711</v>
      </c>
      <c r="M2942" s="106" t="s">
        <v>3522</v>
      </c>
      <c r="N2942" s="106">
        <v>0.54</v>
      </c>
      <c r="O2942" s="106">
        <v>1.4</v>
      </c>
      <c r="P2942" s="106" t="s">
        <v>2499</v>
      </c>
      <c r="Q2942" s="107" t="s">
        <v>3725</v>
      </c>
      <c r="R2942" s="107" t="s">
        <v>11</v>
      </c>
    </row>
    <row r="2943" spans="2:18" ht="20.100000000000001" customHeight="1" x14ac:dyDescent="0.4">
      <c r="B2943" s="105" t="str">
        <f t="shared" si="136"/>
        <v/>
      </c>
      <c r="C2943" s="105" t="str">
        <f t="shared" si="137"/>
        <v/>
      </c>
      <c r="D2943" s="105" t="str">
        <f t="shared" si="138"/>
        <v/>
      </c>
      <c r="E2943" s="106" t="s">
        <v>2406</v>
      </c>
      <c r="F2943" s="106" t="s">
        <v>2407</v>
      </c>
      <c r="G2943" s="106" t="s">
        <v>697</v>
      </c>
      <c r="H2943" s="106" t="s">
        <v>707</v>
      </c>
      <c r="I2943" s="106">
        <v>16</v>
      </c>
      <c r="J2943" s="106"/>
      <c r="K2943" s="106"/>
      <c r="L2943" s="106" t="s">
        <v>706</v>
      </c>
      <c r="M2943" s="106" t="s">
        <v>3522</v>
      </c>
      <c r="N2943" s="106">
        <v>0.46</v>
      </c>
      <c r="O2943" s="106">
        <v>1.4</v>
      </c>
      <c r="P2943" s="106" t="s">
        <v>2499</v>
      </c>
      <c r="Q2943" s="107" t="s">
        <v>3726</v>
      </c>
      <c r="R2943" s="107" t="s">
        <v>11</v>
      </c>
    </row>
    <row r="2944" spans="2:18" ht="20.100000000000001" customHeight="1" x14ac:dyDescent="0.4">
      <c r="B2944" s="105" t="str">
        <f t="shared" si="136"/>
        <v/>
      </c>
      <c r="C2944" s="105" t="str">
        <f t="shared" si="137"/>
        <v/>
      </c>
      <c r="D2944" s="105" t="str">
        <f t="shared" si="138"/>
        <v/>
      </c>
      <c r="E2944" s="106" t="s">
        <v>2406</v>
      </c>
      <c r="F2944" s="106" t="s">
        <v>2407</v>
      </c>
      <c r="G2944" s="106" t="s">
        <v>697</v>
      </c>
      <c r="H2944" s="106" t="s">
        <v>1817</v>
      </c>
      <c r="I2944" s="106">
        <v>15</v>
      </c>
      <c r="J2944" s="106"/>
      <c r="K2944" s="106"/>
      <c r="L2944" s="106" t="s">
        <v>706</v>
      </c>
      <c r="M2944" s="106" t="s">
        <v>3522</v>
      </c>
      <c r="N2944" s="106">
        <v>0.45</v>
      </c>
      <c r="O2944" s="106">
        <v>1.4</v>
      </c>
      <c r="P2944" s="106" t="s">
        <v>2499</v>
      </c>
      <c r="Q2944" s="107" t="s">
        <v>3727</v>
      </c>
      <c r="R2944" s="107" t="s">
        <v>11</v>
      </c>
    </row>
    <row r="2945" spans="2:18" ht="20.100000000000001" customHeight="1" x14ac:dyDescent="0.4">
      <c r="B2945" s="105" t="str">
        <f t="shared" si="136"/>
        <v/>
      </c>
      <c r="C2945" s="105" t="str">
        <f t="shared" si="137"/>
        <v/>
      </c>
      <c r="D2945" s="105" t="str">
        <f t="shared" si="138"/>
        <v/>
      </c>
      <c r="E2945" s="106" t="s">
        <v>2406</v>
      </c>
      <c r="F2945" s="106" t="s">
        <v>2407</v>
      </c>
      <c r="G2945" s="106" t="s">
        <v>710</v>
      </c>
      <c r="H2945" s="106" t="s">
        <v>711</v>
      </c>
      <c r="I2945" s="106">
        <v>15</v>
      </c>
      <c r="J2945" s="106"/>
      <c r="K2945" s="106"/>
      <c r="L2945" s="106" t="s">
        <v>706</v>
      </c>
      <c r="M2945" s="106" t="s">
        <v>3522</v>
      </c>
      <c r="N2945" s="106">
        <v>0.45</v>
      </c>
      <c r="O2945" s="106">
        <v>1.4</v>
      </c>
      <c r="P2945" s="106" t="s">
        <v>2499</v>
      </c>
      <c r="Q2945" s="107" t="s">
        <v>3728</v>
      </c>
      <c r="R2945" s="107" t="s">
        <v>11</v>
      </c>
    </row>
    <row r="2946" spans="2:18" ht="20.100000000000001" customHeight="1" x14ac:dyDescent="0.4">
      <c r="B2946" s="105" t="str">
        <f t="shared" si="136"/>
        <v/>
      </c>
      <c r="C2946" s="105" t="str">
        <f t="shared" si="137"/>
        <v/>
      </c>
      <c r="D2946" s="105" t="str">
        <f t="shared" si="138"/>
        <v/>
      </c>
      <c r="E2946" s="106" t="s">
        <v>2406</v>
      </c>
      <c r="F2946" s="106" t="s">
        <v>2447</v>
      </c>
      <c r="G2946" s="106" t="s">
        <v>697</v>
      </c>
      <c r="H2946" s="106" t="s">
        <v>706</v>
      </c>
      <c r="I2946" s="106">
        <v>16</v>
      </c>
      <c r="J2946" s="106"/>
      <c r="K2946" s="106"/>
      <c r="L2946" s="106" t="s">
        <v>707</v>
      </c>
      <c r="M2946" s="106" t="s">
        <v>3522</v>
      </c>
      <c r="N2946" s="106">
        <v>0.38</v>
      </c>
      <c r="O2946" s="106">
        <v>1.4</v>
      </c>
      <c r="P2946" s="106" t="s">
        <v>2499</v>
      </c>
      <c r="Q2946" s="107" t="s">
        <v>3729</v>
      </c>
      <c r="R2946" s="107" t="s">
        <v>11</v>
      </c>
    </row>
    <row r="2947" spans="2:18" ht="20.100000000000001" customHeight="1" x14ac:dyDescent="0.4">
      <c r="B2947" s="105" t="str">
        <f t="shared" si="136"/>
        <v/>
      </c>
      <c r="C2947" s="105" t="str">
        <f t="shared" si="137"/>
        <v/>
      </c>
      <c r="D2947" s="105" t="str">
        <f t="shared" si="138"/>
        <v/>
      </c>
      <c r="E2947" s="106" t="s">
        <v>2406</v>
      </c>
      <c r="F2947" s="106" t="s">
        <v>2447</v>
      </c>
      <c r="G2947" s="106" t="s">
        <v>697</v>
      </c>
      <c r="H2947" s="106" t="s">
        <v>706</v>
      </c>
      <c r="I2947" s="106">
        <v>15</v>
      </c>
      <c r="J2947" s="106"/>
      <c r="K2947" s="106"/>
      <c r="L2947" s="106" t="s">
        <v>1817</v>
      </c>
      <c r="M2947" s="106" t="s">
        <v>3522</v>
      </c>
      <c r="N2947" s="106">
        <v>0.38</v>
      </c>
      <c r="O2947" s="106">
        <v>1.4</v>
      </c>
      <c r="P2947" s="106" t="s">
        <v>2499</v>
      </c>
      <c r="Q2947" s="107" t="s">
        <v>3730</v>
      </c>
      <c r="R2947" s="107" t="s">
        <v>11</v>
      </c>
    </row>
    <row r="2948" spans="2:18" ht="20.100000000000001" customHeight="1" x14ac:dyDescent="0.4">
      <c r="B2948" s="105" t="str">
        <f t="shared" si="136"/>
        <v/>
      </c>
      <c r="C2948" s="105" t="str">
        <f t="shared" si="137"/>
        <v/>
      </c>
      <c r="D2948" s="105" t="str">
        <f t="shared" si="138"/>
        <v/>
      </c>
      <c r="E2948" s="106" t="s">
        <v>2406</v>
      </c>
      <c r="F2948" s="106" t="s">
        <v>2447</v>
      </c>
      <c r="G2948" s="106" t="s">
        <v>710</v>
      </c>
      <c r="H2948" s="106" t="s">
        <v>706</v>
      </c>
      <c r="I2948" s="106">
        <v>15</v>
      </c>
      <c r="J2948" s="106"/>
      <c r="K2948" s="106"/>
      <c r="L2948" s="106" t="s">
        <v>711</v>
      </c>
      <c r="M2948" s="106" t="s">
        <v>3522</v>
      </c>
      <c r="N2948" s="106">
        <v>0.38</v>
      </c>
      <c r="O2948" s="106">
        <v>1.4</v>
      </c>
      <c r="P2948" s="106" t="s">
        <v>2499</v>
      </c>
      <c r="Q2948" s="107" t="s">
        <v>3731</v>
      </c>
      <c r="R2948" s="107" t="s">
        <v>11</v>
      </c>
    </row>
    <row r="2949" spans="2:18" ht="20.100000000000001" customHeight="1" x14ac:dyDescent="0.4">
      <c r="B2949" s="105" t="str">
        <f t="shared" si="136"/>
        <v/>
      </c>
      <c r="C2949" s="105" t="str">
        <f t="shared" si="137"/>
        <v/>
      </c>
      <c r="D2949" s="105" t="str">
        <f t="shared" si="138"/>
        <v/>
      </c>
      <c r="E2949" s="106" t="s">
        <v>2406</v>
      </c>
      <c r="F2949" s="106" t="s">
        <v>2447</v>
      </c>
      <c r="G2949" s="106" t="s">
        <v>2477</v>
      </c>
      <c r="H2949" s="106" t="s">
        <v>706</v>
      </c>
      <c r="I2949" s="106">
        <v>15</v>
      </c>
      <c r="J2949" s="106"/>
      <c r="K2949" s="106"/>
      <c r="L2949" s="106" t="s">
        <v>2478</v>
      </c>
      <c r="M2949" s="106" t="s">
        <v>3522</v>
      </c>
      <c r="N2949" s="106">
        <v>0.38</v>
      </c>
      <c r="O2949" s="106">
        <v>1.4</v>
      </c>
      <c r="P2949" s="106" t="s">
        <v>2499</v>
      </c>
      <c r="Q2949" s="107" t="s">
        <v>3732</v>
      </c>
      <c r="R2949" s="107" t="s">
        <v>11</v>
      </c>
    </row>
    <row r="2950" spans="2:18" ht="20.100000000000001" customHeight="1" x14ac:dyDescent="0.4">
      <c r="B2950" s="105" t="str">
        <f t="shared" si="136"/>
        <v/>
      </c>
      <c r="C2950" s="105" t="str">
        <f t="shared" si="137"/>
        <v/>
      </c>
      <c r="D2950" s="105" t="str">
        <f t="shared" si="138"/>
        <v/>
      </c>
      <c r="E2950" s="106" t="s">
        <v>2406</v>
      </c>
      <c r="F2950" s="106" t="s">
        <v>2447</v>
      </c>
      <c r="G2950" s="106" t="s">
        <v>2482</v>
      </c>
      <c r="H2950" s="106" t="s">
        <v>706</v>
      </c>
      <c r="I2950" s="106">
        <v>15</v>
      </c>
      <c r="J2950" s="106"/>
      <c r="K2950" s="106"/>
      <c r="L2950" s="106" t="s">
        <v>2483</v>
      </c>
      <c r="M2950" s="106" t="s">
        <v>3522</v>
      </c>
      <c r="N2950" s="106">
        <v>0.38</v>
      </c>
      <c r="O2950" s="106">
        <v>1.4</v>
      </c>
      <c r="P2950" s="106" t="s">
        <v>2499</v>
      </c>
      <c r="Q2950" s="107" t="s">
        <v>3733</v>
      </c>
      <c r="R2950" s="107" t="s">
        <v>11</v>
      </c>
    </row>
    <row r="2951" spans="2:18" ht="20.100000000000001" customHeight="1" x14ac:dyDescent="0.4">
      <c r="B2951" s="105" t="str">
        <f t="shared" si="136"/>
        <v/>
      </c>
      <c r="C2951" s="105" t="str">
        <f t="shared" si="137"/>
        <v/>
      </c>
      <c r="D2951" s="105" t="str">
        <f t="shared" si="138"/>
        <v/>
      </c>
      <c r="E2951" s="106" t="s">
        <v>2406</v>
      </c>
      <c r="F2951" s="106" t="s">
        <v>2906</v>
      </c>
      <c r="G2951" s="106" t="s">
        <v>697</v>
      </c>
      <c r="H2951" s="106" t="s">
        <v>707</v>
      </c>
      <c r="I2951" s="106">
        <v>16</v>
      </c>
      <c r="J2951" s="106"/>
      <c r="K2951" s="106"/>
      <c r="L2951" s="106" t="s">
        <v>799</v>
      </c>
      <c r="M2951" s="106" t="s">
        <v>3522</v>
      </c>
      <c r="N2951" s="106">
        <v>0.43</v>
      </c>
      <c r="O2951" s="106">
        <v>1.4</v>
      </c>
      <c r="P2951" s="106" t="s">
        <v>2499</v>
      </c>
      <c r="Q2951" s="107" t="s">
        <v>3734</v>
      </c>
      <c r="R2951" s="107" t="s">
        <v>11</v>
      </c>
    </row>
    <row r="2952" spans="2:18" ht="20.100000000000001" customHeight="1" x14ac:dyDescent="0.4">
      <c r="B2952" s="105" t="str">
        <f t="shared" si="136"/>
        <v/>
      </c>
      <c r="C2952" s="105" t="str">
        <f t="shared" si="137"/>
        <v/>
      </c>
      <c r="D2952" s="105" t="str">
        <f t="shared" si="138"/>
        <v/>
      </c>
      <c r="E2952" s="106" t="s">
        <v>2406</v>
      </c>
      <c r="F2952" s="106" t="s">
        <v>2906</v>
      </c>
      <c r="G2952" s="106" t="s">
        <v>697</v>
      </c>
      <c r="H2952" s="106" t="s">
        <v>1817</v>
      </c>
      <c r="I2952" s="106">
        <v>15</v>
      </c>
      <c r="J2952" s="106"/>
      <c r="K2952" s="106"/>
      <c r="L2952" s="106" t="s">
        <v>799</v>
      </c>
      <c r="M2952" s="106" t="s">
        <v>3522</v>
      </c>
      <c r="N2952" s="106">
        <v>0.43</v>
      </c>
      <c r="O2952" s="106">
        <v>1.4</v>
      </c>
      <c r="P2952" s="106" t="s">
        <v>2499</v>
      </c>
      <c r="Q2952" s="107" t="s">
        <v>3735</v>
      </c>
      <c r="R2952" s="107" t="s">
        <v>11</v>
      </c>
    </row>
    <row r="2953" spans="2:18" ht="20.100000000000001" customHeight="1" x14ac:dyDescent="0.4">
      <c r="B2953" s="105" t="str">
        <f t="shared" si="136"/>
        <v/>
      </c>
      <c r="C2953" s="105" t="str">
        <f t="shared" si="137"/>
        <v/>
      </c>
      <c r="D2953" s="105" t="str">
        <f t="shared" si="138"/>
        <v/>
      </c>
      <c r="E2953" s="106" t="s">
        <v>2406</v>
      </c>
      <c r="F2953" s="106" t="s">
        <v>2906</v>
      </c>
      <c r="G2953" s="106" t="s">
        <v>710</v>
      </c>
      <c r="H2953" s="106" t="s">
        <v>711</v>
      </c>
      <c r="I2953" s="106">
        <v>15</v>
      </c>
      <c r="J2953" s="106"/>
      <c r="K2953" s="106"/>
      <c r="L2953" s="106" t="s">
        <v>799</v>
      </c>
      <c r="M2953" s="106" t="s">
        <v>3522</v>
      </c>
      <c r="N2953" s="106">
        <v>0.43</v>
      </c>
      <c r="O2953" s="106">
        <v>1.4</v>
      </c>
      <c r="P2953" s="106" t="s">
        <v>2499</v>
      </c>
      <c r="Q2953" s="107" t="s">
        <v>3736</v>
      </c>
      <c r="R2953" s="107" t="s">
        <v>11</v>
      </c>
    </row>
    <row r="2954" spans="2:18" ht="20.100000000000001" customHeight="1" x14ac:dyDescent="0.4">
      <c r="B2954" s="105" t="str">
        <f t="shared" si="136"/>
        <v/>
      </c>
      <c r="C2954" s="105" t="str">
        <f t="shared" si="137"/>
        <v/>
      </c>
      <c r="D2954" s="105" t="str">
        <f t="shared" si="138"/>
        <v/>
      </c>
      <c r="E2954" s="106" t="s">
        <v>2406</v>
      </c>
      <c r="F2954" s="106" t="s">
        <v>2906</v>
      </c>
      <c r="G2954" s="106" t="s">
        <v>2477</v>
      </c>
      <c r="H2954" s="106" t="s">
        <v>799</v>
      </c>
      <c r="I2954" s="106">
        <v>15</v>
      </c>
      <c r="J2954" s="106"/>
      <c r="K2954" s="106"/>
      <c r="L2954" s="106" t="s">
        <v>2478</v>
      </c>
      <c r="M2954" s="106" t="s">
        <v>3522</v>
      </c>
      <c r="N2954" s="106">
        <v>0.37</v>
      </c>
      <c r="O2954" s="106">
        <v>1.4</v>
      </c>
      <c r="P2954" s="106" t="s">
        <v>2499</v>
      </c>
      <c r="Q2954" s="107" t="s">
        <v>3737</v>
      </c>
      <c r="R2954" s="107" t="s">
        <v>11</v>
      </c>
    </row>
    <row r="2955" spans="2:18" ht="20.100000000000001" customHeight="1" x14ac:dyDescent="0.4">
      <c r="B2955" s="105" t="str">
        <f t="shared" si="136"/>
        <v/>
      </c>
      <c r="C2955" s="105" t="str">
        <f t="shared" si="137"/>
        <v/>
      </c>
      <c r="D2955" s="105" t="str">
        <f t="shared" si="138"/>
        <v/>
      </c>
      <c r="E2955" s="106" t="s">
        <v>2406</v>
      </c>
      <c r="F2955" s="106" t="s">
        <v>2906</v>
      </c>
      <c r="G2955" s="106" t="s">
        <v>2482</v>
      </c>
      <c r="H2955" s="106" t="s">
        <v>799</v>
      </c>
      <c r="I2955" s="106">
        <v>15</v>
      </c>
      <c r="J2955" s="106"/>
      <c r="K2955" s="106"/>
      <c r="L2955" s="106" t="s">
        <v>2483</v>
      </c>
      <c r="M2955" s="106" t="s">
        <v>3522</v>
      </c>
      <c r="N2955" s="106">
        <v>0.37</v>
      </c>
      <c r="O2955" s="106">
        <v>1.4</v>
      </c>
      <c r="P2955" s="106" t="s">
        <v>2499</v>
      </c>
      <c r="Q2955" s="107" t="s">
        <v>3738</v>
      </c>
      <c r="R2955" s="107" t="s">
        <v>11</v>
      </c>
    </row>
    <row r="2956" spans="2:18" ht="20.100000000000001" customHeight="1" x14ac:dyDescent="0.4">
      <c r="B2956" s="105" t="str">
        <f t="shared" si="136"/>
        <v/>
      </c>
      <c r="C2956" s="105" t="str">
        <f t="shared" si="137"/>
        <v/>
      </c>
      <c r="D2956" s="105" t="str">
        <f t="shared" si="138"/>
        <v/>
      </c>
      <c r="E2956" s="106" t="s">
        <v>2406</v>
      </c>
      <c r="F2956" s="106" t="s">
        <v>2906</v>
      </c>
      <c r="G2956" s="106" t="s">
        <v>697</v>
      </c>
      <c r="H2956" s="106" t="s">
        <v>799</v>
      </c>
      <c r="I2956" s="106">
        <v>16</v>
      </c>
      <c r="J2956" s="106"/>
      <c r="K2956" s="106"/>
      <c r="L2956" s="106" t="s">
        <v>707</v>
      </c>
      <c r="M2956" s="106" t="s">
        <v>3522</v>
      </c>
      <c r="N2956" s="106">
        <v>0.37</v>
      </c>
      <c r="O2956" s="106">
        <v>1.4</v>
      </c>
      <c r="P2956" s="106" t="s">
        <v>2499</v>
      </c>
      <c r="Q2956" s="107" t="s">
        <v>3739</v>
      </c>
      <c r="R2956" s="107" t="s">
        <v>11</v>
      </c>
    </row>
    <row r="2957" spans="2:18" ht="20.100000000000001" customHeight="1" x14ac:dyDescent="0.4">
      <c r="B2957" s="105" t="str">
        <f t="shared" si="136"/>
        <v/>
      </c>
      <c r="C2957" s="105" t="str">
        <f t="shared" si="137"/>
        <v/>
      </c>
      <c r="D2957" s="105" t="str">
        <f t="shared" si="138"/>
        <v/>
      </c>
      <c r="E2957" s="106" t="s">
        <v>2406</v>
      </c>
      <c r="F2957" s="106" t="s">
        <v>2906</v>
      </c>
      <c r="G2957" s="106" t="s">
        <v>697</v>
      </c>
      <c r="H2957" s="106" t="s">
        <v>799</v>
      </c>
      <c r="I2957" s="106">
        <v>15</v>
      </c>
      <c r="J2957" s="106"/>
      <c r="K2957" s="106"/>
      <c r="L2957" s="106" t="s">
        <v>1817</v>
      </c>
      <c r="M2957" s="106" t="s">
        <v>3522</v>
      </c>
      <c r="N2957" s="106">
        <v>0.37</v>
      </c>
      <c r="O2957" s="106">
        <v>1.4</v>
      </c>
      <c r="P2957" s="106" t="s">
        <v>2499</v>
      </c>
      <c r="Q2957" s="107" t="s">
        <v>3740</v>
      </c>
      <c r="R2957" s="107" t="s">
        <v>11</v>
      </c>
    </row>
    <row r="2958" spans="2:18" ht="20.100000000000001" customHeight="1" x14ac:dyDescent="0.4">
      <c r="B2958" s="105" t="str">
        <f t="shared" si="136"/>
        <v/>
      </c>
      <c r="C2958" s="105" t="str">
        <f t="shared" si="137"/>
        <v/>
      </c>
      <c r="D2958" s="105" t="str">
        <f t="shared" si="138"/>
        <v/>
      </c>
      <c r="E2958" s="106" t="s">
        <v>2406</v>
      </c>
      <c r="F2958" s="106" t="s">
        <v>2906</v>
      </c>
      <c r="G2958" s="106" t="s">
        <v>710</v>
      </c>
      <c r="H2958" s="106" t="s">
        <v>799</v>
      </c>
      <c r="I2958" s="106">
        <v>15</v>
      </c>
      <c r="J2958" s="106"/>
      <c r="K2958" s="106"/>
      <c r="L2958" s="106" t="s">
        <v>711</v>
      </c>
      <c r="M2958" s="106" t="s">
        <v>3522</v>
      </c>
      <c r="N2958" s="106">
        <v>0.37</v>
      </c>
      <c r="O2958" s="106">
        <v>1.4</v>
      </c>
      <c r="P2958" s="106" t="s">
        <v>2499</v>
      </c>
      <c r="Q2958" s="107" t="s">
        <v>3741</v>
      </c>
      <c r="R2958" s="107" t="s">
        <v>11</v>
      </c>
    </row>
    <row r="2959" spans="2:18" ht="20.100000000000001" customHeight="1" x14ac:dyDescent="0.4">
      <c r="B2959" s="105" t="str">
        <f t="shared" si="136"/>
        <v/>
      </c>
      <c r="C2959" s="105" t="str">
        <f t="shared" si="137"/>
        <v/>
      </c>
      <c r="D2959" s="105" t="str">
        <f t="shared" si="138"/>
        <v/>
      </c>
      <c r="E2959" s="106" t="s">
        <v>2406</v>
      </c>
      <c r="F2959" s="106" t="s">
        <v>2829</v>
      </c>
      <c r="G2959" s="106" t="s">
        <v>697</v>
      </c>
      <c r="H2959" s="106" t="s">
        <v>1389</v>
      </c>
      <c r="I2959" s="106">
        <v>11</v>
      </c>
      <c r="J2959" s="106"/>
      <c r="K2959" s="106"/>
      <c r="L2959" s="106" t="s">
        <v>765</v>
      </c>
      <c r="M2959" s="106" t="s">
        <v>924</v>
      </c>
      <c r="N2959" s="106">
        <v>0.56000000000000005</v>
      </c>
      <c r="O2959" s="106">
        <v>1.4</v>
      </c>
      <c r="P2959" s="106" t="s">
        <v>2493</v>
      </c>
      <c r="Q2959" s="107" t="s">
        <v>3742</v>
      </c>
      <c r="R2959" s="107" t="s">
        <v>11</v>
      </c>
    </row>
    <row r="2960" spans="2:18" ht="20.100000000000001" customHeight="1" x14ac:dyDescent="0.4">
      <c r="B2960" s="105" t="str">
        <f t="shared" si="136"/>
        <v/>
      </c>
      <c r="C2960" s="105" t="str">
        <f t="shared" si="137"/>
        <v/>
      </c>
      <c r="D2960" s="105" t="str">
        <f t="shared" si="138"/>
        <v/>
      </c>
      <c r="E2960" s="106" t="s">
        <v>2406</v>
      </c>
      <c r="F2960" s="106" t="s">
        <v>2829</v>
      </c>
      <c r="G2960" s="106" t="s">
        <v>710</v>
      </c>
      <c r="H2960" s="106" t="s">
        <v>1098</v>
      </c>
      <c r="I2960" s="106">
        <v>11</v>
      </c>
      <c r="J2960" s="106"/>
      <c r="K2960" s="106"/>
      <c r="L2960" s="106" t="s">
        <v>765</v>
      </c>
      <c r="M2960" s="106" t="s">
        <v>924</v>
      </c>
      <c r="N2960" s="106">
        <v>0.56000000000000005</v>
      </c>
      <c r="O2960" s="106">
        <v>1.4</v>
      </c>
      <c r="P2960" s="106" t="s">
        <v>2493</v>
      </c>
      <c r="Q2960" s="107" t="s">
        <v>3743</v>
      </c>
      <c r="R2960" s="107" t="s">
        <v>11</v>
      </c>
    </row>
    <row r="2961" spans="2:18" ht="20.100000000000001" customHeight="1" x14ac:dyDescent="0.4">
      <c r="B2961" s="105" t="str">
        <f t="shared" ref="B2961:B3024" si="139">IF(OR($C$11="",$C$12=""),"",IFERROR(IF(AND($U$23&lt;&gt;R2961,$V$23&lt;&gt;R2961),"－",IF(AND(COUNTIF($C$11,"*樹脂スペーサー*")&gt;0,OR(M2961="空気",F2961="一般",F2961="一般ＰＧ")),"－",IF(AND($W$26&gt;0,$W$26&gt;=O2961),$U$26,IF(AND($W$27&gt;0,$W$27&gt;=O2961),$U$27,IF(AND($W$28&gt;0,$W$28&gt;=O2961),$U$28,IF(AND($W$29&gt;0,$W$29&gt;=O2961),$U$29,IF(AND($W$30&gt;0,$W$30&gt;=O2961),$U$30,IF(AND($W$31&gt;0,$W$31&gt;=O2961),$U$31,IF(AND($W$32&gt;0,$W$32&gt;=O2961),$U$32,"－"))))))))),"－"))</f>
        <v/>
      </c>
      <c r="C2961" s="105" t="str">
        <f t="shared" ref="C2961:C3024" si="140">IF(B2961="","",IF(B2961&lt;&gt;"－",VLOOKUP(B2961,$U$26:$V$32,2,FALSE),"－"))</f>
        <v/>
      </c>
      <c r="D2961" s="105" t="str">
        <f t="shared" ref="D2961:D3024" si="141">IF($H$10="","",IF($V$39&lt;&gt;"断熱等","－",IF(AND(COUNTIF($V$35,"*樹脂スペーサー*")&gt;0,OR(M2961="空気",F2961="一般",F2961="一般ＰＧ")),"－",IF(AND($V$36&lt;&gt;R2961,$W$36&lt;&gt;R2961),"－",IF(MID($H$10,10,1)="Z",IF(N2961&lt;=0.65,"○","－"),IF($V$37&gt;=O2961,"○","－"))))))</f>
        <v/>
      </c>
      <c r="E2961" s="106" t="s">
        <v>2406</v>
      </c>
      <c r="F2961" s="106" t="s">
        <v>2829</v>
      </c>
      <c r="G2961" s="106" t="s">
        <v>773</v>
      </c>
      <c r="H2961" s="106" t="s">
        <v>774</v>
      </c>
      <c r="I2961" s="106">
        <v>11</v>
      </c>
      <c r="J2961" s="106"/>
      <c r="K2961" s="106"/>
      <c r="L2961" s="106" t="s">
        <v>733</v>
      </c>
      <c r="M2961" s="106" t="s">
        <v>924</v>
      </c>
      <c r="N2961" s="106">
        <v>0.55000000000000004</v>
      </c>
      <c r="O2961" s="106">
        <v>1.4</v>
      </c>
      <c r="P2961" s="106" t="s">
        <v>2499</v>
      </c>
      <c r="Q2961" s="107" t="s">
        <v>3744</v>
      </c>
      <c r="R2961" s="107" t="s">
        <v>11</v>
      </c>
    </row>
    <row r="2962" spans="2:18" ht="20.100000000000001" customHeight="1" x14ac:dyDescent="0.4">
      <c r="B2962" s="105" t="str">
        <f t="shared" si="139"/>
        <v/>
      </c>
      <c r="C2962" s="105" t="str">
        <f t="shared" si="140"/>
        <v/>
      </c>
      <c r="D2962" s="105" t="str">
        <f t="shared" si="141"/>
        <v/>
      </c>
      <c r="E2962" s="106" t="s">
        <v>2406</v>
      </c>
      <c r="F2962" s="106" t="s">
        <v>2829</v>
      </c>
      <c r="G2962" s="106" t="s">
        <v>773</v>
      </c>
      <c r="H2962" s="106" t="s">
        <v>1266</v>
      </c>
      <c r="I2962" s="106">
        <v>11</v>
      </c>
      <c r="J2962" s="106"/>
      <c r="K2962" s="106"/>
      <c r="L2962" s="106" t="s">
        <v>729</v>
      </c>
      <c r="M2962" s="106" t="s">
        <v>924</v>
      </c>
      <c r="N2962" s="106">
        <v>0.54</v>
      </c>
      <c r="O2962" s="106">
        <v>1.4</v>
      </c>
      <c r="P2962" s="106" t="s">
        <v>2499</v>
      </c>
      <c r="Q2962" s="107" t="s">
        <v>3745</v>
      </c>
      <c r="R2962" s="107" t="s">
        <v>11</v>
      </c>
    </row>
    <row r="2963" spans="2:18" ht="20.100000000000001" customHeight="1" x14ac:dyDescent="0.4">
      <c r="B2963" s="105" t="str">
        <f t="shared" si="139"/>
        <v/>
      </c>
      <c r="C2963" s="105" t="str">
        <f t="shared" si="140"/>
        <v/>
      </c>
      <c r="D2963" s="105" t="str">
        <f t="shared" si="141"/>
        <v/>
      </c>
      <c r="E2963" s="106" t="s">
        <v>2406</v>
      </c>
      <c r="F2963" s="106" t="s">
        <v>2829</v>
      </c>
      <c r="G2963" s="106" t="s">
        <v>778</v>
      </c>
      <c r="H2963" s="106" t="s">
        <v>779</v>
      </c>
      <c r="I2963" s="106">
        <v>11</v>
      </c>
      <c r="J2963" s="106"/>
      <c r="K2963" s="106"/>
      <c r="L2963" s="106" t="s">
        <v>733</v>
      </c>
      <c r="M2963" s="106" t="s">
        <v>924</v>
      </c>
      <c r="N2963" s="106">
        <v>0.54</v>
      </c>
      <c r="O2963" s="106">
        <v>1.4</v>
      </c>
      <c r="P2963" s="106" t="s">
        <v>2499</v>
      </c>
      <c r="Q2963" s="107" t="s">
        <v>3746</v>
      </c>
      <c r="R2963" s="107" t="s">
        <v>11</v>
      </c>
    </row>
    <row r="2964" spans="2:18" ht="20.100000000000001" customHeight="1" x14ac:dyDescent="0.4">
      <c r="B2964" s="105" t="str">
        <f t="shared" si="139"/>
        <v/>
      </c>
      <c r="C2964" s="105" t="str">
        <f t="shared" si="140"/>
        <v/>
      </c>
      <c r="D2964" s="105" t="str">
        <f t="shared" si="141"/>
        <v/>
      </c>
      <c r="E2964" s="106" t="s">
        <v>2406</v>
      </c>
      <c r="F2964" s="106" t="s">
        <v>2829</v>
      </c>
      <c r="G2964" s="106" t="s">
        <v>778</v>
      </c>
      <c r="H2964" s="106" t="s">
        <v>1269</v>
      </c>
      <c r="I2964" s="106">
        <v>11</v>
      </c>
      <c r="J2964" s="106"/>
      <c r="K2964" s="106"/>
      <c r="L2964" s="106" t="s">
        <v>729</v>
      </c>
      <c r="M2964" s="106" t="s">
        <v>924</v>
      </c>
      <c r="N2964" s="106">
        <v>0.54</v>
      </c>
      <c r="O2964" s="106">
        <v>1.4</v>
      </c>
      <c r="P2964" s="106" t="s">
        <v>2499</v>
      </c>
      <c r="Q2964" s="107" t="s">
        <v>3747</v>
      </c>
      <c r="R2964" s="107" t="s">
        <v>11</v>
      </c>
    </row>
    <row r="2965" spans="2:18" ht="20.100000000000001" customHeight="1" x14ac:dyDescent="0.4">
      <c r="B2965" s="105" t="str">
        <f t="shared" si="139"/>
        <v/>
      </c>
      <c r="C2965" s="105" t="str">
        <f t="shared" si="140"/>
        <v/>
      </c>
      <c r="D2965" s="105" t="str">
        <f t="shared" si="141"/>
        <v/>
      </c>
      <c r="E2965" s="106" t="s">
        <v>2406</v>
      </c>
      <c r="F2965" s="106" t="s">
        <v>2829</v>
      </c>
      <c r="G2965" s="106" t="s">
        <v>782</v>
      </c>
      <c r="H2965" s="106" t="s">
        <v>783</v>
      </c>
      <c r="I2965" s="106">
        <v>11</v>
      </c>
      <c r="J2965" s="106"/>
      <c r="K2965" s="106"/>
      <c r="L2965" s="106" t="s">
        <v>733</v>
      </c>
      <c r="M2965" s="106" t="s">
        <v>924</v>
      </c>
      <c r="N2965" s="106">
        <v>0.39</v>
      </c>
      <c r="O2965" s="106">
        <v>1.4</v>
      </c>
      <c r="P2965" s="106" t="s">
        <v>2499</v>
      </c>
      <c r="Q2965" s="107" t="s">
        <v>3748</v>
      </c>
      <c r="R2965" s="107" t="s">
        <v>11</v>
      </c>
    </row>
    <row r="2966" spans="2:18" ht="20.100000000000001" customHeight="1" x14ac:dyDescent="0.4">
      <c r="B2966" s="105" t="str">
        <f t="shared" si="139"/>
        <v/>
      </c>
      <c r="C2966" s="105" t="str">
        <f t="shared" si="140"/>
        <v/>
      </c>
      <c r="D2966" s="105" t="str">
        <f t="shared" si="141"/>
        <v/>
      </c>
      <c r="E2966" s="106" t="s">
        <v>2406</v>
      </c>
      <c r="F2966" s="106" t="s">
        <v>2829</v>
      </c>
      <c r="G2966" s="106" t="s">
        <v>2437</v>
      </c>
      <c r="H2966" s="106" t="s">
        <v>2438</v>
      </c>
      <c r="I2966" s="106">
        <v>11</v>
      </c>
      <c r="J2966" s="106"/>
      <c r="K2966" s="106"/>
      <c r="L2966" s="106" t="s">
        <v>733</v>
      </c>
      <c r="M2966" s="106" t="s">
        <v>924</v>
      </c>
      <c r="N2966" s="106">
        <v>0.52</v>
      </c>
      <c r="O2966" s="106">
        <v>1.4</v>
      </c>
      <c r="P2966" s="106" t="s">
        <v>2499</v>
      </c>
      <c r="Q2966" s="107" t="s">
        <v>3749</v>
      </c>
      <c r="R2966" s="107" t="s">
        <v>11</v>
      </c>
    </row>
    <row r="2967" spans="2:18" ht="20.100000000000001" customHeight="1" x14ac:dyDescent="0.4">
      <c r="B2967" s="105" t="str">
        <f t="shared" si="139"/>
        <v/>
      </c>
      <c r="C2967" s="105" t="str">
        <f t="shared" si="140"/>
        <v/>
      </c>
      <c r="D2967" s="105" t="str">
        <f t="shared" si="141"/>
        <v/>
      </c>
      <c r="E2967" s="106" t="s">
        <v>2406</v>
      </c>
      <c r="F2967" s="106" t="s">
        <v>2829</v>
      </c>
      <c r="G2967" s="106" t="s">
        <v>2442</v>
      </c>
      <c r="H2967" s="106" t="s">
        <v>2443</v>
      </c>
      <c r="I2967" s="106">
        <v>11</v>
      </c>
      <c r="J2967" s="106"/>
      <c r="K2967" s="106"/>
      <c r="L2967" s="106" t="s">
        <v>733</v>
      </c>
      <c r="M2967" s="106" t="s">
        <v>924</v>
      </c>
      <c r="N2967" s="106">
        <v>0.52</v>
      </c>
      <c r="O2967" s="106">
        <v>1.4</v>
      </c>
      <c r="P2967" s="106" t="s">
        <v>2499</v>
      </c>
      <c r="Q2967" s="107" t="s">
        <v>3750</v>
      </c>
      <c r="R2967" s="107" t="s">
        <v>11</v>
      </c>
    </row>
    <row r="2968" spans="2:18" ht="20.100000000000001" customHeight="1" x14ac:dyDescent="0.4">
      <c r="B2968" s="105" t="str">
        <f t="shared" si="139"/>
        <v/>
      </c>
      <c r="C2968" s="105" t="str">
        <f t="shared" si="140"/>
        <v/>
      </c>
      <c r="D2968" s="105" t="str">
        <f t="shared" si="141"/>
        <v/>
      </c>
      <c r="E2968" s="106" t="s">
        <v>2406</v>
      </c>
      <c r="F2968" s="106" t="s">
        <v>2829</v>
      </c>
      <c r="G2968" s="106" t="s">
        <v>697</v>
      </c>
      <c r="H2968" s="106" t="s">
        <v>765</v>
      </c>
      <c r="I2968" s="106">
        <v>11</v>
      </c>
      <c r="J2968" s="106"/>
      <c r="K2968" s="106"/>
      <c r="L2968" s="106" t="s">
        <v>1389</v>
      </c>
      <c r="M2968" s="106" t="s">
        <v>924</v>
      </c>
      <c r="N2968" s="106">
        <v>0.53</v>
      </c>
      <c r="O2968" s="106">
        <v>1.4</v>
      </c>
      <c r="P2968" s="106" t="s">
        <v>2499</v>
      </c>
      <c r="Q2968" s="107" t="s">
        <v>3751</v>
      </c>
      <c r="R2968" s="107" t="s">
        <v>11</v>
      </c>
    </row>
    <row r="2969" spans="2:18" ht="20.100000000000001" customHeight="1" x14ac:dyDescent="0.4">
      <c r="B2969" s="105" t="str">
        <f t="shared" si="139"/>
        <v/>
      </c>
      <c r="C2969" s="105" t="str">
        <f t="shared" si="140"/>
        <v/>
      </c>
      <c r="D2969" s="105" t="str">
        <f t="shared" si="141"/>
        <v/>
      </c>
      <c r="E2969" s="106" t="s">
        <v>2406</v>
      </c>
      <c r="F2969" s="106" t="s">
        <v>2829</v>
      </c>
      <c r="G2969" s="106" t="s">
        <v>710</v>
      </c>
      <c r="H2969" s="106" t="s">
        <v>765</v>
      </c>
      <c r="I2969" s="106">
        <v>11</v>
      </c>
      <c r="J2969" s="106"/>
      <c r="K2969" s="106"/>
      <c r="L2969" s="106" t="s">
        <v>1098</v>
      </c>
      <c r="M2969" s="106" t="s">
        <v>924</v>
      </c>
      <c r="N2969" s="106">
        <v>0.53</v>
      </c>
      <c r="O2969" s="106">
        <v>1.4</v>
      </c>
      <c r="P2969" s="106" t="s">
        <v>2499</v>
      </c>
      <c r="Q2969" s="107" t="s">
        <v>3752</v>
      </c>
      <c r="R2969" s="107" t="s">
        <v>11</v>
      </c>
    </row>
    <row r="2970" spans="2:18" ht="20.100000000000001" customHeight="1" x14ac:dyDescent="0.4">
      <c r="B2970" s="105" t="str">
        <f t="shared" si="139"/>
        <v/>
      </c>
      <c r="C2970" s="105" t="str">
        <f t="shared" si="140"/>
        <v/>
      </c>
      <c r="D2970" s="105" t="str">
        <f t="shared" si="141"/>
        <v/>
      </c>
      <c r="E2970" s="106" t="s">
        <v>2406</v>
      </c>
      <c r="F2970" s="106" t="s">
        <v>2829</v>
      </c>
      <c r="G2970" s="106" t="s">
        <v>773</v>
      </c>
      <c r="H2970" s="106" t="s">
        <v>733</v>
      </c>
      <c r="I2970" s="106">
        <v>11</v>
      </c>
      <c r="J2970" s="106"/>
      <c r="K2970" s="106"/>
      <c r="L2970" s="106" t="s">
        <v>774</v>
      </c>
      <c r="M2970" s="106" t="s">
        <v>924</v>
      </c>
      <c r="N2970" s="106">
        <v>0.53</v>
      </c>
      <c r="O2970" s="106">
        <v>1.4</v>
      </c>
      <c r="P2970" s="106" t="s">
        <v>2499</v>
      </c>
      <c r="Q2970" s="107" t="s">
        <v>3753</v>
      </c>
      <c r="R2970" s="107" t="s">
        <v>11</v>
      </c>
    </row>
    <row r="2971" spans="2:18" ht="20.100000000000001" customHeight="1" x14ac:dyDescent="0.4">
      <c r="B2971" s="105" t="str">
        <f t="shared" si="139"/>
        <v/>
      </c>
      <c r="C2971" s="105" t="str">
        <f t="shared" si="140"/>
        <v/>
      </c>
      <c r="D2971" s="105" t="str">
        <f t="shared" si="141"/>
        <v/>
      </c>
      <c r="E2971" s="106" t="s">
        <v>2406</v>
      </c>
      <c r="F2971" s="106" t="s">
        <v>2829</v>
      </c>
      <c r="G2971" s="106" t="s">
        <v>773</v>
      </c>
      <c r="H2971" s="106" t="s">
        <v>729</v>
      </c>
      <c r="I2971" s="106">
        <v>11</v>
      </c>
      <c r="J2971" s="106"/>
      <c r="K2971" s="106"/>
      <c r="L2971" s="106" t="s">
        <v>1266</v>
      </c>
      <c r="M2971" s="106" t="s">
        <v>924</v>
      </c>
      <c r="N2971" s="106">
        <v>0.54</v>
      </c>
      <c r="O2971" s="106">
        <v>1.4</v>
      </c>
      <c r="P2971" s="106" t="s">
        <v>2499</v>
      </c>
      <c r="Q2971" s="107" t="s">
        <v>3754</v>
      </c>
      <c r="R2971" s="107" t="s">
        <v>11</v>
      </c>
    </row>
    <row r="2972" spans="2:18" ht="20.100000000000001" customHeight="1" x14ac:dyDescent="0.4">
      <c r="B2972" s="105" t="str">
        <f t="shared" si="139"/>
        <v/>
      </c>
      <c r="C2972" s="105" t="str">
        <f t="shared" si="140"/>
        <v/>
      </c>
      <c r="D2972" s="105" t="str">
        <f t="shared" si="141"/>
        <v/>
      </c>
      <c r="E2972" s="106" t="s">
        <v>2406</v>
      </c>
      <c r="F2972" s="106" t="s">
        <v>2829</v>
      </c>
      <c r="G2972" s="106" t="s">
        <v>778</v>
      </c>
      <c r="H2972" s="106" t="s">
        <v>733</v>
      </c>
      <c r="I2972" s="106">
        <v>11</v>
      </c>
      <c r="J2972" s="106"/>
      <c r="K2972" s="106"/>
      <c r="L2972" s="106" t="s">
        <v>779</v>
      </c>
      <c r="M2972" s="106" t="s">
        <v>924</v>
      </c>
      <c r="N2972" s="106">
        <v>0.53</v>
      </c>
      <c r="O2972" s="106">
        <v>1.4</v>
      </c>
      <c r="P2972" s="106" t="s">
        <v>2499</v>
      </c>
      <c r="Q2972" s="107" t="s">
        <v>3755</v>
      </c>
      <c r="R2972" s="107" t="s">
        <v>11</v>
      </c>
    </row>
    <row r="2973" spans="2:18" ht="20.100000000000001" customHeight="1" x14ac:dyDescent="0.4">
      <c r="B2973" s="105" t="str">
        <f t="shared" si="139"/>
        <v/>
      </c>
      <c r="C2973" s="105" t="str">
        <f t="shared" si="140"/>
        <v/>
      </c>
      <c r="D2973" s="105" t="str">
        <f t="shared" si="141"/>
        <v/>
      </c>
      <c r="E2973" s="106" t="s">
        <v>2406</v>
      </c>
      <c r="F2973" s="106" t="s">
        <v>2829</v>
      </c>
      <c r="G2973" s="106" t="s">
        <v>778</v>
      </c>
      <c r="H2973" s="106" t="s">
        <v>729</v>
      </c>
      <c r="I2973" s="106">
        <v>11</v>
      </c>
      <c r="J2973" s="106"/>
      <c r="K2973" s="106"/>
      <c r="L2973" s="106" t="s">
        <v>1269</v>
      </c>
      <c r="M2973" s="106" t="s">
        <v>924</v>
      </c>
      <c r="N2973" s="106">
        <v>0.54</v>
      </c>
      <c r="O2973" s="106">
        <v>1.4</v>
      </c>
      <c r="P2973" s="106" t="s">
        <v>2499</v>
      </c>
      <c r="Q2973" s="107" t="s">
        <v>3756</v>
      </c>
      <c r="R2973" s="107" t="s">
        <v>11</v>
      </c>
    </row>
    <row r="2974" spans="2:18" ht="20.100000000000001" customHeight="1" x14ac:dyDescent="0.4">
      <c r="B2974" s="105" t="str">
        <f t="shared" si="139"/>
        <v/>
      </c>
      <c r="C2974" s="105" t="str">
        <f t="shared" si="140"/>
        <v/>
      </c>
      <c r="D2974" s="105" t="str">
        <f t="shared" si="141"/>
        <v/>
      </c>
      <c r="E2974" s="106" t="s">
        <v>2406</v>
      </c>
      <c r="F2974" s="106" t="s">
        <v>2829</v>
      </c>
      <c r="G2974" s="106" t="s">
        <v>782</v>
      </c>
      <c r="H2974" s="106" t="s">
        <v>733</v>
      </c>
      <c r="I2974" s="106">
        <v>11</v>
      </c>
      <c r="J2974" s="106"/>
      <c r="K2974" s="106"/>
      <c r="L2974" s="106" t="s">
        <v>783</v>
      </c>
      <c r="M2974" s="106" t="s">
        <v>924</v>
      </c>
      <c r="N2974" s="106">
        <v>0.49</v>
      </c>
      <c r="O2974" s="106">
        <v>1.4</v>
      </c>
      <c r="P2974" s="106" t="s">
        <v>2499</v>
      </c>
      <c r="Q2974" s="107" t="s">
        <v>3757</v>
      </c>
      <c r="R2974" s="107" t="s">
        <v>11</v>
      </c>
    </row>
    <row r="2975" spans="2:18" ht="20.100000000000001" customHeight="1" x14ac:dyDescent="0.4">
      <c r="B2975" s="105" t="str">
        <f t="shared" si="139"/>
        <v/>
      </c>
      <c r="C2975" s="105" t="str">
        <f t="shared" si="140"/>
        <v/>
      </c>
      <c r="D2975" s="105" t="str">
        <f t="shared" si="141"/>
        <v/>
      </c>
      <c r="E2975" s="106" t="s">
        <v>2406</v>
      </c>
      <c r="F2975" s="106" t="s">
        <v>2829</v>
      </c>
      <c r="G2975" s="106" t="s">
        <v>2437</v>
      </c>
      <c r="H2975" s="106" t="s">
        <v>733</v>
      </c>
      <c r="I2975" s="106">
        <v>11</v>
      </c>
      <c r="J2975" s="106"/>
      <c r="K2975" s="106"/>
      <c r="L2975" s="106" t="s">
        <v>2438</v>
      </c>
      <c r="M2975" s="106" t="s">
        <v>924</v>
      </c>
      <c r="N2975" s="106">
        <v>0.52</v>
      </c>
      <c r="O2975" s="106">
        <v>1.4</v>
      </c>
      <c r="P2975" s="106" t="s">
        <v>2499</v>
      </c>
      <c r="Q2975" s="107" t="s">
        <v>3758</v>
      </c>
      <c r="R2975" s="107" t="s">
        <v>11</v>
      </c>
    </row>
    <row r="2976" spans="2:18" ht="20.100000000000001" customHeight="1" x14ac:dyDescent="0.4">
      <c r="B2976" s="105" t="str">
        <f t="shared" si="139"/>
        <v/>
      </c>
      <c r="C2976" s="105" t="str">
        <f t="shared" si="140"/>
        <v/>
      </c>
      <c r="D2976" s="105" t="str">
        <f t="shared" si="141"/>
        <v/>
      </c>
      <c r="E2976" s="106" t="s">
        <v>2406</v>
      </c>
      <c r="F2976" s="106" t="s">
        <v>2829</v>
      </c>
      <c r="G2976" s="106" t="s">
        <v>2442</v>
      </c>
      <c r="H2976" s="106" t="s">
        <v>733</v>
      </c>
      <c r="I2976" s="106">
        <v>11</v>
      </c>
      <c r="J2976" s="106"/>
      <c r="K2976" s="106"/>
      <c r="L2976" s="106" t="s">
        <v>2443</v>
      </c>
      <c r="M2976" s="106" t="s">
        <v>924</v>
      </c>
      <c r="N2976" s="106">
        <v>0.52</v>
      </c>
      <c r="O2976" s="106">
        <v>1.4</v>
      </c>
      <c r="P2976" s="106" t="s">
        <v>2499</v>
      </c>
      <c r="Q2976" s="107" t="s">
        <v>3759</v>
      </c>
      <c r="R2976" s="107" t="s">
        <v>11</v>
      </c>
    </row>
    <row r="2977" spans="2:18" ht="20.100000000000001" customHeight="1" x14ac:dyDescent="0.4">
      <c r="B2977" s="105" t="str">
        <f t="shared" si="139"/>
        <v/>
      </c>
      <c r="C2977" s="105" t="str">
        <f t="shared" si="140"/>
        <v/>
      </c>
      <c r="D2977" s="105" t="str">
        <f t="shared" si="141"/>
        <v/>
      </c>
      <c r="E2977" s="106" t="s">
        <v>2406</v>
      </c>
      <c r="F2977" s="106" t="s">
        <v>2407</v>
      </c>
      <c r="G2977" s="106" t="s">
        <v>697</v>
      </c>
      <c r="H2977" s="106" t="s">
        <v>1389</v>
      </c>
      <c r="I2977" s="106">
        <v>10</v>
      </c>
      <c r="J2977" s="106"/>
      <c r="K2977" s="106"/>
      <c r="L2977" s="106" t="s">
        <v>1218</v>
      </c>
      <c r="M2977" s="106" t="s">
        <v>924</v>
      </c>
      <c r="N2977" s="106">
        <v>0.45</v>
      </c>
      <c r="O2977" s="106">
        <v>1.4</v>
      </c>
      <c r="P2977" s="106" t="s">
        <v>2493</v>
      </c>
      <c r="Q2977" s="107" t="s">
        <v>3760</v>
      </c>
      <c r="R2977" s="107" t="s">
        <v>11</v>
      </c>
    </row>
    <row r="2978" spans="2:18" ht="20.100000000000001" customHeight="1" x14ac:dyDescent="0.4">
      <c r="B2978" s="105" t="str">
        <f t="shared" si="139"/>
        <v/>
      </c>
      <c r="C2978" s="105" t="str">
        <f t="shared" si="140"/>
        <v/>
      </c>
      <c r="D2978" s="105" t="str">
        <f t="shared" si="141"/>
        <v/>
      </c>
      <c r="E2978" s="106" t="s">
        <v>2406</v>
      </c>
      <c r="F2978" s="106" t="s">
        <v>2407</v>
      </c>
      <c r="G2978" s="106" t="s">
        <v>773</v>
      </c>
      <c r="H2978" s="106" t="s">
        <v>774</v>
      </c>
      <c r="I2978" s="106">
        <v>10</v>
      </c>
      <c r="J2978" s="106"/>
      <c r="K2978" s="106"/>
      <c r="L2978" s="106" t="s">
        <v>717</v>
      </c>
      <c r="M2978" s="106" t="s">
        <v>924</v>
      </c>
      <c r="N2978" s="106">
        <v>0.44</v>
      </c>
      <c r="O2978" s="106">
        <v>1.4</v>
      </c>
      <c r="P2978" s="106" t="s">
        <v>2499</v>
      </c>
      <c r="Q2978" s="107" t="s">
        <v>3761</v>
      </c>
      <c r="R2978" s="107" t="s">
        <v>11</v>
      </c>
    </row>
    <row r="2979" spans="2:18" ht="20.100000000000001" customHeight="1" x14ac:dyDescent="0.4">
      <c r="B2979" s="105" t="str">
        <f t="shared" si="139"/>
        <v/>
      </c>
      <c r="C2979" s="105" t="str">
        <f t="shared" si="140"/>
        <v/>
      </c>
      <c r="D2979" s="105" t="str">
        <f t="shared" si="141"/>
        <v/>
      </c>
      <c r="E2979" s="106" t="s">
        <v>2406</v>
      </c>
      <c r="F2979" s="106" t="s">
        <v>2407</v>
      </c>
      <c r="G2979" s="106" t="s">
        <v>773</v>
      </c>
      <c r="H2979" s="106" t="s">
        <v>1266</v>
      </c>
      <c r="I2979" s="106">
        <v>10</v>
      </c>
      <c r="J2979" s="106"/>
      <c r="K2979" s="106"/>
      <c r="L2979" s="106" t="s">
        <v>698</v>
      </c>
      <c r="M2979" s="106" t="s">
        <v>924</v>
      </c>
      <c r="N2979" s="106">
        <v>0.43</v>
      </c>
      <c r="O2979" s="106">
        <v>1.4</v>
      </c>
      <c r="P2979" s="106" t="s">
        <v>2499</v>
      </c>
      <c r="Q2979" s="107" t="s">
        <v>3762</v>
      </c>
      <c r="R2979" s="107" t="s">
        <v>11</v>
      </c>
    </row>
    <row r="2980" spans="2:18" ht="20.100000000000001" customHeight="1" x14ac:dyDescent="0.4">
      <c r="B2980" s="105" t="str">
        <f t="shared" si="139"/>
        <v/>
      </c>
      <c r="C2980" s="105" t="str">
        <f t="shared" si="140"/>
        <v/>
      </c>
      <c r="D2980" s="105" t="str">
        <f t="shared" si="141"/>
        <v/>
      </c>
      <c r="E2980" s="106" t="s">
        <v>2406</v>
      </c>
      <c r="F2980" s="106" t="s">
        <v>2407</v>
      </c>
      <c r="G2980" s="106" t="s">
        <v>778</v>
      </c>
      <c r="H2980" s="106" t="s">
        <v>779</v>
      </c>
      <c r="I2980" s="106">
        <v>10</v>
      </c>
      <c r="J2980" s="106"/>
      <c r="K2980" s="106"/>
      <c r="L2980" s="106" t="s">
        <v>717</v>
      </c>
      <c r="M2980" s="106" t="s">
        <v>924</v>
      </c>
      <c r="N2980" s="106">
        <v>0.43</v>
      </c>
      <c r="O2980" s="106">
        <v>1.4</v>
      </c>
      <c r="P2980" s="106" t="s">
        <v>2499</v>
      </c>
      <c r="Q2980" s="107" t="s">
        <v>3763</v>
      </c>
      <c r="R2980" s="107" t="s">
        <v>11</v>
      </c>
    </row>
    <row r="2981" spans="2:18" ht="20.100000000000001" customHeight="1" x14ac:dyDescent="0.4">
      <c r="B2981" s="105" t="str">
        <f t="shared" si="139"/>
        <v/>
      </c>
      <c r="C2981" s="105" t="str">
        <f t="shared" si="140"/>
        <v/>
      </c>
      <c r="D2981" s="105" t="str">
        <f t="shared" si="141"/>
        <v/>
      </c>
      <c r="E2981" s="106" t="s">
        <v>2406</v>
      </c>
      <c r="F2981" s="106" t="s">
        <v>2407</v>
      </c>
      <c r="G2981" s="106" t="s">
        <v>778</v>
      </c>
      <c r="H2981" s="106" t="s">
        <v>1269</v>
      </c>
      <c r="I2981" s="106">
        <v>10</v>
      </c>
      <c r="J2981" s="106"/>
      <c r="K2981" s="106"/>
      <c r="L2981" s="106" t="s">
        <v>698</v>
      </c>
      <c r="M2981" s="106" t="s">
        <v>924</v>
      </c>
      <c r="N2981" s="106">
        <v>0.43</v>
      </c>
      <c r="O2981" s="106">
        <v>1.4</v>
      </c>
      <c r="P2981" s="106" t="s">
        <v>2499</v>
      </c>
      <c r="Q2981" s="107" t="s">
        <v>3764</v>
      </c>
      <c r="R2981" s="107" t="s">
        <v>11</v>
      </c>
    </row>
    <row r="2982" spans="2:18" ht="20.100000000000001" customHeight="1" x14ac:dyDescent="0.4">
      <c r="B2982" s="105" t="str">
        <f t="shared" si="139"/>
        <v/>
      </c>
      <c r="C2982" s="105" t="str">
        <f t="shared" si="140"/>
        <v/>
      </c>
      <c r="D2982" s="105" t="str">
        <f t="shared" si="141"/>
        <v/>
      </c>
      <c r="E2982" s="106" t="s">
        <v>2406</v>
      </c>
      <c r="F2982" s="106" t="s">
        <v>2407</v>
      </c>
      <c r="G2982" s="106" t="s">
        <v>782</v>
      </c>
      <c r="H2982" s="106" t="s">
        <v>783</v>
      </c>
      <c r="I2982" s="106">
        <v>10</v>
      </c>
      <c r="J2982" s="106"/>
      <c r="K2982" s="106"/>
      <c r="L2982" s="106" t="s">
        <v>717</v>
      </c>
      <c r="M2982" s="106" t="s">
        <v>924</v>
      </c>
      <c r="N2982" s="106">
        <v>0.31</v>
      </c>
      <c r="O2982" s="106">
        <v>1.4</v>
      </c>
      <c r="P2982" s="106" t="s">
        <v>2499</v>
      </c>
      <c r="Q2982" s="107" t="s">
        <v>3765</v>
      </c>
      <c r="R2982" s="107" t="s">
        <v>11</v>
      </c>
    </row>
    <row r="2983" spans="2:18" ht="20.100000000000001" customHeight="1" x14ac:dyDescent="0.4">
      <c r="B2983" s="105" t="str">
        <f t="shared" si="139"/>
        <v/>
      </c>
      <c r="C2983" s="105" t="str">
        <f t="shared" si="140"/>
        <v/>
      </c>
      <c r="D2983" s="105" t="str">
        <f t="shared" si="141"/>
        <v/>
      </c>
      <c r="E2983" s="106" t="s">
        <v>2406</v>
      </c>
      <c r="F2983" s="106" t="s">
        <v>2407</v>
      </c>
      <c r="G2983" s="106" t="s">
        <v>2437</v>
      </c>
      <c r="H2983" s="106" t="s">
        <v>2438</v>
      </c>
      <c r="I2983" s="106">
        <v>10</v>
      </c>
      <c r="J2983" s="106"/>
      <c r="K2983" s="106"/>
      <c r="L2983" s="106" t="s">
        <v>717</v>
      </c>
      <c r="M2983" s="106" t="s">
        <v>924</v>
      </c>
      <c r="N2983" s="106">
        <v>0.42</v>
      </c>
      <c r="O2983" s="106">
        <v>1.4</v>
      </c>
      <c r="P2983" s="106" t="s">
        <v>2499</v>
      </c>
      <c r="Q2983" s="107" t="s">
        <v>3766</v>
      </c>
      <c r="R2983" s="107" t="s">
        <v>11</v>
      </c>
    </row>
    <row r="2984" spans="2:18" ht="20.100000000000001" customHeight="1" x14ac:dyDescent="0.4">
      <c r="B2984" s="105" t="str">
        <f t="shared" si="139"/>
        <v/>
      </c>
      <c r="C2984" s="105" t="str">
        <f t="shared" si="140"/>
        <v/>
      </c>
      <c r="D2984" s="105" t="str">
        <f t="shared" si="141"/>
        <v/>
      </c>
      <c r="E2984" s="106" t="s">
        <v>2406</v>
      </c>
      <c r="F2984" s="106" t="s">
        <v>2407</v>
      </c>
      <c r="G2984" s="106" t="s">
        <v>2442</v>
      </c>
      <c r="H2984" s="106" t="s">
        <v>2443</v>
      </c>
      <c r="I2984" s="106">
        <v>10</v>
      </c>
      <c r="J2984" s="106"/>
      <c r="K2984" s="106"/>
      <c r="L2984" s="106" t="s">
        <v>717</v>
      </c>
      <c r="M2984" s="106" t="s">
        <v>924</v>
      </c>
      <c r="N2984" s="106">
        <v>0.42</v>
      </c>
      <c r="O2984" s="106">
        <v>1.4</v>
      </c>
      <c r="P2984" s="106" t="s">
        <v>2499</v>
      </c>
      <c r="Q2984" s="107" t="s">
        <v>3767</v>
      </c>
      <c r="R2984" s="107" t="s">
        <v>11</v>
      </c>
    </row>
    <row r="2985" spans="2:18" ht="20.100000000000001" customHeight="1" x14ac:dyDescent="0.4">
      <c r="B2985" s="105" t="str">
        <f t="shared" si="139"/>
        <v/>
      </c>
      <c r="C2985" s="105" t="str">
        <f t="shared" si="140"/>
        <v/>
      </c>
      <c r="D2985" s="105" t="str">
        <f t="shared" si="141"/>
        <v/>
      </c>
      <c r="E2985" s="106" t="s">
        <v>2406</v>
      </c>
      <c r="F2985" s="106" t="s">
        <v>2447</v>
      </c>
      <c r="G2985" s="106" t="s">
        <v>697</v>
      </c>
      <c r="H2985" s="106" t="s">
        <v>1218</v>
      </c>
      <c r="I2985" s="106">
        <v>10</v>
      </c>
      <c r="J2985" s="106"/>
      <c r="K2985" s="106"/>
      <c r="L2985" s="106" t="s">
        <v>1389</v>
      </c>
      <c r="M2985" s="106" t="s">
        <v>924</v>
      </c>
      <c r="N2985" s="106">
        <v>0.38</v>
      </c>
      <c r="O2985" s="106">
        <v>1.4</v>
      </c>
      <c r="P2985" s="106" t="s">
        <v>2493</v>
      </c>
      <c r="Q2985" s="107" t="s">
        <v>3768</v>
      </c>
      <c r="R2985" s="107" t="s">
        <v>11</v>
      </c>
    </row>
    <row r="2986" spans="2:18" ht="20.100000000000001" customHeight="1" x14ac:dyDescent="0.4">
      <c r="B2986" s="105" t="str">
        <f t="shared" si="139"/>
        <v/>
      </c>
      <c r="C2986" s="105" t="str">
        <f t="shared" si="140"/>
        <v/>
      </c>
      <c r="D2986" s="105" t="str">
        <f t="shared" si="141"/>
        <v/>
      </c>
      <c r="E2986" s="106" t="s">
        <v>2406</v>
      </c>
      <c r="F2986" s="106" t="s">
        <v>2447</v>
      </c>
      <c r="G2986" s="106" t="s">
        <v>773</v>
      </c>
      <c r="H2986" s="106" t="s">
        <v>717</v>
      </c>
      <c r="I2986" s="106">
        <v>10</v>
      </c>
      <c r="J2986" s="106"/>
      <c r="K2986" s="106"/>
      <c r="L2986" s="106" t="s">
        <v>774</v>
      </c>
      <c r="M2986" s="106" t="s">
        <v>924</v>
      </c>
      <c r="N2986" s="106">
        <v>0.38</v>
      </c>
      <c r="O2986" s="106">
        <v>1.4</v>
      </c>
      <c r="P2986" s="106" t="s">
        <v>2499</v>
      </c>
      <c r="Q2986" s="107" t="s">
        <v>3769</v>
      </c>
      <c r="R2986" s="107" t="s">
        <v>11</v>
      </c>
    </row>
    <row r="2987" spans="2:18" ht="20.100000000000001" customHeight="1" x14ac:dyDescent="0.4">
      <c r="B2987" s="105" t="str">
        <f t="shared" si="139"/>
        <v/>
      </c>
      <c r="C2987" s="105" t="str">
        <f t="shared" si="140"/>
        <v/>
      </c>
      <c r="D2987" s="105" t="str">
        <f t="shared" si="141"/>
        <v/>
      </c>
      <c r="E2987" s="106" t="s">
        <v>2406</v>
      </c>
      <c r="F2987" s="106" t="s">
        <v>2447</v>
      </c>
      <c r="G2987" s="106" t="s">
        <v>773</v>
      </c>
      <c r="H2987" s="106" t="s">
        <v>698</v>
      </c>
      <c r="I2987" s="106">
        <v>10</v>
      </c>
      <c r="J2987" s="106"/>
      <c r="K2987" s="106"/>
      <c r="L2987" s="106" t="s">
        <v>1266</v>
      </c>
      <c r="M2987" s="106" t="s">
        <v>924</v>
      </c>
      <c r="N2987" s="106">
        <v>0.38</v>
      </c>
      <c r="O2987" s="106">
        <v>1.4</v>
      </c>
      <c r="P2987" s="106" t="s">
        <v>2499</v>
      </c>
      <c r="Q2987" s="107" t="s">
        <v>3770</v>
      </c>
      <c r="R2987" s="107" t="s">
        <v>11</v>
      </c>
    </row>
    <row r="2988" spans="2:18" ht="20.100000000000001" customHeight="1" x14ac:dyDescent="0.4">
      <c r="B2988" s="105" t="str">
        <f t="shared" si="139"/>
        <v/>
      </c>
      <c r="C2988" s="105" t="str">
        <f t="shared" si="140"/>
        <v/>
      </c>
      <c r="D2988" s="105" t="str">
        <f t="shared" si="141"/>
        <v/>
      </c>
      <c r="E2988" s="106" t="s">
        <v>2406</v>
      </c>
      <c r="F2988" s="106" t="s">
        <v>2447</v>
      </c>
      <c r="G2988" s="106" t="s">
        <v>778</v>
      </c>
      <c r="H2988" s="106" t="s">
        <v>717</v>
      </c>
      <c r="I2988" s="106">
        <v>10</v>
      </c>
      <c r="J2988" s="106"/>
      <c r="K2988" s="106"/>
      <c r="L2988" s="106" t="s">
        <v>779</v>
      </c>
      <c r="M2988" s="106" t="s">
        <v>924</v>
      </c>
      <c r="N2988" s="106">
        <v>0.38</v>
      </c>
      <c r="O2988" s="106">
        <v>1.4</v>
      </c>
      <c r="P2988" s="106" t="s">
        <v>2499</v>
      </c>
      <c r="Q2988" s="107" t="s">
        <v>3771</v>
      </c>
      <c r="R2988" s="107" t="s">
        <v>11</v>
      </c>
    </row>
    <row r="2989" spans="2:18" ht="20.100000000000001" customHeight="1" x14ac:dyDescent="0.4">
      <c r="B2989" s="105" t="str">
        <f t="shared" si="139"/>
        <v/>
      </c>
      <c r="C2989" s="105" t="str">
        <f t="shared" si="140"/>
        <v/>
      </c>
      <c r="D2989" s="105" t="str">
        <f t="shared" si="141"/>
        <v/>
      </c>
      <c r="E2989" s="106" t="s">
        <v>2406</v>
      </c>
      <c r="F2989" s="106" t="s">
        <v>2447</v>
      </c>
      <c r="G2989" s="106" t="s">
        <v>778</v>
      </c>
      <c r="H2989" s="106" t="s">
        <v>698</v>
      </c>
      <c r="I2989" s="106">
        <v>10</v>
      </c>
      <c r="J2989" s="106"/>
      <c r="K2989" s="106"/>
      <c r="L2989" s="106" t="s">
        <v>1269</v>
      </c>
      <c r="M2989" s="106" t="s">
        <v>924</v>
      </c>
      <c r="N2989" s="106">
        <v>0.38</v>
      </c>
      <c r="O2989" s="106">
        <v>1.4</v>
      </c>
      <c r="P2989" s="106" t="s">
        <v>2499</v>
      </c>
      <c r="Q2989" s="107" t="s">
        <v>3772</v>
      </c>
      <c r="R2989" s="107" t="s">
        <v>11</v>
      </c>
    </row>
    <row r="2990" spans="2:18" ht="20.100000000000001" customHeight="1" x14ac:dyDescent="0.4">
      <c r="B2990" s="105" t="str">
        <f t="shared" si="139"/>
        <v/>
      </c>
      <c r="C2990" s="105" t="str">
        <f t="shared" si="140"/>
        <v/>
      </c>
      <c r="D2990" s="105" t="str">
        <f t="shared" si="141"/>
        <v/>
      </c>
      <c r="E2990" s="106" t="s">
        <v>2406</v>
      </c>
      <c r="F2990" s="106" t="s">
        <v>2447</v>
      </c>
      <c r="G2990" s="106" t="s">
        <v>782</v>
      </c>
      <c r="H2990" s="106" t="s">
        <v>717</v>
      </c>
      <c r="I2990" s="106">
        <v>10</v>
      </c>
      <c r="J2990" s="106"/>
      <c r="K2990" s="106"/>
      <c r="L2990" s="106" t="s">
        <v>783</v>
      </c>
      <c r="M2990" s="106" t="s">
        <v>924</v>
      </c>
      <c r="N2990" s="106">
        <v>0.35</v>
      </c>
      <c r="O2990" s="106">
        <v>1.4</v>
      </c>
      <c r="P2990" s="106" t="s">
        <v>2499</v>
      </c>
      <c r="Q2990" s="107" t="s">
        <v>3773</v>
      </c>
      <c r="R2990" s="107" t="s">
        <v>11</v>
      </c>
    </row>
    <row r="2991" spans="2:18" ht="20.100000000000001" customHeight="1" x14ac:dyDescent="0.4">
      <c r="B2991" s="105" t="str">
        <f t="shared" si="139"/>
        <v/>
      </c>
      <c r="C2991" s="105" t="str">
        <f t="shared" si="140"/>
        <v/>
      </c>
      <c r="D2991" s="105" t="str">
        <f t="shared" si="141"/>
        <v/>
      </c>
      <c r="E2991" s="106" t="s">
        <v>2406</v>
      </c>
      <c r="F2991" s="106" t="s">
        <v>2447</v>
      </c>
      <c r="G2991" s="106" t="s">
        <v>2437</v>
      </c>
      <c r="H2991" s="106" t="s">
        <v>717</v>
      </c>
      <c r="I2991" s="106">
        <v>10</v>
      </c>
      <c r="J2991" s="106"/>
      <c r="K2991" s="106"/>
      <c r="L2991" s="106" t="s">
        <v>2438</v>
      </c>
      <c r="M2991" s="106" t="s">
        <v>924</v>
      </c>
      <c r="N2991" s="106">
        <v>0.37</v>
      </c>
      <c r="O2991" s="106">
        <v>1.4</v>
      </c>
      <c r="P2991" s="106" t="s">
        <v>2499</v>
      </c>
      <c r="Q2991" s="107" t="s">
        <v>3774</v>
      </c>
      <c r="R2991" s="107" t="s">
        <v>11</v>
      </c>
    </row>
    <row r="2992" spans="2:18" ht="20.100000000000001" customHeight="1" x14ac:dyDescent="0.4">
      <c r="B2992" s="105" t="str">
        <f t="shared" si="139"/>
        <v/>
      </c>
      <c r="C2992" s="105" t="str">
        <f t="shared" si="140"/>
        <v/>
      </c>
      <c r="D2992" s="105" t="str">
        <f t="shared" si="141"/>
        <v/>
      </c>
      <c r="E2992" s="106" t="s">
        <v>2406</v>
      </c>
      <c r="F2992" s="106" t="s">
        <v>2447</v>
      </c>
      <c r="G2992" s="106" t="s">
        <v>2442</v>
      </c>
      <c r="H2992" s="106" t="s">
        <v>717</v>
      </c>
      <c r="I2992" s="106">
        <v>10</v>
      </c>
      <c r="J2992" s="106"/>
      <c r="K2992" s="106"/>
      <c r="L2992" s="106" t="s">
        <v>2443</v>
      </c>
      <c r="M2992" s="106" t="s">
        <v>924</v>
      </c>
      <c r="N2992" s="106">
        <v>0.37</v>
      </c>
      <c r="O2992" s="106">
        <v>1.4</v>
      </c>
      <c r="P2992" s="106" t="s">
        <v>2499</v>
      </c>
      <c r="Q2992" s="107" t="s">
        <v>3775</v>
      </c>
      <c r="R2992" s="107" t="s">
        <v>11</v>
      </c>
    </row>
    <row r="2993" spans="2:18" ht="20.100000000000001" customHeight="1" x14ac:dyDescent="0.4">
      <c r="B2993" s="105" t="str">
        <f t="shared" si="139"/>
        <v/>
      </c>
      <c r="C2993" s="105" t="str">
        <f t="shared" si="140"/>
        <v/>
      </c>
      <c r="D2993" s="105" t="str">
        <f t="shared" si="141"/>
        <v/>
      </c>
      <c r="E2993" s="106" t="s">
        <v>2406</v>
      </c>
      <c r="F2993" s="106" t="s">
        <v>2906</v>
      </c>
      <c r="G2993" s="106" t="s">
        <v>773</v>
      </c>
      <c r="H2993" s="106" t="s">
        <v>774</v>
      </c>
      <c r="I2993" s="106">
        <v>11</v>
      </c>
      <c r="J2993" s="106"/>
      <c r="K2993" s="106"/>
      <c r="L2993" s="106" t="s">
        <v>802</v>
      </c>
      <c r="M2993" s="106" t="s">
        <v>924</v>
      </c>
      <c r="N2993" s="106">
        <v>0.4</v>
      </c>
      <c r="O2993" s="106">
        <v>1.4</v>
      </c>
      <c r="P2993" s="106" t="s">
        <v>2499</v>
      </c>
      <c r="Q2993" s="107" t="s">
        <v>3776</v>
      </c>
      <c r="R2993" s="107" t="s">
        <v>11</v>
      </c>
    </row>
    <row r="2994" spans="2:18" ht="20.100000000000001" customHeight="1" x14ac:dyDescent="0.4">
      <c r="B2994" s="105" t="str">
        <f t="shared" si="139"/>
        <v/>
      </c>
      <c r="C2994" s="105" t="str">
        <f t="shared" si="140"/>
        <v/>
      </c>
      <c r="D2994" s="105" t="str">
        <f t="shared" si="141"/>
        <v/>
      </c>
      <c r="E2994" s="106" t="s">
        <v>2406</v>
      </c>
      <c r="F2994" s="106" t="s">
        <v>2906</v>
      </c>
      <c r="G2994" s="106" t="s">
        <v>773</v>
      </c>
      <c r="H2994" s="106" t="s">
        <v>1266</v>
      </c>
      <c r="I2994" s="106">
        <v>11</v>
      </c>
      <c r="J2994" s="106"/>
      <c r="K2994" s="106"/>
      <c r="L2994" s="106" t="s">
        <v>799</v>
      </c>
      <c r="M2994" s="106" t="s">
        <v>924</v>
      </c>
      <c r="N2994" s="106">
        <v>0.4</v>
      </c>
      <c r="O2994" s="106">
        <v>1.4</v>
      </c>
      <c r="P2994" s="106" t="s">
        <v>2499</v>
      </c>
      <c r="Q2994" s="107" t="s">
        <v>3777</v>
      </c>
      <c r="R2994" s="107" t="s">
        <v>11</v>
      </c>
    </row>
    <row r="2995" spans="2:18" ht="20.100000000000001" customHeight="1" x14ac:dyDescent="0.4">
      <c r="B2995" s="105" t="str">
        <f t="shared" si="139"/>
        <v/>
      </c>
      <c r="C2995" s="105" t="str">
        <f t="shared" si="140"/>
        <v/>
      </c>
      <c r="D2995" s="105" t="str">
        <f t="shared" si="141"/>
        <v/>
      </c>
      <c r="E2995" s="106" t="s">
        <v>2406</v>
      </c>
      <c r="F2995" s="106" t="s">
        <v>2906</v>
      </c>
      <c r="G2995" s="106" t="s">
        <v>778</v>
      </c>
      <c r="H2995" s="106" t="s">
        <v>779</v>
      </c>
      <c r="I2995" s="106">
        <v>11</v>
      </c>
      <c r="J2995" s="106"/>
      <c r="K2995" s="106"/>
      <c r="L2995" s="106" t="s">
        <v>802</v>
      </c>
      <c r="M2995" s="106" t="s">
        <v>924</v>
      </c>
      <c r="N2995" s="106">
        <v>0.4</v>
      </c>
      <c r="O2995" s="106">
        <v>1.4</v>
      </c>
      <c r="P2995" s="106" t="s">
        <v>2499</v>
      </c>
      <c r="Q2995" s="107" t="s">
        <v>3778</v>
      </c>
      <c r="R2995" s="107" t="s">
        <v>11</v>
      </c>
    </row>
    <row r="2996" spans="2:18" ht="20.100000000000001" customHeight="1" x14ac:dyDescent="0.4">
      <c r="B2996" s="105" t="str">
        <f t="shared" si="139"/>
        <v/>
      </c>
      <c r="C2996" s="105" t="str">
        <f t="shared" si="140"/>
        <v/>
      </c>
      <c r="D2996" s="105" t="str">
        <f t="shared" si="141"/>
        <v/>
      </c>
      <c r="E2996" s="106" t="s">
        <v>2406</v>
      </c>
      <c r="F2996" s="106" t="s">
        <v>2906</v>
      </c>
      <c r="G2996" s="106" t="s">
        <v>782</v>
      </c>
      <c r="H2996" s="106" t="s">
        <v>783</v>
      </c>
      <c r="I2996" s="106">
        <v>11</v>
      </c>
      <c r="J2996" s="106"/>
      <c r="K2996" s="106"/>
      <c r="L2996" s="106" t="s">
        <v>802</v>
      </c>
      <c r="M2996" s="106" t="s">
        <v>924</v>
      </c>
      <c r="N2996" s="106">
        <v>0.28999999999999998</v>
      </c>
      <c r="O2996" s="106">
        <v>1.4</v>
      </c>
      <c r="P2996" s="106" t="s">
        <v>2499</v>
      </c>
      <c r="Q2996" s="107" t="s">
        <v>3779</v>
      </c>
      <c r="R2996" s="107" t="s">
        <v>11</v>
      </c>
    </row>
    <row r="2997" spans="2:18" ht="20.100000000000001" customHeight="1" x14ac:dyDescent="0.4">
      <c r="B2997" s="105" t="str">
        <f t="shared" si="139"/>
        <v/>
      </c>
      <c r="C2997" s="105" t="str">
        <f t="shared" si="140"/>
        <v/>
      </c>
      <c r="D2997" s="105" t="str">
        <f t="shared" si="141"/>
        <v/>
      </c>
      <c r="E2997" s="106" t="s">
        <v>2406</v>
      </c>
      <c r="F2997" s="106" t="s">
        <v>2906</v>
      </c>
      <c r="G2997" s="106" t="s">
        <v>2437</v>
      </c>
      <c r="H2997" s="106" t="s">
        <v>2438</v>
      </c>
      <c r="I2997" s="106">
        <v>11</v>
      </c>
      <c r="J2997" s="106"/>
      <c r="K2997" s="106"/>
      <c r="L2997" s="106" t="s">
        <v>802</v>
      </c>
      <c r="M2997" s="106" t="s">
        <v>924</v>
      </c>
      <c r="N2997" s="106">
        <v>0.39</v>
      </c>
      <c r="O2997" s="106">
        <v>1.4</v>
      </c>
      <c r="P2997" s="106" t="s">
        <v>2499</v>
      </c>
      <c r="Q2997" s="107" t="s">
        <v>3780</v>
      </c>
      <c r="R2997" s="107" t="s">
        <v>11</v>
      </c>
    </row>
    <row r="2998" spans="2:18" ht="20.100000000000001" customHeight="1" x14ac:dyDescent="0.4">
      <c r="B2998" s="105" t="str">
        <f t="shared" si="139"/>
        <v/>
      </c>
      <c r="C2998" s="105" t="str">
        <f t="shared" si="140"/>
        <v/>
      </c>
      <c r="D2998" s="105" t="str">
        <f t="shared" si="141"/>
        <v/>
      </c>
      <c r="E2998" s="106" t="s">
        <v>2406</v>
      </c>
      <c r="F2998" s="106" t="s">
        <v>2906</v>
      </c>
      <c r="G2998" s="106" t="s">
        <v>2442</v>
      </c>
      <c r="H2998" s="106" t="s">
        <v>2443</v>
      </c>
      <c r="I2998" s="106">
        <v>11</v>
      </c>
      <c r="J2998" s="106"/>
      <c r="K2998" s="106"/>
      <c r="L2998" s="106" t="s">
        <v>802</v>
      </c>
      <c r="M2998" s="106" t="s">
        <v>924</v>
      </c>
      <c r="N2998" s="106">
        <v>0.39</v>
      </c>
      <c r="O2998" s="106">
        <v>1.4</v>
      </c>
      <c r="P2998" s="106" t="s">
        <v>2499</v>
      </c>
      <c r="Q2998" s="107" t="s">
        <v>3781</v>
      </c>
      <c r="R2998" s="107" t="s">
        <v>11</v>
      </c>
    </row>
    <row r="2999" spans="2:18" ht="20.100000000000001" customHeight="1" x14ac:dyDescent="0.4">
      <c r="B2999" s="105" t="str">
        <f t="shared" si="139"/>
        <v/>
      </c>
      <c r="C2999" s="105" t="str">
        <f t="shared" si="140"/>
        <v/>
      </c>
      <c r="D2999" s="105" t="str">
        <f t="shared" si="141"/>
        <v/>
      </c>
      <c r="E2999" s="106" t="s">
        <v>2406</v>
      </c>
      <c r="F2999" s="106" t="s">
        <v>2906</v>
      </c>
      <c r="G2999" s="106" t="s">
        <v>773</v>
      </c>
      <c r="H2999" s="106" t="s">
        <v>802</v>
      </c>
      <c r="I2999" s="106">
        <v>11</v>
      </c>
      <c r="J2999" s="106"/>
      <c r="K2999" s="106"/>
      <c r="L2999" s="106" t="s">
        <v>774</v>
      </c>
      <c r="M2999" s="106" t="s">
        <v>924</v>
      </c>
      <c r="N2999" s="106">
        <v>0.36</v>
      </c>
      <c r="O2999" s="106">
        <v>1.4</v>
      </c>
      <c r="P2999" s="106" t="s">
        <v>2499</v>
      </c>
      <c r="Q2999" s="107" t="s">
        <v>3782</v>
      </c>
      <c r="R2999" s="107" t="s">
        <v>11</v>
      </c>
    </row>
    <row r="3000" spans="2:18" ht="20.100000000000001" customHeight="1" x14ac:dyDescent="0.4">
      <c r="B3000" s="105" t="str">
        <f t="shared" si="139"/>
        <v/>
      </c>
      <c r="C3000" s="105" t="str">
        <f t="shared" si="140"/>
        <v/>
      </c>
      <c r="D3000" s="105" t="str">
        <f t="shared" si="141"/>
        <v/>
      </c>
      <c r="E3000" s="106" t="s">
        <v>2406</v>
      </c>
      <c r="F3000" s="106" t="s">
        <v>2906</v>
      </c>
      <c r="G3000" s="106" t="s">
        <v>773</v>
      </c>
      <c r="H3000" s="106" t="s">
        <v>799</v>
      </c>
      <c r="I3000" s="106">
        <v>11</v>
      </c>
      <c r="J3000" s="106"/>
      <c r="K3000" s="106"/>
      <c r="L3000" s="106" t="s">
        <v>1266</v>
      </c>
      <c r="M3000" s="106" t="s">
        <v>924</v>
      </c>
      <c r="N3000" s="106">
        <v>0.37</v>
      </c>
      <c r="O3000" s="106">
        <v>1.4</v>
      </c>
      <c r="P3000" s="106" t="s">
        <v>2499</v>
      </c>
      <c r="Q3000" s="107" t="s">
        <v>3783</v>
      </c>
      <c r="R3000" s="107" t="s">
        <v>11</v>
      </c>
    </row>
    <row r="3001" spans="2:18" ht="20.100000000000001" customHeight="1" x14ac:dyDescent="0.4">
      <c r="B3001" s="105" t="str">
        <f t="shared" si="139"/>
        <v/>
      </c>
      <c r="C3001" s="105" t="str">
        <f t="shared" si="140"/>
        <v/>
      </c>
      <c r="D3001" s="105" t="str">
        <f t="shared" si="141"/>
        <v/>
      </c>
      <c r="E3001" s="106" t="s">
        <v>2406</v>
      </c>
      <c r="F3001" s="106" t="s">
        <v>2906</v>
      </c>
      <c r="G3001" s="106" t="s">
        <v>778</v>
      </c>
      <c r="H3001" s="106" t="s">
        <v>802</v>
      </c>
      <c r="I3001" s="106">
        <v>11</v>
      </c>
      <c r="J3001" s="106"/>
      <c r="K3001" s="106"/>
      <c r="L3001" s="106" t="s">
        <v>779</v>
      </c>
      <c r="M3001" s="106" t="s">
        <v>924</v>
      </c>
      <c r="N3001" s="106">
        <v>0.36</v>
      </c>
      <c r="O3001" s="106">
        <v>1.4</v>
      </c>
      <c r="P3001" s="106" t="s">
        <v>2499</v>
      </c>
      <c r="Q3001" s="107" t="s">
        <v>3784</v>
      </c>
      <c r="R3001" s="107" t="s">
        <v>11</v>
      </c>
    </row>
    <row r="3002" spans="2:18" ht="20.100000000000001" customHeight="1" x14ac:dyDescent="0.4">
      <c r="B3002" s="105" t="str">
        <f t="shared" si="139"/>
        <v/>
      </c>
      <c r="C3002" s="105" t="str">
        <f t="shared" si="140"/>
        <v/>
      </c>
      <c r="D3002" s="105" t="str">
        <f t="shared" si="141"/>
        <v/>
      </c>
      <c r="E3002" s="106" t="s">
        <v>2406</v>
      </c>
      <c r="F3002" s="106" t="s">
        <v>2906</v>
      </c>
      <c r="G3002" s="106" t="s">
        <v>782</v>
      </c>
      <c r="H3002" s="106" t="s">
        <v>802</v>
      </c>
      <c r="I3002" s="106">
        <v>11</v>
      </c>
      <c r="J3002" s="106"/>
      <c r="K3002" s="106"/>
      <c r="L3002" s="106" t="s">
        <v>783</v>
      </c>
      <c r="M3002" s="106" t="s">
        <v>924</v>
      </c>
      <c r="N3002" s="106">
        <v>0.34</v>
      </c>
      <c r="O3002" s="106">
        <v>1.4</v>
      </c>
      <c r="P3002" s="106" t="s">
        <v>2499</v>
      </c>
      <c r="Q3002" s="107" t="s">
        <v>3785</v>
      </c>
      <c r="R3002" s="107" t="s">
        <v>11</v>
      </c>
    </row>
    <row r="3003" spans="2:18" ht="20.100000000000001" customHeight="1" x14ac:dyDescent="0.4">
      <c r="B3003" s="105" t="str">
        <f t="shared" si="139"/>
        <v/>
      </c>
      <c r="C3003" s="105" t="str">
        <f t="shared" si="140"/>
        <v/>
      </c>
      <c r="D3003" s="105" t="str">
        <f t="shared" si="141"/>
        <v/>
      </c>
      <c r="E3003" s="106" t="s">
        <v>2406</v>
      </c>
      <c r="F3003" s="106" t="s">
        <v>2906</v>
      </c>
      <c r="G3003" s="106" t="s">
        <v>2437</v>
      </c>
      <c r="H3003" s="106" t="s">
        <v>802</v>
      </c>
      <c r="I3003" s="106">
        <v>11</v>
      </c>
      <c r="J3003" s="106"/>
      <c r="K3003" s="106"/>
      <c r="L3003" s="106" t="s">
        <v>2438</v>
      </c>
      <c r="M3003" s="106" t="s">
        <v>924</v>
      </c>
      <c r="N3003" s="106">
        <v>0.36</v>
      </c>
      <c r="O3003" s="106">
        <v>1.4</v>
      </c>
      <c r="P3003" s="106" t="s">
        <v>2499</v>
      </c>
      <c r="Q3003" s="107" t="s">
        <v>3786</v>
      </c>
      <c r="R3003" s="107" t="s">
        <v>11</v>
      </c>
    </row>
    <row r="3004" spans="2:18" ht="20.100000000000001" customHeight="1" x14ac:dyDescent="0.4">
      <c r="B3004" s="105" t="str">
        <f t="shared" si="139"/>
        <v/>
      </c>
      <c r="C3004" s="105" t="str">
        <f t="shared" si="140"/>
        <v/>
      </c>
      <c r="D3004" s="105" t="str">
        <f t="shared" si="141"/>
        <v/>
      </c>
      <c r="E3004" s="106" t="s">
        <v>2406</v>
      </c>
      <c r="F3004" s="106" t="s">
        <v>2906</v>
      </c>
      <c r="G3004" s="106" t="s">
        <v>2442</v>
      </c>
      <c r="H3004" s="106" t="s">
        <v>802</v>
      </c>
      <c r="I3004" s="106">
        <v>11</v>
      </c>
      <c r="J3004" s="106"/>
      <c r="K3004" s="106"/>
      <c r="L3004" s="106" t="s">
        <v>2443</v>
      </c>
      <c r="M3004" s="106" t="s">
        <v>924</v>
      </c>
      <c r="N3004" s="106">
        <v>0.36</v>
      </c>
      <c r="O3004" s="106">
        <v>1.4</v>
      </c>
      <c r="P3004" s="106" t="s">
        <v>2499</v>
      </c>
      <c r="Q3004" s="107" t="s">
        <v>3787</v>
      </c>
      <c r="R3004" s="107" t="s">
        <v>11</v>
      </c>
    </row>
    <row r="3005" spans="2:18" ht="20.100000000000001" customHeight="1" x14ac:dyDescent="0.4">
      <c r="B3005" s="105" t="str">
        <f t="shared" si="139"/>
        <v/>
      </c>
      <c r="C3005" s="105" t="str">
        <f t="shared" si="140"/>
        <v/>
      </c>
      <c r="D3005" s="105" t="str">
        <f t="shared" si="141"/>
        <v/>
      </c>
      <c r="E3005" s="106" t="s">
        <v>2406</v>
      </c>
      <c r="F3005" s="106" t="s">
        <v>2829</v>
      </c>
      <c r="G3005" s="106" t="s">
        <v>697</v>
      </c>
      <c r="H3005" s="106" t="s">
        <v>707</v>
      </c>
      <c r="I3005" s="106">
        <v>16</v>
      </c>
      <c r="J3005" s="106"/>
      <c r="K3005" s="106"/>
      <c r="L3005" s="106" t="s">
        <v>729</v>
      </c>
      <c r="M3005" s="106" t="s">
        <v>3522</v>
      </c>
      <c r="N3005" s="106">
        <v>0.57999999999999996</v>
      </c>
      <c r="O3005" s="106">
        <v>1.4</v>
      </c>
      <c r="P3005" s="106" t="s">
        <v>2511</v>
      </c>
      <c r="Q3005" s="107" t="s">
        <v>3788</v>
      </c>
      <c r="R3005" s="107" t="s">
        <v>12</v>
      </c>
    </row>
    <row r="3006" spans="2:18" ht="20.100000000000001" customHeight="1" x14ac:dyDescent="0.4">
      <c r="B3006" s="105" t="str">
        <f t="shared" si="139"/>
        <v/>
      </c>
      <c r="C3006" s="105" t="str">
        <f t="shared" si="140"/>
        <v/>
      </c>
      <c r="D3006" s="105" t="str">
        <f t="shared" si="141"/>
        <v/>
      </c>
      <c r="E3006" s="106" t="s">
        <v>2406</v>
      </c>
      <c r="F3006" s="106" t="s">
        <v>2829</v>
      </c>
      <c r="G3006" s="106" t="s">
        <v>697</v>
      </c>
      <c r="H3006" s="106" t="s">
        <v>1817</v>
      </c>
      <c r="I3006" s="106">
        <v>16</v>
      </c>
      <c r="J3006" s="106"/>
      <c r="K3006" s="106"/>
      <c r="L3006" s="106" t="s">
        <v>729</v>
      </c>
      <c r="M3006" s="106" t="s">
        <v>3522</v>
      </c>
      <c r="N3006" s="106">
        <v>0.57999999999999996</v>
      </c>
      <c r="O3006" s="106">
        <v>1.4</v>
      </c>
      <c r="P3006" s="106" t="s">
        <v>2511</v>
      </c>
      <c r="Q3006" s="107" t="s">
        <v>3789</v>
      </c>
      <c r="R3006" s="107" t="s">
        <v>12</v>
      </c>
    </row>
    <row r="3007" spans="2:18" ht="20.100000000000001" customHeight="1" x14ac:dyDescent="0.4">
      <c r="B3007" s="105" t="str">
        <f t="shared" si="139"/>
        <v/>
      </c>
      <c r="C3007" s="105" t="str">
        <f t="shared" si="140"/>
        <v/>
      </c>
      <c r="D3007" s="105" t="str">
        <f t="shared" si="141"/>
        <v/>
      </c>
      <c r="E3007" s="106" t="s">
        <v>2406</v>
      </c>
      <c r="F3007" s="106" t="s">
        <v>2829</v>
      </c>
      <c r="G3007" s="106" t="s">
        <v>697</v>
      </c>
      <c r="H3007" s="106" t="s">
        <v>1817</v>
      </c>
      <c r="I3007" s="106">
        <v>16</v>
      </c>
      <c r="J3007" s="106"/>
      <c r="K3007" s="106"/>
      <c r="L3007" s="106" t="s">
        <v>733</v>
      </c>
      <c r="M3007" s="106" t="s">
        <v>3522</v>
      </c>
      <c r="N3007" s="106">
        <v>0.56999999999999995</v>
      </c>
      <c r="O3007" s="106">
        <v>1.4</v>
      </c>
      <c r="P3007" s="106" t="s">
        <v>2511</v>
      </c>
      <c r="Q3007" s="107" t="s">
        <v>3790</v>
      </c>
      <c r="R3007" s="107" t="s">
        <v>12</v>
      </c>
    </row>
    <row r="3008" spans="2:18" ht="20.100000000000001" customHeight="1" x14ac:dyDescent="0.4">
      <c r="B3008" s="105" t="str">
        <f t="shared" si="139"/>
        <v/>
      </c>
      <c r="C3008" s="105" t="str">
        <f t="shared" si="140"/>
        <v/>
      </c>
      <c r="D3008" s="105" t="str">
        <f t="shared" si="141"/>
        <v/>
      </c>
      <c r="E3008" s="106" t="s">
        <v>2406</v>
      </c>
      <c r="F3008" s="106" t="s">
        <v>2829</v>
      </c>
      <c r="G3008" s="106" t="s">
        <v>697</v>
      </c>
      <c r="H3008" s="106" t="s">
        <v>1027</v>
      </c>
      <c r="I3008" s="106">
        <v>16</v>
      </c>
      <c r="J3008" s="106"/>
      <c r="K3008" s="106"/>
      <c r="L3008" s="106" t="s">
        <v>733</v>
      </c>
      <c r="M3008" s="106" t="s">
        <v>3522</v>
      </c>
      <c r="N3008" s="106">
        <v>0.56999999999999995</v>
      </c>
      <c r="O3008" s="106">
        <v>1.4</v>
      </c>
      <c r="P3008" s="106" t="s">
        <v>2511</v>
      </c>
      <c r="Q3008" s="107" t="s">
        <v>3791</v>
      </c>
      <c r="R3008" s="107" t="s">
        <v>12</v>
      </c>
    </row>
    <row r="3009" spans="2:18" ht="20.100000000000001" customHeight="1" x14ac:dyDescent="0.4">
      <c r="B3009" s="105" t="str">
        <f t="shared" si="139"/>
        <v/>
      </c>
      <c r="C3009" s="105" t="str">
        <f t="shared" si="140"/>
        <v/>
      </c>
      <c r="D3009" s="105" t="str">
        <f t="shared" si="141"/>
        <v/>
      </c>
      <c r="E3009" s="106" t="s">
        <v>2406</v>
      </c>
      <c r="F3009" s="106" t="s">
        <v>2829</v>
      </c>
      <c r="G3009" s="106" t="s">
        <v>697</v>
      </c>
      <c r="H3009" s="106" t="s">
        <v>1027</v>
      </c>
      <c r="I3009" s="106">
        <v>16</v>
      </c>
      <c r="J3009" s="106"/>
      <c r="K3009" s="106"/>
      <c r="L3009" s="106" t="s">
        <v>765</v>
      </c>
      <c r="M3009" s="106" t="s">
        <v>3522</v>
      </c>
      <c r="N3009" s="106">
        <v>0.56999999999999995</v>
      </c>
      <c r="O3009" s="106">
        <v>1.4</v>
      </c>
      <c r="P3009" s="106" t="s">
        <v>2511</v>
      </c>
      <c r="Q3009" s="107" t="s">
        <v>3792</v>
      </c>
      <c r="R3009" s="107" t="s">
        <v>12</v>
      </c>
    </row>
    <row r="3010" spans="2:18" ht="20.100000000000001" customHeight="1" x14ac:dyDescent="0.4">
      <c r="B3010" s="105" t="str">
        <f t="shared" si="139"/>
        <v/>
      </c>
      <c r="C3010" s="105" t="str">
        <f t="shared" si="140"/>
        <v/>
      </c>
      <c r="D3010" s="105" t="str">
        <f t="shared" si="141"/>
        <v/>
      </c>
      <c r="E3010" s="106" t="s">
        <v>2406</v>
      </c>
      <c r="F3010" s="106" t="s">
        <v>2829</v>
      </c>
      <c r="G3010" s="106" t="s">
        <v>697</v>
      </c>
      <c r="H3010" s="106" t="s">
        <v>1389</v>
      </c>
      <c r="I3010" s="106">
        <v>15</v>
      </c>
      <c r="J3010" s="106"/>
      <c r="K3010" s="106"/>
      <c r="L3010" s="106" t="s">
        <v>765</v>
      </c>
      <c r="M3010" s="106" t="s">
        <v>3522</v>
      </c>
      <c r="N3010" s="106">
        <v>0.56000000000000005</v>
      </c>
      <c r="O3010" s="106">
        <v>1.4</v>
      </c>
      <c r="P3010" s="106" t="s">
        <v>2511</v>
      </c>
      <c r="Q3010" s="107" t="s">
        <v>3793</v>
      </c>
      <c r="R3010" s="107" t="s">
        <v>12</v>
      </c>
    </row>
    <row r="3011" spans="2:18" ht="20.100000000000001" customHeight="1" x14ac:dyDescent="0.4">
      <c r="B3011" s="105" t="str">
        <f t="shared" si="139"/>
        <v/>
      </c>
      <c r="C3011" s="105" t="str">
        <f t="shared" si="140"/>
        <v/>
      </c>
      <c r="D3011" s="105" t="str">
        <f t="shared" si="141"/>
        <v/>
      </c>
      <c r="E3011" s="106" t="s">
        <v>2406</v>
      </c>
      <c r="F3011" s="106" t="s">
        <v>2829</v>
      </c>
      <c r="G3011" s="106" t="s">
        <v>710</v>
      </c>
      <c r="H3011" s="106" t="s">
        <v>711</v>
      </c>
      <c r="I3011" s="106">
        <v>16</v>
      </c>
      <c r="J3011" s="106"/>
      <c r="K3011" s="106"/>
      <c r="L3011" s="106" t="s">
        <v>729</v>
      </c>
      <c r="M3011" s="106" t="s">
        <v>3522</v>
      </c>
      <c r="N3011" s="106">
        <v>0.57999999999999996</v>
      </c>
      <c r="O3011" s="106">
        <v>1.4</v>
      </c>
      <c r="P3011" s="106" t="s">
        <v>2511</v>
      </c>
      <c r="Q3011" s="107" t="s">
        <v>3794</v>
      </c>
      <c r="R3011" s="107" t="s">
        <v>12</v>
      </c>
    </row>
    <row r="3012" spans="2:18" ht="20.100000000000001" customHeight="1" x14ac:dyDescent="0.4">
      <c r="B3012" s="105" t="str">
        <f t="shared" si="139"/>
        <v/>
      </c>
      <c r="C3012" s="105" t="str">
        <f t="shared" si="140"/>
        <v/>
      </c>
      <c r="D3012" s="105" t="str">
        <f t="shared" si="141"/>
        <v/>
      </c>
      <c r="E3012" s="106" t="s">
        <v>2406</v>
      </c>
      <c r="F3012" s="106" t="s">
        <v>2829</v>
      </c>
      <c r="G3012" s="106" t="s">
        <v>710</v>
      </c>
      <c r="H3012" s="106" t="s">
        <v>711</v>
      </c>
      <c r="I3012" s="106">
        <v>16</v>
      </c>
      <c r="J3012" s="106"/>
      <c r="K3012" s="106"/>
      <c r="L3012" s="106" t="s">
        <v>733</v>
      </c>
      <c r="M3012" s="106" t="s">
        <v>3522</v>
      </c>
      <c r="N3012" s="106">
        <v>0.56999999999999995</v>
      </c>
      <c r="O3012" s="106">
        <v>1.4</v>
      </c>
      <c r="P3012" s="106" t="s">
        <v>2511</v>
      </c>
      <c r="Q3012" s="107" t="s">
        <v>3795</v>
      </c>
      <c r="R3012" s="107" t="s">
        <v>12</v>
      </c>
    </row>
    <row r="3013" spans="2:18" ht="20.100000000000001" customHeight="1" x14ac:dyDescent="0.4">
      <c r="B3013" s="105" t="str">
        <f t="shared" si="139"/>
        <v/>
      </c>
      <c r="C3013" s="105" t="str">
        <f t="shared" si="140"/>
        <v/>
      </c>
      <c r="D3013" s="105" t="str">
        <f t="shared" si="141"/>
        <v/>
      </c>
      <c r="E3013" s="106" t="s">
        <v>2406</v>
      </c>
      <c r="F3013" s="106" t="s">
        <v>2829</v>
      </c>
      <c r="G3013" s="106" t="s">
        <v>710</v>
      </c>
      <c r="H3013" s="106" t="s">
        <v>711</v>
      </c>
      <c r="I3013" s="106">
        <v>16</v>
      </c>
      <c r="J3013" s="106"/>
      <c r="K3013" s="106"/>
      <c r="L3013" s="106" t="s">
        <v>765</v>
      </c>
      <c r="M3013" s="106" t="s">
        <v>3522</v>
      </c>
      <c r="N3013" s="106">
        <v>0.56999999999999995</v>
      </c>
      <c r="O3013" s="106">
        <v>1.4</v>
      </c>
      <c r="P3013" s="106" t="s">
        <v>2511</v>
      </c>
      <c r="Q3013" s="107" t="s">
        <v>3796</v>
      </c>
      <c r="R3013" s="107" t="s">
        <v>12</v>
      </c>
    </row>
    <row r="3014" spans="2:18" ht="20.100000000000001" customHeight="1" x14ac:dyDescent="0.4">
      <c r="B3014" s="105" t="str">
        <f t="shared" si="139"/>
        <v/>
      </c>
      <c r="C3014" s="105" t="str">
        <f t="shared" si="140"/>
        <v/>
      </c>
      <c r="D3014" s="105" t="str">
        <f t="shared" si="141"/>
        <v/>
      </c>
      <c r="E3014" s="106" t="s">
        <v>2406</v>
      </c>
      <c r="F3014" s="106" t="s">
        <v>2829</v>
      </c>
      <c r="G3014" s="106" t="s">
        <v>710</v>
      </c>
      <c r="H3014" s="106" t="s">
        <v>1098</v>
      </c>
      <c r="I3014" s="106">
        <v>15</v>
      </c>
      <c r="J3014" s="106"/>
      <c r="K3014" s="106"/>
      <c r="L3014" s="106" t="s">
        <v>765</v>
      </c>
      <c r="M3014" s="106" t="s">
        <v>3522</v>
      </c>
      <c r="N3014" s="106">
        <v>0.56000000000000005</v>
      </c>
      <c r="O3014" s="106">
        <v>1.4</v>
      </c>
      <c r="P3014" s="106" t="s">
        <v>2511</v>
      </c>
      <c r="Q3014" s="107" t="s">
        <v>3797</v>
      </c>
      <c r="R3014" s="107" t="s">
        <v>12</v>
      </c>
    </row>
    <row r="3015" spans="2:18" ht="20.100000000000001" customHeight="1" x14ac:dyDescent="0.4">
      <c r="B3015" s="105" t="str">
        <f t="shared" si="139"/>
        <v/>
      </c>
      <c r="C3015" s="105" t="str">
        <f t="shared" si="140"/>
        <v/>
      </c>
      <c r="D3015" s="105" t="str">
        <f t="shared" si="141"/>
        <v/>
      </c>
      <c r="E3015" s="106" t="s">
        <v>2406</v>
      </c>
      <c r="F3015" s="106" t="s">
        <v>2829</v>
      </c>
      <c r="G3015" s="106" t="s">
        <v>721</v>
      </c>
      <c r="H3015" s="106" t="s">
        <v>722</v>
      </c>
      <c r="I3015" s="106">
        <v>16</v>
      </c>
      <c r="J3015" s="106"/>
      <c r="K3015" s="106"/>
      <c r="L3015" s="106" t="s">
        <v>729</v>
      </c>
      <c r="M3015" s="106" t="s">
        <v>3522</v>
      </c>
      <c r="N3015" s="106">
        <v>0.56999999999999995</v>
      </c>
      <c r="O3015" s="106">
        <v>1.4</v>
      </c>
      <c r="P3015" s="106" t="s">
        <v>2511</v>
      </c>
      <c r="Q3015" s="107" t="s">
        <v>3798</v>
      </c>
      <c r="R3015" s="107" t="s">
        <v>12</v>
      </c>
    </row>
    <row r="3016" spans="2:18" ht="20.100000000000001" customHeight="1" x14ac:dyDescent="0.4">
      <c r="B3016" s="105" t="str">
        <f t="shared" si="139"/>
        <v/>
      </c>
      <c r="C3016" s="105" t="str">
        <f t="shared" si="140"/>
        <v/>
      </c>
      <c r="D3016" s="105" t="str">
        <f t="shared" si="141"/>
        <v/>
      </c>
      <c r="E3016" s="106" t="s">
        <v>2406</v>
      </c>
      <c r="F3016" s="106" t="s">
        <v>2829</v>
      </c>
      <c r="G3016" s="106" t="s">
        <v>721</v>
      </c>
      <c r="H3016" s="106" t="s">
        <v>722</v>
      </c>
      <c r="I3016" s="106">
        <v>16</v>
      </c>
      <c r="J3016" s="106"/>
      <c r="K3016" s="106"/>
      <c r="L3016" s="106" t="s">
        <v>733</v>
      </c>
      <c r="M3016" s="106" t="s">
        <v>3522</v>
      </c>
      <c r="N3016" s="106">
        <v>0.56999999999999995</v>
      </c>
      <c r="O3016" s="106">
        <v>1.4</v>
      </c>
      <c r="P3016" s="106" t="s">
        <v>2511</v>
      </c>
      <c r="Q3016" s="107" t="s">
        <v>3799</v>
      </c>
      <c r="R3016" s="107" t="s">
        <v>12</v>
      </c>
    </row>
    <row r="3017" spans="2:18" ht="20.100000000000001" customHeight="1" x14ac:dyDescent="0.4">
      <c r="B3017" s="105" t="str">
        <f t="shared" si="139"/>
        <v/>
      </c>
      <c r="C3017" s="105" t="str">
        <f t="shared" si="140"/>
        <v/>
      </c>
      <c r="D3017" s="105" t="str">
        <f t="shared" si="141"/>
        <v/>
      </c>
      <c r="E3017" s="106" t="s">
        <v>2406</v>
      </c>
      <c r="F3017" s="106" t="s">
        <v>2829</v>
      </c>
      <c r="G3017" s="106" t="s">
        <v>721</v>
      </c>
      <c r="H3017" s="106" t="s">
        <v>722</v>
      </c>
      <c r="I3017" s="106">
        <v>16</v>
      </c>
      <c r="J3017" s="106"/>
      <c r="K3017" s="106"/>
      <c r="L3017" s="106" t="s">
        <v>765</v>
      </c>
      <c r="M3017" s="106" t="s">
        <v>3522</v>
      </c>
      <c r="N3017" s="106">
        <v>0.56999999999999995</v>
      </c>
      <c r="O3017" s="106">
        <v>1.4</v>
      </c>
      <c r="P3017" s="106" t="s">
        <v>2511</v>
      </c>
      <c r="Q3017" s="107" t="s">
        <v>3800</v>
      </c>
      <c r="R3017" s="107" t="s">
        <v>12</v>
      </c>
    </row>
    <row r="3018" spans="2:18" ht="20.100000000000001" customHeight="1" x14ac:dyDescent="0.4">
      <c r="B3018" s="105" t="str">
        <f t="shared" si="139"/>
        <v/>
      </c>
      <c r="C3018" s="105" t="str">
        <f t="shared" si="140"/>
        <v/>
      </c>
      <c r="D3018" s="105" t="str">
        <f t="shared" si="141"/>
        <v/>
      </c>
      <c r="E3018" s="106" t="s">
        <v>2406</v>
      </c>
      <c r="F3018" s="106" t="s">
        <v>2829</v>
      </c>
      <c r="G3018" s="106" t="s">
        <v>773</v>
      </c>
      <c r="H3018" s="106" t="s">
        <v>774</v>
      </c>
      <c r="I3018" s="106">
        <v>16</v>
      </c>
      <c r="J3018" s="106"/>
      <c r="K3018" s="106"/>
      <c r="L3018" s="106" t="s">
        <v>729</v>
      </c>
      <c r="M3018" s="106" t="s">
        <v>3522</v>
      </c>
      <c r="N3018" s="106">
        <v>0.55000000000000004</v>
      </c>
      <c r="O3018" s="106">
        <v>1.4</v>
      </c>
      <c r="P3018" s="106" t="s">
        <v>2511</v>
      </c>
      <c r="Q3018" s="107" t="s">
        <v>3801</v>
      </c>
      <c r="R3018" s="107" t="s">
        <v>12</v>
      </c>
    </row>
    <row r="3019" spans="2:18" ht="20.100000000000001" customHeight="1" x14ac:dyDescent="0.4">
      <c r="B3019" s="105" t="str">
        <f t="shared" si="139"/>
        <v/>
      </c>
      <c r="C3019" s="105" t="str">
        <f t="shared" si="140"/>
        <v/>
      </c>
      <c r="D3019" s="105" t="str">
        <f t="shared" si="141"/>
        <v/>
      </c>
      <c r="E3019" s="106" t="s">
        <v>2406</v>
      </c>
      <c r="F3019" s="106" t="s">
        <v>2829</v>
      </c>
      <c r="G3019" s="106" t="s">
        <v>773</v>
      </c>
      <c r="H3019" s="106" t="s">
        <v>774</v>
      </c>
      <c r="I3019" s="106">
        <v>15</v>
      </c>
      <c r="J3019" s="106"/>
      <c r="K3019" s="106"/>
      <c r="L3019" s="106" t="s">
        <v>733</v>
      </c>
      <c r="M3019" s="106" t="s">
        <v>3522</v>
      </c>
      <c r="N3019" s="106">
        <v>0.55000000000000004</v>
      </c>
      <c r="O3019" s="106">
        <v>1.4</v>
      </c>
      <c r="P3019" s="106" t="s">
        <v>2511</v>
      </c>
      <c r="Q3019" s="107" t="s">
        <v>3802</v>
      </c>
      <c r="R3019" s="107" t="s">
        <v>12</v>
      </c>
    </row>
    <row r="3020" spans="2:18" ht="20.100000000000001" customHeight="1" x14ac:dyDescent="0.4">
      <c r="B3020" s="105" t="str">
        <f t="shared" si="139"/>
        <v/>
      </c>
      <c r="C3020" s="105" t="str">
        <f t="shared" si="140"/>
        <v/>
      </c>
      <c r="D3020" s="105" t="str">
        <f t="shared" si="141"/>
        <v/>
      </c>
      <c r="E3020" s="106" t="s">
        <v>2406</v>
      </c>
      <c r="F3020" s="106" t="s">
        <v>2829</v>
      </c>
      <c r="G3020" s="106" t="s">
        <v>773</v>
      </c>
      <c r="H3020" s="106" t="s">
        <v>1266</v>
      </c>
      <c r="I3020" s="106">
        <v>15</v>
      </c>
      <c r="J3020" s="106"/>
      <c r="K3020" s="106"/>
      <c r="L3020" s="106" t="s">
        <v>729</v>
      </c>
      <c r="M3020" s="106" t="s">
        <v>3522</v>
      </c>
      <c r="N3020" s="106">
        <v>0.54</v>
      </c>
      <c r="O3020" s="106">
        <v>1.4</v>
      </c>
      <c r="P3020" s="106" t="s">
        <v>2511</v>
      </c>
      <c r="Q3020" s="107" t="s">
        <v>3803</v>
      </c>
      <c r="R3020" s="107" t="s">
        <v>12</v>
      </c>
    </row>
    <row r="3021" spans="2:18" ht="20.100000000000001" customHeight="1" x14ac:dyDescent="0.4">
      <c r="B3021" s="105" t="str">
        <f t="shared" si="139"/>
        <v/>
      </c>
      <c r="C3021" s="105" t="str">
        <f t="shared" si="140"/>
        <v/>
      </c>
      <c r="D3021" s="105" t="str">
        <f t="shared" si="141"/>
        <v/>
      </c>
      <c r="E3021" s="106" t="s">
        <v>2406</v>
      </c>
      <c r="F3021" s="106" t="s">
        <v>2829</v>
      </c>
      <c r="G3021" s="106" t="s">
        <v>778</v>
      </c>
      <c r="H3021" s="106" t="s">
        <v>779</v>
      </c>
      <c r="I3021" s="106">
        <v>16</v>
      </c>
      <c r="J3021" s="106"/>
      <c r="K3021" s="106"/>
      <c r="L3021" s="106" t="s">
        <v>729</v>
      </c>
      <c r="M3021" s="106" t="s">
        <v>3522</v>
      </c>
      <c r="N3021" s="106">
        <v>0.54</v>
      </c>
      <c r="O3021" s="106">
        <v>1.4</v>
      </c>
      <c r="P3021" s="106" t="s">
        <v>2511</v>
      </c>
      <c r="Q3021" s="107" t="s">
        <v>3804</v>
      </c>
      <c r="R3021" s="107" t="s">
        <v>12</v>
      </c>
    </row>
    <row r="3022" spans="2:18" ht="20.100000000000001" customHeight="1" x14ac:dyDescent="0.4">
      <c r="B3022" s="105" t="str">
        <f t="shared" si="139"/>
        <v/>
      </c>
      <c r="C3022" s="105" t="str">
        <f t="shared" si="140"/>
        <v/>
      </c>
      <c r="D3022" s="105" t="str">
        <f t="shared" si="141"/>
        <v/>
      </c>
      <c r="E3022" s="106" t="s">
        <v>2406</v>
      </c>
      <c r="F3022" s="106" t="s">
        <v>2829</v>
      </c>
      <c r="G3022" s="106" t="s">
        <v>778</v>
      </c>
      <c r="H3022" s="106" t="s">
        <v>779</v>
      </c>
      <c r="I3022" s="106">
        <v>15</v>
      </c>
      <c r="J3022" s="106"/>
      <c r="K3022" s="106"/>
      <c r="L3022" s="106" t="s">
        <v>733</v>
      </c>
      <c r="M3022" s="106" t="s">
        <v>3522</v>
      </c>
      <c r="N3022" s="106">
        <v>0.54</v>
      </c>
      <c r="O3022" s="106">
        <v>1.4</v>
      </c>
      <c r="P3022" s="106" t="s">
        <v>2511</v>
      </c>
      <c r="Q3022" s="107" t="s">
        <v>3805</v>
      </c>
      <c r="R3022" s="107" t="s">
        <v>12</v>
      </c>
    </row>
    <row r="3023" spans="2:18" ht="20.100000000000001" customHeight="1" x14ac:dyDescent="0.4">
      <c r="B3023" s="105" t="str">
        <f t="shared" si="139"/>
        <v/>
      </c>
      <c r="C3023" s="105" t="str">
        <f t="shared" si="140"/>
        <v/>
      </c>
      <c r="D3023" s="105" t="str">
        <f t="shared" si="141"/>
        <v/>
      </c>
      <c r="E3023" s="106" t="s">
        <v>2406</v>
      </c>
      <c r="F3023" s="106" t="s">
        <v>2829</v>
      </c>
      <c r="G3023" s="106" t="s">
        <v>778</v>
      </c>
      <c r="H3023" s="106" t="s">
        <v>1269</v>
      </c>
      <c r="I3023" s="106">
        <v>15</v>
      </c>
      <c r="J3023" s="106"/>
      <c r="K3023" s="106"/>
      <c r="L3023" s="106" t="s">
        <v>729</v>
      </c>
      <c r="M3023" s="106" t="s">
        <v>3522</v>
      </c>
      <c r="N3023" s="106">
        <v>0.54</v>
      </c>
      <c r="O3023" s="106">
        <v>1.4</v>
      </c>
      <c r="P3023" s="106" t="s">
        <v>2511</v>
      </c>
      <c r="Q3023" s="107" t="s">
        <v>3806</v>
      </c>
      <c r="R3023" s="107" t="s">
        <v>12</v>
      </c>
    </row>
    <row r="3024" spans="2:18" ht="20.100000000000001" customHeight="1" x14ac:dyDescent="0.4">
      <c r="B3024" s="105" t="str">
        <f t="shared" si="139"/>
        <v/>
      </c>
      <c r="C3024" s="105" t="str">
        <f t="shared" si="140"/>
        <v/>
      </c>
      <c r="D3024" s="105" t="str">
        <f t="shared" si="141"/>
        <v/>
      </c>
      <c r="E3024" s="106" t="s">
        <v>2406</v>
      </c>
      <c r="F3024" s="106" t="s">
        <v>2829</v>
      </c>
      <c r="G3024" s="106" t="s">
        <v>782</v>
      </c>
      <c r="H3024" s="106" t="s">
        <v>783</v>
      </c>
      <c r="I3024" s="106">
        <v>16</v>
      </c>
      <c r="J3024" s="106"/>
      <c r="K3024" s="106"/>
      <c r="L3024" s="106" t="s">
        <v>729</v>
      </c>
      <c r="M3024" s="106" t="s">
        <v>3522</v>
      </c>
      <c r="N3024" s="106">
        <v>0.39</v>
      </c>
      <c r="O3024" s="106">
        <v>1.4</v>
      </c>
      <c r="P3024" s="106" t="s">
        <v>2511</v>
      </c>
      <c r="Q3024" s="107" t="s">
        <v>3807</v>
      </c>
      <c r="R3024" s="107" t="s">
        <v>12</v>
      </c>
    </row>
    <row r="3025" spans="2:18" ht="20.100000000000001" customHeight="1" x14ac:dyDescent="0.4">
      <c r="B3025" s="105" t="str">
        <f t="shared" ref="B3025:B3088" si="142">IF(OR($C$11="",$C$12=""),"",IFERROR(IF(AND($U$23&lt;&gt;R3025,$V$23&lt;&gt;R3025),"－",IF(AND(COUNTIF($C$11,"*樹脂スペーサー*")&gt;0,OR(M3025="空気",F3025="一般",F3025="一般ＰＧ")),"－",IF(AND($W$26&gt;0,$W$26&gt;=O3025),$U$26,IF(AND($W$27&gt;0,$W$27&gt;=O3025),$U$27,IF(AND($W$28&gt;0,$W$28&gt;=O3025),$U$28,IF(AND($W$29&gt;0,$W$29&gt;=O3025),$U$29,IF(AND($W$30&gt;0,$W$30&gt;=O3025),$U$30,IF(AND($W$31&gt;0,$W$31&gt;=O3025),$U$31,IF(AND($W$32&gt;0,$W$32&gt;=O3025),$U$32,"－"))))))))),"－"))</f>
        <v/>
      </c>
      <c r="C3025" s="105" t="str">
        <f t="shared" ref="C3025:C3088" si="143">IF(B3025="","",IF(B3025&lt;&gt;"－",VLOOKUP(B3025,$U$26:$V$32,2,FALSE),"－"))</f>
        <v/>
      </c>
      <c r="D3025" s="105" t="str">
        <f t="shared" ref="D3025:D3088" si="144">IF($H$10="","",IF($V$39&lt;&gt;"断熱等","－",IF(AND(COUNTIF($V$35,"*樹脂スペーサー*")&gt;0,OR(M3025="空気",F3025="一般",F3025="一般ＰＧ")),"－",IF(AND($V$36&lt;&gt;R3025,$W$36&lt;&gt;R3025),"－",IF(MID($H$10,10,1)="Z",IF(N3025&lt;=0.65,"○","－"),IF($V$37&gt;=O3025,"○","－"))))))</f>
        <v/>
      </c>
      <c r="E3025" s="106" t="s">
        <v>2406</v>
      </c>
      <c r="F3025" s="106" t="s">
        <v>2829</v>
      </c>
      <c r="G3025" s="106" t="s">
        <v>782</v>
      </c>
      <c r="H3025" s="106" t="s">
        <v>783</v>
      </c>
      <c r="I3025" s="106">
        <v>15</v>
      </c>
      <c r="J3025" s="106"/>
      <c r="K3025" s="106"/>
      <c r="L3025" s="106" t="s">
        <v>733</v>
      </c>
      <c r="M3025" s="106" t="s">
        <v>3522</v>
      </c>
      <c r="N3025" s="106">
        <v>0.39</v>
      </c>
      <c r="O3025" s="106">
        <v>1.4</v>
      </c>
      <c r="P3025" s="106" t="s">
        <v>2511</v>
      </c>
      <c r="Q3025" s="107" t="s">
        <v>3808</v>
      </c>
      <c r="R3025" s="107" t="s">
        <v>12</v>
      </c>
    </row>
    <row r="3026" spans="2:18" ht="20.100000000000001" customHeight="1" x14ac:dyDescent="0.4">
      <c r="B3026" s="105" t="str">
        <f t="shared" si="142"/>
        <v/>
      </c>
      <c r="C3026" s="105" t="str">
        <f t="shared" si="143"/>
        <v/>
      </c>
      <c r="D3026" s="105" t="str">
        <f t="shared" si="144"/>
        <v/>
      </c>
      <c r="E3026" s="106" t="s">
        <v>2406</v>
      </c>
      <c r="F3026" s="106" t="s">
        <v>2829</v>
      </c>
      <c r="G3026" s="106" t="s">
        <v>2477</v>
      </c>
      <c r="H3026" s="106" t="s">
        <v>729</v>
      </c>
      <c r="I3026" s="106">
        <v>16</v>
      </c>
      <c r="J3026" s="106"/>
      <c r="K3026" s="106"/>
      <c r="L3026" s="106" t="s">
        <v>2478</v>
      </c>
      <c r="M3026" s="106" t="s">
        <v>3522</v>
      </c>
      <c r="N3026" s="106">
        <v>0.54</v>
      </c>
      <c r="O3026" s="106">
        <v>1.4</v>
      </c>
      <c r="P3026" s="106" t="s">
        <v>2511</v>
      </c>
      <c r="Q3026" s="107" t="s">
        <v>3809</v>
      </c>
      <c r="R3026" s="107" t="s">
        <v>12</v>
      </c>
    </row>
    <row r="3027" spans="2:18" ht="20.100000000000001" customHeight="1" x14ac:dyDescent="0.4">
      <c r="B3027" s="105" t="str">
        <f t="shared" si="142"/>
        <v/>
      </c>
      <c r="C3027" s="105" t="str">
        <f t="shared" si="143"/>
        <v/>
      </c>
      <c r="D3027" s="105" t="str">
        <f t="shared" si="144"/>
        <v/>
      </c>
      <c r="E3027" s="106" t="s">
        <v>2406</v>
      </c>
      <c r="F3027" s="106" t="s">
        <v>2829</v>
      </c>
      <c r="G3027" s="106" t="s">
        <v>2477</v>
      </c>
      <c r="H3027" s="106" t="s">
        <v>733</v>
      </c>
      <c r="I3027" s="106">
        <v>16</v>
      </c>
      <c r="J3027" s="106"/>
      <c r="K3027" s="106"/>
      <c r="L3027" s="106" t="s">
        <v>2478</v>
      </c>
      <c r="M3027" s="106" t="s">
        <v>3522</v>
      </c>
      <c r="N3027" s="106">
        <v>0.53</v>
      </c>
      <c r="O3027" s="106">
        <v>1.4</v>
      </c>
      <c r="P3027" s="106" t="s">
        <v>2511</v>
      </c>
      <c r="Q3027" s="107" t="s">
        <v>3810</v>
      </c>
      <c r="R3027" s="107" t="s">
        <v>12</v>
      </c>
    </row>
    <row r="3028" spans="2:18" ht="20.100000000000001" customHeight="1" x14ac:dyDescent="0.4">
      <c r="B3028" s="105" t="str">
        <f t="shared" si="142"/>
        <v/>
      </c>
      <c r="C3028" s="105" t="str">
        <f t="shared" si="143"/>
        <v/>
      </c>
      <c r="D3028" s="105" t="str">
        <f t="shared" si="144"/>
        <v/>
      </c>
      <c r="E3028" s="106" t="s">
        <v>2406</v>
      </c>
      <c r="F3028" s="106" t="s">
        <v>2829</v>
      </c>
      <c r="G3028" s="106" t="s">
        <v>2477</v>
      </c>
      <c r="H3028" s="106" t="s">
        <v>765</v>
      </c>
      <c r="I3028" s="106">
        <v>16</v>
      </c>
      <c r="J3028" s="106"/>
      <c r="K3028" s="106"/>
      <c r="L3028" s="106" t="s">
        <v>2478</v>
      </c>
      <c r="M3028" s="106" t="s">
        <v>3522</v>
      </c>
      <c r="N3028" s="106">
        <v>0.53</v>
      </c>
      <c r="O3028" s="106">
        <v>1.4</v>
      </c>
      <c r="P3028" s="106" t="s">
        <v>2511</v>
      </c>
      <c r="Q3028" s="107" t="s">
        <v>3811</v>
      </c>
      <c r="R3028" s="107" t="s">
        <v>12</v>
      </c>
    </row>
    <row r="3029" spans="2:18" ht="20.100000000000001" customHeight="1" x14ac:dyDescent="0.4">
      <c r="B3029" s="105" t="str">
        <f t="shared" si="142"/>
        <v/>
      </c>
      <c r="C3029" s="105" t="str">
        <f t="shared" si="143"/>
        <v/>
      </c>
      <c r="D3029" s="105" t="str">
        <f t="shared" si="144"/>
        <v/>
      </c>
      <c r="E3029" s="106" t="s">
        <v>2406</v>
      </c>
      <c r="F3029" s="106" t="s">
        <v>2829</v>
      </c>
      <c r="G3029" s="106" t="s">
        <v>2482</v>
      </c>
      <c r="H3029" s="106" t="s">
        <v>729</v>
      </c>
      <c r="I3029" s="106">
        <v>16</v>
      </c>
      <c r="J3029" s="106"/>
      <c r="K3029" s="106"/>
      <c r="L3029" s="106" t="s">
        <v>2483</v>
      </c>
      <c r="M3029" s="106" t="s">
        <v>3522</v>
      </c>
      <c r="N3029" s="106">
        <v>0.54</v>
      </c>
      <c r="O3029" s="106">
        <v>1.4</v>
      </c>
      <c r="P3029" s="106" t="s">
        <v>2511</v>
      </c>
      <c r="Q3029" s="107" t="s">
        <v>3812</v>
      </c>
      <c r="R3029" s="107" t="s">
        <v>12</v>
      </c>
    </row>
    <row r="3030" spans="2:18" ht="20.100000000000001" customHeight="1" x14ac:dyDescent="0.4">
      <c r="B3030" s="105" t="str">
        <f t="shared" si="142"/>
        <v/>
      </c>
      <c r="C3030" s="105" t="str">
        <f t="shared" si="143"/>
        <v/>
      </c>
      <c r="D3030" s="105" t="str">
        <f t="shared" si="144"/>
        <v/>
      </c>
      <c r="E3030" s="106" t="s">
        <v>2406</v>
      </c>
      <c r="F3030" s="106" t="s">
        <v>2829</v>
      </c>
      <c r="G3030" s="106" t="s">
        <v>2482</v>
      </c>
      <c r="H3030" s="106" t="s">
        <v>733</v>
      </c>
      <c r="I3030" s="106">
        <v>16</v>
      </c>
      <c r="J3030" s="106"/>
      <c r="K3030" s="106"/>
      <c r="L3030" s="106" t="s">
        <v>2483</v>
      </c>
      <c r="M3030" s="106" t="s">
        <v>3522</v>
      </c>
      <c r="N3030" s="106">
        <v>0.53</v>
      </c>
      <c r="O3030" s="106">
        <v>1.4</v>
      </c>
      <c r="P3030" s="106" t="s">
        <v>2511</v>
      </c>
      <c r="Q3030" s="107" t="s">
        <v>3813</v>
      </c>
      <c r="R3030" s="107" t="s">
        <v>12</v>
      </c>
    </row>
    <row r="3031" spans="2:18" ht="20.100000000000001" customHeight="1" x14ac:dyDescent="0.4">
      <c r="B3031" s="105" t="str">
        <f t="shared" si="142"/>
        <v/>
      </c>
      <c r="C3031" s="105" t="str">
        <f t="shared" si="143"/>
        <v/>
      </c>
      <c r="D3031" s="105" t="str">
        <f t="shared" si="144"/>
        <v/>
      </c>
      <c r="E3031" s="106" t="s">
        <v>2406</v>
      </c>
      <c r="F3031" s="106" t="s">
        <v>2829</v>
      </c>
      <c r="G3031" s="106" t="s">
        <v>2482</v>
      </c>
      <c r="H3031" s="106" t="s">
        <v>765</v>
      </c>
      <c r="I3031" s="106">
        <v>16</v>
      </c>
      <c r="J3031" s="106"/>
      <c r="K3031" s="106"/>
      <c r="L3031" s="106" t="s">
        <v>2483</v>
      </c>
      <c r="M3031" s="106" t="s">
        <v>3522</v>
      </c>
      <c r="N3031" s="106">
        <v>0.53</v>
      </c>
      <c r="O3031" s="106">
        <v>1.4</v>
      </c>
      <c r="P3031" s="106" t="s">
        <v>2511</v>
      </c>
      <c r="Q3031" s="107" t="s">
        <v>3814</v>
      </c>
      <c r="R3031" s="107" t="s">
        <v>12</v>
      </c>
    </row>
    <row r="3032" spans="2:18" ht="20.100000000000001" customHeight="1" x14ac:dyDescent="0.4">
      <c r="B3032" s="105" t="str">
        <f t="shared" si="142"/>
        <v/>
      </c>
      <c r="C3032" s="105" t="str">
        <f t="shared" si="143"/>
        <v/>
      </c>
      <c r="D3032" s="105" t="str">
        <f t="shared" si="144"/>
        <v/>
      </c>
      <c r="E3032" s="106" t="s">
        <v>2406</v>
      </c>
      <c r="F3032" s="106" t="s">
        <v>2829</v>
      </c>
      <c r="G3032" s="106" t="s">
        <v>2437</v>
      </c>
      <c r="H3032" s="106" t="s">
        <v>2438</v>
      </c>
      <c r="I3032" s="106">
        <v>16</v>
      </c>
      <c r="J3032" s="106"/>
      <c r="K3032" s="106"/>
      <c r="L3032" s="106" t="s">
        <v>729</v>
      </c>
      <c r="M3032" s="106" t="s">
        <v>3522</v>
      </c>
      <c r="N3032" s="106">
        <v>0.52</v>
      </c>
      <c r="O3032" s="106">
        <v>1.4</v>
      </c>
      <c r="P3032" s="106" t="s">
        <v>2511</v>
      </c>
      <c r="Q3032" s="107" t="s">
        <v>3815</v>
      </c>
      <c r="R3032" s="107" t="s">
        <v>12</v>
      </c>
    </row>
    <row r="3033" spans="2:18" ht="20.100000000000001" customHeight="1" x14ac:dyDescent="0.4">
      <c r="B3033" s="105" t="str">
        <f t="shared" si="142"/>
        <v/>
      </c>
      <c r="C3033" s="105" t="str">
        <f t="shared" si="143"/>
        <v/>
      </c>
      <c r="D3033" s="105" t="str">
        <f t="shared" si="144"/>
        <v/>
      </c>
      <c r="E3033" s="106" t="s">
        <v>2406</v>
      </c>
      <c r="F3033" s="106" t="s">
        <v>2829</v>
      </c>
      <c r="G3033" s="106" t="s">
        <v>2437</v>
      </c>
      <c r="H3033" s="106" t="s">
        <v>2438</v>
      </c>
      <c r="I3033" s="106">
        <v>15</v>
      </c>
      <c r="J3033" s="106"/>
      <c r="K3033" s="106"/>
      <c r="L3033" s="106" t="s">
        <v>733</v>
      </c>
      <c r="M3033" s="106" t="s">
        <v>3522</v>
      </c>
      <c r="N3033" s="106">
        <v>0.52</v>
      </c>
      <c r="O3033" s="106">
        <v>1.4</v>
      </c>
      <c r="P3033" s="106" t="s">
        <v>2511</v>
      </c>
      <c r="Q3033" s="107" t="s">
        <v>3816</v>
      </c>
      <c r="R3033" s="107" t="s">
        <v>12</v>
      </c>
    </row>
    <row r="3034" spans="2:18" ht="20.100000000000001" customHeight="1" x14ac:dyDescent="0.4">
      <c r="B3034" s="105" t="str">
        <f t="shared" si="142"/>
        <v/>
      </c>
      <c r="C3034" s="105" t="str">
        <f t="shared" si="143"/>
        <v/>
      </c>
      <c r="D3034" s="105" t="str">
        <f t="shared" si="144"/>
        <v/>
      </c>
      <c r="E3034" s="106" t="s">
        <v>2406</v>
      </c>
      <c r="F3034" s="106" t="s">
        <v>2829</v>
      </c>
      <c r="G3034" s="106" t="s">
        <v>2442</v>
      </c>
      <c r="H3034" s="106" t="s">
        <v>2443</v>
      </c>
      <c r="I3034" s="106">
        <v>16</v>
      </c>
      <c r="J3034" s="106"/>
      <c r="K3034" s="106"/>
      <c r="L3034" s="106" t="s">
        <v>729</v>
      </c>
      <c r="M3034" s="106" t="s">
        <v>3522</v>
      </c>
      <c r="N3034" s="106">
        <v>0.52</v>
      </c>
      <c r="O3034" s="106">
        <v>1.4</v>
      </c>
      <c r="P3034" s="106" t="s">
        <v>2511</v>
      </c>
      <c r="Q3034" s="107" t="s">
        <v>3817</v>
      </c>
      <c r="R3034" s="107" t="s">
        <v>12</v>
      </c>
    </row>
    <row r="3035" spans="2:18" ht="20.100000000000001" customHeight="1" x14ac:dyDescent="0.4">
      <c r="B3035" s="105" t="str">
        <f t="shared" si="142"/>
        <v/>
      </c>
      <c r="C3035" s="105" t="str">
        <f t="shared" si="143"/>
        <v/>
      </c>
      <c r="D3035" s="105" t="str">
        <f t="shared" si="144"/>
        <v/>
      </c>
      <c r="E3035" s="106" t="s">
        <v>2406</v>
      </c>
      <c r="F3035" s="106" t="s">
        <v>2829</v>
      </c>
      <c r="G3035" s="106" t="s">
        <v>2442</v>
      </c>
      <c r="H3035" s="106" t="s">
        <v>2443</v>
      </c>
      <c r="I3035" s="106">
        <v>15</v>
      </c>
      <c r="J3035" s="106"/>
      <c r="K3035" s="106"/>
      <c r="L3035" s="106" t="s">
        <v>733</v>
      </c>
      <c r="M3035" s="106" t="s">
        <v>3522</v>
      </c>
      <c r="N3035" s="106">
        <v>0.52</v>
      </c>
      <c r="O3035" s="106">
        <v>1.4</v>
      </c>
      <c r="P3035" s="106" t="s">
        <v>2511</v>
      </c>
      <c r="Q3035" s="107" t="s">
        <v>3818</v>
      </c>
      <c r="R3035" s="107" t="s">
        <v>12</v>
      </c>
    </row>
    <row r="3036" spans="2:18" ht="20.100000000000001" customHeight="1" x14ac:dyDescent="0.4">
      <c r="B3036" s="105" t="str">
        <f t="shared" si="142"/>
        <v/>
      </c>
      <c r="C3036" s="105" t="str">
        <f t="shared" si="143"/>
        <v/>
      </c>
      <c r="D3036" s="105" t="str">
        <f t="shared" si="144"/>
        <v/>
      </c>
      <c r="E3036" s="106" t="s">
        <v>2406</v>
      </c>
      <c r="F3036" s="106" t="s">
        <v>2829</v>
      </c>
      <c r="G3036" s="106" t="s">
        <v>697</v>
      </c>
      <c r="H3036" s="106" t="s">
        <v>729</v>
      </c>
      <c r="I3036" s="106">
        <v>16</v>
      </c>
      <c r="J3036" s="106"/>
      <c r="K3036" s="106"/>
      <c r="L3036" s="106" t="s">
        <v>707</v>
      </c>
      <c r="M3036" s="106" t="s">
        <v>3522</v>
      </c>
      <c r="N3036" s="106">
        <v>0.54</v>
      </c>
      <c r="O3036" s="106">
        <v>1.4</v>
      </c>
      <c r="P3036" s="106" t="s">
        <v>2511</v>
      </c>
      <c r="Q3036" s="107" t="s">
        <v>3819</v>
      </c>
      <c r="R3036" s="107" t="s">
        <v>12</v>
      </c>
    </row>
    <row r="3037" spans="2:18" ht="20.100000000000001" customHeight="1" x14ac:dyDescent="0.4">
      <c r="B3037" s="105" t="str">
        <f t="shared" si="142"/>
        <v/>
      </c>
      <c r="C3037" s="105" t="str">
        <f t="shared" si="143"/>
        <v/>
      </c>
      <c r="D3037" s="105" t="str">
        <f t="shared" si="144"/>
        <v/>
      </c>
      <c r="E3037" s="106" t="s">
        <v>2406</v>
      </c>
      <c r="F3037" s="106" t="s">
        <v>2829</v>
      </c>
      <c r="G3037" s="106" t="s">
        <v>697</v>
      </c>
      <c r="H3037" s="106" t="s">
        <v>729</v>
      </c>
      <c r="I3037" s="106">
        <v>16</v>
      </c>
      <c r="J3037" s="106"/>
      <c r="K3037" s="106"/>
      <c r="L3037" s="106" t="s">
        <v>1817</v>
      </c>
      <c r="M3037" s="106" t="s">
        <v>3522</v>
      </c>
      <c r="N3037" s="106">
        <v>0.54</v>
      </c>
      <c r="O3037" s="106">
        <v>1.4</v>
      </c>
      <c r="P3037" s="106" t="s">
        <v>2511</v>
      </c>
      <c r="Q3037" s="107" t="s">
        <v>3820</v>
      </c>
      <c r="R3037" s="107" t="s">
        <v>12</v>
      </c>
    </row>
    <row r="3038" spans="2:18" ht="20.100000000000001" customHeight="1" x14ac:dyDescent="0.4">
      <c r="B3038" s="105" t="str">
        <f t="shared" si="142"/>
        <v/>
      </c>
      <c r="C3038" s="105" t="str">
        <f t="shared" si="143"/>
        <v/>
      </c>
      <c r="D3038" s="105" t="str">
        <f t="shared" si="144"/>
        <v/>
      </c>
      <c r="E3038" s="106" t="s">
        <v>2406</v>
      </c>
      <c r="F3038" s="106" t="s">
        <v>2829</v>
      </c>
      <c r="G3038" s="106" t="s">
        <v>697</v>
      </c>
      <c r="H3038" s="106" t="s">
        <v>733</v>
      </c>
      <c r="I3038" s="106">
        <v>16</v>
      </c>
      <c r="J3038" s="106"/>
      <c r="K3038" s="106"/>
      <c r="L3038" s="106" t="s">
        <v>1817</v>
      </c>
      <c r="M3038" s="106" t="s">
        <v>3522</v>
      </c>
      <c r="N3038" s="106">
        <v>0.53</v>
      </c>
      <c r="O3038" s="106">
        <v>1.4</v>
      </c>
      <c r="P3038" s="106" t="s">
        <v>2511</v>
      </c>
      <c r="Q3038" s="107" t="s">
        <v>3821</v>
      </c>
      <c r="R3038" s="107" t="s">
        <v>12</v>
      </c>
    </row>
    <row r="3039" spans="2:18" ht="20.100000000000001" customHeight="1" x14ac:dyDescent="0.4">
      <c r="B3039" s="105" t="str">
        <f t="shared" si="142"/>
        <v/>
      </c>
      <c r="C3039" s="105" t="str">
        <f t="shared" si="143"/>
        <v/>
      </c>
      <c r="D3039" s="105" t="str">
        <f t="shared" si="144"/>
        <v/>
      </c>
      <c r="E3039" s="106" t="s">
        <v>2406</v>
      </c>
      <c r="F3039" s="106" t="s">
        <v>2829</v>
      </c>
      <c r="G3039" s="106" t="s">
        <v>697</v>
      </c>
      <c r="H3039" s="106" t="s">
        <v>733</v>
      </c>
      <c r="I3039" s="106">
        <v>16</v>
      </c>
      <c r="J3039" s="106"/>
      <c r="K3039" s="106"/>
      <c r="L3039" s="106" t="s">
        <v>1027</v>
      </c>
      <c r="M3039" s="106" t="s">
        <v>3522</v>
      </c>
      <c r="N3039" s="106">
        <v>0.53</v>
      </c>
      <c r="O3039" s="106">
        <v>1.4</v>
      </c>
      <c r="P3039" s="106" t="s">
        <v>2511</v>
      </c>
      <c r="Q3039" s="107" t="s">
        <v>3822</v>
      </c>
      <c r="R3039" s="107" t="s">
        <v>12</v>
      </c>
    </row>
    <row r="3040" spans="2:18" ht="20.100000000000001" customHeight="1" x14ac:dyDescent="0.4">
      <c r="B3040" s="105" t="str">
        <f t="shared" si="142"/>
        <v/>
      </c>
      <c r="C3040" s="105" t="str">
        <f t="shared" si="143"/>
        <v/>
      </c>
      <c r="D3040" s="105" t="str">
        <f t="shared" si="144"/>
        <v/>
      </c>
      <c r="E3040" s="106" t="s">
        <v>2406</v>
      </c>
      <c r="F3040" s="106" t="s">
        <v>2829</v>
      </c>
      <c r="G3040" s="106" t="s">
        <v>697</v>
      </c>
      <c r="H3040" s="106" t="s">
        <v>765</v>
      </c>
      <c r="I3040" s="106">
        <v>16</v>
      </c>
      <c r="J3040" s="106"/>
      <c r="K3040" s="106"/>
      <c r="L3040" s="106" t="s">
        <v>1027</v>
      </c>
      <c r="M3040" s="106" t="s">
        <v>3522</v>
      </c>
      <c r="N3040" s="106">
        <v>0.53</v>
      </c>
      <c r="O3040" s="106">
        <v>1.4</v>
      </c>
      <c r="P3040" s="106" t="s">
        <v>2511</v>
      </c>
      <c r="Q3040" s="107" t="s">
        <v>3823</v>
      </c>
      <c r="R3040" s="107" t="s">
        <v>12</v>
      </c>
    </row>
    <row r="3041" spans="2:18" ht="20.100000000000001" customHeight="1" x14ac:dyDescent="0.4">
      <c r="B3041" s="105" t="str">
        <f t="shared" si="142"/>
        <v/>
      </c>
      <c r="C3041" s="105" t="str">
        <f t="shared" si="143"/>
        <v/>
      </c>
      <c r="D3041" s="105" t="str">
        <f t="shared" si="144"/>
        <v/>
      </c>
      <c r="E3041" s="106" t="s">
        <v>2406</v>
      </c>
      <c r="F3041" s="106" t="s">
        <v>2829</v>
      </c>
      <c r="G3041" s="106" t="s">
        <v>697</v>
      </c>
      <c r="H3041" s="106" t="s">
        <v>765</v>
      </c>
      <c r="I3041" s="106">
        <v>15</v>
      </c>
      <c r="J3041" s="106"/>
      <c r="K3041" s="106"/>
      <c r="L3041" s="106" t="s">
        <v>1389</v>
      </c>
      <c r="M3041" s="106" t="s">
        <v>3522</v>
      </c>
      <c r="N3041" s="106">
        <v>0.53</v>
      </c>
      <c r="O3041" s="106">
        <v>1.4</v>
      </c>
      <c r="P3041" s="106" t="s">
        <v>2511</v>
      </c>
      <c r="Q3041" s="107" t="s">
        <v>3824</v>
      </c>
      <c r="R3041" s="107" t="s">
        <v>12</v>
      </c>
    </row>
    <row r="3042" spans="2:18" ht="20.100000000000001" customHeight="1" x14ac:dyDescent="0.4">
      <c r="B3042" s="105" t="str">
        <f t="shared" si="142"/>
        <v/>
      </c>
      <c r="C3042" s="105" t="str">
        <f t="shared" si="143"/>
        <v/>
      </c>
      <c r="D3042" s="105" t="str">
        <f t="shared" si="144"/>
        <v/>
      </c>
      <c r="E3042" s="106" t="s">
        <v>2406</v>
      </c>
      <c r="F3042" s="106" t="s">
        <v>2829</v>
      </c>
      <c r="G3042" s="106" t="s">
        <v>710</v>
      </c>
      <c r="H3042" s="106" t="s">
        <v>729</v>
      </c>
      <c r="I3042" s="106">
        <v>16</v>
      </c>
      <c r="J3042" s="106"/>
      <c r="K3042" s="106"/>
      <c r="L3042" s="106" t="s">
        <v>711</v>
      </c>
      <c r="M3042" s="106" t="s">
        <v>3522</v>
      </c>
      <c r="N3042" s="106">
        <v>0.54</v>
      </c>
      <c r="O3042" s="106">
        <v>1.4</v>
      </c>
      <c r="P3042" s="106" t="s">
        <v>2511</v>
      </c>
      <c r="Q3042" s="107" t="s">
        <v>3825</v>
      </c>
      <c r="R3042" s="107" t="s">
        <v>12</v>
      </c>
    </row>
    <row r="3043" spans="2:18" ht="20.100000000000001" customHeight="1" x14ac:dyDescent="0.4">
      <c r="B3043" s="105" t="str">
        <f t="shared" si="142"/>
        <v/>
      </c>
      <c r="C3043" s="105" t="str">
        <f t="shared" si="143"/>
        <v/>
      </c>
      <c r="D3043" s="105" t="str">
        <f t="shared" si="144"/>
        <v/>
      </c>
      <c r="E3043" s="106" t="s">
        <v>2406</v>
      </c>
      <c r="F3043" s="106" t="s">
        <v>2829</v>
      </c>
      <c r="G3043" s="106" t="s">
        <v>710</v>
      </c>
      <c r="H3043" s="106" t="s">
        <v>733</v>
      </c>
      <c r="I3043" s="106">
        <v>16</v>
      </c>
      <c r="J3043" s="106"/>
      <c r="K3043" s="106"/>
      <c r="L3043" s="106" t="s">
        <v>711</v>
      </c>
      <c r="M3043" s="106" t="s">
        <v>3522</v>
      </c>
      <c r="N3043" s="106">
        <v>0.53</v>
      </c>
      <c r="O3043" s="106">
        <v>1.4</v>
      </c>
      <c r="P3043" s="106" t="s">
        <v>2511</v>
      </c>
      <c r="Q3043" s="107" t="s">
        <v>3826</v>
      </c>
      <c r="R3043" s="107" t="s">
        <v>12</v>
      </c>
    </row>
    <row r="3044" spans="2:18" ht="20.100000000000001" customHeight="1" x14ac:dyDescent="0.4">
      <c r="B3044" s="105" t="str">
        <f t="shared" si="142"/>
        <v/>
      </c>
      <c r="C3044" s="105" t="str">
        <f t="shared" si="143"/>
        <v/>
      </c>
      <c r="D3044" s="105" t="str">
        <f t="shared" si="144"/>
        <v/>
      </c>
      <c r="E3044" s="106" t="s">
        <v>2406</v>
      </c>
      <c r="F3044" s="106" t="s">
        <v>2829</v>
      </c>
      <c r="G3044" s="106" t="s">
        <v>710</v>
      </c>
      <c r="H3044" s="106" t="s">
        <v>765</v>
      </c>
      <c r="I3044" s="106">
        <v>16</v>
      </c>
      <c r="J3044" s="106"/>
      <c r="K3044" s="106"/>
      <c r="L3044" s="106" t="s">
        <v>711</v>
      </c>
      <c r="M3044" s="106" t="s">
        <v>3522</v>
      </c>
      <c r="N3044" s="106">
        <v>0.53</v>
      </c>
      <c r="O3044" s="106">
        <v>1.4</v>
      </c>
      <c r="P3044" s="106" t="s">
        <v>2511</v>
      </c>
      <c r="Q3044" s="107" t="s">
        <v>3827</v>
      </c>
      <c r="R3044" s="107" t="s">
        <v>12</v>
      </c>
    </row>
    <row r="3045" spans="2:18" ht="20.100000000000001" customHeight="1" x14ac:dyDescent="0.4">
      <c r="B3045" s="105" t="str">
        <f t="shared" si="142"/>
        <v/>
      </c>
      <c r="C3045" s="105" t="str">
        <f t="shared" si="143"/>
        <v/>
      </c>
      <c r="D3045" s="105" t="str">
        <f t="shared" si="144"/>
        <v/>
      </c>
      <c r="E3045" s="106" t="s">
        <v>2406</v>
      </c>
      <c r="F3045" s="106" t="s">
        <v>2829</v>
      </c>
      <c r="G3045" s="106" t="s">
        <v>710</v>
      </c>
      <c r="H3045" s="106" t="s">
        <v>765</v>
      </c>
      <c r="I3045" s="106">
        <v>15</v>
      </c>
      <c r="J3045" s="106"/>
      <c r="K3045" s="106"/>
      <c r="L3045" s="106" t="s">
        <v>1098</v>
      </c>
      <c r="M3045" s="106" t="s">
        <v>3522</v>
      </c>
      <c r="N3045" s="106">
        <v>0.53</v>
      </c>
      <c r="O3045" s="106">
        <v>1.4</v>
      </c>
      <c r="P3045" s="106" t="s">
        <v>2511</v>
      </c>
      <c r="Q3045" s="107" t="s">
        <v>3828</v>
      </c>
      <c r="R3045" s="107" t="s">
        <v>12</v>
      </c>
    </row>
    <row r="3046" spans="2:18" ht="20.100000000000001" customHeight="1" x14ac:dyDescent="0.4">
      <c r="B3046" s="105" t="str">
        <f t="shared" si="142"/>
        <v/>
      </c>
      <c r="C3046" s="105" t="str">
        <f t="shared" si="143"/>
        <v/>
      </c>
      <c r="D3046" s="105" t="str">
        <f t="shared" si="144"/>
        <v/>
      </c>
      <c r="E3046" s="106" t="s">
        <v>2406</v>
      </c>
      <c r="F3046" s="106" t="s">
        <v>2829</v>
      </c>
      <c r="G3046" s="106" t="s">
        <v>721</v>
      </c>
      <c r="H3046" s="106" t="s">
        <v>729</v>
      </c>
      <c r="I3046" s="106">
        <v>16</v>
      </c>
      <c r="J3046" s="106"/>
      <c r="K3046" s="106"/>
      <c r="L3046" s="106" t="s">
        <v>722</v>
      </c>
      <c r="M3046" s="106" t="s">
        <v>3522</v>
      </c>
      <c r="N3046" s="106">
        <v>0.54</v>
      </c>
      <c r="O3046" s="106">
        <v>1.4</v>
      </c>
      <c r="P3046" s="106" t="s">
        <v>2511</v>
      </c>
      <c r="Q3046" s="107" t="s">
        <v>3829</v>
      </c>
      <c r="R3046" s="107" t="s">
        <v>12</v>
      </c>
    </row>
    <row r="3047" spans="2:18" ht="20.100000000000001" customHeight="1" x14ac:dyDescent="0.4">
      <c r="B3047" s="105" t="str">
        <f t="shared" si="142"/>
        <v/>
      </c>
      <c r="C3047" s="105" t="str">
        <f t="shared" si="143"/>
        <v/>
      </c>
      <c r="D3047" s="105" t="str">
        <f t="shared" si="144"/>
        <v/>
      </c>
      <c r="E3047" s="106" t="s">
        <v>2406</v>
      </c>
      <c r="F3047" s="106" t="s">
        <v>2829</v>
      </c>
      <c r="G3047" s="106" t="s">
        <v>721</v>
      </c>
      <c r="H3047" s="106" t="s">
        <v>733</v>
      </c>
      <c r="I3047" s="106">
        <v>16</v>
      </c>
      <c r="J3047" s="106"/>
      <c r="K3047" s="106"/>
      <c r="L3047" s="106" t="s">
        <v>722</v>
      </c>
      <c r="M3047" s="106" t="s">
        <v>3522</v>
      </c>
      <c r="N3047" s="106">
        <v>0.53</v>
      </c>
      <c r="O3047" s="106">
        <v>1.4</v>
      </c>
      <c r="P3047" s="106" t="s">
        <v>2511</v>
      </c>
      <c r="Q3047" s="107" t="s">
        <v>3830</v>
      </c>
      <c r="R3047" s="107" t="s">
        <v>12</v>
      </c>
    </row>
    <row r="3048" spans="2:18" ht="20.100000000000001" customHeight="1" x14ac:dyDescent="0.4">
      <c r="B3048" s="105" t="str">
        <f t="shared" si="142"/>
        <v/>
      </c>
      <c r="C3048" s="105" t="str">
        <f t="shared" si="143"/>
        <v/>
      </c>
      <c r="D3048" s="105" t="str">
        <f t="shared" si="144"/>
        <v/>
      </c>
      <c r="E3048" s="106" t="s">
        <v>2406</v>
      </c>
      <c r="F3048" s="106" t="s">
        <v>2829</v>
      </c>
      <c r="G3048" s="106" t="s">
        <v>721</v>
      </c>
      <c r="H3048" s="106" t="s">
        <v>765</v>
      </c>
      <c r="I3048" s="106">
        <v>16</v>
      </c>
      <c r="J3048" s="106"/>
      <c r="K3048" s="106"/>
      <c r="L3048" s="106" t="s">
        <v>722</v>
      </c>
      <c r="M3048" s="106" t="s">
        <v>3522</v>
      </c>
      <c r="N3048" s="106">
        <v>0.53</v>
      </c>
      <c r="O3048" s="106">
        <v>1.4</v>
      </c>
      <c r="P3048" s="106" t="s">
        <v>2511</v>
      </c>
      <c r="Q3048" s="107" t="s">
        <v>3831</v>
      </c>
      <c r="R3048" s="107" t="s">
        <v>12</v>
      </c>
    </row>
    <row r="3049" spans="2:18" ht="20.100000000000001" customHeight="1" x14ac:dyDescent="0.4">
      <c r="B3049" s="105" t="str">
        <f t="shared" si="142"/>
        <v/>
      </c>
      <c r="C3049" s="105" t="str">
        <f t="shared" si="143"/>
        <v/>
      </c>
      <c r="D3049" s="105" t="str">
        <f t="shared" si="144"/>
        <v/>
      </c>
      <c r="E3049" s="106" t="s">
        <v>2406</v>
      </c>
      <c r="F3049" s="106" t="s">
        <v>2829</v>
      </c>
      <c r="G3049" s="106" t="s">
        <v>773</v>
      </c>
      <c r="H3049" s="106" t="s">
        <v>729</v>
      </c>
      <c r="I3049" s="106">
        <v>16</v>
      </c>
      <c r="J3049" s="106"/>
      <c r="K3049" s="106"/>
      <c r="L3049" s="106" t="s">
        <v>774</v>
      </c>
      <c r="M3049" s="106" t="s">
        <v>3522</v>
      </c>
      <c r="N3049" s="106">
        <v>0.54</v>
      </c>
      <c r="O3049" s="106">
        <v>1.4</v>
      </c>
      <c r="P3049" s="106" t="s">
        <v>2511</v>
      </c>
      <c r="Q3049" s="107" t="s">
        <v>3832</v>
      </c>
      <c r="R3049" s="107" t="s">
        <v>12</v>
      </c>
    </row>
    <row r="3050" spans="2:18" ht="20.100000000000001" customHeight="1" x14ac:dyDescent="0.4">
      <c r="B3050" s="105" t="str">
        <f t="shared" si="142"/>
        <v/>
      </c>
      <c r="C3050" s="105" t="str">
        <f t="shared" si="143"/>
        <v/>
      </c>
      <c r="D3050" s="105" t="str">
        <f t="shared" si="144"/>
        <v/>
      </c>
      <c r="E3050" s="106" t="s">
        <v>2406</v>
      </c>
      <c r="F3050" s="106" t="s">
        <v>2829</v>
      </c>
      <c r="G3050" s="106" t="s">
        <v>773</v>
      </c>
      <c r="H3050" s="106" t="s">
        <v>733</v>
      </c>
      <c r="I3050" s="106">
        <v>15</v>
      </c>
      <c r="J3050" s="106"/>
      <c r="K3050" s="106"/>
      <c r="L3050" s="106" t="s">
        <v>774</v>
      </c>
      <c r="M3050" s="106" t="s">
        <v>3522</v>
      </c>
      <c r="N3050" s="106">
        <v>0.53</v>
      </c>
      <c r="O3050" s="106">
        <v>1.4</v>
      </c>
      <c r="P3050" s="106" t="s">
        <v>2511</v>
      </c>
      <c r="Q3050" s="107" t="s">
        <v>3833</v>
      </c>
      <c r="R3050" s="107" t="s">
        <v>12</v>
      </c>
    </row>
    <row r="3051" spans="2:18" ht="20.100000000000001" customHeight="1" x14ac:dyDescent="0.4">
      <c r="B3051" s="105" t="str">
        <f t="shared" si="142"/>
        <v/>
      </c>
      <c r="C3051" s="105" t="str">
        <f t="shared" si="143"/>
        <v/>
      </c>
      <c r="D3051" s="105" t="str">
        <f t="shared" si="144"/>
        <v/>
      </c>
      <c r="E3051" s="106" t="s">
        <v>2406</v>
      </c>
      <c r="F3051" s="106" t="s">
        <v>2829</v>
      </c>
      <c r="G3051" s="106" t="s">
        <v>773</v>
      </c>
      <c r="H3051" s="106" t="s">
        <v>729</v>
      </c>
      <c r="I3051" s="106">
        <v>15</v>
      </c>
      <c r="J3051" s="106"/>
      <c r="K3051" s="106"/>
      <c r="L3051" s="106" t="s">
        <v>1266</v>
      </c>
      <c r="M3051" s="106" t="s">
        <v>3522</v>
      </c>
      <c r="N3051" s="106">
        <v>0.54</v>
      </c>
      <c r="O3051" s="106">
        <v>1.4</v>
      </c>
      <c r="P3051" s="106" t="s">
        <v>2511</v>
      </c>
      <c r="Q3051" s="107" t="s">
        <v>3834</v>
      </c>
      <c r="R3051" s="107" t="s">
        <v>12</v>
      </c>
    </row>
    <row r="3052" spans="2:18" ht="20.100000000000001" customHeight="1" x14ac:dyDescent="0.4">
      <c r="B3052" s="105" t="str">
        <f t="shared" si="142"/>
        <v/>
      </c>
      <c r="C3052" s="105" t="str">
        <f t="shared" si="143"/>
        <v/>
      </c>
      <c r="D3052" s="105" t="str">
        <f t="shared" si="144"/>
        <v/>
      </c>
      <c r="E3052" s="106" t="s">
        <v>2406</v>
      </c>
      <c r="F3052" s="106" t="s">
        <v>2829</v>
      </c>
      <c r="G3052" s="106" t="s">
        <v>778</v>
      </c>
      <c r="H3052" s="106" t="s">
        <v>729</v>
      </c>
      <c r="I3052" s="106">
        <v>16</v>
      </c>
      <c r="J3052" s="106"/>
      <c r="K3052" s="106"/>
      <c r="L3052" s="106" t="s">
        <v>779</v>
      </c>
      <c r="M3052" s="106" t="s">
        <v>3522</v>
      </c>
      <c r="N3052" s="106">
        <v>0.54</v>
      </c>
      <c r="O3052" s="106">
        <v>1.4</v>
      </c>
      <c r="P3052" s="106" t="s">
        <v>2511</v>
      </c>
      <c r="Q3052" s="107" t="s">
        <v>3835</v>
      </c>
      <c r="R3052" s="107" t="s">
        <v>12</v>
      </c>
    </row>
    <row r="3053" spans="2:18" ht="20.100000000000001" customHeight="1" x14ac:dyDescent="0.4">
      <c r="B3053" s="105" t="str">
        <f t="shared" si="142"/>
        <v/>
      </c>
      <c r="C3053" s="105" t="str">
        <f t="shared" si="143"/>
        <v/>
      </c>
      <c r="D3053" s="105" t="str">
        <f t="shared" si="144"/>
        <v/>
      </c>
      <c r="E3053" s="106" t="s">
        <v>2406</v>
      </c>
      <c r="F3053" s="106" t="s">
        <v>2829</v>
      </c>
      <c r="G3053" s="106" t="s">
        <v>778</v>
      </c>
      <c r="H3053" s="106" t="s">
        <v>733</v>
      </c>
      <c r="I3053" s="106">
        <v>15</v>
      </c>
      <c r="J3053" s="106"/>
      <c r="K3053" s="106"/>
      <c r="L3053" s="106" t="s">
        <v>779</v>
      </c>
      <c r="M3053" s="106" t="s">
        <v>3522</v>
      </c>
      <c r="N3053" s="106">
        <v>0.53</v>
      </c>
      <c r="O3053" s="106">
        <v>1.4</v>
      </c>
      <c r="P3053" s="106" t="s">
        <v>2511</v>
      </c>
      <c r="Q3053" s="107" t="s">
        <v>3836</v>
      </c>
      <c r="R3053" s="107" t="s">
        <v>12</v>
      </c>
    </row>
    <row r="3054" spans="2:18" ht="20.100000000000001" customHeight="1" x14ac:dyDescent="0.4">
      <c r="B3054" s="105" t="str">
        <f t="shared" si="142"/>
        <v/>
      </c>
      <c r="C3054" s="105" t="str">
        <f t="shared" si="143"/>
        <v/>
      </c>
      <c r="D3054" s="105" t="str">
        <f t="shared" si="144"/>
        <v/>
      </c>
      <c r="E3054" s="106" t="s">
        <v>2406</v>
      </c>
      <c r="F3054" s="106" t="s">
        <v>2829</v>
      </c>
      <c r="G3054" s="106" t="s">
        <v>778</v>
      </c>
      <c r="H3054" s="106" t="s">
        <v>729</v>
      </c>
      <c r="I3054" s="106">
        <v>15</v>
      </c>
      <c r="J3054" s="106"/>
      <c r="K3054" s="106"/>
      <c r="L3054" s="106" t="s">
        <v>1269</v>
      </c>
      <c r="M3054" s="106" t="s">
        <v>3522</v>
      </c>
      <c r="N3054" s="106">
        <v>0.54</v>
      </c>
      <c r="O3054" s="106">
        <v>1.4</v>
      </c>
      <c r="P3054" s="106" t="s">
        <v>2511</v>
      </c>
      <c r="Q3054" s="107" t="s">
        <v>3837</v>
      </c>
      <c r="R3054" s="107" t="s">
        <v>12</v>
      </c>
    </row>
    <row r="3055" spans="2:18" ht="20.100000000000001" customHeight="1" x14ac:dyDescent="0.4">
      <c r="B3055" s="105" t="str">
        <f t="shared" si="142"/>
        <v/>
      </c>
      <c r="C3055" s="105" t="str">
        <f t="shared" si="143"/>
        <v/>
      </c>
      <c r="D3055" s="105" t="str">
        <f t="shared" si="144"/>
        <v/>
      </c>
      <c r="E3055" s="106" t="s">
        <v>2406</v>
      </c>
      <c r="F3055" s="106" t="s">
        <v>2829</v>
      </c>
      <c r="G3055" s="106" t="s">
        <v>782</v>
      </c>
      <c r="H3055" s="106" t="s">
        <v>729</v>
      </c>
      <c r="I3055" s="106">
        <v>16</v>
      </c>
      <c r="J3055" s="106"/>
      <c r="K3055" s="106"/>
      <c r="L3055" s="106" t="s">
        <v>783</v>
      </c>
      <c r="M3055" s="106" t="s">
        <v>3522</v>
      </c>
      <c r="N3055" s="106">
        <v>0.5</v>
      </c>
      <c r="O3055" s="106">
        <v>1.4</v>
      </c>
      <c r="P3055" s="106" t="s">
        <v>2511</v>
      </c>
      <c r="Q3055" s="107" t="s">
        <v>3838</v>
      </c>
      <c r="R3055" s="107" t="s">
        <v>12</v>
      </c>
    </row>
    <row r="3056" spans="2:18" ht="20.100000000000001" customHeight="1" x14ac:dyDescent="0.4">
      <c r="B3056" s="105" t="str">
        <f t="shared" si="142"/>
        <v/>
      </c>
      <c r="C3056" s="105" t="str">
        <f t="shared" si="143"/>
        <v/>
      </c>
      <c r="D3056" s="105" t="str">
        <f t="shared" si="144"/>
        <v/>
      </c>
      <c r="E3056" s="106" t="s">
        <v>2406</v>
      </c>
      <c r="F3056" s="106" t="s">
        <v>2829</v>
      </c>
      <c r="G3056" s="106" t="s">
        <v>782</v>
      </c>
      <c r="H3056" s="106" t="s">
        <v>733</v>
      </c>
      <c r="I3056" s="106">
        <v>15</v>
      </c>
      <c r="J3056" s="106"/>
      <c r="K3056" s="106"/>
      <c r="L3056" s="106" t="s">
        <v>783</v>
      </c>
      <c r="M3056" s="106" t="s">
        <v>3522</v>
      </c>
      <c r="N3056" s="106">
        <v>0.49</v>
      </c>
      <c r="O3056" s="106">
        <v>1.4</v>
      </c>
      <c r="P3056" s="106" t="s">
        <v>2511</v>
      </c>
      <c r="Q3056" s="107" t="s">
        <v>3839</v>
      </c>
      <c r="R3056" s="107" t="s">
        <v>12</v>
      </c>
    </row>
    <row r="3057" spans="2:18" ht="20.100000000000001" customHeight="1" x14ac:dyDescent="0.4">
      <c r="B3057" s="105" t="str">
        <f t="shared" si="142"/>
        <v/>
      </c>
      <c r="C3057" s="105" t="str">
        <f t="shared" si="143"/>
        <v/>
      </c>
      <c r="D3057" s="105" t="str">
        <f t="shared" si="144"/>
        <v/>
      </c>
      <c r="E3057" s="106" t="s">
        <v>2406</v>
      </c>
      <c r="F3057" s="106" t="s">
        <v>2829</v>
      </c>
      <c r="G3057" s="106" t="s">
        <v>2437</v>
      </c>
      <c r="H3057" s="106" t="s">
        <v>729</v>
      </c>
      <c r="I3057" s="106">
        <v>16</v>
      </c>
      <c r="J3057" s="106"/>
      <c r="K3057" s="106"/>
      <c r="L3057" s="106" t="s">
        <v>2438</v>
      </c>
      <c r="M3057" s="106" t="s">
        <v>3522</v>
      </c>
      <c r="N3057" s="106">
        <v>0.53</v>
      </c>
      <c r="O3057" s="106">
        <v>1.4</v>
      </c>
      <c r="P3057" s="106" t="s">
        <v>2511</v>
      </c>
      <c r="Q3057" s="107" t="s">
        <v>3840</v>
      </c>
      <c r="R3057" s="107" t="s">
        <v>12</v>
      </c>
    </row>
    <row r="3058" spans="2:18" ht="20.100000000000001" customHeight="1" x14ac:dyDescent="0.4">
      <c r="B3058" s="105" t="str">
        <f t="shared" si="142"/>
        <v/>
      </c>
      <c r="C3058" s="105" t="str">
        <f t="shared" si="143"/>
        <v/>
      </c>
      <c r="D3058" s="105" t="str">
        <f t="shared" si="144"/>
        <v/>
      </c>
      <c r="E3058" s="106" t="s">
        <v>2406</v>
      </c>
      <c r="F3058" s="106" t="s">
        <v>2829</v>
      </c>
      <c r="G3058" s="106" t="s">
        <v>2437</v>
      </c>
      <c r="H3058" s="106" t="s">
        <v>733</v>
      </c>
      <c r="I3058" s="106">
        <v>15</v>
      </c>
      <c r="J3058" s="106"/>
      <c r="K3058" s="106"/>
      <c r="L3058" s="106" t="s">
        <v>2438</v>
      </c>
      <c r="M3058" s="106" t="s">
        <v>3522</v>
      </c>
      <c r="N3058" s="106">
        <v>0.52</v>
      </c>
      <c r="O3058" s="106">
        <v>1.4</v>
      </c>
      <c r="P3058" s="106" t="s">
        <v>2511</v>
      </c>
      <c r="Q3058" s="107" t="s">
        <v>3841</v>
      </c>
      <c r="R3058" s="107" t="s">
        <v>12</v>
      </c>
    </row>
    <row r="3059" spans="2:18" ht="20.100000000000001" customHeight="1" x14ac:dyDescent="0.4">
      <c r="B3059" s="105" t="str">
        <f t="shared" si="142"/>
        <v/>
      </c>
      <c r="C3059" s="105" t="str">
        <f t="shared" si="143"/>
        <v/>
      </c>
      <c r="D3059" s="105" t="str">
        <f t="shared" si="144"/>
        <v/>
      </c>
      <c r="E3059" s="106" t="s">
        <v>2406</v>
      </c>
      <c r="F3059" s="106" t="s">
        <v>2829</v>
      </c>
      <c r="G3059" s="106" t="s">
        <v>2442</v>
      </c>
      <c r="H3059" s="106" t="s">
        <v>729</v>
      </c>
      <c r="I3059" s="106">
        <v>16</v>
      </c>
      <c r="J3059" s="106"/>
      <c r="K3059" s="106"/>
      <c r="L3059" s="106" t="s">
        <v>2443</v>
      </c>
      <c r="M3059" s="106" t="s">
        <v>3522</v>
      </c>
      <c r="N3059" s="106">
        <v>0.53</v>
      </c>
      <c r="O3059" s="106">
        <v>1.4</v>
      </c>
      <c r="P3059" s="106" t="s">
        <v>2511</v>
      </c>
      <c r="Q3059" s="107" t="s">
        <v>3842</v>
      </c>
      <c r="R3059" s="107" t="s">
        <v>12</v>
      </c>
    </row>
    <row r="3060" spans="2:18" ht="20.100000000000001" customHeight="1" x14ac:dyDescent="0.4">
      <c r="B3060" s="105" t="str">
        <f t="shared" si="142"/>
        <v/>
      </c>
      <c r="C3060" s="105" t="str">
        <f t="shared" si="143"/>
        <v/>
      </c>
      <c r="D3060" s="105" t="str">
        <f t="shared" si="144"/>
        <v/>
      </c>
      <c r="E3060" s="106" t="s">
        <v>2406</v>
      </c>
      <c r="F3060" s="106" t="s">
        <v>2829</v>
      </c>
      <c r="G3060" s="106" t="s">
        <v>2442</v>
      </c>
      <c r="H3060" s="106" t="s">
        <v>733</v>
      </c>
      <c r="I3060" s="106">
        <v>15</v>
      </c>
      <c r="J3060" s="106"/>
      <c r="K3060" s="106"/>
      <c r="L3060" s="106" t="s">
        <v>2443</v>
      </c>
      <c r="M3060" s="106" t="s">
        <v>3522</v>
      </c>
      <c r="N3060" s="106">
        <v>0.52</v>
      </c>
      <c r="O3060" s="106">
        <v>1.4</v>
      </c>
      <c r="P3060" s="106" t="s">
        <v>2511</v>
      </c>
      <c r="Q3060" s="107" t="s">
        <v>3843</v>
      </c>
      <c r="R3060" s="107" t="s">
        <v>12</v>
      </c>
    </row>
    <row r="3061" spans="2:18" ht="20.100000000000001" customHeight="1" x14ac:dyDescent="0.4">
      <c r="B3061" s="105" t="str">
        <f t="shared" si="142"/>
        <v/>
      </c>
      <c r="C3061" s="105" t="str">
        <f t="shared" si="143"/>
        <v/>
      </c>
      <c r="D3061" s="105" t="str">
        <f t="shared" si="144"/>
        <v/>
      </c>
      <c r="E3061" s="106" t="s">
        <v>2406</v>
      </c>
      <c r="F3061" s="106" t="s">
        <v>2407</v>
      </c>
      <c r="G3061" s="106" t="s">
        <v>697</v>
      </c>
      <c r="H3061" s="106" t="s">
        <v>707</v>
      </c>
      <c r="I3061" s="106">
        <v>16</v>
      </c>
      <c r="J3061" s="106"/>
      <c r="K3061" s="106"/>
      <c r="L3061" s="106" t="s">
        <v>706</v>
      </c>
      <c r="M3061" s="106" t="s">
        <v>3522</v>
      </c>
      <c r="N3061" s="106">
        <v>0.46</v>
      </c>
      <c r="O3061" s="106">
        <v>1.4</v>
      </c>
      <c r="P3061" s="106" t="s">
        <v>2511</v>
      </c>
      <c r="Q3061" s="107" t="s">
        <v>3844</v>
      </c>
      <c r="R3061" s="107" t="s">
        <v>12</v>
      </c>
    </row>
    <row r="3062" spans="2:18" ht="20.100000000000001" customHeight="1" x14ac:dyDescent="0.4">
      <c r="B3062" s="105" t="str">
        <f t="shared" si="142"/>
        <v/>
      </c>
      <c r="C3062" s="105" t="str">
        <f t="shared" si="143"/>
        <v/>
      </c>
      <c r="D3062" s="105" t="str">
        <f t="shared" si="144"/>
        <v/>
      </c>
      <c r="E3062" s="106" t="s">
        <v>2406</v>
      </c>
      <c r="F3062" s="106" t="s">
        <v>2407</v>
      </c>
      <c r="G3062" s="106" t="s">
        <v>697</v>
      </c>
      <c r="H3062" s="106" t="s">
        <v>1817</v>
      </c>
      <c r="I3062" s="106">
        <v>16</v>
      </c>
      <c r="J3062" s="106"/>
      <c r="K3062" s="106"/>
      <c r="L3062" s="106" t="s">
        <v>706</v>
      </c>
      <c r="M3062" s="106" t="s">
        <v>3522</v>
      </c>
      <c r="N3062" s="106">
        <v>0.45</v>
      </c>
      <c r="O3062" s="106">
        <v>1.4</v>
      </c>
      <c r="P3062" s="106" t="s">
        <v>2511</v>
      </c>
      <c r="Q3062" s="107" t="s">
        <v>3845</v>
      </c>
      <c r="R3062" s="107" t="s">
        <v>12</v>
      </c>
    </row>
    <row r="3063" spans="2:18" ht="20.100000000000001" customHeight="1" x14ac:dyDescent="0.4">
      <c r="B3063" s="105" t="str">
        <f t="shared" si="142"/>
        <v/>
      </c>
      <c r="C3063" s="105" t="str">
        <f t="shared" si="143"/>
        <v/>
      </c>
      <c r="D3063" s="105" t="str">
        <f t="shared" si="144"/>
        <v/>
      </c>
      <c r="E3063" s="106" t="s">
        <v>2406</v>
      </c>
      <c r="F3063" s="106" t="s">
        <v>2407</v>
      </c>
      <c r="G3063" s="106" t="s">
        <v>697</v>
      </c>
      <c r="H3063" s="106" t="s">
        <v>1817</v>
      </c>
      <c r="I3063" s="106">
        <v>16</v>
      </c>
      <c r="J3063" s="106"/>
      <c r="K3063" s="106"/>
      <c r="L3063" s="106" t="s">
        <v>698</v>
      </c>
      <c r="M3063" s="106" t="s">
        <v>3522</v>
      </c>
      <c r="N3063" s="106">
        <v>0.45</v>
      </c>
      <c r="O3063" s="106">
        <v>1.4</v>
      </c>
      <c r="P3063" s="106" t="s">
        <v>2511</v>
      </c>
      <c r="Q3063" s="107" t="s">
        <v>3846</v>
      </c>
      <c r="R3063" s="107" t="s">
        <v>12</v>
      </c>
    </row>
    <row r="3064" spans="2:18" ht="20.100000000000001" customHeight="1" x14ac:dyDescent="0.4">
      <c r="B3064" s="105" t="str">
        <f t="shared" si="142"/>
        <v/>
      </c>
      <c r="C3064" s="105" t="str">
        <f t="shared" si="143"/>
        <v/>
      </c>
      <c r="D3064" s="105" t="str">
        <f t="shared" si="144"/>
        <v/>
      </c>
      <c r="E3064" s="106" t="s">
        <v>2406</v>
      </c>
      <c r="F3064" s="106" t="s">
        <v>2407</v>
      </c>
      <c r="G3064" s="106" t="s">
        <v>697</v>
      </c>
      <c r="H3064" s="106" t="s">
        <v>1027</v>
      </c>
      <c r="I3064" s="106">
        <v>16</v>
      </c>
      <c r="J3064" s="106"/>
      <c r="K3064" s="106"/>
      <c r="L3064" s="106" t="s">
        <v>698</v>
      </c>
      <c r="M3064" s="106" t="s">
        <v>3522</v>
      </c>
      <c r="N3064" s="106">
        <v>0.45</v>
      </c>
      <c r="O3064" s="106">
        <v>1.4</v>
      </c>
      <c r="P3064" s="106" t="s">
        <v>2511</v>
      </c>
      <c r="Q3064" s="107" t="s">
        <v>3847</v>
      </c>
      <c r="R3064" s="107" t="s">
        <v>12</v>
      </c>
    </row>
    <row r="3065" spans="2:18" ht="20.100000000000001" customHeight="1" x14ac:dyDescent="0.4">
      <c r="B3065" s="105" t="str">
        <f t="shared" si="142"/>
        <v/>
      </c>
      <c r="C3065" s="105" t="str">
        <f t="shared" si="143"/>
        <v/>
      </c>
      <c r="D3065" s="105" t="str">
        <f t="shared" si="144"/>
        <v/>
      </c>
      <c r="E3065" s="106" t="s">
        <v>2406</v>
      </c>
      <c r="F3065" s="106" t="s">
        <v>2407</v>
      </c>
      <c r="G3065" s="106" t="s">
        <v>697</v>
      </c>
      <c r="H3065" s="106" t="s">
        <v>1027</v>
      </c>
      <c r="I3065" s="106">
        <v>16</v>
      </c>
      <c r="J3065" s="106"/>
      <c r="K3065" s="106"/>
      <c r="L3065" s="106" t="s">
        <v>717</v>
      </c>
      <c r="M3065" s="106" t="s">
        <v>3522</v>
      </c>
      <c r="N3065" s="106">
        <v>0.45</v>
      </c>
      <c r="O3065" s="106">
        <v>1.4</v>
      </c>
      <c r="P3065" s="106" t="s">
        <v>2511</v>
      </c>
      <c r="Q3065" s="107" t="s">
        <v>3848</v>
      </c>
      <c r="R3065" s="107" t="s">
        <v>12</v>
      </c>
    </row>
    <row r="3066" spans="2:18" ht="20.100000000000001" customHeight="1" x14ac:dyDescent="0.4">
      <c r="B3066" s="105" t="str">
        <f t="shared" si="142"/>
        <v/>
      </c>
      <c r="C3066" s="105" t="str">
        <f t="shared" si="143"/>
        <v/>
      </c>
      <c r="D3066" s="105" t="str">
        <f t="shared" si="144"/>
        <v/>
      </c>
      <c r="E3066" s="106" t="s">
        <v>2406</v>
      </c>
      <c r="F3066" s="106" t="s">
        <v>2407</v>
      </c>
      <c r="G3066" s="106" t="s">
        <v>697</v>
      </c>
      <c r="H3066" s="106" t="s">
        <v>1389</v>
      </c>
      <c r="I3066" s="106">
        <v>15</v>
      </c>
      <c r="J3066" s="106"/>
      <c r="K3066" s="106"/>
      <c r="L3066" s="106" t="s">
        <v>717</v>
      </c>
      <c r="M3066" s="106" t="s">
        <v>3522</v>
      </c>
      <c r="N3066" s="106">
        <v>0.45</v>
      </c>
      <c r="O3066" s="106">
        <v>1.4</v>
      </c>
      <c r="P3066" s="106" t="s">
        <v>2511</v>
      </c>
      <c r="Q3066" s="107" t="s">
        <v>3849</v>
      </c>
      <c r="R3066" s="107" t="s">
        <v>12</v>
      </c>
    </row>
    <row r="3067" spans="2:18" ht="20.100000000000001" customHeight="1" x14ac:dyDescent="0.4">
      <c r="B3067" s="105" t="str">
        <f t="shared" si="142"/>
        <v/>
      </c>
      <c r="C3067" s="105" t="str">
        <f t="shared" si="143"/>
        <v/>
      </c>
      <c r="D3067" s="105" t="str">
        <f t="shared" si="144"/>
        <v/>
      </c>
      <c r="E3067" s="106" t="s">
        <v>2406</v>
      </c>
      <c r="F3067" s="106" t="s">
        <v>2407</v>
      </c>
      <c r="G3067" s="106" t="s">
        <v>710</v>
      </c>
      <c r="H3067" s="106" t="s">
        <v>711</v>
      </c>
      <c r="I3067" s="106">
        <v>16</v>
      </c>
      <c r="J3067" s="106"/>
      <c r="K3067" s="106"/>
      <c r="L3067" s="106" t="s">
        <v>706</v>
      </c>
      <c r="M3067" s="106" t="s">
        <v>3522</v>
      </c>
      <c r="N3067" s="106">
        <v>0.45</v>
      </c>
      <c r="O3067" s="106">
        <v>1.4</v>
      </c>
      <c r="P3067" s="106" t="s">
        <v>2511</v>
      </c>
      <c r="Q3067" s="107" t="s">
        <v>3850</v>
      </c>
      <c r="R3067" s="107" t="s">
        <v>12</v>
      </c>
    </row>
    <row r="3068" spans="2:18" ht="20.100000000000001" customHeight="1" x14ac:dyDescent="0.4">
      <c r="B3068" s="105" t="str">
        <f t="shared" si="142"/>
        <v/>
      </c>
      <c r="C3068" s="105" t="str">
        <f t="shared" si="143"/>
        <v/>
      </c>
      <c r="D3068" s="105" t="str">
        <f t="shared" si="144"/>
        <v/>
      </c>
      <c r="E3068" s="106" t="s">
        <v>2406</v>
      </c>
      <c r="F3068" s="106" t="s">
        <v>2407</v>
      </c>
      <c r="G3068" s="106" t="s">
        <v>710</v>
      </c>
      <c r="H3068" s="106" t="s">
        <v>711</v>
      </c>
      <c r="I3068" s="106">
        <v>16</v>
      </c>
      <c r="J3068" s="106"/>
      <c r="K3068" s="106"/>
      <c r="L3068" s="106" t="s">
        <v>698</v>
      </c>
      <c r="M3068" s="106" t="s">
        <v>3522</v>
      </c>
      <c r="N3068" s="106">
        <v>0.45</v>
      </c>
      <c r="O3068" s="106">
        <v>1.4</v>
      </c>
      <c r="P3068" s="106" t="s">
        <v>2511</v>
      </c>
      <c r="Q3068" s="107" t="s">
        <v>3851</v>
      </c>
      <c r="R3068" s="107" t="s">
        <v>12</v>
      </c>
    </row>
    <row r="3069" spans="2:18" ht="20.100000000000001" customHeight="1" x14ac:dyDescent="0.4">
      <c r="B3069" s="105" t="str">
        <f t="shared" si="142"/>
        <v/>
      </c>
      <c r="C3069" s="105" t="str">
        <f t="shared" si="143"/>
        <v/>
      </c>
      <c r="D3069" s="105" t="str">
        <f t="shared" si="144"/>
        <v/>
      </c>
      <c r="E3069" s="106" t="s">
        <v>2406</v>
      </c>
      <c r="F3069" s="106" t="s">
        <v>2407</v>
      </c>
      <c r="G3069" s="106" t="s">
        <v>710</v>
      </c>
      <c r="H3069" s="106" t="s">
        <v>711</v>
      </c>
      <c r="I3069" s="106">
        <v>16</v>
      </c>
      <c r="J3069" s="106"/>
      <c r="K3069" s="106"/>
      <c r="L3069" s="106" t="s">
        <v>717</v>
      </c>
      <c r="M3069" s="106" t="s">
        <v>3522</v>
      </c>
      <c r="N3069" s="106">
        <v>0.45</v>
      </c>
      <c r="O3069" s="106">
        <v>1.4</v>
      </c>
      <c r="P3069" s="106" t="s">
        <v>2511</v>
      </c>
      <c r="Q3069" s="107" t="s">
        <v>3852</v>
      </c>
      <c r="R3069" s="107" t="s">
        <v>12</v>
      </c>
    </row>
    <row r="3070" spans="2:18" ht="20.100000000000001" customHeight="1" x14ac:dyDescent="0.4">
      <c r="B3070" s="105" t="str">
        <f t="shared" si="142"/>
        <v/>
      </c>
      <c r="C3070" s="105" t="str">
        <f t="shared" si="143"/>
        <v/>
      </c>
      <c r="D3070" s="105" t="str">
        <f t="shared" si="144"/>
        <v/>
      </c>
      <c r="E3070" s="106" t="s">
        <v>2406</v>
      </c>
      <c r="F3070" s="106" t="s">
        <v>2407</v>
      </c>
      <c r="G3070" s="106" t="s">
        <v>710</v>
      </c>
      <c r="H3070" s="106" t="s">
        <v>1098</v>
      </c>
      <c r="I3070" s="106">
        <v>15</v>
      </c>
      <c r="J3070" s="106"/>
      <c r="K3070" s="106"/>
      <c r="L3070" s="106" t="s">
        <v>717</v>
      </c>
      <c r="M3070" s="106" t="s">
        <v>3522</v>
      </c>
      <c r="N3070" s="106">
        <v>0.45</v>
      </c>
      <c r="O3070" s="106">
        <v>1.4</v>
      </c>
      <c r="P3070" s="106" t="s">
        <v>2511</v>
      </c>
      <c r="Q3070" s="107" t="s">
        <v>3853</v>
      </c>
      <c r="R3070" s="107" t="s">
        <v>12</v>
      </c>
    </row>
    <row r="3071" spans="2:18" ht="20.100000000000001" customHeight="1" x14ac:dyDescent="0.4">
      <c r="B3071" s="105" t="str">
        <f t="shared" si="142"/>
        <v/>
      </c>
      <c r="C3071" s="105" t="str">
        <f t="shared" si="143"/>
        <v/>
      </c>
      <c r="D3071" s="105" t="str">
        <f t="shared" si="144"/>
        <v/>
      </c>
      <c r="E3071" s="106" t="s">
        <v>2406</v>
      </c>
      <c r="F3071" s="106" t="s">
        <v>2407</v>
      </c>
      <c r="G3071" s="106" t="s">
        <v>721</v>
      </c>
      <c r="H3071" s="106" t="s">
        <v>722</v>
      </c>
      <c r="I3071" s="106">
        <v>16</v>
      </c>
      <c r="J3071" s="106"/>
      <c r="K3071" s="106"/>
      <c r="L3071" s="106" t="s">
        <v>706</v>
      </c>
      <c r="M3071" s="106" t="s">
        <v>3522</v>
      </c>
      <c r="N3071" s="106">
        <v>0.45</v>
      </c>
      <c r="O3071" s="106">
        <v>1.4</v>
      </c>
      <c r="P3071" s="106" t="s">
        <v>2511</v>
      </c>
      <c r="Q3071" s="107" t="s">
        <v>3854</v>
      </c>
      <c r="R3071" s="107" t="s">
        <v>12</v>
      </c>
    </row>
    <row r="3072" spans="2:18" ht="20.100000000000001" customHeight="1" x14ac:dyDescent="0.4">
      <c r="B3072" s="105" t="str">
        <f t="shared" si="142"/>
        <v/>
      </c>
      <c r="C3072" s="105" t="str">
        <f t="shared" si="143"/>
        <v/>
      </c>
      <c r="D3072" s="105" t="str">
        <f t="shared" si="144"/>
        <v/>
      </c>
      <c r="E3072" s="106" t="s">
        <v>2406</v>
      </c>
      <c r="F3072" s="106" t="s">
        <v>2407</v>
      </c>
      <c r="G3072" s="106" t="s">
        <v>721</v>
      </c>
      <c r="H3072" s="106" t="s">
        <v>722</v>
      </c>
      <c r="I3072" s="106">
        <v>16</v>
      </c>
      <c r="J3072" s="106"/>
      <c r="K3072" s="106"/>
      <c r="L3072" s="106" t="s">
        <v>698</v>
      </c>
      <c r="M3072" s="106" t="s">
        <v>3522</v>
      </c>
      <c r="N3072" s="106">
        <v>0.45</v>
      </c>
      <c r="O3072" s="106">
        <v>1.4</v>
      </c>
      <c r="P3072" s="106" t="s">
        <v>2511</v>
      </c>
      <c r="Q3072" s="107" t="s">
        <v>3855</v>
      </c>
      <c r="R3072" s="107" t="s">
        <v>12</v>
      </c>
    </row>
    <row r="3073" spans="2:18" ht="20.100000000000001" customHeight="1" x14ac:dyDescent="0.4">
      <c r="B3073" s="105" t="str">
        <f t="shared" si="142"/>
        <v/>
      </c>
      <c r="C3073" s="105" t="str">
        <f t="shared" si="143"/>
        <v/>
      </c>
      <c r="D3073" s="105" t="str">
        <f t="shared" si="144"/>
        <v/>
      </c>
      <c r="E3073" s="106" t="s">
        <v>2406</v>
      </c>
      <c r="F3073" s="106" t="s">
        <v>2407</v>
      </c>
      <c r="G3073" s="106" t="s">
        <v>721</v>
      </c>
      <c r="H3073" s="106" t="s">
        <v>722</v>
      </c>
      <c r="I3073" s="106">
        <v>16</v>
      </c>
      <c r="J3073" s="106"/>
      <c r="K3073" s="106"/>
      <c r="L3073" s="106" t="s">
        <v>717</v>
      </c>
      <c r="M3073" s="106" t="s">
        <v>3522</v>
      </c>
      <c r="N3073" s="106">
        <v>0.45</v>
      </c>
      <c r="O3073" s="106">
        <v>1.4</v>
      </c>
      <c r="P3073" s="106" t="s">
        <v>2511</v>
      </c>
      <c r="Q3073" s="107" t="s">
        <v>3856</v>
      </c>
      <c r="R3073" s="107" t="s">
        <v>12</v>
      </c>
    </row>
    <row r="3074" spans="2:18" ht="20.100000000000001" customHeight="1" x14ac:dyDescent="0.4">
      <c r="B3074" s="105" t="str">
        <f t="shared" si="142"/>
        <v/>
      </c>
      <c r="C3074" s="105" t="str">
        <f t="shared" si="143"/>
        <v/>
      </c>
      <c r="D3074" s="105" t="str">
        <f t="shared" si="144"/>
        <v/>
      </c>
      <c r="E3074" s="106" t="s">
        <v>2406</v>
      </c>
      <c r="F3074" s="106" t="s">
        <v>2407</v>
      </c>
      <c r="G3074" s="106" t="s">
        <v>773</v>
      </c>
      <c r="H3074" s="106" t="s">
        <v>774</v>
      </c>
      <c r="I3074" s="106">
        <v>16</v>
      </c>
      <c r="J3074" s="106"/>
      <c r="K3074" s="106"/>
      <c r="L3074" s="106" t="s">
        <v>706</v>
      </c>
      <c r="M3074" s="106" t="s">
        <v>3522</v>
      </c>
      <c r="N3074" s="106">
        <v>0.44</v>
      </c>
      <c r="O3074" s="106">
        <v>1.4</v>
      </c>
      <c r="P3074" s="106" t="s">
        <v>2511</v>
      </c>
      <c r="Q3074" s="107" t="s">
        <v>3857</v>
      </c>
      <c r="R3074" s="107" t="s">
        <v>12</v>
      </c>
    </row>
    <row r="3075" spans="2:18" ht="20.100000000000001" customHeight="1" x14ac:dyDescent="0.4">
      <c r="B3075" s="105" t="str">
        <f t="shared" si="142"/>
        <v/>
      </c>
      <c r="C3075" s="105" t="str">
        <f t="shared" si="143"/>
        <v/>
      </c>
      <c r="D3075" s="105" t="str">
        <f t="shared" si="144"/>
        <v/>
      </c>
      <c r="E3075" s="106" t="s">
        <v>2406</v>
      </c>
      <c r="F3075" s="106" t="s">
        <v>2407</v>
      </c>
      <c r="G3075" s="106" t="s">
        <v>773</v>
      </c>
      <c r="H3075" s="106" t="s">
        <v>774</v>
      </c>
      <c r="I3075" s="106">
        <v>15</v>
      </c>
      <c r="J3075" s="106"/>
      <c r="K3075" s="106"/>
      <c r="L3075" s="106" t="s">
        <v>698</v>
      </c>
      <c r="M3075" s="106" t="s">
        <v>3522</v>
      </c>
      <c r="N3075" s="106">
        <v>0.44</v>
      </c>
      <c r="O3075" s="106">
        <v>1.4</v>
      </c>
      <c r="P3075" s="106" t="s">
        <v>2511</v>
      </c>
      <c r="Q3075" s="107" t="s">
        <v>3858</v>
      </c>
      <c r="R3075" s="107" t="s">
        <v>12</v>
      </c>
    </row>
    <row r="3076" spans="2:18" ht="20.100000000000001" customHeight="1" x14ac:dyDescent="0.4">
      <c r="B3076" s="105" t="str">
        <f t="shared" si="142"/>
        <v/>
      </c>
      <c r="C3076" s="105" t="str">
        <f t="shared" si="143"/>
        <v/>
      </c>
      <c r="D3076" s="105" t="str">
        <f t="shared" si="144"/>
        <v/>
      </c>
      <c r="E3076" s="106" t="s">
        <v>2406</v>
      </c>
      <c r="F3076" s="106" t="s">
        <v>2407</v>
      </c>
      <c r="G3076" s="106" t="s">
        <v>773</v>
      </c>
      <c r="H3076" s="106" t="s">
        <v>774</v>
      </c>
      <c r="I3076" s="106">
        <v>14</v>
      </c>
      <c r="J3076" s="106"/>
      <c r="K3076" s="106"/>
      <c r="L3076" s="106" t="s">
        <v>717</v>
      </c>
      <c r="M3076" s="106" t="s">
        <v>3522</v>
      </c>
      <c r="N3076" s="106">
        <v>0.44</v>
      </c>
      <c r="O3076" s="106">
        <v>1.4</v>
      </c>
      <c r="P3076" s="106" t="s">
        <v>2511</v>
      </c>
      <c r="Q3076" s="107" t="s">
        <v>3859</v>
      </c>
      <c r="R3076" s="107" t="s">
        <v>12</v>
      </c>
    </row>
    <row r="3077" spans="2:18" ht="20.100000000000001" customHeight="1" x14ac:dyDescent="0.4">
      <c r="B3077" s="105" t="str">
        <f t="shared" si="142"/>
        <v/>
      </c>
      <c r="C3077" s="105" t="str">
        <f t="shared" si="143"/>
        <v/>
      </c>
      <c r="D3077" s="105" t="str">
        <f t="shared" si="144"/>
        <v/>
      </c>
      <c r="E3077" s="106" t="s">
        <v>2406</v>
      </c>
      <c r="F3077" s="106" t="s">
        <v>2407</v>
      </c>
      <c r="G3077" s="106" t="s">
        <v>773</v>
      </c>
      <c r="H3077" s="106" t="s">
        <v>1266</v>
      </c>
      <c r="I3077" s="106">
        <v>15</v>
      </c>
      <c r="J3077" s="106"/>
      <c r="K3077" s="106"/>
      <c r="L3077" s="106" t="s">
        <v>706</v>
      </c>
      <c r="M3077" s="106" t="s">
        <v>3522</v>
      </c>
      <c r="N3077" s="106">
        <v>0.43</v>
      </c>
      <c r="O3077" s="106">
        <v>1.4</v>
      </c>
      <c r="P3077" s="106" t="s">
        <v>2511</v>
      </c>
      <c r="Q3077" s="107" t="s">
        <v>3860</v>
      </c>
      <c r="R3077" s="107" t="s">
        <v>12</v>
      </c>
    </row>
    <row r="3078" spans="2:18" ht="20.100000000000001" customHeight="1" x14ac:dyDescent="0.4">
      <c r="B3078" s="105" t="str">
        <f t="shared" si="142"/>
        <v/>
      </c>
      <c r="C3078" s="105" t="str">
        <f t="shared" si="143"/>
        <v/>
      </c>
      <c r="D3078" s="105" t="str">
        <f t="shared" si="144"/>
        <v/>
      </c>
      <c r="E3078" s="106" t="s">
        <v>2406</v>
      </c>
      <c r="F3078" s="106" t="s">
        <v>2407</v>
      </c>
      <c r="G3078" s="106" t="s">
        <v>773</v>
      </c>
      <c r="H3078" s="106" t="s">
        <v>1266</v>
      </c>
      <c r="I3078" s="106">
        <v>14</v>
      </c>
      <c r="J3078" s="106"/>
      <c r="K3078" s="106"/>
      <c r="L3078" s="106" t="s">
        <v>698</v>
      </c>
      <c r="M3078" s="106" t="s">
        <v>3522</v>
      </c>
      <c r="N3078" s="106">
        <v>0.43</v>
      </c>
      <c r="O3078" s="106">
        <v>1.4</v>
      </c>
      <c r="P3078" s="106" t="s">
        <v>2511</v>
      </c>
      <c r="Q3078" s="107" t="s">
        <v>3861</v>
      </c>
      <c r="R3078" s="107" t="s">
        <v>12</v>
      </c>
    </row>
    <row r="3079" spans="2:18" ht="20.100000000000001" customHeight="1" x14ac:dyDescent="0.4">
      <c r="B3079" s="105" t="str">
        <f t="shared" si="142"/>
        <v/>
      </c>
      <c r="C3079" s="105" t="str">
        <f t="shared" si="143"/>
        <v/>
      </c>
      <c r="D3079" s="105" t="str">
        <f t="shared" si="144"/>
        <v/>
      </c>
      <c r="E3079" s="106" t="s">
        <v>2406</v>
      </c>
      <c r="F3079" s="106" t="s">
        <v>2407</v>
      </c>
      <c r="G3079" s="106" t="s">
        <v>778</v>
      </c>
      <c r="H3079" s="106" t="s">
        <v>779</v>
      </c>
      <c r="I3079" s="106">
        <v>16</v>
      </c>
      <c r="J3079" s="106"/>
      <c r="K3079" s="106"/>
      <c r="L3079" s="106" t="s">
        <v>706</v>
      </c>
      <c r="M3079" s="106" t="s">
        <v>3522</v>
      </c>
      <c r="N3079" s="106">
        <v>0.43</v>
      </c>
      <c r="O3079" s="106">
        <v>1.4</v>
      </c>
      <c r="P3079" s="106" t="s">
        <v>2511</v>
      </c>
      <c r="Q3079" s="107" t="s">
        <v>3862</v>
      </c>
      <c r="R3079" s="107" t="s">
        <v>12</v>
      </c>
    </row>
    <row r="3080" spans="2:18" ht="20.100000000000001" customHeight="1" x14ac:dyDescent="0.4">
      <c r="B3080" s="105" t="str">
        <f t="shared" si="142"/>
        <v/>
      </c>
      <c r="C3080" s="105" t="str">
        <f t="shared" si="143"/>
        <v/>
      </c>
      <c r="D3080" s="105" t="str">
        <f t="shared" si="144"/>
        <v/>
      </c>
      <c r="E3080" s="106" t="s">
        <v>2406</v>
      </c>
      <c r="F3080" s="106" t="s">
        <v>2407</v>
      </c>
      <c r="G3080" s="106" t="s">
        <v>778</v>
      </c>
      <c r="H3080" s="106" t="s">
        <v>779</v>
      </c>
      <c r="I3080" s="106">
        <v>15</v>
      </c>
      <c r="J3080" s="106"/>
      <c r="K3080" s="106"/>
      <c r="L3080" s="106" t="s">
        <v>698</v>
      </c>
      <c r="M3080" s="106" t="s">
        <v>3522</v>
      </c>
      <c r="N3080" s="106">
        <v>0.43</v>
      </c>
      <c r="O3080" s="106">
        <v>1.4</v>
      </c>
      <c r="P3080" s="106" t="s">
        <v>2511</v>
      </c>
      <c r="Q3080" s="107" t="s">
        <v>3863</v>
      </c>
      <c r="R3080" s="107" t="s">
        <v>12</v>
      </c>
    </row>
    <row r="3081" spans="2:18" ht="20.100000000000001" customHeight="1" x14ac:dyDescent="0.4">
      <c r="B3081" s="105" t="str">
        <f t="shared" si="142"/>
        <v/>
      </c>
      <c r="C3081" s="105" t="str">
        <f t="shared" si="143"/>
        <v/>
      </c>
      <c r="D3081" s="105" t="str">
        <f t="shared" si="144"/>
        <v/>
      </c>
      <c r="E3081" s="106" t="s">
        <v>2406</v>
      </c>
      <c r="F3081" s="106" t="s">
        <v>2407</v>
      </c>
      <c r="G3081" s="106" t="s">
        <v>778</v>
      </c>
      <c r="H3081" s="106" t="s">
        <v>779</v>
      </c>
      <c r="I3081" s="106">
        <v>14</v>
      </c>
      <c r="J3081" s="106"/>
      <c r="K3081" s="106"/>
      <c r="L3081" s="106" t="s">
        <v>717</v>
      </c>
      <c r="M3081" s="106" t="s">
        <v>3522</v>
      </c>
      <c r="N3081" s="106">
        <v>0.43</v>
      </c>
      <c r="O3081" s="106">
        <v>1.4</v>
      </c>
      <c r="P3081" s="106" t="s">
        <v>2511</v>
      </c>
      <c r="Q3081" s="107" t="s">
        <v>3864</v>
      </c>
      <c r="R3081" s="107" t="s">
        <v>12</v>
      </c>
    </row>
    <row r="3082" spans="2:18" ht="20.100000000000001" customHeight="1" x14ac:dyDescent="0.4">
      <c r="B3082" s="105" t="str">
        <f t="shared" si="142"/>
        <v/>
      </c>
      <c r="C3082" s="105" t="str">
        <f t="shared" si="143"/>
        <v/>
      </c>
      <c r="D3082" s="105" t="str">
        <f t="shared" si="144"/>
        <v/>
      </c>
      <c r="E3082" s="106" t="s">
        <v>2406</v>
      </c>
      <c r="F3082" s="106" t="s">
        <v>2407</v>
      </c>
      <c r="G3082" s="106" t="s">
        <v>778</v>
      </c>
      <c r="H3082" s="106" t="s">
        <v>1269</v>
      </c>
      <c r="I3082" s="106">
        <v>15</v>
      </c>
      <c r="J3082" s="106"/>
      <c r="K3082" s="106"/>
      <c r="L3082" s="106" t="s">
        <v>706</v>
      </c>
      <c r="M3082" s="106" t="s">
        <v>3522</v>
      </c>
      <c r="N3082" s="106">
        <v>0.43</v>
      </c>
      <c r="O3082" s="106">
        <v>1.4</v>
      </c>
      <c r="P3082" s="106" t="s">
        <v>2511</v>
      </c>
      <c r="Q3082" s="107" t="s">
        <v>3865</v>
      </c>
      <c r="R3082" s="107" t="s">
        <v>12</v>
      </c>
    </row>
    <row r="3083" spans="2:18" ht="20.100000000000001" customHeight="1" x14ac:dyDescent="0.4">
      <c r="B3083" s="105" t="str">
        <f t="shared" si="142"/>
        <v/>
      </c>
      <c r="C3083" s="105" t="str">
        <f t="shared" si="143"/>
        <v/>
      </c>
      <c r="D3083" s="105" t="str">
        <f t="shared" si="144"/>
        <v/>
      </c>
      <c r="E3083" s="106" t="s">
        <v>2406</v>
      </c>
      <c r="F3083" s="106" t="s">
        <v>2407</v>
      </c>
      <c r="G3083" s="106" t="s">
        <v>778</v>
      </c>
      <c r="H3083" s="106" t="s">
        <v>1269</v>
      </c>
      <c r="I3083" s="106">
        <v>14</v>
      </c>
      <c r="J3083" s="106"/>
      <c r="K3083" s="106"/>
      <c r="L3083" s="106" t="s">
        <v>698</v>
      </c>
      <c r="M3083" s="106" t="s">
        <v>3522</v>
      </c>
      <c r="N3083" s="106">
        <v>0.43</v>
      </c>
      <c r="O3083" s="106">
        <v>1.4</v>
      </c>
      <c r="P3083" s="106" t="s">
        <v>2511</v>
      </c>
      <c r="Q3083" s="107" t="s">
        <v>3866</v>
      </c>
      <c r="R3083" s="107" t="s">
        <v>12</v>
      </c>
    </row>
    <row r="3084" spans="2:18" ht="20.100000000000001" customHeight="1" x14ac:dyDescent="0.4">
      <c r="B3084" s="105" t="str">
        <f t="shared" si="142"/>
        <v/>
      </c>
      <c r="C3084" s="105" t="str">
        <f t="shared" si="143"/>
        <v/>
      </c>
      <c r="D3084" s="105" t="str">
        <f t="shared" si="144"/>
        <v/>
      </c>
      <c r="E3084" s="106" t="s">
        <v>2406</v>
      </c>
      <c r="F3084" s="106" t="s">
        <v>2407</v>
      </c>
      <c r="G3084" s="106" t="s">
        <v>782</v>
      </c>
      <c r="H3084" s="106" t="s">
        <v>783</v>
      </c>
      <c r="I3084" s="106">
        <v>16</v>
      </c>
      <c r="J3084" s="106"/>
      <c r="K3084" s="106"/>
      <c r="L3084" s="106" t="s">
        <v>706</v>
      </c>
      <c r="M3084" s="106" t="s">
        <v>3522</v>
      </c>
      <c r="N3084" s="106">
        <v>0.31</v>
      </c>
      <c r="O3084" s="106">
        <v>1.4</v>
      </c>
      <c r="P3084" s="106" t="s">
        <v>2511</v>
      </c>
      <c r="Q3084" s="107" t="s">
        <v>3867</v>
      </c>
      <c r="R3084" s="107" t="s">
        <v>12</v>
      </c>
    </row>
    <row r="3085" spans="2:18" ht="20.100000000000001" customHeight="1" x14ac:dyDescent="0.4">
      <c r="B3085" s="105" t="str">
        <f t="shared" si="142"/>
        <v/>
      </c>
      <c r="C3085" s="105" t="str">
        <f t="shared" si="143"/>
        <v/>
      </c>
      <c r="D3085" s="105" t="str">
        <f t="shared" si="144"/>
        <v/>
      </c>
      <c r="E3085" s="106" t="s">
        <v>2406</v>
      </c>
      <c r="F3085" s="106" t="s">
        <v>2407</v>
      </c>
      <c r="G3085" s="106" t="s">
        <v>782</v>
      </c>
      <c r="H3085" s="106" t="s">
        <v>783</v>
      </c>
      <c r="I3085" s="106">
        <v>15</v>
      </c>
      <c r="J3085" s="106"/>
      <c r="K3085" s="106"/>
      <c r="L3085" s="106" t="s">
        <v>698</v>
      </c>
      <c r="M3085" s="106" t="s">
        <v>3522</v>
      </c>
      <c r="N3085" s="106">
        <v>0.31</v>
      </c>
      <c r="O3085" s="106">
        <v>1.4</v>
      </c>
      <c r="P3085" s="106" t="s">
        <v>2511</v>
      </c>
      <c r="Q3085" s="107" t="s">
        <v>3868</v>
      </c>
      <c r="R3085" s="107" t="s">
        <v>12</v>
      </c>
    </row>
    <row r="3086" spans="2:18" ht="20.100000000000001" customHeight="1" x14ac:dyDescent="0.4">
      <c r="B3086" s="105" t="str">
        <f t="shared" si="142"/>
        <v/>
      </c>
      <c r="C3086" s="105" t="str">
        <f t="shared" si="143"/>
        <v/>
      </c>
      <c r="D3086" s="105" t="str">
        <f t="shared" si="144"/>
        <v/>
      </c>
      <c r="E3086" s="106" t="s">
        <v>2406</v>
      </c>
      <c r="F3086" s="106" t="s">
        <v>2407</v>
      </c>
      <c r="G3086" s="106" t="s">
        <v>782</v>
      </c>
      <c r="H3086" s="106" t="s">
        <v>783</v>
      </c>
      <c r="I3086" s="106">
        <v>14</v>
      </c>
      <c r="J3086" s="106"/>
      <c r="K3086" s="106"/>
      <c r="L3086" s="106" t="s">
        <v>717</v>
      </c>
      <c r="M3086" s="106" t="s">
        <v>3522</v>
      </c>
      <c r="N3086" s="106">
        <v>0.31</v>
      </c>
      <c r="O3086" s="106">
        <v>1.4</v>
      </c>
      <c r="P3086" s="106" t="s">
        <v>2511</v>
      </c>
      <c r="Q3086" s="107" t="s">
        <v>3869</v>
      </c>
      <c r="R3086" s="107" t="s">
        <v>12</v>
      </c>
    </row>
    <row r="3087" spans="2:18" ht="20.100000000000001" customHeight="1" x14ac:dyDescent="0.4">
      <c r="B3087" s="105" t="str">
        <f t="shared" si="142"/>
        <v/>
      </c>
      <c r="C3087" s="105" t="str">
        <f t="shared" si="143"/>
        <v/>
      </c>
      <c r="D3087" s="105" t="str">
        <f t="shared" si="144"/>
        <v/>
      </c>
      <c r="E3087" s="106" t="s">
        <v>2406</v>
      </c>
      <c r="F3087" s="106" t="s">
        <v>2407</v>
      </c>
      <c r="G3087" s="106" t="s">
        <v>2437</v>
      </c>
      <c r="H3087" s="106" t="s">
        <v>2438</v>
      </c>
      <c r="I3087" s="106">
        <v>16</v>
      </c>
      <c r="J3087" s="106"/>
      <c r="K3087" s="106"/>
      <c r="L3087" s="106" t="s">
        <v>706</v>
      </c>
      <c r="M3087" s="106" t="s">
        <v>3522</v>
      </c>
      <c r="N3087" s="106">
        <v>0.42</v>
      </c>
      <c r="O3087" s="106">
        <v>1.4</v>
      </c>
      <c r="P3087" s="106" t="s">
        <v>2511</v>
      </c>
      <c r="Q3087" s="107" t="s">
        <v>3870</v>
      </c>
      <c r="R3087" s="107" t="s">
        <v>12</v>
      </c>
    </row>
    <row r="3088" spans="2:18" ht="20.100000000000001" customHeight="1" x14ac:dyDescent="0.4">
      <c r="B3088" s="105" t="str">
        <f t="shared" si="142"/>
        <v/>
      </c>
      <c r="C3088" s="105" t="str">
        <f t="shared" si="143"/>
        <v/>
      </c>
      <c r="D3088" s="105" t="str">
        <f t="shared" si="144"/>
        <v/>
      </c>
      <c r="E3088" s="106" t="s">
        <v>2406</v>
      </c>
      <c r="F3088" s="106" t="s">
        <v>2407</v>
      </c>
      <c r="G3088" s="106" t="s">
        <v>2437</v>
      </c>
      <c r="H3088" s="106" t="s">
        <v>2438</v>
      </c>
      <c r="I3088" s="106">
        <v>15</v>
      </c>
      <c r="J3088" s="106"/>
      <c r="K3088" s="106"/>
      <c r="L3088" s="106" t="s">
        <v>698</v>
      </c>
      <c r="M3088" s="106" t="s">
        <v>3522</v>
      </c>
      <c r="N3088" s="106">
        <v>0.42</v>
      </c>
      <c r="O3088" s="106">
        <v>1.4</v>
      </c>
      <c r="P3088" s="106" t="s">
        <v>2511</v>
      </c>
      <c r="Q3088" s="107" t="s">
        <v>3871</v>
      </c>
      <c r="R3088" s="107" t="s">
        <v>12</v>
      </c>
    </row>
    <row r="3089" spans="2:18" ht="20.100000000000001" customHeight="1" x14ac:dyDescent="0.4">
      <c r="B3089" s="105" t="str">
        <f t="shared" ref="B3089:B3152" si="145">IF(OR($C$11="",$C$12=""),"",IFERROR(IF(AND($U$23&lt;&gt;R3089,$V$23&lt;&gt;R3089),"－",IF(AND(COUNTIF($C$11,"*樹脂スペーサー*")&gt;0,OR(M3089="空気",F3089="一般",F3089="一般ＰＧ")),"－",IF(AND($W$26&gt;0,$W$26&gt;=O3089),$U$26,IF(AND($W$27&gt;0,$W$27&gt;=O3089),$U$27,IF(AND($W$28&gt;0,$W$28&gt;=O3089),$U$28,IF(AND($W$29&gt;0,$W$29&gt;=O3089),$U$29,IF(AND($W$30&gt;0,$W$30&gt;=O3089),$U$30,IF(AND($W$31&gt;0,$W$31&gt;=O3089),$U$31,IF(AND($W$32&gt;0,$W$32&gt;=O3089),$U$32,"－"))))))))),"－"))</f>
        <v/>
      </c>
      <c r="C3089" s="105" t="str">
        <f t="shared" ref="C3089:C3152" si="146">IF(B3089="","",IF(B3089&lt;&gt;"－",VLOOKUP(B3089,$U$26:$V$32,2,FALSE),"－"))</f>
        <v/>
      </c>
      <c r="D3089" s="105" t="str">
        <f t="shared" ref="D3089:D3152" si="147">IF($H$10="","",IF($V$39&lt;&gt;"断熱等","－",IF(AND(COUNTIF($V$35,"*樹脂スペーサー*")&gt;0,OR(M3089="空気",F3089="一般",F3089="一般ＰＧ")),"－",IF(AND($V$36&lt;&gt;R3089,$W$36&lt;&gt;R3089),"－",IF(MID($H$10,10,1)="Z",IF(N3089&lt;=0.65,"○","－"),IF($V$37&gt;=O3089,"○","－"))))))</f>
        <v/>
      </c>
      <c r="E3089" s="106" t="s">
        <v>2406</v>
      </c>
      <c r="F3089" s="106" t="s">
        <v>2407</v>
      </c>
      <c r="G3089" s="106" t="s">
        <v>2437</v>
      </c>
      <c r="H3089" s="106" t="s">
        <v>2438</v>
      </c>
      <c r="I3089" s="106">
        <v>14</v>
      </c>
      <c r="J3089" s="106"/>
      <c r="K3089" s="106"/>
      <c r="L3089" s="106" t="s">
        <v>717</v>
      </c>
      <c r="M3089" s="106" t="s">
        <v>3522</v>
      </c>
      <c r="N3089" s="106">
        <v>0.42</v>
      </c>
      <c r="O3089" s="106">
        <v>1.4</v>
      </c>
      <c r="P3089" s="106" t="s">
        <v>2511</v>
      </c>
      <c r="Q3089" s="107" t="s">
        <v>3872</v>
      </c>
      <c r="R3089" s="107" t="s">
        <v>12</v>
      </c>
    </row>
    <row r="3090" spans="2:18" ht="20.100000000000001" customHeight="1" x14ac:dyDescent="0.4">
      <c r="B3090" s="105" t="str">
        <f t="shared" si="145"/>
        <v/>
      </c>
      <c r="C3090" s="105" t="str">
        <f t="shared" si="146"/>
        <v/>
      </c>
      <c r="D3090" s="105" t="str">
        <f t="shared" si="147"/>
        <v/>
      </c>
      <c r="E3090" s="106" t="s">
        <v>2406</v>
      </c>
      <c r="F3090" s="106" t="s">
        <v>2407</v>
      </c>
      <c r="G3090" s="106" t="s">
        <v>2442</v>
      </c>
      <c r="H3090" s="106" t="s">
        <v>2443</v>
      </c>
      <c r="I3090" s="106">
        <v>16</v>
      </c>
      <c r="J3090" s="106"/>
      <c r="K3090" s="106"/>
      <c r="L3090" s="106" t="s">
        <v>706</v>
      </c>
      <c r="M3090" s="106" t="s">
        <v>3522</v>
      </c>
      <c r="N3090" s="106">
        <v>0.42</v>
      </c>
      <c r="O3090" s="106">
        <v>1.4</v>
      </c>
      <c r="P3090" s="106" t="s">
        <v>2511</v>
      </c>
      <c r="Q3090" s="107" t="s">
        <v>3873</v>
      </c>
      <c r="R3090" s="107" t="s">
        <v>12</v>
      </c>
    </row>
    <row r="3091" spans="2:18" ht="20.100000000000001" customHeight="1" x14ac:dyDescent="0.4">
      <c r="B3091" s="105" t="str">
        <f t="shared" si="145"/>
        <v/>
      </c>
      <c r="C3091" s="105" t="str">
        <f t="shared" si="146"/>
        <v/>
      </c>
      <c r="D3091" s="105" t="str">
        <f t="shared" si="147"/>
        <v/>
      </c>
      <c r="E3091" s="106" t="s">
        <v>2406</v>
      </c>
      <c r="F3091" s="106" t="s">
        <v>2407</v>
      </c>
      <c r="G3091" s="106" t="s">
        <v>2442</v>
      </c>
      <c r="H3091" s="106" t="s">
        <v>2443</v>
      </c>
      <c r="I3091" s="106">
        <v>15</v>
      </c>
      <c r="J3091" s="106"/>
      <c r="K3091" s="106"/>
      <c r="L3091" s="106" t="s">
        <v>698</v>
      </c>
      <c r="M3091" s="106" t="s">
        <v>3522</v>
      </c>
      <c r="N3091" s="106">
        <v>0.42</v>
      </c>
      <c r="O3091" s="106">
        <v>1.4</v>
      </c>
      <c r="P3091" s="106" t="s">
        <v>2511</v>
      </c>
      <c r="Q3091" s="107" t="s">
        <v>3874</v>
      </c>
      <c r="R3091" s="107" t="s">
        <v>12</v>
      </c>
    </row>
    <row r="3092" spans="2:18" ht="20.100000000000001" customHeight="1" x14ac:dyDescent="0.4">
      <c r="B3092" s="105" t="str">
        <f t="shared" si="145"/>
        <v/>
      </c>
      <c r="C3092" s="105" t="str">
        <f t="shared" si="146"/>
        <v/>
      </c>
      <c r="D3092" s="105" t="str">
        <f t="shared" si="147"/>
        <v/>
      </c>
      <c r="E3092" s="106" t="s">
        <v>2406</v>
      </c>
      <c r="F3092" s="106" t="s">
        <v>2407</v>
      </c>
      <c r="G3092" s="106" t="s">
        <v>2442</v>
      </c>
      <c r="H3092" s="106" t="s">
        <v>2443</v>
      </c>
      <c r="I3092" s="106">
        <v>14</v>
      </c>
      <c r="J3092" s="106"/>
      <c r="K3092" s="106"/>
      <c r="L3092" s="106" t="s">
        <v>717</v>
      </c>
      <c r="M3092" s="106" t="s">
        <v>3522</v>
      </c>
      <c r="N3092" s="106">
        <v>0.42</v>
      </c>
      <c r="O3092" s="106">
        <v>1.4</v>
      </c>
      <c r="P3092" s="106" t="s">
        <v>2511</v>
      </c>
      <c r="Q3092" s="107" t="s">
        <v>3875</v>
      </c>
      <c r="R3092" s="107" t="s">
        <v>12</v>
      </c>
    </row>
    <row r="3093" spans="2:18" ht="20.100000000000001" customHeight="1" x14ac:dyDescent="0.4">
      <c r="B3093" s="105" t="str">
        <f t="shared" si="145"/>
        <v/>
      </c>
      <c r="C3093" s="105" t="str">
        <f t="shared" si="146"/>
        <v/>
      </c>
      <c r="D3093" s="105" t="str">
        <f t="shared" si="147"/>
        <v/>
      </c>
      <c r="E3093" s="106" t="s">
        <v>2406</v>
      </c>
      <c r="F3093" s="106" t="s">
        <v>2447</v>
      </c>
      <c r="G3093" s="106" t="s">
        <v>697</v>
      </c>
      <c r="H3093" s="106" t="s">
        <v>706</v>
      </c>
      <c r="I3093" s="106">
        <v>16</v>
      </c>
      <c r="J3093" s="106"/>
      <c r="K3093" s="106"/>
      <c r="L3093" s="106" t="s">
        <v>707</v>
      </c>
      <c r="M3093" s="106" t="s">
        <v>3522</v>
      </c>
      <c r="N3093" s="106">
        <v>0.38</v>
      </c>
      <c r="O3093" s="106">
        <v>1.4</v>
      </c>
      <c r="P3093" s="106" t="s">
        <v>2511</v>
      </c>
      <c r="Q3093" s="107" t="s">
        <v>3876</v>
      </c>
      <c r="R3093" s="107" t="s">
        <v>12</v>
      </c>
    </row>
    <row r="3094" spans="2:18" ht="20.100000000000001" customHeight="1" x14ac:dyDescent="0.4">
      <c r="B3094" s="105" t="str">
        <f t="shared" si="145"/>
        <v/>
      </c>
      <c r="C3094" s="105" t="str">
        <f t="shared" si="146"/>
        <v/>
      </c>
      <c r="D3094" s="105" t="str">
        <f t="shared" si="147"/>
        <v/>
      </c>
      <c r="E3094" s="106" t="s">
        <v>2406</v>
      </c>
      <c r="F3094" s="106" t="s">
        <v>2447</v>
      </c>
      <c r="G3094" s="106" t="s">
        <v>697</v>
      </c>
      <c r="H3094" s="106" t="s">
        <v>706</v>
      </c>
      <c r="I3094" s="106">
        <v>16</v>
      </c>
      <c r="J3094" s="106"/>
      <c r="K3094" s="106"/>
      <c r="L3094" s="106" t="s">
        <v>1817</v>
      </c>
      <c r="M3094" s="106" t="s">
        <v>3522</v>
      </c>
      <c r="N3094" s="106">
        <v>0.38</v>
      </c>
      <c r="O3094" s="106">
        <v>1.4</v>
      </c>
      <c r="P3094" s="106" t="s">
        <v>2511</v>
      </c>
      <c r="Q3094" s="107" t="s">
        <v>3877</v>
      </c>
      <c r="R3094" s="107" t="s">
        <v>12</v>
      </c>
    </row>
    <row r="3095" spans="2:18" ht="20.100000000000001" customHeight="1" x14ac:dyDescent="0.4">
      <c r="B3095" s="105" t="str">
        <f t="shared" si="145"/>
        <v/>
      </c>
      <c r="C3095" s="105" t="str">
        <f t="shared" si="146"/>
        <v/>
      </c>
      <c r="D3095" s="105" t="str">
        <f t="shared" si="147"/>
        <v/>
      </c>
      <c r="E3095" s="106" t="s">
        <v>2406</v>
      </c>
      <c r="F3095" s="106" t="s">
        <v>2447</v>
      </c>
      <c r="G3095" s="106" t="s">
        <v>697</v>
      </c>
      <c r="H3095" s="106" t="s">
        <v>698</v>
      </c>
      <c r="I3095" s="106">
        <v>16</v>
      </c>
      <c r="J3095" s="106"/>
      <c r="K3095" s="106"/>
      <c r="L3095" s="106" t="s">
        <v>1817</v>
      </c>
      <c r="M3095" s="106" t="s">
        <v>3522</v>
      </c>
      <c r="N3095" s="106">
        <v>0.38</v>
      </c>
      <c r="O3095" s="106">
        <v>1.4</v>
      </c>
      <c r="P3095" s="106" t="s">
        <v>2511</v>
      </c>
      <c r="Q3095" s="107" t="s">
        <v>3878</v>
      </c>
      <c r="R3095" s="107" t="s">
        <v>12</v>
      </c>
    </row>
    <row r="3096" spans="2:18" ht="20.100000000000001" customHeight="1" x14ac:dyDescent="0.4">
      <c r="B3096" s="105" t="str">
        <f t="shared" si="145"/>
        <v/>
      </c>
      <c r="C3096" s="105" t="str">
        <f t="shared" si="146"/>
        <v/>
      </c>
      <c r="D3096" s="105" t="str">
        <f t="shared" si="147"/>
        <v/>
      </c>
      <c r="E3096" s="106" t="s">
        <v>2406</v>
      </c>
      <c r="F3096" s="106" t="s">
        <v>2447</v>
      </c>
      <c r="G3096" s="106" t="s">
        <v>697</v>
      </c>
      <c r="H3096" s="106" t="s">
        <v>698</v>
      </c>
      <c r="I3096" s="106">
        <v>16</v>
      </c>
      <c r="J3096" s="106"/>
      <c r="K3096" s="106"/>
      <c r="L3096" s="106" t="s">
        <v>1027</v>
      </c>
      <c r="M3096" s="106" t="s">
        <v>3522</v>
      </c>
      <c r="N3096" s="106">
        <v>0.38</v>
      </c>
      <c r="O3096" s="106">
        <v>1.4</v>
      </c>
      <c r="P3096" s="106" t="s">
        <v>2511</v>
      </c>
      <c r="Q3096" s="107" t="s">
        <v>3879</v>
      </c>
      <c r="R3096" s="107" t="s">
        <v>12</v>
      </c>
    </row>
    <row r="3097" spans="2:18" ht="20.100000000000001" customHeight="1" x14ac:dyDescent="0.4">
      <c r="B3097" s="105" t="str">
        <f t="shared" si="145"/>
        <v/>
      </c>
      <c r="C3097" s="105" t="str">
        <f t="shared" si="146"/>
        <v/>
      </c>
      <c r="D3097" s="105" t="str">
        <f t="shared" si="147"/>
        <v/>
      </c>
      <c r="E3097" s="106" t="s">
        <v>2406</v>
      </c>
      <c r="F3097" s="106" t="s">
        <v>2447</v>
      </c>
      <c r="G3097" s="106" t="s">
        <v>697</v>
      </c>
      <c r="H3097" s="106" t="s">
        <v>717</v>
      </c>
      <c r="I3097" s="106">
        <v>16</v>
      </c>
      <c r="J3097" s="106"/>
      <c r="K3097" s="106"/>
      <c r="L3097" s="106" t="s">
        <v>1027</v>
      </c>
      <c r="M3097" s="106" t="s">
        <v>3522</v>
      </c>
      <c r="N3097" s="106">
        <v>0.38</v>
      </c>
      <c r="O3097" s="106">
        <v>1.4</v>
      </c>
      <c r="P3097" s="106" t="s">
        <v>2511</v>
      </c>
      <c r="Q3097" s="107" t="s">
        <v>3880</v>
      </c>
      <c r="R3097" s="107" t="s">
        <v>12</v>
      </c>
    </row>
    <row r="3098" spans="2:18" ht="20.100000000000001" customHeight="1" x14ac:dyDescent="0.4">
      <c r="B3098" s="105" t="str">
        <f t="shared" si="145"/>
        <v/>
      </c>
      <c r="C3098" s="105" t="str">
        <f t="shared" si="146"/>
        <v/>
      </c>
      <c r="D3098" s="105" t="str">
        <f t="shared" si="147"/>
        <v/>
      </c>
      <c r="E3098" s="106" t="s">
        <v>2406</v>
      </c>
      <c r="F3098" s="106" t="s">
        <v>2447</v>
      </c>
      <c r="G3098" s="106" t="s">
        <v>697</v>
      </c>
      <c r="H3098" s="106" t="s">
        <v>717</v>
      </c>
      <c r="I3098" s="106">
        <v>15</v>
      </c>
      <c r="J3098" s="106"/>
      <c r="K3098" s="106"/>
      <c r="L3098" s="106" t="s">
        <v>1389</v>
      </c>
      <c r="M3098" s="106" t="s">
        <v>3522</v>
      </c>
      <c r="N3098" s="106">
        <v>0.38</v>
      </c>
      <c r="O3098" s="106">
        <v>1.4</v>
      </c>
      <c r="P3098" s="106" t="s">
        <v>2511</v>
      </c>
      <c r="Q3098" s="107" t="s">
        <v>3881</v>
      </c>
      <c r="R3098" s="107" t="s">
        <v>12</v>
      </c>
    </row>
    <row r="3099" spans="2:18" ht="20.100000000000001" customHeight="1" x14ac:dyDescent="0.4">
      <c r="B3099" s="105" t="str">
        <f t="shared" si="145"/>
        <v/>
      </c>
      <c r="C3099" s="105" t="str">
        <f t="shared" si="146"/>
        <v/>
      </c>
      <c r="D3099" s="105" t="str">
        <f t="shared" si="147"/>
        <v/>
      </c>
      <c r="E3099" s="106" t="s">
        <v>2406</v>
      </c>
      <c r="F3099" s="106" t="s">
        <v>2447</v>
      </c>
      <c r="G3099" s="106" t="s">
        <v>710</v>
      </c>
      <c r="H3099" s="106" t="s">
        <v>706</v>
      </c>
      <c r="I3099" s="106">
        <v>16</v>
      </c>
      <c r="J3099" s="106"/>
      <c r="K3099" s="106"/>
      <c r="L3099" s="106" t="s">
        <v>711</v>
      </c>
      <c r="M3099" s="106" t="s">
        <v>3522</v>
      </c>
      <c r="N3099" s="106">
        <v>0.38</v>
      </c>
      <c r="O3099" s="106">
        <v>1.4</v>
      </c>
      <c r="P3099" s="106" t="s">
        <v>2511</v>
      </c>
      <c r="Q3099" s="107" t="s">
        <v>3882</v>
      </c>
      <c r="R3099" s="107" t="s">
        <v>12</v>
      </c>
    </row>
    <row r="3100" spans="2:18" ht="20.100000000000001" customHeight="1" x14ac:dyDescent="0.4">
      <c r="B3100" s="105" t="str">
        <f t="shared" si="145"/>
        <v/>
      </c>
      <c r="C3100" s="105" t="str">
        <f t="shared" si="146"/>
        <v/>
      </c>
      <c r="D3100" s="105" t="str">
        <f t="shared" si="147"/>
        <v/>
      </c>
      <c r="E3100" s="106" t="s">
        <v>2406</v>
      </c>
      <c r="F3100" s="106" t="s">
        <v>2447</v>
      </c>
      <c r="G3100" s="106" t="s">
        <v>710</v>
      </c>
      <c r="H3100" s="106" t="s">
        <v>698</v>
      </c>
      <c r="I3100" s="106">
        <v>16</v>
      </c>
      <c r="J3100" s="106"/>
      <c r="K3100" s="106"/>
      <c r="L3100" s="106" t="s">
        <v>711</v>
      </c>
      <c r="M3100" s="106" t="s">
        <v>3522</v>
      </c>
      <c r="N3100" s="106">
        <v>0.38</v>
      </c>
      <c r="O3100" s="106">
        <v>1.4</v>
      </c>
      <c r="P3100" s="106" t="s">
        <v>2511</v>
      </c>
      <c r="Q3100" s="107" t="s">
        <v>3883</v>
      </c>
      <c r="R3100" s="107" t="s">
        <v>12</v>
      </c>
    </row>
    <row r="3101" spans="2:18" ht="20.100000000000001" customHeight="1" x14ac:dyDescent="0.4">
      <c r="B3101" s="105" t="str">
        <f t="shared" si="145"/>
        <v/>
      </c>
      <c r="C3101" s="105" t="str">
        <f t="shared" si="146"/>
        <v/>
      </c>
      <c r="D3101" s="105" t="str">
        <f t="shared" si="147"/>
        <v/>
      </c>
      <c r="E3101" s="106" t="s">
        <v>2406</v>
      </c>
      <c r="F3101" s="106" t="s">
        <v>2447</v>
      </c>
      <c r="G3101" s="106" t="s">
        <v>710</v>
      </c>
      <c r="H3101" s="106" t="s">
        <v>717</v>
      </c>
      <c r="I3101" s="106">
        <v>16</v>
      </c>
      <c r="J3101" s="106"/>
      <c r="K3101" s="106"/>
      <c r="L3101" s="106" t="s">
        <v>711</v>
      </c>
      <c r="M3101" s="106" t="s">
        <v>3522</v>
      </c>
      <c r="N3101" s="106">
        <v>0.38</v>
      </c>
      <c r="O3101" s="106">
        <v>1.4</v>
      </c>
      <c r="P3101" s="106" t="s">
        <v>2511</v>
      </c>
      <c r="Q3101" s="107" t="s">
        <v>3884</v>
      </c>
      <c r="R3101" s="107" t="s">
        <v>12</v>
      </c>
    </row>
    <row r="3102" spans="2:18" ht="20.100000000000001" customHeight="1" x14ac:dyDescent="0.4">
      <c r="B3102" s="105" t="str">
        <f t="shared" si="145"/>
        <v/>
      </c>
      <c r="C3102" s="105" t="str">
        <f t="shared" si="146"/>
        <v/>
      </c>
      <c r="D3102" s="105" t="str">
        <f t="shared" si="147"/>
        <v/>
      </c>
      <c r="E3102" s="106" t="s">
        <v>2406</v>
      </c>
      <c r="F3102" s="106" t="s">
        <v>2447</v>
      </c>
      <c r="G3102" s="106" t="s">
        <v>710</v>
      </c>
      <c r="H3102" s="106" t="s">
        <v>717</v>
      </c>
      <c r="I3102" s="106">
        <v>15</v>
      </c>
      <c r="J3102" s="106"/>
      <c r="K3102" s="106"/>
      <c r="L3102" s="106" t="s">
        <v>1098</v>
      </c>
      <c r="M3102" s="106" t="s">
        <v>3522</v>
      </c>
      <c r="N3102" s="106">
        <v>0.38</v>
      </c>
      <c r="O3102" s="106">
        <v>1.4</v>
      </c>
      <c r="P3102" s="106" t="s">
        <v>2511</v>
      </c>
      <c r="Q3102" s="107" t="s">
        <v>3885</v>
      </c>
      <c r="R3102" s="107" t="s">
        <v>12</v>
      </c>
    </row>
    <row r="3103" spans="2:18" ht="20.100000000000001" customHeight="1" x14ac:dyDescent="0.4">
      <c r="B3103" s="105" t="str">
        <f t="shared" si="145"/>
        <v/>
      </c>
      <c r="C3103" s="105" t="str">
        <f t="shared" si="146"/>
        <v/>
      </c>
      <c r="D3103" s="105" t="str">
        <f t="shared" si="147"/>
        <v/>
      </c>
      <c r="E3103" s="106" t="s">
        <v>2406</v>
      </c>
      <c r="F3103" s="106" t="s">
        <v>2447</v>
      </c>
      <c r="G3103" s="106" t="s">
        <v>721</v>
      </c>
      <c r="H3103" s="106" t="s">
        <v>706</v>
      </c>
      <c r="I3103" s="106">
        <v>16</v>
      </c>
      <c r="J3103" s="106"/>
      <c r="K3103" s="106"/>
      <c r="L3103" s="106" t="s">
        <v>722</v>
      </c>
      <c r="M3103" s="106" t="s">
        <v>3522</v>
      </c>
      <c r="N3103" s="106">
        <v>0.38</v>
      </c>
      <c r="O3103" s="106">
        <v>1.4</v>
      </c>
      <c r="P3103" s="106" t="s">
        <v>2511</v>
      </c>
      <c r="Q3103" s="107" t="s">
        <v>3886</v>
      </c>
      <c r="R3103" s="107" t="s">
        <v>12</v>
      </c>
    </row>
    <row r="3104" spans="2:18" ht="20.100000000000001" customHeight="1" x14ac:dyDescent="0.4">
      <c r="B3104" s="105" t="str">
        <f t="shared" si="145"/>
        <v/>
      </c>
      <c r="C3104" s="105" t="str">
        <f t="shared" si="146"/>
        <v/>
      </c>
      <c r="D3104" s="105" t="str">
        <f t="shared" si="147"/>
        <v/>
      </c>
      <c r="E3104" s="106" t="s">
        <v>2406</v>
      </c>
      <c r="F3104" s="106" t="s">
        <v>2447</v>
      </c>
      <c r="G3104" s="106" t="s">
        <v>721</v>
      </c>
      <c r="H3104" s="106" t="s">
        <v>698</v>
      </c>
      <c r="I3104" s="106">
        <v>16</v>
      </c>
      <c r="J3104" s="106"/>
      <c r="K3104" s="106"/>
      <c r="L3104" s="106" t="s">
        <v>722</v>
      </c>
      <c r="M3104" s="106" t="s">
        <v>3522</v>
      </c>
      <c r="N3104" s="106">
        <v>0.38</v>
      </c>
      <c r="O3104" s="106">
        <v>1.4</v>
      </c>
      <c r="P3104" s="106" t="s">
        <v>2511</v>
      </c>
      <c r="Q3104" s="107" t="s">
        <v>3887</v>
      </c>
      <c r="R3104" s="107" t="s">
        <v>12</v>
      </c>
    </row>
    <row r="3105" spans="2:18" ht="20.100000000000001" customHeight="1" x14ac:dyDescent="0.4">
      <c r="B3105" s="105" t="str">
        <f t="shared" si="145"/>
        <v/>
      </c>
      <c r="C3105" s="105" t="str">
        <f t="shared" si="146"/>
        <v/>
      </c>
      <c r="D3105" s="105" t="str">
        <f t="shared" si="147"/>
        <v/>
      </c>
      <c r="E3105" s="106" t="s">
        <v>2406</v>
      </c>
      <c r="F3105" s="106" t="s">
        <v>2447</v>
      </c>
      <c r="G3105" s="106" t="s">
        <v>721</v>
      </c>
      <c r="H3105" s="106" t="s">
        <v>717</v>
      </c>
      <c r="I3105" s="106">
        <v>16</v>
      </c>
      <c r="J3105" s="106"/>
      <c r="K3105" s="106"/>
      <c r="L3105" s="106" t="s">
        <v>722</v>
      </c>
      <c r="M3105" s="106" t="s">
        <v>3522</v>
      </c>
      <c r="N3105" s="106">
        <v>0.38</v>
      </c>
      <c r="O3105" s="106">
        <v>1.4</v>
      </c>
      <c r="P3105" s="106" t="s">
        <v>2511</v>
      </c>
      <c r="Q3105" s="107" t="s">
        <v>3888</v>
      </c>
      <c r="R3105" s="107" t="s">
        <v>12</v>
      </c>
    </row>
    <row r="3106" spans="2:18" ht="20.100000000000001" customHeight="1" x14ac:dyDescent="0.4">
      <c r="B3106" s="105" t="str">
        <f t="shared" si="145"/>
        <v/>
      </c>
      <c r="C3106" s="105" t="str">
        <f t="shared" si="146"/>
        <v/>
      </c>
      <c r="D3106" s="105" t="str">
        <f t="shared" si="147"/>
        <v/>
      </c>
      <c r="E3106" s="106" t="s">
        <v>2406</v>
      </c>
      <c r="F3106" s="106" t="s">
        <v>2447</v>
      </c>
      <c r="G3106" s="106" t="s">
        <v>773</v>
      </c>
      <c r="H3106" s="106" t="s">
        <v>706</v>
      </c>
      <c r="I3106" s="106">
        <v>16</v>
      </c>
      <c r="J3106" s="106"/>
      <c r="K3106" s="106"/>
      <c r="L3106" s="106" t="s">
        <v>774</v>
      </c>
      <c r="M3106" s="106" t="s">
        <v>3522</v>
      </c>
      <c r="N3106" s="106">
        <v>0.38</v>
      </c>
      <c r="O3106" s="106">
        <v>1.4</v>
      </c>
      <c r="P3106" s="106" t="s">
        <v>2511</v>
      </c>
      <c r="Q3106" s="107" t="s">
        <v>3889</v>
      </c>
      <c r="R3106" s="107" t="s">
        <v>12</v>
      </c>
    </row>
    <row r="3107" spans="2:18" ht="20.100000000000001" customHeight="1" x14ac:dyDescent="0.4">
      <c r="B3107" s="105" t="str">
        <f t="shared" si="145"/>
        <v/>
      </c>
      <c r="C3107" s="105" t="str">
        <f t="shared" si="146"/>
        <v/>
      </c>
      <c r="D3107" s="105" t="str">
        <f t="shared" si="147"/>
        <v/>
      </c>
      <c r="E3107" s="106" t="s">
        <v>2406</v>
      </c>
      <c r="F3107" s="106" t="s">
        <v>2447</v>
      </c>
      <c r="G3107" s="106" t="s">
        <v>773</v>
      </c>
      <c r="H3107" s="106" t="s">
        <v>698</v>
      </c>
      <c r="I3107" s="106">
        <v>15</v>
      </c>
      <c r="J3107" s="106"/>
      <c r="K3107" s="106"/>
      <c r="L3107" s="106" t="s">
        <v>774</v>
      </c>
      <c r="M3107" s="106" t="s">
        <v>3522</v>
      </c>
      <c r="N3107" s="106">
        <v>0.38</v>
      </c>
      <c r="O3107" s="106">
        <v>1.4</v>
      </c>
      <c r="P3107" s="106" t="s">
        <v>2511</v>
      </c>
      <c r="Q3107" s="107" t="s">
        <v>3890</v>
      </c>
      <c r="R3107" s="107" t="s">
        <v>12</v>
      </c>
    </row>
    <row r="3108" spans="2:18" ht="20.100000000000001" customHeight="1" x14ac:dyDescent="0.4">
      <c r="B3108" s="105" t="str">
        <f t="shared" si="145"/>
        <v/>
      </c>
      <c r="C3108" s="105" t="str">
        <f t="shared" si="146"/>
        <v/>
      </c>
      <c r="D3108" s="105" t="str">
        <f t="shared" si="147"/>
        <v/>
      </c>
      <c r="E3108" s="106" t="s">
        <v>2406</v>
      </c>
      <c r="F3108" s="106" t="s">
        <v>2447</v>
      </c>
      <c r="G3108" s="106" t="s">
        <v>773</v>
      </c>
      <c r="H3108" s="106" t="s">
        <v>717</v>
      </c>
      <c r="I3108" s="106">
        <v>14</v>
      </c>
      <c r="J3108" s="106"/>
      <c r="K3108" s="106"/>
      <c r="L3108" s="106" t="s">
        <v>774</v>
      </c>
      <c r="M3108" s="106" t="s">
        <v>3522</v>
      </c>
      <c r="N3108" s="106">
        <v>0.38</v>
      </c>
      <c r="O3108" s="106">
        <v>1.4</v>
      </c>
      <c r="P3108" s="106" t="s">
        <v>2511</v>
      </c>
      <c r="Q3108" s="107" t="s">
        <v>3891</v>
      </c>
      <c r="R3108" s="107" t="s">
        <v>12</v>
      </c>
    </row>
    <row r="3109" spans="2:18" ht="20.100000000000001" customHeight="1" x14ac:dyDescent="0.4">
      <c r="B3109" s="105" t="str">
        <f t="shared" si="145"/>
        <v/>
      </c>
      <c r="C3109" s="105" t="str">
        <f t="shared" si="146"/>
        <v/>
      </c>
      <c r="D3109" s="105" t="str">
        <f t="shared" si="147"/>
        <v/>
      </c>
      <c r="E3109" s="106" t="s">
        <v>2406</v>
      </c>
      <c r="F3109" s="106" t="s">
        <v>2447</v>
      </c>
      <c r="G3109" s="106" t="s">
        <v>773</v>
      </c>
      <c r="H3109" s="106" t="s">
        <v>706</v>
      </c>
      <c r="I3109" s="106">
        <v>15</v>
      </c>
      <c r="J3109" s="106"/>
      <c r="K3109" s="106"/>
      <c r="L3109" s="106" t="s">
        <v>1266</v>
      </c>
      <c r="M3109" s="106" t="s">
        <v>3522</v>
      </c>
      <c r="N3109" s="106">
        <v>0.38</v>
      </c>
      <c r="O3109" s="106">
        <v>1.4</v>
      </c>
      <c r="P3109" s="106" t="s">
        <v>2511</v>
      </c>
      <c r="Q3109" s="107" t="s">
        <v>3892</v>
      </c>
      <c r="R3109" s="107" t="s">
        <v>12</v>
      </c>
    </row>
    <row r="3110" spans="2:18" ht="20.100000000000001" customHeight="1" x14ac:dyDescent="0.4">
      <c r="B3110" s="105" t="str">
        <f t="shared" si="145"/>
        <v/>
      </c>
      <c r="C3110" s="105" t="str">
        <f t="shared" si="146"/>
        <v/>
      </c>
      <c r="D3110" s="105" t="str">
        <f t="shared" si="147"/>
        <v/>
      </c>
      <c r="E3110" s="106" t="s">
        <v>2406</v>
      </c>
      <c r="F3110" s="106" t="s">
        <v>2447</v>
      </c>
      <c r="G3110" s="106" t="s">
        <v>773</v>
      </c>
      <c r="H3110" s="106" t="s">
        <v>698</v>
      </c>
      <c r="I3110" s="106">
        <v>14</v>
      </c>
      <c r="J3110" s="106"/>
      <c r="K3110" s="106"/>
      <c r="L3110" s="106" t="s">
        <v>1266</v>
      </c>
      <c r="M3110" s="106" t="s">
        <v>3522</v>
      </c>
      <c r="N3110" s="106">
        <v>0.38</v>
      </c>
      <c r="O3110" s="106">
        <v>1.4</v>
      </c>
      <c r="P3110" s="106" t="s">
        <v>2511</v>
      </c>
      <c r="Q3110" s="107" t="s">
        <v>3893</v>
      </c>
      <c r="R3110" s="107" t="s">
        <v>12</v>
      </c>
    </row>
    <row r="3111" spans="2:18" ht="20.100000000000001" customHeight="1" x14ac:dyDescent="0.4">
      <c r="B3111" s="105" t="str">
        <f t="shared" si="145"/>
        <v/>
      </c>
      <c r="C3111" s="105" t="str">
        <f t="shared" si="146"/>
        <v/>
      </c>
      <c r="D3111" s="105" t="str">
        <f t="shared" si="147"/>
        <v/>
      </c>
      <c r="E3111" s="106" t="s">
        <v>2406</v>
      </c>
      <c r="F3111" s="106" t="s">
        <v>2447</v>
      </c>
      <c r="G3111" s="106" t="s">
        <v>778</v>
      </c>
      <c r="H3111" s="106" t="s">
        <v>706</v>
      </c>
      <c r="I3111" s="106">
        <v>16</v>
      </c>
      <c r="J3111" s="106"/>
      <c r="K3111" s="106"/>
      <c r="L3111" s="106" t="s">
        <v>779</v>
      </c>
      <c r="M3111" s="106" t="s">
        <v>3522</v>
      </c>
      <c r="N3111" s="106">
        <v>0.38</v>
      </c>
      <c r="O3111" s="106">
        <v>1.4</v>
      </c>
      <c r="P3111" s="106" t="s">
        <v>2511</v>
      </c>
      <c r="Q3111" s="107" t="s">
        <v>3894</v>
      </c>
      <c r="R3111" s="107" t="s">
        <v>12</v>
      </c>
    </row>
    <row r="3112" spans="2:18" ht="20.100000000000001" customHeight="1" x14ac:dyDescent="0.4">
      <c r="B3112" s="105" t="str">
        <f t="shared" si="145"/>
        <v/>
      </c>
      <c r="C3112" s="105" t="str">
        <f t="shared" si="146"/>
        <v/>
      </c>
      <c r="D3112" s="105" t="str">
        <f t="shared" si="147"/>
        <v/>
      </c>
      <c r="E3112" s="106" t="s">
        <v>2406</v>
      </c>
      <c r="F3112" s="106" t="s">
        <v>2447</v>
      </c>
      <c r="G3112" s="106" t="s">
        <v>778</v>
      </c>
      <c r="H3112" s="106" t="s">
        <v>698</v>
      </c>
      <c r="I3112" s="106">
        <v>15</v>
      </c>
      <c r="J3112" s="106"/>
      <c r="K3112" s="106"/>
      <c r="L3112" s="106" t="s">
        <v>779</v>
      </c>
      <c r="M3112" s="106" t="s">
        <v>3522</v>
      </c>
      <c r="N3112" s="106">
        <v>0.38</v>
      </c>
      <c r="O3112" s="106">
        <v>1.4</v>
      </c>
      <c r="P3112" s="106" t="s">
        <v>2511</v>
      </c>
      <c r="Q3112" s="107" t="s">
        <v>3895</v>
      </c>
      <c r="R3112" s="107" t="s">
        <v>12</v>
      </c>
    </row>
    <row r="3113" spans="2:18" ht="20.100000000000001" customHeight="1" x14ac:dyDescent="0.4">
      <c r="B3113" s="105" t="str">
        <f t="shared" si="145"/>
        <v/>
      </c>
      <c r="C3113" s="105" t="str">
        <f t="shared" si="146"/>
        <v/>
      </c>
      <c r="D3113" s="105" t="str">
        <f t="shared" si="147"/>
        <v/>
      </c>
      <c r="E3113" s="106" t="s">
        <v>2406</v>
      </c>
      <c r="F3113" s="106" t="s">
        <v>2447</v>
      </c>
      <c r="G3113" s="106" t="s">
        <v>778</v>
      </c>
      <c r="H3113" s="106" t="s">
        <v>717</v>
      </c>
      <c r="I3113" s="106">
        <v>14</v>
      </c>
      <c r="J3113" s="106"/>
      <c r="K3113" s="106"/>
      <c r="L3113" s="106" t="s">
        <v>779</v>
      </c>
      <c r="M3113" s="106" t="s">
        <v>3522</v>
      </c>
      <c r="N3113" s="106">
        <v>0.38</v>
      </c>
      <c r="O3113" s="106">
        <v>1.4</v>
      </c>
      <c r="P3113" s="106" t="s">
        <v>2511</v>
      </c>
      <c r="Q3113" s="107" t="s">
        <v>3896</v>
      </c>
      <c r="R3113" s="107" t="s">
        <v>12</v>
      </c>
    </row>
    <row r="3114" spans="2:18" ht="20.100000000000001" customHeight="1" x14ac:dyDescent="0.4">
      <c r="B3114" s="105" t="str">
        <f t="shared" si="145"/>
        <v/>
      </c>
      <c r="C3114" s="105" t="str">
        <f t="shared" si="146"/>
        <v/>
      </c>
      <c r="D3114" s="105" t="str">
        <f t="shared" si="147"/>
        <v/>
      </c>
      <c r="E3114" s="106" t="s">
        <v>2406</v>
      </c>
      <c r="F3114" s="106" t="s">
        <v>2447</v>
      </c>
      <c r="G3114" s="106" t="s">
        <v>778</v>
      </c>
      <c r="H3114" s="106" t="s">
        <v>706</v>
      </c>
      <c r="I3114" s="106">
        <v>15</v>
      </c>
      <c r="J3114" s="106"/>
      <c r="K3114" s="106"/>
      <c r="L3114" s="106" t="s">
        <v>1269</v>
      </c>
      <c r="M3114" s="106" t="s">
        <v>3522</v>
      </c>
      <c r="N3114" s="106">
        <v>0.38</v>
      </c>
      <c r="O3114" s="106">
        <v>1.4</v>
      </c>
      <c r="P3114" s="106" t="s">
        <v>2511</v>
      </c>
      <c r="Q3114" s="107" t="s">
        <v>3897</v>
      </c>
      <c r="R3114" s="107" t="s">
        <v>12</v>
      </c>
    </row>
    <row r="3115" spans="2:18" ht="20.100000000000001" customHeight="1" x14ac:dyDescent="0.4">
      <c r="B3115" s="105" t="str">
        <f t="shared" si="145"/>
        <v/>
      </c>
      <c r="C3115" s="105" t="str">
        <f t="shared" si="146"/>
        <v/>
      </c>
      <c r="D3115" s="105" t="str">
        <f t="shared" si="147"/>
        <v/>
      </c>
      <c r="E3115" s="106" t="s">
        <v>2406</v>
      </c>
      <c r="F3115" s="106" t="s">
        <v>2447</v>
      </c>
      <c r="G3115" s="106" t="s">
        <v>778</v>
      </c>
      <c r="H3115" s="106" t="s">
        <v>698</v>
      </c>
      <c r="I3115" s="106">
        <v>14</v>
      </c>
      <c r="J3115" s="106"/>
      <c r="K3115" s="106"/>
      <c r="L3115" s="106" t="s">
        <v>1269</v>
      </c>
      <c r="M3115" s="106" t="s">
        <v>3522</v>
      </c>
      <c r="N3115" s="106">
        <v>0.38</v>
      </c>
      <c r="O3115" s="106">
        <v>1.4</v>
      </c>
      <c r="P3115" s="106" t="s">
        <v>2511</v>
      </c>
      <c r="Q3115" s="107" t="s">
        <v>3898</v>
      </c>
      <c r="R3115" s="107" t="s">
        <v>12</v>
      </c>
    </row>
    <row r="3116" spans="2:18" ht="20.100000000000001" customHeight="1" x14ac:dyDescent="0.4">
      <c r="B3116" s="105" t="str">
        <f t="shared" si="145"/>
        <v/>
      </c>
      <c r="C3116" s="105" t="str">
        <f t="shared" si="146"/>
        <v/>
      </c>
      <c r="D3116" s="105" t="str">
        <f t="shared" si="147"/>
        <v/>
      </c>
      <c r="E3116" s="106" t="s">
        <v>2406</v>
      </c>
      <c r="F3116" s="106" t="s">
        <v>2447</v>
      </c>
      <c r="G3116" s="106" t="s">
        <v>782</v>
      </c>
      <c r="H3116" s="106" t="s">
        <v>706</v>
      </c>
      <c r="I3116" s="106">
        <v>16</v>
      </c>
      <c r="J3116" s="106"/>
      <c r="K3116" s="106"/>
      <c r="L3116" s="106" t="s">
        <v>783</v>
      </c>
      <c r="M3116" s="106" t="s">
        <v>3522</v>
      </c>
      <c r="N3116" s="106">
        <v>0.35</v>
      </c>
      <c r="O3116" s="106">
        <v>1.4</v>
      </c>
      <c r="P3116" s="106" t="s">
        <v>2511</v>
      </c>
      <c r="Q3116" s="107" t="s">
        <v>3899</v>
      </c>
      <c r="R3116" s="107" t="s">
        <v>12</v>
      </c>
    </row>
    <row r="3117" spans="2:18" ht="20.100000000000001" customHeight="1" x14ac:dyDescent="0.4">
      <c r="B3117" s="105" t="str">
        <f t="shared" si="145"/>
        <v/>
      </c>
      <c r="C3117" s="105" t="str">
        <f t="shared" si="146"/>
        <v/>
      </c>
      <c r="D3117" s="105" t="str">
        <f t="shared" si="147"/>
        <v/>
      </c>
      <c r="E3117" s="106" t="s">
        <v>2406</v>
      </c>
      <c r="F3117" s="106" t="s">
        <v>2447</v>
      </c>
      <c r="G3117" s="106" t="s">
        <v>782</v>
      </c>
      <c r="H3117" s="106" t="s">
        <v>698</v>
      </c>
      <c r="I3117" s="106">
        <v>15</v>
      </c>
      <c r="J3117" s="106"/>
      <c r="K3117" s="106"/>
      <c r="L3117" s="106" t="s">
        <v>783</v>
      </c>
      <c r="M3117" s="106" t="s">
        <v>3522</v>
      </c>
      <c r="N3117" s="106">
        <v>0.35</v>
      </c>
      <c r="O3117" s="106">
        <v>1.4</v>
      </c>
      <c r="P3117" s="106" t="s">
        <v>2511</v>
      </c>
      <c r="Q3117" s="107" t="s">
        <v>3900</v>
      </c>
      <c r="R3117" s="107" t="s">
        <v>12</v>
      </c>
    </row>
    <row r="3118" spans="2:18" ht="20.100000000000001" customHeight="1" x14ac:dyDescent="0.4">
      <c r="B3118" s="105" t="str">
        <f t="shared" si="145"/>
        <v/>
      </c>
      <c r="C3118" s="105" t="str">
        <f t="shared" si="146"/>
        <v/>
      </c>
      <c r="D3118" s="105" t="str">
        <f t="shared" si="147"/>
        <v/>
      </c>
      <c r="E3118" s="106" t="s">
        <v>2406</v>
      </c>
      <c r="F3118" s="106" t="s">
        <v>2447</v>
      </c>
      <c r="G3118" s="106" t="s">
        <v>782</v>
      </c>
      <c r="H3118" s="106" t="s">
        <v>717</v>
      </c>
      <c r="I3118" s="106">
        <v>14</v>
      </c>
      <c r="J3118" s="106"/>
      <c r="K3118" s="106"/>
      <c r="L3118" s="106" t="s">
        <v>783</v>
      </c>
      <c r="M3118" s="106" t="s">
        <v>3522</v>
      </c>
      <c r="N3118" s="106">
        <v>0.35</v>
      </c>
      <c r="O3118" s="106">
        <v>1.4</v>
      </c>
      <c r="P3118" s="106" t="s">
        <v>2511</v>
      </c>
      <c r="Q3118" s="107" t="s">
        <v>3901</v>
      </c>
      <c r="R3118" s="107" t="s">
        <v>12</v>
      </c>
    </row>
    <row r="3119" spans="2:18" ht="20.100000000000001" customHeight="1" x14ac:dyDescent="0.4">
      <c r="B3119" s="105" t="str">
        <f t="shared" si="145"/>
        <v/>
      </c>
      <c r="C3119" s="105" t="str">
        <f t="shared" si="146"/>
        <v/>
      </c>
      <c r="D3119" s="105" t="str">
        <f t="shared" si="147"/>
        <v/>
      </c>
      <c r="E3119" s="106" t="s">
        <v>2406</v>
      </c>
      <c r="F3119" s="106" t="s">
        <v>2447</v>
      </c>
      <c r="G3119" s="106" t="s">
        <v>2477</v>
      </c>
      <c r="H3119" s="106" t="s">
        <v>706</v>
      </c>
      <c r="I3119" s="106">
        <v>16</v>
      </c>
      <c r="J3119" s="106"/>
      <c r="K3119" s="106"/>
      <c r="L3119" s="106" t="s">
        <v>2478</v>
      </c>
      <c r="M3119" s="106" t="s">
        <v>3522</v>
      </c>
      <c r="N3119" s="106">
        <v>0.38</v>
      </c>
      <c r="O3119" s="106">
        <v>1.4</v>
      </c>
      <c r="P3119" s="106" t="s">
        <v>2511</v>
      </c>
      <c r="Q3119" s="107" t="s">
        <v>3902</v>
      </c>
      <c r="R3119" s="107" t="s">
        <v>12</v>
      </c>
    </row>
    <row r="3120" spans="2:18" ht="20.100000000000001" customHeight="1" x14ac:dyDescent="0.4">
      <c r="B3120" s="105" t="str">
        <f t="shared" si="145"/>
        <v/>
      </c>
      <c r="C3120" s="105" t="str">
        <f t="shared" si="146"/>
        <v/>
      </c>
      <c r="D3120" s="105" t="str">
        <f t="shared" si="147"/>
        <v/>
      </c>
      <c r="E3120" s="106" t="s">
        <v>2406</v>
      </c>
      <c r="F3120" s="106" t="s">
        <v>2447</v>
      </c>
      <c r="G3120" s="106" t="s">
        <v>2477</v>
      </c>
      <c r="H3120" s="106" t="s">
        <v>698</v>
      </c>
      <c r="I3120" s="106">
        <v>16</v>
      </c>
      <c r="J3120" s="106"/>
      <c r="K3120" s="106"/>
      <c r="L3120" s="106" t="s">
        <v>2478</v>
      </c>
      <c r="M3120" s="106" t="s">
        <v>3522</v>
      </c>
      <c r="N3120" s="106">
        <v>0.38</v>
      </c>
      <c r="O3120" s="106">
        <v>1.4</v>
      </c>
      <c r="P3120" s="106" t="s">
        <v>2511</v>
      </c>
      <c r="Q3120" s="107" t="s">
        <v>3903</v>
      </c>
      <c r="R3120" s="107" t="s">
        <v>12</v>
      </c>
    </row>
    <row r="3121" spans="2:18" ht="20.100000000000001" customHeight="1" x14ac:dyDescent="0.4">
      <c r="B3121" s="105" t="str">
        <f t="shared" si="145"/>
        <v/>
      </c>
      <c r="C3121" s="105" t="str">
        <f t="shared" si="146"/>
        <v/>
      </c>
      <c r="D3121" s="105" t="str">
        <f t="shared" si="147"/>
        <v/>
      </c>
      <c r="E3121" s="106" t="s">
        <v>2406</v>
      </c>
      <c r="F3121" s="106" t="s">
        <v>2447</v>
      </c>
      <c r="G3121" s="106" t="s">
        <v>2477</v>
      </c>
      <c r="H3121" s="106" t="s">
        <v>717</v>
      </c>
      <c r="I3121" s="106">
        <v>16</v>
      </c>
      <c r="J3121" s="106"/>
      <c r="K3121" s="106"/>
      <c r="L3121" s="106" t="s">
        <v>2478</v>
      </c>
      <c r="M3121" s="106" t="s">
        <v>3522</v>
      </c>
      <c r="N3121" s="106">
        <v>0.38</v>
      </c>
      <c r="O3121" s="106">
        <v>1.4</v>
      </c>
      <c r="P3121" s="106" t="s">
        <v>2511</v>
      </c>
      <c r="Q3121" s="107" t="s">
        <v>3904</v>
      </c>
      <c r="R3121" s="107" t="s">
        <v>12</v>
      </c>
    </row>
    <row r="3122" spans="2:18" ht="20.100000000000001" customHeight="1" x14ac:dyDescent="0.4">
      <c r="B3122" s="105" t="str">
        <f t="shared" si="145"/>
        <v/>
      </c>
      <c r="C3122" s="105" t="str">
        <f t="shared" si="146"/>
        <v/>
      </c>
      <c r="D3122" s="105" t="str">
        <f t="shared" si="147"/>
        <v/>
      </c>
      <c r="E3122" s="106" t="s">
        <v>2406</v>
      </c>
      <c r="F3122" s="106" t="s">
        <v>2447</v>
      </c>
      <c r="G3122" s="106" t="s">
        <v>2482</v>
      </c>
      <c r="H3122" s="106" t="s">
        <v>706</v>
      </c>
      <c r="I3122" s="106">
        <v>16</v>
      </c>
      <c r="J3122" s="106"/>
      <c r="K3122" s="106"/>
      <c r="L3122" s="106" t="s">
        <v>2483</v>
      </c>
      <c r="M3122" s="106" t="s">
        <v>3522</v>
      </c>
      <c r="N3122" s="106">
        <v>0.38</v>
      </c>
      <c r="O3122" s="106">
        <v>1.4</v>
      </c>
      <c r="P3122" s="106" t="s">
        <v>2511</v>
      </c>
      <c r="Q3122" s="107" t="s">
        <v>3905</v>
      </c>
      <c r="R3122" s="107" t="s">
        <v>12</v>
      </c>
    </row>
    <row r="3123" spans="2:18" ht="20.100000000000001" customHeight="1" x14ac:dyDescent="0.4">
      <c r="B3123" s="105" t="str">
        <f t="shared" si="145"/>
        <v/>
      </c>
      <c r="C3123" s="105" t="str">
        <f t="shared" si="146"/>
        <v/>
      </c>
      <c r="D3123" s="105" t="str">
        <f t="shared" si="147"/>
        <v/>
      </c>
      <c r="E3123" s="106" t="s">
        <v>2406</v>
      </c>
      <c r="F3123" s="106" t="s">
        <v>2447</v>
      </c>
      <c r="G3123" s="106" t="s">
        <v>2482</v>
      </c>
      <c r="H3123" s="106" t="s">
        <v>698</v>
      </c>
      <c r="I3123" s="106">
        <v>16</v>
      </c>
      <c r="J3123" s="106"/>
      <c r="K3123" s="106"/>
      <c r="L3123" s="106" t="s">
        <v>2483</v>
      </c>
      <c r="M3123" s="106" t="s">
        <v>3522</v>
      </c>
      <c r="N3123" s="106">
        <v>0.38</v>
      </c>
      <c r="O3123" s="106">
        <v>1.4</v>
      </c>
      <c r="P3123" s="106" t="s">
        <v>2511</v>
      </c>
      <c r="Q3123" s="107" t="s">
        <v>3906</v>
      </c>
      <c r="R3123" s="107" t="s">
        <v>12</v>
      </c>
    </row>
    <row r="3124" spans="2:18" ht="20.100000000000001" customHeight="1" x14ac:dyDescent="0.4">
      <c r="B3124" s="105" t="str">
        <f t="shared" si="145"/>
        <v/>
      </c>
      <c r="C3124" s="105" t="str">
        <f t="shared" si="146"/>
        <v/>
      </c>
      <c r="D3124" s="105" t="str">
        <f t="shared" si="147"/>
        <v/>
      </c>
      <c r="E3124" s="106" t="s">
        <v>2406</v>
      </c>
      <c r="F3124" s="106" t="s">
        <v>2447</v>
      </c>
      <c r="G3124" s="106" t="s">
        <v>2482</v>
      </c>
      <c r="H3124" s="106" t="s">
        <v>717</v>
      </c>
      <c r="I3124" s="106">
        <v>16</v>
      </c>
      <c r="J3124" s="106"/>
      <c r="K3124" s="106"/>
      <c r="L3124" s="106" t="s">
        <v>2483</v>
      </c>
      <c r="M3124" s="106" t="s">
        <v>3522</v>
      </c>
      <c r="N3124" s="106">
        <v>0.38</v>
      </c>
      <c r="O3124" s="106">
        <v>1.4</v>
      </c>
      <c r="P3124" s="106" t="s">
        <v>2511</v>
      </c>
      <c r="Q3124" s="107" t="s">
        <v>3907</v>
      </c>
      <c r="R3124" s="107" t="s">
        <v>12</v>
      </c>
    </row>
    <row r="3125" spans="2:18" ht="20.100000000000001" customHeight="1" x14ac:dyDescent="0.4">
      <c r="B3125" s="105" t="str">
        <f t="shared" si="145"/>
        <v/>
      </c>
      <c r="C3125" s="105" t="str">
        <f t="shared" si="146"/>
        <v/>
      </c>
      <c r="D3125" s="105" t="str">
        <f t="shared" si="147"/>
        <v/>
      </c>
      <c r="E3125" s="106" t="s">
        <v>2406</v>
      </c>
      <c r="F3125" s="106" t="s">
        <v>2447</v>
      </c>
      <c r="G3125" s="106" t="s">
        <v>2437</v>
      </c>
      <c r="H3125" s="106" t="s">
        <v>706</v>
      </c>
      <c r="I3125" s="106">
        <v>16</v>
      </c>
      <c r="J3125" s="106"/>
      <c r="K3125" s="106"/>
      <c r="L3125" s="106" t="s">
        <v>2438</v>
      </c>
      <c r="M3125" s="106" t="s">
        <v>3522</v>
      </c>
      <c r="N3125" s="106">
        <v>0.38</v>
      </c>
      <c r="O3125" s="106">
        <v>1.4</v>
      </c>
      <c r="P3125" s="106" t="s">
        <v>2511</v>
      </c>
      <c r="Q3125" s="107" t="s">
        <v>3908</v>
      </c>
      <c r="R3125" s="107" t="s">
        <v>12</v>
      </c>
    </row>
    <row r="3126" spans="2:18" ht="20.100000000000001" customHeight="1" x14ac:dyDescent="0.4">
      <c r="B3126" s="105" t="str">
        <f t="shared" si="145"/>
        <v/>
      </c>
      <c r="C3126" s="105" t="str">
        <f t="shared" si="146"/>
        <v/>
      </c>
      <c r="D3126" s="105" t="str">
        <f t="shared" si="147"/>
        <v/>
      </c>
      <c r="E3126" s="106" t="s">
        <v>2406</v>
      </c>
      <c r="F3126" s="106" t="s">
        <v>2447</v>
      </c>
      <c r="G3126" s="106" t="s">
        <v>2437</v>
      </c>
      <c r="H3126" s="106" t="s">
        <v>698</v>
      </c>
      <c r="I3126" s="106">
        <v>15</v>
      </c>
      <c r="J3126" s="106"/>
      <c r="K3126" s="106"/>
      <c r="L3126" s="106" t="s">
        <v>2438</v>
      </c>
      <c r="M3126" s="106" t="s">
        <v>3522</v>
      </c>
      <c r="N3126" s="106">
        <v>0.37</v>
      </c>
      <c r="O3126" s="106">
        <v>1.4</v>
      </c>
      <c r="P3126" s="106" t="s">
        <v>2511</v>
      </c>
      <c r="Q3126" s="107" t="s">
        <v>3909</v>
      </c>
      <c r="R3126" s="107" t="s">
        <v>12</v>
      </c>
    </row>
    <row r="3127" spans="2:18" ht="20.100000000000001" customHeight="1" x14ac:dyDescent="0.4">
      <c r="B3127" s="105" t="str">
        <f t="shared" si="145"/>
        <v/>
      </c>
      <c r="C3127" s="105" t="str">
        <f t="shared" si="146"/>
        <v/>
      </c>
      <c r="D3127" s="105" t="str">
        <f t="shared" si="147"/>
        <v/>
      </c>
      <c r="E3127" s="106" t="s">
        <v>2406</v>
      </c>
      <c r="F3127" s="106" t="s">
        <v>2447</v>
      </c>
      <c r="G3127" s="106" t="s">
        <v>2437</v>
      </c>
      <c r="H3127" s="106" t="s">
        <v>717</v>
      </c>
      <c r="I3127" s="106">
        <v>14</v>
      </c>
      <c r="J3127" s="106"/>
      <c r="K3127" s="106"/>
      <c r="L3127" s="106" t="s">
        <v>2438</v>
      </c>
      <c r="M3127" s="106" t="s">
        <v>3522</v>
      </c>
      <c r="N3127" s="106">
        <v>0.37</v>
      </c>
      <c r="O3127" s="106">
        <v>1.4</v>
      </c>
      <c r="P3127" s="106" t="s">
        <v>2511</v>
      </c>
      <c r="Q3127" s="107" t="s">
        <v>3910</v>
      </c>
      <c r="R3127" s="107" t="s">
        <v>12</v>
      </c>
    </row>
    <row r="3128" spans="2:18" ht="20.100000000000001" customHeight="1" x14ac:dyDescent="0.4">
      <c r="B3128" s="105" t="str">
        <f t="shared" si="145"/>
        <v/>
      </c>
      <c r="C3128" s="105" t="str">
        <f t="shared" si="146"/>
        <v/>
      </c>
      <c r="D3128" s="105" t="str">
        <f t="shared" si="147"/>
        <v/>
      </c>
      <c r="E3128" s="106" t="s">
        <v>2406</v>
      </c>
      <c r="F3128" s="106" t="s">
        <v>2447</v>
      </c>
      <c r="G3128" s="106" t="s">
        <v>2442</v>
      </c>
      <c r="H3128" s="106" t="s">
        <v>706</v>
      </c>
      <c r="I3128" s="106">
        <v>16</v>
      </c>
      <c r="J3128" s="106"/>
      <c r="K3128" s="106"/>
      <c r="L3128" s="106" t="s">
        <v>2443</v>
      </c>
      <c r="M3128" s="106" t="s">
        <v>3522</v>
      </c>
      <c r="N3128" s="106">
        <v>0.38</v>
      </c>
      <c r="O3128" s="106">
        <v>1.4</v>
      </c>
      <c r="P3128" s="106" t="s">
        <v>2511</v>
      </c>
      <c r="Q3128" s="107" t="s">
        <v>3911</v>
      </c>
      <c r="R3128" s="107" t="s">
        <v>12</v>
      </c>
    </row>
    <row r="3129" spans="2:18" ht="20.100000000000001" customHeight="1" x14ac:dyDescent="0.4">
      <c r="B3129" s="105" t="str">
        <f t="shared" si="145"/>
        <v/>
      </c>
      <c r="C3129" s="105" t="str">
        <f t="shared" si="146"/>
        <v/>
      </c>
      <c r="D3129" s="105" t="str">
        <f t="shared" si="147"/>
        <v/>
      </c>
      <c r="E3129" s="106" t="s">
        <v>2406</v>
      </c>
      <c r="F3129" s="106" t="s">
        <v>2447</v>
      </c>
      <c r="G3129" s="106" t="s">
        <v>2442</v>
      </c>
      <c r="H3129" s="106" t="s">
        <v>698</v>
      </c>
      <c r="I3129" s="106">
        <v>15</v>
      </c>
      <c r="J3129" s="106"/>
      <c r="K3129" s="106"/>
      <c r="L3129" s="106" t="s">
        <v>2443</v>
      </c>
      <c r="M3129" s="106" t="s">
        <v>3522</v>
      </c>
      <c r="N3129" s="106">
        <v>0.37</v>
      </c>
      <c r="O3129" s="106">
        <v>1.4</v>
      </c>
      <c r="P3129" s="106" t="s">
        <v>2511</v>
      </c>
      <c r="Q3129" s="107" t="s">
        <v>3912</v>
      </c>
      <c r="R3129" s="107" t="s">
        <v>12</v>
      </c>
    </row>
    <row r="3130" spans="2:18" ht="20.100000000000001" customHeight="1" x14ac:dyDescent="0.4">
      <c r="B3130" s="105" t="str">
        <f t="shared" si="145"/>
        <v/>
      </c>
      <c r="C3130" s="105" t="str">
        <f t="shared" si="146"/>
        <v/>
      </c>
      <c r="D3130" s="105" t="str">
        <f t="shared" si="147"/>
        <v/>
      </c>
      <c r="E3130" s="106" t="s">
        <v>2406</v>
      </c>
      <c r="F3130" s="106" t="s">
        <v>2447</v>
      </c>
      <c r="G3130" s="106" t="s">
        <v>2442</v>
      </c>
      <c r="H3130" s="106" t="s">
        <v>717</v>
      </c>
      <c r="I3130" s="106">
        <v>14</v>
      </c>
      <c r="J3130" s="106"/>
      <c r="K3130" s="106"/>
      <c r="L3130" s="106" t="s">
        <v>2443</v>
      </c>
      <c r="M3130" s="106" t="s">
        <v>3522</v>
      </c>
      <c r="N3130" s="106">
        <v>0.37</v>
      </c>
      <c r="O3130" s="106">
        <v>1.4</v>
      </c>
      <c r="P3130" s="106" t="s">
        <v>2511</v>
      </c>
      <c r="Q3130" s="107" t="s">
        <v>3913</v>
      </c>
      <c r="R3130" s="107" t="s">
        <v>12</v>
      </c>
    </row>
    <row r="3131" spans="2:18" ht="20.100000000000001" customHeight="1" x14ac:dyDescent="0.4">
      <c r="B3131" s="105" t="str">
        <f t="shared" si="145"/>
        <v/>
      </c>
      <c r="C3131" s="105" t="str">
        <f t="shared" si="146"/>
        <v/>
      </c>
      <c r="D3131" s="105" t="str">
        <f t="shared" si="147"/>
        <v/>
      </c>
      <c r="E3131" s="106" t="s">
        <v>2406</v>
      </c>
      <c r="F3131" s="106" t="s">
        <v>2906</v>
      </c>
      <c r="G3131" s="106" t="s">
        <v>697</v>
      </c>
      <c r="H3131" s="106" t="s">
        <v>707</v>
      </c>
      <c r="I3131" s="106">
        <v>16</v>
      </c>
      <c r="J3131" s="106"/>
      <c r="K3131" s="106"/>
      <c r="L3131" s="106" t="s">
        <v>799</v>
      </c>
      <c r="M3131" s="106" t="s">
        <v>3522</v>
      </c>
      <c r="N3131" s="106">
        <v>0.43</v>
      </c>
      <c r="O3131" s="106">
        <v>1.4</v>
      </c>
      <c r="P3131" s="106" t="s">
        <v>2511</v>
      </c>
      <c r="Q3131" s="107" t="s">
        <v>3914</v>
      </c>
      <c r="R3131" s="107" t="s">
        <v>12</v>
      </c>
    </row>
    <row r="3132" spans="2:18" ht="20.100000000000001" customHeight="1" x14ac:dyDescent="0.4">
      <c r="B3132" s="105" t="str">
        <f t="shared" si="145"/>
        <v/>
      </c>
      <c r="C3132" s="105" t="str">
        <f t="shared" si="146"/>
        <v/>
      </c>
      <c r="D3132" s="105" t="str">
        <f t="shared" si="147"/>
        <v/>
      </c>
      <c r="E3132" s="106" t="s">
        <v>2406</v>
      </c>
      <c r="F3132" s="106" t="s">
        <v>2906</v>
      </c>
      <c r="G3132" s="106" t="s">
        <v>697</v>
      </c>
      <c r="H3132" s="106" t="s">
        <v>1817</v>
      </c>
      <c r="I3132" s="106">
        <v>16</v>
      </c>
      <c r="J3132" s="106"/>
      <c r="K3132" s="106"/>
      <c r="L3132" s="106" t="s">
        <v>799</v>
      </c>
      <c r="M3132" s="106" t="s">
        <v>3522</v>
      </c>
      <c r="N3132" s="106">
        <v>0.43</v>
      </c>
      <c r="O3132" s="106">
        <v>1.4</v>
      </c>
      <c r="P3132" s="106" t="s">
        <v>2511</v>
      </c>
      <c r="Q3132" s="107" t="s">
        <v>3915</v>
      </c>
      <c r="R3132" s="107" t="s">
        <v>12</v>
      </c>
    </row>
    <row r="3133" spans="2:18" ht="20.100000000000001" customHeight="1" x14ac:dyDescent="0.4">
      <c r="B3133" s="105" t="str">
        <f t="shared" si="145"/>
        <v/>
      </c>
      <c r="C3133" s="105" t="str">
        <f t="shared" si="146"/>
        <v/>
      </c>
      <c r="D3133" s="105" t="str">
        <f t="shared" si="147"/>
        <v/>
      </c>
      <c r="E3133" s="106" t="s">
        <v>2406</v>
      </c>
      <c r="F3133" s="106" t="s">
        <v>2906</v>
      </c>
      <c r="G3133" s="106" t="s">
        <v>697</v>
      </c>
      <c r="H3133" s="106" t="s">
        <v>1817</v>
      </c>
      <c r="I3133" s="106">
        <v>16</v>
      </c>
      <c r="J3133" s="106"/>
      <c r="K3133" s="106"/>
      <c r="L3133" s="106" t="s">
        <v>802</v>
      </c>
      <c r="M3133" s="106" t="s">
        <v>3522</v>
      </c>
      <c r="N3133" s="106">
        <v>0.42</v>
      </c>
      <c r="O3133" s="106">
        <v>1.4</v>
      </c>
      <c r="P3133" s="106" t="s">
        <v>2511</v>
      </c>
      <c r="Q3133" s="107" t="s">
        <v>3916</v>
      </c>
      <c r="R3133" s="107" t="s">
        <v>12</v>
      </c>
    </row>
    <row r="3134" spans="2:18" ht="20.100000000000001" customHeight="1" x14ac:dyDescent="0.4">
      <c r="B3134" s="105" t="str">
        <f t="shared" si="145"/>
        <v/>
      </c>
      <c r="C3134" s="105" t="str">
        <f t="shared" si="146"/>
        <v/>
      </c>
      <c r="D3134" s="105" t="str">
        <f t="shared" si="147"/>
        <v/>
      </c>
      <c r="E3134" s="106" t="s">
        <v>2406</v>
      </c>
      <c r="F3134" s="106" t="s">
        <v>2906</v>
      </c>
      <c r="G3134" s="106" t="s">
        <v>710</v>
      </c>
      <c r="H3134" s="106" t="s">
        <v>711</v>
      </c>
      <c r="I3134" s="106">
        <v>16</v>
      </c>
      <c r="J3134" s="106"/>
      <c r="K3134" s="106"/>
      <c r="L3134" s="106" t="s">
        <v>799</v>
      </c>
      <c r="M3134" s="106" t="s">
        <v>3522</v>
      </c>
      <c r="N3134" s="106">
        <v>0.43</v>
      </c>
      <c r="O3134" s="106">
        <v>1.4</v>
      </c>
      <c r="P3134" s="106" t="s">
        <v>2511</v>
      </c>
      <c r="Q3134" s="107" t="s">
        <v>3917</v>
      </c>
      <c r="R3134" s="107" t="s">
        <v>12</v>
      </c>
    </row>
    <row r="3135" spans="2:18" ht="20.100000000000001" customHeight="1" x14ac:dyDescent="0.4">
      <c r="B3135" s="105" t="str">
        <f t="shared" si="145"/>
        <v/>
      </c>
      <c r="C3135" s="105" t="str">
        <f t="shared" si="146"/>
        <v/>
      </c>
      <c r="D3135" s="105" t="str">
        <f t="shared" si="147"/>
        <v/>
      </c>
      <c r="E3135" s="106" t="s">
        <v>2406</v>
      </c>
      <c r="F3135" s="106" t="s">
        <v>2906</v>
      </c>
      <c r="G3135" s="106" t="s">
        <v>710</v>
      </c>
      <c r="H3135" s="106" t="s">
        <v>711</v>
      </c>
      <c r="I3135" s="106">
        <v>16</v>
      </c>
      <c r="J3135" s="106"/>
      <c r="K3135" s="106"/>
      <c r="L3135" s="106" t="s">
        <v>802</v>
      </c>
      <c r="M3135" s="106" t="s">
        <v>3522</v>
      </c>
      <c r="N3135" s="106">
        <v>0.42</v>
      </c>
      <c r="O3135" s="106">
        <v>1.4</v>
      </c>
      <c r="P3135" s="106" t="s">
        <v>2511</v>
      </c>
      <c r="Q3135" s="107" t="s">
        <v>3918</v>
      </c>
      <c r="R3135" s="107" t="s">
        <v>12</v>
      </c>
    </row>
    <row r="3136" spans="2:18" ht="20.100000000000001" customHeight="1" x14ac:dyDescent="0.4">
      <c r="B3136" s="105" t="str">
        <f t="shared" si="145"/>
        <v/>
      </c>
      <c r="C3136" s="105" t="str">
        <f t="shared" si="146"/>
        <v/>
      </c>
      <c r="D3136" s="105" t="str">
        <f t="shared" si="147"/>
        <v/>
      </c>
      <c r="E3136" s="106" t="s">
        <v>2406</v>
      </c>
      <c r="F3136" s="106" t="s">
        <v>2906</v>
      </c>
      <c r="G3136" s="106" t="s">
        <v>721</v>
      </c>
      <c r="H3136" s="106" t="s">
        <v>722</v>
      </c>
      <c r="I3136" s="106">
        <v>16</v>
      </c>
      <c r="J3136" s="106"/>
      <c r="K3136" s="106"/>
      <c r="L3136" s="106" t="s">
        <v>799</v>
      </c>
      <c r="M3136" s="106" t="s">
        <v>3522</v>
      </c>
      <c r="N3136" s="106">
        <v>0.42</v>
      </c>
      <c r="O3136" s="106">
        <v>1.4</v>
      </c>
      <c r="P3136" s="106" t="s">
        <v>2511</v>
      </c>
      <c r="Q3136" s="107" t="s">
        <v>3919</v>
      </c>
      <c r="R3136" s="107" t="s">
        <v>12</v>
      </c>
    </row>
    <row r="3137" spans="2:18" ht="20.100000000000001" customHeight="1" x14ac:dyDescent="0.4">
      <c r="B3137" s="105" t="str">
        <f t="shared" si="145"/>
        <v/>
      </c>
      <c r="C3137" s="105" t="str">
        <f t="shared" si="146"/>
        <v/>
      </c>
      <c r="D3137" s="105" t="str">
        <f t="shared" si="147"/>
        <v/>
      </c>
      <c r="E3137" s="106" t="s">
        <v>2406</v>
      </c>
      <c r="F3137" s="106" t="s">
        <v>2906</v>
      </c>
      <c r="G3137" s="106" t="s">
        <v>721</v>
      </c>
      <c r="H3137" s="106" t="s">
        <v>722</v>
      </c>
      <c r="I3137" s="106">
        <v>16</v>
      </c>
      <c r="J3137" s="106"/>
      <c r="K3137" s="106"/>
      <c r="L3137" s="106" t="s">
        <v>802</v>
      </c>
      <c r="M3137" s="106" t="s">
        <v>3522</v>
      </c>
      <c r="N3137" s="106">
        <v>0.42</v>
      </c>
      <c r="O3137" s="106">
        <v>1.4</v>
      </c>
      <c r="P3137" s="106" t="s">
        <v>2511</v>
      </c>
      <c r="Q3137" s="107" t="s">
        <v>3920</v>
      </c>
      <c r="R3137" s="107" t="s">
        <v>12</v>
      </c>
    </row>
    <row r="3138" spans="2:18" ht="20.100000000000001" customHeight="1" x14ac:dyDescent="0.4">
      <c r="B3138" s="105" t="str">
        <f t="shared" si="145"/>
        <v/>
      </c>
      <c r="C3138" s="105" t="str">
        <f t="shared" si="146"/>
        <v/>
      </c>
      <c r="D3138" s="105" t="str">
        <f t="shared" si="147"/>
        <v/>
      </c>
      <c r="E3138" s="106" t="s">
        <v>2406</v>
      </c>
      <c r="F3138" s="106" t="s">
        <v>2906</v>
      </c>
      <c r="G3138" s="106" t="s">
        <v>773</v>
      </c>
      <c r="H3138" s="106" t="s">
        <v>774</v>
      </c>
      <c r="I3138" s="106">
        <v>16</v>
      </c>
      <c r="J3138" s="106"/>
      <c r="K3138" s="106"/>
      <c r="L3138" s="106" t="s">
        <v>799</v>
      </c>
      <c r="M3138" s="106" t="s">
        <v>3522</v>
      </c>
      <c r="N3138" s="106">
        <v>0.4</v>
      </c>
      <c r="O3138" s="106">
        <v>1.4</v>
      </c>
      <c r="P3138" s="106" t="s">
        <v>2511</v>
      </c>
      <c r="Q3138" s="107" t="s">
        <v>3921</v>
      </c>
      <c r="R3138" s="107" t="s">
        <v>12</v>
      </c>
    </row>
    <row r="3139" spans="2:18" ht="20.100000000000001" customHeight="1" x14ac:dyDescent="0.4">
      <c r="B3139" s="105" t="str">
        <f t="shared" si="145"/>
        <v/>
      </c>
      <c r="C3139" s="105" t="str">
        <f t="shared" si="146"/>
        <v/>
      </c>
      <c r="D3139" s="105" t="str">
        <f t="shared" si="147"/>
        <v/>
      </c>
      <c r="E3139" s="106" t="s">
        <v>2406</v>
      </c>
      <c r="F3139" s="106" t="s">
        <v>2906</v>
      </c>
      <c r="G3139" s="106" t="s">
        <v>773</v>
      </c>
      <c r="H3139" s="106" t="s">
        <v>774</v>
      </c>
      <c r="I3139" s="106">
        <v>15</v>
      </c>
      <c r="J3139" s="106"/>
      <c r="K3139" s="106"/>
      <c r="L3139" s="106" t="s">
        <v>802</v>
      </c>
      <c r="M3139" s="106" t="s">
        <v>3522</v>
      </c>
      <c r="N3139" s="106">
        <v>0.4</v>
      </c>
      <c r="O3139" s="106">
        <v>1.4</v>
      </c>
      <c r="P3139" s="106" t="s">
        <v>2511</v>
      </c>
      <c r="Q3139" s="107" t="s">
        <v>3922</v>
      </c>
      <c r="R3139" s="107" t="s">
        <v>12</v>
      </c>
    </row>
    <row r="3140" spans="2:18" ht="20.100000000000001" customHeight="1" x14ac:dyDescent="0.4">
      <c r="B3140" s="105" t="str">
        <f t="shared" si="145"/>
        <v/>
      </c>
      <c r="C3140" s="105" t="str">
        <f t="shared" si="146"/>
        <v/>
      </c>
      <c r="D3140" s="105" t="str">
        <f t="shared" si="147"/>
        <v/>
      </c>
      <c r="E3140" s="106" t="s">
        <v>2406</v>
      </c>
      <c r="F3140" s="106" t="s">
        <v>2906</v>
      </c>
      <c r="G3140" s="106" t="s">
        <v>773</v>
      </c>
      <c r="H3140" s="106" t="s">
        <v>1266</v>
      </c>
      <c r="I3140" s="106">
        <v>15</v>
      </c>
      <c r="J3140" s="106"/>
      <c r="K3140" s="106"/>
      <c r="L3140" s="106" t="s">
        <v>799</v>
      </c>
      <c r="M3140" s="106" t="s">
        <v>3522</v>
      </c>
      <c r="N3140" s="106">
        <v>0.4</v>
      </c>
      <c r="O3140" s="106">
        <v>1.4</v>
      </c>
      <c r="P3140" s="106" t="s">
        <v>2511</v>
      </c>
      <c r="Q3140" s="107" t="s">
        <v>3923</v>
      </c>
      <c r="R3140" s="107" t="s">
        <v>12</v>
      </c>
    </row>
    <row r="3141" spans="2:18" ht="20.100000000000001" customHeight="1" x14ac:dyDescent="0.4">
      <c r="B3141" s="105" t="str">
        <f t="shared" si="145"/>
        <v/>
      </c>
      <c r="C3141" s="105" t="str">
        <f t="shared" si="146"/>
        <v/>
      </c>
      <c r="D3141" s="105" t="str">
        <f t="shared" si="147"/>
        <v/>
      </c>
      <c r="E3141" s="106" t="s">
        <v>2406</v>
      </c>
      <c r="F3141" s="106" t="s">
        <v>2906</v>
      </c>
      <c r="G3141" s="106" t="s">
        <v>778</v>
      </c>
      <c r="H3141" s="106" t="s">
        <v>779</v>
      </c>
      <c r="I3141" s="106">
        <v>16</v>
      </c>
      <c r="J3141" s="106"/>
      <c r="K3141" s="106"/>
      <c r="L3141" s="106" t="s">
        <v>799</v>
      </c>
      <c r="M3141" s="106" t="s">
        <v>3522</v>
      </c>
      <c r="N3141" s="106">
        <v>0.4</v>
      </c>
      <c r="O3141" s="106">
        <v>1.4</v>
      </c>
      <c r="P3141" s="106" t="s">
        <v>2511</v>
      </c>
      <c r="Q3141" s="107" t="s">
        <v>3924</v>
      </c>
      <c r="R3141" s="107" t="s">
        <v>12</v>
      </c>
    </row>
    <row r="3142" spans="2:18" ht="20.100000000000001" customHeight="1" x14ac:dyDescent="0.4">
      <c r="B3142" s="105" t="str">
        <f t="shared" si="145"/>
        <v/>
      </c>
      <c r="C3142" s="105" t="str">
        <f t="shared" si="146"/>
        <v/>
      </c>
      <c r="D3142" s="105" t="str">
        <f t="shared" si="147"/>
        <v/>
      </c>
      <c r="E3142" s="106" t="s">
        <v>2406</v>
      </c>
      <c r="F3142" s="106" t="s">
        <v>2906</v>
      </c>
      <c r="G3142" s="106" t="s">
        <v>778</v>
      </c>
      <c r="H3142" s="106" t="s">
        <v>779</v>
      </c>
      <c r="I3142" s="106">
        <v>15</v>
      </c>
      <c r="J3142" s="106"/>
      <c r="K3142" s="106"/>
      <c r="L3142" s="106" t="s">
        <v>802</v>
      </c>
      <c r="M3142" s="106" t="s">
        <v>3522</v>
      </c>
      <c r="N3142" s="106">
        <v>0.4</v>
      </c>
      <c r="O3142" s="106">
        <v>1.4</v>
      </c>
      <c r="P3142" s="106" t="s">
        <v>2511</v>
      </c>
      <c r="Q3142" s="107" t="s">
        <v>3925</v>
      </c>
      <c r="R3142" s="107" t="s">
        <v>12</v>
      </c>
    </row>
    <row r="3143" spans="2:18" ht="20.100000000000001" customHeight="1" x14ac:dyDescent="0.4">
      <c r="B3143" s="105" t="str">
        <f t="shared" si="145"/>
        <v/>
      </c>
      <c r="C3143" s="105" t="str">
        <f t="shared" si="146"/>
        <v/>
      </c>
      <c r="D3143" s="105" t="str">
        <f t="shared" si="147"/>
        <v/>
      </c>
      <c r="E3143" s="106" t="s">
        <v>2406</v>
      </c>
      <c r="F3143" s="106" t="s">
        <v>2906</v>
      </c>
      <c r="G3143" s="106" t="s">
        <v>778</v>
      </c>
      <c r="H3143" s="106" t="s">
        <v>1269</v>
      </c>
      <c r="I3143" s="106">
        <v>15</v>
      </c>
      <c r="J3143" s="106"/>
      <c r="K3143" s="106"/>
      <c r="L3143" s="106" t="s">
        <v>799</v>
      </c>
      <c r="M3143" s="106" t="s">
        <v>3522</v>
      </c>
      <c r="N3143" s="106">
        <v>0.4</v>
      </c>
      <c r="O3143" s="106">
        <v>1.4</v>
      </c>
      <c r="P3143" s="106" t="s">
        <v>2511</v>
      </c>
      <c r="Q3143" s="107" t="s">
        <v>3926</v>
      </c>
      <c r="R3143" s="107" t="s">
        <v>12</v>
      </c>
    </row>
    <row r="3144" spans="2:18" ht="20.100000000000001" customHeight="1" x14ac:dyDescent="0.4">
      <c r="B3144" s="105" t="str">
        <f t="shared" si="145"/>
        <v/>
      </c>
      <c r="C3144" s="105" t="str">
        <f t="shared" si="146"/>
        <v/>
      </c>
      <c r="D3144" s="105" t="str">
        <f t="shared" si="147"/>
        <v/>
      </c>
      <c r="E3144" s="106" t="s">
        <v>2406</v>
      </c>
      <c r="F3144" s="106" t="s">
        <v>2906</v>
      </c>
      <c r="G3144" s="106" t="s">
        <v>782</v>
      </c>
      <c r="H3144" s="106" t="s">
        <v>783</v>
      </c>
      <c r="I3144" s="106">
        <v>16</v>
      </c>
      <c r="J3144" s="106"/>
      <c r="K3144" s="106"/>
      <c r="L3144" s="106" t="s">
        <v>799</v>
      </c>
      <c r="M3144" s="106" t="s">
        <v>3522</v>
      </c>
      <c r="N3144" s="106">
        <v>0.28999999999999998</v>
      </c>
      <c r="O3144" s="106">
        <v>1.4</v>
      </c>
      <c r="P3144" s="106" t="s">
        <v>2511</v>
      </c>
      <c r="Q3144" s="107" t="s">
        <v>3927</v>
      </c>
      <c r="R3144" s="107" t="s">
        <v>12</v>
      </c>
    </row>
    <row r="3145" spans="2:18" ht="20.100000000000001" customHeight="1" x14ac:dyDescent="0.4">
      <c r="B3145" s="105" t="str">
        <f t="shared" si="145"/>
        <v/>
      </c>
      <c r="C3145" s="105" t="str">
        <f t="shared" si="146"/>
        <v/>
      </c>
      <c r="D3145" s="105" t="str">
        <f t="shared" si="147"/>
        <v/>
      </c>
      <c r="E3145" s="106" t="s">
        <v>2406</v>
      </c>
      <c r="F3145" s="106" t="s">
        <v>2906</v>
      </c>
      <c r="G3145" s="106" t="s">
        <v>782</v>
      </c>
      <c r="H3145" s="106" t="s">
        <v>783</v>
      </c>
      <c r="I3145" s="106">
        <v>15</v>
      </c>
      <c r="J3145" s="106"/>
      <c r="K3145" s="106"/>
      <c r="L3145" s="106" t="s">
        <v>802</v>
      </c>
      <c r="M3145" s="106" t="s">
        <v>3522</v>
      </c>
      <c r="N3145" s="106">
        <v>0.28999999999999998</v>
      </c>
      <c r="O3145" s="106">
        <v>1.4</v>
      </c>
      <c r="P3145" s="106" t="s">
        <v>2511</v>
      </c>
      <c r="Q3145" s="107" t="s">
        <v>3928</v>
      </c>
      <c r="R3145" s="107" t="s">
        <v>12</v>
      </c>
    </row>
    <row r="3146" spans="2:18" ht="20.100000000000001" customHeight="1" x14ac:dyDescent="0.4">
      <c r="B3146" s="105" t="str">
        <f t="shared" si="145"/>
        <v/>
      </c>
      <c r="C3146" s="105" t="str">
        <f t="shared" si="146"/>
        <v/>
      </c>
      <c r="D3146" s="105" t="str">
        <f t="shared" si="147"/>
        <v/>
      </c>
      <c r="E3146" s="106" t="s">
        <v>2406</v>
      </c>
      <c r="F3146" s="106" t="s">
        <v>2906</v>
      </c>
      <c r="G3146" s="106" t="s">
        <v>2477</v>
      </c>
      <c r="H3146" s="106" t="s">
        <v>799</v>
      </c>
      <c r="I3146" s="106">
        <v>16</v>
      </c>
      <c r="J3146" s="106"/>
      <c r="K3146" s="106"/>
      <c r="L3146" s="106" t="s">
        <v>2478</v>
      </c>
      <c r="M3146" s="106" t="s">
        <v>3522</v>
      </c>
      <c r="N3146" s="106">
        <v>0.37</v>
      </c>
      <c r="O3146" s="106">
        <v>1.4</v>
      </c>
      <c r="P3146" s="106" t="s">
        <v>2511</v>
      </c>
      <c r="Q3146" s="107" t="s">
        <v>3929</v>
      </c>
      <c r="R3146" s="107" t="s">
        <v>12</v>
      </c>
    </row>
    <row r="3147" spans="2:18" ht="20.100000000000001" customHeight="1" x14ac:dyDescent="0.4">
      <c r="B3147" s="105" t="str">
        <f t="shared" si="145"/>
        <v/>
      </c>
      <c r="C3147" s="105" t="str">
        <f t="shared" si="146"/>
        <v/>
      </c>
      <c r="D3147" s="105" t="str">
        <f t="shared" si="147"/>
        <v/>
      </c>
      <c r="E3147" s="106" t="s">
        <v>2406</v>
      </c>
      <c r="F3147" s="106" t="s">
        <v>2906</v>
      </c>
      <c r="G3147" s="106" t="s">
        <v>2477</v>
      </c>
      <c r="H3147" s="106" t="s">
        <v>802</v>
      </c>
      <c r="I3147" s="106">
        <v>16</v>
      </c>
      <c r="J3147" s="106"/>
      <c r="K3147" s="106"/>
      <c r="L3147" s="106" t="s">
        <v>2478</v>
      </c>
      <c r="M3147" s="106" t="s">
        <v>3522</v>
      </c>
      <c r="N3147" s="106">
        <v>0.37</v>
      </c>
      <c r="O3147" s="106">
        <v>1.4</v>
      </c>
      <c r="P3147" s="106" t="s">
        <v>2511</v>
      </c>
      <c r="Q3147" s="107" t="s">
        <v>3930</v>
      </c>
      <c r="R3147" s="107" t="s">
        <v>12</v>
      </c>
    </row>
    <row r="3148" spans="2:18" ht="20.100000000000001" customHeight="1" x14ac:dyDescent="0.4">
      <c r="B3148" s="105" t="str">
        <f t="shared" si="145"/>
        <v/>
      </c>
      <c r="C3148" s="105" t="str">
        <f t="shared" si="146"/>
        <v/>
      </c>
      <c r="D3148" s="105" t="str">
        <f t="shared" si="147"/>
        <v/>
      </c>
      <c r="E3148" s="106" t="s">
        <v>2406</v>
      </c>
      <c r="F3148" s="106" t="s">
        <v>2906</v>
      </c>
      <c r="G3148" s="106" t="s">
        <v>2482</v>
      </c>
      <c r="H3148" s="106" t="s">
        <v>799</v>
      </c>
      <c r="I3148" s="106">
        <v>16</v>
      </c>
      <c r="J3148" s="106"/>
      <c r="K3148" s="106"/>
      <c r="L3148" s="106" t="s">
        <v>2483</v>
      </c>
      <c r="M3148" s="106" t="s">
        <v>3522</v>
      </c>
      <c r="N3148" s="106">
        <v>0.37</v>
      </c>
      <c r="O3148" s="106">
        <v>1.4</v>
      </c>
      <c r="P3148" s="106" t="s">
        <v>2511</v>
      </c>
      <c r="Q3148" s="107" t="s">
        <v>3931</v>
      </c>
      <c r="R3148" s="107" t="s">
        <v>12</v>
      </c>
    </row>
    <row r="3149" spans="2:18" ht="20.100000000000001" customHeight="1" x14ac:dyDescent="0.4">
      <c r="B3149" s="105" t="str">
        <f t="shared" si="145"/>
        <v/>
      </c>
      <c r="C3149" s="105" t="str">
        <f t="shared" si="146"/>
        <v/>
      </c>
      <c r="D3149" s="105" t="str">
        <f t="shared" si="147"/>
        <v/>
      </c>
      <c r="E3149" s="106" t="s">
        <v>2406</v>
      </c>
      <c r="F3149" s="106" t="s">
        <v>2906</v>
      </c>
      <c r="G3149" s="106" t="s">
        <v>2482</v>
      </c>
      <c r="H3149" s="106" t="s">
        <v>802</v>
      </c>
      <c r="I3149" s="106">
        <v>16</v>
      </c>
      <c r="J3149" s="106"/>
      <c r="K3149" s="106"/>
      <c r="L3149" s="106" t="s">
        <v>2483</v>
      </c>
      <c r="M3149" s="106" t="s">
        <v>3522</v>
      </c>
      <c r="N3149" s="106">
        <v>0.37</v>
      </c>
      <c r="O3149" s="106">
        <v>1.4</v>
      </c>
      <c r="P3149" s="106" t="s">
        <v>2511</v>
      </c>
      <c r="Q3149" s="107" t="s">
        <v>3932</v>
      </c>
      <c r="R3149" s="107" t="s">
        <v>12</v>
      </c>
    </row>
    <row r="3150" spans="2:18" ht="20.100000000000001" customHeight="1" x14ac:dyDescent="0.4">
      <c r="B3150" s="105" t="str">
        <f t="shared" si="145"/>
        <v/>
      </c>
      <c r="C3150" s="105" t="str">
        <f t="shared" si="146"/>
        <v/>
      </c>
      <c r="D3150" s="105" t="str">
        <f t="shared" si="147"/>
        <v/>
      </c>
      <c r="E3150" s="106" t="s">
        <v>2406</v>
      </c>
      <c r="F3150" s="106" t="s">
        <v>2906</v>
      </c>
      <c r="G3150" s="106" t="s">
        <v>2437</v>
      </c>
      <c r="H3150" s="106" t="s">
        <v>2438</v>
      </c>
      <c r="I3150" s="106">
        <v>16</v>
      </c>
      <c r="J3150" s="106"/>
      <c r="K3150" s="106"/>
      <c r="L3150" s="106" t="s">
        <v>799</v>
      </c>
      <c r="M3150" s="106" t="s">
        <v>3522</v>
      </c>
      <c r="N3150" s="106">
        <v>0.39</v>
      </c>
      <c r="O3150" s="106">
        <v>1.4</v>
      </c>
      <c r="P3150" s="106" t="s">
        <v>2511</v>
      </c>
      <c r="Q3150" s="107" t="s">
        <v>3933</v>
      </c>
      <c r="R3150" s="107" t="s">
        <v>12</v>
      </c>
    </row>
    <row r="3151" spans="2:18" ht="20.100000000000001" customHeight="1" x14ac:dyDescent="0.4">
      <c r="B3151" s="105" t="str">
        <f t="shared" si="145"/>
        <v/>
      </c>
      <c r="C3151" s="105" t="str">
        <f t="shared" si="146"/>
        <v/>
      </c>
      <c r="D3151" s="105" t="str">
        <f t="shared" si="147"/>
        <v/>
      </c>
      <c r="E3151" s="106" t="s">
        <v>2406</v>
      </c>
      <c r="F3151" s="106" t="s">
        <v>2906</v>
      </c>
      <c r="G3151" s="106" t="s">
        <v>2437</v>
      </c>
      <c r="H3151" s="106" t="s">
        <v>2438</v>
      </c>
      <c r="I3151" s="106">
        <v>15</v>
      </c>
      <c r="J3151" s="106"/>
      <c r="K3151" s="106"/>
      <c r="L3151" s="106" t="s">
        <v>802</v>
      </c>
      <c r="M3151" s="106" t="s">
        <v>3522</v>
      </c>
      <c r="N3151" s="106">
        <v>0.39</v>
      </c>
      <c r="O3151" s="106">
        <v>1.4</v>
      </c>
      <c r="P3151" s="106" t="s">
        <v>2511</v>
      </c>
      <c r="Q3151" s="107" t="s">
        <v>3934</v>
      </c>
      <c r="R3151" s="107" t="s">
        <v>12</v>
      </c>
    </row>
    <row r="3152" spans="2:18" ht="20.100000000000001" customHeight="1" x14ac:dyDescent="0.4">
      <c r="B3152" s="105" t="str">
        <f t="shared" si="145"/>
        <v/>
      </c>
      <c r="C3152" s="105" t="str">
        <f t="shared" si="146"/>
        <v/>
      </c>
      <c r="D3152" s="105" t="str">
        <f t="shared" si="147"/>
        <v/>
      </c>
      <c r="E3152" s="106" t="s">
        <v>2406</v>
      </c>
      <c r="F3152" s="106" t="s">
        <v>2906</v>
      </c>
      <c r="G3152" s="106" t="s">
        <v>2442</v>
      </c>
      <c r="H3152" s="106" t="s">
        <v>2443</v>
      </c>
      <c r="I3152" s="106">
        <v>16</v>
      </c>
      <c r="J3152" s="106"/>
      <c r="K3152" s="106"/>
      <c r="L3152" s="106" t="s">
        <v>799</v>
      </c>
      <c r="M3152" s="106" t="s">
        <v>3522</v>
      </c>
      <c r="N3152" s="106">
        <v>0.39</v>
      </c>
      <c r="O3152" s="106">
        <v>1.4</v>
      </c>
      <c r="P3152" s="106" t="s">
        <v>2511</v>
      </c>
      <c r="Q3152" s="107" t="s">
        <v>3935</v>
      </c>
      <c r="R3152" s="107" t="s">
        <v>12</v>
      </c>
    </row>
    <row r="3153" spans="2:18" ht="20.100000000000001" customHeight="1" x14ac:dyDescent="0.4">
      <c r="B3153" s="105" t="str">
        <f t="shared" ref="B3153:B3216" si="148">IF(OR($C$11="",$C$12=""),"",IFERROR(IF(AND($U$23&lt;&gt;R3153,$V$23&lt;&gt;R3153),"－",IF(AND(COUNTIF($C$11,"*樹脂スペーサー*")&gt;0,OR(M3153="空気",F3153="一般",F3153="一般ＰＧ")),"－",IF(AND($W$26&gt;0,$W$26&gt;=O3153),$U$26,IF(AND($W$27&gt;0,$W$27&gt;=O3153),$U$27,IF(AND($W$28&gt;0,$W$28&gt;=O3153),$U$28,IF(AND($W$29&gt;0,$W$29&gt;=O3153),$U$29,IF(AND($W$30&gt;0,$W$30&gt;=O3153),$U$30,IF(AND($W$31&gt;0,$W$31&gt;=O3153),$U$31,IF(AND($W$32&gt;0,$W$32&gt;=O3153),$U$32,"－"))))))))),"－"))</f>
        <v/>
      </c>
      <c r="C3153" s="105" t="str">
        <f t="shared" ref="C3153:C3216" si="149">IF(B3153="","",IF(B3153&lt;&gt;"－",VLOOKUP(B3153,$U$26:$V$32,2,FALSE),"－"))</f>
        <v/>
      </c>
      <c r="D3153" s="105" t="str">
        <f t="shared" ref="D3153:D3216" si="150">IF($H$10="","",IF($V$39&lt;&gt;"断熱等","－",IF(AND(COUNTIF($V$35,"*樹脂スペーサー*")&gt;0,OR(M3153="空気",F3153="一般",F3153="一般ＰＧ")),"－",IF(AND($V$36&lt;&gt;R3153,$W$36&lt;&gt;R3153),"－",IF(MID($H$10,10,1)="Z",IF(N3153&lt;=0.65,"○","－"),IF($V$37&gt;=O3153,"○","－"))))))</f>
        <v/>
      </c>
      <c r="E3153" s="106" t="s">
        <v>2406</v>
      </c>
      <c r="F3153" s="106" t="s">
        <v>2906</v>
      </c>
      <c r="G3153" s="106" t="s">
        <v>2442</v>
      </c>
      <c r="H3153" s="106" t="s">
        <v>2443</v>
      </c>
      <c r="I3153" s="106">
        <v>15</v>
      </c>
      <c r="J3153" s="106"/>
      <c r="K3153" s="106"/>
      <c r="L3153" s="106" t="s">
        <v>802</v>
      </c>
      <c r="M3153" s="106" t="s">
        <v>3522</v>
      </c>
      <c r="N3153" s="106">
        <v>0.39</v>
      </c>
      <c r="O3153" s="106">
        <v>1.4</v>
      </c>
      <c r="P3153" s="106" t="s">
        <v>2511</v>
      </c>
      <c r="Q3153" s="107" t="s">
        <v>3936</v>
      </c>
      <c r="R3153" s="107" t="s">
        <v>12</v>
      </c>
    </row>
    <row r="3154" spans="2:18" ht="20.100000000000001" customHeight="1" x14ac:dyDescent="0.4">
      <c r="B3154" s="105" t="str">
        <f t="shared" si="148"/>
        <v/>
      </c>
      <c r="C3154" s="105" t="str">
        <f t="shared" si="149"/>
        <v/>
      </c>
      <c r="D3154" s="105" t="str">
        <f t="shared" si="150"/>
        <v/>
      </c>
      <c r="E3154" s="106" t="s">
        <v>2406</v>
      </c>
      <c r="F3154" s="106" t="s">
        <v>2906</v>
      </c>
      <c r="G3154" s="106" t="s">
        <v>697</v>
      </c>
      <c r="H3154" s="106" t="s">
        <v>799</v>
      </c>
      <c r="I3154" s="106">
        <v>16</v>
      </c>
      <c r="J3154" s="106"/>
      <c r="K3154" s="106"/>
      <c r="L3154" s="106" t="s">
        <v>707</v>
      </c>
      <c r="M3154" s="106" t="s">
        <v>3522</v>
      </c>
      <c r="N3154" s="106">
        <v>0.37</v>
      </c>
      <c r="O3154" s="106">
        <v>1.4</v>
      </c>
      <c r="P3154" s="106" t="s">
        <v>2511</v>
      </c>
      <c r="Q3154" s="107" t="s">
        <v>3937</v>
      </c>
      <c r="R3154" s="107" t="s">
        <v>12</v>
      </c>
    </row>
    <row r="3155" spans="2:18" ht="20.100000000000001" customHeight="1" x14ac:dyDescent="0.4">
      <c r="B3155" s="105" t="str">
        <f t="shared" si="148"/>
        <v/>
      </c>
      <c r="C3155" s="105" t="str">
        <f t="shared" si="149"/>
        <v/>
      </c>
      <c r="D3155" s="105" t="str">
        <f t="shared" si="150"/>
        <v/>
      </c>
      <c r="E3155" s="106" t="s">
        <v>2406</v>
      </c>
      <c r="F3155" s="106" t="s">
        <v>2906</v>
      </c>
      <c r="G3155" s="106" t="s">
        <v>697</v>
      </c>
      <c r="H3155" s="106" t="s">
        <v>799</v>
      </c>
      <c r="I3155" s="106">
        <v>16</v>
      </c>
      <c r="J3155" s="106"/>
      <c r="K3155" s="106"/>
      <c r="L3155" s="106" t="s">
        <v>1817</v>
      </c>
      <c r="M3155" s="106" t="s">
        <v>3522</v>
      </c>
      <c r="N3155" s="106">
        <v>0.37</v>
      </c>
      <c r="O3155" s="106">
        <v>1.4</v>
      </c>
      <c r="P3155" s="106" t="s">
        <v>2511</v>
      </c>
      <c r="Q3155" s="107" t="s">
        <v>3938</v>
      </c>
      <c r="R3155" s="107" t="s">
        <v>12</v>
      </c>
    </row>
    <row r="3156" spans="2:18" ht="20.100000000000001" customHeight="1" x14ac:dyDescent="0.4">
      <c r="B3156" s="105" t="str">
        <f t="shared" si="148"/>
        <v/>
      </c>
      <c r="C3156" s="105" t="str">
        <f t="shared" si="149"/>
        <v/>
      </c>
      <c r="D3156" s="105" t="str">
        <f t="shared" si="150"/>
        <v/>
      </c>
      <c r="E3156" s="106" t="s">
        <v>2406</v>
      </c>
      <c r="F3156" s="106" t="s">
        <v>2906</v>
      </c>
      <c r="G3156" s="106" t="s">
        <v>697</v>
      </c>
      <c r="H3156" s="106" t="s">
        <v>802</v>
      </c>
      <c r="I3156" s="106">
        <v>16</v>
      </c>
      <c r="J3156" s="106"/>
      <c r="K3156" s="106"/>
      <c r="L3156" s="106" t="s">
        <v>1817</v>
      </c>
      <c r="M3156" s="106" t="s">
        <v>3522</v>
      </c>
      <c r="N3156" s="106">
        <v>0.37</v>
      </c>
      <c r="O3156" s="106">
        <v>1.4</v>
      </c>
      <c r="P3156" s="106" t="s">
        <v>2511</v>
      </c>
      <c r="Q3156" s="107" t="s">
        <v>3939</v>
      </c>
      <c r="R3156" s="107" t="s">
        <v>12</v>
      </c>
    </row>
    <row r="3157" spans="2:18" ht="20.100000000000001" customHeight="1" x14ac:dyDescent="0.4">
      <c r="B3157" s="105" t="str">
        <f t="shared" si="148"/>
        <v/>
      </c>
      <c r="C3157" s="105" t="str">
        <f t="shared" si="149"/>
        <v/>
      </c>
      <c r="D3157" s="105" t="str">
        <f t="shared" si="150"/>
        <v/>
      </c>
      <c r="E3157" s="106" t="s">
        <v>2406</v>
      </c>
      <c r="F3157" s="106" t="s">
        <v>2906</v>
      </c>
      <c r="G3157" s="106" t="s">
        <v>710</v>
      </c>
      <c r="H3157" s="106" t="s">
        <v>799</v>
      </c>
      <c r="I3157" s="106">
        <v>16</v>
      </c>
      <c r="J3157" s="106"/>
      <c r="K3157" s="106"/>
      <c r="L3157" s="106" t="s">
        <v>711</v>
      </c>
      <c r="M3157" s="106" t="s">
        <v>3522</v>
      </c>
      <c r="N3157" s="106">
        <v>0.37</v>
      </c>
      <c r="O3157" s="106">
        <v>1.4</v>
      </c>
      <c r="P3157" s="106" t="s">
        <v>2511</v>
      </c>
      <c r="Q3157" s="107" t="s">
        <v>3940</v>
      </c>
      <c r="R3157" s="107" t="s">
        <v>12</v>
      </c>
    </row>
    <row r="3158" spans="2:18" ht="20.100000000000001" customHeight="1" x14ac:dyDescent="0.4">
      <c r="B3158" s="105" t="str">
        <f t="shared" si="148"/>
        <v/>
      </c>
      <c r="C3158" s="105" t="str">
        <f t="shared" si="149"/>
        <v/>
      </c>
      <c r="D3158" s="105" t="str">
        <f t="shared" si="150"/>
        <v/>
      </c>
      <c r="E3158" s="106" t="s">
        <v>2406</v>
      </c>
      <c r="F3158" s="106" t="s">
        <v>2906</v>
      </c>
      <c r="G3158" s="106" t="s">
        <v>710</v>
      </c>
      <c r="H3158" s="106" t="s">
        <v>802</v>
      </c>
      <c r="I3158" s="106">
        <v>16</v>
      </c>
      <c r="J3158" s="106"/>
      <c r="K3158" s="106"/>
      <c r="L3158" s="106" t="s">
        <v>711</v>
      </c>
      <c r="M3158" s="106" t="s">
        <v>3522</v>
      </c>
      <c r="N3158" s="106">
        <v>0.37</v>
      </c>
      <c r="O3158" s="106">
        <v>1.4</v>
      </c>
      <c r="P3158" s="106" t="s">
        <v>2511</v>
      </c>
      <c r="Q3158" s="107" t="s">
        <v>3941</v>
      </c>
      <c r="R3158" s="107" t="s">
        <v>12</v>
      </c>
    </row>
    <row r="3159" spans="2:18" ht="20.100000000000001" customHeight="1" x14ac:dyDescent="0.4">
      <c r="B3159" s="105" t="str">
        <f t="shared" si="148"/>
        <v/>
      </c>
      <c r="C3159" s="105" t="str">
        <f t="shared" si="149"/>
        <v/>
      </c>
      <c r="D3159" s="105" t="str">
        <f t="shared" si="150"/>
        <v/>
      </c>
      <c r="E3159" s="106" t="s">
        <v>2406</v>
      </c>
      <c r="F3159" s="106" t="s">
        <v>2906</v>
      </c>
      <c r="G3159" s="106" t="s">
        <v>721</v>
      </c>
      <c r="H3159" s="106" t="s">
        <v>799</v>
      </c>
      <c r="I3159" s="106">
        <v>16</v>
      </c>
      <c r="J3159" s="106"/>
      <c r="K3159" s="106"/>
      <c r="L3159" s="106" t="s">
        <v>722</v>
      </c>
      <c r="M3159" s="106" t="s">
        <v>3522</v>
      </c>
      <c r="N3159" s="106">
        <v>0.37</v>
      </c>
      <c r="O3159" s="106">
        <v>1.4</v>
      </c>
      <c r="P3159" s="106" t="s">
        <v>2511</v>
      </c>
      <c r="Q3159" s="107" t="s">
        <v>3942</v>
      </c>
      <c r="R3159" s="107" t="s">
        <v>12</v>
      </c>
    </row>
    <row r="3160" spans="2:18" ht="20.100000000000001" customHeight="1" x14ac:dyDescent="0.4">
      <c r="B3160" s="105" t="str">
        <f t="shared" si="148"/>
        <v/>
      </c>
      <c r="C3160" s="105" t="str">
        <f t="shared" si="149"/>
        <v/>
      </c>
      <c r="D3160" s="105" t="str">
        <f t="shared" si="150"/>
        <v/>
      </c>
      <c r="E3160" s="106" t="s">
        <v>2406</v>
      </c>
      <c r="F3160" s="106" t="s">
        <v>2906</v>
      </c>
      <c r="G3160" s="106" t="s">
        <v>721</v>
      </c>
      <c r="H3160" s="106" t="s">
        <v>802</v>
      </c>
      <c r="I3160" s="106">
        <v>16</v>
      </c>
      <c r="J3160" s="106"/>
      <c r="K3160" s="106"/>
      <c r="L3160" s="106" t="s">
        <v>722</v>
      </c>
      <c r="M3160" s="106" t="s">
        <v>3522</v>
      </c>
      <c r="N3160" s="106">
        <v>0.37</v>
      </c>
      <c r="O3160" s="106">
        <v>1.4</v>
      </c>
      <c r="P3160" s="106" t="s">
        <v>2511</v>
      </c>
      <c r="Q3160" s="107" t="s">
        <v>3943</v>
      </c>
      <c r="R3160" s="107" t="s">
        <v>12</v>
      </c>
    </row>
    <row r="3161" spans="2:18" ht="20.100000000000001" customHeight="1" x14ac:dyDescent="0.4">
      <c r="B3161" s="105" t="str">
        <f t="shared" si="148"/>
        <v/>
      </c>
      <c r="C3161" s="105" t="str">
        <f t="shared" si="149"/>
        <v/>
      </c>
      <c r="D3161" s="105" t="str">
        <f t="shared" si="150"/>
        <v/>
      </c>
      <c r="E3161" s="106" t="s">
        <v>2406</v>
      </c>
      <c r="F3161" s="106" t="s">
        <v>2906</v>
      </c>
      <c r="G3161" s="106" t="s">
        <v>773</v>
      </c>
      <c r="H3161" s="106" t="s">
        <v>799</v>
      </c>
      <c r="I3161" s="106">
        <v>16</v>
      </c>
      <c r="J3161" s="106"/>
      <c r="K3161" s="106"/>
      <c r="L3161" s="106" t="s">
        <v>774</v>
      </c>
      <c r="M3161" s="106" t="s">
        <v>3522</v>
      </c>
      <c r="N3161" s="106">
        <v>0.37</v>
      </c>
      <c r="O3161" s="106">
        <v>1.4</v>
      </c>
      <c r="P3161" s="106" t="s">
        <v>2511</v>
      </c>
      <c r="Q3161" s="107" t="s">
        <v>3944</v>
      </c>
      <c r="R3161" s="107" t="s">
        <v>12</v>
      </c>
    </row>
    <row r="3162" spans="2:18" ht="20.100000000000001" customHeight="1" x14ac:dyDescent="0.4">
      <c r="B3162" s="105" t="str">
        <f t="shared" si="148"/>
        <v/>
      </c>
      <c r="C3162" s="105" t="str">
        <f t="shared" si="149"/>
        <v/>
      </c>
      <c r="D3162" s="105" t="str">
        <f t="shared" si="150"/>
        <v/>
      </c>
      <c r="E3162" s="106" t="s">
        <v>2406</v>
      </c>
      <c r="F3162" s="106" t="s">
        <v>2906</v>
      </c>
      <c r="G3162" s="106" t="s">
        <v>773</v>
      </c>
      <c r="H3162" s="106" t="s">
        <v>802</v>
      </c>
      <c r="I3162" s="106">
        <v>15</v>
      </c>
      <c r="J3162" s="106"/>
      <c r="K3162" s="106"/>
      <c r="L3162" s="106" t="s">
        <v>774</v>
      </c>
      <c r="M3162" s="106" t="s">
        <v>3522</v>
      </c>
      <c r="N3162" s="106">
        <v>0.36</v>
      </c>
      <c r="O3162" s="106">
        <v>1.4</v>
      </c>
      <c r="P3162" s="106" t="s">
        <v>2511</v>
      </c>
      <c r="Q3162" s="107" t="s">
        <v>3945</v>
      </c>
      <c r="R3162" s="107" t="s">
        <v>12</v>
      </c>
    </row>
    <row r="3163" spans="2:18" ht="20.100000000000001" customHeight="1" x14ac:dyDescent="0.4">
      <c r="B3163" s="105" t="str">
        <f t="shared" si="148"/>
        <v/>
      </c>
      <c r="C3163" s="105" t="str">
        <f t="shared" si="149"/>
        <v/>
      </c>
      <c r="D3163" s="105" t="str">
        <f t="shared" si="150"/>
        <v/>
      </c>
      <c r="E3163" s="106" t="s">
        <v>2406</v>
      </c>
      <c r="F3163" s="106" t="s">
        <v>2906</v>
      </c>
      <c r="G3163" s="106" t="s">
        <v>773</v>
      </c>
      <c r="H3163" s="106" t="s">
        <v>799</v>
      </c>
      <c r="I3163" s="106">
        <v>15</v>
      </c>
      <c r="J3163" s="106"/>
      <c r="K3163" s="106"/>
      <c r="L3163" s="106" t="s">
        <v>1266</v>
      </c>
      <c r="M3163" s="106" t="s">
        <v>3522</v>
      </c>
      <c r="N3163" s="106">
        <v>0.37</v>
      </c>
      <c r="O3163" s="106">
        <v>1.4</v>
      </c>
      <c r="P3163" s="106" t="s">
        <v>2511</v>
      </c>
      <c r="Q3163" s="107" t="s">
        <v>3946</v>
      </c>
      <c r="R3163" s="107" t="s">
        <v>12</v>
      </c>
    </row>
    <row r="3164" spans="2:18" ht="20.100000000000001" customHeight="1" x14ac:dyDescent="0.4">
      <c r="B3164" s="105" t="str">
        <f t="shared" si="148"/>
        <v/>
      </c>
      <c r="C3164" s="105" t="str">
        <f t="shared" si="149"/>
        <v/>
      </c>
      <c r="D3164" s="105" t="str">
        <f t="shared" si="150"/>
        <v/>
      </c>
      <c r="E3164" s="106" t="s">
        <v>2406</v>
      </c>
      <c r="F3164" s="106" t="s">
        <v>2906</v>
      </c>
      <c r="G3164" s="106" t="s">
        <v>778</v>
      </c>
      <c r="H3164" s="106" t="s">
        <v>799</v>
      </c>
      <c r="I3164" s="106">
        <v>16</v>
      </c>
      <c r="J3164" s="106"/>
      <c r="K3164" s="106"/>
      <c r="L3164" s="106" t="s">
        <v>779</v>
      </c>
      <c r="M3164" s="106" t="s">
        <v>3522</v>
      </c>
      <c r="N3164" s="106">
        <v>0.37</v>
      </c>
      <c r="O3164" s="106">
        <v>1.4</v>
      </c>
      <c r="P3164" s="106" t="s">
        <v>2511</v>
      </c>
      <c r="Q3164" s="107" t="s">
        <v>3947</v>
      </c>
      <c r="R3164" s="107" t="s">
        <v>12</v>
      </c>
    </row>
    <row r="3165" spans="2:18" ht="20.100000000000001" customHeight="1" x14ac:dyDescent="0.4">
      <c r="B3165" s="105" t="str">
        <f t="shared" si="148"/>
        <v/>
      </c>
      <c r="C3165" s="105" t="str">
        <f t="shared" si="149"/>
        <v/>
      </c>
      <c r="D3165" s="105" t="str">
        <f t="shared" si="150"/>
        <v/>
      </c>
      <c r="E3165" s="106" t="s">
        <v>2406</v>
      </c>
      <c r="F3165" s="106" t="s">
        <v>2906</v>
      </c>
      <c r="G3165" s="106" t="s">
        <v>778</v>
      </c>
      <c r="H3165" s="106" t="s">
        <v>802</v>
      </c>
      <c r="I3165" s="106">
        <v>15</v>
      </c>
      <c r="J3165" s="106"/>
      <c r="K3165" s="106"/>
      <c r="L3165" s="106" t="s">
        <v>779</v>
      </c>
      <c r="M3165" s="106" t="s">
        <v>3522</v>
      </c>
      <c r="N3165" s="106">
        <v>0.36</v>
      </c>
      <c r="O3165" s="106">
        <v>1.4</v>
      </c>
      <c r="P3165" s="106" t="s">
        <v>2511</v>
      </c>
      <c r="Q3165" s="107" t="s">
        <v>3948</v>
      </c>
      <c r="R3165" s="107" t="s">
        <v>12</v>
      </c>
    </row>
    <row r="3166" spans="2:18" ht="20.100000000000001" customHeight="1" x14ac:dyDescent="0.4">
      <c r="B3166" s="105" t="str">
        <f t="shared" si="148"/>
        <v/>
      </c>
      <c r="C3166" s="105" t="str">
        <f t="shared" si="149"/>
        <v/>
      </c>
      <c r="D3166" s="105" t="str">
        <f t="shared" si="150"/>
        <v/>
      </c>
      <c r="E3166" s="106" t="s">
        <v>2406</v>
      </c>
      <c r="F3166" s="106" t="s">
        <v>2906</v>
      </c>
      <c r="G3166" s="106" t="s">
        <v>778</v>
      </c>
      <c r="H3166" s="106" t="s">
        <v>799</v>
      </c>
      <c r="I3166" s="106">
        <v>15</v>
      </c>
      <c r="J3166" s="106"/>
      <c r="K3166" s="106"/>
      <c r="L3166" s="106" t="s">
        <v>1269</v>
      </c>
      <c r="M3166" s="106" t="s">
        <v>3522</v>
      </c>
      <c r="N3166" s="106">
        <v>0.37</v>
      </c>
      <c r="O3166" s="106">
        <v>1.4</v>
      </c>
      <c r="P3166" s="106" t="s">
        <v>2511</v>
      </c>
      <c r="Q3166" s="107" t="s">
        <v>3949</v>
      </c>
      <c r="R3166" s="107" t="s">
        <v>12</v>
      </c>
    </row>
    <row r="3167" spans="2:18" ht="20.100000000000001" customHeight="1" x14ac:dyDescent="0.4">
      <c r="B3167" s="105" t="str">
        <f t="shared" si="148"/>
        <v/>
      </c>
      <c r="C3167" s="105" t="str">
        <f t="shared" si="149"/>
        <v/>
      </c>
      <c r="D3167" s="105" t="str">
        <f t="shared" si="150"/>
        <v/>
      </c>
      <c r="E3167" s="106" t="s">
        <v>2406</v>
      </c>
      <c r="F3167" s="106" t="s">
        <v>2906</v>
      </c>
      <c r="G3167" s="106" t="s">
        <v>782</v>
      </c>
      <c r="H3167" s="106" t="s">
        <v>799</v>
      </c>
      <c r="I3167" s="106">
        <v>16</v>
      </c>
      <c r="J3167" s="106"/>
      <c r="K3167" s="106"/>
      <c r="L3167" s="106" t="s">
        <v>783</v>
      </c>
      <c r="M3167" s="106" t="s">
        <v>3522</v>
      </c>
      <c r="N3167" s="106">
        <v>0.34</v>
      </c>
      <c r="O3167" s="106">
        <v>1.4</v>
      </c>
      <c r="P3167" s="106" t="s">
        <v>2511</v>
      </c>
      <c r="Q3167" s="107" t="s">
        <v>3950</v>
      </c>
      <c r="R3167" s="107" t="s">
        <v>12</v>
      </c>
    </row>
    <row r="3168" spans="2:18" ht="20.100000000000001" customHeight="1" x14ac:dyDescent="0.4">
      <c r="B3168" s="105" t="str">
        <f t="shared" si="148"/>
        <v/>
      </c>
      <c r="C3168" s="105" t="str">
        <f t="shared" si="149"/>
        <v/>
      </c>
      <c r="D3168" s="105" t="str">
        <f t="shared" si="150"/>
        <v/>
      </c>
      <c r="E3168" s="106" t="s">
        <v>2406</v>
      </c>
      <c r="F3168" s="106" t="s">
        <v>2906</v>
      </c>
      <c r="G3168" s="106" t="s">
        <v>782</v>
      </c>
      <c r="H3168" s="106" t="s">
        <v>802</v>
      </c>
      <c r="I3168" s="106">
        <v>15</v>
      </c>
      <c r="J3168" s="106"/>
      <c r="K3168" s="106"/>
      <c r="L3168" s="106" t="s">
        <v>783</v>
      </c>
      <c r="M3168" s="106" t="s">
        <v>3522</v>
      </c>
      <c r="N3168" s="106">
        <v>0.34</v>
      </c>
      <c r="O3168" s="106">
        <v>1.4</v>
      </c>
      <c r="P3168" s="106" t="s">
        <v>2511</v>
      </c>
      <c r="Q3168" s="107" t="s">
        <v>3951</v>
      </c>
      <c r="R3168" s="107" t="s">
        <v>12</v>
      </c>
    </row>
    <row r="3169" spans="2:18" ht="20.100000000000001" customHeight="1" x14ac:dyDescent="0.4">
      <c r="B3169" s="105" t="str">
        <f t="shared" si="148"/>
        <v/>
      </c>
      <c r="C3169" s="105" t="str">
        <f t="shared" si="149"/>
        <v/>
      </c>
      <c r="D3169" s="105" t="str">
        <f t="shared" si="150"/>
        <v/>
      </c>
      <c r="E3169" s="106" t="s">
        <v>2406</v>
      </c>
      <c r="F3169" s="106" t="s">
        <v>2906</v>
      </c>
      <c r="G3169" s="106" t="s">
        <v>2437</v>
      </c>
      <c r="H3169" s="106" t="s">
        <v>799</v>
      </c>
      <c r="I3169" s="106">
        <v>16</v>
      </c>
      <c r="J3169" s="106"/>
      <c r="K3169" s="106"/>
      <c r="L3169" s="106" t="s">
        <v>2438</v>
      </c>
      <c r="M3169" s="106" t="s">
        <v>3522</v>
      </c>
      <c r="N3169" s="106">
        <v>0.36</v>
      </c>
      <c r="O3169" s="106">
        <v>1.4</v>
      </c>
      <c r="P3169" s="106" t="s">
        <v>2511</v>
      </c>
      <c r="Q3169" s="107" t="s">
        <v>3952</v>
      </c>
      <c r="R3169" s="107" t="s">
        <v>12</v>
      </c>
    </row>
    <row r="3170" spans="2:18" ht="20.100000000000001" customHeight="1" x14ac:dyDescent="0.4">
      <c r="B3170" s="105" t="str">
        <f t="shared" si="148"/>
        <v/>
      </c>
      <c r="C3170" s="105" t="str">
        <f t="shared" si="149"/>
        <v/>
      </c>
      <c r="D3170" s="105" t="str">
        <f t="shared" si="150"/>
        <v/>
      </c>
      <c r="E3170" s="106" t="s">
        <v>2406</v>
      </c>
      <c r="F3170" s="106" t="s">
        <v>2906</v>
      </c>
      <c r="G3170" s="106" t="s">
        <v>2437</v>
      </c>
      <c r="H3170" s="106" t="s">
        <v>802</v>
      </c>
      <c r="I3170" s="106">
        <v>15</v>
      </c>
      <c r="J3170" s="106"/>
      <c r="K3170" s="106"/>
      <c r="L3170" s="106" t="s">
        <v>2438</v>
      </c>
      <c r="M3170" s="106" t="s">
        <v>3522</v>
      </c>
      <c r="N3170" s="106">
        <v>0.36</v>
      </c>
      <c r="O3170" s="106">
        <v>1.4</v>
      </c>
      <c r="P3170" s="106" t="s">
        <v>2511</v>
      </c>
      <c r="Q3170" s="107" t="s">
        <v>3953</v>
      </c>
      <c r="R3170" s="107" t="s">
        <v>12</v>
      </c>
    </row>
    <row r="3171" spans="2:18" ht="20.100000000000001" customHeight="1" x14ac:dyDescent="0.4">
      <c r="B3171" s="105" t="str">
        <f t="shared" si="148"/>
        <v/>
      </c>
      <c r="C3171" s="105" t="str">
        <f t="shared" si="149"/>
        <v/>
      </c>
      <c r="D3171" s="105" t="str">
        <f t="shared" si="150"/>
        <v/>
      </c>
      <c r="E3171" s="106" t="s">
        <v>2406</v>
      </c>
      <c r="F3171" s="106" t="s">
        <v>2906</v>
      </c>
      <c r="G3171" s="106" t="s">
        <v>2442</v>
      </c>
      <c r="H3171" s="106" t="s">
        <v>799</v>
      </c>
      <c r="I3171" s="106">
        <v>16</v>
      </c>
      <c r="J3171" s="106"/>
      <c r="K3171" s="106"/>
      <c r="L3171" s="106" t="s">
        <v>2443</v>
      </c>
      <c r="M3171" s="106" t="s">
        <v>3522</v>
      </c>
      <c r="N3171" s="106">
        <v>0.36</v>
      </c>
      <c r="O3171" s="106">
        <v>1.4</v>
      </c>
      <c r="P3171" s="106" t="s">
        <v>2511</v>
      </c>
      <c r="Q3171" s="107" t="s">
        <v>3954</v>
      </c>
      <c r="R3171" s="107" t="s">
        <v>12</v>
      </c>
    </row>
    <row r="3172" spans="2:18" ht="20.100000000000001" customHeight="1" x14ac:dyDescent="0.4">
      <c r="B3172" s="105" t="str">
        <f t="shared" si="148"/>
        <v/>
      </c>
      <c r="C3172" s="105" t="str">
        <f t="shared" si="149"/>
        <v/>
      </c>
      <c r="D3172" s="105" t="str">
        <f t="shared" si="150"/>
        <v/>
      </c>
      <c r="E3172" s="106" t="s">
        <v>2406</v>
      </c>
      <c r="F3172" s="106" t="s">
        <v>2906</v>
      </c>
      <c r="G3172" s="106" t="s">
        <v>2442</v>
      </c>
      <c r="H3172" s="106" t="s">
        <v>802</v>
      </c>
      <c r="I3172" s="106">
        <v>15</v>
      </c>
      <c r="J3172" s="106"/>
      <c r="K3172" s="106"/>
      <c r="L3172" s="106" t="s">
        <v>2443</v>
      </c>
      <c r="M3172" s="106" t="s">
        <v>3522</v>
      </c>
      <c r="N3172" s="106">
        <v>0.36</v>
      </c>
      <c r="O3172" s="106">
        <v>1.4</v>
      </c>
      <c r="P3172" s="106" t="s">
        <v>2511</v>
      </c>
      <c r="Q3172" s="107" t="s">
        <v>3955</v>
      </c>
      <c r="R3172" s="107" t="s">
        <v>12</v>
      </c>
    </row>
    <row r="3173" spans="2:18" ht="20.100000000000001" customHeight="1" x14ac:dyDescent="0.4">
      <c r="B3173" s="105" t="str">
        <f t="shared" si="148"/>
        <v/>
      </c>
      <c r="C3173" s="105" t="str">
        <f t="shared" si="149"/>
        <v/>
      </c>
      <c r="D3173" s="105" t="str">
        <f t="shared" si="150"/>
        <v/>
      </c>
      <c r="E3173" s="106" t="s">
        <v>2406</v>
      </c>
      <c r="F3173" s="106" t="s">
        <v>2829</v>
      </c>
      <c r="G3173" s="106" t="s">
        <v>710</v>
      </c>
      <c r="H3173" s="106" t="s">
        <v>711</v>
      </c>
      <c r="I3173" s="106">
        <v>11</v>
      </c>
      <c r="J3173" s="106"/>
      <c r="K3173" s="106"/>
      <c r="L3173" s="106" t="s">
        <v>729</v>
      </c>
      <c r="M3173" s="106" t="s">
        <v>924</v>
      </c>
      <c r="N3173" s="106">
        <v>0.57999999999999996</v>
      </c>
      <c r="O3173" s="106">
        <v>1.4</v>
      </c>
      <c r="P3173" s="106" t="s">
        <v>3355</v>
      </c>
      <c r="Q3173" s="107" t="s">
        <v>3956</v>
      </c>
      <c r="R3173" s="107" t="s">
        <v>253</v>
      </c>
    </row>
    <row r="3174" spans="2:18" ht="20.100000000000001" customHeight="1" x14ac:dyDescent="0.4">
      <c r="B3174" s="105" t="str">
        <f t="shared" si="148"/>
        <v/>
      </c>
      <c r="C3174" s="105" t="str">
        <f t="shared" si="149"/>
        <v/>
      </c>
      <c r="D3174" s="105" t="str">
        <f t="shared" si="150"/>
        <v/>
      </c>
      <c r="E3174" s="106" t="s">
        <v>2406</v>
      </c>
      <c r="F3174" s="106" t="s">
        <v>2829</v>
      </c>
      <c r="G3174" s="106" t="s">
        <v>2477</v>
      </c>
      <c r="H3174" s="106" t="s">
        <v>729</v>
      </c>
      <c r="I3174" s="106">
        <v>11</v>
      </c>
      <c r="J3174" s="106"/>
      <c r="K3174" s="106"/>
      <c r="L3174" s="106" t="s">
        <v>2478</v>
      </c>
      <c r="M3174" s="106" t="s">
        <v>924</v>
      </c>
      <c r="N3174" s="106">
        <v>0.54</v>
      </c>
      <c r="O3174" s="106">
        <v>1.4</v>
      </c>
      <c r="P3174" s="106" t="s">
        <v>3957</v>
      </c>
      <c r="Q3174" s="107" t="s">
        <v>3958</v>
      </c>
      <c r="R3174" s="107" t="s">
        <v>253</v>
      </c>
    </row>
    <row r="3175" spans="2:18" ht="20.100000000000001" customHeight="1" x14ac:dyDescent="0.4">
      <c r="B3175" s="105" t="str">
        <f t="shared" si="148"/>
        <v/>
      </c>
      <c r="C3175" s="105" t="str">
        <f t="shared" si="149"/>
        <v/>
      </c>
      <c r="D3175" s="105" t="str">
        <f t="shared" si="150"/>
        <v/>
      </c>
      <c r="E3175" s="106" t="s">
        <v>2406</v>
      </c>
      <c r="F3175" s="106" t="s">
        <v>2829</v>
      </c>
      <c r="G3175" s="106" t="s">
        <v>2482</v>
      </c>
      <c r="H3175" s="106" t="s">
        <v>729</v>
      </c>
      <c r="I3175" s="106">
        <v>11</v>
      </c>
      <c r="J3175" s="106"/>
      <c r="K3175" s="106"/>
      <c r="L3175" s="106" t="s">
        <v>2483</v>
      </c>
      <c r="M3175" s="106" t="s">
        <v>924</v>
      </c>
      <c r="N3175" s="106">
        <v>0.54</v>
      </c>
      <c r="O3175" s="106">
        <v>1.4</v>
      </c>
      <c r="P3175" s="106" t="s">
        <v>3957</v>
      </c>
      <c r="Q3175" s="107" t="s">
        <v>3959</v>
      </c>
      <c r="R3175" s="107" t="s">
        <v>253</v>
      </c>
    </row>
    <row r="3176" spans="2:18" ht="20.100000000000001" customHeight="1" x14ac:dyDescent="0.4">
      <c r="B3176" s="105" t="str">
        <f t="shared" si="148"/>
        <v/>
      </c>
      <c r="C3176" s="105" t="str">
        <f t="shared" si="149"/>
        <v/>
      </c>
      <c r="D3176" s="105" t="str">
        <f t="shared" si="150"/>
        <v/>
      </c>
      <c r="E3176" s="106" t="s">
        <v>2406</v>
      </c>
      <c r="F3176" s="106" t="s">
        <v>2829</v>
      </c>
      <c r="G3176" s="106" t="s">
        <v>710</v>
      </c>
      <c r="H3176" s="106" t="s">
        <v>729</v>
      </c>
      <c r="I3176" s="106">
        <v>11</v>
      </c>
      <c r="J3176" s="106"/>
      <c r="K3176" s="106"/>
      <c r="L3176" s="106" t="s">
        <v>711</v>
      </c>
      <c r="M3176" s="106" t="s">
        <v>924</v>
      </c>
      <c r="N3176" s="106">
        <v>0.54</v>
      </c>
      <c r="O3176" s="106">
        <v>1.4</v>
      </c>
      <c r="P3176" s="106" t="s">
        <v>714</v>
      </c>
      <c r="Q3176" s="107" t="s">
        <v>3960</v>
      </c>
      <c r="R3176" s="107" t="s">
        <v>253</v>
      </c>
    </row>
    <row r="3177" spans="2:18" ht="20.100000000000001" customHeight="1" x14ac:dyDescent="0.4">
      <c r="B3177" s="105" t="str">
        <f t="shared" si="148"/>
        <v/>
      </c>
      <c r="C3177" s="105" t="str">
        <f t="shared" si="149"/>
        <v/>
      </c>
      <c r="D3177" s="105" t="str">
        <f t="shared" si="150"/>
        <v/>
      </c>
      <c r="E3177" s="106" t="s">
        <v>2406</v>
      </c>
      <c r="F3177" s="106" t="s">
        <v>2407</v>
      </c>
      <c r="G3177" s="106" t="s">
        <v>697</v>
      </c>
      <c r="H3177" s="106" t="s">
        <v>1817</v>
      </c>
      <c r="I3177" s="106">
        <v>10</v>
      </c>
      <c r="J3177" s="106"/>
      <c r="K3177" s="106"/>
      <c r="L3177" s="106" t="s">
        <v>698</v>
      </c>
      <c r="M3177" s="106" t="s">
        <v>924</v>
      </c>
      <c r="N3177" s="106">
        <v>0.45</v>
      </c>
      <c r="O3177" s="106">
        <v>1.4</v>
      </c>
      <c r="P3177" s="106" t="s">
        <v>714</v>
      </c>
      <c r="Q3177" s="107" t="s">
        <v>3961</v>
      </c>
      <c r="R3177" s="107" t="s">
        <v>253</v>
      </c>
    </row>
    <row r="3178" spans="2:18" ht="20.100000000000001" customHeight="1" x14ac:dyDescent="0.4">
      <c r="B3178" s="105" t="str">
        <f t="shared" si="148"/>
        <v/>
      </c>
      <c r="C3178" s="105" t="str">
        <f t="shared" si="149"/>
        <v/>
      </c>
      <c r="D3178" s="105" t="str">
        <f t="shared" si="150"/>
        <v/>
      </c>
      <c r="E3178" s="106" t="s">
        <v>2406</v>
      </c>
      <c r="F3178" s="106" t="s">
        <v>2407</v>
      </c>
      <c r="G3178" s="106" t="s">
        <v>710</v>
      </c>
      <c r="H3178" s="106" t="s">
        <v>711</v>
      </c>
      <c r="I3178" s="106">
        <v>11</v>
      </c>
      <c r="J3178" s="106"/>
      <c r="K3178" s="106"/>
      <c r="L3178" s="106" t="s">
        <v>706</v>
      </c>
      <c r="M3178" s="106" t="s">
        <v>924</v>
      </c>
      <c r="N3178" s="106">
        <v>0.45</v>
      </c>
      <c r="O3178" s="106">
        <v>1.4</v>
      </c>
      <c r="P3178" s="106" t="s">
        <v>714</v>
      </c>
      <c r="Q3178" s="107" t="s">
        <v>3962</v>
      </c>
      <c r="R3178" s="107" t="s">
        <v>253</v>
      </c>
    </row>
    <row r="3179" spans="2:18" ht="20.100000000000001" customHeight="1" x14ac:dyDescent="0.4">
      <c r="B3179" s="105" t="str">
        <f t="shared" si="148"/>
        <v/>
      </c>
      <c r="C3179" s="105" t="str">
        <f t="shared" si="149"/>
        <v/>
      </c>
      <c r="D3179" s="105" t="str">
        <f t="shared" si="150"/>
        <v/>
      </c>
      <c r="E3179" s="106" t="s">
        <v>2406</v>
      </c>
      <c r="F3179" s="106" t="s">
        <v>2407</v>
      </c>
      <c r="G3179" s="106" t="s">
        <v>710</v>
      </c>
      <c r="H3179" s="106" t="s">
        <v>711</v>
      </c>
      <c r="I3179" s="106">
        <v>10</v>
      </c>
      <c r="J3179" s="106"/>
      <c r="K3179" s="106"/>
      <c r="L3179" s="106" t="s">
        <v>698</v>
      </c>
      <c r="M3179" s="106" t="s">
        <v>924</v>
      </c>
      <c r="N3179" s="106">
        <v>0.45</v>
      </c>
      <c r="O3179" s="106">
        <v>1.4</v>
      </c>
      <c r="P3179" s="106" t="s">
        <v>714</v>
      </c>
      <c r="Q3179" s="107" t="s">
        <v>3963</v>
      </c>
      <c r="R3179" s="107" t="s">
        <v>253</v>
      </c>
    </row>
    <row r="3180" spans="2:18" ht="20.100000000000001" customHeight="1" x14ac:dyDescent="0.4">
      <c r="B3180" s="105" t="str">
        <f t="shared" si="148"/>
        <v/>
      </c>
      <c r="C3180" s="105" t="str">
        <f t="shared" si="149"/>
        <v/>
      </c>
      <c r="D3180" s="105" t="str">
        <f t="shared" si="150"/>
        <v/>
      </c>
      <c r="E3180" s="106" t="s">
        <v>2406</v>
      </c>
      <c r="F3180" s="106" t="s">
        <v>2407</v>
      </c>
      <c r="G3180" s="106" t="s">
        <v>721</v>
      </c>
      <c r="H3180" s="106" t="s">
        <v>722</v>
      </c>
      <c r="I3180" s="106">
        <v>10</v>
      </c>
      <c r="J3180" s="106"/>
      <c r="K3180" s="106"/>
      <c r="L3180" s="106" t="s">
        <v>706</v>
      </c>
      <c r="M3180" s="106" t="s">
        <v>924</v>
      </c>
      <c r="N3180" s="106">
        <v>0.45</v>
      </c>
      <c r="O3180" s="106">
        <v>1.4</v>
      </c>
      <c r="P3180" s="106" t="s">
        <v>714</v>
      </c>
      <c r="Q3180" s="107" t="s">
        <v>3964</v>
      </c>
      <c r="R3180" s="107" t="s">
        <v>253</v>
      </c>
    </row>
    <row r="3181" spans="2:18" ht="20.100000000000001" customHeight="1" x14ac:dyDescent="0.4">
      <c r="B3181" s="105" t="str">
        <f t="shared" si="148"/>
        <v/>
      </c>
      <c r="C3181" s="105" t="str">
        <f t="shared" si="149"/>
        <v/>
      </c>
      <c r="D3181" s="105" t="str">
        <f t="shared" si="150"/>
        <v/>
      </c>
      <c r="E3181" s="106" t="s">
        <v>2406</v>
      </c>
      <c r="F3181" s="106" t="s">
        <v>2447</v>
      </c>
      <c r="G3181" s="106" t="s">
        <v>697</v>
      </c>
      <c r="H3181" s="106" t="s">
        <v>698</v>
      </c>
      <c r="I3181" s="106">
        <v>10</v>
      </c>
      <c r="J3181" s="106"/>
      <c r="K3181" s="106"/>
      <c r="L3181" s="106" t="s">
        <v>1817</v>
      </c>
      <c r="M3181" s="106" t="s">
        <v>924</v>
      </c>
      <c r="N3181" s="106">
        <v>0.38</v>
      </c>
      <c r="O3181" s="106">
        <v>1.4</v>
      </c>
      <c r="P3181" s="106" t="s">
        <v>714</v>
      </c>
      <c r="Q3181" s="107" t="s">
        <v>3965</v>
      </c>
      <c r="R3181" s="107" t="s">
        <v>253</v>
      </c>
    </row>
    <row r="3182" spans="2:18" ht="20.100000000000001" customHeight="1" x14ac:dyDescent="0.4">
      <c r="B3182" s="105" t="str">
        <f t="shared" si="148"/>
        <v/>
      </c>
      <c r="C3182" s="105" t="str">
        <f t="shared" si="149"/>
        <v/>
      </c>
      <c r="D3182" s="105" t="str">
        <f t="shared" si="150"/>
        <v/>
      </c>
      <c r="E3182" s="106" t="s">
        <v>2406</v>
      </c>
      <c r="F3182" s="106" t="s">
        <v>2447</v>
      </c>
      <c r="G3182" s="106" t="s">
        <v>710</v>
      </c>
      <c r="H3182" s="106" t="s">
        <v>706</v>
      </c>
      <c r="I3182" s="106">
        <v>11</v>
      </c>
      <c r="J3182" s="106"/>
      <c r="K3182" s="106"/>
      <c r="L3182" s="106" t="s">
        <v>711</v>
      </c>
      <c r="M3182" s="106" t="s">
        <v>924</v>
      </c>
      <c r="N3182" s="106">
        <v>0.38</v>
      </c>
      <c r="O3182" s="106">
        <v>1.4</v>
      </c>
      <c r="P3182" s="106" t="s">
        <v>3355</v>
      </c>
      <c r="Q3182" s="107" t="s">
        <v>3966</v>
      </c>
      <c r="R3182" s="107" t="s">
        <v>253</v>
      </c>
    </row>
    <row r="3183" spans="2:18" ht="20.100000000000001" customHeight="1" x14ac:dyDescent="0.4">
      <c r="B3183" s="105" t="str">
        <f t="shared" si="148"/>
        <v/>
      </c>
      <c r="C3183" s="105" t="str">
        <f t="shared" si="149"/>
        <v/>
      </c>
      <c r="D3183" s="105" t="str">
        <f t="shared" si="150"/>
        <v/>
      </c>
      <c r="E3183" s="106" t="s">
        <v>2406</v>
      </c>
      <c r="F3183" s="106" t="s">
        <v>2447</v>
      </c>
      <c r="G3183" s="106" t="s">
        <v>710</v>
      </c>
      <c r="H3183" s="106" t="s">
        <v>698</v>
      </c>
      <c r="I3183" s="106">
        <v>10</v>
      </c>
      <c r="J3183" s="106"/>
      <c r="K3183" s="106"/>
      <c r="L3183" s="106" t="s">
        <v>711</v>
      </c>
      <c r="M3183" s="106" t="s">
        <v>924</v>
      </c>
      <c r="N3183" s="106">
        <v>0.38</v>
      </c>
      <c r="O3183" s="106">
        <v>1.4</v>
      </c>
      <c r="P3183" s="106" t="s">
        <v>714</v>
      </c>
      <c r="Q3183" s="107" t="s">
        <v>3967</v>
      </c>
      <c r="R3183" s="107" t="s">
        <v>253</v>
      </c>
    </row>
    <row r="3184" spans="2:18" ht="20.100000000000001" customHeight="1" x14ac:dyDescent="0.4">
      <c r="B3184" s="105" t="str">
        <f t="shared" si="148"/>
        <v/>
      </c>
      <c r="C3184" s="105" t="str">
        <f t="shared" si="149"/>
        <v/>
      </c>
      <c r="D3184" s="105" t="str">
        <f t="shared" si="150"/>
        <v/>
      </c>
      <c r="E3184" s="106" t="s">
        <v>2406</v>
      </c>
      <c r="F3184" s="106" t="s">
        <v>2447</v>
      </c>
      <c r="G3184" s="106" t="s">
        <v>721</v>
      </c>
      <c r="H3184" s="106" t="s">
        <v>706</v>
      </c>
      <c r="I3184" s="106">
        <v>10</v>
      </c>
      <c r="J3184" s="106"/>
      <c r="K3184" s="106"/>
      <c r="L3184" s="106" t="s">
        <v>722</v>
      </c>
      <c r="M3184" s="106" t="s">
        <v>924</v>
      </c>
      <c r="N3184" s="106">
        <v>0.38</v>
      </c>
      <c r="O3184" s="106">
        <v>1.4</v>
      </c>
      <c r="P3184" s="106" t="s">
        <v>3355</v>
      </c>
      <c r="Q3184" s="107" t="s">
        <v>3968</v>
      </c>
      <c r="R3184" s="107" t="s">
        <v>253</v>
      </c>
    </row>
    <row r="3185" spans="2:18" ht="20.100000000000001" customHeight="1" x14ac:dyDescent="0.4">
      <c r="B3185" s="105" t="str">
        <f t="shared" si="148"/>
        <v/>
      </c>
      <c r="C3185" s="105" t="str">
        <f t="shared" si="149"/>
        <v/>
      </c>
      <c r="D3185" s="105" t="str">
        <f t="shared" si="150"/>
        <v/>
      </c>
      <c r="E3185" s="106" t="s">
        <v>2406</v>
      </c>
      <c r="F3185" s="106" t="s">
        <v>2447</v>
      </c>
      <c r="G3185" s="106" t="s">
        <v>2477</v>
      </c>
      <c r="H3185" s="106" t="s">
        <v>706</v>
      </c>
      <c r="I3185" s="106">
        <v>11</v>
      </c>
      <c r="J3185" s="106"/>
      <c r="K3185" s="106"/>
      <c r="L3185" s="106" t="s">
        <v>2478</v>
      </c>
      <c r="M3185" s="106" t="s">
        <v>924</v>
      </c>
      <c r="N3185" s="106">
        <v>0.38</v>
      </c>
      <c r="O3185" s="106">
        <v>1.4</v>
      </c>
      <c r="P3185" s="106" t="s">
        <v>3957</v>
      </c>
      <c r="Q3185" s="107" t="s">
        <v>3969</v>
      </c>
      <c r="R3185" s="107" t="s">
        <v>253</v>
      </c>
    </row>
    <row r="3186" spans="2:18" ht="20.100000000000001" customHeight="1" x14ac:dyDescent="0.4">
      <c r="B3186" s="105" t="str">
        <f t="shared" si="148"/>
        <v/>
      </c>
      <c r="C3186" s="105" t="str">
        <f t="shared" si="149"/>
        <v/>
      </c>
      <c r="D3186" s="105" t="str">
        <f t="shared" si="150"/>
        <v/>
      </c>
      <c r="E3186" s="106" t="s">
        <v>2406</v>
      </c>
      <c r="F3186" s="106" t="s">
        <v>2447</v>
      </c>
      <c r="G3186" s="106" t="s">
        <v>2477</v>
      </c>
      <c r="H3186" s="106" t="s">
        <v>698</v>
      </c>
      <c r="I3186" s="106">
        <v>10</v>
      </c>
      <c r="J3186" s="106"/>
      <c r="K3186" s="106"/>
      <c r="L3186" s="106" t="s">
        <v>2478</v>
      </c>
      <c r="M3186" s="106" t="s">
        <v>924</v>
      </c>
      <c r="N3186" s="106">
        <v>0.38</v>
      </c>
      <c r="O3186" s="106">
        <v>1.4</v>
      </c>
      <c r="P3186" s="106" t="s">
        <v>714</v>
      </c>
      <c r="Q3186" s="107" t="s">
        <v>3970</v>
      </c>
      <c r="R3186" s="107" t="s">
        <v>253</v>
      </c>
    </row>
    <row r="3187" spans="2:18" ht="20.100000000000001" customHeight="1" x14ac:dyDescent="0.4">
      <c r="B3187" s="105" t="str">
        <f t="shared" si="148"/>
        <v/>
      </c>
      <c r="C3187" s="105" t="str">
        <f t="shared" si="149"/>
        <v/>
      </c>
      <c r="D3187" s="105" t="str">
        <f t="shared" si="150"/>
        <v/>
      </c>
      <c r="E3187" s="106" t="s">
        <v>2406</v>
      </c>
      <c r="F3187" s="106" t="s">
        <v>2447</v>
      </c>
      <c r="G3187" s="106" t="s">
        <v>2482</v>
      </c>
      <c r="H3187" s="106" t="s">
        <v>706</v>
      </c>
      <c r="I3187" s="106">
        <v>11</v>
      </c>
      <c r="J3187" s="106"/>
      <c r="K3187" s="106"/>
      <c r="L3187" s="106" t="s">
        <v>2483</v>
      </c>
      <c r="M3187" s="106" t="s">
        <v>924</v>
      </c>
      <c r="N3187" s="106">
        <v>0.38</v>
      </c>
      <c r="O3187" s="106">
        <v>1.4</v>
      </c>
      <c r="P3187" s="106" t="s">
        <v>3957</v>
      </c>
      <c r="Q3187" s="107" t="s">
        <v>3971</v>
      </c>
      <c r="R3187" s="107" t="s">
        <v>253</v>
      </c>
    </row>
    <row r="3188" spans="2:18" ht="20.100000000000001" customHeight="1" x14ac:dyDescent="0.4">
      <c r="B3188" s="105" t="str">
        <f t="shared" si="148"/>
        <v/>
      </c>
      <c r="C3188" s="105" t="str">
        <f t="shared" si="149"/>
        <v/>
      </c>
      <c r="D3188" s="105" t="str">
        <f t="shared" si="150"/>
        <v/>
      </c>
      <c r="E3188" s="106" t="s">
        <v>2406</v>
      </c>
      <c r="F3188" s="106" t="s">
        <v>2447</v>
      </c>
      <c r="G3188" s="106" t="s">
        <v>2482</v>
      </c>
      <c r="H3188" s="106" t="s">
        <v>698</v>
      </c>
      <c r="I3188" s="106">
        <v>10</v>
      </c>
      <c r="J3188" s="106"/>
      <c r="K3188" s="106"/>
      <c r="L3188" s="106" t="s">
        <v>2483</v>
      </c>
      <c r="M3188" s="106" t="s">
        <v>924</v>
      </c>
      <c r="N3188" s="106">
        <v>0.38</v>
      </c>
      <c r="O3188" s="106">
        <v>1.4</v>
      </c>
      <c r="P3188" s="106" t="s">
        <v>714</v>
      </c>
      <c r="Q3188" s="107" t="s">
        <v>3972</v>
      </c>
      <c r="R3188" s="107" t="s">
        <v>253</v>
      </c>
    </row>
    <row r="3189" spans="2:18" ht="20.100000000000001" customHeight="1" x14ac:dyDescent="0.4">
      <c r="B3189" s="105" t="str">
        <f t="shared" si="148"/>
        <v/>
      </c>
      <c r="C3189" s="105" t="str">
        <f t="shared" si="149"/>
        <v/>
      </c>
      <c r="D3189" s="105" t="str">
        <f t="shared" si="150"/>
        <v/>
      </c>
      <c r="E3189" s="106" t="s">
        <v>2406</v>
      </c>
      <c r="F3189" s="106" t="s">
        <v>2906</v>
      </c>
      <c r="G3189" s="106" t="s">
        <v>710</v>
      </c>
      <c r="H3189" s="106" t="s">
        <v>711</v>
      </c>
      <c r="I3189" s="106">
        <v>11</v>
      </c>
      <c r="J3189" s="106"/>
      <c r="K3189" s="106"/>
      <c r="L3189" s="106" t="s">
        <v>799</v>
      </c>
      <c r="M3189" s="106" t="s">
        <v>924</v>
      </c>
      <c r="N3189" s="106">
        <v>0.43</v>
      </c>
      <c r="O3189" s="106">
        <v>1.4</v>
      </c>
      <c r="P3189" s="106" t="s">
        <v>3355</v>
      </c>
      <c r="Q3189" s="107" t="s">
        <v>3973</v>
      </c>
      <c r="R3189" s="107" t="s">
        <v>253</v>
      </c>
    </row>
    <row r="3190" spans="2:18" ht="20.100000000000001" customHeight="1" x14ac:dyDescent="0.4">
      <c r="B3190" s="105" t="str">
        <f t="shared" si="148"/>
        <v/>
      </c>
      <c r="C3190" s="105" t="str">
        <f t="shared" si="149"/>
        <v/>
      </c>
      <c r="D3190" s="105" t="str">
        <f t="shared" si="150"/>
        <v/>
      </c>
      <c r="E3190" s="106" t="s">
        <v>2406</v>
      </c>
      <c r="F3190" s="106" t="s">
        <v>2906</v>
      </c>
      <c r="G3190" s="106" t="s">
        <v>2477</v>
      </c>
      <c r="H3190" s="106" t="s">
        <v>799</v>
      </c>
      <c r="I3190" s="106">
        <v>11</v>
      </c>
      <c r="J3190" s="106"/>
      <c r="K3190" s="106"/>
      <c r="L3190" s="106" t="s">
        <v>2478</v>
      </c>
      <c r="M3190" s="106" t="s">
        <v>924</v>
      </c>
      <c r="N3190" s="106">
        <v>0.37</v>
      </c>
      <c r="O3190" s="106">
        <v>1.4</v>
      </c>
      <c r="P3190" s="106" t="s">
        <v>3957</v>
      </c>
      <c r="Q3190" s="107" t="s">
        <v>3974</v>
      </c>
      <c r="R3190" s="107" t="s">
        <v>253</v>
      </c>
    </row>
    <row r="3191" spans="2:18" ht="20.100000000000001" customHeight="1" x14ac:dyDescent="0.4">
      <c r="B3191" s="105" t="str">
        <f t="shared" si="148"/>
        <v/>
      </c>
      <c r="C3191" s="105" t="str">
        <f t="shared" si="149"/>
        <v/>
      </c>
      <c r="D3191" s="105" t="str">
        <f t="shared" si="150"/>
        <v/>
      </c>
      <c r="E3191" s="106" t="s">
        <v>2406</v>
      </c>
      <c r="F3191" s="106" t="s">
        <v>2906</v>
      </c>
      <c r="G3191" s="106" t="s">
        <v>2482</v>
      </c>
      <c r="H3191" s="106" t="s">
        <v>799</v>
      </c>
      <c r="I3191" s="106">
        <v>11</v>
      </c>
      <c r="J3191" s="106"/>
      <c r="K3191" s="106"/>
      <c r="L3191" s="106" t="s">
        <v>2483</v>
      </c>
      <c r="M3191" s="106" t="s">
        <v>924</v>
      </c>
      <c r="N3191" s="106">
        <v>0.37</v>
      </c>
      <c r="O3191" s="106">
        <v>1.4</v>
      </c>
      <c r="P3191" s="106" t="s">
        <v>3957</v>
      </c>
      <c r="Q3191" s="107" t="s">
        <v>3975</v>
      </c>
      <c r="R3191" s="107" t="s">
        <v>253</v>
      </c>
    </row>
    <row r="3192" spans="2:18" ht="20.100000000000001" customHeight="1" x14ac:dyDescent="0.4">
      <c r="B3192" s="105" t="str">
        <f t="shared" si="148"/>
        <v/>
      </c>
      <c r="C3192" s="105" t="str">
        <f t="shared" si="149"/>
        <v/>
      </c>
      <c r="D3192" s="105" t="str">
        <f t="shared" si="150"/>
        <v/>
      </c>
      <c r="E3192" s="106" t="s">
        <v>2406</v>
      </c>
      <c r="F3192" s="106" t="s">
        <v>2906</v>
      </c>
      <c r="G3192" s="106" t="s">
        <v>710</v>
      </c>
      <c r="H3192" s="106" t="s">
        <v>799</v>
      </c>
      <c r="I3192" s="106">
        <v>11</v>
      </c>
      <c r="J3192" s="106"/>
      <c r="K3192" s="106"/>
      <c r="L3192" s="106" t="s">
        <v>711</v>
      </c>
      <c r="M3192" s="106" t="s">
        <v>924</v>
      </c>
      <c r="N3192" s="106">
        <v>0.37</v>
      </c>
      <c r="O3192" s="106">
        <v>1.4</v>
      </c>
      <c r="P3192" s="106" t="s">
        <v>714</v>
      </c>
      <c r="Q3192" s="107" t="s">
        <v>3976</v>
      </c>
      <c r="R3192" s="107" t="s">
        <v>253</v>
      </c>
    </row>
    <row r="3193" spans="2:18" ht="20.100000000000001" customHeight="1" x14ac:dyDescent="0.4">
      <c r="B3193" s="105" t="str">
        <f t="shared" si="148"/>
        <v/>
      </c>
      <c r="C3193" s="105" t="str">
        <f t="shared" si="149"/>
        <v/>
      </c>
      <c r="D3193" s="105" t="str">
        <f t="shared" si="150"/>
        <v/>
      </c>
      <c r="E3193" s="106" t="s">
        <v>695</v>
      </c>
      <c r="F3193" s="106" t="s">
        <v>1841</v>
      </c>
      <c r="G3193" s="106" t="s">
        <v>710</v>
      </c>
      <c r="H3193" s="106" t="s">
        <v>1027</v>
      </c>
      <c r="I3193" s="106">
        <v>6</v>
      </c>
      <c r="J3193" s="106" t="s">
        <v>711</v>
      </c>
      <c r="K3193" s="106">
        <v>7</v>
      </c>
      <c r="L3193" s="106" t="s">
        <v>765</v>
      </c>
      <c r="M3193" s="106" t="s">
        <v>924</v>
      </c>
      <c r="N3193" s="106">
        <v>0.52</v>
      </c>
      <c r="O3193" s="106">
        <v>1.4</v>
      </c>
      <c r="P3193" s="106" t="s">
        <v>714</v>
      </c>
      <c r="Q3193" s="107" t="s">
        <v>3977</v>
      </c>
      <c r="R3193" s="107" t="s">
        <v>275</v>
      </c>
    </row>
    <row r="3194" spans="2:18" ht="20.100000000000001" customHeight="1" x14ac:dyDescent="0.4">
      <c r="B3194" s="105" t="str">
        <f t="shared" si="148"/>
        <v/>
      </c>
      <c r="C3194" s="105" t="str">
        <f t="shared" si="149"/>
        <v/>
      </c>
      <c r="D3194" s="105" t="str">
        <f t="shared" si="150"/>
        <v/>
      </c>
      <c r="E3194" s="106" t="s">
        <v>695</v>
      </c>
      <c r="F3194" s="106" t="s">
        <v>1841</v>
      </c>
      <c r="G3194" s="106" t="s">
        <v>721</v>
      </c>
      <c r="H3194" s="106" t="s">
        <v>1817</v>
      </c>
      <c r="I3194" s="106">
        <v>7</v>
      </c>
      <c r="J3194" s="106" t="s">
        <v>722</v>
      </c>
      <c r="K3194" s="106">
        <v>7</v>
      </c>
      <c r="L3194" s="106" t="s">
        <v>733</v>
      </c>
      <c r="M3194" s="106" t="s">
        <v>924</v>
      </c>
      <c r="N3194" s="106">
        <v>0.53</v>
      </c>
      <c r="O3194" s="106">
        <v>1.4</v>
      </c>
      <c r="P3194" s="106" t="s">
        <v>714</v>
      </c>
      <c r="Q3194" s="107" t="s">
        <v>3978</v>
      </c>
      <c r="R3194" s="107" t="s">
        <v>275</v>
      </c>
    </row>
    <row r="3195" spans="2:18" ht="20.100000000000001" customHeight="1" x14ac:dyDescent="0.4">
      <c r="B3195" s="105" t="str">
        <f t="shared" si="148"/>
        <v/>
      </c>
      <c r="C3195" s="105" t="str">
        <f t="shared" si="149"/>
        <v/>
      </c>
      <c r="D3195" s="105" t="str">
        <f t="shared" si="150"/>
        <v/>
      </c>
      <c r="E3195" s="106" t="s">
        <v>695</v>
      </c>
      <c r="F3195" s="106" t="s">
        <v>1841</v>
      </c>
      <c r="G3195" s="106" t="s">
        <v>773</v>
      </c>
      <c r="H3195" s="106" t="s">
        <v>707</v>
      </c>
      <c r="I3195" s="106">
        <v>7</v>
      </c>
      <c r="J3195" s="106" t="s">
        <v>774</v>
      </c>
      <c r="K3195" s="106">
        <v>7</v>
      </c>
      <c r="L3195" s="106" t="s">
        <v>729</v>
      </c>
      <c r="M3195" s="106" t="s">
        <v>924</v>
      </c>
      <c r="N3195" s="106">
        <v>0.53</v>
      </c>
      <c r="O3195" s="106">
        <v>1.4</v>
      </c>
      <c r="P3195" s="106" t="s">
        <v>714</v>
      </c>
      <c r="Q3195" s="107" t="s">
        <v>3979</v>
      </c>
      <c r="R3195" s="107" t="s">
        <v>275</v>
      </c>
    </row>
    <row r="3196" spans="2:18" ht="20.100000000000001" customHeight="1" x14ac:dyDescent="0.4">
      <c r="B3196" s="105" t="str">
        <f t="shared" si="148"/>
        <v/>
      </c>
      <c r="C3196" s="105" t="str">
        <f t="shared" si="149"/>
        <v/>
      </c>
      <c r="D3196" s="105" t="str">
        <f t="shared" si="150"/>
        <v/>
      </c>
      <c r="E3196" s="106" t="s">
        <v>695</v>
      </c>
      <c r="F3196" s="106" t="s">
        <v>1841</v>
      </c>
      <c r="G3196" s="106" t="s">
        <v>778</v>
      </c>
      <c r="H3196" s="106" t="s">
        <v>707</v>
      </c>
      <c r="I3196" s="106">
        <v>7</v>
      </c>
      <c r="J3196" s="106" t="s">
        <v>779</v>
      </c>
      <c r="K3196" s="106">
        <v>7</v>
      </c>
      <c r="L3196" s="106" t="s">
        <v>729</v>
      </c>
      <c r="M3196" s="106" t="s">
        <v>924</v>
      </c>
      <c r="N3196" s="106">
        <v>0.53</v>
      </c>
      <c r="O3196" s="106">
        <v>1.4</v>
      </c>
      <c r="P3196" s="106" t="s">
        <v>714</v>
      </c>
      <c r="Q3196" s="107" t="s">
        <v>3980</v>
      </c>
      <c r="R3196" s="107" t="s">
        <v>275</v>
      </c>
    </row>
    <row r="3197" spans="2:18" ht="20.100000000000001" customHeight="1" x14ac:dyDescent="0.4">
      <c r="B3197" s="105" t="str">
        <f t="shared" si="148"/>
        <v/>
      </c>
      <c r="C3197" s="105" t="str">
        <f t="shared" si="149"/>
        <v/>
      </c>
      <c r="D3197" s="105" t="str">
        <f t="shared" si="150"/>
        <v/>
      </c>
      <c r="E3197" s="106" t="s">
        <v>695</v>
      </c>
      <c r="F3197" s="106" t="s">
        <v>1841</v>
      </c>
      <c r="G3197" s="106" t="s">
        <v>782</v>
      </c>
      <c r="H3197" s="106" t="s">
        <v>707</v>
      </c>
      <c r="I3197" s="106">
        <v>7</v>
      </c>
      <c r="J3197" s="106" t="s">
        <v>783</v>
      </c>
      <c r="K3197" s="106">
        <v>7</v>
      </c>
      <c r="L3197" s="106" t="s">
        <v>729</v>
      </c>
      <c r="M3197" s="106" t="s">
        <v>924</v>
      </c>
      <c r="N3197" s="106">
        <v>0.43</v>
      </c>
      <c r="O3197" s="106">
        <v>1.4</v>
      </c>
      <c r="P3197" s="106" t="s">
        <v>714</v>
      </c>
      <c r="Q3197" s="107" t="s">
        <v>3981</v>
      </c>
      <c r="R3197" s="107" t="s">
        <v>275</v>
      </c>
    </row>
    <row r="3198" spans="2:18" ht="20.100000000000001" customHeight="1" x14ac:dyDescent="0.4">
      <c r="B3198" s="105" t="str">
        <f t="shared" si="148"/>
        <v/>
      </c>
      <c r="C3198" s="105" t="str">
        <f t="shared" si="149"/>
        <v/>
      </c>
      <c r="D3198" s="105" t="str">
        <f t="shared" si="150"/>
        <v/>
      </c>
      <c r="E3198" s="106" t="s">
        <v>695</v>
      </c>
      <c r="F3198" s="106" t="s">
        <v>1813</v>
      </c>
      <c r="G3198" s="106" t="s">
        <v>773</v>
      </c>
      <c r="H3198" s="106" t="s">
        <v>1027</v>
      </c>
      <c r="I3198" s="106">
        <v>7</v>
      </c>
      <c r="J3198" s="106" t="s">
        <v>774</v>
      </c>
      <c r="K3198" s="106">
        <v>7</v>
      </c>
      <c r="L3198" s="106" t="s">
        <v>741</v>
      </c>
      <c r="M3198" s="106" t="s">
        <v>924</v>
      </c>
      <c r="N3198" s="106">
        <v>0.52</v>
      </c>
      <c r="O3198" s="106">
        <v>1.4</v>
      </c>
      <c r="P3198" s="106" t="s">
        <v>714</v>
      </c>
      <c r="Q3198" s="107" t="s">
        <v>3982</v>
      </c>
      <c r="R3198" s="107" t="s">
        <v>275</v>
      </c>
    </row>
    <row r="3199" spans="2:18" ht="20.100000000000001" customHeight="1" x14ac:dyDescent="0.4">
      <c r="B3199" s="105" t="str">
        <f t="shared" si="148"/>
        <v/>
      </c>
      <c r="C3199" s="105" t="str">
        <f t="shared" si="149"/>
        <v/>
      </c>
      <c r="D3199" s="105" t="str">
        <f t="shared" si="150"/>
        <v/>
      </c>
      <c r="E3199" s="106" t="s">
        <v>695</v>
      </c>
      <c r="F3199" s="106" t="s">
        <v>1813</v>
      </c>
      <c r="G3199" s="106" t="s">
        <v>778</v>
      </c>
      <c r="H3199" s="106" t="s">
        <v>1027</v>
      </c>
      <c r="I3199" s="106">
        <v>7</v>
      </c>
      <c r="J3199" s="106" t="s">
        <v>779</v>
      </c>
      <c r="K3199" s="106">
        <v>7</v>
      </c>
      <c r="L3199" s="106" t="s">
        <v>741</v>
      </c>
      <c r="M3199" s="106" t="s">
        <v>924</v>
      </c>
      <c r="N3199" s="106">
        <v>0.52</v>
      </c>
      <c r="O3199" s="106">
        <v>1.4</v>
      </c>
      <c r="P3199" s="106" t="s">
        <v>714</v>
      </c>
      <c r="Q3199" s="107" t="s">
        <v>3983</v>
      </c>
      <c r="R3199" s="107" t="s">
        <v>275</v>
      </c>
    </row>
    <row r="3200" spans="2:18" ht="20.100000000000001" customHeight="1" x14ac:dyDescent="0.4">
      <c r="B3200" s="105" t="str">
        <f t="shared" si="148"/>
        <v/>
      </c>
      <c r="C3200" s="105" t="str">
        <f t="shared" si="149"/>
        <v/>
      </c>
      <c r="D3200" s="105" t="str">
        <f t="shared" si="150"/>
        <v/>
      </c>
      <c r="E3200" s="106" t="s">
        <v>695</v>
      </c>
      <c r="F3200" s="106" t="s">
        <v>1813</v>
      </c>
      <c r="G3200" s="106" t="s">
        <v>782</v>
      </c>
      <c r="H3200" s="106" t="s">
        <v>1027</v>
      </c>
      <c r="I3200" s="106">
        <v>7</v>
      </c>
      <c r="J3200" s="106" t="s">
        <v>783</v>
      </c>
      <c r="K3200" s="106">
        <v>7</v>
      </c>
      <c r="L3200" s="106" t="s">
        <v>741</v>
      </c>
      <c r="M3200" s="106" t="s">
        <v>924</v>
      </c>
      <c r="N3200" s="106">
        <v>0.42</v>
      </c>
      <c r="O3200" s="106">
        <v>1.4</v>
      </c>
      <c r="P3200" s="106" t="s">
        <v>714</v>
      </c>
      <c r="Q3200" s="107" t="s">
        <v>3984</v>
      </c>
      <c r="R3200" s="107" t="s">
        <v>275</v>
      </c>
    </row>
    <row r="3201" spans="2:18" ht="20.100000000000001" customHeight="1" x14ac:dyDescent="0.4">
      <c r="B3201" s="105" t="str">
        <f t="shared" si="148"/>
        <v/>
      </c>
      <c r="C3201" s="105" t="str">
        <f t="shared" si="149"/>
        <v/>
      </c>
      <c r="D3201" s="105" t="str">
        <f t="shared" si="150"/>
        <v/>
      </c>
      <c r="E3201" s="106" t="s">
        <v>695</v>
      </c>
      <c r="F3201" s="106" t="s">
        <v>1813</v>
      </c>
      <c r="G3201" s="106" t="s">
        <v>788</v>
      </c>
      <c r="H3201" s="106" t="s">
        <v>1027</v>
      </c>
      <c r="I3201" s="106">
        <v>7</v>
      </c>
      <c r="J3201" s="106" t="s">
        <v>722</v>
      </c>
      <c r="K3201" s="106">
        <v>7</v>
      </c>
      <c r="L3201" s="106" t="s">
        <v>753</v>
      </c>
      <c r="M3201" s="106" t="s">
        <v>924</v>
      </c>
      <c r="N3201" s="106">
        <v>0.52</v>
      </c>
      <c r="O3201" s="106">
        <v>1.4</v>
      </c>
      <c r="P3201" s="106" t="s">
        <v>714</v>
      </c>
      <c r="Q3201" s="107" t="s">
        <v>3985</v>
      </c>
      <c r="R3201" s="107" t="s">
        <v>275</v>
      </c>
    </row>
    <row r="3202" spans="2:18" ht="20.100000000000001" customHeight="1" x14ac:dyDescent="0.4">
      <c r="B3202" s="105" t="str">
        <f t="shared" si="148"/>
        <v/>
      </c>
      <c r="C3202" s="105" t="str">
        <f t="shared" si="149"/>
        <v/>
      </c>
      <c r="D3202" s="105" t="str">
        <f t="shared" si="150"/>
        <v/>
      </c>
      <c r="E3202" s="106" t="s">
        <v>695</v>
      </c>
      <c r="F3202" s="106" t="s">
        <v>1841</v>
      </c>
      <c r="G3202" s="106" t="s">
        <v>697</v>
      </c>
      <c r="H3202" s="106" t="s">
        <v>1389</v>
      </c>
      <c r="I3202" s="106">
        <v>7</v>
      </c>
      <c r="J3202" s="106" t="s">
        <v>1389</v>
      </c>
      <c r="K3202" s="106">
        <v>7</v>
      </c>
      <c r="L3202" s="106" t="s">
        <v>1248</v>
      </c>
      <c r="M3202" s="106" t="s">
        <v>924</v>
      </c>
      <c r="N3202" s="106">
        <v>0.51</v>
      </c>
      <c r="O3202" s="106">
        <v>1.4</v>
      </c>
      <c r="P3202" s="106" t="s">
        <v>714</v>
      </c>
      <c r="Q3202" s="107" t="s">
        <v>3986</v>
      </c>
      <c r="R3202" s="107" t="s">
        <v>13</v>
      </c>
    </row>
    <row r="3203" spans="2:18" ht="20.100000000000001" customHeight="1" x14ac:dyDescent="0.4">
      <c r="B3203" s="105" t="str">
        <f t="shared" si="148"/>
        <v/>
      </c>
      <c r="C3203" s="105" t="str">
        <f t="shared" si="149"/>
        <v/>
      </c>
      <c r="D3203" s="105" t="str">
        <f t="shared" si="150"/>
        <v/>
      </c>
      <c r="E3203" s="106" t="s">
        <v>695</v>
      </c>
      <c r="F3203" s="106" t="s">
        <v>1841</v>
      </c>
      <c r="G3203" s="106" t="s">
        <v>710</v>
      </c>
      <c r="H3203" s="106" t="s">
        <v>1389</v>
      </c>
      <c r="I3203" s="106">
        <v>7</v>
      </c>
      <c r="J3203" s="106" t="s">
        <v>1098</v>
      </c>
      <c r="K3203" s="106">
        <v>7</v>
      </c>
      <c r="L3203" s="106" t="s">
        <v>1248</v>
      </c>
      <c r="M3203" s="106" t="s">
        <v>924</v>
      </c>
      <c r="N3203" s="106">
        <v>0.51</v>
      </c>
      <c r="O3203" s="106">
        <v>1.4</v>
      </c>
      <c r="P3203" s="106" t="s">
        <v>714</v>
      </c>
      <c r="Q3203" s="107" t="s">
        <v>3987</v>
      </c>
      <c r="R3203" s="107" t="s">
        <v>13</v>
      </c>
    </row>
    <row r="3204" spans="2:18" ht="20.100000000000001" customHeight="1" x14ac:dyDescent="0.4">
      <c r="B3204" s="105" t="str">
        <f t="shared" si="148"/>
        <v/>
      </c>
      <c r="C3204" s="105" t="str">
        <f t="shared" si="149"/>
        <v/>
      </c>
      <c r="D3204" s="105" t="str">
        <f t="shared" si="150"/>
        <v/>
      </c>
      <c r="E3204" s="106" t="s">
        <v>695</v>
      </c>
      <c r="F3204" s="106" t="s">
        <v>1841</v>
      </c>
      <c r="G3204" s="106" t="s">
        <v>773</v>
      </c>
      <c r="H3204" s="106" t="s">
        <v>1389</v>
      </c>
      <c r="I3204" s="106">
        <v>6</v>
      </c>
      <c r="J3204" s="106" t="s">
        <v>774</v>
      </c>
      <c r="K3204" s="106">
        <v>7</v>
      </c>
      <c r="L3204" s="106" t="s">
        <v>1248</v>
      </c>
      <c r="M3204" s="106" t="s">
        <v>924</v>
      </c>
      <c r="N3204" s="106">
        <v>0.51</v>
      </c>
      <c r="O3204" s="106">
        <v>1.4</v>
      </c>
      <c r="P3204" s="106" t="s">
        <v>714</v>
      </c>
      <c r="Q3204" s="107" t="s">
        <v>3988</v>
      </c>
      <c r="R3204" s="107" t="s">
        <v>13</v>
      </c>
    </row>
    <row r="3205" spans="2:18" ht="20.100000000000001" customHeight="1" x14ac:dyDescent="0.4">
      <c r="B3205" s="105" t="str">
        <f t="shared" si="148"/>
        <v/>
      </c>
      <c r="C3205" s="105" t="str">
        <f t="shared" si="149"/>
        <v/>
      </c>
      <c r="D3205" s="105" t="str">
        <f t="shared" si="150"/>
        <v/>
      </c>
      <c r="E3205" s="106" t="s">
        <v>695</v>
      </c>
      <c r="F3205" s="106" t="s">
        <v>1841</v>
      </c>
      <c r="G3205" s="106" t="s">
        <v>778</v>
      </c>
      <c r="H3205" s="106" t="s">
        <v>1389</v>
      </c>
      <c r="I3205" s="106">
        <v>6</v>
      </c>
      <c r="J3205" s="106" t="s">
        <v>779</v>
      </c>
      <c r="K3205" s="106">
        <v>7</v>
      </c>
      <c r="L3205" s="106" t="s">
        <v>1248</v>
      </c>
      <c r="M3205" s="106" t="s">
        <v>924</v>
      </c>
      <c r="N3205" s="106">
        <v>0.51</v>
      </c>
      <c r="O3205" s="106">
        <v>1.4</v>
      </c>
      <c r="P3205" s="106" t="s">
        <v>714</v>
      </c>
      <c r="Q3205" s="107" t="s">
        <v>3989</v>
      </c>
      <c r="R3205" s="107" t="s">
        <v>13</v>
      </c>
    </row>
    <row r="3206" spans="2:18" ht="20.100000000000001" customHeight="1" x14ac:dyDescent="0.4">
      <c r="B3206" s="105" t="str">
        <f t="shared" si="148"/>
        <v/>
      </c>
      <c r="C3206" s="105" t="str">
        <f t="shared" si="149"/>
        <v/>
      </c>
      <c r="D3206" s="105" t="str">
        <f t="shared" si="150"/>
        <v/>
      </c>
      <c r="E3206" s="106" t="s">
        <v>695</v>
      </c>
      <c r="F3206" s="106" t="s">
        <v>1841</v>
      </c>
      <c r="G3206" s="106" t="s">
        <v>782</v>
      </c>
      <c r="H3206" s="106" t="s">
        <v>1389</v>
      </c>
      <c r="I3206" s="106">
        <v>6</v>
      </c>
      <c r="J3206" s="106" t="s">
        <v>783</v>
      </c>
      <c r="K3206" s="106">
        <v>7</v>
      </c>
      <c r="L3206" s="106" t="s">
        <v>1248</v>
      </c>
      <c r="M3206" s="106" t="s">
        <v>924</v>
      </c>
      <c r="N3206" s="106">
        <v>0.41</v>
      </c>
      <c r="O3206" s="106">
        <v>1.4</v>
      </c>
      <c r="P3206" s="106" t="s">
        <v>714</v>
      </c>
      <c r="Q3206" s="107" t="s">
        <v>3990</v>
      </c>
      <c r="R3206" s="107" t="s">
        <v>13</v>
      </c>
    </row>
    <row r="3207" spans="2:18" ht="20.100000000000001" customHeight="1" x14ac:dyDescent="0.4">
      <c r="B3207" s="105" t="str">
        <f t="shared" si="148"/>
        <v/>
      </c>
      <c r="C3207" s="105" t="str">
        <f t="shared" si="149"/>
        <v/>
      </c>
      <c r="D3207" s="105" t="str">
        <f t="shared" si="150"/>
        <v/>
      </c>
      <c r="E3207" s="106" t="s">
        <v>2406</v>
      </c>
      <c r="F3207" s="106" t="s">
        <v>2829</v>
      </c>
      <c r="G3207" s="106" t="s">
        <v>697</v>
      </c>
      <c r="H3207" s="106" t="s">
        <v>707</v>
      </c>
      <c r="I3207" s="106">
        <v>16</v>
      </c>
      <c r="J3207" s="106"/>
      <c r="K3207" s="106"/>
      <c r="L3207" s="106" t="s">
        <v>729</v>
      </c>
      <c r="M3207" s="106" t="s">
        <v>3522</v>
      </c>
      <c r="N3207" s="106">
        <v>0.57999999999999996</v>
      </c>
      <c r="O3207" s="106">
        <v>1.4</v>
      </c>
      <c r="P3207" s="106" t="s">
        <v>714</v>
      </c>
      <c r="Q3207" s="107" t="s">
        <v>3991</v>
      </c>
      <c r="R3207" s="107" t="s">
        <v>282</v>
      </c>
    </row>
    <row r="3208" spans="2:18" ht="20.100000000000001" customHeight="1" x14ac:dyDescent="0.4">
      <c r="B3208" s="105" t="str">
        <f t="shared" si="148"/>
        <v/>
      </c>
      <c r="C3208" s="105" t="str">
        <f t="shared" si="149"/>
        <v/>
      </c>
      <c r="D3208" s="105" t="str">
        <f t="shared" si="150"/>
        <v/>
      </c>
      <c r="E3208" s="106" t="s">
        <v>2406</v>
      </c>
      <c r="F3208" s="106" t="s">
        <v>2829</v>
      </c>
      <c r="G3208" s="106" t="s">
        <v>697</v>
      </c>
      <c r="H3208" s="106" t="s">
        <v>1817</v>
      </c>
      <c r="I3208" s="106">
        <v>16</v>
      </c>
      <c r="J3208" s="106"/>
      <c r="K3208" s="106"/>
      <c r="L3208" s="106" t="s">
        <v>729</v>
      </c>
      <c r="M3208" s="106" t="s">
        <v>3522</v>
      </c>
      <c r="N3208" s="106">
        <v>0.57999999999999996</v>
      </c>
      <c r="O3208" s="106">
        <v>1.4</v>
      </c>
      <c r="P3208" s="106" t="s">
        <v>714</v>
      </c>
      <c r="Q3208" s="107" t="s">
        <v>3992</v>
      </c>
      <c r="R3208" s="107" t="s">
        <v>282</v>
      </c>
    </row>
    <row r="3209" spans="2:18" ht="20.100000000000001" customHeight="1" x14ac:dyDescent="0.4">
      <c r="B3209" s="105" t="str">
        <f t="shared" si="148"/>
        <v/>
      </c>
      <c r="C3209" s="105" t="str">
        <f t="shared" si="149"/>
        <v/>
      </c>
      <c r="D3209" s="105" t="str">
        <f t="shared" si="150"/>
        <v/>
      </c>
      <c r="E3209" s="106" t="s">
        <v>2406</v>
      </c>
      <c r="F3209" s="106" t="s">
        <v>2829</v>
      </c>
      <c r="G3209" s="106" t="s">
        <v>697</v>
      </c>
      <c r="H3209" s="106" t="s">
        <v>1817</v>
      </c>
      <c r="I3209" s="106">
        <v>16</v>
      </c>
      <c r="J3209" s="106"/>
      <c r="K3209" s="106"/>
      <c r="L3209" s="106" t="s">
        <v>733</v>
      </c>
      <c r="M3209" s="106" t="s">
        <v>3522</v>
      </c>
      <c r="N3209" s="106">
        <v>0.56999999999999995</v>
      </c>
      <c r="O3209" s="106">
        <v>1.4</v>
      </c>
      <c r="P3209" s="106" t="s">
        <v>714</v>
      </c>
      <c r="Q3209" s="107" t="s">
        <v>3993</v>
      </c>
      <c r="R3209" s="107" t="s">
        <v>282</v>
      </c>
    </row>
    <row r="3210" spans="2:18" ht="20.100000000000001" customHeight="1" x14ac:dyDescent="0.4">
      <c r="B3210" s="105" t="str">
        <f t="shared" si="148"/>
        <v/>
      </c>
      <c r="C3210" s="105" t="str">
        <f t="shared" si="149"/>
        <v/>
      </c>
      <c r="D3210" s="105" t="str">
        <f t="shared" si="150"/>
        <v/>
      </c>
      <c r="E3210" s="106" t="s">
        <v>2406</v>
      </c>
      <c r="F3210" s="106" t="s">
        <v>2829</v>
      </c>
      <c r="G3210" s="106" t="s">
        <v>697</v>
      </c>
      <c r="H3210" s="106" t="s">
        <v>1027</v>
      </c>
      <c r="I3210" s="106">
        <v>16</v>
      </c>
      <c r="J3210" s="106"/>
      <c r="K3210" s="106"/>
      <c r="L3210" s="106" t="s">
        <v>733</v>
      </c>
      <c r="M3210" s="106" t="s">
        <v>3522</v>
      </c>
      <c r="N3210" s="106">
        <v>0.56999999999999995</v>
      </c>
      <c r="O3210" s="106">
        <v>1.4</v>
      </c>
      <c r="P3210" s="106" t="s">
        <v>714</v>
      </c>
      <c r="Q3210" s="107" t="s">
        <v>3994</v>
      </c>
      <c r="R3210" s="107" t="s">
        <v>282</v>
      </c>
    </row>
    <row r="3211" spans="2:18" ht="20.100000000000001" customHeight="1" x14ac:dyDescent="0.4">
      <c r="B3211" s="105" t="str">
        <f t="shared" si="148"/>
        <v/>
      </c>
      <c r="C3211" s="105" t="str">
        <f t="shared" si="149"/>
        <v/>
      </c>
      <c r="D3211" s="105" t="str">
        <f t="shared" si="150"/>
        <v/>
      </c>
      <c r="E3211" s="106" t="s">
        <v>2406</v>
      </c>
      <c r="F3211" s="106" t="s">
        <v>2829</v>
      </c>
      <c r="G3211" s="106" t="s">
        <v>697</v>
      </c>
      <c r="H3211" s="106" t="s">
        <v>1027</v>
      </c>
      <c r="I3211" s="106">
        <v>16</v>
      </c>
      <c r="J3211" s="106"/>
      <c r="K3211" s="106"/>
      <c r="L3211" s="106" t="s">
        <v>765</v>
      </c>
      <c r="M3211" s="106" t="s">
        <v>3522</v>
      </c>
      <c r="N3211" s="106">
        <v>0.56999999999999995</v>
      </c>
      <c r="O3211" s="106">
        <v>1.4</v>
      </c>
      <c r="P3211" s="106" t="s">
        <v>714</v>
      </c>
      <c r="Q3211" s="107" t="s">
        <v>3995</v>
      </c>
      <c r="R3211" s="107" t="s">
        <v>282</v>
      </c>
    </row>
    <row r="3212" spans="2:18" ht="20.100000000000001" customHeight="1" x14ac:dyDescent="0.4">
      <c r="B3212" s="105" t="str">
        <f t="shared" si="148"/>
        <v/>
      </c>
      <c r="C3212" s="105" t="str">
        <f t="shared" si="149"/>
        <v/>
      </c>
      <c r="D3212" s="105" t="str">
        <f t="shared" si="150"/>
        <v/>
      </c>
      <c r="E3212" s="106" t="s">
        <v>2406</v>
      </c>
      <c r="F3212" s="106" t="s">
        <v>2829</v>
      </c>
      <c r="G3212" s="106" t="s">
        <v>697</v>
      </c>
      <c r="H3212" s="106" t="s">
        <v>1389</v>
      </c>
      <c r="I3212" s="106">
        <v>16</v>
      </c>
      <c r="J3212" s="106"/>
      <c r="K3212" s="106"/>
      <c r="L3212" s="106" t="s">
        <v>765</v>
      </c>
      <c r="M3212" s="106" t="s">
        <v>3522</v>
      </c>
      <c r="N3212" s="106">
        <v>0.56000000000000005</v>
      </c>
      <c r="O3212" s="106">
        <v>1.4</v>
      </c>
      <c r="P3212" s="106" t="s">
        <v>714</v>
      </c>
      <c r="Q3212" s="107" t="s">
        <v>3996</v>
      </c>
      <c r="R3212" s="107" t="s">
        <v>282</v>
      </c>
    </row>
    <row r="3213" spans="2:18" ht="20.100000000000001" customHeight="1" x14ac:dyDescent="0.4">
      <c r="B3213" s="105" t="str">
        <f t="shared" si="148"/>
        <v/>
      </c>
      <c r="C3213" s="105" t="str">
        <f t="shared" si="149"/>
        <v/>
      </c>
      <c r="D3213" s="105" t="str">
        <f t="shared" si="150"/>
        <v/>
      </c>
      <c r="E3213" s="106" t="s">
        <v>2406</v>
      </c>
      <c r="F3213" s="106" t="s">
        <v>2829</v>
      </c>
      <c r="G3213" s="106" t="s">
        <v>697</v>
      </c>
      <c r="H3213" s="106" t="s">
        <v>1389</v>
      </c>
      <c r="I3213" s="106">
        <v>16</v>
      </c>
      <c r="J3213" s="106"/>
      <c r="K3213" s="106"/>
      <c r="L3213" s="106" t="s">
        <v>1248</v>
      </c>
      <c r="M3213" s="106" t="s">
        <v>3522</v>
      </c>
      <c r="N3213" s="106">
        <v>0.56000000000000005</v>
      </c>
      <c r="O3213" s="106">
        <v>1.4</v>
      </c>
      <c r="P3213" s="106" t="s">
        <v>714</v>
      </c>
      <c r="Q3213" s="107" t="s">
        <v>3997</v>
      </c>
      <c r="R3213" s="107" t="s">
        <v>282</v>
      </c>
    </row>
    <row r="3214" spans="2:18" ht="20.100000000000001" customHeight="1" x14ac:dyDescent="0.4">
      <c r="B3214" s="105" t="str">
        <f t="shared" si="148"/>
        <v/>
      </c>
      <c r="C3214" s="105" t="str">
        <f t="shared" si="149"/>
        <v/>
      </c>
      <c r="D3214" s="105" t="str">
        <f t="shared" si="150"/>
        <v/>
      </c>
      <c r="E3214" s="106" t="s">
        <v>2406</v>
      </c>
      <c r="F3214" s="106" t="s">
        <v>2829</v>
      </c>
      <c r="G3214" s="106" t="s">
        <v>710</v>
      </c>
      <c r="H3214" s="106" t="s">
        <v>711</v>
      </c>
      <c r="I3214" s="106">
        <v>16</v>
      </c>
      <c r="J3214" s="106"/>
      <c r="K3214" s="106"/>
      <c r="L3214" s="106" t="s">
        <v>729</v>
      </c>
      <c r="M3214" s="106" t="s">
        <v>3522</v>
      </c>
      <c r="N3214" s="106">
        <v>0.57999999999999996</v>
      </c>
      <c r="O3214" s="106">
        <v>1.4</v>
      </c>
      <c r="P3214" s="106" t="s">
        <v>714</v>
      </c>
      <c r="Q3214" s="107" t="s">
        <v>3998</v>
      </c>
      <c r="R3214" s="107" t="s">
        <v>282</v>
      </c>
    </row>
    <row r="3215" spans="2:18" ht="20.100000000000001" customHeight="1" x14ac:dyDescent="0.4">
      <c r="B3215" s="105" t="str">
        <f t="shared" si="148"/>
        <v/>
      </c>
      <c r="C3215" s="105" t="str">
        <f t="shared" si="149"/>
        <v/>
      </c>
      <c r="D3215" s="105" t="str">
        <f t="shared" si="150"/>
        <v/>
      </c>
      <c r="E3215" s="106" t="s">
        <v>2406</v>
      </c>
      <c r="F3215" s="106" t="s">
        <v>2829</v>
      </c>
      <c r="G3215" s="106" t="s">
        <v>710</v>
      </c>
      <c r="H3215" s="106" t="s">
        <v>711</v>
      </c>
      <c r="I3215" s="106">
        <v>16</v>
      </c>
      <c r="J3215" s="106"/>
      <c r="K3215" s="106"/>
      <c r="L3215" s="106" t="s">
        <v>733</v>
      </c>
      <c r="M3215" s="106" t="s">
        <v>3522</v>
      </c>
      <c r="N3215" s="106">
        <v>0.56999999999999995</v>
      </c>
      <c r="O3215" s="106">
        <v>1.4</v>
      </c>
      <c r="P3215" s="106" t="s">
        <v>714</v>
      </c>
      <c r="Q3215" s="107" t="s">
        <v>3999</v>
      </c>
      <c r="R3215" s="107" t="s">
        <v>282</v>
      </c>
    </row>
    <row r="3216" spans="2:18" ht="20.100000000000001" customHeight="1" x14ac:dyDescent="0.4">
      <c r="B3216" s="105" t="str">
        <f t="shared" si="148"/>
        <v/>
      </c>
      <c r="C3216" s="105" t="str">
        <f t="shared" si="149"/>
        <v/>
      </c>
      <c r="D3216" s="105" t="str">
        <f t="shared" si="150"/>
        <v/>
      </c>
      <c r="E3216" s="106" t="s">
        <v>2406</v>
      </c>
      <c r="F3216" s="106" t="s">
        <v>2829</v>
      </c>
      <c r="G3216" s="106" t="s">
        <v>710</v>
      </c>
      <c r="H3216" s="106" t="s">
        <v>711</v>
      </c>
      <c r="I3216" s="106">
        <v>16</v>
      </c>
      <c r="J3216" s="106"/>
      <c r="K3216" s="106"/>
      <c r="L3216" s="106" t="s">
        <v>765</v>
      </c>
      <c r="M3216" s="106" t="s">
        <v>3522</v>
      </c>
      <c r="N3216" s="106">
        <v>0.56999999999999995</v>
      </c>
      <c r="O3216" s="106">
        <v>1.4</v>
      </c>
      <c r="P3216" s="106" t="s">
        <v>714</v>
      </c>
      <c r="Q3216" s="107" t="s">
        <v>4000</v>
      </c>
      <c r="R3216" s="107" t="s">
        <v>282</v>
      </c>
    </row>
    <row r="3217" spans="2:18" ht="20.100000000000001" customHeight="1" x14ac:dyDescent="0.4">
      <c r="B3217" s="105" t="str">
        <f t="shared" ref="B3217:B3280" si="151">IF(OR($C$11="",$C$12=""),"",IFERROR(IF(AND($U$23&lt;&gt;R3217,$V$23&lt;&gt;R3217),"－",IF(AND(COUNTIF($C$11,"*樹脂スペーサー*")&gt;0,OR(M3217="空気",F3217="一般",F3217="一般ＰＧ")),"－",IF(AND($W$26&gt;0,$W$26&gt;=O3217),$U$26,IF(AND($W$27&gt;0,$W$27&gt;=O3217),$U$27,IF(AND($W$28&gt;0,$W$28&gt;=O3217),$U$28,IF(AND($W$29&gt;0,$W$29&gt;=O3217),$U$29,IF(AND($W$30&gt;0,$W$30&gt;=O3217),$U$30,IF(AND($W$31&gt;0,$W$31&gt;=O3217),$U$31,IF(AND($W$32&gt;0,$W$32&gt;=O3217),$U$32,"－"))))))))),"－"))</f>
        <v/>
      </c>
      <c r="C3217" s="105" t="str">
        <f t="shared" ref="C3217:C3280" si="152">IF(B3217="","",IF(B3217&lt;&gt;"－",VLOOKUP(B3217,$U$26:$V$32,2,FALSE),"－"))</f>
        <v/>
      </c>
      <c r="D3217" s="105" t="str">
        <f t="shared" ref="D3217:D3280" si="153">IF($H$10="","",IF($V$39&lt;&gt;"断熱等","－",IF(AND(COUNTIF($V$35,"*樹脂スペーサー*")&gt;0,OR(M3217="空気",F3217="一般",F3217="一般ＰＧ")),"－",IF(AND($V$36&lt;&gt;R3217,$W$36&lt;&gt;R3217),"－",IF(MID($H$10,10,1)="Z",IF(N3217&lt;=0.65,"○","－"),IF($V$37&gt;=O3217,"○","－"))))))</f>
        <v/>
      </c>
      <c r="E3217" s="106" t="s">
        <v>2406</v>
      </c>
      <c r="F3217" s="106" t="s">
        <v>2829</v>
      </c>
      <c r="G3217" s="106" t="s">
        <v>710</v>
      </c>
      <c r="H3217" s="106" t="s">
        <v>1098</v>
      </c>
      <c r="I3217" s="106">
        <v>16</v>
      </c>
      <c r="J3217" s="106"/>
      <c r="K3217" s="106"/>
      <c r="L3217" s="106" t="s">
        <v>765</v>
      </c>
      <c r="M3217" s="106" t="s">
        <v>3522</v>
      </c>
      <c r="N3217" s="106">
        <v>0.56000000000000005</v>
      </c>
      <c r="O3217" s="106">
        <v>1.4</v>
      </c>
      <c r="P3217" s="106" t="s">
        <v>714</v>
      </c>
      <c r="Q3217" s="107" t="s">
        <v>4001</v>
      </c>
      <c r="R3217" s="107" t="s">
        <v>282</v>
      </c>
    </row>
    <row r="3218" spans="2:18" ht="20.100000000000001" customHeight="1" x14ac:dyDescent="0.4">
      <c r="B3218" s="105" t="str">
        <f t="shared" si="151"/>
        <v/>
      </c>
      <c r="C3218" s="105" t="str">
        <f t="shared" si="152"/>
        <v/>
      </c>
      <c r="D3218" s="105" t="str">
        <f t="shared" si="153"/>
        <v/>
      </c>
      <c r="E3218" s="106" t="s">
        <v>2406</v>
      </c>
      <c r="F3218" s="106" t="s">
        <v>2829</v>
      </c>
      <c r="G3218" s="106" t="s">
        <v>710</v>
      </c>
      <c r="H3218" s="106" t="s">
        <v>1098</v>
      </c>
      <c r="I3218" s="106">
        <v>16</v>
      </c>
      <c r="J3218" s="106"/>
      <c r="K3218" s="106"/>
      <c r="L3218" s="106" t="s">
        <v>1248</v>
      </c>
      <c r="M3218" s="106" t="s">
        <v>3522</v>
      </c>
      <c r="N3218" s="106">
        <v>0.56000000000000005</v>
      </c>
      <c r="O3218" s="106">
        <v>1.4</v>
      </c>
      <c r="P3218" s="106" t="s">
        <v>714</v>
      </c>
      <c r="Q3218" s="107" t="s">
        <v>4002</v>
      </c>
      <c r="R3218" s="107" t="s">
        <v>282</v>
      </c>
    </row>
    <row r="3219" spans="2:18" ht="20.100000000000001" customHeight="1" x14ac:dyDescent="0.4">
      <c r="B3219" s="105" t="str">
        <f t="shared" si="151"/>
        <v/>
      </c>
      <c r="C3219" s="105" t="str">
        <f t="shared" si="152"/>
        <v/>
      </c>
      <c r="D3219" s="105" t="str">
        <f t="shared" si="153"/>
        <v/>
      </c>
      <c r="E3219" s="106" t="s">
        <v>2406</v>
      </c>
      <c r="F3219" s="106" t="s">
        <v>2829</v>
      </c>
      <c r="G3219" s="106" t="s">
        <v>721</v>
      </c>
      <c r="H3219" s="106" t="s">
        <v>722</v>
      </c>
      <c r="I3219" s="106">
        <v>16</v>
      </c>
      <c r="J3219" s="106"/>
      <c r="K3219" s="106"/>
      <c r="L3219" s="106" t="s">
        <v>729</v>
      </c>
      <c r="M3219" s="106" t="s">
        <v>3522</v>
      </c>
      <c r="N3219" s="106">
        <v>0.56999999999999995</v>
      </c>
      <c r="O3219" s="106">
        <v>1.4</v>
      </c>
      <c r="P3219" s="106" t="s">
        <v>714</v>
      </c>
      <c r="Q3219" s="107" t="s">
        <v>4003</v>
      </c>
      <c r="R3219" s="107" t="s">
        <v>282</v>
      </c>
    </row>
    <row r="3220" spans="2:18" ht="20.100000000000001" customHeight="1" x14ac:dyDescent="0.4">
      <c r="B3220" s="105" t="str">
        <f t="shared" si="151"/>
        <v/>
      </c>
      <c r="C3220" s="105" t="str">
        <f t="shared" si="152"/>
        <v/>
      </c>
      <c r="D3220" s="105" t="str">
        <f t="shared" si="153"/>
        <v/>
      </c>
      <c r="E3220" s="106" t="s">
        <v>2406</v>
      </c>
      <c r="F3220" s="106" t="s">
        <v>2829</v>
      </c>
      <c r="G3220" s="106" t="s">
        <v>721</v>
      </c>
      <c r="H3220" s="106" t="s">
        <v>722</v>
      </c>
      <c r="I3220" s="106">
        <v>16</v>
      </c>
      <c r="J3220" s="106"/>
      <c r="K3220" s="106"/>
      <c r="L3220" s="106" t="s">
        <v>733</v>
      </c>
      <c r="M3220" s="106" t="s">
        <v>3522</v>
      </c>
      <c r="N3220" s="106">
        <v>0.56999999999999995</v>
      </c>
      <c r="O3220" s="106">
        <v>1.4</v>
      </c>
      <c r="P3220" s="106" t="s">
        <v>714</v>
      </c>
      <c r="Q3220" s="107" t="s">
        <v>4004</v>
      </c>
      <c r="R3220" s="107" t="s">
        <v>282</v>
      </c>
    </row>
    <row r="3221" spans="2:18" ht="20.100000000000001" customHeight="1" x14ac:dyDescent="0.4">
      <c r="B3221" s="105" t="str">
        <f t="shared" si="151"/>
        <v/>
      </c>
      <c r="C3221" s="105" t="str">
        <f t="shared" si="152"/>
        <v/>
      </c>
      <c r="D3221" s="105" t="str">
        <f t="shared" si="153"/>
        <v/>
      </c>
      <c r="E3221" s="106" t="s">
        <v>2406</v>
      </c>
      <c r="F3221" s="106" t="s">
        <v>2829</v>
      </c>
      <c r="G3221" s="106" t="s">
        <v>721</v>
      </c>
      <c r="H3221" s="106" t="s">
        <v>722</v>
      </c>
      <c r="I3221" s="106">
        <v>16</v>
      </c>
      <c r="J3221" s="106"/>
      <c r="K3221" s="106"/>
      <c r="L3221" s="106" t="s">
        <v>765</v>
      </c>
      <c r="M3221" s="106" t="s">
        <v>3522</v>
      </c>
      <c r="N3221" s="106">
        <v>0.56999999999999995</v>
      </c>
      <c r="O3221" s="106">
        <v>1.4</v>
      </c>
      <c r="P3221" s="106" t="s">
        <v>714</v>
      </c>
      <c r="Q3221" s="107" t="s">
        <v>4005</v>
      </c>
      <c r="R3221" s="107" t="s">
        <v>282</v>
      </c>
    </row>
    <row r="3222" spans="2:18" ht="20.100000000000001" customHeight="1" x14ac:dyDescent="0.4">
      <c r="B3222" s="105" t="str">
        <f t="shared" si="151"/>
        <v/>
      </c>
      <c r="C3222" s="105" t="str">
        <f t="shared" si="152"/>
        <v/>
      </c>
      <c r="D3222" s="105" t="str">
        <f t="shared" si="153"/>
        <v/>
      </c>
      <c r="E3222" s="106" t="s">
        <v>2406</v>
      </c>
      <c r="F3222" s="106" t="s">
        <v>2829</v>
      </c>
      <c r="G3222" s="106" t="s">
        <v>773</v>
      </c>
      <c r="H3222" s="106" t="s">
        <v>774</v>
      </c>
      <c r="I3222" s="106">
        <v>16</v>
      </c>
      <c r="J3222" s="106"/>
      <c r="K3222" s="106"/>
      <c r="L3222" s="106" t="s">
        <v>729</v>
      </c>
      <c r="M3222" s="106" t="s">
        <v>3522</v>
      </c>
      <c r="N3222" s="106">
        <v>0.55000000000000004</v>
      </c>
      <c r="O3222" s="106">
        <v>1.4</v>
      </c>
      <c r="P3222" s="106" t="s">
        <v>714</v>
      </c>
      <c r="Q3222" s="107" t="s">
        <v>4006</v>
      </c>
      <c r="R3222" s="107" t="s">
        <v>282</v>
      </c>
    </row>
    <row r="3223" spans="2:18" ht="20.100000000000001" customHeight="1" x14ac:dyDescent="0.4">
      <c r="B3223" s="105" t="str">
        <f t="shared" si="151"/>
        <v/>
      </c>
      <c r="C3223" s="105" t="str">
        <f t="shared" si="152"/>
        <v/>
      </c>
      <c r="D3223" s="105" t="str">
        <f t="shared" si="153"/>
        <v/>
      </c>
      <c r="E3223" s="106" t="s">
        <v>2406</v>
      </c>
      <c r="F3223" s="106" t="s">
        <v>2829</v>
      </c>
      <c r="G3223" s="106" t="s">
        <v>773</v>
      </c>
      <c r="H3223" s="106" t="s">
        <v>774</v>
      </c>
      <c r="I3223" s="106">
        <v>16</v>
      </c>
      <c r="J3223" s="106"/>
      <c r="K3223" s="106"/>
      <c r="L3223" s="106" t="s">
        <v>733</v>
      </c>
      <c r="M3223" s="106" t="s">
        <v>3522</v>
      </c>
      <c r="N3223" s="106">
        <v>0.54</v>
      </c>
      <c r="O3223" s="106">
        <v>1.4</v>
      </c>
      <c r="P3223" s="106" t="s">
        <v>714</v>
      </c>
      <c r="Q3223" s="107" t="s">
        <v>4007</v>
      </c>
      <c r="R3223" s="107" t="s">
        <v>282</v>
      </c>
    </row>
    <row r="3224" spans="2:18" ht="20.100000000000001" customHeight="1" x14ac:dyDescent="0.4">
      <c r="B3224" s="105" t="str">
        <f t="shared" si="151"/>
        <v/>
      </c>
      <c r="C3224" s="105" t="str">
        <f t="shared" si="152"/>
        <v/>
      </c>
      <c r="D3224" s="105" t="str">
        <f t="shared" si="153"/>
        <v/>
      </c>
      <c r="E3224" s="106" t="s">
        <v>2406</v>
      </c>
      <c r="F3224" s="106" t="s">
        <v>2829</v>
      </c>
      <c r="G3224" s="106" t="s">
        <v>773</v>
      </c>
      <c r="H3224" s="106" t="s">
        <v>774</v>
      </c>
      <c r="I3224" s="106">
        <v>16</v>
      </c>
      <c r="J3224" s="106"/>
      <c r="K3224" s="106"/>
      <c r="L3224" s="106" t="s">
        <v>765</v>
      </c>
      <c r="M3224" s="106" t="s">
        <v>3522</v>
      </c>
      <c r="N3224" s="106">
        <v>0.54</v>
      </c>
      <c r="O3224" s="106">
        <v>1.4</v>
      </c>
      <c r="P3224" s="106" t="s">
        <v>714</v>
      </c>
      <c r="Q3224" s="107" t="s">
        <v>4008</v>
      </c>
      <c r="R3224" s="107" t="s">
        <v>282</v>
      </c>
    </row>
    <row r="3225" spans="2:18" ht="20.100000000000001" customHeight="1" x14ac:dyDescent="0.4">
      <c r="B3225" s="105" t="str">
        <f t="shared" si="151"/>
        <v/>
      </c>
      <c r="C3225" s="105" t="str">
        <f t="shared" si="152"/>
        <v/>
      </c>
      <c r="D3225" s="105" t="str">
        <f t="shared" si="153"/>
        <v/>
      </c>
      <c r="E3225" s="106" t="s">
        <v>2406</v>
      </c>
      <c r="F3225" s="106" t="s">
        <v>2829</v>
      </c>
      <c r="G3225" s="106" t="s">
        <v>773</v>
      </c>
      <c r="H3225" s="106" t="s">
        <v>774</v>
      </c>
      <c r="I3225" s="106">
        <v>16</v>
      </c>
      <c r="J3225" s="106"/>
      <c r="K3225" s="106"/>
      <c r="L3225" s="106" t="s">
        <v>1248</v>
      </c>
      <c r="M3225" s="106" t="s">
        <v>3522</v>
      </c>
      <c r="N3225" s="106">
        <v>0.54</v>
      </c>
      <c r="O3225" s="106">
        <v>1.4</v>
      </c>
      <c r="P3225" s="106" t="s">
        <v>714</v>
      </c>
      <c r="Q3225" s="107" t="s">
        <v>4009</v>
      </c>
      <c r="R3225" s="107" t="s">
        <v>282</v>
      </c>
    </row>
    <row r="3226" spans="2:18" ht="20.100000000000001" customHeight="1" x14ac:dyDescent="0.4">
      <c r="B3226" s="105" t="str">
        <f t="shared" si="151"/>
        <v/>
      </c>
      <c r="C3226" s="105" t="str">
        <f t="shared" si="152"/>
        <v/>
      </c>
      <c r="D3226" s="105" t="str">
        <f t="shared" si="153"/>
        <v/>
      </c>
      <c r="E3226" s="106" t="s">
        <v>2406</v>
      </c>
      <c r="F3226" s="106" t="s">
        <v>2829</v>
      </c>
      <c r="G3226" s="106" t="s">
        <v>773</v>
      </c>
      <c r="H3226" s="106" t="s">
        <v>1266</v>
      </c>
      <c r="I3226" s="106">
        <v>16</v>
      </c>
      <c r="J3226" s="106"/>
      <c r="K3226" s="106"/>
      <c r="L3226" s="106" t="s">
        <v>729</v>
      </c>
      <c r="M3226" s="106" t="s">
        <v>3522</v>
      </c>
      <c r="N3226" s="106">
        <v>0.54</v>
      </c>
      <c r="O3226" s="106">
        <v>1.4</v>
      </c>
      <c r="P3226" s="106" t="s">
        <v>714</v>
      </c>
      <c r="Q3226" s="107" t="s">
        <v>4010</v>
      </c>
      <c r="R3226" s="107" t="s">
        <v>282</v>
      </c>
    </row>
    <row r="3227" spans="2:18" ht="20.100000000000001" customHeight="1" x14ac:dyDescent="0.4">
      <c r="B3227" s="105" t="str">
        <f t="shared" si="151"/>
        <v/>
      </c>
      <c r="C3227" s="105" t="str">
        <f t="shared" si="152"/>
        <v/>
      </c>
      <c r="D3227" s="105" t="str">
        <f t="shared" si="153"/>
        <v/>
      </c>
      <c r="E3227" s="106" t="s">
        <v>2406</v>
      </c>
      <c r="F3227" s="106" t="s">
        <v>2829</v>
      </c>
      <c r="G3227" s="106" t="s">
        <v>773</v>
      </c>
      <c r="H3227" s="106" t="s">
        <v>1266</v>
      </c>
      <c r="I3227" s="106">
        <v>16</v>
      </c>
      <c r="J3227" s="106"/>
      <c r="K3227" s="106"/>
      <c r="L3227" s="106" t="s">
        <v>733</v>
      </c>
      <c r="M3227" s="106" t="s">
        <v>3522</v>
      </c>
      <c r="N3227" s="106">
        <v>0.54</v>
      </c>
      <c r="O3227" s="106">
        <v>1.4</v>
      </c>
      <c r="P3227" s="106" t="s">
        <v>714</v>
      </c>
      <c r="Q3227" s="107" t="s">
        <v>4011</v>
      </c>
      <c r="R3227" s="107" t="s">
        <v>282</v>
      </c>
    </row>
    <row r="3228" spans="2:18" ht="20.100000000000001" customHeight="1" x14ac:dyDescent="0.4">
      <c r="B3228" s="105" t="str">
        <f t="shared" si="151"/>
        <v/>
      </c>
      <c r="C3228" s="105" t="str">
        <f t="shared" si="152"/>
        <v/>
      </c>
      <c r="D3228" s="105" t="str">
        <f t="shared" si="153"/>
        <v/>
      </c>
      <c r="E3228" s="106" t="s">
        <v>2406</v>
      </c>
      <c r="F3228" s="106" t="s">
        <v>2829</v>
      </c>
      <c r="G3228" s="106" t="s">
        <v>773</v>
      </c>
      <c r="H3228" s="106" t="s">
        <v>1266</v>
      </c>
      <c r="I3228" s="106">
        <v>16</v>
      </c>
      <c r="J3228" s="106"/>
      <c r="K3228" s="106"/>
      <c r="L3228" s="106" t="s">
        <v>765</v>
      </c>
      <c r="M3228" s="106" t="s">
        <v>3522</v>
      </c>
      <c r="N3228" s="106">
        <v>0.54</v>
      </c>
      <c r="O3228" s="106">
        <v>1.4</v>
      </c>
      <c r="P3228" s="106" t="s">
        <v>714</v>
      </c>
      <c r="Q3228" s="107" t="s">
        <v>4012</v>
      </c>
      <c r="R3228" s="107" t="s">
        <v>282</v>
      </c>
    </row>
    <row r="3229" spans="2:18" ht="20.100000000000001" customHeight="1" x14ac:dyDescent="0.4">
      <c r="B3229" s="105" t="str">
        <f t="shared" si="151"/>
        <v/>
      </c>
      <c r="C3229" s="105" t="str">
        <f t="shared" si="152"/>
        <v/>
      </c>
      <c r="D3229" s="105" t="str">
        <f t="shared" si="153"/>
        <v/>
      </c>
      <c r="E3229" s="106" t="s">
        <v>2406</v>
      </c>
      <c r="F3229" s="106" t="s">
        <v>2829</v>
      </c>
      <c r="G3229" s="106" t="s">
        <v>773</v>
      </c>
      <c r="H3229" s="106" t="s">
        <v>1266</v>
      </c>
      <c r="I3229" s="106">
        <v>15</v>
      </c>
      <c r="J3229" s="106"/>
      <c r="K3229" s="106"/>
      <c r="L3229" s="106" t="s">
        <v>1248</v>
      </c>
      <c r="M3229" s="106" t="s">
        <v>3522</v>
      </c>
      <c r="N3229" s="106">
        <v>0.54</v>
      </c>
      <c r="O3229" s="106">
        <v>1.4</v>
      </c>
      <c r="P3229" s="106" t="s">
        <v>714</v>
      </c>
      <c r="Q3229" s="107" t="s">
        <v>4013</v>
      </c>
      <c r="R3229" s="107" t="s">
        <v>282</v>
      </c>
    </row>
    <row r="3230" spans="2:18" ht="20.100000000000001" customHeight="1" x14ac:dyDescent="0.4">
      <c r="B3230" s="105" t="str">
        <f t="shared" si="151"/>
        <v/>
      </c>
      <c r="C3230" s="105" t="str">
        <f t="shared" si="152"/>
        <v/>
      </c>
      <c r="D3230" s="105" t="str">
        <f t="shared" si="153"/>
        <v/>
      </c>
      <c r="E3230" s="106" t="s">
        <v>2406</v>
      </c>
      <c r="F3230" s="106" t="s">
        <v>2829</v>
      </c>
      <c r="G3230" s="106" t="s">
        <v>778</v>
      </c>
      <c r="H3230" s="106" t="s">
        <v>779</v>
      </c>
      <c r="I3230" s="106">
        <v>16</v>
      </c>
      <c r="J3230" s="106"/>
      <c r="K3230" s="106"/>
      <c r="L3230" s="106" t="s">
        <v>729</v>
      </c>
      <c r="M3230" s="106" t="s">
        <v>3522</v>
      </c>
      <c r="N3230" s="106">
        <v>0.54</v>
      </c>
      <c r="O3230" s="106">
        <v>1.4</v>
      </c>
      <c r="P3230" s="106" t="s">
        <v>714</v>
      </c>
      <c r="Q3230" s="107" t="s">
        <v>4014</v>
      </c>
      <c r="R3230" s="107" t="s">
        <v>282</v>
      </c>
    </row>
    <row r="3231" spans="2:18" ht="20.100000000000001" customHeight="1" x14ac:dyDescent="0.4">
      <c r="B3231" s="105" t="str">
        <f t="shared" si="151"/>
        <v/>
      </c>
      <c r="C3231" s="105" t="str">
        <f t="shared" si="152"/>
        <v/>
      </c>
      <c r="D3231" s="105" t="str">
        <f t="shared" si="153"/>
        <v/>
      </c>
      <c r="E3231" s="106" t="s">
        <v>2406</v>
      </c>
      <c r="F3231" s="106" t="s">
        <v>2829</v>
      </c>
      <c r="G3231" s="106" t="s">
        <v>778</v>
      </c>
      <c r="H3231" s="106" t="s">
        <v>779</v>
      </c>
      <c r="I3231" s="106">
        <v>16</v>
      </c>
      <c r="J3231" s="106"/>
      <c r="K3231" s="106"/>
      <c r="L3231" s="106" t="s">
        <v>733</v>
      </c>
      <c r="M3231" s="106" t="s">
        <v>3522</v>
      </c>
      <c r="N3231" s="106">
        <v>0.54</v>
      </c>
      <c r="O3231" s="106">
        <v>1.4</v>
      </c>
      <c r="P3231" s="106" t="s">
        <v>714</v>
      </c>
      <c r="Q3231" s="107" t="s">
        <v>4015</v>
      </c>
      <c r="R3231" s="107" t="s">
        <v>282</v>
      </c>
    </row>
    <row r="3232" spans="2:18" ht="20.100000000000001" customHeight="1" x14ac:dyDescent="0.4">
      <c r="B3232" s="105" t="str">
        <f t="shared" si="151"/>
        <v/>
      </c>
      <c r="C3232" s="105" t="str">
        <f t="shared" si="152"/>
        <v/>
      </c>
      <c r="D3232" s="105" t="str">
        <f t="shared" si="153"/>
        <v/>
      </c>
      <c r="E3232" s="106" t="s">
        <v>2406</v>
      </c>
      <c r="F3232" s="106" t="s">
        <v>2829</v>
      </c>
      <c r="G3232" s="106" t="s">
        <v>778</v>
      </c>
      <c r="H3232" s="106" t="s">
        <v>779</v>
      </c>
      <c r="I3232" s="106">
        <v>16</v>
      </c>
      <c r="J3232" s="106"/>
      <c r="K3232" s="106"/>
      <c r="L3232" s="106" t="s">
        <v>765</v>
      </c>
      <c r="M3232" s="106" t="s">
        <v>3522</v>
      </c>
      <c r="N3232" s="106">
        <v>0.54</v>
      </c>
      <c r="O3232" s="106">
        <v>1.4</v>
      </c>
      <c r="P3232" s="106" t="s">
        <v>714</v>
      </c>
      <c r="Q3232" s="107" t="s">
        <v>4016</v>
      </c>
      <c r="R3232" s="107" t="s">
        <v>282</v>
      </c>
    </row>
    <row r="3233" spans="2:18" ht="20.100000000000001" customHeight="1" x14ac:dyDescent="0.4">
      <c r="B3233" s="105" t="str">
        <f t="shared" si="151"/>
        <v/>
      </c>
      <c r="C3233" s="105" t="str">
        <f t="shared" si="152"/>
        <v/>
      </c>
      <c r="D3233" s="105" t="str">
        <f t="shared" si="153"/>
        <v/>
      </c>
      <c r="E3233" s="106" t="s">
        <v>2406</v>
      </c>
      <c r="F3233" s="106" t="s">
        <v>2829</v>
      </c>
      <c r="G3233" s="106" t="s">
        <v>778</v>
      </c>
      <c r="H3233" s="106" t="s">
        <v>779</v>
      </c>
      <c r="I3233" s="106">
        <v>16</v>
      </c>
      <c r="J3233" s="106"/>
      <c r="K3233" s="106"/>
      <c r="L3233" s="106" t="s">
        <v>1248</v>
      </c>
      <c r="M3233" s="106" t="s">
        <v>3522</v>
      </c>
      <c r="N3233" s="106">
        <v>0.54</v>
      </c>
      <c r="O3233" s="106">
        <v>1.4</v>
      </c>
      <c r="P3233" s="106" t="s">
        <v>714</v>
      </c>
      <c r="Q3233" s="107" t="s">
        <v>4017</v>
      </c>
      <c r="R3233" s="107" t="s">
        <v>282</v>
      </c>
    </row>
    <row r="3234" spans="2:18" ht="20.100000000000001" customHeight="1" x14ac:dyDescent="0.4">
      <c r="B3234" s="105" t="str">
        <f t="shared" si="151"/>
        <v/>
      </c>
      <c r="C3234" s="105" t="str">
        <f t="shared" si="152"/>
        <v/>
      </c>
      <c r="D3234" s="105" t="str">
        <f t="shared" si="153"/>
        <v/>
      </c>
      <c r="E3234" s="106" t="s">
        <v>2406</v>
      </c>
      <c r="F3234" s="106" t="s">
        <v>2829</v>
      </c>
      <c r="G3234" s="106" t="s">
        <v>778</v>
      </c>
      <c r="H3234" s="106" t="s">
        <v>1269</v>
      </c>
      <c r="I3234" s="106">
        <v>16</v>
      </c>
      <c r="J3234" s="106"/>
      <c r="K3234" s="106"/>
      <c r="L3234" s="106" t="s">
        <v>729</v>
      </c>
      <c r="M3234" s="106" t="s">
        <v>3522</v>
      </c>
      <c r="N3234" s="106">
        <v>0.54</v>
      </c>
      <c r="O3234" s="106">
        <v>1.4</v>
      </c>
      <c r="P3234" s="106" t="s">
        <v>714</v>
      </c>
      <c r="Q3234" s="107" t="s">
        <v>4018</v>
      </c>
      <c r="R3234" s="107" t="s">
        <v>282</v>
      </c>
    </row>
    <row r="3235" spans="2:18" ht="20.100000000000001" customHeight="1" x14ac:dyDescent="0.4">
      <c r="B3235" s="105" t="str">
        <f t="shared" si="151"/>
        <v/>
      </c>
      <c r="C3235" s="105" t="str">
        <f t="shared" si="152"/>
        <v/>
      </c>
      <c r="D3235" s="105" t="str">
        <f t="shared" si="153"/>
        <v/>
      </c>
      <c r="E3235" s="106" t="s">
        <v>2406</v>
      </c>
      <c r="F3235" s="106" t="s">
        <v>2829</v>
      </c>
      <c r="G3235" s="106" t="s">
        <v>778</v>
      </c>
      <c r="H3235" s="106" t="s">
        <v>1269</v>
      </c>
      <c r="I3235" s="106">
        <v>16</v>
      </c>
      <c r="J3235" s="106"/>
      <c r="K3235" s="106"/>
      <c r="L3235" s="106" t="s">
        <v>733</v>
      </c>
      <c r="M3235" s="106" t="s">
        <v>3522</v>
      </c>
      <c r="N3235" s="106">
        <v>0.54</v>
      </c>
      <c r="O3235" s="106">
        <v>1.4</v>
      </c>
      <c r="P3235" s="106" t="s">
        <v>714</v>
      </c>
      <c r="Q3235" s="107" t="s">
        <v>4019</v>
      </c>
      <c r="R3235" s="107" t="s">
        <v>282</v>
      </c>
    </row>
    <row r="3236" spans="2:18" ht="20.100000000000001" customHeight="1" x14ac:dyDescent="0.4">
      <c r="B3236" s="105" t="str">
        <f t="shared" si="151"/>
        <v/>
      </c>
      <c r="C3236" s="105" t="str">
        <f t="shared" si="152"/>
        <v/>
      </c>
      <c r="D3236" s="105" t="str">
        <f t="shared" si="153"/>
        <v/>
      </c>
      <c r="E3236" s="106" t="s">
        <v>2406</v>
      </c>
      <c r="F3236" s="106" t="s">
        <v>2829</v>
      </c>
      <c r="G3236" s="106" t="s">
        <v>778</v>
      </c>
      <c r="H3236" s="106" t="s">
        <v>1269</v>
      </c>
      <c r="I3236" s="106">
        <v>16</v>
      </c>
      <c r="J3236" s="106"/>
      <c r="K3236" s="106"/>
      <c r="L3236" s="106" t="s">
        <v>765</v>
      </c>
      <c r="M3236" s="106" t="s">
        <v>3522</v>
      </c>
      <c r="N3236" s="106">
        <v>0.54</v>
      </c>
      <c r="O3236" s="106">
        <v>1.4</v>
      </c>
      <c r="P3236" s="106" t="s">
        <v>714</v>
      </c>
      <c r="Q3236" s="107" t="s">
        <v>4020</v>
      </c>
      <c r="R3236" s="107" t="s">
        <v>282</v>
      </c>
    </row>
    <row r="3237" spans="2:18" ht="20.100000000000001" customHeight="1" x14ac:dyDescent="0.4">
      <c r="B3237" s="105" t="str">
        <f t="shared" si="151"/>
        <v/>
      </c>
      <c r="C3237" s="105" t="str">
        <f t="shared" si="152"/>
        <v/>
      </c>
      <c r="D3237" s="105" t="str">
        <f t="shared" si="153"/>
        <v/>
      </c>
      <c r="E3237" s="106" t="s">
        <v>2406</v>
      </c>
      <c r="F3237" s="106" t="s">
        <v>2829</v>
      </c>
      <c r="G3237" s="106" t="s">
        <v>778</v>
      </c>
      <c r="H3237" s="106" t="s">
        <v>1269</v>
      </c>
      <c r="I3237" s="106">
        <v>15</v>
      </c>
      <c r="J3237" s="106"/>
      <c r="K3237" s="106"/>
      <c r="L3237" s="106" t="s">
        <v>1248</v>
      </c>
      <c r="M3237" s="106" t="s">
        <v>3522</v>
      </c>
      <c r="N3237" s="106">
        <v>0.54</v>
      </c>
      <c r="O3237" s="106">
        <v>1.4</v>
      </c>
      <c r="P3237" s="106" t="s">
        <v>714</v>
      </c>
      <c r="Q3237" s="107" t="s">
        <v>4021</v>
      </c>
      <c r="R3237" s="107" t="s">
        <v>282</v>
      </c>
    </row>
    <row r="3238" spans="2:18" ht="20.100000000000001" customHeight="1" x14ac:dyDescent="0.4">
      <c r="B3238" s="105" t="str">
        <f t="shared" si="151"/>
        <v/>
      </c>
      <c r="C3238" s="105" t="str">
        <f t="shared" si="152"/>
        <v/>
      </c>
      <c r="D3238" s="105" t="str">
        <f t="shared" si="153"/>
        <v/>
      </c>
      <c r="E3238" s="106" t="s">
        <v>2406</v>
      </c>
      <c r="F3238" s="106" t="s">
        <v>2829</v>
      </c>
      <c r="G3238" s="106" t="s">
        <v>782</v>
      </c>
      <c r="H3238" s="106" t="s">
        <v>783</v>
      </c>
      <c r="I3238" s="106">
        <v>16</v>
      </c>
      <c r="J3238" s="106"/>
      <c r="K3238" s="106"/>
      <c r="L3238" s="106" t="s">
        <v>729</v>
      </c>
      <c r="M3238" s="106" t="s">
        <v>3522</v>
      </c>
      <c r="N3238" s="106">
        <v>0.39</v>
      </c>
      <c r="O3238" s="106">
        <v>1.4</v>
      </c>
      <c r="P3238" s="106" t="s">
        <v>714</v>
      </c>
      <c r="Q3238" s="107" t="s">
        <v>4022</v>
      </c>
      <c r="R3238" s="107" t="s">
        <v>282</v>
      </c>
    </row>
    <row r="3239" spans="2:18" ht="20.100000000000001" customHeight="1" x14ac:dyDescent="0.4">
      <c r="B3239" s="105" t="str">
        <f t="shared" si="151"/>
        <v/>
      </c>
      <c r="C3239" s="105" t="str">
        <f t="shared" si="152"/>
        <v/>
      </c>
      <c r="D3239" s="105" t="str">
        <f t="shared" si="153"/>
        <v/>
      </c>
      <c r="E3239" s="106" t="s">
        <v>2406</v>
      </c>
      <c r="F3239" s="106" t="s">
        <v>2829</v>
      </c>
      <c r="G3239" s="106" t="s">
        <v>782</v>
      </c>
      <c r="H3239" s="106" t="s">
        <v>783</v>
      </c>
      <c r="I3239" s="106">
        <v>16</v>
      </c>
      <c r="J3239" s="106"/>
      <c r="K3239" s="106"/>
      <c r="L3239" s="106" t="s">
        <v>733</v>
      </c>
      <c r="M3239" s="106" t="s">
        <v>3522</v>
      </c>
      <c r="N3239" s="106">
        <v>0.38</v>
      </c>
      <c r="O3239" s="106">
        <v>1.4</v>
      </c>
      <c r="P3239" s="106" t="s">
        <v>714</v>
      </c>
      <c r="Q3239" s="107" t="s">
        <v>4023</v>
      </c>
      <c r="R3239" s="107" t="s">
        <v>282</v>
      </c>
    </row>
    <row r="3240" spans="2:18" ht="20.100000000000001" customHeight="1" x14ac:dyDescent="0.4">
      <c r="B3240" s="105" t="str">
        <f t="shared" si="151"/>
        <v/>
      </c>
      <c r="C3240" s="105" t="str">
        <f t="shared" si="152"/>
        <v/>
      </c>
      <c r="D3240" s="105" t="str">
        <f t="shared" si="153"/>
        <v/>
      </c>
      <c r="E3240" s="106" t="s">
        <v>2406</v>
      </c>
      <c r="F3240" s="106" t="s">
        <v>2829</v>
      </c>
      <c r="G3240" s="106" t="s">
        <v>782</v>
      </c>
      <c r="H3240" s="106" t="s">
        <v>783</v>
      </c>
      <c r="I3240" s="106">
        <v>16</v>
      </c>
      <c r="J3240" s="106"/>
      <c r="K3240" s="106"/>
      <c r="L3240" s="106" t="s">
        <v>765</v>
      </c>
      <c r="M3240" s="106" t="s">
        <v>3522</v>
      </c>
      <c r="N3240" s="106">
        <v>0.38</v>
      </c>
      <c r="O3240" s="106">
        <v>1.4</v>
      </c>
      <c r="P3240" s="106" t="s">
        <v>714</v>
      </c>
      <c r="Q3240" s="107" t="s">
        <v>4024</v>
      </c>
      <c r="R3240" s="107" t="s">
        <v>282</v>
      </c>
    </row>
    <row r="3241" spans="2:18" ht="20.100000000000001" customHeight="1" x14ac:dyDescent="0.4">
      <c r="B3241" s="105" t="str">
        <f t="shared" si="151"/>
        <v/>
      </c>
      <c r="C3241" s="105" t="str">
        <f t="shared" si="152"/>
        <v/>
      </c>
      <c r="D3241" s="105" t="str">
        <f t="shared" si="153"/>
        <v/>
      </c>
      <c r="E3241" s="106" t="s">
        <v>2406</v>
      </c>
      <c r="F3241" s="106" t="s">
        <v>2829</v>
      </c>
      <c r="G3241" s="106" t="s">
        <v>782</v>
      </c>
      <c r="H3241" s="106" t="s">
        <v>783</v>
      </c>
      <c r="I3241" s="106">
        <v>16</v>
      </c>
      <c r="J3241" s="106"/>
      <c r="K3241" s="106"/>
      <c r="L3241" s="106" t="s">
        <v>1248</v>
      </c>
      <c r="M3241" s="106" t="s">
        <v>3522</v>
      </c>
      <c r="N3241" s="106">
        <v>0.38</v>
      </c>
      <c r="O3241" s="106">
        <v>1.4</v>
      </c>
      <c r="P3241" s="106" t="s">
        <v>714</v>
      </c>
      <c r="Q3241" s="107" t="s">
        <v>4025</v>
      </c>
      <c r="R3241" s="107" t="s">
        <v>282</v>
      </c>
    </row>
    <row r="3242" spans="2:18" ht="20.100000000000001" customHeight="1" x14ac:dyDescent="0.4">
      <c r="B3242" s="105" t="str">
        <f t="shared" si="151"/>
        <v/>
      </c>
      <c r="C3242" s="105" t="str">
        <f t="shared" si="152"/>
        <v/>
      </c>
      <c r="D3242" s="105" t="str">
        <f t="shared" si="153"/>
        <v/>
      </c>
      <c r="E3242" s="106" t="s">
        <v>2406</v>
      </c>
      <c r="F3242" s="106" t="s">
        <v>2829</v>
      </c>
      <c r="G3242" s="106" t="s">
        <v>2477</v>
      </c>
      <c r="H3242" s="106" t="s">
        <v>729</v>
      </c>
      <c r="I3242" s="106">
        <v>16</v>
      </c>
      <c r="J3242" s="106"/>
      <c r="K3242" s="106"/>
      <c r="L3242" s="106" t="s">
        <v>2478</v>
      </c>
      <c r="M3242" s="106" t="s">
        <v>3522</v>
      </c>
      <c r="N3242" s="106">
        <v>0.54</v>
      </c>
      <c r="O3242" s="106">
        <v>1.4</v>
      </c>
      <c r="P3242" s="106" t="s">
        <v>714</v>
      </c>
      <c r="Q3242" s="107" t="s">
        <v>4026</v>
      </c>
      <c r="R3242" s="107" t="s">
        <v>282</v>
      </c>
    </row>
    <row r="3243" spans="2:18" ht="20.100000000000001" customHeight="1" x14ac:dyDescent="0.4">
      <c r="B3243" s="105" t="str">
        <f t="shared" si="151"/>
        <v/>
      </c>
      <c r="C3243" s="105" t="str">
        <f t="shared" si="152"/>
        <v/>
      </c>
      <c r="D3243" s="105" t="str">
        <f t="shared" si="153"/>
        <v/>
      </c>
      <c r="E3243" s="106" t="s">
        <v>2406</v>
      </c>
      <c r="F3243" s="106" t="s">
        <v>2829</v>
      </c>
      <c r="G3243" s="106" t="s">
        <v>2477</v>
      </c>
      <c r="H3243" s="106" t="s">
        <v>733</v>
      </c>
      <c r="I3243" s="106">
        <v>16</v>
      </c>
      <c r="J3243" s="106"/>
      <c r="K3243" s="106"/>
      <c r="L3243" s="106" t="s">
        <v>2478</v>
      </c>
      <c r="M3243" s="106" t="s">
        <v>3522</v>
      </c>
      <c r="N3243" s="106">
        <v>0.53</v>
      </c>
      <c r="O3243" s="106">
        <v>1.4</v>
      </c>
      <c r="P3243" s="106" t="s">
        <v>714</v>
      </c>
      <c r="Q3243" s="107" t="s">
        <v>4027</v>
      </c>
      <c r="R3243" s="107" t="s">
        <v>282</v>
      </c>
    </row>
    <row r="3244" spans="2:18" ht="20.100000000000001" customHeight="1" x14ac:dyDescent="0.4">
      <c r="B3244" s="105" t="str">
        <f t="shared" si="151"/>
        <v/>
      </c>
      <c r="C3244" s="105" t="str">
        <f t="shared" si="152"/>
        <v/>
      </c>
      <c r="D3244" s="105" t="str">
        <f t="shared" si="153"/>
        <v/>
      </c>
      <c r="E3244" s="106" t="s">
        <v>2406</v>
      </c>
      <c r="F3244" s="106" t="s">
        <v>2829</v>
      </c>
      <c r="G3244" s="106" t="s">
        <v>2477</v>
      </c>
      <c r="H3244" s="106" t="s">
        <v>765</v>
      </c>
      <c r="I3244" s="106">
        <v>16</v>
      </c>
      <c r="J3244" s="106"/>
      <c r="K3244" s="106"/>
      <c r="L3244" s="106" t="s">
        <v>2478</v>
      </c>
      <c r="M3244" s="106" t="s">
        <v>3522</v>
      </c>
      <c r="N3244" s="106">
        <v>0.53</v>
      </c>
      <c r="O3244" s="106">
        <v>1.4</v>
      </c>
      <c r="P3244" s="106" t="s">
        <v>714</v>
      </c>
      <c r="Q3244" s="107" t="s">
        <v>4028</v>
      </c>
      <c r="R3244" s="107" t="s">
        <v>282</v>
      </c>
    </row>
    <row r="3245" spans="2:18" ht="20.100000000000001" customHeight="1" x14ac:dyDescent="0.4">
      <c r="B3245" s="105" t="str">
        <f t="shared" si="151"/>
        <v/>
      </c>
      <c r="C3245" s="105" t="str">
        <f t="shared" si="152"/>
        <v/>
      </c>
      <c r="D3245" s="105" t="str">
        <f t="shared" si="153"/>
        <v/>
      </c>
      <c r="E3245" s="106" t="s">
        <v>2406</v>
      </c>
      <c r="F3245" s="106" t="s">
        <v>2829</v>
      </c>
      <c r="G3245" s="106" t="s">
        <v>2482</v>
      </c>
      <c r="H3245" s="106" t="s">
        <v>729</v>
      </c>
      <c r="I3245" s="106">
        <v>16</v>
      </c>
      <c r="J3245" s="106"/>
      <c r="K3245" s="106"/>
      <c r="L3245" s="106" t="s">
        <v>2483</v>
      </c>
      <c r="M3245" s="106" t="s">
        <v>3522</v>
      </c>
      <c r="N3245" s="106">
        <v>0.54</v>
      </c>
      <c r="O3245" s="106">
        <v>1.4</v>
      </c>
      <c r="P3245" s="106" t="s">
        <v>714</v>
      </c>
      <c r="Q3245" s="107" t="s">
        <v>4029</v>
      </c>
      <c r="R3245" s="107" t="s">
        <v>282</v>
      </c>
    </row>
    <row r="3246" spans="2:18" ht="20.100000000000001" customHeight="1" x14ac:dyDescent="0.4">
      <c r="B3246" s="105" t="str">
        <f t="shared" si="151"/>
        <v/>
      </c>
      <c r="C3246" s="105" t="str">
        <f t="shared" si="152"/>
        <v/>
      </c>
      <c r="D3246" s="105" t="str">
        <f t="shared" si="153"/>
        <v/>
      </c>
      <c r="E3246" s="106" t="s">
        <v>2406</v>
      </c>
      <c r="F3246" s="106" t="s">
        <v>2829</v>
      </c>
      <c r="G3246" s="106" t="s">
        <v>2482</v>
      </c>
      <c r="H3246" s="106" t="s">
        <v>733</v>
      </c>
      <c r="I3246" s="106">
        <v>16</v>
      </c>
      <c r="J3246" s="106"/>
      <c r="K3246" s="106"/>
      <c r="L3246" s="106" t="s">
        <v>2483</v>
      </c>
      <c r="M3246" s="106" t="s">
        <v>3522</v>
      </c>
      <c r="N3246" s="106">
        <v>0.53</v>
      </c>
      <c r="O3246" s="106">
        <v>1.4</v>
      </c>
      <c r="P3246" s="106" t="s">
        <v>714</v>
      </c>
      <c r="Q3246" s="107" t="s">
        <v>4030</v>
      </c>
      <c r="R3246" s="107" t="s">
        <v>282</v>
      </c>
    </row>
    <row r="3247" spans="2:18" ht="20.100000000000001" customHeight="1" x14ac:dyDescent="0.4">
      <c r="B3247" s="105" t="str">
        <f t="shared" si="151"/>
        <v/>
      </c>
      <c r="C3247" s="105" t="str">
        <f t="shared" si="152"/>
        <v/>
      </c>
      <c r="D3247" s="105" t="str">
        <f t="shared" si="153"/>
        <v/>
      </c>
      <c r="E3247" s="106" t="s">
        <v>2406</v>
      </c>
      <c r="F3247" s="106" t="s">
        <v>2829</v>
      </c>
      <c r="G3247" s="106" t="s">
        <v>2482</v>
      </c>
      <c r="H3247" s="106" t="s">
        <v>765</v>
      </c>
      <c r="I3247" s="106">
        <v>16</v>
      </c>
      <c r="J3247" s="106"/>
      <c r="K3247" s="106"/>
      <c r="L3247" s="106" t="s">
        <v>2483</v>
      </c>
      <c r="M3247" s="106" t="s">
        <v>3522</v>
      </c>
      <c r="N3247" s="106">
        <v>0.53</v>
      </c>
      <c r="O3247" s="106">
        <v>1.4</v>
      </c>
      <c r="P3247" s="106" t="s">
        <v>714</v>
      </c>
      <c r="Q3247" s="107" t="s">
        <v>4031</v>
      </c>
      <c r="R3247" s="107" t="s">
        <v>282</v>
      </c>
    </row>
    <row r="3248" spans="2:18" ht="20.100000000000001" customHeight="1" x14ac:dyDescent="0.4">
      <c r="B3248" s="105" t="str">
        <f t="shared" si="151"/>
        <v/>
      </c>
      <c r="C3248" s="105" t="str">
        <f t="shared" si="152"/>
        <v/>
      </c>
      <c r="D3248" s="105" t="str">
        <f t="shared" si="153"/>
        <v/>
      </c>
      <c r="E3248" s="106" t="s">
        <v>2406</v>
      </c>
      <c r="F3248" s="106" t="s">
        <v>2829</v>
      </c>
      <c r="G3248" s="106" t="s">
        <v>697</v>
      </c>
      <c r="H3248" s="106" t="s">
        <v>729</v>
      </c>
      <c r="I3248" s="106">
        <v>16</v>
      </c>
      <c r="J3248" s="106"/>
      <c r="K3248" s="106"/>
      <c r="L3248" s="106" t="s">
        <v>707</v>
      </c>
      <c r="M3248" s="106" t="s">
        <v>3522</v>
      </c>
      <c r="N3248" s="106">
        <v>0.54</v>
      </c>
      <c r="O3248" s="106">
        <v>1.4</v>
      </c>
      <c r="P3248" s="106" t="s">
        <v>714</v>
      </c>
      <c r="Q3248" s="107" t="s">
        <v>4032</v>
      </c>
      <c r="R3248" s="107" t="s">
        <v>282</v>
      </c>
    </row>
    <row r="3249" spans="2:18" ht="20.100000000000001" customHeight="1" x14ac:dyDescent="0.4">
      <c r="B3249" s="105" t="str">
        <f t="shared" si="151"/>
        <v/>
      </c>
      <c r="C3249" s="105" t="str">
        <f t="shared" si="152"/>
        <v/>
      </c>
      <c r="D3249" s="105" t="str">
        <f t="shared" si="153"/>
        <v/>
      </c>
      <c r="E3249" s="106" t="s">
        <v>2406</v>
      </c>
      <c r="F3249" s="106" t="s">
        <v>2829</v>
      </c>
      <c r="G3249" s="106" t="s">
        <v>697</v>
      </c>
      <c r="H3249" s="106" t="s">
        <v>729</v>
      </c>
      <c r="I3249" s="106">
        <v>16</v>
      </c>
      <c r="J3249" s="106"/>
      <c r="K3249" s="106"/>
      <c r="L3249" s="106" t="s">
        <v>1817</v>
      </c>
      <c r="M3249" s="106" t="s">
        <v>3522</v>
      </c>
      <c r="N3249" s="106">
        <v>0.54</v>
      </c>
      <c r="O3249" s="106">
        <v>1.4</v>
      </c>
      <c r="P3249" s="106" t="s">
        <v>714</v>
      </c>
      <c r="Q3249" s="107" t="s">
        <v>4033</v>
      </c>
      <c r="R3249" s="107" t="s">
        <v>282</v>
      </c>
    </row>
    <row r="3250" spans="2:18" ht="20.100000000000001" customHeight="1" x14ac:dyDescent="0.4">
      <c r="B3250" s="105" t="str">
        <f t="shared" si="151"/>
        <v/>
      </c>
      <c r="C3250" s="105" t="str">
        <f t="shared" si="152"/>
        <v/>
      </c>
      <c r="D3250" s="105" t="str">
        <f t="shared" si="153"/>
        <v/>
      </c>
      <c r="E3250" s="106" t="s">
        <v>2406</v>
      </c>
      <c r="F3250" s="106" t="s">
        <v>2829</v>
      </c>
      <c r="G3250" s="106" t="s">
        <v>697</v>
      </c>
      <c r="H3250" s="106" t="s">
        <v>733</v>
      </c>
      <c r="I3250" s="106">
        <v>16</v>
      </c>
      <c r="J3250" s="106"/>
      <c r="K3250" s="106"/>
      <c r="L3250" s="106" t="s">
        <v>1817</v>
      </c>
      <c r="M3250" s="106" t="s">
        <v>3522</v>
      </c>
      <c r="N3250" s="106">
        <v>0.53</v>
      </c>
      <c r="O3250" s="106">
        <v>1.4</v>
      </c>
      <c r="P3250" s="106" t="s">
        <v>714</v>
      </c>
      <c r="Q3250" s="107" t="s">
        <v>4034</v>
      </c>
      <c r="R3250" s="107" t="s">
        <v>282</v>
      </c>
    </row>
    <row r="3251" spans="2:18" ht="20.100000000000001" customHeight="1" x14ac:dyDescent="0.4">
      <c r="B3251" s="105" t="str">
        <f t="shared" si="151"/>
        <v/>
      </c>
      <c r="C3251" s="105" t="str">
        <f t="shared" si="152"/>
        <v/>
      </c>
      <c r="D3251" s="105" t="str">
        <f t="shared" si="153"/>
        <v/>
      </c>
      <c r="E3251" s="106" t="s">
        <v>2406</v>
      </c>
      <c r="F3251" s="106" t="s">
        <v>2829</v>
      </c>
      <c r="G3251" s="106" t="s">
        <v>697</v>
      </c>
      <c r="H3251" s="106" t="s">
        <v>733</v>
      </c>
      <c r="I3251" s="106">
        <v>16</v>
      </c>
      <c r="J3251" s="106"/>
      <c r="K3251" s="106"/>
      <c r="L3251" s="106" t="s">
        <v>1027</v>
      </c>
      <c r="M3251" s="106" t="s">
        <v>3522</v>
      </c>
      <c r="N3251" s="106">
        <v>0.53</v>
      </c>
      <c r="O3251" s="106">
        <v>1.4</v>
      </c>
      <c r="P3251" s="106" t="s">
        <v>714</v>
      </c>
      <c r="Q3251" s="107" t="s">
        <v>4035</v>
      </c>
      <c r="R3251" s="107" t="s">
        <v>282</v>
      </c>
    </row>
    <row r="3252" spans="2:18" ht="20.100000000000001" customHeight="1" x14ac:dyDescent="0.4">
      <c r="B3252" s="105" t="str">
        <f t="shared" si="151"/>
        <v/>
      </c>
      <c r="C3252" s="105" t="str">
        <f t="shared" si="152"/>
        <v/>
      </c>
      <c r="D3252" s="105" t="str">
        <f t="shared" si="153"/>
        <v/>
      </c>
      <c r="E3252" s="106" t="s">
        <v>2406</v>
      </c>
      <c r="F3252" s="106" t="s">
        <v>2829</v>
      </c>
      <c r="G3252" s="106" t="s">
        <v>697</v>
      </c>
      <c r="H3252" s="106" t="s">
        <v>765</v>
      </c>
      <c r="I3252" s="106">
        <v>16</v>
      </c>
      <c r="J3252" s="106"/>
      <c r="K3252" s="106"/>
      <c r="L3252" s="106" t="s">
        <v>1027</v>
      </c>
      <c r="M3252" s="106" t="s">
        <v>3522</v>
      </c>
      <c r="N3252" s="106">
        <v>0.53</v>
      </c>
      <c r="O3252" s="106">
        <v>1.4</v>
      </c>
      <c r="P3252" s="106" t="s">
        <v>714</v>
      </c>
      <c r="Q3252" s="107" t="s">
        <v>4036</v>
      </c>
      <c r="R3252" s="107" t="s">
        <v>282</v>
      </c>
    </row>
    <row r="3253" spans="2:18" ht="20.100000000000001" customHeight="1" x14ac:dyDescent="0.4">
      <c r="B3253" s="105" t="str">
        <f t="shared" si="151"/>
        <v/>
      </c>
      <c r="C3253" s="105" t="str">
        <f t="shared" si="152"/>
        <v/>
      </c>
      <c r="D3253" s="105" t="str">
        <f t="shared" si="153"/>
        <v/>
      </c>
      <c r="E3253" s="106" t="s">
        <v>2406</v>
      </c>
      <c r="F3253" s="106" t="s">
        <v>2829</v>
      </c>
      <c r="G3253" s="106" t="s">
        <v>697</v>
      </c>
      <c r="H3253" s="106" t="s">
        <v>765</v>
      </c>
      <c r="I3253" s="106">
        <v>16</v>
      </c>
      <c r="J3253" s="106"/>
      <c r="K3253" s="106"/>
      <c r="L3253" s="106" t="s">
        <v>1389</v>
      </c>
      <c r="M3253" s="106" t="s">
        <v>3522</v>
      </c>
      <c r="N3253" s="106">
        <v>0.53</v>
      </c>
      <c r="O3253" s="106">
        <v>1.4</v>
      </c>
      <c r="P3253" s="106" t="s">
        <v>714</v>
      </c>
      <c r="Q3253" s="107" t="s">
        <v>4037</v>
      </c>
      <c r="R3253" s="107" t="s">
        <v>282</v>
      </c>
    </row>
    <row r="3254" spans="2:18" ht="20.100000000000001" customHeight="1" x14ac:dyDescent="0.4">
      <c r="B3254" s="105" t="str">
        <f t="shared" si="151"/>
        <v/>
      </c>
      <c r="C3254" s="105" t="str">
        <f t="shared" si="152"/>
        <v/>
      </c>
      <c r="D3254" s="105" t="str">
        <f t="shared" si="153"/>
        <v/>
      </c>
      <c r="E3254" s="106" t="s">
        <v>2406</v>
      </c>
      <c r="F3254" s="106" t="s">
        <v>2829</v>
      </c>
      <c r="G3254" s="106" t="s">
        <v>697</v>
      </c>
      <c r="H3254" s="106" t="s">
        <v>1248</v>
      </c>
      <c r="I3254" s="106">
        <v>16</v>
      </c>
      <c r="J3254" s="106"/>
      <c r="K3254" s="106"/>
      <c r="L3254" s="106" t="s">
        <v>1389</v>
      </c>
      <c r="M3254" s="106" t="s">
        <v>3522</v>
      </c>
      <c r="N3254" s="106">
        <v>0.52</v>
      </c>
      <c r="O3254" s="106">
        <v>1.4</v>
      </c>
      <c r="P3254" s="106" t="s">
        <v>714</v>
      </c>
      <c r="Q3254" s="107" t="s">
        <v>4038</v>
      </c>
      <c r="R3254" s="107" t="s">
        <v>282</v>
      </c>
    </row>
    <row r="3255" spans="2:18" ht="20.100000000000001" customHeight="1" x14ac:dyDescent="0.4">
      <c r="B3255" s="105" t="str">
        <f t="shared" si="151"/>
        <v/>
      </c>
      <c r="C3255" s="105" t="str">
        <f t="shared" si="152"/>
        <v/>
      </c>
      <c r="D3255" s="105" t="str">
        <f t="shared" si="153"/>
        <v/>
      </c>
      <c r="E3255" s="106" t="s">
        <v>2406</v>
      </c>
      <c r="F3255" s="106" t="s">
        <v>2829</v>
      </c>
      <c r="G3255" s="106" t="s">
        <v>710</v>
      </c>
      <c r="H3255" s="106" t="s">
        <v>729</v>
      </c>
      <c r="I3255" s="106">
        <v>16</v>
      </c>
      <c r="J3255" s="106"/>
      <c r="K3255" s="106"/>
      <c r="L3255" s="106" t="s">
        <v>711</v>
      </c>
      <c r="M3255" s="106" t="s">
        <v>3522</v>
      </c>
      <c r="N3255" s="106">
        <v>0.54</v>
      </c>
      <c r="O3255" s="106">
        <v>1.4</v>
      </c>
      <c r="P3255" s="106" t="s">
        <v>714</v>
      </c>
      <c r="Q3255" s="107" t="s">
        <v>4039</v>
      </c>
      <c r="R3255" s="107" t="s">
        <v>282</v>
      </c>
    </row>
    <row r="3256" spans="2:18" ht="20.100000000000001" customHeight="1" x14ac:dyDescent="0.4">
      <c r="B3256" s="105" t="str">
        <f t="shared" si="151"/>
        <v/>
      </c>
      <c r="C3256" s="105" t="str">
        <f t="shared" si="152"/>
        <v/>
      </c>
      <c r="D3256" s="105" t="str">
        <f t="shared" si="153"/>
        <v/>
      </c>
      <c r="E3256" s="106" t="s">
        <v>2406</v>
      </c>
      <c r="F3256" s="106" t="s">
        <v>2829</v>
      </c>
      <c r="G3256" s="106" t="s">
        <v>710</v>
      </c>
      <c r="H3256" s="106" t="s">
        <v>733</v>
      </c>
      <c r="I3256" s="106">
        <v>16</v>
      </c>
      <c r="J3256" s="106"/>
      <c r="K3256" s="106"/>
      <c r="L3256" s="106" t="s">
        <v>711</v>
      </c>
      <c r="M3256" s="106" t="s">
        <v>3522</v>
      </c>
      <c r="N3256" s="106">
        <v>0.53</v>
      </c>
      <c r="O3256" s="106">
        <v>1.4</v>
      </c>
      <c r="P3256" s="106" t="s">
        <v>714</v>
      </c>
      <c r="Q3256" s="107" t="s">
        <v>4040</v>
      </c>
      <c r="R3256" s="107" t="s">
        <v>282</v>
      </c>
    </row>
    <row r="3257" spans="2:18" ht="20.100000000000001" customHeight="1" x14ac:dyDescent="0.4">
      <c r="B3257" s="105" t="str">
        <f t="shared" si="151"/>
        <v/>
      </c>
      <c r="C3257" s="105" t="str">
        <f t="shared" si="152"/>
        <v/>
      </c>
      <c r="D3257" s="105" t="str">
        <f t="shared" si="153"/>
        <v/>
      </c>
      <c r="E3257" s="106" t="s">
        <v>2406</v>
      </c>
      <c r="F3257" s="106" t="s">
        <v>2829</v>
      </c>
      <c r="G3257" s="106" t="s">
        <v>710</v>
      </c>
      <c r="H3257" s="106" t="s">
        <v>765</v>
      </c>
      <c r="I3257" s="106">
        <v>16</v>
      </c>
      <c r="J3257" s="106"/>
      <c r="K3257" s="106"/>
      <c r="L3257" s="106" t="s">
        <v>711</v>
      </c>
      <c r="M3257" s="106" t="s">
        <v>3522</v>
      </c>
      <c r="N3257" s="106">
        <v>0.53</v>
      </c>
      <c r="O3257" s="106">
        <v>1.4</v>
      </c>
      <c r="P3257" s="106" t="s">
        <v>714</v>
      </c>
      <c r="Q3257" s="107" t="s">
        <v>4041</v>
      </c>
      <c r="R3257" s="107" t="s">
        <v>282</v>
      </c>
    </row>
    <row r="3258" spans="2:18" ht="20.100000000000001" customHeight="1" x14ac:dyDescent="0.4">
      <c r="B3258" s="105" t="str">
        <f t="shared" si="151"/>
        <v/>
      </c>
      <c r="C3258" s="105" t="str">
        <f t="shared" si="152"/>
        <v/>
      </c>
      <c r="D3258" s="105" t="str">
        <f t="shared" si="153"/>
        <v/>
      </c>
      <c r="E3258" s="106" t="s">
        <v>2406</v>
      </c>
      <c r="F3258" s="106" t="s">
        <v>2829</v>
      </c>
      <c r="G3258" s="106" t="s">
        <v>710</v>
      </c>
      <c r="H3258" s="106" t="s">
        <v>765</v>
      </c>
      <c r="I3258" s="106">
        <v>16</v>
      </c>
      <c r="J3258" s="106"/>
      <c r="K3258" s="106"/>
      <c r="L3258" s="106" t="s">
        <v>1098</v>
      </c>
      <c r="M3258" s="106" t="s">
        <v>3522</v>
      </c>
      <c r="N3258" s="106">
        <v>0.53</v>
      </c>
      <c r="O3258" s="106">
        <v>1.4</v>
      </c>
      <c r="P3258" s="106" t="s">
        <v>714</v>
      </c>
      <c r="Q3258" s="107" t="s">
        <v>4042</v>
      </c>
      <c r="R3258" s="107" t="s">
        <v>282</v>
      </c>
    </row>
    <row r="3259" spans="2:18" ht="20.100000000000001" customHeight="1" x14ac:dyDescent="0.4">
      <c r="B3259" s="105" t="str">
        <f t="shared" si="151"/>
        <v/>
      </c>
      <c r="C3259" s="105" t="str">
        <f t="shared" si="152"/>
        <v/>
      </c>
      <c r="D3259" s="105" t="str">
        <f t="shared" si="153"/>
        <v/>
      </c>
      <c r="E3259" s="106" t="s">
        <v>2406</v>
      </c>
      <c r="F3259" s="106" t="s">
        <v>2829</v>
      </c>
      <c r="G3259" s="106" t="s">
        <v>710</v>
      </c>
      <c r="H3259" s="106" t="s">
        <v>1248</v>
      </c>
      <c r="I3259" s="106">
        <v>16</v>
      </c>
      <c r="J3259" s="106"/>
      <c r="K3259" s="106"/>
      <c r="L3259" s="106" t="s">
        <v>1098</v>
      </c>
      <c r="M3259" s="106" t="s">
        <v>3522</v>
      </c>
      <c r="N3259" s="106">
        <v>0.52</v>
      </c>
      <c r="O3259" s="106">
        <v>1.4</v>
      </c>
      <c r="P3259" s="106" t="s">
        <v>714</v>
      </c>
      <c r="Q3259" s="107" t="s">
        <v>4043</v>
      </c>
      <c r="R3259" s="107" t="s">
        <v>282</v>
      </c>
    </row>
    <row r="3260" spans="2:18" ht="20.100000000000001" customHeight="1" x14ac:dyDescent="0.4">
      <c r="B3260" s="105" t="str">
        <f t="shared" si="151"/>
        <v/>
      </c>
      <c r="C3260" s="105" t="str">
        <f t="shared" si="152"/>
        <v/>
      </c>
      <c r="D3260" s="105" t="str">
        <f t="shared" si="153"/>
        <v/>
      </c>
      <c r="E3260" s="106" t="s">
        <v>2406</v>
      </c>
      <c r="F3260" s="106" t="s">
        <v>2829</v>
      </c>
      <c r="G3260" s="106" t="s">
        <v>721</v>
      </c>
      <c r="H3260" s="106" t="s">
        <v>729</v>
      </c>
      <c r="I3260" s="106">
        <v>16</v>
      </c>
      <c r="J3260" s="106"/>
      <c r="K3260" s="106"/>
      <c r="L3260" s="106" t="s">
        <v>722</v>
      </c>
      <c r="M3260" s="106" t="s">
        <v>3522</v>
      </c>
      <c r="N3260" s="106">
        <v>0.54</v>
      </c>
      <c r="O3260" s="106">
        <v>1.4</v>
      </c>
      <c r="P3260" s="106" t="s">
        <v>714</v>
      </c>
      <c r="Q3260" s="107" t="s">
        <v>4044</v>
      </c>
      <c r="R3260" s="107" t="s">
        <v>282</v>
      </c>
    </row>
    <row r="3261" spans="2:18" ht="20.100000000000001" customHeight="1" x14ac:dyDescent="0.4">
      <c r="B3261" s="105" t="str">
        <f t="shared" si="151"/>
        <v/>
      </c>
      <c r="C3261" s="105" t="str">
        <f t="shared" si="152"/>
        <v/>
      </c>
      <c r="D3261" s="105" t="str">
        <f t="shared" si="153"/>
        <v/>
      </c>
      <c r="E3261" s="106" t="s">
        <v>2406</v>
      </c>
      <c r="F3261" s="106" t="s">
        <v>2829</v>
      </c>
      <c r="G3261" s="106" t="s">
        <v>721</v>
      </c>
      <c r="H3261" s="106" t="s">
        <v>733</v>
      </c>
      <c r="I3261" s="106">
        <v>16</v>
      </c>
      <c r="J3261" s="106"/>
      <c r="K3261" s="106"/>
      <c r="L3261" s="106" t="s">
        <v>722</v>
      </c>
      <c r="M3261" s="106" t="s">
        <v>3522</v>
      </c>
      <c r="N3261" s="106">
        <v>0.53</v>
      </c>
      <c r="O3261" s="106">
        <v>1.4</v>
      </c>
      <c r="P3261" s="106" t="s">
        <v>714</v>
      </c>
      <c r="Q3261" s="107" t="s">
        <v>4045</v>
      </c>
      <c r="R3261" s="107" t="s">
        <v>282</v>
      </c>
    </row>
    <row r="3262" spans="2:18" ht="20.100000000000001" customHeight="1" x14ac:dyDescent="0.4">
      <c r="B3262" s="105" t="str">
        <f t="shared" si="151"/>
        <v/>
      </c>
      <c r="C3262" s="105" t="str">
        <f t="shared" si="152"/>
        <v/>
      </c>
      <c r="D3262" s="105" t="str">
        <f t="shared" si="153"/>
        <v/>
      </c>
      <c r="E3262" s="106" t="s">
        <v>2406</v>
      </c>
      <c r="F3262" s="106" t="s">
        <v>2829</v>
      </c>
      <c r="G3262" s="106" t="s">
        <v>721</v>
      </c>
      <c r="H3262" s="106" t="s">
        <v>765</v>
      </c>
      <c r="I3262" s="106">
        <v>16</v>
      </c>
      <c r="J3262" s="106"/>
      <c r="K3262" s="106"/>
      <c r="L3262" s="106" t="s">
        <v>722</v>
      </c>
      <c r="M3262" s="106" t="s">
        <v>3522</v>
      </c>
      <c r="N3262" s="106">
        <v>0.53</v>
      </c>
      <c r="O3262" s="106">
        <v>1.4</v>
      </c>
      <c r="P3262" s="106" t="s">
        <v>714</v>
      </c>
      <c r="Q3262" s="107" t="s">
        <v>4046</v>
      </c>
      <c r="R3262" s="107" t="s">
        <v>282</v>
      </c>
    </row>
    <row r="3263" spans="2:18" ht="20.100000000000001" customHeight="1" x14ac:dyDescent="0.4">
      <c r="B3263" s="105" t="str">
        <f t="shared" si="151"/>
        <v/>
      </c>
      <c r="C3263" s="105" t="str">
        <f t="shared" si="152"/>
        <v/>
      </c>
      <c r="D3263" s="105" t="str">
        <f t="shared" si="153"/>
        <v/>
      </c>
      <c r="E3263" s="106" t="s">
        <v>2406</v>
      </c>
      <c r="F3263" s="106" t="s">
        <v>2829</v>
      </c>
      <c r="G3263" s="106" t="s">
        <v>773</v>
      </c>
      <c r="H3263" s="106" t="s">
        <v>729</v>
      </c>
      <c r="I3263" s="106">
        <v>16</v>
      </c>
      <c r="J3263" s="106"/>
      <c r="K3263" s="106"/>
      <c r="L3263" s="106" t="s">
        <v>774</v>
      </c>
      <c r="M3263" s="106" t="s">
        <v>3522</v>
      </c>
      <c r="N3263" s="106">
        <v>0.54</v>
      </c>
      <c r="O3263" s="106">
        <v>1.4</v>
      </c>
      <c r="P3263" s="106" t="s">
        <v>714</v>
      </c>
      <c r="Q3263" s="107" t="s">
        <v>4047</v>
      </c>
      <c r="R3263" s="107" t="s">
        <v>282</v>
      </c>
    </row>
    <row r="3264" spans="2:18" ht="20.100000000000001" customHeight="1" x14ac:dyDescent="0.4">
      <c r="B3264" s="105" t="str">
        <f t="shared" si="151"/>
        <v/>
      </c>
      <c r="C3264" s="105" t="str">
        <f t="shared" si="152"/>
        <v/>
      </c>
      <c r="D3264" s="105" t="str">
        <f t="shared" si="153"/>
        <v/>
      </c>
      <c r="E3264" s="106" t="s">
        <v>2406</v>
      </c>
      <c r="F3264" s="106" t="s">
        <v>2829</v>
      </c>
      <c r="G3264" s="106" t="s">
        <v>773</v>
      </c>
      <c r="H3264" s="106" t="s">
        <v>733</v>
      </c>
      <c r="I3264" s="106">
        <v>16</v>
      </c>
      <c r="J3264" s="106"/>
      <c r="K3264" s="106"/>
      <c r="L3264" s="106" t="s">
        <v>774</v>
      </c>
      <c r="M3264" s="106" t="s">
        <v>3522</v>
      </c>
      <c r="N3264" s="106">
        <v>0.53</v>
      </c>
      <c r="O3264" s="106">
        <v>1.4</v>
      </c>
      <c r="P3264" s="106" t="s">
        <v>714</v>
      </c>
      <c r="Q3264" s="107" t="s">
        <v>4048</v>
      </c>
      <c r="R3264" s="107" t="s">
        <v>282</v>
      </c>
    </row>
    <row r="3265" spans="2:18" ht="20.100000000000001" customHeight="1" x14ac:dyDescent="0.4">
      <c r="B3265" s="105" t="str">
        <f t="shared" si="151"/>
        <v/>
      </c>
      <c r="C3265" s="105" t="str">
        <f t="shared" si="152"/>
        <v/>
      </c>
      <c r="D3265" s="105" t="str">
        <f t="shared" si="153"/>
        <v/>
      </c>
      <c r="E3265" s="106" t="s">
        <v>2406</v>
      </c>
      <c r="F3265" s="106" t="s">
        <v>2829</v>
      </c>
      <c r="G3265" s="106" t="s">
        <v>773</v>
      </c>
      <c r="H3265" s="106" t="s">
        <v>765</v>
      </c>
      <c r="I3265" s="106">
        <v>16</v>
      </c>
      <c r="J3265" s="106"/>
      <c r="K3265" s="106"/>
      <c r="L3265" s="106" t="s">
        <v>774</v>
      </c>
      <c r="M3265" s="106" t="s">
        <v>3522</v>
      </c>
      <c r="N3265" s="106">
        <v>0.52</v>
      </c>
      <c r="O3265" s="106">
        <v>1.4</v>
      </c>
      <c r="P3265" s="106" t="s">
        <v>714</v>
      </c>
      <c r="Q3265" s="107" t="s">
        <v>4049</v>
      </c>
      <c r="R3265" s="107" t="s">
        <v>282</v>
      </c>
    </row>
    <row r="3266" spans="2:18" ht="20.100000000000001" customHeight="1" x14ac:dyDescent="0.4">
      <c r="B3266" s="105" t="str">
        <f t="shared" si="151"/>
        <v/>
      </c>
      <c r="C3266" s="105" t="str">
        <f t="shared" si="152"/>
        <v/>
      </c>
      <c r="D3266" s="105" t="str">
        <f t="shared" si="153"/>
        <v/>
      </c>
      <c r="E3266" s="106" t="s">
        <v>2406</v>
      </c>
      <c r="F3266" s="106" t="s">
        <v>2829</v>
      </c>
      <c r="G3266" s="106" t="s">
        <v>773</v>
      </c>
      <c r="H3266" s="106" t="s">
        <v>1248</v>
      </c>
      <c r="I3266" s="106">
        <v>16</v>
      </c>
      <c r="J3266" s="106"/>
      <c r="K3266" s="106"/>
      <c r="L3266" s="106" t="s">
        <v>774</v>
      </c>
      <c r="M3266" s="106" t="s">
        <v>3522</v>
      </c>
      <c r="N3266" s="106">
        <v>0.52</v>
      </c>
      <c r="O3266" s="106">
        <v>1.4</v>
      </c>
      <c r="P3266" s="106" t="s">
        <v>714</v>
      </c>
      <c r="Q3266" s="107" t="s">
        <v>4050</v>
      </c>
      <c r="R3266" s="107" t="s">
        <v>282</v>
      </c>
    </row>
    <row r="3267" spans="2:18" ht="20.100000000000001" customHeight="1" x14ac:dyDescent="0.4">
      <c r="B3267" s="105" t="str">
        <f t="shared" si="151"/>
        <v/>
      </c>
      <c r="C3267" s="105" t="str">
        <f t="shared" si="152"/>
        <v/>
      </c>
      <c r="D3267" s="105" t="str">
        <f t="shared" si="153"/>
        <v/>
      </c>
      <c r="E3267" s="106" t="s">
        <v>2406</v>
      </c>
      <c r="F3267" s="106" t="s">
        <v>2829</v>
      </c>
      <c r="G3267" s="106" t="s">
        <v>773</v>
      </c>
      <c r="H3267" s="106" t="s">
        <v>729</v>
      </c>
      <c r="I3267" s="106">
        <v>16</v>
      </c>
      <c r="J3267" s="106"/>
      <c r="K3267" s="106"/>
      <c r="L3267" s="106" t="s">
        <v>1266</v>
      </c>
      <c r="M3267" s="106" t="s">
        <v>3522</v>
      </c>
      <c r="N3267" s="106">
        <v>0.54</v>
      </c>
      <c r="O3267" s="106">
        <v>1.4</v>
      </c>
      <c r="P3267" s="106" t="s">
        <v>714</v>
      </c>
      <c r="Q3267" s="107" t="s">
        <v>4051</v>
      </c>
      <c r="R3267" s="107" t="s">
        <v>282</v>
      </c>
    </row>
    <row r="3268" spans="2:18" ht="20.100000000000001" customHeight="1" x14ac:dyDescent="0.4">
      <c r="B3268" s="105" t="str">
        <f t="shared" si="151"/>
        <v/>
      </c>
      <c r="C3268" s="105" t="str">
        <f t="shared" si="152"/>
        <v/>
      </c>
      <c r="D3268" s="105" t="str">
        <f t="shared" si="153"/>
        <v/>
      </c>
      <c r="E3268" s="106" t="s">
        <v>2406</v>
      </c>
      <c r="F3268" s="106" t="s">
        <v>2829</v>
      </c>
      <c r="G3268" s="106" t="s">
        <v>773</v>
      </c>
      <c r="H3268" s="106" t="s">
        <v>733</v>
      </c>
      <c r="I3268" s="106">
        <v>16</v>
      </c>
      <c r="J3268" s="106"/>
      <c r="K3268" s="106"/>
      <c r="L3268" s="106" t="s">
        <v>1266</v>
      </c>
      <c r="M3268" s="106" t="s">
        <v>3522</v>
      </c>
      <c r="N3268" s="106">
        <v>0.53</v>
      </c>
      <c r="O3268" s="106">
        <v>1.4</v>
      </c>
      <c r="P3268" s="106" t="s">
        <v>714</v>
      </c>
      <c r="Q3268" s="107" t="s">
        <v>4052</v>
      </c>
      <c r="R3268" s="107" t="s">
        <v>282</v>
      </c>
    </row>
    <row r="3269" spans="2:18" ht="20.100000000000001" customHeight="1" x14ac:dyDescent="0.4">
      <c r="B3269" s="105" t="str">
        <f t="shared" si="151"/>
        <v/>
      </c>
      <c r="C3269" s="105" t="str">
        <f t="shared" si="152"/>
        <v/>
      </c>
      <c r="D3269" s="105" t="str">
        <f t="shared" si="153"/>
        <v/>
      </c>
      <c r="E3269" s="106" t="s">
        <v>2406</v>
      </c>
      <c r="F3269" s="106" t="s">
        <v>2829</v>
      </c>
      <c r="G3269" s="106" t="s">
        <v>773</v>
      </c>
      <c r="H3269" s="106" t="s">
        <v>765</v>
      </c>
      <c r="I3269" s="106">
        <v>16</v>
      </c>
      <c r="J3269" s="106"/>
      <c r="K3269" s="106"/>
      <c r="L3269" s="106" t="s">
        <v>1266</v>
      </c>
      <c r="M3269" s="106" t="s">
        <v>3522</v>
      </c>
      <c r="N3269" s="106">
        <v>0.52</v>
      </c>
      <c r="O3269" s="106">
        <v>1.4</v>
      </c>
      <c r="P3269" s="106" t="s">
        <v>714</v>
      </c>
      <c r="Q3269" s="107" t="s">
        <v>4053</v>
      </c>
      <c r="R3269" s="107" t="s">
        <v>282</v>
      </c>
    </row>
    <row r="3270" spans="2:18" ht="20.100000000000001" customHeight="1" x14ac:dyDescent="0.4">
      <c r="B3270" s="105" t="str">
        <f t="shared" si="151"/>
        <v/>
      </c>
      <c r="C3270" s="105" t="str">
        <f t="shared" si="152"/>
        <v/>
      </c>
      <c r="D3270" s="105" t="str">
        <f t="shared" si="153"/>
        <v/>
      </c>
      <c r="E3270" s="106" t="s">
        <v>2406</v>
      </c>
      <c r="F3270" s="106" t="s">
        <v>2829</v>
      </c>
      <c r="G3270" s="106" t="s">
        <v>773</v>
      </c>
      <c r="H3270" s="106" t="s">
        <v>1248</v>
      </c>
      <c r="I3270" s="106">
        <v>15</v>
      </c>
      <c r="J3270" s="106"/>
      <c r="K3270" s="106"/>
      <c r="L3270" s="106" t="s">
        <v>1266</v>
      </c>
      <c r="M3270" s="106" t="s">
        <v>3522</v>
      </c>
      <c r="N3270" s="106">
        <v>0.52</v>
      </c>
      <c r="O3270" s="106">
        <v>1.4</v>
      </c>
      <c r="P3270" s="106" t="s">
        <v>714</v>
      </c>
      <c r="Q3270" s="107" t="s">
        <v>4054</v>
      </c>
      <c r="R3270" s="107" t="s">
        <v>282</v>
      </c>
    </row>
    <row r="3271" spans="2:18" ht="20.100000000000001" customHeight="1" x14ac:dyDescent="0.4">
      <c r="B3271" s="105" t="str">
        <f t="shared" si="151"/>
        <v/>
      </c>
      <c r="C3271" s="105" t="str">
        <f t="shared" si="152"/>
        <v/>
      </c>
      <c r="D3271" s="105" t="str">
        <f t="shared" si="153"/>
        <v/>
      </c>
      <c r="E3271" s="106" t="s">
        <v>2406</v>
      </c>
      <c r="F3271" s="106" t="s">
        <v>2829</v>
      </c>
      <c r="G3271" s="106" t="s">
        <v>778</v>
      </c>
      <c r="H3271" s="106" t="s">
        <v>729</v>
      </c>
      <c r="I3271" s="106">
        <v>16</v>
      </c>
      <c r="J3271" s="106"/>
      <c r="K3271" s="106"/>
      <c r="L3271" s="106" t="s">
        <v>779</v>
      </c>
      <c r="M3271" s="106" t="s">
        <v>3522</v>
      </c>
      <c r="N3271" s="106">
        <v>0.54</v>
      </c>
      <c r="O3271" s="106">
        <v>1.4</v>
      </c>
      <c r="P3271" s="106" t="s">
        <v>714</v>
      </c>
      <c r="Q3271" s="107" t="s">
        <v>4055</v>
      </c>
      <c r="R3271" s="107" t="s">
        <v>282</v>
      </c>
    </row>
    <row r="3272" spans="2:18" ht="20.100000000000001" customHeight="1" x14ac:dyDescent="0.4">
      <c r="B3272" s="105" t="str">
        <f t="shared" si="151"/>
        <v/>
      </c>
      <c r="C3272" s="105" t="str">
        <f t="shared" si="152"/>
        <v/>
      </c>
      <c r="D3272" s="105" t="str">
        <f t="shared" si="153"/>
        <v/>
      </c>
      <c r="E3272" s="106" t="s">
        <v>2406</v>
      </c>
      <c r="F3272" s="106" t="s">
        <v>2829</v>
      </c>
      <c r="G3272" s="106" t="s">
        <v>778</v>
      </c>
      <c r="H3272" s="106" t="s">
        <v>733</v>
      </c>
      <c r="I3272" s="106">
        <v>16</v>
      </c>
      <c r="J3272" s="106"/>
      <c r="K3272" s="106"/>
      <c r="L3272" s="106" t="s">
        <v>779</v>
      </c>
      <c r="M3272" s="106" t="s">
        <v>3522</v>
      </c>
      <c r="N3272" s="106">
        <v>0.53</v>
      </c>
      <c r="O3272" s="106">
        <v>1.4</v>
      </c>
      <c r="P3272" s="106" t="s">
        <v>714</v>
      </c>
      <c r="Q3272" s="107" t="s">
        <v>4056</v>
      </c>
      <c r="R3272" s="107" t="s">
        <v>282</v>
      </c>
    </row>
    <row r="3273" spans="2:18" ht="20.100000000000001" customHeight="1" x14ac:dyDescent="0.4">
      <c r="B3273" s="105" t="str">
        <f t="shared" si="151"/>
        <v/>
      </c>
      <c r="C3273" s="105" t="str">
        <f t="shared" si="152"/>
        <v/>
      </c>
      <c r="D3273" s="105" t="str">
        <f t="shared" si="153"/>
        <v/>
      </c>
      <c r="E3273" s="106" t="s">
        <v>2406</v>
      </c>
      <c r="F3273" s="106" t="s">
        <v>2829</v>
      </c>
      <c r="G3273" s="106" t="s">
        <v>778</v>
      </c>
      <c r="H3273" s="106" t="s">
        <v>765</v>
      </c>
      <c r="I3273" s="106">
        <v>16</v>
      </c>
      <c r="J3273" s="106"/>
      <c r="K3273" s="106"/>
      <c r="L3273" s="106" t="s">
        <v>779</v>
      </c>
      <c r="M3273" s="106" t="s">
        <v>3522</v>
      </c>
      <c r="N3273" s="106">
        <v>0.52</v>
      </c>
      <c r="O3273" s="106">
        <v>1.4</v>
      </c>
      <c r="P3273" s="106" t="s">
        <v>714</v>
      </c>
      <c r="Q3273" s="107" t="s">
        <v>4057</v>
      </c>
      <c r="R3273" s="107" t="s">
        <v>282</v>
      </c>
    </row>
    <row r="3274" spans="2:18" ht="20.100000000000001" customHeight="1" x14ac:dyDescent="0.4">
      <c r="B3274" s="105" t="str">
        <f t="shared" si="151"/>
        <v/>
      </c>
      <c r="C3274" s="105" t="str">
        <f t="shared" si="152"/>
        <v/>
      </c>
      <c r="D3274" s="105" t="str">
        <f t="shared" si="153"/>
        <v/>
      </c>
      <c r="E3274" s="106" t="s">
        <v>2406</v>
      </c>
      <c r="F3274" s="106" t="s">
        <v>2829</v>
      </c>
      <c r="G3274" s="106" t="s">
        <v>778</v>
      </c>
      <c r="H3274" s="106" t="s">
        <v>1248</v>
      </c>
      <c r="I3274" s="106">
        <v>16</v>
      </c>
      <c r="J3274" s="106"/>
      <c r="K3274" s="106"/>
      <c r="L3274" s="106" t="s">
        <v>779</v>
      </c>
      <c r="M3274" s="106" t="s">
        <v>3522</v>
      </c>
      <c r="N3274" s="106">
        <v>0.52</v>
      </c>
      <c r="O3274" s="106">
        <v>1.4</v>
      </c>
      <c r="P3274" s="106" t="s">
        <v>714</v>
      </c>
      <c r="Q3274" s="107" t="s">
        <v>4058</v>
      </c>
      <c r="R3274" s="107" t="s">
        <v>282</v>
      </c>
    </row>
    <row r="3275" spans="2:18" ht="20.100000000000001" customHeight="1" x14ac:dyDescent="0.4">
      <c r="B3275" s="105" t="str">
        <f t="shared" si="151"/>
        <v/>
      </c>
      <c r="C3275" s="105" t="str">
        <f t="shared" si="152"/>
        <v/>
      </c>
      <c r="D3275" s="105" t="str">
        <f t="shared" si="153"/>
        <v/>
      </c>
      <c r="E3275" s="106" t="s">
        <v>2406</v>
      </c>
      <c r="F3275" s="106" t="s">
        <v>2829</v>
      </c>
      <c r="G3275" s="106" t="s">
        <v>778</v>
      </c>
      <c r="H3275" s="106" t="s">
        <v>729</v>
      </c>
      <c r="I3275" s="106">
        <v>16</v>
      </c>
      <c r="J3275" s="106"/>
      <c r="K3275" s="106"/>
      <c r="L3275" s="106" t="s">
        <v>1269</v>
      </c>
      <c r="M3275" s="106" t="s">
        <v>3522</v>
      </c>
      <c r="N3275" s="106">
        <v>0.54</v>
      </c>
      <c r="O3275" s="106">
        <v>1.4</v>
      </c>
      <c r="P3275" s="106" t="s">
        <v>714</v>
      </c>
      <c r="Q3275" s="107" t="s">
        <v>4059</v>
      </c>
      <c r="R3275" s="107" t="s">
        <v>282</v>
      </c>
    </row>
    <row r="3276" spans="2:18" ht="20.100000000000001" customHeight="1" x14ac:dyDescent="0.4">
      <c r="B3276" s="105" t="str">
        <f t="shared" si="151"/>
        <v/>
      </c>
      <c r="C3276" s="105" t="str">
        <f t="shared" si="152"/>
        <v/>
      </c>
      <c r="D3276" s="105" t="str">
        <f t="shared" si="153"/>
        <v/>
      </c>
      <c r="E3276" s="106" t="s">
        <v>2406</v>
      </c>
      <c r="F3276" s="106" t="s">
        <v>2829</v>
      </c>
      <c r="G3276" s="106" t="s">
        <v>778</v>
      </c>
      <c r="H3276" s="106" t="s">
        <v>733</v>
      </c>
      <c r="I3276" s="106">
        <v>16</v>
      </c>
      <c r="J3276" s="106"/>
      <c r="K3276" s="106"/>
      <c r="L3276" s="106" t="s">
        <v>1269</v>
      </c>
      <c r="M3276" s="106" t="s">
        <v>3522</v>
      </c>
      <c r="N3276" s="106">
        <v>0.53</v>
      </c>
      <c r="O3276" s="106">
        <v>1.4</v>
      </c>
      <c r="P3276" s="106" t="s">
        <v>714</v>
      </c>
      <c r="Q3276" s="107" t="s">
        <v>4060</v>
      </c>
      <c r="R3276" s="107" t="s">
        <v>282</v>
      </c>
    </row>
    <row r="3277" spans="2:18" ht="20.100000000000001" customHeight="1" x14ac:dyDescent="0.4">
      <c r="B3277" s="105" t="str">
        <f t="shared" si="151"/>
        <v/>
      </c>
      <c r="C3277" s="105" t="str">
        <f t="shared" si="152"/>
        <v/>
      </c>
      <c r="D3277" s="105" t="str">
        <f t="shared" si="153"/>
        <v/>
      </c>
      <c r="E3277" s="106" t="s">
        <v>2406</v>
      </c>
      <c r="F3277" s="106" t="s">
        <v>2829</v>
      </c>
      <c r="G3277" s="106" t="s">
        <v>778</v>
      </c>
      <c r="H3277" s="106" t="s">
        <v>765</v>
      </c>
      <c r="I3277" s="106">
        <v>16</v>
      </c>
      <c r="J3277" s="106"/>
      <c r="K3277" s="106"/>
      <c r="L3277" s="106" t="s">
        <v>1269</v>
      </c>
      <c r="M3277" s="106" t="s">
        <v>3522</v>
      </c>
      <c r="N3277" s="106">
        <v>0.52</v>
      </c>
      <c r="O3277" s="106">
        <v>1.4</v>
      </c>
      <c r="P3277" s="106" t="s">
        <v>714</v>
      </c>
      <c r="Q3277" s="107" t="s">
        <v>4061</v>
      </c>
      <c r="R3277" s="107" t="s">
        <v>282</v>
      </c>
    </row>
    <row r="3278" spans="2:18" ht="20.100000000000001" customHeight="1" x14ac:dyDescent="0.4">
      <c r="B3278" s="105" t="str">
        <f t="shared" si="151"/>
        <v/>
      </c>
      <c r="C3278" s="105" t="str">
        <f t="shared" si="152"/>
        <v/>
      </c>
      <c r="D3278" s="105" t="str">
        <f t="shared" si="153"/>
        <v/>
      </c>
      <c r="E3278" s="106" t="s">
        <v>2406</v>
      </c>
      <c r="F3278" s="106" t="s">
        <v>2829</v>
      </c>
      <c r="G3278" s="106" t="s">
        <v>778</v>
      </c>
      <c r="H3278" s="106" t="s">
        <v>1248</v>
      </c>
      <c r="I3278" s="106">
        <v>15</v>
      </c>
      <c r="J3278" s="106"/>
      <c r="K3278" s="106"/>
      <c r="L3278" s="106" t="s">
        <v>1269</v>
      </c>
      <c r="M3278" s="106" t="s">
        <v>3522</v>
      </c>
      <c r="N3278" s="106">
        <v>0.52</v>
      </c>
      <c r="O3278" s="106">
        <v>1.4</v>
      </c>
      <c r="P3278" s="106" t="s">
        <v>714</v>
      </c>
      <c r="Q3278" s="107" t="s">
        <v>4062</v>
      </c>
      <c r="R3278" s="107" t="s">
        <v>282</v>
      </c>
    </row>
    <row r="3279" spans="2:18" ht="20.100000000000001" customHeight="1" x14ac:dyDescent="0.4">
      <c r="B3279" s="105" t="str">
        <f t="shared" si="151"/>
        <v/>
      </c>
      <c r="C3279" s="105" t="str">
        <f t="shared" si="152"/>
        <v/>
      </c>
      <c r="D3279" s="105" t="str">
        <f t="shared" si="153"/>
        <v/>
      </c>
      <c r="E3279" s="106" t="s">
        <v>2406</v>
      </c>
      <c r="F3279" s="106" t="s">
        <v>2829</v>
      </c>
      <c r="G3279" s="106" t="s">
        <v>782</v>
      </c>
      <c r="H3279" s="106" t="s">
        <v>729</v>
      </c>
      <c r="I3279" s="106">
        <v>16</v>
      </c>
      <c r="J3279" s="106"/>
      <c r="K3279" s="106"/>
      <c r="L3279" s="106" t="s">
        <v>783</v>
      </c>
      <c r="M3279" s="106" t="s">
        <v>3522</v>
      </c>
      <c r="N3279" s="106">
        <v>0.5</v>
      </c>
      <c r="O3279" s="106">
        <v>1.4</v>
      </c>
      <c r="P3279" s="106" t="s">
        <v>714</v>
      </c>
      <c r="Q3279" s="107" t="s">
        <v>4063</v>
      </c>
      <c r="R3279" s="107" t="s">
        <v>282</v>
      </c>
    </row>
    <row r="3280" spans="2:18" ht="20.100000000000001" customHeight="1" x14ac:dyDescent="0.4">
      <c r="B3280" s="105" t="str">
        <f t="shared" si="151"/>
        <v/>
      </c>
      <c r="C3280" s="105" t="str">
        <f t="shared" si="152"/>
        <v/>
      </c>
      <c r="D3280" s="105" t="str">
        <f t="shared" si="153"/>
        <v/>
      </c>
      <c r="E3280" s="106" t="s">
        <v>2406</v>
      </c>
      <c r="F3280" s="106" t="s">
        <v>2829</v>
      </c>
      <c r="G3280" s="106" t="s">
        <v>782</v>
      </c>
      <c r="H3280" s="106" t="s">
        <v>733</v>
      </c>
      <c r="I3280" s="106">
        <v>16</v>
      </c>
      <c r="J3280" s="106"/>
      <c r="K3280" s="106"/>
      <c r="L3280" s="106" t="s">
        <v>783</v>
      </c>
      <c r="M3280" s="106" t="s">
        <v>3522</v>
      </c>
      <c r="N3280" s="106">
        <v>0.49</v>
      </c>
      <c r="O3280" s="106">
        <v>1.4</v>
      </c>
      <c r="P3280" s="106" t="s">
        <v>714</v>
      </c>
      <c r="Q3280" s="107" t="s">
        <v>4064</v>
      </c>
      <c r="R3280" s="107" t="s">
        <v>282</v>
      </c>
    </row>
    <row r="3281" spans="2:18" ht="20.100000000000001" customHeight="1" x14ac:dyDescent="0.4">
      <c r="B3281" s="105" t="str">
        <f t="shared" ref="B3281:B3344" si="154">IF(OR($C$11="",$C$12=""),"",IFERROR(IF(AND($U$23&lt;&gt;R3281,$V$23&lt;&gt;R3281),"－",IF(AND(COUNTIF($C$11,"*樹脂スペーサー*")&gt;0,OR(M3281="空気",F3281="一般",F3281="一般ＰＧ")),"－",IF(AND($W$26&gt;0,$W$26&gt;=O3281),$U$26,IF(AND($W$27&gt;0,$W$27&gt;=O3281),$U$27,IF(AND($W$28&gt;0,$W$28&gt;=O3281),$U$28,IF(AND($W$29&gt;0,$W$29&gt;=O3281),$U$29,IF(AND($W$30&gt;0,$W$30&gt;=O3281),$U$30,IF(AND($W$31&gt;0,$W$31&gt;=O3281),$U$31,IF(AND($W$32&gt;0,$W$32&gt;=O3281),$U$32,"－"))))))))),"－"))</f>
        <v/>
      </c>
      <c r="C3281" s="105" t="str">
        <f t="shared" ref="C3281:C3344" si="155">IF(B3281="","",IF(B3281&lt;&gt;"－",VLOOKUP(B3281,$U$26:$V$32,2,FALSE),"－"))</f>
        <v/>
      </c>
      <c r="D3281" s="105" t="str">
        <f t="shared" ref="D3281:D3344" si="156">IF($H$10="","",IF($V$39&lt;&gt;"断熱等","－",IF(AND(COUNTIF($V$35,"*樹脂スペーサー*")&gt;0,OR(M3281="空気",F3281="一般",F3281="一般ＰＧ")),"－",IF(AND($V$36&lt;&gt;R3281,$W$36&lt;&gt;R3281),"－",IF(MID($H$10,10,1)="Z",IF(N3281&lt;=0.65,"○","－"),IF($V$37&gt;=O3281,"○","－"))))))</f>
        <v/>
      </c>
      <c r="E3281" s="106" t="s">
        <v>2406</v>
      </c>
      <c r="F3281" s="106" t="s">
        <v>2829</v>
      </c>
      <c r="G3281" s="106" t="s">
        <v>782</v>
      </c>
      <c r="H3281" s="106" t="s">
        <v>765</v>
      </c>
      <c r="I3281" s="106">
        <v>16</v>
      </c>
      <c r="J3281" s="106"/>
      <c r="K3281" s="106"/>
      <c r="L3281" s="106" t="s">
        <v>783</v>
      </c>
      <c r="M3281" s="106" t="s">
        <v>3522</v>
      </c>
      <c r="N3281" s="106">
        <v>0.49</v>
      </c>
      <c r="O3281" s="106">
        <v>1.4</v>
      </c>
      <c r="P3281" s="106" t="s">
        <v>714</v>
      </c>
      <c r="Q3281" s="107" t="s">
        <v>4065</v>
      </c>
      <c r="R3281" s="107" t="s">
        <v>282</v>
      </c>
    </row>
    <row r="3282" spans="2:18" ht="20.100000000000001" customHeight="1" x14ac:dyDescent="0.4">
      <c r="B3282" s="105" t="str">
        <f t="shared" si="154"/>
        <v/>
      </c>
      <c r="C3282" s="105" t="str">
        <f t="shared" si="155"/>
        <v/>
      </c>
      <c r="D3282" s="105" t="str">
        <f t="shared" si="156"/>
        <v/>
      </c>
      <c r="E3282" s="106" t="s">
        <v>2406</v>
      </c>
      <c r="F3282" s="106" t="s">
        <v>2829</v>
      </c>
      <c r="G3282" s="106" t="s">
        <v>782</v>
      </c>
      <c r="H3282" s="106" t="s">
        <v>1248</v>
      </c>
      <c r="I3282" s="106">
        <v>16</v>
      </c>
      <c r="J3282" s="106"/>
      <c r="K3282" s="106"/>
      <c r="L3282" s="106" t="s">
        <v>783</v>
      </c>
      <c r="M3282" s="106" t="s">
        <v>3522</v>
      </c>
      <c r="N3282" s="106">
        <v>0.48</v>
      </c>
      <c r="O3282" s="106">
        <v>1.4</v>
      </c>
      <c r="P3282" s="106" t="s">
        <v>714</v>
      </c>
      <c r="Q3282" s="107" t="s">
        <v>4066</v>
      </c>
      <c r="R3282" s="107" t="s">
        <v>282</v>
      </c>
    </row>
    <row r="3283" spans="2:18" ht="20.100000000000001" customHeight="1" x14ac:dyDescent="0.4">
      <c r="B3283" s="105" t="str">
        <f t="shared" si="154"/>
        <v/>
      </c>
      <c r="C3283" s="105" t="str">
        <f t="shared" si="155"/>
        <v/>
      </c>
      <c r="D3283" s="105" t="str">
        <f t="shared" si="156"/>
        <v/>
      </c>
      <c r="E3283" s="106" t="s">
        <v>2406</v>
      </c>
      <c r="F3283" s="106" t="s">
        <v>2407</v>
      </c>
      <c r="G3283" s="106" t="s">
        <v>697</v>
      </c>
      <c r="H3283" s="106" t="s">
        <v>707</v>
      </c>
      <c r="I3283" s="106">
        <v>16</v>
      </c>
      <c r="J3283" s="106"/>
      <c r="K3283" s="106"/>
      <c r="L3283" s="106" t="s">
        <v>706</v>
      </c>
      <c r="M3283" s="106" t="s">
        <v>3522</v>
      </c>
      <c r="N3283" s="106">
        <v>0.46</v>
      </c>
      <c r="O3283" s="106">
        <v>1.4</v>
      </c>
      <c r="P3283" s="106" t="s">
        <v>714</v>
      </c>
      <c r="Q3283" s="107" t="s">
        <v>4067</v>
      </c>
      <c r="R3283" s="107" t="s">
        <v>282</v>
      </c>
    </row>
    <row r="3284" spans="2:18" ht="20.100000000000001" customHeight="1" x14ac:dyDescent="0.4">
      <c r="B3284" s="105" t="str">
        <f t="shared" si="154"/>
        <v/>
      </c>
      <c r="C3284" s="105" t="str">
        <f t="shared" si="155"/>
        <v/>
      </c>
      <c r="D3284" s="105" t="str">
        <f t="shared" si="156"/>
        <v/>
      </c>
      <c r="E3284" s="106" t="s">
        <v>2406</v>
      </c>
      <c r="F3284" s="106" t="s">
        <v>2407</v>
      </c>
      <c r="G3284" s="106" t="s">
        <v>697</v>
      </c>
      <c r="H3284" s="106" t="s">
        <v>1817</v>
      </c>
      <c r="I3284" s="106">
        <v>16</v>
      </c>
      <c r="J3284" s="106"/>
      <c r="K3284" s="106"/>
      <c r="L3284" s="106" t="s">
        <v>706</v>
      </c>
      <c r="M3284" s="106" t="s">
        <v>3522</v>
      </c>
      <c r="N3284" s="106">
        <v>0.45</v>
      </c>
      <c r="O3284" s="106">
        <v>1.4</v>
      </c>
      <c r="P3284" s="106" t="s">
        <v>714</v>
      </c>
      <c r="Q3284" s="107" t="s">
        <v>4068</v>
      </c>
      <c r="R3284" s="107" t="s">
        <v>282</v>
      </c>
    </row>
    <row r="3285" spans="2:18" ht="20.100000000000001" customHeight="1" x14ac:dyDescent="0.4">
      <c r="B3285" s="105" t="str">
        <f t="shared" si="154"/>
        <v/>
      </c>
      <c r="C3285" s="105" t="str">
        <f t="shared" si="155"/>
        <v/>
      </c>
      <c r="D3285" s="105" t="str">
        <f t="shared" si="156"/>
        <v/>
      </c>
      <c r="E3285" s="106" t="s">
        <v>2406</v>
      </c>
      <c r="F3285" s="106" t="s">
        <v>2407</v>
      </c>
      <c r="G3285" s="106" t="s">
        <v>697</v>
      </c>
      <c r="H3285" s="106" t="s">
        <v>1817</v>
      </c>
      <c r="I3285" s="106">
        <v>16</v>
      </c>
      <c r="J3285" s="106"/>
      <c r="K3285" s="106"/>
      <c r="L3285" s="106" t="s">
        <v>698</v>
      </c>
      <c r="M3285" s="106" t="s">
        <v>3522</v>
      </c>
      <c r="N3285" s="106">
        <v>0.45</v>
      </c>
      <c r="O3285" s="106">
        <v>1.4</v>
      </c>
      <c r="P3285" s="106" t="s">
        <v>714</v>
      </c>
      <c r="Q3285" s="107" t="s">
        <v>4069</v>
      </c>
      <c r="R3285" s="107" t="s">
        <v>282</v>
      </c>
    </row>
    <row r="3286" spans="2:18" ht="20.100000000000001" customHeight="1" x14ac:dyDescent="0.4">
      <c r="B3286" s="105" t="str">
        <f t="shared" si="154"/>
        <v/>
      </c>
      <c r="C3286" s="105" t="str">
        <f t="shared" si="155"/>
        <v/>
      </c>
      <c r="D3286" s="105" t="str">
        <f t="shared" si="156"/>
        <v/>
      </c>
      <c r="E3286" s="106" t="s">
        <v>2406</v>
      </c>
      <c r="F3286" s="106" t="s">
        <v>2407</v>
      </c>
      <c r="G3286" s="106" t="s">
        <v>697</v>
      </c>
      <c r="H3286" s="106" t="s">
        <v>1027</v>
      </c>
      <c r="I3286" s="106">
        <v>16</v>
      </c>
      <c r="J3286" s="106"/>
      <c r="K3286" s="106"/>
      <c r="L3286" s="106" t="s">
        <v>698</v>
      </c>
      <c r="M3286" s="106" t="s">
        <v>3522</v>
      </c>
      <c r="N3286" s="106">
        <v>0.45</v>
      </c>
      <c r="O3286" s="106">
        <v>1.4</v>
      </c>
      <c r="P3286" s="106" t="s">
        <v>714</v>
      </c>
      <c r="Q3286" s="107" t="s">
        <v>4070</v>
      </c>
      <c r="R3286" s="107" t="s">
        <v>282</v>
      </c>
    </row>
    <row r="3287" spans="2:18" ht="20.100000000000001" customHeight="1" x14ac:dyDescent="0.4">
      <c r="B3287" s="105" t="str">
        <f t="shared" si="154"/>
        <v/>
      </c>
      <c r="C3287" s="105" t="str">
        <f t="shared" si="155"/>
        <v/>
      </c>
      <c r="D3287" s="105" t="str">
        <f t="shared" si="156"/>
        <v/>
      </c>
      <c r="E3287" s="106" t="s">
        <v>2406</v>
      </c>
      <c r="F3287" s="106" t="s">
        <v>2407</v>
      </c>
      <c r="G3287" s="106" t="s">
        <v>697</v>
      </c>
      <c r="H3287" s="106" t="s">
        <v>1027</v>
      </c>
      <c r="I3287" s="106">
        <v>16</v>
      </c>
      <c r="J3287" s="106"/>
      <c r="K3287" s="106"/>
      <c r="L3287" s="106" t="s">
        <v>717</v>
      </c>
      <c r="M3287" s="106" t="s">
        <v>3522</v>
      </c>
      <c r="N3287" s="106">
        <v>0.45</v>
      </c>
      <c r="O3287" s="106">
        <v>1.4</v>
      </c>
      <c r="P3287" s="106" t="s">
        <v>714</v>
      </c>
      <c r="Q3287" s="107" t="s">
        <v>4071</v>
      </c>
      <c r="R3287" s="107" t="s">
        <v>282</v>
      </c>
    </row>
    <row r="3288" spans="2:18" ht="20.100000000000001" customHeight="1" x14ac:dyDescent="0.4">
      <c r="B3288" s="105" t="str">
        <f t="shared" si="154"/>
        <v/>
      </c>
      <c r="C3288" s="105" t="str">
        <f t="shared" si="155"/>
        <v/>
      </c>
      <c r="D3288" s="105" t="str">
        <f t="shared" si="156"/>
        <v/>
      </c>
      <c r="E3288" s="106" t="s">
        <v>2406</v>
      </c>
      <c r="F3288" s="106" t="s">
        <v>2407</v>
      </c>
      <c r="G3288" s="106" t="s">
        <v>697</v>
      </c>
      <c r="H3288" s="106" t="s">
        <v>1389</v>
      </c>
      <c r="I3288" s="106">
        <v>16</v>
      </c>
      <c r="J3288" s="106"/>
      <c r="K3288" s="106"/>
      <c r="L3288" s="106" t="s">
        <v>717</v>
      </c>
      <c r="M3288" s="106" t="s">
        <v>3522</v>
      </c>
      <c r="N3288" s="106">
        <v>0.45</v>
      </c>
      <c r="O3288" s="106">
        <v>1.4</v>
      </c>
      <c r="P3288" s="106" t="s">
        <v>714</v>
      </c>
      <c r="Q3288" s="107" t="s">
        <v>4072</v>
      </c>
      <c r="R3288" s="107" t="s">
        <v>282</v>
      </c>
    </row>
    <row r="3289" spans="2:18" ht="20.100000000000001" customHeight="1" x14ac:dyDescent="0.4">
      <c r="B3289" s="105" t="str">
        <f t="shared" si="154"/>
        <v/>
      </c>
      <c r="C3289" s="105" t="str">
        <f t="shared" si="155"/>
        <v/>
      </c>
      <c r="D3289" s="105" t="str">
        <f t="shared" si="156"/>
        <v/>
      </c>
      <c r="E3289" s="106" t="s">
        <v>2406</v>
      </c>
      <c r="F3289" s="106" t="s">
        <v>2407</v>
      </c>
      <c r="G3289" s="106" t="s">
        <v>697</v>
      </c>
      <c r="H3289" s="106" t="s">
        <v>1389</v>
      </c>
      <c r="I3289" s="106">
        <v>16</v>
      </c>
      <c r="J3289" s="106"/>
      <c r="K3289" s="106"/>
      <c r="L3289" s="106" t="s">
        <v>1218</v>
      </c>
      <c r="M3289" s="106" t="s">
        <v>3522</v>
      </c>
      <c r="N3289" s="106">
        <v>0.45</v>
      </c>
      <c r="O3289" s="106">
        <v>1.4</v>
      </c>
      <c r="P3289" s="106" t="s">
        <v>714</v>
      </c>
      <c r="Q3289" s="107" t="s">
        <v>4073</v>
      </c>
      <c r="R3289" s="107" t="s">
        <v>282</v>
      </c>
    </row>
    <row r="3290" spans="2:18" ht="20.100000000000001" customHeight="1" x14ac:dyDescent="0.4">
      <c r="B3290" s="105" t="str">
        <f t="shared" si="154"/>
        <v/>
      </c>
      <c r="C3290" s="105" t="str">
        <f t="shared" si="155"/>
        <v/>
      </c>
      <c r="D3290" s="105" t="str">
        <f t="shared" si="156"/>
        <v/>
      </c>
      <c r="E3290" s="106" t="s">
        <v>2406</v>
      </c>
      <c r="F3290" s="106" t="s">
        <v>2407</v>
      </c>
      <c r="G3290" s="106" t="s">
        <v>710</v>
      </c>
      <c r="H3290" s="106" t="s">
        <v>711</v>
      </c>
      <c r="I3290" s="106">
        <v>16</v>
      </c>
      <c r="J3290" s="106"/>
      <c r="K3290" s="106"/>
      <c r="L3290" s="106" t="s">
        <v>706</v>
      </c>
      <c r="M3290" s="106" t="s">
        <v>3522</v>
      </c>
      <c r="N3290" s="106">
        <v>0.45</v>
      </c>
      <c r="O3290" s="106">
        <v>1.4</v>
      </c>
      <c r="P3290" s="106" t="s">
        <v>714</v>
      </c>
      <c r="Q3290" s="107" t="s">
        <v>4074</v>
      </c>
      <c r="R3290" s="107" t="s">
        <v>282</v>
      </c>
    </row>
    <row r="3291" spans="2:18" ht="20.100000000000001" customHeight="1" x14ac:dyDescent="0.4">
      <c r="B3291" s="105" t="str">
        <f t="shared" si="154"/>
        <v/>
      </c>
      <c r="C3291" s="105" t="str">
        <f t="shared" si="155"/>
        <v/>
      </c>
      <c r="D3291" s="105" t="str">
        <f t="shared" si="156"/>
        <v/>
      </c>
      <c r="E3291" s="106" t="s">
        <v>2406</v>
      </c>
      <c r="F3291" s="106" t="s">
        <v>2407</v>
      </c>
      <c r="G3291" s="106" t="s">
        <v>710</v>
      </c>
      <c r="H3291" s="106" t="s">
        <v>711</v>
      </c>
      <c r="I3291" s="106">
        <v>16</v>
      </c>
      <c r="J3291" s="106"/>
      <c r="K3291" s="106"/>
      <c r="L3291" s="106" t="s">
        <v>698</v>
      </c>
      <c r="M3291" s="106" t="s">
        <v>3522</v>
      </c>
      <c r="N3291" s="106">
        <v>0.45</v>
      </c>
      <c r="O3291" s="106">
        <v>1.4</v>
      </c>
      <c r="P3291" s="106" t="s">
        <v>714</v>
      </c>
      <c r="Q3291" s="107" t="s">
        <v>4075</v>
      </c>
      <c r="R3291" s="107" t="s">
        <v>282</v>
      </c>
    </row>
    <row r="3292" spans="2:18" ht="20.100000000000001" customHeight="1" x14ac:dyDescent="0.4">
      <c r="B3292" s="105" t="str">
        <f t="shared" si="154"/>
        <v/>
      </c>
      <c r="C3292" s="105" t="str">
        <f t="shared" si="155"/>
        <v/>
      </c>
      <c r="D3292" s="105" t="str">
        <f t="shared" si="156"/>
        <v/>
      </c>
      <c r="E3292" s="106" t="s">
        <v>2406</v>
      </c>
      <c r="F3292" s="106" t="s">
        <v>2407</v>
      </c>
      <c r="G3292" s="106" t="s">
        <v>710</v>
      </c>
      <c r="H3292" s="106" t="s">
        <v>711</v>
      </c>
      <c r="I3292" s="106">
        <v>16</v>
      </c>
      <c r="J3292" s="106"/>
      <c r="K3292" s="106"/>
      <c r="L3292" s="106" t="s">
        <v>717</v>
      </c>
      <c r="M3292" s="106" t="s">
        <v>3522</v>
      </c>
      <c r="N3292" s="106">
        <v>0.45</v>
      </c>
      <c r="O3292" s="106">
        <v>1.4</v>
      </c>
      <c r="P3292" s="106" t="s">
        <v>714</v>
      </c>
      <c r="Q3292" s="107" t="s">
        <v>4076</v>
      </c>
      <c r="R3292" s="107" t="s">
        <v>282</v>
      </c>
    </row>
    <row r="3293" spans="2:18" ht="20.100000000000001" customHeight="1" x14ac:dyDescent="0.4">
      <c r="B3293" s="105" t="str">
        <f t="shared" si="154"/>
        <v/>
      </c>
      <c r="C3293" s="105" t="str">
        <f t="shared" si="155"/>
        <v/>
      </c>
      <c r="D3293" s="105" t="str">
        <f t="shared" si="156"/>
        <v/>
      </c>
      <c r="E3293" s="106" t="s">
        <v>2406</v>
      </c>
      <c r="F3293" s="106" t="s">
        <v>2407</v>
      </c>
      <c r="G3293" s="106" t="s">
        <v>710</v>
      </c>
      <c r="H3293" s="106" t="s">
        <v>1098</v>
      </c>
      <c r="I3293" s="106">
        <v>16</v>
      </c>
      <c r="J3293" s="106"/>
      <c r="K3293" s="106"/>
      <c r="L3293" s="106" t="s">
        <v>717</v>
      </c>
      <c r="M3293" s="106" t="s">
        <v>3522</v>
      </c>
      <c r="N3293" s="106">
        <v>0.45</v>
      </c>
      <c r="O3293" s="106">
        <v>1.4</v>
      </c>
      <c r="P3293" s="106" t="s">
        <v>714</v>
      </c>
      <c r="Q3293" s="107" t="s">
        <v>4077</v>
      </c>
      <c r="R3293" s="107" t="s">
        <v>282</v>
      </c>
    </row>
    <row r="3294" spans="2:18" ht="20.100000000000001" customHeight="1" x14ac:dyDescent="0.4">
      <c r="B3294" s="105" t="str">
        <f t="shared" si="154"/>
        <v/>
      </c>
      <c r="C3294" s="105" t="str">
        <f t="shared" si="155"/>
        <v/>
      </c>
      <c r="D3294" s="105" t="str">
        <f t="shared" si="156"/>
        <v/>
      </c>
      <c r="E3294" s="106" t="s">
        <v>2406</v>
      </c>
      <c r="F3294" s="106" t="s">
        <v>2407</v>
      </c>
      <c r="G3294" s="106" t="s">
        <v>710</v>
      </c>
      <c r="H3294" s="106" t="s">
        <v>1098</v>
      </c>
      <c r="I3294" s="106">
        <v>16</v>
      </c>
      <c r="J3294" s="106"/>
      <c r="K3294" s="106"/>
      <c r="L3294" s="106" t="s">
        <v>1218</v>
      </c>
      <c r="M3294" s="106" t="s">
        <v>3522</v>
      </c>
      <c r="N3294" s="106">
        <v>0.45</v>
      </c>
      <c r="O3294" s="106">
        <v>1.4</v>
      </c>
      <c r="P3294" s="106" t="s">
        <v>714</v>
      </c>
      <c r="Q3294" s="107" t="s">
        <v>4078</v>
      </c>
      <c r="R3294" s="107" t="s">
        <v>282</v>
      </c>
    </row>
    <row r="3295" spans="2:18" ht="20.100000000000001" customHeight="1" x14ac:dyDescent="0.4">
      <c r="B3295" s="105" t="str">
        <f t="shared" si="154"/>
        <v/>
      </c>
      <c r="C3295" s="105" t="str">
        <f t="shared" si="155"/>
        <v/>
      </c>
      <c r="D3295" s="105" t="str">
        <f t="shared" si="156"/>
        <v/>
      </c>
      <c r="E3295" s="106" t="s">
        <v>2406</v>
      </c>
      <c r="F3295" s="106" t="s">
        <v>2407</v>
      </c>
      <c r="G3295" s="106" t="s">
        <v>721</v>
      </c>
      <c r="H3295" s="106" t="s">
        <v>722</v>
      </c>
      <c r="I3295" s="106">
        <v>16</v>
      </c>
      <c r="J3295" s="106"/>
      <c r="K3295" s="106"/>
      <c r="L3295" s="106" t="s">
        <v>706</v>
      </c>
      <c r="M3295" s="106" t="s">
        <v>3522</v>
      </c>
      <c r="N3295" s="106">
        <v>0.45</v>
      </c>
      <c r="O3295" s="106">
        <v>1.4</v>
      </c>
      <c r="P3295" s="106" t="s">
        <v>714</v>
      </c>
      <c r="Q3295" s="107" t="s">
        <v>4079</v>
      </c>
      <c r="R3295" s="107" t="s">
        <v>282</v>
      </c>
    </row>
    <row r="3296" spans="2:18" ht="20.100000000000001" customHeight="1" x14ac:dyDescent="0.4">
      <c r="B3296" s="105" t="str">
        <f t="shared" si="154"/>
        <v/>
      </c>
      <c r="C3296" s="105" t="str">
        <f t="shared" si="155"/>
        <v/>
      </c>
      <c r="D3296" s="105" t="str">
        <f t="shared" si="156"/>
        <v/>
      </c>
      <c r="E3296" s="106" t="s">
        <v>2406</v>
      </c>
      <c r="F3296" s="106" t="s">
        <v>2407</v>
      </c>
      <c r="G3296" s="106" t="s">
        <v>721</v>
      </c>
      <c r="H3296" s="106" t="s">
        <v>722</v>
      </c>
      <c r="I3296" s="106">
        <v>16</v>
      </c>
      <c r="J3296" s="106"/>
      <c r="K3296" s="106"/>
      <c r="L3296" s="106" t="s">
        <v>698</v>
      </c>
      <c r="M3296" s="106" t="s">
        <v>3522</v>
      </c>
      <c r="N3296" s="106">
        <v>0.45</v>
      </c>
      <c r="O3296" s="106">
        <v>1.4</v>
      </c>
      <c r="P3296" s="106" t="s">
        <v>714</v>
      </c>
      <c r="Q3296" s="107" t="s">
        <v>4080</v>
      </c>
      <c r="R3296" s="107" t="s">
        <v>282</v>
      </c>
    </row>
    <row r="3297" spans="2:18" ht="20.100000000000001" customHeight="1" x14ac:dyDescent="0.4">
      <c r="B3297" s="105" t="str">
        <f t="shared" si="154"/>
        <v/>
      </c>
      <c r="C3297" s="105" t="str">
        <f t="shared" si="155"/>
        <v/>
      </c>
      <c r="D3297" s="105" t="str">
        <f t="shared" si="156"/>
        <v/>
      </c>
      <c r="E3297" s="106" t="s">
        <v>2406</v>
      </c>
      <c r="F3297" s="106" t="s">
        <v>2407</v>
      </c>
      <c r="G3297" s="106" t="s">
        <v>721</v>
      </c>
      <c r="H3297" s="106" t="s">
        <v>722</v>
      </c>
      <c r="I3297" s="106">
        <v>16</v>
      </c>
      <c r="J3297" s="106"/>
      <c r="K3297" s="106"/>
      <c r="L3297" s="106" t="s">
        <v>717</v>
      </c>
      <c r="M3297" s="106" t="s">
        <v>3522</v>
      </c>
      <c r="N3297" s="106">
        <v>0.45</v>
      </c>
      <c r="O3297" s="106">
        <v>1.4</v>
      </c>
      <c r="P3297" s="106" t="s">
        <v>714</v>
      </c>
      <c r="Q3297" s="107" t="s">
        <v>4081</v>
      </c>
      <c r="R3297" s="107" t="s">
        <v>282</v>
      </c>
    </row>
    <row r="3298" spans="2:18" ht="20.100000000000001" customHeight="1" x14ac:dyDescent="0.4">
      <c r="B3298" s="105" t="str">
        <f t="shared" si="154"/>
        <v/>
      </c>
      <c r="C3298" s="105" t="str">
        <f t="shared" si="155"/>
        <v/>
      </c>
      <c r="D3298" s="105" t="str">
        <f t="shared" si="156"/>
        <v/>
      </c>
      <c r="E3298" s="106" t="s">
        <v>2406</v>
      </c>
      <c r="F3298" s="106" t="s">
        <v>2407</v>
      </c>
      <c r="G3298" s="106" t="s">
        <v>773</v>
      </c>
      <c r="H3298" s="106" t="s">
        <v>774</v>
      </c>
      <c r="I3298" s="106">
        <v>16</v>
      </c>
      <c r="J3298" s="106"/>
      <c r="K3298" s="106"/>
      <c r="L3298" s="106" t="s">
        <v>706</v>
      </c>
      <c r="M3298" s="106" t="s">
        <v>3522</v>
      </c>
      <c r="N3298" s="106">
        <v>0.44</v>
      </c>
      <c r="O3298" s="106">
        <v>1.4</v>
      </c>
      <c r="P3298" s="106" t="s">
        <v>714</v>
      </c>
      <c r="Q3298" s="107" t="s">
        <v>4082</v>
      </c>
      <c r="R3298" s="107" t="s">
        <v>282</v>
      </c>
    </row>
    <row r="3299" spans="2:18" ht="20.100000000000001" customHeight="1" x14ac:dyDescent="0.4">
      <c r="B3299" s="105" t="str">
        <f t="shared" si="154"/>
        <v/>
      </c>
      <c r="C3299" s="105" t="str">
        <f t="shared" si="155"/>
        <v/>
      </c>
      <c r="D3299" s="105" t="str">
        <f t="shared" si="156"/>
        <v/>
      </c>
      <c r="E3299" s="106" t="s">
        <v>2406</v>
      </c>
      <c r="F3299" s="106" t="s">
        <v>2407</v>
      </c>
      <c r="G3299" s="106" t="s">
        <v>773</v>
      </c>
      <c r="H3299" s="106" t="s">
        <v>774</v>
      </c>
      <c r="I3299" s="106">
        <v>16</v>
      </c>
      <c r="J3299" s="106"/>
      <c r="K3299" s="106"/>
      <c r="L3299" s="106" t="s">
        <v>698</v>
      </c>
      <c r="M3299" s="106" t="s">
        <v>3522</v>
      </c>
      <c r="N3299" s="106">
        <v>0.44</v>
      </c>
      <c r="O3299" s="106">
        <v>1.4</v>
      </c>
      <c r="P3299" s="106" t="s">
        <v>714</v>
      </c>
      <c r="Q3299" s="107" t="s">
        <v>4083</v>
      </c>
      <c r="R3299" s="107" t="s">
        <v>282</v>
      </c>
    </row>
    <row r="3300" spans="2:18" ht="20.100000000000001" customHeight="1" x14ac:dyDescent="0.4">
      <c r="B3300" s="105" t="str">
        <f t="shared" si="154"/>
        <v/>
      </c>
      <c r="C3300" s="105" t="str">
        <f t="shared" si="155"/>
        <v/>
      </c>
      <c r="D3300" s="105" t="str">
        <f t="shared" si="156"/>
        <v/>
      </c>
      <c r="E3300" s="106" t="s">
        <v>2406</v>
      </c>
      <c r="F3300" s="106" t="s">
        <v>2407</v>
      </c>
      <c r="G3300" s="106" t="s">
        <v>773</v>
      </c>
      <c r="H3300" s="106" t="s">
        <v>774</v>
      </c>
      <c r="I3300" s="106">
        <v>16</v>
      </c>
      <c r="J3300" s="106"/>
      <c r="K3300" s="106"/>
      <c r="L3300" s="106" t="s">
        <v>717</v>
      </c>
      <c r="M3300" s="106" t="s">
        <v>3522</v>
      </c>
      <c r="N3300" s="106">
        <v>0.44</v>
      </c>
      <c r="O3300" s="106">
        <v>1.4</v>
      </c>
      <c r="P3300" s="106" t="s">
        <v>714</v>
      </c>
      <c r="Q3300" s="107" t="s">
        <v>4084</v>
      </c>
      <c r="R3300" s="107" t="s">
        <v>282</v>
      </c>
    </row>
    <row r="3301" spans="2:18" ht="20.100000000000001" customHeight="1" x14ac:dyDescent="0.4">
      <c r="B3301" s="105" t="str">
        <f t="shared" si="154"/>
        <v/>
      </c>
      <c r="C3301" s="105" t="str">
        <f t="shared" si="155"/>
        <v/>
      </c>
      <c r="D3301" s="105" t="str">
        <f t="shared" si="156"/>
        <v/>
      </c>
      <c r="E3301" s="106" t="s">
        <v>2406</v>
      </c>
      <c r="F3301" s="106" t="s">
        <v>2407</v>
      </c>
      <c r="G3301" s="106" t="s">
        <v>773</v>
      </c>
      <c r="H3301" s="106" t="s">
        <v>774</v>
      </c>
      <c r="I3301" s="106">
        <v>16</v>
      </c>
      <c r="J3301" s="106"/>
      <c r="K3301" s="106"/>
      <c r="L3301" s="106" t="s">
        <v>1218</v>
      </c>
      <c r="M3301" s="106" t="s">
        <v>3522</v>
      </c>
      <c r="N3301" s="106">
        <v>0.43</v>
      </c>
      <c r="O3301" s="106">
        <v>1.4</v>
      </c>
      <c r="P3301" s="106" t="s">
        <v>714</v>
      </c>
      <c r="Q3301" s="107" t="s">
        <v>4085</v>
      </c>
      <c r="R3301" s="107" t="s">
        <v>282</v>
      </c>
    </row>
    <row r="3302" spans="2:18" ht="20.100000000000001" customHeight="1" x14ac:dyDescent="0.4">
      <c r="B3302" s="105" t="str">
        <f t="shared" si="154"/>
        <v/>
      </c>
      <c r="C3302" s="105" t="str">
        <f t="shared" si="155"/>
        <v/>
      </c>
      <c r="D3302" s="105" t="str">
        <f t="shared" si="156"/>
        <v/>
      </c>
      <c r="E3302" s="106" t="s">
        <v>2406</v>
      </c>
      <c r="F3302" s="106" t="s">
        <v>2407</v>
      </c>
      <c r="G3302" s="106" t="s">
        <v>773</v>
      </c>
      <c r="H3302" s="106" t="s">
        <v>1266</v>
      </c>
      <c r="I3302" s="106">
        <v>16</v>
      </c>
      <c r="J3302" s="106"/>
      <c r="K3302" s="106"/>
      <c r="L3302" s="106" t="s">
        <v>706</v>
      </c>
      <c r="M3302" s="106" t="s">
        <v>3522</v>
      </c>
      <c r="N3302" s="106">
        <v>0.43</v>
      </c>
      <c r="O3302" s="106">
        <v>1.4</v>
      </c>
      <c r="P3302" s="106" t="s">
        <v>714</v>
      </c>
      <c r="Q3302" s="107" t="s">
        <v>4086</v>
      </c>
      <c r="R3302" s="107" t="s">
        <v>282</v>
      </c>
    </row>
    <row r="3303" spans="2:18" ht="20.100000000000001" customHeight="1" x14ac:dyDescent="0.4">
      <c r="B3303" s="105" t="str">
        <f t="shared" si="154"/>
        <v/>
      </c>
      <c r="C3303" s="105" t="str">
        <f t="shared" si="155"/>
        <v/>
      </c>
      <c r="D3303" s="105" t="str">
        <f t="shared" si="156"/>
        <v/>
      </c>
      <c r="E3303" s="106" t="s">
        <v>2406</v>
      </c>
      <c r="F3303" s="106" t="s">
        <v>2407</v>
      </c>
      <c r="G3303" s="106" t="s">
        <v>773</v>
      </c>
      <c r="H3303" s="106" t="s">
        <v>1266</v>
      </c>
      <c r="I3303" s="106">
        <v>16</v>
      </c>
      <c r="J3303" s="106"/>
      <c r="K3303" s="106"/>
      <c r="L3303" s="106" t="s">
        <v>698</v>
      </c>
      <c r="M3303" s="106" t="s">
        <v>3522</v>
      </c>
      <c r="N3303" s="106">
        <v>0.43</v>
      </c>
      <c r="O3303" s="106">
        <v>1.4</v>
      </c>
      <c r="P3303" s="106" t="s">
        <v>714</v>
      </c>
      <c r="Q3303" s="107" t="s">
        <v>4087</v>
      </c>
      <c r="R3303" s="107" t="s">
        <v>282</v>
      </c>
    </row>
    <row r="3304" spans="2:18" ht="20.100000000000001" customHeight="1" x14ac:dyDescent="0.4">
      <c r="B3304" s="105" t="str">
        <f t="shared" si="154"/>
        <v/>
      </c>
      <c r="C3304" s="105" t="str">
        <f t="shared" si="155"/>
        <v/>
      </c>
      <c r="D3304" s="105" t="str">
        <f t="shared" si="156"/>
        <v/>
      </c>
      <c r="E3304" s="106" t="s">
        <v>2406</v>
      </c>
      <c r="F3304" s="106" t="s">
        <v>2407</v>
      </c>
      <c r="G3304" s="106" t="s">
        <v>773</v>
      </c>
      <c r="H3304" s="106" t="s">
        <v>1266</v>
      </c>
      <c r="I3304" s="106">
        <v>16</v>
      </c>
      <c r="J3304" s="106"/>
      <c r="K3304" s="106"/>
      <c r="L3304" s="106" t="s">
        <v>717</v>
      </c>
      <c r="M3304" s="106" t="s">
        <v>3522</v>
      </c>
      <c r="N3304" s="106">
        <v>0.43</v>
      </c>
      <c r="O3304" s="106">
        <v>1.4</v>
      </c>
      <c r="P3304" s="106" t="s">
        <v>714</v>
      </c>
      <c r="Q3304" s="107" t="s">
        <v>4088</v>
      </c>
      <c r="R3304" s="107" t="s">
        <v>282</v>
      </c>
    </row>
    <row r="3305" spans="2:18" ht="20.100000000000001" customHeight="1" x14ac:dyDescent="0.4">
      <c r="B3305" s="105" t="str">
        <f t="shared" si="154"/>
        <v/>
      </c>
      <c r="C3305" s="105" t="str">
        <f t="shared" si="155"/>
        <v/>
      </c>
      <c r="D3305" s="105" t="str">
        <f t="shared" si="156"/>
        <v/>
      </c>
      <c r="E3305" s="106" t="s">
        <v>2406</v>
      </c>
      <c r="F3305" s="106" t="s">
        <v>2407</v>
      </c>
      <c r="G3305" s="106" t="s">
        <v>773</v>
      </c>
      <c r="H3305" s="106" t="s">
        <v>1266</v>
      </c>
      <c r="I3305" s="106">
        <v>15</v>
      </c>
      <c r="J3305" s="106"/>
      <c r="K3305" s="106"/>
      <c r="L3305" s="106" t="s">
        <v>1218</v>
      </c>
      <c r="M3305" s="106" t="s">
        <v>3522</v>
      </c>
      <c r="N3305" s="106">
        <v>0.43</v>
      </c>
      <c r="O3305" s="106">
        <v>1.4</v>
      </c>
      <c r="P3305" s="106" t="s">
        <v>714</v>
      </c>
      <c r="Q3305" s="107" t="s">
        <v>4089</v>
      </c>
      <c r="R3305" s="107" t="s">
        <v>282</v>
      </c>
    </row>
    <row r="3306" spans="2:18" ht="20.100000000000001" customHeight="1" x14ac:dyDescent="0.4">
      <c r="B3306" s="105" t="str">
        <f t="shared" si="154"/>
        <v/>
      </c>
      <c r="C3306" s="105" t="str">
        <f t="shared" si="155"/>
        <v/>
      </c>
      <c r="D3306" s="105" t="str">
        <f t="shared" si="156"/>
        <v/>
      </c>
      <c r="E3306" s="106" t="s">
        <v>2406</v>
      </c>
      <c r="F3306" s="106" t="s">
        <v>2407</v>
      </c>
      <c r="G3306" s="106" t="s">
        <v>778</v>
      </c>
      <c r="H3306" s="106" t="s">
        <v>779</v>
      </c>
      <c r="I3306" s="106">
        <v>16</v>
      </c>
      <c r="J3306" s="106"/>
      <c r="K3306" s="106"/>
      <c r="L3306" s="106" t="s">
        <v>706</v>
      </c>
      <c r="M3306" s="106" t="s">
        <v>3522</v>
      </c>
      <c r="N3306" s="106">
        <v>0.43</v>
      </c>
      <c r="O3306" s="106">
        <v>1.4</v>
      </c>
      <c r="P3306" s="106" t="s">
        <v>714</v>
      </c>
      <c r="Q3306" s="107" t="s">
        <v>4090</v>
      </c>
      <c r="R3306" s="107" t="s">
        <v>282</v>
      </c>
    </row>
    <row r="3307" spans="2:18" ht="20.100000000000001" customHeight="1" x14ac:dyDescent="0.4">
      <c r="B3307" s="105" t="str">
        <f t="shared" si="154"/>
        <v/>
      </c>
      <c r="C3307" s="105" t="str">
        <f t="shared" si="155"/>
        <v/>
      </c>
      <c r="D3307" s="105" t="str">
        <f t="shared" si="156"/>
        <v/>
      </c>
      <c r="E3307" s="106" t="s">
        <v>2406</v>
      </c>
      <c r="F3307" s="106" t="s">
        <v>2407</v>
      </c>
      <c r="G3307" s="106" t="s">
        <v>778</v>
      </c>
      <c r="H3307" s="106" t="s">
        <v>779</v>
      </c>
      <c r="I3307" s="106">
        <v>16</v>
      </c>
      <c r="J3307" s="106"/>
      <c r="K3307" s="106"/>
      <c r="L3307" s="106" t="s">
        <v>698</v>
      </c>
      <c r="M3307" s="106" t="s">
        <v>3522</v>
      </c>
      <c r="N3307" s="106">
        <v>0.43</v>
      </c>
      <c r="O3307" s="106">
        <v>1.4</v>
      </c>
      <c r="P3307" s="106" t="s">
        <v>714</v>
      </c>
      <c r="Q3307" s="107" t="s">
        <v>4091</v>
      </c>
      <c r="R3307" s="107" t="s">
        <v>282</v>
      </c>
    </row>
    <row r="3308" spans="2:18" ht="20.100000000000001" customHeight="1" x14ac:dyDescent="0.4">
      <c r="B3308" s="105" t="str">
        <f t="shared" si="154"/>
        <v/>
      </c>
      <c r="C3308" s="105" t="str">
        <f t="shared" si="155"/>
        <v/>
      </c>
      <c r="D3308" s="105" t="str">
        <f t="shared" si="156"/>
        <v/>
      </c>
      <c r="E3308" s="106" t="s">
        <v>2406</v>
      </c>
      <c r="F3308" s="106" t="s">
        <v>2407</v>
      </c>
      <c r="G3308" s="106" t="s">
        <v>778</v>
      </c>
      <c r="H3308" s="106" t="s">
        <v>779</v>
      </c>
      <c r="I3308" s="106">
        <v>16</v>
      </c>
      <c r="J3308" s="106"/>
      <c r="K3308" s="106"/>
      <c r="L3308" s="106" t="s">
        <v>717</v>
      </c>
      <c r="M3308" s="106" t="s">
        <v>3522</v>
      </c>
      <c r="N3308" s="106">
        <v>0.43</v>
      </c>
      <c r="O3308" s="106">
        <v>1.4</v>
      </c>
      <c r="P3308" s="106" t="s">
        <v>714</v>
      </c>
      <c r="Q3308" s="107" t="s">
        <v>4092</v>
      </c>
      <c r="R3308" s="107" t="s">
        <v>282</v>
      </c>
    </row>
    <row r="3309" spans="2:18" ht="20.100000000000001" customHeight="1" x14ac:dyDescent="0.4">
      <c r="B3309" s="105" t="str">
        <f t="shared" si="154"/>
        <v/>
      </c>
      <c r="C3309" s="105" t="str">
        <f t="shared" si="155"/>
        <v/>
      </c>
      <c r="D3309" s="105" t="str">
        <f t="shared" si="156"/>
        <v/>
      </c>
      <c r="E3309" s="106" t="s">
        <v>2406</v>
      </c>
      <c r="F3309" s="106" t="s">
        <v>2407</v>
      </c>
      <c r="G3309" s="106" t="s">
        <v>778</v>
      </c>
      <c r="H3309" s="106" t="s">
        <v>779</v>
      </c>
      <c r="I3309" s="106">
        <v>16</v>
      </c>
      <c r="J3309" s="106"/>
      <c r="K3309" s="106"/>
      <c r="L3309" s="106" t="s">
        <v>1218</v>
      </c>
      <c r="M3309" s="106" t="s">
        <v>3522</v>
      </c>
      <c r="N3309" s="106">
        <v>0.43</v>
      </c>
      <c r="O3309" s="106">
        <v>1.4</v>
      </c>
      <c r="P3309" s="106" t="s">
        <v>714</v>
      </c>
      <c r="Q3309" s="107" t="s">
        <v>4093</v>
      </c>
      <c r="R3309" s="107" t="s">
        <v>282</v>
      </c>
    </row>
    <row r="3310" spans="2:18" ht="20.100000000000001" customHeight="1" x14ac:dyDescent="0.4">
      <c r="B3310" s="105" t="str">
        <f t="shared" si="154"/>
        <v/>
      </c>
      <c r="C3310" s="105" t="str">
        <f t="shared" si="155"/>
        <v/>
      </c>
      <c r="D3310" s="105" t="str">
        <f t="shared" si="156"/>
        <v/>
      </c>
      <c r="E3310" s="106" t="s">
        <v>2406</v>
      </c>
      <c r="F3310" s="106" t="s">
        <v>2407</v>
      </c>
      <c r="G3310" s="106" t="s">
        <v>778</v>
      </c>
      <c r="H3310" s="106" t="s">
        <v>1269</v>
      </c>
      <c r="I3310" s="106">
        <v>16</v>
      </c>
      <c r="J3310" s="106"/>
      <c r="K3310" s="106"/>
      <c r="L3310" s="106" t="s">
        <v>706</v>
      </c>
      <c r="M3310" s="106" t="s">
        <v>3522</v>
      </c>
      <c r="N3310" s="106">
        <v>0.43</v>
      </c>
      <c r="O3310" s="106">
        <v>1.4</v>
      </c>
      <c r="P3310" s="106" t="s">
        <v>714</v>
      </c>
      <c r="Q3310" s="107" t="s">
        <v>4094</v>
      </c>
      <c r="R3310" s="107" t="s">
        <v>282</v>
      </c>
    </row>
    <row r="3311" spans="2:18" ht="20.100000000000001" customHeight="1" x14ac:dyDescent="0.4">
      <c r="B3311" s="105" t="str">
        <f t="shared" si="154"/>
        <v/>
      </c>
      <c r="C3311" s="105" t="str">
        <f t="shared" si="155"/>
        <v/>
      </c>
      <c r="D3311" s="105" t="str">
        <f t="shared" si="156"/>
        <v/>
      </c>
      <c r="E3311" s="106" t="s">
        <v>2406</v>
      </c>
      <c r="F3311" s="106" t="s">
        <v>2407</v>
      </c>
      <c r="G3311" s="106" t="s">
        <v>778</v>
      </c>
      <c r="H3311" s="106" t="s">
        <v>1269</v>
      </c>
      <c r="I3311" s="106">
        <v>16</v>
      </c>
      <c r="J3311" s="106"/>
      <c r="K3311" s="106"/>
      <c r="L3311" s="106" t="s">
        <v>698</v>
      </c>
      <c r="M3311" s="106" t="s">
        <v>3522</v>
      </c>
      <c r="N3311" s="106">
        <v>0.43</v>
      </c>
      <c r="O3311" s="106">
        <v>1.4</v>
      </c>
      <c r="P3311" s="106" t="s">
        <v>714</v>
      </c>
      <c r="Q3311" s="107" t="s">
        <v>4095</v>
      </c>
      <c r="R3311" s="107" t="s">
        <v>282</v>
      </c>
    </row>
    <row r="3312" spans="2:18" ht="20.100000000000001" customHeight="1" x14ac:dyDescent="0.4">
      <c r="B3312" s="105" t="str">
        <f t="shared" si="154"/>
        <v/>
      </c>
      <c r="C3312" s="105" t="str">
        <f t="shared" si="155"/>
        <v/>
      </c>
      <c r="D3312" s="105" t="str">
        <f t="shared" si="156"/>
        <v/>
      </c>
      <c r="E3312" s="106" t="s">
        <v>2406</v>
      </c>
      <c r="F3312" s="106" t="s">
        <v>2407</v>
      </c>
      <c r="G3312" s="106" t="s">
        <v>778</v>
      </c>
      <c r="H3312" s="106" t="s">
        <v>1269</v>
      </c>
      <c r="I3312" s="106">
        <v>16</v>
      </c>
      <c r="J3312" s="106"/>
      <c r="K3312" s="106"/>
      <c r="L3312" s="106" t="s">
        <v>717</v>
      </c>
      <c r="M3312" s="106" t="s">
        <v>3522</v>
      </c>
      <c r="N3312" s="106">
        <v>0.43</v>
      </c>
      <c r="O3312" s="106">
        <v>1.4</v>
      </c>
      <c r="P3312" s="106" t="s">
        <v>714</v>
      </c>
      <c r="Q3312" s="107" t="s">
        <v>4096</v>
      </c>
      <c r="R3312" s="107" t="s">
        <v>282</v>
      </c>
    </row>
    <row r="3313" spans="2:18" ht="20.100000000000001" customHeight="1" x14ac:dyDescent="0.4">
      <c r="B3313" s="105" t="str">
        <f t="shared" si="154"/>
        <v/>
      </c>
      <c r="C3313" s="105" t="str">
        <f t="shared" si="155"/>
        <v/>
      </c>
      <c r="D3313" s="105" t="str">
        <f t="shared" si="156"/>
        <v/>
      </c>
      <c r="E3313" s="106" t="s">
        <v>2406</v>
      </c>
      <c r="F3313" s="106" t="s">
        <v>2407</v>
      </c>
      <c r="G3313" s="106" t="s">
        <v>778</v>
      </c>
      <c r="H3313" s="106" t="s">
        <v>1269</v>
      </c>
      <c r="I3313" s="106">
        <v>15</v>
      </c>
      <c r="J3313" s="106"/>
      <c r="K3313" s="106"/>
      <c r="L3313" s="106" t="s">
        <v>1218</v>
      </c>
      <c r="M3313" s="106" t="s">
        <v>3522</v>
      </c>
      <c r="N3313" s="106">
        <v>0.43</v>
      </c>
      <c r="O3313" s="106">
        <v>1.4</v>
      </c>
      <c r="P3313" s="106" t="s">
        <v>714</v>
      </c>
      <c r="Q3313" s="107" t="s">
        <v>4097</v>
      </c>
      <c r="R3313" s="107" t="s">
        <v>282</v>
      </c>
    </row>
    <row r="3314" spans="2:18" ht="20.100000000000001" customHeight="1" x14ac:dyDescent="0.4">
      <c r="B3314" s="105" t="str">
        <f t="shared" si="154"/>
        <v/>
      </c>
      <c r="C3314" s="105" t="str">
        <f t="shared" si="155"/>
        <v/>
      </c>
      <c r="D3314" s="105" t="str">
        <f t="shared" si="156"/>
        <v/>
      </c>
      <c r="E3314" s="106" t="s">
        <v>2406</v>
      </c>
      <c r="F3314" s="106" t="s">
        <v>2407</v>
      </c>
      <c r="G3314" s="106" t="s">
        <v>782</v>
      </c>
      <c r="H3314" s="106" t="s">
        <v>783</v>
      </c>
      <c r="I3314" s="106">
        <v>16</v>
      </c>
      <c r="J3314" s="106"/>
      <c r="K3314" s="106"/>
      <c r="L3314" s="106" t="s">
        <v>706</v>
      </c>
      <c r="M3314" s="106" t="s">
        <v>3522</v>
      </c>
      <c r="N3314" s="106">
        <v>0.31</v>
      </c>
      <c r="O3314" s="106">
        <v>1.4</v>
      </c>
      <c r="P3314" s="106" t="s">
        <v>714</v>
      </c>
      <c r="Q3314" s="107" t="s">
        <v>4098</v>
      </c>
      <c r="R3314" s="107" t="s">
        <v>282</v>
      </c>
    </row>
    <row r="3315" spans="2:18" ht="20.100000000000001" customHeight="1" x14ac:dyDescent="0.4">
      <c r="B3315" s="105" t="str">
        <f t="shared" si="154"/>
        <v/>
      </c>
      <c r="C3315" s="105" t="str">
        <f t="shared" si="155"/>
        <v/>
      </c>
      <c r="D3315" s="105" t="str">
        <f t="shared" si="156"/>
        <v/>
      </c>
      <c r="E3315" s="106" t="s">
        <v>2406</v>
      </c>
      <c r="F3315" s="106" t="s">
        <v>2407</v>
      </c>
      <c r="G3315" s="106" t="s">
        <v>782</v>
      </c>
      <c r="H3315" s="106" t="s">
        <v>783</v>
      </c>
      <c r="I3315" s="106">
        <v>16</v>
      </c>
      <c r="J3315" s="106"/>
      <c r="K3315" s="106"/>
      <c r="L3315" s="106" t="s">
        <v>698</v>
      </c>
      <c r="M3315" s="106" t="s">
        <v>3522</v>
      </c>
      <c r="N3315" s="106">
        <v>0.31</v>
      </c>
      <c r="O3315" s="106">
        <v>1.4</v>
      </c>
      <c r="P3315" s="106" t="s">
        <v>714</v>
      </c>
      <c r="Q3315" s="107" t="s">
        <v>4099</v>
      </c>
      <c r="R3315" s="107" t="s">
        <v>282</v>
      </c>
    </row>
    <row r="3316" spans="2:18" ht="20.100000000000001" customHeight="1" x14ac:dyDescent="0.4">
      <c r="B3316" s="105" t="str">
        <f t="shared" si="154"/>
        <v/>
      </c>
      <c r="C3316" s="105" t="str">
        <f t="shared" si="155"/>
        <v/>
      </c>
      <c r="D3316" s="105" t="str">
        <f t="shared" si="156"/>
        <v/>
      </c>
      <c r="E3316" s="106" t="s">
        <v>2406</v>
      </c>
      <c r="F3316" s="106" t="s">
        <v>2407</v>
      </c>
      <c r="G3316" s="106" t="s">
        <v>782</v>
      </c>
      <c r="H3316" s="106" t="s">
        <v>783</v>
      </c>
      <c r="I3316" s="106">
        <v>16</v>
      </c>
      <c r="J3316" s="106"/>
      <c r="K3316" s="106"/>
      <c r="L3316" s="106" t="s">
        <v>717</v>
      </c>
      <c r="M3316" s="106" t="s">
        <v>3522</v>
      </c>
      <c r="N3316" s="106">
        <v>0.31</v>
      </c>
      <c r="O3316" s="106">
        <v>1.4</v>
      </c>
      <c r="P3316" s="106" t="s">
        <v>714</v>
      </c>
      <c r="Q3316" s="107" t="s">
        <v>4100</v>
      </c>
      <c r="R3316" s="107" t="s">
        <v>282</v>
      </c>
    </row>
    <row r="3317" spans="2:18" ht="20.100000000000001" customHeight="1" x14ac:dyDescent="0.4">
      <c r="B3317" s="105" t="str">
        <f t="shared" si="154"/>
        <v/>
      </c>
      <c r="C3317" s="105" t="str">
        <f t="shared" si="155"/>
        <v/>
      </c>
      <c r="D3317" s="105" t="str">
        <f t="shared" si="156"/>
        <v/>
      </c>
      <c r="E3317" s="106" t="s">
        <v>2406</v>
      </c>
      <c r="F3317" s="106" t="s">
        <v>2407</v>
      </c>
      <c r="G3317" s="106" t="s">
        <v>782</v>
      </c>
      <c r="H3317" s="106" t="s">
        <v>783</v>
      </c>
      <c r="I3317" s="106">
        <v>16</v>
      </c>
      <c r="J3317" s="106"/>
      <c r="K3317" s="106"/>
      <c r="L3317" s="106" t="s">
        <v>1218</v>
      </c>
      <c r="M3317" s="106" t="s">
        <v>3522</v>
      </c>
      <c r="N3317" s="106">
        <v>0.31</v>
      </c>
      <c r="O3317" s="106">
        <v>1.4</v>
      </c>
      <c r="P3317" s="106" t="s">
        <v>714</v>
      </c>
      <c r="Q3317" s="107" t="s">
        <v>4101</v>
      </c>
      <c r="R3317" s="107" t="s">
        <v>282</v>
      </c>
    </row>
    <row r="3318" spans="2:18" ht="20.100000000000001" customHeight="1" x14ac:dyDescent="0.4">
      <c r="B3318" s="105" t="str">
        <f t="shared" si="154"/>
        <v/>
      </c>
      <c r="C3318" s="105" t="str">
        <f t="shared" si="155"/>
        <v/>
      </c>
      <c r="D3318" s="105" t="str">
        <f t="shared" si="156"/>
        <v/>
      </c>
      <c r="E3318" s="106" t="s">
        <v>2406</v>
      </c>
      <c r="F3318" s="106" t="s">
        <v>2447</v>
      </c>
      <c r="G3318" s="106" t="s">
        <v>697</v>
      </c>
      <c r="H3318" s="106" t="s">
        <v>706</v>
      </c>
      <c r="I3318" s="106">
        <v>16</v>
      </c>
      <c r="J3318" s="106"/>
      <c r="K3318" s="106"/>
      <c r="L3318" s="106" t="s">
        <v>707</v>
      </c>
      <c r="M3318" s="106" t="s">
        <v>3522</v>
      </c>
      <c r="N3318" s="106">
        <v>0.38</v>
      </c>
      <c r="O3318" s="106">
        <v>1.4</v>
      </c>
      <c r="P3318" s="106" t="s">
        <v>714</v>
      </c>
      <c r="Q3318" s="107" t="s">
        <v>4102</v>
      </c>
      <c r="R3318" s="107" t="s">
        <v>282</v>
      </c>
    </row>
    <row r="3319" spans="2:18" ht="20.100000000000001" customHeight="1" x14ac:dyDescent="0.4">
      <c r="B3319" s="105" t="str">
        <f t="shared" si="154"/>
        <v/>
      </c>
      <c r="C3319" s="105" t="str">
        <f t="shared" si="155"/>
        <v/>
      </c>
      <c r="D3319" s="105" t="str">
        <f t="shared" si="156"/>
        <v/>
      </c>
      <c r="E3319" s="106" t="s">
        <v>2406</v>
      </c>
      <c r="F3319" s="106" t="s">
        <v>2447</v>
      </c>
      <c r="G3319" s="106" t="s">
        <v>697</v>
      </c>
      <c r="H3319" s="106" t="s">
        <v>706</v>
      </c>
      <c r="I3319" s="106">
        <v>16</v>
      </c>
      <c r="J3319" s="106"/>
      <c r="K3319" s="106"/>
      <c r="L3319" s="106" t="s">
        <v>1817</v>
      </c>
      <c r="M3319" s="106" t="s">
        <v>3522</v>
      </c>
      <c r="N3319" s="106">
        <v>0.38</v>
      </c>
      <c r="O3319" s="106">
        <v>1.4</v>
      </c>
      <c r="P3319" s="106" t="s">
        <v>714</v>
      </c>
      <c r="Q3319" s="107" t="s">
        <v>4103</v>
      </c>
      <c r="R3319" s="107" t="s">
        <v>282</v>
      </c>
    </row>
    <row r="3320" spans="2:18" ht="20.100000000000001" customHeight="1" x14ac:dyDescent="0.4">
      <c r="B3320" s="105" t="str">
        <f t="shared" si="154"/>
        <v/>
      </c>
      <c r="C3320" s="105" t="str">
        <f t="shared" si="155"/>
        <v/>
      </c>
      <c r="D3320" s="105" t="str">
        <f t="shared" si="156"/>
        <v/>
      </c>
      <c r="E3320" s="106" t="s">
        <v>2406</v>
      </c>
      <c r="F3320" s="106" t="s">
        <v>2447</v>
      </c>
      <c r="G3320" s="106" t="s">
        <v>697</v>
      </c>
      <c r="H3320" s="106" t="s">
        <v>698</v>
      </c>
      <c r="I3320" s="106">
        <v>16</v>
      </c>
      <c r="J3320" s="106"/>
      <c r="K3320" s="106"/>
      <c r="L3320" s="106" t="s">
        <v>1817</v>
      </c>
      <c r="M3320" s="106" t="s">
        <v>3522</v>
      </c>
      <c r="N3320" s="106">
        <v>0.38</v>
      </c>
      <c r="O3320" s="106">
        <v>1.4</v>
      </c>
      <c r="P3320" s="106" t="s">
        <v>714</v>
      </c>
      <c r="Q3320" s="107" t="s">
        <v>4104</v>
      </c>
      <c r="R3320" s="107" t="s">
        <v>282</v>
      </c>
    </row>
    <row r="3321" spans="2:18" ht="20.100000000000001" customHeight="1" x14ac:dyDescent="0.4">
      <c r="B3321" s="105" t="str">
        <f t="shared" si="154"/>
        <v/>
      </c>
      <c r="C3321" s="105" t="str">
        <f t="shared" si="155"/>
        <v/>
      </c>
      <c r="D3321" s="105" t="str">
        <f t="shared" si="156"/>
        <v/>
      </c>
      <c r="E3321" s="106" t="s">
        <v>2406</v>
      </c>
      <c r="F3321" s="106" t="s">
        <v>2447</v>
      </c>
      <c r="G3321" s="106" t="s">
        <v>697</v>
      </c>
      <c r="H3321" s="106" t="s">
        <v>698</v>
      </c>
      <c r="I3321" s="106">
        <v>16</v>
      </c>
      <c r="J3321" s="106"/>
      <c r="K3321" s="106"/>
      <c r="L3321" s="106" t="s">
        <v>1027</v>
      </c>
      <c r="M3321" s="106" t="s">
        <v>3522</v>
      </c>
      <c r="N3321" s="106">
        <v>0.38</v>
      </c>
      <c r="O3321" s="106">
        <v>1.4</v>
      </c>
      <c r="P3321" s="106" t="s">
        <v>714</v>
      </c>
      <c r="Q3321" s="107" t="s">
        <v>4105</v>
      </c>
      <c r="R3321" s="107" t="s">
        <v>282</v>
      </c>
    </row>
    <row r="3322" spans="2:18" ht="20.100000000000001" customHeight="1" x14ac:dyDescent="0.4">
      <c r="B3322" s="105" t="str">
        <f t="shared" si="154"/>
        <v/>
      </c>
      <c r="C3322" s="105" t="str">
        <f t="shared" si="155"/>
        <v/>
      </c>
      <c r="D3322" s="105" t="str">
        <f t="shared" si="156"/>
        <v/>
      </c>
      <c r="E3322" s="106" t="s">
        <v>2406</v>
      </c>
      <c r="F3322" s="106" t="s">
        <v>2447</v>
      </c>
      <c r="G3322" s="106" t="s">
        <v>697</v>
      </c>
      <c r="H3322" s="106" t="s">
        <v>717</v>
      </c>
      <c r="I3322" s="106">
        <v>16</v>
      </c>
      <c r="J3322" s="106"/>
      <c r="K3322" s="106"/>
      <c r="L3322" s="106" t="s">
        <v>1027</v>
      </c>
      <c r="M3322" s="106" t="s">
        <v>3522</v>
      </c>
      <c r="N3322" s="106">
        <v>0.38</v>
      </c>
      <c r="O3322" s="106">
        <v>1.4</v>
      </c>
      <c r="P3322" s="106" t="s">
        <v>714</v>
      </c>
      <c r="Q3322" s="107" t="s">
        <v>4106</v>
      </c>
      <c r="R3322" s="107" t="s">
        <v>282</v>
      </c>
    </row>
    <row r="3323" spans="2:18" ht="20.100000000000001" customHeight="1" x14ac:dyDescent="0.4">
      <c r="B3323" s="105" t="str">
        <f t="shared" si="154"/>
        <v/>
      </c>
      <c r="C3323" s="105" t="str">
        <f t="shared" si="155"/>
        <v/>
      </c>
      <c r="D3323" s="105" t="str">
        <f t="shared" si="156"/>
        <v/>
      </c>
      <c r="E3323" s="106" t="s">
        <v>2406</v>
      </c>
      <c r="F3323" s="106" t="s">
        <v>2447</v>
      </c>
      <c r="G3323" s="106" t="s">
        <v>697</v>
      </c>
      <c r="H3323" s="106" t="s">
        <v>717</v>
      </c>
      <c r="I3323" s="106">
        <v>16</v>
      </c>
      <c r="J3323" s="106"/>
      <c r="K3323" s="106"/>
      <c r="L3323" s="106" t="s">
        <v>1389</v>
      </c>
      <c r="M3323" s="106" t="s">
        <v>3522</v>
      </c>
      <c r="N3323" s="106">
        <v>0.38</v>
      </c>
      <c r="O3323" s="106">
        <v>1.4</v>
      </c>
      <c r="P3323" s="106" t="s">
        <v>714</v>
      </c>
      <c r="Q3323" s="107" t="s">
        <v>4107</v>
      </c>
      <c r="R3323" s="107" t="s">
        <v>282</v>
      </c>
    </row>
    <row r="3324" spans="2:18" ht="20.100000000000001" customHeight="1" x14ac:dyDescent="0.4">
      <c r="B3324" s="105" t="str">
        <f t="shared" si="154"/>
        <v/>
      </c>
      <c r="C3324" s="105" t="str">
        <f t="shared" si="155"/>
        <v/>
      </c>
      <c r="D3324" s="105" t="str">
        <f t="shared" si="156"/>
        <v/>
      </c>
      <c r="E3324" s="106" t="s">
        <v>2406</v>
      </c>
      <c r="F3324" s="106" t="s">
        <v>2447</v>
      </c>
      <c r="G3324" s="106" t="s">
        <v>697</v>
      </c>
      <c r="H3324" s="106" t="s">
        <v>1218</v>
      </c>
      <c r="I3324" s="106">
        <v>16</v>
      </c>
      <c r="J3324" s="106"/>
      <c r="K3324" s="106"/>
      <c r="L3324" s="106" t="s">
        <v>1389</v>
      </c>
      <c r="M3324" s="106" t="s">
        <v>3522</v>
      </c>
      <c r="N3324" s="106">
        <v>0.38</v>
      </c>
      <c r="O3324" s="106">
        <v>1.4</v>
      </c>
      <c r="P3324" s="106" t="s">
        <v>714</v>
      </c>
      <c r="Q3324" s="107" t="s">
        <v>4108</v>
      </c>
      <c r="R3324" s="107" t="s">
        <v>282</v>
      </c>
    </row>
    <row r="3325" spans="2:18" ht="20.100000000000001" customHeight="1" x14ac:dyDescent="0.4">
      <c r="B3325" s="105" t="str">
        <f t="shared" si="154"/>
        <v/>
      </c>
      <c r="C3325" s="105" t="str">
        <f t="shared" si="155"/>
        <v/>
      </c>
      <c r="D3325" s="105" t="str">
        <f t="shared" si="156"/>
        <v/>
      </c>
      <c r="E3325" s="106" t="s">
        <v>2406</v>
      </c>
      <c r="F3325" s="106" t="s">
        <v>2447</v>
      </c>
      <c r="G3325" s="106" t="s">
        <v>710</v>
      </c>
      <c r="H3325" s="106" t="s">
        <v>706</v>
      </c>
      <c r="I3325" s="106">
        <v>16</v>
      </c>
      <c r="J3325" s="106"/>
      <c r="K3325" s="106"/>
      <c r="L3325" s="106" t="s">
        <v>711</v>
      </c>
      <c r="M3325" s="106" t="s">
        <v>3522</v>
      </c>
      <c r="N3325" s="106">
        <v>0.38</v>
      </c>
      <c r="O3325" s="106">
        <v>1.4</v>
      </c>
      <c r="P3325" s="106" t="s">
        <v>714</v>
      </c>
      <c r="Q3325" s="107" t="s">
        <v>4109</v>
      </c>
      <c r="R3325" s="107" t="s">
        <v>282</v>
      </c>
    </row>
    <row r="3326" spans="2:18" ht="20.100000000000001" customHeight="1" x14ac:dyDescent="0.4">
      <c r="B3326" s="105" t="str">
        <f t="shared" si="154"/>
        <v/>
      </c>
      <c r="C3326" s="105" t="str">
        <f t="shared" si="155"/>
        <v/>
      </c>
      <c r="D3326" s="105" t="str">
        <f t="shared" si="156"/>
        <v/>
      </c>
      <c r="E3326" s="106" t="s">
        <v>2406</v>
      </c>
      <c r="F3326" s="106" t="s">
        <v>2447</v>
      </c>
      <c r="G3326" s="106" t="s">
        <v>710</v>
      </c>
      <c r="H3326" s="106" t="s">
        <v>698</v>
      </c>
      <c r="I3326" s="106">
        <v>16</v>
      </c>
      <c r="J3326" s="106"/>
      <c r="K3326" s="106"/>
      <c r="L3326" s="106" t="s">
        <v>711</v>
      </c>
      <c r="M3326" s="106" t="s">
        <v>3522</v>
      </c>
      <c r="N3326" s="106">
        <v>0.38</v>
      </c>
      <c r="O3326" s="106">
        <v>1.4</v>
      </c>
      <c r="P3326" s="106" t="s">
        <v>714</v>
      </c>
      <c r="Q3326" s="107" t="s">
        <v>4110</v>
      </c>
      <c r="R3326" s="107" t="s">
        <v>282</v>
      </c>
    </row>
    <row r="3327" spans="2:18" ht="20.100000000000001" customHeight="1" x14ac:dyDescent="0.4">
      <c r="B3327" s="105" t="str">
        <f t="shared" si="154"/>
        <v/>
      </c>
      <c r="C3327" s="105" t="str">
        <f t="shared" si="155"/>
        <v/>
      </c>
      <c r="D3327" s="105" t="str">
        <f t="shared" si="156"/>
        <v/>
      </c>
      <c r="E3327" s="106" t="s">
        <v>2406</v>
      </c>
      <c r="F3327" s="106" t="s">
        <v>2447</v>
      </c>
      <c r="G3327" s="106" t="s">
        <v>710</v>
      </c>
      <c r="H3327" s="106" t="s">
        <v>717</v>
      </c>
      <c r="I3327" s="106">
        <v>16</v>
      </c>
      <c r="J3327" s="106"/>
      <c r="K3327" s="106"/>
      <c r="L3327" s="106" t="s">
        <v>711</v>
      </c>
      <c r="M3327" s="106" t="s">
        <v>3522</v>
      </c>
      <c r="N3327" s="106">
        <v>0.38</v>
      </c>
      <c r="O3327" s="106">
        <v>1.4</v>
      </c>
      <c r="P3327" s="106" t="s">
        <v>714</v>
      </c>
      <c r="Q3327" s="107" t="s">
        <v>4111</v>
      </c>
      <c r="R3327" s="107" t="s">
        <v>282</v>
      </c>
    </row>
    <row r="3328" spans="2:18" ht="20.100000000000001" customHeight="1" x14ac:dyDescent="0.4">
      <c r="B3328" s="105" t="str">
        <f t="shared" si="154"/>
        <v/>
      </c>
      <c r="C3328" s="105" t="str">
        <f t="shared" si="155"/>
        <v/>
      </c>
      <c r="D3328" s="105" t="str">
        <f t="shared" si="156"/>
        <v/>
      </c>
      <c r="E3328" s="106" t="s">
        <v>2406</v>
      </c>
      <c r="F3328" s="106" t="s">
        <v>2447</v>
      </c>
      <c r="G3328" s="106" t="s">
        <v>710</v>
      </c>
      <c r="H3328" s="106" t="s">
        <v>717</v>
      </c>
      <c r="I3328" s="106">
        <v>16</v>
      </c>
      <c r="J3328" s="106"/>
      <c r="K3328" s="106"/>
      <c r="L3328" s="106" t="s">
        <v>1098</v>
      </c>
      <c r="M3328" s="106" t="s">
        <v>3522</v>
      </c>
      <c r="N3328" s="106">
        <v>0.38</v>
      </c>
      <c r="O3328" s="106">
        <v>1.4</v>
      </c>
      <c r="P3328" s="106" t="s">
        <v>714</v>
      </c>
      <c r="Q3328" s="107" t="s">
        <v>4112</v>
      </c>
      <c r="R3328" s="107" t="s">
        <v>282</v>
      </c>
    </row>
    <row r="3329" spans="2:18" ht="20.100000000000001" customHeight="1" x14ac:dyDescent="0.4">
      <c r="B3329" s="105" t="str">
        <f t="shared" si="154"/>
        <v/>
      </c>
      <c r="C3329" s="105" t="str">
        <f t="shared" si="155"/>
        <v/>
      </c>
      <c r="D3329" s="105" t="str">
        <f t="shared" si="156"/>
        <v/>
      </c>
      <c r="E3329" s="106" t="s">
        <v>2406</v>
      </c>
      <c r="F3329" s="106" t="s">
        <v>2447</v>
      </c>
      <c r="G3329" s="106" t="s">
        <v>710</v>
      </c>
      <c r="H3329" s="106" t="s">
        <v>1218</v>
      </c>
      <c r="I3329" s="106">
        <v>16</v>
      </c>
      <c r="J3329" s="106"/>
      <c r="K3329" s="106"/>
      <c r="L3329" s="106" t="s">
        <v>1098</v>
      </c>
      <c r="M3329" s="106" t="s">
        <v>3522</v>
      </c>
      <c r="N3329" s="106">
        <v>0.38</v>
      </c>
      <c r="O3329" s="106">
        <v>1.4</v>
      </c>
      <c r="P3329" s="106" t="s">
        <v>714</v>
      </c>
      <c r="Q3329" s="107" t="s">
        <v>4113</v>
      </c>
      <c r="R3329" s="107" t="s">
        <v>282</v>
      </c>
    </row>
    <row r="3330" spans="2:18" ht="20.100000000000001" customHeight="1" x14ac:dyDescent="0.4">
      <c r="B3330" s="105" t="str">
        <f t="shared" si="154"/>
        <v/>
      </c>
      <c r="C3330" s="105" t="str">
        <f t="shared" si="155"/>
        <v/>
      </c>
      <c r="D3330" s="105" t="str">
        <f t="shared" si="156"/>
        <v/>
      </c>
      <c r="E3330" s="106" t="s">
        <v>2406</v>
      </c>
      <c r="F3330" s="106" t="s">
        <v>2447</v>
      </c>
      <c r="G3330" s="106" t="s">
        <v>721</v>
      </c>
      <c r="H3330" s="106" t="s">
        <v>706</v>
      </c>
      <c r="I3330" s="106">
        <v>16</v>
      </c>
      <c r="J3330" s="106"/>
      <c r="K3330" s="106"/>
      <c r="L3330" s="106" t="s">
        <v>722</v>
      </c>
      <c r="M3330" s="106" t="s">
        <v>3522</v>
      </c>
      <c r="N3330" s="106">
        <v>0.38</v>
      </c>
      <c r="O3330" s="106">
        <v>1.4</v>
      </c>
      <c r="P3330" s="106" t="s">
        <v>714</v>
      </c>
      <c r="Q3330" s="107" t="s">
        <v>4114</v>
      </c>
      <c r="R3330" s="107" t="s">
        <v>282</v>
      </c>
    </row>
    <row r="3331" spans="2:18" ht="20.100000000000001" customHeight="1" x14ac:dyDescent="0.4">
      <c r="B3331" s="105" t="str">
        <f t="shared" si="154"/>
        <v/>
      </c>
      <c r="C3331" s="105" t="str">
        <f t="shared" si="155"/>
        <v/>
      </c>
      <c r="D3331" s="105" t="str">
        <f t="shared" si="156"/>
        <v/>
      </c>
      <c r="E3331" s="106" t="s">
        <v>2406</v>
      </c>
      <c r="F3331" s="106" t="s">
        <v>2447</v>
      </c>
      <c r="G3331" s="106" t="s">
        <v>721</v>
      </c>
      <c r="H3331" s="106" t="s">
        <v>698</v>
      </c>
      <c r="I3331" s="106">
        <v>16</v>
      </c>
      <c r="J3331" s="106"/>
      <c r="K3331" s="106"/>
      <c r="L3331" s="106" t="s">
        <v>722</v>
      </c>
      <c r="M3331" s="106" t="s">
        <v>3522</v>
      </c>
      <c r="N3331" s="106">
        <v>0.38</v>
      </c>
      <c r="O3331" s="106">
        <v>1.4</v>
      </c>
      <c r="P3331" s="106" t="s">
        <v>714</v>
      </c>
      <c r="Q3331" s="107" t="s">
        <v>4115</v>
      </c>
      <c r="R3331" s="107" t="s">
        <v>282</v>
      </c>
    </row>
    <row r="3332" spans="2:18" ht="20.100000000000001" customHeight="1" x14ac:dyDescent="0.4">
      <c r="B3332" s="105" t="str">
        <f t="shared" si="154"/>
        <v/>
      </c>
      <c r="C3332" s="105" t="str">
        <f t="shared" si="155"/>
        <v/>
      </c>
      <c r="D3332" s="105" t="str">
        <f t="shared" si="156"/>
        <v/>
      </c>
      <c r="E3332" s="106" t="s">
        <v>2406</v>
      </c>
      <c r="F3332" s="106" t="s">
        <v>2447</v>
      </c>
      <c r="G3332" s="106" t="s">
        <v>721</v>
      </c>
      <c r="H3332" s="106" t="s">
        <v>717</v>
      </c>
      <c r="I3332" s="106">
        <v>16</v>
      </c>
      <c r="J3332" s="106"/>
      <c r="K3332" s="106"/>
      <c r="L3332" s="106" t="s">
        <v>722</v>
      </c>
      <c r="M3332" s="106" t="s">
        <v>3522</v>
      </c>
      <c r="N3332" s="106">
        <v>0.38</v>
      </c>
      <c r="O3332" s="106">
        <v>1.4</v>
      </c>
      <c r="P3332" s="106" t="s">
        <v>714</v>
      </c>
      <c r="Q3332" s="107" t="s">
        <v>4116</v>
      </c>
      <c r="R3332" s="107" t="s">
        <v>282</v>
      </c>
    </row>
    <row r="3333" spans="2:18" ht="20.100000000000001" customHeight="1" x14ac:dyDescent="0.4">
      <c r="B3333" s="105" t="str">
        <f t="shared" si="154"/>
        <v/>
      </c>
      <c r="C3333" s="105" t="str">
        <f t="shared" si="155"/>
        <v/>
      </c>
      <c r="D3333" s="105" t="str">
        <f t="shared" si="156"/>
        <v/>
      </c>
      <c r="E3333" s="106" t="s">
        <v>2406</v>
      </c>
      <c r="F3333" s="106" t="s">
        <v>2447</v>
      </c>
      <c r="G3333" s="106" t="s">
        <v>773</v>
      </c>
      <c r="H3333" s="106" t="s">
        <v>706</v>
      </c>
      <c r="I3333" s="106">
        <v>16</v>
      </c>
      <c r="J3333" s="106"/>
      <c r="K3333" s="106"/>
      <c r="L3333" s="106" t="s">
        <v>774</v>
      </c>
      <c r="M3333" s="106" t="s">
        <v>3522</v>
      </c>
      <c r="N3333" s="106">
        <v>0.38</v>
      </c>
      <c r="O3333" s="106">
        <v>1.4</v>
      </c>
      <c r="P3333" s="106" t="s">
        <v>714</v>
      </c>
      <c r="Q3333" s="107" t="s">
        <v>4117</v>
      </c>
      <c r="R3333" s="107" t="s">
        <v>282</v>
      </c>
    </row>
    <row r="3334" spans="2:18" ht="20.100000000000001" customHeight="1" x14ac:dyDescent="0.4">
      <c r="B3334" s="105" t="str">
        <f t="shared" si="154"/>
        <v/>
      </c>
      <c r="C3334" s="105" t="str">
        <f t="shared" si="155"/>
        <v/>
      </c>
      <c r="D3334" s="105" t="str">
        <f t="shared" si="156"/>
        <v/>
      </c>
      <c r="E3334" s="106" t="s">
        <v>2406</v>
      </c>
      <c r="F3334" s="106" t="s">
        <v>2447</v>
      </c>
      <c r="G3334" s="106" t="s">
        <v>773</v>
      </c>
      <c r="H3334" s="106" t="s">
        <v>698</v>
      </c>
      <c r="I3334" s="106">
        <v>16</v>
      </c>
      <c r="J3334" s="106"/>
      <c r="K3334" s="106"/>
      <c r="L3334" s="106" t="s">
        <v>774</v>
      </c>
      <c r="M3334" s="106" t="s">
        <v>3522</v>
      </c>
      <c r="N3334" s="106">
        <v>0.38</v>
      </c>
      <c r="O3334" s="106">
        <v>1.4</v>
      </c>
      <c r="P3334" s="106" t="s">
        <v>714</v>
      </c>
      <c r="Q3334" s="107" t="s">
        <v>4118</v>
      </c>
      <c r="R3334" s="107" t="s">
        <v>282</v>
      </c>
    </row>
    <row r="3335" spans="2:18" ht="20.100000000000001" customHeight="1" x14ac:dyDescent="0.4">
      <c r="B3335" s="105" t="str">
        <f t="shared" si="154"/>
        <v/>
      </c>
      <c r="C3335" s="105" t="str">
        <f t="shared" si="155"/>
        <v/>
      </c>
      <c r="D3335" s="105" t="str">
        <f t="shared" si="156"/>
        <v/>
      </c>
      <c r="E3335" s="106" t="s">
        <v>2406</v>
      </c>
      <c r="F3335" s="106" t="s">
        <v>2447</v>
      </c>
      <c r="G3335" s="106" t="s">
        <v>773</v>
      </c>
      <c r="H3335" s="106" t="s">
        <v>717</v>
      </c>
      <c r="I3335" s="106">
        <v>16</v>
      </c>
      <c r="J3335" s="106"/>
      <c r="K3335" s="106"/>
      <c r="L3335" s="106" t="s">
        <v>774</v>
      </c>
      <c r="M3335" s="106" t="s">
        <v>3522</v>
      </c>
      <c r="N3335" s="106">
        <v>0.38</v>
      </c>
      <c r="O3335" s="106">
        <v>1.4</v>
      </c>
      <c r="P3335" s="106" t="s">
        <v>714</v>
      </c>
      <c r="Q3335" s="107" t="s">
        <v>4119</v>
      </c>
      <c r="R3335" s="107" t="s">
        <v>282</v>
      </c>
    </row>
    <row r="3336" spans="2:18" ht="20.100000000000001" customHeight="1" x14ac:dyDescent="0.4">
      <c r="B3336" s="105" t="str">
        <f t="shared" si="154"/>
        <v/>
      </c>
      <c r="C3336" s="105" t="str">
        <f t="shared" si="155"/>
        <v/>
      </c>
      <c r="D3336" s="105" t="str">
        <f t="shared" si="156"/>
        <v/>
      </c>
      <c r="E3336" s="106" t="s">
        <v>2406</v>
      </c>
      <c r="F3336" s="106" t="s">
        <v>2447</v>
      </c>
      <c r="G3336" s="106" t="s">
        <v>773</v>
      </c>
      <c r="H3336" s="106" t="s">
        <v>1218</v>
      </c>
      <c r="I3336" s="106">
        <v>16</v>
      </c>
      <c r="J3336" s="106"/>
      <c r="K3336" s="106"/>
      <c r="L3336" s="106" t="s">
        <v>774</v>
      </c>
      <c r="M3336" s="106" t="s">
        <v>3522</v>
      </c>
      <c r="N3336" s="106">
        <v>0.37</v>
      </c>
      <c r="O3336" s="106">
        <v>1.4</v>
      </c>
      <c r="P3336" s="106" t="s">
        <v>714</v>
      </c>
      <c r="Q3336" s="107" t="s">
        <v>4120</v>
      </c>
      <c r="R3336" s="107" t="s">
        <v>282</v>
      </c>
    </row>
    <row r="3337" spans="2:18" ht="20.100000000000001" customHeight="1" x14ac:dyDescent="0.4">
      <c r="B3337" s="105" t="str">
        <f t="shared" si="154"/>
        <v/>
      </c>
      <c r="C3337" s="105" t="str">
        <f t="shared" si="155"/>
        <v/>
      </c>
      <c r="D3337" s="105" t="str">
        <f t="shared" si="156"/>
        <v/>
      </c>
      <c r="E3337" s="106" t="s">
        <v>2406</v>
      </c>
      <c r="F3337" s="106" t="s">
        <v>2447</v>
      </c>
      <c r="G3337" s="106" t="s">
        <v>773</v>
      </c>
      <c r="H3337" s="106" t="s">
        <v>706</v>
      </c>
      <c r="I3337" s="106">
        <v>16</v>
      </c>
      <c r="J3337" s="106"/>
      <c r="K3337" s="106"/>
      <c r="L3337" s="106" t="s">
        <v>1266</v>
      </c>
      <c r="M3337" s="106" t="s">
        <v>3522</v>
      </c>
      <c r="N3337" s="106">
        <v>0.38</v>
      </c>
      <c r="O3337" s="106">
        <v>1.4</v>
      </c>
      <c r="P3337" s="106" t="s">
        <v>714</v>
      </c>
      <c r="Q3337" s="107" t="s">
        <v>4121</v>
      </c>
      <c r="R3337" s="107" t="s">
        <v>282</v>
      </c>
    </row>
    <row r="3338" spans="2:18" ht="20.100000000000001" customHeight="1" x14ac:dyDescent="0.4">
      <c r="B3338" s="105" t="str">
        <f t="shared" si="154"/>
        <v/>
      </c>
      <c r="C3338" s="105" t="str">
        <f t="shared" si="155"/>
        <v/>
      </c>
      <c r="D3338" s="105" t="str">
        <f t="shared" si="156"/>
        <v/>
      </c>
      <c r="E3338" s="106" t="s">
        <v>2406</v>
      </c>
      <c r="F3338" s="106" t="s">
        <v>2447</v>
      </c>
      <c r="G3338" s="106" t="s">
        <v>773</v>
      </c>
      <c r="H3338" s="106" t="s">
        <v>698</v>
      </c>
      <c r="I3338" s="106">
        <v>16</v>
      </c>
      <c r="J3338" s="106"/>
      <c r="K3338" s="106"/>
      <c r="L3338" s="106" t="s">
        <v>1266</v>
      </c>
      <c r="M3338" s="106" t="s">
        <v>3522</v>
      </c>
      <c r="N3338" s="106">
        <v>0.38</v>
      </c>
      <c r="O3338" s="106">
        <v>1.4</v>
      </c>
      <c r="P3338" s="106" t="s">
        <v>714</v>
      </c>
      <c r="Q3338" s="107" t="s">
        <v>4122</v>
      </c>
      <c r="R3338" s="107" t="s">
        <v>282</v>
      </c>
    </row>
    <row r="3339" spans="2:18" ht="20.100000000000001" customHeight="1" x14ac:dyDescent="0.4">
      <c r="B3339" s="105" t="str">
        <f t="shared" si="154"/>
        <v/>
      </c>
      <c r="C3339" s="105" t="str">
        <f t="shared" si="155"/>
        <v/>
      </c>
      <c r="D3339" s="105" t="str">
        <f t="shared" si="156"/>
        <v/>
      </c>
      <c r="E3339" s="106" t="s">
        <v>2406</v>
      </c>
      <c r="F3339" s="106" t="s">
        <v>2447</v>
      </c>
      <c r="G3339" s="106" t="s">
        <v>773</v>
      </c>
      <c r="H3339" s="106" t="s">
        <v>717</v>
      </c>
      <c r="I3339" s="106">
        <v>16</v>
      </c>
      <c r="J3339" s="106"/>
      <c r="K3339" s="106"/>
      <c r="L3339" s="106" t="s">
        <v>1266</v>
      </c>
      <c r="M3339" s="106" t="s">
        <v>3522</v>
      </c>
      <c r="N3339" s="106">
        <v>0.38</v>
      </c>
      <c r="O3339" s="106">
        <v>1.4</v>
      </c>
      <c r="P3339" s="106" t="s">
        <v>714</v>
      </c>
      <c r="Q3339" s="107" t="s">
        <v>4123</v>
      </c>
      <c r="R3339" s="107" t="s">
        <v>282</v>
      </c>
    </row>
    <row r="3340" spans="2:18" ht="20.100000000000001" customHeight="1" x14ac:dyDescent="0.4">
      <c r="B3340" s="105" t="str">
        <f t="shared" si="154"/>
        <v/>
      </c>
      <c r="C3340" s="105" t="str">
        <f t="shared" si="155"/>
        <v/>
      </c>
      <c r="D3340" s="105" t="str">
        <f t="shared" si="156"/>
        <v/>
      </c>
      <c r="E3340" s="106" t="s">
        <v>2406</v>
      </c>
      <c r="F3340" s="106" t="s">
        <v>2447</v>
      </c>
      <c r="G3340" s="106" t="s">
        <v>773</v>
      </c>
      <c r="H3340" s="106" t="s">
        <v>1218</v>
      </c>
      <c r="I3340" s="106">
        <v>15</v>
      </c>
      <c r="J3340" s="106"/>
      <c r="K3340" s="106"/>
      <c r="L3340" s="106" t="s">
        <v>1266</v>
      </c>
      <c r="M3340" s="106" t="s">
        <v>3522</v>
      </c>
      <c r="N3340" s="106">
        <v>0.38</v>
      </c>
      <c r="O3340" s="106">
        <v>1.4</v>
      </c>
      <c r="P3340" s="106" t="s">
        <v>714</v>
      </c>
      <c r="Q3340" s="107" t="s">
        <v>4124</v>
      </c>
      <c r="R3340" s="107" t="s">
        <v>282</v>
      </c>
    </row>
    <row r="3341" spans="2:18" ht="20.100000000000001" customHeight="1" x14ac:dyDescent="0.4">
      <c r="B3341" s="105" t="str">
        <f t="shared" si="154"/>
        <v/>
      </c>
      <c r="C3341" s="105" t="str">
        <f t="shared" si="155"/>
        <v/>
      </c>
      <c r="D3341" s="105" t="str">
        <f t="shared" si="156"/>
        <v/>
      </c>
      <c r="E3341" s="106" t="s">
        <v>2406</v>
      </c>
      <c r="F3341" s="106" t="s">
        <v>2447</v>
      </c>
      <c r="G3341" s="106" t="s">
        <v>778</v>
      </c>
      <c r="H3341" s="106" t="s">
        <v>706</v>
      </c>
      <c r="I3341" s="106">
        <v>16</v>
      </c>
      <c r="J3341" s="106"/>
      <c r="K3341" s="106"/>
      <c r="L3341" s="106" t="s">
        <v>779</v>
      </c>
      <c r="M3341" s="106" t="s">
        <v>3522</v>
      </c>
      <c r="N3341" s="106">
        <v>0.38</v>
      </c>
      <c r="O3341" s="106">
        <v>1.4</v>
      </c>
      <c r="P3341" s="106" t="s">
        <v>714</v>
      </c>
      <c r="Q3341" s="107" t="s">
        <v>4125</v>
      </c>
      <c r="R3341" s="107" t="s">
        <v>282</v>
      </c>
    </row>
    <row r="3342" spans="2:18" ht="20.100000000000001" customHeight="1" x14ac:dyDescent="0.4">
      <c r="B3342" s="105" t="str">
        <f t="shared" si="154"/>
        <v/>
      </c>
      <c r="C3342" s="105" t="str">
        <f t="shared" si="155"/>
        <v/>
      </c>
      <c r="D3342" s="105" t="str">
        <f t="shared" si="156"/>
        <v/>
      </c>
      <c r="E3342" s="106" t="s">
        <v>2406</v>
      </c>
      <c r="F3342" s="106" t="s">
        <v>2447</v>
      </c>
      <c r="G3342" s="106" t="s">
        <v>778</v>
      </c>
      <c r="H3342" s="106" t="s">
        <v>698</v>
      </c>
      <c r="I3342" s="106">
        <v>16</v>
      </c>
      <c r="J3342" s="106"/>
      <c r="K3342" s="106"/>
      <c r="L3342" s="106" t="s">
        <v>779</v>
      </c>
      <c r="M3342" s="106" t="s">
        <v>3522</v>
      </c>
      <c r="N3342" s="106">
        <v>0.38</v>
      </c>
      <c r="O3342" s="106">
        <v>1.4</v>
      </c>
      <c r="P3342" s="106" t="s">
        <v>714</v>
      </c>
      <c r="Q3342" s="107" t="s">
        <v>4126</v>
      </c>
      <c r="R3342" s="107" t="s">
        <v>282</v>
      </c>
    </row>
    <row r="3343" spans="2:18" ht="20.100000000000001" customHeight="1" x14ac:dyDescent="0.4">
      <c r="B3343" s="105" t="str">
        <f t="shared" si="154"/>
        <v/>
      </c>
      <c r="C3343" s="105" t="str">
        <f t="shared" si="155"/>
        <v/>
      </c>
      <c r="D3343" s="105" t="str">
        <f t="shared" si="156"/>
        <v/>
      </c>
      <c r="E3343" s="106" t="s">
        <v>2406</v>
      </c>
      <c r="F3343" s="106" t="s">
        <v>2447</v>
      </c>
      <c r="G3343" s="106" t="s">
        <v>778</v>
      </c>
      <c r="H3343" s="106" t="s">
        <v>717</v>
      </c>
      <c r="I3343" s="106">
        <v>16</v>
      </c>
      <c r="J3343" s="106"/>
      <c r="K3343" s="106"/>
      <c r="L3343" s="106" t="s">
        <v>779</v>
      </c>
      <c r="M3343" s="106" t="s">
        <v>3522</v>
      </c>
      <c r="N3343" s="106">
        <v>0.38</v>
      </c>
      <c r="O3343" s="106">
        <v>1.4</v>
      </c>
      <c r="P3343" s="106" t="s">
        <v>714</v>
      </c>
      <c r="Q3343" s="107" t="s">
        <v>4127</v>
      </c>
      <c r="R3343" s="107" t="s">
        <v>282</v>
      </c>
    </row>
    <row r="3344" spans="2:18" ht="20.100000000000001" customHeight="1" x14ac:dyDescent="0.4">
      <c r="B3344" s="105" t="str">
        <f t="shared" si="154"/>
        <v/>
      </c>
      <c r="C3344" s="105" t="str">
        <f t="shared" si="155"/>
        <v/>
      </c>
      <c r="D3344" s="105" t="str">
        <f t="shared" si="156"/>
        <v/>
      </c>
      <c r="E3344" s="106" t="s">
        <v>2406</v>
      </c>
      <c r="F3344" s="106" t="s">
        <v>2447</v>
      </c>
      <c r="G3344" s="106" t="s">
        <v>778</v>
      </c>
      <c r="H3344" s="106" t="s">
        <v>1218</v>
      </c>
      <c r="I3344" s="106">
        <v>16</v>
      </c>
      <c r="J3344" s="106"/>
      <c r="K3344" s="106"/>
      <c r="L3344" s="106" t="s">
        <v>779</v>
      </c>
      <c r="M3344" s="106" t="s">
        <v>3522</v>
      </c>
      <c r="N3344" s="106">
        <v>0.37</v>
      </c>
      <c r="O3344" s="106">
        <v>1.4</v>
      </c>
      <c r="P3344" s="106" t="s">
        <v>714</v>
      </c>
      <c r="Q3344" s="107" t="s">
        <v>4128</v>
      </c>
      <c r="R3344" s="107" t="s">
        <v>282</v>
      </c>
    </row>
    <row r="3345" spans="2:18" ht="20.100000000000001" customHeight="1" x14ac:dyDescent="0.4">
      <c r="B3345" s="105" t="str">
        <f t="shared" ref="B3345:B3408" si="157">IF(OR($C$11="",$C$12=""),"",IFERROR(IF(AND($U$23&lt;&gt;R3345,$V$23&lt;&gt;R3345),"－",IF(AND(COUNTIF($C$11,"*樹脂スペーサー*")&gt;0,OR(M3345="空気",F3345="一般",F3345="一般ＰＧ")),"－",IF(AND($W$26&gt;0,$W$26&gt;=O3345),$U$26,IF(AND($W$27&gt;0,$W$27&gt;=O3345),$U$27,IF(AND($W$28&gt;0,$W$28&gt;=O3345),$U$28,IF(AND($W$29&gt;0,$W$29&gt;=O3345),$U$29,IF(AND($W$30&gt;0,$W$30&gt;=O3345),$U$30,IF(AND($W$31&gt;0,$W$31&gt;=O3345),$U$31,IF(AND($W$32&gt;0,$W$32&gt;=O3345),$U$32,"－"))))))))),"－"))</f>
        <v/>
      </c>
      <c r="C3345" s="105" t="str">
        <f t="shared" ref="C3345:C3408" si="158">IF(B3345="","",IF(B3345&lt;&gt;"－",VLOOKUP(B3345,$U$26:$V$32,2,FALSE),"－"))</f>
        <v/>
      </c>
      <c r="D3345" s="105" t="str">
        <f t="shared" ref="D3345:D3408" si="159">IF($H$10="","",IF($V$39&lt;&gt;"断熱等","－",IF(AND(COUNTIF($V$35,"*樹脂スペーサー*")&gt;0,OR(M3345="空気",F3345="一般",F3345="一般ＰＧ")),"－",IF(AND($V$36&lt;&gt;R3345,$W$36&lt;&gt;R3345),"－",IF(MID($H$10,10,1)="Z",IF(N3345&lt;=0.65,"○","－"),IF($V$37&gt;=O3345,"○","－"))))))</f>
        <v/>
      </c>
      <c r="E3345" s="106" t="s">
        <v>2406</v>
      </c>
      <c r="F3345" s="106" t="s">
        <v>2447</v>
      </c>
      <c r="G3345" s="106" t="s">
        <v>778</v>
      </c>
      <c r="H3345" s="106" t="s">
        <v>706</v>
      </c>
      <c r="I3345" s="106">
        <v>16</v>
      </c>
      <c r="J3345" s="106"/>
      <c r="K3345" s="106"/>
      <c r="L3345" s="106" t="s">
        <v>1269</v>
      </c>
      <c r="M3345" s="106" t="s">
        <v>3522</v>
      </c>
      <c r="N3345" s="106">
        <v>0.38</v>
      </c>
      <c r="O3345" s="106">
        <v>1.4</v>
      </c>
      <c r="P3345" s="106" t="s">
        <v>714</v>
      </c>
      <c r="Q3345" s="107" t="s">
        <v>4129</v>
      </c>
      <c r="R3345" s="107" t="s">
        <v>282</v>
      </c>
    </row>
    <row r="3346" spans="2:18" ht="20.100000000000001" customHeight="1" x14ac:dyDescent="0.4">
      <c r="B3346" s="105" t="str">
        <f t="shared" si="157"/>
        <v/>
      </c>
      <c r="C3346" s="105" t="str">
        <f t="shared" si="158"/>
        <v/>
      </c>
      <c r="D3346" s="105" t="str">
        <f t="shared" si="159"/>
        <v/>
      </c>
      <c r="E3346" s="106" t="s">
        <v>2406</v>
      </c>
      <c r="F3346" s="106" t="s">
        <v>2447</v>
      </c>
      <c r="G3346" s="106" t="s">
        <v>778</v>
      </c>
      <c r="H3346" s="106" t="s">
        <v>698</v>
      </c>
      <c r="I3346" s="106">
        <v>16</v>
      </c>
      <c r="J3346" s="106"/>
      <c r="K3346" s="106"/>
      <c r="L3346" s="106" t="s">
        <v>1269</v>
      </c>
      <c r="M3346" s="106" t="s">
        <v>3522</v>
      </c>
      <c r="N3346" s="106">
        <v>0.38</v>
      </c>
      <c r="O3346" s="106">
        <v>1.4</v>
      </c>
      <c r="P3346" s="106" t="s">
        <v>714</v>
      </c>
      <c r="Q3346" s="107" t="s">
        <v>4130</v>
      </c>
      <c r="R3346" s="107" t="s">
        <v>282</v>
      </c>
    </row>
    <row r="3347" spans="2:18" ht="20.100000000000001" customHeight="1" x14ac:dyDescent="0.4">
      <c r="B3347" s="105" t="str">
        <f t="shared" si="157"/>
        <v/>
      </c>
      <c r="C3347" s="105" t="str">
        <f t="shared" si="158"/>
        <v/>
      </c>
      <c r="D3347" s="105" t="str">
        <f t="shared" si="159"/>
        <v/>
      </c>
      <c r="E3347" s="106" t="s">
        <v>2406</v>
      </c>
      <c r="F3347" s="106" t="s">
        <v>2447</v>
      </c>
      <c r="G3347" s="106" t="s">
        <v>778</v>
      </c>
      <c r="H3347" s="106" t="s">
        <v>717</v>
      </c>
      <c r="I3347" s="106">
        <v>16</v>
      </c>
      <c r="J3347" s="106"/>
      <c r="K3347" s="106"/>
      <c r="L3347" s="106" t="s">
        <v>1269</v>
      </c>
      <c r="M3347" s="106" t="s">
        <v>3522</v>
      </c>
      <c r="N3347" s="106">
        <v>0.38</v>
      </c>
      <c r="O3347" s="106">
        <v>1.4</v>
      </c>
      <c r="P3347" s="106" t="s">
        <v>714</v>
      </c>
      <c r="Q3347" s="107" t="s">
        <v>4131</v>
      </c>
      <c r="R3347" s="107" t="s">
        <v>282</v>
      </c>
    </row>
    <row r="3348" spans="2:18" ht="20.100000000000001" customHeight="1" x14ac:dyDescent="0.4">
      <c r="B3348" s="105" t="str">
        <f t="shared" si="157"/>
        <v/>
      </c>
      <c r="C3348" s="105" t="str">
        <f t="shared" si="158"/>
        <v/>
      </c>
      <c r="D3348" s="105" t="str">
        <f t="shared" si="159"/>
        <v/>
      </c>
      <c r="E3348" s="106" t="s">
        <v>2406</v>
      </c>
      <c r="F3348" s="106" t="s">
        <v>2447</v>
      </c>
      <c r="G3348" s="106" t="s">
        <v>778</v>
      </c>
      <c r="H3348" s="106" t="s">
        <v>1218</v>
      </c>
      <c r="I3348" s="106">
        <v>15</v>
      </c>
      <c r="J3348" s="106"/>
      <c r="K3348" s="106"/>
      <c r="L3348" s="106" t="s">
        <v>1269</v>
      </c>
      <c r="M3348" s="106" t="s">
        <v>3522</v>
      </c>
      <c r="N3348" s="106">
        <v>0.38</v>
      </c>
      <c r="O3348" s="106">
        <v>1.4</v>
      </c>
      <c r="P3348" s="106" t="s">
        <v>714</v>
      </c>
      <c r="Q3348" s="107" t="s">
        <v>4132</v>
      </c>
      <c r="R3348" s="107" t="s">
        <v>282</v>
      </c>
    </row>
    <row r="3349" spans="2:18" ht="20.100000000000001" customHeight="1" x14ac:dyDescent="0.4">
      <c r="B3349" s="105" t="str">
        <f t="shared" si="157"/>
        <v/>
      </c>
      <c r="C3349" s="105" t="str">
        <f t="shared" si="158"/>
        <v/>
      </c>
      <c r="D3349" s="105" t="str">
        <f t="shared" si="159"/>
        <v/>
      </c>
      <c r="E3349" s="106" t="s">
        <v>2406</v>
      </c>
      <c r="F3349" s="106" t="s">
        <v>2447</v>
      </c>
      <c r="G3349" s="106" t="s">
        <v>782</v>
      </c>
      <c r="H3349" s="106" t="s">
        <v>706</v>
      </c>
      <c r="I3349" s="106">
        <v>16</v>
      </c>
      <c r="J3349" s="106"/>
      <c r="K3349" s="106"/>
      <c r="L3349" s="106" t="s">
        <v>783</v>
      </c>
      <c r="M3349" s="106" t="s">
        <v>3522</v>
      </c>
      <c r="N3349" s="106">
        <v>0.35</v>
      </c>
      <c r="O3349" s="106">
        <v>1.4</v>
      </c>
      <c r="P3349" s="106" t="s">
        <v>714</v>
      </c>
      <c r="Q3349" s="107" t="s">
        <v>4133</v>
      </c>
      <c r="R3349" s="107" t="s">
        <v>282</v>
      </c>
    </row>
    <row r="3350" spans="2:18" ht="20.100000000000001" customHeight="1" x14ac:dyDescent="0.4">
      <c r="B3350" s="105" t="str">
        <f t="shared" si="157"/>
        <v/>
      </c>
      <c r="C3350" s="105" t="str">
        <f t="shared" si="158"/>
        <v/>
      </c>
      <c r="D3350" s="105" t="str">
        <f t="shared" si="159"/>
        <v/>
      </c>
      <c r="E3350" s="106" t="s">
        <v>2406</v>
      </c>
      <c r="F3350" s="106" t="s">
        <v>2447</v>
      </c>
      <c r="G3350" s="106" t="s">
        <v>782</v>
      </c>
      <c r="H3350" s="106" t="s">
        <v>698</v>
      </c>
      <c r="I3350" s="106">
        <v>16</v>
      </c>
      <c r="J3350" s="106"/>
      <c r="K3350" s="106"/>
      <c r="L3350" s="106" t="s">
        <v>783</v>
      </c>
      <c r="M3350" s="106" t="s">
        <v>3522</v>
      </c>
      <c r="N3350" s="106">
        <v>0.35</v>
      </c>
      <c r="O3350" s="106">
        <v>1.4</v>
      </c>
      <c r="P3350" s="106" t="s">
        <v>714</v>
      </c>
      <c r="Q3350" s="107" t="s">
        <v>4134</v>
      </c>
      <c r="R3350" s="107" t="s">
        <v>282</v>
      </c>
    </row>
    <row r="3351" spans="2:18" ht="20.100000000000001" customHeight="1" x14ac:dyDescent="0.4">
      <c r="B3351" s="105" t="str">
        <f t="shared" si="157"/>
        <v/>
      </c>
      <c r="C3351" s="105" t="str">
        <f t="shared" si="158"/>
        <v/>
      </c>
      <c r="D3351" s="105" t="str">
        <f t="shared" si="159"/>
        <v/>
      </c>
      <c r="E3351" s="106" t="s">
        <v>2406</v>
      </c>
      <c r="F3351" s="106" t="s">
        <v>2447</v>
      </c>
      <c r="G3351" s="106" t="s">
        <v>782</v>
      </c>
      <c r="H3351" s="106" t="s">
        <v>717</v>
      </c>
      <c r="I3351" s="106">
        <v>16</v>
      </c>
      <c r="J3351" s="106"/>
      <c r="K3351" s="106"/>
      <c r="L3351" s="106" t="s">
        <v>783</v>
      </c>
      <c r="M3351" s="106" t="s">
        <v>3522</v>
      </c>
      <c r="N3351" s="106">
        <v>0.35</v>
      </c>
      <c r="O3351" s="106">
        <v>1.4</v>
      </c>
      <c r="P3351" s="106" t="s">
        <v>714</v>
      </c>
      <c r="Q3351" s="107" t="s">
        <v>4135</v>
      </c>
      <c r="R3351" s="107" t="s">
        <v>282</v>
      </c>
    </row>
    <row r="3352" spans="2:18" ht="20.100000000000001" customHeight="1" x14ac:dyDescent="0.4">
      <c r="B3352" s="105" t="str">
        <f t="shared" si="157"/>
        <v/>
      </c>
      <c r="C3352" s="105" t="str">
        <f t="shared" si="158"/>
        <v/>
      </c>
      <c r="D3352" s="105" t="str">
        <f t="shared" si="159"/>
        <v/>
      </c>
      <c r="E3352" s="106" t="s">
        <v>2406</v>
      </c>
      <c r="F3352" s="106" t="s">
        <v>2447</v>
      </c>
      <c r="G3352" s="106" t="s">
        <v>782</v>
      </c>
      <c r="H3352" s="106" t="s">
        <v>1218</v>
      </c>
      <c r="I3352" s="106">
        <v>16</v>
      </c>
      <c r="J3352" s="106"/>
      <c r="K3352" s="106"/>
      <c r="L3352" s="106" t="s">
        <v>783</v>
      </c>
      <c r="M3352" s="106" t="s">
        <v>3522</v>
      </c>
      <c r="N3352" s="106">
        <v>0.35</v>
      </c>
      <c r="O3352" s="106">
        <v>1.4</v>
      </c>
      <c r="P3352" s="106" t="s">
        <v>714</v>
      </c>
      <c r="Q3352" s="107" t="s">
        <v>4136</v>
      </c>
      <c r="R3352" s="107" t="s">
        <v>282</v>
      </c>
    </row>
    <row r="3353" spans="2:18" ht="20.100000000000001" customHeight="1" x14ac:dyDescent="0.4">
      <c r="B3353" s="105" t="str">
        <f t="shared" si="157"/>
        <v/>
      </c>
      <c r="C3353" s="105" t="str">
        <f t="shared" si="158"/>
        <v/>
      </c>
      <c r="D3353" s="105" t="str">
        <f t="shared" si="159"/>
        <v/>
      </c>
      <c r="E3353" s="106" t="s">
        <v>2406</v>
      </c>
      <c r="F3353" s="106" t="s">
        <v>2447</v>
      </c>
      <c r="G3353" s="106" t="s">
        <v>2477</v>
      </c>
      <c r="H3353" s="106" t="s">
        <v>706</v>
      </c>
      <c r="I3353" s="106">
        <v>16</v>
      </c>
      <c r="J3353" s="106"/>
      <c r="K3353" s="106"/>
      <c r="L3353" s="106" t="s">
        <v>2478</v>
      </c>
      <c r="M3353" s="106" t="s">
        <v>3522</v>
      </c>
      <c r="N3353" s="106">
        <v>0.38</v>
      </c>
      <c r="O3353" s="106">
        <v>1.4</v>
      </c>
      <c r="P3353" s="106" t="s">
        <v>714</v>
      </c>
      <c r="Q3353" s="107" t="s">
        <v>4137</v>
      </c>
      <c r="R3353" s="107" t="s">
        <v>282</v>
      </c>
    </row>
    <row r="3354" spans="2:18" ht="20.100000000000001" customHeight="1" x14ac:dyDescent="0.4">
      <c r="B3354" s="105" t="str">
        <f t="shared" si="157"/>
        <v/>
      </c>
      <c r="C3354" s="105" t="str">
        <f t="shared" si="158"/>
        <v/>
      </c>
      <c r="D3354" s="105" t="str">
        <f t="shared" si="159"/>
        <v/>
      </c>
      <c r="E3354" s="106" t="s">
        <v>2406</v>
      </c>
      <c r="F3354" s="106" t="s">
        <v>2447</v>
      </c>
      <c r="G3354" s="106" t="s">
        <v>2477</v>
      </c>
      <c r="H3354" s="106" t="s">
        <v>698</v>
      </c>
      <c r="I3354" s="106">
        <v>16</v>
      </c>
      <c r="J3354" s="106"/>
      <c r="K3354" s="106"/>
      <c r="L3354" s="106" t="s">
        <v>2478</v>
      </c>
      <c r="M3354" s="106" t="s">
        <v>3522</v>
      </c>
      <c r="N3354" s="106">
        <v>0.38</v>
      </c>
      <c r="O3354" s="106">
        <v>1.4</v>
      </c>
      <c r="P3354" s="106" t="s">
        <v>714</v>
      </c>
      <c r="Q3354" s="107" t="s">
        <v>4138</v>
      </c>
      <c r="R3354" s="107" t="s">
        <v>282</v>
      </c>
    </row>
    <row r="3355" spans="2:18" ht="20.100000000000001" customHeight="1" x14ac:dyDescent="0.4">
      <c r="B3355" s="105" t="str">
        <f t="shared" si="157"/>
        <v/>
      </c>
      <c r="C3355" s="105" t="str">
        <f t="shared" si="158"/>
        <v/>
      </c>
      <c r="D3355" s="105" t="str">
        <f t="shared" si="159"/>
        <v/>
      </c>
      <c r="E3355" s="106" t="s">
        <v>2406</v>
      </c>
      <c r="F3355" s="106" t="s">
        <v>2447</v>
      </c>
      <c r="G3355" s="106" t="s">
        <v>2477</v>
      </c>
      <c r="H3355" s="106" t="s">
        <v>717</v>
      </c>
      <c r="I3355" s="106">
        <v>16</v>
      </c>
      <c r="J3355" s="106"/>
      <c r="K3355" s="106"/>
      <c r="L3355" s="106" t="s">
        <v>2478</v>
      </c>
      <c r="M3355" s="106" t="s">
        <v>3522</v>
      </c>
      <c r="N3355" s="106">
        <v>0.38</v>
      </c>
      <c r="O3355" s="106">
        <v>1.4</v>
      </c>
      <c r="P3355" s="106" t="s">
        <v>714</v>
      </c>
      <c r="Q3355" s="107" t="s">
        <v>4139</v>
      </c>
      <c r="R3355" s="107" t="s">
        <v>282</v>
      </c>
    </row>
    <row r="3356" spans="2:18" ht="20.100000000000001" customHeight="1" x14ac:dyDescent="0.4">
      <c r="B3356" s="105" t="str">
        <f t="shared" si="157"/>
        <v/>
      </c>
      <c r="C3356" s="105" t="str">
        <f t="shared" si="158"/>
        <v/>
      </c>
      <c r="D3356" s="105" t="str">
        <f t="shared" si="159"/>
        <v/>
      </c>
      <c r="E3356" s="106" t="s">
        <v>2406</v>
      </c>
      <c r="F3356" s="106" t="s">
        <v>2447</v>
      </c>
      <c r="G3356" s="106" t="s">
        <v>2482</v>
      </c>
      <c r="H3356" s="106" t="s">
        <v>706</v>
      </c>
      <c r="I3356" s="106">
        <v>16</v>
      </c>
      <c r="J3356" s="106"/>
      <c r="K3356" s="106"/>
      <c r="L3356" s="106" t="s">
        <v>2483</v>
      </c>
      <c r="M3356" s="106" t="s">
        <v>3522</v>
      </c>
      <c r="N3356" s="106">
        <v>0.38</v>
      </c>
      <c r="O3356" s="106">
        <v>1.4</v>
      </c>
      <c r="P3356" s="106" t="s">
        <v>714</v>
      </c>
      <c r="Q3356" s="107" t="s">
        <v>4140</v>
      </c>
      <c r="R3356" s="107" t="s">
        <v>282</v>
      </c>
    </row>
    <row r="3357" spans="2:18" ht="20.100000000000001" customHeight="1" x14ac:dyDescent="0.4">
      <c r="B3357" s="105" t="str">
        <f t="shared" si="157"/>
        <v/>
      </c>
      <c r="C3357" s="105" t="str">
        <f t="shared" si="158"/>
        <v/>
      </c>
      <c r="D3357" s="105" t="str">
        <f t="shared" si="159"/>
        <v/>
      </c>
      <c r="E3357" s="106" t="s">
        <v>2406</v>
      </c>
      <c r="F3357" s="106" t="s">
        <v>2447</v>
      </c>
      <c r="G3357" s="106" t="s">
        <v>2482</v>
      </c>
      <c r="H3357" s="106" t="s">
        <v>698</v>
      </c>
      <c r="I3357" s="106">
        <v>16</v>
      </c>
      <c r="J3357" s="106"/>
      <c r="K3357" s="106"/>
      <c r="L3357" s="106" t="s">
        <v>2483</v>
      </c>
      <c r="M3357" s="106" t="s">
        <v>3522</v>
      </c>
      <c r="N3357" s="106">
        <v>0.38</v>
      </c>
      <c r="O3357" s="106">
        <v>1.4</v>
      </c>
      <c r="P3357" s="106" t="s">
        <v>714</v>
      </c>
      <c r="Q3357" s="107" t="s">
        <v>4141</v>
      </c>
      <c r="R3357" s="107" t="s">
        <v>282</v>
      </c>
    </row>
    <row r="3358" spans="2:18" ht="20.100000000000001" customHeight="1" x14ac:dyDescent="0.4">
      <c r="B3358" s="105" t="str">
        <f t="shared" si="157"/>
        <v/>
      </c>
      <c r="C3358" s="105" t="str">
        <f t="shared" si="158"/>
        <v/>
      </c>
      <c r="D3358" s="105" t="str">
        <f t="shared" si="159"/>
        <v/>
      </c>
      <c r="E3358" s="106" t="s">
        <v>2406</v>
      </c>
      <c r="F3358" s="106" t="s">
        <v>2447</v>
      </c>
      <c r="G3358" s="106" t="s">
        <v>2482</v>
      </c>
      <c r="H3358" s="106" t="s">
        <v>717</v>
      </c>
      <c r="I3358" s="106">
        <v>16</v>
      </c>
      <c r="J3358" s="106"/>
      <c r="K3358" s="106"/>
      <c r="L3358" s="106" t="s">
        <v>2483</v>
      </c>
      <c r="M3358" s="106" t="s">
        <v>3522</v>
      </c>
      <c r="N3358" s="106">
        <v>0.38</v>
      </c>
      <c r="O3358" s="106">
        <v>1.4</v>
      </c>
      <c r="P3358" s="106" t="s">
        <v>714</v>
      </c>
      <c r="Q3358" s="107" t="s">
        <v>4142</v>
      </c>
      <c r="R3358" s="107" t="s">
        <v>282</v>
      </c>
    </row>
    <row r="3359" spans="2:18" ht="20.100000000000001" customHeight="1" x14ac:dyDescent="0.4">
      <c r="B3359" s="105" t="str">
        <f t="shared" si="157"/>
        <v/>
      </c>
      <c r="C3359" s="105" t="str">
        <f t="shared" si="158"/>
        <v/>
      </c>
      <c r="D3359" s="105" t="str">
        <f t="shared" si="159"/>
        <v/>
      </c>
      <c r="E3359" s="106" t="s">
        <v>2406</v>
      </c>
      <c r="F3359" s="106" t="s">
        <v>2829</v>
      </c>
      <c r="G3359" s="106" t="s">
        <v>773</v>
      </c>
      <c r="H3359" s="106" t="s">
        <v>774</v>
      </c>
      <c r="I3359" s="106">
        <v>11</v>
      </c>
      <c r="J3359" s="106"/>
      <c r="K3359" s="106"/>
      <c r="L3359" s="106" t="s">
        <v>733</v>
      </c>
      <c r="M3359" s="106" t="s">
        <v>924</v>
      </c>
      <c r="N3359" s="106">
        <v>0.55000000000000004</v>
      </c>
      <c r="O3359" s="106">
        <v>1.4</v>
      </c>
      <c r="P3359" s="106" t="s">
        <v>714</v>
      </c>
      <c r="Q3359" s="107" t="s">
        <v>4143</v>
      </c>
      <c r="R3359" s="107" t="s">
        <v>311</v>
      </c>
    </row>
    <row r="3360" spans="2:18" ht="20.100000000000001" customHeight="1" x14ac:dyDescent="0.4">
      <c r="B3360" s="105" t="str">
        <f t="shared" si="157"/>
        <v/>
      </c>
      <c r="C3360" s="105" t="str">
        <f t="shared" si="158"/>
        <v/>
      </c>
      <c r="D3360" s="105" t="str">
        <f t="shared" si="159"/>
        <v/>
      </c>
      <c r="E3360" s="106" t="s">
        <v>2406</v>
      </c>
      <c r="F3360" s="106" t="s">
        <v>2829</v>
      </c>
      <c r="G3360" s="106" t="s">
        <v>773</v>
      </c>
      <c r="H3360" s="106" t="s">
        <v>1266</v>
      </c>
      <c r="I3360" s="106">
        <v>11</v>
      </c>
      <c r="J3360" s="106"/>
      <c r="K3360" s="106"/>
      <c r="L3360" s="106" t="s">
        <v>729</v>
      </c>
      <c r="M3360" s="106" t="s">
        <v>924</v>
      </c>
      <c r="N3360" s="106">
        <v>0.54</v>
      </c>
      <c r="O3360" s="106">
        <v>1.4</v>
      </c>
      <c r="P3360" s="106" t="s">
        <v>714</v>
      </c>
      <c r="Q3360" s="107" t="s">
        <v>4144</v>
      </c>
      <c r="R3360" s="107" t="s">
        <v>311</v>
      </c>
    </row>
    <row r="3361" spans="2:18" ht="20.100000000000001" customHeight="1" x14ac:dyDescent="0.4">
      <c r="B3361" s="105" t="str">
        <f t="shared" si="157"/>
        <v/>
      </c>
      <c r="C3361" s="105" t="str">
        <f t="shared" si="158"/>
        <v/>
      </c>
      <c r="D3361" s="105" t="str">
        <f t="shared" si="159"/>
        <v/>
      </c>
      <c r="E3361" s="106" t="s">
        <v>2406</v>
      </c>
      <c r="F3361" s="106" t="s">
        <v>2829</v>
      </c>
      <c r="G3361" s="106" t="s">
        <v>778</v>
      </c>
      <c r="H3361" s="106" t="s">
        <v>779</v>
      </c>
      <c r="I3361" s="106">
        <v>11</v>
      </c>
      <c r="J3361" s="106"/>
      <c r="K3361" s="106"/>
      <c r="L3361" s="106" t="s">
        <v>733</v>
      </c>
      <c r="M3361" s="106" t="s">
        <v>924</v>
      </c>
      <c r="N3361" s="106">
        <v>0.54</v>
      </c>
      <c r="O3361" s="106">
        <v>1.4</v>
      </c>
      <c r="P3361" s="106" t="s">
        <v>714</v>
      </c>
      <c r="Q3361" s="107" t="s">
        <v>4145</v>
      </c>
      <c r="R3361" s="107" t="s">
        <v>311</v>
      </c>
    </row>
    <row r="3362" spans="2:18" ht="20.100000000000001" customHeight="1" x14ac:dyDescent="0.4">
      <c r="B3362" s="105" t="str">
        <f t="shared" si="157"/>
        <v/>
      </c>
      <c r="C3362" s="105" t="str">
        <f t="shared" si="158"/>
        <v/>
      </c>
      <c r="D3362" s="105" t="str">
        <f t="shared" si="159"/>
        <v/>
      </c>
      <c r="E3362" s="106" t="s">
        <v>2406</v>
      </c>
      <c r="F3362" s="106" t="s">
        <v>2829</v>
      </c>
      <c r="G3362" s="106" t="s">
        <v>778</v>
      </c>
      <c r="H3362" s="106" t="s">
        <v>1269</v>
      </c>
      <c r="I3362" s="106">
        <v>11</v>
      </c>
      <c r="J3362" s="106"/>
      <c r="K3362" s="106"/>
      <c r="L3362" s="106" t="s">
        <v>729</v>
      </c>
      <c r="M3362" s="106" t="s">
        <v>924</v>
      </c>
      <c r="N3362" s="106">
        <v>0.54</v>
      </c>
      <c r="O3362" s="106">
        <v>1.4</v>
      </c>
      <c r="P3362" s="106" t="s">
        <v>714</v>
      </c>
      <c r="Q3362" s="107" t="s">
        <v>4146</v>
      </c>
      <c r="R3362" s="107" t="s">
        <v>311</v>
      </c>
    </row>
    <row r="3363" spans="2:18" ht="20.100000000000001" customHeight="1" x14ac:dyDescent="0.4">
      <c r="B3363" s="105" t="str">
        <f t="shared" si="157"/>
        <v/>
      </c>
      <c r="C3363" s="105" t="str">
        <f t="shared" si="158"/>
        <v/>
      </c>
      <c r="D3363" s="105" t="str">
        <f t="shared" si="159"/>
        <v/>
      </c>
      <c r="E3363" s="106" t="s">
        <v>2406</v>
      </c>
      <c r="F3363" s="106" t="s">
        <v>2829</v>
      </c>
      <c r="G3363" s="106" t="s">
        <v>2437</v>
      </c>
      <c r="H3363" s="106" t="s">
        <v>2438</v>
      </c>
      <c r="I3363" s="106">
        <v>11</v>
      </c>
      <c r="J3363" s="106"/>
      <c r="K3363" s="106"/>
      <c r="L3363" s="106" t="s">
        <v>733</v>
      </c>
      <c r="M3363" s="106" t="s">
        <v>924</v>
      </c>
      <c r="N3363" s="106">
        <v>0.52</v>
      </c>
      <c r="O3363" s="106">
        <v>1.4</v>
      </c>
      <c r="P3363" s="106" t="s">
        <v>714</v>
      </c>
      <c r="Q3363" s="107" t="s">
        <v>4147</v>
      </c>
      <c r="R3363" s="107" t="s">
        <v>311</v>
      </c>
    </row>
    <row r="3364" spans="2:18" ht="20.100000000000001" customHeight="1" x14ac:dyDescent="0.4">
      <c r="B3364" s="105" t="str">
        <f t="shared" si="157"/>
        <v/>
      </c>
      <c r="C3364" s="105" t="str">
        <f t="shared" si="158"/>
        <v/>
      </c>
      <c r="D3364" s="105" t="str">
        <f t="shared" si="159"/>
        <v/>
      </c>
      <c r="E3364" s="106" t="s">
        <v>2406</v>
      </c>
      <c r="F3364" s="106" t="s">
        <v>2829</v>
      </c>
      <c r="G3364" s="106" t="s">
        <v>2442</v>
      </c>
      <c r="H3364" s="106" t="s">
        <v>2443</v>
      </c>
      <c r="I3364" s="106">
        <v>11</v>
      </c>
      <c r="J3364" s="106"/>
      <c r="K3364" s="106"/>
      <c r="L3364" s="106" t="s">
        <v>733</v>
      </c>
      <c r="M3364" s="106" t="s">
        <v>924</v>
      </c>
      <c r="N3364" s="106">
        <v>0.52</v>
      </c>
      <c r="O3364" s="106">
        <v>1.4</v>
      </c>
      <c r="P3364" s="106" t="s">
        <v>714</v>
      </c>
      <c r="Q3364" s="107" t="s">
        <v>4148</v>
      </c>
      <c r="R3364" s="107" t="s">
        <v>311</v>
      </c>
    </row>
    <row r="3365" spans="2:18" ht="20.100000000000001" customHeight="1" x14ac:dyDescent="0.4">
      <c r="B3365" s="105" t="str">
        <f t="shared" si="157"/>
        <v/>
      </c>
      <c r="C3365" s="105" t="str">
        <f t="shared" si="158"/>
        <v/>
      </c>
      <c r="D3365" s="105" t="str">
        <f t="shared" si="159"/>
        <v/>
      </c>
      <c r="E3365" s="106" t="s">
        <v>2406</v>
      </c>
      <c r="F3365" s="106" t="s">
        <v>2829</v>
      </c>
      <c r="G3365" s="106" t="s">
        <v>773</v>
      </c>
      <c r="H3365" s="106" t="s">
        <v>733</v>
      </c>
      <c r="I3365" s="106">
        <v>11</v>
      </c>
      <c r="J3365" s="106"/>
      <c r="K3365" s="106"/>
      <c r="L3365" s="106" t="s">
        <v>774</v>
      </c>
      <c r="M3365" s="106" t="s">
        <v>924</v>
      </c>
      <c r="N3365" s="106">
        <v>0.53</v>
      </c>
      <c r="O3365" s="106">
        <v>1.4</v>
      </c>
      <c r="P3365" s="106" t="s">
        <v>714</v>
      </c>
      <c r="Q3365" s="107" t="s">
        <v>4149</v>
      </c>
      <c r="R3365" s="107" t="s">
        <v>311</v>
      </c>
    </row>
    <row r="3366" spans="2:18" ht="20.100000000000001" customHeight="1" x14ac:dyDescent="0.4">
      <c r="B3366" s="105" t="str">
        <f t="shared" si="157"/>
        <v/>
      </c>
      <c r="C3366" s="105" t="str">
        <f t="shared" si="158"/>
        <v/>
      </c>
      <c r="D3366" s="105" t="str">
        <f t="shared" si="159"/>
        <v/>
      </c>
      <c r="E3366" s="106" t="s">
        <v>2406</v>
      </c>
      <c r="F3366" s="106" t="s">
        <v>2829</v>
      </c>
      <c r="G3366" s="106" t="s">
        <v>773</v>
      </c>
      <c r="H3366" s="106" t="s">
        <v>729</v>
      </c>
      <c r="I3366" s="106">
        <v>11</v>
      </c>
      <c r="J3366" s="106"/>
      <c r="K3366" s="106"/>
      <c r="L3366" s="106" t="s">
        <v>1266</v>
      </c>
      <c r="M3366" s="106" t="s">
        <v>924</v>
      </c>
      <c r="N3366" s="106">
        <v>0.54</v>
      </c>
      <c r="O3366" s="106">
        <v>1.4</v>
      </c>
      <c r="P3366" s="106" t="s">
        <v>714</v>
      </c>
      <c r="Q3366" s="107" t="s">
        <v>4150</v>
      </c>
      <c r="R3366" s="107" t="s">
        <v>311</v>
      </c>
    </row>
    <row r="3367" spans="2:18" ht="20.100000000000001" customHeight="1" x14ac:dyDescent="0.4">
      <c r="B3367" s="105" t="str">
        <f t="shared" si="157"/>
        <v/>
      </c>
      <c r="C3367" s="105" t="str">
        <f t="shared" si="158"/>
        <v/>
      </c>
      <c r="D3367" s="105" t="str">
        <f t="shared" si="159"/>
        <v/>
      </c>
      <c r="E3367" s="106" t="s">
        <v>2406</v>
      </c>
      <c r="F3367" s="106" t="s">
        <v>2829</v>
      </c>
      <c r="G3367" s="106" t="s">
        <v>778</v>
      </c>
      <c r="H3367" s="106" t="s">
        <v>733</v>
      </c>
      <c r="I3367" s="106">
        <v>11</v>
      </c>
      <c r="J3367" s="106"/>
      <c r="K3367" s="106"/>
      <c r="L3367" s="106" t="s">
        <v>779</v>
      </c>
      <c r="M3367" s="106" t="s">
        <v>924</v>
      </c>
      <c r="N3367" s="106">
        <v>0.53</v>
      </c>
      <c r="O3367" s="106">
        <v>1.4</v>
      </c>
      <c r="P3367" s="106" t="s">
        <v>714</v>
      </c>
      <c r="Q3367" s="107" t="s">
        <v>4151</v>
      </c>
      <c r="R3367" s="107" t="s">
        <v>311</v>
      </c>
    </row>
    <row r="3368" spans="2:18" ht="20.100000000000001" customHeight="1" x14ac:dyDescent="0.4">
      <c r="B3368" s="105" t="str">
        <f t="shared" si="157"/>
        <v/>
      </c>
      <c r="C3368" s="105" t="str">
        <f t="shared" si="158"/>
        <v/>
      </c>
      <c r="D3368" s="105" t="str">
        <f t="shared" si="159"/>
        <v/>
      </c>
      <c r="E3368" s="106" t="s">
        <v>2406</v>
      </c>
      <c r="F3368" s="106" t="s">
        <v>2829</v>
      </c>
      <c r="G3368" s="106" t="s">
        <v>778</v>
      </c>
      <c r="H3368" s="106" t="s">
        <v>729</v>
      </c>
      <c r="I3368" s="106">
        <v>11</v>
      </c>
      <c r="J3368" s="106"/>
      <c r="K3368" s="106"/>
      <c r="L3368" s="106" t="s">
        <v>1269</v>
      </c>
      <c r="M3368" s="106" t="s">
        <v>924</v>
      </c>
      <c r="N3368" s="106">
        <v>0.54</v>
      </c>
      <c r="O3368" s="106">
        <v>1.4</v>
      </c>
      <c r="P3368" s="106" t="s">
        <v>714</v>
      </c>
      <c r="Q3368" s="107" t="s">
        <v>4152</v>
      </c>
      <c r="R3368" s="107" t="s">
        <v>311</v>
      </c>
    </row>
    <row r="3369" spans="2:18" ht="20.100000000000001" customHeight="1" x14ac:dyDescent="0.4">
      <c r="B3369" s="105" t="str">
        <f t="shared" si="157"/>
        <v/>
      </c>
      <c r="C3369" s="105" t="str">
        <f t="shared" si="158"/>
        <v/>
      </c>
      <c r="D3369" s="105" t="str">
        <f t="shared" si="159"/>
        <v/>
      </c>
      <c r="E3369" s="106" t="s">
        <v>2406</v>
      </c>
      <c r="F3369" s="106" t="s">
        <v>2829</v>
      </c>
      <c r="G3369" s="106" t="s">
        <v>2437</v>
      </c>
      <c r="H3369" s="106" t="s">
        <v>733</v>
      </c>
      <c r="I3369" s="106">
        <v>11</v>
      </c>
      <c r="J3369" s="106"/>
      <c r="K3369" s="106"/>
      <c r="L3369" s="106" t="s">
        <v>2438</v>
      </c>
      <c r="M3369" s="106" t="s">
        <v>924</v>
      </c>
      <c r="N3369" s="106">
        <v>0.52</v>
      </c>
      <c r="O3369" s="106">
        <v>1.4</v>
      </c>
      <c r="P3369" s="106" t="s">
        <v>714</v>
      </c>
      <c r="Q3369" s="107" t="s">
        <v>4153</v>
      </c>
      <c r="R3369" s="107" t="s">
        <v>311</v>
      </c>
    </row>
    <row r="3370" spans="2:18" ht="20.100000000000001" customHeight="1" x14ac:dyDescent="0.4">
      <c r="B3370" s="105" t="str">
        <f t="shared" si="157"/>
        <v/>
      </c>
      <c r="C3370" s="105" t="str">
        <f t="shared" si="158"/>
        <v/>
      </c>
      <c r="D3370" s="105" t="str">
        <f t="shared" si="159"/>
        <v/>
      </c>
      <c r="E3370" s="106" t="s">
        <v>2406</v>
      </c>
      <c r="F3370" s="106" t="s">
        <v>2829</v>
      </c>
      <c r="G3370" s="106" t="s">
        <v>2442</v>
      </c>
      <c r="H3370" s="106" t="s">
        <v>733</v>
      </c>
      <c r="I3370" s="106">
        <v>11</v>
      </c>
      <c r="J3370" s="106"/>
      <c r="K3370" s="106"/>
      <c r="L3370" s="106" t="s">
        <v>2443</v>
      </c>
      <c r="M3370" s="106" t="s">
        <v>924</v>
      </c>
      <c r="N3370" s="106">
        <v>0.52</v>
      </c>
      <c r="O3370" s="106">
        <v>1.4</v>
      </c>
      <c r="P3370" s="106" t="s">
        <v>714</v>
      </c>
      <c r="Q3370" s="107" t="s">
        <v>4154</v>
      </c>
      <c r="R3370" s="107" t="s">
        <v>311</v>
      </c>
    </row>
    <row r="3371" spans="2:18" ht="20.100000000000001" customHeight="1" x14ac:dyDescent="0.4">
      <c r="B3371" s="105" t="str">
        <f t="shared" si="157"/>
        <v/>
      </c>
      <c r="C3371" s="105" t="str">
        <f t="shared" si="158"/>
        <v/>
      </c>
      <c r="D3371" s="105" t="str">
        <f t="shared" si="159"/>
        <v/>
      </c>
      <c r="E3371" s="106" t="s">
        <v>2406</v>
      </c>
      <c r="F3371" s="106" t="s">
        <v>2407</v>
      </c>
      <c r="G3371" s="106" t="s">
        <v>773</v>
      </c>
      <c r="H3371" s="106" t="s">
        <v>774</v>
      </c>
      <c r="I3371" s="106">
        <v>10</v>
      </c>
      <c r="J3371" s="106"/>
      <c r="K3371" s="106"/>
      <c r="L3371" s="106" t="s">
        <v>717</v>
      </c>
      <c r="M3371" s="106" t="s">
        <v>924</v>
      </c>
      <c r="N3371" s="106">
        <v>0.44</v>
      </c>
      <c r="O3371" s="106">
        <v>1.4</v>
      </c>
      <c r="P3371" s="106" t="s">
        <v>714</v>
      </c>
      <c r="Q3371" s="107" t="s">
        <v>4155</v>
      </c>
      <c r="R3371" s="107" t="s">
        <v>311</v>
      </c>
    </row>
    <row r="3372" spans="2:18" ht="20.100000000000001" customHeight="1" x14ac:dyDescent="0.4">
      <c r="B3372" s="105" t="str">
        <f t="shared" si="157"/>
        <v/>
      </c>
      <c r="C3372" s="105" t="str">
        <f t="shared" si="158"/>
        <v/>
      </c>
      <c r="D3372" s="105" t="str">
        <f t="shared" si="159"/>
        <v/>
      </c>
      <c r="E3372" s="106" t="s">
        <v>2406</v>
      </c>
      <c r="F3372" s="106" t="s">
        <v>2407</v>
      </c>
      <c r="G3372" s="106" t="s">
        <v>773</v>
      </c>
      <c r="H3372" s="106" t="s">
        <v>1266</v>
      </c>
      <c r="I3372" s="106">
        <v>10</v>
      </c>
      <c r="J3372" s="106"/>
      <c r="K3372" s="106"/>
      <c r="L3372" s="106" t="s">
        <v>698</v>
      </c>
      <c r="M3372" s="106" t="s">
        <v>924</v>
      </c>
      <c r="N3372" s="106">
        <v>0.43</v>
      </c>
      <c r="O3372" s="106">
        <v>1.4</v>
      </c>
      <c r="P3372" s="106" t="s">
        <v>714</v>
      </c>
      <c r="Q3372" s="107" t="s">
        <v>4156</v>
      </c>
      <c r="R3372" s="107" t="s">
        <v>311</v>
      </c>
    </row>
    <row r="3373" spans="2:18" ht="20.100000000000001" customHeight="1" x14ac:dyDescent="0.4">
      <c r="B3373" s="105" t="str">
        <f t="shared" si="157"/>
        <v/>
      </c>
      <c r="C3373" s="105" t="str">
        <f t="shared" si="158"/>
        <v/>
      </c>
      <c r="D3373" s="105" t="str">
        <f t="shared" si="159"/>
        <v/>
      </c>
      <c r="E3373" s="106" t="s">
        <v>2406</v>
      </c>
      <c r="F3373" s="106" t="s">
        <v>2407</v>
      </c>
      <c r="G3373" s="106" t="s">
        <v>778</v>
      </c>
      <c r="H3373" s="106" t="s">
        <v>779</v>
      </c>
      <c r="I3373" s="106">
        <v>10</v>
      </c>
      <c r="J3373" s="106"/>
      <c r="K3373" s="106"/>
      <c r="L3373" s="106" t="s">
        <v>717</v>
      </c>
      <c r="M3373" s="106" t="s">
        <v>924</v>
      </c>
      <c r="N3373" s="106">
        <v>0.43</v>
      </c>
      <c r="O3373" s="106">
        <v>1.4</v>
      </c>
      <c r="P3373" s="106" t="s">
        <v>714</v>
      </c>
      <c r="Q3373" s="107" t="s">
        <v>4157</v>
      </c>
      <c r="R3373" s="107" t="s">
        <v>311</v>
      </c>
    </row>
    <row r="3374" spans="2:18" ht="20.100000000000001" customHeight="1" x14ac:dyDescent="0.4">
      <c r="B3374" s="105" t="str">
        <f t="shared" si="157"/>
        <v/>
      </c>
      <c r="C3374" s="105" t="str">
        <f t="shared" si="158"/>
        <v/>
      </c>
      <c r="D3374" s="105" t="str">
        <f t="shared" si="159"/>
        <v/>
      </c>
      <c r="E3374" s="106" t="s">
        <v>2406</v>
      </c>
      <c r="F3374" s="106" t="s">
        <v>2407</v>
      </c>
      <c r="G3374" s="106" t="s">
        <v>778</v>
      </c>
      <c r="H3374" s="106" t="s">
        <v>1269</v>
      </c>
      <c r="I3374" s="106">
        <v>10</v>
      </c>
      <c r="J3374" s="106"/>
      <c r="K3374" s="106"/>
      <c r="L3374" s="106" t="s">
        <v>698</v>
      </c>
      <c r="M3374" s="106" t="s">
        <v>924</v>
      </c>
      <c r="N3374" s="106">
        <v>0.43</v>
      </c>
      <c r="O3374" s="106">
        <v>1.4</v>
      </c>
      <c r="P3374" s="106" t="s">
        <v>714</v>
      </c>
      <c r="Q3374" s="107" t="s">
        <v>4158</v>
      </c>
      <c r="R3374" s="107" t="s">
        <v>311</v>
      </c>
    </row>
    <row r="3375" spans="2:18" ht="20.100000000000001" customHeight="1" x14ac:dyDescent="0.4">
      <c r="B3375" s="105" t="str">
        <f t="shared" si="157"/>
        <v/>
      </c>
      <c r="C3375" s="105" t="str">
        <f t="shared" si="158"/>
        <v/>
      </c>
      <c r="D3375" s="105" t="str">
        <f t="shared" si="159"/>
        <v/>
      </c>
      <c r="E3375" s="106" t="s">
        <v>2406</v>
      </c>
      <c r="F3375" s="106" t="s">
        <v>2407</v>
      </c>
      <c r="G3375" s="106" t="s">
        <v>2437</v>
      </c>
      <c r="H3375" s="106" t="s">
        <v>2438</v>
      </c>
      <c r="I3375" s="106">
        <v>10</v>
      </c>
      <c r="J3375" s="106"/>
      <c r="K3375" s="106"/>
      <c r="L3375" s="106" t="s">
        <v>717</v>
      </c>
      <c r="M3375" s="106" t="s">
        <v>924</v>
      </c>
      <c r="N3375" s="106">
        <v>0.42</v>
      </c>
      <c r="O3375" s="106">
        <v>1.4</v>
      </c>
      <c r="P3375" s="106" t="s">
        <v>714</v>
      </c>
      <c r="Q3375" s="107" t="s">
        <v>4159</v>
      </c>
      <c r="R3375" s="107" t="s">
        <v>311</v>
      </c>
    </row>
    <row r="3376" spans="2:18" ht="20.100000000000001" customHeight="1" x14ac:dyDescent="0.4">
      <c r="B3376" s="105" t="str">
        <f t="shared" si="157"/>
        <v/>
      </c>
      <c r="C3376" s="105" t="str">
        <f t="shared" si="158"/>
        <v/>
      </c>
      <c r="D3376" s="105" t="str">
        <f t="shared" si="159"/>
        <v/>
      </c>
      <c r="E3376" s="106" t="s">
        <v>2406</v>
      </c>
      <c r="F3376" s="106" t="s">
        <v>2407</v>
      </c>
      <c r="G3376" s="106" t="s">
        <v>2442</v>
      </c>
      <c r="H3376" s="106" t="s">
        <v>2443</v>
      </c>
      <c r="I3376" s="106">
        <v>10</v>
      </c>
      <c r="J3376" s="106"/>
      <c r="K3376" s="106"/>
      <c r="L3376" s="106" t="s">
        <v>717</v>
      </c>
      <c r="M3376" s="106" t="s">
        <v>924</v>
      </c>
      <c r="N3376" s="106">
        <v>0.42</v>
      </c>
      <c r="O3376" s="106">
        <v>1.4</v>
      </c>
      <c r="P3376" s="106" t="s">
        <v>714</v>
      </c>
      <c r="Q3376" s="107" t="s">
        <v>4160</v>
      </c>
      <c r="R3376" s="107" t="s">
        <v>311</v>
      </c>
    </row>
    <row r="3377" spans="2:18" ht="20.100000000000001" customHeight="1" x14ac:dyDescent="0.4">
      <c r="B3377" s="105" t="str">
        <f t="shared" si="157"/>
        <v/>
      </c>
      <c r="C3377" s="105" t="str">
        <f t="shared" si="158"/>
        <v/>
      </c>
      <c r="D3377" s="105" t="str">
        <f t="shared" si="159"/>
        <v/>
      </c>
      <c r="E3377" s="106" t="s">
        <v>2406</v>
      </c>
      <c r="F3377" s="106" t="s">
        <v>2447</v>
      </c>
      <c r="G3377" s="106" t="s">
        <v>773</v>
      </c>
      <c r="H3377" s="106" t="s">
        <v>717</v>
      </c>
      <c r="I3377" s="106">
        <v>10</v>
      </c>
      <c r="J3377" s="106"/>
      <c r="K3377" s="106"/>
      <c r="L3377" s="106" t="s">
        <v>774</v>
      </c>
      <c r="M3377" s="106" t="s">
        <v>924</v>
      </c>
      <c r="N3377" s="106">
        <v>0.38</v>
      </c>
      <c r="O3377" s="106">
        <v>1.4</v>
      </c>
      <c r="P3377" s="106" t="s">
        <v>714</v>
      </c>
      <c r="Q3377" s="107" t="s">
        <v>4161</v>
      </c>
      <c r="R3377" s="107" t="s">
        <v>311</v>
      </c>
    </row>
    <row r="3378" spans="2:18" ht="20.100000000000001" customHeight="1" x14ac:dyDescent="0.4">
      <c r="B3378" s="105" t="str">
        <f t="shared" si="157"/>
        <v/>
      </c>
      <c r="C3378" s="105" t="str">
        <f t="shared" si="158"/>
        <v/>
      </c>
      <c r="D3378" s="105" t="str">
        <f t="shared" si="159"/>
        <v/>
      </c>
      <c r="E3378" s="106" t="s">
        <v>2406</v>
      </c>
      <c r="F3378" s="106" t="s">
        <v>2447</v>
      </c>
      <c r="G3378" s="106" t="s">
        <v>773</v>
      </c>
      <c r="H3378" s="106" t="s">
        <v>698</v>
      </c>
      <c r="I3378" s="106">
        <v>10</v>
      </c>
      <c r="J3378" s="106"/>
      <c r="K3378" s="106"/>
      <c r="L3378" s="106" t="s">
        <v>1266</v>
      </c>
      <c r="M3378" s="106" t="s">
        <v>924</v>
      </c>
      <c r="N3378" s="106">
        <v>0.38</v>
      </c>
      <c r="O3378" s="106">
        <v>1.4</v>
      </c>
      <c r="P3378" s="106" t="s">
        <v>714</v>
      </c>
      <c r="Q3378" s="107" t="s">
        <v>4162</v>
      </c>
      <c r="R3378" s="107" t="s">
        <v>311</v>
      </c>
    </row>
    <row r="3379" spans="2:18" ht="20.100000000000001" customHeight="1" x14ac:dyDescent="0.4">
      <c r="B3379" s="105" t="str">
        <f t="shared" si="157"/>
        <v/>
      </c>
      <c r="C3379" s="105" t="str">
        <f t="shared" si="158"/>
        <v/>
      </c>
      <c r="D3379" s="105" t="str">
        <f t="shared" si="159"/>
        <v/>
      </c>
      <c r="E3379" s="106" t="s">
        <v>2406</v>
      </c>
      <c r="F3379" s="106" t="s">
        <v>2447</v>
      </c>
      <c r="G3379" s="106" t="s">
        <v>778</v>
      </c>
      <c r="H3379" s="106" t="s">
        <v>717</v>
      </c>
      <c r="I3379" s="106">
        <v>10</v>
      </c>
      <c r="J3379" s="106"/>
      <c r="K3379" s="106"/>
      <c r="L3379" s="106" t="s">
        <v>779</v>
      </c>
      <c r="M3379" s="106" t="s">
        <v>924</v>
      </c>
      <c r="N3379" s="106">
        <v>0.38</v>
      </c>
      <c r="O3379" s="106">
        <v>1.4</v>
      </c>
      <c r="P3379" s="106" t="s">
        <v>714</v>
      </c>
      <c r="Q3379" s="107" t="s">
        <v>4163</v>
      </c>
      <c r="R3379" s="107" t="s">
        <v>311</v>
      </c>
    </row>
    <row r="3380" spans="2:18" ht="20.100000000000001" customHeight="1" x14ac:dyDescent="0.4">
      <c r="B3380" s="105" t="str">
        <f t="shared" si="157"/>
        <v/>
      </c>
      <c r="C3380" s="105" t="str">
        <f t="shared" si="158"/>
        <v/>
      </c>
      <c r="D3380" s="105" t="str">
        <f t="shared" si="159"/>
        <v/>
      </c>
      <c r="E3380" s="106" t="s">
        <v>2406</v>
      </c>
      <c r="F3380" s="106" t="s">
        <v>2447</v>
      </c>
      <c r="G3380" s="106" t="s">
        <v>778</v>
      </c>
      <c r="H3380" s="106" t="s">
        <v>698</v>
      </c>
      <c r="I3380" s="106">
        <v>10</v>
      </c>
      <c r="J3380" s="106"/>
      <c r="K3380" s="106"/>
      <c r="L3380" s="106" t="s">
        <v>1269</v>
      </c>
      <c r="M3380" s="106" t="s">
        <v>924</v>
      </c>
      <c r="N3380" s="106">
        <v>0.38</v>
      </c>
      <c r="O3380" s="106">
        <v>1.4</v>
      </c>
      <c r="P3380" s="106" t="s">
        <v>714</v>
      </c>
      <c r="Q3380" s="107" t="s">
        <v>4164</v>
      </c>
      <c r="R3380" s="107" t="s">
        <v>311</v>
      </c>
    </row>
    <row r="3381" spans="2:18" ht="20.100000000000001" customHeight="1" x14ac:dyDescent="0.4">
      <c r="B3381" s="105" t="str">
        <f t="shared" si="157"/>
        <v/>
      </c>
      <c r="C3381" s="105" t="str">
        <f t="shared" si="158"/>
        <v/>
      </c>
      <c r="D3381" s="105" t="str">
        <f t="shared" si="159"/>
        <v/>
      </c>
      <c r="E3381" s="106" t="s">
        <v>2406</v>
      </c>
      <c r="F3381" s="106" t="s">
        <v>2447</v>
      </c>
      <c r="G3381" s="106" t="s">
        <v>2437</v>
      </c>
      <c r="H3381" s="106" t="s">
        <v>717</v>
      </c>
      <c r="I3381" s="106">
        <v>10</v>
      </c>
      <c r="J3381" s="106"/>
      <c r="K3381" s="106"/>
      <c r="L3381" s="106" t="s">
        <v>2438</v>
      </c>
      <c r="M3381" s="106" t="s">
        <v>924</v>
      </c>
      <c r="N3381" s="106">
        <v>0.37</v>
      </c>
      <c r="O3381" s="106">
        <v>1.4</v>
      </c>
      <c r="P3381" s="106" t="s">
        <v>714</v>
      </c>
      <c r="Q3381" s="107" t="s">
        <v>4165</v>
      </c>
      <c r="R3381" s="107" t="s">
        <v>311</v>
      </c>
    </row>
    <row r="3382" spans="2:18" ht="20.100000000000001" customHeight="1" x14ac:dyDescent="0.4">
      <c r="B3382" s="105" t="str">
        <f t="shared" si="157"/>
        <v/>
      </c>
      <c r="C3382" s="105" t="str">
        <f t="shared" si="158"/>
        <v/>
      </c>
      <c r="D3382" s="105" t="str">
        <f t="shared" si="159"/>
        <v/>
      </c>
      <c r="E3382" s="106" t="s">
        <v>2406</v>
      </c>
      <c r="F3382" s="106" t="s">
        <v>2447</v>
      </c>
      <c r="G3382" s="106" t="s">
        <v>2442</v>
      </c>
      <c r="H3382" s="106" t="s">
        <v>717</v>
      </c>
      <c r="I3382" s="106">
        <v>10</v>
      </c>
      <c r="J3382" s="106"/>
      <c r="K3382" s="106"/>
      <c r="L3382" s="106" t="s">
        <v>2443</v>
      </c>
      <c r="M3382" s="106" t="s">
        <v>924</v>
      </c>
      <c r="N3382" s="106">
        <v>0.37</v>
      </c>
      <c r="O3382" s="106">
        <v>1.4</v>
      </c>
      <c r="P3382" s="106" t="s">
        <v>714</v>
      </c>
      <c r="Q3382" s="107" t="s">
        <v>4166</v>
      </c>
      <c r="R3382" s="107" t="s">
        <v>311</v>
      </c>
    </row>
    <row r="3383" spans="2:18" ht="20.100000000000001" customHeight="1" x14ac:dyDescent="0.4">
      <c r="B3383" s="105" t="str">
        <f t="shared" si="157"/>
        <v/>
      </c>
      <c r="C3383" s="105" t="str">
        <f t="shared" si="158"/>
        <v/>
      </c>
      <c r="D3383" s="105" t="str">
        <f t="shared" si="159"/>
        <v/>
      </c>
      <c r="E3383" s="106" t="s">
        <v>2406</v>
      </c>
      <c r="F3383" s="106" t="s">
        <v>2906</v>
      </c>
      <c r="G3383" s="106" t="s">
        <v>773</v>
      </c>
      <c r="H3383" s="106" t="s">
        <v>774</v>
      </c>
      <c r="I3383" s="106">
        <v>11</v>
      </c>
      <c r="J3383" s="106"/>
      <c r="K3383" s="106"/>
      <c r="L3383" s="106" t="s">
        <v>802</v>
      </c>
      <c r="M3383" s="106" t="s">
        <v>924</v>
      </c>
      <c r="N3383" s="106">
        <v>0.4</v>
      </c>
      <c r="O3383" s="106">
        <v>1.4</v>
      </c>
      <c r="P3383" s="106" t="s">
        <v>714</v>
      </c>
      <c r="Q3383" s="107" t="s">
        <v>4167</v>
      </c>
      <c r="R3383" s="107" t="s">
        <v>311</v>
      </c>
    </row>
    <row r="3384" spans="2:18" ht="20.100000000000001" customHeight="1" x14ac:dyDescent="0.4">
      <c r="B3384" s="105" t="str">
        <f t="shared" si="157"/>
        <v/>
      </c>
      <c r="C3384" s="105" t="str">
        <f t="shared" si="158"/>
        <v/>
      </c>
      <c r="D3384" s="105" t="str">
        <f t="shared" si="159"/>
        <v/>
      </c>
      <c r="E3384" s="106" t="s">
        <v>2406</v>
      </c>
      <c r="F3384" s="106" t="s">
        <v>2906</v>
      </c>
      <c r="G3384" s="106" t="s">
        <v>773</v>
      </c>
      <c r="H3384" s="106" t="s">
        <v>1266</v>
      </c>
      <c r="I3384" s="106">
        <v>11</v>
      </c>
      <c r="J3384" s="106"/>
      <c r="K3384" s="106"/>
      <c r="L3384" s="106" t="s">
        <v>799</v>
      </c>
      <c r="M3384" s="106" t="s">
        <v>924</v>
      </c>
      <c r="N3384" s="106">
        <v>0.4</v>
      </c>
      <c r="O3384" s="106">
        <v>1.4</v>
      </c>
      <c r="P3384" s="106" t="s">
        <v>714</v>
      </c>
      <c r="Q3384" s="107" t="s">
        <v>4168</v>
      </c>
      <c r="R3384" s="107" t="s">
        <v>311</v>
      </c>
    </row>
    <row r="3385" spans="2:18" ht="20.100000000000001" customHeight="1" x14ac:dyDescent="0.4">
      <c r="B3385" s="105" t="str">
        <f t="shared" si="157"/>
        <v/>
      </c>
      <c r="C3385" s="105" t="str">
        <f t="shared" si="158"/>
        <v/>
      </c>
      <c r="D3385" s="105" t="str">
        <f t="shared" si="159"/>
        <v/>
      </c>
      <c r="E3385" s="106" t="s">
        <v>2406</v>
      </c>
      <c r="F3385" s="106" t="s">
        <v>2906</v>
      </c>
      <c r="G3385" s="106" t="s">
        <v>778</v>
      </c>
      <c r="H3385" s="106" t="s">
        <v>779</v>
      </c>
      <c r="I3385" s="106">
        <v>11</v>
      </c>
      <c r="J3385" s="106"/>
      <c r="K3385" s="106"/>
      <c r="L3385" s="106" t="s">
        <v>802</v>
      </c>
      <c r="M3385" s="106" t="s">
        <v>924</v>
      </c>
      <c r="N3385" s="106">
        <v>0.4</v>
      </c>
      <c r="O3385" s="106">
        <v>1.4</v>
      </c>
      <c r="P3385" s="106" t="s">
        <v>714</v>
      </c>
      <c r="Q3385" s="107" t="s">
        <v>4169</v>
      </c>
      <c r="R3385" s="107" t="s">
        <v>311</v>
      </c>
    </row>
    <row r="3386" spans="2:18" ht="20.100000000000001" customHeight="1" x14ac:dyDescent="0.4">
      <c r="B3386" s="105" t="str">
        <f t="shared" si="157"/>
        <v/>
      </c>
      <c r="C3386" s="105" t="str">
        <f t="shared" si="158"/>
        <v/>
      </c>
      <c r="D3386" s="105" t="str">
        <f t="shared" si="159"/>
        <v/>
      </c>
      <c r="E3386" s="106" t="s">
        <v>2406</v>
      </c>
      <c r="F3386" s="106" t="s">
        <v>2906</v>
      </c>
      <c r="G3386" s="106" t="s">
        <v>778</v>
      </c>
      <c r="H3386" s="106" t="s">
        <v>1269</v>
      </c>
      <c r="I3386" s="106">
        <v>11</v>
      </c>
      <c r="J3386" s="106"/>
      <c r="K3386" s="106"/>
      <c r="L3386" s="106" t="s">
        <v>799</v>
      </c>
      <c r="M3386" s="106" t="s">
        <v>924</v>
      </c>
      <c r="N3386" s="106">
        <v>0.4</v>
      </c>
      <c r="O3386" s="106">
        <v>1.4</v>
      </c>
      <c r="P3386" s="106" t="s">
        <v>714</v>
      </c>
      <c r="Q3386" s="107" t="s">
        <v>4170</v>
      </c>
      <c r="R3386" s="107" t="s">
        <v>311</v>
      </c>
    </row>
    <row r="3387" spans="2:18" ht="20.100000000000001" customHeight="1" x14ac:dyDescent="0.4">
      <c r="B3387" s="105" t="str">
        <f t="shared" si="157"/>
        <v/>
      </c>
      <c r="C3387" s="105" t="str">
        <f t="shared" si="158"/>
        <v/>
      </c>
      <c r="D3387" s="105" t="str">
        <f t="shared" si="159"/>
        <v/>
      </c>
      <c r="E3387" s="106" t="s">
        <v>2406</v>
      </c>
      <c r="F3387" s="106" t="s">
        <v>2906</v>
      </c>
      <c r="G3387" s="106" t="s">
        <v>2437</v>
      </c>
      <c r="H3387" s="106" t="s">
        <v>2438</v>
      </c>
      <c r="I3387" s="106">
        <v>11</v>
      </c>
      <c r="J3387" s="106"/>
      <c r="K3387" s="106"/>
      <c r="L3387" s="106" t="s">
        <v>802</v>
      </c>
      <c r="M3387" s="106" t="s">
        <v>924</v>
      </c>
      <c r="N3387" s="106">
        <v>0.39</v>
      </c>
      <c r="O3387" s="106">
        <v>1.4</v>
      </c>
      <c r="P3387" s="106" t="s">
        <v>714</v>
      </c>
      <c r="Q3387" s="107" t="s">
        <v>4171</v>
      </c>
      <c r="R3387" s="107" t="s">
        <v>311</v>
      </c>
    </row>
    <row r="3388" spans="2:18" ht="20.100000000000001" customHeight="1" x14ac:dyDescent="0.4">
      <c r="B3388" s="105" t="str">
        <f t="shared" si="157"/>
        <v/>
      </c>
      <c r="C3388" s="105" t="str">
        <f t="shared" si="158"/>
        <v/>
      </c>
      <c r="D3388" s="105" t="str">
        <f t="shared" si="159"/>
        <v/>
      </c>
      <c r="E3388" s="106" t="s">
        <v>2406</v>
      </c>
      <c r="F3388" s="106" t="s">
        <v>2906</v>
      </c>
      <c r="G3388" s="106" t="s">
        <v>2442</v>
      </c>
      <c r="H3388" s="106" t="s">
        <v>2443</v>
      </c>
      <c r="I3388" s="106">
        <v>11</v>
      </c>
      <c r="J3388" s="106"/>
      <c r="K3388" s="106"/>
      <c r="L3388" s="106" t="s">
        <v>802</v>
      </c>
      <c r="M3388" s="106" t="s">
        <v>924</v>
      </c>
      <c r="N3388" s="106">
        <v>0.39</v>
      </c>
      <c r="O3388" s="106">
        <v>1.4</v>
      </c>
      <c r="P3388" s="106" t="s">
        <v>714</v>
      </c>
      <c r="Q3388" s="107" t="s">
        <v>4172</v>
      </c>
      <c r="R3388" s="107" t="s">
        <v>311</v>
      </c>
    </row>
    <row r="3389" spans="2:18" ht="20.100000000000001" customHeight="1" x14ac:dyDescent="0.4">
      <c r="B3389" s="105" t="str">
        <f t="shared" si="157"/>
        <v/>
      </c>
      <c r="C3389" s="105" t="str">
        <f t="shared" si="158"/>
        <v/>
      </c>
      <c r="D3389" s="105" t="str">
        <f t="shared" si="159"/>
        <v/>
      </c>
      <c r="E3389" s="106" t="s">
        <v>2406</v>
      </c>
      <c r="F3389" s="106" t="s">
        <v>2906</v>
      </c>
      <c r="G3389" s="106" t="s">
        <v>773</v>
      </c>
      <c r="H3389" s="106" t="s">
        <v>802</v>
      </c>
      <c r="I3389" s="106">
        <v>11</v>
      </c>
      <c r="J3389" s="106"/>
      <c r="K3389" s="106"/>
      <c r="L3389" s="106" t="s">
        <v>774</v>
      </c>
      <c r="M3389" s="106" t="s">
        <v>924</v>
      </c>
      <c r="N3389" s="106">
        <v>0.36</v>
      </c>
      <c r="O3389" s="106">
        <v>1.4</v>
      </c>
      <c r="P3389" s="106" t="s">
        <v>714</v>
      </c>
      <c r="Q3389" s="107" t="s">
        <v>4173</v>
      </c>
      <c r="R3389" s="107" t="s">
        <v>311</v>
      </c>
    </row>
    <row r="3390" spans="2:18" ht="20.100000000000001" customHeight="1" x14ac:dyDescent="0.4">
      <c r="B3390" s="105" t="str">
        <f t="shared" si="157"/>
        <v/>
      </c>
      <c r="C3390" s="105" t="str">
        <f t="shared" si="158"/>
        <v/>
      </c>
      <c r="D3390" s="105" t="str">
        <f t="shared" si="159"/>
        <v/>
      </c>
      <c r="E3390" s="106" t="s">
        <v>2406</v>
      </c>
      <c r="F3390" s="106" t="s">
        <v>2906</v>
      </c>
      <c r="G3390" s="106" t="s">
        <v>773</v>
      </c>
      <c r="H3390" s="106" t="s">
        <v>799</v>
      </c>
      <c r="I3390" s="106">
        <v>11</v>
      </c>
      <c r="J3390" s="106"/>
      <c r="K3390" s="106"/>
      <c r="L3390" s="106" t="s">
        <v>1266</v>
      </c>
      <c r="M3390" s="106" t="s">
        <v>924</v>
      </c>
      <c r="N3390" s="106">
        <v>0.37</v>
      </c>
      <c r="O3390" s="106">
        <v>1.4</v>
      </c>
      <c r="P3390" s="106" t="s">
        <v>714</v>
      </c>
      <c r="Q3390" s="107" t="s">
        <v>4174</v>
      </c>
      <c r="R3390" s="107" t="s">
        <v>311</v>
      </c>
    </row>
    <row r="3391" spans="2:18" ht="20.100000000000001" customHeight="1" x14ac:dyDescent="0.4">
      <c r="B3391" s="105" t="str">
        <f t="shared" si="157"/>
        <v/>
      </c>
      <c r="C3391" s="105" t="str">
        <f t="shared" si="158"/>
        <v/>
      </c>
      <c r="D3391" s="105" t="str">
        <f t="shared" si="159"/>
        <v/>
      </c>
      <c r="E3391" s="106" t="s">
        <v>2406</v>
      </c>
      <c r="F3391" s="106" t="s">
        <v>2906</v>
      </c>
      <c r="G3391" s="106" t="s">
        <v>778</v>
      </c>
      <c r="H3391" s="106" t="s">
        <v>802</v>
      </c>
      <c r="I3391" s="106">
        <v>11</v>
      </c>
      <c r="J3391" s="106"/>
      <c r="K3391" s="106"/>
      <c r="L3391" s="106" t="s">
        <v>779</v>
      </c>
      <c r="M3391" s="106" t="s">
        <v>924</v>
      </c>
      <c r="N3391" s="106">
        <v>0.36</v>
      </c>
      <c r="O3391" s="106">
        <v>1.4</v>
      </c>
      <c r="P3391" s="106" t="s">
        <v>714</v>
      </c>
      <c r="Q3391" s="107" t="s">
        <v>4175</v>
      </c>
      <c r="R3391" s="107" t="s">
        <v>311</v>
      </c>
    </row>
    <row r="3392" spans="2:18" ht="20.100000000000001" customHeight="1" x14ac:dyDescent="0.4">
      <c r="B3392" s="105" t="str">
        <f t="shared" si="157"/>
        <v/>
      </c>
      <c r="C3392" s="105" t="str">
        <f t="shared" si="158"/>
        <v/>
      </c>
      <c r="D3392" s="105" t="str">
        <f t="shared" si="159"/>
        <v/>
      </c>
      <c r="E3392" s="106" t="s">
        <v>2406</v>
      </c>
      <c r="F3392" s="106" t="s">
        <v>2906</v>
      </c>
      <c r="G3392" s="106" t="s">
        <v>778</v>
      </c>
      <c r="H3392" s="106" t="s">
        <v>799</v>
      </c>
      <c r="I3392" s="106">
        <v>11</v>
      </c>
      <c r="J3392" s="106"/>
      <c r="K3392" s="106"/>
      <c r="L3392" s="106" t="s">
        <v>1269</v>
      </c>
      <c r="M3392" s="106" t="s">
        <v>924</v>
      </c>
      <c r="N3392" s="106">
        <v>0.37</v>
      </c>
      <c r="O3392" s="106">
        <v>1.4</v>
      </c>
      <c r="P3392" s="106" t="s">
        <v>714</v>
      </c>
      <c r="Q3392" s="107" t="s">
        <v>4176</v>
      </c>
      <c r="R3392" s="107" t="s">
        <v>311</v>
      </c>
    </row>
    <row r="3393" spans="2:18" ht="20.100000000000001" customHeight="1" x14ac:dyDescent="0.4">
      <c r="B3393" s="105" t="str">
        <f t="shared" si="157"/>
        <v/>
      </c>
      <c r="C3393" s="105" t="str">
        <f t="shared" si="158"/>
        <v/>
      </c>
      <c r="D3393" s="105" t="str">
        <f t="shared" si="159"/>
        <v/>
      </c>
      <c r="E3393" s="106" t="s">
        <v>2406</v>
      </c>
      <c r="F3393" s="106" t="s">
        <v>2906</v>
      </c>
      <c r="G3393" s="106" t="s">
        <v>2437</v>
      </c>
      <c r="H3393" s="106" t="s">
        <v>802</v>
      </c>
      <c r="I3393" s="106">
        <v>11</v>
      </c>
      <c r="J3393" s="106"/>
      <c r="K3393" s="106"/>
      <c r="L3393" s="106" t="s">
        <v>2438</v>
      </c>
      <c r="M3393" s="106" t="s">
        <v>924</v>
      </c>
      <c r="N3393" s="106">
        <v>0.36</v>
      </c>
      <c r="O3393" s="106">
        <v>1.4</v>
      </c>
      <c r="P3393" s="106" t="s">
        <v>714</v>
      </c>
      <c r="Q3393" s="107" t="s">
        <v>4177</v>
      </c>
      <c r="R3393" s="107" t="s">
        <v>311</v>
      </c>
    </row>
    <row r="3394" spans="2:18" ht="20.100000000000001" customHeight="1" x14ac:dyDescent="0.4">
      <c r="B3394" s="105" t="str">
        <f t="shared" si="157"/>
        <v/>
      </c>
      <c r="C3394" s="105" t="str">
        <f t="shared" si="158"/>
        <v/>
      </c>
      <c r="D3394" s="105" t="str">
        <f t="shared" si="159"/>
        <v/>
      </c>
      <c r="E3394" s="106" t="s">
        <v>2406</v>
      </c>
      <c r="F3394" s="106" t="s">
        <v>2906</v>
      </c>
      <c r="G3394" s="106" t="s">
        <v>2442</v>
      </c>
      <c r="H3394" s="106" t="s">
        <v>802</v>
      </c>
      <c r="I3394" s="106">
        <v>11</v>
      </c>
      <c r="J3394" s="106"/>
      <c r="K3394" s="106"/>
      <c r="L3394" s="106" t="s">
        <v>2443</v>
      </c>
      <c r="M3394" s="106" t="s">
        <v>924</v>
      </c>
      <c r="N3394" s="106">
        <v>0.36</v>
      </c>
      <c r="O3394" s="106">
        <v>1.4</v>
      </c>
      <c r="P3394" s="106" t="s">
        <v>714</v>
      </c>
      <c r="Q3394" s="107" t="s">
        <v>4178</v>
      </c>
      <c r="R3394" s="107" t="s">
        <v>311</v>
      </c>
    </row>
    <row r="3395" spans="2:18" ht="20.100000000000001" customHeight="1" x14ac:dyDescent="0.4">
      <c r="B3395" s="105" t="str">
        <f t="shared" si="157"/>
        <v/>
      </c>
      <c r="C3395" s="105" t="str">
        <f t="shared" si="158"/>
        <v/>
      </c>
      <c r="D3395" s="105" t="str">
        <f t="shared" si="159"/>
        <v/>
      </c>
      <c r="E3395" s="106" t="s">
        <v>2406</v>
      </c>
      <c r="F3395" s="106" t="s">
        <v>2829</v>
      </c>
      <c r="G3395" s="106" t="s">
        <v>697</v>
      </c>
      <c r="H3395" s="106" t="s">
        <v>2438</v>
      </c>
      <c r="I3395" s="106">
        <v>11</v>
      </c>
      <c r="J3395" s="106"/>
      <c r="K3395" s="106"/>
      <c r="L3395" s="106" t="s">
        <v>733</v>
      </c>
      <c r="M3395" s="106" t="s">
        <v>924</v>
      </c>
      <c r="N3395" s="106">
        <v>0.52</v>
      </c>
      <c r="O3395" s="106">
        <v>1.4</v>
      </c>
      <c r="P3395" s="106" t="s">
        <v>2499</v>
      </c>
      <c r="Q3395" s="107" t="s">
        <v>4179</v>
      </c>
      <c r="R3395" s="107" t="s">
        <v>131</v>
      </c>
    </row>
    <row r="3396" spans="2:18" ht="20.100000000000001" customHeight="1" x14ac:dyDescent="0.4">
      <c r="B3396" s="105" t="str">
        <f t="shared" si="157"/>
        <v/>
      </c>
      <c r="C3396" s="105" t="str">
        <f t="shared" si="158"/>
        <v/>
      </c>
      <c r="D3396" s="105" t="str">
        <f t="shared" si="159"/>
        <v/>
      </c>
      <c r="E3396" s="106" t="s">
        <v>2406</v>
      </c>
      <c r="F3396" s="106" t="s">
        <v>2829</v>
      </c>
      <c r="G3396" s="106" t="s">
        <v>710</v>
      </c>
      <c r="H3396" s="106" t="s">
        <v>2443</v>
      </c>
      <c r="I3396" s="106">
        <v>11</v>
      </c>
      <c r="J3396" s="106"/>
      <c r="K3396" s="106"/>
      <c r="L3396" s="106" t="s">
        <v>733</v>
      </c>
      <c r="M3396" s="106" t="s">
        <v>924</v>
      </c>
      <c r="N3396" s="106">
        <v>0.52</v>
      </c>
      <c r="O3396" s="106">
        <v>1.4</v>
      </c>
      <c r="P3396" s="106" t="s">
        <v>2499</v>
      </c>
      <c r="Q3396" s="107" t="s">
        <v>4180</v>
      </c>
      <c r="R3396" s="107" t="s">
        <v>131</v>
      </c>
    </row>
    <row r="3397" spans="2:18" ht="20.100000000000001" customHeight="1" x14ac:dyDescent="0.4">
      <c r="B3397" s="105" t="str">
        <f t="shared" si="157"/>
        <v/>
      </c>
      <c r="C3397" s="105" t="str">
        <f t="shared" si="158"/>
        <v/>
      </c>
      <c r="D3397" s="105" t="str">
        <f t="shared" si="159"/>
        <v/>
      </c>
      <c r="E3397" s="106" t="s">
        <v>2406</v>
      </c>
      <c r="F3397" s="106" t="s">
        <v>2829</v>
      </c>
      <c r="G3397" s="106" t="s">
        <v>2747</v>
      </c>
      <c r="H3397" s="106" t="s">
        <v>3493</v>
      </c>
      <c r="I3397" s="106">
        <v>11</v>
      </c>
      <c r="J3397" s="106"/>
      <c r="K3397" s="106"/>
      <c r="L3397" s="106" t="s">
        <v>733</v>
      </c>
      <c r="M3397" s="106" t="s">
        <v>924</v>
      </c>
      <c r="N3397" s="106">
        <v>0.56999999999999995</v>
      </c>
      <c r="O3397" s="106">
        <v>1.4</v>
      </c>
      <c r="P3397" s="106" t="s">
        <v>2499</v>
      </c>
      <c r="Q3397" s="107" t="s">
        <v>4181</v>
      </c>
      <c r="R3397" s="107" t="s">
        <v>131</v>
      </c>
    </row>
    <row r="3398" spans="2:18" ht="20.100000000000001" customHeight="1" x14ac:dyDescent="0.4">
      <c r="B3398" s="105" t="str">
        <f t="shared" si="157"/>
        <v/>
      </c>
      <c r="C3398" s="105" t="str">
        <f t="shared" si="158"/>
        <v/>
      </c>
      <c r="D3398" s="105" t="str">
        <f t="shared" si="159"/>
        <v/>
      </c>
      <c r="E3398" s="106" t="s">
        <v>2406</v>
      </c>
      <c r="F3398" s="106" t="s">
        <v>2407</v>
      </c>
      <c r="G3398" s="106" t="s">
        <v>697</v>
      </c>
      <c r="H3398" s="106" t="s">
        <v>2438</v>
      </c>
      <c r="I3398" s="106">
        <v>10</v>
      </c>
      <c r="J3398" s="106"/>
      <c r="K3398" s="106"/>
      <c r="L3398" s="106" t="s">
        <v>717</v>
      </c>
      <c r="M3398" s="106" t="s">
        <v>924</v>
      </c>
      <c r="N3398" s="106">
        <v>0.42</v>
      </c>
      <c r="O3398" s="106">
        <v>1.4</v>
      </c>
      <c r="P3398" s="106" t="s">
        <v>2499</v>
      </c>
      <c r="Q3398" s="107" t="s">
        <v>4182</v>
      </c>
      <c r="R3398" s="107" t="s">
        <v>131</v>
      </c>
    </row>
    <row r="3399" spans="2:18" ht="20.100000000000001" customHeight="1" x14ac:dyDescent="0.4">
      <c r="B3399" s="105" t="str">
        <f t="shared" si="157"/>
        <v/>
      </c>
      <c r="C3399" s="105" t="str">
        <f t="shared" si="158"/>
        <v/>
      </c>
      <c r="D3399" s="105" t="str">
        <f t="shared" si="159"/>
        <v/>
      </c>
      <c r="E3399" s="106" t="s">
        <v>2406</v>
      </c>
      <c r="F3399" s="106" t="s">
        <v>2407</v>
      </c>
      <c r="G3399" s="106" t="s">
        <v>710</v>
      </c>
      <c r="H3399" s="106" t="s">
        <v>2443</v>
      </c>
      <c r="I3399" s="106">
        <v>10</v>
      </c>
      <c r="J3399" s="106"/>
      <c r="K3399" s="106"/>
      <c r="L3399" s="106" t="s">
        <v>717</v>
      </c>
      <c r="M3399" s="106" t="s">
        <v>924</v>
      </c>
      <c r="N3399" s="106">
        <v>0.42</v>
      </c>
      <c r="O3399" s="106">
        <v>1.4</v>
      </c>
      <c r="P3399" s="106" t="s">
        <v>2499</v>
      </c>
      <c r="Q3399" s="107" t="s">
        <v>4183</v>
      </c>
      <c r="R3399" s="107" t="s">
        <v>131</v>
      </c>
    </row>
    <row r="3400" spans="2:18" ht="20.100000000000001" customHeight="1" x14ac:dyDescent="0.4">
      <c r="B3400" s="105" t="str">
        <f t="shared" si="157"/>
        <v/>
      </c>
      <c r="C3400" s="105" t="str">
        <f t="shared" si="158"/>
        <v/>
      </c>
      <c r="D3400" s="105" t="str">
        <f t="shared" si="159"/>
        <v/>
      </c>
      <c r="E3400" s="106" t="s">
        <v>2406</v>
      </c>
      <c r="F3400" s="106" t="s">
        <v>2407</v>
      </c>
      <c r="G3400" s="106" t="s">
        <v>2747</v>
      </c>
      <c r="H3400" s="106" t="s">
        <v>3493</v>
      </c>
      <c r="I3400" s="106">
        <v>10</v>
      </c>
      <c r="J3400" s="106"/>
      <c r="K3400" s="106"/>
      <c r="L3400" s="106" t="s">
        <v>717</v>
      </c>
      <c r="M3400" s="106" t="s">
        <v>924</v>
      </c>
      <c r="N3400" s="106">
        <v>0.45</v>
      </c>
      <c r="O3400" s="106">
        <v>1.4</v>
      </c>
      <c r="P3400" s="106" t="s">
        <v>2499</v>
      </c>
      <c r="Q3400" s="107" t="s">
        <v>4184</v>
      </c>
      <c r="R3400" s="107" t="s">
        <v>131</v>
      </c>
    </row>
    <row r="3401" spans="2:18" ht="20.100000000000001" customHeight="1" x14ac:dyDescent="0.4">
      <c r="B3401" s="105" t="str">
        <f t="shared" si="157"/>
        <v/>
      </c>
      <c r="C3401" s="105" t="str">
        <f t="shared" si="158"/>
        <v/>
      </c>
      <c r="D3401" s="105" t="str">
        <f t="shared" si="159"/>
        <v/>
      </c>
      <c r="E3401" s="106" t="s">
        <v>2406</v>
      </c>
      <c r="F3401" s="106" t="s">
        <v>2829</v>
      </c>
      <c r="G3401" s="106" t="s">
        <v>697</v>
      </c>
      <c r="H3401" s="106" t="s">
        <v>2438</v>
      </c>
      <c r="I3401" s="106">
        <v>16</v>
      </c>
      <c r="J3401" s="106"/>
      <c r="K3401" s="106"/>
      <c r="L3401" s="106" t="s">
        <v>729</v>
      </c>
      <c r="M3401" s="106" t="s">
        <v>3522</v>
      </c>
      <c r="N3401" s="106">
        <v>0.52</v>
      </c>
      <c r="O3401" s="106">
        <v>1.4</v>
      </c>
      <c r="P3401" s="106" t="s">
        <v>2511</v>
      </c>
      <c r="Q3401" s="107" t="s">
        <v>4185</v>
      </c>
      <c r="R3401" s="107" t="s">
        <v>127</v>
      </c>
    </row>
    <row r="3402" spans="2:18" ht="20.100000000000001" customHeight="1" x14ac:dyDescent="0.4">
      <c r="B3402" s="105" t="str">
        <f t="shared" si="157"/>
        <v/>
      </c>
      <c r="C3402" s="105" t="str">
        <f t="shared" si="158"/>
        <v/>
      </c>
      <c r="D3402" s="105" t="str">
        <f t="shared" si="159"/>
        <v/>
      </c>
      <c r="E3402" s="106" t="s">
        <v>2406</v>
      </c>
      <c r="F3402" s="106" t="s">
        <v>2829</v>
      </c>
      <c r="G3402" s="106" t="s">
        <v>697</v>
      </c>
      <c r="H3402" s="106" t="s">
        <v>2438</v>
      </c>
      <c r="I3402" s="106">
        <v>15</v>
      </c>
      <c r="J3402" s="106"/>
      <c r="K3402" s="106"/>
      <c r="L3402" s="106" t="s">
        <v>733</v>
      </c>
      <c r="M3402" s="106" t="s">
        <v>3522</v>
      </c>
      <c r="N3402" s="106">
        <v>0.52</v>
      </c>
      <c r="O3402" s="106">
        <v>1.4</v>
      </c>
      <c r="P3402" s="106" t="s">
        <v>2511</v>
      </c>
      <c r="Q3402" s="107" t="s">
        <v>4186</v>
      </c>
      <c r="R3402" s="107" t="s">
        <v>127</v>
      </c>
    </row>
    <row r="3403" spans="2:18" ht="20.100000000000001" customHeight="1" x14ac:dyDescent="0.4">
      <c r="B3403" s="105" t="str">
        <f t="shared" si="157"/>
        <v/>
      </c>
      <c r="C3403" s="105" t="str">
        <f t="shared" si="158"/>
        <v/>
      </c>
      <c r="D3403" s="105" t="str">
        <f t="shared" si="159"/>
        <v/>
      </c>
      <c r="E3403" s="106" t="s">
        <v>2406</v>
      </c>
      <c r="F3403" s="106" t="s">
        <v>2829</v>
      </c>
      <c r="G3403" s="106" t="s">
        <v>710</v>
      </c>
      <c r="H3403" s="106" t="s">
        <v>2443</v>
      </c>
      <c r="I3403" s="106">
        <v>16</v>
      </c>
      <c r="J3403" s="106"/>
      <c r="K3403" s="106"/>
      <c r="L3403" s="106" t="s">
        <v>729</v>
      </c>
      <c r="M3403" s="106" t="s">
        <v>3522</v>
      </c>
      <c r="N3403" s="106">
        <v>0.52</v>
      </c>
      <c r="O3403" s="106">
        <v>1.4</v>
      </c>
      <c r="P3403" s="106" t="s">
        <v>2511</v>
      </c>
      <c r="Q3403" s="107" t="s">
        <v>4187</v>
      </c>
      <c r="R3403" s="107" t="s">
        <v>127</v>
      </c>
    </row>
    <row r="3404" spans="2:18" ht="20.100000000000001" customHeight="1" x14ac:dyDescent="0.4">
      <c r="B3404" s="105" t="str">
        <f t="shared" si="157"/>
        <v/>
      </c>
      <c r="C3404" s="105" t="str">
        <f t="shared" si="158"/>
        <v/>
      </c>
      <c r="D3404" s="105" t="str">
        <f t="shared" si="159"/>
        <v/>
      </c>
      <c r="E3404" s="106" t="s">
        <v>2406</v>
      </c>
      <c r="F3404" s="106" t="s">
        <v>2829</v>
      </c>
      <c r="G3404" s="106" t="s">
        <v>710</v>
      </c>
      <c r="H3404" s="106" t="s">
        <v>2443</v>
      </c>
      <c r="I3404" s="106">
        <v>15</v>
      </c>
      <c r="J3404" s="106"/>
      <c r="K3404" s="106"/>
      <c r="L3404" s="106" t="s">
        <v>733</v>
      </c>
      <c r="M3404" s="106" t="s">
        <v>3522</v>
      </c>
      <c r="N3404" s="106">
        <v>0.52</v>
      </c>
      <c r="O3404" s="106">
        <v>1.4</v>
      </c>
      <c r="P3404" s="106" t="s">
        <v>2511</v>
      </c>
      <c r="Q3404" s="107" t="s">
        <v>4188</v>
      </c>
      <c r="R3404" s="107" t="s">
        <v>127</v>
      </c>
    </row>
    <row r="3405" spans="2:18" ht="20.100000000000001" customHeight="1" x14ac:dyDescent="0.4">
      <c r="B3405" s="105" t="str">
        <f t="shared" si="157"/>
        <v/>
      </c>
      <c r="C3405" s="105" t="str">
        <f t="shared" si="158"/>
        <v/>
      </c>
      <c r="D3405" s="105" t="str">
        <f t="shared" si="159"/>
        <v/>
      </c>
      <c r="E3405" s="106" t="s">
        <v>2406</v>
      </c>
      <c r="F3405" s="106" t="s">
        <v>2829</v>
      </c>
      <c r="G3405" s="106" t="s">
        <v>2747</v>
      </c>
      <c r="H3405" s="106" t="s">
        <v>2748</v>
      </c>
      <c r="I3405" s="106">
        <v>16</v>
      </c>
      <c r="J3405" s="106"/>
      <c r="K3405" s="106"/>
      <c r="L3405" s="106" t="s">
        <v>729</v>
      </c>
      <c r="M3405" s="106" t="s">
        <v>3522</v>
      </c>
      <c r="N3405" s="106">
        <v>0.56999999999999995</v>
      </c>
      <c r="O3405" s="106">
        <v>1.4</v>
      </c>
      <c r="P3405" s="106" t="s">
        <v>2511</v>
      </c>
      <c r="Q3405" s="107" t="s">
        <v>4189</v>
      </c>
      <c r="R3405" s="107" t="s">
        <v>127</v>
      </c>
    </row>
    <row r="3406" spans="2:18" ht="20.100000000000001" customHeight="1" x14ac:dyDescent="0.4">
      <c r="B3406" s="105" t="str">
        <f t="shared" si="157"/>
        <v/>
      </c>
      <c r="C3406" s="105" t="str">
        <f t="shared" si="158"/>
        <v/>
      </c>
      <c r="D3406" s="105" t="str">
        <f t="shared" si="159"/>
        <v/>
      </c>
      <c r="E3406" s="106" t="s">
        <v>2406</v>
      </c>
      <c r="F3406" s="106" t="s">
        <v>2407</v>
      </c>
      <c r="G3406" s="106" t="s">
        <v>697</v>
      </c>
      <c r="H3406" s="106" t="s">
        <v>2438</v>
      </c>
      <c r="I3406" s="106">
        <v>16</v>
      </c>
      <c r="J3406" s="106"/>
      <c r="K3406" s="106"/>
      <c r="L3406" s="106" t="s">
        <v>706</v>
      </c>
      <c r="M3406" s="106" t="s">
        <v>3522</v>
      </c>
      <c r="N3406" s="106">
        <v>0.42</v>
      </c>
      <c r="O3406" s="106">
        <v>1.4</v>
      </c>
      <c r="P3406" s="106" t="s">
        <v>2511</v>
      </c>
      <c r="Q3406" s="107" t="s">
        <v>4190</v>
      </c>
      <c r="R3406" s="107" t="s">
        <v>127</v>
      </c>
    </row>
    <row r="3407" spans="2:18" ht="20.100000000000001" customHeight="1" x14ac:dyDescent="0.4">
      <c r="B3407" s="105" t="str">
        <f t="shared" si="157"/>
        <v/>
      </c>
      <c r="C3407" s="105" t="str">
        <f t="shared" si="158"/>
        <v/>
      </c>
      <c r="D3407" s="105" t="str">
        <f t="shared" si="159"/>
        <v/>
      </c>
      <c r="E3407" s="106" t="s">
        <v>2406</v>
      </c>
      <c r="F3407" s="106" t="s">
        <v>2407</v>
      </c>
      <c r="G3407" s="106" t="s">
        <v>697</v>
      </c>
      <c r="H3407" s="106" t="s">
        <v>2438</v>
      </c>
      <c r="I3407" s="106">
        <v>15</v>
      </c>
      <c r="J3407" s="106"/>
      <c r="K3407" s="106"/>
      <c r="L3407" s="106" t="s">
        <v>698</v>
      </c>
      <c r="M3407" s="106" t="s">
        <v>3522</v>
      </c>
      <c r="N3407" s="106">
        <v>0.42</v>
      </c>
      <c r="O3407" s="106">
        <v>1.4</v>
      </c>
      <c r="P3407" s="106" t="s">
        <v>2511</v>
      </c>
      <c r="Q3407" s="107" t="s">
        <v>4191</v>
      </c>
      <c r="R3407" s="107" t="s">
        <v>127</v>
      </c>
    </row>
    <row r="3408" spans="2:18" ht="20.100000000000001" customHeight="1" x14ac:dyDescent="0.4">
      <c r="B3408" s="105" t="str">
        <f t="shared" si="157"/>
        <v/>
      </c>
      <c r="C3408" s="105" t="str">
        <f t="shared" si="158"/>
        <v/>
      </c>
      <c r="D3408" s="105" t="str">
        <f t="shared" si="159"/>
        <v/>
      </c>
      <c r="E3408" s="106" t="s">
        <v>2406</v>
      </c>
      <c r="F3408" s="106" t="s">
        <v>2407</v>
      </c>
      <c r="G3408" s="106" t="s">
        <v>697</v>
      </c>
      <c r="H3408" s="106" t="s">
        <v>2438</v>
      </c>
      <c r="I3408" s="106">
        <v>14</v>
      </c>
      <c r="J3408" s="106"/>
      <c r="K3408" s="106"/>
      <c r="L3408" s="106" t="s">
        <v>717</v>
      </c>
      <c r="M3408" s="106" t="s">
        <v>3522</v>
      </c>
      <c r="N3408" s="106">
        <v>0.42</v>
      </c>
      <c r="O3408" s="106">
        <v>1.4</v>
      </c>
      <c r="P3408" s="106" t="s">
        <v>2511</v>
      </c>
      <c r="Q3408" s="107" t="s">
        <v>4192</v>
      </c>
      <c r="R3408" s="107" t="s">
        <v>127</v>
      </c>
    </row>
    <row r="3409" spans="2:18" ht="20.100000000000001" customHeight="1" x14ac:dyDescent="0.4">
      <c r="B3409" s="105" t="str">
        <f t="shared" ref="B3409:B3472" si="160">IF(OR($C$11="",$C$12=""),"",IFERROR(IF(AND($U$23&lt;&gt;R3409,$V$23&lt;&gt;R3409),"－",IF(AND(COUNTIF($C$11,"*樹脂スペーサー*")&gt;0,OR(M3409="空気",F3409="一般",F3409="一般ＰＧ")),"－",IF(AND($W$26&gt;0,$W$26&gt;=O3409),$U$26,IF(AND($W$27&gt;0,$W$27&gt;=O3409),$U$27,IF(AND($W$28&gt;0,$W$28&gt;=O3409),$U$28,IF(AND($W$29&gt;0,$W$29&gt;=O3409),$U$29,IF(AND($W$30&gt;0,$W$30&gt;=O3409),$U$30,IF(AND($W$31&gt;0,$W$31&gt;=O3409),$U$31,IF(AND($W$32&gt;0,$W$32&gt;=O3409),$U$32,"－"))))))))),"－"))</f>
        <v/>
      </c>
      <c r="C3409" s="105" t="str">
        <f t="shared" ref="C3409:C3472" si="161">IF(B3409="","",IF(B3409&lt;&gt;"－",VLOOKUP(B3409,$U$26:$V$32,2,FALSE),"－"))</f>
        <v/>
      </c>
      <c r="D3409" s="105" t="str">
        <f t="shared" ref="D3409:D3472" si="162">IF($H$10="","",IF($V$39&lt;&gt;"断熱等","－",IF(AND(COUNTIF($V$35,"*樹脂スペーサー*")&gt;0,OR(M3409="空気",F3409="一般",F3409="一般ＰＧ")),"－",IF(AND($V$36&lt;&gt;R3409,$W$36&lt;&gt;R3409),"－",IF(MID($H$10,10,1)="Z",IF(N3409&lt;=0.65,"○","－"),IF($V$37&gt;=O3409,"○","－"))))))</f>
        <v/>
      </c>
      <c r="E3409" s="106" t="s">
        <v>2406</v>
      </c>
      <c r="F3409" s="106" t="s">
        <v>2407</v>
      </c>
      <c r="G3409" s="106" t="s">
        <v>710</v>
      </c>
      <c r="H3409" s="106" t="s">
        <v>2443</v>
      </c>
      <c r="I3409" s="106">
        <v>16</v>
      </c>
      <c r="J3409" s="106"/>
      <c r="K3409" s="106"/>
      <c r="L3409" s="106" t="s">
        <v>706</v>
      </c>
      <c r="M3409" s="106" t="s">
        <v>3522</v>
      </c>
      <c r="N3409" s="106">
        <v>0.42</v>
      </c>
      <c r="O3409" s="106">
        <v>1.4</v>
      </c>
      <c r="P3409" s="106" t="s">
        <v>2511</v>
      </c>
      <c r="Q3409" s="107" t="s">
        <v>4193</v>
      </c>
      <c r="R3409" s="107" t="s">
        <v>127</v>
      </c>
    </row>
    <row r="3410" spans="2:18" ht="20.100000000000001" customHeight="1" x14ac:dyDescent="0.4">
      <c r="B3410" s="105" t="str">
        <f t="shared" si="160"/>
        <v/>
      </c>
      <c r="C3410" s="105" t="str">
        <f t="shared" si="161"/>
        <v/>
      </c>
      <c r="D3410" s="105" t="str">
        <f t="shared" si="162"/>
        <v/>
      </c>
      <c r="E3410" s="106" t="s">
        <v>2406</v>
      </c>
      <c r="F3410" s="106" t="s">
        <v>2407</v>
      </c>
      <c r="G3410" s="106" t="s">
        <v>710</v>
      </c>
      <c r="H3410" s="106" t="s">
        <v>2443</v>
      </c>
      <c r="I3410" s="106">
        <v>15</v>
      </c>
      <c r="J3410" s="106"/>
      <c r="K3410" s="106"/>
      <c r="L3410" s="106" t="s">
        <v>698</v>
      </c>
      <c r="M3410" s="106" t="s">
        <v>3522</v>
      </c>
      <c r="N3410" s="106">
        <v>0.42</v>
      </c>
      <c r="O3410" s="106">
        <v>1.4</v>
      </c>
      <c r="P3410" s="106" t="s">
        <v>2511</v>
      </c>
      <c r="Q3410" s="107" t="s">
        <v>4194</v>
      </c>
      <c r="R3410" s="107" t="s">
        <v>127</v>
      </c>
    </row>
    <row r="3411" spans="2:18" ht="20.100000000000001" customHeight="1" x14ac:dyDescent="0.4">
      <c r="B3411" s="105" t="str">
        <f t="shared" si="160"/>
        <v/>
      </c>
      <c r="C3411" s="105" t="str">
        <f t="shared" si="161"/>
        <v/>
      </c>
      <c r="D3411" s="105" t="str">
        <f t="shared" si="162"/>
        <v/>
      </c>
      <c r="E3411" s="106" t="s">
        <v>2406</v>
      </c>
      <c r="F3411" s="106" t="s">
        <v>2407</v>
      </c>
      <c r="G3411" s="106" t="s">
        <v>710</v>
      </c>
      <c r="H3411" s="106" t="s">
        <v>2443</v>
      </c>
      <c r="I3411" s="106">
        <v>14</v>
      </c>
      <c r="J3411" s="106"/>
      <c r="K3411" s="106"/>
      <c r="L3411" s="106" t="s">
        <v>717</v>
      </c>
      <c r="M3411" s="106" t="s">
        <v>3522</v>
      </c>
      <c r="N3411" s="106">
        <v>0.42</v>
      </c>
      <c r="O3411" s="106">
        <v>1.4</v>
      </c>
      <c r="P3411" s="106" t="s">
        <v>2511</v>
      </c>
      <c r="Q3411" s="107" t="s">
        <v>4195</v>
      </c>
      <c r="R3411" s="107" t="s">
        <v>127</v>
      </c>
    </row>
    <row r="3412" spans="2:18" ht="20.100000000000001" customHeight="1" x14ac:dyDescent="0.4">
      <c r="B3412" s="105" t="str">
        <f t="shared" si="160"/>
        <v/>
      </c>
      <c r="C3412" s="105" t="str">
        <f t="shared" si="161"/>
        <v/>
      </c>
      <c r="D3412" s="105" t="str">
        <f t="shared" si="162"/>
        <v/>
      </c>
      <c r="E3412" s="106" t="s">
        <v>2406</v>
      </c>
      <c r="F3412" s="106" t="s">
        <v>2407</v>
      </c>
      <c r="G3412" s="106" t="s">
        <v>2747</v>
      </c>
      <c r="H3412" s="106" t="s">
        <v>2748</v>
      </c>
      <c r="I3412" s="106">
        <v>16</v>
      </c>
      <c r="J3412" s="106"/>
      <c r="K3412" s="106"/>
      <c r="L3412" s="106" t="s">
        <v>706</v>
      </c>
      <c r="M3412" s="106" t="s">
        <v>3522</v>
      </c>
      <c r="N3412" s="106">
        <v>0.45</v>
      </c>
      <c r="O3412" s="106">
        <v>1.4</v>
      </c>
      <c r="P3412" s="106" t="s">
        <v>2511</v>
      </c>
      <c r="Q3412" s="107" t="s">
        <v>4196</v>
      </c>
      <c r="R3412" s="107" t="s">
        <v>127</v>
      </c>
    </row>
    <row r="3413" spans="2:18" ht="20.100000000000001" customHeight="1" x14ac:dyDescent="0.4">
      <c r="B3413" s="105" t="str">
        <f t="shared" si="160"/>
        <v/>
      </c>
      <c r="C3413" s="105" t="str">
        <f t="shared" si="161"/>
        <v/>
      </c>
      <c r="D3413" s="105" t="str">
        <f t="shared" si="162"/>
        <v/>
      </c>
      <c r="E3413" s="106" t="s">
        <v>2406</v>
      </c>
      <c r="F3413" s="106" t="s">
        <v>2407</v>
      </c>
      <c r="G3413" s="106" t="s">
        <v>697</v>
      </c>
      <c r="H3413" s="106" t="s">
        <v>2438</v>
      </c>
      <c r="I3413" s="106">
        <v>16</v>
      </c>
      <c r="J3413" s="106"/>
      <c r="K3413" s="106"/>
      <c r="L3413" s="106" t="s">
        <v>706</v>
      </c>
      <c r="M3413" s="106" t="s">
        <v>3522</v>
      </c>
      <c r="N3413" s="106">
        <v>0.42</v>
      </c>
      <c r="O3413" s="106">
        <v>1.4</v>
      </c>
      <c r="P3413" s="106" t="s">
        <v>714</v>
      </c>
      <c r="Q3413" s="107" t="s">
        <v>4197</v>
      </c>
      <c r="R3413" s="107" t="s">
        <v>306</v>
      </c>
    </row>
    <row r="3414" spans="2:18" ht="20.100000000000001" customHeight="1" x14ac:dyDescent="0.4">
      <c r="B3414" s="105" t="str">
        <f t="shared" si="160"/>
        <v/>
      </c>
      <c r="C3414" s="105" t="str">
        <f t="shared" si="161"/>
        <v/>
      </c>
      <c r="D3414" s="105" t="str">
        <f t="shared" si="162"/>
        <v/>
      </c>
      <c r="E3414" s="106" t="s">
        <v>2406</v>
      </c>
      <c r="F3414" s="106" t="s">
        <v>2407</v>
      </c>
      <c r="G3414" s="106" t="s">
        <v>697</v>
      </c>
      <c r="H3414" s="106" t="s">
        <v>2438</v>
      </c>
      <c r="I3414" s="106">
        <v>14</v>
      </c>
      <c r="J3414" s="106"/>
      <c r="K3414" s="106"/>
      <c r="L3414" s="106" t="s">
        <v>717</v>
      </c>
      <c r="M3414" s="106" t="s">
        <v>3522</v>
      </c>
      <c r="N3414" s="106">
        <v>0.42</v>
      </c>
      <c r="O3414" s="106">
        <v>1.4</v>
      </c>
      <c r="P3414" s="106" t="s">
        <v>714</v>
      </c>
      <c r="Q3414" s="107" t="s">
        <v>4198</v>
      </c>
      <c r="R3414" s="107" t="s">
        <v>306</v>
      </c>
    </row>
    <row r="3415" spans="2:18" ht="20.100000000000001" customHeight="1" x14ac:dyDescent="0.4">
      <c r="B3415" s="105" t="str">
        <f t="shared" si="160"/>
        <v/>
      </c>
      <c r="C3415" s="105" t="str">
        <f t="shared" si="161"/>
        <v/>
      </c>
      <c r="D3415" s="105" t="str">
        <f t="shared" si="162"/>
        <v/>
      </c>
      <c r="E3415" s="106" t="s">
        <v>2406</v>
      </c>
      <c r="F3415" s="106" t="s">
        <v>2407</v>
      </c>
      <c r="G3415" s="106" t="s">
        <v>710</v>
      </c>
      <c r="H3415" s="106" t="s">
        <v>2443</v>
      </c>
      <c r="I3415" s="106">
        <v>16</v>
      </c>
      <c r="J3415" s="106"/>
      <c r="K3415" s="106"/>
      <c r="L3415" s="106" t="s">
        <v>706</v>
      </c>
      <c r="M3415" s="106" t="s">
        <v>3522</v>
      </c>
      <c r="N3415" s="106">
        <v>0.42</v>
      </c>
      <c r="O3415" s="106">
        <v>1.4</v>
      </c>
      <c r="P3415" s="106" t="s">
        <v>714</v>
      </c>
      <c r="Q3415" s="107" t="s">
        <v>4199</v>
      </c>
      <c r="R3415" s="107" t="s">
        <v>306</v>
      </c>
    </row>
    <row r="3416" spans="2:18" ht="20.100000000000001" customHeight="1" x14ac:dyDescent="0.4">
      <c r="B3416" s="105" t="str">
        <f t="shared" si="160"/>
        <v/>
      </c>
      <c r="C3416" s="105" t="str">
        <f t="shared" si="161"/>
        <v/>
      </c>
      <c r="D3416" s="105" t="str">
        <f t="shared" si="162"/>
        <v/>
      </c>
      <c r="E3416" s="106" t="s">
        <v>2406</v>
      </c>
      <c r="F3416" s="106" t="s">
        <v>2407</v>
      </c>
      <c r="G3416" s="106" t="s">
        <v>710</v>
      </c>
      <c r="H3416" s="106" t="s">
        <v>2443</v>
      </c>
      <c r="I3416" s="106">
        <v>14</v>
      </c>
      <c r="J3416" s="106"/>
      <c r="K3416" s="106"/>
      <c r="L3416" s="106" t="s">
        <v>717</v>
      </c>
      <c r="M3416" s="106" t="s">
        <v>3522</v>
      </c>
      <c r="N3416" s="106">
        <v>0.42</v>
      </c>
      <c r="O3416" s="106">
        <v>1.4</v>
      </c>
      <c r="P3416" s="106" t="s">
        <v>714</v>
      </c>
      <c r="Q3416" s="107" t="s">
        <v>4200</v>
      </c>
      <c r="R3416" s="107" t="s">
        <v>306</v>
      </c>
    </row>
    <row r="3417" spans="2:18" ht="20.100000000000001" customHeight="1" x14ac:dyDescent="0.4">
      <c r="B3417" s="105" t="str">
        <f t="shared" si="160"/>
        <v/>
      </c>
      <c r="C3417" s="105" t="str">
        <f t="shared" si="161"/>
        <v/>
      </c>
      <c r="D3417" s="105" t="str">
        <f t="shared" si="162"/>
        <v/>
      </c>
      <c r="E3417" s="106" t="s">
        <v>2406</v>
      </c>
      <c r="F3417" s="106" t="s">
        <v>2829</v>
      </c>
      <c r="G3417" s="106" t="s">
        <v>697</v>
      </c>
      <c r="H3417" s="106" t="s">
        <v>2438</v>
      </c>
      <c r="I3417" s="106">
        <v>11</v>
      </c>
      <c r="J3417" s="106"/>
      <c r="K3417" s="106"/>
      <c r="L3417" s="106" t="s">
        <v>733</v>
      </c>
      <c r="M3417" s="106" t="s">
        <v>924</v>
      </c>
      <c r="N3417" s="106">
        <v>0.52</v>
      </c>
      <c r="O3417" s="106">
        <v>1.4</v>
      </c>
      <c r="P3417" s="106" t="s">
        <v>714</v>
      </c>
      <c r="Q3417" s="107" t="s">
        <v>4201</v>
      </c>
      <c r="R3417" s="107" t="s">
        <v>29</v>
      </c>
    </row>
    <row r="3418" spans="2:18" ht="20.100000000000001" customHeight="1" x14ac:dyDescent="0.4">
      <c r="B3418" s="105" t="str">
        <f t="shared" si="160"/>
        <v/>
      </c>
      <c r="C3418" s="105" t="str">
        <f t="shared" si="161"/>
        <v/>
      </c>
      <c r="D3418" s="105" t="str">
        <f t="shared" si="162"/>
        <v/>
      </c>
      <c r="E3418" s="106" t="s">
        <v>2406</v>
      </c>
      <c r="F3418" s="106" t="s">
        <v>2829</v>
      </c>
      <c r="G3418" s="106" t="s">
        <v>710</v>
      </c>
      <c r="H3418" s="106" t="s">
        <v>2443</v>
      </c>
      <c r="I3418" s="106">
        <v>11</v>
      </c>
      <c r="J3418" s="106"/>
      <c r="K3418" s="106"/>
      <c r="L3418" s="106" t="s">
        <v>733</v>
      </c>
      <c r="M3418" s="106" t="s">
        <v>924</v>
      </c>
      <c r="N3418" s="106">
        <v>0.52</v>
      </c>
      <c r="O3418" s="106">
        <v>1.4</v>
      </c>
      <c r="P3418" s="106" t="s">
        <v>714</v>
      </c>
      <c r="Q3418" s="107" t="s">
        <v>4202</v>
      </c>
      <c r="R3418" s="107" t="s">
        <v>29</v>
      </c>
    </row>
    <row r="3419" spans="2:18" ht="20.100000000000001" customHeight="1" x14ac:dyDescent="0.4">
      <c r="B3419" s="105" t="str">
        <f t="shared" si="160"/>
        <v/>
      </c>
      <c r="C3419" s="105" t="str">
        <f t="shared" si="161"/>
        <v/>
      </c>
      <c r="D3419" s="105" t="str">
        <f t="shared" si="162"/>
        <v/>
      </c>
      <c r="E3419" s="106" t="s">
        <v>2406</v>
      </c>
      <c r="F3419" s="106" t="s">
        <v>2407</v>
      </c>
      <c r="G3419" s="106" t="s">
        <v>697</v>
      </c>
      <c r="H3419" s="106" t="s">
        <v>2438</v>
      </c>
      <c r="I3419" s="106">
        <v>10</v>
      </c>
      <c r="J3419" s="106"/>
      <c r="K3419" s="106"/>
      <c r="L3419" s="106" t="s">
        <v>717</v>
      </c>
      <c r="M3419" s="106" t="s">
        <v>924</v>
      </c>
      <c r="N3419" s="106">
        <v>0.42</v>
      </c>
      <c r="O3419" s="106">
        <v>1.4</v>
      </c>
      <c r="P3419" s="106" t="s">
        <v>714</v>
      </c>
      <c r="Q3419" s="107" t="s">
        <v>4203</v>
      </c>
      <c r="R3419" s="107" t="s">
        <v>29</v>
      </c>
    </row>
    <row r="3420" spans="2:18" ht="20.100000000000001" customHeight="1" x14ac:dyDescent="0.4">
      <c r="B3420" s="105" t="str">
        <f t="shared" si="160"/>
        <v/>
      </c>
      <c r="C3420" s="105" t="str">
        <f t="shared" si="161"/>
        <v/>
      </c>
      <c r="D3420" s="105" t="str">
        <f t="shared" si="162"/>
        <v/>
      </c>
      <c r="E3420" s="106" t="s">
        <v>2406</v>
      </c>
      <c r="F3420" s="106" t="s">
        <v>2407</v>
      </c>
      <c r="G3420" s="106" t="s">
        <v>710</v>
      </c>
      <c r="H3420" s="106" t="s">
        <v>2443</v>
      </c>
      <c r="I3420" s="106">
        <v>10</v>
      </c>
      <c r="J3420" s="106"/>
      <c r="K3420" s="106"/>
      <c r="L3420" s="106" t="s">
        <v>717</v>
      </c>
      <c r="M3420" s="106" t="s">
        <v>924</v>
      </c>
      <c r="N3420" s="106">
        <v>0.42</v>
      </c>
      <c r="O3420" s="106">
        <v>1.4</v>
      </c>
      <c r="P3420" s="106" t="s">
        <v>714</v>
      </c>
      <c r="Q3420" s="107" t="s">
        <v>4204</v>
      </c>
      <c r="R3420" s="107" t="s">
        <v>29</v>
      </c>
    </row>
    <row r="3421" spans="2:18" ht="20.100000000000001" customHeight="1" x14ac:dyDescent="0.4">
      <c r="B3421" s="105" t="str">
        <f t="shared" si="160"/>
        <v/>
      </c>
      <c r="C3421" s="105" t="str">
        <f t="shared" si="161"/>
        <v/>
      </c>
      <c r="D3421" s="105" t="str">
        <f t="shared" si="162"/>
        <v/>
      </c>
      <c r="E3421" s="106" t="s">
        <v>2406</v>
      </c>
      <c r="F3421" s="106" t="s">
        <v>2829</v>
      </c>
      <c r="G3421" s="106" t="s">
        <v>2747</v>
      </c>
      <c r="H3421" s="106" t="s">
        <v>3493</v>
      </c>
      <c r="I3421" s="106">
        <v>11</v>
      </c>
      <c r="J3421" s="106"/>
      <c r="K3421" s="106"/>
      <c r="L3421" s="106" t="s">
        <v>733</v>
      </c>
      <c r="M3421" s="106" t="s">
        <v>924</v>
      </c>
      <c r="N3421" s="106">
        <v>0.56999999999999995</v>
      </c>
      <c r="O3421" s="106">
        <v>1.4</v>
      </c>
      <c r="P3421" s="106" t="s">
        <v>2499</v>
      </c>
      <c r="Q3421" s="107" t="s">
        <v>4205</v>
      </c>
      <c r="R3421" s="107" t="s">
        <v>142</v>
      </c>
    </row>
    <row r="3422" spans="2:18" ht="20.100000000000001" customHeight="1" x14ac:dyDescent="0.4">
      <c r="B3422" s="105" t="str">
        <f t="shared" si="160"/>
        <v/>
      </c>
      <c r="C3422" s="105" t="str">
        <f t="shared" si="161"/>
        <v/>
      </c>
      <c r="D3422" s="105" t="str">
        <f t="shared" si="162"/>
        <v/>
      </c>
      <c r="E3422" s="106" t="s">
        <v>2406</v>
      </c>
      <c r="F3422" s="106" t="s">
        <v>2407</v>
      </c>
      <c r="G3422" s="106" t="s">
        <v>2747</v>
      </c>
      <c r="H3422" s="106" t="s">
        <v>3493</v>
      </c>
      <c r="I3422" s="106">
        <v>10</v>
      </c>
      <c r="J3422" s="106"/>
      <c r="K3422" s="106"/>
      <c r="L3422" s="106" t="s">
        <v>717</v>
      </c>
      <c r="M3422" s="106" t="s">
        <v>924</v>
      </c>
      <c r="N3422" s="106">
        <v>0.45</v>
      </c>
      <c r="O3422" s="106">
        <v>1.4</v>
      </c>
      <c r="P3422" s="106" t="s">
        <v>2499</v>
      </c>
      <c r="Q3422" s="107" t="s">
        <v>4206</v>
      </c>
      <c r="R3422" s="107" t="s">
        <v>142</v>
      </c>
    </row>
    <row r="3423" spans="2:18" ht="20.100000000000001" customHeight="1" x14ac:dyDescent="0.4">
      <c r="B3423" s="105" t="str">
        <f t="shared" si="160"/>
        <v/>
      </c>
      <c r="C3423" s="105" t="str">
        <f t="shared" si="161"/>
        <v/>
      </c>
      <c r="D3423" s="105" t="str">
        <f t="shared" si="162"/>
        <v/>
      </c>
      <c r="E3423" s="106" t="s">
        <v>2406</v>
      </c>
      <c r="F3423" s="106" t="s">
        <v>2829</v>
      </c>
      <c r="G3423" s="106" t="s">
        <v>697</v>
      </c>
      <c r="H3423" s="106" t="s">
        <v>2438</v>
      </c>
      <c r="I3423" s="106">
        <v>11</v>
      </c>
      <c r="J3423" s="106"/>
      <c r="K3423" s="106"/>
      <c r="L3423" s="106" t="s">
        <v>733</v>
      </c>
      <c r="M3423" s="106" t="s">
        <v>924</v>
      </c>
      <c r="N3423" s="106">
        <v>0.52</v>
      </c>
      <c r="O3423" s="106">
        <v>1.4</v>
      </c>
      <c r="P3423" s="106" t="s">
        <v>2499</v>
      </c>
      <c r="Q3423" s="107" t="s">
        <v>4207</v>
      </c>
      <c r="R3423" s="107" t="s">
        <v>133</v>
      </c>
    </row>
    <row r="3424" spans="2:18" ht="20.100000000000001" customHeight="1" x14ac:dyDescent="0.4">
      <c r="B3424" s="105" t="str">
        <f t="shared" si="160"/>
        <v/>
      </c>
      <c r="C3424" s="105" t="str">
        <f t="shared" si="161"/>
        <v/>
      </c>
      <c r="D3424" s="105" t="str">
        <f t="shared" si="162"/>
        <v/>
      </c>
      <c r="E3424" s="106" t="s">
        <v>2406</v>
      </c>
      <c r="F3424" s="106" t="s">
        <v>2829</v>
      </c>
      <c r="G3424" s="106" t="s">
        <v>710</v>
      </c>
      <c r="H3424" s="106" t="s">
        <v>2443</v>
      </c>
      <c r="I3424" s="106">
        <v>11</v>
      </c>
      <c r="J3424" s="106"/>
      <c r="K3424" s="106"/>
      <c r="L3424" s="106" t="s">
        <v>733</v>
      </c>
      <c r="M3424" s="106" t="s">
        <v>924</v>
      </c>
      <c r="N3424" s="106">
        <v>0.52</v>
      </c>
      <c r="O3424" s="106">
        <v>1.4</v>
      </c>
      <c r="P3424" s="106" t="s">
        <v>2499</v>
      </c>
      <c r="Q3424" s="107" t="s">
        <v>4208</v>
      </c>
      <c r="R3424" s="107" t="s">
        <v>133</v>
      </c>
    </row>
    <row r="3425" spans="2:18" ht="20.100000000000001" customHeight="1" x14ac:dyDescent="0.4">
      <c r="B3425" s="105" t="str">
        <f t="shared" si="160"/>
        <v/>
      </c>
      <c r="C3425" s="105" t="str">
        <f t="shared" si="161"/>
        <v/>
      </c>
      <c r="D3425" s="105" t="str">
        <f t="shared" si="162"/>
        <v/>
      </c>
      <c r="E3425" s="106" t="s">
        <v>2406</v>
      </c>
      <c r="F3425" s="106" t="s">
        <v>2407</v>
      </c>
      <c r="G3425" s="106" t="s">
        <v>697</v>
      </c>
      <c r="H3425" s="106" t="s">
        <v>2438</v>
      </c>
      <c r="I3425" s="106">
        <v>10</v>
      </c>
      <c r="J3425" s="106"/>
      <c r="K3425" s="106"/>
      <c r="L3425" s="106" t="s">
        <v>717</v>
      </c>
      <c r="M3425" s="106" t="s">
        <v>924</v>
      </c>
      <c r="N3425" s="106">
        <v>0.42</v>
      </c>
      <c r="O3425" s="106">
        <v>1.4</v>
      </c>
      <c r="P3425" s="106" t="s">
        <v>2499</v>
      </c>
      <c r="Q3425" s="107" t="s">
        <v>4209</v>
      </c>
      <c r="R3425" s="107" t="s">
        <v>133</v>
      </c>
    </row>
    <row r="3426" spans="2:18" ht="20.100000000000001" customHeight="1" x14ac:dyDescent="0.4">
      <c r="B3426" s="105" t="str">
        <f t="shared" si="160"/>
        <v/>
      </c>
      <c r="C3426" s="105" t="str">
        <f t="shared" si="161"/>
        <v/>
      </c>
      <c r="D3426" s="105" t="str">
        <f t="shared" si="162"/>
        <v/>
      </c>
      <c r="E3426" s="106" t="s">
        <v>2406</v>
      </c>
      <c r="F3426" s="106" t="s">
        <v>2407</v>
      </c>
      <c r="G3426" s="106" t="s">
        <v>710</v>
      </c>
      <c r="H3426" s="106" t="s">
        <v>2443</v>
      </c>
      <c r="I3426" s="106">
        <v>10</v>
      </c>
      <c r="J3426" s="106"/>
      <c r="K3426" s="106"/>
      <c r="L3426" s="106" t="s">
        <v>717</v>
      </c>
      <c r="M3426" s="106" t="s">
        <v>924</v>
      </c>
      <c r="N3426" s="106">
        <v>0.42</v>
      </c>
      <c r="O3426" s="106">
        <v>1.4</v>
      </c>
      <c r="P3426" s="106" t="s">
        <v>2499</v>
      </c>
      <c r="Q3426" s="107" t="s">
        <v>4210</v>
      </c>
      <c r="R3426" s="107" t="s">
        <v>133</v>
      </c>
    </row>
    <row r="3427" spans="2:18" ht="20.100000000000001" customHeight="1" x14ac:dyDescent="0.4">
      <c r="B3427" s="105" t="str">
        <f t="shared" si="160"/>
        <v/>
      </c>
      <c r="C3427" s="105" t="str">
        <f t="shared" si="161"/>
        <v/>
      </c>
      <c r="D3427" s="105" t="str">
        <f t="shared" si="162"/>
        <v/>
      </c>
      <c r="E3427" s="106" t="s">
        <v>695</v>
      </c>
      <c r="F3427" s="106" t="s">
        <v>1841</v>
      </c>
      <c r="G3427" s="106" t="s">
        <v>721</v>
      </c>
      <c r="H3427" s="106" t="s">
        <v>1027</v>
      </c>
      <c r="I3427" s="106">
        <v>6</v>
      </c>
      <c r="J3427" s="106" t="s">
        <v>722</v>
      </c>
      <c r="K3427" s="106">
        <v>6</v>
      </c>
      <c r="L3427" s="106" t="s">
        <v>765</v>
      </c>
      <c r="M3427" s="106" t="s">
        <v>924</v>
      </c>
      <c r="N3427" s="106">
        <v>0.52</v>
      </c>
      <c r="O3427" s="106">
        <v>1.5</v>
      </c>
      <c r="P3427" s="106" t="s">
        <v>714</v>
      </c>
      <c r="Q3427" s="107" t="s">
        <v>4211</v>
      </c>
      <c r="R3427" s="107" t="s">
        <v>522</v>
      </c>
    </row>
    <row r="3428" spans="2:18" ht="20.100000000000001" customHeight="1" x14ac:dyDescent="0.4">
      <c r="B3428" s="105" t="str">
        <f t="shared" si="160"/>
        <v/>
      </c>
      <c r="C3428" s="105" t="str">
        <f t="shared" si="161"/>
        <v/>
      </c>
      <c r="D3428" s="105" t="str">
        <f t="shared" si="162"/>
        <v/>
      </c>
      <c r="E3428" s="106" t="s">
        <v>695</v>
      </c>
      <c r="F3428" s="106" t="s">
        <v>1841</v>
      </c>
      <c r="G3428" s="106" t="s">
        <v>773</v>
      </c>
      <c r="H3428" s="106" t="s">
        <v>1817</v>
      </c>
      <c r="I3428" s="106">
        <v>6</v>
      </c>
      <c r="J3428" s="106" t="s">
        <v>774</v>
      </c>
      <c r="K3428" s="106">
        <v>6</v>
      </c>
      <c r="L3428" s="106" t="s">
        <v>733</v>
      </c>
      <c r="M3428" s="106" t="s">
        <v>924</v>
      </c>
      <c r="N3428" s="106">
        <v>0.53</v>
      </c>
      <c r="O3428" s="106">
        <v>1.5</v>
      </c>
      <c r="P3428" s="106" t="s">
        <v>714</v>
      </c>
      <c r="Q3428" s="107" t="s">
        <v>4212</v>
      </c>
      <c r="R3428" s="107" t="s">
        <v>522</v>
      </c>
    </row>
    <row r="3429" spans="2:18" ht="20.100000000000001" customHeight="1" x14ac:dyDescent="0.4">
      <c r="B3429" s="105" t="str">
        <f t="shared" si="160"/>
        <v/>
      </c>
      <c r="C3429" s="105" t="str">
        <f t="shared" si="161"/>
        <v/>
      </c>
      <c r="D3429" s="105" t="str">
        <f t="shared" si="162"/>
        <v/>
      </c>
      <c r="E3429" s="106" t="s">
        <v>695</v>
      </c>
      <c r="F3429" s="106" t="s">
        <v>1841</v>
      </c>
      <c r="G3429" s="106" t="s">
        <v>778</v>
      </c>
      <c r="H3429" s="106" t="s">
        <v>1817</v>
      </c>
      <c r="I3429" s="106">
        <v>6</v>
      </c>
      <c r="J3429" s="106" t="s">
        <v>779</v>
      </c>
      <c r="K3429" s="106">
        <v>6</v>
      </c>
      <c r="L3429" s="106" t="s">
        <v>733</v>
      </c>
      <c r="M3429" s="106" t="s">
        <v>924</v>
      </c>
      <c r="N3429" s="106">
        <v>0.53</v>
      </c>
      <c r="O3429" s="106">
        <v>1.5</v>
      </c>
      <c r="P3429" s="106" t="s">
        <v>714</v>
      </c>
      <c r="Q3429" s="107" t="s">
        <v>4213</v>
      </c>
      <c r="R3429" s="107" t="s">
        <v>522</v>
      </c>
    </row>
    <row r="3430" spans="2:18" ht="20.100000000000001" customHeight="1" x14ac:dyDescent="0.4">
      <c r="B3430" s="105" t="str">
        <f t="shared" si="160"/>
        <v/>
      </c>
      <c r="C3430" s="105" t="str">
        <f t="shared" si="161"/>
        <v/>
      </c>
      <c r="D3430" s="105" t="str">
        <f t="shared" si="162"/>
        <v/>
      </c>
      <c r="E3430" s="106" t="s">
        <v>695</v>
      </c>
      <c r="F3430" s="106" t="s">
        <v>1841</v>
      </c>
      <c r="G3430" s="106" t="s">
        <v>782</v>
      </c>
      <c r="H3430" s="106" t="s">
        <v>1817</v>
      </c>
      <c r="I3430" s="106">
        <v>6</v>
      </c>
      <c r="J3430" s="106" t="s">
        <v>783</v>
      </c>
      <c r="K3430" s="106">
        <v>6</v>
      </c>
      <c r="L3430" s="106" t="s">
        <v>733</v>
      </c>
      <c r="M3430" s="106" t="s">
        <v>924</v>
      </c>
      <c r="N3430" s="106">
        <v>0.43</v>
      </c>
      <c r="O3430" s="106">
        <v>1.5</v>
      </c>
      <c r="P3430" s="106" t="s">
        <v>714</v>
      </c>
      <c r="Q3430" s="107" t="s">
        <v>4214</v>
      </c>
      <c r="R3430" s="107" t="s">
        <v>522</v>
      </c>
    </row>
    <row r="3431" spans="2:18" ht="20.100000000000001" customHeight="1" x14ac:dyDescent="0.4">
      <c r="B3431" s="105" t="str">
        <f t="shared" si="160"/>
        <v/>
      </c>
      <c r="C3431" s="105" t="str">
        <f t="shared" si="161"/>
        <v/>
      </c>
      <c r="D3431" s="105" t="str">
        <f t="shared" si="162"/>
        <v/>
      </c>
      <c r="E3431" s="106" t="s">
        <v>2406</v>
      </c>
      <c r="F3431" s="106" t="s">
        <v>2829</v>
      </c>
      <c r="G3431" s="106" t="s">
        <v>773</v>
      </c>
      <c r="H3431" s="106" t="s">
        <v>1266</v>
      </c>
      <c r="I3431" s="106">
        <v>14</v>
      </c>
      <c r="J3431" s="106"/>
      <c r="K3431" s="106"/>
      <c r="L3431" s="106" t="s">
        <v>765</v>
      </c>
      <c r="M3431" s="106" t="s">
        <v>3522</v>
      </c>
      <c r="N3431" s="106">
        <v>0.54</v>
      </c>
      <c r="O3431" s="106">
        <v>1.5</v>
      </c>
      <c r="P3431" s="106" t="s">
        <v>714</v>
      </c>
      <c r="Q3431" s="107" t="s">
        <v>4215</v>
      </c>
      <c r="R3431" s="107" t="s">
        <v>73</v>
      </c>
    </row>
    <row r="3432" spans="2:18" ht="20.100000000000001" customHeight="1" x14ac:dyDescent="0.4">
      <c r="B3432" s="105" t="str">
        <f t="shared" si="160"/>
        <v/>
      </c>
      <c r="C3432" s="105" t="str">
        <f t="shared" si="161"/>
        <v/>
      </c>
      <c r="D3432" s="105" t="str">
        <f t="shared" si="162"/>
        <v/>
      </c>
      <c r="E3432" s="106" t="s">
        <v>2406</v>
      </c>
      <c r="F3432" s="106" t="s">
        <v>2829</v>
      </c>
      <c r="G3432" s="106" t="s">
        <v>778</v>
      </c>
      <c r="H3432" s="106" t="s">
        <v>1269</v>
      </c>
      <c r="I3432" s="106">
        <v>14</v>
      </c>
      <c r="J3432" s="106"/>
      <c r="K3432" s="106"/>
      <c r="L3432" s="106" t="s">
        <v>765</v>
      </c>
      <c r="M3432" s="106" t="s">
        <v>3522</v>
      </c>
      <c r="N3432" s="106">
        <v>0.54</v>
      </c>
      <c r="O3432" s="106">
        <v>1.5</v>
      </c>
      <c r="P3432" s="106" t="s">
        <v>714</v>
      </c>
      <c r="Q3432" s="107" t="s">
        <v>4216</v>
      </c>
      <c r="R3432" s="107" t="s">
        <v>73</v>
      </c>
    </row>
    <row r="3433" spans="2:18" ht="20.100000000000001" customHeight="1" x14ac:dyDescent="0.4">
      <c r="B3433" s="105" t="str">
        <f t="shared" si="160"/>
        <v/>
      </c>
      <c r="C3433" s="105" t="str">
        <f t="shared" si="161"/>
        <v/>
      </c>
      <c r="D3433" s="105" t="str">
        <f t="shared" si="162"/>
        <v/>
      </c>
      <c r="E3433" s="106" t="s">
        <v>2406</v>
      </c>
      <c r="F3433" s="106" t="s">
        <v>2829</v>
      </c>
      <c r="G3433" s="106" t="s">
        <v>773</v>
      </c>
      <c r="H3433" s="106" t="s">
        <v>765</v>
      </c>
      <c r="I3433" s="106">
        <v>14</v>
      </c>
      <c r="J3433" s="106"/>
      <c r="K3433" s="106"/>
      <c r="L3433" s="106" t="s">
        <v>1266</v>
      </c>
      <c r="M3433" s="106" t="s">
        <v>3522</v>
      </c>
      <c r="N3433" s="106">
        <v>0.52</v>
      </c>
      <c r="O3433" s="106">
        <v>1.5</v>
      </c>
      <c r="P3433" s="106" t="s">
        <v>714</v>
      </c>
      <c r="Q3433" s="107" t="s">
        <v>4217</v>
      </c>
      <c r="R3433" s="107" t="s">
        <v>73</v>
      </c>
    </row>
    <row r="3434" spans="2:18" ht="20.100000000000001" customHeight="1" x14ac:dyDescent="0.4">
      <c r="B3434" s="105" t="str">
        <f t="shared" si="160"/>
        <v/>
      </c>
      <c r="C3434" s="105" t="str">
        <f t="shared" si="161"/>
        <v/>
      </c>
      <c r="D3434" s="105" t="str">
        <f t="shared" si="162"/>
        <v/>
      </c>
      <c r="E3434" s="106" t="s">
        <v>2406</v>
      </c>
      <c r="F3434" s="106" t="s">
        <v>2829</v>
      </c>
      <c r="G3434" s="106" t="s">
        <v>778</v>
      </c>
      <c r="H3434" s="106" t="s">
        <v>765</v>
      </c>
      <c r="I3434" s="106">
        <v>14</v>
      </c>
      <c r="J3434" s="106"/>
      <c r="K3434" s="106"/>
      <c r="L3434" s="106" t="s">
        <v>1269</v>
      </c>
      <c r="M3434" s="106" t="s">
        <v>3522</v>
      </c>
      <c r="N3434" s="106">
        <v>0.52</v>
      </c>
      <c r="O3434" s="106">
        <v>1.5</v>
      </c>
      <c r="P3434" s="106" t="s">
        <v>714</v>
      </c>
      <c r="Q3434" s="107" t="s">
        <v>4218</v>
      </c>
      <c r="R3434" s="107" t="s">
        <v>73</v>
      </c>
    </row>
    <row r="3435" spans="2:18" ht="20.100000000000001" customHeight="1" x14ac:dyDescent="0.4">
      <c r="B3435" s="105" t="str">
        <f t="shared" si="160"/>
        <v/>
      </c>
      <c r="C3435" s="105" t="str">
        <f t="shared" si="161"/>
        <v/>
      </c>
      <c r="D3435" s="105" t="str">
        <f t="shared" si="162"/>
        <v/>
      </c>
      <c r="E3435" s="106" t="s">
        <v>2406</v>
      </c>
      <c r="F3435" s="106" t="s">
        <v>2829</v>
      </c>
      <c r="G3435" s="106" t="s">
        <v>697</v>
      </c>
      <c r="H3435" s="106" t="s">
        <v>1817</v>
      </c>
      <c r="I3435" s="106">
        <v>14</v>
      </c>
      <c r="J3435" s="106"/>
      <c r="K3435" s="106"/>
      <c r="L3435" s="106" t="s">
        <v>733</v>
      </c>
      <c r="M3435" s="106" t="s">
        <v>3522</v>
      </c>
      <c r="N3435" s="106">
        <v>0.56999999999999995</v>
      </c>
      <c r="O3435" s="106">
        <v>1.5</v>
      </c>
      <c r="P3435" s="106" t="s">
        <v>2499</v>
      </c>
      <c r="Q3435" s="107" t="s">
        <v>4219</v>
      </c>
      <c r="R3435" s="107" t="s">
        <v>11</v>
      </c>
    </row>
    <row r="3436" spans="2:18" ht="20.100000000000001" customHeight="1" x14ac:dyDescent="0.4">
      <c r="B3436" s="105" t="str">
        <f t="shared" si="160"/>
        <v/>
      </c>
      <c r="C3436" s="105" t="str">
        <f t="shared" si="161"/>
        <v/>
      </c>
      <c r="D3436" s="105" t="str">
        <f t="shared" si="162"/>
        <v/>
      </c>
      <c r="E3436" s="106" t="s">
        <v>2406</v>
      </c>
      <c r="F3436" s="106" t="s">
        <v>2829</v>
      </c>
      <c r="G3436" s="106" t="s">
        <v>710</v>
      </c>
      <c r="H3436" s="106" t="s">
        <v>711</v>
      </c>
      <c r="I3436" s="106">
        <v>14</v>
      </c>
      <c r="J3436" s="106"/>
      <c r="K3436" s="106"/>
      <c r="L3436" s="106" t="s">
        <v>733</v>
      </c>
      <c r="M3436" s="106" t="s">
        <v>3522</v>
      </c>
      <c r="N3436" s="106">
        <v>0.56999999999999995</v>
      </c>
      <c r="O3436" s="106">
        <v>1.5</v>
      </c>
      <c r="P3436" s="106" t="s">
        <v>2499</v>
      </c>
      <c r="Q3436" s="107" t="s">
        <v>4220</v>
      </c>
      <c r="R3436" s="107" t="s">
        <v>11</v>
      </c>
    </row>
    <row r="3437" spans="2:18" ht="20.100000000000001" customHeight="1" x14ac:dyDescent="0.4">
      <c r="B3437" s="105" t="str">
        <f t="shared" si="160"/>
        <v/>
      </c>
      <c r="C3437" s="105" t="str">
        <f t="shared" si="161"/>
        <v/>
      </c>
      <c r="D3437" s="105" t="str">
        <f t="shared" si="162"/>
        <v/>
      </c>
      <c r="E3437" s="106" t="s">
        <v>2406</v>
      </c>
      <c r="F3437" s="106" t="s">
        <v>2829</v>
      </c>
      <c r="G3437" s="106" t="s">
        <v>721</v>
      </c>
      <c r="H3437" s="106" t="s">
        <v>722</v>
      </c>
      <c r="I3437" s="106">
        <v>14</v>
      </c>
      <c r="J3437" s="106"/>
      <c r="K3437" s="106"/>
      <c r="L3437" s="106" t="s">
        <v>729</v>
      </c>
      <c r="M3437" s="106" t="s">
        <v>3522</v>
      </c>
      <c r="N3437" s="106">
        <v>0.56999999999999995</v>
      </c>
      <c r="O3437" s="106">
        <v>1.5</v>
      </c>
      <c r="P3437" s="106" t="s">
        <v>2499</v>
      </c>
      <c r="Q3437" s="107" t="s">
        <v>4221</v>
      </c>
      <c r="R3437" s="107" t="s">
        <v>11</v>
      </c>
    </row>
    <row r="3438" spans="2:18" ht="20.100000000000001" customHeight="1" x14ac:dyDescent="0.4">
      <c r="B3438" s="105" t="str">
        <f t="shared" si="160"/>
        <v/>
      </c>
      <c r="C3438" s="105" t="str">
        <f t="shared" si="161"/>
        <v/>
      </c>
      <c r="D3438" s="105" t="str">
        <f t="shared" si="162"/>
        <v/>
      </c>
      <c r="E3438" s="106" t="s">
        <v>2406</v>
      </c>
      <c r="F3438" s="106" t="s">
        <v>2829</v>
      </c>
      <c r="G3438" s="106" t="s">
        <v>2477</v>
      </c>
      <c r="H3438" s="106" t="s">
        <v>733</v>
      </c>
      <c r="I3438" s="106">
        <v>14</v>
      </c>
      <c r="J3438" s="106"/>
      <c r="K3438" s="106"/>
      <c r="L3438" s="106" t="s">
        <v>2478</v>
      </c>
      <c r="M3438" s="106" t="s">
        <v>3522</v>
      </c>
      <c r="N3438" s="106">
        <v>0.53</v>
      </c>
      <c r="O3438" s="106">
        <v>1.5</v>
      </c>
      <c r="P3438" s="106" t="s">
        <v>2499</v>
      </c>
      <c r="Q3438" s="107" t="s">
        <v>4222</v>
      </c>
      <c r="R3438" s="107" t="s">
        <v>11</v>
      </c>
    </row>
    <row r="3439" spans="2:18" ht="20.100000000000001" customHeight="1" x14ac:dyDescent="0.4">
      <c r="B3439" s="105" t="str">
        <f t="shared" si="160"/>
        <v/>
      </c>
      <c r="C3439" s="105" t="str">
        <f t="shared" si="161"/>
        <v/>
      </c>
      <c r="D3439" s="105" t="str">
        <f t="shared" si="162"/>
        <v/>
      </c>
      <c r="E3439" s="106" t="s">
        <v>2406</v>
      </c>
      <c r="F3439" s="106" t="s">
        <v>2829</v>
      </c>
      <c r="G3439" s="106" t="s">
        <v>2482</v>
      </c>
      <c r="H3439" s="106" t="s">
        <v>733</v>
      </c>
      <c r="I3439" s="106">
        <v>14</v>
      </c>
      <c r="J3439" s="106"/>
      <c r="K3439" s="106"/>
      <c r="L3439" s="106" t="s">
        <v>2483</v>
      </c>
      <c r="M3439" s="106" t="s">
        <v>3522</v>
      </c>
      <c r="N3439" s="106">
        <v>0.53</v>
      </c>
      <c r="O3439" s="106">
        <v>1.5</v>
      </c>
      <c r="P3439" s="106" t="s">
        <v>2499</v>
      </c>
      <c r="Q3439" s="107" t="s">
        <v>4223</v>
      </c>
      <c r="R3439" s="107" t="s">
        <v>11</v>
      </c>
    </row>
    <row r="3440" spans="2:18" ht="20.100000000000001" customHeight="1" x14ac:dyDescent="0.4">
      <c r="B3440" s="105" t="str">
        <f t="shared" si="160"/>
        <v/>
      </c>
      <c r="C3440" s="105" t="str">
        <f t="shared" si="161"/>
        <v/>
      </c>
      <c r="D3440" s="105" t="str">
        <f t="shared" si="162"/>
        <v/>
      </c>
      <c r="E3440" s="106" t="s">
        <v>2406</v>
      </c>
      <c r="F3440" s="106" t="s">
        <v>2829</v>
      </c>
      <c r="G3440" s="106" t="s">
        <v>697</v>
      </c>
      <c r="H3440" s="106" t="s">
        <v>733</v>
      </c>
      <c r="I3440" s="106">
        <v>14</v>
      </c>
      <c r="J3440" s="106"/>
      <c r="K3440" s="106"/>
      <c r="L3440" s="106" t="s">
        <v>1817</v>
      </c>
      <c r="M3440" s="106" t="s">
        <v>3522</v>
      </c>
      <c r="N3440" s="106">
        <v>0.53</v>
      </c>
      <c r="O3440" s="106">
        <v>1.5</v>
      </c>
      <c r="P3440" s="106" t="s">
        <v>2499</v>
      </c>
      <c r="Q3440" s="107" t="s">
        <v>4224</v>
      </c>
      <c r="R3440" s="107" t="s">
        <v>11</v>
      </c>
    </row>
    <row r="3441" spans="2:18" ht="20.100000000000001" customHeight="1" x14ac:dyDescent="0.4">
      <c r="B3441" s="105" t="str">
        <f t="shared" si="160"/>
        <v/>
      </c>
      <c r="C3441" s="105" t="str">
        <f t="shared" si="161"/>
        <v/>
      </c>
      <c r="D3441" s="105" t="str">
        <f t="shared" si="162"/>
        <v/>
      </c>
      <c r="E3441" s="106" t="s">
        <v>2406</v>
      </c>
      <c r="F3441" s="106" t="s">
        <v>2829</v>
      </c>
      <c r="G3441" s="106" t="s">
        <v>710</v>
      </c>
      <c r="H3441" s="106" t="s">
        <v>733</v>
      </c>
      <c r="I3441" s="106">
        <v>14</v>
      </c>
      <c r="J3441" s="106"/>
      <c r="K3441" s="106"/>
      <c r="L3441" s="106" t="s">
        <v>711</v>
      </c>
      <c r="M3441" s="106" t="s">
        <v>3522</v>
      </c>
      <c r="N3441" s="106">
        <v>0.53</v>
      </c>
      <c r="O3441" s="106">
        <v>1.5</v>
      </c>
      <c r="P3441" s="106" t="s">
        <v>2499</v>
      </c>
      <c r="Q3441" s="107" t="s">
        <v>4225</v>
      </c>
      <c r="R3441" s="107" t="s">
        <v>11</v>
      </c>
    </row>
    <row r="3442" spans="2:18" ht="20.100000000000001" customHeight="1" x14ac:dyDescent="0.4">
      <c r="B3442" s="105" t="str">
        <f t="shared" si="160"/>
        <v/>
      </c>
      <c r="C3442" s="105" t="str">
        <f t="shared" si="161"/>
        <v/>
      </c>
      <c r="D3442" s="105" t="str">
        <f t="shared" si="162"/>
        <v/>
      </c>
      <c r="E3442" s="106" t="s">
        <v>2406</v>
      </c>
      <c r="F3442" s="106" t="s">
        <v>2829</v>
      </c>
      <c r="G3442" s="106" t="s">
        <v>721</v>
      </c>
      <c r="H3442" s="106" t="s">
        <v>729</v>
      </c>
      <c r="I3442" s="106">
        <v>14</v>
      </c>
      <c r="J3442" s="106"/>
      <c r="K3442" s="106"/>
      <c r="L3442" s="106" t="s">
        <v>722</v>
      </c>
      <c r="M3442" s="106" t="s">
        <v>3522</v>
      </c>
      <c r="N3442" s="106">
        <v>0.54</v>
      </c>
      <c r="O3442" s="106">
        <v>1.5</v>
      </c>
      <c r="P3442" s="106" t="s">
        <v>2499</v>
      </c>
      <c r="Q3442" s="107" t="s">
        <v>4226</v>
      </c>
      <c r="R3442" s="107" t="s">
        <v>11</v>
      </c>
    </row>
    <row r="3443" spans="2:18" ht="20.100000000000001" customHeight="1" x14ac:dyDescent="0.4">
      <c r="B3443" s="105" t="str">
        <f t="shared" si="160"/>
        <v/>
      </c>
      <c r="C3443" s="105" t="str">
        <f t="shared" si="161"/>
        <v/>
      </c>
      <c r="D3443" s="105" t="str">
        <f t="shared" si="162"/>
        <v/>
      </c>
      <c r="E3443" s="106" t="s">
        <v>2406</v>
      </c>
      <c r="F3443" s="106" t="s">
        <v>2407</v>
      </c>
      <c r="G3443" s="106" t="s">
        <v>697</v>
      </c>
      <c r="H3443" s="106" t="s">
        <v>1817</v>
      </c>
      <c r="I3443" s="106">
        <v>14</v>
      </c>
      <c r="J3443" s="106"/>
      <c r="K3443" s="106"/>
      <c r="L3443" s="106" t="s">
        <v>698</v>
      </c>
      <c r="M3443" s="106" t="s">
        <v>3522</v>
      </c>
      <c r="N3443" s="106">
        <v>0.45</v>
      </c>
      <c r="O3443" s="106">
        <v>1.5</v>
      </c>
      <c r="P3443" s="106" t="s">
        <v>2499</v>
      </c>
      <c r="Q3443" s="107" t="s">
        <v>4227</v>
      </c>
      <c r="R3443" s="107" t="s">
        <v>11</v>
      </c>
    </row>
    <row r="3444" spans="2:18" ht="20.100000000000001" customHeight="1" x14ac:dyDescent="0.4">
      <c r="B3444" s="105" t="str">
        <f t="shared" si="160"/>
        <v/>
      </c>
      <c r="C3444" s="105" t="str">
        <f t="shared" si="161"/>
        <v/>
      </c>
      <c r="D3444" s="105" t="str">
        <f t="shared" si="162"/>
        <v/>
      </c>
      <c r="E3444" s="106" t="s">
        <v>2406</v>
      </c>
      <c r="F3444" s="106" t="s">
        <v>2407</v>
      </c>
      <c r="G3444" s="106" t="s">
        <v>697</v>
      </c>
      <c r="H3444" s="106" t="s">
        <v>1027</v>
      </c>
      <c r="I3444" s="106">
        <v>13</v>
      </c>
      <c r="J3444" s="106"/>
      <c r="K3444" s="106"/>
      <c r="L3444" s="106" t="s">
        <v>698</v>
      </c>
      <c r="M3444" s="106" t="s">
        <v>3522</v>
      </c>
      <c r="N3444" s="106">
        <v>0.45</v>
      </c>
      <c r="O3444" s="106">
        <v>1.5</v>
      </c>
      <c r="P3444" s="106" t="s">
        <v>2499</v>
      </c>
      <c r="Q3444" s="107" t="s">
        <v>4228</v>
      </c>
      <c r="R3444" s="107" t="s">
        <v>11</v>
      </c>
    </row>
    <row r="3445" spans="2:18" ht="20.100000000000001" customHeight="1" x14ac:dyDescent="0.4">
      <c r="B3445" s="105" t="str">
        <f t="shared" si="160"/>
        <v/>
      </c>
      <c r="C3445" s="105" t="str">
        <f t="shared" si="161"/>
        <v/>
      </c>
      <c r="D3445" s="105" t="str">
        <f t="shared" si="162"/>
        <v/>
      </c>
      <c r="E3445" s="106" t="s">
        <v>2406</v>
      </c>
      <c r="F3445" s="106" t="s">
        <v>2407</v>
      </c>
      <c r="G3445" s="106" t="s">
        <v>710</v>
      </c>
      <c r="H3445" s="106" t="s">
        <v>711</v>
      </c>
      <c r="I3445" s="106">
        <v>14</v>
      </c>
      <c r="J3445" s="106"/>
      <c r="K3445" s="106"/>
      <c r="L3445" s="106" t="s">
        <v>698</v>
      </c>
      <c r="M3445" s="106" t="s">
        <v>3522</v>
      </c>
      <c r="N3445" s="106">
        <v>0.45</v>
      </c>
      <c r="O3445" s="106">
        <v>1.5</v>
      </c>
      <c r="P3445" s="106" t="s">
        <v>2499</v>
      </c>
      <c r="Q3445" s="107" t="s">
        <v>4229</v>
      </c>
      <c r="R3445" s="107" t="s">
        <v>11</v>
      </c>
    </row>
    <row r="3446" spans="2:18" ht="20.100000000000001" customHeight="1" x14ac:dyDescent="0.4">
      <c r="B3446" s="105" t="str">
        <f t="shared" si="160"/>
        <v/>
      </c>
      <c r="C3446" s="105" t="str">
        <f t="shared" si="161"/>
        <v/>
      </c>
      <c r="D3446" s="105" t="str">
        <f t="shared" si="162"/>
        <v/>
      </c>
      <c r="E3446" s="106" t="s">
        <v>2406</v>
      </c>
      <c r="F3446" s="106" t="s">
        <v>2407</v>
      </c>
      <c r="G3446" s="106" t="s">
        <v>710</v>
      </c>
      <c r="H3446" s="106" t="s">
        <v>711</v>
      </c>
      <c r="I3446" s="106">
        <v>13</v>
      </c>
      <c r="J3446" s="106"/>
      <c r="K3446" s="106"/>
      <c r="L3446" s="106" t="s">
        <v>717</v>
      </c>
      <c r="M3446" s="106" t="s">
        <v>3522</v>
      </c>
      <c r="N3446" s="106">
        <v>0.45</v>
      </c>
      <c r="O3446" s="106">
        <v>1.5</v>
      </c>
      <c r="P3446" s="106" t="s">
        <v>2499</v>
      </c>
      <c r="Q3446" s="107" t="s">
        <v>4230</v>
      </c>
      <c r="R3446" s="107" t="s">
        <v>11</v>
      </c>
    </row>
    <row r="3447" spans="2:18" ht="20.100000000000001" customHeight="1" x14ac:dyDescent="0.4">
      <c r="B3447" s="105" t="str">
        <f t="shared" si="160"/>
        <v/>
      </c>
      <c r="C3447" s="105" t="str">
        <f t="shared" si="161"/>
        <v/>
      </c>
      <c r="D3447" s="105" t="str">
        <f t="shared" si="162"/>
        <v/>
      </c>
      <c r="E3447" s="106" t="s">
        <v>2406</v>
      </c>
      <c r="F3447" s="106" t="s">
        <v>2407</v>
      </c>
      <c r="G3447" s="106" t="s">
        <v>721</v>
      </c>
      <c r="H3447" s="106" t="s">
        <v>722</v>
      </c>
      <c r="I3447" s="106">
        <v>14</v>
      </c>
      <c r="J3447" s="106"/>
      <c r="K3447" s="106"/>
      <c r="L3447" s="106" t="s">
        <v>706</v>
      </c>
      <c r="M3447" s="106" t="s">
        <v>3522</v>
      </c>
      <c r="N3447" s="106">
        <v>0.45</v>
      </c>
      <c r="O3447" s="106">
        <v>1.5</v>
      </c>
      <c r="P3447" s="106" t="s">
        <v>2499</v>
      </c>
      <c r="Q3447" s="107" t="s">
        <v>4231</v>
      </c>
      <c r="R3447" s="107" t="s">
        <v>11</v>
      </c>
    </row>
    <row r="3448" spans="2:18" ht="20.100000000000001" customHeight="1" x14ac:dyDescent="0.4">
      <c r="B3448" s="105" t="str">
        <f t="shared" si="160"/>
        <v/>
      </c>
      <c r="C3448" s="105" t="str">
        <f t="shared" si="161"/>
        <v/>
      </c>
      <c r="D3448" s="105" t="str">
        <f t="shared" si="162"/>
        <v/>
      </c>
      <c r="E3448" s="106" t="s">
        <v>2406</v>
      </c>
      <c r="F3448" s="106" t="s">
        <v>2407</v>
      </c>
      <c r="G3448" s="106" t="s">
        <v>721</v>
      </c>
      <c r="H3448" s="106" t="s">
        <v>722</v>
      </c>
      <c r="I3448" s="106">
        <v>13</v>
      </c>
      <c r="J3448" s="106"/>
      <c r="K3448" s="106"/>
      <c r="L3448" s="106" t="s">
        <v>698</v>
      </c>
      <c r="M3448" s="106" t="s">
        <v>3522</v>
      </c>
      <c r="N3448" s="106">
        <v>0.45</v>
      </c>
      <c r="O3448" s="106">
        <v>1.5</v>
      </c>
      <c r="P3448" s="106" t="s">
        <v>2499</v>
      </c>
      <c r="Q3448" s="107" t="s">
        <v>4232</v>
      </c>
      <c r="R3448" s="107" t="s">
        <v>11</v>
      </c>
    </row>
    <row r="3449" spans="2:18" ht="20.100000000000001" customHeight="1" x14ac:dyDescent="0.4">
      <c r="B3449" s="105" t="str">
        <f t="shared" si="160"/>
        <v/>
      </c>
      <c r="C3449" s="105" t="str">
        <f t="shared" si="161"/>
        <v/>
      </c>
      <c r="D3449" s="105" t="str">
        <f t="shared" si="162"/>
        <v/>
      </c>
      <c r="E3449" s="106" t="s">
        <v>2406</v>
      </c>
      <c r="F3449" s="106" t="s">
        <v>2447</v>
      </c>
      <c r="G3449" s="106" t="s">
        <v>697</v>
      </c>
      <c r="H3449" s="106" t="s">
        <v>698</v>
      </c>
      <c r="I3449" s="106">
        <v>14</v>
      </c>
      <c r="J3449" s="106"/>
      <c r="K3449" s="106"/>
      <c r="L3449" s="106" t="s">
        <v>1817</v>
      </c>
      <c r="M3449" s="106" t="s">
        <v>3522</v>
      </c>
      <c r="N3449" s="106">
        <v>0.38</v>
      </c>
      <c r="O3449" s="106">
        <v>1.5</v>
      </c>
      <c r="P3449" s="106" t="s">
        <v>2499</v>
      </c>
      <c r="Q3449" s="107" t="s">
        <v>4233</v>
      </c>
      <c r="R3449" s="107" t="s">
        <v>11</v>
      </c>
    </row>
    <row r="3450" spans="2:18" ht="20.100000000000001" customHeight="1" x14ac:dyDescent="0.4">
      <c r="B3450" s="105" t="str">
        <f t="shared" si="160"/>
        <v/>
      </c>
      <c r="C3450" s="105" t="str">
        <f t="shared" si="161"/>
        <v/>
      </c>
      <c r="D3450" s="105" t="str">
        <f t="shared" si="162"/>
        <v/>
      </c>
      <c r="E3450" s="106" t="s">
        <v>2406</v>
      </c>
      <c r="F3450" s="106" t="s">
        <v>2447</v>
      </c>
      <c r="G3450" s="106" t="s">
        <v>697</v>
      </c>
      <c r="H3450" s="106" t="s">
        <v>698</v>
      </c>
      <c r="I3450" s="106">
        <v>13</v>
      </c>
      <c r="J3450" s="106"/>
      <c r="K3450" s="106"/>
      <c r="L3450" s="106" t="s">
        <v>1027</v>
      </c>
      <c r="M3450" s="106" t="s">
        <v>3522</v>
      </c>
      <c r="N3450" s="106">
        <v>0.38</v>
      </c>
      <c r="O3450" s="106">
        <v>1.5</v>
      </c>
      <c r="P3450" s="106" t="s">
        <v>2499</v>
      </c>
      <c r="Q3450" s="107" t="s">
        <v>4234</v>
      </c>
      <c r="R3450" s="107" t="s">
        <v>11</v>
      </c>
    </row>
    <row r="3451" spans="2:18" ht="20.100000000000001" customHeight="1" x14ac:dyDescent="0.4">
      <c r="B3451" s="105" t="str">
        <f t="shared" si="160"/>
        <v/>
      </c>
      <c r="C3451" s="105" t="str">
        <f t="shared" si="161"/>
        <v/>
      </c>
      <c r="D3451" s="105" t="str">
        <f t="shared" si="162"/>
        <v/>
      </c>
      <c r="E3451" s="106" t="s">
        <v>2406</v>
      </c>
      <c r="F3451" s="106" t="s">
        <v>2447</v>
      </c>
      <c r="G3451" s="106" t="s">
        <v>710</v>
      </c>
      <c r="H3451" s="106" t="s">
        <v>698</v>
      </c>
      <c r="I3451" s="106">
        <v>14</v>
      </c>
      <c r="J3451" s="106"/>
      <c r="K3451" s="106"/>
      <c r="L3451" s="106" t="s">
        <v>711</v>
      </c>
      <c r="M3451" s="106" t="s">
        <v>3522</v>
      </c>
      <c r="N3451" s="106">
        <v>0.38</v>
      </c>
      <c r="O3451" s="106">
        <v>1.5</v>
      </c>
      <c r="P3451" s="106" t="s">
        <v>2499</v>
      </c>
      <c r="Q3451" s="107" t="s">
        <v>4235</v>
      </c>
      <c r="R3451" s="107" t="s">
        <v>11</v>
      </c>
    </row>
    <row r="3452" spans="2:18" ht="20.100000000000001" customHeight="1" x14ac:dyDescent="0.4">
      <c r="B3452" s="105" t="str">
        <f t="shared" si="160"/>
        <v/>
      </c>
      <c r="C3452" s="105" t="str">
        <f t="shared" si="161"/>
        <v/>
      </c>
      <c r="D3452" s="105" t="str">
        <f t="shared" si="162"/>
        <v/>
      </c>
      <c r="E3452" s="106" t="s">
        <v>2406</v>
      </c>
      <c r="F3452" s="106" t="s">
        <v>2447</v>
      </c>
      <c r="G3452" s="106" t="s">
        <v>710</v>
      </c>
      <c r="H3452" s="106" t="s">
        <v>717</v>
      </c>
      <c r="I3452" s="106">
        <v>13</v>
      </c>
      <c r="J3452" s="106"/>
      <c r="K3452" s="106"/>
      <c r="L3452" s="106" t="s">
        <v>711</v>
      </c>
      <c r="M3452" s="106" t="s">
        <v>3522</v>
      </c>
      <c r="N3452" s="106">
        <v>0.38</v>
      </c>
      <c r="O3452" s="106">
        <v>1.5</v>
      </c>
      <c r="P3452" s="106" t="s">
        <v>2499</v>
      </c>
      <c r="Q3452" s="107" t="s">
        <v>4236</v>
      </c>
      <c r="R3452" s="107" t="s">
        <v>11</v>
      </c>
    </row>
    <row r="3453" spans="2:18" ht="20.100000000000001" customHeight="1" x14ac:dyDescent="0.4">
      <c r="B3453" s="105" t="str">
        <f t="shared" si="160"/>
        <v/>
      </c>
      <c r="C3453" s="105" t="str">
        <f t="shared" si="161"/>
        <v/>
      </c>
      <c r="D3453" s="105" t="str">
        <f t="shared" si="162"/>
        <v/>
      </c>
      <c r="E3453" s="106" t="s">
        <v>2406</v>
      </c>
      <c r="F3453" s="106" t="s">
        <v>2447</v>
      </c>
      <c r="G3453" s="106" t="s">
        <v>721</v>
      </c>
      <c r="H3453" s="106" t="s">
        <v>706</v>
      </c>
      <c r="I3453" s="106">
        <v>14</v>
      </c>
      <c r="J3453" s="106"/>
      <c r="K3453" s="106"/>
      <c r="L3453" s="106" t="s">
        <v>722</v>
      </c>
      <c r="M3453" s="106" t="s">
        <v>3522</v>
      </c>
      <c r="N3453" s="106">
        <v>0.38</v>
      </c>
      <c r="O3453" s="106">
        <v>1.5</v>
      </c>
      <c r="P3453" s="106" t="s">
        <v>2499</v>
      </c>
      <c r="Q3453" s="107" t="s">
        <v>4237</v>
      </c>
      <c r="R3453" s="107" t="s">
        <v>11</v>
      </c>
    </row>
    <row r="3454" spans="2:18" ht="20.100000000000001" customHeight="1" x14ac:dyDescent="0.4">
      <c r="B3454" s="105" t="str">
        <f t="shared" si="160"/>
        <v/>
      </c>
      <c r="C3454" s="105" t="str">
        <f t="shared" si="161"/>
        <v/>
      </c>
      <c r="D3454" s="105" t="str">
        <f t="shared" si="162"/>
        <v/>
      </c>
      <c r="E3454" s="106" t="s">
        <v>2406</v>
      </c>
      <c r="F3454" s="106" t="s">
        <v>2447</v>
      </c>
      <c r="G3454" s="106" t="s">
        <v>721</v>
      </c>
      <c r="H3454" s="106" t="s">
        <v>698</v>
      </c>
      <c r="I3454" s="106">
        <v>13</v>
      </c>
      <c r="J3454" s="106"/>
      <c r="K3454" s="106"/>
      <c r="L3454" s="106" t="s">
        <v>722</v>
      </c>
      <c r="M3454" s="106" t="s">
        <v>3522</v>
      </c>
      <c r="N3454" s="106">
        <v>0.38</v>
      </c>
      <c r="O3454" s="106">
        <v>1.5</v>
      </c>
      <c r="P3454" s="106" t="s">
        <v>2499</v>
      </c>
      <c r="Q3454" s="107" t="s">
        <v>4238</v>
      </c>
      <c r="R3454" s="107" t="s">
        <v>11</v>
      </c>
    </row>
    <row r="3455" spans="2:18" ht="20.100000000000001" customHeight="1" x14ac:dyDescent="0.4">
      <c r="B3455" s="105" t="str">
        <f t="shared" si="160"/>
        <v/>
      </c>
      <c r="C3455" s="105" t="str">
        <f t="shared" si="161"/>
        <v/>
      </c>
      <c r="D3455" s="105" t="str">
        <f t="shared" si="162"/>
        <v/>
      </c>
      <c r="E3455" s="106" t="s">
        <v>2406</v>
      </c>
      <c r="F3455" s="106" t="s">
        <v>2447</v>
      </c>
      <c r="G3455" s="106" t="s">
        <v>2477</v>
      </c>
      <c r="H3455" s="106" t="s">
        <v>698</v>
      </c>
      <c r="I3455" s="106">
        <v>14</v>
      </c>
      <c r="J3455" s="106"/>
      <c r="K3455" s="106"/>
      <c r="L3455" s="106" t="s">
        <v>2478</v>
      </c>
      <c r="M3455" s="106" t="s">
        <v>3522</v>
      </c>
      <c r="N3455" s="106">
        <v>0.38</v>
      </c>
      <c r="O3455" s="106">
        <v>1.5</v>
      </c>
      <c r="P3455" s="106" t="s">
        <v>2499</v>
      </c>
      <c r="Q3455" s="107" t="s">
        <v>4239</v>
      </c>
      <c r="R3455" s="107" t="s">
        <v>11</v>
      </c>
    </row>
    <row r="3456" spans="2:18" ht="20.100000000000001" customHeight="1" x14ac:dyDescent="0.4">
      <c r="B3456" s="105" t="str">
        <f t="shared" si="160"/>
        <v/>
      </c>
      <c r="C3456" s="105" t="str">
        <f t="shared" si="161"/>
        <v/>
      </c>
      <c r="D3456" s="105" t="str">
        <f t="shared" si="162"/>
        <v/>
      </c>
      <c r="E3456" s="106" t="s">
        <v>2406</v>
      </c>
      <c r="F3456" s="106" t="s">
        <v>2447</v>
      </c>
      <c r="G3456" s="106" t="s">
        <v>2477</v>
      </c>
      <c r="H3456" s="106" t="s">
        <v>717</v>
      </c>
      <c r="I3456" s="106">
        <v>13</v>
      </c>
      <c r="J3456" s="106"/>
      <c r="K3456" s="106"/>
      <c r="L3456" s="106" t="s">
        <v>2478</v>
      </c>
      <c r="M3456" s="106" t="s">
        <v>3522</v>
      </c>
      <c r="N3456" s="106">
        <v>0.38</v>
      </c>
      <c r="O3456" s="106">
        <v>1.5</v>
      </c>
      <c r="P3456" s="106" t="s">
        <v>2499</v>
      </c>
      <c r="Q3456" s="107" t="s">
        <v>4240</v>
      </c>
      <c r="R3456" s="107" t="s">
        <v>11</v>
      </c>
    </row>
    <row r="3457" spans="2:18" ht="20.100000000000001" customHeight="1" x14ac:dyDescent="0.4">
      <c r="B3457" s="105" t="str">
        <f t="shared" si="160"/>
        <v/>
      </c>
      <c r="C3457" s="105" t="str">
        <f t="shared" si="161"/>
        <v/>
      </c>
      <c r="D3457" s="105" t="str">
        <f t="shared" si="162"/>
        <v/>
      </c>
      <c r="E3457" s="106" t="s">
        <v>2406</v>
      </c>
      <c r="F3457" s="106" t="s">
        <v>2447</v>
      </c>
      <c r="G3457" s="106" t="s">
        <v>2482</v>
      </c>
      <c r="H3457" s="106" t="s">
        <v>698</v>
      </c>
      <c r="I3457" s="106">
        <v>14</v>
      </c>
      <c r="J3457" s="106"/>
      <c r="K3457" s="106"/>
      <c r="L3457" s="106" t="s">
        <v>2483</v>
      </c>
      <c r="M3457" s="106" t="s">
        <v>3522</v>
      </c>
      <c r="N3457" s="106">
        <v>0.38</v>
      </c>
      <c r="O3457" s="106">
        <v>1.5</v>
      </c>
      <c r="P3457" s="106" t="s">
        <v>2499</v>
      </c>
      <c r="Q3457" s="107" t="s">
        <v>4241</v>
      </c>
      <c r="R3457" s="107" t="s">
        <v>11</v>
      </c>
    </row>
    <row r="3458" spans="2:18" ht="20.100000000000001" customHeight="1" x14ac:dyDescent="0.4">
      <c r="B3458" s="105" t="str">
        <f t="shared" si="160"/>
        <v/>
      </c>
      <c r="C3458" s="105" t="str">
        <f t="shared" si="161"/>
        <v/>
      </c>
      <c r="D3458" s="105" t="str">
        <f t="shared" si="162"/>
        <v/>
      </c>
      <c r="E3458" s="106" t="s">
        <v>2406</v>
      </c>
      <c r="F3458" s="106" t="s">
        <v>2447</v>
      </c>
      <c r="G3458" s="106" t="s">
        <v>2482</v>
      </c>
      <c r="H3458" s="106" t="s">
        <v>717</v>
      </c>
      <c r="I3458" s="106">
        <v>13</v>
      </c>
      <c r="J3458" s="106"/>
      <c r="K3458" s="106"/>
      <c r="L3458" s="106" t="s">
        <v>2483</v>
      </c>
      <c r="M3458" s="106" t="s">
        <v>3522</v>
      </c>
      <c r="N3458" s="106">
        <v>0.38</v>
      </c>
      <c r="O3458" s="106">
        <v>1.5</v>
      </c>
      <c r="P3458" s="106" t="s">
        <v>2499</v>
      </c>
      <c r="Q3458" s="107" t="s">
        <v>4242</v>
      </c>
      <c r="R3458" s="107" t="s">
        <v>11</v>
      </c>
    </row>
    <row r="3459" spans="2:18" ht="20.100000000000001" customHeight="1" x14ac:dyDescent="0.4">
      <c r="B3459" s="105" t="str">
        <f t="shared" si="160"/>
        <v/>
      </c>
      <c r="C3459" s="105" t="str">
        <f t="shared" si="161"/>
        <v/>
      </c>
      <c r="D3459" s="105" t="str">
        <f t="shared" si="162"/>
        <v/>
      </c>
      <c r="E3459" s="106" t="s">
        <v>2406</v>
      </c>
      <c r="F3459" s="106" t="s">
        <v>2906</v>
      </c>
      <c r="G3459" s="106" t="s">
        <v>697</v>
      </c>
      <c r="H3459" s="106" t="s">
        <v>1817</v>
      </c>
      <c r="I3459" s="106">
        <v>14</v>
      </c>
      <c r="J3459" s="106"/>
      <c r="K3459" s="106"/>
      <c r="L3459" s="106" t="s">
        <v>802</v>
      </c>
      <c r="M3459" s="106" t="s">
        <v>3522</v>
      </c>
      <c r="N3459" s="106">
        <v>0.42</v>
      </c>
      <c r="O3459" s="106">
        <v>1.5</v>
      </c>
      <c r="P3459" s="106" t="s">
        <v>2499</v>
      </c>
      <c r="Q3459" s="107" t="s">
        <v>4243</v>
      </c>
      <c r="R3459" s="107" t="s">
        <v>11</v>
      </c>
    </row>
    <row r="3460" spans="2:18" ht="20.100000000000001" customHeight="1" x14ac:dyDescent="0.4">
      <c r="B3460" s="105" t="str">
        <f t="shared" si="160"/>
        <v/>
      </c>
      <c r="C3460" s="105" t="str">
        <f t="shared" si="161"/>
        <v/>
      </c>
      <c r="D3460" s="105" t="str">
        <f t="shared" si="162"/>
        <v/>
      </c>
      <c r="E3460" s="106" t="s">
        <v>2406</v>
      </c>
      <c r="F3460" s="106" t="s">
        <v>2906</v>
      </c>
      <c r="G3460" s="106" t="s">
        <v>710</v>
      </c>
      <c r="H3460" s="106" t="s">
        <v>711</v>
      </c>
      <c r="I3460" s="106">
        <v>14</v>
      </c>
      <c r="J3460" s="106"/>
      <c r="K3460" s="106"/>
      <c r="L3460" s="106" t="s">
        <v>802</v>
      </c>
      <c r="M3460" s="106" t="s">
        <v>3522</v>
      </c>
      <c r="N3460" s="106">
        <v>0.42</v>
      </c>
      <c r="O3460" s="106">
        <v>1.5</v>
      </c>
      <c r="P3460" s="106" t="s">
        <v>2499</v>
      </c>
      <c r="Q3460" s="107" t="s">
        <v>4244</v>
      </c>
      <c r="R3460" s="107" t="s">
        <v>11</v>
      </c>
    </row>
    <row r="3461" spans="2:18" ht="20.100000000000001" customHeight="1" x14ac:dyDescent="0.4">
      <c r="B3461" s="105" t="str">
        <f t="shared" si="160"/>
        <v/>
      </c>
      <c r="C3461" s="105" t="str">
        <f t="shared" si="161"/>
        <v/>
      </c>
      <c r="D3461" s="105" t="str">
        <f t="shared" si="162"/>
        <v/>
      </c>
      <c r="E3461" s="106" t="s">
        <v>2406</v>
      </c>
      <c r="F3461" s="106" t="s">
        <v>2906</v>
      </c>
      <c r="G3461" s="106" t="s">
        <v>721</v>
      </c>
      <c r="H3461" s="106" t="s">
        <v>722</v>
      </c>
      <c r="I3461" s="106">
        <v>14</v>
      </c>
      <c r="J3461" s="106"/>
      <c r="K3461" s="106"/>
      <c r="L3461" s="106" t="s">
        <v>799</v>
      </c>
      <c r="M3461" s="106" t="s">
        <v>3522</v>
      </c>
      <c r="N3461" s="106">
        <v>0.42</v>
      </c>
      <c r="O3461" s="106">
        <v>1.5</v>
      </c>
      <c r="P3461" s="106" t="s">
        <v>2499</v>
      </c>
      <c r="Q3461" s="107" t="s">
        <v>4245</v>
      </c>
      <c r="R3461" s="107" t="s">
        <v>11</v>
      </c>
    </row>
    <row r="3462" spans="2:18" ht="20.100000000000001" customHeight="1" x14ac:dyDescent="0.4">
      <c r="B3462" s="105" t="str">
        <f t="shared" si="160"/>
        <v/>
      </c>
      <c r="C3462" s="105" t="str">
        <f t="shared" si="161"/>
        <v/>
      </c>
      <c r="D3462" s="105" t="str">
        <f t="shared" si="162"/>
        <v/>
      </c>
      <c r="E3462" s="106" t="s">
        <v>2406</v>
      </c>
      <c r="F3462" s="106" t="s">
        <v>2906</v>
      </c>
      <c r="G3462" s="106" t="s">
        <v>2477</v>
      </c>
      <c r="H3462" s="106" t="s">
        <v>802</v>
      </c>
      <c r="I3462" s="106">
        <v>14</v>
      </c>
      <c r="J3462" s="106"/>
      <c r="K3462" s="106"/>
      <c r="L3462" s="106" t="s">
        <v>2478</v>
      </c>
      <c r="M3462" s="106" t="s">
        <v>3522</v>
      </c>
      <c r="N3462" s="106">
        <v>0.37</v>
      </c>
      <c r="O3462" s="106">
        <v>1.5</v>
      </c>
      <c r="P3462" s="106" t="s">
        <v>2499</v>
      </c>
      <c r="Q3462" s="107" t="s">
        <v>4246</v>
      </c>
      <c r="R3462" s="107" t="s">
        <v>11</v>
      </c>
    </row>
    <row r="3463" spans="2:18" ht="20.100000000000001" customHeight="1" x14ac:dyDescent="0.4">
      <c r="B3463" s="105" t="str">
        <f t="shared" si="160"/>
        <v/>
      </c>
      <c r="C3463" s="105" t="str">
        <f t="shared" si="161"/>
        <v/>
      </c>
      <c r="D3463" s="105" t="str">
        <f t="shared" si="162"/>
        <v/>
      </c>
      <c r="E3463" s="106" t="s">
        <v>2406</v>
      </c>
      <c r="F3463" s="106" t="s">
        <v>2906</v>
      </c>
      <c r="G3463" s="106" t="s">
        <v>2482</v>
      </c>
      <c r="H3463" s="106" t="s">
        <v>802</v>
      </c>
      <c r="I3463" s="106">
        <v>14</v>
      </c>
      <c r="J3463" s="106"/>
      <c r="K3463" s="106"/>
      <c r="L3463" s="106" t="s">
        <v>2483</v>
      </c>
      <c r="M3463" s="106" t="s">
        <v>3522</v>
      </c>
      <c r="N3463" s="106">
        <v>0.37</v>
      </c>
      <c r="O3463" s="106">
        <v>1.5</v>
      </c>
      <c r="P3463" s="106" t="s">
        <v>2499</v>
      </c>
      <c r="Q3463" s="107" t="s">
        <v>4247</v>
      </c>
      <c r="R3463" s="107" t="s">
        <v>11</v>
      </c>
    </row>
    <row r="3464" spans="2:18" ht="20.100000000000001" customHeight="1" x14ac:dyDescent="0.4">
      <c r="B3464" s="105" t="str">
        <f t="shared" si="160"/>
        <v/>
      </c>
      <c r="C3464" s="105" t="str">
        <f t="shared" si="161"/>
        <v/>
      </c>
      <c r="D3464" s="105" t="str">
        <f t="shared" si="162"/>
        <v/>
      </c>
      <c r="E3464" s="106" t="s">
        <v>2406</v>
      </c>
      <c r="F3464" s="106" t="s">
        <v>2906</v>
      </c>
      <c r="G3464" s="106" t="s">
        <v>697</v>
      </c>
      <c r="H3464" s="106" t="s">
        <v>802</v>
      </c>
      <c r="I3464" s="106">
        <v>14</v>
      </c>
      <c r="J3464" s="106"/>
      <c r="K3464" s="106"/>
      <c r="L3464" s="106" t="s">
        <v>1817</v>
      </c>
      <c r="M3464" s="106" t="s">
        <v>3522</v>
      </c>
      <c r="N3464" s="106">
        <v>0.37</v>
      </c>
      <c r="O3464" s="106">
        <v>1.5</v>
      </c>
      <c r="P3464" s="106" t="s">
        <v>2499</v>
      </c>
      <c r="Q3464" s="107" t="s">
        <v>4248</v>
      </c>
      <c r="R3464" s="107" t="s">
        <v>11</v>
      </c>
    </row>
    <row r="3465" spans="2:18" ht="20.100000000000001" customHeight="1" x14ac:dyDescent="0.4">
      <c r="B3465" s="105" t="str">
        <f t="shared" si="160"/>
        <v/>
      </c>
      <c r="C3465" s="105" t="str">
        <f t="shared" si="161"/>
        <v/>
      </c>
      <c r="D3465" s="105" t="str">
        <f t="shared" si="162"/>
        <v/>
      </c>
      <c r="E3465" s="106" t="s">
        <v>2406</v>
      </c>
      <c r="F3465" s="106" t="s">
        <v>2906</v>
      </c>
      <c r="G3465" s="106" t="s">
        <v>710</v>
      </c>
      <c r="H3465" s="106" t="s">
        <v>802</v>
      </c>
      <c r="I3465" s="106">
        <v>14</v>
      </c>
      <c r="J3465" s="106"/>
      <c r="K3465" s="106"/>
      <c r="L3465" s="106" t="s">
        <v>711</v>
      </c>
      <c r="M3465" s="106" t="s">
        <v>3522</v>
      </c>
      <c r="N3465" s="106">
        <v>0.37</v>
      </c>
      <c r="O3465" s="106">
        <v>1.5</v>
      </c>
      <c r="P3465" s="106" t="s">
        <v>2499</v>
      </c>
      <c r="Q3465" s="107" t="s">
        <v>4249</v>
      </c>
      <c r="R3465" s="107" t="s">
        <v>11</v>
      </c>
    </row>
    <row r="3466" spans="2:18" ht="20.100000000000001" customHeight="1" x14ac:dyDescent="0.4">
      <c r="B3466" s="105" t="str">
        <f t="shared" si="160"/>
        <v/>
      </c>
      <c r="C3466" s="105" t="str">
        <f t="shared" si="161"/>
        <v/>
      </c>
      <c r="D3466" s="105" t="str">
        <f t="shared" si="162"/>
        <v/>
      </c>
      <c r="E3466" s="106" t="s">
        <v>2406</v>
      </c>
      <c r="F3466" s="106" t="s">
        <v>2906</v>
      </c>
      <c r="G3466" s="106" t="s">
        <v>721</v>
      </c>
      <c r="H3466" s="106" t="s">
        <v>799</v>
      </c>
      <c r="I3466" s="106">
        <v>14</v>
      </c>
      <c r="J3466" s="106"/>
      <c r="K3466" s="106"/>
      <c r="L3466" s="106" t="s">
        <v>722</v>
      </c>
      <c r="M3466" s="106" t="s">
        <v>3522</v>
      </c>
      <c r="N3466" s="106">
        <v>0.37</v>
      </c>
      <c r="O3466" s="106">
        <v>1.5</v>
      </c>
      <c r="P3466" s="106" t="s">
        <v>2499</v>
      </c>
      <c r="Q3466" s="107" t="s">
        <v>4250</v>
      </c>
      <c r="R3466" s="107" t="s">
        <v>11</v>
      </c>
    </row>
    <row r="3467" spans="2:18" ht="20.100000000000001" customHeight="1" x14ac:dyDescent="0.4">
      <c r="B3467" s="105" t="str">
        <f t="shared" si="160"/>
        <v/>
      </c>
      <c r="C3467" s="105" t="str">
        <f t="shared" si="161"/>
        <v/>
      </c>
      <c r="D3467" s="105" t="str">
        <f t="shared" si="162"/>
        <v/>
      </c>
      <c r="E3467" s="106" t="s">
        <v>2406</v>
      </c>
      <c r="F3467" s="106" t="s">
        <v>2829</v>
      </c>
      <c r="G3467" s="106" t="s">
        <v>697</v>
      </c>
      <c r="H3467" s="106" t="s">
        <v>1389</v>
      </c>
      <c r="I3467" s="106">
        <v>10</v>
      </c>
      <c r="J3467" s="106"/>
      <c r="K3467" s="106"/>
      <c r="L3467" s="106" t="s">
        <v>1248</v>
      </c>
      <c r="M3467" s="106" t="s">
        <v>924</v>
      </c>
      <c r="N3467" s="106">
        <v>0.56000000000000005</v>
      </c>
      <c r="O3467" s="106">
        <v>1.5</v>
      </c>
      <c r="P3467" s="106" t="s">
        <v>2493</v>
      </c>
      <c r="Q3467" s="107" t="s">
        <v>4251</v>
      </c>
      <c r="R3467" s="107" t="s">
        <v>11</v>
      </c>
    </row>
    <row r="3468" spans="2:18" ht="20.100000000000001" customHeight="1" x14ac:dyDescent="0.4">
      <c r="B3468" s="105" t="str">
        <f t="shared" si="160"/>
        <v/>
      </c>
      <c r="C3468" s="105" t="str">
        <f t="shared" si="161"/>
        <v/>
      </c>
      <c r="D3468" s="105" t="str">
        <f t="shared" si="162"/>
        <v/>
      </c>
      <c r="E3468" s="106" t="s">
        <v>2406</v>
      </c>
      <c r="F3468" s="106" t="s">
        <v>2829</v>
      </c>
      <c r="G3468" s="106" t="s">
        <v>773</v>
      </c>
      <c r="H3468" s="106" t="s">
        <v>774</v>
      </c>
      <c r="I3468" s="106">
        <v>10</v>
      </c>
      <c r="J3468" s="106"/>
      <c r="K3468" s="106"/>
      <c r="L3468" s="106" t="s">
        <v>765</v>
      </c>
      <c r="M3468" s="106" t="s">
        <v>924</v>
      </c>
      <c r="N3468" s="106">
        <v>0.54</v>
      </c>
      <c r="O3468" s="106">
        <v>1.5</v>
      </c>
      <c r="P3468" s="106" t="s">
        <v>2499</v>
      </c>
      <c r="Q3468" s="107" t="s">
        <v>4252</v>
      </c>
      <c r="R3468" s="107" t="s">
        <v>11</v>
      </c>
    </row>
    <row r="3469" spans="2:18" ht="20.100000000000001" customHeight="1" x14ac:dyDescent="0.4">
      <c r="B3469" s="105" t="str">
        <f t="shared" si="160"/>
        <v/>
      </c>
      <c r="C3469" s="105" t="str">
        <f t="shared" si="161"/>
        <v/>
      </c>
      <c r="D3469" s="105" t="str">
        <f t="shared" si="162"/>
        <v/>
      </c>
      <c r="E3469" s="106" t="s">
        <v>2406</v>
      </c>
      <c r="F3469" s="106" t="s">
        <v>2829</v>
      </c>
      <c r="G3469" s="106" t="s">
        <v>773</v>
      </c>
      <c r="H3469" s="106" t="s">
        <v>1266</v>
      </c>
      <c r="I3469" s="106">
        <v>10</v>
      </c>
      <c r="J3469" s="106"/>
      <c r="K3469" s="106"/>
      <c r="L3469" s="106" t="s">
        <v>733</v>
      </c>
      <c r="M3469" s="106" t="s">
        <v>924</v>
      </c>
      <c r="N3469" s="106">
        <v>0.54</v>
      </c>
      <c r="O3469" s="106">
        <v>1.5</v>
      </c>
      <c r="P3469" s="106" t="s">
        <v>2499</v>
      </c>
      <c r="Q3469" s="107" t="s">
        <v>4253</v>
      </c>
      <c r="R3469" s="107" t="s">
        <v>11</v>
      </c>
    </row>
    <row r="3470" spans="2:18" ht="20.100000000000001" customHeight="1" x14ac:dyDescent="0.4">
      <c r="B3470" s="105" t="str">
        <f t="shared" si="160"/>
        <v/>
      </c>
      <c r="C3470" s="105" t="str">
        <f t="shared" si="161"/>
        <v/>
      </c>
      <c r="D3470" s="105" t="str">
        <f t="shared" si="162"/>
        <v/>
      </c>
      <c r="E3470" s="106" t="s">
        <v>2406</v>
      </c>
      <c r="F3470" s="106" t="s">
        <v>2829</v>
      </c>
      <c r="G3470" s="106" t="s">
        <v>778</v>
      </c>
      <c r="H3470" s="106" t="s">
        <v>779</v>
      </c>
      <c r="I3470" s="106">
        <v>10</v>
      </c>
      <c r="J3470" s="106"/>
      <c r="K3470" s="106"/>
      <c r="L3470" s="106" t="s">
        <v>765</v>
      </c>
      <c r="M3470" s="106" t="s">
        <v>924</v>
      </c>
      <c r="N3470" s="106">
        <v>0.54</v>
      </c>
      <c r="O3470" s="106">
        <v>1.5</v>
      </c>
      <c r="P3470" s="106" t="s">
        <v>2499</v>
      </c>
      <c r="Q3470" s="107" t="s">
        <v>4254</v>
      </c>
      <c r="R3470" s="107" t="s">
        <v>11</v>
      </c>
    </row>
    <row r="3471" spans="2:18" ht="20.100000000000001" customHeight="1" x14ac:dyDescent="0.4">
      <c r="B3471" s="105" t="str">
        <f t="shared" si="160"/>
        <v/>
      </c>
      <c r="C3471" s="105" t="str">
        <f t="shared" si="161"/>
        <v/>
      </c>
      <c r="D3471" s="105" t="str">
        <f t="shared" si="162"/>
        <v/>
      </c>
      <c r="E3471" s="106" t="s">
        <v>2406</v>
      </c>
      <c r="F3471" s="106" t="s">
        <v>2829</v>
      </c>
      <c r="G3471" s="106" t="s">
        <v>778</v>
      </c>
      <c r="H3471" s="106" t="s">
        <v>1269</v>
      </c>
      <c r="I3471" s="106">
        <v>10</v>
      </c>
      <c r="J3471" s="106"/>
      <c r="K3471" s="106"/>
      <c r="L3471" s="106" t="s">
        <v>733</v>
      </c>
      <c r="M3471" s="106" t="s">
        <v>924</v>
      </c>
      <c r="N3471" s="106">
        <v>0.54</v>
      </c>
      <c r="O3471" s="106">
        <v>1.5</v>
      </c>
      <c r="P3471" s="106" t="s">
        <v>2499</v>
      </c>
      <c r="Q3471" s="107" t="s">
        <v>4255</v>
      </c>
      <c r="R3471" s="107" t="s">
        <v>11</v>
      </c>
    </row>
    <row r="3472" spans="2:18" ht="20.100000000000001" customHeight="1" x14ac:dyDescent="0.4">
      <c r="B3472" s="105" t="str">
        <f t="shared" si="160"/>
        <v/>
      </c>
      <c r="C3472" s="105" t="str">
        <f t="shared" si="161"/>
        <v/>
      </c>
      <c r="D3472" s="105" t="str">
        <f t="shared" si="162"/>
        <v/>
      </c>
      <c r="E3472" s="106" t="s">
        <v>2406</v>
      </c>
      <c r="F3472" s="106" t="s">
        <v>2829</v>
      </c>
      <c r="G3472" s="106" t="s">
        <v>782</v>
      </c>
      <c r="H3472" s="106" t="s">
        <v>783</v>
      </c>
      <c r="I3472" s="106">
        <v>10</v>
      </c>
      <c r="J3472" s="106"/>
      <c r="K3472" s="106"/>
      <c r="L3472" s="106" t="s">
        <v>765</v>
      </c>
      <c r="M3472" s="106" t="s">
        <v>924</v>
      </c>
      <c r="N3472" s="106">
        <v>0.39</v>
      </c>
      <c r="O3472" s="106">
        <v>1.5</v>
      </c>
      <c r="P3472" s="106" t="s">
        <v>2499</v>
      </c>
      <c r="Q3472" s="107" t="s">
        <v>4256</v>
      </c>
      <c r="R3472" s="107" t="s">
        <v>11</v>
      </c>
    </row>
    <row r="3473" spans="2:18" ht="20.100000000000001" customHeight="1" x14ac:dyDescent="0.4">
      <c r="B3473" s="105" t="str">
        <f t="shared" ref="B3473:B3536" si="163">IF(OR($C$11="",$C$12=""),"",IFERROR(IF(AND($U$23&lt;&gt;R3473,$V$23&lt;&gt;R3473),"－",IF(AND(COUNTIF($C$11,"*樹脂スペーサー*")&gt;0,OR(M3473="空気",F3473="一般",F3473="一般ＰＧ")),"－",IF(AND($W$26&gt;0,$W$26&gt;=O3473),$U$26,IF(AND($W$27&gt;0,$W$27&gt;=O3473),$U$27,IF(AND($W$28&gt;0,$W$28&gt;=O3473),$U$28,IF(AND($W$29&gt;0,$W$29&gt;=O3473),$U$29,IF(AND($W$30&gt;0,$W$30&gt;=O3473),$U$30,IF(AND($W$31&gt;0,$W$31&gt;=O3473),$U$31,IF(AND($W$32&gt;0,$W$32&gt;=O3473),$U$32,"－"))))))))),"－"))</f>
        <v/>
      </c>
      <c r="C3473" s="105" t="str">
        <f t="shared" ref="C3473:C3536" si="164">IF(B3473="","",IF(B3473&lt;&gt;"－",VLOOKUP(B3473,$U$26:$V$32,2,FALSE),"－"))</f>
        <v/>
      </c>
      <c r="D3473" s="105" t="str">
        <f t="shared" ref="D3473:D3536" si="165">IF($H$10="","",IF($V$39&lt;&gt;"断熱等","－",IF(AND(COUNTIF($V$35,"*樹脂スペーサー*")&gt;0,OR(M3473="空気",F3473="一般",F3473="一般ＰＧ")),"－",IF(AND($V$36&lt;&gt;R3473,$W$36&lt;&gt;R3473),"－",IF(MID($H$10,10,1)="Z",IF(N3473&lt;=0.65,"○","－"),IF($V$37&gt;=O3473,"○","－"))))))</f>
        <v/>
      </c>
      <c r="E3473" s="106" t="s">
        <v>2406</v>
      </c>
      <c r="F3473" s="106" t="s">
        <v>2829</v>
      </c>
      <c r="G3473" s="106" t="s">
        <v>2437</v>
      </c>
      <c r="H3473" s="106" t="s">
        <v>2438</v>
      </c>
      <c r="I3473" s="106">
        <v>10</v>
      </c>
      <c r="J3473" s="106"/>
      <c r="K3473" s="106"/>
      <c r="L3473" s="106" t="s">
        <v>765</v>
      </c>
      <c r="M3473" s="106" t="s">
        <v>924</v>
      </c>
      <c r="N3473" s="106">
        <v>0.52</v>
      </c>
      <c r="O3473" s="106">
        <v>1.5</v>
      </c>
      <c r="P3473" s="106" t="s">
        <v>2499</v>
      </c>
      <c r="Q3473" s="107" t="s">
        <v>4257</v>
      </c>
      <c r="R3473" s="107" t="s">
        <v>11</v>
      </c>
    </row>
    <row r="3474" spans="2:18" ht="20.100000000000001" customHeight="1" x14ac:dyDescent="0.4">
      <c r="B3474" s="105" t="str">
        <f t="shared" si="163"/>
        <v/>
      </c>
      <c r="C3474" s="105" t="str">
        <f t="shared" si="164"/>
        <v/>
      </c>
      <c r="D3474" s="105" t="str">
        <f t="shared" si="165"/>
        <v/>
      </c>
      <c r="E3474" s="106" t="s">
        <v>2406</v>
      </c>
      <c r="F3474" s="106" t="s">
        <v>2829</v>
      </c>
      <c r="G3474" s="106" t="s">
        <v>2442</v>
      </c>
      <c r="H3474" s="106" t="s">
        <v>2443</v>
      </c>
      <c r="I3474" s="106">
        <v>10</v>
      </c>
      <c r="J3474" s="106"/>
      <c r="K3474" s="106"/>
      <c r="L3474" s="106" t="s">
        <v>765</v>
      </c>
      <c r="M3474" s="106" t="s">
        <v>924</v>
      </c>
      <c r="N3474" s="106">
        <v>0.52</v>
      </c>
      <c r="O3474" s="106">
        <v>1.5</v>
      </c>
      <c r="P3474" s="106" t="s">
        <v>2499</v>
      </c>
      <c r="Q3474" s="107" t="s">
        <v>4258</v>
      </c>
      <c r="R3474" s="107" t="s">
        <v>11</v>
      </c>
    </row>
    <row r="3475" spans="2:18" ht="20.100000000000001" customHeight="1" x14ac:dyDescent="0.4">
      <c r="B3475" s="105" t="str">
        <f t="shared" si="163"/>
        <v/>
      </c>
      <c r="C3475" s="105" t="str">
        <f t="shared" si="164"/>
        <v/>
      </c>
      <c r="D3475" s="105" t="str">
        <f t="shared" si="165"/>
        <v/>
      </c>
      <c r="E3475" s="106" t="s">
        <v>2406</v>
      </c>
      <c r="F3475" s="106" t="s">
        <v>2829</v>
      </c>
      <c r="G3475" s="106" t="s">
        <v>697</v>
      </c>
      <c r="H3475" s="106" t="s">
        <v>1248</v>
      </c>
      <c r="I3475" s="106">
        <v>10</v>
      </c>
      <c r="J3475" s="106"/>
      <c r="K3475" s="106"/>
      <c r="L3475" s="106" t="s">
        <v>1389</v>
      </c>
      <c r="M3475" s="106" t="s">
        <v>924</v>
      </c>
      <c r="N3475" s="106">
        <v>0.52</v>
      </c>
      <c r="O3475" s="106">
        <v>1.5</v>
      </c>
      <c r="P3475" s="106" t="s">
        <v>2499</v>
      </c>
      <c r="Q3475" s="107" t="s">
        <v>4259</v>
      </c>
      <c r="R3475" s="107" t="s">
        <v>11</v>
      </c>
    </row>
    <row r="3476" spans="2:18" ht="20.100000000000001" customHeight="1" x14ac:dyDescent="0.4">
      <c r="B3476" s="105" t="str">
        <f t="shared" si="163"/>
        <v/>
      </c>
      <c r="C3476" s="105" t="str">
        <f t="shared" si="164"/>
        <v/>
      </c>
      <c r="D3476" s="105" t="str">
        <f t="shared" si="165"/>
        <v/>
      </c>
      <c r="E3476" s="106" t="s">
        <v>2406</v>
      </c>
      <c r="F3476" s="106" t="s">
        <v>2829</v>
      </c>
      <c r="G3476" s="106" t="s">
        <v>773</v>
      </c>
      <c r="H3476" s="106" t="s">
        <v>765</v>
      </c>
      <c r="I3476" s="106">
        <v>10</v>
      </c>
      <c r="J3476" s="106"/>
      <c r="K3476" s="106"/>
      <c r="L3476" s="106" t="s">
        <v>774</v>
      </c>
      <c r="M3476" s="106" t="s">
        <v>924</v>
      </c>
      <c r="N3476" s="106">
        <v>0.52</v>
      </c>
      <c r="O3476" s="106">
        <v>1.5</v>
      </c>
      <c r="P3476" s="106" t="s">
        <v>2499</v>
      </c>
      <c r="Q3476" s="107" t="s">
        <v>4260</v>
      </c>
      <c r="R3476" s="107" t="s">
        <v>11</v>
      </c>
    </row>
    <row r="3477" spans="2:18" ht="20.100000000000001" customHeight="1" x14ac:dyDescent="0.4">
      <c r="B3477" s="105" t="str">
        <f t="shared" si="163"/>
        <v/>
      </c>
      <c r="C3477" s="105" t="str">
        <f t="shared" si="164"/>
        <v/>
      </c>
      <c r="D3477" s="105" t="str">
        <f t="shared" si="165"/>
        <v/>
      </c>
      <c r="E3477" s="106" t="s">
        <v>2406</v>
      </c>
      <c r="F3477" s="106" t="s">
        <v>2829</v>
      </c>
      <c r="G3477" s="106" t="s">
        <v>773</v>
      </c>
      <c r="H3477" s="106" t="s">
        <v>733</v>
      </c>
      <c r="I3477" s="106">
        <v>10</v>
      </c>
      <c r="J3477" s="106"/>
      <c r="K3477" s="106"/>
      <c r="L3477" s="106" t="s">
        <v>1266</v>
      </c>
      <c r="M3477" s="106" t="s">
        <v>924</v>
      </c>
      <c r="N3477" s="106">
        <v>0.53</v>
      </c>
      <c r="O3477" s="106">
        <v>1.5</v>
      </c>
      <c r="P3477" s="106" t="s">
        <v>2499</v>
      </c>
      <c r="Q3477" s="107" t="s">
        <v>4261</v>
      </c>
      <c r="R3477" s="107" t="s">
        <v>11</v>
      </c>
    </row>
    <row r="3478" spans="2:18" ht="20.100000000000001" customHeight="1" x14ac:dyDescent="0.4">
      <c r="B3478" s="105" t="str">
        <f t="shared" si="163"/>
        <v/>
      </c>
      <c r="C3478" s="105" t="str">
        <f t="shared" si="164"/>
        <v/>
      </c>
      <c r="D3478" s="105" t="str">
        <f t="shared" si="165"/>
        <v/>
      </c>
      <c r="E3478" s="106" t="s">
        <v>2406</v>
      </c>
      <c r="F3478" s="106" t="s">
        <v>2829</v>
      </c>
      <c r="G3478" s="106" t="s">
        <v>778</v>
      </c>
      <c r="H3478" s="106" t="s">
        <v>765</v>
      </c>
      <c r="I3478" s="106">
        <v>10</v>
      </c>
      <c r="J3478" s="106"/>
      <c r="K3478" s="106"/>
      <c r="L3478" s="106" t="s">
        <v>779</v>
      </c>
      <c r="M3478" s="106" t="s">
        <v>924</v>
      </c>
      <c r="N3478" s="106">
        <v>0.52</v>
      </c>
      <c r="O3478" s="106">
        <v>1.5</v>
      </c>
      <c r="P3478" s="106" t="s">
        <v>2499</v>
      </c>
      <c r="Q3478" s="107" t="s">
        <v>4262</v>
      </c>
      <c r="R3478" s="107" t="s">
        <v>11</v>
      </c>
    </row>
    <row r="3479" spans="2:18" ht="20.100000000000001" customHeight="1" x14ac:dyDescent="0.4">
      <c r="B3479" s="105" t="str">
        <f t="shared" si="163"/>
        <v/>
      </c>
      <c r="C3479" s="105" t="str">
        <f t="shared" si="164"/>
        <v/>
      </c>
      <c r="D3479" s="105" t="str">
        <f t="shared" si="165"/>
        <v/>
      </c>
      <c r="E3479" s="106" t="s">
        <v>2406</v>
      </c>
      <c r="F3479" s="106" t="s">
        <v>2829</v>
      </c>
      <c r="G3479" s="106" t="s">
        <v>778</v>
      </c>
      <c r="H3479" s="106" t="s">
        <v>733</v>
      </c>
      <c r="I3479" s="106">
        <v>10</v>
      </c>
      <c r="J3479" s="106"/>
      <c r="K3479" s="106"/>
      <c r="L3479" s="106" t="s">
        <v>1269</v>
      </c>
      <c r="M3479" s="106" t="s">
        <v>924</v>
      </c>
      <c r="N3479" s="106">
        <v>0.53</v>
      </c>
      <c r="O3479" s="106">
        <v>1.5</v>
      </c>
      <c r="P3479" s="106" t="s">
        <v>2499</v>
      </c>
      <c r="Q3479" s="107" t="s">
        <v>4263</v>
      </c>
      <c r="R3479" s="107" t="s">
        <v>11</v>
      </c>
    </row>
    <row r="3480" spans="2:18" ht="20.100000000000001" customHeight="1" x14ac:dyDescent="0.4">
      <c r="B3480" s="105" t="str">
        <f t="shared" si="163"/>
        <v/>
      </c>
      <c r="C3480" s="105" t="str">
        <f t="shared" si="164"/>
        <v/>
      </c>
      <c r="D3480" s="105" t="str">
        <f t="shared" si="165"/>
        <v/>
      </c>
      <c r="E3480" s="106" t="s">
        <v>2406</v>
      </c>
      <c r="F3480" s="106" t="s">
        <v>2829</v>
      </c>
      <c r="G3480" s="106" t="s">
        <v>782</v>
      </c>
      <c r="H3480" s="106" t="s">
        <v>765</v>
      </c>
      <c r="I3480" s="106">
        <v>10</v>
      </c>
      <c r="J3480" s="106"/>
      <c r="K3480" s="106"/>
      <c r="L3480" s="106" t="s">
        <v>783</v>
      </c>
      <c r="M3480" s="106" t="s">
        <v>924</v>
      </c>
      <c r="N3480" s="106">
        <v>0.49</v>
      </c>
      <c r="O3480" s="106">
        <v>1.5</v>
      </c>
      <c r="P3480" s="106" t="s">
        <v>2499</v>
      </c>
      <c r="Q3480" s="107" t="s">
        <v>4264</v>
      </c>
      <c r="R3480" s="107" t="s">
        <v>11</v>
      </c>
    </row>
    <row r="3481" spans="2:18" ht="20.100000000000001" customHeight="1" x14ac:dyDescent="0.4">
      <c r="B3481" s="105" t="str">
        <f t="shared" si="163"/>
        <v/>
      </c>
      <c r="C3481" s="105" t="str">
        <f t="shared" si="164"/>
        <v/>
      </c>
      <c r="D3481" s="105" t="str">
        <f t="shared" si="165"/>
        <v/>
      </c>
      <c r="E3481" s="106" t="s">
        <v>2406</v>
      </c>
      <c r="F3481" s="106" t="s">
        <v>2829</v>
      </c>
      <c r="G3481" s="106" t="s">
        <v>2437</v>
      </c>
      <c r="H3481" s="106" t="s">
        <v>765</v>
      </c>
      <c r="I3481" s="106">
        <v>10</v>
      </c>
      <c r="J3481" s="106"/>
      <c r="K3481" s="106"/>
      <c r="L3481" s="106" t="s">
        <v>2438</v>
      </c>
      <c r="M3481" s="106" t="s">
        <v>924</v>
      </c>
      <c r="N3481" s="106">
        <v>0.52</v>
      </c>
      <c r="O3481" s="106">
        <v>1.5</v>
      </c>
      <c r="P3481" s="106" t="s">
        <v>2499</v>
      </c>
      <c r="Q3481" s="107" t="s">
        <v>4265</v>
      </c>
      <c r="R3481" s="107" t="s">
        <v>11</v>
      </c>
    </row>
    <row r="3482" spans="2:18" ht="20.100000000000001" customHeight="1" x14ac:dyDescent="0.4">
      <c r="B3482" s="105" t="str">
        <f t="shared" si="163"/>
        <v/>
      </c>
      <c r="C3482" s="105" t="str">
        <f t="shared" si="164"/>
        <v/>
      </c>
      <c r="D3482" s="105" t="str">
        <f t="shared" si="165"/>
        <v/>
      </c>
      <c r="E3482" s="106" t="s">
        <v>2406</v>
      </c>
      <c r="F3482" s="106" t="s">
        <v>2829</v>
      </c>
      <c r="G3482" s="106" t="s">
        <v>2442</v>
      </c>
      <c r="H3482" s="106" t="s">
        <v>765</v>
      </c>
      <c r="I3482" s="106">
        <v>10</v>
      </c>
      <c r="J3482" s="106"/>
      <c r="K3482" s="106"/>
      <c r="L3482" s="106" t="s">
        <v>2443</v>
      </c>
      <c r="M3482" s="106" t="s">
        <v>924</v>
      </c>
      <c r="N3482" s="106">
        <v>0.52</v>
      </c>
      <c r="O3482" s="106">
        <v>1.5</v>
      </c>
      <c r="P3482" s="106" t="s">
        <v>2499</v>
      </c>
      <c r="Q3482" s="107" t="s">
        <v>4266</v>
      </c>
      <c r="R3482" s="107" t="s">
        <v>11</v>
      </c>
    </row>
    <row r="3483" spans="2:18" ht="20.100000000000001" customHeight="1" x14ac:dyDescent="0.4">
      <c r="B3483" s="105" t="str">
        <f t="shared" si="163"/>
        <v/>
      </c>
      <c r="C3483" s="105" t="str">
        <f t="shared" si="164"/>
        <v/>
      </c>
      <c r="D3483" s="105" t="str">
        <f t="shared" si="165"/>
        <v/>
      </c>
      <c r="E3483" s="106" t="s">
        <v>2406</v>
      </c>
      <c r="F3483" s="106" t="s">
        <v>2407</v>
      </c>
      <c r="G3483" s="106" t="s">
        <v>773</v>
      </c>
      <c r="H3483" s="106" t="s">
        <v>1266</v>
      </c>
      <c r="I3483" s="106">
        <v>9</v>
      </c>
      <c r="J3483" s="106"/>
      <c r="K3483" s="106"/>
      <c r="L3483" s="106" t="s">
        <v>717</v>
      </c>
      <c r="M3483" s="106" t="s">
        <v>924</v>
      </c>
      <c r="N3483" s="106">
        <v>0.43</v>
      </c>
      <c r="O3483" s="106">
        <v>1.5</v>
      </c>
      <c r="P3483" s="106" t="s">
        <v>2499</v>
      </c>
      <c r="Q3483" s="107" t="s">
        <v>4267</v>
      </c>
      <c r="R3483" s="107" t="s">
        <v>11</v>
      </c>
    </row>
    <row r="3484" spans="2:18" ht="20.100000000000001" customHeight="1" x14ac:dyDescent="0.4">
      <c r="B3484" s="105" t="str">
        <f t="shared" si="163"/>
        <v/>
      </c>
      <c r="C3484" s="105" t="str">
        <f t="shared" si="164"/>
        <v/>
      </c>
      <c r="D3484" s="105" t="str">
        <f t="shared" si="165"/>
        <v/>
      </c>
      <c r="E3484" s="106" t="s">
        <v>2406</v>
      </c>
      <c r="F3484" s="106" t="s">
        <v>2407</v>
      </c>
      <c r="G3484" s="106" t="s">
        <v>778</v>
      </c>
      <c r="H3484" s="106" t="s">
        <v>1269</v>
      </c>
      <c r="I3484" s="106">
        <v>9</v>
      </c>
      <c r="J3484" s="106"/>
      <c r="K3484" s="106"/>
      <c r="L3484" s="106" t="s">
        <v>717</v>
      </c>
      <c r="M3484" s="106" t="s">
        <v>924</v>
      </c>
      <c r="N3484" s="106">
        <v>0.43</v>
      </c>
      <c r="O3484" s="106">
        <v>1.5</v>
      </c>
      <c r="P3484" s="106" t="s">
        <v>2499</v>
      </c>
      <c r="Q3484" s="107" t="s">
        <v>4268</v>
      </c>
      <c r="R3484" s="107" t="s">
        <v>11</v>
      </c>
    </row>
    <row r="3485" spans="2:18" ht="20.100000000000001" customHeight="1" x14ac:dyDescent="0.4">
      <c r="B3485" s="105" t="str">
        <f t="shared" si="163"/>
        <v/>
      </c>
      <c r="C3485" s="105" t="str">
        <f t="shared" si="164"/>
        <v/>
      </c>
      <c r="D3485" s="105" t="str">
        <f t="shared" si="165"/>
        <v/>
      </c>
      <c r="E3485" s="106" t="s">
        <v>2406</v>
      </c>
      <c r="F3485" s="106" t="s">
        <v>2447</v>
      </c>
      <c r="G3485" s="106" t="s">
        <v>773</v>
      </c>
      <c r="H3485" s="106" t="s">
        <v>717</v>
      </c>
      <c r="I3485" s="106">
        <v>9</v>
      </c>
      <c r="J3485" s="106"/>
      <c r="K3485" s="106"/>
      <c r="L3485" s="106" t="s">
        <v>1266</v>
      </c>
      <c r="M3485" s="106" t="s">
        <v>924</v>
      </c>
      <c r="N3485" s="106">
        <v>0.38</v>
      </c>
      <c r="O3485" s="106">
        <v>1.5</v>
      </c>
      <c r="P3485" s="106" t="s">
        <v>2499</v>
      </c>
      <c r="Q3485" s="107" t="s">
        <v>4269</v>
      </c>
      <c r="R3485" s="107" t="s">
        <v>11</v>
      </c>
    </row>
    <row r="3486" spans="2:18" ht="20.100000000000001" customHeight="1" x14ac:dyDescent="0.4">
      <c r="B3486" s="105" t="str">
        <f t="shared" si="163"/>
        <v/>
      </c>
      <c r="C3486" s="105" t="str">
        <f t="shared" si="164"/>
        <v/>
      </c>
      <c r="D3486" s="105" t="str">
        <f t="shared" si="165"/>
        <v/>
      </c>
      <c r="E3486" s="106" t="s">
        <v>2406</v>
      </c>
      <c r="F3486" s="106" t="s">
        <v>2447</v>
      </c>
      <c r="G3486" s="106" t="s">
        <v>778</v>
      </c>
      <c r="H3486" s="106" t="s">
        <v>717</v>
      </c>
      <c r="I3486" s="106">
        <v>9</v>
      </c>
      <c r="J3486" s="106"/>
      <c r="K3486" s="106"/>
      <c r="L3486" s="106" t="s">
        <v>1269</v>
      </c>
      <c r="M3486" s="106" t="s">
        <v>924</v>
      </c>
      <c r="N3486" s="106">
        <v>0.38</v>
      </c>
      <c r="O3486" s="106">
        <v>1.5</v>
      </c>
      <c r="P3486" s="106" t="s">
        <v>2499</v>
      </c>
      <c r="Q3486" s="107" t="s">
        <v>4270</v>
      </c>
      <c r="R3486" s="107" t="s">
        <v>11</v>
      </c>
    </row>
    <row r="3487" spans="2:18" ht="20.100000000000001" customHeight="1" x14ac:dyDescent="0.4">
      <c r="B3487" s="105" t="str">
        <f t="shared" si="163"/>
        <v/>
      </c>
      <c r="C3487" s="105" t="str">
        <f t="shared" si="164"/>
        <v/>
      </c>
      <c r="D3487" s="105" t="str">
        <f t="shared" si="165"/>
        <v/>
      </c>
      <c r="E3487" s="106" t="s">
        <v>2406</v>
      </c>
      <c r="F3487" s="106" t="s">
        <v>2906</v>
      </c>
      <c r="G3487" s="106" t="s">
        <v>773</v>
      </c>
      <c r="H3487" s="106" t="s">
        <v>1266</v>
      </c>
      <c r="I3487" s="106">
        <v>10</v>
      </c>
      <c r="J3487" s="106"/>
      <c r="K3487" s="106"/>
      <c r="L3487" s="106" t="s">
        <v>802</v>
      </c>
      <c r="M3487" s="106" t="s">
        <v>924</v>
      </c>
      <c r="N3487" s="106">
        <v>0.4</v>
      </c>
      <c r="O3487" s="106">
        <v>1.5</v>
      </c>
      <c r="P3487" s="106" t="s">
        <v>2499</v>
      </c>
      <c r="Q3487" s="107" t="s">
        <v>4271</v>
      </c>
      <c r="R3487" s="107" t="s">
        <v>11</v>
      </c>
    </row>
    <row r="3488" spans="2:18" ht="20.100000000000001" customHeight="1" x14ac:dyDescent="0.4">
      <c r="B3488" s="105" t="str">
        <f t="shared" si="163"/>
        <v/>
      </c>
      <c r="C3488" s="105" t="str">
        <f t="shared" si="164"/>
        <v/>
      </c>
      <c r="D3488" s="105" t="str">
        <f t="shared" si="165"/>
        <v/>
      </c>
      <c r="E3488" s="106" t="s">
        <v>2406</v>
      </c>
      <c r="F3488" s="106" t="s">
        <v>2906</v>
      </c>
      <c r="G3488" s="106" t="s">
        <v>773</v>
      </c>
      <c r="H3488" s="106" t="s">
        <v>802</v>
      </c>
      <c r="I3488" s="106">
        <v>10</v>
      </c>
      <c r="J3488" s="106"/>
      <c r="K3488" s="106"/>
      <c r="L3488" s="106" t="s">
        <v>1266</v>
      </c>
      <c r="M3488" s="106" t="s">
        <v>924</v>
      </c>
      <c r="N3488" s="106">
        <v>0.36</v>
      </c>
      <c r="O3488" s="106">
        <v>1.5</v>
      </c>
      <c r="P3488" s="106" t="s">
        <v>2499</v>
      </c>
      <c r="Q3488" s="107" t="s">
        <v>4272</v>
      </c>
      <c r="R3488" s="107" t="s">
        <v>11</v>
      </c>
    </row>
    <row r="3489" spans="2:18" ht="20.100000000000001" customHeight="1" x14ac:dyDescent="0.4">
      <c r="B3489" s="105" t="str">
        <f t="shared" si="163"/>
        <v/>
      </c>
      <c r="C3489" s="105" t="str">
        <f t="shared" si="164"/>
        <v/>
      </c>
      <c r="D3489" s="105" t="str">
        <f t="shared" si="165"/>
        <v/>
      </c>
      <c r="E3489" s="106" t="s">
        <v>2406</v>
      </c>
      <c r="F3489" s="106" t="s">
        <v>2829</v>
      </c>
      <c r="G3489" s="106" t="s">
        <v>773</v>
      </c>
      <c r="H3489" s="106" t="s">
        <v>774</v>
      </c>
      <c r="I3489" s="106">
        <v>14</v>
      </c>
      <c r="J3489" s="106"/>
      <c r="K3489" s="106"/>
      <c r="L3489" s="106" t="s">
        <v>765</v>
      </c>
      <c r="M3489" s="106" t="s">
        <v>3522</v>
      </c>
      <c r="N3489" s="106">
        <v>0.54</v>
      </c>
      <c r="O3489" s="106">
        <v>1.5</v>
      </c>
      <c r="P3489" s="106" t="s">
        <v>2511</v>
      </c>
      <c r="Q3489" s="107" t="s">
        <v>4273</v>
      </c>
      <c r="R3489" s="107" t="s">
        <v>12</v>
      </c>
    </row>
    <row r="3490" spans="2:18" ht="20.100000000000001" customHeight="1" x14ac:dyDescent="0.4">
      <c r="B3490" s="105" t="str">
        <f t="shared" si="163"/>
        <v/>
      </c>
      <c r="C3490" s="105" t="str">
        <f t="shared" si="164"/>
        <v/>
      </c>
      <c r="D3490" s="105" t="str">
        <f t="shared" si="165"/>
        <v/>
      </c>
      <c r="E3490" s="106" t="s">
        <v>2406</v>
      </c>
      <c r="F3490" s="106" t="s">
        <v>2829</v>
      </c>
      <c r="G3490" s="106" t="s">
        <v>773</v>
      </c>
      <c r="H3490" s="106" t="s">
        <v>1266</v>
      </c>
      <c r="I3490" s="106">
        <v>14</v>
      </c>
      <c r="J3490" s="106"/>
      <c r="K3490" s="106"/>
      <c r="L3490" s="106" t="s">
        <v>733</v>
      </c>
      <c r="M3490" s="106" t="s">
        <v>3522</v>
      </c>
      <c r="N3490" s="106">
        <v>0.54</v>
      </c>
      <c r="O3490" s="106">
        <v>1.5</v>
      </c>
      <c r="P3490" s="106" t="s">
        <v>2511</v>
      </c>
      <c r="Q3490" s="107" t="s">
        <v>4274</v>
      </c>
      <c r="R3490" s="107" t="s">
        <v>12</v>
      </c>
    </row>
    <row r="3491" spans="2:18" ht="20.100000000000001" customHeight="1" x14ac:dyDescent="0.4">
      <c r="B3491" s="105" t="str">
        <f t="shared" si="163"/>
        <v/>
      </c>
      <c r="C3491" s="105" t="str">
        <f t="shared" si="164"/>
        <v/>
      </c>
      <c r="D3491" s="105" t="str">
        <f t="shared" si="165"/>
        <v/>
      </c>
      <c r="E3491" s="106" t="s">
        <v>2406</v>
      </c>
      <c r="F3491" s="106" t="s">
        <v>2829</v>
      </c>
      <c r="G3491" s="106" t="s">
        <v>773</v>
      </c>
      <c r="H3491" s="106" t="s">
        <v>1266</v>
      </c>
      <c r="I3491" s="106">
        <v>13</v>
      </c>
      <c r="J3491" s="106"/>
      <c r="K3491" s="106"/>
      <c r="L3491" s="106" t="s">
        <v>765</v>
      </c>
      <c r="M3491" s="106" t="s">
        <v>3522</v>
      </c>
      <c r="N3491" s="106">
        <v>0.54</v>
      </c>
      <c r="O3491" s="106">
        <v>1.5</v>
      </c>
      <c r="P3491" s="106" t="s">
        <v>2511</v>
      </c>
      <c r="Q3491" s="107" t="s">
        <v>4275</v>
      </c>
      <c r="R3491" s="107" t="s">
        <v>12</v>
      </c>
    </row>
    <row r="3492" spans="2:18" ht="20.100000000000001" customHeight="1" x14ac:dyDescent="0.4">
      <c r="B3492" s="105" t="str">
        <f t="shared" si="163"/>
        <v/>
      </c>
      <c r="C3492" s="105" t="str">
        <f t="shared" si="164"/>
        <v/>
      </c>
      <c r="D3492" s="105" t="str">
        <f t="shared" si="165"/>
        <v/>
      </c>
      <c r="E3492" s="106" t="s">
        <v>2406</v>
      </c>
      <c r="F3492" s="106" t="s">
        <v>2829</v>
      </c>
      <c r="G3492" s="106" t="s">
        <v>778</v>
      </c>
      <c r="H3492" s="106" t="s">
        <v>779</v>
      </c>
      <c r="I3492" s="106">
        <v>14</v>
      </c>
      <c r="J3492" s="106"/>
      <c r="K3492" s="106"/>
      <c r="L3492" s="106" t="s">
        <v>765</v>
      </c>
      <c r="M3492" s="106" t="s">
        <v>3522</v>
      </c>
      <c r="N3492" s="106">
        <v>0.54</v>
      </c>
      <c r="O3492" s="106">
        <v>1.5</v>
      </c>
      <c r="P3492" s="106" t="s">
        <v>2511</v>
      </c>
      <c r="Q3492" s="107" t="s">
        <v>4276</v>
      </c>
      <c r="R3492" s="107" t="s">
        <v>12</v>
      </c>
    </row>
    <row r="3493" spans="2:18" ht="20.100000000000001" customHeight="1" x14ac:dyDescent="0.4">
      <c r="B3493" s="105" t="str">
        <f t="shared" si="163"/>
        <v/>
      </c>
      <c r="C3493" s="105" t="str">
        <f t="shared" si="164"/>
        <v/>
      </c>
      <c r="D3493" s="105" t="str">
        <f t="shared" si="165"/>
        <v/>
      </c>
      <c r="E3493" s="106" t="s">
        <v>2406</v>
      </c>
      <c r="F3493" s="106" t="s">
        <v>2829</v>
      </c>
      <c r="G3493" s="106" t="s">
        <v>778</v>
      </c>
      <c r="H3493" s="106" t="s">
        <v>1269</v>
      </c>
      <c r="I3493" s="106">
        <v>14</v>
      </c>
      <c r="J3493" s="106"/>
      <c r="K3493" s="106"/>
      <c r="L3493" s="106" t="s">
        <v>733</v>
      </c>
      <c r="M3493" s="106" t="s">
        <v>3522</v>
      </c>
      <c r="N3493" s="106">
        <v>0.54</v>
      </c>
      <c r="O3493" s="106">
        <v>1.5</v>
      </c>
      <c r="P3493" s="106" t="s">
        <v>2511</v>
      </c>
      <c r="Q3493" s="107" t="s">
        <v>4277</v>
      </c>
      <c r="R3493" s="107" t="s">
        <v>12</v>
      </c>
    </row>
    <row r="3494" spans="2:18" ht="20.100000000000001" customHeight="1" x14ac:dyDescent="0.4">
      <c r="B3494" s="105" t="str">
        <f t="shared" si="163"/>
        <v/>
      </c>
      <c r="C3494" s="105" t="str">
        <f t="shared" si="164"/>
        <v/>
      </c>
      <c r="D3494" s="105" t="str">
        <f t="shared" si="165"/>
        <v/>
      </c>
      <c r="E3494" s="106" t="s">
        <v>2406</v>
      </c>
      <c r="F3494" s="106" t="s">
        <v>2829</v>
      </c>
      <c r="G3494" s="106" t="s">
        <v>778</v>
      </c>
      <c r="H3494" s="106" t="s">
        <v>1269</v>
      </c>
      <c r="I3494" s="106">
        <v>13</v>
      </c>
      <c r="J3494" s="106"/>
      <c r="K3494" s="106"/>
      <c r="L3494" s="106" t="s">
        <v>765</v>
      </c>
      <c r="M3494" s="106" t="s">
        <v>3522</v>
      </c>
      <c r="N3494" s="106">
        <v>0.54</v>
      </c>
      <c r="O3494" s="106">
        <v>1.5</v>
      </c>
      <c r="P3494" s="106" t="s">
        <v>2511</v>
      </c>
      <c r="Q3494" s="107" t="s">
        <v>4278</v>
      </c>
      <c r="R3494" s="107" t="s">
        <v>12</v>
      </c>
    </row>
    <row r="3495" spans="2:18" ht="20.100000000000001" customHeight="1" x14ac:dyDescent="0.4">
      <c r="B3495" s="105" t="str">
        <f t="shared" si="163"/>
        <v/>
      </c>
      <c r="C3495" s="105" t="str">
        <f t="shared" si="164"/>
        <v/>
      </c>
      <c r="D3495" s="105" t="str">
        <f t="shared" si="165"/>
        <v/>
      </c>
      <c r="E3495" s="106" t="s">
        <v>2406</v>
      </c>
      <c r="F3495" s="106" t="s">
        <v>2829</v>
      </c>
      <c r="G3495" s="106" t="s">
        <v>782</v>
      </c>
      <c r="H3495" s="106" t="s">
        <v>783</v>
      </c>
      <c r="I3495" s="106">
        <v>14</v>
      </c>
      <c r="J3495" s="106"/>
      <c r="K3495" s="106"/>
      <c r="L3495" s="106" t="s">
        <v>765</v>
      </c>
      <c r="M3495" s="106" t="s">
        <v>3522</v>
      </c>
      <c r="N3495" s="106">
        <v>0.39</v>
      </c>
      <c r="O3495" s="106">
        <v>1.5</v>
      </c>
      <c r="P3495" s="106" t="s">
        <v>2511</v>
      </c>
      <c r="Q3495" s="107" t="s">
        <v>4279</v>
      </c>
      <c r="R3495" s="107" t="s">
        <v>12</v>
      </c>
    </row>
    <row r="3496" spans="2:18" ht="20.100000000000001" customHeight="1" x14ac:dyDescent="0.4">
      <c r="B3496" s="105" t="str">
        <f t="shared" si="163"/>
        <v/>
      </c>
      <c r="C3496" s="105" t="str">
        <f t="shared" si="164"/>
        <v/>
      </c>
      <c r="D3496" s="105" t="str">
        <f t="shared" si="165"/>
        <v/>
      </c>
      <c r="E3496" s="106" t="s">
        <v>2406</v>
      </c>
      <c r="F3496" s="106" t="s">
        <v>2829</v>
      </c>
      <c r="G3496" s="106" t="s">
        <v>2437</v>
      </c>
      <c r="H3496" s="106" t="s">
        <v>2438</v>
      </c>
      <c r="I3496" s="106">
        <v>14</v>
      </c>
      <c r="J3496" s="106"/>
      <c r="K3496" s="106"/>
      <c r="L3496" s="106" t="s">
        <v>765</v>
      </c>
      <c r="M3496" s="106" t="s">
        <v>3522</v>
      </c>
      <c r="N3496" s="106">
        <v>0.52</v>
      </c>
      <c r="O3496" s="106">
        <v>1.5</v>
      </c>
      <c r="P3496" s="106" t="s">
        <v>2511</v>
      </c>
      <c r="Q3496" s="107" t="s">
        <v>4280</v>
      </c>
      <c r="R3496" s="107" t="s">
        <v>12</v>
      </c>
    </row>
    <row r="3497" spans="2:18" ht="20.100000000000001" customHeight="1" x14ac:dyDescent="0.4">
      <c r="B3497" s="105" t="str">
        <f t="shared" si="163"/>
        <v/>
      </c>
      <c r="C3497" s="105" t="str">
        <f t="shared" si="164"/>
        <v/>
      </c>
      <c r="D3497" s="105" t="str">
        <f t="shared" si="165"/>
        <v/>
      </c>
      <c r="E3497" s="106" t="s">
        <v>2406</v>
      </c>
      <c r="F3497" s="106" t="s">
        <v>2829</v>
      </c>
      <c r="G3497" s="106" t="s">
        <v>2442</v>
      </c>
      <c r="H3497" s="106" t="s">
        <v>2443</v>
      </c>
      <c r="I3497" s="106">
        <v>14</v>
      </c>
      <c r="J3497" s="106"/>
      <c r="K3497" s="106"/>
      <c r="L3497" s="106" t="s">
        <v>765</v>
      </c>
      <c r="M3497" s="106" t="s">
        <v>3522</v>
      </c>
      <c r="N3497" s="106">
        <v>0.52</v>
      </c>
      <c r="O3497" s="106">
        <v>1.5</v>
      </c>
      <c r="P3497" s="106" t="s">
        <v>2511</v>
      </c>
      <c r="Q3497" s="107" t="s">
        <v>4281</v>
      </c>
      <c r="R3497" s="107" t="s">
        <v>12</v>
      </c>
    </row>
    <row r="3498" spans="2:18" ht="20.100000000000001" customHeight="1" x14ac:dyDescent="0.4">
      <c r="B3498" s="105" t="str">
        <f t="shared" si="163"/>
        <v/>
      </c>
      <c r="C3498" s="105" t="str">
        <f t="shared" si="164"/>
        <v/>
      </c>
      <c r="D3498" s="105" t="str">
        <f t="shared" si="165"/>
        <v/>
      </c>
      <c r="E3498" s="106" t="s">
        <v>2406</v>
      </c>
      <c r="F3498" s="106" t="s">
        <v>2829</v>
      </c>
      <c r="G3498" s="106" t="s">
        <v>773</v>
      </c>
      <c r="H3498" s="106" t="s">
        <v>765</v>
      </c>
      <c r="I3498" s="106">
        <v>14</v>
      </c>
      <c r="J3498" s="106"/>
      <c r="K3498" s="106"/>
      <c r="L3498" s="106" t="s">
        <v>774</v>
      </c>
      <c r="M3498" s="106" t="s">
        <v>3522</v>
      </c>
      <c r="N3498" s="106">
        <v>0.52</v>
      </c>
      <c r="O3498" s="106">
        <v>1.5</v>
      </c>
      <c r="P3498" s="106" t="s">
        <v>2511</v>
      </c>
      <c r="Q3498" s="107" t="s">
        <v>4282</v>
      </c>
      <c r="R3498" s="107" t="s">
        <v>12</v>
      </c>
    </row>
    <row r="3499" spans="2:18" ht="20.100000000000001" customHeight="1" x14ac:dyDescent="0.4">
      <c r="B3499" s="105" t="str">
        <f t="shared" si="163"/>
        <v/>
      </c>
      <c r="C3499" s="105" t="str">
        <f t="shared" si="164"/>
        <v/>
      </c>
      <c r="D3499" s="105" t="str">
        <f t="shared" si="165"/>
        <v/>
      </c>
      <c r="E3499" s="106" t="s">
        <v>2406</v>
      </c>
      <c r="F3499" s="106" t="s">
        <v>2829</v>
      </c>
      <c r="G3499" s="106" t="s">
        <v>773</v>
      </c>
      <c r="H3499" s="106" t="s">
        <v>733</v>
      </c>
      <c r="I3499" s="106">
        <v>14</v>
      </c>
      <c r="J3499" s="106"/>
      <c r="K3499" s="106"/>
      <c r="L3499" s="106" t="s">
        <v>1266</v>
      </c>
      <c r="M3499" s="106" t="s">
        <v>3522</v>
      </c>
      <c r="N3499" s="106">
        <v>0.53</v>
      </c>
      <c r="O3499" s="106">
        <v>1.5</v>
      </c>
      <c r="P3499" s="106" t="s">
        <v>2511</v>
      </c>
      <c r="Q3499" s="107" t="s">
        <v>4283</v>
      </c>
      <c r="R3499" s="107" t="s">
        <v>12</v>
      </c>
    </row>
    <row r="3500" spans="2:18" ht="20.100000000000001" customHeight="1" x14ac:dyDescent="0.4">
      <c r="B3500" s="105" t="str">
        <f t="shared" si="163"/>
        <v/>
      </c>
      <c r="C3500" s="105" t="str">
        <f t="shared" si="164"/>
        <v/>
      </c>
      <c r="D3500" s="105" t="str">
        <f t="shared" si="165"/>
        <v/>
      </c>
      <c r="E3500" s="106" t="s">
        <v>2406</v>
      </c>
      <c r="F3500" s="106" t="s">
        <v>2829</v>
      </c>
      <c r="G3500" s="106" t="s">
        <v>773</v>
      </c>
      <c r="H3500" s="106" t="s">
        <v>765</v>
      </c>
      <c r="I3500" s="106">
        <v>13</v>
      </c>
      <c r="J3500" s="106"/>
      <c r="K3500" s="106"/>
      <c r="L3500" s="106" t="s">
        <v>1266</v>
      </c>
      <c r="M3500" s="106" t="s">
        <v>3522</v>
      </c>
      <c r="N3500" s="106">
        <v>0.52</v>
      </c>
      <c r="O3500" s="106">
        <v>1.5</v>
      </c>
      <c r="P3500" s="106" t="s">
        <v>2511</v>
      </c>
      <c r="Q3500" s="107" t="s">
        <v>4284</v>
      </c>
      <c r="R3500" s="107" t="s">
        <v>12</v>
      </c>
    </row>
    <row r="3501" spans="2:18" ht="20.100000000000001" customHeight="1" x14ac:dyDescent="0.4">
      <c r="B3501" s="105" t="str">
        <f t="shared" si="163"/>
        <v/>
      </c>
      <c r="C3501" s="105" t="str">
        <f t="shared" si="164"/>
        <v/>
      </c>
      <c r="D3501" s="105" t="str">
        <f t="shared" si="165"/>
        <v/>
      </c>
      <c r="E3501" s="106" t="s">
        <v>2406</v>
      </c>
      <c r="F3501" s="106" t="s">
        <v>2829</v>
      </c>
      <c r="G3501" s="106" t="s">
        <v>778</v>
      </c>
      <c r="H3501" s="106" t="s">
        <v>765</v>
      </c>
      <c r="I3501" s="106">
        <v>14</v>
      </c>
      <c r="J3501" s="106"/>
      <c r="K3501" s="106"/>
      <c r="L3501" s="106" t="s">
        <v>779</v>
      </c>
      <c r="M3501" s="106" t="s">
        <v>3522</v>
      </c>
      <c r="N3501" s="106">
        <v>0.52</v>
      </c>
      <c r="O3501" s="106">
        <v>1.5</v>
      </c>
      <c r="P3501" s="106" t="s">
        <v>2511</v>
      </c>
      <c r="Q3501" s="107" t="s">
        <v>4285</v>
      </c>
      <c r="R3501" s="107" t="s">
        <v>12</v>
      </c>
    </row>
    <row r="3502" spans="2:18" ht="20.100000000000001" customHeight="1" x14ac:dyDescent="0.4">
      <c r="B3502" s="105" t="str">
        <f t="shared" si="163"/>
        <v/>
      </c>
      <c r="C3502" s="105" t="str">
        <f t="shared" si="164"/>
        <v/>
      </c>
      <c r="D3502" s="105" t="str">
        <f t="shared" si="165"/>
        <v/>
      </c>
      <c r="E3502" s="106" t="s">
        <v>2406</v>
      </c>
      <c r="F3502" s="106" t="s">
        <v>2829</v>
      </c>
      <c r="G3502" s="106" t="s">
        <v>778</v>
      </c>
      <c r="H3502" s="106" t="s">
        <v>733</v>
      </c>
      <c r="I3502" s="106">
        <v>14</v>
      </c>
      <c r="J3502" s="106"/>
      <c r="K3502" s="106"/>
      <c r="L3502" s="106" t="s">
        <v>1269</v>
      </c>
      <c r="M3502" s="106" t="s">
        <v>3522</v>
      </c>
      <c r="N3502" s="106">
        <v>0.53</v>
      </c>
      <c r="O3502" s="106">
        <v>1.5</v>
      </c>
      <c r="P3502" s="106" t="s">
        <v>2511</v>
      </c>
      <c r="Q3502" s="107" t="s">
        <v>4286</v>
      </c>
      <c r="R3502" s="107" t="s">
        <v>12</v>
      </c>
    </row>
    <row r="3503" spans="2:18" ht="20.100000000000001" customHeight="1" x14ac:dyDescent="0.4">
      <c r="B3503" s="105" t="str">
        <f t="shared" si="163"/>
        <v/>
      </c>
      <c r="C3503" s="105" t="str">
        <f t="shared" si="164"/>
        <v/>
      </c>
      <c r="D3503" s="105" t="str">
        <f t="shared" si="165"/>
        <v/>
      </c>
      <c r="E3503" s="106" t="s">
        <v>2406</v>
      </c>
      <c r="F3503" s="106" t="s">
        <v>2829</v>
      </c>
      <c r="G3503" s="106" t="s">
        <v>778</v>
      </c>
      <c r="H3503" s="106" t="s">
        <v>765</v>
      </c>
      <c r="I3503" s="106">
        <v>13</v>
      </c>
      <c r="J3503" s="106"/>
      <c r="K3503" s="106"/>
      <c r="L3503" s="106" t="s">
        <v>1269</v>
      </c>
      <c r="M3503" s="106" t="s">
        <v>3522</v>
      </c>
      <c r="N3503" s="106">
        <v>0.52</v>
      </c>
      <c r="O3503" s="106">
        <v>1.5</v>
      </c>
      <c r="P3503" s="106" t="s">
        <v>2511</v>
      </c>
      <c r="Q3503" s="107" t="s">
        <v>4287</v>
      </c>
      <c r="R3503" s="107" t="s">
        <v>12</v>
      </c>
    </row>
    <row r="3504" spans="2:18" ht="20.100000000000001" customHeight="1" x14ac:dyDescent="0.4">
      <c r="B3504" s="105" t="str">
        <f t="shared" si="163"/>
        <v/>
      </c>
      <c r="C3504" s="105" t="str">
        <f t="shared" si="164"/>
        <v/>
      </c>
      <c r="D3504" s="105" t="str">
        <f t="shared" si="165"/>
        <v/>
      </c>
      <c r="E3504" s="106" t="s">
        <v>2406</v>
      </c>
      <c r="F3504" s="106" t="s">
        <v>2829</v>
      </c>
      <c r="G3504" s="106" t="s">
        <v>782</v>
      </c>
      <c r="H3504" s="106" t="s">
        <v>765</v>
      </c>
      <c r="I3504" s="106">
        <v>14</v>
      </c>
      <c r="J3504" s="106"/>
      <c r="K3504" s="106"/>
      <c r="L3504" s="106" t="s">
        <v>783</v>
      </c>
      <c r="M3504" s="106" t="s">
        <v>3522</v>
      </c>
      <c r="N3504" s="106">
        <v>0.49</v>
      </c>
      <c r="O3504" s="106">
        <v>1.5</v>
      </c>
      <c r="P3504" s="106" t="s">
        <v>2511</v>
      </c>
      <c r="Q3504" s="107" t="s">
        <v>4288</v>
      </c>
      <c r="R3504" s="107" t="s">
        <v>12</v>
      </c>
    </row>
    <row r="3505" spans="2:18" ht="20.100000000000001" customHeight="1" x14ac:dyDescent="0.4">
      <c r="B3505" s="105" t="str">
        <f t="shared" si="163"/>
        <v/>
      </c>
      <c r="C3505" s="105" t="str">
        <f t="shared" si="164"/>
        <v/>
      </c>
      <c r="D3505" s="105" t="str">
        <f t="shared" si="165"/>
        <v/>
      </c>
      <c r="E3505" s="106" t="s">
        <v>2406</v>
      </c>
      <c r="F3505" s="106" t="s">
        <v>2829</v>
      </c>
      <c r="G3505" s="106" t="s">
        <v>2437</v>
      </c>
      <c r="H3505" s="106" t="s">
        <v>765</v>
      </c>
      <c r="I3505" s="106">
        <v>14</v>
      </c>
      <c r="J3505" s="106"/>
      <c r="K3505" s="106"/>
      <c r="L3505" s="106" t="s">
        <v>2438</v>
      </c>
      <c r="M3505" s="106" t="s">
        <v>3522</v>
      </c>
      <c r="N3505" s="106">
        <v>0.52</v>
      </c>
      <c r="O3505" s="106">
        <v>1.5</v>
      </c>
      <c r="P3505" s="106" t="s">
        <v>2511</v>
      </c>
      <c r="Q3505" s="107" t="s">
        <v>4289</v>
      </c>
      <c r="R3505" s="107" t="s">
        <v>12</v>
      </c>
    </row>
    <row r="3506" spans="2:18" ht="20.100000000000001" customHeight="1" x14ac:dyDescent="0.4">
      <c r="B3506" s="105" t="str">
        <f t="shared" si="163"/>
        <v/>
      </c>
      <c r="C3506" s="105" t="str">
        <f t="shared" si="164"/>
        <v/>
      </c>
      <c r="D3506" s="105" t="str">
        <f t="shared" si="165"/>
        <v/>
      </c>
      <c r="E3506" s="106" t="s">
        <v>2406</v>
      </c>
      <c r="F3506" s="106" t="s">
        <v>2829</v>
      </c>
      <c r="G3506" s="106" t="s">
        <v>2442</v>
      </c>
      <c r="H3506" s="106" t="s">
        <v>765</v>
      </c>
      <c r="I3506" s="106">
        <v>14</v>
      </c>
      <c r="J3506" s="106"/>
      <c r="K3506" s="106"/>
      <c r="L3506" s="106" t="s">
        <v>2443</v>
      </c>
      <c r="M3506" s="106" t="s">
        <v>3522</v>
      </c>
      <c r="N3506" s="106">
        <v>0.52</v>
      </c>
      <c r="O3506" s="106">
        <v>1.5</v>
      </c>
      <c r="P3506" s="106" t="s">
        <v>2511</v>
      </c>
      <c r="Q3506" s="107" t="s">
        <v>4290</v>
      </c>
      <c r="R3506" s="107" t="s">
        <v>12</v>
      </c>
    </row>
    <row r="3507" spans="2:18" ht="20.100000000000001" customHeight="1" x14ac:dyDescent="0.4">
      <c r="B3507" s="105" t="str">
        <f t="shared" si="163"/>
        <v/>
      </c>
      <c r="C3507" s="105" t="str">
        <f t="shared" si="164"/>
        <v/>
      </c>
      <c r="D3507" s="105" t="str">
        <f t="shared" si="165"/>
        <v/>
      </c>
      <c r="E3507" s="106" t="s">
        <v>2406</v>
      </c>
      <c r="F3507" s="106" t="s">
        <v>2407</v>
      </c>
      <c r="G3507" s="106" t="s">
        <v>773</v>
      </c>
      <c r="H3507" s="106" t="s">
        <v>1266</v>
      </c>
      <c r="I3507" s="106">
        <v>13</v>
      </c>
      <c r="J3507" s="106"/>
      <c r="K3507" s="106"/>
      <c r="L3507" s="106" t="s">
        <v>717</v>
      </c>
      <c r="M3507" s="106" t="s">
        <v>3522</v>
      </c>
      <c r="N3507" s="106">
        <v>0.43</v>
      </c>
      <c r="O3507" s="106">
        <v>1.5</v>
      </c>
      <c r="P3507" s="106" t="s">
        <v>2511</v>
      </c>
      <c r="Q3507" s="107" t="s">
        <v>4291</v>
      </c>
      <c r="R3507" s="107" t="s">
        <v>12</v>
      </c>
    </row>
    <row r="3508" spans="2:18" ht="20.100000000000001" customHeight="1" x14ac:dyDescent="0.4">
      <c r="B3508" s="105" t="str">
        <f t="shared" si="163"/>
        <v/>
      </c>
      <c r="C3508" s="105" t="str">
        <f t="shared" si="164"/>
        <v/>
      </c>
      <c r="D3508" s="105" t="str">
        <f t="shared" si="165"/>
        <v/>
      </c>
      <c r="E3508" s="106" t="s">
        <v>2406</v>
      </c>
      <c r="F3508" s="106" t="s">
        <v>2407</v>
      </c>
      <c r="G3508" s="106" t="s">
        <v>778</v>
      </c>
      <c r="H3508" s="106" t="s">
        <v>1269</v>
      </c>
      <c r="I3508" s="106">
        <v>13</v>
      </c>
      <c r="J3508" s="106"/>
      <c r="K3508" s="106"/>
      <c r="L3508" s="106" t="s">
        <v>717</v>
      </c>
      <c r="M3508" s="106" t="s">
        <v>3522</v>
      </c>
      <c r="N3508" s="106">
        <v>0.43</v>
      </c>
      <c r="O3508" s="106">
        <v>1.5</v>
      </c>
      <c r="P3508" s="106" t="s">
        <v>2511</v>
      </c>
      <c r="Q3508" s="107" t="s">
        <v>4292</v>
      </c>
      <c r="R3508" s="107" t="s">
        <v>12</v>
      </c>
    </row>
    <row r="3509" spans="2:18" ht="20.100000000000001" customHeight="1" x14ac:dyDescent="0.4">
      <c r="B3509" s="105" t="str">
        <f t="shared" si="163"/>
        <v/>
      </c>
      <c r="C3509" s="105" t="str">
        <f t="shared" si="164"/>
        <v/>
      </c>
      <c r="D3509" s="105" t="str">
        <f t="shared" si="165"/>
        <v/>
      </c>
      <c r="E3509" s="106" t="s">
        <v>2406</v>
      </c>
      <c r="F3509" s="106" t="s">
        <v>2447</v>
      </c>
      <c r="G3509" s="106" t="s">
        <v>773</v>
      </c>
      <c r="H3509" s="106" t="s">
        <v>717</v>
      </c>
      <c r="I3509" s="106">
        <v>13</v>
      </c>
      <c r="J3509" s="106"/>
      <c r="K3509" s="106"/>
      <c r="L3509" s="106" t="s">
        <v>1266</v>
      </c>
      <c r="M3509" s="106" t="s">
        <v>3522</v>
      </c>
      <c r="N3509" s="106">
        <v>0.38</v>
      </c>
      <c r="O3509" s="106">
        <v>1.5</v>
      </c>
      <c r="P3509" s="106" t="s">
        <v>2511</v>
      </c>
      <c r="Q3509" s="107" t="s">
        <v>4293</v>
      </c>
      <c r="R3509" s="107" t="s">
        <v>12</v>
      </c>
    </row>
    <row r="3510" spans="2:18" ht="20.100000000000001" customHeight="1" x14ac:dyDescent="0.4">
      <c r="B3510" s="105" t="str">
        <f t="shared" si="163"/>
        <v/>
      </c>
      <c r="C3510" s="105" t="str">
        <f t="shared" si="164"/>
        <v/>
      </c>
      <c r="D3510" s="105" t="str">
        <f t="shared" si="165"/>
        <v/>
      </c>
      <c r="E3510" s="106" t="s">
        <v>2406</v>
      </c>
      <c r="F3510" s="106" t="s">
        <v>2447</v>
      </c>
      <c r="G3510" s="106" t="s">
        <v>778</v>
      </c>
      <c r="H3510" s="106" t="s">
        <v>717</v>
      </c>
      <c r="I3510" s="106">
        <v>13</v>
      </c>
      <c r="J3510" s="106"/>
      <c r="K3510" s="106"/>
      <c r="L3510" s="106" t="s">
        <v>1269</v>
      </c>
      <c r="M3510" s="106" t="s">
        <v>3522</v>
      </c>
      <c r="N3510" s="106">
        <v>0.38</v>
      </c>
      <c r="O3510" s="106">
        <v>1.5</v>
      </c>
      <c r="P3510" s="106" t="s">
        <v>2511</v>
      </c>
      <c r="Q3510" s="107" t="s">
        <v>4294</v>
      </c>
      <c r="R3510" s="107" t="s">
        <v>12</v>
      </c>
    </row>
    <row r="3511" spans="2:18" ht="20.100000000000001" customHeight="1" x14ac:dyDescent="0.4">
      <c r="B3511" s="105" t="str">
        <f t="shared" si="163"/>
        <v/>
      </c>
      <c r="C3511" s="105" t="str">
        <f t="shared" si="164"/>
        <v/>
      </c>
      <c r="D3511" s="105" t="str">
        <f t="shared" si="165"/>
        <v/>
      </c>
      <c r="E3511" s="106" t="s">
        <v>2406</v>
      </c>
      <c r="F3511" s="106" t="s">
        <v>2906</v>
      </c>
      <c r="G3511" s="106" t="s">
        <v>773</v>
      </c>
      <c r="H3511" s="106" t="s">
        <v>1266</v>
      </c>
      <c r="I3511" s="106">
        <v>14</v>
      </c>
      <c r="J3511" s="106"/>
      <c r="K3511" s="106"/>
      <c r="L3511" s="106" t="s">
        <v>802</v>
      </c>
      <c r="M3511" s="106" t="s">
        <v>3522</v>
      </c>
      <c r="N3511" s="106">
        <v>0.4</v>
      </c>
      <c r="O3511" s="106">
        <v>1.5</v>
      </c>
      <c r="P3511" s="106" t="s">
        <v>2511</v>
      </c>
      <c r="Q3511" s="107" t="s">
        <v>4295</v>
      </c>
      <c r="R3511" s="107" t="s">
        <v>12</v>
      </c>
    </row>
    <row r="3512" spans="2:18" ht="20.100000000000001" customHeight="1" x14ac:dyDescent="0.4">
      <c r="B3512" s="105" t="str">
        <f t="shared" si="163"/>
        <v/>
      </c>
      <c r="C3512" s="105" t="str">
        <f t="shared" si="164"/>
        <v/>
      </c>
      <c r="D3512" s="105" t="str">
        <f t="shared" si="165"/>
        <v/>
      </c>
      <c r="E3512" s="106" t="s">
        <v>2406</v>
      </c>
      <c r="F3512" s="106" t="s">
        <v>2906</v>
      </c>
      <c r="G3512" s="106" t="s">
        <v>778</v>
      </c>
      <c r="H3512" s="106" t="s">
        <v>1269</v>
      </c>
      <c r="I3512" s="106">
        <v>14</v>
      </c>
      <c r="J3512" s="106"/>
      <c r="K3512" s="106"/>
      <c r="L3512" s="106" t="s">
        <v>802</v>
      </c>
      <c r="M3512" s="106" t="s">
        <v>3522</v>
      </c>
      <c r="N3512" s="106">
        <v>0.4</v>
      </c>
      <c r="O3512" s="106">
        <v>1.5</v>
      </c>
      <c r="P3512" s="106" t="s">
        <v>2511</v>
      </c>
      <c r="Q3512" s="107" t="s">
        <v>4296</v>
      </c>
      <c r="R3512" s="107" t="s">
        <v>12</v>
      </c>
    </row>
    <row r="3513" spans="2:18" ht="20.100000000000001" customHeight="1" x14ac:dyDescent="0.4">
      <c r="B3513" s="105" t="str">
        <f t="shared" si="163"/>
        <v/>
      </c>
      <c r="C3513" s="105" t="str">
        <f t="shared" si="164"/>
        <v/>
      </c>
      <c r="D3513" s="105" t="str">
        <f t="shared" si="165"/>
        <v/>
      </c>
      <c r="E3513" s="106" t="s">
        <v>2406</v>
      </c>
      <c r="F3513" s="106" t="s">
        <v>2906</v>
      </c>
      <c r="G3513" s="106" t="s">
        <v>773</v>
      </c>
      <c r="H3513" s="106" t="s">
        <v>802</v>
      </c>
      <c r="I3513" s="106">
        <v>14</v>
      </c>
      <c r="J3513" s="106"/>
      <c r="K3513" s="106"/>
      <c r="L3513" s="106" t="s">
        <v>1266</v>
      </c>
      <c r="M3513" s="106" t="s">
        <v>3522</v>
      </c>
      <c r="N3513" s="106">
        <v>0.36</v>
      </c>
      <c r="O3513" s="106">
        <v>1.5</v>
      </c>
      <c r="P3513" s="106" t="s">
        <v>2511</v>
      </c>
      <c r="Q3513" s="107" t="s">
        <v>4297</v>
      </c>
      <c r="R3513" s="107" t="s">
        <v>12</v>
      </c>
    </row>
    <row r="3514" spans="2:18" ht="20.100000000000001" customHeight="1" x14ac:dyDescent="0.4">
      <c r="B3514" s="105" t="str">
        <f t="shared" si="163"/>
        <v/>
      </c>
      <c r="C3514" s="105" t="str">
        <f t="shared" si="164"/>
        <v/>
      </c>
      <c r="D3514" s="105" t="str">
        <f t="shared" si="165"/>
        <v/>
      </c>
      <c r="E3514" s="106" t="s">
        <v>2406</v>
      </c>
      <c r="F3514" s="106" t="s">
        <v>2906</v>
      </c>
      <c r="G3514" s="106" t="s">
        <v>778</v>
      </c>
      <c r="H3514" s="106" t="s">
        <v>802</v>
      </c>
      <c r="I3514" s="106">
        <v>14</v>
      </c>
      <c r="J3514" s="106"/>
      <c r="K3514" s="106"/>
      <c r="L3514" s="106" t="s">
        <v>1269</v>
      </c>
      <c r="M3514" s="106" t="s">
        <v>3522</v>
      </c>
      <c r="N3514" s="106">
        <v>0.36</v>
      </c>
      <c r="O3514" s="106">
        <v>1.5</v>
      </c>
      <c r="P3514" s="106" t="s">
        <v>2511</v>
      </c>
      <c r="Q3514" s="107" t="s">
        <v>4298</v>
      </c>
      <c r="R3514" s="107" t="s">
        <v>12</v>
      </c>
    </row>
    <row r="3515" spans="2:18" ht="20.100000000000001" customHeight="1" x14ac:dyDescent="0.4">
      <c r="B3515" s="105" t="str">
        <f t="shared" si="163"/>
        <v/>
      </c>
      <c r="C3515" s="105" t="str">
        <f t="shared" si="164"/>
        <v/>
      </c>
      <c r="D3515" s="105" t="str">
        <f t="shared" si="165"/>
        <v/>
      </c>
      <c r="E3515" s="106" t="s">
        <v>2406</v>
      </c>
      <c r="F3515" s="106" t="s">
        <v>2829</v>
      </c>
      <c r="G3515" s="106" t="s">
        <v>697</v>
      </c>
      <c r="H3515" s="106" t="s">
        <v>1817</v>
      </c>
      <c r="I3515" s="106">
        <v>10</v>
      </c>
      <c r="J3515" s="106"/>
      <c r="K3515" s="106"/>
      <c r="L3515" s="106" t="s">
        <v>733</v>
      </c>
      <c r="M3515" s="106" t="s">
        <v>924</v>
      </c>
      <c r="N3515" s="106">
        <v>0.56999999999999995</v>
      </c>
      <c r="O3515" s="106">
        <v>1.5</v>
      </c>
      <c r="P3515" s="106" t="s">
        <v>714</v>
      </c>
      <c r="Q3515" s="107" t="s">
        <v>4299</v>
      </c>
      <c r="R3515" s="107" t="s">
        <v>253</v>
      </c>
    </row>
    <row r="3516" spans="2:18" ht="20.100000000000001" customHeight="1" x14ac:dyDescent="0.4">
      <c r="B3516" s="105" t="str">
        <f t="shared" si="163"/>
        <v/>
      </c>
      <c r="C3516" s="105" t="str">
        <f t="shared" si="164"/>
        <v/>
      </c>
      <c r="D3516" s="105" t="str">
        <f t="shared" si="165"/>
        <v/>
      </c>
      <c r="E3516" s="106" t="s">
        <v>2406</v>
      </c>
      <c r="F3516" s="106" t="s">
        <v>2829</v>
      </c>
      <c r="G3516" s="106" t="s">
        <v>710</v>
      </c>
      <c r="H3516" s="106" t="s">
        <v>711</v>
      </c>
      <c r="I3516" s="106">
        <v>10</v>
      </c>
      <c r="J3516" s="106"/>
      <c r="K3516" s="106"/>
      <c r="L3516" s="106" t="s">
        <v>733</v>
      </c>
      <c r="M3516" s="106" t="s">
        <v>924</v>
      </c>
      <c r="N3516" s="106">
        <v>0.56999999999999995</v>
      </c>
      <c r="O3516" s="106">
        <v>1.5</v>
      </c>
      <c r="P3516" s="106" t="s">
        <v>714</v>
      </c>
      <c r="Q3516" s="107" t="s">
        <v>4300</v>
      </c>
      <c r="R3516" s="107" t="s">
        <v>253</v>
      </c>
    </row>
    <row r="3517" spans="2:18" ht="20.100000000000001" customHeight="1" x14ac:dyDescent="0.4">
      <c r="B3517" s="105" t="str">
        <f t="shared" si="163"/>
        <v/>
      </c>
      <c r="C3517" s="105" t="str">
        <f t="shared" si="164"/>
        <v/>
      </c>
      <c r="D3517" s="105" t="str">
        <f t="shared" si="165"/>
        <v/>
      </c>
      <c r="E3517" s="106" t="s">
        <v>2406</v>
      </c>
      <c r="F3517" s="106" t="s">
        <v>2829</v>
      </c>
      <c r="G3517" s="106" t="s">
        <v>721</v>
      </c>
      <c r="H3517" s="106" t="s">
        <v>722</v>
      </c>
      <c r="I3517" s="106">
        <v>10</v>
      </c>
      <c r="J3517" s="106"/>
      <c r="K3517" s="106"/>
      <c r="L3517" s="106" t="s">
        <v>729</v>
      </c>
      <c r="M3517" s="106" t="s">
        <v>924</v>
      </c>
      <c r="N3517" s="106">
        <v>0.56999999999999995</v>
      </c>
      <c r="O3517" s="106">
        <v>1.5</v>
      </c>
      <c r="P3517" s="106" t="s">
        <v>3355</v>
      </c>
      <c r="Q3517" s="107" t="s">
        <v>4301</v>
      </c>
      <c r="R3517" s="107" t="s">
        <v>253</v>
      </c>
    </row>
    <row r="3518" spans="2:18" ht="20.100000000000001" customHeight="1" x14ac:dyDescent="0.4">
      <c r="B3518" s="105" t="str">
        <f t="shared" si="163"/>
        <v/>
      </c>
      <c r="C3518" s="105" t="str">
        <f t="shared" si="164"/>
        <v/>
      </c>
      <c r="D3518" s="105" t="str">
        <f t="shared" si="165"/>
        <v/>
      </c>
      <c r="E3518" s="106" t="s">
        <v>2406</v>
      </c>
      <c r="F3518" s="106" t="s">
        <v>2829</v>
      </c>
      <c r="G3518" s="106" t="s">
        <v>2477</v>
      </c>
      <c r="H3518" s="106" t="s">
        <v>733</v>
      </c>
      <c r="I3518" s="106">
        <v>10</v>
      </c>
      <c r="J3518" s="106"/>
      <c r="K3518" s="106"/>
      <c r="L3518" s="106" t="s">
        <v>2478</v>
      </c>
      <c r="M3518" s="106" t="s">
        <v>924</v>
      </c>
      <c r="N3518" s="106">
        <v>0.53</v>
      </c>
      <c r="O3518" s="106">
        <v>1.5</v>
      </c>
      <c r="P3518" s="106" t="s">
        <v>714</v>
      </c>
      <c r="Q3518" s="107" t="s">
        <v>4302</v>
      </c>
      <c r="R3518" s="107" t="s">
        <v>253</v>
      </c>
    </row>
    <row r="3519" spans="2:18" ht="20.100000000000001" customHeight="1" x14ac:dyDescent="0.4">
      <c r="B3519" s="105" t="str">
        <f t="shared" si="163"/>
        <v/>
      </c>
      <c r="C3519" s="105" t="str">
        <f t="shared" si="164"/>
        <v/>
      </c>
      <c r="D3519" s="105" t="str">
        <f t="shared" si="165"/>
        <v/>
      </c>
      <c r="E3519" s="106" t="s">
        <v>2406</v>
      </c>
      <c r="F3519" s="106" t="s">
        <v>2829</v>
      </c>
      <c r="G3519" s="106" t="s">
        <v>2482</v>
      </c>
      <c r="H3519" s="106" t="s">
        <v>733</v>
      </c>
      <c r="I3519" s="106">
        <v>10</v>
      </c>
      <c r="J3519" s="106"/>
      <c r="K3519" s="106"/>
      <c r="L3519" s="106" t="s">
        <v>2483</v>
      </c>
      <c r="M3519" s="106" t="s">
        <v>924</v>
      </c>
      <c r="N3519" s="106">
        <v>0.53</v>
      </c>
      <c r="O3519" s="106">
        <v>1.5</v>
      </c>
      <c r="P3519" s="106" t="s">
        <v>714</v>
      </c>
      <c r="Q3519" s="107" t="s">
        <v>4303</v>
      </c>
      <c r="R3519" s="107" t="s">
        <v>253</v>
      </c>
    </row>
    <row r="3520" spans="2:18" ht="20.100000000000001" customHeight="1" x14ac:dyDescent="0.4">
      <c r="B3520" s="105" t="str">
        <f t="shared" si="163"/>
        <v/>
      </c>
      <c r="C3520" s="105" t="str">
        <f t="shared" si="164"/>
        <v/>
      </c>
      <c r="D3520" s="105" t="str">
        <f t="shared" si="165"/>
        <v/>
      </c>
      <c r="E3520" s="106" t="s">
        <v>2406</v>
      </c>
      <c r="F3520" s="106" t="s">
        <v>2829</v>
      </c>
      <c r="G3520" s="106" t="s">
        <v>697</v>
      </c>
      <c r="H3520" s="106" t="s">
        <v>733</v>
      </c>
      <c r="I3520" s="106">
        <v>10</v>
      </c>
      <c r="J3520" s="106"/>
      <c r="K3520" s="106"/>
      <c r="L3520" s="106" t="s">
        <v>1817</v>
      </c>
      <c r="M3520" s="106" t="s">
        <v>924</v>
      </c>
      <c r="N3520" s="106">
        <v>0.53</v>
      </c>
      <c r="O3520" s="106">
        <v>1.5</v>
      </c>
      <c r="P3520" s="106" t="s">
        <v>714</v>
      </c>
      <c r="Q3520" s="107" t="s">
        <v>4304</v>
      </c>
      <c r="R3520" s="107" t="s">
        <v>253</v>
      </c>
    </row>
    <row r="3521" spans="2:18" ht="20.100000000000001" customHeight="1" x14ac:dyDescent="0.4">
      <c r="B3521" s="105" t="str">
        <f t="shared" si="163"/>
        <v/>
      </c>
      <c r="C3521" s="105" t="str">
        <f t="shared" si="164"/>
        <v/>
      </c>
      <c r="D3521" s="105" t="str">
        <f t="shared" si="165"/>
        <v/>
      </c>
      <c r="E3521" s="106" t="s">
        <v>2406</v>
      </c>
      <c r="F3521" s="106" t="s">
        <v>2829</v>
      </c>
      <c r="G3521" s="106" t="s">
        <v>710</v>
      </c>
      <c r="H3521" s="106" t="s">
        <v>733</v>
      </c>
      <c r="I3521" s="106">
        <v>10</v>
      </c>
      <c r="J3521" s="106"/>
      <c r="K3521" s="106"/>
      <c r="L3521" s="106" t="s">
        <v>711</v>
      </c>
      <c r="M3521" s="106" t="s">
        <v>924</v>
      </c>
      <c r="N3521" s="106">
        <v>0.53</v>
      </c>
      <c r="O3521" s="106">
        <v>1.5</v>
      </c>
      <c r="P3521" s="106" t="s">
        <v>714</v>
      </c>
      <c r="Q3521" s="107" t="s">
        <v>4305</v>
      </c>
      <c r="R3521" s="107" t="s">
        <v>253</v>
      </c>
    </row>
    <row r="3522" spans="2:18" ht="20.100000000000001" customHeight="1" x14ac:dyDescent="0.4">
      <c r="B3522" s="105" t="str">
        <f t="shared" si="163"/>
        <v/>
      </c>
      <c r="C3522" s="105" t="str">
        <f t="shared" si="164"/>
        <v/>
      </c>
      <c r="D3522" s="105" t="str">
        <f t="shared" si="165"/>
        <v/>
      </c>
      <c r="E3522" s="106" t="s">
        <v>2406</v>
      </c>
      <c r="F3522" s="106" t="s">
        <v>2829</v>
      </c>
      <c r="G3522" s="106" t="s">
        <v>721</v>
      </c>
      <c r="H3522" s="106" t="s">
        <v>729</v>
      </c>
      <c r="I3522" s="106">
        <v>10</v>
      </c>
      <c r="J3522" s="106"/>
      <c r="K3522" s="106"/>
      <c r="L3522" s="106" t="s">
        <v>722</v>
      </c>
      <c r="M3522" s="106" t="s">
        <v>924</v>
      </c>
      <c r="N3522" s="106">
        <v>0.54</v>
      </c>
      <c r="O3522" s="106">
        <v>1.5</v>
      </c>
      <c r="P3522" s="106" t="s">
        <v>714</v>
      </c>
      <c r="Q3522" s="107" t="s">
        <v>4306</v>
      </c>
      <c r="R3522" s="107" t="s">
        <v>253</v>
      </c>
    </row>
    <row r="3523" spans="2:18" ht="20.100000000000001" customHeight="1" x14ac:dyDescent="0.4">
      <c r="B3523" s="105" t="str">
        <f t="shared" si="163"/>
        <v/>
      </c>
      <c r="C3523" s="105" t="str">
        <f t="shared" si="164"/>
        <v/>
      </c>
      <c r="D3523" s="105" t="str">
        <f t="shared" si="165"/>
        <v/>
      </c>
      <c r="E3523" s="106" t="s">
        <v>2406</v>
      </c>
      <c r="F3523" s="106" t="s">
        <v>2906</v>
      </c>
      <c r="G3523" s="106" t="s">
        <v>697</v>
      </c>
      <c r="H3523" s="106" t="s">
        <v>1817</v>
      </c>
      <c r="I3523" s="106">
        <v>10</v>
      </c>
      <c r="J3523" s="106"/>
      <c r="K3523" s="106"/>
      <c r="L3523" s="106" t="s">
        <v>802</v>
      </c>
      <c r="M3523" s="106" t="s">
        <v>924</v>
      </c>
      <c r="N3523" s="106">
        <v>0.42</v>
      </c>
      <c r="O3523" s="106">
        <v>1.5</v>
      </c>
      <c r="P3523" s="106" t="s">
        <v>714</v>
      </c>
      <c r="Q3523" s="107" t="s">
        <v>4307</v>
      </c>
      <c r="R3523" s="107" t="s">
        <v>253</v>
      </c>
    </row>
    <row r="3524" spans="2:18" ht="20.100000000000001" customHeight="1" x14ac:dyDescent="0.4">
      <c r="B3524" s="105" t="str">
        <f t="shared" si="163"/>
        <v/>
      </c>
      <c r="C3524" s="105" t="str">
        <f t="shared" si="164"/>
        <v/>
      </c>
      <c r="D3524" s="105" t="str">
        <f t="shared" si="165"/>
        <v/>
      </c>
      <c r="E3524" s="106" t="s">
        <v>2406</v>
      </c>
      <c r="F3524" s="106" t="s">
        <v>2906</v>
      </c>
      <c r="G3524" s="106" t="s">
        <v>710</v>
      </c>
      <c r="H3524" s="106" t="s">
        <v>711</v>
      </c>
      <c r="I3524" s="106">
        <v>10</v>
      </c>
      <c r="J3524" s="106"/>
      <c r="K3524" s="106"/>
      <c r="L3524" s="106" t="s">
        <v>802</v>
      </c>
      <c r="M3524" s="106" t="s">
        <v>924</v>
      </c>
      <c r="N3524" s="106">
        <v>0.42</v>
      </c>
      <c r="O3524" s="106">
        <v>1.5</v>
      </c>
      <c r="P3524" s="106" t="s">
        <v>714</v>
      </c>
      <c r="Q3524" s="107" t="s">
        <v>4308</v>
      </c>
      <c r="R3524" s="107" t="s">
        <v>253</v>
      </c>
    </row>
    <row r="3525" spans="2:18" ht="20.100000000000001" customHeight="1" x14ac:dyDescent="0.4">
      <c r="B3525" s="105" t="str">
        <f t="shared" si="163"/>
        <v/>
      </c>
      <c r="C3525" s="105" t="str">
        <f t="shared" si="164"/>
        <v/>
      </c>
      <c r="D3525" s="105" t="str">
        <f t="shared" si="165"/>
        <v/>
      </c>
      <c r="E3525" s="106" t="s">
        <v>2406</v>
      </c>
      <c r="F3525" s="106" t="s">
        <v>2906</v>
      </c>
      <c r="G3525" s="106" t="s">
        <v>721</v>
      </c>
      <c r="H3525" s="106" t="s">
        <v>722</v>
      </c>
      <c r="I3525" s="106">
        <v>10</v>
      </c>
      <c r="J3525" s="106"/>
      <c r="K3525" s="106"/>
      <c r="L3525" s="106" t="s">
        <v>799</v>
      </c>
      <c r="M3525" s="106" t="s">
        <v>924</v>
      </c>
      <c r="N3525" s="106">
        <v>0.42</v>
      </c>
      <c r="O3525" s="106">
        <v>1.5</v>
      </c>
      <c r="P3525" s="106" t="s">
        <v>3355</v>
      </c>
      <c r="Q3525" s="107" t="s">
        <v>4309</v>
      </c>
      <c r="R3525" s="107" t="s">
        <v>253</v>
      </c>
    </row>
    <row r="3526" spans="2:18" ht="20.100000000000001" customHeight="1" x14ac:dyDescent="0.4">
      <c r="B3526" s="105" t="str">
        <f t="shared" si="163"/>
        <v/>
      </c>
      <c r="C3526" s="105" t="str">
        <f t="shared" si="164"/>
        <v/>
      </c>
      <c r="D3526" s="105" t="str">
        <f t="shared" si="165"/>
        <v/>
      </c>
      <c r="E3526" s="106" t="s">
        <v>2406</v>
      </c>
      <c r="F3526" s="106" t="s">
        <v>2906</v>
      </c>
      <c r="G3526" s="106" t="s">
        <v>2477</v>
      </c>
      <c r="H3526" s="106" t="s">
        <v>802</v>
      </c>
      <c r="I3526" s="106">
        <v>10</v>
      </c>
      <c r="J3526" s="106"/>
      <c r="K3526" s="106"/>
      <c r="L3526" s="106" t="s">
        <v>2478</v>
      </c>
      <c r="M3526" s="106" t="s">
        <v>924</v>
      </c>
      <c r="N3526" s="106">
        <v>0.37</v>
      </c>
      <c r="O3526" s="106">
        <v>1.5</v>
      </c>
      <c r="P3526" s="106" t="s">
        <v>714</v>
      </c>
      <c r="Q3526" s="107" t="s">
        <v>4310</v>
      </c>
      <c r="R3526" s="107" t="s">
        <v>253</v>
      </c>
    </row>
    <row r="3527" spans="2:18" ht="20.100000000000001" customHeight="1" x14ac:dyDescent="0.4">
      <c r="B3527" s="105" t="str">
        <f t="shared" si="163"/>
        <v/>
      </c>
      <c r="C3527" s="105" t="str">
        <f t="shared" si="164"/>
        <v/>
      </c>
      <c r="D3527" s="105" t="str">
        <f t="shared" si="165"/>
        <v/>
      </c>
      <c r="E3527" s="106" t="s">
        <v>2406</v>
      </c>
      <c r="F3527" s="106" t="s">
        <v>2906</v>
      </c>
      <c r="G3527" s="106" t="s">
        <v>2482</v>
      </c>
      <c r="H3527" s="106" t="s">
        <v>802</v>
      </c>
      <c r="I3527" s="106">
        <v>10</v>
      </c>
      <c r="J3527" s="106"/>
      <c r="K3527" s="106"/>
      <c r="L3527" s="106" t="s">
        <v>2483</v>
      </c>
      <c r="M3527" s="106" t="s">
        <v>924</v>
      </c>
      <c r="N3527" s="106">
        <v>0.37</v>
      </c>
      <c r="O3527" s="106">
        <v>1.5</v>
      </c>
      <c r="P3527" s="106" t="s">
        <v>714</v>
      </c>
      <c r="Q3527" s="107" t="s">
        <v>4311</v>
      </c>
      <c r="R3527" s="107" t="s">
        <v>253</v>
      </c>
    </row>
    <row r="3528" spans="2:18" ht="20.100000000000001" customHeight="1" x14ac:dyDescent="0.4">
      <c r="B3528" s="105" t="str">
        <f t="shared" si="163"/>
        <v/>
      </c>
      <c r="C3528" s="105" t="str">
        <f t="shared" si="164"/>
        <v/>
      </c>
      <c r="D3528" s="105" t="str">
        <f t="shared" si="165"/>
        <v/>
      </c>
      <c r="E3528" s="106" t="s">
        <v>2406</v>
      </c>
      <c r="F3528" s="106" t="s">
        <v>2906</v>
      </c>
      <c r="G3528" s="106" t="s">
        <v>697</v>
      </c>
      <c r="H3528" s="106" t="s">
        <v>802</v>
      </c>
      <c r="I3528" s="106">
        <v>10</v>
      </c>
      <c r="J3528" s="106"/>
      <c r="K3528" s="106"/>
      <c r="L3528" s="106" t="s">
        <v>1817</v>
      </c>
      <c r="M3528" s="106" t="s">
        <v>924</v>
      </c>
      <c r="N3528" s="106">
        <v>0.37</v>
      </c>
      <c r="O3528" s="106">
        <v>1.5</v>
      </c>
      <c r="P3528" s="106" t="s">
        <v>714</v>
      </c>
      <c r="Q3528" s="107" t="s">
        <v>4312</v>
      </c>
      <c r="R3528" s="107" t="s">
        <v>253</v>
      </c>
    </row>
    <row r="3529" spans="2:18" ht="20.100000000000001" customHeight="1" x14ac:dyDescent="0.4">
      <c r="B3529" s="105" t="str">
        <f t="shared" si="163"/>
        <v/>
      </c>
      <c r="C3529" s="105" t="str">
        <f t="shared" si="164"/>
        <v/>
      </c>
      <c r="D3529" s="105" t="str">
        <f t="shared" si="165"/>
        <v/>
      </c>
      <c r="E3529" s="106" t="s">
        <v>2406</v>
      </c>
      <c r="F3529" s="106" t="s">
        <v>2906</v>
      </c>
      <c r="G3529" s="106" t="s">
        <v>710</v>
      </c>
      <c r="H3529" s="106" t="s">
        <v>802</v>
      </c>
      <c r="I3529" s="106">
        <v>10</v>
      </c>
      <c r="J3529" s="106"/>
      <c r="K3529" s="106"/>
      <c r="L3529" s="106" t="s">
        <v>711</v>
      </c>
      <c r="M3529" s="106" t="s">
        <v>924</v>
      </c>
      <c r="N3529" s="106">
        <v>0.37</v>
      </c>
      <c r="O3529" s="106">
        <v>1.5</v>
      </c>
      <c r="P3529" s="106" t="s">
        <v>714</v>
      </c>
      <c r="Q3529" s="107" t="s">
        <v>4313</v>
      </c>
      <c r="R3529" s="107" t="s">
        <v>253</v>
      </c>
    </row>
    <row r="3530" spans="2:18" ht="20.100000000000001" customHeight="1" x14ac:dyDescent="0.4">
      <c r="B3530" s="105" t="str">
        <f t="shared" si="163"/>
        <v/>
      </c>
      <c r="C3530" s="105" t="str">
        <f t="shared" si="164"/>
        <v/>
      </c>
      <c r="D3530" s="105" t="str">
        <f t="shared" si="165"/>
        <v/>
      </c>
      <c r="E3530" s="106" t="s">
        <v>2406</v>
      </c>
      <c r="F3530" s="106" t="s">
        <v>2906</v>
      </c>
      <c r="G3530" s="106" t="s">
        <v>721</v>
      </c>
      <c r="H3530" s="106" t="s">
        <v>799</v>
      </c>
      <c r="I3530" s="106">
        <v>10</v>
      </c>
      <c r="J3530" s="106"/>
      <c r="K3530" s="106"/>
      <c r="L3530" s="106" t="s">
        <v>722</v>
      </c>
      <c r="M3530" s="106" t="s">
        <v>924</v>
      </c>
      <c r="N3530" s="106">
        <v>0.37</v>
      </c>
      <c r="O3530" s="106">
        <v>1.5</v>
      </c>
      <c r="P3530" s="106" t="s">
        <v>714</v>
      </c>
      <c r="Q3530" s="107" t="s">
        <v>4314</v>
      </c>
      <c r="R3530" s="107" t="s">
        <v>253</v>
      </c>
    </row>
    <row r="3531" spans="2:18" ht="20.100000000000001" customHeight="1" x14ac:dyDescent="0.4">
      <c r="B3531" s="105" t="str">
        <f t="shared" si="163"/>
        <v/>
      </c>
      <c r="C3531" s="105" t="str">
        <f t="shared" si="164"/>
        <v/>
      </c>
      <c r="D3531" s="105" t="str">
        <f t="shared" si="165"/>
        <v/>
      </c>
      <c r="E3531" s="106" t="s">
        <v>695</v>
      </c>
      <c r="F3531" s="106" t="s">
        <v>1841</v>
      </c>
      <c r="G3531" s="106" t="s">
        <v>721</v>
      </c>
      <c r="H3531" s="106" t="s">
        <v>1027</v>
      </c>
      <c r="I3531" s="106">
        <v>6</v>
      </c>
      <c r="J3531" s="106" t="s">
        <v>722</v>
      </c>
      <c r="K3531" s="106">
        <v>6</v>
      </c>
      <c r="L3531" s="106" t="s">
        <v>765</v>
      </c>
      <c r="M3531" s="106" t="s">
        <v>924</v>
      </c>
      <c r="N3531" s="106">
        <v>0.52</v>
      </c>
      <c r="O3531" s="106">
        <v>1.5</v>
      </c>
      <c r="P3531" s="106" t="s">
        <v>714</v>
      </c>
      <c r="Q3531" s="107" t="s">
        <v>4315</v>
      </c>
      <c r="R3531" s="107" t="s">
        <v>275</v>
      </c>
    </row>
    <row r="3532" spans="2:18" ht="20.100000000000001" customHeight="1" x14ac:dyDescent="0.4">
      <c r="B3532" s="105" t="str">
        <f t="shared" si="163"/>
        <v/>
      </c>
      <c r="C3532" s="105" t="str">
        <f t="shared" si="164"/>
        <v/>
      </c>
      <c r="D3532" s="105" t="str">
        <f t="shared" si="165"/>
        <v/>
      </c>
      <c r="E3532" s="106" t="s">
        <v>695</v>
      </c>
      <c r="F3532" s="106" t="s">
        <v>1841</v>
      </c>
      <c r="G3532" s="106" t="s">
        <v>773</v>
      </c>
      <c r="H3532" s="106" t="s">
        <v>1817</v>
      </c>
      <c r="I3532" s="106">
        <v>6</v>
      </c>
      <c r="J3532" s="106" t="s">
        <v>774</v>
      </c>
      <c r="K3532" s="106">
        <v>6</v>
      </c>
      <c r="L3532" s="106" t="s">
        <v>733</v>
      </c>
      <c r="M3532" s="106" t="s">
        <v>924</v>
      </c>
      <c r="N3532" s="106">
        <v>0.53</v>
      </c>
      <c r="O3532" s="106">
        <v>1.5</v>
      </c>
      <c r="P3532" s="106" t="s">
        <v>714</v>
      </c>
      <c r="Q3532" s="107" t="s">
        <v>4316</v>
      </c>
      <c r="R3532" s="107" t="s">
        <v>275</v>
      </c>
    </row>
    <row r="3533" spans="2:18" ht="20.100000000000001" customHeight="1" x14ac:dyDescent="0.4">
      <c r="B3533" s="105" t="str">
        <f t="shared" si="163"/>
        <v/>
      </c>
      <c r="C3533" s="105" t="str">
        <f t="shared" si="164"/>
        <v/>
      </c>
      <c r="D3533" s="105" t="str">
        <f t="shared" si="165"/>
        <v/>
      </c>
      <c r="E3533" s="106" t="s">
        <v>695</v>
      </c>
      <c r="F3533" s="106" t="s">
        <v>1841</v>
      </c>
      <c r="G3533" s="106" t="s">
        <v>778</v>
      </c>
      <c r="H3533" s="106" t="s">
        <v>1817</v>
      </c>
      <c r="I3533" s="106">
        <v>6</v>
      </c>
      <c r="J3533" s="106" t="s">
        <v>779</v>
      </c>
      <c r="K3533" s="106">
        <v>6</v>
      </c>
      <c r="L3533" s="106" t="s">
        <v>733</v>
      </c>
      <c r="M3533" s="106" t="s">
        <v>924</v>
      </c>
      <c r="N3533" s="106">
        <v>0.53</v>
      </c>
      <c r="O3533" s="106">
        <v>1.5</v>
      </c>
      <c r="P3533" s="106" t="s">
        <v>714</v>
      </c>
      <c r="Q3533" s="107" t="s">
        <v>4317</v>
      </c>
      <c r="R3533" s="107" t="s">
        <v>275</v>
      </c>
    </row>
    <row r="3534" spans="2:18" ht="20.100000000000001" customHeight="1" x14ac:dyDescent="0.4">
      <c r="B3534" s="105" t="str">
        <f t="shared" si="163"/>
        <v/>
      </c>
      <c r="C3534" s="105" t="str">
        <f t="shared" si="164"/>
        <v/>
      </c>
      <c r="D3534" s="105" t="str">
        <f t="shared" si="165"/>
        <v/>
      </c>
      <c r="E3534" s="106" t="s">
        <v>695</v>
      </c>
      <c r="F3534" s="106" t="s">
        <v>1841</v>
      </c>
      <c r="G3534" s="106" t="s">
        <v>782</v>
      </c>
      <c r="H3534" s="106" t="s">
        <v>1817</v>
      </c>
      <c r="I3534" s="106">
        <v>6</v>
      </c>
      <c r="J3534" s="106" t="s">
        <v>783</v>
      </c>
      <c r="K3534" s="106">
        <v>6</v>
      </c>
      <c r="L3534" s="106" t="s">
        <v>733</v>
      </c>
      <c r="M3534" s="106" t="s">
        <v>924</v>
      </c>
      <c r="N3534" s="106">
        <v>0.43</v>
      </c>
      <c r="O3534" s="106">
        <v>1.5</v>
      </c>
      <c r="P3534" s="106" t="s">
        <v>714</v>
      </c>
      <c r="Q3534" s="107" t="s">
        <v>4318</v>
      </c>
      <c r="R3534" s="107" t="s">
        <v>275</v>
      </c>
    </row>
    <row r="3535" spans="2:18" ht="20.100000000000001" customHeight="1" x14ac:dyDescent="0.4">
      <c r="B3535" s="105" t="str">
        <f t="shared" si="163"/>
        <v/>
      </c>
      <c r="C3535" s="105" t="str">
        <f t="shared" si="164"/>
        <v/>
      </c>
      <c r="D3535" s="105" t="str">
        <f t="shared" si="165"/>
        <v/>
      </c>
      <c r="E3535" s="106" t="s">
        <v>2406</v>
      </c>
      <c r="F3535" s="106" t="s">
        <v>2829</v>
      </c>
      <c r="G3535" s="106" t="s">
        <v>773</v>
      </c>
      <c r="H3535" s="106" t="s">
        <v>774</v>
      </c>
      <c r="I3535" s="106">
        <v>10</v>
      </c>
      <c r="J3535" s="106"/>
      <c r="K3535" s="106"/>
      <c r="L3535" s="106" t="s">
        <v>765</v>
      </c>
      <c r="M3535" s="106" t="s">
        <v>924</v>
      </c>
      <c r="N3535" s="106">
        <v>0.54</v>
      </c>
      <c r="O3535" s="106">
        <v>1.5</v>
      </c>
      <c r="P3535" s="106" t="s">
        <v>714</v>
      </c>
      <c r="Q3535" s="107" t="s">
        <v>4319</v>
      </c>
      <c r="R3535" s="107" t="s">
        <v>311</v>
      </c>
    </row>
    <row r="3536" spans="2:18" ht="20.100000000000001" customHeight="1" x14ac:dyDescent="0.4">
      <c r="B3536" s="105" t="str">
        <f t="shared" si="163"/>
        <v/>
      </c>
      <c r="C3536" s="105" t="str">
        <f t="shared" si="164"/>
        <v/>
      </c>
      <c r="D3536" s="105" t="str">
        <f t="shared" si="165"/>
        <v/>
      </c>
      <c r="E3536" s="106" t="s">
        <v>2406</v>
      </c>
      <c r="F3536" s="106" t="s">
        <v>2829</v>
      </c>
      <c r="G3536" s="106" t="s">
        <v>773</v>
      </c>
      <c r="H3536" s="106" t="s">
        <v>1266</v>
      </c>
      <c r="I3536" s="106">
        <v>10</v>
      </c>
      <c r="J3536" s="106"/>
      <c r="K3536" s="106"/>
      <c r="L3536" s="106" t="s">
        <v>733</v>
      </c>
      <c r="M3536" s="106" t="s">
        <v>924</v>
      </c>
      <c r="N3536" s="106">
        <v>0.54</v>
      </c>
      <c r="O3536" s="106">
        <v>1.5</v>
      </c>
      <c r="P3536" s="106" t="s">
        <v>714</v>
      </c>
      <c r="Q3536" s="107" t="s">
        <v>4320</v>
      </c>
      <c r="R3536" s="107" t="s">
        <v>311</v>
      </c>
    </row>
    <row r="3537" spans="2:18" ht="20.100000000000001" customHeight="1" x14ac:dyDescent="0.4">
      <c r="B3537" s="105" t="str">
        <f t="shared" ref="B3537:B3600" si="166">IF(OR($C$11="",$C$12=""),"",IFERROR(IF(AND($U$23&lt;&gt;R3537,$V$23&lt;&gt;R3537),"－",IF(AND(COUNTIF($C$11,"*樹脂スペーサー*")&gt;0,OR(M3537="空気",F3537="一般",F3537="一般ＰＧ")),"－",IF(AND($W$26&gt;0,$W$26&gt;=O3537),$U$26,IF(AND($W$27&gt;0,$W$27&gt;=O3537),$U$27,IF(AND($W$28&gt;0,$W$28&gt;=O3537),$U$28,IF(AND($W$29&gt;0,$W$29&gt;=O3537),$U$29,IF(AND($W$30&gt;0,$W$30&gt;=O3537),$U$30,IF(AND($W$31&gt;0,$W$31&gt;=O3537),$U$31,IF(AND($W$32&gt;0,$W$32&gt;=O3537),$U$32,"－"))))))))),"－"))</f>
        <v/>
      </c>
      <c r="C3537" s="105" t="str">
        <f t="shared" ref="C3537:C3600" si="167">IF(B3537="","",IF(B3537&lt;&gt;"－",VLOOKUP(B3537,$U$26:$V$32,2,FALSE),"－"))</f>
        <v/>
      </c>
      <c r="D3537" s="105" t="str">
        <f t="shared" ref="D3537:D3600" si="168">IF($H$10="","",IF($V$39&lt;&gt;"断熱等","－",IF(AND(COUNTIF($V$35,"*樹脂スペーサー*")&gt;0,OR(M3537="空気",F3537="一般",F3537="一般ＰＧ")),"－",IF(AND($V$36&lt;&gt;R3537,$W$36&lt;&gt;R3537),"－",IF(MID($H$10,10,1)="Z",IF(N3537&lt;=0.65,"○","－"),IF($V$37&gt;=O3537,"○","－"))))))</f>
        <v/>
      </c>
      <c r="E3537" s="106" t="s">
        <v>2406</v>
      </c>
      <c r="F3537" s="106" t="s">
        <v>2829</v>
      </c>
      <c r="G3537" s="106" t="s">
        <v>778</v>
      </c>
      <c r="H3537" s="106" t="s">
        <v>779</v>
      </c>
      <c r="I3537" s="106">
        <v>10</v>
      </c>
      <c r="J3537" s="106"/>
      <c r="K3537" s="106"/>
      <c r="L3537" s="106" t="s">
        <v>765</v>
      </c>
      <c r="M3537" s="106" t="s">
        <v>924</v>
      </c>
      <c r="N3537" s="106">
        <v>0.54</v>
      </c>
      <c r="O3537" s="106">
        <v>1.5</v>
      </c>
      <c r="P3537" s="106" t="s">
        <v>714</v>
      </c>
      <c r="Q3537" s="107" t="s">
        <v>4321</v>
      </c>
      <c r="R3537" s="107" t="s">
        <v>311</v>
      </c>
    </row>
    <row r="3538" spans="2:18" ht="20.100000000000001" customHeight="1" x14ac:dyDescent="0.4">
      <c r="B3538" s="105" t="str">
        <f t="shared" si="166"/>
        <v/>
      </c>
      <c r="C3538" s="105" t="str">
        <f t="shared" si="167"/>
        <v/>
      </c>
      <c r="D3538" s="105" t="str">
        <f t="shared" si="168"/>
        <v/>
      </c>
      <c r="E3538" s="106" t="s">
        <v>2406</v>
      </c>
      <c r="F3538" s="106" t="s">
        <v>2829</v>
      </c>
      <c r="G3538" s="106" t="s">
        <v>778</v>
      </c>
      <c r="H3538" s="106" t="s">
        <v>1269</v>
      </c>
      <c r="I3538" s="106">
        <v>10</v>
      </c>
      <c r="J3538" s="106"/>
      <c r="K3538" s="106"/>
      <c r="L3538" s="106" t="s">
        <v>733</v>
      </c>
      <c r="M3538" s="106" t="s">
        <v>924</v>
      </c>
      <c r="N3538" s="106">
        <v>0.54</v>
      </c>
      <c r="O3538" s="106">
        <v>1.5</v>
      </c>
      <c r="P3538" s="106" t="s">
        <v>714</v>
      </c>
      <c r="Q3538" s="107" t="s">
        <v>4322</v>
      </c>
      <c r="R3538" s="107" t="s">
        <v>311</v>
      </c>
    </row>
    <row r="3539" spans="2:18" ht="20.100000000000001" customHeight="1" x14ac:dyDescent="0.4">
      <c r="B3539" s="105" t="str">
        <f t="shared" si="166"/>
        <v/>
      </c>
      <c r="C3539" s="105" t="str">
        <f t="shared" si="167"/>
        <v/>
      </c>
      <c r="D3539" s="105" t="str">
        <f t="shared" si="168"/>
        <v/>
      </c>
      <c r="E3539" s="106" t="s">
        <v>2406</v>
      </c>
      <c r="F3539" s="106" t="s">
        <v>2829</v>
      </c>
      <c r="G3539" s="106" t="s">
        <v>2437</v>
      </c>
      <c r="H3539" s="106" t="s">
        <v>2438</v>
      </c>
      <c r="I3539" s="106">
        <v>10</v>
      </c>
      <c r="J3539" s="106"/>
      <c r="K3539" s="106"/>
      <c r="L3539" s="106" t="s">
        <v>765</v>
      </c>
      <c r="M3539" s="106" t="s">
        <v>924</v>
      </c>
      <c r="N3539" s="106">
        <v>0.52</v>
      </c>
      <c r="O3539" s="106">
        <v>1.5</v>
      </c>
      <c r="P3539" s="106" t="s">
        <v>714</v>
      </c>
      <c r="Q3539" s="107" t="s">
        <v>4323</v>
      </c>
      <c r="R3539" s="107" t="s">
        <v>311</v>
      </c>
    </row>
    <row r="3540" spans="2:18" ht="20.100000000000001" customHeight="1" x14ac:dyDescent="0.4">
      <c r="B3540" s="105" t="str">
        <f t="shared" si="166"/>
        <v/>
      </c>
      <c r="C3540" s="105" t="str">
        <f t="shared" si="167"/>
        <v/>
      </c>
      <c r="D3540" s="105" t="str">
        <f t="shared" si="168"/>
        <v/>
      </c>
      <c r="E3540" s="106" t="s">
        <v>2406</v>
      </c>
      <c r="F3540" s="106" t="s">
        <v>2829</v>
      </c>
      <c r="G3540" s="106" t="s">
        <v>2442</v>
      </c>
      <c r="H3540" s="106" t="s">
        <v>2443</v>
      </c>
      <c r="I3540" s="106">
        <v>10</v>
      </c>
      <c r="J3540" s="106"/>
      <c r="K3540" s="106"/>
      <c r="L3540" s="106" t="s">
        <v>765</v>
      </c>
      <c r="M3540" s="106" t="s">
        <v>924</v>
      </c>
      <c r="N3540" s="106">
        <v>0.52</v>
      </c>
      <c r="O3540" s="106">
        <v>1.5</v>
      </c>
      <c r="P3540" s="106" t="s">
        <v>714</v>
      </c>
      <c r="Q3540" s="107" t="s">
        <v>4324</v>
      </c>
      <c r="R3540" s="107" t="s">
        <v>311</v>
      </c>
    </row>
    <row r="3541" spans="2:18" ht="20.100000000000001" customHeight="1" x14ac:dyDescent="0.4">
      <c r="B3541" s="105" t="str">
        <f t="shared" si="166"/>
        <v/>
      </c>
      <c r="C3541" s="105" t="str">
        <f t="shared" si="167"/>
        <v/>
      </c>
      <c r="D3541" s="105" t="str">
        <f t="shared" si="168"/>
        <v/>
      </c>
      <c r="E3541" s="106" t="s">
        <v>2406</v>
      </c>
      <c r="F3541" s="106" t="s">
        <v>2829</v>
      </c>
      <c r="G3541" s="106" t="s">
        <v>773</v>
      </c>
      <c r="H3541" s="106" t="s">
        <v>765</v>
      </c>
      <c r="I3541" s="106">
        <v>10</v>
      </c>
      <c r="J3541" s="106"/>
      <c r="K3541" s="106"/>
      <c r="L3541" s="106" t="s">
        <v>774</v>
      </c>
      <c r="M3541" s="106" t="s">
        <v>924</v>
      </c>
      <c r="N3541" s="106">
        <v>0.52</v>
      </c>
      <c r="O3541" s="106">
        <v>1.5</v>
      </c>
      <c r="P3541" s="106" t="s">
        <v>714</v>
      </c>
      <c r="Q3541" s="107" t="s">
        <v>4325</v>
      </c>
      <c r="R3541" s="107" t="s">
        <v>311</v>
      </c>
    </row>
    <row r="3542" spans="2:18" ht="20.100000000000001" customHeight="1" x14ac:dyDescent="0.4">
      <c r="B3542" s="105" t="str">
        <f t="shared" si="166"/>
        <v/>
      </c>
      <c r="C3542" s="105" t="str">
        <f t="shared" si="167"/>
        <v/>
      </c>
      <c r="D3542" s="105" t="str">
        <f t="shared" si="168"/>
        <v/>
      </c>
      <c r="E3542" s="106" t="s">
        <v>2406</v>
      </c>
      <c r="F3542" s="106" t="s">
        <v>2829</v>
      </c>
      <c r="G3542" s="106" t="s">
        <v>773</v>
      </c>
      <c r="H3542" s="106" t="s">
        <v>733</v>
      </c>
      <c r="I3542" s="106">
        <v>10</v>
      </c>
      <c r="J3542" s="106"/>
      <c r="K3542" s="106"/>
      <c r="L3542" s="106" t="s">
        <v>1266</v>
      </c>
      <c r="M3542" s="106" t="s">
        <v>924</v>
      </c>
      <c r="N3542" s="106">
        <v>0.53</v>
      </c>
      <c r="O3542" s="106">
        <v>1.5</v>
      </c>
      <c r="P3542" s="106" t="s">
        <v>714</v>
      </c>
      <c r="Q3542" s="107" t="s">
        <v>4326</v>
      </c>
      <c r="R3542" s="107" t="s">
        <v>311</v>
      </c>
    </row>
    <row r="3543" spans="2:18" ht="20.100000000000001" customHeight="1" x14ac:dyDescent="0.4">
      <c r="B3543" s="105" t="str">
        <f t="shared" si="166"/>
        <v/>
      </c>
      <c r="C3543" s="105" t="str">
        <f t="shared" si="167"/>
        <v/>
      </c>
      <c r="D3543" s="105" t="str">
        <f t="shared" si="168"/>
        <v/>
      </c>
      <c r="E3543" s="106" t="s">
        <v>2406</v>
      </c>
      <c r="F3543" s="106" t="s">
        <v>2829</v>
      </c>
      <c r="G3543" s="106" t="s">
        <v>778</v>
      </c>
      <c r="H3543" s="106" t="s">
        <v>765</v>
      </c>
      <c r="I3543" s="106">
        <v>10</v>
      </c>
      <c r="J3543" s="106"/>
      <c r="K3543" s="106"/>
      <c r="L3543" s="106" t="s">
        <v>779</v>
      </c>
      <c r="M3543" s="106" t="s">
        <v>924</v>
      </c>
      <c r="N3543" s="106">
        <v>0.52</v>
      </c>
      <c r="O3543" s="106">
        <v>1.5</v>
      </c>
      <c r="P3543" s="106" t="s">
        <v>714</v>
      </c>
      <c r="Q3543" s="107" t="s">
        <v>4327</v>
      </c>
      <c r="R3543" s="107" t="s">
        <v>311</v>
      </c>
    </row>
    <row r="3544" spans="2:18" ht="20.100000000000001" customHeight="1" x14ac:dyDescent="0.4">
      <c r="B3544" s="105" t="str">
        <f t="shared" si="166"/>
        <v/>
      </c>
      <c r="C3544" s="105" t="str">
        <f t="shared" si="167"/>
        <v/>
      </c>
      <c r="D3544" s="105" t="str">
        <f t="shared" si="168"/>
        <v/>
      </c>
      <c r="E3544" s="106" t="s">
        <v>2406</v>
      </c>
      <c r="F3544" s="106" t="s">
        <v>2829</v>
      </c>
      <c r="G3544" s="106" t="s">
        <v>778</v>
      </c>
      <c r="H3544" s="106" t="s">
        <v>733</v>
      </c>
      <c r="I3544" s="106">
        <v>10</v>
      </c>
      <c r="J3544" s="106"/>
      <c r="K3544" s="106"/>
      <c r="L3544" s="106" t="s">
        <v>1269</v>
      </c>
      <c r="M3544" s="106" t="s">
        <v>924</v>
      </c>
      <c r="N3544" s="106">
        <v>0.53</v>
      </c>
      <c r="O3544" s="106">
        <v>1.5</v>
      </c>
      <c r="P3544" s="106" t="s">
        <v>714</v>
      </c>
      <c r="Q3544" s="107" t="s">
        <v>4328</v>
      </c>
      <c r="R3544" s="107" t="s">
        <v>311</v>
      </c>
    </row>
    <row r="3545" spans="2:18" ht="20.100000000000001" customHeight="1" x14ac:dyDescent="0.4">
      <c r="B3545" s="105" t="str">
        <f t="shared" si="166"/>
        <v/>
      </c>
      <c r="C3545" s="105" t="str">
        <f t="shared" si="167"/>
        <v/>
      </c>
      <c r="D3545" s="105" t="str">
        <f t="shared" si="168"/>
        <v/>
      </c>
      <c r="E3545" s="106" t="s">
        <v>2406</v>
      </c>
      <c r="F3545" s="106" t="s">
        <v>2829</v>
      </c>
      <c r="G3545" s="106" t="s">
        <v>2437</v>
      </c>
      <c r="H3545" s="106" t="s">
        <v>765</v>
      </c>
      <c r="I3545" s="106">
        <v>10</v>
      </c>
      <c r="J3545" s="106"/>
      <c r="K3545" s="106"/>
      <c r="L3545" s="106" t="s">
        <v>2438</v>
      </c>
      <c r="M3545" s="106" t="s">
        <v>924</v>
      </c>
      <c r="N3545" s="106">
        <v>0.52</v>
      </c>
      <c r="O3545" s="106">
        <v>1.5</v>
      </c>
      <c r="P3545" s="106" t="s">
        <v>714</v>
      </c>
      <c r="Q3545" s="107" t="s">
        <v>4329</v>
      </c>
      <c r="R3545" s="107" t="s">
        <v>311</v>
      </c>
    </row>
    <row r="3546" spans="2:18" ht="20.100000000000001" customHeight="1" x14ac:dyDescent="0.4">
      <c r="B3546" s="105" t="str">
        <f t="shared" si="166"/>
        <v/>
      </c>
      <c r="C3546" s="105" t="str">
        <f t="shared" si="167"/>
        <v/>
      </c>
      <c r="D3546" s="105" t="str">
        <f t="shared" si="168"/>
        <v/>
      </c>
      <c r="E3546" s="106" t="s">
        <v>2406</v>
      </c>
      <c r="F3546" s="106" t="s">
        <v>2829</v>
      </c>
      <c r="G3546" s="106" t="s">
        <v>2442</v>
      </c>
      <c r="H3546" s="106" t="s">
        <v>765</v>
      </c>
      <c r="I3546" s="106">
        <v>10</v>
      </c>
      <c r="J3546" s="106"/>
      <c r="K3546" s="106"/>
      <c r="L3546" s="106" t="s">
        <v>2443</v>
      </c>
      <c r="M3546" s="106" t="s">
        <v>924</v>
      </c>
      <c r="N3546" s="106">
        <v>0.52</v>
      </c>
      <c r="O3546" s="106">
        <v>1.5</v>
      </c>
      <c r="P3546" s="106" t="s">
        <v>714</v>
      </c>
      <c r="Q3546" s="107" t="s">
        <v>4330</v>
      </c>
      <c r="R3546" s="107" t="s">
        <v>311</v>
      </c>
    </row>
    <row r="3547" spans="2:18" ht="20.100000000000001" customHeight="1" x14ac:dyDescent="0.4">
      <c r="B3547" s="105" t="str">
        <f t="shared" si="166"/>
        <v/>
      </c>
      <c r="C3547" s="105" t="str">
        <f t="shared" si="167"/>
        <v/>
      </c>
      <c r="D3547" s="105" t="str">
        <f t="shared" si="168"/>
        <v/>
      </c>
      <c r="E3547" s="106" t="s">
        <v>2406</v>
      </c>
      <c r="F3547" s="106" t="s">
        <v>2407</v>
      </c>
      <c r="G3547" s="106" t="s">
        <v>773</v>
      </c>
      <c r="H3547" s="106" t="s">
        <v>1266</v>
      </c>
      <c r="I3547" s="106">
        <v>9</v>
      </c>
      <c r="J3547" s="106"/>
      <c r="K3547" s="106"/>
      <c r="L3547" s="106" t="s">
        <v>717</v>
      </c>
      <c r="M3547" s="106" t="s">
        <v>924</v>
      </c>
      <c r="N3547" s="106">
        <v>0.43</v>
      </c>
      <c r="O3547" s="106">
        <v>1.5</v>
      </c>
      <c r="P3547" s="106" t="s">
        <v>714</v>
      </c>
      <c r="Q3547" s="107" t="s">
        <v>4331</v>
      </c>
      <c r="R3547" s="107" t="s">
        <v>311</v>
      </c>
    </row>
    <row r="3548" spans="2:18" ht="20.100000000000001" customHeight="1" x14ac:dyDescent="0.4">
      <c r="B3548" s="105" t="str">
        <f t="shared" si="166"/>
        <v/>
      </c>
      <c r="C3548" s="105" t="str">
        <f t="shared" si="167"/>
        <v/>
      </c>
      <c r="D3548" s="105" t="str">
        <f t="shared" si="168"/>
        <v/>
      </c>
      <c r="E3548" s="106" t="s">
        <v>2406</v>
      </c>
      <c r="F3548" s="106" t="s">
        <v>2407</v>
      </c>
      <c r="G3548" s="106" t="s">
        <v>778</v>
      </c>
      <c r="H3548" s="106" t="s">
        <v>1269</v>
      </c>
      <c r="I3548" s="106">
        <v>9</v>
      </c>
      <c r="J3548" s="106"/>
      <c r="K3548" s="106"/>
      <c r="L3548" s="106" t="s">
        <v>717</v>
      </c>
      <c r="M3548" s="106" t="s">
        <v>924</v>
      </c>
      <c r="N3548" s="106">
        <v>0.43</v>
      </c>
      <c r="O3548" s="106">
        <v>1.5</v>
      </c>
      <c r="P3548" s="106" t="s">
        <v>714</v>
      </c>
      <c r="Q3548" s="107" t="s">
        <v>4332</v>
      </c>
      <c r="R3548" s="107" t="s">
        <v>311</v>
      </c>
    </row>
    <row r="3549" spans="2:18" ht="20.100000000000001" customHeight="1" x14ac:dyDescent="0.4">
      <c r="B3549" s="105" t="str">
        <f t="shared" si="166"/>
        <v/>
      </c>
      <c r="C3549" s="105" t="str">
        <f t="shared" si="167"/>
        <v/>
      </c>
      <c r="D3549" s="105" t="str">
        <f t="shared" si="168"/>
        <v/>
      </c>
      <c r="E3549" s="106" t="s">
        <v>2406</v>
      </c>
      <c r="F3549" s="106" t="s">
        <v>2447</v>
      </c>
      <c r="G3549" s="106" t="s">
        <v>773</v>
      </c>
      <c r="H3549" s="106" t="s">
        <v>717</v>
      </c>
      <c r="I3549" s="106">
        <v>9</v>
      </c>
      <c r="J3549" s="106"/>
      <c r="K3549" s="106"/>
      <c r="L3549" s="106" t="s">
        <v>1266</v>
      </c>
      <c r="M3549" s="106" t="s">
        <v>924</v>
      </c>
      <c r="N3549" s="106">
        <v>0.38</v>
      </c>
      <c r="O3549" s="106">
        <v>1.5</v>
      </c>
      <c r="P3549" s="106" t="s">
        <v>714</v>
      </c>
      <c r="Q3549" s="107" t="s">
        <v>4333</v>
      </c>
      <c r="R3549" s="107" t="s">
        <v>311</v>
      </c>
    </row>
    <row r="3550" spans="2:18" ht="20.100000000000001" customHeight="1" x14ac:dyDescent="0.4">
      <c r="B3550" s="105" t="str">
        <f t="shared" si="166"/>
        <v/>
      </c>
      <c r="C3550" s="105" t="str">
        <f t="shared" si="167"/>
        <v/>
      </c>
      <c r="D3550" s="105" t="str">
        <f t="shared" si="168"/>
        <v/>
      </c>
      <c r="E3550" s="106" t="s">
        <v>2406</v>
      </c>
      <c r="F3550" s="106" t="s">
        <v>2447</v>
      </c>
      <c r="G3550" s="106" t="s">
        <v>778</v>
      </c>
      <c r="H3550" s="106" t="s">
        <v>717</v>
      </c>
      <c r="I3550" s="106">
        <v>9</v>
      </c>
      <c r="J3550" s="106"/>
      <c r="K3550" s="106"/>
      <c r="L3550" s="106" t="s">
        <v>1269</v>
      </c>
      <c r="M3550" s="106" t="s">
        <v>924</v>
      </c>
      <c r="N3550" s="106">
        <v>0.38</v>
      </c>
      <c r="O3550" s="106">
        <v>1.5</v>
      </c>
      <c r="P3550" s="106" t="s">
        <v>714</v>
      </c>
      <c r="Q3550" s="107" t="s">
        <v>4334</v>
      </c>
      <c r="R3550" s="107" t="s">
        <v>311</v>
      </c>
    </row>
    <row r="3551" spans="2:18" ht="20.100000000000001" customHeight="1" x14ac:dyDescent="0.4">
      <c r="B3551" s="105" t="str">
        <f t="shared" si="166"/>
        <v/>
      </c>
      <c r="C3551" s="105" t="str">
        <f t="shared" si="167"/>
        <v/>
      </c>
      <c r="D3551" s="105" t="str">
        <f t="shared" si="168"/>
        <v/>
      </c>
      <c r="E3551" s="106" t="s">
        <v>2406</v>
      </c>
      <c r="F3551" s="106" t="s">
        <v>2906</v>
      </c>
      <c r="G3551" s="106" t="s">
        <v>773</v>
      </c>
      <c r="H3551" s="106" t="s">
        <v>1266</v>
      </c>
      <c r="I3551" s="106">
        <v>10</v>
      </c>
      <c r="J3551" s="106"/>
      <c r="K3551" s="106"/>
      <c r="L3551" s="106" t="s">
        <v>802</v>
      </c>
      <c r="M3551" s="106" t="s">
        <v>924</v>
      </c>
      <c r="N3551" s="106">
        <v>0.4</v>
      </c>
      <c r="O3551" s="106">
        <v>1.5</v>
      </c>
      <c r="P3551" s="106" t="s">
        <v>714</v>
      </c>
      <c r="Q3551" s="107" t="s">
        <v>4335</v>
      </c>
      <c r="R3551" s="107" t="s">
        <v>311</v>
      </c>
    </row>
    <row r="3552" spans="2:18" ht="20.100000000000001" customHeight="1" x14ac:dyDescent="0.4">
      <c r="B3552" s="105" t="str">
        <f t="shared" si="166"/>
        <v/>
      </c>
      <c r="C3552" s="105" t="str">
        <f t="shared" si="167"/>
        <v/>
      </c>
      <c r="D3552" s="105" t="str">
        <f t="shared" si="168"/>
        <v/>
      </c>
      <c r="E3552" s="106" t="s">
        <v>2406</v>
      </c>
      <c r="F3552" s="106" t="s">
        <v>2906</v>
      </c>
      <c r="G3552" s="106" t="s">
        <v>778</v>
      </c>
      <c r="H3552" s="106" t="s">
        <v>1269</v>
      </c>
      <c r="I3552" s="106">
        <v>10</v>
      </c>
      <c r="J3552" s="106"/>
      <c r="K3552" s="106"/>
      <c r="L3552" s="106" t="s">
        <v>802</v>
      </c>
      <c r="M3552" s="106" t="s">
        <v>924</v>
      </c>
      <c r="N3552" s="106">
        <v>0.4</v>
      </c>
      <c r="O3552" s="106">
        <v>1.5</v>
      </c>
      <c r="P3552" s="106" t="s">
        <v>714</v>
      </c>
      <c r="Q3552" s="107" t="s">
        <v>4336</v>
      </c>
      <c r="R3552" s="107" t="s">
        <v>311</v>
      </c>
    </row>
    <row r="3553" spans="2:18" ht="20.100000000000001" customHeight="1" x14ac:dyDescent="0.4">
      <c r="B3553" s="105" t="str">
        <f t="shared" si="166"/>
        <v/>
      </c>
      <c r="C3553" s="105" t="str">
        <f t="shared" si="167"/>
        <v/>
      </c>
      <c r="D3553" s="105" t="str">
        <f t="shared" si="168"/>
        <v/>
      </c>
      <c r="E3553" s="106" t="s">
        <v>2406</v>
      </c>
      <c r="F3553" s="106" t="s">
        <v>2906</v>
      </c>
      <c r="G3553" s="106" t="s">
        <v>773</v>
      </c>
      <c r="H3553" s="106" t="s">
        <v>802</v>
      </c>
      <c r="I3553" s="106">
        <v>10</v>
      </c>
      <c r="J3553" s="106"/>
      <c r="K3553" s="106"/>
      <c r="L3553" s="106" t="s">
        <v>1266</v>
      </c>
      <c r="M3553" s="106" t="s">
        <v>924</v>
      </c>
      <c r="N3553" s="106">
        <v>0.36</v>
      </c>
      <c r="O3553" s="106">
        <v>1.5</v>
      </c>
      <c r="P3553" s="106" t="s">
        <v>714</v>
      </c>
      <c r="Q3553" s="107" t="s">
        <v>4337</v>
      </c>
      <c r="R3553" s="107" t="s">
        <v>311</v>
      </c>
    </row>
    <row r="3554" spans="2:18" ht="20.100000000000001" customHeight="1" x14ac:dyDescent="0.4">
      <c r="B3554" s="105" t="str">
        <f t="shared" si="166"/>
        <v/>
      </c>
      <c r="C3554" s="105" t="str">
        <f t="shared" si="167"/>
        <v/>
      </c>
      <c r="D3554" s="105" t="str">
        <f t="shared" si="168"/>
        <v/>
      </c>
      <c r="E3554" s="106" t="s">
        <v>2406</v>
      </c>
      <c r="F3554" s="106" t="s">
        <v>2906</v>
      </c>
      <c r="G3554" s="106" t="s">
        <v>778</v>
      </c>
      <c r="H3554" s="106" t="s">
        <v>802</v>
      </c>
      <c r="I3554" s="106">
        <v>10</v>
      </c>
      <c r="J3554" s="106"/>
      <c r="K3554" s="106"/>
      <c r="L3554" s="106" t="s">
        <v>1269</v>
      </c>
      <c r="M3554" s="106" t="s">
        <v>924</v>
      </c>
      <c r="N3554" s="106">
        <v>0.36</v>
      </c>
      <c r="O3554" s="106">
        <v>1.5</v>
      </c>
      <c r="P3554" s="106" t="s">
        <v>714</v>
      </c>
      <c r="Q3554" s="107" t="s">
        <v>4338</v>
      </c>
      <c r="R3554" s="107" t="s">
        <v>311</v>
      </c>
    </row>
    <row r="3555" spans="2:18" ht="20.100000000000001" customHeight="1" x14ac:dyDescent="0.4">
      <c r="B3555" s="105" t="str">
        <f t="shared" si="166"/>
        <v/>
      </c>
      <c r="C3555" s="105" t="str">
        <f t="shared" si="167"/>
        <v/>
      </c>
      <c r="D3555" s="105" t="str">
        <f t="shared" si="168"/>
        <v/>
      </c>
      <c r="E3555" s="106" t="s">
        <v>2406</v>
      </c>
      <c r="F3555" s="106" t="s">
        <v>2829</v>
      </c>
      <c r="G3555" s="106" t="s">
        <v>2747</v>
      </c>
      <c r="H3555" s="106" t="s">
        <v>2748</v>
      </c>
      <c r="I3555" s="106">
        <v>14</v>
      </c>
      <c r="J3555" s="106"/>
      <c r="K3555" s="106"/>
      <c r="L3555" s="106" t="s">
        <v>729</v>
      </c>
      <c r="M3555" s="106" t="s">
        <v>3522</v>
      </c>
      <c r="N3555" s="106">
        <v>0.56999999999999995</v>
      </c>
      <c r="O3555" s="106">
        <v>1.5</v>
      </c>
      <c r="P3555" s="106" t="s">
        <v>2499</v>
      </c>
      <c r="Q3555" s="107" t="s">
        <v>4339</v>
      </c>
      <c r="R3555" s="107" t="s">
        <v>131</v>
      </c>
    </row>
    <row r="3556" spans="2:18" ht="20.100000000000001" customHeight="1" x14ac:dyDescent="0.4">
      <c r="B3556" s="105" t="str">
        <f t="shared" si="166"/>
        <v/>
      </c>
      <c r="C3556" s="105" t="str">
        <f t="shared" si="167"/>
        <v/>
      </c>
      <c r="D3556" s="105" t="str">
        <f t="shared" si="168"/>
        <v/>
      </c>
      <c r="E3556" s="106" t="s">
        <v>2406</v>
      </c>
      <c r="F3556" s="106" t="s">
        <v>2407</v>
      </c>
      <c r="G3556" s="106" t="s">
        <v>2747</v>
      </c>
      <c r="H3556" s="106" t="s">
        <v>2748</v>
      </c>
      <c r="I3556" s="106">
        <v>14</v>
      </c>
      <c r="J3556" s="106"/>
      <c r="K3556" s="106"/>
      <c r="L3556" s="106" t="s">
        <v>706</v>
      </c>
      <c r="M3556" s="106" t="s">
        <v>3522</v>
      </c>
      <c r="N3556" s="106">
        <v>0.45</v>
      </c>
      <c r="O3556" s="106">
        <v>1.5</v>
      </c>
      <c r="P3556" s="106" t="s">
        <v>2499</v>
      </c>
      <c r="Q3556" s="107" t="s">
        <v>4340</v>
      </c>
      <c r="R3556" s="107" t="s">
        <v>131</v>
      </c>
    </row>
    <row r="3557" spans="2:18" ht="20.100000000000001" customHeight="1" x14ac:dyDescent="0.4">
      <c r="B3557" s="105" t="str">
        <f t="shared" si="166"/>
        <v/>
      </c>
      <c r="C3557" s="105" t="str">
        <f t="shared" si="167"/>
        <v/>
      </c>
      <c r="D3557" s="105" t="str">
        <f t="shared" si="168"/>
        <v/>
      </c>
      <c r="E3557" s="106" t="s">
        <v>2406</v>
      </c>
      <c r="F3557" s="106" t="s">
        <v>2407</v>
      </c>
      <c r="G3557" s="106" t="s">
        <v>2747</v>
      </c>
      <c r="H3557" s="106" t="s">
        <v>2748</v>
      </c>
      <c r="I3557" s="106">
        <v>13</v>
      </c>
      <c r="J3557" s="106"/>
      <c r="K3557" s="106"/>
      <c r="L3557" s="106" t="s">
        <v>698</v>
      </c>
      <c r="M3557" s="106" t="s">
        <v>3522</v>
      </c>
      <c r="N3557" s="106">
        <v>0.45</v>
      </c>
      <c r="O3557" s="106">
        <v>1.5</v>
      </c>
      <c r="P3557" s="106" t="s">
        <v>2499</v>
      </c>
      <c r="Q3557" s="107" t="s">
        <v>4341</v>
      </c>
      <c r="R3557" s="107" t="s">
        <v>131</v>
      </c>
    </row>
    <row r="3558" spans="2:18" ht="20.100000000000001" customHeight="1" x14ac:dyDescent="0.4">
      <c r="B3558" s="105" t="str">
        <f t="shared" si="166"/>
        <v/>
      </c>
      <c r="C3558" s="105" t="str">
        <f t="shared" si="167"/>
        <v/>
      </c>
      <c r="D3558" s="105" t="str">
        <f t="shared" si="168"/>
        <v/>
      </c>
      <c r="E3558" s="106" t="s">
        <v>2406</v>
      </c>
      <c r="F3558" s="106" t="s">
        <v>2829</v>
      </c>
      <c r="G3558" s="106" t="s">
        <v>697</v>
      </c>
      <c r="H3558" s="106" t="s">
        <v>2438</v>
      </c>
      <c r="I3558" s="106">
        <v>10</v>
      </c>
      <c r="J3558" s="106"/>
      <c r="K3558" s="106"/>
      <c r="L3558" s="106" t="s">
        <v>765</v>
      </c>
      <c r="M3558" s="106" t="s">
        <v>924</v>
      </c>
      <c r="N3558" s="106">
        <v>0.52</v>
      </c>
      <c r="O3558" s="106">
        <v>1.5</v>
      </c>
      <c r="P3558" s="106" t="s">
        <v>2499</v>
      </c>
      <c r="Q3558" s="107" t="s">
        <v>4342</v>
      </c>
      <c r="R3558" s="107" t="s">
        <v>131</v>
      </c>
    </row>
    <row r="3559" spans="2:18" ht="20.100000000000001" customHeight="1" x14ac:dyDescent="0.4">
      <c r="B3559" s="105" t="str">
        <f t="shared" si="166"/>
        <v/>
      </c>
      <c r="C3559" s="105" t="str">
        <f t="shared" si="167"/>
        <v/>
      </c>
      <c r="D3559" s="105" t="str">
        <f t="shared" si="168"/>
        <v/>
      </c>
      <c r="E3559" s="106" t="s">
        <v>2406</v>
      </c>
      <c r="F3559" s="106" t="s">
        <v>2829</v>
      </c>
      <c r="G3559" s="106" t="s">
        <v>710</v>
      </c>
      <c r="H3559" s="106" t="s">
        <v>2443</v>
      </c>
      <c r="I3559" s="106">
        <v>10</v>
      </c>
      <c r="J3559" s="106"/>
      <c r="K3559" s="106"/>
      <c r="L3559" s="106" t="s">
        <v>765</v>
      </c>
      <c r="M3559" s="106" t="s">
        <v>924</v>
      </c>
      <c r="N3559" s="106">
        <v>0.52</v>
      </c>
      <c r="O3559" s="106">
        <v>1.5</v>
      </c>
      <c r="P3559" s="106" t="s">
        <v>2499</v>
      </c>
      <c r="Q3559" s="107" t="s">
        <v>4343</v>
      </c>
      <c r="R3559" s="107" t="s">
        <v>131</v>
      </c>
    </row>
    <row r="3560" spans="2:18" ht="20.100000000000001" customHeight="1" x14ac:dyDescent="0.4">
      <c r="B3560" s="105" t="str">
        <f t="shared" si="166"/>
        <v/>
      </c>
      <c r="C3560" s="105" t="str">
        <f t="shared" si="167"/>
        <v/>
      </c>
      <c r="D3560" s="105" t="str">
        <f t="shared" si="168"/>
        <v/>
      </c>
      <c r="E3560" s="106" t="s">
        <v>2406</v>
      </c>
      <c r="F3560" s="106" t="s">
        <v>2829</v>
      </c>
      <c r="G3560" s="106" t="s">
        <v>2747</v>
      </c>
      <c r="H3560" s="106" t="s">
        <v>3493</v>
      </c>
      <c r="I3560" s="106">
        <v>10</v>
      </c>
      <c r="J3560" s="106"/>
      <c r="K3560" s="106"/>
      <c r="L3560" s="106" t="s">
        <v>765</v>
      </c>
      <c r="M3560" s="106" t="s">
        <v>924</v>
      </c>
      <c r="N3560" s="106">
        <v>0.56999999999999995</v>
      </c>
      <c r="O3560" s="106">
        <v>1.5</v>
      </c>
      <c r="P3560" s="106" t="s">
        <v>2499</v>
      </c>
      <c r="Q3560" s="107" t="s">
        <v>4344</v>
      </c>
      <c r="R3560" s="107" t="s">
        <v>131</v>
      </c>
    </row>
    <row r="3561" spans="2:18" ht="20.100000000000001" customHeight="1" x14ac:dyDescent="0.4">
      <c r="B3561" s="105" t="str">
        <f t="shared" si="166"/>
        <v/>
      </c>
      <c r="C3561" s="105" t="str">
        <f t="shared" si="167"/>
        <v/>
      </c>
      <c r="D3561" s="105" t="str">
        <f t="shared" si="168"/>
        <v/>
      </c>
      <c r="E3561" s="106" t="s">
        <v>2406</v>
      </c>
      <c r="F3561" s="106" t="s">
        <v>2829</v>
      </c>
      <c r="G3561" s="106" t="s">
        <v>697</v>
      </c>
      <c r="H3561" s="106" t="s">
        <v>2438</v>
      </c>
      <c r="I3561" s="106">
        <v>14</v>
      </c>
      <c r="J3561" s="106"/>
      <c r="K3561" s="106"/>
      <c r="L3561" s="106" t="s">
        <v>765</v>
      </c>
      <c r="M3561" s="106" t="s">
        <v>3522</v>
      </c>
      <c r="N3561" s="106">
        <v>0.52</v>
      </c>
      <c r="O3561" s="106">
        <v>1.5</v>
      </c>
      <c r="P3561" s="106" t="s">
        <v>2511</v>
      </c>
      <c r="Q3561" s="107" t="s">
        <v>4345</v>
      </c>
      <c r="R3561" s="107" t="s">
        <v>127</v>
      </c>
    </row>
    <row r="3562" spans="2:18" ht="20.100000000000001" customHeight="1" x14ac:dyDescent="0.4">
      <c r="B3562" s="105" t="str">
        <f t="shared" si="166"/>
        <v/>
      </c>
      <c r="C3562" s="105" t="str">
        <f t="shared" si="167"/>
        <v/>
      </c>
      <c r="D3562" s="105" t="str">
        <f t="shared" si="168"/>
        <v/>
      </c>
      <c r="E3562" s="106" t="s">
        <v>2406</v>
      </c>
      <c r="F3562" s="106" t="s">
        <v>2829</v>
      </c>
      <c r="G3562" s="106" t="s">
        <v>710</v>
      </c>
      <c r="H3562" s="106" t="s">
        <v>2443</v>
      </c>
      <c r="I3562" s="106">
        <v>14</v>
      </c>
      <c r="J3562" s="106"/>
      <c r="K3562" s="106"/>
      <c r="L3562" s="106" t="s">
        <v>765</v>
      </c>
      <c r="M3562" s="106" t="s">
        <v>3522</v>
      </c>
      <c r="N3562" s="106">
        <v>0.52</v>
      </c>
      <c r="O3562" s="106">
        <v>1.5</v>
      </c>
      <c r="P3562" s="106" t="s">
        <v>2511</v>
      </c>
      <c r="Q3562" s="107" t="s">
        <v>4346</v>
      </c>
      <c r="R3562" s="107" t="s">
        <v>127</v>
      </c>
    </row>
    <row r="3563" spans="2:18" ht="20.100000000000001" customHeight="1" x14ac:dyDescent="0.4">
      <c r="B3563" s="105" t="str">
        <f t="shared" si="166"/>
        <v/>
      </c>
      <c r="C3563" s="105" t="str">
        <f t="shared" si="167"/>
        <v/>
      </c>
      <c r="D3563" s="105" t="str">
        <f t="shared" si="168"/>
        <v/>
      </c>
      <c r="E3563" s="106" t="s">
        <v>2406</v>
      </c>
      <c r="F3563" s="106" t="s">
        <v>2829</v>
      </c>
      <c r="G3563" s="106" t="s">
        <v>697</v>
      </c>
      <c r="H3563" s="106" t="s">
        <v>2438</v>
      </c>
      <c r="I3563" s="106">
        <v>10</v>
      </c>
      <c r="J3563" s="106"/>
      <c r="K3563" s="106"/>
      <c r="L3563" s="106" t="s">
        <v>765</v>
      </c>
      <c r="M3563" s="106" t="s">
        <v>924</v>
      </c>
      <c r="N3563" s="106">
        <v>0.52</v>
      </c>
      <c r="O3563" s="106">
        <v>1.5</v>
      </c>
      <c r="P3563" s="106" t="s">
        <v>714</v>
      </c>
      <c r="Q3563" s="107" t="s">
        <v>4347</v>
      </c>
      <c r="R3563" s="107" t="s">
        <v>29</v>
      </c>
    </row>
    <row r="3564" spans="2:18" ht="20.100000000000001" customHeight="1" x14ac:dyDescent="0.4">
      <c r="B3564" s="105" t="str">
        <f t="shared" si="166"/>
        <v/>
      </c>
      <c r="C3564" s="105" t="str">
        <f t="shared" si="167"/>
        <v/>
      </c>
      <c r="D3564" s="105" t="str">
        <f t="shared" si="168"/>
        <v/>
      </c>
      <c r="E3564" s="106" t="s">
        <v>2406</v>
      </c>
      <c r="F3564" s="106" t="s">
        <v>2829</v>
      </c>
      <c r="G3564" s="106" t="s">
        <v>710</v>
      </c>
      <c r="H3564" s="106" t="s">
        <v>2443</v>
      </c>
      <c r="I3564" s="106">
        <v>10</v>
      </c>
      <c r="J3564" s="106"/>
      <c r="K3564" s="106"/>
      <c r="L3564" s="106" t="s">
        <v>765</v>
      </c>
      <c r="M3564" s="106" t="s">
        <v>924</v>
      </c>
      <c r="N3564" s="106">
        <v>0.52</v>
      </c>
      <c r="O3564" s="106">
        <v>1.5</v>
      </c>
      <c r="P3564" s="106" t="s">
        <v>714</v>
      </c>
      <c r="Q3564" s="107" t="s">
        <v>4348</v>
      </c>
      <c r="R3564" s="107" t="s">
        <v>29</v>
      </c>
    </row>
    <row r="3565" spans="2:18" ht="20.100000000000001" customHeight="1" x14ac:dyDescent="0.4">
      <c r="B3565" s="105" t="str">
        <f t="shared" si="166"/>
        <v/>
      </c>
      <c r="C3565" s="105" t="str">
        <f t="shared" si="167"/>
        <v/>
      </c>
      <c r="D3565" s="105" t="str">
        <f t="shared" si="168"/>
        <v/>
      </c>
      <c r="E3565" s="106" t="s">
        <v>2406</v>
      </c>
      <c r="F3565" s="106" t="s">
        <v>2829</v>
      </c>
      <c r="G3565" s="106" t="s">
        <v>2747</v>
      </c>
      <c r="H3565" s="106" t="s">
        <v>2748</v>
      </c>
      <c r="I3565" s="106">
        <v>14</v>
      </c>
      <c r="J3565" s="106"/>
      <c r="K3565" s="106"/>
      <c r="L3565" s="106" t="s">
        <v>729</v>
      </c>
      <c r="M3565" s="106" t="s">
        <v>3522</v>
      </c>
      <c r="N3565" s="106">
        <v>0.56999999999999995</v>
      </c>
      <c r="O3565" s="106">
        <v>1.5</v>
      </c>
      <c r="P3565" s="106" t="s">
        <v>2499</v>
      </c>
      <c r="Q3565" s="107" t="s">
        <v>4349</v>
      </c>
      <c r="R3565" s="107" t="s">
        <v>142</v>
      </c>
    </row>
    <row r="3566" spans="2:18" ht="20.100000000000001" customHeight="1" x14ac:dyDescent="0.4">
      <c r="B3566" s="105" t="str">
        <f t="shared" si="166"/>
        <v/>
      </c>
      <c r="C3566" s="105" t="str">
        <f t="shared" si="167"/>
        <v/>
      </c>
      <c r="D3566" s="105" t="str">
        <f t="shared" si="168"/>
        <v/>
      </c>
      <c r="E3566" s="106" t="s">
        <v>2406</v>
      </c>
      <c r="F3566" s="106" t="s">
        <v>2407</v>
      </c>
      <c r="G3566" s="106" t="s">
        <v>2747</v>
      </c>
      <c r="H3566" s="106" t="s">
        <v>2748</v>
      </c>
      <c r="I3566" s="106">
        <v>14</v>
      </c>
      <c r="J3566" s="106"/>
      <c r="K3566" s="106"/>
      <c r="L3566" s="106" t="s">
        <v>706</v>
      </c>
      <c r="M3566" s="106" t="s">
        <v>3522</v>
      </c>
      <c r="N3566" s="106">
        <v>0.45</v>
      </c>
      <c r="O3566" s="106">
        <v>1.5</v>
      </c>
      <c r="P3566" s="106" t="s">
        <v>2499</v>
      </c>
      <c r="Q3566" s="107" t="s">
        <v>4350</v>
      </c>
      <c r="R3566" s="107" t="s">
        <v>142</v>
      </c>
    </row>
    <row r="3567" spans="2:18" ht="20.100000000000001" customHeight="1" x14ac:dyDescent="0.4">
      <c r="B3567" s="105" t="str">
        <f t="shared" si="166"/>
        <v/>
      </c>
      <c r="C3567" s="105" t="str">
        <f t="shared" si="167"/>
        <v/>
      </c>
      <c r="D3567" s="105" t="str">
        <f t="shared" si="168"/>
        <v/>
      </c>
      <c r="E3567" s="106" t="s">
        <v>2406</v>
      </c>
      <c r="F3567" s="106" t="s">
        <v>2407</v>
      </c>
      <c r="G3567" s="106" t="s">
        <v>2747</v>
      </c>
      <c r="H3567" s="106" t="s">
        <v>2748</v>
      </c>
      <c r="I3567" s="106">
        <v>13</v>
      </c>
      <c r="J3567" s="106"/>
      <c r="K3567" s="106"/>
      <c r="L3567" s="106" t="s">
        <v>698</v>
      </c>
      <c r="M3567" s="106" t="s">
        <v>3522</v>
      </c>
      <c r="N3567" s="106">
        <v>0.45</v>
      </c>
      <c r="O3567" s="106">
        <v>1.5</v>
      </c>
      <c r="P3567" s="106" t="s">
        <v>2499</v>
      </c>
      <c r="Q3567" s="107" t="s">
        <v>4351</v>
      </c>
      <c r="R3567" s="107" t="s">
        <v>142</v>
      </c>
    </row>
    <row r="3568" spans="2:18" ht="20.100000000000001" customHeight="1" x14ac:dyDescent="0.4">
      <c r="B3568" s="105" t="str">
        <f t="shared" si="166"/>
        <v/>
      </c>
      <c r="C3568" s="105" t="str">
        <f t="shared" si="167"/>
        <v/>
      </c>
      <c r="D3568" s="105" t="str">
        <f t="shared" si="168"/>
        <v/>
      </c>
      <c r="E3568" s="106" t="s">
        <v>2406</v>
      </c>
      <c r="F3568" s="106" t="s">
        <v>2829</v>
      </c>
      <c r="G3568" s="106" t="s">
        <v>2747</v>
      </c>
      <c r="H3568" s="106" t="s">
        <v>3493</v>
      </c>
      <c r="I3568" s="106">
        <v>10</v>
      </c>
      <c r="J3568" s="106"/>
      <c r="K3568" s="106"/>
      <c r="L3568" s="106" t="s">
        <v>765</v>
      </c>
      <c r="M3568" s="106" t="s">
        <v>924</v>
      </c>
      <c r="N3568" s="106">
        <v>0.56999999999999995</v>
      </c>
      <c r="O3568" s="106">
        <v>1.5</v>
      </c>
      <c r="P3568" s="106" t="s">
        <v>2499</v>
      </c>
      <c r="Q3568" s="107" t="s">
        <v>4352</v>
      </c>
      <c r="R3568" s="107" t="s">
        <v>142</v>
      </c>
    </row>
    <row r="3569" spans="2:18" ht="20.100000000000001" customHeight="1" x14ac:dyDescent="0.4">
      <c r="B3569" s="105" t="str">
        <f t="shared" si="166"/>
        <v/>
      </c>
      <c r="C3569" s="105" t="str">
        <f t="shared" si="167"/>
        <v/>
      </c>
      <c r="D3569" s="105" t="str">
        <f t="shared" si="168"/>
        <v/>
      </c>
      <c r="E3569" s="106" t="s">
        <v>2406</v>
      </c>
      <c r="F3569" s="106" t="s">
        <v>2829</v>
      </c>
      <c r="G3569" s="106" t="s">
        <v>697</v>
      </c>
      <c r="H3569" s="106" t="s">
        <v>2438</v>
      </c>
      <c r="I3569" s="106">
        <v>10</v>
      </c>
      <c r="J3569" s="106"/>
      <c r="K3569" s="106"/>
      <c r="L3569" s="106" t="s">
        <v>765</v>
      </c>
      <c r="M3569" s="106" t="s">
        <v>924</v>
      </c>
      <c r="N3569" s="106">
        <v>0.52</v>
      </c>
      <c r="O3569" s="106">
        <v>1.5</v>
      </c>
      <c r="P3569" s="106" t="s">
        <v>2499</v>
      </c>
      <c r="Q3569" s="107" t="s">
        <v>4353</v>
      </c>
      <c r="R3569" s="107" t="s">
        <v>133</v>
      </c>
    </row>
    <row r="3570" spans="2:18" ht="20.100000000000001" customHeight="1" x14ac:dyDescent="0.4">
      <c r="B3570" s="105" t="str">
        <f t="shared" si="166"/>
        <v/>
      </c>
      <c r="C3570" s="105" t="str">
        <f t="shared" si="167"/>
        <v/>
      </c>
      <c r="D3570" s="105" t="str">
        <f t="shared" si="168"/>
        <v/>
      </c>
      <c r="E3570" s="106" t="s">
        <v>2406</v>
      </c>
      <c r="F3570" s="106" t="s">
        <v>2829</v>
      </c>
      <c r="G3570" s="106" t="s">
        <v>710</v>
      </c>
      <c r="H3570" s="106" t="s">
        <v>2443</v>
      </c>
      <c r="I3570" s="106">
        <v>10</v>
      </c>
      <c r="J3570" s="106"/>
      <c r="K3570" s="106"/>
      <c r="L3570" s="106" t="s">
        <v>765</v>
      </c>
      <c r="M3570" s="106" t="s">
        <v>924</v>
      </c>
      <c r="N3570" s="106">
        <v>0.52</v>
      </c>
      <c r="O3570" s="106">
        <v>1.5</v>
      </c>
      <c r="P3570" s="106" t="s">
        <v>2499</v>
      </c>
      <c r="Q3570" s="107" t="s">
        <v>4354</v>
      </c>
      <c r="R3570" s="107" t="s">
        <v>133</v>
      </c>
    </row>
    <row r="3571" spans="2:18" ht="20.100000000000001" customHeight="1" x14ac:dyDescent="0.4">
      <c r="B3571" s="105" t="str">
        <f t="shared" si="166"/>
        <v/>
      </c>
      <c r="C3571" s="105" t="str">
        <f t="shared" si="167"/>
        <v/>
      </c>
      <c r="D3571" s="105" t="str">
        <f t="shared" si="168"/>
        <v/>
      </c>
      <c r="E3571" s="106" t="s">
        <v>2406</v>
      </c>
      <c r="F3571" s="106" t="s">
        <v>2829</v>
      </c>
      <c r="G3571" s="106" t="s">
        <v>697</v>
      </c>
      <c r="H3571" s="106" t="s">
        <v>1027</v>
      </c>
      <c r="I3571" s="106">
        <v>13</v>
      </c>
      <c r="J3571" s="106"/>
      <c r="K3571" s="106"/>
      <c r="L3571" s="106" t="s">
        <v>733</v>
      </c>
      <c r="M3571" s="106" t="s">
        <v>3522</v>
      </c>
      <c r="N3571" s="106">
        <v>0.56999999999999995</v>
      </c>
      <c r="O3571" s="106">
        <v>1.6</v>
      </c>
      <c r="P3571" s="106" t="s">
        <v>2499</v>
      </c>
      <c r="Q3571" s="107" t="s">
        <v>4355</v>
      </c>
      <c r="R3571" s="107" t="s">
        <v>11</v>
      </c>
    </row>
    <row r="3572" spans="2:18" ht="20.100000000000001" customHeight="1" x14ac:dyDescent="0.4">
      <c r="B3572" s="105" t="str">
        <f t="shared" si="166"/>
        <v/>
      </c>
      <c r="C3572" s="105" t="str">
        <f t="shared" si="167"/>
        <v/>
      </c>
      <c r="D3572" s="105" t="str">
        <f t="shared" si="168"/>
        <v/>
      </c>
      <c r="E3572" s="106" t="s">
        <v>2406</v>
      </c>
      <c r="F3572" s="106" t="s">
        <v>2829</v>
      </c>
      <c r="G3572" s="106" t="s">
        <v>710</v>
      </c>
      <c r="H3572" s="106" t="s">
        <v>711</v>
      </c>
      <c r="I3572" s="106">
        <v>13</v>
      </c>
      <c r="J3572" s="106"/>
      <c r="K3572" s="106"/>
      <c r="L3572" s="106" t="s">
        <v>765</v>
      </c>
      <c r="M3572" s="106" t="s">
        <v>3522</v>
      </c>
      <c r="N3572" s="106">
        <v>0.56999999999999995</v>
      </c>
      <c r="O3572" s="106">
        <v>1.6</v>
      </c>
      <c r="P3572" s="106" t="s">
        <v>2499</v>
      </c>
      <c r="Q3572" s="107" t="s">
        <v>4356</v>
      </c>
      <c r="R3572" s="107" t="s">
        <v>11</v>
      </c>
    </row>
    <row r="3573" spans="2:18" ht="20.100000000000001" customHeight="1" x14ac:dyDescent="0.4">
      <c r="B3573" s="105" t="str">
        <f t="shared" si="166"/>
        <v/>
      </c>
      <c r="C3573" s="105" t="str">
        <f t="shared" si="167"/>
        <v/>
      </c>
      <c r="D3573" s="105" t="str">
        <f t="shared" si="168"/>
        <v/>
      </c>
      <c r="E3573" s="106" t="s">
        <v>2406</v>
      </c>
      <c r="F3573" s="106" t="s">
        <v>2829</v>
      </c>
      <c r="G3573" s="106" t="s">
        <v>721</v>
      </c>
      <c r="H3573" s="106" t="s">
        <v>722</v>
      </c>
      <c r="I3573" s="106">
        <v>13</v>
      </c>
      <c r="J3573" s="106"/>
      <c r="K3573" s="106"/>
      <c r="L3573" s="106" t="s">
        <v>733</v>
      </c>
      <c r="M3573" s="106" t="s">
        <v>3522</v>
      </c>
      <c r="N3573" s="106">
        <v>0.56999999999999995</v>
      </c>
      <c r="O3573" s="106">
        <v>1.6</v>
      </c>
      <c r="P3573" s="106" t="s">
        <v>2499</v>
      </c>
      <c r="Q3573" s="107" t="s">
        <v>4357</v>
      </c>
      <c r="R3573" s="107" t="s">
        <v>11</v>
      </c>
    </row>
    <row r="3574" spans="2:18" ht="20.100000000000001" customHeight="1" x14ac:dyDescent="0.4">
      <c r="B3574" s="105" t="str">
        <f t="shared" si="166"/>
        <v/>
      </c>
      <c r="C3574" s="105" t="str">
        <f t="shared" si="167"/>
        <v/>
      </c>
      <c r="D3574" s="105" t="str">
        <f t="shared" si="168"/>
        <v/>
      </c>
      <c r="E3574" s="106" t="s">
        <v>2406</v>
      </c>
      <c r="F3574" s="106" t="s">
        <v>2829</v>
      </c>
      <c r="G3574" s="106" t="s">
        <v>773</v>
      </c>
      <c r="H3574" s="106" t="s">
        <v>774</v>
      </c>
      <c r="I3574" s="106">
        <v>12</v>
      </c>
      <c r="J3574" s="106"/>
      <c r="K3574" s="106"/>
      <c r="L3574" s="106" t="s">
        <v>729</v>
      </c>
      <c r="M3574" s="106" t="s">
        <v>3522</v>
      </c>
      <c r="N3574" s="106">
        <v>0.55000000000000004</v>
      </c>
      <c r="O3574" s="106">
        <v>1.6</v>
      </c>
      <c r="P3574" s="106" t="s">
        <v>2499</v>
      </c>
      <c r="Q3574" s="107" t="s">
        <v>4358</v>
      </c>
      <c r="R3574" s="107" t="s">
        <v>11</v>
      </c>
    </row>
    <row r="3575" spans="2:18" ht="20.100000000000001" customHeight="1" x14ac:dyDescent="0.4">
      <c r="B3575" s="105" t="str">
        <f t="shared" si="166"/>
        <v/>
      </c>
      <c r="C3575" s="105" t="str">
        <f t="shared" si="167"/>
        <v/>
      </c>
      <c r="D3575" s="105" t="str">
        <f t="shared" si="168"/>
        <v/>
      </c>
      <c r="E3575" s="106" t="s">
        <v>2406</v>
      </c>
      <c r="F3575" s="106" t="s">
        <v>2829</v>
      </c>
      <c r="G3575" s="106" t="s">
        <v>778</v>
      </c>
      <c r="H3575" s="106" t="s">
        <v>779</v>
      </c>
      <c r="I3575" s="106">
        <v>12</v>
      </c>
      <c r="J3575" s="106"/>
      <c r="K3575" s="106"/>
      <c r="L3575" s="106" t="s">
        <v>729</v>
      </c>
      <c r="M3575" s="106" t="s">
        <v>3522</v>
      </c>
      <c r="N3575" s="106">
        <v>0.54</v>
      </c>
      <c r="O3575" s="106">
        <v>1.6</v>
      </c>
      <c r="P3575" s="106" t="s">
        <v>2499</v>
      </c>
      <c r="Q3575" s="107" t="s">
        <v>4359</v>
      </c>
      <c r="R3575" s="107" t="s">
        <v>11</v>
      </c>
    </row>
    <row r="3576" spans="2:18" ht="20.100000000000001" customHeight="1" x14ac:dyDescent="0.4">
      <c r="B3576" s="105" t="str">
        <f t="shared" si="166"/>
        <v/>
      </c>
      <c r="C3576" s="105" t="str">
        <f t="shared" si="167"/>
        <v/>
      </c>
      <c r="D3576" s="105" t="str">
        <f t="shared" si="168"/>
        <v/>
      </c>
      <c r="E3576" s="106" t="s">
        <v>2406</v>
      </c>
      <c r="F3576" s="106" t="s">
        <v>2829</v>
      </c>
      <c r="G3576" s="106" t="s">
        <v>782</v>
      </c>
      <c r="H3576" s="106" t="s">
        <v>783</v>
      </c>
      <c r="I3576" s="106">
        <v>12</v>
      </c>
      <c r="J3576" s="106"/>
      <c r="K3576" s="106"/>
      <c r="L3576" s="106" t="s">
        <v>729</v>
      </c>
      <c r="M3576" s="106" t="s">
        <v>3522</v>
      </c>
      <c r="N3576" s="106">
        <v>0.39</v>
      </c>
      <c r="O3576" s="106">
        <v>1.6</v>
      </c>
      <c r="P3576" s="106" t="s">
        <v>2499</v>
      </c>
      <c r="Q3576" s="107" t="s">
        <v>4360</v>
      </c>
      <c r="R3576" s="107" t="s">
        <v>11</v>
      </c>
    </row>
    <row r="3577" spans="2:18" ht="20.100000000000001" customHeight="1" x14ac:dyDescent="0.4">
      <c r="B3577" s="105" t="str">
        <f t="shared" si="166"/>
        <v/>
      </c>
      <c r="C3577" s="105" t="str">
        <f t="shared" si="167"/>
        <v/>
      </c>
      <c r="D3577" s="105" t="str">
        <f t="shared" si="168"/>
        <v/>
      </c>
      <c r="E3577" s="106" t="s">
        <v>2406</v>
      </c>
      <c r="F3577" s="106" t="s">
        <v>2829</v>
      </c>
      <c r="G3577" s="106" t="s">
        <v>2477</v>
      </c>
      <c r="H3577" s="106" t="s">
        <v>765</v>
      </c>
      <c r="I3577" s="106">
        <v>13</v>
      </c>
      <c r="J3577" s="106"/>
      <c r="K3577" s="106"/>
      <c r="L3577" s="106" t="s">
        <v>2478</v>
      </c>
      <c r="M3577" s="106" t="s">
        <v>3522</v>
      </c>
      <c r="N3577" s="106">
        <v>0.53</v>
      </c>
      <c r="O3577" s="106">
        <v>1.6</v>
      </c>
      <c r="P3577" s="106" t="s">
        <v>2499</v>
      </c>
      <c r="Q3577" s="107" t="s">
        <v>4361</v>
      </c>
      <c r="R3577" s="107" t="s">
        <v>11</v>
      </c>
    </row>
    <row r="3578" spans="2:18" ht="20.100000000000001" customHeight="1" x14ac:dyDescent="0.4">
      <c r="B3578" s="105" t="str">
        <f t="shared" si="166"/>
        <v/>
      </c>
      <c r="C3578" s="105" t="str">
        <f t="shared" si="167"/>
        <v/>
      </c>
      <c r="D3578" s="105" t="str">
        <f t="shared" si="168"/>
        <v/>
      </c>
      <c r="E3578" s="106" t="s">
        <v>2406</v>
      </c>
      <c r="F3578" s="106" t="s">
        <v>2829</v>
      </c>
      <c r="G3578" s="106" t="s">
        <v>2482</v>
      </c>
      <c r="H3578" s="106" t="s">
        <v>765</v>
      </c>
      <c r="I3578" s="106">
        <v>13</v>
      </c>
      <c r="J3578" s="106"/>
      <c r="K3578" s="106"/>
      <c r="L3578" s="106" t="s">
        <v>2483</v>
      </c>
      <c r="M3578" s="106" t="s">
        <v>3522</v>
      </c>
      <c r="N3578" s="106">
        <v>0.53</v>
      </c>
      <c r="O3578" s="106">
        <v>1.6</v>
      </c>
      <c r="P3578" s="106" t="s">
        <v>2499</v>
      </c>
      <c r="Q3578" s="107" t="s">
        <v>4362</v>
      </c>
      <c r="R3578" s="107" t="s">
        <v>11</v>
      </c>
    </row>
    <row r="3579" spans="2:18" ht="20.100000000000001" customHeight="1" x14ac:dyDescent="0.4">
      <c r="B3579" s="105" t="str">
        <f t="shared" si="166"/>
        <v/>
      </c>
      <c r="C3579" s="105" t="str">
        <f t="shared" si="167"/>
        <v/>
      </c>
      <c r="D3579" s="105" t="str">
        <f t="shared" si="168"/>
        <v/>
      </c>
      <c r="E3579" s="106" t="s">
        <v>2406</v>
      </c>
      <c r="F3579" s="106" t="s">
        <v>2829</v>
      </c>
      <c r="G3579" s="106" t="s">
        <v>697</v>
      </c>
      <c r="H3579" s="106" t="s">
        <v>733</v>
      </c>
      <c r="I3579" s="106">
        <v>13</v>
      </c>
      <c r="J3579" s="106"/>
      <c r="K3579" s="106"/>
      <c r="L3579" s="106" t="s">
        <v>1027</v>
      </c>
      <c r="M3579" s="106" t="s">
        <v>3522</v>
      </c>
      <c r="N3579" s="106">
        <v>0.53</v>
      </c>
      <c r="O3579" s="106">
        <v>1.6</v>
      </c>
      <c r="P3579" s="106" t="s">
        <v>2499</v>
      </c>
      <c r="Q3579" s="107" t="s">
        <v>4363</v>
      </c>
      <c r="R3579" s="107" t="s">
        <v>11</v>
      </c>
    </row>
    <row r="3580" spans="2:18" ht="20.100000000000001" customHeight="1" x14ac:dyDescent="0.4">
      <c r="B3580" s="105" t="str">
        <f t="shared" si="166"/>
        <v/>
      </c>
      <c r="C3580" s="105" t="str">
        <f t="shared" si="167"/>
        <v/>
      </c>
      <c r="D3580" s="105" t="str">
        <f t="shared" si="168"/>
        <v/>
      </c>
      <c r="E3580" s="106" t="s">
        <v>2406</v>
      </c>
      <c r="F3580" s="106" t="s">
        <v>2829</v>
      </c>
      <c r="G3580" s="106" t="s">
        <v>710</v>
      </c>
      <c r="H3580" s="106" t="s">
        <v>765</v>
      </c>
      <c r="I3580" s="106">
        <v>13</v>
      </c>
      <c r="J3580" s="106"/>
      <c r="K3580" s="106"/>
      <c r="L3580" s="106" t="s">
        <v>711</v>
      </c>
      <c r="M3580" s="106" t="s">
        <v>3522</v>
      </c>
      <c r="N3580" s="106">
        <v>0.53</v>
      </c>
      <c r="O3580" s="106">
        <v>1.6</v>
      </c>
      <c r="P3580" s="106" t="s">
        <v>2499</v>
      </c>
      <c r="Q3580" s="107" t="s">
        <v>4364</v>
      </c>
      <c r="R3580" s="107" t="s">
        <v>11</v>
      </c>
    </row>
    <row r="3581" spans="2:18" ht="20.100000000000001" customHeight="1" x14ac:dyDescent="0.4">
      <c r="B3581" s="105" t="str">
        <f t="shared" si="166"/>
        <v/>
      </c>
      <c r="C3581" s="105" t="str">
        <f t="shared" si="167"/>
        <v/>
      </c>
      <c r="D3581" s="105" t="str">
        <f t="shared" si="168"/>
        <v/>
      </c>
      <c r="E3581" s="106" t="s">
        <v>2406</v>
      </c>
      <c r="F3581" s="106" t="s">
        <v>2829</v>
      </c>
      <c r="G3581" s="106" t="s">
        <v>721</v>
      </c>
      <c r="H3581" s="106" t="s">
        <v>733</v>
      </c>
      <c r="I3581" s="106">
        <v>13</v>
      </c>
      <c r="J3581" s="106"/>
      <c r="K3581" s="106"/>
      <c r="L3581" s="106" t="s">
        <v>722</v>
      </c>
      <c r="M3581" s="106" t="s">
        <v>3522</v>
      </c>
      <c r="N3581" s="106">
        <v>0.53</v>
      </c>
      <c r="O3581" s="106">
        <v>1.6</v>
      </c>
      <c r="P3581" s="106" t="s">
        <v>2499</v>
      </c>
      <c r="Q3581" s="107" t="s">
        <v>4365</v>
      </c>
      <c r="R3581" s="107" t="s">
        <v>11</v>
      </c>
    </row>
    <row r="3582" spans="2:18" ht="20.100000000000001" customHeight="1" x14ac:dyDescent="0.4">
      <c r="B3582" s="105" t="str">
        <f t="shared" si="166"/>
        <v/>
      </c>
      <c r="C3582" s="105" t="str">
        <f t="shared" si="167"/>
        <v/>
      </c>
      <c r="D3582" s="105" t="str">
        <f t="shared" si="168"/>
        <v/>
      </c>
      <c r="E3582" s="106" t="s">
        <v>2406</v>
      </c>
      <c r="F3582" s="106" t="s">
        <v>2829</v>
      </c>
      <c r="G3582" s="106" t="s">
        <v>773</v>
      </c>
      <c r="H3582" s="106" t="s">
        <v>729</v>
      </c>
      <c r="I3582" s="106">
        <v>12</v>
      </c>
      <c r="J3582" s="106"/>
      <c r="K3582" s="106"/>
      <c r="L3582" s="106" t="s">
        <v>774</v>
      </c>
      <c r="M3582" s="106" t="s">
        <v>3522</v>
      </c>
      <c r="N3582" s="106">
        <v>0.54</v>
      </c>
      <c r="O3582" s="106">
        <v>1.6</v>
      </c>
      <c r="P3582" s="106" t="s">
        <v>2499</v>
      </c>
      <c r="Q3582" s="107" t="s">
        <v>4366</v>
      </c>
      <c r="R3582" s="107" t="s">
        <v>11</v>
      </c>
    </row>
    <row r="3583" spans="2:18" ht="20.100000000000001" customHeight="1" x14ac:dyDescent="0.4">
      <c r="B3583" s="105" t="str">
        <f t="shared" si="166"/>
        <v/>
      </c>
      <c r="C3583" s="105" t="str">
        <f t="shared" si="167"/>
        <v/>
      </c>
      <c r="D3583" s="105" t="str">
        <f t="shared" si="168"/>
        <v/>
      </c>
      <c r="E3583" s="106" t="s">
        <v>2406</v>
      </c>
      <c r="F3583" s="106" t="s">
        <v>2829</v>
      </c>
      <c r="G3583" s="106" t="s">
        <v>778</v>
      </c>
      <c r="H3583" s="106" t="s">
        <v>729</v>
      </c>
      <c r="I3583" s="106">
        <v>12</v>
      </c>
      <c r="J3583" s="106"/>
      <c r="K3583" s="106"/>
      <c r="L3583" s="106" t="s">
        <v>779</v>
      </c>
      <c r="M3583" s="106" t="s">
        <v>3522</v>
      </c>
      <c r="N3583" s="106">
        <v>0.54</v>
      </c>
      <c r="O3583" s="106">
        <v>1.6</v>
      </c>
      <c r="P3583" s="106" t="s">
        <v>2499</v>
      </c>
      <c r="Q3583" s="107" t="s">
        <v>4367</v>
      </c>
      <c r="R3583" s="107" t="s">
        <v>11</v>
      </c>
    </row>
    <row r="3584" spans="2:18" ht="20.100000000000001" customHeight="1" x14ac:dyDescent="0.4">
      <c r="B3584" s="105" t="str">
        <f t="shared" si="166"/>
        <v/>
      </c>
      <c r="C3584" s="105" t="str">
        <f t="shared" si="167"/>
        <v/>
      </c>
      <c r="D3584" s="105" t="str">
        <f t="shared" si="168"/>
        <v/>
      </c>
      <c r="E3584" s="106" t="s">
        <v>2406</v>
      </c>
      <c r="F3584" s="106" t="s">
        <v>2829</v>
      </c>
      <c r="G3584" s="106" t="s">
        <v>782</v>
      </c>
      <c r="H3584" s="106" t="s">
        <v>729</v>
      </c>
      <c r="I3584" s="106">
        <v>12</v>
      </c>
      <c r="J3584" s="106"/>
      <c r="K3584" s="106"/>
      <c r="L3584" s="106" t="s">
        <v>783</v>
      </c>
      <c r="M3584" s="106" t="s">
        <v>3522</v>
      </c>
      <c r="N3584" s="106">
        <v>0.5</v>
      </c>
      <c r="O3584" s="106">
        <v>1.6</v>
      </c>
      <c r="P3584" s="106" t="s">
        <v>2499</v>
      </c>
      <c r="Q3584" s="107" t="s">
        <v>4368</v>
      </c>
      <c r="R3584" s="107" t="s">
        <v>11</v>
      </c>
    </row>
    <row r="3585" spans="2:18" ht="20.100000000000001" customHeight="1" x14ac:dyDescent="0.4">
      <c r="B3585" s="105" t="str">
        <f t="shared" si="166"/>
        <v/>
      </c>
      <c r="C3585" s="105" t="str">
        <f t="shared" si="167"/>
        <v/>
      </c>
      <c r="D3585" s="105" t="str">
        <f t="shared" si="168"/>
        <v/>
      </c>
      <c r="E3585" s="106" t="s">
        <v>2406</v>
      </c>
      <c r="F3585" s="106" t="s">
        <v>2407</v>
      </c>
      <c r="G3585" s="106" t="s">
        <v>697</v>
      </c>
      <c r="H3585" s="106" t="s">
        <v>1027</v>
      </c>
      <c r="I3585" s="106">
        <v>12</v>
      </c>
      <c r="J3585" s="106"/>
      <c r="K3585" s="106"/>
      <c r="L3585" s="106" t="s">
        <v>717</v>
      </c>
      <c r="M3585" s="106" t="s">
        <v>3522</v>
      </c>
      <c r="N3585" s="106">
        <v>0.45</v>
      </c>
      <c r="O3585" s="106">
        <v>1.6</v>
      </c>
      <c r="P3585" s="106" t="s">
        <v>2499</v>
      </c>
      <c r="Q3585" s="107" t="s">
        <v>4369</v>
      </c>
      <c r="R3585" s="107" t="s">
        <v>11</v>
      </c>
    </row>
    <row r="3586" spans="2:18" ht="20.100000000000001" customHeight="1" x14ac:dyDescent="0.4">
      <c r="B3586" s="105" t="str">
        <f t="shared" si="166"/>
        <v/>
      </c>
      <c r="C3586" s="105" t="str">
        <f t="shared" si="167"/>
        <v/>
      </c>
      <c r="D3586" s="105" t="str">
        <f t="shared" si="168"/>
        <v/>
      </c>
      <c r="E3586" s="106" t="s">
        <v>2406</v>
      </c>
      <c r="F3586" s="106" t="s">
        <v>2407</v>
      </c>
      <c r="G3586" s="106" t="s">
        <v>721</v>
      </c>
      <c r="H3586" s="106" t="s">
        <v>722</v>
      </c>
      <c r="I3586" s="106">
        <v>12</v>
      </c>
      <c r="J3586" s="106"/>
      <c r="K3586" s="106"/>
      <c r="L3586" s="106" t="s">
        <v>717</v>
      </c>
      <c r="M3586" s="106" t="s">
        <v>3522</v>
      </c>
      <c r="N3586" s="106">
        <v>0.45</v>
      </c>
      <c r="O3586" s="106">
        <v>1.6</v>
      </c>
      <c r="P3586" s="106" t="s">
        <v>2499</v>
      </c>
      <c r="Q3586" s="107" t="s">
        <v>4370</v>
      </c>
      <c r="R3586" s="107" t="s">
        <v>11</v>
      </c>
    </row>
    <row r="3587" spans="2:18" ht="20.100000000000001" customHeight="1" x14ac:dyDescent="0.4">
      <c r="B3587" s="105" t="str">
        <f t="shared" si="166"/>
        <v/>
      </c>
      <c r="C3587" s="105" t="str">
        <f t="shared" si="167"/>
        <v/>
      </c>
      <c r="D3587" s="105" t="str">
        <f t="shared" si="168"/>
        <v/>
      </c>
      <c r="E3587" s="106" t="s">
        <v>2406</v>
      </c>
      <c r="F3587" s="106" t="s">
        <v>2407</v>
      </c>
      <c r="G3587" s="106" t="s">
        <v>773</v>
      </c>
      <c r="H3587" s="106" t="s">
        <v>774</v>
      </c>
      <c r="I3587" s="106">
        <v>12</v>
      </c>
      <c r="J3587" s="106"/>
      <c r="K3587" s="106"/>
      <c r="L3587" s="106" t="s">
        <v>706</v>
      </c>
      <c r="M3587" s="106" t="s">
        <v>3522</v>
      </c>
      <c r="N3587" s="106">
        <v>0.44</v>
      </c>
      <c r="O3587" s="106">
        <v>1.6</v>
      </c>
      <c r="P3587" s="106" t="s">
        <v>2499</v>
      </c>
      <c r="Q3587" s="107" t="s">
        <v>4371</v>
      </c>
      <c r="R3587" s="107" t="s">
        <v>11</v>
      </c>
    </row>
    <row r="3588" spans="2:18" ht="20.100000000000001" customHeight="1" x14ac:dyDescent="0.4">
      <c r="B3588" s="105" t="str">
        <f t="shared" si="166"/>
        <v/>
      </c>
      <c r="C3588" s="105" t="str">
        <f t="shared" si="167"/>
        <v/>
      </c>
      <c r="D3588" s="105" t="str">
        <f t="shared" si="168"/>
        <v/>
      </c>
      <c r="E3588" s="106" t="s">
        <v>2406</v>
      </c>
      <c r="F3588" s="106" t="s">
        <v>2407</v>
      </c>
      <c r="G3588" s="106" t="s">
        <v>778</v>
      </c>
      <c r="H3588" s="106" t="s">
        <v>779</v>
      </c>
      <c r="I3588" s="106">
        <v>12</v>
      </c>
      <c r="J3588" s="106"/>
      <c r="K3588" s="106"/>
      <c r="L3588" s="106" t="s">
        <v>706</v>
      </c>
      <c r="M3588" s="106" t="s">
        <v>3522</v>
      </c>
      <c r="N3588" s="106">
        <v>0.44</v>
      </c>
      <c r="O3588" s="106">
        <v>1.6</v>
      </c>
      <c r="P3588" s="106" t="s">
        <v>2499</v>
      </c>
      <c r="Q3588" s="107" t="s">
        <v>4372</v>
      </c>
      <c r="R3588" s="107" t="s">
        <v>11</v>
      </c>
    </row>
    <row r="3589" spans="2:18" ht="20.100000000000001" customHeight="1" x14ac:dyDescent="0.4">
      <c r="B3589" s="105" t="str">
        <f t="shared" si="166"/>
        <v/>
      </c>
      <c r="C3589" s="105" t="str">
        <f t="shared" si="167"/>
        <v/>
      </c>
      <c r="D3589" s="105" t="str">
        <f t="shared" si="168"/>
        <v/>
      </c>
      <c r="E3589" s="106" t="s">
        <v>2406</v>
      </c>
      <c r="F3589" s="106" t="s">
        <v>2407</v>
      </c>
      <c r="G3589" s="106" t="s">
        <v>782</v>
      </c>
      <c r="H3589" s="106" t="s">
        <v>783</v>
      </c>
      <c r="I3589" s="106">
        <v>12</v>
      </c>
      <c r="J3589" s="106"/>
      <c r="K3589" s="106"/>
      <c r="L3589" s="106" t="s">
        <v>706</v>
      </c>
      <c r="M3589" s="106" t="s">
        <v>3522</v>
      </c>
      <c r="N3589" s="106">
        <v>0.32</v>
      </c>
      <c r="O3589" s="106">
        <v>1.6</v>
      </c>
      <c r="P3589" s="106" t="s">
        <v>2499</v>
      </c>
      <c r="Q3589" s="107" t="s">
        <v>4373</v>
      </c>
      <c r="R3589" s="107" t="s">
        <v>11</v>
      </c>
    </row>
    <row r="3590" spans="2:18" ht="20.100000000000001" customHeight="1" x14ac:dyDescent="0.4">
      <c r="B3590" s="105" t="str">
        <f t="shared" si="166"/>
        <v/>
      </c>
      <c r="C3590" s="105" t="str">
        <f t="shared" si="167"/>
        <v/>
      </c>
      <c r="D3590" s="105" t="str">
        <f t="shared" si="168"/>
        <v/>
      </c>
      <c r="E3590" s="106" t="s">
        <v>2406</v>
      </c>
      <c r="F3590" s="106" t="s">
        <v>2407</v>
      </c>
      <c r="G3590" s="106" t="s">
        <v>2437</v>
      </c>
      <c r="H3590" s="106" t="s">
        <v>2438</v>
      </c>
      <c r="I3590" s="106">
        <v>12</v>
      </c>
      <c r="J3590" s="106"/>
      <c r="K3590" s="106"/>
      <c r="L3590" s="106" t="s">
        <v>706</v>
      </c>
      <c r="M3590" s="106" t="s">
        <v>3522</v>
      </c>
      <c r="N3590" s="106">
        <v>0.42</v>
      </c>
      <c r="O3590" s="106">
        <v>1.6</v>
      </c>
      <c r="P3590" s="106" t="s">
        <v>2499</v>
      </c>
      <c r="Q3590" s="107" t="s">
        <v>4374</v>
      </c>
      <c r="R3590" s="107" t="s">
        <v>11</v>
      </c>
    </row>
    <row r="3591" spans="2:18" ht="20.100000000000001" customHeight="1" x14ac:dyDescent="0.4">
      <c r="B3591" s="105" t="str">
        <f t="shared" si="166"/>
        <v/>
      </c>
      <c r="C3591" s="105" t="str">
        <f t="shared" si="167"/>
        <v/>
      </c>
      <c r="D3591" s="105" t="str">
        <f t="shared" si="168"/>
        <v/>
      </c>
      <c r="E3591" s="106" t="s">
        <v>2406</v>
      </c>
      <c r="F3591" s="106" t="s">
        <v>2407</v>
      </c>
      <c r="G3591" s="106" t="s">
        <v>2442</v>
      </c>
      <c r="H3591" s="106" t="s">
        <v>2443</v>
      </c>
      <c r="I3591" s="106">
        <v>12</v>
      </c>
      <c r="J3591" s="106"/>
      <c r="K3591" s="106"/>
      <c r="L3591" s="106" t="s">
        <v>706</v>
      </c>
      <c r="M3591" s="106" t="s">
        <v>3522</v>
      </c>
      <c r="N3591" s="106">
        <v>0.42</v>
      </c>
      <c r="O3591" s="106">
        <v>1.6</v>
      </c>
      <c r="P3591" s="106" t="s">
        <v>2499</v>
      </c>
      <c r="Q3591" s="107" t="s">
        <v>4375</v>
      </c>
      <c r="R3591" s="107" t="s">
        <v>11</v>
      </c>
    </row>
    <row r="3592" spans="2:18" ht="20.100000000000001" customHeight="1" x14ac:dyDescent="0.4">
      <c r="B3592" s="105" t="str">
        <f t="shared" si="166"/>
        <v/>
      </c>
      <c r="C3592" s="105" t="str">
        <f t="shared" si="167"/>
        <v/>
      </c>
      <c r="D3592" s="105" t="str">
        <f t="shared" si="168"/>
        <v/>
      </c>
      <c r="E3592" s="106" t="s">
        <v>2406</v>
      </c>
      <c r="F3592" s="106" t="s">
        <v>2447</v>
      </c>
      <c r="G3592" s="106" t="s">
        <v>697</v>
      </c>
      <c r="H3592" s="106" t="s">
        <v>717</v>
      </c>
      <c r="I3592" s="106">
        <v>12</v>
      </c>
      <c r="J3592" s="106"/>
      <c r="K3592" s="106"/>
      <c r="L3592" s="106" t="s">
        <v>1027</v>
      </c>
      <c r="M3592" s="106" t="s">
        <v>3522</v>
      </c>
      <c r="N3592" s="106">
        <v>0.38</v>
      </c>
      <c r="O3592" s="106">
        <v>1.6</v>
      </c>
      <c r="P3592" s="106" t="s">
        <v>2499</v>
      </c>
      <c r="Q3592" s="107" t="s">
        <v>4376</v>
      </c>
      <c r="R3592" s="107" t="s">
        <v>11</v>
      </c>
    </row>
    <row r="3593" spans="2:18" ht="20.100000000000001" customHeight="1" x14ac:dyDescent="0.4">
      <c r="B3593" s="105" t="str">
        <f t="shared" si="166"/>
        <v/>
      </c>
      <c r="C3593" s="105" t="str">
        <f t="shared" si="167"/>
        <v/>
      </c>
      <c r="D3593" s="105" t="str">
        <f t="shared" si="168"/>
        <v/>
      </c>
      <c r="E3593" s="106" t="s">
        <v>2406</v>
      </c>
      <c r="F3593" s="106" t="s">
        <v>2447</v>
      </c>
      <c r="G3593" s="106" t="s">
        <v>721</v>
      </c>
      <c r="H3593" s="106" t="s">
        <v>717</v>
      </c>
      <c r="I3593" s="106">
        <v>12</v>
      </c>
      <c r="J3593" s="106"/>
      <c r="K3593" s="106"/>
      <c r="L3593" s="106" t="s">
        <v>722</v>
      </c>
      <c r="M3593" s="106" t="s">
        <v>3522</v>
      </c>
      <c r="N3593" s="106">
        <v>0.38</v>
      </c>
      <c r="O3593" s="106">
        <v>1.6</v>
      </c>
      <c r="P3593" s="106" t="s">
        <v>2499</v>
      </c>
      <c r="Q3593" s="107" t="s">
        <v>4377</v>
      </c>
      <c r="R3593" s="107" t="s">
        <v>11</v>
      </c>
    </row>
    <row r="3594" spans="2:18" ht="20.100000000000001" customHeight="1" x14ac:dyDescent="0.4">
      <c r="B3594" s="105" t="str">
        <f t="shared" si="166"/>
        <v/>
      </c>
      <c r="C3594" s="105" t="str">
        <f t="shared" si="167"/>
        <v/>
      </c>
      <c r="D3594" s="105" t="str">
        <f t="shared" si="168"/>
        <v/>
      </c>
      <c r="E3594" s="106" t="s">
        <v>2406</v>
      </c>
      <c r="F3594" s="106" t="s">
        <v>2447</v>
      </c>
      <c r="G3594" s="106" t="s">
        <v>773</v>
      </c>
      <c r="H3594" s="106" t="s">
        <v>706</v>
      </c>
      <c r="I3594" s="106">
        <v>12</v>
      </c>
      <c r="J3594" s="106"/>
      <c r="K3594" s="106"/>
      <c r="L3594" s="106" t="s">
        <v>774</v>
      </c>
      <c r="M3594" s="106" t="s">
        <v>3522</v>
      </c>
      <c r="N3594" s="106">
        <v>0.38</v>
      </c>
      <c r="O3594" s="106">
        <v>1.6</v>
      </c>
      <c r="P3594" s="106" t="s">
        <v>2499</v>
      </c>
      <c r="Q3594" s="107" t="s">
        <v>4378</v>
      </c>
      <c r="R3594" s="107" t="s">
        <v>11</v>
      </c>
    </row>
    <row r="3595" spans="2:18" ht="20.100000000000001" customHeight="1" x14ac:dyDescent="0.4">
      <c r="B3595" s="105" t="str">
        <f t="shared" si="166"/>
        <v/>
      </c>
      <c r="C3595" s="105" t="str">
        <f t="shared" si="167"/>
        <v/>
      </c>
      <c r="D3595" s="105" t="str">
        <f t="shared" si="168"/>
        <v/>
      </c>
      <c r="E3595" s="106" t="s">
        <v>2406</v>
      </c>
      <c r="F3595" s="106" t="s">
        <v>2447</v>
      </c>
      <c r="G3595" s="106" t="s">
        <v>778</v>
      </c>
      <c r="H3595" s="106" t="s">
        <v>706</v>
      </c>
      <c r="I3595" s="106">
        <v>12</v>
      </c>
      <c r="J3595" s="106"/>
      <c r="K3595" s="106"/>
      <c r="L3595" s="106" t="s">
        <v>779</v>
      </c>
      <c r="M3595" s="106" t="s">
        <v>3522</v>
      </c>
      <c r="N3595" s="106">
        <v>0.38</v>
      </c>
      <c r="O3595" s="106">
        <v>1.6</v>
      </c>
      <c r="P3595" s="106" t="s">
        <v>2499</v>
      </c>
      <c r="Q3595" s="107" t="s">
        <v>4379</v>
      </c>
      <c r="R3595" s="107" t="s">
        <v>11</v>
      </c>
    </row>
    <row r="3596" spans="2:18" ht="20.100000000000001" customHeight="1" x14ac:dyDescent="0.4">
      <c r="B3596" s="105" t="str">
        <f t="shared" si="166"/>
        <v/>
      </c>
      <c r="C3596" s="105" t="str">
        <f t="shared" si="167"/>
        <v/>
      </c>
      <c r="D3596" s="105" t="str">
        <f t="shared" si="168"/>
        <v/>
      </c>
      <c r="E3596" s="106" t="s">
        <v>2406</v>
      </c>
      <c r="F3596" s="106" t="s">
        <v>2447</v>
      </c>
      <c r="G3596" s="106" t="s">
        <v>782</v>
      </c>
      <c r="H3596" s="106" t="s">
        <v>706</v>
      </c>
      <c r="I3596" s="106">
        <v>12</v>
      </c>
      <c r="J3596" s="106"/>
      <c r="K3596" s="106"/>
      <c r="L3596" s="106" t="s">
        <v>783</v>
      </c>
      <c r="M3596" s="106" t="s">
        <v>3522</v>
      </c>
      <c r="N3596" s="106">
        <v>0.35</v>
      </c>
      <c r="O3596" s="106">
        <v>1.6</v>
      </c>
      <c r="P3596" s="106" t="s">
        <v>2499</v>
      </c>
      <c r="Q3596" s="107" t="s">
        <v>4380</v>
      </c>
      <c r="R3596" s="107" t="s">
        <v>11</v>
      </c>
    </row>
    <row r="3597" spans="2:18" ht="20.100000000000001" customHeight="1" x14ac:dyDescent="0.4">
      <c r="B3597" s="105" t="str">
        <f t="shared" si="166"/>
        <v/>
      </c>
      <c r="C3597" s="105" t="str">
        <f t="shared" si="167"/>
        <v/>
      </c>
      <c r="D3597" s="105" t="str">
        <f t="shared" si="168"/>
        <v/>
      </c>
      <c r="E3597" s="106" t="s">
        <v>2406</v>
      </c>
      <c r="F3597" s="106" t="s">
        <v>2447</v>
      </c>
      <c r="G3597" s="106" t="s">
        <v>2437</v>
      </c>
      <c r="H3597" s="106" t="s">
        <v>706</v>
      </c>
      <c r="I3597" s="106">
        <v>12</v>
      </c>
      <c r="J3597" s="106"/>
      <c r="K3597" s="106"/>
      <c r="L3597" s="106" t="s">
        <v>2438</v>
      </c>
      <c r="M3597" s="106" t="s">
        <v>3522</v>
      </c>
      <c r="N3597" s="106">
        <v>0.38</v>
      </c>
      <c r="O3597" s="106">
        <v>1.6</v>
      </c>
      <c r="P3597" s="106" t="s">
        <v>2499</v>
      </c>
      <c r="Q3597" s="107" t="s">
        <v>4381</v>
      </c>
      <c r="R3597" s="107" t="s">
        <v>11</v>
      </c>
    </row>
    <row r="3598" spans="2:18" ht="20.100000000000001" customHeight="1" x14ac:dyDescent="0.4">
      <c r="B3598" s="105" t="str">
        <f t="shared" si="166"/>
        <v/>
      </c>
      <c r="C3598" s="105" t="str">
        <f t="shared" si="167"/>
        <v/>
      </c>
      <c r="D3598" s="105" t="str">
        <f t="shared" si="168"/>
        <v/>
      </c>
      <c r="E3598" s="106" t="s">
        <v>2406</v>
      </c>
      <c r="F3598" s="106" t="s">
        <v>2447</v>
      </c>
      <c r="G3598" s="106" t="s">
        <v>2442</v>
      </c>
      <c r="H3598" s="106" t="s">
        <v>706</v>
      </c>
      <c r="I3598" s="106">
        <v>12</v>
      </c>
      <c r="J3598" s="106"/>
      <c r="K3598" s="106"/>
      <c r="L3598" s="106" t="s">
        <v>2443</v>
      </c>
      <c r="M3598" s="106" t="s">
        <v>3522</v>
      </c>
      <c r="N3598" s="106">
        <v>0.38</v>
      </c>
      <c r="O3598" s="106">
        <v>1.6</v>
      </c>
      <c r="P3598" s="106" t="s">
        <v>2499</v>
      </c>
      <c r="Q3598" s="107" t="s">
        <v>4382</v>
      </c>
      <c r="R3598" s="107" t="s">
        <v>11</v>
      </c>
    </row>
    <row r="3599" spans="2:18" ht="20.100000000000001" customHeight="1" x14ac:dyDescent="0.4">
      <c r="B3599" s="105" t="str">
        <f t="shared" si="166"/>
        <v/>
      </c>
      <c r="C3599" s="105" t="str">
        <f t="shared" si="167"/>
        <v/>
      </c>
      <c r="D3599" s="105" t="str">
        <f t="shared" si="168"/>
        <v/>
      </c>
      <c r="E3599" s="106" t="s">
        <v>2406</v>
      </c>
      <c r="F3599" s="106" t="s">
        <v>2906</v>
      </c>
      <c r="G3599" s="106" t="s">
        <v>697</v>
      </c>
      <c r="H3599" s="106" t="s">
        <v>1027</v>
      </c>
      <c r="I3599" s="106">
        <v>13</v>
      </c>
      <c r="J3599" s="106"/>
      <c r="K3599" s="106"/>
      <c r="L3599" s="106" t="s">
        <v>802</v>
      </c>
      <c r="M3599" s="106" t="s">
        <v>3522</v>
      </c>
      <c r="N3599" s="106">
        <v>0.42</v>
      </c>
      <c r="O3599" s="106">
        <v>1.6</v>
      </c>
      <c r="P3599" s="106" t="s">
        <v>2499</v>
      </c>
      <c r="Q3599" s="107" t="s">
        <v>4383</v>
      </c>
      <c r="R3599" s="107" t="s">
        <v>11</v>
      </c>
    </row>
    <row r="3600" spans="2:18" ht="20.100000000000001" customHeight="1" x14ac:dyDescent="0.4">
      <c r="B3600" s="105" t="str">
        <f t="shared" si="166"/>
        <v/>
      </c>
      <c r="C3600" s="105" t="str">
        <f t="shared" si="167"/>
        <v/>
      </c>
      <c r="D3600" s="105" t="str">
        <f t="shared" si="168"/>
        <v/>
      </c>
      <c r="E3600" s="106" t="s">
        <v>2406</v>
      </c>
      <c r="F3600" s="106" t="s">
        <v>2906</v>
      </c>
      <c r="G3600" s="106" t="s">
        <v>710</v>
      </c>
      <c r="H3600" s="106" t="s">
        <v>711</v>
      </c>
      <c r="I3600" s="106">
        <v>13</v>
      </c>
      <c r="J3600" s="106"/>
      <c r="K3600" s="106"/>
      <c r="L3600" s="106" t="s">
        <v>819</v>
      </c>
      <c r="M3600" s="106" t="s">
        <v>3522</v>
      </c>
      <c r="N3600" s="106">
        <v>0.42</v>
      </c>
      <c r="O3600" s="106">
        <v>1.6</v>
      </c>
      <c r="P3600" s="106" t="s">
        <v>2499</v>
      </c>
      <c r="Q3600" s="107" t="s">
        <v>4384</v>
      </c>
      <c r="R3600" s="107" t="s">
        <v>11</v>
      </c>
    </row>
    <row r="3601" spans="2:18" ht="20.100000000000001" customHeight="1" x14ac:dyDescent="0.4">
      <c r="B3601" s="105" t="str">
        <f t="shared" ref="B3601:B3664" si="169">IF(OR($C$11="",$C$12=""),"",IFERROR(IF(AND($U$23&lt;&gt;R3601,$V$23&lt;&gt;R3601),"－",IF(AND(COUNTIF($C$11,"*樹脂スペーサー*")&gt;0,OR(M3601="空気",F3601="一般",F3601="一般ＰＧ")),"－",IF(AND($W$26&gt;0,$W$26&gt;=O3601),$U$26,IF(AND($W$27&gt;0,$W$27&gt;=O3601),$U$27,IF(AND($W$28&gt;0,$W$28&gt;=O3601),$U$28,IF(AND($W$29&gt;0,$W$29&gt;=O3601),$U$29,IF(AND($W$30&gt;0,$W$30&gt;=O3601),$U$30,IF(AND($W$31&gt;0,$W$31&gt;=O3601),$U$31,IF(AND($W$32&gt;0,$W$32&gt;=O3601),$U$32,"－"))))))))),"－"))</f>
        <v/>
      </c>
      <c r="C3601" s="105" t="str">
        <f t="shared" ref="C3601:C3664" si="170">IF(B3601="","",IF(B3601&lt;&gt;"－",VLOOKUP(B3601,$U$26:$V$32,2,FALSE),"－"))</f>
        <v/>
      </c>
      <c r="D3601" s="105" t="str">
        <f t="shared" ref="D3601:D3664" si="171">IF($H$10="","",IF($V$39&lt;&gt;"断熱等","－",IF(AND(COUNTIF($V$35,"*樹脂スペーサー*")&gt;0,OR(M3601="空気",F3601="一般",F3601="一般ＰＧ")),"－",IF(AND($V$36&lt;&gt;R3601,$W$36&lt;&gt;R3601),"－",IF(MID($H$10,10,1)="Z",IF(N3601&lt;=0.65,"○","－"),IF($V$37&gt;=O3601,"○","－"))))))</f>
        <v/>
      </c>
      <c r="E3601" s="106" t="s">
        <v>2406</v>
      </c>
      <c r="F3601" s="106" t="s">
        <v>2906</v>
      </c>
      <c r="G3601" s="106" t="s">
        <v>721</v>
      </c>
      <c r="H3601" s="106" t="s">
        <v>722</v>
      </c>
      <c r="I3601" s="106">
        <v>13</v>
      </c>
      <c r="J3601" s="106"/>
      <c r="K3601" s="106"/>
      <c r="L3601" s="106" t="s">
        <v>802</v>
      </c>
      <c r="M3601" s="106" t="s">
        <v>3522</v>
      </c>
      <c r="N3601" s="106">
        <v>0.42</v>
      </c>
      <c r="O3601" s="106">
        <v>1.6</v>
      </c>
      <c r="P3601" s="106" t="s">
        <v>2499</v>
      </c>
      <c r="Q3601" s="107" t="s">
        <v>4385</v>
      </c>
      <c r="R3601" s="107" t="s">
        <v>11</v>
      </c>
    </row>
    <row r="3602" spans="2:18" ht="20.100000000000001" customHeight="1" x14ac:dyDescent="0.4">
      <c r="B3602" s="105" t="str">
        <f t="shared" si="169"/>
        <v/>
      </c>
      <c r="C3602" s="105" t="str">
        <f t="shared" si="170"/>
        <v/>
      </c>
      <c r="D3602" s="105" t="str">
        <f t="shared" si="171"/>
        <v/>
      </c>
      <c r="E3602" s="106" t="s">
        <v>2406</v>
      </c>
      <c r="F3602" s="106" t="s">
        <v>2906</v>
      </c>
      <c r="G3602" s="106" t="s">
        <v>773</v>
      </c>
      <c r="H3602" s="106" t="s">
        <v>774</v>
      </c>
      <c r="I3602" s="106">
        <v>12</v>
      </c>
      <c r="J3602" s="106"/>
      <c r="K3602" s="106"/>
      <c r="L3602" s="106" t="s">
        <v>799</v>
      </c>
      <c r="M3602" s="106" t="s">
        <v>3522</v>
      </c>
      <c r="N3602" s="106">
        <v>0.4</v>
      </c>
      <c r="O3602" s="106">
        <v>1.6</v>
      </c>
      <c r="P3602" s="106" t="s">
        <v>2499</v>
      </c>
      <c r="Q3602" s="107" t="s">
        <v>4386</v>
      </c>
      <c r="R3602" s="107" t="s">
        <v>11</v>
      </c>
    </row>
    <row r="3603" spans="2:18" ht="20.100000000000001" customHeight="1" x14ac:dyDescent="0.4">
      <c r="B3603" s="105" t="str">
        <f t="shared" si="169"/>
        <v/>
      </c>
      <c r="C3603" s="105" t="str">
        <f t="shared" si="170"/>
        <v/>
      </c>
      <c r="D3603" s="105" t="str">
        <f t="shared" si="171"/>
        <v/>
      </c>
      <c r="E3603" s="106" t="s">
        <v>2406</v>
      </c>
      <c r="F3603" s="106" t="s">
        <v>2906</v>
      </c>
      <c r="G3603" s="106" t="s">
        <v>778</v>
      </c>
      <c r="H3603" s="106" t="s">
        <v>779</v>
      </c>
      <c r="I3603" s="106">
        <v>12</v>
      </c>
      <c r="J3603" s="106"/>
      <c r="K3603" s="106"/>
      <c r="L3603" s="106" t="s">
        <v>799</v>
      </c>
      <c r="M3603" s="106" t="s">
        <v>3522</v>
      </c>
      <c r="N3603" s="106">
        <v>0.4</v>
      </c>
      <c r="O3603" s="106">
        <v>1.6</v>
      </c>
      <c r="P3603" s="106" t="s">
        <v>2499</v>
      </c>
      <c r="Q3603" s="107" t="s">
        <v>4387</v>
      </c>
      <c r="R3603" s="107" t="s">
        <v>11</v>
      </c>
    </row>
    <row r="3604" spans="2:18" ht="20.100000000000001" customHeight="1" x14ac:dyDescent="0.4">
      <c r="B3604" s="105" t="str">
        <f t="shared" si="169"/>
        <v/>
      </c>
      <c r="C3604" s="105" t="str">
        <f t="shared" si="170"/>
        <v/>
      </c>
      <c r="D3604" s="105" t="str">
        <f t="shared" si="171"/>
        <v/>
      </c>
      <c r="E3604" s="106" t="s">
        <v>2406</v>
      </c>
      <c r="F3604" s="106" t="s">
        <v>2906</v>
      </c>
      <c r="G3604" s="106" t="s">
        <v>782</v>
      </c>
      <c r="H3604" s="106" t="s">
        <v>783</v>
      </c>
      <c r="I3604" s="106">
        <v>12</v>
      </c>
      <c r="J3604" s="106"/>
      <c r="K3604" s="106"/>
      <c r="L3604" s="106" t="s">
        <v>799</v>
      </c>
      <c r="M3604" s="106" t="s">
        <v>3522</v>
      </c>
      <c r="N3604" s="106">
        <v>0.3</v>
      </c>
      <c r="O3604" s="106">
        <v>1.6</v>
      </c>
      <c r="P3604" s="106" t="s">
        <v>2499</v>
      </c>
      <c r="Q3604" s="107" t="s">
        <v>4388</v>
      </c>
      <c r="R3604" s="107" t="s">
        <v>11</v>
      </c>
    </row>
    <row r="3605" spans="2:18" ht="20.100000000000001" customHeight="1" x14ac:dyDescent="0.4">
      <c r="B3605" s="105" t="str">
        <f t="shared" si="169"/>
        <v/>
      </c>
      <c r="C3605" s="105" t="str">
        <f t="shared" si="170"/>
        <v/>
      </c>
      <c r="D3605" s="105" t="str">
        <f t="shared" si="171"/>
        <v/>
      </c>
      <c r="E3605" s="106" t="s">
        <v>2406</v>
      </c>
      <c r="F3605" s="106" t="s">
        <v>2906</v>
      </c>
      <c r="G3605" s="106" t="s">
        <v>697</v>
      </c>
      <c r="H3605" s="106" t="s">
        <v>802</v>
      </c>
      <c r="I3605" s="106">
        <v>13</v>
      </c>
      <c r="J3605" s="106"/>
      <c r="K3605" s="106"/>
      <c r="L3605" s="106" t="s">
        <v>1027</v>
      </c>
      <c r="M3605" s="106" t="s">
        <v>3522</v>
      </c>
      <c r="N3605" s="106">
        <v>0.37</v>
      </c>
      <c r="O3605" s="106">
        <v>1.6</v>
      </c>
      <c r="P3605" s="106" t="s">
        <v>2499</v>
      </c>
      <c r="Q3605" s="107" t="s">
        <v>4389</v>
      </c>
      <c r="R3605" s="107" t="s">
        <v>11</v>
      </c>
    </row>
    <row r="3606" spans="2:18" ht="20.100000000000001" customHeight="1" x14ac:dyDescent="0.4">
      <c r="B3606" s="105" t="str">
        <f t="shared" si="169"/>
        <v/>
      </c>
      <c r="C3606" s="105" t="str">
        <f t="shared" si="170"/>
        <v/>
      </c>
      <c r="D3606" s="105" t="str">
        <f t="shared" si="171"/>
        <v/>
      </c>
      <c r="E3606" s="106" t="s">
        <v>2406</v>
      </c>
      <c r="F3606" s="106" t="s">
        <v>2906</v>
      </c>
      <c r="G3606" s="106" t="s">
        <v>721</v>
      </c>
      <c r="H3606" s="106" t="s">
        <v>802</v>
      </c>
      <c r="I3606" s="106">
        <v>13</v>
      </c>
      <c r="J3606" s="106"/>
      <c r="K3606" s="106"/>
      <c r="L3606" s="106" t="s">
        <v>722</v>
      </c>
      <c r="M3606" s="106" t="s">
        <v>3522</v>
      </c>
      <c r="N3606" s="106">
        <v>0.37</v>
      </c>
      <c r="O3606" s="106">
        <v>1.6</v>
      </c>
      <c r="P3606" s="106" t="s">
        <v>2499</v>
      </c>
      <c r="Q3606" s="107" t="s">
        <v>4390</v>
      </c>
      <c r="R3606" s="107" t="s">
        <v>11</v>
      </c>
    </row>
    <row r="3607" spans="2:18" ht="20.100000000000001" customHeight="1" x14ac:dyDescent="0.4">
      <c r="B3607" s="105" t="str">
        <f t="shared" si="169"/>
        <v/>
      </c>
      <c r="C3607" s="105" t="str">
        <f t="shared" si="170"/>
        <v/>
      </c>
      <c r="D3607" s="105" t="str">
        <f t="shared" si="171"/>
        <v/>
      </c>
      <c r="E3607" s="106" t="s">
        <v>2406</v>
      </c>
      <c r="F3607" s="106" t="s">
        <v>2906</v>
      </c>
      <c r="G3607" s="106" t="s">
        <v>773</v>
      </c>
      <c r="H3607" s="106" t="s">
        <v>799</v>
      </c>
      <c r="I3607" s="106">
        <v>12</v>
      </c>
      <c r="J3607" s="106"/>
      <c r="K3607" s="106"/>
      <c r="L3607" s="106" t="s">
        <v>774</v>
      </c>
      <c r="M3607" s="106" t="s">
        <v>3522</v>
      </c>
      <c r="N3607" s="106">
        <v>0.37</v>
      </c>
      <c r="O3607" s="106">
        <v>1.6</v>
      </c>
      <c r="P3607" s="106" t="s">
        <v>2499</v>
      </c>
      <c r="Q3607" s="107" t="s">
        <v>4391</v>
      </c>
      <c r="R3607" s="107" t="s">
        <v>11</v>
      </c>
    </row>
    <row r="3608" spans="2:18" ht="20.100000000000001" customHeight="1" x14ac:dyDescent="0.4">
      <c r="B3608" s="105" t="str">
        <f t="shared" si="169"/>
        <v/>
      </c>
      <c r="C3608" s="105" t="str">
        <f t="shared" si="170"/>
        <v/>
      </c>
      <c r="D3608" s="105" t="str">
        <f t="shared" si="171"/>
        <v/>
      </c>
      <c r="E3608" s="106" t="s">
        <v>2406</v>
      </c>
      <c r="F3608" s="106" t="s">
        <v>2906</v>
      </c>
      <c r="G3608" s="106" t="s">
        <v>778</v>
      </c>
      <c r="H3608" s="106" t="s">
        <v>799</v>
      </c>
      <c r="I3608" s="106">
        <v>12</v>
      </c>
      <c r="J3608" s="106"/>
      <c r="K3608" s="106"/>
      <c r="L3608" s="106" t="s">
        <v>779</v>
      </c>
      <c r="M3608" s="106" t="s">
        <v>3522</v>
      </c>
      <c r="N3608" s="106">
        <v>0.37</v>
      </c>
      <c r="O3608" s="106">
        <v>1.6</v>
      </c>
      <c r="P3608" s="106" t="s">
        <v>2499</v>
      </c>
      <c r="Q3608" s="107" t="s">
        <v>4392</v>
      </c>
      <c r="R3608" s="107" t="s">
        <v>11</v>
      </c>
    </row>
    <row r="3609" spans="2:18" ht="20.100000000000001" customHeight="1" x14ac:dyDescent="0.4">
      <c r="B3609" s="105" t="str">
        <f t="shared" si="169"/>
        <v/>
      </c>
      <c r="C3609" s="105" t="str">
        <f t="shared" si="170"/>
        <v/>
      </c>
      <c r="D3609" s="105" t="str">
        <f t="shared" si="171"/>
        <v/>
      </c>
      <c r="E3609" s="106" t="s">
        <v>2406</v>
      </c>
      <c r="F3609" s="106" t="s">
        <v>2906</v>
      </c>
      <c r="G3609" s="106" t="s">
        <v>782</v>
      </c>
      <c r="H3609" s="106" t="s">
        <v>799</v>
      </c>
      <c r="I3609" s="106">
        <v>12</v>
      </c>
      <c r="J3609" s="106"/>
      <c r="K3609" s="106"/>
      <c r="L3609" s="106" t="s">
        <v>783</v>
      </c>
      <c r="M3609" s="106" t="s">
        <v>3522</v>
      </c>
      <c r="N3609" s="106">
        <v>0.34</v>
      </c>
      <c r="O3609" s="106">
        <v>1.6</v>
      </c>
      <c r="P3609" s="106" t="s">
        <v>2499</v>
      </c>
      <c r="Q3609" s="107" t="s">
        <v>4393</v>
      </c>
      <c r="R3609" s="107" t="s">
        <v>11</v>
      </c>
    </row>
    <row r="3610" spans="2:18" ht="20.100000000000001" customHeight="1" x14ac:dyDescent="0.4">
      <c r="B3610" s="105" t="str">
        <f t="shared" si="169"/>
        <v/>
      </c>
      <c r="C3610" s="105" t="str">
        <f t="shared" si="170"/>
        <v/>
      </c>
      <c r="D3610" s="105" t="str">
        <f t="shared" si="171"/>
        <v/>
      </c>
      <c r="E3610" s="106" t="s">
        <v>2406</v>
      </c>
      <c r="F3610" s="106" t="s">
        <v>2829</v>
      </c>
      <c r="G3610" s="106" t="s">
        <v>773</v>
      </c>
      <c r="H3610" s="106" t="s">
        <v>1266</v>
      </c>
      <c r="I3610" s="106">
        <v>9</v>
      </c>
      <c r="J3610" s="106"/>
      <c r="K3610" s="106"/>
      <c r="L3610" s="106" t="s">
        <v>765</v>
      </c>
      <c r="M3610" s="106" t="s">
        <v>924</v>
      </c>
      <c r="N3610" s="106">
        <v>0.54</v>
      </c>
      <c r="O3610" s="106">
        <v>1.6</v>
      </c>
      <c r="P3610" s="106" t="s">
        <v>2499</v>
      </c>
      <c r="Q3610" s="107" t="s">
        <v>4394</v>
      </c>
      <c r="R3610" s="107" t="s">
        <v>11</v>
      </c>
    </row>
    <row r="3611" spans="2:18" ht="20.100000000000001" customHeight="1" x14ac:dyDescent="0.4">
      <c r="B3611" s="105" t="str">
        <f t="shared" si="169"/>
        <v/>
      </c>
      <c r="C3611" s="105" t="str">
        <f t="shared" si="170"/>
        <v/>
      </c>
      <c r="D3611" s="105" t="str">
        <f t="shared" si="171"/>
        <v/>
      </c>
      <c r="E3611" s="106" t="s">
        <v>2406</v>
      </c>
      <c r="F3611" s="106" t="s">
        <v>2829</v>
      </c>
      <c r="G3611" s="106" t="s">
        <v>778</v>
      </c>
      <c r="H3611" s="106" t="s">
        <v>1269</v>
      </c>
      <c r="I3611" s="106">
        <v>9</v>
      </c>
      <c r="J3611" s="106"/>
      <c r="K3611" s="106"/>
      <c r="L3611" s="106" t="s">
        <v>765</v>
      </c>
      <c r="M3611" s="106" t="s">
        <v>924</v>
      </c>
      <c r="N3611" s="106">
        <v>0.54</v>
      </c>
      <c r="O3611" s="106">
        <v>1.6</v>
      </c>
      <c r="P3611" s="106" t="s">
        <v>2499</v>
      </c>
      <c r="Q3611" s="107" t="s">
        <v>4395</v>
      </c>
      <c r="R3611" s="107" t="s">
        <v>11</v>
      </c>
    </row>
    <row r="3612" spans="2:18" ht="20.100000000000001" customHeight="1" x14ac:dyDescent="0.4">
      <c r="B3612" s="105" t="str">
        <f t="shared" si="169"/>
        <v/>
      </c>
      <c r="C3612" s="105" t="str">
        <f t="shared" si="170"/>
        <v/>
      </c>
      <c r="D3612" s="105" t="str">
        <f t="shared" si="171"/>
        <v/>
      </c>
      <c r="E3612" s="106" t="s">
        <v>2406</v>
      </c>
      <c r="F3612" s="106" t="s">
        <v>2829</v>
      </c>
      <c r="G3612" s="106" t="s">
        <v>773</v>
      </c>
      <c r="H3612" s="106" t="s">
        <v>765</v>
      </c>
      <c r="I3612" s="106">
        <v>9</v>
      </c>
      <c r="J3612" s="106"/>
      <c r="K3612" s="106"/>
      <c r="L3612" s="106" t="s">
        <v>1266</v>
      </c>
      <c r="M3612" s="106" t="s">
        <v>924</v>
      </c>
      <c r="N3612" s="106">
        <v>0.52</v>
      </c>
      <c r="O3612" s="106">
        <v>1.6</v>
      </c>
      <c r="P3612" s="106" t="s">
        <v>2499</v>
      </c>
      <c r="Q3612" s="107" t="s">
        <v>4396</v>
      </c>
      <c r="R3612" s="107" t="s">
        <v>11</v>
      </c>
    </row>
    <row r="3613" spans="2:18" ht="20.100000000000001" customHeight="1" x14ac:dyDescent="0.4">
      <c r="B3613" s="105" t="str">
        <f t="shared" si="169"/>
        <v/>
      </c>
      <c r="C3613" s="105" t="str">
        <f t="shared" si="170"/>
        <v/>
      </c>
      <c r="D3613" s="105" t="str">
        <f t="shared" si="171"/>
        <v/>
      </c>
      <c r="E3613" s="106" t="s">
        <v>2406</v>
      </c>
      <c r="F3613" s="106" t="s">
        <v>2829</v>
      </c>
      <c r="G3613" s="106" t="s">
        <v>778</v>
      </c>
      <c r="H3613" s="106" t="s">
        <v>765</v>
      </c>
      <c r="I3613" s="106">
        <v>9</v>
      </c>
      <c r="J3613" s="106"/>
      <c r="K3613" s="106"/>
      <c r="L3613" s="106" t="s">
        <v>1269</v>
      </c>
      <c r="M3613" s="106" t="s">
        <v>924</v>
      </c>
      <c r="N3613" s="106">
        <v>0.52</v>
      </c>
      <c r="O3613" s="106">
        <v>1.6</v>
      </c>
      <c r="P3613" s="106" t="s">
        <v>2499</v>
      </c>
      <c r="Q3613" s="107" t="s">
        <v>4397</v>
      </c>
      <c r="R3613" s="107" t="s">
        <v>11</v>
      </c>
    </row>
    <row r="3614" spans="2:18" ht="20.100000000000001" customHeight="1" x14ac:dyDescent="0.4">
      <c r="B3614" s="105" t="str">
        <f t="shared" si="169"/>
        <v/>
      </c>
      <c r="C3614" s="105" t="str">
        <f t="shared" si="170"/>
        <v/>
      </c>
      <c r="D3614" s="105" t="str">
        <f t="shared" si="171"/>
        <v/>
      </c>
      <c r="E3614" s="106" t="s">
        <v>2406</v>
      </c>
      <c r="F3614" s="106" t="s">
        <v>2829</v>
      </c>
      <c r="G3614" s="106" t="s">
        <v>697</v>
      </c>
      <c r="H3614" s="106" t="s">
        <v>1389</v>
      </c>
      <c r="I3614" s="106">
        <v>12</v>
      </c>
      <c r="J3614" s="106"/>
      <c r="K3614" s="106"/>
      <c r="L3614" s="106" t="s">
        <v>1248</v>
      </c>
      <c r="M3614" s="106" t="s">
        <v>3522</v>
      </c>
      <c r="N3614" s="106">
        <v>0.56000000000000005</v>
      </c>
      <c r="O3614" s="106">
        <v>1.6</v>
      </c>
      <c r="P3614" s="106" t="s">
        <v>2511</v>
      </c>
      <c r="Q3614" s="107" t="s">
        <v>4398</v>
      </c>
      <c r="R3614" s="107" t="s">
        <v>12</v>
      </c>
    </row>
    <row r="3615" spans="2:18" ht="20.100000000000001" customHeight="1" x14ac:dyDescent="0.4">
      <c r="B3615" s="105" t="str">
        <f t="shared" si="169"/>
        <v/>
      </c>
      <c r="C3615" s="105" t="str">
        <f t="shared" si="170"/>
        <v/>
      </c>
      <c r="D3615" s="105" t="str">
        <f t="shared" si="171"/>
        <v/>
      </c>
      <c r="E3615" s="106" t="s">
        <v>2406</v>
      </c>
      <c r="F3615" s="106" t="s">
        <v>2829</v>
      </c>
      <c r="G3615" s="106" t="s">
        <v>697</v>
      </c>
      <c r="H3615" s="106" t="s">
        <v>1248</v>
      </c>
      <c r="I3615" s="106">
        <v>12</v>
      </c>
      <c r="J3615" s="106"/>
      <c r="K3615" s="106"/>
      <c r="L3615" s="106" t="s">
        <v>1389</v>
      </c>
      <c r="M3615" s="106" t="s">
        <v>3522</v>
      </c>
      <c r="N3615" s="106">
        <v>0.52</v>
      </c>
      <c r="O3615" s="106">
        <v>1.6</v>
      </c>
      <c r="P3615" s="106" t="s">
        <v>2511</v>
      </c>
      <c r="Q3615" s="107" t="s">
        <v>4399</v>
      </c>
      <c r="R3615" s="107" t="s">
        <v>12</v>
      </c>
    </row>
    <row r="3616" spans="2:18" ht="20.100000000000001" customHeight="1" x14ac:dyDescent="0.4">
      <c r="B3616" s="105" t="str">
        <f t="shared" si="169"/>
        <v/>
      </c>
      <c r="C3616" s="105" t="str">
        <f t="shared" si="170"/>
        <v/>
      </c>
      <c r="D3616" s="105" t="str">
        <f t="shared" si="171"/>
        <v/>
      </c>
      <c r="E3616" s="106" t="s">
        <v>2406</v>
      </c>
      <c r="F3616" s="106" t="s">
        <v>2407</v>
      </c>
      <c r="G3616" s="106" t="s">
        <v>697</v>
      </c>
      <c r="H3616" s="106" t="s">
        <v>1389</v>
      </c>
      <c r="I3616" s="106">
        <v>12</v>
      </c>
      <c r="J3616" s="106"/>
      <c r="K3616" s="106"/>
      <c r="L3616" s="106" t="s">
        <v>1218</v>
      </c>
      <c r="M3616" s="106" t="s">
        <v>3522</v>
      </c>
      <c r="N3616" s="106">
        <v>0.45</v>
      </c>
      <c r="O3616" s="106">
        <v>1.6</v>
      </c>
      <c r="P3616" s="106" t="s">
        <v>2511</v>
      </c>
      <c r="Q3616" s="107" t="s">
        <v>4400</v>
      </c>
      <c r="R3616" s="107" t="s">
        <v>12</v>
      </c>
    </row>
    <row r="3617" spans="2:18" ht="20.100000000000001" customHeight="1" x14ac:dyDescent="0.4">
      <c r="B3617" s="105" t="str">
        <f t="shared" si="169"/>
        <v/>
      </c>
      <c r="C3617" s="105" t="str">
        <f t="shared" si="170"/>
        <v/>
      </c>
      <c r="D3617" s="105" t="str">
        <f t="shared" si="171"/>
        <v/>
      </c>
      <c r="E3617" s="106" t="s">
        <v>2406</v>
      </c>
      <c r="F3617" s="106" t="s">
        <v>2447</v>
      </c>
      <c r="G3617" s="106" t="s">
        <v>697</v>
      </c>
      <c r="H3617" s="106" t="s">
        <v>1218</v>
      </c>
      <c r="I3617" s="106">
        <v>12</v>
      </c>
      <c r="J3617" s="106"/>
      <c r="K3617" s="106"/>
      <c r="L3617" s="106" t="s">
        <v>1389</v>
      </c>
      <c r="M3617" s="106" t="s">
        <v>3522</v>
      </c>
      <c r="N3617" s="106">
        <v>0.38</v>
      </c>
      <c r="O3617" s="106">
        <v>1.6</v>
      </c>
      <c r="P3617" s="106" t="s">
        <v>2511</v>
      </c>
      <c r="Q3617" s="107" t="s">
        <v>4401</v>
      </c>
      <c r="R3617" s="107" t="s">
        <v>12</v>
      </c>
    </row>
    <row r="3618" spans="2:18" ht="20.100000000000001" customHeight="1" x14ac:dyDescent="0.4">
      <c r="B3618" s="105" t="str">
        <f t="shared" si="169"/>
        <v/>
      </c>
      <c r="C3618" s="105" t="str">
        <f t="shared" si="170"/>
        <v/>
      </c>
      <c r="D3618" s="105" t="str">
        <f t="shared" si="171"/>
        <v/>
      </c>
      <c r="E3618" s="106" t="s">
        <v>2406</v>
      </c>
      <c r="F3618" s="106" t="s">
        <v>2407</v>
      </c>
      <c r="G3618" s="106" t="s">
        <v>697</v>
      </c>
      <c r="H3618" s="106" t="s">
        <v>707</v>
      </c>
      <c r="I3618" s="106">
        <v>12</v>
      </c>
      <c r="J3618" s="106"/>
      <c r="K3618" s="106"/>
      <c r="L3618" s="106" t="s">
        <v>706</v>
      </c>
      <c r="M3618" s="106" t="s">
        <v>3522</v>
      </c>
      <c r="N3618" s="106">
        <v>0.46</v>
      </c>
      <c r="O3618" s="106">
        <v>1.6</v>
      </c>
      <c r="P3618" s="106" t="s">
        <v>714</v>
      </c>
      <c r="Q3618" s="107" t="s">
        <v>4402</v>
      </c>
      <c r="R3618" s="107" t="s">
        <v>253</v>
      </c>
    </row>
    <row r="3619" spans="2:18" ht="20.100000000000001" customHeight="1" x14ac:dyDescent="0.4">
      <c r="B3619" s="105" t="str">
        <f t="shared" si="169"/>
        <v/>
      </c>
      <c r="C3619" s="105" t="str">
        <f t="shared" si="170"/>
        <v/>
      </c>
      <c r="D3619" s="105" t="str">
        <f t="shared" si="171"/>
        <v/>
      </c>
      <c r="E3619" s="106" t="s">
        <v>2406</v>
      </c>
      <c r="F3619" s="106" t="s">
        <v>2447</v>
      </c>
      <c r="G3619" s="106" t="s">
        <v>697</v>
      </c>
      <c r="H3619" s="106" t="s">
        <v>706</v>
      </c>
      <c r="I3619" s="106">
        <v>12</v>
      </c>
      <c r="J3619" s="106"/>
      <c r="K3619" s="106"/>
      <c r="L3619" s="106" t="s">
        <v>707</v>
      </c>
      <c r="M3619" s="106" t="s">
        <v>3522</v>
      </c>
      <c r="N3619" s="106">
        <v>0.39</v>
      </c>
      <c r="O3619" s="106">
        <v>1.6</v>
      </c>
      <c r="P3619" s="106" t="s">
        <v>4403</v>
      </c>
      <c r="Q3619" s="107" t="s">
        <v>4404</v>
      </c>
      <c r="R3619" s="107" t="s">
        <v>253</v>
      </c>
    </row>
    <row r="3620" spans="2:18" ht="20.100000000000001" customHeight="1" x14ac:dyDescent="0.4">
      <c r="B3620" s="105" t="str">
        <f t="shared" si="169"/>
        <v/>
      </c>
      <c r="C3620" s="105" t="str">
        <f t="shared" si="170"/>
        <v/>
      </c>
      <c r="D3620" s="105" t="str">
        <f t="shared" si="171"/>
        <v/>
      </c>
      <c r="E3620" s="106" t="s">
        <v>2406</v>
      </c>
      <c r="F3620" s="106" t="s">
        <v>2829</v>
      </c>
      <c r="G3620" s="106" t="s">
        <v>710</v>
      </c>
      <c r="H3620" s="106" t="s">
        <v>711</v>
      </c>
      <c r="I3620" s="106">
        <v>9</v>
      </c>
      <c r="J3620" s="106"/>
      <c r="K3620" s="106"/>
      <c r="L3620" s="106" t="s">
        <v>765</v>
      </c>
      <c r="M3620" s="106" t="s">
        <v>924</v>
      </c>
      <c r="N3620" s="106">
        <v>0.56999999999999995</v>
      </c>
      <c r="O3620" s="106">
        <v>1.6</v>
      </c>
      <c r="P3620" s="106" t="s">
        <v>714</v>
      </c>
      <c r="Q3620" s="107" t="s">
        <v>4405</v>
      </c>
      <c r="R3620" s="107" t="s">
        <v>253</v>
      </c>
    </row>
    <row r="3621" spans="2:18" ht="20.100000000000001" customHeight="1" x14ac:dyDescent="0.4">
      <c r="B3621" s="105" t="str">
        <f t="shared" si="169"/>
        <v/>
      </c>
      <c r="C3621" s="105" t="str">
        <f t="shared" si="170"/>
        <v/>
      </c>
      <c r="D3621" s="105" t="str">
        <f t="shared" si="171"/>
        <v/>
      </c>
      <c r="E3621" s="106" t="s">
        <v>2406</v>
      </c>
      <c r="F3621" s="106" t="s">
        <v>2829</v>
      </c>
      <c r="G3621" s="106" t="s">
        <v>721</v>
      </c>
      <c r="H3621" s="106" t="s">
        <v>722</v>
      </c>
      <c r="I3621" s="106">
        <v>9</v>
      </c>
      <c r="J3621" s="106"/>
      <c r="K3621" s="106"/>
      <c r="L3621" s="106" t="s">
        <v>733</v>
      </c>
      <c r="M3621" s="106" t="s">
        <v>924</v>
      </c>
      <c r="N3621" s="106">
        <v>0.56999999999999995</v>
      </c>
      <c r="O3621" s="106">
        <v>1.6</v>
      </c>
      <c r="P3621" s="106" t="s">
        <v>714</v>
      </c>
      <c r="Q3621" s="107" t="s">
        <v>4406</v>
      </c>
      <c r="R3621" s="107" t="s">
        <v>253</v>
      </c>
    </row>
    <row r="3622" spans="2:18" ht="20.100000000000001" customHeight="1" x14ac:dyDescent="0.4">
      <c r="B3622" s="105" t="str">
        <f t="shared" si="169"/>
        <v/>
      </c>
      <c r="C3622" s="105" t="str">
        <f t="shared" si="170"/>
        <v/>
      </c>
      <c r="D3622" s="105" t="str">
        <f t="shared" si="171"/>
        <v/>
      </c>
      <c r="E3622" s="106" t="s">
        <v>2406</v>
      </c>
      <c r="F3622" s="106" t="s">
        <v>2829</v>
      </c>
      <c r="G3622" s="106" t="s">
        <v>2477</v>
      </c>
      <c r="H3622" s="106" t="s">
        <v>765</v>
      </c>
      <c r="I3622" s="106">
        <v>9</v>
      </c>
      <c r="J3622" s="106"/>
      <c r="K3622" s="106"/>
      <c r="L3622" s="106" t="s">
        <v>2478</v>
      </c>
      <c r="M3622" s="106" t="s">
        <v>924</v>
      </c>
      <c r="N3622" s="106">
        <v>0.53</v>
      </c>
      <c r="O3622" s="106">
        <v>1.6</v>
      </c>
      <c r="P3622" s="106" t="s">
        <v>714</v>
      </c>
      <c r="Q3622" s="107" t="s">
        <v>4407</v>
      </c>
      <c r="R3622" s="107" t="s">
        <v>253</v>
      </c>
    </row>
    <row r="3623" spans="2:18" ht="20.100000000000001" customHeight="1" x14ac:dyDescent="0.4">
      <c r="B3623" s="105" t="str">
        <f t="shared" si="169"/>
        <v/>
      </c>
      <c r="C3623" s="105" t="str">
        <f t="shared" si="170"/>
        <v/>
      </c>
      <c r="D3623" s="105" t="str">
        <f t="shared" si="171"/>
        <v/>
      </c>
      <c r="E3623" s="106" t="s">
        <v>2406</v>
      </c>
      <c r="F3623" s="106" t="s">
        <v>2829</v>
      </c>
      <c r="G3623" s="106" t="s">
        <v>2482</v>
      </c>
      <c r="H3623" s="106" t="s">
        <v>765</v>
      </c>
      <c r="I3623" s="106">
        <v>9</v>
      </c>
      <c r="J3623" s="106"/>
      <c r="K3623" s="106"/>
      <c r="L3623" s="106" t="s">
        <v>2483</v>
      </c>
      <c r="M3623" s="106" t="s">
        <v>924</v>
      </c>
      <c r="N3623" s="106">
        <v>0.53</v>
      </c>
      <c r="O3623" s="106">
        <v>1.6</v>
      </c>
      <c r="P3623" s="106" t="s">
        <v>714</v>
      </c>
      <c r="Q3623" s="107" t="s">
        <v>4408</v>
      </c>
      <c r="R3623" s="107" t="s">
        <v>253</v>
      </c>
    </row>
    <row r="3624" spans="2:18" ht="20.100000000000001" customHeight="1" x14ac:dyDescent="0.4">
      <c r="B3624" s="105" t="str">
        <f t="shared" si="169"/>
        <v/>
      </c>
      <c r="C3624" s="105" t="str">
        <f t="shared" si="170"/>
        <v/>
      </c>
      <c r="D3624" s="105" t="str">
        <f t="shared" si="171"/>
        <v/>
      </c>
      <c r="E3624" s="106" t="s">
        <v>2406</v>
      </c>
      <c r="F3624" s="106" t="s">
        <v>2829</v>
      </c>
      <c r="G3624" s="106" t="s">
        <v>710</v>
      </c>
      <c r="H3624" s="106" t="s">
        <v>765</v>
      </c>
      <c r="I3624" s="106">
        <v>9</v>
      </c>
      <c r="J3624" s="106"/>
      <c r="K3624" s="106"/>
      <c r="L3624" s="106" t="s">
        <v>711</v>
      </c>
      <c r="M3624" s="106" t="s">
        <v>924</v>
      </c>
      <c r="N3624" s="106">
        <v>0.53</v>
      </c>
      <c r="O3624" s="106">
        <v>1.6</v>
      </c>
      <c r="P3624" s="106" t="s">
        <v>714</v>
      </c>
      <c r="Q3624" s="107" t="s">
        <v>4409</v>
      </c>
      <c r="R3624" s="107" t="s">
        <v>253</v>
      </c>
    </row>
    <row r="3625" spans="2:18" ht="20.100000000000001" customHeight="1" x14ac:dyDescent="0.4">
      <c r="B3625" s="105" t="str">
        <f t="shared" si="169"/>
        <v/>
      </c>
      <c r="C3625" s="105" t="str">
        <f t="shared" si="170"/>
        <v/>
      </c>
      <c r="D3625" s="105" t="str">
        <f t="shared" si="171"/>
        <v/>
      </c>
      <c r="E3625" s="106" t="s">
        <v>2406</v>
      </c>
      <c r="F3625" s="106" t="s">
        <v>2829</v>
      </c>
      <c r="G3625" s="106" t="s">
        <v>721</v>
      </c>
      <c r="H3625" s="106" t="s">
        <v>733</v>
      </c>
      <c r="I3625" s="106">
        <v>9</v>
      </c>
      <c r="J3625" s="106"/>
      <c r="K3625" s="106"/>
      <c r="L3625" s="106" t="s">
        <v>722</v>
      </c>
      <c r="M3625" s="106" t="s">
        <v>924</v>
      </c>
      <c r="N3625" s="106">
        <v>0.53</v>
      </c>
      <c r="O3625" s="106">
        <v>1.6</v>
      </c>
      <c r="P3625" s="106" t="s">
        <v>714</v>
      </c>
      <c r="Q3625" s="107" t="s">
        <v>4410</v>
      </c>
      <c r="R3625" s="107" t="s">
        <v>253</v>
      </c>
    </row>
    <row r="3626" spans="2:18" ht="20.100000000000001" customHeight="1" x14ac:dyDescent="0.4">
      <c r="B3626" s="105" t="str">
        <f t="shared" si="169"/>
        <v/>
      </c>
      <c r="C3626" s="105" t="str">
        <f t="shared" si="170"/>
        <v/>
      </c>
      <c r="D3626" s="105" t="str">
        <f t="shared" si="171"/>
        <v/>
      </c>
      <c r="E3626" s="106" t="s">
        <v>2406</v>
      </c>
      <c r="F3626" s="106" t="s">
        <v>2407</v>
      </c>
      <c r="G3626" s="106" t="s">
        <v>710</v>
      </c>
      <c r="H3626" s="106" t="s">
        <v>711</v>
      </c>
      <c r="I3626" s="106">
        <v>9</v>
      </c>
      <c r="J3626" s="106"/>
      <c r="K3626" s="106"/>
      <c r="L3626" s="106" t="s">
        <v>717</v>
      </c>
      <c r="M3626" s="106" t="s">
        <v>924</v>
      </c>
      <c r="N3626" s="106">
        <v>0.45</v>
      </c>
      <c r="O3626" s="106">
        <v>1.6</v>
      </c>
      <c r="P3626" s="106" t="s">
        <v>714</v>
      </c>
      <c r="Q3626" s="107" t="s">
        <v>4411</v>
      </c>
      <c r="R3626" s="107" t="s">
        <v>253</v>
      </c>
    </row>
    <row r="3627" spans="2:18" ht="20.100000000000001" customHeight="1" x14ac:dyDescent="0.4">
      <c r="B3627" s="105" t="str">
        <f t="shared" si="169"/>
        <v/>
      </c>
      <c r="C3627" s="105" t="str">
        <f t="shared" si="170"/>
        <v/>
      </c>
      <c r="D3627" s="105" t="str">
        <f t="shared" si="171"/>
        <v/>
      </c>
      <c r="E3627" s="106" t="s">
        <v>2406</v>
      </c>
      <c r="F3627" s="106" t="s">
        <v>2407</v>
      </c>
      <c r="G3627" s="106" t="s">
        <v>721</v>
      </c>
      <c r="H3627" s="106" t="s">
        <v>722</v>
      </c>
      <c r="I3627" s="106">
        <v>9</v>
      </c>
      <c r="J3627" s="106"/>
      <c r="K3627" s="106"/>
      <c r="L3627" s="106" t="s">
        <v>698</v>
      </c>
      <c r="M3627" s="106" t="s">
        <v>924</v>
      </c>
      <c r="N3627" s="106">
        <v>0.45</v>
      </c>
      <c r="O3627" s="106">
        <v>1.6</v>
      </c>
      <c r="P3627" s="106" t="s">
        <v>714</v>
      </c>
      <c r="Q3627" s="107" t="s">
        <v>4412</v>
      </c>
      <c r="R3627" s="107" t="s">
        <v>253</v>
      </c>
    </row>
    <row r="3628" spans="2:18" ht="20.100000000000001" customHeight="1" x14ac:dyDescent="0.4">
      <c r="B3628" s="105" t="str">
        <f t="shared" si="169"/>
        <v/>
      </c>
      <c r="C3628" s="105" t="str">
        <f t="shared" si="170"/>
        <v/>
      </c>
      <c r="D3628" s="105" t="str">
        <f t="shared" si="171"/>
        <v/>
      </c>
      <c r="E3628" s="106" t="s">
        <v>2406</v>
      </c>
      <c r="F3628" s="106" t="s">
        <v>2447</v>
      </c>
      <c r="G3628" s="106" t="s">
        <v>710</v>
      </c>
      <c r="H3628" s="106" t="s">
        <v>717</v>
      </c>
      <c r="I3628" s="106">
        <v>9</v>
      </c>
      <c r="J3628" s="106"/>
      <c r="K3628" s="106"/>
      <c r="L3628" s="106" t="s">
        <v>711</v>
      </c>
      <c r="M3628" s="106" t="s">
        <v>924</v>
      </c>
      <c r="N3628" s="106">
        <v>0.38</v>
      </c>
      <c r="O3628" s="106">
        <v>1.6</v>
      </c>
      <c r="P3628" s="106" t="s">
        <v>714</v>
      </c>
      <c r="Q3628" s="107" t="s">
        <v>4413</v>
      </c>
      <c r="R3628" s="107" t="s">
        <v>253</v>
      </c>
    </row>
    <row r="3629" spans="2:18" ht="20.100000000000001" customHeight="1" x14ac:dyDescent="0.4">
      <c r="B3629" s="105" t="str">
        <f t="shared" si="169"/>
        <v/>
      </c>
      <c r="C3629" s="105" t="str">
        <f t="shared" si="170"/>
        <v/>
      </c>
      <c r="D3629" s="105" t="str">
        <f t="shared" si="171"/>
        <v/>
      </c>
      <c r="E3629" s="106" t="s">
        <v>2406</v>
      </c>
      <c r="F3629" s="106" t="s">
        <v>2447</v>
      </c>
      <c r="G3629" s="106" t="s">
        <v>721</v>
      </c>
      <c r="H3629" s="106" t="s">
        <v>698</v>
      </c>
      <c r="I3629" s="106">
        <v>9</v>
      </c>
      <c r="J3629" s="106"/>
      <c r="K3629" s="106"/>
      <c r="L3629" s="106" t="s">
        <v>722</v>
      </c>
      <c r="M3629" s="106" t="s">
        <v>924</v>
      </c>
      <c r="N3629" s="106">
        <v>0.38</v>
      </c>
      <c r="O3629" s="106">
        <v>1.6</v>
      </c>
      <c r="P3629" s="106" t="s">
        <v>714</v>
      </c>
      <c r="Q3629" s="107" t="s">
        <v>4414</v>
      </c>
      <c r="R3629" s="107" t="s">
        <v>253</v>
      </c>
    </row>
    <row r="3630" spans="2:18" ht="20.100000000000001" customHeight="1" x14ac:dyDescent="0.4">
      <c r="B3630" s="105" t="str">
        <f t="shared" si="169"/>
        <v/>
      </c>
      <c r="C3630" s="105" t="str">
        <f t="shared" si="170"/>
        <v/>
      </c>
      <c r="D3630" s="105" t="str">
        <f t="shared" si="171"/>
        <v/>
      </c>
      <c r="E3630" s="106" t="s">
        <v>2406</v>
      </c>
      <c r="F3630" s="106" t="s">
        <v>2447</v>
      </c>
      <c r="G3630" s="106" t="s">
        <v>2477</v>
      </c>
      <c r="H3630" s="106" t="s">
        <v>717</v>
      </c>
      <c r="I3630" s="106">
        <v>9</v>
      </c>
      <c r="J3630" s="106"/>
      <c r="K3630" s="106"/>
      <c r="L3630" s="106" t="s">
        <v>2478</v>
      </c>
      <c r="M3630" s="106" t="s">
        <v>924</v>
      </c>
      <c r="N3630" s="106">
        <v>0.38</v>
      </c>
      <c r="O3630" s="106">
        <v>1.6</v>
      </c>
      <c r="P3630" s="106" t="s">
        <v>714</v>
      </c>
      <c r="Q3630" s="107" t="s">
        <v>4415</v>
      </c>
      <c r="R3630" s="107" t="s">
        <v>253</v>
      </c>
    </row>
    <row r="3631" spans="2:18" ht="20.100000000000001" customHeight="1" x14ac:dyDescent="0.4">
      <c r="B3631" s="105" t="str">
        <f t="shared" si="169"/>
        <v/>
      </c>
      <c r="C3631" s="105" t="str">
        <f t="shared" si="170"/>
        <v/>
      </c>
      <c r="D3631" s="105" t="str">
        <f t="shared" si="171"/>
        <v/>
      </c>
      <c r="E3631" s="106" t="s">
        <v>2406</v>
      </c>
      <c r="F3631" s="106" t="s">
        <v>2447</v>
      </c>
      <c r="G3631" s="106" t="s">
        <v>2482</v>
      </c>
      <c r="H3631" s="106" t="s">
        <v>717</v>
      </c>
      <c r="I3631" s="106">
        <v>9</v>
      </c>
      <c r="J3631" s="106"/>
      <c r="K3631" s="106"/>
      <c r="L3631" s="106" t="s">
        <v>2483</v>
      </c>
      <c r="M3631" s="106" t="s">
        <v>924</v>
      </c>
      <c r="N3631" s="106">
        <v>0.38</v>
      </c>
      <c r="O3631" s="106">
        <v>1.6</v>
      </c>
      <c r="P3631" s="106" t="s">
        <v>714</v>
      </c>
      <c r="Q3631" s="107" t="s">
        <v>4416</v>
      </c>
      <c r="R3631" s="107" t="s">
        <v>253</v>
      </c>
    </row>
    <row r="3632" spans="2:18" ht="20.100000000000001" customHeight="1" x14ac:dyDescent="0.4">
      <c r="B3632" s="105" t="str">
        <f t="shared" si="169"/>
        <v/>
      </c>
      <c r="C3632" s="105" t="str">
        <f t="shared" si="170"/>
        <v/>
      </c>
      <c r="D3632" s="105" t="str">
        <f t="shared" si="171"/>
        <v/>
      </c>
      <c r="E3632" s="106" t="s">
        <v>2406</v>
      </c>
      <c r="F3632" s="106" t="s">
        <v>2906</v>
      </c>
      <c r="G3632" s="106" t="s">
        <v>721</v>
      </c>
      <c r="H3632" s="106" t="s">
        <v>722</v>
      </c>
      <c r="I3632" s="106">
        <v>9</v>
      </c>
      <c r="J3632" s="106"/>
      <c r="K3632" s="106"/>
      <c r="L3632" s="106" t="s">
        <v>802</v>
      </c>
      <c r="M3632" s="106" t="s">
        <v>924</v>
      </c>
      <c r="N3632" s="106">
        <v>0.42</v>
      </c>
      <c r="O3632" s="106">
        <v>1.6</v>
      </c>
      <c r="P3632" s="106" t="s">
        <v>714</v>
      </c>
      <c r="Q3632" s="107" t="s">
        <v>4417</v>
      </c>
      <c r="R3632" s="107" t="s">
        <v>253</v>
      </c>
    </row>
    <row r="3633" spans="2:18" ht="20.100000000000001" customHeight="1" x14ac:dyDescent="0.4">
      <c r="B3633" s="105" t="str">
        <f t="shared" si="169"/>
        <v/>
      </c>
      <c r="C3633" s="105" t="str">
        <f t="shared" si="170"/>
        <v/>
      </c>
      <c r="D3633" s="105" t="str">
        <f t="shared" si="171"/>
        <v/>
      </c>
      <c r="E3633" s="106" t="s">
        <v>2406</v>
      </c>
      <c r="F3633" s="106" t="s">
        <v>2906</v>
      </c>
      <c r="G3633" s="106" t="s">
        <v>721</v>
      </c>
      <c r="H3633" s="106" t="s">
        <v>802</v>
      </c>
      <c r="I3633" s="106">
        <v>9</v>
      </c>
      <c r="J3633" s="106"/>
      <c r="K3633" s="106"/>
      <c r="L3633" s="106" t="s">
        <v>722</v>
      </c>
      <c r="M3633" s="106" t="s">
        <v>924</v>
      </c>
      <c r="N3633" s="106">
        <v>0.37</v>
      </c>
      <c r="O3633" s="106">
        <v>1.6</v>
      </c>
      <c r="P3633" s="106" t="s">
        <v>714</v>
      </c>
      <c r="Q3633" s="107" t="s">
        <v>4418</v>
      </c>
      <c r="R3633" s="107" t="s">
        <v>253</v>
      </c>
    </row>
    <row r="3634" spans="2:18" ht="20.100000000000001" customHeight="1" x14ac:dyDescent="0.4">
      <c r="B3634" s="105" t="str">
        <f t="shared" si="169"/>
        <v/>
      </c>
      <c r="C3634" s="105" t="str">
        <f t="shared" si="170"/>
        <v/>
      </c>
      <c r="D3634" s="105" t="str">
        <f t="shared" si="171"/>
        <v/>
      </c>
      <c r="E3634" s="106" t="s">
        <v>2406</v>
      </c>
      <c r="F3634" s="106" t="s">
        <v>2829</v>
      </c>
      <c r="G3634" s="106" t="s">
        <v>773</v>
      </c>
      <c r="H3634" s="106" t="s">
        <v>774</v>
      </c>
      <c r="I3634" s="106">
        <v>12</v>
      </c>
      <c r="J3634" s="106"/>
      <c r="K3634" s="106"/>
      <c r="L3634" s="106" t="s">
        <v>729</v>
      </c>
      <c r="M3634" s="106" t="s">
        <v>3522</v>
      </c>
      <c r="N3634" s="106">
        <v>0.55000000000000004</v>
      </c>
      <c r="O3634" s="106">
        <v>1.6</v>
      </c>
      <c r="P3634" s="106" t="s">
        <v>714</v>
      </c>
      <c r="Q3634" s="107" t="s">
        <v>4419</v>
      </c>
      <c r="R3634" s="107" t="s">
        <v>311</v>
      </c>
    </row>
    <row r="3635" spans="2:18" ht="20.100000000000001" customHeight="1" x14ac:dyDescent="0.4">
      <c r="B3635" s="105" t="str">
        <f t="shared" si="169"/>
        <v/>
      </c>
      <c r="C3635" s="105" t="str">
        <f t="shared" si="170"/>
        <v/>
      </c>
      <c r="D3635" s="105" t="str">
        <f t="shared" si="171"/>
        <v/>
      </c>
      <c r="E3635" s="106" t="s">
        <v>2406</v>
      </c>
      <c r="F3635" s="106" t="s">
        <v>2829</v>
      </c>
      <c r="G3635" s="106" t="s">
        <v>778</v>
      </c>
      <c r="H3635" s="106" t="s">
        <v>779</v>
      </c>
      <c r="I3635" s="106">
        <v>12</v>
      </c>
      <c r="J3635" s="106"/>
      <c r="K3635" s="106"/>
      <c r="L3635" s="106" t="s">
        <v>729</v>
      </c>
      <c r="M3635" s="106" t="s">
        <v>3522</v>
      </c>
      <c r="N3635" s="106">
        <v>0.54</v>
      </c>
      <c r="O3635" s="106">
        <v>1.6</v>
      </c>
      <c r="P3635" s="106" t="s">
        <v>714</v>
      </c>
      <c r="Q3635" s="107" t="s">
        <v>4420</v>
      </c>
      <c r="R3635" s="107" t="s">
        <v>311</v>
      </c>
    </row>
    <row r="3636" spans="2:18" ht="20.100000000000001" customHeight="1" x14ac:dyDescent="0.4">
      <c r="B3636" s="105" t="str">
        <f t="shared" si="169"/>
        <v/>
      </c>
      <c r="C3636" s="105" t="str">
        <f t="shared" si="170"/>
        <v/>
      </c>
      <c r="D3636" s="105" t="str">
        <f t="shared" si="171"/>
        <v/>
      </c>
      <c r="E3636" s="106" t="s">
        <v>2406</v>
      </c>
      <c r="F3636" s="106" t="s">
        <v>2829</v>
      </c>
      <c r="G3636" s="106" t="s">
        <v>773</v>
      </c>
      <c r="H3636" s="106" t="s">
        <v>729</v>
      </c>
      <c r="I3636" s="106">
        <v>12</v>
      </c>
      <c r="J3636" s="106"/>
      <c r="K3636" s="106"/>
      <c r="L3636" s="106" t="s">
        <v>774</v>
      </c>
      <c r="M3636" s="106" t="s">
        <v>3522</v>
      </c>
      <c r="N3636" s="106">
        <v>0.54</v>
      </c>
      <c r="O3636" s="106">
        <v>1.6</v>
      </c>
      <c r="P3636" s="106" t="s">
        <v>714</v>
      </c>
      <c r="Q3636" s="107" t="s">
        <v>4421</v>
      </c>
      <c r="R3636" s="107" t="s">
        <v>311</v>
      </c>
    </row>
    <row r="3637" spans="2:18" ht="20.100000000000001" customHeight="1" x14ac:dyDescent="0.4">
      <c r="B3637" s="105" t="str">
        <f t="shared" si="169"/>
        <v/>
      </c>
      <c r="C3637" s="105" t="str">
        <f t="shared" si="170"/>
        <v/>
      </c>
      <c r="D3637" s="105" t="str">
        <f t="shared" si="171"/>
        <v/>
      </c>
      <c r="E3637" s="106" t="s">
        <v>2406</v>
      </c>
      <c r="F3637" s="106" t="s">
        <v>2829</v>
      </c>
      <c r="G3637" s="106" t="s">
        <v>778</v>
      </c>
      <c r="H3637" s="106" t="s">
        <v>729</v>
      </c>
      <c r="I3637" s="106">
        <v>12</v>
      </c>
      <c r="J3637" s="106"/>
      <c r="K3637" s="106"/>
      <c r="L3637" s="106" t="s">
        <v>779</v>
      </c>
      <c r="M3637" s="106" t="s">
        <v>3522</v>
      </c>
      <c r="N3637" s="106">
        <v>0.54</v>
      </c>
      <c r="O3637" s="106">
        <v>1.6</v>
      </c>
      <c r="P3637" s="106" t="s">
        <v>714</v>
      </c>
      <c r="Q3637" s="107" t="s">
        <v>4422</v>
      </c>
      <c r="R3637" s="107" t="s">
        <v>311</v>
      </c>
    </row>
    <row r="3638" spans="2:18" ht="20.100000000000001" customHeight="1" x14ac:dyDescent="0.4">
      <c r="B3638" s="105" t="str">
        <f t="shared" si="169"/>
        <v/>
      </c>
      <c r="C3638" s="105" t="str">
        <f t="shared" si="170"/>
        <v/>
      </c>
      <c r="D3638" s="105" t="str">
        <f t="shared" si="171"/>
        <v/>
      </c>
      <c r="E3638" s="106" t="s">
        <v>2406</v>
      </c>
      <c r="F3638" s="106" t="s">
        <v>2407</v>
      </c>
      <c r="G3638" s="106" t="s">
        <v>697</v>
      </c>
      <c r="H3638" s="106" t="s">
        <v>707</v>
      </c>
      <c r="I3638" s="106">
        <v>12</v>
      </c>
      <c r="J3638" s="106"/>
      <c r="K3638" s="106"/>
      <c r="L3638" s="106" t="s">
        <v>706</v>
      </c>
      <c r="M3638" s="106" t="s">
        <v>3522</v>
      </c>
      <c r="N3638" s="106">
        <v>0.46</v>
      </c>
      <c r="O3638" s="106">
        <v>1.6</v>
      </c>
      <c r="P3638" s="106" t="s">
        <v>714</v>
      </c>
      <c r="Q3638" s="107" t="s">
        <v>4423</v>
      </c>
      <c r="R3638" s="107" t="s">
        <v>311</v>
      </c>
    </row>
    <row r="3639" spans="2:18" ht="20.100000000000001" customHeight="1" x14ac:dyDescent="0.4">
      <c r="B3639" s="105" t="str">
        <f t="shared" si="169"/>
        <v/>
      </c>
      <c r="C3639" s="105" t="str">
        <f t="shared" si="170"/>
        <v/>
      </c>
      <c r="D3639" s="105" t="str">
        <f t="shared" si="171"/>
        <v/>
      </c>
      <c r="E3639" s="106" t="s">
        <v>2406</v>
      </c>
      <c r="F3639" s="106" t="s">
        <v>2407</v>
      </c>
      <c r="G3639" s="106" t="s">
        <v>697</v>
      </c>
      <c r="H3639" s="106" t="s">
        <v>1817</v>
      </c>
      <c r="I3639" s="106">
        <v>12</v>
      </c>
      <c r="J3639" s="106"/>
      <c r="K3639" s="106"/>
      <c r="L3639" s="106" t="s">
        <v>698</v>
      </c>
      <c r="M3639" s="106" t="s">
        <v>3522</v>
      </c>
      <c r="N3639" s="106">
        <v>0.45</v>
      </c>
      <c r="O3639" s="106">
        <v>1.6</v>
      </c>
      <c r="P3639" s="106" t="s">
        <v>714</v>
      </c>
      <c r="Q3639" s="107" t="s">
        <v>4424</v>
      </c>
      <c r="R3639" s="107" t="s">
        <v>311</v>
      </c>
    </row>
    <row r="3640" spans="2:18" ht="20.100000000000001" customHeight="1" x14ac:dyDescent="0.4">
      <c r="B3640" s="105" t="str">
        <f t="shared" si="169"/>
        <v/>
      </c>
      <c r="C3640" s="105" t="str">
        <f t="shared" si="170"/>
        <v/>
      </c>
      <c r="D3640" s="105" t="str">
        <f t="shared" si="171"/>
        <v/>
      </c>
      <c r="E3640" s="106" t="s">
        <v>2406</v>
      </c>
      <c r="F3640" s="106" t="s">
        <v>2407</v>
      </c>
      <c r="G3640" s="106" t="s">
        <v>697</v>
      </c>
      <c r="H3640" s="106" t="s">
        <v>1027</v>
      </c>
      <c r="I3640" s="106">
        <v>12</v>
      </c>
      <c r="J3640" s="106"/>
      <c r="K3640" s="106"/>
      <c r="L3640" s="106" t="s">
        <v>717</v>
      </c>
      <c r="M3640" s="106" t="s">
        <v>3522</v>
      </c>
      <c r="N3640" s="106">
        <v>0.45</v>
      </c>
      <c r="O3640" s="106">
        <v>1.6</v>
      </c>
      <c r="P3640" s="106" t="s">
        <v>714</v>
      </c>
      <c r="Q3640" s="107" t="s">
        <v>4425</v>
      </c>
      <c r="R3640" s="107" t="s">
        <v>311</v>
      </c>
    </row>
    <row r="3641" spans="2:18" ht="20.100000000000001" customHeight="1" x14ac:dyDescent="0.4">
      <c r="B3641" s="105" t="str">
        <f t="shared" si="169"/>
        <v/>
      </c>
      <c r="C3641" s="105" t="str">
        <f t="shared" si="170"/>
        <v/>
      </c>
      <c r="D3641" s="105" t="str">
        <f t="shared" si="171"/>
        <v/>
      </c>
      <c r="E3641" s="106" t="s">
        <v>2406</v>
      </c>
      <c r="F3641" s="106" t="s">
        <v>2407</v>
      </c>
      <c r="G3641" s="106" t="s">
        <v>710</v>
      </c>
      <c r="H3641" s="106" t="s">
        <v>711</v>
      </c>
      <c r="I3641" s="106">
        <v>12</v>
      </c>
      <c r="J3641" s="106"/>
      <c r="K3641" s="106"/>
      <c r="L3641" s="106" t="s">
        <v>706</v>
      </c>
      <c r="M3641" s="106" t="s">
        <v>3522</v>
      </c>
      <c r="N3641" s="106">
        <v>0.45</v>
      </c>
      <c r="O3641" s="106">
        <v>1.6</v>
      </c>
      <c r="P3641" s="106" t="s">
        <v>714</v>
      </c>
      <c r="Q3641" s="107" t="s">
        <v>4426</v>
      </c>
      <c r="R3641" s="107" t="s">
        <v>311</v>
      </c>
    </row>
    <row r="3642" spans="2:18" ht="20.100000000000001" customHeight="1" x14ac:dyDescent="0.4">
      <c r="B3642" s="105" t="str">
        <f t="shared" si="169"/>
        <v/>
      </c>
      <c r="C3642" s="105" t="str">
        <f t="shared" si="170"/>
        <v/>
      </c>
      <c r="D3642" s="105" t="str">
        <f t="shared" si="171"/>
        <v/>
      </c>
      <c r="E3642" s="106" t="s">
        <v>2406</v>
      </c>
      <c r="F3642" s="106" t="s">
        <v>2407</v>
      </c>
      <c r="G3642" s="106" t="s">
        <v>710</v>
      </c>
      <c r="H3642" s="106" t="s">
        <v>711</v>
      </c>
      <c r="I3642" s="106">
        <v>12</v>
      </c>
      <c r="J3642" s="106"/>
      <c r="K3642" s="106"/>
      <c r="L3642" s="106" t="s">
        <v>698</v>
      </c>
      <c r="M3642" s="106" t="s">
        <v>3522</v>
      </c>
      <c r="N3642" s="106">
        <v>0.45</v>
      </c>
      <c r="O3642" s="106">
        <v>1.6</v>
      </c>
      <c r="P3642" s="106" t="s">
        <v>714</v>
      </c>
      <c r="Q3642" s="107" t="s">
        <v>4427</v>
      </c>
      <c r="R3642" s="107" t="s">
        <v>311</v>
      </c>
    </row>
    <row r="3643" spans="2:18" ht="20.100000000000001" customHeight="1" x14ac:dyDescent="0.4">
      <c r="B3643" s="105" t="str">
        <f t="shared" si="169"/>
        <v/>
      </c>
      <c r="C3643" s="105" t="str">
        <f t="shared" si="170"/>
        <v/>
      </c>
      <c r="D3643" s="105" t="str">
        <f t="shared" si="171"/>
        <v/>
      </c>
      <c r="E3643" s="106" t="s">
        <v>2406</v>
      </c>
      <c r="F3643" s="106" t="s">
        <v>2407</v>
      </c>
      <c r="G3643" s="106" t="s">
        <v>710</v>
      </c>
      <c r="H3643" s="106" t="s">
        <v>711</v>
      </c>
      <c r="I3643" s="106">
        <v>12</v>
      </c>
      <c r="J3643" s="106"/>
      <c r="K3643" s="106"/>
      <c r="L3643" s="106" t="s">
        <v>717</v>
      </c>
      <c r="M3643" s="106" t="s">
        <v>3522</v>
      </c>
      <c r="N3643" s="106">
        <v>0.45</v>
      </c>
      <c r="O3643" s="106">
        <v>1.6</v>
      </c>
      <c r="P3643" s="106" t="s">
        <v>714</v>
      </c>
      <c r="Q3643" s="107" t="s">
        <v>4428</v>
      </c>
      <c r="R3643" s="107" t="s">
        <v>311</v>
      </c>
    </row>
    <row r="3644" spans="2:18" ht="20.100000000000001" customHeight="1" x14ac:dyDescent="0.4">
      <c r="B3644" s="105" t="str">
        <f t="shared" si="169"/>
        <v/>
      </c>
      <c r="C3644" s="105" t="str">
        <f t="shared" si="170"/>
        <v/>
      </c>
      <c r="D3644" s="105" t="str">
        <f t="shared" si="171"/>
        <v/>
      </c>
      <c r="E3644" s="106" t="s">
        <v>2406</v>
      </c>
      <c r="F3644" s="106" t="s">
        <v>2407</v>
      </c>
      <c r="G3644" s="106" t="s">
        <v>721</v>
      </c>
      <c r="H3644" s="106" t="s">
        <v>722</v>
      </c>
      <c r="I3644" s="106">
        <v>12</v>
      </c>
      <c r="J3644" s="106"/>
      <c r="K3644" s="106"/>
      <c r="L3644" s="106" t="s">
        <v>706</v>
      </c>
      <c r="M3644" s="106" t="s">
        <v>3522</v>
      </c>
      <c r="N3644" s="106">
        <v>0.45</v>
      </c>
      <c r="O3644" s="106">
        <v>1.6</v>
      </c>
      <c r="P3644" s="106" t="s">
        <v>714</v>
      </c>
      <c r="Q3644" s="107" t="s">
        <v>4429</v>
      </c>
      <c r="R3644" s="107" t="s">
        <v>311</v>
      </c>
    </row>
    <row r="3645" spans="2:18" ht="20.100000000000001" customHeight="1" x14ac:dyDescent="0.4">
      <c r="B3645" s="105" t="str">
        <f t="shared" si="169"/>
        <v/>
      </c>
      <c r="C3645" s="105" t="str">
        <f t="shared" si="170"/>
        <v/>
      </c>
      <c r="D3645" s="105" t="str">
        <f t="shared" si="171"/>
        <v/>
      </c>
      <c r="E3645" s="106" t="s">
        <v>2406</v>
      </c>
      <c r="F3645" s="106" t="s">
        <v>2407</v>
      </c>
      <c r="G3645" s="106" t="s">
        <v>721</v>
      </c>
      <c r="H3645" s="106" t="s">
        <v>722</v>
      </c>
      <c r="I3645" s="106">
        <v>12</v>
      </c>
      <c r="J3645" s="106"/>
      <c r="K3645" s="106"/>
      <c r="L3645" s="106" t="s">
        <v>698</v>
      </c>
      <c r="M3645" s="106" t="s">
        <v>3522</v>
      </c>
      <c r="N3645" s="106">
        <v>0.45</v>
      </c>
      <c r="O3645" s="106">
        <v>1.6</v>
      </c>
      <c r="P3645" s="106" t="s">
        <v>714</v>
      </c>
      <c r="Q3645" s="107" t="s">
        <v>4430</v>
      </c>
      <c r="R3645" s="107" t="s">
        <v>311</v>
      </c>
    </row>
    <row r="3646" spans="2:18" ht="20.100000000000001" customHeight="1" x14ac:dyDescent="0.4">
      <c r="B3646" s="105" t="str">
        <f t="shared" si="169"/>
        <v/>
      </c>
      <c r="C3646" s="105" t="str">
        <f t="shared" si="170"/>
        <v/>
      </c>
      <c r="D3646" s="105" t="str">
        <f t="shared" si="171"/>
        <v/>
      </c>
      <c r="E3646" s="106" t="s">
        <v>2406</v>
      </c>
      <c r="F3646" s="106" t="s">
        <v>2407</v>
      </c>
      <c r="G3646" s="106" t="s">
        <v>721</v>
      </c>
      <c r="H3646" s="106" t="s">
        <v>722</v>
      </c>
      <c r="I3646" s="106">
        <v>12</v>
      </c>
      <c r="J3646" s="106"/>
      <c r="K3646" s="106"/>
      <c r="L3646" s="106" t="s">
        <v>717</v>
      </c>
      <c r="M3646" s="106" t="s">
        <v>3522</v>
      </c>
      <c r="N3646" s="106">
        <v>0.45</v>
      </c>
      <c r="O3646" s="106">
        <v>1.6</v>
      </c>
      <c r="P3646" s="106" t="s">
        <v>714</v>
      </c>
      <c r="Q3646" s="107" t="s">
        <v>4431</v>
      </c>
      <c r="R3646" s="107" t="s">
        <v>311</v>
      </c>
    </row>
    <row r="3647" spans="2:18" ht="20.100000000000001" customHeight="1" x14ac:dyDescent="0.4">
      <c r="B3647" s="105" t="str">
        <f t="shared" si="169"/>
        <v/>
      </c>
      <c r="C3647" s="105" t="str">
        <f t="shared" si="170"/>
        <v/>
      </c>
      <c r="D3647" s="105" t="str">
        <f t="shared" si="171"/>
        <v/>
      </c>
      <c r="E3647" s="106" t="s">
        <v>2406</v>
      </c>
      <c r="F3647" s="106" t="s">
        <v>2407</v>
      </c>
      <c r="G3647" s="106" t="s">
        <v>773</v>
      </c>
      <c r="H3647" s="106" t="s">
        <v>774</v>
      </c>
      <c r="I3647" s="106">
        <v>12</v>
      </c>
      <c r="J3647" s="106"/>
      <c r="K3647" s="106"/>
      <c r="L3647" s="106" t="s">
        <v>706</v>
      </c>
      <c r="M3647" s="106" t="s">
        <v>3522</v>
      </c>
      <c r="N3647" s="106">
        <v>0.44</v>
      </c>
      <c r="O3647" s="106">
        <v>1.6</v>
      </c>
      <c r="P3647" s="106" t="s">
        <v>714</v>
      </c>
      <c r="Q3647" s="107" t="s">
        <v>4432</v>
      </c>
      <c r="R3647" s="107" t="s">
        <v>311</v>
      </c>
    </row>
    <row r="3648" spans="2:18" ht="20.100000000000001" customHeight="1" x14ac:dyDescent="0.4">
      <c r="B3648" s="105" t="str">
        <f t="shared" si="169"/>
        <v/>
      </c>
      <c r="C3648" s="105" t="str">
        <f t="shared" si="170"/>
        <v/>
      </c>
      <c r="D3648" s="105" t="str">
        <f t="shared" si="171"/>
        <v/>
      </c>
      <c r="E3648" s="106" t="s">
        <v>2406</v>
      </c>
      <c r="F3648" s="106" t="s">
        <v>2407</v>
      </c>
      <c r="G3648" s="106" t="s">
        <v>778</v>
      </c>
      <c r="H3648" s="106" t="s">
        <v>779</v>
      </c>
      <c r="I3648" s="106">
        <v>12</v>
      </c>
      <c r="J3648" s="106"/>
      <c r="K3648" s="106"/>
      <c r="L3648" s="106" t="s">
        <v>706</v>
      </c>
      <c r="M3648" s="106" t="s">
        <v>3522</v>
      </c>
      <c r="N3648" s="106">
        <v>0.44</v>
      </c>
      <c r="O3648" s="106">
        <v>1.6</v>
      </c>
      <c r="P3648" s="106" t="s">
        <v>714</v>
      </c>
      <c r="Q3648" s="107" t="s">
        <v>4433</v>
      </c>
      <c r="R3648" s="107" t="s">
        <v>311</v>
      </c>
    </row>
    <row r="3649" spans="2:18" ht="20.100000000000001" customHeight="1" x14ac:dyDescent="0.4">
      <c r="B3649" s="105" t="str">
        <f t="shared" si="169"/>
        <v/>
      </c>
      <c r="C3649" s="105" t="str">
        <f t="shared" si="170"/>
        <v/>
      </c>
      <c r="D3649" s="105" t="str">
        <f t="shared" si="171"/>
        <v/>
      </c>
      <c r="E3649" s="106" t="s">
        <v>2406</v>
      </c>
      <c r="F3649" s="106" t="s">
        <v>2407</v>
      </c>
      <c r="G3649" s="106" t="s">
        <v>2437</v>
      </c>
      <c r="H3649" s="106" t="s">
        <v>2438</v>
      </c>
      <c r="I3649" s="106">
        <v>12</v>
      </c>
      <c r="J3649" s="106"/>
      <c r="K3649" s="106"/>
      <c r="L3649" s="106" t="s">
        <v>706</v>
      </c>
      <c r="M3649" s="106" t="s">
        <v>3522</v>
      </c>
      <c r="N3649" s="106">
        <v>0.42</v>
      </c>
      <c r="O3649" s="106">
        <v>1.6</v>
      </c>
      <c r="P3649" s="106" t="s">
        <v>714</v>
      </c>
      <c r="Q3649" s="107" t="s">
        <v>4434</v>
      </c>
      <c r="R3649" s="107" t="s">
        <v>311</v>
      </c>
    </row>
    <row r="3650" spans="2:18" ht="20.100000000000001" customHeight="1" x14ac:dyDescent="0.4">
      <c r="B3650" s="105" t="str">
        <f t="shared" si="169"/>
        <v/>
      </c>
      <c r="C3650" s="105" t="str">
        <f t="shared" si="170"/>
        <v/>
      </c>
      <c r="D3650" s="105" t="str">
        <f t="shared" si="171"/>
        <v/>
      </c>
      <c r="E3650" s="106" t="s">
        <v>2406</v>
      </c>
      <c r="F3650" s="106" t="s">
        <v>2407</v>
      </c>
      <c r="G3650" s="106" t="s">
        <v>2442</v>
      </c>
      <c r="H3650" s="106" t="s">
        <v>2443</v>
      </c>
      <c r="I3650" s="106">
        <v>12</v>
      </c>
      <c r="J3650" s="106"/>
      <c r="K3650" s="106"/>
      <c r="L3650" s="106" t="s">
        <v>706</v>
      </c>
      <c r="M3650" s="106" t="s">
        <v>3522</v>
      </c>
      <c r="N3650" s="106">
        <v>0.42</v>
      </c>
      <c r="O3650" s="106">
        <v>1.6</v>
      </c>
      <c r="P3650" s="106" t="s">
        <v>714</v>
      </c>
      <c r="Q3650" s="107" t="s">
        <v>4435</v>
      </c>
      <c r="R3650" s="107" t="s">
        <v>311</v>
      </c>
    </row>
    <row r="3651" spans="2:18" ht="20.100000000000001" customHeight="1" x14ac:dyDescent="0.4">
      <c r="B3651" s="105" t="str">
        <f t="shared" si="169"/>
        <v/>
      </c>
      <c r="C3651" s="105" t="str">
        <f t="shared" si="170"/>
        <v/>
      </c>
      <c r="D3651" s="105" t="str">
        <f t="shared" si="171"/>
        <v/>
      </c>
      <c r="E3651" s="106" t="s">
        <v>2406</v>
      </c>
      <c r="F3651" s="106" t="s">
        <v>2447</v>
      </c>
      <c r="G3651" s="106" t="s">
        <v>697</v>
      </c>
      <c r="H3651" s="106" t="s">
        <v>706</v>
      </c>
      <c r="I3651" s="106">
        <v>12</v>
      </c>
      <c r="J3651" s="106"/>
      <c r="K3651" s="106"/>
      <c r="L3651" s="106" t="s">
        <v>707</v>
      </c>
      <c r="M3651" s="106" t="s">
        <v>3522</v>
      </c>
      <c r="N3651" s="106">
        <v>0.39</v>
      </c>
      <c r="O3651" s="106">
        <v>1.6</v>
      </c>
      <c r="P3651" s="106" t="s">
        <v>714</v>
      </c>
      <c r="Q3651" s="107" t="s">
        <v>4436</v>
      </c>
      <c r="R3651" s="107" t="s">
        <v>311</v>
      </c>
    </row>
    <row r="3652" spans="2:18" ht="20.100000000000001" customHeight="1" x14ac:dyDescent="0.4">
      <c r="B3652" s="105" t="str">
        <f t="shared" si="169"/>
        <v/>
      </c>
      <c r="C3652" s="105" t="str">
        <f t="shared" si="170"/>
        <v/>
      </c>
      <c r="D3652" s="105" t="str">
        <f t="shared" si="171"/>
        <v/>
      </c>
      <c r="E3652" s="106" t="s">
        <v>2406</v>
      </c>
      <c r="F3652" s="106" t="s">
        <v>2447</v>
      </c>
      <c r="G3652" s="106" t="s">
        <v>697</v>
      </c>
      <c r="H3652" s="106" t="s">
        <v>698</v>
      </c>
      <c r="I3652" s="106">
        <v>12</v>
      </c>
      <c r="J3652" s="106"/>
      <c r="K3652" s="106"/>
      <c r="L3652" s="106" t="s">
        <v>1817</v>
      </c>
      <c r="M3652" s="106" t="s">
        <v>3522</v>
      </c>
      <c r="N3652" s="106">
        <v>0.38</v>
      </c>
      <c r="O3652" s="106">
        <v>1.6</v>
      </c>
      <c r="P3652" s="106" t="s">
        <v>714</v>
      </c>
      <c r="Q3652" s="107" t="s">
        <v>4437</v>
      </c>
      <c r="R3652" s="107" t="s">
        <v>311</v>
      </c>
    </row>
    <row r="3653" spans="2:18" ht="20.100000000000001" customHeight="1" x14ac:dyDescent="0.4">
      <c r="B3653" s="105" t="str">
        <f t="shared" si="169"/>
        <v/>
      </c>
      <c r="C3653" s="105" t="str">
        <f t="shared" si="170"/>
        <v/>
      </c>
      <c r="D3653" s="105" t="str">
        <f t="shared" si="171"/>
        <v/>
      </c>
      <c r="E3653" s="106" t="s">
        <v>2406</v>
      </c>
      <c r="F3653" s="106" t="s">
        <v>2447</v>
      </c>
      <c r="G3653" s="106" t="s">
        <v>697</v>
      </c>
      <c r="H3653" s="106" t="s">
        <v>717</v>
      </c>
      <c r="I3653" s="106">
        <v>12</v>
      </c>
      <c r="J3653" s="106"/>
      <c r="K3653" s="106"/>
      <c r="L3653" s="106" t="s">
        <v>1027</v>
      </c>
      <c r="M3653" s="106" t="s">
        <v>3522</v>
      </c>
      <c r="N3653" s="106">
        <v>0.38</v>
      </c>
      <c r="O3653" s="106">
        <v>1.6</v>
      </c>
      <c r="P3653" s="106" t="s">
        <v>714</v>
      </c>
      <c r="Q3653" s="107" t="s">
        <v>4438</v>
      </c>
      <c r="R3653" s="107" t="s">
        <v>311</v>
      </c>
    </row>
    <row r="3654" spans="2:18" ht="20.100000000000001" customHeight="1" x14ac:dyDescent="0.4">
      <c r="B3654" s="105" t="str">
        <f t="shared" si="169"/>
        <v/>
      </c>
      <c r="C3654" s="105" t="str">
        <f t="shared" si="170"/>
        <v/>
      </c>
      <c r="D3654" s="105" t="str">
        <f t="shared" si="171"/>
        <v/>
      </c>
      <c r="E3654" s="106" t="s">
        <v>2406</v>
      </c>
      <c r="F3654" s="106" t="s">
        <v>2447</v>
      </c>
      <c r="G3654" s="106" t="s">
        <v>710</v>
      </c>
      <c r="H3654" s="106" t="s">
        <v>706</v>
      </c>
      <c r="I3654" s="106">
        <v>12</v>
      </c>
      <c r="J3654" s="106"/>
      <c r="K3654" s="106"/>
      <c r="L3654" s="106" t="s">
        <v>711</v>
      </c>
      <c r="M3654" s="106" t="s">
        <v>3522</v>
      </c>
      <c r="N3654" s="106">
        <v>0.39</v>
      </c>
      <c r="O3654" s="106">
        <v>1.6</v>
      </c>
      <c r="P3654" s="106" t="s">
        <v>714</v>
      </c>
      <c r="Q3654" s="107" t="s">
        <v>4439</v>
      </c>
      <c r="R3654" s="107" t="s">
        <v>311</v>
      </c>
    </row>
    <row r="3655" spans="2:18" ht="20.100000000000001" customHeight="1" x14ac:dyDescent="0.4">
      <c r="B3655" s="105" t="str">
        <f t="shared" si="169"/>
        <v/>
      </c>
      <c r="C3655" s="105" t="str">
        <f t="shared" si="170"/>
        <v/>
      </c>
      <c r="D3655" s="105" t="str">
        <f t="shared" si="171"/>
        <v/>
      </c>
      <c r="E3655" s="106" t="s">
        <v>2406</v>
      </c>
      <c r="F3655" s="106" t="s">
        <v>2447</v>
      </c>
      <c r="G3655" s="106" t="s">
        <v>710</v>
      </c>
      <c r="H3655" s="106" t="s">
        <v>698</v>
      </c>
      <c r="I3655" s="106">
        <v>12</v>
      </c>
      <c r="J3655" s="106"/>
      <c r="K3655" s="106"/>
      <c r="L3655" s="106" t="s">
        <v>711</v>
      </c>
      <c r="M3655" s="106" t="s">
        <v>3522</v>
      </c>
      <c r="N3655" s="106">
        <v>0.38</v>
      </c>
      <c r="O3655" s="106">
        <v>1.6</v>
      </c>
      <c r="P3655" s="106" t="s">
        <v>714</v>
      </c>
      <c r="Q3655" s="107" t="s">
        <v>4440</v>
      </c>
      <c r="R3655" s="107" t="s">
        <v>311</v>
      </c>
    </row>
    <row r="3656" spans="2:18" ht="20.100000000000001" customHeight="1" x14ac:dyDescent="0.4">
      <c r="B3656" s="105" t="str">
        <f t="shared" si="169"/>
        <v/>
      </c>
      <c r="C3656" s="105" t="str">
        <f t="shared" si="170"/>
        <v/>
      </c>
      <c r="D3656" s="105" t="str">
        <f t="shared" si="171"/>
        <v/>
      </c>
      <c r="E3656" s="106" t="s">
        <v>2406</v>
      </c>
      <c r="F3656" s="106" t="s">
        <v>2447</v>
      </c>
      <c r="G3656" s="106" t="s">
        <v>710</v>
      </c>
      <c r="H3656" s="106" t="s">
        <v>717</v>
      </c>
      <c r="I3656" s="106">
        <v>12</v>
      </c>
      <c r="J3656" s="106"/>
      <c r="K3656" s="106"/>
      <c r="L3656" s="106" t="s">
        <v>711</v>
      </c>
      <c r="M3656" s="106" t="s">
        <v>3522</v>
      </c>
      <c r="N3656" s="106">
        <v>0.38</v>
      </c>
      <c r="O3656" s="106">
        <v>1.6</v>
      </c>
      <c r="P3656" s="106" t="s">
        <v>714</v>
      </c>
      <c r="Q3656" s="107" t="s">
        <v>4441</v>
      </c>
      <c r="R3656" s="107" t="s">
        <v>311</v>
      </c>
    </row>
    <row r="3657" spans="2:18" ht="20.100000000000001" customHeight="1" x14ac:dyDescent="0.4">
      <c r="B3657" s="105" t="str">
        <f t="shared" si="169"/>
        <v/>
      </c>
      <c r="C3657" s="105" t="str">
        <f t="shared" si="170"/>
        <v/>
      </c>
      <c r="D3657" s="105" t="str">
        <f t="shared" si="171"/>
        <v/>
      </c>
      <c r="E3657" s="106" t="s">
        <v>2406</v>
      </c>
      <c r="F3657" s="106" t="s">
        <v>2447</v>
      </c>
      <c r="G3657" s="106" t="s">
        <v>721</v>
      </c>
      <c r="H3657" s="106" t="s">
        <v>706</v>
      </c>
      <c r="I3657" s="106">
        <v>12</v>
      </c>
      <c r="J3657" s="106"/>
      <c r="K3657" s="106"/>
      <c r="L3657" s="106" t="s">
        <v>722</v>
      </c>
      <c r="M3657" s="106" t="s">
        <v>3522</v>
      </c>
      <c r="N3657" s="106">
        <v>0.38</v>
      </c>
      <c r="O3657" s="106">
        <v>1.6</v>
      </c>
      <c r="P3657" s="106" t="s">
        <v>714</v>
      </c>
      <c r="Q3657" s="107" t="s">
        <v>4442</v>
      </c>
      <c r="R3657" s="107" t="s">
        <v>311</v>
      </c>
    </row>
    <row r="3658" spans="2:18" ht="20.100000000000001" customHeight="1" x14ac:dyDescent="0.4">
      <c r="B3658" s="105" t="str">
        <f t="shared" si="169"/>
        <v/>
      </c>
      <c r="C3658" s="105" t="str">
        <f t="shared" si="170"/>
        <v/>
      </c>
      <c r="D3658" s="105" t="str">
        <f t="shared" si="171"/>
        <v/>
      </c>
      <c r="E3658" s="106" t="s">
        <v>2406</v>
      </c>
      <c r="F3658" s="106" t="s">
        <v>2447</v>
      </c>
      <c r="G3658" s="106" t="s">
        <v>721</v>
      </c>
      <c r="H3658" s="106" t="s">
        <v>698</v>
      </c>
      <c r="I3658" s="106">
        <v>12</v>
      </c>
      <c r="J3658" s="106"/>
      <c r="K3658" s="106"/>
      <c r="L3658" s="106" t="s">
        <v>722</v>
      </c>
      <c r="M3658" s="106" t="s">
        <v>3522</v>
      </c>
      <c r="N3658" s="106">
        <v>0.38</v>
      </c>
      <c r="O3658" s="106">
        <v>1.6</v>
      </c>
      <c r="P3658" s="106" t="s">
        <v>714</v>
      </c>
      <c r="Q3658" s="107" t="s">
        <v>4443</v>
      </c>
      <c r="R3658" s="107" t="s">
        <v>311</v>
      </c>
    </row>
    <row r="3659" spans="2:18" ht="20.100000000000001" customHeight="1" x14ac:dyDescent="0.4">
      <c r="B3659" s="105" t="str">
        <f t="shared" si="169"/>
        <v/>
      </c>
      <c r="C3659" s="105" t="str">
        <f t="shared" si="170"/>
        <v/>
      </c>
      <c r="D3659" s="105" t="str">
        <f t="shared" si="171"/>
        <v/>
      </c>
      <c r="E3659" s="106" t="s">
        <v>2406</v>
      </c>
      <c r="F3659" s="106" t="s">
        <v>2447</v>
      </c>
      <c r="G3659" s="106" t="s">
        <v>721</v>
      </c>
      <c r="H3659" s="106" t="s">
        <v>717</v>
      </c>
      <c r="I3659" s="106">
        <v>12</v>
      </c>
      <c r="J3659" s="106"/>
      <c r="K3659" s="106"/>
      <c r="L3659" s="106" t="s">
        <v>722</v>
      </c>
      <c r="M3659" s="106" t="s">
        <v>3522</v>
      </c>
      <c r="N3659" s="106">
        <v>0.38</v>
      </c>
      <c r="O3659" s="106">
        <v>1.6</v>
      </c>
      <c r="P3659" s="106" t="s">
        <v>714</v>
      </c>
      <c r="Q3659" s="107" t="s">
        <v>4444</v>
      </c>
      <c r="R3659" s="107" t="s">
        <v>311</v>
      </c>
    </row>
    <row r="3660" spans="2:18" ht="20.100000000000001" customHeight="1" x14ac:dyDescent="0.4">
      <c r="B3660" s="105" t="str">
        <f t="shared" si="169"/>
        <v/>
      </c>
      <c r="C3660" s="105" t="str">
        <f t="shared" si="170"/>
        <v/>
      </c>
      <c r="D3660" s="105" t="str">
        <f t="shared" si="171"/>
        <v/>
      </c>
      <c r="E3660" s="106" t="s">
        <v>2406</v>
      </c>
      <c r="F3660" s="106" t="s">
        <v>2447</v>
      </c>
      <c r="G3660" s="106" t="s">
        <v>773</v>
      </c>
      <c r="H3660" s="106" t="s">
        <v>706</v>
      </c>
      <c r="I3660" s="106">
        <v>12</v>
      </c>
      <c r="J3660" s="106"/>
      <c r="K3660" s="106"/>
      <c r="L3660" s="106" t="s">
        <v>774</v>
      </c>
      <c r="M3660" s="106" t="s">
        <v>3522</v>
      </c>
      <c r="N3660" s="106">
        <v>0.38</v>
      </c>
      <c r="O3660" s="106">
        <v>1.6</v>
      </c>
      <c r="P3660" s="106" t="s">
        <v>714</v>
      </c>
      <c r="Q3660" s="107" t="s">
        <v>4445</v>
      </c>
      <c r="R3660" s="107" t="s">
        <v>311</v>
      </c>
    </row>
    <row r="3661" spans="2:18" ht="20.100000000000001" customHeight="1" x14ac:dyDescent="0.4">
      <c r="B3661" s="105" t="str">
        <f t="shared" si="169"/>
        <v/>
      </c>
      <c r="C3661" s="105" t="str">
        <f t="shared" si="170"/>
        <v/>
      </c>
      <c r="D3661" s="105" t="str">
        <f t="shared" si="171"/>
        <v/>
      </c>
      <c r="E3661" s="106" t="s">
        <v>2406</v>
      </c>
      <c r="F3661" s="106" t="s">
        <v>2447</v>
      </c>
      <c r="G3661" s="106" t="s">
        <v>778</v>
      </c>
      <c r="H3661" s="106" t="s">
        <v>706</v>
      </c>
      <c r="I3661" s="106">
        <v>12</v>
      </c>
      <c r="J3661" s="106"/>
      <c r="K3661" s="106"/>
      <c r="L3661" s="106" t="s">
        <v>779</v>
      </c>
      <c r="M3661" s="106" t="s">
        <v>3522</v>
      </c>
      <c r="N3661" s="106">
        <v>0.38</v>
      </c>
      <c r="O3661" s="106">
        <v>1.6</v>
      </c>
      <c r="P3661" s="106" t="s">
        <v>714</v>
      </c>
      <c r="Q3661" s="107" t="s">
        <v>4446</v>
      </c>
      <c r="R3661" s="107" t="s">
        <v>311</v>
      </c>
    </row>
    <row r="3662" spans="2:18" ht="20.100000000000001" customHeight="1" x14ac:dyDescent="0.4">
      <c r="B3662" s="105" t="str">
        <f t="shared" si="169"/>
        <v/>
      </c>
      <c r="C3662" s="105" t="str">
        <f t="shared" si="170"/>
        <v/>
      </c>
      <c r="D3662" s="105" t="str">
        <f t="shared" si="171"/>
        <v/>
      </c>
      <c r="E3662" s="106" t="s">
        <v>2406</v>
      </c>
      <c r="F3662" s="106" t="s">
        <v>2447</v>
      </c>
      <c r="G3662" s="106" t="s">
        <v>2477</v>
      </c>
      <c r="H3662" s="106" t="s">
        <v>706</v>
      </c>
      <c r="I3662" s="106">
        <v>12</v>
      </c>
      <c r="J3662" s="106"/>
      <c r="K3662" s="106"/>
      <c r="L3662" s="106" t="s">
        <v>2478</v>
      </c>
      <c r="M3662" s="106" t="s">
        <v>3522</v>
      </c>
      <c r="N3662" s="106">
        <v>0.39</v>
      </c>
      <c r="O3662" s="106">
        <v>1.6</v>
      </c>
      <c r="P3662" s="106" t="s">
        <v>714</v>
      </c>
      <c r="Q3662" s="107" t="s">
        <v>4447</v>
      </c>
      <c r="R3662" s="107" t="s">
        <v>311</v>
      </c>
    </row>
    <row r="3663" spans="2:18" ht="20.100000000000001" customHeight="1" x14ac:dyDescent="0.4">
      <c r="B3663" s="105" t="str">
        <f t="shared" si="169"/>
        <v/>
      </c>
      <c r="C3663" s="105" t="str">
        <f t="shared" si="170"/>
        <v/>
      </c>
      <c r="D3663" s="105" t="str">
        <f t="shared" si="171"/>
        <v/>
      </c>
      <c r="E3663" s="106" t="s">
        <v>2406</v>
      </c>
      <c r="F3663" s="106" t="s">
        <v>2447</v>
      </c>
      <c r="G3663" s="106" t="s">
        <v>2477</v>
      </c>
      <c r="H3663" s="106" t="s">
        <v>698</v>
      </c>
      <c r="I3663" s="106">
        <v>12</v>
      </c>
      <c r="J3663" s="106"/>
      <c r="K3663" s="106"/>
      <c r="L3663" s="106" t="s">
        <v>2478</v>
      </c>
      <c r="M3663" s="106" t="s">
        <v>3522</v>
      </c>
      <c r="N3663" s="106">
        <v>0.38</v>
      </c>
      <c r="O3663" s="106">
        <v>1.6</v>
      </c>
      <c r="P3663" s="106" t="s">
        <v>714</v>
      </c>
      <c r="Q3663" s="107" t="s">
        <v>4448</v>
      </c>
      <c r="R3663" s="107" t="s">
        <v>311</v>
      </c>
    </row>
    <row r="3664" spans="2:18" ht="20.100000000000001" customHeight="1" x14ac:dyDescent="0.4">
      <c r="B3664" s="105" t="str">
        <f t="shared" si="169"/>
        <v/>
      </c>
      <c r="C3664" s="105" t="str">
        <f t="shared" si="170"/>
        <v/>
      </c>
      <c r="D3664" s="105" t="str">
        <f t="shared" si="171"/>
        <v/>
      </c>
      <c r="E3664" s="106" t="s">
        <v>2406</v>
      </c>
      <c r="F3664" s="106" t="s">
        <v>2447</v>
      </c>
      <c r="G3664" s="106" t="s">
        <v>2477</v>
      </c>
      <c r="H3664" s="106" t="s">
        <v>717</v>
      </c>
      <c r="I3664" s="106">
        <v>12</v>
      </c>
      <c r="J3664" s="106"/>
      <c r="K3664" s="106"/>
      <c r="L3664" s="106" t="s">
        <v>2478</v>
      </c>
      <c r="M3664" s="106" t="s">
        <v>3522</v>
      </c>
      <c r="N3664" s="106">
        <v>0.38</v>
      </c>
      <c r="O3664" s="106">
        <v>1.6</v>
      </c>
      <c r="P3664" s="106" t="s">
        <v>714</v>
      </c>
      <c r="Q3664" s="107" t="s">
        <v>4449</v>
      </c>
      <c r="R3664" s="107" t="s">
        <v>311</v>
      </c>
    </row>
    <row r="3665" spans="2:18" ht="20.100000000000001" customHeight="1" x14ac:dyDescent="0.4">
      <c r="B3665" s="105" t="str">
        <f t="shared" ref="B3665:B3728" si="172">IF(OR($C$11="",$C$12=""),"",IFERROR(IF(AND($U$23&lt;&gt;R3665,$V$23&lt;&gt;R3665),"－",IF(AND(COUNTIF($C$11,"*樹脂スペーサー*")&gt;0,OR(M3665="空気",F3665="一般",F3665="一般ＰＧ")),"－",IF(AND($W$26&gt;0,$W$26&gt;=O3665),$U$26,IF(AND($W$27&gt;0,$W$27&gt;=O3665),$U$27,IF(AND($W$28&gt;0,$W$28&gt;=O3665),$U$28,IF(AND($W$29&gt;0,$W$29&gt;=O3665),$U$29,IF(AND($W$30&gt;0,$W$30&gt;=O3665),$U$30,IF(AND($W$31&gt;0,$W$31&gt;=O3665),$U$31,IF(AND($W$32&gt;0,$W$32&gt;=O3665),$U$32,"－"))))))))),"－"))</f>
        <v/>
      </c>
      <c r="C3665" s="105" t="str">
        <f t="shared" ref="C3665:C3728" si="173">IF(B3665="","",IF(B3665&lt;&gt;"－",VLOOKUP(B3665,$U$26:$V$32,2,FALSE),"－"))</f>
        <v/>
      </c>
      <c r="D3665" s="105" t="str">
        <f t="shared" ref="D3665:D3728" si="174">IF($H$10="","",IF($V$39&lt;&gt;"断熱等","－",IF(AND(COUNTIF($V$35,"*樹脂スペーサー*")&gt;0,OR(M3665="空気",F3665="一般",F3665="一般ＰＧ")),"－",IF(AND($V$36&lt;&gt;R3665,$W$36&lt;&gt;R3665),"－",IF(MID($H$10,10,1)="Z",IF(N3665&lt;=0.65,"○","－"),IF($V$37&gt;=O3665,"○","－"))))))</f>
        <v/>
      </c>
      <c r="E3665" s="106" t="s">
        <v>2406</v>
      </c>
      <c r="F3665" s="106" t="s">
        <v>2447</v>
      </c>
      <c r="G3665" s="106" t="s">
        <v>2482</v>
      </c>
      <c r="H3665" s="106" t="s">
        <v>706</v>
      </c>
      <c r="I3665" s="106">
        <v>12</v>
      </c>
      <c r="J3665" s="106"/>
      <c r="K3665" s="106"/>
      <c r="L3665" s="106" t="s">
        <v>2483</v>
      </c>
      <c r="M3665" s="106" t="s">
        <v>3522</v>
      </c>
      <c r="N3665" s="106">
        <v>0.39</v>
      </c>
      <c r="O3665" s="106">
        <v>1.6</v>
      </c>
      <c r="P3665" s="106" t="s">
        <v>714</v>
      </c>
      <c r="Q3665" s="107" t="s">
        <v>4450</v>
      </c>
      <c r="R3665" s="107" t="s">
        <v>311</v>
      </c>
    </row>
    <row r="3666" spans="2:18" ht="20.100000000000001" customHeight="1" x14ac:dyDescent="0.4">
      <c r="B3666" s="105" t="str">
        <f t="shared" si="172"/>
        <v/>
      </c>
      <c r="C3666" s="105" t="str">
        <f t="shared" si="173"/>
        <v/>
      </c>
      <c r="D3666" s="105" t="str">
        <f t="shared" si="174"/>
        <v/>
      </c>
      <c r="E3666" s="106" t="s">
        <v>2406</v>
      </c>
      <c r="F3666" s="106" t="s">
        <v>2447</v>
      </c>
      <c r="G3666" s="106" t="s">
        <v>2482</v>
      </c>
      <c r="H3666" s="106" t="s">
        <v>698</v>
      </c>
      <c r="I3666" s="106">
        <v>12</v>
      </c>
      <c r="J3666" s="106"/>
      <c r="K3666" s="106"/>
      <c r="L3666" s="106" t="s">
        <v>2483</v>
      </c>
      <c r="M3666" s="106" t="s">
        <v>3522</v>
      </c>
      <c r="N3666" s="106">
        <v>0.38</v>
      </c>
      <c r="O3666" s="106">
        <v>1.6</v>
      </c>
      <c r="P3666" s="106" t="s">
        <v>714</v>
      </c>
      <c r="Q3666" s="107" t="s">
        <v>4451</v>
      </c>
      <c r="R3666" s="107" t="s">
        <v>311</v>
      </c>
    </row>
    <row r="3667" spans="2:18" ht="20.100000000000001" customHeight="1" x14ac:dyDescent="0.4">
      <c r="B3667" s="105" t="str">
        <f t="shared" si="172"/>
        <v/>
      </c>
      <c r="C3667" s="105" t="str">
        <f t="shared" si="173"/>
        <v/>
      </c>
      <c r="D3667" s="105" t="str">
        <f t="shared" si="174"/>
        <v/>
      </c>
      <c r="E3667" s="106" t="s">
        <v>2406</v>
      </c>
      <c r="F3667" s="106" t="s">
        <v>2447</v>
      </c>
      <c r="G3667" s="106" t="s">
        <v>2482</v>
      </c>
      <c r="H3667" s="106" t="s">
        <v>717</v>
      </c>
      <c r="I3667" s="106">
        <v>12</v>
      </c>
      <c r="J3667" s="106"/>
      <c r="K3667" s="106"/>
      <c r="L3667" s="106" t="s">
        <v>2483</v>
      </c>
      <c r="M3667" s="106" t="s">
        <v>3522</v>
      </c>
      <c r="N3667" s="106">
        <v>0.38</v>
      </c>
      <c r="O3667" s="106">
        <v>1.6</v>
      </c>
      <c r="P3667" s="106" t="s">
        <v>714</v>
      </c>
      <c r="Q3667" s="107" t="s">
        <v>4452</v>
      </c>
      <c r="R3667" s="107" t="s">
        <v>311</v>
      </c>
    </row>
    <row r="3668" spans="2:18" ht="20.100000000000001" customHeight="1" x14ac:dyDescent="0.4">
      <c r="B3668" s="105" t="str">
        <f t="shared" si="172"/>
        <v/>
      </c>
      <c r="C3668" s="105" t="str">
        <f t="shared" si="173"/>
        <v/>
      </c>
      <c r="D3668" s="105" t="str">
        <f t="shared" si="174"/>
        <v/>
      </c>
      <c r="E3668" s="106" t="s">
        <v>2406</v>
      </c>
      <c r="F3668" s="106" t="s">
        <v>2447</v>
      </c>
      <c r="G3668" s="106" t="s">
        <v>2437</v>
      </c>
      <c r="H3668" s="106" t="s">
        <v>706</v>
      </c>
      <c r="I3668" s="106">
        <v>12</v>
      </c>
      <c r="J3668" s="106"/>
      <c r="K3668" s="106"/>
      <c r="L3668" s="106" t="s">
        <v>2438</v>
      </c>
      <c r="M3668" s="106" t="s">
        <v>3522</v>
      </c>
      <c r="N3668" s="106">
        <v>0.38</v>
      </c>
      <c r="O3668" s="106">
        <v>1.6</v>
      </c>
      <c r="P3668" s="106" t="s">
        <v>714</v>
      </c>
      <c r="Q3668" s="107" t="s">
        <v>4453</v>
      </c>
      <c r="R3668" s="107" t="s">
        <v>311</v>
      </c>
    </row>
    <row r="3669" spans="2:18" ht="20.100000000000001" customHeight="1" x14ac:dyDescent="0.4">
      <c r="B3669" s="105" t="str">
        <f t="shared" si="172"/>
        <v/>
      </c>
      <c r="C3669" s="105" t="str">
        <f t="shared" si="173"/>
        <v/>
      </c>
      <c r="D3669" s="105" t="str">
        <f t="shared" si="174"/>
        <v/>
      </c>
      <c r="E3669" s="106" t="s">
        <v>2406</v>
      </c>
      <c r="F3669" s="106" t="s">
        <v>2447</v>
      </c>
      <c r="G3669" s="106" t="s">
        <v>2442</v>
      </c>
      <c r="H3669" s="106" t="s">
        <v>706</v>
      </c>
      <c r="I3669" s="106">
        <v>12</v>
      </c>
      <c r="J3669" s="106"/>
      <c r="K3669" s="106"/>
      <c r="L3669" s="106" t="s">
        <v>2443</v>
      </c>
      <c r="M3669" s="106" t="s">
        <v>3522</v>
      </c>
      <c r="N3669" s="106">
        <v>0.38</v>
      </c>
      <c r="O3669" s="106">
        <v>1.6</v>
      </c>
      <c r="P3669" s="106" t="s">
        <v>714</v>
      </c>
      <c r="Q3669" s="107" t="s">
        <v>4454</v>
      </c>
      <c r="R3669" s="107" t="s">
        <v>311</v>
      </c>
    </row>
    <row r="3670" spans="2:18" ht="20.100000000000001" customHeight="1" x14ac:dyDescent="0.4">
      <c r="B3670" s="105" t="str">
        <f t="shared" si="172"/>
        <v/>
      </c>
      <c r="C3670" s="105" t="str">
        <f t="shared" si="173"/>
        <v/>
      </c>
      <c r="D3670" s="105" t="str">
        <f t="shared" si="174"/>
        <v/>
      </c>
      <c r="E3670" s="106" t="s">
        <v>2406</v>
      </c>
      <c r="F3670" s="106" t="s">
        <v>2906</v>
      </c>
      <c r="G3670" s="106" t="s">
        <v>773</v>
      </c>
      <c r="H3670" s="106" t="s">
        <v>774</v>
      </c>
      <c r="I3670" s="106">
        <v>12</v>
      </c>
      <c r="J3670" s="106"/>
      <c r="K3670" s="106"/>
      <c r="L3670" s="106" t="s">
        <v>799</v>
      </c>
      <c r="M3670" s="106" t="s">
        <v>3522</v>
      </c>
      <c r="N3670" s="106">
        <v>0.4</v>
      </c>
      <c r="O3670" s="106">
        <v>1.6</v>
      </c>
      <c r="P3670" s="106" t="s">
        <v>714</v>
      </c>
      <c r="Q3670" s="107" t="s">
        <v>4455</v>
      </c>
      <c r="R3670" s="107" t="s">
        <v>311</v>
      </c>
    </row>
    <row r="3671" spans="2:18" ht="20.100000000000001" customHeight="1" x14ac:dyDescent="0.4">
      <c r="B3671" s="105" t="str">
        <f t="shared" si="172"/>
        <v/>
      </c>
      <c r="C3671" s="105" t="str">
        <f t="shared" si="173"/>
        <v/>
      </c>
      <c r="D3671" s="105" t="str">
        <f t="shared" si="174"/>
        <v/>
      </c>
      <c r="E3671" s="106" t="s">
        <v>2406</v>
      </c>
      <c r="F3671" s="106" t="s">
        <v>2906</v>
      </c>
      <c r="G3671" s="106" t="s">
        <v>778</v>
      </c>
      <c r="H3671" s="106" t="s">
        <v>779</v>
      </c>
      <c r="I3671" s="106">
        <v>12</v>
      </c>
      <c r="J3671" s="106"/>
      <c r="K3671" s="106"/>
      <c r="L3671" s="106" t="s">
        <v>799</v>
      </c>
      <c r="M3671" s="106" t="s">
        <v>3522</v>
      </c>
      <c r="N3671" s="106">
        <v>0.4</v>
      </c>
      <c r="O3671" s="106">
        <v>1.6</v>
      </c>
      <c r="P3671" s="106" t="s">
        <v>714</v>
      </c>
      <c r="Q3671" s="107" t="s">
        <v>4456</v>
      </c>
      <c r="R3671" s="107" t="s">
        <v>311</v>
      </c>
    </row>
    <row r="3672" spans="2:18" ht="20.100000000000001" customHeight="1" x14ac:dyDescent="0.4">
      <c r="B3672" s="105" t="str">
        <f t="shared" si="172"/>
        <v/>
      </c>
      <c r="C3672" s="105" t="str">
        <f t="shared" si="173"/>
        <v/>
      </c>
      <c r="D3672" s="105" t="str">
        <f t="shared" si="174"/>
        <v/>
      </c>
      <c r="E3672" s="106" t="s">
        <v>2406</v>
      </c>
      <c r="F3672" s="106" t="s">
        <v>2906</v>
      </c>
      <c r="G3672" s="106" t="s">
        <v>773</v>
      </c>
      <c r="H3672" s="106" t="s">
        <v>799</v>
      </c>
      <c r="I3672" s="106">
        <v>12</v>
      </c>
      <c r="J3672" s="106"/>
      <c r="K3672" s="106"/>
      <c r="L3672" s="106" t="s">
        <v>774</v>
      </c>
      <c r="M3672" s="106" t="s">
        <v>3522</v>
      </c>
      <c r="N3672" s="106">
        <v>0.37</v>
      </c>
      <c r="O3672" s="106">
        <v>1.6</v>
      </c>
      <c r="P3672" s="106" t="s">
        <v>714</v>
      </c>
      <c r="Q3672" s="107" t="s">
        <v>4457</v>
      </c>
      <c r="R3672" s="107" t="s">
        <v>311</v>
      </c>
    </row>
    <row r="3673" spans="2:18" ht="20.100000000000001" customHeight="1" x14ac:dyDescent="0.4">
      <c r="B3673" s="105" t="str">
        <f t="shared" si="172"/>
        <v/>
      </c>
      <c r="C3673" s="105" t="str">
        <f t="shared" si="173"/>
        <v/>
      </c>
      <c r="D3673" s="105" t="str">
        <f t="shared" si="174"/>
        <v/>
      </c>
      <c r="E3673" s="106" t="s">
        <v>2406</v>
      </c>
      <c r="F3673" s="106" t="s">
        <v>2906</v>
      </c>
      <c r="G3673" s="106" t="s">
        <v>778</v>
      </c>
      <c r="H3673" s="106" t="s">
        <v>799</v>
      </c>
      <c r="I3673" s="106">
        <v>12</v>
      </c>
      <c r="J3673" s="106"/>
      <c r="K3673" s="106"/>
      <c r="L3673" s="106" t="s">
        <v>779</v>
      </c>
      <c r="M3673" s="106" t="s">
        <v>3522</v>
      </c>
      <c r="N3673" s="106">
        <v>0.37</v>
      </c>
      <c r="O3673" s="106">
        <v>1.6</v>
      </c>
      <c r="P3673" s="106" t="s">
        <v>714</v>
      </c>
      <c r="Q3673" s="107" t="s">
        <v>4458</v>
      </c>
      <c r="R3673" s="107" t="s">
        <v>311</v>
      </c>
    </row>
    <row r="3674" spans="2:18" ht="20.100000000000001" customHeight="1" x14ac:dyDescent="0.4">
      <c r="B3674" s="105" t="str">
        <f t="shared" si="172"/>
        <v/>
      </c>
      <c r="C3674" s="105" t="str">
        <f t="shared" si="173"/>
        <v/>
      </c>
      <c r="D3674" s="105" t="str">
        <f t="shared" si="174"/>
        <v/>
      </c>
      <c r="E3674" s="106" t="s">
        <v>2406</v>
      </c>
      <c r="F3674" s="106" t="s">
        <v>2829</v>
      </c>
      <c r="G3674" s="106" t="s">
        <v>773</v>
      </c>
      <c r="H3674" s="106" t="s">
        <v>1266</v>
      </c>
      <c r="I3674" s="106">
        <v>9</v>
      </c>
      <c r="J3674" s="106"/>
      <c r="K3674" s="106"/>
      <c r="L3674" s="106" t="s">
        <v>765</v>
      </c>
      <c r="M3674" s="106" t="s">
        <v>924</v>
      </c>
      <c r="N3674" s="106">
        <v>0.54</v>
      </c>
      <c r="O3674" s="106">
        <v>1.6</v>
      </c>
      <c r="P3674" s="106" t="s">
        <v>714</v>
      </c>
      <c r="Q3674" s="107" t="s">
        <v>4459</v>
      </c>
      <c r="R3674" s="107" t="s">
        <v>311</v>
      </c>
    </row>
    <row r="3675" spans="2:18" ht="20.100000000000001" customHeight="1" x14ac:dyDescent="0.4">
      <c r="B3675" s="105" t="str">
        <f t="shared" si="172"/>
        <v/>
      </c>
      <c r="C3675" s="105" t="str">
        <f t="shared" si="173"/>
        <v/>
      </c>
      <c r="D3675" s="105" t="str">
        <f t="shared" si="174"/>
        <v/>
      </c>
      <c r="E3675" s="106" t="s">
        <v>2406</v>
      </c>
      <c r="F3675" s="106" t="s">
        <v>2829</v>
      </c>
      <c r="G3675" s="106" t="s">
        <v>778</v>
      </c>
      <c r="H3675" s="106" t="s">
        <v>1269</v>
      </c>
      <c r="I3675" s="106">
        <v>9</v>
      </c>
      <c r="J3675" s="106"/>
      <c r="K3675" s="106"/>
      <c r="L3675" s="106" t="s">
        <v>765</v>
      </c>
      <c r="M3675" s="106" t="s">
        <v>924</v>
      </c>
      <c r="N3675" s="106">
        <v>0.54</v>
      </c>
      <c r="O3675" s="106">
        <v>1.6</v>
      </c>
      <c r="P3675" s="106" t="s">
        <v>714</v>
      </c>
      <c r="Q3675" s="107" t="s">
        <v>4460</v>
      </c>
      <c r="R3675" s="107" t="s">
        <v>311</v>
      </c>
    </row>
    <row r="3676" spans="2:18" ht="20.100000000000001" customHeight="1" x14ac:dyDescent="0.4">
      <c r="B3676" s="105" t="str">
        <f t="shared" si="172"/>
        <v/>
      </c>
      <c r="C3676" s="105" t="str">
        <f t="shared" si="173"/>
        <v/>
      </c>
      <c r="D3676" s="105" t="str">
        <f t="shared" si="174"/>
        <v/>
      </c>
      <c r="E3676" s="106" t="s">
        <v>2406</v>
      </c>
      <c r="F3676" s="106" t="s">
        <v>2829</v>
      </c>
      <c r="G3676" s="106" t="s">
        <v>773</v>
      </c>
      <c r="H3676" s="106" t="s">
        <v>765</v>
      </c>
      <c r="I3676" s="106">
        <v>9</v>
      </c>
      <c r="J3676" s="106"/>
      <c r="K3676" s="106"/>
      <c r="L3676" s="106" t="s">
        <v>1266</v>
      </c>
      <c r="M3676" s="106" t="s">
        <v>924</v>
      </c>
      <c r="N3676" s="106">
        <v>0.52</v>
      </c>
      <c r="O3676" s="106">
        <v>1.6</v>
      </c>
      <c r="P3676" s="106" t="s">
        <v>714</v>
      </c>
      <c r="Q3676" s="107" t="s">
        <v>4461</v>
      </c>
      <c r="R3676" s="107" t="s">
        <v>311</v>
      </c>
    </row>
    <row r="3677" spans="2:18" ht="20.100000000000001" customHeight="1" x14ac:dyDescent="0.4">
      <c r="B3677" s="105" t="str">
        <f t="shared" si="172"/>
        <v/>
      </c>
      <c r="C3677" s="105" t="str">
        <f t="shared" si="173"/>
        <v/>
      </c>
      <c r="D3677" s="105" t="str">
        <f t="shared" si="174"/>
        <v/>
      </c>
      <c r="E3677" s="106" t="s">
        <v>2406</v>
      </c>
      <c r="F3677" s="106" t="s">
        <v>2829</v>
      </c>
      <c r="G3677" s="106" t="s">
        <v>778</v>
      </c>
      <c r="H3677" s="106" t="s">
        <v>765</v>
      </c>
      <c r="I3677" s="106">
        <v>9</v>
      </c>
      <c r="J3677" s="106"/>
      <c r="K3677" s="106"/>
      <c r="L3677" s="106" t="s">
        <v>1269</v>
      </c>
      <c r="M3677" s="106" t="s">
        <v>924</v>
      </c>
      <c r="N3677" s="106">
        <v>0.52</v>
      </c>
      <c r="O3677" s="106">
        <v>1.6</v>
      </c>
      <c r="P3677" s="106" t="s">
        <v>714</v>
      </c>
      <c r="Q3677" s="107" t="s">
        <v>4462</v>
      </c>
      <c r="R3677" s="107" t="s">
        <v>311</v>
      </c>
    </row>
    <row r="3678" spans="2:18" ht="20.100000000000001" customHeight="1" x14ac:dyDescent="0.4">
      <c r="B3678" s="105" t="str">
        <f t="shared" si="172"/>
        <v/>
      </c>
      <c r="C3678" s="105" t="str">
        <f t="shared" si="173"/>
        <v/>
      </c>
      <c r="D3678" s="105" t="str">
        <f t="shared" si="174"/>
        <v/>
      </c>
      <c r="E3678" s="106" t="s">
        <v>2406</v>
      </c>
      <c r="F3678" s="106" t="s">
        <v>2829</v>
      </c>
      <c r="G3678" s="106" t="s">
        <v>2747</v>
      </c>
      <c r="H3678" s="106" t="s">
        <v>2748</v>
      </c>
      <c r="I3678" s="106">
        <v>13</v>
      </c>
      <c r="J3678" s="106"/>
      <c r="K3678" s="106"/>
      <c r="L3678" s="106" t="s">
        <v>733</v>
      </c>
      <c r="M3678" s="106" t="s">
        <v>3522</v>
      </c>
      <c r="N3678" s="106">
        <v>0.56999999999999995</v>
      </c>
      <c r="O3678" s="106">
        <v>1.6</v>
      </c>
      <c r="P3678" s="106" t="s">
        <v>2499</v>
      </c>
      <c r="Q3678" s="107" t="s">
        <v>4463</v>
      </c>
      <c r="R3678" s="107" t="s">
        <v>131</v>
      </c>
    </row>
    <row r="3679" spans="2:18" ht="20.100000000000001" customHeight="1" x14ac:dyDescent="0.4">
      <c r="B3679" s="105" t="str">
        <f t="shared" si="172"/>
        <v/>
      </c>
      <c r="C3679" s="105" t="str">
        <f t="shared" si="173"/>
        <v/>
      </c>
      <c r="D3679" s="105" t="str">
        <f t="shared" si="174"/>
        <v/>
      </c>
      <c r="E3679" s="106" t="s">
        <v>2406</v>
      </c>
      <c r="F3679" s="106" t="s">
        <v>2407</v>
      </c>
      <c r="G3679" s="106" t="s">
        <v>697</v>
      </c>
      <c r="H3679" s="106" t="s">
        <v>2438</v>
      </c>
      <c r="I3679" s="106">
        <v>12</v>
      </c>
      <c r="J3679" s="106"/>
      <c r="K3679" s="106"/>
      <c r="L3679" s="106" t="s">
        <v>706</v>
      </c>
      <c r="M3679" s="106" t="s">
        <v>3522</v>
      </c>
      <c r="N3679" s="106">
        <v>0.42</v>
      </c>
      <c r="O3679" s="106">
        <v>1.6</v>
      </c>
      <c r="P3679" s="106" t="s">
        <v>2499</v>
      </c>
      <c r="Q3679" s="107" t="s">
        <v>4464</v>
      </c>
      <c r="R3679" s="107" t="s">
        <v>131</v>
      </c>
    </row>
    <row r="3680" spans="2:18" ht="20.100000000000001" customHeight="1" x14ac:dyDescent="0.4">
      <c r="B3680" s="105" t="str">
        <f t="shared" si="172"/>
        <v/>
      </c>
      <c r="C3680" s="105" t="str">
        <f t="shared" si="173"/>
        <v/>
      </c>
      <c r="D3680" s="105" t="str">
        <f t="shared" si="174"/>
        <v/>
      </c>
      <c r="E3680" s="106" t="s">
        <v>2406</v>
      </c>
      <c r="F3680" s="106" t="s">
        <v>2407</v>
      </c>
      <c r="G3680" s="106" t="s">
        <v>710</v>
      </c>
      <c r="H3680" s="106" t="s">
        <v>2443</v>
      </c>
      <c r="I3680" s="106">
        <v>12</v>
      </c>
      <c r="J3680" s="106"/>
      <c r="K3680" s="106"/>
      <c r="L3680" s="106" t="s">
        <v>706</v>
      </c>
      <c r="M3680" s="106" t="s">
        <v>3522</v>
      </c>
      <c r="N3680" s="106">
        <v>0.42</v>
      </c>
      <c r="O3680" s="106">
        <v>1.6</v>
      </c>
      <c r="P3680" s="106" t="s">
        <v>2499</v>
      </c>
      <c r="Q3680" s="107" t="s">
        <v>4465</v>
      </c>
      <c r="R3680" s="107" t="s">
        <v>131</v>
      </c>
    </row>
    <row r="3681" spans="2:18" ht="20.100000000000001" customHeight="1" x14ac:dyDescent="0.4">
      <c r="B3681" s="105" t="str">
        <f t="shared" si="172"/>
        <v/>
      </c>
      <c r="C3681" s="105" t="str">
        <f t="shared" si="173"/>
        <v/>
      </c>
      <c r="D3681" s="105" t="str">
        <f t="shared" si="174"/>
        <v/>
      </c>
      <c r="E3681" s="106" t="s">
        <v>2406</v>
      </c>
      <c r="F3681" s="106" t="s">
        <v>2407</v>
      </c>
      <c r="G3681" s="106" t="s">
        <v>2747</v>
      </c>
      <c r="H3681" s="106" t="s">
        <v>2748</v>
      </c>
      <c r="I3681" s="106">
        <v>12</v>
      </c>
      <c r="J3681" s="106"/>
      <c r="K3681" s="106"/>
      <c r="L3681" s="106" t="s">
        <v>717</v>
      </c>
      <c r="M3681" s="106" t="s">
        <v>3522</v>
      </c>
      <c r="N3681" s="106">
        <v>0.45</v>
      </c>
      <c r="O3681" s="106">
        <v>1.6</v>
      </c>
      <c r="P3681" s="106" t="s">
        <v>2499</v>
      </c>
      <c r="Q3681" s="107" t="s">
        <v>4466</v>
      </c>
      <c r="R3681" s="107" t="s">
        <v>131</v>
      </c>
    </row>
    <row r="3682" spans="2:18" ht="20.100000000000001" customHeight="1" x14ac:dyDescent="0.4">
      <c r="B3682" s="105" t="str">
        <f t="shared" si="172"/>
        <v/>
      </c>
      <c r="C3682" s="105" t="str">
        <f t="shared" si="173"/>
        <v/>
      </c>
      <c r="D3682" s="105" t="str">
        <f t="shared" si="174"/>
        <v/>
      </c>
      <c r="E3682" s="106" t="s">
        <v>2406</v>
      </c>
      <c r="F3682" s="106" t="s">
        <v>2829</v>
      </c>
      <c r="G3682" s="106" t="s">
        <v>773</v>
      </c>
      <c r="H3682" s="106" t="s">
        <v>2438</v>
      </c>
      <c r="I3682" s="106">
        <v>12</v>
      </c>
      <c r="J3682" s="106"/>
      <c r="K3682" s="106"/>
      <c r="L3682" s="106" t="s">
        <v>3495</v>
      </c>
      <c r="M3682" s="106" t="s">
        <v>3522</v>
      </c>
      <c r="N3682" s="106">
        <v>0.51</v>
      </c>
      <c r="O3682" s="106">
        <v>1.6</v>
      </c>
      <c r="P3682" s="106" t="s">
        <v>2511</v>
      </c>
      <c r="Q3682" s="107" t="s">
        <v>4467</v>
      </c>
      <c r="R3682" s="107" t="s">
        <v>127</v>
      </c>
    </row>
    <row r="3683" spans="2:18" ht="20.100000000000001" customHeight="1" x14ac:dyDescent="0.4">
      <c r="B3683" s="105" t="str">
        <f t="shared" si="172"/>
        <v/>
      </c>
      <c r="C3683" s="105" t="str">
        <f t="shared" si="173"/>
        <v/>
      </c>
      <c r="D3683" s="105" t="str">
        <f t="shared" si="174"/>
        <v/>
      </c>
      <c r="E3683" s="106" t="s">
        <v>2406</v>
      </c>
      <c r="F3683" s="106" t="s">
        <v>2829</v>
      </c>
      <c r="G3683" s="106" t="s">
        <v>778</v>
      </c>
      <c r="H3683" s="106" t="s">
        <v>2443</v>
      </c>
      <c r="I3683" s="106">
        <v>12</v>
      </c>
      <c r="J3683" s="106"/>
      <c r="K3683" s="106"/>
      <c r="L3683" s="106" t="s">
        <v>3495</v>
      </c>
      <c r="M3683" s="106" t="s">
        <v>3522</v>
      </c>
      <c r="N3683" s="106">
        <v>0.51</v>
      </c>
      <c r="O3683" s="106">
        <v>1.6</v>
      </c>
      <c r="P3683" s="106" t="s">
        <v>2511</v>
      </c>
      <c r="Q3683" s="107" t="s">
        <v>4468</v>
      </c>
      <c r="R3683" s="107" t="s">
        <v>127</v>
      </c>
    </row>
    <row r="3684" spans="2:18" ht="20.100000000000001" customHeight="1" x14ac:dyDescent="0.4">
      <c r="B3684" s="105" t="str">
        <f t="shared" si="172"/>
        <v/>
      </c>
      <c r="C3684" s="105" t="str">
        <f t="shared" si="173"/>
        <v/>
      </c>
      <c r="D3684" s="105" t="str">
        <f t="shared" si="174"/>
        <v/>
      </c>
      <c r="E3684" s="106" t="s">
        <v>2406</v>
      </c>
      <c r="F3684" s="106" t="s">
        <v>2407</v>
      </c>
      <c r="G3684" s="106" t="s">
        <v>773</v>
      </c>
      <c r="H3684" s="106" t="s">
        <v>2438</v>
      </c>
      <c r="I3684" s="106">
        <v>12</v>
      </c>
      <c r="J3684" s="106"/>
      <c r="K3684" s="106"/>
      <c r="L3684" s="106" t="s">
        <v>3498</v>
      </c>
      <c r="M3684" s="106" t="s">
        <v>3522</v>
      </c>
      <c r="N3684" s="106">
        <v>0.42</v>
      </c>
      <c r="O3684" s="106">
        <v>1.6</v>
      </c>
      <c r="P3684" s="106" t="s">
        <v>2511</v>
      </c>
      <c r="Q3684" s="107" t="s">
        <v>4469</v>
      </c>
      <c r="R3684" s="107" t="s">
        <v>127</v>
      </c>
    </row>
    <row r="3685" spans="2:18" ht="20.100000000000001" customHeight="1" x14ac:dyDescent="0.4">
      <c r="B3685" s="105" t="str">
        <f t="shared" si="172"/>
        <v/>
      </c>
      <c r="C3685" s="105" t="str">
        <f t="shared" si="173"/>
        <v/>
      </c>
      <c r="D3685" s="105" t="str">
        <f t="shared" si="174"/>
        <v/>
      </c>
      <c r="E3685" s="106" t="s">
        <v>2406</v>
      </c>
      <c r="F3685" s="106" t="s">
        <v>2407</v>
      </c>
      <c r="G3685" s="106" t="s">
        <v>778</v>
      </c>
      <c r="H3685" s="106" t="s">
        <v>2443</v>
      </c>
      <c r="I3685" s="106">
        <v>12</v>
      </c>
      <c r="J3685" s="106"/>
      <c r="K3685" s="106"/>
      <c r="L3685" s="106" t="s">
        <v>3498</v>
      </c>
      <c r="M3685" s="106" t="s">
        <v>3522</v>
      </c>
      <c r="N3685" s="106">
        <v>0.42</v>
      </c>
      <c r="O3685" s="106">
        <v>1.6</v>
      </c>
      <c r="P3685" s="106" t="s">
        <v>2511</v>
      </c>
      <c r="Q3685" s="107" t="s">
        <v>4470</v>
      </c>
      <c r="R3685" s="107" t="s">
        <v>127</v>
      </c>
    </row>
    <row r="3686" spans="2:18" ht="20.100000000000001" customHeight="1" x14ac:dyDescent="0.4">
      <c r="B3686" s="105" t="str">
        <f t="shared" si="172"/>
        <v/>
      </c>
      <c r="C3686" s="105" t="str">
        <f t="shared" si="173"/>
        <v/>
      </c>
      <c r="D3686" s="105" t="str">
        <f t="shared" si="174"/>
        <v/>
      </c>
      <c r="E3686" s="106" t="s">
        <v>2406</v>
      </c>
      <c r="F3686" s="106" t="s">
        <v>2829</v>
      </c>
      <c r="G3686" s="106" t="s">
        <v>2747</v>
      </c>
      <c r="H3686" s="106" t="s">
        <v>2748</v>
      </c>
      <c r="I3686" s="106">
        <v>13</v>
      </c>
      <c r="J3686" s="106"/>
      <c r="K3686" s="106"/>
      <c r="L3686" s="106" t="s">
        <v>733</v>
      </c>
      <c r="M3686" s="106" t="s">
        <v>3522</v>
      </c>
      <c r="N3686" s="106">
        <v>0.56999999999999995</v>
      </c>
      <c r="O3686" s="106">
        <v>1.6</v>
      </c>
      <c r="P3686" s="106" t="s">
        <v>2499</v>
      </c>
      <c r="Q3686" s="107" t="s">
        <v>4471</v>
      </c>
      <c r="R3686" s="107" t="s">
        <v>142</v>
      </c>
    </row>
    <row r="3687" spans="2:18" ht="20.100000000000001" customHeight="1" x14ac:dyDescent="0.4">
      <c r="B3687" s="105" t="str">
        <f t="shared" si="172"/>
        <v/>
      </c>
      <c r="C3687" s="105" t="str">
        <f t="shared" si="173"/>
        <v/>
      </c>
      <c r="D3687" s="105" t="str">
        <f t="shared" si="174"/>
        <v/>
      </c>
      <c r="E3687" s="106" t="s">
        <v>2406</v>
      </c>
      <c r="F3687" s="106" t="s">
        <v>2407</v>
      </c>
      <c r="G3687" s="106" t="s">
        <v>2747</v>
      </c>
      <c r="H3687" s="106" t="s">
        <v>2748</v>
      </c>
      <c r="I3687" s="106">
        <v>12</v>
      </c>
      <c r="J3687" s="106"/>
      <c r="K3687" s="106"/>
      <c r="L3687" s="106" t="s">
        <v>717</v>
      </c>
      <c r="M3687" s="106" t="s">
        <v>3522</v>
      </c>
      <c r="N3687" s="106">
        <v>0.45</v>
      </c>
      <c r="O3687" s="106">
        <v>1.6</v>
      </c>
      <c r="P3687" s="106" t="s">
        <v>2499</v>
      </c>
      <c r="Q3687" s="107" t="s">
        <v>4472</v>
      </c>
      <c r="R3687" s="107" t="s">
        <v>142</v>
      </c>
    </row>
    <row r="3688" spans="2:18" ht="20.100000000000001" customHeight="1" x14ac:dyDescent="0.4">
      <c r="B3688" s="105" t="str">
        <f t="shared" si="172"/>
        <v/>
      </c>
      <c r="C3688" s="105" t="str">
        <f t="shared" si="173"/>
        <v/>
      </c>
      <c r="D3688" s="105" t="str">
        <f t="shared" si="174"/>
        <v/>
      </c>
      <c r="E3688" s="106" t="s">
        <v>2406</v>
      </c>
      <c r="F3688" s="106" t="s">
        <v>2407</v>
      </c>
      <c r="G3688" s="106" t="s">
        <v>697</v>
      </c>
      <c r="H3688" s="106" t="s">
        <v>2438</v>
      </c>
      <c r="I3688" s="106">
        <v>12</v>
      </c>
      <c r="J3688" s="106"/>
      <c r="K3688" s="106"/>
      <c r="L3688" s="106" t="s">
        <v>706</v>
      </c>
      <c r="M3688" s="106" t="s">
        <v>3522</v>
      </c>
      <c r="N3688" s="106">
        <v>0.42</v>
      </c>
      <c r="O3688" s="106">
        <v>1.6</v>
      </c>
      <c r="P3688" s="106" t="s">
        <v>2499</v>
      </c>
      <c r="Q3688" s="107" t="s">
        <v>4473</v>
      </c>
      <c r="R3688" s="107" t="s">
        <v>133</v>
      </c>
    </row>
    <row r="3689" spans="2:18" ht="20.100000000000001" customHeight="1" x14ac:dyDescent="0.4">
      <c r="B3689" s="105" t="str">
        <f t="shared" si="172"/>
        <v/>
      </c>
      <c r="C3689" s="105" t="str">
        <f t="shared" si="173"/>
        <v/>
      </c>
      <c r="D3689" s="105" t="str">
        <f t="shared" si="174"/>
        <v/>
      </c>
      <c r="E3689" s="106" t="s">
        <v>2406</v>
      </c>
      <c r="F3689" s="106" t="s">
        <v>2407</v>
      </c>
      <c r="G3689" s="106" t="s">
        <v>710</v>
      </c>
      <c r="H3689" s="106" t="s">
        <v>2443</v>
      </c>
      <c r="I3689" s="106">
        <v>12</v>
      </c>
      <c r="J3689" s="106"/>
      <c r="K3689" s="106"/>
      <c r="L3689" s="106" t="s">
        <v>706</v>
      </c>
      <c r="M3689" s="106" t="s">
        <v>3522</v>
      </c>
      <c r="N3689" s="106">
        <v>0.42</v>
      </c>
      <c r="O3689" s="106">
        <v>1.6</v>
      </c>
      <c r="P3689" s="106" t="s">
        <v>2499</v>
      </c>
      <c r="Q3689" s="107" t="s">
        <v>4474</v>
      </c>
      <c r="R3689" s="107" t="s">
        <v>133</v>
      </c>
    </row>
    <row r="3690" spans="2:18" ht="20.100000000000001" customHeight="1" x14ac:dyDescent="0.4">
      <c r="B3690" s="105" t="str">
        <f t="shared" si="172"/>
        <v/>
      </c>
      <c r="C3690" s="105" t="str">
        <f t="shared" si="173"/>
        <v/>
      </c>
      <c r="D3690" s="105" t="str">
        <f t="shared" si="174"/>
        <v/>
      </c>
      <c r="E3690" s="106" t="s">
        <v>2406</v>
      </c>
      <c r="F3690" s="106" t="s">
        <v>2829</v>
      </c>
      <c r="G3690" s="106" t="s">
        <v>697</v>
      </c>
      <c r="H3690" s="106" t="s">
        <v>1027</v>
      </c>
      <c r="I3690" s="106">
        <v>12</v>
      </c>
      <c r="J3690" s="106"/>
      <c r="K3690" s="106"/>
      <c r="L3690" s="106" t="s">
        <v>765</v>
      </c>
      <c r="M3690" s="106" t="s">
        <v>3522</v>
      </c>
      <c r="N3690" s="106">
        <v>0.56999999999999995</v>
      </c>
      <c r="O3690" s="106">
        <v>1.7</v>
      </c>
      <c r="P3690" s="106" t="s">
        <v>2499</v>
      </c>
      <c r="Q3690" s="107" t="s">
        <v>4475</v>
      </c>
      <c r="R3690" s="107" t="s">
        <v>11</v>
      </c>
    </row>
    <row r="3691" spans="2:18" ht="20.100000000000001" customHeight="1" x14ac:dyDescent="0.4">
      <c r="B3691" s="105" t="str">
        <f t="shared" si="172"/>
        <v/>
      </c>
      <c r="C3691" s="105" t="str">
        <f t="shared" si="173"/>
        <v/>
      </c>
      <c r="D3691" s="105" t="str">
        <f t="shared" si="174"/>
        <v/>
      </c>
      <c r="E3691" s="106" t="s">
        <v>2406</v>
      </c>
      <c r="F3691" s="106" t="s">
        <v>2829</v>
      </c>
      <c r="G3691" s="106" t="s">
        <v>697</v>
      </c>
      <c r="H3691" s="106" t="s">
        <v>1389</v>
      </c>
      <c r="I3691" s="106">
        <v>11</v>
      </c>
      <c r="J3691" s="106"/>
      <c r="K3691" s="106"/>
      <c r="L3691" s="106" t="s">
        <v>765</v>
      </c>
      <c r="M3691" s="106" t="s">
        <v>3522</v>
      </c>
      <c r="N3691" s="106">
        <v>0.56000000000000005</v>
      </c>
      <c r="O3691" s="106">
        <v>1.7</v>
      </c>
      <c r="P3691" s="106" t="s">
        <v>2499</v>
      </c>
      <c r="Q3691" s="107" t="s">
        <v>4476</v>
      </c>
      <c r="R3691" s="107" t="s">
        <v>11</v>
      </c>
    </row>
    <row r="3692" spans="2:18" ht="20.100000000000001" customHeight="1" x14ac:dyDescent="0.4">
      <c r="B3692" s="105" t="str">
        <f t="shared" si="172"/>
        <v/>
      </c>
      <c r="C3692" s="105" t="str">
        <f t="shared" si="173"/>
        <v/>
      </c>
      <c r="D3692" s="105" t="str">
        <f t="shared" si="174"/>
        <v/>
      </c>
      <c r="E3692" s="106" t="s">
        <v>2406</v>
      </c>
      <c r="F3692" s="106" t="s">
        <v>2829</v>
      </c>
      <c r="G3692" s="106" t="s">
        <v>710</v>
      </c>
      <c r="H3692" s="106" t="s">
        <v>1098</v>
      </c>
      <c r="I3692" s="106">
        <v>11</v>
      </c>
      <c r="J3692" s="106"/>
      <c r="K3692" s="106"/>
      <c r="L3692" s="106" t="s">
        <v>765</v>
      </c>
      <c r="M3692" s="106" t="s">
        <v>3522</v>
      </c>
      <c r="N3692" s="106">
        <v>0.56000000000000005</v>
      </c>
      <c r="O3692" s="106">
        <v>1.7</v>
      </c>
      <c r="P3692" s="106" t="s">
        <v>2499</v>
      </c>
      <c r="Q3692" s="107" t="s">
        <v>4477</v>
      </c>
      <c r="R3692" s="107" t="s">
        <v>11</v>
      </c>
    </row>
    <row r="3693" spans="2:18" ht="20.100000000000001" customHeight="1" x14ac:dyDescent="0.4">
      <c r="B3693" s="105" t="str">
        <f t="shared" si="172"/>
        <v/>
      </c>
      <c r="C3693" s="105" t="str">
        <f t="shared" si="173"/>
        <v/>
      </c>
      <c r="D3693" s="105" t="str">
        <f t="shared" si="174"/>
        <v/>
      </c>
      <c r="E3693" s="106" t="s">
        <v>2406</v>
      </c>
      <c r="F3693" s="106" t="s">
        <v>2829</v>
      </c>
      <c r="G3693" s="106" t="s">
        <v>721</v>
      </c>
      <c r="H3693" s="106" t="s">
        <v>722</v>
      </c>
      <c r="I3693" s="106">
        <v>12</v>
      </c>
      <c r="J3693" s="106"/>
      <c r="K3693" s="106"/>
      <c r="L3693" s="106" t="s">
        <v>765</v>
      </c>
      <c r="M3693" s="106" t="s">
        <v>3522</v>
      </c>
      <c r="N3693" s="106">
        <v>0.56999999999999995</v>
      </c>
      <c r="O3693" s="106">
        <v>1.7</v>
      </c>
      <c r="P3693" s="106" t="s">
        <v>2499</v>
      </c>
      <c r="Q3693" s="107" t="s">
        <v>4478</v>
      </c>
      <c r="R3693" s="107" t="s">
        <v>11</v>
      </c>
    </row>
    <row r="3694" spans="2:18" ht="20.100000000000001" customHeight="1" x14ac:dyDescent="0.4">
      <c r="B3694" s="105" t="str">
        <f t="shared" si="172"/>
        <v/>
      </c>
      <c r="C3694" s="105" t="str">
        <f t="shared" si="173"/>
        <v/>
      </c>
      <c r="D3694" s="105" t="str">
        <f t="shared" si="174"/>
        <v/>
      </c>
      <c r="E3694" s="106" t="s">
        <v>2406</v>
      </c>
      <c r="F3694" s="106" t="s">
        <v>2829</v>
      </c>
      <c r="G3694" s="106" t="s">
        <v>773</v>
      </c>
      <c r="H3694" s="106" t="s">
        <v>774</v>
      </c>
      <c r="I3694" s="106">
        <v>11</v>
      </c>
      <c r="J3694" s="106"/>
      <c r="K3694" s="106"/>
      <c r="L3694" s="106" t="s">
        <v>733</v>
      </c>
      <c r="M3694" s="106" t="s">
        <v>3522</v>
      </c>
      <c r="N3694" s="106">
        <v>0.55000000000000004</v>
      </c>
      <c r="O3694" s="106">
        <v>1.7</v>
      </c>
      <c r="P3694" s="106" t="s">
        <v>2499</v>
      </c>
      <c r="Q3694" s="107" t="s">
        <v>4479</v>
      </c>
      <c r="R3694" s="107" t="s">
        <v>11</v>
      </c>
    </row>
    <row r="3695" spans="2:18" ht="20.100000000000001" customHeight="1" x14ac:dyDescent="0.4">
      <c r="B3695" s="105" t="str">
        <f t="shared" si="172"/>
        <v/>
      </c>
      <c r="C3695" s="105" t="str">
        <f t="shared" si="173"/>
        <v/>
      </c>
      <c r="D3695" s="105" t="str">
        <f t="shared" si="174"/>
        <v/>
      </c>
      <c r="E3695" s="106" t="s">
        <v>2406</v>
      </c>
      <c r="F3695" s="106" t="s">
        <v>2829</v>
      </c>
      <c r="G3695" s="106" t="s">
        <v>773</v>
      </c>
      <c r="H3695" s="106" t="s">
        <v>1266</v>
      </c>
      <c r="I3695" s="106">
        <v>11</v>
      </c>
      <c r="J3695" s="106"/>
      <c r="K3695" s="106"/>
      <c r="L3695" s="106" t="s">
        <v>729</v>
      </c>
      <c r="M3695" s="106" t="s">
        <v>3522</v>
      </c>
      <c r="N3695" s="106">
        <v>0.54</v>
      </c>
      <c r="O3695" s="106">
        <v>1.7</v>
      </c>
      <c r="P3695" s="106" t="s">
        <v>2499</v>
      </c>
      <c r="Q3695" s="107" t="s">
        <v>4480</v>
      </c>
      <c r="R3695" s="107" t="s">
        <v>11</v>
      </c>
    </row>
    <row r="3696" spans="2:18" ht="20.100000000000001" customHeight="1" x14ac:dyDescent="0.4">
      <c r="B3696" s="105" t="str">
        <f t="shared" si="172"/>
        <v/>
      </c>
      <c r="C3696" s="105" t="str">
        <f t="shared" si="173"/>
        <v/>
      </c>
      <c r="D3696" s="105" t="str">
        <f t="shared" si="174"/>
        <v/>
      </c>
      <c r="E3696" s="106" t="s">
        <v>2406</v>
      </c>
      <c r="F3696" s="106" t="s">
        <v>2829</v>
      </c>
      <c r="G3696" s="106" t="s">
        <v>778</v>
      </c>
      <c r="H3696" s="106" t="s">
        <v>779</v>
      </c>
      <c r="I3696" s="106">
        <v>11</v>
      </c>
      <c r="J3696" s="106"/>
      <c r="K3696" s="106"/>
      <c r="L3696" s="106" t="s">
        <v>733</v>
      </c>
      <c r="M3696" s="106" t="s">
        <v>3522</v>
      </c>
      <c r="N3696" s="106">
        <v>0.54</v>
      </c>
      <c r="O3696" s="106">
        <v>1.7</v>
      </c>
      <c r="P3696" s="106" t="s">
        <v>2499</v>
      </c>
      <c r="Q3696" s="107" t="s">
        <v>4481</v>
      </c>
      <c r="R3696" s="107" t="s">
        <v>11</v>
      </c>
    </row>
    <row r="3697" spans="2:18" ht="20.100000000000001" customHeight="1" x14ac:dyDescent="0.4">
      <c r="B3697" s="105" t="str">
        <f t="shared" si="172"/>
        <v/>
      </c>
      <c r="C3697" s="105" t="str">
        <f t="shared" si="173"/>
        <v/>
      </c>
      <c r="D3697" s="105" t="str">
        <f t="shared" si="174"/>
        <v/>
      </c>
      <c r="E3697" s="106" t="s">
        <v>2406</v>
      </c>
      <c r="F3697" s="106" t="s">
        <v>2829</v>
      </c>
      <c r="G3697" s="106" t="s">
        <v>778</v>
      </c>
      <c r="H3697" s="106" t="s">
        <v>1269</v>
      </c>
      <c r="I3697" s="106">
        <v>11</v>
      </c>
      <c r="J3697" s="106"/>
      <c r="K3697" s="106"/>
      <c r="L3697" s="106" t="s">
        <v>729</v>
      </c>
      <c r="M3697" s="106" t="s">
        <v>3522</v>
      </c>
      <c r="N3697" s="106">
        <v>0.54</v>
      </c>
      <c r="O3697" s="106">
        <v>1.7</v>
      </c>
      <c r="P3697" s="106" t="s">
        <v>2499</v>
      </c>
      <c r="Q3697" s="107" t="s">
        <v>4482</v>
      </c>
      <c r="R3697" s="107" t="s">
        <v>11</v>
      </c>
    </row>
    <row r="3698" spans="2:18" ht="20.100000000000001" customHeight="1" x14ac:dyDescent="0.4">
      <c r="B3698" s="105" t="str">
        <f t="shared" si="172"/>
        <v/>
      </c>
      <c r="C3698" s="105" t="str">
        <f t="shared" si="173"/>
        <v/>
      </c>
      <c r="D3698" s="105" t="str">
        <f t="shared" si="174"/>
        <v/>
      </c>
      <c r="E3698" s="106" t="s">
        <v>2406</v>
      </c>
      <c r="F3698" s="106" t="s">
        <v>2829</v>
      </c>
      <c r="G3698" s="106" t="s">
        <v>782</v>
      </c>
      <c r="H3698" s="106" t="s">
        <v>783</v>
      </c>
      <c r="I3698" s="106">
        <v>11</v>
      </c>
      <c r="J3698" s="106"/>
      <c r="K3698" s="106"/>
      <c r="L3698" s="106" t="s">
        <v>733</v>
      </c>
      <c r="M3698" s="106" t="s">
        <v>3522</v>
      </c>
      <c r="N3698" s="106">
        <v>0.39</v>
      </c>
      <c r="O3698" s="106">
        <v>1.7</v>
      </c>
      <c r="P3698" s="106" t="s">
        <v>2499</v>
      </c>
      <c r="Q3698" s="107" t="s">
        <v>4483</v>
      </c>
      <c r="R3698" s="107" t="s">
        <v>11</v>
      </c>
    </row>
    <row r="3699" spans="2:18" ht="20.100000000000001" customHeight="1" x14ac:dyDescent="0.4">
      <c r="B3699" s="105" t="str">
        <f t="shared" si="172"/>
        <v/>
      </c>
      <c r="C3699" s="105" t="str">
        <f t="shared" si="173"/>
        <v/>
      </c>
      <c r="D3699" s="105" t="str">
        <f t="shared" si="174"/>
        <v/>
      </c>
      <c r="E3699" s="106" t="s">
        <v>2406</v>
      </c>
      <c r="F3699" s="106" t="s">
        <v>2829</v>
      </c>
      <c r="G3699" s="106" t="s">
        <v>2437</v>
      </c>
      <c r="H3699" s="106" t="s">
        <v>2438</v>
      </c>
      <c r="I3699" s="106">
        <v>12</v>
      </c>
      <c r="J3699" s="106"/>
      <c r="K3699" s="106"/>
      <c r="L3699" s="106" t="s">
        <v>729</v>
      </c>
      <c r="M3699" s="106" t="s">
        <v>3522</v>
      </c>
      <c r="N3699" s="106">
        <v>0.52</v>
      </c>
      <c r="O3699" s="106">
        <v>1.7</v>
      </c>
      <c r="P3699" s="106" t="s">
        <v>2499</v>
      </c>
      <c r="Q3699" s="107" t="s">
        <v>4484</v>
      </c>
      <c r="R3699" s="107" t="s">
        <v>11</v>
      </c>
    </row>
    <row r="3700" spans="2:18" ht="20.100000000000001" customHeight="1" x14ac:dyDescent="0.4">
      <c r="B3700" s="105" t="str">
        <f t="shared" si="172"/>
        <v/>
      </c>
      <c r="C3700" s="105" t="str">
        <f t="shared" si="173"/>
        <v/>
      </c>
      <c r="D3700" s="105" t="str">
        <f t="shared" si="174"/>
        <v/>
      </c>
      <c r="E3700" s="106" t="s">
        <v>2406</v>
      </c>
      <c r="F3700" s="106" t="s">
        <v>2829</v>
      </c>
      <c r="G3700" s="106" t="s">
        <v>2437</v>
      </c>
      <c r="H3700" s="106" t="s">
        <v>2438</v>
      </c>
      <c r="I3700" s="106">
        <v>11</v>
      </c>
      <c r="J3700" s="106"/>
      <c r="K3700" s="106"/>
      <c r="L3700" s="106" t="s">
        <v>733</v>
      </c>
      <c r="M3700" s="106" t="s">
        <v>3522</v>
      </c>
      <c r="N3700" s="106">
        <v>0.52</v>
      </c>
      <c r="O3700" s="106">
        <v>1.7</v>
      </c>
      <c r="P3700" s="106" t="s">
        <v>2499</v>
      </c>
      <c r="Q3700" s="107" t="s">
        <v>4485</v>
      </c>
      <c r="R3700" s="107" t="s">
        <v>11</v>
      </c>
    </row>
    <row r="3701" spans="2:18" ht="20.100000000000001" customHeight="1" x14ac:dyDescent="0.4">
      <c r="B3701" s="105" t="str">
        <f t="shared" si="172"/>
        <v/>
      </c>
      <c r="C3701" s="105" t="str">
        <f t="shared" si="173"/>
        <v/>
      </c>
      <c r="D3701" s="105" t="str">
        <f t="shared" si="174"/>
        <v/>
      </c>
      <c r="E3701" s="106" t="s">
        <v>2406</v>
      </c>
      <c r="F3701" s="106" t="s">
        <v>2829</v>
      </c>
      <c r="G3701" s="106" t="s">
        <v>2442</v>
      </c>
      <c r="H3701" s="106" t="s">
        <v>2443</v>
      </c>
      <c r="I3701" s="106">
        <v>12</v>
      </c>
      <c r="J3701" s="106"/>
      <c r="K3701" s="106"/>
      <c r="L3701" s="106" t="s">
        <v>729</v>
      </c>
      <c r="M3701" s="106" t="s">
        <v>3522</v>
      </c>
      <c r="N3701" s="106">
        <v>0.52</v>
      </c>
      <c r="O3701" s="106">
        <v>1.7</v>
      </c>
      <c r="P3701" s="106" t="s">
        <v>2499</v>
      </c>
      <c r="Q3701" s="107" t="s">
        <v>4486</v>
      </c>
      <c r="R3701" s="107" t="s">
        <v>11</v>
      </c>
    </row>
    <row r="3702" spans="2:18" ht="20.100000000000001" customHeight="1" x14ac:dyDescent="0.4">
      <c r="B3702" s="105" t="str">
        <f t="shared" si="172"/>
        <v/>
      </c>
      <c r="C3702" s="105" t="str">
        <f t="shared" si="173"/>
        <v/>
      </c>
      <c r="D3702" s="105" t="str">
        <f t="shared" si="174"/>
        <v/>
      </c>
      <c r="E3702" s="106" t="s">
        <v>2406</v>
      </c>
      <c r="F3702" s="106" t="s">
        <v>2829</v>
      </c>
      <c r="G3702" s="106" t="s">
        <v>2442</v>
      </c>
      <c r="H3702" s="106" t="s">
        <v>2443</v>
      </c>
      <c r="I3702" s="106">
        <v>11</v>
      </c>
      <c r="J3702" s="106"/>
      <c r="K3702" s="106"/>
      <c r="L3702" s="106" t="s">
        <v>733</v>
      </c>
      <c r="M3702" s="106" t="s">
        <v>3522</v>
      </c>
      <c r="N3702" s="106">
        <v>0.52</v>
      </c>
      <c r="O3702" s="106">
        <v>1.7</v>
      </c>
      <c r="P3702" s="106" t="s">
        <v>2499</v>
      </c>
      <c r="Q3702" s="107" t="s">
        <v>4487</v>
      </c>
      <c r="R3702" s="107" t="s">
        <v>11</v>
      </c>
    </row>
    <row r="3703" spans="2:18" ht="20.100000000000001" customHeight="1" x14ac:dyDescent="0.4">
      <c r="B3703" s="105" t="str">
        <f t="shared" si="172"/>
        <v/>
      </c>
      <c r="C3703" s="105" t="str">
        <f t="shared" si="173"/>
        <v/>
      </c>
      <c r="D3703" s="105" t="str">
        <f t="shared" si="174"/>
        <v/>
      </c>
      <c r="E3703" s="106" t="s">
        <v>2406</v>
      </c>
      <c r="F3703" s="106" t="s">
        <v>2829</v>
      </c>
      <c r="G3703" s="106" t="s">
        <v>697</v>
      </c>
      <c r="H3703" s="106" t="s">
        <v>765</v>
      </c>
      <c r="I3703" s="106">
        <v>12</v>
      </c>
      <c r="J3703" s="106"/>
      <c r="K3703" s="106"/>
      <c r="L3703" s="106" t="s">
        <v>1027</v>
      </c>
      <c r="M3703" s="106" t="s">
        <v>3522</v>
      </c>
      <c r="N3703" s="106">
        <v>0.53</v>
      </c>
      <c r="O3703" s="106">
        <v>1.7</v>
      </c>
      <c r="P3703" s="106" t="s">
        <v>2499</v>
      </c>
      <c r="Q3703" s="107" t="s">
        <v>4488</v>
      </c>
      <c r="R3703" s="107" t="s">
        <v>11</v>
      </c>
    </row>
    <row r="3704" spans="2:18" ht="20.100000000000001" customHeight="1" x14ac:dyDescent="0.4">
      <c r="B3704" s="105" t="str">
        <f t="shared" si="172"/>
        <v/>
      </c>
      <c r="C3704" s="105" t="str">
        <f t="shared" si="173"/>
        <v/>
      </c>
      <c r="D3704" s="105" t="str">
        <f t="shared" si="174"/>
        <v/>
      </c>
      <c r="E3704" s="106" t="s">
        <v>2406</v>
      </c>
      <c r="F3704" s="106" t="s">
        <v>2829</v>
      </c>
      <c r="G3704" s="106" t="s">
        <v>697</v>
      </c>
      <c r="H3704" s="106" t="s">
        <v>765</v>
      </c>
      <c r="I3704" s="106">
        <v>11</v>
      </c>
      <c r="J3704" s="106"/>
      <c r="K3704" s="106"/>
      <c r="L3704" s="106" t="s">
        <v>1389</v>
      </c>
      <c r="M3704" s="106" t="s">
        <v>3522</v>
      </c>
      <c r="N3704" s="106">
        <v>0.53</v>
      </c>
      <c r="O3704" s="106">
        <v>1.7</v>
      </c>
      <c r="P3704" s="106" t="s">
        <v>2499</v>
      </c>
      <c r="Q3704" s="107" t="s">
        <v>4489</v>
      </c>
      <c r="R3704" s="107" t="s">
        <v>11</v>
      </c>
    </row>
    <row r="3705" spans="2:18" ht="20.100000000000001" customHeight="1" x14ac:dyDescent="0.4">
      <c r="B3705" s="105" t="str">
        <f t="shared" si="172"/>
        <v/>
      </c>
      <c r="C3705" s="105" t="str">
        <f t="shared" si="173"/>
        <v/>
      </c>
      <c r="D3705" s="105" t="str">
        <f t="shared" si="174"/>
        <v/>
      </c>
      <c r="E3705" s="106" t="s">
        <v>2406</v>
      </c>
      <c r="F3705" s="106" t="s">
        <v>2829</v>
      </c>
      <c r="G3705" s="106" t="s">
        <v>710</v>
      </c>
      <c r="H3705" s="106" t="s">
        <v>765</v>
      </c>
      <c r="I3705" s="106">
        <v>11</v>
      </c>
      <c r="J3705" s="106"/>
      <c r="K3705" s="106"/>
      <c r="L3705" s="106" t="s">
        <v>1098</v>
      </c>
      <c r="M3705" s="106" t="s">
        <v>3522</v>
      </c>
      <c r="N3705" s="106">
        <v>0.53</v>
      </c>
      <c r="O3705" s="106">
        <v>1.7</v>
      </c>
      <c r="P3705" s="106" t="s">
        <v>2499</v>
      </c>
      <c r="Q3705" s="107" t="s">
        <v>4490</v>
      </c>
      <c r="R3705" s="107" t="s">
        <v>11</v>
      </c>
    </row>
    <row r="3706" spans="2:18" ht="20.100000000000001" customHeight="1" x14ac:dyDescent="0.4">
      <c r="B3706" s="105" t="str">
        <f t="shared" si="172"/>
        <v/>
      </c>
      <c r="C3706" s="105" t="str">
        <f t="shared" si="173"/>
        <v/>
      </c>
      <c r="D3706" s="105" t="str">
        <f t="shared" si="174"/>
        <v/>
      </c>
      <c r="E3706" s="106" t="s">
        <v>2406</v>
      </c>
      <c r="F3706" s="106" t="s">
        <v>2829</v>
      </c>
      <c r="G3706" s="106" t="s">
        <v>721</v>
      </c>
      <c r="H3706" s="106" t="s">
        <v>765</v>
      </c>
      <c r="I3706" s="106">
        <v>12</v>
      </c>
      <c r="J3706" s="106"/>
      <c r="K3706" s="106"/>
      <c r="L3706" s="106" t="s">
        <v>722</v>
      </c>
      <c r="M3706" s="106" t="s">
        <v>3522</v>
      </c>
      <c r="N3706" s="106">
        <v>0.53</v>
      </c>
      <c r="O3706" s="106">
        <v>1.7</v>
      </c>
      <c r="P3706" s="106" t="s">
        <v>2499</v>
      </c>
      <c r="Q3706" s="107" t="s">
        <v>4491</v>
      </c>
      <c r="R3706" s="107" t="s">
        <v>11</v>
      </c>
    </row>
    <row r="3707" spans="2:18" ht="20.100000000000001" customHeight="1" x14ac:dyDescent="0.4">
      <c r="B3707" s="105" t="str">
        <f t="shared" si="172"/>
        <v/>
      </c>
      <c r="C3707" s="105" t="str">
        <f t="shared" si="173"/>
        <v/>
      </c>
      <c r="D3707" s="105" t="str">
        <f t="shared" si="174"/>
        <v/>
      </c>
      <c r="E3707" s="106" t="s">
        <v>2406</v>
      </c>
      <c r="F3707" s="106" t="s">
        <v>2829</v>
      </c>
      <c r="G3707" s="106" t="s">
        <v>773</v>
      </c>
      <c r="H3707" s="106" t="s">
        <v>733</v>
      </c>
      <c r="I3707" s="106">
        <v>11</v>
      </c>
      <c r="J3707" s="106"/>
      <c r="K3707" s="106"/>
      <c r="L3707" s="106" t="s">
        <v>774</v>
      </c>
      <c r="M3707" s="106" t="s">
        <v>3522</v>
      </c>
      <c r="N3707" s="106">
        <v>0.53</v>
      </c>
      <c r="O3707" s="106">
        <v>1.7</v>
      </c>
      <c r="P3707" s="106" t="s">
        <v>2499</v>
      </c>
      <c r="Q3707" s="107" t="s">
        <v>4492</v>
      </c>
      <c r="R3707" s="107" t="s">
        <v>11</v>
      </c>
    </row>
    <row r="3708" spans="2:18" ht="20.100000000000001" customHeight="1" x14ac:dyDescent="0.4">
      <c r="B3708" s="105" t="str">
        <f t="shared" si="172"/>
        <v/>
      </c>
      <c r="C3708" s="105" t="str">
        <f t="shared" si="173"/>
        <v/>
      </c>
      <c r="D3708" s="105" t="str">
        <f t="shared" si="174"/>
        <v/>
      </c>
      <c r="E3708" s="106" t="s">
        <v>2406</v>
      </c>
      <c r="F3708" s="106" t="s">
        <v>2829</v>
      </c>
      <c r="G3708" s="106" t="s">
        <v>773</v>
      </c>
      <c r="H3708" s="106" t="s">
        <v>729</v>
      </c>
      <c r="I3708" s="106">
        <v>11</v>
      </c>
      <c r="J3708" s="106"/>
      <c r="K3708" s="106"/>
      <c r="L3708" s="106" t="s">
        <v>1266</v>
      </c>
      <c r="M3708" s="106" t="s">
        <v>3522</v>
      </c>
      <c r="N3708" s="106">
        <v>0.54</v>
      </c>
      <c r="O3708" s="106">
        <v>1.7</v>
      </c>
      <c r="P3708" s="106" t="s">
        <v>2499</v>
      </c>
      <c r="Q3708" s="107" t="s">
        <v>4493</v>
      </c>
      <c r="R3708" s="107" t="s">
        <v>11</v>
      </c>
    </row>
    <row r="3709" spans="2:18" ht="20.100000000000001" customHeight="1" x14ac:dyDescent="0.4">
      <c r="B3709" s="105" t="str">
        <f t="shared" si="172"/>
        <v/>
      </c>
      <c r="C3709" s="105" t="str">
        <f t="shared" si="173"/>
        <v/>
      </c>
      <c r="D3709" s="105" t="str">
        <f t="shared" si="174"/>
        <v/>
      </c>
      <c r="E3709" s="106" t="s">
        <v>2406</v>
      </c>
      <c r="F3709" s="106" t="s">
        <v>2829</v>
      </c>
      <c r="G3709" s="106" t="s">
        <v>778</v>
      </c>
      <c r="H3709" s="106" t="s">
        <v>733</v>
      </c>
      <c r="I3709" s="106">
        <v>11</v>
      </c>
      <c r="J3709" s="106"/>
      <c r="K3709" s="106"/>
      <c r="L3709" s="106" t="s">
        <v>779</v>
      </c>
      <c r="M3709" s="106" t="s">
        <v>3522</v>
      </c>
      <c r="N3709" s="106">
        <v>0.53</v>
      </c>
      <c r="O3709" s="106">
        <v>1.7</v>
      </c>
      <c r="P3709" s="106" t="s">
        <v>2499</v>
      </c>
      <c r="Q3709" s="107" t="s">
        <v>4494</v>
      </c>
      <c r="R3709" s="107" t="s">
        <v>11</v>
      </c>
    </row>
    <row r="3710" spans="2:18" ht="20.100000000000001" customHeight="1" x14ac:dyDescent="0.4">
      <c r="B3710" s="105" t="str">
        <f t="shared" si="172"/>
        <v/>
      </c>
      <c r="C3710" s="105" t="str">
        <f t="shared" si="173"/>
        <v/>
      </c>
      <c r="D3710" s="105" t="str">
        <f t="shared" si="174"/>
        <v/>
      </c>
      <c r="E3710" s="106" t="s">
        <v>2406</v>
      </c>
      <c r="F3710" s="106" t="s">
        <v>2829</v>
      </c>
      <c r="G3710" s="106" t="s">
        <v>778</v>
      </c>
      <c r="H3710" s="106" t="s">
        <v>729</v>
      </c>
      <c r="I3710" s="106">
        <v>11</v>
      </c>
      <c r="J3710" s="106"/>
      <c r="K3710" s="106"/>
      <c r="L3710" s="106" t="s">
        <v>1269</v>
      </c>
      <c r="M3710" s="106" t="s">
        <v>3522</v>
      </c>
      <c r="N3710" s="106">
        <v>0.54</v>
      </c>
      <c r="O3710" s="106">
        <v>1.7</v>
      </c>
      <c r="P3710" s="106" t="s">
        <v>2499</v>
      </c>
      <c r="Q3710" s="107" t="s">
        <v>4495</v>
      </c>
      <c r="R3710" s="107" t="s">
        <v>11</v>
      </c>
    </row>
    <row r="3711" spans="2:18" ht="20.100000000000001" customHeight="1" x14ac:dyDescent="0.4">
      <c r="B3711" s="105" t="str">
        <f t="shared" si="172"/>
        <v/>
      </c>
      <c r="C3711" s="105" t="str">
        <f t="shared" si="173"/>
        <v/>
      </c>
      <c r="D3711" s="105" t="str">
        <f t="shared" si="174"/>
        <v/>
      </c>
      <c r="E3711" s="106" t="s">
        <v>2406</v>
      </c>
      <c r="F3711" s="106" t="s">
        <v>2829</v>
      </c>
      <c r="G3711" s="106" t="s">
        <v>782</v>
      </c>
      <c r="H3711" s="106" t="s">
        <v>733</v>
      </c>
      <c r="I3711" s="106">
        <v>11</v>
      </c>
      <c r="J3711" s="106"/>
      <c r="K3711" s="106"/>
      <c r="L3711" s="106" t="s">
        <v>783</v>
      </c>
      <c r="M3711" s="106" t="s">
        <v>3522</v>
      </c>
      <c r="N3711" s="106">
        <v>0.49</v>
      </c>
      <c r="O3711" s="106">
        <v>1.7</v>
      </c>
      <c r="P3711" s="106" t="s">
        <v>2499</v>
      </c>
      <c r="Q3711" s="107" t="s">
        <v>4496</v>
      </c>
      <c r="R3711" s="107" t="s">
        <v>11</v>
      </c>
    </row>
    <row r="3712" spans="2:18" ht="20.100000000000001" customHeight="1" x14ac:dyDescent="0.4">
      <c r="B3712" s="105" t="str">
        <f t="shared" si="172"/>
        <v/>
      </c>
      <c r="C3712" s="105" t="str">
        <f t="shared" si="173"/>
        <v/>
      </c>
      <c r="D3712" s="105" t="str">
        <f t="shared" si="174"/>
        <v/>
      </c>
      <c r="E3712" s="106" t="s">
        <v>2406</v>
      </c>
      <c r="F3712" s="106" t="s">
        <v>2829</v>
      </c>
      <c r="G3712" s="106" t="s">
        <v>2437</v>
      </c>
      <c r="H3712" s="106" t="s">
        <v>729</v>
      </c>
      <c r="I3712" s="106">
        <v>12</v>
      </c>
      <c r="J3712" s="106"/>
      <c r="K3712" s="106"/>
      <c r="L3712" s="106" t="s">
        <v>2438</v>
      </c>
      <c r="M3712" s="106" t="s">
        <v>3522</v>
      </c>
      <c r="N3712" s="106">
        <v>0.53</v>
      </c>
      <c r="O3712" s="106">
        <v>1.7</v>
      </c>
      <c r="P3712" s="106" t="s">
        <v>2499</v>
      </c>
      <c r="Q3712" s="107" t="s">
        <v>4497</v>
      </c>
      <c r="R3712" s="107" t="s">
        <v>11</v>
      </c>
    </row>
    <row r="3713" spans="2:18" ht="20.100000000000001" customHeight="1" x14ac:dyDescent="0.4">
      <c r="B3713" s="105" t="str">
        <f t="shared" si="172"/>
        <v/>
      </c>
      <c r="C3713" s="105" t="str">
        <f t="shared" si="173"/>
        <v/>
      </c>
      <c r="D3713" s="105" t="str">
        <f t="shared" si="174"/>
        <v/>
      </c>
      <c r="E3713" s="106" t="s">
        <v>2406</v>
      </c>
      <c r="F3713" s="106" t="s">
        <v>2829</v>
      </c>
      <c r="G3713" s="106" t="s">
        <v>2437</v>
      </c>
      <c r="H3713" s="106" t="s">
        <v>733</v>
      </c>
      <c r="I3713" s="106">
        <v>11</v>
      </c>
      <c r="J3713" s="106"/>
      <c r="K3713" s="106"/>
      <c r="L3713" s="106" t="s">
        <v>2438</v>
      </c>
      <c r="M3713" s="106" t="s">
        <v>3522</v>
      </c>
      <c r="N3713" s="106">
        <v>0.52</v>
      </c>
      <c r="O3713" s="106">
        <v>1.7</v>
      </c>
      <c r="P3713" s="106" t="s">
        <v>2499</v>
      </c>
      <c r="Q3713" s="107" t="s">
        <v>4498</v>
      </c>
      <c r="R3713" s="107" t="s">
        <v>11</v>
      </c>
    </row>
    <row r="3714" spans="2:18" ht="20.100000000000001" customHeight="1" x14ac:dyDescent="0.4">
      <c r="B3714" s="105" t="str">
        <f t="shared" si="172"/>
        <v/>
      </c>
      <c r="C3714" s="105" t="str">
        <f t="shared" si="173"/>
        <v/>
      </c>
      <c r="D3714" s="105" t="str">
        <f t="shared" si="174"/>
        <v/>
      </c>
      <c r="E3714" s="106" t="s">
        <v>2406</v>
      </c>
      <c r="F3714" s="106" t="s">
        <v>2829</v>
      </c>
      <c r="G3714" s="106" t="s">
        <v>2442</v>
      </c>
      <c r="H3714" s="106" t="s">
        <v>729</v>
      </c>
      <c r="I3714" s="106">
        <v>12</v>
      </c>
      <c r="J3714" s="106"/>
      <c r="K3714" s="106"/>
      <c r="L3714" s="106" t="s">
        <v>2443</v>
      </c>
      <c r="M3714" s="106" t="s">
        <v>3522</v>
      </c>
      <c r="N3714" s="106">
        <v>0.53</v>
      </c>
      <c r="O3714" s="106">
        <v>1.7</v>
      </c>
      <c r="P3714" s="106" t="s">
        <v>2499</v>
      </c>
      <c r="Q3714" s="107" t="s">
        <v>4499</v>
      </c>
      <c r="R3714" s="107" t="s">
        <v>11</v>
      </c>
    </row>
    <row r="3715" spans="2:18" ht="20.100000000000001" customHeight="1" x14ac:dyDescent="0.4">
      <c r="B3715" s="105" t="str">
        <f t="shared" si="172"/>
        <v/>
      </c>
      <c r="C3715" s="105" t="str">
        <f t="shared" si="173"/>
        <v/>
      </c>
      <c r="D3715" s="105" t="str">
        <f t="shared" si="174"/>
        <v/>
      </c>
      <c r="E3715" s="106" t="s">
        <v>2406</v>
      </c>
      <c r="F3715" s="106" t="s">
        <v>2829</v>
      </c>
      <c r="G3715" s="106" t="s">
        <v>2442</v>
      </c>
      <c r="H3715" s="106" t="s">
        <v>733</v>
      </c>
      <c r="I3715" s="106">
        <v>11</v>
      </c>
      <c r="J3715" s="106"/>
      <c r="K3715" s="106"/>
      <c r="L3715" s="106" t="s">
        <v>2443</v>
      </c>
      <c r="M3715" s="106" t="s">
        <v>3522</v>
      </c>
      <c r="N3715" s="106">
        <v>0.52</v>
      </c>
      <c r="O3715" s="106">
        <v>1.7</v>
      </c>
      <c r="P3715" s="106" t="s">
        <v>2499</v>
      </c>
      <c r="Q3715" s="107" t="s">
        <v>4500</v>
      </c>
      <c r="R3715" s="107" t="s">
        <v>11</v>
      </c>
    </row>
    <row r="3716" spans="2:18" ht="20.100000000000001" customHeight="1" x14ac:dyDescent="0.4">
      <c r="B3716" s="105" t="str">
        <f t="shared" si="172"/>
        <v/>
      </c>
      <c r="C3716" s="105" t="str">
        <f t="shared" si="173"/>
        <v/>
      </c>
      <c r="D3716" s="105" t="str">
        <f t="shared" si="174"/>
        <v/>
      </c>
      <c r="E3716" s="106" t="s">
        <v>2406</v>
      </c>
      <c r="F3716" s="106" t="s">
        <v>2407</v>
      </c>
      <c r="G3716" s="106" t="s">
        <v>697</v>
      </c>
      <c r="H3716" s="106" t="s">
        <v>1389</v>
      </c>
      <c r="I3716" s="106">
        <v>11</v>
      </c>
      <c r="J3716" s="106"/>
      <c r="K3716" s="106"/>
      <c r="L3716" s="106" t="s">
        <v>717</v>
      </c>
      <c r="M3716" s="106" t="s">
        <v>3522</v>
      </c>
      <c r="N3716" s="106">
        <v>0.45</v>
      </c>
      <c r="O3716" s="106">
        <v>1.7</v>
      </c>
      <c r="P3716" s="106" t="s">
        <v>2499</v>
      </c>
      <c r="Q3716" s="107" t="s">
        <v>4501</v>
      </c>
      <c r="R3716" s="107" t="s">
        <v>11</v>
      </c>
    </row>
    <row r="3717" spans="2:18" ht="20.100000000000001" customHeight="1" x14ac:dyDescent="0.4">
      <c r="B3717" s="105" t="str">
        <f t="shared" si="172"/>
        <v/>
      </c>
      <c r="C3717" s="105" t="str">
        <f t="shared" si="173"/>
        <v/>
      </c>
      <c r="D3717" s="105" t="str">
        <f t="shared" si="174"/>
        <v/>
      </c>
      <c r="E3717" s="106" t="s">
        <v>2406</v>
      </c>
      <c r="F3717" s="106" t="s">
        <v>2407</v>
      </c>
      <c r="G3717" s="106" t="s">
        <v>710</v>
      </c>
      <c r="H3717" s="106" t="s">
        <v>1098</v>
      </c>
      <c r="I3717" s="106">
        <v>11</v>
      </c>
      <c r="J3717" s="106"/>
      <c r="K3717" s="106"/>
      <c r="L3717" s="106" t="s">
        <v>717</v>
      </c>
      <c r="M3717" s="106" t="s">
        <v>3522</v>
      </c>
      <c r="N3717" s="106">
        <v>0.45</v>
      </c>
      <c r="O3717" s="106">
        <v>1.7</v>
      </c>
      <c r="P3717" s="106" t="s">
        <v>2499</v>
      </c>
      <c r="Q3717" s="107" t="s">
        <v>4502</v>
      </c>
      <c r="R3717" s="107" t="s">
        <v>11</v>
      </c>
    </row>
    <row r="3718" spans="2:18" ht="20.100000000000001" customHeight="1" x14ac:dyDescent="0.4">
      <c r="B3718" s="105" t="str">
        <f t="shared" si="172"/>
        <v/>
      </c>
      <c r="C3718" s="105" t="str">
        <f t="shared" si="173"/>
        <v/>
      </c>
      <c r="D3718" s="105" t="str">
        <f t="shared" si="174"/>
        <v/>
      </c>
      <c r="E3718" s="106" t="s">
        <v>2406</v>
      </c>
      <c r="F3718" s="106" t="s">
        <v>2407</v>
      </c>
      <c r="G3718" s="106" t="s">
        <v>773</v>
      </c>
      <c r="H3718" s="106" t="s">
        <v>774</v>
      </c>
      <c r="I3718" s="106">
        <v>11</v>
      </c>
      <c r="J3718" s="106"/>
      <c r="K3718" s="106"/>
      <c r="L3718" s="106" t="s">
        <v>698</v>
      </c>
      <c r="M3718" s="106" t="s">
        <v>3522</v>
      </c>
      <c r="N3718" s="106">
        <v>0.44</v>
      </c>
      <c r="O3718" s="106">
        <v>1.7</v>
      </c>
      <c r="P3718" s="106" t="s">
        <v>2499</v>
      </c>
      <c r="Q3718" s="107" t="s">
        <v>4503</v>
      </c>
      <c r="R3718" s="107" t="s">
        <v>11</v>
      </c>
    </row>
    <row r="3719" spans="2:18" ht="20.100000000000001" customHeight="1" x14ac:dyDescent="0.4">
      <c r="B3719" s="105" t="str">
        <f t="shared" si="172"/>
        <v/>
      </c>
      <c r="C3719" s="105" t="str">
        <f t="shared" si="173"/>
        <v/>
      </c>
      <c r="D3719" s="105" t="str">
        <f t="shared" si="174"/>
        <v/>
      </c>
      <c r="E3719" s="106" t="s">
        <v>2406</v>
      </c>
      <c r="F3719" s="106" t="s">
        <v>2407</v>
      </c>
      <c r="G3719" s="106" t="s">
        <v>773</v>
      </c>
      <c r="H3719" s="106" t="s">
        <v>1266</v>
      </c>
      <c r="I3719" s="106">
        <v>11</v>
      </c>
      <c r="J3719" s="106"/>
      <c r="K3719" s="106"/>
      <c r="L3719" s="106" t="s">
        <v>706</v>
      </c>
      <c r="M3719" s="106" t="s">
        <v>3522</v>
      </c>
      <c r="N3719" s="106">
        <v>0.44</v>
      </c>
      <c r="O3719" s="106">
        <v>1.7</v>
      </c>
      <c r="P3719" s="106" t="s">
        <v>2499</v>
      </c>
      <c r="Q3719" s="107" t="s">
        <v>4504</v>
      </c>
      <c r="R3719" s="107" t="s">
        <v>11</v>
      </c>
    </row>
    <row r="3720" spans="2:18" ht="20.100000000000001" customHeight="1" x14ac:dyDescent="0.4">
      <c r="B3720" s="105" t="str">
        <f t="shared" si="172"/>
        <v/>
      </c>
      <c r="C3720" s="105" t="str">
        <f t="shared" si="173"/>
        <v/>
      </c>
      <c r="D3720" s="105" t="str">
        <f t="shared" si="174"/>
        <v/>
      </c>
      <c r="E3720" s="106" t="s">
        <v>2406</v>
      </c>
      <c r="F3720" s="106" t="s">
        <v>2407</v>
      </c>
      <c r="G3720" s="106" t="s">
        <v>778</v>
      </c>
      <c r="H3720" s="106" t="s">
        <v>779</v>
      </c>
      <c r="I3720" s="106">
        <v>11</v>
      </c>
      <c r="J3720" s="106"/>
      <c r="K3720" s="106"/>
      <c r="L3720" s="106" t="s">
        <v>698</v>
      </c>
      <c r="M3720" s="106" t="s">
        <v>3522</v>
      </c>
      <c r="N3720" s="106">
        <v>0.44</v>
      </c>
      <c r="O3720" s="106">
        <v>1.7</v>
      </c>
      <c r="P3720" s="106" t="s">
        <v>2499</v>
      </c>
      <c r="Q3720" s="107" t="s">
        <v>4505</v>
      </c>
      <c r="R3720" s="107" t="s">
        <v>11</v>
      </c>
    </row>
    <row r="3721" spans="2:18" ht="20.100000000000001" customHeight="1" x14ac:dyDescent="0.4">
      <c r="B3721" s="105" t="str">
        <f t="shared" si="172"/>
        <v/>
      </c>
      <c r="C3721" s="105" t="str">
        <f t="shared" si="173"/>
        <v/>
      </c>
      <c r="D3721" s="105" t="str">
        <f t="shared" si="174"/>
        <v/>
      </c>
      <c r="E3721" s="106" t="s">
        <v>2406</v>
      </c>
      <c r="F3721" s="106" t="s">
        <v>2407</v>
      </c>
      <c r="G3721" s="106" t="s">
        <v>778</v>
      </c>
      <c r="H3721" s="106" t="s">
        <v>1269</v>
      </c>
      <c r="I3721" s="106">
        <v>11</v>
      </c>
      <c r="J3721" s="106"/>
      <c r="K3721" s="106"/>
      <c r="L3721" s="106" t="s">
        <v>706</v>
      </c>
      <c r="M3721" s="106" t="s">
        <v>3522</v>
      </c>
      <c r="N3721" s="106">
        <v>0.44</v>
      </c>
      <c r="O3721" s="106">
        <v>1.7</v>
      </c>
      <c r="P3721" s="106" t="s">
        <v>2499</v>
      </c>
      <c r="Q3721" s="107" t="s">
        <v>4506</v>
      </c>
      <c r="R3721" s="107" t="s">
        <v>11</v>
      </c>
    </row>
    <row r="3722" spans="2:18" ht="20.100000000000001" customHeight="1" x14ac:dyDescent="0.4">
      <c r="B3722" s="105" t="str">
        <f t="shared" si="172"/>
        <v/>
      </c>
      <c r="C3722" s="105" t="str">
        <f t="shared" si="173"/>
        <v/>
      </c>
      <c r="D3722" s="105" t="str">
        <f t="shared" si="174"/>
        <v/>
      </c>
      <c r="E3722" s="106" t="s">
        <v>2406</v>
      </c>
      <c r="F3722" s="106" t="s">
        <v>2407</v>
      </c>
      <c r="G3722" s="106" t="s">
        <v>782</v>
      </c>
      <c r="H3722" s="106" t="s">
        <v>783</v>
      </c>
      <c r="I3722" s="106">
        <v>11</v>
      </c>
      <c r="J3722" s="106"/>
      <c r="K3722" s="106"/>
      <c r="L3722" s="106" t="s">
        <v>698</v>
      </c>
      <c r="M3722" s="106" t="s">
        <v>3522</v>
      </c>
      <c r="N3722" s="106">
        <v>0.32</v>
      </c>
      <c r="O3722" s="106">
        <v>1.7</v>
      </c>
      <c r="P3722" s="106" t="s">
        <v>2499</v>
      </c>
      <c r="Q3722" s="107" t="s">
        <v>4507</v>
      </c>
      <c r="R3722" s="107" t="s">
        <v>11</v>
      </c>
    </row>
    <row r="3723" spans="2:18" ht="20.100000000000001" customHeight="1" x14ac:dyDescent="0.4">
      <c r="B3723" s="105" t="str">
        <f t="shared" si="172"/>
        <v/>
      </c>
      <c r="C3723" s="105" t="str">
        <f t="shared" si="173"/>
        <v/>
      </c>
      <c r="D3723" s="105" t="str">
        <f t="shared" si="174"/>
        <v/>
      </c>
      <c r="E3723" s="106" t="s">
        <v>2406</v>
      </c>
      <c r="F3723" s="106" t="s">
        <v>2407</v>
      </c>
      <c r="G3723" s="106" t="s">
        <v>2437</v>
      </c>
      <c r="H3723" s="106" t="s">
        <v>2438</v>
      </c>
      <c r="I3723" s="106">
        <v>11</v>
      </c>
      <c r="J3723" s="106"/>
      <c r="K3723" s="106"/>
      <c r="L3723" s="106" t="s">
        <v>698</v>
      </c>
      <c r="M3723" s="106" t="s">
        <v>3522</v>
      </c>
      <c r="N3723" s="106">
        <v>0.42</v>
      </c>
      <c r="O3723" s="106">
        <v>1.7</v>
      </c>
      <c r="P3723" s="106" t="s">
        <v>2499</v>
      </c>
      <c r="Q3723" s="107" t="s">
        <v>4508</v>
      </c>
      <c r="R3723" s="107" t="s">
        <v>11</v>
      </c>
    </row>
    <row r="3724" spans="2:18" ht="20.100000000000001" customHeight="1" x14ac:dyDescent="0.4">
      <c r="B3724" s="105" t="str">
        <f t="shared" si="172"/>
        <v/>
      </c>
      <c r="C3724" s="105" t="str">
        <f t="shared" si="173"/>
        <v/>
      </c>
      <c r="D3724" s="105" t="str">
        <f t="shared" si="174"/>
        <v/>
      </c>
      <c r="E3724" s="106" t="s">
        <v>2406</v>
      </c>
      <c r="F3724" s="106" t="s">
        <v>2407</v>
      </c>
      <c r="G3724" s="106" t="s">
        <v>2442</v>
      </c>
      <c r="H3724" s="106" t="s">
        <v>2443</v>
      </c>
      <c r="I3724" s="106">
        <v>11</v>
      </c>
      <c r="J3724" s="106"/>
      <c r="K3724" s="106"/>
      <c r="L3724" s="106" t="s">
        <v>698</v>
      </c>
      <c r="M3724" s="106" t="s">
        <v>3522</v>
      </c>
      <c r="N3724" s="106">
        <v>0.42</v>
      </c>
      <c r="O3724" s="106">
        <v>1.7</v>
      </c>
      <c r="P3724" s="106" t="s">
        <v>2499</v>
      </c>
      <c r="Q3724" s="107" t="s">
        <v>4509</v>
      </c>
      <c r="R3724" s="107" t="s">
        <v>11</v>
      </c>
    </row>
    <row r="3725" spans="2:18" ht="20.100000000000001" customHeight="1" x14ac:dyDescent="0.4">
      <c r="B3725" s="105" t="str">
        <f t="shared" si="172"/>
        <v/>
      </c>
      <c r="C3725" s="105" t="str">
        <f t="shared" si="173"/>
        <v/>
      </c>
      <c r="D3725" s="105" t="str">
        <f t="shared" si="174"/>
        <v/>
      </c>
      <c r="E3725" s="106" t="s">
        <v>2406</v>
      </c>
      <c r="F3725" s="106" t="s">
        <v>2447</v>
      </c>
      <c r="G3725" s="106" t="s">
        <v>697</v>
      </c>
      <c r="H3725" s="106" t="s">
        <v>717</v>
      </c>
      <c r="I3725" s="106">
        <v>11</v>
      </c>
      <c r="J3725" s="106"/>
      <c r="K3725" s="106"/>
      <c r="L3725" s="106" t="s">
        <v>1389</v>
      </c>
      <c r="M3725" s="106" t="s">
        <v>3522</v>
      </c>
      <c r="N3725" s="106">
        <v>0.38</v>
      </c>
      <c r="O3725" s="106">
        <v>1.7</v>
      </c>
      <c r="P3725" s="106" t="s">
        <v>2499</v>
      </c>
      <c r="Q3725" s="107" t="s">
        <v>4510</v>
      </c>
      <c r="R3725" s="107" t="s">
        <v>11</v>
      </c>
    </row>
    <row r="3726" spans="2:18" ht="20.100000000000001" customHeight="1" x14ac:dyDescent="0.4">
      <c r="B3726" s="105" t="str">
        <f t="shared" si="172"/>
        <v/>
      </c>
      <c r="C3726" s="105" t="str">
        <f t="shared" si="173"/>
        <v/>
      </c>
      <c r="D3726" s="105" t="str">
        <f t="shared" si="174"/>
        <v/>
      </c>
      <c r="E3726" s="106" t="s">
        <v>2406</v>
      </c>
      <c r="F3726" s="106" t="s">
        <v>2447</v>
      </c>
      <c r="G3726" s="106" t="s">
        <v>710</v>
      </c>
      <c r="H3726" s="106" t="s">
        <v>717</v>
      </c>
      <c r="I3726" s="106">
        <v>11</v>
      </c>
      <c r="J3726" s="106"/>
      <c r="K3726" s="106"/>
      <c r="L3726" s="106" t="s">
        <v>1098</v>
      </c>
      <c r="M3726" s="106" t="s">
        <v>3522</v>
      </c>
      <c r="N3726" s="106">
        <v>0.38</v>
      </c>
      <c r="O3726" s="106">
        <v>1.7</v>
      </c>
      <c r="P3726" s="106" t="s">
        <v>2499</v>
      </c>
      <c r="Q3726" s="107" t="s">
        <v>4511</v>
      </c>
      <c r="R3726" s="107" t="s">
        <v>11</v>
      </c>
    </row>
    <row r="3727" spans="2:18" ht="20.100000000000001" customHeight="1" x14ac:dyDescent="0.4">
      <c r="B3727" s="105" t="str">
        <f t="shared" si="172"/>
        <v/>
      </c>
      <c r="C3727" s="105" t="str">
        <f t="shared" si="173"/>
        <v/>
      </c>
      <c r="D3727" s="105" t="str">
        <f t="shared" si="174"/>
        <v/>
      </c>
      <c r="E3727" s="106" t="s">
        <v>2406</v>
      </c>
      <c r="F3727" s="106" t="s">
        <v>2447</v>
      </c>
      <c r="G3727" s="106" t="s">
        <v>773</v>
      </c>
      <c r="H3727" s="106" t="s">
        <v>698</v>
      </c>
      <c r="I3727" s="106">
        <v>11</v>
      </c>
      <c r="J3727" s="106"/>
      <c r="K3727" s="106"/>
      <c r="L3727" s="106" t="s">
        <v>774</v>
      </c>
      <c r="M3727" s="106" t="s">
        <v>3522</v>
      </c>
      <c r="N3727" s="106">
        <v>0.38</v>
      </c>
      <c r="O3727" s="106">
        <v>1.7</v>
      </c>
      <c r="P3727" s="106" t="s">
        <v>2499</v>
      </c>
      <c r="Q3727" s="107" t="s">
        <v>4512</v>
      </c>
      <c r="R3727" s="107" t="s">
        <v>11</v>
      </c>
    </row>
    <row r="3728" spans="2:18" ht="20.100000000000001" customHeight="1" x14ac:dyDescent="0.4">
      <c r="B3728" s="105" t="str">
        <f t="shared" si="172"/>
        <v/>
      </c>
      <c r="C3728" s="105" t="str">
        <f t="shared" si="173"/>
        <v/>
      </c>
      <c r="D3728" s="105" t="str">
        <f t="shared" si="174"/>
        <v/>
      </c>
      <c r="E3728" s="106" t="s">
        <v>2406</v>
      </c>
      <c r="F3728" s="106" t="s">
        <v>2447</v>
      </c>
      <c r="G3728" s="106" t="s">
        <v>773</v>
      </c>
      <c r="H3728" s="106" t="s">
        <v>706</v>
      </c>
      <c r="I3728" s="106">
        <v>11</v>
      </c>
      <c r="J3728" s="106"/>
      <c r="K3728" s="106"/>
      <c r="L3728" s="106" t="s">
        <v>1266</v>
      </c>
      <c r="M3728" s="106" t="s">
        <v>3522</v>
      </c>
      <c r="N3728" s="106">
        <v>0.38</v>
      </c>
      <c r="O3728" s="106">
        <v>1.7</v>
      </c>
      <c r="P3728" s="106" t="s">
        <v>2499</v>
      </c>
      <c r="Q3728" s="107" t="s">
        <v>4513</v>
      </c>
      <c r="R3728" s="107" t="s">
        <v>11</v>
      </c>
    </row>
    <row r="3729" spans="2:18" ht="20.100000000000001" customHeight="1" x14ac:dyDescent="0.4">
      <c r="B3729" s="105" t="str">
        <f t="shared" ref="B3729:B3792" si="175">IF(OR($C$11="",$C$12=""),"",IFERROR(IF(AND($U$23&lt;&gt;R3729,$V$23&lt;&gt;R3729),"－",IF(AND(COUNTIF($C$11,"*樹脂スペーサー*")&gt;0,OR(M3729="空気",F3729="一般",F3729="一般ＰＧ")),"－",IF(AND($W$26&gt;0,$W$26&gt;=O3729),$U$26,IF(AND($W$27&gt;0,$W$27&gt;=O3729),$U$27,IF(AND($W$28&gt;0,$W$28&gt;=O3729),$U$28,IF(AND($W$29&gt;0,$W$29&gt;=O3729),$U$29,IF(AND($W$30&gt;0,$W$30&gt;=O3729),$U$30,IF(AND($W$31&gt;0,$W$31&gt;=O3729),$U$31,IF(AND($W$32&gt;0,$W$32&gt;=O3729),$U$32,"－"))))))))),"－"))</f>
        <v/>
      </c>
      <c r="C3729" s="105" t="str">
        <f t="shared" ref="C3729:C3792" si="176">IF(B3729="","",IF(B3729&lt;&gt;"－",VLOOKUP(B3729,$U$26:$V$32,2,FALSE),"－"))</f>
        <v/>
      </c>
      <c r="D3729" s="105" t="str">
        <f t="shared" ref="D3729:D3792" si="177">IF($H$10="","",IF($V$39&lt;&gt;"断熱等","－",IF(AND(COUNTIF($V$35,"*樹脂スペーサー*")&gt;0,OR(M3729="空気",F3729="一般",F3729="一般ＰＧ")),"－",IF(AND($V$36&lt;&gt;R3729,$W$36&lt;&gt;R3729),"－",IF(MID($H$10,10,1)="Z",IF(N3729&lt;=0.65,"○","－"),IF($V$37&gt;=O3729,"○","－"))))))</f>
        <v/>
      </c>
      <c r="E3729" s="106" t="s">
        <v>2406</v>
      </c>
      <c r="F3729" s="106" t="s">
        <v>2447</v>
      </c>
      <c r="G3729" s="106" t="s">
        <v>778</v>
      </c>
      <c r="H3729" s="106" t="s">
        <v>698</v>
      </c>
      <c r="I3729" s="106">
        <v>11</v>
      </c>
      <c r="J3729" s="106"/>
      <c r="K3729" s="106"/>
      <c r="L3729" s="106" t="s">
        <v>779</v>
      </c>
      <c r="M3729" s="106" t="s">
        <v>3522</v>
      </c>
      <c r="N3729" s="106">
        <v>0.38</v>
      </c>
      <c r="O3729" s="106">
        <v>1.7</v>
      </c>
      <c r="P3729" s="106" t="s">
        <v>2499</v>
      </c>
      <c r="Q3729" s="107" t="s">
        <v>4514</v>
      </c>
      <c r="R3729" s="107" t="s">
        <v>11</v>
      </c>
    </row>
    <row r="3730" spans="2:18" ht="20.100000000000001" customHeight="1" x14ac:dyDescent="0.4">
      <c r="B3730" s="105" t="str">
        <f t="shared" si="175"/>
        <v/>
      </c>
      <c r="C3730" s="105" t="str">
        <f t="shared" si="176"/>
        <v/>
      </c>
      <c r="D3730" s="105" t="str">
        <f t="shared" si="177"/>
        <v/>
      </c>
      <c r="E3730" s="106" t="s">
        <v>2406</v>
      </c>
      <c r="F3730" s="106" t="s">
        <v>2447</v>
      </c>
      <c r="G3730" s="106" t="s">
        <v>778</v>
      </c>
      <c r="H3730" s="106" t="s">
        <v>706</v>
      </c>
      <c r="I3730" s="106">
        <v>11</v>
      </c>
      <c r="J3730" s="106"/>
      <c r="K3730" s="106"/>
      <c r="L3730" s="106" t="s">
        <v>1269</v>
      </c>
      <c r="M3730" s="106" t="s">
        <v>3522</v>
      </c>
      <c r="N3730" s="106">
        <v>0.38</v>
      </c>
      <c r="O3730" s="106">
        <v>1.7</v>
      </c>
      <c r="P3730" s="106" t="s">
        <v>2499</v>
      </c>
      <c r="Q3730" s="107" t="s">
        <v>4515</v>
      </c>
      <c r="R3730" s="107" t="s">
        <v>11</v>
      </c>
    </row>
    <row r="3731" spans="2:18" ht="20.100000000000001" customHeight="1" x14ac:dyDescent="0.4">
      <c r="B3731" s="105" t="str">
        <f t="shared" si="175"/>
        <v/>
      </c>
      <c r="C3731" s="105" t="str">
        <f t="shared" si="176"/>
        <v/>
      </c>
      <c r="D3731" s="105" t="str">
        <f t="shared" si="177"/>
        <v/>
      </c>
      <c r="E3731" s="106" t="s">
        <v>2406</v>
      </c>
      <c r="F3731" s="106" t="s">
        <v>2447</v>
      </c>
      <c r="G3731" s="106" t="s">
        <v>782</v>
      </c>
      <c r="H3731" s="106" t="s">
        <v>698</v>
      </c>
      <c r="I3731" s="106">
        <v>11</v>
      </c>
      <c r="J3731" s="106"/>
      <c r="K3731" s="106"/>
      <c r="L3731" s="106" t="s">
        <v>783</v>
      </c>
      <c r="M3731" s="106" t="s">
        <v>3522</v>
      </c>
      <c r="N3731" s="106">
        <v>0.35</v>
      </c>
      <c r="O3731" s="106">
        <v>1.7</v>
      </c>
      <c r="P3731" s="106" t="s">
        <v>2499</v>
      </c>
      <c r="Q3731" s="107" t="s">
        <v>4516</v>
      </c>
      <c r="R3731" s="107" t="s">
        <v>11</v>
      </c>
    </row>
    <row r="3732" spans="2:18" ht="20.100000000000001" customHeight="1" x14ac:dyDescent="0.4">
      <c r="B3732" s="105" t="str">
        <f t="shared" si="175"/>
        <v/>
      </c>
      <c r="C3732" s="105" t="str">
        <f t="shared" si="176"/>
        <v/>
      </c>
      <c r="D3732" s="105" t="str">
        <f t="shared" si="177"/>
        <v/>
      </c>
      <c r="E3732" s="106" t="s">
        <v>2406</v>
      </c>
      <c r="F3732" s="106" t="s">
        <v>2447</v>
      </c>
      <c r="G3732" s="106" t="s">
        <v>2437</v>
      </c>
      <c r="H3732" s="106" t="s">
        <v>698</v>
      </c>
      <c r="I3732" s="106">
        <v>11</v>
      </c>
      <c r="J3732" s="106"/>
      <c r="K3732" s="106"/>
      <c r="L3732" s="106" t="s">
        <v>2438</v>
      </c>
      <c r="M3732" s="106" t="s">
        <v>3522</v>
      </c>
      <c r="N3732" s="106">
        <v>0.38</v>
      </c>
      <c r="O3732" s="106">
        <v>1.7</v>
      </c>
      <c r="P3732" s="106" t="s">
        <v>2499</v>
      </c>
      <c r="Q3732" s="107" t="s">
        <v>4517</v>
      </c>
      <c r="R3732" s="107" t="s">
        <v>11</v>
      </c>
    </row>
    <row r="3733" spans="2:18" ht="20.100000000000001" customHeight="1" x14ac:dyDescent="0.4">
      <c r="B3733" s="105" t="str">
        <f t="shared" si="175"/>
        <v/>
      </c>
      <c r="C3733" s="105" t="str">
        <f t="shared" si="176"/>
        <v/>
      </c>
      <c r="D3733" s="105" t="str">
        <f t="shared" si="177"/>
        <v/>
      </c>
      <c r="E3733" s="106" t="s">
        <v>2406</v>
      </c>
      <c r="F3733" s="106" t="s">
        <v>2447</v>
      </c>
      <c r="G3733" s="106" t="s">
        <v>2442</v>
      </c>
      <c r="H3733" s="106" t="s">
        <v>698</v>
      </c>
      <c r="I3733" s="106">
        <v>11</v>
      </c>
      <c r="J3733" s="106"/>
      <c r="K3733" s="106"/>
      <c r="L3733" s="106" t="s">
        <v>2443</v>
      </c>
      <c r="M3733" s="106" t="s">
        <v>3522</v>
      </c>
      <c r="N3733" s="106">
        <v>0.38</v>
      </c>
      <c r="O3733" s="106">
        <v>1.7</v>
      </c>
      <c r="P3733" s="106" t="s">
        <v>2499</v>
      </c>
      <c r="Q3733" s="107" t="s">
        <v>4518</v>
      </c>
      <c r="R3733" s="107" t="s">
        <v>11</v>
      </c>
    </row>
    <row r="3734" spans="2:18" ht="20.100000000000001" customHeight="1" x14ac:dyDescent="0.4">
      <c r="B3734" s="105" t="str">
        <f t="shared" si="175"/>
        <v/>
      </c>
      <c r="C3734" s="105" t="str">
        <f t="shared" si="176"/>
        <v/>
      </c>
      <c r="D3734" s="105" t="str">
        <f t="shared" si="177"/>
        <v/>
      </c>
      <c r="E3734" s="106" t="s">
        <v>2406</v>
      </c>
      <c r="F3734" s="106" t="s">
        <v>2906</v>
      </c>
      <c r="G3734" s="106" t="s">
        <v>697</v>
      </c>
      <c r="H3734" s="106" t="s">
        <v>1027</v>
      </c>
      <c r="I3734" s="106">
        <v>12</v>
      </c>
      <c r="J3734" s="106"/>
      <c r="K3734" s="106"/>
      <c r="L3734" s="106" t="s">
        <v>819</v>
      </c>
      <c r="M3734" s="106" t="s">
        <v>3522</v>
      </c>
      <c r="N3734" s="106">
        <v>0.42</v>
      </c>
      <c r="O3734" s="106">
        <v>1.7</v>
      </c>
      <c r="P3734" s="106" t="s">
        <v>2499</v>
      </c>
      <c r="Q3734" s="107" t="s">
        <v>4519</v>
      </c>
      <c r="R3734" s="107" t="s">
        <v>11</v>
      </c>
    </row>
    <row r="3735" spans="2:18" ht="20.100000000000001" customHeight="1" x14ac:dyDescent="0.4">
      <c r="B3735" s="105" t="str">
        <f t="shared" si="175"/>
        <v/>
      </c>
      <c r="C3735" s="105" t="str">
        <f t="shared" si="176"/>
        <v/>
      </c>
      <c r="D3735" s="105" t="str">
        <f t="shared" si="177"/>
        <v/>
      </c>
      <c r="E3735" s="106" t="s">
        <v>2406</v>
      </c>
      <c r="F3735" s="106" t="s">
        <v>2906</v>
      </c>
      <c r="G3735" s="106" t="s">
        <v>721</v>
      </c>
      <c r="H3735" s="106" t="s">
        <v>722</v>
      </c>
      <c r="I3735" s="106">
        <v>12</v>
      </c>
      <c r="J3735" s="106"/>
      <c r="K3735" s="106"/>
      <c r="L3735" s="106" t="s">
        <v>819</v>
      </c>
      <c r="M3735" s="106" t="s">
        <v>3522</v>
      </c>
      <c r="N3735" s="106">
        <v>0.42</v>
      </c>
      <c r="O3735" s="106">
        <v>1.7</v>
      </c>
      <c r="P3735" s="106" t="s">
        <v>2499</v>
      </c>
      <c r="Q3735" s="107" t="s">
        <v>4520</v>
      </c>
      <c r="R3735" s="107" t="s">
        <v>11</v>
      </c>
    </row>
    <row r="3736" spans="2:18" ht="20.100000000000001" customHeight="1" x14ac:dyDescent="0.4">
      <c r="B3736" s="105" t="str">
        <f t="shared" si="175"/>
        <v/>
      </c>
      <c r="C3736" s="105" t="str">
        <f t="shared" si="176"/>
        <v/>
      </c>
      <c r="D3736" s="105" t="str">
        <f t="shared" si="177"/>
        <v/>
      </c>
      <c r="E3736" s="106" t="s">
        <v>2406</v>
      </c>
      <c r="F3736" s="106" t="s">
        <v>2906</v>
      </c>
      <c r="G3736" s="106" t="s">
        <v>773</v>
      </c>
      <c r="H3736" s="106" t="s">
        <v>774</v>
      </c>
      <c r="I3736" s="106">
        <v>11</v>
      </c>
      <c r="J3736" s="106"/>
      <c r="K3736" s="106"/>
      <c r="L3736" s="106" t="s">
        <v>802</v>
      </c>
      <c r="M3736" s="106" t="s">
        <v>3522</v>
      </c>
      <c r="N3736" s="106">
        <v>0.4</v>
      </c>
      <c r="O3736" s="106">
        <v>1.7</v>
      </c>
      <c r="P3736" s="106" t="s">
        <v>2499</v>
      </c>
      <c r="Q3736" s="107" t="s">
        <v>4521</v>
      </c>
      <c r="R3736" s="107" t="s">
        <v>11</v>
      </c>
    </row>
    <row r="3737" spans="2:18" ht="20.100000000000001" customHeight="1" x14ac:dyDescent="0.4">
      <c r="B3737" s="105" t="str">
        <f t="shared" si="175"/>
        <v/>
      </c>
      <c r="C3737" s="105" t="str">
        <f t="shared" si="176"/>
        <v/>
      </c>
      <c r="D3737" s="105" t="str">
        <f t="shared" si="177"/>
        <v/>
      </c>
      <c r="E3737" s="106" t="s">
        <v>2406</v>
      </c>
      <c r="F3737" s="106" t="s">
        <v>2906</v>
      </c>
      <c r="G3737" s="106" t="s">
        <v>773</v>
      </c>
      <c r="H3737" s="106" t="s">
        <v>1266</v>
      </c>
      <c r="I3737" s="106">
        <v>11</v>
      </c>
      <c r="J3737" s="106"/>
      <c r="K3737" s="106"/>
      <c r="L3737" s="106" t="s">
        <v>799</v>
      </c>
      <c r="M3737" s="106" t="s">
        <v>3522</v>
      </c>
      <c r="N3737" s="106">
        <v>0.4</v>
      </c>
      <c r="O3737" s="106">
        <v>1.7</v>
      </c>
      <c r="P3737" s="106" t="s">
        <v>2499</v>
      </c>
      <c r="Q3737" s="107" t="s">
        <v>4522</v>
      </c>
      <c r="R3737" s="107" t="s">
        <v>11</v>
      </c>
    </row>
    <row r="3738" spans="2:18" ht="20.100000000000001" customHeight="1" x14ac:dyDescent="0.4">
      <c r="B3738" s="105" t="str">
        <f t="shared" si="175"/>
        <v/>
      </c>
      <c r="C3738" s="105" t="str">
        <f t="shared" si="176"/>
        <v/>
      </c>
      <c r="D3738" s="105" t="str">
        <f t="shared" si="177"/>
        <v/>
      </c>
      <c r="E3738" s="106" t="s">
        <v>2406</v>
      </c>
      <c r="F3738" s="106" t="s">
        <v>2906</v>
      </c>
      <c r="G3738" s="106" t="s">
        <v>778</v>
      </c>
      <c r="H3738" s="106" t="s">
        <v>779</v>
      </c>
      <c r="I3738" s="106">
        <v>11</v>
      </c>
      <c r="J3738" s="106"/>
      <c r="K3738" s="106"/>
      <c r="L3738" s="106" t="s">
        <v>802</v>
      </c>
      <c r="M3738" s="106" t="s">
        <v>3522</v>
      </c>
      <c r="N3738" s="106">
        <v>0.4</v>
      </c>
      <c r="O3738" s="106">
        <v>1.7</v>
      </c>
      <c r="P3738" s="106" t="s">
        <v>2499</v>
      </c>
      <c r="Q3738" s="107" t="s">
        <v>4523</v>
      </c>
      <c r="R3738" s="107" t="s">
        <v>11</v>
      </c>
    </row>
    <row r="3739" spans="2:18" ht="20.100000000000001" customHeight="1" x14ac:dyDescent="0.4">
      <c r="B3739" s="105" t="str">
        <f t="shared" si="175"/>
        <v/>
      </c>
      <c r="C3739" s="105" t="str">
        <f t="shared" si="176"/>
        <v/>
      </c>
      <c r="D3739" s="105" t="str">
        <f t="shared" si="177"/>
        <v/>
      </c>
      <c r="E3739" s="106" t="s">
        <v>2406</v>
      </c>
      <c r="F3739" s="106" t="s">
        <v>2906</v>
      </c>
      <c r="G3739" s="106" t="s">
        <v>782</v>
      </c>
      <c r="H3739" s="106" t="s">
        <v>783</v>
      </c>
      <c r="I3739" s="106">
        <v>11</v>
      </c>
      <c r="J3739" s="106"/>
      <c r="K3739" s="106"/>
      <c r="L3739" s="106" t="s">
        <v>802</v>
      </c>
      <c r="M3739" s="106" t="s">
        <v>3522</v>
      </c>
      <c r="N3739" s="106">
        <v>0.3</v>
      </c>
      <c r="O3739" s="106">
        <v>1.7</v>
      </c>
      <c r="P3739" s="106" t="s">
        <v>2499</v>
      </c>
      <c r="Q3739" s="107" t="s">
        <v>4524</v>
      </c>
      <c r="R3739" s="107" t="s">
        <v>11</v>
      </c>
    </row>
    <row r="3740" spans="2:18" ht="20.100000000000001" customHeight="1" x14ac:dyDescent="0.4">
      <c r="B3740" s="105" t="str">
        <f t="shared" si="175"/>
        <v/>
      </c>
      <c r="C3740" s="105" t="str">
        <f t="shared" si="176"/>
        <v/>
      </c>
      <c r="D3740" s="105" t="str">
        <f t="shared" si="177"/>
        <v/>
      </c>
      <c r="E3740" s="106" t="s">
        <v>2406</v>
      </c>
      <c r="F3740" s="106" t="s">
        <v>2906</v>
      </c>
      <c r="G3740" s="106" t="s">
        <v>2437</v>
      </c>
      <c r="H3740" s="106" t="s">
        <v>2438</v>
      </c>
      <c r="I3740" s="106">
        <v>12</v>
      </c>
      <c r="J3740" s="106"/>
      <c r="K3740" s="106"/>
      <c r="L3740" s="106" t="s">
        <v>799</v>
      </c>
      <c r="M3740" s="106" t="s">
        <v>3522</v>
      </c>
      <c r="N3740" s="106">
        <v>0.39</v>
      </c>
      <c r="O3740" s="106">
        <v>1.7</v>
      </c>
      <c r="P3740" s="106" t="s">
        <v>2499</v>
      </c>
      <c r="Q3740" s="107" t="s">
        <v>4525</v>
      </c>
      <c r="R3740" s="107" t="s">
        <v>11</v>
      </c>
    </row>
    <row r="3741" spans="2:18" ht="20.100000000000001" customHeight="1" x14ac:dyDescent="0.4">
      <c r="B3741" s="105" t="str">
        <f t="shared" si="175"/>
        <v/>
      </c>
      <c r="C3741" s="105" t="str">
        <f t="shared" si="176"/>
        <v/>
      </c>
      <c r="D3741" s="105" t="str">
        <f t="shared" si="177"/>
        <v/>
      </c>
      <c r="E3741" s="106" t="s">
        <v>2406</v>
      </c>
      <c r="F3741" s="106" t="s">
        <v>2906</v>
      </c>
      <c r="G3741" s="106" t="s">
        <v>2437</v>
      </c>
      <c r="H3741" s="106" t="s">
        <v>2438</v>
      </c>
      <c r="I3741" s="106">
        <v>11</v>
      </c>
      <c r="J3741" s="106"/>
      <c r="K3741" s="106"/>
      <c r="L3741" s="106" t="s">
        <v>802</v>
      </c>
      <c r="M3741" s="106" t="s">
        <v>3522</v>
      </c>
      <c r="N3741" s="106">
        <v>0.39</v>
      </c>
      <c r="O3741" s="106">
        <v>1.7</v>
      </c>
      <c r="P3741" s="106" t="s">
        <v>2499</v>
      </c>
      <c r="Q3741" s="107" t="s">
        <v>4526</v>
      </c>
      <c r="R3741" s="107" t="s">
        <v>11</v>
      </c>
    </row>
    <row r="3742" spans="2:18" ht="20.100000000000001" customHeight="1" x14ac:dyDescent="0.4">
      <c r="B3742" s="105" t="str">
        <f t="shared" si="175"/>
        <v/>
      </c>
      <c r="C3742" s="105" t="str">
        <f t="shared" si="176"/>
        <v/>
      </c>
      <c r="D3742" s="105" t="str">
        <f t="shared" si="177"/>
        <v/>
      </c>
      <c r="E3742" s="106" t="s">
        <v>2406</v>
      </c>
      <c r="F3742" s="106" t="s">
        <v>2906</v>
      </c>
      <c r="G3742" s="106" t="s">
        <v>2442</v>
      </c>
      <c r="H3742" s="106" t="s">
        <v>2443</v>
      </c>
      <c r="I3742" s="106">
        <v>12</v>
      </c>
      <c r="J3742" s="106"/>
      <c r="K3742" s="106"/>
      <c r="L3742" s="106" t="s">
        <v>799</v>
      </c>
      <c r="M3742" s="106" t="s">
        <v>3522</v>
      </c>
      <c r="N3742" s="106">
        <v>0.39</v>
      </c>
      <c r="O3742" s="106">
        <v>1.7</v>
      </c>
      <c r="P3742" s="106" t="s">
        <v>2499</v>
      </c>
      <c r="Q3742" s="107" t="s">
        <v>4527</v>
      </c>
      <c r="R3742" s="107" t="s">
        <v>11</v>
      </c>
    </row>
    <row r="3743" spans="2:18" ht="20.100000000000001" customHeight="1" x14ac:dyDescent="0.4">
      <c r="B3743" s="105" t="str">
        <f t="shared" si="175"/>
        <v/>
      </c>
      <c r="C3743" s="105" t="str">
        <f t="shared" si="176"/>
        <v/>
      </c>
      <c r="D3743" s="105" t="str">
        <f t="shared" si="177"/>
        <v/>
      </c>
      <c r="E3743" s="106" t="s">
        <v>2406</v>
      </c>
      <c r="F3743" s="106" t="s">
        <v>2906</v>
      </c>
      <c r="G3743" s="106" t="s">
        <v>2442</v>
      </c>
      <c r="H3743" s="106" t="s">
        <v>2443</v>
      </c>
      <c r="I3743" s="106">
        <v>11</v>
      </c>
      <c r="J3743" s="106"/>
      <c r="K3743" s="106"/>
      <c r="L3743" s="106" t="s">
        <v>802</v>
      </c>
      <c r="M3743" s="106" t="s">
        <v>3522</v>
      </c>
      <c r="N3743" s="106">
        <v>0.39</v>
      </c>
      <c r="O3743" s="106">
        <v>1.7</v>
      </c>
      <c r="P3743" s="106" t="s">
        <v>2499</v>
      </c>
      <c r="Q3743" s="107" t="s">
        <v>4528</v>
      </c>
      <c r="R3743" s="107" t="s">
        <v>11</v>
      </c>
    </row>
    <row r="3744" spans="2:18" ht="20.100000000000001" customHeight="1" x14ac:dyDescent="0.4">
      <c r="B3744" s="105" t="str">
        <f t="shared" si="175"/>
        <v/>
      </c>
      <c r="C3744" s="105" t="str">
        <f t="shared" si="176"/>
        <v/>
      </c>
      <c r="D3744" s="105" t="str">
        <f t="shared" si="177"/>
        <v/>
      </c>
      <c r="E3744" s="106" t="s">
        <v>2406</v>
      </c>
      <c r="F3744" s="106" t="s">
        <v>2906</v>
      </c>
      <c r="G3744" s="106" t="s">
        <v>773</v>
      </c>
      <c r="H3744" s="106" t="s">
        <v>802</v>
      </c>
      <c r="I3744" s="106">
        <v>11</v>
      </c>
      <c r="J3744" s="106"/>
      <c r="K3744" s="106"/>
      <c r="L3744" s="106" t="s">
        <v>774</v>
      </c>
      <c r="M3744" s="106" t="s">
        <v>3522</v>
      </c>
      <c r="N3744" s="106">
        <v>0.37</v>
      </c>
      <c r="O3744" s="106">
        <v>1.7</v>
      </c>
      <c r="P3744" s="106" t="s">
        <v>2499</v>
      </c>
      <c r="Q3744" s="107" t="s">
        <v>4529</v>
      </c>
      <c r="R3744" s="107" t="s">
        <v>11</v>
      </c>
    </row>
    <row r="3745" spans="2:18" ht="20.100000000000001" customHeight="1" x14ac:dyDescent="0.4">
      <c r="B3745" s="105" t="str">
        <f t="shared" si="175"/>
        <v/>
      </c>
      <c r="C3745" s="105" t="str">
        <f t="shared" si="176"/>
        <v/>
      </c>
      <c r="D3745" s="105" t="str">
        <f t="shared" si="177"/>
        <v/>
      </c>
      <c r="E3745" s="106" t="s">
        <v>2406</v>
      </c>
      <c r="F3745" s="106" t="s">
        <v>2906</v>
      </c>
      <c r="G3745" s="106" t="s">
        <v>773</v>
      </c>
      <c r="H3745" s="106" t="s">
        <v>799</v>
      </c>
      <c r="I3745" s="106">
        <v>11</v>
      </c>
      <c r="J3745" s="106"/>
      <c r="K3745" s="106"/>
      <c r="L3745" s="106" t="s">
        <v>1266</v>
      </c>
      <c r="M3745" s="106" t="s">
        <v>3522</v>
      </c>
      <c r="N3745" s="106">
        <v>0.37</v>
      </c>
      <c r="O3745" s="106">
        <v>1.7</v>
      </c>
      <c r="P3745" s="106" t="s">
        <v>2499</v>
      </c>
      <c r="Q3745" s="107" t="s">
        <v>4530</v>
      </c>
      <c r="R3745" s="107" t="s">
        <v>11</v>
      </c>
    </row>
    <row r="3746" spans="2:18" ht="20.100000000000001" customHeight="1" x14ac:dyDescent="0.4">
      <c r="B3746" s="105" t="str">
        <f t="shared" si="175"/>
        <v/>
      </c>
      <c r="C3746" s="105" t="str">
        <f t="shared" si="176"/>
        <v/>
      </c>
      <c r="D3746" s="105" t="str">
        <f t="shared" si="177"/>
        <v/>
      </c>
      <c r="E3746" s="106" t="s">
        <v>2406</v>
      </c>
      <c r="F3746" s="106" t="s">
        <v>2906</v>
      </c>
      <c r="G3746" s="106" t="s">
        <v>778</v>
      </c>
      <c r="H3746" s="106" t="s">
        <v>802</v>
      </c>
      <c r="I3746" s="106">
        <v>11</v>
      </c>
      <c r="J3746" s="106"/>
      <c r="K3746" s="106"/>
      <c r="L3746" s="106" t="s">
        <v>779</v>
      </c>
      <c r="M3746" s="106" t="s">
        <v>3522</v>
      </c>
      <c r="N3746" s="106">
        <v>0.37</v>
      </c>
      <c r="O3746" s="106">
        <v>1.7</v>
      </c>
      <c r="P3746" s="106" t="s">
        <v>2499</v>
      </c>
      <c r="Q3746" s="107" t="s">
        <v>4531</v>
      </c>
      <c r="R3746" s="107" t="s">
        <v>11</v>
      </c>
    </row>
    <row r="3747" spans="2:18" ht="20.100000000000001" customHeight="1" x14ac:dyDescent="0.4">
      <c r="B3747" s="105" t="str">
        <f t="shared" si="175"/>
        <v/>
      </c>
      <c r="C3747" s="105" t="str">
        <f t="shared" si="176"/>
        <v/>
      </c>
      <c r="D3747" s="105" t="str">
        <f t="shared" si="177"/>
        <v/>
      </c>
      <c r="E3747" s="106" t="s">
        <v>2406</v>
      </c>
      <c r="F3747" s="106" t="s">
        <v>2906</v>
      </c>
      <c r="G3747" s="106" t="s">
        <v>782</v>
      </c>
      <c r="H3747" s="106" t="s">
        <v>802</v>
      </c>
      <c r="I3747" s="106">
        <v>11</v>
      </c>
      <c r="J3747" s="106"/>
      <c r="K3747" s="106"/>
      <c r="L3747" s="106" t="s">
        <v>783</v>
      </c>
      <c r="M3747" s="106" t="s">
        <v>3522</v>
      </c>
      <c r="N3747" s="106">
        <v>0.34</v>
      </c>
      <c r="O3747" s="106">
        <v>1.7</v>
      </c>
      <c r="P3747" s="106" t="s">
        <v>2499</v>
      </c>
      <c r="Q3747" s="107" t="s">
        <v>4532</v>
      </c>
      <c r="R3747" s="107" t="s">
        <v>11</v>
      </c>
    </row>
    <row r="3748" spans="2:18" ht="20.100000000000001" customHeight="1" x14ac:dyDescent="0.4">
      <c r="B3748" s="105" t="str">
        <f t="shared" si="175"/>
        <v/>
      </c>
      <c r="C3748" s="105" t="str">
        <f t="shared" si="176"/>
        <v/>
      </c>
      <c r="D3748" s="105" t="str">
        <f t="shared" si="177"/>
        <v/>
      </c>
      <c r="E3748" s="106" t="s">
        <v>2406</v>
      </c>
      <c r="F3748" s="106" t="s">
        <v>2906</v>
      </c>
      <c r="G3748" s="106" t="s">
        <v>2437</v>
      </c>
      <c r="H3748" s="106" t="s">
        <v>799</v>
      </c>
      <c r="I3748" s="106">
        <v>12</v>
      </c>
      <c r="J3748" s="106"/>
      <c r="K3748" s="106"/>
      <c r="L3748" s="106" t="s">
        <v>2438</v>
      </c>
      <c r="M3748" s="106" t="s">
        <v>3522</v>
      </c>
      <c r="N3748" s="106">
        <v>0.37</v>
      </c>
      <c r="O3748" s="106">
        <v>1.7</v>
      </c>
      <c r="P3748" s="106" t="s">
        <v>2499</v>
      </c>
      <c r="Q3748" s="107" t="s">
        <v>4533</v>
      </c>
      <c r="R3748" s="107" t="s">
        <v>11</v>
      </c>
    </row>
    <row r="3749" spans="2:18" ht="20.100000000000001" customHeight="1" x14ac:dyDescent="0.4">
      <c r="B3749" s="105" t="str">
        <f t="shared" si="175"/>
        <v/>
      </c>
      <c r="C3749" s="105" t="str">
        <f t="shared" si="176"/>
        <v/>
      </c>
      <c r="D3749" s="105" t="str">
        <f t="shared" si="177"/>
        <v/>
      </c>
      <c r="E3749" s="106" t="s">
        <v>2406</v>
      </c>
      <c r="F3749" s="106" t="s">
        <v>2906</v>
      </c>
      <c r="G3749" s="106" t="s">
        <v>2437</v>
      </c>
      <c r="H3749" s="106" t="s">
        <v>802</v>
      </c>
      <c r="I3749" s="106">
        <v>11</v>
      </c>
      <c r="J3749" s="106"/>
      <c r="K3749" s="106"/>
      <c r="L3749" s="106" t="s">
        <v>2438</v>
      </c>
      <c r="M3749" s="106" t="s">
        <v>3522</v>
      </c>
      <c r="N3749" s="106">
        <v>0.36</v>
      </c>
      <c r="O3749" s="106">
        <v>1.7</v>
      </c>
      <c r="P3749" s="106" t="s">
        <v>2499</v>
      </c>
      <c r="Q3749" s="107" t="s">
        <v>4534</v>
      </c>
      <c r="R3749" s="107" t="s">
        <v>11</v>
      </c>
    </row>
    <row r="3750" spans="2:18" ht="20.100000000000001" customHeight="1" x14ac:dyDescent="0.4">
      <c r="B3750" s="105" t="str">
        <f t="shared" si="175"/>
        <v/>
      </c>
      <c r="C3750" s="105" t="str">
        <f t="shared" si="176"/>
        <v/>
      </c>
      <c r="D3750" s="105" t="str">
        <f t="shared" si="177"/>
        <v/>
      </c>
      <c r="E3750" s="106" t="s">
        <v>2406</v>
      </c>
      <c r="F3750" s="106" t="s">
        <v>2906</v>
      </c>
      <c r="G3750" s="106" t="s">
        <v>2442</v>
      </c>
      <c r="H3750" s="106" t="s">
        <v>799</v>
      </c>
      <c r="I3750" s="106">
        <v>12</v>
      </c>
      <c r="J3750" s="106"/>
      <c r="K3750" s="106"/>
      <c r="L3750" s="106" t="s">
        <v>2443</v>
      </c>
      <c r="M3750" s="106" t="s">
        <v>3522</v>
      </c>
      <c r="N3750" s="106">
        <v>0.37</v>
      </c>
      <c r="O3750" s="106">
        <v>1.7</v>
      </c>
      <c r="P3750" s="106" t="s">
        <v>2499</v>
      </c>
      <c r="Q3750" s="107" t="s">
        <v>4535</v>
      </c>
      <c r="R3750" s="107" t="s">
        <v>11</v>
      </c>
    </row>
    <row r="3751" spans="2:18" ht="20.100000000000001" customHeight="1" x14ac:dyDescent="0.4">
      <c r="B3751" s="105" t="str">
        <f t="shared" si="175"/>
        <v/>
      </c>
      <c r="C3751" s="105" t="str">
        <f t="shared" si="176"/>
        <v/>
      </c>
      <c r="D3751" s="105" t="str">
        <f t="shared" si="177"/>
        <v/>
      </c>
      <c r="E3751" s="106" t="s">
        <v>2406</v>
      </c>
      <c r="F3751" s="106" t="s">
        <v>2906</v>
      </c>
      <c r="G3751" s="106" t="s">
        <v>2442</v>
      </c>
      <c r="H3751" s="106" t="s">
        <v>802</v>
      </c>
      <c r="I3751" s="106">
        <v>11</v>
      </c>
      <c r="J3751" s="106"/>
      <c r="K3751" s="106"/>
      <c r="L3751" s="106" t="s">
        <v>2443</v>
      </c>
      <c r="M3751" s="106" t="s">
        <v>3522</v>
      </c>
      <c r="N3751" s="106">
        <v>0.36</v>
      </c>
      <c r="O3751" s="106">
        <v>1.7</v>
      </c>
      <c r="P3751" s="106" t="s">
        <v>2499</v>
      </c>
      <c r="Q3751" s="107" t="s">
        <v>4536</v>
      </c>
      <c r="R3751" s="107" t="s">
        <v>11</v>
      </c>
    </row>
    <row r="3752" spans="2:18" ht="20.100000000000001" customHeight="1" x14ac:dyDescent="0.4">
      <c r="B3752" s="105" t="str">
        <f t="shared" si="175"/>
        <v/>
      </c>
      <c r="C3752" s="105" t="str">
        <f t="shared" si="176"/>
        <v/>
      </c>
      <c r="D3752" s="105" t="str">
        <f t="shared" si="177"/>
        <v/>
      </c>
      <c r="E3752" s="106" t="s">
        <v>2406</v>
      </c>
      <c r="F3752" s="106" t="s">
        <v>2829</v>
      </c>
      <c r="G3752" s="106" t="s">
        <v>697</v>
      </c>
      <c r="H3752" s="106" t="s">
        <v>707</v>
      </c>
      <c r="I3752" s="106">
        <v>12</v>
      </c>
      <c r="J3752" s="106"/>
      <c r="K3752" s="106"/>
      <c r="L3752" s="106" t="s">
        <v>729</v>
      </c>
      <c r="M3752" s="106" t="s">
        <v>3522</v>
      </c>
      <c r="N3752" s="106">
        <v>0.57999999999999996</v>
      </c>
      <c r="O3752" s="106">
        <v>1.7</v>
      </c>
      <c r="P3752" s="106" t="s">
        <v>4403</v>
      </c>
      <c r="Q3752" s="107" t="s">
        <v>4537</v>
      </c>
      <c r="R3752" s="107" t="s">
        <v>253</v>
      </c>
    </row>
    <row r="3753" spans="2:18" ht="20.100000000000001" customHeight="1" x14ac:dyDescent="0.4">
      <c r="B3753" s="105" t="str">
        <f t="shared" si="175"/>
        <v/>
      </c>
      <c r="C3753" s="105" t="str">
        <f t="shared" si="176"/>
        <v/>
      </c>
      <c r="D3753" s="105" t="str">
        <f t="shared" si="177"/>
        <v/>
      </c>
      <c r="E3753" s="106" t="s">
        <v>2406</v>
      </c>
      <c r="F3753" s="106" t="s">
        <v>2829</v>
      </c>
      <c r="G3753" s="106" t="s">
        <v>697</v>
      </c>
      <c r="H3753" s="106" t="s">
        <v>729</v>
      </c>
      <c r="I3753" s="106">
        <v>12</v>
      </c>
      <c r="J3753" s="106"/>
      <c r="K3753" s="106"/>
      <c r="L3753" s="106" t="s">
        <v>707</v>
      </c>
      <c r="M3753" s="106" t="s">
        <v>3522</v>
      </c>
      <c r="N3753" s="106">
        <v>0.54</v>
      </c>
      <c r="O3753" s="106">
        <v>1.7</v>
      </c>
      <c r="P3753" s="106" t="s">
        <v>714</v>
      </c>
      <c r="Q3753" s="107" t="s">
        <v>4538</v>
      </c>
      <c r="R3753" s="107" t="s">
        <v>253</v>
      </c>
    </row>
    <row r="3754" spans="2:18" ht="20.100000000000001" customHeight="1" x14ac:dyDescent="0.4">
      <c r="B3754" s="105" t="str">
        <f t="shared" si="175"/>
        <v/>
      </c>
      <c r="C3754" s="105" t="str">
        <f t="shared" si="176"/>
        <v/>
      </c>
      <c r="D3754" s="105" t="str">
        <f t="shared" si="177"/>
        <v/>
      </c>
      <c r="E3754" s="106" t="s">
        <v>2406</v>
      </c>
      <c r="F3754" s="106" t="s">
        <v>2407</v>
      </c>
      <c r="G3754" s="106" t="s">
        <v>710</v>
      </c>
      <c r="H3754" s="106" t="s">
        <v>711</v>
      </c>
      <c r="I3754" s="106">
        <v>11</v>
      </c>
      <c r="J3754" s="106"/>
      <c r="K3754" s="106"/>
      <c r="L3754" s="106" t="s">
        <v>706</v>
      </c>
      <c r="M3754" s="106" t="s">
        <v>3522</v>
      </c>
      <c r="N3754" s="106">
        <v>0.45</v>
      </c>
      <c r="O3754" s="106">
        <v>1.7</v>
      </c>
      <c r="P3754" s="106" t="s">
        <v>714</v>
      </c>
      <c r="Q3754" s="107" t="s">
        <v>4539</v>
      </c>
      <c r="R3754" s="107" t="s">
        <v>253</v>
      </c>
    </row>
    <row r="3755" spans="2:18" ht="20.100000000000001" customHeight="1" x14ac:dyDescent="0.4">
      <c r="B3755" s="105" t="str">
        <f t="shared" si="175"/>
        <v/>
      </c>
      <c r="C3755" s="105" t="str">
        <f t="shared" si="176"/>
        <v/>
      </c>
      <c r="D3755" s="105" t="str">
        <f t="shared" si="177"/>
        <v/>
      </c>
      <c r="E3755" s="106" t="s">
        <v>2406</v>
      </c>
      <c r="F3755" s="106" t="s">
        <v>2447</v>
      </c>
      <c r="G3755" s="106" t="s">
        <v>710</v>
      </c>
      <c r="H3755" s="106" t="s">
        <v>706</v>
      </c>
      <c r="I3755" s="106">
        <v>11</v>
      </c>
      <c r="J3755" s="106"/>
      <c r="K3755" s="106"/>
      <c r="L3755" s="106" t="s">
        <v>711</v>
      </c>
      <c r="M3755" s="106" t="s">
        <v>3522</v>
      </c>
      <c r="N3755" s="106">
        <v>0.39</v>
      </c>
      <c r="O3755" s="106">
        <v>1.7</v>
      </c>
      <c r="P3755" s="106" t="s">
        <v>4403</v>
      </c>
      <c r="Q3755" s="107" t="s">
        <v>4540</v>
      </c>
      <c r="R3755" s="107" t="s">
        <v>253</v>
      </c>
    </row>
    <row r="3756" spans="2:18" ht="20.100000000000001" customHeight="1" x14ac:dyDescent="0.4">
      <c r="B3756" s="105" t="str">
        <f t="shared" si="175"/>
        <v/>
      </c>
      <c r="C3756" s="105" t="str">
        <f t="shared" si="176"/>
        <v/>
      </c>
      <c r="D3756" s="105" t="str">
        <f t="shared" si="177"/>
        <v/>
      </c>
      <c r="E3756" s="106" t="s">
        <v>2406</v>
      </c>
      <c r="F3756" s="106" t="s">
        <v>2447</v>
      </c>
      <c r="G3756" s="106" t="s">
        <v>2477</v>
      </c>
      <c r="H3756" s="106" t="s">
        <v>706</v>
      </c>
      <c r="I3756" s="106">
        <v>11</v>
      </c>
      <c r="J3756" s="106"/>
      <c r="K3756" s="106"/>
      <c r="L3756" s="106" t="s">
        <v>2478</v>
      </c>
      <c r="M3756" s="106" t="s">
        <v>3522</v>
      </c>
      <c r="N3756" s="106">
        <v>0.39</v>
      </c>
      <c r="O3756" s="106">
        <v>1.7</v>
      </c>
      <c r="P3756" s="106" t="s">
        <v>3957</v>
      </c>
      <c r="Q3756" s="107" t="s">
        <v>4541</v>
      </c>
      <c r="R3756" s="107" t="s">
        <v>253</v>
      </c>
    </row>
    <row r="3757" spans="2:18" ht="20.100000000000001" customHeight="1" x14ac:dyDescent="0.4">
      <c r="B3757" s="105" t="str">
        <f t="shared" si="175"/>
        <v/>
      </c>
      <c r="C3757" s="105" t="str">
        <f t="shared" si="176"/>
        <v/>
      </c>
      <c r="D3757" s="105" t="str">
        <f t="shared" si="177"/>
        <v/>
      </c>
      <c r="E3757" s="106" t="s">
        <v>2406</v>
      </c>
      <c r="F3757" s="106" t="s">
        <v>2447</v>
      </c>
      <c r="G3757" s="106" t="s">
        <v>2482</v>
      </c>
      <c r="H3757" s="106" t="s">
        <v>706</v>
      </c>
      <c r="I3757" s="106">
        <v>11</v>
      </c>
      <c r="J3757" s="106"/>
      <c r="K3757" s="106"/>
      <c r="L3757" s="106" t="s">
        <v>2483</v>
      </c>
      <c r="M3757" s="106" t="s">
        <v>3522</v>
      </c>
      <c r="N3757" s="106">
        <v>0.39</v>
      </c>
      <c r="O3757" s="106">
        <v>1.7</v>
      </c>
      <c r="P3757" s="106" t="s">
        <v>3957</v>
      </c>
      <c r="Q3757" s="107" t="s">
        <v>4542</v>
      </c>
      <c r="R3757" s="107" t="s">
        <v>253</v>
      </c>
    </row>
    <row r="3758" spans="2:18" ht="20.100000000000001" customHeight="1" x14ac:dyDescent="0.4">
      <c r="B3758" s="105" t="str">
        <f t="shared" si="175"/>
        <v/>
      </c>
      <c r="C3758" s="105" t="str">
        <f t="shared" si="176"/>
        <v/>
      </c>
      <c r="D3758" s="105" t="str">
        <f t="shared" si="177"/>
        <v/>
      </c>
      <c r="E3758" s="106" t="s">
        <v>2406</v>
      </c>
      <c r="F3758" s="106" t="s">
        <v>2906</v>
      </c>
      <c r="G3758" s="106" t="s">
        <v>697</v>
      </c>
      <c r="H3758" s="106" t="s">
        <v>707</v>
      </c>
      <c r="I3758" s="106">
        <v>12</v>
      </c>
      <c r="J3758" s="106"/>
      <c r="K3758" s="106"/>
      <c r="L3758" s="106" t="s">
        <v>799</v>
      </c>
      <c r="M3758" s="106" t="s">
        <v>3522</v>
      </c>
      <c r="N3758" s="106">
        <v>0.43</v>
      </c>
      <c r="O3758" s="106">
        <v>1.7</v>
      </c>
      <c r="P3758" s="106" t="s">
        <v>3355</v>
      </c>
      <c r="Q3758" s="107" t="s">
        <v>4543</v>
      </c>
      <c r="R3758" s="107" t="s">
        <v>253</v>
      </c>
    </row>
    <row r="3759" spans="2:18" ht="20.100000000000001" customHeight="1" x14ac:dyDescent="0.4">
      <c r="B3759" s="105" t="str">
        <f t="shared" si="175"/>
        <v/>
      </c>
      <c r="C3759" s="105" t="str">
        <f t="shared" si="176"/>
        <v/>
      </c>
      <c r="D3759" s="105" t="str">
        <f t="shared" si="177"/>
        <v/>
      </c>
      <c r="E3759" s="106" t="s">
        <v>2406</v>
      </c>
      <c r="F3759" s="106" t="s">
        <v>2906</v>
      </c>
      <c r="G3759" s="106" t="s">
        <v>697</v>
      </c>
      <c r="H3759" s="106" t="s">
        <v>799</v>
      </c>
      <c r="I3759" s="106">
        <v>12</v>
      </c>
      <c r="J3759" s="106"/>
      <c r="K3759" s="106"/>
      <c r="L3759" s="106" t="s">
        <v>707</v>
      </c>
      <c r="M3759" s="106" t="s">
        <v>3522</v>
      </c>
      <c r="N3759" s="106">
        <v>0.37</v>
      </c>
      <c r="O3759" s="106">
        <v>1.7</v>
      </c>
      <c r="P3759" s="106" t="s">
        <v>714</v>
      </c>
      <c r="Q3759" s="107" t="s">
        <v>4544</v>
      </c>
      <c r="R3759" s="107" t="s">
        <v>253</v>
      </c>
    </row>
    <row r="3760" spans="2:18" ht="20.100000000000001" customHeight="1" x14ac:dyDescent="0.4">
      <c r="B3760" s="105" t="str">
        <f t="shared" si="175"/>
        <v/>
      </c>
      <c r="C3760" s="105" t="str">
        <f t="shared" si="176"/>
        <v/>
      </c>
      <c r="D3760" s="105" t="str">
        <f t="shared" si="177"/>
        <v/>
      </c>
      <c r="E3760" s="106" t="s">
        <v>2406</v>
      </c>
      <c r="F3760" s="106" t="s">
        <v>2829</v>
      </c>
      <c r="G3760" s="106" t="s">
        <v>697</v>
      </c>
      <c r="H3760" s="106" t="s">
        <v>1027</v>
      </c>
      <c r="I3760" s="106">
        <v>8</v>
      </c>
      <c r="J3760" s="106"/>
      <c r="K3760" s="106"/>
      <c r="L3760" s="106" t="s">
        <v>765</v>
      </c>
      <c r="M3760" s="106" t="s">
        <v>924</v>
      </c>
      <c r="N3760" s="106">
        <v>0.56999999999999995</v>
      </c>
      <c r="O3760" s="106">
        <v>1.7</v>
      </c>
      <c r="P3760" s="106" t="s">
        <v>714</v>
      </c>
      <c r="Q3760" s="107" t="s">
        <v>4545</v>
      </c>
      <c r="R3760" s="107" t="s">
        <v>253</v>
      </c>
    </row>
    <row r="3761" spans="2:18" ht="20.100000000000001" customHeight="1" x14ac:dyDescent="0.4">
      <c r="B3761" s="105" t="str">
        <f t="shared" si="175"/>
        <v/>
      </c>
      <c r="C3761" s="105" t="str">
        <f t="shared" si="176"/>
        <v/>
      </c>
      <c r="D3761" s="105" t="str">
        <f t="shared" si="177"/>
        <v/>
      </c>
      <c r="E3761" s="106" t="s">
        <v>2406</v>
      </c>
      <c r="F3761" s="106" t="s">
        <v>2829</v>
      </c>
      <c r="G3761" s="106" t="s">
        <v>721</v>
      </c>
      <c r="H3761" s="106" t="s">
        <v>722</v>
      </c>
      <c r="I3761" s="106">
        <v>8</v>
      </c>
      <c r="J3761" s="106"/>
      <c r="K3761" s="106"/>
      <c r="L3761" s="106" t="s">
        <v>765</v>
      </c>
      <c r="M3761" s="106" t="s">
        <v>924</v>
      </c>
      <c r="N3761" s="106">
        <v>0.56999999999999995</v>
      </c>
      <c r="O3761" s="106">
        <v>1.7</v>
      </c>
      <c r="P3761" s="106" t="s">
        <v>714</v>
      </c>
      <c r="Q3761" s="107" t="s">
        <v>4546</v>
      </c>
      <c r="R3761" s="107" t="s">
        <v>253</v>
      </c>
    </row>
    <row r="3762" spans="2:18" ht="20.100000000000001" customHeight="1" x14ac:dyDescent="0.4">
      <c r="B3762" s="105" t="str">
        <f t="shared" si="175"/>
        <v/>
      </c>
      <c r="C3762" s="105" t="str">
        <f t="shared" si="176"/>
        <v/>
      </c>
      <c r="D3762" s="105" t="str">
        <f t="shared" si="177"/>
        <v/>
      </c>
      <c r="E3762" s="106" t="s">
        <v>2406</v>
      </c>
      <c r="F3762" s="106" t="s">
        <v>2829</v>
      </c>
      <c r="G3762" s="106" t="s">
        <v>773</v>
      </c>
      <c r="H3762" s="106" t="s">
        <v>774</v>
      </c>
      <c r="I3762" s="106">
        <v>8</v>
      </c>
      <c r="J3762" s="106"/>
      <c r="K3762" s="106"/>
      <c r="L3762" s="106" t="s">
        <v>729</v>
      </c>
      <c r="M3762" s="106" t="s">
        <v>924</v>
      </c>
      <c r="N3762" s="106">
        <v>0.55000000000000004</v>
      </c>
      <c r="O3762" s="106">
        <v>1.7</v>
      </c>
      <c r="P3762" s="106" t="s">
        <v>3355</v>
      </c>
      <c r="Q3762" s="107" t="s">
        <v>4547</v>
      </c>
      <c r="R3762" s="107" t="s">
        <v>253</v>
      </c>
    </row>
    <row r="3763" spans="2:18" ht="20.100000000000001" customHeight="1" x14ac:dyDescent="0.4">
      <c r="B3763" s="105" t="str">
        <f t="shared" si="175"/>
        <v/>
      </c>
      <c r="C3763" s="105" t="str">
        <f t="shared" si="176"/>
        <v/>
      </c>
      <c r="D3763" s="105" t="str">
        <f t="shared" si="177"/>
        <v/>
      </c>
      <c r="E3763" s="106" t="s">
        <v>2406</v>
      </c>
      <c r="F3763" s="106" t="s">
        <v>2829</v>
      </c>
      <c r="G3763" s="106" t="s">
        <v>778</v>
      </c>
      <c r="H3763" s="106" t="s">
        <v>779</v>
      </c>
      <c r="I3763" s="106">
        <v>8</v>
      </c>
      <c r="J3763" s="106"/>
      <c r="K3763" s="106"/>
      <c r="L3763" s="106" t="s">
        <v>729</v>
      </c>
      <c r="M3763" s="106" t="s">
        <v>924</v>
      </c>
      <c r="N3763" s="106">
        <v>0.55000000000000004</v>
      </c>
      <c r="O3763" s="106">
        <v>1.7</v>
      </c>
      <c r="P3763" s="106" t="s">
        <v>714</v>
      </c>
      <c r="Q3763" s="107" t="s">
        <v>4548</v>
      </c>
      <c r="R3763" s="107" t="s">
        <v>253</v>
      </c>
    </row>
    <row r="3764" spans="2:18" ht="20.100000000000001" customHeight="1" x14ac:dyDescent="0.4">
      <c r="B3764" s="105" t="str">
        <f t="shared" si="175"/>
        <v/>
      </c>
      <c r="C3764" s="105" t="str">
        <f t="shared" si="176"/>
        <v/>
      </c>
      <c r="D3764" s="105" t="str">
        <f t="shared" si="177"/>
        <v/>
      </c>
      <c r="E3764" s="106" t="s">
        <v>2406</v>
      </c>
      <c r="F3764" s="106" t="s">
        <v>2829</v>
      </c>
      <c r="G3764" s="106" t="s">
        <v>2437</v>
      </c>
      <c r="H3764" s="106" t="s">
        <v>2438</v>
      </c>
      <c r="I3764" s="106">
        <v>8</v>
      </c>
      <c r="J3764" s="106"/>
      <c r="K3764" s="106"/>
      <c r="L3764" s="106" t="s">
        <v>729</v>
      </c>
      <c r="M3764" s="106" t="s">
        <v>924</v>
      </c>
      <c r="N3764" s="106">
        <v>0.52</v>
      </c>
      <c r="O3764" s="106">
        <v>1.7</v>
      </c>
      <c r="P3764" s="106" t="s">
        <v>714</v>
      </c>
      <c r="Q3764" s="107" t="s">
        <v>4549</v>
      </c>
      <c r="R3764" s="107" t="s">
        <v>253</v>
      </c>
    </row>
    <row r="3765" spans="2:18" ht="20.100000000000001" customHeight="1" x14ac:dyDescent="0.4">
      <c r="B3765" s="105" t="str">
        <f t="shared" si="175"/>
        <v/>
      </c>
      <c r="C3765" s="105" t="str">
        <f t="shared" si="176"/>
        <v/>
      </c>
      <c r="D3765" s="105" t="str">
        <f t="shared" si="177"/>
        <v/>
      </c>
      <c r="E3765" s="106" t="s">
        <v>2406</v>
      </c>
      <c r="F3765" s="106" t="s">
        <v>2829</v>
      </c>
      <c r="G3765" s="106" t="s">
        <v>2442</v>
      </c>
      <c r="H3765" s="106" t="s">
        <v>2443</v>
      </c>
      <c r="I3765" s="106">
        <v>8</v>
      </c>
      <c r="J3765" s="106"/>
      <c r="K3765" s="106"/>
      <c r="L3765" s="106" t="s">
        <v>729</v>
      </c>
      <c r="M3765" s="106" t="s">
        <v>924</v>
      </c>
      <c r="N3765" s="106">
        <v>0.52</v>
      </c>
      <c r="O3765" s="106">
        <v>1.7</v>
      </c>
      <c r="P3765" s="106" t="s">
        <v>714</v>
      </c>
      <c r="Q3765" s="107" t="s">
        <v>4550</v>
      </c>
      <c r="R3765" s="107" t="s">
        <v>253</v>
      </c>
    </row>
    <row r="3766" spans="2:18" ht="20.100000000000001" customHeight="1" x14ac:dyDescent="0.4">
      <c r="B3766" s="105" t="str">
        <f t="shared" si="175"/>
        <v/>
      </c>
      <c r="C3766" s="105" t="str">
        <f t="shared" si="176"/>
        <v/>
      </c>
      <c r="D3766" s="105" t="str">
        <f t="shared" si="177"/>
        <v/>
      </c>
      <c r="E3766" s="106" t="s">
        <v>2406</v>
      </c>
      <c r="F3766" s="106" t="s">
        <v>2829</v>
      </c>
      <c r="G3766" s="106" t="s">
        <v>697</v>
      </c>
      <c r="H3766" s="106" t="s">
        <v>765</v>
      </c>
      <c r="I3766" s="106">
        <v>8</v>
      </c>
      <c r="J3766" s="106"/>
      <c r="K3766" s="106"/>
      <c r="L3766" s="106" t="s">
        <v>1027</v>
      </c>
      <c r="M3766" s="106" t="s">
        <v>924</v>
      </c>
      <c r="N3766" s="106">
        <v>0.53</v>
      </c>
      <c r="O3766" s="106">
        <v>1.7</v>
      </c>
      <c r="P3766" s="106" t="s">
        <v>714</v>
      </c>
      <c r="Q3766" s="107" t="s">
        <v>4551</v>
      </c>
      <c r="R3766" s="107" t="s">
        <v>253</v>
      </c>
    </row>
    <row r="3767" spans="2:18" ht="20.100000000000001" customHeight="1" x14ac:dyDescent="0.4">
      <c r="B3767" s="105" t="str">
        <f t="shared" si="175"/>
        <v/>
      </c>
      <c r="C3767" s="105" t="str">
        <f t="shared" si="176"/>
        <v/>
      </c>
      <c r="D3767" s="105" t="str">
        <f t="shared" si="177"/>
        <v/>
      </c>
      <c r="E3767" s="106" t="s">
        <v>2406</v>
      </c>
      <c r="F3767" s="106" t="s">
        <v>2829</v>
      </c>
      <c r="G3767" s="106" t="s">
        <v>721</v>
      </c>
      <c r="H3767" s="106" t="s">
        <v>765</v>
      </c>
      <c r="I3767" s="106">
        <v>8</v>
      </c>
      <c r="J3767" s="106"/>
      <c r="K3767" s="106"/>
      <c r="L3767" s="106" t="s">
        <v>722</v>
      </c>
      <c r="M3767" s="106" t="s">
        <v>924</v>
      </c>
      <c r="N3767" s="106">
        <v>0.53</v>
      </c>
      <c r="O3767" s="106">
        <v>1.7</v>
      </c>
      <c r="P3767" s="106" t="s">
        <v>714</v>
      </c>
      <c r="Q3767" s="107" t="s">
        <v>4552</v>
      </c>
      <c r="R3767" s="107" t="s">
        <v>253</v>
      </c>
    </row>
    <row r="3768" spans="2:18" ht="20.100000000000001" customHeight="1" x14ac:dyDescent="0.4">
      <c r="B3768" s="105" t="str">
        <f t="shared" si="175"/>
        <v/>
      </c>
      <c r="C3768" s="105" t="str">
        <f t="shared" si="176"/>
        <v/>
      </c>
      <c r="D3768" s="105" t="str">
        <f t="shared" si="177"/>
        <v/>
      </c>
      <c r="E3768" s="106" t="s">
        <v>2406</v>
      </c>
      <c r="F3768" s="106" t="s">
        <v>2829</v>
      </c>
      <c r="G3768" s="106" t="s">
        <v>773</v>
      </c>
      <c r="H3768" s="106" t="s">
        <v>729</v>
      </c>
      <c r="I3768" s="106">
        <v>8</v>
      </c>
      <c r="J3768" s="106"/>
      <c r="K3768" s="106"/>
      <c r="L3768" s="106" t="s">
        <v>774</v>
      </c>
      <c r="M3768" s="106" t="s">
        <v>924</v>
      </c>
      <c r="N3768" s="106">
        <v>0.54</v>
      </c>
      <c r="O3768" s="106">
        <v>1.7</v>
      </c>
      <c r="P3768" s="106" t="s">
        <v>714</v>
      </c>
      <c r="Q3768" s="107" t="s">
        <v>4553</v>
      </c>
      <c r="R3768" s="107" t="s">
        <v>253</v>
      </c>
    </row>
    <row r="3769" spans="2:18" ht="20.100000000000001" customHeight="1" x14ac:dyDescent="0.4">
      <c r="B3769" s="105" t="str">
        <f t="shared" si="175"/>
        <v/>
      </c>
      <c r="C3769" s="105" t="str">
        <f t="shared" si="176"/>
        <v/>
      </c>
      <c r="D3769" s="105" t="str">
        <f t="shared" si="177"/>
        <v/>
      </c>
      <c r="E3769" s="106" t="s">
        <v>2406</v>
      </c>
      <c r="F3769" s="106" t="s">
        <v>2829</v>
      </c>
      <c r="G3769" s="106" t="s">
        <v>778</v>
      </c>
      <c r="H3769" s="106" t="s">
        <v>729</v>
      </c>
      <c r="I3769" s="106">
        <v>8</v>
      </c>
      <c r="J3769" s="106"/>
      <c r="K3769" s="106"/>
      <c r="L3769" s="106" t="s">
        <v>779</v>
      </c>
      <c r="M3769" s="106" t="s">
        <v>924</v>
      </c>
      <c r="N3769" s="106">
        <v>0.54</v>
      </c>
      <c r="O3769" s="106">
        <v>1.7</v>
      </c>
      <c r="P3769" s="106" t="s">
        <v>714</v>
      </c>
      <c r="Q3769" s="107" t="s">
        <v>4554</v>
      </c>
      <c r="R3769" s="107" t="s">
        <v>253</v>
      </c>
    </row>
    <row r="3770" spans="2:18" ht="20.100000000000001" customHeight="1" x14ac:dyDescent="0.4">
      <c r="B3770" s="105" t="str">
        <f t="shared" si="175"/>
        <v/>
      </c>
      <c r="C3770" s="105" t="str">
        <f t="shared" si="176"/>
        <v/>
      </c>
      <c r="D3770" s="105" t="str">
        <f t="shared" si="177"/>
        <v/>
      </c>
      <c r="E3770" s="106" t="s">
        <v>2406</v>
      </c>
      <c r="F3770" s="106" t="s">
        <v>2829</v>
      </c>
      <c r="G3770" s="106" t="s">
        <v>2437</v>
      </c>
      <c r="H3770" s="106" t="s">
        <v>729</v>
      </c>
      <c r="I3770" s="106">
        <v>8</v>
      </c>
      <c r="J3770" s="106"/>
      <c r="K3770" s="106"/>
      <c r="L3770" s="106" t="s">
        <v>2438</v>
      </c>
      <c r="M3770" s="106" t="s">
        <v>924</v>
      </c>
      <c r="N3770" s="106">
        <v>0.53</v>
      </c>
      <c r="O3770" s="106">
        <v>1.7</v>
      </c>
      <c r="P3770" s="106" t="s">
        <v>714</v>
      </c>
      <c r="Q3770" s="107" t="s">
        <v>4555</v>
      </c>
      <c r="R3770" s="107" t="s">
        <v>253</v>
      </c>
    </row>
    <row r="3771" spans="2:18" ht="20.100000000000001" customHeight="1" x14ac:dyDescent="0.4">
      <c r="B3771" s="105" t="str">
        <f t="shared" si="175"/>
        <v/>
      </c>
      <c r="C3771" s="105" t="str">
        <f t="shared" si="176"/>
        <v/>
      </c>
      <c r="D3771" s="105" t="str">
        <f t="shared" si="177"/>
        <v/>
      </c>
      <c r="E3771" s="106" t="s">
        <v>2406</v>
      </c>
      <c r="F3771" s="106" t="s">
        <v>2829</v>
      </c>
      <c r="G3771" s="106" t="s">
        <v>2442</v>
      </c>
      <c r="H3771" s="106" t="s">
        <v>729</v>
      </c>
      <c r="I3771" s="106">
        <v>8</v>
      </c>
      <c r="J3771" s="106"/>
      <c r="K3771" s="106"/>
      <c r="L3771" s="106" t="s">
        <v>2443</v>
      </c>
      <c r="M3771" s="106" t="s">
        <v>924</v>
      </c>
      <c r="N3771" s="106">
        <v>0.53</v>
      </c>
      <c r="O3771" s="106">
        <v>1.7</v>
      </c>
      <c r="P3771" s="106" t="s">
        <v>714</v>
      </c>
      <c r="Q3771" s="107" t="s">
        <v>4556</v>
      </c>
      <c r="R3771" s="107" t="s">
        <v>253</v>
      </c>
    </row>
    <row r="3772" spans="2:18" ht="20.100000000000001" customHeight="1" x14ac:dyDescent="0.4">
      <c r="B3772" s="105" t="str">
        <f t="shared" si="175"/>
        <v/>
      </c>
      <c r="C3772" s="105" t="str">
        <f t="shared" si="176"/>
        <v/>
      </c>
      <c r="D3772" s="105" t="str">
        <f t="shared" si="177"/>
        <v/>
      </c>
      <c r="E3772" s="106" t="s">
        <v>2406</v>
      </c>
      <c r="F3772" s="106" t="s">
        <v>2407</v>
      </c>
      <c r="G3772" s="106" t="s">
        <v>697</v>
      </c>
      <c r="H3772" s="106" t="s">
        <v>1027</v>
      </c>
      <c r="I3772" s="106">
        <v>8</v>
      </c>
      <c r="J3772" s="106"/>
      <c r="K3772" s="106"/>
      <c r="L3772" s="106" t="s">
        <v>717</v>
      </c>
      <c r="M3772" s="106" t="s">
        <v>924</v>
      </c>
      <c r="N3772" s="106">
        <v>0.45</v>
      </c>
      <c r="O3772" s="106">
        <v>1.7</v>
      </c>
      <c r="P3772" s="106" t="s">
        <v>714</v>
      </c>
      <c r="Q3772" s="107" t="s">
        <v>4557</v>
      </c>
      <c r="R3772" s="107" t="s">
        <v>253</v>
      </c>
    </row>
    <row r="3773" spans="2:18" ht="20.100000000000001" customHeight="1" x14ac:dyDescent="0.4">
      <c r="B3773" s="105" t="str">
        <f t="shared" si="175"/>
        <v/>
      </c>
      <c r="C3773" s="105" t="str">
        <f t="shared" si="176"/>
        <v/>
      </c>
      <c r="D3773" s="105" t="str">
        <f t="shared" si="177"/>
        <v/>
      </c>
      <c r="E3773" s="106" t="s">
        <v>2406</v>
      </c>
      <c r="F3773" s="106" t="s">
        <v>2407</v>
      </c>
      <c r="G3773" s="106" t="s">
        <v>721</v>
      </c>
      <c r="H3773" s="106" t="s">
        <v>722</v>
      </c>
      <c r="I3773" s="106">
        <v>8</v>
      </c>
      <c r="J3773" s="106"/>
      <c r="K3773" s="106"/>
      <c r="L3773" s="106" t="s">
        <v>717</v>
      </c>
      <c r="M3773" s="106" t="s">
        <v>924</v>
      </c>
      <c r="N3773" s="106">
        <v>0.45</v>
      </c>
      <c r="O3773" s="106">
        <v>1.7</v>
      </c>
      <c r="P3773" s="106" t="s">
        <v>714</v>
      </c>
      <c r="Q3773" s="107" t="s">
        <v>4558</v>
      </c>
      <c r="R3773" s="107" t="s">
        <v>253</v>
      </c>
    </row>
    <row r="3774" spans="2:18" ht="20.100000000000001" customHeight="1" x14ac:dyDescent="0.4">
      <c r="B3774" s="105" t="str">
        <f t="shared" si="175"/>
        <v/>
      </c>
      <c r="C3774" s="105" t="str">
        <f t="shared" si="176"/>
        <v/>
      </c>
      <c r="D3774" s="105" t="str">
        <f t="shared" si="177"/>
        <v/>
      </c>
      <c r="E3774" s="106" t="s">
        <v>2406</v>
      </c>
      <c r="F3774" s="106" t="s">
        <v>2407</v>
      </c>
      <c r="G3774" s="106" t="s">
        <v>773</v>
      </c>
      <c r="H3774" s="106" t="s">
        <v>774</v>
      </c>
      <c r="I3774" s="106">
        <v>8</v>
      </c>
      <c r="J3774" s="106"/>
      <c r="K3774" s="106"/>
      <c r="L3774" s="106" t="s">
        <v>706</v>
      </c>
      <c r="M3774" s="106" t="s">
        <v>924</v>
      </c>
      <c r="N3774" s="106">
        <v>0.44</v>
      </c>
      <c r="O3774" s="106">
        <v>1.7</v>
      </c>
      <c r="P3774" s="106" t="s">
        <v>714</v>
      </c>
      <c r="Q3774" s="107" t="s">
        <v>4559</v>
      </c>
      <c r="R3774" s="107" t="s">
        <v>253</v>
      </c>
    </row>
    <row r="3775" spans="2:18" ht="20.100000000000001" customHeight="1" x14ac:dyDescent="0.4">
      <c r="B3775" s="105" t="str">
        <f t="shared" si="175"/>
        <v/>
      </c>
      <c r="C3775" s="105" t="str">
        <f t="shared" si="176"/>
        <v/>
      </c>
      <c r="D3775" s="105" t="str">
        <f t="shared" si="177"/>
        <v/>
      </c>
      <c r="E3775" s="106" t="s">
        <v>2406</v>
      </c>
      <c r="F3775" s="106" t="s">
        <v>2407</v>
      </c>
      <c r="G3775" s="106" t="s">
        <v>778</v>
      </c>
      <c r="H3775" s="106" t="s">
        <v>779</v>
      </c>
      <c r="I3775" s="106">
        <v>8</v>
      </c>
      <c r="J3775" s="106"/>
      <c r="K3775" s="106"/>
      <c r="L3775" s="106" t="s">
        <v>706</v>
      </c>
      <c r="M3775" s="106" t="s">
        <v>924</v>
      </c>
      <c r="N3775" s="106">
        <v>0.44</v>
      </c>
      <c r="O3775" s="106">
        <v>1.7</v>
      </c>
      <c r="P3775" s="106" t="s">
        <v>714</v>
      </c>
      <c r="Q3775" s="107" t="s">
        <v>4560</v>
      </c>
      <c r="R3775" s="107" t="s">
        <v>253</v>
      </c>
    </row>
    <row r="3776" spans="2:18" ht="20.100000000000001" customHeight="1" x14ac:dyDescent="0.4">
      <c r="B3776" s="105" t="str">
        <f t="shared" si="175"/>
        <v/>
      </c>
      <c r="C3776" s="105" t="str">
        <f t="shared" si="176"/>
        <v/>
      </c>
      <c r="D3776" s="105" t="str">
        <f t="shared" si="177"/>
        <v/>
      </c>
      <c r="E3776" s="106" t="s">
        <v>2406</v>
      </c>
      <c r="F3776" s="106" t="s">
        <v>2407</v>
      </c>
      <c r="G3776" s="106" t="s">
        <v>2437</v>
      </c>
      <c r="H3776" s="106" t="s">
        <v>2438</v>
      </c>
      <c r="I3776" s="106">
        <v>8</v>
      </c>
      <c r="J3776" s="106"/>
      <c r="K3776" s="106"/>
      <c r="L3776" s="106" t="s">
        <v>706</v>
      </c>
      <c r="M3776" s="106" t="s">
        <v>924</v>
      </c>
      <c r="N3776" s="106">
        <v>0.42</v>
      </c>
      <c r="O3776" s="106">
        <v>1.7</v>
      </c>
      <c r="P3776" s="106" t="s">
        <v>714</v>
      </c>
      <c r="Q3776" s="107" t="s">
        <v>4561</v>
      </c>
      <c r="R3776" s="107" t="s">
        <v>253</v>
      </c>
    </row>
    <row r="3777" spans="2:18" ht="20.100000000000001" customHeight="1" x14ac:dyDescent="0.4">
      <c r="B3777" s="105" t="str">
        <f t="shared" si="175"/>
        <v/>
      </c>
      <c r="C3777" s="105" t="str">
        <f t="shared" si="176"/>
        <v/>
      </c>
      <c r="D3777" s="105" t="str">
        <f t="shared" si="177"/>
        <v/>
      </c>
      <c r="E3777" s="106" t="s">
        <v>2406</v>
      </c>
      <c r="F3777" s="106" t="s">
        <v>2407</v>
      </c>
      <c r="G3777" s="106" t="s">
        <v>2442</v>
      </c>
      <c r="H3777" s="106" t="s">
        <v>2443</v>
      </c>
      <c r="I3777" s="106">
        <v>8</v>
      </c>
      <c r="J3777" s="106"/>
      <c r="K3777" s="106"/>
      <c r="L3777" s="106" t="s">
        <v>706</v>
      </c>
      <c r="M3777" s="106" t="s">
        <v>924</v>
      </c>
      <c r="N3777" s="106">
        <v>0.42</v>
      </c>
      <c r="O3777" s="106">
        <v>1.7</v>
      </c>
      <c r="P3777" s="106" t="s">
        <v>714</v>
      </c>
      <c r="Q3777" s="107" t="s">
        <v>4562</v>
      </c>
      <c r="R3777" s="107" t="s">
        <v>253</v>
      </c>
    </row>
    <row r="3778" spans="2:18" ht="20.100000000000001" customHeight="1" x14ac:dyDescent="0.4">
      <c r="B3778" s="105" t="str">
        <f t="shared" si="175"/>
        <v/>
      </c>
      <c r="C3778" s="105" t="str">
        <f t="shared" si="176"/>
        <v/>
      </c>
      <c r="D3778" s="105" t="str">
        <f t="shared" si="177"/>
        <v/>
      </c>
      <c r="E3778" s="106" t="s">
        <v>2406</v>
      </c>
      <c r="F3778" s="106" t="s">
        <v>2447</v>
      </c>
      <c r="G3778" s="106" t="s">
        <v>697</v>
      </c>
      <c r="H3778" s="106" t="s">
        <v>717</v>
      </c>
      <c r="I3778" s="106">
        <v>8</v>
      </c>
      <c r="J3778" s="106"/>
      <c r="K3778" s="106"/>
      <c r="L3778" s="106" t="s">
        <v>1027</v>
      </c>
      <c r="M3778" s="106" t="s">
        <v>924</v>
      </c>
      <c r="N3778" s="106">
        <v>0.38</v>
      </c>
      <c r="O3778" s="106">
        <v>1.7</v>
      </c>
      <c r="P3778" s="106" t="s">
        <v>714</v>
      </c>
      <c r="Q3778" s="107" t="s">
        <v>4563</v>
      </c>
      <c r="R3778" s="107" t="s">
        <v>253</v>
      </c>
    </row>
    <row r="3779" spans="2:18" ht="20.100000000000001" customHeight="1" x14ac:dyDescent="0.4">
      <c r="B3779" s="105" t="str">
        <f t="shared" si="175"/>
        <v/>
      </c>
      <c r="C3779" s="105" t="str">
        <f t="shared" si="176"/>
        <v/>
      </c>
      <c r="D3779" s="105" t="str">
        <f t="shared" si="177"/>
        <v/>
      </c>
      <c r="E3779" s="106" t="s">
        <v>2406</v>
      </c>
      <c r="F3779" s="106" t="s">
        <v>2447</v>
      </c>
      <c r="G3779" s="106" t="s">
        <v>721</v>
      </c>
      <c r="H3779" s="106" t="s">
        <v>717</v>
      </c>
      <c r="I3779" s="106">
        <v>8</v>
      </c>
      <c r="J3779" s="106"/>
      <c r="K3779" s="106"/>
      <c r="L3779" s="106" t="s">
        <v>722</v>
      </c>
      <c r="M3779" s="106" t="s">
        <v>924</v>
      </c>
      <c r="N3779" s="106">
        <v>0.38</v>
      </c>
      <c r="O3779" s="106">
        <v>1.7</v>
      </c>
      <c r="P3779" s="106" t="s">
        <v>714</v>
      </c>
      <c r="Q3779" s="107" t="s">
        <v>4564</v>
      </c>
      <c r="R3779" s="107" t="s">
        <v>253</v>
      </c>
    </row>
    <row r="3780" spans="2:18" ht="20.100000000000001" customHeight="1" x14ac:dyDescent="0.4">
      <c r="B3780" s="105" t="str">
        <f t="shared" si="175"/>
        <v/>
      </c>
      <c r="C3780" s="105" t="str">
        <f t="shared" si="176"/>
        <v/>
      </c>
      <c r="D3780" s="105" t="str">
        <f t="shared" si="177"/>
        <v/>
      </c>
      <c r="E3780" s="106" t="s">
        <v>2406</v>
      </c>
      <c r="F3780" s="106" t="s">
        <v>2447</v>
      </c>
      <c r="G3780" s="106" t="s">
        <v>773</v>
      </c>
      <c r="H3780" s="106" t="s">
        <v>706</v>
      </c>
      <c r="I3780" s="106">
        <v>8</v>
      </c>
      <c r="J3780" s="106"/>
      <c r="K3780" s="106"/>
      <c r="L3780" s="106" t="s">
        <v>774</v>
      </c>
      <c r="M3780" s="106" t="s">
        <v>924</v>
      </c>
      <c r="N3780" s="106">
        <v>0.38</v>
      </c>
      <c r="O3780" s="106">
        <v>1.7</v>
      </c>
      <c r="P3780" s="106" t="s">
        <v>3355</v>
      </c>
      <c r="Q3780" s="107" t="s">
        <v>4565</v>
      </c>
      <c r="R3780" s="107" t="s">
        <v>253</v>
      </c>
    </row>
    <row r="3781" spans="2:18" ht="20.100000000000001" customHeight="1" x14ac:dyDescent="0.4">
      <c r="B3781" s="105" t="str">
        <f t="shared" si="175"/>
        <v/>
      </c>
      <c r="C3781" s="105" t="str">
        <f t="shared" si="176"/>
        <v/>
      </c>
      <c r="D3781" s="105" t="str">
        <f t="shared" si="177"/>
        <v/>
      </c>
      <c r="E3781" s="106" t="s">
        <v>2406</v>
      </c>
      <c r="F3781" s="106" t="s">
        <v>2447</v>
      </c>
      <c r="G3781" s="106" t="s">
        <v>778</v>
      </c>
      <c r="H3781" s="106" t="s">
        <v>706</v>
      </c>
      <c r="I3781" s="106">
        <v>8</v>
      </c>
      <c r="J3781" s="106"/>
      <c r="K3781" s="106"/>
      <c r="L3781" s="106" t="s">
        <v>779</v>
      </c>
      <c r="M3781" s="106" t="s">
        <v>924</v>
      </c>
      <c r="N3781" s="106">
        <v>0.38</v>
      </c>
      <c r="O3781" s="106">
        <v>1.7</v>
      </c>
      <c r="P3781" s="106" t="s">
        <v>714</v>
      </c>
      <c r="Q3781" s="107" t="s">
        <v>4566</v>
      </c>
      <c r="R3781" s="107" t="s">
        <v>253</v>
      </c>
    </row>
    <row r="3782" spans="2:18" ht="20.100000000000001" customHeight="1" x14ac:dyDescent="0.4">
      <c r="B3782" s="105" t="str">
        <f t="shared" si="175"/>
        <v/>
      </c>
      <c r="C3782" s="105" t="str">
        <f t="shared" si="176"/>
        <v/>
      </c>
      <c r="D3782" s="105" t="str">
        <f t="shared" si="177"/>
        <v/>
      </c>
      <c r="E3782" s="106" t="s">
        <v>2406</v>
      </c>
      <c r="F3782" s="106" t="s">
        <v>2447</v>
      </c>
      <c r="G3782" s="106" t="s">
        <v>2437</v>
      </c>
      <c r="H3782" s="106" t="s">
        <v>706</v>
      </c>
      <c r="I3782" s="106">
        <v>8</v>
      </c>
      <c r="J3782" s="106"/>
      <c r="K3782" s="106"/>
      <c r="L3782" s="106" t="s">
        <v>2438</v>
      </c>
      <c r="M3782" s="106" t="s">
        <v>924</v>
      </c>
      <c r="N3782" s="106">
        <v>0.38</v>
      </c>
      <c r="O3782" s="106">
        <v>1.7</v>
      </c>
      <c r="P3782" s="106" t="s">
        <v>714</v>
      </c>
      <c r="Q3782" s="107" t="s">
        <v>4567</v>
      </c>
      <c r="R3782" s="107" t="s">
        <v>253</v>
      </c>
    </row>
    <row r="3783" spans="2:18" ht="20.100000000000001" customHeight="1" x14ac:dyDescent="0.4">
      <c r="B3783" s="105" t="str">
        <f t="shared" si="175"/>
        <v/>
      </c>
      <c r="C3783" s="105" t="str">
        <f t="shared" si="176"/>
        <v/>
      </c>
      <c r="D3783" s="105" t="str">
        <f t="shared" si="177"/>
        <v/>
      </c>
      <c r="E3783" s="106" t="s">
        <v>2406</v>
      </c>
      <c r="F3783" s="106" t="s">
        <v>2447</v>
      </c>
      <c r="G3783" s="106" t="s">
        <v>2442</v>
      </c>
      <c r="H3783" s="106" t="s">
        <v>706</v>
      </c>
      <c r="I3783" s="106">
        <v>8</v>
      </c>
      <c r="J3783" s="106"/>
      <c r="K3783" s="106"/>
      <c r="L3783" s="106" t="s">
        <v>2443</v>
      </c>
      <c r="M3783" s="106" t="s">
        <v>924</v>
      </c>
      <c r="N3783" s="106">
        <v>0.38</v>
      </c>
      <c r="O3783" s="106">
        <v>1.7</v>
      </c>
      <c r="P3783" s="106" t="s">
        <v>714</v>
      </c>
      <c r="Q3783" s="107" t="s">
        <v>4568</v>
      </c>
      <c r="R3783" s="107" t="s">
        <v>253</v>
      </c>
    </row>
    <row r="3784" spans="2:18" ht="20.100000000000001" customHeight="1" x14ac:dyDescent="0.4">
      <c r="B3784" s="105" t="str">
        <f t="shared" si="175"/>
        <v/>
      </c>
      <c r="C3784" s="105" t="str">
        <f t="shared" si="176"/>
        <v/>
      </c>
      <c r="D3784" s="105" t="str">
        <f t="shared" si="177"/>
        <v/>
      </c>
      <c r="E3784" s="106" t="s">
        <v>2406</v>
      </c>
      <c r="F3784" s="106" t="s">
        <v>2906</v>
      </c>
      <c r="G3784" s="106" t="s">
        <v>773</v>
      </c>
      <c r="H3784" s="106" t="s">
        <v>774</v>
      </c>
      <c r="I3784" s="106">
        <v>8</v>
      </c>
      <c r="J3784" s="106"/>
      <c r="K3784" s="106"/>
      <c r="L3784" s="106" t="s">
        <v>799</v>
      </c>
      <c r="M3784" s="106" t="s">
        <v>924</v>
      </c>
      <c r="N3784" s="106">
        <v>0.4</v>
      </c>
      <c r="O3784" s="106">
        <v>1.7</v>
      </c>
      <c r="P3784" s="106" t="s">
        <v>3355</v>
      </c>
      <c r="Q3784" s="107" t="s">
        <v>4569</v>
      </c>
      <c r="R3784" s="107" t="s">
        <v>253</v>
      </c>
    </row>
    <row r="3785" spans="2:18" ht="20.100000000000001" customHeight="1" x14ac:dyDescent="0.4">
      <c r="B3785" s="105" t="str">
        <f t="shared" si="175"/>
        <v/>
      </c>
      <c r="C3785" s="105" t="str">
        <f t="shared" si="176"/>
        <v/>
      </c>
      <c r="D3785" s="105" t="str">
        <f t="shared" si="177"/>
        <v/>
      </c>
      <c r="E3785" s="106" t="s">
        <v>2406</v>
      </c>
      <c r="F3785" s="106" t="s">
        <v>2906</v>
      </c>
      <c r="G3785" s="106" t="s">
        <v>778</v>
      </c>
      <c r="H3785" s="106" t="s">
        <v>779</v>
      </c>
      <c r="I3785" s="106">
        <v>8</v>
      </c>
      <c r="J3785" s="106"/>
      <c r="K3785" s="106"/>
      <c r="L3785" s="106" t="s">
        <v>799</v>
      </c>
      <c r="M3785" s="106" t="s">
        <v>924</v>
      </c>
      <c r="N3785" s="106">
        <v>0.4</v>
      </c>
      <c r="O3785" s="106">
        <v>1.7</v>
      </c>
      <c r="P3785" s="106" t="s">
        <v>714</v>
      </c>
      <c r="Q3785" s="107" t="s">
        <v>4570</v>
      </c>
      <c r="R3785" s="107" t="s">
        <v>253</v>
      </c>
    </row>
    <row r="3786" spans="2:18" ht="20.100000000000001" customHeight="1" x14ac:dyDescent="0.4">
      <c r="B3786" s="105" t="str">
        <f t="shared" si="175"/>
        <v/>
      </c>
      <c r="C3786" s="105" t="str">
        <f t="shared" si="176"/>
        <v/>
      </c>
      <c r="D3786" s="105" t="str">
        <f t="shared" si="177"/>
        <v/>
      </c>
      <c r="E3786" s="106" t="s">
        <v>2406</v>
      </c>
      <c r="F3786" s="106" t="s">
        <v>2906</v>
      </c>
      <c r="G3786" s="106" t="s">
        <v>2437</v>
      </c>
      <c r="H3786" s="106" t="s">
        <v>2438</v>
      </c>
      <c r="I3786" s="106">
        <v>8</v>
      </c>
      <c r="J3786" s="106"/>
      <c r="K3786" s="106"/>
      <c r="L3786" s="106" t="s">
        <v>799</v>
      </c>
      <c r="M3786" s="106" t="s">
        <v>924</v>
      </c>
      <c r="N3786" s="106">
        <v>0.39</v>
      </c>
      <c r="O3786" s="106">
        <v>1.7</v>
      </c>
      <c r="P3786" s="106" t="s">
        <v>714</v>
      </c>
      <c r="Q3786" s="107" t="s">
        <v>4571</v>
      </c>
      <c r="R3786" s="107" t="s">
        <v>253</v>
      </c>
    </row>
    <row r="3787" spans="2:18" ht="20.100000000000001" customHeight="1" x14ac:dyDescent="0.4">
      <c r="B3787" s="105" t="str">
        <f t="shared" si="175"/>
        <v/>
      </c>
      <c r="C3787" s="105" t="str">
        <f t="shared" si="176"/>
        <v/>
      </c>
      <c r="D3787" s="105" t="str">
        <f t="shared" si="177"/>
        <v/>
      </c>
      <c r="E3787" s="106" t="s">
        <v>2406</v>
      </c>
      <c r="F3787" s="106" t="s">
        <v>2906</v>
      </c>
      <c r="G3787" s="106" t="s">
        <v>2442</v>
      </c>
      <c r="H3787" s="106" t="s">
        <v>2443</v>
      </c>
      <c r="I3787" s="106">
        <v>8</v>
      </c>
      <c r="J3787" s="106"/>
      <c r="K3787" s="106"/>
      <c r="L3787" s="106" t="s">
        <v>799</v>
      </c>
      <c r="M3787" s="106" t="s">
        <v>924</v>
      </c>
      <c r="N3787" s="106">
        <v>0.39</v>
      </c>
      <c r="O3787" s="106">
        <v>1.7</v>
      </c>
      <c r="P3787" s="106" t="s">
        <v>714</v>
      </c>
      <c r="Q3787" s="107" t="s">
        <v>4572</v>
      </c>
      <c r="R3787" s="107" t="s">
        <v>253</v>
      </c>
    </row>
    <row r="3788" spans="2:18" ht="20.100000000000001" customHeight="1" x14ac:dyDescent="0.4">
      <c r="B3788" s="105" t="str">
        <f t="shared" si="175"/>
        <v/>
      </c>
      <c r="C3788" s="105" t="str">
        <f t="shared" si="176"/>
        <v/>
      </c>
      <c r="D3788" s="105" t="str">
        <f t="shared" si="177"/>
        <v/>
      </c>
      <c r="E3788" s="106" t="s">
        <v>2406</v>
      </c>
      <c r="F3788" s="106" t="s">
        <v>2906</v>
      </c>
      <c r="G3788" s="106" t="s">
        <v>773</v>
      </c>
      <c r="H3788" s="106" t="s">
        <v>799</v>
      </c>
      <c r="I3788" s="106">
        <v>8</v>
      </c>
      <c r="J3788" s="106"/>
      <c r="K3788" s="106"/>
      <c r="L3788" s="106" t="s">
        <v>774</v>
      </c>
      <c r="M3788" s="106" t="s">
        <v>924</v>
      </c>
      <c r="N3788" s="106">
        <v>0.37</v>
      </c>
      <c r="O3788" s="106">
        <v>1.7</v>
      </c>
      <c r="P3788" s="106" t="s">
        <v>714</v>
      </c>
      <c r="Q3788" s="107" t="s">
        <v>4573</v>
      </c>
      <c r="R3788" s="107" t="s">
        <v>253</v>
      </c>
    </row>
    <row r="3789" spans="2:18" ht="20.100000000000001" customHeight="1" x14ac:dyDescent="0.4">
      <c r="B3789" s="105" t="str">
        <f t="shared" si="175"/>
        <v/>
      </c>
      <c r="C3789" s="105" t="str">
        <f t="shared" si="176"/>
        <v/>
      </c>
      <c r="D3789" s="105" t="str">
        <f t="shared" si="177"/>
        <v/>
      </c>
      <c r="E3789" s="106" t="s">
        <v>2406</v>
      </c>
      <c r="F3789" s="106" t="s">
        <v>2906</v>
      </c>
      <c r="G3789" s="106" t="s">
        <v>778</v>
      </c>
      <c r="H3789" s="106" t="s">
        <v>799</v>
      </c>
      <c r="I3789" s="106">
        <v>8</v>
      </c>
      <c r="J3789" s="106"/>
      <c r="K3789" s="106"/>
      <c r="L3789" s="106" t="s">
        <v>779</v>
      </c>
      <c r="M3789" s="106" t="s">
        <v>924</v>
      </c>
      <c r="N3789" s="106">
        <v>0.37</v>
      </c>
      <c r="O3789" s="106">
        <v>1.7</v>
      </c>
      <c r="P3789" s="106" t="s">
        <v>714</v>
      </c>
      <c r="Q3789" s="107" t="s">
        <v>4574</v>
      </c>
      <c r="R3789" s="107" t="s">
        <v>253</v>
      </c>
    </row>
    <row r="3790" spans="2:18" ht="20.100000000000001" customHeight="1" x14ac:dyDescent="0.4">
      <c r="B3790" s="105" t="str">
        <f t="shared" si="175"/>
        <v/>
      </c>
      <c r="C3790" s="105" t="str">
        <f t="shared" si="176"/>
        <v/>
      </c>
      <c r="D3790" s="105" t="str">
        <f t="shared" si="177"/>
        <v/>
      </c>
      <c r="E3790" s="106" t="s">
        <v>2406</v>
      </c>
      <c r="F3790" s="106" t="s">
        <v>2906</v>
      </c>
      <c r="G3790" s="106" t="s">
        <v>2437</v>
      </c>
      <c r="H3790" s="106" t="s">
        <v>799</v>
      </c>
      <c r="I3790" s="106">
        <v>8</v>
      </c>
      <c r="J3790" s="106"/>
      <c r="K3790" s="106"/>
      <c r="L3790" s="106" t="s">
        <v>2438</v>
      </c>
      <c r="M3790" s="106" t="s">
        <v>924</v>
      </c>
      <c r="N3790" s="106">
        <v>0.37</v>
      </c>
      <c r="O3790" s="106">
        <v>1.7</v>
      </c>
      <c r="P3790" s="106" t="s">
        <v>714</v>
      </c>
      <c r="Q3790" s="107" t="s">
        <v>4575</v>
      </c>
      <c r="R3790" s="107" t="s">
        <v>253</v>
      </c>
    </row>
    <row r="3791" spans="2:18" ht="20.100000000000001" customHeight="1" x14ac:dyDescent="0.4">
      <c r="B3791" s="105" t="str">
        <f t="shared" si="175"/>
        <v/>
      </c>
      <c r="C3791" s="105" t="str">
        <f t="shared" si="176"/>
        <v/>
      </c>
      <c r="D3791" s="105" t="str">
        <f t="shared" si="177"/>
        <v/>
      </c>
      <c r="E3791" s="106" t="s">
        <v>2406</v>
      </c>
      <c r="F3791" s="106" t="s">
        <v>2906</v>
      </c>
      <c r="G3791" s="106" t="s">
        <v>2442</v>
      </c>
      <c r="H3791" s="106" t="s">
        <v>799</v>
      </c>
      <c r="I3791" s="106">
        <v>8</v>
      </c>
      <c r="J3791" s="106"/>
      <c r="K3791" s="106"/>
      <c r="L3791" s="106" t="s">
        <v>2443</v>
      </c>
      <c r="M3791" s="106" t="s">
        <v>924</v>
      </c>
      <c r="N3791" s="106">
        <v>0.37</v>
      </c>
      <c r="O3791" s="106">
        <v>1.7</v>
      </c>
      <c r="P3791" s="106" t="s">
        <v>714</v>
      </c>
      <c r="Q3791" s="107" t="s">
        <v>4576</v>
      </c>
      <c r="R3791" s="107" t="s">
        <v>253</v>
      </c>
    </row>
    <row r="3792" spans="2:18" ht="20.100000000000001" customHeight="1" x14ac:dyDescent="0.4">
      <c r="B3792" s="105" t="str">
        <f t="shared" si="175"/>
        <v/>
      </c>
      <c r="C3792" s="105" t="str">
        <f t="shared" si="176"/>
        <v/>
      </c>
      <c r="D3792" s="105" t="str">
        <f t="shared" si="177"/>
        <v/>
      </c>
      <c r="E3792" s="106" t="s">
        <v>2406</v>
      </c>
      <c r="F3792" s="106" t="s">
        <v>2829</v>
      </c>
      <c r="G3792" s="106" t="s">
        <v>697</v>
      </c>
      <c r="H3792" s="106" t="s">
        <v>707</v>
      </c>
      <c r="I3792" s="106">
        <v>12</v>
      </c>
      <c r="J3792" s="106"/>
      <c r="K3792" s="106"/>
      <c r="L3792" s="106" t="s">
        <v>729</v>
      </c>
      <c r="M3792" s="106" t="s">
        <v>3522</v>
      </c>
      <c r="N3792" s="106">
        <v>0.57999999999999996</v>
      </c>
      <c r="O3792" s="106">
        <v>1.7</v>
      </c>
      <c r="P3792" s="106" t="s">
        <v>714</v>
      </c>
      <c r="Q3792" s="107" t="s">
        <v>4577</v>
      </c>
      <c r="R3792" s="107" t="s">
        <v>311</v>
      </c>
    </row>
    <row r="3793" spans="2:18" ht="20.100000000000001" customHeight="1" x14ac:dyDescent="0.4">
      <c r="B3793" s="105" t="str">
        <f t="shared" ref="B3793:B3856" si="178">IF(OR($C$11="",$C$12=""),"",IFERROR(IF(AND($U$23&lt;&gt;R3793,$V$23&lt;&gt;R3793),"－",IF(AND(COUNTIF($C$11,"*樹脂スペーサー*")&gt;0,OR(M3793="空気",F3793="一般",F3793="一般ＰＧ")),"－",IF(AND($W$26&gt;0,$W$26&gt;=O3793),$U$26,IF(AND($W$27&gt;0,$W$27&gt;=O3793),$U$27,IF(AND($W$28&gt;0,$W$28&gt;=O3793),$U$28,IF(AND($W$29&gt;0,$W$29&gt;=O3793),$U$29,IF(AND($W$30&gt;0,$W$30&gt;=O3793),$U$30,IF(AND($W$31&gt;0,$W$31&gt;=O3793),$U$31,IF(AND($W$32&gt;0,$W$32&gt;=O3793),$U$32,"－"))))))))),"－"))</f>
        <v/>
      </c>
      <c r="C3793" s="105" t="str">
        <f t="shared" ref="C3793:C3856" si="179">IF(B3793="","",IF(B3793&lt;&gt;"－",VLOOKUP(B3793,$U$26:$V$32,2,FALSE),"－"))</f>
        <v/>
      </c>
      <c r="D3793" s="105" t="str">
        <f t="shared" ref="D3793:D3856" si="180">IF($H$10="","",IF($V$39&lt;&gt;"断熱等","－",IF(AND(COUNTIF($V$35,"*樹脂スペーサー*")&gt;0,OR(M3793="空気",F3793="一般",F3793="一般ＰＧ")),"－",IF(AND($V$36&lt;&gt;R3793,$W$36&lt;&gt;R3793),"－",IF(MID($H$10,10,1)="Z",IF(N3793&lt;=0.65,"○","－"),IF($V$37&gt;=O3793,"○","－"))))))</f>
        <v/>
      </c>
      <c r="E3793" s="106" t="s">
        <v>2406</v>
      </c>
      <c r="F3793" s="106" t="s">
        <v>2829</v>
      </c>
      <c r="G3793" s="106" t="s">
        <v>697</v>
      </c>
      <c r="H3793" s="106" t="s">
        <v>1817</v>
      </c>
      <c r="I3793" s="106">
        <v>12</v>
      </c>
      <c r="J3793" s="106"/>
      <c r="K3793" s="106"/>
      <c r="L3793" s="106" t="s">
        <v>733</v>
      </c>
      <c r="M3793" s="106" t="s">
        <v>3522</v>
      </c>
      <c r="N3793" s="106">
        <v>0.56999999999999995</v>
      </c>
      <c r="O3793" s="106">
        <v>1.7</v>
      </c>
      <c r="P3793" s="106" t="s">
        <v>714</v>
      </c>
      <c r="Q3793" s="107" t="s">
        <v>4578</v>
      </c>
      <c r="R3793" s="107" t="s">
        <v>311</v>
      </c>
    </row>
    <row r="3794" spans="2:18" ht="20.100000000000001" customHeight="1" x14ac:dyDescent="0.4">
      <c r="B3794" s="105" t="str">
        <f t="shared" si="178"/>
        <v/>
      </c>
      <c r="C3794" s="105" t="str">
        <f t="shared" si="179"/>
        <v/>
      </c>
      <c r="D3794" s="105" t="str">
        <f t="shared" si="180"/>
        <v/>
      </c>
      <c r="E3794" s="106" t="s">
        <v>2406</v>
      </c>
      <c r="F3794" s="106" t="s">
        <v>2829</v>
      </c>
      <c r="G3794" s="106" t="s">
        <v>697</v>
      </c>
      <c r="H3794" s="106" t="s">
        <v>1027</v>
      </c>
      <c r="I3794" s="106">
        <v>12</v>
      </c>
      <c r="J3794" s="106"/>
      <c r="K3794" s="106"/>
      <c r="L3794" s="106" t="s">
        <v>765</v>
      </c>
      <c r="M3794" s="106" t="s">
        <v>3522</v>
      </c>
      <c r="N3794" s="106">
        <v>0.56999999999999995</v>
      </c>
      <c r="O3794" s="106">
        <v>1.7</v>
      </c>
      <c r="P3794" s="106" t="s">
        <v>714</v>
      </c>
      <c r="Q3794" s="107" t="s">
        <v>4579</v>
      </c>
      <c r="R3794" s="107" t="s">
        <v>311</v>
      </c>
    </row>
    <row r="3795" spans="2:18" ht="20.100000000000001" customHeight="1" x14ac:dyDescent="0.4">
      <c r="B3795" s="105" t="str">
        <f t="shared" si="178"/>
        <v/>
      </c>
      <c r="C3795" s="105" t="str">
        <f t="shared" si="179"/>
        <v/>
      </c>
      <c r="D3795" s="105" t="str">
        <f t="shared" si="180"/>
        <v/>
      </c>
      <c r="E3795" s="106" t="s">
        <v>2406</v>
      </c>
      <c r="F3795" s="106" t="s">
        <v>2829</v>
      </c>
      <c r="G3795" s="106" t="s">
        <v>710</v>
      </c>
      <c r="H3795" s="106" t="s">
        <v>711</v>
      </c>
      <c r="I3795" s="106">
        <v>12</v>
      </c>
      <c r="J3795" s="106"/>
      <c r="K3795" s="106"/>
      <c r="L3795" s="106" t="s">
        <v>729</v>
      </c>
      <c r="M3795" s="106" t="s">
        <v>3522</v>
      </c>
      <c r="N3795" s="106">
        <v>0.56999999999999995</v>
      </c>
      <c r="O3795" s="106">
        <v>1.7</v>
      </c>
      <c r="P3795" s="106" t="s">
        <v>714</v>
      </c>
      <c r="Q3795" s="107" t="s">
        <v>4580</v>
      </c>
      <c r="R3795" s="107" t="s">
        <v>311</v>
      </c>
    </row>
    <row r="3796" spans="2:18" ht="20.100000000000001" customHeight="1" x14ac:dyDescent="0.4">
      <c r="B3796" s="105" t="str">
        <f t="shared" si="178"/>
        <v/>
      </c>
      <c r="C3796" s="105" t="str">
        <f t="shared" si="179"/>
        <v/>
      </c>
      <c r="D3796" s="105" t="str">
        <f t="shared" si="180"/>
        <v/>
      </c>
      <c r="E3796" s="106" t="s">
        <v>2406</v>
      </c>
      <c r="F3796" s="106" t="s">
        <v>2829</v>
      </c>
      <c r="G3796" s="106" t="s">
        <v>710</v>
      </c>
      <c r="H3796" s="106" t="s">
        <v>711</v>
      </c>
      <c r="I3796" s="106">
        <v>12</v>
      </c>
      <c r="J3796" s="106"/>
      <c r="K3796" s="106"/>
      <c r="L3796" s="106" t="s">
        <v>733</v>
      </c>
      <c r="M3796" s="106" t="s">
        <v>3522</v>
      </c>
      <c r="N3796" s="106">
        <v>0.56999999999999995</v>
      </c>
      <c r="O3796" s="106">
        <v>1.7</v>
      </c>
      <c r="P3796" s="106" t="s">
        <v>714</v>
      </c>
      <c r="Q3796" s="107" t="s">
        <v>4581</v>
      </c>
      <c r="R3796" s="107" t="s">
        <v>311</v>
      </c>
    </row>
    <row r="3797" spans="2:18" ht="20.100000000000001" customHeight="1" x14ac:dyDescent="0.4">
      <c r="B3797" s="105" t="str">
        <f t="shared" si="178"/>
        <v/>
      </c>
      <c r="C3797" s="105" t="str">
        <f t="shared" si="179"/>
        <v/>
      </c>
      <c r="D3797" s="105" t="str">
        <f t="shared" si="180"/>
        <v/>
      </c>
      <c r="E3797" s="106" t="s">
        <v>2406</v>
      </c>
      <c r="F3797" s="106" t="s">
        <v>2829</v>
      </c>
      <c r="G3797" s="106" t="s">
        <v>710</v>
      </c>
      <c r="H3797" s="106" t="s">
        <v>711</v>
      </c>
      <c r="I3797" s="106">
        <v>12</v>
      </c>
      <c r="J3797" s="106"/>
      <c r="K3797" s="106"/>
      <c r="L3797" s="106" t="s">
        <v>765</v>
      </c>
      <c r="M3797" s="106" t="s">
        <v>3522</v>
      </c>
      <c r="N3797" s="106">
        <v>0.56999999999999995</v>
      </c>
      <c r="O3797" s="106">
        <v>1.7</v>
      </c>
      <c r="P3797" s="106" t="s">
        <v>714</v>
      </c>
      <c r="Q3797" s="107" t="s">
        <v>4582</v>
      </c>
      <c r="R3797" s="107" t="s">
        <v>311</v>
      </c>
    </row>
    <row r="3798" spans="2:18" ht="20.100000000000001" customHeight="1" x14ac:dyDescent="0.4">
      <c r="B3798" s="105" t="str">
        <f t="shared" si="178"/>
        <v/>
      </c>
      <c r="C3798" s="105" t="str">
        <f t="shared" si="179"/>
        <v/>
      </c>
      <c r="D3798" s="105" t="str">
        <f t="shared" si="180"/>
        <v/>
      </c>
      <c r="E3798" s="106" t="s">
        <v>2406</v>
      </c>
      <c r="F3798" s="106" t="s">
        <v>2829</v>
      </c>
      <c r="G3798" s="106" t="s">
        <v>721</v>
      </c>
      <c r="H3798" s="106" t="s">
        <v>722</v>
      </c>
      <c r="I3798" s="106">
        <v>12</v>
      </c>
      <c r="J3798" s="106"/>
      <c r="K3798" s="106"/>
      <c r="L3798" s="106" t="s">
        <v>729</v>
      </c>
      <c r="M3798" s="106" t="s">
        <v>3522</v>
      </c>
      <c r="N3798" s="106">
        <v>0.56999999999999995</v>
      </c>
      <c r="O3798" s="106">
        <v>1.7</v>
      </c>
      <c r="P3798" s="106" t="s">
        <v>714</v>
      </c>
      <c r="Q3798" s="107" t="s">
        <v>4583</v>
      </c>
      <c r="R3798" s="107" t="s">
        <v>311</v>
      </c>
    </row>
    <row r="3799" spans="2:18" ht="20.100000000000001" customHeight="1" x14ac:dyDescent="0.4">
      <c r="B3799" s="105" t="str">
        <f t="shared" si="178"/>
        <v/>
      </c>
      <c r="C3799" s="105" t="str">
        <f t="shared" si="179"/>
        <v/>
      </c>
      <c r="D3799" s="105" t="str">
        <f t="shared" si="180"/>
        <v/>
      </c>
      <c r="E3799" s="106" t="s">
        <v>2406</v>
      </c>
      <c r="F3799" s="106" t="s">
        <v>2829</v>
      </c>
      <c r="G3799" s="106" t="s">
        <v>721</v>
      </c>
      <c r="H3799" s="106" t="s">
        <v>722</v>
      </c>
      <c r="I3799" s="106">
        <v>12</v>
      </c>
      <c r="J3799" s="106"/>
      <c r="K3799" s="106"/>
      <c r="L3799" s="106" t="s">
        <v>733</v>
      </c>
      <c r="M3799" s="106" t="s">
        <v>3522</v>
      </c>
      <c r="N3799" s="106">
        <v>0.56999999999999995</v>
      </c>
      <c r="O3799" s="106">
        <v>1.7</v>
      </c>
      <c r="P3799" s="106" t="s">
        <v>714</v>
      </c>
      <c r="Q3799" s="107" t="s">
        <v>4584</v>
      </c>
      <c r="R3799" s="107" t="s">
        <v>311</v>
      </c>
    </row>
    <row r="3800" spans="2:18" ht="20.100000000000001" customHeight="1" x14ac:dyDescent="0.4">
      <c r="B3800" s="105" t="str">
        <f t="shared" si="178"/>
        <v/>
      </c>
      <c r="C3800" s="105" t="str">
        <f t="shared" si="179"/>
        <v/>
      </c>
      <c r="D3800" s="105" t="str">
        <f t="shared" si="180"/>
        <v/>
      </c>
      <c r="E3800" s="106" t="s">
        <v>2406</v>
      </c>
      <c r="F3800" s="106" t="s">
        <v>2829</v>
      </c>
      <c r="G3800" s="106" t="s">
        <v>721</v>
      </c>
      <c r="H3800" s="106" t="s">
        <v>722</v>
      </c>
      <c r="I3800" s="106">
        <v>12</v>
      </c>
      <c r="J3800" s="106"/>
      <c r="K3800" s="106"/>
      <c r="L3800" s="106" t="s">
        <v>765</v>
      </c>
      <c r="M3800" s="106" t="s">
        <v>3522</v>
      </c>
      <c r="N3800" s="106">
        <v>0.56999999999999995</v>
      </c>
      <c r="O3800" s="106">
        <v>1.7</v>
      </c>
      <c r="P3800" s="106" t="s">
        <v>714</v>
      </c>
      <c r="Q3800" s="107" t="s">
        <v>4585</v>
      </c>
      <c r="R3800" s="107" t="s">
        <v>311</v>
      </c>
    </row>
    <row r="3801" spans="2:18" ht="20.100000000000001" customHeight="1" x14ac:dyDescent="0.4">
      <c r="B3801" s="105" t="str">
        <f t="shared" si="178"/>
        <v/>
      </c>
      <c r="C3801" s="105" t="str">
        <f t="shared" si="179"/>
        <v/>
      </c>
      <c r="D3801" s="105" t="str">
        <f t="shared" si="180"/>
        <v/>
      </c>
      <c r="E3801" s="106" t="s">
        <v>2406</v>
      </c>
      <c r="F3801" s="106" t="s">
        <v>2829</v>
      </c>
      <c r="G3801" s="106" t="s">
        <v>773</v>
      </c>
      <c r="H3801" s="106" t="s">
        <v>774</v>
      </c>
      <c r="I3801" s="106">
        <v>11</v>
      </c>
      <c r="J3801" s="106"/>
      <c r="K3801" s="106"/>
      <c r="L3801" s="106" t="s">
        <v>733</v>
      </c>
      <c r="M3801" s="106" t="s">
        <v>3522</v>
      </c>
      <c r="N3801" s="106">
        <v>0.55000000000000004</v>
      </c>
      <c r="O3801" s="106">
        <v>1.7</v>
      </c>
      <c r="P3801" s="106" t="s">
        <v>714</v>
      </c>
      <c r="Q3801" s="107" t="s">
        <v>4586</v>
      </c>
      <c r="R3801" s="107" t="s">
        <v>311</v>
      </c>
    </row>
    <row r="3802" spans="2:18" ht="20.100000000000001" customHeight="1" x14ac:dyDescent="0.4">
      <c r="B3802" s="105" t="str">
        <f t="shared" si="178"/>
        <v/>
      </c>
      <c r="C3802" s="105" t="str">
        <f t="shared" si="179"/>
        <v/>
      </c>
      <c r="D3802" s="105" t="str">
        <f t="shared" si="180"/>
        <v/>
      </c>
      <c r="E3802" s="106" t="s">
        <v>2406</v>
      </c>
      <c r="F3802" s="106" t="s">
        <v>2829</v>
      </c>
      <c r="G3802" s="106" t="s">
        <v>773</v>
      </c>
      <c r="H3802" s="106" t="s">
        <v>1266</v>
      </c>
      <c r="I3802" s="106">
        <v>11</v>
      </c>
      <c r="J3802" s="106"/>
      <c r="K3802" s="106"/>
      <c r="L3802" s="106" t="s">
        <v>729</v>
      </c>
      <c r="M3802" s="106" t="s">
        <v>3522</v>
      </c>
      <c r="N3802" s="106">
        <v>0.54</v>
      </c>
      <c r="O3802" s="106">
        <v>1.7</v>
      </c>
      <c r="P3802" s="106" t="s">
        <v>714</v>
      </c>
      <c r="Q3802" s="107" t="s">
        <v>4587</v>
      </c>
      <c r="R3802" s="107" t="s">
        <v>311</v>
      </c>
    </row>
    <row r="3803" spans="2:18" ht="20.100000000000001" customHeight="1" x14ac:dyDescent="0.4">
      <c r="B3803" s="105" t="str">
        <f t="shared" si="178"/>
        <v/>
      </c>
      <c r="C3803" s="105" t="str">
        <f t="shared" si="179"/>
        <v/>
      </c>
      <c r="D3803" s="105" t="str">
        <f t="shared" si="180"/>
        <v/>
      </c>
      <c r="E3803" s="106" t="s">
        <v>2406</v>
      </c>
      <c r="F3803" s="106" t="s">
        <v>2829</v>
      </c>
      <c r="G3803" s="106" t="s">
        <v>778</v>
      </c>
      <c r="H3803" s="106" t="s">
        <v>779</v>
      </c>
      <c r="I3803" s="106">
        <v>11</v>
      </c>
      <c r="J3803" s="106"/>
      <c r="K3803" s="106"/>
      <c r="L3803" s="106" t="s">
        <v>733</v>
      </c>
      <c r="M3803" s="106" t="s">
        <v>3522</v>
      </c>
      <c r="N3803" s="106">
        <v>0.54</v>
      </c>
      <c r="O3803" s="106">
        <v>1.7</v>
      </c>
      <c r="P3803" s="106" t="s">
        <v>714</v>
      </c>
      <c r="Q3803" s="107" t="s">
        <v>4588</v>
      </c>
      <c r="R3803" s="107" t="s">
        <v>311</v>
      </c>
    </row>
    <row r="3804" spans="2:18" ht="20.100000000000001" customHeight="1" x14ac:dyDescent="0.4">
      <c r="B3804" s="105" t="str">
        <f t="shared" si="178"/>
        <v/>
      </c>
      <c r="C3804" s="105" t="str">
        <f t="shared" si="179"/>
        <v/>
      </c>
      <c r="D3804" s="105" t="str">
        <f t="shared" si="180"/>
        <v/>
      </c>
      <c r="E3804" s="106" t="s">
        <v>2406</v>
      </c>
      <c r="F3804" s="106" t="s">
        <v>2829</v>
      </c>
      <c r="G3804" s="106" t="s">
        <v>778</v>
      </c>
      <c r="H3804" s="106" t="s">
        <v>1269</v>
      </c>
      <c r="I3804" s="106">
        <v>11</v>
      </c>
      <c r="J3804" s="106"/>
      <c r="K3804" s="106"/>
      <c r="L3804" s="106" t="s">
        <v>729</v>
      </c>
      <c r="M3804" s="106" t="s">
        <v>3522</v>
      </c>
      <c r="N3804" s="106">
        <v>0.54</v>
      </c>
      <c r="O3804" s="106">
        <v>1.7</v>
      </c>
      <c r="P3804" s="106" t="s">
        <v>714</v>
      </c>
      <c r="Q3804" s="107" t="s">
        <v>4589</v>
      </c>
      <c r="R3804" s="107" t="s">
        <v>311</v>
      </c>
    </row>
    <row r="3805" spans="2:18" ht="20.100000000000001" customHeight="1" x14ac:dyDescent="0.4">
      <c r="B3805" s="105" t="str">
        <f t="shared" si="178"/>
        <v/>
      </c>
      <c r="C3805" s="105" t="str">
        <f t="shared" si="179"/>
        <v/>
      </c>
      <c r="D3805" s="105" t="str">
        <f t="shared" si="180"/>
        <v/>
      </c>
      <c r="E3805" s="106" t="s">
        <v>2406</v>
      </c>
      <c r="F3805" s="106" t="s">
        <v>2829</v>
      </c>
      <c r="G3805" s="106" t="s">
        <v>2477</v>
      </c>
      <c r="H3805" s="106" t="s">
        <v>729</v>
      </c>
      <c r="I3805" s="106">
        <v>12</v>
      </c>
      <c r="J3805" s="106"/>
      <c r="K3805" s="106"/>
      <c r="L3805" s="106" t="s">
        <v>2478</v>
      </c>
      <c r="M3805" s="106" t="s">
        <v>3522</v>
      </c>
      <c r="N3805" s="106">
        <v>0.54</v>
      </c>
      <c r="O3805" s="106">
        <v>1.7</v>
      </c>
      <c r="P3805" s="106" t="s">
        <v>714</v>
      </c>
      <c r="Q3805" s="107" t="s">
        <v>4590</v>
      </c>
      <c r="R3805" s="107" t="s">
        <v>311</v>
      </c>
    </row>
    <row r="3806" spans="2:18" ht="20.100000000000001" customHeight="1" x14ac:dyDescent="0.4">
      <c r="B3806" s="105" t="str">
        <f t="shared" si="178"/>
        <v/>
      </c>
      <c r="C3806" s="105" t="str">
        <f t="shared" si="179"/>
        <v/>
      </c>
      <c r="D3806" s="105" t="str">
        <f t="shared" si="180"/>
        <v/>
      </c>
      <c r="E3806" s="106" t="s">
        <v>2406</v>
      </c>
      <c r="F3806" s="106" t="s">
        <v>2829</v>
      </c>
      <c r="G3806" s="106" t="s">
        <v>2477</v>
      </c>
      <c r="H3806" s="106" t="s">
        <v>733</v>
      </c>
      <c r="I3806" s="106">
        <v>12</v>
      </c>
      <c r="J3806" s="106"/>
      <c r="K3806" s="106"/>
      <c r="L3806" s="106" t="s">
        <v>2478</v>
      </c>
      <c r="M3806" s="106" t="s">
        <v>3522</v>
      </c>
      <c r="N3806" s="106">
        <v>0.53</v>
      </c>
      <c r="O3806" s="106">
        <v>1.7</v>
      </c>
      <c r="P3806" s="106" t="s">
        <v>714</v>
      </c>
      <c r="Q3806" s="107" t="s">
        <v>4591</v>
      </c>
      <c r="R3806" s="107" t="s">
        <v>311</v>
      </c>
    </row>
    <row r="3807" spans="2:18" ht="20.100000000000001" customHeight="1" x14ac:dyDescent="0.4">
      <c r="B3807" s="105" t="str">
        <f t="shared" si="178"/>
        <v/>
      </c>
      <c r="C3807" s="105" t="str">
        <f t="shared" si="179"/>
        <v/>
      </c>
      <c r="D3807" s="105" t="str">
        <f t="shared" si="180"/>
        <v/>
      </c>
      <c r="E3807" s="106" t="s">
        <v>2406</v>
      </c>
      <c r="F3807" s="106" t="s">
        <v>2829</v>
      </c>
      <c r="G3807" s="106" t="s">
        <v>2477</v>
      </c>
      <c r="H3807" s="106" t="s">
        <v>765</v>
      </c>
      <c r="I3807" s="106">
        <v>12</v>
      </c>
      <c r="J3807" s="106"/>
      <c r="K3807" s="106"/>
      <c r="L3807" s="106" t="s">
        <v>2478</v>
      </c>
      <c r="M3807" s="106" t="s">
        <v>3522</v>
      </c>
      <c r="N3807" s="106">
        <v>0.53</v>
      </c>
      <c r="O3807" s="106">
        <v>1.7</v>
      </c>
      <c r="P3807" s="106" t="s">
        <v>714</v>
      </c>
      <c r="Q3807" s="107" t="s">
        <v>4592</v>
      </c>
      <c r="R3807" s="107" t="s">
        <v>311</v>
      </c>
    </row>
    <row r="3808" spans="2:18" ht="20.100000000000001" customHeight="1" x14ac:dyDescent="0.4">
      <c r="B3808" s="105" t="str">
        <f t="shared" si="178"/>
        <v/>
      </c>
      <c r="C3808" s="105" t="str">
        <f t="shared" si="179"/>
        <v/>
      </c>
      <c r="D3808" s="105" t="str">
        <f t="shared" si="180"/>
        <v/>
      </c>
      <c r="E3808" s="106" t="s">
        <v>2406</v>
      </c>
      <c r="F3808" s="106" t="s">
        <v>2829</v>
      </c>
      <c r="G3808" s="106" t="s">
        <v>2482</v>
      </c>
      <c r="H3808" s="106" t="s">
        <v>729</v>
      </c>
      <c r="I3808" s="106">
        <v>12</v>
      </c>
      <c r="J3808" s="106"/>
      <c r="K3808" s="106"/>
      <c r="L3808" s="106" t="s">
        <v>2483</v>
      </c>
      <c r="M3808" s="106" t="s">
        <v>3522</v>
      </c>
      <c r="N3808" s="106">
        <v>0.54</v>
      </c>
      <c r="O3808" s="106">
        <v>1.7</v>
      </c>
      <c r="P3808" s="106" t="s">
        <v>714</v>
      </c>
      <c r="Q3808" s="107" t="s">
        <v>4593</v>
      </c>
      <c r="R3808" s="107" t="s">
        <v>311</v>
      </c>
    </row>
    <row r="3809" spans="2:18" ht="20.100000000000001" customHeight="1" x14ac:dyDescent="0.4">
      <c r="B3809" s="105" t="str">
        <f t="shared" si="178"/>
        <v/>
      </c>
      <c r="C3809" s="105" t="str">
        <f t="shared" si="179"/>
        <v/>
      </c>
      <c r="D3809" s="105" t="str">
        <f t="shared" si="180"/>
        <v/>
      </c>
      <c r="E3809" s="106" t="s">
        <v>2406</v>
      </c>
      <c r="F3809" s="106" t="s">
        <v>2829</v>
      </c>
      <c r="G3809" s="106" t="s">
        <v>2482</v>
      </c>
      <c r="H3809" s="106" t="s">
        <v>733</v>
      </c>
      <c r="I3809" s="106">
        <v>12</v>
      </c>
      <c r="J3809" s="106"/>
      <c r="K3809" s="106"/>
      <c r="L3809" s="106" t="s">
        <v>2483</v>
      </c>
      <c r="M3809" s="106" t="s">
        <v>3522</v>
      </c>
      <c r="N3809" s="106">
        <v>0.53</v>
      </c>
      <c r="O3809" s="106">
        <v>1.7</v>
      </c>
      <c r="P3809" s="106" t="s">
        <v>714</v>
      </c>
      <c r="Q3809" s="107" t="s">
        <v>4594</v>
      </c>
      <c r="R3809" s="107" t="s">
        <v>311</v>
      </c>
    </row>
    <row r="3810" spans="2:18" ht="20.100000000000001" customHeight="1" x14ac:dyDescent="0.4">
      <c r="B3810" s="105" t="str">
        <f t="shared" si="178"/>
        <v/>
      </c>
      <c r="C3810" s="105" t="str">
        <f t="shared" si="179"/>
        <v/>
      </c>
      <c r="D3810" s="105" t="str">
        <f t="shared" si="180"/>
        <v/>
      </c>
      <c r="E3810" s="106" t="s">
        <v>2406</v>
      </c>
      <c r="F3810" s="106" t="s">
        <v>2829</v>
      </c>
      <c r="G3810" s="106" t="s">
        <v>2482</v>
      </c>
      <c r="H3810" s="106" t="s">
        <v>765</v>
      </c>
      <c r="I3810" s="106">
        <v>12</v>
      </c>
      <c r="J3810" s="106"/>
      <c r="K3810" s="106"/>
      <c r="L3810" s="106" t="s">
        <v>2483</v>
      </c>
      <c r="M3810" s="106" t="s">
        <v>3522</v>
      </c>
      <c r="N3810" s="106">
        <v>0.53</v>
      </c>
      <c r="O3810" s="106">
        <v>1.7</v>
      </c>
      <c r="P3810" s="106" t="s">
        <v>714</v>
      </c>
      <c r="Q3810" s="107" t="s">
        <v>4595</v>
      </c>
      <c r="R3810" s="107" t="s">
        <v>311</v>
      </c>
    </row>
    <row r="3811" spans="2:18" ht="20.100000000000001" customHeight="1" x14ac:dyDescent="0.4">
      <c r="B3811" s="105" t="str">
        <f t="shared" si="178"/>
        <v/>
      </c>
      <c r="C3811" s="105" t="str">
        <f t="shared" si="179"/>
        <v/>
      </c>
      <c r="D3811" s="105" t="str">
        <f t="shared" si="180"/>
        <v/>
      </c>
      <c r="E3811" s="106" t="s">
        <v>2406</v>
      </c>
      <c r="F3811" s="106" t="s">
        <v>2829</v>
      </c>
      <c r="G3811" s="106" t="s">
        <v>2437</v>
      </c>
      <c r="H3811" s="106" t="s">
        <v>2438</v>
      </c>
      <c r="I3811" s="106">
        <v>12</v>
      </c>
      <c r="J3811" s="106"/>
      <c r="K3811" s="106"/>
      <c r="L3811" s="106" t="s">
        <v>729</v>
      </c>
      <c r="M3811" s="106" t="s">
        <v>3522</v>
      </c>
      <c r="N3811" s="106">
        <v>0.52</v>
      </c>
      <c r="O3811" s="106">
        <v>1.7</v>
      </c>
      <c r="P3811" s="106" t="s">
        <v>714</v>
      </c>
      <c r="Q3811" s="107" t="s">
        <v>4596</v>
      </c>
      <c r="R3811" s="107" t="s">
        <v>311</v>
      </c>
    </row>
    <row r="3812" spans="2:18" ht="20.100000000000001" customHeight="1" x14ac:dyDescent="0.4">
      <c r="B3812" s="105" t="str">
        <f t="shared" si="178"/>
        <v/>
      </c>
      <c r="C3812" s="105" t="str">
        <f t="shared" si="179"/>
        <v/>
      </c>
      <c r="D3812" s="105" t="str">
        <f t="shared" si="180"/>
        <v/>
      </c>
      <c r="E3812" s="106" t="s">
        <v>2406</v>
      </c>
      <c r="F3812" s="106" t="s">
        <v>2829</v>
      </c>
      <c r="G3812" s="106" t="s">
        <v>2437</v>
      </c>
      <c r="H3812" s="106" t="s">
        <v>2438</v>
      </c>
      <c r="I3812" s="106">
        <v>11</v>
      </c>
      <c r="J3812" s="106"/>
      <c r="K3812" s="106"/>
      <c r="L3812" s="106" t="s">
        <v>733</v>
      </c>
      <c r="M3812" s="106" t="s">
        <v>3522</v>
      </c>
      <c r="N3812" s="106">
        <v>0.52</v>
      </c>
      <c r="O3812" s="106">
        <v>1.7</v>
      </c>
      <c r="P3812" s="106" t="s">
        <v>714</v>
      </c>
      <c r="Q3812" s="107" t="s">
        <v>4597</v>
      </c>
      <c r="R3812" s="107" t="s">
        <v>311</v>
      </c>
    </row>
    <row r="3813" spans="2:18" ht="20.100000000000001" customHeight="1" x14ac:dyDescent="0.4">
      <c r="B3813" s="105" t="str">
        <f t="shared" si="178"/>
        <v/>
      </c>
      <c r="C3813" s="105" t="str">
        <f t="shared" si="179"/>
        <v/>
      </c>
      <c r="D3813" s="105" t="str">
        <f t="shared" si="180"/>
        <v/>
      </c>
      <c r="E3813" s="106" t="s">
        <v>2406</v>
      </c>
      <c r="F3813" s="106" t="s">
        <v>2829</v>
      </c>
      <c r="G3813" s="106" t="s">
        <v>2442</v>
      </c>
      <c r="H3813" s="106" t="s">
        <v>2443</v>
      </c>
      <c r="I3813" s="106">
        <v>12</v>
      </c>
      <c r="J3813" s="106"/>
      <c r="K3813" s="106"/>
      <c r="L3813" s="106" t="s">
        <v>729</v>
      </c>
      <c r="M3813" s="106" t="s">
        <v>3522</v>
      </c>
      <c r="N3813" s="106">
        <v>0.52</v>
      </c>
      <c r="O3813" s="106">
        <v>1.7</v>
      </c>
      <c r="P3813" s="106" t="s">
        <v>714</v>
      </c>
      <c r="Q3813" s="107" t="s">
        <v>4598</v>
      </c>
      <c r="R3813" s="107" t="s">
        <v>311</v>
      </c>
    </row>
    <row r="3814" spans="2:18" ht="20.100000000000001" customHeight="1" x14ac:dyDescent="0.4">
      <c r="B3814" s="105" t="str">
        <f t="shared" si="178"/>
        <v/>
      </c>
      <c r="C3814" s="105" t="str">
        <f t="shared" si="179"/>
        <v/>
      </c>
      <c r="D3814" s="105" t="str">
        <f t="shared" si="180"/>
        <v/>
      </c>
      <c r="E3814" s="106" t="s">
        <v>2406</v>
      </c>
      <c r="F3814" s="106" t="s">
        <v>2829</v>
      </c>
      <c r="G3814" s="106" t="s">
        <v>2442</v>
      </c>
      <c r="H3814" s="106" t="s">
        <v>2443</v>
      </c>
      <c r="I3814" s="106">
        <v>11</v>
      </c>
      <c r="J3814" s="106"/>
      <c r="K3814" s="106"/>
      <c r="L3814" s="106" t="s">
        <v>733</v>
      </c>
      <c r="M3814" s="106" t="s">
        <v>3522</v>
      </c>
      <c r="N3814" s="106">
        <v>0.52</v>
      </c>
      <c r="O3814" s="106">
        <v>1.7</v>
      </c>
      <c r="P3814" s="106" t="s">
        <v>714</v>
      </c>
      <c r="Q3814" s="107" t="s">
        <v>4599</v>
      </c>
      <c r="R3814" s="107" t="s">
        <v>311</v>
      </c>
    </row>
    <row r="3815" spans="2:18" ht="20.100000000000001" customHeight="1" x14ac:dyDescent="0.4">
      <c r="B3815" s="105" t="str">
        <f t="shared" si="178"/>
        <v/>
      </c>
      <c r="C3815" s="105" t="str">
        <f t="shared" si="179"/>
        <v/>
      </c>
      <c r="D3815" s="105" t="str">
        <f t="shared" si="180"/>
        <v/>
      </c>
      <c r="E3815" s="106" t="s">
        <v>2406</v>
      </c>
      <c r="F3815" s="106" t="s">
        <v>2829</v>
      </c>
      <c r="G3815" s="106" t="s">
        <v>697</v>
      </c>
      <c r="H3815" s="106" t="s">
        <v>729</v>
      </c>
      <c r="I3815" s="106">
        <v>12</v>
      </c>
      <c r="J3815" s="106"/>
      <c r="K3815" s="106"/>
      <c r="L3815" s="106" t="s">
        <v>707</v>
      </c>
      <c r="M3815" s="106" t="s">
        <v>3522</v>
      </c>
      <c r="N3815" s="106">
        <v>0.54</v>
      </c>
      <c r="O3815" s="106">
        <v>1.7</v>
      </c>
      <c r="P3815" s="106" t="s">
        <v>714</v>
      </c>
      <c r="Q3815" s="107" t="s">
        <v>4600</v>
      </c>
      <c r="R3815" s="107" t="s">
        <v>311</v>
      </c>
    </row>
    <row r="3816" spans="2:18" ht="20.100000000000001" customHeight="1" x14ac:dyDescent="0.4">
      <c r="B3816" s="105" t="str">
        <f t="shared" si="178"/>
        <v/>
      </c>
      <c r="C3816" s="105" t="str">
        <f t="shared" si="179"/>
        <v/>
      </c>
      <c r="D3816" s="105" t="str">
        <f t="shared" si="180"/>
        <v/>
      </c>
      <c r="E3816" s="106" t="s">
        <v>2406</v>
      </c>
      <c r="F3816" s="106" t="s">
        <v>2829</v>
      </c>
      <c r="G3816" s="106" t="s">
        <v>697</v>
      </c>
      <c r="H3816" s="106" t="s">
        <v>733</v>
      </c>
      <c r="I3816" s="106">
        <v>12</v>
      </c>
      <c r="J3816" s="106"/>
      <c r="K3816" s="106"/>
      <c r="L3816" s="106" t="s">
        <v>1817</v>
      </c>
      <c r="M3816" s="106" t="s">
        <v>3522</v>
      </c>
      <c r="N3816" s="106">
        <v>0.53</v>
      </c>
      <c r="O3816" s="106">
        <v>1.7</v>
      </c>
      <c r="P3816" s="106" t="s">
        <v>714</v>
      </c>
      <c r="Q3816" s="107" t="s">
        <v>4601</v>
      </c>
      <c r="R3816" s="107" t="s">
        <v>311</v>
      </c>
    </row>
    <row r="3817" spans="2:18" ht="20.100000000000001" customHeight="1" x14ac:dyDescent="0.4">
      <c r="B3817" s="105" t="str">
        <f t="shared" si="178"/>
        <v/>
      </c>
      <c r="C3817" s="105" t="str">
        <f t="shared" si="179"/>
        <v/>
      </c>
      <c r="D3817" s="105" t="str">
        <f t="shared" si="180"/>
        <v/>
      </c>
      <c r="E3817" s="106" t="s">
        <v>2406</v>
      </c>
      <c r="F3817" s="106" t="s">
        <v>2829</v>
      </c>
      <c r="G3817" s="106" t="s">
        <v>697</v>
      </c>
      <c r="H3817" s="106" t="s">
        <v>765</v>
      </c>
      <c r="I3817" s="106">
        <v>12</v>
      </c>
      <c r="J3817" s="106"/>
      <c r="K3817" s="106"/>
      <c r="L3817" s="106" t="s">
        <v>1027</v>
      </c>
      <c r="M3817" s="106" t="s">
        <v>3522</v>
      </c>
      <c r="N3817" s="106">
        <v>0.53</v>
      </c>
      <c r="O3817" s="106">
        <v>1.7</v>
      </c>
      <c r="P3817" s="106" t="s">
        <v>714</v>
      </c>
      <c r="Q3817" s="107" t="s">
        <v>4602</v>
      </c>
      <c r="R3817" s="107" t="s">
        <v>311</v>
      </c>
    </row>
    <row r="3818" spans="2:18" ht="20.100000000000001" customHeight="1" x14ac:dyDescent="0.4">
      <c r="B3818" s="105" t="str">
        <f t="shared" si="178"/>
        <v/>
      </c>
      <c r="C3818" s="105" t="str">
        <f t="shared" si="179"/>
        <v/>
      </c>
      <c r="D3818" s="105" t="str">
        <f t="shared" si="180"/>
        <v/>
      </c>
      <c r="E3818" s="106" t="s">
        <v>2406</v>
      </c>
      <c r="F3818" s="106" t="s">
        <v>2829</v>
      </c>
      <c r="G3818" s="106" t="s">
        <v>710</v>
      </c>
      <c r="H3818" s="106" t="s">
        <v>729</v>
      </c>
      <c r="I3818" s="106">
        <v>12</v>
      </c>
      <c r="J3818" s="106"/>
      <c r="K3818" s="106"/>
      <c r="L3818" s="106" t="s">
        <v>711</v>
      </c>
      <c r="M3818" s="106" t="s">
        <v>3522</v>
      </c>
      <c r="N3818" s="106">
        <v>0.54</v>
      </c>
      <c r="O3818" s="106">
        <v>1.7</v>
      </c>
      <c r="P3818" s="106" t="s">
        <v>714</v>
      </c>
      <c r="Q3818" s="107" t="s">
        <v>4603</v>
      </c>
      <c r="R3818" s="107" t="s">
        <v>311</v>
      </c>
    </row>
    <row r="3819" spans="2:18" ht="20.100000000000001" customHeight="1" x14ac:dyDescent="0.4">
      <c r="B3819" s="105" t="str">
        <f t="shared" si="178"/>
        <v/>
      </c>
      <c r="C3819" s="105" t="str">
        <f t="shared" si="179"/>
        <v/>
      </c>
      <c r="D3819" s="105" t="str">
        <f t="shared" si="180"/>
        <v/>
      </c>
      <c r="E3819" s="106" t="s">
        <v>2406</v>
      </c>
      <c r="F3819" s="106" t="s">
        <v>2829</v>
      </c>
      <c r="G3819" s="106" t="s">
        <v>710</v>
      </c>
      <c r="H3819" s="106" t="s">
        <v>733</v>
      </c>
      <c r="I3819" s="106">
        <v>12</v>
      </c>
      <c r="J3819" s="106"/>
      <c r="K3819" s="106"/>
      <c r="L3819" s="106" t="s">
        <v>711</v>
      </c>
      <c r="M3819" s="106" t="s">
        <v>3522</v>
      </c>
      <c r="N3819" s="106">
        <v>0.53</v>
      </c>
      <c r="O3819" s="106">
        <v>1.7</v>
      </c>
      <c r="P3819" s="106" t="s">
        <v>714</v>
      </c>
      <c r="Q3819" s="107" t="s">
        <v>4604</v>
      </c>
      <c r="R3819" s="107" t="s">
        <v>311</v>
      </c>
    </row>
    <row r="3820" spans="2:18" ht="20.100000000000001" customHeight="1" x14ac:dyDescent="0.4">
      <c r="B3820" s="105" t="str">
        <f t="shared" si="178"/>
        <v/>
      </c>
      <c r="C3820" s="105" t="str">
        <f t="shared" si="179"/>
        <v/>
      </c>
      <c r="D3820" s="105" t="str">
        <f t="shared" si="180"/>
        <v/>
      </c>
      <c r="E3820" s="106" t="s">
        <v>2406</v>
      </c>
      <c r="F3820" s="106" t="s">
        <v>2829</v>
      </c>
      <c r="G3820" s="106" t="s">
        <v>710</v>
      </c>
      <c r="H3820" s="106" t="s">
        <v>765</v>
      </c>
      <c r="I3820" s="106">
        <v>12</v>
      </c>
      <c r="J3820" s="106"/>
      <c r="K3820" s="106"/>
      <c r="L3820" s="106" t="s">
        <v>711</v>
      </c>
      <c r="M3820" s="106" t="s">
        <v>3522</v>
      </c>
      <c r="N3820" s="106">
        <v>0.53</v>
      </c>
      <c r="O3820" s="106">
        <v>1.7</v>
      </c>
      <c r="P3820" s="106" t="s">
        <v>714</v>
      </c>
      <c r="Q3820" s="107" t="s">
        <v>4605</v>
      </c>
      <c r="R3820" s="107" t="s">
        <v>311</v>
      </c>
    </row>
    <row r="3821" spans="2:18" ht="20.100000000000001" customHeight="1" x14ac:dyDescent="0.4">
      <c r="B3821" s="105" t="str">
        <f t="shared" si="178"/>
        <v/>
      </c>
      <c r="C3821" s="105" t="str">
        <f t="shared" si="179"/>
        <v/>
      </c>
      <c r="D3821" s="105" t="str">
        <f t="shared" si="180"/>
        <v/>
      </c>
      <c r="E3821" s="106" t="s">
        <v>2406</v>
      </c>
      <c r="F3821" s="106" t="s">
        <v>2829</v>
      </c>
      <c r="G3821" s="106" t="s">
        <v>721</v>
      </c>
      <c r="H3821" s="106" t="s">
        <v>729</v>
      </c>
      <c r="I3821" s="106">
        <v>12</v>
      </c>
      <c r="J3821" s="106"/>
      <c r="K3821" s="106"/>
      <c r="L3821" s="106" t="s">
        <v>722</v>
      </c>
      <c r="M3821" s="106" t="s">
        <v>3522</v>
      </c>
      <c r="N3821" s="106">
        <v>0.54</v>
      </c>
      <c r="O3821" s="106">
        <v>1.7</v>
      </c>
      <c r="P3821" s="106" t="s">
        <v>714</v>
      </c>
      <c r="Q3821" s="107" t="s">
        <v>4606</v>
      </c>
      <c r="R3821" s="107" t="s">
        <v>311</v>
      </c>
    </row>
    <row r="3822" spans="2:18" ht="20.100000000000001" customHeight="1" x14ac:dyDescent="0.4">
      <c r="B3822" s="105" t="str">
        <f t="shared" si="178"/>
        <v/>
      </c>
      <c r="C3822" s="105" t="str">
        <f t="shared" si="179"/>
        <v/>
      </c>
      <c r="D3822" s="105" t="str">
        <f t="shared" si="180"/>
        <v/>
      </c>
      <c r="E3822" s="106" t="s">
        <v>2406</v>
      </c>
      <c r="F3822" s="106" t="s">
        <v>2829</v>
      </c>
      <c r="G3822" s="106" t="s">
        <v>721</v>
      </c>
      <c r="H3822" s="106" t="s">
        <v>733</v>
      </c>
      <c r="I3822" s="106">
        <v>12</v>
      </c>
      <c r="J3822" s="106"/>
      <c r="K3822" s="106"/>
      <c r="L3822" s="106" t="s">
        <v>722</v>
      </c>
      <c r="M3822" s="106" t="s">
        <v>3522</v>
      </c>
      <c r="N3822" s="106">
        <v>0.53</v>
      </c>
      <c r="O3822" s="106">
        <v>1.7</v>
      </c>
      <c r="P3822" s="106" t="s">
        <v>714</v>
      </c>
      <c r="Q3822" s="107" t="s">
        <v>4607</v>
      </c>
      <c r="R3822" s="107" t="s">
        <v>311</v>
      </c>
    </row>
    <row r="3823" spans="2:18" ht="20.100000000000001" customHeight="1" x14ac:dyDescent="0.4">
      <c r="B3823" s="105" t="str">
        <f t="shared" si="178"/>
        <v/>
      </c>
      <c r="C3823" s="105" t="str">
        <f t="shared" si="179"/>
        <v/>
      </c>
      <c r="D3823" s="105" t="str">
        <f t="shared" si="180"/>
        <v/>
      </c>
      <c r="E3823" s="106" t="s">
        <v>2406</v>
      </c>
      <c r="F3823" s="106" t="s">
        <v>2829</v>
      </c>
      <c r="G3823" s="106" t="s">
        <v>721</v>
      </c>
      <c r="H3823" s="106" t="s">
        <v>765</v>
      </c>
      <c r="I3823" s="106">
        <v>12</v>
      </c>
      <c r="J3823" s="106"/>
      <c r="K3823" s="106"/>
      <c r="L3823" s="106" t="s">
        <v>722</v>
      </c>
      <c r="M3823" s="106" t="s">
        <v>3522</v>
      </c>
      <c r="N3823" s="106">
        <v>0.53</v>
      </c>
      <c r="O3823" s="106">
        <v>1.7</v>
      </c>
      <c r="P3823" s="106" t="s">
        <v>714</v>
      </c>
      <c r="Q3823" s="107" t="s">
        <v>4608</v>
      </c>
      <c r="R3823" s="107" t="s">
        <v>311</v>
      </c>
    </row>
    <row r="3824" spans="2:18" ht="20.100000000000001" customHeight="1" x14ac:dyDescent="0.4">
      <c r="B3824" s="105" t="str">
        <f t="shared" si="178"/>
        <v/>
      </c>
      <c r="C3824" s="105" t="str">
        <f t="shared" si="179"/>
        <v/>
      </c>
      <c r="D3824" s="105" t="str">
        <f t="shared" si="180"/>
        <v/>
      </c>
      <c r="E3824" s="106" t="s">
        <v>2406</v>
      </c>
      <c r="F3824" s="106" t="s">
        <v>2829</v>
      </c>
      <c r="G3824" s="106" t="s">
        <v>773</v>
      </c>
      <c r="H3824" s="106" t="s">
        <v>733</v>
      </c>
      <c r="I3824" s="106">
        <v>11</v>
      </c>
      <c r="J3824" s="106"/>
      <c r="K3824" s="106"/>
      <c r="L3824" s="106" t="s">
        <v>774</v>
      </c>
      <c r="M3824" s="106" t="s">
        <v>3522</v>
      </c>
      <c r="N3824" s="106">
        <v>0.53</v>
      </c>
      <c r="O3824" s="106">
        <v>1.7</v>
      </c>
      <c r="P3824" s="106" t="s">
        <v>714</v>
      </c>
      <c r="Q3824" s="107" t="s">
        <v>4609</v>
      </c>
      <c r="R3824" s="107" t="s">
        <v>311</v>
      </c>
    </row>
    <row r="3825" spans="2:18" ht="20.100000000000001" customHeight="1" x14ac:dyDescent="0.4">
      <c r="B3825" s="105" t="str">
        <f t="shared" si="178"/>
        <v/>
      </c>
      <c r="C3825" s="105" t="str">
        <f t="shared" si="179"/>
        <v/>
      </c>
      <c r="D3825" s="105" t="str">
        <f t="shared" si="180"/>
        <v/>
      </c>
      <c r="E3825" s="106" t="s">
        <v>2406</v>
      </c>
      <c r="F3825" s="106" t="s">
        <v>2829</v>
      </c>
      <c r="G3825" s="106" t="s">
        <v>773</v>
      </c>
      <c r="H3825" s="106" t="s">
        <v>729</v>
      </c>
      <c r="I3825" s="106">
        <v>11</v>
      </c>
      <c r="J3825" s="106"/>
      <c r="K3825" s="106"/>
      <c r="L3825" s="106" t="s">
        <v>1266</v>
      </c>
      <c r="M3825" s="106" t="s">
        <v>3522</v>
      </c>
      <c r="N3825" s="106">
        <v>0.54</v>
      </c>
      <c r="O3825" s="106">
        <v>1.7</v>
      </c>
      <c r="P3825" s="106" t="s">
        <v>714</v>
      </c>
      <c r="Q3825" s="107" t="s">
        <v>4610</v>
      </c>
      <c r="R3825" s="107" t="s">
        <v>311</v>
      </c>
    </row>
    <row r="3826" spans="2:18" ht="20.100000000000001" customHeight="1" x14ac:dyDescent="0.4">
      <c r="B3826" s="105" t="str">
        <f t="shared" si="178"/>
        <v/>
      </c>
      <c r="C3826" s="105" t="str">
        <f t="shared" si="179"/>
        <v/>
      </c>
      <c r="D3826" s="105" t="str">
        <f t="shared" si="180"/>
        <v/>
      </c>
      <c r="E3826" s="106" t="s">
        <v>2406</v>
      </c>
      <c r="F3826" s="106" t="s">
        <v>2829</v>
      </c>
      <c r="G3826" s="106" t="s">
        <v>778</v>
      </c>
      <c r="H3826" s="106" t="s">
        <v>733</v>
      </c>
      <c r="I3826" s="106">
        <v>11</v>
      </c>
      <c r="J3826" s="106"/>
      <c r="K3826" s="106"/>
      <c r="L3826" s="106" t="s">
        <v>779</v>
      </c>
      <c r="M3826" s="106" t="s">
        <v>3522</v>
      </c>
      <c r="N3826" s="106">
        <v>0.53</v>
      </c>
      <c r="O3826" s="106">
        <v>1.7</v>
      </c>
      <c r="P3826" s="106" t="s">
        <v>714</v>
      </c>
      <c r="Q3826" s="107" t="s">
        <v>4611</v>
      </c>
      <c r="R3826" s="107" t="s">
        <v>311</v>
      </c>
    </row>
    <row r="3827" spans="2:18" ht="20.100000000000001" customHeight="1" x14ac:dyDescent="0.4">
      <c r="B3827" s="105" t="str">
        <f t="shared" si="178"/>
        <v/>
      </c>
      <c r="C3827" s="105" t="str">
        <f t="shared" si="179"/>
        <v/>
      </c>
      <c r="D3827" s="105" t="str">
        <f t="shared" si="180"/>
        <v/>
      </c>
      <c r="E3827" s="106" t="s">
        <v>2406</v>
      </c>
      <c r="F3827" s="106" t="s">
        <v>2829</v>
      </c>
      <c r="G3827" s="106" t="s">
        <v>778</v>
      </c>
      <c r="H3827" s="106" t="s">
        <v>729</v>
      </c>
      <c r="I3827" s="106">
        <v>11</v>
      </c>
      <c r="J3827" s="106"/>
      <c r="K3827" s="106"/>
      <c r="L3827" s="106" t="s">
        <v>1269</v>
      </c>
      <c r="M3827" s="106" t="s">
        <v>3522</v>
      </c>
      <c r="N3827" s="106">
        <v>0.54</v>
      </c>
      <c r="O3827" s="106">
        <v>1.7</v>
      </c>
      <c r="P3827" s="106" t="s">
        <v>714</v>
      </c>
      <c r="Q3827" s="107" t="s">
        <v>4612</v>
      </c>
      <c r="R3827" s="107" t="s">
        <v>311</v>
      </c>
    </row>
    <row r="3828" spans="2:18" ht="20.100000000000001" customHeight="1" x14ac:dyDescent="0.4">
      <c r="B3828" s="105" t="str">
        <f t="shared" si="178"/>
        <v/>
      </c>
      <c r="C3828" s="105" t="str">
        <f t="shared" si="179"/>
        <v/>
      </c>
      <c r="D3828" s="105" t="str">
        <f t="shared" si="180"/>
        <v/>
      </c>
      <c r="E3828" s="106" t="s">
        <v>2406</v>
      </c>
      <c r="F3828" s="106" t="s">
        <v>2829</v>
      </c>
      <c r="G3828" s="106" t="s">
        <v>2437</v>
      </c>
      <c r="H3828" s="106" t="s">
        <v>729</v>
      </c>
      <c r="I3828" s="106">
        <v>12</v>
      </c>
      <c r="J3828" s="106"/>
      <c r="K3828" s="106"/>
      <c r="L3828" s="106" t="s">
        <v>2438</v>
      </c>
      <c r="M3828" s="106" t="s">
        <v>3522</v>
      </c>
      <c r="N3828" s="106">
        <v>0.53</v>
      </c>
      <c r="O3828" s="106">
        <v>1.7</v>
      </c>
      <c r="P3828" s="106" t="s">
        <v>714</v>
      </c>
      <c r="Q3828" s="107" t="s">
        <v>4613</v>
      </c>
      <c r="R3828" s="107" t="s">
        <v>311</v>
      </c>
    </row>
    <row r="3829" spans="2:18" ht="20.100000000000001" customHeight="1" x14ac:dyDescent="0.4">
      <c r="B3829" s="105" t="str">
        <f t="shared" si="178"/>
        <v/>
      </c>
      <c r="C3829" s="105" t="str">
        <f t="shared" si="179"/>
        <v/>
      </c>
      <c r="D3829" s="105" t="str">
        <f t="shared" si="180"/>
        <v/>
      </c>
      <c r="E3829" s="106" t="s">
        <v>2406</v>
      </c>
      <c r="F3829" s="106" t="s">
        <v>2829</v>
      </c>
      <c r="G3829" s="106" t="s">
        <v>2437</v>
      </c>
      <c r="H3829" s="106" t="s">
        <v>733</v>
      </c>
      <c r="I3829" s="106">
        <v>11</v>
      </c>
      <c r="J3829" s="106"/>
      <c r="K3829" s="106"/>
      <c r="L3829" s="106" t="s">
        <v>2438</v>
      </c>
      <c r="M3829" s="106" t="s">
        <v>3522</v>
      </c>
      <c r="N3829" s="106">
        <v>0.52</v>
      </c>
      <c r="O3829" s="106">
        <v>1.7</v>
      </c>
      <c r="P3829" s="106" t="s">
        <v>714</v>
      </c>
      <c r="Q3829" s="107" t="s">
        <v>4614</v>
      </c>
      <c r="R3829" s="107" t="s">
        <v>311</v>
      </c>
    </row>
    <row r="3830" spans="2:18" ht="20.100000000000001" customHeight="1" x14ac:dyDescent="0.4">
      <c r="B3830" s="105" t="str">
        <f t="shared" si="178"/>
        <v/>
      </c>
      <c r="C3830" s="105" t="str">
        <f t="shared" si="179"/>
        <v/>
      </c>
      <c r="D3830" s="105" t="str">
        <f t="shared" si="180"/>
        <v/>
      </c>
      <c r="E3830" s="106" t="s">
        <v>2406</v>
      </c>
      <c r="F3830" s="106" t="s">
        <v>2829</v>
      </c>
      <c r="G3830" s="106" t="s">
        <v>2442</v>
      </c>
      <c r="H3830" s="106" t="s">
        <v>729</v>
      </c>
      <c r="I3830" s="106">
        <v>12</v>
      </c>
      <c r="J3830" s="106"/>
      <c r="K3830" s="106"/>
      <c r="L3830" s="106" t="s">
        <v>2443</v>
      </c>
      <c r="M3830" s="106" t="s">
        <v>3522</v>
      </c>
      <c r="N3830" s="106">
        <v>0.53</v>
      </c>
      <c r="O3830" s="106">
        <v>1.7</v>
      </c>
      <c r="P3830" s="106" t="s">
        <v>714</v>
      </c>
      <c r="Q3830" s="107" t="s">
        <v>4615</v>
      </c>
      <c r="R3830" s="107" t="s">
        <v>311</v>
      </c>
    </row>
    <row r="3831" spans="2:18" ht="20.100000000000001" customHeight="1" x14ac:dyDescent="0.4">
      <c r="B3831" s="105" t="str">
        <f t="shared" si="178"/>
        <v/>
      </c>
      <c r="C3831" s="105" t="str">
        <f t="shared" si="179"/>
        <v/>
      </c>
      <c r="D3831" s="105" t="str">
        <f t="shared" si="180"/>
        <v/>
      </c>
      <c r="E3831" s="106" t="s">
        <v>2406</v>
      </c>
      <c r="F3831" s="106" t="s">
        <v>2829</v>
      </c>
      <c r="G3831" s="106" t="s">
        <v>2442</v>
      </c>
      <c r="H3831" s="106" t="s">
        <v>733</v>
      </c>
      <c r="I3831" s="106">
        <v>11</v>
      </c>
      <c r="J3831" s="106"/>
      <c r="K3831" s="106"/>
      <c r="L3831" s="106" t="s">
        <v>2443</v>
      </c>
      <c r="M3831" s="106" t="s">
        <v>3522</v>
      </c>
      <c r="N3831" s="106">
        <v>0.52</v>
      </c>
      <c r="O3831" s="106">
        <v>1.7</v>
      </c>
      <c r="P3831" s="106" t="s">
        <v>714</v>
      </c>
      <c r="Q3831" s="107" t="s">
        <v>4616</v>
      </c>
      <c r="R3831" s="107" t="s">
        <v>311</v>
      </c>
    </row>
    <row r="3832" spans="2:18" ht="20.100000000000001" customHeight="1" x14ac:dyDescent="0.4">
      <c r="B3832" s="105" t="str">
        <f t="shared" si="178"/>
        <v/>
      </c>
      <c r="C3832" s="105" t="str">
        <f t="shared" si="179"/>
        <v/>
      </c>
      <c r="D3832" s="105" t="str">
        <f t="shared" si="180"/>
        <v/>
      </c>
      <c r="E3832" s="106" t="s">
        <v>2406</v>
      </c>
      <c r="F3832" s="106" t="s">
        <v>2407</v>
      </c>
      <c r="G3832" s="106" t="s">
        <v>773</v>
      </c>
      <c r="H3832" s="106" t="s">
        <v>774</v>
      </c>
      <c r="I3832" s="106">
        <v>11</v>
      </c>
      <c r="J3832" s="106"/>
      <c r="K3832" s="106"/>
      <c r="L3832" s="106" t="s">
        <v>698</v>
      </c>
      <c r="M3832" s="106" t="s">
        <v>3522</v>
      </c>
      <c r="N3832" s="106">
        <v>0.44</v>
      </c>
      <c r="O3832" s="106">
        <v>1.7</v>
      </c>
      <c r="P3832" s="106" t="s">
        <v>714</v>
      </c>
      <c r="Q3832" s="107" t="s">
        <v>4617</v>
      </c>
      <c r="R3832" s="107" t="s">
        <v>311</v>
      </c>
    </row>
    <row r="3833" spans="2:18" ht="20.100000000000001" customHeight="1" x14ac:dyDescent="0.4">
      <c r="B3833" s="105" t="str">
        <f t="shared" si="178"/>
        <v/>
      </c>
      <c r="C3833" s="105" t="str">
        <f t="shared" si="179"/>
        <v/>
      </c>
      <c r="D3833" s="105" t="str">
        <f t="shared" si="180"/>
        <v/>
      </c>
      <c r="E3833" s="106" t="s">
        <v>2406</v>
      </c>
      <c r="F3833" s="106" t="s">
        <v>2407</v>
      </c>
      <c r="G3833" s="106" t="s">
        <v>773</v>
      </c>
      <c r="H3833" s="106" t="s">
        <v>1266</v>
      </c>
      <c r="I3833" s="106">
        <v>11</v>
      </c>
      <c r="J3833" s="106"/>
      <c r="K3833" s="106"/>
      <c r="L3833" s="106" t="s">
        <v>706</v>
      </c>
      <c r="M3833" s="106" t="s">
        <v>3522</v>
      </c>
      <c r="N3833" s="106">
        <v>0.44</v>
      </c>
      <c r="O3833" s="106">
        <v>1.7</v>
      </c>
      <c r="P3833" s="106" t="s">
        <v>714</v>
      </c>
      <c r="Q3833" s="107" t="s">
        <v>4618</v>
      </c>
      <c r="R3833" s="107" t="s">
        <v>311</v>
      </c>
    </row>
    <row r="3834" spans="2:18" ht="20.100000000000001" customHeight="1" x14ac:dyDescent="0.4">
      <c r="B3834" s="105" t="str">
        <f t="shared" si="178"/>
        <v/>
      </c>
      <c r="C3834" s="105" t="str">
        <f t="shared" si="179"/>
        <v/>
      </c>
      <c r="D3834" s="105" t="str">
        <f t="shared" si="180"/>
        <v/>
      </c>
      <c r="E3834" s="106" t="s">
        <v>2406</v>
      </c>
      <c r="F3834" s="106" t="s">
        <v>2407</v>
      </c>
      <c r="G3834" s="106" t="s">
        <v>778</v>
      </c>
      <c r="H3834" s="106" t="s">
        <v>779</v>
      </c>
      <c r="I3834" s="106">
        <v>11</v>
      </c>
      <c r="J3834" s="106"/>
      <c r="K3834" s="106"/>
      <c r="L3834" s="106" t="s">
        <v>698</v>
      </c>
      <c r="M3834" s="106" t="s">
        <v>3522</v>
      </c>
      <c r="N3834" s="106">
        <v>0.44</v>
      </c>
      <c r="O3834" s="106">
        <v>1.7</v>
      </c>
      <c r="P3834" s="106" t="s">
        <v>714</v>
      </c>
      <c r="Q3834" s="107" t="s">
        <v>4619</v>
      </c>
      <c r="R3834" s="107" t="s">
        <v>311</v>
      </c>
    </row>
    <row r="3835" spans="2:18" ht="20.100000000000001" customHeight="1" x14ac:dyDescent="0.4">
      <c r="B3835" s="105" t="str">
        <f t="shared" si="178"/>
        <v/>
      </c>
      <c r="C3835" s="105" t="str">
        <f t="shared" si="179"/>
        <v/>
      </c>
      <c r="D3835" s="105" t="str">
        <f t="shared" si="180"/>
        <v/>
      </c>
      <c r="E3835" s="106" t="s">
        <v>2406</v>
      </c>
      <c r="F3835" s="106" t="s">
        <v>2407</v>
      </c>
      <c r="G3835" s="106" t="s">
        <v>778</v>
      </c>
      <c r="H3835" s="106" t="s">
        <v>1269</v>
      </c>
      <c r="I3835" s="106">
        <v>11</v>
      </c>
      <c r="J3835" s="106"/>
      <c r="K3835" s="106"/>
      <c r="L3835" s="106" t="s">
        <v>706</v>
      </c>
      <c r="M3835" s="106" t="s">
        <v>3522</v>
      </c>
      <c r="N3835" s="106">
        <v>0.44</v>
      </c>
      <c r="O3835" s="106">
        <v>1.7</v>
      </c>
      <c r="P3835" s="106" t="s">
        <v>714</v>
      </c>
      <c r="Q3835" s="107" t="s">
        <v>4620</v>
      </c>
      <c r="R3835" s="107" t="s">
        <v>311</v>
      </c>
    </row>
    <row r="3836" spans="2:18" ht="20.100000000000001" customHeight="1" x14ac:dyDescent="0.4">
      <c r="B3836" s="105" t="str">
        <f t="shared" si="178"/>
        <v/>
      </c>
      <c r="C3836" s="105" t="str">
        <f t="shared" si="179"/>
        <v/>
      </c>
      <c r="D3836" s="105" t="str">
        <f t="shared" si="180"/>
        <v/>
      </c>
      <c r="E3836" s="106" t="s">
        <v>2406</v>
      </c>
      <c r="F3836" s="106" t="s">
        <v>2407</v>
      </c>
      <c r="G3836" s="106" t="s">
        <v>2437</v>
      </c>
      <c r="H3836" s="106" t="s">
        <v>2438</v>
      </c>
      <c r="I3836" s="106">
        <v>11</v>
      </c>
      <c r="J3836" s="106"/>
      <c r="K3836" s="106"/>
      <c r="L3836" s="106" t="s">
        <v>698</v>
      </c>
      <c r="M3836" s="106" t="s">
        <v>3522</v>
      </c>
      <c r="N3836" s="106">
        <v>0.42</v>
      </c>
      <c r="O3836" s="106">
        <v>1.7</v>
      </c>
      <c r="P3836" s="106" t="s">
        <v>714</v>
      </c>
      <c r="Q3836" s="107" t="s">
        <v>4621</v>
      </c>
      <c r="R3836" s="107" t="s">
        <v>311</v>
      </c>
    </row>
    <row r="3837" spans="2:18" ht="20.100000000000001" customHeight="1" x14ac:dyDescent="0.4">
      <c r="B3837" s="105" t="str">
        <f t="shared" si="178"/>
        <v/>
      </c>
      <c r="C3837" s="105" t="str">
        <f t="shared" si="179"/>
        <v/>
      </c>
      <c r="D3837" s="105" t="str">
        <f t="shared" si="180"/>
        <v/>
      </c>
      <c r="E3837" s="106" t="s">
        <v>2406</v>
      </c>
      <c r="F3837" s="106" t="s">
        <v>2407</v>
      </c>
      <c r="G3837" s="106" t="s">
        <v>2442</v>
      </c>
      <c r="H3837" s="106" t="s">
        <v>2443</v>
      </c>
      <c r="I3837" s="106">
        <v>11</v>
      </c>
      <c r="J3837" s="106"/>
      <c r="K3837" s="106"/>
      <c r="L3837" s="106" t="s">
        <v>698</v>
      </c>
      <c r="M3837" s="106" t="s">
        <v>3522</v>
      </c>
      <c r="N3837" s="106">
        <v>0.42</v>
      </c>
      <c r="O3837" s="106">
        <v>1.7</v>
      </c>
      <c r="P3837" s="106" t="s">
        <v>714</v>
      </c>
      <c r="Q3837" s="107" t="s">
        <v>4622</v>
      </c>
      <c r="R3837" s="107" t="s">
        <v>311</v>
      </c>
    </row>
    <row r="3838" spans="2:18" ht="20.100000000000001" customHeight="1" x14ac:dyDescent="0.4">
      <c r="B3838" s="105" t="str">
        <f t="shared" si="178"/>
        <v/>
      </c>
      <c r="C3838" s="105" t="str">
        <f t="shared" si="179"/>
        <v/>
      </c>
      <c r="D3838" s="105" t="str">
        <f t="shared" si="180"/>
        <v/>
      </c>
      <c r="E3838" s="106" t="s">
        <v>2406</v>
      </c>
      <c r="F3838" s="106" t="s">
        <v>2447</v>
      </c>
      <c r="G3838" s="106" t="s">
        <v>773</v>
      </c>
      <c r="H3838" s="106" t="s">
        <v>698</v>
      </c>
      <c r="I3838" s="106">
        <v>11</v>
      </c>
      <c r="J3838" s="106"/>
      <c r="K3838" s="106"/>
      <c r="L3838" s="106" t="s">
        <v>774</v>
      </c>
      <c r="M3838" s="106" t="s">
        <v>3522</v>
      </c>
      <c r="N3838" s="106">
        <v>0.38</v>
      </c>
      <c r="O3838" s="106">
        <v>1.7</v>
      </c>
      <c r="P3838" s="106" t="s">
        <v>714</v>
      </c>
      <c r="Q3838" s="107" t="s">
        <v>4623</v>
      </c>
      <c r="R3838" s="107" t="s">
        <v>311</v>
      </c>
    </row>
    <row r="3839" spans="2:18" ht="20.100000000000001" customHeight="1" x14ac:dyDescent="0.4">
      <c r="B3839" s="105" t="str">
        <f t="shared" si="178"/>
        <v/>
      </c>
      <c r="C3839" s="105" t="str">
        <f t="shared" si="179"/>
        <v/>
      </c>
      <c r="D3839" s="105" t="str">
        <f t="shared" si="180"/>
        <v/>
      </c>
      <c r="E3839" s="106" t="s">
        <v>2406</v>
      </c>
      <c r="F3839" s="106" t="s">
        <v>2447</v>
      </c>
      <c r="G3839" s="106" t="s">
        <v>773</v>
      </c>
      <c r="H3839" s="106" t="s">
        <v>706</v>
      </c>
      <c r="I3839" s="106">
        <v>11</v>
      </c>
      <c r="J3839" s="106"/>
      <c r="K3839" s="106"/>
      <c r="L3839" s="106" t="s">
        <v>1266</v>
      </c>
      <c r="M3839" s="106" t="s">
        <v>3522</v>
      </c>
      <c r="N3839" s="106">
        <v>0.38</v>
      </c>
      <c r="O3839" s="106">
        <v>1.7</v>
      </c>
      <c r="P3839" s="106" t="s">
        <v>714</v>
      </c>
      <c r="Q3839" s="107" t="s">
        <v>4624</v>
      </c>
      <c r="R3839" s="107" t="s">
        <v>311</v>
      </c>
    </row>
    <row r="3840" spans="2:18" ht="20.100000000000001" customHeight="1" x14ac:dyDescent="0.4">
      <c r="B3840" s="105" t="str">
        <f t="shared" si="178"/>
        <v/>
      </c>
      <c r="C3840" s="105" t="str">
        <f t="shared" si="179"/>
        <v/>
      </c>
      <c r="D3840" s="105" t="str">
        <f t="shared" si="180"/>
        <v/>
      </c>
      <c r="E3840" s="106" t="s">
        <v>2406</v>
      </c>
      <c r="F3840" s="106" t="s">
        <v>2447</v>
      </c>
      <c r="G3840" s="106" t="s">
        <v>778</v>
      </c>
      <c r="H3840" s="106" t="s">
        <v>698</v>
      </c>
      <c r="I3840" s="106">
        <v>11</v>
      </c>
      <c r="J3840" s="106"/>
      <c r="K3840" s="106"/>
      <c r="L3840" s="106" t="s">
        <v>779</v>
      </c>
      <c r="M3840" s="106" t="s">
        <v>3522</v>
      </c>
      <c r="N3840" s="106">
        <v>0.38</v>
      </c>
      <c r="O3840" s="106">
        <v>1.7</v>
      </c>
      <c r="P3840" s="106" t="s">
        <v>714</v>
      </c>
      <c r="Q3840" s="107" t="s">
        <v>4625</v>
      </c>
      <c r="R3840" s="107" t="s">
        <v>311</v>
      </c>
    </row>
    <row r="3841" spans="2:18" ht="20.100000000000001" customHeight="1" x14ac:dyDescent="0.4">
      <c r="B3841" s="105" t="str">
        <f t="shared" si="178"/>
        <v/>
      </c>
      <c r="C3841" s="105" t="str">
        <f t="shared" si="179"/>
        <v/>
      </c>
      <c r="D3841" s="105" t="str">
        <f t="shared" si="180"/>
        <v/>
      </c>
      <c r="E3841" s="106" t="s">
        <v>2406</v>
      </c>
      <c r="F3841" s="106" t="s">
        <v>2447</v>
      </c>
      <c r="G3841" s="106" t="s">
        <v>778</v>
      </c>
      <c r="H3841" s="106" t="s">
        <v>706</v>
      </c>
      <c r="I3841" s="106">
        <v>11</v>
      </c>
      <c r="J3841" s="106"/>
      <c r="K3841" s="106"/>
      <c r="L3841" s="106" t="s">
        <v>1269</v>
      </c>
      <c r="M3841" s="106" t="s">
        <v>3522</v>
      </c>
      <c r="N3841" s="106">
        <v>0.38</v>
      </c>
      <c r="O3841" s="106">
        <v>1.7</v>
      </c>
      <c r="P3841" s="106" t="s">
        <v>714</v>
      </c>
      <c r="Q3841" s="107" t="s">
        <v>4626</v>
      </c>
      <c r="R3841" s="107" t="s">
        <v>311</v>
      </c>
    </row>
    <row r="3842" spans="2:18" ht="20.100000000000001" customHeight="1" x14ac:dyDescent="0.4">
      <c r="B3842" s="105" t="str">
        <f t="shared" si="178"/>
        <v/>
      </c>
      <c r="C3842" s="105" t="str">
        <f t="shared" si="179"/>
        <v/>
      </c>
      <c r="D3842" s="105" t="str">
        <f t="shared" si="180"/>
        <v/>
      </c>
      <c r="E3842" s="106" t="s">
        <v>2406</v>
      </c>
      <c r="F3842" s="106" t="s">
        <v>2447</v>
      </c>
      <c r="G3842" s="106" t="s">
        <v>2437</v>
      </c>
      <c r="H3842" s="106" t="s">
        <v>698</v>
      </c>
      <c r="I3842" s="106">
        <v>11</v>
      </c>
      <c r="J3842" s="106"/>
      <c r="K3842" s="106"/>
      <c r="L3842" s="106" t="s">
        <v>2438</v>
      </c>
      <c r="M3842" s="106" t="s">
        <v>3522</v>
      </c>
      <c r="N3842" s="106">
        <v>0.38</v>
      </c>
      <c r="O3842" s="106">
        <v>1.7</v>
      </c>
      <c r="P3842" s="106" t="s">
        <v>714</v>
      </c>
      <c r="Q3842" s="107" t="s">
        <v>4627</v>
      </c>
      <c r="R3842" s="107" t="s">
        <v>311</v>
      </c>
    </row>
    <row r="3843" spans="2:18" ht="20.100000000000001" customHeight="1" x14ac:dyDescent="0.4">
      <c r="B3843" s="105" t="str">
        <f t="shared" si="178"/>
        <v/>
      </c>
      <c r="C3843" s="105" t="str">
        <f t="shared" si="179"/>
        <v/>
      </c>
      <c r="D3843" s="105" t="str">
        <f t="shared" si="180"/>
        <v/>
      </c>
      <c r="E3843" s="106" t="s">
        <v>2406</v>
      </c>
      <c r="F3843" s="106" t="s">
        <v>2447</v>
      </c>
      <c r="G3843" s="106" t="s">
        <v>2442</v>
      </c>
      <c r="H3843" s="106" t="s">
        <v>698</v>
      </c>
      <c r="I3843" s="106">
        <v>11</v>
      </c>
      <c r="J3843" s="106"/>
      <c r="K3843" s="106"/>
      <c r="L3843" s="106" t="s">
        <v>2443</v>
      </c>
      <c r="M3843" s="106" t="s">
        <v>3522</v>
      </c>
      <c r="N3843" s="106">
        <v>0.38</v>
      </c>
      <c r="O3843" s="106">
        <v>1.7</v>
      </c>
      <c r="P3843" s="106" t="s">
        <v>714</v>
      </c>
      <c r="Q3843" s="107" t="s">
        <v>4628</v>
      </c>
      <c r="R3843" s="107" t="s">
        <v>311</v>
      </c>
    </row>
    <row r="3844" spans="2:18" ht="20.100000000000001" customHeight="1" x14ac:dyDescent="0.4">
      <c r="B3844" s="105" t="str">
        <f t="shared" si="178"/>
        <v/>
      </c>
      <c r="C3844" s="105" t="str">
        <f t="shared" si="179"/>
        <v/>
      </c>
      <c r="D3844" s="105" t="str">
        <f t="shared" si="180"/>
        <v/>
      </c>
      <c r="E3844" s="106" t="s">
        <v>2406</v>
      </c>
      <c r="F3844" s="106" t="s">
        <v>2906</v>
      </c>
      <c r="G3844" s="106" t="s">
        <v>697</v>
      </c>
      <c r="H3844" s="106" t="s">
        <v>707</v>
      </c>
      <c r="I3844" s="106">
        <v>12</v>
      </c>
      <c r="J3844" s="106"/>
      <c r="K3844" s="106"/>
      <c r="L3844" s="106" t="s">
        <v>799</v>
      </c>
      <c r="M3844" s="106" t="s">
        <v>3522</v>
      </c>
      <c r="N3844" s="106">
        <v>0.43</v>
      </c>
      <c r="O3844" s="106">
        <v>1.7</v>
      </c>
      <c r="P3844" s="106" t="s">
        <v>714</v>
      </c>
      <c r="Q3844" s="107" t="s">
        <v>4629</v>
      </c>
      <c r="R3844" s="107" t="s">
        <v>311</v>
      </c>
    </row>
    <row r="3845" spans="2:18" ht="20.100000000000001" customHeight="1" x14ac:dyDescent="0.4">
      <c r="B3845" s="105" t="str">
        <f t="shared" si="178"/>
        <v/>
      </c>
      <c r="C3845" s="105" t="str">
        <f t="shared" si="179"/>
        <v/>
      </c>
      <c r="D3845" s="105" t="str">
        <f t="shared" si="180"/>
        <v/>
      </c>
      <c r="E3845" s="106" t="s">
        <v>2406</v>
      </c>
      <c r="F3845" s="106" t="s">
        <v>2906</v>
      </c>
      <c r="G3845" s="106" t="s">
        <v>697</v>
      </c>
      <c r="H3845" s="106" t="s">
        <v>1817</v>
      </c>
      <c r="I3845" s="106">
        <v>12</v>
      </c>
      <c r="J3845" s="106"/>
      <c r="K3845" s="106"/>
      <c r="L3845" s="106" t="s">
        <v>802</v>
      </c>
      <c r="M3845" s="106" t="s">
        <v>3522</v>
      </c>
      <c r="N3845" s="106">
        <v>0.42</v>
      </c>
      <c r="O3845" s="106">
        <v>1.7</v>
      </c>
      <c r="P3845" s="106" t="s">
        <v>714</v>
      </c>
      <c r="Q3845" s="107" t="s">
        <v>4630</v>
      </c>
      <c r="R3845" s="107" t="s">
        <v>311</v>
      </c>
    </row>
    <row r="3846" spans="2:18" ht="20.100000000000001" customHeight="1" x14ac:dyDescent="0.4">
      <c r="B3846" s="105" t="str">
        <f t="shared" si="178"/>
        <v/>
      </c>
      <c r="C3846" s="105" t="str">
        <f t="shared" si="179"/>
        <v/>
      </c>
      <c r="D3846" s="105" t="str">
        <f t="shared" si="180"/>
        <v/>
      </c>
      <c r="E3846" s="106" t="s">
        <v>2406</v>
      </c>
      <c r="F3846" s="106" t="s">
        <v>2906</v>
      </c>
      <c r="G3846" s="106" t="s">
        <v>697</v>
      </c>
      <c r="H3846" s="106" t="s">
        <v>1027</v>
      </c>
      <c r="I3846" s="106">
        <v>12</v>
      </c>
      <c r="J3846" s="106"/>
      <c r="K3846" s="106"/>
      <c r="L3846" s="106" t="s">
        <v>819</v>
      </c>
      <c r="M3846" s="106" t="s">
        <v>3522</v>
      </c>
      <c r="N3846" s="106">
        <v>0.42</v>
      </c>
      <c r="O3846" s="106">
        <v>1.7</v>
      </c>
      <c r="P3846" s="106" t="s">
        <v>714</v>
      </c>
      <c r="Q3846" s="107" t="s">
        <v>4631</v>
      </c>
      <c r="R3846" s="107" t="s">
        <v>311</v>
      </c>
    </row>
    <row r="3847" spans="2:18" ht="20.100000000000001" customHeight="1" x14ac:dyDescent="0.4">
      <c r="B3847" s="105" t="str">
        <f t="shared" si="178"/>
        <v/>
      </c>
      <c r="C3847" s="105" t="str">
        <f t="shared" si="179"/>
        <v/>
      </c>
      <c r="D3847" s="105" t="str">
        <f t="shared" si="180"/>
        <v/>
      </c>
      <c r="E3847" s="106" t="s">
        <v>2406</v>
      </c>
      <c r="F3847" s="106" t="s">
        <v>2906</v>
      </c>
      <c r="G3847" s="106" t="s">
        <v>710</v>
      </c>
      <c r="H3847" s="106" t="s">
        <v>711</v>
      </c>
      <c r="I3847" s="106">
        <v>12</v>
      </c>
      <c r="J3847" s="106"/>
      <c r="K3847" s="106"/>
      <c r="L3847" s="106" t="s">
        <v>799</v>
      </c>
      <c r="M3847" s="106" t="s">
        <v>3522</v>
      </c>
      <c r="N3847" s="106">
        <v>0.42</v>
      </c>
      <c r="O3847" s="106">
        <v>1.7</v>
      </c>
      <c r="P3847" s="106" t="s">
        <v>714</v>
      </c>
      <c r="Q3847" s="107" t="s">
        <v>4632</v>
      </c>
      <c r="R3847" s="107" t="s">
        <v>311</v>
      </c>
    </row>
    <row r="3848" spans="2:18" ht="20.100000000000001" customHeight="1" x14ac:dyDescent="0.4">
      <c r="B3848" s="105" t="str">
        <f t="shared" si="178"/>
        <v/>
      </c>
      <c r="C3848" s="105" t="str">
        <f t="shared" si="179"/>
        <v/>
      </c>
      <c r="D3848" s="105" t="str">
        <f t="shared" si="180"/>
        <v/>
      </c>
      <c r="E3848" s="106" t="s">
        <v>2406</v>
      </c>
      <c r="F3848" s="106" t="s">
        <v>2906</v>
      </c>
      <c r="G3848" s="106" t="s">
        <v>710</v>
      </c>
      <c r="H3848" s="106" t="s">
        <v>711</v>
      </c>
      <c r="I3848" s="106">
        <v>12</v>
      </c>
      <c r="J3848" s="106"/>
      <c r="K3848" s="106"/>
      <c r="L3848" s="106" t="s">
        <v>802</v>
      </c>
      <c r="M3848" s="106" t="s">
        <v>3522</v>
      </c>
      <c r="N3848" s="106">
        <v>0.42</v>
      </c>
      <c r="O3848" s="106">
        <v>1.7</v>
      </c>
      <c r="P3848" s="106" t="s">
        <v>714</v>
      </c>
      <c r="Q3848" s="107" t="s">
        <v>4633</v>
      </c>
      <c r="R3848" s="107" t="s">
        <v>311</v>
      </c>
    </row>
    <row r="3849" spans="2:18" ht="20.100000000000001" customHeight="1" x14ac:dyDescent="0.4">
      <c r="B3849" s="105" t="str">
        <f t="shared" si="178"/>
        <v/>
      </c>
      <c r="C3849" s="105" t="str">
        <f t="shared" si="179"/>
        <v/>
      </c>
      <c r="D3849" s="105" t="str">
        <f t="shared" si="180"/>
        <v/>
      </c>
      <c r="E3849" s="106" t="s">
        <v>2406</v>
      </c>
      <c r="F3849" s="106" t="s">
        <v>2906</v>
      </c>
      <c r="G3849" s="106" t="s">
        <v>710</v>
      </c>
      <c r="H3849" s="106" t="s">
        <v>711</v>
      </c>
      <c r="I3849" s="106">
        <v>12</v>
      </c>
      <c r="J3849" s="106"/>
      <c r="K3849" s="106"/>
      <c r="L3849" s="106" t="s">
        <v>819</v>
      </c>
      <c r="M3849" s="106" t="s">
        <v>3522</v>
      </c>
      <c r="N3849" s="106">
        <v>0.42</v>
      </c>
      <c r="O3849" s="106">
        <v>1.7</v>
      </c>
      <c r="P3849" s="106" t="s">
        <v>714</v>
      </c>
      <c r="Q3849" s="107" t="s">
        <v>4634</v>
      </c>
      <c r="R3849" s="107" t="s">
        <v>311</v>
      </c>
    </row>
    <row r="3850" spans="2:18" ht="20.100000000000001" customHeight="1" x14ac:dyDescent="0.4">
      <c r="B3850" s="105" t="str">
        <f t="shared" si="178"/>
        <v/>
      </c>
      <c r="C3850" s="105" t="str">
        <f t="shared" si="179"/>
        <v/>
      </c>
      <c r="D3850" s="105" t="str">
        <f t="shared" si="180"/>
        <v/>
      </c>
      <c r="E3850" s="106" t="s">
        <v>2406</v>
      </c>
      <c r="F3850" s="106" t="s">
        <v>2906</v>
      </c>
      <c r="G3850" s="106" t="s">
        <v>721</v>
      </c>
      <c r="H3850" s="106" t="s">
        <v>722</v>
      </c>
      <c r="I3850" s="106">
        <v>12</v>
      </c>
      <c r="J3850" s="106"/>
      <c r="K3850" s="106"/>
      <c r="L3850" s="106" t="s">
        <v>799</v>
      </c>
      <c r="M3850" s="106" t="s">
        <v>3522</v>
      </c>
      <c r="N3850" s="106">
        <v>0.42</v>
      </c>
      <c r="O3850" s="106">
        <v>1.7</v>
      </c>
      <c r="P3850" s="106" t="s">
        <v>714</v>
      </c>
      <c r="Q3850" s="107" t="s">
        <v>4635</v>
      </c>
      <c r="R3850" s="107" t="s">
        <v>311</v>
      </c>
    </row>
    <row r="3851" spans="2:18" ht="20.100000000000001" customHeight="1" x14ac:dyDescent="0.4">
      <c r="B3851" s="105" t="str">
        <f t="shared" si="178"/>
        <v/>
      </c>
      <c r="C3851" s="105" t="str">
        <f t="shared" si="179"/>
        <v/>
      </c>
      <c r="D3851" s="105" t="str">
        <f t="shared" si="180"/>
        <v/>
      </c>
      <c r="E3851" s="106" t="s">
        <v>2406</v>
      </c>
      <c r="F3851" s="106" t="s">
        <v>2906</v>
      </c>
      <c r="G3851" s="106" t="s">
        <v>721</v>
      </c>
      <c r="H3851" s="106" t="s">
        <v>722</v>
      </c>
      <c r="I3851" s="106">
        <v>12</v>
      </c>
      <c r="J3851" s="106"/>
      <c r="K3851" s="106"/>
      <c r="L3851" s="106" t="s">
        <v>802</v>
      </c>
      <c r="M3851" s="106" t="s">
        <v>3522</v>
      </c>
      <c r="N3851" s="106">
        <v>0.42</v>
      </c>
      <c r="O3851" s="106">
        <v>1.7</v>
      </c>
      <c r="P3851" s="106" t="s">
        <v>714</v>
      </c>
      <c r="Q3851" s="107" t="s">
        <v>4636</v>
      </c>
      <c r="R3851" s="107" t="s">
        <v>311</v>
      </c>
    </row>
    <row r="3852" spans="2:18" ht="20.100000000000001" customHeight="1" x14ac:dyDescent="0.4">
      <c r="B3852" s="105" t="str">
        <f t="shared" si="178"/>
        <v/>
      </c>
      <c r="C3852" s="105" t="str">
        <f t="shared" si="179"/>
        <v/>
      </c>
      <c r="D3852" s="105" t="str">
        <f t="shared" si="180"/>
        <v/>
      </c>
      <c r="E3852" s="106" t="s">
        <v>2406</v>
      </c>
      <c r="F3852" s="106" t="s">
        <v>2906</v>
      </c>
      <c r="G3852" s="106" t="s">
        <v>721</v>
      </c>
      <c r="H3852" s="106" t="s">
        <v>722</v>
      </c>
      <c r="I3852" s="106">
        <v>12</v>
      </c>
      <c r="J3852" s="106"/>
      <c r="K3852" s="106"/>
      <c r="L3852" s="106" t="s">
        <v>819</v>
      </c>
      <c r="M3852" s="106" t="s">
        <v>3522</v>
      </c>
      <c r="N3852" s="106">
        <v>0.42</v>
      </c>
      <c r="O3852" s="106">
        <v>1.7</v>
      </c>
      <c r="P3852" s="106" t="s">
        <v>714</v>
      </c>
      <c r="Q3852" s="107" t="s">
        <v>4637</v>
      </c>
      <c r="R3852" s="107" t="s">
        <v>311</v>
      </c>
    </row>
    <row r="3853" spans="2:18" ht="20.100000000000001" customHeight="1" x14ac:dyDescent="0.4">
      <c r="B3853" s="105" t="str">
        <f t="shared" si="178"/>
        <v/>
      </c>
      <c r="C3853" s="105" t="str">
        <f t="shared" si="179"/>
        <v/>
      </c>
      <c r="D3853" s="105" t="str">
        <f t="shared" si="180"/>
        <v/>
      </c>
      <c r="E3853" s="106" t="s">
        <v>2406</v>
      </c>
      <c r="F3853" s="106" t="s">
        <v>2906</v>
      </c>
      <c r="G3853" s="106" t="s">
        <v>773</v>
      </c>
      <c r="H3853" s="106" t="s">
        <v>774</v>
      </c>
      <c r="I3853" s="106">
        <v>11</v>
      </c>
      <c r="J3853" s="106"/>
      <c r="K3853" s="106"/>
      <c r="L3853" s="106" t="s">
        <v>802</v>
      </c>
      <c r="M3853" s="106" t="s">
        <v>3522</v>
      </c>
      <c r="N3853" s="106">
        <v>0.4</v>
      </c>
      <c r="O3853" s="106">
        <v>1.7</v>
      </c>
      <c r="P3853" s="106" t="s">
        <v>714</v>
      </c>
      <c r="Q3853" s="107" t="s">
        <v>4638</v>
      </c>
      <c r="R3853" s="107" t="s">
        <v>311</v>
      </c>
    </row>
    <row r="3854" spans="2:18" ht="20.100000000000001" customHeight="1" x14ac:dyDescent="0.4">
      <c r="B3854" s="105" t="str">
        <f t="shared" si="178"/>
        <v/>
      </c>
      <c r="C3854" s="105" t="str">
        <f t="shared" si="179"/>
        <v/>
      </c>
      <c r="D3854" s="105" t="str">
        <f t="shared" si="180"/>
        <v/>
      </c>
      <c r="E3854" s="106" t="s">
        <v>2406</v>
      </c>
      <c r="F3854" s="106" t="s">
        <v>2906</v>
      </c>
      <c r="G3854" s="106" t="s">
        <v>773</v>
      </c>
      <c r="H3854" s="106" t="s">
        <v>1266</v>
      </c>
      <c r="I3854" s="106">
        <v>11</v>
      </c>
      <c r="J3854" s="106"/>
      <c r="K3854" s="106"/>
      <c r="L3854" s="106" t="s">
        <v>799</v>
      </c>
      <c r="M3854" s="106" t="s">
        <v>3522</v>
      </c>
      <c r="N3854" s="106">
        <v>0.4</v>
      </c>
      <c r="O3854" s="106">
        <v>1.7</v>
      </c>
      <c r="P3854" s="106" t="s">
        <v>714</v>
      </c>
      <c r="Q3854" s="107" t="s">
        <v>4639</v>
      </c>
      <c r="R3854" s="107" t="s">
        <v>311</v>
      </c>
    </row>
    <row r="3855" spans="2:18" ht="20.100000000000001" customHeight="1" x14ac:dyDescent="0.4">
      <c r="B3855" s="105" t="str">
        <f t="shared" si="178"/>
        <v/>
      </c>
      <c r="C3855" s="105" t="str">
        <f t="shared" si="179"/>
        <v/>
      </c>
      <c r="D3855" s="105" t="str">
        <f t="shared" si="180"/>
        <v/>
      </c>
      <c r="E3855" s="106" t="s">
        <v>2406</v>
      </c>
      <c r="F3855" s="106" t="s">
        <v>2906</v>
      </c>
      <c r="G3855" s="106" t="s">
        <v>778</v>
      </c>
      <c r="H3855" s="106" t="s">
        <v>779</v>
      </c>
      <c r="I3855" s="106">
        <v>11</v>
      </c>
      <c r="J3855" s="106"/>
      <c r="K3855" s="106"/>
      <c r="L3855" s="106" t="s">
        <v>802</v>
      </c>
      <c r="M3855" s="106" t="s">
        <v>3522</v>
      </c>
      <c r="N3855" s="106">
        <v>0.4</v>
      </c>
      <c r="O3855" s="106">
        <v>1.7</v>
      </c>
      <c r="P3855" s="106" t="s">
        <v>714</v>
      </c>
      <c r="Q3855" s="107" t="s">
        <v>4640</v>
      </c>
      <c r="R3855" s="107" t="s">
        <v>311</v>
      </c>
    </row>
    <row r="3856" spans="2:18" ht="20.100000000000001" customHeight="1" x14ac:dyDescent="0.4">
      <c r="B3856" s="105" t="str">
        <f t="shared" si="178"/>
        <v/>
      </c>
      <c r="C3856" s="105" t="str">
        <f t="shared" si="179"/>
        <v/>
      </c>
      <c r="D3856" s="105" t="str">
        <f t="shared" si="180"/>
        <v/>
      </c>
      <c r="E3856" s="106" t="s">
        <v>2406</v>
      </c>
      <c r="F3856" s="106" t="s">
        <v>2906</v>
      </c>
      <c r="G3856" s="106" t="s">
        <v>778</v>
      </c>
      <c r="H3856" s="106" t="s">
        <v>1269</v>
      </c>
      <c r="I3856" s="106">
        <v>11</v>
      </c>
      <c r="J3856" s="106"/>
      <c r="K3856" s="106"/>
      <c r="L3856" s="106" t="s">
        <v>799</v>
      </c>
      <c r="M3856" s="106" t="s">
        <v>3522</v>
      </c>
      <c r="N3856" s="106">
        <v>0.4</v>
      </c>
      <c r="O3856" s="106">
        <v>1.7</v>
      </c>
      <c r="P3856" s="106" t="s">
        <v>714</v>
      </c>
      <c r="Q3856" s="107" t="s">
        <v>4641</v>
      </c>
      <c r="R3856" s="107" t="s">
        <v>311</v>
      </c>
    </row>
    <row r="3857" spans="2:18" ht="20.100000000000001" customHeight="1" x14ac:dyDescent="0.4">
      <c r="B3857" s="105" t="str">
        <f t="shared" ref="B3857:B3920" si="181">IF(OR($C$11="",$C$12=""),"",IFERROR(IF(AND($U$23&lt;&gt;R3857,$V$23&lt;&gt;R3857),"－",IF(AND(COUNTIF($C$11,"*樹脂スペーサー*")&gt;0,OR(M3857="空気",F3857="一般",F3857="一般ＰＧ")),"－",IF(AND($W$26&gt;0,$W$26&gt;=O3857),$U$26,IF(AND($W$27&gt;0,$W$27&gt;=O3857),$U$27,IF(AND($W$28&gt;0,$W$28&gt;=O3857),$U$28,IF(AND($W$29&gt;0,$W$29&gt;=O3857),$U$29,IF(AND($W$30&gt;0,$W$30&gt;=O3857),$U$30,IF(AND($W$31&gt;0,$W$31&gt;=O3857),$U$31,IF(AND($W$32&gt;0,$W$32&gt;=O3857),$U$32,"－"))))))))),"－"))</f>
        <v/>
      </c>
      <c r="C3857" s="105" t="str">
        <f t="shared" ref="C3857:C3920" si="182">IF(B3857="","",IF(B3857&lt;&gt;"－",VLOOKUP(B3857,$U$26:$V$32,2,FALSE),"－"))</f>
        <v/>
      </c>
      <c r="D3857" s="105" t="str">
        <f t="shared" ref="D3857:D3920" si="183">IF($H$10="","",IF($V$39&lt;&gt;"断熱等","－",IF(AND(COUNTIF($V$35,"*樹脂スペーサー*")&gt;0,OR(M3857="空気",F3857="一般",F3857="一般ＰＧ")),"－",IF(AND($V$36&lt;&gt;R3857,$W$36&lt;&gt;R3857),"－",IF(MID($H$10,10,1)="Z",IF(N3857&lt;=0.65,"○","－"),IF($V$37&gt;=O3857,"○","－"))))))</f>
        <v/>
      </c>
      <c r="E3857" s="106" t="s">
        <v>2406</v>
      </c>
      <c r="F3857" s="106" t="s">
        <v>2906</v>
      </c>
      <c r="G3857" s="106" t="s">
        <v>2477</v>
      </c>
      <c r="H3857" s="106" t="s">
        <v>799</v>
      </c>
      <c r="I3857" s="106">
        <v>12</v>
      </c>
      <c r="J3857" s="106"/>
      <c r="K3857" s="106"/>
      <c r="L3857" s="106" t="s">
        <v>2478</v>
      </c>
      <c r="M3857" s="106" t="s">
        <v>3522</v>
      </c>
      <c r="N3857" s="106">
        <v>0.37</v>
      </c>
      <c r="O3857" s="106">
        <v>1.7</v>
      </c>
      <c r="P3857" s="106" t="s">
        <v>714</v>
      </c>
      <c r="Q3857" s="107" t="s">
        <v>4642</v>
      </c>
      <c r="R3857" s="107" t="s">
        <v>311</v>
      </c>
    </row>
    <row r="3858" spans="2:18" ht="20.100000000000001" customHeight="1" x14ac:dyDescent="0.4">
      <c r="B3858" s="105" t="str">
        <f t="shared" si="181"/>
        <v/>
      </c>
      <c r="C3858" s="105" t="str">
        <f t="shared" si="182"/>
        <v/>
      </c>
      <c r="D3858" s="105" t="str">
        <f t="shared" si="183"/>
        <v/>
      </c>
      <c r="E3858" s="106" t="s">
        <v>2406</v>
      </c>
      <c r="F3858" s="106" t="s">
        <v>2906</v>
      </c>
      <c r="G3858" s="106" t="s">
        <v>2477</v>
      </c>
      <c r="H3858" s="106" t="s">
        <v>802</v>
      </c>
      <c r="I3858" s="106">
        <v>12</v>
      </c>
      <c r="J3858" s="106"/>
      <c r="K3858" s="106"/>
      <c r="L3858" s="106" t="s">
        <v>2478</v>
      </c>
      <c r="M3858" s="106" t="s">
        <v>3522</v>
      </c>
      <c r="N3858" s="106">
        <v>0.37</v>
      </c>
      <c r="O3858" s="106">
        <v>1.7</v>
      </c>
      <c r="P3858" s="106" t="s">
        <v>714</v>
      </c>
      <c r="Q3858" s="107" t="s">
        <v>4643</v>
      </c>
      <c r="R3858" s="107" t="s">
        <v>311</v>
      </c>
    </row>
    <row r="3859" spans="2:18" ht="20.100000000000001" customHeight="1" x14ac:dyDescent="0.4">
      <c r="B3859" s="105" t="str">
        <f t="shared" si="181"/>
        <v/>
      </c>
      <c r="C3859" s="105" t="str">
        <f t="shared" si="182"/>
        <v/>
      </c>
      <c r="D3859" s="105" t="str">
        <f t="shared" si="183"/>
        <v/>
      </c>
      <c r="E3859" s="106" t="s">
        <v>2406</v>
      </c>
      <c r="F3859" s="106" t="s">
        <v>2906</v>
      </c>
      <c r="G3859" s="106" t="s">
        <v>2482</v>
      </c>
      <c r="H3859" s="106" t="s">
        <v>799</v>
      </c>
      <c r="I3859" s="106">
        <v>12</v>
      </c>
      <c r="J3859" s="106"/>
      <c r="K3859" s="106"/>
      <c r="L3859" s="106" t="s">
        <v>2483</v>
      </c>
      <c r="M3859" s="106" t="s">
        <v>3522</v>
      </c>
      <c r="N3859" s="106">
        <v>0.37</v>
      </c>
      <c r="O3859" s="106">
        <v>1.7</v>
      </c>
      <c r="P3859" s="106" t="s">
        <v>714</v>
      </c>
      <c r="Q3859" s="107" t="s">
        <v>4644</v>
      </c>
      <c r="R3859" s="107" t="s">
        <v>311</v>
      </c>
    </row>
    <row r="3860" spans="2:18" ht="20.100000000000001" customHeight="1" x14ac:dyDescent="0.4">
      <c r="B3860" s="105" t="str">
        <f t="shared" si="181"/>
        <v/>
      </c>
      <c r="C3860" s="105" t="str">
        <f t="shared" si="182"/>
        <v/>
      </c>
      <c r="D3860" s="105" t="str">
        <f t="shared" si="183"/>
        <v/>
      </c>
      <c r="E3860" s="106" t="s">
        <v>2406</v>
      </c>
      <c r="F3860" s="106" t="s">
        <v>2906</v>
      </c>
      <c r="G3860" s="106" t="s">
        <v>2482</v>
      </c>
      <c r="H3860" s="106" t="s">
        <v>802</v>
      </c>
      <c r="I3860" s="106">
        <v>12</v>
      </c>
      <c r="J3860" s="106"/>
      <c r="K3860" s="106"/>
      <c r="L3860" s="106" t="s">
        <v>2483</v>
      </c>
      <c r="M3860" s="106" t="s">
        <v>3522</v>
      </c>
      <c r="N3860" s="106">
        <v>0.37</v>
      </c>
      <c r="O3860" s="106">
        <v>1.7</v>
      </c>
      <c r="P3860" s="106" t="s">
        <v>714</v>
      </c>
      <c r="Q3860" s="107" t="s">
        <v>4645</v>
      </c>
      <c r="R3860" s="107" t="s">
        <v>311</v>
      </c>
    </row>
    <row r="3861" spans="2:18" ht="20.100000000000001" customHeight="1" x14ac:dyDescent="0.4">
      <c r="B3861" s="105" t="str">
        <f t="shared" si="181"/>
        <v/>
      </c>
      <c r="C3861" s="105" t="str">
        <f t="shared" si="182"/>
        <v/>
      </c>
      <c r="D3861" s="105" t="str">
        <f t="shared" si="183"/>
        <v/>
      </c>
      <c r="E3861" s="106" t="s">
        <v>2406</v>
      </c>
      <c r="F3861" s="106" t="s">
        <v>2906</v>
      </c>
      <c r="G3861" s="106" t="s">
        <v>2437</v>
      </c>
      <c r="H3861" s="106" t="s">
        <v>2438</v>
      </c>
      <c r="I3861" s="106">
        <v>12</v>
      </c>
      <c r="J3861" s="106"/>
      <c r="K3861" s="106"/>
      <c r="L3861" s="106" t="s">
        <v>799</v>
      </c>
      <c r="M3861" s="106" t="s">
        <v>3522</v>
      </c>
      <c r="N3861" s="106">
        <v>0.39</v>
      </c>
      <c r="O3861" s="106">
        <v>1.7</v>
      </c>
      <c r="P3861" s="106" t="s">
        <v>714</v>
      </c>
      <c r="Q3861" s="107" t="s">
        <v>4646</v>
      </c>
      <c r="R3861" s="107" t="s">
        <v>311</v>
      </c>
    </row>
    <row r="3862" spans="2:18" ht="20.100000000000001" customHeight="1" x14ac:dyDescent="0.4">
      <c r="B3862" s="105" t="str">
        <f t="shared" si="181"/>
        <v/>
      </c>
      <c r="C3862" s="105" t="str">
        <f t="shared" si="182"/>
        <v/>
      </c>
      <c r="D3862" s="105" t="str">
        <f t="shared" si="183"/>
        <v/>
      </c>
      <c r="E3862" s="106" t="s">
        <v>2406</v>
      </c>
      <c r="F3862" s="106" t="s">
        <v>2906</v>
      </c>
      <c r="G3862" s="106" t="s">
        <v>2437</v>
      </c>
      <c r="H3862" s="106" t="s">
        <v>2438</v>
      </c>
      <c r="I3862" s="106">
        <v>11</v>
      </c>
      <c r="J3862" s="106"/>
      <c r="K3862" s="106"/>
      <c r="L3862" s="106" t="s">
        <v>802</v>
      </c>
      <c r="M3862" s="106" t="s">
        <v>3522</v>
      </c>
      <c r="N3862" s="106">
        <v>0.39</v>
      </c>
      <c r="O3862" s="106">
        <v>1.7</v>
      </c>
      <c r="P3862" s="106" t="s">
        <v>714</v>
      </c>
      <c r="Q3862" s="107" t="s">
        <v>4647</v>
      </c>
      <c r="R3862" s="107" t="s">
        <v>311</v>
      </c>
    </row>
    <row r="3863" spans="2:18" ht="20.100000000000001" customHeight="1" x14ac:dyDescent="0.4">
      <c r="B3863" s="105" t="str">
        <f t="shared" si="181"/>
        <v/>
      </c>
      <c r="C3863" s="105" t="str">
        <f t="shared" si="182"/>
        <v/>
      </c>
      <c r="D3863" s="105" t="str">
        <f t="shared" si="183"/>
        <v/>
      </c>
      <c r="E3863" s="106" t="s">
        <v>2406</v>
      </c>
      <c r="F3863" s="106" t="s">
        <v>2906</v>
      </c>
      <c r="G3863" s="106" t="s">
        <v>2442</v>
      </c>
      <c r="H3863" s="106" t="s">
        <v>2443</v>
      </c>
      <c r="I3863" s="106">
        <v>12</v>
      </c>
      <c r="J3863" s="106"/>
      <c r="K3863" s="106"/>
      <c r="L3863" s="106" t="s">
        <v>799</v>
      </c>
      <c r="M3863" s="106" t="s">
        <v>3522</v>
      </c>
      <c r="N3863" s="106">
        <v>0.39</v>
      </c>
      <c r="O3863" s="106">
        <v>1.7</v>
      </c>
      <c r="P3863" s="106" t="s">
        <v>714</v>
      </c>
      <c r="Q3863" s="107" t="s">
        <v>4648</v>
      </c>
      <c r="R3863" s="107" t="s">
        <v>311</v>
      </c>
    </row>
    <row r="3864" spans="2:18" ht="20.100000000000001" customHeight="1" x14ac:dyDescent="0.4">
      <c r="B3864" s="105" t="str">
        <f t="shared" si="181"/>
        <v/>
      </c>
      <c r="C3864" s="105" t="str">
        <f t="shared" si="182"/>
        <v/>
      </c>
      <c r="D3864" s="105" t="str">
        <f t="shared" si="183"/>
        <v/>
      </c>
      <c r="E3864" s="106" t="s">
        <v>2406</v>
      </c>
      <c r="F3864" s="106" t="s">
        <v>2906</v>
      </c>
      <c r="G3864" s="106" t="s">
        <v>2442</v>
      </c>
      <c r="H3864" s="106" t="s">
        <v>2443</v>
      </c>
      <c r="I3864" s="106">
        <v>11</v>
      </c>
      <c r="J3864" s="106"/>
      <c r="K3864" s="106"/>
      <c r="L3864" s="106" t="s">
        <v>802</v>
      </c>
      <c r="M3864" s="106" t="s">
        <v>3522</v>
      </c>
      <c r="N3864" s="106">
        <v>0.39</v>
      </c>
      <c r="O3864" s="106">
        <v>1.7</v>
      </c>
      <c r="P3864" s="106" t="s">
        <v>714</v>
      </c>
      <c r="Q3864" s="107" t="s">
        <v>4649</v>
      </c>
      <c r="R3864" s="107" t="s">
        <v>311</v>
      </c>
    </row>
    <row r="3865" spans="2:18" ht="20.100000000000001" customHeight="1" x14ac:dyDescent="0.4">
      <c r="B3865" s="105" t="str">
        <f t="shared" si="181"/>
        <v/>
      </c>
      <c r="C3865" s="105" t="str">
        <f t="shared" si="182"/>
        <v/>
      </c>
      <c r="D3865" s="105" t="str">
        <f t="shared" si="183"/>
        <v/>
      </c>
      <c r="E3865" s="106" t="s">
        <v>2406</v>
      </c>
      <c r="F3865" s="106" t="s">
        <v>2906</v>
      </c>
      <c r="G3865" s="106" t="s">
        <v>697</v>
      </c>
      <c r="H3865" s="106" t="s">
        <v>799</v>
      </c>
      <c r="I3865" s="106">
        <v>12</v>
      </c>
      <c r="J3865" s="106"/>
      <c r="K3865" s="106"/>
      <c r="L3865" s="106" t="s">
        <v>707</v>
      </c>
      <c r="M3865" s="106" t="s">
        <v>3522</v>
      </c>
      <c r="N3865" s="106">
        <v>0.37</v>
      </c>
      <c r="O3865" s="106">
        <v>1.7</v>
      </c>
      <c r="P3865" s="106" t="s">
        <v>714</v>
      </c>
      <c r="Q3865" s="107" t="s">
        <v>4650</v>
      </c>
      <c r="R3865" s="107" t="s">
        <v>311</v>
      </c>
    </row>
    <row r="3866" spans="2:18" ht="20.100000000000001" customHeight="1" x14ac:dyDescent="0.4">
      <c r="B3866" s="105" t="str">
        <f t="shared" si="181"/>
        <v/>
      </c>
      <c r="C3866" s="105" t="str">
        <f t="shared" si="182"/>
        <v/>
      </c>
      <c r="D3866" s="105" t="str">
        <f t="shared" si="183"/>
        <v/>
      </c>
      <c r="E3866" s="106" t="s">
        <v>2406</v>
      </c>
      <c r="F3866" s="106" t="s">
        <v>2906</v>
      </c>
      <c r="G3866" s="106" t="s">
        <v>697</v>
      </c>
      <c r="H3866" s="106" t="s">
        <v>802</v>
      </c>
      <c r="I3866" s="106">
        <v>12</v>
      </c>
      <c r="J3866" s="106"/>
      <c r="K3866" s="106"/>
      <c r="L3866" s="106" t="s">
        <v>1817</v>
      </c>
      <c r="M3866" s="106" t="s">
        <v>3522</v>
      </c>
      <c r="N3866" s="106">
        <v>0.37</v>
      </c>
      <c r="O3866" s="106">
        <v>1.7</v>
      </c>
      <c r="P3866" s="106" t="s">
        <v>714</v>
      </c>
      <c r="Q3866" s="107" t="s">
        <v>4651</v>
      </c>
      <c r="R3866" s="107" t="s">
        <v>311</v>
      </c>
    </row>
    <row r="3867" spans="2:18" ht="20.100000000000001" customHeight="1" x14ac:dyDescent="0.4">
      <c r="B3867" s="105" t="str">
        <f t="shared" si="181"/>
        <v/>
      </c>
      <c r="C3867" s="105" t="str">
        <f t="shared" si="182"/>
        <v/>
      </c>
      <c r="D3867" s="105" t="str">
        <f t="shared" si="183"/>
        <v/>
      </c>
      <c r="E3867" s="106" t="s">
        <v>2406</v>
      </c>
      <c r="F3867" s="106" t="s">
        <v>2906</v>
      </c>
      <c r="G3867" s="106" t="s">
        <v>710</v>
      </c>
      <c r="H3867" s="106" t="s">
        <v>799</v>
      </c>
      <c r="I3867" s="106">
        <v>12</v>
      </c>
      <c r="J3867" s="106"/>
      <c r="K3867" s="106"/>
      <c r="L3867" s="106" t="s">
        <v>711</v>
      </c>
      <c r="M3867" s="106" t="s">
        <v>3522</v>
      </c>
      <c r="N3867" s="106">
        <v>0.37</v>
      </c>
      <c r="O3867" s="106">
        <v>1.7</v>
      </c>
      <c r="P3867" s="106" t="s">
        <v>714</v>
      </c>
      <c r="Q3867" s="107" t="s">
        <v>4652</v>
      </c>
      <c r="R3867" s="107" t="s">
        <v>311</v>
      </c>
    </row>
    <row r="3868" spans="2:18" ht="20.100000000000001" customHeight="1" x14ac:dyDescent="0.4">
      <c r="B3868" s="105" t="str">
        <f t="shared" si="181"/>
        <v/>
      </c>
      <c r="C3868" s="105" t="str">
        <f t="shared" si="182"/>
        <v/>
      </c>
      <c r="D3868" s="105" t="str">
        <f t="shared" si="183"/>
        <v/>
      </c>
      <c r="E3868" s="106" t="s">
        <v>2406</v>
      </c>
      <c r="F3868" s="106" t="s">
        <v>2906</v>
      </c>
      <c r="G3868" s="106" t="s">
        <v>710</v>
      </c>
      <c r="H3868" s="106" t="s">
        <v>802</v>
      </c>
      <c r="I3868" s="106">
        <v>12</v>
      </c>
      <c r="J3868" s="106"/>
      <c r="K3868" s="106"/>
      <c r="L3868" s="106" t="s">
        <v>711</v>
      </c>
      <c r="M3868" s="106" t="s">
        <v>3522</v>
      </c>
      <c r="N3868" s="106">
        <v>0.37</v>
      </c>
      <c r="O3868" s="106">
        <v>1.7</v>
      </c>
      <c r="P3868" s="106" t="s">
        <v>714</v>
      </c>
      <c r="Q3868" s="107" t="s">
        <v>4653</v>
      </c>
      <c r="R3868" s="107" t="s">
        <v>311</v>
      </c>
    </row>
    <row r="3869" spans="2:18" ht="20.100000000000001" customHeight="1" x14ac:dyDescent="0.4">
      <c r="B3869" s="105" t="str">
        <f t="shared" si="181"/>
        <v/>
      </c>
      <c r="C3869" s="105" t="str">
        <f t="shared" si="182"/>
        <v/>
      </c>
      <c r="D3869" s="105" t="str">
        <f t="shared" si="183"/>
        <v/>
      </c>
      <c r="E3869" s="106" t="s">
        <v>2406</v>
      </c>
      <c r="F3869" s="106" t="s">
        <v>2906</v>
      </c>
      <c r="G3869" s="106" t="s">
        <v>721</v>
      </c>
      <c r="H3869" s="106" t="s">
        <v>799</v>
      </c>
      <c r="I3869" s="106">
        <v>12</v>
      </c>
      <c r="J3869" s="106"/>
      <c r="K3869" s="106"/>
      <c r="L3869" s="106" t="s">
        <v>722</v>
      </c>
      <c r="M3869" s="106" t="s">
        <v>3522</v>
      </c>
      <c r="N3869" s="106">
        <v>0.37</v>
      </c>
      <c r="O3869" s="106">
        <v>1.7</v>
      </c>
      <c r="P3869" s="106" t="s">
        <v>714</v>
      </c>
      <c r="Q3869" s="107" t="s">
        <v>4654</v>
      </c>
      <c r="R3869" s="107" t="s">
        <v>311</v>
      </c>
    </row>
    <row r="3870" spans="2:18" ht="20.100000000000001" customHeight="1" x14ac:dyDescent="0.4">
      <c r="B3870" s="105" t="str">
        <f t="shared" si="181"/>
        <v/>
      </c>
      <c r="C3870" s="105" t="str">
        <f t="shared" si="182"/>
        <v/>
      </c>
      <c r="D3870" s="105" t="str">
        <f t="shared" si="183"/>
        <v/>
      </c>
      <c r="E3870" s="106" t="s">
        <v>2406</v>
      </c>
      <c r="F3870" s="106" t="s">
        <v>2906</v>
      </c>
      <c r="G3870" s="106" t="s">
        <v>721</v>
      </c>
      <c r="H3870" s="106" t="s">
        <v>802</v>
      </c>
      <c r="I3870" s="106">
        <v>12</v>
      </c>
      <c r="J3870" s="106"/>
      <c r="K3870" s="106"/>
      <c r="L3870" s="106" t="s">
        <v>722</v>
      </c>
      <c r="M3870" s="106" t="s">
        <v>3522</v>
      </c>
      <c r="N3870" s="106">
        <v>0.37</v>
      </c>
      <c r="O3870" s="106">
        <v>1.7</v>
      </c>
      <c r="P3870" s="106" t="s">
        <v>714</v>
      </c>
      <c r="Q3870" s="107" t="s">
        <v>4655</v>
      </c>
      <c r="R3870" s="107" t="s">
        <v>311</v>
      </c>
    </row>
    <row r="3871" spans="2:18" ht="20.100000000000001" customHeight="1" x14ac:dyDescent="0.4">
      <c r="B3871" s="105" t="str">
        <f t="shared" si="181"/>
        <v/>
      </c>
      <c r="C3871" s="105" t="str">
        <f t="shared" si="182"/>
        <v/>
      </c>
      <c r="D3871" s="105" t="str">
        <f t="shared" si="183"/>
        <v/>
      </c>
      <c r="E3871" s="106" t="s">
        <v>2406</v>
      </c>
      <c r="F3871" s="106" t="s">
        <v>2906</v>
      </c>
      <c r="G3871" s="106" t="s">
        <v>773</v>
      </c>
      <c r="H3871" s="106" t="s">
        <v>802</v>
      </c>
      <c r="I3871" s="106">
        <v>11</v>
      </c>
      <c r="J3871" s="106"/>
      <c r="K3871" s="106"/>
      <c r="L3871" s="106" t="s">
        <v>774</v>
      </c>
      <c r="M3871" s="106" t="s">
        <v>3522</v>
      </c>
      <c r="N3871" s="106">
        <v>0.37</v>
      </c>
      <c r="O3871" s="106">
        <v>1.7</v>
      </c>
      <c r="P3871" s="106" t="s">
        <v>714</v>
      </c>
      <c r="Q3871" s="107" t="s">
        <v>4656</v>
      </c>
      <c r="R3871" s="107" t="s">
        <v>311</v>
      </c>
    </row>
    <row r="3872" spans="2:18" ht="20.100000000000001" customHeight="1" x14ac:dyDescent="0.4">
      <c r="B3872" s="105" t="str">
        <f t="shared" si="181"/>
        <v/>
      </c>
      <c r="C3872" s="105" t="str">
        <f t="shared" si="182"/>
        <v/>
      </c>
      <c r="D3872" s="105" t="str">
        <f t="shared" si="183"/>
        <v/>
      </c>
      <c r="E3872" s="106" t="s">
        <v>2406</v>
      </c>
      <c r="F3872" s="106" t="s">
        <v>2906</v>
      </c>
      <c r="G3872" s="106" t="s">
        <v>773</v>
      </c>
      <c r="H3872" s="106" t="s">
        <v>799</v>
      </c>
      <c r="I3872" s="106">
        <v>11</v>
      </c>
      <c r="J3872" s="106"/>
      <c r="K3872" s="106"/>
      <c r="L3872" s="106" t="s">
        <v>1266</v>
      </c>
      <c r="M3872" s="106" t="s">
        <v>3522</v>
      </c>
      <c r="N3872" s="106">
        <v>0.37</v>
      </c>
      <c r="O3872" s="106">
        <v>1.7</v>
      </c>
      <c r="P3872" s="106" t="s">
        <v>714</v>
      </c>
      <c r="Q3872" s="107" t="s">
        <v>4657</v>
      </c>
      <c r="R3872" s="107" t="s">
        <v>311</v>
      </c>
    </row>
    <row r="3873" spans="2:18" ht="20.100000000000001" customHeight="1" x14ac:dyDescent="0.4">
      <c r="B3873" s="105" t="str">
        <f t="shared" si="181"/>
        <v/>
      </c>
      <c r="C3873" s="105" t="str">
        <f t="shared" si="182"/>
        <v/>
      </c>
      <c r="D3873" s="105" t="str">
        <f t="shared" si="183"/>
        <v/>
      </c>
      <c r="E3873" s="106" t="s">
        <v>2406</v>
      </c>
      <c r="F3873" s="106" t="s">
        <v>2906</v>
      </c>
      <c r="G3873" s="106" t="s">
        <v>778</v>
      </c>
      <c r="H3873" s="106" t="s">
        <v>802</v>
      </c>
      <c r="I3873" s="106">
        <v>11</v>
      </c>
      <c r="J3873" s="106"/>
      <c r="K3873" s="106"/>
      <c r="L3873" s="106" t="s">
        <v>779</v>
      </c>
      <c r="M3873" s="106" t="s">
        <v>3522</v>
      </c>
      <c r="N3873" s="106">
        <v>0.37</v>
      </c>
      <c r="O3873" s="106">
        <v>1.7</v>
      </c>
      <c r="P3873" s="106" t="s">
        <v>714</v>
      </c>
      <c r="Q3873" s="107" t="s">
        <v>4658</v>
      </c>
      <c r="R3873" s="107" t="s">
        <v>311</v>
      </c>
    </row>
    <row r="3874" spans="2:18" ht="20.100000000000001" customHeight="1" x14ac:dyDescent="0.4">
      <c r="B3874" s="105" t="str">
        <f t="shared" si="181"/>
        <v/>
      </c>
      <c r="C3874" s="105" t="str">
        <f t="shared" si="182"/>
        <v/>
      </c>
      <c r="D3874" s="105" t="str">
        <f t="shared" si="183"/>
        <v/>
      </c>
      <c r="E3874" s="106" t="s">
        <v>2406</v>
      </c>
      <c r="F3874" s="106" t="s">
        <v>2906</v>
      </c>
      <c r="G3874" s="106" t="s">
        <v>778</v>
      </c>
      <c r="H3874" s="106" t="s">
        <v>799</v>
      </c>
      <c r="I3874" s="106">
        <v>11</v>
      </c>
      <c r="J3874" s="106"/>
      <c r="K3874" s="106"/>
      <c r="L3874" s="106" t="s">
        <v>1269</v>
      </c>
      <c r="M3874" s="106" t="s">
        <v>3522</v>
      </c>
      <c r="N3874" s="106">
        <v>0.37</v>
      </c>
      <c r="O3874" s="106">
        <v>1.7</v>
      </c>
      <c r="P3874" s="106" t="s">
        <v>714</v>
      </c>
      <c r="Q3874" s="107" t="s">
        <v>4659</v>
      </c>
      <c r="R3874" s="107" t="s">
        <v>311</v>
      </c>
    </row>
    <row r="3875" spans="2:18" ht="20.100000000000001" customHeight="1" x14ac:dyDescent="0.4">
      <c r="B3875" s="105" t="str">
        <f t="shared" si="181"/>
        <v/>
      </c>
      <c r="C3875" s="105" t="str">
        <f t="shared" si="182"/>
        <v/>
      </c>
      <c r="D3875" s="105" t="str">
        <f t="shared" si="183"/>
        <v/>
      </c>
      <c r="E3875" s="106" t="s">
        <v>2406</v>
      </c>
      <c r="F3875" s="106" t="s">
        <v>2906</v>
      </c>
      <c r="G3875" s="106" t="s">
        <v>2437</v>
      </c>
      <c r="H3875" s="106" t="s">
        <v>799</v>
      </c>
      <c r="I3875" s="106">
        <v>12</v>
      </c>
      <c r="J3875" s="106"/>
      <c r="K3875" s="106"/>
      <c r="L3875" s="106" t="s">
        <v>2438</v>
      </c>
      <c r="M3875" s="106" t="s">
        <v>3522</v>
      </c>
      <c r="N3875" s="106">
        <v>0.37</v>
      </c>
      <c r="O3875" s="106">
        <v>1.7</v>
      </c>
      <c r="P3875" s="106" t="s">
        <v>714</v>
      </c>
      <c r="Q3875" s="107" t="s">
        <v>4660</v>
      </c>
      <c r="R3875" s="107" t="s">
        <v>311</v>
      </c>
    </row>
    <row r="3876" spans="2:18" ht="20.100000000000001" customHeight="1" x14ac:dyDescent="0.4">
      <c r="B3876" s="105" t="str">
        <f t="shared" si="181"/>
        <v/>
      </c>
      <c r="C3876" s="105" t="str">
        <f t="shared" si="182"/>
        <v/>
      </c>
      <c r="D3876" s="105" t="str">
        <f t="shared" si="183"/>
        <v/>
      </c>
      <c r="E3876" s="106" t="s">
        <v>2406</v>
      </c>
      <c r="F3876" s="106" t="s">
        <v>2906</v>
      </c>
      <c r="G3876" s="106" t="s">
        <v>2437</v>
      </c>
      <c r="H3876" s="106" t="s">
        <v>802</v>
      </c>
      <c r="I3876" s="106">
        <v>11</v>
      </c>
      <c r="J3876" s="106"/>
      <c r="K3876" s="106"/>
      <c r="L3876" s="106" t="s">
        <v>2438</v>
      </c>
      <c r="M3876" s="106" t="s">
        <v>3522</v>
      </c>
      <c r="N3876" s="106">
        <v>0.36</v>
      </c>
      <c r="O3876" s="106">
        <v>1.7</v>
      </c>
      <c r="P3876" s="106" t="s">
        <v>714</v>
      </c>
      <c r="Q3876" s="107" t="s">
        <v>4661</v>
      </c>
      <c r="R3876" s="107" t="s">
        <v>311</v>
      </c>
    </row>
    <row r="3877" spans="2:18" ht="20.100000000000001" customHeight="1" x14ac:dyDescent="0.4">
      <c r="B3877" s="105" t="str">
        <f t="shared" si="181"/>
        <v/>
      </c>
      <c r="C3877" s="105" t="str">
        <f t="shared" si="182"/>
        <v/>
      </c>
      <c r="D3877" s="105" t="str">
        <f t="shared" si="183"/>
        <v/>
      </c>
      <c r="E3877" s="106" t="s">
        <v>2406</v>
      </c>
      <c r="F3877" s="106" t="s">
        <v>2906</v>
      </c>
      <c r="G3877" s="106" t="s">
        <v>2442</v>
      </c>
      <c r="H3877" s="106" t="s">
        <v>799</v>
      </c>
      <c r="I3877" s="106">
        <v>12</v>
      </c>
      <c r="J3877" s="106"/>
      <c r="K3877" s="106"/>
      <c r="L3877" s="106" t="s">
        <v>2443</v>
      </c>
      <c r="M3877" s="106" t="s">
        <v>3522</v>
      </c>
      <c r="N3877" s="106">
        <v>0.37</v>
      </c>
      <c r="O3877" s="106">
        <v>1.7</v>
      </c>
      <c r="P3877" s="106" t="s">
        <v>714</v>
      </c>
      <c r="Q3877" s="107" t="s">
        <v>4662</v>
      </c>
      <c r="R3877" s="107" t="s">
        <v>311</v>
      </c>
    </row>
    <row r="3878" spans="2:18" ht="20.100000000000001" customHeight="1" x14ac:dyDescent="0.4">
      <c r="B3878" s="105" t="str">
        <f t="shared" si="181"/>
        <v/>
      </c>
      <c r="C3878" s="105" t="str">
        <f t="shared" si="182"/>
        <v/>
      </c>
      <c r="D3878" s="105" t="str">
        <f t="shared" si="183"/>
        <v/>
      </c>
      <c r="E3878" s="106" t="s">
        <v>2406</v>
      </c>
      <c r="F3878" s="106" t="s">
        <v>2906</v>
      </c>
      <c r="G3878" s="106" t="s">
        <v>2442</v>
      </c>
      <c r="H3878" s="106" t="s">
        <v>802</v>
      </c>
      <c r="I3878" s="106">
        <v>11</v>
      </c>
      <c r="J3878" s="106"/>
      <c r="K3878" s="106"/>
      <c r="L3878" s="106" t="s">
        <v>2443</v>
      </c>
      <c r="M3878" s="106" t="s">
        <v>3522</v>
      </c>
      <c r="N3878" s="106">
        <v>0.36</v>
      </c>
      <c r="O3878" s="106">
        <v>1.7</v>
      </c>
      <c r="P3878" s="106" t="s">
        <v>714</v>
      </c>
      <c r="Q3878" s="107" t="s">
        <v>4663</v>
      </c>
      <c r="R3878" s="107" t="s">
        <v>311</v>
      </c>
    </row>
    <row r="3879" spans="2:18" ht="20.100000000000001" customHeight="1" x14ac:dyDescent="0.4">
      <c r="B3879" s="105" t="str">
        <f t="shared" si="181"/>
        <v/>
      </c>
      <c r="C3879" s="105" t="str">
        <f t="shared" si="182"/>
        <v/>
      </c>
      <c r="D3879" s="105" t="str">
        <f t="shared" si="183"/>
        <v/>
      </c>
      <c r="E3879" s="106" t="s">
        <v>2406</v>
      </c>
      <c r="F3879" s="106" t="s">
        <v>2829</v>
      </c>
      <c r="G3879" s="106" t="s">
        <v>697</v>
      </c>
      <c r="H3879" s="106" t="s">
        <v>2438</v>
      </c>
      <c r="I3879" s="106">
        <v>12</v>
      </c>
      <c r="J3879" s="106"/>
      <c r="K3879" s="106"/>
      <c r="L3879" s="106" t="s">
        <v>729</v>
      </c>
      <c r="M3879" s="106" t="s">
        <v>3522</v>
      </c>
      <c r="N3879" s="106">
        <v>0.52</v>
      </c>
      <c r="O3879" s="106">
        <v>1.7</v>
      </c>
      <c r="P3879" s="106" t="s">
        <v>2499</v>
      </c>
      <c r="Q3879" s="107" t="s">
        <v>4664</v>
      </c>
      <c r="R3879" s="107" t="s">
        <v>131</v>
      </c>
    </row>
    <row r="3880" spans="2:18" ht="20.100000000000001" customHeight="1" x14ac:dyDescent="0.4">
      <c r="B3880" s="105" t="str">
        <f t="shared" si="181"/>
        <v/>
      </c>
      <c r="C3880" s="105" t="str">
        <f t="shared" si="182"/>
        <v/>
      </c>
      <c r="D3880" s="105" t="str">
        <f t="shared" si="183"/>
        <v/>
      </c>
      <c r="E3880" s="106" t="s">
        <v>2406</v>
      </c>
      <c r="F3880" s="106" t="s">
        <v>2829</v>
      </c>
      <c r="G3880" s="106" t="s">
        <v>697</v>
      </c>
      <c r="H3880" s="106" t="s">
        <v>2438</v>
      </c>
      <c r="I3880" s="106">
        <v>11</v>
      </c>
      <c r="J3880" s="106"/>
      <c r="K3880" s="106"/>
      <c r="L3880" s="106" t="s">
        <v>733</v>
      </c>
      <c r="M3880" s="106" t="s">
        <v>3522</v>
      </c>
      <c r="N3880" s="106">
        <v>0.52</v>
      </c>
      <c r="O3880" s="106">
        <v>1.7</v>
      </c>
      <c r="P3880" s="106" t="s">
        <v>2499</v>
      </c>
      <c r="Q3880" s="107" t="s">
        <v>4665</v>
      </c>
      <c r="R3880" s="107" t="s">
        <v>131</v>
      </c>
    </row>
    <row r="3881" spans="2:18" ht="20.100000000000001" customHeight="1" x14ac:dyDescent="0.4">
      <c r="B3881" s="105" t="str">
        <f t="shared" si="181"/>
        <v/>
      </c>
      <c r="C3881" s="105" t="str">
        <f t="shared" si="182"/>
        <v/>
      </c>
      <c r="D3881" s="105" t="str">
        <f t="shared" si="183"/>
        <v/>
      </c>
      <c r="E3881" s="106" t="s">
        <v>2406</v>
      </c>
      <c r="F3881" s="106" t="s">
        <v>2829</v>
      </c>
      <c r="G3881" s="106" t="s">
        <v>710</v>
      </c>
      <c r="H3881" s="106" t="s">
        <v>2443</v>
      </c>
      <c r="I3881" s="106">
        <v>12</v>
      </c>
      <c r="J3881" s="106"/>
      <c r="K3881" s="106"/>
      <c r="L3881" s="106" t="s">
        <v>729</v>
      </c>
      <c r="M3881" s="106" t="s">
        <v>3522</v>
      </c>
      <c r="N3881" s="106">
        <v>0.52</v>
      </c>
      <c r="O3881" s="106">
        <v>1.7</v>
      </c>
      <c r="P3881" s="106" t="s">
        <v>2499</v>
      </c>
      <c r="Q3881" s="107" t="s">
        <v>4666</v>
      </c>
      <c r="R3881" s="107" t="s">
        <v>131</v>
      </c>
    </row>
    <row r="3882" spans="2:18" ht="20.100000000000001" customHeight="1" x14ac:dyDescent="0.4">
      <c r="B3882" s="105" t="str">
        <f t="shared" si="181"/>
        <v/>
      </c>
      <c r="C3882" s="105" t="str">
        <f t="shared" si="182"/>
        <v/>
      </c>
      <c r="D3882" s="105" t="str">
        <f t="shared" si="183"/>
        <v/>
      </c>
      <c r="E3882" s="106" t="s">
        <v>2406</v>
      </c>
      <c r="F3882" s="106" t="s">
        <v>2829</v>
      </c>
      <c r="G3882" s="106" t="s">
        <v>710</v>
      </c>
      <c r="H3882" s="106" t="s">
        <v>2443</v>
      </c>
      <c r="I3882" s="106">
        <v>11</v>
      </c>
      <c r="J3882" s="106"/>
      <c r="K3882" s="106"/>
      <c r="L3882" s="106" t="s">
        <v>733</v>
      </c>
      <c r="M3882" s="106" t="s">
        <v>3522</v>
      </c>
      <c r="N3882" s="106">
        <v>0.52</v>
      </c>
      <c r="O3882" s="106">
        <v>1.7</v>
      </c>
      <c r="P3882" s="106" t="s">
        <v>2499</v>
      </c>
      <c r="Q3882" s="107" t="s">
        <v>4667</v>
      </c>
      <c r="R3882" s="107" t="s">
        <v>131</v>
      </c>
    </row>
    <row r="3883" spans="2:18" ht="20.100000000000001" customHeight="1" x14ac:dyDescent="0.4">
      <c r="B3883" s="105" t="str">
        <f t="shared" si="181"/>
        <v/>
      </c>
      <c r="C3883" s="105" t="str">
        <f t="shared" si="182"/>
        <v/>
      </c>
      <c r="D3883" s="105" t="str">
        <f t="shared" si="183"/>
        <v/>
      </c>
      <c r="E3883" s="106" t="s">
        <v>2406</v>
      </c>
      <c r="F3883" s="106" t="s">
        <v>2829</v>
      </c>
      <c r="G3883" s="106" t="s">
        <v>2747</v>
      </c>
      <c r="H3883" s="106" t="s">
        <v>2748</v>
      </c>
      <c r="I3883" s="106">
        <v>12</v>
      </c>
      <c r="J3883" s="106"/>
      <c r="K3883" s="106"/>
      <c r="L3883" s="106" t="s">
        <v>765</v>
      </c>
      <c r="M3883" s="106" t="s">
        <v>3522</v>
      </c>
      <c r="N3883" s="106">
        <v>0.56999999999999995</v>
      </c>
      <c r="O3883" s="106">
        <v>1.7</v>
      </c>
      <c r="P3883" s="106" t="s">
        <v>2499</v>
      </c>
      <c r="Q3883" s="107" t="s">
        <v>4668</v>
      </c>
      <c r="R3883" s="107" t="s">
        <v>131</v>
      </c>
    </row>
    <row r="3884" spans="2:18" ht="20.100000000000001" customHeight="1" x14ac:dyDescent="0.4">
      <c r="B3884" s="105" t="str">
        <f t="shared" si="181"/>
        <v/>
      </c>
      <c r="C3884" s="105" t="str">
        <f t="shared" si="182"/>
        <v/>
      </c>
      <c r="D3884" s="105" t="str">
        <f t="shared" si="183"/>
        <v/>
      </c>
      <c r="E3884" s="106" t="s">
        <v>2406</v>
      </c>
      <c r="F3884" s="106" t="s">
        <v>2829</v>
      </c>
      <c r="G3884" s="106" t="s">
        <v>2747</v>
      </c>
      <c r="H3884" s="106" t="s">
        <v>3493</v>
      </c>
      <c r="I3884" s="106">
        <v>11</v>
      </c>
      <c r="J3884" s="106"/>
      <c r="K3884" s="106"/>
      <c r="L3884" s="106" t="s">
        <v>733</v>
      </c>
      <c r="M3884" s="106" t="s">
        <v>3522</v>
      </c>
      <c r="N3884" s="106">
        <v>0.56999999999999995</v>
      </c>
      <c r="O3884" s="106">
        <v>1.7</v>
      </c>
      <c r="P3884" s="106" t="s">
        <v>2499</v>
      </c>
      <c r="Q3884" s="107" t="s">
        <v>4669</v>
      </c>
      <c r="R3884" s="107" t="s">
        <v>131</v>
      </c>
    </row>
    <row r="3885" spans="2:18" ht="20.100000000000001" customHeight="1" x14ac:dyDescent="0.4">
      <c r="B3885" s="105" t="str">
        <f t="shared" si="181"/>
        <v/>
      </c>
      <c r="C3885" s="105" t="str">
        <f t="shared" si="182"/>
        <v/>
      </c>
      <c r="D3885" s="105" t="str">
        <f t="shared" si="183"/>
        <v/>
      </c>
      <c r="E3885" s="106" t="s">
        <v>2406</v>
      </c>
      <c r="F3885" s="106" t="s">
        <v>2407</v>
      </c>
      <c r="G3885" s="106" t="s">
        <v>697</v>
      </c>
      <c r="H3885" s="106" t="s">
        <v>2438</v>
      </c>
      <c r="I3885" s="106">
        <v>11</v>
      </c>
      <c r="J3885" s="106"/>
      <c r="K3885" s="106"/>
      <c r="L3885" s="106" t="s">
        <v>698</v>
      </c>
      <c r="M3885" s="106" t="s">
        <v>3522</v>
      </c>
      <c r="N3885" s="106">
        <v>0.42</v>
      </c>
      <c r="O3885" s="106">
        <v>1.7</v>
      </c>
      <c r="P3885" s="106" t="s">
        <v>2499</v>
      </c>
      <c r="Q3885" s="107" t="s">
        <v>4670</v>
      </c>
      <c r="R3885" s="107" t="s">
        <v>131</v>
      </c>
    </row>
    <row r="3886" spans="2:18" ht="20.100000000000001" customHeight="1" x14ac:dyDescent="0.4">
      <c r="B3886" s="105" t="str">
        <f t="shared" si="181"/>
        <v/>
      </c>
      <c r="C3886" s="105" t="str">
        <f t="shared" si="182"/>
        <v/>
      </c>
      <c r="D3886" s="105" t="str">
        <f t="shared" si="183"/>
        <v/>
      </c>
      <c r="E3886" s="106" t="s">
        <v>2406</v>
      </c>
      <c r="F3886" s="106" t="s">
        <v>2407</v>
      </c>
      <c r="G3886" s="106" t="s">
        <v>710</v>
      </c>
      <c r="H3886" s="106" t="s">
        <v>2443</v>
      </c>
      <c r="I3886" s="106">
        <v>11</v>
      </c>
      <c r="J3886" s="106"/>
      <c r="K3886" s="106"/>
      <c r="L3886" s="106" t="s">
        <v>698</v>
      </c>
      <c r="M3886" s="106" t="s">
        <v>3522</v>
      </c>
      <c r="N3886" s="106">
        <v>0.42</v>
      </c>
      <c r="O3886" s="106">
        <v>1.7</v>
      </c>
      <c r="P3886" s="106" t="s">
        <v>2499</v>
      </c>
      <c r="Q3886" s="107" t="s">
        <v>4671</v>
      </c>
      <c r="R3886" s="107" t="s">
        <v>131</v>
      </c>
    </row>
    <row r="3887" spans="2:18" ht="20.100000000000001" customHeight="1" x14ac:dyDescent="0.4">
      <c r="B3887" s="105" t="str">
        <f t="shared" si="181"/>
        <v/>
      </c>
      <c r="C3887" s="105" t="str">
        <f t="shared" si="182"/>
        <v/>
      </c>
      <c r="D3887" s="105" t="str">
        <f t="shared" si="183"/>
        <v/>
      </c>
      <c r="E3887" s="106" t="s">
        <v>2406</v>
      </c>
      <c r="F3887" s="106" t="s">
        <v>2407</v>
      </c>
      <c r="G3887" s="106" t="s">
        <v>2747</v>
      </c>
      <c r="H3887" s="106" t="s">
        <v>3493</v>
      </c>
      <c r="I3887" s="106">
        <v>11</v>
      </c>
      <c r="J3887" s="106"/>
      <c r="K3887" s="106"/>
      <c r="L3887" s="106" t="s">
        <v>698</v>
      </c>
      <c r="M3887" s="106" t="s">
        <v>3522</v>
      </c>
      <c r="N3887" s="106">
        <v>0.45</v>
      </c>
      <c r="O3887" s="106">
        <v>1.7</v>
      </c>
      <c r="P3887" s="106" t="s">
        <v>2499</v>
      </c>
      <c r="Q3887" s="107" t="s">
        <v>4672</v>
      </c>
      <c r="R3887" s="107" t="s">
        <v>131</v>
      </c>
    </row>
    <row r="3888" spans="2:18" ht="20.100000000000001" customHeight="1" x14ac:dyDescent="0.4">
      <c r="B3888" s="105" t="str">
        <f t="shared" si="181"/>
        <v/>
      </c>
      <c r="C3888" s="105" t="str">
        <f t="shared" si="182"/>
        <v/>
      </c>
      <c r="D3888" s="105" t="str">
        <f t="shared" si="183"/>
        <v/>
      </c>
      <c r="E3888" s="106" t="s">
        <v>2406</v>
      </c>
      <c r="F3888" s="106" t="s">
        <v>2829</v>
      </c>
      <c r="G3888" s="106" t="s">
        <v>773</v>
      </c>
      <c r="H3888" s="106" t="s">
        <v>2438</v>
      </c>
      <c r="I3888" s="106">
        <v>8</v>
      </c>
      <c r="J3888" s="106"/>
      <c r="K3888" s="106"/>
      <c r="L3888" s="106" t="s">
        <v>3495</v>
      </c>
      <c r="M3888" s="106" t="s">
        <v>924</v>
      </c>
      <c r="N3888" s="106">
        <v>0.51</v>
      </c>
      <c r="O3888" s="106">
        <v>1.7</v>
      </c>
      <c r="P3888" s="106" t="s">
        <v>2499</v>
      </c>
      <c r="Q3888" s="107" t="s">
        <v>4673</v>
      </c>
      <c r="R3888" s="107" t="s">
        <v>131</v>
      </c>
    </row>
    <row r="3889" spans="2:18" ht="20.100000000000001" customHeight="1" x14ac:dyDescent="0.4">
      <c r="B3889" s="105" t="str">
        <f t="shared" si="181"/>
        <v/>
      </c>
      <c r="C3889" s="105" t="str">
        <f t="shared" si="182"/>
        <v/>
      </c>
      <c r="D3889" s="105" t="str">
        <f t="shared" si="183"/>
        <v/>
      </c>
      <c r="E3889" s="106" t="s">
        <v>2406</v>
      </c>
      <c r="F3889" s="106" t="s">
        <v>2829</v>
      </c>
      <c r="G3889" s="106" t="s">
        <v>778</v>
      </c>
      <c r="H3889" s="106" t="s">
        <v>2443</v>
      </c>
      <c r="I3889" s="106">
        <v>8</v>
      </c>
      <c r="J3889" s="106"/>
      <c r="K3889" s="106"/>
      <c r="L3889" s="106" t="s">
        <v>3495</v>
      </c>
      <c r="M3889" s="106" t="s">
        <v>924</v>
      </c>
      <c r="N3889" s="106">
        <v>0.51</v>
      </c>
      <c r="O3889" s="106">
        <v>1.7</v>
      </c>
      <c r="P3889" s="106" t="s">
        <v>2499</v>
      </c>
      <c r="Q3889" s="107" t="s">
        <v>4674</v>
      </c>
      <c r="R3889" s="107" t="s">
        <v>131</v>
      </c>
    </row>
    <row r="3890" spans="2:18" ht="20.100000000000001" customHeight="1" x14ac:dyDescent="0.4">
      <c r="B3890" s="105" t="str">
        <f t="shared" si="181"/>
        <v/>
      </c>
      <c r="C3890" s="105" t="str">
        <f t="shared" si="182"/>
        <v/>
      </c>
      <c r="D3890" s="105" t="str">
        <f t="shared" si="183"/>
        <v/>
      </c>
      <c r="E3890" s="106" t="s">
        <v>2406</v>
      </c>
      <c r="F3890" s="106" t="s">
        <v>2407</v>
      </c>
      <c r="G3890" s="106" t="s">
        <v>773</v>
      </c>
      <c r="H3890" s="106" t="s">
        <v>2438</v>
      </c>
      <c r="I3890" s="106">
        <v>8</v>
      </c>
      <c r="J3890" s="106"/>
      <c r="K3890" s="106"/>
      <c r="L3890" s="106" t="s">
        <v>3498</v>
      </c>
      <c r="M3890" s="106" t="s">
        <v>924</v>
      </c>
      <c r="N3890" s="106">
        <v>0.42</v>
      </c>
      <c r="O3890" s="106">
        <v>1.7</v>
      </c>
      <c r="P3890" s="106" t="s">
        <v>2499</v>
      </c>
      <c r="Q3890" s="107" t="s">
        <v>4675</v>
      </c>
      <c r="R3890" s="107" t="s">
        <v>131</v>
      </c>
    </row>
    <row r="3891" spans="2:18" ht="20.100000000000001" customHeight="1" x14ac:dyDescent="0.4">
      <c r="B3891" s="105" t="str">
        <f t="shared" si="181"/>
        <v/>
      </c>
      <c r="C3891" s="105" t="str">
        <f t="shared" si="182"/>
        <v/>
      </c>
      <c r="D3891" s="105" t="str">
        <f t="shared" si="183"/>
        <v/>
      </c>
      <c r="E3891" s="106" t="s">
        <v>2406</v>
      </c>
      <c r="F3891" s="106" t="s">
        <v>2407</v>
      </c>
      <c r="G3891" s="106" t="s">
        <v>778</v>
      </c>
      <c r="H3891" s="106" t="s">
        <v>2443</v>
      </c>
      <c r="I3891" s="106">
        <v>8</v>
      </c>
      <c r="J3891" s="106"/>
      <c r="K3891" s="106"/>
      <c r="L3891" s="106" t="s">
        <v>3498</v>
      </c>
      <c r="M3891" s="106" t="s">
        <v>924</v>
      </c>
      <c r="N3891" s="106">
        <v>0.42</v>
      </c>
      <c r="O3891" s="106">
        <v>1.7</v>
      </c>
      <c r="P3891" s="106" t="s">
        <v>2499</v>
      </c>
      <c r="Q3891" s="107" t="s">
        <v>4676</v>
      </c>
      <c r="R3891" s="107" t="s">
        <v>131</v>
      </c>
    </row>
    <row r="3892" spans="2:18" ht="20.100000000000001" customHeight="1" x14ac:dyDescent="0.4">
      <c r="B3892" s="105" t="str">
        <f t="shared" si="181"/>
        <v/>
      </c>
      <c r="C3892" s="105" t="str">
        <f t="shared" si="182"/>
        <v/>
      </c>
      <c r="D3892" s="105" t="str">
        <f t="shared" si="183"/>
        <v/>
      </c>
      <c r="E3892" s="106" t="s">
        <v>2406</v>
      </c>
      <c r="F3892" s="106" t="s">
        <v>2829</v>
      </c>
      <c r="G3892" s="106" t="s">
        <v>697</v>
      </c>
      <c r="H3892" s="106" t="s">
        <v>2438</v>
      </c>
      <c r="I3892" s="106">
        <v>11</v>
      </c>
      <c r="J3892" s="106"/>
      <c r="K3892" s="106"/>
      <c r="L3892" s="106" t="s">
        <v>733</v>
      </c>
      <c r="M3892" s="106" t="s">
        <v>3522</v>
      </c>
      <c r="N3892" s="106">
        <v>0.52</v>
      </c>
      <c r="O3892" s="106">
        <v>1.7</v>
      </c>
      <c r="P3892" s="106" t="s">
        <v>714</v>
      </c>
      <c r="Q3892" s="107" t="s">
        <v>4677</v>
      </c>
      <c r="R3892" s="107" t="s">
        <v>29</v>
      </c>
    </row>
    <row r="3893" spans="2:18" ht="20.100000000000001" customHeight="1" x14ac:dyDescent="0.4">
      <c r="B3893" s="105" t="str">
        <f t="shared" si="181"/>
        <v/>
      </c>
      <c r="C3893" s="105" t="str">
        <f t="shared" si="182"/>
        <v/>
      </c>
      <c r="D3893" s="105" t="str">
        <f t="shared" si="183"/>
        <v/>
      </c>
      <c r="E3893" s="106" t="s">
        <v>2406</v>
      </c>
      <c r="F3893" s="106" t="s">
        <v>2829</v>
      </c>
      <c r="G3893" s="106" t="s">
        <v>710</v>
      </c>
      <c r="H3893" s="106" t="s">
        <v>2443</v>
      </c>
      <c r="I3893" s="106">
        <v>11</v>
      </c>
      <c r="J3893" s="106"/>
      <c r="K3893" s="106"/>
      <c r="L3893" s="106" t="s">
        <v>733</v>
      </c>
      <c r="M3893" s="106" t="s">
        <v>3522</v>
      </c>
      <c r="N3893" s="106">
        <v>0.52</v>
      </c>
      <c r="O3893" s="106">
        <v>1.7</v>
      </c>
      <c r="P3893" s="106" t="s">
        <v>714</v>
      </c>
      <c r="Q3893" s="107" t="s">
        <v>4678</v>
      </c>
      <c r="R3893" s="107" t="s">
        <v>29</v>
      </c>
    </row>
    <row r="3894" spans="2:18" ht="20.100000000000001" customHeight="1" x14ac:dyDescent="0.4">
      <c r="B3894" s="105" t="str">
        <f t="shared" si="181"/>
        <v/>
      </c>
      <c r="C3894" s="105" t="str">
        <f t="shared" si="182"/>
        <v/>
      </c>
      <c r="D3894" s="105" t="str">
        <f t="shared" si="183"/>
        <v/>
      </c>
      <c r="E3894" s="106" t="s">
        <v>2406</v>
      </c>
      <c r="F3894" s="106" t="s">
        <v>2407</v>
      </c>
      <c r="G3894" s="106" t="s">
        <v>697</v>
      </c>
      <c r="H3894" s="106" t="s">
        <v>2438</v>
      </c>
      <c r="I3894" s="106">
        <v>11</v>
      </c>
      <c r="J3894" s="106"/>
      <c r="K3894" s="106"/>
      <c r="L3894" s="106" t="s">
        <v>698</v>
      </c>
      <c r="M3894" s="106" t="s">
        <v>3522</v>
      </c>
      <c r="N3894" s="106">
        <v>0.42</v>
      </c>
      <c r="O3894" s="106">
        <v>1.7</v>
      </c>
      <c r="P3894" s="106" t="s">
        <v>714</v>
      </c>
      <c r="Q3894" s="107" t="s">
        <v>4679</v>
      </c>
      <c r="R3894" s="107" t="s">
        <v>29</v>
      </c>
    </row>
    <row r="3895" spans="2:18" ht="20.100000000000001" customHeight="1" x14ac:dyDescent="0.4">
      <c r="B3895" s="105" t="str">
        <f t="shared" si="181"/>
        <v/>
      </c>
      <c r="C3895" s="105" t="str">
        <f t="shared" si="182"/>
        <v/>
      </c>
      <c r="D3895" s="105" t="str">
        <f t="shared" si="183"/>
        <v/>
      </c>
      <c r="E3895" s="106" t="s">
        <v>2406</v>
      </c>
      <c r="F3895" s="106" t="s">
        <v>2407</v>
      </c>
      <c r="G3895" s="106" t="s">
        <v>710</v>
      </c>
      <c r="H3895" s="106" t="s">
        <v>2443</v>
      </c>
      <c r="I3895" s="106">
        <v>11</v>
      </c>
      <c r="J3895" s="106"/>
      <c r="K3895" s="106"/>
      <c r="L3895" s="106" t="s">
        <v>698</v>
      </c>
      <c r="M3895" s="106" t="s">
        <v>3522</v>
      </c>
      <c r="N3895" s="106">
        <v>0.42</v>
      </c>
      <c r="O3895" s="106">
        <v>1.7</v>
      </c>
      <c r="P3895" s="106" t="s">
        <v>714</v>
      </c>
      <c r="Q3895" s="107" t="s">
        <v>4680</v>
      </c>
      <c r="R3895" s="107" t="s">
        <v>29</v>
      </c>
    </row>
    <row r="3896" spans="2:18" ht="20.100000000000001" customHeight="1" x14ac:dyDescent="0.4">
      <c r="B3896" s="105" t="str">
        <f t="shared" si="181"/>
        <v/>
      </c>
      <c r="C3896" s="105" t="str">
        <f t="shared" si="182"/>
        <v/>
      </c>
      <c r="D3896" s="105" t="str">
        <f t="shared" si="183"/>
        <v/>
      </c>
      <c r="E3896" s="106" t="s">
        <v>2406</v>
      </c>
      <c r="F3896" s="106" t="s">
        <v>2829</v>
      </c>
      <c r="G3896" s="106" t="s">
        <v>2747</v>
      </c>
      <c r="H3896" s="106" t="s">
        <v>2748</v>
      </c>
      <c r="I3896" s="106">
        <v>12</v>
      </c>
      <c r="J3896" s="106"/>
      <c r="K3896" s="106"/>
      <c r="L3896" s="106" t="s">
        <v>765</v>
      </c>
      <c r="M3896" s="106" t="s">
        <v>3522</v>
      </c>
      <c r="N3896" s="106">
        <v>0.56999999999999995</v>
      </c>
      <c r="O3896" s="106">
        <v>1.7</v>
      </c>
      <c r="P3896" s="106" t="s">
        <v>2499</v>
      </c>
      <c r="Q3896" s="107" t="s">
        <v>4681</v>
      </c>
      <c r="R3896" s="107" t="s">
        <v>142</v>
      </c>
    </row>
    <row r="3897" spans="2:18" ht="20.100000000000001" customHeight="1" x14ac:dyDescent="0.4">
      <c r="B3897" s="105" t="str">
        <f t="shared" si="181"/>
        <v/>
      </c>
      <c r="C3897" s="105" t="str">
        <f t="shared" si="182"/>
        <v/>
      </c>
      <c r="D3897" s="105" t="str">
        <f t="shared" si="183"/>
        <v/>
      </c>
      <c r="E3897" s="106" t="s">
        <v>2406</v>
      </c>
      <c r="F3897" s="106" t="s">
        <v>2829</v>
      </c>
      <c r="G3897" s="106" t="s">
        <v>2747</v>
      </c>
      <c r="H3897" s="106" t="s">
        <v>3493</v>
      </c>
      <c r="I3897" s="106">
        <v>11</v>
      </c>
      <c r="J3897" s="106"/>
      <c r="K3897" s="106"/>
      <c r="L3897" s="106" t="s">
        <v>733</v>
      </c>
      <c r="M3897" s="106" t="s">
        <v>3522</v>
      </c>
      <c r="N3897" s="106">
        <v>0.56999999999999995</v>
      </c>
      <c r="O3897" s="106">
        <v>1.7</v>
      </c>
      <c r="P3897" s="106" t="s">
        <v>2499</v>
      </c>
      <c r="Q3897" s="107" t="s">
        <v>4682</v>
      </c>
      <c r="R3897" s="107" t="s">
        <v>142</v>
      </c>
    </row>
    <row r="3898" spans="2:18" ht="20.100000000000001" customHeight="1" x14ac:dyDescent="0.4">
      <c r="B3898" s="105" t="str">
        <f t="shared" si="181"/>
        <v/>
      </c>
      <c r="C3898" s="105" t="str">
        <f t="shared" si="182"/>
        <v/>
      </c>
      <c r="D3898" s="105" t="str">
        <f t="shared" si="183"/>
        <v/>
      </c>
      <c r="E3898" s="106" t="s">
        <v>2406</v>
      </c>
      <c r="F3898" s="106" t="s">
        <v>2407</v>
      </c>
      <c r="G3898" s="106" t="s">
        <v>2747</v>
      </c>
      <c r="H3898" s="106" t="s">
        <v>3493</v>
      </c>
      <c r="I3898" s="106">
        <v>11</v>
      </c>
      <c r="J3898" s="106"/>
      <c r="K3898" s="106"/>
      <c r="L3898" s="106" t="s">
        <v>698</v>
      </c>
      <c r="M3898" s="106" t="s">
        <v>3522</v>
      </c>
      <c r="N3898" s="106">
        <v>0.45</v>
      </c>
      <c r="O3898" s="106">
        <v>1.7</v>
      </c>
      <c r="P3898" s="106" t="s">
        <v>2499</v>
      </c>
      <c r="Q3898" s="107" t="s">
        <v>4683</v>
      </c>
      <c r="R3898" s="107" t="s">
        <v>142</v>
      </c>
    </row>
    <row r="3899" spans="2:18" ht="20.100000000000001" customHeight="1" x14ac:dyDescent="0.4">
      <c r="B3899" s="105" t="str">
        <f t="shared" si="181"/>
        <v/>
      </c>
      <c r="C3899" s="105" t="str">
        <f t="shared" si="182"/>
        <v/>
      </c>
      <c r="D3899" s="105" t="str">
        <f t="shared" si="183"/>
        <v/>
      </c>
      <c r="E3899" s="106" t="s">
        <v>2406</v>
      </c>
      <c r="F3899" s="106" t="s">
        <v>2829</v>
      </c>
      <c r="G3899" s="106" t="s">
        <v>773</v>
      </c>
      <c r="H3899" s="106" t="s">
        <v>2438</v>
      </c>
      <c r="I3899" s="106">
        <v>8</v>
      </c>
      <c r="J3899" s="106"/>
      <c r="K3899" s="106"/>
      <c r="L3899" s="106" t="s">
        <v>3495</v>
      </c>
      <c r="M3899" s="106" t="s">
        <v>924</v>
      </c>
      <c r="N3899" s="106">
        <v>0.51</v>
      </c>
      <c r="O3899" s="106">
        <v>1.7</v>
      </c>
      <c r="P3899" s="106" t="s">
        <v>2499</v>
      </c>
      <c r="Q3899" s="107" t="s">
        <v>4684</v>
      </c>
      <c r="R3899" s="107" t="s">
        <v>138</v>
      </c>
    </row>
    <row r="3900" spans="2:18" ht="20.100000000000001" customHeight="1" x14ac:dyDescent="0.4">
      <c r="B3900" s="105" t="str">
        <f t="shared" si="181"/>
        <v/>
      </c>
      <c r="C3900" s="105" t="str">
        <f t="shared" si="182"/>
        <v/>
      </c>
      <c r="D3900" s="105" t="str">
        <f t="shared" si="183"/>
        <v/>
      </c>
      <c r="E3900" s="106" t="s">
        <v>2406</v>
      </c>
      <c r="F3900" s="106" t="s">
        <v>2829</v>
      </c>
      <c r="G3900" s="106" t="s">
        <v>778</v>
      </c>
      <c r="H3900" s="106" t="s">
        <v>2443</v>
      </c>
      <c r="I3900" s="106">
        <v>8</v>
      </c>
      <c r="J3900" s="106"/>
      <c r="K3900" s="106"/>
      <c r="L3900" s="106" t="s">
        <v>3495</v>
      </c>
      <c r="M3900" s="106" t="s">
        <v>924</v>
      </c>
      <c r="N3900" s="106">
        <v>0.51</v>
      </c>
      <c r="O3900" s="106">
        <v>1.7</v>
      </c>
      <c r="P3900" s="106" t="s">
        <v>2499</v>
      </c>
      <c r="Q3900" s="107" t="s">
        <v>4685</v>
      </c>
      <c r="R3900" s="107" t="s">
        <v>138</v>
      </c>
    </row>
    <row r="3901" spans="2:18" ht="20.100000000000001" customHeight="1" x14ac:dyDescent="0.4">
      <c r="B3901" s="105" t="str">
        <f t="shared" si="181"/>
        <v/>
      </c>
      <c r="C3901" s="105" t="str">
        <f t="shared" si="182"/>
        <v/>
      </c>
      <c r="D3901" s="105" t="str">
        <f t="shared" si="183"/>
        <v/>
      </c>
      <c r="E3901" s="106" t="s">
        <v>2406</v>
      </c>
      <c r="F3901" s="106" t="s">
        <v>2407</v>
      </c>
      <c r="G3901" s="106" t="s">
        <v>773</v>
      </c>
      <c r="H3901" s="106" t="s">
        <v>2438</v>
      </c>
      <c r="I3901" s="106">
        <v>8</v>
      </c>
      <c r="J3901" s="106"/>
      <c r="K3901" s="106"/>
      <c r="L3901" s="106" t="s">
        <v>3498</v>
      </c>
      <c r="M3901" s="106" t="s">
        <v>924</v>
      </c>
      <c r="N3901" s="106">
        <v>0.42</v>
      </c>
      <c r="O3901" s="106">
        <v>1.7</v>
      </c>
      <c r="P3901" s="106" t="s">
        <v>2499</v>
      </c>
      <c r="Q3901" s="107" t="s">
        <v>4686</v>
      </c>
      <c r="R3901" s="107" t="s">
        <v>138</v>
      </c>
    </row>
    <row r="3902" spans="2:18" ht="20.100000000000001" customHeight="1" x14ac:dyDescent="0.4">
      <c r="B3902" s="105" t="str">
        <f t="shared" si="181"/>
        <v/>
      </c>
      <c r="C3902" s="105" t="str">
        <f t="shared" si="182"/>
        <v/>
      </c>
      <c r="D3902" s="105" t="str">
        <f t="shared" si="183"/>
        <v/>
      </c>
      <c r="E3902" s="106" t="s">
        <v>2406</v>
      </c>
      <c r="F3902" s="106" t="s">
        <v>2407</v>
      </c>
      <c r="G3902" s="106" t="s">
        <v>778</v>
      </c>
      <c r="H3902" s="106" t="s">
        <v>2443</v>
      </c>
      <c r="I3902" s="106">
        <v>8</v>
      </c>
      <c r="J3902" s="106"/>
      <c r="K3902" s="106"/>
      <c r="L3902" s="106" t="s">
        <v>3498</v>
      </c>
      <c r="M3902" s="106" t="s">
        <v>924</v>
      </c>
      <c r="N3902" s="106">
        <v>0.42</v>
      </c>
      <c r="O3902" s="106">
        <v>1.7</v>
      </c>
      <c r="P3902" s="106" t="s">
        <v>2499</v>
      </c>
      <c r="Q3902" s="107" t="s">
        <v>4687</v>
      </c>
      <c r="R3902" s="107" t="s">
        <v>138</v>
      </c>
    </row>
    <row r="3903" spans="2:18" ht="20.100000000000001" customHeight="1" x14ac:dyDescent="0.4">
      <c r="B3903" s="105" t="str">
        <f t="shared" si="181"/>
        <v/>
      </c>
      <c r="C3903" s="105" t="str">
        <f t="shared" si="182"/>
        <v/>
      </c>
      <c r="D3903" s="105" t="str">
        <f t="shared" si="183"/>
        <v/>
      </c>
      <c r="E3903" s="106" t="s">
        <v>2406</v>
      </c>
      <c r="F3903" s="106" t="s">
        <v>2829</v>
      </c>
      <c r="G3903" s="106" t="s">
        <v>697</v>
      </c>
      <c r="H3903" s="106" t="s">
        <v>2438</v>
      </c>
      <c r="I3903" s="106">
        <v>12</v>
      </c>
      <c r="J3903" s="106"/>
      <c r="K3903" s="106"/>
      <c r="L3903" s="106" t="s">
        <v>729</v>
      </c>
      <c r="M3903" s="106" t="s">
        <v>3522</v>
      </c>
      <c r="N3903" s="106">
        <v>0.52</v>
      </c>
      <c r="O3903" s="106">
        <v>1.7</v>
      </c>
      <c r="P3903" s="106" t="s">
        <v>2499</v>
      </c>
      <c r="Q3903" s="107" t="s">
        <v>4688</v>
      </c>
      <c r="R3903" s="107" t="s">
        <v>133</v>
      </c>
    </row>
    <row r="3904" spans="2:18" ht="20.100000000000001" customHeight="1" x14ac:dyDescent="0.4">
      <c r="B3904" s="105" t="str">
        <f t="shared" si="181"/>
        <v/>
      </c>
      <c r="C3904" s="105" t="str">
        <f t="shared" si="182"/>
        <v/>
      </c>
      <c r="D3904" s="105" t="str">
        <f t="shared" si="183"/>
        <v/>
      </c>
      <c r="E3904" s="106" t="s">
        <v>2406</v>
      </c>
      <c r="F3904" s="106" t="s">
        <v>2829</v>
      </c>
      <c r="G3904" s="106" t="s">
        <v>697</v>
      </c>
      <c r="H3904" s="106" t="s">
        <v>2438</v>
      </c>
      <c r="I3904" s="106">
        <v>11</v>
      </c>
      <c r="J3904" s="106"/>
      <c r="K3904" s="106"/>
      <c r="L3904" s="106" t="s">
        <v>733</v>
      </c>
      <c r="M3904" s="106" t="s">
        <v>3522</v>
      </c>
      <c r="N3904" s="106">
        <v>0.52</v>
      </c>
      <c r="O3904" s="106">
        <v>1.7</v>
      </c>
      <c r="P3904" s="106" t="s">
        <v>2499</v>
      </c>
      <c r="Q3904" s="107" t="s">
        <v>4689</v>
      </c>
      <c r="R3904" s="107" t="s">
        <v>133</v>
      </c>
    </row>
    <row r="3905" spans="2:18" ht="20.100000000000001" customHeight="1" x14ac:dyDescent="0.4">
      <c r="B3905" s="105" t="str">
        <f t="shared" si="181"/>
        <v/>
      </c>
      <c r="C3905" s="105" t="str">
        <f t="shared" si="182"/>
        <v/>
      </c>
      <c r="D3905" s="105" t="str">
        <f t="shared" si="183"/>
        <v/>
      </c>
      <c r="E3905" s="106" t="s">
        <v>2406</v>
      </c>
      <c r="F3905" s="106" t="s">
        <v>2829</v>
      </c>
      <c r="G3905" s="106" t="s">
        <v>710</v>
      </c>
      <c r="H3905" s="106" t="s">
        <v>2443</v>
      </c>
      <c r="I3905" s="106">
        <v>12</v>
      </c>
      <c r="J3905" s="106"/>
      <c r="K3905" s="106"/>
      <c r="L3905" s="106" t="s">
        <v>729</v>
      </c>
      <c r="M3905" s="106" t="s">
        <v>3522</v>
      </c>
      <c r="N3905" s="106">
        <v>0.52</v>
      </c>
      <c r="O3905" s="106">
        <v>1.7</v>
      </c>
      <c r="P3905" s="106" t="s">
        <v>2499</v>
      </c>
      <c r="Q3905" s="107" t="s">
        <v>4690</v>
      </c>
      <c r="R3905" s="107" t="s">
        <v>133</v>
      </c>
    </row>
    <row r="3906" spans="2:18" ht="20.100000000000001" customHeight="1" x14ac:dyDescent="0.4">
      <c r="B3906" s="105" t="str">
        <f t="shared" si="181"/>
        <v/>
      </c>
      <c r="C3906" s="105" t="str">
        <f t="shared" si="182"/>
        <v/>
      </c>
      <c r="D3906" s="105" t="str">
        <f t="shared" si="183"/>
        <v/>
      </c>
      <c r="E3906" s="106" t="s">
        <v>2406</v>
      </c>
      <c r="F3906" s="106" t="s">
        <v>2829</v>
      </c>
      <c r="G3906" s="106" t="s">
        <v>710</v>
      </c>
      <c r="H3906" s="106" t="s">
        <v>2443</v>
      </c>
      <c r="I3906" s="106">
        <v>11</v>
      </c>
      <c r="J3906" s="106"/>
      <c r="K3906" s="106"/>
      <c r="L3906" s="106" t="s">
        <v>733</v>
      </c>
      <c r="M3906" s="106" t="s">
        <v>3522</v>
      </c>
      <c r="N3906" s="106">
        <v>0.52</v>
      </c>
      <c r="O3906" s="106">
        <v>1.7</v>
      </c>
      <c r="P3906" s="106" t="s">
        <v>2499</v>
      </c>
      <c r="Q3906" s="107" t="s">
        <v>4691</v>
      </c>
      <c r="R3906" s="107" t="s">
        <v>133</v>
      </c>
    </row>
    <row r="3907" spans="2:18" ht="20.100000000000001" customHeight="1" x14ac:dyDescent="0.4">
      <c r="B3907" s="105" t="str">
        <f t="shared" si="181"/>
        <v/>
      </c>
      <c r="C3907" s="105" t="str">
        <f t="shared" si="182"/>
        <v/>
      </c>
      <c r="D3907" s="105" t="str">
        <f t="shared" si="183"/>
        <v/>
      </c>
      <c r="E3907" s="106" t="s">
        <v>2406</v>
      </c>
      <c r="F3907" s="106" t="s">
        <v>2407</v>
      </c>
      <c r="G3907" s="106" t="s">
        <v>697</v>
      </c>
      <c r="H3907" s="106" t="s">
        <v>2438</v>
      </c>
      <c r="I3907" s="106">
        <v>11</v>
      </c>
      <c r="J3907" s="106"/>
      <c r="K3907" s="106"/>
      <c r="L3907" s="106" t="s">
        <v>698</v>
      </c>
      <c r="M3907" s="106" t="s">
        <v>3522</v>
      </c>
      <c r="N3907" s="106">
        <v>0.42</v>
      </c>
      <c r="O3907" s="106">
        <v>1.7</v>
      </c>
      <c r="P3907" s="106" t="s">
        <v>2499</v>
      </c>
      <c r="Q3907" s="107" t="s">
        <v>4692</v>
      </c>
      <c r="R3907" s="107" t="s">
        <v>133</v>
      </c>
    </row>
    <row r="3908" spans="2:18" ht="20.100000000000001" customHeight="1" x14ac:dyDescent="0.4">
      <c r="B3908" s="105" t="str">
        <f t="shared" si="181"/>
        <v/>
      </c>
      <c r="C3908" s="105" t="str">
        <f t="shared" si="182"/>
        <v/>
      </c>
      <c r="D3908" s="105" t="str">
        <f t="shared" si="183"/>
        <v/>
      </c>
      <c r="E3908" s="106" t="s">
        <v>2406</v>
      </c>
      <c r="F3908" s="106" t="s">
        <v>2407</v>
      </c>
      <c r="G3908" s="106" t="s">
        <v>710</v>
      </c>
      <c r="H3908" s="106" t="s">
        <v>2443</v>
      </c>
      <c r="I3908" s="106">
        <v>11</v>
      </c>
      <c r="J3908" s="106"/>
      <c r="K3908" s="106"/>
      <c r="L3908" s="106" t="s">
        <v>698</v>
      </c>
      <c r="M3908" s="106" t="s">
        <v>3522</v>
      </c>
      <c r="N3908" s="106">
        <v>0.42</v>
      </c>
      <c r="O3908" s="106">
        <v>1.7</v>
      </c>
      <c r="P3908" s="106" t="s">
        <v>2499</v>
      </c>
      <c r="Q3908" s="107" t="s">
        <v>4693</v>
      </c>
      <c r="R3908" s="107" t="s">
        <v>133</v>
      </c>
    </row>
    <row r="3909" spans="2:18" ht="20.100000000000001" customHeight="1" x14ac:dyDescent="0.4">
      <c r="B3909" s="105" t="str">
        <f t="shared" si="181"/>
        <v/>
      </c>
      <c r="C3909" s="105" t="str">
        <f t="shared" si="182"/>
        <v/>
      </c>
      <c r="D3909" s="105" t="str">
        <f t="shared" si="183"/>
        <v/>
      </c>
      <c r="E3909" s="106" t="s">
        <v>2406</v>
      </c>
      <c r="F3909" s="106" t="s">
        <v>2829</v>
      </c>
      <c r="G3909" s="106" t="s">
        <v>697</v>
      </c>
      <c r="H3909" s="106" t="s">
        <v>1389</v>
      </c>
      <c r="I3909" s="106">
        <v>10</v>
      </c>
      <c r="J3909" s="106"/>
      <c r="K3909" s="106"/>
      <c r="L3909" s="106" t="s">
        <v>1248</v>
      </c>
      <c r="M3909" s="106" t="s">
        <v>3522</v>
      </c>
      <c r="N3909" s="106">
        <v>0.56000000000000005</v>
      </c>
      <c r="O3909" s="106">
        <v>1.8</v>
      </c>
      <c r="P3909" s="106" t="s">
        <v>2499</v>
      </c>
      <c r="Q3909" s="107" t="s">
        <v>4694</v>
      </c>
      <c r="R3909" s="107" t="s">
        <v>11</v>
      </c>
    </row>
    <row r="3910" spans="2:18" ht="20.100000000000001" customHeight="1" x14ac:dyDescent="0.4">
      <c r="B3910" s="105" t="str">
        <f t="shared" si="181"/>
        <v/>
      </c>
      <c r="C3910" s="105" t="str">
        <f t="shared" si="182"/>
        <v/>
      </c>
      <c r="D3910" s="105" t="str">
        <f t="shared" si="183"/>
        <v/>
      </c>
      <c r="E3910" s="106" t="s">
        <v>2406</v>
      </c>
      <c r="F3910" s="106" t="s">
        <v>2829</v>
      </c>
      <c r="G3910" s="106" t="s">
        <v>773</v>
      </c>
      <c r="H3910" s="106" t="s">
        <v>774</v>
      </c>
      <c r="I3910" s="106">
        <v>10</v>
      </c>
      <c r="J3910" s="106"/>
      <c r="K3910" s="106"/>
      <c r="L3910" s="106" t="s">
        <v>765</v>
      </c>
      <c r="M3910" s="106" t="s">
        <v>3522</v>
      </c>
      <c r="N3910" s="106">
        <v>0.55000000000000004</v>
      </c>
      <c r="O3910" s="106">
        <v>1.8</v>
      </c>
      <c r="P3910" s="106" t="s">
        <v>2499</v>
      </c>
      <c r="Q3910" s="107" t="s">
        <v>4695</v>
      </c>
      <c r="R3910" s="107" t="s">
        <v>11</v>
      </c>
    </row>
    <row r="3911" spans="2:18" ht="20.100000000000001" customHeight="1" x14ac:dyDescent="0.4">
      <c r="B3911" s="105" t="str">
        <f t="shared" si="181"/>
        <v/>
      </c>
      <c r="C3911" s="105" t="str">
        <f t="shared" si="182"/>
        <v/>
      </c>
      <c r="D3911" s="105" t="str">
        <f t="shared" si="183"/>
        <v/>
      </c>
      <c r="E3911" s="106" t="s">
        <v>2406</v>
      </c>
      <c r="F3911" s="106" t="s">
        <v>2829</v>
      </c>
      <c r="G3911" s="106" t="s">
        <v>773</v>
      </c>
      <c r="H3911" s="106" t="s">
        <v>1266</v>
      </c>
      <c r="I3911" s="106">
        <v>10</v>
      </c>
      <c r="J3911" s="106"/>
      <c r="K3911" s="106"/>
      <c r="L3911" s="106" t="s">
        <v>733</v>
      </c>
      <c r="M3911" s="106" t="s">
        <v>3522</v>
      </c>
      <c r="N3911" s="106">
        <v>0.54</v>
      </c>
      <c r="O3911" s="106">
        <v>1.8</v>
      </c>
      <c r="P3911" s="106" t="s">
        <v>2499</v>
      </c>
      <c r="Q3911" s="107" t="s">
        <v>4696</v>
      </c>
      <c r="R3911" s="107" t="s">
        <v>11</v>
      </c>
    </row>
    <row r="3912" spans="2:18" ht="20.100000000000001" customHeight="1" x14ac:dyDescent="0.4">
      <c r="B3912" s="105" t="str">
        <f t="shared" si="181"/>
        <v/>
      </c>
      <c r="C3912" s="105" t="str">
        <f t="shared" si="182"/>
        <v/>
      </c>
      <c r="D3912" s="105" t="str">
        <f t="shared" si="183"/>
        <v/>
      </c>
      <c r="E3912" s="106" t="s">
        <v>2406</v>
      </c>
      <c r="F3912" s="106" t="s">
        <v>2829</v>
      </c>
      <c r="G3912" s="106" t="s">
        <v>778</v>
      </c>
      <c r="H3912" s="106" t="s">
        <v>779</v>
      </c>
      <c r="I3912" s="106">
        <v>10</v>
      </c>
      <c r="J3912" s="106"/>
      <c r="K3912" s="106"/>
      <c r="L3912" s="106" t="s">
        <v>765</v>
      </c>
      <c r="M3912" s="106" t="s">
        <v>3522</v>
      </c>
      <c r="N3912" s="106">
        <v>0.54</v>
      </c>
      <c r="O3912" s="106">
        <v>1.8</v>
      </c>
      <c r="P3912" s="106" t="s">
        <v>2499</v>
      </c>
      <c r="Q3912" s="107" t="s">
        <v>4697</v>
      </c>
      <c r="R3912" s="107" t="s">
        <v>11</v>
      </c>
    </row>
    <row r="3913" spans="2:18" ht="20.100000000000001" customHeight="1" x14ac:dyDescent="0.4">
      <c r="B3913" s="105" t="str">
        <f t="shared" si="181"/>
        <v/>
      </c>
      <c r="C3913" s="105" t="str">
        <f t="shared" si="182"/>
        <v/>
      </c>
      <c r="D3913" s="105" t="str">
        <f t="shared" si="183"/>
        <v/>
      </c>
      <c r="E3913" s="106" t="s">
        <v>2406</v>
      </c>
      <c r="F3913" s="106" t="s">
        <v>2829</v>
      </c>
      <c r="G3913" s="106" t="s">
        <v>778</v>
      </c>
      <c r="H3913" s="106" t="s">
        <v>1269</v>
      </c>
      <c r="I3913" s="106">
        <v>10</v>
      </c>
      <c r="J3913" s="106"/>
      <c r="K3913" s="106"/>
      <c r="L3913" s="106" t="s">
        <v>733</v>
      </c>
      <c r="M3913" s="106" t="s">
        <v>3522</v>
      </c>
      <c r="N3913" s="106">
        <v>0.54</v>
      </c>
      <c r="O3913" s="106">
        <v>1.8</v>
      </c>
      <c r="P3913" s="106" t="s">
        <v>2499</v>
      </c>
      <c r="Q3913" s="107" t="s">
        <v>4698</v>
      </c>
      <c r="R3913" s="107" t="s">
        <v>11</v>
      </c>
    </row>
    <row r="3914" spans="2:18" ht="20.100000000000001" customHeight="1" x14ac:dyDescent="0.4">
      <c r="B3914" s="105" t="str">
        <f t="shared" si="181"/>
        <v/>
      </c>
      <c r="C3914" s="105" t="str">
        <f t="shared" si="182"/>
        <v/>
      </c>
      <c r="D3914" s="105" t="str">
        <f t="shared" si="183"/>
        <v/>
      </c>
      <c r="E3914" s="106" t="s">
        <v>2406</v>
      </c>
      <c r="F3914" s="106" t="s">
        <v>2829</v>
      </c>
      <c r="G3914" s="106" t="s">
        <v>782</v>
      </c>
      <c r="H3914" s="106" t="s">
        <v>783</v>
      </c>
      <c r="I3914" s="106">
        <v>10</v>
      </c>
      <c r="J3914" s="106"/>
      <c r="K3914" s="106"/>
      <c r="L3914" s="106" t="s">
        <v>765</v>
      </c>
      <c r="M3914" s="106" t="s">
        <v>3522</v>
      </c>
      <c r="N3914" s="106">
        <v>0.39</v>
      </c>
      <c r="O3914" s="106">
        <v>1.8</v>
      </c>
      <c r="P3914" s="106" t="s">
        <v>2499</v>
      </c>
      <c r="Q3914" s="107" t="s">
        <v>4699</v>
      </c>
      <c r="R3914" s="107" t="s">
        <v>11</v>
      </c>
    </row>
    <row r="3915" spans="2:18" ht="20.100000000000001" customHeight="1" x14ac:dyDescent="0.4">
      <c r="B3915" s="105" t="str">
        <f t="shared" si="181"/>
        <v/>
      </c>
      <c r="C3915" s="105" t="str">
        <f t="shared" si="182"/>
        <v/>
      </c>
      <c r="D3915" s="105" t="str">
        <f t="shared" si="183"/>
        <v/>
      </c>
      <c r="E3915" s="106" t="s">
        <v>2406</v>
      </c>
      <c r="F3915" s="106" t="s">
        <v>2829</v>
      </c>
      <c r="G3915" s="106" t="s">
        <v>2437</v>
      </c>
      <c r="H3915" s="106" t="s">
        <v>2438</v>
      </c>
      <c r="I3915" s="106">
        <v>10</v>
      </c>
      <c r="J3915" s="106"/>
      <c r="K3915" s="106"/>
      <c r="L3915" s="106" t="s">
        <v>765</v>
      </c>
      <c r="M3915" s="106" t="s">
        <v>3522</v>
      </c>
      <c r="N3915" s="106">
        <v>0.52</v>
      </c>
      <c r="O3915" s="106">
        <v>1.8</v>
      </c>
      <c r="P3915" s="106" t="s">
        <v>2499</v>
      </c>
      <c r="Q3915" s="107" t="s">
        <v>4700</v>
      </c>
      <c r="R3915" s="107" t="s">
        <v>11</v>
      </c>
    </row>
    <row r="3916" spans="2:18" ht="20.100000000000001" customHeight="1" x14ac:dyDescent="0.4">
      <c r="B3916" s="105" t="str">
        <f t="shared" si="181"/>
        <v/>
      </c>
      <c r="C3916" s="105" t="str">
        <f t="shared" si="182"/>
        <v/>
      </c>
      <c r="D3916" s="105" t="str">
        <f t="shared" si="183"/>
        <v/>
      </c>
      <c r="E3916" s="106" t="s">
        <v>2406</v>
      </c>
      <c r="F3916" s="106" t="s">
        <v>2829</v>
      </c>
      <c r="G3916" s="106" t="s">
        <v>2442</v>
      </c>
      <c r="H3916" s="106" t="s">
        <v>2443</v>
      </c>
      <c r="I3916" s="106">
        <v>10</v>
      </c>
      <c r="J3916" s="106"/>
      <c r="K3916" s="106"/>
      <c r="L3916" s="106" t="s">
        <v>765</v>
      </c>
      <c r="M3916" s="106" t="s">
        <v>3522</v>
      </c>
      <c r="N3916" s="106">
        <v>0.52</v>
      </c>
      <c r="O3916" s="106">
        <v>1.8</v>
      </c>
      <c r="P3916" s="106" t="s">
        <v>2499</v>
      </c>
      <c r="Q3916" s="107" t="s">
        <v>4701</v>
      </c>
      <c r="R3916" s="107" t="s">
        <v>11</v>
      </c>
    </row>
    <row r="3917" spans="2:18" ht="20.100000000000001" customHeight="1" x14ac:dyDescent="0.4">
      <c r="B3917" s="105" t="str">
        <f t="shared" si="181"/>
        <v/>
      </c>
      <c r="C3917" s="105" t="str">
        <f t="shared" si="182"/>
        <v/>
      </c>
      <c r="D3917" s="105" t="str">
        <f t="shared" si="183"/>
        <v/>
      </c>
      <c r="E3917" s="106" t="s">
        <v>2406</v>
      </c>
      <c r="F3917" s="106" t="s">
        <v>2829</v>
      </c>
      <c r="G3917" s="106" t="s">
        <v>697</v>
      </c>
      <c r="H3917" s="106" t="s">
        <v>1248</v>
      </c>
      <c r="I3917" s="106">
        <v>10</v>
      </c>
      <c r="J3917" s="106"/>
      <c r="K3917" s="106"/>
      <c r="L3917" s="106" t="s">
        <v>1389</v>
      </c>
      <c r="M3917" s="106" t="s">
        <v>3522</v>
      </c>
      <c r="N3917" s="106">
        <v>0.52</v>
      </c>
      <c r="O3917" s="106">
        <v>1.8</v>
      </c>
      <c r="P3917" s="106" t="s">
        <v>2499</v>
      </c>
      <c r="Q3917" s="107" t="s">
        <v>4702</v>
      </c>
      <c r="R3917" s="107" t="s">
        <v>11</v>
      </c>
    </row>
    <row r="3918" spans="2:18" ht="20.100000000000001" customHeight="1" x14ac:dyDescent="0.4">
      <c r="B3918" s="105" t="str">
        <f t="shared" si="181"/>
        <v/>
      </c>
      <c r="C3918" s="105" t="str">
        <f t="shared" si="182"/>
        <v/>
      </c>
      <c r="D3918" s="105" t="str">
        <f t="shared" si="183"/>
        <v/>
      </c>
      <c r="E3918" s="106" t="s">
        <v>2406</v>
      </c>
      <c r="F3918" s="106" t="s">
        <v>2829</v>
      </c>
      <c r="G3918" s="106" t="s">
        <v>773</v>
      </c>
      <c r="H3918" s="106" t="s">
        <v>765</v>
      </c>
      <c r="I3918" s="106">
        <v>10</v>
      </c>
      <c r="J3918" s="106"/>
      <c r="K3918" s="106"/>
      <c r="L3918" s="106" t="s">
        <v>774</v>
      </c>
      <c r="M3918" s="106" t="s">
        <v>3522</v>
      </c>
      <c r="N3918" s="106">
        <v>0.52</v>
      </c>
      <c r="O3918" s="106">
        <v>1.8</v>
      </c>
      <c r="P3918" s="106" t="s">
        <v>2499</v>
      </c>
      <c r="Q3918" s="107" t="s">
        <v>4703</v>
      </c>
      <c r="R3918" s="107" t="s">
        <v>11</v>
      </c>
    </row>
    <row r="3919" spans="2:18" ht="20.100000000000001" customHeight="1" x14ac:dyDescent="0.4">
      <c r="B3919" s="105" t="str">
        <f t="shared" si="181"/>
        <v/>
      </c>
      <c r="C3919" s="105" t="str">
        <f t="shared" si="182"/>
        <v/>
      </c>
      <c r="D3919" s="105" t="str">
        <f t="shared" si="183"/>
        <v/>
      </c>
      <c r="E3919" s="106" t="s">
        <v>2406</v>
      </c>
      <c r="F3919" s="106" t="s">
        <v>2829</v>
      </c>
      <c r="G3919" s="106" t="s">
        <v>773</v>
      </c>
      <c r="H3919" s="106" t="s">
        <v>733</v>
      </c>
      <c r="I3919" s="106">
        <v>10</v>
      </c>
      <c r="J3919" s="106"/>
      <c r="K3919" s="106"/>
      <c r="L3919" s="106" t="s">
        <v>1266</v>
      </c>
      <c r="M3919" s="106" t="s">
        <v>3522</v>
      </c>
      <c r="N3919" s="106">
        <v>0.53</v>
      </c>
      <c r="O3919" s="106">
        <v>1.8</v>
      </c>
      <c r="P3919" s="106" t="s">
        <v>2499</v>
      </c>
      <c r="Q3919" s="107" t="s">
        <v>4704</v>
      </c>
      <c r="R3919" s="107" t="s">
        <v>11</v>
      </c>
    </row>
    <row r="3920" spans="2:18" ht="20.100000000000001" customHeight="1" x14ac:dyDescent="0.4">
      <c r="B3920" s="105" t="str">
        <f t="shared" si="181"/>
        <v/>
      </c>
      <c r="C3920" s="105" t="str">
        <f t="shared" si="182"/>
        <v/>
      </c>
      <c r="D3920" s="105" t="str">
        <f t="shared" si="183"/>
        <v/>
      </c>
      <c r="E3920" s="106" t="s">
        <v>2406</v>
      </c>
      <c r="F3920" s="106" t="s">
        <v>2829</v>
      </c>
      <c r="G3920" s="106" t="s">
        <v>778</v>
      </c>
      <c r="H3920" s="106" t="s">
        <v>765</v>
      </c>
      <c r="I3920" s="106">
        <v>10</v>
      </c>
      <c r="J3920" s="106"/>
      <c r="K3920" s="106"/>
      <c r="L3920" s="106" t="s">
        <v>779</v>
      </c>
      <c r="M3920" s="106" t="s">
        <v>3522</v>
      </c>
      <c r="N3920" s="106">
        <v>0.52</v>
      </c>
      <c r="O3920" s="106">
        <v>1.8</v>
      </c>
      <c r="P3920" s="106" t="s">
        <v>2499</v>
      </c>
      <c r="Q3920" s="107" t="s">
        <v>4705</v>
      </c>
      <c r="R3920" s="107" t="s">
        <v>11</v>
      </c>
    </row>
    <row r="3921" spans="2:18" ht="20.100000000000001" customHeight="1" x14ac:dyDescent="0.4">
      <c r="B3921" s="105" t="str">
        <f t="shared" ref="B3921:B3984" si="184">IF(OR($C$11="",$C$12=""),"",IFERROR(IF(AND($U$23&lt;&gt;R3921,$V$23&lt;&gt;R3921),"－",IF(AND(COUNTIF($C$11,"*樹脂スペーサー*")&gt;0,OR(M3921="空気",F3921="一般",F3921="一般ＰＧ")),"－",IF(AND($W$26&gt;0,$W$26&gt;=O3921),$U$26,IF(AND($W$27&gt;0,$W$27&gt;=O3921),$U$27,IF(AND($W$28&gt;0,$W$28&gt;=O3921),$U$28,IF(AND($W$29&gt;0,$W$29&gt;=O3921),$U$29,IF(AND($W$30&gt;0,$W$30&gt;=O3921),$U$30,IF(AND($W$31&gt;0,$W$31&gt;=O3921),$U$31,IF(AND($W$32&gt;0,$W$32&gt;=O3921),$U$32,"－"))))))))),"－"))</f>
        <v/>
      </c>
      <c r="C3921" s="105" t="str">
        <f t="shared" ref="C3921:C3984" si="185">IF(B3921="","",IF(B3921&lt;&gt;"－",VLOOKUP(B3921,$U$26:$V$32,2,FALSE),"－"))</f>
        <v/>
      </c>
      <c r="D3921" s="105" t="str">
        <f t="shared" ref="D3921:D3984" si="186">IF($H$10="","",IF($V$39&lt;&gt;"断熱等","－",IF(AND(COUNTIF($V$35,"*樹脂スペーサー*")&gt;0,OR(M3921="空気",F3921="一般",F3921="一般ＰＧ")),"－",IF(AND($V$36&lt;&gt;R3921,$W$36&lt;&gt;R3921),"－",IF(MID($H$10,10,1)="Z",IF(N3921&lt;=0.65,"○","－"),IF($V$37&gt;=O3921,"○","－"))))))</f>
        <v/>
      </c>
      <c r="E3921" s="106" t="s">
        <v>2406</v>
      </c>
      <c r="F3921" s="106" t="s">
        <v>2829</v>
      </c>
      <c r="G3921" s="106" t="s">
        <v>778</v>
      </c>
      <c r="H3921" s="106" t="s">
        <v>733</v>
      </c>
      <c r="I3921" s="106">
        <v>10</v>
      </c>
      <c r="J3921" s="106"/>
      <c r="K3921" s="106"/>
      <c r="L3921" s="106" t="s">
        <v>1269</v>
      </c>
      <c r="M3921" s="106" t="s">
        <v>3522</v>
      </c>
      <c r="N3921" s="106">
        <v>0.53</v>
      </c>
      <c r="O3921" s="106">
        <v>1.8</v>
      </c>
      <c r="P3921" s="106" t="s">
        <v>2499</v>
      </c>
      <c r="Q3921" s="107" t="s">
        <v>4706</v>
      </c>
      <c r="R3921" s="107" t="s">
        <v>11</v>
      </c>
    </row>
    <row r="3922" spans="2:18" ht="20.100000000000001" customHeight="1" x14ac:dyDescent="0.4">
      <c r="B3922" s="105" t="str">
        <f t="shared" si="184"/>
        <v/>
      </c>
      <c r="C3922" s="105" t="str">
        <f t="shared" si="185"/>
        <v/>
      </c>
      <c r="D3922" s="105" t="str">
        <f t="shared" si="186"/>
        <v/>
      </c>
      <c r="E3922" s="106" t="s">
        <v>2406</v>
      </c>
      <c r="F3922" s="106" t="s">
        <v>2829</v>
      </c>
      <c r="G3922" s="106" t="s">
        <v>782</v>
      </c>
      <c r="H3922" s="106" t="s">
        <v>765</v>
      </c>
      <c r="I3922" s="106">
        <v>10</v>
      </c>
      <c r="J3922" s="106"/>
      <c r="K3922" s="106"/>
      <c r="L3922" s="106" t="s">
        <v>783</v>
      </c>
      <c r="M3922" s="106" t="s">
        <v>3522</v>
      </c>
      <c r="N3922" s="106">
        <v>0.48</v>
      </c>
      <c r="O3922" s="106">
        <v>1.8</v>
      </c>
      <c r="P3922" s="106" t="s">
        <v>2499</v>
      </c>
      <c r="Q3922" s="107" t="s">
        <v>4707</v>
      </c>
      <c r="R3922" s="107" t="s">
        <v>11</v>
      </c>
    </row>
    <row r="3923" spans="2:18" ht="20.100000000000001" customHeight="1" x14ac:dyDescent="0.4">
      <c r="B3923" s="105" t="str">
        <f t="shared" si="184"/>
        <v/>
      </c>
      <c r="C3923" s="105" t="str">
        <f t="shared" si="185"/>
        <v/>
      </c>
      <c r="D3923" s="105" t="str">
        <f t="shared" si="186"/>
        <v/>
      </c>
      <c r="E3923" s="106" t="s">
        <v>2406</v>
      </c>
      <c r="F3923" s="106" t="s">
        <v>2829</v>
      </c>
      <c r="G3923" s="106" t="s">
        <v>2437</v>
      </c>
      <c r="H3923" s="106" t="s">
        <v>765</v>
      </c>
      <c r="I3923" s="106">
        <v>10</v>
      </c>
      <c r="J3923" s="106"/>
      <c r="K3923" s="106"/>
      <c r="L3923" s="106" t="s">
        <v>2438</v>
      </c>
      <c r="M3923" s="106" t="s">
        <v>3522</v>
      </c>
      <c r="N3923" s="106">
        <v>0.52</v>
      </c>
      <c r="O3923" s="106">
        <v>1.8</v>
      </c>
      <c r="P3923" s="106" t="s">
        <v>2499</v>
      </c>
      <c r="Q3923" s="107" t="s">
        <v>4708</v>
      </c>
      <c r="R3923" s="107" t="s">
        <v>11</v>
      </c>
    </row>
    <row r="3924" spans="2:18" ht="20.100000000000001" customHeight="1" x14ac:dyDescent="0.4">
      <c r="B3924" s="105" t="str">
        <f t="shared" si="184"/>
        <v/>
      </c>
      <c r="C3924" s="105" t="str">
        <f t="shared" si="185"/>
        <v/>
      </c>
      <c r="D3924" s="105" t="str">
        <f t="shared" si="186"/>
        <v/>
      </c>
      <c r="E3924" s="106" t="s">
        <v>2406</v>
      </c>
      <c r="F3924" s="106" t="s">
        <v>2829</v>
      </c>
      <c r="G3924" s="106" t="s">
        <v>2442</v>
      </c>
      <c r="H3924" s="106" t="s">
        <v>765</v>
      </c>
      <c r="I3924" s="106">
        <v>10</v>
      </c>
      <c r="J3924" s="106"/>
      <c r="K3924" s="106"/>
      <c r="L3924" s="106" t="s">
        <v>2443</v>
      </c>
      <c r="M3924" s="106" t="s">
        <v>3522</v>
      </c>
      <c r="N3924" s="106">
        <v>0.52</v>
      </c>
      <c r="O3924" s="106">
        <v>1.8</v>
      </c>
      <c r="P3924" s="106" t="s">
        <v>2499</v>
      </c>
      <c r="Q3924" s="107" t="s">
        <v>4709</v>
      </c>
      <c r="R3924" s="107" t="s">
        <v>11</v>
      </c>
    </row>
    <row r="3925" spans="2:18" ht="20.100000000000001" customHeight="1" x14ac:dyDescent="0.4">
      <c r="B3925" s="105" t="str">
        <f t="shared" si="184"/>
        <v/>
      </c>
      <c r="C3925" s="105" t="str">
        <f t="shared" si="185"/>
        <v/>
      </c>
      <c r="D3925" s="105" t="str">
        <f t="shared" si="186"/>
        <v/>
      </c>
      <c r="E3925" s="106" t="s">
        <v>2406</v>
      </c>
      <c r="F3925" s="106" t="s">
        <v>2407</v>
      </c>
      <c r="G3925" s="106" t="s">
        <v>697</v>
      </c>
      <c r="H3925" s="106" t="s">
        <v>1389</v>
      </c>
      <c r="I3925" s="106">
        <v>10</v>
      </c>
      <c r="J3925" s="106"/>
      <c r="K3925" s="106"/>
      <c r="L3925" s="106" t="s">
        <v>1218</v>
      </c>
      <c r="M3925" s="106" t="s">
        <v>3522</v>
      </c>
      <c r="N3925" s="106">
        <v>0.45</v>
      </c>
      <c r="O3925" s="106">
        <v>1.8</v>
      </c>
      <c r="P3925" s="106" t="s">
        <v>2499</v>
      </c>
      <c r="Q3925" s="107" t="s">
        <v>4710</v>
      </c>
      <c r="R3925" s="107" t="s">
        <v>11</v>
      </c>
    </row>
    <row r="3926" spans="2:18" ht="20.100000000000001" customHeight="1" x14ac:dyDescent="0.4">
      <c r="B3926" s="105" t="str">
        <f t="shared" si="184"/>
        <v/>
      </c>
      <c r="C3926" s="105" t="str">
        <f t="shared" si="185"/>
        <v/>
      </c>
      <c r="D3926" s="105" t="str">
        <f t="shared" si="186"/>
        <v/>
      </c>
      <c r="E3926" s="106" t="s">
        <v>2406</v>
      </c>
      <c r="F3926" s="106" t="s">
        <v>2407</v>
      </c>
      <c r="G3926" s="106" t="s">
        <v>773</v>
      </c>
      <c r="H3926" s="106" t="s">
        <v>774</v>
      </c>
      <c r="I3926" s="106">
        <v>10</v>
      </c>
      <c r="J3926" s="106"/>
      <c r="K3926" s="106"/>
      <c r="L3926" s="106" t="s">
        <v>717</v>
      </c>
      <c r="M3926" s="106" t="s">
        <v>3522</v>
      </c>
      <c r="N3926" s="106">
        <v>0.44</v>
      </c>
      <c r="O3926" s="106">
        <v>1.8</v>
      </c>
      <c r="P3926" s="106" t="s">
        <v>2499</v>
      </c>
      <c r="Q3926" s="107" t="s">
        <v>4711</v>
      </c>
      <c r="R3926" s="107" t="s">
        <v>11</v>
      </c>
    </row>
    <row r="3927" spans="2:18" ht="20.100000000000001" customHeight="1" x14ac:dyDescent="0.4">
      <c r="B3927" s="105" t="str">
        <f t="shared" si="184"/>
        <v/>
      </c>
      <c r="C3927" s="105" t="str">
        <f t="shared" si="185"/>
        <v/>
      </c>
      <c r="D3927" s="105" t="str">
        <f t="shared" si="186"/>
        <v/>
      </c>
      <c r="E3927" s="106" t="s">
        <v>2406</v>
      </c>
      <c r="F3927" s="106" t="s">
        <v>2407</v>
      </c>
      <c r="G3927" s="106" t="s">
        <v>773</v>
      </c>
      <c r="H3927" s="106" t="s">
        <v>1266</v>
      </c>
      <c r="I3927" s="106">
        <v>10</v>
      </c>
      <c r="J3927" s="106"/>
      <c r="K3927" s="106"/>
      <c r="L3927" s="106" t="s">
        <v>698</v>
      </c>
      <c r="M3927" s="106" t="s">
        <v>3522</v>
      </c>
      <c r="N3927" s="106">
        <v>0.44</v>
      </c>
      <c r="O3927" s="106">
        <v>1.8</v>
      </c>
      <c r="P3927" s="106" t="s">
        <v>2499</v>
      </c>
      <c r="Q3927" s="107" t="s">
        <v>4712</v>
      </c>
      <c r="R3927" s="107" t="s">
        <v>11</v>
      </c>
    </row>
    <row r="3928" spans="2:18" ht="20.100000000000001" customHeight="1" x14ac:dyDescent="0.4">
      <c r="B3928" s="105" t="str">
        <f t="shared" si="184"/>
        <v/>
      </c>
      <c r="C3928" s="105" t="str">
        <f t="shared" si="185"/>
        <v/>
      </c>
      <c r="D3928" s="105" t="str">
        <f t="shared" si="186"/>
        <v/>
      </c>
      <c r="E3928" s="106" t="s">
        <v>2406</v>
      </c>
      <c r="F3928" s="106" t="s">
        <v>2407</v>
      </c>
      <c r="G3928" s="106" t="s">
        <v>778</v>
      </c>
      <c r="H3928" s="106" t="s">
        <v>779</v>
      </c>
      <c r="I3928" s="106">
        <v>10</v>
      </c>
      <c r="J3928" s="106"/>
      <c r="K3928" s="106"/>
      <c r="L3928" s="106" t="s">
        <v>717</v>
      </c>
      <c r="M3928" s="106" t="s">
        <v>3522</v>
      </c>
      <c r="N3928" s="106">
        <v>0.44</v>
      </c>
      <c r="O3928" s="106">
        <v>1.8</v>
      </c>
      <c r="P3928" s="106" t="s">
        <v>2499</v>
      </c>
      <c r="Q3928" s="107" t="s">
        <v>4713</v>
      </c>
      <c r="R3928" s="107" t="s">
        <v>11</v>
      </c>
    </row>
    <row r="3929" spans="2:18" ht="20.100000000000001" customHeight="1" x14ac:dyDescent="0.4">
      <c r="B3929" s="105" t="str">
        <f t="shared" si="184"/>
        <v/>
      </c>
      <c r="C3929" s="105" t="str">
        <f t="shared" si="185"/>
        <v/>
      </c>
      <c r="D3929" s="105" t="str">
        <f t="shared" si="186"/>
        <v/>
      </c>
      <c r="E3929" s="106" t="s">
        <v>2406</v>
      </c>
      <c r="F3929" s="106" t="s">
        <v>2407</v>
      </c>
      <c r="G3929" s="106" t="s">
        <v>778</v>
      </c>
      <c r="H3929" s="106" t="s">
        <v>1269</v>
      </c>
      <c r="I3929" s="106">
        <v>10</v>
      </c>
      <c r="J3929" s="106"/>
      <c r="K3929" s="106"/>
      <c r="L3929" s="106" t="s">
        <v>698</v>
      </c>
      <c r="M3929" s="106" t="s">
        <v>3522</v>
      </c>
      <c r="N3929" s="106">
        <v>0.44</v>
      </c>
      <c r="O3929" s="106">
        <v>1.8</v>
      </c>
      <c r="P3929" s="106" t="s">
        <v>2499</v>
      </c>
      <c r="Q3929" s="107" t="s">
        <v>4714</v>
      </c>
      <c r="R3929" s="107" t="s">
        <v>11</v>
      </c>
    </row>
    <row r="3930" spans="2:18" ht="20.100000000000001" customHeight="1" x14ac:dyDescent="0.4">
      <c r="B3930" s="105" t="str">
        <f t="shared" si="184"/>
        <v/>
      </c>
      <c r="C3930" s="105" t="str">
        <f t="shared" si="185"/>
        <v/>
      </c>
      <c r="D3930" s="105" t="str">
        <f t="shared" si="186"/>
        <v/>
      </c>
      <c r="E3930" s="106" t="s">
        <v>2406</v>
      </c>
      <c r="F3930" s="106" t="s">
        <v>2407</v>
      </c>
      <c r="G3930" s="106" t="s">
        <v>782</v>
      </c>
      <c r="H3930" s="106" t="s">
        <v>783</v>
      </c>
      <c r="I3930" s="106">
        <v>10</v>
      </c>
      <c r="J3930" s="106"/>
      <c r="K3930" s="106"/>
      <c r="L3930" s="106" t="s">
        <v>717</v>
      </c>
      <c r="M3930" s="106" t="s">
        <v>3522</v>
      </c>
      <c r="N3930" s="106">
        <v>0.32</v>
      </c>
      <c r="O3930" s="106">
        <v>1.8</v>
      </c>
      <c r="P3930" s="106" t="s">
        <v>2499</v>
      </c>
      <c r="Q3930" s="107" t="s">
        <v>4715</v>
      </c>
      <c r="R3930" s="107" t="s">
        <v>11</v>
      </c>
    </row>
    <row r="3931" spans="2:18" ht="20.100000000000001" customHeight="1" x14ac:dyDescent="0.4">
      <c r="B3931" s="105" t="str">
        <f t="shared" si="184"/>
        <v/>
      </c>
      <c r="C3931" s="105" t="str">
        <f t="shared" si="185"/>
        <v/>
      </c>
      <c r="D3931" s="105" t="str">
        <f t="shared" si="186"/>
        <v/>
      </c>
      <c r="E3931" s="106" t="s">
        <v>2406</v>
      </c>
      <c r="F3931" s="106" t="s">
        <v>2407</v>
      </c>
      <c r="G3931" s="106" t="s">
        <v>2437</v>
      </c>
      <c r="H3931" s="106" t="s">
        <v>2438</v>
      </c>
      <c r="I3931" s="106">
        <v>10</v>
      </c>
      <c r="J3931" s="106"/>
      <c r="K3931" s="106"/>
      <c r="L3931" s="106" t="s">
        <v>717</v>
      </c>
      <c r="M3931" s="106" t="s">
        <v>3522</v>
      </c>
      <c r="N3931" s="106">
        <v>0.42</v>
      </c>
      <c r="O3931" s="106">
        <v>1.8</v>
      </c>
      <c r="P3931" s="106" t="s">
        <v>2499</v>
      </c>
      <c r="Q3931" s="107" t="s">
        <v>4716</v>
      </c>
      <c r="R3931" s="107" t="s">
        <v>11</v>
      </c>
    </row>
    <row r="3932" spans="2:18" ht="20.100000000000001" customHeight="1" x14ac:dyDescent="0.4">
      <c r="B3932" s="105" t="str">
        <f t="shared" si="184"/>
        <v/>
      </c>
      <c r="C3932" s="105" t="str">
        <f t="shared" si="185"/>
        <v/>
      </c>
      <c r="D3932" s="105" t="str">
        <f t="shared" si="186"/>
        <v/>
      </c>
      <c r="E3932" s="106" t="s">
        <v>2406</v>
      </c>
      <c r="F3932" s="106" t="s">
        <v>2407</v>
      </c>
      <c r="G3932" s="106" t="s">
        <v>2442</v>
      </c>
      <c r="H3932" s="106" t="s">
        <v>2443</v>
      </c>
      <c r="I3932" s="106">
        <v>10</v>
      </c>
      <c r="J3932" s="106"/>
      <c r="K3932" s="106"/>
      <c r="L3932" s="106" t="s">
        <v>717</v>
      </c>
      <c r="M3932" s="106" t="s">
        <v>3522</v>
      </c>
      <c r="N3932" s="106">
        <v>0.42</v>
      </c>
      <c r="O3932" s="106">
        <v>1.8</v>
      </c>
      <c r="P3932" s="106" t="s">
        <v>2499</v>
      </c>
      <c r="Q3932" s="107" t="s">
        <v>4717</v>
      </c>
      <c r="R3932" s="107" t="s">
        <v>11</v>
      </c>
    </row>
    <row r="3933" spans="2:18" ht="20.100000000000001" customHeight="1" x14ac:dyDescent="0.4">
      <c r="B3933" s="105" t="str">
        <f t="shared" si="184"/>
        <v/>
      </c>
      <c r="C3933" s="105" t="str">
        <f t="shared" si="185"/>
        <v/>
      </c>
      <c r="D3933" s="105" t="str">
        <f t="shared" si="186"/>
        <v/>
      </c>
      <c r="E3933" s="106" t="s">
        <v>2406</v>
      </c>
      <c r="F3933" s="106" t="s">
        <v>2447</v>
      </c>
      <c r="G3933" s="106" t="s">
        <v>697</v>
      </c>
      <c r="H3933" s="106" t="s">
        <v>1218</v>
      </c>
      <c r="I3933" s="106">
        <v>10</v>
      </c>
      <c r="J3933" s="106"/>
      <c r="K3933" s="106"/>
      <c r="L3933" s="106" t="s">
        <v>1389</v>
      </c>
      <c r="M3933" s="106" t="s">
        <v>3522</v>
      </c>
      <c r="N3933" s="106">
        <v>0.38</v>
      </c>
      <c r="O3933" s="106">
        <v>1.8</v>
      </c>
      <c r="P3933" s="106" t="s">
        <v>2499</v>
      </c>
      <c r="Q3933" s="107" t="s">
        <v>4718</v>
      </c>
      <c r="R3933" s="107" t="s">
        <v>11</v>
      </c>
    </row>
    <row r="3934" spans="2:18" ht="20.100000000000001" customHeight="1" x14ac:dyDescent="0.4">
      <c r="B3934" s="105" t="str">
        <f t="shared" si="184"/>
        <v/>
      </c>
      <c r="C3934" s="105" t="str">
        <f t="shared" si="185"/>
        <v/>
      </c>
      <c r="D3934" s="105" t="str">
        <f t="shared" si="186"/>
        <v/>
      </c>
      <c r="E3934" s="106" t="s">
        <v>2406</v>
      </c>
      <c r="F3934" s="106" t="s">
        <v>2447</v>
      </c>
      <c r="G3934" s="106" t="s">
        <v>773</v>
      </c>
      <c r="H3934" s="106" t="s">
        <v>717</v>
      </c>
      <c r="I3934" s="106">
        <v>10</v>
      </c>
      <c r="J3934" s="106"/>
      <c r="K3934" s="106"/>
      <c r="L3934" s="106" t="s">
        <v>774</v>
      </c>
      <c r="M3934" s="106" t="s">
        <v>3522</v>
      </c>
      <c r="N3934" s="106">
        <v>0.38</v>
      </c>
      <c r="O3934" s="106">
        <v>1.8</v>
      </c>
      <c r="P3934" s="106" t="s">
        <v>2499</v>
      </c>
      <c r="Q3934" s="107" t="s">
        <v>4719</v>
      </c>
      <c r="R3934" s="107" t="s">
        <v>11</v>
      </c>
    </row>
    <row r="3935" spans="2:18" ht="20.100000000000001" customHeight="1" x14ac:dyDescent="0.4">
      <c r="B3935" s="105" t="str">
        <f t="shared" si="184"/>
        <v/>
      </c>
      <c r="C3935" s="105" t="str">
        <f t="shared" si="185"/>
        <v/>
      </c>
      <c r="D3935" s="105" t="str">
        <f t="shared" si="186"/>
        <v/>
      </c>
      <c r="E3935" s="106" t="s">
        <v>2406</v>
      </c>
      <c r="F3935" s="106" t="s">
        <v>2447</v>
      </c>
      <c r="G3935" s="106" t="s">
        <v>773</v>
      </c>
      <c r="H3935" s="106" t="s">
        <v>698</v>
      </c>
      <c r="I3935" s="106">
        <v>10</v>
      </c>
      <c r="J3935" s="106"/>
      <c r="K3935" s="106"/>
      <c r="L3935" s="106" t="s">
        <v>1266</v>
      </c>
      <c r="M3935" s="106" t="s">
        <v>3522</v>
      </c>
      <c r="N3935" s="106">
        <v>0.38</v>
      </c>
      <c r="O3935" s="106">
        <v>1.8</v>
      </c>
      <c r="P3935" s="106" t="s">
        <v>2499</v>
      </c>
      <c r="Q3935" s="107" t="s">
        <v>4720</v>
      </c>
      <c r="R3935" s="107" t="s">
        <v>11</v>
      </c>
    </row>
    <row r="3936" spans="2:18" ht="20.100000000000001" customHeight="1" x14ac:dyDescent="0.4">
      <c r="B3936" s="105" t="str">
        <f t="shared" si="184"/>
        <v/>
      </c>
      <c r="C3936" s="105" t="str">
        <f t="shared" si="185"/>
        <v/>
      </c>
      <c r="D3936" s="105" t="str">
        <f t="shared" si="186"/>
        <v/>
      </c>
      <c r="E3936" s="106" t="s">
        <v>2406</v>
      </c>
      <c r="F3936" s="106" t="s">
        <v>2447</v>
      </c>
      <c r="G3936" s="106" t="s">
        <v>778</v>
      </c>
      <c r="H3936" s="106" t="s">
        <v>717</v>
      </c>
      <c r="I3936" s="106">
        <v>10</v>
      </c>
      <c r="J3936" s="106"/>
      <c r="K3936" s="106"/>
      <c r="L3936" s="106" t="s">
        <v>779</v>
      </c>
      <c r="M3936" s="106" t="s">
        <v>3522</v>
      </c>
      <c r="N3936" s="106">
        <v>0.38</v>
      </c>
      <c r="O3936" s="106">
        <v>1.8</v>
      </c>
      <c r="P3936" s="106" t="s">
        <v>2499</v>
      </c>
      <c r="Q3936" s="107" t="s">
        <v>4721</v>
      </c>
      <c r="R3936" s="107" t="s">
        <v>11</v>
      </c>
    </row>
    <row r="3937" spans="2:18" ht="20.100000000000001" customHeight="1" x14ac:dyDescent="0.4">
      <c r="B3937" s="105" t="str">
        <f t="shared" si="184"/>
        <v/>
      </c>
      <c r="C3937" s="105" t="str">
        <f t="shared" si="185"/>
        <v/>
      </c>
      <c r="D3937" s="105" t="str">
        <f t="shared" si="186"/>
        <v/>
      </c>
      <c r="E3937" s="106" t="s">
        <v>2406</v>
      </c>
      <c r="F3937" s="106" t="s">
        <v>2447</v>
      </c>
      <c r="G3937" s="106" t="s">
        <v>778</v>
      </c>
      <c r="H3937" s="106" t="s">
        <v>698</v>
      </c>
      <c r="I3937" s="106">
        <v>10</v>
      </c>
      <c r="J3937" s="106"/>
      <c r="K3937" s="106"/>
      <c r="L3937" s="106" t="s">
        <v>1269</v>
      </c>
      <c r="M3937" s="106" t="s">
        <v>3522</v>
      </c>
      <c r="N3937" s="106">
        <v>0.38</v>
      </c>
      <c r="O3937" s="106">
        <v>1.8</v>
      </c>
      <c r="P3937" s="106" t="s">
        <v>2499</v>
      </c>
      <c r="Q3937" s="107" t="s">
        <v>4722</v>
      </c>
      <c r="R3937" s="107" t="s">
        <v>11</v>
      </c>
    </row>
    <row r="3938" spans="2:18" ht="20.100000000000001" customHeight="1" x14ac:dyDescent="0.4">
      <c r="B3938" s="105" t="str">
        <f t="shared" si="184"/>
        <v/>
      </c>
      <c r="C3938" s="105" t="str">
        <f t="shared" si="185"/>
        <v/>
      </c>
      <c r="D3938" s="105" t="str">
        <f t="shared" si="186"/>
        <v/>
      </c>
      <c r="E3938" s="106" t="s">
        <v>2406</v>
      </c>
      <c r="F3938" s="106" t="s">
        <v>2447</v>
      </c>
      <c r="G3938" s="106" t="s">
        <v>782</v>
      </c>
      <c r="H3938" s="106" t="s">
        <v>717</v>
      </c>
      <c r="I3938" s="106">
        <v>10</v>
      </c>
      <c r="J3938" s="106"/>
      <c r="K3938" s="106"/>
      <c r="L3938" s="106" t="s">
        <v>783</v>
      </c>
      <c r="M3938" s="106" t="s">
        <v>3522</v>
      </c>
      <c r="N3938" s="106">
        <v>0.35</v>
      </c>
      <c r="O3938" s="106">
        <v>1.8</v>
      </c>
      <c r="P3938" s="106" t="s">
        <v>2499</v>
      </c>
      <c r="Q3938" s="107" t="s">
        <v>4723</v>
      </c>
      <c r="R3938" s="107" t="s">
        <v>11</v>
      </c>
    </row>
    <row r="3939" spans="2:18" ht="20.100000000000001" customHeight="1" x14ac:dyDescent="0.4">
      <c r="B3939" s="105" t="str">
        <f t="shared" si="184"/>
        <v/>
      </c>
      <c r="C3939" s="105" t="str">
        <f t="shared" si="185"/>
        <v/>
      </c>
      <c r="D3939" s="105" t="str">
        <f t="shared" si="186"/>
        <v/>
      </c>
      <c r="E3939" s="106" t="s">
        <v>2406</v>
      </c>
      <c r="F3939" s="106" t="s">
        <v>2447</v>
      </c>
      <c r="G3939" s="106" t="s">
        <v>2437</v>
      </c>
      <c r="H3939" s="106" t="s">
        <v>717</v>
      </c>
      <c r="I3939" s="106">
        <v>10</v>
      </c>
      <c r="J3939" s="106"/>
      <c r="K3939" s="106"/>
      <c r="L3939" s="106" t="s">
        <v>2438</v>
      </c>
      <c r="M3939" s="106" t="s">
        <v>3522</v>
      </c>
      <c r="N3939" s="106">
        <v>0.38</v>
      </c>
      <c r="O3939" s="106">
        <v>1.8</v>
      </c>
      <c r="P3939" s="106" t="s">
        <v>2499</v>
      </c>
      <c r="Q3939" s="107" t="s">
        <v>4724</v>
      </c>
      <c r="R3939" s="107" t="s">
        <v>11</v>
      </c>
    </row>
    <row r="3940" spans="2:18" ht="20.100000000000001" customHeight="1" x14ac:dyDescent="0.4">
      <c r="B3940" s="105" t="str">
        <f t="shared" si="184"/>
        <v/>
      </c>
      <c r="C3940" s="105" t="str">
        <f t="shared" si="185"/>
        <v/>
      </c>
      <c r="D3940" s="105" t="str">
        <f t="shared" si="186"/>
        <v/>
      </c>
      <c r="E3940" s="106" t="s">
        <v>2406</v>
      </c>
      <c r="F3940" s="106" t="s">
        <v>2447</v>
      </c>
      <c r="G3940" s="106" t="s">
        <v>2442</v>
      </c>
      <c r="H3940" s="106" t="s">
        <v>717</v>
      </c>
      <c r="I3940" s="106">
        <v>10</v>
      </c>
      <c r="J3940" s="106"/>
      <c r="K3940" s="106"/>
      <c r="L3940" s="106" t="s">
        <v>2443</v>
      </c>
      <c r="M3940" s="106" t="s">
        <v>3522</v>
      </c>
      <c r="N3940" s="106">
        <v>0.38</v>
      </c>
      <c r="O3940" s="106">
        <v>1.8</v>
      </c>
      <c r="P3940" s="106" t="s">
        <v>2499</v>
      </c>
      <c r="Q3940" s="107" t="s">
        <v>4725</v>
      </c>
      <c r="R3940" s="107" t="s">
        <v>11</v>
      </c>
    </row>
    <row r="3941" spans="2:18" ht="20.100000000000001" customHeight="1" x14ac:dyDescent="0.4">
      <c r="B3941" s="105" t="str">
        <f t="shared" si="184"/>
        <v/>
      </c>
      <c r="C3941" s="105" t="str">
        <f t="shared" si="185"/>
        <v/>
      </c>
      <c r="D3941" s="105" t="str">
        <f t="shared" si="186"/>
        <v/>
      </c>
      <c r="E3941" s="106" t="s">
        <v>2406</v>
      </c>
      <c r="F3941" s="106" t="s">
        <v>2906</v>
      </c>
      <c r="G3941" s="106" t="s">
        <v>773</v>
      </c>
      <c r="H3941" s="106" t="s">
        <v>1266</v>
      </c>
      <c r="I3941" s="106">
        <v>10</v>
      </c>
      <c r="J3941" s="106"/>
      <c r="K3941" s="106"/>
      <c r="L3941" s="106" t="s">
        <v>802</v>
      </c>
      <c r="M3941" s="106" t="s">
        <v>3522</v>
      </c>
      <c r="N3941" s="106">
        <v>0.4</v>
      </c>
      <c r="O3941" s="106">
        <v>1.8</v>
      </c>
      <c r="P3941" s="106" t="s">
        <v>2499</v>
      </c>
      <c r="Q3941" s="107" t="s">
        <v>4726</v>
      </c>
      <c r="R3941" s="107" t="s">
        <v>11</v>
      </c>
    </row>
    <row r="3942" spans="2:18" ht="20.100000000000001" customHeight="1" x14ac:dyDescent="0.4">
      <c r="B3942" s="105" t="str">
        <f t="shared" si="184"/>
        <v/>
      </c>
      <c r="C3942" s="105" t="str">
        <f t="shared" si="185"/>
        <v/>
      </c>
      <c r="D3942" s="105" t="str">
        <f t="shared" si="186"/>
        <v/>
      </c>
      <c r="E3942" s="106" t="s">
        <v>2406</v>
      </c>
      <c r="F3942" s="106" t="s">
        <v>2906</v>
      </c>
      <c r="G3942" s="106" t="s">
        <v>773</v>
      </c>
      <c r="H3942" s="106" t="s">
        <v>802</v>
      </c>
      <c r="I3942" s="106">
        <v>10</v>
      </c>
      <c r="J3942" s="106"/>
      <c r="K3942" s="106"/>
      <c r="L3942" s="106" t="s">
        <v>1266</v>
      </c>
      <c r="M3942" s="106" t="s">
        <v>3522</v>
      </c>
      <c r="N3942" s="106">
        <v>0.37</v>
      </c>
      <c r="O3942" s="106">
        <v>1.8</v>
      </c>
      <c r="P3942" s="106" t="s">
        <v>2499</v>
      </c>
      <c r="Q3942" s="107" t="s">
        <v>4727</v>
      </c>
      <c r="R3942" s="107" t="s">
        <v>11</v>
      </c>
    </row>
    <row r="3943" spans="2:18" ht="20.100000000000001" customHeight="1" x14ac:dyDescent="0.4">
      <c r="B3943" s="105" t="str">
        <f t="shared" si="184"/>
        <v/>
      </c>
      <c r="C3943" s="105" t="str">
        <f t="shared" si="185"/>
        <v/>
      </c>
      <c r="D3943" s="105" t="str">
        <f t="shared" si="186"/>
        <v/>
      </c>
      <c r="E3943" s="106" t="s">
        <v>2406</v>
      </c>
      <c r="F3943" s="106" t="s">
        <v>2829</v>
      </c>
      <c r="G3943" s="106" t="s">
        <v>710</v>
      </c>
      <c r="H3943" s="106" t="s">
        <v>711</v>
      </c>
      <c r="I3943" s="106">
        <v>11</v>
      </c>
      <c r="J3943" s="106"/>
      <c r="K3943" s="106"/>
      <c r="L3943" s="106" t="s">
        <v>729</v>
      </c>
      <c r="M3943" s="106" t="s">
        <v>3522</v>
      </c>
      <c r="N3943" s="106">
        <v>0.56999999999999995</v>
      </c>
      <c r="O3943" s="106">
        <v>1.8</v>
      </c>
      <c r="P3943" s="106" t="s">
        <v>4403</v>
      </c>
      <c r="Q3943" s="107" t="s">
        <v>4728</v>
      </c>
      <c r="R3943" s="107" t="s">
        <v>253</v>
      </c>
    </row>
    <row r="3944" spans="2:18" ht="20.100000000000001" customHeight="1" x14ac:dyDescent="0.4">
      <c r="B3944" s="105" t="str">
        <f t="shared" si="184"/>
        <v/>
      </c>
      <c r="C3944" s="105" t="str">
        <f t="shared" si="185"/>
        <v/>
      </c>
      <c r="D3944" s="105" t="str">
        <f t="shared" si="186"/>
        <v/>
      </c>
      <c r="E3944" s="106" t="s">
        <v>2406</v>
      </c>
      <c r="F3944" s="106" t="s">
        <v>2829</v>
      </c>
      <c r="G3944" s="106" t="s">
        <v>2477</v>
      </c>
      <c r="H3944" s="106" t="s">
        <v>729</v>
      </c>
      <c r="I3944" s="106">
        <v>11</v>
      </c>
      <c r="J3944" s="106"/>
      <c r="K3944" s="106"/>
      <c r="L3944" s="106" t="s">
        <v>2478</v>
      </c>
      <c r="M3944" s="106" t="s">
        <v>3522</v>
      </c>
      <c r="N3944" s="106">
        <v>0.54</v>
      </c>
      <c r="O3944" s="106">
        <v>1.8</v>
      </c>
      <c r="P3944" s="106" t="s">
        <v>3957</v>
      </c>
      <c r="Q3944" s="107" t="s">
        <v>4729</v>
      </c>
      <c r="R3944" s="107" t="s">
        <v>253</v>
      </c>
    </row>
    <row r="3945" spans="2:18" ht="20.100000000000001" customHeight="1" x14ac:dyDescent="0.4">
      <c r="B3945" s="105" t="str">
        <f t="shared" si="184"/>
        <v/>
      </c>
      <c r="C3945" s="105" t="str">
        <f t="shared" si="185"/>
        <v/>
      </c>
      <c r="D3945" s="105" t="str">
        <f t="shared" si="186"/>
        <v/>
      </c>
      <c r="E3945" s="106" t="s">
        <v>2406</v>
      </c>
      <c r="F3945" s="106" t="s">
        <v>2829</v>
      </c>
      <c r="G3945" s="106" t="s">
        <v>2482</v>
      </c>
      <c r="H3945" s="106" t="s">
        <v>729</v>
      </c>
      <c r="I3945" s="106">
        <v>11</v>
      </c>
      <c r="J3945" s="106"/>
      <c r="K3945" s="106"/>
      <c r="L3945" s="106" t="s">
        <v>2483</v>
      </c>
      <c r="M3945" s="106" t="s">
        <v>3522</v>
      </c>
      <c r="N3945" s="106">
        <v>0.54</v>
      </c>
      <c r="O3945" s="106">
        <v>1.8</v>
      </c>
      <c r="P3945" s="106" t="s">
        <v>3957</v>
      </c>
      <c r="Q3945" s="107" t="s">
        <v>4730</v>
      </c>
      <c r="R3945" s="107" t="s">
        <v>253</v>
      </c>
    </row>
    <row r="3946" spans="2:18" ht="20.100000000000001" customHeight="1" x14ac:dyDescent="0.4">
      <c r="B3946" s="105" t="str">
        <f t="shared" si="184"/>
        <v/>
      </c>
      <c r="C3946" s="105" t="str">
        <f t="shared" si="185"/>
        <v/>
      </c>
      <c r="D3946" s="105" t="str">
        <f t="shared" si="186"/>
        <v/>
      </c>
      <c r="E3946" s="106" t="s">
        <v>2406</v>
      </c>
      <c r="F3946" s="106" t="s">
        <v>2829</v>
      </c>
      <c r="G3946" s="106" t="s">
        <v>710</v>
      </c>
      <c r="H3946" s="106" t="s">
        <v>729</v>
      </c>
      <c r="I3946" s="106">
        <v>11</v>
      </c>
      <c r="J3946" s="106"/>
      <c r="K3946" s="106"/>
      <c r="L3946" s="106" t="s">
        <v>711</v>
      </c>
      <c r="M3946" s="106" t="s">
        <v>3522</v>
      </c>
      <c r="N3946" s="106">
        <v>0.54</v>
      </c>
      <c r="O3946" s="106">
        <v>1.8</v>
      </c>
      <c r="P3946" s="106" t="s">
        <v>714</v>
      </c>
      <c r="Q3946" s="107" t="s">
        <v>4731</v>
      </c>
      <c r="R3946" s="107" t="s">
        <v>253</v>
      </c>
    </row>
    <row r="3947" spans="2:18" ht="20.100000000000001" customHeight="1" x14ac:dyDescent="0.4">
      <c r="B3947" s="105" t="str">
        <f t="shared" si="184"/>
        <v/>
      </c>
      <c r="C3947" s="105" t="str">
        <f t="shared" si="185"/>
        <v/>
      </c>
      <c r="D3947" s="105" t="str">
        <f t="shared" si="186"/>
        <v/>
      </c>
      <c r="E3947" s="106" t="s">
        <v>2406</v>
      </c>
      <c r="F3947" s="106" t="s">
        <v>2407</v>
      </c>
      <c r="G3947" s="106" t="s">
        <v>697</v>
      </c>
      <c r="H3947" s="106" t="s">
        <v>1817</v>
      </c>
      <c r="I3947" s="106">
        <v>10</v>
      </c>
      <c r="J3947" s="106"/>
      <c r="K3947" s="106"/>
      <c r="L3947" s="106" t="s">
        <v>698</v>
      </c>
      <c r="M3947" s="106" t="s">
        <v>3522</v>
      </c>
      <c r="N3947" s="106">
        <v>0.45</v>
      </c>
      <c r="O3947" s="106">
        <v>1.8</v>
      </c>
      <c r="P3947" s="106" t="s">
        <v>714</v>
      </c>
      <c r="Q3947" s="107" t="s">
        <v>4732</v>
      </c>
      <c r="R3947" s="107" t="s">
        <v>253</v>
      </c>
    </row>
    <row r="3948" spans="2:18" ht="20.100000000000001" customHeight="1" x14ac:dyDescent="0.4">
      <c r="B3948" s="105" t="str">
        <f t="shared" si="184"/>
        <v/>
      </c>
      <c r="C3948" s="105" t="str">
        <f t="shared" si="185"/>
        <v/>
      </c>
      <c r="D3948" s="105" t="str">
        <f t="shared" si="186"/>
        <v/>
      </c>
      <c r="E3948" s="106" t="s">
        <v>2406</v>
      </c>
      <c r="F3948" s="106" t="s">
        <v>2407</v>
      </c>
      <c r="G3948" s="106" t="s">
        <v>710</v>
      </c>
      <c r="H3948" s="106" t="s">
        <v>711</v>
      </c>
      <c r="I3948" s="106">
        <v>10</v>
      </c>
      <c r="J3948" s="106"/>
      <c r="K3948" s="106"/>
      <c r="L3948" s="106" t="s">
        <v>698</v>
      </c>
      <c r="M3948" s="106" t="s">
        <v>3522</v>
      </c>
      <c r="N3948" s="106">
        <v>0.45</v>
      </c>
      <c r="O3948" s="106">
        <v>1.8</v>
      </c>
      <c r="P3948" s="106" t="s">
        <v>714</v>
      </c>
      <c r="Q3948" s="107" t="s">
        <v>4733</v>
      </c>
      <c r="R3948" s="107" t="s">
        <v>253</v>
      </c>
    </row>
    <row r="3949" spans="2:18" ht="20.100000000000001" customHeight="1" x14ac:dyDescent="0.4">
      <c r="B3949" s="105" t="str">
        <f t="shared" si="184"/>
        <v/>
      </c>
      <c r="C3949" s="105" t="str">
        <f t="shared" si="185"/>
        <v/>
      </c>
      <c r="D3949" s="105" t="str">
        <f t="shared" si="186"/>
        <v/>
      </c>
      <c r="E3949" s="106" t="s">
        <v>2406</v>
      </c>
      <c r="F3949" s="106" t="s">
        <v>2407</v>
      </c>
      <c r="G3949" s="106" t="s">
        <v>721</v>
      </c>
      <c r="H3949" s="106" t="s">
        <v>722</v>
      </c>
      <c r="I3949" s="106">
        <v>10</v>
      </c>
      <c r="J3949" s="106"/>
      <c r="K3949" s="106"/>
      <c r="L3949" s="106" t="s">
        <v>706</v>
      </c>
      <c r="M3949" s="106" t="s">
        <v>3522</v>
      </c>
      <c r="N3949" s="106">
        <v>0.45</v>
      </c>
      <c r="O3949" s="106">
        <v>1.8</v>
      </c>
      <c r="P3949" s="106" t="s">
        <v>714</v>
      </c>
      <c r="Q3949" s="107" t="s">
        <v>4734</v>
      </c>
      <c r="R3949" s="107" t="s">
        <v>253</v>
      </c>
    </row>
    <row r="3950" spans="2:18" ht="20.100000000000001" customHeight="1" x14ac:dyDescent="0.4">
      <c r="B3950" s="105" t="str">
        <f t="shared" si="184"/>
        <v/>
      </c>
      <c r="C3950" s="105" t="str">
        <f t="shared" si="185"/>
        <v/>
      </c>
      <c r="D3950" s="105" t="str">
        <f t="shared" si="186"/>
        <v/>
      </c>
      <c r="E3950" s="106" t="s">
        <v>2406</v>
      </c>
      <c r="F3950" s="106" t="s">
        <v>2447</v>
      </c>
      <c r="G3950" s="106" t="s">
        <v>697</v>
      </c>
      <c r="H3950" s="106" t="s">
        <v>698</v>
      </c>
      <c r="I3950" s="106">
        <v>10</v>
      </c>
      <c r="J3950" s="106"/>
      <c r="K3950" s="106"/>
      <c r="L3950" s="106" t="s">
        <v>1817</v>
      </c>
      <c r="M3950" s="106" t="s">
        <v>3522</v>
      </c>
      <c r="N3950" s="106">
        <v>0.39</v>
      </c>
      <c r="O3950" s="106">
        <v>1.8</v>
      </c>
      <c r="P3950" s="106" t="s">
        <v>714</v>
      </c>
      <c r="Q3950" s="107" t="s">
        <v>4735</v>
      </c>
      <c r="R3950" s="107" t="s">
        <v>253</v>
      </c>
    </row>
    <row r="3951" spans="2:18" ht="20.100000000000001" customHeight="1" x14ac:dyDescent="0.4">
      <c r="B3951" s="105" t="str">
        <f t="shared" si="184"/>
        <v/>
      </c>
      <c r="C3951" s="105" t="str">
        <f t="shared" si="185"/>
        <v/>
      </c>
      <c r="D3951" s="105" t="str">
        <f t="shared" si="186"/>
        <v/>
      </c>
      <c r="E3951" s="106" t="s">
        <v>2406</v>
      </c>
      <c r="F3951" s="106" t="s">
        <v>2447</v>
      </c>
      <c r="G3951" s="106" t="s">
        <v>710</v>
      </c>
      <c r="H3951" s="106" t="s">
        <v>698</v>
      </c>
      <c r="I3951" s="106">
        <v>10</v>
      </c>
      <c r="J3951" s="106"/>
      <c r="K3951" s="106"/>
      <c r="L3951" s="106" t="s">
        <v>711</v>
      </c>
      <c r="M3951" s="106" t="s">
        <v>3522</v>
      </c>
      <c r="N3951" s="106">
        <v>0.39</v>
      </c>
      <c r="O3951" s="106">
        <v>1.8</v>
      </c>
      <c r="P3951" s="106" t="s">
        <v>714</v>
      </c>
      <c r="Q3951" s="107" t="s">
        <v>4736</v>
      </c>
      <c r="R3951" s="107" t="s">
        <v>253</v>
      </c>
    </row>
    <row r="3952" spans="2:18" ht="20.100000000000001" customHeight="1" x14ac:dyDescent="0.4">
      <c r="B3952" s="105" t="str">
        <f t="shared" si="184"/>
        <v/>
      </c>
      <c r="C3952" s="105" t="str">
        <f t="shared" si="185"/>
        <v/>
      </c>
      <c r="D3952" s="105" t="str">
        <f t="shared" si="186"/>
        <v/>
      </c>
      <c r="E3952" s="106" t="s">
        <v>2406</v>
      </c>
      <c r="F3952" s="106" t="s">
        <v>2447</v>
      </c>
      <c r="G3952" s="106" t="s">
        <v>721</v>
      </c>
      <c r="H3952" s="106" t="s">
        <v>706</v>
      </c>
      <c r="I3952" s="106">
        <v>10</v>
      </c>
      <c r="J3952" s="106"/>
      <c r="K3952" s="106"/>
      <c r="L3952" s="106" t="s">
        <v>722</v>
      </c>
      <c r="M3952" s="106" t="s">
        <v>3522</v>
      </c>
      <c r="N3952" s="106">
        <v>0.39</v>
      </c>
      <c r="O3952" s="106">
        <v>1.8</v>
      </c>
      <c r="P3952" s="106" t="s">
        <v>4403</v>
      </c>
      <c r="Q3952" s="107" t="s">
        <v>4737</v>
      </c>
      <c r="R3952" s="107" t="s">
        <v>253</v>
      </c>
    </row>
    <row r="3953" spans="2:18" ht="20.100000000000001" customHeight="1" x14ac:dyDescent="0.4">
      <c r="B3953" s="105" t="str">
        <f t="shared" si="184"/>
        <v/>
      </c>
      <c r="C3953" s="105" t="str">
        <f t="shared" si="185"/>
        <v/>
      </c>
      <c r="D3953" s="105" t="str">
        <f t="shared" si="186"/>
        <v/>
      </c>
      <c r="E3953" s="106" t="s">
        <v>2406</v>
      </c>
      <c r="F3953" s="106" t="s">
        <v>2447</v>
      </c>
      <c r="G3953" s="106" t="s">
        <v>2477</v>
      </c>
      <c r="H3953" s="106" t="s">
        <v>698</v>
      </c>
      <c r="I3953" s="106">
        <v>10</v>
      </c>
      <c r="J3953" s="106"/>
      <c r="K3953" s="106"/>
      <c r="L3953" s="106" t="s">
        <v>2478</v>
      </c>
      <c r="M3953" s="106" t="s">
        <v>3522</v>
      </c>
      <c r="N3953" s="106">
        <v>0.39</v>
      </c>
      <c r="O3953" s="106">
        <v>1.8</v>
      </c>
      <c r="P3953" s="106" t="s">
        <v>714</v>
      </c>
      <c r="Q3953" s="107" t="s">
        <v>4738</v>
      </c>
      <c r="R3953" s="107" t="s">
        <v>253</v>
      </c>
    </row>
    <row r="3954" spans="2:18" ht="20.100000000000001" customHeight="1" x14ac:dyDescent="0.4">
      <c r="B3954" s="105" t="str">
        <f t="shared" si="184"/>
        <v/>
      </c>
      <c r="C3954" s="105" t="str">
        <f t="shared" si="185"/>
        <v/>
      </c>
      <c r="D3954" s="105" t="str">
        <f t="shared" si="186"/>
        <v/>
      </c>
      <c r="E3954" s="106" t="s">
        <v>2406</v>
      </c>
      <c r="F3954" s="106" t="s">
        <v>2447</v>
      </c>
      <c r="G3954" s="106" t="s">
        <v>2482</v>
      </c>
      <c r="H3954" s="106" t="s">
        <v>698</v>
      </c>
      <c r="I3954" s="106">
        <v>10</v>
      </c>
      <c r="J3954" s="106"/>
      <c r="K3954" s="106"/>
      <c r="L3954" s="106" t="s">
        <v>2483</v>
      </c>
      <c r="M3954" s="106" t="s">
        <v>3522</v>
      </c>
      <c r="N3954" s="106">
        <v>0.39</v>
      </c>
      <c r="O3954" s="106">
        <v>1.8</v>
      </c>
      <c r="P3954" s="106" t="s">
        <v>714</v>
      </c>
      <c r="Q3954" s="107" t="s">
        <v>4739</v>
      </c>
      <c r="R3954" s="107" t="s">
        <v>253</v>
      </c>
    </row>
    <row r="3955" spans="2:18" ht="20.100000000000001" customHeight="1" x14ac:dyDescent="0.4">
      <c r="B3955" s="105" t="str">
        <f t="shared" si="184"/>
        <v/>
      </c>
      <c r="C3955" s="105" t="str">
        <f t="shared" si="185"/>
        <v/>
      </c>
      <c r="D3955" s="105" t="str">
        <f t="shared" si="186"/>
        <v/>
      </c>
      <c r="E3955" s="106" t="s">
        <v>2406</v>
      </c>
      <c r="F3955" s="106" t="s">
        <v>2906</v>
      </c>
      <c r="G3955" s="106" t="s">
        <v>710</v>
      </c>
      <c r="H3955" s="106" t="s">
        <v>711</v>
      </c>
      <c r="I3955" s="106">
        <v>11</v>
      </c>
      <c r="J3955" s="106"/>
      <c r="K3955" s="106"/>
      <c r="L3955" s="106" t="s">
        <v>799</v>
      </c>
      <c r="M3955" s="106" t="s">
        <v>3522</v>
      </c>
      <c r="N3955" s="106">
        <v>0.42</v>
      </c>
      <c r="O3955" s="106">
        <v>1.8</v>
      </c>
      <c r="P3955" s="106" t="s">
        <v>3355</v>
      </c>
      <c r="Q3955" s="107" t="s">
        <v>4740</v>
      </c>
      <c r="R3955" s="107" t="s">
        <v>253</v>
      </c>
    </row>
    <row r="3956" spans="2:18" ht="20.100000000000001" customHeight="1" x14ac:dyDescent="0.4">
      <c r="B3956" s="105" t="str">
        <f t="shared" si="184"/>
        <v/>
      </c>
      <c r="C3956" s="105" t="str">
        <f t="shared" si="185"/>
        <v/>
      </c>
      <c r="D3956" s="105" t="str">
        <f t="shared" si="186"/>
        <v/>
      </c>
      <c r="E3956" s="106" t="s">
        <v>2406</v>
      </c>
      <c r="F3956" s="106" t="s">
        <v>2906</v>
      </c>
      <c r="G3956" s="106" t="s">
        <v>2477</v>
      </c>
      <c r="H3956" s="106" t="s">
        <v>799</v>
      </c>
      <c r="I3956" s="106">
        <v>11</v>
      </c>
      <c r="J3956" s="106"/>
      <c r="K3956" s="106"/>
      <c r="L3956" s="106" t="s">
        <v>2478</v>
      </c>
      <c r="M3956" s="106" t="s">
        <v>3522</v>
      </c>
      <c r="N3956" s="106">
        <v>0.37</v>
      </c>
      <c r="O3956" s="106">
        <v>1.8</v>
      </c>
      <c r="P3956" s="106" t="s">
        <v>3957</v>
      </c>
      <c r="Q3956" s="107" t="s">
        <v>4741</v>
      </c>
      <c r="R3956" s="107" t="s">
        <v>253</v>
      </c>
    </row>
    <row r="3957" spans="2:18" ht="20.100000000000001" customHeight="1" x14ac:dyDescent="0.4">
      <c r="B3957" s="105" t="str">
        <f t="shared" si="184"/>
        <v/>
      </c>
      <c r="C3957" s="105" t="str">
        <f t="shared" si="185"/>
        <v/>
      </c>
      <c r="D3957" s="105" t="str">
        <f t="shared" si="186"/>
        <v/>
      </c>
      <c r="E3957" s="106" t="s">
        <v>2406</v>
      </c>
      <c r="F3957" s="106" t="s">
        <v>2906</v>
      </c>
      <c r="G3957" s="106" t="s">
        <v>2482</v>
      </c>
      <c r="H3957" s="106" t="s">
        <v>799</v>
      </c>
      <c r="I3957" s="106">
        <v>11</v>
      </c>
      <c r="J3957" s="106"/>
      <c r="K3957" s="106"/>
      <c r="L3957" s="106" t="s">
        <v>2483</v>
      </c>
      <c r="M3957" s="106" t="s">
        <v>3522</v>
      </c>
      <c r="N3957" s="106">
        <v>0.37</v>
      </c>
      <c r="O3957" s="106">
        <v>1.8</v>
      </c>
      <c r="P3957" s="106" t="s">
        <v>3957</v>
      </c>
      <c r="Q3957" s="107" t="s">
        <v>4742</v>
      </c>
      <c r="R3957" s="107" t="s">
        <v>253</v>
      </c>
    </row>
    <row r="3958" spans="2:18" ht="20.100000000000001" customHeight="1" x14ac:dyDescent="0.4">
      <c r="B3958" s="105" t="str">
        <f t="shared" si="184"/>
        <v/>
      </c>
      <c r="C3958" s="105" t="str">
        <f t="shared" si="185"/>
        <v/>
      </c>
      <c r="D3958" s="105" t="str">
        <f t="shared" si="186"/>
        <v/>
      </c>
      <c r="E3958" s="106" t="s">
        <v>2406</v>
      </c>
      <c r="F3958" s="106" t="s">
        <v>2906</v>
      </c>
      <c r="G3958" s="106" t="s">
        <v>710</v>
      </c>
      <c r="H3958" s="106" t="s">
        <v>799</v>
      </c>
      <c r="I3958" s="106">
        <v>11</v>
      </c>
      <c r="J3958" s="106"/>
      <c r="K3958" s="106"/>
      <c r="L3958" s="106" t="s">
        <v>711</v>
      </c>
      <c r="M3958" s="106" t="s">
        <v>3522</v>
      </c>
      <c r="N3958" s="106">
        <v>0.37</v>
      </c>
      <c r="O3958" s="106">
        <v>1.8</v>
      </c>
      <c r="P3958" s="106" t="s">
        <v>714</v>
      </c>
      <c r="Q3958" s="107" t="s">
        <v>4743</v>
      </c>
      <c r="R3958" s="107" t="s">
        <v>253</v>
      </c>
    </row>
    <row r="3959" spans="2:18" ht="20.100000000000001" customHeight="1" x14ac:dyDescent="0.4">
      <c r="B3959" s="105" t="str">
        <f t="shared" si="184"/>
        <v/>
      </c>
      <c r="C3959" s="105" t="str">
        <f t="shared" si="185"/>
        <v/>
      </c>
      <c r="D3959" s="105" t="str">
        <f t="shared" si="186"/>
        <v/>
      </c>
      <c r="E3959" s="106" t="s">
        <v>2406</v>
      </c>
      <c r="F3959" s="106" t="s">
        <v>2829</v>
      </c>
      <c r="G3959" s="106" t="s">
        <v>773</v>
      </c>
      <c r="H3959" s="106" t="s">
        <v>1266</v>
      </c>
      <c r="I3959" s="106">
        <v>7</v>
      </c>
      <c r="J3959" s="106"/>
      <c r="K3959" s="106"/>
      <c r="L3959" s="106" t="s">
        <v>729</v>
      </c>
      <c r="M3959" s="106" t="s">
        <v>924</v>
      </c>
      <c r="N3959" s="106">
        <v>0.54</v>
      </c>
      <c r="O3959" s="106">
        <v>1.8</v>
      </c>
      <c r="P3959" s="106" t="s">
        <v>714</v>
      </c>
      <c r="Q3959" s="107" t="s">
        <v>4744</v>
      </c>
      <c r="R3959" s="107" t="s">
        <v>253</v>
      </c>
    </row>
    <row r="3960" spans="2:18" ht="20.100000000000001" customHeight="1" x14ac:dyDescent="0.4">
      <c r="B3960" s="105" t="str">
        <f t="shared" si="184"/>
        <v/>
      </c>
      <c r="C3960" s="105" t="str">
        <f t="shared" si="185"/>
        <v/>
      </c>
      <c r="D3960" s="105" t="str">
        <f t="shared" si="186"/>
        <v/>
      </c>
      <c r="E3960" s="106" t="s">
        <v>2406</v>
      </c>
      <c r="F3960" s="106" t="s">
        <v>2829</v>
      </c>
      <c r="G3960" s="106" t="s">
        <v>778</v>
      </c>
      <c r="H3960" s="106" t="s">
        <v>779</v>
      </c>
      <c r="I3960" s="106">
        <v>7</v>
      </c>
      <c r="J3960" s="106"/>
      <c r="K3960" s="106"/>
      <c r="L3960" s="106" t="s">
        <v>733</v>
      </c>
      <c r="M3960" s="106" t="s">
        <v>924</v>
      </c>
      <c r="N3960" s="106">
        <v>0.54</v>
      </c>
      <c r="O3960" s="106">
        <v>1.8</v>
      </c>
      <c r="P3960" s="106" t="s">
        <v>714</v>
      </c>
      <c r="Q3960" s="107" t="s">
        <v>4745</v>
      </c>
      <c r="R3960" s="107" t="s">
        <v>253</v>
      </c>
    </row>
    <row r="3961" spans="2:18" ht="20.100000000000001" customHeight="1" x14ac:dyDescent="0.4">
      <c r="B3961" s="105" t="str">
        <f t="shared" si="184"/>
        <v/>
      </c>
      <c r="C3961" s="105" t="str">
        <f t="shared" si="185"/>
        <v/>
      </c>
      <c r="D3961" s="105" t="str">
        <f t="shared" si="186"/>
        <v/>
      </c>
      <c r="E3961" s="106" t="s">
        <v>2406</v>
      </c>
      <c r="F3961" s="106" t="s">
        <v>2829</v>
      </c>
      <c r="G3961" s="106" t="s">
        <v>778</v>
      </c>
      <c r="H3961" s="106" t="s">
        <v>1269</v>
      </c>
      <c r="I3961" s="106">
        <v>7</v>
      </c>
      <c r="J3961" s="106"/>
      <c r="K3961" s="106"/>
      <c r="L3961" s="106" t="s">
        <v>729</v>
      </c>
      <c r="M3961" s="106" t="s">
        <v>924</v>
      </c>
      <c r="N3961" s="106">
        <v>0.54</v>
      </c>
      <c r="O3961" s="106">
        <v>1.8</v>
      </c>
      <c r="P3961" s="106" t="s">
        <v>714</v>
      </c>
      <c r="Q3961" s="107" t="s">
        <v>4746</v>
      </c>
      <c r="R3961" s="107" t="s">
        <v>253</v>
      </c>
    </row>
    <row r="3962" spans="2:18" ht="20.100000000000001" customHeight="1" x14ac:dyDescent="0.4">
      <c r="B3962" s="105" t="str">
        <f t="shared" si="184"/>
        <v/>
      </c>
      <c r="C3962" s="105" t="str">
        <f t="shared" si="185"/>
        <v/>
      </c>
      <c r="D3962" s="105" t="str">
        <f t="shared" si="186"/>
        <v/>
      </c>
      <c r="E3962" s="106" t="s">
        <v>2406</v>
      </c>
      <c r="F3962" s="106" t="s">
        <v>2829</v>
      </c>
      <c r="G3962" s="106" t="s">
        <v>773</v>
      </c>
      <c r="H3962" s="106" t="s">
        <v>729</v>
      </c>
      <c r="I3962" s="106">
        <v>7</v>
      </c>
      <c r="J3962" s="106"/>
      <c r="K3962" s="106"/>
      <c r="L3962" s="106" t="s">
        <v>1266</v>
      </c>
      <c r="M3962" s="106" t="s">
        <v>924</v>
      </c>
      <c r="N3962" s="106">
        <v>0.54</v>
      </c>
      <c r="O3962" s="106">
        <v>1.8</v>
      </c>
      <c r="P3962" s="106" t="s">
        <v>714</v>
      </c>
      <c r="Q3962" s="107" t="s">
        <v>4747</v>
      </c>
      <c r="R3962" s="107" t="s">
        <v>253</v>
      </c>
    </row>
    <row r="3963" spans="2:18" ht="20.100000000000001" customHeight="1" x14ac:dyDescent="0.4">
      <c r="B3963" s="105" t="str">
        <f t="shared" si="184"/>
        <v/>
      </c>
      <c r="C3963" s="105" t="str">
        <f t="shared" si="185"/>
        <v/>
      </c>
      <c r="D3963" s="105" t="str">
        <f t="shared" si="186"/>
        <v/>
      </c>
      <c r="E3963" s="106" t="s">
        <v>2406</v>
      </c>
      <c r="F3963" s="106" t="s">
        <v>2829</v>
      </c>
      <c r="G3963" s="106" t="s">
        <v>778</v>
      </c>
      <c r="H3963" s="106" t="s">
        <v>733</v>
      </c>
      <c r="I3963" s="106">
        <v>7</v>
      </c>
      <c r="J3963" s="106"/>
      <c r="K3963" s="106"/>
      <c r="L3963" s="106" t="s">
        <v>779</v>
      </c>
      <c r="M3963" s="106" t="s">
        <v>924</v>
      </c>
      <c r="N3963" s="106">
        <v>0.53</v>
      </c>
      <c r="O3963" s="106">
        <v>1.8</v>
      </c>
      <c r="P3963" s="106" t="s">
        <v>714</v>
      </c>
      <c r="Q3963" s="107" t="s">
        <v>4748</v>
      </c>
      <c r="R3963" s="107" t="s">
        <v>253</v>
      </c>
    </row>
    <row r="3964" spans="2:18" ht="20.100000000000001" customHeight="1" x14ac:dyDescent="0.4">
      <c r="B3964" s="105" t="str">
        <f t="shared" si="184"/>
        <v/>
      </c>
      <c r="C3964" s="105" t="str">
        <f t="shared" si="185"/>
        <v/>
      </c>
      <c r="D3964" s="105" t="str">
        <f t="shared" si="186"/>
        <v/>
      </c>
      <c r="E3964" s="106" t="s">
        <v>2406</v>
      </c>
      <c r="F3964" s="106" t="s">
        <v>2829</v>
      </c>
      <c r="G3964" s="106" t="s">
        <v>778</v>
      </c>
      <c r="H3964" s="106" t="s">
        <v>729</v>
      </c>
      <c r="I3964" s="106">
        <v>7</v>
      </c>
      <c r="J3964" s="106"/>
      <c r="K3964" s="106"/>
      <c r="L3964" s="106" t="s">
        <v>1269</v>
      </c>
      <c r="M3964" s="106" t="s">
        <v>924</v>
      </c>
      <c r="N3964" s="106">
        <v>0.54</v>
      </c>
      <c r="O3964" s="106">
        <v>1.8</v>
      </c>
      <c r="P3964" s="106" t="s">
        <v>714</v>
      </c>
      <c r="Q3964" s="107" t="s">
        <v>4749</v>
      </c>
      <c r="R3964" s="107" t="s">
        <v>253</v>
      </c>
    </row>
    <row r="3965" spans="2:18" ht="20.100000000000001" customHeight="1" x14ac:dyDescent="0.4">
      <c r="B3965" s="105" t="str">
        <f t="shared" si="184"/>
        <v/>
      </c>
      <c r="C3965" s="105" t="str">
        <f t="shared" si="185"/>
        <v/>
      </c>
      <c r="D3965" s="105" t="str">
        <f t="shared" si="186"/>
        <v/>
      </c>
      <c r="E3965" s="106" t="s">
        <v>2406</v>
      </c>
      <c r="F3965" s="106" t="s">
        <v>2407</v>
      </c>
      <c r="G3965" s="106" t="s">
        <v>773</v>
      </c>
      <c r="H3965" s="106" t="s">
        <v>774</v>
      </c>
      <c r="I3965" s="106">
        <v>7</v>
      </c>
      <c r="J3965" s="106"/>
      <c r="K3965" s="106"/>
      <c r="L3965" s="106" t="s">
        <v>698</v>
      </c>
      <c r="M3965" s="106" t="s">
        <v>924</v>
      </c>
      <c r="N3965" s="106">
        <v>0.44</v>
      </c>
      <c r="O3965" s="106">
        <v>1.8</v>
      </c>
      <c r="P3965" s="106" t="s">
        <v>714</v>
      </c>
      <c r="Q3965" s="107" t="s">
        <v>4750</v>
      </c>
      <c r="R3965" s="107" t="s">
        <v>253</v>
      </c>
    </row>
    <row r="3966" spans="2:18" ht="20.100000000000001" customHeight="1" x14ac:dyDescent="0.4">
      <c r="B3966" s="105" t="str">
        <f t="shared" si="184"/>
        <v/>
      </c>
      <c r="C3966" s="105" t="str">
        <f t="shared" si="185"/>
        <v/>
      </c>
      <c r="D3966" s="105" t="str">
        <f t="shared" si="186"/>
        <v/>
      </c>
      <c r="E3966" s="106" t="s">
        <v>2406</v>
      </c>
      <c r="F3966" s="106" t="s">
        <v>2407</v>
      </c>
      <c r="G3966" s="106" t="s">
        <v>773</v>
      </c>
      <c r="H3966" s="106" t="s">
        <v>1266</v>
      </c>
      <c r="I3966" s="106">
        <v>7</v>
      </c>
      <c r="J3966" s="106"/>
      <c r="K3966" s="106"/>
      <c r="L3966" s="106" t="s">
        <v>706</v>
      </c>
      <c r="M3966" s="106" t="s">
        <v>924</v>
      </c>
      <c r="N3966" s="106">
        <v>0.44</v>
      </c>
      <c r="O3966" s="106">
        <v>1.8</v>
      </c>
      <c r="P3966" s="106" t="s">
        <v>714</v>
      </c>
      <c r="Q3966" s="107" t="s">
        <v>4751</v>
      </c>
      <c r="R3966" s="107" t="s">
        <v>253</v>
      </c>
    </row>
    <row r="3967" spans="2:18" ht="20.100000000000001" customHeight="1" x14ac:dyDescent="0.4">
      <c r="B3967" s="105" t="str">
        <f t="shared" si="184"/>
        <v/>
      </c>
      <c r="C3967" s="105" t="str">
        <f t="shared" si="185"/>
        <v/>
      </c>
      <c r="D3967" s="105" t="str">
        <f t="shared" si="186"/>
        <v/>
      </c>
      <c r="E3967" s="106" t="s">
        <v>2406</v>
      </c>
      <c r="F3967" s="106" t="s">
        <v>2407</v>
      </c>
      <c r="G3967" s="106" t="s">
        <v>778</v>
      </c>
      <c r="H3967" s="106" t="s">
        <v>779</v>
      </c>
      <c r="I3967" s="106">
        <v>7</v>
      </c>
      <c r="J3967" s="106"/>
      <c r="K3967" s="106"/>
      <c r="L3967" s="106" t="s">
        <v>698</v>
      </c>
      <c r="M3967" s="106" t="s">
        <v>924</v>
      </c>
      <c r="N3967" s="106">
        <v>0.44</v>
      </c>
      <c r="O3967" s="106">
        <v>1.8</v>
      </c>
      <c r="P3967" s="106" t="s">
        <v>714</v>
      </c>
      <c r="Q3967" s="107" t="s">
        <v>4752</v>
      </c>
      <c r="R3967" s="107" t="s">
        <v>253</v>
      </c>
    </row>
    <row r="3968" spans="2:18" ht="20.100000000000001" customHeight="1" x14ac:dyDescent="0.4">
      <c r="B3968" s="105" t="str">
        <f t="shared" si="184"/>
        <v/>
      </c>
      <c r="C3968" s="105" t="str">
        <f t="shared" si="185"/>
        <v/>
      </c>
      <c r="D3968" s="105" t="str">
        <f t="shared" si="186"/>
        <v/>
      </c>
      <c r="E3968" s="106" t="s">
        <v>2406</v>
      </c>
      <c r="F3968" s="106" t="s">
        <v>2407</v>
      </c>
      <c r="G3968" s="106" t="s">
        <v>778</v>
      </c>
      <c r="H3968" s="106" t="s">
        <v>1269</v>
      </c>
      <c r="I3968" s="106">
        <v>7</v>
      </c>
      <c r="J3968" s="106"/>
      <c r="K3968" s="106"/>
      <c r="L3968" s="106" t="s">
        <v>706</v>
      </c>
      <c r="M3968" s="106" t="s">
        <v>924</v>
      </c>
      <c r="N3968" s="106">
        <v>0.44</v>
      </c>
      <c r="O3968" s="106">
        <v>1.8</v>
      </c>
      <c r="P3968" s="106" t="s">
        <v>714</v>
      </c>
      <c r="Q3968" s="107" t="s">
        <v>4753</v>
      </c>
      <c r="R3968" s="107" t="s">
        <v>253</v>
      </c>
    </row>
    <row r="3969" spans="2:18" ht="20.100000000000001" customHeight="1" x14ac:dyDescent="0.4">
      <c r="B3969" s="105" t="str">
        <f t="shared" si="184"/>
        <v/>
      </c>
      <c r="C3969" s="105" t="str">
        <f t="shared" si="185"/>
        <v/>
      </c>
      <c r="D3969" s="105" t="str">
        <f t="shared" si="186"/>
        <v/>
      </c>
      <c r="E3969" s="106" t="s">
        <v>2406</v>
      </c>
      <c r="F3969" s="106" t="s">
        <v>2407</v>
      </c>
      <c r="G3969" s="106" t="s">
        <v>2437</v>
      </c>
      <c r="H3969" s="106" t="s">
        <v>2438</v>
      </c>
      <c r="I3969" s="106">
        <v>7</v>
      </c>
      <c r="J3969" s="106"/>
      <c r="K3969" s="106"/>
      <c r="L3969" s="106" t="s">
        <v>698</v>
      </c>
      <c r="M3969" s="106" t="s">
        <v>924</v>
      </c>
      <c r="N3969" s="106">
        <v>0.42</v>
      </c>
      <c r="O3969" s="106">
        <v>1.8</v>
      </c>
      <c r="P3969" s="106" t="s">
        <v>714</v>
      </c>
      <c r="Q3969" s="107" t="s">
        <v>4754</v>
      </c>
      <c r="R3969" s="107" t="s">
        <v>253</v>
      </c>
    </row>
    <row r="3970" spans="2:18" ht="20.100000000000001" customHeight="1" x14ac:dyDescent="0.4">
      <c r="B3970" s="105" t="str">
        <f t="shared" si="184"/>
        <v/>
      </c>
      <c r="C3970" s="105" t="str">
        <f t="shared" si="185"/>
        <v/>
      </c>
      <c r="D3970" s="105" t="str">
        <f t="shared" si="186"/>
        <v/>
      </c>
      <c r="E3970" s="106" t="s">
        <v>2406</v>
      </c>
      <c r="F3970" s="106" t="s">
        <v>2407</v>
      </c>
      <c r="G3970" s="106" t="s">
        <v>2442</v>
      </c>
      <c r="H3970" s="106" t="s">
        <v>2443</v>
      </c>
      <c r="I3970" s="106">
        <v>7</v>
      </c>
      <c r="J3970" s="106"/>
      <c r="K3970" s="106"/>
      <c r="L3970" s="106" t="s">
        <v>698</v>
      </c>
      <c r="M3970" s="106" t="s">
        <v>924</v>
      </c>
      <c r="N3970" s="106">
        <v>0.42</v>
      </c>
      <c r="O3970" s="106">
        <v>1.8</v>
      </c>
      <c r="P3970" s="106" t="s">
        <v>714</v>
      </c>
      <c r="Q3970" s="107" t="s">
        <v>4755</v>
      </c>
      <c r="R3970" s="107" t="s">
        <v>253</v>
      </c>
    </row>
    <row r="3971" spans="2:18" ht="20.100000000000001" customHeight="1" x14ac:dyDescent="0.4">
      <c r="B3971" s="105" t="str">
        <f t="shared" si="184"/>
        <v/>
      </c>
      <c r="C3971" s="105" t="str">
        <f t="shared" si="185"/>
        <v/>
      </c>
      <c r="D3971" s="105" t="str">
        <f t="shared" si="186"/>
        <v/>
      </c>
      <c r="E3971" s="106" t="s">
        <v>2406</v>
      </c>
      <c r="F3971" s="106" t="s">
        <v>2447</v>
      </c>
      <c r="G3971" s="106" t="s">
        <v>773</v>
      </c>
      <c r="H3971" s="106" t="s">
        <v>698</v>
      </c>
      <c r="I3971" s="106">
        <v>7</v>
      </c>
      <c r="J3971" s="106"/>
      <c r="K3971" s="106"/>
      <c r="L3971" s="106" t="s">
        <v>774</v>
      </c>
      <c r="M3971" s="106" t="s">
        <v>924</v>
      </c>
      <c r="N3971" s="106">
        <v>0.38</v>
      </c>
      <c r="O3971" s="106">
        <v>1.8</v>
      </c>
      <c r="P3971" s="106" t="s">
        <v>714</v>
      </c>
      <c r="Q3971" s="107" t="s">
        <v>4756</v>
      </c>
      <c r="R3971" s="107" t="s">
        <v>253</v>
      </c>
    </row>
    <row r="3972" spans="2:18" ht="20.100000000000001" customHeight="1" x14ac:dyDescent="0.4">
      <c r="B3972" s="105" t="str">
        <f t="shared" si="184"/>
        <v/>
      </c>
      <c r="C3972" s="105" t="str">
        <f t="shared" si="185"/>
        <v/>
      </c>
      <c r="D3972" s="105" t="str">
        <f t="shared" si="186"/>
        <v/>
      </c>
      <c r="E3972" s="106" t="s">
        <v>2406</v>
      </c>
      <c r="F3972" s="106" t="s">
        <v>2447</v>
      </c>
      <c r="G3972" s="106" t="s">
        <v>773</v>
      </c>
      <c r="H3972" s="106" t="s">
        <v>706</v>
      </c>
      <c r="I3972" s="106">
        <v>7</v>
      </c>
      <c r="J3972" s="106"/>
      <c r="K3972" s="106"/>
      <c r="L3972" s="106" t="s">
        <v>1266</v>
      </c>
      <c r="M3972" s="106" t="s">
        <v>924</v>
      </c>
      <c r="N3972" s="106">
        <v>0.38</v>
      </c>
      <c r="O3972" s="106">
        <v>1.8</v>
      </c>
      <c r="P3972" s="106" t="s">
        <v>714</v>
      </c>
      <c r="Q3972" s="107" t="s">
        <v>4757</v>
      </c>
      <c r="R3972" s="107" t="s">
        <v>253</v>
      </c>
    </row>
    <row r="3973" spans="2:18" ht="20.100000000000001" customHeight="1" x14ac:dyDescent="0.4">
      <c r="B3973" s="105" t="str">
        <f t="shared" si="184"/>
        <v/>
      </c>
      <c r="C3973" s="105" t="str">
        <f t="shared" si="185"/>
        <v/>
      </c>
      <c r="D3973" s="105" t="str">
        <f t="shared" si="186"/>
        <v/>
      </c>
      <c r="E3973" s="106" t="s">
        <v>2406</v>
      </c>
      <c r="F3973" s="106" t="s">
        <v>2447</v>
      </c>
      <c r="G3973" s="106" t="s">
        <v>778</v>
      </c>
      <c r="H3973" s="106" t="s">
        <v>698</v>
      </c>
      <c r="I3973" s="106">
        <v>7</v>
      </c>
      <c r="J3973" s="106"/>
      <c r="K3973" s="106"/>
      <c r="L3973" s="106" t="s">
        <v>779</v>
      </c>
      <c r="M3973" s="106" t="s">
        <v>924</v>
      </c>
      <c r="N3973" s="106">
        <v>0.38</v>
      </c>
      <c r="O3973" s="106">
        <v>1.8</v>
      </c>
      <c r="P3973" s="106" t="s">
        <v>714</v>
      </c>
      <c r="Q3973" s="107" t="s">
        <v>4758</v>
      </c>
      <c r="R3973" s="107" t="s">
        <v>253</v>
      </c>
    </row>
    <row r="3974" spans="2:18" ht="20.100000000000001" customHeight="1" x14ac:dyDescent="0.4">
      <c r="B3974" s="105" t="str">
        <f t="shared" si="184"/>
        <v/>
      </c>
      <c r="C3974" s="105" t="str">
        <f t="shared" si="185"/>
        <v/>
      </c>
      <c r="D3974" s="105" t="str">
        <f t="shared" si="186"/>
        <v/>
      </c>
      <c r="E3974" s="106" t="s">
        <v>2406</v>
      </c>
      <c r="F3974" s="106" t="s">
        <v>2447</v>
      </c>
      <c r="G3974" s="106" t="s">
        <v>778</v>
      </c>
      <c r="H3974" s="106" t="s">
        <v>706</v>
      </c>
      <c r="I3974" s="106">
        <v>7</v>
      </c>
      <c r="J3974" s="106"/>
      <c r="K3974" s="106"/>
      <c r="L3974" s="106" t="s">
        <v>1269</v>
      </c>
      <c r="M3974" s="106" t="s">
        <v>924</v>
      </c>
      <c r="N3974" s="106">
        <v>0.38</v>
      </c>
      <c r="O3974" s="106">
        <v>1.8</v>
      </c>
      <c r="P3974" s="106" t="s">
        <v>714</v>
      </c>
      <c r="Q3974" s="107" t="s">
        <v>4759</v>
      </c>
      <c r="R3974" s="107" t="s">
        <v>253</v>
      </c>
    </row>
    <row r="3975" spans="2:18" ht="20.100000000000001" customHeight="1" x14ac:dyDescent="0.4">
      <c r="B3975" s="105" t="str">
        <f t="shared" si="184"/>
        <v/>
      </c>
      <c r="C3975" s="105" t="str">
        <f t="shared" si="185"/>
        <v/>
      </c>
      <c r="D3975" s="105" t="str">
        <f t="shared" si="186"/>
        <v/>
      </c>
      <c r="E3975" s="106" t="s">
        <v>2406</v>
      </c>
      <c r="F3975" s="106" t="s">
        <v>2447</v>
      </c>
      <c r="G3975" s="106" t="s">
        <v>2437</v>
      </c>
      <c r="H3975" s="106" t="s">
        <v>698</v>
      </c>
      <c r="I3975" s="106">
        <v>7</v>
      </c>
      <c r="J3975" s="106"/>
      <c r="K3975" s="106"/>
      <c r="L3975" s="106" t="s">
        <v>2438</v>
      </c>
      <c r="M3975" s="106" t="s">
        <v>924</v>
      </c>
      <c r="N3975" s="106">
        <v>0.38</v>
      </c>
      <c r="O3975" s="106">
        <v>1.8</v>
      </c>
      <c r="P3975" s="106" t="s">
        <v>714</v>
      </c>
      <c r="Q3975" s="107" t="s">
        <v>4760</v>
      </c>
      <c r="R3975" s="107" t="s">
        <v>253</v>
      </c>
    </row>
    <row r="3976" spans="2:18" ht="20.100000000000001" customHeight="1" x14ac:dyDescent="0.4">
      <c r="B3976" s="105" t="str">
        <f t="shared" si="184"/>
        <v/>
      </c>
      <c r="C3976" s="105" t="str">
        <f t="shared" si="185"/>
        <v/>
      </c>
      <c r="D3976" s="105" t="str">
        <f t="shared" si="186"/>
        <v/>
      </c>
      <c r="E3976" s="106" t="s">
        <v>2406</v>
      </c>
      <c r="F3976" s="106" t="s">
        <v>2447</v>
      </c>
      <c r="G3976" s="106" t="s">
        <v>2442</v>
      </c>
      <c r="H3976" s="106" t="s">
        <v>698</v>
      </c>
      <c r="I3976" s="106">
        <v>7</v>
      </c>
      <c r="J3976" s="106"/>
      <c r="K3976" s="106"/>
      <c r="L3976" s="106" t="s">
        <v>2443</v>
      </c>
      <c r="M3976" s="106" t="s">
        <v>924</v>
      </c>
      <c r="N3976" s="106">
        <v>0.38</v>
      </c>
      <c r="O3976" s="106">
        <v>1.8</v>
      </c>
      <c r="P3976" s="106" t="s">
        <v>714</v>
      </c>
      <c r="Q3976" s="107" t="s">
        <v>4761</v>
      </c>
      <c r="R3976" s="107" t="s">
        <v>253</v>
      </c>
    </row>
    <row r="3977" spans="2:18" ht="20.100000000000001" customHeight="1" x14ac:dyDescent="0.4">
      <c r="B3977" s="105" t="str">
        <f t="shared" si="184"/>
        <v/>
      </c>
      <c r="C3977" s="105" t="str">
        <f t="shared" si="185"/>
        <v/>
      </c>
      <c r="D3977" s="105" t="str">
        <f t="shared" si="186"/>
        <v/>
      </c>
      <c r="E3977" s="106" t="s">
        <v>2406</v>
      </c>
      <c r="F3977" s="106" t="s">
        <v>2906</v>
      </c>
      <c r="G3977" s="106" t="s">
        <v>773</v>
      </c>
      <c r="H3977" s="106" t="s">
        <v>1266</v>
      </c>
      <c r="I3977" s="106">
        <v>7</v>
      </c>
      <c r="J3977" s="106"/>
      <c r="K3977" s="106"/>
      <c r="L3977" s="106" t="s">
        <v>799</v>
      </c>
      <c r="M3977" s="106" t="s">
        <v>924</v>
      </c>
      <c r="N3977" s="106">
        <v>0.4</v>
      </c>
      <c r="O3977" s="106">
        <v>1.8</v>
      </c>
      <c r="P3977" s="106" t="s">
        <v>714</v>
      </c>
      <c r="Q3977" s="107" t="s">
        <v>4762</v>
      </c>
      <c r="R3977" s="107" t="s">
        <v>253</v>
      </c>
    </row>
    <row r="3978" spans="2:18" ht="20.100000000000001" customHeight="1" x14ac:dyDescent="0.4">
      <c r="B3978" s="105" t="str">
        <f t="shared" si="184"/>
        <v/>
      </c>
      <c r="C3978" s="105" t="str">
        <f t="shared" si="185"/>
        <v/>
      </c>
      <c r="D3978" s="105" t="str">
        <f t="shared" si="186"/>
        <v/>
      </c>
      <c r="E3978" s="106" t="s">
        <v>2406</v>
      </c>
      <c r="F3978" s="106" t="s">
        <v>2906</v>
      </c>
      <c r="G3978" s="106" t="s">
        <v>778</v>
      </c>
      <c r="H3978" s="106" t="s">
        <v>779</v>
      </c>
      <c r="I3978" s="106">
        <v>7</v>
      </c>
      <c r="J3978" s="106"/>
      <c r="K3978" s="106"/>
      <c r="L3978" s="106" t="s">
        <v>802</v>
      </c>
      <c r="M3978" s="106" t="s">
        <v>924</v>
      </c>
      <c r="N3978" s="106">
        <v>0.4</v>
      </c>
      <c r="O3978" s="106">
        <v>1.8</v>
      </c>
      <c r="P3978" s="106" t="s">
        <v>714</v>
      </c>
      <c r="Q3978" s="107" t="s">
        <v>4763</v>
      </c>
      <c r="R3978" s="107" t="s">
        <v>253</v>
      </c>
    </row>
    <row r="3979" spans="2:18" ht="20.100000000000001" customHeight="1" x14ac:dyDescent="0.4">
      <c r="B3979" s="105" t="str">
        <f t="shared" si="184"/>
        <v/>
      </c>
      <c r="C3979" s="105" t="str">
        <f t="shared" si="185"/>
        <v/>
      </c>
      <c r="D3979" s="105" t="str">
        <f t="shared" si="186"/>
        <v/>
      </c>
      <c r="E3979" s="106" t="s">
        <v>2406</v>
      </c>
      <c r="F3979" s="106" t="s">
        <v>2906</v>
      </c>
      <c r="G3979" s="106" t="s">
        <v>778</v>
      </c>
      <c r="H3979" s="106" t="s">
        <v>1269</v>
      </c>
      <c r="I3979" s="106">
        <v>7</v>
      </c>
      <c r="J3979" s="106"/>
      <c r="K3979" s="106"/>
      <c r="L3979" s="106" t="s">
        <v>799</v>
      </c>
      <c r="M3979" s="106" t="s">
        <v>924</v>
      </c>
      <c r="N3979" s="106">
        <v>0.4</v>
      </c>
      <c r="O3979" s="106">
        <v>1.8</v>
      </c>
      <c r="P3979" s="106" t="s">
        <v>714</v>
      </c>
      <c r="Q3979" s="107" t="s">
        <v>4764</v>
      </c>
      <c r="R3979" s="107" t="s">
        <v>253</v>
      </c>
    </row>
    <row r="3980" spans="2:18" ht="20.100000000000001" customHeight="1" x14ac:dyDescent="0.4">
      <c r="B3980" s="105" t="str">
        <f t="shared" si="184"/>
        <v/>
      </c>
      <c r="C3980" s="105" t="str">
        <f t="shared" si="185"/>
        <v/>
      </c>
      <c r="D3980" s="105" t="str">
        <f t="shared" si="186"/>
        <v/>
      </c>
      <c r="E3980" s="106" t="s">
        <v>2406</v>
      </c>
      <c r="F3980" s="106" t="s">
        <v>2906</v>
      </c>
      <c r="G3980" s="106" t="s">
        <v>773</v>
      </c>
      <c r="H3980" s="106" t="s">
        <v>799</v>
      </c>
      <c r="I3980" s="106">
        <v>7</v>
      </c>
      <c r="J3980" s="106"/>
      <c r="K3980" s="106"/>
      <c r="L3980" s="106" t="s">
        <v>1266</v>
      </c>
      <c r="M3980" s="106" t="s">
        <v>924</v>
      </c>
      <c r="N3980" s="106">
        <v>0.37</v>
      </c>
      <c r="O3980" s="106">
        <v>1.8</v>
      </c>
      <c r="P3980" s="106" t="s">
        <v>714</v>
      </c>
      <c r="Q3980" s="107" t="s">
        <v>4765</v>
      </c>
      <c r="R3980" s="107" t="s">
        <v>253</v>
      </c>
    </row>
    <row r="3981" spans="2:18" ht="20.100000000000001" customHeight="1" x14ac:dyDescent="0.4">
      <c r="B3981" s="105" t="str">
        <f t="shared" si="184"/>
        <v/>
      </c>
      <c r="C3981" s="105" t="str">
        <f t="shared" si="185"/>
        <v/>
      </c>
      <c r="D3981" s="105" t="str">
        <f t="shared" si="186"/>
        <v/>
      </c>
      <c r="E3981" s="106" t="s">
        <v>2406</v>
      </c>
      <c r="F3981" s="106" t="s">
        <v>2906</v>
      </c>
      <c r="G3981" s="106" t="s">
        <v>778</v>
      </c>
      <c r="H3981" s="106" t="s">
        <v>802</v>
      </c>
      <c r="I3981" s="106">
        <v>7</v>
      </c>
      <c r="J3981" s="106"/>
      <c r="K3981" s="106"/>
      <c r="L3981" s="106" t="s">
        <v>779</v>
      </c>
      <c r="M3981" s="106" t="s">
        <v>924</v>
      </c>
      <c r="N3981" s="106">
        <v>0.37</v>
      </c>
      <c r="O3981" s="106">
        <v>1.8</v>
      </c>
      <c r="P3981" s="106" t="s">
        <v>714</v>
      </c>
      <c r="Q3981" s="107" t="s">
        <v>4766</v>
      </c>
      <c r="R3981" s="107" t="s">
        <v>253</v>
      </c>
    </row>
    <row r="3982" spans="2:18" ht="20.100000000000001" customHeight="1" x14ac:dyDescent="0.4">
      <c r="B3982" s="105" t="str">
        <f t="shared" si="184"/>
        <v/>
      </c>
      <c r="C3982" s="105" t="str">
        <f t="shared" si="185"/>
        <v/>
      </c>
      <c r="D3982" s="105" t="str">
        <f t="shared" si="186"/>
        <v/>
      </c>
      <c r="E3982" s="106" t="s">
        <v>2406</v>
      </c>
      <c r="F3982" s="106" t="s">
        <v>2906</v>
      </c>
      <c r="G3982" s="106" t="s">
        <v>778</v>
      </c>
      <c r="H3982" s="106" t="s">
        <v>799</v>
      </c>
      <c r="I3982" s="106">
        <v>7</v>
      </c>
      <c r="J3982" s="106"/>
      <c r="K3982" s="106"/>
      <c r="L3982" s="106" t="s">
        <v>1269</v>
      </c>
      <c r="M3982" s="106" t="s">
        <v>924</v>
      </c>
      <c r="N3982" s="106">
        <v>0.37</v>
      </c>
      <c r="O3982" s="106">
        <v>1.8</v>
      </c>
      <c r="P3982" s="106" t="s">
        <v>714</v>
      </c>
      <c r="Q3982" s="107" t="s">
        <v>4767</v>
      </c>
      <c r="R3982" s="107" t="s">
        <v>253</v>
      </c>
    </row>
    <row r="3983" spans="2:18" ht="20.100000000000001" customHeight="1" x14ac:dyDescent="0.4">
      <c r="B3983" s="105" t="str">
        <f t="shared" si="184"/>
        <v/>
      </c>
      <c r="C3983" s="105" t="str">
        <f t="shared" si="185"/>
        <v/>
      </c>
      <c r="D3983" s="105" t="str">
        <f t="shared" si="186"/>
        <v/>
      </c>
      <c r="E3983" s="106" t="s">
        <v>2406</v>
      </c>
      <c r="F3983" s="106" t="s">
        <v>2829</v>
      </c>
      <c r="G3983" s="106" t="s">
        <v>773</v>
      </c>
      <c r="H3983" s="106" t="s">
        <v>774</v>
      </c>
      <c r="I3983" s="106">
        <v>10</v>
      </c>
      <c r="J3983" s="106"/>
      <c r="K3983" s="106"/>
      <c r="L3983" s="106" t="s">
        <v>765</v>
      </c>
      <c r="M3983" s="106" t="s">
        <v>3522</v>
      </c>
      <c r="N3983" s="106">
        <v>0.55000000000000004</v>
      </c>
      <c r="O3983" s="106">
        <v>1.8</v>
      </c>
      <c r="P3983" s="106" t="s">
        <v>714</v>
      </c>
      <c r="Q3983" s="107" t="s">
        <v>4768</v>
      </c>
      <c r="R3983" s="107" t="s">
        <v>311</v>
      </c>
    </row>
    <row r="3984" spans="2:18" ht="20.100000000000001" customHeight="1" x14ac:dyDescent="0.4">
      <c r="B3984" s="105" t="str">
        <f t="shared" si="184"/>
        <v/>
      </c>
      <c r="C3984" s="105" t="str">
        <f t="shared" si="185"/>
        <v/>
      </c>
      <c r="D3984" s="105" t="str">
        <f t="shared" si="186"/>
        <v/>
      </c>
      <c r="E3984" s="106" t="s">
        <v>2406</v>
      </c>
      <c r="F3984" s="106" t="s">
        <v>2829</v>
      </c>
      <c r="G3984" s="106" t="s">
        <v>773</v>
      </c>
      <c r="H3984" s="106" t="s">
        <v>1266</v>
      </c>
      <c r="I3984" s="106">
        <v>10</v>
      </c>
      <c r="J3984" s="106"/>
      <c r="K3984" s="106"/>
      <c r="L3984" s="106" t="s">
        <v>733</v>
      </c>
      <c r="M3984" s="106" t="s">
        <v>3522</v>
      </c>
      <c r="N3984" s="106">
        <v>0.54</v>
      </c>
      <c r="O3984" s="106">
        <v>1.8</v>
      </c>
      <c r="P3984" s="106" t="s">
        <v>714</v>
      </c>
      <c r="Q3984" s="107" t="s">
        <v>4769</v>
      </c>
      <c r="R3984" s="107" t="s">
        <v>311</v>
      </c>
    </row>
    <row r="3985" spans="2:18" ht="20.100000000000001" customHeight="1" x14ac:dyDescent="0.4">
      <c r="B3985" s="105" t="str">
        <f t="shared" ref="B3985:B4048" si="187">IF(OR($C$11="",$C$12=""),"",IFERROR(IF(AND($U$23&lt;&gt;R3985,$V$23&lt;&gt;R3985),"－",IF(AND(COUNTIF($C$11,"*樹脂スペーサー*")&gt;0,OR(M3985="空気",F3985="一般",F3985="一般ＰＧ")),"－",IF(AND($W$26&gt;0,$W$26&gt;=O3985),$U$26,IF(AND($W$27&gt;0,$W$27&gt;=O3985),$U$27,IF(AND($W$28&gt;0,$W$28&gt;=O3985),$U$28,IF(AND($W$29&gt;0,$W$29&gt;=O3985),$U$29,IF(AND($W$30&gt;0,$W$30&gt;=O3985),$U$30,IF(AND($W$31&gt;0,$W$31&gt;=O3985),$U$31,IF(AND($W$32&gt;0,$W$32&gt;=O3985),$U$32,"－"))))))))),"－"))</f>
        <v/>
      </c>
      <c r="C3985" s="105" t="str">
        <f t="shared" ref="C3985:C4048" si="188">IF(B3985="","",IF(B3985&lt;&gt;"－",VLOOKUP(B3985,$U$26:$V$32,2,FALSE),"－"))</f>
        <v/>
      </c>
      <c r="D3985" s="105" t="str">
        <f t="shared" ref="D3985:D4048" si="189">IF($H$10="","",IF($V$39&lt;&gt;"断熱等","－",IF(AND(COUNTIF($V$35,"*樹脂スペーサー*")&gt;0,OR(M3985="空気",F3985="一般",F3985="一般ＰＧ")),"－",IF(AND($V$36&lt;&gt;R3985,$W$36&lt;&gt;R3985),"－",IF(MID($H$10,10,1)="Z",IF(N3985&lt;=0.65,"○","－"),IF($V$37&gt;=O3985,"○","－"))))))</f>
        <v/>
      </c>
      <c r="E3985" s="106" t="s">
        <v>2406</v>
      </c>
      <c r="F3985" s="106" t="s">
        <v>2829</v>
      </c>
      <c r="G3985" s="106" t="s">
        <v>778</v>
      </c>
      <c r="H3985" s="106" t="s">
        <v>779</v>
      </c>
      <c r="I3985" s="106">
        <v>10</v>
      </c>
      <c r="J3985" s="106"/>
      <c r="K3985" s="106"/>
      <c r="L3985" s="106" t="s">
        <v>765</v>
      </c>
      <c r="M3985" s="106" t="s">
        <v>3522</v>
      </c>
      <c r="N3985" s="106">
        <v>0.54</v>
      </c>
      <c r="O3985" s="106">
        <v>1.8</v>
      </c>
      <c r="P3985" s="106" t="s">
        <v>714</v>
      </c>
      <c r="Q3985" s="107" t="s">
        <v>4770</v>
      </c>
      <c r="R3985" s="107" t="s">
        <v>311</v>
      </c>
    </row>
    <row r="3986" spans="2:18" ht="20.100000000000001" customHeight="1" x14ac:dyDescent="0.4">
      <c r="B3986" s="105" t="str">
        <f t="shared" si="187"/>
        <v/>
      </c>
      <c r="C3986" s="105" t="str">
        <f t="shared" si="188"/>
        <v/>
      </c>
      <c r="D3986" s="105" t="str">
        <f t="shared" si="189"/>
        <v/>
      </c>
      <c r="E3986" s="106" t="s">
        <v>2406</v>
      </c>
      <c r="F3986" s="106" t="s">
        <v>2829</v>
      </c>
      <c r="G3986" s="106" t="s">
        <v>778</v>
      </c>
      <c r="H3986" s="106" t="s">
        <v>1269</v>
      </c>
      <c r="I3986" s="106">
        <v>10</v>
      </c>
      <c r="J3986" s="106"/>
      <c r="K3986" s="106"/>
      <c r="L3986" s="106" t="s">
        <v>733</v>
      </c>
      <c r="M3986" s="106" t="s">
        <v>3522</v>
      </c>
      <c r="N3986" s="106">
        <v>0.54</v>
      </c>
      <c r="O3986" s="106">
        <v>1.8</v>
      </c>
      <c r="P3986" s="106" t="s">
        <v>714</v>
      </c>
      <c r="Q3986" s="107" t="s">
        <v>4771</v>
      </c>
      <c r="R3986" s="107" t="s">
        <v>311</v>
      </c>
    </row>
    <row r="3987" spans="2:18" ht="20.100000000000001" customHeight="1" x14ac:dyDescent="0.4">
      <c r="B3987" s="105" t="str">
        <f t="shared" si="187"/>
        <v/>
      </c>
      <c r="C3987" s="105" t="str">
        <f t="shared" si="188"/>
        <v/>
      </c>
      <c r="D3987" s="105" t="str">
        <f t="shared" si="189"/>
        <v/>
      </c>
      <c r="E3987" s="106" t="s">
        <v>2406</v>
      </c>
      <c r="F3987" s="106" t="s">
        <v>2829</v>
      </c>
      <c r="G3987" s="106" t="s">
        <v>2437</v>
      </c>
      <c r="H3987" s="106" t="s">
        <v>2438</v>
      </c>
      <c r="I3987" s="106">
        <v>10</v>
      </c>
      <c r="J3987" s="106"/>
      <c r="K3987" s="106"/>
      <c r="L3987" s="106" t="s">
        <v>765</v>
      </c>
      <c r="M3987" s="106" t="s">
        <v>3522</v>
      </c>
      <c r="N3987" s="106">
        <v>0.52</v>
      </c>
      <c r="O3987" s="106">
        <v>1.8</v>
      </c>
      <c r="P3987" s="106" t="s">
        <v>714</v>
      </c>
      <c r="Q3987" s="107" t="s">
        <v>4772</v>
      </c>
      <c r="R3987" s="107" t="s">
        <v>311</v>
      </c>
    </row>
    <row r="3988" spans="2:18" ht="20.100000000000001" customHeight="1" x14ac:dyDescent="0.4">
      <c r="B3988" s="105" t="str">
        <f t="shared" si="187"/>
        <v/>
      </c>
      <c r="C3988" s="105" t="str">
        <f t="shared" si="188"/>
        <v/>
      </c>
      <c r="D3988" s="105" t="str">
        <f t="shared" si="189"/>
        <v/>
      </c>
      <c r="E3988" s="106" t="s">
        <v>2406</v>
      </c>
      <c r="F3988" s="106" t="s">
        <v>2829</v>
      </c>
      <c r="G3988" s="106" t="s">
        <v>2442</v>
      </c>
      <c r="H3988" s="106" t="s">
        <v>2443</v>
      </c>
      <c r="I3988" s="106">
        <v>10</v>
      </c>
      <c r="J3988" s="106"/>
      <c r="K3988" s="106"/>
      <c r="L3988" s="106" t="s">
        <v>765</v>
      </c>
      <c r="M3988" s="106" t="s">
        <v>3522</v>
      </c>
      <c r="N3988" s="106">
        <v>0.52</v>
      </c>
      <c r="O3988" s="106">
        <v>1.8</v>
      </c>
      <c r="P3988" s="106" t="s">
        <v>714</v>
      </c>
      <c r="Q3988" s="107" t="s">
        <v>4773</v>
      </c>
      <c r="R3988" s="107" t="s">
        <v>311</v>
      </c>
    </row>
    <row r="3989" spans="2:18" ht="20.100000000000001" customHeight="1" x14ac:dyDescent="0.4">
      <c r="B3989" s="105" t="str">
        <f t="shared" si="187"/>
        <v/>
      </c>
      <c r="C3989" s="105" t="str">
        <f t="shared" si="188"/>
        <v/>
      </c>
      <c r="D3989" s="105" t="str">
        <f t="shared" si="189"/>
        <v/>
      </c>
      <c r="E3989" s="106" t="s">
        <v>2406</v>
      </c>
      <c r="F3989" s="106" t="s">
        <v>2829</v>
      </c>
      <c r="G3989" s="106" t="s">
        <v>773</v>
      </c>
      <c r="H3989" s="106" t="s">
        <v>765</v>
      </c>
      <c r="I3989" s="106">
        <v>10</v>
      </c>
      <c r="J3989" s="106"/>
      <c r="K3989" s="106"/>
      <c r="L3989" s="106" t="s">
        <v>774</v>
      </c>
      <c r="M3989" s="106" t="s">
        <v>3522</v>
      </c>
      <c r="N3989" s="106">
        <v>0.52</v>
      </c>
      <c r="O3989" s="106">
        <v>1.8</v>
      </c>
      <c r="P3989" s="106" t="s">
        <v>714</v>
      </c>
      <c r="Q3989" s="107" t="s">
        <v>4774</v>
      </c>
      <c r="R3989" s="107" t="s">
        <v>311</v>
      </c>
    </row>
    <row r="3990" spans="2:18" ht="20.100000000000001" customHeight="1" x14ac:dyDescent="0.4">
      <c r="B3990" s="105" t="str">
        <f t="shared" si="187"/>
        <v/>
      </c>
      <c r="C3990" s="105" t="str">
        <f t="shared" si="188"/>
        <v/>
      </c>
      <c r="D3990" s="105" t="str">
        <f t="shared" si="189"/>
        <v/>
      </c>
      <c r="E3990" s="106" t="s">
        <v>2406</v>
      </c>
      <c r="F3990" s="106" t="s">
        <v>2829</v>
      </c>
      <c r="G3990" s="106" t="s">
        <v>773</v>
      </c>
      <c r="H3990" s="106" t="s">
        <v>733</v>
      </c>
      <c r="I3990" s="106">
        <v>10</v>
      </c>
      <c r="J3990" s="106"/>
      <c r="K3990" s="106"/>
      <c r="L3990" s="106" t="s">
        <v>1266</v>
      </c>
      <c r="M3990" s="106" t="s">
        <v>3522</v>
      </c>
      <c r="N3990" s="106">
        <v>0.53</v>
      </c>
      <c r="O3990" s="106">
        <v>1.8</v>
      </c>
      <c r="P3990" s="106" t="s">
        <v>714</v>
      </c>
      <c r="Q3990" s="107" t="s">
        <v>4775</v>
      </c>
      <c r="R3990" s="107" t="s">
        <v>311</v>
      </c>
    </row>
    <row r="3991" spans="2:18" ht="20.100000000000001" customHeight="1" x14ac:dyDescent="0.4">
      <c r="B3991" s="105" t="str">
        <f t="shared" si="187"/>
        <v/>
      </c>
      <c r="C3991" s="105" t="str">
        <f t="shared" si="188"/>
        <v/>
      </c>
      <c r="D3991" s="105" t="str">
        <f t="shared" si="189"/>
        <v/>
      </c>
      <c r="E3991" s="106" t="s">
        <v>2406</v>
      </c>
      <c r="F3991" s="106" t="s">
        <v>2829</v>
      </c>
      <c r="G3991" s="106" t="s">
        <v>778</v>
      </c>
      <c r="H3991" s="106" t="s">
        <v>765</v>
      </c>
      <c r="I3991" s="106">
        <v>10</v>
      </c>
      <c r="J3991" s="106"/>
      <c r="K3991" s="106"/>
      <c r="L3991" s="106" t="s">
        <v>779</v>
      </c>
      <c r="M3991" s="106" t="s">
        <v>3522</v>
      </c>
      <c r="N3991" s="106">
        <v>0.52</v>
      </c>
      <c r="O3991" s="106">
        <v>1.8</v>
      </c>
      <c r="P3991" s="106" t="s">
        <v>714</v>
      </c>
      <c r="Q3991" s="107" t="s">
        <v>4776</v>
      </c>
      <c r="R3991" s="107" t="s">
        <v>311</v>
      </c>
    </row>
    <row r="3992" spans="2:18" ht="20.100000000000001" customHeight="1" x14ac:dyDescent="0.4">
      <c r="B3992" s="105" t="str">
        <f t="shared" si="187"/>
        <v/>
      </c>
      <c r="C3992" s="105" t="str">
        <f t="shared" si="188"/>
        <v/>
      </c>
      <c r="D3992" s="105" t="str">
        <f t="shared" si="189"/>
        <v/>
      </c>
      <c r="E3992" s="106" t="s">
        <v>2406</v>
      </c>
      <c r="F3992" s="106" t="s">
        <v>2829</v>
      </c>
      <c r="G3992" s="106" t="s">
        <v>778</v>
      </c>
      <c r="H3992" s="106" t="s">
        <v>733</v>
      </c>
      <c r="I3992" s="106">
        <v>10</v>
      </c>
      <c r="J3992" s="106"/>
      <c r="K3992" s="106"/>
      <c r="L3992" s="106" t="s">
        <v>1269</v>
      </c>
      <c r="M3992" s="106" t="s">
        <v>3522</v>
      </c>
      <c r="N3992" s="106">
        <v>0.53</v>
      </c>
      <c r="O3992" s="106">
        <v>1.8</v>
      </c>
      <c r="P3992" s="106" t="s">
        <v>714</v>
      </c>
      <c r="Q3992" s="107" t="s">
        <v>4777</v>
      </c>
      <c r="R3992" s="107" t="s">
        <v>311</v>
      </c>
    </row>
    <row r="3993" spans="2:18" ht="20.100000000000001" customHeight="1" x14ac:dyDescent="0.4">
      <c r="B3993" s="105" t="str">
        <f t="shared" si="187"/>
        <v/>
      </c>
      <c r="C3993" s="105" t="str">
        <f t="shared" si="188"/>
        <v/>
      </c>
      <c r="D3993" s="105" t="str">
        <f t="shared" si="189"/>
        <v/>
      </c>
      <c r="E3993" s="106" t="s">
        <v>2406</v>
      </c>
      <c r="F3993" s="106" t="s">
        <v>2829</v>
      </c>
      <c r="G3993" s="106" t="s">
        <v>2437</v>
      </c>
      <c r="H3993" s="106" t="s">
        <v>765</v>
      </c>
      <c r="I3993" s="106">
        <v>10</v>
      </c>
      <c r="J3993" s="106"/>
      <c r="K3993" s="106"/>
      <c r="L3993" s="106" t="s">
        <v>2438</v>
      </c>
      <c r="M3993" s="106" t="s">
        <v>3522</v>
      </c>
      <c r="N3993" s="106">
        <v>0.52</v>
      </c>
      <c r="O3993" s="106">
        <v>1.8</v>
      </c>
      <c r="P3993" s="106" t="s">
        <v>714</v>
      </c>
      <c r="Q3993" s="107" t="s">
        <v>4778</v>
      </c>
      <c r="R3993" s="107" t="s">
        <v>311</v>
      </c>
    </row>
    <row r="3994" spans="2:18" ht="20.100000000000001" customHeight="1" x14ac:dyDescent="0.4">
      <c r="B3994" s="105" t="str">
        <f t="shared" si="187"/>
        <v/>
      </c>
      <c r="C3994" s="105" t="str">
        <f t="shared" si="188"/>
        <v/>
      </c>
      <c r="D3994" s="105" t="str">
        <f t="shared" si="189"/>
        <v/>
      </c>
      <c r="E3994" s="106" t="s">
        <v>2406</v>
      </c>
      <c r="F3994" s="106" t="s">
        <v>2829</v>
      </c>
      <c r="G3994" s="106" t="s">
        <v>2442</v>
      </c>
      <c r="H3994" s="106" t="s">
        <v>765</v>
      </c>
      <c r="I3994" s="106">
        <v>10</v>
      </c>
      <c r="J3994" s="106"/>
      <c r="K3994" s="106"/>
      <c r="L3994" s="106" t="s">
        <v>2443</v>
      </c>
      <c r="M3994" s="106" t="s">
        <v>3522</v>
      </c>
      <c r="N3994" s="106">
        <v>0.52</v>
      </c>
      <c r="O3994" s="106">
        <v>1.8</v>
      </c>
      <c r="P3994" s="106" t="s">
        <v>714</v>
      </c>
      <c r="Q3994" s="107" t="s">
        <v>4779</v>
      </c>
      <c r="R3994" s="107" t="s">
        <v>311</v>
      </c>
    </row>
    <row r="3995" spans="2:18" ht="20.100000000000001" customHeight="1" x14ac:dyDescent="0.4">
      <c r="B3995" s="105" t="str">
        <f t="shared" si="187"/>
        <v/>
      </c>
      <c r="C3995" s="105" t="str">
        <f t="shared" si="188"/>
        <v/>
      </c>
      <c r="D3995" s="105" t="str">
        <f t="shared" si="189"/>
        <v/>
      </c>
      <c r="E3995" s="106" t="s">
        <v>2406</v>
      </c>
      <c r="F3995" s="106" t="s">
        <v>2407</v>
      </c>
      <c r="G3995" s="106" t="s">
        <v>773</v>
      </c>
      <c r="H3995" s="106" t="s">
        <v>774</v>
      </c>
      <c r="I3995" s="106">
        <v>10</v>
      </c>
      <c r="J3995" s="106"/>
      <c r="K3995" s="106"/>
      <c r="L3995" s="106" t="s">
        <v>717</v>
      </c>
      <c r="M3995" s="106" t="s">
        <v>3522</v>
      </c>
      <c r="N3995" s="106">
        <v>0.44</v>
      </c>
      <c r="O3995" s="106">
        <v>1.8</v>
      </c>
      <c r="P3995" s="106" t="s">
        <v>714</v>
      </c>
      <c r="Q3995" s="107" t="s">
        <v>4780</v>
      </c>
      <c r="R3995" s="107" t="s">
        <v>311</v>
      </c>
    </row>
    <row r="3996" spans="2:18" ht="20.100000000000001" customHeight="1" x14ac:dyDescent="0.4">
      <c r="B3996" s="105" t="str">
        <f t="shared" si="187"/>
        <v/>
      </c>
      <c r="C3996" s="105" t="str">
        <f t="shared" si="188"/>
        <v/>
      </c>
      <c r="D3996" s="105" t="str">
        <f t="shared" si="189"/>
        <v/>
      </c>
      <c r="E3996" s="106" t="s">
        <v>2406</v>
      </c>
      <c r="F3996" s="106" t="s">
        <v>2407</v>
      </c>
      <c r="G3996" s="106" t="s">
        <v>773</v>
      </c>
      <c r="H3996" s="106" t="s">
        <v>1266</v>
      </c>
      <c r="I3996" s="106">
        <v>10</v>
      </c>
      <c r="J3996" s="106"/>
      <c r="K3996" s="106"/>
      <c r="L3996" s="106" t="s">
        <v>698</v>
      </c>
      <c r="M3996" s="106" t="s">
        <v>3522</v>
      </c>
      <c r="N3996" s="106">
        <v>0.44</v>
      </c>
      <c r="O3996" s="106">
        <v>1.8</v>
      </c>
      <c r="P3996" s="106" t="s">
        <v>714</v>
      </c>
      <c r="Q3996" s="107" t="s">
        <v>4781</v>
      </c>
      <c r="R3996" s="107" t="s">
        <v>311</v>
      </c>
    </row>
    <row r="3997" spans="2:18" ht="20.100000000000001" customHeight="1" x14ac:dyDescent="0.4">
      <c r="B3997" s="105" t="str">
        <f t="shared" si="187"/>
        <v/>
      </c>
      <c r="C3997" s="105" t="str">
        <f t="shared" si="188"/>
        <v/>
      </c>
      <c r="D3997" s="105" t="str">
        <f t="shared" si="189"/>
        <v/>
      </c>
      <c r="E3997" s="106" t="s">
        <v>2406</v>
      </c>
      <c r="F3997" s="106" t="s">
        <v>2407</v>
      </c>
      <c r="G3997" s="106" t="s">
        <v>778</v>
      </c>
      <c r="H3997" s="106" t="s">
        <v>779</v>
      </c>
      <c r="I3997" s="106">
        <v>10</v>
      </c>
      <c r="J3997" s="106"/>
      <c r="K3997" s="106"/>
      <c r="L3997" s="106" t="s">
        <v>717</v>
      </c>
      <c r="M3997" s="106" t="s">
        <v>3522</v>
      </c>
      <c r="N3997" s="106">
        <v>0.44</v>
      </c>
      <c r="O3997" s="106">
        <v>1.8</v>
      </c>
      <c r="P3997" s="106" t="s">
        <v>714</v>
      </c>
      <c r="Q3997" s="107" t="s">
        <v>4782</v>
      </c>
      <c r="R3997" s="107" t="s">
        <v>311</v>
      </c>
    </row>
    <row r="3998" spans="2:18" ht="20.100000000000001" customHeight="1" x14ac:dyDescent="0.4">
      <c r="B3998" s="105" t="str">
        <f t="shared" si="187"/>
        <v/>
      </c>
      <c r="C3998" s="105" t="str">
        <f t="shared" si="188"/>
        <v/>
      </c>
      <c r="D3998" s="105" t="str">
        <f t="shared" si="189"/>
        <v/>
      </c>
      <c r="E3998" s="106" t="s">
        <v>2406</v>
      </c>
      <c r="F3998" s="106" t="s">
        <v>2407</v>
      </c>
      <c r="G3998" s="106" t="s">
        <v>778</v>
      </c>
      <c r="H3998" s="106" t="s">
        <v>1269</v>
      </c>
      <c r="I3998" s="106">
        <v>10</v>
      </c>
      <c r="J3998" s="106"/>
      <c r="K3998" s="106"/>
      <c r="L3998" s="106" t="s">
        <v>698</v>
      </c>
      <c r="M3998" s="106" t="s">
        <v>3522</v>
      </c>
      <c r="N3998" s="106">
        <v>0.44</v>
      </c>
      <c r="O3998" s="106">
        <v>1.8</v>
      </c>
      <c r="P3998" s="106" t="s">
        <v>714</v>
      </c>
      <c r="Q3998" s="107" t="s">
        <v>4783</v>
      </c>
      <c r="R3998" s="107" t="s">
        <v>311</v>
      </c>
    </row>
    <row r="3999" spans="2:18" ht="20.100000000000001" customHeight="1" x14ac:dyDescent="0.4">
      <c r="B3999" s="105" t="str">
        <f t="shared" si="187"/>
        <v/>
      </c>
      <c r="C3999" s="105" t="str">
        <f t="shared" si="188"/>
        <v/>
      </c>
      <c r="D3999" s="105" t="str">
        <f t="shared" si="189"/>
        <v/>
      </c>
      <c r="E3999" s="106" t="s">
        <v>2406</v>
      </c>
      <c r="F3999" s="106" t="s">
        <v>2407</v>
      </c>
      <c r="G3999" s="106" t="s">
        <v>2437</v>
      </c>
      <c r="H3999" s="106" t="s">
        <v>2438</v>
      </c>
      <c r="I3999" s="106">
        <v>10</v>
      </c>
      <c r="J3999" s="106"/>
      <c r="K3999" s="106"/>
      <c r="L3999" s="106" t="s">
        <v>717</v>
      </c>
      <c r="M3999" s="106" t="s">
        <v>3522</v>
      </c>
      <c r="N3999" s="106">
        <v>0.42</v>
      </c>
      <c r="O3999" s="106">
        <v>1.8</v>
      </c>
      <c r="P3999" s="106" t="s">
        <v>714</v>
      </c>
      <c r="Q3999" s="107" t="s">
        <v>4784</v>
      </c>
      <c r="R3999" s="107" t="s">
        <v>311</v>
      </c>
    </row>
    <row r="4000" spans="2:18" ht="20.100000000000001" customHeight="1" x14ac:dyDescent="0.4">
      <c r="B4000" s="105" t="str">
        <f t="shared" si="187"/>
        <v/>
      </c>
      <c r="C4000" s="105" t="str">
        <f t="shared" si="188"/>
        <v/>
      </c>
      <c r="D4000" s="105" t="str">
        <f t="shared" si="189"/>
        <v/>
      </c>
      <c r="E4000" s="106" t="s">
        <v>2406</v>
      </c>
      <c r="F4000" s="106" t="s">
        <v>2407</v>
      </c>
      <c r="G4000" s="106" t="s">
        <v>2442</v>
      </c>
      <c r="H4000" s="106" t="s">
        <v>2443</v>
      </c>
      <c r="I4000" s="106">
        <v>10</v>
      </c>
      <c r="J4000" s="106"/>
      <c r="K4000" s="106"/>
      <c r="L4000" s="106" t="s">
        <v>717</v>
      </c>
      <c r="M4000" s="106" t="s">
        <v>3522</v>
      </c>
      <c r="N4000" s="106">
        <v>0.42</v>
      </c>
      <c r="O4000" s="106">
        <v>1.8</v>
      </c>
      <c r="P4000" s="106" t="s">
        <v>714</v>
      </c>
      <c r="Q4000" s="107" t="s">
        <v>4785</v>
      </c>
      <c r="R4000" s="107" t="s">
        <v>311</v>
      </c>
    </row>
    <row r="4001" spans="2:18" ht="20.100000000000001" customHeight="1" x14ac:dyDescent="0.4">
      <c r="B4001" s="105" t="str">
        <f t="shared" si="187"/>
        <v/>
      </c>
      <c r="C4001" s="105" t="str">
        <f t="shared" si="188"/>
        <v/>
      </c>
      <c r="D4001" s="105" t="str">
        <f t="shared" si="189"/>
        <v/>
      </c>
      <c r="E4001" s="106" t="s">
        <v>2406</v>
      </c>
      <c r="F4001" s="106" t="s">
        <v>2447</v>
      </c>
      <c r="G4001" s="106" t="s">
        <v>773</v>
      </c>
      <c r="H4001" s="106" t="s">
        <v>717</v>
      </c>
      <c r="I4001" s="106">
        <v>10</v>
      </c>
      <c r="J4001" s="106"/>
      <c r="K4001" s="106"/>
      <c r="L4001" s="106" t="s">
        <v>774</v>
      </c>
      <c r="M4001" s="106" t="s">
        <v>3522</v>
      </c>
      <c r="N4001" s="106">
        <v>0.38</v>
      </c>
      <c r="O4001" s="106">
        <v>1.8</v>
      </c>
      <c r="P4001" s="106" t="s">
        <v>714</v>
      </c>
      <c r="Q4001" s="107" t="s">
        <v>4786</v>
      </c>
      <c r="R4001" s="107" t="s">
        <v>311</v>
      </c>
    </row>
    <row r="4002" spans="2:18" ht="20.100000000000001" customHeight="1" x14ac:dyDescent="0.4">
      <c r="B4002" s="105" t="str">
        <f t="shared" si="187"/>
        <v/>
      </c>
      <c r="C4002" s="105" t="str">
        <f t="shared" si="188"/>
        <v/>
      </c>
      <c r="D4002" s="105" t="str">
        <f t="shared" si="189"/>
        <v/>
      </c>
      <c r="E4002" s="106" t="s">
        <v>2406</v>
      </c>
      <c r="F4002" s="106" t="s">
        <v>2447</v>
      </c>
      <c r="G4002" s="106" t="s">
        <v>773</v>
      </c>
      <c r="H4002" s="106" t="s">
        <v>698</v>
      </c>
      <c r="I4002" s="106">
        <v>10</v>
      </c>
      <c r="J4002" s="106"/>
      <c r="K4002" s="106"/>
      <c r="L4002" s="106" t="s">
        <v>1266</v>
      </c>
      <c r="M4002" s="106" t="s">
        <v>3522</v>
      </c>
      <c r="N4002" s="106">
        <v>0.38</v>
      </c>
      <c r="O4002" s="106">
        <v>1.8</v>
      </c>
      <c r="P4002" s="106" t="s">
        <v>714</v>
      </c>
      <c r="Q4002" s="107" t="s">
        <v>4787</v>
      </c>
      <c r="R4002" s="107" t="s">
        <v>311</v>
      </c>
    </row>
    <row r="4003" spans="2:18" ht="20.100000000000001" customHeight="1" x14ac:dyDescent="0.4">
      <c r="B4003" s="105" t="str">
        <f t="shared" si="187"/>
        <v/>
      </c>
      <c r="C4003" s="105" t="str">
        <f t="shared" si="188"/>
        <v/>
      </c>
      <c r="D4003" s="105" t="str">
        <f t="shared" si="189"/>
        <v/>
      </c>
      <c r="E4003" s="106" t="s">
        <v>2406</v>
      </c>
      <c r="F4003" s="106" t="s">
        <v>2447</v>
      </c>
      <c r="G4003" s="106" t="s">
        <v>778</v>
      </c>
      <c r="H4003" s="106" t="s">
        <v>717</v>
      </c>
      <c r="I4003" s="106">
        <v>10</v>
      </c>
      <c r="J4003" s="106"/>
      <c r="K4003" s="106"/>
      <c r="L4003" s="106" t="s">
        <v>779</v>
      </c>
      <c r="M4003" s="106" t="s">
        <v>3522</v>
      </c>
      <c r="N4003" s="106">
        <v>0.38</v>
      </c>
      <c r="O4003" s="106">
        <v>1.8</v>
      </c>
      <c r="P4003" s="106" t="s">
        <v>714</v>
      </c>
      <c r="Q4003" s="107" t="s">
        <v>4788</v>
      </c>
      <c r="R4003" s="107" t="s">
        <v>311</v>
      </c>
    </row>
    <row r="4004" spans="2:18" ht="20.100000000000001" customHeight="1" x14ac:dyDescent="0.4">
      <c r="B4004" s="105" t="str">
        <f t="shared" si="187"/>
        <v/>
      </c>
      <c r="C4004" s="105" t="str">
        <f t="shared" si="188"/>
        <v/>
      </c>
      <c r="D4004" s="105" t="str">
        <f t="shared" si="189"/>
        <v/>
      </c>
      <c r="E4004" s="106" t="s">
        <v>2406</v>
      </c>
      <c r="F4004" s="106" t="s">
        <v>2447</v>
      </c>
      <c r="G4004" s="106" t="s">
        <v>778</v>
      </c>
      <c r="H4004" s="106" t="s">
        <v>698</v>
      </c>
      <c r="I4004" s="106">
        <v>10</v>
      </c>
      <c r="J4004" s="106"/>
      <c r="K4004" s="106"/>
      <c r="L4004" s="106" t="s">
        <v>1269</v>
      </c>
      <c r="M4004" s="106" t="s">
        <v>3522</v>
      </c>
      <c r="N4004" s="106">
        <v>0.38</v>
      </c>
      <c r="O4004" s="106">
        <v>1.8</v>
      </c>
      <c r="P4004" s="106" t="s">
        <v>714</v>
      </c>
      <c r="Q4004" s="107" t="s">
        <v>4789</v>
      </c>
      <c r="R4004" s="107" t="s">
        <v>311</v>
      </c>
    </row>
    <row r="4005" spans="2:18" ht="20.100000000000001" customHeight="1" x14ac:dyDescent="0.4">
      <c r="B4005" s="105" t="str">
        <f t="shared" si="187"/>
        <v/>
      </c>
      <c r="C4005" s="105" t="str">
        <f t="shared" si="188"/>
        <v/>
      </c>
      <c r="D4005" s="105" t="str">
        <f t="shared" si="189"/>
        <v/>
      </c>
      <c r="E4005" s="106" t="s">
        <v>2406</v>
      </c>
      <c r="F4005" s="106" t="s">
        <v>2447</v>
      </c>
      <c r="G4005" s="106" t="s">
        <v>2437</v>
      </c>
      <c r="H4005" s="106" t="s">
        <v>717</v>
      </c>
      <c r="I4005" s="106">
        <v>10</v>
      </c>
      <c r="J4005" s="106"/>
      <c r="K4005" s="106"/>
      <c r="L4005" s="106" t="s">
        <v>2438</v>
      </c>
      <c r="M4005" s="106" t="s">
        <v>3522</v>
      </c>
      <c r="N4005" s="106">
        <v>0.38</v>
      </c>
      <c r="O4005" s="106">
        <v>1.8</v>
      </c>
      <c r="P4005" s="106" t="s">
        <v>714</v>
      </c>
      <c r="Q4005" s="107" t="s">
        <v>4790</v>
      </c>
      <c r="R4005" s="107" t="s">
        <v>311</v>
      </c>
    </row>
    <row r="4006" spans="2:18" ht="20.100000000000001" customHeight="1" x14ac:dyDescent="0.4">
      <c r="B4006" s="105" t="str">
        <f t="shared" si="187"/>
        <v/>
      </c>
      <c r="C4006" s="105" t="str">
        <f t="shared" si="188"/>
        <v/>
      </c>
      <c r="D4006" s="105" t="str">
        <f t="shared" si="189"/>
        <v/>
      </c>
      <c r="E4006" s="106" t="s">
        <v>2406</v>
      </c>
      <c r="F4006" s="106" t="s">
        <v>2447</v>
      </c>
      <c r="G4006" s="106" t="s">
        <v>2442</v>
      </c>
      <c r="H4006" s="106" t="s">
        <v>717</v>
      </c>
      <c r="I4006" s="106">
        <v>10</v>
      </c>
      <c r="J4006" s="106"/>
      <c r="K4006" s="106"/>
      <c r="L4006" s="106" t="s">
        <v>2443</v>
      </c>
      <c r="M4006" s="106" t="s">
        <v>3522</v>
      </c>
      <c r="N4006" s="106">
        <v>0.38</v>
      </c>
      <c r="O4006" s="106">
        <v>1.8</v>
      </c>
      <c r="P4006" s="106" t="s">
        <v>714</v>
      </c>
      <c r="Q4006" s="107" t="s">
        <v>4791</v>
      </c>
      <c r="R4006" s="107" t="s">
        <v>311</v>
      </c>
    </row>
    <row r="4007" spans="2:18" ht="20.100000000000001" customHeight="1" x14ac:dyDescent="0.4">
      <c r="B4007" s="105" t="str">
        <f t="shared" si="187"/>
        <v/>
      </c>
      <c r="C4007" s="105" t="str">
        <f t="shared" si="188"/>
        <v/>
      </c>
      <c r="D4007" s="105" t="str">
        <f t="shared" si="189"/>
        <v/>
      </c>
      <c r="E4007" s="106" t="s">
        <v>2406</v>
      </c>
      <c r="F4007" s="106" t="s">
        <v>2906</v>
      </c>
      <c r="G4007" s="106" t="s">
        <v>773</v>
      </c>
      <c r="H4007" s="106" t="s">
        <v>1266</v>
      </c>
      <c r="I4007" s="106">
        <v>10</v>
      </c>
      <c r="J4007" s="106"/>
      <c r="K4007" s="106"/>
      <c r="L4007" s="106" t="s">
        <v>802</v>
      </c>
      <c r="M4007" s="106" t="s">
        <v>3522</v>
      </c>
      <c r="N4007" s="106">
        <v>0.4</v>
      </c>
      <c r="O4007" s="106">
        <v>1.8</v>
      </c>
      <c r="P4007" s="106" t="s">
        <v>714</v>
      </c>
      <c r="Q4007" s="107" t="s">
        <v>4792</v>
      </c>
      <c r="R4007" s="107" t="s">
        <v>311</v>
      </c>
    </row>
    <row r="4008" spans="2:18" ht="20.100000000000001" customHeight="1" x14ac:dyDescent="0.4">
      <c r="B4008" s="105" t="str">
        <f t="shared" si="187"/>
        <v/>
      </c>
      <c r="C4008" s="105" t="str">
        <f t="shared" si="188"/>
        <v/>
      </c>
      <c r="D4008" s="105" t="str">
        <f t="shared" si="189"/>
        <v/>
      </c>
      <c r="E4008" s="106" t="s">
        <v>2406</v>
      </c>
      <c r="F4008" s="106" t="s">
        <v>2906</v>
      </c>
      <c r="G4008" s="106" t="s">
        <v>778</v>
      </c>
      <c r="H4008" s="106" t="s">
        <v>1269</v>
      </c>
      <c r="I4008" s="106">
        <v>10</v>
      </c>
      <c r="J4008" s="106"/>
      <c r="K4008" s="106"/>
      <c r="L4008" s="106" t="s">
        <v>802</v>
      </c>
      <c r="M4008" s="106" t="s">
        <v>3522</v>
      </c>
      <c r="N4008" s="106">
        <v>0.4</v>
      </c>
      <c r="O4008" s="106">
        <v>1.8</v>
      </c>
      <c r="P4008" s="106" t="s">
        <v>714</v>
      </c>
      <c r="Q4008" s="107" t="s">
        <v>4793</v>
      </c>
      <c r="R4008" s="107" t="s">
        <v>311</v>
      </c>
    </row>
    <row r="4009" spans="2:18" ht="20.100000000000001" customHeight="1" x14ac:dyDescent="0.4">
      <c r="B4009" s="105" t="str">
        <f t="shared" si="187"/>
        <v/>
      </c>
      <c r="C4009" s="105" t="str">
        <f t="shared" si="188"/>
        <v/>
      </c>
      <c r="D4009" s="105" t="str">
        <f t="shared" si="189"/>
        <v/>
      </c>
      <c r="E4009" s="106" t="s">
        <v>2406</v>
      </c>
      <c r="F4009" s="106" t="s">
        <v>2906</v>
      </c>
      <c r="G4009" s="106" t="s">
        <v>773</v>
      </c>
      <c r="H4009" s="106" t="s">
        <v>802</v>
      </c>
      <c r="I4009" s="106">
        <v>10</v>
      </c>
      <c r="J4009" s="106"/>
      <c r="K4009" s="106"/>
      <c r="L4009" s="106" t="s">
        <v>1266</v>
      </c>
      <c r="M4009" s="106" t="s">
        <v>3522</v>
      </c>
      <c r="N4009" s="106">
        <v>0.37</v>
      </c>
      <c r="O4009" s="106">
        <v>1.8</v>
      </c>
      <c r="P4009" s="106" t="s">
        <v>714</v>
      </c>
      <c r="Q4009" s="107" t="s">
        <v>4794</v>
      </c>
      <c r="R4009" s="107" t="s">
        <v>311</v>
      </c>
    </row>
    <row r="4010" spans="2:18" ht="20.100000000000001" customHeight="1" x14ac:dyDescent="0.4">
      <c r="B4010" s="105" t="str">
        <f t="shared" si="187"/>
        <v/>
      </c>
      <c r="C4010" s="105" t="str">
        <f t="shared" si="188"/>
        <v/>
      </c>
      <c r="D4010" s="105" t="str">
        <f t="shared" si="189"/>
        <v/>
      </c>
      <c r="E4010" s="106" t="s">
        <v>2406</v>
      </c>
      <c r="F4010" s="106" t="s">
        <v>2906</v>
      </c>
      <c r="G4010" s="106" t="s">
        <v>778</v>
      </c>
      <c r="H4010" s="106" t="s">
        <v>802</v>
      </c>
      <c r="I4010" s="106">
        <v>10</v>
      </c>
      <c r="J4010" s="106"/>
      <c r="K4010" s="106"/>
      <c r="L4010" s="106" t="s">
        <v>1269</v>
      </c>
      <c r="M4010" s="106" t="s">
        <v>3522</v>
      </c>
      <c r="N4010" s="106">
        <v>0.37</v>
      </c>
      <c r="O4010" s="106">
        <v>1.8</v>
      </c>
      <c r="P4010" s="106" t="s">
        <v>714</v>
      </c>
      <c r="Q4010" s="107" t="s">
        <v>4795</v>
      </c>
      <c r="R4010" s="107" t="s">
        <v>311</v>
      </c>
    </row>
    <row r="4011" spans="2:18" ht="20.100000000000001" customHeight="1" x14ac:dyDescent="0.4">
      <c r="B4011" s="105" t="str">
        <f t="shared" si="187"/>
        <v/>
      </c>
      <c r="C4011" s="105" t="str">
        <f t="shared" si="188"/>
        <v/>
      </c>
      <c r="D4011" s="105" t="str">
        <f t="shared" si="189"/>
        <v/>
      </c>
      <c r="E4011" s="106" t="s">
        <v>2406</v>
      </c>
      <c r="F4011" s="106" t="s">
        <v>2829</v>
      </c>
      <c r="G4011" s="106" t="s">
        <v>697</v>
      </c>
      <c r="H4011" s="106" t="s">
        <v>2438</v>
      </c>
      <c r="I4011" s="106">
        <v>10</v>
      </c>
      <c r="J4011" s="106"/>
      <c r="K4011" s="106"/>
      <c r="L4011" s="106" t="s">
        <v>765</v>
      </c>
      <c r="M4011" s="106" t="s">
        <v>3522</v>
      </c>
      <c r="N4011" s="106">
        <v>0.52</v>
      </c>
      <c r="O4011" s="106">
        <v>1.8</v>
      </c>
      <c r="P4011" s="106" t="s">
        <v>2499</v>
      </c>
      <c r="Q4011" s="107" t="s">
        <v>4796</v>
      </c>
      <c r="R4011" s="107" t="s">
        <v>131</v>
      </c>
    </row>
    <row r="4012" spans="2:18" ht="20.100000000000001" customHeight="1" x14ac:dyDescent="0.4">
      <c r="B4012" s="105" t="str">
        <f t="shared" si="187"/>
        <v/>
      </c>
      <c r="C4012" s="105" t="str">
        <f t="shared" si="188"/>
        <v/>
      </c>
      <c r="D4012" s="105" t="str">
        <f t="shared" si="189"/>
        <v/>
      </c>
      <c r="E4012" s="106" t="s">
        <v>2406</v>
      </c>
      <c r="F4012" s="106" t="s">
        <v>2829</v>
      </c>
      <c r="G4012" s="106" t="s">
        <v>710</v>
      </c>
      <c r="H4012" s="106" t="s">
        <v>2443</v>
      </c>
      <c r="I4012" s="106">
        <v>10</v>
      </c>
      <c r="J4012" s="106"/>
      <c r="K4012" s="106"/>
      <c r="L4012" s="106" t="s">
        <v>765</v>
      </c>
      <c r="M4012" s="106" t="s">
        <v>3522</v>
      </c>
      <c r="N4012" s="106">
        <v>0.52</v>
      </c>
      <c r="O4012" s="106">
        <v>1.8</v>
      </c>
      <c r="P4012" s="106" t="s">
        <v>2499</v>
      </c>
      <c r="Q4012" s="107" t="s">
        <v>4797</v>
      </c>
      <c r="R4012" s="107" t="s">
        <v>131</v>
      </c>
    </row>
    <row r="4013" spans="2:18" ht="20.100000000000001" customHeight="1" x14ac:dyDescent="0.4">
      <c r="B4013" s="105" t="str">
        <f t="shared" si="187"/>
        <v/>
      </c>
      <c r="C4013" s="105" t="str">
        <f t="shared" si="188"/>
        <v/>
      </c>
      <c r="D4013" s="105" t="str">
        <f t="shared" si="189"/>
        <v/>
      </c>
      <c r="E4013" s="106" t="s">
        <v>2406</v>
      </c>
      <c r="F4013" s="106" t="s">
        <v>2829</v>
      </c>
      <c r="G4013" s="106" t="s">
        <v>2747</v>
      </c>
      <c r="H4013" s="106" t="s">
        <v>3493</v>
      </c>
      <c r="I4013" s="106">
        <v>10</v>
      </c>
      <c r="J4013" s="106"/>
      <c r="K4013" s="106"/>
      <c r="L4013" s="106" t="s">
        <v>765</v>
      </c>
      <c r="M4013" s="106" t="s">
        <v>3522</v>
      </c>
      <c r="N4013" s="106">
        <v>0.56999999999999995</v>
      </c>
      <c r="O4013" s="106">
        <v>1.8</v>
      </c>
      <c r="P4013" s="106" t="s">
        <v>2499</v>
      </c>
      <c r="Q4013" s="107" t="s">
        <v>4798</v>
      </c>
      <c r="R4013" s="107" t="s">
        <v>131</v>
      </c>
    </row>
    <row r="4014" spans="2:18" ht="20.100000000000001" customHeight="1" x14ac:dyDescent="0.4">
      <c r="B4014" s="105" t="str">
        <f t="shared" si="187"/>
        <v/>
      </c>
      <c r="C4014" s="105" t="str">
        <f t="shared" si="188"/>
        <v/>
      </c>
      <c r="D4014" s="105" t="str">
        <f t="shared" si="189"/>
        <v/>
      </c>
      <c r="E4014" s="106" t="s">
        <v>2406</v>
      </c>
      <c r="F4014" s="106" t="s">
        <v>2407</v>
      </c>
      <c r="G4014" s="106" t="s">
        <v>697</v>
      </c>
      <c r="H4014" s="106" t="s">
        <v>2438</v>
      </c>
      <c r="I4014" s="106">
        <v>10</v>
      </c>
      <c r="J4014" s="106"/>
      <c r="K4014" s="106"/>
      <c r="L4014" s="106" t="s">
        <v>717</v>
      </c>
      <c r="M4014" s="106" t="s">
        <v>3522</v>
      </c>
      <c r="N4014" s="106">
        <v>0.42</v>
      </c>
      <c r="O4014" s="106">
        <v>1.8</v>
      </c>
      <c r="P4014" s="106" t="s">
        <v>2499</v>
      </c>
      <c r="Q4014" s="107" t="s">
        <v>4799</v>
      </c>
      <c r="R4014" s="107" t="s">
        <v>131</v>
      </c>
    </row>
    <row r="4015" spans="2:18" ht="20.100000000000001" customHeight="1" x14ac:dyDescent="0.4">
      <c r="B4015" s="105" t="str">
        <f t="shared" si="187"/>
        <v/>
      </c>
      <c r="C4015" s="105" t="str">
        <f t="shared" si="188"/>
        <v/>
      </c>
      <c r="D4015" s="105" t="str">
        <f t="shared" si="189"/>
        <v/>
      </c>
      <c r="E4015" s="106" t="s">
        <v>2406</v>
      </c>
      <c r="F4015" s="106" t="s">
        <v>2407</v>
      </c>
      <c r="G4015" s="106" t="s">
        <v>710</v>
      </c>
      <c r="H4015" s="106" t="s">
        <v>2443</v>
      </c>
      <c r="I4015" s="106">
        <v>10</v>
      </c>
      <c r="J4015" s="106"/>
      <c r="K4015" s="106"/>
      <c r="L4015" s="106" t="s">
        <v>717</v>
      </c>
      <c r="M4015" s="106" t="s">
        <v>3522</v>
      </c>
      <c r="N4015" s="106">
        <v>0.42</v>
      </c>
      <c r="O4015" s="106">
        <v>1.8</v>
      </c>
      <c r="P4015" s="106" t="s">
        <v>2499</v>
      </c>
      <c r="Q4015" s="107" t="s">
        <v>4800</v>
      </c>
      <c r="R4015" s="107" t="s">
        <v>131</v>
      </c>
    </row>
    <row r="4016" spans="2:18" ht="20.100000000000001" customHeight="1" x14ac:dyDescent="0.4">
      <c r="B4016" s="105" t="str">
        <f t="shared" si="187"/>
        <v/>
      </c>
      <c r="C4016" s="105" t="str">
        <f t="shared" si="188"/>
        <v/>
      </c>
      <c r="D4016" s="105" t="str">
        <f t="shared" si="189"/>
        <v/>
      </c>
      <c r="E4016" s="106" t="s">
        <v>2406</v>
      </c>
      <c r="F4016" s="106" t="s">
        <v>2407</v>
      </c>
      <c r="G4016" s="106" t="s">
        <v>2747</v>
      </c>
      <c r="H4016" s="106" t="s">
        <v>3493</v>
      </c>
      <c r="I4016" s="106">
        <v>10</v>
      </c>
      <c r="J4016" s="106"/>
      <c r="K4016" s="106"/>
      <c r="L4016" s="106" t="s">
        <v>717</v>
      </c>
      <c r="M4016" s="106" t="s">
        <v>3522</v>
      </c>
      <c r="N4016" s="106">
        <v>0.45</v>
      </c>
      <c r="O4016" s="106">
        <v>1.8</v>
      </c>
      <c r="P4016" s="106" t="s">
        <v>2499</v>
      </c>
      <c r="Q4016" s="107" t="s">
        <v>4801</v>
      </c>
      <c r="R4016" s="107" t="s">
        <v>131</v>
      </c>
    </row>
    <row r="4017" spans="2:18" ht="20.100000000000001" customHeight="1" x14ac:dyDescent="0.4">
      <c r="B4017" s="105" t="str">
        <f t="shared" si="187"/>
        <v/>
      </c>
      <c r="C4017" s="105" t="str">
        <f t="shared" si="188"/>
        <v/>
      </c>
      <c r="D4017" s="105" t="str">
        <f t="shared" si="189"/>
        <v/>
      </c>
      <c r="E4017" s="106" t="s">
        <v>2406</v>
      </c>
      <c r="F4017" s="106" t="s">
        <v>2829</v>
      </c>
      <c r="G4017" s="106" t="s">
        <v>697</v>
      </c>
      <c r="H4017" s="106" t="s">
        <v>2438</v>
      </c>
      <c r="I4017" s="106">
        <v>10</v>
      </c>
      <c r="J4017" s="106"/>
      <c r="K4017" s="106"/>
      <c r="L4017" s="106" t="s">
        <v>765</v>
      </c>
      <c r="M4017" s="106" t="s">
        <v>3522</v>
      </c>
      <c r="N4017" s="106">
        <v>0.52</v>
      </c>
      <c r="O4017" s="106">
        <v>1.8</v>
      </c>
      <c r="P4017" s="106" t="s">
        <v>714</v>
      </c>
      <c r="Q4017" s="107" t="s">
        <v>4802</v>
      </c>
      <c r="R4017" s="107" t="s">
        <v>29</v>
      </c>
    </row>
    <row r="4018" spans="2:18" ht="20.100000000000001" customHeight="1" x14ac:dyDescent="0.4">
      <c r="B4018" s="105" t="str">
        <f t="shared" si="187"/>
        <v/>
      </c>
      <c r="C4018" s="105" t="str">
        <f t="shared" si="188"/>
        <v/>
      </c>
      <c r="D4018" s="105" t="str">
        <f t="shared" si="189"/>
        <v/>
      </c>
      <c r="E4018" s="106" t="s">
        <v>2406</v>
      </c>
      <c r="F4018" s="106" t="s">
        <v>2829</v>
      </c>
      <c r="G4018" s="106" t="s">
        <v>710</v>
      </c>
      <c r="H4018" s="106" t="s">
        <v>2443</v>
      </c>
      <c r="I4018" s="106">
        <v>10</v>
      </c>
      <c r="J4018" s="106"/>
      <c r="K4018" s="106"/>
      <c r="L4018" s="106" t="s">
        <v>765</v>
      </c>
      <c r="M4018" s="106" t="s">
        <v>3522</v>
      </c>
      <c r="N4018" s="106">
        <v>0.52</v>
      </c>
      <c r="O4018" s="106">
        <v>1.8</v>
      </c>
      <c r="P4018" s="106" t="s">
        <v>714</v>
      </c>
      <c r="Q4018" s="107" t="s">
        <v>4803</v>
      </c>
      <c r="R4018" s="107" t="s">
        <v>29</v>
      </c>
    </row>
    <row r="4019" spans="2:18" ht="20.100000000000001" customHeight="1" x14ac:dyDescent="0.4">
      <c r="B4019" s="105" t="str">
        <f t="shared" si="187"/>
        <v/>
      </c>
      <c r="C4019" s="105" t="str">
        <f t="shared" si="188"/>
        <v/>
      </c>
      <c r="D4019" s="105" t="str">
        <f t="shared" si="189"/>
        <v/>
      </c>
      <c r="E4019" s="106" t="s">
        <v>2406</v>
      </c>
      <c r="F4019" s="106" t="s">
        <v>2407</v>
      </c>
      <c r="G4019" s="106" t="s">
        <v>697</v>
      </c>
      <c r="H4019" s="106" t="s">
        <v>2438</v>
      </c>
      <c r="I4019" s="106">
        <v>10</v>
      </c>
      <c r="J4019" s="106"/>
      <c r="K4019" s="106"/>
      <c r="L4019" s="106" t="s">
        <v>717</v>
      </c>
      <c r="M4019" s="106" t="s">
        <v>3522</v>
      </c>
      <c r="N4019" s="106">
        <v>0.42</v>
      </c>
      <c r="O4019" s="106">
        <v>1.8</v>
      </c>
      <c r="P4019" s="106" t="s">
        <v>714</v>
      </c>
      <c r="Q4019" s="107" t="s">
        <v>4804</v>
      </c>
      <c r="R4019" s="107" t="s">
        <v>29</v>
      </c>
    </row>
    <row r="4020" spans="2:18" ht="20.100000000000001" customHeight="1" x14ac:dyDescent="0.4">
      <c r="B4020" s="105" t="str">
        <f t="shared" si="187"/>
        <v/>
      </c>
      <c r="C4020" s="105" t="str">
        <f t="shared" si="188"/>
        <v/>
      </c>
      <c r="D4020" s="105" t="str">
        <f t="shared" si="189"/>
        <v/>
      </c>
      <c r="E4020" s="106" t="s">
        <v>2406</v>
      </c>
      <c r="F4020" s="106" t="s">
        <v>2407</v>
      </c>
      <c r="G4020" s="106" t="s">
        <v>710</v>
      </c>
      <c r="H4020" s="106" t="s">
        <v>2443</v>
      </c>
      <c r="I4020" s="106">
        <v>10</v>
      </c>
      <c r="J4020" s="106"/>
      <c r="K4020" s="106"/>
      <c r="L4020" s="106" t="s">
        <v>717</v>
      </c>
      <c r="M4020" s="106" t="s">
        <v>3522</v>
      </c>
      <c r="N4020" s="106">
        <v>0.42</v>
      </c>
      <c r="O4020" s="106">
        <v>1.8</v>
      </c>
      <c r="P4020" s="106" t="s">
        <v>714</v>
      </c>
      <c r="Q4020" s="107" t="s">
        <v>4805</v>
      </c>
      <c r="R4020" s="107" t="s">
        <v>29</v>
      </c>
    </row>
    <row r="4021" spans="2:18" ht="20.100000000000001" customHeight="1" x14ac:dyDescent="0.4">
      <c r="B4021" s="105" t="str">
        <f t="shared" si="187"/>
        <v/>
      </c>
      <c r="C4021" s="105" t="str">
        <f t="shared" si="188"/>
        <v/>
      </c>
      <c r="D4021" s="105" t="str">
        <f t="shared" si="189"/>
        <v/>
      </c>
      <c r="E4021" s="106" t="s">
        <v>2406</v>
      </c>
      <c r="F4021" s="106" t="s">
        <v>2829</v>
      </c>
      <c r="G4021" s="106" t="s">
        <v>2747</v>
      </c>
      <c r="H4021" s="106" t="s">
        <v>3493</v>
      </c>
      <c r="I4021" s="106">
        <v>10</v>
      </c>
      <c r="J4021" s="106"/>
      <c r="K4021" s="106"/>
      <c r="L4021" s="106" t="s">
        <v>765</v>
      </c>
      <c r="M4021" s="106" t="s">
        <v>3522</v>
      </c>
      <c r="N4021" s="106">
        <v>0.56999999999999995</v>
      </c>
      <c r="O4021" s="106">
        <v>1.8</v>
      </c>
      <c r="P4021" s="106" t="s">
        <v>2499</v>
      </c>
      <c r="Q4021" s="107" t="s">
        <v>4806</v>
      </c>
      <c r="R4021" s="107" t="s">
        <v>142</v>
      </c>
    </row>
    <row r="4022" spans="2:18" ht="20.100000000000001" customHeight="1" x14ac:dyDescent="0.4">
      <c r="B4022" s="105" t="str">
        <f t="shared" si="187"/>
        <v/>
      </c>
      <c r="C4022" s="105" t="str">
        <f t="shared" si="188"/>
        <v/>
      </c>
      <c r="D4022" s="105" t="str">
        <f t="shared" si="189"/>
        <v/>
      </c>
      <c r="E4022" s="106" t="s">
        <v>2406</v>
      </c>
      <c r="F4022" s="106" t="s">
        <v>2407</v>
      </c>
      <c r="G4022" s="106" t="s">
        <v>2747</v>
      </c>
      <c r="H4022" s="106" t="s">
        <v>3493</v>
      </c>
      <c r="I4022" s="106">
        <v>10</v>
      </c>
      <c r="J4022" s="106"/>
      <c r="K4022" s="106"/>
      <c r="L4022" s="106" t="s">
        <v>717</v>
      </c>
      <c r="M4022" s="106" t="s">
        <v>3522</v>
      </c>
      <c r="N4022" s="106">
        <v>0.45</v>
      </c>
      <c r="O4022" s="106">
        <v>1.8</v>
      </c>
      <c r="P4022" s="106" t="s">
        <v>2499</v>
      </c>
      <c r="Q4022" s="107" t="s">
        <v>4807</v>
      </c>
      <c r="R4022" s="107" t="s">
        <v>142</v>
      </c>
    </row>
    <row r="4023" spans="2:18" ht="20.100000000000001" customHeight="1" x14ac:dyDescent="0.4">
      <c r="B4023" s="105" t="str">
        <f t="shared" si="187"/>
        <v/>
      </c>
      <c r="C4023" s="105" t="str">
        <f t="shared" si="188"/>
        <v/>
      </c>
      <c r="D4023" s="105" t="str">
        <f t="shared" si="189"/>
        <v/>
      </c>
      <c r="E4023" s="106" t="s">
        <v>2406</v>
      </c>
      <c r="F4023" s="106" t="s">
        <v>2829</v>
      </c>
      <c r="G4023" s="106" t="s">
        <v>697</v>
      </c>
      <c r="H4023" s="106" t="s">
        <v>2438</v>
      </c>
      <c r="I4023" s="106">
        <v>10</v>
      </c>
      <c r="J4023" s="106"/>
      <c r="K4023" s="106"/>
      <c r="L4023" s="106" t="s">
        <v>765</v>
      </c>
      <c r="M4023" s="106" t="s">
        <v>3522</v>
      </c>
      <c r="N4023" s="106">
        <v>0.52</v>
      </c>
      <c r="O4023" s="106">
        <v>1.8</v>
      </c>
      <c r="P4023" s="106" t="s">
        <v>2499</v>
      </c>
      <c r="Q4023" s="107" t="s">
        <v>4808</v>
      </c>
      <c r="R4023" s="107" t="s">
        <v>133</v>
      </c>
    </row>
    <row r="4024" spans="2:18" ht="20.100000000000001" customHeight="1" x14ac:dyDescent="0.4">
      <c r="B4024" s="105" t="str">
        <f t="shared" si="187"/>
        <v/>
      </c>
      <c r="C4024" s="105" t="str">
        <f t="shared" si="188"/>
        <v/>
      </c>
      <c r="D4024" s="105" t="str">
        <f t="shared" si="189"/>
        <v/>
      </c>
      <c r="E4024" s="106" t="s">
        <v>2406</v>
      </c>
      <c r="F4024" s="106" t="s">
        <v>2829</v>
      </c>
      <c r="G4024" s="106" t="s">
        <v>710</v>
      </c>
      <c r="H4024" s="106" t="s">
        <v>2443</v>
      </c>
      <c r="I4024" s="106">
        <v>10</v>
      </c>
      <c r="J4024" s="106"/>
      <c r="K4024" s="106"/>
      <c r="L4024" s="106" t="s">
        <v>765</v>
      </c>
      <c r="M4024" s="106" t="s">
        <v>3522</v>
      </c>
      <c r="N4024" s="106">
        <v>0.52</v>
      </c>
      <c r="O4024" s="106">
        <v>1.8</v>
      </c>
      <c r="P4024" s="106" t="s">
        <v>2499</v>
      </c>
      <c r="Q4024" s="107" t="s">
        <v>4809</v>
      </c>
      <c r="R4024" s="107" t="s">
        <v>133</v>
      </c>
    </row>
    <row r="4025" spans="2:18" ht="20.100000000000001" customHeight="1" x14ac:dyDescent="0.4">
      <c r="B4025" s="105" t="str">
        <f t="shared" si="187"/>
        <v/>
      </c>
      <c r="C4025" s="105" t="str">
        <f t="shared" si="188"/>
        <v/>
      </c>
      <c r="D4025" s="105" t="str">
        <f t="shared" si="189"/>
        <v/>
      </c>
      <c r="E4025" s="106" t="s">
        <v>2406</v>
      </c>
      <c r="F4025" s="106" t="s">
        <v>2407</v>
      </c>
      <c r="G4025" s="106" t="s">
        <v>697</v>
      </c>
      <c r="H4025" s="106" t="s">
        <v>2438</v>
      </c>
      <c r="I4025" s="106">
        <v>10</v>
      </c>
      <c r="J4025" s="106"/>
      <c r="K4025" s="106"/>
      <c r="L4025" s="106" t="s">
        <v>717</v>
      </c>
      <c r="M4025" s="106" t="s">
        <v>3522</v>
      </c>
      <c r="N4025" s="106">
        <v>0.42</v>
      </c>
      <c r="O4025" s="106">
        <v>1.8</v>
      </c>
      <c r="P4025" s="106" t="s">
        <v>2499</v>
      </c>
      <c r="Q4025" s="107" t="s">
        <v>4810</v>
      </c>
      <c r="R4025" s="107" t="s">
        <v>133</v>
      </c>
    </row>
    <row r="4026" spans="2:18" ht="20.100000000000001" customHeight="1" x14ac:dyDescent="0.4">
      <c r="B4026" s="105" t="str">
        <f t="shared" si="187"/>
        <v/>
      </c>
      <c r="C4026" s="105" t="str">
        <f t="shared" si="188"/>
        <v/>
      </c>
      <c r="D4026" s="105" t="str">
        <f t="shared" si="189"/>
        <v/>
      </c>
      <c r="E4026" s="106" t="s">
        <v>2406</v>
      </c>
      <c r="F4026" s="106" t="s">
        <v>2407</v>
      </c>
      <c r="G4026" s="106" t="s">
        <v>710</v>
      </c>
      <c r="H4026" s="106" t="s">
        <v>2443</v>
      </c>
      <c r="I4026" s="106">
        <v>10</v>
      </c>
      <c r="J4026" s="106"/>
      <c r="K4026" s="106"/>
      <c r="L4026" s="106" t="s">
        <v>717</v>
      </c>
      <c r="M4026" s="106" t="s">
        <v>3522</v>
      </c>
      <c r="N4026" s="106">
        <v>0.42</v>
      </c>
      <c r="O4026" s="106">
        <v>1.8</v>
      </c>
      <c r="P4026" s="106" t="s">
        <v>2499</v>
      </c>
      <c r="Q4026" s="107" t="s">
        <v>4811</v>
      </c>
      <c r="R4026" s="107" t="s">
        <v>133</v>
      </c>
    </row>
    <row r="4027" spans="2:18" ht="20.100000000000001" customHeight="1" x14ac:dyDescent="0.4">
      <c r="B4027" s="105" t="str">
        <f t="shared" si="187"/>
        <v/>
      </c>
      <c r="C4027" s="105" t="str">
        <f t="shared" si="188"/>
        <v/>
      </c>
      <c r="D4027" s="105" t="str">
        <f t="shared" si="189"/>
        <v/>
      </c>
      <c r="E4027" s="106" t="s">
        <v>2406</v>
      </c>
      <c r="F4027" s="106" t="s">
        <v>2829</v>
      </c>
      <c r="G4027" s="106" t="s">
        <v>773</v>
      </c>
      <c r="H4027" s="106" t="s">
        <v>1266</v>
      </c>
      <c r="I4027" s="106">
        <v>9</v>
      </c>
      <c r="J4027" s="106"/>
      <c r="K4027" s="106"/>
      <c r="L4027" s="106" t="s">
        <v>765</v>
      </c>
      <c r="M4027" s="106" t="s">
        <v>3522</v>
      </c>
      <c r="N4027" s="106">
        <v>0.54</v>
      </c>
      <c r="O4027" s="106">
        <v>1.9</v>
      </c>
      <c r="P4027" s="106" t="s">
        <v>2499</v>
      </c>
      <c r="Q4027" s="107" t="s">
        <v>4812</v>
      </c>
      <c r="R4027" s="107" t="s">
        <v>11</v>
      </c>
    </row>
    <row r="4028" spans="2:18" ht="20.100000000000001" customHeight="1" x14ac:dyDescent="0.4">
      <c r="B4028" s="105" t="str">
        <f t="shared" si="187"/>
        <v/>
      </c>
      <c r="C4028" s="105" t="str">
        <f t="shared" si="188"/>
        <v/>
      </c>
      <c r="D4028" s="105" t="str">
        <f t="shared" si="189"/>
        <v/>
      </c>
      <c r="E4028" s="106" t="s">
        <v>2406</v>
      </c>
      <c r="F4028" s="106" t="s">
        <v>2829</v>
      </c>
      <c r="G4028" s="106" t="s">
        <v>778</v>
      </c>
      <c r="H4028" s="106" t="s">
        <v>1269</v>
      </c>
      <c r="I4028" s="106">
        <v>9</v>
      </c>
      <c r="J4028" s="106"/>
      <c r="K4028" s="106"/>
      <c r="L4028" s="106" t="s">
        <v>765</v>
      </c>
      <c r="M4028" s="106" t="s">
        <v>3522</v>
      </c>
      <c r="N4028" s="106">
        <v>0.54</v>
      </c>
      <c r="O4028" s="106">
        <v>1.9</v>
      </c>
      <c r="P4028" s="106" t="s">
        <v>2499</v>
      </c>
      <c r="Q4028" s="107" t="s">
        <v>4813</v>
      </c>
      <c r="R4028" s="107" t="s">
        <v>11</v>
      </c>
    </row>
    <row r="4029" spans="2:18" ht="20.100000000000001" customHeight="1" x14ac:dyDescent="0.4">
      <c r="B4029" s="105" t="str">
        <f t="shared" si="187"/>
        <v/>
      </c>
      <c r="C4029" s="105" t="str">
        <f t="shared" si="188"/>
        <v/>
      </c>
      <c r="D4029" s="105" t="str">
        <f t="shared" si="189"/>
        <v/>
      </c>
      <c r="E4029" s="106" t="s">
        <v>2406</v>
      </c>
      <c r="F4029" s="106" t="s">
        <v>2829</v>
      </c>
      <c r="G4029" s="106" t="s">
        <v>773</v>
      </c>
      <c r="H4029" s="106" t="s">
        <v>765</v>
      </c>
      <c r="I4029" s="106">
        <v>9</v>
      </c>
      <c r="J4029" s="106"/>
      <c r="K4029" s="106"/>
      <c r="L4029" s="106" t="s">
        <v>1266</v>
      </c>
      <c r="M4029" s="106" t="s">
        <v>3522</v>
      </c>
      <c r="N4029" s="106">
        <v>0.52</v>
      </c>
      <c r="O4029" s="106">
        <v>1.9</v>
      </c>
      <c r="P4029" s="106" t="s">
        <v>2499</v>
      </c>
      <c r="Q4029" s="107" t="s">
        <v>4814</v>
      </c>
      <c r="R4029" s="107" t="s">
        <v>11</v>
      </c>
    </row>
    <row r="4030" spans="2:18" ht="20.100000000000001" customHeight="1" x14ac:dyDescent="0.4">
      <c r="B4030" s="105" t="str">
        <f t="shared" si="187"/>
        <v/>
      </c>
      <c r="C4030" s="105" t="str">
        <f t="shared" si="188"/>
        <v/>
      </c>
      <c r="D4030" s="105" t="str">
        <f t="shared" si="189"/>
        <v/>
      </c>
      <c r="E4030" s="106" t="s">
        <v>2406</v>
      </c>
      <c r="F4030" s="106" t="s">
        <v>2829</v>
      </c>
      <c r="G4030" s="106" t="s">
        <v>778</v>
      </c>
      <c r="H4030" s="106" t="s">
        <v>765</v>
      </c>
      <c r="I4030" s="106">
        <v>9</v>
      </c>
      <c r="J4030" s="106"/>
      <c r="K4030" s="106"/>
      <c r="L4030" s="106" t="s">
        <v>1269</v>
      </c>
      <c r="M4030" s="106" t="s">
        <v>3522</v>
      </c>
      <c r="N4030" s="106">
        <v>0.52</v>
      </c>
      <c r="O4030" s="106">
        <v>1.9</v>
      </c>
      <c r="P4030" s="106" t="s">
        <v>2499</v>
      </c>
      <c r="Q4030" s="107" t="s">
        <v>4815</v>
      </c>
      <c r="R4030" s="107" t="s">
        <v>11</v>
      </c>
    </row>
    <row r="4031" spans="2:18" ht="20.100000000000001" customHeight="1" x14ac:dyDescent="0.4">
      <c r="B4031" s="105" t="str">
        <f t="shared" si="187"/>
        <v/>
      </c>
      <c r="C4031" s="105" t="str">
        <f t="shared" si="188"/>
        <v/>
      </c>
      <c r="D4031" s="105" t="str">
        <f t="shared" si="189"/>
        <v/>
      </c>
      <c r="E4031" s="106" t="s">
        <v>2406</v>
      </c>
      <c r="F4031" s="106" t="s">
        <v>2407</v>
      </c>
      <c r="G4031" s="106" t="s">
        <v>773</v>
      </c>
      <c r="H4031" s="106" t="s">
        <v>1266</v>
      </c>
      <c r="I4031" s="106">
        <v>9</v>
      </c>
      <c r="J4031" s="106"/>
      <c r="K4031" s="106"/>
      <c r="L4031" s="106" t="s">
        <v>717</v>
      </c>
      <c r="M4031" s="106" t="s">
        <v>3522</v>
      </c>
      <c r="N4031" s="106">
        <v>0.44</v>
      </c>
      <c r="O4031" s="106">
        <v>1.9</v>
      </c>
      <c r="P4031" s="106" t="s">
        <v>2499</v>
      </c>
      <c r="Q4031" s="107" t="s">
        <v>4816</v>
      </c>
      <c r="R4031" s="107" t="s">
        <v>11</v>
      </c>
    </row>
    <row r="4032" spans="2:18" ht="20.100000000000001" customHeight="1" x14ac:dyDescent="0.4">
      <c r="B4032" s="105" t="str">
        <f t="shared" si="187"/>
        <v/>
      </c>
      <c r="C4032" s="105" t="str">
        <f t="shared" si="188"/>
        <v/>
      </c>
      <c r="D4032" s="105" t="str">
        <f t="shared" si="189"/>
        <v/>
      </c>
      <c r="E4032" s="106" t="s">
        <v>2406</v>
      </c>
      <c r="F4032" s="106" t="s">
        <v>2407</v>
      </c>
      <c r="G4032" s="106" t="s">
        <v>778</v>
      </c>
      <c r="H4032" s="106" t="s">
        <v>1269</v>
      </c>
      <c r="I4032" s="106">
        <v>9</v>
      </c>
      <c r="J4032" s="106"/>
      <c r="K4032" s="106"/>
      <c r="L4032" s="106" t="s">
        <v>717</v>
      </c>
      <c r="M4032" s="106" t="s">
        <v>3522</v>
      </c>
      <c r="N4032" s="106">
        <v>0.44</v>
      </c>
      <c r="O4032" s="106">
        <v>1.9</v>
      </c>
      <c r="P4032" s="106" t="s">
        <v>2499</v>
      </c>
      <c r="Q4032" s="107" t="s">
        <v>4817</v>
      </c>
      <c r="R4032" s="107" t="s">
        <v>11</v>
      </c>
    </row>
    <row r="4033" spans="2:18" ht="20.100000000000001" customHeight="1" x14ac:dyDescent="0.4">
      <c r="B4033" s="105" t="str">
        <f t="shared" si="187"/>
        <v/>
      </c>
      <c r="C4033" s="105" t="str">
        <f t="shared" si="188"/>
        <v/>
      </c>
      <c r="D4033" s="105" t="str">
        <f t="shared" si="189"/>
        <v/>
      </c>
      <c r="E4033" s="106" t="s">
        <v>2406</v>
      </c>
      <c r="F4033" s="106" t="s">
        <v>2447</v>
      </c>
      <c r="G4033" s="106" t="s">
        <v>773</v>
      </c>
      <c r="H4033" s="106" t="s">
        <v>717</v>
      </c>
      <c r="I4033" s="106">
        <v>9</v>
      </c>
      <c r="J4033" s="106"/>
      <c r="K4033" s="106"/>
      <c r="L4033" s="106" t="s">
        <v>1266</v>
      </c>
      <c r="M4033" s="106" t="s">
        <v>3522</v>
      </c>
      <c r="N4033" s="106">
        <v>0.38</v>
      </c>
      <c r="O4033" s="106">
        <v>1.9</v>
      </c>
      <c r="P4033" s="106" t="s">
        <v>2499</v>
      </c>
      <c r="Q4033" s="107" t="s">
        <v>4818</v>
      </c>
      <c r="R4033" s="107" t="s">
        <v>11</v>
      </c>
    </row>
    <row r="4034" spans="2:18" ht="20.100000000000001" customHeight="1" x14ac:dyDescent="0.4">
      <c r="B4034" s="105" t="str">
        <f t="shared" si="187"/>
        <v/>
      </c>
      <c r="C4034" s="105" t="str">
        <f t="shared" si="188"/>
        <v/>
      </c>
      <c r="D4034" s="105" t="str">
        <f t="shared" si="189"/>
        <v/>
      </c>
      <c r="E4034" s="106" t="s">
        <v>2406</v>
      </c>
      <c r="F4034" s="106" t="s">
        <v>2447</v>
      </c>
      <c r="G4034" s="106" t="s">
        <v>778</v>
      </c>
      <c r="H4034" s="106" t="s">
        <v>717</v>
      </c>
      <c r="I4034" s="106">
        <v>9</v>
      </c>
      <c r="J4034" s="106"/>
      <c r="K4034" s="106"/>
      <c r="L4034" s="106" t="s">
        <v>1269</v>
      </c>
      <c r="M4034" s="106" t="s">
        <v>3522</v>
      </c>
      <c r="N4034" s="106">
        <v>0.38</v>
      </c>
      <c r="O4034" s="106">
        <v>1.9</v>
      </c>
      <c r="P4034" s="106" t="s">
        <v>2499</v>
      </c>
      <c r="Q4034" s="107" t="s">
        <v>4819</v>
      </c>
      <c r="R4034" s="107" t="s">
        <v>11</v>
      </c>
    </row>
    <row r="4035" spans="2:18" ht="20.100000000000001" customHeight="1" x14ac:dyDescent="0.4">
      <c r="B4035" s="105" t="str">
        <f t="shared" si="187"/>
        <v/>
      </c>
      <c r="C4035" s="105" t="str">
        <f t="shared" si="188"/>
        <v/>
      </c>
      <c r="D4035" s="105" t="str">
        <f t="shared" si="189"/>
        <v/>
      </c>
      <c r="E4035" s="106" t="s">
        <v>2406</v>
      </c>
      <c r="F4035" s="106" t="s">
        <v>2829</v>
      </c>
      <c r="G4035" s="106" t="s">
        <v>697</v>
      </c>
      <c r="H4035" s="106" t="s">
        <v>1817</v>
      </c>
      <c r="I4035" s="106">
        <v>10</v>
      </c>
      <c r="J4035" s="106"/>
      <c r="K4035" s="106"/>
      <c r="L4035" s="106" t="s">
        <v>733</v>
      </c>
      <c r="M4035" s="106" t="s">
        <v>3522</v>
      </c>
      <c r="N4035" s="106">
        <v>0.56999999999999995</v>
      </c>
      <c r="O4035" s="106">
        <v>1.9</v>
      </c>
      <c r="P4035" s="106" t="s">
        <v>714</v>
      </c>
      <c r="Q4035" s="107" t="s">
        <v>4820</v>
      </c>
      <c r="R4035" s="107" t="s">
        <v>253</v>
      </c>
    </row>
    <row r="4036" spans="2:18" ht="20.100000000000001" customHeight="1" x14ac:dyDescent="0.4">
      <c r="B4036" s="105" t="str">
        <f t="shared" si="187"/>
        <v/>
      </c>
      <c r="C4036" s="105" t="str">
        <f t="shared" si="188"/>
        <v/>
      </c>
      <c r="D4036" s="105" t="str">
        <f t="shared" si="189"/>
        <v/>
      </c>
      <c r="E4036" s="106" t="s">
        <v>2406</v>
      </c>
      <c r="F4036" s="106" t="s">
        <v>2829</v>
      </c>
      <c r="G4036" s="106" t="s">
        <v>710</v>
      </c>
      <c r="H4036" s="106" t="s">
        <v>711</v>
      </c>
      <c r="I4036" s="106">
        <v>10</v>
      </c>
      <c r="J4036" s="106"/>
      <c r="K4036" s="106"/>
      <c r="L4036" s="106" t="s">
        <v>733</v>
      </c>
      <c r="M4036" s="106" t="s">
        <v>3522</v>
      </c>
      <c r="N4036" s="106">
        <v>0.56999999999999995</v>
      </c>
      <c r="O4036" s="106">
        <v>1.9</v>
      </c>
      <c r="P4036" s="106" t="s">
        <v>714</v>
      </c>
      <c r="Q4036" s="107" t="s">
        <v>4821</v>
      </c>
      <c r="R4036" s="107" t="s">
        <v>253</v>
      </c>
    </row>
    <row r="4037" spans="2:18" ht="20.100000000000001" customHeight="1" x14ac:dyDescent="0.4">
      <c r="B4037" s="105" t="str">
        <f t="shared" si="187"/>
        <v/>
      </c>
      <c r="C4037" s="105" t="str">
        <f t="shared" si="188"/>
        <v/>
      </c>
      <c r="D4037" s="105" t="str">
        <f t="shared" si="189"/>
        <v/>
      </c>
      <c r="E4037" s="106" t="s">
        <v>2406</v>
      </c>
      <c r="F4037" s="106" t="s">
        <v>2829</v>
      </c>
      <c r="G4037" s="106" t="s">
        <v>721</v>
      </c>
      <c r="H4037" s="106" t="s">
        <v>722</v>
      </c>
      <c r="I4037" s="106">
        <v>10</v>
      </c>
      <c r="J4037" s="106"/>
      <c r="K4037" s="106"/>
      <c r="L4037" s="106" t="s">
        <v>729</v>
      </c>
      <c r="M4037" s="106" t="s">
        <v>3522</v>
      </c>
      <c r="N4037" s="106">
        <v>0.56999999999999995</v>
      </c>
      <c r="O4037" s="106">
        <v>1.9</v>
      </c>
      <c r="P4037" s="106" t="s">
        <v>4403</v>
      </c>
      <c r="Q4037" s="107" t="s">
        <v>4822</v>
      </c>
      <c r="R4037" s="107" t="s">
        <v>253</v>
      </c>
    </row>
    <row r="4038" spans="2:18" ht="20.100000000000001" customHeight="1" x14ac:dyDescent="0.4">
      <c r="B4038" s="105" t="str">
        <f t="shared" si="187"/>
        <v/>
      </c>
      <c r="C4038" s="105" t="str">
        <f t="shared" si="188"/>
        <v/>
      </c>
      <c r="D4038" s="105" t="str">
        <f t="shared" si="189"/>
        <v/>
      </c>
      <c r="E4038" s="106" t="s">
        <v>2406</v>
      </c>
      <c r="F4038" s="106" t="s">
        <v>2829</v>
      </c>
      <c r="G4038" s="106" t="s">
        <v>2477</v>
      </c>
      <c r="H4038" s="106" t="s">
        <v>733</v>
      </c>
      <c r="I4038" s="106">
        <v>10</v>
      </c>
      <c r="J4038" s="106"/>
      <c r="K4038" s="106"/>
      <c r="L4038" s="106" t="s">
        <v>2478</v>
      </c>
      <c r="M4038" s="106" t="s">
        <v>3522</v>
      </c>
      <c r="N4038" s="106">
        <v>0.54</v>
      </c>
      <c r="O4038" s="106">
        <v>1.9</v>
      </c>
      <c r="P4038" s="106" t="s">
        <v>714</v>
      </c>
      <c r="Q4038" s="107" t="s">
        <v>4823</v>
      </c>
      <c r="R4038" s="107" t="s">
        <v>253</v>
      </c>
    </row>
    <row r="4039" spans="2:18" ht="20.100000000000001" customHeight="1" x14ac:dyDescent="0.4">
      <c r="B4039" s="105" t="str">
        <f t="shared" si="187"/>
        <v/>
      </c>
      <c r="C4039" s="105" t="str">
        <f t="shared" si="188"/>
        <v/>
      </c>
      <c r="D4039" s="105" t="str">
        <f t="shared" si="189"/>
        <v/>
      </c>
      <c r="E4039" s="106" t="s">
        <v>2406</v>
      </c>
      <c r="F4039" s="106" t="s">
        <v>2829</v>
      </c>
      <c r="G4039" s="106" t="s">
        <v>2482</v>
      </c>
      <c r="H4039" s="106" t="s">
        <v>733</v>
      </c>
      <c r="I4039" s="106">
        <v>10</v>
      </c>
      <c r="J4039" s="106"/>
      <c r="K4039" s="106"/>
      <c r="L4039" s="106" t="s">
        <v>2483</v>
      </c>
      <c r="M4039" s="106" t="s">
        <v>3522</v>
      </c>
      <c r="N4039" s="106">
        <v>0.54</v>
      </c>
      <c r="O4039" s="106">
        <v>1.9</v>
      </c>
      <c r="P4039" s="106" t="s">
        <v>714</v>
      </c>
      <c r="Q4039" s="107" t="s">
        <v>4824</v>
      </c>
      <c r="R4039" s="107" t="s">
        <v>253</v>
      </c>
    </row>
    <row r="4040" spans="2:18" ht="20.100000000000001" customHeight="1" x14ac:dyDescent="0.4">
      <c r="B4040" s="105" t="str">
        <f t="shared" si="187"/>
        <v/>
      </c>
      <c r="C4040" s="105" t="str">
        <f t="shared" si="188"/>
        <v/>
      </c>
      <c r="D4040" s="105" t="str">
        <f t="shared" si="189"/>
        <v/>
      </c>
      <c r="E4040" s="106" t="s">
        <v>2406</v>
      </c>
      <c r="F4040" s="106" t="s">
        <v>2829</v>
      </c>
      <c r="G4040" s="106" t="s">
        <v>697</v>
      </c>
      <c r="H4040" s="106" t="s">
        <v>733</v>
      </c>
      <c r="I4040" s="106">
        <v>10</v>
      </c>
      <c r="J4040" s="106"/>
      <c r="K4040" s="106"/>
      <c r="L4040" s="106" t="s">
        <v>1817</v>
      </c>
      <c r="M4040" s="106" t="s">
        <v>3522</v>
      </c>
      <c r="N4040" s="106">
        <v>0.54</v>
      </c>
      <c r="O4040" s="106">
        <v>1.9</v>
      </c>
      <c r="P4040" s="106" t="s">
        <v>714</v>
      </c>
      <c r="Q4040" s="107" t="s">
        <v>4825</v>
      </c>
      <c r="R4040" s="107" t="s">
        <v>253</v>
      </c>
    </row>
    <row r="4041" spans="2:18" ht="20.100000000000001" customHeight="1" x14ac:dyDescent="0.4">
      <c r="B4041" s="105" t="str">
        <f t="shared" si="187"/>
        <v/>
      </c>
      <c r="C4041" s="105" t="str">
        <f t="shared" si="188"/>
        <v/>
      </c>
      <c r="D4041" s="105" t="str">
        <f t="shared" si="189"/>
        <v/>
      </c>
      <c r="E4041" s="106" t="s">
        <v>2406</v>
      </c>
      <c r="F4041" s="106" t="s">
        <v>2829</v>
      </c>
      <c r="G4041" s="106" t="s">
        <v>710</v>
      </c>
      <c r="H4041" s="106" t="s">
        <v>733</v>
      </c>
      <c r="I4041" s="106">
        <v>10</v>
      </c>
      <c r="J4041" s="106"/>
      <c r="K4041" s="106"/>
      <c r="L4041" s="106" t="s">
        <v>711</v>
      </c>
      <c r="M4041" s="106" t="s">
        <v>3522</v>
      </c>
      <c r="N4041" s="106">
        <v>0.54</v>
      </c>
      <c r="O4041" s="106">
        <v>1.9</v>
      </c>
      <c r="P4041" s="106" t="s">
        <v>714</v>
      </c>
      <c r="Q4041" s="107" t="s">
        <v>4826</v>
      </c>
      <c r="R4041" s="107" t="s">
        <v>253</v>
      </c>
    </row>
    <row r="4042" spans="2:18" ht="20.100000000000001" customHeight="1" x14ac:dyDescent="0.4">
      <c r="B4042" s="105" t="str">
        <f t="shared" si="187"/>
        <v/>
      </c>
      <c r="C4042" s="105" t="str">
        <f t="shared" si="188"/>
        <v/>
      </c>
      <c r="D4042" s="105" t="str">
        <f t="shared" si="189"/>
        <v/>
      </c>
      <c r="E4042" s="106" t="s">
        <v>2406</v>
      </c>
      <c r="F4042" s="106" t="s">
        <v>2829</v>
      </c>
      <c r="G4042" s="106" t="s">
        <v>721</v>
      </c>
      <c r="H4042" s="106" t="s">
        <v>729</v>
      </c>
      <c r="I4042" s="106">
        <v>10</v>
      </c>
      <c r="J4042" s="106"/>
      <c r="K4042" s="106"/>
      <c r="L4042" s="106" t="s">
        <v>722</v>
      </c>
      <c r="M4042" s="106" t="s">
        <v>3522</v>
      </c>
      <c r="N4042" s="106">
        <v>0.54</v>
      </c>
      <c r="O4042" s="106">
        <v>1.9</v>
      </c>
      <c r="P4042" s="106" t="s">
        <v>714</v>
      </c>
      <c r="Q4042" s="107" t="s">
        <v>4827</v>
      </c>
      <c r="R4042" s="107" t="s">
        <v>253</v>
      </c>
    </row>
    <row r="4043" spans="2:18" ht="20.100000000000001" customHeight="1" x14ac:dyDescent="0.4">
      <c r="B4043" s="105" t="str">
        <f t="shared" si="187"/>
        <v/>
      </c>
      <c r="C4043" s="105" t="str">
        <f t="shared" si="188"/>
        <v/>
      </c>
      <c r="D4043" s="105" t="str">
        <f t="shared" si="189"/>
        <v/>
      </c>
      <c r="E4043" s="106" t="s">
        <v>2406</v>
      </c>
      <c r="F4043" s="106" t="s">
        <v>2407</v>
      </c>
      <c r="G4043" s="106" t="s">
        <v>710</v>
      </c>
      <c r="H4043" s="106" t="s">
        <v>711</v>
      </c>
      <c r="I4043" s="106">
        <v>9</v>
      </c>
      <c r="J4043" s="106"/>
      <c r="K4043" s="106"/>
      <c r="L4043" s="106" t="s">
        <v>717</v>
      </c>
      <c r="M4043" s="106" t="s">
        <v>3522</v>
      </c>
      <c r="N4043" s="106">
        <v>0.45</v>
      </c>
      <c r="O4043" s="106">
        <v>1.9</v>
      </c>
      <c r="P4043" s="106" t="s">
        <v>714</v>
      </c>
      <c r="Q4043" s="107" t="s">
        <v>4828</v>
      </c>
      <c r="R4043" s="107" t="s">
        <v>253</v>
      </c>
    </row>
    <row r="4044" spans="2:18" ht="20.100000000000001" customHeight="1" x14ac:dyDescent="0.4">
      <c r="B4044" s="105" t="str">
        <f t="shared" si="187"/>
        <v/>
      </c>
      <c r="C4044" s="105" t="str">
        <f t="shared" si="188"/>
        <v/>
      </c>
      <c r="D4044" s="105" t="str">
        <f t="shared" si="189"/>
        <v/>
      </c>
      <c r="E4044" s="106" t="s">
        <v>2406</v>
      </c>
      <c r="F4044" s="106" t="s">
        <v>2407</v>
      </c>
      <c r="G4044" s="106" t="s">
        <v>721</v>
      </c>
      <c r="H4044" s="106" t="s">
        <v>722</v>
      </c>
      <c r="I4044" s="106">
        <v>9</v>
      </c>
      <c r="J4044" s="106"/>
      <c r="K4044" s="106"/>
      <c r="L4044" s="106" t="s">
        <v>698</v>
      </c>
      <c r="M4044" s="106" t="s">
        <v>3522</v>
      </c>
      <c r="N4044" s="106">
        <v>0.45</v>
      </c>
      <c r="O4044" s="106">
        <v>1.9</v>
      </c>
      <c r="P4044" s="106" t="s">
        <v>714</v>
      </c>
      <c r="Q4044" s="107" t="s">
        <v>4829</v>
      </c>
      <c r="R4044" s="107" t="s">
        <v>253</v>
      </c>
    </row>
    <row r="4045" spans="2:18" ht="20.100000000000001" customHeight="1" x14ac:dyDescent="0.4">
      <c r="B4045" s="105" t="str">
        <f t="shared" si="187"/>
        <v/>
      </c>
      <c r="C4045" s="105" t="str">
        <f t="shared" si="188"/>
        <v/>
      </c>
      <c r="D4045" s="105" t="str">
        <f t="shared" si="189"/>
        <v/>
      </c>
      <c r="E4045" s="106" t="s">
        <v>2406</v>
      </c>
      <c r="F4045" s="106" t="s">
        <v>2447</v>
      </c>
      <c r="G4045" s="106" t="s">
        <v>710</v>
      </c>
      <c r="H4045" s="106" t="s">
        <v>717</v>
      </c>
      <c r="I4045" s="106">
        <v>9</v>
      </c>
      <c r="J4045" s="106"/>
      <c r="K4045" s="106"/>
      <c r="L4045" s="106" t="s">
        <v>711</v>
      </c>
      <c r="M4045" s="106" t="s">
        <v>3522</v>
      </c>
      <c r="N4045" s="106">
        <v>0.39</v>
      </c>
      <c r="O4045" s="106">
        <v>1.9</v>
      </c>
      <c r="P4045" s="106" t="s">
        <v>714</v>
      </c>
      <c r="Q4045" s="107" t="s">
        <v>4830</v>
      </c>
      <c r="R4045" s="107" t="s">
        <v>253</v>
      </c>
    </row>
    <row r="4046" spans="2:18" ht="20.100000000000001" customHeight="1" x14ac:dyDescent="0.4">
      <c r="B4046" s="105" t="str">
        <f t="shared" si="187"/>
        <v/>
      </c>
      <c r="C4046" s="105" t="str">
        <f t="shared" si="188"/>
        <v/>
      </c>
      <c r="D4046" s="105" t="str">
        <f t="shared" si="189"/>
        <v/>
      </c>
      <c r="E4046" s="106" t="s">
        <v>2406</v>
      </c>
      <c r="F4046" s="106" t="s">
        <v>2447</v>
      </c>
      <c r="G4046" s="106" t="s">
        <v>721</v>
      </c>
      <c r="H4046" s="106" t="s">
        <v>698</v>
      </c>
      <c r="I4046" s="106">
        <v>9</v>
      </c>
      <c r="J4046" s="106"/>
      <c r="K4046" s="106"/>
      <c r="L4046" s="106" t="s">
        <v>722</v>
      </c>
      <c r="M4046" s="106" t="s">
        <v>3522</v>
      </c>
      <c r="N4046" s="106">
        <v>0.39</v>
      </c>
      <c r="O4046" s="106">
        <v>1.9</v>
      </c>
      <c r="P4046" s="106" t="s">
        <v>714</v>
      </c>
      <c r="Q4046" s="107" t="s">
        <v>4831</v>
      </c>
      <c r="R4046" s="107" t="s">
        <v>253</v>
      </c>
    </row>
    <row r="4047" spans="2:18" ht="20.100000000000001" customHeight="1" x14ac:dyDescent="0.4">
      <c r="B4047" s="105" t="str">
        <f t="shared" si="187"/>
        <v/>
      </c>
      <c r="C4047" s="105" t="str">
        <f t="shared" si="188"/>
        <v/>
      </c>
      <c r="D4047" s="105" t="str">
        <f t="shared" si="189"/>
        <v/>
      </c>
      <c r="E4047" s="106" t="s">
        <v>2406</v>
      </c>
      <c r="F4047" s="106" t="s">
        <v>2447</v>
      </c>
      <c r="G4047" s="106" t="s">
        <v>2477</v>
      </c>
      <c r="H4047" s="106" t="s">
        <v>717</v>
      </c>
      <c r="I4047" s="106">
        <v>9</v>
      </c>
      <c r="J4047" s="106"/>
      <c r="K4047" s="106"/>
      <c r="L4047" s="106" t="s">
        <v>2478</v>
      </c>
      <c r="M4047" s="106" t="s">
        <v>3522</v>
      </c>
      <c r="N4047" s="106">
        <v>0.39</v>
      </c>
      <c r="O4047" s="106">
        <v>1.9</v>
      </c>
      <c r="P4047" s="106" t="s">
        <v>714</v>
      </c>
      <c r="Q4047" s="107" t="s">
        <v>4832</v>
      </c>
      <c r="R4047" s="107" t="s">
        <v>253</v>
      </c>
    </row>
    <row r="4048" spans="2:18" ht="20.100000000000001" customHeight="1" x14ac:dyDescent="0.4">
      <c r="B4048" s="105" t="str">
        <f t="shared" si="187"/>
        <v/>
      </c>
      <c r="C4048" s="105" t="str">
        <f t="shared" si="188"/>
        <v/>
      </c>
      <c r="D4048" s="105" t="str">
        <f t="shared" si="189"/>
        <v/>
      </c>
      <c r="E4048" s="106" t="s">
        <v>2406</v>
      </c>
      <c r="F4048" s="106" t="s">
        <v>2447</v>
      </c>
      <c r="G4048" s="106" t="s">
        <v>2482</v>
      </c>
      <c r="H4048" s="106" t="s">
        <v>717</v>
      </c>
      <c r="I4048" s="106">
        <v>9</v>
      </c>
      <c r="J4048" s="106"/>
      <c r="K4048" s="106"/>
      <c r="L4048" s="106" t="s">
        <v>2483</v>
      </c>
      <c r="M4048" s="106" t="s">
        <v>3522</v>
      </c>
      <c r="N4048" s="106">
        <v>0.39</v>
      </c>
      <c r="O4048" s="106">
        <v>1.9</v>
      </c>
      <c r="P4048" s="106" t="s">
        <v>714</v>
      </c>
      <c r="Q4048" s="107" t="s">
        <v>4833</v>
      </c>
      <c r="R4048" s="107" t="s">
        <v>253</v>
      </c>
    </row>
    <row r="4049" spans="2:18" ht="20.100000000000001" customHeight="1" x14ac:dyDescent="0.4">
      <c r="B4049" s="105" t="str">
        <f t="shared" ref="B4049:B4112" si="190">IF(OR($C$11="",$C$12=""),"",IFERROR(IF(AND($U$23&lt;&gt;R4049,$V$23&lt;&gt;R4049),"－",IF(AND(COUNTIF($C$11,"*樹脂スペーサー*")&gt;0,OR(M4049="空気",F4049="一般",F4049="一般ＰＧ")),"－",IF(AND($W$26&gt;0,$W$26&gt;=O4049),$U$26,IF(AND($W$27&gt;0,$W$27&gt;=O4049),$U$27,IF(AND($W$28&gt;0,$W$28&gt;=O4049),$U$28,IF(AND($W$29&gt;0,$W$29&gt;=O4049),$U$29,IF(AND($W$30&gt;0,$W$30&gt;=O4049),$U$30,IF(AND($W$31&gt;0,$W$31&gt;=O4049),$U$31,IF(AND($W$32&gt;0,$W$32&gt;=O4049),$U$32,"－"))))))))),"－"))</f>
        <v/>
      </c>
      <c r="C4049" s="105" t="str">
        <f t="shared" ref="C4049:C4112" si="191">IF(B4049="","",IF(B4049&lt;&gt;"－",VLOOKUP(B4049,$U$26:$V$32,2,FALSE),"－"))</f>
        <v/>
      </c>
      <c r="D4049" s="105" t="str">
        <f t="shared" ref="D4049:D4112" si="192">IF($H$10="","",IF($V$39&lt;&gt;"断熱等","－",IF(AND(COUNTIF($V$35,"*樹脂スペーサー*")&gt;0,OR(M4049="空気",F4049="一般",F4049="一般ＰＧ")),"－",IF(AND($V$36&lt;&gt;R4049,$W$36&lt;&gt;R4049),"－",IF(MID($H$10,10,1)="Z",IF(N4049&lt;=0.65,"○","－"),IF($V$37&gt;=O4049,"○","－"))))))</f>
        <v/>
      </c>
      <c r="E4049" s="106" t="s">
        <v>2406</v>
      </c>
      <c r="F4049" s="106" t="s">
        <v>2906</v>
      </c>
      <c r="G4049" s="106" t="s">
        <v>697</v>
      </c>
      <c r="H4049" s="106" t="s">
        <v>1817</v>
      </c>
      <c r="I4049" s="106">
        <v>10</v>
      </c>
      <c r="J4049" s="106"/>
      <c r="K4049" s="106"/>
      <c r="L4049" s="106" t="s">
        <v>802</v>
      </c>
      <c r="M4049" s="106" t="s">
        <v>3522</v>
      </c>
      <c r="N4049" s="106">
        <v>0.42</v>
      </c>
      <c r="O4049" s="106">
        <v>1.9</v>
      </c>
      <c r="P4049" s="106" t="s">
        <v>714</v>
      </c>
      <c r="Q4049" s="107" t="s">
        <v>4834</v>
      </c>
      <c r="R4049" s="107" t="s">
        <v>253</v>
      </c>
    </row>
    <row r="4050" spans="2:18" ht="20.100000000000001" customHeight="1" x14ac:dyDescent="0.4">
      <c r="B4050" s="105" t="str">
        <f t="shared" si="190"/>
        <v/>
      </c>
      <c r="C4050" s="105" t="str">
        <f t="shared" si="191"/>
        <v/>
      </c>
      <c r="D4050" s="105" t="str">
        <f t="shared" si="192"/>
        <v/>
      </c>
      <c r="E4050" s="106" t="s">
        <v>2406</v>
      </c>
      <c r="F4050" s="106" t="s">
        <v>2906</v>
      </c>
      <c r="G4050" s="106" t="s">
        <v>710</v>
      </c>
      <c r="H4050" s="106" t="s">
        <v>711</v>
      </c>
      <c r="I4050" s="106">
        <v>10</v>
      </c>
      <c r="J4050" s="106"/>
      <c r="K4050" s="106"/>
      <c r="L4050" s="106" t="s">
        <v>802</v>
      </c>
      <c r="M4050" s="106" t="s">
        <v>3522</v>
      </c>
      <c r="N4050" s="106">
        <v>0.42</v>
      </c>
      <c r="O4050" s="106">
        <v>1.9</v>
      </c>
      <c r="P4050" s="106" t="s">
        <v>714</v>
      </c>
      <c r="Q4050" s="107" t="s">
        <v>4835</v>
      </c>
      <c r="R4050" s="107" t="s">
        <v>253</v>
      </c>
    </row>
    <row r="4051" spans="2:18" ht="20.100000000000001" customHeight="1" x14ac:dyDescent="0.4">
      <c r="B4051" s="105" t="str">
        <f t="shared" si="190"/>
        <v/>
      </c>
      <c r="C4051" s="105" t="str">
        <f t="shared" si="191"/>
        <v/>
      </c>
      <c r="D4051" s="105" t="str">
        <f t="shared" si="192"/>
        <v/>
      </c>
      <c r="E4051" s="106" t="s">
        <v>2406</v>
      </c>
      <c r="F4051" s="106" t="s">
        <v>2906</v>
      </c>
      <c r="G4051" s="106" t="s">
        <v>721</v>
      </c>
      <c r="H4051" s="106" t="s">
        <v>722</v>
      </c>
      <c r="I4051" s="106">
        <v>10</v>
      </c>
      <c r="J4051" s="106"/>
      <c r="K4051" s="106"/>
      <c r="L4051" s="106" t="s">
        <v>799</v>
      </c>
      <c r="M4051" s="106" t="s">
        <v>3522</v>
      </c>
      <c r="N4051" s="106">
        <v>0.42</v>
      </c>
      <c r="O4051" s="106">
        <v>1.9</v>
      </c>
      <c r="P4051" s="106" t="s">
        <v>3355</v>
      </c>
      <c r="Q4051" s="107" t="s">
        <v>4836</v>
      </c>
      <c r="R4051" s="107" t="s">
        <v>253</v>
      </c>
    </row>
    <row r="4052" spans="2:18" ht="20.100000000000001" customHeight="1" x14ac:dyDescent="0.4">
      <c r="B4052" s="105" t="str">
        <f t="shared" si="190"/>
        <v/>
      </c>
      <c r="C4052" s="105" t="str">
        <f t="shared" si="191"/>
        <v/>
      </c>
      <c r="D4052" s="105" t="str">
        <f t="shared" si="192"/>
        <v/>
      </c>
      <c r="E4052" s="106" t="s">
        <v>2406</v>
      </c>
      <c r="F4052" s="106" t="s">
        <v>2906</v>
      </c>
      <c r="G4052" s="106" t="s">
        <v>2477</v>
      </c>
      <c r="H4052" s="106" t="s">
        <v>802</v>
      </c>
      <c r="I4052" s="106">
        <v>10</v>
      </c>
      <c r="J4052" s="106"/>
      <c r="K4052" s="106"/>
      <c r="L4052" s="106" t="s">
        <v>2478</v>
      </c>
      <c r="M4052" s="106" t="s">
        <v>3522</v>
      </c>
      <c r="N4052" s="106">
        <v>0.37</v>
      </c>
      <c r="O4052" s="106">
        <v>1.9</v>
      </c>
      <c r="P4052" s="106" t="s">
        <v>714</v>
      </c>
      <c r="Q4052" s="107" t="s">
        <v>4837</v>
      </c>
      <c r="R4052" s="107" t="s">
        <v>253</v>
      </c>
    </row>
    <row r="4053" spans="2:18" ht="20.100000000000001" customHeight="1" x14ac:dyDescent="0.4">
      <c r="B4053" s="105" t="str">
        <f t="shared" si="190"/>
        <v/>
      </c>
      <c r="C4053" s="105" t="str">
        <f t="shared" si="191"/>
        <v/>
      </c>
      <c r="D4053" s="105" t="str">
        <f t="shared" si="192"/>
        <v/>
      </c>
      <c r="E4053" s="106" t="s">
        <v>2406</v>
      </c>
      <c r="F4053" s="106" t="s">
        <v>2906</v>
      </c>
      <c r="G4053" s="106" t="s">
        <v>2482</v>
      </c>
      <c r="H4053" s="106" t="s">
        <v>802</v>
      </c>
      <c r="I4053" s="106">
        <v>10</v>
      </c>
      <c r="J4053" s="106"/>
      <c r="K4053" s="106"/>
      <c r="L4053" s="106" t="s">
        <v>2483</v>
      </c>
      <c r="M4053" s="106" t="s">
        <v>3522</v>
      </c>
      <c r="N4053" s="106">
        <v>0.37</v>
      </c>
      <c r="O4053" s="106">
        <v>1.9</v>
      </c>
      <c r="P4053" s="106" t="s">
        <v>714</v>
      </c>
      <c r="Q4053" s="107" t="s">
        <v>4838</v>
      </c>
      <c r="R4053" s="107" t="s">
        <v>253</v>
      </c>
    </row>
    <row r="4054" spans="2:18" ht="20.100000000000001" customHeight="1" x14ac:dyDescent="0.4">
      <c r="B4054" s="105" t="str">
        <f t="shared" si="190"/>
        <v/>
      </c>
      <c r="C4054" s="105" t="str">
        <f t="shared" si="191"/>
        <v/>
      </c>
      <c r="D4054" s="105" t="str">
        <f t="shared" si="192"/>
        <v/>
      </c>
      <c r="E4054" s="106" t="s">
        <v>2406</v>
      </c>
      <c r="F4054" s="106" t="s">
        <v>2906</v>
      </c>
      <c r="G4054" s="106" t="s">
        <v>697</v>
      </c>
      <c r="H4054" s="106" t="s">
        <v>802</v>
      </c>
      <c r="I4054" s="106">
        <v>10</v>
      </c>
      <c r="J4054" s="106"/>
      <c r="K4054" s="106"/>
      <c r="L4054" s="106" t="s">
        <v>1817</v>
      </c>
      <c r="M4054" s="106" t="s">
        <v>3522</v>
      </c>
      <c r="N4054" s="106">
        <v>0.37</v>
      </c>
      <c r="O4054" s="106">
        <v>1.9</v>
      </c>
      <c r="P4054" s="106" t="s">
        <v>714</v>
      </c>
      <c r="Q4054" s="107" t="s">
        <v>4839</v>
      </c>
      <c r="R4054" s="107" t="s">
        <v>253</v>
      </c>
    </row>
    <row r="4055" spans="2:18" ht="20.100000000000001" customHeight="1" x14ac:dyDescent="0.4">
      <c r="B4055" s="105" t="str">
        <f t="shared" si="190"/>
        <v/>
      </c>
      <c r="C4055" s="105" t="str">
        <f t="shared" si="191"/>
        <v/>
      </c>
      <c r="D4055" s="105" t="str">
        <f t="shared" si="192"/>
        <v/>
      </c>
      <c r="E4055" s="106" t="s">
        <v>2406</v>
      </c>
      <c r="F4055" s="106" t="s">
        <v>2906</v>
      </c>
      <c r="G4055" s="106" t="s">
        <v>710</v>
      </c>
      <c r="H4055" s="106" t="s">
        <v>802</v>
      </c>
      <c r="I4055" s="106">
        <v>10</v>
      </c>
      <c r="J4055" s="106"/>
      <c r="K4055" s="106"/>
      <c r="L4055" s="106" t="s">
        <v>711</v>
      </c>
      <c r="M4055" s="106" t="s">
        <v>3522</v>
      </c>
      <c r="N4055" s="106">
        <v>0.37</v>
      </c>
      <c r="O4055" s="106">
        <v>1.9</v>
      </c>
      <c r="P4055" s="106" t="s">
        <v>714</v>
      </c>
      <c r="Q4055" s="107" t="s">
        <v>4840</v>
      </c>
      <c r="R4055" s="107" t="s">
        <v>253</v>
      </c>
    </row>
    <row r="4056" spans="2:18" ht="20.100000000000001" customHeight="1" x14ac:dyDescent="0.4">
      <c r="B4056" s="105" t="str">
        <f t="shared" si="190"/>
        <v/>
      </c>
      <c r="C4056" s="105" t="str">
        <f t="shared" si="191"/>
        <v/>
      </c>
      <c r="D4056" s="105" t="str">
        <f t="shared" si="192"/>
        <v/>
      </c>
      <c r="E4056" s="106" t="s">
        <v>2406</v>
      </c>
      <c r="F4056" s="106" t="s">
        <v>2906</v>
      </c>
      <c r="G4056" s="106" t="s">
        <v>721</v>
      </c>
      <c r="H4056" s="106" t="s">
        <v>799</v>
      </c>
      <c r="I4056" s="106">
        <v>10</v>
      </c>
      <c r="J4056" s="106"/>
      <c r="K4056" s="106"/>
      <c r="L4056" s="106" t="s">
        <v>722</v>
      </c>
      <c r="M4056" s="106" t="s">
        <v>3522</v>
      </c>
      <c r="N4056" s="106">
        <v>0.37</v>
      </c>
      <c r="O4056" s="106">
        <v>1.9</v>
      </c>
      <c r="P4056" s="106" t="s">
        <v>714</v>
      </c>
      <c r="Q4056" s="107" t="s">
        <v>4841</v>
      </c>
      <c r="R4056" s="107" t="s">
        <v>253</v>
      </c>
    </row>
    <row r="4057" spans="2:18" ht="20.100000000000001" customHeight="1" x14ac:dyDescent="0.4">
      <c r="B4057" s="105" t="str">
        <f t="shared" si="190"/>
        <v/>
      </c>
      <c r="C4057" s="105" t="str">
        <f t="shared" si="191"/>
        <v/>
      </c>
      <c r="D4057" s="105" t="str">
        <f t="shared" si="192"/>
        <v/>
      </c>
      <c r="E4057" s="106" t="s">
        <v>2406</v>
      </c>
      <c r="F4057" s="106" t="s">
        <v>2829</v>
      </c>
      <c r="G4057" s="106" t="s">
        <v>773</v>
      </c>
      <c r="H4057" s="106" t="s">
        <v>774</v>
      </c>
      <c r="I4057" s="106">
        <v>7</v>
      </c>
      <c r="J4057" s="106"/>
      <c r="K4057" s="106"/>
      <c r="L4057" s="106" t="s">
        <v>733</v>
      </c>
      <c r="M4057" s="106" t="s">
        <v>924</v>
      </c>
      <c r="N4057" s="106">
        <v>0.55000000000000004</v>
      </c>
      <c r="O4057" s="106">
        <v>1.9</v>
      </c>
      <c r="P4057" s="106" t="s">
        <v>714</v>
      </c>
      <c r="Q4057" s="107" t="s">
        <v>4842</v>
      </c>
      <c r="R4057" s="107" t="s">
        <v>253</v>
      </c>
    </row>
    <row r="4058" spans="2:18" ht="20.100000000000001" customHeight="1" x14ac:dyDescent="0.4">
      <c r="B4058" s="105" t="str">
        <f t="shared" si="190"/>
        <v/>
      </c>
      <c r="C4058" s="105" t="str">
        <f t="shared" si="191"/>
        <v/>
      </c>
      <c r="D4058" s="105" t="str">
        <f t="shared" si="192"/>
        <v/>
      </c>
      <c r="E4058" s="106" t="s">
        <v>2406</v>
      </c>
      <c r="F4058" s="106" t="s">
        <v>2829</v>
      </c>
      <c r="G4058" s="106" t="s">
        <v>2437</v>
      </c>
      <c r="H4058" s="106" t="s">
        <v>2438</v>
      </c>
      <c r="I4058" s="106">
        <v>7</v>
      </c>
      <c r="J4058" s="106"/>
      <c r="K4058" s="106"/>
      <c r="L4058" s="106" t="s">
        <v>733</v>
      </c>
      <c r="M4058" s="106" t="s">
        <v>924</v>
      </c>
      <c r="N4058" s="106">
        <v>0.52</v>
      </c>
      <c r="O4058" s="106">
        <v>1.9</v>
      </c>
      <c r="P4058" s="106" t="s">
        <v>714</v>
      </c>
      <c r="Q4058" s="107" t="s">
        <v>4843</v>
      </c>
      <c r="R4058" s="107" t="s">
        <v>253</v>
      </c>
    </row>
    <row r="4059" spans="2:18" ht="20.100000000000001" customHeight="1" x14ac:dyDescent="0.4">
      <c r="B4059" s="105" t="str">
        <f t="shared" si="190"/>
        <v/>
      </c>
      <c r="C4059" s="105" t="str">
        <f t="shared" si="191"/>
        <v/>
      </c>
      <c r="D4059" s="105" t="str">
        <f t="shared" si="192"/>
        <v/>
      </c>
      <c r="E4059" s="106" t="s">
        <v>2406</v>
      </c>
      <c r="F4059" s="106" t="s">
        <v>2829</v>
      </c>
      <c r="G4059" s="106" t="s">
        <v>2442</v>
      </c>
      <c r="H4059" s="106" t="s">
        <v>2443</v>
      </c>
      <c r="I4059" s="106">
        <v>7</v>
      </c>
      <c r="J4059" s="106"/>
      <c r="K4059" s="106"/>
      <c r="L4059" s="106" t="s">
        <v>733</v>
      </c>
      <c r="M4059" s="106" t="s">
        <v>924</v>
      </c>
      <c r="N4059" s="106">
        <v>0.52</v>
      </c>
      <c r="O4059" s="106">
        <v>1.9</v>
      </c>
      <c r="P4059" s="106" t="s">
        <v>714</v>
      </c>
      <c r="Q4059" s="107" t="s">
        <v>4844</v>
      </c>
      <c r="R4059" s="107" t="s">
        <v>253</v>
      </c>
    </row>
    <row r="4060" spans="2:18" ht="20.100000000000001" customHeight="1" x14ac:dyDescent="0.4">
      <c r="B4060" s="105" t="str">
        <f t="shared" si="190"/>
        <v/>
      </c>
      <c r="C4060" s="105" t="str">
        <f t="shared" si="191"/>
        <v/>
      </c>
      <c r="D4060" s="105" t="str">
        <f t="shared" si="192"/>
        <v/>
      </c>
      <c r="E4060" s="106" t="s">
        <v>2406</v>
      </c>
      <c r="F4060" s="106" t="s">
        <v>2829</v>
      </c>
      <c r="G4060" s="106" t="s">
        <v>773</v>
      </c>
      <c r="H4060" s="106" t="s">
        <v>733</v>
      </c>
      <c r="I4060" s="106">
        <v>7</v>
      </c>
      <c r="J4060" s="106"/>
      <c r="K4060" s="106"/>
      <c r="L4060" s="106" t="s">
        <v>774</v>
      </c>
      <c r="M4060" s="106" t="s">
        <v>924</v>
      </c>
      <c r="N4060" s="106">
        <v>0.53</v>
      </c>
      <c r="O4060" s="106">
        <v>1.9</v>
      </c>
      <c r="P4060" s="106" t="s">
        <v>714</v>
      </c>
      <c r="Q4060" s="107" t="s">
        <v>4845</v>
      </c>
      <c r="R4060" s="107" t="s">
        <v>253</v>
      </c>
    </row>
    <row r="4061" spans="2:18" ht="20.100000000000001" customHeight="1" x14ac:dyDescent="0.4">
      <c r="B4061" s="105" t="str">
        <f t="shared" si="190"/>
        <v/>
      </c>
      <c r="C4061" s="105" t="str">
        <f t="shared" si="191"/>
        <v/>
      </c>
      <c r="D4061" s="105" t="str">
        <f t="shared" si="192"/>
        <v/>
      </c>
      <c r="E4061" s="106" t="s">
        <v>2406</v>
      </c>
      <c r="F4061" s="106" t="s">
        <v>2829</v>
      </c>
      <c r="G4061" s="106" t="s">
        <v>2437</v>
      </c>
      <c r="H4061" s="106" t="s">
        <v>733</v>
      </c>
      <c r="I4061" s="106">
        <v>7</v>
      </c>
      <c r="J4061" s="106"/>
      <c r="K4061" s="106"/>
      <c r="L4061" s="106" t="s">
        <v>2438</v>
      </c>
      <c r="M4061" s="106" t="s">
        <v>924</v>
      </c>
      <c r="N4061" s="106">
        <v>0.52</v>
      </c>
      <c r="O4061" s="106">
        <v>1.9</v>
      </c>
      <c r="P4061" s="106" t="s">
        <v>714</v>
      </c>
      <c r="Q4061" s="107" t="s">
        <v>4846</v>
      </c>
      <c r="R4061" s="107" t="s">
        <v>253</v>
      </c>
    </row>
    <row r="4062" spans="2:18" ht="20.100000000000001" customHeight="1" x14ac:dyDescent="0.4">
      <c r="B4062" s="105" t="str">
        <f t="shared" si="190"/>
        <v/>
      </c>
      <c r="C4062" s="105" t="str">
        <f t="shared" si="191"/>
        <v/>
      </c>
      <c r="D4062" s="105" t="str">
        <f t="shared" si="192"/>
        <v/>
      </c>
      <c r="E4062" s="106" t="s">
        <v>2406</v>
      </c>
      <c r="F4062" s="106" t="s">
        <v>2829</v>
      </c>
      <c r="G4062" s="106" t="s">
        <v>2442</v>
      </c>
      <c r="H4062" s="106" t="s">
        <v>733</v>
      </c>
      <c r="I4062" s="106">
        <v>7</v>
      </c>
      <c r="J4062" s="106"/>
      <c r="K4062" s="106"/>
      <c r="L4062" s="106" t="s">
        <v>2443</v>
      </c>
      <c r="M4062" s="106" t="s">
        <v>924</v>
      </c>
      <c r="N4062" s="106">
        <v>0.52</v>
      </c>
      <c r="O4062" s="106">
        <v>1.9</v>
      </c>
      <c r="P4062" s="106" t="s">
        <v>714</v>
      </c>
      <c r="Q4062" s="107" t="s">
        <v>4847</v>
      </c>
      <c r="R4062" s="107" t="s">
        <v>253</v>
      </c>
    </row>
    <row r="4063" spans="2:18" ht="20.100000000000001" customHeight="1" x14ac:dyDescent="0.4">
      <c r="B4063" s="105" t="str">
        <f t="shared" si="190"/>
        <v/>
      </c>
      <c r="C4063" s="105" t="str">
        <f t="shared" si="191"/>
        <v/>
      </c>
      <c r="D4063" s="105" t="str">
        <f t="shared" si="192"/>
        <v/>
      </c>
      <c r="E4063" s="106" t="s">
        <v>2406</v>
      </c>
      <c r="F4063" s="106" t="s">
        <v>2906</v>
      </c>
      <c r="G4063" s="106" t="s">
        <v>773</v>
      </c>
      <c r="H4063" s="106" t="s">
        <v>774</v>
      </c>
      <c r="I4063" s="106">
        <v>7</v>
      </c>
      <c r="J4063" s="106"/>
      <c r="K4063" s="106"/>
      <c r="L4063" s="106" t="s">
        <v>802</v>
      </c>
      <c r="M4063" s="106" t="s">
        <v>924</v>
      </c>
      <c r="N4063" s="106">
        <v>0.4</v>
      </c>
      <c r="O4063" s="106">
        <v>1.9</v>
      </c>
      <c r="P4063" s="106" t="s">
        <v>714</v>
      </c>
      <c r="Q4063" s="107" t="s">
        <v>4848</v>
      </c>
      <c r="R4063" s="107" t="s">
        <v>253</v>
      </c>
    </row>
    <row r="4064" spans="2:18" ht="20.100000000000001" customHeight="1" x14ac:dyDescent="0.4">
      <c r="B4064" s="105" t="str">
        <f t="shared" si="190"/>
        <v/>
      </c>
      <c r="C4064" s="105" t="str">
        <f t="shared" si="191"/>
        <v/>
      </c>
      <c r="D4064" s="105" t="str">
        <f t="shared" si="192"/>
        <v/>
      </c>
      <c r="E4064" s="106" t="s">
        <v>2406</v>
      </c>
      <c r="F4064" s="106" t="s">
        <v>2906</v>
      </c>
      <c r="G4064" s="106" t="s">
        <v>2437</v>
      </c>
      <c r="H4064" s="106" t="s">
        <v>2438</v>
      </c>
      <c r="I4064" s="106">
        <v>7</v>
      </c>
      <c r="J4064" s="106"/>
      <c r="K4064" s="106"/>
      <c r="L4064" s="106" t="s">
        <v>802</v>
      </c>
      <c r="M4064" s="106" t="s">
        <v>924</v>
      </c>
      <c r="N4064" s="106">
        <v>0.39</v>
      </c>
      <c r="O4064" s="106">
        <v>1.9</v>
      </c>
      <c r="P4064" s="106" t="s">
        <v>714</v>
      </c>
      <c r="Q4064" s="107" t="s">
        <v>4849</v>
      </c>
      <c r="R4064" s="107" t="s">
        <v>253</v>
      </c>
    </row>
    <row r="4065" spans="2:18" ht="20.100000000000001" customHeight="1" x14ac:dyDescent="0.4">
      <c r="B4065" s="105" t="str">
        <f t="shared" si="190"/>
        <v/>
      </c>
      <c r="C4065" s="105" t="str">
        <f t="shared" si="191"/>
        <v/>
      </c>
      <c r="D4065" s="105" t="str">
        <f t="shared" si="192"/>
        <v/>
      </c>
      <c r="E4065" s="106" t="s">
        <v>2406</v>
      </c>
      <c r="F4065" s="106" t="s">
        <v>2906</v>
      </c>
      <c r="G4065" s="106" t="s">
        <v>2442</v>
      </c>
      <c r="H4065" s="106" t="s">
        <v>2443</v>
      </c>
      <c r="I4065" s="106">
        <v>7</v>
      </c>
      <c r="J4065" s="106"/>
      <c r="K4065" s="106"/>
      <c r="L4065" s="106" t="s">
        <v>802</v>
      </c>
      <c r="M4065" s="106" t="s">
        <v>924</v>
      </c>
      <c r="N4065" s="106">
        <v>0.39</v>
      </c>
      <c r="O4065" s="106">
        <v>1.9</v>
      </c>
      <c r="P4065" s="106" t="s">
        <v>714</v>
      </c>
      <c r="Q4065" s="107" t="s">
        <v>4850</v>
      </c>
      <c r="R4065" s="107" t="s">
        <v>253</v>
      </c>
    </row>
    <row r="4066" spans="2:18" ht="20.100000000000001" customHeight="1" x14ac:dyDescent="0.4">
      <c r="B4066" s="105" t="str">
        <f t="shared" si="190"/>
        <v/>
      </c>
      <c r="C4066" s="105" t="str">
        <f t="shared" si="191"/>
        <v/>
      </c>
      <c r="D4066" s="105" t="str">
        <f t="shared" si="192"/>
        <v/>
      </c>
      <c r="E4066" s="106" t="s">
        <v>2406</v>
      </c>
      <c r="F4066" s="106" t="s">
        <v>2906</v>
      </c>
      <c r="G4066" s="106" t="s">
        <v>773</v>
      </c>
      <c r="H4066" s="106" t="s">
        <v>802</v>
      </c>
      <c r="I4066" s="106">
        <v>7</v>
      </c>
      <c r="J4066" s="106"/>
      <c r="K4066" s="106"/>
      <c r="L4066" s="106" t="s">
        <v>774</v>
      </c>
      <c r="M4066" s="106" t="s">
        <v>924</v>
      </c>
      <c r="N4066" s="106">
        <v>0.37</v>
      </c>
      <c r="O4066" s="106">
        <v>1.9</v>
      </c>
      <c r="P4066" s="106" t="s">
        <v>714</v>
      </c>
      <c r="Q4066" s="107" t="s">
        <v>4851</v>
      </c>
      <c r="R4066" s="107" t="s">
        <v>253</v>
      </c>
    </row>
    <row r="4067" spans="2:18" ht="20.100000000000001" customHeight="1" x14ac:dyDescent="0.4">
      <c r="B4067" s="105" t="str">
        <f t="shared" si="190"/>
        <v/>
      </c>
      <c r="C4067" s="105" t="str">
        <f t="shared" si="191"/>
        <v/>
      </c>
      <c r="D4067" s="105" t="str">
        <f t="shared" si="192"/>
        <v/>
      </c>
      <c r="E4067" s="106" t="s">
        <v>2406</v>
      </c>
      <c r="F4067" s="106" t="s">
        <v>2906</v>
      </c>
      <c r="G4067" s="106" t="s">
        <v>2437</v>
      </c>
      <c r="H4067" s="106" t="s">
        <v>802</v>
      </c>
      <c r="I4067" s="106">
        <v>7</v>
      </c>
      <c r="J4067" s="106"/>
      <c r="K4067" s="106"/>
      <c r="L4067" s="106" t="s">
        <v>2438</v>
      </c>
      <c r="M4067" s="106" t="s">
        <v>924</v>
      </c>
      <c r="N4067" s="106">
        <v>0.36</v>
      </c>
      <c r="O4067" s="106">
        <v>1.9</v>
      </c>
      <c r="P4067" s="106" t="s">
        <v>714</v>
      </c>
      <c r="Q4067" s="107" t="s">
        <v>4852</v>
      </c>
      <c r="R4067" s="107" t="s">
        <v>253</v>
      </c>
    </row>
    <row r="4068" spans="2:18" ht="20.100000000000001" customHeight="1" x14ac:dyDescent="0.4">
      <c r="B4068" s="105" t="str">
        <f t="shared" si="190"/>
        <v/>
      </c>
      <c r="C4068" s="105" t="str">
        <f t="shared" si="191"/>
        <v/>
      </c>
      <c r="D4068" s="105" t="str">
        <f t="shared" si="192"/>
        <v/>
      </c>
      <c r="E4068" s="106" t="s">
        <v>2406</v>
      </c>
      <c r="F4068" s="106" t="s">
        <v>2906</v>
      </c>
      <c r="G4068" s="106" t="s">
        <v>2442</v>
      </c>
      <c r="H4068" s="106" t="s">
        <v>802</v>
      </c>
      <c r="I4068" s="106">
        <v>7</v>
      </c>
      <c r="J4068" s="106"/>
      <c r="K4068" s="106"/>
      <c r="L4068" s="106" t="s">
        <v>2443</v>
      </c>
      <c r="M4068" s="106" t="s">
        <v>924</v>
      </c>
      <c r="N4068" s="106">
        <v>0.36</v>
      </c>
      <c r="O4068" s="106">
        <v>1.9</v>
      </c>
      <c r="P4068" s="106" t="s">
        <v>714</v>
      </c>
      <c r="Q4068" s="107" t="s">
        <v>4853</v>
      </c>
      <c r="R4068" s="107" t="s">
        <v>253</v>
      </c>
    </row>
    <row r="4069" spans="2:18" ht="20.100000000000001" customHeight="1" x14ac:dyDescent="0.4">
      <c r="B4069" s="105" t="str">
        <f t="shared" si="190"/>
        <v/>
      </c>
      <c r="C4069" s="105" t="str">
        <f t="shared" si="191"/>
        <v/>
      </c>
      <c r="D4069" s="105" t="str">
        <f t="shared" si="192"/>
        <v/>
      </c>
      <c r="E4069" s="106" t="s">
        <v>2406</v>
      </c>
      <c r="F4069" s="106" t="s">
        <v>2829</v>
      </c>
      <c r="G4069" s="106" t="s">
        <v>773</v>
      </c>
      <c r="H4069" s="106" t="s">
        <v>1266</v>
      </c>
      <c r="I4069" s="106">
        <v>9</v>
      </c>
      <c r="J4069" s="106"/>
      <c r="K4069" s="106"/>
      <c r="L4069" s="106" t="s">
        <v>765</v>
      </c>
      <c r="M4069" s="106" t="s">
        <v>3522</v>
      </c>
      <c r="N4069" s="106">
        <v>0.54</v>
      </c>
      <c r="O4069" s="106">
        <v>1.9</v>
      </c>
      <c r="P4069" s="106" t="s">
        <v>714</v>
      </c>
      <c r="Q4069" s="107" t="s">
        <v>4854</v>
      </c>
      <c r="R4069" s="107" t="s">
        <v>311</v>
      </c>
    </row>
    <row r="4070" spans="2:18" ht="20.100000000000001" customHeight="1" x14ac:dyDescent="0.4">
      <c r="B4070" s="105" t="str">
        <f t="shared" si="190"/>
        <v/>
      </c>
      <c r="C4070" s="105" t="str">
        <f t="shared" si="191"/>
        <v/>
      </c>
      <c r="D4070" s="105" t="str">
        <f t="shared" si="192"/>
        <v/>
      </c>
      <c r="E4070" s="106" t="s">
        <v>2406</v>
      </c>
      <c r="F4070" s="106" t="s">
        <v>2829</v>
      </c>
      <c r="G4070" s="106" t="s">
        <v>778</v>
      </c>
      <c r="H4070" s="106" t="s">
        <v>1269</v>
      </c>
      <c r="I4070" s="106">
        <v>9</v>
      </c>
      <c r="J4070" s="106"/>
      <c r="K4070" s="106"/>
      <c r="L4070" s="106" t="s">
        <v>765</v>
      </c>
      <c r="M4070" s="106" t="s">
        <v>3522</v>
      </c>
      <c r="N4070" s="106">
        <v>0.54</v>
      </c>
      <c r="O4070" s="106">
        <v>1.9</v>
      </c>
      <c r="P4070" s="106" t="s">
        <v>714</v>
      </c>
      <c r="Q4070" s="107" t="s">
        <v>4855</v>
      </c>
      <c r="R4070" s="107" t="s">
        <v>311</v>
      </c>
    </row>
    <row r="4071" spans="2:18" ht="20.100000000000001" customHeight="1" x14ac:dyDescent="0.4">
      <c r="B4071" s="105" t="str">
        <f t="shared" si="190"/>
        <v/>
      </c>
      <c r="C4071" s="105" t="str">
        <f t="shared" si="191"/>
        <v/>
      </c>
      <c r="D4071" s="105" t="str">
        <f t="shared" si="192"/>
        <v/>
      </c>
      <c r="E4071" s="106" t="s">
        <v>2406</v>
      </c>
      <c r="F4071" s="106" t="s">
        <v>2829</v>
      </c>
      <c r="G4071" s="106" t="s">
        <v>773</v>
      </c>
      <c r="H4071" s="106" t="s">
        <v>765</v>
      </c>
      <c r="I4071" s="106">
        <v>9</v>
      </c>
      <c r="J4071" s="106"/>
      <c r="K4071" s="106"/>
      <c r="L4071" s="106" t="s">
        <v>1266</v>
      </c>
      <c r="M4071" s="106" t="s">
        <v>3522</v>
      </c>
      <c r="N4071" s="106">
        <v>0.52</v>
      </c>
      <c r="O4071" s="106">
        <v>1.9</v>
      </c>
      <c r="P4071" s="106" t="s">
        <v>714</v>
      </c>
      <c r="Q4071" s="107" t="s">
        <v>4856</v>
      </c>
      <c r="R4071" s="107" t="s">
        <v>311</v>
      </c>
    </row>
    <row r="4072" spans="2:18" ht="20.100000000000001" customHeight="1" x14ac:dyDescent="0.4">
      <c r="B4072" s="105" t="str">
        <f t="shared" si="190"/>
        <v/>
      </c>
      <c r="C4072" s="105" t="str">
        <f t="shared" si="191"/>
        <v/>
      </c>
      <c r="D4072" s="105" t="str">
        <f t="shared" si="192"/>
        <v/>
      </c>
      <c r="E4072" s="106" t="s">
        <v>2406</v>
      </c>
      <c r="F4072" s="106" t="s">
        <v>2829</v>
      </c>
      <c r="G4072" s="106" t="s">
        <v>778</v>
      </c>
      <c r="H4072" s="106" t="s">
        <v>765</v>
      </c>
      <c r="I4072" s="106">
        <v>9</v>
      </c>
      <c r="J4072" s="106"/>
      <c r="K4072" s="106"/>
      <c r="L4072" s="106" t="s">
        <v>1269</v>
      </c>
      <c r="M4072" s="106" t="s">
        <v>3522</v>
      </c>
      <c r="N4072" s="106">
        <v>0.52</v>
      </c>
      <c r="O4072" s="106">
        <v>1.9</v>
      </c>
      <c r="P4072" s="106" t="s">
        <v>714</v>
      </c>
      <c r="Q4072" s="107" t="s">
        <v>4857</v>
      </c>
      <c r="R4072" s="107" t="s">
        <v>311</v>
      </c>
    </row>
    <row r="4073" spans="2:18" ht="20.100000000000001" customHeight="1" x14ac:dyDescent="0.4">
      <c r="B4073" s="105" t="str">
        <f t="shared" si="190"/>
        <v/>
      </c>
      <c r="C4073" s="105" t="str">
        <f t="shared" si="191"/>
        <v/>
      </c>
      <c r="D4073" s="105" t="str">
        <f t="shared" si="192"/>
        <v/>
      </c>
      <c r="E4073" s="106" t="s">
        <v>2406</v>
      </c>
      <c r="F4073" s="106" t="s">
        <v>2407</v>
      </c>
      <c r="G4073" s="106" t="s">
        <v>773</v>
      </c>
      <c r="H4073" s="106" t="s">
        <v>1266</v>
      </c>
      <c r="I4073" s="106">
        <v>9</v>
      </c>
      <c r="J4073" s="106"/>
      <c r="K4073" s="106"/>
      <c r="L4073" s="106" t="s">
        <v>717</v>
      </c>
      <c r="M4073" s="106" t="s">
        <v>3522</v>
      </c>
      <c r="N4073" s="106">
        <v>0.44</v>
      </c>
      <c r="O4073" s="106">
        <v>1.9</v>
      </c>
      <c r="P4073" s="106" t="s">
        <v>714</v>
      </c>
      <c r="Q4073" s="107" t="s">
        <v>4858</v>
      </c>
      <c r="R4073" s="107" t="s">
        <v>311</v>
      </c>
    </row>
    <row r="4074" spans="2:18" ht="20.100000000000001" customHeight="1" x14ac:dyDescent="0.4">
      <c r="B4074" s="105" t="str">
        <f t="shared" si="190"/>
        <v/>
      </c>
      <c r="C4074" s="105" t="str">
        <f t="shared" si="191"/>
        <v/>
      </c>
      <c r="D4074" s="105" t="str">
        <f t="shared" si="192"/>
        <v/>
      </c>
      <c r="E4074" s="106" t="s">
        <v>2406</v>
      </c>
      <c r="F4074" s="106" t="s">
        <v>2407</v>
      </c>
      <c r="G4074" s="106" t="s">
        <v>778</v>
      </c>
      <c r="H4074" s="106" t="s">
        <v>1269</v>
      </c>
      <c r="I4074" s="106">
        <v>9</v>
      </c>
      <c r="J4074" s="106"/>
      <c r="K4074" s="106"/>
      <c r="L4074" s="106" t="s">
        <v>717</v>
      </c>
      <c r="M4074" s="106" t="s">
        <v>3522</v>
      </c>
      <c r="N4074" s="106">
        <v>0.44</v>
      </c>
      <c r="O4074" s="106">
        <v>1.9</v>
      </c>
      <c r="P4074" s="106" t="s">
        <v>714</v>
      </c>
      <c r="Q4074" s="107" t="s">
        <v>4859</v>
      </c>
      <c r="R4074" s="107" t="s">
        <v>311</v>
      </c>
    </row>
    <row r="4075" spans="2:18" ht="20.100000000000001" customHeight="1" x14ac:dyDescent="0.4">
      <c r="B4075" s="105" t="str">
        <f t="shared" si="190"/>
        <v/>
      </c>
      <c r="C4075" s="105" t="str">
        <f t="shared" si="191"/>
        <v/>
      </c>
      <c r="D4075" s="105" t="str">
        <f t="shared" si="192"/>
        <v/>
      </c>
      <c r="E4075" s="106" t="s">
        <v>2406</v>
      </c>
      <c r="F4075" s="106" t="s">
        <v>2447</v>
      </c>
      <c r="G4075" s="106" t="s">
        <v>773</v>
      </c>
      <c r="H4075" s="106" t="s">
        <v>717</v>
      </c>
      <c r="I4075" s="106">
        <v>9</v>
      </c>
      <c r="J4075" s="106"/>
      <c r="K4075" s="106"/>
      <c r="L4075" s="106" t="s">
        <v>1266</v>
      </c>
      <c r="M4075" s="106" t="s">
        <v>3522</v>
      </c>
      <c r="N4075" s="106">
        <v>0.38</v>
      </c>
      <c r="O4075" s="106">
        <v>1.9</v>
      </c>
      <c r="P4075" s="106" t="s">
        <v>714</v>
      </c>
      <c r="Q4075" s="107" t="s">
        <v>4860</v>
      </c>
      <c r="R4075" s="107" t="s">
        <v>311</v>
      </c>
    </row>
    <row r="4076" spans="2:18" ht="20.100000000000001" customHeight="1" x14ac:dyDescent="0.4">
      <c r="B4076" s="105" t="str">
        <f t="shared" si="190"/>
        <v/>
      </c>
      <c r="C4076" s="105" t="str">
        <f t="shared" si="191"/>
        <v/>
      </c>
      <c r="D4076" s="105" t="str">
        <f t="shared" si="192"/>
        <v/>
      </c>
      <c r="E4076" s="106" t="s">
        <v>2406</v>
      </c>
      <c r="F4076" s="106" t="s">
        <v>2447</v>
      </c>
      <c r="G4076" s="106" t="s">
        <v>778</v>
      </c>
      <c r="H4076" s="106" t="s">
        <v>717</v>
      </c>
      <c r="I4076" s="106">
        <v>9</v>
      </c>
      <c r="J4076" s="106"/>
      <c r="K4076" s="106"/>
      <c r="L4076" s="106" t="s">
        <v>1269</v>
      </c>
      <c r="M4076" s="106" t="s">
        <v>3522</v>
      </c>
      <c r="N4076" s="106">
        <v>0.38</v>
      </c>
      <c r="O4076" s="106">
        <v>1.9</v>
      </c>
      <c r="P4076" s="106" t="s">
        <v>714</v>
      </c>
      <c r="Q4076" s="107" t="s">
        <v>4861</v>
      </c>
      <c r="R4076" s="107" t="s">
        <v>311</v>
      </c>
    </row>
    <row r="4077" spans="2:18" ht="20.100000000000001" customHeight="1" x14ac:dyDescent="0.4">
      <c r="B4077" s="105" t="str">
        <f t="shared" si="190"/>
        <v/>
      </c>
      <c r="C4077" s="105" t="str">
        <f t="shared" si="191"/>
        <v/>
      </c>
      <c r="D4077" s="105" t="str">
        <f t="shared" si="192"/>
        <v/>
      </c>
      <c r="E4077" s="106" t="s">
        <v>2406</v>
      </c>
      <c r="F4077" s="106" t="s">
        <v>2829</v>
      </c>
      <c r="G4077" s="106" t="s">
        <v>710</v>
      </c>
      <c r="H4077" s="106" t="s">
        <v>711</v>
      </c>
      <c r="I4077" s="106">
        <v>9</v>
      </c>
      <c r="J4077" s="106"/>
      <c r="K4077" s="106"/>
      <c r="L4077" s="106" t="s">
        <v>765</v>
      </c>
      <c r="M4077" s="106" t="s">
        <v>3522</v>
      </c>
      <c r="N4077" s="106">
        <v>0.56999999999999995</v>
      </c>
      <c r="O4077" s="106">
        <v>2</v>
      </c>
      <c r="P4077" s="106" t="s">
        <v>714</v>
      </c>
      <c r="Q4077" s="107" t="s">
        <v>4862</v>
      </c>
      <c r="R4077" s="107" t="s">
        <v>253</v>
      </c>
    </row>
    <row r="4078" spans="2:18" ht="20.100000000000001" customHeight="1" x14ac:dyDescent="0.4">
      <c r="B4078" s="105" t="str">
        <f t="shared" si="190"/>
        <v/>
      </c>
      <c r="C4078" s="105" t="str">
        <f t="shared" si="191"/>
        <v/>
      </c>
      <c r="D4078" s="105" t="str">
        <f t="shared" si="192"/>
        <v/>
      </c>
      <c r="E4078" s="106" t="s">
        <v>2406</v>
      </c>
      <c r="F4078" s="106" t="s">
        <v>2829</v>
      </c>
      <c r="G4078" s="106" t="s">
        <v>721</v>
      </c>
      <c r="H4078" s="106" t="s">
        <v>722</v>
      </c>
      <c r="I4078" s="106">
        <v>9</v>
      </c>
      <c r="J4078" s="106"/>
      <c r="K4078" s="106"/>
      <c r="L4078" s="106" t="s">
        <v>733</v>
      </c>
      <c r="M4078" s="106" t="s">
        <v>3522</v>
      </c>
      <c r="N4078" s="106">
        <v>0.56999999999999995</v>
      </c>
      <c r="O4078" s="106">
        <v>2</v>
      </c>
      <c r="P4078" s="106" t="s">
        <v>714</v>
      </c>
      <c r="Q4078" s="107" t="s">
        <v>4863</v>
      </c>
      <c r="R4078" s="107" t="s">
        <v>253</v>
      </c>
    </row>
    <row r="4079" spans="2:18" ht="20.100000000000001" customHeight="1" x14ac:dyDescent="0.4">
      <c r="B4079" s="105" t="str">
        <f t="shared" si="190"/>
        <v/>
      </c>
      <c r="C4079" s="105" t="str">
        <f t="shared" si="191"/>
        <v/>
      </c>
      <c r="D4079" s="105" t="str">
        <f t="shared" si="192"/>
        <v/>
      </c>
      <c r="E4079" s="106" t="s">
        <v>2406</v>
      </c>
      <c r="F4079" s="106" t="s">
        <v>2829</v>
      </c>
      <c r="G4079" s="106" t="s">
        <v>2477</v>
      </c>
      <c r="H4079" s="106" t="s">
        <v>765</v>
      </c>
      <c r="I4079" s="106">
        <v>9</v>
      </c>
      <c r="J4079" s="106"/>
      <c r="K4079" s="106"/>
      <c r="L4079" s="106" t="s">
        <v>2478</v>
      </c>
      <c r="M4079" s="106" t="s">
        <v>3522</v>
      </c>
      <c r="N4079" s="106">
        <v>0.53</v>
      </c>
      <c r="O4079" s="106">
        <v>2</v>
      </c>
      <c r="P4079" s="106" t="s">
        <v>714</v>
      </c>
      <c r="Q4079" s="107" t="s">
        <v>4864</v>
      </c>
      <c r="R4079" s="107" t="s">
        <v>253</v>
      </c>
    </row>
    <row r="4080" spans="2:18" ht="20.100000000000001" customHeight="1" x14ac:dyDescent="0.4">
      <c r="B4080" s="105" t="str">
        <f t="shared" si="190"/>
        <v/>
      </c>
      <c r="C4080" s="105" t="str">
        <f t="shared" si="191"/>
        <v/>
      </c>
      <c r="D4080" s="105" t="str">
        <f t="shared" si="192"/>
        <v/>
      </c>
      <c r="E4080" s="106" t="s">
        <v>2406</v>
      </c>
      <c r="F4080" s="106" t="s">
        <v>2829</v>
      </c>
      <c r="G4080" s="106" t="s">
        <v>2482</v>
      </c>
      <c r="H4080" s="106" t="s">
        <v>765</v>
      </c>
      <c r="I4080" s="106">
        <v>9</v>
      </c>
      <c r="J4080" s="106"/>
      <c r="K4080" s="106"/>
      <c r="L4080" s="106" t="s">
        <v>2483</v>
      </c>
      <c r="M4080" s="106" t="s">
        <v>3522</v>
      </c>
      <c r="N4080" s="106">
        <v>0.53</v>
      </c>
      <c r="O4080" s="106">
        <v>2</v>
      </c>
      <c r="P4080" s="106" t="s">
        <v>714</v>
      </c>
      <c r="Q4080" s="107" t="s">
        <v>4865</v>
      </c>
      <c r="R4080" s="107" t="s">
        <v>253</v>
      </c>
    </row>
    <row r="4081" spans="2:18" ht="20.100000000000001" customHeight="1" x14ac:dyDescent="0.4">
      <c r="B4081" s="105" t="str">
        <f t="shared" si="190"/>
        <v/>
      </c>
      <c r="C4081" s="105" t="str">
        <f t="shared" si="191"/>
        <v/>
      </c>
      <c r="D4081" s="105" t="str">
        <f t="shared" si="192"/>
        <v/>
      </c>
      <c r="E4081" s="106" t="s">
        <v>2406</v>
      </c>
      <c r="F4081" s="106" t="s">
        <v>2829</v>
      </c>
      <c r="G4081" s="106" t="s">
        <v>710</v>
      </c>
      <c r="H4081" s="106" t="s">
        <v>765</v>
      </c>
      <c r="I4081" s="106">
        <v>9</v>
      </c>
      <c r="J4081" s="106"/>
      <c r="K4081" s="106"/>
      <c r="L4081" s="106" t="s">
        <v>711</v>
      </c>
      <c r="M4081" s="106" t="s">
        <v>3522</v>
      </c>
      <c r="N4081" s="106">
        <v>0.53</v>
      </c>
      <c r="O4081" s="106">
        <v>2</v>
      </c>
      <c r="P4081" s="106" t="s">
        <v>714</v>
      </c>
      <c r="Q4081" s="107" t="s">
        <v>4866</v>
      </c>
      <c r="R4081" s="107" t="s">
        <v>253</v>
      </c>
    </row>
    <row r="4082" spans="2:18" ht="20.100000000000001" customHeight="1" x14ac:dyDescent="0.4">
      <c r="B4082" s="105" t="str">
        <f t="shared" si="190"/>
        <v/>
      </c>
      <c r="C4082" s="105" t="str">
        <f t="shared" si="191"/>
        <v/>
      </c>
      <c r="D4082" s="105" t="str">
        <f t="shared" si="192"/>
        <v/>
      </c>
      <c r="E4082" s="106" t="s">
        <v>2406</v>
      </c>
      <c r="F4082" s="106" t="s">
        <v>2829</v>
      </c>
      <c r="G4082" s="106" t="s">
        <v>721</v>
      </c>
      <c r="H4082" s="106" t="s">
        <v>733</v>
      </c>
      <c r="I4082" s="106">
        <v>9</v>
      </c>
      <c r="J4082" s="106"/>
      <c r="K4082" s="106"/>
      <c r="L4082" s="106" t="s">
        <v>722</v>
      </c>
      <c r="M4082" s="106" t="s">
        <v>3522</v>
      </c>
      <c r="N4082" s="106">
        <v>0.54</v>
      </c>
      <c r="O4082" s="106">
        <v>2</v>
      </c>
      <c r="P4082" s="106" t="s">
        <v>714</v>
      </c>
      <c r="Q4082" s="107" t="s">
        <v>4867</v>
      </c>
      <c r="R4082" s="107" t="s">
        <v>253</v>
      </c>
    </row>
    <row r="4083" spans="2:18" ht="20.100000000000001" customHeight="1" x14ac:dyDescent="0.4">
      <c r="B4083" s="105" t="str">
        <f t="shared" si="190"/>
        <v/>
      </c>
      <c r="C4083" s="105" t="str">
        <f t="shared" si="191"/>
        <v/>
      </c>
      <c r="D4083" s="105" t="str">
        <f t="shared" si="192"/>
        <v/>
      </c>
      <c r="E4083" s="106" t="s">
        <v>2406</v>
      </c>
      <c r="F4083" s="106" t="s">
        <v>2906</v>
      </c>
      <c r="G4083" s="106" t="s">
        <v>721</v>
      </c>
      <c r="H4083" s="106" t="s">
        <v>722</v>
      </c>
      <c r="I4083" s="106">
        <v>9</v>
      </c>
      <c r="J4083" s="106"/>
      <c r="K4083" s="106"/>
      <c r="L4083" s="106" t="s">
        <v>802</v>
      </c>
      <c r="M4083" s="106" t="s">
        <v>3522</v>
      </c>
      <c r="N4083" s="106">
        <v>0.42</v>
      </c>
      <c r="O4083" s="106">
        <v>2</v>
      </c>
      <c r="P4083" s="106" t="s">
        <v>714</v>
      </c>
      <c r="Q4083" s="107" t="s">
        <v>4868</v>
      </c>
      <c r="R4083" s="107" t="s">
        <v>253</v>
      </c>
    </row>
    <row r="4084" spans="2:18" ht="20.100000000000001" customHeight="1" x14ac:dyDescent="0.4">
      <c r="B4084" s="105" t="str">
        <f t="shared" si="190"/>
        <v/>
      </c>
      <c r="C4084" s="105" t="str">
        <f t="shared" si="191"/>
        <v/>
      </c>
      <c r="D4084" s="105" t="str">
        <f t="shared" si="192"/>
        <v/>
      </c>
      <c r="E4084" s="106" t="s">
        <v>2406</v>
      </c>
      <c r="F4084" s="106" t="s">
        <v>2906</v>
      </c>
      <c r="G4084" s="106" t="s">
        <v>721</v>
      </c>
      <c r="H4084" s="106" t="s">
        <v>802</v>
      </c>
      <c r="I4084" s="106">
        <v>9</v>
      </c>
      <c r="J4084" s="106"/>
      <c r="K4084" s="106"/>
      <c r="L4084" s="106" t="s">
        <v>722</v>
      </c>
      <c r="M4084" s="106" t="s">
        <v>3522</v>
      </c>
      <c r="N4084" s="106">
        <v>0.37</v>
      </c>
      <c r="O4084" s="106">
        <v>2</v>
      </c>
      <c r="P4084" s="106" t="s">
        <v>714</v>
      </c>
      <c r="Q4084" s="107" t="s">
        <v>4869</v>
      </c>
      <c r="R4084" s="107" t="s">
        <v>253</v>
      </c>
    </row>
    <row r="4085" spans="2:18" ht="20.100000000000001" customHeight="1" x14ac:dyDescent="0.4">
      <c r="B4085" s="105" t="str">
        <f t="shared" si="190"/>
        <v/>
      </c>
      <c r="C4085" s="105" t="str">
        <f t="shared" si="191"/>
        <v/>
      </c>
      <c r="D4085" s="105" t="str">
        <f t="shared" si="192"/>
        <v/>
      </c>
      <c r="E4085" s="106" t="s">
        <v>2406</v>
      </c>
      <c r="F4085" s="106" t="s">
        <v>2829</v>
      </c>
      <c r="G4085" s="106" t="s">
        <v>773</v>
      </c>
      <c r="H4085" s="106" t="s">
        <v>774</v>
      </c>
      <c r="I4085" s="106">
        <v>6</v>
      </c>
      <c r="J4085" s="106"/>
      <c r="K4085" s="106"/>
      <c r="L4085" s="106" t="s">
        <v>765</v>
      </c>
      <c r="M4085" s="106" t="s">
        <v>924</v>
      </c>
      <c r="N4085" s="106">
        <v>0.55000000000000004</v>
      </c>
      <c r="O4085" s="106">
        <v>2</v>
      </c>
      <c r="P4085" s="106" t="s">
        <v>714</v>
      </c>
      <c r="Q4085" s="107" t="s">
        <v>4870</v>
      </c>
      <c r="R4085" s="107" t="s">
        <v>253</v>
      </c>
    </row>
    <row r="4086" spans="2:18" ht="20.100000000000001" customHeight="1" x14ac:dyDescent="0.4">
      <c r="B4086" s="105" t="str">
        <f t="shared" si="190"/>
        <v/>
      </c>
      <c r="C4086" s="105" t="str">
        <f t="shared" si="191"/>
        <v/>
      </c>
      <c r="D4086" s="105" t="str">
        <f t="shared" si="192"/>
        <v/>
      </c>
      <c r="E4086" s="106" t="s">
        <v>2406</v>
      </c>
      <c r="F4086" s="106" t="s">
        <v>2829</v>
      </c>
      <c r="G4086" s="106" t="s">
        <v>773</v>
      </c>
      <c r="H4086" s="106" t="s">
        <v>1266</v>
      </c>
      <c r="I4086" s="106">
        <v>6</v>
      </c>
      <c r="J4086" s="106"/>
      <c r="K4086" s="106"/>
      <c r="L4086" s="106" t="s">
        <v>733</v>
      </c>
      <c r="M4086" s="106" t="s">
        <v>924</v>
      </c>
      <c r="N4086" s="106">
        <v>0.54</v>
      </c>
      <c r="O4086" s="106">
        <v>2</v>
      </c>
      <c r="P4086" s="106" t="s">
        <v>714</v>
      </c>
      <c r="Q4086" s="107" t="s">
        <v>4871</v>
      </c>
      <c r="R4086" s="107" t="s">
        <v>253</v>
      </c>
    </row>
    <row r="4087" spans="2:18" ht="20.100000000000001" customHeight="1" x14ac:dyDescent="0.4">
      <c r="B4087" s="105" t="str">
        <f t="shared" si="190"/>
        <v/>
      </c>
      <c r="C4087" s="105" t="str">
        <f t="shared" si="191"/>
        <v/>
      </c>
      <c r="D4087" s="105" t="str">
        <f t="shared" si="192"/>
        <v/>
      </c>
      <c r="E4087" s="106" t="s">
        <v>2406</v>
      </c>
      <c r="F4087" s="106" t="s">
        <v>2829</v>
      </c>
      <c r="G4087" s="106" t="s">
        <v>778</v>
      </c>
      <c r="H4087" s="106" t="s">
        <v>779</v>
      </c>
      <c r="I4087" s="106">
        <v>6</v>
      </c>
      <c r="J4087" s="106"/>
      <c r="K4087" s="106"/>
      <c r="L4087" s="106" t="s">
        <v>765</v>
      </c>
      <c r="M4087" s="106" t="s">
        <v>924</v>
      </c>
      <c r="N4087" s="106">
        <v>0.54</v>
      </c>
      <c r="O4087" s="106">
        <v>2</v>
      </c>
      <c r="P4087" s="106" t="s">
        <v>714</v>
      </c>
      <c r="Q4087" s="107" t="s">
        <v>4872</v>
      </c>
      <c r="R4087" s="107" t="s">
        <v>253</v>
      </c>
    </row>
    <row r="4088" spans="2:18" ht="20.100000000000001" customHeight="1" x14ac:dyDescent="0.4">
      <c r="B4088" s="105" t="str">
        <f t="shared" si="190"/>
        <v/>
      </c>
      <c r="C4088" s="105" t="str">
        <f t="shared" si="191"/>
        <v/>
      </c>
      <c r="D4088" s="105" t="str">
        <f t="shared" si="192"/>
        <v/>
      </c>
      <c r="E4088" s="106" t="s">
        <v>2406</v>
      </c>
      <c r="F4088" s="106" t="s">
        <v>2829</v>
      </c>
      <c r="G4088" s="106" t="s">
        <v>778</v>
      </c>
      <c r="H4088" s="106" t="s">
        <v>1269</v>
      </c>
      <c r="I4088" s="106">
        <v>6</v>
      </c>
      <c r="J4088" s="106"/>
      <c r="K4088" s="106"/>
      <c r="L4088" s="106" t="s">
        <v>733</v>
      </c>
      <c r="M4088" s="106" t="s">
        <v>924</v>
      </c>
      <c r="N4088" s="106">
        <v>0.54</v>
      </c>
      <c r="O4088" s="106">
        <v>2</v>
      </c>
      <c r="P4088" s="106" t="s">
        <v>714</v>
      </c>
      <c r="Q4088" s="107" t="s">
        <v>4873</v>
      </c>
      <c r="R4088" s="107" t="s">
        <v>253</v>
      </c>
    </row>
    <row r="4089" spans="2:18" ht="20.100000000000001" customHeight="1" x14ac:dyDescent="0.4">
      <c r="B4089" s="105" t="str">
        <f t="shared" si="190"/>
        <v/>
      </c>
      <c r="C4089" s="105" t="str">
        <f t="shared" si="191"/>
        <v/>
      </c>
      <c r="D4089" s="105" t="str">
        <f t="shared" si="192"/>
        <v/>
      </c>
      <c r="E4089" s="106" t="s">
        <v>2406</v>
      </c>
      <c r="F4089" s="106" t="s">
        <v>2829</v>
      </c>
      <c r="G4089" s="106" t="s">
        <v>2437</v>
      </c>
      <c r="H4089" s="106" t="s">
        <v>2438</v>
      </c>
      <c r="I4089" s="106">
        <v>6</v>
      </c>
      <c r="J4089" s="106"/>
      <c r="K4089" s="106"/>
      <c r="L4089" s="106" t="s">
        <v>765</v>
      </c>
      <c r="M4089" s="106" t="s">
        <v>924</v>
      </c>
      <c r="N4089" s="106">
        <v>0.52</v>
      </c>
      <c r="O4089" s="106">
        <v>2</v>
      </c>
      <c r="P4089" s="106" t="s">
        <v>714</v>
      </c>
      <c r="Q4089" s="107" t="s">
        <v>4874</v>
      </c>
      <c r="R4089" s="107" t="s">
        <v>253</v>
      </c>
    </row>
    <row r="4090" spans="2:18" ht="20.100000000000001" customHeight="1" x14ac:dyDescent="0.4">
      <c r="B4090" s="105" t="str">
        <f t="shared" si="190"/>
        <v/>
      </c>
      <c r="C4090" s="105" t="str">
        <f t="shared" si="191"/>
        <v/>
      </c>
      <c r="D4090" s="105" t="str">
        <f t="shared" si="192"/>
        <v/>
      </c>
      <c r="E4090" s="106" t="s">
        <v>2406</v>
      </c>
      <c r="F4090" s="106" t="s">
        <v>2829</v>
      </c>
      <c r="G4090" s="106" t="s">
        <v>2442</v>
      </c>
      <c r="H4090" s="106" t="s">
        <v>2443</v>
      </c>
      <c r="I4090" s="106">
        <v>6</v>
      </c>
      <c r="J4090" s="106"/>
      <c r="K4090" s="106"/>
      <c r="L4090" s="106" t="s">
        <v>765</v>
      </c>
      <c r="M4090" s="106" t="s">
        <v>924</v>
      </c>
      <c r="N4090" s="106">
        <v>0.52</v>
      </c>
      <c r="O4090" s="106">
        <v>2</v>
      </c>
      <c r="P4090" s="106" t="s">
        <v>714</v>
      </c>
      <c r="Q4090" s="107" t="s">
        <v>4875</v>
      </c>
      <c r="R4090" s="107" t="s">
        <v>253</v>
      </c>
    </row>
    <row r="4091" spans="2:18" ht="20.100000000000001" customHeight="1" x14ac:dyDescent="0.4">
      <c r="B4091" s="105" t="str">
        <f t="shared" si="190"/>
        <v/>
      </c>
      <c r="C4091" s="105" t="str">
        <f t="shared" si="191"/>
        <v/>
      </c>
      <c r="D4091" s="105" t="str">
        <f t="shared" si="192"/>
        <v/>
      </c>
      <c r="E4091" s="106" t="s">
        <v>2406</v>
      </c>
      <c r="F4091" s="106" t="s">
        <v>2829</v>
      </c>
      <c r="G4091" s="106" t="s">
        <v>773</v>
      </c>
      <c r="H4091" s="106" t="s">
        <v>765</v>
      </c>
      <c r="I4091" s="106">
        <v>6</v>
      </c>
      <c r="J4091" s="106"/>
      <c r="K4091" s="106"/>
      <c r="L4091" s="106" t="s">
        <v>774</v>
      </c>
      <c r="M4091" s="106" t="s">
        <v>924</v>
      </c>
      <c r="N4091" s="106">
        <v>0.53</v>
      </c>
      <c r="O4091" s="106">
        <v>2</v>
      </c>
      <c r="P4091" s="106" t="s">
        <v>714</v>
      </c>
      <c r="Q4091" s="107" t="s">
        <v>4876</v>
      </c>
      <c r="R4091" s="107" t="s">
        <v>253</v>
      </c>
    </row>
    <row r="4092" spans="2:18" ht="20.100000000000001" customHeight="1" x14ac:dyDescent="0.4">
      <c r="B4092" s="105" t="str">
        <f t="shared" si="190"/>
        <v/>
      </c>
      <c r="C4092" s="105" t="str">
        <f t="shared" si="191"/>
        <v/>
      </c>
      <c r="D4092" s="105" t="str">
        <f t="shared" si="192"/>
        <v/>
      </c>
      <c r="E4092" s="106" t="s">
        <v>2406</v>
      </c>
      <c r="F4092" s="106" t="s">
        <v>2829</v>
      </c>
      <c r="G4092" s="106" t="s">
        <v>773</v>
      </c>
      <c r="H4092" s="106" t="s">
        <v>733</v>
      </c>
      <c r="I4092" s="106">
        <v>6</v>
      </c>
      <c r="J4092" s="106"/>
      <c r="K4092" s="106"/>
      <c r="L4092" s="106" t="s">
        <v>1266</v>
      </c>
      <c r="M4092" s="106" t="s">
        <v>924</v>
      </c>
      <c r="N4092" s="106">
        <v>0.53</v>
      </c>
      <c r="O4092" s="106">
        <v>2</v>
      </c>
      <c r="P4092" s="106" t="s">
        <v>714</v>
      </c>
      <c r="Q4092" s="107" t="s">
        <v>4877</v>
      </c>
      <c r="R4092" s="107" t="s">
        <v>253</v>
      </c>
    </row>
    <row r="4093" spans="2:18" ht="20.100000000000001" customHeight="1" x14ac:dyDescent="0.4">
      <c r="B4093" s="105" t="str">
        <f t="shared" si="190"/>
        <v/>
      </c>
      <c r="C4093" s="105" t="str">
        <f t="shared" si="191"/>
        <v/>
      </c>
      <c r="D4093" s="105" t="str">
        <f t="shared" si="192"/>
        <v/>
      </c>
      <c r="E4093" s="106" t="s">
        <v>2406</v>
      </c>
      <c r="F4093" s="106" t="s">
        <v>2829</v>
      </c>
      <c r="G4093" s="106" t="s">
        <v>778</v>
      </c>
      <c r="H4093" s="106" t="s">
        <v>765</v>
      </c>
      <c r="I4093" s="106">
        <v>6</v>
      </c>
      <c r="J4093" s="106"/>
      <c r="K4093" s="106"/>
      <c r="L4093" s="106" t="s">
        <v>779</v>
      </c>
      <c r="M4093" s="106" t="s">
        <v>924</v>
      </c>
      <c r="N4093" s="106">
        <v>0.53</v>
      </c>
      <c r="O4093" s="106">
        <v>2</v>
      </c>
      <c r="P4093" s="106" t="s">
        <v>714</v>
      </c>
      <c r="Q4093" s="107" t="s">
        <v>4878</v>
      </c>
      <c r="R4093" s="107" t="s">
        <v>253</v>
      </c>
    </row>
    <row r="4094" spans="2:18" ht="20.100000000000001" customHeight="1" x14ac:dyDescent="0.4">
      <c r="B4094" s="105" t="str">
        <f t="shared" si="190"/>
        <v/>
      </c>
      <c r="C4094" s="105" t="str">
        <f t="shared" si="191"/>
        <v/>
      </c>
      <c r="D4094" s="105" t="str">
        <f t="shared" si="192"/>
        <v/>
      </c>
      <c r="E4094" s="106" t="s">
        <v>2406</v>
      </c>
      <c r="F4094" s="106" t="s">
        <v>2829</v>
      </c>
      <c r="G4094" s="106" t="s">
        <v>778</v>
      </c>
      <c r="H4094" s="106" t="s">
        <v>733</v>
      </c>
      <c r="I4094" s="106">
        <v>6</v>
      </c>
      <c r="J4094" s="106"/>
      <c r="K4094" s="106"/>
      <c r="L4094" s="106" t="s">
        <v>1269</v>
      </c>
      <c r="M4094" s="106" t="s">
        <v>924</v>
      </c>
      <c r="N4094" s="106">
        <v>0.53</v>
      </c>
      <c r="O4094" s="106">
        <v>2</v>
      </c>
      <c r="P4094" s="106" t="s">
        <v>714</v>
      </c>
      <c r="Q4094" s="107" t="s">
        <v>4879</v>
      </c>
      <c r="R4094" s="107" t="s">
        <v>253</v>
      </c>
    </row>
    <row r="4095" spans="2:18" ht="20.100000000000001" customHeight="1" x14ac:dyDescent="0.4">
      <c r="B4095" s="105" t="str">
        <f t="shared" si="190"/>
        <v/>
      </c>
      <c r="C4095" s="105" t="str">
        <f t="shared" si="191"/>
        <v/>
      </c>
      <c r="D4095" s="105" t="str">
        <f t="shared" si="192"/>
        <v/>
      </c>
      <c r="E4095" s="106" t="s">
        <v>2406</v>
      </c>
      <c r="F4095" s="106" t="s">
        <v>2829</v>
      </c>
      <c r="G4095" s="106" t="s">
        <v>2437</v>
      </c>
      <c r="H4095" s="106" t="s">
        <v>765</v>
      </c>
      <c r="I4095" s="106">
        <v>6</v>
      </c>
      <c r="J4095" s="106"/>
      <c r="K4095" s="106"/>
      <c r="L4095" s="106" t="s">
        <v>2438</v>
      </c>
      <c r="M4095" s="106" t="s">
        <v>924</v>
      </c>
      <c r="N4095" s="106">
        <v>0.52</v>
      </c>
      <c r="O4095" s="106">
        <v>2</v>
      </c>
      <c r="P4095" s="106" t="s">
        <v>714</v>
      </c>
      <c r="Q4095" s="107" t="s">
        <v>4880</v>
      </c>
      <c r="R4095" s="107" t="s">
        <v>253</v>
      </c>
    </row>
    <row r="4096" spans="2:18" ht="20.100000000000001" customHeight="1" x14ac:dyDescent="0.4">
      <c r="B4096" s="105" t="str">
        <f t="shared" si="190"/>
        <v/>
      </c>
      <c r="C4096" s="105" t="str">
        <f t="shared" si="191"/>
        <v/>
      </c>
      <c r="D4096" s="105" t="str">
        <f t="shared" si="192"/>
        <v/>
      </c>
      <c r="E4096" s="106" t="s">
        <v>2406</v>
      </c>
      <c r="F4096" s="106" t="s">
        <v>2829</v>
      </c>
      <c r="G4096" s="106" t="s">
        <v>2442</v>
      </c>
      <c r="H4096" s="106" t="s">
        <v>765</v>
      </c>
      <c r="I4096" s="106">
        <v>6</v>
      </c>
      <c r="J4096" s="106"/>
      <c r="K4096" s="106"/>
      <c r="L4096" s="106" t="s">
        <v>2443</v>
      </c>
      <c r="M4096" s="106" t="s">
        <v>924</v>
      </c>
      <c r="N4096" s="106">
        <v>0.52</v>
      </c>
      <c r="O4096" s="106">
        <v>2</v>
      </c>
      <c r="P4096" s="106" t="s">
        <v>714</v>
      </c>
      <c r="Q4096" s="107" t="s">
        <v>4881</v>
      </c>
      <c r="R4096" s="107" t="s">
        <v>253</v>
      </c>
    </row>
    <row r="4097" spans="2:18" ht="20.100000000000001" customHeight="1" x14ac:dyDescent="0.4">
      <c r="B4097" s="105" t="str">
        <f t="shared" si="190"/>
        <v/>
      </c>
      <c r="C4097" s="105" t="str">
        <f t="shared" si="191"/>
        <v/>
      </c>
      <c r="D4097" s="105" t="str">
        <f t="shared" si="192"/>
        <v/>
      </c>
      <c r="E4097" s="106" t="s">
        <v>2406</v>
      </c>
      <c r="F4097" s="106" t="s">
        <v>2407</v>
      </c>
      <c r="G4097" s="106" t="s">
        <v>773</v>
      </c>
      <c r="H4097" s="106" t="s">
        <v>774</v>
      </c>
      <c r="I4097" s="106">
        <v>6</v>
      </c>
      <c r="J4097" s="106"/>
      <c r="K4097" s="106"/>
      <c r="L4097" s="106" t="s">
        <v>717</v>
      </c>
      <c r="M4097" s="106" t="s">
        <v>924</v>
      </c>
      <c r="N4097" s="106">
        <v>0.44</v>
      </c>
      <c r="O4097" s="106">
        <v>2</v>
      </c>
      <c r="P4097" s="106" t="s">
        <v>714</v>
      </c>
      <c r="Q4097" s="107" t="s">
        <v>4882</v>
      </c>
      <c r="R4097" s="107" t="s">
        <v>253</v>
      </c>
    </row>
    <row r="4098" spans="2:18" ht="20.100000000000001" customHeight="1" x14ac:dyDescent="0.4">
      <c r="B4098" s="105" t="str">
        <f t="shared" si="190"/>
        <v/>
      </c>
      <c r="C4098" s="105" t="str">
        <f t="shared" si="191"/>
        <v/>
      </c>
      <c r="D4098" s="105" t="str">
        <f t="shared" si="192"/>
        <v/>
      </c>
      <c r="E4098" s="106" t="s">
        <v>2406</v>
      </c>
      <c r="F4098" s="106" t="s">
        <v>2407</v>
      </c>
      <c r="G4098" s="106" t="s">
        <v>773</v>
      </c>
      <c r="H4098" s="106" t="s">
        <v>1266</v>
      </c>
      <c r="I4098" s="106">
        <v>6</v>
      </c>
      <c r="J4098" s="106"/>
      <c r="K4098" s="106"/>
      <c r="L4098" s="106" t="s">
        <v>698</v>
      </c>
      <c r="M4098" s="106" t="s">
        <v>924</v>
      </c>
      <c r="N4098" s="106">
        <v>0.44</v>
      </c>
      <c r="O4098" s="106">
        <v>2</v>
      </c>
      <c r="P4098" s="106" t="s">
        <v>714</v>
      </c>
      <c r="Q4098" s="107" t="s">
        <v>4883</v>
      </c>
      <c r="R4098" s="107" t="s">
        <v>253</v>
      </c>
    </row>
    <row r="4099" spans="2:18" ht="20.100000000000001" customHeight="1" x14ac:dyDescent="0.4">
      <c r="B4099" s="105" t="str">
        <f t="shared" si="190"/>
        <v/>
      </c>
      <c r="C4099" s="105" t="str">
        <f t="shared" si="191"/>
        <v/>
      </c>
      <c r="D4099" s="105" t="str">
        <f t="shared" si="192"/>
        <v/>
      </c>
      <c r="E4099" s="106" t="s">
        <v>2406</v>
      </c>
      <c r="F4099" s="106" t="s">
        <v>2407</v>
      </c>
      <c r="G4099" s="106" t="s">
        <v>778</v>
      </c>
      <c r="H4099" s="106" t="s">
        <v>779</v>
      </c>
      <c r="I4099" s="106">
        <v>6</v>
      </c>
      <c r="J4099" s="106"/>
      <c r="K4099" s="106"/>
      <c r="L4099" s="106" t="s">
        <v>717</v>
      </c>
      <c r="M4099" s="106" t="s">
        <v>924</v>
      </c>
      <c r="N4099" s="106">
        <v>0.44</v>
      </c>
      <c r="O4099" s="106">
        <v>2</v>
      </c>
      <c r="P4099" s="106" t="s">
        <v>714</v>
      </c>
      <c r="Q4099" s="107" t="s">
        <v>4884</v>
      </c>
      <c r="R4099" s="107" t="s">
        <v>253</v>
      </c>
    </row>
    <row r="4100" spans="2:18" ht="20.100000000000001" customHeight="1" x14ac:dyDescent="0.4">
      <c r="B4100" s="105" t="str">
        <f t="shared" si="190"/>
        <v/>
      </c>
      <c r="C4100" s="105" t="str">
        <f t="shared" si="191"/>
        <v/>
      </c>
      <c r="D4100" s="105" t="str">
        <f t="shared" si="192"/>
        <v/>
      </c>
      <c r="E4100" s="106" t="s">
        <v>2406</v>
      </c>
      <c r="F4100" s="106" t="s">
        <v>2407</v>
      </c>
      <c r="G4100" s="106" t="s">
        <v>778</v>
      </c>
      <c r="H4100" s="106" t="s">
        <v>1269</v>
      </c>
      <c r="I4100" s="106">
        <v>6</v>
      </c>
      <c r="J4100" s="106"/>
      <c r="K4100" s="106"/>
      <c r="L4100" s="106" t="s">
        <v>698</v>
      </c>
      <c r="M4100" s="106" t="s">
        <v>924</v>
      </c>
      <c r="N4100" s="106">
        <v>0.44</v>
      </c>
      <c r="O4100" s="106">
        <v>2</v>
      </c>
      <c r="P4100" s="106" t="s">
        <v>714</v>
      </c>
      <c r="Q4100" s="107" t="s">
        <v>4885</v>
      </c>
      <c r="R4100" s="107" t="s">
        <v>253</v>
      </c>
    </row>
    <row r="4101" spans="2:18" ht="20.100000000000001" customHeight="1" x14ac:dyDescent="0.4">
      <c r="B4101" s="105" t="str">
        <f t="shared" si="190"/>
        <v/>
      </c>
      <c r="C4101" s="105" t="str">
        <f t="shared" si="191"/>
        <v/>
      </c>
      <c r="D4101" s="105" t="str">
        <f t="shared" si="192"/>
        <v/>
      </c>
      <c r="E4101" s="106" t="s">
        <v>2406</v>
      </c>
      <c r="F4101" s="106" t="s">
        <v>2407</v>
      </c>
      <c r="G4101" s="106" t="s">
        <v>2437</v>
      </c>
      <c r="H4101" s="106" t="s">
        <v>2438</v>
      </c>
      <c r="I4101" s="106">
        <v>6</v>
      </c>
      <c r="J4101" s="106"/>
      <c r="K4101" s="106"/>
      <c r="L4101" s="106" t="s">
        <v>717</v>
      </c>
      <c r="M4101" s="106" t="s">
        <v>924</v>
      </c>
      <c r="N4101" s="106">
        <v>0.42</v>
      </c>
      <c r="O4101" s="106">
        <v>2</v>
      </c>
      <c r="P4101" s="106" t="s">
        <v>714</v>
      </c>
      <c r="Q4101" s="107" t="s">
        <v>4886</v>
      </c>
      <c r="R4101" s="107" t="s">
        <v>253</v>
      </c>
    </row>
    <row r="4102" spans="2:18" ht="20.100000000000001" customHeight="1" x14ac:dyDescent="0.4">
      <c r="B4102" s="105" t="str">
        <f t="shared" si="190"/>
        <v/>
      </c>
      <c r="C4102" s="105" t="str">
        <f t="shared" si="191"/>
        <v/>
      </c>
      <c r="D4102" s="105" t="str">
        <f t="shared" si="192"/>
        <v/>
      </c>
      <c r="E4102" s="106" t="s">
        <v>2406</v>
      </c>
      <c r="F4102" s="106" t="s">
        <v>2407</v>
      </c>
      <c r="G4102" s="106" t="s">
        <v>2442</v>
      </c>
      <c r="H4102" s="106" t="s">
        <v>2443</v>
      </c>
      <c r="I4102" s="106">
        <v>6</v>
      </c>
      <c r="J4102" s="106"/>
      <c r="K4102" s="106"/>
      <c r="L4102" s="106" t="s">
        <v>717</v>
      </c>
      <c r="M4102" s="106" t="s">
        <v>924</v>
      </c>
      <c r="N4102" s="106">
        <v>0.42</v>
      </c>
      <c r="O4102" s="106">
        <v>2</v>
      </c>
      <c r="P4102" s="106" t="s">
        <v>714</v>
      </c>
      <c r="Q4102" s="107" t="s">
        <v>4887</v>
      </c>
      <c r="R4102" s="107" t="s">
        <v>253</v>
      </c>
    </row>
    <row r="4103" spans="2:18" ht="20.100000000000001" customHeight="1" x14ac:dyDescent="0.4">
      <c r="B4103" s="105" t="str">
        <f t="shared" si="190"/>
        <v/>
      </c>
      <c r="C4103" s="105" t="str">
        <f t="shared" si="191"/>
        <v/>
      </c>
      <c r="D4103" s="105" t="str">
        <f t="shared" si="192"/>
        <v/>
      </c>
      <c r="E4103" s="106" t="s">
        <v>2406</v>
      </c>
      <c r="F4103" s="106" t="s">
        <v>2447</v>
      </c>
      <c r="G4103" s="106" t="s">
        <v>773</v>
      </c>
      <c r="H4103" s="106" t="s">
        <v>717</v>
      </c>
      <c r="I4103" s="106">
        <v>6</v>
      </c>
      <c r="J4103" s="106"/>
      <c r="K4103" s="106"/>
      <c r="L4103" s="106" t="s">
        <v>774</v>
      </c>
      <c r="M4103" s="106" t="s">
        <v>924</v>
      </c>
      <c r="N4103" s="106">
        <v>0.38</v>
      </c>
      <c r="O4103" s="106">
        <v>2</v>
      </c>
      <c r="P4103" s="106" t="s">
        <v>714</v>
      </c>
      <c r="Q4103" s="107" t="s">
        <v>4888</v>
      </c>
      <c r="R4103" s="107" t="s">
        <v>253</v>
      </c>
    </row>
    <row r="4104" spans="2:18" ht="20.100000000000001" customHeight="1" x14ac:dyDescent="0.4">
      <c r="B4104" s="105" t="str">
        <f t="shared" si="190"/>
        <v/>
      </c>
      <c r="C4104" s="105" t="str">
        <f t="shared" si="191"/>
        <v/>
      </c>
      <c r="D4104" s="105" t="str">
        <f t="shared" si="192"/>
        <v/>
      </c>
      <c r="E4104" s="106" t="s">
        <v>2406</v>
      </c>
      <c r="F4104" s="106" t="s">
        <v>2447</v>
      </c>
      <c r="G4104" s="106" t="s">
        <v>773</v>
      </c>
      <c r="H4104" s="106" t="s">
        <v>698</v>
      </c>
      <c r="I4104" s="106">
        <v>6</v>
      </c>
      <c r="J4104" s="106"/>
      <c r="K4104" s="106"/>
      <c r="L4104" s="106" t="s">
        <v>1266</v>
      </c>
      <c r="M4104" s="106" t="s">
        <v>924</v>
      </c>
      <c r="N4104" s="106">
        <v>0.38</v>
      </c>
      <c r="O4104" s="106">
        <v>2</v>
      </c>
      <c r="P4104" s="106" t="s">
        <v>714</v>
      </c>
      <c r="Q4104" s="107" t="s">
        <v>4889</v>
      </c>
      <c r="R4104" s="107" t="s">
        <v>253</v>
      </c>
    </row>
    <row r="4105" spans="2:18" ht="20.100000000000001" customHeight="1" x14ac:dyDescent="0.4">
      <c r="B4105" s="105" t="str">
        <f t="shared" si="190"/>
        <v/>
      </c>
      <c r="C4105" s="105" t="str">
        <f t="shared" si="191"/>
        <v/>
      </c>
      <c r="D4105" s="105" t="str">
        <f t="shared" si="192"/>
        <v/>
      </c>
      <c r="E4105" s="106" t="s">
        <v>2406</v>
      </c>
      <c r="F4105" s="106" t="s">
        <v>2447</v>
      </c>
      <c r="G4105" s="106" t="s">
        <v>778</v>
      </c>
      <c r="H4105" s="106" t="s">
        <v>717</v>
      </c>
      <c r="I4105" s="106">
        <v>6</v>
      </c>
      <c r="J4105" s="106"/>
      <c r="K4105" s="106"/>
      <c r="L4105" s="106" t="s">
        <v>779</v>
      </c>
      <c r="M4105" s="106" t="s">
        <v>924</v>
      </c>
      <c r="N4105" s="106">
        <v>0.38</v>
      </c>
      <c r="O4105" s="106">
        <v>2</v>
      </c>
      <c r="P4105" s="106" t="s">
        <v>714</v>
      </c>
      <c r="Q4105" s="107" t="s">
        <v>4890</v>
      </c>
      <c r="R4105" s="107" t="s">
        <v>253</v>
      </c>
    </row>
    <row r="4106" spans="2:18" ht="20.100000000000001" customHeight="1" x14ac:dyDescent="0.4">
      <c r="B4106" s="105" t="str">
        <f t="shared" si="190"/>
        <v/>
      </c>
      <c r="C4106" s="105" t="str">
        <f t="shared" si="191"/>
        <v/>
      </c>
      <c r="D4106" s="105" t="str">
        <f t="shared" si="192"/>
        <v/>
      </c>
      <c r="E4106" s="106" t="s">
        <v>2406</v>
      </c>
      <c r="F4106" s="106" t="s">
        <v>2447</v>
      </c>
      <c r="G4106" s="106" t="s">
        <v>778</v>
      </c>
      <c r="H4106" s="106" t="s">
        <v>698</v>
      </c>
      <c r="I4106" s="106">
        <v>6</v>
      </c>
      <c r="J4106" s="106"/>
      <c r="K4106" s="106"/>
      <c r="L4106" s="106" t="s">
        <v>1269</v>
      </c>
      <c r="M4106" s="106" t="s">
        <v>924</v>
      </c>
      <c r="N4106" s="106">
        <v>0.38</v>
      </c>
      <c r="O4106" s="106">
        <v>2</v>
      </c>
      <c r="P4106" s="106" t="s">
        <v>714</v>
      </c>
      <c r="Q4106" s="107" t="s">
        <v>4891</v>
      </c>
      <c r="R4106" s="107" t="s">
        <v>253</v>
      </c>
    </row>
    <row r="4107" spans="2:18" ht="20.100000000000001" customHeight="1" x14ac:dyDescent="0.4">
      <c r="B4107" s="105" t="str">
        <f t="shared" si="190"/>
        <v/>
      </c>
      <c r="C4107" s="105" t="str">
        <f t="shared" si="191"/>
        <v/>
      </c>
      <c r="D4107" s="105" t="str">
        <f t="shared" si="192"/>
        <v/>
      </c>
      <c r="E4107" s="106" t="s">
        <v>2406</v>
      </c>
      <c r="F4107" s="106" t="s">
        <v>2447</v>
      </c>
      <c r="G4107" s="106" t="s">
        <v>2437</v>
      </c>
      <c r="H4107" s="106" t="s">
        <v>717</v>
      </c>
      <c r="I4107" s="106">
        <v>6</v>
      </c>
      <c r="J4107" s="106"/>
      <c r="K4107" s="106"/>
      <c r="L4107" s="106" t="s">
        <v>2438</v>
      </c>
      <c r="M4107" s="106" t="s">
        <v>924</v>
      </c>
      <c r="N4107" s="106">
        <v>0.38</v>
      </c>
      <c r="O4107" s="106">
        <v>2</v>
      </c>
      <c r="P4107" s="106" t="s">
        <v>714</v>
      </c>
      <c r="Q4107" s="107" t="s">
        <v>4892</v>
      </c>
      <c r="R4107" s="107" t="s">
        <v>253</v>
      </c>
    </row>
    <row r="4108" spans="2:18" ht="20.100000000000001" customHeight="1" x14ac:dyDescent="0.4">
      <c r="B4108" s="105" t="str">
        <f t="shared" si="190"/>
        <v/>
      </c>
      <c r="C4108" s="105" t="str">
        <f t="shared" si="191"/>
        <v/>
      </c>
      <c r="D4108" s="105" t="str">
        <f t="shared" si="192"/>
        <v/>
      </c>
      <c r="E4108" s="106" t="s">
        <v>2406</v>
      </c>
      <c r="F4108" s="106" t="s">
        <v>2447</v>
      </c>
      <c r="G4108" s="106" t="s">
        <v>2442</v>
      </c>
      <c r="H4108" s="106" t="s">
        <v>717</v>
      </c>
      <c r="I4108" s="106">
        <v>6</v>
      </c>
      <c r="J4108" s="106"/>
      <c r="K4108" s="106"/>
      <c r="L4108" s="106" t="s">
        <v>2443</v>
      </c>
      <c r="M4108" s="106" t="s">
        <v>924</v>
      </c>
      <c r="N4108" s="106">
        <v>0.38</v>
      </c>
      <c r="O4108" s="106">
        <v>2</v>
      </c>
      <c r="P4108" s="106" t="s">
        <v>714</v>
      </c>
      <c r="Q4108" s="107" t="s">
        <v>4893</v>
      </c>
      <c r="R4108" s="107" t="s">
        <v>253</v>
      </c>
    </row>
    <row r="4109" spans="2:18" ht="20.100000000000001" customHeight="1" x14ac:dyDescent="0.4">
      <c r="B4109" s="105" t="str">
        <f t="shared" si="190"/>
        <v/>
      </c>
      <c r="C4109" s="105" t="str">
        <f t="shared" si="191"/>
        <v/>
      </c>
      <c r="D4109" s="105" t="str">
        <f t="shared" si="192"/>
        <v/>
      </c>
      <c r="E4109" s="106" t="s">
        <v>2406</v>
      </c>
      <c r="F4109" s="106" t="s">
        <v>2906</v>
      </c>
      <c r="G4109" s="106" t="s">
        <v>773</v>
      </c>
      <c r="H4109" s="106" t="s">
        <v>1266</v>
      </c>
      <c r="I4109" s="106">
        <v>6</v>
      </c>
      <c r="J4109" s="106"/>
      <c r="K4109" s="106"/>
      <c r="L4109" s="106" t="s">
        <v>802</v>
      </c>
      <c r="M4109" s="106" t="s">
        <v>924</v>
      </c>
      <c r="N4109" s="106">
        <v>0.4</v>
      </c>
      <c r="O4109" s="106">
        <v>2</v>
      </c>
      <c r="P4109" s="106" t="s">
        <v>714</v>
      </c>
      <c r="Q4109" s="107" t="s">
        <v>4894</v>
      </c>
      <c r="R4109" s="107" t="s">
        <v>253</v>
      </c>
    </row>
    <row r="4110" spans="2:18" ht="20.100000000000001" customHeight="1" x14ac:dyDescent="0.4">
      <c r="B4110" s="105" t="str">
        <f t="shared" si="190"/>
        <v/>
      </c>
      <c r="C4110" s="105" t="str">
        <f t="shared" si="191"/>
        <v/>
      </c>
      <c r="D4110" s="105" t="str">
        <f t="shared" si="192"/>
        <v/>
      </c>
      <c r="E4110" s="106" t="s">
        <v>2406</v>
      </c>
      <c r="F4110" s="106" t="s">
        <v>2906</v>
      </c>
      <c r="G4110" s="106" t="s">
        <v>778</v>
      </c>
      <c r="H4110" s="106" t="s">
        <v>1269</v>
      </c>
      <c r="I4110" s="106">
        <v>6</v>
      </c>
      <c r="J4110" s="106"/>
      <c r="K4110" s="106"/>
      <c r="L4110" s="106" t="s">
        <v>802</v>
      </c>
      <c r="M4110" s="106" t="s">
        <v>924</v>
      </c>
      <c r="N4110" s="106">
        <v>0.4</v>
      </c>
      <c r="O4110" s="106">
        <v>2</v>
      </c>
      <c r="P4110" s="106" t="s">
        <v>714</v>
      </c>
      <c r="Q4110" s="107" t="s">
        <v>4895</v>
      </c>
      <c r="R4110" s="107" t="s">
        <v>253</v>
      </c>
    </row>
    <row r="4111" spans="2:18" ht="20.100000000000001" customHeight="1" x14ac:dyDescent="0.4">
      <c r="B4111" s="105" t="str">
        <f t="shared" si="190"/>
        <v/>
      </c>
      <c r="C4111" s="105" t="str">
        <f t="shared" si="191"/>
        <v/>
      </c>
      <c r="D4111" s="105" t="str">
        <f t="shared" si="192"/>
        <v/>
      </c>
      <c r="E4111" s="106" t="s">
        <v>2406</v>
      </c>
      <c r="F4111" s="106" t="s">
        <v>2906</v>
      </c>
      <c r="G4111" s="106" t="s">
        <v>773</v>
      </c>
      <c r="H4111" s="106" t="s">
        <v>802</v>
      </c>
      <c r="I4111" s="106">
        <v>6</v>
      </c>
      <c r="J4111" s="106"/>
      <c r="K4111" s="106"/>
      <c r="L4111" s="106" t="s">
        <v>1266</v>
      </c>
      <c r="M4111" s="106" t="s">
        <v>924</v>
      </c>
      <c r="N4111" s="106">
        <v>0.37</v>
      </c>
      <c r="O4111" s="106">
        <v>2</v>
      </c>
      <c r="P4111" s="106" t="s">
        <v>714</v>
      </c>
      <c r="Q4111" s="107" t="s">
        <v>4896</v>
      </c>
      <c r="R4111" s="107" t="s">
        <v>253</v>
      </c>
    </row>
    <row r="4112" spans="2:18" ht="20.100000000000001" customHeight="1" x14ac:dyDescent="0.4">
      <c r="B4112" s="105" t="str">
        <f t="shared" si="190"/>
        <v/>
      </c>
      <c r="C4112" s="105" t="str">
        <f t="shared" si="191"/>
        <v/>
      </c>
      <c r="D4112" s="105" t="str">
        <f t="shared" si="192"/>
        <v/>
      </c>
      <c r="E4112" s="106" t="s">
        <v>2406</v>
      </c>
      <c r="F4112" s="106" t="s">
        <v>2906</v>
      </c>
      <c r="G4112" s="106" t="s">
        <v>778</v>
      </c>
      <c r="H4112" s="106" t="s">
        <v>802</v>
      </c>
      <c r="I4112" s="106">
        <v>6</v>
      </c>
      <c r="J4112" s="106"/>
      <c r="K4112" s="106"/>
      <c r="L4112" s="106" t="s">
        <v>1269</v>
      </c>
      <c r="M4112" s="106" t="s">
        <v>924</v>
      </c>
      <c r="N4112" s="106">
        <v>0.37</v>
      </c>
      <c r="O4112" s="106">
        <v>2</v>
      </c>
      <c r="P4112" s="106" t="s">
        <v>714</v>
      </c>
      <c r="Q4112" s="107" t="s">
        <v>4897</v>
      </c>
      <c r="R4112" s="107" t="s">
        <v>253</v>
      </c>
    </row>
    <row r="4113" spans="2:18" ht="20.100000000000001" customHeight="1" x14ac:dyDescent="0.4">
      <c r="B4113" s="105" t="str">
        <f t="shared" ref="B4113:B4176" si="193">IF(OR($C$11="",$C$12=""),"",IFERROR(IF(AND($U$23&lt;&gt;R4113,$V$23&lt;&gt;R4113),"－",IF(AND(COUNTIF($C$11,"*樹脂スペーサー*")&gt;0,OR(M4113="空気",F4113="一般",F4113="一般ＰＧ")),"－",IF(AND($W$26&gt;0,$W$26&gt;=O4113),$U$26,IF(AND($W$27&gt;0,$W$27&gt;=O4113),$U$27,IF(AND($W$28&gt;0,$W$28&gt;=O4113),$U$28,IF(AND($W$29&gt;0,$W$29&gt;=O4113),$U$29,IF(AND($W$30&gt;0,$W$30&gt;=O4113),$U$30,IF(AND($W$31&gt;0,$W$31&gt;=O4113),$U$31,IF(AND($W$32&gt;0,$W$32&gt;=O4113),$U$32,"－"))))))))),"－"))</f>
        <v/>
      </c>
      <c r="C4113" s="105" t="str">
        <f t="shared" ref="C4113:C4176" si="194">IF(B4113="","",IF(B4113&lt;&gt;"－",VLOOKUP(B4113,$U$26:$V$32,2,FALSE),"－"))</f>
        <v/>
      </c>
      <c r="D4113" s="105" t="str">
        <f t="shared" ref="D4113:D4176" si="195">IF($H$10="","",IF($V$39&lt;&gt;"断熱等","－",IF(AND(COUNTIF($V$35,"*樹脂スペーサー*")&gt;0,OR(M4113="空気",F4113="一般",F4113="一般ＰＧ")),"－",IF(AND($V$36&lt;&gt;R4113,$W$36&lt;&gt;R4113),"－",IF(MID($H$10,10,1)="Z",IF(N4113&lt;=0.65,"○","－"),IF($V$37&gt;=O4113,"○","－"))))))</f>
        <v/>
      </c>
      <c r="E4113" s="106" t="s">
        <v>2406</v>
      </c>
      <c r="F4113" s="106" t="s">
        <v>2829</v>
      </c>
      <c r="G4113" s="106" t="s">
        <v>697</v>
      </c>
      <c r="H4113" s="106" t="s">
        <v>1027</v>
      </c>
      <c r="I4113" s="106">
        <v>8</v>
      </c>
      <c r="J4113" s="106"/>
      <c r="K4113" s="106"/>
      <c r="L4113" s="106" t="s">
        <v>765</v>
      </c>
      <c r="M4113" s="106" t="s">
        <v>3522</v>
      </c>
      <c r="N4113" s="106">
        <v>0.56000000000000005</v>
      </c>
      <c r="O4113" s="106">
        <v>2.1</v>
      </c>
      <c r="P4113" s="106" t="s">
        <v>714</v>
      </c>
      <c r="Q4113" s="107" t="s">
        <v>4898</v>
      </c>
      <c r="R4113" s="107" t="s">
        <v>253</v>
      </c>
    </row>
    <row r="4114" spans="2:18" ht="20.100000000000001" customHeight="1" x14ac:dyDescent="0.4">
      <c r="B4114" s="105" t="str">
        <f t="shared" si="193"/>
        <v/>
      </c>
      <c r="C4114" s="105" t="str">
        <f t="shared" si="194"/>
        <v/>
      </c>
      <c r="D4114" s="105" t="str">
        <f t="shared" si="195"/>
        <v/>
      </c>
      <c r="E4114" s="106" t="s">
        <v>2406</v>
      </c>
      <c r="F4114" s="106" t="s">
        <v>2829</v>
      </c>
      <c r="G4114" s="106" t="s">
        <v>721</v>
      </c>
      <c r="H4114" s="106" t="s">
        <v>722</v>
      </c>
      <c r="I4114" s="106">
        <v>8</v>
      </c>
      <c r="J4114" s="106"/>
      <c r="K4114" s="106"/>
      <c r="L4114" s="106" t="s">
        <v>765</v>
      </c>
      <c r="M4114" s="106" t="s">
        <v>3522</v>
      </c>
      <c r="N4114" s="106">
        <v>0.56000000000000005</v>
      </c>
      <c r="O4114" s="106">
        <v>2.1</v>
      </c>
      <c r="P4114" s="106" t="s">
        <v>714</v>
      </c>
      <c r="Q4114" s="107" t="s">
        <v>4899</v>
      </c>
      <c r="R4114" s="107" t="s">
        <v>253</v>
      </c>
    </row>
    <row r="4115" spans="2:18" ht="20.100000000000001" customHeight="1" x14ac:dyDescent="0.4">
      <c r="B4115" s="105" t="str">
        <f t="shared" si="193"/>
        <v/>
      </c>
      <c r="C4115" s="105" t="str">
        <f t="shared" si="194"/>
        <v/>
      </c>
      <c r="D4115" s="105" t="str">
        <f t="shared" si="195"/>
        <v/>
      </c>
      <c r="E4115" s="106" t="s">
        <v>2406</v>
      </c>
      <c r="F4115" s="106" t="s">
        <v>2829</v>
      </c>
      <c r="G4115" s="106" t="s">
        <v>773</v>
      </c>
      <c r="H4115" s="106" t="s">
        <v>774</v>
      </c>
      <c r="I4115" s="106">
        <v>8</v>
      </c>
      <c r="J4115" s="106"/>
      <c r="K4115" s="106"/>
      <c r="L4115" s="106" t="s">
        <v>729</v>
      </c>
      <c r="M4115" s="106" t="s">
        <v>3522</v>
      </c>
      <c r="N4115" s="106">
        <v>0.55000000000000004</v>
      </c>
      <c r="O4115" s="106">
        <v>2.1</v>
      </c>
      <c r="P4115" s="106" t="s">
        <v>3355</v>
      </c>
      <c r="Q4115" s="107" t="s">
        <v>4900</v>
      </c>
      <c r="R4115" s="107" t="s">
        <v>253</v>
      </c>
    </row>
    <row r="4116" spans="2:18" ht="20.100000000000001" customHeight="1" x14ac:dyDescent="0.4">
      <c r="B4116" s="105" t="str">
        <f t="shared" si="193"/>
        <v/>
      </c>
      <c r="C4116" s="105" t="str">
        <f t="shared" si="194"/>
        <v/>
      </c>
      <c r="D4116" s="105" t="str">
        <f t="shared" si="195"/>
        <v/>
      </c>
      <c r="E4116" s="106" t="s">
        <v>2406</v>
      </c>
      <c r="F4116" s="106" t="s">
        <v>2829</v>
      </c>
      <c r="G4116" s="106" t="s">
        <v>778</v>
      </c>
      <c r="H4116" s="106" t="s">
        <v>779</v>
      </c>
      <c r="I4116" s="106">
        <v>8</v>
      </c>
      <c r="J4116" s="106"/>
      <c r="K4116" s="106"/>
      <c r="L4116" s="106" t="s">
        <v>729</v>
      </c>
      <c r="M4116" s="106" t="s">
        <v>3522</v>
      </c>
      <c r="N4116" s="106">
        <v>0.55000000000000004</v>
      </c>
      <c r="O4116" s="106">
        <v>2.1</v>
      </c>
      <c r="P4116" s="106" t="s">
        <v>714</v>
      </c>
      <c r="Q4116" s="107" t="s">
        <v>4901</v>
      </c>
      <c r="R4116" s="107" t="s">
        <v>253</v>
      </c>
    </row>
    <row r="4117" spans="2:18" ht="20.100000000000001" customHeight="1" x14ac:dyDescent="0.4">
      <c r="B4117" s="105" t="str">
        <f t="shared" si="193"/>
        <v/>
      </c>
      <c r="C4117" s="105" t="str">
        <f t="shared" si="194"/>
        <v/>
      </c>
      <c r="D4117" s="105" t="str">
        <f t="shared" si="195"/>
        <v/>
      </c>
      <c r="E4117" s="106" t="s">
        <v>2406</v>
      </c>
      <c r="F4117" s="106" t="s">
        <v>2829</v>
      </c>
      <c r="G4117" s="106" t="s">
        <v>2437</v>
      </c>
      <c r="H4117" s="106" t="s">
        <v>2438</v>
      </c>
      <c r="I4117" s="106">
        <v>8</v>
      </c>
      <c r="J4117" s="106"/>
      <c r="K4117" s="106"/>
      <c r="L4117" s="106" t="s">
        <v>729</v>
      </c>
      <c r="M4117" s="106" t="s">
        <v>3522</v>
      </c>
      <c r="N4117" s="106">
        <v>0.52</v>
      </c>
      <c r="O4117" s="106">
        <v>2.1</v>
      </c>
      <c r="P4117" s="106" t="s">
        <v>714</v>
      </c>
      <c r="Q4117" s="107" t="s">
        <v>4902</v>
      </c>
      <c r="R4117" s="107" t="s">
        <v>253</v>
      </c>
    </row>
    <row r="4118" spans="2:18" ht="20.100000000000001" customHeight="1" x14ac:dyDescent="0.4">
      <c r="B4118" s="105" t="str">
        <f t="shared" si="193"/>
        <v/>
      </c>
      <c r="C4118" s="105" t="str">
        <f t="shared" si="194"/>
        <v/>
      </c>
      <c r="D4118" s="105" t="str">
        <f t="shared" si="195"/>
        <v/>
      </c>
      <c r="E4118" s="106" t="s">
        <v>2406</v>
      </c>
      <c r="F4118" s="106" t="s">
        <v>2829</v>
      </c>
      <c r="G4118" s="106" t="s">
        <v>2442</v>
      </c>
      <c r="H4118" s="106" t="s">
        <v>2443</v>
      </c>
      <c r="I4118" s="106">
        <v>8</v>
      </c>
      <c r="J4118" s="106"/>
      <c r="K4118" s="106"/>
      <c r="L4118" s="106" t="s">
        <v>729</v>
      </c>
      <c r="M4118" s="106" t="s">
        <v>3522</v>
      </c>
      <c r="N4118" s="106">
        <v>0.52</v>
      </c>
      <c r="O4118" s="106">
        <v>2.1</v>
      </c>
      <c r="P4118" s="106" t="s">
        <v>714</v>
      </c>
      <c r="Q4118" s="107" t="s">
        <v>4903</v>
      </c>
      <c r="R4118" s="107" t="s">
        <v>253</v>
      </c>
    </row>
    <row r="4119" spans="2:18" ht="20.100000000000001" customHeight="1" x14ac:dyDescent="0.4">
      <c r="B4119" s="105" t="str">
        <f t="shared" si="193"/>
        <v/>
      </c>
      <c r="C4119" s="105" t="str">
        <f t="shared" si="194"/>
        <v/>
      </c>
      <c r="D4119" s="105" t="str">
        <f t="shared" si="195"/>
        <v/>
      </c>
      <c r="E4119" s="106" t="s">
        <v>2406</v>
      </c>
      <c r="F4119" s="106" t="s">
        <v>2829</v>
      </c>
      <c r="G4119" s="106" t="s">
        <v>697</v>
      </c>
      <c r="H4119" s="106" t="s">
        <v>765</v>
      </c>
      <c r="I4119" s="106">
        <v>8</v>
      </c>
      <c r="J4119" s="106"/>
      <c r="K4119" s="106"/>
      <c r="L4119" s="106" t="s">
        <v>1027</v>
      </c>
      <c r="M4119" s="106" t="s">
        <v>3522</v>
      </c>
      <c r="N4119" s="106">
        <v>0.53</v>
      </c>
      <c r="O4119" s="106">
        <v>2.1</v>
      </c>
      <c r="P4119" s="106" t="s">
        <v>714</v>
      </c>
      <c r="Q4119" s="107" t="s">
        <v>4904</v>
      </c>
      <c r="R4119" s="107" t="s">
        <v>253</v>
      </c>
    </row>
    <row r="4120" spans="2:18" ht="20.100000000000001" customHeight="1" x14ac:dyDescent="0.4">
      <c r="B4120" s="105" t="str">
        <f t="shared" si="193"/>
        <v/>
      </c>
      <c r="C4120" s="105" t="str">
        <f t="shared" si="194"/>
        <v/>
      </c>
      <c r="D4120" s="105" t="str">
        <f t="shared" si="195"/>
        <v/>
      </c>
      <c r="E4120" s="106" t="s">
        <v>2406</v>
      </c>
      <c r="F4120" s="106" t="s">
        <v>2829</v>
      </c>
      <c r="G4120" s="106" t="s">
        <v>721</v>
      </c>
      <c r="H4120" s="106" t="s">
        <v>765</v>
      </c>
      <c r="I4120" s="106">
        <v>8</v>
      </c>
      <c r="J4120" s="106"/>
      <c r="K4120" s="106"/>
      <c r="L4120" s="106" t="s">
        <v>722</v>
      </c>
      <c r="M4120" s="106" t="s">
        <v>3522</v>
      </c>
      <c r="N4120" s="106">
        <v>0.53</v>
      </c>
      <c r="O4120" s="106">
        <v>2.1</v>
      </c>
      <c r="P4120" s="106" t="s">
        <v>714</v>
      </c>
      <c r="Q4120" s="107" t="s">
        <v>4905</v>
      </c>
      <c r="R4120" s="107" t="s">
        <v>253</v>
      </c>
    </row>
    <row r="4121" spans="2:18" ht="20.100000000000001" customHeight="1" x14ac:dyDescent="0.4">
      <c r="B4121" s="105" t="str">
        <f t="shared" si="193"/>
        <v/>
      </c>
      <c r="C4121" s="105" t="str">
        <f t="shared" si="194"/>
        <v/>
      </c>
      <c r="D4121" s="105" t="str">
        <f t="shared" si="195"/>
        <v/>
      </c>
      <c r="E4121" s="106" t="s">
        <v>2406</v>
      </c>
      <c r="F4121" s="106" t="s">
        <v>2829</v>
      </c>
      <c r="G4121" s="106" t="s">
        <v>773</v>
      </c>
      <c r="H4121" s="106" t="s">
        <v>729</v>
      </c>
      <c r="I4121" s="106">
        <v>8</v>
      </c>
      <c r="J4121" s="106"/>
      <c r="K4121" s="106"/>
      <c r="L4121" s="106" t="s">
        <v>774</v>
      </c>
      <c r="M4121" s="106" t="s">
        <v>3522</v>
      </c>
      <c r="N4121" s="106">
        <v>0.54</v>
      </c>
      <c r="O4121" s="106">
        <v>2.1</v>
      </c>
      <c r="P4121" s="106" t="s">
        <v>714</v>
      </c>
      <c r="Q4121" s="107" t="s">
        <v>4906</v>
      </c>
      <c r="R4121" s="107" t="s">
        <v>253</v>
      </c>
    </row>
    <row r="4122" spans="2:18" ht="20.100000000000001" customHeight="1" x14ac:dyDescent="0.4">
      <c r="B4122" s="105" t="str">
        <f t="shared" si="193"/>
        <v/>
      </c>
      <c r="C4122" s="105" t="str">
        <f t="shared" si="194"/>
        <v/>
      </c>
      <c r="D4122" s="105" t="str">
        <f t="shared" si="195"/>
        <v/>
      </c>
      <c r="E4122" s="106" t="s">
        <v>2406</v>
      </c>
      <c r="F4122" s="106" t="s">
        <v>2829</v>
      </c>
      <c r="G4122" s="106" t="s">
        <v>778</v>
      </c>
      <c r="H4122" s="106" t="s">
        <v>729</v>
      </c>
      <c r="I4122" s="106">
        <v>8</v>
      </c>
      <c r="J4122" s="106"/>
      <c r="K4122" s="106"/>
      <c r="L4122" s="106" t="s">
        <v>779</v>
      </c>
      <c r="M4122" s="106" t="s">
        <v>3522</v>
      </c>
      <c r="N4122" s="106">
        <v>0.54</v>
      </c>
      <c r="O4122" s="106">
        <v>2.1</v>
      </c>
      <c r="P4122" s="106" t="s">
        <v>714</v>
      </c>
      <c r="Q4122" s="107" t="s">
        <v>4907</v>
      </c>
      <c r="R4122" s="107" t="s">
        <v>253</v>
      </c>
    </row>
    <row r="4123" spans="2:18" ht="20.100000000000001" customHeight="1" x14ac:dyDescent="0.4">
      <c r="B4123" s="105" t="str">
        <f t="shared" si="193"/>
        <v/>
      </c>
      <c r="C4123" s="105" t="str">
        <f t="shared" si="194"/>
        <v/>
      </c>
      <c r="D4123" s="105" t="str">
        <f t="shared" si="195"/>
        <v/>
      </c>
      <c r="E4123" s="106" t="s">
        <v>2406</v>
      </c>
      <c r="F4123" s="106" t="s">
        <v>2829</v>
      </c>
      <c r="G4123" s="106" t="s">
        <v>2437</v>
      </c>
      <c r="H4123" s="106" t="s">
        <v>729</v>
      </c>
      <c r="I4123" s="106">
        <v>8</v>
      </c>
      <c r="J4123" s="106"/>
      <c r="K4123" s="106"/>
      <c r="L4123" s="106" t="s">
        <v>2438</v>
      </c>
      <c r="M4123" s="106" t="s">
        <v>3522</v>
      </c>
      <c r="N4123" s="106">
        <v>0.53</v>
      </c>
      <c r="O4123" s="106">
        <v>2.1</v>
      </c>
      <c r="P4123" s="106" t="s">
        <v>714</v>
      </c>
      <c r="Q4123" s="107" t="s">
        <v>4908</v>
      </c>
      <c r="R4123" s="107" t="s">
        <v>253</v>
      </c>
    </row>
    <row r="4124" spans="2:18" ht="20.100000000000001" customHeight="1" x14ac:dyDescent="0.4">
      <c r="B4124" s="105" t="str">
        <f t="shared" si="193"/>
        <v/>
      </c>
      <c r="C4124" s="105" t="str">
        <f t="shared" si="194"/>
        <v/>
      </c>
      <c r="D4124" s="105" t="str">
        <f t="shared" si="195"/>
        <v/>
      </c>
      <c r="E4124" s="106" t="s">
        <v>2406</v>
      </c>
      <c r="F4124" s="106" t="s">
        <v>2829</v>
      </c>
      <c r="G4124" s="106" t="s">
        <v>2442</v>
      </c>
      <c r="H4124" s="106" t="s">
        <v>729</v>
      </c>
      <c r="I4124" s="106">
        <v>8</v>
      </c>
      <c r="J4124" s="106"/>
      <c r="K4124" s="106"/>
      <c r="L4124" s="106" t="s">
        <v>2443</v>
      </c>
      <c r="M4124" s="106" t="s">
        <v>3522</v>
      </c>
      <c r="N4124" s="106">
        <v>0.53</v>
      </c>
      <c r="O4124" s="106">
        <v>2.1</v>
      </c>
      <c r="P4124" s="106" t="s">
        <v>714</v>
      </c>
      <c r="Q4124" s="107" t="s">
        <v>4909</v>
      </c>
      <c r="R4124" s="107" t="s">
        <v>253</v>
      </c>
    </row>
    <row r="4125" spans="2:18" ht="20.100000000000001" customHeight="1" x14ac:dyDescent="0.4">
      <c r="B4125" s="105" t="str">
        <f t="shared" si="193"/>
        <v/>
      </c>
      <c r="C4125" s="105" t="str">
        <f t="shared" si="194"/>
        <v/>
      </c>
      <c r="D4125" s="105" t="str">
        <f t="shared" si="195"/>
        <v/>
      </c>
      <c r="E4125" s="106" t="s">
        <v>2406</v>
      </c>
      <c r="F4125" s="106" t="s">
        <v>2407</v>
      </c>
      <c r="G4125" s="106" t="s">
        <v>697</v>
      </c>
      <c r="H4125" s="106" t="s">
        <v>1027</v>
      </c>
      <c r="I4125" s="106">
        <v>8</v>
      </c>
      <c r="J4125" s="106"/>
      <c r="K4125" s="106"/>
      <c r="L4125" s="106" t="s">
        <v>717</v>
      </c>
      <c r="M4125" s="106" t="s">
        <v>3522</v>
      </c>
      <c r="N4125" s="106">
        <v>0.45</v>
      </c>
      <c r="O4125" s="106">
        <v>2.1</v>
      </c>
      <c r="P4125" s="106" t="s">
        <v>714</v>
      </c>
      <c r="Q4125" s="107" t="s">
        <v>4910</v>
      </c>
      <c r="R4125" s="107" t="s">
        <v>253</v>
      </c>
    </row>
    <row r="4126" spans="2:18" ht="20.100000000000001" customHeight="1" x14ac:dyDescent="0.4">
      <c r="B4126" s="105" t="str">
        <f t="shared" si="193"/>
        <v/>
      </c>
      <c r="C4126" s="105" t="str">
        <f t="shared" si="194"/>
        <v/>
      </c>
      <c r="D4126" s="105" t="str">
        <f t="shared" si="195"/>
        <v/>
      </c>
      <c r="E4126" s="106" t="s">
        <v>2406</v>
      </c>
      <c r="F4126" s="106" t="s">
        <v>2407</v>
      </c>
      <c r="G4126" s="106" t="s">
        <v>721</v>
      </c>
      <c r="H4126" s="106" t="s">
        <v>722</v>
      </c>
      <c r="I4126" s="106">
        <v>8</v>
      </c>
      <c r="J4126" s="106"/>
      <c r="K4126" s="106"/>
      <c r="L4126" s="106" t="s">
        <v>717</v>
      </c>
      <c r="M4126" s="106" t="s">
        <v>3522</v>
      </c>
      <c r="N4126" s="106">
        <v>0.45</v>
      </c>
      <c r="O4126" s="106">
        <v>2.1</v>
      </c>
      <c r="P4126" s="106" t="s">
        <v>714</v>
      </c>
      <c r="Q4126" s="107" t="s">
        <v>4911</v>
      </c>
      <c r="R4126" s="107" t="s">
        <v>253</v>
      </c>
    </row>
    <row r="4127" spans="2:18" ht="20.100000000000001" customHeight="1" x14ac:dyDescent="0.4">
      <c r="B4127" s="105" t="str">
        <f t="shared" si="193"/>
        <v/>
      </c>
      <c r="C4127" s="105" t="str">
        <f t="shared" si="194"/>
        <v/>
      </c>
      <c r="D4127" s="105" t="str">
        <f t="shared" si="195"/>
        <v/>
      </c>
      <c r="E4127" s="106" t="s">
        <v>2406</v>
      </c>
      <c r="F4127" s="106" t="s">
        <v>2407</v>
      </c>
      <c r="G4127" s="106" t="s">
        <v>773</v>
      </c>
      <c r="H4127" s="106" t="s">
        <v>774</v>
      </c>
      <c r="I4127" s="106">
        <v>8</v>
      </c>
      <c r="J4127" s="106"/>
      <c r="K4127" s="106"/>
      <c r="L4127" s="106" t="s">
        <v>706</v>
      </c>
      <c r="M4127" s="106" t="s">
        <v>3522</v>
      </c>
      <c r="N4127" s="106">
        <v>0.44</v>
      </c>
      <c r="O4127" s="106">
        <v>2.1</v>
      </c>
      <c r="P4127" s="106" t="s">
        <v>714</v>
      </c>
      <c r="Q4127" s="107" t="s">
        <v>4912</v>
      </c>
      <c r="R4127" s="107" t="s">
        <v>253</v>
      </c>
    </row>
    <row r="4128" spans="2:18" ht="20.100000000000001" customHeight="1" x14ac:dyDescent="0.4">
      <c r="B4128" s="105" t="str">
        <f t="shared" si="193"/>
        <v/>
      </c>
      <c r="C4128" s="105" t="str">
        <f t="shared" si="194"/>
        <v/>
      </c>
      <c r="D4128" s="105" t="str">
        <f t="shared" si="195"/>
        <v/>
      </c>
      <c r="E4128" s="106" t="s">
        <v>2406</v>
      </c>
      <c r="F4128" s="106" t="s">
        <v>2407</v>
      </c>
      <c r="G4128" s="106" t="s">
        <v>778</v>
      </c>
      <c r="H4128" s="106" t="s">
        <v>779</v>
      </c>
      <c r="I4128" s="106">
        <v>8</v>
      </c>
      <c r="J4128" s="106"/>
      <c r="K4128" s="106"/>
      <c r="L4128" s="106" t="s">
        <v>706</v>
      </c>
      <c r="M4128" s="106" t="s">
        <v>3522</v>
      </c>
      <c r="N4128" s="106">
        <v>0.44</v>
      </c>
      <c r="O4128" s="106">
        <v>2.1</v>
      </c>
      <c r="P4128" s="106" t="s">
        <v>714</v>
      </c>
      <c r="Q4128" s="107" t="s">
        <v>4913</v>
      </c>
      <c r="R4128" s="107" t="s">
        <v>253</v>
      </c>
    </row>
    <row r="4129" spans="2:18" ht="20.100000000000001" customHeight="1" x14ac:dyDescent="0.4">
      <c r="B4129" s="105" t="str">
        <f t="shared" si="193"/>
        <v/>
      </c>
      <c r="C4129" s="105" t="str">
        <f t="shared" si="194"/>
        <v/>
      </c>
      <c r="D4129" s="105" t="str">
        <f t="shared" si="195"/>
        <v/>
      </c>
      <c r="E4129" s="106" t="s">
        <v>2406</v>
      </c>
      <c r="F4129" s="106" t="s">
        <v>2407</v>
      </c>
      <c r="G4129" s="106" t="s">
        <v>2437</v>
      </c>
      <c r="H4129" s="106" t="s">
        <v>2438</v>
      </c>
      <c r="I4129" s="106">
        <v>8</v>
      </c>
      <c r="J4129" s="106"/>
      <c r="K4129" s="106"/>
      <c r="L4129" s="106" t="s">
        <v>706</v>
      </c>
      <c r="M4129" s="106" t="s">
        <v>3522</v>
      </c>
      <c r="N4129" s="106">
        <v>0.42</v>
      </c>
      <c r="O4129" s="106">
        <v>2.1</v>
      </c>
      <c r="P4129" s="106" t="s">
        <v>714</v>
      </c>
      <c r="Q4129" s="107" t="s">
        <v>4914</v>
      </c>
      <c r="R4129" s="107" t="s">
        <v>253</v>
      </c>
    </row>
    <row r="4130" spans="2:18" ht="20.100000000000001" customHeight="1" x14ac:dyDescent="0.4">
      <c r="B4130" s="105" t="str">
        <f t="shared" si="193"/>
        <v/>
      </c>
      <c r="C4130" s="105" t="str">
        <f t="shared" si="194"/>
        <v/>
      </c>
      <c r="D4130" s="105" t="str">
        <f t="shared" si="195"/>
        <v/>
      </c>
      <c r="E4130" s="106" t="s">
        <v>2406</v>
      </c>
      <c r="F4130" s="106" t="s">
        <v>2407</v>
      </c>
      <c r="G4130" s="106" t="s">
        <v>2442</v>
      </c>
      <c r="H4130" s="106" t="s">
        <v>2443</v>
      </c>
      <c r="I4130" s="106">
        <v>8</v>
      </c>
      <c r="J4130" s="106"/>
      <c r="K4130" s="106"/>
      <c r="L4130" s="106" t="s">
        <v>706</v>
      </c>
      <c r="M4130" s="106" t="s">
        <v>3522</v>
      </c>
      <c r="N4130" s="106">
        <v>0.42</v>
      </c>
      <c r="O4130" s="106">
        <v>2.1</v>
      </c>
      <c r="P4130" s="106" t="s">
        <v>714</v>
      </c>
      <c r="Q4130" s="107" t="s">
        <v>4915</v>
      </c>
      <c r="R4130" s="107" t="s">
        <v>253</v>
      </c>
    </row>
    <row r="4131" spans="2:18" ht="20.100000000000001" customHeight="1" x14ac:dyDescent="0.4">
      <c r="B4131" s="105" t="str">
        <f t="shared" si="193"/>
        <v/>
      </c>
      <c r="C4131" s="105" t="str">
        <f t="shared" si="194"/>
        <v/>
      </c>
      <c r="D4131" s="105" t="str">
        <f t="shared" si="195"/>
        <v/>
      </c>
      <c r="E4131" s="106" t="s">
        <v>2406</v>
      </c>
      <c r="F4131" s="106" t="s">
        <v>2447</v>
      </c>
      <c r="G4131" s="106" t="s">
        <v>697</v>
      </c>
      <c r="H4131" s="106" t="s">
        <v>717</v>
      </c>
      <c r="I4131" s="106">
        <v>8</v>
      </c>
      <c r="J4131" s="106"/>
      <c r="K4131" s="106"/>
      <c r="L4131" s="106" t="s">
        <v>1027</v>
      </c>
      <c r="M4131" s="106" t="s">
        <v>3522</v>
      </c>
      <c r="N4131" s="106">
        <v>0.39</v>
      </c>
      <c r="O4131" s="106">
        <v>2.1</v>
      </c>
      <c r="P4131" s="106" t="s">
        <v>714</v>
      </c>
      <c r="Q4131" s="107" t="s">
        <v>4916</v>
      </c>
      <c r="R4131" s="107" t="s">
        <v>253</v>
      </c>
    </row>
    <row r="4132" spans="2:18" ht="20.100000000000001" customHeight="1" x14ac:dyDescent="0.4">
      <c r="B4132" s="105" t="str">
        <f t="shared" si="193"/>
        <v/>
      </c>
      <c r="C4132" s="105" t="str">
        <f t="shared" si="194"/>
        <v/>
      </c>
      <c r="D4132" s="105" t="str">
        <f t="shared" si="195"/>
        <v/>
      </c>
      <c r="E4132" s="106" t="s">
        <v>2406</v>
      </c>
      <c r="F4132" s="106" t="s">
        <v>2447</v>
      </c>
      <c r="G4132" s="106" t="s">
        <v>721</v>
      </c>
      <c r="H4132" s="106" t="s">
        <v>717</v>
      </c>
      <c r="I4132" s="106">
        <v>8</v>
      </c>
      <c r="J4132" s="106"/>
      <c r="K4132" s="106"/>
      <c r="L4132" s="106" t="s">
        <v>722</v>
      </c>
      <c r="M4132" s="106" t="s">
        <v>3522</v>
      </c>
      <c r="N4132" s="106">
        <v>0.39</v>
      </c>
      <c r="O4132" s="106">
        <v>2.1</v>
      </c>
      <c r="P4132" s="106" t="s">
        <v>714</v>
      </c>
      <c r="Q4132" s="107" t="s">
        <v>4917</v>
      </c>
      <c r="R4132" s="107" t="s">
        <v>253</v>
      </c>
    </row>
    <row r="4133" spans="2:18" ht="20.100000000000001" customHeight="1" x14ac:dyDescent="0.4">
      <c r="B4133" s="105" t="str">
        <f t="shared" si="193"/>
        <v/>
      </c>
      <c r="C4133" s="105" t="str">
        <f t="shared" si="194"/>
        <v/>
      </c>
      <c r="D4133" s="105" t="str">
        <f t="shared" si="195"/>
        <v/>
      </c>
      <c r="E4133" s="106" t="s">
        <v>2406</v>
      </c>
      <c r="F4133" s="106" t="s">
        <v>2447</v>
      </c>
      <c r="G4133" s="106" t="s">
        <v>773</v>
      </c>
      <c r="H4133" s="106" t="s">
        <v>706</v>
      </c>
      <c r="I4133" s="106">
        <v>8</v>
      </c>
      <c r="J4133" s="106"/>
      <c r="K4133" s="106"/>
      <c r="L4133" s="106" t="s">
        <v>774</v>
      </c>
      <c r="M4133" s="106" t="s">
        <v>3522</v>
      </c>
      <c r="N4133" s="106">
        <v>0.39</v>
      </c>
      <c r="O4133" s="106">
        <v>2.1</v>
      </c>
      <c r="P4133" s="106" t="s">
        <v>3355</v>
      </c>
      <c r="Q4133" s="107" t="s">
        <v>4918</v>
      </c>
      <c r="R4133" s="107" t="s">
        <v>253</v>
      </c>
    </row>
    <row r="4134" spans="2:18" ht="20.100000000000001" customHeight="1" x14ac:dyDescent="0.4">
      <c r="B4134" s="105" t="str">
        <f t="shared" si="193"/>
        <v/>
      </c>
      <c r="C4134" s="105" t="str">
        <f t="shared" si="194"/>
        <v/>
      </c>
      <c r="D4134" s="105" t="str">
        <f t="shared" si="195"/>
        <v/>
      </c>
      <c r="E4134" s="106" t="s">
        <v>2406</v>
      </c>
      <c r="F4134" s="106" t="s">
        <v>2447</v>
      </c>
      <c r="G4134" s="106" t="s">
        <v>778</v>
      </c>
      <c r="H4134" s="106" t="s">
        <v>706</v>
      </c>
      <c r="I4134" s="106">
        <v>8</v>
      </c>
      <c r="J4134" s="106"/>
      <c r="K4134" s="106"/>
      <c r="L4134" s="106" t="s">
        <v>779</v>
      </c>
      <c r="M4134" s="106" t="s">
        <v>3522</v>
      </c>
      <c r="N4134" s="106">
        <v>0.39</v>
      </c>
      <c r="O4134" s="106">
        <v>2.1</v>
      </c>
      <c r="P4134" s="106" t="s">
        <v>714</v>
      </c>
      <c r="Q4134" s="107" t="s">
        <v>4919</v>
      </c>
      <c r="R4134" s="107" t="s">
        <v>253</v>
      </c>
    </row>
    <row r="4135" spans="2:18" ht="20.100000000000001" customHeight="1" x14ac:dyDescent="0.4">
      <c r="B4135" s="105" t="str">
        <f t="shared" si="193"/>
        <v/>
      </c>
      <c r="C4135" s="105" t="str">
        <f t="shared" si="194"/>
        <v/>
      </c>
      <c r="D4135" s="105" t="str">
        <f t="shared" si="195"/>
        <v/>
      </c>
      <c r="E4135" s="106" t="s">
        <v>2406</v>
      </c>
      <c r="F4135" s="106" t="s">
        <v>2447</v>
      </c>
      <c r="G4135" s="106" t="s">
        <v>2437</v>
      </c>
      <c r="H4135" s="106" t="s">
        <v>706</v>
      </c>
      <c r="I4135" s="106">
        <v>8</v>
      </c>
      <c r="J4135" s="106"/>
      <c r="K4135" s="106"/>
      <c r="L4135" s="106" t="s">
        <v>2438</v>
      </c>
      <c r="M4135" s="106" t="s">
        <v>3522</v>
      </c>
      <c r="N4135" s="106">
        <v>0.38</v>
      </c>
      <c r="O4135" s="106">
        <v>2.1</v>
      </c>
      <c r="P4135" s="106" t="s">
        <v>714</v>
      </c>
      <c r="Q4135" s="107" t="s">
        <v>4920</v>
      </c>
      <c r="R4135" s="107" t="s">
        <v>253</v>
      </c>
    </row>
    <row r="4136" spans="2:18" ht="20.100000000000001" customHeight="1" x14ac:dyDescent="0.4">
      <c r="B4136" s="105" t="str">
        <f t="shared" si="193"/>
        <v/>
      </c>
      <c r="C4136" s="105" t="str">
        <f t="shared" si="194"/>
        <v/>
      </c>
      <c r="D4136" s="105" t="str">
        <f t="shared" si="195"/>
        <v/>
      </c>
      <c r="E4136" s="106" t="s">
        <v>2406</v>
      </c>
      <c r="F4136" s="106" t="s">
        <v>2447</v>
      </c>
      <c r="G4136" s="106" t="s">
        <v>2442</v>
      </c>
      <c r="H4136" s="106" t="s">
        <v>706</v>
      </c>
      <c r="I4136" s="106">
        <v>8</v>
      </c>
      <c r="J4136" s="106"/>
      <c r="K4136" s="106"/>
      <c r="L4136" s="106" t="s">
        <v>2443</v>
      </c>
      <c r="M4136" s="106" t="s">
        <v>3522</v>
      </c>
      <c r="N4136" s="106">
        <v>0.38</v>
      </c>
      <c r="O4136" s="106">
        <v>2.1</v>
      </c>
      <c r="P4136" s="106" t="s">
        <v>714</v>
      </c>
      <c r="Q4136" s="107" t="s">
        <v>4921</v>
      </c>
      <c r="R4136" s="107" t="s">
        <v>253</v>
      </c>
    </row>
    <row r="4137" spans="2:18" ht="20.100000000000001" customHeight="1" x14ac:dyDescent="0.4">
      <c r="B4137" s="105" t="str">
        <f t="shared" si="193"/>
        <v/>
      </c>
      <c r="C4137" s="105" t="str">
        <f t="shared" si="194"/>
        <v/>
      </c>
      <c r="D4137" s="105" t="str">
        <f t="shared" si="195"/>
        <v/>
      </c>
      <c r="E4137" s="106" t="s">
        <v>2406</v>
      </c>
      <c r="F4137" s="106" t="s">
        <v>2906</v>
      </c>
      <c r="G4137" s="106" t="s">
        <v>773</v>
      </c>
      <c r="H4137" s="106" t="s">
        <v>774</v>
      </c>
      <c r="I4137" s="106">
        <v>8</v>
      </c>
      <c r="J4137" s="106"/>
      <c r="K4137" s="106"/>
      <c r="L4137" s="106" t="s">
        <v>799</v>
      </c>
      <c r="M4137" s="106" t="s">
        <v>3522</v>
      </c>
      <c r="N4137" s="106">
        <v>0.41</v>
      </c>
      <c r="O4137" s="106">
        <v>2.1</v>
      </c>
      <c r="P4137" s="106" t="s">
        <v>3355</v>
      </c>
      <c r="Q4137" s="107" t="s">
        <v>4922</v>
      </c>
      <c r="R4137" s="107" t="s">
        <v>253</v>
      </c>
    </row>
    <row r="4138" spans="2:18" ht="20.100000000000001" customHeight="1" x14ac:dyDescent="0.4">
      <c r="B4138" s="105" t="str">
        <f t="shared" si="193"/>
        <v/>
      </c>
      <c r="C4138" s="105" t="str">
        <f t="shared" si="194"/>
        <v/>
      </c>
      <c r="D4138" s="105" t="str">
        <f t="shared" si="195"/>
        <v/>
      </c>
      <c r="E4138" s="106" t="s">
        <v>2406</v>
      </c>
      <c r="F4138" s="106" t="s">
        <v>2906</v>
      </c>
      <c r="G4138" s="106" t="s">
        <v>778</v>
      </c>
      <c r="H4138" s="106" t="s">
        <v>779</v>
      </c>
      <c r="I4138" s="106">
        <v>8</v>
      </c>
      <c r="J4138" s="106"/>
      <c r="K4138" s="106"/>
      <c r="L4138" s="106" t="s">
        <v>799</v>
      </c>
      <c r="M4138" s="106" t="s">
        <v>3522</v>
      </c>
      <c r="N4138" s="106">
        <v>0.4</v>
      </c>
      <c r="O4138" s="106">
        <v>2.1</v>
      </c>
      <c r="P4138" s="106" t="s">
        <v>714</v>
      </c>
      <c r="Q4138" s="107" t="s">
        <v>4923</v>
      </c>
      <c r="R4138" s="107" t="s">
        <v>253</v>
      </c>
    </row>
    <row r="4139" spans="2:18" ht="20.100000000000001" customHeight="1" x14ac:dyDescent="0.4">
      <c r="B4139" s="105" t="str">
        <f t="shared" si="193"/>
        <v/>
      </c>
      <c r="C4139" s="105" t="str">
        <f t="shared" si="194"/>
        <v/>
      </c>
      <c r="D4139" s="105" t="str">
        <f t="shared" si="195"/>
        <v/>
      </c>
      <c r="E4139" s="106" t="s">
        <v>2406</v>
      </c>
      <c r="F4139" s="106" t="s">
        <v>2906</v>
      </c>
      <c r="G4139" s="106" t="s">
        <v>2437</v>
      </c>
      <c r="H4139" s="106" t="s">
        <v>2438</v>
      </c>
      <c r="I4139" s="106">
        <v>8</v>
      </c>
      <c r="J4139" s="106"/>
      <c r="K4139" s="106"/>
      <c r="L4139" s="106" t="s">
        <v>799</v>
      </c>
      <c r="M4139" s="106" t="s">
        <v>3522</v>
      </c>
      <c r="N4139" s="106">
        <v>0.4</v>
      </c>
      <c r="O4139" s="106">
        <v>2.1</v>
      </c>
      <c r="P4139" s="106" t="s">
        <v>714</v>
      </c>
      <c r="Q4139" s="107" t="s">
        <v>4924</v>
      </c>
      <c r="R4139" s="107" t="s">
        <v>253</v>
      </c>
    </row>
    <row r="4140" spans="2:18" ht="20.100000000000001" customHeight="1" x14ac:dyDescent="0.4">
      <c r="B4140" s="105" t="str">
        <f t="shared" si="193"/>
        <v/>
      </c>
      <c r="C4140" s="105" t="str">
        <f t="shared" si="194"/>
        <v/>
      </c>
      <c r="D4140" s="105" t="str">
        <f t="shared" si="195"/>
        <v/>
      </c>
      <c r="E4140" s="106" t="s">
        <v>2406</v>
      </c>
      <c r="F4140" s="106" t="s">
        <v>2906</v>
      </c>
      <c r="G4140" s="106" t="s">
        <v>2442</v>
      </c>
      <c r="H4140" s="106" t="s">
        <v>2443</v>
      </c>
      <c r="I4140" s="106">
        <v>8</v>
      </c>
      <c r="J4140" s="106"/>
      <c r="K4140" s="106"/>
      <c r="L4140" s="106" t="s">
        <v>799</v>
      </c>
      <c r="M4140" s="106" t="s">
        <v>3522</v>
      </c>
      <c r="N4140" s="106">
        <v>0.4</v>
      </c>
      <c r="O4140" s="106">
        <v>2.1</v>
      </c>
      <c r="P4140" s="106" t="s">
        <v>714</v>
      </c>
      <c r="Q4140" s="107" t="s">
        <v>4925</v>
      </c>
      <c r="R4140" s="107" t="s">
        <v>253</v>
      </c>
    </row>
    <row r="4141" spans="2:18" ht="20.100000000000001" customHeight="1" x14ac:dyDescent="0.4">
      <c r="B4141" s="105" t="str">
        <f t="shared" si="193"/>
        <v/>
      </c>
      <c r="C4141" s="105" t="str">
        <f t="shared" si="194"/>
        <v/>
      </c>
      <c r="D4141" s="105" t="str">
        <f t="shared" si="195"/>
        <v/>
      </c>
      <c r="E4141" s="106" t="s">
        <v>2406</v>
      </c>
      <c r="F4141" s="106" t="s">
        <v>2906</v>
      </c>
      <c r="G4141" s="106" t="s">
        <v>773</v>
      </c>
      <c r="H4141" s="106" t="s">
        <v>799</v>
      </c>
      <c r="I4141" s="106">
        <v>8</v>
      </c>
      <c r="J4141" s="106"/>
      <c r="K4141" s="106"/>
      <c r="L4141" s="106" t="s">
        <v>774</v>
      </c>
      <c r="M4141" s="106" t="s">
        <v>3522</v>
      </c>
      <c r="N4141" s="106">
        <v>0.37</v>
      </c>
      <c r="O4141" s="106">
        <v>2.1</v>
      </c>
      <c r="P4141" s="106" t="s">
        <v>714</v>
      </c>
      <c r="Q4141" s="107" t="s">
        <v>4926</v>
      </c>
      <c r="R4141" s="107" t="s">
        <v>253</v>
      </c>
    </row>
    <row r="4142" spans="2:18" ht="20.100000000000001" customHeight="1" x14ac:dyDescent="0.4">
      <c r="B4142" s="105" t="str">
        <f t="shared" si="193"/>
        <v/>
      </c>
      <c r="C4142" s="105" t="str">
        <f t="shared" si="194"/>
        <v/>
      </c>
      <c r="D4142" s="105" t="str">
        <f t="shared" si="195"/>
        <v/>
      </c>
      <c r="E4142" s="106" t="s">
        <v>2406</v>
      </c>
      <c r="F4142" s="106" t="s">
        <v>2906</v>
      </c>
      <c r="G4142" s="106" t="s">
        <v>778</v>
      </c>
      <c r="H4142" s="106" t="s">
        <v>799</v>
      </c>
      <c r="I4142" s="106">
        <v>8</v>
      </c>
      <c r="J4142" s="106"/>
      <c r="K4142" s="106"/>
      <c r="L4142" s="106" t="s">
        <v>779</v>
      </c>
      <c r="M4142" s="106" t="s">
        <v>3522</v>
      </c>
      <c r="N4142" s="106">
        <v>0.37</v>
      </c>
      <c r="O4142" s="106">
        <v>2.1</v>
      </c>
      <c r="P4142" s="106" t="s">
        <v>714</v>
      </c>
      <c r="Q4142" s="107" t="s">
        <v>4927</v>
      </c>
      <c r="R4142" s="107" t="s">
        <v>253</v>
      </c>
    </row>
    <row r="4143" spans="2:18" ht="20.100000000000001" customHeight="1" x14ac:dyDescent="0.4">
      <c r="B4143" s="105" t="str">
        <f t="shared" si="193"/>
        <v/>
      </c>
      <c r="C4143" s="105" t="str">
        <f t="shared" si="194"/>
        <v/>
      </c>
      <c r="D4143" s="105" t="str">
        <f t="shared" si="195"/>
        <v/>
      </c>
      <c r="E4143" s="106" t="s">
        <v>2406</v>
      </c>
      <c r="F4143" s="106" t="s">
        <v>2906</v>
      </c>
      <c r="G4143" s="106" t="s">
        <v>2437</v>
      </c>
      <c r="H4143" s="106" t="s">
        <v>799</v>
      </c>
      <c r="I4143" s="106">
        <v>8</v>
      </c>
      <c r="J4143" s="106"/>
      <c r="K4143" s="106"/>
      <c r="L4143" s="106" t="s">
        <v>2438</v>
      </c>
      <c r="M4143" s="106" t="s">
        <v>3522</v>
      </c>
      <c r="N4143" s="106">
        <v>0.37</v>
      </c>
      <c r="O4143" s="106">
        <v>2.1</v>
      </c>
      <c r="P4143" s="106" t="s">
        <v>714</v>
      </c>
      <c r="Q4143" s="107" t="s">
        <v>4928</v>
      </c>
      <c r="R4143" s="107" t="s">
        <v>253</v>
      </c>
    </row>
    <row r="4144" spans="2:18" ht="20.100000000000001" customHeight="1" x14ac:dyDescent="0.4">
      <c r="B4144" s="105" t="str">
        <f t="shared" si="193"/>
        <v/>
      </c>
      <c r="C4144" s="105" t="str">
        <f t="shared" si="194"/>
        <v/>
      </c>
      <c r="D4144" s="105" t="str">
        <f t="shared" si="195"/>
        <v/>
      </c>
      <c r="E4144" s="106" t="s">
        <v>2406</v>
      </c>
      <c r="F4144" s="106" t="s">
        <v>2906</v>
      </c>
      <c r="G4144" s="106" t="s">
        <v>2442</v>
      </c>
      <c r="H4144" s="106" t="s">
        <v>799</v>
      </c>
      <c r="I4144" s="106">
        <v>8</v>
      </c>
      <c r="J4144" s="106"/>
      <c r="K4144" s="106"/>
      <c r="L4144" s="106" t="s">
        <v>2443</v>
      </c>
      <c r="M4144" s="106" t="s">
        <v>3522</v>
      </c>
      <c r="N4144" s="106">
        <v>0.37</v>
      </c>
      <c r="O4144" s="106">
        <v>2.1</v>
      </c>
      <c r="P4144" s="106" t="s">
        <v>714</v>
      </c>
      <c r="Q4144" s="107" t="s">
        <v>4929</v>
      </c>
      <c r="R4144" s="107" t="s">
        <v>253</v>
      </c>
    </row>
    <row r="4145" spans="2:18" ht="20.100000000000001" customHeight="1" x14ac:dyDescent="0.4">
      <c r="B4145" s="105" t="str">
        <f t="shared" si="193"/>
        <v/>
      </c>
      <c r="C4145" s="105" t="str">
        <f t="shared" si="194"/>
        <v/>
      </c>
      <c r="D4145" s="105" t="str">
        <f t="shared" si="195"/>
        <v/>
      </c>
      <c r="E4145" s="106" t="s">
        <v>2406</v>
      </c>
      <c r="F4145" s="106" t="s">
        <v>2829</v>
      </c>
      <c r="G4145" s="106" t="s">
        <v>773</v>
      </c>
      <c r="H4145" s="106" t="s">
        <v>2438</v>
      </c>
      <c r="I4145" s="106">
        <v>8</v>
      </c>
      <c r="J4145" s="106"/>
      <c r="K4145" s="106"/>
      <c r="L4145" s="106" t="s">
        <v>3495</v>
      </c>
      <c r="M4145" s="106" t="s">
        <v>3522</v>
      </c>
      <c r="N4145" s="106">
        <v>0.52</v>
      </c>
      <c r="O4145" s="106">
        <v>2.1</v>
      </c>
      <c r="P4145" s="106" t="s">
        <v>2499</v>
      </c>
      <c r="Q4145" s="107" t="s">
        <v>4930</v>
      </c>
      <c r="R4145" s="107" t="s">
        <v>131</v>
      </c>
    </row>
    <row r="4146" spans="2:18" ht="20.100000000000001" customHeight="1" x14ac:dyDescent="0.4">
      <c r="B4146" s="105" t="str">
        <f t="shared" si="193"/>
        <v/>
      </c>
      <c r="C4146" s="105" t="str">
        <f t="shared" si="194"/>
        <v/>
      </c>
      <c r="D4146" s="105" t="str">
        <f t="shared" si="195"/>
        <v/>
      </c>
      <c r="E4146" s="106" t="s">
        <v>2406</v>
      </c>
      <c r="F4146" s="106" t="s">
        <v>2829</v>
      </c>
      <c r="G4146" s="106" t="s">
        <v>778</v>
      </c>
      <c r="H4146" s="106" t="s">
        <v>2443</v>
      </c>
      <c r="I4146" s="106">
        <v>8</v>
      </c>
      <c r="J4146" s="106"/>
      <c r="K4146" s="106"/>
      <c r="L4146" s="106" t="s">
        <v>3495</v>
      </c>
      <c r="M4146" s="106" t="s">
        <v>3522</v>
      </c>
      <c r="N4146" s="106">
        <v>0.52</v>
      </c>
      <c r="O4146" s="106">
        <v>2.1</v>
      </c>
      <c r="P4146" s="106" t="s">
        <v>2499</v>
      </c>
      <c r="Q4146" s="107" t="s">
        <v>4931</v>
      </c>
      <c r="R4146" s="107" t="s">
        <v>131</v>
      </c>
    </row>
    <row r="4147" spans="2:18" ht="20.100000000000001" customHeight="1" x14ac:dyDescent="0.4">
      <c r="B4147" s="105" t="str">
        <f t="shared" si="193"/>
        <v/>
      </c>
      <c r="C4147" s="105" t="str">
        <f t="shared" si="194"/>
        <v/>
      </c>
      <c r="D4147" s="105" t="str">
        <f t="shared" si="195"/>
        <v/>
      </c>
      <c r="E4147" s="106" t="s">
        <v>2406</v>
      </c>
      <c r="F4147" s="106" t="s">
        <v>2407</v>
      </c>
      <c r="G4147" s="106" t="s">
        <v>773</v>
      </c>
      <c r="H4147" s="106" t="s">
        <v>2438</v>
      </c>
      <c r="I4147" s="106">
        <v>8</v>
      </c>
      <c r="J4147" s="106"/>
      <c r="K4147" s="106"/>
      <c r="L4147" s="106" t="s">
        <v>3498</v>
      </c>
      <c r="M4147" s="106" t="s">
        <v>3522</v>
      </c>
      <c r="N4147" s="106">
        <v>0.42</v>
      </c>
      <c r="O4147" s="106">
        <v>2.1</v>
      </c>
      <c r="P4147" s="106" t="s">
        <v>2499</v>
      </c>
      <c r="Q4147" s="107" t="s">
        <v>4932</v>
      </c>
      <c r="R4147" s="107" t="s">
        <v>131</v>
      </c>
    </row>
    <row r="4148" spans="2:18" ht="20.100000000000001" customHeight="1" x14ac:dyDescent="0.4">
      <c r="B4148" s="105" t="str">
        <f t="shared" si="193"/>
        <v/>
      </c>
      <c r="C4148" s="105" t="str">
        <f t="shared" si="194"/>
        <v/>
      </c>
      <c r="D4148" s="105" t="str">
        <f t="shared" si="195"/>
        <v/>
      </c>
      <c r="E4148" s="106" t="s">
        <v>2406</v>
      </c>
      <c r="F4148" s="106" t="s">
        <v>2407</v>
      </c>
      <c r="G4148" s="106" t="s">
        <v>778</v>
      </c>
      <c r="H4148" s="106" t="s">
        <v>2443</v>
      </c>
      <c r="I4148" s="106">
        <v>8</v>
      </c>
      <c r="J4148" s="106"/>
      <c r="K4148" s="106"/>
      <c r="L4148" s="106" t="s">
        <v>3498</v>
      </c>
      <c r="M4148" s="106" t="s">
        <v>3522</v>
      </c>
      <c r="N4148" s="106">
        <v>0.42</v>
      </c>
      <c r="O4148" s="106">
        <v>2.1</v>
      </c>
      <c r="P4148" s="106" t="s">
        <v>2499</v>
      </c>
      <c r="Q4148" s="107" t="s">
        <v>4933</v>
      </c>
      <c r="R4148" s="107" t="s">
        <v>131</v>
      </c>
    </row>
    <row r="4149" spans="2:18" ht="20.100000000000001" customHeight="1" x14ac:dyDescent="0.4">
      <c r="B4149" s="105" t="str">
        <f t="shared" si="193"/>
        <v/>
      </c>
      <c r="C4149" s="105" t="str">
        <f t="shared" si="194"/>
        <v/>
      </c>
      <c r="D4149" s="105" t="str">
        <f t="shared" si="195"/>
        <v/>
      </c>
      <c r="E4149" s="106" t="s">
        <v>2406</v>
      </c>
      <c r="F4149" s="106" t="s">
        <v>2829</v>
      </c>
      <c r="G4149" s="106" t="s">
        <v>773</v>
      </c>
      <c r="H4149" s="106" t="s">
        <v>2438</v>
      </c>
      <c r="I4149" s="106">
        <v>8</v>
      </c>
      <c r="J4149" s="106"/>
      <c r="K4149" s="106"/>
      <c r="L4149" s="106" t="s">
        <v>3495</v>
      </c>
      <c r="M4149" s="106" t="s">
        <v>3522</v>
      </c>
      <c r="N4149" s="106">
        <v>0.52</v>
      </c>
      <c r="O4149" s="106">
        <v>2.1</v>
      </c>
      <c r="P4149" s="106" t="s">
        <v>2499</v>
      </c>
      <c r="Q4149" s="107" t="s">
        <v>4934</v>
      </c>
      <c r="R4149" s="107" t="s">
        <v>138</v>
      </c>
    </row>
    <row r="4150" spans="2:18" ht="20.100000000000001" customHeight="1" x14ac:dyDescent="0.4">
      <c r="B4150" s="105" t="str">
        <f t="shared" si="193"/>
        <v/>
      </c>
      <c r="C4150" s="105" t="str">
        <f t="shared" si="194"/>
        <v/>
      </c>
      <c r="D4150" s="105" t="str">
        <f t="shared" si="195"/>
        <v/>
      </c>
      <c r="E4150" s="106" t="s">
        <v>2406</v>
      </c>
      <c r="F4150" s="106" t="s">
        <v>2829</v>
      </c>
      <c r="G4150" s="106" t="s">
        <v>778</v>
      </c>
      <c r="H4150" s="106" t="s">
        <v>2443</v>
      </c>
      <c r="I4150" s="106">
        <v>8</v>
      </c>
      <c r="J4150" s="106"/>
      <c r="K4150" s="106"/>
      <c r="L4150" s="106" t="s">
        <v>3495</v>
      </c>
      <c r="M4150" s="106" t="s">
        <v>3522</v>
      </c>
      <c r="N4150" s="106">
        <v>0.52</v>
      </c>
      <c r="O4150" s="106">
        <v>2.1</v>
      </c>
      <c r="P4150" s="106" t="s">
        <v>2499</v>
      </c>
      <c r="Q4150" s="107" t="s">
        <v>4935</v>
      </c>
      <c r="R4150" s="107" t="s">
        <v>138</v>
      </c>
    </row>
    <row r="4151" spans="2:18" ht="20.100000000000001" customHeight="1" x14ac:dyDescent="0.4">
      <c r="B4151" s="105" t="str">
        <f t="shared" si="193"/>
        <v/>
      </c>
      <c r="C4151" s="105" t="str">
        <f t="shared" si="194"/>
        <v/>
      </c>
      <c r="D4151" s="105" t="str">
        <f t="shared" si="195"/>
        <v/>
      </c>
      <c r="E4151" s="106" t="s">
        <v>2406</v>
      </c>
      <c r="F4151" s="106" t="s">
        <v>2407</v>
      </c>
      <c r="G4151" s="106" t="s">
        <v>773</v>
      </c>
      <c r="H4151" s="106" t="s">
        <v>2438</v>
      </c>
      <c r="I4151" s="106">
        <v>8</v>
      </c>
      <c r="J4151" s="106"/>
      <c r="K4151" s="106"/>
      <c r="L4151" s="106" t="s">
        <v>3498</v>
      </c>
      <c r="M4151" s="106" t="s">
        <v>3522</v>
      </c>
      <c r="N4151" s="106">
        <v>0.42</v>
      </c>
      <c r="O4151" s="106">
        <v>2.1</v>
      </c>
      <c r="P4151" s="106" t="s">
        <v>2499</v>
      </c>
      <c r="Q4151" s="107" t="s">
        <v>4936</v>
      </c>
      <c r="R4151" s="107" t="s">
        <v>138</v>
      </c>
    </row>
    <row r="4152" spans="2:18" ht="20.100000000000001" customHeight="1" x14ac:dyDescent="0.4">
      <c r="B4152" s="105" t="str">
        <f t="shared" si="193"/>
        <v/>
      </c>
      <c r="C4152" s="105" t="str">
        <f t="shared" si="194"/>
        <v/>
      </c>
      <c r="D4152" s="105" t="str">
        <f t="shared" si="195"/>
        <v/>
      </c>
      <c r="E4152" s="106" t="s">
        <v>2406</v>
      </c>
      <c r="F4152" s="106" t="s">
        <v>2407</v>
      </c>
      <c r="G4152" s="106" t="s">
        <v>778</v>
      </c>
      <c r="H4152" s="106" t="s">
        <v>2443</v>
      </c>
      <c r="I4152" s="106">
        <v>8</v>
      </c>
      <c r="J4152" s="106"/>
      <c r="K4152" s="106"/>
      <c r="L4152" s="106" t="s">
        <v>3498</v>
      </c>
      <c r="M4152" s="106" t="s">
        <v>3522</v>
      </c>
      <c r="N4152" s="106">
        <v>0.42</v>
      </c>
      <c r="O4152" s="106">
        <v>2.1</v>
      </c>
      <c r="P4152" s="106" t="s">
        <v>2499</v>
      </c>
      <c r="Q4152" s="107" t="s">
        <v>4937</v>
      </c>
      <c r="R4152" s="107" t="s">
        <v>138</v>
      </c>
    </row>
    <row r="4153" spans="2:18" ht="20.100000000000001" customHeight="1" x14ac:dyDescent="0.4">
      <c r="B4153" s="105" t="str">
        <f t="shared" si="193"/>
        <v/>
      </c>
      <c r="C4153" s="105" t="str">
        <f t="shared" si="194"/>
        <v/>
      </c>
      <c r="D4153" s="105" t="str">
        <f t="shared" si="195"/>
        <v/>
      </c>
      <c r="E4153" s="106" t="s">
        <v>2406</v>
      </c>
      <c r="F4153" s="106" t="s">
        <v>2407</v>
      </c>
      <c r="G4153" s="106" t="s">
        <v>773</v>
      </c>
      <c r="H4153" s="106" t="s">
        <v>774</v>
      </c>
      <c r="I4153" s="106">
        <v>7</v>
      </c>
      <c r="J4153" s="106"/>
      <c r="K4153" s="106"/>
      <c r="L4153" s="106" t="s">
        <v>698</v>
      </c>
      <c r="M4153" s="106" t="s">
        <v>3522</v>
      </c>
      <c r="N4153" s="106">
        <v>0.44</v>
      </c>
      <c r="O4153" s="106">
        <v>2.2000000000000002</v>
      </c>
      <c r="P4153" s="106" t="s">
        <v>714</v>
      </c>
      <c r="Q4153" s="107" t="s">
        <v>4938</v>
      </c>
      <c r="R4153" s="107" t="s">
        <v>253</v>
      </c>
    </row>
    <row r="4154" spans="2:18" ht="20.100000000000001" customHeight="1" x14ac:dyDescent="0.4">
      <c r="B4154" s="105" t="str">
        <f t="shared" si="193"/>
        <v/>
      </c>
      <c r="C4154" s="105" t="str">
        <f t="shared" si="194"/>
        <v/>
      </c>
      <c r="D4154" s="105" t="str">
        <f t="shared" si="195"/>
        <v/>
      </c>
      <c r="E4154" s="106" t="s">
        <v>2406</v>
      </c>
      <c r="F4154" s="106" t="s">
        <v>2407</v>
      </c>
      <c r="G4154" s="106" t="s">
        <v>773</v>
      </c>
      <c r="H4154" s="106" t="s">
        <v>1266</v>
      </c>
      <c r="I4154" s="106">
        <v>7</v>
      </c>
      <c r="J4154" s="106"/>
      <c r="K4154" s="106"/>
      <c r="L4154" s="106" t="s">
        <v>706</v>
      </c>
      <c r="M4154" s="106" t="s">
        <v>3522</v>
      </c>
      <c r="N4154" s="106">
        <v>0.44</v>
      </c>
      <c r="O4154" s="106">
        <v>2.2000000000000002</v>
      </c>
      <c r="P4154" s="106" t="s">
        <v>714</v>
      </c>
      <c r="Q4154" s="107" t="s">
        <v>4939</v>
      </c>
      <c r="R4154" s="107" t="s">
        <v>253</v>
      </c>
    </row>
    <row r="4155" spans="2:18" ht="20.100000000000001" customHeight="1" x14ac:dyDescent="0.4">
      <c r="B4155" s="105" t="str">
        <f t="shared" si="193"/>
        <v/>
      </c>
      <c r="C4155" s="105" t="str">
        <f t="shared" si="194"/>
        <v/>
      </c>
      <c r="D4155" s="105" t="str">
        <f t="shared" si="195"/>
        <v/>
      </c>
      <c r="E4155" s="106" t="s">
        <v>2406</v>
      </c>
      <c r="F4155" s="106" t="s">
        <v>2407</v>
      </c>
      <c r="G4155" s="106" t="s">
        <v>778</v>
      </c>
      <c r="H4155" s="106" t="s">
        <v>779</v>
      </c>
      <c r="I4155" s="106">
        <v>7</v>
      </c>
      <c r="J4155" s="106"/>
      <c r="K4155" s="106"/>
      <c r="L4155" s="106" t="s">
        <v>698</v>
      </c>
      <c r="M4155" s="106" t="s">
        <v>3522</v>
      </c>
      <c r="N4155" s="106">
        <v>0.44</v>
      </c>
      <c r="O4155" s="106">
        <v>2.2000000000000002</v>
      </c>
      <c r="P4155" s="106" t="s">
        <v>714</v>
      </c>
      <c r="Q4155" s="107" t="s">
        <v>4940</v>
      </c>
      <c r="R4155" s="107" t="s">
        <v>253</v>
      </c>
    </row>
    <row r="4156" spans="2:18" ht="20.100000000000001" customHeight="1" x14ac:dyDescent="0.4">
      <c r="B4156" s="105" t="str">
        <f t="shared" si="193"/>
        <v/>
      </c>
      <c r="C4156" s="105" t="str">
        <f t="shared" si="194"/>
        <v/>
      </c>
      <c r="D4156" s="105" t="str">
        <f t="shared" si="195"/>
        <v/>
      </c>
      <c r="E4156" s="106" t="s">
        <v>2406</v>
      </c>
      <c r="F4156" s="106" t="s">
        <v>2407</v>
      </c>
      <c r="G4156" s="106" t="s">
        <v>778</v>
      </c>
      <c r="H4156" s="106" t="s">
        <v>1269</v>
      </c>
      <c r="I4156" s="106">
        <v>7</v>
      </c>
      <c r="J4156" s="106"/>
      <c r="K4156" s="106"/>
      <c r="L4156" s="106" t="s">
        <v>706</v>
      </c>
      <c r="M4156" s="106" t="s">
        <v>3522</v>
      </c>
      <c r="N4156" s="106">
        <v>0.44</v>
      </c>
      <c r="O4156" s="106">
        <v>2.2000000000000002</v>
      </c>
      <c r="P4156" s="106" t="s">
        <v>714</v>
      </c>
      <c r="Q4156" s="107" t="s">
        <v>4941</v>
      </c>
      <c r="R4156" s="107" t="s">
        <v>253</v>
      </c>
    </row>
    <row r="4157" spans="2:18" ht="20.100000000000001" customHeight="1" x14ac:dyDescent="0.4">
      <c r="B4157" s="105" t="str">
        <f t="shared" si="193"/>
        <v/>
      </c>
      <c r="C4157" s="105" t="str">
        <f t="shared" si="194"/>
        <v/>
      </c>
      <c r="D4157" s="105" t="str">
        <f t="shared" si="195"/>
        <v/>
      </c>
      <c r="E4157" s="106" t="s">
        <v>2406</v>
      </c>
      <c r="F4157" s="106" t="s">
        <v>2407</v>
      </c>
      <c r="G4157" s="106" t="s">
        <v>2437</v>
      </c>
      <c r="H4157" s="106" t="s">
        <v>2438</v>
      </c>
      <c r="I4157" s="106">
        <v>7</v>
      </c>
      <c r="J4157" s="106"/>
      <c r="K4157" s="106"/>
      <c r="L4157" s="106" t="s">
        <v>698</v>
      </c>
      <c r="M4157" s="106" t="s">
        <v>3522</v>
      </c>
      <c r="N4157" s="106">
        <v>0.42</v>
      </c>
      <c r="O4157" s="106">
        <v>2.2000000000000002</v>
      </c>
      <c r="P4157" s="106" t="s">
        <v>714</v>
      </c>
      <c r="Q4157" s="107" t="s">
        <v>4942</v>
      </c>
      <c r="R4157" s="107" t="s">
        <v>253</v>
      </c>
    </row>
    <row r="4158" spans="2:18" ht="20.100000000000001" customHeight="1" x14ac:dyDescent="0.4">
      <c r="B4158" s="105" t="str">
        <f t="shared" si="193"/>
        <v/>
      </c>
      <c r="C4158" s="105" t="str">
        <f t="shared" si="194"/>
        <v/>
      </c>
      <c r="D4158" s="105" t="str">
        <f t="shared" si="195"/>
        <v/>
      </c>
      <c r="E4158" s="106" t="s">
        <v>2406</v>
      </c>
      <c r="F4158" s="106" t="s">
        <v>2407</v>
      </c>
      <c r="G4158" s="106" t="s">
        <v>2442</v>
      </c>
      <c r="H4158" s="106" t="s">
        <v>2443</v>
      </c>
      <c r="I4158" s="106">
        <v>7</v>
      </c>
      <c r="J4158" s="106"/>
      <c r="K4158" s="106"/>
      <c r="L4158" s="106" t="s">
        <v>698</v>
      </c>
      <c r="M4158" s="106" t="s">
        <v>3522</v>
      </c>
      <c r="N4158" s="106">
        <v>0.42</v>
      </c>
      <c r="O4158" s="106">
        <v>2.2000000000000002</v>
      </c>
      <c r="P4158" s="106" t="s">
        <v>714</v>
      </c>
      <c r="Q4158" s="107" t="s">
        <v>4943</v>
      </c>
      <c r="R4158" s="107" t="s">
        <v>253</v>
      </c>
    </row>
    <row r="4159" spans="2:18" ht="20.100000000000001" customHeight="1" x14ac:dyDescent="0.4">
      <c r="B4159" s="105" t="str">
        <f t="shared" si="193"/>
        <v/>
      </c>
      <c r="C4159" s="105" t="str">
        <f t="shared" si="194"/>
        <v/>
      </c>
      <c r="D4159" s="105" t="str">
        <f t="shared" si="195"/>
        <v/>
      </c>
      <c r="E4159" s="106" t="s">
        <v>2406</v>
      </c>
      <c r="F4159" s="106" t="s">
        <v>2447</v>
      </c>
      <c r="G4159" s="106" t="s">
        <v>773</v>
      </c>
      <c r="H4159" s="106" t="s">
        <v>698</v>
      </c>
      <c r="I4159" s="106">
        <v>7</v>
      </c>
      <c r="J4159" s="106"/>
      <c r="K4159" s="106"/>
      <c r="L4159" s="106" t="s">
        <v>774</v>
      </c>
      <c r="M4159" s="106" t="s">
        <v>3522</v>
      </c>
      <c r="N4159" s="106">
        <v>0.39</v>
      </c>
      <c r="O4159" s="106">
        <v>2.2000000000000002</v>
      </c>
      <c r="P4159" s="106" t="s">
        <v>714</v>
      </c>
      <c r="Q4159" s="107" t="s">
        <v>4944</v>
      </c>
      <c r="R4159" s="107" t="s">
        <v>253</v>
      </c>
    </row>
    <row r="4160" spans="2:18" ht="20.100000000000001" customHeight="1" x14ac:dyDescent="0.4">
      <c r="B4160" s="105" t="str">
        <f t="shared" si="193"/>
        <v/>
      </c>
      <c r="C4160" s="105" t="str">
        <f t="shared" si="194"/>
        <v/>
      </c>
      <c r="D4160" s="105" t="str">
        <f t="shared" si="195"/>
        <v/>
      </c>
      <c r="E4160" s="106" t="s">
        <v>2406</v>
      </c>
      <c r="F4160" s="106" t="s">
        <v>2447</v>
      </c>
      <c r="G4160" s="106" t="s">
        <v>773</v>
      </c>
      <c r="H4160" s="106" t="s">
        <v>706</v>
      </c>
      <c r="I4160" s="106">
        <v>7</v>
      </c>
      <c r="J4160" s="106"/>
      <c r="K4160" s="106"/>
      <c r="L4160" s="106" t="s">
        <v>1266</v>
      </c>
      <c r="M4160" s="106" t="s">
        <v>3522</v>
      </c>
      <c r="N4160" s="106">
        <v>0.39</v>
      </c>
      <c r="O4160" s="106">
        <v>2.2000000000000002</v>
      </c>
      <c r="P4160" s="106" t="s">
        <v>714</v>
      </c>
      <c r="Q4160" s="107" t="s">
        <v>4945</v>
      </c>
      <c r="R4160" s="107" t="s">
        <v>253</v>
      </c>
    </row>
    <row r="4161" spans="2:18" ht="20.100000000000001" customHeight="1" x14ac:dyDescent="0.4">
      <c r="B4161" s="105" t="str">
        <f t="shared" si="193"/>
        <v/>
      </c>
      <c r="C4161" s="105" t="str">
        <f t="shared" si="194"/>
        <v/>
      </c>
      <c r="D4161" s="105" t="str">
        <f t="shared" si="195"/>
        <v/>
      </c>
      <c r="E4161" s="106" t="s">
        <v>2406</v>
      </c>
      <c r="F4161" s="106" t="s">
        <v>2447</v>
      </c>
      <c r="G4161" s="106" t="s">
        <v>778</v>
      </c>
      <c r="H4161" s="106" t="s">
        <v>698</v>
      </c>
      <c r="I4161" s="106">
        <v>7</v>
      </c>
      <c r="J4161" s="106"/>
      <c r="K4161" s="106"/>
      <c r="L4161" s="106" t="s">
        <v>779</v>
      </c>
      <c r="M4161" s="106" t="s">
        <v>3522</v>
      </c>
      <c r="N4161" s="106">
        <v>0.39</v>
      </c>
      <c r="O4161" s="106">
        <v>2.2000000000000002</v>
      </c>
      <c r="P4161" s="106" t="s">
        <v>714</v>
      </c>
      <c r="Q4161" s="107" t="s">
        <v>4946</v>
      </c>
      <c r="R4161" s="107" t="s">
        <v>253</v>
      </c>
    </row>
    <row r="4162" spans="2:18" ht="20.100000000000001" customHeight="1" x14ac:dyDescent="0.4">
      <c r="B4162" s="105" t="str">
        <f t="shared" si="193"/>
        <v/>
      </c>
      <c r="C4162" s="105" t="str">
        <f t="shared" si="194"/>
        <v/>
      </c>
      <c r="D4162" s="105" t="str">
        <f t="shared" si="195"/>
        <v/>
      </c>
      <c r="E4162" s="106" t="s">
        <v>2406</v>
      </c>
      <c r="F4162" s="106" t="s">
        <v>2447</v>
      </c>
      <c r="G4162" s="106" t="s">
        <v>778</v>
      </c>
      <c r="H4162" s="106" t="s">
        <v>706</v>
      </c>
      <c r="I4162" s="106">
        <v>7</v>
      </c>
      <c r="J4162" s="106"/>
      <c r="K4162" s="106"/>
      <c r="L4162" s="106" t="s">
        <v>1269</v>
      </c>
      <c r="M4162" s="106" t="s">
        <v>3522</v>
      </c>
      <c r="N4162" s="106">
        <v>0.39</v>
      </c>
      <c r="O4162" s="106">
        <v>2.2000000000000002</v>
      </c>
      <c r="P4162" s="106" t="s">
        <v>714</v>
      </c>
      <c r="Q4162" s="107" t="s">
        <v>4947</v>
      </c>
      <c r="R4162" s="107" t="s">
        <v>253</v>
      </c>
    </row>
    <row r="4163" spans="2:18" ht="20.100000000000001" customHeight="1" x14ac:dyDescent="0.4">
      <c r="B4163" s="105" t="str">
        <f t="shared" si="193"/>
        <v/>
      </c>
      <c r="C4163" s="105" t="str">
        <f t="shared" si="194"/>
        <v/>
      </c>
      <c r="D4163" s="105" t="str">
        <f t="shared" si="195"/>
        <v/>
      </c>
      <c r="E4163" s="106" t="s">
        <v>2406</v>
      </c>
      <c r="F4163" s="106" t="s">
        <v>2447</v>
      </c>
      <c r="G4163" s="106" t="s">
        <v>2437</v>
      </c>
      <c r="H4163" s="106" t="s">
        <v>698</v>
      </c>
      <c r="I4163" s="106">
        <v>7</v>
      </c>
      <c r="J4163" s="106"/>
      <c r="K4163" s="106"/>
      <c r="L4163" s="106" t="s">
        <v>2438</v>
      </c>
      <c r="M4163" s="106" t="s">
        <v>3522</v>
      </c>
      <c r="N4163" s="106">
        <v>0.38</v>
      </c>
      <c r="O4163" s="106">
        <v>2.2000000000000002</v>
      </c>
      <c r="P4163" s="106" t="s">
        <v>714</v>
      </c>
      <c r="Q4163" s="107" t="s">
        <v>4948</v>
      </c>
      <c r="R4163" s="107" t="s">
        <v>253</v>
      </c>
    </row>
    <row r="4164" spans="2:18" ht="20.100000000000001" customHeight="1" x14ac:dyDescent="0.4">
      <c r="B4164" s="105" t="str">
        <f t="shared" si="193"/>
        <v/>
      </c>
      <c r="C4164" s="105" t="str">
        <f t="shared" si="194"/>
        <v/>
      </c>
      <c r="D4164" s="105" t="str">
        <f t="shared" si="195"/>
        <v/>
      </c>
      <c r="E4164" s="106" t="s">
        <v>2406</v>
      </c>
      <c r="F4164" s="106" t="s">
        <v>2447</v>
      </c>
      <c r="G4164" s="106" t="s">
        <v>2442</v>
      </c>
      <c r="H4164" s="106" t="s">
        <v>698</v>
      </c>
      <c r="I4164" s="106">
        <v>7</v>
      </c>
      <c r="J4164" s="106"/>
      <c r="K4164" s="106"/>
      <c r="L4164" s="106" t="s">
        <v>2443</v>
      </c>
      <c r="M4164" s="106" t="s">
        <v>3522</v>
      </c>
      <c r="N4164" s="106">
        <v>0.38</v>
      </c>
      <c r="O4164" s="106">
        <v>2.2000000000000002</v>
      </c>
      <c r="P4164" s="106" t="s">
        <v>714</v>
      </c>
      <c r="Q4164" s="107" t="s">
        <v>4949</v>
      </c>
      <c r="R4164" s="107" t="s">
        <v>253</v>
      </c>
    </row>
    <row r="4165" spans="2:18" ht="20.100000000000001" customHeight="1" x14ac:dyDescent="0.4">
      <c r="B4165" s="105" t="str">
        <f t="shared" si="193"/>
        <v/>
      </c>
      <c r="C4165" s="105" t="str">
        <f t="shared" si="194"/>
        <v/>
      </c>
      <c r="D4165" s="105" t="str">
        <f t="shared" si="195"/>
        <v/>
      </c>
      <c r="E4165" s="106" t="s">
        <v>2406</v>
      </c>
      <c r="F4165" s="106" t="s">
        <v>2829</v>
      </c>
      <c r="G4165" s="106" t="s">
        <v>773</v>
      </c>
      <c r="H4165" s="106" t="s">
        <v>1266</v>
      </c>
      <c r="I4165" s="106">
        <v>5</v>
      </c>
      <c r="J4165" s="106"/>
      <c r="K4165" s="106"/>
      <c r="L4165" s="106" t="s">
        <v>765</v>
      </c>
      <c r="M4165" s="106" t="s">
        <v>924</v>
      </c>
      <c r="N4165" s="106">
        <v>0.54</v>
      </c>
      <c r="O4165" s="106">
        <v>2.2000000000000002</v>
      </c>
      <c r="P4165" s="106" t="s">
        <v>714</v>
      </c>
      <c r="Q4165" s="107" t="s">
        <v>4950</v>
      </c>
      <c r="R4165" s="107" t="s">
        <v>253</v>
      </c>
    </row>
    <row r="4166" spans="2:18" ht="20.100000000000001" customHeight="1" x14ac:dyDescent="0.4">
      <c r="B4166" s="105" t="str">
        <f t="shared" si="193"/>
        <v/>
      </c>
      <c r="C4166" s="105" t="str">
        <f t="shared" si="194"/>
        <v/>
      </c>
      <c r="D4166" s="105" t="str">
        <f t="shared" si="195"/>
        <v/>
      </c>
      <c r="E4166" s="106" t="s">
        <v>2406</v>
      </c>
      <c r="F4166" s="106" t="s">
        <v>2829</v>
      </c>
      <c r="G4166" s="106" t="s">
        <v>778</v>
      </c>
      <c r="H4166" s="106" t="s">
        <v>1269</v>
      </c>
      <c r="I4166" s="106">
        <v>5</v>
      </c>
      <c r="J4166" s="106"/>
      <c r="K4166" s="106"/>
      <c r="L4166" s="106" t="s">
        <v>765</v>
      </c>
      <c r="M4166" s="106" t="s">
        <v>924</v>
      </c>
      <c r="N4166" s="106">
        <v>0.54</v>
      </c>
      <c r="O4166" s="106">
        <v>2.2000000000000002</v>
      </c>
      <c r="P4166" s="106" t="s">
        <v>714</v>
      </c>
      <c r="Q4166" s="107" t="s">
        <v>4951</v>
      </c>
      <c r="R4166" s="107" t="s">
        <v>253</v>
      </c>
    </row>
    <row r="4167" spans="2:18" ht="20.100000000000001" customHeight="1" x14ac:dyDescent="0.4">
      <c r="B4167" s="105" t="str">
        <f t="shared" si="193"/>
        <v/>
      </c>
      <c r="C4167" s="105" t="str">
        <f t="shared" si="194"/>
        <v/>
      </c>
      <c r="D4167" s="105" t="str">
        <f t="shared" si="195"/>
        <v/>
      </c>
      <c r="E4167" s="106" t="s">
        <v>2406</v>
      </c>
      <c r="F4167" s="106" t="s">
        <v>2829</v>
      </c>
      <c r="G4167" s="106" t="s">
        <v>773</v>
      </c>
      <c r="H4167" s="106" t="s">
        <v>765</v>
      </c>
      <c r="I4167" s="106">
        <v>5</v>
      </c>
      <c r="J4167" s="106"/>
      <c r="K4167" s="106"/>
      <c r="L4167" s="106" t="s">
        <v>1266</v>
      </c>
      <c r="M4167" s="106" t="s">
        <v>924</v>
      </c>
      <c r="N4167" s="106">
        <v>0.53</v>
      </c>
      <c r="O4167" s="106">
        <v>2.2000000000000002</v>
      </c>
      <c r="P4167" s="106" t="s">
        <v>714</v>
      </c>
      <c r="Q4167" s="107" t="s">
        <v>4952</v>
      </c>
      <c r="R4167" s="107" t="s">
        <v>253</v>
      </c>
    </row>
    <row r="4168" spans="2:18" ht="20.100000000000001" customHeight="1" x14ac:dyDescent="0.4">
      <c r="B4168" s="105" t="str">
        <f t="shared" si="193"/>
        <v/>
      </c>
      <c r="C4168" s="105" t="str">
        <f t="shared" si="194"/>
        <v/>
      </c>
      <c r="D4168" s="105" t="str">
        <f t="shared" si="195"/>
        <v/>
      </c>
      <c r="E4168" s="106" t="s">
        <v>2406</v>
      </c>
      <c r="F4168" s="106" t="s">
        <v>2829</v>
      </c>
      <c r="G4168" s="106" t="s">
        <v>778</v>
      </c>
      <c r="H4168" s="106" t="s">
        <v>765</v>
      </c>
      <c r="I4168" s="106">
        <v>5</v>
      </c>
      <c r="J4168" s="106"/>
      <c r="K4168" s="106"/>
      <c r="L4168" s="106" t="s">
        <v>1269</v>
      </c>
      <c r="M4168" s="106" t="s">
        <v>924</v>
      </c>
      <c r="N4168" s="106">
        <v>0.53</v>
      </c>
      <c r="O4168" s="106">
        <v>2.2000000000000002</v>
      </c>
      <c r="P4168" s="106" t="s">
        <v>714</v>
      </c>
      <c r="Q4168" s="107" t="s">
        <v>4953</v>
      </c>
      <c r="R4168" s="107" t="s">
        <v>253</v>
      </c>
    </row>
    <row r="4169" spans="2:18" ht="20.100000000000001" customHeight="1" x14ac:dyDescent="0.4">
      <c r="B4169" s="105" t="str">
        <f t="shared" si="193"/>
        <v/>
      </c>
      <c r="C4169" s="105" t="str">
        <f t="shared" si="194"/>
        <v/>
      </c>
      <c r="D4169" s="105" t="str">
        <f t="shared" si="195"/>
        <v/>
      </c>
      <c r="E4169" s="106" t="s">
        <v>2406</v>
      </c>
      <c r="F4169" s="106" t="s">
        <v>2407</v>
      </c>
      <c r="G4169" s="106" t="s">
        <v>773</v>
      </c>
      <c r="H4169" s="106" t="s">
        <v>1266</v>
      </c>
      <c r="I4169" s="106">
        <v>5</v>
      </c>
      <c r="J4169" s="106"/>
      <c r="K4169" s="106"/>
      <c r="L4169" s="106" t="s">
        <v>717</v>
      </c>
      <c r="M4169" s="106" t="s">
        <v>924</v>
      </c>
      <c r="N4169" s="106">
        <v>0.44</v>
      </c>
      <c r="O4169" s="106">
        <v>2.2000000000000002</v>
      </c>
      <c r="P4169" s="106" t="s">
        <v>714</v>
      </c>
      <c r="Q4169" s="107" t="s">
        <v>4954</v>
      </c>
      <c r="R4169" s="107" t="s">
        <v>253</v>
      </c>
    </row>
    <row r="4170" spans="2:18" ht="20.100000000000001" customHeight="1" x14ac:dyDescent="0.4">
      <c r="B4170" s="105" t="str">
        <f t="shared" si="193"/>
        <v/>
      </c>
      <c r="C4170" s="105" t="str">
        <f t="shared" si="194"/>
        <v/>
      </c>
      <c r="D4170" s="105" t="str">
        <f t="shared" si="195"/>
        <v/>
      </c>
      <c r="E4170" s="106" t="s">
        <v>2406</v>
      </c>
      <c r="F4170" s="106" t="s">
        <v>2407</v>
      </c>
      <c r="G4170" s="106" t="s">
        <v>778</v>
      </c>
      <c r="H4170" s="106" t="s">
        <v>1269</v>
      </c>
      <c r="I4170" s="106">
        <v>5</v>
      </c>
      <c r="J4170" s="106"/>
      <c r="K4170" s="106"/>
      <c r="L4170" s="106" t="s">
        <v>717</v>
      </c>
      <c r="M4170" s="106" t="s">
        <v>924</v>
      </c>
      <c r="N4170" s="106">
        <v>0.44</v>
      </c>
      <c r="O4170" s="106">
        <v>2.2000000000000002</v>
      </c>
      <c r="P4170" s="106" t="s">
        <v>714</v>
      </c>
      <c r="Q4170" s="107" t="s">
        <v>4955</v>
      </c>
      <c r="R4170" s="107" t="s">
        <v>253</v>
      </c>
    </row>
    <row r="4171" spans="2:18" ht="20.100000000000001" customHeight="1" x14ac:dyDescent="0.4">
      <c r="B4171" s="105" t="str">
        <f t="shared" si="193"/>
        <v/>
      </c>
      <c r="C4171" s="105" t="str">
        <f t="shared" si="194"/>
        <v/>
      </c>
      <c r="D4171" s="105" t="str">
        <f t="shared" si="195"/>
        <v/>
      </c>
      <c r="E4171" s="106" t="s">
        <v>2406</v>
      </c>
      <c r="F4171" s="106" t="s">
        <v>2447</v>
      </c>
      <c r="G4171" s="106" t="s">
        <v>773</v>
      </c>
      <c r="H4171" s="106" t="s">
        <v>717</v>
      </c>
      <c r="I4171" s="106">
        <v>5</v>
      </c>
      <c r="J4171" s="106"/>
      <c r="K4171" s="106"/>
      <c r="L4171" s="106" t="s">
        <v>1266</v>
      </c>
      <c r="M4171" s="106" t="s">
        <v>924</v>
      </c>
      <c r="N4171" s="106">
        <v>0.39</v>
      </c>
      <c r="O4171" s="106">
        <v>2.2000000000000002</v>
      </c>
      <c r="P4171" s="106" t="s">
        <v>714</v>
      </c>
      <c r="Q4171" s="107" t="s">
        <v>4956</v>
      </c>
      <c r="R4171" s="107" t="s">
        <v>253</v>
      </c>
    </row>
    <row r="4172" spans="2:18" ht="20.100000000000001" customHeight="1" x14ac:dyDescent="0.4">
      <c r="B4172" s="105" t="str">
        <f t="shared" si="193"/>
        <v/>
      </c>
      <c r="C4172" s="105" t="str">
        <f t="shared" si="194"/>
        <v/>
      </c>
      <c r="D4172" s="105" t="str">
        <f t="shared" si="195"/>
        <v/>
      </c>
      <c r="E4172" s="106" t="s">
        <v>2406</v>
      </c>
      <c r="F4172" s="106" t="s">
        <v>2447</v>
      </c>
      <c r="G4172" s="106" t="s">
        <v>778</v>
      </c>
      <c r="H4172" s="106" t="s">
        <v>717</v>
      </c>
      <c r="I4172" s="106">
        <v>5</v>
      </c>
      <c r="J4172" s="106"/>
      <c r="K4172" s="106"/>
      <c r="L4172" s="106" t="s">
        <v>1269</v>
      </c>
      <c r="M4172" s="106" t="s">
        <v>924</v>
      </c>
      <c r="N4172" s="106">
        <v>0.39</v>
      </c>
      <c r="O4172" s="106">
        <v>2.2000000000000002</v>
      </c>
      <c r="P4172" s="106" t="s">
        <v>714</v>
      </c>
      <c r="Q4172" s="107" t="s">
        <v>4957</v>
      </c>
      <c r="R4172" s="107" t="s">
        <v>253</v>
      </c>
    </row>
    <row r="4173" spans="2:18" ht="20.100000000000001" customHeight="1" x14ac:dyDescent="0.4">
      <c r="B4173" s="105" t="str">
        <f t="shared" si="193"/>
        <v/>
      </c>
      <c r="C4173" s="105" t="str">
        <f t="shared" si="194"/>
        <v/>
      </c>
      <c r="D4173" s="105" t="str">
        <f t="shared" si="195"/>
        <v/>
      </c>
      <c r="E4173" s="106" t="s">
        <v>2406</v>
      </c>
      <c r="F4173" s="106" t="s">
        <v>2829</v>
      </c>
      <c r="G4173" s="106" t="s">
        <v>773</v>
      </c>
      <c r="H4173" s="106" t="s">
        <v>774</v>
      </c>
      <c r="I4173" s="106">
        <v>7</v>
      </c>
      <c r="J4173" s="106"/>
      <c r="K4173" s="106"/>
      <c r="L4173" s="106" t="s">
        <v>733</v>
      </c>
      <c r="M4173" s="106" t="s">
        <v>3522</v>
      </c>
      <c r="N4173" s="106">
        <v>0.55000000000000004</v>
      </c>
      <c r="O4173" s="106">
        <v>2.2999999999999998</v>
      </c>
      <c r="P4173" s="106" t="s">
        <v>714</v>
      </c>
      <c r="Q4173" s="107" t="s">
        <v>4958</v>
      </c>
      <c r="R4173" s="107" t="s">
        <v>253</v>
      </c>
    </row>
    <row r="4174" spans="2:18" ht="20.100000000000001" customHeight="1" x14ac:dyDescent="0.4">
      <c r="B4174" s="105" t="str">
        <f t="shared" si="193"/>
        <v/>
      </c>
      <c r="C4174" s="105" t="str">
        <f t="shared" si="194"/>
        <v/>
      </c>
      <c r="D4174" s="105" t="str">
        <f t="shared" si="195"/>
        <v/>
      </c>
      <c r="E4174" s="106" t="s">
        <v>2406</v>
      </c>
      <c r="F4174" s="106" t="s">
        <v>2829</v>
      </c>
      <c r="G4174" s="106" t="s">
        <v>773</v>
      </c>
      <c r="H4174" s="106" t="s">
        <v>1266</v>
      </c>
      <c r="I4174" s="106">
        <v>7</v>
      </c>
      <c r="J4174" s="106"/>
      <c r="K4174" s="106"/>
      <c r="L4174" s="106" t="s">
        <v>729</v>
      </c>
      <c r="M4174" s="106" t="s">
        <v>3522</v>
      </c>
      <c r="N4174" s="106">
        <v>0.55000000000000004</v>
      </c>
      <c r="O4174" s="106">
        <v>2.2999999999999998</v>
      </c>
      <c r="P4174" s="106" t="s">
        <v>714</v>
      </c>
      <c r="Q4174" s="107" t="s">
        <v>4959</v>
      </c>
      <c r="R4174" s="107" t="s">
        <v>253</v>
      </c>
    </row>
    <row r="4175" spans="2:18" ht="20.100000000000001" customHeight="1" x14ac:dyDescent="0.4">
      <c r="B4175" s="105" t="str">
        <f t="shared" si="193"/>
        <v/>
      </c>
      <c r="C4175" s="105" t="str">
        <f t="shared" si="194"/>
        <v/>
      </c>
      <c r="D4175" s="105" t="str">
        <f t="shared" si="195"/>
        <v/>
      </c>
      <c r="E4175" s="106" t="s">
        <v>2406</v>
      </c>
      <c r="F4175" s="106" t="s">
        <v>2829</v>
      </c>
      <c r="G4175" s="106" t="s">
        <v>778</v>
      </c>
      <c r="H4175" s="106" t="s">
        <v>779</v>
      </c>
      <c r="I4175" s="106">
        <v>7</v>
      </c>
      <c r="J4175" s="106"/>
      <c r="K4175" s="106"/>
      <c r="L4175" s="106" t="s">
        <v>733</v>
      </c>
      <c r="M4175" s="106" t="s">
        <v>3522</v>
      </c>
      <c r="N4175" s="106">
        <v>0.55000000000000004</v>
      </c>
      <c r="O4175" s="106">
        <v>2.2999999999999998</v>
      </c>
      <c r="P4175" s="106" t="s">
        <v>714</v>
      </c>
      <c r="Q4175" s="107" t="s">
        <v>4960</v>
      </c>
      <c r="R4175" s="107" t="s">
        <v>253</v>
      </c>
    </row>
    <row r="4176" spans="2:18" ht="20.100000000000001" customHeight="1" x14ac:dyDescent="0.4">
      <c r="B4176" s="105" t="str">
        <f t="shared" si="193"/>
        <v/>
      </c>
      <c r="C4176" s="105" t="str">
        <f t="shared" si="194"/>
        <v/>
      </c>
      <c r="D4176" s="105" t="str">
        <f t="shared" si="195"/>
        <v/>
      </c>
      <c r="E4176" s="106" t="s">
        <v>2406</v>
      </c>
      <c r="F4176" s="106" t="s">
        <v>2829</v>
      </c>
      <c r="G4176" s="106" t="s">
        <v>778</v>
      </c>
      <c r="H4176" s="106" t="s">
        <v>1269</v>
      </c>
      <c r="I4176" s="106">
        <v>7</v>
      </c>
      <c r="J4176" s="106"/>
      <c r="K4176" s="106"/>
      <c r="L4176" s="106" t="s">
        <v>729</v>
      </c>
      <c r="M4176" s="106" t="s">
        <v>3522</v>
      </c>
      <c r="N4176" s="106">
        <v>0.55000000000000004</v>
      </c>
      <c r="O4176" s="106">
        <v>2.2999999999999998</v>
      </c>
      <c r="P4176" s="106" t="s">
        <v>714</v>
      </c>
      <c r="Q4176" s="107" t="s">
        <v>4961</v>
      </c>
      <c r="R4176" s="107" t="s">
        <v>253</v>
      </c>
    </row>
    <row r="4177" spans="2:18" ht="20.100000000000001" customHeight="1" x14ac:dyDescent="0.4">
      <c r="B4177" s="105" t="str">
        <f t="shared" ref="B4177:B4240" si="196">IF(OR($C$11="",$C$12=""),"",IFERROR(IF(AND($U$23&lt;&gt;R4177,$V$23&lt;&gt;R4177),"－",IF(AND(COUNTIF($C$11,"*樹脂スペーサー*")&gt;0,OR(M4177="空気",F4177="一般",F4177="一般ＰＧ")),"－",IF(AND($W$26&gt;0,$W$26&gt;=O4177),$U$26,IF(AND($W$27&gt;0,$W$27&gt;=O4177),$U$27,IF(AND($W$28&gt;0,$W$28&gt;=O4177),$U$28,IF(AND($W$29&gt;0,$W$29&gt;=O4177),$U$29,IF(AND($W$30&gt;0,$W$30&gt;=O4177),$U$30,IF(AND($W$31&gt;0,$W$31&gt;=O4177),$U$31,IF(AND($W$32&gt;0,$W$32&gt;=O4177),$U$32,"－"))))))))),"－"))</f>
        <v/>
      </c>
      <c r="C4177" s="105" t="str">
        <f t="shared" ref="C4177:C4240" si="197">IF(B4177="","",IF(B4177&lt;&gt;"－",VLOOKUP(B4177,$U$26:$V$32,2,FALSE),"－"))</f>
        <v/>
      </c>
      <c r="D4177" s="105" t="str">
        <f t="shared" ref="D4177:D4240" si="198">IF($H$10="","",IF($V$39&lt;&gt;"断熱等","－",IF(AND(COUNTIF($V$35,"*樹脂スペーサー*")&gt;0,OR(M4177="空気",F4177="一般",F4177="一般ＰＧ")),"－",IF(AND($V$36&lt;&gt;R4177,$W$36&lt;&gt;R4177),"－",IF(MID($H$10,10,1)="Z",IF(N4177&lt;=0.65,"○","－"),IF($V$37&gt;=O4177,"○","－"))))))</f>
        <v/>
      </c>
      <c r="E4177" s="106" t="s">
        <v>2406</v>
      </c>
      <c r="F4177" s="106" t="s">
        <v>2829</v>
      </c>
      <c r="G4177" s="106" t="s">
        <v>2437</v>
      </c>
      <c r="H4177" s="106" t="s">
        <v>2438</v>
      </c>
      <c r="I4177" s="106">
        <v>7</v>
      </c>
      <c r="J4177" s="106"/>
      <c r="K4177" s="106"/>
      <c r="L4177" s="106" t="s">
        <v>733</v>
      </c>
      <c r="M4177" s="106" t="s">
        <v>3522</v>
      </c>
      <c r="N4177" s="106">
        <v>0.52</v>
      </c>
      <c r="O4177" s="106">
        <v>2.2999999999999998</v>
      </c>
      <c r="P4177" s="106" t="s">
        <v>714</v>
      </c>
      <c r="Q4177" s="107" t="s">
        <v>4962</v>
      </c>
      <c r="R4177" s="107" t="s">
        <v>253</v>
      </c>
    </row>
    <row r="4178" spans="2:18" ht="20.100000000000001" customHeight="1" x14ac:dyDescent="0.4">
      <c r="B4178" s="105" t="str">
        <f t="shared" si="196"/>
        <v/>
      </c>
      <c r="C4178" s="105" t="str">
        <f t="shared" si="197"/>
        <v/>
      </c>
      <c r="D4178" s="105" t="str">
        <f t="shared" si="198"/>
        <v/>
      </c>
      <c r="E4178" s="106" t="s">
        <v>2406</v>
      </c>
      <c r="F4178" s="106" t="s">
        <v>2829</v>
      </c>
      <c r="G4178" s="106" t="s">
        <v>2442</v>
      </c>
      <c r="H4178" s="106" t="s">
        <v>2443</v>
      </c>
      <c r="I4178" s="106">
        <v>7</v>
      </c>
      <c r="J4178" s="106"/>
      <c r="K4178" s="106"/>
      <c r="L4178" s="106" t="s">
        <v>733</v>
      </c>
      <c r="M4178" s="106" t="s">
        <v>3522</v>
      </c>
      <c r="N4178" s="106">
        <v>0.52</v>
      </c>
      <c r="O4178" s="106">
        <v>2.2999999999999998</v>
      </c>
      <c r="P4178" s="106" t="s">
        <v>714</v>
      </c>
      <c r="Q4178" s="107" t="s">
        <v>4963</v>
      </c>
      <c r="R4178" s="107" t="s">
        <v>253</v>
      </c>
    </row>
    <row r="4179" spans="2:18" ht="20.100000000000001" customHeight="1" x14ac:dyDescent="0.4">
      <c r="B4179" s="105" t="str">
        <f t="shared" si="196"/>
        <v/>
      </c>
      <c r="C4179" s="105" t="str">
        <f t="shared" si="197"/>
        <v/>
      </c>
      <c r="D4179" s="105" t="str">
        <f t="shared" si="198"/>
        <v/>
      </c>
      <c r="E4179" s="106" t="s">
        <v>2406</v>
      </c>
      <c r="F4179" s="106" t="s">
        <v>2829</v>
      </c>
      <c r="G4179" s="106" t="s">
        <v>773</v>
      </c>
      <c r="H4179" s="106" t="s">
        <v>733</v>
      </c>
      <c r="I4179" s="106">
        <v>7</v>
      </c>
      <c r="J4179" s="106"/>
      <c r="K4179" s="106"/>
      <c r="L4179" s="106" t="s">
        <v>774</v>
      </c>
      <c r="M4179" s="106" t="s">
        <v>3522</v>
      </c>
      <c r="N4179" s="106">
        <v>0.53</v>
      </c>
      <c r="O4179" s="106">
        <v>2.2999999999999998</v>
      </c>
      <c r="P4179" s="106" t="s">
        <v>714</v>
      </c>
      <c r="Q4179" s="107" t="s">
        <v>4964</v>
      </c>
      <c r="R4179" s="107" t="s">
        <v>253</v>
      </c>
    </row>
    <row r="4180" spans="2:18" ht="20.100000000000001" customHeight="1" x14ac:dyDescent="0.4">
      <c r="B4180" s="105" t="str">
        <f t="shared" si="196"/>
        <v/>
      </c>
      <c r="C4180" s="105" t="str">
        <f t="shared" si="197"/>
        <v/>
      </c>
      <c r="D4180" s="105" t="str">
        <f t="shared" si="198"/>
        <v/>
      </c>
      <c r="E4180" s="106" t="s">
        <v>2406</v>
      </c>
      <c r="F4180" s="106" t="s">
        <v>2829</v>
      </c>
      <c r="G4180" s="106" t="s">
        <v>773</v>
      </c>
      <c r="H4180" s="106" t="s">
        <v>729</v>
      </c>
      <c r="I4180" s="106">
        <v>7</v>
      </c>
      <c r="J4180" s="106"/>
      <c r="K4180" s="106"/>
      <c r="L4180" s="106" t="s">
        <v>1266</v>
      </c>
      <c r="M4180" s="106" t="s">
        <v>3522</v>
      </c>
      <c r="N4180" s="106">
        <v>0.54</v>
      </c>
      <c r="O4180" s="106">
        <v>2.2999999999999998</v>
      </c>
      <c r="P4180" s="106" t="s">
        <v>714</v>
      </c>
      <c r="Q4180" s="107" t="s">
        <v>4965</v>
      </c>
      <c r="R4180" s="107" t="s">
        <v>253</v>
      </c>
    </row>
    <row r="4181" spans="2:18" ht="20.100000000000001" customHeight="1" x14ac:dyDescent="0.4">
      <c r="B4181" s="105" t="str">
        <f t="shared" si="196"/>
        <v/>
      </c>
      <c r="C4181" s="105" t="str">
        <f t="shared" si="197"/>
        <v/>
      </c>
      <c r="D4181" s="105" t="str">
        <f t="shared" si="198"/>
        <v/>
      </c>
      <c r="E4181" s="106" t="s">
        <v>2406</v>
      </c>
      <c r="F4181" s="106" t="s">
        <v>2829</v>
      </c>
      <c r="G4181" s="106" t="s">
        <v>778</v>
      </c>
      <c r="H4181" s="106" t="s">
        <v>733</v>
      </c>
      <c r="I4181" s="106">
        <v>7</v>
      </c>
      <c r="J4181" s="106"/>
      <c r="K4181" s="106"/>
      <c r="L4181" s="106" t="s">
        <v>779</v>
      </c>
      <c r="M4181" s="106" t="s">
        <v>3522</v>
      </c>
      <c r="N4181" s="106">
        <v>0.53</v>
      </c>
      <c r="O4181" s="106">
        <v>2.2999999999999998</v>
      </c>
      <c r="P4181" s="106" t="s">
        <v>714</v>
      </c>
      <c r="Q4181" s="107" t="s">
        <v>4966</v>
      </c>
      <c r="R4181" s="107" t="s">
        <v>253</v>
      </c>
    </row>
    <row r="4182" spans="2:18" ht="20.100000000000001" customHeight="1" x14ac:dyDescent="0.4">
      <c r="B4182" s="105" t="str">
        <f t="shared" si="196"/>
        <v/>
      </c>
      <c r="C4182" s="105" t="str">
        <f t="shared" si="197"/>
        <v/>
      </c>
      <c r="D4182" s="105" t="str">
        <f t="shared" si="198"/>
        <v/>
      </c>
      <c r="E4182" s="106" t="s">
        <v>2406</v>
      </c>
      <c r="F4182" s="106" t="s">
        <v>2829</v>
      </c>
      <c r="G4182" s="106" t="s">
        <v>778</v>
      </c>
      <c r="H4182" s="106" t="s">
        <v>729</v>
      </c>
      <c r="I4182" s="106">
        <v>7</v>
      </c>
      <c r="J4182" s="106"/>
      <c r="K4182" s="106"/>
      <c r="L4182" s="106" t="s">
        <v>1269</v>
      </c>
      <c r="M4182" s="106" t="s">
        <v>3522</v>
      </c>
      <c r="N4182" s="106">
        <v>0.54</v>
      </c>
      <c r="O4182" s="106">
        <v>2.2999999999999998</v>
      </c>
      <c r="P4182" s="106" t="s">
        <v>714</v>
      </c>
      <c r="Q4182" s="107" t="s">
        <v>4967</v>
      </c>
      <c r="R4182" s="107" t="s">
        <v>253</v>
      </c>
    </row>
    <row r="4183" spans="2:18" ht="20.100000000000001" customHeight="1" x14ac:dyDescent="0.4">
      <c r="B4183" s="105" t="str">
        <f t="shared" si="196"/>
        <v/>
      </c>
      <c r="C4183" s="105" t="str">
        <f t="shared" si="197"/>
        <v/>
      </c>
      <c r="D4183" s="105" t="str">
        <f t="shared" si="198"/>
        <v/>
      </c>
      <c r="E4183" s="106" t="s">
        <v>2406</v>
      </c>
      <c r="F4183" s="106" t="s">
        <v>2829</v>
      </c>
      <c r="G4183" s="106" t="s">
        <v>2437</v>
      </c>
      <c r="H4183" s="106" t="s">
        <v>733</v>
      </c>
      <c r="I4183" s="106">
        <v>7</v>
      </c>
      <c r="J4183" s="106"/>
      <c r="K4183" s="106"/>
      <c r="L4183" s="106" t="s">
        <v>2438</v>
      </c>
      <c r="M4183" s="106" t="s">
        <v>3522</v>
      </c>
      <c r="N4183" s="106">
        <v>0.52</v>
      </c>
      <c r="O4183" s="106">
        <v>2.2999999999999998</v>
      </c>
      <c r="P4183" s="106" t="s">
        <v>714</v>
      </c>
      <c r="Q4183" s="107" t="s">
        <v>4968</v>
      </c>
      <c r="R4183" s="107" t="s">
        <v>253</v>
      </c>
    </row>
    <row r="4184" spans="2:18" ht="20.100000000000001" customHeight="1" x14ac:dyDescent="0.4">
      <c r="B4184" s="105" t="str">
        <f t="shared" si="196"/>
        <v/>
      </c>
      <c r="C4184" s="105" t="str">
        <f t="shared" si="197"/>
        <v/>
      </c>
      <c r="D4184" s="105" t="str">
        <f t="shared" si="198"/>
        <v/>
      </c>
      <c r="E4184" s="106" t="s">
        <v>2406</v>
      </c>
      <c r="F4184" s="106" t="s">
        <v>2829</v>
      </c>
      <c r="G4184" s="106" t="s">
        <v>2442</v>
      </c>
      <c r="H4184" s="106" t="s">
        <v>733</v>
      </c>
      <c r="I4184" s="106">
        <v>7</v>
      </c>
      <c r="J4184" s="106"/>
      <c r="K4184" s="106"/>
      <c r="L4184" s="106" t="s">
        <v>2443</v>
      </c>
      <c r="M4184" s="106" t="s">
        <v>3522</v>
      </c>
      <c r="N4184" s="106">
        <v>0.52</v>
      </c>
      <c r="O4184" s="106">
        <v>2.2999999999999998</v>
      </c>
      <c r="P4184" s="106" t="s">
        <v>714</v>
      </c>
      <c r="Q4184" s="107" t="s">
        <v>4969</v>
      </c>
      <c r="R4184" s="107" t="s">
        <v>253</v>
      </c>
    </row>
    <row r="4185" spans="2:18" ht="20.100000000000001" customHeight="1" x14ac:dyDescent="0.4">
      <c r="B4185" s="105" t="str">
        <f t="shared" si="196"/>
        <v/>
      </c>
      <c r="C4185" s="105" t="str">
        <f t="shared" si="197"/>
        <v/>
      </c>
      <c r="D4185" s="105" t="str">
        <f t="shared" si="198"/>
        <v/>
      </c>
      <c r="E4185" s="106" t="s">
        <v>2406</v>
      </c>
      <c r="F4185" s="106" t="s">
        <v>2906</v>
      </c>
      <c r="G4185" s="106" t="s">
        <v>773</v>
      </c>
      <c r="H4185" s="106" t="s">
        <v>774</v>
      </c>
      <c r="I4185" s="106">
        <v>7</v>
      </c>
      <c r="J4185" s="106"/>
      <c r="K4185" s="106"/>
      <c r="L4185" s="106" t="s">
        <v>802</v>
      </c>
      <c r="M4185" s="106" t="s">
        <v>3522</v>
      </c>
      <c r="N4185" s="106">
        <v>0.41</v>
      </c>
      <c r="O4185" s="106">
        <v>2.2999999999999998</v>
      </c>
      <c r="P4185" s="106" t="s">
        <v>714</v>
      </c>
      <c r="Q4185" s="107" t="s">
        <v>4970</v>
      </c>
      <c r="R4185" s="107" t="s">
        <v>253</v>
      </c>
    </row>
    <row r="4186" spans="2:18" ht="20.100000000000001" customHeight="1" x14ac:dyDescent="0.4">
      <c r="B4186" s="105" t="str">
        <f t="shared" si="196"/>
        <v/>
      </c>
      <c r="C4186" s="105" t="str">
        <f t="shared" si="197"/>
        <v/>
      </c>
      <c r="D4186" s="105" t="str">
        <f t="shared" si="198"/>
        <v/>
      </c>
      <c r="E4186" s="106" t="s">
        <v>2406</v>
      </c>
      <c r="F4186" s="106" t="s">
        <v>2906</v>
      </c>
      <c r="G4186" s="106" t="s">
        <v>773</v>
      </c>
      <c r="H4186" s="106" t="s">
        <v>1266</v>
      </c>
      <c r="I4186" s="106">
        <v>7</v>
      </c>
      <c r="J4186" s="106"/>
      <c r="K4186" s="106"/>
      <c r="L4186" s="106" t="s">
        <v>799</v>
      </c>
      <c r="M4186" s="106" t="s">
        <v>3522</v>
      </c>
      <c r="N4186" s="106">
        <v>0.4</v>
      </c>
      <c r="O4186" s="106">
        <v>2.2999999999999998</v>
      </c>
      <c r="P4186" s="106" t="s">
        <v>714</v>
      </c>
      <c r="Q4186" s="107" t="s">
        <v>4971</v>
      </c>
      <c r="R4186" s="107" t="s">
        <v>253</v>
      </c>
    </row>
    <row r="4187" spans="2:18" ht="20.100000000000001" customHeight="1" x14ac:dyDescent="0.4">
      <c r="B4187" s="105" t="str">
        <f t="shared" si="196"/>
        <v/>
      </c>
      <c r="C4187" s="105" t="str">
        <f t="shared" si="197"/>
        <v/>
      </c>
      <c r="D4187" s="105" t="str">
        <f t="shared" si="198"/>
        <v/>
      </c>
      <c r="E4187" s="106" t="s">
        <v>2406</v>
      </c>
      <c r="F4187" s="106" t="s">
        <v>2906</v>
      </c>
      <c r="G4187" s="106" t="s">
        <v>778</v>
      </c>
      <c r="H4187" s="106" t="s">
        <v>779</v>
      </c>
      <c r="I4187" s="106">
        <v>7</v>
      </c>
      <c r="J4187" s="106"/>
      <c r="K4187" s="106"/>
      <c r="L4187" s="106" t="s">
        <v>802</v>
      </c>
      <c r="M4187" s="106" t="s">
        <v>3522</v>
      </c>
      <c r="N4187" s="106">
        <v>0.4</v>
      </c>
      <c r="O4187" s="106">
        <v>2.2999999999999998</v>
      </c>
      <c r="P4187" s="106" t="s">
        <v>714</v>
      </c>
      <c r="Q4187" s="107" t="s">
        <v>4972</v>
      </c>
      <c r="R4187" s="107" t="s">
        <v>253</v>
      </c>
    </row>
    <row r="4188" spans="2:18" ht="20.100000000000001" customHeight="1" x14ac:dyDescent="0.4">
      <c r="B4188" s="105" t="str">
        <f t="shared" si="196"/>
        <v/>
      </c>
      <c r="C4188" s="105" t="str">
        <f t="shared" si="197"/>
        <v/>
      </c>
      <c r="D4188" s="105" t="str">
        <f t="shared" si="198"/>
        <v/>
      </c>
      <c r="E4188" s="106" t="s">
        <v>2406</v>
      </c>
      <c r="F4188" s="106" t="s">
        <v>2906</v>
      </c>
      <c r="G4188" s="106" t="s">
        <v>778</v>
      </c>
      <c r="H4188" s="106" t="s">
        <v>1269</v>
      </c>
      <c r="I4188" s="106">
        <v>7</v>
      </c>
      <c r="J4188" s="106"/>
      <c r="K4188" s="106"/>
      <c r="L4188" s="106" t="s">
        <v>799</v>
      </c>
      <c r="M4188" s="106" t="s">
        <v>3522</v>
      </c>
      <c r="N4188" s="106">
        <v>0.4</v>
      </c>
      <c r="O4188" s="106">
        <v>2.2999999999999998</v>
      </c>
      <c r="P4188" s="106" t="s">
        <v>714</v>
      </c>
      <c r="Q4188" s="107" t="s">
        <v>4973</v>
      </c>
      <c r="R4188" s="107" t="s">
        <v>253</v>
      </c>
    </row>
    <row r="4189" spans="2:18" ht="20.100000000000001" customHeight="1" x14ac:dyDescent="0.4">
      <c r="B4189" s="105" t="str">
        <f t="shared" si="196"/>
        <v/>
      </c>
      <c r="C4189" s="105" t="str">
        <f t="shared" si="197"/>
        <v/>
      </c>
      <c r="D4189" s="105" t="str">
        <f t="shared" si="198"/>
        <v/>
      </c>
      <c r="E4189" s="106" t="s">
        <v>2406</v>
      </c>
      <c r="F4189" s="106" t="s">
        <v>2906</v>
      </c>
      <c r="G4189" s="106" t="s">
        <v>2437</v>
      </c>
      <c r="H4189" s="106" t="s">
        <v>2438</v>
      </c>
      <c r="I4189" s="106">
        <v>7</v>
      </c>
      <c r="J4189" s="106"/>
      <c r="K4189" s="106"/>
      <c r="L4189" s="106" t="s">
        <v>802</v>
      </c>
      <c r="M4189" s="106" t="s">
        <v>3522</v>
      </c>
      <c r="N4189" s="106">
        <v>0.4</v>
      </c>
      <c r="O4189" s="106">
        <v>2.2999999999999998</v>
      </c>
      <c r="P4189" s="106" t="s">
        <v>714</v>
      </c>
      <c r="Q4189" s="107" t="s">
        <v>4974</v>
      </c>
      <c r="R4189" s="107" t="s">
        <v>253</v>
      </c>
    </row>
    <row r="4190" spans="2:18" ht="20.100000000000001" customHeight="1" x14ac:dyDescent="0.4">
      <c r="B4190" s="105" t="str">
        <f t="shared" si="196"/>
        <v/>
      </c>
      <c r="C4190" s="105" t="str">
        <f t="shared" si="197"/>
        <v/>
      </c>
      <c r="D4190" s="105" t="str">
        <f t="shared" si="198"/>
        <v/>
      </c>
      <c r="E4190" s="106" t="s">
        <v>2406</v>
      </c>
      <c r="F4190" s="106" t="s">
        <v>2906</v>
      </c>
      <c r="G4190" s="106" t="s">
        <v>2442</v>
      </c>
      <c r="H4190" s="106" t="s">
        <v>2443</v>
      </c>
      <c r="I4190" s="106">
        <v>7</v>
      </c>
      <c r="J4190" s="106"/>
      <c r="K4190" s="106"/>
      <c r="L4190" s="106" t="s">
        <v>802</v>
      </c>
      <c r="M4190" s="106" t="s">
        <v>3522</v>
      </c>
      <c r="N4190" s="106">
        <v>0.4</v>
      </c>
      <c r="O4190" s="106">
        <v>2.2999999999999998</v>
      </c>
      <c r="P4190" s="106" t="s">
        <v>714</v>
      </c>
      <c r="Q4190" s="107" t="s">
        <v>4975</v>
      </c>
      <c r="R4190" s="107" t="s">
        <v>253</v>
      </c>
    </row>
    <row r="4191" spans="2:18" ht="20.100000000000001" customHeight="1" x14ac:dyDescent="0.4">
      <c r="B4191" s="105" t="str">
        <f t="shared" si="196"/>
        <v/>
      </c>
      <c r="C4191" s="105" t="str">
        <f t="shared" si="197"/>
        <v/>
      </c>
      <c r="D4191" s="105" t="str">
        <f t="shared" si="198"/>
        <v/>
      </c>
      <c r="E4191" s="106" t="s">
        <v>2406</v>
      </c>
      <c r="F4191" s="106" t="s">
        <v>2906</v>
      </c>
      <c r="G4191" s="106" t="s">
        <v>773</v>
      </c>
      <c r="H4191" s="106" t="s">
        <v>802</v>
      </c>
      <c r="I4191" s="106">
        <v>7</v>
      </c>
      <c r="J4191" s="106"/>
      <c r="K4191" s="106"/>
      <c r="L4191" s="106" t="s">
        <v>774</v>
      </c>
      <c r="M4191" s="106" t="s">
        <v>3522</v>
      </c>
      <c r="N4191" s="106">
        <v>0.37</v>
      </c>
      <c r="O4191" s="106">
        <v>2.2999999999999998</v>
      </c>
      <c r="P4191" s="106" t="s">
        <v>714</v>
      </c>
      <c r="Q4191" s="107" t="s">
        <v>4976</v>
      </c>
      <c r="R4191" s="107" t="s">
        <v>253</v>
      </c>
    </row>
    <row r="4192" spans="2:18" ht="20.100000000000001" customHeight="1" x14ac:dyDescent="0.4">
      <c r="B4192" s="105" t="str">
        <f t="shared" si="196"/>
        <v/>
      </c>
      <c r="C4192" s="105" t="str">
        <f t="shared" si="197"/>
        <v/>
      </c>
      <c r="D4192" s="105" t="str">
        <f t="shared" si="198"/>
        <v/>
      </c>
      <c r="E4192" s="106" t="s">
        <v>2406</v>
      </c>
      <c r="F4192" s="106" t="s">
        <v>2906</v>
      </c>
      <c r="G4192" s="106" t="s">
        <v>773</v>
      </c>
      <c r="H4192" s="106" t="s">
        <v>799</v>
      </c>
      <c r="I4192" s="106">
        <v>7</v>
      </c>
      <c r="J4192" s="106"/>
      <c r="K4192" s="106"/>
      <c r="L4192" s="106" t="s">
        <v>1266</v>
      </c>
      <c r="M4192" s="106" t="s">
        <v>3522</v>
      </c>
      <c r="N4192" s="106">
        <v>0.37</v>
      </c>
      <c r="O4192" s="106">
        <v>2.2999999999999998</v>
      </c>
      <c r="P4192" s="106" t="s">
        <v>714</v>
      </c>
      <c r="Q4192" s="107" t="s">
        <v>4977</v>
      </c>
      <c r="R4192" s="107" t="s">
        <v>253</v>
      </c>
    </row>
    <row r="4193" spans="2:18" ht="20.100000000000001" customHeight="1" x14ac:dyDescent="0.4">
      <c r="B4193" s="105" t="str">
        <f t="shared" si="196"/>
        <v/>
      </c>
      <c r="C4193" s="105" t="str">
        <f t="shared" si="197"/>
        <v/>
      </c>
      <c r="D4193" s="105" t="str">
        <f t="shared" si="198"/>
        <v/>
      </c>
      <c r="E4193" s="106" t="s">
        <v>2406</v>
      </c>
      <c r="F4193" s="106" t="s">
        <v>2906</v>
      </c>
      <c r="G4193" s="106" t="s">
        <v>778</v>
      </c>
      <c r="H4193" s="106" t="s">
        <v>802</v>
      </c>
      <c r="I4193" s="106">
        <v>7</v>
      </c>
      <c r="J4193" s="106"/>
      <c r="K4193" s="106"/>
      <c r="L4193" s="106" t="s">
        <v>779</v>
      </c>
      <c r="M4193" s="106" t="s">
        <v>3522</v>
      </c>
      <c r="N4193" s="106">
        <v>0.37</v>
      </c>
      <c r="O4193" s="106">
        <v>2.2999999999999998</v>
      </c>
      <c r="P4193" s="106" t="s">
        <v>714</v>
      </c>
      <c r="Q4193" s="107" t="s">
        <v>4978</v>
      </c>
      <c r="R4193" s="107" t="s">
        <v>253</v>
      </c>
    </row>
    <row r="4194" spans="2:18" ht="20.100000000000001" customHeight="1" x14ac:dyDescent="0.4">
      <c r="B4194" s="105" t="str">
        <f t="shared" si="196"/>
        <v/>
      </c>
      <c r="C4194" s="105" t="str">
        <f t="shared" si="197"/>
        <v/>
      </c>
      <c r="D4194" s="105" t="str">
        <f t="shared" si="198"/>
        <v/>
      </c>
      <c r="E4194" s="106" t="s">
        <v>2406</v>
      </c>
      <c r="F4194" s="106" t="s">
        <v>2906</v>
      </c>
      <c r="G4194" s="106" t="s">
        <v>778</v>
      </c>
      <c r="H4194" s="106" t="s">
        <v>799</v>
      </c>
      <c r="I4194" s="106">
        <v>7</v>
      </c>
      <c r="J4194" s="106"/>
      <c r="K4194" s="106"/>
      <c r="L4194" s="106" t="s">
        <v>1269</v>
      </c>
      <c r="M4194" s="106" t="s">
        <v>3522</v>
      </c>
      <c r="N4194" s="106">
        <v>0.37</v>
      </c>
      <c r="O4194" s="106">
        <v>2.2999999999999998</v>
      </c>
      <c r="P4194" s="106" t="s">
        <v>714</v>
      </c>
      <c r="Q4194" s="107" t="s">
        <v>4979</v>
      </c>
      <c r="R4194" s="107" t="s">
        <v>253</v>
      </c>
    </row>
    <row r="4195" spans="2:18" ht="20.100000000000001" customHeight="1" x14ac:dyDescent="0.4">
      <c r="B4195" s="105" t="str">
        <f t="shared" si="196"/>
        <v/>
      </c>
      <c r="C4195" s="105" t="str">
        <f t="shared" si="197"/>
        <v/>
      </c>
      <c r="D4195" s="105" t="str">
        <f t="shared" si="198"/>
        <v/>
      </c>
      <c r="E4195" s="106" t="s">
        <v>2406</v>
      </c>
      <c r="F4195" s="106" t="s">
        <v>2906</v>
      </c>
      <c r="G4195" s="106" t="s">
        <v>2437</v>
      </c>
      <c r="H4195" s="106" t="s">
        <v>802</v>
      </c>
      <c r="I4195" s="106">
        <v>7</v>
      </c>
      <c r="J4195" s="106"/>
      <c r="K4195" s="106"/>
      <c r="L4195" s="106" t="s">
        <v>2438</v>
      </c>
      <c r="M4195" s="106" t="s">
        <v>3522</v>
      </c>
      <c r="N4195" s="106">
        <v>0.37</v>
      </c>
      <c r="O4195" s="106">
        <v>2.2999999999999998</v>
      </c>
      <c r="P4195" s="106" t="s">
        <v>714</v>
      </c>
      <c r="Q4195" s="107" t="s">
        <v>4980</v>
      </c>
      <c r="R4195" s="107" t="s">
        <v>253</v>
      </c>
    </row>
    <row r="4196" spans="2:18" ht="20.100000000000001" customHeight="1" x14ac:dyDescent="0.4">
      <c r="B4196" s="105" t="str">
        <f t="shared" si="196"/>
        <v/>
      </c>
      <c r="C4196" s="105" t="str">
        <f t="shared" si="197"/>
        <v/>
      </c>
      <c r="D4196" s="105" t="str">
        <f t="shared" si="198"/>
        <v/>
      </c>
      <c r="E4196" s="106" t="s">
        <v>2406</v>
      </c>
      <c r="F4196" s="106" t="s">
        <v>2906</v>
      </c>
      <c r="G4196" s="106" t="s">
        <v>2442</v>
      </c>
      <c r="H4196" s="106" t="s">
        <v>802</v>
      </c>
      <c r="I4196" s="106">
        <v>7</v>
      </c>
      <c r="J4196" s="106"/>
      <c r="K4196" s="106"/>
      <c r="L4196" s="106" t="s">
        <v>2443</v>
      </c>
      <c r="M4196" s="106" t="s">
        <v>3522</v>
      </c>
      <c r="N4196" s="106">
        <v>0.37</v>
      </c>
      <c r="O4196" s="106">
        <v>2.2999999999999998</v>
      </c>
      <c r="P4196" s="106" t="s">
        <v>714</v>
      </c>
      <c r="Q4196" s="107" t="s">
        <v>4981</v>
      </c>
      <c r="R4196" s="107" t="s">
        <v>253</v>
      </c>
    </row>
    <row r="4197" spans="2:18" ht="20.100000000000001" customHeight="1" x14ac:dyDescent="0.4">
      <c r="B4197" s="105" t="str">
        <f t="shared" si="196"/>
        <v/>
      </c>
      <c r="C4197" s="105" t="str">
        <f t="shared" si="197"/>
        <v/>
      </c>
      <c r="D4197" s="105" t="str">
        <f t="shared" si="198"/>
        <v/>
      </c>
      <c r="E4197" s="106" t="s">
        <v>2406</v>
      </c>
      <c r="F4197" s="106" t="s">
        <v>2829</v>
      </c>
      <c r="G4197" s="106" t="s">
        <v>773</v>
      </c>
      <c r="H4197" s="106" t="s">
        <v>1266</v>
      </c>
      <c r="I4197" s="106">
        <v>6</v>
      </c>
      <c r="J4197" s="106"/>
      <c r="K4197" s="106"/>
      <c r="L4197" s="106" t="s">
        <v>733</v>
      </c>
      <c r="M4197" s="106" t="s">
        <v>3522</v>
      </c>
      <c r="N4197" s="106">
        <v>0.55000000000000004</v>
      </c>
      <c r="O4197" s="106">
        <v>2.4</v>
      </c>
      <c r="P4197" s="106" t="s">
        <v>714</v>
      </c>
      <c r="Q4197" s="107" t="s">
        <v>4982</v>
      </c>
      <c r="R4197" s="107" t="s">
        <v>253</v>
      </c>
    </row>
    <row r="4198" spans="2:18" ht="20.100000000000001" customHeight="1" x14ac:dyDescent="0.4">
      <c r="B4198" s="105" t="str">
        <f t="shared" si="196"/>
        <v/>
      </c>
      <c r="C4198" s="105" t="str">
        <f t="shared" si="197"/>
        <v/>
      </c>
      <c r="D4198" s="105" t="str">
        <f t="shared" si="198"/>
        <v/>
      </c>
      <c r="E4198" s="106" t="s">
        <v>2406</v>
      </c>
      <c r="F4198" s="106" t="s">
        <v>2829</v>
      </c>
      <c r="G4198" s="106" t="s">
        <v>778</v>
      </c>
      <c r="H4198" s="106" t="s">
        <v>779</v>
      </c>
      <c r="I4198" s="106">
        <v>6</v>
      </c>
      <c r="J4198" s="106"/>
      <c r="K4198" s="106"/>
      <c r="L4198" s="106" t="s">
        <v>765</v>
      </c>
      <c r="M4198" s="106" t="s">
        <v>3522</v>
      </c>
      <c r="N4198" s="106">
        <v>0.55000000000000004</v>
      </c>
      <c r="O4198" s="106">
        <v>2.4</v>
      </c>
      <c r="P4198" s="106" t="s">
        <v>714</v>
      </c>
      <c r="Q4198" s="107" t="s">
        <v>4983</v>
      </c>
      <c r="R4198" s="107" t="s">
        <v>253</v>
      </c>
    </row>
    <row r="4199" spans="2:18" ht="20.100000000000001" customHeight="1" x14ac:dyDescent="0.4">
      <c r="B4199" s="105" t="str">
        <f t="shared" si="196"/>
        <v/>
      </c>
      <c r="C4199" s="105" t="str">
        <f t="shared" si="197"/>
        <v/>
      </c>
      <c r="D4199" s="105" t="str">
        <f t="shared" si="198"/>
        <v/>
      </c>
      <c r="E4199" s="106" t="s">
        <v>2406</v>
      </c>
      <c r="F4199" s="106" t="s">
        <v>2829</v>
      </c>
      <c r="G4199" s="106" t="s">
        <v>778</v>
      </c>
      <c r="H4199" s="106" t="s">
        <v>1269</v>
      </c>
      <c r="I4199" s="106">
        <v>6</v>
      </c>
      <c r="J4199" s="106"/>
      <c r="K4199" s="106"/>
      <c r="L4199" s="106" t="s">
        <v>733</v>
      </c>
      <c r="M4199" s="106" t="s">
        <v>3522</v>
      </c>
      <c r="N4199" s="106">
        <v>0.55000000000000004</v>
      </c>
      <c r="O4199" s="106">
        <v>2.4</v>
      </c>
      <c r="P4199" s="106" t="s">
        <v>714</v>
      </c>
      <c r="Q4199" s="107" t="s">
        <v>4984</v>
      </c>
      <c r="R4199" s="107" t="s">
        <v>253</v>
      </c>
    </row>
    <row r="4200" spans="2:18" ht="20.100000000000001" customHeight="1" x14ac:dyDescent="0.4">
      <c r="B4200" s="105" t="str">
        <f t="shared" si="196"/>
        <v/>
      </c>
      <c r="C4200" s="105" t="str">
        <f t="shared" si="197"/>
        <v/>
      </c>
      <c r="D4200" s="105" t="str">
        <f t="shared" si="198"/>
        <v/>
      </c>
      <c r="E4200" s="106" t="s">
        <v>2406</v>
      </c>
      <c r="F4200" s="106" t="s">
        <v>2829</v>
      </c>
      <c r="G4200" s="106" t="s">
        <v>773</v>
      </c>
      <c r="H4200" s="106" t="s">
        <v>733</v>
      </c>
      <c r="I4200" s="106">
        <v>6</v>
      </c>
      <c r="J4200" s="106"/>
      <c r="K4200" s="106"/>
      <c r="L4200" s="106" t="s">
        <v>1266</v>
      </c>
      <c r="M4200" s="106" t="s">
        <v>3522</v>
      </c>
      <c r="N4200" s="106">
        <v>0.53</v>
      </c>
      <c r="O4200" s="106">
        <v>2.4</v>
      </c>
      <c r="P4200" s="106" t="s">
        <v>714</v>
      </c>
      <c r="Q4200" s="107" t="s">
        <v>4985</v>
      </c>
      <c r="R4200" s="107" t="s">
        <v>253</v>
      </c>
    </row>
    <row r="4201" spans="2:18" ht="20.100000000000001" customHeight="1" x14ac:dyDescent="0.4">
      <c r="B4201" s="105" t="str">
        <f t="shared" si="196"/>
        <v/>
      </c>
      <c r="C4201" s="105" t="str">
        <f t="shared" si="197"/>
        <v/>
      </c>
      <c r="D4201" s="105" t="str">
        <f t="shared" si="198"/>
        <v/>
      </c>
      <c r="E4201" s="106" t="s">
        <v>2406</v>
      </c>
      <c r="F4201" s="106" t="s">
        <v>2829</v>
      </c>
      <c r="G4201" s="106" t="s">
        <v>778</v>
      </c>
      <c r="H4201" s="106" t="s">
        <v>765</v>
      </c>
      <c r="I4201" s="106">
        <v>6</v>
      </c>
      <c r="J4201" s="106"/>
      <c r="K4201" s="106"/>
      <c r="L4201" s="106" t="s">
        <v>779</v>
      </c>
      <c r="M4201" s="106" t="s">
        <v>3522</v>
      </c>
      <c r="N4201" s="106">
        <v>0.53</v>
      </c>
      <c r="O4201" s="106">
        <v>2.4</v>
      </c>
      <c r="P4201" s="106" t="s">
        <v>714</v>
      </c>
      <c r="Q4201" s="107" t="s">
        <v>4986</v>
      </c>
      <c r="R4201" s="107" t="s">
        <v>253</v>
      </c>
    </row>
    <row r="4202" spans="2:18" ht="20.100000000000001" customHeight="1" x14ac:dyDescent="0.4">
      <c r="B4202" s="105" t="str">
        <f t="shared" si="196"/>
        <v/>
      </c>
      <c r="C4202" s="105" t="str">
        <f t="shared" si="197"/>
        <v/>
      </c>
      <c r="D4202" s="105" t="str">
        <f t="shared" si="198"/>
        <v/>
      </c>
      <c r="E4202" s="106" t="s">
        <v>2406</v>
      </c>
      <c r="F4202" s="106" t="s">
        <v>2829</v>
      </c>
      <c r="G4202" s="106" t="s">
        <v>778</v>
      </c>
      <c r="H4202" s="106" t="s">
        <v>733</v>
      </c>
      <c r="I4202" s="106">
        <v>6</v>
      </c>
      <c r="J4202" s="106"/>
      <c r="K4202" s="106"/>
      <c r="L4202" s="106" t="s">
        <v>1269</v>
      </c>
      <c r="M4202" s="106" t="s">
        <v>3522</v>
      </c>
      <c r="N4202" s="106">
        <v>0.53</v>
      </c>
      <c r="O4202" s="106">
        <v>2.4</v>
      </c>
      <c r="P4202" s="106" t="s">
        <v>714</v>
      </c>
      <c r="Q4202" s="107" t="s">
        <v>4987</v>
      </c>
      <c r="R4202" s="107" t="s">
        <v>253</v>
      </c>
    </row>
    <row r="4203" spans="2:18" ht="20.100000000000001" customHeight="1" x14ac:dyDescent="0.4">
      <c r="B4203" s="105" t="str">
        <f t="shared" si="196"/>
        <v/>
      </c>
      <c r="C4203" s="105" t="str">
        <f t="shared" si="197"/>
        <v/>
      </c>
      <c r="D4203" s="105" t="str">
        <f t="shared" si="198"/>
        <v/>
      </c>
      <c r="E4203" s="106" t="s">
        <v>2406</v>
      </c>
      <c r="F4203" s="106" t="s">
        <v>2407</v>
      </c>
      <c r="G4203" s="106" t="s">
        <v>773</v>
      </c>
      <c r="H4203" s="106" t="s">
        <v>774</v>
      </c>
      <c r="I4203" s="106">
        <v>6</v>
      </c>
      <c r="J4203" s="106"/>
      <c r="K4203" s="106"/>
      <c r="L4203" s="106" t="s">
        <v>717</v>
      </c>
      <c r="M4203" s="106" t="s">
        <v>3522</v>
      </c>
      <c r="N4203" s="106">
        <v>0.44</v>
      </c>
      <c r="O4203" s="106">
        <v>2.4</v>
      </c>
      <c r="P4203" s="106" t="s">
        <v>714</v>
      </c>
      <c r="Q4203" s="107" t="s">
        <v>4988</v>
      </c>
      <c r="R4203" s="107" t="s">
        <v>253</v>
      </c>
    </row>
    <row r="4204" spans="2:18" ht="20.100000000000001" customHeight="1" x14ac:dyDescent="0.4">
      <c r="B4204" s="105" t="str">
        <f t="shared" si="196"/>
        <v/>
      </c>
      <c r="C4204" s="105" t="str">
        <f t="shared" si="197"/>
        <v/>
      </c>
      <c r="D4204" s="105" t="str">
        <f t="shared" si="198"/>
        <v/>
      </c>
      <c r="E4204" s="106" t="s">
        <v>2406</v>
      </c>
      <c r="F4204" s="106" t="s">
        <v>2407</v>
      </c>
      <c r="G4204" s="106" t="s">
        <v>773</v>
      </c>
      <c r="H4204" s="106" t="s">
        <v>1266</v>
      </c>
      <c r="I4204" s="106">
        <v>6</v>
      </c>
      <c r="J4204" s="106"/>
      <c r="K4204" s="106"/>
      <c r="L4204" s="106" t="s">
        <v>698</v>
      </c>
      <c r="M4204" s="106" t="s">
        <v>3522</v>
      </c>
      <c r="N4204" s="106">
        <v>0.44</v>
      </c>
      <c r="O4204" s="106">
        <v>2.4</v>
      </c>
      <c r="P4204" s="106" t="s">
        <v>714</v>
      </c>
      <c r="Q4204" s="107" t="s">
        <v>4989</v>
      </c>
      <c r="R4204" s="107" t="s">
        <v>253</v>
      </c>
    </row>
    <row r="4205" spans="2:18" ht="20.100000000000001" customHeight="1" x14ac:dyDescent="0.4">
      <c r="B4205" s="105" t="str">
        <f t="shared" si="196"/>
        <v/>
      </c>
      <c r="C4205" s="105" t="str">
        <f t="shared" si="197"/>
        <v/>
      </c>
      <c r="D4205" s="105" t="str">
        <f t="shared" si="198"/>
        <v/>
      </c>
      <c r="E4205" s="106" t="s">
        <v>2406</v>
      </c>
      <c r="F4205" s="106" t="s">
        <v>2407</v>
      </c>
      <c r="G4205" s="106" t="s">
        <v>778</v>
      </c>
      <c r="H4205" s="106" t="s">
        <v>779</v>
      </c>
      <c r="I4205" s="106">
        <v>6</v>
      </c>
      <c r="J4205" s="106"/>
      <c r="K4205" s="106"/>
      <c r="L4205" s="106" t="s">
        <v>717</v>
      </c>
      <c r="M4205" s="106" t="s">
        <v>3522</v>
      </c>
      <c r="N4205" s="106">
        <v>0.44</v>
      </c>
      <c r="O4205" s="106">
        <v>2.4</v>
      </c>
      <c r="P4205" s="106" t="s">
        <v>714</v>
      </c>
      <c r="Q4205" s="107" t="s">
        <v>4990</v>
      </c>
      <c r="R4205" s="107" t="s">
        <v>253</v>
      </c>
    </row>
    <row r="4206" spans="2:18" ht="20.100000000000001" customHeight="1" x14ac:dyDescent="0.4">
      <c r="B4206" s="105" t="str">
        <f t="shared" si="196"/>
        <v/>
      </c>
      <c r="C4206" s="105" t="str">
        <f t="shared" si="197"/>
        <v/>
      </c>
      <c r="D4206" s="105" t="str">
        <f t="shared" si="198"/>
        <v/>
      </c>
      <c r="E4206" s="106" t="s">
        <v>2406</v>
      </c>
      <c r="F4206" s="106" t="s">
        <v>2407</v>
      </c>
      <c r="G4206" s="106" t="s">
        <v>778</v>
      </c>
      <c r="H4206" s="106" t="s">
        <v>1269</v>
      </c>
      <c r="I4206" s="106">
        <v>6</v>
      </c>
      <c r="J4206" s="106"/>
      <c r="K4206" s="106"/>
      <c r="L4206" s="106" t="s">
        <v>698</v>
      </c>
      <c r="M4206" s="106" t="s">
        <v>3522</v>
      </c>
      <c r="N4206" s="106">
        <v>0.44</v>
      </c>
      <c r="O4206" s="106">
        <v>2.4</v>
      </c>
      <c r="P4206" s="106" t="s">
        <v>714</v>
      </c>
      <c r="Q4206" s="107" t="s">
        <v>4991</v>
      </c>
      <c r="R4206" s="107" t="s">
        <v>253</v>
      </c>
    </row>
    <row r="4207" spans="2:18" ht="20.100000000000001" customHeight="1" x14ac:dyDescent="0.4">
      <c r="B4207" s="105" t="str">
        <f t="shared" si="196"/>
        <v/>
      </c>
      <c r="C4207" s="105" t="str">
        <f t="shared" si="197"/>
        <v/>
      </c>
      <c r="D4207" s="105" t="str">
        <f t="shared" si="198"/>
        <v/>
      </c>
      <c r="E4207" s="106" t="s">
        <v>2406</v>
      </c>
      <c r="F4207" s="106" t="s">
        <v>2407</v>
      </c>
      <c r="G4207" s="106" t="s">
        <v>2437</v>
      </c>
      <c r="H4207" s="106" t="s">
        <v>2438</v>
      </c>
      <c r="I4207" s="106">
        <v>6</v>
      </c>
      <c r="J4207" s="106"/>
      <c r="K4207" s="106"/>
      <c r="L4207" s="106" t="s">
        <v>717</v>
      </c>
      <c r="M4207" s="106" t="s">
        <v>3522</v>
      </c>
      <c r="N4207" s="106">
        <v>0.42</v>
      </c>
      <c r="O4207" s="106">
        <v>2.4</v>
      </c>
      <c r="P4207" s="106" t="s">
        <v>714</v>
      </c>
      <c r="Q4207" s="107" t="s">
        <v>4992</v>
      </c>
      <c r="R4207" s="107" t="s">
        <v>253</v>
      </c>
    </row>
    <row r="4208" spans="2:18" ht="20.100000000000001" customHeight="1" x14ac:dyDescent="0.4">
      <c r="B4208" s="105" t="str">
        <f t="shared" si="196"/>
        <v/>
      </c>
      <c r="C4208" s="105" t="str">
        <f t="shared" si="197"/>
        <v/>
      </c>
      <c r="D4208" s="105" t="str">
        <f t="shared" si="198"/>
        <v/>
      </c>
      <c r="E4208" s="106" t="s">
        <v>2406</v>
      </c>
      <c r="F4208" s="106" t="s">
        <v>2407</v>
      </c>
      <c r="G4208" s="106" t="s">
        <v>2442</v>
      </c>
      <c r="H4208" s="106" t="s">
        <v>2443</v>
      </c>
      <c r="I4208" s="106">
        <v>6</v>
      </c>
      <c r="J4208" s="106"/>
      <c r="K4208" s="106"/>
      <c r="L4208" s="106" t="s">
        <v>717</v>
      </c>
      <c r="M4208" s="106" t="s">
        <v>3522</v>
      </c>
      <c r="N4208" s="106">
        <v>0.42</v>
      </c>
      <c r="O4208" s="106">
        <v>2.4</v>
      </c>
      <c r="P4208" s="106" t="s">
        <v>714</v>
      </c>
      <c r="Q4208" s="107" t="s">
        <v>4993</v>
      </c>
      <c r="R4208" s="107" t="s">
        <v>253</v>
      </c>
    </row>
    <row r="4209" spans="2:18" ht="20.100000000000001" customHeight="1" x14ac:dyDescent="0.4">
      <c r="B4209" s="105" t="str">
        <f t="shared" si="196"/>
        <v/>
      </c>
      <c r="C4209" s="105" t="str">
        <f t="shared" si="197"/>
        <v/>
      </c>
      <c r="D4209" s="105" t="str">
        <f t="shared" si="198"/>
        <v/>
      </c>
      <c r="E4209" s="106" t="s">
        <v>2406</v>
      </c>
      <c r="F4209" s="106" t="s">
        <v>2447</v>
      </c>
      <c r="G4209" s="106" t="s">
        <v>773</v>
      </c>
      <c r="H4209" s="106" t="s">
        <v>717</v>
      </c>
      <c r="I4209" s="106">
        <v>6</v>
      </c>
      <c r="J4209" s="106"/>
      <c r="K4209" s="106"/>
      <c r="L4209" s="106" t="s">
        <v>774</v>
      </c>
      <c r="M4209" s="106" t="s">
        <v>3522</v>
      </c>
      <c r="N4209" s="106">
        <v>0.39</v>
      </c>
      <c r="O4209" s="106">
        <v>2.4</v>
      </c>
      <c r="P4209" s="106" t="s">
        <v>714</v>
      </c>
      <c r="Q4209" s="107" t="s">
        <v>4994</v>
      </c>
      <c r="R4209" s="107" t="s">
        <v>253</v>
      </c>
    </row>
    <row r="4210" spans="2:18" ht="20.100000000000001" customHeight="1" x14ac:dyDescent="0.4">
      <c r="B4210" s="105" t="str">
        <f t="shared" si="196"/>
        <v/>
      </c>
      <c r="C4210" s="105" t="str">
        <f t="shared" si="197"/>
        <v/>
      </c>
      <c r="D4210" s="105" t="str">
        <f t="shared" si="198"/>
        <v/>
      </c>
      <c r="E4210" s="106" t="s">
        <v>2406</v>
      </c>
      <c r="F4210" s="106" t="s">
        <v>2447</v>
      </c>
      <c r="G4210" s="106" t="s">
        <v>773</v>
      </c>
      <c r="H4210" s="106" t="s">
        <v>698</v>
      </c>
      <c r="I4210" s="106">
        <v>6</v>
      </c>
      <c r="J4210" s="106"/>
      <c r="K4210" s="106"/>
      <c r="L4210" s="106" t="s">
        <v>1266</v>
      </c>
      <c r="M4210" s="106" t="s">
        <v>3522</v>
      </c>
      <c r="N4210" s="106">
        <v>0.39</v>
      </c>
      <c r="O4210" s="106">
        <v>2.4</v>
      </c>
      <c r="P4210" s="106" t="s">
        <v>714</v>
      </c>
      <c r="Q4210" s="107" t="s">
        <v>4995</v>
      </c>
      <c r="R4210" s="107" t="s">
        <v>253</v>
      </c>
    </row>
    <row r="4211" spans="2:18" ht="20.100000000000001" customHeight="1" x14ac:dyDescent="0.4">
      <c r="B4211" s="105" t="str">
        <f t="shared" si="196"/>
        <v/>
      </c>
      <c r="C4211" s="105" t="str">
        <f t="shared" si="197"/>
        <v/>
      </c>
      <c r="D4211" s="105" t="str">
        <f t="shared" si="198"/>
        <v/>
      </c>
      <c r="E4211" s="106" t="s">
        <v>2406</v>
      </c>
      <c r="F4211" s="106" t="s">
        <v>2447</v>
      </c>
      <c r="G4211" s="106" t="s">
        <v>778</v>
      </c>
      <c r="H4211" s="106" t="s">
        <v>717</v>
      </c>
      <c r="I4211" s="106">
        <v>6</v>
      </c>
      <c r="J4211" s="106"/>
      <c r="K4211" s="106"/>
      <c r="L4211" s="106" t="s">
        <v>779</v>
      </c>
      <c r="M4211" s="106" t="s">
        <v>3522</v>
      </c>
      <c r="N4211" s="106">
        <v>0.39</v>
      </c>
      <c r="O4211" s="106">
        <v>2.4</v>
      </c>
      <c r="P4211" s="106" t="s">
        <v>714</v>
      </c>
      <c r="Q4211" s="107" t="s">
        <v>4996</v>
      </c>
      <c r="R4211" s="107" t="s">
        <v>253</v>
      </c>
    </row>
    <row r="4212" spans="2:18" ht="20.100000000000001" customHeight="1" x14ac:dyDescent="0.4">
      <c r="B4212" s="105" t="str">
        <f t="shared" si="196"/>
        <v/>
      </c>
      <c r="C4212" s="105" t="str">
        <f t="shared" si="197"/>
        <v/>
      </c>
      <c r="D4212" s="105" t="str">
        <f t="shared" si="198"/>
        <v/>
      </c>
      <c r="E4212" s="106" t="s">
        <v>2406</v>
      </c>
      <c r="F4212" s="106" t="s">
        <v>2447</v>
      </c>
      <c r="G4212" s="106" t="s">
        <v>778</v>
      </c>
      <c r="H4212" s="106" t="s">
        <v>698</v>
      </c>
      <c r="I4212" s="106">
        <v>6</v>
      </c>
      <c r="J4212" s="106"/>
      <c r="K4212" s="106"/>
      <c r="L4212" s="106" t="s">
        <v>1269</v>
      </c>
      <c r="M4212" s="106" t="s">
        <v>3522</v>
      </c>
      <c r="N4212" s="106">
        <v>0.39</v>
      </c>
      <c r="O4212" s="106">
        <v>2.4</v>
      </c>
      <c r="P4212" s="106" t="s">
        <v>714</v>
      </c>
      <c r="Q4212" s="107" t="s">
        <v>4997</v>
      </c>
      <c r="R4212" s="107" t="s">
        <v>253</v>
      </c>
    </row>
    <row r="4213" spans="2:18" ht="20.100000000000001" customHeight="1" x14ac:dyDescent="0.4">
      <c r="B4213" s="105" t="str">
        <f t="shared" si="196"/>
        <v/>
      </c>
      <c r="C4213" s="105" t="str">
        <f t="shared" si="197"/>
        <v/>
      </c>
      <c r="D4213" s="105" t="str">
        <f t="shared" si="198"/>
        <v/>
      </c>
      <c r="E4213" s="106" t="s">
        <v>2406</v>
      </c>
      <c r="F4213" s="106" t="s">
        <v>2447</v>
      </c>
      <c r="G4213" s="106" t="s">
        <v>2437</v>
      </c>
      <c r="H4213" s="106" t="s">
        <v>717</v>
      </c>
      <c r="I4213" s="106">
        <v>6</v>
      </c>
      <c r="J4213" s="106"/>
      <c r="K4213" s="106"/>
      <c r="L4213" s="106" t="s">
        <v>2438</v>
      </c>
      <c r="M4213" s="106" t="s">
        <v>3522</v>
      </c>
      <c r="N4213" s="106">
        <v>0.38</v>
      </c>
      <c r="O4213" s="106">
        <v>2.4</v>
      </c>
      <c r="P4213" s="106" t="s">
        <v>714</v>
      </c>
      <c r="Q4213" s="107" t="s">
        <v>4998</v>
      </c>
      <c r="R4213" s="107" t="s">
        <v>253</v>
      </c>
    </row>
    <row r="4214" spans="2:18" ht="20.100000000000001" customHeight="1" x14ac:dyDescent="0.4">
      <c r="B4214" s="105" t="str">
        <f t="shared" si="196"/>
        <v/>
      </c>
      <c r="C4214" s="105" t="str">
        <f t="shared" si="197"/>
        <v/>
      </c>
      <c r="D4214" s="105" t="str">
        <f t="shared" si="198"/>
        <v/>
      </c>
      <c r="E4214" s="106" t="s">
        <v>2406</v>
      </c>
      <c r="F4214" s="106" t="s">
        <v>2447</v>
      </c>
      <c r="G4214" s="106" t="s">
        <v>2442</v>
      </c>
      <c r="H4214" s="106" t="s">
        <v>717</v>
      </c>
      <c r="I4214" s="106">
        <v>6</v>
      </c>
      <c r="J4214" s="106"/>
      <c r="K4214" s="106"/>
      <c r="L4214" s="106" t="s">
        <v>2443</v>
      </c>
      <c r="M4214" s="106" t="s">
        <v>3522</v>
      </c>
      <c r="N4214" s="106">
        <v>0.38</v>
      </c>
      <c r="O4214" s="106">
        <v>2.4</v>
      </c>
      <c r="P4214" s="106" t="s">
        <v>714</v>
      </c>
      <c r="Q4214" s="107" t="s">
        <v>4999</v>
      </c>
      <c r="R4214" s="107" t="s">
        <v>253</v>
      </c>
    </row>
    <row r="4215" spans="2:18" ht="20.100000000000001" customHeight="1" x14ac:dyDescent="0.4">
      <c r="B4215" s="105" t="str">
        <f t="shared" si="196"/>
        <v/>
      </c>
      <c r="C4215" s="105" t="str">
        <f t="shared" si="197"/>
        <v/>
      </c>
      <c r="D4215" s="105" t="str">
        <f t="shared" si="198"/>
        <v/>
      </c>
      <c r="E4215" s="106" t="s">
        <v>2406</v>
      </c>
      <c r="F4215" s="106" t="s">
        <v>2906</v>
      </c>
      <c r="G4215" s="106" t="s">
        <v>773</v>
      </c>
      <c r="H4215" s="106" t="s">
        <v>1266</v>
      </c>
      <c r="I4215" s="106">
        <v>6</v>
      </c>
      <c r="J4215" s="106"/>
      <c r="K4215" s="106"/>
      <c r="L4215" s="106" t="s">
        <v>802</v>
      </c>
      <c r="M4215" s="106" t="s">
        <v>3522</v>
      </c>
      <c r="N4215" s="106">
        <v>0.4</v>
      </c>
      <c r="O4215" s="106">
        <v>2.4</v>
      </c>
      <c r="P4215" s="106" t="s">
        <v>714</v>
      </c>
      <c r="Q4215" s="107" t="s">
        <v>5000</v>
      </c>
      <c r="R4215" s="107" t="s">
        <v>253</v>
      </c>
    </row>
    <row r="4216" spans="2:18" ht="20.100000000000001" customHeight="1" x14ac:dyDescent="0.4">
      <c r="B4216" s="105" t="str">
        <f t="shared" si="196"/>
        <v/>
      </c>
      <c r="C4216" s="105" t="str">
        <f t="shared" si="197"/>
        <v/>
      </c>
      <c r="D4216" s="105" t="str">
        <f t="shared" si="198"/>
        <v/>
      </c>
      <c r="E4216" s="106" t="s">
        <v>2406</v>
      </c>
      <c r="F4216" s="106" t="s">
        <v>2906</v>
      </c>
      <c r="G4216" s="106" t="s">
        <v>778</v>
      </c>
      <c r="H4216" s="106" t="s">
        <v>1269</v>
      </c>
      <c r="I4216" s="106">
        <v>6</v>
      </c>
      <c r="J4216" s="106"/>
      <c r="K4216" s="106"/>
      <c r="L4216" s="106" t="s">
        <v>802</v>
      </c>
      <c r="M4216" s="106" t="s">
        <v>3522</v>
      </c>
      <c r="N4216" s="106">
        <v>0.4</v>
      </c>
      <c r="O4216" s="106">
        <v>2.4</v>
      </c>
      <c r="P4216" s="106" t="s">
        <v>714</v>
      </c>
      <c r="Q4216" s="107" t="s">
        <v>5001</v>
      </c>
      <c r="R4216" s="107" t="s">
        <v>253</v>
      </c>
    </row>
    <row r="4217" spans="2:18" ht="20.100000000000001" customHeight="1" x14ac:dyDescent="0.4">
      <c r="B4217" s="105" t="str">
        <f t="shared" si="196"/>
        <v/>
      </c>
      <c r="C4217" s="105" t="str">
        <f t="shared" si="197"/>
        <v/>
      </c>
      <c r="D4217" s="105" t="str">
        <f t="shared" si="198"/>
        <v/>
      </c>
      <c r="E4217" s="106" t="s">
        <v>2406</v>
      </c>
      <c r="F4217" s="106" t="s">
        <v>2906</v>
      </c>
      <c r="G4217" s="106" t="s">
        <v>773</v>
      </c>
      <c r="H4217" s="106" t="s">
        <v>802</v>
      </c>
      <c r="I4217" s="106">
        <v>6</v>
      </c>
      <c r="J4217" s="106"/>
      <c r="K4217" s="106"/>
      <c r="L4217" s="106" t="s">
        <v>1266</v>
      </c>
      <c r="M4217" s="106" t="s">
        <v>3522</v>
      </c>
      <c r="N4217" s="106">
        <v>0.37</v>
      </c>
      <c r="O4217" s="106">
        <v>2.4</v>
      </c>
      <c r="P4217" s="106" t="s">
        <v>714</v>
      </c>
      <c r="Q4217" s="107" t="s">
        <v>5002</v>
      </c>
      <c r="R4217" s="107" t="s">
        <v>253</v>
      </c>
    </row>
    <row r="4218" spans="2:18" ht="20.100000000000001" customHeight="1" x14ac:dyDescent="0.4">
      <c r="B4218" s="105" t="str">
        <f t="shared" si="196"/>
        <v/>
      </c>
      <c r="C4218" s="105" t="str">
        <f t="shared" si="197"/>
        <v/>
      </c>
      <c r="D4218" s="105" t="str">
        <f t="shared" si="198"/>
        <v/>
      </c>
      <c r="E4218" s="106" t="s">
        <v>2406</v>
      </c>
      <c r="F4218" s="106" t="s">
        <v>2906</v>
      </c>
      <c r="G4218" s="106" t="s">
        <v>778</v>
      </c>
      <c r="H4218" s="106" t="s">
        <v>802</v>
      </c>
      <c r="I4218" s="106">
        <v>6</v>
      </c>
      <c r="J4218" s="106"/>
      <c r="K4218" s="106"/>
      <c r="L4218" s="106" t="s">
        <v>1269</v>
      </c>
      <c r="M4218" s="106" t="s">
        <v>3522</v>
      </c>
      <c r="N4218" s="106">
        <v>0.37</v>
      </c>
      <c r="O4218" s="106">
        <v>2.4</v>
      </c>
      <c r="P4218" s="106" t="s">
        <v>714</v>
      </c>
      <c r="Q4218" s="107" t="s">
        <v>5003</v>
      </c>
      <c r="R4218" s="107" t="s">
        <v>253</v>
      </c>
    </row>
    <row r="4219" spans="2:18" ht="20.100000000000001" customHeight="1" x14ac:dyDescent="0.4">
      <c r="B4219" s="105" t="str">
        <f t="shared" si="196"/>
        <v/>
      </c>
      <c r="C4219" s="105" t="str">
        <f t="shared" si="197"/>
        <v/>
      </c>
      <c r="D4219" s="105" t="str">
        <f t="shared" si="198"/>
        <v/>
      </c>
      <c r="E4219" s="106" t="s">
        <v>2406</v>
      </c>
      <c r="F4219" s="106" t="s">
        <v>2829</v>
      </c>
      <c r="G4219" s="106" t="s">
        <v>773</v>
      </c>
      <c r="H4219" s="106" t="s">
        <v>774</v>
      </c>
      <c r="I4219" s="106">
        <v>6</v>
      </c>
      <c r="J4219" s="106"/>
      <c r="K4219" s="106"/>
      <c r="L4219" s="106" t="s">
        <v>765</v>
      </c>
      <c r="M4219" s="106" t="s">
        <v>3522</v>
      </c>
      <c r="N4219" s="106">
        <v>0.55000000000000004</v>
      </c>
      <c r="O4219" s="106">
        <v>2.5</v>
      </c>
      <c r="P4219" s="106" t="s">
        <v>714</v>
      </c>
      <c r="Q4219" s="107" t="s">
        <v>5004</v>
      </c>
      <c r="R4219" s="107" t="s">
        <v>253</v>
      </c>
    </row>
    <row r="4220" spans="2:18" ht="20.100000000000001" customHeight="1" x14ac:dyDescent="0.4">
      <c r="B4220" s="105" t="str">
        <f t="shared" si="196"/>
        <v/>
      </c>
      <c r="C4220" s="105" t="str">
        <f t="shared" si="197"/>
        <v/>
      </c>
      <c r="D4220" s="105" t="str">
        <f t="shared" si="198"/>
        <v/>
      </c>
      <c r="E4220" s="106" t="s">
        <v>2406</v>
      </c>
      <c r="F4220" s="106" t="s">
        <v>2829</v>
      </c>
      <c r="G4220" s="106" t="s">
        <v>2437</v>
      </c>
      <c r="H4220" s="106" t="s">
        <v>2438</v>
      </c>
      <c r="I4220" s="106">
        <v>6</v>
      </c>
      <c r="J4220" s="106"/>
      <c r="K4220" s="106"/>
      <c r="L4220" s="106" t="s">
        <v>765</v>
      </c>
      <c r="M4220" s="106" t="s">
        <v>3522</v>
      </c>
      <c r="N4220" s="106">
        <v>0.52</v>
      </c>
      <c r="O4220" s="106">
        <v>2.5</v>
      </c>
      <c r="P4220" s="106" t="s">
        <v>714</v>
      </c>
      <c r="Q4220" s="107" t="s">
        <v>5005</v>
      </c>
      <c r="R4220" s="107" t="s">
        <v>253</v>
      </c>
    </row>
    <row r="4221" spans="2:18" ht="20.100000000000001" customHeight="1" x14ac:dyDescent="0.4">
      <c r="B4221" s="105" t="str">
        <f t="shared" si="196"/>
        <v/>
      </c>
      <c r="C4221" s="105" t="str">
        <f t="shared" si="197"/>
        <v/>
      </c>
      <c r="D4221" s="105" t="str">
        <f t="shared" si="198"/>
        <v/>
      </c>
      <c r="E4221" s="106" t="s">
        <v>2406</v>
      </c>
      <c r="F4221" s="106" t="s">
        <v>2829</v>
      </c>
      <c r="G4221" s="106" t="s">
        <v>2442</v>
      </c>
      <c r="H4221" s="106" t="s">
        <v>2443</v>
      </c>
      <c r="I4221" s="106">
        <v>6</v>
      </c>
      <c r="J4221" s="106"/>
      <c r="K4221" s="106"/>
      <c r="L4221" s="106" t="s">
        <v>765</v>
      </c>
      <c r="M4221" s="106" t="s">
        <v>3522</v>
      </c>
      <c r="N4221" s="106">
        <v>0.52</v>
      </c>
      <c r="O4221" s="106">
        <v>2.5</v>
      </c>
      <c r="P4221" s="106" t="s">
        <v>714</v>
      </c>
      <c r="Q4221" s="107" t="s">
        <v>5006</v>
      </c>
      <c r="R4221" s="107" t="s">
        <v>253</v>
      </c>
    </row>
    <row r="4222" spans="2:18" ht="20.100000000000001" customHeight="1" x14ac:dyDescent="0.4">
      <c r="B4222" s="105" t="str">
        <f t="shared" si="196"/>
        <v/>
      </c>
      <c r="C4222" s="105" t="str">
        <f t="shared" si="197"/>
        <v/>
      </c>
      <c r="D4222" s="105" t="str">
        <f t="shared" si="198"/>
        <v/>
      </c>
      <c r="E4222" s="106" t="s">
        <v>2406</v>
      </c>
      <c r="F4222" s="106" t="s">
        <v>2829</v>
      </c>
      <c r="G4222" s="106" t="s">
        <v>773</v>
      </c>
      <c r="H4222" s="106" t="s">
        <v>765</v>
      </c>
      <c r="I4222" s="106">
        <v>6</v>
      </c>
      <c r="J4222" s="106"/>
      <c r="K4222" s="106"/>
      <c r="L4222" s="106" t="s">
        <v>774</v>
      </c>
      <c r="M4222" s="106" t="s">
        <v>3522</v>
      </c>
      <c r="N4222" s="106">
        <v>0.53</v>
      </c>
      <c r="O4222" s="106">
        <v>2.5</v>
      </c>
      <c r="P4222" s="106" t="s">
        <v>714</v>
      </c>
      <c r="Q4222" s="107" t="s">
        <v>5007</v>
      </c>
      <c r="R4222" s="107" t="s">
        <v>253</v>
      </c>
    </row>
    <row r="4223" spans="2:18" ht="20.100000000000001" customHeight="1" x14ac:dyDescent="0.4">
      <c r="B4223" s="105" t="str">
        <f t="shared" si="196"/>
        <v/>
      </c>
      <c r="C4223" s="105" t="str">
        <f t="shared" si="197"/>
        <v/>
      </c>
      <c r="D4223" s="105" t="str">
        <f t="shared" si="198"/>
        <v/>
      </c>
      <c r="E4223" s="106" t="s">
        <v>2406</v>
      </c>
      <c r="F4223" s="106" t="s">
        <v>2829</v>
      </c>
      <c r="G4223" s="106" t="s">
        <v>2437</v>
      </c>
      <c r="H4223" s="106" t="s">
        <v>765</v>
      </c>
      <c r="I4223" s="106">
        <v>6</v>
      </c>
      <c r="J4223" s="106"/>
      <c r="K4223" s="106"/>
      <c r="L4223" s="106" t="s">
        <v>2438</v>
      </c>
      <c r="M4223" s="106" t="s">
        <v>3522</v>
      </c>
      <c r="N4223" s="106">
        <v>0.52</v>
      </c>
      <c r="O4223" s="106">
        <v>2.5</v>
      </c>
      <c r="P4223" s="106" t="s">
        <v>714</v>
      </c>
      <c r="Q4223" s="107" t="s">
        <v>5008</v>
      </c>
      <c r="R4223" s="107" t="s">
        <v>253</v>
      </c>
    </row>
    <row r="4224" spans="2:18" ht="20.100000000000001" customHeight="1" x14ac:dyDescent="0.4">
      <c r="B4224" s="105" t="str">
        <f t="shared" si="196"/>
        <v/>
      </c>
      <c r="C4224" s="105" t="str">
        <f t="shared" si="197"/>
        <v/>
      </c>
      <c r="D4224" s="105" t="str">
        <f t="shared" si="198"/>
        <v/>
      </c>
      <c r="E4224" s="106" t="s">
        <v>2406</v>
      </c>
      <c r="F4224" s="106" t="s">
        <v>2829</v>
      </c>
      <c r="G4224" s="106" t="s">
        <v>2442</v>
      </c>
      <c r="H4224" s="106" t="s">
        <v>765</v>
      </c>
      <c r="I4224" s="106">
        <v>6</v>
      </c>
      <c r="J4224" s="106"/>
      <c r="K4224" s="106"/>
      <c r="L4224" s="106" t="s">
        <v>2443</v>
      </c>
      <c r="M4224" s="106" t="s">
        <v>3522</v>
      </c>
      <c r="N4224" s="106">
        <v>0.52</v>
      </c>
      <c r="O4224" s="106">
        <v>2.5</v>
      </c>
      <c r="P4224" s="106" t="s">
        <v>714</v>
      </c>
      <c r="Q4224" s="107" t="s">
        <v>5009</v>
      </c>
      <c r="R4224" s="107" t="s">
        <v>253</v>
      </c>
    </row>
    <row r="4225" spans="2:18" ht="20.100000000000001" customHeight="1" x14ac:dyDescent="0.4">
      <c r="B4225" s="105" t="str">
        <f t="shared" si="196"/>
        <v/>
      </c>
      <c r="C4225" s="105" t="str">
        <f t="shared" si="197"/>
        <v/>
      </c>
      <c r="D4225" s="105" t="str">
        <f t="shared" si="198"/>
        <v/>
      </c>
      <c r="E4225" s="106" t="s">
        <v>2406</v>
      </c>
      <c r="F4225" s="106" t="s">
        <v>5010</v>
      </c>
      <c r="G4225" s="106" t="s">
        <v>773</v>
      </c>
      <c r="H4225" s="106" t="s">
        <v>1266</v>
      </c>
      <c r="I4225" s="106">
        <v>16</v>
      </c>
      <c r="J4225" s="106"/>
      <c r="K4225" s="106"/>
      <c r="L4225" s="106" t="s">
        <v>1817</v>
      </c>
      <c r="M4225" s="106" t="s">
        <v>924</v>
      </c>
      <c r="N4225" s="106">
        <v>0.7</v>
      </c>
      <c r="O4225" s="106">
        <v>2.5</v>
      </c>
      <c r="P4225" s="106" t="s">
        <v>714</v>
      </c>
      <c r="Q4225" s="107" t="s">
        <v>5011</v>
      </c>
      <c r="R4225" s="107" t="s">
        <v>282</v>
      </c>
    </row>
    <row r="4226" spans="2:18" ht="20.100000000000001" customHeight="1" x14ac:dyDescent="0.4">
      <c r="B4226" s="105" t="str">
        <f t="shared" si="196"/>
        <v/>
      </c>
      <c r="C4226" s="105" t="str">
        <f t="shared" si="197"/>
        <v/>
      </c>
      <c r="D4226" s="105" t="str">
        <f t="shared" si="198"/>
        <v/>
      </c>
      <c r="E4226" s="106" t="s">
        <v>2406</v>
      </c>
      <c r="F4226" s="106" t="s">
        <v>5010</v>
      </c>
      <c r="G4226" s="106" t="s">
        <v>773</v>
      </c>
      <c r="H4226" s="106" t="s">
        <v>1266</v>
      </c>
      <c r="I4226" s="106">
        <v>16</v>
      </c>
      <c r="J4226" s="106"/>
      <c r="K4226" s="106"/>
      <c r="L4226" s="106" t="s">
        <v>1027</v>
      </c>
      <c r="M4226" s="106" t="s">
        <v>924</v>
      </c>
      <c r="N4226" s="106">
        <v>0.7</v>
      </c>
      <c r="O4226" s="106">
        <v>2.5</v>
      </c>
      <c r="P4226" s="106" t="s">
        <v>714</v>
      </c>
      <c r="Q4226" s="107" t="s">
        <v>5012</v>
      </c>
      <c r="R4226" s="107" t="s">
        <v>282</v>
      </c>
    </row>
    <row r="4227" spans="2:18" ht="20.100000000000001" customHeight="1" x14ac:dyDescent="0.4">
      <c r="B4227" s="105" t="str">
        <f t="shared" si="196"/>
        <v/>
      </c>
      <c r="C4227" s="105" t="str">
        <f t="shared" si="197"/>
        <v/>
      </c>
      <c r="D4227" s="105" t="str">
        <f t="shared" si="198"/>
        <v/>
      </c>
      <c r="E4227" s="106" t="s">
        <v>2406</v>
      </c>
      <c r="F4227" s="106" t="s">
        <v>5010</v>
      </c>
      <c r="G4227" s="106" t="s">
        <v>778</v>
      </c>
      <c r="H4227" s="106" t="s">
        <v>779</v>
      </c>
      <c r="I4227" s="106">
        <v>16</v>
      </c>
      <c r="J4227" s="106"/>
      <c r="K4227" s="106"/>
      <c r="L4227" s="106" t="s">
        <v>1389</v>
      </c>
      <c r="M4227" s="106" t="s">
        <v>924</v>
      </c>
      <c r="N4227" s="106">
        <v>0.71</v>
      </c>
      <c r="O4227" s="106">
        <v>2.5</v>
      </c>
      <c r="P4227" s="106" t="s">
        <v>714</v>
      </c>
      <c r="Q4227" s="107" t="s">
        <v>5013</v>
      </c>
      <c r="R4227" s="107" t="s">
        <v>282</v>
      </c>
    </row>
    <row r="4228" spans="2:18" ht="20.100000000000001" customHeight="1" x14ac:dyDescent="0.4">
      <c r="B4228" s="105" t="str">
        <f t="shared" si="196"/>
        <v/>
      </c>
      <c r="C4228" s="105" t="str">
        <f t="shared" si="197"/>
        <v/>
      </c>
      <c r="D4228" s="105" t="str">
        <f t="shared" si="198"/>
        <v/>
      </c>
      <c r="E4228" s="106" t="s">
        <v>2406</v>
      </c>
      <c r="F4228" s="106" t="s">
        <v>5010</v>
      </c>
      <c r="G4228" s="106" t="s">
        <v>778</v>
      </c>
      <c r="H4228" s="106" t="s">
        <v>1269</v>
      </c>
      <c r="I4228" s="106">
        <v>16</v>
      </c>
      <c r="J4228" s="106"/>
      <c r="K4228" s="106"/>
      <c r="L4228" s="106" t="s">
        <v>1817</v>
      </c>
      <c r="M4228" s="106" t="s">
        <v>924</v>
      </c>
      <c r="N4228" s="106">
        <v>0.7</v>
      </c>
      <c r="O4228" s="106">
        <v>2.5</v>
      </c>
      <c r="P4228" s="106" t="s">
        <v>714</v>
      </c>
      <c r="Q4228" s="107" t="s">
        <v>5014</v>
      </c>
      <c r="R4228" s="107" t="s">
        <v>282</v>
      </c>
    </row>
    <row r="4229" spans="2:18" ht="20.100000000000001" customHeight="1" x14ac:dyDescent="0.4">
      <c r="B4229" s="105" t="str">
        <f t="shared" si="196"/>
        <v/>
      </c>
      <c r="C4229" s="105" t="str">
        <f t="shared" si="197"/>
        <v/>
      </c>
      <c r="D4229" s="105" t="str">
        <f t="shared" si="198"/>
        <v/>
      </c>
      <c r="E4229" s="106" t="s">
        <v>2406</v>
      </c>
      <c r="F4229" s="106" t="s">
        <v>5010</v>
      </c>
      <c r="G4229" s="106" t="s">
        <v>778</v>
      </c>
      <c r="H4229" s="106" t="s">
        <v>1269</v>
      </c>
      <c r="I4229" s="106">
        <v>16</v>
      </c>
      <c r="J4229" s="106"/>
      <c r="K4229" s="106"/>
      <c r="L4229" s="106" t="s">
        <v>1027</v>
      </c>
      <c r="M4229" s="106" t="s">
        <v>924</v>
      </c>
      <c r="N4229" s="106">
        <v>0.7</v>
      </c>
      <c r="O4229" s="106">
        <v>2.5</v>
      </c>
      <c r="P4229" s="106" t="s">
        <v>714</v>
      </c>
      <c r="Q4229" s="107" t="s">
        <v>5015</v>
      </c>
      <c r="R4229" s="107" t="s">
        <v>282</v>
      </c>
    </row>
    <row r="4230" spans="2:18" ht="20.100000000000001" customHeight="1" x14ac:dyDescent="0.4">
      <c r="B4230" s="105" t="str">
        <f t="shared" si="196"/>
        <v/>
      </c>
      <c r="C4230" s="105" t="str">
        <f t="shared" si="197"/>
        <v/>
      </c>
      <c r="D4230" s="105" t="str">
        <f t="shared" si="198"/>
        <v/>
      </c>
      <c r="E4230" s="106" t="s">
        <v>2406</v>
      </c>
      <c r="F4230" s="106" t="s">
        <v>5010</v>
      </c>
      <c r="G4230" s="106" t="s">
        <v>773</v>
      </c>
      <c r="H4230" s="106" t="s">
        <v>1817</v>
      </c>
      <c r="I4230" s="106">
        <v>16</v>
      </c>
      <c r="J4230" s="106"/>
      <c r="K4230" s="106"/>
      <c r="L4230" s="106" t="s">
        <v>1266</v>
      </c>
      <c r="M4230" s="106" t="s">
        <v>924</v>
      </c>
      <c r="N4230" s="106">
        <v>0.75</v>
      </c>
      <c r="O4230" s="106">
        <v>2.5</v>
      </c>
      <c r="P4230" s="106" t="s">
        <v>714</v>
      </c>
      <c r="Q4230" s="107" t="s">
        <v>5016</v>
      </c>
      <c r="R4230" s="107" t="s">
        <v>282</v>
      </c>
    </row>
    <row r="4231" spans="2:18" ht="20.100000000000001" customHeight="1" x14ac:dyDescent="0.4">
      <c r="B4231" s="105" t="str">
        <f t="shared" si="196"/>
        <v/>
      </c>
      <c r="C4231" s="105" t="str">
        <f t="shared" si="197"/>
        <v/>
      </c>
      <c r="D4231" s="105" t="str">
        <f t="shared" si="198"/>
        <v/>
      </c>
      <c r="E4231" s="106" t="s">
        <v>2406</v>
      </c>
      <c r="F4231" s="106" t="s">
        <v>5010</v>
      </c>
      <c r="G4231" s="106" t="s">
        <v>773</v>
      </c>
      <c r="H4231" s="106" t="s">
        <v>1027</v>
      </c>
      <c r="I4231" s="106">
        <v>16</v>
      </c>
      <c r="J4231" s="106"/>
      <c r="K4231" s="106"/>
      <c r="L4231" s="106" t="s">
        <v>1266</v>
      </c>
      <c r="M4231" s="106" t="s">
        <v>924</v>
      </c>
      <c r="N4231" s="106">
        <v>0.74</v>
      </c>
      <c r="O4231" s="106">
        <v>2.5</v>
      </c>
      <c r="P4231" s="106" t="s">
        <v>714</v>
      </c>
      <c r="Q4231" s="107" t="s">
        <v>5017</v>
      </c>
      <c r="R4231" s="107" t="s">
        <v>282</v>
      </c>
    </row>
    <row r="4232" spans="2:18" ht="20.100000000000001" customHeight="1" x14ac:dyDescent="0.4">
      <c r="B4232" s="105" t="str">
        <f t="shared" si="196"/>
        <v/>
      </c>
      <c r="C4232" s="105" t="str">
        <f t="shared" si="197"/>
        <v/>
      </c>
      <c r="D4232" s="105" t="str">
        <f t="shared" si="198"/>
        <v/>
      </c>
      <c r="E4232" s="106" t="s">
        <v>2406</v>
      </c>
      <c r="F4232" s="106" t="s">
        <v>5010</v>
      </c>
      <c r="G4232" s="106" t="s">
        <v>778</v>
      </c>
      <c r="H4232" s="106" t="s">
        <v>1389</v>
      </c>
      <c r="I4232" s="106">
        <v>16</v>
      </c>
      <c r="J4232" s="106"/>
      <c r="K4232" s="106"/>
      <c r="L4232" s="106" t="s">
        <v>779</v>
      </c>
      <c r="M4232" s="106" t="s">
        <v>924</v>
      </c>
      <c r="N4232" s="106">
        <v>0.74</v>
      </c>
      <c r="O4232" s="106">
        <v>2.5</v>
      </c>
      <c r="P4232" s="106" t="s">
        <v>714</v>
      </c>
      <c r="Q4232" s="107" t="s">
        <v>5018</v>
      </c>
      <c r="R4232" s="107" t="s">
        <v>282</v>
      </c>
    </row>
    <row r="4233" spans="2:18" ht="20.100000000000001" customHeight="1" x14ac:dyDescent="0.4">
      <c r="B4233" s="105" t="str">
        <f t="shared" si="196"/>
        <v/>
      </c>
      <c r="C4233" s="105" t="str">
        <f t="shared" si="197"/>
        <v/>
      </c>
      <c r="D4233" s="105" t="str">
        <f t="shared" si="198"/>
        <v/>
      </c>
      <c r="E4233" s="106" t="s">
        <v>2406</v>
      </c>
      <c r="F4233" s="106" t="s">
        <v>5010</v>
      </c>
      <c r="G4233" s="106" t="s">
        <v>778</v>
      </c>
      <c r="H4233" s="106" t="s">
        <v>1817</v>
      </c>
      <c r="I4233" s="106">
        <v>16</v>
      </c>
      <c r="J4233" s="106"/>
      <c r="K4233" s="106"/>
      <c r="L4233" s="106" t="s">
        <v>1269</v>
      </c>
      <c r="M4233" s="106" t="s">
        <v>924</v>
      </c>
      <c r="N4233" s="106">
        <v>0.75</v>
      </c>
      <c r="O4233" s="106">
        <v>2.5</v>
      </c>
      <c r="P4233" s="106" t="s">
        <v>714</v>
      </c>
      <c r="Q4233" s="107" t="s">
        <v>5019</v>
      </c>
      <c r="R4233" s="107" t="s">
        <v>282</v>
      </c>
    </row>
    <row r="4234" spans="2:18" ht="20.100000000000001" customHeight="1" x14ac:dyDescent="0.4">
      <c r="B4234" s="105" t="str">
        <f t="shared" si="196"/>
        <v/>
      </c>
      <c r="C4234" s="105" t="str">
        <f t="shared" si="197"/>
        <v/>
      </c>
      <c r="D4234" s="105" t="str">
        <f t="shared" si="198"/>
        <v/>
      </c>
      <c r="E4234" s="106" t="s">
        <v>2406</v>
      </c>
      <c r="F4234" s="106" t="s">
        <v>5010</v>
      </c>
      <c r="G4234" s="106" t="s">
        <v>778</v>
      </c>
      <c r="H4234" s="106" t="s">
        <v>1027</v>
      </c>
      <c r="I4234" s="106">
        <v>16</v>
      </c>
      <c r="J4234" s="106"/>
      <c r="K4234" s="106"/>
      <c r="L4234" s="106" t="s">
        <v>1269</v>
      </c>
      <c r="M4234" s="106" t="s">
        <v>924</v>
      </c>
      <c r="N4234" s="106">
        <v>0.74</v>
      </c>
      <c r="O4234" s="106">
        <v>2.5</v>
      </c>
      <c r="P4234" s="106" t="s">
        <v>714</v>
      </c>
      <c r="Q4234" s="107" t="s">
        <v>5020</v>
      </c>
      <c r="R4234" s="107" t="s">
        <v>282</v>
      </c>
    </row>
    <row r="4235" spans="2:18" ht="20.100000000000001" customHeight="1" x14ac:dyDescent="0.4">
      <c r="B4235" s="105" t="str">
        <f t="shared" si="196"/>
        <v/>
      </c>
      <c r="C4235" s="105" t="str">
        <f t="shared" si="197"/>
        <v/>
      </c>
      <c r="D4235" s="105" t="str">
        <f t="shared" si="198"/>
        <v/>
      </c>
      <c r="E4235" s="106" t="s">
        <v>2406</v>
      </c>
      <c r="F4235" s="106" t="s">
        <v>5010</v>
      </c>
      <c r="G4235" s="106" t="s">
        <v>697</v>
      </c>
      <c r="H4235" s="106" t="s">
        <v>707</v>
      </c>
      <c r="I4235" s="106">
        <v>16</v>
      </c>
      <c r="J4235" s="106"/>
      <c r="K4235" s="106"/>
      <c r="L4235" s="106" t="s">
        <v>707</v>
      </c>
      <c r="M4235" s="106" t="s">
        <v>924</v>
      </c>
      <c r="N4235" s="106">
        <v>0.8</v>
      </c>
      <c r="O4235" s="106">
        <v>2.6</v>
      </c>
      <c r="P4235" s="106" t="s">
        <v>714</v>
      </c>
      <c r="Q4235" s="107" t="s">
        <v>5021</v>
      </c>
      <c r="R4235" s="107" t="s">
        <v>73</v>
      </c>
    </row>
    <row r="4236" spans="2:18" ht="20.100000000000001" customHeight="1" x14ac:dyDescent="0.4">
      <c r="B4236" s="105" t="str">
        <f t="shared" si="196"/>
        <v/>
      </c>
      <c r="C4236" s="105" t="str">
        <f t="shared" si="197"/>
        <v/>
      </c>
      <c r="D4236" s="105" t="str">
        <f t="shared" si="198"/>
        <v/>
      </c>
      <c r="E4236" s="106" t="s">
        <v>2406</v>
      </c>
      <c r="F4236" s="106" t="s">
        <v>5010</v>
      </c>
      <c r="G4236" s="106" t="s">
        <v>697</v>
      </c>
      <c r="H4236" s="106" t="s">
        <v>1817</v>
      </c>
      <c r="I4236" s="106">
        <v>16</v>
      </c>
      <c r="J4236" s="106"/>
      <c r="K4236" s="106"/>
      <c r="L4236" s="106" t="s">
        <v>1817</v>
      </c>
      <c r="M4236" s="106" t="s">
        <v>924</v>
      </c>
      <c r="N4236" s="106">
        <v>0.78</v>
      </c>
      <c r="O4236" s="106">
        <v>2.6</v>
      </c>
      <c r="P4236" s="106" t="s">
        <v>714</v>
      </c>
      <c r="Q4236" s="107" t="s">
        <v>5022</v>
      </c>
      <c r="R4236" s="107" t="s">
        <v>73</v>
      </c>
    </row>
    <row r="4237" spans="2:18" ht="20.100000000000001" customHeight="1" x14ac:dyDescent="0.4">
      <c r="B4237" s="105" t="str">
        <f t="shared" si="196"/>
        <v/>
      </c>
      <c r="C4237" s="105" t="str">
        <f t="shared" si="197"/>
        <v/>
      </c>
      <c r="D4237" s="105" t="str">
        <f t="shared" si="198"/>
        <v/>
      </c>
      <c r="E4237" s="106" t="s">
        <v>2406</v>
      </c>
      <c r="F4237" s="106" t="s">
        <v>5010</v>
      </c>
      <c r="G4237" s="106" t="s">
        <v>697</v>
      </c>
      <c r="H4237" s="106" t="s">
        <v>1027</v>
      </c>
      <c r="I4237" s="106">
        <v>16</v>
      </c>
      <c r="J4237" s="106"/>
      <c r="K4237" s="106"/>
      <c r="L4237" s="106" t="s">
        <v>1027</v>
      </c>
      <c r="M4237" s="106" t="s">
        <v>924</v>
      </c>
      <c r="N4237" s="106">
        <v>0.76</v>
      </c>
      <c r="O4237" s="106">
        <v>2.6</v>
      </c>
      <c r="P4237" s="106" t="s">
        <v>714</v>
      </c>
      <c r="Q4237" s="107" t="s">
        <v>5023</v>
      </c>
      <c r="R4237" s="107" t="s">
        <v>73</v>
      </c>
    </row>
    <row r="4238" spans="2:18" ht="20.100000000000001" customHeight="1" x14ac:dyDescent="0.4">
      <c r="B4238" s="105" t="str">
        <f t="shared" si="196"/>
        <v/>
      </c>
      <c r="C4238" s="105" t="str">
        <f t="shared" si="197"/>
        <v/>
      </c>
      <c r="D4238" s="105" t="str">
        <f t="shared" si="198"/>
        <v/>
      </c>
      <c r="E4238" s="106" t="s">
        <v>2406</v>
      </c>
      <c r="F4238" s="106" t="s">
        <v>5010</v>
      </c>
      <c r="G4238" s="106" t="s">
        <v>710</v>
      </c>
      <c r="H4238" s="106" t="s">
        <v>711</v>
      </c>
      <c r="I4238" s="106">
        <v>16</v>
      </c>
      <c r="J4238" s="106"/>
      <c r="K4238" s="106"/>
      <c r="L4238" s="106" t="s">
        <v>707</v>
      </c>
      <c r="M4238" s="106" t="s">
        <v>924</v>
      </c>
      <c r="N4238" s="106">
        <v>0.78</v>
      </c>
      <c r="O4238" s="106">
        <v>2.6</v>
      </c>
      <c r="P4238" s="106" t="s">
        <v>714</v>
      </c>
      <c r="Q4238" s="107" t="s">
        <v>5024</v>
      </c>
      <c r="R4238" s="107" t="s">
        <v>73</v>
      </c>
    </row>
    <row r="4239" spans="2:18" ht="20.100000000000001" customHeight="1" x14ac:dyDescent="0.4">
      <c r="B4239" s="105" t="str">
        <f t="shared" si="196"/>
        <v/>
      </c>
      <c r="C4239" s="105" t="str">
        <f t="shared" si="197"/>
        <v/>
      </c>
      <c r="D4239" s="105" t="str">
        <f t="shared" si="198"/>
        <v/>
      </c>
      <c r="E4239" s="106" t="s">
        <v>2406</v>
      </c>
      <c r="F4239" s="106" t="s">
        <v>5010</v>
      </c>
      <c r="G4239" s="106" t="s">
        <v>710</v>
      </c>
      <c r="H4239" s="106" t="s">
        <v>711</v>
      </c>
      <c r="I4239" s="106">
        <v>16</v>
      </c>
      <c r="J4239" s="106"/>
      <c r="K4239" s="106"/>
      <c r="L4239" s="106" t="s">
        <v>1817</v>
      </c>
      <c r="M4239" s="106" t="s">
        <v>924</v>
      </c>
      <c r="N4239" s="106">
        <v>0.78</v>
      </c>
      <c r="O4239" s="106">
        <v>2.6</v>
      </c>
      <c r="P4239" s="106" t="s">
        <v>714</v>
      </c>
      <c r="Q4239" s="107" t="s">
        <v>5025</v>
      </c>
      <c r="R4239" s="107" t="s">
        <v>73</v>
      </c>
    </row>
    <row r="4240" spans="2:18" ht="20.100000000000001" customHeight="1" x14ac:dyDescent="0.4">
      <c r="B4240" s="105" t="str">
        <f t="shared" si="196"/>
        <v/>
      </c>
      <c r="C4240" s="105" t="str">
        <f t="shared" si="197"/>
        <v/>
      </c>
      <c r="D4240" s="105" t="str">
        <f t="shared" si="198"/>
        <v/>
      </c>
      <c r="E4240" s="106" t="s">
        <v>2406</v>
      </c>
      <c r="F4240" s="106" t="s">
        <v>5010</v>
      </c>
      <c r="G4240" s="106" t="s">
        <v>710</v>
      </c>
      <c r="H4240" s="106" t="s">
        <v>711</v>
      </c>
      <c r="I4240" s="106">
        <v>16</v>
      </c>
      <c r="J4240" s="106"/>
      <c r="K4240" s="106"/>
      <c r="L4240" s="106" t="s">
        <v>1027</v>
      </c>
      <c r="M4240" s="106" t="s">
        <v>924</v>
      </c>
      <c r="N4240" s="106">
        <v>0.78</v>
      </c>
      <c r="O4240" s="106">
        <v>2.6</v>
      </c>
      <c r="P4240" s="106" t="s">
        <v>714</v>
      </c>
      <c r="Q4240" s="107" t="s">
        <v>5026</v>
      </c>
      <c r="R4240" s="107" t="s">
        <v>73</v>
      </c>
    </row>
    <row r="4241" spans="2:18" ht="20.100000000000001" customHeight="1" x14ac:dyDescent="0.4">
      <c r="B4241" s="105" t="str">
        <f t="shared" ref="B4241:B4304" si="199">IF(OR($C$11="",$C$12=""),"",IFERROR(IF(AND($U$23&lt;&gt;R4241,$V$23&lt;&gt;R4241),"－",IF(AND(COUNTIF($C$11,"*樹脂スペーサー*")&gt;0,OR(M4241="空気",F4241="一般",F4241="一般ＰＧ")),"－",IF(AND($W$26&gt;0,$W$26&gt;=O4241),$U$26,IF(AND($W$27&gt;0,$W$27&gt;=O4241),$U$27,IF(AND($W$28&gt;0,$W$28&gt;=O4241),$U$28,IF(AND($W$29&gt;0,$W$29&gt;=O4241),$U$29,IF(AND($W$30&gt;0,$W$30&gt;=O4241),$U$30,IF(AND($W$31&gt;0,$W$31&gt;=O4241),$U$31,IF(AND($W$32&gt;0,$W$32&gt;=O4241),$U$32,"－"))))))))),"－"))</f>
        <v/>
      </c>
      <c r="C4241" s="105" t="str">
        <f t="shared" ref="C4241:C4304" si="200">IF(B4241="","",IF(B4241&lt;&gt;"－",VLOOKUP(B4241,$U$26:$V$32,2,FALSE),"－"))</f>
        <v/>
      </c>
      <c r="D4241" s="105" t="str">
        <f t="shared" ref="D4241:D4304" si="201">IF($H$10="","",IF($V$39&lt;&gt;"断熱等","－",IF(AND(COUNTIF($V$35,"*樹脂スペーサー*")&gt;0,OR(M4241="空気",F4241="一般",F4241="一般ＰＧ")),"－",IF(AND($V$36&lt;&gt;R4241,$W$36&lt;&gt;R4241),"－",IF(MID($H$10,10,1)="Z",IF(N4241&lt;=0.65,"○","－"),IF($V$37&gt;=O4241,"○","－"))))))</f>
        <v/>
      </c>
      <c r="E4241" s="106" t="s">
        <v>2406</v>
      </c>
      <c r="F4241" s="106" t="s">
        <v>5010</v>
      </c>
      <c r="G4241" s="106" t="s">
        <v>721</v>
      </c>
      <c r="H4241" s="106" t="s">
        <v>722</v>
      </c>
      <c r="I4241" s="106">
        <v>16</v>
      </c>
      <c r="J4241" s="106"/>
      <c r="K4241" s="106"/>
      <c r="L4241" s="106" t="s">
        <v>707</v>
      </c>
      <c r="M4241" s="106" t="s">
        <v>924</v>
      </c>
      <c r="N4241" s="106">
        <v>0.77</v>
      </c>
      <c r="O4241" s="106">
        <v>2.6</v>
      </c>
      <c r="P4241" s="106" t="s">
        <v>714</v>
      </c>
      <c r="Q4241" s="107" t="s">
        <v>5027</v>
      </c>
      <c r="R4241" s="107" t="s">
        <v>73</v>
      </c>
    </row>
    <row r="4242" spans="2:18" ht="20.100000000000001" customHeight="1" x14ac:dyDescent="0.4">
      <c r="B4242" s="105" t="str">
        <f t="shared" si="199"/>
        <v/>
      </c>
      <c r="C4242" s="105" t="str">
        <f t="shared" si="200"/>
        <v/>
      </c>
      <c r="D4242" s="105" t="str">
        <f t="shared" si="201"/>
        <v/>
      </c>
      <c r="E4242" s="106" t="s">
        <v>2406</v>
      </c>
      <c r="F4242" s="106" t="s">
        <v>5010</v>
      </c>
      <c r="G4242" s="106" t="s">
        <v>721</v>
      </c>
      <c r="H4242" s="106" t="s">
        <v>722</v>
      </c>
      <c r="I4242" s="106">
        <v>16</v>
      </c>
      <c r="J4242" s="106"/>
      <c r="K4242" s="106"/>
      <c r="L4242" s="106" t="s">
        <v>1817</v>
      </c>
      <c r="M4242" s="106" t="s">
        <v>924</v>
      </c>
      <c r="N4242" s="106">
        <v>0.77</v>
      </c>
      <c r="O4242" s="106">
        <v>2.6</v>
      </c>
      <c r="P4242" s="106" t="s">
        <v>714</v>
      </c>
      <c r="Q4242" s="107" t="s">
        <v>5028</v>
      </c>
      <c r="R4242" s="107" t="s">
        <v>73</v>
      </c>
    </row>
    <row r="4243" spans="2:18" ht="20.100000000000001" customHeight="1" x14ac:dyDescent="0.4">
      <c r="B4243" s="105" t="str">
        <f t="shared" si="199"/>
        <v/>
      </c>
      <c r="C4243" s="105" t="str">
        <f t="shared" si="200"/>
        <v/>
      </c>
      <c r="D4243" s="105" t="str">
        <f t="shared" si="201"/>
        <v/>
      </c>
      <c r="E4243" s="106" t="s">
        <v>2406</v>
      </c>
      <c r="F4243" s="106" t="s">
        <v>5010</v>
      </c>
      <c r="G4243" s="106" t="s">
        <v>721</v>
      </c>
      <c r="H4243" s="106" t="s">
        <v>722</v>
      </c>
      <c r="I4243" s="106">
        <v>16</v>
      </c>
      <c r="J4243" s="106"/>
      <c r="K4243" s="106"/>
      <c r="L4243" s="106" t="s">
        <v>1027</v>
      </c>
      <c r="M4243" s="106" t="s">
        <v>924</v>
      </c>
      <c r="N4243" s="106">
        <v>0.76</v>
      </c>
      <c r="O4243" s="106">
        <v>2.6</v>
      </c>
      <c r="P4243" s="106" t="s">
        <v>714</v>
      </c>
      <c r="Q4243" s="107" t="s">
        <v>5029</v>
      </c>
      <c r="R4243" s="107" t="s">
        <v>73</v>
      </c>
    </row>
    <row r="4244" spans="2:18" ht="20.100000000000001" customHeight="1" x14ac:dyDescent="0.4">
      <c r="B4244" s="105" t="str">
        <f t="shared" si="199"/>
        <v/>
      </c>
      <c r="C4244" s="105" t="str">
        <f t="shared" si="200"/>
        <v/>
      </c>
      <c r="D4244" s="105" t="str">
        <f t="shared" si="201"/>
        <v/>
      </c>
      <c r="E4244" s="106" t="s">
        <v>2406</v>
      </c>
      <c r="F4244" s="106" t="s">
        <v>5010</v>
      </c>
      <c r="G4244" s="106" t="s">
        <v>773</v>
      </c>
      <c r="H4244" s="106" t="s">
        <v>774</v>
      </c>
      <c r="I4244" s="106">
        <v>16</v>
      </c>
      <c r="J4244" s="106"/>
      <c r="K4244" s="106"/>
      <c r="L4244" s="106" t="s">
        <v>707</v>
      </c>
      <c r="M4244" s="106" t="s">
        <v>924</v>
      </c>
      <c r="N4244" s="106">
        <v>0.72</v>
      </c>
      <c r="O4244" s="106">
        <v>2.6</v>
      </c>
      <c r="P4244" s="106" t="s">
        <v>714</v>
      </c>
      <c r="Q4244" s="107" t="s">
        <v>5030</v>
      </c>
      <c r="R4244" s="107" t="s">
        <v>73</v>
      </c>
    </row>
    <row r="4245" spans="2:18" ht="20.100000000000001" customHeight="1" x14ac:dyDescent="0.4">
      <c r="B4245" s="105" t="str">
        <f t="shared" si="199"/>
        <v/>
      </c>
      <c r="C4245" s="105" t="str">
        <f t="shared" si="200"/>
        <v/>
      </c>
      <c r="D4245" s="105" t="str">
        <f t="shared" si="201"/>
        <v/>
      </c>
      <c r="E4245" s="106" t="s">
        <v>2406</v>
      </c>
      <c r="F4245" s="106" t="s">
        <v>5010</v>
      </c>
      <c r="G4245" s="106" t="s">
        <v>778</v>
      </c>
      <c r="H4245" s="106" t="s">
        <v>779</v>
      </c>
      <c r="I4245" s="106">
        <v>16</v>
      </c>
      <c r="J4245" s="106"/>
      <c r="K4245" s="106"/>
      <c r="L4245" s="106" t="s">
        <v>707</v>
      </c>
      <c r="M4245" s="106" t="s">
        <v>924</v>
      </c>
      <c r="N4245" s="106">
        <v>0.72</v>
      </c>
      <c r="O4245" s="106">
        <v>2.6</v>
      </c>
      <c r="P4245" s="106" t="s">
        <v>714</v>
      </c>
      <c r="Q4245" s="107" t="s">
        <v>5031</v>
      </c>
      <c r="R4245" s="107" t="s">
        <v>73</v>
      </c>
    </row>
    <row r="4246" spans="2:18" ht="20.100000000000001" customHeight="1" x14ac:dyDescent="0.4">
      <c r="B4246" s="105" t="str">
        <f t="shared" si="199"/>
        <v/>
      </c>
      <c r="C4246" s="105" t="str">
        <f t="shared" si="200"/>
        <v/>
      </c>
      <c r="D4246" s="105" t="str">
        <f t="shared" si="201"/>
        <v/>
      </c>
      <c r="E4246" s="106" t="s">
        <v>2406</v>
      </c>
      <c r="F4246" s="106" t="s">
        <v>5010</v>
      </c>
      <c r="G4246" s="106" t="s">
        <v>2477</v>
      </c>
      <c r="H4246" s="106" t="s">
        <v>707</v>
      </c>
      <c r="I4246" s="106">
        <v>16</v>
      </c>
      <c r="J4246" s="106"/>
      <c r="K4246" s="106"/>
      <c r="L4246" s="106" t="s">
        <v>2478</v>
      </c>
      <c r="M4246" s="106" t="s">
        <v>924</v>
      </c>
      <c r="N4246" s="106">
        <v>0.79</v>
      </c>
      <c r="O4246" s="106">
        <v>2.6</v>
      </c>
      <c r="P4246" s="106" t="s">
        <v>714</v>
      </c>
      <c r="Q4246" s="107" t="s">
        <v>5032</v>
      </c>
      <c r="R4246" s="107" t="s">
        <v>73</v>
      </c>
    </row>
    <row r="4247" spans="2:18" ht="20.100000000000001" customHeight="1" x14ac:dyDescent="0.4">
      <c r="B4247" s="105" t="str">
        <f t="shared" si="199"/>
        <v/>
      </c>
      <c r="C4247" s="105" t="str">
        <f t="shared" si="200"/>
        <v/>
      </c>
      <c r="D4247" s="105" t="str">
        <f t="shared" si="201"/>
        <v/>
      </c>
      <c r="E4247" s="106" t="s">
        <v>2406</v>
      </c>
      <c r="F4247" s="106" t="s">
        <v>5010</v>
      </c>
      <c r="G4247" s="106" t="s">
        <v>2477</v>
      </c>
      <c r="H4247" s="106" t="s">
        <v>1817</v>
      </c>
      <c r="I4247" s="106">
        <v>16</v>
      </c>
      <c r="J4247" s="106"/>
      <c r="K4247" s="106"/>
      <c r="L4247" s="106" t="s">
        <v>2478</v>
      </c>
      <c r="M4247" s="106" t="s">
        <v>924</v>
      </c>
      <c r="N4247" s="106">
        <v>0.78</v>
      </c>
      <c r="O4247" s="106">
        <v>2.6</v>
      </c>
      <c r="P4247" s="106" t="s">
        <v>714</v>
      </c>
      <c r="Q4247" s="107" t="s">
        <v>5033</v>
      </c>
      <c r="R4247" s="107" t="s">
        <v>73</v>
      </c>
    </row>
    <row r="4248" spans="2:18" ht="20.100000000000001" customHeight="1" x14ac:dyDescent="0.4">
      <c r="B4248" s="105" t="str">
        <f t="shared" si="199"/>
        <v/>
      </c>
      <c r="C4248" s="105" t="str">
        <f t="shared" si="200"/>
        <v/>
      </c>
      <c r="D4248" s="105" t="str">
        <f t="shared" si="201"/>
        <v/>
      </c>
      <c r="E4248" s="106" t="s">
        <v>2406</v>
      </c>
      <c r="F4248" s="106" t="s">
        <v>5010</v>
      </c>
      <c r="G4248" s="106" t="s">
        <v>2477</v>
      </c>
      <c r="H4248" s="106" t="s">
        <v>1027</v>
      </c>
      <c r="I4248" s="106">
        <v>16</v>
      </c>
      <c r="J4248" s="106"/>
      <c r="K4248" s="106"/>
      <c r="L4248" s="106" t="s">
        <v>2478</v>
      </c>
      <c r="M4248" s="106" t="s">
        <v>924</v>
      </c>
      <c r="N4248" s="106">
        <v>0.77</v>
      </c>
      <c r="O4248" s="106">
        <v>2.6</v>
      </c>
      <c r="P4248" s="106" t="s">
        <v>714</v>
      </c>
      <c r="Q4248" s="107" t="s">
        <v>5034</v>
      </c>
      <c r="R4248" s="107" t="s">
        <v>73</v>
      </c>
    </row>
    <row r="4249" spans="2:18" ht="20.100000000000001" customHeight="1" x14ac:dyDescent="0.4">
      <c r="B4249" s="105" t="str">
        <f t="shared" si="199"/>
        <v/>
      </c>
      <c r="C4249" s="105" t="str">
        <f t="shared" si="200"/>
        <v/>
      </c>
      <c r="D4249" s="105" t="str">
        <f t="shared" si="201"/>
        <v/>
      </c>
      <c r="E4249" s="106" t="s">
        <v>2406</v>
      </c>
      <c r="F4249" s="106" t="s">
        <v>5010</v>
      </c>
      <c r="G4249" s="106" t="s">
        <v>2482</v>
      </c>
      <c r="H4249" s="106" t="s">
        <v>707</v>
      </c>
      <c r="I4249" s="106">
        <v>16</v>
      </c>
      <c r="J4249" s="106"/>
      <c r="K4249" s="106"/>
      <c r="L4249" s="106" t="s">
        <v>2483</v>
      </c>
      <c r="M4249" s="106" t="s">
        <v>924</v>
      </c>
      <c r="N4249" s="106">
        <v>0.79</v>
      </c>
      <c r="O4249" s="106">
        <v>2.6</v>
      </c>
      <c r="P4249" s="106" t="s">
        <v>714</v>
      </c>
      <c r="Q4249" s="107" t="s">
        <v>5035</v>
      </c>
      <c r="R4249" s="107" t="s">
        <v>73</v>
      </c>
    </row>
    <row r="4250" spans="2:18" ht="20.100000000000001" customHeight="1" x14ac:dyDescent="0.4">
      <c r="B4250" s="105" t="str">
        <f t="shared" si="199"/>
        <v/>
      </c>
      <c r="C4250" s="105" t="str">
        <f t="shared" si="200"/>
        <v/>
      </c>
      <c r="D4250" s="105" t="str">
        <f t="shared" si="201"/>
        <v/>
      </c>
      <c r="E4250" s="106" t="s">
        <v>2406</v>
      </c>
      <c r="F4250" s="106" t="s">
        <v>5010</v>
      </c>
      <c r="G4250" s="106" t="s">
        <v>2482</v>
      </c>
      <c r="H4250" s="106" t="s">
        <v>1817</v>
      </c>
      <c r="I4250" s="106">
        <v>16</v>
      </c>
      <c r="J4250" s="106"/>
      <c r="K4250" s="106"/>
      <c r="L4250" s="106" t="s">
        <v>2483</v>
      </c>
      <c r="M4250" s="106" t="s">
        <v>924</v>
      </c>
      <c r="N4250" s="106">
        <v>0.78</v>
      </c>
      <c r="O4250" s="106">
        <v>2.6</v>
      </c>
      <c r="P4250" s="106" t="s">
        <v>714</v>
      </c>
      <c r="Q4250" s="107" t="s">
        <v>5036</v>
      </c>
      <c r="R4250" s="107" t="s">
        <v>73</v>
      </c>
    </row>
    <row r="4251" spans="2:18" ht="20.100000000000001" customHeight="1" x14ac:dyDescent="0.4">
      <c r="B4251" s="105" t="str">
        <f t="shared" si="199"/>
        <v/>
      </c>
      <c r="C4251" s="105" t="str">
        <f t="shared" si="200"/>
        <v/>
      </c>
      <c r="D4251" s="105" t="str">
        <f t="shared" si="201"/>
        <v/>
      </c>
      <c r="E4251" s="106" t="s">
        <v>2406</v>
      </c>
      <c r="F4251" s="106" t="s">
        <v>5010</v>
      </c>
      <c r="G4251" s="106" t="s">
        <v>2482</v>
      </c>
      <c r="H4251" s="106" t="s">
        <v>1027</v>
      </c>
      <c r="I4251" s="106">
        <v>16</v>
      </c>
      <c r="J4251" s="106"/>
      <c r="K4251" s="106"/>
      <c r="L4251" s="106" t="s">
        <v>2483</v>
      </c>
      <c r="M4251" s="106" t="s">
        <v>924</v>
      </c>
      <c r="N4251" s="106">
        <v>0.77</v>
      </c>
      <c r="O4251" s="106">
        <v>2.6</v>
      </c>
      <c r="P4251" s="106" t="s">
        <v>714</v>
      </c>
      <c r="Q4251" s="107" t="s">
        <v>5037</v>
      </c>
      <c r="R4251" s="107" t="s">
        <v>73</v>
      </c>
    </row>
    <row r="4252" spans="2:18" ht="20.100000000000001" customHeight="1" x14ac:dyDescent="0.4">
      <c r="B4252" s="105" t="str">
        <f t="shared" si="199"/>
        <v/>
      </c>
      <c r="C4252" s="105" t="str">
        <f t="shared" si="200"/>
        <v/>
      </c>
      <c r="D4252" s="105" t="str">
        <f t="shared" si="201"/>
        <v/>
      </c>
      <c r="E4252" s="106" t="s">
        <v>2406</v>
      </c>
      <c r="F4252" s="106" t="s">
        <v>5010</v>
      </c>
      <c r="G4252" s="106" t="s">
        <v>710</v>
      </c>
      <c r="H4252" s="106" t="s">
        <v>707</v>
      </c>
      <c r="I4252" s="106">
        <v>16</v>
      </c>
      <c r="J4252" s="106"/>
      <c r="K4252" s="106"/>
      <c r="L4252" s="106" t="s">
        <v>711</v>
      </c>
      <c r="M4252" s="106" t="s">
        <v>924</v>
      </c>
      <c r="N4252" s="106">
        <v>0.79</v>
      </c>
      <c r="O4252" s="106">
        <v>2.6</v>
      </c>
      <c r="P4252" s="106" t="s">
        <v>714</v>
      </c>
      <c r="Q4252" s="107" t="s">
        <v>5038</v>
      </c>
      <c r="R4252" s="107" t="s">
        <v>73</v>
      </c>
    </row>
    <row r="4253" spans="2:18" ht="20.100000000000001" customHeight="1" x14ac:dyDescent="0.4">
      <c r="B4253" s="105" t="str">
        <f t="shared" si="199"/>
        <v/>
      </c>
      <c r="C4253" s="105" t="str">
        <f t="shared" si="200"/>
        <v/>
      </c>
      <c r="D4253" s="105" t="str">
        <f t="shared" si="201"/>
        <v/>
      </c>
      <c r="E4253" s="106" t="s">
        <v>2406</v>
      </c>
      <c r="F4253" s="106" t="s">
        <v>5010</v>
      </c>
      <c r="G4253" s="106" t="s">
        <v>710</v>
      </c>
      <c r="H4253" s="106" t="s">
        <v>1817</v>
      </c>
      <c r="I4253" s="106">
        <v>16</v>
      </c>
      <c r="J4253" s="106"/>
      <c r="K4253" s="106"/>
      <c r="L4253" s="106" t="s">
        <v>711</v>
      </c>
      <c r="M4253" s="106" t="s">
        <v>924</v>
      </c>
      <c r="N4253" s="106">
        <v>0.78</v>
      </c>
      <c r="O4253" s="106">
        <v>2.6</v>
      </c>
      <c r="P4253" s="106" t="s">
        <v>714</v>
      </c>
      <c r="Q4253" s="107" t="s">
        <v>5039</v>
      </c>
      <c r="R4253" s="107" t="s">
        <v>73</v>
      </c>
    </row>
    <row r="4254" spans="2:18" ht="20.100000000000001" customHeight="1" x14ac:dyDescent="0.4">
      <c r="B4254" s="105" t="str">
        <f t="shared" si="199"/>
        <v/>
      </c>
      <c r="C4254" s="105" t="str">
        <f t="shared" si="200"/>
        <v/>
      </c>
      <c r="D4254" s="105" t="str">
        <f t="shared" si="201"/>
        <v/>
      </c>
      <c r="E4254" s="106" t="s">
        <v>2406</v>
      </c>
      <c r="F4254" s="106" t="s">
        <v>5010</v>
      </c>
      <c r="G4254" s="106" t="s">
        <v>710</v>
      </c>
      <c r="H4254" s="106" t="s">
        <v>1027</v>
      </c>
      <c r="I4254" s="106">
        <v>16</v>
      </c>
      <c r="J4254" s="106"/>
      <c r="K4254" s="106"/>
      <c r="L4254" s="106" t="s">
        <v>711</v>
      </c>
      <c r="M4254" s="106" t="s">
        <v>924</v>
      </c>
      <c r="N4254" s="106">
        <v>0.77</v>
      </c>
      <c r="O4254" s="106">
        <v>2.6</v>
      </c>
      <c r="P4254" s="106" t="s">
        <v>714</v>
      </c>
      <c r="Q4254" s="107" t="s">
        <v>5040</v>
      </c>
      <c r="R4254" s="107" t="s">
        <v>73</v>
      </c>
    </row>
    <row r="4255" spans="2:18" ht="20.100000000000001" customHeight="1" x14ac:dyDescent="0.4">
      <c r="B4255" s="105" t="str">
        <f t="shared" si="199"/>
        <v/>
      </c>
      <c r="C4255" s="105" t="str">
        <f t="shared" si="200"/>
        <v/>
      </c>
      <c r="D4255" s="105" t="str">
        <f t="shared" si="201"/>
        <v/>
      </c>
      <c r="E4255" s="106" t="s">
        <v>2406</v>
      </c>
      <c r="F4255" s="106" t="s">
        <v>5010</v>
      </c>
      <c r="G4255" s="106" t="s">
        <v>721</v>
      </c>
      <c r="H4255" s="106" t="s">
        <v>707</v>
      </c>
      <c r="I4255" s="106">
        <v>16</v>
      </c>
      <c r="J4255" s="106"/>
      <c r="K4255" s="106"/>
      <c r="L4255" s="106" t="s">
        <v>722</v>
      </c>
      <c r="M4255" s="106" t="s">
        <v>924</v>
      </c>
      <c r="N4255" s="106">
        <v>0.79</v>
      </c>
      <c r="O4255" s="106">
        <v>2.6</v>
      </c>
      <c r="P4255" s="106" t="s">
        <v>714</v>
      </c>
      <c r="Q4255" s="107" t="s">
        <v>5041</v>
      </c>
      <c r="R4255" s="107" t="s">
        <v>73</v>
      </c>
    </row>
    <row r="4256" spans="2:18" ht="20.100000000000001" customHeight="1" x14ac:dyDescent="0.4">
      <c r="B4256" s="105" t="str">
        <f t="shared" si="199"/>
        <v/>
      </c>
      <c r="C4256" s="105" t="str">
        <f t="shared" si="200"/>
        <v/>
      </c>
      <c r="D4256" s="105" t="str">
        <f t="shared" si="201"/>
        <v/>
      </c>
      <c r="E4256" s="106" t="s">
        <v>2406</v>
      </c>
      <c r="F4256" s="106" t="s">
        <v>5010</v>
      </c>
      <c r="G4256" s="106" t="s">
        <v>721</v>
      </c>
      <c r="H4256" s="106" t="s">
        <v>1817</v>
      </c>
      <c r="I4256" s="106">
        <v>16</v>
      </c>
      <c r="J4256" s="106"/>
      <c r="K4256" s="106"/>
      <c r="L4256" s="106" t="s">
        <v>722</v>
      </c>
      <c r="M4256" s="106" t="s">
        <v>924</v>
      </c>
      <c r="N4256" s="106">
        <v>0.78</v>
      </c>
      <c r="O4256" s="106">
        <v>2.6</v>
      </c>
      <c r="P4256" s="106" t="s">
        <v>714</v>
      </c>
      <c r="Q4256" s="107" t="s">
        <v>5042</v>
      </c>
      <c r="R4256" s="107" t="s">
        <v>73</v>
      </c>
    </row>
    <row r="4257" spans="2:18" ht="20.100000000000001" customHeight="1" x14ac:dyDescent="0.4">
      <c r="B4257" s="105" t="str">
        <f t="shared" si="199"/>
        <v/>
      </c>
      <c r="C4257" s="105" t="str">
        <f t="shared" si="200"/>
        <v/>
      </c>
      <c r="D4257" s="105" t="str">
        <f t="shared" si="201"/>
        <v/>
      </c>
      <c r="E4257" s="106" t="s">
        <v>2406</v>
      </c>
      <c r="F4257" s="106" t="s">
        <v>5010</v>
      </c>
      <c r="G4257" s="106" t="s">
        <v>721</v>
      </c>
      <c r="H4257" s="106" t="s">
        <v>1027</v>
      </c>
      <c r="I4257" s="106">
        <v>16</v>
      </c>
      <c r="J4257" s="106"/>
      <c r="K4257" s="106"/>
      <c r="L4257" s="106" t="s">
        <v>722</v>
      </c>
      <c r="M4257" s="106" t="s">
        <v>924</v>
      </c>
      <c r="N4257" s="106">
        <v>0.76</v>
      </c>
      <c r="O4257" s="106">
        <v>2.6</v>
      </c>
      <c r="P4257" s="106" t="s">
        <v>714</v>
      </c>
      <c r="Q4257" s="107" t="s">
        <v>5043</v>
      </c>
      <c r="R4257" s="107" t="s">
        <v>73</v>
      </c>
    </row>
    <row r="4258" spans="2:18" ht="20.100000000000001" customHeight="1" x14ac:dyDescent="0.4">
      <c r="B4258" s="105" t="str">
        <f t="shared" si="199"/>
        <v/>
      </c>
      <c r="C4258" s="105" t="str">
        <f t="shared" si="200"/>
        <v/>
      </c>
      <c r="D4258" s="105" t="str">
        <f t="shared" si="201"/>
        <v/>
      </c>
      <c r="E4258" s="106" t="s">
        <v>2406</v>
      </c>
      <c r="F4258" s="106" t="s">
        <v>5010</v>
      </c>
      <c r="G4258" s="106" t="s">
        <v>773</v>
      </c>
      <c r="H4258" s="106" t="s">
        <v>707</v>
      </c>
      <c r="I4258" s="106">
        <v>16</v>
      </c>
      <c r="J4258" s="106"/>
      <c r="K4258" s="106"/>
      <c r="L4258" s="106" t="s">
        <v>774</v>
      </c>
      <c r="M4258" s="106" t="s">
        <v>924</v>
      </c>
      <c r="N4258" s="106">
        <v>0.77</v>
      </c>
      <c r="O4258" s="106">
        <v>2.6</v>
      </c>
      <c r="P4258" s="106" t="s">
        <v>714</v>
      </c>
      <c r="Q4258" s="107" t="s">
        <v>5044</v>
      </c>
      <c r="R4258" s="107" t="s">
        <v>73</v>
      </c>
    </row>
    <row r="4259" spans="2:18" ht="20.100000000000001" customHeight="1" x14ac:dyDescent="0.4">
      <c r="B4259" s="105" t="str">
        <f t="shared" si="199"/>
        <v/>
      </c>
      <c r="C4259" s="105" t="str">
        <f t="shared" si="200"/>
        <v/>
      </c>
      <c r="D4259" s="105" t="str">
        <f t="shared" si="201"/>
        <v/>
      </c>
      <c r="E4259" s="106" t="s">
        <v>2406</v>
      </c>
      <c r="F4259" s="106" t="s">
        <v>5010</v>
      </c>
      <c r="G4259" s="106" t="s">
        <v>778</v>
      </c>
      <c r="H4259" s="106" t="s">
        <v>707</v>
      </c>
      <c r="I4259" s="106">
        <v>16</v>
      </c>
      <c r="J4259" s="106"/>
      <c r="K4259" s="106"/>
      <c r="L4259" s="106" t="s">
        <v>779</v>
      </c>
      <c r="M4259" s="106" t="s">
        <v>924</v>
      </c>
      <c r="N4259" s="106">
        <v>0.77</v>
      </c>
      <c r="O4259" s="106">
        <v>2.6</v>
      </c>
      <c r="P4259" s="106" t="s">
        <v>714</v>
      </c>
      <c r="Q4259" s="107" t="s">
        <v>5045</v>
      </c>
      <c r="R4259" s="107" t="s">
        <v>73</v>
      </c>
    </row>
    <row r="4260" spans="2:18" ht="20.100000000000001" customHeight="1" x14ac:dyDescent="0.4">
      <c r="B4260" s="105" t="str">
        <f t="shared" si="199"/>
        <v/>
      </c>
      <c r="C4260" s="105" t="str">
        <f t="shared" si="200"/>
        <v/>
      </c>
      <c r="D4260" s="105" t="str">
        <f t="shared" si="201"/>
        <v/>
      </c>
      <c r="E4260" s="106" t="s">
        <v>2406</v>
      </c>
      <c r="F4260" s="106" t="s">
        <v>5010</v>
      </c>
      <c r="G4260" s="106" t="s">
        <v>697</v>
      </c>
      <c r="H4260" s="106" t="s">
        <v>707</v>
      </c>
      <c r="I4260" s="106">
        <v>16</v>
      </c>
      <c r="J4260" s="106"/>
      <c r="K4260" s="106"/>
      <c r="L4260" s="106" t="s">
        <v>707</v>
      </c>
      <c r="M4260" s="106" t="s">
        <v>924</v>
      </c>
      <c r="N4260" s="106">
        <v>0.8</v>
      </c>
      <c r="O4260" s="106">
        <v>2.6</v>
      </c>
      <c r="P4260" s="106" t="s">
        <v>2499</v>
      </c>
      <c r="Q4260" s="107" t="s">
        <v>5046</v>
      </c>
      <c r="R4260" s="107" t="s">
        <v>11</v>
      </c>
    </row>
    <row r="4261" spans="2:18" ht="20.100000000000001" customHeight="1" x14ac:dyDescent="0.4">
      <c r="B4261" s="105" t="str">
        <f t="shared" si="199"/>
        <v/>
      </c>
      <c r="C4261" s="105" t="str">
        <f t="shared" si="200"/>
        <v/>
      </c>
      <c r="D4261" s="105" t="str">
        <f t="shared" si="201"/>
        <v/>
      </c>
      <c r="E4261" s="106" t="s">
        <v>2406</v>
      </c>
      <c r="F4261" s="106" t="s">
        <v>5010</v>
      </c>
      <c r="G4261" s="106" t="s">
        <v>697</v>
      </c>
      <c r="H4261" s="106" t="s">
        <v>707</v>
      </c>
      <c r="I4261" s="106">
        <v>15</v>
      </c>
      <c r="J4261" s="106"/>
      <c r="K4261" s="106"/>
      <c r="L4261" s="106" t="s">
        <v>1817</v>
      </c>
      <c r="M4261" s="106" t="s">
        <v>924</v>
      </c>
      <c r="N4261" s="106">
        <v>0.79</v>
      </c>
      <c r="O4261" s="106">
        <v>2.6</v>
      </c>
      <c r="P4261" s="106" t="s">
        <v>2499</v>
      </c>
      <c r="Q4261" s="107" t="s">
        <v>5047</v>
      </c>
      <c r="R4261" s="107" t="s">
        <v>11</v>
      </c>
    </row>
    <row r="4262" spans="2:18" ht="20.100000000000001" customHeight="1" x14ac:dyDescent="0.4">
      <c r="B4262" s="105" t="str">
        <f t="shared" si="199"/>
        <v/>
      </c>
      <c r="C4262" s="105" t="str">
        <f t="shared" si="200"/>
        <v/>
      </c>
      <c r="D4262" s="105" t="str">
        <f t="shared" si="201"/>
        <v/>
      </c>
      <c r="E4262" s="106" t="s">
        <v>2406</v>
      </c>
      <c r="F4262" s="106" t="s">
        <v>5010</v>
      </c>
      <c r="G4262" s="106" t="s">
        <v>710</v>
      </c>
      <c r="H4262" s="106" t="s">
        <v>711</v>
      </c>
      <c r="I4262" s="106">
        <v>15</v>
      </c>
      <c r="J4262" s="106"/>
      <c r="K4262" s="106"/>
      <c r="L4262" s="106" t="s">
        <v>707</v>
      </c>
      <c r="M4262" s="106" t="s">
        <v>924</v>
      </c>
      <c r="N4262" s="106">
        <v>0.78</v>
      </c>
      <c r="O4262" s="106">
        <v>2.6</v>
      </c>
      <c r="P4262" s="106" t="s">
        <v>2499</v>
      </c>
      <c r="Q4262" s="107" t="s">
        <v>5048</v>
      </c>
      <c r="R4262" s="107" t="s">
        <v>11</v>
      </c>
    </row>
    <row r="4263" spans="2:18" ht="20.100000000000001" customHeight="1" x14ac:dyDescent="0.4">
      <c r="B4263" s="105" t="str">
        <f t="shared" si="199"/>
        <v/>
      </c>
      <c r="C4263" s="105" t="str">
        <f t="shared" si="200"/>
        <v/>
      </c>
      <c r="D4263" s="105" t="str">
        <f t="shared" si="201"/>
        <v/>
      </c>
      <c r="E4263" s="106" t="s">
        <v>2406</v>
      </c>
      <c r="F4263" s="106" t="s">
        <v>5010</v>
      </c>
      <c r="G4263" s="106" t="s">
        <v>2477</v>
      </c>
      <c r="H4263" s="106" t="s">
        <v>707</v>
      </c>
      <c r="I4263" s="106">
        <v>15</v>
      </c>
      <c r="J4263" s="106"/>
      <c r="K4263" s="106"/>
      <c r="L4263" s="106" t="s">
        <v>2478</v>
      </c>
      <c r="M4263" s="106" t="s">
        <v>924</v>
      </c>
      <c r="N4263" s="106">
        <v>0.79</v>
      </c>
      <c r="O4263" s="106">
        <v>2.6</v>
      </c>
      <c r="P4263" s="106" t="s">
        <v>2499</v>
      </c>
      <c r="Q4263" s="107" t="s">
        <v>5049</v>
      </c>
      <c r="R4263" s="107" t="s">
        <v>11</v>
      </c>
    </row>
    <row r="4264" spans="2:18" ht="20.100000000000001" customHeight="1" x14ac:dyDescent="0.4">
      <c r="B4264" s="105" t="str">
        <f t="shared" si="199"/>
        <v/>
      </c>
      <c r="C4264" s="105" t="str">
        <f t="shared" si="200"/>
        <v/>
      </c>
      <c r="D4264" s="105" t="str">
        <f t="shared" si="201"/>
        <v/>
      </c>
      <c r="E4264" s="106" t="s">
        <v>2406</v>
      </c>
      <c r="F4264" s="106" t="s">
        <v>5010</v>
      </c>
      <c r="G4264" s="106" t="s">
        <v>2482</v>
      </c>
      <c r="H4264" s="106" t="s">
        <v>707</v>
      </c>
      <c r="I4264" s="106">
        <v>15</v>
      </c>
      <c r="J4264" s="106"/>
      <c r="K4264" s="106"/>
      <c r="L4264" s="106" t="s">
        <v>2483</v>
      </c>
      <c r="M4264" s="106" t="s">
        <v>924</v>
      </c>
      <c r="N4264" s="106">
        <v>0.79</v>
      </c>
      <c r="O4264" s="106">
        <v>2.6</v>
      </c>
      <c r="P4264" s="106" t="s">
        <v>2499</v>
      </c>
      <c r="Q4264" s="107" t="s">
        <v>5050</v>
      </c>
      <c r="R4264" s="107" t="s">
        <v>11</v>
      </c>
    </row>
    <row r="4265" spans="2:18" ht="20.100000000000001" customHeight="1" x14ac:dyDescent="0.4">
      <c r="B4265" s="105" t="str">
        <f t="shared" si="199"/>
        <v/>
      </c>
      <c r="C4265" s="105" t="str">
        <f t="shared" si="200"/>
        <v/>
      </c>
      <c r="D4265" s="105" t="str">
        <f t="shared" si="201"/>
        <v/>
      </c>
      <c r="E4265" s="106" t="s">
        <v>2406</v>
      </c>
      <c r="F4265" s="106" t="s">
        <v>5010</v>
      </c>
      <c r="G4265" s="106" t="s">
        <v>710</v>
      </c>
      <c r="H4265" s="106" t="s">
        <v>707</v>
      </c>
      <c r="I4265" s="106">
        <v>15</v>
      </c>
      <c r="J4265" s="106"/>
      <c r="K4265" s="106"/>
      <c r="L4265" s="106" t="s">
        <v>711</v>
      </c>
      <c r="M4265" s="106" t="s">
        <v>924</v>
      </c>
      <c r="N4265" s="106">
        <v>0.79</v>
      </c>
      <c r="O4265" s="106">
        <v>2.6</v>
      </c>
      <c r="P4265" s="106" t="s">
        <v>2499</v>
      </c>
      <c r="Q4265" s="107" t="s">
        <v>5051</v>
      </c>
      <c r="R4265" s="107" t="s">
        <v>11</v>
      </c>
    </row>
    <row r="4266" spans="2:18" ht="20.100000000000001" customHeight="1" x14ac:dyDescent="0.4">
      <c r="B4266" s="105" t="str">
        <f t="shared" si="199"/>
        <v/>
      </c>
      <c r="C4266" s="105" t="str">
        <f t="shared" si="200"/>
        <v/>
      </c>
      <c r="D4266" s="105" t="str">
        <f t="shared" si="201"/>
        <v/>
      </c>
      <c r="E4266" s="106" t="s">
        <v>2406</v>
      </c>
      <c r="F4266" s="106" t="s">
        <v>5010</v>
      </c>
      <c r="G4266" s="106" t="s">
        <v>697</v>
      </c>
      <c r="H4266" s="106" t="s">
        <v>707</v>
      </c>
      <c r="I4266" s="106">
        <v>16</v>
      </c>
      <c r="J4266" s="106"/>
      <c r="K4266" s="106"/>
      <c r="L4266" s="106" t="s">
        <v>707</v>
      </c>
      <c r="M4266" s="106" t="s">
        <v>924</v>
      </c>
      <c r="N4266" s="106">
        <v>0.8</v>
      </c>
      <c r="O4266" s="106">
        <v>2.6</v>
      </c>
      <c r="P4266" s="106" t="s">
        <v>2511</v>
      </c>
      <c r="Q4266" s="107" t="s">
        <v>5052</v>
      </c>
      <c r="R4266" s="107" t="s">
        <v>12</v>
      </c>
    </row>
    <row r="4267" spans="2:18" ht="20.100000000000001" customHeight="1" x14ac:dyDescent="0.4">
      <c r="B4267" s="105" t="str">
        <f t="shared" si="199"/>
        <v/>
      </c>
      <c r="C4267" s="105" t="str">
        <f t="shared" si="200"/>
        <v/>
      </c>
      <c r="D4267" s="105" t="str">
        <f t="shared" si="201"/>
        <v/>
      </c>
      <c r="E4267" s="106" t="s">
        <v>2406</v>
      </c>
      <c r="F4267" s="106" t="s">
        <v>5010</v>
      </c>
      <c r="G4267" s="106" t="s">
        <v>697</v>
      </c>
      <c r="H4267" s="106" t="s">
        <v>707</v>
      </c>
      <c r="I4267" s="106">
        <v>16</v>
      </c>
      <c r="J4267" s="106"/>
      <c r="K4267" s="106"/>
      <c r="L4267" s="106" t="s">
        <v>1817</v>
      </c>
      <c r="M4267" s="106" t="s">
        <v>924</v>
      </c>
      <c r="N4267" s="106">
        <v>0.79</v>
      </c>
      <c r="O4267" s="106">
        <v>2.6</v>
      </c>
      <c r="P4267" s="106" t="s">
        <v>2511</v>
      </c>
      <c r="Q4267" s="107" t="s">
        <v>5053</v>
      </c>
      <c r="R4267" s="107" t="s">
        <v>12</v>
      </c>
    </row>
    <row r="4268" spans="2:18" ht="20.100000000000001" customHeight="1" x14ac:dyDescent="0.4">
      <c r="B4268" s="105" t="str">
        <f t="shared" si="199"/>
        <v/>
      </c>
      <c r="C4268" s="105" t="str">
        <f t="shared" si="200"/>
        <v/>
      </c>
      <c r="D4268" s="105" t="str">
        <f t="shared" si="201"/>
        <v/>
      </c>
      <c r="E4268" s="106" t="s">
        <v>2406</v>
      </c>
      <c r="F4268" s="106" t="s">
        <v>5010</v>
      </c>
      <c r="G4268" s="106" t="s">
        <v>697</v>
      </c>
      <c r="H4268" s="106" t="s">
        <v>1817</v>
      </c>
      <c r="I4268" s="106">
        <v>16</v>
      </c>
      <c r="J4268" s="106"/>
      <c r="K4268" s="106"/>
      <c r="L4268" s="106" t="s">
        <v>1817</v>
      </c>
      <c r="M4268" s="106" t="s">
        <v>924</v>
      </c>
      <c r="N4268" s="106">
        <v>0.78</v>
      </c>
      <c r="O4268" s="106">
        <v>2.6</v>
      </c>
      <c r="P4268" s="106" t="s">
        <v>2511</v>
      </c>
      <c r="Q4268" s="107" t="s">
        <v>5054</v>
      </c>
      <c r="R4268" s="107" t="s">
        <v>12</v>
      </c>
    </row>
    <row r="4269" spans="2:18" ht="20.100000000000001" customHeight="1" x14ac:dyDescent="0.4">
      <c r="B4269" s="105" t="str">
        <f t="shared" si="199"/>
        <v/>
      </c>
      <c r="C4269" s="105" t="str">
        <f t="shared" si="200"/>
        <v/>
      </c>
      <c r="D4269" s="105" t="str">
        <f t="shared" si="201"/>
        <v/>
      </c>
      <c r="E4269" s="106" t="s">
        <v>2406</v>
      </c>
      <c r="F4269" s="106" t="s">
        <v>5010</v>
      </c>
      <c r="G4269" s="106" t="s">
        <v>697</v>
      </c>
      <c r="H4269" s="106" t="s">
        <v>1817</v>
      </c>
      <c r="I4269" s="106">
        <v>16</v>
      </c>
      <c r="J4269" s="106"/>
      <c r="K4269" s="106"/>
      <c r="L4269" s="106" t="s">
        <v>1027</v>
      </c>
      <c r="M4269" s="106" t="s">
        <v>924</v>
      </c>
      <c r="N4269" s="106">
        <v>0.78</v>
      </c>
      <c r="O4269" s="106">
        <v>2.6</v>
      </c>
      <c r="P4269" s="106" t="s">
        <v>2511</v>
      </c>
      <c r="Q4269" s="107" t="s">
        <v>5055</v>
      </c>
      <c r="R4269" s="107" t="s">
        <v>12</v>
      </c>
    </row>
    <row r="4270" spans="2:18" ht="20.100000000000001" customHeight="1" x14ac:dyDescent="0.4">
      <c r="B4270" s="105" t="str">
        <f t="shared" si="199"/>
        <v/>
      </c>
      <c r="C4270" s="105" t="str">
        <f t="shared" si="200"/>
        <v/>
      </c>
      <c r="D4270" s="105" t="str">
        <f t="shared" si="201"/>
        <v/>
      </c>
      <c r="E4270" s="106" t="s">
        <v>2406</v>
      </c>
      <c r="F4270" s="106" t="s">
        <v>5010</v>
      </c>
      <c r="G4270" s="106" t="s">
        <v>697</v>
      </c>
      <c r="H4270" s="106" t="s">
        <v>1027</v>
      </c>
      <c r="I4270" s="106">
        <v>16</v>
      </c>
      <c r="J4270" s="106"/>
      <c r="K4270" s="106"/>
      <c r="L4270" s="106" t="s">
        <v>1027</v>
      </c>
      <c r="M4270" s="106" t="s">
        <v>924</v>
      </c>
      <c r="N4270" s="106">
        <v>0.76</v>
      </c>
      <c r="O4270" s="106">
        <v>2.6</v>
      </c>
      <c r="P4270" s="106" t="s">
        <v>2511</v>
      </c>
      <c r="Q4270" s="107" t="s">
        <v>5056</v>
      </c>
      <c r="R4270" s="107" t="s">
        <v>12</v>
      </c>
    </row>
    <row r="4271" spans="2:18" ht="20.100000000000001" customHeight="1" x14ac:dyDescent="0.4">
      <c r="B4271" s="105" t="str">
        <f t="shared" si="199"/>
        <v/>
      </c>
      <c r="C4271" s="105" t="str">
        <f t="shared" si="200"/>
        <v/>
      </c>
      <c r="D4271" s="105" t="str">
        <f t="shared" si="201"/>
        <v/>
      </c>
      <c r="E4271" s="106" t="s">
        <v>2406</v>
      </c>
      <c r="F4271" s="106" t="s">
        <v>5010</v>
      </c>
      <c r="G4271" s="106" t="s">
        <v>697</v>
      </c>
      <c r="H4271" s="106" t="s">
        <v>1027</v>
      </c>
      <c r="I4271" s="106">
        <v>15</v>
      </c>
      <c r="J4271" s="106"/>
      <c r="K4271" s="106"/>
      <c r="L4271" s="106" t="s">
        <v>1389</v>
      </c>
      <c r="M4271" s="106" t="s">
        <v>924</v>
      </c>
      <c r="N4271" s="106">
        <v>0.76</v>
      </c>
      <c r="O4271" s="106">
        <v>2.6</v>
      </c>
      <c r="P4271" s="106" t="s">
        <v>2511</v>
      </c>
      <c r="Q4271" s="107" t="s">
        <v>5057</v>
      </c>
      <c r="R4271" s="107" t="s">
        <v>12</v>
      </c>
    </row>
    <row r="4272" spans="2:18" ht="20.100000000000001" customHeight="1" x14ac:dyDescent="0.4">
      <c r="B4272" s="105" t="str">
        <f t="shared" si="199"/>
        <v/>
      </c>
      <c r="C4272" s="105" t="str">
        <f t="shared" si="200"/>
        <v/>
      </c>
      <c r="D4272" s="105" t="str">
        <f t="shared" si="201"/>
        <v/>
      </c>
      <c r="E4272" s="106" t="s">
        <v>2406</v>
      </c>
      <c r="F4272" s="106" t="s">
        <v>5010</v>
      </c>
      <c r="G4272" s="106" t="s">
        <v>710</v>
      </c>
      <c r="H4272" s="106" t="s">
        <v>711</v>
      </c>
      <c r="I4272" s="106">
        <v>16</v>
      </c>
      <c r="J4272" s="106"/>
      <c r="K4272" s="106"/>
      <c r="L4272" s="106" t="s">
        <v>707</v>
      </c>
      <c r="M4272" s="106" t="s">
        <v>924</v>
      </c>
      <c r="N4272" s="106">
        <v>0.78</v>
      </c>
      <c r="O4272" s="106">
        <v>2.6</v>
      </c>
      <c r="P4272" s="106" t="s">
        <v>2511</v>
      </c>
      <c r="Q4272" s="107" t="s">
        <v>5058</v>
      </c>
      <c r="R4272" s="107" t="s">
        <v>12</v>
      </c>
    </row>
    <row r="4273" spans="2:18" ht="20.100000000000001" customHeight="1" x14ac:dyDescent="0.4">
      <c r="B4273" s="105" t="str">
        <f t="shared" si="199"/>
        <v/>
      </c>
      <c r="C4273" s="105" t="str">
        <f t="shared" si="200"/>
        <v/>
      </c>
      <c r="D4273" s="105" t="str">
        <f t="shared" si="201"/>
        <v/>
      </c>
      <c r="E4273" s="106" t="s">
        <v>2406</v>
      </c>
      <c r="F4273" s="106" t="s">
        <v>5010</v>
      </c>
      <c r="G4273" s="106" t="s">
        <v>710</v>
      </c>
      <c r="H4273" s="106" t="s">
        <v>711</v>
      </c>
      <c r="I4273" s="106">
        <v>16</v>
      </c>
      <c r="J4273" s="106"/>
      <c r="K4273" s="106"/>
      <c r="L4273" s="106" t="s">
        <v>1817</v>
      </c>
      <c r="M4273" s="106" t="s">
        <v>924</v>
      </c>
      <c r="N4273" s="106">
        <v>0.78</v>
      </c>
      <c r="O4273" s="106">
        <v>2.6</v>
      </c>
      <c r="P4273" s="106" t="s">
        <v>2511</v>
      </c>
      <c r="Q4273" s="107" t="s">
        <v>5059</v>
      </c>
      <c r="R4273" s="107" t="s">
        <v>12</v>
      </c>
    </row>
    <row r="4274" spans="2:18" ht="20.100000000000001" customHeight="1" x14ac:dyDescent="0.4">
      <c r="B4274" s="105" t="str">
        <f t="shared" si="199"/>
        <v/>
      </c>
      <c r="C4274" s="105" t="str">
        <f t="shared" si="200"/>
        <v/>
      </c>
      <c r="D4274" s="105" t="str">
        <f t="shared" si="201"/>
        <v/>
      </c>
      <c r="E4274" s="106" t="s">
        <v>2406</v>
      </c>
      <c r="F4274" s="106" t="s">
        <v>5010</v>
      </c>
      <c r="G4274" s="106" t="s">
        <v>710</v>
      </c>
      <c r="H4274" s="106" t="s">
        <v>711</v>
      </c>
      <c r="I4274" s="106">
        <v>16</v>
      </c>
      <c r="J4274" s="106"/>
      <c r="K4274" s="106"/>
      <c r="L4274" s="106" t="s">
        <v>1027</v>
      </c>
      <c r="M4274" s="106" t="s">
        <v>924</v>
      </c>
      <c r="N4274" s="106">
        <v>0.78</v>
      </c>
      <c r="O4274" s="106">
        <v>2.6</v>
      </c>
      <c r="P4274" s="106" t="s">
        <v>2511</v>
      </c>
      <c r="Q4274" s="107" t="s">
        <v>5060</v>
      </c>
      <c r="R4274" s="107" t="s">
        <v>12</v>
      </c>
    </row>
    <row r="4275" spans="2:18" ht="20.100000000000001" customHeight="1" x14ac:dyDescent="0.4">
      <c r="B4275" s="105" t="str">
        <f t="shared" si="199"/>
        <v/>
      </c>
      <c r="C4275" s="105" t="str">
        <f t="shared" si="200"/>
        <v/>
      </c>
      <c r="D4275" s="105" t="str">
        <f t="shared" si="201"/>
        <v/>
      </c>
      <c r="E4275" s="106" t="s">
        <v>2406</v>
      </c>
      <c r="F4275" s="106" t="s">
        <v>5010</v>
      </c>
      <c r="G4275" s="106" t="s">
        <v>710</v>
      </c>
      <c r="H4275" s="106" t="s">
        <v>1098</v>
      </c>
      <c r="I4275" s="106">
        <v>15</v>
      </c>
      <c r="J4275" s="106"/>
      <c r="K4275" s="106"/>
      <c r="L4275" s="106" t="s">
        <v>1027</v>
      </c>
      <c r="M4275" s="106" t="s">
        <v>924</v>
      </c>
      <c r="N4275" s="106">
        <v>0.75</v>
      </c>
      <c r="O4275" s="106">
        <v>2.6</v>
      </c>
      <c r="P4275" s="106" t="s">
        <v>2511</v>
      </c>
      <c r="Q4275" s="107" t="s">
        <v>5061</v>
      </c>
      <c r="R4275" s="107" t="s">
        <v>12</v>
      </c>
    </row>
    <row r="4276" spans="2:18" ht="20.100000000000001" customHeight="1" x14ac:dyDescent="0.4">
      <c r="B4276" s="105" t="str">
        <f t="shared" si="199"/>
        <v/>
      </c>
      <c r="C4276" s="105" t="str">
        <f t="shared" si="200"/>
        <v/>
      </c>
      <c r="D4276" s="105" t="str">
        <f t="shared" si="201"/>
        <v/>
      </c>
      <c r="E4276" s="106" t="s">
        <v>2406</v>
      </c>
      <c r="F4276" s="106" t="s">
        <v>5010</v>
      </c>
      <c r="G4276" s="106" t="s">
        <v>721</v>
      </c>
      <c r="H4276" s="106" t="s">
        <v>722</v>
      </c>
      <c r="I4276" s="106">
        <v>16</v>
      </c>
      <c r="J4276" s="106"/>
      <c r="K4276" s="106"/>
      <c r="L4276" s="106" t="s">
        <v>707</v>
      </c>
      <c r="M4276" s="106" t="s">
        <v>924</v>
      </c>
      <c r="N4276" s="106">
        <v>0.77</v>
      </c>
      <c r="O4276" s="106">
        <v>2.6</v>
      </c>
      <c r="P4276" s="106" t="s">
        <v>2511</v>
      </c>
      <c r="Q4276" s="107" t="s">
        <v>5062</v>
      </c>
      <c r="R4276" s="107" t="s">
        <v>12</v>
      </c>
    </row>
    <row r="4277" spans="2:18" ht="20.100000000000001" customHeight="1" x14ac:dyDescent="0.4">
      <c r="B4277" s="105" t="str">
        <f t="shared" si="199"/>
        <v/>
      </c>
      <c r="C4277" s="105" t="str">
        <f t="shared" si="200"/>
        <v/>
      </c>
      <c r="D4277" s="105" t="str">
        <f t="shared" si="201"/>
        <v/>
      </c>
      <c r="E4277" s="106" t="s">
        <v>2406</v>
      </c>
      <c r="F4277" s="106" t="s">
        <v>5010</v>
      </c>
      <c r="G4277" s="106" t="s">
        <v>721</v>
      </c>
      <c r="H4277" s="106" t="s">
        <v>722</v>
      </c>
      <c r="I4277" s="106">
        <v>16</v>
      </c>
      <c r="J4277" s="106"/>
      <c r="K4277" s="106"/>
      <c r="L4277" s="106" t="s">
        <v>1817</v>
      </c>
      <c r="M4277" s="106" t="s">
        <v>924</v>
      </c>
      <c r="N4277" s="106">
        <v>0.77</v>
      </c>
      <c r="O4277" s="106">
        <v>2.6</v>
      </c>
      <c r="P4277" s="106" t="s">
        <v>2511</v>
      </c>
      <c r="Q4277" s="107" t="s">
        <v>5063</v>
      </c>
      <c r="R4277" s="107" t="s">
        <v>12</v>
      </c>
    </row>
    <row r="4278" spans="2:18" ht="20.100000000000001" customHeight="1" x14ac:dyDescent="0.4">
      <c r="B4278" s="105" t="str">
        <f t="shared" si="199"/>
        <v/>
      </c>
      <c r="C4278" s="105" t="str">
        <f t="shared" si="200"/>
        <v/>
      </c>
      <c r="D4278" s="105" t="str">
        <f t="shared" si="201"/>
        <v/>
      </c>
      <c r="E4278" s="106" t="s">
        <v>2406</v>
      </c>
      <c r="F4278" s="106" t="s">
        <v>5010</v>
      </c>
      <c r="G4278" s="106" t="s">
        <v>721</v>
      </c>
      <c r="H4278" s="106" t="s">
        <v>722</v>
      </c>
      <c r="I4278" s="106">
        <v>16</v>
      </c>
      <c r="J4278" s="106"/>
      <c r="K4278" s="106"/>
      <c r="L4278" s="106" t="s">
        <v>1027</v>
      </c>
      <c r="M4278" s="106" t="s">
        <v>924</v>
      </c>
      <c r="N4278" s="106">
        <v>0.76</v>
      </c>
      <c r="O4278" s="106">
        <v>2.6</v>
      </c>
      <c r="P4278" s="106" t="s">
        <v>2511</v>
      </c>
      <c r="Q4278" s="107" t="s">
        <v>5064</v>
      </c>
      <c r="R4278" s="107" t="s">
        <v>12</v>
      </c>
    </row>
    <row r="4279" spans="2:18" ht="20.100000000000001" customHeight="1" x14ac:dyDescent="0.4">
      <c r="B4279" s="105" t="str">
        <f t="shared" si="199"/>
        <v/>
      </c>
      <c r="C4279" s="105" t="str">
        <f t="shared" si="200"/>
        <v/>
      </c>
      <c r="D4279" s="105" t="str">
        <f t="shared" si="201"/>
        <v/>
      </c>
      <c r="E4279" s="106" t="s">
        <v>2406</v>
      </c>
      <c r="F4279" s="106" t="s">
        <v>5010</v>
      </c>
      <c r="G4279" s="106" t="s">
        <v>773</v>
      </c>
      <c r="H4279" s="106" t="s">
        <v>774</v>
      </c>
      <c r="I4279" s="106">
        <v>16</v>
      </c>
      <c r="J4279" s="106"/>
      <c r="K4279" s="106"/>
      <c r="L4279" s="106" t="s">
        <v>707</v>
      </c>
      <c r="M4279" s="106" t="s">
        <v>924</v>
      </c>
      <c r="N4279" s="106">
        <v>0.72</v>
      </c>
      <c r="O4279" s="106">
        <v>2.6</v>
      </c>
      <c r="P4279" s="106" t="s">
        <v>2511</v>
      </c>
      <c r="Q4279" s="107" t="s">
        <v>5065</v>
      </c>
      <c r="R4279" s="107" t="s">
        <v>12</v>
      </c>
    </row>
    <row r="4280" spans="2:18" ht="20.100000000000001" customHeight="1" x14ac:dyDescent="0.4">
      <c r="B4280" s="105" t="str">
        <f t="shared" si="199"/>
        <v/>
      </c>
      <c r="C4280" s="105" t="str">
        <f t="shared" si="200"/>
        <v/>
      </c>
      <c r="D4280" s="105" t="str">
        <f t="shared" si="201"/>
        <v/>
      </c>
      <c r="E4280" s="106" t="s">
        <v>2406</v>
      </c>
      <c r="F4280" s="106" t="s">
        <v>5010</v>
      </c>
      <c r="G4280" s="106" t="s">
        <v>773</v>
      </c>
      <c r="H4280" s="106" t="s">
        <v>774</v>
      </c>
      <c r="I4280" s="106">
        <v>15</v>
      </c>
      <c r="J4280" s="106"/>
      <c r="K4280" s="106"/>
      <c r="L4280" s="106" t="s">
        <v>1817</v>
      </c>
      <c r="M4280" s="106" t="s">
        <v>924</v>
      </c>
      <c r="N4280" s="106">
        <v>0.72</v>
      </c>
      <c r="O4280" s="106">
        <v>2.6</v>
      </c>
      <c r="P4280" s="106" t="s">
        <v>2511</v>
      </c>
      <c r="Q4280" s="107" t="s">
        <v>5066</v>
      </c>
      <c r="R4280" s="107" t="s">
        <v>12</v>
      </c>
    </row>
    <row r="4281" spans="2:18" ht="20.100000000000001" customHeight="1" x14ac:dyDescent="0.4">
      <c r="B4281" s="105" t="str">
        <f t="shared" si="199"/>
        <v/>
      </c>
      <c r="C4281" s="105" t="str">
        <f t="shared" si="200"/>
        <v/>
      </c>
      <c r="D4281" s="105" t="str">
        <f t="shared" si="201"/>
        <v/>
      </c>
      <c r="E4281" s="106" t="s">
        <v>2406</v>
      </c>
      <c r="F4281" s="106" t="s">
        <v>5010</v>
      </c>
      <c r="G4281" s="106" t="s">
        <v>773</v>
      </c>
      <c r="H4281" s="106" t="s">
        <v>774</v>
      </c>
      <c r="I4281" s="106">
        <v>14</v>
      </c>
      <c r="J4281" s="106"/>
      <c r="K4281" s="106"/>
      <c r="L4281" s="106" t="s">
        <v>1027</v>
      </c>
      <c r="M4281" s="106" t="s">
        <v>924</v>
      </c>
      <c r="N4281" s="106">
        <v>0.72</v>
      </c>
      <c r="O4281" s="106">
        <v>2.6</v>
      </c>
      <c r="P4281" s="106" t="s">
        <v>2511</v>
      </c>
      <c r="Q4281" s="107" t="s">
        <v>5067</v>
      </c>
      <c r="R4281" s="107" t="s">
        <v>12</v>
      </c>
    </row>
    <row r="4282" spans="2:18" ht="20.100000000000001" customHeight="1" x14ac:dyDescent="0.4">
      <c r="B4282" s="105" t="str">
        <f t="shared" si="199"/>
        <v/>
      </c>
      <c r="C4282" s="105" t="str">
        <f t="shared" si="200"/>
        <v/>
      </c>
      <c r="D4282" s="105" t="str">
        <f t="shared" si="201"/>
        <v/>
      </c>
      <c r="E4282" s="106" t="s">
        <v>2406</v>
      </c>
      <c r="F4282" s="106" t="s">
        <v>5010</v>
      </c>
      <c r="G4282" s="106" t="s">
        <v>773</v>
      </c>
      <c r="H4282" s="106" t="s">
        <v>1266</v>
      </c>
      <c r="I4282" s="106">
        <v>15</v>
      </c>
      <c r="J4282" s="106"/>
      <c r="K4282" s="106"/>
      <c r="L4282" s="106" t="s">
        <v>707</v>
      </c>
      <c r="M4282" s="106" t="s">
        <v>924</v>
      </c>
      <c r="N4282" s="106">
        <v>0.71</v>
      </c>
      <c r="O4282" s="106">
        <v>2.6</v>
      </c>
      <c r="P4282" s="106" t="s">
        <v>2511</v>
      </c>
      <c r="Q4282" s="107" t="s">
        <v>5068</v>
      </c>
      <c r="R4282" s="107" t="s">
        <v>12</v>
      </c>
    </row>
    <row r="4283" spans="2:18" ht="20.100000000000001" customHeight="1" x14ac:dyDescent="0.4">
      <c r="B4283" s="105" t="str">
        <f t="shared" si="199"/>
        <v/>
      </c>
      <c r="C4283" s="105" t="str">
        <f t="shared" si="200"/>
        <v/>
      </c>
      <c r="D4283" s="105" t="str">
        <f t="shared" si="201"/>
        <v/>
      </c>
      <c r="E4283" s="106" t="s">
        <v>2406</v>
      </c>
      <c r="F4283" s="106" t="s">
        <v>5010</v>
      </c>
      <c r="G4283" s="106" t="s">
        <v>773</v>
      </c>
      <c r="H4283" s="106" t="s">
        <v>1266</v>
      </c>
      <c r="I4283" s="106">
        <v>14</v>
      </c>
      <c r="J4283" s="106"/>
      <c r="K4283" s="106"/>
      <c r="L4283" s="106" t="s">
        <v>1817</v>
      </c>
      <c r="M4283" s="106" t="s">
        <v>924</v>
      </c>
      <c r="N4283" s="106">
        <v>0.7</v>
      </c>
      <c r="O4283" s="106">
        <v>2.6</v>
      </c>
      <c r="P4283" s="106" t="s">
        <v>2511</v>
      </c>
      <c r="Q4283" s="107" t="s">
        <v>5069</v>
      </c>
      <c r="R4283" s="107" t="s">
        <v>12</v>
      </c>
    </row>
    <row r="4284" spans="2:18" ht="20.100000000000001" customHeight="1" x14ac:dyDescent="0.4">
      <c r="B4284" s="105" t="str">
        <f t="shared" si="199"/>
        <v/>
      </c>
      <c r="C4284" s="105" t="str">
        <f t="shared" si="200"/>
        <v/>
      </c>
      <c r="D4284" s="105" t="str">
        <f t="shared" si="201"/>
        <v/>
      </c>
      <c r="E4284" s="106" t="s">
        <v>2406</v>
      </c>
      <c r="F4284" s="106" t="s">
        <v>5010</v>
      </c>
      <c r="G4284" s="106" t="s">
        <v>773</v>
      </c>
      <c r="H4284" s="106" t="s">
        <v>1266</v>
      </c>
      <c r="I4284" s="106">
        <v>13</v>
      </c>
      <c r="J4284" s="106"/>
      <c r="K4284" s="106"/>
      <c r="L4284" s="106" t="s">
        <v>1027</v>
      </c>
      <c r="M4284" s="106" t="s">
        <v>924</v>
      </c>
      <c r="N4284" s="106">
        <v>0.7</v>
      </c>
      <c r="O4284" s="106">
        <v>2.6</v>
      </c>
      <c r="P4284" s="106" t="s">
        <v>2511</v>
      </c>
      <c r="Q4284" s="107" t="s">
        <v>5070</v>
      </c>
      <c r="R4284" s="107" t="s">
        <v>12</v>
      </c>
    </row>
    <row r="4285" spans="2:18" ht="20.100000000000001" customHeight="1" x14ac:dyDescent="0.4">
      <c r="B4285" s="105" t="str">
        <f t="shared" si="199"/>
        <v/>
      </c>
      <c r="C4285" s="105" t="str">
        <f t="shared" si="200"/>
        <v/>
      </c>
      <c r="D4285" s="105" t="str">
        <f t="shared" si="201"/>
        <v/>
      </c>
      <c r="E4285" s="106" t="s">
        <v>2406</v>
      </c>
      <c r="F4285" s="106" t="s">
        <v>5010</v>
      </c>
      <c r="G4285" s="106" t="s">
        <v>778</v>
      </c>
      <c r="H4285" s="106" t="s">
        <v>779</v>
      </c>
      <c r="I4285" s="106">
        <v>16</v>
      </c>
      <c r="J4285" s="106"/>
      <c r="K4285" s="106"/>
      <c r="L4285" s="106" t="s">
        <v>707</v>
      </c>
      <c r="M4285" s="106" t="s">
        <v>924</v>
      </c>
      <c r="N4285" s="106">
        <v>0.72</v>
      </c>
      <c r="O4285" s="106">
        <v>2.6</v>
      </c>
      <c r="P4285" s="106" t="s">
        <v>2511</v>
      </c>
      <c r="Q4285" s="107" t="s">
        <v>5071</v>
      </c>
      <c r="R4285" s="107" t="s">
        <v>12</v>
      </c>
    </row>
    <row r="4286" spans="2:18" ht="20.100000000000001" customHeight="1" x14ac:dyDescent="0.4">
      <c r="B4286" s="105" t="str">
        <f t="shared" si="199"/>
        <v/>
      </c>
      <c r="C4286" s="105" t="str">
        <f t="shared" si="200"/>
        <v/>
      </c>
      <c r="D4286" s="105" t="str">
        <f t="shared" si="201"/>
        <v/>
      </c>
      <c r="E4286" s="106" t="s">
        <v>2406</v>
      </c>
      <c r="F4286" s="106" t="s">
        <v>5010</v>
      </c>
      <c r="G4286" s="106" t="s">
        <v>778</v>
      </c>
      <c r="H4286" s="106" t="s">
        <v>779</v>
      </c>
      <c r="I4286" s="106">
        <v>15</v>
      </c>
      <c r="J4286" s="106"/>
      <c r="K4286" s="106"/>
      <c r="L4286" s="106" t="s">
        <v>1817</v>
      </c>
      <c r="M4286" s="106" t="s">
        <v>924</v>
      </c>
      <c r="N4286" s="106">
        <v>0.71</v>
      </c>
      <c r="O4286" s="106">
        <v>2.6</v>
      </c>
      <c r="P4286" s="106" t="s">
        <v>2511</v>
      </c>
      <c r="Q4286" s="107" t="s">
        <v>5072</v>
      </c>
      <c r="R4286" s="107" t="s">
        <v>12</v>
      </c>
    </row>
    <row r="4287" spans="2:18" ht="20.100000000000001" customHeight="1" x14ac:dyDescent="0.4">
      <c r="B4287" s="105" t="str">
        <f t="shared" si="199"/>
        <v/>
      </c>
      <c r="C4287" s="105" t="str">
        <f t="shared" si="200"/>
        <v/>
      </c>
      <c r="D4287" s="105" t="str">
        <f t="shared" si="201"/>
        <v/>
      </c>
      <c r="E4287" s="106" t="s">
        <v>2406</v>
      </c>
      <c r="F4287" s="106" t="s">
        <v>5010</v>
      </c>
      <c r="G4287" s="106" t="s">
        <v>778</v>
      </c>
      <c r="H4287" s="106" t="s">
        <v>779</v>
      </c>
      <c r="I4287" s="106">
        <v>14</v>
      </c>
      <c r="J4287" s="106"/>
      <c r="K4287" s="106"/>
      <c r="L4287" s="106" t="s">
        <v>1027</v>
      </c>
      <c r="M4287" s="106" t="s">
        <v>924</v>
      </c>
      <c r="N4287" s="106">
        <v>0.71</v>
      </c>
      <c r="O4287" s="106">
        <v>2.6</v>
      </c>
      <c r="P4287" s="106" t="s">
        <v>2511</v>
      </c>
      <c r="Q4287" s="107" t="s">
        <v>5073</v>
      </c>
      <c r="R4287" s="107" t="s">
        <v>12</v>
      </c>
    </row>
    <row r="4288" spans="2:18" ht="20.100000000000001" customHeight="1" x14ac:dyDescent="0.4">
      <c r="B4288" s="105" t="str">
        <f t="shared" si="199"/>
        <v/>
      </c>
      <c r="C4288" s="105" t="str">
        <f t="shared" si="200"/>
        <v/>
      </c>
      <c r="D4288" s="105" t="str">
        <f t="shared" si="201"/>
        <v/>
      </c>
      <c r="E4288" s="106" t="s">
        <v>2406</v>
      </c>
      <c r="F4288" s="106" t="s">
        <v>5010</v>
      </c>
      <c r="G4288" s="106" t="s">
        <v>778</v>
      </c>
      <c r="H4288" s="106" t="s">
        <v>1269</v>
      </c>
      <c r="I4288" s="106">
        <v>15</v>
      </c>
      <c r="J4288" s="106"/>
      <c r="K4288" s="106"/>
      <c r="L4288" s="106" t="s">
        <v>707</v>
      </c>
      <c r="M4288" s="106" t="s">
        <v>924</v>
      </c>
      <c r="N4288" s="106">
        <v>0.71</v>
      </c>
      <c r="O4288" s="106">
        <v>2.6</v>
      </c>
      <c r="P4288" s="106" t="s">
        <v>2511</v>
      </c>
      <c r="Q4288" s="107" t="s">
        <v>5074</v>
      </c>
      <c r="R4288" s="107" t="s">
        <v>12</v>
      </c>
    </row>
    <row r="4289" spans="2:18" ht="20.100000000000001" customHeight="1" x14ac:dyDescent="0.4">
      <c r="B4289" s="105" t="str">
        <f t="shared" si="199"/>
        <v/>
      </c>
      <c r="C4289" s="105" t="str">
        <f t="shared" si="200"/>
        <v/>
      </c>
      <c r="D4289" s="105" t="str">
        <f t="shared" si="201"/>
        <v/>
      </c>
      <c r="E4289" s="106" t="s">
        <v>2406</v>
      </c>
      <c r="F4289" s="106" t="s">
        <v>5010</v>
      </c>
      <c r="G4289" s="106" t="s">
        <v>778</v>
      </c>
      <c r="H4289" s="106" t="s">
        <v>1269</v>
      </c>
      <c r="I4289" s="106">
        <v>14</v>
      </c>
      <c r="J4289" s="106"/>
      <c r="K4289" s="106"/>
      <c r="L4289" s="106" t="s">
        <v>1817</v>
      </c>
      <c r="M4289" s="106" t="s">
        <v>924</v>
      </c>
      <c r="N4289" s="106">
        <v>0.7</v>
      </c>
      <c r="O4289" s="106">
        <v>2.6</v>
      </c>
      <c r="P4289" s="106" t="s">
        <v>2511</v>
      </c>
      <c r="Q4289" s="107" t="s">
        <v>5075</v>
      </c>
      <c r="R4289" s="107" t="s">
        <v>12</v>
      </c>
    </row>
    <row r="4290" spans="2:18" ht="20.100000000000001" customHeight="1" x14ac:dyDescent="0.4">
      <c r="B4290" s="105" t="str">
        <f t="shared" si="199"/>
        <v/>
      </c>
      <c r="C4290" s="105" t="str">
        <f t="shared" si="200"/>
        <v/>
      </c>
      <c r="D4290" s="105" t="str">
        <f t="shared" si="201"/>
        <v/>
      </c>
      <c r="E4290" s="106" t="s">
        <v>2406</v>
      </c>
      <c r="F4290" s="106" t="s">
        <v>5010</v>
      </c>
      <c r="G4290" s="106" t="s">
        <v>778</v>
      </c>
      <c r="H4290" s="106" t="s">
        <v>1269</v>
      </c>
      <c r="I4290" s="106">
        <v>13</v>
      </c>
      <c r="J4290" s="106"/>
      <c r="K4290" s="106"/>
      <c r="L4290" s="106" t="s">
        <v>1027</v>
      </c>
      <c r="M4290" s="106" t="s">
        <v>924</v>
      </c>
      <c r="N4290" s="106">
        <v>0.7</v>
      </c>
      <c r="O4290" s="106">
        <v>2.6</v>
      </c>
      <c r="P4290" s="106" t="s">
        <v>2511</v>
      </c>
      <c r="Q4290" s="107" t="s">
        <v>5076</v>
      </c>
      <c r="R4290" s="107" t="s">
        <v>12</v>
      </c>
    </row>
    <row r="4291" spans="2:18" ht="20.100000000000001" customHeight="1" x14ac:dyDescent="0.4">
      <c r="B4291" s="105" t="str">
        <f t="shared" si="199"/>
        <v/>
      </c>
      <c r="C4291" s="105" t="str">
        <f t="shared" si="200"/>
        <v/>
      </c>
      <c r="D4291" s="105" t="str">
        <f t="shared" si="201"/>
        <v/>
      </c>
      <c r="E4291" s="106" t="s">
        <v>2406</v>
      </c>
      <c r="F4291" s="106" t="s">
        <v>5010</v>
      </c>
      <c r="G4291" s="106" t="s">
        <v>782</v>
      </c>
      <c r="H4291" s="106" t="s">
        <v>783</v>
      </c>
      <c r="I4291" s="106">
        <v>16</v>
      </c>
      <c r="J4291" s="106"/>
      <c r="K4291" s="106"/>
      <c r="L4291" s="106" t="s">
        <v>707</v>
      </c>
      <c r="M4291" s="106" t="s">
        <v>924</v>
      </c>
      <c r="N4291" s="106">
        <v>0.54</v>
      </c>
      <c r="O4291" s="106">
        <v>2.6</v>
      </c>
      <c r="P4291" s="106" t="s">
        <v>2511</v>
      </c>
      <c r="Q4291" s="107" t="s">
        <v>5077</v>
      </c>
      <c r="R4291" s="107" t="s">
        <v>12</v>
      </c>
    </row>
    <row r="4292" spans="2:18" ht="20.100000000000001" customHeight="1" x14ac:dyDescent="0.4">
      <c r="B4292" s="105" t="str">
        <f t="shared" si="199"/>
        <v/>
      </c>
      <c r="C4292" s="105" t="str">
        <f t="shared" si="200"/>
        <v/>
      </c>
      <c r="D4292" s="105" t="str">
        <f t="shared" si="201"/>
        <v/>
      </c>
      <c r="E4292" s="106" t="s">
        <v>2406</v>
      </c>
      <c r="F4292" s="106" t="s">
        <v>5010</v>
      </c>
      <c r="G4292" s="106" t="s">
        <v>782</v>
      </c>
      <c r="H4292" s="106" t="s">
        <v>783</v>
      </c>
      <c r="I4292" s="106">
        <v>15</v>
      </c>
      <c r="J4292" s="106"/>
      <c r="K4292" s="106"/>
      <c r="L4292" s="106" t="s">
        <v>1817</v>
      </c>
      <c r="M4292" s="106" t="s">
        <v>924</v>
      </c>
      <c r="N4292" s="106">
        <v>0.54</v>
      </c>
      <c r="O4292" s="106">
        <v>2.6</v>
      </c>
      <c r="P4292" s="106" t="s">
        <v>2511</v>
      </c>
      <c r="Q4292" s="107" t="s">
        <v>5078</v>
      </c>
      <c r="R4292" s="107" t="s">
        <v>12</v>
      </c>
    </row>
    <row r="4293" spans="2:18" ht="20.100000000000001" customHeight="1" x14ac:dyDescent="0.4">
      <c r="B4293" s="105" t="str">
        <f t="shared" si="199"/>
        <v/>
      </c>
      <c r="C4293" s="105" t="str">
        <f t="shared" si="200"/>
        <v/>
      </c>
      <c r="D4293" s="105" t="str">
        <f t="shared" si="201"/>
        <v/>
      </c>
      <c r="E4293" s="106" t="s">
        <v>2406</v>
      </c>
      <c r="F4293" s="106" t="s">
        <v>5010</v>
      </c>
      <c r="G4293" s="106" t="s">
        <v>782</v>
      </c>
      <c r="H4293" s="106" t="s">
        <v>783</v>
      </c>
      <c r="I4293" s="106">
        <v>14</v>
      </c>
      <c r="J4293" s="106"/>
      <c r="K4293" s="106"/>
      <c r="L4293" s="106" t="s">
        <v>1027</v>
      </c>
      <c r="M4293" s="106" t="s">
        <v>924</v>
      </c>
      <c r="N4293" s="106">
        <v>0.54</v>
      </c>
      <c r="O4293" s="106">
        <v>2.6</v>
      </c>
      <c r="P4293" s="106" t="s">
        <v>2511</v>
      </c>
      <c r="Q4293" s="107" t="s">
        <v>5079</v>
      </c>
      <c r="R4293" s="107" t="s">
        <v>12</v>
      </c>
    </row>
    <row r="4294" spans="2:18" ht="20.100000000000001" customHeight="1" x14ac:dyDescent="0.4">
      <c r="B4294" s="105" t="str">
        <f t="shared" si="199"/>
        <v/>
      </c>
      <c r="C4294" s="105" t="str">
        <f t="shared" si="200"/>
        <v/>
      </c>
      <c r="D4294" s="105" t="str">
        <f t="shared" si="201"/>
        <v/>
      </c>
      <c r="E4294" s="106" t="s">
        <v>2406</v>
      </c>
      <c r="F4294" s="106" t="s">
        <v>5010</v>
      </c>
      <c r="G4294" s="106" t="s">
        <v>2477</v>
      </c>
      <c r="H4294" s="106" t="s">
        <v>707</v>
      </c>
      <c r="I4294" s="106">
        <v>16</v>
      </c>
      <c r="J4294" s="106"/>
      <c r="K4294" s="106"/>
      <c r="L4294" s="106" t="s">
        <v>2478</v>
      </c>
      <c r="M4294" s="106" t="s">
        <v>924</v>
      </c>
      <c r="N4294" s="106">
        <v>0.79</v>
      </c>
      <c r="O4294" s="106">
        <v>2.6</v>
      </c>
      <c r="P4294" s="106" t="s">
        <v>2511</v>
      </c>
      <c r="Q4294" s="107" t="s">
        <v>5080</v>
      </c>
      <c r="R4294" s="107" t="s">
        <v>12</v>
      </c>
    </row>
    <row r="4295" spans="2:18" ht="20.100000000000001" customHeight="1" x14ac:dyDescent="0.4">
      <c r="B4295" s="105" t="str">
        <f t="shared" si="199"/>
        <v/>
      </c>
      <c r="C4295" s="105" t="str">
        <f t="shared" si="200"/>
        <v/>
      </c>
      <c r="D4295" s="105" t="str">
        <f t="shared" si="201"/>
        <v/>
      </c>
      <c r="E4295" s="106" t="s">
        <v>2406</v>
      </c>
      <c r="F4295" s="106" t="s">
        <v>5010</v>
      </c>
      <c r="G4295" s="106" t="s">
        <v>2477</v>
      </c>
      <c r="H4295" s="106" t="s">
        <v>1817</v>
      </c>
      <c r="I4295" s="106">
        <v>16</v>
      </c>
      <c r="J4295" s="106"/>
      <c r="K4295" s="106"/>
      <c r="L4295" s="106" t="s">
        <v>2478</v>
      </c>
      <c r="M4295" s="106" t="s">
        <v>924</v>
      </c>
      <c r="N4295" s="106">
        <v>0.78</v>
      </c>
      <c r="O4295" s="106">
        <v>2.6</v>
      </c>
      <c r="P4295" s="106" t="s">
        <v>2511</v>
      </c>
      <c r="Q4295" s="107" t="s">
        <v>5081</v>
      </c>
      <c r="R4295" s="107" t="s">
        <v>12</v>
      </c>
    </row>
    <row r="4296" spans="2:18" ht="20.100000000000001" customHeight="1" x14ac:dyDescent="0.4">
      <c r="B4296" s="105" t="str">
        <f t="shared" si="199"/>
        <v/>
      </c>
      <c r="C4296" s="105" t="str">
        <f t="shared" si="200"/>
        <v/>
      </c>
      <c r="D4296" s="105" t="str">
        <f t="shared" si="201"/>
        <v/>
      </c>
      <c r="E4296" s="106" t="s">
        <v>2406</v>
      </c>
      <c r="F4296" s="106" t="s">
        <v>5010</v>
      </c>
      <c r="G4296" s="106" t="s">
        <v>2477</v>
      </c>
      <c r="H4296" s="106" t="s">
        <v>1027</v>
      </c>
      <c r="I4296" s="106">
        <v>16</v>
      </c>
      <c r="J4296" s="106"/>
      <c r="K4296" s="106"/>
      <c r="L4296" s="106" t="s">
        <v>2478</v>
      </c>
      <c r="M4296" s="106" t="s">
        <v>924</v>
      </c>
      <c r="N4296" s="106">
        <v>0.77</v>
      </c>
      <c r="O4296" s="106">
        <v>2.6</v>
      </c>
      <c r="P4296" s="106" t="s">
        <v>2511</v>
      </c>
      <c r="Q4296" s="107" t="s">
        <v>5082</v>
      </c>
      <c r="R4296" s="107" t="s">
        <v>12</v>
      </c>
    </row>
    <row r="4297" spans="2:18" ht="20.100000000000001" customHeight="1" x14ac:dyDescent="0.4">
      <c r="B4297" s="105" t="str">
        <f t="shared" si="199"/>
        <v/>
      </c>
      <c r="C4297" s="105" t="str">
        <f t="shared" si="200"/>
        <v/>
      </c>
      <c r="D4297" s="105" t="str">
        <f t="shared" si="201"/>
        <v/>
      </c>
      <c r="E4297" s="106" t="s">
        <v>2406</v>
      </c>
      <c r="F4297" s="106" t="s">
        <v>5010</v>
      </c>
      <c r="G4297" s="106" t="s">
        <v>2482</v>
      </c>
      <c r="H4297" s="106" t="s">
        <v>707</v>
      </c>
      <c r="I4297" s="106">
        <v>16</v>
      </c>
      <c r="J4297" s="106"/>
      <c r="K4297" s="106"/>
      <c r="L4297" s="106" t="s">
        <v>2483</v>
      </c>
      <c r="M4297" s="106" t="s">
        <v>924</v>
      </c>
      <c r="N4297" s="106">
        <v>0.79</v>
      </c>
      <c r="O4297" s="106">
        <v>2.6</v>
      </c>
      <c r="P4297" s="106" t="s">
        <v>2511</v>
      </c>
      <c r="Q4297" s="107" t="s">
        <v>5083</v>
      </c>
      <c r="R4297" s="107" t="s">
        <v>12</v>
      </c>
    </row>
    <row r="4298" spans="2:18" ht="20.100000000000001" customHeight="1" x14ac:dyDescent="0.4">
      <c r="B4298" s="105" t="str">
        <f t="shared" si="199"/>
        <v/>
      </c>
      <c r="C4298" s="105" t="str">
        <f t="shared" si="200"/>
        <v/>
      </c>
      <c r="D4298" s="105" t="str">
        <f t="shared" si="201"/>
        <v/>
      </c>
      <c r="E4298" s="106" t="s">
        <v>2406</v>
      </c>
      <c r="F4298" s="106" t="s">
        <v>5010</v>
      </c>
      <c r="G4298" s="106" t="s">
        <v>2482</v>
      </c>
      <c r="H4298" s="106" t="s">
        <v>1817</v>
      </c>
      <c r="I4298" s="106">
        <v>16</v>
      </c>
      <c r="J4298" s="106"/>
      <c r="K4298" s="106"/>
      <c r="L4298" s="106" t="s">
        <v>2483</v>
      </c>
      <c r="M4298" s="106" t="s">
        <v>924</v>
      </c>
      <c r="N4298" s="106">
        <v>0.78</v>
      </c>
      <c r="O4298" s="106">
        <v>2.6</v>
      </c>
      <c r="P4298" s="106" t="s">
        <v>2511</v>
      </c>
      <c r="Q4298" s="107" t="s">
        <v>5084</v>
      </c>
      <c r="R4298" s="107" t="s">
        <v>12</v>
      </c>
    </row>
    <row r="4299" spans="2:18" ht="20.100000000000001" customHeight="1" x14ac:dyDescent="0.4">
      <c r="B4299" s="105" t="str">
        <f t="shared" si="199"/>
        <v/>
      </c>
      <c r="C4299" s="105" t="str">
        <f t="shared" si="200"/>
        <v/>
      </c>
      <c r="D4299" s="105" t="str">
        <f t="shared" si="201"/>
        <v/>
      </c>
      <c r="E4299" s="106" t="s">
        <v>2406</v>
      </c>
      <c r="F4299" s="106" t="s">
        <v>5010</v>
      </c>
      <c r="G4299" s="106" t="s">
        <v>2482</v>
      </c>
      <c r="H4299" s="106" t="s">
        <v>1027</v>
      </c>
      <c r="I4299" s="106">
        <v>16</v>
      </c>
      <c r="J4299" s="106"/>
      <c r="K4299" s="106"/>
      <c r="L4299" s="106" t="s">
        <v>2483</v>
      </c>
      <c r="M4299" s="106" t="s">
        <v>924</v>
      </c>
      <c r="N4299" s="106">
        <v>0.77</v>
      </c>
      <c r="O4299" s="106">
        <v>2.6</v>
      </c>
      <c r="P4299" s="106" t="s">
        <v>2511</v>
      </c>
      <c r="Q4299" s="107" t="s">
        <v>5085</v>
      </c>
      <c r="R4299" s="107" t="s">
        <v>12</v>
      </c>
    </row>
    <row r="4300" spans="2:18" ht="20.100000000000001" customHeight="1" x14ac:dyDescent="0.4">
      <c r="B4300" s="105" t="str">
        <f t="shared" si="199"/>
        <v/>
      </c>
      <c r="C4300" s="105" t="str">
        <f t="shared" si="200"/>
        <v/>
      </c>
      <c r="D4300" s="105" t="str">
        <f t="shared" si="201"/>
        <v/>
      </c>
      <c r="E4300" s="106" t="s">
        <v>2406</v>
      </c>
      <c r="F4300" s="106" t="s">
        <v>5010</v>
      </c>
      <c r="G4300" s="106" t="s">
        <v>2437</v>
      </c>
      <c r="H4300" s="106" t="s">
        <v>2438</v>
      </c>
      <c r="I4300" s="106">
        <v>16</v>
      </c>
      <c r="J4300" s="106"/>
      <c r="K4300" s="106"/>
      <c r="L4300" s="106" t="s">
        <v>707</v>
      </c>
      <c r="M4300" s="106" t="s">
        <v>924</v>
      </c>
      <c r="N4300" s="106">
        <v>0.7</v>
      </c>
      <c r="O4300" s="106">
        <v>2.6</v>
      </c>
      <c r="P4300" s="106" t="s">
        <v>2511</v>
      </c>
      <c r="Q4300" s="107" t="s">
        <v>5086</v>
      </c>
      <c r="R4300" s="107" t="s">
        <v>12</v>
      </c>
    </row>
    <row r="4301" spans="2:18" ht="20.100000000000001" customHeight="1" x14ac:dyDescent="0.4">
      <c r="B4301" s="105" t="str">
        <f t="shared" si="199"/>
        <v/>
      </c>
      <c r="C4301" s="105" t="str">
        <f t="shared" si="200"/>
        <v/>
      </c>
      <c r="D4301" s="105" t="str">
        <f t="shared" si="201"/>
        <v/>
      </c>
      <c r="E4301" s="106" t="s">
        <v>2406</v>
      </c>
      <c r="F4301" s="106" t="s">
        <v>5010</v>
      </c>
      <c r="G4301" s="106" t="s">
        <v>2437</v>
      </c>
      <c r="H4301" s="106" t="s">
        <v>2438</v>
      </c>
      <c r="I4301" s="106">
        <v>15</v>
      </c>
      <c r="J4301" s="106"/>
      <c r="K4301" s="106"/>
      <c r="L4301" s="106" t="s">
        <v>1817</v>
      </c>
      <c r="M4301" s="106" t="s">
        <v>924</v>
      </c>
      <c r="N4301" s="106">
        <v>0.7</v>
      </c>
      <c r="O4301" s="106">
        <v>2.6</v>
      </c>
      <c r="P4301" s="106" t="s">
        <v>2511</v>
      </c>
      <c r="Q4301" s="107" t="s">
        <v>5087</v>
      </c>
      <c r="R4301" s="107" t="s">
        <v>12</v>
      </c>
    </row>
    <row r="4302" spans="2:18" ht="20.100000000000001" customHeight="1" x14ac:dyDescent="0.4">
      <c r="B4302" s="105" t="str">
        <f t="shared" si="199"/>
        <v/>
      </c>
      <c r="C4302" s="105" t="str">
        <f t="shared" si="200"/>
        <v/>
      </c>
      <c r="D4302" s="105" t="str">
        <f t="shared" si="201"/>
        <v/>
      </c>
      <c r="E4302" s="106" t="s">
        <v>2406</v>
      </c>
      <c r="F4302" s="106" t="s">
        <v>5010</v>
      </c>
      <c r="G4302" s="106" t="s">
        <v>2437</v>
      </c>
      <c r="H4302" s="106" t="s">
        <v>2438</v>
      </c>
      <c r="I4302" s="106">
        <v>14</v>
      </c>
      <c r="J4302" s="106"/>
      <c r="K4302" s="106"/>
      <c r="L4302" s="106" t="s">
        <v>1027</v>
      </c>
      <c r="M4302" s="106" t="s">
        <v>924</v>
      </c>
      <c r="N4302" s="106">
        <v>0.69</v>
      </c>
      <c r="O4302" s="106">
        <v>2.6</v>
      </c>
      <c r="P4302" s="106" t="s">
        <v>2511</v>
      </c>
      <c r="Q4302" s="107" t="s">
        <v>5088</v>
      </c>
      <c r="R4302" s="107" t="s">
        <v>12</v>
      </c>
    </row>
    <row r="4303" spans="2:18" ht="20.100000000000001" customHeight="1" x14ac:dyDescent="0.4">
      <c r="B4303" s="105" t="str">
        <f t="shared" si="199"/>
        <v/>
      </c>
      <c r="C4303" s="105" t="str">
        <f t="shared" si="200"/>
        <v/>
      </c>
      <c r="D4303" s="105" t="str">
        <f t="shared" si="201"/>
        <v/>
      </c>
      <c r="E4303" s="106" t="s">
        <v>2406</v>
      </c>
      <c r="F4303" s="106" t="s">
        <v>5010</v>
      </c>
      <c r="G4303" s="106" t="s">
        <v>2442</v>
      </c>
      <c r="H4303" s="106" t="s">
        <v>2443</v>
      </c>
      <c r="I4303" s="106">
        <v>16</v>
      </c>
      <c r="J4303" s="106"/>
      <c r="K4303" s="106"/>
      <c r="L4303" s="106" t="s">
        <v>707</v>
      </c>
      <c r="M4303" s="106" t="s">
        <v>924</v>
      </c>
      <c r="N4303" s="106">
        <v>0.7</v>
      </c>
      <c r="O4303" s="106">
        <v>2.6</v>
      </c>
      <c r="P4303" s="106" t="s">
        <v>2511</v>
      </c>
      <c r="Q4303" s="107" t="s">
        <v>5089</v>
      </c>
      <c r="R4303" s="107" t="s">
        <v>12</v>
      </c>
    </row>
    <row r="4304" spans="2:18" ht="20.100000000000001" customHeight="1" x14ac:dyDescent="0.4">
      <c r="B4304" s="105" t="str">
        <f t="shared" si="199"/>
        <v/>
      </c>
      <c r="C4304" s="105" t="str">
        <f t="shared" si="200"/>
        <v/>
      </c>
      <c r="D4304" s="105" t="str">
        <f t="shared" si="201"/>
        <v/>
      </c>
      <c r="E4304" s="106" t="s">
        <v>2406</v>
      </c>
      <c r="F4304" s="106" t="s">
        <v>5010</v>
      </c>
      <c r="G4304" s="106" t="s">
        <v>2442</v>
      </c>
      <c r="H4304" s="106" t="s">
        <v>2443</v>
      </c>
      <c r="I4304" s="106">
        <v>15</v>
      </c>
      <c r="J4304" s="106"/>
      <c r="K4304" s="106"/>
      <c r="L4304" s="106" t="s">
        <v>1817</v>
      </c>
      <c r="M4304" s="106" t="s">
        <v>924</v>
      </c>
      <c r="N4304" s="106">
        <v>0.7</v>
      </c>
      <c r="O4304" s="106">
        <v>2.6</v>
      </c>
      <c r="P4304" s="106" t="s">
        <v>2511</v>
      </c>
      <c r="Q4304" s="107" t="s">
        <v>5090</v>
      </c>
      <c r="R4304" s="107" t="s">
        <v>12</v>
      </c>
    </row>
    <row r="4305" spans="2:18" ht="20.100000000000001" customHeight="1" x14ac:dyDescent="0.4">
      <c r="B4305" s="105" t="str">
        <f t="shared" ref="B4305:B4368" si="202">IF(OR($C$11="",$C$12=""),"",IFERROR(IF(AND($U$23&lt;&gt;R4305,$V$23&lt;&gt;R4305),"－",IF(AND(COUNTIF($C$11,"*樹脂スペーサー*")&gt;0,OR(M4305="空気",F4305="一般",F4305="一般ＰＧ")),"－",IF(AND($W$26&gt;0,$W$26&gt;=O4305),$U$26,IF(AND($W$27&gt;0,$W$27&gt;=O4305),$U$27,IF(AND($W$28&gt;0,$W$28&gt;=O4305),$U$28,IF(AND($W$29&gt;0,$W$29&gt;=O4305),$U$29,IF(AND($W$30&gt;0,$W$30&gt;=O4305),$U$30,IF(AND($W$31&gt;0,$W$31&gt;=O4305),$U$31,IF(AND($W$32&gt;0,$W$32&gt;=O4305),$U$32,"－"))))))))),"－"))</f>
        <v/>
      </c>
      <c r="C4305" s="105" t="str">
        <f t="shared" ref="C4305:C4368" si="203">IF(B4305="","",IF(B4305&lt;&gt;"－",VLOOKUP(B4305,$U$26:$V$32,2,FALSE),"－"))</f>
        <v/>
      </c>
      <c r="D4305" s="105" t="str">
        <f t="shared" ref="D4305:D4368" si="204">IF($H$10="","",IF($V$39&lt;&gt;"断熱等","－",IF(AND(COUNTIF($V$35,"*樹脂スペーサー*")&gt;0,OR(M4305="空気",F4305="一般",F4305="一般ＰＧ")),"－",IF(AND($V$36&lt;&gt;R4305,$W$36&lt;&gt;R4305),"－",IF(MID($H$10,10,1)="Z",IF(N4305&lt;=0.65,"○","－"),IF($V$37&gt;=O4305,"○","－"))))))</f>
        <v/>
      </c>
      <c r="E4305" s="106" t="s">
        <v>2406</v>
      </c>
      <c r="F4305" s="106" t="s">
        <v>5010</v>
      </c>
      <c r="G4305" s="106" t="s">
        <v>2442</v>
      </c>
      <c r="H4305" s="106" t="s">
        <v>2443</v>
      </c>
      <c r="I4305" s="106">
        <v>14</v>
      </c>
      <c r="J4305" s="106"/>
      <c r="K4305" s="106"/>
      <c r="L4305" s="106" t="s">
        <v>1027</v>
      </c>
      <c r="M4305" s="106" t="s">
        <v>924</v>
      </c>
      <c r="N4305" s="106">
        <v>0.69</v>
      </c>
      <c r="O4305" s="106">
        <v>2.6</v>
      </c>
      <c r="P4305" s="106" t="s">
        <v>2511</v>
      </c>
      <c r="Q4305" s="107" t="s">
        <v>5091</v>
      </c>
      <c r="R4305" s="107" t="s">
        <v>12</v>
      </c>
    </row>
    <row r="4306" spans="2:18" ht="20.100000000000001" customHeight="1" x14ac:dyDescent="0.4">
      <c r="B4306" s="105" t="str">
        <f t="shared" si="202"/>
        <v/>
      </c>
      <c r="C4306" s="105" t="str">
        <f t="shared" si="203"/>
        <v/>
      </c>
      <c r="D4306" s="105" t="str">
        <f t="shared" si="204"/>
        <v/>
      </c>
      <c r="E4306" s="106" t="s">
        <v>2406</v>
      </c>
      <c r="F4306" s="106" t="s">
        <v>5010</v>
      </c>
      <c r="G4306" s="106" t="s">
        <v>710</v>
      </c>
      <c r="H4306" s="106" t="s">
        <v>707</v>
      </c>
      <c r="I4306" s="106">
        <v>16</v>
      </c>
      <c r="J4306" s="106"/>
      <c r="K4306" s="106"/>
      <c r="L4306" s="106" t="s">
        <v>711</v>
      </c>
      <c r="M4306" s="106" t="s">
        <v>924</v>
      </c>
      <c r="N4306" s="106">
        <v>0.79</v>
      </c>
      <c r="O4306" s="106">
        <v>2.6</v>
      </c>
      <c r="P4306" s="106" t="s">
        <v>2511</v>
      </c>
      <c r="Q4306" s="107" t="s">
        <v>5092</v>
      </c>
      <c r="R4306" s="107" t="s">
        <v>12</v>
      </c>
    </row>
    <row r="4307" spans="2:18" ht="20.100000000000001" customHeight="1" x14ac:dyDescent="0.4">
      <c r="B4307" s="105" t="str">
        <f t="shared" si="202"/>
        <v/>
      </c>
      <c r="C4307" s="105" t="str">
        <f t="shared" si="203"/>
        <v/>
      </c>
      <c r="D4307" s="105" t="str">
        <f t="shared" si="204"/>
        <v/>
      </c>
      <c r="E4307" s="106" t="s">
        <v>2406</v>
      </c>
      <c r="F4307" s="106" t="s">
        <v>5010</v>
      </c>
      <c r="G4307" s="106" t="s">
        <v>710</v>
      </c>
      <c r="H4307" s="106" t="s">
        <v>1817</v>
      </c>
      <c r="I4307" s="106">
        <v>16</v>
      </c>
      <c r="J4307" s="106"/>
      <c r="K4307" s="106"/>
      <c r="L4307" s="106" t="s">
        <v>711</v>
      </c>
      <c r="M4307" s="106" t="s">
        <v>924</v>
      </c>
      <c r="N4307" s="106">
        <v>0.78</v>
      </c>
      <c r="O4307" s="106">
        <v>2.6</v>
      </c>
      <c r="P4307" s="106" t="s">
        <v>2511</v>
      </c>
      <c r="Q4307" s="107" t="s">
        <v>5093</v>
      </c>
      <c r="R4307" s="107" t="s">
        <v>12</v>
      </c>
    </row>
    <row r="4308" spans="2:18" ht="20.100000000000001" customHeight="1" x14ac:dyDescent="0.4">
      <c r="B4308" s="105" t="str">
        <f t="shared" si="202"/>
        <v/>
      </c>
      <c r="C4308" s="105" t="str">
        <f t="shared" si="203"/>
        <v/>
      </c>
      <c r="D4308" s="105" t="str">
        <f t="shared" si="204"/>
        <v/>
      </c>
      <c r="E4308" s="106" t="s">
        <v>2406</v>
      </c>
      <c r="F4308" s="106" t="s">
        <v>5010</v>
      </c>
      <c r="G4308" s="106" t="s">
        <v>710</v>
      </c>
      <c r="H4308" s="106" t="s">
        <v>1027</v>
      </c>
      <c r="I4308" s="106">
        <v>16</v>
      </c>
      <c r="J4308" s="106"/>
      <c r="K4308" s="106"/>
      <c r="L4308" s="106" t="s">
        <v>711</v>
      </c>
      <c r="M4308" s="106" t="s">
        <v>924</v>
      </c>
      <c r="N4308" s="106">
        <v>0.77</v>
      </c>
      <c r="O4308" s="106">
        <v>2.6</v>
      </c>
      <c r="P4308" s="106" t="s">
        <v>2511</v>
      </c>
      <c r="Q4308" s="107" t="s">
        <v>5094</v>
      </c>
      <c r="R4308" s="107" t="s">
        <v>12</v>
      </c>
    </row>
    <row r="4309" spans="2:18" ht="20.100000000000001" customHeight="1" x14ac:dyDescent="0.4">
      <c r="B4309" s="105" t="str">
        <f t="shared" si="202"/>
        <v/>
      </c>
      <c r="C4309" s="105" t="str">
        <f t="shared" si="203"/>
        <v/>
      </c>
      <c r="D4309" s="105" t="str">
        <f t="shared" si="204"/>
        <v/>
      </c>
      <c r="E4309" s="106" t="s">
        <v>2406</v>
      </c>
      <c r="F4309" s="106" t="s">
        <v>5010</v>
      </c>
      <c r="G4309" s="106" t="s">
        <v>710</v>
      </c>
      <c r="H4309" s="106" t="s">
        <v>1027</v>
      </c>
      <c r="I4309" s="106">
        <v>15</v>
      </c>
      <c r="J4309" s="106"/>
      <c r="K4309" s="106"/>
      <c r="L4309" s="106" t="s">
        <v>1098</v>
      </c>
      <c r="M4309" s="106" t="s">
        <v>924</v>
      </c>
      <c r="N4309" s="106">
        <v>0.76</v>
      </c>
      <c r="O4309" s="106">
        <v>2.6</v>
      </c>
      <c r="P4309" s="106" t="s">
        <v>2511</v>
      </c>
      <c r="Q4309" s="107" t="s">
        <v>5095</v>
      </c>
      <c r="R4309" s="107" t="s">
        <v>12</v>
      </c>
    </row>
    <row r="4310" spans="2:18" ht="20.100000000000001" customHeight="1" x14ac:dyDescent="0.4">
      <c r="B4310" s="105" t="str">
        <f t="shared" si="202"/>
        <v/>
      </c>
      <c r="C4310" s="105" t="str">
        <f t="shared" si="203"/>
        <v/>
      </c>
      <c r="D4310" s="105" t="str">
        <f t="shared" si="204"/>
        <v/>
      </c>
      <c r="E4310" s="106" t="s">
        <v>2406</v>
      </c>
      <c r="F4310" s="106" t="s">
        <v>5010</v>
      </c>
      <c r="G4310" s="106" t="s">
        <v>721</v>
      </c>
      <c r="H4310" s="106" t="s">
        <v>707</v>
      </c>
      <c r="I4310" s="106">
        <v>16</v>
      </c>
      <c r="J4310" s="106"/>
      <c r="K4310" s="106"/>
      <c r="L4310" s="106" t="s">
        <v>722</v>
      </c>
      <c r="M4310" s="106" t="s">
        <v>924</v>
      </c>
      <c r="N4310" s="106">
        <v>0.79</v>
      </c>
      <c r="O4310" s="106">
        <v>2.6</v>
      </c>
      <c r="P4310" s="106" t="s">
        <v>2511</v>
      </c>
      <c r="Q4310" s="107" t="s">
        <v>5096</v>
      </c>
      <c r="R4310" s="107" t="s">
        <v>12</v>
      </c>
    </row>
    <row r="4311" spans="2:18" ht="20.100000000000001" customHeight="1" x14ac:dyDescent="0.4">
      <c r="B4311" s="105" t="str">
        <f t="shared" si="202"/>
        <v/>
      </c>
      <c r="C4311" s="105" t="str">
        <f t="shared" si="203"/>
        <v/>
      </c>
      <c r="D4311" s="105" t="str">
        <f t="shared" si="204"/>
        <v/>
      </c>
      <c r="E4311" s="106" t="s">
        <v>2406</v>
      </c>
      <c r="F4311" s="106" t="s">
        <v>5010</v>
      </c>
      <c r="G4311" s="106" t="s">
        <v>721</v>
      </c>
      <c r="H4311" s="106" t="s">
        <v>1817</v>
      </c>
      <c r="I4311" s="106">
        <v>16</v>
      </c>
      <c r="J4311" s="106"/>
      <c r="K4311" s="106"/>
      <c r="L4311" s="106" t="s">
        <v>722</v>
      </c>
      <c r="M4311" s="106" t="s">
        <v>924</v>
      </c>
      <c r="N4311" s="106">
        <v>0.78</v>
      </c>
      <c r="O4311" s="106">
        <v>2.6</v>
      </c>
      <c r="P4311" s="106" t="s">
        <v>2511</v>
      </c>
      <c r="Q4311" s="107" t="s">
        <v>5097</v>
      </c>
      <c r="R4311" s="107" t="s">
        <v>12</v>
      </c>
    </row>
    <row r="4312" spans="2:18" ht="20.100000000000001" customHeight="1" x14ac:dyDescent="0.4">
      <c r="B4312" s="105" t="str">
        <f t="shared" si="202"/>
        <v/>
      </c>
      <c r="C4312" s="105" t="str">
        <f t="shared" si="203"/>
        <v/>
      </c>
      <c r="D4312" s="105" t="str">
        <f t="shared" si="204"/>
        <v/>
      </c>
      <c r="E4312" s="106" t="s">
        <v>2406</v>
      </c>
      <c r="F4312" s="106" t="s">
        <v>5010</v>
      </c>
      <c r="G4312" s="106" t="s">
        <v>721</v>
      </c>
      <c r="H4312" s="106" t="s">
        <v>1027</v>
      </c>
      <c r="I4312" s="106">
        <v>16</v>
      </c>
      <c r="J4312" s="106"/>
      <c r="K4312" s="106"/>
      <c r="L4312" s="106" t="s">
        <v>722</v>
      </c>
      <c r="M4312" s="106" t="s">
        <v>924</v>
      </c>
      <c r="N4312" s="106">
        <v>0.76</v>
      </c>
      <c r="O4312" s="106">
        <v>2.6</v>
      </c>
      <c r="P4312" s="106" t="s">
        <v>2511</v>
      </c>
      <c r="Q4312" s="107" t="s">
        <v>5098</v>
      </c>
      <c r="R4312" s="107" t="s">
        <v>12</v>
      </c>
    </row>
    <row r="4313" spans="2:18" ht="20.100000000000001" customHeight="1" x14ac:dyDescent="0.4">
      <c r="B4313" s="105" t="str">
        <f t="shared" si="202"/>
        <v/>
      </c>
      <c r="C4313" s="105" t="str">
        <f t="shared" si="203"/>
        <v/>
      </c>
      <c r="D4313" s="105" t="str">
        <f t="shared" si="204"/>
        <v/>
      </c>
      <c r="E4313" s="106" t="s">
        <v>2406</v>
      </c>
      <c r="F4313" s="106" t="s">
        <v>5010</v>
      </c>
      <c r="G4313" s="106" t="s">
        <v>773</v>
      </c>
      <c r="H4313" s="106" t="s">
        <v>707</v>
      </c>
      <c r="I4313" s="106">
        <v>16</v>
      </c>
      <c r="J4313" s="106"/>
      <c r="K4313" s="106"/>
      <c r="L4313" s="106" t="s">
        <v>774</v>
      </c>
      <c r="M4313" s="106" t="s">
        <v>924</v>
      </c>
      <c r="N4313" s="106">
        <v>0.77</v>
      </c>
      <c r="O4313" s="106">
        <v>2.6</v>
      </c>
      <c r="P4313" s="106" t="s">
        <v>2511</v>
      </c>
      <c r="Q4313" s="107" t="s">
        <v>5099</v>
      </c>
      <c r="R4313" s="107" t="s">
        <v>12</v>
      </c>
    </row>
    <row r="4314" spans="2:18" ht="20.100000000000001" customHeight="1" x14ac:dyDescent="0.4">
      <c r="B4314" s="105" t="str">
        <f t="shared" si="202"/>
        <v/>
      </c>
      <c r="C4314" s="105" t="str">
        <f t="shared" si="203"/>
        <v/>
      </c>
      <c r="D4314" s="105" t="str">
        <f t="shared" si="204"/>
        <v/>
      </c>
      <c r="E4314" s="106" t="s">
        <v>2406</v>
      </c>
      <c r="F4314" s="106" t="s">
        <v>5010</v>
      </c>
      <c r="G4314" s="106" t="s">
        <v>773</v>
      </c>
      <c r="H4314" s="106" t="s">
        <v>1817</v>
      </c>
      <c r="I4314" s="106">
        <v>15</v>
      </c>
      <c r="J4314" s="106"/>
      <c r="K4314" s="106"/>
      <c r="L4314" s="106" t="s">
        <v>774</v>
      </c>
      <c r="M4314" s="106" t="s">
        <v>924</v>
      </c>
      <c r="N4314" s="106">
        <v>0.76</v>
      </c>
      <c r="O4314" s="106">
        <v>2.6</v>
      </c>
      <c r="P4314" s="106" t="s">
        <v>2511</v>
      </c>
      <c r="Q4314" s="107" t="s">
        <v>5100</v>
      </c>
      <c r="R4314" s="107" t="s">
        <v>12</v>
      </c>
    </row>
    <row r="4315" spans="2:18" ht="20.100000000000001" customHeight="1" x14ac:dyDescent="0.4">
      <c r="B4315" s="105" t="str">
        <f t="shared" si="202"/>
        <v/>
      </c>
      <c r="C4315" s="105" t="str">
        <f t="shared" si="203"/>
        <v/>
      </c>
      <c r="D4315" s="105" t="str">
        <f t="shared" si="204"/>
        <v/>
      </c>
      <c r="E4315" s="106" t="s">
        <v>2406</v>
      </c>
      <c r="F4315" s="106" t="s">
        <v>5010</v>
      </c>
      <c r="G4315" s="106" t="s">
        <v>773</v>
      </c>
      <c r="H4315" s="106" t="s">
        <v>1027</v>
      </c>
      <c r="I4315" s="106">
        <v>14</v>
      </c>
      <c r="J4315" s="106"/>
      <c r="K4315" s="106"/>
      <c r="L4315" s="106" t="s">
        <v>774</v>
      </c>
      <c r="M4315" s="106" t="s">
        <v>924</v>
      </c>
      <c r="N4315" s="106">
        <v>0.75</v>
      </c>
      <c r="O4315" s="106">
        <v>2.6</v>
      </c>
      <c r="P4315" s="106" t="s">
        <v>2511</v>
      </c>
      <c r="Q4315" s="107" t="s">
        <v>5101</v>
      </c>
      <c r="R4315" s="107" t="s">
        <v>12</v>
      </c>
    </row>
    <row r="4316" spans="2:18" ht="20.100000000000001" customHeight="1" x14ac:dyDescent="0.4">
      <c r="B4316" s="105" t="str">
        <f t="shared" si="202"/>
        <v/>
      </c>
      <c r="C4316" s="105" t="str">
        <f t="shared" si="203"/>
        <v/>
      </c>
      <c r="D4316" s="105" t="str">
        <f t="shared" si="204"/>
        <v/>
      </c>
      <c r="E4316" s="106" t="s">
        <v>2406</v>
      </c>
      <c r="F4316" s="106" t="s">
        <v>5010</v>
      </c>
      <c r="G4316" s="106" t="s">
        <v>773</v>
      </c>
      <c r="H4316" s="106" t="s">
        <v>707</v>
      </c>
      <c r="I4316" s="106">
        <v>15</v>
      </c>
      <c r="J4316" s="106"/>
      <c r="K4316" s="106"/>
      <c r="L4316" s="106" t="s">
        <v>1266</v>
      </c>
      <c r="M4316" s="106" t="s">
        <v>924</v>
      </c>
      <c r="N4316" s="106">
        <v>0.77</v>
      </c>
      <c r="O4316" s="106">
        <v>2.6</v>
      </c>
      <c r="P4316" s="106" t="s">
        <v>2511</v>
      </c>
      <c r="Q4316" s="107" t="s">
        <v>5102</v>
      </c>
      <c r="R4316" s="107" t="s">
        <v>12</v>
      </c>
    </row>
    <row r="4317" spans="2:18" ht="20.100000000000001" customHeight="1" x14ac:dyDescent="0.4">
      <c r="B4317" s="105" t="str">
        <f t="shared" si="202"/>
        <v/>
      </c>
      <c r="C4317" s="105" t="str">
        <f t="shared" si="203"/>
        <v/>
      </c>
      <c r="D4317" s="105" t="str">
        <f t="shared" si="204"/>
        <v/>
      </c>
      <c r="E4317" s="106" t="s">
        <v>2406</v>
      </c>
      <c r="F4317" s="106" t="s">
        <v>5010</v>
      </c>
      <c r="G4317" s="106" t="s">
        <v>773</v>
      </c>
      <c r="H4317" s="106" t="s">
        <v>1817</v>
      </c>
      <c r="I4317" s="106">
        <v>14</v>
      </c>
      <c r="J4317" s="106"/>
      <c r="K4317" s="106"/>
      <c r="L4317" s="106" t="s">
        <v>1266</v>
      </c>
      <c r="M4317" s="106" t="s">
        <v>924</v>
      </c>
      <c r="N4317" s="106">
        <v>0.75</v>
      </c>
      <c r="O4317" s="106">
        <v>2.6</v>
      </c>
      <c r="P4317" s="106" t="s">
        <v>2511</v>
      </c>
      <c r="Q4317" s="107" t="s">
        <v>5103</v>
      </c>
      <c r="R4317" s="107" t="s">
        <v>12</v>
      </c>
    </row>
    <row r="4318" spans="2:18" ht="20.100000000000001" customHeight="1" x14ac:dyDescent="0.4">
      <c r="B4318" s="105" t="str">
        <f t="shared" si="202"/>
        <v/>
      </c>
      <c r="C4318" s="105" t="str">
        <f t="shared" si="203"/>
        <v/>
      </c>
      <c r="D4318" s="105" t="str">
        <f t="shared" si="204"/>
        <v/>
      </c>
      <c r="E4318" s="106" t="s">
        <v>2406</v>
      </c>
      <c r="F4318" s="106" t="s">
        <v>5010</v>
      </c>
      <c r="G4318" s="106" t="s">
        <v>773</v>
      </c>
      <c r="H4318" s="106" t="s">
        <v>1027</v>
      </c>
      <c r="I4318" s="106">
        <v>13</v>
      </c>
      <c r="J4318" s="106"/>
      <c r="K4318" s="106"/>
      <c r="L4318" s="106" t="s">
        <v>1266</v>
      </c>
      <c r="M4318" s="106" t="s">
        <v>924</v>
      </c>
      <c r="N4318" s="106">
        <v>0.74</v>
      </c>
      <c r="O4318" s="106">
        <v>2.6</v>
      </c>
      <c r="P4318" s="106" t="s">
        <v>2511</v>
      </c>
      <c r="Q4318" s="107" t="s">
        <v>5104</v>
      </c>
      <c r="R4318" s="107" t="s">
        <v>12</v>
      </c>
    </row>
    <row r="4319" spans="2:18" ht="20.100000000000001" customHeight="1" x14ac:dyDescent="0.4">
      <c r="B4319" s="105" t="str">
        <f t="shared" si="202"/>
        <v/>
      </c>
      <c r="C4319" s="105" t="str">
        <f t="shared" si="203"/>
        <v/>
      </c>
      <c r="D4319" s="105" t="str">
        <f t="shared" si="204"/>
        <v/>
      </c>
      <c r="E4319" s="106" t="s">
        <v>2406</v>
      </c>
      <c r="F4319" s="106" t="s">
        <v>5010</v>
      </c>
      <c r="G4319" s="106" t="s">
        <v>778</v>
      </c>
      <c r="H4319" s="106" t="s">
        <v>707</v>
      </c>
      <c r="I4319" s="106">
        <v>16</v>
      </c>
      <c r="J4319" s="106"/>
      <c r="K4319" s="106"/>
      <c r="L4319" s="106" t="s">
        <v>779</v>
      </c>
      <c r="M4319" s="106" t="s">
        <v>924</v>
      </c>
      <c r="N4319" s="106">
        <v>0.77</v>
      </c>
      <c r="O4319" s="106">
        <v>2.6</v>
      </c>
      <c r="P4319" s="106" t="s">
        <v>2511</v>
      </c>
      <c r="Q4319" s="107" t="s">
        <v>5105</v>
      </c>
      <c r="R4319" s="107" t="s">
        <v>12</v>
      </c>
    </row>
    <row r="4320" spans="2:18" ht="20.100000000000001" customHeight="1" x14ac:dyDescent="0.4">
      <c r="B4320" s="105" t="str">
        <f t="shared" si="202"/>
        <v/>
      </c>
      <c r="C4320" s="105" t="str">
        <f t="shared" si="203"/>
        <v/>
      </c>
      <c r="D4320" s="105" t="str">
        <f t="shared" si="204"/>
        <v/>
      </c>
      <c r="E4320" s="106" t="s">
        <v>2406</v>
      </c>
      <c r="F4320" s="106" t="s">
        <v>5010</v>
      </c>
      <c r="G4320" s="106" t="s">
        <v>778</v>
      </c>
      <c r="H4320" s="106" t="s">
        <v>1817</v>
      </c>
      <c r="I4320" s="106">
        <v>15</v>
      </c>
      <c r="J4320" s="106"/>
      <c r="K4320" s="106"/>
      <c r="L4320" s="106" t="s">
        <v>779</v>
      </c>
      <c r="M4320" s="106" t="s">
        <v>924</v>
      </c>
      <c r="N4320" s="106">
        <v>0.76</v>
      </c>
      <c r="O4320" s="106">
        <v>2.6</v>
      </c>
      <c r="P4320" s="106" t="s">
        <v>2511</v>
      </c>
      <c r="Q4320" s="107" t="s">
        <v>5106</v>
      </c>
      <c r="R4320" s="107" t="s">
        <v>12</v>
      </c>
    </row>
    <row r="4321" spans="2:18" ht="20.100000000000001" customHeight="1" x14ac:dyDescent="0.4">
      <c r="B4321" s="105" t="str">
        <f t="shared" si="202"/>
        <v/>
      </c>
      <c r="C4321" s="105" t="str">
        <f t="shared" si="203"/>
        <v/>
      </c>
      <c r="D4321" s="105" t="str">
        <f t="shared" si="204"/>
        <v/>
      </c>
      <c r="E4321" s="106" t="s">
        <v>2406</v>
      </c>
      <c r="F4321" s="106" t="s">
        <v>5010</v>
      </c>
      <c r="G4321" s="106" t="s">
        <v>778</v>
      </c>
      <c r="H4321" s="106" t="s">
        <v>1027</v>
      </c>
      <c r="I4321" s="106">
        <v>14</v>
      </c>
      <c r="J4321" s="106"/>
      <c r="K4321" s="106"/>
      <c r="L4321" s="106" t="s">
        <v>779</v>
      </c>
      <c r="M4321" s="106" t="s">
        <v>924</v>
      </c>
      <c r="N4321" s="106">
        <v>0.75</v>
      </c>
      <c r="O4321" s="106">
        <v>2.6</v>
      </c>
      <c r="P4321" s="106" t="s">
        <v>2511</v>
      </c>
      <c r="Q4321" s="107" t="s">
        <v>5107</v>
      </c>
      <c r="R4321" s="107" t="s">
        <v>12</v>
      </c>
    </row>
    <row r="4322" spans="2:18" ht="20.100000000000001" customHeight="1" x14ac:dyDescent="0.4">
      <c r="B4322" s="105" t="str">
        <f t="shared" si="202"/>
        <v/>
      </c>
      <c r="C4322" s="105" t="str">
        <f t="shared" si="203"/>
        <v/>
      </c>
      <c r="D4322" s="105" t="str">
        <f t="shared" si="204"/>
        <v/>
      </c>
      <c r="E4322" s="106" t="s">
        <v>2406</v>
      </c>
      <c r="F4322" s="106" t="s">
        <v>5010</v>
      </c>
      <c r="G4322" s="106" t="s">
        <v>778</v>
      </c>
      <c r="H4322" s="106" t="s">
        <v>707</v>
      </c>
      <c r="I4322" s="106">
        <v>15</v>
      </c>
      <c r="J4322" s="106"/>
      <c r="K4322" s="106"/>
      <c r="L4322" s="106" t="s">
        <v>1269</v>
      </c>
      <c r="M4322" s="106" t="s">
        <v>924</v>
      </c>
      <c r="N4322" s="106">
        <v>0.77</v>
      </c>
      <c r="O4322" s="106">
        <v>2.6</v>
      </c>
      <c r="P4322" s="106" t="s">
        <v>2511</v>
      </c>
      <c r="Q4322" s="107" t="s">
        <v>5108</v>
      </c>
      <c r="R4322" s="107" t="s">
        <v>12</v>
      </c>
    </row>
    <row r="4323" spans="2:18" ht="20.100000000000001" customHeight="1" x14ac:dyDescent="0.4">
      <c r="B4323" s="105" t="str">
        <f t="shared" si="202"/>
        <v/>
      </c>
      <c r="C4323" s="105" t="str">
        <f t="shared" si="203"/>
        <v/>
      </c>
      <c r="D4323" s="105" t="str">
        <f t="shared" si="204"/>
        <v/>
      </c>
      <c r="E4323" s="106" t="s">
        <v>2406</v>
      </c>
      <c r="F4323" s="106" t="s">
        <v>5010</v>
      </c>
      <c r="G4323" s="106" t="s">
        <v>778</v>
      </c>
      <c r="H4323" s="106" t="s">
        <v>1817</v>
      </c>
      <c r="I4323" s="106">
        <v>14</v>
      </c>
      <c r="J4323" s="106"/>
      <c r="K4323" s="106"/>
      <c r="L4323" s="106" t="s">
        <v>1269</v>
      </c>
      <c r="M4323" s="106" t="s">
        <v>924</v>
      </c>
      <c r="N4323" s="106">
        <v>0.75</v>
      </c>
      <c r="O4323" s="106">
        <v>2.6</v>
      </c>
      <c r="P4323" s="106" t="s">
        <v>2511</v>
      </c>
      <c r="Q4323" s="107" t="s">
        <v>5109</v>
      </c>
      <c r="R4323" s="107" t="s">
        <v>12</v>
      </c>
    </row>
    <row r="4324" spans="2:18" ht="20.100000000000001" customHeight="1" x14ac:dyDescent="0.4">
      <c r="B4324" s="105" t="str">
        <f t="shared" si="202"/>
        <v/>
      </c>
      <c r="C4324" s="105" t="str">
        <f t="shared" si="203"/>
        <v/>
      </c>
      <c r="D4324" s="105" t="str">
        <f t="shared" si="204"/>
        <v/>
      </c>
      <c r="E4324" s="106" t="s">
        <v>2406</v>
      </c>
      <c r="F4324" s="106" t="s">
        <v>5010</v>
      </c>
      <c r="G4324" s="106" t="s">
        <v>778</v>
      </c>
      <c r="H4324" s="106" t="s">
        <v>1027</v>
      </c>
      <c r="I4324" s="106">
        <v>13</v>
      </c>
      <c r="J4324" s="106"/>
      <c r="K4324" s="106"/>
      <c r="L4324" s="106" t="s">
        <v>1269</v>
      </c>
      <c r="M4324" s="106" t="s">
        <v>924</v>
      </c>
      <c r="N4324" s="106">
        <v>0.74</v>
      </c>
      <c r="O4324" s="106">
        <v>2.6</v>
      </c>
      <c r="P4324" s="106" t="s">
        <v>2511</v>
      </c>
      <c r="Q4324" s="107" t="s">
        <v>5110</v>
      </c>
      <c r="R4324" s="107" t="s">
        <v>12</v>
      </c>
    </row>
    <row r="4325" spans="2:18" ht="20.100000000000001" customHeight="1" x14ac:dyDescent="0.4">
      <c r="B4325" s="105" t="str">
        <f t="shared" si="202"/>
        <v/>
      </c>
      <c r="C4325" s="105" t="str">
        <f t="shared" si="203"/>
        <v/>
      </c>
      <c r="D4325" s="105" t="str">
        <f t="shared" si="204"/>
        <v/>
      </c>
      <c r="E4325" s="106" t="s">
        <v>2406</v>
      </c>
      <c r="F4325" s="106" t="s">
        <v>5010</v>
      </c>
      <c r="G4325" s="106" t="s">
        <v>782</v>
      </c>
      <c r="H4325" s="106" t="s">
        <v>707</v>
      </c>
      <c r="I4325" s="106">
        <v>16</v>
      </c>
      <c r="J4325" s="106"/>
      <c r="K4325" s="106"/>
      <c r="L4325" s="106" t="s">
        <v>783</v>
      </c>
      <c r="M4325" s="106" t="s">
        <v>924</v>
      </c>
      <c r="N4325" s="106">
        <v>0.69</v>
      </c>
      <c r="O4325" s="106">
        <v>2.6</v>
      </c>
      <c r="P4325" s="106" t="s">
        <v>2511</v>
      </c>
      <c r="Q4325" s="107" t="s">
        <v>5111</v>
      </c>
      <c r="R4325" s="107" t="s">
        <v>12</v>
      </c>
    </row>
    <row r="4326" spans="2:18" ht="20.100000000000001" customHeight="1" x14ac:dyDescent="0.4">
      <c r="B4326" s="105" t="str">
        <f t="shared" si="202"/>
        <v/>
      </c>
      <c r="C4326" s="105" t="str">
        <f t="shared" si="203"/>
        <v/>
      </c>
      <c r="D4326" s="105" t="str">
        <f t="shared" si="204"/>
        <v/>
      </c>
      <c r="E4326" s="106" t="s">
        <v>2406</v>
      </c>
      <c r="F4326" s="106" t="s">
        <v>5010</v>
      </c>
      <c r="G4326" s="106" t="s">
        <v>782</v>
      </c>
      <c r="H4326" s="106" t="s">
        <v>1817</v>
      </c>
      <c r="I4326" s="106">
        <v>15</v>
      </c>
      <c r="J4326" s="106"/>
      <c r="K4326" s="106"/>
      <c r="L4326" s="106" t="s">
        <v>783</v>
      </c>
      <c r="M4326" s="106" t="s">
        <v>924</v>
      </c>
      <c r="N4326" s="106">
        <v>0.68</v>
      </c>
      <c r="O4326" s="106">
        <v>2.6</v>
      </c>
      <c r="P4326" s="106" t="s">
        <v>2511</v>
      </c>
      <c r="Q4326" s="107" t="s">
        <v>5112</v>
      </c>
      <c r="R4326" s="107" t="s">
        <v>12</v>
      </c>
    </row>
    <row r="4327" spans="2:18" ht="20.100000000000001" customHeight="1" x14ac:dyDescent="0.4">
      <c r="B4327" s="105" t="str">
        <f t="shared" si="202"/>
        <v/>
      </c>
      <c r="C4327" s="105" t="str">
        <f t="shared" si="203"/>
        <v/>
      </c>
      <c r="D4327" s="105" t="str">
        <f t="shared" si="204"/>
        <v/>
      </c>
      <c r="E4327" s="106" t="s">
        <v>2406</v>
      </c>
      <c r="F4327" s="106" t="s">
        <v>5010</v>
      </c>
      <c r="G4327" s="106" t="s">
        <v>782</v>
      </c>
      <c r="H4327" s="106" t="s">
        <v>1027</v>
      </c>
      <c r="I4327" s="106">
        <v>14</v>
      </c>
      <c r="J4327" s="106"/>
      <c r="K4327" s="106"/>
      <c r="L4327" s="106" t="s">
        <v>783</v>
      </c>
      <c r="M4327" s="106" t="s">
        <v>924</v>
      </c>
      <c r="N4327" s="106">
        <v>0.67</v>
      </c>
      <c r="O4327" s="106">
        <v>2.6</v>
      </c>
      <c r="P4327" s="106" t="s">
        <v>2511</v>
      </c>
      <c r="Q4327" s="107" t="s">
        <v>5113</v>
      </c>
      <c r="R4327" s="107" t="s">
        <v>12</v>
      </c>
    </row>
    <row r="4328" spans="2:18" ht="20.100000000000001" customHeight="1" x14ac:dyDescent="0.4">
      <c r="B4328" s="105" t="str">
        <f t="shared" si="202"/>
        <v/>
      </c>
      <c r="C4328" s="105" t="str">
        <f t="shared" si="203"/>
        <v/>
      </c>
      <c r="D4328" s="105" t="str">
        <f t="shared" si="204"/>
        <v/>
      </c>
      <c r="E4328" s="106" t="s">
        <v>2406</v>
      </c>
      <c r="F4328" s="106" t="s">
        <v>5010</v>
      </c>
      <c r="G4328" s="106" t="s">
        <v>2437</v>
      </c>
      <c r="H4328" s="106" t="s">
        <v>707</v>
      </c>
      <c r="I4328" s="106">
        <v>16</v>
      </c>
      <c r="J4328" s="106"/>
      <c r="K4328" s="106"/>
      <c r="L4328" s="106" t="s">
        <v>2438</v>
      </c>
      <c r="M4328" s="106" t="s">
        <v>924</v>
      </c>
      <c r="N4328" s="106">
        <v>0.76</v>
      </c>
      <c r="O4328" s="106">
        <v>2.6</v>
      </c>
      <c r="P4328" s="106" t="s">
        <v>2511</v>
      </c>
      <c r="Q4328" s="107" t="s">
        <v>5114</v>
      </c>
      <c r="R4328" s="107" t="s">
        <v>12</v>
      </c>
    </row>
    <row r="4329" spans="2:18" ht="20.100000000000001" customHeight="1" x14ac:dyDescent="0.4">
      <c r="B4329" s="105" t="str">
        <f t="shared" si="202"/>
        <v/>
      </c>
      <c r="C4329" s="105" t="str">
        <f t="shared" si="203"/>
        <v/>
      </c>
      <c r="D4329" s="105" t="str">
        <f t="shared" si="204"/>
        <v/>
      </c>
      <c r="E4329" s="106" t="s">
        <v>2406</v>
      </c>
      <c r="F4329" s="106" t="s">
        <v>5010</v>
      </c>
      <c r="G4329" s="106" t="s">
        <v>2437</v>
      </c>
      <c r="H4329" s="106" t="s">
        <v>1817</v>
      </c>
      <c r="I4329" s="106">
        <v>15</v>
      </c>
      <c r="J4329" s="106"/>
      <c r="K4329" s="106"/>
      <c r="L4329" s="106" t="s">
        <v>2438</v>
      </c>
      <c r="M4329" s="106" t="s">
        <v>924</v>
      </c>
      <c r="N4329" s="106">
        <v>0.75</v>
      </c>
      <c r="O4329" s="106">
        <v>2.6</v>
      </c>
      <c r="P4329" s="106" t="s">
        <v>2511</v>
      </c>
      <c r="Q4329" s="107" t="s">
        <v>5115</v>
      </c>
      <c r="R4329" s="107" t="s">
        <v>12</v>
      </c>
    </row>
    <row r="4330" spans="2:18" ht="20.100000000000001" customHeight="1" x14ac:dyDescent="0.4">
      <c r="B4330" s="105" t="str">
        <f t="shared" si="202"/>
        <v/>
      </c>
      <c r="C4330" s="105" t="str">
        <f t="shared" si="203"/>
        <v/>
      </c>
      <c r="D4330" s="105" t="str">
        <f t="shared" si="204"/>
        <v/>
      </c>
      <c r="E4330" s="106" t="s">
        <v>2406</v>
      </c>
      <c r="F4330" s="106" t="s">
        <v>5010</v>
      </c>
      <c r="G4330" s="106" t="s">
        <v>2437</v>
      </c>
      <c r="H4330" s="106" t="s">
        <v>1027</v>
      </c>
      <c r="I4330" s="106">
        <v>14</v>
      </c>
      <c r="J4330" s="106"/>
      <c r="K4330" s="106"/>
      <c r="L4330" s="106" t="s">
        <v>2438</v>
      </c>
      <c r="M4330" s="106" t="s">
        <v>924</v>
      </c>
      <c r="N4330" s="106">
        <v>0.74</v>
      </c>
      <c r="O4330" s="106">
        <v>2.6</v>
      </c>
      <c r="P4330" s="106" t="s">
        <v>2511</v>
      </c>
      <c r="Q4330" s="107" t="s">
        <v>5116</v>
      </c>
      <c r="R4330" s="107" t="s">
        <v>12</v>
      </c>
    </row>
    <row r="4331" spans="2:18" ht="20.100000000000001" customHeight="1" x14ac:dyDescent="0.4">
      <c r="B4331" s="105" t="str">
        <f t="shared" si="202"/>
        <v/>
      </c>
      <c r="C4331" s="105" t="str">
        <f t="shared" si="203"/>
        <v/>
      </c>
      <c r="D4331" s="105" t="str">
        <f t="shared" si="204"/>
        <v/>
      </c>
      <c r="E4331" s="106" t="s">
        <v>2406</v>
      </c>
      <c r="F4331" s="106" t="s">
        <v>5010</v>
      </c>
      <c r="G4331" s="106" t="s">
        <v>2442</v>
      </c>
      <c r="H4331" s="106" t="s">
        <v>707</v>
      </c>
      <c r="I4331" s="106">
        <v>16</v>
      </c>
      <c r="J4331" s="106"/>
      <c r="K4331" s="106"/>
      <c r="L4331" s="106" t="s">
        <v>2443</v>
      </c>
      <c r="M4331" s="106" t="s">
        <v>924</v>
      </c>
      <c r="N4331" s="106">
        <v>0.76</v>
      </c>
      <c r="O4331" s="106">
        <v>2.6</v>
      </c>
      <c r="P4331" s="106" t="s">
        <v>2511</v>
      </c>
      <c r="Q4331" s="107" t="s">
        <v>5117</v>
      </c>
      <c r="R4331" s="107" t="s">
        <v>12</v>
      </c>
    </row>
    <row r="4332" spans="2:18" ht="20.100000000000001" customHeight="1" x14ac:dyDescent="0.4">
      <c r="B4332" s="105" t="str">
        <f t="shared" si="202"/>
        <v/>
      </c>
      <c r="C4332" s="105" t="str">
        <f t="shared" si="203"/>
        <v/>
      </c>
      <c r="D4332" s="105" t="str">
        <f t="shared" si="204"/>
        <v/>
      </c>
      <c r="E4332" s="106" t="s">
        <v>2406</v>
      </c>
      <c r="F4332" s="106" t="s">
        <v>5010</v>
      </c>
      <c r="G4332" s="106" t="s">
        <v>2442</v>
      </c>
      <c r="H4332" s="106" t="s">
        <v>1817</v>
      </c>
      <c r="I4332" s="106">
        <v>15</v>
      </c>
      <c r="J4332" s="106"/>
      <c r="K4332" s="106"/>
      <c r="L4332" s="106" t="s">
        <v>2443</v>
      </c>
      <c r="M4332" s="106" t="s">
        <v>924</v>
      </c>
      <c r="N4332" s="106">
        <v>0.75</v>
      </c>
      <c r="O4332" s="106">
        <v>2.6</v>
      </c>
      <c r="P4332" s="106" t="s">
        <v>2511</v>
      </c>
      <c r="Q4332" s="107" t="s">
        <v>5118</v>
      </c>
      <c r="R4332" s="107" t="s">
        <v>12</v>
      </c>
    </row>
    <row r="4333" spans="2:18" ht="20.100000000000001" customHeight="1" x14ac:dyDescent="0.4">
      <c r="B4333" s="105" t="str">
        <f t="shared" si="202"/>
        <v/>
      </c>
      <c r="C4333" s="105" t="str">
        <f t="shared" si="203"/>
        <v/>
      </c>
      <c r="D4333" s="105" t="str">
        <f t="shared" si="204"/>
        <v/>
      </c>
      <c r="E4333" s="106" t="s">
        <v>2406</v>
      </c>
      <c r="F4333" s="106" t="s">
        <v>5010</v>
      </c>
      <c r="G4333" s="106" t="s">
        <v>2442</v>
      </c>
      <c r="H4333" s="106" t="s">
        <v>1027</v>
      </c>
      <c r="I4333" s="106">
        <v>14</v>
      </c>
      <c r="J4333" s="106"/>
      <c r="K4333" s="106"/>
      <c r="L4333" s="106" t="s">
        <v>2443</v>
      </c>
      <c r="M4333" s="106" t="s">
        <v>924</v>
      </c>
      <c r="N4333" s="106">
        <v>0.74</v>
      </c>
      <c r="O4333" s="106">
        <v>2.6</v>
      </c>
      <c r="P4333" s="106" t="s">
        <v>2511</v>
      </c>
      <c r="Q4333" s="107" t="s">
        <v>5119</v>
      </c>
      <c r="R4333" s="107" t="s">
        <v>12</v>
      </c>
    </row>
    <row r="4334" spans="2:18" ht="20.100000000000001" customHeight="1" x14ac:dyDescent="0.4">
      <c r="B4334" s="105" t="str">
        <f t="shared" si="202"/>
        <v/>
      </c>
      <c r="C4334" s="105" t="str">
        <f t="shared" si="203"/>
        <v/>
      </c>
      <c r="D4334" s="105" t="str">
        <f t="shared" si="204"/>
        <v/>
      </c>
      <c r="E4334" s="106" t="s">
        <v>2406</v>
      </c>
      <c r="F4334" s="106" t="s">
        <v>2407</v>
      </c>
      <c r="G4334" s="106" t="s">
        <v>773</v>
      </c>
      <c r="H4334" s="106" t="s">
        <v>1266</v>
      </c>
      <c r="I4334" s="106">
        <v>5</v>
      </c>
      <c r="J4334" s="106"/>
      <c r="K4334" s="106"/>
      <c r="L4334" s="106" t="s">
        <v>717</v>
      </c>
      <c r="M4334" s="106" t="s">
        <v>3522</v>
      </c>
      <c r="N4334" s="106">
        <v>0.44</v>
      </c>
      <c r="O4334" s="106">
        <v>2.6</v>
      </c>
      <c r="P4334" s="106" t="s">
        <v>714</v>
      </c>
      <c r="Q4334" s="107" t="s">
        <v>5120</v>
      </c>
      <c r="R4334" s="107" t="s">
        <v>253</v>
      </c>
    </row>
    <row r="4335" spans="2:18" ht="20.100000000000001" customHeight="1" x14ac:dyDescent="0.4">
      <c r="B4335" s="105" t="str">
        <f t="shared" si="202"/>
        <v/>
      </c>
      <c r="C4335" s="105" t="str">
        <f t="shared" si="203"/>
        <v/>
      </c>
      <c r="D4335" s="105" t="str">
        <f t="shared" si="204"/>
        <v/>
      </c>
      <c r="E4335" s="106" t="s">
        <v>2406</v>
      </c>
      <c r="F4335" s="106" t="s">
        <v>2407</v>
      </c>
      <c r="G4335" s="106" t="s">
        <v>778</v>
      </c>
      <c r="H4335" s="106" t="s">
        <v>1269</v>
      </c>
      <c r="I4335" s="106">
        <v>5</v>
      </c>
      <c r="J4335" s="106"/>
      <c r="K4335" s="106"/>
      <c r="L4335" s="106" t="s">
        <v>717</v>
      </c>
      <c r="M4335" s="106" t="s">
        <v>3522</v>
      </c>
      <c r="N4335" s="106">
        <v>0.44</v>
      </c>
      <c r="O4335" s="106">
        <v>2.6</v>
      </c>
      <c r="P4335" s="106" t="s">
        <v>714</v>
      </c>
      <c r="Q4335" s="107" t="s">
        <v>5121</v>
      </c>
      <c r="R4335" s="107" t="s">
        <v>253</v>
      </c>
    </row>
    <row r="4336" spans="2:18" ht="20.100000000000001" customHeight="1" x14ac:dyDescent="0.4">
      <c r="B4336" s="105" t="str">
        <f t="shared" si="202"/>
        <v/>
      </c>
      <c r="C4336" s="105" t="str">
        <f t="shared" si="203"/>
        <v/>
      </c>
      <c r="D4336" s="105" t="str">
        <f t="shared" si="204"/>
        <v/>
      </c>
      <c r="E4336" s="106" t="s">
        <v>2406</v>
      </c>
      <c r="F4336" s="106" t="s">
        <v>2447</v>
      </c>
      <c r="G4336" s="106" t="s">
        <v>773</v>
      </c>
      <c r="H4336" s="106" t="s">
        <v>717</v>
      </c>
      <c r="I4336" s="106">
        <v>5</v>
      </c>
      <c r="J4336" s="106"/>
      <c r="K4336" s="106"/>
      <c r="L4336" s="106" t="s">
        <v>1266</v>
      </c>
      <c r="M4336" s="106" t="s">
        <v>3522</v>
      </c>
      <c r="N4336" s="106">
        <v>0.39</v>
      </c>
      <c r="O4336" s="106">
        <v>2.6</v>
      </c>
      <c r="P4336" s="106" t="s">
        <v>714</v>
      </c>
      <c r="Q4336" s="107" t="s">
        <v>5122</v>
      </c>
      <c r="R4336" s="107" t="s">
        <v>253</v>
      </c>
    </row>
    <row r="4337" spans="2:18" ht="20.100000000000001" customHeight="1" x14ac:dyDescent="0.4">
      <c r="B4337" s="105" t="str">
        <f t="shared" si="202"/>
        <v/>
      </c>
      <c r="C4337" s="105" t="str">
        <f t="shared" si="203"/>
        <v/>
      </c>
      <c r="D4337" s="105" t="str">
        <f t="shared" si="204"/>
        <v/>
      </c>
      <c r="E4337" s="106" t="s">
        <v>2406</v>
      </c>
      <c r="F4337" s="106" t="s">
        <v>2447</v>
      </c>
      <c r="G4337" s="106" t="s">
        <v>778</v>
      </c>
      <c r="H4337" s="106" t="s">
        <v>717</v>
      </c>
      <c r="I4337" s="106">
        <v>5</v>
      </c>
      <c r="J4337" s="106"/>
      <c r="K4337" s="106"/>
      <c r="L4337" s="106" t="s">
        <v>1269</v>
      </c>
      <c r="M4337" s="106" t="s">
        <v>3522</v>
      </c>
      <c r="N4337" s="106">
        <v>0.39</v>
      </c>
      <c r="O4337" s="106">
        <v>2.6</v>
      </c>
      <c r="P4337" s="106" t="s">
        <v>714</v>
      </c>
      <c r="Q4337" s="107" t="s">
        <v>5123</v>
      </c>
      <c r="R4337" s="107" t="s">
        <v>253</v>
      </c>
    </row>
    <row r="4338" spans="2:18" ht="20.100000000000001" customHeight="1" x14ac:dyDescent="0.4">
      <c r="B4338" s="105" t="str">
        <f t="shared" si="202"/>
        <v/>
      </c>
      <c r="C4338" s="105" t="str">
        <f t="shared" si="203"/>
        <v/>
      </c>
      <c r="D4338" s="105" t="str">
        <f t="shared" si="204"/>
        <v/>
      </c>
      <c r="E4338" s="106" t="s">
        <v>2406</v>
      </c>
      <c r="F4338" s="106" t="s">
        <v>5010</v>
      </c>
      <c r="G4338" s="106" t="s">
        <v>697</v>
      </c>
      <c r="H4338" s="106" t="s">
        <v>707</v>
      </c>
      <c r="I4338" s="106">
        <v>16</v>
      </c>
      <c r="J4338" s="106"/>
      <c r="K4338" s="106"/>
      <c r="L4338" s="106" t="s">
        <v>707</v>
      </c>
      <c r="M4338" s="106" t="s">
        <v>924</v>
      </c>
      <c r="N4338" s="106">
        <v>0.8</v>
      </c>
      <c r="O4338" s="106">
        <v>2.6</v>
      </c>
      <c r="P4338" s="106" t="s">
        <v>714</v>
      </c>
      <c r="Q4338" s="107" t="s">
        <v>5124</v>
      </c>
      <c r="R4338" s="107" t="s">
        <v>282</v>
      </c>
    </row>
    <row r="4339" spans="2:18" ht="20.100000000000001" customHeight="1" x14ac:dyDescent="0.4">
      <c r="B4339" s="105" t="str">
        <f t="shared" si="202"/>
        <v/>
      </c>
      <c r="C4339" s="105" t="str">
        <f t="shared" si="203"/>
        <v/>
      </c>
      <c r="D4339" s="105" t="str">
        <f t="shared" si="204"/>
        <v/>
      </c>
      <c r="E4339" s="106" t="s">
        <v>2406</v>
      </c>
      <c r="F4339" s="106" t="s">
        <v>5010</v>
      </c>
      <c r="G4339" s="106" t="s">
        <v>697</v>
      </c>
      <c r="H4339" s="106" t="s">
        <v>707</v>
      </c>
      <c r="I4339" s="106">
        <v>16</v>
      </c>
      <c r="J4339" s="106"/>
      <c r="K4339" s="106"/>
      <c r="L4339" s="106" t="s">
        <v>1817</v>
      </c>
      <c r="M4339" s="106" t="s">
        <v>924</v>
      </c>
      <c r="N4339" s="106">
        <v>0.79</v>
      </c>
      <c r="O4339" s="106">
        <v>2.6</v>
      </c>
      <c r="P4339" s="106" t="s">
        <v>714</v>
      </c>
      <c r="Q4339" s="107" t="s">
        <v>5125</v>
      </c>
      <c r="R4339" s="107" t="s">
        <v>282</v>
      </c>
    </row>
    <row r="4340" spans="2:18" ht="20.100000000000001" customHeight="1" x14ac:dyDescent="0.4">
      <c r="B4340" s="105" t="str">
        <f t="shared" si="202"/>
        <v/>
      </c>
      <c r="C4340" s="105" t="str">
        <f t="shared" si="203"/>
        <v/>
      </c>
      <c r="D4340" s="105" t="str">
        <f t="shared" si="204"/>
        <v/>
      </c>
      <c r="E4340" s="106" t="s">
        <v>2406</v>
      </c>
      <c r="F4340" s="106" t="s">
        <v>5010</v>
      </c>
      <c r="G4340" s="106" t="s">
        <v>697</v>
      </c>
      <c r="H4340" s="106" t="s">
        <v>1817</v>
      </c>
      <c r="I4340" s="106">
        <v>16</v>
      </c>
      <c r="J4340" s="106"/>
      <c r="K4340" s="106"/>
      <c r="L4340" s="106" t="s">
        <v>707</v>
      </c>
      <c r="M4340" s="106" t="s">
        <v>924</v>
      </c>
      <c r="N4340" s="106">
        <v>0.78</v>
      </c>
      <c r="O4340" s="106">
        <v>2.6</v>
      </c>
      <c r="P4340" s="106" t="s">
        <v>714</v>
      </c>
      <c r="Q4340" s="107" t="s">
        <v>5126</v>
      </c>
      <c r="R4340" s="107" t="s">
        <v>282</v>
      </c>
    </row>
    <row r="4341" spans="2:18" ht="20.100000000000001" customHeight="1" x14ac:dyDescent="0.4">
      <c r="B4341" s="105" t="str">
        <f t="shared" si="202"/>
        <v/>
      </c>
      <c r="C4341" s="105" t="str">
        <f t="shared" si="203"/>
        <v/>
      </c>
      <c r="D4341" s="105" t="str">
        <f t="shared" si="204"/>
        <v/>
      </c>
      <c r="E4341" s="106" t="s">
        <v>2406</v>
      </c>
      <c r="F4341" s="106" t="s">
        <v>5010</v>
      </c>
      <c r="G4341" s="106" t="s">
        <v>697</v>
      </c>
      <c r="H4341" s="106" t="s">
        <v>1817</v>
      </c>
      <c r="I4341" s="106">
        <v>16</v>
      </c>
      <c r="J4341" s="106"/>
      <c r="K4341" s="106"/>
      <c r="L4341" s="106" t="s">
        <v>1817</v>
      </c>
      <c r="M4341" s="106" t="s">
        <v>924</v>
      </c>
      <c r="N4341" s="106">
        <v>0.78</v>
      </c>
      <c r="O4341" s="106">
        <v>2.6</v>
      </c>
      <c r="P4341" s="106" t="s">
        <v>714</v>
      </c>
      <c r="Q4341" s="107" t="s">
        <v>5127</v>
      </c>
      <c r="R4341" s="107" t="s">
        <v>282</v>
      </c>
    </row>
    <row r="4342" spans="2:18" ht="20.100000000000001" customHeight="1" x14ac:dyDescent="0.4">
      <c r="B4342" s="105" t="str">
        <f t="shared" si="202"/>
        <v/>
      </c>
      <c r="C4342" s="105" t="str">
        <f t="shared" si="203"/>
        <v/>
      </c>
      <c r="D4342" s="105" t="str">
        <f t="shared" si="204"/>
        <v/>
      </c>
      <c r="E4342" s="106" t="s">
        <v>2406</v>
      </c>
      <c r="F4342" s="106" t="s">
        <v>5010</v>
      </c>
      <c r="G4342" s="106" t="s">
        <v>697</v>
      </c>
      <c r="H4342" s="106" t="s">
        <v>1817</v>
      </c>
      <c r="I4342" s="106">
        <v>16</v>
      </c>
      <c r="J4342" s="106"/>
      <c r="K4342" s="106"/>
      <c r="L4342" s="106" t="s">
        <v>1027</v>
      </c>
      <c r="M4342" s="106" t="s">
        <v>924</v>
      </c>
      <c r="N4342" s="106">
        <v>0.78</v>
      </c>
      <c r="O4342" s="106">
        <v>2.6</v>
      </c>
      <c r="P4342" s="106" t="s">
        <v>714</v>
      </c>
      <c r="Q4342" s="107" t="s">
        <v>5128</v>
      </c>
      <c r="R4342" s="107" t="s">
        <v>282</v>
      </c>
    </row>
    <row r="4343" spans="2:18" ht="20.100000000000001" customHeight="1" x14ac:dyDescent="0.4">
      <c r="B4343" s="105" t="str">
        <f t="shared" si="202"/>
        <v/>
      </c>
      <c r="C4343" s="105" t="str">
        <f t="shared" si="203"/>
        <v/>
      </c>
      <c r="D4343" s="105" t="str">
        <f t="shared" si="204"/>
        <v/>
      </c>
      <c r="E4343" s="106" t="s">
        <v>2406</v>
      </c>
      <c r="F4343" s="106" t="s">
        <v>5010</v>
      </c>
      <c r="G4343" s="106" t="s">
        <v>697</v>
      </c>
      <c r="H4343" s="106" t="s">
        <v>1027</v>
      </c>
      <c r="I4343" s="106">
        <v>16</v>
      </c>
      <c r="J4343" s="106"/>
      <c r="K4343" s="106"/>
      <c r="L4343" s="106" t="s">
        <v>1817</v>
      </c>
      <c r="M4343" s="106" t="s">
        <v>924</v>
      </c>
      <c r="N4343" s="106">
        <v>0.77</v>
      </c>
      <c r="O4343" s="106">
        <v>2.6</v>
      </c>
      <c r="P4343" s="106" t="s">
        <v>714</v>
      </c>
      <c r="Q4343" s="107" t="s">
        <v>5129</v>
      </c>
      <c r="R4343" s="107" t="s">
        <v>282</v>
      </c>
    </row>
    <row r="4344" spans="2:18" ht="20.100000000000001" customHeight="1" x14ac:dyDescent="0.4">
      <c r="B4344" s="105" t="str">
        <f t="shared" si="202"/>
        <v/>
      </c>
      <c r="C4344" s="105" t="str">
        <f t="shared" si="203"/>
        <v/>
      </c>
      <c r="D4344" s="105" t="str">
        <f t="shared" si="204"/>
        <v/>
      </c>
      <c r="E4344" s="106" t="s">
        <v>2406</v>
      </c>
      <c r="F4344" s="106" t="s">
        <v>5010</v>
      </c>
      <c r="G4344" s="106" t="s">
        <v>697</v>
      </c>
      <c r="H4344" s="106" t="s">
        <v>1027</v>
      </c>
      <c r="I4344" s="106">
        <v>16</v>
      </c>
      <c r="J4344" s="106"/>
      <c r="K4344" s="106"/>
      <c r="L4344" s="106" t="s">
        <v>1027</v>
      </c>
      <c r="M4344" s="106" t="s">
        <v>924</v>
      </c>
      <c r="N4344" s="106">
        <v>0.76</v>
      </c>
      <c r="O4344" s="106">
        <v>2.6</v>
      </c>
      <c r="P4344" s="106" t="s">
        <v>714</v>
      </c>
      <c r="Q4344" s="107" t="s">
        <v>5130</v>
      </c>
      <c r="R4344" s="107" t="s">
        <v>282</v>
      </c>
    </row>
    <row r="4345" spans="2:18" ht="20.100000000000001" customHeight="1" x14ac:dyDescent="0.4">
      <c r="B4345" s="105" t="str">
        <f t="shared" si="202"/>
        <v/>
      </c>
      <c r="C4345" s="105" t="str">
        <f t="shared" si="203"/>
        <v/>
      </c>
      <c r="D4345" s="105" t="str">
        <f t="shared" si="204"/>
        <v/>
      </c>
      <c r="E4345" s="106" t="s">
        <v>2406</v>
      </c>
      <c r="F4345" s="106" t="s">
        <v>5010</v>
      </c>
      <c r="G4345" s="106" t="s">
        <v>697</v>
      </c>
      <c r="H4345" s="106" t="s">
        <v>1027</v>
      </c>
      <c r="I4345" s="106">
        <v>16</v>
      </c>
      <c r="J4345" s="106"/>
      <c r="K4345" s="106"/>
      <c r="L4345" s="106" t="s">
        <v>1389</v>
      </c>
      <c r="M4345" s="106" t="s">
        <v>924</v>
      </c>
      <c r="N4345" s="106">
        <v>0.76</v>
      </c>
      <c r="O4345" s="106">
        <v>2.6</v>
      </c>
      <c r="P4345" s="106" t="s">
        <v>714</v>
      </c>
      <c r="Q4345" s="107" t="s">
        <v>5131</v>
      </c>
      <c r="R4345" s="107" t="s">
        <v>282</v>
      </c>
    </row>
    <row r="4346" spans="2:18" ht="20.100000000000001" customHeight="1" x14ac:dyDescent="0.4">
      <c r="B4346" s="105" t="str">
        <f t="shared" si="202"/>
        <v/>
      </c>
      <c r="C4346" s="105" t="str">
        <f t="shared" si="203"/>
        <v/>
      </c>
      <c r="D4346" s="105" t="str">
        <f t="shared" si="204"/>
        <v/>
      </c>
      <c r="E4346" s="106" t="s">
        <v>2406</v>
      </c>
      <c r="F4346" s="106" t="s">
        <v>5010</v>
      </c>
      <c r="G4346" s="106" t="s">
        <v>697</v>
      </c>
      <c r="H4346" s="106" t="s">
        <v>1389</v>
      </c>
      <c r="I4346" s="106">
        <v>16</v>
      </c>
      <c r="J4346" s="106"/>
      <c r="K4346" s="106"/>
      <c r="L4346" s="106" t="s">
        <v>1027</v>
      </c>
      <c r="M4346" s="106" t="s">
        <v>924</v>
      </c>
      <c r="N4346" s="106">
        <v>0.75</v>
      </c>
      <c r="O4346" s="106">
        <v>2.6</v>
      </c>
      <c r="P4346" s="106" t="s">
        <v>714</v>
      </c>
      <c r="Q4346" s="107" t="s">
        <v>5132</v>
      </c>
      <c r="R4346" s="107" t="s">
        <v>282</v>
      </c>
    </row>
    <row r="4347" spans="2:18" ht="20.100000000000001" customHeight="1" x14ac:dyDescent="0.4">
      <c r="B4347" s="105" t="str">
        <f t="shared" si="202"/>
        <v/>
      </c>
      <c r="C4347" s="105" t="str">
        <f t="shared" si="203"/>
        <v/>
      </c>
      <c r="D4347" s="105" t="str">
        <f t="shared" si="204"/>
        <v/>
      </c>
      <c r="E4347" s="106" t="s">
        <v>2406</v>
      </c>
      <c r="F4347" s="106" t="s">
        <v>5010</v>
      </c>
      <c r="G4347" s="106" t="s">
        <v>697</v>
      </c>
      <c r="H4347" s="106" t="s">
        <v>1389</v>
      </c>
      <c r="I4347" s="106">
        <v>16</v>
      </c>
      <c r="J4347" s="106"/>
      <c r="K4347" s="106"/>
      <c r="L4347" s="106" t="s">
        <v>1389</v>
      </c>
      <c r="M4347" s="106" t="s">
        <v>924</v>
      </c>
      <c r="N4347" s="106">
        <v>0.75</v>
      </c>
      <c r="O4347" s="106">
        <v>2.6</v>
      </c>
      <c r="P4347" s="106" t="s">
        <v>714</v>
      </c>
      <c r="Q4347" s="107" t="s">
        <v>5133</v>
      </c>
      <c r="R4347" s="107" t="s">
        <v>282</v>
      </c>
    </row>
    <row r="4348" spans="2:18" ht="20.100000000000001" customHeight="1" x14ac:dyDescent="0.4">
      <c r="B4348" s="105" t="str">
        <f t="shared" si="202"/>
        <v/>
      </c>
      <c r="C4348" s="105" t="str">
        <f t="shared" si="203"/>
        <v/>
      </c>
      <c r="D4348" s="105" t="str">
        <f t="shared" si="204"/>
        <v/>
      </c>
      <c r="E4348" s="106" t="s">
        <v>2406</v>
      </c>
      <c r="F4348" s="106" t="s">
        <v>5010</v>
      </c>
      <c r="G4348" s="106" t="s">
        <v>710</v>
      </c>
      <c r="H4348" s="106" t="s">
        <v>711</v>
      </c>
      <c r="I4348" s="106">
        <v>16</v>
      </c>
      <c r="J4348" s="106"/>
      <c r="K4348" s="106"/>
      <c r="L4348" s="106" t="s">
        <v>707</v>
      </c>
      <c r="M4348" s="106" t="s">
        <v>924</v>
      </c>
      <c r="N4348" s="106">
        <v>0.78</v>
      </c>
      <c r="O4348" s="106">
        <v>2.6</v>
      </c>
      <c r="P4348" s="106" t="s">
        <v>714</v>
      </c>
      <c r="Q4348" s="107" t="s">
        <v>5134</v>
      </c>
      <c r="R4348" s="107" t="s">
        <v>282</v>
      </c>
    </row>
    <row r="4349" spans="2:18" ht="20.100000000000001" customHeight="1" x14ac:dyDescent="0.4">
      <c r="B4349" s="105" t="str">
        <f t="shared" si="202"/>
        <v/>
      </c>
      <c r="C4349" s="105" t="str">
        <f t="shared" si="203"/>
        <v/>
      </c>
      <c r="D4349" s="105" t="str">
        <f t="shared" si="204"/>
        <v/>
      </c>
      <c r="E4349" s="106" t="s">
        <v>2406</v>
      </c>
      <c r="F4349" s="106" t="s">
        <v>5010</v>
      </c>
      <c r="G4349" s="106" t="s">
        <v>710</v>
      </c>
      <c r="H4349" s="106" t="s">
        <v>711</v>
      </c>
      <c r="I4349" s="106">
        <v>16</v>
      </c>
      <c r="J4349" s="106"/>
      <c r="K4349" s="106"/>
      <c r="L4349" s="106" t="s">
        <v>1817</v>
      </c>
      <c r="M4349" s="106" t="s">
        <v>924</v>
      </c>
      <c r="N4349" s="106">
        <v>0.78</v>
      </c>
      <c r="O4349" s="106">
        <v>2.6</v>
      </c>
      <c r="P4349" s="106" t="s">
        <v>714</v>
      </c>
      <c r="Q4349" s="107" t="s">
        <v>5135</v>
      </c>
      <c r="R4349" s="107" t="s">
        <v>282</v>
      </c>
    </row>
    <row r="4350" spans="2:18" ht="20.100000000000001" customHeight="1" x14ac:dyDescent="0.4">
      <c r="B4350" s="105" t="str">
        <f t="shared" si="202"/>
        <v/>
      </c>
      <c r="C4350" s="105" t="str">
        <f t="shared" si="203"/>
        <v/>
      </c>
      <c r="D4350" s="105" t="str">
        <f t="shared" si="204"/>
        <v/>
      </c>
      <c r="E4350" s="106" t="s">
        <v>2406</v>
      </c>
      <c r="F4350" s="106" t="s">
        <v>5010</v>
      </c>
      <c r="G4350" s="106" t="s">
        <v>710</v>
      </c>
      <c r="H4350" s="106" t="s">
        <v>711</v>
      </c>
      <c r="I4350" s="106">
        <v>16</v>
      </c>
      <c r="J4350" s="106"/>
      <c r="K4350" s="106"/>
      <c r="L4350" s="106" t="s">
        <v>1027</v>
      </c>
      <c r="M4350" s="106" t="s">
        <v>924</v>
      </c>
      <c r="N4350" s="106">
        <v>0.78</v>
      </c>
      <c r="O4350" s="106">
        <v>2.6</v>
      </c>
      <c r="P4350" s="106" t="s">
        <v>714</v>
      </c>
      <c r="Q4350" s="107" t="s">
        <v>5136</v>
      </c>
      <c r="R4350" s="107" t="s">
        <v>282</v>
      </c>
    </row>
    <row r="4351" spans="2:18" ht="20.100000000000001" customHeight="1" x14ac:dyDescent="0.4">
      <c r="B4351" s="105" t="str">
        <f t="shared" si="202"/>
        <v/>
      </c>
      <c r="C4351" s="105" t="str">
        <f t="shared" si="203"/>
        <v/>
      </c>
      <c r="D4351" s="105" t="str">
        <f t="shared" si="204"/>
        <v/>
      </c>
      <c r="E4351" s="106" t="s">
        <v>2406</v>
      </c>
      <c r="F4351" s="106" t="s">
        <v>5010</v>
      </c>
      <c r="G4351" s="106" t="s">
        <v>710</v>
      </c>
      <c r="H4351" s="106" t="s">
        <v>1098</v>
      </c>
      <c r="I4351" s="106">
        <v>16</v>
      </c>
      <c r="J4351" s="106"/>
      <c r="K4351" s="106"/>
      <c r="L4351" s="106" t="s">
        <v>1027</v>
      </c>
      <c r="M4351" s="106" t="s">
        <v>924</v>
      </c>
      <c r="N4351" s="106">
        <v>0.75</v>
      </c>
      <c r="O4351" s="106">
        <v>2.6</v>
      </c>
      <c r="P4351" s="106" t="s">
        <v>714</v>
      </c>
      <c r="Q4351" s="107" t="s">
        <v>5137</v>
      </c>
      <c r="R4351" s="107" t="s">
        <v>282</v>
      </c>
    </row>
    <row r="4352" spans="2:18" ht="20.100000000000001" customHeight="1" x14ac:dyDescent="0.4">
      <c r="B4352" s="105" t="str">
        <f t="shared" si="202"/>
        <v/>
      </c>
      <c r="C4352" s="105" t="str">
        <f t="shared" si="203"/>
        <v/>
      </c>
      <c r="D4352" s="105" t="str">
        <f t="shared" si="204"/>
        <v/>
      </c>
      <c r="E4352" s="106" t="s">
        <v>2406</v>
      </c>
      <c r="F4352" s="106" t="s">
        <v>5010</v>
      </c>
      <c r="G4352" s="106" t="s">
        <v>710</v>
      </c>
      <c r="H4352" s="106" t="s">
        <v>1098</v>
      </c>
      <c r="I4352" s="106">
        <v>16</v>
      </c>
      <c r="J4352" s="106"/>
      <c r="K4352" s="106"/>
      <c r="L4352" s="106" t="s">
        <v>1389</v>
      </c>
      <c r="M4352" s="106" t="s">
        <v>924</v>
      </c>
      <c r="N4352" s="106">
        <v>0.75</v>
      </c>
      <c r="O4352" s="106">
        <v>2.6</v>
      </c>
      <c r="P4352" s="106" t="s">
        <v>714</v>
      </c>
      <c r="Q4352" s="107" t="s">
        <v>5138</v>
      </c>
      <c r="R4352" s="107" t="s">
        <v>282</v>
      </c>
    </row>
    <row r="4353" spans="2:18" ht="20.100000000000001" customHeight="1" x14ac:dyDescent="0.4">
      <c r="B4353" s="105" t="str">
        <f t="shared" si="202"/>
        <v/>
      </c>
      <c r="C4353" s="105" t="str">
        <f t="shared" si="203"/>
        <v/>
      </c>
      <c r="D4353" s="105" t="str">
        <f t="shared" si="204"/>
        <v/>
      </c>
      <c r="E4353" s="106" t="s">
        <v>2406</v>
      </c>
      <c r="F4353" s="106" t="s">
        <v>5010</v>
      </c>
      <c r="G4353" s="106" t="s">
        <v>721</v>
      </c>
      <c r="H4353" s="106" t="s">
        <v>722</v>
      </c>
      <c r="I4353" s="106">
        <v>16</v>
      </c>
      <c r="J4353" s="106"/>
      <c r="K4353" s="106"/>
      <c r="L4353" s="106" t="s">
        <v>707</v>
      </c>
      <c r="M4353" s="106" t="s">
        <v>924</v>
      </c>
      <c r="N4353" s="106">
        <v>0.77</v>
      </c>
      <c r="O4353" s="106">
        <v>2.6</v>
      </c>
      <c r="P4353" s="106" t="s">
        <v>714</v>
      </c>
      <c r="Q4353" s="107" t="s">
        <v>5139</v>
      </c>
      <c r="R4353" s="107" t="s">
        <v>282</v>
      </c>
    </row>
    <row r="4354" spans="2:18" ht="20.100000000000001" customHeight="1" x14ac:dyDescent="0.4">
      <c r="B4354" s="105" t="str">
        <f t="shared" si="202"/>
        <v/>
      </c>
      <c r="C4354" s="105" t="str">
        <f t="shared" si="203"/>
        <v/>
      </c>
      <c r="D4354" s="105" t="str">
        <f t="shared" si="204"/>
        <v/>
      </c>
      <c r="E4354" s="106" t="s">
        <v>2406</v>
      </c>
      <c r="F4354" s="106" t="s">
        <v>5010</v>
      </c>
      <c r="G4354" s="106" t="s">
        <v>721</v>
      </c>
      <c r="H4354" s="106" t="s">
        <v>722</v>
      </c>
      <c r="I4354" s="106">
        <v>16</v>
      </c>
      <c r="J4354" s="106"/>
      <c r="K4354" s="106"/>
      <c r="L4354" s="106" t="s">
        <v>1817</v>
      </c>
      <c r="M4354" s="106" t="s">
        <v>924</v>
      </c>
      <c r="N4354" s="106">
        <v>0.77</v>
      </c>
      <c r="O4354" s="106">
        <v>2.6</v>
      </c>
      <c r="P4354" s="106" t="s">
        <v>714</v>
      </c>
      <c r="Q4354" s="107" t="s">
        <v>5140</v>
      </c>
      <c r="R4354" s="107" t="s">
        <v>282</v>
      </c>
    </row>
    <row r="4355" spans="2:18" ht="20.100000000000001" customHeight="1" x14ac:dyDescent="0.4">
      <c r="B4355" s="105" t="str">
        <f t="shared" si="202"/>
        <v/>
      </c>
      <c r="C4355" s="105" t="str">
        <f t="shared" si="203"/>
        <v/>
      </c>
      <c r="D4355" s="105" t="str">
        <f t="shared" si="204"/>
        <v/>
      </c>
      <c r="E4355" s="106" t="s">
        <v>2406</v>
      </c>
      <c r="F4355" s="106" t="s">
        <v>5010</v>
      </c>
      <c r="G4355" s="106" t="s">
        <v>721</v>
      </c>
      <c r="H4355" s="106" t="s">
        <v>722</v>
      </c>
      <c r="I4355" s="106">
        <v>16</v>
      </c>
      <c r="J4355" s="106"/>
      <c r="K4355" s="106"/>
      <c r="L4355" s="106" t="s">
        <v>1027</v>
      </c>
      <c r="M4355" s="106" t="s">
        <v>924</v>
      </c>
      <c r="N4355" s="106">
        <v>0.76</v>
      </c>
      <c r="O4355" s="106">
        <v>2.6</v>
      </c>
      <c r="P4355" s="106" t="s">
        <v>714</v>
      </c>
      <c r="Q4355" s="107" t="s">
        <v>5141</v>
      </c>
      <c r="R4355" s="107" t="s">
        <v>282</v>
      </c>
    </row>
    <row r="4356" spans="2:18" ht="20.100000000000001" customHeight="1" x14ac:dyDescent="0.4">
      <c r="B4356" s="105" t="str">
        <f t="shared" si="202"/>
        <v/>
      </c>
      <c r="C4356" s="105" t="str">
        <f t="shared" si="203"/>
        <v/>
      </c>
      <c r="D4356" s="105" t="str">
        <f t="shared" si="204"/>
        <v/>
      </c>
      <c r="E4356" s="106" t="s">
        <v>2406</v>
      </c>
      <c r="F4356" s="106" t="s">
        <v>5010</v>
      </c>
      <c r="G4356" s="106" t="s">
        <v>773</v>
      </c>
      <c r="H4356" s="106" t="s">
        <v>774</v>
      </c>
      <c r="I4356" s="106">
        <v>16</v>
      </c>
      <c r="J4356" s="106"/>
      <c r="K4356" s="106"/>
      <c r="L4356" s="106" t="s">
        <v>707</v>
      </c>
      <c r="M4356" s="106" t="s">
        <v>924</v>
      </c>
      <c r="N4356" s="106">
        <v>0.72</v>
      </c>
      <c r="O4356" s="106">
        <v>2.6</v>
      </c>
      <c r="P4356" s="106" t="s">
        <v>714</v>
      </c>
      <c r="Q4356" s="107" t="s">
        <v>5142</v>
      </c>
      <c r="R4356" s="107" t="s">
        <v>282</v>
      </c>
    </row>
    <row r="4357" spans="2:18" ht="20.100000000000001" customHeight="1" x14ac:dyDescent="0.4">
      <c r="B4357" s="105" t="str">
        <f t="shared" si="202"/>
        <v/>
      </c>
      <c r="C4357" s="105" t="str">
        <f t="shared" si="203"/>
        <v/>
      </c>
      <c r="D4357" s="105" t="str">
        <f t="shared" si="204"/>
        <v/>
      </c>
      <c r="E4357" s="106" t="s">
        <v>2406</v>
      </c>
      <c r="F4357" s="106" t="s">
        <v>5010</v>
      </c>
      <c r="G4357" s="106" t="s">
        <v>773</v>
      </c>
      <c r="H4357" s="106" t="s">
        <v>774</v>
      </c>
      <c r="I4357" s="106">
        <v>16</v>
      </c>
      <c r="J4357" s="106"/>
      <c r="K4357" s="106"/>
      <c r="L4357" s="106" t="s">
        <v>1817</v>
      </c>
      <c r="M4357" s="106" t="s">
        <v>924</v>
      </c>
      <c r="N4357" s="106">
        <v>0.72</v>
      </c>
      <c r="O4357" s="106">
        <v>2.6</v>
      </c>
      <c r="P4357" s="106" t="s">
        <v>714</v>
      </c>
      <c r="Q4357" s="107" t="s">
        <v>5143</v>
      </c>
      <c r="R4357" s="107" t="s">
        <v>282</v>
      </c>
    </row>
    <row r="4358" spans="2:18" ht="20.100000000000001" customHeight="1" x14ac:dyDescent="0.4">
      <c r="B4358" s="105" t="str">
        <f t="shared" si="202"/>
        <v/>
      </c>
      <c r="C4358" s="105" t="str">
        <f t="shared" si="203"/>
        <v/>
      </c>
      <c r="D4358" s="105" t="str">
        <f t="shared" si="204"/>
        <v/>
      </c>
      <c r="E4358" s="106" t="s">
        <v>2406</v>
      </c>
      <c r="F4358" s="106" t="s">
        <v>5010</v>
      </c>
      <c r="G4358" s="106" t="s">
        <v>773</v>
      </c>
      <c r="H4358" s="106" t="s">
        <v>774</v>
      </c>
      <c r="I4358" s="106">
        <v>16</v>
      </c>
      <c r="J4358" s="106"/>
      <c r="K4358" s="106"/>
      <c r="L4358" s="106" t="s">
        <v>1027</v>
      </c>
      <c r="M4358" s="106" t="s">
        <v>924</v>
      </c>
      <c r="N4358" s="106">
        <v>0.72</v>
      </c>
      <c r="O4358" s="106">
        <v>2.6</v>
      </c>
      <c r="P4358" s="106" t="s">
        <v>714</v>
      </c>
      <c r="Q4358" s="107" t="s">
        <v>5144</v>
      </c>
      <c r="R4358" s="107" t="s">
        <v>282</v>
      </c>
    </row>
    <row r="4359" spans="2:18" ht="20.100000000000001" customHeight="1" x14ac:dyDescent="0.4">
      <c r="B4359" s="105" t="str">
        <f t="shared" si="202"/>
        <v/>
      </c>
      <c r="C4359" s="105" t="str">
        <f t="shared" si="203"/>
        <v/>
      </c>
      <c r="D4359" s="105" t="str">
        <f t="shared" si="204"/>
        <v/>
      </c>
      <c r="E4359" s="106" t="s">
        <v>2406</v>
      </c>
      <c r="F4359" s="106" t="s">
        <v>5010</v>
      </c>
      <c r="G4359" s="106" t="s">
        <v>773</v>
      </c>
      <c r="H4359" s="106" t="s">
        <v>774</v>
      </c>
      <c r="I4359" s="106">
        <v>16</v>
      </c>
      <c r="J4359" s="106"/>
      <c r="K4359" s="106"/>
      <c r="L4359" s="106" t="s">
        <v>1389</v>
      </c>
      <c r="M4359" s="106" t="s">
        <v>924</v>
      </c>
      <c r="N4359" s="106">
        <v>0.71</v>
      </c>
      <c r="O4359" s="106">
        <v>2.6</v>
      </c>
      <c r="P4359" s="106" t="s">
        <v>714</v>
      </c>
      <c r="Q4359" s="107" t="s">
        <v>5145</v>
      </c>
      <c r="R4359" s="107" t="s">
        <v>282</v>
      </c>
    </row>
    <row r="4360" spans="2:18" ht="20.100000000000001" customHeight="1" x14ac:dyDescent="0.4">
      <c r="B4360" s="105" t="str">
        <f t="shared" si="202"/>
        <v/>
      </c>
      <c r="C4360" s="105" t="str">
        <f t="shared" si="203"/>
        <v/>
      </c>
      <c r="D4360" s="105" t="str">
        <f t="shared" si="204"/>
        <v/>
      </c>
      <c r="E4360" s="106" t="s">
        <v>2406</v>
      </c>
      <c r="F4360" s="106" t="s">
        <v>5010</v>
      </c>
      <c r="G4360" s="106" t="s">
        <v>773</v>
      </c>
      <c r="H4360" s="106" t="s">
        <v>1266</v>
      </c>
      <c r="I4360" s="106">
        <v>16</v>
      </c>
      <c r="J4360" s="106"/>
      <c r="K4360" s="106"/>
      <c r="L4360" s="106" t="s">
        <v>707</v>
      </c>
      <c r="M4360" s="106" t="s">
        <v>924</v>
      </c>
      <c r="N4360" s="106">
        <v>0.71</v>
      </c>
      <c r="O4360" s="106">
        <v>2.6</v>
      </c>
      <c r="P4360" s="106" t="s">
        <v>714</v>
      </c>
      <c r="Q4360" s="107" t="s">
        <v>5146</v>
      </c>
      <c r="R4360" s="107" t="s">
        <v>282</v>
      </c>
    </row>
    <row r="4361" spans="2:18" ht="20.100000000000001" customHeight="1" x14ac:dyDescent="0.4">
      <c r="B4361" s="105" t="str">
        <f t="shared" si="202"/>
        <v/>
      </c>
      <c r="C4361" s="105" t="str">
        <f t="shared" si="203"/>
        <v/>
      </c>
      <c r="D4361" s="105" t="str">
        <f t="shared" si="204"/>
        <v/>
      </c>
      <c r="E4361" s="106" t="s">
        <v>2406</v>
      </c>
      <c r="F4361" s="106" t="s">
        <v>5010</v>
      </c>
      <c r="G4361" s="106" t="s">
        <v>773</v>
      </c>
      <c r="H4361" s="106" t="s">
        <v>1266</v>
      </c>
      <c r="I4361" s="106">
        <v>15</v>
      </c>
      <c r="J4361" s="106"/>
      <c r="K4361" s="106"/>
      <c r="L4361" s="106" t="s">
        <v>1389</v>
      </c>
      <c r="M4361" s="106" t="s">
        <v>924</v>
      </c>
      <c r="N4361" s="106">
        <v>0.7</v>
      </c>
      <c r="O4361" s="106">
        <v>2.6</v>
      </c>
      <c r="P4361" s="106" t="s">
        <v>714</v>
      </c>
      <c r="Q4361" s="107" t="s">
        <v>5147</v>
      </c>
      <c r="R4361" s="107" t="s">
        <v>282</v>
      </c>
    </row>
    <row r="4362" spans="2:18" ht="20.100000000000001" customHeight="1" x14ac:dyDescent="0.4">
      <c r="B4362" s="105" t="str">
        <f t="shared" si="202"/>
        <v/>
      </c>
      <c r="C4362" s="105" t="str">
        <f t="shared" si="203"/>
        <v/>
      </c>
      <c r="D4362" s="105" t="str">
        <f t="shared" si="204"/>
        <v/>
      </c>
      <c r="E4362" s="106" t="s">
        <v>2406</v>
      </c>
      <c r="F4362" s="106" t="s">
        <v>5010</v>
      </c>
      <c r="G4362" s="106" t="s">
        <v>778</v>
      </c>
      <c r="H4362" s="106" t="s">
        <v>779</v>
      </c>
      <c r="I4362" s="106">
        <v>16</v>
      </c>
      <c r="J4362" s="106"/>
      <c r="K4362" s="106"/>
      <c r="L4362" s="106" t="s">
        <v>707</v>
      </c>
      <c r="M4362" s="106" t="s">
        <v>924</v>
      </c>
      <c r="N4362" s="106">
        <v>0.72</v>
      </c>
      <c r="O4362" s="106">
        <v>2.6</v>
      </c>
      <c r="P4362" s="106" t="s">
        <v>714</v>
      </c>
      <c r="Q4362" s="107" t="s">
        <v>5148</v>
      </c>
      <c r="R4362" s="107" t="s">
        <v>282</v>
      </c>
    </row>
    <row r="4363" spans="2:18" ht="20.100000000000001" customHeight="1" x14ac:dyDescent="0.4">
      <c r="B4363" s="105" t="str">
        <f t="shared" si="202"/>
        <v/>
      </c>
      <c r="C4363" s="105" t="str">
        <f t="shared" si="203"/>
        <v/>
      </c>
      <c r="D4363" s="105" t="str">
        <f t="shared" si="204"/>
        <v/>
      </c>
      <c r="E4363" s="106" t="s">
        <v>2406</v>
      </c>
      <c r="F4363" s="106" t="s">
        <v>5010</v>
      </c>
      <c r="G4363" s="106" t="s">
        <v>778</v>
      </c>
      <c r="H4363" s="106" t="s">
        <v>779</v>
      </c>
      <c r="I4363" s="106">
        <v>16</v>
      </c>
      <c r="J4363" s="106"/>
      <c r="K4363" s="106"/>
      <c r="L4363" s="106" t="s">
        <v>1817</v>
      </c>
      <c r="M4363" s="106" t="s">
        <v>924</v>
      </c>
      <c r="N4363" s="106">
        <v>0.71</v>
      </c>
      <c r="O4363" s="106">
        <v>2.6</v>
      </c>
      <c r="P4363" s="106" t="s">
        <v>714</v>
      </c>
      <c r="Q4363" s="107" t="s">
        <v>5149</v>
      </c>
      <c r="R4363" s="107" t="s">
        <v>282</v>
      </c>
    </row>
    <row r="4364" spans="2:18" ht="20.100000000000001" customHeight="1" x14ac:dyDescent="0.4">
      <c r="B4364" s="105" t="str">
        <f t="shared" si="202"/>
        <v/>
      </c>
      <c r="C4364" s="105" t="str">
        <f t="shared" si="203"/>
        <v/>
      </c>
      <c r="D4364" s="105" t="str">
        <f t="shared" si="204"/>
        <v/>
      </c>
      <c r="E4364" s="106" t="s">
        <v>2406</v>
      </c>
      <c r="F4364" s="106" t="s">
        <v>5010</v>
      </c>
      <c r="G4364" s="106" t="s">
        <v>778</v>
      </c>
      <c r="H4364" s="106" t="s">
        <v>779</v>
      </c>
      <c r="I4364" s="106">
        <v>16</v>
      </c>
      <c r="J4364" s="106"/>
      <c r="K4364" s="106"/>
      <c r="L4364" s="106" t="s">
        <v>1027</v>
      </c>
      <c r="M4364" s="106" t="s">
        <v>924</v>
      </c>
      <c r="N4364" s="106">
        <v>0.71</v>
      </c>
      <c r="O4364" s="106">
        <v>2.6</v>
      </c>
      <c r="P4364" s="106" t="s">
        <v>714</v>
      </c>
      <c r="Q4364" s="107" t="s">
        <v>5150</v>
      </c>
      <c r="R4364" s="107" t="s">
        <v>282</v>
      </c>
    </row>
    <row r="4365" spans="2:18" ht="20.100000000000001" customHeight="1" x14ac:dyDescent="0.4">
      <c r="B4365" s="105" t="str">
        <f t="shared" si="202"/>
        <v/>
      </c>
      <c r="C4365" s="105" t="str">
        <f t="shared" si="203"/>
        <v/>
      </c>
      <c r="D4365" s="105" t="str">
        <f t="shared" si="204"/>
        <v/>
      </c>
      <c r="E4365" s="106" t="s">
        <v>2406</v>
      </c>
      <c r="F4365" s="106" t="s">
        <v>5010</v>
      </c>
      <c r="G4365" s="106" t="s">
        <v>778</v>
      </c>
      <c r="H4365" s="106" t="s">
        <v>1269</v>
      </c>
      <c r="I4365" s="106">
        <v>16</v>
      </c>
      <c r="J4365" s="106"/>
      <c r="K4365" s="106"/>
      <c r="L4365" s="106" t="s">
        <v>707</v>
      </c>
      <c r="M4365" s="106" t="s">
        <v>924</v>
      </c>
      <c r="N4365" s="106">
        <v>0.71</v>
      </c>
      <c r="O4365" s="106">
        <v>2.6</v>
      </c>
      <c r="P4365" s="106" t="s">
        <v>714</v>
      </c>
      <c r="Q4365" s="107" t="s">
        <v>5151</v>
      </c>
      <c r="R4365" s="107" t="s">
        <v>282</v>
      </c>
    </row>
    <row r="4366" spans="2:18" ht="20.100000000000001" customHeight="1" x14ac:dyDescent="0.4">
      <c r="B4366" s="105" t="str">
        <f t="shared" si="202"/>
        <v/>
      </c>
      <c r="C4366" s="105" t="str">
        <f t="shared" si="203"/>
        <v/>
      </c>
      <c r="D4366" s="105" t="str">
        <f t="shared" si="204"/>
        <v/>
      </c>
      <c r="E4366" s="106" t="s">
        <v>2406</v>
      </c>
      <c r="F4366" s="106" t="s">
        <v>5010</v>
      </c>
      <c r="G4366" s="106" t="s">
        <v>778</v>
      </c>
      <c r="H4366" s="106" t="s">
        <v>1269</v>
      </c>
      <c r="I4366" s="106">
        <v>15</v>
      </c>
      <c r="J4366" s="106"/>
      <c r="K4366" s="106"/>
      <c r="L4366" s="106" t="s">
        <v>1389</v>
      </c>
      <c r="M4366" s="106" t="s">
        <v>924</v>
      </c>
      <c r="N4366" s="106">
        <v>0.7</v>
      </c>
      <c r="O4366" s="106">
        <v>2.6</v>
      </c>
      <c r="P4366" s="106" t="s">
        <v>714</v>
      </c>
      <c r="Q4366" s="107" t="s">
        <v>5152</v>
      </c>
      <c r="R4366" s="107" t="s">
        <v>282</v>
      </c>
    </row>
    <row r="4367" spans="2:18" ht="20.100000000000001" customHeight="1" x14ac:dyDescent="0.4">
      <c r="B4367" s="105" t="str">
        <f t="shared" si="202"/>
        <v/>
      </c>
      <c r="C4367" s="105" t="str">
        <f t="shared" si="203"/>
        <v/>
      </c>
      <c r="D4367" s="105" t="str">
        <f t="shared" si="204"/>
        <v/>
      </c>
      <c r="E4367" s="106" t="s">
        <v>2406</v>
      </c>
      <c r="F4367" s="106" t="s">
        <v>5010</v>
      </c>
      <c r="G4367" s="106" t="s">
        <v>782</v>
      </c>
      <c r="H4367" s="106" t="s">
        <v>783</v>
      </c>
      <c r="I4367" s="106">
        <v>16</v>
      </c>
      <c r="J4367" s="106"/>
      <c r="K4367" s="106"/>
      <c r="L4367" s="106" t="s">
        <v>707</v>
      </c>
      <c r="M4367" s="106" t="s">
        <v>924</v>
      </c>
      <c r="N4367" s="106">
        <v>0.54</v>
      </c>
      <c r="O4367" s="106">
        <v>2.6</v>
      </c>
      <c r="P4367" s="106" t="s">
        <v>714</v>
      </c>
      <c r="Q4367" s="107" t="s">
        <v>5153</v>
      </c>
      <c r="R4367" s="107" t="s">
        <v>282</v>
      </c>
    </row>
    <row r="4368" spans="2:18" ht="20.100000000000001" customHeight="1" x14ac:dyDescent="0.4">
      <c r="B4368" s="105" t="str">
        <f t="shared" si="202"/>
        <v/>
      </c>
      <c r="C4368" s="105" t="str">
        <f t="shared" si="203"/>
        <v/>
      </c>
      <c r="D4368" s="105" t="str">
        <f t="shared" si="204"/>
        <v/>
      </c>
      <c r="E4368" s="106" t="s">
        <v>2406</v>
      </c>
      <c r="F4368" s="106" t="s">
        <v>5010</v>
      </c>
      <c r="G4368" s="106" t="s">
        <v>782</v>
      </c>
      <c r="H4368" s="106" t="s">
        <v>783</v>
      </c>
      <c r="I4368" s="106">
        <v>16</v>
      </c>
      <c r="J4368" s="106"/>
      <c r="K4368" s="106"/>
      <c r="L4368" s="106" t="s">
        <v>1817</v>
      </c>
      <c r="M4368" s="106" t="s">
        <v>924</v>
      </c>
      <c r="N4368" s="106">
        <v>0.54</v>
      </c>
      <c r="O4368" s="106">
        <v>2.6</v>
      </c>
      <c r="P4368" s="106" t="s">
        <v>714</v>
      </c>
      <c r="Q4368" s="107" t="s">
        <v>5154</v>
      </c>
      <c r="R4368" s="107" t="s">
        <v>282</v>
      </c>
    </row>
    <row r="4369" spans="2:18" ht="20.100000000000001" customHeight="1" x14ac:dyDescent="0.4">
      <c r="B4369" s="105" t="str">
        <f t="shared" ref="B4369:B4432" si="205">IF(OR($C$11="",$C$12=""),"",IFERROR(IF(AND($U$23&lt;&gt;R4369,$V$23&lt;&gt;R4369),"－",IF(AND(COUNTIF($C$11,"*樹脂スペーサー*")&gt;0,OR(M4369="空気",F4369="一般",F4369="一般ＰＧ")),"－",IF(AND($W$26&gt;0,$W$26&gt;=O4369),$U$26,IF(AND($W$27&gt;0,$W$27&gt;=O4369),$U$27,IF(AND($W$28&gt;0,$W$28&gt;=O4369),$U$28,IF(AND($W$29&gt;0,$W$29&gt;=O4369),$U$29,IF(AND($W$30&gt;0,$W$30&gt;=O4369),$U$30,IF(AND($W$31&gt;0,$W$31&gt;=O4369),$U$31,IF(AND($W$32&gt;0,$W$32&gt;=O4369),$U$32,"－"))))))))),"－"))</f>
        <v/>
      </c>
      <c r="C4369" s="105" t="str">
        <f t="shared" ref="C4369:C4432" si="206">IF(B4369="","",IF(B4369&lt;&gt;"－",VLOOKUP(B4369,$U$26:$V$32,2,FALSE),"－"))</f>
        <v/>
      </c>
      <c r="D4369" s="105" t="str">
        <f t="shared" ref="D4369:D4432" si="207">IF($H$10="","",IF($V$39&lt;&gt;"断熱等","－",IF(AND(COUNTIF($V$35,"*樹脂スペーサー*")&gt;0,OR(M4369="空気",F4369="一般",F4369="一般ＰＧ")),"－",IF(AND($V$36&lt;&gt;R4369,$W$36&lt;&gt;R4369),"－",IF(MID($H$10,10,1)="Z",IF(N4369&lt;=0.65,"○","－"),IF($V$37&gt;=O4369,"○","－"))))))</f>
        <v/>
      </c>
      <c r="E4369" s="106" t="s">
        <v>2406</v>
      </c>
      <c r="F4369" s="106" t="s">
        <v>5010</v>
      </c>
      <c r="G4369" s="106" t="s">
        <v>782</v>
      </c>
      <c r="H4369" s="106" t="s">
        <v>783</v>
      </c>
      <c r="I4369" s="106">
        <v>16</v>
      </c>
      <c r="J4369" s="106"/>
      <c r="K4369" s="106"/>
      <c r="L4369" s="106" t="s">
        <v>1027</v>
      </c>
      <c r="M4369" s="106" t="s">
        <v>924</v>
      </c>
      <c r="N4369" s="106">
        <v>0.54</v>
      </c>
      <c r="O4369" s="106">
        <v>2.6</v>
      </c>
      <c r="P4369" s="106" t="s">
        <v>714</v>
      </c>
      <c r="Q4369" s="107" t="s">
        <v>5155</v>
      </c>
      <c r="R4369" s="107" t="s">
        <v>282</v>
      </c>
    </row>
    <row r="4370" spans="2:18" ht="20.100000000000001" customHeight="1" x14ac:dyDescent="0.4">
      <c r="B4370" s="105" t="str">
        <f t="shared" si="205"/>
        <v/>
      </c>
      <c r="C4370" s="105" t="str">
        <f t="shared" si="206"/>
        <v/>
      </c>
      <c r="D4370" s="105" t="str">
        <f t="shared" si="207"/>
        <v/>
      </c>
      <c r="E4370" s="106" t="s">
        <v>2406</v>
      </c>
      <c r="F4370" s="106" t="s">
        <v>5010</v>
      </c>
      <c r="G4370" s="106" t="s">
        <v>782</v>
      </c>
      <c r="H4370" s="106" t="s">
        <v>783</v>
      </c>
      <c r="I4370" s="106">
        <v>16</v>
      </c>
      <c r="J4370" s="106"/>
      <c r="K4370" s="106"/>
      <c r="L4370" s="106" t="s">
        <v>1389</v>
      </c>
      <c r="M4370" s="106" t="s">
        <v>924</v>
      </c>
      <c r="N4370" s="106">
        <v>0.54</v>
      </c>
      <c r="O4370" s="106">
        <v>2.6</v>
      </c>
      <c r="P4370" s="106" t="s">
        <v>714</v>
      </c>
      <c r="Q4370" s="107" t="s">
        <v>5156</v>
      </c>
      <c r="R4370" s="107" t="s">
        <v>282</v>
      </c>
    </row>
    <row r="4371" spans="2:18" ht="20.100000000000001" customHeight="1" x14ac:dyDescent="0.4">
      <c r="B4371" s="105" t="str">
        <f t="shared" si="205"/>
        <v/>
      </c>
      <c r="C4371" s="105" t="str">
        <f t="shared" si="206"/>
        <v/>
      </c>
      <c r="D4371" s="105" t="str">
        <f t="shared" si="207"/>
        <v/>
      </c>
      <c r="E4371" s="106" t="s">
        <v>2406</v>
      </c>
      <c r="F4371" s="106" t="s">
        <v>5010</v>
      </c>
      <c r="G4371" s="106" t="s">
        <v>2477</v>
      </c>
      <c r="H4371" s="106" t="s">
        <v>707</v>
      </c>
      <c r="I4371" s="106">
        <v>16</v>
      </c>
      <c r="J4371" s="106"/>
      <c r="K4371" s="106"/>
      <c r="L4371" s="106" t="s">
        <v>2478</v>
      </c>
      <c r="M4371" s="106" t="s">
        <v>924</v>
      </c>
      <c r="N4371" s="106">
        <v>0.79</v>
      </c>
      <c r="O4371" s="106">
        <v>2.6</v>
      </c>
      <c r="P4371" s="106" t="s">
        <v>714</v>
      </c>
      <c r="Q4371" s="107" t="s">
        <v>5157</v>
      </c>
      <c r="R4371" s="107" t="s">
        <v>282</v>
      </c>
    </row>
    <row r="4372" spans="2:18" ht="20.100000000000001" customHeight="1" x14ac:dyDescent="0.4">
      <c r="B4372" s="105" t="str">
        <f t="shared" si="205"/>
        <v/>
      </c>
      <c r="C4372" s="105" t="str">
        <f t="shared" si="206"/>
        <v/>
      </c>
      <c r="D4372" s="105" t="str">
        <f t="shared" si="207"/>
        <v/>
      </c>
      <c r="E4372" s="106" t="s">
        <v>2406</v>
      </c>
      <c r="F4372" s="106" t="s">
        <v>5010</v>
      </c>
      <c r="G4372" s="106" t="s">
        <v>2477</v>
      </c>
      <c r="H4372" s="106" t="s">
        <v>1817</v>
      </c>
      <c r="I4372" s="106">
        <v>16</v>
      </c>
      <c r="J4372" s="106"/>
      <c r="K4372" s="106"/>
      <c r="L4372" s="106" t="s">
        <v>2478</v>
      </c>
      <c r="M4372" s="106" t="s">
        <v>924</v>
      </c>
      <c r="N4372" s="106">
        <v>0.78</v>
      </c>
      <c r="O4372" s="106">
        <v>2.6</v>
      </c>
      <c r="P4372" s="106" t="s">
        <v>714</v>
      </c>
      <c r="Q4372" s="107" t="s">
        <v>5158</v>
      </c>
      <c r="R4372" s="107" t="s">
        <v>282</v>
      </c>
    </row>
    <row r="4373" spans="2:18" ht="20.100000000000001" customHeight="1" x14ac:dyDescent="0.4">
      <c r="B4373" s="105" t="str">
        <f t="shared" si="205"/>
        <v/>
      </c>
      <c r="C4373" s="105" t="str">
        <f t="shared" si="206"/>
        <v/>
      </c>
      <c r="D4373" s="105" t="str">
        <f t="shared" si="207"/>
        <v/>
      </c>
      <c r="E4373" s="106" t="s">
        <v>2406</v>
      </c>
      <c r="F4373" s="106" t="s">
        <v>5010</v>
      </c>
      <c r="G4373" s="106" t="s">
        <v>2477</v>
      </c>
      <c r="H4373" s="106" t="s">
        <v>1027</v>
      </c>
      <c r="I4373" s="106">
        <v>16</v>
      </c>
      <c r="J4373" s="106"/>
      <c r="K4373" s="106"/>
      <c r="L4373" s="106" t="s">
        <v>2478</v>
      </c>
      <c r="M4373" s="106" t="s">
        <v>924</v>
      </c>
      <c r="N4373" s="106">
        <v>0.77</v>
      </c>
      <c r="O4373" s="106">
        <v>2.6</v>
      </c>
      <c r="P4373" s="106" t="s">
        <v>714</v>
      </c>
      <c r="Q4373" s="107" t="s">
        <v>5159</v>
      </c>
      <c r="R4373" s="107" t="s">
        <v>282</v>
      </c>
    </row>
    <row r="4374" spans="2:18" ht="20.100000000000001" customHeight="1" x14ac:dyDescent="0.4">
      <c r="B4374" s="105" t="str">
        <f t="shared" si="205"/>
        <v/>
      </c>
      <c r="C4374" s="105" t="str">
        <f t="shared" si="206"/>
        <v/>
      </c>
      <c r="D4374" s="105" t="str">
        <f t="shared" si="207"/>
        <v/>
      </c>
      <c r="E4374" s="106" t="s">
        <v>2406</v>
      </c>
      <c r="F4374" s="106" t="s">
        <v>5010</v>
      </c>
      <c r="G4374" s="106" t="s">
        <v>2482</v>
      </c>
      <c r="H4374" s="106" t="s">
        <v>707</v>
      </c>
      <c r="I4374" s="106">
        <v>16</v>
      </c>
      <c r="J4374" s="106"/>
      <c r="K4374" s="106"/>
      <c r="L4374" s="106" t="s">
        <v>2483</v>
      </c>
      <c r="M4374" s="106" t="s">
        <v>924</v>
      </c>
      <c r="N4374" s="106">
        <v>0.79</v>
      </c>
      <c r="O4374" s="106">
        <v>2.6</v>
      </c>
      <c r="P4374" s="106" t="s">
        <v>714</v>
      </c>
      <c r="Q4374" s="107" t="s">
        <v>5160</v>
      </c>
      <c r="R4374" s="107" t="s">
        <v>282</v>
      </c>
    </row>
    <row r="4375" spans="2:18" ht="20.100000000000001" customHeight="1" x14ac:dyDescent="0.4">
      <c r="B4375" s="105" t="str">
        <f t="shared" si="205"/>
        <v/>
      </c>
      <c r="C4375" s="105" t="str">
        <f t="shared" si="206"/>
        <v/>
      </c>
      <c r="D4375" s="105" t="str">
        <f t="shared" si="207"/>
        <v/>
      </c>
      <c r="E4375" s="106" t="s">
        <v>2406</v>
      </c>
      <c r="F4375" s="106" t="s">
        <v>5010</v>
      </c>
      <c r="G4375" s="106" t="s">
        <v>2482</v>
      </c>
      <c r="H4375" s="106" t="s">
        <v>1817</v>
      </c>
      <c r="I4375" s="106">
        <v>16</v>
      </c>
      <c r="J4375" s="106"/>
      <c r="K4375" s="106"/>
      <c r="L4375" s="106" t="s">
        <v>2483</v>
      </c>
      <c r="M4375" s="106" t="s">
        <v>924</v>
      </c>
      <c r="N4375" s="106">
        <v>0.78</v>
      </c>
      <c r="O4375" s="106">
        <v>2.6</v>
      </c>
      <c r="P4375" s="106" t="s">
        <v>714</v>
      </c>
      <c r="Q4375" s="107" t="s">
        <v>5161</v>
      </c>
      <c r="R4375" s="107" t="s">
        <v>282</v>
      </c>
    </row>
    <row r="4376" spans="2:18" ht="20.100000000000001" customHeight="1" x14ac:dyDescent="0.4">
      <c r="B4376" s="105" t="str">
        <f t="shared" si="205"/>
        <v/>
      </c>
      <c r="C4376" s="105" t="str">
        <f t="shared" si="206"/>
        <v/>
      </c>
      <c r="D4376" s="105" t="str">
        <f t="shared" si="207"/>
        <v/>
      </c>
      <c r="E4376" s="106" t="s">
        <v>2406</v>
      </c>
      <c r="F4376" s="106" t="s">
        <v>5010</v>
      </c>
      <c r="G4376" s="106" t="s">
        <v>2482</v>
      </c>
      <c r="H4376" s="106" t="s">
        <v>1027</v>
      </c>
      <c r="I4376" s="106">
        <v>16</v>
      </c>
      <c r="J4376" s="106"/>
      <c r="K4376" s="106"/>
      <c r="L4376" s="106" t="s">
        <v>2483</v>
      </c>
      <c r="M4376" s="106" t="s">
        <v>924</v>
      </c>
      <c r="N4376" s="106">
        <v>0.77</v>
      </c>
      <c r="O4376" s="106">
        <v>2.6</v>
      </c>
      <c r="P4376" s="106" t="s">
        <v>714</v>
      </c>
      <c r="Q4376" s="107" t="s">
        <v>5162</v>
      </c>
      <c r="R4376" s="107" t="s">
        <v>282</v>
      </c>
    </row>
    <row r="4377" spans="2:18" ht="20.100000000000001" customHeight="1" x14ac:dyDescent="0.4">
      <c r="B4377" s="105" t="str">
        <f t="shared" si="205"/>
        <v/>
      </c>
      <c r="C4377" s="105" t="str">
        <f t="shared" si="206"/>
        <v/>
      </c>
      <c r="D4377" s="105" t="str">
        <f t="shared" si="207"/>
        <v/>
      </c>
      <c r="E4377" s="106" t="s">
        <v>2406</v>
      </c>
      <c r="F4377" s="106" t="s">
        <v>5010</v>
      </c>
      <c r="G4377" s="106" t="s">
        <v>710</v>
      </c>
      <c r="H4377" s="106" t="s">
        <v>707</v>
      </c>
      <c r="I4377" s="106">
        <v>16</v>
      </c>
      <c r="J4377" s="106"/>
      <c r="K4377" s="106"/>
      <c r="L4377" s="106" t="s">
        <v>711</v>
      </c>
      <c r="M4377" s="106" t="s">
        <v>924</v>
      </c>
      <c r="N4377" s="106">
        <v>0.79</v>
      </c>
      <c r="O4377" s="106">
        <v>2.6</v>
      </c>
      <c r="P4377" s="106" t="s">
        <v>714</v>
      </c>
      <c r="Q4377" s="107" t="s">
        <v>5163</v>
      </c>
      <c r="R4377" s="107" t="s">
        <v>282</v>
      </c>
    </row>
    <row r="4378" spans="2:18" ht="20.100000000000001" customHeight="1" x14ac:dyDescent="0.4">
      <c r="B4378" s="105" t="str">
        <f t="shared" si="205"/>
        <v/>
      </c>
      <c r="C4378" s="105" t="str">
        <f t="shared" si="206"/>
        <v/>
      </c>
      <c r="D4378" s="105" t="str">
        <f t="shared" si="207"/>
        <v/>
      </c>
      <c r="E4378" s="106" t="s">
        <v>2406</v>
      </c>
      <c r="F4378" s="106" t="s">
        <v>5010</v>
      </c>
      <c r="G4378" s="106" t="s">
        <v>710</v>
      </c>
      <c r="H4378" s="106" t="s">
        <v>1817</v>
      </c>
      <c r="I4378" s="106">
        <v>16</v>
      </c>
      <c r="J4378" s="106"/>
      <c r="K4378" s="106"/>
      <c r="L4378" s="106" t="s">
        <v>711</v>
      </c>
      <c r="M4378" s="106" t="s">
        <v>924</v>
      </c>
      <c r="N4378" s="106">
        <v>0.78</v>
      </c>
      <c r="O4378" s="106">
        <v>2.6</v>
      </c>
      <c r="P4378" s="106" t="s">
        <v>714</v>
      </c>
      <c r="Q4378" s="107" t="s">
        <v>5164</v>
      </c>
      <c r="R4378" s="107" t="s">
        <v>282</v>
      </c>
    </row>
    <row r="4379" spans="2:18" ht="20.100000000000001" customHeight="1" x14ac:dyDescent="0.4">
      <c r="B4379" s="105" t="str">
        <f t="shared" si="205"/>
        <v/>
      </c>
      <c r="C4379" s="105" t="str">
        <f t="shared" si="206"/>
        <v/>
      </c>
      <c r="D4379" s="105" t="str">
        <f t="shared" si="207"/>
        <v/>
      </c>
      <c r="E4379" s="106" t="s">
        <v>2406</v>
      </c>
      <c r="F4379" s="106" t="s">
        <v>5010</v>
      </c>
      <c r="G4379" s="106" t="s">
        <v>710</v>
      </c>
      <c r="H4379" s="106" t="s">
        <v>1027</v>
      </c>
      <c r="I4379" s="106">
        <v>16</v>
      </c>
      <c r="J4379" s="106"/>
      <c r="K4379" s="106"/>
      <c r="L4379" s="106" t="s">
        <v>711</v>
      </c>
      <c r="M4379" s="106" t="s">
        <v>924</v>
      </c>
      <c r="N4379" s="106">
        <v>0.77</v>
      </c>
      <c r="O4379" s="106">
        <v>2.6</v>
      </c>
      <c r="P4379" s="106" t="s">
        <v>714</v>
      </c>
      <c r="Q4379" s="107" t="s">
        <v>5165</v>
      </c>
      <c r="R4379" s="107" t="s">
        <v>282</v>
      </c>
    </row>
    <row r="4380" spans="2:18" ht="20.100000000000001" customHeight="1" x14ac:dyDescent="0.4">
      <c r="B4380" s="105" t="str">
        <f t="shared" si="205"/>
        <v/>
      </c>
      <c r="C4380" s="105" t="str">
        <f t="shared" si="206"/>
        <v/>
      </c>
      <c r="D4380" s="105" t="str">
        <f t="shared" si="207"/>
        <v/>
      </c>
      <c r="E4380" s="106" t="s">
        <v>2406</v>
      </c>
      <c r="F4380" s="106" t="s">
        <v>5010</v>
      </c>
      <c r="G4380" s="106" t="s">
        <v>710</v>
      </c>
      <c r="H4380" s="106" t="s">
        <v>1027</v>
      </c>
      <c r="I4380" s="106">
        <v>16</v>
      </c>
      <c r="J4380" s="106"/>
      <c r="K4380" s="106"/>
      <c r="L4380" s="106" t="s">
        <v>1098</v>
      </c>
      <c r="M4380" s="106" t="s">
        <v>924</v>
      </c>
      <c r="N4380" s="106">
        <v>0.76</v>
      </c>
      <c r="O4380" s="106">
        <v>2.6</v>
      </c>
      <c r="P4380" s="106" t="s">
        <v>714</v>
      </c>
      <c r="Q4380" s="107" t="s">
        <v>5166</v>
      </c>
      <c r="R4380" s="107" t="s">
        <v>282</v>
      </c>
    </row>
    <row r="4381" spans="2:18" ht="20.100000000000001" customHeight="1" x14ac:dyDescent="0.4">
      <c r="B4381" s="105" t="str">
        <f t="shared" si="205"/>
        <v/>
      </c>
      <c r="C4381" s="105" t="str">
        <f t="shared" si="206"/>
        <v/>
      </c>
      <c r="D4381" s="105" t="str">
        <f t="shared" si="207"/>
        <v/>
      </c>
      <c r="E4381" s="106" t="s">
        <v>2406</v>
      </c>
      <c r="F4381" s="106" t="s">
        <v>5010</v>
      </c>
      <c r="G4381" s="106" t="s">
        <v>710</v>
      </c>
      <c r="H4381" s="106" t="s">
        <v>1389</v>
      </c>
      <c r="I4381" s="106">
        <v>16</v>
      </c>
      <c r="J4381" s="106"/>
      <c r="K4381" s="106"/>
      <c r="L4381" s="106" t="s">
        <v>1098</v>
      </c>
      <c r="M4381" s="106" t="s">
        <v>924</v>
      </c>
      <c r="N4381" s="106">
        <v>0.75</v>
      </c>
      <c r="O4381" s="106">
        <v>2.6</v>
      </c>
      <c r="P4381" s="106" t="s">
        <v>714</v>
      </c>
      <c r="Q4381" s="107" t="s">
        <v>5167</v>
      </c>
      <c r="R4381" s="107" t="s">
        <v>282</v>
      </c>
    </row>
    <row r="4382" spans="2:18" ht="20.100000000000001" customHeight="1" x14ac:dyDescent="0.4">
      <c r="B4382" s="105" t="str">
        <f t="shared" si="205"/>
        <v/>
      </c>
      <c r="C4382" s="105" t="str">
        <f t="shared" si="206"/>
        <v/>
      </c>
      <c r="D4382" s="105" t="str">
        <f t="shared" si="207"/>
        <v/>
      </c>
      <c r="E4382" s="106" t="s">
        <v>2406</v>
      </c>
      <c r="F4382" s="106" t="s">
        <v>5010</v>
      </c>
      <c r="G4382" s="106" t="s">
        <v>721</v>
      </c>
      <c r="H4382" s="106" t="s">
        <v>707</v>
      </c>
      <c r="I4382" s="106">
        <v>16</v>
      </c>
      <c r="J4382" s="106"/>
      <c r="K4382" s="106"/>
      <c r="L4382" s="106" t="s">
        <v>722</v>
      </c>
      <c r="M4382" s="106" t="s">
        <v>924</v>
      </c>
      <c r="N4382" s="106">
        <v>0.79</v>
      </c>
      <c r="O4382" s="106">
        <v>2.6</v>
      </c>
      <c r="P4382" s="106" t="s">
        <v>714</v>
      </c>
      <c r="Q4382" s="107" t="s">
        <v>5168</v>
      </c>
      <c r="R4382" s="107" t="s">
        <v>282</v>
      </c>
    </row>
    <row r="4383" spans="2:18" ht="20.100000000000001" customHeight="1" x14ac:dyDescent="0.4">
      <c r="B4383" s="105" t="str">
        <f t="shared" si="205"/>
        <v/>
      </c>
      <c r="C4383" s="105" t="str">
        <f t="shared" si="206"/>
        <v/>
      </c>
      <c r="D4383" s="105" t="str">
        <f t="shared" si="207"/>
        <v/>
      </c>
      <c r="E4383" s="106" t="s">
        <v>2406</v>
      </c>
      <c r="F4383" s="106" t="s">
        <v>5010</v>
      </c>
      <c r="G4383" s="106" t="s">
        <v>721</v>
      </c>
      <c r="H4383" s="106" t="s">
        <v>1817</v>
      </c>
      <c r="I4383" s="106">
        <v>16</v>
      </c>
      <c r="J4383" s="106"/>
      <c r="K4383" s="106"/>
      <c r="L4383" s="106" t="s">
        <v>722</v>
      </c>
      <c r="M4383" s="106" t="s">
        <v>924</v>
      </c>
      <c r="N4383" s="106">
        <v>0.78</v>
      </c>
      <c r="O4383" s="106">
        <v>2.6</v>
      </c>
      <c r="P4383" s="106" t="s">
        <v>714</v>
      </c>
      <c r="Q4383" s="107" t="s">
        <v>5169</v>
      </c>
      <c r="R4383" s="107" t="s">
        <v>282</v>
      </c>
    </row>
    <row r="4384" spans="2:18" ht="20.100000000000001" customHeight="1" x14ac:dyDescent="0.4">
      <c r="B4384" s="105" t="str">
        <f t="shared" si="205"/>
        <v/>
      </c>
      <c r="C4384" s="105" t="str">
        <f t="shared" si="206"/>
        <v/>
      </c>
      <c r="D4384" s="105" t="str">
        <f t="shared" si="207"/>
        <v/>
      </c>
      <c r="E4384" s="106" t="s">
        <v>2406</v>
      </c>
      <c r="F4384" s="106" t="s">
        <v>5010</v>
      </c>
      <c r="G4384" s="106" t="s">
        <v>721</v>
      </c>
      <c r="H4384" s="106" t="s">
        <v>1027</v>
      </c>
      <c r="I4384" s="106">
        <v>16</v>
      </c>
      <c r="J4384" s="106"/>
      <c r="K4384" s="106"/>
      <c r="L4384" s="106" t="s">
        <v>722</v>
      </c>
      <c r="M4384" s="106" t="s">
        <v>924</v>
      </c>
      <c r="N4384" s="106">
        <v>0.76</v>
      </c>
      <c r="O4384" s="106">
        <v>2.6</v>
      </c>
      <c r="P4384" s="106" t="s">
        <v>714</v>
      </c>
      <c r="Q4384" s="107" t="s">
        <v>5170</v>
      </c>
      <c r="R4384" s="107" t="s">
        <v>282</v>
      </c>
    </row>
    <row r="4385" spans="2:18" ht="20.100000000000001" customHeight="1" x14ac:dyDescent="0.4">
      <c r="B4385" s="105" t="str">
        <f t="shared" si="205"/>
        <v/>
      </c>
      <c r="C4385" s="105" t="str">
        <f t="shared" si="206"/>
        <v/>
      </c>
      <c r="D4385" s="105" t="str">
        <f t="shared" si="207"/>
        <v/>
      </c>
      <c r="E4385" s="106" t="s">
        <v>2406</v>
      </c>
      <c r="F4385" s="106" t="s">
        <v>5010</v>
      </c>
      <c r="G4385" s="106" t="s">
        <v>773</v>
      </c>
      <c r="H4385" s="106" t="s">
        <v>707</v>
      </c>
      <c r="I4385" s="106">
        <v>16</v>
      </c>
      <c r="J4385" s="106"/>
      <c r="K4385" s="106"/>
      <c r="L4385" s="106" t="s">
        <v>774</v>
      </c>
      <c r="M4385" s="106" t="s">
        <v>924</v>
      </c>
      <c r="N4385" s="106">
        <v>0.77</v>
      </c>
      <c r="O4385" s="106">
        <v>2.6</v>
      </c>
      <c r="P4385" s="106" t="s">
        <v>714</v>
      </c>
      <c r="Q4385" s="107" t="s">
        <v>5171</v>
      </c>
      <c r="R4385" s="107" t="s">
        <v>282</v>
      </c>
    </row>
    <row r="4386" spans="2:18" ht="20.100000000000001" customHeight="1" x14ac:dyDescent="0.4">
      <c r="B4386" s="105" t="str">
        <f t="shared" si="205"/>
        <v/>
      </c>
      <c r="C4386" s="105" t="str">
        <f t="shared" si="206"/>
        <v/>
      </c>
      <c r="D4386" s="105" t="str">
        <f t="shared" si="207"/>
        <v/>
      </c>
      <c r="E4386" s="106" t="s">
        <v>2406</v>
      </c>
      <c r="F4386" s="106" t="s">
        <v>5010</v>
      </c>
      <c r="G4386" s="106" t="s">
        <v>773</v>
      </c>
      <c r="H4386" s="106" t="s">
        <v>1817</v>
      </c>
      <c r="I4386" s="106">
        <v>16</v>
      </c>
      <c r="J4386" s="106"/>
      <c r="K4386" s="106"/>
      <c r="L4386" s="106" t="s">
        <v>774</v>
      </c>
      <c r="M4386" s="106" t="s">
        <v>924</v>
      </c>
      <c r="N4386" s="106">
        <v>0.76</v>
      </c>
      <c r="O4386" s="106">
        <v>2.6</v>
      </c>
      <c r="P4386" s="106" t="s">
        <v>714</v>
      </c>
      <c r="Q4386" s="107" t="s">
        <v>5172</v>
      </c>
      <c r="R4386" s="107" t="s">
        <v>282</v>
      </c>
    </row>
    <row r="4387" spans="2:18" ht="20.100000000000001" customHeight="1" x14ac:dyDescent="0.4">
      <c r="B4387" s="105" t="str">
        <f t="shared" si="205"/>
        <v/>
      </c>
      <c r="C4387" s="105" t="str">
        <f t="shared" si="206"/>
        <v/>
      </c>
      <c r="D4387" s="105" t="str">
        <f t="shared" si="207"/>
        <v/>
      </c>
      <c r="E4387" s="106" t="s">
        <v>2406</v>
      </c>
      <c r="F4387" s="106" t="s">
        <v>5010</v>
      </c>
      <c r="G4387" s="106" t="s">
        <v>773</v>
      </c>
      <c r="H4387" s="106" t="s">
        <v>1027</v>
      </c>
      <c r="I4387" s="106">
        <v>16</v>
      </c>
      <c r="J4387" s="106"/>
      <c r="K4387" s="106"/>
      <c r="L4387" s="106" t="s">
        <v>774</v>
      </c>
      <c r="M4387" s="106" t="s">
        <v>924</v>
      </c>
      <c r="N4387" s="106">
        <v>0.75</v>
      </c>
      <c r="O4387" s="106">
        <v>2.6</v>
      </c>
      <c r="P4387" s="106" t="s">
        <v>714</v>
      </c>
      <c r="Q4387" s="107" t="s">
        <v>5173</v>
      </c>
      <c r="R4387" s="107" t="s">
        <v>282</v>
      </c>
    </row>
    <row r="4388" spans="2:18" ht="20.100000000000001" customHeight="1" x14ac:dyDescent="0.4">
      <c r="B4388" s="105" t="str">
        <f t="shared" si="205"/>
        <v/>
      </c>
      <c r="C4388" s="105" t="str">
        <f t="shared" si="206"/>
        <v/>
      </c>
      <c r="D4388" s="105" t="str">
        <f t="shared" si="207"/>
        <v/>
      </c>
      <c r="E4388" s="106" t="s">
        <v>2406</v>
      </c>
      <c r="F4388" s="106" t="s">
        <v>5010</v>
      </c>
      <c r="G4388" s="106" t="s">
        <v>773</v>
      </c>
      <c r="H4388" s="106" t="s">
        <v>1389</v>
      </c>
      <c r="I4388" s="106">
        <v>16</v>
      </c>
      <c r="J4388" s="106"/>
      <c r="K4388" s="106"/>
      <c r="L4388" s="106" t="s">
        <v>774</v>
      </c>
      <c r="M4388" s="106" t="s">
        <v>924</v>
      </c>
      <c r="N4388" s="106">
        <v>0.74</v>
      </c>
      <c r="O4388" s="106">
        <v>2.6</v>
      </c>
      <c r="P4388" s="106" t="s">
        <v>714</v>
      </c>
      <c r="Q4388" s="107" t="s">
        <v>5174</v>
      </c>
      <c r="R4388" s="107" t="s">
        <v>282</v>
      </c>
    </row>
    <row r="4389" spans="2:18" ht="20.100000000000001" customHeight="1" x14ac:dyDescent="0.4">
      <c r="B4389" s="105" t="str">
        <f t="shared" si="205"/>
        <v/>
      </c>
      <c r="C4389" s="105" t="str">
        <f t="shared" si="206"/>
        <v/>
      </c>
      <c r="D4389" s="105" t="str">
        <f t="shared" si="207"/>
        <v/>
      </c>
      <c r="E4389" s="106" t="s">
        <v>2406</v>
      </c>
      <c r="F4389" s="106" t="s">
        <v>5010</v>
      </c>
      <c r="G4389" s="106" t="s">
        <v>773</v>
      </c>
      <c r="H4389" s="106" t="s">
        <v>707</v>
      </c>
      <c r="I4389" s="106">
        <v>16</v>
      </c>
      <c r="J4389" s="106"/>
      <c r="K4389" s="106"/>
      <c r="L4389" s="106" t="s">
        <v>1266</v>
      </c>
      <c r="M4389" s="106" t="s">
        <v>924</v>
      </c>
      <c r="N4389" s="106">
        <v>0.77</v>
      </c>
      <c r="O4389" s="106">
        <v>2.6</v>
      </c>
      <c r="P4389" s="106" t="s">
        <v>714</v>
      </c>
      <c r="Q4389" s="107" t="s">
        <v>5175</v>
      </c>
      <c r="R4389" s="107" t="s">
        <v>282</v>
      </c>
    </row>
    <row r="4390" spans="2:18" ht="20.100000000000001" customHeight="1" x14ac:dyDescent="0.4">
      <c r="B4390" s="105" t="str">
        <f t="shared" si="205"/>
        <v/>
      </c>
      <c r="C4390" s="105" t="str">
        <f t="shared" si="206"/>
        <v/>
      </c>
      <c r="D4390" s="105" t="str">
        <f t="shared" si="207"/>
        <v/>
      </c>
      <c r="E4390" s="106" t="s">
        <v>2406</v>
      </c>
      <c r="F4390" s="106" t="s">
        <v>5010</v>
      </c>
      <c r="G4390" s="106" t="s">
        <v>773</v>
      </c>
      <c r="H4390" s="106" t="s">
        <v>1389</v>
      </c>
      <c r="I4390" s="106">
        <v>15</v>
      </c>
      <c r="J4390" s="106"/>
      <c r="K4390" s="106"/>
      <c r="L4390" s="106" t="s">
        <v>1266</v>
      </c>
      <c r="M4390" s="106" t="s">
        <v>924</v>
      </c>
      <c r="N4390" s="106">
        <v>0.73</v>
      </c>
      <c r="O4390" s="106">
        <v>2.6</v>
      </c>
      <c r="P4390" s="106" t="s">
        <v>714</v>
      </c>
      <c r="Q4390" s="107" t="s">
        <v>5176</v>
      </c>
      <c r="R4390" s="107" t="s">
        <v>282</v>
      </c>
    </row>
    <row r="4391" spans="2:18" ht="20.100000000000001" customHeight="1" x14ac:dyDescent="0.4">
      <c r="B4391" s="105" t="str">
        <f t="shared" si="205"/>
        <v/>
      </c>
      <c r="C4391" s="105" t="str">
        <f t="shared" si="206"/>
        <v/>
      </c>
      <c r="D4391" s="105" t="str">
        <f t="shared" si="207"/>
        <v/>
      </c>
      <c r="E4391" s="106" t="s">
        <v>2406</v>
      </c>
      <c r="F4391" s="106" t="s">
        <v>5010</v>
      </c>
      <c r="G4391" s="106" t="s">
        <v>778</v>
      </c>
      <c r="H4391" s="106" t="s">
        <v>707</v>
      </c>
      <c r="I4391" s="106">
        <v>16</v>
      </c>
      <c r="J4391" s="106"/>
      <c r="K4391" s="106"/>
      <c r="L4391" s="106" t="s">
        <v>779</v>
      </c>
      <c r="M4391" s="106" t="s">
        <v>924</v>
      </c>
      <c r="N4391" s="106">
        <v>0.77</v>
      </c>
      <c r="O4391" s="106">
        <v>2.6</v>
      </c>
      <c r="P4391" s="106" t="s">
        <v>714</v>
      </c>
      <c r="Q4391" s="107" t="s">
        <v>5177</v>
      </c>
      <c r="R4391" s="107" t="s">
        <v>282</v>
      </c>
    </row>
    <row r="4392" spans="2:18" ht="20.100000000000001" customHeight="1" x14ac:dyDescent="0.4">
      <c r="B4392" s="105" t="str">
        <f t="shared" si="205"/>
        <v/>
      </c>
      <c r="C4392" s="105" t="str">
        <f t="shared" si="206"/>
        <v/>
      </c>
      <c r="D4392" s="105" t="str">
        <f t="shared" si="207"/>
        <v/>
      </c>
      <c r="E4392" s="106" t="s">
        <v>2406</v>
      </c>
      <c r="F4392" s="106" t="s">
        <v>5010</v>
      </c>
      <c r="G4392" s="106" t="s">
        <v>778</v>
      </c>
      <c r="H4392" s="106" t="s">
        <v>1817</v>
      </c>
      <c r="I4392" s="106">
        <v>16</v>
      </c>
      <c r="J4392" s="106"/>
      <c r="K4392" s="106"/>
      <c r="L4392" s="106" t="s">
        <v>779</v>
      </c>
      <c r="M4392" s="106" t="s">
        <v>924</v>
      </c>
      <c r="N4392" s="106">
        <v>0.76</v>
      </c>
      <c r="O4392" s="106">
        <v>2.6</v>
      </c>
      <c r="P4392" s="106" t="s">
        <v>714</v>
      </c>
      <c r="Q4392" s="107" t="s">
        <v>5178</v>
      </c>
      <c r="R4392" s="107" t="s">
        <v>282</v>
      </c>
    </row>
    <row r="4393" spans="2:18" ht="20.100000000000001" customHeight="1" x14ac:dyDescent="0.4">
      <c r="B4393" s="105" t="str">
        <f t="shared" si="205"/>
        <v/>
      </c>
      <c r="C4393" s="105" t="str">
        <f t="shared" si="206"/>
        <v/>
      </c>
      <c r="D4393" s="105" t="str">
        <f t="shared" si="207"/>
        <v/>
      </c>
      <c r="E4393" s="106" t="s">
        <v>2406</v>
      </c>
      <c r="F4393" s="106" t="s">
        <v>5010</v>
      </c>
      <c r="G4393" s="106" t="s">
        <v>778</v>
      </c>
      <c r="H4393" s="106" t="s">
        <v>1027</v>
      </c>
      <c r="I4393" s="106">
        <v>16</v>
      </c>
      <c r="J4393" s="106"/>
      <c r="K4393" s="106"/>
      <c r="L4393" s="106" t="s">
        <v>779</v>
      </c>
      <c r="M4393" s="106" t="s">
        <v>924</v>
      </c>
      <c r="N4393" s="106">
        <v>0.75</v>
      </c>
      <c r="O4393" s="106">
        <v>2.6</v>
      </c>
      <c r="P4393" s="106" t="s">
        <v>714</v>
      </c>
      <c r="Q4393" s="107" t="s">
        <v>5179</v>
      </c>
      <c r="R4393" s="107" t="s">
        <v>282</v>
      </c>
    </row>
    <row r="4394" spans="2:18" ht="20.100000000000001" customHeight="1" x14ac:dyDescent="0.4">
      <c r="B4394" s="105" t="str">
        <f t="shared" si="205"/>
        <v/>
      </c>
      <c r="C4394" s="105" t="str">
        <f t="shared" si="206"/>
        <v/>
      </c>
      <c r="D4394" s="105" t="str">
        <f t="shared" si="207"/>
        <v/>
      </c>
      <c r="E4394" s="106" t="s">
        <v>2406</v>
      </c>
      <c r="F4394" s="106" t="s">
        <v>5010</v>
      </c>
      <c r="G4394" s="106" t="s">
        <v>778</v>
      </c>
      <c r="H4394" s="106" t="s">
        <v>707</v>
      </c>
      <c r="I4394" s="106">
        <v>16</v>
      </c>
      <c r="J4394" s="106"/>
      <c r="K4394" s="106"/>
      <c r="L4394" s="106" t="s">
        <v>1269</v>
      </c>
      <c r="M4394" s="106" t="s">
        <v>924</v>
      </c>
      <c r="N4394" s="106">
        <v>0.77</v>
      </c>
      <c r="O4394" s="106">
        <v>2.6</v>
      </c>
      <c r="P4394" s="106" t="s">
        <v>714</v>
      </c>
      <c r="Q4394" s="107" t="s">
        <v>5180</v>
      </c>
      <c r="R4394" s="107" t="s">
        <v>282</v>
      </c>
    </row>
    <row r="4395" spans="2:18" ht="20.100000000000001" customHeight="1" x14ac:dyDescent="0.4">
      <c r="B4395" s="105" t="str">
        <f t="shared" si="205"/>
        <v/>
      </c>
      <c r="C4395" s="105" t="str">
        <f t="shared" si="206"/>
        <v/>
      </c>
      <c r="D4395" s="105" t="str">
        <f t="shared" si="207"/>
        <v/>
      </c>
      <c r="E4395" s="106" t="s">
        <v>2406</v>
      </c>
      <c r="F4395" s="106" t="s">
        <v>5010</v>
      </c>
      <c r="G4395" s="106" t="s">
        <v>778</v>
      </c>
      <c r="H4395" s="106" t="s">
        <v>1389</v>
      </c>
      <c r="I4395" s="106">
        <v>15</v>
      </c>
      <c r="J4395" s="106"/>
      <c r="K4395" s="106"/>
      <c r="L4395" s="106" t="s">
        <v>1269</v>
      </c>
      <c r="M4395" s="106" t="s">
        <v>924</v>
      </c>
      <c r="N4395" s="106">
        <v>0.73</v>
      </c>
      <c r="O4395" s="106">
        <v>2.6</v>
      </c>
      <c r="P4395" s="106" t="s">
        <v>714</v>
      </c>
      <c r="Q4395" s="107" t="s">
        <v>5181</v>
      </c>
      <c r="R4395" s="107" t="s">
        <v>282</v>
      </c>
    </row>
    <row r="4396" spans="2:18" ht="20.100000000000001" customHeight="1" x14ac:dyDescent="0.4">
      <c r="B4396" s="105" t="str">
        <f t="shared" si="205"/>
        <v/>
      </c>
      <c r="C4396" s="105" t="str">
        <f t="shared" si="206"/>
        <v/>
      </c>
      <c r="D4396" s="105" t="str">
        <f t="shared" si="207"/>
        <v/>
      </c>
      <c r="E4396" s="106" t="s">
        <v>2406</v>
      </c>
      <c r="F4396" s="106" t="s">
        <v>5010</v>
      </c>
      <c r="G4396" s="106" t="s">
        <v>782</v>
      </c>
      <c r="H4396" s="106" t="s">
        <v>707</v>
      </c>
      <c r="I4396" s="106">
        <v>16</v>
      </c>
      <c r="J4396" s="106"/>
      <c r="K4396" s="106"/>
      <c r="L4396" s="106" t="s">
        <v>783</v>
      </c>
      <c r="M4396" s="106" t="s">
        <v>924</v>
      </c>
      <c r="N4396" s="106">
        <v>0.69</v>
      </c>
      <c r="O4396" s="106">
        <v>2.6</v>
      </c>
      <c r="P4396" s="106" t="s">
        <v>714</v>
      </c>
      <c r="Q4396" s="107" t="s">
        <v>5182</v>
      </c>
      <c r="R4396" s="107" t="s">
        <v>282</v>
      </c>
    </row>
    <row r="4397" spans="2:18" ht="20.100000000000001" customHeight="1" x14ac:dyDescent="0.4">
      <c r="B4397" s="105" t="str">
        <f t="shared" si="205"/>
        <v/>
      </c>
      <c r="C4397" s="105" t="str">
        <f t="shared" si="206"/>
        <v/>
      </c>
      <c r="D4397" s="105" t="str">
        <f t="shared" si="207"/>
        <v/>
      </c>
      <c r="E4397" s="106" t="s">
        <v>2406</v>
      </c>
      <c r="F4397" s="106" t="s">
        <v>5010</v>
      </c>
      <c r="G4397" s="106" t="s">
        <v>782</v>
      </c>
      <c r="H4397" s="106" t="s">
        <v>1817</v>
      </c>
      <c r="I4397" s="106">
        <v>16</v>
      </c>
      <c r="J4397" s="106"/>
      <c r="K4397" s="106"/>
      <c r="L4397" s="106" t="s">
        <v>783</v>
      </c>
      <c r="M4397" s="106" t="s">
        <v>924</v>
      </c>
      <c r="N4397" s="106">
        <v>0.68</v>
      </c>
      <c r="O4397" s="106">
        <v>2.6</v>
      </c>
      <c r="P4397" s="106" t="s">
        <v>714</v>
      </c>
      <c r="Q4397" s="107" t="s">
        <v>5183</v>
      </c>
      <c r="R4397" s="107" t="s">
        <v>282</v>
      </c>
    </row>
    <row r="4398" spans="2:18" ht="20.100000000000001" customHeight="1" x14ac:dyDescent="0.4">
      <c r="B4398" s="105" t="str">
        <f t="shared" si="205"/>
        <v/>
      </c>
      <c r="C4398" s="105" t="str">
        <f t="shared" si="206"/>
        <v/>
      </c>
      <c r="D4398" s="105" t="str">
        <f t="shared" si="207"/>
        <v/>
      </c>
      <c r="E4398" s="106" t="s">
        <v>2406</v>
      </c>
      <c r="F4398" s="106" t="s">
        <v>5010</v>
      </c>
      <c r="G4398" s="106" t="s">
        <v>782</v>
      </c>
      <c r="H4398" s="106" t="s">
        <v>1027</v>
      </c>
      <c r="I4398" s="106">
        <v>16</v>
      </c>
      <c r="J4398" s="106"/>
      <c r="K4398" s="106"/>
      <c r="L4398" s="106" t="s">
        <v>783</v>
      </c>
      <c r="M4398" s="106" t="s">
        <v>924</v>
      </c>
      <c r="N4398" s="106">
        <v>0.67</v>
      </c>
      <c r="O4398" s="106">
        <v>2.6</v>
      </c>
      <c r="P4398" s="106" t="s">
        <v>714</v>
      </c>
      <c r="Q4398" s="107" t="s">
        <v>5184</v>
      </c>
      <c r="R4398" s="107" t="s">
        <v>282</v>
      </c>
    </row>
    <row r="4399" spans="2:18" ht="20.100000000000001" customHeight="1" x14ac:dyDescent="0.4">
      <c r="B4399" s="105" t="str">
        <f t="shared" si="205"/>
        <v/>
      </c>
      <c r="C4399" s="105" t="str">
        <f t="shared" si="206"/>
        <v/>
      </c>
      <c r="D4399" s="105" t="str">
        <f t="shared" si="207"/>
        <v/>
      </c>
      <c r="E4399" s="106" t="s">
        <v>2406</v>
      </c>
      <c r="F4399" s="106" t="s">
        <v>5010</v>
      </c>
      <c r="G4399" s="106" t="s">
        <v>782</v>
      </c>
      <c r="H4399" s="106" t="s">
        <v>1389</v>
      </c>
      <c r="I4399" s="106">
        <v>16</v>
      </c>
      <c r="J4399" s="106"/>
      <c r="K4399" s="106"/>
      <c r="L4399" s="106" t="s">
        <v>783</v>
      </c>
      <c r="M4399" s="106" t="s">
        <v>924</v>
      </c>
      <c r="N4399" s="106">
        <v>0.66</v>
      </c>
      <c r="O4399" s="106">
        <v>2.6</v>
      </c>
      <c r="P4399" s="106" t="s">
        <v>714</v>
      </c>
      <c r="Q4399" s="107" t="s">
        <v>5185</v>
      </c>
      <c r="R4399" s="107" t="s">
        <v>282</v>
      </c>
    </row>
    <row r="4400" spans="2:18" ht="20.100000000000001" customHeight="1" x14ac:dyDescent="0.4">
      <c r="B4400" s="105" t="str">
        <f t="shared" si="205"/>
        <v/>
      </c>
      <c r="C4400" s="105" t="str">
        <f t="shared" si="206"/>
        <v/>
      </c>
      <c r="D4400" s="105" t="str">
        <f t="shared" si="207"/>
        <v/>
      </c>
      <c r="E4400" s="106" t="s">
        <v>2406</v>
      </c>
      <c r="F4400" s="106" t="s">
        <v>5010</v>
      </c>
      <c r="G4400" s="106" t="s">
        <v>697</v>
      </c>
      <c r="H4400" s="106" t="s">
        <v>707</v>
      </c>
      <c r="I4400" s="106">
        <v>16</v>
      </c>
      <c r="J4400" s="106"/>
      <c r="K4400" s="106"/>
      <c r="L4400" s="106" t="s">
        <v>707</v>
      </c>
      <c r="M4400" s="106" t="s">
        <v>3522</v>
      </c>
      <c r="N4400" s="106">
        <v>0.8</v>
      </c>
      <c r="O4400" s="106">
        <v>2.7</v>
      </c>
      <c r="P4400" s="106" t="s">
        <v>714</v>
      </c>
      <c r="Q4400" s="107" t="s">
        <v>5186</v>
      </c>
      <c r="R4400" s="107" t="s">
        <v>73</v>
      </c>
    </row>
    <row r="4401" spans="2:18" ht="20.100000000000001" customHeight="1" x14ac:dyDescent="0.4">
      <c r="B4401" s="105" t="str">
        <f t="shared" si="205"/>
        <v/>
      </c>
      <c r="C4401" s="105" t="str">
        <f t="shared" si="206"/>
        <v/>
      </c>
      <c r="D4401" s="105" t="str">
        <f t="shared" si="207"/>
        <v/>
      </c>
      <c r="E4401" s="106" t="s">
        <v>2406</v>
      </c>
      <c r="F4401" s="106" t="s">
        <v>5010</v>
      </c>
      <c r="G4401" s="106" t="s">
        <v>697</v>
      </c>
      <c r="H4401" s="106" t="s">
        <v>1817</v>
      </c>
      <c r="I4401" s="106">
        <v>16</v>
      </c>
      <c r="J4401" s="106"/>
      <c r="K4401" s="106"/>
      <c r="L4401" s="106" t="s">
        <v>1817</v>
      </c>
      <c r="M4401" s="106" t="s">
        <v>3522</v>
      </c>
      <c r="N4401" s="106">
        <v>0.78</v>
      </c>
      <c r="O4401" s="106">
        <v>2.7</v>
      </c>
      <c r="P4401" s="106" t="s">
        <v>714</v>
      </c>
      <c r="Q4401" s="107" t="s">
        <v>5187</v>
      </c>
      <c r="R4401" s="107" t="s">
        <v>73</v>
      </c>
    </row>
    <row r="4402" spans="2:18" ht="20.100000000000001" customHeight="1" x14ac:dyDescent="0.4">
      <c r="B4402" s="105" t="str">
        <f t="shared" si="205"/>
        <v/>
      </c>
      <c r="C4402" s="105" t="str">
        <f t="shared" si="206"/>
        <v/>
      </c>
      <c r="D4402" s="105" t="str">
        <f t="shared" si="207"/>
        <v/>
      </c>
      <c r="E4402" s="106" t="s">
        <v>2406</v>
      </c>
      <c r="F4402" s="106" t="s">
        <v>5010</v>
      </c>
      <c r="G4402" s="106" t="s">
        <v>697</v>
      </c>
      <c r="H4402" s="106" t="s">
        <v>1027</v>
      </c>
      <c r="I4402" s="106">
        <v>16</v>
      </c>
      <c r="J4402" s="106"/>
      <c r="K4402" s="106"/>
      <c r="L4402" s="106" t="s">
        <v>1027</v>
      </c>
      <c r="M4402" s="106" t="s">
        <v>3522</v>
      </c>
      <c r="N4402" s="106">
        <v>0.76</v>
      </c>
      <c r="O4402" s="106">
        <v>2.7</v>
      </c>
      <c r="P4402" s="106" t="s">
        <v>714</v>
      </c>
      <c r="Q4402" s="107" t="s">
        <v>5188</v>
      </c>
      <c r="R4402" s="107" t="s">
        <v>73</v>
      </c>
    </row>
    <row r="4403" spans="2:18" ht="20.100000000000001" customHeight="1" x14ac:dyDescent="0.4">
      <c r="B4403" s="105" t="str">
        <f t="shared" si="205"/>
        <v/>
      </c>
      <c r="C4403" s="105" t="str">
        <f t="shared" si="206"/>
        <v/>
      </c>
      <c r="D4403" s="105" t="str">
        <f t="shared" si="207"/>
        <v/>
      </c>
      <c r="E4403" s="106" t="s">
        <v>2406</v>
      </c>
      <c r="F4403" s="106" t="s">
        <v>5010</v>
      </c>
      <c r="G4403" s="106" t="s">
        <v>710</v>
      </c>
      <c r="H4403" s="106" t="s">
        <v>711</v>
      </c>
      <c r="I4403" s="106">
        <v>16</v>
      </c>
      <c r="J4403" s="106"/>
      <c r="K4403" s="106"/>
      <c r="L4403" s="106" t="s">
        <v>707</v>
      </c>
      <c r="M4403" s="106" t="s">
        <v>3522</v>
      </c>
      <c r="N4403" s="106">
        <v>0.78</v>
      </c>
      <c r="O4403" s="106">
        <v>2.7</v>
      </c>
      <c r="P4403" s="106" t="s">
        <v>714</v>
      </c>
      <c r="Q4403" s="107" t="s">
        <v>5189</v>
      </c>
      <c r="R4403" s="107" t="s">
        <v>73</v>
      </c>
    </row>
    <row r="4404" spans="2:18" ht="20.100000000000001" customHeight="1" x14ac:dyDescent="0.4">
      <c r="B4404" s="105" t="str">
        <f t="shared" si="205"/>
        <v/>
      </c>
      <c r="C4404" s="105" t="str">
        <f t="shared" si="206"/>
        <v/>
      </c>
      <c r="D4404" s="105" t="str">
        <f t="shared" si="207"/>
        <v/>
      </c>
      <c r="E4404" s="106" t="s">
        <v>2406</v>
      </c>
      <c r="F4404" s="106" t="s">
        <v>5010</v>
      </c>
      <c r="G4404" s="106" t="s">
        <v>710</v>
      </c>
      <c r="H4404" s="106" t="s">
        <v>711</v>
      </c>
      <c r="I4404" s="106">
        <v>16</v>
      </c>
      <c r="J4404" s="106"/>
      <c r="K4404" s="106"/>
      <c r="L4404" s="106" t="s">
        <v>1817</v>
      </c>
      <c r="M4404" s="106" t="s">
        <v>3522</v>
      </c>
      <c r="N4404" s="106">
        <v>0.78</v>
      </c>
      <c r="O4404" s="106">
        <v>2.7</v>
      </c>
      <c r="P4404" s="106" t="s">
        <v>714</v>
      </c>
      <c r="Q4404" s="107" t="s">
        <v>5190</v>
      </c>
      <c r="R4404" s="107" t="s">
        <v>73</v>
      </c>
    </row>
    <row r="4405" spans="2:18" ht="20.100000000000001" customHeight="1" x14ac:dyDescent="0.4">
      <c r="B4405" s="105" t="str">
        <f t="shared" si="205"/>
        <v/>
      </c>
      <c r="C4405" s="105" t="str">
        <f t="shared" si="206"/>
        <v/>
      </c>
      <c r="D4405" s="105" t="str">
        <f t="shared" si="207"/>
        <v/>
      </c>
      <c r="E4405" s="106" t="s">
        <v>2406</v>
      </c>
      <c r="F4405" s="106" t="s">
        <v>5010</v>
      </c>
      <c r="G4405" s="106" t="s">
        <v>710</v>
      </c>
      <c r="H4405" s="106" t="s">
        <v>711</v>
      </c>
      <c r="I4405" s="106">
        <v>16</v>
      </c>
      <c r="J4405" s="106"/>
      <c r="K4405" s="106"/>
      <c r="L4405" s="106" t="s">
        <v>1027</v>
      </c>
      <c r="M4405" s="106" t="s">
        <v>3522</v>
      </c>
      <c r="N4405" s="106">
        <v>0.78</v>
      </c>
      <c r="O4405" s="106">
        <v>2.7</v>
      </c>
      <c r="P4405" s="106" t="s">
        <v>714</v>
      </c>
      <c r="Q4405" s="107" t="s">
        <v>5191</v>
      </c>
      <c r="R4405" s="107" t="s">
        <v>73</v>
      </c>
    </row>
    <row r="4406" spans="2:18" ht="20.100000000000001" customHeight="1" x14ac:dyDescent="0.4">
      <c r="B4406" s="105" t="str">
        <f t="shared" si="205"/>
        <v/>
      </c>
      <c r="C4406" s="105" t="str">
        <f t="shared" si="206"/>
        <v/>
      </c>
      <c r="D4406" s="105" t="str">
        <f t="shared" si="207"/>
        <v/>
      </c>
      <c r="E4406" s="106" t="s">
        <v>2406</v>
      </c>
      <c r="F4406" s="106" t="s">
        <v>5010</v>
      </c>
      <c r="G4406" s="106" t="s">
        <v>721</v>
      </c>
      <c r="H4406" s="106" t="s">
        <v>722</v>
      </c>
      <c r="I4406" s="106">
        <v>16</v>
      </c>
      <c r="J4406" s="106"/>
      <c r="K4406" s="106"/>
      <c r="L4406" s="106" t="s">
        <v>707</v>
      </c>
      <c r="M4406" s="106" t="s">
        <v>3522</v>
      </c>
      <c r="N4406" s="106">
        <v>0.77</v>
      </c>
      <c r="O4406" s="106">
        <v>2.7</v>
      </c>
      <c r="P4406" s="106" t="s">
        <v>714</v>
      </c>
      <c r="Q4406" s="107" t="s">
        <v>5192</v>
      </c>
      <c r="R4406" s="107" t="s">
        <v>73</v>
      </c>
    </row>
    <row r="4407" spans="2:18" ht="20.100000000000001" customHeight="1" x14ac:dyDescent="0.4">
      <c r="B4407" s="105" t="str">
        <f t="shared" si="205"/>
        <v/>
      </c>
      <c r="C4407" s="105" t="str">
        <f t="shared" si="206"/>
        <v/>
      </c>
      <c r="D4407" s="105" t="str">
        <f t="shared" si="207"/>
        <v/>
      </c>
      <c r="E4407" s="106" t="s">
        <v>2406</v>
      </c>
      <c r="F4407" s="106" t="s">
        <v>5010</v>
      </c>
      <c r="G4407" s="106" t="s">
        <v>721</v>
      </c>
      <c r="H4407" s="106" t="s">
        <v>722</v>
      </c>
      <c r="I4407" s="106">
        <v>16</v>
      </c>
      <c r="J4407" s="106"/>
      <c r="K4407" s="106"/>
      <c r="L4407" s="106" t="s">
        <v>1817</v>
      </c>
      <c r="M4407" s="106" t="s">
        <v>3522</v>
      </c>
      <c r="N4407" s="106">
        <v>0.77</v>
      </c>
      <c r="O4407" s="106">
        <v>2.7</v>
      </c>
      <c r="P4407" s="106" t="s">
        <v>714</v>
      </c>
      <c r="Q4407" s="107" t="s">
        <v>5193</v>
      </c>
      <c r="R4407" s="107" t="s">
        <v>73</v>
      </c>
    </row>
    <row r="4408" spans="2:18" ht="20.100000000000001" customHeight="1" x14ac:dyDescent="0.4">
      <c r="B4408" s="105" t="str">
        <f t="shared" si="205"/>
        <v/>
      </c>
      <c r="C4408" s="105" t="str">
        <f t="shared" si="206"/>
        <v/>
      </c>
      <c r="D4408" s="105" t="str">
        <f t="shared" si="207"/>
        <v/>
      </c>
      <c r="E4408" s="106" t="s">
        <v>2406</v>
      </c>
      <c r="F4408" s="106" t="s">
        <v>5010</v>
      </c>
      <c r="G4408" s="106" t="s">
        <v>721</v>
      </c>
      <c r="H4408" s="106" t="s">
        <v>722</v>
      </c>
      <c r="I4408" s="106">
        <v>16</v>
      </c>
      <c r="J4408" s="106"/>
      <c r="K4408" s="106"/>
      <c r="L4408" s="106" t="s">
        <v>1027</v>
      </c>
      <c r="M4408" s="106" t="s">
        <v>3522</v>
      </c>
      <c r="N4408" s="106">
        <v>0.76</v>
      </c>
      <c r="O4408" s="106">
        <v>2.7</v>
      </c>
      <c r="P4408" s="106" t="s">
        <v>714</v>
      </c>
      <c r="Q4408" s="107" t="s">
        <v>5194</v>
      </c>
      <c r="R4408" s="107" t="s">
        <v>73</v>
      </c>
    </row>
    <row r="4409" spans="2:18" ht="20.100000000000001" customHeight="1" x14ac:dyDescent="0.4">
      <c r="B4409" s="105" t="str">
        <f t="shared" si="205"/>
        <v/>
      </c>
      <c r="C4409" s="105" t="str">
        <f t="shared" si="206"/>
        <v/>
      </c>
      <c r="D4409" s="105" t="str">
        <f t="shared" si="207"/>
        <v/>
      </c>
      <c r="E4409" s="106" t="s">
        <v>2406</v>
      </c>
      <c r="F4409" s="106" t="s">
        <v>5010</v>
      </c>
      <c r="G4409" s="106" t="s">
        <v>773</v>
      </c>
      <c r="H4409" s="106" t="s">
        <v>774</v>
      </c>
      <c r="I4409" s="106">
        <v>16</v>
      </c>
      <c r="J4409" s="106"/>
      <c r="K4409" s="106"/>
      <c r="L4409" s="106" t="s">
        <v>707</v>
      </c>
      <c r="M4409" s="106" t="s">
        <v>3522</v>
      </c>
      <c r="N4409" s="106">
        <v>0.73</v>
      </c>
      <c r="O4409" s="106">
        <v>2.7</v>
      </c>
      <c r="P4409" s="106" t="s">
        <v>714</v>
      </c>
      <c r="Q4409" s="107" t="s">
        <v>5195</v>
      </c>
      <c r="R4409" s="107" t="s">
        <v>73</v>
      </c>
    </row>
    <row r="4410" spans="2:18" ht="20.100000000000001" customHeight="1" x14ac:dyDescent="0.4">
      <c r="B4410" s="105" t="str">
        <f t="shared" si="205"/>
        <v/>
      </c>
      <c r="C4410" s="105" t="str">
        <f t="shared" si="206"/>
        <v/>
      </c>
      <c r="D4410" s="105" t="str">
        <f t="shared" si="207"/>
        <v/>
      </c>
      <c r="E4410" s="106" t="s">
        <v>2406</v>
      </c>
      <c r="F4410" s="106" t="s">
        <v>5010</v>
      </c>
      <c r="G4410" s="106" t="s">
        <v>778</v>
      </c>
      <c r="H4410" s="106" t="s">
        <v>779</v>
      </c>
      <c r="I4410" s="106">
        <v>16</v>
      </c>
      <c r="J4410" s="106"/>
      <c r="K4410" s="106"/>
      <c r="L4410" s="106" t="s">
        <v>707</v>
      </c>
      <c r="M4410" s="106" t="s">
        <v>3522</v>
      </c>
      <c r="N4410" s="106">
        <v>0.72</v>
      </c>
      <c r="O4410" s="106">
        <v>2.7</v>
      </c>
      <c r="P4410" s="106" t="s">
        <v>714</v>
      </c>
      <c r="Q4410" s="107" t="s">
        <v>5196</v>
      </c>
      <c r="R4410" s="107" t="s">
        <v>73</v>
      </c>
    </row>
    <row r="4411" spans="2:18" ht="20.100000000000001" customHeight="1" x14ac:dyDescent="0.4">
      <c r="B4411" s="105" t="str">
        <f t="shared" si="205"/>
        <v/>
      </c>
      <c r="C4411" s="105" t="str">
        <f t="shared" si="206"/>
        <v/>
      </c>
      <c r="D4411" s="105" t="str">
        <f t="shared" si="207"/>
        <v/>
      </c>
      <c r="E4411" s="106" t="s">
        <v>2406</v>
      </c>
      <c r="F4411" s="106" t="s">
        <v>5010</v>
      </c>
      <c r="G4411" s="106" t="s">
        <v>2477</v>
      </c>
      <c r="H4411" s="106" t="s">
        <v>707</v>
      </c>
      <c r="I4411" s="106">
        <v>16</v>
      </c>
      <c r="J4411" s="106"/>
      <c r="K4411" s="106"/>
      <c r="L4411" s="106" t="s">
        <v>2478</v>
      </c>
      <c r="M4411" s="106" t="s">
        <v>3522</v>
      </c>
      <c r="N4411" s="106">
        <v>0.79</v>
      </c>
      <c r="O4411" s="106">
        <v>2.7</v>
      </c>
      <c r="P4411" s="106" t="s">
        <v>714</v>
      </c>
      <c r="Q4411" s="107" t="s">
        <v>5197</v>
      </c>
      <c r="R4411" s="107" t="s">
        <v>73</v>
      </c>
    </row>
    <row r="4412" spans="2:18" ht="20.100000000000001" customHeight="1" x14ac:dyDescent="0.4">
      <c r="B4412" s="105" t="str">
        <f t="shared" si="205"/>
        <v/>
      </c>
      <c r="C4412" s="105" t="str">
        <f t="shared" si="206"/>
        <v/>
      </c>
      <c r="D4412" s="105" t="str">
        <f t="shared" si="207"/>
        <v/>
      </c>
      <c r="E4412" s="106" t="s">
        <v>2406</v>
      </c>
      <c r="F4412" s="106" t="s">
        <v>5010</v>
      </c>
      <c r="G4412" s="106" t="s">
        <v>2477</v>
      </c>
      <c r="H4412" s="106" t="s">
        <v>1817</v>
      </c>
      <c r="I4412" s="106">
        <v>16</v>
      </c>
      <c r="J4412" s="106"/>
      <c r="K4412" s="106"/>
      <c r="L4412" s="106" t="s">
        <v>2478</v>
      </c>
      <c r="M4412" s="106" t="s">
        <v>3522</v>
      </c>
      <c r="N4412" s="106">
        <v>0.78</v>
      </c>
      <c r="O4412" s="106">
        <v>2.7</v>
      </c>
      <c r="P4412" s="106" t="s">
        <v>714</v>
      </c>
      <c r="Q4412" s="107" t="s">
        <v>5198</v>
      </c>
      <c r="R4412" s="107" t="s">
        <v>73</v>
      </c>
    </row>
    <row r="4413" spans="2:18" ht="20.100000000000001" customHeight="1" x14ac:dyDescent="0.4">
      <c r="B4413" s="105" t="str">
        <f t="shared" si="205"/>
        <v/>
      </c>
      <c r="C4413" s="105" t="str">
        <f t="shared" si="206"/>
        <v/>
      </c>
      <c r="D4413" s="105" t="str">
        <f t="shared" si="207"/>
        <v/>
      </c>
      <c r="E4413" s="106" t="s">
        <v>2406</v>
      </c>
      <c r="F4413" s="106" t="s">
        <v>5010</v>
      </c>
      <c r="G4413" s="106" t="s">
        <v>2477</v>
      </c>
      <c r="H4413" s="106" t="s">
        <v>1027</v>
      </c>
      <c r="I4413" s="106">
        <v>16</v>
      </c>
      <c r="J4413" s="106"/>
      <c r="K4413" s="106"/>
      <c r="L4413" s="106" t="s">
        <v>2478</v>
      </c>
      <c r="M4413" s="106" t="s">
        <v>3522</v>
      </c>
      <c r="N4413" s="106">
        <v>0.77</v>
      </c>
      <c r="O4413" s="106">
        <v>2.7</v>
      </c>
      <c r="P4413" s="106" t="s">
        <v>714</v>
      </c>
      <c r="Q4413" s="107" t="s">
        <v>5199</v>
      </c>
      <c r="R4413" s="107" t="s">
        <v>73</v>
      </c>
    </row>
    <row r="4414" spans="2:18" ht="20.100000000000001" customHeight="1" x14ac:dyDescent="0.4">
      <c r="B4414" s="105" t="str">
        <f t="shared" si="205"/>
        <v/>
      </c>
      <c r="C4414" s="105" t="str">
        <f t="shared" si="206"/>
        <v/>
      </c>
      <c r="D4414" s="105" t="str">
        <f t="shared" si="207"/>
        <v/>
      </c>
      <c r="E4414" s="106" t="s">
        <v>2406</v>
      </c>
      <c r="F4414" s="106" t="s">
        <v>5010</v>
      </c>
      <c r="G4414" s="106" t="s">
        <v>2482</v>
      </c>
      <c r="H4414" s="106" t="s">
        <v>707</v>
      </c>
      <c r="I4414" s="106">
        <v>16</v>
      </c>
      <c r="J4414" s="106"/>
      <c r="K4414" s="106"/>
      <c r="L4414" s="106" t="s">
        <v>2483</v>
      </c>
      <c r="M4414" s="106" t="s">
        <v>3522</v>
      </c>
      <c r="N4414" s="106">
        <v>0.79</v>
      </c>
      <c r="O4414" s="106">
        <v>2.7</v>
      </c>
      <c r="P4414" s="106" t="s">
        <v>714</v>
      </c>
      <c r="Q4414" s="107" t="s">
        <v>5200</v>
      </c>
      <c r="R4414" s="107" t="s">
        <v>73</v>
      </c>
    </row>
    <row r="4415" spans="2:18" ht="20.100000000000001" customHeight="1" x14ac:dyDescent="0.4">
      <c r="B4415" s="105" t="str">
        <f t="shared" si="205"/>
        <v/>
      </c>
      <c r="C4415" s="105" t="str">
        <f t="shared" si="206"/>
        <v/>
      </c>
      <c r="D4415" s="105" t="str">
        <f t="shared" si="207"/>
        <v/>
      </c>
      <c r="E4415" s="106" t="s">
        <v>2406</v>
      </c>
      <c r="F4415" s="106" t="s">
        <v>5010</v>
      </c>
      <c r="G4415" s="106" t="s">
        <v>2482</v>
      </c>
      <c r="H4415" s="106" t="s">
        <v>1817</v>
      </c>
      <c r="I4415" s="106">
        <v>16</v>
      </c>
      <c r="J4415" s="106"/>
      <c r="K4415" s="106"/>
      <c r="L4415" s="106" t="s">
        <v>2483</v>
      </c>
      <c r="M4415" s="106" t="s">
        <v>3522</v>
      </c>
      <c r="N4415" s="106">
        <v>0.78</v>
      </c>
      <c r="O4415" s="106">
        <v>2.7</v>
      </c>
      <c r="P4415" s="106" t="s">
        <v>714</v>
      </c>
      <c r="Q4415" s="107" t="s">
        <v>5201</v>
      </c>
      <c r="R4415" s="107" t="s">
        <v>73</v>
      </c>
    </row>
    <row r="4416" spans="2:18" ht="20.100000000000001" customHeight="1" x14ac:dyDescent="0.4">
      <c r="B4416" s="105" t="str">
        <f t="shared" si="205"/>
        <v/>
      </c>
      <c r="C4416" s="105" t="str">
        <f t="shared" si="206"/>
        <v/>
      </c>
      <c r="D4416" s="105" t="str">
        <f t="shared" si="207"/>
        <v/>
      </c>
      <c r="E4416" s="106" t="s">
        <v>2406</v>
      </c>
      <c r="F4416" s="106" t="s">
        <v>5010</v>
      </c>
      <c r="G4416" s="106" t="s">
        <v>2482</v>
      </c>
      <c r="H4416" s="106" t="s">
        <v>1027</v>
      </c>
      <c r="I4416" s="106">
        <v>16</v>
      </c>
      <c r="J4416" s="106"/>
      <c r="K4416" s="106"/>
      <c r="L4416" s="106" t="s">
        <v>2483</v>
      </c>
      <c r="M4416" s="106" t="s">
        <v>3522</v>
      </c>
      <c r="N4416" s="106">
        <v>0.77</v>
      </c>
      <c r="O4416" s="106">
        <v>2.7</v>
      </c>
      <c r="P4416" s="106" t="s">
        <v>714</v>
      </c>
      <c r="Q4416" s="107" t="s">
        <v>5202</v>
      </c>
      <c r="R4416" s="107" t="s">
        <v>73</v>
      </c>
    </row>
    <row r="4417" spans="2:18" ht="20.100000000000001" customHeight="1" x14ac:dyDescent="0.4">
      <c r="B4417" s="105" t="str">
        <f t="shared" si="205"/>
        <v/>
      </c>
      <c r="C4417" s="105" t="str">
        <f t="shared" si="206"/>
        <v/>
      </c>
      <c r="D4417" s="105" t="str">
        <f t="shared" si="207"/>
        <v/>
      </c>
      <c r="E4417" s="106" t="s">
        <v>2406</v>
      </c>
      <c r="F4417" s="106" t="s">
        <v>5010</v>
      </c>
      <c r="G4417" s="106" t="s">
        <v>710</v>
      </c>
      <c r="H4417" s="106" t="s">
        <v>707</v>
      </c>
      <c r="I4417" s="106">
        <v>16</v>
      </c>
      <c r="J4417" s="106"/>
      <c r="K4417" s="106"/>
      <c r="L4417" s="106" t="s">
        <v>711</v>
      </c>
      <c r="M4417" s="106" t="s">
        <v>3522</v>
      </c>
      <c r="N4417" s="106">
        <v>0.79</v>
      </c>
      <c r="O4417" s="106">
        <v>2.7</v>
      </c>
      <c r="P4417" s="106" t="s">
        <v>714</v>
      </c>
      <c r="Q4417" s="107" t="s">
        <v>5203</v>
      </c>
      <c r="R4417" s="107" t="s">
        <v>73</v>
      </c>
    </row>
    <row r="4418" spans="2:18" ht="20.100000000000001" customHeight="1" x14ac:dyDescent="0.4">
      <c r="B4418" s="105" t="str">
        <f t="shared" si="205"/>
        <v/>
      </c>
      <c r="C4418" s="105" t="str">
        <f t="shared" si="206"/>
        <v/>
      </c>
      <c r="D4418" s="105" t="str">
        <f t="shared" si="207"/>
        <v/>
      </c>
      <c r="E4418" s="106" t="s">
        <v>2406</v>
      </c>
      <c r="F4418" s="106" t="s">
        <v>5010</v>
      </c>
      <c r="G4418" s="106" t="s">
        <v>710</v>
      </c>
      <c r="H4418" s="106" t="s">
        <v>1817</v>
      </c>
      <c r="I4418" s="106">
        <v>16</v>
      </c>
      <c r="J4418" s="106"/>
      <c r="K4418" s="106"/>
      <c r="L4418" s="106" t="s">
        <v>711</v>
      </c>
      <c r="M4418" s="106" t="s">
        <v>3522</v>
      </c>
      <c r="N4418" s="106">
        <v>0.78</v>
      </c>
      <c r="O4418" s="106">
        <v>2.7</v>
      </c>
      <c r="P4418" s="106" t="s">
        <v>714</v>
      </c>
      <c r="Q4418" s="107" t="s">
        <v>5204</v>
      </c>
      <c r="R4418" s="107" t="s">
        <v>73</v>
      </c>
    </row>
    <row r="4419" spans="2:18" ht="20.100000000000001" customHeight="1" x14ac:dyDescent="0.4">
      <c r="B4419" s="105" t="str">
        <f t="shared" si="205"/>
        <v/>
      </c>
      <c r="C4419" s="105" t="str">
        <f t="shared" si="206"/>
        <v/>
      </c>
      <c r="D4419" s="105" t="str">
        <f t="shared" si="207"/>
        <v/>
      </c>
      <c r="E4419" s="106" t="s">
        <v>2406</v>
      </c>
      <c r="F4419" s="106" t="s">
        <v>5010</v>
      </c>
      <c r="G4419" s="106" t="s">
        <v>710</v>
      </c>
      <c r="H4419" s="106" t="s">
        <v>1027</v>
      </c>
      <c r="I4419" s="106">
        <v>16</v>
      </c>
      <c r="J4419" s="106"/>
      <c r="K4419" s="106"/>
      <c r="L4419" s="106" t="s">
        <v>711</v>
      </c>
      <c r="M4419" s="106" t="s">
        <v>3522</v>
      </c>
      <c r="N4419" s="106">
        <v>0.77</v>
      </c>
      <c r="O4419" s="106">
        <v>2.7</v>
      </c>
      <c r="P4419" s="106" t="s">
        <v>714</v>
      </c>
      <c r="Q4419" s="107" t="s">
        <v>5205</v>
      </c>
      <c r="R4419" s="107" t="s">
        <v>73</v>
      </c>
    </row>
    <row r="4420" spans="2:18" ht="20.100000000000001" customHeight="1" x14ac:dyDescent="0.4">
      <c r="B4420" s="105" t="str">
        <f t="shared" si="205"/>
        <v/>
      </c>
      <c r="C4420" s="105" t="str">
        <f t="shared" si="206"/>
        <v/>
      </c>
      <c r="D4420" s="105" t="str">
        <f t="shared" si="207"/>
        <v/>
      </c>
      <c r="E4420" s="106" t="s">
        <v>2406</v>
      </c>
      <c r="F4420" s="106" t="s">
        <v>5010</v>
      </c>
      <c r="G4420" s="106" t="s">
        <v>721</v>
      </c>
      <c r="H4420" s="106" t="s">
        <v>707</v>
      </c>
      <c r="I4420" s="106">
        <v>16</v>
      </c>
      <c r="J4420" s="106"/>
      <c r="K4420" s="106"/>
      <c r="L4420" s="106" t="s">
        <v>722</v>
      </c>
      <c r="M4420" s="106" t="s">
        <v>3522</v>
      </c>
      <c r="N4420" s="106">
        <v>0.79</v>
      </c>
      <c r="O4420" s="106">
        <v>2.7</v>
      </c>
      <c r="P4420" s="106" t="s">
        <v>714</v>
      </c>
      <c r="Q4420" s="107" t="s">
        <v>5206</v>
      </c>
      <c r="R4420" s="107" t="s">
        <v>73</v>
      </c>
    </row>
    <row r="4421" spans="2:18" ht="20.100000000000001" customHeight="1" x14ac:dyDescent="0.4">
      <c r="B4421" s="105" t="str">
        <f t="shared" si="205"/>
        <v/>
      </c>
      <c r="C4421" s="105" t="str">
        <f t="shared" si="206"/>
        <v/>
      </c>
      <c r="D4421" s="105" t="str">
        <f t="shared" si="207"/>
        <v/>
      </c>
      <c r="E4421" s="106" t="s">
        <v>2406</v>
      </c>
      <c r="F4421" s="106" t="s">
        <v>5010</v>
      </c>
      <c r="G4421" s="106" t="s">
        <v>721</v>
      </c>
      <c r="H4421" s="106" t="s">
        <v>1817</v>
      </c>
      <c r="I4421" s="106">
        <v>16</v>
      </c>
      <c r="J4421" s="106"/>
      <c r="K4421" s="106"/>
      <c r="L4421" s="106" t="s">
        <v>722</v>
      </c>
      <c r="M4421" s="106" t="s">
        <v>3522</v>
      </c>
      <c r="N4421" s="106">
        <v>0.78</v>
      </c>
      <c r="O4421" s="106">
        <v>2.7</v>
      </c>
      <c r="P4421" s="106" t="s">
        <v>714</v>
      </c>
      <c r="Q4421" s="107" t="s">
        <v>5207</v>
      </c>
      <c r="R4421" s="107" t="s">
        <v>73</v>
      </c>
    </row>
    <row r="4422" spans="2:18" ht="20.100000000000001" customHeight="1" x14ac:dyDescent="0.4">
      <c r="B4422" s="105" t="str">
        <f t="shared" si="205"/>
        <v/>
      </c>
      <c r="C4422" s="105" t="str">
        <f t="shared" si="206"/>
        <v/>
      </c>
      <c r="D4422" s="105" t="str">
        <f t="shared" si="207"/>
        <v/>
      </c>
      <c r="E4422" s="106" t="s">
        <v>2406</v>
      </c>
      <c r="F4422" s="106" t="s">
        <v>5010</v>
      </c>
      <c r="G4422" s="106" t="s">
        <v>721</v>
      </c>
      <c r="H4422" s="106" t="s">
        <v>1027</v>
      </c>
      <c r="I4422" s="106">
        <v>16</v>
      </c>
      <c r="J4422" s="106"/>
      <c r="K4422" s="106"/>
      <c r="L4422" s="106" t="s">
        <v>722</v>
      </c>
      <c r="M4422" s="106" t="s">
        <v>3522</v>
      </c>
      <c r="N4422" s="106">
        <v>0.76</v>
      </c>
      <c r="O4422" s="106">
        <v>2.7</v>
      </c>
      <c r="P4422" s="106" t="s">
        <v>714</v>
      </c>
      <c r="Q4422" s="107" t="s">
        <v>5208</v>
      </c>
      <c r="R4422" s="107" t="s">
        <v>73</v>
      </c>
    </row>
    <row r="4423" spans="2:18" ht="20.100000000000001" customHeight="1" x14ac:dyDescent="0.4">
      <c r="B4423" s="105" t="str">
        <f t="shared" si="205"/>
        <v/>
      </c>
      <c r="C4423" s="105" t="str">
        <f t="shared" si="206"/>
        <v/>
      </c>
      <c r="D4423" s="105" t="str">
        <f t="shared" si="207"/>
        <v/>
      </c>
      <c r="E4423" s="106" t="s">
        <v>2406</v>
      </c>
      <c r="F4423" s="106" t="s">
        <v>5010</v>
      </c>
      <c r="G4423" s="106" t="s">
        <v>773</v>
      </c>
      <c r="H4423" s="106" t="s">
        <v>707</v>
      </c>
      <c r="I4423" s="106">
        <v>16</v>
      </c>
      <c r="J4423" s="106"/>
      <c r="K4423" s="106"/>
      <c r="L4423" s="106" t="s">
        <v>774</v>
      </c>
      <c r="M4423" s="106" t="s">
        <v>3522</v>
      </c>
      <c r="N4423" s="106">
        <v>0.77</v>
      </c>
      <c r="O4423" s="106">
        <v>2.7</v>
      </c>
      <c r="P4423" s="106" t="s">
        <v>714</v>
      </c>
      <c r="Q4423" s="107" t="s">
        <v>5209</v>
      </c>
      <c r="R4423" s="107" t="s">
        <v>73</v>
      </c>
    </row>
    <row r="4424" spans="2:18" ht="20.100000000000001" customHeight="1" x14ac:dyDescent="0.4">
      <c r="B4424" s="105" t="str">
        <f t="shared" si="205"/>
        <v/>
      </c>
      <c r="C4424" s="105" t="str">
        <f t="shared" si="206"/>
        <v/>
      </c>
      <c r="D4424" s="105" t="str">
        <f t="shared" si="207"/>
        <v/>
      </c>
      <c r="E4424" s="106" t="s">
        <v>2406</v>
      </c>
      <c r="F4424" s="106" t="s">
        <v>5010</v>
      </c>
      <c r="G4424" s="106" t="s">
        <v>778</v>
      </c>
      <c r="H4424" s="106" t="s">
        <v>707</v>
      </c>
      <c r="I4424" s="106">
        <v>16</v>
      </c>
      <c r="J4424" s="106"/>
      <c r="K4424" s="106"/>
      <c r="L4424" s="106" t="s">
        <v>779</v>
      </c>
      <c r="M4424" s="106" t="s">
        <v>3522</v>
      </c>
      <c r="N4424" s="106">
        <v>0.77</v>
      </c>
      <c r="O4424" s="106">
        <v>2.7</v>
      </c>
      <c r="P4424" s="106" t="s">
        <v>714</v>
      </c>
      <c r="Q4424" s="107" t="s">
        <v>5210</v>
      </c>
      <c r="R4424" s="107" t="s">
        <v>73</v>
      </c>
    </row>
    <row r="4425" spans="2:18" ht="20.100000000000001" customHeight="1" x14ac:dyDescent="0.4">
      <c r="B4425" s="105" t="str">
        <f t="shared" si="205"/>
        <v/>
      </c>
      <c r="C4425" s="105" t="str">
        <f t="shared" si="206"/>
        <v/>
      </c>
      <c r="D4425" s="105" t="str">
        <f t="shared" si="207"/>
        <v/>
      </c>
      <c r="E4425" s="106" t="s">
        <v>2406</v>
      </c>
      <c r="F4425" s="106" t="s">
        <v>5010</v>
      </c>
      <c r="G4425" s="106" t="s">
        <v>697</v>
      </c>
      <c r="H4425" s="106" t="s">
        <v>707</v>
      </c>
      <c r="I4425" s="106">
        <v>16</v>
      </c>
      <c r="J4425" s="106"/>
      <c r="K4425" s="106"/>
      <c r="L4425" s="106" t="s">
        <v>707</v>
      </c>
      <c r="M4425" s="106" t="s">
        <v>3522</v>
      </c>
      <c r="N4425" s="106">
        <v>0.8</v>
      </c>
      <c r="O4425" s="106">
        <v>2.7</v>
      </c>
      <c r="P4425" s="106" t="s">
        <v>2493</v>
      </c>
      <c r="Q4425" s="107" t="s">
        <v>5211</v>
      </c>
      <c r="R4425" s="107" t="s">
        <v>11</v>
      </c>
    </row>
    <row r="4426" spans="2:18" ht="20.100000000000001" customHeight="1" x14ac:dyDescent="0.4">
      <c r="B4426" s="105" t="str">
        <f t="shared" si="205"/>
        <v/>
      </c>
      <c r="C4426" s="105" t="str">
        <f t="shared" si="206"/>
        <v/>
      </c>
      <c r="D4426" s="105" t="str">
        <f t="shared" si="207"/>
        <v/>
      </c>
      <c r="E4426" s="106" t="s">
        <v>2406</v>
      </c>
      <c r="F4426" s="106" t="s">
        <v>5010</v>
      </c>
      <c r="G4426" s="106" t="s">
        <v>697</v>
      </c>
      <c r="H4426" s="106" t="s">
        <v>1817</v>
      </c>
      <c r="I4426" s="106">
        <v>14</v>
      </c>
      <c r="J4426" s="106"/>
      <c r="K4426" s="106"/>
      <c r="L4426" s="106" t="s">
        <v>1817</v>
      </c>
      <c r="M4426" s="106" t="s">
        <v>924</v>
      </c>
      <c r="N4426" s="106">
        <v>0.78</v>
      </c>
      <c r="O4426" s="106">
        <v>2.7</v>
      </c>
      <c r="P4426" s="106" t="s">
        <v>2499</v>
      </c>
      <c r="Q4426" s="107" t="s">
        <v>5212</v>
      </c>
      <c r="R4426" s="107" t="s">
        <v>11</v>
      </c>
    </row>
    <row r="4427" spans="2:18" ht="20.100000000000001" customHeight="1" x14ac:dyDescent="0.4">
      <c r="B4427" s="105" t="str">
        <f t="shared" si="205"/>
        <v/>
      </c>
      <c r="C4427" s="105" t="str">
        <f t="shared" si="206"/>
        <v/>
      </c>
      <c r="D4427" s="105" t="str">
        <f t="shared" si="207"/>
        <v/>
      </c>
      <c r="E4427" s="106" t="s">
        <v>2406</v>
      </c>
      <c r="F4427" s="106" t="s">
        <v>5010</v>
      </c>
      <c r="G4427" s="106" t="s">
        <v>697</v>
      </c>
      <c r="H4427" s="106" t="s">
        <v>1817</v>
      </c>
      <c r="I4427" s="106">
        <v>13</v>
      </c>
      <c r="J4427" s="106"/>
      <c r="K4427" s="106"/>
      <c r="L4427" s="106" t="s">
        <v>1027</v>
      </c>
      <c r="M4427" s="106" t="s">
        <v>924</v>
      </c>
      <c r="N4427" s="106">
        <v>0.78</v>
      </c>
      <c r="O4427" s="106">
        <v>2.7</v>
      </c>
      <c r="P4427" s="106" t="s">
        <v>2499</v>
      </c>
      <c r="Q4427" s="107" t="s">
        <v>5213</v>
      </c>
      <c r="R4427" s="107" t="s">
        <v>11</v>
      </c>
    </row>
    <row r="4428" spans="2:18" ht="20.100000000000001" customHeight="1" x14ac:dyDescent="0.4">
      <c r="B4428" s="105" t="str">
        <f t="shared" si="205"/>
        <v/>
      </c>
      <c r="C4428" s="105" t="str">
        <f t="shared" si="206"/>
        <v/>
      </c>
      <c r="D4428" s="105" t="str">
        <f t="shared" si="207"/>
        <v/>
      </c>
      <c r="E4428" s="106" t="s">
        <v>2406</v>
      </c>
      <c r="F4428" s="106" t="s">
        <v>5010</v>
      </c>
      <c r="G4428" s="106" t="s">
        <v>697</v>
      </c>
      <c r="H4428" s="106" t="s">
        <v>1027</v>
      </c>
      <c r="I4428" s="106">
        <v>13</v>
      </c>
      <c r="J4428" s="106"/>
      <c r="K4428" s="106"/>
      <c r="L4428" s="106" t="s">
        <v>1817</v>
      </c>
      <c r="M4428" s="106" t="s">
        <v>924</v>
      </c>
      <c r="N4428" s="106">
        <v>0.77</v>
      </c>
      <c r="O4428" s="106">
        <v>2.7</v>
      </c>
      <c r="P4428" s="106" t="s">
        <v>2499</v>
      </c>
      <c r="Q4428" s="107" t="s">
        <v>5214</v>
      </c>
      <c r="R4428" s="107" t="s">
        <v>11</v>
      </c>
    </row>
    <row r="4429" spans="2:18" ht="20.100000000000001" customHeight="1" x14ac:dyDescent="0.4">
      <c r="B4429" s="105" t="str">
        <f t="shared" si="205"/>
        <v/>
      </c>
      <c r="C4429" s="105" t="str">
        <f t="shared" si="206"/>
        <v/>
      </c>
      <c r="D4429" s="105" t="str">
        <f t="shared" si="207"/>
        <v/>
      </c>
      <c r="E4429" s="106" t="s">
        <v>2406</v>
      </c>
      <c r="F4429" s="106" t="s">
        <v>5010</v>
      </c>
      <c r="G4429" s="106" t="s">
        <v>697</v>
      </c>
      <c r="H4429" s="106" t="s">
        <v>1027</v>
      </c>
      <c r="I4429" s="106">
        <v>12</v>
      </c>
      <c r="J4429" s="106"/>
      <c r="K4429" s="106"/>
      <c r="L4429" s="106" t="s">
        <v>1027</v>
      </c>
      <c r="M4429" s="106" t="s">
        <v>924</v>
      </c>
      <c r="N4429" s="106">
        <v>0.76</v>
      </c>
      <c r="O4429" s="106">
        <v>2.7</v>
      </c>
      <c r="P4429" s="106" t="s">
        <v>2499</v>
      </c>
      <c r="Q4429" s="107" t="s">
        <v>5215</v>
      </c>
      <c r="R4429" s="107" t="s">
        <v>11</v>
      </c>
    </row>
    <row r="4430" spans="2:18" ht="20.100000000000001" customHeight="1" x14ac:dyDescent="0.4">
      <c r="B4430" s="105" t="str">
        <f t="shared" si="205"/>
        <v/>
      </c>
      <c r="C4430" s="105" t="str">
        <f t="shared" si="206"/>
        <v/>
      </c>
      <c r="D4430" s="105" t="str">
        <f t="shared" si="207"/>
        <v/>
      </c>
      <c r="E4430" s="106" t="s">
        <v>2406</v>
      </c>
      <c r="F4430" s="106" t="s">
        <v>5010</v>
      </c>
      <c r="G4430" s="106" t="s">
        <v>697</v>
      </c>
      <c r="H4430" s="106" t="s">
        <v>1027</v>
      </c>
      <c r="I4430" s="106">
        <v>11</v>
      </c>
      <c r="J4430" s="106"/>
      <c r="K4430" s="106"/>
      <c r="L4430" s="106" t="s">
        <v>1389</v>
      </c>
      <c r="M4430" s="106" t="s">
        <v>924</v>
      </c>
      <c r="N4430" s="106">
        <v>0.76</v>
      </c>
      <c r="O4430" s="106">
        <v>2.7</v>
      </c>
      <c r="P4430" s="106" t="s">
        <v>2499</v>
      </c>
      <c r="Q4430" s="107" t="s">
        <v>5216</v>
      </c>
      <c r="R4430" s="107" t="s">
        <v>11</v>
      </c>
    </row>
    <row r="4431" spans="2:18" ht="20.100000000000001" customHeight="1" x14ac:dyDescent="0.4">
      <c r="B4431" s="105" t="str">
        <f t="shared" si="205"/>
        <v/>
      </c>
      <c r="C4431" s="105" t="str">
        <f t="shared" si="206"/>
        <v/>
      </c>
      <c r="D4431" s="105" t="str">
        <f t="shared" si="207"/>
        <v/>
      </c>
      <c r="E4431" s="106" t="s">
        <v>2406</v>
      </c>
      <c r="F4431" s="106" t="s">
        <v>5010</v>
      </c>
      <c r="G4431" s="106" t="s">
        <v>710</v>
      </c>
      <c r="H4431" s="106" t="s">
        <v>711</v>
      </c>
      <c r="I4431" s="106">
        <v>14</v>
      </c>
      <c r="J4431" s="106"/>
      <c r="K4431" s="106"/>
      <c r="L4431" s="106" t="s">
        <v>1817</v>
      </c>
      <c r="M4431" s="106" t="s">
        <v>924</v>
      </c>
      <c r="N4431" s="106">
        <v>0.78</v>
      </c>
      <c r="O4431" s="106">
        <v>2.7</v>
      </c>
      <c r="P4431" s="106" t="s">
        <v>2499</v>
      </c>
      <c r="Q4431" s="107" t="s">
        <v>5217</v>
      </c>
      <c r="R4431" s="107" t="s">
        <v>11</v>
      </c>
    </row>
    <row r="4432" spans="2:18" ht="20.100000000000001" customHeight="1" x14ac:dyDescent="0.4">
      <c r="B4432" s="105" t="str">
        <f t="shared" si="205"/>
        <v/>
      </c>
      <c r="C4432" s="105" t="str">
        <f t="shared" si="206"/>
        <v/>
      </c>
      <c r="D4432" s="105" t="str">
        <f t="shared" si="207"/>
        <v/>
      </c>
      <c r="E4432" s="106" t="s">
        <v>2406</v>
      </c>
      <c r="F4432" s="106" t="s">
        <v>5010</v>
      </c>
      <c r="G4432" s="106" t="s">
        <v>710</v>
      </c>
      <c r="H4432" s="106" t="s">
        <v>711</v>
      </c>
      <c r="I4432" s="106">
        <v>13</v>
      </c>
      <c r="J4432" s="106"/>
      <c r="K4432" s="106"/>
      <c r="L4432" s="106" t="s">
        <v>1027</v>
      </c>
      <c r="M4432" s="106" t="s">
        <v>924</v>
      </c>
      <c r="N4432" s="106">
        <v>0.78</v>
      </c>
      <c r="O4432" s="106">
        <v>2.7</v>
      </c>
      <c r="P4432" s="106" t="s">
        <v>2499</v>
      </c>
      <c r="Q4432" s="107" t="s">
        <v>5218</v>
      </c>
      <c r="R4432" s="107" t="s">
        <v>11</v>
      </c>
    </row>
    <row r="4433" spans="2:18" ht="20.100000000000001" customHeight="1" x14ac:dyDescent="0.4">
      <c r="B4433" s="105" t="str">
        <f t="shared" ref="B4433:B4496" si="208">IF(OR($C$11="",$C$12=""),"",IFERROR(IF(AND($U$23&lt;&gt;R4433,$V$23&lt;&gt;R4433),"－",IF(AND(COUNTIF($C$11,"*樹脂スペーサー*")&gt;0,OR(M4433="空気",F4433="一般",F4433="一般ＰＧ")),"－",IF(AND($W$26&gt;0,$W$26&gt;=O4433),$U$26,IF(AND($W$27&gt;0,$W$27&gt;=O4433),$U$27,IF(AND($W$28&gt;0,$W$28&gt;=O4433),$U$28,IF(AND($W$29&gt;0,$W$29&gt;=O4433),$U$29,IF(AND($W$30&gt;0,$W$30&gt;=O4433),$U$30,IF(AND($W$31&gt;0,$W$31&gt;=O4433),$U$31,IF(AND($W$32&gt;0,$W$32&gt;=O4433),$U$32,"－"))))))))),"－"))</f>
        <v/>
      </c>
      <c r="C4433" s="105" t="str">
        <f t="shared" ref="C4433:C4496" si="209">IF(B4433="","",IF(B4433&lt;&gt;"－",VLOOKUP(B4433,$U$26:$V$32,2,FALSE),"－"))</f>
        <v/>
      </c>
      <c r="D4433" s="105" t="str">
        <f t="shared" ref="D4433:D4496" si="210">IF($H$10="","",IF($V$39&lt;&gt;"断熱等","－",IF(AND(COUNTIF($V$35,"*樹脂スペーサー*")&gt;0,OR(M4433="空気",F4433="一般",F4433="一般ＰＧ")),"－",IF(AND($V$36&lt;&gt;R4433,$W$36&lt;&gt;R4433),"－",IF(MID($H$10,10,1)="Z",IF(N4433&lt;=0.65,"○","－"),IF($V$37&gt;=O4433,"○","－"))))))</f>
        <v/>
      </c>
      <c r="E4433" s="106" t="s">
        <v>2406</v>
      </c>
      <c r="F4433" s="106" t="s">
        <v>5010</v>
      </c>
      <c r="G4433" s="106" t="s">
        <v>710</v>
      </c>
      <c r="H4433" s="106" t="s">
        <v>1098</v>
      </c>
      <c r="I4433" s="106">
        <v>11</v>
      </c>
      <c r="J4433" s="106"/>
      <c r="K4433" s="106"/>
      <c r="L4433" s="106" t="s">
        <v>1027</v>
      </c>
      <c r="M4433" s="106" t="s">
        <v>924</v>
      </c>
      <c r="N4433" s="106">
        <v>0.75</v>
      </c>
      <c r="O4433" s="106">
        <v>2.7</v>
      </c>
      <c r="P4433" s="106" t="s">
        <v>2499</v>
      </c>
      <c r="Q4433" s="107" t="s">
        <v>5219</v>
      </c>
      <c r="R4433" s="107" t="s">
        <v>11</v>
      </c>
    </row>
    <row r="4434" spans="2:18" ht="20.100000000000001" customHeight="1" x14ac:dyDescent="0.4">
      <c r="B4434" s="105" t="str">
        <f t="shared" si="208"/>
        <v/>
      </c>
      <c r="C4434" s="105" t="str">
        <f t="shared" si="209"/>
        <v/>
      </c>
      <c r="D4434" s="105" t="str">
        <f t="shared" si="210"/>
        <v/>
      </c>
      <c r="E4434" s="106" t="s">
        <v>2406</v>
      </c>
      <c r="F4434" s="106" t="s">
        <v>5010</v>
      </c>
      <c r="G4434" s="106" t="s">
        <v>721</v>
      </c>
      <c r="H4434" s="106" t="s">
        <v>722</v>
      </c>
      <c r="I4434" s="106">
        <v>14</v>
      </c>
      <c r="J4434" s="106"/>
      <c r="K4434" s="106"/>
      <c r="L4434" s="106" t="s">
        <v>707</v>
      </c>
      <c r="M4434" s="106" t="s">
        <v>924</v>
      </c>
      <c r="N4434" s="106">
        <v>0.77</v>
      </c>
      <c r="O4434" s="106">
        <v>2.7</v>
      </c>
      <c r="P4434" s="106" t="s">
        <v>2499</v>
      </c>
      <c r="Q4434" s="107" t="s">
        <v>5220</v>
      </c>
      <c r="R4434" s="107" t="s">
        <v>11</v>
      </c>
    </row>
    <row r="4435" spans="2:18" ht="20.100000000000001" customHeight="1" x14ac:dyDescent="0.4">
      <c r="B4435" s="105" t="str">
        <f t="shared" si="208"/>
        <v/>
      </c>
      <c r="C4435" s="105" t="str">
        <f t="shared" si="209"/>
        <v/>
      </c>
      <c r="D4435" s="105" t="str">
        <f t="shared" si="210"/>
        <v/>
      </c>
      <c r="E4435" s="106" t="s">
        <v>2406</v>
      </c>
      <c r="F4435" s="106" t="s">
        <v>5010</v>
      </c>
      <c r="G4435" s="106" t="s">
        <v>721</v>
      </c>
      <c r="H4435" s="106" t="s">
        <v>722</v>
      </c>
      <c r="I4435" s="106">
        <v>13</v>
      </c>
      <c r="J4435" s="106"/>
      <c r="K4435" s="106"/>
      <c r="L4435" s="106" t="s">
        <v>1817</v>
      </c>
      <c r="M4435" s="106" t="s">
        <v>924</v>
      </c>
      <c r="N4435" s="106">
        <v>0.77</v>
      </c>
      <c r="O4435" s="106">
        <v>2.7</v>
      </c>
      <c r="P4435" s="106" t="s">
        <v>2499</v>
      </c>
      <c r="Q4435" s="107" t="s">
        <v>5221</v>
      </c>
      <c r="R4435" s="107" t="s">
        <v>11</v>
      </c>
    </row>
    <row r="4436" spans="2:18" ht="20.100000000000001" customHeight="1" x14ac:dyDescent="0.4">
      <c r="B4436" s="105" t="str">
        <f t="shared" si="208"/>
        <v/>
      </c>
      <c r="C4436" s="105" t="str">
        <f t="shared" si="209"/>
        <v/>
      </c>
      <c r="D4436" s="105" t="str">
        <f t="shared" si="210"/>
        <v/>
      </c>
      <c r="E4436" s="106" t="s">
        <v>2406</v>
      </c>
      <c r="F4436" s="106" t="s">
        <v>5010</v>
      </c>
      <c r="G4436" s="106" t="s">
        <v>721</v>
      </c>
      <c r="H4436" s="106" t="s">
        <v>722</v>
      </c>
      <c r="I4436" s="106">
        <v>12</v>
      </c>
      <c r="J4436" s="106"/>
      <c r="K4436" s="106"/>
      <c r="L4436" s="106" t="s">
        <v>1027</v>
      </c>
      <c r="M4436" s="106" t="s">
        <v>924</v>
      </c>
      <c r="N4436" s="106">
        <v>0.76</v>
      </c>
      <c r="O4436" s="106">
        <v>2.7</v>
      </c>
      <c r="P4436" s="106" t="s">
        <v>2499</v>
      </c>
      <c r="Q4436" s="107" t="s">
        <v>5222</v>
      </c>
      <c r="R4436" s="107" t="s">
        <v>11</v>
      </c>
    </row>
    <row r="4437" spans="2:18" ht="20.100000000000001" customHeight="1" x14ac:dyDescent="0.4">
      <c r="B4437" s="105" t="str">
        <f t="shared" si="208"/>
        <v/>
      </c>
      <c r="C4437" s="105" t="str">
        <f t="shared" si="209"/>
        <v/>
      </c>
      <c r="D4437" s="105" t="str">
        <f t="shared" si="210"/>
        <v/>
      </c>
      <c r="E4437" s="106" t="s">
        <v>2406</v>
      </c>
      <c r="F4437" s="106" t="s">
        <v>5010</v>
      </c>
      <c r="G4437" s="106" t="s">
        <v>773</v>
      </c>
      <c r="H4437" s="106" t="s">
        <v>774</v>
      </c>
      <c r="I4437" s="106">
        <v>12</v>
      </c>
      <c r="J4437" s="106"/>
      <c r="K4437" s="106"/>
      <c r="L4437" s="106" t="s">
        <v>707</v>
      </c>
      <c r="M4437" s="106" t="s">
        <v>924</v>
      </c>
      <c r="N4437" s="106">
        <v>0.73</v>
      </c>
      <c r="O4437" s="106">
        <v>2.7</v>
      </c>
      <c r="P4437" s="106" t="s">
        <v>2499</v>
      </c>
      <c r="Q4437" s="107" t="s">
        <v>5223</v>
      </c>
      <c r="R4437" s="107" t="s">
        <v>11</v>
      </c>
    </row>
    <row r="4438" spans="2:18" ht="20.100000000000001" customHeight="1" x14ac:dyDescent="0.4">
      <c r="B4438" s="105" t="str">
        <f t="shared" si="208"/>
        <v/>
      </c>
      <c r="C4438" s="105" t="str">
        <f t="shared" si="209"/>
        <v/>
      </c>
      <c r="D4438" s="105" t="str">
        <f t="shared" si="210"/>
        <v/>
      </c>
      <c r="E4438" s="106" t="s">
        <v>2406</v>
      </c>
      <c r="F4438" s="106" t="s">
        <v>5010</v>
      </c>
      <c r="G4438" s="106" t="s">
        <v>773</v>
      </c>
      <c r="H4438" s="106" t="s">
        <v>774</v>
      </c>
      <c r="I4438" s="106">
        <v>11</v>
      </c>
      <c r="J4438" s="106"/>
      <c r="K4438" s="106"/>
      <c r="L4438" s="106" t="s">
        <v>1817</v>
      </c>
      <c r="M4438" s="106" t="s">
        <v>924</v>
      </c>
      <c r="N4438" s="106">
        <v>0.72</v>
      </c>
      <c r="O4438" s="106">
        <v>2.7</v>
      </c>
      <c r="P4438" s="106" t="s">
        <v>2499</v>
      </c>
      <c r="Q4438" s="107" t="s">
        <v>5224</v>
      </c>
      <c r="R4438" s="107" t="s">
        <v>11</v>
      </c>
    </row>
    <row r="4439" spans="2:18" ht="20.100000000000001" customHeight="1" x14ac:dyDescent="0.4">
      <c r="B4439" s="105" t="str">
        <f t="shared" si="208"/>
        <v/>
      </c>
      <c r="C4439" s="105" t="str">
        <f t="shared" si="209"/>
        <v/>
      </c>
      <c r="D4439" s="105" t="str">
        <f t="shared" si="210"/>
        <v/>
      </c>
      <c r="E4439" s="106" t="s">
        <v>2406</v>
      </c>
      <c r="F4439" s="106" t="s">
        <v>5010</v>
      </c>
      <c r="G4439" s="106" t="s">
        <v>773</v>
      </c>
      <c r="H4439" s="106" t="s">
        <v>774</v>
      </c>
      <c r="I4439" s="106">
        <v>10</v>
      </c>
      <c r="J4439" s="106"/>
      <c r="K4439" s="106"/>
      <c r="L4439" s="106" t="s">
        <v>1027</v>
      </c>
      <c r="M4439" s="106" t="s">
        <v>924</v>
      </c>
      <c r="N4439" s="106">
        <v>0.72</v>
      </c>
      <c r="O4439" s="106">
        <v>2.7</v>
      </c>
      <c r="P4439" s="106" t="s">
        <v>2499</v>
      </c>
      <c r="Q4439" s="107" t="s">
        <v>5225</v>
      </c>
      <c r="R4439" s="107" t="s">
        <v>11</v>
      </c>
    </row>
    <row r="4440" spans="2:18" ht="20.100000000000001" customHeight="1" x14ac:dyDescent="0.4">
      <c r="B4440" s="105" t="str">
        <f t="shared" si="208"/>
        <v/>
      </c>
      <c r="C4440" s="105" t="str">
        <f t="shared" si="209"/>
        <v/>
      </c>
      <c r="D4440" s="105" t="str">
        <f t="shared" si="210"/>
        <v/>
      </c>
      <c r="E4440" s="106" t="s">
        <v>2406</v>
      </c>
      <c r="F4440" s="106" t="s">
        <v>5010</v>
      </c>
      <c r="G4440" s="106" t="s">
        <v>773</v>
      </c>
      <c r="H4440" s="106" t="s">
        <v>1266</v>
      </c>
      <c r="I4440" s="106">
        <v>11</v>
      </c>
      <c r="J4440" s="106"/>
      <c r="K4440" s="106"/>
      <c r="L4440" s="106" t="s">
        <v>707</v>
      </c>
      <c r="M4440" s="106" t="s">
        <v>924</v>
      </c>
      <c r="N4440" s="106">
        <v>0.71</v>
      </c>
      <c r="O4440" s="106">
        <v>2.7</v>
      </c>
      <c r="P4440" s="106" t="s">
        <v>2499</v>
      </c>
      <c r="Q4440" s="107" t="s">
        <v>5226</v>
      </c>
      <c r="R4440" s="107" t="s">
        <v>11</v>
      </c>
    </row>
    <row r="4441" spans="2:18" ht="20.100000000000001" customHeight="1" x14ac:dyDescent="0.4">
      <c r="B4441" s="105" t="str">
        <f t="shared" si="208"/>
        <v/>
      </c>
      <c r="C4441" s="105" t="str">
        <f t="shared" si="209"/>
        <v/>
      </c>
      <c r="D4441" s="105" t="str">
        <f t="shared" si="210"/>
        <v/>
      </c>
      <c r="E4441" s="106" t="s">
        <v>2406</v>
      </c>
      <c r="F4441" s="106" t="s">
        <v>5010</v>
      </c>
      <c r="G4441" s="106" t="s">
        <v>773</v>
      </c>
      <c r="H4441" s="106" t="s">
        <v>1266</v>
      </c>
      <c r="I4441" s="106">
        <v>10</v>
      </c>
      <c r="J4441" s="106"/>
      <c r="K4441" s="106"/>
      <c r="L4441" s="106" t="s">
        <v>1817</v>
      </c>
      <c r="M4441" s="106" t="s">
        <v>924</v>
      </c>
      <c r="N4441" s="106">
        <v>0.71</v>
      </c>
      <c r="O4441" s="106">
        <v>2.7</v>
      </c>
      <c r="P4441" s="106" t="s">
        <v>2499</v>
      </c>
      <c r="Q4441" s="107" t="s">
        <v>5227</v>
      </c>
      <c r="R4441" s="107" t="s">
        <v>11</v>
      </c>
    </row>
    <row r="4442" spans="2:18" ht="20.100000000000001" customHeight="1" x14ac:dyDescent="0.4">
      <c r="B4442" s="105" t="str">
        <f t="shared" si="208"/>
        <v/>
      </c>
      <c r="C4442" s="105" t="str">
        <f t="shared" si="209"/>
        <v/>
      </c>
      <c r="D4442" s="105" t="str">
        <f t="shared" si="210"/>
        <v/>
      </c>
      <c r="E4442" s="106" t="s">
        <v>2406</v>
      </c>
      <c r="F4442" s="106" t="s">
        <v>5010</v>
      </c>
      <c r="G4442" s="106" t="s">
        <v>778</v>
      </c>
      <c r="H4442" s="106" t="s">
        <v>779</v>
      </c>
      <c r="I4442" s="106">
        <v>12</v>
      </c>
      <c r="J4442" s="106"/>
      <c r="K4442" s="106"/>
      <c r="L4442" s="106" t="s">
        <v>707</v>
      </c>
      <c r="M4442" s="106" t="s">
        <v>924</v>
      </c>
      <c r="N4442" s="106">
        <v>0.72</v>
      </c>
      <c r="O4442" s="106">
        <v>2.7</v>
      </c>
      <c r="P4442" s="106" t="s">
        <v>2499</v>
      </c>
      <c r="Q4442" s="107" t="s">
        <v>5228</v>
      </c>
      <c r="R4442" s="107" t="s">
        <v>11</v>
      </c>
    </row>
    <row r="4443" spans="2:18" ht="20.100000000000001" customHeight="1" x14ac:dyDescent="0.4">
      <c r="B4443" s="105" t="str">
        <f t="shared" si="208"/>
        <v/>
      </c>
      <c r="C4443" s="105" t="str">
        <f t="shared" si="209"/>
        <v/>
      </c>
      <c r="D4443" s="105" t="str">
        <f t="shared" si="210"/>
        <v/>
      </c>
      <c r="E4443" s="106" t="s">
        <v>2406</v>
      </c>
      <c r="F4443" s="106" t="s">
        <v>5010</v>
      </c>
      <c r="G4443" s="106" t="s">
        <v>778</v>
      </c>
      <c r="H4443" s="106" t="s">
        <v>779</v>
      </c>
      <c r="I4443" s="106">
        <v>11</v>
      </c>
      <c r="J4443" s="106"/>
      <c r="K4443" s="106"/>
      <c r="L4443" s="106" t="s">
        <v>1817</v>
      </c>
      <c r="M4443" s="106" t="s">
        <v>924</v>
      </c>
      <c r="N4443" s="106">
        <v>0.71</v>
      </c>
      <c r="O4443" s="106">
        <v>2.7</v>
      </c>
      <c r="P4443" s="106" t="s">
        <v>2499</v>
      </c>
      <c r="Q4443" s="107" t="s">
        <v>5229</v>
      </c>
      <c r="R4443" s="107" t="s">
        <v>11</v>
      </c>
    </row>
    <row r="4444" spans="2:18" ht="20.100000000000001" customHeight="1" x14ac:dyDescent="0.4">
      <c r="B4444" s="105" t="str">
        <f t="shared" si="208"/>
        <v/>
      </c>
      <c r="C4444" s="105" t="str">
        <f t="shared" si="209"/>
        <v/>
      </c>
      <c r="D4444" s="105" t="str">
        <f t="shared" si="210"/>
        <v/>
      </c>
      <c r="E4444" s="106" t="s">
        <v>2406</v>
      </c>
      <c r="F4444" s="106" t="s">
        <v>5010</v>
      </c>
      <c r="G4444" s="106" t="s">
        <v>778</v>
      </c>
      <c r="H4444" s="106" t="s">
        <v>779</v>
      </c>
      <c r="I4444" s="106">
        <v>10</v>
      </c>
      <c r="J4444" s="106"/>
      <c r="K4444" s="106"/>
      <c r="L4444" s="106" t="s">
        <v>1027</v>
      </c>
      <c r="M4444" s="106" t="s">
        <v>924</v>
      </c>
      <c r="N4444" s="106">
        <v>0.71</v>
      </c>
      <c r="O4444" s="106">
        <v>2.7</v>
      </c>
      <c r="P4444" s="106" t="s">
        <v>2499</v>
      </c>
      <c r="Q4444" s="107" t="s">
        <v>5230</v>
      </c>
      <c r="R4444" s="107" t="s">
        <v>11</v>
      </c>
    </row>
    <row r="4445" spans="2:18" ht="20.100000000000001" customHeight="1" x14ac:dyDescent="0.4">
      <c r="B4445" s="105" t="str">
        <f t="shared" si="208"/>
        <v/>
      </c>
      <c r="C4445" s="105" t="str">
        <f t="shared" si="209"/>
        <v/>
      </c>
      <c r="D4445" s="105" t="str">
        <f t="shared" si="210"/>
        <v/>
      </c>
      <c r="E4445" s="106" t="s">
        <v>2406</v>
      </c>
      <c r="F4445" s="106" t="s">
        <v>5010</v>
      </c>
      <c r="G4445" s="106" t="s">
        <v>778</v>
      </c>
      <c r="H4445" s="106" t="s">
        <v>1269</v>
      </c>
      <c r="I4445" s="106">
        <v>11</v>
      </c>
      <c r="J4445" s="106"/>
      <c r="K4445" s="106"/>
      <c r="L4445" s="106" t="s">
        <v>707</v>
      </c>
      <c r="M4445" s="106" t="s">
        <v>924</v>
      </c>
      <c r="N4445" s="106">
        <v>0.71</v>
      </c>
      <c r="O4445" s="106">
        <v>2.7</v>
      </c>
      <c r="P4445" s="106" t="s">
        <v>2499</v>
      </c>
      <c r="Q4445" s="107" t="s">
        <v>5231</v>
      </c>
      <c r="R4445" s="107" t="s">
        <v>11</v>
      </c>
    </row>
    <row r="4446" spans="2:18" ht="20.100000000000001" customHeight="1" x14ac:dyDescent="0.4">
      <c r="B4446" s="105" t="str">
        <f t="shared" si="208"/>
        <v/>
      </c>
      <c r="C4446" s="105" t="str">
        <f t="shared" si="209"/>
        <v/>
      </c>
      <c r="D4446" s="105" t="str">
        <f t="shared" si="210"/>
        <v/>
      </c>
      <c r="E4446" s="106" t="s">
        <v>2406</v>
      </c>
      <c r="F4446" s="106" t="s">
        <v>5010</v>
      </c>
      <c r="G4446" s="106" t="s">
        <v>778</v>
      </c>
      <c r="H4446" s="106" t="s">
        <v>1269</v>
      </c>
      <c r="I4446" s="106">
        <v>10</v>
      </c>
      <c r="J4446" s="106"/>
      <c r="K4446" s="106"/>
      <c r="L4446" s="106" t="s">
        <v>1817</v>
      </c>
      <c r="M4446" s="106" t="s">
        <v>924</v>
      </c>
      <c r="N4446" s="106">
        <v>0.71</v>
      </c>
      <c r="O4446" s="106">
        <v>2.7</v>
      </c>
      <c r="P4446" s="106" t="s">
        <v>2499</v>
      </c>
      <c r="Q4446" s="107" t="s">
        <v>5232</v>
      </c>
      <c r="R4446" s="107" t="s">
        <v>11</v>
      </c>
    </row>
    <row r="4447" spans="2:18" ht="20.100000000000001" customHeight="1" x14ac:dyDescent="0.4">
      <c r="B4447" s="105" t="str">
        <f t="shared" si="208"/>
        <v/>
      </c>
      <c r="C4447" s="105" t="str">
        <f t="shared" si="209"/>
        <v/>
      </c>
      <c r="D4447" s="105" t="str">
        <f t="shared" si="210"/>
        <v/>
      </c>
      <c r="E4447" s="106" t="s">
        <v>2406</v>
      </c>
      <c r="F4447" s="106" t="s">
        <v>5010</v>
      </c>
      <c r="G4447" s="106" t="s">
        <v>782</v>
      </c>
      <c r="H4447" s="106" t="s">
        <v>783</v>
      </c>
      <c r="I4447" s="106">
        <v>12</v>
      </c>
      <c r="J4447" s="106"/>
      <c r="K4447" s="106"/>
      <c r="L4447" s="106" t="s">
        <v>707</v>
      </c>
      <c r="M4447" s="106" t="s">
        <v>924</v>
      </c>
      <c r="N4447" s="106">
        <v>0.54</v>
      </c>
      <c r="O4447" s="106">
        <v>2.7</v>
      </c>
      <c r="P4447" s="106" t="s">
        <v>2499</v>
      </c>
      <c r="Q4447" s="107" t="s">
        <v>5233</v>
      </c>
      <c r="R4447" s="107" t="s">
        <v>11</v>
      </c>
    </row>
    <row r="4448" spans="2:18" ht="20.100000000000001" customHeight="1" x14ac:dyDescent="0.4">
      <c r="B4448" s="105" t="str">
        <f t="shared" si="208"/>
        <v/>
      </c>
      <c r="C4448" s="105" t="str">
        <f t="shared" si="209"/>
        <v/>
      </c>
      <c r="D4448" s="105" t="str">
        <f t="shared" si="210"/>
        <v/>
      </c>
      <c r="E4448" s="106" t="s">
        <v>2406</v>
      </c>
      <c r="F4448" s="106" t="s">
        <v>5010</v>
      </c>
      <c r="G4448" s="106" t="s">
        <v>782</v>
      </c>
      <c r="H4448" s="106" t="s">
        <v>783</v>
      </c>
      <c r="I4448" s="106">
        <v>11</v>
      </c>
      <c r="J4448" s="106"/>
      <c r="K4448" s="106"/>
      <c r="L4448" s="106" t="s">
        <v>1817</v>
      </c>
      <c r="M4448" s="106" t="s">
        <v>924</v>
      </c>
      <c r="N4448" s="106">
        <v>0.54</v>
      </c>
      <c r="O4448" s="106">
        <v>2.7</v>
      </c>
      <c r="P4448" s="106" t="s">
        <v>2499</v>
      </c>
      <c r="Q4448" s="107" t="s">
        <v>5234</v>
      </c>
      <c r="R4448" s="107" t="s">
        <v>11</v>
      </c>
    </row>
    <row r="4449" spans="2:18" ht="20.100000000000001" customHeight="1" x14ac:dyDescent="0.4">
      <c r="B4449" s="105" t="str">
        <f t="shared" si="208"/>
        <v/>
      </c>
      <c r="C4449" s="105" t="str">
        <f t="shared" si="209"/>
        <v/>
      </c>
      <c r="D4449" s="105" t="str">
        <f t="shared" si="210"/>
        <v/>
      </c>
      <c r="E4449" s="106" t="s">
        <v>2406</v>
      </c>
      <c r="F4449" s="106" t="s">
        <v>5010</v>
      </c>
      <c r="G4449" s="106" t="s">
        <v>782</v>
      </c>
      <c r="H4449" s="106" t="s">
        <v>783</v>
      </c>
      <c r="I4449" s="106">
        <v>10</v>
      </c>
      <c r="J4449" s="106"/>
      <c r="K4449" s="106"/>
      <c r="L4449" s="106" t="s">
        <v>1027</v>
      </c>
      <c r="M4449" s="106" t="s">
        <v>924</v>
      </c>
      <c r="N4449" s="106">
        <v>0.54</v>
      </c>
      <c r="O4449" s="106">
        <v>2.7</v>
      </c>
      <c r="P4449" s="106" t="s">
        <v>2499</v>
      </c>
      <c r="Q4449" s="107" t="s">
        <v>5235</v>
      </c>
      <c r="R4449" s="107" t="s">
        <v>11</v>
      </c>
    </row>
    <row r="4450" spans="2:18" ht="20.100000000000001" customHeight="1" x14ac:dyDescent="0.4">
      <c r="B4450" s="105" t="str">
        <f t="shared" si="208"/>
        <v/>
      </c>
      <c r="C4450" s="105" t="str">
        <f t="shared" si="209"/>
        <v/>
      </c>
      <c r="D4450" s="105" t="str">
        <f t="shared" si="210"/>
        <v/>
      </c>
      <c r="E4450" s="106" t="s">
        <v>2406</v>
      </c>
      <c r="F4450" s="106" t="s">
        <v>5010</v>
      </c>
      <c r="G4450" s="106" t="s">
        <v>2477</v>
      </c>
      <c r="H4450" s="106" t="s">
        <v>1817</v>
      </c>
      <c r="I4450" s="106">
        <v>14</v>
      </c>
      <c r="J4450" s="106"/>
      <c r="K4450" s="106"/>
      <c r="L4450" s="106" t="s">
        <v>2478</v>
      </c>
      <c r="M4450" s="106" t="s">
        <v>924</v>
      </c>
      <c r="N4450" s="106">
        <v>0.78</v>
      </c>
      <c r="O4450" s="106">
        <v>2.7</v>
      </c>
      <c r="P4450" s="106" t="s">
        <v>2499</v>
      </c>
      <c r="Q4450" s="107" t="s">
        <v>5236</v>
      </c>
      <c r="R4450" s="107" t="s">
        <v>11</v>
      </c>
    </row>
    <row r="4451" spans="2:18" ht="20.100000000000001" customHeight="1" x14ac:dyDescent="0.4">
      <c r="B4451" s="105" t="str">
        <f t="shared" si="208"/>
        <v/>
      </c>
      <c r="C4451" s="105" t="str">
        <f t="shared" si="209"/>
        <v/>
      </c>
      <c r="D4451" s="105" t="str">
        <f t="shared" si="210"/>
        <v/>
      </c>
      <c r="E4451" s="106" t="s">
        <v>2406</v>
      </c>
      <c r="F4451" s="106" t="s">
        <v>5010</v>
      </c>
      <c r="G4451" s="106" t="s">
        <v>2477</v>
      </c>
      <c r="H4451" s="106" t="s">
        <v>1027</v>
      </c>
      <c r="I4451" s="106">
        <v>13</v>
      </c>
      <c r="J4451" s="106"/>
      <c r="K4451" s="106"/>
      <c r="L4451" s="106" t="s">
        <v>2478</v>
      </c>
      <c r="M4451" s="106" t="s">
        <v>924</v>
      </c>
      <c r="N4451" s="106">
        <v>0.77</v>
      </c>
      <c r="O4451" s="106">
        <v>2.7</v>
      </c>
      <c r="P4451" s="106" t="s">
        <v>2499</v>
      </c>
      <c r="Q4451" s="107" t="s">
        <v>5237</v>
      </c>
      <c r="R4451" s="107" t="s">
        <v>11</v>
      </c>
    </row>
    <row r="4452" spans="2:18" ht="20.100000000000001" customHeight="1" x14ac:dyDescent="0.4">
      <c r="B4452" s="105" t="str">
        <f t="shared" si="208"/>
        <v/>
      </c>
      <c r="C4452" s="105" t="str">
        <f t="shared" si="209"/>
        <v/>
      </c>
      <c r="D4452" s="105" t="str">
        <f t="shared" si="210"/>
        <v/>
      </c>
      <c r="E4452" s="106" t="s">
        <v>2406</v>
      </c>
      <c r="F4452" s="106" t="s">
        <v>5010</v>
      </c>
      <c r="G4452" s="106" t="s">
        <v>2482</v>
      </c>
      <c r="H4452" s="106" t="s">
        <v>1817</v>
      </c>
      <c r="I4452" s="106">
        <v>14</v>
      </c>
      <c r="J4452" s="106"/>
      <c r="K4452" s="106"/>
      <c r="L4452" s="106" t="s">
        <v>2483</v>
      </c>
      <c r="M4452" s="106" t="s">
        <v>924</v>
      </c>
      <c r="N4452" s="106">
        <v>0.78</v>
      </c>
      <c r="O4452" s="106">
        <v>2.7</v>
      </c>
      <c r="P4452" s="106" t="s">
        <v>2499</v>
      </c>
      <c r="Q4452" s="107" t="s">
        <v>5238</v>
      </c>
      <c r="R4452" s="107" t="s">
        <v>11</v>
      </c>
    </row>
    <row r="4453" spans="2:18" ht="20.100000000000001" customHeight="1" x14ac:dyDescent="0.4">
      <c r="B4453" s="105" t="str">
        <f t="shared" si="208"/>
        <v/>
      </c>
      <c r="C4453" s="105" t="str">
        <f t="shared" si="209"/>
        <v/>
      </c>
      <c r="D4453" s="105" t="str">
        <f t="shared" si="210"/>
        <v/>
      </c>
      <c r="E4453" s="106" t="s">
        <v>2406</v>
      </c>
      <c r="F4453" s="106" t="s">
        <v>5010</v>
      </c>
      <c r="G4453" s="106" t="s">
        <v>2482</v>
      </c>
      <c r="H4453" s="106" t="s">
        <v>1027</v>
      </c>
      <c r="I4453" s="106">
        <v>13</v>
      </c>
      <c r="J4453" s="106"/>
      <c r="K4453" s="106"/>
      <c r="L4453" s="106" t="s">
        <v>2483</v>
      </c>
      <c r="M4453" s="106" t="s">
        <v>924</v>
      </c>
      <c r="N4453" s="106">
        <v>0.77</v>
      </c>
      <c r="O4453" s="106">
        <v>2.7</v>
      </c>
      <c r="P4453" s="106" t="s">
        <v>2499</v>
      </c>
      <c r="Q4453" s="107" t="s">
        <v>5239</v>
      </c>
      <c r="R4453" s="107" t="s">
        <v>11</v>
      </c>
    </row>
    <row r="4454" spans="2:18" ht="20.100000000000001" customHeight="1" x14ac:dyDescent="0.4">
      <c r="B4454" s="105" t="str">
        <f t="shared" si="208"/>
        <v/>
      </c>
      <c r="C4454" s="105" t="str">
        <f t="shared" si="209"/>
        <v/>
      </c>
      <c r="D4454" s="105" t="str">
        <f t="shared" si="210"/>
        <v/>
      </c>
      <c r="E4454" s="106" t="s">
        <v>2406</v>
      </c>
      <c r="F4454" s="106" t="s">
        <v>5010</v>
      </c>
      <c r="G4454" s="106" t="s">
        <v>2437</v>
      </c>
      <c r="H4454" s="106" t="s">
        <v>2438</v>
      </c>
      <c r="I4454" s="106">
        <v>12</v>
      </c>
      <c r="J4454" s="106"/>
      <c r="K4454" s="106"/>
      <c r="L4454" s="106" t="s">
        <v>707</v>
      </c>
      <c r="M4454" s="106" t="s">
        <v>924</v>
      </c>
      <c r="N4454" s="106">
        <v>0.7</v>
      </c>
      <c r="O4454" s="106">
        <v>2.7</v>
      </c>
      <c r="P4454" s="106" t="s">
        <v>2499</v>
      </c>
      <c r="Q4454" s="107" t="s">
        <v>5240</v>
      </c>
      <c r="R4454" s="107" t="s">
        <v>11</v>
      </c>
    </row>
    <row r="4455" spans="2:18" ht="20.100000000000001" customHeight="1" x14ac:dyDescent="0.4">
      <c r="B4455" s="105" t="str">
        <f t="shared" si="208"/>
        <v/>
      </c>
      <c r="C4455" s="105" t="str">
        <f t="shared" si="209"/>
        <v/>
      </c>
      <c r="D4455" s="105" t="str">
        <f t="shared" si="210"/>
        <v/>
      </c>
      <c r="E4455" s="106" t="s">
        <v>2406</v>
      </c>
      <c r="F4455" s="106" t="s">
        <v>5010</v>
      </c>
      <c r="G4455" s="106" t="s">
        <v>2437</v>
      </c>
      <c r="H4455" s="106" t="s">
        <v>2438</v>
      </c>
      <c r="I4455" s="106">
        <v>11</v>
      </c>
      <c r="J4455" s="106"/>
      <c r="K4455" s="106"/>
      <c r="L4455" s="106" t="s">
        <v>1817</v>
      </c>
      <c r="M4455" s="106" t="s">
        <v>924</v>
      </c>
      <c r="N4455" s="106">
        <v>0.7</v>
      </c>
      <c r="O4455" s="106">
        <v>2.7</v>
      </c>
      <c r="P4455" s="106" t="s">
        <v>2499</v>
      </c>
      <c r="Q4455" s="107" t="s">
        <v>5241</v>
      </c>
      <c r="R4455" s="107" t="s">
        <v>11</v>
      </c>
    </row>
    <row r="4456" spans="2:18" ht="20.100000000000001" customHeight="1" x14ac:dyDescent="0.4">
      <c r="B4456" s="105" t="str">
        <f t="shared" si="208"/>
        <v/>
      </c>
      <c r="C4456" s="105" t="str">
        <f t="shared" si="209"/>
        <v/>
      </c>
      <c r="D4456" s="105" t="str">
        <f t="shared" si="210"/>
        <v/>
      </c>
      <c r="E4456" s="106" t="s">
        <v>2406</v>
      </c>
      <c r="F4456" s="106" t="s">
        <v>5010</v>
      </c>
      <c r="G4456" s="106" t="s">
        <v>2442</v>
      </c>
      <c r="H4456" s="106" t="s">
        <v>2443</v>
      </c>
      <c r="I4456" s="106">
        <v>12</v>
      </c>
      <c r="J4456" s="106"/>
      <c r="K4456" s="106"/>
      <c r="L4456" s="106" t="s">
        <v>707</v>
      </c>
      <c r="M4456" s="106" t="s">
        <v>924</v>
      </c>
      <c r="N4456" s="106">
        <v>0.7</v>
      </c>
      <c r="O4456" s="106">
        <v>2.7</v>
      </c>
      <c r="P4456" s="106" t="s">
        <v>2499</v>
      </c>
      <c r="Q4456" s="107" t="s">
        <v>5242</v>
      </c>
      <c r="R4456" s="107" t="s">
        <v>11</v>
      </c>
    </row>
    <row r="4457" spans="2:18" ht="20.100000000000001" customHeight="1" x14ac:dyDescent="0.4">
      <c r="B4457" s="105" t="str">
        <f t="shared" si="208"/>
        <v/>
      </c>
      <c r="C4457" s="105" t="str">
        <f t="shared" si="209"/>
        <v/>
      </c>
      <c r="D4457" s="105" t="str">
        <f t="shared" si="210"/>
        <v/>
      </c>
      <c r="E4457" s="106" t="s">
        <v>2406</v>
      </c>
      <c r="F4457" s="106" t="s">
        <v>5010</v>
      </c>
      <c r="G4457" s="106" t="s">
        <v>2442</v>
      </c>
      <c r="H4457" s="106" t="s">
        <v>2443</v>
      </c>
      <c r="I4457" s="106">
        <v>11</v>
      </c>
      <c r="J4457" s="106"/>
      <c r="K4457" s="106"/>
      <c r="L4457" s="106" t="s">
        <v>1817</v>
      </c>
      <c r="M4457" s="106" t="s">
        <v>924</v>
      </c>
      <c r="N4457" s="106">
        <v>0.7</v>
      </c>
      <c r="O4457" s="106">
        <v>2.7</v>
      </c>
      <c r="P4457" s="106" t="s">
        <v>2499</v>
      </c>
      <c r="Q4457" s="107" t="s">
        <v>5243</v>
      </c>
      <c r="R4457" s="107" t="s">
        <v>11</v>
      </c>
    </row>
    <row r="4458" spans="2:18" ht="20.100000000000001" customHeight="1" x14ac:dyDescent="0.4">
      <c r="B4458" s="105" t="str">
        <f t="shared" si="208"/>
        <v/>
      </c>
      <c r="C4458" s="105" t="str">
        <f t="shared" si="209"/>
        <v/>
      </c>
      <c r="D4458" s="105" t="str">
        <f t="shared" si="210"/>
        <v/>
      </c>
      <c r="E4458" s="106" t="s">
        <v>2406</v>
      </c>
      <c r="F4458" s="106" t="s">
        <v>5010</v>
      </c>
      <c r="G4458" s="106" t="s">
        <v>710</v>
      </c>
      <c r="H4458" s="106" t="s">
        <v>1817</v>
      </c>
      <c r="I4458" s="106">
        <v>14</v>
      </c>
      <c r="J4458" s="106"/>
      <c r="K4458" s="106"/>
      <c r="L4458" s="106" t="s">
        <v>711</v>
      </c>
      <c r="M4458" s="106" t="s">
        <v>924</v>
      </c>
      <c r="N4458" s="106">
        <v>0.78</v>
      </c>
      <c r="O4458" s="106">
        <v>2.7</v>
      </c>
      <c r="P4458" s="106" t="s">
        <v>2499</v>
      </c>
      <c r="Q4458" s="107" t="s">
        <v>5244</v>
      </c>
      <c r="R4458" s="107" t="s">
        <v>11</v>
      </c>
    </row>
    <row r="4459" spans="2:18" ht="20.100000000000001" customHeight="1" x14ac:dyDescent="0.4">
      <c r="B4459" s="105" t="str">
        <f t="shared" si="208"/>
        <v/>
      </c>
      <c r="C4459" s="105" t="str">
        <f t="shared" si="209"/>
        <v/>
      </c>
      <c r="D4459" s="105" t="str">
        <f t="shared" si="210"/>
        <v/>
      </c>
      <c r="E4459" s="106" t="s">
        <v>2406</v>
      </c>
      <c r="F4459" s="106" t="s">
        <v>5010</v>
      </c>
      <c r="G4459" s="106" t="s">
        <v>710</v>
      </c>
      <c r="H4459" s="106" t="s">
        <v>1027</v>
      </c>
      <c r="I4459" s="106">
        <v>13</v>
      </c>
      <c r="J4459" s="106"/>
      <c r="K4459" s="106"/>
      <c r="L4459" s="106" t="s">
        <v>711</v>
      </c>
      <c r="M4459" s="106" t="s">
        <v>924</v>
      </c>
      <c r="N4459" s="106">
        <v>0.77</v>
      </c>
      <c r="O4459" s="106">
        <v>2.7</v>
      </c>
      <c r="P4459" s="106" t="s">
        <v>2499</v>
      </c>
      <c r="Q4459" s="107" t="s">
        <v>5245</v>
      </c>
      <c r="R4459" s="107" t="s">
        <v>11</v>
      </c>
    </row>
    <row r="4460" spans="2:18" ht="20.100000000000001" customHeight="1" x14ac:dyDescent="0.4">
      <c r="B4460" s="105" t="str">
        <f t="shared" si="208"/>
        <v/>
      </c>
      <c r="C4460" s="105" t="str">
        <f t="shared" si="209"/>
        <v/>
      </c>
      <c r="D4460" s="105" t="str">
        <f t="shared" si="210"/>
        <v/>
      </c>
      <c r="E4460" s="106" t="s">
        <v>2406</v>
      </c>
      <c r="F4460" s="106" t="s">
        <v>5010</v>
      </c>
      <c r="G4460" s="106" t="s">
        <v>710</v>
      </c>
      <c r="H4460" s="106" t="s">
        <v>1027</v>
      </c>
      <c r="I4460" s="106">
        <v>11</v>
      </c>
      <c r="J4460" s="106"/>
      <c r="K4460" s="106"/>
      <c r="L4460" s="106" t="s">
        <v>1098</v>
      </c>
      <c r="M4460" s="106" t="s">
        <v>924</v>
      </c>
      <c r="N4460" s="106">
        <v>0.76</v>
      </c>
      <c r="O4460" s="106">
        <v>2.7</v>
      </c>
      <c r="P4460" s="106" t="s">
        <v>2499</v>
      </c>
      <c r="Q4460" s="107" t="s">
        <v>5246</v>
      </c>
      <c r="R4460" s="107" t="s">
        <v>11</v>
      </c>
    </row>
    <row r="4461" spans="2:18" ht="20.100000000000001" customHeight="1" x14ac:dyDescent="0.4">
      <c r="B4461" s="105" t="str">
        <f t="shared" si="208"/>
        <v/>
      </c>
      <c r="C4461" s="105" t="str">
        <f t="shared" si="209"/>
        <v/>
      </c>
      <c r="D4461" s="105" t="str">
        <f t="shared" si="210"/>
        <v/>
      </c>
      <c r="E4461" s="106" t="s">
        <v>2406</v>
      </c>
      <c r="F4461" s="106" t="s">
        <v>5010</v>
      </c>
      <c r="G4461" s="106" t="s">
        <v>721</v>
      </c>
      <c r="H4461" s="106" t="s">
        <v>707</v>
      </c>
      <c r="I4461" s="106">
        <v>14</v>
      </c>
      <c r="J4461" s="106"/>
      <c r="K4461" s="106"/>
      <c r="L4461" s="106" t="s">
        <v>722</v>
      </c>
      <c r="M4461" s="106" t="s">
        <v>924</v>
      </c>
      <c r="N4461" s="106">
        <v>0.79</v>
      </c>
      <c r="O4461" s="106">
        <v>2.7</v>
      </c>
      <c r="P4461" s="106" t="s">
        <v>2499</v>
      </c>
      <c r="Q4461" s="107" t="s">
        <v>5247</v>
      </c>
      <c r="R4461" s="107" t="s">
        <v>11</v>
      </c>
    </row>
    <row r="4462" spans="2:18" ht="20.100000000000001" customHeight="1" x14ac:dyDescent="0.4">
      <c r="B4462" s="105" t="str">
        <f t="shared" si="208"/>
        <v/>
      </c>
      <c r="C4462" s="105" t="str">
        <f t="shared" si="209"/>
        <v/>
      </c>
      <c r="D4462" s="105" t="str">
        <f t="shared" si="210"/>
        <v/>
      </c>
      <c r="E4462" s="106" t="s">
        <v>2406</v>
      </c>
      <c r="F4462" s="106" t="s">
        <v>5010</v>
      </c>
      <c r="G4462" s="106" t="s">
        <v>721</v>
      </c>
      <c r="H4462" s="106" t="s">
        <v>1817</v>
      </c>
      <c r="I4462" s="106">
        <v>13</v>
      </c>
      <c r="J4462" s="106"/>
      <c r="K4462" s="106"/>
      <c r="L4462" s="106" t="s">
        <v>722</v>
      </c>
      <c r="M4462" s="106" t="s">
        <v>924</v>
      </c>
      <c r="N4462" s="106">
        <v>0.78</v>
      </c>
      <c r="O4462" s="106">
        <v>2.7</v>
      </c>
      <c r="P4462" s="106" t="s">
        <v>2499</v>
      </c>
      <c r="Q4462" s="107" t="s">
        <v>5248</v>
      </c>
      <c r="R4462" s="107" t="s">
        <v>11</v>
      </c>
    </row>
    <row r="4463" spans="2:18" ht="20.100000000000001" customHeight="1" x14ac:dyDescent="0.4">
      <c r="B4463" s="105" t="str">
        <f t="shared" si="208"/>
        <v/>
      </c>
      <c r="C4463" s="105" t="str">
        <f t="shared" si="209"/>
        <v/>
      </c>
      <c r="D4463" s="105" t="str">
        <f t="shared" si="210"/>
        <v/>
      </c>
      <c r="E4463" s="106" t="s">
        <v>2406</v>
      </c>
      <c r="F4463" s="106" t="s">
        <v>5010</v>
      </c>
      <c r="G4463" s="106" t="s">
        <v>721</v>
      </c>
      <c r="H4463" s="106" t="s">
        <v>1027</v>
      </c>
      <c r="I4463" s="106">
        <v>12</v>
      </c>
      <c r="J4463" s="106"/>
      <c r="K4463" s="106"/>
      <c r="L4463" s="106" t="s">
        <v>722</v>
      </c>
      <c r="M4463" s="106" t="s">
        <v>924</v>
      </c>
      <c r="N4463" s="106">
        <v>0.76</v>
      </c>
      <c r="O4463" s="106">
        <v>2.7</v>
      </c>
      <c r="P4463" s="106" t="s">
        <v>2499</v>
      </c>
      <c r="Q4463" s="107" t="s">
        <v>5249</v>
      </c>
      <c r="R4463" s="107" t="s">
        <v>11</v>
      </c>
    </row>
    <row r="4464" spans="2:18" ht="20.100000000000001" customHeight="1" x14ac:dyDescent="0.4">
      <c r="B4464" s="105" t="str">
        <f t="shared" si="208"/>
        <v/>
      </c>
      <c r="C4464" s="105" t="str">
        <f t="shared" si="209"/>
        <v/>
      </c>
      <c r="D4464" s="105" t="str">
        <f t="shared" si="210"/>
        <v/>
      </c>
      <c r="E4464" s="106" t="s">
        <v>2406</v>
      </c>
      <c r="F4464" s="106" t="s">
        <v>5010</v>
      </c>
      <c r="G4464" s="106" t="s">
        <v>773</v>
      </c>
      <c r="H4464" s="106" t="s">
        <v>707</v>
      </c>
      <c r="I4464" s="106">
        <v>12</v>
      </c>
      <c r="J4464" s="106"/>
      <c r="K4464" s="106"/>
      <c r="L4464" s="106" t="s">
        <v>774</v>
      </c>
      <c r="M4464" s="106" t="s">
        <v>924</v>
      </c>
      <c r="N4464" s="106">
        <v>0.77</v>
      </c>
      <c r="O4464" s="106">
        <v>2.7</v>
      </c>
      <c r="P4464" s="106" t="s">
        <v>2499</v>
      </c>
      <c r="Q4464" s="107" t="s">
        <v>5250</v>
      </c>
      <c r="R4464" s="107" t="s">
        <v>11</v>
      </c>
    </row>
    <row r="4465" spans="2:18" ht="20.100000000000001" customHeight="1" x14ac:dyDescent="0.4">
      <c r="B4465" s="105" t="str">
        <f t="shared" si="208"/>
        <v/>
      </c>
      <c r="C4465" s="105" t="str">
        <f t="shared" si="209"/>
        <v/>
      </c>
      <c r="D4465" s="105" t="str">
        <f t="shared" si="210"/>
        <v/>
      </c>
      <c r="E4465" s="106" t="s">
        <v>2406</v>
      </c>
      <c r="F4465" s="106" t="s">
        <v>5010</v>
      </c>
      <c r="G4465" s="106" t="s">
        <v>773</v>
      </c>
      <c r="H4465" s="106" t="s">
        <v>1817</v>
      </c>
      <c r="I4465" s="106">
        <v>11</v>
      </c>
      <c r="J4465" s="106"/>
      <c r="K4465" s="106"/>
      <c r="L4465" s="106" t="s">
        <v>774</v>
      </c>
      <c r="M4465" s="106" t="s">
        <v>924</v>
      </c>
      <c r="N4465" s="106">
        <v>0.76</v>
      </c>
      <c r="O4465" s="106">
        <v>2.7</v>
      </c>
      <c r="P4465" s="106" t="s">
        <v>2499</v>
      </c>
      <c r="Q4465" s="107" t="s">
        <v>5251</v>
      </c>
      <c r="R4465" s="107" t="s">
        <v>11</v>
      </c>
    </row>
    <row r="4466" spans="2:18" ht="20.100000000000001" customHeight="1" x14ac:dyDescent="0.4">
      <c r="B4466" s="105" t="str">
        <f t="shared" si="208"/>
        <v/>
      </c>
      <c r="C4466" s="105" t="str">
        <f t="shared" si="209"/>
        <v/>
      </c>
      <c r="D4466" s="105" t="str">
        <f t="shared" si="210"/>
        <v/>
      </c>
      <c r="E4466" s="106" t="s">
        <v>2406</v>
      </c>
      <c r="F4466" s="106" t="s">
        <v>5010</v>
      </c>
      <c r="G4466" s="106" t="s">
        <v>773</v>
      </c>
      <c r="H4466" s="106" t="s">
        <v>1027</v>
      </c>
      <c r="I4466" s="106">
        <v>10</v>
      </c>
      <c r="J4466" s="106"/>
      <c r="K4466" s="106"/>
      <c r="L4466" s="106" t="s">
        <v>774</v>
      </c>
      <c r="M4466" s="106" t="s">
        <v>924</v>
      </c>
      <c r="N4466" s="106">
        <v>0.75</v>
      </c>
      <c r="O4466" s="106">
        <v>2.7</v>
      </c>
      <c r="P4466" s="106" t="s">
        <v>2499</v>
      </c>
      <c r="Q4466" s="107" t="s">
        <v>5252</v>
      </c>
      <c r="R4466" s="107" t="s">
        <v>11</v>
      </c>
    </row>
    <row r="4467" spans="2:18" ht="20.100000000000001" customHeight="1" x14ac:dyDescent="0.4">
      <c r="B4467" s="105" t="str">
        <f t="shared" si="208"/>
        <v/>
      </c>
      <c r="C4467" s="105" t="str">
        <f t="shared" si="209"/>
        <v/>
      </c>
      <c r="D4467" s="105" t="str">
        <f t="shared" si="210"/>
        <v/>
      </c>
      <c r="E4467" s="106" t="s">
        <v>2406</v>
      </c>
      <c r="F4467" s="106" t="s">
        <v>5010</v>
      </c>
      <c r="G4467" s="106" t="s">
        <v>773</v>
      </c>
      <c r="H4467" s="106" t="s">
        <v>707</v>
      </c>
      <c r="I4467" s="106">
        <v>11</v>
      </c>
      <c r="J4467" s="106"/>
      <c r="K4467" s="106"/>
      <c r="L4467" s="106" t="s">
        <v>1266</v>
      </c>
      <c r="M4467" s="106" t="s">
        <v>924</v>
      </c>
      <c r="N4467" s="106">
        <v>0.77</v>
      </c>
      <c r="O4467" s="106">
        <v>2.7</v>
      </c>
      <c r="P4467" s="106" t="s">
        <v>2499</v>
      </c>
      <c r="Q4467" s="107" t="s">
        <v>5253</v>
      </c>
      <c r="R4467" s="107" t="s">
        <v>11</v>
      </c>
    </row>
    <row r="4468" spans="2:18" ht="20.100000000000001" customHeight="1" x14ac:dyDescent="0.4">
      <c r="B4468" s="105" t="str">
        <f t="shared" si="208"/>
        <v/>
      </c>
      <c r="C4468" s="105" t="str">
        <f t="shared" si="209"/>
        <v/>
      </c>
      <c r="D4468" s="105" t="str">
        <f t="shared" si="210"/>
        <v/>
      </c>
      <c r="E4468" s="106" t="s">
        <v>2406</v>
      </c>
      <c r="F4468" s="106" t="s">
        <v>5010</v>
      </c>
      <c r="G4468" s="106" t="s">
        <v>773</v>
      </c>
      <c r="H4468" s="106" t="s">
        <v>1817</v>
      </c>
      <c r="I4468" s="106">
        <v>10</v>
      </c>
      <c r="J4468" s="106"/>
      <c r="K4468" s="106"/>
      <c r="L4468" s="106" t="s">
        <v>1266</v>
      </c>
      <c r="M4468" s="106" t="s">
        <v>924</v>
      </c>
      <c r="N4468" s="106">
        <v>0.75</v>
      </c>
      <c r="O4468" s="106">
        <v>2.7</v>
      </c>
      <c r="P4468" s="106" t="s">
        <v>2499</v>
      </c>
      <c r="Q4468" s="107" t="s">
        <v>5254</v>
      </c>
      <c r="R4468" s="107" t="s">
        <v>11</v>
      </c>
    </row>
    <row r="4469" spans="2:18" ht="20.100000000000001" customHeight="1" x14ac:dyDescent="0.4">
      <c r="B4469" s="105" t="str">
        <f t="shared" si="208"/>
        <v/>
      </c>
      <c r="C4469" s="105" t="str">
        <f t="shared" si="209"/>
        <v/>
      </c>
      <c r="D4469" s="105" t="str">
        <f t="shared" si="210"/>
        <v/>
      </c>
      <c r="E4469" s="106" t="s">
        <v>2406</v>
      </c>
      <c r="F4469" s="106" t="s">
        <v>5010</v>
      </c>
      <c r="G4469" s="106" t="s">
        <v>778</v>
      </c>
      <c r="H4469" s="106" t="s">
        <v>707</v>
      </c>
      <c r="I4469" s="106">
        <v>12</v>
      </c>
      <c r="J4469" s="106"/>
      <c r="K4469" s="106"/>
      <c r="L4469" s="106" t="s">
        <v>779</v>
      </c>
      <c r="M4469" s="106" t="s">
        <v>924</v>
      </c>
      <c r="N4469" s="106">
        <v>0.77</v>
      </c>
      <c r="O4469" s="106">
        <v>2.7</v>
      </c>
      <c r="P4469" s="106" t="s">
        <v>2499</v>
      </c>
      <c r="Q4469" s="107" t="s">
        <v>5255</v>
      </c>
      <c r="R4469" s="107" t="s">
        <v>11</v>
      </c>
    </row>
    <row r="4470" spans="2:18" ht="20.100000000000001" customHeight="1" x14ac:dyDescent="0.4">
      <c r="B4470" s="105" t="str">
        <f t="shared" si="208"/>
        <v/>
      </c>
      <c r="C4470" s="105" t="str">
        <f t="shared" si="209"/>
        <v/>
      </c>
      <c r="D4470" s="105" t="str">
        <f t="shared" si="210"/>
        <v/>
      </c>
      <c r="E4470" s="106" t="s">
        <v>2406</v>
      </c>
      <c r="F4470" s="106" t="s">
        <v>5010</v>
      </c>
      <c r="G4470" s="106" t="s">
        <v>778</v>
      </c>
      <c r="H4470" s="106" t="s">
        <v>1817</v>
      </c>
      <c r="I4470" s="106">
        <v>11</v>
      </c>
      <c r="J4470" s="106"/>
      <c r="K4470" s="106"/>
      <c r="L4470" s="106" t="s">
        <v>779</v>
      </c>
      <c r="M4470" s="106" t="s">
        <v>924</v>
      </c>
      <c r="N4470" s="106">
        <v>0.76</v>
      </c>
      <c r="O4470" s="106">
        <v>2.7</v>
      </c>
      <c r="P4470" s="106" t="s">
        <v>2499</v>
      </c>
      <c r="Q4470" s="107" t="s">
        <v>5256</v>
      </c>
      <c r="R4470" s="107" t="s">
        <v>11</v>
      </c>
    </row>
    <row r="4471" spans="2:18" ht="20.100000000000001" customHeight="1" x14ac:dyDescent="0.4">
      <c r="B4471" s="105" t="str">
        <f t="shared" si="208"/>
        <v/>
      </c>
      <c r="C4471" s="105" t="str">
        <f t="shared" si="209"/>
        <v/>
      </c>
      <c r="D4471" s="105" t="str">
        <f t="shared" si="210"/>
        <v/>
      </c>
      <c r="E4471" s="106" t="s">
        <v>2406</v>
      </c>
      <c r="F4471" s="106" t="s">
        <v>5010</v>
      </c>
      <c r="G4471" s="106" t="s">
        <v>778</v>
      </c>
      <c r="H4471" s="106" t="s">
        <v>1027</v>
      </c>
      <c r="I4471" s="106">
        <v>10</v>
      </c>
      <c r="J4471" s="106"/>
      <c r="K4471" s="106"/>
      <c r="L4471" s="106" t="s">
        <v>779</v>
      </c>
      <c r="M4471" s="106" t="s">
        <v>924</v>
      </c>
      <c r="N4471" s="106">
        <v>0.74</v>
      </c>
      <c r="O4471" s="106">
        <v>2.7</v>
      </c>
      <c r="P4471" s="106" t="s">
        <v>2499</v>
      </c>
      <c r="Q4471" s="107" t="s">
        <v>5257</v>
      </c>
      <c r="R4471" s="107" t="s">
        <v>11</v>
      </c>
    </row>
    <row r="4472" spans="2:18" ht="20.100000000000001" customHeight="1" x14ac:dyDescent="0.4">
      <c r="B4472" s="105" t="str">
        <f t="shared" si="208"/>
        <v/>
      </c>
      <c r="C4472" s="105" t="str">
        <f t="shared" si="209"/>
        <v/>
      </c>
      <c r="D4472" s="105" t="str">
        <f t="shared" si="210"/>
        <v/>
      </c>
      <c r="E4472" s="106" t="s">
        <v>2406</v>
      </c>
      <c r="F4472" s="106" t="s">
        <v>5010</v>
      </c>
      <c r="G4472" s="106" t="s">
        <v>778</v>
      </c>
      <c r="H4472" s="106" t="s">
        <v>707</v>
      </c>
      <c r="I4472" s="106">
        <v>11</v>
      </c>
      <c r="J4472" s="106"/>
      <c r="K4472" s="106"/>
      <c r="L4472" s="106" t="s">
        <v>1269</v>
      </c>
      <c r="M4472" s="106" t="s">
        <v>924</v>
      </c>
      <c r="N4472" s="106">
        <v>0.77</v>
      </c>
      <c r="O4472" s="106">
        <v>2.7</v>
      </c>
      <c r="P4472" s="106" t="s">
        <v>2499</v>
      </c>
      <c r="Q4472" s="107" t="s">
        <v>5258</v>
      </c>
      <c r="R4472" s="107" t="s">
        <v>11</v>
      </c>
    </row>
    <row r="4473" spans="2:18" ht="20.100000000000001" customHeight="1" x14ac:dyDescent="0.4">
      <c r="B4473" s="105" t="str">
        <f t="shared" si="208"/>
        <v/>
      </c>
      <c r="C4473" s="105" t="str">
        <f t="shared" si="209"/>
        <v/>
      </c>
      <c r="D4473" s="105" t="str">
        <f t="shared" si="210"/>
        <v/>
      </c>
      <c r="E4473" s="106" t="s">
        <v>2406</v>
      </c>
      <c r="F4473" s="106" t="s">
        <v>5010</v>
      </c>
      <c r="G4473" s="106" t="s">
        <v>778</v>
      </c>
      <c r="H4473" s="106" t="s">
        <v>1817</v>
      </c>
      <c r="I4473" s="106">
        <v>10</v>
      </c>
      <c r="J4473" s="106"/>
      <c r="K4473" s="106"/>
      <c r="L4473" s="106" t="s">
        <v>1269</v>
      </c>
      <c r="M4473" s="106" t="s">
        <v>924</v>
      </c>
      <c r="N4473" s="106">
        <v>0.75</v>
      </c>
      <c r="O4473" s="106">
        <v>2.7</v>
      </c>
      <c r="P4473" s="106" t="s">
        <v>2499</v>
      </c>
      <c r="Q4473" s="107" t="s">
        <v>5259</v>
      </c>
      <c r="R4473" s="107" t="s">
        <v>11</v>
      </c>
    </row>
    <row r="4474" spans="2:18" ht="20.100000000000001" customHeight="1" x14ac:dyDescent="0.4">
      <c r="B4474" s="105" t="str">
        <f t="shared" si="208"/>
        <v/>
      </c>
      <c r="C4474" s="105" t="str">
        <f t="shared" si="209"/>
        <v/>
      </c>
      <c r="D4474" s="105" t="str">
        <f t="shared" si="210"/>
        <v/>
      </c>
      <c r="E4474" s="106" t="s">
        <v>2406</v>
      </c>
      <c r="F4474" s="106" t="s">
        <v>5010</v>
      </c>
      <c r="G4474" s="106" t="s">
        <v>782</v>
      </c>
      <c r="H4474" s="106" t="s">
        <v>707</v>
      </c>
      <c r="I4474" s="106">
        <v>12</v>
      </c>
      <c r="J4474" s="106"/>
      <c r="K4474" s="106"/>
      <c r="L4474" s="106" t="s">
        <v>783</v>
      </c>
      <c r="M4474" s="106" t="s">
        <v>924</v>
      </c>
      <c r="N4474" s="106">
        <v>0.69</v>
      </c>
      <c r="O4474" s="106">
        <v>2.7</v>
      </c>
      <c r="P4474" s="106" t="s">
        <v>2499</v>
      </c>
      <c r="Q4474" s="107" t="s">
        <v>5260</v>
      </c>
      <c r="R4474" s="107" t="s">
        <v>11</v>
      </c>
    </row>
    <row r="4475" spans="2:18" ht="20.100000000000001" customHeight="1" x14ac:dyDescent="0.4">
      <c r="B4475" s="105" t="str">
        <f t="shared" si="208"/>
        <v/>
      </c>
      <c r="C4475" s="105" t="str">
        <f t="shared" si="209"/>
        <v/>
      </c>
      <c r="D4475" s="105" t="str">
        <f t="shared" si="210"/>
        <v/>
      </c>
      <c r="E4475" s="106" t="s">
        <v>2406</v>
      </c>
      <c r="F4475" s="106" t="s">
        <v>5010</v>
      </c>
      <c r="G4475" s="106" t="s">
        <v>782</v>
      </c>
      <c r="H4475" s="106" t="s">
        <v>1817</v>
      </c>
      <c r="I4475" s="106">
        <v>11</v>
      </c>
      <c r="J4475" s="106"/>
      <c r="K4475" s="106"/>
      <c r="L4475" s="106" t="s">
        <v>783</v>
      </c>
      <c r="M4475" s="106" t="s">
        <v>924</v>
      </c>
      <c r="N4475" s="106">
        <v>0.68</v>
      </c>
      <c r="O4475" s="106">
        <v>2.7</v>
      </c>
      <c r="P4475" s="106" t="s">
        <v>2499</v>
      </c>
      <c r="Q4475" s="107" t="s">
        <v>5261</v>
      </c>
      <c r="R4475" s="107" t="s">
        <v>11</v>
      </c>
    </row>
    <row r="4476" spans="2:18" ht="20.100000000000001" customHeight="1" x14ac:dyDescent="0.4">
      <c r="B4476" s="105" t="str">
        <f t="shared" si="208"/>
        <v/>
      </c>
      <c r="C4476" s="105" t="str">
        <f t="shared" si="209"/>
        <v/>
      </c>
      <c r="D4476" s="105" t="str">
        <f t="shared" si="210"/>
        <v/>
      </c>
      <c r="E4476" s="106" t="s">
        <v>2406</v>
      </c>
      <c r="F4476" s="106" t="s">
        <v>5010</v>
      </c>
      <c r="G4476" s="106" t="s">
        <v>782</v>
      </c>
      <c r="H4476" s="106" t="s">
        <v>1027</v>
      </c>
      <c r="I4476" s="106">
        <v>10</v>
      </c>
      <c r="J4476" s="106"/>
      <c r="K4476" s="106"/>
      <c r="L4476" s="106" t="s">
        <v>783</v>
      </c>
      <c r="M4476" s="106" t="s">
        <v>924</v>
      </c>
      <c r="N4476" s="106">
        <v>0.67</v>
      </c>
      <c r="O4476" s="106">
        <v>2.7</v>
      </c>
      <c r="P4476" s="106" t="s">
        <v>2499</v>
      </c>
      <c r="Q4476" s="107" t="s">
        <v>5262</v>
      </c>
      <c r="R4476" s="107" t="s">
        <v>11</v>
      </c>
    </row>
    <row r="4477" spans="2:18" ht="20.100000000000001" customHeight="1" x14ac:dyDescent="0.4">
      <c r="B4477" s="105" t="str">
        <f t="shared" si="208"/>
        <v/>
      </c>
      <c r="C4477" s="105" t="str">
        <f t="shared" si="209"/>
        <v/>
      </c>
      <c r="D4477" s="105" t="str">
        <f t="shared" si="210"/>
        <v/>
      </c>
      <c r="E4477" s="106" t="s">
        <v>2406</v>
      </c>
      <c r="F4477" s="106" t="s">
        <v>5010</v>
      </c>
      <c r="G4477" s="106" t="s">
        <v>2437</v>
      </c>
      <c r="H4477" s="106" t="s">
        <v>707</v>
      </c>
      <c r="I4477" s="106">
        <v>12</v>
      </c>
      <c r="J4477" s="106"/>
      <c r="K4477" s="106"/>
      <c r="L4477" s="106" t="s">
        <v>2438</v>
      </c>
      <c r="M4477" s="106" t="s">
        <v>924</v>
      </c>
      <c r="N4477" s="106">
        <v>0.76</v>
      </c>
      <c r="O4477" s="106">
        <v>2.7</v>
      </c>
      <c r="P4477" s="106" t="s">
        <v>2499</v>
      </c>
      <c r="Q4477" s="107" t="s">
        <v>5263</v>
      </c>
      <c r="R4477" s="107" t="s">
        <v>11</v>
      </c>
    </row>
    <row r="4478" spans="2:18" ht="20.100000000000001" customHeight="1" x14ac:dyDescent="0.4">
      <c r="B4478" s="105" t="str">
        <f t="shared" si="208"/>
        <v/>
      </c>
      <c r="C4478" s="105" t="str">
        <f t="shared" si="209"/>
        <v/>
      </c>
      <c r="D4478" s="105" t="str">
        <f t="shared" si="210"/>
        <v/>
      </c>
      <c r="E4478" s="106" t="s">
        <v>2406</v>
      </c>
      <c r="F4478" s="106" t="s">
        <v>5010</v>
      </c>
      <c r="G4478" s="106" t="s">
        <v>2437</v>
      </c>
      <c r="H4478" s="106" t="s">
        <v>1817</v>
      </c>
      <c r="I4478" s="106">
        <v>11</v>
      </c>
      <c r="J4478" s="106"/>
      <c r="K4478" s="106"/>
      <c r="L4478" s="106" t="s">
        <v>2438</v>
      </c>
      <c r="M4478" s="106" t="s">
        <v>924</v>
      </c>
      <c r="N4478" s="106">
        <v>0.75</v>
      </c>
      <c r="O4478" s="106">
        <v>2.7</v>
      </c>
      <c r="P4478" s="106" t="s">
        <v>2499</v>
      </c>
      <c r="Q4478" s="107" t="s">
        <v>5264</v>
      </c>
      <c r="R4478" s="107" t="s">
        <v>11</v>
      </c>
    </row>
    <row r="4479" spans="2:18" ht="20.100000000000001" customHeight="1" x14ac:dyDescent="0.4">
      <c r="B4479" s="105" t="str">
        <f t="shared" si="208"/>
        <v/>
      </c>
      <c r="C4479" s="105" t="str">
        <f t="shared" si="209"/>
        <v/>
      </c>
      <c r="D4479" s="105" t="str">
        <f t="shared" si="210"/>
        <v/>
      </c>
      <c r="E4479" s="106" t="s">
        <v>2406</v>
      </c>
      <c r="F4479" s="106" t="s">
        <v>5010</v>
      </c>
      <c r="G4479" s="106" t="s">
        <v>2442</v>
      </c>
      <c r="H4479" s="106" t="s">
        <v>707</v>
      </c>
      <c r="I4479" s="106">
        <v>12</v>
      </c>
      <c r="J4479" s="106"/>
      <c r="K4479" s="106"/>
      <c r="L4479" s="106" t="s">
        <v>2443</v>
      </c>
      <c r="M4479" s="106" t="s">
        <v>924</v>
      </c>
      <c r="N4479" s="106">
        <v>0.76</v>
      </c>
      <c r="O4479" s="106">
        <v>2.7</v>
      </c>
      <c r="P4479" s="106" t="s">
        <v>2499</v>
      </c>
      <c r="Q4479" s="107" t="s">
        <v>5265</v>
      </c>
      <c r="R4479" s="107" t="s">
        <v>11</v>
      </c>
    </row>
    <row r="4480" spans="2:18" ht="20.100000000000001" customHeight="1" x14ac:dyDescent="0.4">
      <c r="B4480" s="105" t="str">
        <f t="shared" si="208"/>
        <v/>
      </c>
      <c r="C4480" s="105" t="str">
        <f t="shared" si="209"/>
        <v/>
      </c>
      <c r="D4480" s="105" t="str">
        <f t="shared" si="210"/>
        <v/>
      </c>
      <c r="E4480" s="106" t="s">
        <v>2406</v>
      </c>
      <c r="F4480" s="106" t="s">
        <v>5010</v>
      </c>
      <c r="G4480" s="106" t="s">
        <v>2442</v>
      </c>
      <c r="H4480" s="106" t="s">
        <v>1817</v>
      </c>
      <c r="I4480" s="106">
        <v>11</v>
      </c>
      <c r="J4480" s="106"/>
      <c r="K4480" s="106"/>
      <c r="L4480" s="106" t="s">
        <v>2443</v>
      </c>
      <c r="M4480" s="106" t="s">
        <v>924</v>
      </c>
      <c r="N4480" s="106">
        <v>0.75</v>
      </c>
      <c r="O4480" s="106">
        <v>2.7</v>
      </c>
      <c r="P4480" s="106" t="s">
        <v>2499</v>
      </c>
      <c r="Q4480" s="107" t="s">
        <v>5266</v>
      </c>
      <c r="R4480" s="107" t="s">
        <v>11</v>
      </c>
    </row>
    <row r="4481" spans="2:18" ht="20.100000000000001" customHeight="1" x14ac:dyDescent="0.4">
      <c r="B4481" s="105" t="str">
        <f t="shared" si="208"/>
        <v/>
      </c>
      <c r="C4481" s="105" t="str">
        <f t="shared" si="209"/>
        <v/>
      </c>
      <c r="D4481" s="105" t="str">
        <f t="shared" si="210"/>
        <v/>
      </c>
      <c r="E4481" s="106" t="s">
        <v>2406</v>
      </c>
      <c r="F4481" s="106" t="s">
        <v>5010</v>
      </c>
      <c r="G4481" s="106" t="s">
        <v>697</v>
      </c>
      <c r="H4481" s="106" t="s">
        <v>707</v>
      </c>
      <c r="I4481" s="106">
        <v>16</v>
      </c>
      <c r="J4481" s="106"/>
      <c r="K4481" s="106"/>
      <c r="L4481" s="106" t="s">
        <v>707</v>
      </c>
      <c r="M4481" s="106" t="s">
        <v>3522</v>
      </c>
      <c r="N4481" s="106">
        <v>0.8</v>
      </c>
      <c r="O4481" s="106">
        <v>2.7</v>
      </c>
      <c r="P4481" s="106" t="s">
        <v>2511</v>
      </c>
      <c r="Q4481" s="107" t="s">
        <v>5267</v>
      </c>
      <c r="R4481" s="107" t="s">
        <v>12</v>
      </c>
    </row>
    <row r="4482" spans="2:18" ht="20.100000000000001" customHeight="1" x14ac:dyDescent="0.4">
      <c r="B4482" s="105" t="str">
        <f t="shared" si="208"/>
        <v/>
      </c>
      <c r="C4482" s="105" t="str">
        <f t="shared" si="209"/>
        <v/>
      </c>
      <c r="D4482" s="105" t="str">
        <f t="shared" si="210"/>
        <v/>
      </c>
      <c r="E4482" s="106" t="s">
        <v>2406</v>
      </c>
      <c r="F4482" s="106" t="s">
        <v>5010</v>
      </c>
      <c r="G4482" s="106" t="s">
        <v>697</v>
      </c>
      <c r="H4482" s="106" t="s">
        <v>707</v>
      </c>
      <c r="I4482" s="106">
        <v>16</v>
      </c>
      <c r="J4482" s="106"/>
      <c r="K4482" s="106"/>
      <c r="L4482" s="106" t="s">
        <v>1817</v>
      </c>
      <c r="M4482" s="106" t="s">
        <v>3522</v>
      </c>
      <c r="N4482" s="106">
        <v>0.79</v>
      </c>
      <c r="O4482" s="106">
        <v>2.7</v>
      </c>
      <c r="P4482" s="106" t="s">
        <v>2511</v>
      </c>
      <c r="Q4482" s="107" t="s">
        <v>5268</v>
      </c>
      <c r="R4482" s="107" t="s">
        <v>12</v>
      </c>
    </row>
    <row r="4483" spans="2:18" ht="20.100000000000001" customHeight="1" x14ac:dyDescent="0.4">
      <c r="B4483" s="105" t="str">
        <f t="shared" si="208"/>
        <v/>
      </c>
      <c r="C4483" s="105" t="str">
        <f t="shared" si="209"/>
        <v/>
      </c>
      <c r="D4483" s="105" t="str">
        <f t="shared" si="210"/>
        <v/>
      </c>
      <c r="E4483" s="106" t="s">
        <v>2406</v>
      </c>
      <c r="F4483" s="106" t="s">
        <v>5010</v>
      </c>
      <c r="G4483" s="106" t="s">
        <v>697</v>
      </c>
      <c r="H4483" s="106" t="s">
        <v>1817</v>
      </c>
      <c r="I4483" s="106">
        <v>16</v>
      </c>
      <c r="J4483" s="106"/>
      <c r="K4483" s="106"/>
      <c r="L4483" s="106" t="s">
        <v>1817</v>
      </c>
      <c r="M4483" s="106" t="s">
        <v>3522</v>
      </c>
      <c r="N4483" s="106">
        <v>0.78</v>
      </c>
      <c r="O4483" s="106">
        <v>2.7</v>
      </c>
      <c r="P4483" s="106" t="s">
        <v>2511</v>
      </c>
      <c r="Q4483" s="107" t="s">
        <v>5269</v>
      </c>
      <c r="R4483" s="107" t="s">
        <v>12</v>
      </c>
    </row>
    <row r="4484" spans="2:18" ht="20.100000000000001" customHeight="1" x14ac:dyDescent="0.4">
      <c r="B4484" s="105" t="str">
        <f t="shared" si="208"/>
        <v/>
      </c>
      <c r="C4484" s="105" t="str">
        <f t="shared" si="209"/>
        <v/>
      </c>
      <c r="D4484" s="105" t="str">
        <f t="shared" si="210"/>
        <v/>
      </c>
      <c r="E4484" s="106" t="s">
        <v>2406</v>
      </c>
      <c r="F4484" s="106" t="s">
        <v>5010</v>
      </c>
      <c r="G4484" s="106" t="s">
        <v>697</v>
      </c>
      <c r="H4484" s="106" t="s">
        <v>1817</v>
      </c>
      <c r="I4484" s="106">
        <v>16</v>
      </c>
      <c r="J4484" s="106"/>
      <c r="K4484" s="106"/>
      <c r="L4484" s="106" t="s">
        <v>1027</v>
      </c>
      <c r="M4484" s="106" t="s">
        <v>3522</v>
      </c>
      <c r="N4484" s="106">
        <v>0.78</v>
      </c>
      <c r="O4484" s="106">
        <v>2.7</v>
      </c>
      <c r="P4484" s="106" t="s">
        <v>2511</v>
      </c>
      <c r="Q4484" s="107" t="s">
        <v>5270</v>
      </c>
      <c r="R4484" s="107" t="s">
        <v>12</v>
      </c>
    </row>
    <row r="4485" spans="2:18" ht="20.100000000000001" customHeight="1" x14ac:dyDescent="0.4">
      <c r="B4485" s="105" t="str">
        <f t="shared" si="208"/>
        <v/>
      </c>
      <c r="C4485" s="105" t="str">
        <f t="shared" si="209"/>
        <v/>
      </c>
      <c r="D4485" s="105" t="str">
        <f t="shared" si="210"/>
        <v/>
      </c>
      <c r="E4485" s="106" t="s">
        <v>2406</v>
      </c>
      <c r="F4485" s="106" t="s">
        <v>5010</v>
      </c>
      <c r="G4485" s="106" t="s">
        <v>697</v>
      </c>
      <c r="H4485" s="106" t="s">
        <v>1027</v>
      </c>
      <c r="I4485" s="106">
        <v>16</v>
      </c>
      <c r="J4485" s="106"/>
      <c r="K4485" s="106"/>
      <c r="L4485" s="106" t="s">
        <v>1027</v>
      </c>
      <c r="M4485" s="106" t="s">
        <v>3522</v>
      </c>
      <c r="N4485" s="106">
        <v>0.76</v>
      </c>
      <c r="O4485" s="106">
        <v>2.7</v>
      </c>
      <c r="P4485" s="106" t="s">
        <v>2511</v>
      </c>
      <c r="Q4485" s="107" t="s">
        <v>5271</v>
      </c>
      <c r="R4485" s="107" t="s">
        <v>12</v>
      </c>
    </row>
    <row r="4486" spans="2:18" ht="20.100000000000001" customHeight="1" x14ac:dyDescent="0.4">
      <c r="B4486" s="105" t="str">
        <f t="shared" si="208"/>
        <v/>
      </c>
      <c r="C4486" s="105" t="str">
        <f t="shared" si="209"/>
        <v/>
      </c>
      <c r="D4486" s="105" t="str">
        <f t="shared" si="210"/>
        <v/>
      </c>
      <c r="E4486" s="106" t="s">
        <v>2406</v>
      </c>
      <c r="F4486" s="106" t="s">
        <v>5010</v>
      </c>
      <c r="G4486" s="106" t="s">
        <v>697</v>
      </c>
      <c r="H4486" s="106" t="s">
        <v>1027</v>
      </c>
      <c r="I4486" s="106">
        <v>15</v>
      </c>
      <c r="J4486" s="106"/>
      <c r="K4486" s="106"/>
      <c r="L4486" s="106" t="s">
        <v>1389</v>
      </c>
      <c r="M4486" s="106" t="s">
        <v>3522</v>
      </c>
      <c r="N4486" s="106">
        <v>0.76</v>
      </c>
      <c r="O4486" s="106">
        <v>2.7</v>
      </c>
      <c r="P4486" s="106" t="s">
        <v>2511</v>
      </c>
      <c r="Q4486" s="107" t="s">
        <v>5272</v>
      </c>
      <c r="R4486" s="107" t="s">
        <v>12</v>
      </c>
    </row>
    <row r="4487" spans="2:18" ht="20.100000000000001" customHeight="1" x14ac:dyDescent="0.4">
      <c r="B4487" s="105" t="str">
        <f t="shared" si="208"/>
        <v/>
      </c>
      <c r="C4487" s="105" t="str">
        <f t="shared" si="209"/>
        <v/>
      </c>
      <c r="D4487" s="105" t="str">
        <f t="shared" si="210"/>
        <v/>
      </c>
      <c r="E4487" s="106" t="s">
        <v>2406</v>
      </c>
      <c r="F4487" s="106" t="s">
        <v>5010</v>
      </c>
      <c r="G4487" s="106" t="s">
        <v>710</v>
      </c>
      <c r="H4487" s="106" t="s">
        <v>711</v>
      </c>
      <c r="I4487" s="106">
        <v>16</v>
      </c>
      <c r="J4487" s="106"/>
      <c r="K4487" s="106"/>
      <c r="L4487" s="106" t="s">
        <v>707</v>
      </c>
      <c r="M4487" s="106" t="s">
        <v>3522</v>
      </c>
      <c r="N4487" s="106">
        <v>0.78</v>
      </c>
      <c r="O4487" s="106">
        <v>2.7</v>
      </c>
      <c r="P4487" s="106" t="s">
        <v>2511</v>
      </c>
      <c r="Q4487" s="107" t="s">
        <v>5273</v>
      </c>
      <c r="R4487" s="107" t="s">
        <v>12</v>
      </c>
    </row>
    <row r="4488" spans="2:18" ht="20.100000000000001" customHeight="1" x14ac:dyDescent="0.4">
      <c r="B4488" s="105" t="str">
        <f t="shared" si="208"/>
        <v/>
      </c>
      <c r="C4488" s="105" t="str">
        <f t="shared" si="209"/>
        <v/>
      </c>
      <c r="D4488" s="105" t="str">
        <f t="shared" si="210"/>
        <v/>
      </c>
      <c r="E4488" s="106" t="s">
        <v>2406</v>
      </c>
      <c r="F4488" s="106" t="s">
        <v>5010</v>
      </c>
      <c r="G4488" s="106" t="s">
        <v>710</v>
      </c>
      <c r="H4488" s="106" t="s">
        <v>711</v>
      </c>
      <c r="I4488" s="106">
        <v>16</v>
      </c>
      <c r="J4488" s="106"/>
      <c r="K4488" s="106"/>
      <c r="L4488" s="106" t="s">
        <v>1817</v>
      </c>
      <c r="M4488" s="106" t="s">
        <v>3522</v>
      </c>
      <c r="N4488" s="106">
        <v>0.78</v>
      </c>
      <c r="O4488" s="106">
        <v>2.7</v>
      </c>
      <c r="P4488" s="106" t="s">
        <v>2511</v>
      </c>
      <c r="Q4488" s="107" t="s">
        <v>5274</v>
      </c>
      <c r="R4488" s="107" t="s">
        <v>12</v>
      </c>
    </row>
    <row r="4489" spans="2:18" ht="20.100000000000001" customHeight="1" x14ac:dyDescent="0.4">
      <c r="B4489" s="105" t="str">
        <f t="shared" si="208"/>
        <v/>
      </c>
      <c r="C4489" s="105" t="str">
        <f t="shared" si="209"/>
        <v/>
      </c>
      <c r="D4489" s="105" t="str">
        <f t="shared" si="210"/>
        <v/>
      </c>
      <c r="E4489" s="106" t="s">
        <v>2406</v>
      </c>
      <c r="F4489" s="106" t="s">
        <v>5010</v>
      </c>
      <c r="G4489" s="106" t="s">
        <v>710</v>
      </c>
      <c r="H4489" s="106" t="s">
        <v>711</v>
      </c>
      <c r="I4489" s="106">
        <v>16</v>
      </c>
      <c r="J4489" s="106"/>
      <c r="K4489" s="106"/>
      <c r="L4489" s="106" t="s">
        <v>1027</v>
      </c>
      <c r="M4489" s="106" t="s">
        <v>3522</v>
      </c>
      <c r="N4489" s="106">
        <v>0.78</v>
      </c>
      <c r="O4489" s="106">
        <v>2.7</v>
      </c>
      <c r="P4489" s="106" t="s">
        <v>2511</v>
      </c>
      <c r="Q4489" s="107" t="s">
        <v>5275</v>
      </c>
      <c r="R4489" s="107" t="s">
        <v>12</v>
      </c>
    </row>
    <row r="4490" spans="2:18" ht="20.100000000000001" customHeight="1" x14ac:dyDescent="0.4">
      <c r="B4490" s="105" t="str">
        <f t="shared" si="208"/>
        <v/>
      </c>
      <c r="C4490" s="105" t="str">
        <f t="shared" si="209"/>
        <v/>
      </c>
      <c r="D4490" s="105" t="str">
        <f t="shared" si="210"/>
        <v/>
      </c>
      <c r="E4490" s="106" t="s">
        <v>2406</v>
      </c>
      <c r="F4490" s="106" t="s">
        <v>5010</v>
      </c>
      <c r="G4490" s="106" t="s">
        <v>710</v>
      </c>
      <c r="H4490" s="106" t="s">
        <v>1098</v>
      </c>
      <c r="I4490" s="106">
        <v>15</v>
      </c>
      <c r="J4490" s="106"/>
      <c r="K4490" s="106"/>
      <c r="L4490" s="106" t="s">
        <v>1027</v>
      </c>
      <c r="M4490" s="106" t="s">
        <v>3522</v>
      </c>
      <c r="N4490" s="106">
        <v>0.75</v>
      </c>
      <c r="O4490" s="106">
        <v>2.7</v>
      </c>
      <c r="P4490" s="106" t="s">
        <v>2511</v>
      </c>
      <c r="Q4490" s="107" t="s">
        <v>5276</v>
      </c>
      <c r="R4490" s="107" t="s">
        <v>12</v>
      </c>
    </row>
    <row r="4491" spans="2:18" ht="20.100000000000001" customHeight="1" x14ac:dyDescent="0.4">
      <c r="B4491" s="105" t="str">
        <f t="shared" si="208"/>
        <v/>
      </c>
      <c r="C4491" s="105" t="str">
        <f t="shared" si="209"/>
        <v/>
      </c>
      <c r="D4491" s="105" t="str">
        <f t="shared" si="210"/>
        <v/>
      </c>
      <c r="E4491" s="106" t="s">
        <v>2406</v>
      </c>
      <c r="F4491" s="106" t="s">
        <v>5010</v>
      </c>
      <c r="G4491" s="106" t="s">
        <v>721</v>
      </c>
      <c r="H4491" s="106" t="s">
        <v>722</v>
      </c>
      <c r="I4491" s="106">
        <v>16</v>
      </c>
      <c r="J4491" s="106"/>
      <c r="K4491" s="106"/>
      <c r="L4491" s="106" t="s">
        <v>707</v>
      </c>
      <c r="M4491" s="106" t="s">
        <v>3522</v>
      </c>
      <c r="N4491" s="106">
        <v>0.77</v>
      </c>
      <c r="O4491" s="106">
        <v>2.7</v>
      </c>
      <c r="P4491" s="106" t="s">
        <v>2511</v>
      </c>
      <c r="Q4491" s="107" t="s">
        <v>5277</v>
      </c>
      <c r="R4491" s="107" t="s">
        <v>12</v>
      </c>
    </row>
    <row r="4492" spans="2:18" ht="20.100000000000001" customHeight="1" x14ac:dyDescent="0.4">
      <c r="B4492" s="105" t="str">
        <f t="shared" si="208"/>
        <v/>
      </c>
      <c r="C4492" s="105" t="str">
        <f t="shared" si="209"/>
        <v/>
      </c>
      <c r="D4492" s="105" t="str">
        <f t="shared" si="210"/>
        <v/>
      </c>
      <c r="E4492" s="106" t="s">
        <v>2406</v>
      </c>
      <c r="F4492" s="106" t="s">
        <v>5010</v>
      </c>
      <c r="G4492" s="106" t="s">
        <v>721</v>
      </c>
      <c r="H4492" s="106" t="s">
        <v>722</v>
      </c>
      <c r="I4492" s="106">
        <v>16</v>
      </c>
      <c r="J4492" s="106"/>
      <c r="K4492" s="106"/>
      <c r="L4492" s="106" t="s">
        <v>1817</v>
      </c>
      <c r="M4492" s="106" t="s">
        <v>3522</v>
      </c>
      <c r="N4492" s="106">
        <v>0.77</v>
      </c>
      <c r="O4492" s="106">
        <v>2.7</v>
      </c>
      <c r="P4492" s="106" t="s">
        <v>2511</v>
      </c>
      <c r="Q4492" s="107" t="s">
        <v>5278</v>
      </c>
      <c r="R4492" s="107" t="s">
        <v>12</v>
      </c>
    </row>
    <row r="4493" spans="2:18" ht="20.100000000000001" customHeight="1" x14ac:dyDescent="0.4">
      <c r="B4493" s="105" t="str">
        <f t="shared" si="208"/>
        <v/>
      </c>
      <c r="C4493" s="105" t="str">
        <f t="shared" si="209"/>
        <v/>
      </c>
      <c r="D4493" s="105" t="str">
        <f t="shared" si="210"/>
        <v/>
      </c>
      <c r="E4493" s="106" t="s">
        <v>2406</v>
      </c>
      <c r="F4493" s="106" t="s">
        <v>5010</v>
      </c>
      <c r="G4493" s="106" t="s">
        <v>721</v>
      </c>
      <c r="H4493" s="106" t="s">
        <v>722</v>
      </c>
      <c r="I4493" s="106">
        <v>16</v>
      </c>
      <c r="J4493" s="106"/>
      <c r="K4493" s="106"/>
      <c r="L4493" s="106" t="s">
        <v>1027</v>
      </c>
      <c r="M4493" s="106" t="s">
        <v>3522</v>
      </c>
      <c r="N4493" s="106">
        <v>0.76</v>
      </c>
      <c r="O4493" s="106">
        <v>2.7</v>
      </c>
      <c r="P4493" s="106" t="s">
        <v>2511</v>
      </c>
      <c r="Q4493" s="107" t="s">
        <v>5279</v>
      </c>
      <c r="R4493" s="107" t="s">
        <v>12</v>
      </c>
    </row>
    <row r="4494" spans="2:18" ht="20.100000000000001" customHeight="1" x14ac:dyDescent="0.4">
      <c r="B4494" s="105" t="str">
        <f t="shared" si="208"/>
        <v/>
      </c>
      <c r="C4494" s="105" t="str">
        <f t="shared" si="209"/>
        <v/>
      </c>
      <c r="D4494" s="105" t="str">
        <f t="shared" si="210"/>
        <v/>
      </c>
      <c r="E4494" s="106" t="s">
        <v>2406</v>
      </c>
      <c r="F4494" s="106" t="s">
        <v>5010</v>
      </c>
      <c r="G4494" s="106" t="s">
        <v>773</v>
      </c>
      <c r="H4494" s="106" t="s">
        <v>774</v>
      </c>
      <c r="I4494" s="106">
        <v>16</v>
      </c>
      <c r="J4494" s="106"/>
      <c r="K4494" s="106"/>
      <c r="L4494" s="106" t="s">
        <v>707</v>
      </c>
      <c r="M4494" s="106" t="s">
        <v>3522</v>
      </c>
      <c r="N4494" s="106">
        <v>0.73</v>
      </c>
      <c r="O4494" s="106">
        <v>2.7</v>
      </c>
      <c r="P4494" s="106" t="s">
        <v>2511</v>
      </c>
      <c r="Q4494" s="107" t="s">
        <v>5280</v>
      </c>
      <c r="R4494" s="107" t="s">
        <v>12</v>
      </c>
    </row>
    <row r="4495" spans="2:18" ht="20.100000000000001" customHeight="1" x14ac:dyDescent="0.4">
      <c r="B4495" s="105" t="str">
        <f t="shared" si="208"/>
        <v/>
      </c>
      <c r="C4495" s="105" t="str">
        <f t="shared" si="209"/>
        <v/>
      </c>
      <c r="D4495" s="105" t="str">
        <f t="shared" si="210"/>
        <v/>
      </c>
      <c r="E4495" s="106" t="s">
        <v>2406</v>
      </c>
      <c r="F4495" s="106" t="s">
        <v>5010</v>
      </c>
      <c r="G4495" s="106" t="s">
        <v>773</v>
      </c>
      <c r="H4495" s="106" t="s">
        <v>774</v>
      </c>
      <c r="I4495" s="106">
        <v>15</v>
      </c>
      <c r="J4495" s="106"/>
      <c r="K4495" s="106"/>
      <c r="L4495" s="106" t="s">
        <v>1817</v>
      </c>
      <c r="M4495" s="106" t="s">
        <v>3522</v>
      </c>
      <c r="N4495" s="106">
        <v>0.72</v>
      </c>
      <c r="O4495" s="106">
        <v>2.7</v>
      </c>
      <c r="P4495" s="106" t="s">
        <v>2511</v>
      </c>
      <c r="Q4495" s="107" t="s">
        <v>5281</v>
      </c>
      <c r="R4495" s="107" t="s">
        <v>12</v>
      </c>
    </row>
    <row r="4496" spans="2:18" ht="20.100000000000001" customHeight="1" x14ac:dyDescent="0.4">
      <c r="B4496" s="105" t="str">
        <f t="shared" si="208"/>
        <v/>
      </c>
      <c r="C4496" s="105" t="str">
        <f t="shared" si="209"/>
        <v/>
      </c>
      <c r="D4496" s="105" t="str">
        <f t="shared" si="210"/>
        <v/>
      </c>
      <c r="E4496" s="106" t="s">
        <v>2406</v>
      </c>
      <c r="F4496" s="106" t="s">
        <v>5010</v>
      </c>
      <c r="G4496" s="106" t="s">
        <v>773</v>
      </c>
      <c r="H4496" s="106" t="s">
        <v>774</v>
      </c>
      <c r="I4496" s="106">
        <v>14</v>
      </c>
      <c r="J4496" s="106"/>
      <c r="K4496" s="106"/>
      <c r="L4496" s="106" t="s">
        <v>1027</v>
      </c>
      <c r="M4496" s="106" t="s">
        <v>3522</v>
      </c>
      <c r="N4496" s="106">
        <v>0.72</v>
      </c>
      <c r="O4496" s="106">
        <v>2.7</v>
      </c>
      <c r="P4496" s="106" t="s">
        <v>2511</v>
      </c>
      <c r="Q4496" s="107" t="s">
        <v>5282</v>
      </c>
      <c r="R4496" s="107" t="s">
        <v>12</v>
      </c>
    </row>
    <row r="4497" spans="2:18" ht="20.100000000000001" customHeight="1" x14ac:dyDescent="0.4">
      <c r="B4497" s="105" t="str">
        <f t="shared" ref="B4497:B4560" si="211">IF(OR($C$11="",$C$12=""),"",IFERROR(IF(AND($U$23&lt;&gt;R4497,$V$23&lt;&gt;R4497),"－",IF(AND(COUNTIF($C$11,"*樹脂スペーサー*")&gt;0,OR(M4497="空気",F4497="一般",F4497="一般ＰＧ")),"－",IF(AND($W$26&gt;0,$W$26&gt;=O4497),$U$26,IF(AND($W$27&gt;0,$W$27&gt;=O4497),$U$27,IF(AND($W$28&gt;0,$W$28&gt;=O4497),$U$28,IF(AND($W$29&gt;0,$W$29&gt;=O4497),$U$29,IF(AND($W$30&gt;0,$W$30&gt;=O4497),$U$30,IF(AND($W$31&gt;0,$W$31&gt;=O4497),$U$31,IF(AND($W$32&gt;0,$W$32&gt;=O4497),$U$32,"－"))))))))),"－"))</f>
        <v/>
      </c>
      <c r="C4497" s="105" t="str">
        <f t="shared" ref="C4497:C4560" si="212">IF(B4497="","",IF(B4497&lt;&gt;"－",VLOOKUP(B4497,$U$26:$V$32,2,FALSE),"－"))</f>
        <v/>
      </c>
      <c r="D4497" s="105" t="str">
        <f t="shared" ref="D4497:D4560" si="213">IF($H$10="","",IF($V$39&lt;&gt;"断熱等","－",IF(AND(COUNTIF($V$35,"*樹脂スペーサー*")&gt;0,OR(M4497="空気",F4497="一般",F4497="一般ＰＧ")),"－",IF(AND($V$36&lt;&gt;R4497,$W$36&lt;&gt;R4497),"－",IF(MID($H$10,10,1)="Z",IF(N4497&lt;=0.65,"○","－"),IF($V$37&gt;=O4497,"○","－"))))))</f>
        <v/>
      </c>
      <c r="E4497" s="106" t="s">
        <v>2406</v>
      </c>
      <c r="F4497" s="106" t="s">
        <v>5010</v>
      </c>
      <c r="G4497" s="106" t="s">
        <v>773</v>
      </c>
      <c r="H4497" s="106" t="s">
        <v>1266</v>
      </c>
      <c r="I4497" s="106">
        <v>15</v>
      </c>
      <c r="J4497" s="106"/>
      <c r="K4497" s="106"/>
      <c r="L4497" s="106" t="s">
        <v>707</v>
      </c>
      <c r="M4497" s="106" t="s">
        <v>3522</v>
      </c>
      <c r="N4497" s="106">
        <v>0.71</v>
      </c>
      <c r="O4497" s="106">
        <v>2.7</v>
      </c>
      <c r="P4497" s="106" t="s">
        <v>2511</v>
      </c>
      <c r="Q4497" s="107" t="s">
        <v>5283</v>
      </c>
      <c r="R4497" s="107" t="s">
        <v>12</v>
      </c>
    </row>
    <row r="4498" spans="2:18" ht="20.100000000000001" customHeight="1" x14ac:dyDescent="0.4">
      <c r="B4498" s="105" t="str">
        <f t="shared" si="211"/>
        <v/>
      </c>
      <c r="C4498" s="105" t="str">
        <f t="shared" si="212"/>
        <v/>
      </c>
      <c r="D4498" s="105" t="str">
        <f t="shared" si="213"/>
        <v/>
      </c>
      <c r="E4498" s="106" t="s">
        <v>2406</v>
      </c>
      <c r="F4498" s="106" t="s">
        <v>5010</v>
      </c>
      <c r="G4498" s="106" t="s">
        <v>773</v>
      </c>
      <c r="H4498" s="106" t="s">
        <v>1266</v>
      </c>
      <c r="I4498" s="106">
        <v>14</v>
      </c>
      <c r="J4498" s="106"/>
      <c r="K4498" s="106"/>
      <c r="L4498" s="106" t="s">
        <v>1817</v>
      </c>
      <c r="M4498" s="106" t="s">
        <v>3522</v>
      </c>
      <c r="N4498" s="106">
        <v>0.71</v>
      </c>
      <c r="O4498" s="106">
        <v>2.7</v>
      </c>
      <c r="P4498" s="106" t="s">
        <v>2511</v>
      </c>
      <c r="Q4498" s="107" t="s">
        <v>5284</v>
      </c>
      <c r="R4498" s="107" t="s">
        <v>12</v>
      </c>
    </row>
    <row r="4499" spans="2:18" ht="20.100000000000001" customHeight="1" x14ac:dyDescent="0.4">
      <c r="B4499" s="105" t="str">
        <f t="shared" si="211"/>
        <v/>
      </c>
      <c r="C4499" s="105" t="str">
        <f t="shared" si="212"/>
        <v/>
      </c>
      <c r="D4499" s="105" t="str">
        <f t="shared" si="213"/>
        <v/>
      </c>
      <c r="E4499" s="106" t="s">
        <v>2406</v>
      </c>
      <c r="F4499" s="106" t="s">
        <v>5010</v>
      </c>
      <c r="G4499" s="106" t="s">
        <v>778</v>
      </c>
      <c r="H4499" s="106" t="s">
        <v>779</v>
      </c>
      <c r="I4499" s="106">
        <v>16</v>
      </c>
      <c r="J4499" s="106"/>
      <c r="K4499" s="106"/>
      <c r="L4499" s="106" t="s">
        <v>707</v>
      </c>
      <c r="M4499" s="106" t="s">
        <v>3522</v>
      </c>
      <c r="N4499" s="106">
        <v>0.72</v>
      </c>
      <c r="O4499" s="106">
        <v>2.7</v>
      </c>
      <c r="P4499" s="106" t="s">
        <v>2511</v>
      </c>
      <c r="Q4499" s="107" t="s">
        <v>5285</v>
      </c>
      <c r="R4499" s="107" t="s">
        <v>12</v>
      </c>
    </row>
    <row r="4500" spans="2:18" ht="20.100000000000001" customHeight="1" x14ac:dyDescent="0.4">
      <c r="B4500" s="105" t="str">
        <f t="shared" si="211"/>
        <v/>
      </c>
      <c r="C4500" s="105" t="str">
        <f t="shared" si="212"/>
        <v/>
      </c>
      <c r="D4500" s="105" t="str">
        <f t="shared" si="213"/>
        <v/>
      </c>
      <c r="E4500" s="106" t="s">
        <v>2406</v>
      </c>
      <c r="F4500" s="106" t="s">
        <v>5010</v>
      </c>
      <c r="G4500" s="106" t="s">
        <v>778</v>
      </c>
      <c r="H4500" s="106" t="s">
        <v>779</v>
      </c>
      <c r="I4500" s="106">
        <v>15</v>
      </c>
      <c r="J4500" s="106"/>
      <c r="K4500" s="106"/>
      <c r="L4500" s="106" t="s">
        <v>1817</v>
      </c>
      <c r="M4500" s="106" t="s">
        <v>3522</v>
      </c>
      <c r="N4500" s="106">
        <v>0.71</v>
      </c>
      <c r="O4500" s="106">
        <v>2.7</v>
      </c>
      <c r="P4500" s="106" t="s">
        <v>2511</v>
      </c>
      <c r="Q4500" s="107" t="s">
        <v>5286</v>
      </c>
      <c r="R4500" s="107" t="s">
        <v>12</v>
      </c>
    </row>
    <row r="4501" spans="2:18" ht="20.100000000000001" customHeight="1" x14ac:dyDescent="0.4">
      <c r="B4501" s="105" t="str">
        <f t="shared" si="211"/>
        <v/>
      </c>
      <c r="C4501" s="105" t="str">
        <f t="shared" si="212"/>
        <v/>
      </c>
      <c r="D4501" s="105" t="str">
        <f t="shared" si="213"/>
        <v/>
      </c>
      <c r="E4501" s="106" t="s">
        <v>2406</v>
      </c>
      <c r="F4501" s="106" t="s">
        <v>5010</v>
      </c>
      <c r="G4501" s="106" t="s">
        <v>778</v>
      </c>
      <c r="H4501" s="106" t="s">
        <v>779</v>
      </c>
      <c r="I4501" s="106">
        <v>14</v>
      </c>
      <c r="J4501" s="106"/>
      <c r="K4501" s="106"/>
      <c r="L4501" s="106" t="s">
        <v>1027</v>
      </c>
      <c r="M4501" s="106" t="s">
        <v>3522</v>
      </c>
      <c r="N4501" s="106">
        <v>0.71</v>
      </c>
      <c r="O4501" s="106">
        <v>2.7</v>
      </c>
      <c r="P4501" s="106" t="s">
        <v>2511</v>
      </c>
      <c r="Q4501" s="107" t="s">
        <v>5287</v>
      </c>
      <c r="R4501" s="107" t="s">
        <v>12</v>
      </c>
    </row>
    <row r="4502" spans="2:18" ht="20.100000000000001" customHeight="1" x14ac:dyDescent="0.4">
      <c r="B4502" s="105" t="str">
        <f t="shared" si="211"/>
        <v/>
      </c>
      <c r="C4502" s="105" t="str">
        <f t="shared" si="212"/>
        <v/>
      </c>
      <c r="D4502" s="105" t="str">
        <f t="shared" si="213"/>
        <v/>
      </c>
      <c r="E4502" s="106" t="s">
        <v>2406</v>
      </c>
      <c r="F4502" s="106" t="s">
        <v>5010</v>
      </c>
      <c r="G4502" s="106" t="s">
        <v>778</v>
      </c>
      <c r="H4502" s="106" t="s">
        <v>1269</v>
      </c>
      <c r="I4502" s="106">
        <v>15</v>
      </c>
      <c r="J4502" s="106"/>
      <c r="K4502" s="106"/>
      <c r="L4502" s="106" t="s">
        <v>707</v>
      </c>
      <c r="M4502" s="106" t="s">
        <v>3522</v>
      </c>
      <c r="N4502" s="106">
        <v>0.71</v>
      </c>
      <c r="O4502" s="106">
        <v>2.7</v>
      </c>
      <c r="P4502" s="106" t="s">
        <v>2511</v>
      </c>
      <c r="Q4502" s="107" t="s">
        <v>5288</v>
      </c>
      <c r="R4502" s="107" t="s">
        <v>12</v>
      </c>
    </row>
    <row r="4503" spans="2:18" ht="20.100000000000001" customHeight="1" x14ac:dyDescent="0.4">
      <c r="B4503" s="105" t="str">
        <f t="shared" si="211"/>
        <v/>
      </c>
      <c r="C4503" s="105" t="str">
        <f t="shared" si="212"/>
        <v/>
      </c>
      <c r="D4503" s="105" t="str">
        <f t="shared" si="213"/>
        <v/>
      </c>
      <c r="E4503" s="106" t="s">
        <v>2406</v>
      </c>
      <c r="F4503" s="106" t="s">
        <v>5010</v>
      </c>
      <c r="G4503" s="106" t="s">
        <v>778</v>
      </c>
      <c r="H4503" s="106" t="s">
        <v>1269</v>
      </c>
      <c r="I4503" s="106">
        <v>14</v>
      </c>
      <c r="J4503" s="106"/>
      <c r="K4503" s="106"/>
      <c r="L4503" s="106" t="s">
        <v>1817</v>
      </c>
      <c r="M4503" s="106" t="s">
        <v>3522</v>
      </c>
      <c r="N4503" s="106">
        <v>0.71</v>
      </c>
      <c r="O4503" s="106">
        <v>2.7</v>
      </c>
      <c r="P4503" s="106" t="s">
        <v>2511</v>
      </c>
      <c r="Q4503" s="107" t="s">
        <v>5289</v>
      </c>
      <c r="R4503" s="107" t="s">
        <v>12</v>
      </c>
    </row>
    <row r="4504" spans="2:18" ht="20.100000000000001" customHeight="1" x14ac:dyDescent="0.4">
      <c r="B4504" s="105" t="str">
        <f t="shared" si="211"/>
        <v/>
      </c>
      <c r="C4504" s="105" t="str">
        <f t="shared" si="212"/>
        <v/>
      </c>
      <c r="D4504" s="105" t="str">
        <f t="shared" si="213"/>
        <v/>
      </c>
      <c r="E4504" s="106" t="s">
        <v>2406</v>
      </c>
      <c r="F4504" s="106" t="s">
        <v>5010</v>
      </c>
      <c r="G4504" s="106" t="s">
        <v>782</v>
      </c>
      <c r="H4504" s="106" t="s">
        <v>783</v>
      </c>
      <c r="I4504" s="106">
        <v>16</v>
      </c>
      <c r="J4504" s="106"/>
      <c r="K4504" s="106"/>
      <c r="L4504" s="106" t="s">
        <v>707</v>
      </c>
      <c r="M4504" s="106" t="s">
        <v>3522</v>
      </c>
      <c r="N4504" s="106">
        <v>0.54</v>
      </c>
      <c r="O4504" s="106">
        <v>2.7</v>
      </c>
      <c r="P4504" s="106" t="s">
        <v>2511</v>
      </c>
      <c r="Q4504" s="107" t="s">
        <v>5290</v>
      </c>
      <c r="R4504" s="107" t="s">
        <v>12</v>
      </c>
    </row>
    <row r="4505" spans="2:18" ht="20.100000000000001" customHeight="1" x14ac:dyDescent="0.4">
      <c r="B4505" s="105" t="str">
        <f t="shared" si="211"/>
        <v/>
      </c>
      <c r="C4505" s="105" t="str">
        <f t="shared" si="212"/>
        <v/>
      </c>
      <c r="D4505" s="105" t="str">
        <f t="shared" si="213"/>
        <v/>
      </c>
      <c r="E4505" s="106" t="s">
        <v>2406</v>
      </c>
      <c r="F4505" s="106" t="s">
        <v>5010</v>
      </c>
      <c r="G4505" s="106" t="s">
        <v>782</v>
      </c>
      <c r="H4505" s="106" t="s">
        <v>783</v>
      </c>
      <c r="I4505" s="106">
        <v>15</v>
      </c>
      <c r="J4505" s="106"/>
      <c r="K4505" s="106"/>
      <c r="L4505" s="106" t="s">
        <v>1817</v>
      </c>
      <c r="M4505" s="106" t="s">
        <v>3522</v>
      </c>
      <c r="N4505" s="106">
        <v>0.54</v>
      </c>
      <c r="O4505" s="106">
        <v>2.7</v>
      </c>
      <c r="P4505" s="106" t="s">
        <v>2511</v>
      </c>
      <c r="Q4505" s="107" t="s">
        <v>5291</v>
      </c>
      <c r="R4505" s="107" t="s">
        <v>12</v>
      </c>
    </row>
    <row r="4506" spans="2:18" ht="20.100000000000001" customHeight="1" x14ac:dyDescent="0.4">
      <c r="B4506" s="105" t="str">
        <f t="shared" si="211"/>
        <v/>
      </c>
      <c r="C4506" s="105" t="str">
        <f t="shared" si="212"/>
        <v/>
      </c>
      <c r="D4506" s="105" t="str">
        <f t="shared" si="213"/>
        <v/>
      </c>
      <c r="E4506" s="106" t="s">
        <v>2406</v>
      </c>
      <c r="F4506" s="106" t="s">
        <v>5010</v>
      </c>
      <c r="G4506" s="106" t="s">
        <v>782</v>
      </c>
      <c r="H4506" s="106" t="s">
        <v>783</v>
      </c>
      <c r="I4506" s="106">
        <v>14</v>
      </c>
      <c r="J4506" s="106"/>
      <c r="K4506" s="106"/>
      <c r="L4506" s="106" t="s">
        <v>1027</v>
      </c>
      <c r="M4506" s="106" t="s">
        <v>3522</v>
      </c>
      <c r="N4506" s="106">
        <v>0.54</v>
      </c>
      <c r="O4506" s="106">
        <v>2.7</v>
      </c>
      <c r="P4506" s="106" t="s">
        <v>2511</v>
      </c>
      <c r="Q4506" s="107" t="s">
        <v>5292</v>
      </c>
      <c r="R4506" s="107" t="s">
        <v>12</v>
      </c>
    </row>
    <row r="4507" spans="2:18" ht="20.100000000000001" customHeight="1" x14ac:dyDescent="0.4">
      <c r="B4507" s="105" t="str">
        <f t="shared" si="211"/>
        <v/>
      </c>
      <c r="C4507" s="105" t="str">
        <f t="shared" si="212"/>
        <v/>
      </c>
      <c r="D4507" s="105" t="str">
        <f t="shared" si="213"/>
        <v/>
      </c>
      <c r="E4507" s="106" t="s">
        <v>2406</v>
      </c>
      <c r="F4507" s="106" t="s">
        <v>5010</v>
      </c>
      <c r="G4507" s="106" t="s">
        <v>2477</v>
      </c>
      <c r="H4507" s="106" t="s">
        <v>707</v>
      </c>
      <c r="I4507" s="106">
        <v>16</v>
      </c>
      <c r="J4507" s="106"/>
      <c r="K4507" s="106"/>
      <c r="L4507" s="106" t="s">
        <v>2478</v>
      </c>
      <c r="M4507" s="106" t="s">
        <v>3522</v>
      </c>
      <c r="N4507" s="106">
        <v>0.79</v>
      </c>
      <c r="O4507" s="106">
        <v>2.7</v>
      </c>
      <c r="P4507" s="106" t="s">
        <v>2511</v>
      </c>
      <c r="Q4507" s="107" t="s">
        <v>5293</v>
      </c>
      <c r="R4507" s="107" t="s">
        <v>12</v>
      </c>
    </row>
    <row r="4508" spans="2:18" ht="20.100000000000001" customHeight="1" x14ac:dyDescent="0.4">
      <c r="B4508" s="105" t="str">
        <f t="shared" si="211"/>
        <v/>
      </c>
      <c r="C4508" s="105" t="str">
        <f t="shared" si="212"/>
        <v/>
      </c>
      <c r="D4508" s="105" t="str">
        <f t="shared" si="213"/>
        <v/>
      </c>
      <c r="E4508" s="106" t="s">
        <v>2406</v>
      </c>
      <c r="F4508" s="106" t="s">
        <v>5010</v>
      </c>
      <c r="G4508" s="106" t="s">
        <v>2477</v>
      </c>
      <c r="H4508" s="106" t="s">
        <v>1817</v>
      </c>
      <c r="I4508" s="106">
        <v>16</v>
      </c>
      <c r="J4508" s="106"/>
      <c r="K4508" s="106"/>
      <c r="L4508" s="106" t="s">
        <v>2478</v>
      </c>
      <c r="M4508" s="106" t="s">
        <v>3522</v>
      </c>
      <c r="N4508" s="106">
        <v>0.78</v>
      </c>
      <c r="O4508" s="106">
        <v>2.7</v>
      </c>
      <c r="P4508" s="106" t="s">
        <v>2511</v>
      </c>
      <c r="Q4508" s="107" t="s">
        <v>5294</v>
      </c>
      <c r="R4508" s="107" t="s">
        <v>12</v>
      </c>
    </row>
    <row r="4509" spans="2:18" ht="20.100000000000001" customHeight="1" x14ac:dyDescent="0.4">
      <c r="B4509" s="105" t="str">
        <f t="shared" si="211"/>
        <v/>
      </c>
      <c r="C4509" s="105" t="str">
        <f t="shared" si="212"/>
        <v/>
      </c>
      <c r="D4509" s="105" t="str">
        <f t="shared" si="213"/>
        <v/>
      </c>
      <c r="E4509" s="106" t="s">
        <v>2406</v>
      </c>
      <c r="F4509" s="106" t="s">
        <v>5010</v>
      </c>
      <c r="G4509" s="106" t="s">
        <v>2477</v>
      </c>
      <c r="H4509" s="106" t="s">
        <v>1027</v>
      </c>
      <c r="I4509" s="106">
        <v>16</v>
      </c>
      <c r="J4509" s="106"/>
      <c r="K4509" s="106"/>
      <c r="L4509" s="106" t="s">
        <v>2478</v>
      </c>
      <c r="M4509" s="106" t="s">
        <v>3522</v>
      </c>
      <c r="N4509" s="106">
        <v>0.77</v>
      </c>
      <c r="O4509" s="106">
        <v>2.7</v>
      </c>
      <c r="P4509" s="106" t="s">
        <v>2511</v>
      </c>
      <c r="Q4509" s="107" t="s">
        <v>5295</v>
      </c>
      <c r="R4509" s="107" t="s">
        <v>12</v>
      </c>
    </row>
    <row r="4510" spans="2:18" ht="20.100000000000001" customHeight="1" x14ac:dyDescent="0.4">
      <c r="B4510" s="105" t="str">
        <f t="shared" si="211"/>
        <v/>
      </c>
      <c r="C4510" s="105" t="str">
        <f t="shared" si="212"/>
        <v/>
      </c>
      <c r="D4510" s="105" t="str">
        <f t="shared" si="213"/>
        <v/>
      </c>
      <c r="E4510" s="106" t="s">
        <v>2406</v>
      </c>
      <c r="F4510" s="106" t="s">
        <v>5010</v>
      </c>
      <c r="G4510" s="106" t="s">
        <v>2482</v>
      </c>
      <c r="H4510" s="106" t="s">
        <v>707</v>
      </c>
      <c r="I4510" s="106">
        <v>16</v>
      </c>
      <c r="J4510" s="106"/>
      <c r="K4510" s="106"/>
      <c r="L4510" s="106" t="s">
        <v>2483</v>
      </c>
      <c r="M4510" s="106" t="s">
        <v>3522</v>
      </c>
      <c r="N4510" s="106">
        <v>0.79</v>
      </c>
      <c r="O4510" s="106">
        <v>2.7</v>
      </c>
      <c r="P4510" s="106" t="s">
        <v>2511</v>
      </c>
      <c r="Q4510" s="107" t="s">
        <v>5296</v>
      </c>
      <c r="R4510" s="107" t="s">
        <v>12</v>
      </c>
    </row>
    <row r="4511" spans="2:18" ht="20.100000000000001" customHeight="1" x14ac:dyDescent="0.4">
      <c r="B4511" s="105" t="str">
        <f t="shared" si="211"/>
        <v/>
      </c>
      <c r="C4511" s="105" t="str">
        <f t="shared" si="212"/>
        <v/>
      </c>
      <c r="D4511" s="105" t="str">
        <f t="shared" si="213"/>
        <v/>
      </c>
      <c r="E4511" s="106" t="s">
        <v>2406</v>
      </c>
      <c r="F4511" s="106" t="s">
        <v>5010</v>
      </c>
      <c r="G4511" s="106" t="s">
        <v>2482</v>
      </c>
      <c r="H4511" s="106" t="s">
        <v>1817</v>
      </c>
      <c r="I4511" s="106">
        <v>16</v>
      </c>
      <c r="J4511" s="106"/>
      <c r="K4511" s="106"/>
      <c r="L4511" s="106" t="s">
        <v>2483</v>
      </c>
      <c r="M4511" s="106" t="s">
        <v>3522</v>
      </c>
      <c r="N4511" s="106">
        <v>0.78</v>
      </c>
      <c r="O4511" s="106">
        <v>2.7</v>
      </c>
      <c r="P4511" s="106" t="s">
        <v>2511</v>
      </c>
      <c r="Q4511" s="107" t="s">
        <v>5297</v>
      </c>
      <c r="R4511" s="107" t="s">
        <v>12</v>
      </c>
    </row>
    <row r="4512" spans="2:18" ht="20.100000000000001" customHeight="1" x14ac:dyDescent="0.4">
      <c r="B4512" s="105" t="str">
        <f t="shared" si="211"/>
        <v/>
      </c>
      <c r="C4512" s="105" t="str">
        <f t="shared" si="212"/>
        <v/>
      </c>
      <c r="D4512" s="105" t="str">
        <f t="shared" si="213"/>
        <v/>
      </c>
      <c r="E4512" s="106" t="s">
        <v>2406</v>
      </c>
      <c r="F4512" s="106" t="s">
        <v>5010</v>
      </c>
      <c r="G4512" s="106" t="s">
        <v>2482</v>
      </c>
      <c r="H4512" s="106" t="s">
        <v>1027</v>
      </c>
      <c r="I4512" s="106">
        <v>16</v>
      </c>
      <c r="J4512" s="106"/>
      <c r="K4512" s="106"/>
      <c r="L4512" s="106" t="s">
        <v>2483</v>
      </c>
      <c r="M4512" s="106" t="s">
        <v>3522</v>
      </c>
      <c r="N4512" s="106">
        <v>0.77</v>
      </c>
      <c r="O4512" s="106">
        <v>2.7</v>
      </c>
      <c r="P4512" s="106" t="s">
        <v>2511</v>
      </c>
      <c r="Q4512" s="107" t="s">
        <v>5298</v>
      </c>
      <c r="R4512" s="107" t="s">
        <v>12</v>
      </c>
    </row>
    <row r="4513" spans="2:18" ht="20.100000000000001" customHeight="1" x14ac:dyDescent="0.4">
      <c r="B4513" s="105" t="str">
        <f t="shared" si="211"/>
        <v/>
      </c>
      <c r="C4513" s="105" t="str">
        <f t="shared" si="212"/>
        <v/>
      </c>
      <c r="D4513" s="105" t="str">
        <f t="shared" si="213"/>
        <v/>
      </c>
      <c r="E4513" s="106" t="s">
        <v>2406</v>
      </c>
      <c r="F4513" s="106" t="s">
        <v>5010</v>
      </c>
      <c r="G4513" s="106" t="s">
        <v>2437</v>
      </c>
      <c r="H4513" s="106" t="s">
        <v>2438</v>
      </c>
      <c r="I4513" s="106">
        <v>16</v>
      </c>
      <c r="J4513" s="106"/>
      <c r="K4513" s="106"/>
      <c r="L4513" s="106" t="s">
        <v>707</v>
      </c>
      <c r="M4513" s="106" t="s">
        <v>3522</v>
      </c>
      <c r="N4513" s="106">
        <v>0.7</v>
      </c>
      <c r="O4513" s="106">
        <v>2.7</v>
      </c>
      <c r="P4513" s="106" t="s">
        <v>2511</v>
      </c>
      <c r="Q4513" s="107" t="s">
        <v>5299</v>
      </c>
      <c r="R4513" s="107" t="s">
        <v>12</v>
      </c>
    </row>
    <row r="4514" spans="2:18" ht="20.100000000000001" customHeight="1" x14ac:dyDescent="0.4">
      <c r="B4514" s="105" t="str">
        <f t="shared" si="211"/>
        <v/>
      </c>
      <c r="C4514" s="105" t="str">
        <f t="shared" si="212"/>
        <v/>
      </c>
      <c r="D4514" s="105" t="str">
        <f t="shared" si="213"/>
        <v/>
      </c>
      <c r="E4514" s="106" t="s">
        <v>2406</v>
      </c>
      <c r="F4514" s="106" t="s">
        <v>5010</v>
      </c>
      <c r="G4514" s="106" t="s">
        <v>2437</v>
      </c>
      <c r="H4514" s="106" t="s">
        <v>2438</v>
      </c>
      <c r="I4514" s="106">
        <v>15</v>
      </c>
      <c r="J4514" s="106"/>
      <c r="K4514" s="106"/>
      <c r="L4514" s="106" t="s">
        <v>1817</v>
      </c>
      <c r="M4514" s="106" t="s">
        <v>3522</v>
      </c>
      <c r="N4514" s="106">
        <v>0.7</v>
      </c>
      <c r="O4514" s="106">
        <v>2.7</v>
      </c>
      <c r="P4514" s="106" t="s">
        <v>2511</v>
      </c>
      <c r="Q4514" s="107" t="s">
        <v>5300</v>
      </c>
      <c r="R4514" s="107" t="s">
        <v>12</v>
      </c>
    </row>
    <row r="4515" spans="2:18" ht="20.100000000000001" customHeight="1" x14ac:dyDescent="0.4">
      <c r="B4515" s="105" t="str">
        <f t="shared" si="211"/>
        <v/>
      </c>
      <c r="C4515" s="105" t="str">
        <f t="shared" si="212"/>
        <v/>
      </c>
      <c r="D4515" s="105" t="str">
        <f t="shared" si="213"/>
        <v/>
      </c>
      <c r="E4515" s="106" t="s">
        <v>2406</v>
      </c>
      <c r="F4515" s="106" t="s">
        <v>5010</v>
      </c>
      <c r="G4515" s="106" t="s">
        <v>2442</v>
      </c>
      <c r="H4515" s="106" t="s">
        <v>2443</v>
      </c>
      <c r="I4515" s="106">
        <v>16</v>
      </c>
      <c r="J4515" s="106"/>
      <c r="K4515" s="106"/>
      <c r="L4515" s="106" t="s">
        <v>707</v>
      </c>
      <c r="M4515" s="106" t="s">
        <v>3522</v>
      </c>
      <c r="N4515" s="106">
        <v>0.7</v>
      </c>
      <c r="O4515" s="106">
        <v>2.7</v>
      </c>
      <c r="P4515" s="106" t="s">
        <v>2511</v>
      </c>
      <c r="Q4515" s="107" t="s">
        <v>5301</v>
      </c>
      <c r="R4515" s="107" t="s">
        <v>12</v>
      </c>
    </row>
    <row r="4516" spans="2:18" ht="20.100000000000001" customHeight="1" x14ac:dyDescent="0.4">
      <c r="B4516" s="105" t="str">
        <f t="shared" si="211"/>
        <v/>
      </c>
      <c r="C4516" s="105" t="str">
        <f t="shared" si="212"/>
        <v/>
      </c>
      <c r="D4516" s="105" t="str">
        <f t="shared" si="213"/>
        <v/>
      </c>
      <c r="E4516" s="106" t="s">
        <v>2406</v>
      </c>
      <c r="F4516" s="106" t="s">
        <v>5010</v>
      </c>
      <c r="G4516" s="106" t="s">
        <v>2442</v>
      </c>
      <c r="H4516" s="106" t="s">
        <v>2443</v>
      </c>
      <c r="I4516" s="106">
        <v>15</v>
      </c>
      <c r="J4516" s="106"/>
      <c r="K4516" s="106"/>
      <c r="L4516" s="106" t="s">
        <v>1817</v>
      </c>
      <c r="M4516" s="106" t="s">
        <v>3522</v>
      </c>
      <c r="N4516" s="106">
        <v>0.7</v>
      </c>
      <c r="O4516" s="106">
        <v>2.7</v>
      </c>
      <c r="P4516" s="106" t="s">
        <v>2511</v>
      </c>
      <c r="Q4516" s="107" t="s">
        <v>5302</v>
      </c>
      <c r="R4516" s="107" t="s">
        <v>12</v>
      </c>
    </row>
    <row r="4517" spans="2:18" ht="20.100000000000001" customHeight="1" x14ac:dyDescent="0.4">
      <c r="B4517" s="105" t="str">
        <f t="shared" si="211"/>
        <v/>
      </c>
      <c r="C4517" s="105" t="str">
        <f t="shared" si="212"/>
        <v/>
      </c>
      <c r="D4517" s="105" t="str">
        <f t="shared" si="213"/>
        <v/>
      </c>
      <c r="E4517" s="106" t="s">
        <v>2406</v>
      </c>
      <c r="F4517" s="106" t="s">
        <v>5010</v>
      </c>
      <c r="G4517" s="106" t="s">
        <v>710</v>
      </c>
      <c r="H4517" s="106" t="s">
        <v>707</v>
      </c>
      <c r="I4517" s="106">
        <v>16</v>
      </c>
      <c r="J4517" s="106"/>
      <c r="K4517" s="106"/>
      <c r="L4517" s="106" t="s">
        <v>711</v>
      </c>
      <c r="M4517" s="106" t="s">
        <v>3522</v>
      </c>
      <c r="N4517" s="106">
        <v>0.79</v>
      </c>
      <c r="O4517" s="106">
        <v>2.7</v>
      </c>
      <c r="P4517" s="106" t="s">
        <v>2511</v>
      </c>
      <c r="Q4517" s="107" t="s">
        <v>5303</v>
      </c>
      <c r="R4517" s="107" t="s">
        <v>12</v>
      </c>
    </row>
    <row r="4518" spans="2:18" ht="20.100000000000001" customHeight="1" x14ac:dyDescent="0.4">
      <c r="B4518" s="105" t="str">
        <f t="shared" si="211"/>
        <v/>
      </c>
      <c r="C4518" s="105" t="str">
        <f t="shared" si="212"/>
        <v/>
      </c>
      <c r="D4518" s="105" t="str">
        <f t="shared" si="213"/>
        <v/>
      </c>
      <c r="E4518" s="106" t="s">
        <v>2406</v>
      </c>
      <c r="F4518" s="106" t="s">
        <v>5010</v>
      </c>
      <c r="G4518" s="106" t="s">
        <v>710</v>
      </c>
      <c r="H4518" s="106" t="s">
        <v>1817</v>
      </c>
      <c r="I4518" s="106">
        <v>16</v>
      </c>
      <c r="J4518" s="106"/>
      <c r="K4518" s="106"/>
      <c r="L4518" s="106" t="s">
        <v>711</v>
      </c>
      <c r="M4518" s="106" t="s">
        <v>3522</v>
      </c>
      <c r="N4518" s="106">
        <v>0.78</v>
      </c>
      <c r="O4518" s="106">
        <v>2.7</v>
      </c>
      <c r="P4518" s="106" t="s">
        <v>2511</v>
      </c>
      <c r="Q4518" s="107" t="s">
        <v>5304</v>
      </c>
      <c r="R4518" s="107" t="s">
        <v>12</v>
      </c>
    </row>
    <row r="4519" spans="2:18" ht="20.100000000000001" customHeight="1" x14ac:dyDescent="0.4">
      <c r="B4519" s="105" t="str">
        <f t="shared" si="211"/>
        <v/>
      </c>
      <c r="C4519" s="105" t="str">
        <f t="shared" si="212"/>
        <v/>
      </c>
      <c r="D4519" s="105" t="str">
        <f t="shared" si="213"/>
        <v/>
      </c>
      <c r="E4519" s="106" t="s">
        <v>2406</v>
      </c>
      <c r="F4519" s="106" t="s">
        <v>5010</v>
      </c>
      <c r="G4519" s="106" t="s">
        <v>710</v>
      </c>
      <c r="H4519" s="106" t="s">
        <v>1027</v>
      </c>
      <c r="I4519" s="106">
        <v>16</v>
      </c>
      <c r="J4519" s="106"/>
      <c r="K4519" s="106"/>
      <c r="L4519" s="106" t="s">
        <v>711</v>
      </c>
      <c r="M4519" s="106" t="s">
        <v>3522</v>
      </c>
      <c r="N4519" s="106">
        <v>0.77</v>
      </c>
      <c r="O4519" s="106">
        <v>2.7</v>
      </c>
      <c r="P4519" s="106" t="s">
        <v>2511</v>
      </c>
      <c r="Q4519" s="107" t="s">
        <v>5305</v>
      </c>
      <c r="R4519" s="107" t="s">
        <v>12</v>
      </c>
    </row>
    <row r="4520" spans="2:18" ht="20.100000000000001" customHeight="1" x14ac:dyDescent="0.4">
      <c r="B4520" s="105" t="str">
        <f t="shared" si="211"/>
        <v/>
      </c>
      <c r="C4520" s="105" t="str">
        <f t="shared" si="212"/>
        <v/>
      </c>
      <c r="D4520" s="105" t="str">
        <f t="shared" si="213"/>
        <v/>
      </c>
      <c r="E4520" s="106" t="s">
        <v>2406</v>
      </c>
      <c r="F4520" s="106" t="s">
        <v>5010</v>
      </c>
      <c r="G4520" s="106" t="s">
        <v>710</v>
      </c>
      <c r="H4520" s="106" t="s">
        <v>1027</v>
      </c>
      <c r="I4520" s="106">
        <v>15</v>
      </c>
      <c r="J4520" s="106"/>
      <c r="K4520" s="106"/>
      <c r="L4520" s="106" t="s">
        <v>1098</v>
      </c>
      <c r="M4520" s="106" t="s">
        <v>3522</v>
      </c>
      <c r="N4520" s="106">
        <v>0.76</v>
      </c>
      <c r="O4520" s="106">
        <v>2.7</v>
      </c>
      <c r="P4520" s="106" t="s">
        <v>2511</v>
      </c>
      <c r="Q4520" s="107" t="s">
        <v>5306</v>
      </c>
      <c r="R4520" s="107" t="s">
        <v>12</v>
      </c>
    </row>
    <row r="4521" spans="2:18" ht="20.100000000000001" customHeight="1" x14ac:dyDescent="0.4">
      <c r="B4521" s="105" t="str">
        <f t="shared" si="211"/>
        <v/>
      </c>
      <c r="C4521" s="105" t="str">
        <f t="shared" si="212"/>
        <v/>
      </c>
      <c r="D4521" s="105" t="str">
        <f t="shared" si="213"/>
        <v/>
      </c>
      <c r="E4521" s="106" t="s">
        <v>2406</v>
      </c>
      <c r="F4521" s="106" t="s">
        <v>5010</v>
      </c>
      <c r="G4521" s="106" t="s">
        <v>721</v>
      </c>
      <c r="H4521" s="106" t="s">
        <v>707</v>
      </c>
      <c r="I4521" s="106">
        <v>16</v>
      </c>
      <c r="J4521" s="106"/>
      <c r="K4521" s="106"/>
      <c r="L4521" s="106" t="s">
        <v>722</v>
      </c>
      <c r="M4521" s="106" t="s">
        <v>3522</v>
      </c>
      <c r="N4521" s="106">
        <v>0.79</v>
      </c>
      <c r="O4521" s="106">
        <v>2.7</v>
      </c>
      <c r="P4521" s="106" t="s">
        <v>2511</v>
      </c>
      <c r="Q4521" s="107" t="s">
        <v>5307</v>
      </c>
      <c r="R4521" s="107" t="s">
        <v>12</v>
      </c>
    </row>
    <row r="4522" spans="2:18" ht="20.100000000000001" customHeight="1" x14ac:dyDescent="0.4">
      <c r="B4522" s="105" t="str">
        <f t="shared" si="211"/>
        <v/>
      </c>
      <c r="C4522" s="105" t="str">
        <f t="shared" si="212"/>
        <v/>
      </c>
      <c r="D4522" s="105" t="str">
        <f t="shared" si="213"/>
        <v/>
      </c>
      <c r="E4522" s="106" t="s">
        <v>2406</v>
      </c>
      <c r="F4522" s="106" t="s">
        <v>5010</v>
      </c>
      <c r="G4522" s="106" t="s">
        <v>721</v>
      </c>
      <c r="H4522" s="106" t="s">
        <v>1817</v>
      </c>
      <c r="I4522" s="106">
        <v>16</v>
      </c>
      <c r="J4522" s="106"/>
      <c r="K4522" s="106"/>
      <c r="L4522" s="106" t="s">
        <v>722</v>
      </c>
      <c r="M4522" s="106" t="s">
        <v>3522</v>
      </c>
      <c r="N4522" s="106">
        <v>0.78</v>
      </c>
      <c r="O4522" s="106">
        <v>2.7</v>
      </c>
      <c r="P4522" s="106" t="s">
        <v>2511</v>
      </c>
      <c r="Q4522" s="107" t="s">
        <v>5308</v>
      </c>
      <c r="R4522" s="107" t="s">
        <v>12</v>
      </c>
    </row>
    <row r="4523" spans="2:18" ht="20.100000000000001" customHeight="1" x14ac:dyDescent="0.4">
      <c r="B4523" s="105" t="str">
        <f t="shared" si="211"/>
        <v/>
      </c>
      <c r="C4523" s="105" t="str">
        <f t="shared" si="212"/>
        <v/>
      </c>
      <c r="D4523" s="105" t="str">
        <f t="shared" si="213"/>
        <v/>
      </c>
      <c r="E4523" s="106" t="s">
        <v>2406</v>
      </c>
      <c r="F4523" s="106" t="s">
        <v>5010</v>
      </c>
      <c r="G4523" s="106" t="s">
        <v>721</v>
      </c>
      <c r="H4523" s="106" t="s">
        <v>1027</v>
      </c>
      <c r="I4523" s="106">
        <v>16</v>
      </c>
      <c r="J4523" s="106"/>
      <c r="K4523" s="106"/>
      <c r="L4523" s="106" t="s">
        <v>722</v>
      </c>
      <c r="M4523" s="106" t="s">
        <v>3522</v>
      </c>
      <c r="N4523" s="106">
        <v>0.76</v>
      </c>
      <c r="O4523" s="106">
        <v>2.7</v>
      </c>
      <c r="P4523" s="106" t="s">
        <v>2511</v>
      </c>
      <c r="Q4523" s="107" t="s">
        <v>5309</v>
      </c>
      <c r="R4523" s="107" t="s">
        <v>12</v>
      </c>
    </row>
    <row r="4524" spans="2:18" ht="20.100000000000001" customHeight="1" x14ac:dyDescent="0.4">
      <c r="B4524" s="105" t="str">
        <f t="shared" si="211"/>
        <v/>
      </c>
      <c r="C4524" s="105" t="str">
        <f t="shared" si="212"/>
        <v/>
      </c>
      <c r="D4524" s="105" t="str">
        <f t="shared" si="213"/>
        <v/>
      </c>
      <c r="E4524" s="106" t="s">
        <v>2406</v>
      </c>
      <c r="F4524" s="106" t="s">
        <v>5010</v>
      </c>
      <c r="G4524" s="106" t="s">
        <v>773</v>
      </c>
      <c r="H4524" s="106" t="s">
        <v>707</v>
      </c>
      <c r="I4524" s="106">
        <v>16</v>
      </c>
      <c r="J4524" s="106"/>
      <c r="K4524" s="106"/>
      <c r="L4524" s="106" t="s">
        <v>774</v>
      </c>
      <c r="M4524" s="106" t="s">
        <v>3522</v>
      </c>
      <c r="N4524" s="106">
        <v>0.77</v>
      </c>
      <c r="O4524" s="106">
        <v>2.7</v>
      </c>
      <c r="P4524" s="106" t="s">
        <v>2511</v>
      </c>
      <c r="Q4524" s="107" t="s">
        <v>5310</v>
      </c>
      <c r="R4524" s="107" t="s">
        <v>12</v>
      </c>
    </row>
    <row r="4525" spans="2:18" ht="20.100000000000001" customHeight="1" x14ac:dyDescent="0.4">
      <c r="B4525" s="105" t="str">
        <f t="shared" si="211"/>
        <v/>
      </c>
      <c r="C4525" s="105" t="str">
        <f t="shared" si="212"/>
        <v/>
      </c>
      <c r="D4525" s="105" t="str">
        <f t="shared" si="213"/>
        <v/>
      </c>
      <c r="E4525" s="106" t="s">
        <v>2406</v>
      </c>
      <c r="F4525" s="106" t="s">
        <v>5010</v>
      </c>
      <c r="G4525" s="106" t="s">
        <v>773</v>
      </c>
      <c r="H4525" s="106" t="s">
        <v>1817</v>
      </c>
      <c r="I4525" s="106">
        <v>15</v>
      </c>
      <c r="J4525" s="106"/>
      <c r="K4525" s="106"/>
      <c r="L4525" s="106" t="s">
        <v>774</v>
      </c>
      <c r="M4525" s="106" t="s">
        <v>3522</v>
      </c>
      <c r="N4525" s="106">
        <v>0.76</v>
      </c>
      <c r="O4525" s="106">
        <v>2.7</v>
      </c>
      <c r="P4525" s="106" t="s">
        <v>2511</v>
      </c>
      <c r="Q4525" s="107" t="s">
        <v>5311</v>
      </c>
      <c r="R4525" s="107" t="s">
        <v>12</v>
      </c>
    </row>
    <row r="4526" spans="2:18" ht="20.100000000000001" customHeight="1" x14ac:dyDescent="0.4">
      <c r="B4526" s="105" t="str">
        <f t="shared" si="211"/>
        <v/>
      </c>
      <c r="C4526" s="105" t="str">
        <f t="shared" si="212"/>
        <v/>
      </c>
      <c r="D4526" s="105" t="str">
        <f t="shared" si="213"/>
        <v/>
      </c>
      <c r="E4526" s="106" t="s">
        <v>2406</v>
      </c>
      <c r="F4526" s="106" t="s">
        <v>5010</v>
      </c>
      <c r="G4526" s="106" t="s">
        <v>773</v>
      </c>
      <c r="H4526" s="106" t="s">
        <v>1027</v>
      </c>
      <c r="I4526" s="106">
        <v>14</v>
      </c>
      <c r="J4526" s="106"/>
      <c r="K4526" s="106"/>
      <c r="L4526" s="106" t="s">
        <v>774</v>
      </c>
      <c r="M4526" s="106" t="s">
        <v>3522</v>
      </c>
      <c r="N4526" s="106">
        <v>0.75</v>
      </c>
      <c r="O4526" s="106">
        <v>2.7</v>
      </c>
      <c r="P4526" s="106" t="s">
        <v>2511</v>
      </c>
      <c r="Q4526" s="107" t="s">
        <v>5312</v>
      </c>
      <c r="R4526" s="107" t="s">
        <v>12</v>
      </c>
    </row>
    <row r="4527" spans="2:18" ht="20.100000000000001" customHeight="1" x14ac:dyDescent="0.4">
      <c r="B4527" s="105" t="str">
        <f t="shared" si="211"/>
        <v/>
      </c>
      <c r="C4527" s="105" t="str">
        <f t="shared" si="212"/>
        <v/>
      </c>
      <c r="D4527" s="105" t="str">
        <f t="shared" si="213"/>
        <v/>
      </c>
      <c r="E4527" s="106" t="s">
        <v>2406</v>
      </c>
      <c r="F4527" s="106" t="s">
        <v>5010</v>
      </c>
      <c r="G4527" s="106" t="s">
        <v>773</v>
      </c>
      <c r="H4527" s="106" t="s">
        <v>707</v>
      </c>
      <c r="I4527" s="106">
        <v>15</v>
      </c>
      <c r="J4527" s="106"/>
      <c r="K4527" s="106"/>
      <c r="L4527" s="106" t="s">
        <v>1266</v>
      </c>
      <c r="M4527" s="106" t="s">
        <v>3522</v>
      </c>
      <c r="N4527" s="106">
        <v>0.77</v>
      </c>
      <c r="O4527" s="106">
        <v>2.7</v>
      </c>
      <c r="P4527" s="106" t="s">
        <v>2511</v>
      </c>
      <c r="Q4527" s="107" t="s">
        <v>5313</v>
      </c>
      <c r="R4527" s="107" t="s">
        <v>12</v>
      </c>
    </row>
    <row r="4528" spans="2:18" ht="20.100000000000001" customHeight="1" x14ac:dyDescent="0.4">
      <c r="B4528" s="105" t="str">
        <f t="shared" si="211"/>
        <v/>
      </c>
      <c r="C4528" s="105" t="str">
        <f t="shared" si="212"/>
        <v/>
      </c>
      <c r="D4528" s="105" t="str">
        <f t="shared" si="213"/>
        <v/>
      </c>
      <c r="E4528" s="106" t="s">
        <v>2406</v>
      </c>
      <c r="F4528" s="106" t="s">
        <v>5010</v>
      </c>
      <c r="G4528" s="106" t="s">
        <v>773</v>
      </c>
      <c r="H4528" s="106" t="s">
        <v>1817</v>
      </c>
      <c r="I4528" s="106">
        <v>14</v>
      </c>
      <c r="J4528" s="106"/>
      <c r="K4528" s="106"/>
      <c r="L4528" s="106" t="s">
        <v>1266</v>
      </c>
      <c r="M4528" s="106" t="s">
        <v>3522</v>
      </c>
      <c r="N4528" s="106">
        <v>0.75</v>
      </c>
      <c r="O4528" s="106">
        <v>2.7</v>
      </c>
      <c r="P4528" s="106" t="s">
        <v>2511</v>
      </c>
      <c r="Q4528" s="107" t="s">
        <v>5314</v>
      </c>
      <c r="R4528" s="107" t="s">
        <v>12</v>
      </c>
    </row>
    <row r="4529" spans="2:18" ht="20.100000000000001" customHeight="1" x14ac:dyDescent="0.4">
      <c r="B4529" s="105" t="str">
        <f t="shared" si="211"/>
        <v/>
      </c>
      <c r="C4529" s="105" t="str">
        <f t="shared" si="212"/>
        <v/>
      </c>
      <c r="D4529" s="105" t="str">
        <f t="shared" si="213"/>
        <v/>
      </c>
      <c r="E4529" s="106" t="s">
        <v>2406</v>
      </c>
      <c r="F4529" s="106" t="s">
        <v>5010</v>
      </c>
      <c r="G4529" s="106" t="s">
        <v>778</v>
      </c>
      <c r="H4529" s="106" t="s">
        <v>707</v>
      </c>
      <c r="I4529" s="106">
        <v>16</v>
      </c>
      <c r="J4529" s="106"/>
      <c r="K4529" s="106"/>
      <c r="L4529" s="106" t="s">
        <v>779</v>
      </c>
      <c r="M4529" s="106" t="s">
        <v>3522</v>
      </c>
      <c r="N4529" s="106">
        <v>0.77</v>
      </c>
      <c r="O4529" s="106">
        <v>2.7</v>
      </c>
      <c r="P4529" s="106" t="s">
        <v>2511</v>
      </c>
      <c r="Q4529" s="107" t="s">
        <v>5315</v>
      </c>
      <c r="R4529" s="107" t="s">
        <v>12</v>
      </c>
    </row>
    <row r="4530" spans="2:18" ht="20.100000000000001" customHeight="1" x14ac:dyDescent="0.4">
      <c r="B4530" s="105" t="str">
        <f t="shared" si="211"/>
        <v/>
      </c>
      <c r="C4530" s="105" t="str">
        <f t="shared" si="212"/>
        <v/>
      </c>
      <c r="D4530" s="105" t="str">
        <f t="shared" si="213"/>
        <v/>
      </c>
      <c r="E4530" s="106" t="s">
        <v>2406</v>
      </c>
      <c r="F4530" s="106" t="s">
        <v>5010</v>
      </c>
      <c r="G4530" s="106" t="s">
        <v>778</v>
      </c>
      <c r="H4530" s="106" t="s">
        <v>1817</v>
      </c>
      <c r="I4530" s="106">
        <v>15</v>
      </c>
      <c r="J4530" s="106"/>
      <c r="K4530" s="106"/>
      <c r="L4530" s="106" t="s">
        <v>779</v>
      </c>
      <c r="M4530" s="106" t="s">
        <v>3522</v>
      </c>
      <c r="N4530" s="106">
        <v>0.76</v>
      </c>
      <c r="O4530" s="106">
        <v>2.7</v>
      </c>
      <c r="P4530" s="106" t="s">
        <v>2511</v>
      </c>
      <c r="Q4530" s="107" t="s">
        <v>5316</v>
      </c>
      <c r="R4530" s="107" t="s">
        <v>12</v>
      </c>
    </row>
    <row r="4531" spans="2:18" ht="20.100000000000001" customHeight="1" x14ac:dyDescent="0.4">
      <c r="B4531" s="105" t="str">
        <f t="shared" si="211"/>
        <v/>
      </c>
      <c r="C4531" s="105" t="str">
        <f t="shared" si="212"/>
        <v/>
      </c>
      <c r="D4531" s="105" t="str">
        <f t="shared" si="213"/>
        <v/>
      </c>
      <c r="E4531" s="106" t="s">
        <v>2406</v>
      </c>
      <c r="F4531" s="106" t="s">
        <v>5010</v>
      </c>
      <c r="G4531" s="106" t="s">
        <v>778</v>
      </c>
      <c r="H4531" s="106" t="s">
        <v>1027</v>
      </c>
      <c r="I4531" s="106">
        <v>14</v>
      </c>
      <c r="J4531" s="106"/>
      <c r="K4531" s="106"/>
      <c r="L4531" s="106" t="s">
        <v>779</v>
      </c>
      <c r="M4531" s="106" t="s">
        <v>3522</v>
      </c>
      <c r="N4531" s="106">
        <v>0.74</v>
      </c>
      <c r="O4531" s="106">
        <v>2.7</v>
      </c>
      <c r="P4531" s="106" t="s">
        <v>2511</v>
      </c>
      <c r="Q4531" s="107" t="s">
        <v>5317</v>
      </c>
      <c r="R4531" s="107" t="s">
        <v>12</v>
      </c>
    </row>
    <row r="4532" spans="2:18" ht="20.100000000000001" customHeight="1" x14ac:dyDescent="0.4">
      <c r="B4532" s="105" t="str">
        <f t="shared" si="211"/>
        <v/>
      </c>
      <c r="C4532" s="105" t="str">
        <f t="shared" si="212"/>
        <v/>
      </c>
      <c r="D4532" s="105" t="str">
        <f t="shared" si="213"/>
        <v/>
      </c>
      <c r="E4532" s="106" t="s">
        <v>2406</v>
      </c>
      <c r="F4532" s="106" t="s">
        <v>5010</v>
      </c>
      <c r="G4532" s="106" t="s">
        <v>778</v>
      </c>
      <c r="H4532" s="106" t="s">
        <v>707</v>
      </c>
      <c r="I4532" s="106">
        <v>15</v>
      </c>
      <c r="J4532" s="106"/>
      <c r="K4532" s="106"/>
      <c r="L4532" s="106" t="s">
        <v>1269</v>
      </c>
      <c r="M4532" s="106" t="s">
        <v>3522</v>
      </c>
      <c r="N4532" s="106">
        <v>0.77</v>
      </c>
      <c r="O4532" s="106">
        <v>2.7</v>
      </c>
      <c r="P4532" s="106" t="s">
        <v>2511</v>
      </c>
      <c r="Q4532" s="107" t="s">
        <v>5318</v>
      </c>
      <c r="R4532" s="107" t="s">
        <v>12</v>
      </c>
    </row>
    <row r="4533" spans="2:18" ht="20.100000000000001" customHeight="1" x14ac:dyDescent="0.4">
      <c r="B4533" s="105" t="str">
        <f t="shared" si="211"/>
        <v/>
      </c>
      <c r="C4533" s="105" t="str">
        <f t="shared" si="212"/>
        <v/>
      </c>
      <c r="D4533" s="105" t="str">
        <f t="shared" si="213"/>
        <v/>
      </c>
      <c r="E4533" s="106" t="s">
        <v>2406</v>
      </c>
      <c r="F4533" s="106" t="s">
        <v>5010</v>
      </c>
      <c r="G4533" s="106" t="s">
        <v>778</v>
      </c>
      <c r="H4533" s="106" t="s">
        <v>1817</v>
      </c>
      <c r="I4533" s="106">
        <v>14</v>
      </c>
      <c r="J4533" s="106"/>
      <c r="K4533" s="106"/>
      <c r="L4533" s="106" t="s">
        <v>1269</v>
      </c>
      <c r="M4533" s="106" t="s">
        <v>3522</v>
      </c>
      <c r="N4533" s="106">
        <v>0.75</v>
      </c>
      <c r="O4533" s="106">
        <v>2.7</v>
      </c>
      <c r="P4533" s="106" t="s">
        <v>2511</v>
      </c>
      <c r="Q4533" s="107" t="s">
        <v>5319</v>
      </c>
      <c r="R4533" s="107" t="s">
        <v>12</v>
      </c>
    </row>
    <row r="4534" spans="2:18" ht="20.100000000000001" customHeight="1" x14ac:dyDescent="0.4">
      <c r="B4534" s="105" t="str">
        <f t="shared" si="211"/>
        <v/>
      </c>
      <c r="C4534" s="105" t="str">
        <f t="shared" si="212"/>
        <v/>
      </c>
      <c r="D4534" s="105" t="str">
        <f t="shared" si="213"/>
        <v/>
      </c>
      <c r="E4534" s="106" t="s">
        <v>2406</v>
      </c>
      <c r="F4534" s="106" t="s">
        <v>5010</v>
      </c>
      <c r="G4534" s="106" t="s">
        <v>782</v>
      </c>
      <c r="H4534" s="106" t="s">
        <v>707</v>
      </c>
      <c r="I4534" s="106">
        <v>16</v>
      </c>
      <c r="J4534" s="106"/>
      <c r="K4534" s="106"/>
      <c r="L4534" s="106" t="s">
        <v>783</v>
      </c>
      <c r="M4534" s="106" t="s">
        <v>3522</v>
      </c>
      <c r="N4534" s="106">
        <v>0.69</v>
      </c>
      <c r="O4534" s="106">
        <v>2.7</v>
      </c>
      <c r="P4534" s="106" t="s">
        <v>2511</v>
      </c>
      <c r="Q4534" s="107" t="s">
        <v>5320</v>
      </c>
      <c r="R4534" s="107" t="s">
        <v>12</v>
      </c>
    </row>
    <row r="4535" spans="2:18" ht="20.100000000000001" customHeight="1" x14ac:dyDescent="0.4">
      <c r="B4535" s="105" t="str">
        <f t="shared" si="211"/>
        <v/>
      </c>
      <c r="C4535" s="105" t="str">
        <f t="shared" si="212"/>
        <v/>
      </c>
      <c r="D4535" s="105" t="str">
        <f t="shared" si="213"/>
        <v/>
      </c>
      <c r="E4535" s="106" t="s">
        <v>2406</v>
      </c>
      <c r="F4535" s="106" t="s">
        <v>5010</v>
      </c>
      <c r="G4535" s="106" t="s">
        <v>782</v>
      </c>
      <c r="H4535" s="106" t="s">
        <v>1817</v>
      </c>
      <c r="I4535" s="106">
        <v>15</v>
      </c>
      <c r="J4535" s="106"/>
      <c r="K4535" s="106"/>
      <c r="L4535" s="106" t="s">
        <v>783</v>
      </c>
      <c r="M4535" s="106" t="s">
        <v>3522</v>
      </c>
      <c r="N4535" s="106">
        <v>0.68</v>
      </c>
      <c r="O4535" s="106">
        <v>2.7</v>
      </c>
      <c r="P4535" s="106" t="s">
        <v>2511</v>
      </c>
      <c r="Q4535" s="107" t="s">
        <v>5321</v>
      </c>
      <c r="R4535" s="107" t="s">
        <v>12</v>
      </c>
    </row>
    <row r="4536" spans="2:18" ht="20.100000000000001" customHeight="1" x14ac:dyDescent="0.4">
      <c r="B4536" s="105" t="str">
        <f t="shared" si="211"/>
        <v/>
      </c>
      <c r="C4536" s="105" t="str">
        <f t="shared" si="212"/>
        <v/>
      </c>
      <c r="D4536" s="105" t="str">
        <f t="shared" si="213"/>
        <v/>
      </c>
      <c r="E4536" s="106" t="s">
        <v>2406</v>
      </c>
      <c r="F4536" s="106" t="s">
        <v>5010</v>
      </c>
      <c r="G4536" s="106" t="s">
        <v>782</v>
      </c>
      <c r="H4536" s="106" t="s">
        <v>1027</v>
      </c>
      <c r="I4536" s="106">
        <v>14</v>
      </c>
      <c r="J4536" s="106"/>
      <c r="K4536" s="106"/>
      <c r="L4536" s="106" t="s">
        <v>783</v>
      </c>
      <c r="M4536" s="106" t="s">
        <v>3522</v>
      </c>
      <c r="N4536" s="106">
        <v>0.67</v>
      </c>
      <c r="O4536" s="106">
        <v>2.7</v>
      </c>
      <c r="P4536" s="106" t="s">
        <v>2511</v>
      </c>
      <c r="Q4536" s="107" t="s">
        <v>5322</v>
      </c>
      <c r="R4536" s="107" t="s">
        <v>12</v>
      </c>
    </row>
    <row r="4537" spans="2:18" ht="20.100000000000001" customHeight="1" x14ac:dyDescent="0.4">
      <c r="B4537" s="105" t="str">
        <f t="shared" si="211"/>
        <v/>
      </c>
      <c r="C4537" s="105" t="str">
        <f t="shared" si="212"/>
        <v/>
      </c>
      <c r="D4537" s="105" t="str">
        <f t="shared" si="213"/>
        <v/>
      </c>
      <c r="E4537" s="106" t="s">
        <v>2406</v>
      </c>
      <c r="F4537" s="106" t="s">
        <v>5010</v>
      </c>
      <c r="G4537" s="106" t="s">
        <v>2437</v>
      </c>
      <c r="H4537" s="106" t="s">
        <v>707</v>
      </c>
      <c r="I4537" s="106">
        <v>16</v>
      </c>
      <c r="J4537" s="106"/>
      <c r="K4537" s="106"/>
      <c r="L4537" s="106" t="s">
        <v>2438</v>
      </c>
      <c r="M4537" s="106" t="s">
        <v>3522</v>
      </c>
      <c r="N4537" s="106">
        <v>0.76</v>
      </c>
      <c r="O4537" s="106">
        <v>2.7</v>
      </c>
      <c r="P4537" s="106" t="s">
        <v>2511</v>
      </c>
      <c r="Q4537" s="107" t="s">
        <v>5323</v>
      </c>
      <c r="R4537" s="107" t="s">
        <v>12</v>
      </c>
    </row>
    <row r="4538" spans="2:18" ht="20.100000000000001" customHeight="1" x14ac:dyDescent="0.4">
      <c r="B4538" s="105" t="str">
        <f t="shared" si="211"/>
        <v/>
      </c>
      <c r="C4538" s="105" t="str">
        <f t="shared" si="212"/>
        <v/>
      </c>
      <c r="D4538" s="105" t="str">
        <f t="shared" si="213"/>
        <v/>
      </c>
      <c r="E4538" s="106" t="s">
        <v>2406</v>
      </c>
      <c r="F4538" s="106" t="s">
        <v>5010</v>
      </c>
      <c r="G4538" s="106" t="s">
        <v>2437</v>
      </c>
      <c r="H4538" s="106" t="s">
        <v>1817</v>
      </c>
      <c r="I4538" s="106">
        <v>15</v>
      </c>
      <c r="J4538" s="106"/>
      <c r="K4538" s="106"/>
      <c r="L4538" s="106" t="s">
        <v>2438</v>
      </c>
      <c r="M4538" s="106" t="s">
        <v>3522</v>
      </c>
      <c r="N4538" s="106">
        <v>0.75</v>
      </c>
      <c r="O4538" s="106">
        <v>2.7</v>
      </c>
      <c r="P4538" s="106" t="s">
        <v>2511</v>
      </c>
      <c r="Q4538" s="107" t="s">
        <v>5324</v>
      </c>
      <c r="R4538" s="107" t="s">
        <v>12</v>
      </c>
    </row>
    <row r="4539" spans="2:18" ht="20.100000000000001" customHeight="1" x14ac:dyDescent="0.4">
      <c r="B4539" s="105" t="str">
        <f t="shared" si="211"/>
        <v/>
      </c>
      <c r="C4539" s="105" t="str">
        <f t="shared" si="212"/>
        <v/>
      </c>
      <c r="D4539" s="105" t="str">
        <f t="shared" si="213"/>
        <v/>
      </c>
      <c r="E4539" s="106" t="s">
        <v>2406</v>
      </c>
      <c r="F4539" s="106" t="s">
        <v>5010</v>
      </c>
      <c r="G4539" s="106" t="s">
        <v>2442</v>
      </c>
      <c r="H4539" s="106" t="s">
        <v>707</v>
      </c>
      <c r="I4539" s="106">
        <v>16</v>
      </c>
      <c r="J4539" s="106"/>
      <c r="K4539" s="106"/>
      <c r="L4539" s="106" t="s">
        <v>2443</v>
      </c>
      <c r="M4539" s="106" t="s">
        <v>3522</v>
      </c>
      <c r="N4539" s="106">
        <v>0.76</v>
      </c>
      <c r="O4539" s="106">
        <v>2.7</v>
      </c>
      <c r="P4539" s="106" t="s">
        <v>2511</v>
      </c>
      <c r="Q4539" s="107" t="s">
        <v>5325</v>
      </c>
      <c r="R4539" s="107" t="s">
        <v>12</v>
      </c>
    </row>
    <row r="4540" spans="2:18" ht="20.100000000000001" customHeight="1" x14ac:dyDescent="0.4">
      <c r="B4540" s="105" t="str">
        <f t="shared" si="211"/>
        <v/>
      </c>
      <c r="C4540" s="105" t="str">
        <f t="shared" si="212"/>
        <v/>
      </c>
      <c r="D4540" s="105" t="str">
        <f t="shared" si="213"/>
        <v/>
      </c>
      <c r="E4540" s="106" t="s">
        <v>2406</v>
      </c>
      <c r="F4540" s="106" t="s">
        <v>5010</v>
      </c>
      <c r="G4540" s="106" t="s">
        <v>2442</v>
      </c>
      <c r="H4540" s="106" t="s">
        <v>1817</v>
      </c>
      <c r="I4540" s="106">
        <v>15</v>
      </c>
      <c r="J4540" s="106"/>
      <c r="K4540" s="106"/>
      <c r="L4540" s="106" t="s">
        <v>2443</v>
      </c>
      <c r="M4540" s="106" t="s">
        <v>3522</v>
      </c>
      <c r="N4540" s="106">
        <v>0.75</v>
      </c>
      <c r="O4540" s="106">
        <v>2.7</v>
      </c>
      <c r="P4540" s="106" t="s">
        <v>2511</v>
      </c>
      <c r="Q4540" s="107" t="s">
        <v>5326</v>
      </c>
      <c r="R4540" s="107" t="s">
        <v>12</v>
      </c>
    </row>
    <row r="4541" spans="2:18" ht="20.100000000000001" customHeight="1" x14ac:dyDescent="0.4">
      <c r="B4541" s="105" t="str">
        <f t="shared" si="211"/>
        <v/>
      </c>
      <c r="C4541" s="105" t="str">
        <f t="shared" si="212"/>
        <v/>
      </c>
      <c r="D4541" s="105" t="str">
        <f t="shared" si="213"/>
        <v/>
      </c>
      <c r="E4541" s="106" t="s">
        <v>2406</v>
      </c>
      <c r="F4541" s="106" t="s">
        <v>5010</v>
      </c>
      <c r="G4541" s="106" t="s">
        <v>697</v>
      </c>
      <c r="H4541" s="106" t="s">
        <v>1389</v>
      </c>
      <c r="I4541" s="106">
        <v>12</v>
      </c>
      <c r="J4541" s="106"/>
      <c r="K4541" s="106"/>
      <c r="L4541" s="106" t="s">
        <v>1389</v>
      </c>
      <c r="M4541" s="106" t="s">
        <v>924</v>
      </c>
      <c r="N4541" s="106">
        <v>0.75</v>
      </c>
      <c r="O4541" s="106">
        <v>2.7</v>
      </c>
      <c r="P4541" s="106" t="s">
        <v>2511</v>
      </c>
      <c r="Q4541" s="107" t="s">
        <v>5327</v>
      </c>
      <c r="R4541" s="107" t="s">
        <v>12</v>
      </c>
    </row>
    <row r="4542" spans="2:18" ht="20.100000000000001" customHeight="1" x14ac:dyDescent="0.4">
      <c r="B4542" s="105" t="str">
        <f t="shared" si="211"/>
        <v/>
      </c>
      <c r="C4542" s="105" t="str">
        <f t="shared" si="212"/>
        <v/>
      </c>
      <c r="D4542" s="105" t="str">
        <f t="shared" si="213"/>
        <v/>
      </c>
      <c r="E4542" s="106" t="s">
        <v>2406</v>
      </c>
      <c r="F4542" s="106" t="s">
        <v>2829</v>
      </c>
      <c r="G4542" s="106" t="s">
        <v>773</v>
      </c>
      <c r="H4542" s="106" t="s">
        <v>1266</v>
      </c>
      <c r="I4542" s="106">
        <v>5</v>
      </c>
      <c r="J4542" s="106"/>
      <c r="K4542" s="106"/>
      <c r="L4542" s="106" t="s">
        <v>765</v>
      </c>
      <c r="M4542" s="106" t="s">
        <v>3522</v>
      </c>
      <c r="N4542" s="106">
        <v>0.55000000000000004</v>
      </c>
      <c r="O4542" s="106">
        <v>2.7</v>
      </c>
      <c r="P4542" s="106" t="s">
        <v>714</v>
      </c>
      <c r="Q4542" s="107" t="s">
        <v>5328</v>
      </c>
      <c r="R4542" s="107" t="s">
        <v>253</v>
      </c>
    </row>
    <row r="4543" spans="2:18" ht="20.100000000000001" customHeight="1" x14ac:dyDescent="0.4">
      <c r="B4543" s="105" t="str">
        <f t="shared" si="211"/>
        <v/>
      </c>
      <c r="C4543" s="105" t="str">
        <f t="shared" si="212"/>
        <v/>
      </c>
      <c r="D4543" s="105" t="str">
        <f t="shared" si="213"/>
        <v/>
      </c>
      <c r="E4543" s="106" t="s">
        <v>2406</v>
      </c>
      <c r="F4543" s="106" t="s">
        <v>2829</v>
      </c>
      <c r="G4543" s="106" t="s">
        <v>778</v>
      </c>
      <c r="H4543" s="106" t="s">
        <v>1269</v>
      </c>
      <c r="I4543" s="106">
        <v>5</v>
      </c>
      <c r="J4543" s="106"/>
      <c r="K4543" s="106"/>
      <c r="L4543" s="106" t="s">
        <v>765</v>
      </c>
      <c r="M4543" s="106" t="s">
        <v>3522</v>
      </c>
      <c r="N4543" s="106">
        <v>0.55000000000000004</v>
      </c>
      <c r="O4543" s="106">
        <v>2.7</v>
      </c>
      <c r="P4543" s="106" t="s">
        <v>714</v>
      </c>
      <c r="Q4543" s="107" t="s">
        <v>5329</v>
      </c>
      <c r="R4543" s="107" t="s">
        <v>253</v>
      </c>
    </row>
    <row r="4544" spans="2:18" ht="20.100000000000001" customHeight="1" x14ac:dyDescent="0.4">
      <c r="B4544" s="105" t="str">
        <f t="shared" si="211"/>
        <v/>
      </c>
      <c r="C4544" s="105" t="str">
        <f t="shared" si="212"/>
        <v/>
      </c>
      <c r="D4544" s="105" t="str">
        <f t="shared" si="213"/>
        <v/>
      </c>
      <c r="E4544" s="106" t="s">
        <v>2406</v>
      </c>
      <c r="F4544" s="106" t="s">
        <v>2829</v>
      </c>
      <c r="G4544" s="106" t="s">
        <v>773</v>
      </c>
      <c r="H4544" s="106" t="s">
        <v>765</v>
      </c>
      <c r="I4544" s="106">
        <v>5</v>
      </c>
      <c r="J4544" s="106"/>
      <c r="K4544" s="106"/>
      <c r="L4544" s="106" t="s">
        <v>1266</v>
      </c>
      <c r="M4544" s="106" t="s">
        <v>3522</v>
      </c>
      <c r="N4544" s="106">
        <v>0.53</v>
      </c>
      <c r="O4544" s="106">
        <v>2.7</v>
      </c>
      <c r="P4544" s="106" t="s">
        <v>714</v>
      </c>
      <c r="Q4544" s="107" t="s">
        <v>5330</v>
      </c>
      <c r="R4544" s="107" t="s">
        <v>253</v>
      </c>
    </row>
    <row r="4545" spans="2:18" ht="20.100000000000001" customHeight="1" x14ac:dyDescent="0.4">
      <c r="B4545" s="105" t="str">
        <f t="shared" si="211"/>
        <v/>
      </c>
      <c r="C4545" s="105" t="str">
        <f t="shared" si="212"/>
        <v/>
      </c>
      <c r="D4545" s="105" t="str">
        <f t="shared" si="213"/>
        <v/>
      </c>
      <c r="E4545" s="106" t="s">
        <v>2406</v>
      </c>
      <c r="F4545" s="106" t="s">
        <v>2829</v>
      </c>
      <c r="G4545" s="106" t="s">
        <v>778</v>
      </c>
      <c r="H4545" s="106" t="s">
        <v>765</v>
      </c>
      <c r="I4545" s="106">
        <v>5</v>
      </c>
      <c r="J4545" s="106"/>
      <c r="K4545" s="106"/>
      <c r="L4545" s="106" t="s">
        <v>1269</v>
      </c>
      <c r="M4545" s="106" t="s">
        <v>3522</v>
      </c>
      <c r="N4545" s="106">
        <v>0.53</v>
      </c>
      <c r="O4545" s="106">
        <v>2.7</v>
      </c>
      <c r="P4545" s="106" t="s">
        <v>714</v>
      </c>
      <c r="Q4545" s="107" t="s">
        <v>5331</v>
      </c>
      <c r="R4545" s="107" t="s">
        <v>253</v>
      </c>
    </row>
    <row r="4546" spans="2:18" ht="20.100000000000001" customHeight="1" x14ac:dyDescent="0.4">
      <c r="B4546" s="105" t="str">
        <f t="shared" si="211"/>
        <v/>
      </c>
      <c r="C4546" s="105" t="str">
        <f t="shared" si="212"/>
        <v/>
      </c>
      <c r="D4546" s="105" t="str">
        <f t="shared" si="213"/>
        <v/>
      </c>
      <c r="E4546" s="106" t="s">
        <v>2406</v>
      </c>
      <c r="F4546" s="106" t="s">
        <v>5010</v>
      </c>
      <c r="G4546" s="106" t="s">
        <v>697</v>
      </c>
      <c r="H4546" s="106" t="s">
        <v>707</v>
      </c>
      <c r="I4546" s="106">
        <v>12</v>
      </c>
      <c r="J4546" s="106"/>
      <c r="K4546" s="106"/>
      <c r="L4546" s="106" t="s">
        <v>707</v>
      </c>
      <c r="M4546" s="106" t="s">
        <v>924</v>
      </c>
      <c r="N4546" s="106">
        <v>0.8</v>
      </c>
      <c r="O4546" s="106">
        <v>2.7</v>
      </c>
      <c r="P4546" s="106" t="s">
        <v>3355</v>
      </c>
      <c r="Q4546" s="107" t="s">
        <v>5332</v>
      </c>
      <c r="R4546" s="107" t="s">
        <v>253</v>
      </c>
    </row>
    <row r="4547" spans="2:18" ht="20.100000000000001" customHeight="1" x14ac:dyDescent="0.4">
      <c r="B4547" s="105" t="str">
        <f t="shared" si="211"/>
        <v/>
      </c>
      <c r="C4547" s="105" t="str">
        <f t="shared" si="212"/>
        <v/>
      </c>
      <c r="D4547" s="105" t="str">
        <f t="shared" si="213"/>
        <v/>
      </c>
      <c r="E4547" s="106" t="s">
        <v>2406</v>
      </c>
      <c r="F4547" s="106" t="s">
        <v>5010</v>
      </c>
      <c r="G4547" s="106" t="s">
        <v>697</v>
      </c>
      <c r="H4547" s="106" t="s">
        <v>707</v>
      </c>
      <c r="I4547" s="106">
        <v>16</v>
      </c>
      <c r="J4547" s="106"/>
      <c r="K4547" s="106"/>
      <c r="L4547" s="106" t="s">
        <v>707</v>
      </c>
      <c r="M4547" s="106" t="s">
        <v>3522</v>
      </c>
      <c r="N4547" s="106">
        <v>0.8</v>
      </c>
      <c r="O4547" s="106">
        <v>2.7</v>
      </c>
      <c r="P4547" s="106" t="s">
        <v>714</v>
      </c>
      <c r="Q4547" s="107" t="s">
        <v>5333</v>
      </c>
      <c r="R4547" s="107" t="s">
        <v>282</v>
      </c>
    </row>
    <row r="4548" spans="2:18" ht="20.100000000000001" customHeight="1" x14ac:dyDescent="0.4">
      <c r="B4548" s="105" t="str">
        <f t="shared" si="211"/>
        <v/>
      </c>
      <c r="C4548" s="105" t="str">
        <f t="shared" si="212"/>
        <v/>
      </c>
      <c r="D4548" s="105" t="str">
        <f t="shared" si="213"/>
        <v/>
      </c>
      <c r="E4548" s="106" t="s">
        <v>2406</v>
      </c>
      <c r="F4548" s="106" t="s">
        <v>5010</v>
      </c>
      <c r="G4548" s="106" t="s">
        <v>697</v>
      </c>
      <c r="H4548" s="106" t="s">
        <v>707</v>
      </c>
      <c r="I4548" s="106">
        <v>16</v>
      </c>
      <c r="J4548" s="106"/>
      <c r="K4548" s="106"/>
      <c r="L4548" s="106" t="s">
        <v>1817</v>
      </c>
      <c r="M4548" s="106" t="s">
        <v>3522</v>
      </c>
      <c r="N4548" s="106">
        <v>0.79</v>
      </c>
      <c r="O4548" s="106">
        <v>2.7</v>
      </c>
      <c r="P4548" s="106" t="s">
        <v>714</v>
      </c>
      <c r="Q4548" s="107" t="s">
        <v>5334</v>
      </c>
      <c r="R4548" s="107" t="s">
        <v>282</v>
      </c>
    </row>
    <row r="4549" spans="2:18" ht="20.100000000000001" customHeight="1" x14ac:dyDescent="0.4">
      <c r="B4549" s="105" t="str">
        <f t="shared" si="211"/>
        <v/>
      </c>
      <c r="C4549" s="105" t="str">
        <f t="shared" si="212"/>
        <v/>
      </c>
      <c r="D4549" s="105" t="str">
        <f t="shared" si="213"/>
        <v/>
      </c>
      <c r="E4549" s="106" t="s">
        <v>2406</v>
      </c>
      <c r="F4549" s="106" t="s">
        <v>5010</v>
      </c>
      <c r="G4549" s="106" t="s">
        <v>697</v>
      </c>
      <c r="H4549" s="106" t="s">
        <v>1817</v>
      </c>
      <c r="I4549" s="106">
        <v>16</v>
      </c>
      <c r="J4549" s="106"/>
      <c r="K4549" s="106"/>
      <c r="L4549" s="106" t="s">
        <v>707</v>
      </c>
      <c r="M4549" s="106" t="s">
        <v>3522</v>
      </c>
      <c r="N4549" s="106">
        <v>0.78</v>
      </c>
      <c r="O4549" s="106">
        <v>2.7</v>
      </c>
      <c r="P4549" s="106" t="s">
        <v>714</v>
      </c>
      <c r="Q4549" s="107" t="s">
        <v>5335</v>
      </c>
      <c r="R4549" s="107" t="s">
        <v>282</v>
      </c>
    </row>
    <row r="4550" spans="2:18" ht="20.100000000000001" customHeight="1" x14ac:dyDescent="0.4">
      <c r="B4550" s="105" t="str">
        <f t="shared" si="211"/>
        <v/>
      </c>
      <c r="C4550" s="105" t="str">
        <f t="shared" si="212"/>
        <v/>
      </c>
      <c r="D4550" s="105" t="str">
        <f t="shared" si="213"/>
        <v/>
      </c>
      <c r="E4550" s="106" t="s">
        <v>2406</v>
      </c>
      <c r="F4550" s="106" t="s">
        <v>5010</v>
      </c>
      <c r="G4550" s="106" t="s">
        <v>697</v>
      </c>
      <c r="H4550" s="106" t="s">
        <v>1817</v>
      </c>
      <c r="I4550" s="106">
        <v>16</v>
      </c>
      <c r="J4550" s="106"/>
      <c r="K4550" s="106"/>
      <c r="L4550" s="106" t="s">
        <v>1817</v>
      </c>
      <c r="M4550" s="106" t="s">
        <v>3522</v>
      </c>
      <c r="N4550" s="106">
        <v>0.78</v>
      </c>
      <c r="O4550" s="106">
        <v>2.7</v>
      </c>
      <c r="P4550" s="106" t="s">
        <v>714</v>
      </c>
      <c r="Q4550" s="107" t="s">
        <v>5336</v>
      </c>
      <c r="R4550" s="107" t="s">
        <v>282</v>
      </c>
    </row>
    <row r="4551" spans="2:18" ht="20.100000000000001" customHeight="1" x14ac:dyDescent="0.4">
      <c r="B4551" s="105" t="str">
        <f t="shared" si="211"/>
        <v/>
      </c>
      <c r="C4551" s="105" t="str">
        <f t="shared" si="212"/>
        <v/>
      </c>
      <c r="D4551" s="105" t="str">
        <f t="shared" si="213"/>
        <v/>
      </c>
      <c r="E4551" s="106" t="s">
        <v>2406</v>
      </c>
      <c r="F4551" s="106" t="s">
        <v>5010</v>
      </c>
      <c r="G4551" s="106" t="s">
        <v>697</v>
      </c>
      <c r="H4551" s="106" t="s">
        <v>1817</v>
      </c>
      <c r="I4551" s="106">
        <v>16</v>
      </c>
      <c r="J4551" s="106"/>
      <c r="K4551" s="106"/>
      <c r="L4551" s="106" t="s">
        <v>1027</v>
      </c>
      <c r="M4551" s="106" t="s">
        <v>3522</v>
      </c>
      <c r="N4551" s="106">
        <v>0.78</v>
      </c>
      <c r="O4551" s="106">
        <v>2.7</v>
      </c>
      <c r="P4551" s="106" t="s">
        <v>714</v>
      </c>
      <c r="Q4551" s="107" t="s">
        <v>5337</v>
      </c>
      <c r="R4551" s="107" t="s">
        <v>282</v>
      </c>
    </row>
    <row r="4552" spans="2:18" ht="20.100000000000001" customHeight="1" x14ac:dyDescent="0.4">
      <c r="B4552" s="105" t="str">
        <f t="shared" si="211"/>
        <v/>
      </c>
      <c r="C4552" s="105" t="str">
        <f t="shared" si="212"/>
        <v/>
      </c>
      <c r="D4552" s="105" t="str">
        <f t="shared" si="213"/>
        <v/>
      </c>
      <c r="E4552" s="106" t="s">
        <v>2406</v>
      </c>
      <c r="F4552" s="106" t="s">
        <v>5010</v>
      </c>
      <c r="G4552" s="106" t="s">
        <v>697</v>
      </c>
      <c r="H4552" s="106" t="s">
        <v>1027</v>
      </c>
      <c r="I4552" s="106">
        <v>16</v>
      </c>
      <c r="J4552" s="106"/>
      <c r="K4552" s="106"/>
      <c r="L4552" s="106" t="s">
        <v>1817</v>
      </c>
      <c r="M4552" s="106" t="s">
        <v>3522</v>
      </c>
      <c r="N4552" s="106">
        <v>0.77</v>
      </c>
      <c r="O4552" s="106">
        <v>2.7</v>
      </c>
      <c r="P4552" s="106" t="s">
        <v>714</v>
      </c>
      <c r="Q4552" s="107" t="s">
        <v>5338</v>
      </c>
      <c r="R4552" s="107" t="s">
        <v>282</v>
      </c>
    </row>
    <row r="4553" spans="2:18" ht="20.100000000000001" customHeight="1" x14ac:dyDescent="0.4">
      <c r="B4553" s="105" t="str">
        <f t="shared" si="211"/>
        <v/>
      </c>
      <c r="C4553" s="105" t="str">
        <f t="shared" si="212"/>
        <v/>
      </c>
      <c r="D4553" s="105" t="str">
        <f t="shared" si="213"/>
        <v/>
      </c>
      <c r="E4553" s="106" t="s">
        <v>2406</v>
      </c>
      <c r="F4553" s="106" t="s">
        <v>5010</v>
      </c>
      <c r="G4553" s="106" t="s">
        <v>697</v>
      </c>
      <c r="H4553" s="106" t="s">
        <v>1027</v>
      </c>
      <c r="I4553" s="106">
        <v>16</v>
      </c>
      <c r="J4553" s="106"/>
      <c r="K4553" s="106"/>
      <c r="L4553" s="106" t="s">
        <v>1027</v>
      </c>
      <c r="M4553" s="106" t="s">
        <v>3522</v>
      </c>
      <c r="N4553" s="106">
        <v>0.76</v>
      </c>
      <c r="O4553" s="106">
        <v>2.7</v>
      </c>
      <c r="P4553" s="106" t="s">
        <v>714</v>
      </c>
      <c r="Q4553" s="107" t="s">
        <v>5339</v>
      </c>
      <c r="R4553" s="107" t="s">
        <v>282</v>
      </c>
    </row>
    <row r="4554" spans="2:18" ht="20.100000000000001" customHeight="1" x14ac:dyDescent="0.4">
      <c r="B4554" s="105" t="str">
        <f t="shared" si="211"/>
        <v/>
      </c>
      <c r="C4554" s="105" t="str">
        <f t="shared" si="212"/>
        <v/>
      </c>
      <c r="D4554" s="105" t="str">
        <f t="shared" si="213"/>
        <v/>
      </c>
      <c r="E4554" s="106" t="s">
        <v>2406</v>
      </c>
      <c r="F4554" s="106" t="s">
        <v>5010</v>
      </c>
      <c r="G4554" s="106" t="s">
        <v>697</v>
      </c>
      <c r="H4554" s="106" t="s">
        <v>1027</v>
      </c>
      <c r="I4554" s="106">
        <v>16</v>
      </c>
      <c r="J4554" s="106"/>
      <c r="K4554" s="106"/>
      <c r="L4554" s="106" t="s">
        <v>1389</v>
      </c>
      <c r="M4554" s="106" t="s">
        <v>3522</v>
      </c>
      <c r="N4554" s="106">
        <v>0.76</v>
      </c>
      <c r="O4554" s="106">
        <v>2.7</v>
      </c>
      <c r="P4554" s="106" t="s">
        <v>714</v>
      </c>
      <c r="Q4554" s="107" t="s">
        <v>5340</v>
      </c>
      <c r="R4554" s="107" t="s">
        <v>282</v>
      </c>
    </row>
    <row r="4555" spans="2:18" ht="20.100000000000001" customHeight="1" x14ac:dyDescent="0.4">
      <c r="B4555" s="105" t="str">
        <f t="shared" si="211"/>
        <v/>
      </c>
      <c r="C4555" s="105" t="str">
        <f t="shared" si="212"/>
        <v/>
      </c>
      <c r="D4555" s="105" t="str">
        <f t="shared" si="213"/>
        <v/>
      </c>
      <c r="E4555" s="106" t="s">
        <v>2406</v>
      </c>
      <c r="F4555" s="106" t="s">
        <v>5010</v>
      </c>
      <c r="G4555" s="106" t="s">
        <v>697</v>
      </c>
      <c r="H4555" s="106" t="s">
        <v>1389</v>
      </c>
      <c r="I4555" s="106">
        <v>16</v>
      </c>
      <c r="J4555" s="106"/>
      <c r="K4555" s="106"/>
      <c r="L4555" s="106" t="s">
        <v>1027</v>
      </c>
      <c r="M4555" s="106" t="s">
        <v>3522</v>
      </c>
      <c r="N4555" s="106">
        <v>0.75</v>
      </c>
      <c r="O4555" s="106">
        <v>2.7</v>
      </c>
      <c r="P4555" s="106" t="s">
        <v>714</v>
      </c>
      <c r="Q4555" s="107" t="s">
        <v>5341</v>
      </c>
      <c r="R4555" s="107" t="s">
        <v>282</v>
      </c>
    </row>
    <row r="4556" spans="2:18" ht="20.100000000000001" customHeight="1" x14ac:dyDescent="0.4">
      <c r="B4556" s="105" t="str">
        <f t="shared" si="211"/>
        <v/>
      </c>
      <c r="C4556" s="105" t="str">
        <f t="shared" si="212"/>
        <v/>
      </c>
      <c r="D4556" s="105" t="str">
        <f t="shared" si="213"/>
        <v/>
      </c>
      <c r="E4556" s="106" t="s">
        <v>2406</v>
      </c>
      <c r="F4556" s="106" t="s">
        <v>5010</v>
      </c>
      <c r="G4556" s="106" t="s">
        <v>697</v>
      </c>
      <c r="H4556" s="106" t="s">
        <v>1389</v>
      </c>
      <c r="I4556" s="106">
        <v>16</v>
      </c>
      <c r="J4556" s="106"/>
      <c r="K4556" s="106"/>
      <c r="L4556" s="106" t="s">
        <v>1389</v>
      </c>
      <c r="M4556" s="106" t="s">
        <v>3522</v>
      </c>
      <c r="N4556" s="106">
        <v>0.75</v>
      </c>
      <c r="O4556" s="106">
        <v>2.7</v>
      </c>
      <c r="P4556" s="106" t="s">
        <v>714</v>
      </c>
      <c r="Q4556" s="107" t="s">
        <v>5342</v>
      </c>
      <c r="R4556" s="107" t="s">
        <v>282</v>
      </c>
    </row>
    <row r="4557" spans="2:18" ht="20.100000000000001" customHeight="1" x14ac:dyDescent="0.4">
      <c r="B4557" s="105" t="str">
        <f t="shared" si="211"/>
        <v/>
      </c>
      <c r="C4557" s="105" t="str">
        <f t="shared" si="212"/>
        <v/>
      </c>
      <c r="D4557" s="105" t="str">
        <f t="shared" si="213"/>
        <v/>
      </c>
      <c r="E4557" s="106" t="s">
        <v>2406</v>
      </c>
      <c r="F4557" s="106" t="s">
        <v>5010</v>
      </c>
      <c r="G4557" s="106" t="s">
        <v>710</v>
      </c>
      <c r="H4557" s="106" t="s">
        <v>711</v>
      </c>
      <c r="I4557" s="106">
        <v>16</v>
      </c>
      <c r="J4557" s="106"/>
      <c r="K4557" s="106"/>
      <c r="L4557" s="106" t="s">
        <v>707</v>
      </c>
      <c r="M4557" s="106" t="s">
        <v>3522</v>
      </c>
      <c r="N4557" s="106">
        <v>0.78</v>
      </c>
      <c r="O4557" s="106">
        <v>2.7</v>
      </c>
      <c r="P4557" s="106" t="s">
        <v>714</v>
      </c>
      <c r="Q4557" s="107" t="s">
        <v>5343</v>
      </c>
      <c r="R4557" s="107" t="s">
        <v>282</v>
      </c>
    </row>
    <row r="4558" spans="2:18" ht="20.100000000000001" customHeight="1" x14ac:dyDescent="0.4">
      <c r="B4558" s="105" t="str">
        <f t="shared" si="211"/>
        <v/>
      </c>
      <c r="C4558" s="105" t="str">
        <f t="shared" si="212"/>
        <v/>
      </c>
      <c r="D4558" s="105" t="str">
        <f t="shared" si="213"/>
        <v/>
      </c>
      <c r="E4558" s="106" t="s">
        <v>2406</v>
      </c>
      <c r="F4558" s="106" t="s">
        <v>5010</v>
      </c>
      <c r="G4558" s="106" t="s">
        <v>710</v>
      </c>
      <c r="H4558" s="106" t="s">
        <v>711</v>
      </c>
      <c r="I4558" s="106">
        <v>16</v>
      </c>
      <c r="J4558" s="106"/>
      <c r="K4558" s="106"/>
      <c r="L4558" s="106" t="s">
        <v>1817</v>
      </c>
      <c r="M4558" s="106" t="s">
        <v>3522</v>
      </c>
      <c r="N4558" s="106">
        <v>0.78</v>
      </c>
      <c r="O4558" s="106">
        <v>2.7</v>
      </c>
      <c r="P4558" s="106" t="s">
        <v>714</v>
      </c>
      <c r="Q4558" s="107" t="s">
        <v>5344</v>
      </c>
      <c r="R4558" s="107" t="s">
        <v>282</v>
      </c>
    </row>
    <row r="4559" spans="2:18" ht="20.100000000000001" customHeight="1" x14ac:dyDescent="0.4">
      <c r="B4559" s="105" t="str">
        <f t="shared" si="211"/>
        <v/>
      </c>
      <c r="C4559" s="105" t="str">
        <f t="shared" si="212"/>
        <v/>
      </c>
      <c r="D4559" s="105" t="str">
        <f t="shared" si="213"/>
        <v/>
      </c>
      <c r="E4559" s="106" t="s">
        <v>2406</v>
      </c>
      <c r="F4559" s="106" t="s">
        <v>5010</v>
      </c>
      <c r="G4559" s="106" t="s">
        <v>710</v>
      </c>
      <c r="H4559" s="106" t="s">
        <v>711</v>
      </c>
      <c r="I4559" s="106">
        <v>16</v>
      </c>
      <c r="J4559" s="106"/>
      <c r="K4559" s="106"/>
      <c r="L4559" s="106" t="s">
        <v>1027</v>
      </c>
      <c r="M4559" s="106" t="s">
        <v>3522</v>
      </c>
      <c r="N4559" s="106">
        <v>0.78</v>
      </c>
      <c r="O4559" s="106">
        <v>2.7</v>
      </c>
      <c r="P4559" s="106" t="s">
        <v>714</v>
      </c>
      <c r="Q4559" s="107" t="s">
        <v>5345</v>
      </c>
      <c r="R4559" s="107" t="s">
        <v>282</v>
      </c>
    </row>
    <row r="4560" spans="2:18" ht="20.100000000000001" customHeight="1" x14ac:dyDescent="0.4">
      <c r="B4560" s="105" t="str">
        <f t="shared" si="211"/>
        <v/>
      </c>
      <c r="C4560" s="105" t="str">
        <f t="shared" si="212"/>
        <v/>
      </c>
      <c r="D4560" s="105" t="str">
        <f t="shared" si="213"/>
        <v/>
      </c>
      <c r="E4560" s="106" t="s">
        <v>2406</v>
      </c>
      <c r="F4560" s="106" t="s">
        <v>5010</v>
      </c>
      <c r="G4560" s="106" t="s">
        <v>710</v>
      </c>
      <c r="H4560" s="106" t="s">
        <v>1098</v>
      </c>
      <c r="I4560" s="106">
        <v>16</v>
      </c>
      <c r="J4560" s="106"/>
      <c r="K4560" s="106"/>
      <c r="L4560" s="106" t="s">
        <v>1027</v>
      </c>
      <c r="M4560" s="106" t="s">
        <v>3522</v>
      </c>
      <c r="N4560" s="106">
        <v>0.75</v>
      </c>
      <c r="O4560" s="106">
        <v>2.7</v>
      </c>
      <c r="P4560" s="106" t="s">
        <v>714</v>
      </c>
      <c r="Q4560" s="107" t="s">
        <v>5346</v>
      </c>
      <c r="R4560" s="107" t="s">
        <v>282</v>
      </c>
    </row>
    <row r="4561" spans="2:18" ht="20.100000000000001" customHeight="1" x14ac:dyDescent="0.4">
      <c r="B4561" s="105" t="str">
        <f t="shared" ref="B4561:B4624" si="214">IF(OR($C$11="",$C$12=""),"",IFERROR(IF(AND($U$23&lt;&gt;R4561,$V$23&lt;&gt;R4561),"－",IF(AND(COUNTIF($C$11,"*樹脂スペーサー*")&gt;0,OR(M4561="空気",F4561="一般",F4561="一般ＰＧ")),"－",IF(AND($W$26&gt;0,$W$26&gt;=O4561),$U$26,IF(AND($W$27&gt;0,$W$27&gt;=O4561),$U$27,IF(AND($W$28&gt;0,$W$28&gt;=O4561),$U$28,IF(AND($W$29&gt;0,$W$29&gt;=O4561),$U$29,IF(AND($W$30&gt;0,$W$30&gt;=O4561),$U$30,IF(AND($W$31&gt;0,$W$31&gt;=O4561),$U$31,IF(AND($W$32&gt;0,$W$32&gt;=O4561),$U$32,"－"))))))))),"－"))</f>
        <v/>
      </c>
      <c r="C4561" s="105" t="str">
        <f t="shared" ref="C4561:C4624" si="215">IF(B4561="","",IF(B4561&lt;&gt;"－",VLOOKUP(B4561,$U$26:$V$32,2,FALSE),"－"))</f>
        <v/>
      </c>
      <c r="D4561" s="105" t="str">
        <f t="shared" ref="D4561:D4624" si="216">IF($H$10="","",IF($V$39&lt;&gt;"断熱等","－",IF(AND(COUNTIF($V$35,"*樹脂スペーサー*")&gt;0,OR(M4561="空気",F4561="一般",F4561="一般ＰＧ")),"－",IF(AND($V$36&lt;&gt;R4561,$W$36&lt;&gt;R4561),"－",IF(MID($H$10,10,1)="Z",IF(N4561&lt;=0.65,"○","－"),IF($V$37&gt;=O4561,"○","－"))))))</f>
        <v/>
      </c>
      <c r="E4561" s="106" t="s">
        <v>2406</v>
      </c>
      <c r="F4561" s="106" t="s">
        <v>5010</v>
      </c>
      <c r="G4561" s="106" t="s">
        <v>710</v>
      </c>
      <c r="H4561" s="106" t="s">
        <v>1098</v>
      </c>
      <c r="I4561" s="106">
        <v>16</v>
      </c>
      <c r="J4561" s="106"/>
      <c r="K4561" s="106"/>
      <c r="L4561" s="106" t="s">
        <v>1389</v>
      </c>
      <c r="M4561" s="106" t="s">
        <v>3522</v>
      </c>
      <c r="N4561" s="106">
        <v>0.75</v>
      </c>
      <c r="O4561" s="106">
        <v>2.7</v>
      </c>
      <c r="P4561" s="106" t="s">
        <v>714</v>
      </c>
      <c r="Q4561" s="107" t="s">
        <v>5347</v>
      </c>
      <c r="R4561" s="107" t="s">
        <v>282</v>
      </c>
    </row>
    <row r="4562" spans="2:18" ht="20.100000000000001" customHeight="1" x14ac:dyDescent="0.4">
      <c r="B4562" s="105" t="str">
        <f t="shared" si="214"/>
        <v/>
      </c>
      <c r="C4562" s="105" t="str">
        <f t="shared" si="215"/>
        <v/>
      </c>
      <c r="D4562" s="105" t="str">
        <f t="shared" si="216"/>
        <v/>
      </c>
      <c r="E4562" s="106" t="s">
        <v>2406</v>
      </c>
      <c r="F4562" s="106" t="s">
        <v>5010</v>
      </c>
      <c r="G4562" s="106" t="s">
        <v>721</v>
      </c>
      <c r="H4562" s="106" t="s">
        <v>722</v>
      </c>
      <c r="I4562" s="106">
        <v>16</v>
      </c>
      <c r="J4562" s="106"/>
      <c r="K4562" s="106"/>
      <c r="L4562" s="106" t="s">
        <v>707</v>
      </c>
      <c r="M4562" s="106" t="s">
        <v>3522</v>
      </c>
      <c r="N4562" s="106">
        <v>0.77</v>
      </c>
      <c r="O4562" s="106">
        <v>2.7</v>
      </c>
      <c r="P4562" s="106" t="s">
        <v>714</v>
      </c>
      <c r="Q4562" s="107" t="s">
        <v>5348</v>
      </c>
      <c r="R4562" s="107" t="s">
        <v>282</v>
      </c>
    </row>
    <row r="4563" spans="2:18" ht="20.100000000000001" customHeight="1" x14ac:dyDescent="0.4">
      <c r="B4563" s="105" t="str">
        <f t="shared" si="214"/>
        <v/>
      </c>
      <c r="C4563" s="105" t="str">
        <f t="shared" si="215"/>
        <v/>
      </c>
      <c r="D4563" s="105" t="str">
        <f t="shared" si="216"/>
        <v/>
      </c>
      <c r="E4563" s="106" t="s">
        <v>2406</v>
      </c>
      <c r="F4563" s="106" t="s">
        <v>5010</v>
      </c>
      <c r="G4563" s="106" t="s">
        <v>721</v>
      </c>
      <c r="H4563" s="106" t="s">
        <v>722</v>
      </c>
      <c r="I4563" s="106">
        <v>16</v>
      </c>
      <c r="J4563" s="106"/>
      <c r="K4563" s="106"/>
      <c r="L4563" s="106" t="s">
        <v>1817</v>
      </c>
      <c r="M4563" s="106" t="s">
        <v>3522</v>
      </c>
      <c r="N4563" s="106">
        <v>0.77</v>
      </c>
      <c r="O4563" s="106">
        <v>2.7</v>
      </c>
      <c r="P4563" s="106" t="s">
        <v>714</v>
      </c>
      <c r="Q4563" s="107" t="s">
        <v>5349</v>
      </c>
      <c r="R4563" s="107" t="s">
        <v>282</v>
      </c>
    </row>
    <row r="4564" spans="2:18" ht="20.100000000000001" customHeight="1" x14ac:dyDescent="0.4">
      <c r="B4564" s="105" t="str">
        <f t="shared" si="214"/>
        <v/>
      </c>
      <c r="C4564" s="105" t="str">
        <f t="shared" si="215"/>
        <v/>
      </c>
      <c r="D4564" s="105" t="str">
        <f t="shared" si="216"/>
        <v/>
      </c>
      <c r="E4564" s="106" t="s">
        <v>2406</v>
      </c>
      <c r="F4564" s="106" t="s">
        <v>5010</v>
      </c>
      <c r="G4564" s="106" t="s">
        <v>721</v>
      </c>
      <c r="H4564" s="106" t="s">
        <v>722</v>
      </c>
      <c r="I4564" s="106">
        <v>16</v>
      </c>
      <c r="J4564" s="106"/>
      <c r="K4564" s="106"/>
      <c r="L4564" s="106" t="s">
        <v>1027</v>
      </c>
      <c r="M4564" s="106" t="s">
        <v>3522</v>
      </c>
      <c r="N4564" s="106">
        <v>0.76</v>
      </c>
      <c r="O4564" s="106">
        <v>2.7</v>
      </c>
      <c r="P4564" s="106" t="s">
        <v>714</v>
      </c>
      <c r="Q4564" s="107" t="s">
        <v>5350</v>
      </c>
      <c r="R4564" s="107" t="s">
        <v>282</v>
      </c>
    </row>
    <row r="4565" spans="2:18" ht="20.100000000000001" customHeight="1" x14ac:dyDescent="0.4">
      <c r="B4565" s="105" t="str">
        <f t="shared" si="214"/>
        <v/>
      </c>
      <c r="C4565" s="105" t="str">
        <f t="shared" si="215"/>
        <v/>
      </c>
      <c r="D4565" s="105" t="str">
        <f t="shared" si="216"/>
        <v/>
      </c>
      <c r="E4565" s="106" t="s">
        <v>2406</v>
      </c>
      <c r="F4565" s="106" t="s">
        <v>5010</v>
      </c>
      <c r="G4565" s="106" t="s">
        <v>773</v>
      </c>
      <c r="H4565" s="106" t="s">
        <v>774</v>
      </c>
      <c r="I4565" s="106">
        <v>16</v>
      </c>
      <c r="J4565" s="106"/>
      <c r="K4565" s="106"/>
      <c r="L4565" s="106" t="s">
        <v>707</v>
      </c>
      <c r="M4565" s="106" t="s">
        <v>3522</v>
      </c>
      <c r="N4565" s="106">
        <v>0.73</v>
      </c>
      <c r="O4565" s="106">
        <v>2.7</v>
      </c>
      <c r="P4565" s="106" t="s">
        <v>714</v>
      </c>
      <c r="Q4565" s="107" t="s">
        <v>5351</v>
      </c>
      <c r="R4565" s="107" t="s">
        <v>282</v>
      </c>
    </row>
    <row r="4566" spans="2:18" ht="20.100000000000001" customHeight="1" x14ac:dyDescent="0.4">
      <c r="B4566" s="105" t="str">
        <f t="shared" si="214"/>
        <v/>
      </c>
      <c r="C4566" s="105" t="str">
        <f t="shared" si="215"/>
        <v/>
      </c>
      <c r="D4566" s="105" t="str">
        <f t="shared" si="216"/>
        <v/>
      </c>
      <c r="E4566" s="106" t="s">
        <v>2406</v>
      </c>
      <c r="F4566" s="106" t="s">
        <v>5010</v>
      </c>
      <c r="G4566" s="106" t="s">
        <v>773</v>
      </c>
      <c r="H4566" s="106" t="s">
        <v>774</v>
      </c>
      <c r="I4566" s="106">
        <v>16</v>
      </c>
      <c r="J4566" s="106"/>
      <c r="K4566" s="106"/>
      <c r="L4566" s="106" t="s">
        <v>1817</v>
      </c>
      <c r="M4566" s="106" t="s">
        <v>3522</v>
      </c>
      <c r="N4566" s="106">
        <v>0.72</v>
      </c>
      <c r="O4566" s="106">
        <v>2.7</v>
      </c>
      <c r="P4566" s="106" t="s">
        <v>714</v>
      </c>
      <c r="Q4566" s="107" t="s">
        <v>5352</v>
      </c>
      <c r="R4566" s="107" t="s">
        <v>282</v>
      </c>
    </row>
    <row r="4567" spans="2:18" ht="20.100000000000001" customHeight="1" x14ac:dyDescent="0.4">
      <c r="B4567" s="105" t="str">
        <f t="shared" si="214"/>
        <v/>
      </c>
      <c r="C4567" s="105" t="str">
        <f t="shared" si="215"/>
        <v/>
      </c>
      <c r="D4567" s="105" t="str">
        <f t="shared" si="216"/>
        <v/>
      </c>
      <c r="E4567" s="106" t="s">
        <v>2406</v>
      </c>
      <c r="F4567" s="106" t="s">
        <v>5010</v>
      </c>
      <c r="G4567" s="106" t="s">
        <v>773</v>
      </c>
      <c r="H4567" s="106" t="s">
        <v>774</v>
      </c>
      <c r="I4567" s="106">
        <v>16</v>
      </c>
      <c r="J4567" s="106"/>
      <c r="K4567" s="106"/>
      <c r="L4567" s="106" t="s">
        <v>1027</v>
      </c>
      <c r="M4567" s="106" t="s">
        <v>3522</v>
      </c>
      <c r="N4567" s="106">
        <v>0.72</v>
      </c>
      <c r="O4567" s="106">
        <v>2.7</v>
      </c>
      <c r="P4567" s="106" t="s">
        <v>714</v>
      </c>
      <c r="Q4567" s="107" t="s">
        <v>5353</v>
      </c>
      <c r="R4567" s="107" t="s">
        <v>282</v>
      </c>
    </row>
    <row r="4568" spans="2:18" ht="20.100000000000001" customHeight="1" x14ac:dyDescent="0.4">
      <c r="B4568" s="105" t="str">
        <f t="shared" si="214"/>
        <v/>
      </c>
      <c r="C4568" s="105" t="str">
        <f t="shared" si="215"/>
        <v/>
      </c>
      <c r="D4568" s="105" t="str">
        <f t="shared" si="216"/>
        <v/>
      </c>
      <c r="E4568" s="106" t="s">
        <v>2406</v>
      </c>
      <c r="F4568" s="106" t="s">
        <v>5010</v>
      </c>
      <c r="G4568" s="106" t="s">
        <v>773</v>
      </c>
      <c r="H4568" s="106" t="s">
        <v>774</v>
      </c>
      <c r="I4568" s="106">
        <v>16</v>
      </c>
      <c r="J4568" s="106"/>
      <c r="K4568" s="106"/>
      <c r="L4568" s="106" t="s">
        <v>1389</v>
      </c>
      <c r="M4568" s="106" t="s">
        <v>3522</v>
      </c>
      <c r="N4568" s="106">
        <v>0.71</v>
      </c>
      <c r="O4568" s="106">
        <v>2.7</v>
      </c>
      <c r="P4568" s="106" t="s">
        <v>714</v>
      </c>
      <c r="Q4568" s="107" t="s">
        <v>5354</v>
      </c>
      <c r="R4568" s="107" t="s">
        <v>282</v>
      </c>
    </row>
    <row r="4569" spans="2:18" ht="20.100000000000001" customHeight="1" x14ac:dyDescent="0.4">
      <c r="B4569" s="105" t="str">
        <f t="shared" si="214"/>
        <v/>
      </c>
      <c r="C4569" s="105" t="str">
        <f t="shared" si="215"/>
        <v/>
      </c>
      <c r="D4569" s="105" t="str">
        <f t="shared" si="216"/>
        <v/>
      </c>
      <c r="E4569" s="106" t="s">
        <v>2406</v>
      </c>
      <c r="F4569" s="106" t="s">
        <v>5010</v>
      </c>
      <c r="G4569" s="106" t="s">
        <v>773</v>
      </c>
      <c r="H4569" s="106" t="s">
        <v>1266</v>
      </c>
      <c r="I4569" s="106">
        <v>16</v>
      </c>
      <c r="J4569" s="106"/>
      <c r="K4569" s="106"/>
      <c r="L4569" s="106" t="s">
        <v>707</v>
      </c>
      <c r="M4569" s="106" t="s">
        <v>3522</v>
      </c>
      <c r="N4569" s="106">
        <v>0.71</v>
      </c>
      <c r="O4569" s="106">
        <v>2.7</v>
      </c>
      <c r="P4569" s="106" t="s">
        <v>714</v>
      </c>
      <c r="Q4569" s="107" t="s">
        <v>5355</v>
      </c>
      <c r="R4569" s="107" t="s">
        <v>282</v>
      </c>
    </row>
    <row r="4570" spans="2:18" ht="20.100000000000001" customHeight="1" x14ac:dyDescent="0.4">
      <c r="B4570" s="105" t="str">
        <f t="shared" si="214"/>
        <v/>
      </c>
      <c r="C4570" s="105" t="str">
        <f t="shared" si="215"/>
        <v/>
      </c>
      <c r="D4570" s="105" t="str">
        <f t="shared" si="216"/>
        <v/>
      </c>
      <c r="E4570" s="106" t="s">
        <v>2406</v>
      </c>
      <c r="F4570" s="106" t="s">
        <v>5010</v>
      </c>
      <c r="G4570" s="106" t="s">
        <v>773</v>
      </c>
      <c r="H4570" s="106" t="s">
        <v>1266</v>
      </c>
      <c r="I4570" s="106">
        <v>16</v>
      </c>
      <c r="J4570" s="106"/>
      <c r="K4570" s="106"/>
      <c r="L4570" s="106" t="s">
        <v>1817</v>
      </c>
      <c r="M4570" s="106" t="s">
        <v>3522</v>
      </c>
      <c r="N4570" s="106">
        <v>0.71</v>
      </c>
      <c r="O4570" s="106">
        <v>2.7</v>
      </c>
      <c r="P4570" s="106" t="s">
        <v>714</v>
      </c>
      <c r="Q4570" s="107" t="s">
        <v>5356</v>
      </c>
      <c r="R4570" s="107" t="s">
        <v>282</v>
      </c>
    </row>
    <row r="4571" spans="2:18" ht="20.100000000000001" customHeight="1" x14ac:dyDescent="0.4">
      <c r="B4571" s="105" t="str">
        <f t="shared" si="214"/>
        <v/>
      </c>
      <c r="C4571" s="105" t="str">
        <f t="shared" si="215"/>
        <v/>
      </c>
      <c r="D4571" s="105" t="str">
        <f t="shared" si="216"/>
        <v/>
      </c>
      <c r="E4571" s="106" t="s">
        <v>2406</v>
      </c>
      <c r="F4571" s="106" t="s">
        <v>5010</v>
      </c>
      <c r="G4571" s="106" t="s">
        <v>773</v>
      </c>
      <c r="H4571" s="106" t="s">
        <v>1266</v>
      </c>
      <c r="I4571" s="106">
        <v>16</v>
      </c>
      <c r="J4571" s="106"/>
      <c r="K4571" s="106"/>
      <c r="L4571" s="106" t="s">
        <v>1027</v>
      </c>
      <c r="M4571" s="106" t="s">
        <v>3522</v>
      </c>
      <c r="N4571" s="106">
        <v>0.7</v>
      </c>
      <c r="O4571" s="106">
        <v>2.7</v>
      </c>
      <c r="P4571" s="106" t="s">
        <v>714</v>
      </c>
      <c r="Q4571" s="107" t="s">
        <v>5357</v>
      </c>
      <c r="R4571" s="107" t="s">
        <v>282</v>
      </c>
    </row>
    <row r="4572" spans="2:18" ht="20.100000000000001" customHeight="1" x14ac:dyDescent="0.4">
      <c r="B4572" s="105" t="str">
        <f t="shared" si="214"/>
        <v/>
      </c>
      <c r="C4572" s="105" t="str">
        <f t="shared" si="215"/>
        <v/>
      </c>
      <c r="D4572" s="105" t="str">
        <f t="shared" si="216"/>
        <v/>
      </c>
      <c r="E4572" s="106" t="s">
        <v>2406</v>
      </c>
      <c r="F4572" s="106" t="s">
        <v>5010</v>
      </c>
      <c r="G4572" s="106" t="s">
        <v>773</v>
      </c>
      <c r="H4572" s="106" t="s">
        <v>1266</v>
      </c>
      <c r="I4572" s="106">
        <v>15</v>
      </c>
      <c r="J4572" s="106"/>
      <c r="K4572" s="106"/>
      <c r="L4572" s="106" t="s">
        <v>1389</v>
      </c>
      <c r="M4572" s="106" t="s">
        <v>3522</v>
      </c>
      <c r="N4572" s="106">
        <v>0.7</v>
      </c>
      <c r="O4572" s="106">
        <v>2.7</v>
      </c>
      <c r="P4572" s="106" t="s">
        <v>714</v>
      </c>
      <c r="Q4572" s="107" t="s">
        <v>5358</v>
      </c>
      <c r="R4572" s="107" t="s">
        <v>282</v>
      </c>
    </row>
    <row r="4573" spans="2:18" ht="20.100000000000001" customHeight="1" x14ac:dyDescent="0.4">
      <c r="B4573" s="105" t="str">
        <f t="shared" si="214"/>
        <v/>
      </c>
      <c r="C4573" s="105" t="str">
        <f t="shared" si="215"/>
        <v/>
      </c>
      <c r="D4573" s="105" t="str">
        <f t="shared" si="216"/>
        <v/>
      </c>
      <c r="E4573" s="106" t="s">
        <v>2406</v>
      </c>
      <c r="F4573" s="106" t="s">
        <v>5010</v>
      </c>
      <c r="G4573" s="106" t="s">
        <v>778</v>
      </c>
      <c r="H4573" s="106" t="s">
        <v>779</v>
      </c>
      <c r="I4573" s="106">
        <v>16</v>
      </c>
      <c r="J4573" s="106"/>
      <c r="K4573" s="106"/>
      <c r="L4573" s="106" t="s">
        <v>707</v>
      </c>
      <c r="M4573" s="106" t="s">
        <v>3522</v>
      </c>
      <c r="N4573" s="106">
        <v>0.72</v>
      </c>
      <c r="O4573" s="106">
        <v>2.7</v>
      </c>
      <c r="P4573" s="106" t="s">
        <v>714</v>
      </c>
      <c r="Q4573" s="107" t="s">
        <v>5359</v>
      </c>
      <c r="R4573" s="107" t="s">
        <v>282</v>
      </c>
    </row>
    <row r="4574" spans="2:18" ht="20.100000000000001" customHeight="1" x14ac:dyDescent="0.4">
      <c r="B4574" s="105" t="str">
        <f t="shared" si="214"/>
        <v/>
      </c>
      <c r="C4574" s="105" t="str">
        <f t="shared" si="215"/>
        <v/>
      </c>
      <c r="D4574" s="105" t="str">
        <f t="shared" si="216"/>
        <v/>
      </c>
      <c r="E4574" s="106" t="s">
        <v>2406</v>
      </c>
      <c r="F4574" s="106" t="s">
        <v>5010</v>
      </c>
      <c r="G4574" s="106" t="s">
        <v>778</v>
      </c>
      <c r="H4574" s="106" t="s">
        <v>779</v>
      </c>
      <c r="I4574" s="106">
        <v>16</v>
      </c>
      <c r="J4574" s="106"/>
      <c r="K4574" s="106"/>
      <c r="L4574" s="106" t="s">
        <v>1817</v>
      </c>
      <c r="M4574" s="106" t="s">
        <v>3522</v>
      </c>
      <c r="N4574" s="106">
        <v>0.71</v>
      </c>
      <c r="O4574" s="106">
        <v>2.7</v>
      </c>
      <c r="P4574" s="106" t="s">
        <v>714</v>
      </c>
      <c r="Q4574" s="107" t="s">
        <v>5360</v>
      </c>
      <c r="R4574" s="107" t="s">
        <v>282</v>
      </c>
    </row>
    <row r="4575" spans="2:18" ht="20.100000000000001" customHeight="1" x14ac:dyDescent="0.4">
      <c r="B4575" s="105" t="str">
        <f t="shared" si="214"/>
        <v/>
      </c>
      <c r="C4575" s="105" t="str">
        <f t="shared" si="215"/>
        <v/>
      </c>
      <c r="D4575" s="105" t="str">
        <f t="shared" si="216"/>
        <v/>
      </c>
      <c r="E4575" s="106" t="s">
        <v>2406</v>
      </c>
      <c r="F4575" s="106" t="s">
        <v>5010</v>
      </c>
      <c r="G4575" s="106" t="s">
        <v>778</v>
      </c>
      <c r="H4575" s="106" t="s">
        <v>779</v>
      </c>
      <c r="I4575" s="106">
        <v>16</v>
      </c>
      <c r="J4575" s="106"/>
      <c r="K4575" s="106"/>
      <c r="L4575" s="106" t="s">
        <v>1027</v>
      </c>
      <c r="M4575" s="106" t="s">
        <v>3522</v>
      </c>
      <c r="N4575" s="106">
        <v>0.71</v>
      </c>
      <c r="O4575" s="106">
        <v>2.7</v>
      </c>
      <c r="P4575" s="106" t="s">
        <v>714</v>
      </c>
      <c r="Q4575" s="107" t="s">
        <v>5361</v>
      </c>
      <c r="R4575" s="107" t="s">
        <v>282</v>
      </c>
    </row>
    <row r="4576" spans="2:18" ht="20.100000000000001" customHeight="1" x14ac:dyDescent="0.4">
      <c r="B4576" s="105" t="str">
        <f t="shared" si="214"/>
        <v/>
      </c>
      <c r="C4576" s="105" t="str">
        <f t="shared" si="215"/>
        <v/>
      </c>
      <c r="D4576" s="105" t="str">
        <f t="shared" si="216"/>
        <v/>
      </c>
      <c r="E4576" s="106" t="s">
        <v>2406</v>
      </c>
      <c r="F4576" s="106" t="s">
        <v>5010</v>
      </c>
      <c r="G4576" s="106" t="s">
        <v>778</v>
      </c>
      <c r="H4576" s="106" t="s">
        <v>779</v>
      </c>
      <c r="I4576" s="106">
        <v>16</v>
      </c>
      <c r="J4576" s="106"/>
      <c r="K4576" s="106"/>
      <c r="L4576" s="106" t="s">
        <v>1389</v>
      </c>
      <c r="M4576" s="106" t="s">
        <v>3522</v>
      </c>
      <c r="N4576" s="106">
        <v>0.71</v>
      </c>
      <c r="O4576" s="106">
        <v>2.7</v>
      </c>
      <c r="P4576" s="106" t="s">
        <v>714</v>
      </c>
      <c r="Q4576" s="107" t="s">
        <v>5362</v>
      </c>
      <c r="R4576" s="107" t="s">
        <v>282</v>
      </c>
    </row>
    <row r="4577" spans="2:18" ht="20.100000000000001" customHeight="1" x14ac:dyDescent="0.4">
      <c r="B4577" s="105" t="str">
        <f t="shared" si="214"/>
        <v/>
      </c>
      <c r="C4577" s="105" t="str">
        <f t="shared" si="215"/>
        <v/>
      </c>
      <c r="D4577" s="105" t="str">
        <f t="shared" si="216"/>
        <v/>
      </c>
      <c r="E4577" s="106" t="s">
        <v>2406</v>
      </c>
      <c r="F4577" s="106" t="s">
        <v>5010</v>
      </c>
      <c r="G4577" s="106" t="s">
        <v>778</v>
      </c>
      <c r="H4577" s="106" t="s">
        <v>1269</v>
      </c>
      <c r="I4577" s="106">
        <v>16</v>
      </c>
      <c r="J4577" s="106"/>
      <c r="K4577" s="106"/>
      <c r="L4577" s="106" t="s">
        <v>707</v>
      </c>
      <c r="M4577" s="106" t="s">
        <v>3522</v>
      </c>
      <c r="N4577" s="106">
        <v>0.71</v>
      </c>
      <c r="O4577" s="106">
        <v>2.7</v>
      </c>
      <c r="P4577" s="106" t="s">
        <v>714</v>
      </c>
      <c r="Q4577" s="107" t="s">
        <v>5363</v>
      </c>
      <c r="R4577" s="107" t="s">
        <v>282</v>
      </c>
    </row>
    <row r="4578" spans="2:18" ht="20.100000000000001" customHeight="1" x14ac:dyDescent="0.4">
      <c r="B4578" s="105" t="str">
        <f t="shared" si="214"/>
        <v/>
      </c>
      <c r="C4578" s="105" t="str">
        <f t="shared" si="215"/>
        <v/>
      </c>
      <c r="D4578" s="105" t="str">
        <f t="shared" si="216"/>
        <v/>
      </c>
      <c r="E4578" s="106" t="s">
        <v>2406</v>
      </c>
      <c r="F4578" s="106" t="s">
        <v>5010</v>
      </c>
      <c r="G4578" s="106" t="s">
        <v>778</v>
      </c>
      <c r="H4578" s="106" t="s">
        <v>1269</v>
      </c>
      <c r="I4578" s="106">
        <v>16</v>
      </c>
      <c r="J4578" s="106"/>
      <c r="K4578" s="106"/>
      <c r="L4578" s="106" t="s">
        <v>1817</v>
      </c>
      <c r="M4578" s="106" t="s">
        <v>3522</v>
      </c>
      <c r="N4578" s="106">
        <v>0.71</v>
      </c>
      <c r="O4578" s="106">
        <v>2.7</v>
      </c>
      <c r="P4578" s="106" t="s">
        <v>714</v>
      </c>
      <c r="Q4578" s="107" t="s">
        <v>5364</v>
      </c>
      <c r="R4578" s="107" t="s">
        <v>282</v>
      </c>
    </row>
    <row r="4579" spans="2:18" ht="20.100000000000001" customHeight="1" x14ac:dyDescent="0.4">
      <c r="B4579" s="105" t="str">
        <f t="shared" si="214"/>
        <v/>
      </c>
      <c r="C4579" s="105" t="str">
        <f t="shared" si="215"/>
        <v/>
      </c>
      <c r="D4579" s="105" t="str">
        <f t="shared" si="216"/>
        <v/>
      </c>
      <c r="E4579" s="106" t="s">
        <v>2406</v>
      </c>
      <c r="F4579" s="106" t="s">
        <v>5010</v>
      </c>
      <c r="G4579" s="106" t="s">
        <v>778</v>
      </c>
      <c r="H4579" s="106" t="s">
        <v>1269</v>
      </c>
      <c r="I4579" s="106">
        <v>16</v>
      </c>
      <c r="J4579" s="106"/>
      <c r="K4579" s="106"/>
      <c r="L4579" s="106" t="s">
        <v>1027</v>
      </c>
      <c r="M4579" s="106" t="s">
        <v>3522</v>
      </c>
      <c r="N4579" s="106">
        <v>0.7</v>
      </c>
      <c r="O4579" s="106">
        <v>2.7</v>
      </c>
      <c r="P4579" s="106" t="s">
        <v>714</v>
      </c>
      <c r="Q4579" s="107" t="s">
        <v>5365</v>
      </c>
      <c r="R4579" s="107" t="s">
        <v>282</v>
      </c>
    </row>
    <row r="4580" spans="2:18" ht="20.100000000000001" customHeight="1" x14ac:dyDescent="0.4">
      <c r="B4580" s="105" t="str">
        <f t="shared" si="214"/>
        <v/>
      </c>
      <c r="C4580" s="105" t="str">
        <f t="shared" si="215"/>
        <v/>
      </c>
      <c r="D4580" s="105" t="str">
        <f t="shared" si="216"/>
        <v/>
      </c>
      <c r="E4580" s="106" t="s">
        <v>2406</v>
      </c>
      <c r="F4580" s="106" t="s">
        <v>5010</v>
      </c>
      <c r="G4580" s="106" t="s">
        <v>778</v>
      </c>
      <c r="H4580" s="106" t="s">
        <v>1269</v>
      </c>
      <c r="I4580" s="106">
        <v>15</v>
      </c>
      <c r="J4580" s="106"/>
      <c r="K4580" s="106"/>
      <c r="L4580" s="106" t="s">
        <v>1389</v>
      </c>
      <c r="M4580" s="106" t="s">
        <v>3522</v>
      </c>
      <c r="N4580" s="106">
        <v>0.7</v>
      </c>
      <c r="O4580" s="106">
        <v>2.7</v>
      </c>
      <c r="P4580" s="106" t="s">
        <v>714</v>
      </c>
      <c r="Q4580" s="107" t="s">
        <v>5366</v>
      </c>
      <c r="R4580" s="107" t="s">
        <v>282</v>
      </c>
    </row>
    <row r="4581" spans="2:18" ht="20.100000000000001" customHeight="1" x14ac:dyDescent="0.4">
      <c r="B4581" s="105" t="str">
        <f t="shared" si="214"/>
        <v/>
      </c>
      <c r="C4581" s="105" t="str">
        <f t="shared" si="215"/>
        <v/>
      </c>
      <c r="D4581" s="105" t="str">
        <f t="shared" si="216"/>
        <v/>
      </c>
      <c r="E4581" s="106" t="s">
        <v>2406</v>
      </c>
      <c r="F4581" s="106" t="s">
        <v>5010</v>
      </c>
      <c r="G4581" s="106" t="s">
        <v>782</v>
      </c>
      <c r="H4581" s="106" t="s">
        <v>783</v>
      </c>
      <c r="I4581" s="106">
        <v>16</v>
      </c>
      <c r="J4581" s="106"/>
      <c r="K4581" s="106"/>
      <c r="L4581" s="106" t="s">
        <v>707</v>
      </c>
      <c r="M4581" s="106" t="s">
        <v>3522</v>
      </c>
      <c r="N4581" s="106">
        <v>0.54</v>
      </c>
      <c r="O4581" s="106">
        <v>2.7</v>
      </c>
      <c r="P4581" s="106" t="s">
        <v>714</v>
      </c>
      <c r="Q4581" s="107" t="s">
        <v>5367</v>
      </c>
      <c r="R4581" s="107" t="s">
        <v>282</v>
      </c>
    </row>
    <row r="4582" spans="2:18" ht="20.100000000000001" customHeight="1" x14ac:dyDescent="0.4">
      <c r="B4582" s="105" t="str">
        <f t="shared" si="214"/>
        <v/>
      </c>
      <c r="C4582" s="105" t="str">
        <f t="shared" si="215"/>
        <v/>
      </c>
      <c r="D4582" s="105" t="str">
        <f t="shared" si="216"/>
        <v/>
      </c>
      <c r="E4582" s="106" t="s">
        <v>2406</v>
      </c>
      <c r="F4582" s="106" t="s">
        <v>5010</v>
      </c>
      <c r="G4582" s="106" t="s">
        <v>782</v>
      </c>
      <c r="H4582" s="106" t="s">
        <v>783</v>
      </c>
      <c r="I4582" s="106">
        <v>16</v>
      </c>
      <c r="J4582" s="106"/>
      <c r="K4582" s="106"/>
      <c r="L4582" s="106" t="s">
        <v>1817</v>
      </c>
      <c r="M4582" s="106" t="s">
        <v>3522</v>
      </c>
      <c r="N4582" s="106">
        <v>0.54</v>
      </c>
      <c r="O4582" s="106">
        <v>2.7</v>
      </c>
      <c r="P4582" s="106" t="s">
        <v>714</v>
      </c>
      <c r="Q4582" s="107" t="s">
        <v>5368</v>
      </c>
      <c r="R4582" s="107" t="s">
        <v>282</v>
      </c>
    </row>
    <row r="4583" spans="2:18" ht="20.100000000000001" customHeight="1" x14ac:dyDescent="0.4">
      <c r="B4583" s="105" t="str">
        <f t="shared" si="214"/>
        <v/>
      </c>
      <c r="C4583" s="105" t="str">
        <f t="shared" si="215"/>
        <v/>
      </c>
      <c r="D4583" s="105" t="str">
        <f t="shared" si="216"/>
        <v/>
      </c>
      <c r="E4583" s="106" t="s">
        <v>2406</v>
      </c>
      <c r="F4583" s="106" t="s">
        <v>5010</v>
      </c>
      <c r="G4583" s="106" t="s">
        <v>782</v>
      </c>
      <c r="H4583" s="106" t="s">
        <v>783</v>
      </c>
      <c r="I4583" s="106">
        <v>16</v>
      </c>
      <c r="J4583" s="106"/>
      <c r="K4583" s="106"/>
      <c r="L4583" s="106" t="s">
        <v>1027</v>
      </c>
      <c r="M4583" s="106" t="s">
        <v>3522</v>
      </c>
      <c r="N4583" s="106">
        <v>0.54</v>
      </c>
      <c r="O4583" s="106">
        <v>2.7</v>
      </c>
      <c r="P4583" s="106" t="s">
        <v>714</v>
      </c>
      <c r="Q4583" s="107" t="s">
        <v>5369</v>
      </c>
      <c r="R4583" s="107" t="s">
        <v>282</v>
      </c>
    </row>
    <row r="4584" spans="2:18" ht="20.100000000000001" customHeight="1" x14ac:dyDescent="0.4">
      <c r="B4584" s="105" t="str">
        <f t="shared" si="214"/>
        <v/>
      </c>
      <c r="C4584" s="105" t="str">
        <f t="shared" si="215"/>
        <v/>
      </c>
      <c r="D4584" s="105" t="str">
        <f t="shared" si="216"/>
        <v/>
      </c>
      <c r="E4584" s="106" t="s">
        <v>2406</v>
      </c>
      <c r="F4584" s="106" t="s">
        <v>5010</v>
      </c>
      <c r="G4584" s="106" t="s">
        <v>782</v>
      </c>
      <c r="H4584" s="106" t="s">
        <v>783</v>
      </c>
      <c r="I4584" s="106">
        <v>16</v>
      </c>
      <c r="J4584" s="106"/>
      <c r="K4584" s="106"/>
      <c r="L4584" s="106" t="s">
        <v>1389</v>
      </c>
      <c r="M4584" s="106" t="s">
        <v>3522</v>
      </c>
      <c r="N4584" s="106">
        <v>0.54</v>
      </c>
      <c r="O4584" s="106">
        <v>2.7</v>
      </c>
      <c r="P4584" s="106" t="s">
        <v>714</v>
      </c>
      <c r="Q4584" s="107" t="s">
        <v>5370</v>
      </c>
      <c r="R4584" s="107" t="s">
        <v>282</v>
      </c>
    </row>
    <row r="4585" spans="2:18" ht="20.100000000000001" customHeight="1" x14ac:dyDescent="0.4">
      <c r="B4585" s="105" t="str">
        <f t="shared" si="214"/>
        <v/>
      </c>
      <c r="C4585" s="105" t="str">
        <f t="shared" si="215"/>
        <v/>
      </c>
      <c r="D4585" s="105" t="str">
        <f t="shared" si="216"/>
        <v/>
      </c>
      <c r="E4585" s="106" t="s">
        <v>2406</v>
      </c>
      <c r="F4585" s="106" t="s">
        <v>5010</v>
      </c>
      <c r="G4585" s="106" t="s">
        <v>2477</v>
      </c>
      <c r="H4585" s="106" t="s">
        <v>707</v>
      </c>
      <c r="I4585" s="106">
        <v>16</v>
      </c>
      <c r="J4585" s="106"/>
      <c r="K4585" s="106"/>
      <c r="L4585" s="106" t="s">
        <v>2478</v>
      </c>
      <c r="M4585" s="106" t="s">
        <v>3522</v>
      </c>
      <c r="N4585" s="106">
        <v>0.79</v>
      </c>
      <c r="O4585" s="106">
        <v>2.7</v>
      </c>
      <c r="P4585" s="106" t="s">
        <v>714</v>
      </c>
      <c r="Q4585" s="107" t="s">
        <v>5371</v>
      </c>
      <c r="R4585" s="107" t="s">
        <v>282</v>
      </c>
    </row>
    <row r="4586" spans="2:18" ht="20.100000000000001" customHeight="1" x14ac:dyDescent="0.4">
      <c r="B4586" s="105" t="str">
        <f t="shared" si="214"/>
        <v/>
      </c>
      <c r="C4586" s="105" t="str">
        <f t="shared" si="215"/>
        <v/>
      </c>
      <c r="D4586" s="105" t="str">
        <f t="shared" si="216"/>
        <v/>
      </c>
      <c r="E4586" s="106" t="s">
        <v>2406</v>
      </c>
      <c r="F4586" s="106" t="s">
        <v>5010</v>
      </c>
      <c r="G4586" s="106" t="s">
        <v>2477</v>
      </c>
      <c r="H4586" s="106" t="s">
        <v>1817</v>
      </c>
      <c r="I4586" s="106">
        <v>16</v>
      </c>
      <c r="J4586" s="106"/>
      <c r="K4586" s="106"/>
      <c r="L4586" s="106" t="s">
        <v>2478</v>
      </c>
      <c r="M4586" s="106" t="s">
        <v>3522</v>
      </c>
      <c r="N4586" s="106">
        <v>0.78</v>
      </c>
      <c r="O4586" s="106">
        <v>2.7</v>
      </c>
      <c r="P4586" s="106" t="s">
        <v>714</v>
      </c>
      <c r="Q4586" s="107" t="s">
        <v>5372</v>
      </c>
      <c r="R4586" s="107" t="s">
        <v>282</v>
      </c>
    </row>
    <row r="4587" spans="2:18" ht="20.100000000000001" customHeight="1" x14ac:dyDescent="0.4">
      <c r="B4587" s="105" t="str">
        <f t="shared" si="214"/>
        <v/>
      </c>
      <c r="C4587" s="105" t="str">
        <f t="shared" si="215"/>
        <v/>
      </c>
      <c r="D4587" s="105" t="str">
        <f t="shared" si="216"/>
        <v/>
      </c>
      <c r="E4587" s="106" t="s">
        <v>2406</v>
      </c>
      <c r="F4587" s="106" t="s">
        <v>5010</v>
      </c>
      <c r="G4587" s="106" t="s">
        <v>2477</v>
      </c>
      <c r="H4587" s="106" t="s">
        <v>1027</v>
      </c>
      <c r="I4587" s="106">
        <v>16</v>
      </c>
      <c r="J4587" s="106"/>
      <c r="K4587" s="106"/>
      <c r="L4587" s="106" t="s">
        <v>2478</v>
      </c>
      <c r="M4587" s="106" t="s">
        <v>3522</v>
      </c>
      <c r="N4587" s="106">
        <v>0.77</v>
      </c>
      <c r="O4587" s="106">
        <v>2.7</v>
      </c>
      <c r="P4587" s="106" t="s">
        <v>714</v>
      </c>
      <c r="Q4587" s="107" t="s">
        <v>5373</v>
      </c>
      <c r="R4587" s="107" t="s">
        <v>282</v>
      </c>
    </row>
    <row r="4588" spans="2:18" ht="20.100000000000001" customHeight="1" x14ac:dyDescent="0.4">
      <c r="B4588" s="105" t="str">
        <f t="shared" si="214"/>
        <v/>
      </c>
      <c r="C4588" s="105" t="str">
        <f t="shared" si="215"/>
        <v/>
      </c>
      <c r="D4588" s="105" t="str">
        <f t="shared" si="216"/>
        <v/>
      </c>
      <c r="E4588" s="106" t="s">
        <v>2406</v>
      </c>
      <c r="F4588" s="106" t="s">
        <v>5010</v>
      </c>
      <c r="G4588" s="106" t="s">
        <v>2482</v>
      </c>
      <c r="H4588" s="106" t="s">
        <v>707</v>
      </c>
      <c r="I4588" s="106">
        <v>16</v>
      </c>
      <c r="J4588" s="106"/>
      <c r="K4588" s="106"/>
      <c r="L4588" s="106" t="s">
        <v>2483</v>
      </c>
      <c r="M4588" s="106" t="s">
        <v>3522</v>
      </c>
      <c r="N4588" s="106">
        <v>0.79</v>
      </c>
      <c r="O4588" s="106">
        <v>2.7</v>
      </c>
      <c r="P4588" s="106" t="s">
        <v>714</v>
      </c>
      <c r="Q4588" s="107" t="s">
        <v>5374</v>
      </c>
      <c r="R4588" s="107" t="s">
        <v>282</v>
      </c>
    </row>
    <row r="4589" spans="2:18" ht="20.100000000000001" customHeight="1" x14ac:dyDescent="0.4">
      <c r="B4589" s="105" t="str">
        <f t="shared" si="214"/>
        <v/>
      </c>
      <c r="C4589" s="105" t="str">
        <f t="shared" si="215"/>
        <v/>
      </c>
      <c r="D4589" s="105" t="str">
        <f t="shared" si="216"/>
        <v/>
      </c>
      <c r="E4589" s="106" t="s">
        <v>2406</v>
      </c>
      <c r="F4589" s="106" t="s">
        <v>5010</v>
      </c>
      <c r="G4589" s="106" t="s">
        <v>2482</v>
      </c>
      <c r="H4589" s="106" t="s">
        <v>1817</v>
      </c>
      <c r="I4589" s="106">
        <v>16</v>
      </c>
      <c r="J4589" s="106"/>
      <c r="K4589" s="106"/>
      <c r="L4589" s="106" t="s">
        <v>2483</v>
      </c>
      <c r="M4589" s="106" t="s">
        <v>3522</v>
      </c>
      <c r="N4589" s="106">
        <v>0.78</v>
      </c>
      <c r="O4589" s="106">
        <v>2.7</v>
      </c>
      <c r="P4589" s="106" t="s">
        <v>714</v>
      </c>
      <c r="Q4589" s="107" t="s">
        <v>5375</v>
      </c>
      <c r="R4589" s="107" t="s">
        <v>282</v>
      </c>
    </row>
    <row r="4590" spans="2:18" ht="20.100000000000001" customHeight="1" x14ac:dyDescent="0.4">
      <c r="B4590" s="105" t="str">
        <f t="shared" si="214"/>
        <v/>
      </c>
      <c r="C4590" s="105" t="str">
        <f t="shared" si="215"/>
        <v/>
      </c>
      <c r="D4590" s="105" t="str">
        <f t="shared" si="216"/>
        <v/>
      </c>
      <c r="E4590" s="106" t="s">
        <v>2406</v>
      </c>
      <c r="F4590" s="106" t="s">
        <v>5010</v>
      </c>
      <c r="G4590" s="106" t="s">
        <v>2482</v>
      </c>
      <c r="H4590" s="106" t="s">
        <v>1027</v>
      </c>
      <c r="I4590" s="106">
        <v>16</v>
      </c>
      <c r="J4590" s="106"/>
      <c r="K4590" s="106"/>
      <c r="L4590" s="106" t="s">
        <v>2483</v>
      </c>
      <c r="M4590" s="106" t="s">
        <v>3522</v>
      </c>
      <c r="N4590" s="106">
        <v>0.77</v>
      </c>
      <c r="O4590" s="106">
        <v>2.7</v>
      </c>
      <c r="P4590" s="106" t="s">
        <v>714</v>
      </c>
      <c r="Q4590" s="107" t="s">
        <v>5376</v>
      </c>
      <c r="R4590" s="107" t="s">
        <v>282</v>
      </c>
    </row>
    <row r="4591" spans="2:18" ht="20.100000000000001" customHeight="1" x14ac:dyDescent="0.4">
      <c r="B4591" s="105" t="str">
        <f t="shared" si="214"/>
        <v/>
      </c>
      <c r="C4591" s="105" t="str">
        <f t="shared" si="215"/>
        <v/>
      </c>
      <c r="D4591" s="105" t="str">
        <f t="shared" si="216"/>
        <v/>
      </c>
      <c r="E4591" s="106" t="s">
        <v>2406</v>
      </c>
      <c r="F4591" s="106" t="s">
        <v>5010</v>
      </c>
      <c r="G4591" s="106" t="s">
        <v>710</v>
      </c>
      <c r="H4591" s="106" t="s">
        <v>707</v>
      </c>
      <c r="I4591" s="106">
        <v>16</v>
      </c>
      <c r="J4591" s="106"/>
      <c r="K4591" s="106"/>
      <c r="L4591" s="106" t="s">
        <v>711</v>
      </c>
      <c r="M4591" s="106" t="s">
        <v>3522</v>
      </c>
      <c r="N4591" s="106">
        <v>0.79</v>
      </c>
      <c r="O4591" s="106">
        <v>2.7</v>
      </c>
      <c r="P4591" s="106" t="s">
        <v>714</v>
      </c>
      <c r="Q4591" s="107" t="s">
        <v>5377</v>
      </c>
      <c r="R4591" s="107" t="s">
        <v>282</v>
      </c>
    </row>
    <row r="4592" spans="2:18" ht="20.100000000000001" customHeight="1" x14ac:dyDescent="0.4">
      <c r="B4592" s="105" t="str">
        <f t="shared" si="214"/>
        <v/>
      </c>
      <c r="C4592" s="105" t="str">
        <f t="shared" si="215"/>
        <v/>
      </c>
      <c r="D4592" s="105" t="str">
        <f t="shared" si="216"/>
        <v/>
      </c>
      <c r="E4592" s="106" t="s">
        <v>2406</v>
      </c>
      <c r="F4592" s="106" t="s">
        <v>5010</v>
      </c>
      <c r="G4592" s="106" t="s">
        <v>710</v>
      </c>
      <c r="H4592" s="106" t="s">
        <v>1817</v>
      </c>
      <c r="I4592" s="106">
        <v>16</v>
      </c>
      <c r="J4592" s="106"/>
      <c r="K4592" s="106"/>
      <c r="L4592" s="106" t="s">
        <v>711</v>
      </c>
      <c r="M4592" s="106" t="s">
        <v>3522</v>
      </c>
      <c r="N4592" s="106">
        <v>0.78</v>
      </c>
      <c r="O4592" s="106">
        <v>2.7</v>
      </c>
      <c r="P4592" s="106" t="s">
        <v>714</v>
      </c>
      <c r="Q4592" s="107" t="s">
        <v>5378</v>
      </c>
      <c r="R4592" s="107" t="s">
        <v>282</v>
      </c>
    </row>
    <row r="4593" spans="2:18" ht="20.100000000000001" customHeight="1" x14ac:dyDescent="0.4">
      <c r="B4593" s="105" t="str">
        <f t="shared" si="214"/>
        <v/>
      </c>
      <c r="C4593" s="105" t="str">
        <f t="shared" si="215"/>
        <v/>
      </c>
      <c r="D4593" s="105" t="str">
        <f t="shared" si="216"/>
        <v/>
      </c>
      <c r="E4593" s="106" t="s">
        <v>2406</v>
      </c>
      <c r="F4593" s="106" t="s">
        <v>5010</v>
      </c>
      <c r="G4593" s="106" t="s">
        <v>710</v>
      </c>
      <c r="H4593" s="106" t="s">
        <v>1027</v>
      </c>
      <c r="I4593" s="106">
        <v>16</v>
      </c>
      <c r="J4593" s="106"/>
      <c r="K4593" s="106"/>
      <c r="L4593" s="106" t="s">
        <v>711</v>
      </c>
      <c r="M4593" s="106" t="s">
        <v>3522</v>
      </c>
      <c r="N4593" s="106">
        <v>0.77</v>
      </c>
      <c r="O4593" s="106">
        <v>2.7</v>
      </c>
      <c r="P4593" s="106" t="s">
        <v>714</v>
      </c>
      <c r="Q4593" s="107" t="s">
        <v>5379</v>
      </c>
      <c r="R4593" s="107" t="s">
        <v>282</v>
      </c>
    </row>
    <row r="4594" spans="2:18" ht="20.100000000000001" customHeight="1" x14ac:dyDescent="0.4">
      <c r="B4594" s="105" t="str">
        <f t="shared" si="214"/>
        <v/>
      </c>
      <c r="C4594" s="105" t="str">
        <f t="shared" si="215"/>
        <v/>
      </c>
      <c r="D4594" s="105" t="str">
        <f t="shared" si="216"/>
        <v/>
      </c>
      <c r="E4594" s="106" t="s">
        <v>2406</v>
      </c>
      <c r="F4594" s="106" t="s">
        <v>5010</v>
      </c>
      <c r="G4594" s="106" t="s">
        <v>710</v>
      </c>
      <c r="H4594" s="106" t="s">
        <v>1027</v>
      </c>
      <c r="I4594" s="106">
        <v>16</v>
      </c>
      <c r="J4594" s="106"/>
      <c r="K4594" s="106"/>
      <c r="L4594" s="106" t="s">
        <v>1098</v>
      </c>
      <c r="M4594" s="106" t="s">
        <v>3522</v>
      </c>
      <c r="N4594" s="106">
        <v>0.76</v>
      </c>
      <c r="O4594" s="106">
        <v>2.7</v>
      </c>
      <c r="P4594" s="106" t="s">
        <v>714</v>
      </c>
      <c r="Q4594" s="107" t="s">
        <v>5380</v>
      </c>
      <c r="R4594" s="107" t="s">
        <v>282</v>
      </c>
    </row>
    <row r="4595" spans="2:18" ht="20.100000000000001" customHeight="1" x14ac:dyDescent="0.4">
      <c r="B4595" s="105" t="str">
        <f t="shared" si="214"/>
        <v/>
      </c>
      <c r="C4595" s="105" t="str">
        <f t="shared" si="215"/>
        <v/>
      </c>
      <c r="D4595" s="105" t="str">
        <f t="shared" si="216"/>
        <v/>
      </c>
      <c r="E4595" s="106" t="s">
        <v>2406</v>
      </c>
      <c r="F4595" s="106" t="s">
        <v>5010</v>
      </c>
      <c r="G4595" s="106" t="s">
        <v>710</v>
      </c>
      <c r="H4595" s="106" t="s">
        <v>1389</v>
      </c>
      <c r="I4595" s="106">
        <v>16</v>
      </c>
      <c r="J4595" s="106"/>
      <c r="K4595" s="106"/>
      <c r="L4595" s="106" t="s">
        <v>1098</v>
      </c>
      <c r="M4595" s="106" t="s">
        <v>3522</v>
      </c>
      <c r="N4595" s="106">
        <v>0.75</v>
      </c>
      <c r="O4595" s="106">
        <v>2.7</v>
      </c>
      <c r="P4595" s="106" t="s">
        <v>714</v>
      </c>
      <c r="Q4595" s="107" t="s">
        <v>5381</v>
      </c>
      <c r="R4595" s="107" t="s">
        <v>282</v>
      </c>
    </row>
    <row r="4596" spans="2:18" ht="20.100000000000001" customHeight="1" x14ac:dyDescent="0.4">
      <c r="B4596" s="105" t="str">
        <f t="shared" si="214"/>
        <v/>
      </c>
      <c r="C4596" s="105" t="str">
        <f t="shared" si="215"/>
        <v/>
      </c>
      <c r="D4596" s="105" t="str">
        <f t="shared" si="216"/>
        <v/>
      </c>
      <c r="E4596" s="106" t="s">
        <v>2406</v>
      </c>
      <c r="F4596" s="106" t="s">
        <v>5010</v>
      </c>
      <c r="G4596" s="106" t="s">
        <v>721</v>
      </c>
      <c r="H4596" s="106" t="s">
        <v>707</v>
      </c>
      <c r="I4596" s="106">
        <v>16</v>
      </c>
      <c r="J4596" s="106"/>
      <c r="K4596" s="106"/>
      <c r="L4596" s="106" t="s">
        <v>722</v>
      </c>
      <c r="M4596" s="106" t="s">
        <v>3522</v>
      </c>
      <c r="N4596" s="106">
        <v>0.79</v>
      </c>
      <c r="O4596" s="106">
        <v>2.7</v>
      </c>
      <c r="P4596" s="106" t="s">
        <v>714</v>
      </c>
      <c r="Q4596" s="107" t="s">
        <v>5382</v>
      </c>
      <c r="R4596" s="107" t="s">
        <v>282</v>
      </c>
    </row>
    <row r="4597" spans="2:18" ht="20.100000000000001" customHeight="1" x14ac:dyDescent="0.4">
      <c r="B4597" s="105" t="str">
        <f t="shared" si="214"/>
        <v/>
      </c>
      <c r="C4597" s="105" t="str">
        <f t="shared" si="215"/>
        <v/>
      </c>
      <c r="D4597" s="105" t="str">
        <f t="shared" si="216"/>
        <v/>
      </c>
      <c r="E4597" s="106" t="s">
        <v>2406</v>
      </c>
      <c r="F4597" s="106" t="s">
        <v>5010</v>
      </c>
      <c r="G4597" s="106" t="s">
        <v>721</v>
      </c>
      <c r="H4597" s="106" t="s">
        <v>1817</v>
      </c>
      <c r="I4597" s="106">
        <v>16</v>
      </c>
      <c r="J4597" s="106"/>
      <c r="K4597" s="106"/>
      <c r="L4597" s="106" t="s">
        <v>722</v>
      </c>
      <c r="M4597" s="106" t="s">
        <v>3522</v>
      </c>
      <c r="N4597" s="106">
        <v>0.78</v>
      </c>
      <c r="O4597" s="106">
        <v>2.7</v>
      </c>
      <c r="P4597" s="106" t="s">
        <v>714</v>
      </c>
      <c r="Q4597" s="107" t="s">
        <v>5383</v>
      </c>
      <c r="R4597" s="107" t="s">
        <v>282</v>
      </c>
    </row>
    <row r="4598" spans="2:18" ht="20.100000000000001" customHeight="1" x14ac:dyDescent="0.4">
      <c r="B4598" s="105" t="str">
        <f t="shared" si="214"/>
        <v/>
      </c>
      <c r="C4598" s="105" t="str">
        <f t="shared" si="215"/>
        <v/>
      </c>
      <c r="D4598" s="105" t="str">
        <f t="shared" si="216"/>
        <v/>
      </c>
      <c r="E4598" s="106" t="s">
        <v>2406</v>
      </c>
      <c r="F4598" s="106" t="s">
        <v>5010</v>
      </c>
      <c r="G4598" s="106" t="s">
        <v>721</v>
      </c>
      <c r="H4598" s="106" t="s">
        <v>1027</v>
      </c>
      <c r="I4598" s="106">
        <v>16</v>
      </c>
      <c r="J4598" s="106"/>
      <c r="K4598" s="106"/>
      <c r="L4598" s="106" t="s">
        <v>722</v>
      </c>
      <c r="M4598" s="106" t="s">
        <v>3522</v>
      </c>
      <c r="N4598" s="106">
        <v>0.76</v>
      </c>
      <c r="O4598" s="106">
        <v>2.7</v>
      </c>
      <c r="P4598" s="106" t="s">
        <v>714</v>
      </c>
      <c r="Q4598" s="107" t="s">
        <v>5384</v>
      </c>
      <c r="R4598" s="107" t="s">
        <v>282</v>
      </c>
    </row>
    <row r="4599" spans="2:18" ht="20.100000000000001" customHeight="1" x14ac:dyDescent="0.4">
      <c r="B4599" s="105" t="str">
        <f t="shared" si="214"/>
        <v/>
      </c>
      <c r="C4599" s="105" t="str">
        <f t="shared" si="215"/>
        <v/>
      </c>
      <c r="D4599" s="105" t="str">
        <f t="shared" si="216"/>
        <v/>
      </c>
      <c r="E4599" s="106" t="s">
        <v>2406</v>
      </c>
      <c r="F4599" s="106" t="s">
        <v>5010</v>
      </c>
      <c r="G4599" s="106" t="s">
        <v>773</v>
      </c>
      <c r="H4599" s="106" t="s">
        <v>707</v>
      </c>
      <c r="I4599" s="106">
        <v>16</v>
      </c>
      <c r="J4599" s="106"/>
      <c r="K4599" s="106"/>
      <c r="L4599" s="106" t="s">
        <v>774</v>
      </c>
      <c r="M4599" s="106" t="s">
        <v>3522</v>
      </c>
      <c r="N4599" s="106">
        <v>0.77</v>
      </c>
      <c r="O4599" s="106">
        <v>2.7</v>
      </c>
      <c r="P4599" s="106" t="s">
        <v>714</v>
      </c>
      <c r="Q4599" s="107" t="s">
        <v>5385</v>
      </c>
      <c r="R4599" s="107" t="s">
        <v>282</v>
      </c>
    </row>
    <row r="4600" spans="2:18" ht="20.100000000000001" customHeight="1" x14ac:dyDescent="0.4">
      <c r="B4600" s="105" t="str">
        <f t="shared" si="214"/>
        <v/>
      </c>
      <c r="C4600" s="105" t="str">
        <f t="shared" si="215"/>
        <v/>
      </c>
      <c r="D4600" s="105" t="str">
        <f t="shared" si="216"/>
        <v/>
      </c>
      <c r="E4600" s="106" t="s">
        <v>2406</v>
      </c>
      <c r="F4600" s="106" t="s">
        <v>5010</v>
      </c>
      <c r="G4600" s="106" t="s">
        <v>773</v>
      </c>
      <c r="H4600" s="106" t="s">
        <v>1817</v>
      </c>
      <c r="I4600" s="106">
        <v>16</v>
      </c>
      <c r="J4600" s="106"/>
      <c r="K4600" s="106"/>
      <c r="L4600" s="106" t="s">
        <v>774</v>
      </c>
      <c r="M4600" s="106" t="s">
        <v>3522</v>
      </c>
      <c r="N4600" s="106">
        <v>0.76</v>
      </c>
      <c r="O4600" s="106">
        <v>2.7</v>
      </c>
      <c r="P4600" s="106" t="s">
        <v>714</v>
      </c>
      <c r="Q4600" s="107" t="s">
        <v>5386</v>
      </c>
      <c r="R4600" s="107" t="s">
        <v>282</v>
      </c>
    </row>
    <row r="4601" spans="2:18" ht="20.100000000000001" customHeight="1" x14ac:dyDescent="0.4">
      <c r="B4601" s="105" t="str">
        <f t="shared" si="214"/>
        <v/>
      </c>
      <c r="C4601" s="105" t="str">
        <f t="shared" si="215"/>
        <v/>
      </c>
      <c r="D4601" s="105" t="str">
        <f t="shared" si="216"/>
        <v/>
      </c>
      <c r="E4601" s="106" t="s">
        <v>2406</v>
      </c>
      <c r="F4601" s="106" t="s">
        <v>5010</v>
      </c>
      <c r="G4601" s="106" t="s">
        <v>773</v>
      </c>
      <c r="H4601" s="106" t="s">
        <v>1027</v>
      </c>
      <c r="I4601" s="106">
        <v>16</v>
      </c>
      <c r="J4601" s="106"/>
      <c r="K4601" s="106"/>
      <c r="L4601" s="106" t="s">
        <v>774</v>
      </c>
      <c r="M4601" s="106" t="s">
        <v>3522</v>
      </c>
      <c r="N4601" s="106">
        <v>0.75</v>
      </c>
      <c r="O4601" s="106">
        <v>2.7</v>
      </c>
      <c r="P4601" s="106" t="s">
        <v>714</v>
      </c>
      <c r="Q4601" s="107" t="s">
        <v>5387</v>
      </c>
      <c r="R4601" s="107" t="s">
        <v>282</v>
      </c>
    </row>
    <row r="4602" spans="2:18" ht="20.100000000000001" customHeight="1" x14ac:dyDescent="0.4">
      <c r="B4602" s="105" t="str">
        <f t="shared" si="214"/>
        <v/>
      </c>
      <c r="C4602" s="105" t="str">
        <f t="shared" si="215"/>
        <v/>
      </c>
      <c r="D4602" s="105" t="str">
        <f t="shared" si="216"/>
        <v/>
      </c>
      <c r="E4602" s="106" t="s">
        <v>2406</v>
      </c>
      <c r="F4602" s="106" t="s">
        <v>5010</v>
      </c>
      <c r="G4602" s="106" t="s">
        <v>773</v>
      </c>
      <c r="H4602" s="106" t="s">
        <v>1389</v>
      </c>
      <c r="I4602" s="106">
        <v>16</v>
      </c>
      <c r="J4602" s="106"/>
      <c r="K4602" s="106"/>
      <c r="L4602" s="106" t="s">
        <v>774</v>
      </c>
      <c r="M4602" s="106" t="s">
        <v>3522</v>
      </c>
      <c r="N4602" s="106">
        <v>0.74</v>
      </c>
      <c r="O4602" s="106">
        <v>2.7</v>
      </c>
      <c r="P4602" s="106" t="s">
        <v>714</v>
      </c>
      <c r="Q4602" s="107" t="s">
        <v>5388</v>
      </c>
      <c r="R4602" s="107" t="s">
        <v>282</v>
      </c>
    </row>
    <row r="4603" spans="2:18" ht="20.100000000000001" customHeight="1" x14ac:dyDescent="0.4">
      <c r="B4603" s="105" t="str">
        <f t="shared" si="214"/>
        <v/>
      </c>
      <c r="C4603" s="105" t="str">
        <f t="shared" si="215"/>
        <v/>
      </c>
      <c r="D4603" s="105" t="str">
        <f t="shared" si="216"/>
        <v/>
      </c>
      <c r="E4603" s="106" t="s">
        <v>2406</v>
      </c>
      <c r="F4603" s="106" t="s">
        <v>5010</v>
      </c>
      <c r="G4603" s="106" t="s">
        <v>773</v>
      </c>
      <c r="H4603" s="106" t="s">
        <v>707</v>
      </c>
      <c r="I4603" s="106">
        <v>16</v>
      </c>
      <c r="J4603" s="106"/>
      <c r="K4603" s="106"/>
      <c r="L4603" s="106" t="s">
        <v>1266</v>
      </c>
      <c r="M4603" s="106" t="s">
        <v>3522</v>
      </c>
      <c r="N4603" s="106">
        <v>0.77</v>
      </c>
      <c r="O4603" s="106">
        <v>2.7</v>
      </c>
      <c r="P4603" s="106" t="s">
        <v>714</v>
      </c>
      <c r="Q4603" s="107" t="s">
        <v>5389</v>
      </c>
      <c r="R4603" s="107" t="s">
        <v>282</v>
      </c>
    </row>
    <row r="4604" spans="2:18" ht="20.100000000000001" customHeight="1" x14ac:dyDescent="0.4">
      <c r="B4604" s="105" t="str">
        <f t="shared" si="214"/>
        <v/>
      </c>
      <c r="C4604" s="105" t="str">
        <f t="shared" si="215"/>
        <v/>
      </c>
      <c r="D4604" s="105" t="str">
        <f t="shared" si="216"/>
        <v/>
      </c>
      <c r="E4604" s="106" t="s">
        <v>2406</v>
      </c>
      <c r="F4604" s="106" t="s">
        <v>5010</v>
      </c>
      <c r="G4604" s="106" t="s">
        <v>773</v>
      </c>
      <c r="H4604" s="106" t="s">
        <v>1817</v>
      </c>
      <c r="I4604" s="106">
        <v>16</v>
      </c>
      <c r="J4604" s="106"/>
      <c r="K4604" s="106"/>
      <c r="L4604" s="106" t="s">
        <v>1266</v>
      </c>
      <c r="M4604" s="106" t="s">
        <v>3522</v>
      </c>
      <c r="N4604" s="106">
        <v>0.75</v>
      </c>
      <c r="O4604" s="106">
        <v>2.7</v>
      </c>
      <c r="P4604" s="106" t="s">
        <v>714</v>
      </c>
      <c r="Q4604" s="107" t="s">
        <v>5390</v>
      </c>
      <c r="R4604" s="107" t="s">
        <v>282</v>
      </c>
    </row>
    <row r="4605" spans="2:18" ht="20.100000000000001" customHeight="1" x14ac:dyDescent="0.4">
      <c r="B4605" s="105" t="str">
        <f t="shared" si="214"/>
        <v/>
      </c>
      <c r="C4605" s="105" t="str">
        <f t="shared" si="215"/>
        <v/>
      </c>
      <c r="D4605" s="105" t="str">
        <f t="shared" si="216"/>
        <v/>
      </c>
      <c r="E4605" s="106" t="s">
        <v>2406</v>
      </c>
      <c r="F4605" s="106" t="s">
        <v>5010</v>
      </c>
      <c r="G4605" s="106" t="s">
        <v>773</v>
      </c>
      <c r="H4605" s="106" t="s">
        <v>1027</v>
      </c>
      <c r="I4605" s="106">
        <v>16</v>
      </c>
      <c r="J4605" s="106"/>
      <c r="K4605" s="106"/>
      <c r="L4605" s="106" t="s">
        <v>1266</v>
      </c>
      <c r="M4605" s="106" t="s">
        <v>3522</v>
      </c>
      <c r="N4605" s="106">
        <v>0.74</v>
      </c>
      <c r="O4605" s="106">
        <v>2.7</v>
      </c>
      <c r="P4605" s="106" t="s">
        <v>714</v>
      </c>
      <c r="Q4605" s="107" t="s">
        <v>5391</v>
      </c>
      <c r="R4605" s="107" t="s">
        <v>282</v>
      </c>
    </row>
    <row r="4606" spans="2:18" ht="20.100000000000001" customHeight="1" x14ac:dyDescent="0.4">
      <c r="B4606" s="105" t="str">
        <f t="shared" si="214"/>
        <v/>
      </c>
      <c r="C4606" s="105" t="str">
        <f t="shared" si="215"/>
        <v/>
      </c>
      <c r="D4606" s="105" t="str">
        <f t="shared" si="216"/>
        <v/>
      </c>
      <c r="E4606" s="106" t="s">
        <v>2406</v>
      </c>
      <c r="F4606" s="106" t="s">
        <v>5010</v>
      </c>
      <c r="G4606" s="106" t="s">
        <v>773</v>
      </c>
      <c r="H4606" s="106" t="s">
        <v>1389</v>
      </c>
      <c r="I4606" s="106">
        <v>15</v>
      </c>
      <c r="J4606" s="106"/>
      <c r="K4606" s="106"/>
      <c r="L4606" s="106" t="s">
        <v>1266</v>
      </c>
      <c r="M4606" s="106" t="s">
        <v>3522</v>
      </c>
      <c r="N4606" s="106">
        <v>0.73</v>
      </c>
      <c r="O4606" s="106">
        <v>2.7</v>
      </c>
      <c r="P4606" s="106" t="s">
        <v>714</v>
      </c>
      <c r="Q4606" s="107" t="s">
        <v>5392</v>
      </c>
      <c r="R4606" s="107" t="s">
        <v>282</v>
      </c>
    </row>
    <row r="4607" spans="2:18" ht="20.100000000000001" customHeight="1" x14ac:dyDescent="0.4">
      <c r="B4607" s="105" t="str">
        <f t="shared" si="214"/>
        <v/>
      </c>
      <c r="C4607" s="105" t="str">
        <f t="shared" si="215"/>
        <v/>
      </c>
      <c r="D4607" s="105" t="str">
        <f t="shared" si="216"/>
        <v/>
      </c>
      <c r="E4607" s="106" t="s">
        <v>2406</v>
      </c>
      <c r="F4607" s="106" t="s">
        <v>5010</v>
      </c>
      <c r="G4607" s="106" t="s">
        <v>778</v>
      </c>
      <c r="H4607" s="106" t="s">
        <v>707</v>
      </c>
      <c r="I4607" s="106">
        <v>16</v>
      </c>
      <c r="J4607" s="106"/>
      <c r="K4607" s="106"/>
      <c r="L4607" s="106" t="s">
        <v>779</v>
      </c>
      <c r="M4607" s="106" t="s">
        <v>3522</v>
      </c>
      <c r="N4607" s="106">
        <v>0.77</v>
      </c>
      <c r="O4607" s="106">
        <v>2.7</v>
      </c>
      <c r="P4607" s="106" t="s">
        <v>714</v>
      </c>
      <c r="Q4607" s="107" t="s">
        <v>5393</v>
      </c>
      <c r="R4607" s="107" t="s">
        <v>282</v>
      </c>
    </row>
    <row r="4608" spans="2:18" ht="20.100000000000001" customHeight="1" x14ac:dyDescent="0.4">
      <c r="B4608" s="105" t="str">
        <f t="shared" si="214"/>
        <v/>
      </c>
      <c r="C4608" s="105" t="str">
        <f t="shared" si="215"/>
        <v/>
      </c>
      <c r="D4608" s="105" t="str">
        <f t="shared" si="216"/>
        <v/>
      </c>
      <c r="E4608" s="106" t="s">
        <v>2406</v>
      </c>
      <c r="F4608" s="106" t="s">
        <v>5010</v>
      </c>
      <c r="G4608" s="106" t="s">
        <v>778</v>
      </c>
      <c r="H4608" s="106" t="s">
        <v>1817</v>
      </c>
      <c r="I4608" s="106">
        <v>16</v>
      </c>
      <c r="J4608" s="106"/>
      <c r="K4608" s="106"/>
      <c r="L4608" s="106" t="s">
        <v>779</v>
      </c>
      <c r="M4608" s="106" t="s">
        <v>3522</v>
      </c>
      <c r="N4608" s="106">
        <v>0.76</v>
      </c>
      <c r="O4608" s="106">
        <v>2.7</v>
      </c>
      <c r="P4608" s="106" t="s">
        <v>714</v>
      </c>
      <c r="Q4608" s="107" t="s">
        <v>5394</v>
      </c>
      <c r="R4608" s="107" t="s">
        <v>282</v>
      </c>
    </row>
    <row r="4609" spans="2:18" ht="20.100000000000001" customHeight="1" x14ac:dyDescent="0.4">
      <c r="B4609" s="105" t="str">
        <f t="shared" si="214"/>
        <v/>
      </c>
      <c r="C4609" s="105" t="str">
        <f t="shared" si="215"/>
        <v/>
      </c>
      <c r="D4609" s="105" t="str">
        <f t="shared" si="216"/>
        <v/>
      </c>
      <c r="E4609" s="106" t="s">
        <v>2406</v>
      </c>
      <c r="F4609" s="106" t="s">
        <v>5010</v>
      </c>
      <c r="G4609" s="106" t="s">
        <v>778</v>
      </c>
      <c r="H4609" s="106" t="s">
        <v>1027</v>
      </c>
      <c r="I4609" s="106">
        <v>16</v>
      </c>
      <c r="J4609" s="106"/>
      <c r="K4609" s="106"/>
      <c r="L4609" s="106" t="s">
        <v>779</v>
      </c>
      <c r="M4609" s="106" t="s">
        <v>3522</v>
      </c>
      <c r="N4609" s="106">
        <v>0.74</v>
      </c>
      <c r="O4609" s="106">
        <v>2.7</v>
      </c>
      <c r="P4609" s="106" t="s">
        <v>714</v>
      </c>
      <c r="Q4609" s="107" t="s">
        <v>5395</v>
      </c>
      <c r="R4609" s="107" t="s">
        <v>282</v>
      </c>
    </row>
    <row r="4610" spans="2:18" ht="20.100000000000001" customHeight="1" x14ac:dyDescent="0.4">
      <c r="B4610" s="105" t="str">
        <f t="shared" si="214"/>
        <v/>
      </c>
      <c r="C4610" s="105" t="str">
        <f t="shared" si="215"/>
        <v/>
      </c>
      <c r="D4610" s="105" t="str">
        <f t="shared" si="216"/>
        <v/>
      </c>
      <c r="E4610" s="106" t="s">
        <v>2406</v>
      </c>
      <c r="F4610" s="106" t="s">
        <v>5010</v>
      </c>
      <c r="G4610" s="106" t="s">
        <v>778</v>
      </c>
      <c r="H4610" s="106" t="s">
        <v>1389</v>
      </c>
      <c r="I4610" s="106">
        <v>16</v>
      </c>
      <c r="J4610" s="106"/>
      <c r="K4610" s="106"/>
      <c r="L4610" s="106" t="s">
        <v>779</v>
      </c>
      <c r="M4610" s="106" t="s">
        <v>3522</v>
      </c>
      <c r="N4610" s="106">
        <v>0.74</v>
      </c>
      <c r="O4610" s="106">
        <v>2.7</v>
      </c>
      <c r="P4610" s="106" t="s">
        <v>714</v>
      </c>
      <c r="Q4610" s="107" t="s">
        <v>5396</v>
      </c>
      <c r="R4610" s="107" t="s">
        <v>282</v>
      </c>
    </row>
    <row r="4611" spans="2:18" ht="20.100000000000001" customHeight="1" x14ac:dyDescent="0.4">
      <c r="B4611" s="105" t="str">
        <f t="shared" si="214"/>
        <v/>
      </c>
      <c r="C4611" s="105" t="str">
        <f t="shared" si="215"/>
        <v/>
      </c>
      <c r="D4611" s="105" t="str">
        <f t="shared" si="216"/>
        <v/>
      </c>
      <c r="E4611" s="106" t="s">
        <v>2406</v>
      </c>
      <c r="F4611" s="106" t="s">
        <v>5010</v>
      </c>
      <c r="G4611" s="106" t="s">
        <v>778</v>
      </c>
      <c r="H4611" s="106" t="s">
        <v>707</v>
      </c>
      <c r="I4611" s="106">
        <v>16</v>
      </c>
      <c r="J4611" s="106"/>
      <c r="K4611" s="106"/>
      <c r="L4611" s="106" t="s">
        <v>1269</v>
      </c>
      <c r="M4611" s="106" t="s">
        <v>3522</v>
      </c>
      <c r="N4611" s="106">
        <v>0.77</v>
      </c>
      <c r="O4611" s="106">
        <v>2.7</v>
      </c>
      <c r="P4611" s="106" t="s">
        <v>714</v>
      </c>
      <c r="Q4611" s="107" t="s">
        <v>5397</v>
      </c>
      <c r="R4611" s="107" t="s">
        <v>282</v>
      </c>
    </row>
    <row r="4612" spans="2:18" ht="20.100000000000001" customHeight="1" x14ac:dyDescent="0.4">
      <c r="B4612" s="105" t="str">
        <f t="shared" si="214"/>
        <v/>
      </c>
      <c r="C4612" s="105" t="str">
        <f t="shared" si="215"/>
        <v/>
      </c>
      <c r="D4612" s="105" t="str">
        <f t="shared" si="216"/>
        <v/>
      </c>
      <c r="E4612" s="106" t="s">
        <v>2406</v>
      </c>
      <c r="F4612" s="106" t="s">
        <v>5010</v>
      </c>
      <c r="G4612" s="106" t="s">
        <v>778</v>
      </c>
      <c r="H4612" s="106" t="s">
        <v>1817</v>
      </c>
      <c r="I4612" s="106">
        <v>16</v>
      </c>
      <c r="J4612" s="106"/>
      <c r="K4612" s="106"/>
      <c r="L4612" s="106" t="s">
        <v>1269</v>
      </c>
      <c r="M4612" s="106" t="s">
        <v>3522</v>
      </c>
      <c r="N4612" s="106">
        <v>0.75</v>
      </c>
      <c r="O4612" s="106">
        <v>2.7</v>
      </c>
      <c r="P4612" s="106" t="s">
        <v>714</v>
      </c>
      <c r="Q4612" s="107" t="s">
        <v>5398</v>
      </c>
      <c r="R4612" s="107" t="s">
        <v>282</v>
      </c>
    </row>
    <row r="4613" spans="2:18" ht="20.100000000000001" customHeight="1" x14ac:dyDescent="0.4">
      <c r="B4613" s="105" t="str">
        <f t="shared" si="214"/>
        <v/>
      </c>
      <c r="C4613" s="105" t="str">
        <f t="shared" si="215"/>
        <v/>
      </c>
      <c r="D4613" s="105" t="str">
        <f t="shared" si="216"/>
        <v/>
      </c>
      <c r="E4613" s="106" t="s">
        <v>2406</v>
      </c>
      <c r="F4613" s="106" t="s">
        <v>5010</v>
      </c>
      <c r="G4613" s="106" t="s">
        <v>778</v>
      </c>
      <c r="H4613" s="106" t="s">
        <v>1027</v>
      </c>
      <c r="I4613" s="106">
        <v>16</v>
      </c>
      <c r="J4613" s="106"/>
      <c r="K4613" s="106"/>
      <c r="L4613" s="106" t="s">
        <v>1269</v>
      </c>
      <c r="M4613" s="106" t="s">
        <v>3522</v>
      </c>
      <c r="N4613" s="106">
        <v>0.74</v>
      </c>
      <c r="O4613" s="106">
        <v>2.7</v>
      </c>
      <c r="P4613" s="106" t="s">
        <v>714</v>
      </c>
      <c r="Q4613" s="107" t="s">
        <v>5399</v>
      </c>
      <c r="R4613" s="107" t="s">
        <v>282</v>
      </c>
    </row>
    <row r="4614" spans="2:18" ht="20.100000000000001" customHeight="1" x14ac:dyDescent="0.4">
      <c r="B4614" s="105" t="str">
        <f t="shared" si="214"/>
        <v/>
      </c>
      <c r="C4614" s="105" t="str">
        <f t="shared" si="215"/>
        <v/>
      </c>
      <c r="D4614" s="105" t="str">
        <f t="shared" si="216"/>
        <v/>
      </c>
      <c r="E4614" s="106" t="s">
        <v>2406</v>
      </c>
      <c r="F4614" s="106" t="s">
        <v>5010</v>
      </c>
      <c r="G4614" s="106" t="s">
        <v>778</v>
      </c>
      <c r="H4614" s="106" t="s">
        <v>1389</v>
      </c>
      <c r="I4614" s="106">
        <v>15</v>
      </c>
      <c r="J4614" s="106"/>
      <c r="K4614" s="106"/>
      <c r="L4614" s="106" t="s">
        <v>1269</v>
      </c>
      <c r="M4614" s="106" t="s">
        <v>3522</v>
      </c>
      <c r="N4614" s="106">
        <v>0.73</v>
      </c>
      <c r="O4614" s="106">
        <v>2.7</v>
      </c>
      <c r="P4614" s="106" t="s">
        <v>714</v>
      </c>
      <c r="Q4614" s="107" t="s">
        <v>5400</v>
      </c>
      <c r="R4614" s="107" t="s">
        <v>282</v>
      </c>
    </row>
    <row r="4615" spans="2:18" ht="20.100000000000001" customHeight="1" x14ac:dyDescent="0.4">
      <c r="B4615" s="105" t="str">
        <f t="shared" si="214"/>
        <v/>
      </c>
      <c r="C4615" s="105" t="str">
        <f t="shared" si="215"/>
        <v/>
      </c>
      <c r="D4615" s="105" t="str">
        <f t="shared" si="216"/>
        <v/>
      </c>
      <c r="E4615" s="106" t="s">
        <v>2406</v>
      </c>
      <c r="F4615" s="106" t="s">
        <v>5010</v>
      </c>
      <c r="G4615" s="106" t="s">
        <v>782</v>
      </c>
      <c r="H4615" s="106" t="s">
        <v>707</v>
      </c>
      <c r="I4615" s="106">
        <v>16</v>
      </c>
      <c r="J4615" s="106"/>
      <c r="K4615" s="106"/>
      <c r="L4615" s="106" t="s">
        <v>783</v>
      </c>
      <c r="M4615" s="106" t="s">
        <v>3522</v>
      </c>
      <c r="N4615" s="106">
        <v>0.69</v>
      </c>
      <c r="O4615" s="106">
        <v>2.7</v>
      </c>
      <c r="P4615" s="106" t="s">
        <v>714</v>
      </c>
      <c r="Q4615" s="107" t="s">
        <v>5401</v>
      </c>
      <c r="R4615" s="107" t="s">
        <v>282</v>
      </c>
    </row>
    <row r="4616" spans="2:18" ht="20.100000000000001" customHeight="1" x14ac:dyDescent="0.4">
      <c r="B4616" s="105" t="str">
        <f t="shared" si="214"/>
        <v/>
      </c>
      <c r="C4616" s="105" t="str">
        <f t="shared" si="215"/>
        <v/>
      </c>
      <c r="D4616" s="105" t="str">
        <f t="shared" si="216"/>
        <v/>
      </c>
      <c r="E4616" s="106" t="s">
        <v>2406</v>
      </c>
      <c r="F4616" s="106" t="s">
        <v>5010</v>
      </c>
      <c r="G4616" s="106" t="s">
        <v>782</v>
      </c>
      <c r="H4616" s="106" t="s">
        <v>1817</v>
      </c>
      <c r="I4616" s="106">
        <v>16</v>
      </c>
      <c r="J4616" s="106"/>
      <c r="K4616" s="106"/>
      <c r="L4616" s="106" t="s">
        <v>783</v>
      </c>
      <c r="M4616" s="106" t="s">
        <v>3522</v>
      </c>
      <c r="N4616" s="106">
        <v>0.68</v>
      </c>
      <c r="O4616" s="106">
        <v>2.7</v>
      </c>
      <c r="P4616" s="106" t="s">
        <v>714</v>
      </c>
      <c r="Q4616" s="107" t="s">
        <v>5402</v>
      </c>
      <c r="R4616" s="107" t="s">
        <v>282</v>
      </c>
    </row>
    <row r="4617" spans="2:18" ht="20.100000000000001" customHeight="1" x14ac:dyDescent="0.4">
      <c r="B4617" s="105" t="str">
        <f t="shared" si="214"/>
        <v/>
      </c>
      <c r="C4617" s="105" t="str">
        <f t="shared" si="215"/>
        <v/>
      </c>
      <c r="D4617" s="105" t="str">
        <f t="shared" si="216"/>
        <v/>
      </c>
      <c r="E4617" s="106" t="s">
        <v>2406</v>
      </c>
      <c r="F4617" s="106" t="s">
        <v>5010</v>
      </c>
      <c r="G4617" s="106" t="s">
        <v>782</v>
      </c>
      <c r="H4617" s="106" t="s">
        <v>1027</v>
      </c>
      <c r="I4617" s="106">
        <v>16</v>
      </c>
      <c r="J4617" s="106"/>
      <c r="K4617" s="106"/>
      <c r="L4617" s="106" t="s">
        <v>783</v>
      </c>
      <c r="M4617" s="106" t="s">
        <v>3522</v>
      </c>
      <c r="N4617" s="106">
        <v>0.67</v>
      </c>
      <c r="O4617" s="106">
        <v>2.7</v>
      </c>
      <c r="P4617" s="106" t="s">
        <v>714</v>
      </c>
      <c r="Q4617" s="107" t="s">
        <v>5403</v>
      </c>
      <c r="R4617" s="107" t="s">
        <v>282</v>
      </c>
    </row>
    <row r="4618" spans="2:18" ht="20.100000000000001" customHeight="1" x14ac:dyDescent="0.4">
      <c r="B4618" s="105" t="str">
        <f t="shared" si="214"/>
        <v/>
      </c>
      <c r="C4618" s="105" t="str">
        <f t="shared" si="215"/>
        <v/>
      </c>
      <c r="D4618" s="105" t="str">
        <f t="shared" si="216"/>
        <v/>
      </c>
      <c r="E4618" s="106" t="s">
        <v>2406</v>
      </c>
      <c r="F4618" s="106" t="s">
        <v>5010</v>
      </c>
      <c r="G4618" s="106" t="s">
        <v>782</v>
      </c>
      <c r="H4618" s="106" t="s">
        <v>1389</v>
      </c>
      <c r="I4618" s="106">
        <v>16</v>
      </c>
      <c r="J4618" s="106"/>
      <c r="K4618" s="106"/>
      <c r="L4618" s="106" t="s">
        <v>783</v>
      </c>
      <c r="M4618" s="106" t="s">
        <v>3522</v>
      </c>
      <c r="N4618" s="106">
        <v>0.66</v>
      </c>
      <c r="O4618" s="106">
        <v>2.7</v>
      </c>
      <c r="P4618" s="106" t="s">
        <v>714</v>
      </c>
      <c r="Q4618" s="107" t="s">
        <v>5404</v>
      </c>
      <c r="R4618" s="107" t="s">
        <v>282</v>
      </c>
    </row>
    <row r="4619" spans="2:18" ht="20.100000000000001" customHeight="1" x14ac:dyDescent="0.4">
      <c r="B4619" s="105" t="str">
        <f t="shared" si="214"/>
        <v/>
      </c>
      <c r="C4619" s="105" t="str">
        <f t="shared" si="215"/>
        <v/>
      </c>
      <c r="D4619" s="105" t="str">
        <f t="shared" si="216"/>
        <v/>
      </c>
      <c r="E4619" s="106" t="s">
        <v>2406</v>
      </c>
      <c r="F4619" s="106" t="s">
        <v>5010</v>
      </c>
      <c r="G4619" s="106" t="s">
        <v>697</v>
      </c>
      <c r="H4619" s="106" t="s">
        <v>707</v>
      </c>
      <c r="I4619" s="106">
        <v>12</v>
      </c>
      <c r="J4619" s="106"/>
      <c r="K4619" s="106"/>
      <c r="L4619" s="106" t="s">
        <v>707</v>
      </c>
      <c r="M4619" s="106" t="s">
        <v>924</v>
      </c>
      <c r="N4619" s="106">
        <v>0.8</v>
      </c>
      <c r="O4619" s="106">
        <v>2.7</v>
      </c>
      <c r="P4619" s="106" t="s">
        <v>714</v>
      </c>
      <c r="Q4619" s="107" t="s">
        <v>5405</v>
      </c>
      <c r="R4619" s="107" t="s">
        <v>311</v>
      </c>
    </row>
    <row r="4620" spans="2:18" ht="20.100000000000001" customHeight="1" x14ac:dyDescent="0.4">
      <c r="B4620" s="105" t="str">
        <f t="shared" si="214"/>
        <v/>
      </c>
      <c r="C4620" s="105" t="str">
        <f t="shared" si="215"/>
        <v/>
      </c>
      <c r="D4620" s="105" t="str">
        <f t="shared" si="216"/>
        <v/>
      </c>
      <c r="E4620" s="106" t="s">
        <v>2406</v>
      </c>
      <c r="F4620" s="106" t="s">
        <v>5010</v>
      </c>
      <c r="G4620" s="106" t="s">
        <v>697</v>
      </c>
      <c r="H4620" s="106" t="s">
        <v>1817</v>
      </c>
      <c r="I4620" s="106">
        <v>12</v>
      </c>
      <c r="J4620" s="106"/>
      <c r="K4620" s="106"/>
      <c r="L4620" s="106" t="s">
        <v>1817</v>
      </c>
      <c r="M4620" s="106" t="s">
        <v>924</v>
      </c>
      <c r="N4620" s="106">
        <v>0.78</v>
      </c>
      <c r="O4620" s="106">
        <v>2.7</v>
      </c>
      <c r="P4620" s="106" t="s">
        <v>714</v>
      </c>
      <c r="Q4620" s="107" t="s">
        <v>5406</v>
      </c>
      <c r="R4620" s="107" t="s">
        <v>311</v>
      </c>
    </row>
    <row r="4621" spans="2:18" ht="20.100000000000001" customHeight="1" x14ac:dyDescent="0.4">
      <c r="B4621" s="105" t="str">
        <f t="shared" si="214"/>
        <v/>
      </c>
      <c r="C4621" s="105" t="str">
        <f t="shared" si="215"/>
        <v/>
      </c>
      <c r="D4621" s="105" t="str">
        <f t="shared" si="216"/>
        <v/>
      </c>
      <c r="E4621" s="106" t="s">
        <v>2406</v>
      </c>
      <c r="F4621" s="106" t="s">
        <v>5010</v>
      </c>
      <c r="G4621" s="106" t="s">
        <v>697</v>
      </c>
      <c r="H4621" s="106" t="s">
        <v>1027</v>
      </c>
      <c r="I4621" s="106">
        <v>12</v>
      </c>
      <c r="J4621" s="106"/>
      <c r="K4621" s="106"/>
      <c r="L4621" s="106" t="s">
        <v>1027</v>
      </c>
      <c r="M4621" s="106" t="s">
        <v>924</v>
      </c>
      <c r="N4621" s="106">
        <v>0.76</v>
      </c>
      <c r="O4621" s="106">
        <v>2.7</v>
      </c>
      <c r="P4621" s="106" t="s">
        <v>714</v>
      </c>
      <c r="Q4621" s="107" t="s">
        <v>5407</v>
      </c>
      <c r="R4621" s="107" t="s">
        <v>311</v>
      </c>
    </row>
    <row r="4622" spans="2:18" ht="20.100000000000001" customHeight="1" x14ac:dyDescent="0.4">
      <c r="B4622" s="105" t="str">
        <f t="shared" si="214"/>
        <v/>
      </c>
      <c r="C4622" s="105" t="str">
        <f t="shared" si="215"/>
        <v/>
      </c>
      <c r="D4622" s="105" t="str">
        <f t="shared" si="216"/>
        <v/>
      </c>
      <c r="E4622" s="106" t="s">
        <v>2406</v>
      </c>
      <c r="F4622" s="106" t="s">
        <v>5010</v>
      </c>
      <c r="G4622" s="106" t="s">
        <v>710</v>
      </c>
      <c r="H4622" s="106" t="s">
        <v>711</v>
      </c>
      <c r="I4622" s="106">
        <v>12</v>
      </c>
      <c r="J4622" s="106"/>
      <c r="K4622" s="106"/>
      <c r="L4622" s="106" t="s">
        <v>707</v>
      </c>
      <c r="M4622" s="106" t="s">
        <v>924</v>
      </c>
      <c r="N4622" s="106">
        <v>0.78</v>
      </c>
      <c r="O4622" s="106">
        <v>2.7</v>
      </c>
      <c r="P4622" s="106" t="s">
        <v>714</v>
      </c>
      <c r="Q4622" s="107" t="s">
        <v>5408</v>
      </c>
      <c r="R4622" s="107" t="s">
        <v>311</v>
      </c>
    </row>
    <row r="4623" spans="2:18" ht="20.100000000000001" customHeight="1" x14ac:dyDescent="0.4">
      <c r="B4623" s="105" t="str">
        <f t="shared" si="214"/>
        <v/>
      </c>
      <c r="C4623" s="105" t="str">
        <f t="shared" si="215"/>
        <v/>
      </c>
      <c r="D4623" s="105" t="str">
        <f t="shared" si="216"/>
        <v/>
      </c>
      <c r="E4623" s="106" t="s">
        <v>2406</v>
      </c>
      <c r="F4623" s="106" t="s">
        <v>5010</v>
      </c>
      <c r="G4623" s="106" t="s">
        <v>710</v>
      </c>
      <c r="H4623" s="106" t="s">
        <v>711</v>
      </c>
      <c r="I4623" s="106">
        <v>12</v>
      </c>
      <c r="J4623" s="106"/>
      <c r="K4623" s="106"/>
      <c r="L4623" s="106" t="s">
        <v>1817</v>
      </c>
      <c r="M4623" s="106" t="s">
        <v>924</v>
      </c>
      <c r="N4623" s="106">
        <v>0.78</v>
      </c>
      <c r="O4623" s="106">
        <v>2.7</v>
      </c>
      <c r="P4623" s="106" t="s">
        <v>714</v>
      </c>
      <c r="Q4623" s="107" t="s">
        <v>5409</v>
      </c>
      <c r="R4623" s="107" t="s">
        <v>311</v>
      </c>
    </row>
    <row r="4624" spans="2:18" ht="20.100000000000001" customHeight="1" x14ac:dyDescent="0.4">
      <c r="B4624" s="105" t="str">
        <f t="shared" si="214"/>
        <v/>
      </c>
      <c r="C4624" s="105" t="str">
        <f t="shared" si="215"/>
        <v/>
      </c>
      <c r="D4624" s="105" t="str">
        <f t="shared" si="216"/>
        <v/>
      </c>
      <c r="E4624" s="106" t="s">
        <v>2406</v>
      </c>
      <c r="F4624" s="106" t="s">
        <v>5010</v>
      </c>
      <c r="G4624" s="106" t="s">
        <v>710</v>
      </c>
      <c r="H4624" s="106" t="s">
        <v>711</v>
      </c>
      <c r="I4624" s="106">
        <v>12</v>
      </c>
      <c r="J4624" s="106"/>
      <c r="K4624" s="106"/>
      <c r="L4624" s="106" t="s">
        <v>1027</v>
      </c>
      <c r="M4624" s="106" t="s">
        <v>924</v>
      </c>
      <c r="N4624" s="106">
        <v>0.78</v>
      </c>
      <c r="O4624" s="106">
        <v>2.7</v>
      </c>
      <c r="P4624" s="106" t="s">
        <v>714</v>
      </c>
      <c r="Q4624" s="107" t="s">
        <v>5410</v>
      </c>
      <c r="R4624" s="107" t="s">
        <v>311</v>
      </c>
    </row>
    <row r="4625" spans="2:18" ht="20.100000000000001" customHeight="1" x14ac:dyDescent="0.4">
      <c r="B4625" s="105" t="str">
        <f t="shared" ref="B4625:B4688" si="217">IF(OR($C$11="",$C$12=""),"",IFERROR(IF(AND($U$23&lt;&gt;R4625,$V$23&lt;&gt;R4625),"－",IF(AND(COUNTIF($C$11,"*樹脂スペーサー*")&gt;0,OR(M4625="空気",F4625="一般",F4625="一般ＰＧ")),"－",IF(AND($W$26&gt;0,$W$26&gt;=O4625),$U$26,IF(AND($W$27&gt;0,$W$27&gt;=O4625),$U$27,IF(AND($W$28&gt;0,$W$28&gt;=O4625),$U$28,IF(AND($W$29&gt;0,$W$29&gt;=O4625),$U$29,IF(AND($W$30&gt;0,$W$30&gt;=O4625),$U$30,IF(AND($W$31&gt;0,$W$31&gt;=O4625),$U$31,IF(AND($W$32&gt;0,$W$32&gt;=O4625),$U$32,"－"))))))))),"－"))</f>
        <v/>
      </c>
      <c r="C4625" s="105" t="str">
        <f t="shared" ref="C4625:C4688" si="218">IF(B4625="","",IF(B4625&lt;&gt;"－",VLOOKUP(B4625,$U$26:$V$32,2,FALSE),"－"))</f>
        <v/>
      </c>
      <c r="D4625" s="105" t="str">
        <f t="shared" ref="D4625:D4688" si="219">IF($H$10="","",IF($V$39&lt;&gt;"断熱等","－",IF(AND(COUNTIF($V$35,"*樹脂スペーサー*")&gt;0,OR(M4625="空気",F4625="一般",F4625="一般ＰＧ")),"－",IF(AND($V$36&lt;&gt;R4625,$W$36&lt;&gt;R4625),"－",IF(MID($H$10,10,1)="Z",IF(N4625&lt;=0.65,"○","－"),IF($V$37&gt;=O4625,"○","－"))))))</f>
        <v/>
      </c>
      <c r="E4625" s="106" t="s">
        <v>2406</v>
      </c>
      <c r="F4625" s="106" t="s">
        <v>5010</v>
      </c>
      <c r="G4625" s="106" t="s">
        <v>710</v>
      </c>
      <c r="H4625" s="106" t="s">
        <v>711</v>
      </c>
      <c r="I4625" s="106">
        <v>12</v>
      </c>
      <c r="J4625" s="106"/>
      <c r="K4625" s="106"/>
      <c r="L4625" s="106" t="s">
        <v>1389</v>
      </c>
      <c r="M4625" s="106" t="s">
        <v>924</v>
      </c>
      <c r="N4625" s="106">
        <v>0.77</v>
      </c>
      <c r="O4625" s="106">
        <v>2.7</v>
      </c>
      <c r="P4625" s="106" t="s">
        <v>714</v>
      </c>
      <c r="Q4625" s="107" t="s">
        <v>5411</v>
      </c>
      <c r="R4625" s="107" t="s">
        <v>311</v>
      </c>
    </row>
    <row r="4626" spans="2:18" ht="20.100000000000001" customHeight="1" x14ac:dyDescent="0.4">
      <c r="B4626" s="105" t="str">
        <f t="shared" si="217"/>
        <v/>
      </c>
      <c r="C4626" s="105" t="str">
        <f t="shared" si="218"/>
        <v/>
      </c>
      <c r="D4626" s="105" t="str">
        <f t="shared" si="219"/>
        <v/>
      </c>
      <c r="E4626" s="106" t="s">
        <v>2406</v>
      </c>
      <c r="F4626" s="106" t="s">
        <v>5010</v>
      </c>
      <c r="G4626" s="106" t="s">
        <v>721</v>
      </c>
      <c r="H4626" s="106" t="s">
        <v>722</v>
      </c>
      <c r="I4626" s="106">
        <v>12</v>
      </c>
      <c r="J4626" s="106"/>
      <c r="K4626" s="106"/>
      <c r="L4626" s="106" t="s">
        <v>707</v>
      </c>
      <c r="M4626" s="106" t="s">
        <v>924</v>
      </c>
      <c r="N4626" s="106">
        <v>0.77</v>
      </c>
      <c r="O4626" s="106">
        <v>2.7</v>
      </c>
      <c r="P4626" s="106" t="s">
        <v>714</v>
      </c>
      <c r="Q4626" s="107" t="s">
        <v>5412</v>
      </c>
      <c r="R4626" s="107" t="s">
        <v>311</v>
      </c>
    </row>
    <row r="4627" spans="2:18" ht="20.100000000000001" customHeight="1" x14ac:dyDescent="0.4">
      <c r="B4627" s="105" t="str">
        <f t="shared" si="217"/>
        <v/>
      </c>
      <c r="C4627" s="105" t="str">
        <f t="shared" si="218"/>
        <v/>
      </c>
      <c r="D4627" s="105" t="str">
        <f t="shared" si="219"/>
        <v/>
      </c>
      <c r="E4627" s="106" t="s">
        <v>2406</v>
      </c>
      <c r="F4627" s="106" t="s">
        <v>5010</v>
      </c>
      <c r="G4627" s="106" t="s">
        <v>721</v>
      </c>
      <c r="H4627" s="106" t="s">
        <v>722</v>
      </c>
      <c r="I4627" s="106">
        <v>12</v>
      </c>
      <c r="J4627" s="106"/>
      <c r="K4627" s="106"/>
      <c r="L4627" s="106" t="s">
        <v>1817</v>
      </c>
      <c r="M4627" s="106" t="s">
        <v>924</v>
      </c>
      <c r="N4627" s="106">
        <v>0.77</v>
      </c>
      <c r="O4627" s="106">
        <v>2.7</v>
      </c>
      <c r="P4627" s="106" t="s">
        <v>714</v>
      </c>
      <c r="Q4627" s="107" t="s">
        <v>5413</v>
      </c>
      <c r="R4627" s="107" t="s">
        <v>311</v>
      </c>
    </row>
    <row r="4628" spans="2:18" ht="20.100000000000001" customHeight="1" x14ac:dyDescent="0.4">
      <c r="B4628" s="105" t="str">
        <f t="shared" si="217"/>
        <v/>
      </c>
      <c r="C4628" s="105" t="str">
        <f t="shared" si="218"/>
        <v/>
      </c>
      <c r="D4628" s="105" t="str">
        <f t="shared" si="219"/>
        <v/>
      </c>
      <c r="E4628" s="106" t="s">
        <v>2406</v>
      </c>
      <c r="F4628" s="106" t="s">
        <v>5010</v>
      </c>
      <c r="G4628" s="106" t="s">
        <v>721</v>
      </c>
      <c r="H4628" s="106" t="s">
        <v>722</v>
      </c>
      <c r="I4628" s="106">
        <v>12</v>
      </c>
      <c r="J4628" s="106"/>
      <c r="K4628" s="106"/>
      <c r="L4628" s="106" t="s">
        <v>1027</v>
      </c>
      <c r="M4628" s="106" t="s">
        <v>924</v>
      </c>
      <c r="N4628" s="106">
        <v>0.76</v>
      </c>
      <c r="O4628" s="106">
        <v>2.7</v>
      </c>
      <c r="P4628" s="106" t="s">
        <v>714</v>
      </c>
      <c r="Q4628" s="107" t="s">
        <v>5414</v>
      </c>
      <c r="R4628" s="107" t="s">
        <v>311</v>
      </c>
    </row>
    <row r="4629" spans="2:18" ht="20.100000000000001" customHeight="1" x14ac:dyDescent="0.4">
      <c r="B4629" s="105" t="str">
        <f t="shared" si="217"/>
        <v/>
      </c>
      <c r="C4629" s="105" t="str">
        <f t="shared" si="218"/>
        <v/>
      </c>
      <c r="D4629" s="105" t="str">
        <f t="shared" si="219"/>
        <v/>
      </c>
      <c r="E4629" s="106" t="s">
        <v>2406</v>
      </c>
      <c r="F4629" s="106" t="s">
        <v>5010</v>
      </c>
      <c r="G4629" s="106" t="s">
        <v>773</v>
      </c>
      <c r="H4629" s="106" t="s">
        <v>774</v>
      </c>
      <c r="I4629" s="106">
        <v>12</v>
      </c>
      <c r="J4629" s="106"/>
      <c r="K4629" s="106"/>
      <c r="L4629" s="106" t="s">
        <v>707</v>
      </c>
      <c r="M4629" s="106" t="s">
        <v>924</v>
      </c>
      <c r="N4629" s="106">
        <v>0.73</v>
      </c>
      <c r="O4629" s="106">
        <v>2.7</v>
      </c>
      <c r="P4629" s="106" t="s">
        <v>714</v>
      </c>
      <c r="Q4629" s="107" t="s">
        <v>5415</v>
      </c>
      <c r="R4629" s="107" t="s">
        <v>311</v>
      </c>
    </row>
    <row r="4630" spans="2:18" ht="20.100000000000001" customHeight="1" x14ac:dyDescent="0.4">
      <c r="B4630" s="105" t="str">
        <f t="shared" si="217"/>
        <v/>
      </c>
      <c r="C4630" s="105" t="str">
        <f t="shared" si="218"/>
        <v/>
      </c>
      <c r="D4630" s="105" t="str">
        <f t="shared" si="219"/>
        <v/>
      </c>
      <c r="E4630" s="106" t="s">
        <v>2406</v>
      </c>
      <c r="F4630" s="106" t="s">
        <v>5010</v>
      </c>
      <c r="G4630" s="106" t="s">
        <v>773</v>
      </c>
      <c r="H4630" s="106" t="s">
        <v>774</v>
      </c>
      <c r="I4630" s="106">
        <v>11</v>
      </c>
      <c r="J4630" s="106"/>
      <c r="K4630" s="106"/>
      <c r="L4630" s="106" t="s">
        <v>1817</v>
      </c>
      <c r="M4630" s="106" t="s">
        <v>924</v>
      </c>
      <c r="N4630" s="106">
        <v>0.72</v>
      </c>
      <c r="O4630" s="106">
        <v>2.7</v>
      </c>
      <c r="P4630" s="106" t="s">
        <v>714</v>
      </c>
      <c r="Q4630" s="107" t="s">
        <v>5416</v>
      </c>
      <c r="R4630" s="107" t="s">
        <v>311</v>
      </c>
    </row>
    <row r="4631" spans="2:18" ht="20.100000000000001" customHeight="1" x14ac:dyDescent="0.4">
      <c r="B4631" s="105" t="str">
        <f t="shared" si="217"/>
        <v/>
      </c>
      <c r="C4631" s="105" t="str">
        <f t="shared" si="218"/>
        <v/>
      </c>
      <c r="D4631" s="105" t="str">
        <f t="shared" si="219"/>
        <v/>
      </c>
      <c r="E4631" s="106" t="s">
        <v>2406</v>
      </c>
      <c r="F4631" s="106" t="s">
        <v>5010</v>
      </c>
      <c r="G4631" s="106" t="s">
        <v>773</v>
      </c>
      <c r="H4631" s="106" t="s">
        <v>774</v>
      </c>
      <c r="I4631" s="106">
        <v>10</v>
      </c>
      <c r="J4631" s="106"/>
      <c r="K4631" s="106"/>
      <c r="L4631" s="106" t="s">
        <v>1027</v>
      </c>
      <c r="M4631" s="106" t="s">
        <v>924</v>
      </c>
      <c r="N4631" s="106">
        <v>0.72</v>
      </c>
      <c r="O4631" s="106">
        <v>2.7</v>
      </c>
      <c r="P4631" s="106" t="s">
        <v>714</v>
      </c>
      <c r="Q4631" s="107" t="s">
        <v>5417</v>
      </c>
      <c r="R4631" s="107" t="s">
        <v>311</v>
      </c>
    </row>
    <row r="4632" spans="2:18" ht="20.100000000000001" customHeight="1" x14ac:dyDescent="0.4">
      <c r="B4632" s="105" t="str">
        <f t="shared" si="217"/>
        <v/>
      </c>
      <c r="C4632" s="105" t="str">
        <f t="shared" si="218"/>
        <v/>
      </c>
      <c r="D4632" s="105" t="str">
        <f t="shared" si="219"/>
        <v/>
      </c>
      <c r="E4632" s="106" t="s">
        <v>2406</v>
      </c>
      <c r="F4632" s="106" t="s">
        <v>5010</v>
      </c>
      <c r="G4632" s="106" t="s">
        <v>773</v>
      </c>
      <c r="H4632" s="106" t="s">
        <v>1266</v>
      </c>
      <c r="I4632" s="106">
        <v>11</v>
      </c>
      <c r="J4632" s="106"/>
      <c r="K4632" s="106"/>
      <c r="L4632" s="106" t="s">
        <v>707</v>
      </c>
      <c r="M4632" s="106" t="s">
        <v>924</v>
      </c>
      <c r="N4632" s="106">
        <v>0.71</v>
      </c>
      <c r="O4632" s="106">
        <v>2.7</v>
      </c>
      <c r="P4632" s="106" t="s">
        <v>714</v>
      </c>
      <c r="Q4632" s="107" t="s">
        <v>5418</v>
      </c>
      <c r="R4632" s="107" t="s">
        <v>311</v>
      </c>
    </row>
    <row r="4633" spans="2:18" ht="20.100000000000001" customHeight="1" x14ac:dyDescent="0.4">
      <c r="B4633" s="105" t="str">
        <f t="shared" si="217"/>
        <v/>
      </c>
      <c r="C4633" s="105" t="str">
        <f t="shared" si="218"/>
        <v/>
      </c>
      <c r="D4633" s="105" t="str">
        <f t="shared" si="219"/>
        <v/>
      </c>
      <c r="E4633" s="106" t="s">
        <v>2406</v>
      </c>
      <c r="F4633" s="106" t="s">
        <v>5010</v>
      </c>
      <c r="G4633" s="106" t="s">
        <v>773</v>
      </c>
      <c r="H4633" s="106" t="s">
        <v>1266</v>
      </c>
      <c r="I4633" s="106">
        <v>10</v>
      </c>
      <c r="J4633" s="106"/>
      <c r="K4633" s="106"/>
      <c r="L4633" s="106" t="s">
        <v>1817</v>
      </c>
      <c r="M4633" s="106" t="s">
        <v>924</v>
      </c>
      <c r="N4633" s="106">
        <v>0.71</v>
      </c>
      <c r="O4633" s="106">
        <v>2.7</v>
      </c>
      <c r="P4633" s="106" t="s">
        <v>714</v>
      </c>
      <c r="Q4633" s="107" t="s">
        <v>5419</v>
      </c>
      <c r="R4633" s="107" t="s">
        <v>311</v>
      </c>
    </row>
    <row r="4634" spans="2:18" ht="20.100000000000001" customHeight="1" x14ac:dyDescent="0.4">
      <c r="B4634" s="105" t="str">
        <f t="shared" si="217"/>
        <v/>
      </c>
      <c r="C4634" s="105" t="str">
        <f t="shared" si="218"/>
        <v/>
      </c>
      <c r="D4634" s="105" t="str">
        <f t="shared" si="219"/>
        <v/>
      </c>
      <c r="E4634" s="106" t="s">
        <v>2406</v>
      </c>
      <c r="F4634" s="106" t="s">
        <v>5010</v>
      </c>
      <c r="G4634" s="106" t="s">
        <v>778</v>
      </c>
      <c r="H4634" s="106" t="s">
        <v>779</v>
      </c>
      <c r="I4634" s="106">
        <v>12</v>
      </c>
      <c r="J4634" s="106"/>
      <c r="K4634" s="106"/>
      <c r="L4634" s="106" t="s">
        <v>707</v>
      </c>
      <c r="M4634" s="106" t="s">
        <v>924</v>
      </c>
      <c r="N4634" s="106">
        <v>0.72</v>
      </c>
      <c r="O4634" s="106">
        <v>2.7</v>
      </c>
      <c r="P4634" s="106" t="s">
        <v>714</v>
      </c>
      <c r="Q4634" s="107" t="s">
        <v>5420</v>
      </c>
      <c r="R4634" s="107" t="s">
        <v>311</v>
      </c>
    </row>
    <row r="4635" spans="2:18" ht="20.100000000000001" customHeight="1" x14ac:dyDescent="0.4">
      <c r="B4635" s="105" t="str">
        <f t="shared" si="217"/>
        <v/>
      </c>
      <c r="C4635" s="105" t="str">
        <f t="shared" si="218"/>
        <v/>
      </c>
      <c r="D4635" s="105" t="str">
        <f t="shared" si="219"/>
        <v/>
      </c>
      <c r="E4635" s="106" t="s">
        <v>2406</v>
      </c>
      <c r="F4635" s="106" t="s">
        <v>5010</v>
      </c>
      <c r="G4635" s="106" t="s">
        <v>778</v>
      </c>
      <c r="H4635" s="106" t="s">
        <v>779</v>
      </c>
      <c r="I4635" s="106">
        <v>11</v>
      </c>
      <c r="J4635" s="106"/>
      <c r="K4635" s="106"/>
      <c r="L4635" s="106" t="s">
        <v>1817</v>
      </c>
      <c r="M4635" s="106" t="s">
        <v>924</v>
      </c>
      <c r="N4635" s="106">
        <v>0.71</v>
      </c>
      <c r="O4635" s="106">
        <v>2.7</v>
      </c>
      <c r="P4635" s="106" t="s">
        <v>714</v>
      </c>
      <c r="Q4635" s="107" t="s">
        <v>5421</v>
      </c>
      <c r="R4635" s="107" t="s">
        <v>311</v>
      </c>
    </row>
    <row r="4636" spans="2:18" ht="20.100000000000001" customHeight="1" x14ac:dyDescent="0.4">
      <c r="B4636" s="105" t="str">
        <f t="shared" si="217"/>
        <v/>
      </c>
      <c r="C4636" s="105" t="str">
        <f t="shared" si="218"/>
        <v/>
      </c>
      <c r="D4636" s="105" t="str">
        <f t="shared" si="219"/>
        <v/>
      </c>
      <c r="E4636" s="106" t="s">
        <v>2406</v>
      </c>
      <c r="F4636" s="106" t="s">
        <v>5010</v>
      </c>
      <c r="G4636" s="106" t="s">
        <v>778</v>
      </c>
      <c r="H4636" s="106" t="s">
        <v>779</v>
      </c>
      <c r="I4636" s="106">
        <v>10</v>
      </c>
      <c r="J4636" s="106"/>
      <c r="K4636" s="106"/>
      <c r="L4636" s="106" t="s">
        <v>1027</v>
      </c>
      <c r="M4636" s="106" t="s">
        <v>924</v>
      </c>
      <c r="N4636" s="106">
        <v>0.71</v>
      </c>
      <c r="O4636" s="106">
        <v>2.7</v>
      </c>
      <c r="P4636" s="106" t="s">
        <v>714</v>
      </c>
      <c r="Q4636" s="107" t="s">
        <v>5422</v>
      </c>
      <c r="R4636" s="107" t="s">
        <v>311</v>
      </c>
    </row>
    <row r="4637" spans="2:18" ht="20.100000000000001" customHeight="1" x14ac:dyDescent="0.4">
      <c r="B4637" s="105" t="str">
        <f t="shared" si="217"/>
        <v/>
      </c>
      <c r="C4637" s="105" t="str">
        <f t="shared" si="218"/>
        <v/>
      </c>
      <c r="D4637" s="105" t="str">
        <f t="shared" si="219"/>
        <v/>
      </c>
      <c r="E4637" s="106" t="s">
        <v>2406</v>
      </c>
      <c r="F4637" s="106" t="s">
        <v>5010</v>
      </c>
      <c r="G4637" s="106" t="s">
        <v>778</v>
      </c>
      <c r="H4637" s="106" t="s">
        <v>1269</v>
      </c>
      <c r="I4637" s="106">
        <v>11</v>
      </c>
      <c r="J4637" s="106"/>
      <c r="K4637" s="106"/>
      <c r="L4637" s="106" t="s">
        <v>707</v>
      </c>
      <c r="M4637" s="106" t="s">
        <v>924</v>
      </c>
      <c r="N4637" s="106">
        <v>0.71</v>
      </c>
      <c r="O4637" s="106">
        <v>2.7</v>
      </c>
      <c r="P4637" s="106" t="s">
        <v>714</v>
      </c>
      <c r="Q4637" s="107" t="s">
        <v>5423</v>
      </c>
      <c r="R4637" s="107" t="s">
        <v>311</v>
      </c>
    </row>
    <row r="4638" spans="2:18" ht="20.100000000000001" customHeight="1" x14ac:dyDescent="0.4">
      <c r="B4638" s="105" t="str">
        <f t="shared" si="217"/>
        <v/>
      </c>
      <c r="C4638" s="105" t="str">
        <f t="shared" si="218"/>
        <v/>
      </c>
      <c r="D4638" s="105" t="str">
        <f t="shared" si="219"/>
        <v/>
      </c>
      <c r="E4638" s="106" t="s">
        <v>2406</v>
      </c>
      <c r="F4638" s="106" t="s">
        <v>5010</v>
      </c>
      <c r="G4638" s="106" t="s">
        <v>778</v>
      </c>
      <c r="H4638" s="106" t="s">
        <v>1269</v>
      </c>
      <c r="I4638" s="106">
        <v>10</v>
      </c>
      <c r="J4638" s="106"/>
      <c r="K4638" s="106"/>
      <c r="L4638" s="106" t="s">
        <v>1817</v>
      </c>
      <c r="M4638" s="106" t="s">
        <v>924</v>
      </c>
      <c r="N4638" s="106">
        <v>0.71</v>
      </c>
      <c r="O4638" s="106">
        <v>2.7</v>
      </c>
      <c r="P4638" s="106" t="s">
        <v>714</v>
      </c>
      <c r="Q4638" s="107" t="s">
        <v>5424</v>
      </c>
      <c r="R4638" s="107" t="s">
        <v>311</v>
      </c>
    </row>
    <row r="4639" spans="2:18" ht="20.100000000000001" customHeight="1" x14ac:dyDescent="0.4">
      <c r="B4639" s="105" t="str">
        <f t="shared" si="217"/>
        <v/>
      </c>
      <c r="C4639" s="105" t="str">
        <f t="shared" si="218"/>
        <v/>
      </c>
      <c r="D4639" s="105" t="str">
        <f t="shared" si="219"/>
        <v/>
      </c>
      <c r="E4639" s="106" t="s">
        <v>2406</v>
      </c>
      <c r="F4639" s="106" t="s">
        <v>5010</v>
      </c>
      <c r="G4639" s="106" t="s">
        <v>2477</v>
      </c>
      <c r="H4639" s="106" t="s">
        <v>707</v>
      </c>
      <c r="I4639" s="106">
        <v>12</v>
      </c>
      <c r="J4639" s="106"/>
      <c r="K4639" s="106"/>
      <c r="L4639" s="106" t="s">
        <v>2478</v>
      </c>
      <c r="M4639" s="106" t="s">
        <v>924</v>
      </c>
      <c r="N4639" s="106">
        <v>0.79</v>
      </c>
      <c r="O4639" s="106">
        <v>2.7</v>
      </c>
      <c r="P4639" s="106" t="s">
        <v>714</v>
      </c>
      <c r="Q4639" s="107" t="s">
        <v>5425</v>
      </c>
      <c r="R4639" s="107" t="s">
        <v>311</v>
      </c>
    </row>
    <row r="4640" spans="2:18" ht="20.100000000000001" customHeight="1" x14ac:dyDescent="0.4">
      <c r="B4640" s="105" t="str">
        <f t="shared" si="217"/>
        <v/>
      </c>
      <c r="C4640" s="105" t="str">
        <f t="shared" si="218"/>
        <v/>
      </c>
      <c r="D4640" s="105" t="str">
        <f t="shared" si="219"/>
        <v/>
      </c>
      <c r="E4640" s="106" t="s">
        <v>2406</v>
      </c>
      <c r="F4640" s="106" t="s">
        <v>5010</v>
      </c>
      <c r="G4640" s="106" t="s">
        <v>2477</v>
      </c>
      <c r="H4640" s="106" t="s">
        <v>1817</v>
      </c>
      <c r="I4640" s="106">
        <v>12</v>
      </c>
      <c r="J4640" s="106"/>
      <c r="K4640" s="106"/>
      <c r="L4640" s="106" t="s">
        <v>2478</v>
      </c>
      <c r="M4640" s="106" t="s">
        <v>924</v>
      </c>
      <c r="N4640" s="106">
        <v>0.78</v>
      </c>
      <c r="O4640" s="106">
        <v>2.7</v>
      </c>
      <c r="P4640" s="106" t="s">
        <v>714</v>
      </c>
      <c r="Q4640" s="107" t="s">
        <v>5426</v>
      </c>
      <c r="R4640" s="107" t="s">
        <v>311</v>
      </c>
    </row>
    <row r="4641" spans="2:18" ht="20.100000000000001" customHeight="1" x14ac:dyDescent="0.4">
      <c r="B4641" s="105" t="str">
        <f t="shared" si="217"/>
        <v/>
      </c>
      <c r="C4641" s="105" t="str">
        <f t="shared" si="218"/>
        <v/>
      </c>
      <c r="D4641" s="105" t="str">
        <f t="shared" si="219"/>
        <v/>
      </c>
      <c r="E4641" s="106" t="s">
        <v>2406</v>
      </c>
      <c r="F4641" s="106" t="s">
        <v>5010</v>
      </c>
      <c r="G4641" s="106" t="s">
        <v>2477</v>
      </c>
      <c r="H4641" s="106" t="s">
        <v>1027</v>
      </c>
      <c r="I4641" s="106">
        <v>12</v>
      </c>
      <c r="J4641" s="106"/>
      <c r="K4641" s="106"/>
      <c r="L4641" s="106" t="s">
        <v>2478</v>
      </c>
      <c r="M4641" s="106" t="s">
        <v>924</v>
      </c>
      <c r="N4641" s="106">
        <v>0.77</v>
      </c>
      <c r="O4641" s="106">
        <v>2.7</v>
      </c>
      <c r="P4641" s="106" t="s">
        <v>714</v>
      </c>
      <c r="Q4641" s="107" t="s">
        <v>5427</v>
      </c>
      <c r="R4641" s="107" t="s">
        <v>311</v>
      </c>
    </row>
    <row r="4642" spans="2:18" ht="20.100000000000001" customHeight="1" x14ac:dyDescent="0.4">
      <c r="B4642" s="105" t="str">
        <f t="shared" si="217"/>
        <v/>
      </c>
      <c r="C4642" s="105" t="str">
        <f t="shared" si="218"/>
        <v/>
      </c>
      <c r="D4642" s="105" t="str">
        <f t="shared" si="219"/>
        <v/>
      </c>
      <c r="E4642" s="106" t="s">
        <v>2406</v>
      </c>
      <c r="F4642" s="106" t="s">
        <v>5010</v>
      </c>
      <c r="G4642" s="106" t="s">
        <v>2482</v>
      </c>
      <c r="H4642" s="106" t="s">
        <v>707</v>
      </c>
      <c r="I4642" s="106">
        <v>12</v>
      </c>
      <c r="J4642" s="106"/>
      <c r="K4642" s="106"/>
      <c r="L4642" s="106" t="s">
        <v>2483</v>
      </c>
      <c r="M4642" s="106" t="s">
        <v>924</v>
      </c>
      <c r="N4642" s="106">
        <v>0.79</v>
      </c>
      <c r="O4642" s="106">
        <v>2.7</v>
      </c>
      <c r="P4642" s="106" t="s">
        <v>714</v>
      </c>
      <c r="Q4642" s="107" t="s">
        <v>5428</v>
      </c>
      <c r="R4642" s="107" t="s">
        <v>311</v>
      </c>
    </row>
    <row r="4643" spans="2:18" ht="20.100000000000001" customHeight="1" x14ac:dyDescent="0.4">
      <c r="B4643" s="105" t="str">
        <f t="shared" si="217"/>
        <v/>
      </c>
      <c r="C4643" s="105" t="str">
        <f t="shared" si="218"/>
        <v/>
      </c>
      <c r="D4643" s="105" t="str">
        <f t="shared" si="219"/>
        <v/>
      </c>
      <c r="E4643" s="106" t="s">
        <v>2406</v>
      </c>
      <c r="F4643" s="106" t="s">
        <v>5010</v>
      </c>
      <c r="G4643" s="106" t="s">
        <v>2482</v>
      </c>
      <c r="H4643" s="106" t="s">
        <v>1817</v>
      </c>
      <c r="I4643" s="106">
        <v>12</v>
      </c>
      <c r="J4643" s="106"/>
      <c r="K4643" s="106"/>
      <c r="L4643" s="106" t="s">
        <v>2483</v>
      </c>
      <c r="M4643" s="106" t="s">
        <v>924</v>
      </c>
      <c r="N4643" s="106">
        <v>0.78</v>
      </c>
      <c r="O4643" s="106">
        <v>2.7</v>
      </c>
      <c r="P4643" s="106" t="s">
        <v>714</v>
      </c>
      <c r="Q4643" s="107" t="s">
        <v>5429</v>
      </c>
      <c r="R4643" s="107" t="s">
        <v>311</v>
      </c>
    </row>
    <row r="4644" spans="2:18" ht="20.100000000000001" customHeight="1" x14ac:dyDescent="0.4">
      <c r="B4644" s="105" t="str">
        <f t="shared" si="217"/>
        <v/>
      </c>
      <c r="C4644" s="105" t="str">
        <f t="shared" si="218"/>
        <v/>
      </c>
      <c r="D4644" s="105" t="str">
        <f t="shared" si="219"/>
        <v/>
      </c>
      <c r="E4644" s="106" t="s">
        <v>2406</v>
      </c>
      <c r="F4644" s="106" t="s">
        <v>5010</v>
      </c>
      <c r="G4644" s="106" t="s">
        <v>2482</v>
      </c>
      <c r="H4644" s="106" t="s">
        <v>1027</v>
      </c>
      <c r="I4644" s="106">
        <v>12</v>
      </c>
      <c r="J4644" s="106"/>
      <c r="K4644" s="106"/>
      <c r="L4644" s="106" t="s">
        <v>2483</v>
      </c>
      <c r="M4644" s="106" t="s">
        <v>924</v>
      </c>
      <c r="N4644" s="106">
        <v>0.77</v>
      </c>
      <c r="O4644" s="106">
        <v>2.7</v>
      </c>
      <c r="P4644" s="106" t="s">
        <v>714</v>
      </c>
      <c r="Q4644" s="107" t="s">
        <v>5430</v>
      </c>
      <c r="R4644" s="107" t="s">
        <v>311</v>
      </c>
    </row>
    <row r="4645" spans="2:18" ht="20.100000000000001" customHeight="1" x14ac:dyDescent="0.4">
      <c r="B4645" s="105" t="str">
        <f t="shared" si="217"/>
        <v/>
      </c>
      <c r="C4645" s="105" t="str">
        <f t="shared" si="218"/>
        <v/>
      </c>
      <c r="D4645" s="105" t="str">
        <f t="shared" si="219"/>
        <v/>
      </c>
      <c r="E4645" s="106" t="s">
        <v>2406</v>
      </c>
      <c r="F4645" s="106" t="s">
        <v>5010</v>
      </c>
      <c r="G4645" s="106" t="s">
        <v>2437</v>
      </c>
      <c r="H4645" s="106" t="s">
        <v>2438</v>
      </c>
      <c r="I4645" s="106">
        <v>12</v>
      </c>
      <c r="J4645" s="106"/>
      <c r="K4645" s="106"/>
      <c r="L4645" s="106" t="s">
        <v>707</v>
      </c>
      <c r="M4645" s="106" t="s">
        <v>924</v>
      </c>
      <c r="N4645" s="106">
        <v>0.7</v>
      </c>
      <c r="O4645" s="106">
        <v>2.7</v>
      </c>
      <c r="P4645" s="106" t="s">
        <v>714</v>
      </c>
      <c r="Q4645" s="107" t="s">
        <v>5431</v>
      </c>
      <c r="R4645" s="107" t="s">
        <v>311</v>
      </c>
    </row>
    <row r="4646" spans="2:18" ht="20.100000000000001" customHeight="1" x14ac:dyDescent="0.4">
      <c r="B4646" s="105" t="str">
        <f t="shared" si="217"/>
        <v/>
      </c>
      <c r="C4646" s="105" t="str">
        <f t="shared" si="218"/>
        <v/>
      </c>
      <c r="D4646" s="105" t="str">
        <f t="shared" si="219"/>
        <v/>
      </c>
      <c r="E4646" s="106" t="s">
        <v>2406</v>
      </c>
      <c r="F4646" s="106" t="s">
        <v>5010</v>
      </c>
      <c r="G4646" s="106" t="s">
        <v>2437</v>
      </c>
      <c r="H4646" s="106" t="s">
        <v>2438</v>
      </c>
      <c r="I4646" s="106">
        <v>11</v>
      </c>
      <c r="J4646" s="106"/>
      <c r="K4646" s="106"/>
      <c r="L4646" s="106" t="s">
        <v>1817</v>
      </c>
      <c r="M4646" s="106" t="s">
        <v>924</v>
      </c>
      <c r="N4646" s="106">
        <v>0.7</v>
      </c>
      <c r="O4646" s="106">
        <v>2.7</v>
      </c>
      <c r="P4646" s="106" t="s">
        <v>714</v>
      </c>
      <c r="Q4646" s="107" t="s">
        <v>5432</v>
      </c>
      <c r="R4646" s="107" t="s">
        <v>311</v>
      </c>
    </row>
    <row r="4647" spans="2:18" ht="20.100000000000001" customHeight="1" x14ac:dyDescent="0.4">
      <c r="B4647" s="105" t="str">
        <f t="shared" si="217"/>
        <v/>
      </c>
      <c r="C4647" s="105" t="str">
        <f t="shared" si="218"/>
        <v/>
      </c>
      <c r="D4647" s="105" t="str">
        <f t="shared" si="219"/>
        <v/>
      </c>
      <c r="E4647" s="106" t="s">
        <v>2406</v>
      </c>
      <c r="F4647" s="106" t="s">
        <v>5010</v>
      </c>
      <c r="G4647" s="106" t="s">
        <v>2442</v>
      </c>
      <c r="H4647" s="106" t="s">
        <v>2443</v>
      </c>
      <c r="I4647" s="106">
        <v>12</v>
      </c>
      <c r="J4647" s="106"/>
      <c r="K4647" s="106"/>
      <c r="L4647" s="106" t="s">
        <v>707</v>
      </c>
      <c r="M4647" s="106" t="s">
        <v>924</v>
      </c>
      <c r="N4647" s="106">
        <v>0.7</v>
      </c>
      <c r="O4647" s="106">
        <v>2.7</v>
      </c>
      <c r="P4647" s="106" t="s">
        <v>714</v>
      </c>
      <c r="Q4647" s="107" t="s">
        <v>5433</v>
      </c>
      <c r="R4647" s="107" t="s">
        <v>311</v>
      </c>
    </row>
    <row r="4648" spans="2:18" ht="20.100000000000001" customHeight="1" x14ac:dyDescent="0.4">
      <c r="B4648" s="105" t="str">
        <f t="shared" si="217"/>
        <v/>
      </c>
      <c r="C4648" s="105" t="str">
        <f t="shared" si="218"/>
        <v/>
      </c>
      <c r="D4648" s="105" t="str">
        <f t="shared" si="219"/>
        <v/>
      </c>
      <c r="E4648" s="106" t="s">
        <v>2406</v>
      </c>
      <c r="F4648" s="106" t="s">
        <v>5010</v>
      </c>
      <c r="G4648" s="106" t="s">
        <v>2442</v>
      </c>
      <c r="H4648" s="106" t="s">
        <v>2443</v>
      </c>
      <c r="I4648" s="106">
        <v>11</v>
      </c>
      <c r="J4648" s="106"/>
      <c r="K4648" s="106"/>
      <c r="L4648" s="106" t="s">
        <v>1817</v>
      </c>
      <c r="M4648" s="106" t="s">
        <v>924</v>
      </c>
      <c r="N4648" s="106">
        <v>0.7</v>
      </c>
      <c r="O4648" s="106">
        <v>2.7</v>
      </c>
      <c r="P4648" s="106" t="s">
        <v>714</v>
      </c>
      <c r="Q4648" s="107" t="s">
        <v>5434</v>
      </c>
      <c r="R4648" s="107" t="s">
        <v>311</v>
      </c>
    </row>
    <row r="4649" spans="2:18" ht="20.100000000000001" customHeight="1" x14ac:dyDescent="0.4">
      <c r="B4649" s="105" t="str">
        <f t="shared" si="217"/>
        <v/>
      </c>
      <c r="C4649" s="105" t="str">
        <f t="shared" si="218"/>
        <v/>
      </c>
      <c r="D4649" s="105" t="str">
        <f t="shared" si="219"/>
        <v/>
      </c>
      <c r="E4649" s="106" t="s">
        <v>2406</v>
      </c>
      <c r="F4649" s="106" t="s">
        <v>5010</v>
      </c>
      <c r="G4649" s="106" t="s">
        <v>710</v>
      </c>
      <c r="H4649" s="106" t="s">
        <v>707</v>
      </c>
      <c r="I4649" s="106">
        <v>12</v>
      </c>
      <c r="J4649" s="106"/>
      <c r="K4649" s="106"/>
      <c r="L4649" s="106" t="s">
        <v>711</v>
      </c>
      <c r="M4649" s="106" t="s">
        <v>924</v>
      </c>
      <c r="N4649" s="106">
        <v>0.79</v>
      </c>
      <c r="O4649" s="106">
        <v>2.7</v>
      </c>
      <c r="P4649" s="106" t="s">
        <v>714</v>
      </c>
      <c r="Q4649" s="107" t="s">
        <v>5435</v>
      </c>
      <c r="R4649" s="107" t="s">
        <v>311</v>
      </c>
    </row>
    <row r="4650" spans="2:18" ht="20.100000000000001" customHeight="1" x14ac:dyDescent="0.4">
      <c r="B4650" s="105" t="str">
        <f t="shared" si="217"/>
        <v/>
      </c>
      <c r="C4650" s="105" t="str">
        <f t="shared" si="218"/>
        <v/>
      </c>
      <c r="D4650" s="105" t="str">
        <f t="shared" si="219"/>
        <v/>
      </c>
      <c r="E4650" s="106" t="s">
        <v>2406</v>
      </c>
      <c r="F4650" s="106" t="s">
        <v>5010</v>
      </c>
      <c r="G4650" s="106" t="s">
        <v>710</v>
      </c>
      <c r="H4650" s="106" t="s">
        <v>1817</v>
      </c>
      <c r="I4650" s="106">
        <v>12</v>
      </c>
      <c r="J4650" s="106"/>
      <c r="K4650" s="106"/>
      <c r="L4650" s="106" t="s">
        <v>711</v>
      </c>
      <c r="M4650" s="106" t="s">
        <v>924</v>
      </c>
      <c r="N4650" s="106">
        <v>0.78</v>
      </c>
      <c r="O4650" s="106">
        <v>2.7</v>
      </c>
      <c r="P4650" s="106" t="s">
        <v>714</v>
      </c>
      <c r="Q4650" s="107" t="s">
        <v>5436</v>
      </c>
      <c r="R4650" s="107" t="s">
        <v>311</v>
      </c>
    </row>
    <row r="4651" spans="2:18" ht="20.100000000000001" customHeight="1" x14ac:dyDescent="0.4">
      <c r="B4651" s="105" t="str">
        <f t="shared" si="217"/>
        <v/>
      </c>
      <c r="C4651" s="105" t="str">
        <f t="shared" si="218"/>
        <v/>
      </c>
      <c r="D4651" s="105" t="str">
        <f t="shared" si="219"/>
        <v/>
      </c>
      <c r="E4651" s="106" t="s">
        <v>2406</v>
      </c>
      <c r="F4651" s="106" t="s">
        <v>5010</v>
      </c>
      <c r="G4651" s="106" t="s">
        <v>710</v>
      </c>
      <c r="H4651" s="106" t="s">
        <v>1027</v>
      </c>
      <c r="I4651" s="106">
        <v>12</v>
      </c>
      <c r="J4651" s="106"/>
      <c r="K4651" s="106"/>
      <c r="L4651" s="106" t="s">
        <v>711</v>
      </c>
      <c r="M4651" s="106" t="s">
        <v>924</v>
      </c>
      <c r="N4651" s="106">
        <v>0.77</v>
      </c>
      <c r="O4651" s="106">
        <v>2.7</v>
      </c>
      <c r="P4651" s="106" t="s">
        <v>714</v>
      </c>
      <c r="Q4651" s="107" t="s">
        <v>5437</v>
      </c>
      <c r="R4651" s="107" t="s">
        <v>311</v>
      </c>
    </row>
    <row r="4652" spans="2:18" ht="20.100000000000001" customHeight="1" x14ac:dyDescent="0.4">
      <c r="B4652" s="105" t="str">
        <f t="shared" si="217"/>
        <v/>
      </c>
      <c r="C4652" s="105" t="str">
        <f t="shared" si="218"/>
        <v/>
      </c>
      <c r="D4652" s="105" t="str">
        <f t="shared" si="219"/>
        <v/>
      </c>
      <c r="E4652" s="106" t="s">
        <v>2406</v>
      </c>
      <c r="F4652" s="106" t="s">
        <v>5010</v>
      </c>
      <c r="G4652" s="106" t="s">
        <v>710</v>
      </c>
      <c r="H4652" s="106" t="s">
        <v>1389</v>
      </c>
      <c r="I4652" s="106">
        <v>12</v>
      </c>
      <c r="J4652" s="106"/>
      <c r="K4652" s="106"/>
      <c r="L4652" s="106" t="s">
        <v>711</v>
      </c>
      <c r="M4652" s="106" t="s">
        <v>924</v>
      </c>
      <c r="N4652" s="106">
        <v>0.76</v>
      </c>
      <c r="O4652" s="106">
        <v>2.7</v>
      </c>
      <c r="P4652" s="106" t="s">
        <v>714</v>
      </c>
      <c r="Q4652" s="107" t="s">
        <v>5438</v>
      </c>
      <c r="R4652" s="107" t="s">
        <v>311</v>
      </c>
    </row>
    <row r="4653" spans="2:18" ht="20.100000000000001" customHeight="1" x14ac:dyDescent="0.4">
      <c r="B4653" s="105" t="str">
        <f t="shared" si="217"/>
        <v/>
      </c>
      <c r="C4653" s="105" t="str">
        <f t="shared" si="218"/>
        <v/>
      </c>
      <c r="D4653" s="105" t="str">
        <f t="shared" si="219"/>
        <v/>
      </c>
      <c r="E4653" s="106" t="s">
        <v>2406</v>
      </c>
      <c r="F4653" s="106" t="s">
        <v>5010</v>
      </c>
      <c r="G4653" s="106" t="s">
        <v>721</v>
      </c>
      <c r="H4653" s="106" t="s">
        <v>707</v>
      </c>
      <c r="I4653" s="106">
        <v>12</v>
      </c>
      <c r="J4653" s="106"/>
      <c r="K4653" s="106"/>
      <c r="L4653" s="106" t="s">
        <v>722</v>
      </c>
      <c r="M4653" s="106" t="s">
        <v>924</v>
      </c>
      <c r="N4653" s="106">
        <v>0.79</v>
      </c>
      <c r="O4653" s="106">
        <v>2.7</v>
      </c>
      <c r="P4653" s="106" t="s">
        <v>714</v>
      </c>
      <c r="Q4653" s="107" t="s">
        <v>5439</v>
      </c>
      <c r="R4653" s="107" t="s">
        <v>311</v>
      </c>
    </row>
    <row r="4654" spans="2:18" ht="20.100000000000001" customHeight="1" x14ac:dyDescent="0.4">
      <c r="B4654" s="105" t="str">
        <f t="shared" si="217"/>
        <v/>
      </c>
      <c r="C4654" s="105" t="str">
        <f t="shared" si="218"/>
        <v/>
      </c>
      <c r="D4654" s="105" t="str">
        <f t="shared" si="219"/>
        <v/>
      </c>
      <c r="E4654" s="106" t="s">
        <v>2406</v>
      </c>
      <c r="F4654" s="106" t="s">
        <v>5010</v>
      </c>
      <c r="G4654" s="106" t="s">
        <v>721</v>
      </c>
      <c r="H4654" s="106" t="s">
        <v>1817</v>
      </c>
      <c r="I4654" s="106">
        <v>12</v>
      </c>
      <c r="J4654" s="106"/>
      <c r="K4654" s="106"/>
      <c r="L4654" s="106" t="s">
        <v>722</v>
      </c>
      <c r="M4654" s="106" t="s">
        <v>924</v>
      </c>
      <c r="N4654" s="106">
        <v>0.78</v>
      </c>
      <c r="O4654" s="106">
        <v>2.7</v>
      </c>
      <c r="P4654" s="106" t="s">
        <v>714</v>
      </c>
      <c r="Q4654" s="107" t="s">
        <v>5440</v>
      </c>
      <c r="R4654" s="107" t="s">
        <v>311</v>
      </c>
    </row>
    <row r="4655" spans="2:18" ht="20.100000000000001" customHeight="1" x14ac:dyDescent="0.4">
      <c r="B4655" s="105" t="str">
        <f t="shared" si="217"/>
        <v/>
      </c>
      <c r="C4655" s="105" t="str">
        <f t="shared" si="218"/>
        <v/>
      </c>
      <c r="D4655" s="105" t="str">
        <f t="shared" si="219"/>
        <v/>
      </c>
      <c r="E4655" s="106" t="s">
        <v>2406</v>
      </c>
      <c r="F4655" s="106" t="s">
        <v>5010</v>
      </c>
      <c r="G4655" s="106" t="s">
        <v>721</v>
      </c>
      <c r="H4655" s="106" t="s">
        <v>1027</v>
      </c>
      <c r="I4655" s="106">
        <v>12</v>
      </c>
      <c r="J4655" s="106"/>
      <c r="K4655" s="106"/>
      <c r="L4655" s="106" t="s">
        <v>722</v>
      </c>
      <c r="M4655" s="106" t="s">
        <v>924</v>
      </c>
      <c r="N4655" s="106">
        <v>0.76</v>
      </c>
      <c r="O4655" s="106">
        <v>2.7</v>
      </c>
      <c r="P4655" s="106" t="s">
        <v>714</v>
      </c>
      <c r="Q4655" s="107" t="s">
        <v>5441</v>
      </c>
      <c r="R4655" s="107" t="s">
        <v>311</v>
      </c>
    </row>
    <row r="4656" spans="2:18" ht="20.100000000000001" customHeight="1" x14ac:dyDescent="0.4">
      <c r="B4656" s="105" t="str">
        <f t="shared" si="217"/>
        <v/>
      </c>
      <c r="C4656" s="105" t="str">
        <f t="shared" si="218"/>
        <v/>
      </c>
      <c r="D4656" s="105" t="str">
        <f t="shared" si="219"/>
        <v/>
      </c>
      <c r="E4656" s="106" t="s">
        <v>2406</v>
      </c>
      <c r="F4656" s="106" t="s">
        <v>5010</v>
      </c>
      <c r="G4656" s="106" t="s">
        <v>773</v>
      </c>
      <c r="H4656" s="106" t="s">
        <v>707</v>
      </c>
      <c r="I4656" s="106">
        <v>12</v>
      </c>
      <c r="J4656" s="106"/>
      <c r="K4656" s="106"/>
      <c r="L4656" s="106" t="s">
        <v>774</v>
      </c>
      <c r="M4656" s="106" t="s">
        <v>924</v>
      </c>
      <c r="N4656" s="106">
        <v>0.77</v>
      </c>
      <c r="O4656" s="106">
        <v>2.7</v>
      </c>
      <c r="P4656" s="106" t="s">
        <v>714</v>
      </c>
      <c r="Q4656" s="107" t="s">
        <v>5442</v>
      </c>
      <c r="R4656" s="107" t="s">
        <v>311</v>
      </c>
    </row>
    <row r="4657" spans="2:18" ht="20.100000000000001" customHeight="1" x14ac:dyDescent="0.4">
      <c r="B4657" s="105" t="str">
        <f t="shared" si="217"/>
        <v/>
      </c>
      <c r="C4657" s="105" t="str">
        <f t="shared" si="218"/>
        <v/>
      </c>
      <c r="D4657" s="105" t="str">
        <f t="shared" si="219"/>
        <v/>
      </c>
      <c r="E4657" s="106" t="s">
        <v>2406</v>
      </c>
      <c r="F4657" s="106" t="s">
        <v>5010</v>
      </c>
      <c r="G4657" s="106" t="s">
        <v>773</v>
      </c>
      <c r="H4657" s="106" t="s">
        <v>1817</v>
      </c>
      <c r="I4657" s="106">
        <v>11</v>
      </c>
      <c r="J4657" s="106"/>
      <c r="K4657" s="106"/>
      <c r="L4657" s="106" t="s">
        <v>774</v>
      </c>
      <c r="M4657" s="106" t="s">
        <v>924</v>
      </c>
      <c r="N4657" s="106">
        <v>0.76</v>
      </c>
      <c r="O4657" s="106">
        <v>2.7</v>
      </c>
      <c r="P4657" s="106" t="s">
        <v>714</v>
      </c>
      <c r="Q4657" s="107" t="s">
        <v>5443</v>
      </c>
      <c r="R4657" s="107" t="s">
        <v>311</v>
      </c>
    </row>
    <row r="4658" spans="2:18" ht="20.100000000000001" customHeight="1" x14ac:dyDescent="0.4">
      <c r="B4658" s="105" t="str">
        <f t="shared" si="217"/>
        <v/>
      </c>
      <c r="C4658" s="105" t="str">
        <f t="shared" si="218"/>
        <v/>
      </c>
      <c r="D4658" s="105" t="str">
        <f t="shared" si="219"/>
        <v/>
      </c>
      <c r="E4658" s="106" t="s">
        <v>2406</v>
      </c>
      <c r="F4658" s="106" t="s">
        <v>5010</v>
      </c>
      <c r="G4658" s="106" t="s">
        <v>773</v>
      </c>
      <c r="H4658" s="106" t="s">
        <v>1027</v>
      </c>
      <c r="I4658" s="106">
        <v>10</v>
      </c>
      <c r="J4658" s="106"/>
      <c r="K4658" s="106"/>
      <c r="L4658" s="106" t="s">
        <v>774</v>
      </c>
      <c r="M4658" s="106" t="s">
        <v>924</v>
      </c>
      <c r="N4658" s="106">
        <v>0.75</v>
      </c>
      <c r="O4658" s="106">
        <v>2.7</v>
      </c>
      <c r="P4658" s="106" t="s">
        <v>714</v>
      </c>
      <c r="Q4658" s="107" t="s">
        <v>5444</v>
      </c>
      <c r="R4658" s="107" t="s">
        <v>311</v>
      </c>
    </row>
    <row r="4659" spans="2:18" ht="20.100000000000001" customHeight="1" x14ac:dyDescent="0.4">
      <c r="B4659" s="105" t="str">
        <f t="shared" si="217"/>
        <v/>
      </c>
      <c r="C4659" s="105" t="str">
        <f t="shared" si="218"/>
        <v/>
      </c>
      <c r="D4659" s="105" t="str">
        <f t="shared" si="219"/>
        <v/>
      </c>
      <c r="E4659" s="106" t="s">
        <v>2406</v>
      </c>
      <c r="F4659" s="106" t="s">
        <v>5010</v>
      </c>
      <c r="G4659" s="106" t="s">
        <v>773</v>
      </c>
      <c r="H4659" s="106" t="s">
        <v>707</v>
      </c>
      <c r="I4659" s="106">
        <v>11</v>
      </c>
      <c r="J4659" s="106"/>
      <c r="K4659" s="106"/>
      <c r="L4659" s="106" t="s">
        <v>1266</v>
      </c>
      <c r="M4659" s="106" t="s">
        <v>924</v>
      </c>
      <c r="N4659" s="106">
        <v>0.77</v>
      </c>
      <c r="O4659" s="106">
        <v>2.7</v>
      </c>
      <c r="P4659" s="106" t="s">
        <v>714</v>
      </c>
      <c r="Q4659" s="107" t="s">
        <v>5445</v>
      </c>
      <c r="R4659" s="107" t="s">
        <v>311</v>
      </c>
    </row>
    <row r="4660" spans="2:18" ht="20.100000000000001" customHeight="1" x14ac:dyDescent="0.4">
      <c r="B4660" s="105" t="str">
        <f t="shared" si="217"/>
        <v/>
      </c>
      <c r="C4660" s="105" t="str">
        <f t="shared" si="218"/>
        <v/>
      </c>
      <c r="D4660" s="105" t="str">
        <f t="shared" si="219"/>
        <v/>
      </c>
      <c r="E4660" s="106" t="s">
        <v>2406</v>
      </c>
      <c r="F4660" s="106" t="s">
        <v>5010</v>
      </c>
      <c r="G4660" s="106" t="s">
        <v>773</v>
      </c>
      <c r="H4660" s="106" t="s">
        <v>1817</v>
      </c>
      <c r="I4660" s="106">
        <v>10</v>
      </c>
      <c r="J4660" s="106"/>
      <c r="K4660" s="106"/>
      <c r="L4660" s="106" t="s">
        <v>1266</v>
      </c>
      <c r="M4660" s="106" t="s">
        <v>924</v>
      </c>
      <c r="N4660" s="106">
        <v>0.75</v>
      </c>
      <c r="O4660" s="106">
        <v>2.7</v>
      </c>
      <c r="P4660" s="106" t="s">
        <v>714</v>
      </c>
      <c r="Q4660" s="107" t="s">
        <v>5446</v>
      </c>
      <c r="R4660" s="107" t="s">
        <v>311</v>
      </c>
    </row>
    <row r="4661" spans="2:18" ht="20.100000000000001" customHeight="1" x14ac:dyDescent="0.4">
      <c r="B4661" s="105" t="str">
        <f t="shared" si="217"/>
        <v/>
      </c>
      <c r="C4661" s="105" t="str">
        <f t="shared" si="218"/>
        <v/>
      </c>
      <c r="D4661" s="105" t="str">
        <f t="shared" si="219"/>
        <v/>
      </c>
      <c r="E4661" s="106" t="s">
        <v>2406</v>
      </c>
      <c r="F4661" s="106" t="s">
        <v>5010</v>
      </c>
      <c r="G4661" s="106" t="s">
        <v>778</v>
      </c>
      <c r="H4661" s="106" t="s">
        <v>707</v>
      </c>
      <c r="I4661" s="106">
        <v>12</v>
      </c>
      <c r="J4661" s="106"/>
      <c r="K4661" s="106"/>
      <c r="L4661" s="106" t="s">
        <v>779</v>
      </c>
      <c r="M4661" s="106" t="s">
        <v>924</v>
      </c>
      <c r="N4661" s="106">
        <v>0.77</v>
      </c>
      <c r="O4661" s="106">
        <v>2.7</v>
      </c>
      <c r="P4661" s="106" t="s">
        <v>714</v>
      </c>
      <c r="Q4661" s="107" t="s">
        <v>5447</v>
      </c>
      <c r="R4661" s="107" t="s">
        <v>311</v>
      </c>
    </row>
    <row r="4662" spans="2:18" ht="20.100000000000001" customHeight="1" x14ac:dyDescent="0.4">
      <c r="B4662" s="105" t="str">
        <f t="shared" si="217"/>
        <v/>
      </c>
      <c r="C4662" s="105" t="str">
        <f t="shared" si="218"/>
        <v/>
      </c>
      <c r="D4662" s="105" t="str">
        <f t="shared" si="219"/>
        <v/>
      </c>
      <c r="E4662" s="106" t="s">
        <v>2406</v>
      </c>
      <c r="F4662" s="106" t="s">
        <v>5010</v>
      </c>
      <c r="G4662" s="106" t="s">
        <v>778</v>
      </c>
      <c r="H4662" s="106" t="s">
        <v>1817</v>
      </c>
      <c r="I4662" s="106">
        <v>11</v>
      </c>
      <c r="J4662" s="106"/>
      <c r="K4662" s="106"/>
      <c r="L4662" s="106" t="s">
        <v>779</v>
      </c>
      <c r="M4662" s="106" t="s">
        <v>924</v>
      </c>
      <c r="N4662" s="106">
        <v>0.76</v>
      </c>
      <c r="O4662" s="106">
        <v>2.7</v>
      </c>
      <c r="P4662" s="106" t="s">
        <v>714</v>
      </c>
      <c r="Q4662" s="107" t="s">
        <v>5448</v>
      </c>
      <c r="R4662" s="107" t="s">
        <v>311</v>
      </c>
    </row>
    <row r="4663" spans="2:18" ht="20.100000000000001" customHeight="1" x14ac:dyDescent="0.4">
      <c r="B4663" s="105" t="str">
        <f t="shared" si="217"/>
        <v/>
      </c>
      <c r="C4663" s="105" t="str">
        <f t="shared" si="218"/>
        <v/>
      </c>
      <c r="D4663" s="105" t="str">
        <f t="shared" si="219"/>
        <v/>
      </c>
      <c r="E4663" s="106" t="s">
        <v>2406</v>
      </c>
      <c r="F4663" s="106" t="s">
        <v>5010</v>
      </c>
      <c r="G4663" s="106" t="s">
        <v>778</v>
      </c>
      <c r="H4663" s="106" t="s">
        <v>1027</v>
      </c>
      <c r="I4663" s="106">
        <v>10</v>
      </c>
      <c r="J4663" s="106"/>
      <c r="K4663" s="106"/>
      <c r="L4663" s="106" t="s">
        <v>779</v>
      </c>
      <c r="M4663" s="106" t="s">
        <v>924</v>
      </c>
      <c r="N4663" s="106">
        <v>0.74</v>
      </c>
      <c r="O4663" s="106">
        <v>2.7</v>
      </c>
      <c r="P4663" s="106" t="s">
        <v>714</v>
      </c>
      <c r="Q4663" s="107" t="s">
        <v>5449</v>
      </c>
      <c r="R4663" s="107" t="s">
        <v>311</v>
      </c>
    </row>
    <row r="4664" spans="2:18" ht="20.100000000000001" customHeight="1" x14ac:dyDescent="0.4">
      <c r="B4664" s="105" t="str">
        <f t="shared" si="217"/>
        <v/>
      </c>
      <c r="C4664" s="105" t="str">
        <f t="shared" si="218"/>
        <v/>
      </c>
      <c r="D4664" s="105" t="str">
        <f t="shared" si="219"/>
        <v/>
      </c>
      <c r="E4664" s="106" t="s">
        <v>2406</v>
      </c>
      <c r="F4664" s="106" t="s">
        <v>5010</v>
      </c>
      <c r="G4664" s="106" t="s">
        <v>778</v>
      </c>
      <c r="H4664" s="106" t="s">
        <v>707</v>
      </c>
      <c r="I4664" s="106">
        <v>11</v>
      </c>
      <c r="J4664" s="106"/>
      <c r="K4664" s="106"/>
      <c r="L4664" s="106" t="s">
        <v>1269</v>
      </c>
      <c r="M4664" s="106" t="s">
        <v>924</v>
      </c>
      <c r="N4664" s="106">
        <v>0.77</v>
      </c>
      <c r="O4664" s="106">
        <v>2.7</v>
      </c>
      <c r="P4664" s="106" t="s">
        <v>714</v>
      </c>
      <c r="Q4664" s="107" t="s">
        <v>5450</v>
      </c>
      <c r="R4664" s="107" t="s">
        <v>311</v>
      </c>
    </row>
    <row r="4665" spans="2:18" ht="20.100000000000001" customHeight="1" x14ac:dyDescent="0.4">
      <c r="B4665" s="105" t="str">
        <f t="shared" si="217"/>
        <v/>
      </c>
      <c r="C4665" s="105" t="str">
        <f t="shared" si="218"/>
        <v/>
      </c>
      <c r="D4665" s="105" t="str">
        <f t="shared" si="219"/>
        <v/>
      </c>
      <c r="E4665" s="106" t="s">
        <v>2406</v>
      </c>
      <c r="F4665" s="106" t="s">
        <v>5010</v>
      </c>
      <c r="G4665" s="106" t="s">
        <v>778</v>
      </c>
      <c r="H4665" s="106" t="s">
        <v>1817</v>
      </c>
      <c r="I4665" s="106">
        <v>10</v>
      </c>
      <c r="J4665" s="106"/>
      <c r="K4665" s="106"/>
      <c r="L4665" s="106" t="s">
        <v>1269</v>
      </c>
      <c r="M4665" s="106" t="s">
        <v>924</v>
      </c>
      <c r="N4665" s="106">
        <v>0.75</v>
      </c>
      <c r="O4665" s="106">
        <v>2.7</v>
      </c>
      <c r="P4665" s="106" t="s">
        <v>714</v>
      </c>
      <c r="Q4665" s="107" t="s">
        <v>5451</v>
      </c>
      <c r="R4665" s="107" t="s">
        <v>311</v>
      </c>
    </row>
    <row r="4666" spans="2:18" ht="20.100000000000001" customHeight="1" x14ac:dyDescent="0.4">
      <c r="B4666" s="105" t="str">
        <f t="shared" si="217"/>
        <v/>
      </c>
      <c r="C4666" s="105" t="str">
        <f t="shared" si="218"/>
        <v/>
      </c>
      <c r="D4666" s="105" t="str">
        <f t="shared" si="219"/>
        <v/>
      </c>
      <c r="E4666" s="106" t="s">
        <v>2406</v>
      </c>
      <c r="F4666" s="106" t="s">
        <v>5010</v>
      </c>
      <c r="G4666" s="106" t="s">
        <v>2437</v>
      </c>
      <c r="H4666" s="106" t="s">
        <v>707</v>
      </c>
      <c r="I4666" s="106">
        <v>12</v>
      </c>
      <c r="J4666" s="106"/>
      <c r="K4666" s="106"/>
      <c r="L4666" s="106" t="s">
        <v>2438</v>
      </c>
      <c r="M4666" s="106" t="s">
        <v>924</v>
      </c>
      <c r="N4666" s="106">
        <v>0.76</v>
      </c>
      <c r="O4666" s="106">
        <v>2.7</v>
      </c>
      <c r="P4666" s="106" t="s">
        <v>714</v>
      </c>
      <c r="Q4666" s="107" t="s">
        <v>5452</v>
      </c>
      <c r="R4666" s="107" t="s">
        <v>311</v>
      </c>
    </row>
    <row r="4667" spans="2:18" ht="20.100000000000001" customHeight="1" x14ac:dyDescent="0.4">
      <c r="B4667" s="105" t="str">
        <f t="shared" si="217"/>
        <v/>
      </c>
      <c r="C4667" s="105" t="str">
        <f t="shared" si="218"/>
        <v/>
      </c>
      <c r="D4667" s="105" t="str">
        <f t="shared" si="219"/>
        <v/>
      </c>
      <c r="E4667" s="106" t="s">
        <v>2406</v>
      </c>
      <c r="F4667" s="106" t="s">
        <v>5010</v>
      </c>
      <c r="G4667" s="106" t="s">
        <v>2437</v>
      </c>
      <c r="H4667" s="106" t="s">
        <v>1817</v>
      </c>
      <c r="I4667" s="106">
        <v>11</v>
      </c>
      <c r="J4667" s="106"/>
      <c r="K4667" s="106"/>
      <c r="L4667" s="106" t="s">
        <v>2438</v>
      </c>
      <c r="M4667" s="106" t="s">
        <v>924</v>
      </c>
      <c r="N4667" s="106">
        <v>0.75</v>
      </c>
      <c r="O4667" s="106">
        <v>2.7</v>
      </c>
      <c r="P4667" s="106" t="s">
        <v>714</v>
      </c>
      <c r="Q4667" s="107" t="s">
        <v>5453</v>
      </c>
      <c r="R4667" s="107" t="s">
        <v>311</v>
      </c>
    </row>
    <row r="4668" spans="2:18" ht="20.100000000000001" customHeight="1" x14ac:dyDescent="0.4">
      <c r="B4668" s="105" t="str">
        <f t="shared" si="217"/>
        <v/>
      </c>
      <c r="C4668" s="105" t="str">
        <f t="shared" si="218"/>
        <v/>
      </c>
      <c r="D4668" s="105" t="str">
        <f t="shared" si="219"/>
        <v/>
      </c>
      <c r="E4668" s="106" t="s">
        <v>2406</v>
      </c>
      <c r="F4668" s="106" t="s">
        <v>5010</v>
      </c>
      <c r="G4668" s="106" t="s">
        <v>2442</v>
      </c>
      <c r="H4668" s="106" t="s">
        <v>707</v>
      </c>
      <c r="I4668" s="106">
        <v>12</v>
      </c>
      <c r="J4668" s="106"/>
      <c r="K4668" s="106"/>
      <c r="L4668" s="106" t="s">
        <v>2443</v>
      </c>
      <c r="M4668" s="106" t="s">
        <v>924</v>
      </c>
      <c r="N4668" s="106">
        <v>0.76</v>
      </c>
      <c r="O4668" s="106">
        <v>2.7</v>
      </c>
      <c r="P4668" s="106" t="s">
        <v>714</v>
      </c>
      <c r="Q4668" s="107" t="s">
        <v>5454</v>
      </c>
      <c r="R4668" s="107" t="s">
        <v>311</v>
      </c>
    </row>
    <row r="4669" spans="2:18" ht="20.100000000000001" customHeight="1" x14ac:dyDescent="0.4">
      <c r="B4669" s="105" t="str">
        <f t="shared" si="217"/>
        <v/>
      </c>
      <c r="C4669" s="105" t="str">
        <f t="shared" si="218"/>
        <v/>
      </c>
      <c r="D4669" s="105" t="str">
        <f t="shared" si="219"/>
        <v/>
      </c>
      <c r="E4669" s="106" t="s">
        <v>2406</v>
      </c>
      <c r="F4669" s="106" t="s">
        <v>5010</v>
      </c>
      <c r="G4669" s="106" t="s">
        <v>2442</v>
      </c>
      <c r="H4669" s="106" t="s">
        <v>1817</v>
      </c>
      <c r="I4669" s="106">
        <v>11</v>
      </c>
      <c r="J4669" s="106"/>
      <c r="K4669" s="106"/>
      <c r="L4669" s="106" t="s">
        <v>2443</v>
      </c>
      <c r="M4669" s="106" t="s">
        <v>924</v>
      </c>
      <c r="N4669" s="106">
        <v>0.75</v>
      </c>
      <c r="O4669" s="106">
        <v>2.7</v>
      </c>
      <c r="P4669" s="106" t="s">
        <v>714</v>
      </c>
      <c r="Q4669" s="107" t="s">
        <v>5455</v>
      </c>
      <c r="R4669" s="107" t="s">
        <v>311</v>
      </c>
    </row>
    <row r="4670" spans="2:18" ht="20.100000000000001" customHeight="1" x14ac:dyDescent="0.4">
      <c r="B4670" s="105" t="str">
        <f t="shared" si="217"/>
        <v/>
      </c>
      <c r="C4670" s="105" t="str">
        <f t="shared" si="218"/>
        <v/>
      </c>
      <c r="D4670" s="105" t="str">
        <f t="shared" si="219"/>
        <v/>
      </c>
      <c r="E4670" s="106" t="s">
        <v>2406</v>
      </c>
      <c r="F4670" s="106" t="s">
        <v>5010</v>
      </c>
      <c r="G4670" s="106" t="s">
        <v>697</v>
      </c>
      <c r="H4670" s="106" t="s">
        <v>707</v>
      </c>
      <c r="I4670" s="106">
        <v>15</v>
      </c>
      <c r="J4670" s="106"/>
      <c r="K4670" s="106"/>
      <c r="L4670" s="106" t="s">
        <v>1817</v>
      </c>
      <c r="M4670" s="106" t="s">
        <v>3522</v>
      </c>
      <c r="N4670" s="106">
        <v>0.79</v>
      </c>
      <c r="O4670" s="106">
        <v>2.8</v>
      </c>
      <c r="P4670" s="106" t="s">
        <v>2493</v>
      </c>
      <c r="Q4670" s="107" t="s">
        <v>5456</v>
      </c>
      <c r="R4670" s="107" t="s">
        <v>11</v>
      </c>
    </row>
    <row r="4671" spans="2:18" ht="20.100000000000001" customHeight="1" x14ac:dyDescent="0.4">
      <c r="B4671" s="105" t="str">
        <f t="shared" si="217"/>
        <v/>
      </c>
      <c r="C4671" s="105" t="str">
        <f t="shared" si="218"/>
        <v/>
      </c>
      <c r="D4671" s="105" t="str">
        <f t="shared" si="219"/>
        <v/>
      </c>
      <c r="E4671" s="106" t="s">
        <v>2406</v>
      </c>
      <c r="F4671" s="106" t="s">
        <v>5010</v>
      </c>
      <c r="G4671" s="106" t="s">
        <v>697</v>
      </c>
      <c r="H4671" s="106" t="s">
        <v>1817</v>
      </c>
      <c r="I4671" s="106">
        <v>14</v>
      </c>
      <c r="J4671" s="106"/>
      <c r="K4671" s="106"/>
      <c r="L4671" s="106" t="s">
        <v>1817</v>
      </c>
      <c r="M4671" s="106" t="s">
        <v>3522</v>
      </c>
      <c r="N4671" s="106">
        <v>0.78</v>
      </c>
      <c r="O4671" s="106">
        <v>2.8</v>
      </c>
      <c r="P4671" s="106" t="s">
        <v>2493</v>
      </c>
      <c r="Q4671" s="107" t="s">
        <v>5457</v>
      </c>
      <c r="R4671" s="107" t="s">
        <v>11</v>
      </c>
    </row>
    <row r="4672" spans="2:18" ht="20.100000000000001" customHeight="1" x14ac:dyDescent="0.4">
      <c r="B4672" s="105" t="str">
        <f t="shared" si="217"/>
        <v/>
      </c>
      <c r="C4672" s="105" t="str">
        <f t="shared" si="218"/>
        <v/>
      </c>
      <c r="D4672" s="105" t="str">
        <f t="shared" si="219"/>
        <v/>
      </c>
      <c r="E4672" s="106" t="s">
        <v>2406</v>
      </c>
      <c r="F4672" s="106" t="s">
        <v>5010</v>
      </c>
      <c r="G4672" s="106" t="s">
        <v>697</v>
      </c>
      <c r="H4672" s="106" t="s">
        <v>1817</v>
      </c>
      <c r="I4672" s="106">
        <v>13</v>
      </c>
      <c r="J4672" s="106"/>
      <c r="K4672" s="106"/>
      <c r="L4672" s="106" t="s">
        <v>1027</v>
      </c>
      <c r="M4672" s="106" t="s">
        <v>3522</v>
      </c>
      <c r="N4672" s="106">
        <v>0.78</v>
      </c>
      <c r="O4672" s="106">
        <v>2.8</v>
      </c>
      <c r="P4672" s="106" t="s">
        <v>2493</v>
      </c>
      <c r="Q4672" s="107" t="s">
        <v>5458</v>
      </c>
      <c r="R4672" s="107" t="s">
        <v>11</v>
      </c>
    </row>
    <row r="4673" spans="2:18" ht="20.100000000000001" customHeight="1" x14ac:dyDescent="0.4">
      <c r="B4673" s="105" t="str">
        <f t="shared" si="217"/>
        <v/>
      </c>
      <c r="C4673" s="105" t="str">
        <f t="shared" si="218"/>
        <v/>
      </c>
      <c r="D4673" s="105" t="str">
        <f t="shared" si="219"/>
        <v/>
      </c>
      <c r="E4673" s="106" t="s">
        <v>2406</v>
      </c>
      <c r="F4673" s="106" t="s">
        <v>5010</v>
      </c>
      <c r="G4673" s="106" t="s">
        <v>697</v>
      </c>
      <c r="H4673" s="106" t="s">
        <v>1027</v>
      </c>
      <c r="I4673" s="106">
        <v>13</v>
      </c>
      <c r="J4673" s="106"/>
      <c r="K4673" s="106"/>
      <c r="L4673" s="106" t="s">
        <v>1817</v>
      </c>
      <c r="M4673" s="106" t="s">
        <v>3522</v>
      </c>
      <c r="N4673" s="106">
        <v>0.77</v>
      </c>
      <c r="O4673" s="106">
        <v>2.8</v>
      </c>
      <c r="P4673" s="106" t="s">
        <v>2493</v>
      </c>
      <c r="Q4673" s="107" t="s">
        <v>5459</v>
      </c>
      <c r="R4673" s="107" t="s">
        <v>11</v>
      </c>
    </row>
    <row r="4674" spans="2:18" ht="20.100000000000001" customHeight="1" x14ac:dyDescent="0.4">
      <c r="B4674" s="105" t="str">
        <f t="shared" si="217"/>
        <v/>
      </c>
      <c r="C4674" s="105" t="str">
        <f t="shared" si="218"/>
        <v/>
      </c>
      <c r="D4674" s="105" t="str">
        <f t="shared" si="219"/>
        <v/>
      </c>
      <c r="E4674" s="106" t="s">
        <v>2406</v>
      </c>
      <c r="F4674" s="106" t="s">
        <v>5010</v>
      </c>
      <c r="G4674" s="106" t="s">
        <v>710</v>
      </c>
      <c r="H4674" s="106" t="s">
        <v>711</v>
      </c>
      <c r="I4674" s="106">
        <v>15</v>
      </c>
      <c r="J4674" s="106"/>
      <c r="K4674" s="106"/>
      <c r="L4674" s="106" t="s">
        <v>707</v>
      </c>
      <c r="M4674" s="106" t="s">
        <v>3522</v>
      </c>
      <c r="N4674" s="106">
        <v>0.78</v>
      </c>
      <c r="O4674" s="106">
        <v>2.8</v>
      </c>
      <c r="P4674" s="106" t="s">
        <v>2493</v>
      </c>
      <c r="Q4674" s="107" t="s">
        <v>5460</v>
      </c>
      <c r="R4674" s="107" t="s">
        <v>11</v>
      </c>
    </row>
    <row r="4675" spans="2:18" ht="20.100000000000001" customHeight="1" x14ac:dyDescent="0.4">
      <c r="B4675" s="105" t="str">
        <f t="shared" si="217"/>
        <v/>
      </c>
      <c r="C4675" s="105" t="str">
        <f t="shared" si="218"/>
        <v/>
      </c>
      <c r="D4675" s="105" t="str">
        <f t="shared" si="219"/>
        <v/>
      </c>
      <c r="E4675" s="106" t="s">
        <v>2406</v>
      </c>
      <c r="F4675" s="106" t="s">
        <v>5010</v>
      </c>
      <c r="G4675" s="106" t="s">
        <v>710</v>
      </c>
      <c r="H4675" s="106" t="s">
        <v>711</v>
      </c>
      <c r="I4675" s="106">
        <v>14</v>
      </c>
      <c r="J4675" s="106"/>
      <c r="K4675" s="106"/>
      <c r="L4675" s="106" t="s">
        <v>1817</v>
      </c>
      <c r="M4675" s="106" t="s">
        <v>3522</v>
      </c>
      <c r="N4675" s="106">
        <v>0.78</v>
      </c>
      <c r="O4675" s="106">
        <v>2.8</v>
      </c>
      <c r="P4675" s="106" t="s">
        <v>2493</v>
      </c>
      <c r="Q4675" s="107" t="s">
        <v>5461</v>
      </c>
      <c r="R4675" s="107" t="s">
        <v>11</v>
      </c>
    </row>
    <row r="4676" spans="2:18" ht="20.100000000000001" customHeight="1" x14ac:dyDescent="0.4">
      <c r="B4676" s="105" t="str">
        <f t="shared" si="217"/>
        <v/>
      </c>
      <c r="C4676" s="105" t="str">
        <f t="shared" si="218"/>
        <v/>
      </c>
      <c r="D4676" s="105" t="str">
        <f t="shared" si="219"/>
        <v/>
      </c>
      <c r="E4676" s="106" t="s">
        <v>2406</v>
      </c>
      <c r="F4676" s="106" t="s">
        <v>5010</v>
      </c>
      <c r="G4676" s="106" t="s">
        <v>710</v>
      </c>
      <c r="H4676" s="106" t="s">
        <v>711</v>
      </c>
      <c r="I4676" s="106">
        <v>13</v>
      </c>
      <c r="J4676" s="106"/>
      <c r="K4676" s="106"/>
      <c r="L4676" s="106" t="s">
        <v>1027</v>
      </c>
      <c r="M4676" s="106" t="s">
        <v>3522</v>
      </c>
      <c r="N4676" s="106">
        <v>0.78</v>
      </c>
      <c r="O4676" s="106">
        <v>2.8</v>
      </c>
      <c r="P4676" s="106" t="s">
        <v>2493</v>
      </c>
      <c r="Q4676" s="107" t="s">
        <v>5462</v>
      </c>
      <c r="R4676" s="107" t="s">
        <v>11</v>
      </c>
    </row>
    <row r="4677" spans="2:18" ht="20.100000000000001" customHeight="1" x14ac:dyDescent="0.4">
      <c r="B4677" s="105" t="str">
        <f t="shared" si="217"/>
        <v/>
      </c>
      <c r="C4677" s="105" t="str">
        <f t="shared" si="218"/>
        <v/>
      </c>
      <c r="D4677" s="105" t="str">
        <f t="shared" si="219"/>
        <v/>
      </c>
      <c r="E4677" s="106" t="s">
        <v>2406</v>
      </c>
      <c r="F4677" s="106" t="s">
        <v>5010</v>
      </c>
      <c r="G4677" s="106" t="s">
        <v>721</v>
      </c>
      <c r="H4677" s="106" t="s">
        <v>722</v>
      </c>
      <c r="I4677" s="106">
        <v>14</v>
      </c>
      <c r="J4677" s="106"/>
      <c r="K4677" s="106"/>
      <c r="L4677" s="106" t="s">
        <v>707</v>
      </c>
      <c r="M4677" s="106" t="s">
        <v>3522</v>
      </c>
      <c r="N4677" s="106">
        <v>0.77</v>
      </c>
      <c r="O4677" s="106">
        <v>2.8</v>
      </c>
      <c r="P4677" s="106" t="s">
        <v>2499</v>
      </c>
      <c r="Q4677" s="107" t="s">
        <v>5463</v>
      </c>
      <c r="R4677" s="107" t="s">
        <v>11</v>
      </c>
    </row>
    <row r="4678" spans="2:18" ht="20.100000000000001" customHeight="1" x14ac:dyDescent="0.4">
      <c r="B4678" s="105" t="str">
        <f t="shared" si="217"/>
        <v/>
      </c>
      <c r="C4678" s="105" t="str">
        <f t="shared" si="218"/>
        <v/>
      </c>
      <c r="D4678" s="105" t="str">
        <f t="shared" si="219"/>
        <v/>
      </c>
      <c r="E4678" s="106" t="s">
        <v>2406</v>
      </c>
      <c r="F4678" s="106" t="s">
        <v>5010</v>
      </c>
      <c r="G4678" s="106" t="s">
        <v>721</v>
      </c>
      <c r="H4678" s="106" t="s">
        <v>722</v>
      </c>
      <c r="I4678" s="106">
        <v>13</v>
      </c>
      <c r="J4678" s="106"/>
      <c r="K4678" s="106"/>
      <c r="L4678" s="106" t="s">
        <v>1817</v>
      </c>
      <c r="M4678" s="106" t="s">
        <v>3522</v>
      </c>
      <c r="N4678" s="106">
        <v>0.77</v>
      </c>
      <c r="O4678" s="106">
        <v>2.8</v>
      </c>
      <c r="P4678" s="106" t="s">
        <v>2499</v>
      </c>
      <c r="Q4678" s="107" t="s">
        <v>5464</v>
      </c>
      <c r="R4678" s="107" t="s">
        <v>11</v>
      </c>
    </row>
    <row r="4679" spans="2:18" ht="20.100000000000001" customHeight="1" x14ac:dyDescent="0.4">
      <c r="B4679" s="105" t="str">
        <f t="shared" si="217"/>
        <v/>
      </c>
      <c r="C4679" s="105" t="str">
        <f t="shared" si="218"/>
        <v/>
      </c>
      <c r="D4679" s="105" t="str">
        <f t="shared" si="219"/>
        <v/>
      </c>
      <c r="E4679" s="106" t="s">
        <v>2406</v>
      </c>
      <c r="F4679" s="106" t="s">
        <v>5010</v>
      </c>
      <c r="G4679" s="106" t="s">
        <v>773</v>
      </c>
      <c r="H4679" s="106" t="s">
        <v>774</v>
      </c>
      <c r="I4679" s="106">
        <v>12</v>
      </c>
      <c r="J4679" s="106"/>
      <c r="K4679" s="106"/>
      <c r="L4679" s="106" t="s">
        <v>707</v>
      </c>
      <c r="M4679" s="106" t="s">
        <v>3522</v>
      </c>
      <c r="N4679" s="106">
        <v>0.73</v>
      </c>
      <c r="O4679" s="106">
        <v>2.8</v>
      </c>
      <c r="P4679" s="106" t="s">
        <v>2499</v>
      </c>
      <c r="Q4679" s="107" t="s">
        <v>5465</v>
      </c>
      <c r="R4679" s="107" t="s">
        <v>11</v>
      </c>
    </row>
    <row r="4680" spans="2:18" ht="20.100000000000001" customHeight="1" x14ac:dyDescent="0.4">
      <c r="B4680" s="105" t="str">
        <f t="shared" si="217"/>
        <v/>
      </c>
      <c r="C4680" s="105" t="str">
        <f t="shared" si="218"/>
        <v/>
      </c>
      <c r="D4680" s="105" t="str">
        <f t="shared" si="219"/>
        <v/>
      </c>
      <c r="E4680" s="106" t="s">
        <v>2406</v>
      </c>
      <c r="F4680" s="106" t="s">
        <v>5010</v>
      </c>
      <c r="G4680" s="106" t="s">
        <v>778</v>
      </c>
      <c r="H4680" s="106" t="s">
        <v>779</v>
      </c>
      <c r="I4680" s="106">
        <v>12</v>
      </c>
      <c r="J4680" s="106"/>
      <c r="K4680" s="106"/>
      <c r="L4680" s="106" t="s">
        <v>707</v>
      </c>
      <c r="M4680" s="106" t="s">
        <v>3522</v>
      </c>
      <c r="N4680" s="106">
        <v>0.72</v>
      </c>
      <c r="O4680" s="106">
        <v>2.8</v>
      </c>
      <c r="P4680" s="106" t="s">
        <v>2499</v>
      </c>
      <c r="Q4680" s="107" t="s">
        <v>5466</v>
      </c>
      <c r="R4680" s="107" t="s">
        <v>11</v>
      </c>
    </row>
    <row r="4681" spans="2:18" ht="20.100000000000001" customHeight="1" x14ac:dyDescent="0.4">
      <c r="B4681" s="105" t="str">
        <f t="shared" si="217"/>
        <v/>
      </c>
      <c r="C4681" s="105" t="str">
        <f t="shared" si="218"/>
        <v/>
      </c>
      <c r="D4681" s="105" t="str">
        <f t="shared" si="219"/>
        <v/>
      </c>
      <c r="E4681" s="106" t="s">
        <v>2406</v>
      </c>
      <c r="F4681" s="106" t="s">
        <v>5010</v>
      </c>
      <c r="G4681" s="106" t="s">
        <v>782</v>
      </c>
      <c r="H4681" s="106" t="s">
        <v>783</v>
      </c>
      <c r="I4681" s="106">
        <v>12</v>
      </c>
      <c r="J4681" s="106"/>
      <c r="K4681" s="106"/>
      <c r="L4681" s="106" t="s">
        <v>707</v>
      </c>
      <c r="M4681" s="106" t="s">
        <v>3522</v>
      </c>
      <c r="N4681" s="106">
        <v>0.55000000000000004</v>
      </c>
      <c r="O4681" s="106">
        <v>2.8</v>
      </c>
      <c r="P4681" s="106" t="s">
        <v>2499</v>
      </c>
      <c r="Q4681" s="107" t="s">
        <v>5467</v>
      </c>
      <c r="R4681" s="107" t="s">
        <v>11</v>
      </c>
    </row>
    <row r="4682" spans="2:18" ht="20.100000000000001" customHeight="1" x14ac:dyDescent="0.4">
      <c r="B4682" s="105" t="str">
        <f t="shared" si="217"/>
        <v/>
      </c>
      <c r="C4682" s="105" t="str">
        <f t="shared" si="218"/>
        <v/>
      </c>
      <c r="D4682" s="105" t="str">
        <f t="shared" si="219"/>
        <v/>
      </c>
      <c r="E4682" s="106" t="s">
        <v>2406</v>
      </c>
      <c r="F4682" s="106" t="s">
        <v>5010</v>
      </c>
      <c r="G4682" s="106" t="s">
        <v>2477</v>
      </c>
      <c r="H4682" s="106" t="s">
        <v>707</v>
      </c>
      <c r="I4682" s="106">
        <v>15</v>
      </c>
      <c r="J4682" s="106"/>
      <c r="K4682" s="106"/>
      <c r="L4682" s="106" t="s">
        <v>2478</v>
      </c>
      <c r="M4682" s="106" t="s">
        <v>3522</v>
      </c>
      <c r="N4682" s="106">
        <v>0.79</v>
      </c>
      <c r="O4682" s="106">
        <v>2.8</v>
      </c>
      <c r="P4682" s="106" t="s">
        <v>2499</v>
      </c>
      <c r="Q4682" s="107" t="s">
        <v>5468</v>
      </c>
      <c r="R4682" s="107" t="s">
        <v>11</v>
      </c>
    </row>
    <row r="4683" spans="2:18" ht="20.100000000000001" customHeight="1" x14ac:dyDescent="0.4">
      <c r="B4683" s="105" t="str">
        <f t="shared" si="217"/>
        <v/>
      </c>
      <c r="C4683" s="105" t="str">
        <f t="shared" si="218"/>
        <v/>
      </c>
      <c r="D4683" s="105" t="str">
        <f t="shared" si="219"/>
        <v/>
      </c>
      <c r="E4683" s="106" t="s">
        <v>2406</v>
      </c>
      <c r="F4683" s="106" t="s">
        <v>5010</v>
      </c>
      <c r="G4683" s="106" t="s">
        <v>2477</v>
      </c>
      <c r="H4683" s="106" t="s">
        <v>1817</v>
      </c>
      <c r="I4683" s="106">
        <v>14</v>
      </c>
      <c r="J4683" s="106"/>
      <c r="K4683" s="106"/>
      <c r="L4683" s="106" t="s">
        <v>2478</v>
      </c>
      <c r="M4683" s="106" t="s">
        <v>3522</v>
      </c>
      <c r="N4683" s="106">
        <v>0.78</v>
      </c>
      <c r="O4683" s="106">
        <v>2.8</v>
      </c>
      <c r="P4683" s="106" t="s">
        <v>2499</v>
      </c>
      <c r="Q4683" s="107" t="s">
        <v>5469</v>
      </c>
      <c r="R4683" s="107" t="s">
        <v>11</v>
      </c>
    </row>
    <row r="4684" spans="2:18" ht="20.100000000000001" customHeight="1" x14ac:dyDescent="0.4">
      <c r="B4684" s="105" t="str">
        <f t="shared" si="217"/>
        <v/>
      </c>
      <c r="C4684" s="105" t="str">
        <f t="shared" si="218"/>
        <v/>
      </c>
      <c r="D4684" s="105" t="str">
        <f t="shared" si="219"/>
        <v/>
      </c>
      <c r="E4684" s="106" t="s">
        <v>2406</v>
      </c>
      <c r="F4684" s="106" t="s">
        <v>5010</v>
      </c>
      <c r="G4684" s="106" t="s">
        <v>2477</v>
      </c>
      <c r="H4684" s="106" t="s">
        <v>1027</v>
      </c>
      <c r="I4684" s="106">
        <v>13</v>
      </c>
      <c r="J4684" s="106"/>
      <c r="K4684" s="106"/>
      <c r="L4684" s="106" t="s">
        <v>2478</v>
      </c>
      <c r="M4684" s="106" t="s">
        <v>3522</v>
      </c>
      <c r="N4684" s="106">
        <v>0.77</v>
      </c>
      <c r="O4684" s="106">
        <v>2.8</v>
      </c>
      <c r="P4684" s="106" t="s">
        <v>2499</v>
      </c>
      <c r="Q4684" s="107" t="s">
        <v>5470</v>
      </c>
      <c r="R4684" s="107" t="s">
        <v>11</v>
      </c>
    </row>
    <row r="4685" spans="2:18" ht="20.100000000000001" customHeight="1" x14ac:dyDescent="0.4">
      <c r="B4685" s="105" t="str">
        <f t="shared" si="217"/>
        <v/>
      </c>
      <c r="C4685" s="105" t="str">
        <f t="shared" si="218"/>
        <v/>
      </c>
      <c r="D4685" s="105" t="str">
        <f t="shared" si="219"/>
        <v/>
      </c>
      <c r="E4685" s="106" t="s">
        <v>2406</v>
      </c>
      <c r="F4685" s="106" t="s">
        <v>5010</v>
      </c>
      <c r="G4685" s="106" t="s">
        <v>2482</v>
      </c>
      <c r="H4685" s="106" t="s">
        <v>707</v>
      </c>
      <c r="I4685" s="106">
        <v>15</v>
      </c>
      <c r="J4685" s="106"/>
      <c r="K4685" s="106"/>
      <c r="L4685" s="106" t="s">
        <v>2483</v>
      </c>
      <c r="M4685" s="106" t="s">
        <v>3522</v>
      </c>
      <c r="N4685" s="106">
        <v>0.79</v>
      </c>
      <c r="O4685" s="106">
        <v>2.8</v>
      </c>
      <c r="P4685" s="106" t="s">
        <v>2499</v>
      </c>
      <c r="Q4685" s="107" t="s">
        <v>5471</v>
      </c>
      <c r="R4685" s="107" t="s">
        <v>11</v>
      </c>
    </row>
    <row r="4686" spans="2:18" ht="20.100000000000001" customHeight="1" x14ac:dyDescent="0.4">
      <c r="B4686" s="105" t="str">
        <f t="shared" si="217"/>
        <v/>
      </c>
      <c r="C4686" s="105" t="str">
        <f t="shared" si="218"/>
        <v/>
      </c>
      <c r="D4686" s="105" t="str">
        <f t="shared" si="219"/>
        <v/>
      </c>
      <c r="E4686" s="106" t="s">
        <v>2406</v>
      </c>
      <c r="F4686" s="106" t="s">
        <v>5010</v>
      </c>
      <c r="G4686" s="106" t="s">
        <v>2482</v>
      </c>
      <c r="H4686" s="106" t="s">
        <v>1817</v>
      </c>
      <c r="I4686" s="106">
        <v>14</v>
      </c>
      <c r="J4686" s="106"/>
      <c r="K4686" s="106"/>
      <c r="L4686" s="106" t="s">
        <v>2483</v>
      </c>
      <c r="M4686" s="106" t="s">
        <v>3522</v>
      </c>
      <c r="N4686" s="106">
        <v>0.78</v>
      </c>
      <c r="O4686" s="106">
        <v>2.8</v>
      </c>
      <c r="P4686" s="106" t="s">
        <v>2499</v>
      </c>
      <c r="Q4686" s="107" t="s">
        <v>5472</v>
      </c>
      <c r="R4686" s="107" t="s">
        <v>11</v>
      </c>
    </row>
    <row r="4687" spans="2:18" ht="20.100000000000001" customHeight="1" x14ac:dyDescent="0.4">
      <c r="B4687" s="105" t="str">
        <f t="shared" si="217"/>
        <v/>
      </c>
      <c r="C4687" s="105" t="str">
        <f t="shared" si="218"/>
        <v/>
      </c>
      <c r="D4687" s="105" t="str">
        <f t="shared" si="219"/>
        <v/>
      </c>
      <c r="E4687" s="106" t="s">
        <v>2406</v>
      </c>
      <c r="F4687" s="106" t="s">
        <v>5010</v>
      </c>
      <c r="G4687" s="106" t="s">
        <v>2482</v>
      </c>
      <c r="H4687" s="106" t="s">
        <v>1027</v>
      </c>
      <c r="I4687" s="106">
        <v>13</v>
      </c>
      <c r="J4687" s="106"/>
      <c r="K4687" s="106"/>
      <c r="L4687" s="106" t="s">
        <v>2483</v>
      </c>
      <c r="M4687" s="106" t="s">
        <v>3522</v>
      </c>
      <c r="N4687" s="106">
        <v>0.77</v>
      </c>
      <c r="O4687" s="106">
        <v>2.8</v>
      </c>
      <c r="P4687" s="106" t="s">
        <v>2499</v>
      </c>
      <c r="Q4687" s="107" t="s">
        <v>5473</v>
      </c>
      <c r="R4687" s="107" t="s">
        <v>11</v>
      </c>
    </row>
    <row r="4688" spans="2:18" ht="20.100000000000001" customHeight="1" x14ac:dyDescent="0.4">
      <c r="B4688" s="105" t="str">
        <f t="shared" si="217"/>
        <v/>
      </c>
      <c r="C4688" s="105" t="str">
        <f t="shared" si="218"/>
        <v/>
      </c>
      <c r="D4688" s="105" t="str">
        <f t="shared" si="219"/>
        <v/>
      </c>
      <c r="E4688" s="106" t="s">
        <v>2406</v>
      </c>
      <c r="F4688" s="106" t="s">
        <v>5010</v>
      </c>
      <c r="G4688" s="106" t="s">
        <v>710</v>
      </c>
      <c r="H4688" s="106" t="s">
        <v>707</v>
      </c>
      <c r="I4688" s="106">
        <v>15</v>
      </c>
      <c r="J4688" s="106"/>
      <c r="K4688" s="106"/>
      <c r="L4688" s="106" t="s">
        <v>711</v>
      </c>
      <c r="M4688" s="106" t="s">
        <v>3522</v>
      </c>
      <c r="N4688" s="106">
        <v>0.79</v>
      </c>
      <c r="O4688" s="106">
        <v>2.8</v>
      </c>
      <c r="P4688" s="106" t="s">
        <v>2493</v>
      </c>
      <c r="Q4688" s="107" t="s">
        <v>5474</v>
      </c>
      <c r="R4688" s="107" t="s">
        <v>11</v>
      </c>
    </row>
    <row r="4689" spans="2:18" ht="20.100000000000001" customHeight="1" x14ac:dyDescent="0.4">
      <c r="B4689" s="105" t="str">
        <f t="shared" ref="B4689:B4752" si="220">IF(OR($C$11="",$C$12=""),"",IFERROR(IF(AND($U$23&lt;&gt;R4689,$V$23&lt;&gt;R4689),"－",IF(AND(COUNTIF($C$11,"*樹脂スペーサー*")&gt;0,OR(M4689="空気",F4689="一般",F4689="一般ＰＧ")),"－",IF(AND($W$26&gt;0,$W$26&gt;=O4689),$U$26,IF(AND($W$27&gt;0,$W$27&gt;=O4689),$U$27,IF(AND($W$28&gt;0,$W$28&gt;=O4689),$U$28,IF(AND($W$29&gt;0,$W$29&gt;=O4689),$U$29,IF(AND($W$30&gt;0,$W$30&gt;=O4689),$U$30,IF(AND($W$31&gt;0,$W$31&gt;=O4689),$U$31,IF(AND($W$32&gt;0,$W$32&gt;=O4689),$U$32,"－"))))))))),"－"))</f>
        <v/>
      </c>
      <c r="C4689" s="105" t="str">
        <f t="shared" ref="C4689:C4752" si="221">IF(B4689="","",IF(B4689&lt;&gt;"－",VLOOKUP(B4689,$U$26:$V$32,2,FALSE),"－"))</f>
        <v/>
      </c>
      <c r="D4689" s="105" t="str">
        <f t="shared" ref="D4689:D4752" si="222">IF($H$10="","",IF($V$39&lt;&gt;"断熱等","－",IF(AND(COUNTIF($V$35,"*樹脂スペーサー*")&gt;0,OR(M4689="空気",F4689="一般",F4689="一般ＰＧ")),"－",IF(AND($V$36&lt;&gt;R4689,$W$36&lt;&gt;R4689),"－",IF(MID($H$10,10,1)="Z",IF(N4689&lt;=0.65,"○","－"),IF($V$37&gt;=O4689,"○","－"))))))</f>
        <v/>
      </c>
      <c r="E4689" s="106" t="s">
        <v>2406</v>
      </c>
      <c r="F4689" s="106" t="s">
        <v>5010</v>
      </c>
      <c r="G4689" s="106" t="s">
        <v>710</v>
      </c>
      <c r="H4689" s="106" t="s">
        <v>1817</v>
      </c>
      <c r="I4689" s="106">
        <v>14</v>
      </c>
      <c r="J4689" s="106"/>
      <c r="K4689" s="106"/>
      <c r="L4689" s="106" t="s">
        <v>711</v>
      </c>
      <c r="M4689" s="106" t="s">
        <v>3522</v>
      </c>
      <c r="N4689" s="106">
        <v>0.78</v>
      </c>
      <c r="O4689" s="106">
        <v>2.8</v>
      </c>
      <c r="P4689" s="106" t="s">
        <v>2493</v>
      </c>
      <c r="Q4689" s="107" t="s">
        <v>5475</v>
      </c>
      <c r="R4689" s="107" t="s">
        <v>11</v>
      </c>
    </row>
    <row r="4690" spans="2:18" ht="20.100000000000001" customHeight="1" x14ac:dyDescent="0.4">
      <c r="B4690" s="105" t="str">
        <f t="shared" si="220"/>
        <v/>
      </c>
      <c r="C4690" s="105" t="str">
        <f t="shared" si="221"/>
        <v/>
      </c>
      <c r="D4690" s="105" t="str">
        <f t="shared" si="222"/>
        <v/>
      </c>
      <c r="E4690" s="106" t="s">
        <v>2406</v>
      </c>
      <c r="F4690" s="106" t="s">
        <v>5010</v>
      </c>
      <c r="G4690" s="106" t="s">
        <v>710</v>
      </c>
      <c r="H4690" s="106" t="s">
        <v>1027</v>
      </c>
      <c r="I4690" s="106">
        <v>13</v>
      </c>
      <c r="J4690" s="106"/>
      <c r="K4690" s="106"/>
      <c r="L4690" s="106" t="s">
        <v>711</v>
      </c>
      <c r="M4690" s="106" t="s">
        <v>3522</v>
      </c>
      <c r="N4690" s="106">
        <v>0.77</v>
      </c>
      <c r="O4690" s="106">
        <v>2.8</v>
      </c>
      <c r="P4690" s="106" t="s">
        <v>2493</v>
      </c>
      <c r="Q4690" s="107" t="s">
        <v>5476</v>
      </c>
      <c r="R4690" s="107" t="s">
        <v>11</v>
      </c>
    </row>
    <row r="4691" spans="2:18" ht="20.100000000000001" customHeight="1" x14ac:dyDescent="0.4">
      <c r="B4691" s="105" t="str">
        <f t="shared" si="220"/>
        <v/>
      </c>
      <c r="C4691" s="105" t="str">
        <f t="shared" si="221"/>
        <v/>
      </c>
      <c r="D4691" s="105" t="str">
        <f t="shared" si="222"/>
        <v/>
      </c>
      <c r="E4691" s="106" t="s">
        <v>2406</v>
      </c>
      <c r="F4691" s="106" t="s">
        <v>5010</v>
      </c>
      <c r="G4691" s="106" t="s">
        <v>721</v>
      </c>
      <c r="H4691" s="106" t="s">
        <v>707</v>
      </c>
      <c r="I4691" s="106">
        <v>14</v>
      </c>
      <c r="J4691" s="106"/>
      <c r="K4691" s="106"/>
      <c r="L4691" s="106" t="s">
        <v>722</v>
      </c>
      <c r="M4691" s="106" t="s">
        <v>3522</v>
      </c>
      <c r="N4691" s="106">
        <v>0.79</v>
      </c>
      <c r="O4691" s="106">
        <v>2.8</v>
      </c>
      <c r="P4691" s="106" t="s">
        <v>2499</v>
      </c>
      <c r="Q4691" s="107" t="s">
        <v>5477</v>
      </c>
      <c r="R4691" s="107" t="s">
        <v>11</v>
      </c>
    </row>
    <row r="4692" spans="2:18" ht="20.100000000000001" customHeight="1" x14ac:dyDescent="0.4">
      <c r="B4692" s="105" t="str">
        <f t="shared" si="220"/>
        <v/>
      </c>
      <c r="C4692" s="105" t="str">
        <f t="shared" si="221"/>
        <v/>
      </c>
      <c r="D4692" s="105" t="str">
        <f t="shared" si="222"/>
        <v/>
      </c>
      <c r="E4692" s="106" t="s">
        <v>2406</v>
      </c>
      <c r="F4692" s="106" t="s">
        <v>5010</v>
      </c>
      <c r="G4692" s="106" t="s">
        <v>721</v>
      </c>
      <c r="H4692" s="106" t="s">
        <v>1817</v>
      </c>
      <c r="I4692" s="106">
        <v>13</v>
      </c>
      <c r="J4692" s="106"/>
      <c r="K4692" s="106"/>
      <c r="L4692" s="106" t="s">
        <v>722</v>
      </c>
      <c r="M4692" s="106" t="s">
        <v>3522</v>
      </c>
      <c r="N4692" s="106">
        <v>0.78</v>
      </c>
      <c r="O4692" s="106">
        <v>2.8</v>
      </c>
      <c r="P4692" s="106" t="s">
        <v>2499</v>
      </c>
      <c r="Q4692" s="107" t="s">
        <v>5478</v>
      </c>
      <c r="R4692" s="107" t="s">
        <v>11</v>
      </c>
    </row>
    <row r="4693" spans="2:18" ht="20.100000000000001" customHeight="1" x14ac:dyDescent="0.4">
      <c r="B4693" s="105" t="str">
        <f t="shared" si="220"/>
        <v/>
      </c>
      <c r="C4693" s="105" t="str">
        <f t="shared" si="221"/>
        <v/>
      </c>
      <c r="D4693" s="105" t="str">
        <f t="shared" si="222"/>
        <v/>
      </c>
      <c r="E4693" s="106" t="s">
        <v>2406</v>
      </c>
      <c r="F4693" s="106" t="s">
        <v>5010</v>
      </c>
      <c r="G4693" s="106" t="s">
        <v>773</v>
      </c>
      <c r="H4693" s="106" t="s">
        <v>707</v>
      </c>
      <c r="I4693" s="106">
        <v>12</v>
      </c>
      <c r="J4693" s="106"/>
      <c r="K4693" s="106"/>
      <c r="L4693" s="106" t="s">
        <v>774</v>
      </c>
      <c r="M4693" s="106" t="s">
        <v>3522</v>
      </c>
      <c r="N4693" s="106">
        <v>0.77</v>
      </c>
      <c r="O4693" s="106">
        <v>2.8</v>
      </c>
      <c r="P4693" s="106" t="s">
        <v>2499</v>
      </c>
      <c r="Q4693" s="107" t="s">
        <v>5479</v>
      </c>
      <c r="R4693" s="107" t="s">
        <v>11</v>
      </c>
    </row>
    <row r="4694" spans="2:18" ht="20.100000000000001" customHeight="1" x14ac:dyDescent="0.4">
      <c r="B4694" s="105" t="str">
        <f t="shared" si="220"/>
        <v/>
      </c>
      <c r="C4694" s="105" t="str">
        <f t="shared" si="221"/>
        <v/>
      </c>
      <c r="D4694" s="105" t="str">
        <f t="shared" si="222"/>
        <v/>
      </c>
      <c r="E4694" s="106" t="s">
        <v>2406</v>
      </c>
      <c r="F4694" s="106" t="s">
        <v>5010</v>
      </c>
      <c r="G4694" s="106" t="s">
        <v>778</v>
      </c>
      <c r="H4694" s="106" t="s">
        <v>707</v>
      </c>
      <c r="I4694" s="106">
        <v>12</v>
      </c>
      <c r="J4694" s="106"/>
      <c r="K4694" s="106"/>
      <c r="L4694" s="106" t="s">
        <v>779</v>
      </c>
      <c r="M4694" s="106" t="s">
        <v>3522</v>
      </c>
      <c r="N4694" s="106">
        <v>0.77</v>
      </c>
      <c r="O4694" s="106">
        <v>2.8</v>
      </c>
      <c r="P4694" s="106" t="s">
        <v>2499</v>
      </c>
      <c r="Q4694" s="107" t="s">
        <v>5480</v>
      </c>
      <c r="R4694" s="107" t="s">
        <v>11</v>
      </c>
    </row>
    <row r="4695" spans="2:18" ht="20.100000000000001" customHeight="1" x14ac:dyDescent="0.4">
      <c r="B4695" s="105" t="str">
        <f t="shared" si="220"/>
        <v/>
      </c>
      <c r="C4695" s="105" t="str">
        <f t="shared" si="221"/>
        <v/>
      </c>
      <c r="D4695" s="105" t="str">
        <f t="shared" si="222"/>
        <v/>
      </c>
      <c r="E4695" s="106" t="s">
        <v>2406</v>
      </c>
      <c r="F4695" s="106" t="s">
        <v>5010</v>
      </c>
      <c r="G4695" s="106" t="s">
        <v>782</v>
      </c>
      <c r="H4695" s="106" t="s">
        <v>707</v>
      </c>
      <c r="I4695" s="106">
        <v>12</v>
      </c>
      <c r="J4695" s="106"/>
      <c r="K4695" s="106"/>
      <c r="L4695" s="106" t="s">
        <v>783</v>
      </c>
      <c r="M4695" s="106" t="s">
        <v>3522</v>
      </c>
      <c r="N4695" s="106">
        <v>0.69</v>
      </c>
      <c r="O4695" s="106">
        <v>2.8</v>
      </c>
      <c r="P4695" s="106" t="s">
        <v>2499</v>
      </c>
      <c r="Q4695" s="107" t="s">
        <v>5481</v>
      </c>
      <c r="R4695" s="107" t="s">
        <v>11</v>
      </c>
    </row>
    <row r="4696" spans="2:18" ht="20.100000000000001" customHeight="1" x14ac:dyDescent="0.4">
      <c r="B4696" s="105" t="str">
        <f t="shared" si="220"/>
        <v/>
      </c>
      <c r="C4696" s="105" t="str">
        <f t="shared" si="221"/>
        <v/>
      </c>
      <c r="D4696" s="105" t="str">
        <f t="shared" si="222"/>
        <v/>
      </c>
      <c r="E4696" s="106" t="s">
        <v>2406</v>
      </c>
      <c r="F4696" s="106" t="s">
        <v>5010</v>
      </c>
      <c r="G4696" s="106" t="s">
        <v>697</v>
      </c>
      <c r="H4696" s="106" t="s">
        <v>1389</v>
      </c>
      <c r="I4696" s="106">
        <v>10</v>
      </c>
      <c r="J4696" s="106"/>
      <c r="K4696" s="106"/>
      <c r="L4696" s="106" t="s">
        <v>1389</v>
      </c>
      <c r="M4696" s="106" t="s">
        <v>924</v>
      </c>
      <c r="N4696" s="106">
        <v>0.75</v>
      </c>
      <c r="O4696" s="106">
        <v>2.8</v>
      </c>
      <c r="P4696" s="106" t="s">
        <v>2499</v>
      </c>
      <c r="Q4696" s="107" t="s">
        <v>5482</v>
      </c>
      <c r="R4696" s="107" t="s">
        <v>11</v>
      </c>
    </row>
    <row r="4697" spans="2:18" ht="20.100000000000001" customHeight="1" x14ac:dyDescent="0.4">
      <c r="B4697" s="105" t="str">
        <f t="shared" si="220"/>
        <v/>
      </c>
      <c r="C4697" s="105" t="str">
        <f t="shared" si="221"/>
        <v/>
      </c>
      <c r="D4697" s="105" t="str">
        <f t="shared" si="222"/>
        <v/>
      </c>
      <c r="E4697" s="106" t="s">
        <v>2406</v>
      </c>
      <c r="F4697" s="106" t="s">
        <v>5010</v>
      </c>
      <c r="G4697" s="106" t="s">
        <v>773</v>
      </c>
      <c r="H4697" s="106" t="s">
        <v>1266</v>
      </c>
      <c r="I4697" s="106">
        <v>9</v>
      </c>
      <c r="J4697" s="106"/>
      <c r="K4697" s="106"/>
      <c r="L4697" s="106" t="s">
        <v>1027</v>
      </c>
      <c r="M4697" s="106" t="s">
        <v>924</v>
      </c>
      <c r="N4697" s="106">
        <v>0.7</v>
      </c>
      <c r="O4697" s="106">
        <v>2.8</v>
      </c>
      <c r="P4697" s="106" t="s">
        <v>2499</v>
      </c>
      <c r="Q4697" s="107" t="s">
        <v>5483</v>
      </c>
      <c r="R4697" s="107" t="s">
        <v>11</v>
      </c>
    </row>
    <row r="4698" spans="2:18" ht="20.100000000000001" customHeight="1" x14ac:dyDescent="0.4">
      <c r="B4698" s="105" t="str">
        <f t="shared" si="220"/>
        <v/>
      </c>
      <c r="C4698" s="105" t="str">
        <f t="shared" si="221"/>
        <v/>
      </c>
      <c r="D4698" s="105" t="str">
        <f t="shared" si="222"/>
        <v/>
      </c>
      <c r="E4698" s="106" t="s">
        <v>2406</v>
      </c>
      <c r="F4698" s="106" t="s">
        <v>5010</v>
      </c>
      <c r="G4698" s="106" t="s">
        <v>778</v>
      </c>
      <c r="H4698" s="106" t="s">
        <v>1269</v>
      </c>
      <c r="I4698" s="106">
        <v>9</v>
      </c>
      <c r="J4698" s="106"/>
      <c r="K4698" s="106"/>
      <c r="L4698" s="106" t="s">
        <v>1027</v>
      </c>
      <c r="M4698" s="106" t="s">
        <v>924</v>
      </c>
      <c r="N4698" s="106">
        <v>0.7</v>
      </c>
      <c r="O4698" s="106">
        <v>2.8</v>
      </c>
      <c r="P4698" s="106" t="s">
        <v>2499</v>
      </c>
      <c r="Q4698" s="107" t="s">
        <v>5484</v>
      </c>
      <c r="R4698" s="107" t="s">
        <v>11</v>
      </c>
    </row>
    <row r="4699" spans="2:18" ht="20.100000000000001" customHeight="1" x14ac:dyDescent="0.4">
      <c r="B4699" s="105" t="str">
        <f t="shared" si="220"/>
        <v/>
      </c>
      <c r="C4699" s="105" t="str">
        <f t="shared" si="221"/>
        <v/>
      </c>
      <c r="D4699" s="105" t="str">
        <f t="shared" si="222"/>
        <v/>
      </c>
      <c r="E4699" s="106" t="s">
        <v>2406</v>
      </c>
      <c r="F4699" s="106" t="s">
        <v>5010</v>
      </c>
      <c r="G4699" s="106" t="s">
        <v>2437</v>
      </c>
      <c r="H4699" s="106" t="s">
        <v>2438</v>
      </c>
      <c r="I4699" s="106">
        <v>10</v>
      </c>
      <c r="J4699" s="106"/>
      <c r="K4699" s="106"/>
      <c r="L4699" s="106" t="s">
        <v>1027</v>
      </c>
      <c r="M4699" s="106" t="s">
        <v>924</v>
      </c>
      <c r="N4699" s="106">
        <v>0.69</v>
      </c>
      <c r="O4699" s="106">
        <v>2.8</v>
      </c>
      <c r="P4699" s="106" t="s">
        <v>2499</v>
      </c>
      <c r="Q4699" s="107" t="s">
        <v>5485</v>
      </c>
      <c r="R4699" s="107" t="s">
        <v>11</v>
      </c>
    </row>
    <row r="4700" spans="2:18" ht="20.100000000000001" customHeight="1" x14ac:dyDescent="0.4">
      <c r="B4700" s="105" t="str">
        <f t="shared" si="220"/>
        <v/>
      </c>
      <c r="C4700" s="105" t="str">
        <f t="shared" si="221"/>
        <v/>
      </c>
      <c r="D4700" s="105" t="str">
        <f t="shared" si="222"/>
        <v/>
      </c>
      <c r="E4700" s="106" t="s">
        <v>2406</v>
      </c>
      <c r="F4700" s="106" t="s">
        <v>5010</v>
      </c>
      <c r="G4700" s="106" t="s">
        <v>2442</v>
      </c>
      <c r="H4700" s="106" t="s">
        <v>2443</v>
      </c>
      <c r="I4700" s="106">
        <v>10</v>
      </c>
      <c r="J4700" s="106"/>
      <c r="K4700" s="106"/>
      <c r="L4700" s="106" t="s">
        <v>1027</v>
      </c>
      <c r="M4700" s="106" t="s">
        <v>924</v>
      </c>
      <c r="N4700" s="106">
        <v>0.69</v>
      </c>
      <c r="O4700" s="106">
        <v>2.8</v>
      </c>
      <c r="P4700" s="106" t="s">
        <v>2499</v>
      </c>
      <c r="Q4700" s="107" t="s">
        <v>5486</v>
      </c>
      <c r="R4700" s="107" t="s">
        <v>11</v>
      </c>
    </row>
    <row r="4701" spans="2:18" ht="20.100000000000001" customHeight="1" x14ac:dyDescent="0.4">
      <c r="B4701" s="105" t="str">
        <f t="shared" si="220"/>
        <v/>
      </c>
      <c r="C4701" s="105" t="str">
        <f t="shared" si="221"/>
        <v/>
      </c>
      <c r="D4701" s="105" t="str">
        <f t="shared" si="222"/>
        <v/>
      </c>
      <c r="E4701" s="106" t="s">
        <v>2406</v>
      </c>
      <c r="F4701" s="106" t="s">
        <v>5010</v>
      </c>
      <c r="G4701" s="106" t="s">
        <v>773</v>
      </c>
      <c r="H4701" s="106" t="s">
        <v>1027</v>
      </c>
      <c r="I4701" s="106">
        <v>9</v>
      </c>
      <c r="J4701" s="106"/>
      <c r="K4701" s="106"/>
      <c r="L4701" s="106" t="s">
        <v>1266</v>
      </c>
      <c r="M4701" s="106" t="s">
        <v>924</v>
      </c>
      <c r="N4701" s="106">
        <v>0.74</v>
      </c>
      <c r="O4701" s="106">
        <v>2.8</v>
      </c>
      <c r="P4701" s="106" t="s">
        <v>2499</v>
      </c>
      <c r="Q4701" s="107" t="s">
        <v>5487</v>
      </c>
      <c r="R4701" s="107" t="s">
        <v>11</v>
      </c>
    </row>
    <row r="4702" spans="2:18" ht="20.100000000000001" customHeight="1" x14ac:dyDescent="0.4">
      <c r="B4702" s="105" t="str">
        <f t="shared" si="220"/>
        <v/>
      </c>
      <c r="C4702" s="105" t="str">
        <f t="shared" si="221"/>
        <v/>
      </c>
      <c r="D4702" s="105" t="str">
        <f t="shared" si="222"/>
        <v/>
      </c>
      <c r="E4702" s="106" t="s">
        <v>2406</v>
      </c>
      <c r="F4702" s="106" t="s">
        <v>5010</v>
      </c>
      <c r="G4702" s="106" t="s">
        <v>778</v>
      </c>
      <c r="H4702" s="106" t="s">
        <v>1027</v>
      </c>
      <c r="I4702" s="106">
        <v>9</v>
      </c>
      <c r="J4702" s="106"/>
      <c r="K4702" s="106"/>
      <c r="L4702" s="106" t="s">
        <v>1269</v>
      </c>
      <c r="M4702" s="106" t="s">
        <v>924</v>
      </c>
      <c r="N4702" s="106">
        <v>0.74</v>
      </c>
      <c r="O4702" s="106">
        <v>2.8</v>
      </c>
      <c r="P4702" s="106" t="s">
        <v>2499</v>
      </c>
      <c r="Q4702" s="107" t="s">
        <v>5488</v>
      </c>
      <c r="R4702" s="107" t="s">
        <v>11</v>
      </c>
    </row>
    <row r="4703" spans="2:18" ht="20.100000000000001" customHeight="1" x14ac:dyDescent="0.4">
      <c r="B4703" s="105" t="str">
        <f t="shared" si="220"/>
        <v/>
      </c>
      <c r="C4703" s="105" t="str">
        <f t="shared" si="221"/>
        <v/>
      </c>
      <c r="D4703" s="105" t="str">
        <f t="shared" si="222"/>
        <v/>
      </c>
      <c r="E4703" s="106" t="s">
        <v>2406</v>
      </c>
      <c r="F4703" s="106" t="s">
        <v>5010</v>
      </c>
      <c r="G4703" s="106" t="s">
        <v>2437</v>
      </c>
      <c r="H4703" s="106" t="s">
        <v>1027</v>
      </c>
      <c r="I4703" s="106">
        <v>10</v>
      </c>
      <c r="J4703" s="106"/>
      <c r="K4703" s="106"/>
      <c r="L4703" s="106" t="s">
        <v>2438</v>
      </c>
      <c r="M4703" s="106" t="s">
        <v>924</v>
      </c>
      <c r="N4703" s="106">
        <v>0.74</v>
      </c>
      <c r="O4703" s="106">
        <v>2.8</v>
      </c>
      <c r="P4703" s="106" t="s">
        <v>2499</v>
      </c>
      <c r="Q4703" s="107" t="s">
        <v>5489</v>
      </c>
      <c r="R4703" s="107" t="s">
        <v>11</v>
      </c>
    </row>
    <row r="4704" spans="2:18" ht="20.100000000000001" customHeight="1" x14ac:dyDescent="0.4">
      <c r="B4704" s="105" t="str">
        <f t="shared" si="220"/>
        <v/>
      </c>
      <c r="C4704" s="105" t="str">
        <f t="shared" si="221"/>
        <v/>
      </c>
      <c r="D4704" s="105" t="str">
        <f t="shared" si="222"/>
        <v/>
      </c>
      <c r="E4704" s="106" t="s">
        <v>2406</v>
      </c>
      <c r="F4704" s="106" t="s">
        <v>5010</v>
      </c>
      <c r="G4704" s="106" t="s">
        <v>2442</v>
      </c>
      <c r="H4704" s="106" t="s">
        <v>1027</v>
      </c>
      <c r="I4704" s="106">
        <v>10</v>
      </c>
      <c r="J4704" s="106"/>
      <c r="K4704" s="106"/>
      <c r="L4704" s="106" t="s">
        <v>2443</v>
      </c>
      <c r="M4704" s="106" t="s">
        <v>924</v>
      </c>
      <c r="N4704" s="106">
        <v>0.74</v>
      </c>
      <c r="O4704" s="106">
        <v>2.8</v>
      </c>
      <c r="P4704" s="106" t="s">
        <v>2499</v>
      </c>
      <c r="Q4704" s="107" t="s">
        <v>5490</v>
      </c>
      <c r="R4704" s="107" t="s">
        <v>11</v>
      </c>
    </row>
    <row r="4705" spans="2:18" ht="20.100000000000001" customHeight="1" x14ac:dyDescent="0.4">
      <c r="B4705" s="105" t="str">
        <f t="shared" si="220"/>
        <v/>
      </c>
      <c r="C4705" s="105" t="str">
        <f t="shared" si="221"/>
        <v/>
      </c>
      <c r="D4705" s="105" t="str">
        <f t="shared" si="222"/>
        <v/>
      </c>
      <c r="E4705" s="106" t="s">
        <v>2406</v>
      </c>
      <c r="F4705" s="106" t="s">
        <v>5010</v>
      </c>
      <c r="G4705" s="106" t="s">
        <v>697</v>
      </c>
      <c r="H4705" s="106" t="s">
        <v>1389</v>
      </c>
      <c r="I4705" s="106">
        <v>12</v>
      </c>
      <c r="J4705" s="106"/>
      <c r="K4705" s="106"/>
      <c r="L4705" s="106" t="s">
        <v>1389</v>
      </c>
      <c r="M4705" s="106" t="s">
        <v>3522</v>
      </c>
      <c r="N4705" s="106">
        <v>0.75</v>
      </c>
      <c r="O4705" s="106">
        <v>2.8</v>
      </c>
      <c r="P4705" s="106" t="s">
        <v>2511</v>
      </c>
      <c r="Q4705" s="107" t="s">
        <v>5491</v>
      </c>
      <c r="R4705" s="107" t="s">
        <v>12</v>
      </c>
    </row>
    <row r="4706" spans="2:18" ht="20.100000000000001" customHeight="1" x14ac:dyDescent="0.4">
      <c r="B4706" s="105" t="str">
        <f t="shared" si="220"/>
        <v/>
      </c>
      <c r="C4706" s="105" t="str">
        <f t="shared" si="221"/>
        <v/>
      </c>
      <c r="D4706" s="105" t="str">
        <f t="shared" si="222"/>
        <v/>
      </c>
      <c r="E4706" s="106" t="s">
        <v>2406</v>
      </c>
      <c r="F4706" s="106" t="s">
        <v>5010</v>
      </c>
      <c r="G4706" s="106" t="s">
        <v>773</v>
      </c>
      <c r="H4706" s="106" t="s">
        <v>1266</v>
      </c>
      <c r="I4706" s="106">
        <v>13</v>
      </c>
      <c r="J4706" s="106"/>
      <c r="K4706" s="106"/>
      <c r="L4706" s="106" t="s">
        <v>1027</v>
      </c>
      <c r="M4706" s="106" t="s">
        <v>3522</v>
      </c>
      <c r="N4706" s="106">
        <v>0.7</v>
      </c>
      <c r="O4706" s="106">
        <v>2.8</v>
      </c>
      <c r="P4706" s="106" t="s">
        <v>2511</v>
      </c>
      <c r="Q4706" s="107" t="s">
        <v>5492</v>
      </c>
      <c r="R4706" s="107" t="s">
        <v>12</v>
      </c>
    </row>
    <row r="4707" spans="2:18" ht="20.100000000000001" customHeight="1" x14ac:dyDescent="0.4">
      <c r="B4707" s="105" t="str">
        <f t="shared" si="220"/>
        <v/>
      </c>
      <c r="C4707" s="105" t="str">
        <f t="shared" si="221"/>
        <v/>
      </c>
      <c r="D4707" s="105" t="str">
        <f t="shared" si="222"/>
        <v/>
      </c>
      <c r="E4707" s="106" t="s">
        <v>2406</v>
      </c>
      <c r="F4707" s="106" t="s">
        <v>5010</v>
      </c>
      <c r="G4707" s="106" t="s">
        <v>778</v>
      </c>
      <c r="H4707" s="106" t="s">
        <v>1269</v>
      </c>
      <c r="I4707" s="106">
        <v>13</v>
      </c>
      <c r="J4707" s="106"/>
      <c r="K4707" s="106"/>
      <c r="L4707" s="106" t="s">
        <v>1027</v>
      </c>
      <c r="M4707" s="106" t="s">
        <v>3522</v>
      </c>
      <c r="N4707" s="106">
        <v>0.7</v>
      </c>
      <c r="O4707" s="106">
        <v>2.8</v>
      </c>
      <c r="P4707" s="106" t="s">
        <v>2511</v>
      </c>
      <c r="Q4707" s="107" t="s">
        <v>5493</v>
      </c>
      <c r="R4707" s="107" t="s">
        <v>12</v>
      </c>
    </row>
    <row r="4708" spans="2:18" ht="20.100000000000001" customHeight="1" x14ac:dyDescent="0.4">
      <c r="B4708" s="105" t="str">
        <f t="shared" si="220"/>
        <v/>
      </c>
      <c r="C4708" s="105" t="str">
        <f t="shared" si="221"/>
        <v/>
      </c>
      <c r="D4708" s="105" t="str">
        <f t="shared" si="222"/>
        <v/>
      </c>
      <c r="E4708" s="106" t="s">
        <v>2406</v>
      </c>
      <c r="F4708" s="106" t="s">
        <v>5010</v>
      </c>
      <c r="G4708" s="106" t="s">
        <v>2437</v>
      </c>
      <c r="H4708" s="106" t="s">
        <v>2438</v>
      </c>
      <c r="I4708" s="106">
        <v>14</v>
      </c>
      <c r="J4708" s="106"/>
      <c r="K4708" s="106"/>
      <c r="L4708" s="106" t="s">
        <v>1027</v>
      </c>
      <c r="M4708" s="106" t="s">
        <v>3522</v>
      </c>
      <c r="N4708" s="106">
        <v>0.69</v>
      </c>
      <c r="O4708" s="106">
        <v>2.8</v>
      </c>
      <c r="P4708" s="106" t="s">
        <v>2511</v>
      </c>
      <c r="Q4708" s="107" t="s">
        <v>5494</v>
      </c>
      <c r="R4708" s="107" t="s">
        <v>12</v>
      </c>
    </row>
    <row r="4709" spans="2:18" ht="20.100000000000001" customHeight="1" x14ac:dyDescent="0.4">
      <c r="B4709" s="105" t="str">
        <f t="shared" si="220"/>
        <v/>
      </c>
      <c r="C4709" s="105" t="str">
        <f t="shared" si="221"/>
        <v/>
      </c>
      <c r="D4709" s="105" t="str">
        <f t="shared" si="222"/>
        <v/>
      </c>
      <c r="E4709" s="106" t="s">
        <v>2406</v>
      </c>
      <c r="F4709" s="106" t="s">
        <v>5010</v>
      </c>
      <c r="G4709" s="106" t="s">
        <v>2442</v>
      </c>
      <c r="H4709" s="106" t="s">
        <v>2443</v>
      </c>
      <c r="I4709" s="106">
        <v>14</v>
      </c>
      <c r="J4709" s="106"/>
      <c r="K4709" s="106"/>
      <c r="L4709" s="106" t="s">
        <v>1027</v>
      </c>
      <c r="M4709" s="106" t="s">
        <v>3522</v>
      </c>
      <c r="N4709" s="106">
        <v>0.69</v>
      </c>
      <c r="O4709" s="106">
        <v>2.8</v>
      </c>
      <c r="P4709" s="106" t="s">
        <v>2511</v>
      </c>
      <c r="Q4709" s="107" t="s">
        <v>5495</v>
      </c>
      <c r="R4709" s="107" t="s">
        <v>12</v>
      </c>
    </row>
    <row r="4710" spans="2:18" ht="20.100000000000001" customHeight="1" x14ac:dyDescent="0.4">
      <c r="B4710" s="105" t="str">
        <f t="shared" si="220"/>
        <v/>
      </c>
      <c r="C4710" s="105" t="str">
        <f t="shared" si="221"/>
        <v/>
      </c>
      <c r="D4710" s="105" t="str">
        <f t="shared" si="222"/>
        <v/>
      </c>
      <c r="E4710" s="106" t="s">
        <v>2406</v>
      </c>
      <c r="F4710" s="106" t="s">
        <v>5010</v>
      </c>
      <c r="G4710" s="106" t="s">
        <v>773</v>
      </c>
      <c r="H4710" s="106" t="s">
        <v>1027</v>
      </c>
      <c r="I4710" s="106">
        <v>13</v>
      </c>
      <c r="J4710" s="106"/>
      <c r="K4710" s="106"/>
      <c r="L4710" s="106" t="s">
        <v>1266</v>
      </c>
      <c r="M4710" s="106" t="s">
        <v>3522</v>
      </c>
      <c r="N4710" s="106">
        <v>0.74</v>
      </c>
      <c r="O4710" s="106">
        <v>2.8</v>
      </c>
      <c r="P4710" s="106" t="s">
        <v>2511</v>
      </c>
      <c r="Q4710" s="107" t="s">
        <v>5496</v>
      </c>
      <c r="R4710" s="107" t="s">
        <v>12</v>
      </c>
    </row>
    <row r="4711" spans="2:18" ht="20.100000000000001" customHeight="1" x14ac:dyDescent="0.4">
      <c r="B4711" s="105" t="str">
        <f t="shared" si="220"/>
        <v/>
      </c>
      <c r="C4711" s="105" t="str">
        <f t="shared" si="221"/>
        <v/>
      </c>
      <c r="D4711" s="105" t="str">
        <f t="shared" si="222"/>
        <v/>
      </c>
      <c r="E4711" s="106" t="s">
        <v>2406</v>
      </c>
      <c r="F4711" s="106" t="s">
        <v>5010</v>
      </c>
      <c r="G4711" s="106" t="s">
        <v>778</v>
      </c>
      <c r="H4711" s="106" t="s">
        <v>1027</v>
      </c>
      <c r="I4711" s="106">
        <v>13</v>
      </c>
      <c r="J4711" s="106"/>
      <c r="K4711" s="106"/>
      <c r="L4711" s="106" t="s">
        <v>1269</v>
      </c>
      <c r="M4711" s="106" t="s">
        <v>3522</v>
      </c>
      <c r="N4711" s="106">
        <v>0.74</v>
      </c>
      <c r="O4711" s="106">
        <v>2.8</v>
      </c>
      <c r="P4711" s="106" t="s">
        <v>2511</v>
      </c>
      <c r="Q4711" s="107" t="s">
        <v>5497</v>
      </c>
      <c r="R4711" s="107" t="s">
        <v>12</v>
      </c>
    </row>
    <row r="4712" spans="2:18" ht="20.100000000000001" customHeight="1" x14ac:dyDescent="0.4">
      <c r="B4712" s="105" t="str">
        <f t="shared" si="220"/>
        <v/>
      </c>
      <c r="C4712" s="105" t="str">
        <f t="shared" si="221"/>
        <v/>
      </c>
      <c r="D4712" s="105" t="str">
        <f t="shared" si="222"/>
        <v/>
      </c>
      <c r="E4712" s="106" t="s">
        <v>2406</v>
      </c>
      <c r="F4712" s="106" t="s">
        <v>5010</v>
      </c>
      <c r="G4712" s="106" t="s">
        <v>2437</v>
      </c>
      <c r="H4712" s="106" t="s">
        <v>1027</v>
      </c>
      <c r="I4712" s="106">
        <v>14</v>
      </c>
      <c r="J4712" s="106"/>
      <c r="K4712" s="106"/>
      <c r="L4712" s="106" t="s">
        <v>2438</v>
      </c>
      <c r="M4712" s="106" t="s">
        <v>3522</v>
      </c>
      <c r="N4712" s="106">
        <v>0.74</v>
      </c>
      <c r="O4712" s="106">
        <v>2.8</v>
      </c>
      <c r="P4712" s="106" t="s">
        <v>2511</v>
      </c>
      <c r="Q4712" s="107" t="s">
        <v>5498</v>
      </c>
      <c r="R4712" s="107" t="s">
        <v>12</v>
      </c>
    </row>
    <row r="4713" spans="2:18" ht="20.100000000000001" customHeight="1" x14ac:dyDescent="0.4">
      <c r="B4713" s="105" t="str">
        <f t="shared" si="220"/>
        <v/>
      </c>
      <c r="C4713" s="105" t="str">
        <f t="shared" si="221"/>
        <v/>
      </c>
      <c r="D4713" s="105" t="str">
        <f t="shared" si="222"/>
        <v/>
      </c>
      <c r="E4713" s="106" t="s">
        <v>2406</v>
      </c>
      <c r="F4713" s="106" t="s">
        <v>5010</v>
      </c>
      <c r="G4713" s="106" t="s">
        <v>2442</v>
      </c>
      <c r="H4713" s="106" t="s">
        <v>1027</v>
      </c>
      <c r="I4713" s="106">
        <v>14</v>
      </c>
      <c r="J4713" s="106"/>
      <c r="K4713" s="106"/>
      <c r="L4713" s="106" t="s">
        <v>2443</v>
      </c>
      <c r="M4713" s="106" t="s">
        <v>3522</v>
      </c>
      <c r="N4713" s="106">
        <v>0.74</v>
      </c>
      <c r="O4713" s="106">
        <v>2.8</v>
      </c>
      <c r="P4713" s="106" t="s">
        <v>2511</v>
      </c>
      <c r="Q4713" s="107" t="s">
        <v>5499</v>
      </c>
      <c r="R4713" s="107" t="s">
        <v>12</v>
      </c>
    </row>
    <row r="4714" spans="2:18" ht="20.100000000000001" customHeight="1" x14ac:dyDescent="0.4">
      <c r="B4714" s="105" t="str">
        <f t="shared" si="220"/>
        <v/>
      </c>
      <c r="C4714" s="105" t="str">
        <f t="shared" si="221"/>
        <v/>
      </c>
      <c r="D4714" s="105" t="str">
        <f t="shared" si="222"/>
        <v/>
      </c>
      <c r="E4714" s="106" t="s">
        <v>2406</v>
      </c>
      <c r="F4714" s="106" t="s">
        <v>5010</v>
      </c>
      <c r="G4714" s="106" t="s">
        <v>697</v>
      </c>
      <c r="H4714" s="106" t="s">
        <v>1817</v>
      </c>
      <c r="I4714" s="106">
        <v>10</v>
      </c>
      <c r="J4714" s="106"/>
      <c r="K4714" s="106"/>
      <c r="L4714" s="106" t="s">
        <v>1817</v>
      </c>
      <c r="M4714" s="106" t="s">
        <v>924</v>
      </c>
      <c r="N4714" s="106">
        <v>0.78</v>
      </c>
      <c r="O4714" s="106">
        <v>2.8</v>
      </c>
      <c r="P4714" s="106" t="s">
        <v>714</v>
      </c>
      <c r="Q4714" s="107" t="s">
        <v>5500</v>
      </c>
      <c r="R4714" s="107" t="s">
        <v>253</v>
      </c>
    </row>
    <row r="4715" spans="2:18" ht="20.100000000000001" customHeight="1" x14ac:dyDescent="0.4">
      <c r="B4715" s="105" t="str">
        <f t="shared" si="220"/>
        <v/>
      </c>
      <c r="C4715" s="105" t="str">
        <f t="shared" si="221"/>
        <v/>
      </c>
      <c r="D4715" s="105" t="str">
        <f t="shared" si="222"/>
        <v/>
      </c>
      <c r="E4715" s="106" t="s">
        <v>2406</v>
      </c>
      <c r="F4715" s="106" t="s">
        <v>5010</v>
      </c>
      <c r="G4715" s="106" t="s">
        <v>710</v>
      </c>
      <c r="H4715" s="106" t="s">
        <v>711</v>
      </c>
      <c r="I4715" s="106">
        <v>11</v>
      </c>
      <c r="J4715" s="106"/>
      <c r="K4715" s="106"/>
      <c r="L4715" s="106" t="s">
        <v>707</v>
      </c>
      <c r="M4715" s="106" t="s">
        <v>924</v>
      </c>
      <c r="N4715" s="106">
        <v>0.78</v>
      </c>
      <c r="O4715" s="106">
        <v>2.8</v>
      </c>
      <c r="P4715" s="106" t="s">
        <v>3355</v>
      </c>
      <c r="Q4715" s="107" t="s">
        <v>5501</v>
      </c>
      <c r="R4715" s="107" t="s">
        <v>253</v>
      </c>
    </row>
    <row r="4716" spans="2:18" ht="20.100000000000001" customHeight="1" x14ac:dyDescent="0.4">
      <c r="B4716" s="105" t="str">
        <f t="shared" si="220"/>
        <v/>
      </c>
      <c r="C4716" s="105" t="str">
        <f t="shared" si="221"/>
        <v/>
      </c>
      <c r="D4716" s="105" t="str">
        <f t="shared" si="222"/>
        <v/>
      </c>
      <c r="E4716" s="106" t="s">
        <v>2406</v>
      </c>
      <c r="F4716" s="106" t="s">
        <v>5010</v>
      </c>
      <c r="G4716" s="106" t="s">
        <v>710</v>
      </c>
      <c r="H4716" s="106" t="s">
        <v>711</v>
      </c>
      <c r="I4716" s="106">
        <v>10</v>
      </c>
      <c r="J4716" s="106"/>
      <c r="K4716" s="106"/>
      <c r="L4716" s="106" t="s">
        <v>1817</v>
      </c>
      <c r="M4716" s="106" t="s">
        <v>924</v>
      </c>
      <c r="N4716" s="106">
        <v>0.78</v>
      </c>
      <c r="O4716" s="106">
        <v>2.8</v>
      </c>
      <c r="P4716" s="106" t="s">
        <v>714</v>
      </c>
      <c r="Q4716" s="107" t="s">
        <v>5502</v>
      </c>
      <c r="R4716" s="107" t="s">
        <v>253</v>
      </c>
    </row>
    <row r="4717" spans="2:18" ht="20.100000000000001" customHeight="1" x14ac:dyDescent="0.4">
      <c r="B4717" s="105" t="str">
        <f t="shared" si="220"/>
        <v/>
      </c>
      <c r="C4717" s="105" t="str">
        <f t="shared" si="221"/>
        <v/>
      </c>
      <c r="D4717" s="105" t="str">
        <f t="shared" si="222"/>
        <v/>
      </c>
      <c r="E4717" s="106" t="s">
        <v>2406</v>
      </c>
      <c r="F4717" s="106" t="s">
        <v>5010</v>
      </c>
      <c r="G4717" s="106" t="s">
        <v>710</v>
      </c>
      <c r="H4717" s="106" t="s">
        <v>711</v>
      </c>
      <c r="I4717" s="106">
        <v>9</v>
      </c>
      <c r="J4717" s="106"/>
      <c r="K4717" s="106"/>
      <c r="L4717" s="106" t="s">
        <v>1027</v>
      </c>
      <c r="M4717" s="106" t="s">
        <v>924</v>
      </c>
      <c r="N4717" s="106">
        <v>0.78</v>
      </c>
      <c r="O4717" s="106">
        <v>2.8</v>
      </c>
      <c r="P4717" s="106" t="s">
        <v>714</v>
      </c>
      <c r="Q4717" s="107" t="s">
        <v>5503</v>
      </c>
      <c r="R4717" s="107" t="s">
        <v>253</v>
      </c>
    </row>
    <row r="4718" spans="2:18" ht="20.100000000000001" customHeight="1" x14ac:dyDescent="0.4">
      <c r="B4718" s="105" t="str">
        <f t="shared" si="220"/>
        <v/>
      </c>
      <c r="C4718" s="105" t="str">
        <f t="shared" si="221"/>
        <v/>
      </c>
      <c r="D4718" s="105" t="str">
        <f t="shared" si="222"/>
        <v/>
      </c>
      <c r="E4718" s="106" t="s">
        <v>2406</v>
      </c>
      <c r="F4718" s="106" t="s">
        <v>5010</v>
      </c>
      <c r="G4718" s="106" t="s">
        <v>721</v>
      </c>
      <c r="H4718" s="106" t="s">
        <v>722</v>
      </c>
      <c r="I4718" s="106">
        <v>10</v>
      </c>
      <c r="J4718" s="106"/>
      <c r="K4718" s="106"/>
      <c r="L4718" s="106" t="s">
        <v>707</v>
      </c>
      <c r="M4718" s="106" t="s">
        <v>924</v>
      </c>
      <c r="N4718" s="106">
        <v>0.77</v>
      </c>
      <c r="O4718" s="106">
        <v>2.8</v>
      </c>
      <c r="P4718" s="106" t="s">
        <v>714</v>
      </c>
      <c r="Q4718" s="107" t="s">
        <v>5504</v>
      </c>
      <c r="R4718" s="107" t="s">
        <v>253</v>
      </c>
    </row>
    <row r="4719" spans="2:18" ht="20.100000000000001" customHeight="1" x14ac:dyDescent="0.4">
      <c r="B4719" s="105" t="str">
        <f t="shared" si="220"/>
        <v/>
      </c>
      <c r="C4719" s="105" t="str">
        <f t="shared" si="221"/>
        <v/>
      </c>
      <c r="D4719" s="105" t="str">
        <f t="shared" si="222"/>
        <v/>
      </c>
      <c r="E4719" s="106" t="s">
        <v>2406</v>
      </c>
      <c r="F4719" s="106" t="s">
        <v>5010</v>
      </c>
      <c r="G4719" s="106" t="s">
        <v>721</v>
      </c>
      <c r="H4719" s="106" t="s">
        <v>722</v>
      </c>
      <c r="I4719" s="106">
        <v>9</v>
      </c>
      <c r="J4719" s="106"/>
      <c r="K4719" s="106"/>
      <c r="L4719" s="106" t="s">
        <v>1817</v>
      </c>
      <c r="M4719" s="106" t="s">
        <v>924</v>
      </c>
      <c r="N4719" s="106">
        <v>0.77</v>
      </c>
      <c r="O4719" s="106">
        <v>2.8</v>
      </c>
      <c r="P4719" s="106" t="s">
        <v>714</v>
      </c>
      <c r="Q4719" s="107" t="s">
        <v>5505</v>
      </c>
      <c r="R4719" s="107" t="s">
        <v>253</v>
      </c>
    </row>
    <row r="4720" spans="2:18" ht="20.100000000000001" customHeight="1" x14ac:dyDescent="0.4">
      <c r="B4720" s="105" t="str">
        <f t="shared" si="220"/>
        <v/>
      </c>
      <c r="C4720" s="105" t="str">
        <f t="shared" si="221"/>
        <v/>
      </c>
      <c r="D4720" s="105" t="str">
        <f t="shared" si="222"/>
        <v/>
      </c>
      <c r="E4720" s="106" t="s">
        <v>2406</v>
      </c>
      <c r="F4720" s="106" t="s">
        <v>5010</v>
      </c>
      <c r="G4720" s="106" t="s">
        <v>2477</v>
      </c>
      <c r="H4720" s="106" t="s">
        <v>707</v>
      </c>
      <c r="I4720" s="106">
        <v>11</v>
      </c>
      <c r="J4720" s="106"/>
      <c r="K4720" s="106"/>
      <c r="L4720" s="106" t="s">
        <v>2478</v>
      </c>
      <c r="M4720" s="106" t="s">
        <v>924</v>
      </c>
      <c r="N4720" s="106">
        <v>0.79</v>
      </c>
      <c r="O4720" s="106">
        <v>2.8</v>
      </c>
      <c r="P4720" s="106" t="s">
        <v>714</v>
      </c>
      <c r="Q4720" s="107" t="s">
        <v>5506</v>
      </c>
      <c r="R4720" s="107" t="s">
        <v>253</v>
      </c>
    </row>
    <row r="4721" spans="2:18" ht="20.100000000000001" customHeight="1" x14ac:dyDescent="0.4">
      <c r="B4721" s="105" t="str">
        <f t="shared" si="220"/>
        <v/>
      </c>
      <c r="C4721" s="105" t="str">
        <f t="shared" si="221"/>
        <v/>
      </c>
      <c r="D4721" s="105" t="str">
        <f t="shared" si="222"/>
        <v/>
      </c>
      <c r="E4721" s="106" t="s">
        <v>2406</v>
      </c>
      <c r="F4721" s="106" t="s">
        <v>5010</v>
      </c>
      <c r="G4721" s="106" t="s">
        <v>2477</v>
      </c>
      <c r="H4721" s="106" t="s">
        <v>1817</v>
      </c>
      <c r="I4721" s="106">
        <v>10</v>
      </c>
      <c r="J4721" s="106"/>
      <c r="K4721" s="106"/>
      <c r="L4721" s="106" t="s">
        <v>2478</v>
      </c>
      <c r="M4721" s="106" t="s">
        <v>924</v>
      </c>
      <c r="N4721" s="106">
        <v>0.78</v>
      </c>
      <c r="O4721" s="106">
        <v>2.8</v>
      </c>
      <c r="P4721" s="106" t="s">
        <v>714</v>
      </c>
      <c r="Q4721" s="107" t="s">
        <v>5507</v>
      </c>
      <c r="R4721" s="107" t="s">
        <v>253</v>
      </c>
    </row>
    <row r="4722" spans="2:18" ht="20.100000000000001" customHeight="1" x14ac:dyDescent="0.4">
      <c r="B4722" s="105" t="str">
        <f t="shared" si="220"/>
        <v/>
      </c>
      <c r="C4722" s="105" t="str">
        <f t="shared" si="221"/>
        <v/>
      </c>
      <c r="D4722" s="105" t="str">
        <f t="shared" si="222"/>
        <v/>
      </c>
      <c r="E4722" s="106" t="s">
        <v>2406</v>
      </c>
      <c r="F4722" s="106" t="s">
        <v>5010</v>
      </c>
      <c r="G4722" s="106" t="s">
        <v>2477</v>
      </c>
      <c r="H4722" s="106" t="s">
        <v>1027</v>
      </c>
      <c r="I4722" s="106">
        <v>9</v>
      </c>
      <c r="J4722" s="106"/>
      <c r="K4722" s="106"/>
      <c r="L4722" s="106" t="s">
        <v>2478</v>
      </c>
      <c r="M4722" s="106" t="s">
        <v>924</v>
      </c>
      <c r="N4722" s="106">
        <v>0.77</v>
      </c>
      <c r="O4722" s="106">
        <v>2.8</v>
      </c>
      <c r="P4722" s="106" t="s">
        <v>714</v>
      </c>
      <c r="Q4722" s="107" t="s">
        <v>5508</v>
      </c>
      <c r="R4722" s="107" t="s">
        <v>253</v>
      </c>
    </row>
    <row r="4723" spans="2:18" ht="20.100000000000001" customHeight="1" x14ac:dyDescent="0.4">
      <c r="B4723" s="105" t="str">
        <f t="shared" si="220"/>
        <v/>
      </c>
      <c r="C4723" s="105" t="str">
        <f t="shared" si="221"/>
        <v/>
      </c>
      <c r="D4723" s="105" t="str">
        <f t="shared" si="222"/>
        <v/>
      </c>
      <c r="E4723" s="106" t="s">
        <v>2406</v>
      </c>
      <c r="F4723" s="106" t="s">
        <v>5010</v>
      </c>
      <c r="G4723" s="106" t="s">
        <v>2482</v>
      </c>
      <c r="H4723" s="106" t="s">
        <v>707</v>
      </c>
      <c r="I4723" s="106">
        <v>11</v>
      </c>
      <c r="J4723" s="106"/>
      <c r="K4723" s="106"/>
      <c r="L4723" s="106" t="s">
        <v>2483</v>
      </c>
      <c r="M4723" s="106" t="s">
        <v>924</v>
      </c>
      <c r="N4723" s="106">
        <v>0.79</v>
      </c>
      <c r="O4723" s="106">
        <v>2.8</v>
      </c>
      <c r="P4723" s="106" t="s">
        <v>714</v>
      </c>
      <c r="Q4723" s="107" t="s">
        <v>5509</v>
      </c>
      <c r="R4723" s="107" t="s">
        <v>253</v>
      </c>
    </row>
    <row r="4724" spans="2:18" ht="20.100000000000001" customHeight="1" x14ac:dyDescent="0.4">
      <c r="B4724" s="105" t="str">
        <f t="shared" si="220"/>
        <v/>
      </c>
      <c r="C4724" s="105" t="str">
        <f t="shared" si="221"/>
        <v/>
      </c>
      <c r="D4724" s="105" t="str">
        <f t="shared" si="222"/>
        <v/>
      </c>
      <c r="E4724" s="106" t="s">
        <v>2406</v>
      </c>
      <c r="F4724" s="106" t="s">
        <v>5010</v>
      </c>
      <c r="G4724" s="106" t="s">
        <v>2482</v>
      </c>
      <c r="H4724" s="106" t="s">
        <v>1817</v>
      </c>
      <c r="I4724" s="106">
        <v>10</v>
      </c>
      <c r="J4724" s="106"/>
      <c r="K4724" s="106"/>
      <c r="L4724" s="106" t="s">
        <v>2483</v>
      </c>
      <c r="M4724" s="106" t="s">
        <v>924</v>
      </c>
      <c r="N4724" s="106">
        <v>0.78</v>
      </c>
      <c r="O4724" s="106">
        <v>2.8</v>
      </c>
      <c r="P4724" s="106" t="s">
        <v>714</v>
      </c>
      <c r="Q4724" s="107" t="s">
        <v>5510</v>
      </c>
      <c r="R4724" s="107" t="s">
        <v>253</v>
      </c>
    </row>
    <row r="4725" spans="2:18" ht="20.100000000000001" customHeight="1" x14ac:dyDescent="0.4">
      <c r="B4725" s="105" t="str">
        <f t="shared" si="220"/>
        <v/>
      </c>
      <c r="C4725" s="105" t="str">
        <f t="shared" si="221"/>
        <v/>
      </c>
      <c r="D4725" s="105" t="str">
        <f t="shared" si="222"/>
        <v/>
      </c>
      <c r="E4725" s="106" t="s">
        <v>2406</v>
      </c>
      <c r="F4725" s="106" t="s">
        <v>5010</v>
      </c>
      <c r="G4725" s="106" t="s">
        <v>2482</v>
      </c>
      <c r="H4725" s="106" t="s">
        <v>1027</v>
      </c>
      <c r="I4725" s="106">
        <v>9</v>
      </c>
      <c r="J4725" s="106"/>
      <c r="K4725" s="106"/>
      <c r="L4725" s="106" t="s">
        <v>2483</v>
      </c>
      <c r="M4725" s="106" t="s">
        <v>924</v>
      </c>
      <c r="N4725" s="106">
        <v>0.77</v>
      </c>
      <c r="O4725" s="106">
        <v>2.8</v>
      </c>
      <c r="P4725" s="106" t="s">
        <v>714</v>
      </c>
      <c r="Q4725" s="107" t="s">
        <v>5511</v>
      </c>
      <c r="R4725" s="107" t="s">
        <v>253</v>
      </c>
    </row>
    <row r="4726" spans="2:18" ht="20.100000000000001" customHeight="1" x14ac:dyDescent="0.4">
      <c r="B4726" s="105" t="str">
        <f t="shared" si="220"/>
        <v/>
      </c>
      <c r="C4726" s="105" t="str">
        <f t="shared" si="221"/>
        <v/>
      </c>
      <c r="D4726" s="105" t="str">
        <f t="shared" si="222"/>
        <v/>
      </c>
      <c r="E4726" s="106" t="s">
        <v>2406</v>
      </c>
      <c r="F4726" s="106" t="s">
        <v>5010</v>
      </c>
      <c r="G4726" s="106" t="s">
        <v>710</v>
      </c>
      <c r="H4726" s="106" t="s">
        <v>707</v>
      </c>
      <c r="I4726" s="106">
        <v>11</v>
      </c>
      <c r="J4726" s="106"/>
      <c r="K4726" s="106"/>
      <c r="L4726" s="106" t="s">
        <v>711</v>
      </c>
      <c r="M4726" s="106" t="s">
        <v>924</v>
      </c>
      <c r="N4726" s="106">
        <v>0.79</v>
      </c>
      <c r="O4726" s="106">
        <v>2.8</v>
      </c>
      <c r="P4726" s="106" t="s">
        <v>714</v>
      </c>
      <c r="Q4726" s="107" t="s">
        <v>5512</v>
      </c>
      <c r="R4726" s="107" t="s">
        <v>253</v>
      </c>
    </row>
    <row r="4727" spans="2:18" ht="20.100000000000001" customHeight="1" x14ac:dyDescent="0.4">
      <c r="B4727" s="105" t="str">
        <f t="shared" si="220"/>
        <v/>
      </c>
      <c r="C4727" s="105" t="str">
        <f t="shared" si="221"/>
        <v/>
      </c>
      <c r="D4727" s="105" t="str">
        <f t="shared" si="222"/>
        <v/>
      </c>
      <c r="E4727" s="106" t="s">
        <v>2406</v>
      </c>
      <c r="F4727" s="106" t="s">
        <v>5010</v>
      </c>
      <c r="G4727" s="106" t="s">
        <v>710</v>
      </c>
      <c r="H4727" s="106" t="s">
        <v>1817</v>
      </c>
      <c r="I4727" s="106">
        <v>10</v>
      </c>
      <c r="J4727" s="106"/>
      <c r="K4727" s="106"/>
      <c r="L4727" s="106" t="s">
        <v>711</v>
      </c>
      <c r="M4727" s="106" t="s">
        <v>924</v>
      </c>
      <c r="N4727" s="106">
        <v>0.78</v>
      </c>
      <c r="O4727" s="106">
        <v>2.8</v>
      </c>
      <c r="P4727" s="106" t="s">
        <v>714</v>
      </c>
      <c r="Q4727" s="107" t="s">
        <v>5513</v>
      </c>
      <c r="R4727" s="107" t="s">
        <v>253</v>
      </c>
    </row>
    <row r="4728" spans="2:18" ht="20.100000000000001" customHeight="1" x14ac:dyDescent="0.4">
      <c r="B4728" s="105" t="str">
        <f t="shared" si="220"/>
        <v/>
      </c>
      <c r="C4728" s="105" t="str">
        <f t="shared" si="221"/>
        <v/>
      </c>
      <c r="D4728" s="105" t="str">
        <f t="shared" si="222"/>
        <v/>
      </c>
      <c r="E4728" s="106" t="s">
        <v>2406</v>
      </c>
      <c r="F4728" s="106" t="s">
        <v>5010</v>
      </c>
      <c r="G4728" s="106" t="s">
        <v>710</v>
      </c>
      <c r="H4728" s="106" t="s">
        <v>1027</v>
      </c>
      <c r="I4728" s="106">
        <v>9</v>
      </c>
      <c r="J4728" s="106"/>
      <c r="K4728" s="106"/>
      <c r="L4728" s="106" t="s">
        <v>711</v>
      </c>
      <c r="M4728" s="106" t="s">
        <v>924</v>
      </c>
      <c r="N4728" s="106">
        <v>0.77</v>
      </c>
      <c r="O4728" s="106">
        <v>2.8</v>
      </c>
      <c r="P4728" s="106" t="s">
        <v>714</v>
      </c>
      <c r="Q4728" s="107" t="s">
        <v>5514</v>
      </c>
      <c r="R4728" s="107" t="s">
        <v>253</v>
      </c>
    </row>
    <row r="4729" spans="2:18" ht="20.100000000000001" customHeight="1" x14ac:dyDescent="0.4">
      <c r="B4729" s="105" t="str">
        <f t="shared" si="220"/>
        <v/>
      </c>
      <c r="C4729" s="105" t="str">
        <f t="shared" si="221"/>
        <v/>
      </c>
      <c r="D4729" s="105" t="str">
        <f t="shared" si="222"/>
        <v/>
      </c>
      <c r="E4729" s="106" t="s">
        <v>2406</v>
      </c>
      <c r="F4729" s="106" t="s">
        <v>5010</v>
      </c>
      <c r="G4729" s="106" t="s">
        <v>721</v>
      </c>
      <c r="H4729" s="106" t="s">
        <v>707</v>
      </c>
      <c r="I4729" s="106">
        <v>10</v>
      </c>
      <c r="J4729" s="106"/>
      <c r="K4729" s="106"/>
      <c r="L4729" s="106" t="s">
        <v>722</v>
      </c>
      <c r="M4729" s="106" t="s">
        <v>924</v>
      </c>
      <c r="N4729" s="106">
        <v>0.79</v>
      </c>
      <c r="O4729" s="106">
        <v>2.8</v>
      </c>
      <c r="P4729" s="106" t="s">
        <v>714</v>
      </c>
      <c r="Q4729" s="107" t="s">
        <v>5515</v>
      </c>
      <c r="R4729" s="107" t="s">
        <v>253</v>
      </c>
    </row>
    <row r="4730" spans="2:18" ht="20.100000000000001" customHeight="1" x14ac:dyDescent="0.4">
      <c r="B4730" s="105" t="str">
        <f t="shared" si="220"/>
        <v/>
      </c>
      <c r="C4730" s="105" t="str">
        <f t="shared" si="221"/>
        <v/>
      </c>
      <c r="D4730" s="105" t="str">
        <f t="shared" si="222"/>
        <v/>
      </c>
      <c r="E4730" s="106" t="s">
        <v>2406</v>
      </c>
      <c r="F4730" s="106" t="s">
        <v>5010</v>
      </c>
      <c r="G4730" s="106" t="s">
        <v>721</v>
      </c>
      <c r="H4730" s="106" t="s">
        <v>1817</v>
      </c>
      <c r="I4730" s="106">
        <v>9</v>
      </c>
      <c r="J4730" s="106"/>
      <c r="K4730" s="106"/>
      <c r="L4730" s="106" t="s">
        <v>722</v>
      </c>
      <c r="M4730" s="106" t="s">
        <v>924</v>
      </c>
      <c r="N4730" s="106">
        <v>0.78</v>
      </c>
      <c r="O4730" s="106">
        <v>2.8</v>
      </c>
      <c r="P4730" s="106" t="s">
        <v>714</v>
      </c>
      <c r="Q4730" s="107" t="s">
        <v>5516</v>
      </c>
      <c r="R4730" s="107" t="s">
        <v>253</v>
      </c>
    </row>
    <row r="4731" spans="2:18" ht="20.100000000000001" customHeight="1" x14ac:dyDescent="0.4">
      <c r="B4731" s="105" t="str">
        <f t="shared" si="220"/>
        <v/>
      </c>
      <c r="C4731" s="105" t="str">
        <f t="shared" si="221"/>
        <v/>
      </c>
      <c r="D4731" s="105" t="str">
        <f t="shared" si="222"/>
        <v/>
      </c>
      <c r="E4731" s="106" t="s">
        <v>2406</v>
      </c>
      <c r="F4731" s="106" t="s">
        <v>5010</v>
      </c>
      <c r="G4731" s="106" t="s">
        <v>773</v>
      </c>
      <c r="H4731" s="106" t="s">
        <v>774</v>
      </c>
      <c r="I4731" s="106">
        <v>12</v>
      </c>
      <c r="J4731" s="106"/>
      <c r="K4731" s="106"/>
      <c r="L4731" s="106" t="s">
        <v>707</v>
      </c>
      <c r="M4731" s="106" t="s">
        <v>3522</v>
      </c>
      <c r="N4731" s="106">
        <v>0.73</v>
      </c>
      <c r="O4731" s="106">
        <v>2.8</v>
      </c>
      <c r="P4731" s="106" t="s">
        <v>714</v>
      </c>
      <c r="Q4731" s="107" t="s">
        <v>5517</v>
      </c>
      <c r="R4731" s="107" t="s">
        <v>311</v>
      </c>
    </row>
    <row r="4732" spans="2:18" ht="20.100000000000001" customHeight="1" x14ac:dyDescent="0.4">
      <c r="B4732" s="105" t="str">
        <f t="shared" si="220"/>
        <v/>
      </c>
      <c r="C4732" s="105" t="str">
        <f t="shared" si="221"/>
        <v/>
      </c>
      <c r="D4732" s="105" t="str">
        <f t="shared" si="222"/>
        <v/>
      </c>
      <c r="E4732" s="106" t="s">
        <v>2406</v>
      </c>
      <c r="F4732" s="106" t="s">
        <v>5010</v>
      </c>
      <c r="G4732" s="106" t="s">
        <v>778</v>
      </c>
      <c r="H4732" s="106" t="s">
        <v>779</v>
      </c>
      <c r="I4732" s="106">
        <v>12</v>
      </c>
      <c r="J4732" s="106"/>
      <c r="K4732" s="106"/>
      <c r="L4732" s="106" t="s">
        <v>707</v>
      </c>
      <c r="M4732" s="106" t="s">
        <v>3522</v>
      </c>
      <c r="N4732" s="106">
        <v>0.72</v>
      </c>
      <c r="O4732" s="106">
        <v>2.8</v>
      </c>
      <c r="P4732" s="106" t="s">
        <v>714</v>
      </c>
      <c r="Q4732" s="107" t="s">
        <v>5518</v>
      </c>
      <c r="R4732" s="107" t="s">
        <v>311</v>
      </c>
    </row>
    <row r="4733" spans="2:18" ht="20.100000000000001" customHeight="1" x14ac:dyDescent="0.4">
      <c r="B4733" s="105" t="str">
        <f t="shared" si="220"/>
        <v/>
      </c>
      <c r="C4733" s="105" t="str">
        <f t="shared" si="221"/>
        <v/>
      </c>
      <c r="D4733" s="105" t="str">
        <f t="shared" si="222"/>
        <v/>
      </c>
      <c r="E4733" s="106" t="s">
        <v>2406</v>
      </c>
      <c r="F4733" s="106" t="s">
        <v>5010</v>
      </c>
      <c r="G4733" s="106" t="s">
        <v>773</v>
      </c>
      <c r="H4733" s="106" t="s">
        <v>707</v>
      </c>
      <c r="I4733" s="106">
        <v>12</v>
      </c>
      <c r="J4733" s="106"/>
      <c r="K4733" s="106"/>
      <c r="L4733" s="106" t="s">
        <v>774</v>
      </c>
      <c r="M4733" s="106" t="s">
        <v>3522</v>
      </c>
      <c r="N4733" s="106">
        <v>0.77</v>
      </c>
      <c r="O4733" s="106">
        <v>2.8</v>
      </c>
      <c r="P4733" s="106" t="s">
        <v>714</v>
      </c>
      <c r="Q4733" s="107" t="s">
        <v>5519</v>
      </c>
      <c r="R4733" s="107" t="s">
        <v>311</v>
      </c>
    </row>
    <row r="4734" spans="2:18" ht="20.100000000000001" customHeight="1" x14ac:dyDescent="0.4">
      <c r="B4734" s="105" t="str">
        <f t="shared" si="220"/>
        <v/>
      </c>
      <c r="C4734" s="105" t="str">
        <f t="shared" si="221"/>
        <v/>
      </c>
      <c r="D4734" s="105" t="str">
        <f t="shared" si="222"/>
        <v/>
      </c>
      <c r="E4734" s="106" t="s">
        <v>2406</v>
      </c>
      <c r="F4734" s="106" t="s">
        <v>5010</v>
      </c>
      <c r="G4734" s="106" t="s">
        <v>778</v>
      </c>
      <c r="H4734" s="106" t="s">
        <v>707</v>
      </c>
      <c r="I4734" s="106">
        <v>12</v>
      </c>
      <c r="J4734" s="106"/>
      <c r="K4734" s="106"/>
      <c r="L4734" s="106" t="s">
        <v>779</v>
      </c>
      <c r="M4734" s="106" t="s">
        <v>3522</v>
      </c>
      <c r="N4734" s="106">
        <v>0.77</v>
      </c>
      <c r="O4734" s="106">
        <v>2.8</v>
      </c>
      <c r="P4734" s="106" t="s">
        <v>714</v>
      </c>
      <c r="Q4734" s="107" t="s">
        <v>5520</v>
      </c>
      <c r="R4734" s="107" t="s">
        <v>311</v>
      </c>
    </row>
    <row r="4735" spans="2:18" ht="20.100000000000001" customHeight="1" x14ac:dyDescent="0.4">
      <c r="B4735" s="105" t="str">
        <f t="shared" si="220"/>
        <v/>
      </c>
      <c r="C4735" s="105" t="str">
        <f t="shared" si="221"/>
        <v/>
      </c>
      <c r="D4735" s="105" t="str">
        <f t="shared" si="222"/>
        <v/>
      </c>
      <c r="E4735" s="106" t="s">
        <v>2406</v>
      </c>
      <c r="F4735" s="106" t="s">
        <v>5010</v>
      </c>
      <c r="G4735" s="106" t="s">
        <v>697</v>
      </c>
      <c r="H4735" s="106" t="s">
        <v>1389</v>
      </c>
      <c r="I4735" s="106">
        <v>10</v>
      </c>
      <c r="J4735" s="106"/>
      <c r="K4735" s="106"/>
      <c r="L4735" s="106" t="s">
        <v>1389</v>
      </c>
      <c r="M4735" s="106" t="s">
        <v>924</v>
      </c>
      <c r="N4735" s="106">
        <v>0.75</v>
      </c>
      <c r="O4735" s="106">
        <v>2.8</v>
      </c>
      <c r="P4735" s="106" t="s">
        <v>714</v>
      </c>
      <c r="Q4735" s="107" t="s">
        <v>5521</v>
      </c>
      <c r="R4735" s="107" t="s">
        <v>311</v>
      </c>
    </row>
    <row r="4736" spans="2:18" ht="20.100000000000001" customHeight="1" x14ac:dyDescent="0.4">
      <c r="B4736" s="105" t="str">
        <f t="shared" si="220"/>
        <v/>
      </c>
      <c r="C4736" s="105" t="str">
        <f t="shared" si="221"/>
        <v/>
      </c>
      <c r="D4736" s="105" t="str">
        <f t="shared" si="222"/>
        <v/>
      </c>
      <c r="E4736" s="106" t="s">
        <v>2406</v>
      </c>
      <c r="F4736" s="106" t="s">
        <v>5010</v>
      </c>
      <c r="G4736" s="106" t="s">
        <v>710</v>
      </c>
      <c r="H4736" s="106" t="s">
        <v>1098</v>
      </c>
      <c r="I4736" s="106">
        <v>10</v>
      </c>
      <c r="J4736" s="106"/>
      <c r="K4736" s="106"/>
      <c r="L4736" s="106" t="s">
        <v>1389</v>
      </c>
      <c r="M4736" s="106" t="s">
        <v>924</v>
      </c>
      <c r="N4736" s="106">
        <v>0.75</v>
      </c>
      <c r="O4736" s="106">
        <v>2.8</v>
      </c>
      <c r="P4736" s="106" t="s">
        <v>714</v>
      </c>
      <c r="Q4736" s="107" t="s">
        <v>5522</v>
      </c>
      <c r="R4736" s="107" t="s">
        <v>311</v>
      </c>
    </row>
    <row r="4737" spans="2:18" ht="20.100000000000001" customHeight="1" x14ac:dyDescent="0.4">
      <c r="B4737" s="105" t="str">
        <f t="shared" si="220"/>
        <v/>
      </c>
      <c r="C4737" s="105" t="str">
        <f t="shared" si="221"/>
        <v/>
      </c>
      <c r="D4737" s="105" t="str">
        <f t="shared" si="222"/>
        <v/>
      </c>
      <c r="E4737" s="106" t="s">
        <v>2406</v>
      </c>
      <c r="F4737" s="106" t="s">
        <v>5010</v>
      </c>
      <c r="G4737" s="106" t="s">
        <v>773</v>
      </c>
      <c r="H4737" s="106" t="s">
        <v>1266</v>
      </c>
      <c r="I4737" s="106">
        <v>9</v>
      </c>
      <c r="J4737" s="106"/>
      <c r="K4737" s="106"/>
      <c r="L4737" s="106" t="s">
        <v>1027</v>
      </c>
      <c r="M4737" s="106" t="s">
        <v>924</v>
      </c>
      <c r="N4737" s="106">
        <v>0.7</v>
      </c>
      <c r="O4737" s="106">
        <v>2.8</v>
      </c>
      <c r="P4737" s="106" t="s">
        <v>714</v>
      </c>
      <c r="Q4737" s="107" t="s">
        <v>5523</v>
      </c>
      <c r="R4737" s="107" t="s">
        <v>311</v>
      </c>
    </row>
    <row r="4738" spans="2:18" ht="20.100000000000001" customHeight="1" x14ac:dyDescent="0.4">
      <c r="B4738" s="105" t="str">
        <f t="shared" si="220"/>
        <v/>
      </c>
      <c r="C4738" s="105" t="str">
        <f t="shared" si="221"/>
        <v/>
      </c>
      <c r="D4738" s="105" t="str">
        <f t="shared" si="222"/>
        <v/>
      </c>
      <c r="E4738" s="106" t="s">
        <v>2406</v>
      </c>
      <c r="F4738" s="106" t="s">
        <v>5010</v>
      </c>
      <c r="G4738" s="106" t="s">
        <v>778</v>
      </c>
      <c r="H4738" s="106" t="s">
        <v>1269</v>
      </c>
      <c r="I4738" s="106">
        <v>9</v>
      </c>
      <c r="J4738" s="106"/>
      <c r="K4738" s="106"/>
      <c r="L4738" s="106" t="s">
        <v>1027</v>
      </c>
      <c r="M4738" s="106" t="s">
        <v>924</v>
      </c>
      <c r="N4738" s="106">
        <v>0.7</v>
      </c>
      <c r="O4738" s="106">
        <v>2.8</v>
      </c>
      <c r="P4738" s="106" t="s">
        <v>714</v>
      </c>
      <c r="Q4738" s="107" t="s">
        <v>5524</v>
      </c>
      <c r="R4738" s="107" t="s">
        <v>311</v>
      </c>
    </row>
    <row r="4739" spans="2:18" ht="20.100000000000001" customHeight="1" x14ac:dyDescent="0.4">
      <c r="B4739" s="105" t="str">
        <f t="shared" si="220"/>
        <v/>
      </c>
      <c r="C4739" s="105" t="str">
        <f t="shared" si="221"/>
        <v/>
      </c>
      <c r="D4739" s="105" t="str">
        <f t="shared" si="222"/>
        <v/>
      </c>
      <c r="E4739" s="106" t="s">
        <v>2406</v>
      </c>
      <c r="F4739" s="106" t="s">
        <v>5010</v>
      </c>
      <c r="G4739" s="106" t="s">
        <v>2437</v>
      </c>
      <c r="H4739" s="106" t="s">
        <v>2438</v>
      </c>
      <c r="I4739" s="106">
        <v>10</v>
      </c>
      <c r="J4739" s="106"/>
      <c r="K4739" s="106"/>
      <c r="L4739" s="106" t="s">
        <v>1027</v>
      </c>
      <c r="M4739" s="106" t="s">
        <v>924</v>
      </c>
      <c r="N4739" s="106">
        <v>0.69</v>
      </c>
      <c r="O4739" s="106">
        <v>2.8</v>
      </c>
      <c r="P4739" s="106" t="s">
        <v>714</v>
      </c>
      <c r="Q4739" s="107" t="s">
        <v>5525</v>
      </c>
      <c r="R4739" s="107" t="s">
        <v>311</v>
      </c>
    </row>
    <row r="4740" spans="2:18" ht="20.100000000000001" customHeight="1" x14ac:dyDescent="0.4">
      <c r="B4740" s="105" t="str">
        <f t="shared" si="220"/>
        <v/>
      </c>
      <c r="C4740" s="105" t="str">
        <f t="shared" si="221"/>
        <v/>
      </c>
      <c r="D4740" s="105" t="str">
        <f t="shared" si="222"/>
        <v/>
      </c>
      <c r="E4740" s="106" t="s">
        <v>2406</v>
      </c>
      <c r="F4740" s="106" t="s">
        <v>5010</v>
      </c>
      <c r="G4740" s="106" t="s">
        <v>2442</v>
      </c>
      <c r="H4740" s="106" t="s">
        <v>2443</v>
      </c>
      <c r="I4740" s="106">
        <v>10</v>
      </c>
      <c r="J4740" s="106"/>
      <c r="K4740" s="106"/>
      <c r="L4740" s="106" t="s">
        <v>1027</v>
      </c>
      <c r="M4740" s="106" t="s">
        <v>924</v>
      </c>
      <c r="N4740" s="106">
        <v>0.69</v>
      </c>
      <c r="O4740" s="106">
        <v>2.8</v>
      </c>
      <c r="P4740" s="106" t="s">
        <v>714</v>
      </c>
      <c r="Q4740" s="107" t="s">
        <v>5526</v>
      </c>
      <c r="R4740" s="107" t="s">
        <v>311</v>
      </c>
    </row>
    <row r="4741" spans="2:18" ht="20.100000000000001" customHeight="1" x14ac:dyDescent="0.4">
      <c r="B4741" s="105" t="str">
        <f t="shared" si="220"/>
        <v/>
      </c>
      <c r="C4741" s="105" t="str">
        <f t="shared" si="221"/>
        <v/>
      </c>
      <c r="D4741" s="105" t="str">
        <f t="shared" si="222"/>
        <v/>
      </c>
      <c r="E4741" s="106" t="s">
        <v>2406</v>
      </c>
      <c r="F4741" s="106" t="s">
        <v>5010</v>
      </c>
      <c r="G4741" s="106" t="s">
        <v>710</v>
      </c>
      <c r="H4741" s="106" t="s">
        <v>1389</v>
      </c>
      <c r="I4741" s="106">
        <v>10</v>
      </c>
      <c r="J4741" s="106"/>
      <c r="K4741" s="106"/>
      <c r="L4741" s="106" t="s">
        <v>1098</v>
      </c>
      <c r="M4741" s="106" t="s">
        <v>924</v>
      </c>
      <c r="N4741" s="106">
        <v>0.75</v>
      </c>
      <c r="O4741" s="106">
        <v>2.8</v>
      </c>
      <c r="P4741" s="106" t="s">
        <v>714</v>
      </c>
      <c r="Q4741" s="107" t="s">
        <v>5527</v>
      </c>
      <c r="R4741" s="107" t="s">
        <v>311</v>
      </c>
    </row>
    <row r="4742" spans="2:18" ht="20.100000000000001" customHeight="1" x14ac:dyDescent="0.4">
      <c r="B4742" s="105" t="str">
        <f t="shared" si="220"/>
        <v/>
      </c>
      <c r="C4742" s="105" t="str">
        <f t="shared" si="221"/>
        <v/>
      </c>
      <c r="D4742" s="105" t="str">
        <f t="shared" si="222"/>
        <v/>
      </c>
      <c r="E4742" s="106" t="s">
        <v>2406</v>
      </c>
      <c r="F4742" s="106" t="s">
        <v>5010</v>
      </c>
      <c r="G4742" s="106" t="s">
        <v>773</v>
      </c>
      <c r="H4742" s="106" t="s">
        <v>1027</v>
      </c>
      <c r="I4742" s="106">
        <v>9</v>
      </c>
      <c r="J4742" s="106"/>
      <c r="K4742" s="106"/>
      <c r="L4742" s="106" t="s">
        <v>1266</v>
      </c>
      <c r="M4742" s="106" t="s">
        <v>924</v>
      </c>
      <c r="N4742" s="106">
        <v>0.74</v>
      </c>
      <c r="O4742" s="106">
        <v>2.8</v>
      </c>
      <c r="P4742" s="106" t="s">
        <v>714</v>
      </c>
      <c r="Q4742" s="107" t="s">
        <v>5528</v>
      </c>
      <c r="R4742" s="107" t="s">
        <v>311</v>
      </c>
    </row>
    <row r="4743" spans="2:18" ht="20.100000000000001" customHeight="1" x14ac:dyDescent="0.4">
      <c r="B4743" s="105" t="str">
        <f t="shared" si="220"/>
        <v/>
      </c>
      <c r="C4743" s="105" t="str">
        <f t="shared" si="221"/>
        <v/>
      </c>
      <c r="D4743" s="105" t="str">
        <f t="shared" si="222"/>
        <v/>
      </c>
      <c r="E4743" s="106" t="s">
        <v>2406</v>
      </c>
      <c r="F4743" s="106" t="s">
        <v>5010</v>
      </c>
      <c r="G4743" s="106" t="s">
        <v>778</v>
      </c>
      <c r="H4743" s="106" t="s">
        <v>1027</v>
      </c>
      <c r="I4743" s="106">
        <v>9</v>
      </c>
      <c r="J4743" s="106"/>
      <c r="K4743" s="106"/>
      <c r="L4743" s="106" t="s">
        <v>1269</v>
      </c>
      <c r="M4743" s="106" t="s">
        <v>924</v>
      </c>
      <c r="N4743" s="106">
        <v>0.74</v>
      </c>
      <c r="O4743" s="106">
        <v>2.8</v>
      </c>
      <c r="P4743" s="106" t="s">
        <v>714</v>
      </c>
      <c r="Q4743" s="107" t="s">
        <v>5529</v>
      </c>
      <c r="R4743" s="107" t="s">
        <v>311</v>
      </c>
    </row>
    <row r="4744" spans="2:18" ht="20.100000000000001" customHeight="1" x14ac:dyDescent="0.4">
      <c r="B4744" s="105" t="str">
        <f t="shared" si="220"/>
        <v/>
      </c>
      <c r="C4744" s="105" t="str">
        <f t="shared" si="221"/>
        <v/>
      </c>
      <c r="D4744" s="105" t="str">
        <f t="shared" si="222"/>
        <v/>
      </c>
      <c r="E4744" s="106" t="s">
        <v>2406</v>
      </c>
      <c r="F4744" s="106" t="s">
        <v>5010</v>
      </c>
      <c r="G4744" s="106" t="s">
        <v>2437</v>
      </c>
      <c r="H4744" s="106" t="s">
        <v>1027</v>
      </c>
      <c r="I4744" s="106">
        <v>10</v>
      </c>
      <c r="J4744" s="106"/>
      <c r="K4744" s="106"/>
      <c r="L4744" s="106" t="s">
        <v>2438</v>
      </c>
      <c r="M4744" s="106" t="s">
        <v>924</v>
      </c>
      <c r="N4744" s="106">
        <v>0.74</v>
      </c>
      <c r="O4744" s="106">
        <v>2.8</v>
      </c>
      <c r="P4744" s="106" t="s">
        <v>714</v>
      </c>
      <c r="Q4744" s="107" t="s">
        <v>5530</v>
      </c>
      <c r="R4744" s="107" t="s">
        <v>311</v>
      </c>
    </row>
    <row r="4745" spans="2:18" ht="20.100000000000001" customHeight="1" x14ac:dyDescent="0.4">
      <c r="B4745" s="105" t="str">
        <f t="shared" si="220"/>
        <v/>
      </c>
      <c r="C4745" s="105" t="str">
        <f t="shared" si="221"/>
        <v/>
      </c>
      <c r="D4745" s="105" t="str">
        <f t="shared" si="222"/>
        <v/>
      </c>
      <c r="E4745" s="106" t="s">
        <v>2406</v>
      </c>
      <c r="F4745" s="106" t="s">
        <v>5010</v>
      </c>
      <c r="G4745" s="106" t="s">
        <v>2442</v>
      </c>
      <c r="H4745" s="106" t="s">
        <v>1027</v>
      </c>
      <c r="I4745" s="106">
        <v>10</v>
      </c>
      <c r="J4745" s="106"/>
      <c r="K4745" s="106"/>
      <c r="L4745" s="106" t="s">
        <v>2443</v>
      </c>
      <c r="M4745" s="106" t="s">
        <v>924</v>
      </c>
      <c r="N4745" s="106">
        <v>0.74</v>
      </c>
      <c r="O4745" s="106">
        <v>2.8</v>
      </c>
      <c r="P4745" s="106" t="s">
        <v>714</v>
      </c>
      <c r="Q4745" s="107" t="s">
        <v>5531</v>
      </c>
      <c r="R4745" s="107" t="s">
        <v>311</v>
      </c>
    </row>
    <row r="4746" spans="2:18" ht="20.100000000000001" customHeight="1" x14ac:dyDescent="0.4">
      <c r="B4746" s="105" t="str">
        <f t="shared" si="220"/>
        <v/>
      </c>
      <c r="C4746" s="105" t="str">
        <f t="shared" si="221"/>
        <v/>
      </c>
      <c r="D4746" s="105" t="str">
        <f t="shared" si="222"/>
        <v/>
      </c>
      <c r="E4746" s="106" t="s">
        <v>2406</v>
      </c>
      <c r="F4746" s="106" t="s">
        <v>5010</v>
      </c>
      <c r="G4746" s="106" t="s">
        <v>697</v>
      </c>
      <c r="H4746" s="106" t="s">
        <v>1027</v>
      </c>
      <c r="I4746" s="106">
        <v>12</v>
      </c>
      <c r="J4746" s="106"/>
      <c r="K4746" s="106"/>
      <c r="L4746" s="106" t="s">
        <v>1027</v>
      </c>
      <c r="M4746" s="106" t="s">
        <v>3522</v>
      </c>
      <c r="N4746" s="106">
        <v>0.76</v>
      </c>
      <c r="O4746" s="106">
        <v>2.9</v>
      </c>
      <c r="P4746" s="106" t="s">
        <v>2493</v>
      </c>
      <c r="Q4746" s="107" t="s">
        <v>5532</v>
      </c>
      <c r="R4746" s="107" t="s">
        <v>11</v>
      </c>
    </row>
    <row r="4747" spans="2:18" ht="20.100000000000001" customHeight="1" x14ac:dyDescent="0.4">
      <c r="B4747" s="105" t="str">
        <f t="shared" si="220"/>
        <v/>
      </c>
      <c r="C4747" s="105" t="str">
        <f t="shared" si="221"/>
        <v/>
      </c>
      <c r="D4747" s="105" t="str">
        <f t="shared" si="222"/>
        <v/>
      </c>
      <c r="E4747" s="106" t="s">
        <v>2406</v>
      </c>
      <c r="F4747" s="106" t="s">
        <v>5010</v>
      </c>
      <c r="G4747" s="106" t="s">
        <v>697</v>
      </c>
      <c r="H4747" s="106" t="s">
        <v>1027</v>
      </c>
      <c r="I4747" s="106">
        <v>11</v>
      </c>
      <c r="J4747" s="106"/>
      <c r="K4747" s="106"/>
      <c r="L4747" s="106" t="s">
        <v>1389</v>
      </c>
      <c r="M4747" s="106" t="s">
        <v>3522</v>
      </c>
      <c r="N4747" s="106">
        <v>0.76</v>
      </c>
      <c r="O4747" s="106">
        <v>2.9</v>
      </c>
      <c r="P4747" s="106" t="s">
        <v>2493</v>
      </c>
      <c r="Q4747" s="107" t="s">
        <v>5533</v>
      </c>
      <c r="R4747" s="107" t="s">
        <v>11</v>
      </c>
    </row>
    <row r="4748" spans="2:18" ht="20.100000000000001" customHeight="1" x14ac:dyDescent="0.4">
      <c r="B4748" s="105" t="str">
        <f t="shared" si="220"/>
        <v/>
      </c>
      <c r="C4748" s="105" t="str">
        <f t="shared" si="221"/>
        <v/>
      </c>
      <c r="D4748" s="105" t="str">
        <f t="shared" si="222"/>
        <v/>
      </c>
      <c r="E4748" s="106" t="s">
        <v>2406</v>
      </c>
      <c r="F4748" s="106" t="s">
        <v>5010</v>
      </c>
      <c r="G4748" s="106" t="s">
        <v>697</v>
      </c>
      <c r="H4748" s="106" t="s">
        <v>1389</v>
      </c>
      <c r="I4748" s="106">
        <v>10</v>
      </c>
      <c r="J4748" s="106"/>
      <c r="K4748" s="106"/>
      <c r="L4748" s="106" t="s">
        <v>1389</v>
      </c>
      <c r="M4748" s="106" t="s">
        <v>3522</v>
      </c>
      <c r="N4748" s="106">
        <v>0.75</v>
      </c>
      <c r="O4748" s="106">
        <v>2.9</v>
      </c>
      <c r="P4748" s="106" t="s">
        <v>2493</v>
      </c>
      <c r="Q4748" s="107" t="s">
        <v>5534</v>
      </c>
      <c r="R4748" s="107" t="s">
        <v>11</v>
      </c>
    </row>
    <row r="4749" spans="2:18" ht="20.100000000000001" customHeight="1" x14ac:dyDescent="0.4">
      <c r="B4749" s="105" t="str">
        <f t="shared" si="220"/>
        <v/>
      </c>
      <c r="C4749" s="105" t="str">
        <f t="shared" si="221"/>
        <v/>
      </c>
      <c r="D4749" s="105" t="str">
        <f t="shared" si="222"/>
        <v/>
      </c>
      <c r="E4749" s="106" t="s">
        <v>2406</v>
      </c>
      <c r="F4749" s="106" t="s">
        <v>5010</v>
      </c>
      <c r="G4749" s="106" t="s">
        <v>710</v>
      </c>
      <c r="H4749" s="106" t="s">
        <v>1098</v>
      </c>
      <c r="I4749" s="106">
        <v>11</v>
      </c>
      <c r="J4749" s="106"/>
      <c r="K4749" s="106"/>
      <c r="L4749" s="106" t="s">
        <v>1027</v>
      </c>
      <c r="M4749" s="106" t="s">
        <v>3522</v>
      </c>
      <c r="N4749" s="106">
        <v>0.75</v>
      </c>
      <c r="O4749" s="106">
        <v>2.9</v>
      </c>
      <c r="P4749" s="106" t="s">
        <v>2493</v>
      </c>
      <c r="Q4749" s="107" t="s">
        <v>5535</v>
      </c>
      <c r="R4749" s="107" t="s">
        <v>11</v>
      </c>
    </row>
    <row r="4750" spans="2:18" ht="20.100000000000001" customHeight="1" x14ac:dyDescent="0.4">
      <c r="B4750" s="105" t="str">
        <f t="shared" si="220"/>
        <v/>
      </c>
      <c r="C4750" s="105" t="str">
        <f t="shared" si="221"/>
        <v/>
      </c>
      <c r="D4750" s="105" t="str">
        <f t="shared" si="222"/>
        <v/>
      </c>
      <c r="E4750" s="106" t="s">
        <v>2406</v>
      </c>
      <c r="F4750" s="106" t="s">
        <v>5010</v>
      </c>
      <c r="G4750" s="106" t="s">
        <v>721</v>
      </c>
      <c r="H4750" s="106" t="s">
        <v>722</v>
      </c>
      <c r="I4750" s="106">
        <v>12</v>
      </c>
      <c r="J4750" s="106"/>
      <c r="K4750" s="106"/>
      <c r="L4750" s="106" t="s">
        <v>1027</v>
      </c>
      <c r="M4750" s="106" t="s">
        <v>3522</v>
      </c>
      <c r="N4750" s="106">
        <v>0.76</v>
      </c>
      <c r="O4750" s="106">
        <v>2.9</v>
      </c>
      <c r="P4750" s="106" t="s">
        <v>2499</v>
      </c>
      <c r="Q4750" s="107" t="s">
        <v>5536</v>
      </c>
      <c r="R4750" s="107" t="s">
        <v>11</v>
      </c>
    </row>
    <row r="4751" spans="2:18" ht="20.100000000000001" customHeight="1" x14ac:dyDescent="0.4">
      <c r="B4751" s="105" t="str">
        <f t="shared" si="220"/>
        <v/>
      </c>
      <c r="C4751" s="105" t="str">
        <f t="shared" si="221"/>
        <v/>
      </c>
      <c r="D4751" s="105" t="str">
        <f t="shared" si="222"/>
        <v/>
      </c>
      <c r="E4751" s="106" t="s">
        <v>2406</v>
      </c>
      <c r="F4751" s="106" t="s">
        <v>5010</v>
      </c>
      <c r="G4751" s="106" t="s">
        <v>773</v>
      </c>
      <c r="H4751" s="106" t="s">
        <v>774</v>
      </c>
      <c r="I4751" s="106">
        <v>11</v>
      </c>
      <c r="J4751" s="106"/>
      <c r="K4751" s="106"/>
      <c r="L4751" s="106" t="s">
        <v>1817</v>
      </c>
      <c r="M4751" s="106" t="s">
        <v>3522</v>
      </c>
      <c r="N4751" s="106">
        <v>0.72</v>
      </c>
      <c r="O4751" s="106">
        <v>2.9</v>
      </c>
      <c r="P4751" s="106" t="s">
        <v>2499</v>
      </c>
      <c r="Q4751" s="107" t="s">
        <v>5537</v>
      </c>
      <c r="R4751" s="107" t="s">
        <v>11</v>
      </c>
    </row>
    <row r="4752" spans="2:18" ht="20.100000000000001" customHeight="1" x14ac:dyDescent="0.4">
      <c r="B4752" s="105" t="str">
        <f t="shared" si="220"/>
        <v/>
      </c>
      <c r="C4752" s="105" t="str">
        <f t="shared" si="221"/>
        <v/>
      </c>
      <c r="D4752" s="105" t="str">
        <f t="shared" si="222"/>
        <v/>
      </c>
      <c r="E4752" s="106" t="s">
        <v>2406</v>
      </c>
      <c r="F4752" s="106" t="s">
        <v>5010</v>
      </c>
      <c r="G4752" s="106" t="s">
        <v>773</v>
      </c>
      <c r="H4752" s="106" t="s">
        <v>774</v>
      </c>
      <c r="I4752" s="106">
        <v>10</v>
      </c>
      <c r="J4752" s="106"/>
      <c r="K4752" s="106"/>
      <c r="L4752" s="106" t="s">
        <v>1027</v>
      </c>
      <c r="M4752" s="106" t="s">
        <v>3522</v>
      </c>
      <c r="N4752" s="106">
        <v>0.72</v>
      </c>
      <c r="O4752" s="106">
        <v>2.9</v>
      </c>
      <c r="P4752" s="106" t="s">
        <v>2499</v>
      </c>
      <c r="Q4752" s="107" t="s">
        <v>5538</v>
      </c>
      <c r="R4752" s="107" t="s">
        <v>11</v>
      </c>
    </row>
    <row r="4753" spans="2:18" ht="20.100000000000001" customHeight="1" x14ac:dyDescent="0.4">
      <c r="B4753" s="105" t="str">
        <f t="shared" ref="B4753:B4816" si="223">IF(OR($C$11="",$C$12=""),"",IFERROR(IF(AND($U$23&lt;&gt;R4753,$V$23&lt;&gt;R4753),"－",IF(AND(COUNTIF($C$11,"*樹脂スペーサー*")&gt;0,OR(M4753="空気",F4753="一般",F4753="一般ＰＧ")),"－",IF(AND($W$26&gt;0,$W$26&gt;=O4753),$U$26,IF(AND($W$27&gt;0,$W$27&gt;=O4753),$U$27,IF(AND($W$28&gt;0,$W$28&gt;=O4753),$U$28,IF(AND($W$29&gt;0,$W$29&gt;=O4753),$U$29,IF(AND($W$30&gt;0,$W$30&gt;=O4753),$U$30,IF(AND($W$31&gt;0,$W$31&gt;=O4753),$U$31,IF(AND($W$32&gt;0,$W$32&gt;=O4753),$U$32,"－"))))))))),"－"))</f>
        <v/>
      </c>
      <c r="C4753" s="105" t="str">
        <f t="shared" ref="C4753:C4816" si="224">IF(B4753="","",IF(B4753&lt;&gt;"－",VLOOKUP(B4753,$U$26:$V$32,2,FALSE),"－"))</f>
        <v/>
      </c>
      <c r="D4753" s="105" t="str">
        <f t="shared" ref="D4753:D4816" si="225">IF($H$10="","",IF($V$39&lt;&gt;"断熱等","－",IF(AND(COUNTIF($V$35,"*樹脂スペーサー*")&gt;0,OR(M4753="空気",F4753="一般",F4753="一般ＰＧ")),"－",IF(AND($V$36&lt;&gt;R4753,$W$36&lt;&gt;R4753),"－",IF(MID($H$10,10,1)="Z",IF(N4753&lt;=0.65,"○","－"),IF($V$37&gt;=O4753,"○","－"))))))</f>
        <v/>
      </c>
      <c r="E4753" s="106" t="s">
        <v>2406</v>
      </c>
      <c r="F4753" s="106" t="s">
        <v>5010</v>
      </c>
      <c r="G4753" s="106" t="s">
        <v>773</v>
      </c>
      <c r="H4753" s="106" t="s">
        <v>1266</v>
      </c>
      <c r="I4753" s="106">
        <v>11</v>
      </c>
      <c r="J4753" s="106"/>
      <c r="K4753" s="106"/>
      <c r="L4753" s="106" t="s">
        <v>707</v>
      </c>
      <c r="M4753" s="106" t="s">
        <v>3522</v>
      </c>
      <c r="N4753" s="106">
        <v>0.71</v>
      </c>
      <c r="O4753" s="106">
        <v>2.9</v>
      </c>
      <c r="P4753" s="106" t="s">
        <v>2499</v>
      </c>
      <c r="Q4753" s="107" t="s">
        <v>5539</v>
      </c>
      <c r="R4753" s="107" t="s">
        <v>11</v>
      </c>
    </row>
    <row r="4754" spans="2:18" ht="20.100000000000001" customHeight="1" x14ac:dyDescent="0.4">
      <c r="B4754" s="105" t="str">
        <f t="shared" si="223"/>
        <v/>
      </c>
      <c r="C4754" s="105" t="str">
        <f t="shared" si="224"/>
        <v/>
      </c>
      <c r="D4754" s="105" t="str">
        <f t="shared" si="225"/>
        <v/>
      </c>
      <c r="E4754" s="106" t="s">
        <v>2406</v>
      </c>
      <c r="F4754" s="106" t="s">
        <v>5010</v>
      </c>
      <c r="G4754" s="106" t="s">
        <v>773</v>
      </c>
      <c r="H4754" s="106" t="s">
        <v>1266</v>
      </c>
      <c r="I4754" s="106">
        <v>10</v>
      </c>
      <c r="J4754" s="106"/>
      <c r="K4754" s="106"/>
      <c r="L4754" s="106" t="s">
        <v>1817</v>
      </c>
      <c r="M4754" s="106" t="s">
        <v>3522</v>
      </c>
      <c r="N4754" s="106">
        <v>0.71</v>
      </c>
      <c r="O4754" s="106">
        <v>2.9</v>
      </c>
      <c r="P4754" s="106" t="s">
        <v>2499</v>
      </c>
      <c r="Q4754" s="107" t="s">
        <v>5540</v>
      </c>
      <c r="R4754" s="107" t="s">
        <v>11</v>
      </c>
    </row>
    <row r="4755" spans="2:18" ht="20.100000000000001" customHeight="1" x14ac:dyDescent="0.4">
      <c r="B4755" s="105" t="str">
        <f t="shared" si="223"/>
        <v/>
      </c>
      <c r="C4755" s="105" t="str">
        <f t="shared" si="224"/>
        <v/>
      </c>
      <c r="D4755" s="105" t="str">
        <f t="shared" si="225"/>
        <v/>
      </c>
      <c r="E4755" s="106" t="s">
        <v>2406</v>
      </c>
      <c r="F4755" s="106" t="s">
        <v>5010</v>
      </c>
      <c r="G4755" s="106" t="s">
        <v>773</v>
      </c>
      <c r="H4755" s="106" t="s">
        <v>1266</v>
      </c>
      <c r="I4755" s="106">
        <v>9</v>
      </c>
      <c r="J4755" s="106"/>
      <c r="K4755" s="106"/>
      <c r="L4755" s="106" t="s">
        <v>1027</v>
      </c>
      <c r="M4755" s="106" t="s">
        <v>3522</v>
      </c>
      <c r="N4755" s="106">
        <v>0.7</v>
      </c>
      <c r="O4755" s="106">
        <v>2.9</v>
      </c>
      <c r="P4755" s="106" t="s">
        <v>2499</v>
      </c>
      <c r="Q4755" s="107" t="s">
        <v>5541</v>
      </c>
      <c r="R4755" s="107" t="s">
        <v>11</v>
      </c>
    </row>
    <row r="4756" spans="2:18" ht="20.100000000000001" customHeight="1" x14ac:dyDescent="0.4">
      <c r="B4756" s="105" t="str">
        <f t="shared" si="223"/>
        <v/>
      </c>
      <c r="C4756" s="105" t="str">
        <f t="shared" si="224"/>
        <v/>
      </c>
      <c r="D4756" s="105" t="str">
        <f t="shared" si="225"/>
        <v/>
      </c>
      <c r="E4756" s="106" t="s">
        <v>2406</v>
      </c>
      <c r="F4756" s="106" t="s">
        <v>5010</v>
      </c>
      <c r="G4756" s="106" t="s">
        <v>778</v>
      </c>
      <c r="H4756" s="106" t="s">
        <v>779</v>
      </c>
      <c r="I4756" s="106">
        <v>11</v>
      </c>
      <c r="J4756" s="106"/>
      <c r="K4756" s="106"/>
      <c r="L4756" s="106" t="s">
        <v>1817</v>
      </c>
      <c r="M4756" s="106" t="s">
        <v>3522</v>
      </c>
      <c r="N4756" s="106">
        <v>0.71</v>
      </c>
      <c r="O4756" s="106">
        <v>2.9</v>
      </c>
      <c r="P4756" s="106" t="s">
        <v>2499</v>
      </c>
      <c r="Q4756" s="107" t="s">
        <v>5542</v>
      </c>
      <c r="R4756" s="107" t="s">
        <v>11</v>
      </c>
    </row>
    <row r="4757" spans="2:18" ht="20.100000000000001" customHeight="1" x14ac:dyDescent="0.4">
      <c r="B4757" s="105" t="str">
        <f t="shared" si="223"/>
        <v/>
      </c>
      <c r="C4757" s="105" t="str">
        <f t="shared" si="224"/>
        <v/>
      </c>
      <c r="D4757" s="105" t="str">
        <f t="shared" si="225"/>
        <v/>
      </c>
      <c r="E4757" s="106" t="s">
        <v>2406</v>
      </c>
      <c r="F4757" s="106" t="s">
        <v>5010</v>
      </c>
      <c r="G4757" s="106" t="s">
        <v>778</v>
      </c>
      <c r="H4757" s="106" t="s">
        <v>779</v>
      </c>
      <c r="I4757" s="106">
        <v>10</v>
      </c>
      <c r="J4757" s="106"/>
      <c r="K4757" s="106"/>
      <c r="L4757" s="106" t="s">
        <v>1027</v>
      </c>
      <c r="M4757" s="106" t="s">
        <v>3522</v>
      </c>
      <c r="N4757" s="106">
        <v>0.71</v>
      </c>
      <c r="O4757" s="106">
        <v>2.9</v>
      </c>
      <c r="P4757" s="106" t="s">
        <v>2499</v>
      </c>
      <c r="Q4757" s="107" t="s">
        <v>5543</v>
      </c>
      <c r="R4757" s="107" t="s">
        <v>11</v>
      </c>
    </row>
    <row r="4758" spans="2:18" ht="20.100000000000001" customHeight="1" x14ac:dyDescent="0.4">
      <c r="B4758" s="105" t="str">
        <f t="shared" si="223"/>
        <v/>
      </c>
      <c r="C4758" s="105" t="str">
        <f t="shared" si="224"/>
        <v/>
      </c>
      <c r="D4758" s="105" t="str">
        <f t="shared" si="225"/>
        <v/>
      </c>
      <c r="E4758" s="106" t="s">
        <v>2406</v>
      </c>
      <c r="F4758" s="106" t="s">
        <v>5010</v>
      </c>
      <c r="G4758" s="106" t="s">
        <v>778</v>
      </c>
      <c r="H4758" s="106" t="s">
        <v>1269</v>
      </c>
      <c r="I4758" s="106">
        <v>11</v>
      </c>
      <c r="J4758" s="106"/>
      <c r="K4758" s="106"/>
      <c r="L4758" s="106" t="s">
        <v>707</v>
      </c>
      <c r="M4758" s="106" t="s">
        <v>3522</v>
      </c>
      <c r="N4758" s="106">
        <v>0.71</v>
      </c>
      <c r="O4758" s="106">
        <v>2.9</v>
      </c>
      <c r="P4758" s="106" t="s">
        <v>2499</v>
      </c>
      <c r="Q4758" s="107" t="s">
        <v>5544</v>
      </c>
      <c r="R4758" s="107" t="s">
        <v>11</v>
      </c>
    </row>
    <row r="4759" spans="2:18" ht="20.100000000000001" customHeight="1" x14ac:dyDescent="0.4">
      <c r="B4759" s="105" t="str">
        <f t="shared" si="223"/>
        <v/>
      </c>
      <c r="C4759" s="105" t="str">
        <f t="shared" si="224"/>
        <v/>
      </c>
      <c r="D4759" s="105" t="str">
        <f t="shared" si="225"/>
        <v/>
      </c>
      <c r="E4759" s="106" t="s">
        <v>2406</v>
      </c>
      <c r="F4759" s="106" t="s">
        <v>5010</v>
      </c>
      <c r="G4759" s="106" t="s">
        <v>778</v>
      </c>
      <c r="H4759" s="106" t="s">
        <v>1269</v>
      </c>
      <c r="I4759" s="106">
        <v>10</v>
      </c>
      <c r="J4759" s="106"/>
      <c r="K4759" s="106"/>
      <c r="L4759" s="106" t="s">
        <v>1817</v>
      </c>
      <c r="M4759" s="106" t="s">
        <v>3522</v>
      </c>
      <c r="N4759" s="106">
        <v>0.71</v>
      </c>
      <c r="O4759" s="106">
        <v>2.9</v>
      </c>
      <c r="P4759" s="106" t="s">
        <v>2499</v>
      </c>
      <c r="Q4759" s="107" t="s">
        <v>5545</v>
      </c>
      <c r="R4759" s="107" t="s">
        <v>11</v>
      </c>
    </row>
    <row r="4760" spans="2:18" ht="20.100000000000001" customHeight="1" x14ac:dyDescent="0.4">
      <c r="B4760" s="105" t="str">
        <f t="shared" si="223"/>
        <v/>
      </c>
      <c r="C4760" s="105" t="str">
        <f t="shared" si="224"/>
        <v/>
      </c>
      <c r="D4760" s="105" t="str">
        <f t="shared" si="225"/>
        <v/>
      </c>
      <c r="E4760" s="106" t="s">
        <v>2406</v>
      </c>
      <c r="F4760" s="106" t="s">
        <v>5010</v>
      </c>
      <c r="G4760" s="106" t="s">
        <v>778</v>
      </c>
      <c r="H4760" s="106" t="s">
        <v>1269</v>
      </c>
      <c r="I4760" s="106">
        <v>9</v>
      </c>
      <c r="J4760" s="106"/>
      <c r="K4760" s="106"/>
      <c r="L4760" s="106" t="s">
        <v>1027</v>
      </c>
      <c r="M4760" s="106" t="s">
        <v>3522</v>
      </c>
      <c r="N4760" s="106">
        <v>0.7</v>
      </c>
      <c r="O4760" s="106">
        <v>2.9</v>
      </c>
      <c r="P4760" s="106" t="s">
        <v>2499</v>
      </c>
      <c r="Q4760" s="107" t="s">
        <v>5546</v>
      </c>
      <c r="R4760" s="107" t="s">
        <v>11</v>
      </c>
    </row>
    <row r="4761" spans="2:18" ht="20.100000000000001" customHeight="1" x14ac:dyDescent="0.4">
      <c r="B4761" s="105" t="str">
        <f t="shared" si="223"/>
        <v/>
      </c>
      <c r="C4761" s="105" t="str">
        <f t="shared" si="224"/>
        <v/>
      </c>
      <c r="D4761" s="105" t="str">
        <f t="shared" si="225"/>
        <v/>
      </c>
      <c r="E4761" s="106" t="s">
        <v>2406</v>
      </c>
      <c r="F4761" s="106" t="s">
        <v>5010</v>
      </c>
      <c r="G4761" s="106" t="s">
        <v>782</v>
      </c>
      <c r="H4761" s="106" t="s">
        <v>783</v>
      </c>
      <c r="I4761" s="106">
        <v>11</v>
      </c>
      <c r="J4761" s="106"/>
      <c r="K4761" s="106"/>
      <c r="L4761" s="106" t="s">
        <v>1817</v>
      </c>
      <c r="M4761" s="106" t="s">
        <v>3522</v>
      </c>
      <c r="N4761" s="106">
        <v>0.54</v>
      </c>
      <c r="O4761" s="106">
        <v>2.9</v>
      </c>
      <c r="P4761" s="106" t="s">
        <v>2499</v>
      </c>
      <c r="Q4761" s="107" t="s">
        <v>5547</v>
      </c>
      <c r="R4761" s="107" t="s">
        <v>11</v>
      </c>
    </row>
    <row r="4762" spans="2:18" ht="20.100000000000001" customHeight="1" x14ac:dyDescent="0.4">
      <c r="B4762" s="105" t="str">
        <f t="shared" si="223"/>
        <v/>
      </c>
      <c r="C4762" s="105" t="str">
        <f t="shared" si="224"/>
        <v/>
      </c>
      <c r="D4762" s="105" t="str">
        <f t="shared" si="225"/>
        <v/>
      </c>
      <c r="E4762" s="106" t="s">
        <v>2406</v>
      </c>
      <c r="F4762" s="106" t="s">
        <v>5010</v>
      </c>
      <c r="G4762" s="106" t="s">
        <v>782</v>
      </c>
      <c r="H4762" s="106" t="s">
        <v>783</v>
      </c>
      <c r="I4762" s="106">
        <v>10</v>
      </c>
      <c r="J4762" s="106"/>
      <c r="K4762" s="106"/>
      <c r="L4762" s="106" t="s">
        <v>1027</v>
      </c>
      <c r="M4762" s="106" t="s">
        <v>3522</v>
      </c>
      <c r="N4762" s="106">
        <v>0.54</v>
      </c>
      <c r="O4762" s="106">
        <v>2.9</v>
      </c>
      <c r="P4762" s="106" t="s">
        <v>2499</v>
      </c>
      <c r="Q4762" s="107" t="s">
        <v>5548</v>
      </c>
      <c r="R4762" s="107" t="s">
        <v>11</v>
      </c>
    </row>
    <row r="4763" spans="2:18" ht="20.100000000000001" customHeight="1" x14ac:dyDescent="0.4">
      <c r="B4763" s="105" t="str">
        <f t="shared" si="223"/>
        <v/>
      </c>
      <c r="C4763" s="105" t="str">
        <f t="shared" si="224"/>
        <v/>
      </c>
      <c r="D4763" s="105" t="str">
        <f t="shared" si="225"/>
        <v/>
      </c>
      <c r="E4763" s="106" t="s">
        <v>2406</v>
      </c>
      <c r="F4763" s="106" t="s">
        <v>5010</v>
      </c>
      <c r="G4763" s="106" t="s">
        <v>2437</v>
      </c>
      <c r="H4763" s="106" t="s">
        <v>2438</v>
      </c>
      <c r="I4763" s="106">
        <v>12</v>
      </c>
      <c r="J4763" s="106"/>
      <c r="K4763" s="106"/>
      <c r="L4763" s="106" t="s">
        <v>707</v>
      </c>
      <c r="M4763" s="106" t="s">
        <v>3522</v>
      </c>
      <c r="N4763" s="106">
        <v>0.7</v>
      </c>
      <c r="O4763" s="106">
        <v>2.9</v>
      </c>
      <c r="P4763" s="106" t="s">
        <v>2499</v>
      </c>
      <c r="Q4763" s="107" t="s">
        <v>5549</v>
      </c>
      <c r="R4763" s="107" t="s">
        <v>11</v>
      </c>
    </row>
    <row r="4764" spans="2:18" ht="20.100000000000001" customHeight="1" x14ac:dyDescent="0.4">
      <c r="B4764" s="105" t="str">
        <f t="shared" si="223"/>
        <v/>
      </c>
      <c r="C4764" s="105" t="str">
        <f t="shared" si="224"/>
        <v/>
      </c>
      <c r="D4764" s="105" t="str">
        <f t="shared" si="225"/>
        <v/>
      </c>
      <c r="E4764" s="106" t="s">
        <v>2406</v>
      </c>
      <c r="F4764" s="106" t="s">
        <v>5010</v>
      </c>
      <c r="G4764" s="106" t="s">
        <v>2437</v>
      </c>
      <c r="H4764" s="106" t="s">
        <v>2438</v>
      </c>
      <c r="I4764" s="106">
        <v>11</v>
      </c>
      <c r="J4764" s="106"/>
      <c r="K4764" s="106"/>
      <c r="L4764" s="106" t="s">
        <v>1817</v>
      </c>
      <c r="M4764" s="106" t="s">
        <v>3522</v>
      </c>
      <c r="N4764" s="106">
        <v>0.7</v>
      </c>
      <c r="O4764" s="106">
        <v>2.9</v>
      </c>
      <c r="P4764" s="106" t="s">
        <v>2499</v>
      </c>
      <c r="Q4764" s="107" t="s">
        <v>5550</v>
      </c>
      <c r="R4764" s="107" t="s">
        <v>11</v>
      </c>
    </row>
    <row r="4765" spans="2:18" ht="20.100000000000001" customHeight="1" x14ac:dyDescent="0.4">
      <c r="B4765" s="105" t="str">
        <f t="shared" si="223"/>
        <v/>
      </c>
      <c r="C4765" s="105" t="str">
        <f t="shared" si="224"/>
        <v/>
      </c>
      <c r="D4765" s="105" t="str">
        <f t="shared" si="225"/>
        <v/>
      </c>
      <c r="E4765" s="106" t="s">
        <v>2406</v>
      </c>
      <c r="F4765" s="106" t="s">
        <v>5010</v>
      </c>
      <c r="G4765" s="106" t="s">
        <v>2437</v>
      </c>
      <c r="H4765" s="106" t="s">
        <v>2438</v>
      </c>
      <c r="I4765" s="106">
        <v>10</v>
      </c>
      <c r="J4765" s="106"/>
      <c r="K4765" s="106"/>
      <c r="L4765" s="106" t="s">
        <v>1027</v>
      </c>
      <c r="M4765" s="106" t="s">
        <v>3522</v>
      </c>
      <c r="N4765" s="106">
        <v>0.7</v>
      </c>
      <c r="O4765" s="106">
        <v>2.9</v>
      </c>
      <c r="P4765" s="106" t="s">
        <v>2499</v>
      </c>
      <c r="Q4765" s="107" t="s">
        <v>5551</v>
      </c>
      <c r="R4765" s="107" t="s">
        <v>11</v>
      </c>
    </row>
    <row r="4766" spans="2:18" ht="20.100000000000001" customHeight="1" x14ac:dyDescent="0.4">
      <c r="B4766" s="105" t="str">
        <f t="shared" si="223"/>
        <v/>
      </c>
      <c r="C4766" s="105" t="str">
        <f t="shared" si="224"/>
        <v/>
      </c>
      <c r="D4766" s="105" t="str">
        <f t="shared" si="225"/>
        <v/>
      </c>
      <c r="E4766" s="106" t="s">
        <v>2406</v>
      </c>
      <c r="F4766" s="106" t="s">
        <v>5010</v>
      </c>
      <c r="G4766" s="106" t="s">
        <v>2442</v>
      </c>
      <c r="H4766" s="106" t="s">
        <v>2443</v>
      </c>
      <c r="I4766" s="106">
        <v>12</v>
      </c>
      <c r="J4766" s="106"/>
      <c r="K4766" s="106"/>
      <c r="L4766" s="106" t="s">
        <v>707</v>
      </c>
      <c r="M4766" s="106" t="s">
        <v>3522</v>
      </c>
      <c r="N4766" s="106">
        <v>0.7</v>
      </c>
      <c r="O4766" s="106">
        <v>2.9</v>
      </c>
      <c r="P4766" s="106" t="s">
        <v>2499</v>
      </c>
      <c r="Q4766" s="107" t="s">
        <v>5552</v>
      </c>
      <c r="R4766" s="107" t="s">
        <v>11</v>
      </c>
    </row>
    <row r="4767" spans="2:18" ht="20.100000000000001" customHeight="1" x14ac:dyDescent="0.4">
      <c r="B4767" s="105" t="str">
        <f t="shared" si="223"/>
        <v/>
      </c>
      <c r="C4767" s="105" t="str">
        <f t="shared" si="224"/>
        <v/>
      </c>
      <c r="D4767" s="105" t="str">
        <f t="shared" si="225"/>
        <v/>
      </c>
      <c r="E4767" s="106" t="s">
        <v>2406</v>
      </c>
      <c r="F4767" s="106" t="s">
        <v>5010</v>
      </c>
      <c r="G4767" s="106" t="s">
        <v>2442</v>
      </c>
      <c r="H4767" s="106" t="s">
        <v>2443</v>
      </c>
      <c r="I4767" s="106">
        <v>11</v>
      </c>
      <c r="J4767" s="106"/>
      <c r="K4767" s="106"/>
      <c r="L4767" s="106" t="s">
        <v>1817</v>
      </c>
      <c r="M4767" s="106" t="s">
        <v>3522</v>
      </c>
      <c r="N4767" s="106">
        <v>0.7</v>
      </c>
      <c r="O4767" s="106">
        <v>2.9</v>
      </c>
      <c r="P4767" s="106" t="s">
        <v>2499</v>
      </c>
      <c r="Q4767" s="107" t="s">
        <v>5553</v>
      </c>
      <c r="R4767" s="107" t="s">
        <v>11</v>
      </c>
    </row>
    <row r="4768" spans="2:18" ht="20.100000000000001" customHeight="1" x14ac:dyDescent="0.4">
      <c r="B4768" s="105" t="str">
        <f t="shared" si="223"/>
        <v/>
      </c>
      <c r="C4768" s="105" t="str">
        <f t="shared" si="224"/>
        <v/>
      </c>
      <c r="D4768" s="105" t="str">
        <f t="shared" si="225"/>
        <v/>
      </c>
      <c r="E4768" s="106" t="s">
        <v>2406</v>
      </c>
      <c r="F4768" s="106" t="s">
        <v>5010</v>
      </c>
      <c r="G4768" s="106" t="s">
        <v>2442</v>
      </c>
      <c r="H4768" s="106" t="s">
        <v>2443</v>
      </c>
      <c r="I4768" s="106">
        <v>10</v>
      </c>
      <c r="J4768" s="106"/>
      <c r="K4768" s="106"/>
      <c r="L4768" s="106" t="s">
        <v>1027</v>
      </c>
      <c r="M4768" s="106" t="s">
        <v>3522</v>
      </c>
      <c r="N4768" s="106">
        <v>0.7</v>
      </c>
      <c r="O4768" s="106">
        <v>2.9</v>
      </c>
      <c r="P4768" s="106" t="s">
        <v>2499</v>
      </c>
      <c r="Q4768" s="107" t="s">
        <v>5554</v>
      </c>
      <c r="R4768" s="107" t="s">
        <v>11</v>
      </c>
    </row>
    <row r="4769" spans="2:18" ht="20.100000000000001" customHeight="1" x14ac:dyDescent="0.4">
      <c r="B4769" s="105" t="str">
        <f t="shared" si="223"/>
        <v/>
      </c>
      <c r="C4769" s="105" t="str">
        <f t="shared" si="224"/>
        <v/>
      </c>
      <c r="D4769" s="105" t="str">
        <f t="shared" si="225"/>
        <v/>
      </c>
      <c r="E4769" s="106" t="s">
        <v>2406</v>
      </c>
      <c r="F4769" s="106" t="s">
        <v>5010</v>
      </c>
      <c r="G4769" s="106" t="s">
        <v>710</v>
      </c>
      <c r="H4769" s="106" t="s">
        <v>1027</v>
      </c>
      <c r="I4769" s="106">
        <v>11</v>
      </c>
      <c r="J4769" s="106"/>
      <c r="K4769" s="106"/>
      <c r="L4769" s="106" t="s">
        <v>1098</v>
      </c>
      <c r="M4769" s="106" t="s">
        <v>3522</v>
      </c>
      <c r="N4769" s="106">
        <v>0.76</v>
      </c>
      <c r="O4769" s="106">
        <v>2.9</v>
      </c>
      <c r="P4769" s="106" t="s">
        <v>2493</v>
      </c>
      <c r="Q4769" s="107" t="s">
        <v>5555</v>
      </c>
      <c r="R4769" s="107" t="s">
        <v>11</v>
      </c>
    </row>
    <row r="4770" spans="2:18" ht="20.100000000000001" customHeight="1" x14ac:dyDescent="0.4">
      <c r="B4770" s="105" t="str">
        <f t="shared" si="223"/>
        <v/>
      </c>
      <c r="C4770" s="105" t="str">
        <f t="shared" si="224"/>
        <v/>
      </c>
      <c r="D4770" s="105" t="str">
        <f t="shared" si="225"/>
        <v/>
      </c>
      <c r="E4770" s="106" t="s">
        <v>2406</v>
      </c>
      <c r="F4770" s="106" t="s">
        <v>5010</v>
      </c>
      <c r="G4770" s="106" t="s">
        <v>721</v>
      </c>
      <c r="H4770" s="106" t="s">
        <v>1027</v>
      </c>
      <c r="I4770" s="106">
        <v>12</v>
      </c>
      <c r="J4770" s="106"/>
      <c r="K4770" s="106"/>
      <c r="L4770" s="106" t="s">
        <v>722</v>
      </c>
      <c r="M4770" s="106" t="s">
        <v>3522</v>
      </c>
      <c r="N4770" s="106">
        <v>0.76</v>
      </c>
      <c r="O4770" s="106">
        <v>2.9</v>
      </c>
      <c r="P4770" s="106" t="s">
        <v>2499</v>
      </c>
      <c r="Q4770" s="107" t="s">
        <v>5556</v>
      </c>
      <c r="R4770" s="107" t="s">
        <v>11</v>
      </c>
    </row>
    <row r="4771" spans="2:18" ht="20.100000000000001" customHeight="1" x14ac:dyDescent="0.4">
      <c r="B4771" s="105" t="str">
        <f t="shared" si="223"/>
        <v/>
      </c>
      <c r="C4771" s="105" t="str">
        <f t="shared" si="224"/>
        <v/>
      </c>
      <c r="D4771" s="105" t="str">
        <f t="shared" si="225"/>
        <v/>
      </c>
      <c r="E4771" s="106" t="s">
        <v>2406</v>
      </c>
      <c r="F4771" s="106" t="s">
        <v>5010</v>
      </c>
      <c r="G4771" s="106" t="s">
        <v>773</v>
      </c>
      <c r="H4771" s="106" t="s">
        <v>1817</v>
      </c>
      <c r="I4771" s="106">
        <v>11</v>
      </c>
      <c r="J4771" s="106"/>
      <c r="K4771" s="106"/>
      <c r="L4771" s="106" t="s">
        <v>774</v>
      </c>
      <c r="M4771" s="106" t="s">
        <v>3522</v>
      </c>
      <c r="N4771" s="106">
        <v>0.76</v>
      </c>
      <c r="O4771" s="106">
        <v>2.9</v>
      </c>
      <c r="P4771" s="106" t="s">
        <v>2499</v>
      </c>
      <c r="Q4771" s="107" t="s">
        <v>5557</v>
      </c>
      <c r="R4771" s="107" t="s">
        <v>11</v>
      </c>
    </row>
    <row r="4772" spans="2:18" ht="20.100000000000001" customHeight="1" x14ac:dyDescent="0.4">
      <c r="B4772" s="105" t="str">
        <f t="shared" si="223"/>
        <v/>
      </c>
      <c r="C4772" s="105" t="str">
        <f t="shared" si="224"/>
        <v/>
      </c>
      <c r="D4772" s="105" t="str">
        <f t="shared" si="225"/>
        <v/>
      </c>
      <c r="E4772" s="106" t="s">
        <v>2406</v>
      </c>
      <c r="F4772" s="106" t="s">
        <v>5010</v>
      </c>
      <c r="G4772" s="106" t="s">
        <v>773</v>
      </c>
      <c r="H4772" s="106" t="s">
        <v>1027</v>
      </c>
      <c r="I4772" s="106">
        <v>10</v>
      </c>
      <c r="J4772" s="106"/>
      <c r="K4772" s="106"/>
      <c r="L4772" s="106" t="s">
        <v>774</v>
      </c>
      <c r="M4772" s="106" t="s">
        <v>3522</v>
      </c>
      <c r="N4772" s="106">
        <v>0.75</v>
      </c>
      <c r="O4772" s="106">
        <v>2.9</v>
      </c>
      <c r="P4772" s="106" t="s">
        <v>2499</v>
      </c>
      <c r="Q4772" s="107" t="s">
        <v>5558</v>
      </c>
      <c r="R4772" s="107" t="s">
        <v>11</v>
      </c>
    </row>
    <row r="4773" spans="2:18" ht="20.100000000000001" customHeight="1" x14ac:dyDescent="0.4">
      <c r="B4773" s="105" t="str">
        <f t="shared" si="223"/>
        <v/>
      </c>
      <c r="C4773" s="105" t="str">
        <f t="shared" si="224"/>
        <v/>
      </c>
      <c r="D4773" s="105" t="str">
        <f t="shared" si="225"/>
        <v/>
      </c>
      <c r="E4773" s="106" t="s">
        <v>2406</v>
      </c>
      <c r="F4773" s="106" t="s">
        <v>5010</v>
      </c>
      <c r="G4773" s="106" t="s">
        <v>773</v>
      </c>
      <c r="H4773" s="106" t="s">
        <v>707</v>
      </c>
      <c r="I4773" s="106">
        <v>11</v>
      </c>
      <c r="J4773" s="106"/>
      <c r="K4773" s="106"/>
      <c r="L4773" s="106" t="s">
        <v>1266</v>
      </c>
      <c r="M4773" s="106" t="s">
        <v>3522</v>
      </c>
      <c r="N4773" s="106">
        <v>0.76</v>
      </c>
      <c r="O4773" s="106">
        <v>2.9</v>
      </c>
      <c r="P4773" s="106" t="s">
        <v>2499</v>
      </c>
      <c r="Q4773" s="107" t="s">
        <v>5559</v>
      </c>
      <c r="R4773" s="107" t="s">
        <v>11</v>
      </c>
    </row>
    <row r="4774" spans="2:18" ht="20.100000000000001" customHeight="1" x14ac:dyDescent="0.4">
      <c r="B4774" s="105" t="str">
        <f t="shared" si="223"/>
        <v/>
      </c>
      <c r="C4774" s="105" t="str">
        <f t="shared" si="224"/>
        <v/>
      </c>
      <c r="D4774" s="105" t="str">
        <f t="shared" si="225"/>
        <v/>
      </c>
      <c r="E4774" s="106" t="s">
        <v>2406</v>
      </c>
      <c r="F4774" s="106" t="s">
        <v>5010</v>
      </c>
      <c r="G4774" s="106" t="s">
        <v>773</v>
      </c>
      <c r="H4774" s="106" t="s">
        <v>1817</v>
      </c>
      <c r="I4774" s="106">
        <v>10</v>
      </c>
      <c r="J4774" s="106"/>
      <c r="K4774" s="106"/>
      <c r="L4774" s="106" t="s">
        <v>1266</v>
      </c>
      <c r="M4774" s="106" t="s">
        <v>3522</v>
      </c>
      <c r="N4774" s="106">
        <v>0.75</v>
      </c>
      <c r="O4774" s="106">
        <v>2.9</v>
      </c>
      <c r="P4774" s="106" t="s">
        <v>2499</v>
      </c>
      <c r="Q4774" s="107" t="s">
        <v>5560</v>
      </c>
      <c r="R4774" s="107" t="s">
        <v>11</v>
      </c>
    </row>
    <row r="4775" spans="2:18" ht="20.100000000000001" customHeight="1" x14ac:dyDescent="0.4">
      <c r="B4775" s="105" t="str">
        <f t="shared" si="223"/>
        <v/>
      </c>
      <c r="C4775" s="105" t="str">
        <f t="shared" si="224"/>
        <v/>
      </c>
      <c r="D4775" s="105" t="str">
        <f t="shared" si="225"/>
        <v/>
      </c>
      <c r="E4775" s="106" t="s">
        <v>2406</v>
      </c>
      <c r="F4775" s="106" t="s">
        <v>5010</v>
      </c>
      <c r="G4775" s="106" t="s">
        <v>773</v>
      </c>
      <c r="H4775" s="106" t="s">
        <v>1027</v>
      </c>
      <c r="I4775" s="106">
        <v>9</v>
      </c>
      <c r="J4775" s="106"/>
      <c r="K4775" s="106"/>
      <c r="L4775" s="106" t="s">
        <v>1266</v>
      </c>
      <c r="M4775" s="106" t="s">
        <v>3522</v>
      </c>
      <c r="N4775" s="106">
        <v>0.74</v>
      </c>
      <c r="O4775" s="106">
        <v>2.9</v>
      </c>
      <c r="P4775" s="106" t="s">
        <v>2499</v>
      </c>
      <c r="Q4775" s="107" t="s">
        <v>5561</v>
      </c>
      <c r="R4775" s="107" t="s">
        <v>11</v>
      </c>
    </row>
    <row r="4776" spans="2:18" ht="20.100000000000001" customHeight="1" x14ac:dyDescent="0.4">
      <c r="B4776" s="105" t="str">
        <f t="shared" si="223"/>
        <v/>
      </c>
      <c r="C4776" s="105" t="str">
        <f t="shared" si="224"/>
        <v/>
      </c>
      <c r="D4776" s="105" t="str">
        <f t="shared" si="225"/>
        <v/>
      </c>
      <c r="E4776" s="106" t="s">
        <v>2406</v>
      </c>
      <c r="F4776" s="106" t="s">
        <v>5010</v>
      </c>
      <c r="G4776" s="106" t="s">
        <v>778</v>
      </c>
      <c r="H4776" s="106" t="s">
        <v>1817</v>
      </c>
      <c r="I4776" s="106">
        <v>11</v>
      </c>
      <c r="J4776" s="106"/>
      <c r="K4776" s="106"/>
      <c r="L4776" s="106" t="s">
        <v>779</v>
      </c>
      <c r="M4776" s="106" t="s">
        <v>3522</v>
      </c>
      <c r="N4776" s="106">
        <v>0.75</v>
      </c>
      <c r="O4776" s="106">
        <v>2.9</v>
      </c>
      <c r="P4776" s="106" t="s">
        <v>2499</v>
      </c>
      <c r="Q4776" s="107" t="s">
        <v>5562</v>
      </c>
      <c r="R4776" s="107" t="s">
        <v>11</v>
      </c>
    </row>
    <row r="4777" spans="2:18" ht="20.100000000000001" customHeight="1" x14ac:dyDescent="0.4">
      <c r="B4777" s="105" t="str">
        <f t="shared" si="223"/>
        <v/>
      </c>
      <c r="C4777" s="105" t="str">
        <f t="shared" si="224"/>
        <v/>
      </c>
      <c r="D4777" s="105" t="str">
        <f t="shared" si="225"/>
        <v/>
      </c>
      <c r="E4777" s="106" t="s">
        <v>2406</v>
      </c>
      <c r="F4777" s="106" t="s">
        <v>5010</v>
      </c>
      <c r="G4777" s="106" t="s">
        <v>778</v>
      </c>
      <c r="H4777" s="106" t="s">
        <v>1027</v>
      </c>
      <c r="I4777" s="106">
        <v>10</v>
      </c>
      <c r="J4777" s="106"/>
      <c r="K4777" s="106"/>
      <c r="L4777" s="106" t="s">
        <v>779</v>
      </c>
      <c r="M4777" s="106" t="s">
        <v>3522</v>
      </c>
      <c r="N4777" s="106">
        <v>0.74</v>
      </c>
      <c r="O4777" s="106">
        <v>2.9</v>
      </c>
      <c r="P4777" s="106" t="s">
        <v>2499</v>
      </c>
      <c r="Q4777" s="107" t="s">
        <v>5563</v>
      </c>
      <c r="R4777" s="107" t="s">
        <v>11</v>
      </c>
    </row>
    <row r="4778" spans="2:18" ht="20.100000000000001" customHeight="1" x14ac:dyDescent="0.4">
      <c r="B4778" s="105" t="str">
        <f t="shared" si="223"/>
        <v/>
      </c>
      <c r="C4778" s="105" t="str">
        <f t="shared" si="224"/>
        <v/>
      </c>
      <c r="D4778" s="105" t="str">
        <f t="shared" si="225"/>
        <v/>
      </c>
      <c r="E4778" s="106" t="s">
        <v>2406</v>
      </c>
      <c r="F4778" s="106" t="s">
        <v>5010</v>
      </c>
      <c r="G4778" s="106" t="s">
        <v>778</v>
      </c>
      <c r="H4778" s="106" t="s">
        <v>707</v>
      </c>
      <c r="I4778" s="106">
        <v>11</v>
      </c>
      <c r="J4778" s="106"/>
      <c r="K4778" s="106"/>
      <c r="L4778" s="106" t="s">
        <v>1269</v>
      </c>
      <c r="M4778" s="106" t="s">
        <v>3522</v>
      </c>
      <c r="N4778" s="106">
        <v>0.76</v>
      </c>
      <c r="O4778" s="106">
        <v>2.9</v>
      </c>
      <c r="P4778" s="106" t="s">
        <v>2499</v>
      </c>
      <c r="Q4778" s="107" t="s">
        <v>5564</v>
      </c>
      <c r="R4778" s="107" t="s">
        <v>11</v>
      </c>
    </row>
    <row r="4779" spans="2:18" ht="20.100000000000001" customHeight="1" x14ac:dyDescent="0.4">
      <c r="B4779" s="105" t="str">
        <f t="shared" si="223"/>
        <v/>
      </c>
      <c r="C4779" s="105" t="str">
        <f t="shared" si="224"/>
        <v/>
      </c>
      <c r="D4779" s="105" t="str">
        <f t="shared" si="225"/>
        <v/>
      </c>
      <c r="E4779" s="106" t="s">
        <v>2406</v>
      </c>
      <c r="F4779" s="106" t="s">
        <v>5010</v>
      </c>
      <c r="G4779" s="106" t="s">
        <v>778</v>
      </c>
      <c r="H4779" s="106" t="s">
        <v>1817</v>
      </c>
      <c r="I4779" s="106">
        <v>10</v>
      </c>
      <c r="J4779" s="106"/>
      <c r="K4779" s="106"/>
      <c r="L4779" s="106" t="s">
        <v>1269</v>
      </c>
      <c r="M4779" s="106" t="s">
        <v>3522</v>
      </c>
      <c r="N4779" s="106">
        <v>0.75</v>
      </c>
      <c r="O4779" s="106">
        <v>2.9</v>
      </c>
      <c r="P4779" s="106" t="s">
        <v>2499</v>
      </c>
      <c r="Q4779" s="107" t="s">
        <v>5565</v>
      </c>
      <c r="R4779" s="107" t="s">
        <v>11</v>
      </c>
    </row>
    <row r="4780" spans="2:18" ht="20.100000000000001" customHeight="1" x14ac:dyDescent="0.4">
      <c r="B4780" s="105" t="str">
        <f t="shared" si="223"/>
        <v/>
      </c>
      <c r="C4780" s="105" t="str">
        <f t="shared" si="224"/>
        <v/>
      </c>
      <c r="D4780" s="105" t="str">
        <f t="shared" si="225"/>
        <v/>
      </c>
      <c r="E4780" s="106" t="s">
        <v>2406</v>
      </c>
      <c r="F4780" s="106" t="s">
        <v>5010</v>
      </c>
      <c r="G4780" s="106" t="s">
        <v>778</v>
      </c>
      <c r="H4780" s="106" t="s">
        <v>1027</v>
      </c>
      <c r="I4780" s="106">
        <v>9</v>
      </c>
      <c r="J4780" s="106"/>
      <c r="K4780" s="106"/>
      <c r="L4780" s="106" t="s">
        <v>1269</v>
      </c>
      <c r="M4780" s="106" t="s">
        <v>3522</v>
      </c>
      <c r="N4780" s="106">
        <v>0.74</v>
      </c>
      <c r="O4780" s="106">
        <v>2.9</v>
      </c>
      <c r="P4780" s="106" t="s">
        <v>2499</v>
      </c>
      <c r="Q4780" s="107" t="s">
        <v>5566</v>
      </c>
      <c r="R4780" s="107" t="s">
        <v>11</v>
      </c>
    </row>
    <row r="4781" spans="2:18" ht="20.100000000000001" customHeight="1" x14ac:dyDescent="0.4">
      <c r="B4781" s="105" t="str">
        <f t="shared" si="223"/>
        <v/>
      </c>
      <c r="C4781" s="105" t="str">
        <f t="shared" si="224"/>
        <v/>
      </c>
      <c r="D4781" s="105" t="str">
        <f t="shared" si="225"/>
        <v/>
      </c>
      <c r="E4781" s="106" t="s">
        <v>2406</v>
      </c>
      <c r="F4781" s="106" t="s">
        <v>5010</v>
      </c>
      <c r="G4781" s="106" t="s">
        <v>782</v>
      </c>
      <c r="H4781" s="106" t="s">
        <v>1817</v>
      </c>
      <c r="I4781" s="106">
        <v>11</v>
      </c>
      <c r="J4781" s="106"/>
      <c r="K4781" s="106"/>
      <c r="L4781" s="106" t="s">
        <v>783</v>
      </c>
      <c r="M4781" s="106" t="s">
        <v>3522</v>
      </c>
      <c r="N4781" s="106">
        <v>0.67</v>
      </c>
      <c r="O4781" s="106">
        <v>2.9</v>
      </c>
      <c r="P4781" s="106" t="s">
        <v>2499</v>
      </c>
      <c r="Q4781" s="107" t="s">
        <v>5567</v>
      </c>
      <c r="R4781" s="107" t="s">
        <v>11</v>
      </c>
    </row>
    <row r="4782" spans="2:18" ht="20.100000000000001" customHeight="1" x14ac:dyDescent="0.4">
      <c r="B4782" s="105" t="str">
        <f t="shared" si="223"/>
        <v/>
      </c>
      <c r="C4782" s="105" t="str">
        <f t="shared" si="224"/>
        <v/>
      </c>
      <c r="D4782" s="105" t="str">
        <f t="shared" si="225"/>
        <v/>
      </c>
      <c r="E4782" s="106" t="s">
        <v>2406</v>
      </c>
      <c r="F4782" s="106" t="s">
        <v>5010</v>
      </c>
      <c r="G4782" s="106" t="s">
        <v>782</v>
      </c>
      <c r="H4782" s="106" t="s">
        <v>1027</v>
      </c>
      <c r="I4782" s="106">
        <v>10</v>
      </c>
      <c r="J4782" s="106"/>
      <c r="K4782" s="106"/>
      <c r="L4782" s="106" t="s">
        <v>783</v>
      </c>
      <c r="M4782" s="106" t="s">
        <v>3522</v>
      </c>
      <c r="N4782" s="106">
        <v>0.66</v>
      </c>
      <c r="O4782" s="106">
        <v>2.9</v>
      </c>
      <c r="P4782" s="106" t="s">
        <v>2499</v>
      </c>
      <c r="Q4782" s="107" t="s">
        <v>5568</v>
      </c>
      <c r="R4782" s="107" t="s">
        <v>11</v>
      </c>
    </row>
    <row r="4783" spans="2:18" ht="20.100000000000001" customHeight="1" x14ac:dyDescent="0.4">
      <c r="B4783" s="105" t="str">
        <f t="shared" si="223"/>
        <v/>
      </c>
      <c r="C4783" s="105" t="str">
        <f t="shared" si="224"/>
        <v/>
      </c>
      <c r="D4783" s="105" t="str">
        <f t="shared" si="225"/>
        <v/>
      </c>
      <c r="E4783" s="106" t="s">
        <v>2406</v>
      </c>
      <c r="F4783" s="106" t="s">
        <v>5010</v>
      </c>
      <c r="G4783" s="106" t="s">
        <v>2437</v>
      </c>
      <c r="H4783" s="106" t="s">
        <v>707</v>
      </c>
      <c r="I4783" s="106">
        <v>12</v>
      </c>
      <c r="J4783" s="106"/>
      <c r="K4783" s="106"/>
      <c r="L4783" s="106" t="s">
        <v>2438</v>
      </c>
      <c r="M4783" s="106" t="s">
        <v>3522</v>
      </c>
      <c r="N4783" s="106">
        <v>0.76</v>
      </c>
      <c r="O4783" s="106">
        <v>2.9</v>
      </c>
      <c r="P4783" s="106" t="s">
        <v>2499</v>
      </c>
      <c r="Q4783" s="107" t="s">
        <v>5569</v>
      </c>
      <c r="R4783" s="107" t="s">
        <v>11</v>
      </c>
    </row>
    <row r="4784" spans="2:18" ht="20.100000000000001" customHeight="1" x14ac:dyDescent="0.4">
      <c r="B4784" s="105" t="str">
        <f t="shared" si="223"/>
        <v/>
      </c>
      <c r="C4784" s="105" t="str">
        <f t="shared" si="224"/>
        <v/>
      </c>
      <c r="D4784" s="105" t="str">
        <f t="shared" si="225"/>
        <v/>
      </c>
      <c r="E4784" s="106" t="s">
        <v>2406</v>
      </c>
      <c r="F4784" s="106" t="s">
        <v>5010</v>
      </c>
      <c r="G4784" s="106" t="s">
        <v>2437</v>
      </c>
      <c r="H4784" s="106" t="s">
        <v>1817</v>
      </c>
      <c r="I4784" s="106">
        <v>11</v>
      </c>
      <c r="J4784" s="106"/>
      <c r="K4784" s="106"/>
      <c r="L4784" s="106" t="s">
        <v>2438</v>
      </c>
      <c r="M4784" s="106" t="s">
        <v>3522</v>
      </c>
      <c r="N4784" s="106">
        <v>0.74</v>
      </c>
      <c r="O4784" s="106">
        <v>2.9</v>
      </c>
      <c r="P4784" s="106" t="s">
        <v>2499</v>
      </c>
      <c r="Q4784" s="107" t="s">
        <v>5570</v>
      </c>
      <c r="R4784" s="107" t="s">
        <v>11</v>
      </c>
    </row>
    <row r="4785" spans="2:18" ht="20.100000000000001" customHeight="1" x14ac:dyDescent="0.4">
      <c r="B4785" s="105" t="str">
        <f t="shared" si="223"/>
        <v/>
      </c>
      <c r="C4785" s="105" t="str">
        <f t="shared" si="224"/>
        <v/>
      </c>
      <c r="D4785" s="105" t="str">
        <f t="shared" si="225"/>
        <v/>
      </c>
      <c r="E4785" s="106" t="s">
        <v>2406</v>
      </c>
      <c r="F4785" s="106" t="s">
        <v>5010</v>
      </c>
      <c r="G4785" s="106" t="s">
        <v>2437</v>
      </c>
      <c r="H4785" s="106" t="s">
        <v>1027</v>
      </c>
      <c r="I4785" s="106">
        <v>10</v>
      </c>
      <c r="J4785" s="106"/>
      <c r="K4785" s="106"/>
      <c r="L4785" s="106" t="s">
        <v>2438</v>
      </c>
      <c r="M4785" s="106" t="s">
        <v>3522</v>
      </c>
      <c r="N4785" s="106">
        <v>0.73</v>
      </c>
      <c r="O4785" s="106">
        <v>2.9</v>
      </c>
      <c r="P4785" s="106" t="s">
        <v>2499</v>
      </c>
      <c r="Q4785" s="107" t="s">
        <v>5571</v>
      </c>
      <c r="R4785" s="107" t="s">
        <v>11</v>
      </c>
    </row>
    <row r="4786" spans="2:18" ht="20.100000000000001" customHeight="1" x14ac:dyDescent="0.4">
      <c r="B4786" s="105" t="str">
        <f t="shared" si="223"/>
        <v/>
      </c>
      <c r="C4786" s="105" t="str">
        <f t="shared" si="224"/>
        <v/>
      </c>
      <c r="D4786" s="105" t="str">
        <f t="shared" si="225"/>
        <v/>
      </c>
      <c r="E4786" s="106" t="s">
        <v>2406</v>
      </c>
      <c r="F4786" s="106" t="s">
        <v>5010</v>
      </c>
      <c r="G4786" s="106" t="s">
        <v>2442</v>
      </c>
      <c r="H4786" s="106" t="s">
        <v>707</v>
      </c>
      <c r="I4786" s="106">
        <v>12</v>
      </c>
      <c r="J4786" s="106"/>
      <c r="K4786" s="106"/>
      <c r="L4786" s="106" t="s">
        <v>2443</v>
      </c>
      <c r="M4786" s="106" t="s">
        <v>3522</v>
      </c>
      <c r="N4786" s="106">
        <v>0.76</v>
      </c>
      <c r="O4786" s="106">
        <v>2.9</v>
      </c>
      <c r="P4786" s="106" t="s">
        <v>2499</v>
      </c>
      <c r="Q4786" s="107" t="s">
        <v>5572</v>
      </c>
      <c r="R4786" s="107" t="s">
        <v>11</v>
      </c>
    </row>
    <row r="4787" spans="2:18" ht="20.100000000000001" customHeight="1" x14ac:dyDescent="0.4">
      <c r="B4787" s="105" t="str">
        <f t="shared" si="223"/>
        <v/>
      </c>
      <c r="C4787" s="105" t="str">
        <f t="shared" si="224"/>
        <v/>
      </c>
      <c r="D4787" s="105" t="str">
        <f t="shared" si="225"/>
        <v/>
      </c>
      <c r="E4787" s="106" t="s">
        <v>2406</v>
      </c>
      <c r="F4787" s="106" t="s">
        <v>5010</v>
      </c>
      <c r="G4787" s="106" t="s">
        <v>2442</v>
      </c>
      <c r="H4787" s="106" t="s">
        <v>1817</v>
      </c>
      <c r="I4787" s="106">
        <v>11</v>
      </c>
      <c r="J4787" s="106"/>
      <c r="K4787" s="106"/>
      <c r="L4787" s="106" t="s">
        <v>2443</v>
      </c>
      <c r="M4787" s="106" t="s">
        <v>3522</v>
      </c>
      <c r="N4787" s="106">
        <v>0.74</v>
      </c>
      <c r="O4787" s="106">
        <v>2.9</v>
      </c>
      <c r="P4787" s="106" t="s">
        <v>2499</v>
      </c>
      <c r="Q4787" s="107" t="s">
        <v>5573</v>
      </c>
      <c r="R4787" s="107" t="s">
        <v>11</v>
      </c>
    </row>
    <row r="4788" spans="2:18" ht="20.100000000000001" customHeight="1" x14ac:dyDescent="0.4">
      <c r="B4788" s="105" t="str">
        <f t="shared" si="223"/>
        <v/>
      </c>
      <c r="C4788" s="105" t="str">
        <f t="shared" si="224"/>
        <v/>
      </c>
      <c r="D4788" s="105" t="str">
        <f t="shared" si="225"/>
        <v/>
      </c>
      <c r="E4788" s="106" t="s">
        <v>2406</v>
      </c>
      <c r="F4788" s="106" t="s">
        <v>5010</v>
      </c>
      <c r="G4788" s="106" t="s">
        <v>2442</v>
      </c>
      <c r="H4788" s="106" t="s">
        <v>1027</v>
      </c>
      <c r="I4788" s="106">
        <v>10</v>
      </c>
      <c r="J4788" s="106"/>
      <c r="K4788" s="106"/>
      <c r="L4788" s="106" t="s">
        <v>2443</v>
      </c>
      <c r="M4788" s="106" t="s">
        <v>3522</v>
      </c>
      <c r="N4788" s="106">
        <v>0.73</v>
      </c>
      <c r="O4788" s="106">
        <v>2.9</v>
      </c>
      <c r="P4788" s="106" t="s">
        <v>2499</v>
      </c>
      <c r="Q4788" s="107" t="s">
        <v>5574</v>
      </c>
      <c r="R4788" s="107" t="s">
        <v>11</v>
      </c>
    </row>
    <row r="4789" spans="2:18" ht="20.100000000000001" customHeight="1" x14ac:dyDescent="0.4">
      <c r="B4789" s="105" t="str">
        <f t="shared" si="223"/>
        <v/>
      </c>
      <c r="C4789" s="105" t="str">
        <f t="shared" si="224"/>
        <v/>
      </c>
      <c r="D4789" s="105" t="str">
        <f t="shared" si="225"/>
        <v/>
      </c>
      <c r="E4789" s="106" t="s">
        <v>2406</v>
      </c>
      <c r="F4789" s="106" t="s">
        <v>5010</v>
      </c>
      <c r="G4789" s="106" t="s">
        <v>697</v>
      </c>
      <c r="H4789" s="106" t="s">
        <v>707</v>
      </c>
      <c r="I4789" s="106">
        <v>12</v>
      </c>
      <c r="J4789" s="106"/>
      <c r="K4789" s="106"/>
      <c r="L4789" s="106" t="s">
        <v>707</v>
      </c>
      <c r="M4789" s="106" t="s">
        <v>3522</v>
      </c>
      <c r="N4789" s="106">
        <v>0.8</v>
      </c>
      <c r="O4789" s="106">
        <v>2.9</v>
      </c>
      <c r="P4789" s="106" t="s">
        <v>4403</v>
      </c>
      <c r="Q4789" s="107" t="s">
        <v>5575</v>
      </c>
      <c r="R4789" s="107" t="s">
        <v>253</v>
      </c>
    </row>
    <row r="4790" spans="2:18" ht="20.100000000000001" customHeight="1" x14ac:dyDescent="0.4">
      <c r="B4790" s="105" t="str">
        <f t="shared" si="223"/>
        <v/>
      </c>
      <c r="C4790" s="105" t="str">
        <f t="shared" si="224"/>
        <v/>
      </c>
      <c r="D4790" s="105" t="str">
        <f t="shared" si="225"/>
        <v/>
      </c>
      <c r="E4790" s="106" t="s">
        <v>2406</v>
      </c>
      <c r="F4790" s="106" t="s">
        <v>5010</v>
      </c>
      <c r="G4790" s="106" t="s">
        <v>710</v>
      </c>
      <c r="H4790" s="106" t="s">
        <v>711</v>
      </c>
      <c r="I4790" s="106">
        <v>11</v>
      </c>
      <c r="J4790" s="106"/>
      <c r="K4790" s="106"/>
      <c r="L4790" s="106" t="s">
        <v>707</v>
      </c>
      <c r="M4790" s="106" t="s">
        <v>3522</v>
      </c>
      <c r="N4790" s="106">
        <v>0.78</v>
      </c>
      <c r="O4790" s="106">
        <v>2.9</v>
      </c>
      <c r="P4790" s="106" t="s">
        <v>4403</v>
      </c>
      <c r="Q4790" s="107" t="s">
        <v>5576</v>
      </c>
      <c r="R4790" s="107" t="s">
        <v>253</v>
      </c>
    </row>
    <row r="4791" spans="2:18" ht="20.100000000000001" customHeight="1" x14ac:dyDescent="0.4">
      <c r="B4791" s="105" t="str">
        <f t="shared" si="223"/>
        <v/>
      </c>
      <c r="C4791" s="105" t="str">
        <f t="shared" si="224"/>
        <v/>
      </c>
      <c r="D4791" s="105" t="str">
        <f t="shared" si="225"/>
        <v/>
      </c>
      <c r="E4791" s="106" t="s">
        <v>2406</v>
      </c>
      <c r="F4791" s="106" t="s">
        <v>5010</v>
      </c>
      <c r="G4791" s="106" t="s">
        <v>2477</v>
      </c>
      <c r="H4791" s="106" t="s">
        <v>707</v>
      </c>
      <c r="I4791" s="106">
        <v>11</v>
      </c>
      <c r="J4791" s="106"/>
      <c r="K4791" s="106"/>
      <c r="L4791" s="106" t="s">
        <v>2478</v>
      </c>
      <c r="M4791" s="106" t="s">
        <v>3522</v>
      </c>
      <c r="N4791" s="106">
        <v>0.79</v>
      </c>
      <c r="O4791" s="106">
        <v>2.9</v>
      </c>
      <c r="P4791" s="106" t="s">
        <v>5577</v>
      </c>
      <c r="Q4791" s="107" t="s">
        <v>5578</v>
      </c>
      <c r="R4791" s="107" t="s">
        <v>253</v>
      </c>
    </row>
    <row r="4792" spans="2:18" ht="20.100000000000001" customHeight="1" x14ac:dyDescent="0.4">
      <c r="B4792" s="105" t="str">
        <f t="shared" si="223"/>
        <v/>
      </c>
      <c r="C4792" s="105" t="str">
        <f t="shared" si="224"/>
        <v/>
      </c>
      <c r="D4792" s="105" t="str">
        <f t="shared" si="225"/>
        <v/>
      </c>
      <c r="E4792" s="106" t="s">
        <v>2406</v>
      </c>
      <c r="F4792" s="106" t="s">
        <v>5010</v>
      </c>
      <c r="G4792" s="106" t="s">
        <v>2482</v>
      </c>
      <c r="H4792" s="106" t="s">
        <v>707</v>
      </c>
      <c r="I4792" s="106">
        <v>11</v>
      </c>
      <c r="J4792" s="106"/>
      <c r="K4792" s="106"/>
      <c r="L4792" s="106" t="s">
        <v>2483</v>
      </c>
      <c r="M4792" s="106" t="s">
        <v>3522</v>
      </c>
      <c r="N4792" s="106">
        <v>0.79</v>
      </c>
      <c r="O4792" s="106">
        <v>2.9</v>
      </c>
      <c r="P4792" s="106" t="s">
        <v>5577</v>
      </c>
      <c r="Q4792" s="107" t="s">
        <v>5579</v>
      </c>
      <c r="R4792" s="107" t="s">
        <v>253</v>
      </c>
    </row>
    <row r="4793" spans="2:18" ht="20.100000000000001" customHeight="1" x14ac:dyDescent="0.4">
      <c r="B4793" s="105" t="str">
        <f t="shared" si="223"/>
        <v/>
      </c>
      <c r="C4793" s="105" t="str">
        <f t="shared" si="224"/>
        <v/>
      </c>
      <c r="D4793" s="105" t="str">
        <f t="shared" si="225"/>
        <v/>
      </c>
      <c r="E4793" s="106" t="s">
        <v>2406</v>
      </c>
      <c r="F4793" s="106" t="s">
        <v>5010</v>
      </c>
      <c r="G4793" s="106" t="s">
        <v>710</v>
      </c>
      <c r="H4793" s="106" t="s">
        <v>707</v>
      </c>
      <c r="I4793" s="106">
        <v>11</v>
      </c>
      <c r="J4793" s="106"/>
      <c r="K4793" s="106"/>
      <c r="L4793" s="106" t="s">
        <v>711</v>
      </c>
      <c r="M4793" s="106" t="s">
        <v>3522</v>
      </c>
      <c r="N4793" s="106">
        <v>0.79</v>
      </c>
      <c r="O4793" s="106">
        <v>2.9</v>
      </c>
      <c r="P4793" s="106" t="s">
        <v>714</v>
      </c>
      <c r="Q4793" s="107" t="s">
        <v>5580</v>
      </c>
      <c r="R4793" s="107" t="s">
        <v>253</v>
      </c>
    </row>
    <row r="4794" spans="2:18" ht="20.100000000000001" customHeight="1" x14ac:dyDescent="0.4">
      <c r="B4794" s="105" t="str">
        <f t="shared" si="223"/>
        <v/>
      </c>
      <c r="C4794" s="105" t="str">
        <f t="shared" si="224"/>
        <v/>
      </c>
      <c r="D4794" s="105" t="str">
        <f t="shared" si="225"/>
        <v/>
      </c>
      <c r="E4794" s="106" t="s">
        <v>2406</v>
      </c>
      <c r="F4794" s="106" t="s">
        <v>5010</v>
      </c>
      <c r="G4794" s="106" t="s">
        <v>697</v>
      </c>
      <c r="H4794" s="106" t="s">
        <v>1027</v>
      </c>
      <c r="I4794" s="106">
        <v>8</v>
      </c>
      <c r="J4794" s="106"/>
      <c r="K4794" s="106"/>
      <c r="L4794" s="106" t="s">
        <v>1027</v>
      </c>
      <c r="M4794" s="106" t="s">
        <v>924</v>
      </c>
      <c r="N4794" s="106">
        <v>0.76</v>
      </c>
      <c r="O4794" s="106">
        <v>2.9</v>
      </c>
      <c r="P4794" s="106" t="s">
        <v>714</v>
      </c>
      <c r="Q4794" s="107" t="s">
        <v>5581</v>
      </c>
      <c r="R4794" s="107" t="s">
        <v>253</v>
      </c>
    </row>
    <row r="4795" spans="2:18" ht="20.100000000000001" customHeight="1" x14ac:dyDescent="0.4">
      <c r="B4795" s="105" t="str">
        <f t="shared" si="223"/>
        <v/>
      </c>
      <c r="C4795" s="105" t="str">
        <f t="shared" si="224"/>
        <v/>
      </c>
      <c r="D4795" s="105" t="str">
        <f t="shared" si="225"/>
        <v/>
      </c>
      <c r="E4795" s="106" t="s">
        <v>2406</v>
      </c>
      <c r="F4795" s="106" t="s">
        <v>5010</v>
      </c>
      <c r="G4795" s="106" t="s">
        <v>710</v>
      </c>
      <c r="H4795" s="106" t="s">
        <v>711</v>
      </c>
      <c r="I4795" s="106">
        <v>8</v>
      </c>
      <c r="J4795" s="106"/>
      <c r="K4795" s="106"/>
      <c r="L4795" s="106" t="s">
        <v>1389</v>
      </c>
      <c r="M4795" s="106" t="s">
        <v>924</v>
      </c>
      <c r="N4795" s="106">
        <v>0.77</v>
      </c>
      <c r="O4795" s="106">
        <v>2.9</v>
      </c>
      <c r="P4795" s="106" t="s">
        <v>714</v>
      </c>
      <c r="Q4795" s="107" t="s">
        <v>5582</v>
      </c>
      <c r="R4795" s="107" t="s">
        <v>253</v>
      </c>
    </row>
    <row r="4796" spans="2:18" ht="20.100000000000001" customHeight="1" x14ac:dyDescent="0.4">
      <c r="B4796" s="105" t="str">
        <f t="shared" si="223"/>
        <v/>
      </c>
      <c r="C4796" s="105" t="str">
        <f t="shared" si="224"/>
        <v/>
      </c>
      <c r="D4796" s="105" t="str">
        <f t="shared" si="225"/>
        <v/>
      </c>
      <c r="E4796" s="106" t="s">
        <v>2406</v>
      </c>
      <c r="F4796" s="106" t="s">
        <v>5010</v>
      </c>
      <c r="G4796" s="106" t="s">
        <v>721</v>
      </c>
      <c r="H4796" s="106" t="s">
        <v>722</v>
      </c>
      <c r="I4796" s="106">
        <v>8</v>
      </c>
      <c r="J4796" s="106"/>
      <c r="K4796" s="106"/>
      <c r="L4796" s="106" t="s">
        <v>1027</v>
      </c>
      <c r="M4796" s="106" t="s">
        <v>924</v>
      </c>
      <c r="N4796" s="106">
        <v>0.76</v>
      </c>
      <c r="O4796" s="106">
        <v>2.9</v>
      </c>
      <c r="P4796" s="106" t="s">
        <v>714</v>
      </c>
      <c r="Q4796" s="107" t="s">
        <v>5583</v>
      </c>
      <c r="R4796" s="107" t="s">
        <v>253</v>
      </c>
    </row>
    <row r="4797" spans="2:18" ht="20.100000000000001" customHeight="1" x14ac:dyDescent="0.4">
      <c r="B4797" s="105" t="str">
        <f t="shared" si="223"/>
        <v/>
      </c>
      <c r="C4797" s="105" t="str">
        <f t="shared" si="224"/>
        <v/>
      </c>
      <c r="D4797" s="105" t="str">
        <f t="shared" si="225"/>
        <v/>
      </c>
      <c r="E4797" s="106" t="s">
        <v>2406</v>
      </c>
      <c r="F4797" s="106" t="s">
        <v>5010</v>
      </c>
      <c r="G4797" s="106" t="s">
        <v>773</v>
      </c>
      <c r="H4797" s="106" t="s">
        <v>774</v>
      </c>
      <c r="I4797" s="106">
        <v>8</v>
      </c>
      <c r="J4797" s="106"/>
      <c r="K4797" s="106"/>
      <c r="L4797" s="106" t="s">
        <v>707</v>
      </c>
      <c r="M4797" s="106" t="s">
        <v>924</v>
      </c>
      <c r="N4797" s="106">
        <v>0.73</v>
      </c>
      <c r="O4797" s="106">
        <v>2.9</v>
      </c>
      <c r="P4797" s="106" t="s">
        <v>714</v>
      </c>
      <c r="Q4797" s="107" t="s">
        <v>5584</v>
      </c>
      <c r="R4797" s="107" t="s">
        <v>253</v>
      </c>
    </row>
    <row r="4798" spans="2:18" ht="20.100000000000001" customHeight="1" x14ac:dyDescent="0.4">
      <c r="B4798" s="105" t="str">
        <f t="shared" si="223"/>
        <v/>
      </c>
      <c r="C4798" s="105" t="str">
        <f t="shared" si="224"/>
        <v/>
      </c>
      <c r="D4798" s="105" t="str">
        <f t="shared" si="225"/>
        <v/>
      </c>
      <c r="E4798" s="106" t="s">
        <v>2406</v>
      </c>
      <c r="F4798" s="106" t="s">
        <v>5010</v>
      </c>
      <c r="G4798" s="106" t="s">
        <v>773</v>
      </c>
      <c r="H4798" s="106" t="s">
        <v>774</v>
      </c>
      <c r="I4798" s="106">
        <v>7</v>
      </c>
      <c r="J4798" s="106"/>
      <c r="K4798" s="106"/>
      <c r="L4798" s="106" t="s">
        <v>1817</v>
      </c>
      <c r="M4798" s="106" t="s">
        <v>924</v>
      </c>
      <c r="N4798" s="106">
        <v>0.72</v>
      </c>
      <c r="O4798" s="106">
        <v>2.9</v>
      </c>
      <c r="P4798" s="106" t="s">
        <v>714</v>
      </c>
      <c r="Q4798" s="107" t="s">
        <v>5585</v>
      </c>
      <c r="R4798" s="107" t="s">
        <v>253</v>
      </c>
    </row>
    <row r="4799" spans="2:18" ht="20.100000000000001" customHeight="1" x14ac:dyDescent="0.4">
      <c r="B4799" s="105" t="str">
        <f t="shared" si="223"/>
        <v/>
      </c>
      <c r="C4799" s="105" t="str">
        <f t="shared" si="224"/>
        <v/>
      </c>
      <c r="D4799" s="105" t="str">
        <f t="shared" si="225"/>
        <v/>
      </c>
      <c r="E4799" s="106" t="s">
        <v>2406</v>
      </c>
      <c r="F4799" s="106" t="s">
        <v>5010</v>
      </c>
      <c r="G4799" s="106" t="s">
        <v>773</v>
      </c>
      <c r="H4799" s="106" t="s">
        <v>1266</v>
      </c>
      <c r="I4799" s="106">
        <v>7</v>
      </c>
      <c r="J4799" s="106"/>
      <c r="K4799" s="106"/>
      <c r="L4799" s="106" t="s">
        <v>707</v>
      </c>
      <c r="M4799" s="106" t="s">
        <v>924</v>
      </c>
      <c r="N4799" s="106">
        <v>0.71</v>
      </c>
      <c r="O4799" s="106">
        <v>2.9</v>
      </c>
      <c r="P4799" s="106" t="s">
        <v>714</v>
      </c>
      <c r="Q4799" s="107" t="s">
        <v>5586</v>
      </c>
      <c r="R4799" s="107" t="s">
        <v>253</v>
      </c>
    </row>
    <row r="4800" spans="2:18" ht="20.100000000000001" customHeight="1" x14ac:dyDescent="0.4">
      <c r="B4800" s="105" t="str">
        <f t="shared" si="223"/>
        <v/>
      </c>
      <c r="C4800" s="105" t="str">
        <f t="shared" si="224"/>
        <v/>
      </c>
      <c r="D4800" s="105" t="str">
        <f t="shared" si="225"/>
        <v/>
      </c>
      <c r="E4800" s="106" t="s">
        <v>2406</v>
      </c>
      <c r="F4800" s="106" t="s">
        <v>5010</v>
      </c>
      <c r="G4800" s="106" t="s">
        <v>778</v>
      </c>
      <c r="H4800" s="106" t="s">
        <v>779</v>
      </c>
      <c r="I4800" s="106">
        <v>8</v>
      </c>
      <c r="J4800" s="106"/>
      <c r="K4800" s="106"/>
      <c r="L4800" s="106" t="s">
        <v>707</v>
      </c>
      <c r="M4800" s="106" t="s">
        <v>924</v>
      </c>
      <c r="N4800" s="106">
        <v>0.72</v>
      </c>
      <c r="O4800" s="106">
        <v>2.9</v>
      </c>
      <c r="P4800" s="106" t="s">
        <v>714</v>
      </c>
      <c r="Q4800" s="107" t="s">
        <v>5587</v>
      </c>
      <c r="R4800" s="107" t="s">
        <v>253</v>
      </c>
    </row>
    <row r="4801" spans="2:18" ht="20.100000000000001" customHeight="1" x14ac:dyDescent="0.4">
      <c r="B4801" s="105" t="str">
        <f t="shared" si="223"/>
        <v/>
      </c>
      <c r="C4801" s="105" t="str">
        <f t="shared" si="224"/>
        <v/>
      </c>
      <c r="D4801" s="105" t="str">
        <f t="shared" si="225"/>
        <v/>
      </c>
      <c r="E4801" s="106" t="s">
        <v>2406</v>
      </c>
      <c r="F4801" s="106" t="s">
        <v>5010</v>
      </c>
      <c r="G4801" s="106" t="s">
        <v>778</v>
      </c>
      <c r="H4801" s="106" t="s">
        <v>779</v>
      </c>
      <c r="I4801" s="106">
        <v>7</v>
      </c>
      <c r="J4801" s="106"/>
      <c r="K4801" s="106"/>
      <c r="L4801" s="106" t="s">
        <v>1817</v>
      </c>
      <c r="M4801" s="106" t="s">
        <v>924</v>
      </c>
      <c r="N4801" s="106">
        <v>0.71</v>
      </c>
      <c r="O4801" s="106">
        <v>2.9</v>
      </c>
      <c r="P4801" s="106" t="s">
        <v>714</v>
      </c>
      <c r="Q4801" s="107" t="s">
        <v>5588</v>
      </c>
      <c r="R4801" s="107" t="s">
        <v>253</v>
      </c>
    </row>
    <row r="4802" spans="2:18" ht="20.100000000000001" customHeight="1" x14ac:dyDescent="0.4">
      <c r="B4802" s="105" t="str">
        <f t="shared" si="223"/>
        <v/>
      </c>
      <c r="C4802" s="105" t="str">
        <f t="shared" si="224"/>
        <v/>
      </c>
      <c r="D4802" s="105" t="str">
        <f t="shared" si="225"/>
        <v/>
      </c>
      <c r="E4802" s="106" t="s">
        <v>2406</v>
      </c>
      <c r="F4802" s="106" t="s">
        <v>5010</v>
      </c>
      <c r="G4802" s="106" t="s">
        <v>778</v>
      </c>
      <c r="H4802" s="106" t="s">
        <v>1269</v>
      </c>
      <c r="I4802" s="106">
        <v>7</v>
      </c>
      <c r="J4802" s="106"/>
      <c r="K4802" s="106"/>
      <c r="L4802" s="106" t="s">
        <v>707</v>
      </c>
      <c r="M4802" s="106" t="s">
        <v>924</v>
      </c>
      <c r="N4802" s="106">
        <v>0.71</v>
      </c>
      <c r="O4802" s="106">
        <v>2.9</v>
      </c>
      <c r="P4802" s="106" t="s">
        <v>714</v>
      </c>
      <c r="Q4802" s="107" t="s">
        <v>5589</v>
      </c>
      <c r="R4802" s="107" t="s">
        <v>253</v>
      </c>
    </row>
    <row r="4803" spans="2:18" ht="20.100000000000001" customHeight="1" x14ac:dyDescent="0.4">
      <c r="B4803" s="105" t="str">
        <f t="shared" si="223"/>
        <v/>
      </c>
      <c r="C4803" s="105" t="str">
        <f t="shared" si="224"/>
        <v/>
      </c>
      <c r="D4803" s="105" t="str">
        <f t="shared" si="225"/>
        <v/>
      </c>
      <c r="E4803" s="106" t="s">
        <v>2406</v>
      </c>
      <c r="F4803" s="106" t="s">
        <v>5010</v>
      </c>
      <c r="G4803" s="106" t="s">
        <v>2437</v>
      </c>
      <c r="H4803" s="106" t="s">
        <v>2438</v>
      </c>
      <c r="I4803" s="106">
        <v>8</v>
      </c>
      <c r="J4803" s="106"/>
      <c r="K4803" s="106"/>
      <c r="L4803" s="106" t="s">
        <v>707</v>
      </c>
      <c r="M4803" s="106" t="s">
        <v>924</v>
      </c>
      <c r="N4803" s="106">
        <v>0.7</v>
      </c>
      <c r="O4803" s="106">
        <v>2.9</v>
      </c>
      <c r="P4803" s="106" t="s">
        <v>714</v>
      </c>
      <c r="Q4803" s="107" t="s">
        <v>5590</v>
      </c>
      <c r="R4803" s="107" t="s">
        <v>253</v>
      </c>
    </row>
    <row r="4804" spans="2:18" ht="20.100000000000001" customHeight="1" x14ac:dyDescent="0.4">
      <c r="B4804" s="105" t="str">
        <f t="shared" si="223"/>
        <v/>
      </c>
      <c r="C4804" s="105" t="str">
        <f t="shared" si="224"/>
        <v/>
      </c>
      <c r="D4804" s="105" t="str">
        <f t="shared" si="225"/>
        <v/>
      </c>
      <c r="E4804" s="106" t="s">
        <v>2406</v>
      </c>
      <c r="F4804" s="106" t="s">
        <v>5010</v>
      </c>
      <c r="G4804" s="106" t="s">
        <v>2442</v>
      </c>
      <c r="H4804" s="106" t="s">
        <v>2443</v>
      </c>
      <c r="I4804" s="106">
        <v>8</v>
      </c>
      <c r="J4804" s="106"/>
      <c r="K4804" s="106"/>
      <c r="L4804" s="106" t="s">
        <v>707</v>
      </c>
      <c r="M4804" s="106" t="s">
        <v>924</v>
      </c>
      <c r="N4804" s="106">
        <v>0.7</v>
      </c>
      <c r="O4804" s="106">
        <v>2.9</v>
      </c>
      <c r="P4804" s="106" t="s">
        <v>714</v>
      </c>
      <c r="Q4804" s="107" t="s">
        <v>5591</v>
      </c>
      <c r="R4804" s="107" t="s">
        <v>253</v>
      </c>
    </row>
    <row r="4805" spans="2:18" ht="20.100000000000001" customHeight="1" x14ac:dyDescent="0.4">
      <c r="B4805" s="105" t="str">
        <f t="shared" si="223"/>
        <v/>
      </c>
      <c r="C4805" s="105" t="str">
        <f t="shared" si="224"/>
        <v/>
      </c>
      <c r="D4805" s="105" t="str">
        <f t="shared" si="225"/>
        <v/>
      </c>
      <c r="E4805" s="106" t="s">
        <v>2406</v>
      </c>
      <c r="F4805" s="106" t="s">
        <v>5010</v>
      </c>
      <c r="G4805" s="106" t="s">
        <v>710</v>
      </c>
      <c r="H4805" s="106" t="s">
        <v>1389</v>
      </c>
      <c r="I4805" s="106">
        <v>8</v>
      </c>
      <c r="J4805" s="106"/>
      <c r="K4805" s="106"/>
      <c r="L4805" s="106" t="s">
        <v>711</v>
      </c>
      <c r="M4805" s="106" t="s">
        <v>924</v>
      </c>
      <c r="N4805" s="106">
        <v>0.76</v>
      </c>
      <c r="O4805" s="106">
        <v>2.9</v>
      </c>
      <c r="P4805" s="106" t="s">
        <v>714</v>
      </c>
      <c r="Q4805" s="107" t="s">
        <v>5592</v>
      </c>
      <c r="R4805" s="107" t="s">
        <v>253</v>
      </c>
    </row>
    <row r="4806" spans="2:18" ht="20.100000000000001" customHeight="1" x14ac:dyDescent="0.4">
      <c r="B4806" s="105" t="str">
        <f t="shared" si="223"/>
        <v/>
      </c>
      <c r="C4806" s="105" t="str">
        <f t="shared" si="224"/>
        <v/>
      </c>
      <c r="D4806" s="105" t="str">
        <f t="shared" si="225"/>
        <v/>
      </c>
      <c r="E4806" s="106" t="s">
        <v>2406</v>
      </c>
      <c r="F4806" s="106" t="s">
        <v>5010</v>
      </c>
      <c r="G4806" s="106" t="s">
        <v>721</v>
      </c>
      <c r="H4806" s="106" t="s">
        <v>1027</v>
      </c>
      <c r="I4806" s="106">
        <v>8</v>
      </c>
      <c r="J4806" s="106"/>
      <c r="K4806" s="106"/>
      <c r="L4806" s="106" t="s">
        <v>722</v>
      </c>
      <c r="M4806" s="106" t="s">
        <v>924</v>
      </c>
      <c r="N4806" s="106">
        <v>0.76</v>
      </c>
      <c r="O4806" s="106">
        <v>2.9</v>
      </c>
      <c r="P4806" s="106" t="s">
        <v>714</v>
      </c>
      <c r="Q4806" s="107" t="s">
        <v>5593</v>
      </c>
      <c r="R4806" s="107" t="s">
        <v>253</v>
      </c>
    </row>
    <row r="4807" spans="2:18" ht="20.100000000000001" customHeight="1" x14ac:dyDescent="0.4">
      <c r="B4807" s="105" t="str">
        <f t="shared" si="223"/>
        <v/>
      </c>
      <c r="C4807" s="105" t="str">
        <f t="shared" si="224"/>
        <v/>
      </c>
      <c r="D4807" s="105" t="str">
        <f t="shared" si="225"/>
        <v/>
      </c>
      <c r="E4807" s="106" t="s">
        <v>2406</v>
      </c>
      <c r="F4807" s="106" t="s">
        <v>5010</v>
      </c>
      <c r="G4807" s="106" t="s">
        <v>773</v>
      </c>
      <c r="H4807" s="106" t="s">
        <v>707</v>
      </c>
      <c r="I4807" s="106">
        <v>8</v>
      </c>
      <c r="J4807" s="106"/>
      <c r="K4807" s="106"/>
      <c r="L4807" s="106" t="s">
        <v>774</v>
      </c>
      <c r="M4807" s="106" t="s">
        <v>924</v>
      </c>
      <c r="N4807" s="106">
        <v>0.77</v>
      </c>
      <c r="O4807" s="106">
        <v>2.9</v>
      </c>
      <c r="P4807" s="106" t="s">
        <v>714</v>
      </c>
      <c r="Q4807" s="107" t="s">
        <v>5594</v>
      </c>
      <c r="R4807" s="107" t="s">
        <v>253</v>
      </c>
    </row>
    <row r="4808" spans="2:18" ht="20.100000000000001" customHeight="1" x14ac:dyDescent="0.4">
      <c r="B4808" s="105" t="str">
        <f t="shared" si="223"/>
        <v/>
      </c>
      <c r="C4808" s="105" t="str">
        <f t="shared" si="224"/>
        <v/>
      </c>
      <c r="D4808" s="105" t="str">
        <f t="shared" si="225"/>
        <v/>
      </c>
      <c r="E4808" s="106" t="s">
        <v>2406</v>
      </c>
      <c r="F4808" s="106" t="s">
        <v>5010</v>
      </c>
      <c r="G4808" s="106" t="s">
        <v>773</v>
      </c>
      <c r="H4808" s="106" t="s">
        <v>1817</v>
      </c>
      <c r="I4808" s="106">
        <v>7</v>
      </c>
      <c r="J4808" s="106"/>
      <c r="K4808" s="106"/>
      <c r="L4808" s="106" t="s">
        <v>774</v>
      </c>
      <c r="M4808" s="106" t="s">
        <v>924</v>
      </c>
      <c r="N4808" s="106">
        <v>0.76</v>
      </c>
      <c r="O4808" s="106">
        <v>2.9</v>
      </c>
      <c r="P4808" s="106" t="s">
        <v>714</v>
      </c>
      <c r="Q4808" s="107" t="s">
        <v>5595</v>
      </c>
      <c r="R4808" s="107" t="s">
        <v>253</v>
      </c>
    </row>
    <row r="4809" spans="2:18" ht="20.100000000000001" customHeight="1" x14ac:dyDescent="0.4">
      <c r="B4809" s="105" t="str">
        <f t="shared" si="223"/>
        <v/>
      </c>
      <c r="C4809" s="105" t="str">
        <f t="shared" si="224"/>
        <v/>
      </c>
      <c r="D4809" s="105" t="str">
        <f t="shared" si="225"/>
        <v/>
      </c>
      <c r="E4809" s="106" t="s">
        <v>2406</v>
      </c>
      <c r="F4809" s="106" t="s">
        <v>5010</v>
      </c>
      <c r="G4809" s="106" t="s">
        <v>773</v>
      </c>
      <c r="H4809" s="106" t="s">
        <v>707</v>
      </c>
      <c r="I4809" s="106">
        <v>7</v>
      </c>
      <c r="J4809" s="106"/>
      <c r="K4809" s="106"/>
      <c r="L4809" s="106" t="s">
        <v>1266</v>
      </c>
      <c r="M4809" s="106" t="s">
        <v>924</v>
      </c>
      <c r="N4809" s="106">
        <v>0.76</v>
      </c>
      <c r="O4809" s="106">
        <v>2.9</v>
      </c>
      <c r="P4809" s="106" t="s">
        <v>714</v>
      </c>
      <c r="Q4809" s="107" t="s">
        <v>5596</v>
      </c>
      <c r="R4809" s="107" t="s">
        <v>253</v>
      </c>
    </row>
    <row r="4810" spans="2:18" ht="20.100000000000001" customHeight="1" x14ac:dyDescent="0.4">
      <c r="B4810" s="105" t="str">
        <f t="shared" si="223"/>
        <v/>
      </c>
      <c r="C4810" s="105" t="str">
        <f t="shared" si="224"/>
        <v/>
      </c>
      <c r="D4810" s="105" t="str">
        <f t="shared" si="225"/>
        <v/>
      </c>
      <c r="E4810" s="106" t="s">
        <v>2406</v>
      </c>
      <c r="F4810" s="106" t="s">
        <v>5010</v>
      </c>
      <c r="G4810" s="106" t="s">
        <v>778</v>
      </c>
      <c r="H4810" s="106" t="s">
        <v>707</v>
      </c>
      <c r="I4810" s="106">
        <v>8</v>
      </c>
      <c r="J4810" s="106"/>
      <c r="K4810" s="106"/>
      <c r="L4810" s="106" t="s">
        <v>779</v>
      </c>
      <c r="M4810" s="106" t="s">
        <v>924</v>
      </c>
      <c r="N4810" s="106">
        <v>0.77</v>
      </c>
      <c r="O4810" s="106">
        <v>2.9</v>
      </c>
      <c r="P4810" s="106" t="s">
        <v>714</v>
      </c>
      <c r="Q4810" s="107" t="s">
        <v>5597</v>
      </c>
      <c r="R4810" s="107" t="s">
        <v>253</v>
      </c>
    </row>
    <row r="4811" spans="2:18" ht="20.100000000000001" customHeight="1" x14ac:dyDescent="0.4">
      <c r="B4811" s="105" t="str">
        <f t="shared" si="223"/>
        <v/>
      </c>
      <c r="C4811" s="105" t="str">
        <f t="shared" si="224"/>
        <v/>
      </c>
      <c r="D4811" s="105" t="str">
        <f t="shared" si="225"/>
        <v/>
      </c>
      <c r="E4811" s="106" t="s">
        <v>2406</v>
      </c>
      <c r="F4811" s="106" t="s">
        <v>5010</v>
      </c>
      <c r="G4811" s="106" t="s">
        <v>778</v>
      </c>
      <c r="H4811" s="106" t="s">
        <v>1817</v>
      </c>
      <c r="I4811" s="106">
        <v>7</v>
      </c>
      <c r="J4811" s="106"/>
      <c r="K4811" s="106"/>
      <c r="L4811" s="106" t="s">
        <v>779</v>
      </c>
      <c r="M4811" s="106" t="s">
        <v>924</v>
      </c>
      <c r="N4811" s="106">
        <v>0.75</v>
      </c>
      <c r="O4811" s="106">
        <v>2.9</v>
      </c>
      <c r="P4811" s="106" t="s">
        <v>714</v>
      </c>
      <c r="Q4811" s="107" t="s">
        <v>5598</v>
      </c>
      <c r="R4811" s="107" t="s">
        <v>253</v>
      </c>
    </row>
    <row r="4812" spans="2:18" ht="20.100000000000001" customHeight="1" x14ac:dyDescent="0.4">
      <c r="B4812" s="105" t="str">
        <f t="shared" si="223"/>
        <v/>
      </c>
      <c r="C4812" s="105" t="str">
        <f t="shared" si="224"/>
        <v/>
      </c>
      <c r="D4812" s="105" t="str">
        <f t="shared" si="225"/>
        <v/>
      </c>
      <c r="E4812" s="106" t="s">
        <v>2406</v>
      </c>
      <c r="F4812" s="106" t="s">
        <v>5010</v>
      </c>
      <c r="G4812" s="106" t="s">
        <v>778</v>
      </c>
      <c r="H4812" s="106" t="s">
        <v>707</v>
      </c>
      <c r="I4812" s="106">
        <v>7</v>
      </c>
      <c r="J4812" s="106"/>
      <c r="K4812" s="106"/>
      <c r="L4812" s="106" t="s">
        <v>1269</v>
      </c>
      <c r="M4812" s="106" t="s">
        <v>924</v>
      </c>
      <c r="N4812" s="106">
        <v>0.76</v>
      </c>
      <c r="O4812" s="106">
        <v>2.9</v>
      </c>
      <c r="P4812" s="106" t="s">
        <v>714</v>
      </c>
      <c r="Q4812" s="107" t="s">
        <v>5599</v>
      </c>
      <c r="R4812" s="107" t="s">
        <v>253</v>
      </c>
    </row>
    <row r="4813" spans="2:18" ht="20.100000000000001" customHeight="1" x14ac:dyDescent="0.4">
      <c r="B4813" s="105" t="str">
        <f t="shared" si="223"/>
        <v/>
      </c>
      <c r="C4813" s="105" t="str">
        <f t="shared" si="224"/>
        <v/>
      </c>
      <c r="D4813" s="105" t="str">
        <f t="shared" si="225"/>
        <v/>
      </c>
      <c r="E4813" s="106" t="s">
        <v>2406</v>
      </c>
      <c r="F4813" s="106" t="s">
        <v>5010</v>
      </c>
      <c r="G4813" s="106" t="s">
        <v>2437</v>
      </c>
      <c r="H4813" s="106" t="s">
        <v>707</v>
      </c>
      <c r="I4813" s="106">
        <v>8</v>
      </c>
      <c r="J4813" s="106"/>
      <c r="K4813" s="106"/>
      <c r="L4813" s="106" t="s">
        <v>2438</v>
      </c>
      <c r="M4813" s="106" t="s">
        <v>924</v>
      </c>
      <c r="N4813" s="106">
        <v>0.76</v>
      </c>
      <c r="O4813" s="106">
        <v>2.9</v>
      </c>
      <c r="P4813" s="106" t="s">
        <v>714</v>
      </c>
      <c r="Q4813" s="107" t="s">
        <v>5600</v>
      </c>
      <c r="R4813" s="107" t="s">
        <v>253</v>
      </c>
    </row>
    <row r="4814" spans="2:18" ht="20.100000000000001" customHeight="1" x14ac:dyDescent="0.4">
      <c r="B4814" s="105" t="str">
        <f t="shared" si="223"/>
        <v/>
      </c>
      <c r="C4814" s="105" t="str">
        <f t="shared" si="224"/>
        <v/>
      </c>
      <c r="D4814" s="105" t="str">
        <f t="shared" si="225"/>
        <v/>
      </c>
      <c r="E4814" s="106" t="s">
        <v>2406</v>
      </c>
      <c r="F4814" s="106" t="s">
        <v>5010</v>
      </c>
      <c r="G4814" s="106" t="s">
        <v>2442</v>
      </c>
      <c r="H4814" s="106" t="s">
        <v>707</v>
      </c>
      <c r="I4814" s="106">
        <v>8</v>
      </c>
      <c r="J4814" s="106"/>
      <c r="K4814" s="106"/>
      <c r="L4814" s="106" t="s">
        <v>2443</v>
      </c>
      <c r="M4814" s="106" t="s">
        <v>924</v>
      </c>
      <c r="N4814" s="106">
        <v>0.76</v>
      </c>
      <c r="O4814" s="106">
        <v>2.9</v>
      </c>
      <c r="P4814" s="106" t="s">
        <v>714</v>
      </c>
      <c r="Q4814" s="107" t="s">
        <v>5601</v>
      </c>
      <c r="R4814" s="107" t="s">
        <v>253</v>
      </c>
    </row>
    <row r="4815" spans="2:18" ht="20.100000000000001" customHeight="1" x14ac:dyDescent="0.4">
      <c r="B4815" s="105" t="str">
        <f t="shared" si="223"/>
        <v/>
      </c>
      <c r="C4815" s="105" t="str">
        <f t="shared" si="224"/>
        <v/>
      </c>
      <c r="D4815" s="105" t="str">
        <f t="shared" si="225"/>
        <v/>
      </c>
      <c r="E4815" s="106" t="s">
        <v>2406</v>
      </c>
      <c r="F4815" s="106" t="s">
        <v>5010</v>
      </c>
      <c r="G4815" s="106" t="s">
        <v>697</v>
      </c>
      <c r="H4815" s="106" t="s">
        <v>707</v>
      </c>
      <c r="I4815" s="106">
        <v>12</v>
      </c>
      <c r="J4815" s="106"/>
      <c r="K4815" s="106"/>
      <c r="L4815" s="106" t="s">
        <v>707</v>
      </c>
      <c r="M4815" s="106" t="s">
        <v>3522</v>
      </c>
      <c r="N4815" s="106">
        <v>0.8</v>
      </c>
      <c r="O4815" s="106">
        <v>2.9</v>
      </c>
      <c r="P4815" s="106" t="s">
        <v>714</v>
      </c>
      <c r="Q4815" s="107" t="s">
        <v>5602</v>
      </c>
      <c r="R4815" s="107" t="s">
        <v>311</v>
      </c>
    </row>
    <row r="4816" spans="2:18" ht="20.100000000000001" customHeight="1" x14ac:dyDescent="0.4">
      <c r="B4816" s="105" t="str">
        <f t="shared" si="223"/>
        <v/>
      </c>
      <c r="C4816" s="105" t="str">
        <f t="shared" si="224"/>
        <v/>
      </c>
      <c r="D4816" s="105" t="str">
        <f t="shared" si="225"/>
        <v/>
      </c>
      <c r="E4816" s="106" t="s">
        <v>2406</v>
      </c>
      <c r="F4816" s="106" t="s">
        <v>5010</v>
      </c>
      <c r="G4816" s="106" t="s">
        <v>697</v>
      </c>
      <c r="H4816" s="106" t="s">
        <v>1817</v>
      </c>
      <c r="I4816" s="106">
        <v>12</v>
      </c>
      <c r="J4816" s="106"/>
      <c r="K4816" s="106"/>
      <c r="L4816" s="106" t="s">
        <v>1817</v>
      </c>
      <c r="M4816" s="106" t="s">
        <v>3522</v>
      </c>
      <c r="N4816" s="106">
        <v>0.78</v>
      </c>
      <c r="O4816" s="106">
        <v>2.9</v>
      </c>
      <c r="P4816" s="106" t="s">
        <v>714</v>
      </c>
      <c r="Q4816" s="107" t="s">
        <v>5603</v>
      </c>
      <c r="R4816" s="107" t="s">
        <v>311</v>
      </c>
    </row>
    <row r="4817" spans="2:18" ht="20.100000000000001" customHeight="1" x14ac:dyDescent="0.4">
      <c r="B4817" s="105" t="str">
        <f t="shared" ref="B4817:B4880" si="226">IF(OR($C$11="",$C$12=""),"",IFERROR(IF(AND($U$23&lt;&gt;R4817,$V$23&lt;&gt;R4817),"－",IF(AND(COUNTIF($C$11,"*樹脂スペーサー*")&gt;0,OR(M4817="空気",F4817="一般",F4817="一般ＰＧ")),"－",IF(AND($W$26&gt;0,$W$26&gt;=O4817),$U$26,IF(AND($W$27&gt;0,$W$27&gt;=O4817),$U$27,IF(AND($W$28&gt;0,$W$28&gt;=O4817),$U$28,IF(AND($W$29&gt;0,$W$29&gt;=O4817),$U$29,IF(AND($W$30&gt;0,$W$30&gt;=O4817),$U$30,IF(AND($W$31&gt;0,$W$31&gt;=O4817),$U$31,IF(AND($W$32&gt;0,$W$32&gt;=O4817),$U$32,"－"))))))))),"－"))</f>
        <v/>
      </c>
      <c r="C4817" s="105" t="str">
        <f t="shared" ref="C4817:C4880" si="227">IF(B4817="","",IF(B4817&lt;&gt;"－",VLOOKUP(B4817,$U$26:$V$32,2,FALSE),"－"))</f>
        <v/>
      </c>
      <c r="D4817" s="105" t="str">
        <f t="shared" ref="D4817:D4880" si="228">IF($H$10="","",IF($V$39&lt;&gt;"断熱等","－",IF(AND(COUNTIF($V$35,"*樹脂スペーサー*")&gt;0,OR(M4817="空気",F4817="一般",F4817="一般ＰＧ")),"－",IF(AND($V$36&lt;&gt;R4817,$W$36&lt;&gt;R4817),"－",IF(MID($H$10,10,1)="Z",IF(N4817&lt;=0.65,"○","－"),IF($V$37&gt;=O4817,"○","－"))))))</f>
        <v/>
      </c>
      <c r="E4817" s="106" t="s">
        <v>2406</v>
      </c>
      <c r="F4817" s="106" t="s">
        <v>5010</v>
      </c>
      <c r="G4817" s="106" t="s">
        <v>697</v>
      </c>
      <c r="H4817" s="106" t="s">
        <v>1027</v>
      </c>
      <c r="I4817" s="106">
        <v>12</v>
      </c>
      <c r="J4817" s="106"/>
      <c r="K4817" s="106"/>
      <c r="L4817" s="106" t="s">
        <v>1027</v>
      </c>
      <c r="M4817" s="106" t="s">
        <v>3522</v>
      </c>
      <c r="N4817" s="106">
        <v>0.76</v>
      </c>
      <c r="O4817" s="106">
        <v>2.9</v>
      </c>
      <c r="P4817" s="106" t="s">
        <v>714</v>
      </c>
      <c r="Q4817" s="107" t="s">
        <v>5604</v>
      </c>
      <c r="R4817" s="107" t="s">
        <v>311</v>
      </c>
    </row>
    <row r="4818" spans="2:18" ht="20.100000000000001" customHeight="1" x14ac:dyDescent="0.4">
      <c r="B4818" s="105" t="str">
        <f t="shared" si="226"/>
        <v/>
      </c>
      <c r="C4818" s="105" t="str">
        <f t="shared" si="227"/>
        <v/>
      </c>
      <c r="D4818" s="105" t="str">
        <f t="shared" si="228"/>
        <v/>
      </c>
      <c r="E4818" s="106" t="s">
        <v>2406</v>
      </c>
      <c r="F4818" s="106" t="s">
        <v>5010</v>
      </c>
      <c r="G4818" s="106" t="s">
        <v>697</v>
      </c>
      <c r="H4818" s="106" t="s">
        <v>1389</v>
      </c>
      <c r="I4818" s="106">
        <v>10</v>
      </c>
      <c r="J4818" s="106"/>
      <c r="K4818" s="106"/>
      <c r="L4818" s="106" t="s">
        <v>1389</v>
      </c>
      <c r="M4818" s="106" t="s">
        <v>3522</v>
      </c>
      <c r="N4818" s="106">
        <v>0.75</v>
      </c>
      <c r="O4818" s="106">
        <v>2.9</v>
      </c>
      <c r="P4818" s="106" t="s">
        <v>714</v>
      </c>
      <c r="Q4818" s="107" t="s">
        <v>5605</v>
      </c>
      <c r="R4818" s="107" t="s">
        <v>311</v>
      </c>
    </row>
    <row r="4819" spans="2:18" ht="20.100000000000001" customHeight="1" x14ac:dyDescent="0.4">
      <c r="B4819" s="105" t="str">
        <f t="shared" si="226"/>
        <v/>
      </c>
      <c r="C4819" s="105" t="str">
        <f t="shared" si="227"/>
        <v/>
      </c>
      <c r="D4819" s="105" t="str">
        <f t="shared" si="228"/>
        <v/>
      </c>
      <c r="E4819" s="106" t="s">
        <v>2406</v>
      </c>
      <c r="F4819" s="106" t="s">
        <v>5010</v>
      </c>
      <c r="G4819" s="106" t="s">
        <v>710</v>
      </c>
      <c r="H4819" s="106" t="s">
        <v>711</v>
      </c>
      <c r="I4819" s="106">
        <v>12</v>
      </c>
      <c r="J4819" s="106"/>
      <c r="K4819" s="106"/>
      <c r="L4819" s="106" t="s">
        <v>707</v>
      </c>
      <c r="M4819" s="106" t="s">
        <v>3522</v>
      </c>
      <c r="N4819" s="106">
        <v>0.78</v>
      </c>
      <c r="O4819" s="106">
        <v>2.9</v>
      </c>
      <c r="P4819" s="106" t="s">
        <v>714</v>
      </c>
      <c r="Q4819" s="107" t="s">
        <v>5606</v>
      </c>
      <c r="R4819" s="107" t="s">
        <v>311</v>
      </c>
    </row>
    <row r="4820" spans="2:18" ht="20.100000000000001" customHeight="1" x14ac:dyDescent="0.4">
      <c r="B4820" s="105" t="str">
        <f t="shared" si="226"/>
        <v/>
      </c>
      <c r="C4820" s="105" t="str">
        <f t="shared" si="227"/>
        <v/>
      </c>
      <c r="D4820" s="105" t="str">
        <f t="shared" si="228"/>
        <v/>
      </c>
      <c r="E4820" s="106" t="s">
        <v>2406</v>
      </c>
      <c r="F4820" s="106" t="s">
        <v>5010</v>
      </c>
      <c r="G4820" s="106" t="s">
        <v>710</v>
      </c>
      <c r="H4820" s="106" t="s">
        <v>711</v>
      </c>
      <c r="I4820" s="106">
        <v>12</v>
      </c>
      <c r="J4820" s="106"/>
      <c r="K4820" s="106"/>
      <c r="L4820" s="106" t="s">
        <v>1817</v>
      </c>
      <c r="M4820" s="106" t="s">
        <v>3522</v>
      </c>
      <c r="N4820" s="106">
        <v>0.78</v>
      </c>
      <c r="O4820" s="106">
        <v>2.9</v>
      </c>
      <c r="P4820" s="106" t="s">
        <v>714</v>
      </c>
      <c r="Q4820" s="107" t="s">
        <v>5607</v>
      </c>
      <c r="R4820" s="107" t="s">
        <v>311</v>
      </c>
    </row>
    <row r="4821" spans="2:18" ht="20.100000000000001" customHeight="1" x14ac:dyDescent="0.4">
      <c r="B4821" s="105" t="str">
        <f t="shared" si="226"/>
        <v/>
      </c>
      <c r="C4821" s="105" t="str">
        <f t="shared" si="227"/>
        <v/>
      </c>
      <c r="D4821" s="105" t="str">
        <f t="shared" si="228"/>
        <v/>
      </c>
      <c r="E4821" s="106" t="s">
        <v>2406</v>
      </c>
      <c r="F4821" s="106" t="s">
        <v>5010</v>
      </c>
      <c r="G4821" s="106" t="s">
        <v>710</v>
      </c>
      <c r="H4821" s="106" t="s">
        <v>711</v>
      </c>
      <c r="I4821" s="106">
        <v>12</v>
      </c>
      <c r="J4821" s="106"/>
      <c r="K4821" s="106"/>
      <c r="L4821" s="106" t="s">
        <v>1027</v>
      </c>
      <c r="M4821" s="106" t="s">
        <v>3522</v>
      </c>
      <c r="N4821" s="106">
        <v>0.77</v>
      </c>
      <c r="O4821" s="106">
        <v>2.9</v>
      </c>
      <c r="P4821" s="106" t="s">
        <v>714</v>
      </c>
      <c r="Q4821" s="107" t="s">
        <v>5608</v>
      </c>
      <c r="R4821" s="107" t="s">
        <v>311</v>
      </c>
    </row>
    <row r="4822" spans="2:18" ht="20.100000000000001" customHeight="1" x14ac:dyDescent="0.4">
      <c r="B4822" s="105" t="str">
        <f t="shared" si="226"/>
        <v/>
      </c>
      <c r="C4822" s="105" t="str">
        <f t="shared" si="227"/>
        <v/>
      </c>
      <c r="D4822" s="105" t="str">
        <f t="shared" si="228"/>
        <v/>
      </c>
      <c r="E4822" s="106" t="s">
        <v>2406</v>
      </c>
      <c r="F4822" s="106" t="s">
        <v>5010</v>
      </c>
      <c r="G4822" s="106" t="s">
        <v>710</v>
      </c>
      <c r="H4822" s="106" t="s">
        <v>711</v>
      </c>
      <c r="I4822" s="106">
        <v>12</v>
      </c>
      <c r="J4822" s="106"/>
      <c r="K4822" s="106"/>
      <c r="L4822" s="106" t="s">
        <v>1389</v>
      </c>
      <c r="M4822" s="106" t="s">
        <v>3522</v>
      </c>
      <c r="N4822" s="106">
        <v>0.77</v>
      </c>
      <c r="O4822" s="106">
        <v>2.9</v>
      </c>
      <c r="P4822" s="106" t="s">
        <v>714</v>
      </c>
      <c r="Q4822" s="107" t="s">
        <v>5609</v>
      </c>
      <c r="R4822" s="107" t="s">
        <v>311</v>
      </c>
    </row>
    <row r="4823" spans="2:18" ht="20.100000000000001" customHeight="1" x14ac:dyDescent="0.4">
      <c r="B4823" s="105" t="str">
        <f t="shared" si="226"/>
        <v/>
      </c>
      <c r="C4823" s="105" t="str">
        <f t="shared" si="227"/>
        <v/>
      </c>
      <c r="D4823" s="105" t="str">
        <f t="shared" si="228"/>
        <v/>
      </c>
      <c r="E4823" s="106" t="s">
        <v>2406</v>
      </c>
      <c r="F4823" s="106" t="s">
        <v>5010</v>
      </c>
      <c r="G4823" s="106" t="s">
        <v>710</v>
      </c>
      <c r="H4823" s="106" t="s">
        <v>1098</v>
      </c>
      <c r="I4823" s="106">
        <v>10</v>
      </c>
      <c r="J4823" s="106"/>
      <c r="K4823" s="106"/>
      <c r="L4823" s="106" t="s">
        <v>1389</v>
      </c>
      <c r="M4823" s="106" t="s">
        <v>3522</v>
      </c>
      <c r="N4823" s="106">
        <v>0.75</v>
      </c>
      <c r="O4823" s="106">
        <v>2.9</v>
      </c>
      <c r="P4823" s="106" t="s">
        <v>714</v>
      </c>
      <c r="Q4823" s="107" t="s">
        <v>5610</v>
      </c>
      <c r="R4823" s="107" t="s">
        <v>311</v>
      </c>
    </row>
    <row r="4824" spans="2:18" ht="20.100000000000001" customHeight="1" x14ac:dyDescent="0.4">
      <c r="B4824" s="105" t="str">
        <f t="shared" si="226"/>
        <v/>
      </c>
      <c r="C4824" s="105" t="str">
        <f t="shared" si="227"/>
        <v/>
      </c>
      <c r="D4824" s="105" t="str">
        <f t="shared" si="228"/>
        <v/>
      </c>
      <c r="E4824" s="106" t="s">
        <v>2406</v>
      </c>
      <c r="F4824" s="106" t="s">
        <v>5010</v>
      </c>
      <c r="G4824" s="106" t="s">
        <v>721</v>
      </c>
      <c r="H4824" s="106" t="s">
        <v>722</v>
      </c>
      <c r="I4824" s="106">
        <v>12</v>
      </c>
      <c r="J4824" s="106"/>
      <c r="K4824" s="106"/>
      <c r="L4824" s="106" t="s">
        <v>707</v>
      </c>
      <c r="M4824" s="106" t="s">
        <v>3522</v>
      </c>
      <c r="N4824" s="106">
        <v>0.77</v>
      </c>
      <c r="O4824" s="106">
        <v>2.9</v>
      </c>
      <c r="P4824" s="106" t="s">
        <v>714</v>
      </c>
      <c r="Q4824" s="107" t="s">
        <v>5611</v>
      </c>
      <c r="R4824" s="107" t="s">
        <v>311</v>
      </c>
    </row>
    <row r="4825" spans="2:18" ht="20.100000000000001" customHeight="1" x14ac:dyDescent="0.4">
      <c r="B4825" s="105" t="str">
        <f t="shared" si="226"/>
        <v/>
      </c>
      <c r="C4825" s="105" t="str">
        <f t="shared" si="227"/>
        <v/>
      </c>
      <c r="D4825" s="105" t="str">
        <f t="shared" si="228"/>
        <v/>
      </c>
      <c r="E4825" s="106" t="s">
        <v>2406</v>
      </c>
      <c r="F4825" s="106" t="s">
        <v>5010</v>
      </c>
      <c r="G4825" s="106" t="s">
        <v>721</v>
      </c>
      <c r="H4825" s="106" t="s">
        <v>722</v>
      </c>
      <c r="I4825" s="106">
        <v>12</v>
      </c>
      <c r="J4825" s="106"/>
      <c r="K4825" s="106"/>
      <c r="L4825" s="106" t="s">
        <v>1817</v>
      </c>
      <c r="M4825" s="106" t="s">
        <v>3522</v>
      </c>
      <c r="N4825" s="106">
        <v>0.77</v>
      </c>
      <c r="O4825" s="106">
        <v>2.9</v>
      </c>
      <c r="P4825" s="106" t="s">
        <v>714</v>
      </c>
      <c r="Q4825" s="107" t="s">
        <v>5612</v>
      </c>
      <c r="R4825" s="107" t="s">
        <v>311</v>
      </c>
    </row>
    <row r="4826" spans="2:18" ht="20.100000000000001" customHeight="1" x14ac:dyDescent="0.4">
      <c r="B4826" s="105" t="str">
        <f t="shared" si="226"/>
        <v/>
      </c>
      <c r="C4826" s="105" t="str">
        <f t="shared" si="227"/>
        <v/>
      </c>
      <c r="D4826" s="105" t="str">
        <f t="shared" si="228"/>
        <v/>
      </c>
      <c r="E4826" s="106" t="s">
        <v>2406</v>
      </c>
      <c r="F4826" s="106" t="s">
        <v>5010</v>
      </c>
      <c r="G4826" s="106" t="s">
        <v>721</v>
      </c>
      <c r="H4826" s="106" t="s">
        <v>722</v>
      </c>
      <c r="I4826" s="106">
        <v>12</v>
      </c>
      <c r="J4826" s="106"/>
      <c r="K4826" s="106"/>
      <c r="L4826" s="106" t="s">
        <v>1027</v>
      </c>
      <c r="M4826" s="106" t="s">
        <v>3522</v>
      </c>
      <c r="N4826" s="106">
        <v>0.76</v>
      </c>
      <c r="O4826" s="106">
        <v>2.9</v>
      </c>
      <c r="P4826" s="106" t="s">
        <v>714</v>
      </c>
      <c r="Q4826" s="107" t="s">
        <v>5613</v>
      </c>
      <c r="R4826" s="107" t="s">
        <v>311</v>
      </c>
    </row>
    <row r="4827" spans="2:18" ht="20.100000000000001" customHeight="1" x14ac:dyDescent="0.4">
      <c r="B4827" s="105" t="str">
        <f t="shared" si="226"/>
        <v/>
      </c>
      <c r="C4827" s="105" t="str">
        <f t="shared" si="227"/>
        <v/>
      </c>
      <c r="D4827" s="105" t="str">
        <f t="shared" si="228"/>
        <v/>
      </c>
      <c r="E4827" s="106" t="s">
        <v>2406</v>
      </c>
      <c r="F4827" s="106" t="s">
        <v>5010</v>
      </c>
      <c r="G4827" s="106" t="s">
        <v>773</v>
      </c>
      <c r="H4827" s="106" t="s">
        <v>774</v>
      </c>
      <c r="I4827" s="106">
        <v>11</v>
      </c>
      <c r="J4827" s="106"/>
      <c r="K4827" s="106"/>
      <c r="L4827" s="106" t="s">
        <v>1817</v>
      </c>
      <c r="M4827" s="106" t="s">
        <v>3522</v>
      </c>
      <c r="N4827" s="106">
        <v>0.72</v>
      </c>
      <c r="O4827" s="106">
        <v>2.9</v>
      </c>
      <c r="P4827" s="106" t="s">
        <v>714</v>
      </c>
      <c r="Q4827" s="107" t="s">
        <v>5614</v>
      </c>
      <c r="R4827" s="107" t="s">
        <v>311</v>
      </c>
    </row>
    <row r="4828" spans="2:18" ht="20.100000000000001" customHeight="1" x14ac:dyDescent="0.4">
      <c r="B4828" s="105" t="str">
        <f t="shared" si="226"/>
        <v/>
      </c>
      <c r="C4828" s="105" t="str">
        <f t="shared" si="227"/>
        <v/>
      </c>
      <c r="D4828" s="105" t="str">
        <f t="shared" si="228"/>
        <v/>
      </c>
      <c r="E4828" s="106" t="s">
        <v>2406</v>
      </c>
      <c r="F4828" s="106" t="s">
        <v>5010</v>
      </c>
      <c r="G4828" s="106" t="s">
        <v>773</v>
      </c>
      <c r="H4828" s="106" t="s">
        <v>774</v>
      </c>
      <c r="I4828" s="106">
        <v>10</v>
      </c>
      <c r="J4828" s="106"/>
      <c r="K4828" s="106"/>
      <c r="L4828" s="106" t="s">
        <v>1027</v>
      </c>
      <c r="M4828" s="106" t="s">
        <v>3522</v>
      </c>
      <c r="N4828" s="106">
        <v>0.72</v>
      </c>
      <c r="O4828" s="106">
        <v>2.9</v>
      </c>
      <c r="P4828" s="106" t="s">
        <v>714</v>
      </c>
      <c r="Q4828" s="107" t="s">
        <v>5615</v>
      </c>
      <c r="R4828" s="107" t="s">
        <v>311</v>
      </c>
    </row>
    <row r="4829" spans="2:18" ht="20.100000000000001" customHeight="1" x14ac:dyDescent="0.4">
      <c r="B4829" s="105" t="str">
        <f t="shared" si="226"/>
        <v/>
      </c>
      <c r="C4829" s="105" t="str">
        <f t="shared" si="227"/>
        <v/>
      </c>
      <c r="D4829" s="105" t="str">
        <f t="shared" si="228"/>
        <v/>
      </c>
      <c r="E4829" s="106" t="s">
        <v>2406</v>
      </c>
      <c r="F4829" s="106" t="s">
        <v>5010</v>
      </c>
      <c r="G4829" s="106" t="s">
        <v>773</v>
      </c>
      <c r="H4829" s="106" t="s">
        <v>1266</v>
      </c>
      <c r="I4829" s="106">
        <v>11</v>
      </c>
      <c r="J4829" s="106"/>
      <c r="K4829" s="106"/>
      <c r="L4829" s="106" t="s">
        <v>707</v>
      </c>
      <c r="M4829" s="106" t="s">
        <v>3522</v>
      </c>
      <c r="N4829" s="106">
        <v>0.71</v>
      </c>
      <c r="O4829" s="106">
        <v>2.9</v>
      </c>
      <c r="P4829" s="106" t="s">
        <v>714</v>
      </c>
      <c r="Q4829" s="107" t="s">
        <v>5616</v>
      </c>
      <c r="R4829" s="107" t="s">
        <v>311</v>
      </c>
    </row>
    <row r="4830" spans="2:18" ht="20.100000000000001" customHeight="1" x14ac:dyDescent="0.4">
      <c r="B4830" s="105" t="str">
        <f t="shared" si="226"/>
        <v/>
      </c>
      <c r="C4830" s="105" t="str">
        <f t="shared" si="227"/>
        <v/>
      </c>
      <c r="D4830" s="105" t="str">
        <f t="shared" si="228"/>
        <v/>
      </c>
      <c r="E4830" s="106" t="s">
        <v>2406</v>
      </c>
      <c r="F4830" s="106" t="s">
        <v>5010</v>
      </c>
      <c r="G4830" s="106" t="s">
        <v>773</v>
      </c>
      <c r="H4830" s="106" t="s">
        <v>1266</v>
      </c>
      <c r="I4830" s="106">
        <v>10</v>
      </c>
      <c r="J4830" s="106"/>
      <c r="K4830" s="106"/>
      <c r="L4830" s="106" t="s">
        <v>1817</v>
      </c>
      <c r="M4830" s="106" t="s">
        <v>3522</v>
      </c>
      <c r="N4830" s="106">
        <v>0.71</v>
      </c>
      <c r="O4830" s="106">
        <v>2.9</v>
      </c>
      <c r="P4830" s="106" t="s">
        <v>714</v>
      </c>
      <c r="Q4830" s="107" t="s">
        <v>5617</v>
      </c>
      <c r="R4830" s="107" t="s">
        <v>311</v>
      </c>
    </row>
    <row r="4831" spans="2:18" ht="20.100000000000001" customHeight="1" x14ac:dyDescent="0.4">
      <c r="B4831" s="105" t="str">
        <f t="shared" si="226"/>
        <v/>
      </c>
      <c r="C4831" s="105" t="str">
        <f t="shared" si="227"/>
        <v/>
      </c>
      <c r="D4831" s="105" t="str">
        <f t="shared" si="228"/>
        <v/>
      </c>
      <c r="E4831" s="106" t="s">
        <v>2406</v>
      </c>
      <c r="F4831" s="106" t="s">
        <v>5010</v>
      </c>
      <c r="G4831" s="106" t="s">
        <v>773</v>
      </c>
      <c r="H4831" s="106" t="s">
        <v>1266</v>
      </c>
      <c r="I4831" s="106">
        <v>9</v>
      </c>
      <c r="J4831" s="106"/>
      <c r="K4831" s="106"/>
      <c r="L4831" s="106" t="s">
        <v>1027</v>
      </c>
      <c r="M4831" s="106" t="s">
        <v>3522</v>
      </c>
      <c r="N4831" s="106">
        <v>0.7</v>
      </c>
      <c r="O4831" s="106">
        <v>2.9</v>
      </c>
      <c r="P4831" s="106" t="s">
        <v>714</v>
      </c>
      <c r="Q4831" s="107" t="s">
        <v>5618</v>
      </c>
      <c r="R4831" s="107" t="s">
        <v>311</v>
      </c>
    </row>
    <row r="4832" spans="2:18" ht="20.100000000000001" customHeight="1" x14ac:dyDescent="0.4">
      <c r="B4832" s="105" t="str">
        <f t="shared" si="226"/>
        <v/>
      </c>
      <c r="C4832" s="105" t="str">
        <f t="shared" si="227"/>
        <v/>
      </c>
      <c r="D4832" s="105" t="str">
        <f t="shared" si="228"/>
        <v/>
      </c>
      <c r="E4832" s="106" t="s">
        <v>2406</v>
      </c>
      <c r="F4832" s="106" t="s">
        <v>5010</v>
      </c>
      <c r="G4832" s="106" t="s">
        <v>778</v>
      </c>
      <c r="H4832" s="106" t="s">
        <v>779</v>
      </c>
      <c r="I4832" s="106">
        <v>11</v>
      </c>
      <c r="J4832" s="106"/>
      <c r="K4832" s="106"/>
      <c r="L4832" s="106" t="s">
        <v>1817</v>
      </c>
      <c r="M4832" s="106" t="s">
        <v>3522</v>
      </c>
      <c r="N4832" s="106">
        <v>0.71</v>
      </c>
      <c r="O4832" s="106">
        <v>2.9</v>
      </c>
      <c r="P4832" s="106" t="s">
        <v>714</v>
      </c>
      <c r="Q4832" s="107" t="s">
        <v>5619</v>
      </c>
      <c r="R4832" s="107" t="s">
        <v>311</v>
      </c>
    </row>
    <row r="4833" spans="2:18" ht="20.100000000000001" customHeight="1" x14ac:dyDescent="0.4">
      <c r="B4833" s="105" t="str">
        <f t="shared" si="226"/>
        <v/>
      </c>
      <c r="C4833" s="105" t="str">
        <f t="shared" si="227"/>
        <v/>
      </c>
      <c r="D4833" s="105" t="str">
        <f t="shared" si="228"/>
        <v/>
      </c>
      <c r="E4833" s="106" t="s">
        <v>2406</v>
      </c>
      <c r="F4833" s="106" t="s">
        <v>5010</v>
      </c>
      <c r="G4833" s="106" t="s">
        <v>778</v>
      </c>
      <c r="H4833" s="106" t="s">
        <v>779</v>
      </c>
      <c r="I4833" s="106">
        <v>10</v>
      </c>
      <c r="J4833" s="106"/>
      <c r="K4833" s="106"/>
      <c r="L4833" s="106" t="s">
        <v>1027</v>
      </c>
      <c r="M4833" s="106" t="s">
        <v>3522</v>
      </c>
      <c r="N4833" s="106">
        <v>0.71</v>
      </c>
      <c r="O4833" s="106">
        <v>2.9</v>
      </c>
      <c r="P4833" s="106" t="s">
        <v>714</v>
      </c>
      <c r="Q4833" s="107" t="s">
        <v>5620</v>
      </c>
      <c r="R4833" s="107" t="s">
        <v>311</v>
      </c>
    </row>
    <row r="4834" spans="2:18" ht="20.100000000000001" customHeight="1" x14ac:dyDescent="0.4">
      <c r="B4834" s="105" t="str">
        <f t="shared" si="226"/>
        <v/>
      </c>
      <c r="C4834" s="105" t="str">
        <f t="shared" si="227"/>
        <v/>
      </c>
      <c r="D4834" s="105" t="str">
        <f t="shared" si="228"/>
        <v/>
      </c>
      <c r="E4834" s="106" t="s">
        <v>2406</v>
      </c>
      <c r="F4834" s="106" t="s">
        <v>5010</v>
      </c>
      <c r="G4834" s="106" t="s">
        <v>778</v>
      </c>
      <c r="H4834" s="106" t="s">
        <v>1269</v>
      </c>
      <c r="I4834" s="106">
        <v>11</v>
      </c>
      <c r="J4834" s="106"/>
      <c r="K4834" s="106"/>
      <c r="L4834" s="106" t="s">
        <v>707</v>
      </c>
      <c r="M4834" s="106" t="s">
        <v>3522</v>
      </c>
      <c r="N4834" s="106">
        <v>0.71</v>
      </c>
      <c r="O4834" s="106">
        <v>2.9</v>
      </c>
      <c r="P4834" s="106" t="s">
        <v>714</v>
      </c>
      <c r="Q4834" s="107" t="s">
        <v>5621</v>
      </c>
      <c r="R4834" s="107" t="s">
        <v>311</v>
      </c>
    </row>
    <row r="4835" spans="2:18" ht="20.100000000000001" customHeight="1" x14ac:dyDescent="0.4">
      <c r="B4835" s="105" t="str">
        <f t="shared" si="226"/>
        <v/>
      </c>
      <c r="C4835" s="105" t="str">
        <f t="shared" si="227"/>
        <v/>
      </c>
      <c r="D4835" s="105" t="str">
        <f t="shared" si="228"/>
        <v/>
      </c>
      <c r="E4835" s="106" t="s">
        <v>2406</v>
      </c>
      <c r="F4835" s="106" t="s">
        <v>5010</v>
      </c>
      <c r="G4835" s="106" t="s">
        <v>778</v>
      </c>
      <c r="H4835" s="106" t="s">
        <v>1269</v>
      </c>
      <c r="I4835" s="106">
        <v>10</v>
      </c>
      <c r="J4835" s="106"/>
      <c r="K4835" s="106"/>
      <c r="L4835" s="106" t="s">
        <v>1817</v>
      </c>
      <c r="M4835" s="106" t="s">
        <v>3522</v>
      </c>
      <c r="N4835" s="106">
        <v>0.71</v>
      </c>
      <c r="O4835" s="106">
        <v>2.9</v>
      </c>
      <c r="P4835" s="106" t="s">
        <v>714</v>
      </c>
      <c r="Q4835" s="107" t="s">
        <v>5622</v>
      </c>
      <c r="R4835" s="107" t="s">
        <v>311</v>
      </c>
    </row>
    <row r="4836" spans="2:18" ht="20.100000000000001" customHeight="1" x14ac:dyDescent="0.4">
      <c r="B4836" s="105" t="str">
        <f t="shared" si="226"/>
        <v/>
      </c>
      <c r="C4836" s="105" t="str">
        <f t="shared" si="227"/>
        <v/>
      </c>
      <c r="D4836" s="105" t="str">
        <f t="shared" si="228"/>
        <v/>
      </c>
      <c r="E4836" s="106" t="s">
        <v>2406</v>
      </c>
      <c r="F4836" s="106" t="s">
        <v>5010</v>
      </c>
      <c r="G4836" s="106" t="s">
        <v>778</v>
      </c>
      <c r="H4836" s="106" t="s">
        <v>1269</v>
      </c>
      <c r="I4836" s="106">
        <v>9</v>
      </c>
      <c r="J4836" s="106"/>
      <c r="K4836" s="106"/>
      <c r="L4836" s="106" t="s">
        <v>1027</v>
      </c>
      <c r="M4836" s="106" t="s">
        <v>3522</v>
      </c>
      <c r="N4836" s="106">
        <v>0.7</v>
      </c>
      <c r="O4836" s="106">
        <v>2.9</v>
      </c>
      <c r="P4836" s="106" t="s">
        <v>714</v>
      </c>
      <c r="Q4836" s="107" t="s">
        <v>5623</v>
      </c>
      <c r="R4836" s="107" t="s">
        <v>311</v>
      </c>
    </row>
    <row r="4837" spans="2:18" ht="20.100000000000001" customHeight="1" x14ac:dyDescent="0.4">
      <c r="B4837" s="105" t="str">
        <f t="shared" si="226"/>
        <v/>
      </c>
      <c r="C4837" s="105" t="str">
        <f t="shared" si="227"/>
        <v/>
      </c>
      <c r="D4837" s="105" t="str">
        <f t="shared" si="228"/>
        <v/>
      </c>
      <c r="E4837" s="106" t="s">
        <v>2406</v>
      </c>
      <c r="F4837" s="106" t="s">
        <v>5010</v>
      </c>
      <c r="G4837" s="106" t="s">
        <v>2477</v>
      </c>
      <c r="H4837" s="106" t="s">
        <v>707</v>
      </c>
      <c r="I4837" s="106">
        <v>12</v>
      </c>
      <c r="J4837" s="106"/>
      <c r="K4837" s="106"/>
      <c r="L4837" s="106" t="s">
        <v>2478</v>
      </c>
      <c r="M4837" s="106" t="s">
        <v>3522</v>
      </c>
      <c r="N4837" s="106">
        <v>0.79</v>
      </c>
      <c r="O4837" s="106">
        <v>2.9</v>
      </c>
      <c r="P4837" s="106" t="s">
        <v>714</v>
      </c>
      <c r="Q4837" s="107" t="s">
        <v>5624</v>
      </c>
      <c r="R4837" s="107" t="s">
        <v>311</v>
      </c>
    </row>
    <row r="4838" spans="2:18" ht="20.100000000000001" customHeight="1" x14ac:dyDescent="0.4">
      <c r="B4838" s="105" t="str">
        <f t="shared" si="226"/>
        <v/>
      </c>
      <c r="C4838" s="105" t="str">
        <f t="shared" si="227"/>
        <v/>
      </c>
      <c r="D4838" s="105" t="str">
        <f t="shared" si="228"/>
        <v/>
      </c>
      <c r="E4838" s="106" t="s">
        <v>2406</v>
      </c>
      <c r="F4838" s="106" t="s">
        <v>5010</v>
      </c>
      <c r="G4838" s="106" t="s">
        <v>2477</v>
      </c>
      <c r="H4838" s="106" t="s">
        <v>1817</v>
      </c>
      <c r="I4838" s="106">
        <v>12</v>
      </c>
      <c r="J4838" s="106"/>
      <c r="K4838" s="106"/>
      <c r="L4838" s="106" t="s">
        <v>2478</v>
      </c>
      <c r="M4838" s="106" t="s">
        <v>3522</v>
      </c>
      <c r="N4838" s="106">
        <v>0.78</v>
      </c>
      <c r="O4838" s="106">
        <v>2.9</v>
      </c>
      <c r="P4838" s="106" t="s">
        <v>714</v>
      </c>
      <c r="Q4838" s="107" t="s">
        <v>5625</v>
      </c>
      <c r="R4838" s="107" t="s">
        <v>311</v>
      </c>
    </row>
    <row r="4839" spans="2:18" ht="20.100000000000001" customHeight="1" x14ac:dyDescent="0.4">
      <c r="B4839" s="105" t="str">
        <f t="shared" si="226"/>
        <v/>
      </c>
      <c r="C4839" s="105" t="str">
        <f t="shared" si="227"/>
        <v/>
      </c>
      <c r="D4839" s="105" t="str">
        <f t="shared" si="228"/>
        <v/>
      </c>
      <c r="E4839" s="106" t="s">
        <v>2406</v>
      </c>
      <c r="F4839" s="106" t="s">
        <v>5010</v>
      </c>
      <c r="G4839" s="106" t="s">
        <v>2477</v>
      </c>
      <c r="H4839" s="106" t="s">
        <v>1027</v>
      </c>
      <c r="I4839" s="106">
        <v>12</v>
      </c>
      <c r="J4839" s="106"/>
      <c r="K4839" s="106"/>
      <c r="L4839" s="106" t="s">
        <v>2478</v>
      </c>
      <c r="M4839" s="106" t="s">
        <v>3522</v>
      </c>
      <c r="N4839" s="106">
        <v>0.77</v>
      </c>
      <c r="O4839" s="106">
        <v>2.9</v>
      </c>
      <c r="P4839" s="106" t="s">
        <v>714</v>
      </c>
      <c r="Q4839" s="107" t="s">
        <v>5626</v>
      </c>
      <c r="R4839" s="107" t="s">
        <v>311</v>
      </c>
    </row>
    <row r="4840" spans="2:18" ht="20.100000000000001" customHeight="1" x14ac:dyDescent="0.4">
      <c r="B4840" s="105" t="str">
        <f t="shared" si="226"/>
        <v/>
      </c>
      <c r="C4840" s="105" t="str">
        <f t="shared" si="227"/>
        <v/>
      </c>
      <c r="D4840" s="105" t="str">
        <f t="shared" si="228"/>
        <v/>
      </c>
      <c r="E4840" s="106" t="s">
        <v>2406</v>
      </c>
      <c r="F4840" s="106" t="s">
        <v>5010</v>
      </c>
      <c r="G4840" s="106" t="s">
        <v>2482</v>
      </c>
      <c r="H4840" s="106" t="s">
        <v>707</v>
      </c>
      <c r="I4840" s="106">
        <v>12</v>
      </c>
      <c r="J4840" s="106"/>
      <c r="K4840" s="106"/>
      <c r="L4840" s="106" t="s">
        <v>2483</v>
      </c>
      <c r="M4840" s="106" t="s">
        <v>3522</v>
      </c>
      <c r="N4840" s="106">
        <v>0.79</v>
      </c>
      <c r="O4840" s="106">
        <v>2.9</v>
      </c>
      <c r="P4840" s="106" t="s">
        <v>714</v>
      </c>
      <c r="Q4840" s="107" t="s">
        <v>5627</v>
      </c>
      <c r="R4840" s="107" t="s">
        <v>311</v>
      </c>
    </row>
    <row r="4841" spans="2:18" ht="20.100000000000001" customHeight="1" x14ac:dyDescent="0.4">
      <c r="B4841" s="105" t="str">
        <f t="shared" si="226"/>
        <v/>
      </c>
      <c r="C4841" s="105" t="str">
        <f t="shared" si="227"/>
        <v/>
      </c>
      <c r="D4841" s="105" t="str">
        <f t="shared" si="228"/>
        <v/>
      </c>
      <c r="E4841" s="106" t="s">
        <v>2406</v>
      </c>
      <c r="F4841" s="106" t="s">
        <v>5010</v>
      </c>
      <c r="G4841" s="106" t="s">
        <v>2482</v>
      </c>
      <c r="H4841" s="106" t="s">
        <v>1817</v>
      </c>
      <c r="I4841" s="106">
        <v>12</v>
      </c>
      <c r="J4841" s="106"/>
      <c r="K4841" s="106"/>
      <c r="L4841" s="106" t="s">
        <v>2483</v>
      </c>
      <c r="M4841" s="106" t="s">
        <v>3522</v>
      </c>
      <c r="N4841" s="106">
        <v>0.78</v>
      </c>
      <c r="O4841" s="106">
        <v>2.9</v>
      </c>
      <c r="P4841" s="106" t="s">
        <v>714</v>
      </c>
      <c r="Q4841" s="107" t="s">
        <v>5628</v>
      </c>
      <c r="R4841" s="107" t="s">
        <v>311</v>
      </c>
    </row>
    <row r="4842" spans="2:18" ht="20.100000000000001" customHeight="1" x14ac:dyDescent="0.4">
      <c r="B4842" s="105" t="str">
        <f t="shared" si="226"/>
        <v/>
      </c>
      <c r="C4842" s="105" t="str">
        <f t="shared" si="227"/>
        <v/>
      </c>
      <c r="D4842" s="105" t="str">
        <f t="shared" si="228"/>
        <v/>
      </c>
      <c r="E4842" s="106" t="s">
        <v>2406</v>
      </c>
      <c r="F4842" s="106" t="s">
        <v>5010</v>
      </c>
      <c r="G4842" s="106" t="s">
        <v>2482</v>
      </c>
      <c r="H4842" s="106" t="s">
        <v>1027</v>
      </c>
      <c r="I4842" s="106">
        <v>12</v>
      </c>
      <c r="J4842" s="106"/>
      <c r="K4842" s="106"/>
      <c r="L4842" s="106" t="s">
        <v>2483</v>
      </c>
      <c r="M4842" s="106" t="s">
        <v>3522</v>
      </c>
      <c r="N4842" s="106">
        <v>0.77</v>
      </c>
      <c r="O4842" s="106">
        <v>2.9</v>
      </c>
      <c r="P4842" s="106" t="s">
        <v>714</v>
      </c>
      <c r="Q4842" s="107" t="s">
        <v>5629</v>
      </c>
      <c r="R4842" s="107" t="s">
        <v>311</v>
      </c>
    </row>
    <row r="4843" spans="2:18" ht="20.100000000000001" customHeight="1" x14ac:dyDescent="0.4">
      <c r="B4843" s="105" t="str">
        <f t="shared" si="226"/>
        <v/>
      </c>
      <c r="C4843" s="105" t="str">
        <f t="shared" si="227"/>
        <v/>
      </c>
      <c r="D4843" s="105" t="str">
        <f t="shared" si="228"/>
        <v/>
      </c>
      <c r="E4843" s="106" t="s">
        <v>2406</v>
      </c>
      <c r="F4843" s="106" t="s">
        <v>5010</v>
      </c>
      <c r="G4843" s="106" t="s">
        <v>2437</v>
      </c>
      <c r="H4843" s="106" t="s">
        <v>2438</v>
      </c>
      <c r="I4843" s="106">
        <v>12</v>
      </c>
      <c r="J4843" s="106"/>
      <c r="K4843" s="106"/>
      <c r="L4843" s="106" t="s">
        <v>707</v>
      </c>
      <c r="M4843" s="106" t="s">
        <v>3522</v>
      </c>
      <c r="N4843" s="106">
        <v>0.7</v>
      </c>
      <c r="O4843" s="106">
        <v>2.9</v>
      </c>
      <c r="P4843" s="106" t="s">
        <v>714</v>
      </c>
      <c r="Q4843" s="107" t="s">
        <v>5630</v>
      </c>
      <c r="R4843" s="107" t="s">
        <v>311</v>
      </c>
    </row>
    <row r="4844" spans="2:18" ht="20.100000000000001" customHeight="1" x14ac:dyDescent="0.4">
      <c r="B4844" s="105" t="str">
        <f t="shared" si="226"/>
        <v/>
      </c>
      <c r="C4844" s="105" t="str">
        <f t="shared" si="227"/>
        <v/>
      </c>
      <c r="D4844" s="105" t="str">
        <f t="shared" si="228"/>
        <v/>
      </c>
      <c r="E4844" s="106" t="s">
        <v>2406</v>
      </c>
      <c r="F4844" s="106" t="s">
        <v>5010</v>
      </c>
      <c r="G4844" s="106" t="s">
        <v>2437</v>
      </c>
      <c r="H4844" s="106" t="s">
        <v>2438</v>
      </c>
      <c r="I4844" s="106">
        <v>11</v>
      </c>
      <c r="J4844" s="106"/>
      <c r="K4844" s="106"/>
      <c r="L4844" s="106" t="s">
        <v>1817</v>
      </c>
      <c r="M4844" s="106" t="s">
        <v>3522</v>
      </c>
      <c r="N4844" s="106">
        <v>0.7</v>
      </c>
      <c r="O4844" s="106">
        <v>2.9</v>
      </c>
      <c r="P4844" s="106" t="s">
        <v>714</v>
      </c>
      <c r="Q4844" s="107" t="s">
        <v>5631</v>
      </c>
      <c r="R4844" s="107" t="s">
        <v>311</v>
      </c>
    </row>
    <row r="4845" spans="2:18" ht="20.100000000000001" customHeight="1" x14ac:dyDescent="0.4">
      <c r="B4845" s="105" t="str">
        <f t="shared" si="226"/>
        <v/>
      </c>
      <c r="C4845" s="105" t="str">
        <f t="shared" si="227"/>
        <v/>
      </c>
      <c r="D4845" s="105" t="str">
        <f t="shared" si="228"/>
        <v/>
      </c>
      <c r="E4845" s="106" t="s">
        <v>2406</v>
      </c>
      <c r="F4845" s="106" t="s">
        <v>5010</v>
      </c>
      <c r="G4845" s="106" t="s">
        <v>2437</v>
      </c>
      <c r="H4845" s="106" t="s">
        <v>2438</v>
      </c>
      <c r="I4845" s="106">
        <v>10</v>
      </c>
      <c r="J4845" s="106"/>
      <c r="K4845" s="106"/>
      <c r="L4845" s="106" t="s">
        <v>1027</v>
      </c>
      <c r="M4845" s="106" t="s">
        <v>3522</v>
      </c>
      <c r="N4845" s="106">
        <v>0.7</v>
      </c>
      <c r="O4845" s="106">
        <v>2.9</v>
      </c>
      <c r="P4845" s="106" t="s">
        <v>714</v>
      </c>
      <c r="Q4845" s="107" t="s">
        <v>5632</v>
      </c>
      <c r="R4845" s="107" t="s">
        <v>311</v>
      </c>
    </row>
    <row r="4846" spans="2:18" ht="20.100000000000001" customHeight="1" x14ac:dyDescent="0.4">
      <c r="B4846" s="105" t="str">
        <f t="shared" si="226"/>
        <v/>
      </c>
      <c r="C4846" s="105" t="str">
        <f t="shared" si="227"/>
        <v/>
      </c>
      <c r="D4846" s="105" t="str">
        <f t="shared" si="228"/>
        <v/>
      </c>
      <c r="E4846" s="106" t="s">
        <v>2406</v>
      </c>
      <c r="F4846" s="106" t="s">
        <v>5010</v>
      </c>
      <c r="G4846" s="106" t="s">
        <v>2442</v>
      </c>
      <c r="H4846" s="106" t="s">
        <v>2443</v>
      </c>
      <c r="I4846" s="106">
        <v>12</v>
      </c>
      <c r="J4846" s="106"/>
      <c r="K4846" s="106"/>
      <c r="L4846" s="106" t="s">
        <v>707</v>
      </c>
      <c r="M4846" s="106" t="s">
        <v>3522</v>
      </c>
      <c r="N4846" s="106">
        <v>0.7</v>
      </c>
      <c r="O4846" s="106">
        <v>2.9</v>
      </c>
      <c r="P4846" s="106" t="s">
        <v>714</v>
      </c>
      <c r="Q4846" s="107" t="s">
        <v>5633</v>
      </c>
      <c r="R4846" s="107" t="s">
        <v>311</v>
      </c>
    </row>
    <row r="4847" spans="2:18" ht="20.100000000000001" customHeight="1" x14ac:dyDescent="0.4">
      <c r="B4847" s="105" t="str">
        <f t="shared" si="226"/>
        <v/>
      </c>
      <c r="C4847" s="105" t="str">
        <f t="shared" si="227"/>
        <v/>
      </c>
      <c r="D4847" s="105" t="str">
        <f t="shared" si="228"/>
        <v/>
      </c>
      <c r="E4847" s="106" t="s">
        <v>2406</v>
      </c>
      <c r="F4847" s="106" t="s">
        <v>5010</v>
      </c>
      <c r="G4847" s="106" t="s">
        <v>2442</v>
      </c>
      <c r="H4847" s="106" t="s">
        <v>2443</v>
      </c>
      <c r="I4847" s="106">
        <v>11</v>
      </c>
      <c r="J4847" s="106"/>
      <c r="K4847" s="106"/>
      <c r="L4847" s="106" t="s">
        <v>1817</v>
      </c>
      <c r="M4847" s="106" t="s">
        <v>3522</v>
      </c>
      <c r="N4847" s="106">
        <v>0.7</v>
      </c>
      <c r="O4847" s="106">
        <v>2.9</v>
      </c>
      <c r="P4847" s="106" t="s">
        <v>714</v>
      </c>
      <c r="Q4847" s="107" t="s">
        <v>5634</v>
      </c>
      <c r="R4847" s="107" t="s">
        <v>311</v>
      </c>
    </row>
    <row r="4848" spans="2:18" ht="20.100000000000001" customHeight="1" x14ac:dyDescent="0.4">
      <c r="B4848" s="105" t="str">
        <f t="shared" si="226"/>
        <v/>
      </c>
      <c r="C4848" s="105" t="str">
        <f t="shared" si="227"/>
        <v/>
      </c>
      <c r="D4848" s="105" t="str">
        <f t="shared" si="228"/>
        <v/>
      </c>
      <c r="E4848" s="106" t="s">
        <v>2406</v>
      </c>
      <c r="F4848" s="106" t="s">
        <v>5010</v>
      </c>
      <c r="G4848" s="106" t="s">
        <v>2442</v>
      </c>
      <c r="H4848" s="106" t="s">
        <v>2443</v>
      </c>
      <c r="I4848" s="106">
        <v>10</v>
      </c>
      <c r="J4848" s="106"/>
      <c r="K4848" s="106"/>
      <c r="L4848" s="106" t="s">
        <v>1027</v>
      </c>
      <c r="M4848" s="106" t="s">
        <v>3522</v>
      </c>
      <c r="N4848" s="106">
        <v>0.7</v>
      </c>
      <c r="O4848" s="106">
        <v>2.9</v>
      </c>
      <c r="P4848" s="106" t="s">
        <v>714</v>
      </c>
      <c r="Q4848" s="107" t="s">
        <v>5635</v>
      </c>
      <c r="R4848" s="107" t="s">
        <v>311</v>
      </c>
    </row>
    <row r="4849" spans="2:18" ht="20.100000000000001" customHeight="1" x14ac:dyDescent="0.4">
      <c r="B4849" s="105" t="str">
        <f t="shared" si="226"/>
        <v/>
      </c>
      <c r="C4849" s="105" t="str">
        <f t="shared" si="227"/>
        <v/>
      </c>
      <c r="D4849" s="105" t="str">
        <f t="shared" si="228"/>
        <v/>
      </c>
      <c r="E4849" s="106" t="s">
        <v>2406</v>
      </c>
      <c r="F4849" s="106" t="s">
        <v>5010</v>
      </c>
      <c r="G4849" s="106" t="s">
        <v>710</v>
      </c>
      <c r="H4849" s="106" t="s">
        <v>707</v>
      </c>
      <c r="I4849" s="106">
        <v>12</v>
      </c>
      <c r="J4849" s="106"/>
      <c r="K4849" s="106"/>
      <c r="L4849" s="106" t="s">
        <v>711</v>
      </c>
      <c r="M4849" s="106" t="s">
        <v>3522</v>
      </c>
      <c r="N4849" s="106">
        <v>0.79</v>
      </c>
      <c r="O4849" s="106">
        <v>2.9</v>
      </c>
      <c r="P4849" s="106" t="s">
        <v>714</v>
      </c>
      <c r="Q4849" s="107" t="s">
        <v>5636</v>
      </c>
      <c r="R4849" s="107" t="s">
        <v>311</v>
      </c>
    </row>
    <row r="4850" spans="2:18" ht="20.100000000000001" customHeight="1" x14ac:dyDescent="0.4">
      <c r="B4850" s="105" t="str">
        <f t="shared" si="226"/>
        <v/>
      </c>
      <c r="C4850" s="105" t="str">
        <f t="shared" si="227"/>
        <v/>
      </c>
      <c r="D4850" s="105" t="str">
        <f t="shared" si="228"/>
        <v/>
      </c>
      <c r="E4850" s="106" t="s">
        <v>2406</v>
      </c>
      <c r="F4850" s="106" t="s">
        <v>5010</v>
      </c>
      <c r="G4850" s="106" t="s">
        <v>710</v>
      </c>
      <c r="H4850" s="106" t="s">
        <v>1817</v>
      </c>
      <c r="I4850" s="106">
        <v>12</v>
      </c>
      <c r="J4850" s="106"/>
      <c r="K4850" s="106"/>
      <c r="L4850" s="106" t="s">
        <v>711</v>
      </c>
      <c r="M4850" s="106" t="s">
        <v>3522</v>
      </c>
      <c r="N4850" s="106">
        <v>0.78</v>
      </c>
      <c r="O4850" s="106">
        <v>2.9</v>
      </c>
      <c r="P4850" s="106" t="s">
        <v>714</v>
      </c>
      <c r="Q4850" s="107" t="s">
        <v>5637</v>
      </c>
      <c r="R4850" s="107" t="s">
        <v>311</v>
      </c>
    </row>
    <row r="4851" spans="2:18" ht="20.100000000000001" customHeight="1" x14ac:dyDescent="0.4">
      <c r="B4851" s="105" t="str">
        <f t="shared" si="226"/>
        <v/>
      </c>
      <c r="C4851" s="105" t="str">
        <f t="shared" si="227"/>
        <v/>
      </c>
      <c r="D4851" s="105" t="str">
        <f t="shared" si="228"/>
        <v/>
      </c>
      <c r="E4851" s="106" t="s">
        <v>2406</v>
      </c>
      <c r="F4851" s="106" t="s">
        <v>5010</v>
      </c>
      <c r="G4851" s="106" t="s">
        <v>710</v>
      </c>
      <c r="H4851" s="106" t="s">
        <v>1027</v>
      </c>
      <c r="I4851" s="106">
        <v>12</v>
      </c>
      <c r="J4851" s="106"/>
      <c r="K4851" s="106"/>
      <c r="L4851" s="106" t="s">
        <v>711</v>
      </c>
      <c r="M4851" s="106" t="s">
        <v>3522</v>
      </c>
      <c r="N4851" s="106">
        <v>0.77</v>
      </c>
      <c r="O4851" s="106">
        <v>2.9</v>
      </c>
      <c r="P4851" s="106" t="s">
        <v>714</v>
      </c>
      <c r="Q4851" s="107" t="s">
        <v>5638</v>
      </c>
      <c r="R4851" s="107" t="s">
        <v>311</v>
      </c>
    </row>
    <row r="4852" spans="2:18" ht="20.100000000000001" customHeight="1" x14ac:dyDescent="0.4">
      <c r="B4852" s="105" t="str">
        <f t="shared" si="226"/>
        <v/>
      </c>
      <c r="C4852" s="105" t="str">
        <f t="shared" si="227"/>
        <v/>
      </c>
      <c r="D4852" s="105" t="str">
        <f t="shared" si="228"/>
        <v/>
      </c>
      <c r="E4852" s="106" t="s">
        <v>2406</v>
      </c>
      <c r="F4852" s="106" t="s">
        <v>5010</v>
      </c>
      <c r="G4852" s="106" t="s">
        <v>710</v>
      </c>
      <c r="H4852" s="106" t="s">
        <v>1389</v>
      </c>
      <c r="I4852" s="106">
        <v>12</v>
      </c>
      <c r="J4852" s="106"/>
      <c r="K4852" s="106"/>
      <c r="L4852" s="106" t="s">
        <v>711</v>
      </c>
      <c r="M4852" s="106" t="s">
        <v>3522</v>
      </c>
      <c r="N4852" s="106">
        <v>0.76</v>
      </c>
      <c r="O4852" s="106">
        <v>2.9</v>
      </c>
      <c r="P4852" s="106" t="s">
        <v>714</v>
      </c>
      <c r="Q4852" s="107" t="s">
        <v>5639</v>
      </c>
      <c r="R4852" s="107" t="s">
        <v>311</v>
      </c>
    </row>
    <row r="4853" spans="2:18" ht="20.100000000000001" customHeight="1" x14ac:dyDescent="0.4">
      <c r="B4853" s="105" t="str">
        <f t="shared" si="226"/>
        <v/>
      </c>
      <c r="C4853" s="105" t="str">
        <f t="shared" si="227"/>
        <v/>
      </c>
      <c r="D4853" s="105" t="str">
        <f t="shared" si="228"/>
        <v/>
      </c>
      <c r="E4853" s="106" t="s">
        <v>2406</v>
      </c>
      <c r="F4853" s="106" t="s">
        <v>5010</v>
      </c>
      <c r="G4853" s="106" t="s">
        <v>710</v>
      </c>
      <c r="H4853" s="106" t="s">
        <v>1389</v>
      </c>
      <c r="I4853" s="106">
        <v>10</v>
      </c>
      <c r="J4853" s="106"/>
      <c r="K4853" s="106"/>
      <c r="L4853" s="106" t="s">
        <v>1098</v>
      </c>
      <c r="M4853" s="106" t="s">
        <v>3522</v>
      </c>
      <c r="N4853" s="106">
        <v>0.75</v>
      </c>
      <c r="O4853" s="106">
        <v>2.9</v>
      </c>
      <c r="P4853" s="106" t="s">
        <v>714</v>
      </c>
      <c r="Q4853" s="107" t="s">
        <v>5640</v>
      </c>
      <c r="R4853" s="107" t="s">
        <v>311</v>
      </c>
    </row>
    <row r="4854" spans="2:18" ht="20.100000000000001" customHeight="1" x14ac:dyDescent="0.4">
      <c r="B4854" s="105" t="str">
        <f t="shared" si="226"/>
        <v/>
      </c>
      <c r="C4854" s="105" t="str">
        <f t="shared" si="227"/>
        <v/>
      </c>
      <c r="D4854" s="105" t="str">
        <f t="shared" si="228"/>
        <v/>
      </c>
      <c r="E4854" s="106" t="s">
        <v>2406</v>
      </c>
      <c r="F4854" s="106" t="s">
        <v>5010</v>
      </c>
      <c r="G4854" s="106" t="s">
        <v>721</v>
      </c>
      <c r="H4854" s="106" t="s">
        <v>707</v>
      </c>
      <c r="I4854" s="106">
        <v>12</v>
      </c>
      <c r="J4854" s="106"/>
      <c r="K4854" s="106"/>
      <c r="L4854" s="106" t="s">
        <v>722</v>
      </c>
      <c r="M4854" s="106" t="s">
        <v>3522</v>
      </c>
      <c r="N4854" s="106">
        <v>0.79</v>
      </c>
      <c r="O4854" s="106">
        <v>2.9</v>
      </c>
      <c r="P4854" s="106" t="s">
        <v>714</v>
      </c>
      <c r="Q4854" s="107" t="s">
        <v>5641</v>
      </c>
      <c r="R4854" s="107" t="s">
        <v>311</v>
      </c>
    </row>
    <row r="4855" spans="2:18" ht="20.100000000000001" customHeight="1" x14ac:dyDescent="0.4">
      <c r="B4855" s="105" t="str">
        <f t="shared" si="226"/>
        <v/>
      </c>
      <c r="C4855" s="105" t="str">
        <f t="shared" si="227"/>
        <v/>
      </c>
      <c r="D4855" s="105" t="str">
        <f t="shared" si="228"/>
        <v/>
      </c>
      <c r="E4855" s="106" t="s">
        <v>2406</v>
      </c>
      <c r="F4855" s="106" t="s">
        <v>5010</v>
      </c>
      <c r="G4855" s="106" t="s">
        <v>721</v>
      </c>
      <c r="H4855" s="106" t="s">
        <v>1817</v>
      </c>
      <c r="I4855" s="106">
        <v>12</v>
      </c>
      <c r="J4855" s="106"/>
      <c r="K4855" s="106"/>
      <c r="L4855" s="106" t="s">
        <v>722</v>
      </c>
      <c r="M4855" s="106" t="s">
        <v>3522</v>
      </c>
      <c r="N4855" s="106">
        <v>0.77</v>
      </c>
      <c r="O4855" s="106">
        <v>2.9</v>
      </c>
      <c r="P4855" s="106" t="s">
        <v>714</v>
      </c>
      <c r="Q4855" s="107" t="s">
        <v>5642</v>
      </c>
      <c r="R4855" s="107" t="s">
        <v>311</v>
      </c>
    </row>
    <row r="4856" spans="2:18" ht="20.100000000000001" customHeight="1" x14ac:dyDescent="0.4">
      <c r="B4856" s="105" t="str">
        <f t="shared" si="226"/>
        <v/>
      </c>
      <c r="C4856" s="105" t="str">
        <f t="shared" si="227"/>
        <v/>
      </c>
      <c r="D4856" s="105" t="str">
        <f t="shared" si="228"/>
        <v/>
      </c>
      <c r="E4856" s="106" t="s">
        <v>2406</v>
      </c>
      <c r="F4856" s="106" t="s">
        <v>5010</v>
      </c>
      <c r="G4856" s="106" t="s">
        <v>721</v>
      </c>
      <c r="H4856" s="106" t="s">
        <v>1027</v>
      </c>
      <c r="I4856" s="106">
        <v>12</v>
      </c>
      <c r="J4856" s="106"/>
      <c r="K4856" s="106"/>
      <c r="L4856" s="106" t="s">
        <v>722</v>
      </c>
      <c r="M4856" s="106" t="s">
        <v>3522</v>
      </c>
      <c r="N4856" s="106">
        <v>0.76</v>
      </c>
      <c r="O4856" s="106">
        <v>2.9</v>
      </c>
      <c r="P4856" s="106" t="s">
        <v>714</v>
      </c>
      <c r="Q4856" s="107" t="s">
        <v>5643</v>
      </c>
      <c r="R4856" s="107" t="s">
        <v>311</v>
      </c>
    </row>
    <row r="4857" spans="2:18" ht="20.100000000000001" customHeight="1" x14ac:dyDescent="0.4">
      <c r="B4857" s="105" t="str">
        <f t="shared" si="226"/>
        <v/>
      </c>
      <c r="C4857" s="105" t="str">
        <f t="shared" si="227"/>
        <v/>
      </c>
      <c r="D4857" s="105" t="str">
        <f t="shared" si="228"/>
        <v/>
      </c>
      <c r="E4857" s="106" t="s">
        <v>2406</v>
      </c>
      <c r="F4857" s="106" t="s">
        <v>5010</v>
      </c>
      <c r="G4857" s="106" t="s">
        <v>773</v>
      </c>
      <c r="H4857" s="106" t="s">
        <v>1817</v>
      </c>
      <c r="I4857" s="106">
        <v>11</v>
      </c>
      <c r="J4857" s="106"/>
      <c r="K4857" s="106"/>
      <c r="L4857" s="106" t="s">
        <v>774</v>
      </c>
      <c r="M4857" s="106" t="s">
        <v>3522</v>
      </c>
      <c r="N4857" s="106">
        <v>0.76</v>
      </c>
      <c r="O4857" s="106">
        <v>2.9</v>
      </c>
      <c r="P4857" s="106" t="s">
        <v>714</v>
      </c>
      <c r="Q4857" s="107" t="s">
        <v>5644</v>
      </c>
      <c r="R4857" s="107" t="s">
        <v>311</v>
      </c>
    </row>
    <row r="4858" spans="2:18" ht="20.100000000000001" customHeight="1" x14ac:dyDescent="0.4">
      <c r="B4858" s="105" t="str">
        <f t="shared" si="226"/>
        <v/>
      </c>
      <c r="C4858" s="105" t="str">
        <f t="shared" si="227"/>
        <v/>
      </c>
      <c r="D4858" s="105" t="str">
        <f t="shared" si="228"/>
        <v/>
      </c>
      <c r="E4858" s="106" t="s">
        <v>2406</v>
      </c>
      <c r="F4858" s="106" t="s">
        <v>5010</v>
      </c>
      <c r="G4858" s="106" t="s">
        <v>773</v>
      </c>
      <c r="H4858" s="106" t="s">
        <v>1027</v>
      </c>
      <c r="I4858" s="106">
        <v>10</v>
      </c>
      <c r="J4858" s="106"/>
      <c r="K4858" s="106"/>
      <c r="L4858" s="106" t="s">
        <v>774</v>
      </c>
      <c r="M4858" s="106" t="s">
        <v>3522</v>
      </c>
      <c r="N4858" s="106">
        <v>0.75</v>
      </c>
      <c r="O4858" s="106">
        <v>2.9</v>
      </c>
      <c r="P4858" s="106" t="s">
        <v>714</v>
      </c>
      <c r="Q4858" s="107" t="s">
        <v>5645</v>
      </c>
      <c r="R4858" s="107" t="s">
        <v>311</v>
      </c>
    </row>
    <row r="4859" spans="2:18" ht="20.100000000000001" customHeight="1" x14ac:dyDescent="0.4">
      <c r="B4859" s="105" t="str">
        <f t="shared" si="226"/>
        <v/>
      </c>
      <c r="C4859" s="105" t="str">
        <f t="shared" si="227"/>
        <v/>
      </c>
      <c r="D4859" s="105" t="str">
        <f t="shared" si="228"/>
        <v/>
      </c>
      <c r="E4859" s="106" t="s">
        <v>2406</v>
      </c>
      <c r="F4859" s="106" t="s">
        <v>5010</v>
      </c>
      <c r="G4859" s="106" t="s">
        <v>773</v>
      </c>
      <c r="H4859" s="106" t="s">
        <v>707</v>
      </c>
      <c r="I4859" s="106">
        <v>11</v>
      </c>
      <c r="J4859" s="106"/>
      <c r="K4859" s="106"/>
      <c r="L4859" s="106" t="s">
        <v>1266</v>
      </c>
      <c r="M4859" s="106" t="s">
        <v>3522</v>
      </c>
      <c r="N4859" s="106">
        <v>0.76</v>
      </c>
      <c r="O4859" s="106">
        <v>2.9</v>
      </c>
      <c r="P4859" s="106" t="s">
        <v>714</v>
      </c>
      <c r="Q4859" s="107" t="s">
        <v>5646</v>
      </c>
      <c r="R4859" s="107" t="s">
        <v>311</v>
      </c>
    </row>
    <row r="4860" spans="2:18" ht="20.100000000000001" customHeight="1" x14ac:dyDescent="0.4">
      <c r="B4860" s="105" t="str">
        <f t="shared" si="226"/>
        <v/>
      </c>
      <c r="C4860" s="105" t="str">
        <f t="shared" si="227"/>
        <v/>
      </c>
      <c r="D4860" s="105" t="str">
        <f t="shared" si="228"/>
        <v/>
      </c>
      <c r="E4860" s="106" t="s">
        <v>2406</v>
      </c>
      <c r="F4860" s="106" t="s">
        <v>5010</v>
      </c>
      <c r="G4860" s="106" t="s">
        <v>773</v>
      </c>
      <c r="H4860" s="106" t="s">
        <v>1817</v>
      </c>
      <c r="I4860" s="106">
        <v>10</v>
      </c>
      <c r="J4860" s="106"/>
      <c r="K4860" s="106"/>
      <c r="L4860" s="106" t="s">
        <v>1266</v>
      </c>
      <c r="M4860" s="106" t="s">
        <v>3522</v>
      </c>
      <c r="N4860" s="106">
        <v>0.75</v>
      </c>
      <c r="O4860" s="106">
        <v>2.9</v>
      </c>
      <c r="P4860" s="106" t="s">
        <v>714</v>
      </c>
      <c r="Q4860" s="107" t="s">
        <v>5647</v>
      </c>
      <c r="R4860" s="107" t="s">
        <v>311</v>
      </c>
    </row>
    <row r="4861" spans="2:18" ht="20.100000000000001" customHeight="1" x14ac:dyDescent="0.4">
      <c r="B4861" s="105" t="str">
        <f t="shared" si="226"/>
        <v/>
      </c>
      <c r="C4861" s="105" t="str">
        <f t="shared" si="227"/>
        <v/>
      </c>
      <c r="D4861" s="105" t="str">
        <f t="shared" si="228"/>
        <v/>
      </c>
      <c r="E4861" s="106" t="s">
        <v>2406</v>
      </c>
      <c r="F4861" s="106" t="s">
        <v>5010</v>
      </c>
      <c r="G4861" s="106" t="s">
        <v>773</v>
      </c>
      <c r="H4861" s="106" t="s">
        <v>1027</v>
      </c>
      <c r="I4861" s="106">
        <v>9</v>
      </c>
      <c r="J4861" s="106"/>
      <c r="K4861" s="106"/>
      <c r="L4861" s="106" t="s">
        <v>1266</v>
      </c>
      <c r="M4861" s="106" t="s">
        <v>3522</v>
      </c>
      <c r="N4861" s="106">
        <v>0.74</v>
      </c>
      <c r="O4861" s="106">
        <v>2.9</v>
      </c>
      <c r="P4861" s="106" t="s">
        <v>714</v>
      </c>
      <c r="Q4861" s="107" t="s">
        <v>5648</v>
      </c>
      <c r="R4861" s="107" t="s">
        <v>311</v>
      </c>
    </row>
    <row r="4862" spans="2:18" ht="20.100000000000001" customHeight="1" x14ac:dyDescent="0.4">
      <c r="B4862" s="105" t="str">
        <f t="shared" si="226"/>
        <v/>
      </c>
      <c r="C4862" s="105" t="str">
        <f t="shared" si="227"/>
        <v/>
      </c>
      <c r="D4862" s="105" t="str">
        <f t="shared" si="228"/>
        <v/>
      </c>
      <c r="E4862" s="106" t="s">
        <v>2406</v>
      </c>
      <c r="F4862" s="106" t="s">
        <v>5010</v>
      </c>
      <c r="G4862" s="106" t="s">
        <v>778</v>
      </c>
      <c r="H4862" s="106" t="s">
        <v>1817</v>
      </c>
      <c r="I4862" s="106">
        <v>11</v>
      </c>
      <c r="J4862" s="106"/>
      <c r="K4862" s="106"/>
      <c r="L4862" s="106" t="s">
        <v>779</v>
      </c>
      <c r="M4862" s="106" t="s">
        <v>3522</v>
      </c>
      <c r="N4862" s="106">
        <v>0.75</v>
      </c>
      <c r="O4862" s="106">
        <v>2.9</v>
      </c>
      <c r="P4862" s="106" t="s">
        <v>714</v>
      </c>
      <c r="Q4862" s="107" t="s">
        <v>5649</v>
      </c>
      <c r="R4862" s="107" t="s">
        <v>311</v>
      </c>
    </row>
    <row r="4863" spans="2:18" ht="20.100000000000001" customHeight="1" x14ac:dyDescent="0.4">
      <c r="B4863" s="105" t="str">
        <f t="shared" si="226"/>
        <v/>
      </c>
      <c r="C4863" s="105" t="str">
        <f t="shared" si="227"/>
        <v/>
      </c>
      <c r="D4863" s="105" t="str">
        <f t="shared" si="228"/>
        <v/>
      </c>
      <c r="E4863" s="106" t="s">
        <v>2406</v>
      </c>
      <c r="F4863" s="106" t="s">
        <v>5010</v>
      </c>
      <c r="G4863" s="106" t="s">
        <v>778</v>
      </c>
      <c r="H4863" s="106" t="s">
        <v>1027</v>
      </c>
      <c r="I4863" s="106">
        <v>10</v>
      </c>
      <c r="J4863" s="106"/>
      <c r="K4863" s="106"/>
      <c r="L4863" s="106" t="s">
        <v>779</v>
      </c>
      <c r="M4863" s="106" t="s">
        <v>3522</v>
      </c>
      <c r="N4863" s="106">
        <v>0.74</v>
      </c>
      <c r="O4863" s="106">
        <v>2.9</v>
      </c>
      <c r="P4863" s="106" t="s">
        <v>714</v>
      </c>
      <c r="Q4863" s="107" t="s">
        <v>5650</v>
      </c>
      <c r="R4863" s="107" t="s">
        <v>311</v>
      </c>
    </row>
    <row r="4864" spans="2:18" ht="20.100000000000001" customHeight="1" x14ac:dyDescent="0.4">
      <c r="B4864" s="105" t="str">
        <f t="shared" si="226"/>
        <v/>
      </c>
      <c r="C4864" s="105" t="str">
        <f t="shared" si="227"/>
        <v/>
      </c>
      <c r="D4864" s="105" t="str">
        <f t="shared" si="228"/>
        <v/>
      </c>
      <c r="E4864" s="106" t="s">
        <v>2406</v>
      </c>
      <c r="F4864" s="106" t="s">
        <v>5010</v>
      </c>
      <c r="G4864" s="106" t="s">
        <v>778</v>
      </c>
      <c r="H4864" s="106" t="s">
        <v>707</v>
      </c>
      <c r="I4864" s="106">
        <v>11</v>
      </c>
      <c r="J4864" s="106"/>
      <c r="K4864" s="106"/>
      <c r="L4864" s="106" t="s">
        <v>1269</v>
      </c>
      <c r="M4864" s="106" t="s">
        <v>3522</v>
      </c>
      <c r="N4864" s="106">
        <v>0.76</v>
      </c>
      <c r="O4864" s="106">
        <v>2.9</v>
      </c>
      <c r="P4864" s="106" t="s">
        <v>714</v>
      </c>
      <c r="Q4864" s="107" t="s">
        <v>5651</v>
      </c>
      <c r="R4864" s="107" t="s">
        <v>311</v>
      </c>
    </row>
    <row r="4865" spans="2:18" ht="20.100000000000001" customHeight="1" x14ac:dyDescent="0.4">
      <c r="B4865" s="105" t="str">
        <f t="shared" si="226"/>
        <v/>
      </c>
      <c r="C4865" s="105" t="str">
        <f t="shared" si="227"/>
        <v/>
      </c>
      <c r="D4865" s="105" t="str">
        <f t="shared" si="228"/>
        <v/>
      </c>
      <c r="E4865" s="106" t="s">
        <v>2406</v>
      </c>
      <c r="F4865" s="106" t="s">
        <v>5010</v>
      </c>
      <c r="G4865" s="106" t="s">
        <v>778</v>
      </c>
      <c r="H4865" s="106" t="s">
        <v>1817</v>
      </c>
      <c r="I4865" s="106">
        <v>10</v>
      </c>
      <c r="J4865" s="106"/>
      <c r="K4865" s="106"/>
      <c r="L4865" s="106" t="s">
        <v>1269</v>
      </c>
      <c r="M4865" s="106" t="s">
        <v>3522</v>
      </c>
      <c r="N4865" s="106">
        <v>0.75</v>
      </c>
      <c r="O4865" s="106">
        <v>2.9</v>
      </c>
      <c r="P4865" s="106" t="s">
        <v>714</v>
      </c>
      <c r="Q4865" s="107" t="s">
        <v>5652</v>
      </c>
      <c r="R4865" s="107" t="s">
        <v>311</v>
      </c>
    </row>
    <row r="4866" spans="2:18" ht="20.100000000000001" customHeight="1" x14ac:dyDescent="0.4">
      <c r="B4866" s="105" t="str">
        <f t="shared" si="226"/>
        <v/>
      </c>
      <c r="C4866" s="105" t="str">
        <f t="shared" si="227"/>
        <v/>
      </c>
      <c r="D4866" s="105" t="str">
        <f t="shared" si="228"/>
        <v/>
      </c>
      <c r="E4866" s="106" t="s">
        <v>2406</v>
      </c>
      <c r="F4866" s="106" t="s">
        <v>5010</v>
      </c>
      <c r="G4866" s="106" t="s">
        <v>778</v>
      </c>
      <c r="H4866" s="106" t="s">
        <v>1027</v>
      </c>
      <c r="I4866" s="106">
        <v>9</v>
      </c>
      <c r="J4866" s="106"/>
      <c r="K4866" s="106"/>
      <c r="L4866" s="106" t="s">
        <v>1269</v>
      </c>
      <c r="M4866" s="106" t="s">
        <v>3522</v>
      </c>
      <c r="N4866" s="106">
        <v>0.74</v>
      </c>
      <c r="O4866" s="106">
        <v>2.9</v>
      </c>
      <c r="P4866" s="106" t="s">
        <v>714</v>
      </c>
      <c r="Q4866" s="107" t="s">
        <v>5653</v>
      </c>
      <c r="R4866" s="107" t="s">
        <v>311</v>
      </c>
    </row>
    <row r="4867" spans="2:18" ht="20.100000000000001" customHeight="1" x14ac:dyDescent="0.4">
      <c r="B4867" s="105" t="str">
        <f t="shared" si="226"/>
        <v/>
      </c>
      <c r="C4867" s="105" t="str">
        <f t="shared" si="227"/>
        <v/>
      </c>
      <c r="D4867" s="105" t="str">
        <f t="shared" si="228"/>
        <v/>
      </c>
      <c r="E4867" s="106" t="s">
        <v>2406</v>
      </c>
      <c r="F4867" s="106" t="s">
        <v>5010</v>
      </c>
      <c r="G4867" s="106" t="s">
        <v>2437</v>
      </c>
      <c r="H4867" s="106" t="s">
        <v>707</v>
      </c>
      <c r="I4867" s="106">
        <v>12</v>
      </c>
      <c r="J4867" s="106"/>
      <c r="K4867" s="106"/>
      <c r="L4867" s="106" t="s">
        <v>2438</v>
      </c>
      <c r="M4867" s="106" t="s">
        <v>3522</v>
      </c>
      <c r="N4867" s="106">
        <v>0.76</v>
      </c>
      <c r="O4867" s="106">
        <v>2.9</v>
      </c>
      <c r="P4867" s="106" t="s">
        <v>714</v>
      </c>
      <c r="Q4867" s="107" t="s">
        <v>5654</v>
      </c>
      <c r="R4867" s="107" t="s">
        <v>311</v>
      </c>
    </row>
    <row r="4868" spans="2:18" ht="20.100000000000001" customHeight="1" x14ac:dyDescent="0.4">
      <c r="B4868" s="105" t="str">
        <f t="shared" si="226"/>
        <v/>
      </c>
      <c r="C4868" s="105" t="str">
        <f t="shared" si="227"/>
        <v/>
      </c>
      <c r="D4868" s="105" t="str">
        <f t="shared" si="228"/>
        <v/>
      </c>
      <c r="E4868" s="106" t="s">
        <v>2406</v>
      </c>
      <c r="F4868" s="106" t="s">
        <v>5010</v>
      </c>
      <c r="G4868" s="106" t="s">
        <v>2437</v>
      </c>
      <c r="H4868" s="106" t="s">
        <v>1817</v>
      </c>
      <c r="I4868" s="106">
        <v>11</v>
      </c>
      <c r="J4868" s="106"/>
      <c r="K4868" s="106"/>
      <c r="L4868" s="106" t="s">
        <v>2438</v>
      </c>
      <c r="M4868" s="106" t="s">
        <v>3522</v>
      </c>
      <c r="N4868" s="106">
        <v>0.74</v>
      </c>
      <c r="O4868" s="106">
        <v>2.9</v>
      </c>
      <c r="P4868" s="106" t="s">
        <v>714</v>
      </c>
      <c r="Q4868" s="107" t="s">
        <v>5655</v>
      </c>
      <c r="R4868" s="107" t="s">
        <v>311</v>
      </c>
    </row>
    <row r="4869" spans="2:18" ht="20.100000000000001" customHeight="1" x14ac:dyDescent="0.4">
      <c r="B4869" s="105" t="str">
        <f t="shared" si="226"/>
        <v/>
      </c>
      <c r="C4869" s="105" t="str">
        <f t="shared" si="227"/>
        <v/>
      </c>
      <c r="D4869" s="105" t="str">
        <f t="shared" si="228"/>
        <v/>
      </c>
      <c r="E4869" s="106" t="s">
        <v>2406</v>
      </c>
      <c r="F4869" s="106" t="s">
        <v>5010</v>
      </c>
      <c r="G4869" s="106" t="s">
        <v>2437</v>
      </c>
      <c r="H4869" s="106" t="s">
        <v>1027</v>
      </c>
      <c r="I4869" s="106">
        <v>10</v>
      </c>
      <c r="J4869" s="106"/>
      <c r="K4869" s="106"/>
      <c r="L4869" s="106" t="s">
        <v>2438</v>
      </c>
      <c r="M4869" s="106" t="s">
        <v>3522</v>
      </c>
      <c r="N4869" s="106">
        <v>0.73</v>
      </c>
      <c r="O4869" s="106">
        <v>2.9</v>
      </c>
      <c r="P4869" s="106" t="s">
        <v>714</v>
      </c>
      <c r="Q4869" s="107" t="s">
        <v>5656</v>
      </c>
      <c r="R4869" s="107" t="s">
        <v>311</v>
      </c>
    </row>
    <row r="4870" spans="2:18" ht="20.100000000000001" customHeight="1" x14ac:dyDescent="0.4">
      <c r="B4870" s="105" t="str">
        <f t="shared" si="226"/>
        <v/>
      </c>
      <c r="C4870" s="105" t="str">
        <f t="shared" si="227"/>
        <v/>
      </c>
      <c r="D4870" s="105" t="str">
        <f t="shared" si="228"/>
        <v/>
      </c>
      <c r="E4870" s="106" t="s">
        <v>2406</v>
      </c>
      <c r="F4870" s="106" t="s">
        <v>5010</v>
      </c>
      <c r="G4870" s="106" t="s">
        <v>2442</v>
      </c>
      <c r="H4870" s="106" t="s">
        <v>707</v>
      </c>
      <c r="I4870" s="106">
        <v>12</v>
      </c>
      <c r="J4870" s="106"/>
      <c r="K4870" s="106"/>
      <c r="L4870" s="106" t="s">
        <v>2443</v>
      </c>
      <c r="M4870" s="106" t="s">
        <v>3522</v>
      </c>
      <c r="N4870" s="106">
        <v>0.76</v>
      </c>
      <c r="O4870" s="106">
        <v>2.9</v>
      </c>
      <c r="P4870" s="106" t="s">
        <v>714</v>
      </c>
      <c r="Q4870" s="107" t="s">
        <v>5657</v>
      </c>
      <c r="R4870" s="107" t="s">
        <v>311</v>
      </c>
    </row>
    <row r="4871" spans="2:18" ht="20.100000000000001" customHeight="1" x14ac:dyDescent="0.4">
      <c r="B4871" s="105" t="str">
        <f t="shared" si="226"/>
        <v/>
      </c>
      <c r="C4871" s="105" t="str">
        <f t="shared" si="227"/>
        <v/>
      </c>
      <c r="D4871" s="105" t="str">
        <f t="shared" si="228"/>
        <v/>
      </c>
      <c r="E4871" s="106" t="s">
        <v>2406</v>
      </c>
      <c r="F4871" s="106" t="s">
        <v>5010</v>
      </c>
      <c r="G4871" s="106" t="s">
        <v>2442</v>
      </c>
      <c r="H4871" s="106" t="s">
        <v>1817</v>
      </c>
      <c r="I4871" s="106">
        <v>11</v>
      </c>
      <c r="J4871" s="106"/>
      <c r="K4871" s="106"/>
      <c r="L4871" s="106" t="s">
        <v>2443</v>
      </c>
      <c r="M4871" s="106" t="s">
        <v>3522</v>
      </c>
      <c r="N4871" s="106">
        <v>0.74</v>
      </c>
      <c r="O4871" s="106">
        <v>2.9</v>
      </c>
      <c r="P4871" s="106" t="s">
        <v>714</v>
      </c>
      <c r="Q4871" s="107" t="s">
        <v>5658</v>
      </c>
      <c r="R4871" s="107" t="s">
        <v>311</v>
      </c>
    </row>
    <row r="4872" spans="2:18" ht="20.100000000000001" customHeight="1" x14ac:dyDescent="0.4">
      <c r="B4872" s="105" t="str">
        <f t="shared" si="226"/>
        <v/>
      </c>
      <c r="C4872" s="105" t="str">
        <f t="shared" si="227"/>
        <v/>
      </c>
      <c r="D4872" s="105" t="str">
        <f t="shared" si="228"/>
        <v/>
      </c>
      <c r="E4872" s="106" t="s">
        <v>2406</v>
      </c>
      <c r="F4872" s="106" t="s">
        <v>5010</v>
      </c>
      <c r="G4872" s="106" t="s">
        <v>2442</v>
      </c>
      <c r="H4872" s="106" t="s">
        <v>1027</v>
      </c>
      <c r="I4872" s="106">
        <v>10</v>
      </c>
      <c r="J4872" s="106"/>
      <c r="K4872" s="106"/>
      <c r="L4872" s="106" t="s">
        <v>2443</v>
      </c>
      <c r="M4872" s="106" t="s">
        <v>3522</v>
      </c>
      <c r="N4872" s="106">
        <v>0.73</v>
      </c>
      <c r="O4872" s="106">
        <v>2.9</v>
      </c>
      <c r="P4872" s="106" t="s">
        <v>714</v>
      </c>
      <c r="Q4872" s="107" t="s">
        <v>5659</v>
      </c>
      <c r="R4872" s="107" t="s">
        <v>311</v>
      </c>
    </row>
    <row r="4873" spans="2:18" ht="20.100000000000001" customHeight="1" x14ac:dyDescent="0.4">
      <c r="B4873" s="105" t="str">
        <f t="shared" si="226"/>
        <v/>
      </c>
      <c r="C4873" s="105" t="str">
        <f t="shared" si="227"/>
        <v/>
      </c>
      <c r="D4873" s="105" t="str">
        <f t="shared" si="228"/>
        <v/>
      </c>
      <c r="E4873" s="106" t="s">
        <v>2406</v>
      </c>
      <c r="F4873" s="106" t="s">
        <v>5010</v>
      </c>
      <c r="G4873" s="106" t="s">
        <v>697</v>
      </c>
      <c r="H4873" s="106" t="s">
        <v>1817</v>
      </c>
      <c r="I4873" s="106">
        <v>10</v>
      </c>
      <c r="J4873" s="106"/>
      <c r="K4873" s="106"/>
      <c r="L4873" s="106" t="s">
        <v>1817</v>
      </c>
      <c r="M4873" s="106" t="s">
        <v>3522</v>
      </c>
      <c r="N4873" s="106">
        <v>0.78</v>
      </c>
      <c r="O4873" s="106">
        <v>3</v>
      </c>
      <c r="P4873" s="106" t="s">
        <v>714</v>
      </c>
      <c r="Q4873" s="107" t="s">
        <v>5660</v>
      </c>
      <c r="R4873" s="107" t="s">
        <v>253</v>
      </c>
    </row>
    <row r="4874" spans="2:18" ht="20.100000000000001" customHeight="1" x14ac:dyDescent="0.4">
      <c r="B4874" s="105" t="str">
        <f t="shared" si="226"/>
        <v/>
      </c>
      <c r="C4874" s="105" t="str">
        <f t="shared" si="227"/>
        <v/>
      </c>
      <c r="D4874" s="105" t="str">
        <f t="shared" si="228"/>
        <v/>
      </c>
      <c r="E4874" s="106" t="s">
        <v>2406</v>
      </c>
      <c r="F4874" s="106" t="s">
        <v>5010</v>
      </c>
      <c r="G4874" s="106" t="s">
        <v>710</v>
      </c>
      <c r="H4874" s="106" t="s">
        <v>711</v>
      </c>
      <c r="I4874" s="106">
        <v>10</v>
      </c>
      <c r="J4874" s="106"/>
      <c r="K4874" s="106"/>
      <c r="L4874" s="106" t="s">
        <v>1817</v>
      </c>
      <c r="M4874" s="106" t="s">
        <v>3522</v>
      </c>
      <c r="N4874" s="106">
        <v>0.78</v>
      </c>
      <c r="O4874" s="106">
        <v>3</v>
      </c>
      <c r="P4874" s="106" t="s">
        <v>714</v>
      </c>
      <c r="Q4874" s="107" t="s">
        <v>5661</v>
      </c>
      <c r="R4874" s="107" t="s">
        <v>253</v>
      </c>
    </row>
    <row r="4875" spans="2:18" ht="20.100000000000001" customHeight="1" x14ac:dyDescent="0.4">
      <c r="B4875" s="105" t="str">
        <f t="shared" si="226"/>
        <v/>
      </c>
      <c r="C4875" s="105" t="str">
        <f t="shared" si="227"/>
        <v/>
      </c>
      <c r="D4875" s="105" t="str">
        <f t="shared" si="228"/>
        <v/>
      </c>
      <c r="E4875" s="106" t="s">
        <v>2406</v>
      </c>
      <c r="F4875" s="106" t="s">
        <v>5010</v>
      </c>
      <c r="G4875" s="106" t="s">
        <v>710</v>
      </c>
      <c r="H4875" s="106" t="s">
        <v>711</v>
      </c>
      <c r="I4875" s="106">
        <v>9</v>
      </c>
      <c r="J4875" s="106"/>
      <c r="K4875" s="106"/>
      <c r="L4875" s="106" t="s">
        <v>1027</v>
      </c>
      <c r="M4875" s="106" t="s">
        <v>3522</v>
      </c>
      <c r="N4875" s="106">
        <v>0.77</v>
      </c>
      <c r="O4875" s="106">
        <v>3</v>
      </c>
      <c r="P4875" s="106" t="s">
        <v>714</v>
      </c>
      <c r="Q4875" s="107" t="s">
        <v>5662</v>
      </c>
      <c r="R4875" s="107" t="s">
        <v>253</v>
      </c>
    </row>
    <row r="4876" spans="2:18" ht="20.100000000000001" customHeight="1" x14ac:dyDescent="0.4">
      <c r="B4876" s="105" t="str">
        <f t="shared" si="226"/>
        <v/>
      </c>
      <c r="C4876" s="105" t="str">
        <f t="shared" si="227"/>
        <v/>
      </c>
      <c r="D4876" s="105" t="str">
        <f t="shared" si="228"/>
        <v/>
      </c>
      <c r="E4876" s="106" t="s">
        <v>2406</v>
      </c>
      <c r="F4876" s="106" t="s">
        <v>5010</v>
      </c>
      <c r="G4876" s="106" t="s">
        <v>721</v>
      </c>
      <c r="H4876" s="106" t="s">
        <v>722</v>
      </c>
      <c r="I4876" s="106">
        <v>10</v>
      </c>
      <c r="J4876" s="106"/>
      <c r="K4876" s="106"/>
      <c r="L4876" s="106" t="s">
        <v>707</v>
      </c>
      <c r="M4876" s="106" t="s">
        <v>3522</v>
      </c>
      <c r="N4876" s="106">
        <v>0.77</v>
      </c>
      <c r="O4876" s="106">
        <v>3</v>
      </c>
      <c r="P4876" s="106" t="s">
        <v>4403</v>
      </c>
      <c r="Q4876" s="107" t="s">
        <v>5663</v>
      </c>
      <c r="R4876" s="107" t="s">
        <v>253</v>
      </c>
    </row>
    <row r="4877" spans="2:18" ht="20.100000000000001" customHeight="1" x14ac:dyDescent="0.4">
      <c r="B4877" s="105" t="str">
        <f t="shared" si="226"/>
        <v/>
      </c>
      <c r="C4877" s="105" t="str">
        <f t="shared" si="227"/>
        <v/>
      </c>
      <c r="D4877" s="105" t="str">
        <f t="shared" si="228"/>
        <v/>
      </c>
      <c r="E4877" s="106" t="s">
        <v>2406</v>
      </c>
      <c r="F4877" s="106" t="s">
        <v>5010</v>
      </c>
      <c r="G4877" s="106" t="s">
        <v>721</v>
      </c>
      <c r="H4877" s="106" t="s">
        <v>722</v>
      </c>
      <c r="I4877" s="106">
        <v>9</v>
      </c>
      <c r="J4877" s="106"/>
      <c r="K4877" s="106"/>
      <c r="L4877" s="106" t="s">
        <v>1817</v>
      </c>
      <c r="M4877" s="106" t="s">
        <v>3522</v>
      </c>
      <c r="N4877" s="106">
        <v>0.77</v>
      </c>
      <c r="O4877" s="106">
        <v>3</v>
      </c>
      <c r="P4877" s="106" t="s">
        <v>714</v>
      </c>
      <c r="Q4877" s="107" t="s">
        <v>5664</v>
      </c>
      <c r="R4877" s="107" t="s">
        <v>253</v>
      </c>
    </row>
    <row r="4878" spans="2:18" ht="20.100000000000001" customHeight="1" x14ac:dyDescent="0.4">
      <c r="B4878" s="105" t="str">
        <f t="shared" si="226"/>
        <v/>
      </c>
      <c r="C4878" s="105" t="str">
        <f t="shared" si="227"/>
        <v/>
      </c>
      <c r="D4878" s="105" t="str">
        <f t="shared" si="228"/>
        <v/>
      </c>
      <c r="E4878" s="106" t="s">
        <v>2406</v>
      </c>
      <c r="F4878" s="106" t="s">
        <v>5010</v>
      </c>
      <c r="G4878" s="106" t="s">
        <v>2477</v>
      </c>
      <c r="H4878" s="106" t="s">
        <v>1817</v>
      </c>
      <c r="I4878" s="106">
        <v>10</v>
      </c>
      <c r="J4878" s="106"/>
      <c r="K4878" s="106"/>
      <c r="L4878" s="106" t="s">
        <v>2478</v>
      </c>
      <c r="M4878" s="106" t="s">
        <v>3522</v>
      </c>
      <c r="N4878" s="106">
        <v>0.78</v>
      </c>
      <c r="O4878" s="106">
        <v>3</v>
      </c>
      <c r="P4878" s="106" t="s">
        <v>714</v>
      </c>
      <c r="Q4878" s="107" t="s">
        <v>5665</v>
      </c>
      <c r="R4878" s="107" t="s">
        <v>253</v>
      </c>
    </row>
    <row r="4879" spans="2:18" ht="20.100000000000001" customHeight="1" x14ac:dyDescent="0.4">
      <c r="B4879" s="105" t="str">
        <f t="shared" si="226"/>
        <v/>
      </c>
      <c r="C4879" s="105" t="str">
        <f t="shared" si="227"/>
        <v/>
      </c>
      <c r="D4879" s="105" t="str">
        <f t="shared" si="228"/>
        <v/>
      </c>
      <c r="E4879" s="106" t="s">
        <v>2406</v>
      </c>
      <c r="F4879" s="106" t="s">
        <v>5010</v>
      </c>
      <c r="G4879" s="106" t="s">
        <v>2477</v>
      </c>
      <c r="H4879" s="106" t="s">
        <v>1027</v>
      </c>
      <c r="I4879" s="106">
        <v>9</v>
      </c>
      <c r="J4879" s="106"/>
      <c r="K4879" s="106"/>
      <c r="L4879" s="106" t="s">
        <v>2478</v>
      </c>
      <c r="M4879" s="106" t="s">
        <v>3522</v>
      </c>
      <c r="N4879" s="106">
        <v>0.77</v>
      </c>
      <c r="O4879" s="106">
        <v>3</v>
      </c>
      <c r="P4879" s="106" t="s">
        <v>714</v>
      </c>
      <c r="Q4879" s="107" t="s">
        <v>5666</v>
      </c>
      <c r="R4879" s="107" t="s">
        <v>253</v>
      </c>
    </row>
    <row r="4880" spans="2:18" ht="20.100000000000001" customHeight="1" x14ac:dyDescent="0.4">
      <c r="B4880" s="105" t="str">
        <f t="shared" si="226"/>
        <v/>
      </c>
      <c r="C4880" s="105" t="str">
        <f t="shared" si="227"/>
        <v/>
      </c>
      <c r="D4880" s="105" t="str">
        <f t="shared" si="228"/>
        <v/>
      </c>
      <c r="E4880" s="106" t="s">
        <v>2406</v>
      </c>
      <c r="F4880" s="106" t="s">
        <v>5010</v>
      </c>
      <c r="G4880" s="106" t="s">
        <v>2482</v>
      </c>
      <c r="H4880" s="106" t="s">
        <v>1817</v>
      </c>
      <c r="I4880" s="106">
        <v>10</v>
      </c>
      <c r="J4880" s="106"/>
      <c r="K4880" s="106"/>
      <c r="L4880" s="106" t="s">
        <v>2483</v>
      </c>
      <c r="M4880" s="106" t="s">
        <v>3522</v>
      </c>
      <c r="N4880" s="106">
        <v>0.78</v>
      </c>
      <c r="O4880" s="106">
        <v>3</v>
      </c>
      <c r="P4880" s="106" t="s">
        <v>714</v>
      </c>
      <c r="Q4880" s="107" t="s">
        <v>5667</v>
      </c>
      <c r="R4880" s="107" t="s">
        <v>253</v>
      </c>
    </row>
    <row r="4881" spans="2:18" ht="20.100000000000001" customHeight="1" x14ac:dyDescent="0.4">
      <c r="B4881" s="105" t="str">
        <f t="shared" ref="B4881:B4944" si="229">IF(OR($C$11="",$C$12=""),"",IFERROR(IF(AND($U$23&lt;&gt;R4881,$V$23&lt;&gt;R4881),"－",IF(AND(COUNTIF($C$11,"*樹脂スペーサー*")&gt;0,OR(M4881="空気",F4881="一般",F4881="一般ＰＧ")),"－",IF(AND($W$26&gt;0,$W$26&gt;=O4881),$U$26,IF(AND($W$27&gt;0,$W$27&gt;=O4881),$U$27,IF(AND($W$28&gt;0,$W$28&gt;=O4881),$U$28,IF(AND($W$29&gt;0,$W$29&gt;=O4881),$U$29,IF(AND($W$30&gt;0,$W$30&gt;=O4881),$U$30,IF(AND($W$31&gt;0,$W$31&gt;=O4881),$U$31,IF(AND($W$32&gt;0,$W$32&gt;=O4881),$U$32,"－"))))))))),"－"))</f>
        <v/>
      </c>
      <c r="C4881" s="105" t="str">
        <f t="shared" ref="C4881:C4944" si="230">IF(B4881="","",IF(B4881&lt;&gt;"－",VLOOKUP(B4881,$U$26:$V$32,2,FALSE),"－"))</f>
        <v/>
      </c>
      <c r="D4881" s="105" t="str">
        <f t="shared" ref="D4881:D4944" si="231">IF($H$10="","",IF($V$39&lt;&gt;"断熱等","－",IF(AND(COUNTIF($V$35,"*樹脂スペーサー*")&gt;0,OR(M4881="空気",F4881="一般",F4881="一般ＰＧ")),"－",IF(AND($V$36&lt;&gt;R4881,$W$36&lt;&gt;R4881),"－",IF(MID($H$10,10,1)="Z",IF(N4881&lt;=0.65,"○","－"),IF($V$37&gt;=O4881,"○","－"))))))</f>
        <v/>
      </c>
      <c r="E4881" s="106" t="s">
        <v>2406</v>
      </c>
      <c r="F4881" s="106" t="s">
        <v>5010</v>
      </c>
      <c r="G4881" s="106" t="s">
        <v>2482</v>
      </c>
      <c r="H4881" s="106" t="s">
        <v>1027</v>
      </c>
      <c r="I4881" s="106">
        <v>9</v>
      </c>
      <c r="J4881" s="106"/>
      <c r="K4881" s="106"/>
      <c r="L4881" s="106" t="s">
        <v>2483</v>
      </c>
      <c r="M4881" s="106" t="s">
        <v>3522</v>
      </c>
      <c r="N4881" s="106">
        <v>0.77</v>
      </c>
      <c r="O4881" s="106">
        <v>3</v>
      </c>
      <c r="P4881" s="106" t="s">
        <v>714</v>
      </c>
      <c r="Q4881" s="107" t="s">
        <v>5668</v>
      </c>
      <c r="R4881" s="107" t="s">
        <v>253</v>
      </c>
    </row>
    <row r="4882" spans="2:18" ht="20.100000000000001" customHeight="1" x14ac:dyDescent="0.4">
      <c r="B4882" s="105" t="str">
        <f t="shared" si="229"/>
        <v/>
      </c>
      <c r="C4882" s="105" t="str">
        <f t="shared" si="230"/>
        <v/>
      </c>
      <c r="D4882" s="105" t="str">
        <f t="shared" si="231"/>
        <v/>
      </c>
      <c r="E4882" s="106" t="s">
        <v>2406</v>
      </c>
      <c r="F4882" s="106" t="s">
        <v>5010</v>
      </c>
      <c r="G4882" s="106" t="s">
        <v>710</v>
      </c>
      <c r="H4882" s="106" t="s">
        <v>1817</v>
      </c>
      <c r="I4882" s="106">
        <v>10</v>
      </c>
      <c r="J4882" s="106"/>
      <c r="K4882" s="106"/>
      <c r="L4882" s="106" t="s">
        <v>711</v>
      </c>
      <c r="M4882" s="106" t="s">
        <v>3522</v>
      </c>
      <c r="N4882" s="106">
        <v>0.78</v>
      </c>
      <c r="O4882" s="106">
        <v>3</v>
      </c>
      <c r="P4882" s="106" t="s">
        <v>714</v>
      </c>
      <c r="Q4882" s="107" t="s">
        <v>5669</v>
      </c>
      <c r="R4882" s="107" t="s">
        <v>253</v>
      </c>
    </row>
    <row r="4883" spans="2:18" ht="20.100000000000001" customHeight="1" x14ac:dyDescent="0.4">
      <c r="B4883" s="105" t="str">
        <f t="shared" si="229"/>
        <v/>
      </c>
      <c r="C4883" s="105" t="str">
        <f t="shared" si="230"/>
        <v/>
      </c>
      <c r="D4883" s="105" t="str">
        <f t="shared" si="231"/>
        <v/>
      </c>
      <c r="E4883" s="106" t="s">
        <v>2406</v>
      </c>
      <c r="F4883" s="106" t="s">
        <v>5010</v>
      </c>
      <c r="G4883" s="106" t="s">
        <v>710</v>
      </c>
      <c r="H4883" s="106" t="s">
        <v>1027</v>
      </c>
      <c r="I4883" s="106">
        <v>9</v>
      </c>
      <c r="J4883" s="106"/>
      <c r="K4883" s="106"/>
      <c r="L4883" s="106" t="s">
        <v>711</v>
      </c>
      <c r="M4883" s="106" t="s">
        <v>3522</v>
      </c>
      <c r="N4883" s="106">
        <v>0.77</v>
      </c>
      <c r="O4883" s="106">
        <v>3</v>
      </c>
      <c r="P4883" s="106" t="s">
        <v>714</v>
      </c>
      <c r="Q4883" s="107" t="s">
        <v>5670</v>
      </c>
      <c r="R4883" s="107" t="s">
        <v>253</v>
      </c>
    </row>
    <row r="4884" spans="2:18" ht="20.100000000000001" customHeight="1" x14ac:dyDescent="0.4">
      <c r="B4884" s="105" t="str">
        <f t="shared" si="229"/>
        <v/>
      </c>
      <c r="C4884" s="105" t="str">
        <f t="shared" si="230"/>
        <v/>
      </c>
      <c r="D4884" s="105" t="str">
        <f t="shared" si="231"/>
        <v/>
      </c>
      <c r="E4884" s="106" t="s">
        <v>2406</v>
      </c>
      <c r="F4884" s="106" t="s">
        <v>5010</v>
      </c>
      <c r="G4884" s="106" t="s">
        <v>721</v>
      </c>
      <c r="H4884" s="106" t="s">
        <v>707</v>
      </c>
      <c r="I4884" s="106">
        <v>10</v>
      </c>
      <c r="J4884" s="106"/>
      <c r="K4884" s="106"/>
      <c r="L4884" s="106" t="s">
        <v>722</v>
      </c>
      <c r="M4884" s="106" t="s">
        <v>3522</v>
      </c>
      <c r="N4884" s="106">
        <v>0.79</v>
      </c>
      <c r="O4884" s="106">
        <v>3</v>
      </c>
      <c r="P4884" s="106" t="s">
        <v>714</v>
      </c>
      <c r="Q4884" s="107" t="s">
        <v>5671</v>
      </c>
      <c r="R4884" s="107" t="s">
        <v>253</v>
      </c>
    </row>
    <row r="4885" spans="2:18" ht="20.100000000000001" customHeight="1" x14ac:dyDescent="0.4">
      <c r="B4885" s="105" t="str">
        <f t="shared" si="229"/>
        <v/>
      </c>
      <c r="C4885" s="105" t="str">
        <f t="shared" si="230"/>
        <v/>
      </c>
      <c r="D4885" s="105" t="str">
        <f t="shared" si="231"/>
        <v/>
      </c>
      <c r="E4885" s="106" t="s">
        <v>2406</v>
      </c>
      <c r="F4885" s="106" t="s">
        <v>5010</v>
      </c>
      <c r="G4885" s="106" t="s">
        <v>721</v>
      </c>
      <c r="H4885" s="106" t="s">
        <v>1817</v>
      </c>
      <c r="I4885" s="106">
        <v>9</v>
      </c>
      <c r="J4885" s="106"/>
      <c r="K4885" s="106"/>
      <c r="L4885" s="106" t="s">
        <v>722</v>
      </c>
      <c r="M4885" s="106" t="s">
        <v>3522</v>
      </c>
      <c r="N4885" s="106">
        <v>0.77</v>
      </c>
      <c r="O4885" s="106">
        <v>3</v>
      </c>
      <c r="P4885" s="106" t="s">
        <v>714</v>
      </c>
      <c r="Q4885" s="107" t="s">
        <v>5672</v>
      </c>
      <c r="R4885" s="107" t="s">
        <v>253</v>
      </c>
    </row>
    <row r="4886" spans="2:18" ht="20.100000000000001" customHeight="1" x14ac:dyDescent="0.4">
      <c r="B4886" s="105" t="str">
        <f t="shared" si="229"/>
        <v/>
      </c>
      <c r="C4886" s="105" t="str">
        <f t="shared" si="230"/>
        <v/>
      </c>
      <c r="D4886" s="105" t="str">
        <f t="shared" si="231"/>
        <v/>
      </c>
      <c r="E4886" s="106" t="s">
        <v>2406</v>
      </c>
      <c r="F4886" s="106" t="s">
        <v>5010</v>
      </c>
      <c r="G4886" s="106" t="s">
        <v>697</v>
      </c>
      <c r="H4886" s="106" t="s">
        <v>1389</v>
      </c>
      <c r="I4886" s="106">
        <v>6</v>
      </c>
      <c r="J4886" s="106"/>
      <c r="K4886" s="106"/>
      <c r="L4886" s="106" t="s">
        <v>1389</v>
      </c>
      <c r="M4886" s="106" t="s">
        <v>924</v>
      </c>
      <c r="N4886" s="106">
        <v>0.75</v>
      </c>
      <c r="O4886" s="106">
        <v>3</v>
      </c>
      <c r="P4886" s="106" t="s">
        <v>714</v>
      </c>
      <c r="Q4886" s="107" t="s">
        <v>5673</v>
      </c>
      <c r="R4886" s="107" t="s">
        <v>253</v>
      </c>
    </row>
    <row r="4887" spans="2:18" ht="20.100000000000001" customHeight="1" x14ac:dyDescent="0.4">
      <c r="B4887" s="105" t="str">
        <f t="shared" si="229"/>
        <v/>
      </c>
      <c r="C4887" s="105" t="str">
        <f t="shared" si="230"/>
        <v/>
      </c>
      <c r="D4887" s="105" t="str">
        <f t="shared" si="231"/>
        <v/>
      </c>
      <c r="E4887" s="106" t="s">
        <v>2406</v>
      </c>
      <c r="F4887" s="106" t="s">
        <v>5010</v>
      </c>
      <c r="G4887" s="106" t="s">
        <v>710</v>
      </c>
      <c r="H4887" s="106" t="s">
        <v>1098</v>
      </c>
      <c r="I4887" s="106">
        <v>6</v>
      </c>
      <c r="J4887" s="106"/>
      <c r="K4887" s="106"/>
      <c r="L4887" s="106" t="s">
        <v>1389</v>
      </c>
      <c r="M4887" s="106" t="s">
        <v>924</v>
      </c>
      <c r="N4887" s="106">
        <v>0.75</v>
      </c>
      <c r="O4887" s="106">
        <v>3</v>
      </c>
      <c r="P4887" s="106" t="s">
        <v>714</v>
      </c>
      <c r="Q4887" s="107" t="s">
        <v>5674</v>
      </c>
      <c r="R4887" s="107" t="s">
        <v>253</v>
      </c>
    </row>
    <row r="4888" spans="2:18" ht="20.100000000000001" customHeight="1" x14ac:dyDescent="0.4">
      <c r="B4888" s="105" t="str">
        <f t="shared" si="229"/>
        <v/>
      </c>
      <c r="C4888" s="105" t="str">
        <f t="shared" si="230"/>
        <v/>
      </c>
      <c r="D4888" s="105" t="str">
        <f t="shared" si="231"/>
        <v/>
      </c>
      <c r="E4888" s="106" t="s">
        <v>2406</v>
      </c>
      <c r="F4888" s="106" t="s">
        <v>5010</v>
      </c>
      <c r="G4888" s="106" t="s">
        <v>773</v>
      </c>
      <c r="H4888" s="106" t="s">
        <v>774</v>
      </c>
      <c r="I4888" s="106">
        <v>6</v>
      </c>
      <c r="J4888" s="106"/>
      <c r="K4888" s="106"/>
      <c r="L4888" s="106" t="s">
        <v>1027</v>
      </c>
      <c r="M4888" s="106" t="s">
        <v>924</v>
      </c>
      <c r="N4888" s="106">
        <v>0.72</v>
      </c>
      <c r="O4888" s="106">
        <v>3</v>
      </c>
      <c r="P4888" s="106" t="s">
        <v>714</v>
      </c>
      <c r="Q4888" s="107" t="s">
        <v>5675</v>
      </c>
      <c r="R4888" s="107" t="s">
        <v>253</v>
      </c>
    </row>
    <row r="4889" spans="2:18" ht="20.100000000000001" customHeight="1" x14ac:dyDescent="0.4">
      <c r="B4889" s="105" t="str">
        <f t="shared" si="229"/>
        <v/>
      </c>
      <c r="C4889" s="105" t="str">
        <f t="shared" si="230"/>
        <v/>
      </c>
      <c r="D4889" s="105" t="str">
        <f t="shared" si="231"/>
        <v/>
      </c>
      <c r="E4889" s="106" t="s">
        <v>2406</v>
      </c>
      <c r="F4889" s="106" t="s">
        <v>5010</v>
      </c>
      <c r="G4889" s="106" t="s">
        <v>773</v>
      </c>
      <c r="H4889" s="106" t="s">
        <v>1266</v>
      </c>
      <c r="I4889" s="106">
        <v>6</v>
      </c>
      <c r="J4889" s="106"/>
      <c r="K4889" s="106"/>
      <c r="L4889" s="106" t="s">
        <v>1817</v>
      </c>
      <c r="M4889" s="106" t="s">
        <v>924</v>
      </c>
      <c r="N4889" s="106">
        <v>0.71</v>
      </c>
      <c r="O4889" s="106">
        <v>3</v>
      </c>
      <c r="P4889" s="106" t="s">
        <v>714</v>
      </c>
      <c r="Q4889" s="107" t="s">
        <v>5676</v>
      </c>
      <c r="R4889" s="107" t="s">
        <v>253</v>
      </c>
    </row>
    <row r="4890" spans="2:18" ht="20.100000000000001" customHeight="1" x14ac:dyDescent="0.4">
      <c r="B4890" s="105" t="str">
        <f t="shared" si="229"/>
        <v/>
      </c>
      <c r="C4890" s="105" t="str">
        <f t="shared" si="230"/>
        <v/>
      </c>
      <c r="D4890" s="105" t="str">
        <f t="shared" si="231"/>
        <v/>
      </c>
      <c r="E4890" s="106" t="s">
        <v>2406</v>
      </c>
      <c r="F4890" s="106" t="s">
        <v>5010</v>
      </c>
      <c r="G4890" s="106" t="s">
        <v>778</v>
      </c>
      <c r="H4890" s="106" t="s">
        <v>779</v>
      </c>
      <c r="I4890" s="106">
        <v>6</v>
      </c>
      <c r="J4890" s="106"/>
      <c r="K4890" s="106"/>
      <c r="L4890" s="106" t="s">
        <v>1027</v>
      </c>
      <c r="M4890" s="106" t="s">
        <v>924</v>
      </c>
      <c r="N4890" s="106">
        <v>0.71</v>
      </c>
      <c r="O4890" s="106">
        <v>3</v>
      </c>
      <c r="P4890" s="106" t="s">
        <v>714</v>
      </c>
      <c r="Q4890" s="107" t="s">
        <v>5677</v>
      </c>
      <c r="R4890" s="107" t="s">
        <v>253</v>
      </c>
    </row>
    <row r="4891" spans="2:18" ht="20.100000000000001" customHeight="1" x14ac:dyDescent="0.4">
      <c r="B4891" s="105" t="str">
        <f t="shared" si="229"/>
        <v/>
      </c>
      <c r="C4891" s="105" t="str">
        <f t="shared" si="230"/>
        <v/>
      </c>
      <c r="D4891" s="105" t="str">
        <f t="shared" si="231"/>
        <v/>
      </c>
      <c r="E4891" s="106" t="s">
        <v>2406</v>
      </c>
      <c r="F4891" s="106" t="s">
        <v>5010</v>
      </c>
      <c r="G4891" s="106" t="s">
        <v>778</v>
      </c>
      <c r="H4891" s="106" t="s">
        <v>1269</v>
      </c>
      <c r="I4891" s="106">
        <v>6</v>
      </c>
      <c r="J4891" s="106"/>
      <c r="K4891" s="106"/>
      <c r="L4891" s="106" t="s">
        <v>1817</v>
      </c>
      <c r="M4891" s="106" t="s">
        <v>924</v>
      </c>
      <c r="N4891" s="106">
        <v>0.71</v>
      </c>
      <c r="O4891" s="106">
        <v>3</v>
      </c>
      <c r="P4891" s="106" t="s">
        <v>714</v>
      </c>
      <c r="Q4891" s="107" t="s">
        <v>5678</v>
      </c>
      <c r="R4891" s="107" t="s">
        <v>253</v>
      </c>
    </row>
    <row r="4892" spans="2:18" ht="20.100000000000001" customHeight="1" x14ac:dyDescent="0.4">
      <c r="B4892" s="105" t="str">
        <f t="shared" si="229"/>
        <v/>
      </c>
      <c r="C4892" s="105" t="str">
        <f t="shared" si="230"/>
        <v/>
      </c>
      <c r="D4892" s="105" t="str">
        <f t="shared" si="231"/>
        <v/>
      </c>
      <c r="E4892" s="106" t="s">
        <v>2406</v>
      </c>
      <c r="F4892" s="106" t="s">
        <v>5010</v>
      </c>
      <c r="G4892" s="106" t="s">
        <v>2437</v>
      </c>
      <c r="H4892" s="106" t="s">
        <v>2438</v>
      </c>
      <c r="I4892" s="106">
        <v>7</v>
      </c>
      <c r="J4892" s="106"/>
      <c r="K4892" s="106"/>
      <c r="L4892" s="106" t="s">
        <v>1817</v>
      </c>
      <c r="M4892" s="106" t="s">
        <v>924</v>
      </c>
      <c r="N4892" s="106">
        <v>0.7</v>
      </c>
      <c r="O4892" s="106">
        <v>3</v>
      </c>
      <c r="P4892" s="106" t="s">
        <v>714</v>
      </c>
      <c r="Q4892" s="107" t="s">
        <v>5679</v>
      </c>
      <c r="R4892" s="107" t="s">
        <v>253</v>
      </c>
    </row>
    <row r="4893" spans="2:18" ht="20.100000000000001" customHeight="1" x14ac:dyDescent="0.4">
      <c r="B4893" s="105" t="str">
        <f t="shared" si="229"/>
        <v/>
      </c>
      <c r="C4893" s="105" t="str">
        <f t="shared" si="230"/>
        <v/>
      </c>
      <c r="D4893" s="105" t="str">
        <f t="shared" si="231"/>
        <v/>
      </c>
      <c r="E4893" s="106" t="s">
        <v>2406</v>
      </c>
      <c r="F4893" s="106" t="s">
        <v>5010</v>
      </c>
      <c r="G4893" s="106" t="s">
        <v>2437</v>
      </c>
      <c r="H4893" s="106" t="s">
        <v>2438</v>
      </c>
      <c r="I4893" s="106">
        <v>6</v>
      </c>
      <c r="J4893" s="106"/>
      <c r="K4893" s="106"/>
      <c r="L4893" s="106" t="s">
        <v>1027</v>
      </c>
      <c r="M4893" s="106" t="s">
        <v>924</v>
      </c>
      <c r="N4893" s="106">
        <v>0.7</v>
      </c>
      <c r="O4893" s="106">
        <v>3</v>
      </c>
      <c r="P4893" s="106" t="s">
        <v>714</v>
      </c>
      <c r="Q4893" s="107" t="s">
        <v>5680</v>
      </c>
      <c r="R4893" s="107" t="s">
        <v>253</v>
      </c>
    </row>
    <row r="4894" spans="2:18" ht="20.100000000000001" customHeight="1" x14ac:dyDescent="0.4">
      <c r="B4894" s="105" t="str">
        <f t="shared" si="229"/>
        <v/>
      </c>
      <c r="C4894" s="105" t="str">
        <f t="shared" si="230"/>
        <v/>
      </c>
      <c r="D4894" s="105" t="str">
        <f t="shared" si="231"/>
        <v/>
      </c>
      <c r="E4894" s="106" t="s">
        <v>2406</v>
      </c>
      <c r="F4894" s="106" t="s">
        <v>5010</v>
      </c>
      <c r="G4894" s="106" t="s">
        <v>2442</v>
      </c>
      <c r="H4894" s="106" t="s">
        <v>2443</v>
      </c>
      <c r="I4894" s="106">
        <v>7</v>
      </c>
      <c r="J4894" s="106"/>
      <c r="K4894" s="106"/>
      <c r="L4894" s="106" t="s">
        <v>1817</v>
      </c>
      <c r="M4894" s="106" t="s">
        <v>924</v>
      </c>
      <c r="N4894" s="106">
        <v>0.7</v>
      </c>
      <c r="O4894" s="106">
        <v>3</v>
      </c>
      <c r="P4894" s="106" t="s">
        <v>714</v>
      </c>
      <c r="Q4894" s="107" t="s">
        <v>5681</v>
      </c>
      <c r="R4894" s="107" t="s">
        <v>253</v>
      </c>
    </row>
    <row r="4895" spans="2:18" ht="20.100000000000001" customHeight="1" x14ac:dyDescent="0.4">
      <c r="B4895" s="105" t="str">
        <f t="shared" si="229"/>
        <v/>
      </c>
      <c r="C4895" s="105" t="str">
        <f t="shared" si="230"/>
        <v/>
      </c>
      <c r="D4895" s="105" t="str">
        <f t="shared" si="231"/>
        <v/>
      </c>
      <c r="E4895" s="106" t="s">
        <v>2406</v>
      </c>
      <c r="F4895" s="106" t="s">
        <v>5010</v>
      </c>
      <c r="G4895" s="106" t="s">
        <v>2442</v>
      </c>
      <c r="H4895" s="106" t="s">
        <v>2443</v>
      </c>
      <c r="I4895" s="106">
        <v>6</v>
      </c>
      <c r="J4895" s="106"/>
      <c r="K4895" s="106"/>
      <c r="L4895" s="106" t="s">
        <v>1027</v>
      </c>
      <c r="M4895" s="106" t="s">
        <v>924</v>
      </c>
      <c r="N4895" s="106">
        <v>0.7</v>
      </c>
      <c r="O4895" s="106">
        <v>3</v>
      </c>
      <c r="P4895" s="106" t="s">
        <v>714</v>
      </c>
      <c r="Q4895" s="107" t="s">
        <v>5682</v>
      </c>
      <c r="R4895" s="107" t="s">
        <v>253</v>
      </c>
    </row>
    <row r="4896" spans="2:18" ht="20.100000000000001" customHeight="1" x14ac:dyDescent="0.4">
      <c r="B4896" s="105" t="str">
        <f t="shared" si="229"/>
        <v/>
      </c>
      <c r="C4896" s="105" t="str">
        <f t="shared" si="230"/>
        <v/>
      </c>
      <c r="D4896" s="105" t="str">
        <f t="shared" si="231"/>
        <v/>
      </c>
      <c r="E4896" s="106" t="s">
        <v>2406</v>
      </c>
      <c r="F4896" s="106" t="s">
        <v>5010</v>
      </c>
      <c r="G4896" s="106" t="s">
        <v>710</v>
      </c>
      <c r="H4896" s="106" t="s">
        <v>1389</v>
      </c>
      <c r="I4896" s="106">
        <v>6</v>
      </c>
      <c r="J4896" s="106"/>
      <c r="K4896" s="106"/>
      <c r="L4896" s="106" t="s">
        <v>1098</v>
      </c>
      <c r="M4896" s="106" t="s">
        <v>924</v>
      </c>
      <c r="N4896" s="106">
        <v>0.75</v>
      </c>
      <c r="O4896" s="106">
        <v>3</v>
      </c>
      <c r="P4896" s="106" t="s">
        <v>714</v>
      </c>
      <c r="Q4896" s="107" t="s">
        <v>5683</v>
      </c>
      <c r="R4896" s="107" t="s">
        <v>253</v>
      </c>
    </row>
    <row r="4897" spans="2:18" ht="20.100000000000001" customHeight="1" x14ac:dyDescent="0.4">
      <c r="B4897" s="105" t="str">
        <f t="shared" si="229"/>
        <v/>
      </c>
      <c r="C4897" s="105" t="str">
        <f t="shared" si="230"/>
        <v/>
      </c>
      <c r="D4897" s="105" t="str">
        <f t="shared" si="231"/>
        <v/>
      </c>
      <c r="E4897" s="106" t="s">
        <v>2406</v>
      </c>
      <c r="F4897" s="106" t="s">
        <v>5010</v>
      </c>
      <c r="G4897" s="106" t="s">
        <v>773</v>
      </c>
      <c r="H4897" s="106" t="s">
        <v>1027</v>
      </c>
      <c r="I4897" s="106">
        <v>6</v>
      </c>
      <c r="J4897" s="106"/>
      <c r="K4897" s="106"/>
      <c r="L4897" s="106" t="s">
        <v>774</v>
      </c>
      <c r="M4897" s="106" t="s">
        <v>924</v>
      </c>
      <c r="N4897" s="106">
        <v>0.74</v>
      </c>
      <c r="O4897" s="106">
        <v>3</v>
      </c>
      <c r="P4897" s="106" t="s">
        <v>714</v>
      </c>
      <c r="Q4897" s="107" t="s">
        <v>5684</v>
      </c>
      <c r="R4897" s="107" t="s">
        <v>253</v>
      </c>
    </row>
    <row r="4898" spans="2:18" ht="20.100000000000001" customHeight="1" x14ac:dyDescent="0.4">
      <c r="B4898" s="105" t="str">
        <f t="shared" si="229"/>
        <v/>
      </c>
      <c r="C4898" s="105" t="str">
        <f t="shared" si="230"/>
        <v/>
      </c>
      <c r="D4898" s="105" t="str">
        <f t="shared" si="231"/>
        <v/>
      </c>
      <c r="E4898" s="106" t="s">
        <v>2406</v>
      </c>
      <c r="F4898" s="106" t="s">
        <v>5010</v>
      </c>
      <c r="G4898" s="106" t="s">
        <v>773</v>
      </c>
      <c r="H4898" s="106" t="s">
        <v>1817</v>
      </c>
      <c r="I4898" s="106">
        <v>6</v>
      </c>
      <c r="J4898" s="106"/>
      <c r="K4898" s="106"/>
      <c r="L4898" s="106" t="s">
        <v>1266</v>
      </c>
      <c r="M4898" s="106" t="s">
        <v>924</v>
      </c>
      <c r="N4898" s="106">
        <v>0.75</v>
      </c>
      <c r="O4898" s="106">
        <v>3</v>
      </c>
      <c r="P4898" s="106" t="s">
        <v>714</v>
      </c>
      <c r="Q4898" s="107" t="s">
        <v>5685</v>
      </c>
      <c r="R4898" s="107" t="s">
        <v>253</v>
      </c>
    </row>
    <row r="4899" spans="2:18" ht="20.100000000000001" customHeight="1" x14ac:dyDescent="0.4">
      <c r="B4899" s="105" t="str">
        <f t="shared" si="229"/>
        <v/>
      </c>
      <c r="C4899" s="105" t="str">
        <f t="shared" si="230"/>
        <v/>
      </c>
      <c r="D4899" s="105" t="str">
        <f t="shared" si="231"/>
        <v/>
      </c>
      <c r="E4899" s="106" t="s">
        <v>2406</v>
      </c>
      <c r="F4899" s="106" t="s">
        <v>5010</v>
      </c>
      <c r="G4899" s="106" t="s">
        <v>778</v>
      </c>
      <c r="H4899" s="106" t="s">
        <v>1027</v>
      </c>
      <c r="I4899" s="106">
        <v>6</v>
      </c>
      <c r="J4899" s="106"/>
      <c r="K4899" s="106"/>
      <c r="L4899" s="106" t="s">
        <v>779</v>
      </c>
      <c r="M4899" s="106" t="s">
        <v>924</v>
      </c>
      <c r="N4899" s="106">
        <v>0.74</v>
      </c>
      <c r="O4899" s="106">
        <v>3</v>
      </c>
      <c r="P4899" s="106" t="s">
        <v>714</v>
      </c>
      <c r="Q4899" s="107" t="s">
        <v>5686</v>
      </c>
      <c r="R4899" s="107" t="s">
        <v>253</v>
      </c>
    </row>
    <row r="4900" spans="2:18" ht="20.100000000000001" customHeight="1" x14ac:dyDescent="0.4">
      <c r="B4900" s="105" t="str">
        <f t="shared" si="229"/>
        <v/>
      </c>
      <c r="C4900" s="105" t="str">
        <f t="shared" si="230"/>
        <v/>
      </c>
      <c r="D4900" s="105" t="str">
        <f t="shared" si="231"/>
        <v/>
      </c>
      <c r="E4900" s="106" t="s">
        <v>2406</v>
      </c>
      <c r="F4900" s="106" t="s">
        <v>5010</v>
      </c>
      <c r="G4900" s="106" t="s">
        <v>778</v>
      </c>
      <c r="H4900" s="106" t="s">
        <v>1817</v>
      </c>
      <c r="I4900" s="106">
        <v>6</v>
      </c>
      <c r="J4900" s="106"/>
      <c r="K4900" s="106"/>
      <c r="L4900" s="106" t="s">
        <v>1269</v>
      </c>
      <c r="M4900" s="106" t="s">
        <v>924</v>
      </c>
      <c r="N4900" s="106">
        <v>0.75</v>
      </c>
      <c r="O4900" s="106">
        <v>3</v>
      </c>
      <c r="P4900" s="106" t="s">
        <v>714</v>
      </c>
      <c r="Q4900" s="107" t="s">
        <v>5687</v>
      </c>
      <c r="R4900" s="107" t="s">
        <v>253</v>
      </c>
    </row>
    <row r="4901" spans="2:18" ht="20.100000000000001" customHeight="1" x14ac:dyDescent="0.4">
      <c r="B4901" s="105" t="str">
        <f t="shared" si="229"/>
        <v/>
      </c>
      <c r="C4901" s="105" t="str">
        <f t="shared" si="230"/>
        <v/>
      </c>
      <c r="D4901" s="105" t="str">
        <f t="shared" si="231"/>
        <v/>
      </c>
      <c r="E4901" s="106" t="s">
        <v>2406</v>
      </c>
      <c r="F4901" s="106" t="s">
        <v>5010</v>
      </c>
      <c r="G4901" s="106" t="s">
        <v>2437</v>
      </c>
      <c r="H4901" s="106" t="s">
        <v>1817</v>
      </c>
      <c r="I4901" s="106">
        <v>7</v>
      </c>
      <c r="J4901" s="106"/>
      <c r="K4901" s="106"/>
      <c r="L4901" s="106" t="s">
        <v>2438</v>
      </c>
      <c r="M4901" s="106" t="s">
        <v>924</v>
      </c>
      <c r="N4901" s="106">
        <v>0.74</v>
      </c>
      <c r="O4901" s="106">
        <v>3</v>
      </c>
      <c r="P4901" s="106" t="s">
        <v>714</v>
      </c>
      <c r="Q4901" s="107" t="s">
        <v>5688</v>
      </c>
      <c r="R4901" s="107" t="s">
        <v>253</v>
      </c>
    </row>
    <row r="4902" spans="2:18" ht="20.100000000000001" customHeight="1" x14ac:dyDescent="0.4">
      <c r="B4902" s="105" t="str">
        <f t="shared" si="229"/>
        <v/>
      </c>
      <c r="C4902" s="105" t="str">
        <f t="shared" si="230"/>
        <v/>
      </c>
      <c r="D4902" s="105" t="str">
        <f t="shared" si="231"/>
        <v/>
      </c>
      <c r="E4902" s="106" t="s">
        <v>2406</v>
      </c>
      <c r="F4902" s="106" t="s">
        <v>5010</v>
      </c>
      <c r="G4902" s="106" t="s">
        <v>2437</v>
      </c>
      <c r="H4902" s="106" t="s">
        <v>1027</v>
      </c>
      <c r="I4902" s="106">
        <v>6</v>
      </c>
      <c r="J4902" s="106"/>
      <c r="K4902" s="106"/>
      <c r="L4902" s="106" t="s">
        <v>2438</v>
      </c>
      <c r="M4902" s="106" t="s">
        <v>924</v>
      </c>
      <c r="N4902" s="106">
        <v>0.73</v>
      </c>
      <c r="O4902" s="106">
        <v>3</v>
      </c>
      <c r="P4902" s="106" t="s">
        <v>714</v>
      </c>
      <c r="Q4902" s="107" t="s">
        <v>5689</v>
      </c>
      <c r="R4902" s="107" t="s">
        <v>253</v>
      </c>
    </row>
    <row r="4903" spans="2:18" ht="20.100000000000001" customHeight="1" x14ac:dyDescent="0.4">
      <c r="B4903" s="105" t="str">
        <f t="shared" si="229"/>
        <v/>
      </c>
      <c r="C4903" s="105" t="str">
        <f t="shared" si="230"/>
        <v/>
      </c>
      <c r="D4903" s="105" t="str">
        <f t="shared" si="231"/>
        <v/>
      </c>
      <c r="E4903" s="106" t="s">
        <v>2406</v>
      </c>
      <c r="F4903" s="106" t="s">
        <v>5010</v>
      </c>
      <c r="G4903" s="106" t="s">
        <v>2442</v>
      </c>
      <c r="H4903" s="106" t="s">
        <v>1817</v>
      </c>
      <c r="I4903" s="106">
        <v>7</v>
      </c>
      <c r="J4903" s="106"/>
      <c r="K4903" s="106"/>
      <c r="L4903" s="106" t="s">
        <v>2443</v>
      </c>
      <c r="M4903" s="106" t="s">
        <v>924</v>
      </c>
      <c r="N4903" s="106">
        <v>0.74</v>
      </c>
      <c r="O4903" s="106">
        <v>3</v>
      </c>
      <c r="P4903" s="106" t="s">
        <v>714</v>
      </c>
      <c r="Q4903" s="107" t="s">
        <v>5690</v>
      </c>
      <c r="R4903" s="107" t="s">
        <v>253</v>
      </c>
    </row>
    <row r="4904" spans="2:18" ht="20.100000000000001" customHeight="1" x14ac:dyDescent="0.4">
      <c r="B4904" s="105" t="str">
        <f t="shared" si="229"/>
        <v/>
      </c>
      <c r="C4904" s="105" t="str">
        <f t="shared" si="230"/>
        <v/>
      </c>
      <c r="D4904" s="105" t="str">
        <f t="shared" si="231"/>
        <v/>
      </c>
      <c r="E4904" s="106" t="s">
        <v>2406</v>
      </c>
      <c r="F4904" s="106" t="s">
        <v>5010</v>
      </c>
      <c r="G4904" s="106" t="s">
        <v>2442</v>
      </c>
      <c r="H4904" s="106" t="s">
        <v>1027</v>
      </c>
      <c r="I4904" s="106">
        <v>6</v>
      </c>
      <c r="J4904" s="106"/>
      <c r="K4904" s="106"/>
      <c r="L4904" s="106" t="s">
        <v>2443</v>
      </c>
      <c r="M4904" s="106" t="s">
        <v>924</v>
      </c>
      <c r="N4904" s="106">
        <v>0.73</v>
      </c>
      <c r="O4904" s="106">
        <v>3</v>
      </c>
      <c r="P4904" s="106" t="s">
        <v>714</v>
      </c>
      <c r="Q4904" s="107" t="s">
        <v>5691</v>
      </c>
      <c r="R4904" s="107" t="s">
        <v>253</v>
      </c>
    </row>
    <row r="4905" spans="2:18" ht="20.100000000000001" customHeight="1" x14ac:dyDescent="0.4">
      <c r="B4905" s="105" t="str">
        <f t="shared" si="229"/>
        <v/>
      </c>
      <c r="C4905" s="105" t="str">
        <f t="shared" si="230"/>
        <v/>
      </c>
      <c r="D4905" s="105" t="str">
        <f t="shared" si="231"/>
        <v/>
      </c>
      <c r="E4905" s="106" t="s">
        <v>2406</v>
      </c>
      <c r="F4905" s="106" t="s">
        <v>5010</v>
      </c>
      <c r="G4905" s="106" t="s">
        <v>697</v>
      </c>
      <c r="H4905" s="106" t="s">
        <v>1027</v>
      </c>
      <c r="I4905" s="106">
        <v>8</v>
      </c>
      <c r="J4905" s="106"/>
      <c r="K4905" s="106"/>
      <c r="L4905" s="106" t="s">
        <v>1027</v>
      </c>
      <c r="M4905" s="106" t="s">
        <v>3522</v>
      </c>
      <c r="N4905" s="106">
        <v>0.76</v>
      </c>
      <c r="O4905" s="106">
        <v>3.1</v>
      </c>
      <c r="P4905" s="106" t="s">
        <v>714</v>
      </c>
      <c r="Q4905" s="107" t="s">
        <v>5692</v>
      </c>
      <c r="R4905" s="107" t="s">
        <v>253</v>
      </c>
    </row>
    <row r="4906" spans="2:18" ht="20.100000000000001" customHeight="1" x14ac:dyDescent="0.4">
      <c r="B4906" s="105" t="str">
        <f t="shared" si="229"/>
        <v/>
      </c>
      <c r="C4906" s="105" t="str">
        <f t="shared" si="230"/>
        <v/>
      </c>
      <c r="D4906" s="105" t="str">
        <f t="shared" si="231"/>
        <v/>
      </c>
      <c r="E4906" s="106" t="s">
        <v>2406</v>
      </c>
      <c r="F4906" s="106" t="s">
        <v>5010</v>
      </c>
      <c r="G4906" s="106" t="s">
        <v>710</v>
      </c>
      <c r="H4906" s="106" t="s">
        <v>711</v>
      </c>
      <c r="I4906" s="106">
        <v>8</v>
      </c>
      <c r="J4906" s="106"/>
      <c r="K4906" s="106"/>
      <c r="L4906" s="106" t="s">
        <v>1389</v>
      </c>
      <c r="M4906" s="106" t="s">
        <v>3522</v>
      </c>
      <c r="N4906" s="106">
        <v>0.77</v>
      </c>
      <c r="O4906" s="106">
        <v>3.1</v>
      </c>
      <c r="P4906" s="106" t="s">
        <v>714</v>
      </c>
      <c r="Q4906" s="107" t="s">
        <v>5693</v>
      </c>
      <c r="R4906" s="107" t="s">
        <v>253</v>
      </c>
    </row>
    <row r="4907" spans="2:18" ht="20.100000000000001" customHeight="1" x14ac:dyDescent="0.4">
      <c r="B4907" s="105" t="str">
        <f t="shared" si="229"/>
        <v/>
      </c>
      <c r="C4907" s="105" t="str">
        <f t="shared" si="230"/>
        <v/>
      </c>
      <c r="D4907" s="105" t="str">
        <f t="shared" si="231"/>
        <v/>
      </c>
      <c r="E4907" s="106" t="s">
        <v>2406</v>
      </c>
      <c r="F4907" s="106" t="s">
        <v>5010</v>
      </c>
      <c r="G4907" s="106" t="s">
        <v>721</v>
      </c>
      <c r="H4907" s="106" t="s">
        <v>722</v>
      </c>
      <c r="I4907" s="106">
        <v>8</v>
      </c>
      <c r="J4907" s="106"/>
      <c r="K4907" s="106"/>
      <c r="L4907" s="106" t="s">
        <v>1027</v>
      </c>
      <c r="M4907" s="106" t="s">
        <v>3522</v>
      </c>
      <c r="N4907" s="106">
        <v>0.76</v>
      </c>
      <c r="O4907" s="106">
        <v>3.1</v>
      </c>
      <c r="P4907" s="106" t="s">
        <v>714</v>
      </c>
      <c r="Q4907" s="107" t="s">
        <v>5694</v>
      </c>
      <c r="R4907" s="107" t="s">
        <v>253</v>
      </c>
    </row>
    <row r="4908" spans="2:18" ht="20.100000000000001" customHeight="1" x14ac:dyDescent="0.4">
      <c r="B4908" s="105" t="str">
        <f t="shared" si="229"/>
        <v/>
      </c>
      <c r="C4908" s="105" t="str">
        <f t="shared" si="230"/>
        <v/>
      </c>
      <c r="D4908" s="105" t="str">
        <f t="shared" si="231"/>
        <v/>
      </c>
      <c r="E4908" s="106" t="s">
        <v>2406</v>
      </c>
      <c r="F4908" s="106" t="s">
        <v>5010</v>
      </c>
      <c r="G4908" s="106" t="s">
        <v>773</v>
      </c>
      <c r="H4908" s="106" t="s">
        <v>774</v>
      </c>
      <c r="I4908" s="106">
        <v>8</v>
      </c>
      <c r="J4908" s="106"/>
      <c r="K4908" s="106"/>
      <c r="L4908" s="106" t="s">
        <v>707</v>
      </c>
      <c r="M4908" s="106" t="s">
        <v>3522</v>
      </c>
      <c r="N4908" s="106">
        <v>0.73</v>
      </c>
      <c r="O4908" s="106">
        <v>3.1</v>
      </c>
      <c r="P4908" s="106" t="s">
        <v>714</v>
      </c>
      <c r="Q4908" s="107" t="s">
        <v>5695</v>
      </c>
      <c r="R4908" s="107" t="s">
        <v>253</v>
      </c>
    </row>
    <row r="4909" spans="2:18" ht="20.100000000000001" customHeight="1" x14ac:dyDescent="0.4">
      <c r="B4909" s="105" t="str">
        <f t="shared" si="229"/>
        <v/>
      </c>
      <c r="C4909" s="105" t="str">
        <f t="shared" si="230"/>
        <v/>
      </c>
      <c r="D4909" s="105" t="str">
        <f t="shared" si="231"/>
        <v/>
      </c>
      <c r="E4909" s="106" t="s">
        <v>2406</v>
      </c>
      <c r="F4909" s="106" t="s">
        <v>5010</v>
      </c>
      <c r="G4909" s="106" t="s">
        <v>773</v>
      </c>
      <c r="H4909" s="106" t="s">
        <v>774</v>
      </c>
      <c r="I4909" s="106">
        <v>7</v>
      </c>
      <c r="J4909" s="106"/>
      <c r="K4909" s="106"/>
      <c r="L4909" s="106" t="s">
        <v>1817</v>
      </c>
      <c r="M4909" s="106" t="s">
        <v>3522</v>
      </c>
      <c r="N4909" s="106">
        <v>0.72</v>
      </c>
      <c r="O4909" s="106">
        <v>3.1</v>
      </c>
      <c r="P4909" s="106" t="s">
        <v>714</v>
      </c>
      <c r="Q4909" s="107" t="s">
        <v>5696</v>
      </c>
      <c r="R4909" s="107" t="s">
        <v>253</v>
      </c>
    </row>
    <row r="4910" spans="2:18" ht="20.100000000000001" customHeight="1" x14ac:dyDescent="0.4">
      <c r="B4910" s="105" t="str">
        <f t="shared" si="229"/>
        <v/>
      </c>
      <c r="C4910" s="105" t="str">
        <f t="shared" si="230"/>
        <v/>
      </c>
      <c r="D4910" s="105" t="str">
        <f t="shared" si="231"/>
        <v/>
      </c>
      <c r="E4910" s="106" t="s">
        <v>2406</v>
      </c>
      <c r="F4910" s="106" t="s">
        <v>5010</v>
      </c>
      <c r="G4910" s="106" t="s">
        <v>773</v>
      </c>
      <c r="H4910" s="106" t="s">
        <v>1266</v>
      </c>
      <c r="I4910" s="106">
        <v>7</v>
      </c>
      <c r="J4910" s="106"/>
      <c r="K4910" s="106"/>
      <c r="L4910" s="106" t="s">
        <v>707</v>
      </c>
      <c r="M4910" s="106" t="s">
        <v>3522</v>
      </c>
      <c r="N4910" s="106">
        <v>0.71</v>
      </c>
      <c r="O4910" s="106">
        <v>3.1</v>
      </c>
      <c r="P4910" s="106" t="s">
        <v>714</v>
      </c>
      <c r="Q4910" s="107" t="s">
        <v>5697</v>
      </c>
      <c r="R4910" s="107" t="s">
        <v>253</v>
      </c>
    </row>
    <row r="4911" spans="2:18" ht="20.100000000000001" customHeight="1" x14ac:dyDescent="0.4">
      <c r="B4911" s="105" t="str">
        <f t="shared" si="229"/>
        <v/>
      </c>
      <c r="C4911" s="105" t="str">
        <f t="shared" si="230"/>
        <v/>
      </c>
      <c r="D4911" s="105" t="str">
        <f t="shared" si="231"/>
        <v/>
      </c>
      <c r="E4911" s="106" t="s">
        <v>2406</v>
      </c>
      <c r="F4911" s="106" t="s">
        <v>5010</v>
      </c>
      <c r="G4911" s="106" t="s">
        <v>778</v>
      </c>
      <c r="H4911" s="106" t="s">
        <v>779</v>
      </c>
      <c r="I4911" s="106">
        <v>8</v>
      </c>
      <c r="J4911" s="106"/>
      <c r="K4911" s="106"/>
      <c r="L4911" s="106" t="s">
        <v>707</v>
      </c>
      <c r="M4911" s="106" t="s">
        <v>3522</v>
      </c>
      <c r="N4911" s="106">
        <v>0.72</v>
      </c>
      <c r="O4911" s="106">
        <v>3.1</v>
      </c>
      <c r="P4911" s="106" t="s">
        <v>714</v>
      </c>
      <c r="Q4911" s="107" t="s">
        <v>5698</v>
      </c>
      <c r="R4911" s="107" t="s">
        <v>253</v>
      </c>
    </row>
    <row r="4912" spans="2:18" ht="20.100000000000001" customHeight="1" x14ac:dyDescent="0.4">
      <c r="B4912" s="105" t="str">
        <f t="shared" si="229"/>
        <v/>
      </c>
      <c r="C4912" s="105" t="str">
        <f t="shared" si="230"/>
        <v/>
      </c>
      <c r="D4912" s="105" t="str">
        <f t="shared" si="231"/>
        <v/>
      </c>
      <c r="E4912" s="106" t="s">
        <v>2406</v>
      </c>
      <c r="F4912" s="106" t="s">
        <v>5010</v>
      </c>
      <c r="G4912" s="106" t="s">
        <v>778</v>
      </c>
      <c r="H4912" s="106" t="s">
        <v>779</v>
      </c>
      <c r="I4912" s="106">
        <v>7</v>
      </c>
      <c r="J4912" s="106"/>
      <c r="K4912" s="106"/>
      <c r="L4912" s="106" t="s">
        <v>1817</v>
      </c>
      <c r="M4912" s="106" t="s">
        <v>3522</v>
      </c>
      <c r="N4912" s="106">
        <v>0.71</v>
      </c>
      <c r="O4912" s="106">
        <v>3.1</v>
      </c>
      <c r="P4912" s="106" t="s">
        <v>714</v>
      </c>
      <c r="Q4912" s="107" t="s">
        <v>5699</v>
      </c>
      <c r="R4912" s="107" t="s">
        <v>253</v>
      </c>
    </row>
    <row r="4913" spans="2:18" ht="20.100000000000001" customHeight="1" x14ac:dyDescent="0.4">
      <c r="B4913" s="105" t="str">
        <f t="shared" si="229"/>
        <v/>
      </c>
      <c r="C4913" s="105" t="str">
        <f t="shared" si="230"/>
        <v/>
      </c>
      <c r="D4913" s="105" t="str">
        <f t="shared" si="231"/>
        <v/>
      </c>
      <c r="E4913" s="106" t="s">
        <v>2406</v>
      </c>
      <c r="F4913" s="106" t="s">
        <v>5010</v>
      </c>
      <c r="G4913" s="106" t="s">
        <v>778</v>
      </c>
      <c r="H4913" s="106" t="s">
        <v>1269</v>
      </c>
      <c r="I4913" s="106">
        <v>7</v>
      </c>
      <c r="J4913" s="106"/>
      <c r="K4913" s="106"/>
      <c r="L4913" s="106" t="s">
        <v>707</v>
      </c>
      <c r="M4913" s="106" t="s">
        <v>3522</v>
      </c>
      <c r="N4913" s="106">
        <v>0.71</v>
      </c>
      <c r="O4913" s="106">
        <v>3.1</v>
      </c>
      <c r="P4913" s="106" t="s">
        <v>714</v>
      </c>
      <c r="Q4913" s="107" t="s">
        <v>5700</v>
      </c>
      <c r="R4913" s="107" t="s">
        <v>253</v>
      </c>
    </row>
    <row r="4914" spans="2:18" ht="20.100000000000001" customHeight="1" x14ac:dyDescent="0.4">
      <c r="B4914" s="105" t="str">
        <f t="shared" si="229"/>
        <v/>
      </c>
      <c r="C4914" s="105" t="str">
        <f t="shared" si="230"/>
        <v/>
      </c>
      <c r="D4914" s="105" t="str">
        <f t="shared" si="231"/>
        <v/>
      </c>
      <c r="E4914" s="106" t="s">
        <v>2406</v>
      </c>
      <c r="F4914" s="106" t="s">
        <v>5010</v>
      </c>
      <c r="G4914" s="106" t="s">
        <v>2437</v>
      </c>
      <c r="H4914" s="106" t="s">
        <v>2438</v>
      </c>
      <c r="I4914" s="106">
        <v>8</v>
      </c>
      <c r="J4914" s="106"/>
      <c r="K4914" s="106"/>
      <c r="L4914" s="106" t="s">
        <v>707</v>
      </c>
      <c r="M4914" s="106" t="s">
        <v>3522</v>
      </c>
      <c r="N4914" s="106">
        <v>0.7</v>
      </c>
      <c r="O4914" s="106">
        <v>3.1</v>
      </c>
      <c r="P4914" s="106" t="s">
        <v>714</v>
      </c>
      <c r="Q4914" s="107" t="s">
        <v>5701</v>
      </c>
      <c r="R4914" s="107" t="s">
        <v>253</v>
      </c>
    </row>
    <row r="4915" spans="2:18" ht="20.100000000000001" customHeight="1" x14ac:dyDescent="0.4">
      <c r="B4915" s="105" t="str">
        <f t="shared" si="229"/>
        <v/>
      </c>
      <c r="C4915" s="105" t="str">
        <f t="shared" si="230"/>
        <v/>
      </c>
      <c r="D4915" s="105" t="str">
        <f t="shared" si="231"/>
        <v/>
      </c>
      <c r="E4915" s="106" t="s">
        <v>2406</v>
      </c>
      <c r="F4915" s="106" t="s">
        <v>5010</v>
      </c>
      <c r="G4915" s="106" t="s">
        <v>2442</v>
      </c>
      <c r="H4915" s="106" t="s">
        <v>2443</v>
      </c>
      <c r="I4915" s="106">
        <v>8</v>
      </c>
      <c r="J4915" s="106"/>
      <c r="K4915" s="106"/>
      <c r="L4915" s="106" t="s">
        <v>707</v>
      </c>
      <c r="M4915" s="106" t="s">
        <v>3522</v>
      </c>
      <c r="N4915" s="106">
        <v>0.7</v>
      </c>
      <c r="O4915" s="106">
        <v>3.1</v>
      </c>
      <c r="P4915" s="106" t="s">
        <v>714</v>
      </c>
      <c r="Q4915" s="107" t="s">
        <v>5702</v>
      </c>
      <c r="R4915" s="107" t="s">
        <v>253</v>
      </c>
    </row>
    <row r="4916" spans="2:18" ht="20.100000000000001" customHeight="1" x14ac:dyDescent="0.4">
      <c r="B4916" s="105" t="str">
        <f t="shared" si="229"/>
        <v/>
      </c>
      <c r="C4916" s="105" t="str">
        <f t="shared" si="230"/>
        <v/>
      </c>
      <c r="D4916" s="105" t="str">
        <f t="shared" si="231"/>
        <v/>
      </c>
      <c r="E4916" s="106" t="s">
        <v>2406</v>
      </c>
      <c r="F4916" s="106" t="s">
        <v>5010</v>
      </c>
      <c r="G4916" s="106" t="s">
        <v>710</v>
      </c>
      <c r="H4916" s="106" t="s">
        <v>1389</v>
      </c>
      <c r="I4916" s="106">
        <v>8</v>
      </c>
      <c r="J4916" s="106"/>
      <c r="K4916" s="106"/>
      <c r="L4916" s="106" t="s">
        <v>711</v>
      </c>
      <c r="M4916" s="106" t="s">
        <v>3522</v>
      </c>
      <c r="N4916" s="106">
        <v>0.76</v>
      </c>
      <c r="O4916" s="106">
        <v>3.1</v>
      </c>
      <c r="P4916" s="106" t="s">
        <v>714</v>
      </c>
      <c r="Q4916" s="107" t="s">
        <v>5703</v>
      </c>
      <c r="R4916" s="107" t="s">
        <v>253</v>
      </c>
    </row>
    <row r="4917" spans="2:18" ht="20.100000000000001" customHeight="1" x14ac:dyDescent="0.4">
      <c r="B4917" s="105" t="str">
        <f t="shared" si="229"/>
        <v/>
      </c>
      <c r="C4917" s="105" t="str">
        <f t="shared" si="230"/>
        <v/>
      </c>
      <c r="D4917" s="105" t="str">
        <f t="shared" si="231"/>
        <v/>
      </c>
      <c r="E4917" s="106" t="s">
        <v>2406</v>
      </c>
      <c r="F4917" s="106" t="s">
        <v>5010</v>
      </c>
      <c r="G4917" s="106" t="s">
        <v>721</v>
      </c>
      <c r="H4917" s="106" t="s">
        <v>1027</v>
      </c>
      <c r="I4917" s="106">
        <v>8</v>
      </c>
      <c r="J4917" s="106"/>
      <c r="K4917" s="106"/>
      <c r="L4917" s="106" t="s">
        <v>722</v>
      </c>
      <c r="M4917" s="106" t="s">
        <v>3522</v>
      </c>
      <c r="N4917" s="106">
        <v>0.76</v>
      </c>
      <c r="O4917" s="106">
        <v>3.1</v>
      </c>
      <c r="P4917" s="106" t="s">
        <v>714</v>
      </c>
      <c r="Q4917" s="107" t="s">
        <v>5704</v>
      </c>
      <c r="R4917" s="107" t="s">
        <v>253</v>
      </c>
    </row>
    <row r="4918" spans="2:18" ht="20.100000000000001" customHeight="1" x14ac:dyDescent="0.4">
      <c r="B4918" s="105" t="str">
        <f t="shared" si="229"/>
        <v/>
      </c>
      <c r="C4918" s="105" t="str">
        <f t="shared" si="230"/>
        <v/>
      </c>
      <c r="D4918" s="105" t="str">
        <f t="shared" si="231"/>
        <v/>
      </c>
      <c r="E4918" s="106" t="s">
        <v>2406</v>
      </c>
      <c r="F4918" s="106" t="s">
        <v>5010</v>
      </c>
      <c r="G4918" s="106" t="s">
        <v>773</v>
      </c>
      <c r="H4918" s="106" t="s">
        <v>707</v>
      </c>
      <c r="I4918" s="106">
        <v>8</v>
      </c>
      <c r="J4918" s="106"/>
      <c r="K4918" s="106"/>
      <c r="L4918" s="106" t="s">
        <v>774</v>
      </c>
      <c r="M4918" s="106" t="s">
        <v>3522</v>
      </c>
      <c r="N4918" s="106">
        <v>0.77</v>
      </c>
      <c r="O4918" s="106">
        <v>3.1</v>
      </c>
      <c r="P4918" s="106" t="s">
        <v>4403</v>
      </c>
      <c r="Q4918" s="107" t="s">
        <v>5705</v>
      </c>
      <c r="R4918" s="107" t="s">
        <v>253</v>
      </c>
    </row>
    <row r="4919" spans="2:18" ht="20.100000000000001" customHeight="1" x14ac:dyDescent="0.4">
      <c r="B4919" s="105" t="str">
        <f t="shared" si="229"/>
        <v/>
      </c>
      <c r="C4919" s="105" t="str">
        <f t="shared" si="230"/>
        <v/>
      </c>
      <c r="D4919" s="105" t="str">
        <f t="shared" si="231"/>
        <v/>
      </c>
      <c r="E4919" s="106" t="s">
        <v>2406</v>
      </c>
      <c r="F4919" s="106" t="s">
        <v>5010</v>
      </c>
      <c r="G4919" s="106" t="s">
        <v>773</v>
      </c>
      <c r="H4919" s="106" t="s">
        <v>1817</v>
      </c>
      <c r="I4919" s="106">
        <v>7</v>
      </c>
      <c r="J4919" s="106"/>
      <c r="K4919" s="106"/>
      <c r="L4919" s="106" t="s">
        <v>774</v>
      </c>
      <c r="M4919" s="106" t="s">
        <v>3522</v>
      </c>
      <c r="N4919" s="106">
        <v>0.75</v>
      </c>
      <c r="O4919" s="106">
        <v>3.1</v>
      </c>
      <c r="P4919" s="106" t="s">
        <v>714</v>
      </c>
      <c r="Q4919" s="107" t="s">
        <v>5706</v>
      </c>
      <c r="R4919" s="107" t="s">
        <v>253</v>
      </c>
    </row>
    <row r="4920" spans="2:18" ht="20.100000000000001" customHeight="1" x14ac:dyDescent="0.4">
      <c r="B4920" s="105" t="str">
        <f t="shared" si="229"/>
        <v/>
      </c>
      <c r="C4920" s="105" t="str">
        <f t="shared" si="230"/>
        <v/>
      </c>
      <c r="D4920" s="105" t="str">
        <f t="shared" si="231"/>
        <v/>
      </c>
      <c r="E4920" s="106" t="s">
        <v>2406</v>
      </c>
      <c r="F4920" s="106" t="s">
        <v>5010</v>
      </c>
      <c r="G4920" s="106" t="s">
        <v>773</v>
      </c>
      <c r="H4920" s="106" t="s">
        <v>707</v>
      </c>
      <c r="I4920" s="106">
        <v>7</v>
      </c>
      <c r="J4920" s="106"/>
      <c r="K4920" s="106"/>
      <c r="L4920" s="106" t="s">
        <v>1266</v>
      </c>
      <c r="M4920" s="106" t="s">
        <v>3522</v>
      </c>
      <c r="N4920" s="106">
        <v>0.76</v>
      </c>
      <c r="O4920" s="106">
        <v>3.1</v>
      </c>
      <c r="P4920" s="106" t="s">
        <v>714</v>
      </c>
      <c r="Q4920" s="107" t="s">
        <v>5707</v>
      </c>
      <c r="R4920" s="107" t="s">
        <v>253</v>
      </c>
    </row>
    <row r="4921" spans="2:18" ht="20.100000000000001" customHeight="1" x14ac:dyDescent="0.4">
      <c r="B4921" s="105" t="str">
        <f t="shared" si="229"/>
        <v/>
      </c>
      <c r="C4921" s="105" t="str">
        <f t="shared" si="230"/>
        <v/>
      </c>
      <c r="D4921" s="105" t="str">
        <f t="shared" si="231"/>
        <v/>
      </c>
      <c r="E4921" s="106" t="s">
        <v>2406</v>
      </c>
      <c r="F4921" s="106" t="s">
        <v>5010</v>
      </c>
      <c r="G4921" s="106" t="s">
        <v>778</v>
      </c>
      <c r="H4921" s="106" t="s">
        <v>707</v>
      </c>
      <c r="I4921" s="106">
        <v>8</v>
      </c>
      <c r="J4921" s="106"/>
      <c r="K4921" s="106"/>
      <c r="L4921" s="106" t="s">
        <v>779</v>
      </c>
      <c r="M4921" s="106" t="s">
        <v>3522</v>
      </c>
      <c r="N4921" s="106">
        <v>0.77</v>
      </c>
      <c r="O4921" s="106">
        <v>3.1</v>
      </c>
      <c r="P4921" s="106" t="s">
        <v>714</v>
      </c>
      <c r="Q4921" s="107" t="s">
        <v>5708</v>
      </c>
      <c r="R4921" s="107" t="s">
        <v>253</v>
      </c>
    </row>
    <row r="4922" spans="2:18" ht="20.100000000000001" customHeight="1" x14ac:dyDescent="0.4">
      <c r="B4922" s="105" t="str">
        <f t="shared" si="229"/>
        <v/>
      </c>
      <c r="C4922" s="105" t="str">
        <f t="shared" si="230"/>
        <v/>
      </c>
      <c r="D4922" s="105" t="str">
        <f t="shared" si="231"/>
        <v/>
      </c>
      <c r="E4922" s="106" t="s">
        <v>2406</v>
      </c>
      <c r="F4922" s="106" t="s">
        <v>5010</v>
      </c>
      <c r="G4922" s="106" t="s">
        <v>778</v>
      </c>
      <c r="H4922" s="106" t="s">
        <v>1817</v>
      </c>
      <c r="I4922" s="106">
        <v>7</v>
      </c>
      <c r="J4922" s="106"/>
      <c r="K4922" s="106"/>
      <c r="L4922" s="106" t="s">
        <v>779</v>
      </c>
      <c r="M4922" s="106" t="s">
        <v>3522</v>
      </c>
      <c r="N4922" s="106">
        <v>0.75</v>
      </c>
      <c r="O4922" s="106">
        <v>3.1</v>
      </c>
      <c r="P4922" s="106" t="s">
        <v>714</v>
      </c>
      <c r="Q4922" s="107" t="s">
        <v>5709</v>
      </c>
      <c r="R4922" s="107" t="s">
        <v>253</v>
      </c>
    </row>
    <row r="4923" spans="2:18" x14ac:dyDescent="0.4">
      <c r="B4923" s="105" t="str">
        <f t="shared" si="229"/>
        <v/>
      </c>
      <c r="C4923" s="105" t="str">
        <f t="shared" si="230"/>
        <v/>
      </c>
      <c r="D4923" s="105" t="str">
        <f t="shared" si="231"/>
        <v/>
      </c>
      <c r="E4923" s="106" t="s">
        <v>2406</v>
      </c>
      <c r="F4923" s="106" t="s">
        <v>5010</v>
      </c>
      <c r="G4923" s="106" t="s">
        <v>778</v>
      </c>
      <c r="H4923" s="106" t="s">
        <v>707</v>
      </c>
      <c r="I4923" s="106">
        <v>7</v>
      </c>
      <c r="J4923" s="106"/>
      <c r="K4923" s="106"/>
      <c r="L4923" s="106" t="s">
        <v>1269</v>
      </c>
      <c r="M4923" s="106" t="s">
        <v>3522</v>
      </c>
      <c r="N4923" s="106">
        <v>0.76</v>
      </c>
      <c r="O4923" s="106">
        <v>3.1</v>
      </c>
      <c r="P4923" s="106" t="s">
        <v>714</v>
      </c>
      <c r="Q4923" s="107" t="s">
        <v>5710</v>
      </c>
      <c r="R4923" s="107" t="s">
        <v>253</v>
      </c>
    </row>
    <row r="4924" spans="2:18" x14ac:dyDescent="0.4">
      <c r="B4924" s="105" t="str">
        <f t="shared" si="229"/>
        <v/>
      </c>
      <c r="C4924" s="105" t="str">
        <f t="shared" si="230"/>
        <v/>
      </c>
      <c r="D4924" s="105" t="str">
        <f t="shared" si="231"/>
        <v/>
      </c>
      <c r="E4924" s="106" t="s">
        <v>2406</v>
      </c>
      <c r="F4924" s="106" t="s">
        <v>5010</v>
      </c>
      <c r="G4924" s="106" t="s">
        <v>2437</v>
      </c>
      <c r="H4924" s="106" t="s">
        <v>707</v>
      </c>
      <c r="I4924" s="106">
        <v>8</v>
      </c>
      <c r="J4924" s="106"/>
      <c r="K4924" s="106"/>
      <c r="L4924" s="106" t="s">
        <v>2438</v>
      </c>
      <c r="M4924" s="106" t="s">
        <v>3522</v>
      </c>
      <c r="N4924" s="106">
        <v>0.76</v>
      </c>
      <c r="O4924" s="106">
        <v>3.1</v>
      </c>
      <c r="P4924" s="106" t="s">
        <v>714</v>
      </c>
      <c r="Q4924" s="107" t="s">
        <v>5711</v>
      </c>
      <c r="R4924" s="107" t="s">
        <v>253</v>
      </c>
    </row>
    <row r="4925" spans="2:18" x14ac:dyDescent="0.4">
      <c r="B4925" s="105" t="str">
        <f t="shared" si="229"/>
        <v/>
      </c>
      <c r="C4925" s="105" t="str">
        <f t="shared" si="230"/>
        <v/>
      </c>
      <c r="D4925" s="105" t="str">
        <f t="shared" si="231"/>
        <v/>
      </c>
      <c r="E4925" s="106" t="s">
        <v>2406</v>
      </c>
      <c r="F4925" s="106" t="s">
        <v>5010</v>
      </c>
      <c r="G4925" s="106" t="s">
        <v>2442</v>
      </c>
      <c r="H4925" s="106" t="s">
        <v>707</v>
      </c>
      <c r="I4925" s="106">
        <v>8</v>
      </c>
      <c r="J4925" s="106"/>
      <c r="K4925" s="106"/>
      <c r="L4925" s="106" t="s">
        <v>2443</v>
      </c>
      <c r="M4925" s="106" t="s">
        <v>3522</v>
      </c>
      <c r="N4925" s="106">
        <v>0.76</v>
      </c>
      <c r="O4925" s="106">
        <v>3.1</v>
      </c>
      <c r="P4925" s="106" t="s">
        <v>714</v>
      </c>
      <c r="Q4925" s="107" t="s">
        <v>5712</v>
      </c>
      <c r="R4925" s="107" t="s">
        <v>253</v>
      </c>
    </row>
    <row r="4926" spans="2:18" x14ac:dyDescent="0.4">
      <c r="B4926" s="105" t="str">
        <f t="shared" si="229"/>
        <v/>
      </c>
      <c r="C4926" s="105" t="str">
        <f t="shared" si="230"/>
        <v/>
      </c>
      <c r="D4926" s="105" t="str">
        <f t="shared" si="231"/>
        <v/>
      </c>
      <c r="E4926" s="106" t="s">
        <v>2406</v>
      </c>
      <c r="F4926" s="106" t="s">
        <v>5010</v>
      </c>
      <c r="G4926" s="106" t="s">
        <v>773</v>
      </c>
      <c r="H4926" s="106" t="s">
        <v>1266</v>
      </c>
      <c r="I4926" s="106">
        <v>5</v>
      </c>
      <c r="J4926" s="106"/>
      <c r="K4926" s="106"/>
      <c r="L4926" s="106" t="s">
        <v>1027</v>
      </c>
      <c r="M4926" s="106" t="s">
        <v>924</v>
      </c>
      <c r="N4926" s="106">
        <v>0.7</v>
      </c>
      <c r="O4926" s="106">
        <v>3.1</v>
      </c>
      <c r="P4926" s="106" t="s">
        <v>714</v>
      </c>
      <c r="Q4926" s="107" t="s">
        <v>5713</v>
      </c>
      <c r="R4926" s="107" t="s">
        <v>253</v>
      </c>
    </row>
    <row r="4927" spans="2:18" x14ac:dyDescent="0.4">
      <c r="B4927" s="105" t="str">
        <f t="shared" si="229"/>
        <v/>
      </c>
      <c r="C4927" s="105" t="str">
        <f t="shared" si="230"/>
        <v/>
      </c>
      <c r="D4927" s="105" t="str">
        <f t="shared" si="231"/>
        <v/>
      </c>
      <c r="E4927" s="106" t="s">
        <v>2406</v>
      </c>
      <c r="F4927" s="106" t="s">
        <v>5010</v>
      </c>
      <c r="G4927" s="106" t="s">
        <v>778</v>
      </c>
      <c r="H4927" s="106" t="s">
        <v>1269</v>
      </c>
      <c r="I4927" s="106">
        <v>5</v>
      </c>
      <c r="J4927" s="106"/>
      <c r="K4927" s="106"/>
      <c r="L4927" s="106" t="s">
        <v>1027</v>
      </c>
      <c r="M4927" s="106" t="s">
        <v>924</v>
      </c>
      <c r="N4927" s="106">
        <v>0.7</v>
      </c>
      <c r="O4927" s="106">
        <v>3.1</v>
      </c>
      <c r="P4927" s="106" t="s">
        <v>714</v>
      </c>
      <c r="Q4927" s="107" t="s">
        <v>5714</v>
      </c>
      <c r="R4927" s="107" t="s">
        <v>253</v>
      </c>
    </row>
    <row r="4928" spans="2:18" x14ac:dyDescent="0.4">
      <c r="B4928" s="105" t="str">
        <f t="shared" si="229"/>
        <v/>
      </c>
      <c r="C4928" s="105" t="str">
        <f t="shared" si="230"/>
        <v/>
      </c>
      <c r="D4928" s="105" t="str">
        <f t="shared" si="231"/>
        <v/>
      </c>
      <c r="E4928" s="106" t="s">
        <v>2406</v>
      </c>
      <c r="F4928" s="106" t="s">
        <v>5010</v>
      </c>
      <c r="G4928" s="106" t="s">
        <v>773</v>
      </c>
      <c r="H4928" s="106" t="s">
        <v>1027</v>
      </c>
      <c r="I4928" s="106">
        <v>5</v>
      </c>
      <c r="J4928" s="106"/>
      <c r="K4928" s="106"/>
      <c r="L4928" s="106" t="s">
        <v>1266</v>
      </c>
      <c r="M4928" s="106" t="s">
        <v>924</v>
      </c>
      <c r="N4928" s="106">
        <v>0.74</v>
      </c>
      <c r="O4928" s="106">
        <v>3.1</v>
      </c>
      <c r="P4928" s="106" t="s">
        <v>714</v>
      </c>
      <c r="Q4928" s="107" t="s">
        <v>5715</v>
      </c>
      <c r="R4928" s="107" t="s">
        <v>253</v>
      </c>
    </row>
    <row r="4929" spans="2:18" x14ac:dyDescent="0.4">
      <c r="B4929" s="105" t="str">
        <f t="shared" si="229"/>
        <v/>
      </c>
      <c r="C4929" s="105" t="str">
        <f t="shared" si="230"/>
        <v/>
      </c>
      <c r="D4929" s="105" t="str">
        <f t="shared" si="231"/>
        <v/>
      </c>
      <c r="E4929" s="106" t="s">
        <v>2406</v>
      </c>
      <c r="F4929" s="106" t="s">
        <v>5010</v>
      </c>
      <c r="G4929" s="106" t="s">
        <v>778</v>
      </c>
      <c r="H4929" s="106" t="s">
        <v>1027</v>
      </c>
      <c r="I4929" s="106">
        <v>5</v>
      </c>
      <c r="J4929" s="106"/>
      <c r="K4929" s="106"/>
      <c r="L4929" s="106" t="s">
        <v>1269</v>
      </c>
      <c r="M4929" s="106" t="s">
        <v>924</v>
      </c>
      <c r="N4929" s="106">
        <v>0.74</v>
      </c>
      <c r="O4929" s="106">
        <v>3.1</v>
      </c>
      <c r="P4929" s="106" t="s">
        <v>714</v>
      </c>
      <c r="Q4929" s="107" t="s">
        <v>5716</v>
      </c>
      <c r="R4929" s="107" t="s">
        <v>253</v>
      </c>
    </row>
    <row r="4930" spans="2:18" x14ac:dyDescent="0.4">
      <c r="B4930" s="105" t="str">
        <f t="shared" si="229"/>
        <v/>
      </c>
      <c r="C4930" s="105" t="str">
        <f t="shared" si="230"/>
        <v/>
      </c>
      <c r="D4930" s="105" t="str">
        <f t="shared" si="231"/>
        <v/>
      </c>
      <c r="E4930" s="106" t="s">
        <v>2406</v>
      </c>
      <c r="F4930" s="106" t="s">
        <v>5010</v>
      </c>
      <c r="G4930" s="106" t="s">
        <v>773</v>
      </c>
      <c r="H4930" s="106" t="s">
        <v>774</v>
      </c>
      <c r="I4930" s="106">
        <v>6</v>
      </c>
      <c r="J4930" s="106"/>
      <c r="K4930" s="106"/>
      <c r="L4930" s="106" t="s">
        <v>1027</v>
      </c>
      <c r="M4930" s="106" t="s">
        <v>3522</v>
      </c>
      <c r="N4930" s="106">
        <v>0.72</v>
      </c>
      <c r="O4930" s="106">
        <v>3.2</v>
      </c>
      <c r="P4930" s="106" t="s">
        <v>714</v>
      </c>
      <c r="Q4930" s="107" t="s">
        <v>5717</v>
      </c>
      <c r="R4930" s="107" t="s">
        <v>253</v>
      </c>
    </row>
    <row r="4931" spans="2:18" x14ac:dyDescent="0.4">
      <c r="B4931" s="105" t="str">
        <f t="shared" si="229"/>
        <v/>
      </c>
      <c r="C4931" s="105" t="str">
        <f t="shared" si="230"/>
        <v/>
      </c>
      <c r="D4931" s="105" t="str">
        <f t="shared" si="231"/>
        <v/>
      </c>
      <c r="E4931" s="106" t="s">
        <v>2406</v>
      </c>
      <c r="F4931" s="106" t="s">
        <v>5010</v>
      </c>
      <c r="G4931" s="106" t="s">
        <v>773</v>
      </c>
      <c r="H4931" s="106" t="s">
        <v>1266</v>
      </c>
      <c r="I4931" s="106">
        <v>6</v>
      </c>
      <c r="J4931" s="106"/>
      <c r="K4931" s="106"/>
      <c r="L4931" s="106" t="s">
        <v>1817</v>
      </c>
      <c r="M4931" s="106" t="s">
        <v>3522</v>
      </c>
      <c r="N4931" s="106">
        <v>0.71</v>
      </c>
      <c r="O4931" s="106">
        <v>3.2</v>
      </c>
      <c r="P4931" s="106" t="s">
        <v>714</v>
      </c>
      <c r="Q4931" s="107" t="s">
        <v>5718</v>
      </c>
      <c r="R4931" s="107" t="s">
        <v>253</v>
      </c>
    </row>
    <row r="4932" spans="2:18" x14ac:dyDescent="0.4">
      <c r="B4932" s="105" t="str">
        <f t="shared" si="229"/>
        <v/>
      </c>
      <c r="C4932" s="105" t="str">
        <f t="shared" si="230"/>
        <v/>
      </c>
      <c r="D4932" s="105" t="str">
        <f t="shared" si="231"/>
        <v/>
      </c>
      <c r="E4932" s="106" t="s">
        <v>2406</v>
      </c>
      <c r="F4932" s="106" t="s">
        <v>5010</v>
      </c>
      <c r="G4932" s="106" t="s">
        <v>778</v>
      </c>
      <c r="H4932" s="106" t="s">
        <v>779</v>
      </c>
      <c r="I4932" s="106">
        <v>6</v>
      </c>
      <c r="J4932" s="106"/>
      <c r="K4932" s="106"/>
      <c r="L4932" s="106" t="s">
        <v>1027</v>
      </c>
      <c r="M4932" s="106" t="s">
        <v>3522</v>
      </c>
      <c r="N4932" s="106">
        <v>0.71</v>
      </c>
      <c r="O4932" s="106">
        <v>3.2</v>
      </c>
      <c r="P4932" s="106" t="s">
        <v>714</v>
      </c>
      <c r="Q4932" s="107" t="s">
        <v>5719</v>
      </c>
      <c r="R4932" s="107" t="s">
        <v>253</v>
      </c>
    </row>
    <row r="4933" spans="2:18" x14ac:dyDescent="0.4">
      <c r="B4933" s="105" t="str">
        <f t="shared" si="229"/>
        <v/>
      </c>
      <c r="C4933" s="105" t="str">
        <f t="shared" si="230"/>
        <v/>
      </c>
      <c r="D4933" s="105" t="str">
        <f t="shared" si="231"/>
        <v/>
      </c>
      <c r="E4933" s="106" t="s">
        <v>2406</v>
      </c>
      <c r="F4933" s="106" t="s">
        <v>5010</v>
      </c>
      <c r="G4933" s="106" t="s">
        <v>778</v>
      </c>
      <c r="H4933" s="106" t="s">
        <v>1269</v>
      </c>
      <c r="I4933" s="106">
        <v>6</v>
      </c>
      <c r="J4933" s="106"/>
      <c r="K4933" s="106"/>
      <c r="L4933" s="106" t="s">
        <v>1817</v>
      </c>
      <c r="M4933" s="106" t="s">
        <v>3522</v>
      </c>
      <c r="N4933" s="106">
        <v>0.71</v>
      </c>
      <c r="O4933" s="106">
        <v>3.2</v>
      </c>
      <c r="P4933" s="106" t="s">
        <v>714</v>
      </c>
      <c r="Q4933" s="107" t="s">
        <v>5720</v>
      </c>
      <c r="R4933" s="107" t="s">
        <v>253</v>
      </c>
    </row>
    <row r="4934" spans="2:18" x14ac:dyDescent="0.4">
      <c r="B4934" s="105" t="str">
        <f t="shared" si="229"/>
        <v/>
      </c>
      <c r="C4934" s="105" t="str">
        <f t="shared" si="230"/>
        <v/>
      </c>
      <c r="D4934" s="105" t="str">
        <f t="shared" si="231"/>
        <v/>
      </c>
      <c r="E4934" s="106" t="s">
        <v>2406</v>
      </c>
      <c r="F4934" s="106" t="s">
        <v>5010</v>
      </c>
      <c r="G4934" s="106" t="s">
        <v>2437</v>
      </c>
      <c r="H4934" s="106" t="s">
        <v>2438</v>
      </c>
      <c r="I4934" s="106">
        <v>7</v>
      </c>
      <c r="J4934" s="106"/>
      <c r="K4934" s="106"/>
      <c r="L4934" s="106" t="s">
        <v>1817</v>
      </c>
      <c r="M4934" s="106" t="s">
        <v>3522</v>
      </c>
      <c r="N4934" s="106">
        <v>0.7</v>
      </c>
      <c r="O4934" s="106">
        <v>3.2</v>
      </c>
      <c r="P4934" s="106" t="s">
        <v>714</v>
      </c>
      <c r="Q4934" s="107" t="s">
        <v>5721</v>
      </c>
      <c r="R4934" s="107" t="s">
        <v>253</v>
      </c>
    </row>
    <row r="4935" spans="2:18" x14ac:dyDescent="0.4">
      <c r="B4935" s="105" t="str">
        <f t="shared" si="229"/>
        <v/>
      </c>
      <c r="C4935" s="105" t="str">
        <f t="shared" si="230"/>
        <v/>
      </c>
      <c r="D4935" s="105" t="str">
        <f t="shared" si="231"/>
        <v/>
      </c>
      <c r="E4935" s="106" t="s">
        <v>2406</v>
      </c>
      <c r="F4935" s="106" t="s">
        <v>5010</v>
      </c>
      <c r="G4935" s="106" t="s">
        <v>2442</v>
      </c>
      <c r="H4935" s="106" t="s">
        <v>2443</v>
      </c>
      <c r="I4935" s="106">
        <v>7</v>
      </c>
      <c r="J4935" s="106"/>
      <c r="K4935" s="106"/>
      <c r="L4935" s="106" t="s">
        <v>1817</v>
      </c>
      <c r="M4935" s="106" t="s">
        <v>3522</v>
      </c>
      <c r="N4935" s="106">
        <v>0.7</v>
      </c>
      <c r="O4935" s="106">
        <v>3.2</v>
      </c>
      <c r="P4935" s="106" t="s">
        <v>714</v>
      </c>
      <c r="Q4935" s="107" t="s">
        <v>5722</v>
      </c>
      <c r="R4935" s="107" t="s">
        <v>253</v>
      </c>
    </row>
    <row r="4936" spans="2:18" x14ac:dyDescent="0.4">
      <c r="B4936" s="105" t="str">
        <f t="shared" si="229"/>
        <v/>
      </c>
      <c r="C4936" s="105" t="str">
        <f t="shared" si="230"/>
        <v/>
      </c>
      <c r="D4936" s="105" t="str">
        <f t="shared" si="231"/>
        <v/>
      </c>
      <c r="E4936" s="106" t="s">
        <v>2406</v>
      </c>
      <c r="F4936" s="106" t="s">
        <v>5010</v>
      </c>
      <c r="G4936" s="106" t="s">
        <v>773</v>
      </c>
      <c r="H4936" s="106" t="s">
        <v>1027</v>
      </c>
      <c r="I4936" s="106">
        <v>6</v>
      </c>
      <c r="J4936" s="106"/>
      <c r="K4936" s="106"/>
      <c r="L4936" s="106" t="s">
        <v>774</v>
      </c>
      <c r="M4936" s="106" t="s">
        <v>3522</v>
      </c>
      <c r="N4936" s="106">
        <v>0.74</v>
      </c>
      <c r="O4936" s="106">
        <v>3.2</v>
      </c>
      <c r="P4936" s="106" t="s">
        <v>714</v>
      </c>
      <c r="Q4936" s="107" t="s">
        <v>5723</v>
      </c>
      <c r="R4936" s="107" t="s">
        <v>253</v>
      </c>
    </row>
    <row r="4937" spans="2:18" x14ac:dyDescent="0.4">
      <c r="B4937" s="105" t="str">
        <f t="shared" si="229"/>
        <v/>
      </c>
      <c r="C4937" s="105" t="str">
        <f t="shared" si="230"/>
        <v/>
      </c>
      <c r="D4937" s="105" t="str">
        <f t="shared" si="231"/>
        <v/>
      </c>
      <c r="E4937" s="106" t="s">
        <v>2406</v>
      </c>
      <c r="F4937" s="106" t="s">
        <v>5010</v>
      </c>
      <c r="G4937" s="106" t="s">
        <v>773</v>
      </c>
      <c r="H4937" s="106" t="s">
        <v>1817</v>
      </c>
      <c r="I4937" s="106">
        <v>6</v>
      </c>
      <c r="J4937" s="106"/>
      <c r="K4937" s="106"/>
      <c r="L4937" s="106" t="s">
        <v>1266</v>
      </c>
      <c r="M4937" s="106" t="s">
        <v>3522</v>
      </c>
      <c r="N4937" s="106">
        <v>0.75</v>
      </c>
      <c r="O4937" s="106">
        <v>3.2</v>
      </c>
      <c r="P4937" s="106" t="s">
        <v>714</v>
      </c>
      <c r="Q4937" s="107" t="s">
        <v>5724</v>
      </c>
      <c r="R4937" s="107" t="s">
        <v>253</v>
      </c>
    </row>
    <row r="4938" spans="2:18" x14ac:dyDescent="0.4">
      <c r="B4938" s="105" t="str">
        <f t="shared" si="229"/>
        <v/>
      </c>
      <c r="C4938" s="105" t="str">
        <f t="shared" si="230"/>
        <v/>
      </c>
      <c r="D4938" s="105" t="str">
        <f t="shared" si="231"/>
        <v/>
      </c>
      <c r="E4938" s="106" t="s">
        <v>2406</v>
      </c>
      <c r="F4938" s="106" t="s">
        <v>5010</v>
      </c>
      <c r="G4938" s="106" t="s">
        <v>778</v>
      </c>
      <c r="H4938" s="106" t="s">
        <v>1027</v>
      </c>
      <c r="I4938" s="106">
        <v>6</v>
      </c>
      <c r="J4938" s="106"/>
      <c r="K4938" s="106"/>
      <c r="L4938" s="106" t="s">
        <v>779</v>
      </c>
      <c r="M4938" s="106" t="s">
        <v>3522</v>
      </c>
      <c r="N4938" s="106">
        <v>0.74</v>
      </c>
      <c r="O4938" s="106">
        <v>3.2</v>
      </c>
      <c r="P4938" s="106" t="s">
        <v>714</v>
      </c>
      <c r="Q4938" s="107" t="s">
        <v>5725</v>
      </c>
      <c r="R4938" s="107" t="s">
        <v>253</v>
      </c>
    </row>
    <row r="4939" spans="2:18" x14ac:dyDescent="0.4">
      <c r="B4939" s="105" t="str">
        <f t="shared" si="229"/>
        <v/>
      </c>
      <c r="C4939" s="105" t="str">
        <f t="shared" si="230"/>
        <v/>
      </c>
      <c r="D4939" s="105" t="str">
        <f t="shared" si="231"/>
        <v/>
      </c>
      <c r="E4939" s="106" t="s">
        <v>2406</v>
      </c>
      <c r="F4939" s="106" t="s">
        <v>5010</v>
      </c>
      <c r="G4939" s="106" t="s">
        <v>778</v>
      </c>
      <c r="H4939" s="106" t="s">
        <v>1817</v>
      </c>
      <c r="I4939" s="106">
        <v>6</v>
      </c>
      <c r="J4939" s="106"/>
      <c r="K4939" s="106"/>
      <c r="L4939" s="106" t="s">
        <v>1269</v>
      </c>
      <c r="M4939" s="106" t="s">
        <v>3522</v>
      </c>
      <c r="N4939" s="106">
        <v>0.75</v>
      </c>
      <c r="O4939" s="106">
        <v>3.2</v>
      </c>
      <c r="P4939" s="106" t="s">
        <v>714</v>
      </c>
      <c r="Q4939" s="107" t="s">
        <v>5726</v>
      </c>
      <c r="R4939" s="107" t="s">
        <v>253</v>
      </c>
    </row>
    <row r="4940" spans="2:18" x14ac:dyDescent="0.4">
      <c r="B4940" s="105" t="str">
        <f t="shared" si="229"/>
        <v/>
      </c>
      <c r="C4940" s="105" t="str">
        <f t="shared" si="230"/>
        <v/>
      </c>
      <c r="D4940" s="105" t="str">
        <f t="shared" si="231"/>
        <v/>
      </c>
      <c r="E4940" s="106" t="s">
        <v>2406</v>
      </c>
      <c r="F4940" s="106" t="s">
        <v>5010</v>
      </c>
      <c r="G4940" s="106" t="s">
        <v>2437</v>
      </c>
      <c r="H4940" s="106" t="s">
        <v>1817</v>
      </c>
      <c r="I4940" s="106">
        <v>7</v>
      </c>
      <c r="J4940" s="106"/>
      <c r="K4940" s="106"/>
      <c r="L4940" s="106" t="s">
        <v>2438</v>
      </c>
      <c r="M4940" s="106" t="s">
        <v>3522</v>
      </c>
      <c r="N4940" s="106">
        <v>0.74</v>
      </c>
      <c r="O4940" s="106">
        <v>3.2</v>
      </c>
      <c r="P4940" s="106" t="s">
        <v>714</v>
      </c>
      <c r="Q4940" s="107" t="s">
        <v>5727</v>
      </c>
      <c r="R4940" s="107" t="s">
        <v>253</v>
      </c>
    </row>
    <row r="4941" spans="2:18" x14ac:dyDescent="0.4">
      <c r="B4941" s="105" t="str">
        <f t="shared" si="229"/>
        <v/>
      </c>
      <c r="C4941" s="105" t="str">
        <f t="shared" si="230"/>
        <v/>
      </c>
      <c r="D4941" s="105" t="str">
        <f t="shared" si="231"/>
        <v/>
      </c>
      <c r="E4941" s="106" t="s">
        <v>2406</v>
      </c>
      <c r="F4941" s="106" t="s">
        <v>5010</v>
      </c>
      <c r="G4941" s="106" t="s">
        <v>2442</v>
      </c>
      <c r="H4941" s="106" t="s">
        <v>1817</v>
      </c>
      <c r="I4941" s="106">
        <v>7</v>
      </c>
      <c r="J4941" s="106"/>
      <c r="K4941" s="106"/>
      <c r="L4941" s="106" t="s">
        <v>2443</v>
      </c>
      <c r="M4941" s="106" t="s">
        <v>3522</v>
      </c>
      <c r="N4941" s="106">
        <v>0.74</v>
      </c>
      <c r="O4941" s="106">
        <v>3.2</v>
      </c>
      <c r="P4941" s="106" t="s">
        <v>714</v>
      </c>
      <c r="Q4941" s="107" t="s">
        <v>5728</v>
      </c>
      <c r="R4941" s="107" t="s">
        <v>253</v>
      </c>
    </row>
    <row r="4942" spans="2:18" x14ac:dyDescent="0.4">
      <c r="B4942" s="105" t="str">
        <f t="shared" si="229"/>
        <v/>
      </c>
      <c r="C4942" s="105" t="str">
        <f t="shared" si="230"/>
        <v/>
      </c>
      <c r="D4942" s="105" t="str">
        <f t="shared" si="231"/>
        <v/>
      </c>
      <c r="E4942" s="106" t="s">
        <v>2406</v>
      </c>
      <c r="F4942" s="106" t="s">
        <v>5010</v>
      </c>
      <c r="G4942" s="106" t="s">
        <v>697</v>
      </c>
      <c r="H4942" s="106" t="s">
        <v>1389</v>
      </c>
      <c r="I4942" s="106">
        <v>6</v>
      </c>
      <c r="J4942" s="106"/>
      <c r="K4942" s="106"/>
      <c r="L4942" s="106" t="s">
        <v>1389</v>
      </c>
      <c r="M4942" s="106" t="s">
        <v>3522</v>
      </c>
      <c r="N4942" s="106">
        <v>0.75</v>
      </c>
      <c r="O4942" s="106">
        <v>3.3</v>
      </c>
      <c r="P4942" s="106" t="s">
        <v>714</v>
      </c>
      <c r="Q4942" s="107" t="s">
        <v>5729</v>
      </c>
      <c r="R4942" s="107" t="s">
        <v>253</v>
      </c>
    </row>
    <row r="4943" spans="2:18" x14ac:dyDescent="0.4">
      <c r="B4943" s="105" t="str">
        <f t="shared" si="229"/>
        <v/>
      </c>
      <c r="C4943" s="105" t="str">
        <f t="shared" si="230"/>
        <v/>
      </c>
      <c r="D4943" s="105" t="str">
        <f t="shared" si="231"/>
        <v/>
      </c>
      <c r="E4943" s="106" t="s">
        <v>2406</v>
      </c>
      <c r="F4943" s="106" t="s">
        <v>5010</v>
      </c>
      <c r="G4943" s="106" t="s">
        <v>710</v>
      </c>
      <c r="H4943" s="106" t="s">
        <v>1098</v>
      </c>
      <c r="I4943" s="106">
        <v>6</v>
      </c>
      <c r="J4943" s="106"/>
      <c r="K4943" s="106"/>
      <c r="L4943" s="106" t="s">
        <v>1389</v>
      </c>
      <c r="M4943" s="106" t="s">
        <v>3522</v>
      </c>
      <c r="N4943" s="106">
        <v>0.75</v>
      </c>
      <c r="O4943" s="106">
        <v>3.3</v>
      </c>
      <c r="P4943" s="106" t="s">
        <v>714</v>
      </c>
      <c r="Q4943" s="107" t="s">
        <v>5730</v>
      </c>
      <c r="R4943" s="107" t="s">
        <v>253</v>
      </c>
    </row>
    <row r="4944" spans="2:18" x14ac:dyDescent="0.4">
      <c r="B4944" s="105" t="str">
        <f t="shared" si="229"/>
        <v/>
      </c>
      <c r="C4944" s="105" t="str">
        <f t="shared" si="230"/>
        <v/>
      </c>
      <c r="D4944" s="105" t="str">
        <f t="shared" si="231"/>
        <v/>
      </c>
      <c r="E4944" s="106" t="s">
        <v>2406</v>
      </c>
      <c r="F4944" s="106" t="s">
        <v>5010</v>
      </c>
      <c r="G4944" s="106" t="s">
        <v>773</v>
      </c>
      <c r="H4944" s="106" t="s">
        <v>1266</v>
      </c>
      <c r="I4944" s="106">
        <v>5</v>
      </c>
      <c r="J4944" s="106"/>
      <c r="K4944" s="106"/>
      <c r="L4944" s="106" t="s">
        <v>1027</v>
      </c>
      <c r="M4944" s="106" t="s">
        <v>3522</v>
      </c>
      <c r="N4944" s="106">
        <v>0.7</v>
      </c>
      <c r="O4944" s="106">
        <v>3.3</v>
      </c>
      <c r="P4944" s="106" t="s">
        <v>714</v>
      </c>
      <c r="Q4944" s="107" t="s">
        <v>5731</v>
      </c>
      <c r="R4944" s="107" t="s">
        <v>253</v>
      </c>
    </row>
    <row r="4945" spans="2:18" x14ac:dyDescent="0.4">
      <c r="B4945" s="105" t="str">
        <f t="shared" ref="B4945:B4986" si="232">IF(OR($C$11="",$C$12=""),"",IFERROR(IF(AND($U$23&lt;&gt;R4945,$V$23&lt;&gt;R4945),"－",IF(AND(COUNTIF($C$11,"*樹脂スペーサー*")&gt;0,OR(M4945="空気",F4945="一般",F4945="一般ＰＧ")),"－",IF(AND($W$26&gt;0,$W$26&gt;=O4945),$U$26,IF(AND($W$27&gt;0,$W$27&gt;=O4945),$U$27,IF(AND($W$28&gt;0,$W$28&gt;=O4945),$U$28,IF(AND($W$29&gt;0,$W$29&gt;=O4945),$U$29,IF(AND($W$30&gt;0,$W$30&gt;=O4945),$U$30,IF(AND($W$31&gt;0,$W$31&gt;=O4945),$U$31,IF(AND($W$32&gt;0,$W$32&gt;=O4945),$U$32,"－"))))))))),"－"))</f>
        <v/>
      </c>
      <c r="C4945" s="105" t="str">
        <f t="shared" ref="C4945:C4986" si="233">IF(B4945="","",IF(B4945&lt;&gt;"－",VLOOKUP(B4945,$U$26:$V$32,2,FALSE),"－"))</f>
        <v/>
      </c>
      <c r="D4945" s="105" t="str">
        <f t="shared" ref="D4945:D4986" si="234">IF($H$10="","",IF($V$39&lt;&gt;"断熱等","－",IF(AND(COUNTIF($V$35,"*樹脂スペーサー*")&gt;0,OR(M4945="空気",F4945="一般",F4945="一般ＰＧ")),"－",IF(AND($V$36&lt;&gt;R4945,$W$36&lt;&gt;R4945),"－",IF(MID($H$10,10,1)="Z",IF(N4945&lt;=0.65,"○","－"),IF($V$37&gt;=O4945,"○","－"))))))</f>
        <v/>
      </c>
      <c r="E4945" s="106" t="s">
        <v>2406</v>
      </c>
      <c r="F4945" s="106" t="s">
        <v>5010</v>
      </c>
      <c r="G4945" s="106" t="s">
        <v>778</v>
      </c>
      <c r="H4945" s="106" t="s">
        <v>1269</v>
      </c>
      <c r="I4945" s="106">
        <v>5</v>
      </c>
      <c r="J4945" s="106"/>
      <c r="K4945" s="106"/>
      <c r="L4945" s="106" t="s">
        <v>1027</v>
      </c>
      <c r="M4945" s="106" t="s">
        <v>3522</v>
      </c>
      <c r="N4945" s="106">
        <v>0.7</v>
      </c>
      <c r="O4945" s="106">
        <v>3.3</v>
      </c>
      <c r="P4945" s="106" t="s">
        <v>714</v>
      </c>
      <c r="Q4945" s="107" t="s">
        <v>5732</v>
      </c>
      <c r="R4945" s="107" t="s">
        <v>253</v>
      </c>
    </row>
    <row r="4946" spans="2:18" x14ac:dyDescent="0.4">
      <c r="B4946" s="105" t="str">
        <f t="shared" si="232"/>
        <v/>
      </c>
      <c r="C4946" s="105" t="str">
        <f t="shared" si="233"/>
        <v/>
      </c>
      <c r="D4946" s="105" t="str">
        <f t="shared" si="234"/>
        <v/>
      </c>
      <c r="E4946" s="106" t="s">
        <v>2406</v>
      </c>
      <c r="F4946" s="106" t="s">
        <v>5010</v>
      </c>
      <c r="G4946" s="106" t="s">
        <v>2437</v>
      </c>
      <c r="H4946" s="106" t="s">
        <v>2438</v>
      </c>
      <c r="I4946" s="106">
        <v>6</v>
      </c>
      <c r="J4946" s="106"/>
      <c r="K4946" s="106"/>
      <c r="L4946" s="106" t="s">
        <v>1027</v>
      </c>
      <c r="M4946" s="106" t="s">
        <v>3522</v>
      </c>
      <c r="N4946" s="106">
        <v>0.7</v>
      </c>
      <c r="O4946" s="106">
        <v>3.3</v>
      </c>
      <c r="P4946" s="106" t="s">
        <v>714</v>
      </c>
      <c r="Q4946" s="107" t="s">
        <v>5733</v>
      </c>
      <c r="R4946" s="107" t="s">
        <v>253</v>
      </c>
    </row>
    <row r="4947" spans="2:18" x14ac:dyDescent="0.4">
      <c r="B4947" s="105" t="str">
        <f t="shared" si="232"/>
        <v/>
      </c>
      <c r="C4947" s="105" t="str">
        <f t="shared" si="233"/>
        <v/>
      </c>
      <c r="D4947" s="105" t="str">
        <f t="shared" si="234"/>
        <v/>
      </c>
      <c r="E4947" s="106" t="s">
        <v>2406</v>
      </c>
      <c r="F4947" s="106" t="s">
        <v>5010</v>
      </c>
      <c r="G4947" s="106" t="s">
        <v>2442</v>
      </c>
      <c r="H4947" s="106" t="s">
        <v>2443</v>
      </c>
      <c r="I4947" s="106">
        <v>6</v>
      </c>
      <c r="J4947" s="106"/>
      <c r="K4947" s="106"/>
      <c r="L4947" s="106" t="s">
        <v>1027</v>
      </c>
      <c r="M4947" s="106" t="s">
        <v>3522</v>
      </c>
      <c r="N4947" s="106">
        <v>0.7</v>
      </c>
      <c r="O4947" s="106">
        <v>3.3</v>
      </c>
      <c r="P4947" s="106" t="s">
        <v>714</v>
      </c>
      <c r="Q4947" s="107" t="s">
        <v>5734</v>
      </c>
      <c r="R4947" s="107" t="s">
        <v>253</v>
      </c>
    </row>
    <row r="4948" spans="2:18" x14ac:dyDescent="0.4">
      <c r="B4948" s="105" t="str">
        <f t="shared" si="232"/>
        <v/>
      </c>
      <c r="C4948" s="105" t="str">
        <f t="shared" si="233"/>
        <v/>
      </c>
      <c r="D4948" s="105" t="str">
        <f t="shared" si="234"/>
        <v/>
      </c>
      <c r="E4948" s="106" t="s">
        <v>2406</v>
      </c>
      <c r="F4948" s="106" t="s">
        <v>5010</v>
      </c>
      <c r="G4948" s="106" t="s">
        <v>710</v>
      </c>
      <c r="H4948" s="106" t="s">
        <v>1389</v>
      </c>
      <c r="I4948" s="106">
        <v>6</v>
      </c>
      <c r="J4948" s="106"/>
      <c r="K4948" s="106"/>
      <c r="L4948" s="106" t="s">
        <v>1098</v>
      </c>
      <c r="M4948" s="106" t="s">
        <v>3522</v>
      </c>
      <c r="N4948" s="106">
        <v>0.75</v>
      </c>
      <c r="O4948" s="106">
        <v>3.3</v>
      </c>
      <c r="P4948" s="106" t="s">
        <v>714</v>
      </c>
      <c r="Q4948" s="107" t="s">
        <v>5735</v>
      </c>
      <c r="R4948" s="107" t="s">
        <v>253</v>
      </c>
    </row>
    <row r="4949" spans="2:18" x14ac:dyDescent="0.4">
      <c r="B4949" s="105" t="str">
        <f t="shared" si="232"/>
        <v/>
      </c>
      <c r="C4949" s="105" t="str">
        <f t="shared" si="233"/>
        <v/>
      </c>
      <c r="D4949" s="105" t="str">
        <f t="shared" si="234"/>
        <v/>
      </c>
      <c r="E4949" s="106" t="s">
        <v>2406</v>
      </c>
      <c r="F4949" s="106" t="s">
        <v>5010</v>
      </c>
      <c r="G4949" s="106" t="s">
        <v>773</v>
      </c>
      <c r="H4949" s="106" t="s">
        <v>1027</v>
      </c>
      <c r="I4949" s="106">
        <v>5</v>
      </c>
      <c r="J4949" s="106"/>
      <c r="K4949" s="106"/>
      <c r="L4949" s="106" t="s">
        <v>1266</v>
      </c>
      <c r="M4949" s="106" t="s">
        <v>3522</v>
      </c>
      <c r="N4949" s="106">
        <v>0.73</v>
      </c>
      <c r="O4949" s="106">
        <v>3.3</v>
      </c>
      <c r="P4949" s="106" t="s">
        <v>714</v>
      </c>
      <c r="Q4949" s="107" t="s">
        <v>5736</v>
      </c>
      <c r="R4949" s="107" t="s">
        <v>253</v>
      </c>
    </row>
    <row r="4950" spans="2:18" x14ac:dyDescent="0.4">
      <c r="B4950" s="105" t="str">
        <f t="shared" si="232"/>
        <v/>
      </c>
      <c r="C4950" s="105" t="str">
        <f t="shared" si="233"/>
        <v/>
      </c>
      <c r="D4950" s="105" t="str">
        <f t="shared" si="234"/>
        <v/>
      </c>
      <c r="E4950" s="106" t="s">
        <v>2406</v>
      </c>
      <c r="F4950" s="106" t="s">
        <v>5010</v>
      </c>
      <c r="G4950" s="106" t="s">
        <v>778</v>
      </c>
      <c r="H4950" s="106" t="s">
        <v>1027</v>
      </c>
      <c r="I4950" s="106">
        <v>5</v>
      </c>
      <c r="J4950" s="106"/>
      <c r="K4950" s="106"/>
      <c r="L4950" s="106" t="s">
        <v>1269</v>
      </c>
      <c r="M4950" s="106" t="s">
        <v>3522</v>
      </c>
      <c r="N4950" s="106">
        <v>0.73</v>
      </c>
      <c r="O4950" s="106">
        <v>3.3</v>
      </c>
      <c r="P4950" s="106" t="s">
        <v>714</v>
      </c>
      <c r="Q4950" s="107" t="s">
        <v>5737</v>
      </c>
      <c r="R4950" s="107" t="s">
        <v>253</v>
      </c>
    </row>
    <row r="4951" spans="2:18" x14ac:dyDescent="0.4">
      <c r="B4951" s="105" t="str">
        <f t="shared" si="232"/>
        <v/>
      </c>
      <c r="C4951" s="105" t="str">
        <f t="shared" si="233"/>
        <v/>
      </c>
      <c r="D4951" s="105" t="str">
        <f t="shared" si="234"/>
        <v/>
      </c>
      <c r="E4951" s="106" t="s">
        <v>2406</v>
      </c>
      <c r="F4951" s="106" t="s">
        <v>5010</v>
      </c>
      <c r="G4951" s="106" t="s">
        <v>2437</v>
      </c>
      <c r="H4951" s="106" t="s">
        <v>1027</v>
      </c>
      <c r="I4951" s="106">
        <v>6</v>
      </c>
      <c r="J4951" s="106"/>
      <c r="K4951" s="106"/>
      <c r="L4951" s="106" t="s">
        <v>2438</v>
      </c>
      <c r="M4951" s="106" t="s">
        <v>3522</v>
      </c>
      <c r="N4951" s="106">
        <v>0.73</v>
      </c>
      <c r="O4951" s="106">
        <v>3.3</v>
      </c>
      <c r="P4951" s="106" t="s">
        <v>714</v>
      </c>
      <c r="Q4951" s="107" t="s">
        <v>5738</v>
      </c>
      <c r="R4951" s="107" t="s">
        <v>253</v>
      </c>
    </row>
    <row r="4952" spans="2:18" x14ac:dyDescent="0.4">
      <c r="B4952" s="105" t="str">
        <f t="shared" si="232"/>
        <v/>
      </c>
      <c r="C4952" s="105" t="str">
        <f t="shared" si="233"/>
        <v/>
      </c>
      <c r="D4952" s="105" t="str">
        <f t="shared" si="234"/>
        <v/>
      </c>
      <c r="E4952" s="106" t="s">
        <v>2406</v>
      </c>
      <c r="F4952" s="106" t="s">
        <v>5010</v>
      </c>
      <c r="G4952" s="106" t="s">
        <v>2442</v>
      </c>
      <c r="H4952" s="106" t="s">
        <v>1027</v>
      </c>
      <c r="I4952" s="106">
        <v>6</v>
      </c>
      <c r="J4952" s="106"/>
      <c r="K4952" s="106"/>
      <c r="L4952" s="106" t="s">
        <v>2443</v>
      </c>
      <c r="M4952" s="106" t="s">
        <v>3522</v>
      </c>
      <c r="N4952" s="106">
        <v>0.73</v>
      </c>
      <c r="O4952" s="106">
        <v>3.3</v>
      </c>
      <c r="P4952" s="106" t="s">
        <v>714</v>
      </c>
      <c r="Q4952" s="107" t="s">
        <v>5739</v>
      </c>
      <c r="R4952" s="107" t="s">
        <v>253</v>
      </c>
    </row>
    <row r="4953" spans="2:18" x14ac:dyDescent="0.4">
      <c r="B4953" s="105" t="str">
        <f t="shared" si="232"/>
        <v/>
      </c>
      <c r="C4953" s="105" t="str">
        <f t="shared" si="233"/>
        <v/>
      </c>
      <c r="D4953" s="105" t="str">
        <f t="shared" si="234"/>
        <v/>
      </c>
      <c r="E4953" s="106" t="s">
        <v>695</v>
      </c>
      <c r="F4953" s="106" t="s">
        <v>794</v>
      </c>
      <c r="G4953" s="106" t="s">
        <v>773</v>
      </c>
      <c r="H4953" s="106" t="s">
        <v>729</v>
      </c>
      <c r="I4953" s="106">
        <v>6</v>
      </c>
      <c r="J4953" s="106" t="s">
        <v>1266</v>
      </c>
      <c r="K4953" s="106">
        <v>7</v>
      </c>
      <c r="L4953" s="106" t="s">
        <v>729</v>
      </c>
      <c r="M4953" s="106" t="s">
        <v>924</v>
      </c>
      <c r="N4953" s="106" t="s">
        <v>5740</v>
      </c>
      <c r="O4953" s="106" t="s">
        <v>5740</v>
      </c>
      <c r="P4953" s="106" t="s">
        <v>714</v>
      </c>
      <c r="Q4953" s="107" t="s">
        <v>5741</v>
      </c>
      <c r="R4953" s="107" t="s">
        <v>522</v>
      </c>
    </row>
    <row r="4954" spans="2:18" x14ac:dyDescent="0.4">
      <c r="B4954" s="105" t="str">
        <f t="shared" si="232"/>
        <v/>
      </c>
      <c r="C4954" s="105" t="str">
        <f t="shared" si="233"/>
        <v/>
      </c>
      <c r="D4954" s="105" t="str">
        <f t="shared" si="234"/>
        <v/>
      </c>
      <c r="E4954" s="106" t="s">
        <v>695</v>
      </c>
      <c r="F4954" s="106" t="s">
        <v>794</v>
      </c>
      <c r="G4954" s="106" t="s">
        <v>778</v>
      </c>
      <c r="H4954" s="106" t="s">
        <v>729</v>
      </c>
      <c r="I4954" s="106">
        <v>6</v>
      </c>
      <c r="J4954" s="106" t="s">
        <v>1269</v>
      </c>
      <c r="K4954" s="106">
        <v>7</v>
      </c>
      <c r="L4954" s="106" t="s">
        <v>729</v>
      </c>
      <c r="M4954" s="106" t="s">
        <v>924</v>
      </c>
      <c r="N4954" s="106" t="s">
        <v>5740</v>
      </c>
      <c r="O4954" s="106" t="s">
        <v>5740</v>
      </c>
      <c r="P4954" s="106" t="s">
        <v>714</v>
      </c>
      <c r="Q4954" s="107" t="s">
        <v>5742</v>
      </c>
      <c r="R4954" s="107" t="s">
        <v>522</v>
      </c>
    </row>
    <row r="4955" spans="2:18" x14ac:dyDescent="0.4">
      <c r="B4955" s="105" t="str">
        <f t="shared" si="232"/>
        <v/>
      </c>
      <c r="C4955" s="105" t="str">
        <f t="shared" si="233"/>
        <v/>
      </c>
      <c r="D4955" s="105" t="str">
        <f t="shared" si="234"/>
        <v/>
      </c>
      <c r="E4955" s="106" t="s">
        <v>695</v>
      </c>
      <c r="F4955" s="106" t="s">
        <v>696</v>
      </c>
      <c r="G4955" s="106" t="s">
        <v>773</v>
      </c>
      <c r="H4955" s="106" t="s">
        <v>706</v>
      </c>
      <c r="I4955" s="106">
        <v>6</v>
      </c>
      <c r="J4955" s="106" t="s">
        <v>1266</v>
      </c>
      <c r="K4955" s="106">
        <v>7</v>
      </c>
      <c r="L4955" s="106" t="s">
        <v>706</v>
      </c>
      <c r="M4955" s="106" t="s">
        <v>924</v>
      </c>
      <c r="N4955" s="106" t="s">
        <v>5740</v>
      </c>
      <c r="O4955" s="106" t="s">
        <v>5740</v>
      </c>
      <c r="P4955" s="106" t="s">
        <v>714</v>
      </c>
      <c r="Q4955" s="107" t="s">
        <v>5743</v>
      </c>
      <c r="R4955" s="107" t="s">
        <v>522</v>
      </c>
    </row>
    <row r="4956" spans="2:18" x14ac:dyDescent="0.4">
      <c r="B4956" s="105" t="str">
        <f t="shared" si="232"/>
        <v/>
      </c>
      <c r="C4956" s="105" t="str">
        <f t="shared" si="233"/>
        <v/>
      </c>
      <c r="D4956" s="105" t="str">
        <f t="shared" si="234"/>
        <v/>
      </c>
      <c r="E4956" s="106" t="s">
        <v>695</v>
      </c>
      <c r="F4956" s="106" t="s">
        <v>696</v>
      </c>
      <c r="G4956" s="106" t="s">
        <v>778</v>
      </c>
      <c r="H4956" s="106" t="s">
        <v>706</v>
      </c>
      <c r="I4956" s="106">
        <v>6</v>
      </c>
      <c r="J4956" s="106" t="s">
        <v>1269</v>
      </c>
      <c r="K4956" s="106">
        <v>7</v>
      </c>
      <c r="L4956" s="106" t="s">
        <v>706</v>
      </c>
      <c r="M4956" s="106" t="s">
        <v>924</v>
      </c>
      <c r="N4956" s="106" t="s">
        <v>5740</v>
      </c>
      <c r="O4956" s="106" t="s">
        <v>5740</v>
      </c>
      <c r="P4956" s="106" t="s">
        <v>714</v>
      </c>
      <c r="Q4956" s="107" t="s">
        <v>5744</v>
      </c>
      <c r="R4956" s="107" t="s">
        <v>522</v>
      </c>
    </row>
    <row r="4957" spans="2:18" x14ac:dyDescent="0.4">
      <c r="B4957" s="105" t="str">
        <f t="shared" si="232"/>
        <v/>
      </c>
      <c r="C4957" s="105" t="str">
        <f t="shared" si="233"/>
        <v/>
      </c>
      <c r="D4957" s="105" t="str">
        <f t="shared" si="234"/>
        <v/>
      </c>
      <c r="E4957" s="106" t="s">
        <v>695</v>
      </c>
      <c r="F4957" s="106" t="s">
        <v>728</v>
      </c>
      <c r="G4957" s="106" t="s">
        <v>773</v>
      </c>
      <c r="H4957" s="106" t="s">
        <v>729</v>
      </c>
      <c r="I4957" s="106">
        <v>6</v>
      </c>
      <c r="J4957" s="106" t="s">
        <v>1266</v>
      </c>
      <c r="K4957" s="106">
        <v>7</v>
      </c>
      <c r="L4957" s="106" t="s">
        <v>706</v>
      </c>
      <c r="M4957" s="106" t="s">
        <v>924</v>
      </c>
      <c r="N4957" s="106" t="s">
        <v>5740</v>
      </c>
      <c r="O4957" s="106" t="s">
        <v>5740</v>
      </c>
      <c r="P4957" s="106" t="s">
        <v>714</v>
      </c>
      <c r="Q4957" s="107" t="s">
        <v>5745</v>
      </c>
      <c r="R4957" s="107" t="s">
        <v>522</v>
      </c>
    </row>
    <row r="4958" spans="2:18" x14ac:dyDescent="0.4">
      <c r="B4958" s="105" t="str">
        <f t="shared" si="232"/>
        <v/>
      </c>
      <c r="C4958" s="105" t="str">
        <f t="shared" si="233"/>
        <v/>
      </c>
      <c r="D4958" s="105" t="str">
        <f t="shared" si="234"/>
        <v/>
      </c>
      <c r="E4958" s="106" t="s">
        <v>695</v>
      </c>
      <c r="F4958" s="106" t="s">
        <v>728</v>
      </c>
      <c r="G4958" s="106" t="s">
        <v>778</v>
      </c>
      <c r="H4958" s="106" t="s">
        <v>729</v>
      </c>
      <c r="I4958" s="106">
        <v>6</v>
      </c>
      <c r="J4958" s="106" t="s">
        <v>1269</v>
      </c>
      <c r="K4958" s="106">
        <v>7</v>
      </c>
      <c r="L4958" s="106" t="s">
        <v>706</v>
      </c>
      <c r="M4958" s="106" t="s">
        <v>924</v>
      </c>
      <c r="N4958" s="106" t="s">
        <v>5740</v>
      </c>
      <c r="O4958" s="106" t="s">
        <v>5740</v>
      </c>
      <c r="P4958" s="106" t="s">
        <v>714</v>
      </c>
      <c r="Q4958" s="107" t="s">
        <v>5746</v>
      </c>
      <c r="R4958" s="107" t="s">
        <v>522</v>
      </c>
    </row>
    <row r="4959" spans="2:18" x14ac:dyDescent="0.4">
      <c r="B4959" s="105" t="str">
        <f t="shared" si="232"/>
        <v/>
      </c>
      <c r="C4959" s="105" t="str">
        <f t="shared" si="233"/>
        <v/>
      </c>
      <c r="D4959" s="105" t="str">
        <f t="shared" si="234"/>
        <v/>
      </c>
      <c r="E4959" s="106" t="s">
        <v>695</v>
      </c>
      <c r="F4959" s="106" t="s">
        <v>798</v>
      </c>
      <c r="G4959" s="106" t="s">
        <v>773</v>
      </c>
      <c r="H4959" s="106" t="s">
        <v>729</v>
      </c>
      <c r="I4959" s="106">
        <v>6</v>
      </c>
      <c r="J4959" s="106" t="s">
        <v>1266</v>
      </c>
      <c r="K4959" s="106">
        <v>7</v>
      </c>
      <c r="L4959" s="106" t="s">
        <v>799</v>
      </c>
      <c r="M4959" s="106" t="s">
        <v>924</v>
      </c>
      <c r="N4959" s="106" t="s">
        <v>5740</v>
      </c>
      <c r="O4959" s="106" t="s">
        <v>5740</v>
      </c>
      <c r="P4959" s="106" t="s">
        <v>714</v>
      </c>
      <c r="Q4959" s="107" t="s">
        <v>5747</v>
      </c>
      <c r="R4959" s="107" t="s">
        <v>522</v>
      </c>
    </row>
    <row r="4960" spans="2:18" x14ac:dyDescent="0.4">
      <c r="B4960" s="105" t="str">
        <f t="shared" si="232"/>
        <v/>
      </c>
      <c r="C4960" s="105" t="str">
        <f t="shared" si="233"/>
        <v/>
      </c>
      <c r="D4960" s="105" t="str">
        <f t="shared" si="234"/>
        <v/>
      </c>
      <c r="E4960" s="106" t="s">
        <v>695</v>
      </c>
      <c r="F4960" s="106" t="s">
        <v>798</v>
      </c>
      <c r="G4960" s="106" t="s">
        <v>778</v>
      </c>
      <c r="H4960" s="106" t="s">
        <v>729</v>
      </c>
      <c r="I4960" s="106">
        <v>6</v>
      </c>
      <c r="J4960" s="106" t="s">
        <v>1269</v>
      </c>
      <c r="K4960" s="106">
        <v>7</v>
      </c>
      <c r="L4960" s="106" t="s">
        <v>799</v>
      </c>
      <c r="M4960" s="106" t="s">
        <v>924</v>
      </c>
      <c r="N4960" s="106" t="s">
        <v>5740</v>
      </c>
      <c r="O4960" s="106" t="s">
        <v>5740</v>
      </c>
      <c r="P4960" s="106" t="s">
        <v>714</v>
      </c>
      <c r="Q4960" s="107" t="s">
        <v>5748</v>
      </c>
      <c r="R4960" s="107" t="s">
        <v>522</v>
      </c>
    </row>
    <row r="4961" spans="2:18" x14ac:dyDescent="0.4">
      <c r="B4961" s="105" t="str">
        <f t="shared" si="232"/>
        <v/>
      </c>
      <c r="C4961" s="105" t="str">
        <f t="shared" si="233"/>
        <v/>
      </c>
      <c r="D4961" s="105" t="str">
        <f t="shared" si="234"/>
        <v/>
      </c>
      <c r="E4961" s="106" t="s">
        <v>695</v>
      </c>
      <c r="F4961" s="106" t="s">
        <v>1841</v>
      </c>
      <c r="G4961" s="106" t="s">
        <v>773</v>
      </c>
      <c r="H4961" s="106" t="s">
        <v>707</v>
      </c>
      <c r="I4961" s="106">
        <v>6</v>
      </c>
      <c r="J4961" s="106" t="s">
        <v>1266</v>
      </c>
      <c r="K4961" s="106">
        <v>7</v>
      </c>
      <c r="L4961" s="106" t="s">
        <v>729</v>
      </c>
      <c r="M4961" s="106" t="s">
        <v>924</v>
      </c>
      <c r="N4961" s="106" t="s">
        <v>5740</v>
      </c>
      <c r="O4961" s="106" t="s">
        <v>5740</v>
      </c>
      <c r="P4961" s="106" t="s">
        <v>714</v>
      </c>
      <c r="Q4961" s="107" t="s">
        <v>5749</v>
      </c>
      <c r="R4961" s="107" t="s">
        <v>522</v>
      </c>
    </row>
    <row r="4962" spans="2:18" x14ac:dyDescent="0.4">
      <c r="B4962" s="105" t="str">
        <f t="shared" si="232"/>
        <v/>
      </c>
      <c r="C4962" s="105" t="str">
        <f t="shared" si="233"/>
        <v/>
      </c>
      <c r="D4962" s="105" t="str">
        <f t="shared" si="234"/>
        <v/>
      </c>
      <c r="E4962" s="106" t="s">
        <v>695</v>
      </c>
      <c r="F4962" s="106" t="s">
        <v>1841</v>
      </c>
      <c r="G4962" s="106" t="s">
        <v>778</v>
      </c>
      <c r="H4962" s="106" t="s">
        <v>707</v>
      </c>
      <c r="I4962" s="106">
        <v>6</v>
      </c>
      <c r="J4962" s="106" t="s">
        <v>1269</v>
      </c>
      <c r="K4962" s="106">
        <v>7</v>
      </c>
      <c r="L4962" s="106" t="s">
        <v>729</v>
      </c>
      <c r="M4962" s="106" t="s">
        <v>924</v>
      </c>
      <c r="N4962" s="106" t="s">
        <v>5740</v>
      </c>
      <c r="O4962" s="106" t="s">
        <v>5740</v>
      </c>
      <c r="P4962" s="106" t="s">
        <v>714</v>
      </c>
      <c r="Q4962" s="107" t="s">
        <v>5750</v>
      </c>
      <c r="R4962" s="107" t="s">
        <v>522</v>
      </c>
    </row>
    <row r="4963" spans="2:18" x14ac:dyDescent="0.4">
      <c r="B4963" s="105" t="str">
        <f t="shared" si="232"/>
        <v/>
      </c>
      <c r="C4963" s="105" t="str">
        <f t="shared" si="233"/>
        <v/>
      </c>
      <c r="D4963" s="105" t="str">
        <f t="shared" si="234"/>
        <v/>
      </c>
      <c r="E4963" s="106" t="s">
        <v>695</v>
      </c>
      <c r="F4963" s="106" t="s">
        <v>805</v>
      </c>
      <c r="G4963" s="106" t="s">
        <v>773</v>
      </c>
      <c r="H4963" s="106" t="s">
        <v>729</v>
      </c>
      <c r="I4963" s="106">
        <v>7</v>
      </c>
      <c r="J4963" s="106" t="s">
        <v>1266</v>
      </c>
      <c r="K4963" s="106">
        <v>8</v>
      </c>
      <c r="L4963" s="106" t="s">
        <v>741</v>
      </c>
      <c r="M4963" s="106" t="s">
        <v>924</v>
      </c>
      <c r="N4963" s="106" t="s">
        <v>5740</v>
      </c>
      <c r="O4963" s="106" t="s">
        <v>5740</v>
      </c>
      <c r="P4963" s="106" t="s">
        <v>714</v>
      </c>
      <c r="Q4963" s="107" t="s">
        <v>5751</v>
      </c>
      <c r="R4963" s="107" t="s">
        <v>522</v>
      </c>
    </row>
    <row r="4964" spans="2:18" x14ac:dyDescent="0.4">
      <c r="B4964" s="105" t="str">
        <f t="shared" si="232"/>
        <v/>
      </c>
      <c r="C4964" s="105" t="str">
        <f t="shared" si="233"/>
        <v/>
      </c>
      <c r="D4964" s="105" t="str">
        <f t="shared" si="234"/>
        <v/>
      </c>
      <c r="E4964" s="106" t="s">
        <v>695</v>
      </c>
      <c r="F4964" s="106" t="s">
        <v>805</v>
      </c>
      <c r="G4964" s="106" t="s">
        <v>773</v>
      </c>
      <c r="H4964" s="106" t="s">
        <v>733</v>
      </c>
      <c r="I4964" s="106">
        <v>7</v>
      </c>
      <c r="J4964" s="106" t="s">
        <v>1266</v>
      </c>
      <c r="K4964" s="106">
        <v>7</v>
      </c>
      <c r="L4964" s="106" t="s">
        <v>741</v>
      </c>
      <c r="M4964" s="106" t="s">
        <v>924</v>
      </c>
      <c r="N4964" s="106" t="s">
        <v>5740</v>
      </c>
      <c r="O4964" s="106" t="s">
        <v>5740</v>
      </c>
      <c r="P4964" s="106" t="s">
        <v>714</v>
      </c>
      <c r="Q4964" s="107" t="s">
        <v>5752</v>
      </c>
      <c r="R4964" s="107" t="s">
        <v>522</v>
      </c>
    </row>
    <row r="4965" spans="2:18" x14ac:dyDescent="0.4">
      <c r="B4965" s="105" t="str">
        <f t="shared" si="232"/>
        <v/>
      </c>
      <c r="C4965" s="105" t="str">
        <f t="shared" si="233"/>
        <v/>
      </c>
      <c r="D4965" s="105" t="str">
        <f t="shared" si="234"/>
        <v/>
      </c>
      <c r="E4965" s="106" t="s">
        <v>695</v>
      </c>
      <c r="F4965" s="106" t="s">
        <v>805</v>
      </c>
      <c r="G4965" s="106" t="s">
        <v>773</v>
      </c>
      <c r="H4965" s="106" t="s">
        <v>765</v>
      </c>
      <c r="I4965" s="106">
        <v>6</v>
      </c>
      <c r="J4965" s="106" t="s">
        <v>1266</v>
      </c>
      <c r="K4965" s="106">
        <v>7</v>
      </c>
      <c r="L4965" s="106" t="s">
        <v>741</v>
      </c>
      <c r="M4965" s="106" t="s">
        <v>924</v>
      </c>
      <c r="N4965" s="106" t="s">
        <v>5740</v>
      </c>
      <c r="O4965" s="106" t="s">
        <v>5740</v>
      </c>
      <c r="P4965" s="106" t="s">
        <v>714</v>
      </c>
      <c r="Q4965" s="107" t="s">
        <v>5753</v>
      </c>
      <c r="R4965" s="107" t="s">
        <v>522</v>
      </c>
    </row>
    <row r="4966" spans="2:18" x14ac:dyDescent="0.4">
      <c r="B4966" s="105" t="str">
        <f t="shared" si="232"/>
        <v/>
      </c>
      <c r="C4966" s="105" t="str">
        <f t="shared" si="233"/>
        <v/>
      </c>
      <c r="D4966" s="105" t="str">
        <f t="shared" si="234"/>
        <v/>
      </c>
      <c r="E4966" s="106" t="s">
        <v>695</v>
      </c>
      <c r="F4966" s="106" t="s">
        <v>805</v>
      </c>
      <c r="G4966" s="106" t="s">
        <v>778</v>
      </c>
      <c r="H4966" s="106" t="s">
        <v>729</v>
      </c>
      <c r="I4966" s="106">
        <v>7</v>
      </c>
      <c r="J4966" s="106" t="s">
        <v>1269</v>
      </c>
      <c r="K4966" s="106">
        <v>8</v>
      </c>
      <c r="L4966" s="106" t="s">
        <v>741</v>
      </c>
      <c r="M4966" s="106" t="s">
        <v>924</v>
      </c>
      <c r="N4966" s="106" t="s">
        <v>5740</v>
      </c>
      <c r="O4966" s="106" t="s">
        <v>5740</v>
      </c>
      <c r="P4966" s="106" t="s">
        <v>714</v>
      </c>
      <c r="Q4966" s="107" t="s">
        <v>5754</v>
      </c>
      <c r="R4966" s="107" t="s">
        <v>522</v>
      </c>
    </row>
    <row r="4967" spans="2:18" x14ac:dyDescent="0.4">
      <c r="B4967" s="105" t="str">
        <f t="shared" si="232"/>
        <v/>
      </c>
      <c r="C4967" s="105" t="str">
        <f t="shared" si="233"/>
        <v/>
      </c>
      <c r="D4967" s="105" t="str">
        <f t="shared" si="234"/>
        <v/>
      </c>
      <c r="E4967" s="106" t="s">
        <v>695</v>
      </c>
      <c r="F4967" s="106" t="s">
        <v>805</v>
      </c>
      <c r="G4967" s="106" t="s">
        <v>778</v>
      </c>
      <c r="H4967" s="106" t="s">
        <v>733</v>
      </c>
      <c r="I4967" s="106">
        <v>7</v>
      </c>
      <c r="J4967" s="106" t="s">
        <v>1269</v>
      </c>
      <c r="K4967" s="106">
        <v>7</v>
      </c>
      <c r="L4967" s="106" t="s">
        <v>741</v>
      </c>
      <c r="M4967" s="106" t="s">
        <v>924</v>
      </c>
      <c r="N4967" s="106" t="s">
        <v>5740</v>
      </c>
      <c r="O4967" s="106" t="s">
        <v>5740</v>
      </c>
      <c r="P4967" s="106" t="s">
        <v>714</v>
      </c>
      <c r="Q4967" s="107" t="s">
        <v>5755</v>
      </c>
      <c r="R4967" s="107" t="s">
        <v>522</v>
      </c>
    </row>
    <row r="4968" spans="2:18" x14ac:dyDescent="0.4">
      <c r="B4968" s="105" t="str">
        <f t="shared" si="232"/>
        <v/>
      </c>
      <c r="C4968" s="105" t="str">
        <f t="shared" si="233"/>
        <v/>
      </c>
      <c r="D4968" s="105" t="str">
        <f t="shared" si="234"/>
        <v/>
      </c>
      <c r="E4968" s="106" t="s">
        <v>695</v>
      </c>
      <c r="F4968" s="106" t="s">
        <v>805</v>
      </c>
      <c r="G4968" s="106" t="s">
        <v>778</v>
      </c>
      <c r="H4968" s="106" t="s">
        <v>765</v>
      </c>
      <c r="I4968" s="106">
        <v>6</v>
      </c>
      <c r="J4968" s="106" t="s">
        <v>1269</v>
      </c>
      <c r="K4968" s="106">
        <v>7</v>
      </c>
      <c r="L4968" s="106" t="s">
        <v>741</v>
      </c>
      <c r="M4968" s="106" t="s">
        <v>924</v>
      </c>
      <c r="N4968" s="106" t="s">
        <v>5740</v>
      </c>
      <c r="O4968" s="106" t="s">
        <v>5740</v>
      </c>
      <c r="P4968" s="106" t="s">
        <v>714</v>
      </c>
      <c r="Q4968" s="107" t="s">
        <v>5756</v>
      </c>
      <c r="R4968" s="107" t="s">
        <v>522</v>
      </c>
    </row>
    <row r="4969" spans="2:18" x14ac:dyDescent="0.4">
      <c r="B4969" s="105" t="str">
        <f t="shared" si="232"/>
        <v/>
      </c>
      <c r="C4969" s="105" t="str">
        <f t="shared" si="233"/>
        <v/>
      </c>
      <c r="D4969" s="105" t="str">
        <f t="shared" si="234"/>
        <v/>
      </c>
      <c r="E4969" s="106" t="s">
        <v>695</v>
      </c>
      <c r="F4969" s="106" t="s">
        <v>740</v>
      </c>
      <c r="G4969" s="106" t="s">
        <v>773</v>
      </c>
      <c r="H4969" s="106" t="s">
        <v>706</v>
      </c>
      <c r="I4969" s="106">
        <v>7</v>
      </c>
      <c r="J4969" s="106" t="s">
        <v>1266</v>
      </c>
      <c r="K4969" s="106">
        <v>8</v>
      </c>
      <c r="L4969" s="106" t="s">
        <v>741</v>
      </c>
      <c r="M4969" s="106" t="s">
        <v>924</v>
      </c>
      <c r="N4969" s="106" t="s">
        <v>5740</v>
      </c>
      <c r="O4969" s="106" t="s">
        <v>5740</v>
      </c>
      <c r="P4969" s="106" t="s">
        <v>714</v>
      </c>
      <c r="Q4969" s="107" t="s">
        <v>5757</v>
      </c>
      <c r="R4969" s="107" t="s">
        <v>522</v>
      </c>
    </row>
    <row r="4970" spans="2:18" x14ac:dyDescent="0.4">
      <c r="B4970" s="105" t="str">
        <f t="shared" si="232"/>
        <v/>
      </c>
      <c r="C4970" s="105" t="str">
        <f t="shared" si="233"/>
        <v/>
      </c>
      <c r="D4970" s="105" t="str">
        <f t="shared" si="234"/>
        <v/>
      </c>
      <c r="E4970" s="106" t="s">
        <v>695</v>
      </c>
      <c r="F4970" s="106" t="s">
        <v>740</v>
      </c>
      <c r="G4970" s="106" t="s">
        <v>773</v>
      </c>
      <c r="H4970" s="106" t="s">
        <v>698</v>
      </c>
      <c r="I4970" s="106">
        <v>7</v>
      </c>
      <c r="J4970" s="106" t="s">
        <v>1266</v>
      </c>
      <c r="K4970" s="106">
        <v>7</v>
      </c>
      <c r="L4970" s="106" t="s">
        <v>741</v>
      </c>
      <c r="M4970" s="106" t="s">
        <v>924</v>
      </c>
      <c r="N4970" s="106" t="s">
        <v>5740</v>
      </c>
      <c r="O4970" s="106" t="s">
        <v>5740</v>
      </c>
      <c r="P4970" s="106" t="s">
        <v>714</v>
      </c>
      <c r="Q4970" s="107" t="s">
        <v>5758</v>
      </c>
      <c r="R4970" s="107" t="s">
        <v>522</v>
      </c>
    </row>
    <row r="4971" spans="2:18" x14ac:dyDescent="0.4">
      <c r="B4971" s="105" t="str">
        <f t="shared" si="232"/>
        <v/>
      </c>
      <c r="C4971" s="105" t="str">
        <f t="shared" si="233"/>
        <v/>
      </c>
      <c r="D4971" s="105" t="str">
        <f t="shared" si="234"/>
        <v/>
      </c>
      <c r="E4971" s="106" t="s">
        <v>695</v>
      </c>
      <c r="F4971" s="106" t="s">
        <v>740</v>
      </c>
      <c r="G4971" s="106" t="s">
        <v>773</v>
      </c>
      <c r="H4971" s="106" t="s">
        <v>717</v>
      </c>
      <c r="I4971" s="106">
        <v>6</v>
      </c>
      <c r="J4971" s="106" t="s">
        <v>1266</v>
      </c>
      <c r="K4971" s="106">
        <v>7</v>
      </c>
      <c r="L4971" s="106" t="s">
        <v>741</v>
      </c>
      <c r="M4971" s="106" t="s">
        <v>924</v>
      </c>
      <c r="N4971" s="106" t="s">
        <v>5740</v>
      </c>
      <c r="O4971" s="106" t="s">
        <v>5740</v>
      </c>
      <c r="P4971" s="106" t="s">
        <v>714</v>
      </c>
      <c r="Q4971" s="107" t="s">
        <v>5759</v>
      </c>
      <c r="R4971" s="107" t="s">
        <v>522</v>
      </c>
    </row>
    <row r="4972" spans="2:18" x14ac:dyDescent="0.4">
      <c r="B4972" s="105" t="str">
        <f t="shared" si="232"/>
        <v/>
      </c>
      <c r="C4972" s="105" t="str">
        <f t="shared" si="233"/>
        <v/>
      </c>
      <c r="D4972" s="105" t="str">
        <f t="shared" si="234"/>
        <v/>
      </c>
      <c r="E4972" s="106" t="s">
        <v>695</v>
      </c>
      <c r="F4972" s="106" t="s">
        <v>740</v>
      </c>
      <c r="G4972" s="106" t="s">
        <v>778</v>
      </c>
      <c r="H4972" s="106" t="s">
        <v>706</v>
      </c>
      <c r="I4972" s="106">
        <v>7</v>
      </c>
      <c r="J4972" s="106" t="s">
        <v>1269</v>
      </c>
      <c r="K4972" s="106">
        <v>8</v>
      </c>
      <c r="L4972" s="106" t="s">
        <v>741</v>
      </c>
      <c r="M4972" s="106" t="s">
        <v>924</v>
      </c>
      <c r="N4972" s="106" t="s">
        <v>5740</v>
      </c>
      <c r="O4972" s="106" t="s">
        <v>5740</v>
      </c>
      <c r="P4972" s="106" t="s">
        <v>714</v>
      </c>
      <c r="Q4972" s="107" t="s">
        <v>5760</v>
      </c>
      <c r="R4972" s="107" t="s">
        <v>522</v>
      </c>
    </row>
    <row r="4973" spans="2:18" x14ac:dyDescent="0.4">
      <c r="B4973" s="105" t="str">
        <f t="shared" si="232"/>
        <v/>
      </c>
      <c r="C4973" s="105" t="str">
        <f t="shared" si="233"/>
        <v/>
      </c>
      <c r="D4973" s="105" t="str">
        <f t="shared" si="234"/>
        <v/>
      </c>
      <c r="E4973" s="106" t="s">
        <v>695</v>
      </c>
      <c r="F4973" s="106" t="s">
        <v>740</v>
      </c>
      <c r="G4973" s="106" t="s">
        <v>778</v>
      </c>
      <c r="H4973" s="106" t="s">
        <v>698</v>
      </c>
      <c r="I4973" s="106">
        <v>7</v>
      </c>
      <c r="J4973" s="106" t="s">
        <v>1269</v>
      </c>
      <c r="K4973" s="106">
        <v>7</v>
      </c>
      <c r="L4973" s="106" t="s">
        <v>741</v>
      </c>
      <c r="M4973" s="106" t="s">
        <v>924</v>
      </c>
      <c r="N4973" s="106" t="s">
        <v>5740</v>
      </c>
      <c r="O4973" s="106" t="s">
        <v>5740</v>
      </c>
      <c r="P4973" s="106" t="s">
        <v>714</v>
      </c>
      <c r="Q4973" s="107" t="s">
        <v>5761</v>
      </c>
      <c r="R4973" s="107" t="s">
        <v>522</v>
      </c>
    </row>
    <row r="4974" spans="2:18" x14ac:dyDescent="0.4">
      <c r="B4974" s="105" t="str">
        <f t="shared" si="232"/>
        <v/>
      </c>
      <c r="C4974" s="105" t="str">
        <f t="shared" si="233"/>
        <v/>
      </c>
      <c r="D4974" s="105" t="str">
        <f t="shared" si="234"/>
        <v/>
      </c>
      <c r="E4974" s="106" t="s">
        <v>695</v>
      </c>
      <c r="F4974" s="106" t="s">
        <v>740</v>
      </c>
      <c r="G4974" s="106" t="s">
        <v>778</v>
      </c>
      <c r="H4974" s="106" t="s">
        <v>717</v>
      </c>
      <c r="I4974" s="106">
        <v>6</v>
      </c>
      <c r="J4974" s="106" t="s">
        <v>1269</v>
      </c>
      <c r="K4974" s="106">
        <v>7</v>
      </c>
      <c r="L4974" s="106" t="s">
        <v>741</v>
      </c>
      <c r="M4974" s="106" t="s">
        <v>924</v>
      </c>
      <c r="N4974" s="106" t="s">
        <v>5740</v>
      </c>
      <c r="O4974" s="106" t="s">
        <v>5740</v>
      </c>
      <c r="P4974" s="106" t="s">
        <v>714</v>
      </c>
      <c r="Q4974" s="107" t="s">
        <v>5762</v>
      </c>
      <c r="R4974" s="107" t="s">
        <v>522</v>
      </c>
    </row>
    <row r="4975" spans="2:18" x14ac:dyDescent="0.4">
      <c r="B4975" s="105" t="str">
        <f t="shared" si="232"/>
        <v/>
      </c>
      <c r="C4975" s="105" t="str">
        <f t="shared" si="233"/>
        <v/>
      </c>
      <c r="D4975" s="105" t="str">
        <f t="shared" si="234"/>
        <v/>
      </c>
      <c r="E4975" s="106" t="s">
        <v>695</v>
      </c>
      <c r="F4975" s="106" t="s">
        <v>817</v>
      </c>
      <c r="G4975" s="106" t="s">
        <v>773</v>
      </c>
      <c r="H4975" s="106" t="s">
        <v>799</v>
      </c>
      <c r="I4975" s="106">
        <v>7</v>
      </c>
      <c r="J4975" s="106" t="s">
        <v>1266</v>
      </c>
      <c r="K4975" s="106">
        <v>8</v>
      </c>
      <c r="L4975" s="106" t="s">
        <v>741</v>
      </c>
      <c r="M4975" s="106" t="s">
        <v>924</v>
      </c>
      <c r="N4975" s="106" t="s">
        <v>5740</v>
      </c>
      <c r="O4975" s="106" t="s">
        <v>5740</v>
      </c>
      <c r="P4975" s="106" t="s">
        <v>714</v>
      </c>
      <c r="Q4975" s="107" t="s">
        <v>5763</v>
      </c>
      <c r="R4975" s="107" t="s">
        <v>522</v>
      </c>
    </row>
    <row r="4976" spans="2:18" x14ac:dyDescent="0.4">
      <c r="B4976" s="105" t="str">
        <f t="shared" si="232"/>
        <v/>
      </c>
      <c r="C4976" s="105" t="str">
        <f t="shared" si="233"/>
        <v/>
      </c>
      <c r="D4976" s="105" t="str">
        <f t="shared" si="234"/>
        <v/>
      </c>
      <c r="E4976" s="106" t="s">
        <v>695</v>
      </c>
      <c r="F4976" s="106" t="s">
        <v>817</v>
      </c>
      <c r="G4976" s="106" t="s">
        <v>773</v>
      </c>
      <c r="H4976" s="106" t="s">
        <v>802</v>
      </c>
      <c r="I4976" s="106">
        <v>7</v>
      </c>
      <c r="J4976" s="106" t="s">
        <v>1266</v>
      </c>
      <c r="K4976" s="106">
        <v>7</v>
      </c>
      <c r="L4976" s="106" t="s">
        <v>741</v>
      </c>
      <c r="M4976" s="106" t="s">
        <v>924</v>
      </c>
      <c r="N4976" s="106" t="s">
        <v>5740</v>
      </c>
      <c r="O4976" s="106" t="s">
        <v>5740</v>
      </c>
      <c r="P4976" s="106" t="s">
        <v>714</v>
      </c>
      <c r="Q4976" s="107" t="s">
        <v>5764</v>
      </c>
      <c r="R4976" s="107" t="s">
        <v>522</v>
      </c>
    </row>
    <row r="4977" spans="2:18" x14ac:dyDescent="0.4">
      <c r="B4977" s="105" t="str">
        <f t="shared" si="232"/>
        <v/>
      </c>
      <c r="C4977" s="105" t="str">
        <f t="shared" si="233"/>
        <v/>
      </c>
      <c r="D4977" s="105" t="str">
        <f t="shared" si="234"/>
        <v/>
      </c>
      <c r="E4977" s="106" t="s">
        <v>695</v>
      </c>
      <c r="F4977" s="106" t="s">
        <v>817</v>
      </c>
      <c r="G4977" s="106" t="s">
        <v>773</v>
      </c>
      <c r="H4977" s="106" t="s">
        <v>819</v>
      </c>
      <c r="I4977" s="106">
        <v>6</v>
      </c>
      <c r="J4977" s="106" t="s">
        <v>1266</v>
      </c>
      <c r="K4977" s="106">
        <v>7</v>
      </c>
      <c r="L4977" s="106" t="s">
        <v>741</v>
      </c>
      <c r="M4977" s="106" t="s">
        <v>924</v>
      </c>
      <c r="N4977" s="106" t="s">
        <v>5740</v>
      </c>
      <c r="O4977" s="106" t="s">
        <v>5740</v>
      </c>
      <c r="P4977" s="106" t="s">
        <v>714</v>
      </c>
      <c r="Q4977" s="107" t="s">
        <v>5765</v>
      </c>
      <c r="R4977" s="107" t="s">
        <v>522</v>
      </c>
    </row>
    <row r="4978" spans="2:18" x14ac:dyDescent="0.4">
      <c r="B4978" s="105" t="str">
        <f t="shared" si="232"/>
        <v/>
      </c>
      <c r="C4978" s="105" t="str">
        <f t="shared" si="233"/>
        <v/>
      </c>
      <c r="D4978" s="105" t="str">
        <f t="shared" si="234"/>
        <v/>
      </c>
      <c r="E4978" s="106" t="s">
        <v>695</v>
      </c>
      <c r="F4978" s="106" t="s">
        <v>817</v>
      </c>
      <c r="G4978" s="106" t="s">
        <v>778</v>
      </c>
      <c r="H4978" s="106" t="s">
        <v>799</v>
      </c>
      <c r="I4978" s="106">
        <v>7</v>
      </c>
      <c r="J4978" s="106" t="s">
        <v>1269</v>
      </c>
      <c r="K4978" s="106">
        <v>8</v>
      </c>
      <c r="L4978" s="106" t="s">
        <v>741</v>
      </c>
      <c r="M4978" s="106" t="s">
        <v>924</v>
      </c>
      <c r="N4978" s="106" t="s">
        <v>5740</v>
      </c>
      <c r="O4978" s="106" t="s">
        <v>5740</v>
      </c>
      <c r="P4978" s="106" t="s">
        <v>714</v>
      </c>
      <c r="Q4978" s="107" t="s">
        <v>5766</v>
      </c>
      <c r="R4978" s="107" t="s">
        <v>522</v>
      </c>
    </row>
    <row r="4979" spans="2:18" x14ac:dyDescent="0.4">
      <c r="B4979" s="105" t="str">
        <f t="shared" si="232"/>
        <v/>
      </c>
      <c r="C4979" s="105" t="str">
        <f t="shared" si="233"/>
        <v/>
      </c>
      <c r="D4979" s="105" t="str">
        <f t="shared" si="234"/>
        <v/>
      </c>
      <c r="E4979" s="106" t="s">
        <v>695</v>
      </c>
      <c r="F4979" s="106" t="s">
        <v>817</v>
      </c>
      <c r="G4979" s="106" t="s">
        <v>778</v>
      </c>
      <c r="H4979" s="106" t="s">
        <v>802</v>
      </c>
      <c r="I4979" s="106">
        <v>7</v>
      </c>
      <c r="J4979" s="106" t="s">
        <v>1269</v>
      </c>
      <c r="K4979" s="106">
        <v>7</v>
      </c>
      <c r="L4979" s="106" t="s">
        <v>741</v>
      </c>
      <c r="M4979" s="106" t="s">
        <v>924</v>
      </c>
      <c r="N4979" s="106" t="s">
        <v>5740</v>
      </c>
      <c r="O4979" s="106" t="s">
        <v>5740</v>
      </c>
      <c r="P4979" s="106" t="s">
        <v>714</v>
      </c>
      <c r="Q4979" s="107" t="s">
        <v>5767</v>
      </c>
      <c r="R4979" s="107" t="s">
        <v>522</v>
      </c>
    </row>
    <row r="4980" spans="2:18" x14ac:dyDescent="0.4">
      <c r="B4980" s="105" t="str">
        <f t="shared" si="232"/>
        <v/>
      </c>
      <c r="C4980" s="105" t="str">
        <f t="shared" si="233"/>
        <v/>
      </c>
      <c r="D4980" s="105" t="str">
        <f t="shared" si="234"/>
        <v/>
      </c>
      <c r="E4980" s="106" t="s">
        <v>695</v>
      </c>
      <c r="F4980" s="106" t="s">
        <v>817</v>
      </c>
      <c r="G4980" s="106" t="s">
        <v>778</v>
      </c>
      <c r="H4980" s="106" t="s">
        <v>819</v>
      </c>
      <c r="I4980" s="106">
        <v>6</v>
      </c>
      <c r="J4980" s="106" t="s">
        <v>1269</v>
      </c>
      <c r="K4980" s="106">
        <v>7</v>
      </c>
      <c r="L4980" s="106" t="s">
        <v>741</v>
      </c>
      <c r="M4980" s="106" t="s">
        <v>924</v>
      </c>
      <c r="N4980" s="106" t="s">
        <v>5740</v>
      </c>
      <c r="O4980" s="106" t="s">
        <v>5740</v>
      </c>
      <c r="P4980" s="106" t="s">
        <v>714</v>
      </c>
      <c r="Q4980" s="107" t="s">
        <v>5768</v>
      </c>
      <c r="R4980" s="107" t="s">
        <v>522</v>
      </c>
    </row>
    <row r="4981" spans="2:18" x14ac:dyDescent="0.4">
      <c r="B4981" s="105" t="str">
        <f t="shared" si="232"/>
        <v/>
      </c>
      <c r="C4981" s="105" t="str">
        <f t="shared" si="233"/>
        <v/>
      </c>
      <c r="D4981" s="105" t="str">
        <f t="shared" si="234"/>
        <v/>
      </c>
      <c r="E4981" s="106" t="s">
        <v>695</v>
      </c>
      <c r="F4981" s="106" t="s">
        <v>1813</v>
      </c>
      <c r="G4981" s="106" t="s">
        <v>773</v>
      </c>
      <c r="H4981" s="106" t="s">
        <v>707</v>
      </c>
      <c r="I4981" s="106">
        <v>7</v>
      </c>
      <c r="J4981" s="106" t="s">
        <v>1266</v>
      </c>
      <c r="K4981" s="106">
        <v>8</v>
      </c>
      <c r="L4981" s="106" t="s">
        <v>741</v>
      </c>
      <c r="M4981" s="106" t="s">
        <v>924</v>
      </c>
      <c r="N4981" s="106" t="s">
        <v>5740</v>
      </c>
      <c r="O4981" s="106" t="s">
        <v>5740</v>
      </c>
      <c r="P4981" s="106" t="s">
        <v>714</v>
      </c>
      <c r="Q4981" s="107" t="s">
        <v>5769</v>
      </c>
      <c r="R4981" s="107" t="s">
        <v>522</v>
      </c>
    </row>
    <row r="4982" spans="2:18" x14ac:dyDescent="0.4">
      <c r="B4982" s="105" t="str">
        <f t="shared" si="232"/>
        <v/>
      </c>
      <c r="C4982" s="105" t="str">
        <f t="shared" si="233"/>
        <v/>
      </c>
      <c r="D4982" s="105" t="str">
        <f t="shared" si="234"/>
        <v/>
      </c>
      <c r="E4982" s="106" t="s">
        <v>695</v>
      </c>
      <c r="F4982" s="106" t="s">
        <v>1813</v>
      </c>
      <c r="G4982" s="106" t="s">
        <v>773</v>
      </c>
      <c r="H4982" s="106" t="s">
        <v>1817</v>
      </c>
      <c r="I4982" s="106">
        <v>7</v>
      </c>
      <c r="J4982" s="106" t="s">
        <v>1266</v>
      </c>
      <c r="K4982" s="106">
        <v>7</v>
      </c>
      <c r="L4982" s="106" t="s">
        <v>741</v>
      </c>
      <c r="M4982" s="106" t="s">
        <v>924</v>
      </c>
      <c r="N4982" s="106" t="s">
        <v>5740</v>
      </c>
      <c r="O4982" s="106" t="s">
        <v>5740</v>
      </c>
      <c r="P4982" s="106" t="s">
        <v>714</v>
      </c>
      <c r="Q4982" s="107" t="s">
        <v>5770</v>
      </c>
      <c r="R4982" s="107" t="s">
        <v>522</v>
      </c>
    </row>
    <row r="4983" spans="2:18" x14ac:dyDescent="0.4">
      <c r="B4983" s="105" t="str">
        <f t="shared" si="232"/>
        <v/>
      </c>
      <c r="C4983" s="105" t="str">
        <f t="shared" si="233"/>
        <v/>
      </c>
      <c r="D4983" s="105" t="str">
        <f t="shared" si="234"/>
        <v/>
      </c>
      <c r="E4983" s="106" t="s">
        <v>695</v>
      </c>
      <c r="F4983" s="106" t="s">
        <v>1813</v>
      </c>
      <c r="G4983" s="106" t="s">
        <v>773</v>
      </c>
      <c r="H4983" s="106" t="s">
        <v>1027</v>
      </c>
      <c r="I4983" s="106">
        <v>6</v>
      </c>
      <c r="J4983" s="106" t="s">
        <v>1266</v>
      </c>
      <c r="K4983" s="106">
        <v>7</v>
      </c>
      <c r="L4983" s="106" t="s">
        <v>741</v>
      </c>
      <c r="M4983" s="106" t="s">
        <v>924</v>
      </c>
      <c r="N4983" s="106" t="s">
        <v>5740</v>
      </c>
      <c r="O4983" s="106" t="s">
        <v>5740</v>
      </c>
      <c r="P4983" s="106" t="s">
        <v>714</v>
      </c>
      <c r="Q4983" s="107" t="s">
        <v>5771</v>
      </c>
      <c r="R4983" s="107" t="s">
        <v>522</v>
      </c>
    </row>
    <row r="4984" spans="2:18" x14ac:dyDescent="0.4">
      <c r="B4984" s="105" t="str">
        <f t="shared" si="232"/>
        <v/>
      </c>
      <c r="C4984" s="105" t="str">
        <f t="shared" si="233"/>
        <v/>
      </c>
      <c r="D4984" s="105" t="str">
        <f t="shared" si="234"/>
        <v/>
      </c>
      <c r="E4984" s="106" t="s">
        <v>695</v>
      </c>
      <c r="F4984" s="106" t="s">
        <v>1813</v>
      </c>
      <c r="G4984" s="106" t="s">
        <v>778</v>
      </c>
      <c r="H4984" s="106" t="s">
        <v>707</v>
      </c>
      <c r="I4984" s="106">
        <v>7</v>
      </c>
      <c r="J4984" s="106" t="s">
        <v>1269</v>
      </c>
      <c r="K4984" s="106">
        <v>8</v>
      </c>
      <c r="L4984" s="106" t="s">
        <v>741</v>
      </c>
      <c r="M4984" s="106" t="s">
        <v>924</v>
      </c>
      <c r="N4984" s="106" t="s">
        <v>5740</v>
      </c>
      <c r="O4984" s="106" t="s">
        <v>5740</v>
      </c>
      <c r="P4984" s="106" t="s">
        <v>714</v>
      </c>
      <c r="Q4984" s="107" t="s">
        <v>5772</v>
      </c>
      <c r="R4984" s="107" t="s">
        <v>522</v>
      </c>
    </row>
    <row r="4985" spans="2:18" x14ac:dyDescent="0.4">
      <c r="B4985" s="105" t="str">
        <f t="shared" si="232"/>
        <v/>
      </c>
      <c r="C4985" s="105" t="str">
        <f t="shared" si="233"/>
        <v/>
      </c>
      <c r="D4985" s="105" t="str">
        <f t="shared" si="234"/>
        <v/>
      </c>
      <c r="E4985" s="106" t="s">
        <v>695</v>
      </c>
      <c r="F4985" s="106" t="s">
        <v>1813</v>
      </c>
      <c r="G4985" s="106" t="s">
        <v>778</v>
      </c>
      <c r="H4985" s="106" t="s">
        <v>1817</v>
      </c>
      <c r="I4985" s="106">
        <v>7</v>
      </c>
      <c r="J4985" s="106" t="s">
        <v>1269</v>
      </c>
      <c r="K4985" s="106">
        <v>7</v>
      </c>
      <c r="L4985" s="106" t="s">
        <v>741</v>
      </c>
      <c r="M4985" s="106" t="s">
        <v>924</v>
      </c>
      <c r="N4985" s="106" t="s">
        <v>5740</v>
      </c>
      <c r="O4985" s="106" t="s">
        <v>5740</v>
      </c>
      <c r="P4985" s="106" t="s">
        <v>714</v>
      </c>
      <c r="Q4985" s="107" t="s">
        <v>5773</v>
      </c>
      <c r="R4985" s="107" t="s">
        <v>522</v>
      </c>
    </row>
    <row r="4986" spans="2:18" x14ac:dyDescent="0.4">
      <c r="B4986" s="105" t="str">
        <f t="shared" si="232"/>
        <v/>
      </c>
      <c r="C4986" s="105" t="str">
        <f t="shared" si="233"/>
        <v/>
      </c>
      <c r="D4986" s="105" t="str">
        <f t="shared" si="234"/>
        <v/>
      </c>
      <c r="E4986" s="106" t="s">
        <v>695</v>
      </c>
      <c r="F4986" s="106" t="s">
        <v>1813</v>
      </c>
      <c r="G4986" s="106" t="s">
        <v>778</v>
      </c>
      <c r="H4986" s="106" t="s">
        <v>1027</v>
      </c>
      <c r="I4986" s="106">
        <v>6</v>
      </c>
      <c r="J4986" s="106" t="s">
        <v>1269</v>
      </c>
      <c r="K4986" s="106">
        <v>7</v>
      </c>
      <c r="L4986" s="106" t="s">
        <v>741</v>
      </c>
      <c r="M4986" s="106" t="s">
        <v>924</v>
      </c>
      <c r="N4986" s="106" t="s">
        <v>5740</v>
      </c>
      <c r="O4986" s="106" t="s">
        <v>5740</v>
      </c>
      <c r="P4986" s="106" t="s">
        <v>714</v>
      </c>
      <c r="Q4986" s="107" t="s">
        <v>5774</v>
      </c>
      <c r="R4986" s="107" t="s">
        <v>522</v>
      </c>
    </row>
  </sheetData>
  <sheetProtection algorithmName="SHA-512" hashValue="RD3O0dd50Qa5Vj7UahT+7oL+S7Wt6TJVdED44wktOSnadIAMiJvKC4hpYkp6UsBXgS5Vsc/KT3TrR8jpF56uVw==" saltValue="HTjPZJpFzsLNC4ytFJRGlw==" spinCount="100000" sheet="1" autoFilter="0"/>
  <autoFilter ref="B16:S4986" xr:uid="{20E3AE75-7099-4C10-8A13-A1489518AC94}"/>
  <mergeCells count="12">
    <mergeCell ref="V39:W39"/>
    <mergeCell ref="H3:J3"/>
    <mergeCell ref="H4:J4"/>
    <mergeCell ref="B8:F8"/>
    <mergeCell ref="C10:E10"/>
    <mergeCell ref="C11:E11"/>
    <mergeCell ref="C12:E12"/>
    <mergeCell ref="B14:C14"/>
    <mergeCell ref="E14:P14"/>
    <mergeCell ref="V35:W35"/>
    <mergeCell ref="V37:W37"/>
    <mergeCell ref="V38:W38"/>
  </mergeCells>
  <phoneticPr fontId="4"/>
  <conditionalFormatting sqref="B14:C15">
    <cfRule type="expression" dxfId="8" priority="2">
      <formula>OR($C$11="",$C$12="")</formula>
    </cfRule>
  </conditionalFormatting>
  <conditionalFormatting sqref="G12">
    <cfRule type="expression" dxfId="7" priority="1">
      <formula>COUNTIF(G12,"*申し訳ありません*")&gt;0</formula>
    </cfRule>
  </conditionalFormatting>
  <conditionalFormatting sqref="D14:D15">
    <cfRule type="expression" dxfId="6" priority="3">
      <formula>$H$10=""</formula>
    </cfRule>
  </conditionalFormatting>
  <dataValidations count="1">
    <dataValidation type="list" allowBlank="1" showInputMessage="1" showErrorMessage="1" sqref="C12 C10:E11" xr:uid="{8CFC4FC0-4B9B-4ED4-AC4B-3D85308CA566}">
      <formula1>INDIRECT(V17)</formula1>
    </dataValidation>
  </dataValidations>
  <hyperlinks>
    <hyperlink ref="H3" location="使い方!A1" display="使い方を見る" xr:uid="{CFF4B767-E068-4BA0-A1D3-874DC3C3C759}"/>
    <hyperlink ref="H3:J3" r:id="rId1" display="窓ガラスの光熱性能計算ツール 「TOP-G」（板硝子協会）" xr:uid="{8FB53942-B951-44DE-BD68-89B114BF67AA}"/>
    <hyperlink ref="H4:J4" r:id="rId2" display="LIXIL製複層ガラスシリーズカタログ" xr:uid="{D489E941-00DD-4DEB-94E0-0308B40314E0}"/>
  </hyperlinks>
  <pageMargins left="0.70866141732283472" right="0.70866141732283472" top="0.74803149606299213" bottom="0.74803149606299213" header="0.31496062992125984" footer="0.31496062992125984"/>
  <pageSetup paperSize="9" scale="10"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1F666-DECF-4DA4-BD27-D1AB4EED1A8C}">
  <sheetPr codeName="Sheet11"/>
  <dimension ref="A1:P1760"/>
  <sheetViews>
    <sheetView showGridLines="0" topLeftCell="D1" zoomScale="70" zoomScaleNormal="70" zoomScaleSheetLayoutView="70" zoomScalePageLayoutView="55" workbookViewId="0">
      <pane ySplit="1" topLeftCell="A2" activePane="bottomLeft" state="frozen"/>
      <selection activeCell="D14" sqref="D14"/>
      <selection pane="bottomLeft" activeCell="H6" sqref="H6"/>
    </sheetView>
  </sheetViews>
  <sheetFormatPr defaultColWidth="7.625" defaultRowHeight="15.75" x14ac:dyDescent="0.4"/>
  <cols>
    <col min="1" max="2" width="45.625" style="18" customWidth="1"/>
    <col min="3" max="3" width="7.625" style="18"/>
    <col min="4" max="5" width="45.625" style="18" customWidth="1"/>
    <col min="6" max="6" width="7.625" style="18"/>
    <col min="7" max="7" width="45.625" style="18" customWidth="1"/>
    <col min="8" max="8" width="7.625" style="18"/>
    <col min="9" max="10" width="45.625" style="18" customWidth="1"/>
    <col min="11" max="11" width="7.625" style="18"/>
    <col min="12" max="13" width="45.625" style="18" customWidth="1"/>
    <col min="14" max="14" width="7.625" style="18"/>
    <col min="15" max="16" width="45.625" style="18" customWidth="1"/>
    <col min="17" max="16384" width="7.625" style="18"/>
  </cols>
  <sheetData>
    <row r="1" spans="1:16" ht="16.5" x14ac:dyDescent="0.4">
      <c r="A1" s="117" t="s">
        <v>5776</v>
      </c>
      <c r="B1" s="118" t="s">
        <v>615</v>
      </c>
      <c r="D1" s="117" t="s">
        <v>5777</v>
      </c>
      <c r="E1" s="118" t="s">
        <v>5778</v>
      </c>
      <c r="G1" s="117" t="s">
        <v>5779</v>
      </c>
      <c r="I1" s="119" t="s">
        <v>5780</v>
      </c>
      <c r="J1" s="120" t="s">
        <v>5778</v>
      </c>
      <c r="L1" s="117" t="s">
        <v>5781</v>
      </c>
      <c r="M1" s="118" t="s">
        <v>5782</v>
      </c>
      <c r="O1" s="117" t="s">
        <v>5783</v>
      </c>
      <c r="P1" s="118" t="s">
        <v>5784</v>
      </c>
    </row>
    <row r="2" spans="1:16" s="28" customFormat="1" x14ac:dyDescent="0.4">
      <c r="A2" s="28" t="s">
        <v>17618</v>
      </c>
      <c r="B2" s="28" t="s">
        <v>5935</v>
      </c>
      <c r="D2" s="28" t="s">
        <v>17619</v>
      </c>
      <c r="E2" s="28" t="s">
        <v>15465</v>
      </c>
      <c r="G2" s="28" t="s">
        <v>5909</v>
      </c>
      <c r="L2" s="28" t="s">
        <v>17617</v>
      </c>
      <c r="M2" s="28" t="s">
        <v>548</v>
      </c>
      <c r="O2" s="28" t="s">
        <v>5909</v>
      </c>
      <c r="P2" s="28" t="s">
        <v>17033</v>
      </c>
    </row>
    <row r="3" spans="1:16" s="28" customFormat="1" x14ac:dyDescent="0.4">
      <c r="A3" s="28" t="s">
        <v>17620</v>
      </c>
      <c r="B3" s="28" t="s">
        <v>5935</v>
      </c>
      <c r="D3" s="28" t="s">
        <v>17619</v>
      </c>
      <c r="E3" s="28" t="s">
        <v>9526</v>
      </c>
      <c r="G3" s="28" t="s">
        <v>5926</v>
      </c>
      <c r="L3" s="28" t="s">
        <v>17617</v>
      </c>
      <c r="M3" s="28" t="s">
        <v>546</v>
      </c>
      <c r="O3" s="28" t="s">
        <v>5909</v>
      </c>
      <c r="P3" s="28" t="s">
        <v>12933</v>
      </c>
    </row>
    <row r="4" spans="1:16" s="28" customFormat="1" x14ac:dyDescent="0.4">
      <c r="A4" s="28" t="s">
        <v>17622</v>
      </c>
      <c r="B4" s="28" t="s">
        <v>5935</v>
      </c>
      <c r="D4" s="28" t="s">
        <v>17621</v>
      </c>
      <c r="E4" s="28" t="s">
        <v>5915</v>
      </c>
      <c r="G4" s="28" t="s">
        <v>5957</v>
      </c>
      <c r="L4" s="28" t="s">
        <v>17617</v>
      </c>
      <c r="M4" s="28" t="s">
        <v>544</v>
      </c>
      <c r="O4" s="28" t="s">
        <v>5909</v>
      </c>
      <c r="P4" s="28" t="s">
        <v>10854</v>
      </c>
    </row>
    <row r="5" spans="1:16" s="28" customFormat="1" x14ac:dyDescent="0.4">
      <c r="A5" s="28" t="s">
        <v>17625</v>
      </c>
      <c r="B5" s="28" t="s">
        <v>5935</v>
      </c>
      <c r="D5" s="28" t="s">
        <v>17621</v>
      </c>
      <c r="E5" s="28" t="s">
        <v>9526</v>
      </c>
      <c r="G5" s="28" t="s">
        <v>5866</v>
      </c>
      <c r="L5" s="28" t="s">
        <v>17624</v>
      </c>
      <c r="M5" s="28" t="s">
        <v>15792</v>
      </c>
      <c r="O5" s="28" t="s">
        <v>5909</v>
      </c>
      <c r="P5" s="28" t="s">
        <v>10361</v>
      </c>
    </row>
    <row r="6" spans="1:16" s="28" customFormat="1" x14ac:dyDescent="0.4">
      <c r="A6" s="28" t="s">
        <v>17627</v>
      </c>
      <c r="B6" s="28" t="s">
        <v>5935</v>
      </c>
      <c r="D6" s="28" t="s">
        <v>17623</v>
      </c>
      <c r="E6" s="28" t="s">
        <v>6126</v>
      </c>
      <c r="G6" s="28" t="s">
        <v>5864</v>
      </c>
      <c r="L6" s="28" t="s">
        <v>17624</v>
      </c>
      <c r="M6" s="28" t="s">
        <v>14860</v>
      </c>
      <c r="O6" s="28" t="s">
        <v>5909</v>
      </c>
      <c r="P6" s="28" t="s">
        <v>220</v>
      </c>
    </row>
    <row r="7" spans="1:16" s="28" customFormat="1" x14ac:dyDescent="0.4">
      <c r="A7" s="28" t="s">
        <v>17629</v>
      </c>
      <c r="B7" s="28" t="s">
        <v>5935</v>
      </c>
      <c r="D7" s="28" t="s">
        <v>17623</v>
      </c>
      <c r="E7" s="28" t="s">
        <v>9526</v>
      </c>
      <c r="G7" s="28" t="s">
        <v>5865</v>
      </c>
      <c r="L7" s="28" t="s">
        <v>17624</v>
      </c>
      <c r="M7" s="28" t="s">
        <v>14880</v>
      </c>
      <c r="O7" s="28" t="s">
        <v>5909</v>
      </c>
      <c r="P7" s="28" t="s">
        <v>12741</v>
      </c>
    </row>
    <row r="8" spans="1:16" s="28" customFormat="1" x14ac:dyDescent="0.4">
      <c r="A8" s="28" t="s">
        <v>17631</v>
      </c>
      <c r="B8" s="28" t="s">
        <v>5896</v>
      </c>
      <c r="D8" s="28" t="s">
        <v>17626</v>
      </c>
      <c r="E8" s="28" t="s">
        <v>6126</v>
      </c>
      <c r="L8" s="28" t="s">
        <v>17624</v>
      </c>
      <c r="M8" s="28" t="s">
        <v>16068</v>
      </c>
      <c r="O8" s="28" t="s">
        <v>5909</v>
      </c>
      <c r="P8" s="28" t="s">
        <v>9496</v>
      </c>
    </row>
    <row r="9" spans="1:16" s="28" customFormat="1" x14ac:dyDescent="0.4">
      <c r="A9" s="28" t="s">
        <v>17633</v>
      </c>
      <c r="B9" s="28" t="s">
        <v>5896</v>
      </c>
      <c r="D9" s="28" t="s">
        <v>17626</v>
      </c>
      <c r="E9" s="28" t="s">
        <v>6406</v>
      </c>
      <c r="L9" s="28" t="s">
        <v>17624</v>
      </c>
      <c r="M9" s="28" t="s">
        <v>15994</v>
      </c>
      <c r="O9" s="28" t="s">
        <v>5909</v>
      </c>
      <c r="P9" s="28" t="s">
        <v>9452</v>
      </c>
    </row>
    <row r="10" spans="1:16" s="28" customFormat="1" x14ac:dyDescent="0.4">
      <c r="A10" s="28" t="s">
        <v>17635</v>
      </c>
      <c r="B10" s="28" t="s">
        <v>5896</v>
      </c>
      <c r="D10" s="28" t="s">
        <v>17626</v>
      </c>
      <c r="E10" s="28" t="s">
        <v>9526</v>
      </c>
      <c r="L10" s="28" t="s">
        <v>17624</v>
      </c>
      <c r="M10" s="28" t="s">
        <v>16111</v>
      </c>
      <c r="O10" s="28" t="s">
        <v>5909</v>
      </c>
      <c r="P10" s="28" t="s">
        <v>308</v>
      </c>
    </row>
    <row r="11" spans="1:16" s="28" customFormat="1" x14ac:dyDescent="0.4">
      <c r="A11" s="28" t="s">
        <v>17637</v>
      </c>
      <c r="B11" s="28" t="s">
        <v>5896</v>
      </c>
      <c r="D11" s="28" t="s">
        <v>17628</v>
      </c>
      <c r="E11" s="28" t="s">
        <v>6126</v>
      </c>
      <c r="L11" s="28" t="s">
        <v>17624</v>
      </c>
      <c r="M11" s="28" t="s">
        <v>15941</v>
      </c>
      <c r="O11" s="28" t="s">
        <v>5909</v>
      </c>
      <c r="P11" s="28" t="s">
        <v>11679</v>
      </c>
    </row>
    <row r="12" spans="1:16" x14ac:dyDescent="0.4">
      <c r="A12" s="28" t="s">
        <v>17639</v>
      </c>
      <c r="B12" s="28" t="s">
        <v>5935</v>
      </c>
      <c r="D12" s="28" t="s">
        <v>17628</v>
      </c>
      <c r="E12" s="28" t="s">
        <v>6406</v>
      </c>
      <c r="F12" s="28"/>
      <c r="G12" s="28"/>
      <c r="L12" s="18" t="s">
        <v>17624</v>
      </c>
      <c r="M12" s="18" t="s">
        <v>12934</v>
      </c>
      <c r="O12" s="18" t="s">
        <v>5909</v>
      </c>
      <c r="P12" s="18" t="s">
        <v>5911</v>
      </c>
    </row>
    <row r="13" spans="1:16" x14ac:dyDescent="0.4">
      <c r="A13" s="28" t="s">
        <v>17639</v>
      </c>
      <c r="B13" s="28" t="s">
        <v>6047</v>
      </c>
      <c r="D13" s="28" t="s">
        <v>17628</v>
      </c>
      <c r="E13" s="28" t="s">
        <v>9526</v>
      </c>
      <c r="F13" s="28"/>
      <c r="G13" s="28"/>
      <c r="L13" s="18" t="s">
        <v>17624</v>
      </c>
      <c r="M13" s="18" t="s">
        <v>12942</v>
      </c>
      <c r="O13" s="18" t="s">
        <v>5909</v>
      </c>
      <c r="P13" s="18" t="s">
        <v>12170</v>
      </c>
    </row>
    <row r="14" spans="1:16" x14ac:dyDescent="0.4">
      <c r="A14" s="28" t="s">
        <v>17639</v>
      </c>
      <c r="B14" s="28" t="s">
        <v>6100</v>
      </c>
      <c r="D14" s="28" t="s">
        <v>17630</v>
      </c>
      <c r="E14" s="28" t="s">
        <v>6467</v>
      </c>
      <c r="F14" s="28"/>
      <c r="G14" s="28"/>
      <c r="L14" s="18" t="s">
        <v>17649</v>
      </c>
      <c r="M14" s="18" t="s">
        <v>15464</v>
      </c>
      <c r="O14" s="18" t="s">
        <v>5909</v>
      </c>
      <c r="P14" s="18" t="s">
        <v>6247</v>
      </c>
    </row>
    <row r="15" spans="1:16" x14ac:dyDescent="0.4">
      <c r="A15" s="28" t="s">
        <v>17639</v>
      </c>
      <c r="B15" s="28" t="s">
        <v>5991</v>
      </c>
      <c r="D15" s="28" t="s">
        <v>17630</v>
      </c>
      <c r="E15" s="28" t="s">
        <v>6474</v>
      </c>
      <c r="F15" s="28"/>
      <c r="G15" s="28"/>
      <c r="L15" s="18" t="s">
        <v>17649</v>
      </c>
      <c r="M15" s="18" t="s">
        <v>10873</v>
      </c>
      <c r="O15" s="18" t="s">
        <v>5909</v>
      </c>
      <c r="P15" s="18" t="s">
        <v>12202</v>
      </c>
    </row>
    <row r="16" spans="1:16" x14ac:dyDescent="0.4">
      <c r="A16" s="28" t="s">
        <v>17644</v>
      </c>
      <c r="B16" s="28" t="s">
        <v>5935</v>
      </c>
      <c r="D16" s="28" t="s">
        <v>17630</v>
      </c>
      <c r="E16" s="28" t="s">
        <v>6416</v>
      </c>
      <c r="F16" s="28"/>
      <c r="G16" s="28"/>
      <c r="L16" s="18" t="s">
        <v>17649</v>
      </c>
      <c r="M16" s="18" t="s">
        <v>559</v>
      </c>
      <c r="O16" s="18" t="s">
        <v>5909</v>
      </c>
      <c r="P16" s="18" t="s">
        <v>6398</v>
      </c>
    </row>
    <row r="17" spans="1:16" x14ac:dyDescent="0.4">
      <c r="A17" s="28" t="s">
        <v>17644</v>
      </c>
      <c r="B17" s="28" t="s">
        <v>6047</v>
      </c>
      <c r="D17" s="28" t="s">
        <v>17630</v>
      </c>
      <c r="E17" s="28" t="s">
        <v>9526</v>
      </c>
      <c r="F17" s="28"/>
      <c r="G17" s="28"/>
      <c r="L17" s="18" t="s">
        <v>17649</v>
      </c>
      <c r="M17" s="18" t="s">
        <v>16174</v>
      </c>
      <c r="O17" s="18" t="s">
        <v>5909</v>
      </c>
      <c r="P17" s="18" t="s">
        <v>128</v>
      </c>
    </row>
    <row r="18" spans="1:16" x14ac:dyDescent="0.4">
      <c r="A18" s="28" t="s">
        <v>17644</v>
      </c>
      <c r="B18" s="28" t="s">
        <v>6100</v>
      </c>
      <c r="D18" s="28" t="s">
        <v>17632</v>
      </c>
      <c r="E18" s="28" t="s">
        <v>6126</v>
      </c>
      <c r="F18" s="28"/>
      <c r="G18" s="28"/>
      <c r="L18" s="18" t="s">
        <v>17649</v>
      </c>
      <c r="M18" s="18" t="s">
        <v>560</v>
      </c>
      <c r="O18" s="18" t="s">
        <v>5909</v>
      </c>
      <c r="P18" s="18" t="s">
        <v>170</v>
      </c>
    </row>
    <row r="19" spans="1:16" x14ac:dyDescent="0.4">
      <c r="A19" s="28" t="s">
        <v>17644</v>
      </c>
      <c r="B19" s="28" t="s">
        <v>5991</v>
      </c>
      <c r="D19" s="28" t="s">
        <v>17632</v>
      </c>
      <c r="E19" s="28" t="s">
        <v>6406</v>
      </c>
      <c r="F19" s="28"/>
      <c r="G19" s="28"/>
      <c r="L19" s="18" t="s">
        <v>17649</v>
      </c>
      <c r="M19" s="18" t="s">
        <v>550</v>
      </c>
      <c r="O19" s="18" t="s">
        <v>5909</v>
      </c>
      <c r="P19" s="18" t="s">
        <v>179</v>
      </c>
    </row>
    <row r="20" spans="1:16" x14ac:dyDescent="0.4">
      <c r="A20" s="28" t="s">
        <v>17650</v>
      </c>
      <c r="B20" s="28" t="s">
        <v>5935</v>
      </c>
      <c r="D20" s="28" t="s">
        <v>17632</v>
      </c>
      <c r="E20" s="28" t="s">
        <v>9526</v>
      </c>
      <c r="F20" s="28"/>
      <c r="G20" s="28"/>
      <c r="L20" s="18" t="s">
        <v>17649</v>
      </c>
      <c r="M20" s="18" t="s">
        <v>561</v>
      </c>
      <c r="O20" s="18" t="s">
        <v>5909</v>
      </c>
      <c r="P20" s="18" t="s">
        <v>6842</v>
      </c>
    </row>
    <row r="21" spans="1:16" x14ac:dyDescent="0.4">
      <c r="A21" s="28" t="s">
        <v>17652</v>
      </c>
      <c r="B21" s="28" t="s">
        <v>5935</v>
      </c>
      <c r="D21" s="28" t="s">
        <v>17634</v>
      </c>
      <c r="E21" s="28" t="s">
        <v>6406</v>
      </c>
      <c r="F21" s="28"/>
      <c r="G21" s="28"/>
      <c r="L21" s="18" t="s">
        <v>17649</v>
      </c>
      <c r="M21" s="18" t="s">
        <v>551</v>
      </c>
      <c r="O21" s="18" t="s">
        <v>5909</v>
      </c>
      <c r="P21" s="18" t="s">
        <v>7954</v>
      </c>
    </row>
    <row r="22" spans="1:16" x14ac:dyDescent="0.4">
      <c r="A22" s="28" t="s">
        <v>17654</v>
      </c>
      <c r="B22" s="28" t="s">
        <v>6047</v>
      </c>
      <c r="D22" s="28" t="s">
        <v>17634</v>
      </c>
      <c r="E22" s="28" t="s">
        <v>6474</v>
      </c>
      <c r="F22" s="28"/>
      <c r="G22" s="28"/>
      <c r="L22" s="18" t="s">
        <v>17649</v>
      </c>
      <c r="M22" s="18" t="s">
        <v>563</v>
      </c>
      <c r="O22" s="18" t="s">
        <v>5909</v>
      </c>
      <c r="P22" s="18" t="s">
        <v>11471</v>
      </c>
    </row>
    <row r="23" spans="1:16" x14ac:dyDescent="0.4">
      <c r="A23" s="28" t="s">
        <v>17656</v>
      </c>
      <c r="B23" s="28" t="s">
        <v>6047</v>
      </c>
      <c r="D23" s="28" t="s">
        <v>17634</v>
      </c>
      <c r="E23" s="28" t="s">
        <v>6416</v>
      </c>
      <c r="F23" s="28"/>
      <c r="G23" s="28"/>
      <c r="L23" s="18" t="s">
        <v>17649</v>
      </c>
      <c r="M23" s="18" t="s">
        <v>553</v>
      </c>
      <c r="O23" s="18" t="s">
        <v>5909</v>
      </c>
      <c r="P23" s="18" t="s">
        <v>11566</v>
      </c>
    </row>
    <row r="24" spans="1:16" x14ac:dyDescent="0.4">
      <c r="A24" s="28" t="s">
        <v>17658</v>
      </c>
      <c r="B24" s="28" t="s">
        <v>6047</v>
      </c>
      <c r="D24" s="28" t="s">
        <v>17634</v>
      </c>
      <c r="E24" s="28" t="s">
        <v>9526</v>
      </c>
      <c r="F24" s="28"/>
      <c r="G24" s="28"/>
      <c r="L24" s="18" t="s">
        <v>17649</v>
      </c>
      <c r="M24" s="18" t="s">
        <v>557</v>
      </c>
      <c r="O24" s="18" t="s">
        <v>5909</v>
      </c>
      <c r="P24" s="18" t="s">
        <v>400</v>
      </c>
    </row>
    <row r="25" spans="1:16" x14ac:dyDescent="0.4">
      <c r="A25" s="28" t="s">
        <v>17660</v>
      </c>
      <c r="B25" s="28" t="s">
        <v>6047</v>
      </c>
      <c r="D25" s="28" t="s">
        <v>17636</v>
      </c>
      <c r="E25" s="28" t="s">
        <v>6126</v>
      </c>
      <c r="F25" s="28"/>
      <c r="G25" s="28"/>
      <c r="L25" s="18" t="s">
        <v>17649</v>
      </c>
      <c r="M25" s="18" t="s">
        <v>554</v>
      </c>
      <c r="O25" s="18" t="s">
        <v>5909</v>
      </c>
      <c r="P25" s="18" t="s">
        <v>12213</v>
      </c>
    </row>
    <row r="26" spans="1:16" x14ac:dyDescent="0.4">
      <c r="A26" s="28" t="s">
        <v>17662</v>
      </c>
      <c r="B26" s="28" t="s">
        <v>5896</v>
      </c>
      <c r="D26" s="28" t="s">
        <v>17636</v>
      </c>
      <c r="E26" s="28" t="s">
        <v>9526</v>
      </c>
      <c r="F26" s="28"/>
      <c r="G26" s="28"/>
      <c r="L26" s="18" t="s">
        <v>17649</v>
      </c>
      <c r="M26" s="18" t="s">
        <v>556</v>
      </c>
      <c r="O26" s="18" t="s">
        <v>5909</v>
      </c>
      <c r="P26" s="18" t="s">
        <v>12254</v>
      </c>
    </row>
    <row r="27" spans="1:16" x14ac:dyDescent="0.4">
      <c r="A27" s="28" t="s">
        <v>17664</v>
      </c>
      <c r="B27" s="28" t="s">
        <v>5896</v>
      </c>
      <c r="D27" s="28" t="s">
        <v>17638</v>
      </c>
      <c r="E27" s="28" t="s">
        <v>6558</v>
      </c>
      <c r="F27" s="28"/>
      <c r="G27" s="28"/>
      <c r="L27" s="18" t="s">
        <v>17649</v>
      </c>
      <c r="M27" s="18" t="s">
        <v>555</v>
      </c>
      <c r="O27" s="18" t="s">
        <v>5909</v>
      </c>
      <c r="P27" s="18" t="s">
        <v>12296</v>
      </c>
    </row>
    <row r="28" spans="1:16" x14ac:dyDescent="0.4">
      <c r="A28" s="28" t="s">
        <v>17666</v>
      </c>
      <c r="B28" s="28" t="s">
        <v>6100</v>
      </c>
      <c r="D28" s="28" t="s">
        <v>17638</v>
      </c>
      <c r="E28" s="28" t="s">
        <v>6406</v>
      </c>
      <c r="F28" s="28"/>
      <c r="G28" s="28"/>
      <c r="L28" s="18" t="s">
        <v>17649</v>
      </c>
      <c r="M28" s="18" t="s">
        <v>11026</v>
      </c>
      <c r="O28" s="18" t="s">
        <v>5909</v>
      </c>
      <c r="P28" s="18" t="s">
        <v>12337</v>
      </c>
    </row>
    <row r="29" spans="1:16" x14ac:dyDescent="0.4">
      <c r="A29" s="28" t="s">
        <v>17668</v>
      </c>
      <c r="B29" s="28" t="s">
        <v>6100</v>
      </c>
      <c r="D29" s="28" t="s">
        <v>17638</v>
      </c>
      <c r="E29" s="28" t="s">
        <v>6416</v>
      </c>
      <c r="F29" s="28"/>
      <c r="G29" s="28"/>
      <c r="L29" s="18" t="s">
        <v>17649</v>
      </c>
      <c r="M29" s="18" t="s">
        <v>566</v>
      </c>
      <c r="O29" s="18" t="s">
        <v>5909</v>
      </c>
      <c r="P29" s="18" t="s">
        <v>14819</v>
      </c>
    </row>
    <row r="30" spans="1:16" x14ac:dyDescent="0.4">
      <c r="A30" s="28" t="s">
        <v>17670</v>
      </c>
      <c r="B30" s="28" t="s">
        <v>5991</v>
      </c>
      <c r="D30" s="28" t="s">
        <v>17638</v>
      </c>
      <c r="E30" s="28" t="s">
        <v>9526</v>
      </c>
      <c r="F30" s="28"/>
      <c r="G30" s="28"/>
      <c r="L30" s="18" t="s">
        <v>17649</v>
      </c>
      <c r="M30" s="18" t="s">
        <v>564</v>
      </c>
      <c r="O30" s="18" t="s">
        <v>5909</v>
      </c>
      <c r="P30" s="18" t="s">
        <v>12378</v>
      </c>
    </row>
    <row r="31" spans="1:16" x14ac:dyDescent="0.4">
      <c r="A31" s="28" t="s">
        <v>17672</v>
      </c>
      <c r="B31" s="28" t="s">
        <v>5991</v>
      </c>
      <c r="D31" s="28" t="s">
        <v>17640</v>
      </c>
      <c r="E31" s="28" t="s">
        <v>6406</v>
      </c>
      <c r="F31" s="28"/>
      <c r="G31" s="28"/>
      <c r="L31" s="18" t="s">
        <v>17649</v>
      </c>
      <c r="M31" s="18" t="s">
        <v>568</v>
      </c>
      <c r="O31" s="18" t="s">
        <v>5909</v>
      </c>
      <c r="P31" s="18" t="s">
        <v>12419</v>
      </c>
    </row>
    <row r="32" spans="1:16" x14ac:dyDescent="0.4">
      <c r="A32" s="28" t="s">
        <v>17674</v>
      </c>
      <c r="B32" s="28" t="s">
        <v>5991</v>
      </c>
      <c r="D32" s="28" t="s">
        <v>17640</v>
      </c>
      <c r="E32" s="28" t="s">
        <v>9526</v>
      </c>
      <c r="F32" s="28"/>
      <c r="G32" s="28"/>
      <c r="L32" s="18" t="s">
        <v>17649</v>
      </c>
      <c r="M32" s="18" t="s">
        <v>570</v>
      </c>
      <c r="O32" s="18" t="s">
        <v>5909</v>
      </c>
      <c r="P32" s="18" t="s">
        <v>12528</v>
      </c>
    </row>
    <row r="33" spans="1:16" x14ac:dyDescent="0.4">
      <c r="A33" s="28" t="s">
        <v>17676</v>
      </c>
      <c r="B33" s="28" t="s">
        <v>5991</v>
      </c>
      <c r="D33" s="28" t="s">
        <v>17641</v>
      </c>
      <c r="E33" s="28" t="s">
        <v>6126</v>
      </c>
      <c r="F33" s="28"/>
      <c r="G33" s="28"/>
      <c r="L33" s="18" t="s">
        <v>17649</v>
      </c>
      <c r="M33" s="18" t="s">
        <v>574</v>
      </c>
      <c r="O33" s="18" t="s">
        <v>5909</v>
      </c>
      <c r="P33" s="18" t="s">
        <v>310</v>
      </c>
    </row>
    <row r="34" spans="1:16" x14ac:dyDescent="0.4">
      <c r="A34" s="28" t="s">
        <v>17678</v>
      </c>
      <c r="B34" s="28" t="s">
        <v>5935</v>
      </c>
      <c r="D34" s="28" t="s">
        <v>17641</v>
      </c>
      <c r="E34" s="28" t="s">
        <v>6406</v>
      </c>
      <c r="F34" s="28"/>
      <c r="G34" s="28"/>
      <c r="L34" s="18" t="s">
        <v>17649</v>
      </c>
      <c r="M34" s="18" t="s">
        <v>571</v>
      </c>
      <c r="O34" s="18" t="s">
        <v>5909</v>
      </c>
      <c r="P34" s="18" t="s">
        <v>776</v>
      </c>
    </row>
    <row r="35" spans="1:16" x14ac:dyDescent="0.4">
      <c r="A35" s="28" t="s">
        <v>17680</v>
      </c>
      <c r="B35" s="28" t="s">
        <v>6047</v>
      </c>
      <c r="D35" s="28" t="s">
        <v>17641</v>
      </c>
      <c r="E35" s="28" t="s">
        <v>9526</v>
      </c>
      <c r="F35" s="28"/>
      <c r="G35" s="28"/>
      <c r="L35" s="18" t="s">
        <v>17692</v>
      </c>
      <c r="M35" s="18" t="s">
        <v>10362</v>
      </c>
      <c r="O35" s="18" t="s">
        <v>5909</v>
      </c>
      <c r="P35" s="18" t="s">
        <v>13059</v>
      </c>
    </row>
    <row r="36" spans="1:16" x14ac:dyDescent="0.4">
      <c r="A36" s="28" t="s">
        <v>17682</v>
      </c>
      <c r="B36" s="28" t="s">
        <v>6047</v>
      </c>
      <c r="D36" s="28" t="s">
        <v>17642</v>
      </c>
      <c r="E36" s="28" t="s">
        <v>7977</v>
      </c>
      <c r="F36" s="28"/>
      <c r="G36" s="28"/>
      <c r="L36" s="18" t="s">
        <v>17692</v>
      </c>
      <c r="M36" s="18" t="s">
        <v>10679</v>
      </c>
      <c r="O36" s="18" t="s">
        <v>5909</v>
      </c>
      <c r="P36" s="18" t="s">
        <v>13020</v>
      </c>
    </row>
    <row r="37" spans="1:16" x14ac:dyDescent="0.4">
      <c r="A37" s="28" t="s">
        <v>17684</v>
      </c>
      <c r="B37" s="28" t="s">
        <v>5896</v>
      </c>
      <c r="D37" s="28" t="s">
        <v>17642</v>
      </c>
      <c r="E37" s="28" t="s">
        <v>6406</v>
      </c>
      <c r="F37" s="28"/>
      <c r="G37" s="28"/>
      <c r="L37" s="18" t="s">
        <v>17692</v>
      </c>
      <c r="M37" s="18" t="s">
        <v>10687</v>
      </c>
      <c r="O37" s="18" t="s">
        <v>5909</v>
      </c>
      <c r="P37" s="18" t="s">
        <v>787</v>
      </c>
    </row>
    <row r="38" spans="1:16" x14ac:dyDescent="0.4">
      <c r="A38" s="28" t="s">
        <v>17686</v>
      </c>
      <c r="B38" s="28" t="s">
        <v>6100</v>
      </c>
      <c r="D38" s="28" t="s">
        <v>17642</v>
      </c>
      <c r="E38" s="28" t="s">
        <v>9526</v>
      </c>
      <c r="F38" s="28"/>
      <c r="G38" s="28"/>
      <c r="L38" s="18" t="s">
        <v>17692</v>
      </c>
      <c r="M38" s="18" t="s">
        <v>14932</v>
      </c>
      <c r="O38" s="18" t="s">
        <v>5909</v>
      </c>
      <c r="P38" s="18" t="s">
        <v>12131</v>
      </c>
    </row>
    <row r="39" spans="1:16" x14ac:dyDescent="0.4">
      <c r="A39" s="28" t="s">
        <v>17688</v>
      </c>
      <c r="B39" s="28" t="s">
        <v>5991</v>
      </c>
      <c r="D39" s="28" t="s">
        <v>17643</v>
      </c>
      <c r="E39" s="28" t="s">
        <v>6126</v>
      </c>
      <c r="F39" s="28"/>
      <c r="G39" s="28"/>
      <c r="L39" s="18" t="s">
        <v>17692</v>
      </c>
      <c r="M39" s="18" t="s">
        <v>10401</v>
      </c>
      <c r="O39" s="18" t="s">
        <v>5926</v>
      </c>
      <c r="P39" s="18" t="s">
        <v>17033</v>
      </c>
    </row>
    <row r="40" spans="1:16" x14ac:dyDescent="0.4">
      <c r="A40" s="28" t="s">
        <v>17690</v>
      </c>
      <c r="B40" s="28" t="s">
        <v>5991</v>
      </c>
      <c r="D40" s="28" t="s">
        <v>17643</v>
      </c>
      <c r="E40" s="28" t="s">
        <v>6406</v>
      </c>
      <c r="F40" s="28"/>
      <c r="G40" s="28"/>
      <c r="L40" s="18" t="s">
        <v>17692</v>
      </c>
      <c r="M40" s="18" t="s">
        <v>14906</v>
      </c>
      <c r="O40" s="18" t="s">
        <v>5926</v>
      </c>
      <c r="P40" s="18" t="s">
        <v>12933</v>
      </c>
    </row>
    <row r="41" spans="1:16" x14ac:dyDescent="0.4">
      <c r="A41" s="28" t="s">
        <v>17693</v>
      </c>
      <c r="B41" s="28" t="s">
        <v>5935</v>
      </c>
      <c r="D41" s="28" t="s">
        <v>17643</v>
      </c>
      <c r="E41" s="28" t="s">
        <v>9526</v>
      </c>
      <c r="F41" s="28"/>
      <c r="G41" s="28"/>
      <c r="L41" s="18" t="s">
        <v>17692</v>
      </c>
      <c r="M41" s="18" t="s">
        <v>10422</v>
      </c>
      <c r="O41" s="18" t="s">
        <v>5926</v>
      </c>
      <c r="P41" s="18" t="s">
        <v>10854</v>
      </c>
    </row>
    <row r="42" spans="1:16" x14ac:dyDescent="0.4">
      <c r="A42" s="28" t="s">
        <v>17695</v>
      </c>
      <c r="B42" s="28" t="s">
        <v>5935</v>
      </c>
      <c r="D42" s="28" t="s">
        <v>17645</v>
      </c>
      <c r="E42" s="28" t="s">
        <v>7977</v>
      </c>
      <c r="F42" s="28"/>
      <c r="G42" s="28"/>
      <c r="L42" s="18" t="s">
        <v>17713</v>
      </c>
      <c r="M42" s="18" t="s">
        <v>52</v>
      </c>
      <c r="O42" s="18" t="s">
        <v>5926</v>
      </c>
      <c r="P42" s="18" t="s">
        <v>10361</v>
      </c>
    </row>
    <row r="43" spans="1:16" x14ac:dyDescent="0.4">
      <c r="A43" s="28" t="s">
        <v>17697</v>
      </c>
      <c r="B43" s="28" t="s">
        <v>6047</v>
      </c>
      <c r="D43" s="28" t="s">
        <v>17645</v>
      </c>
      <c r="E43" s="28" t="s">
        <v>6474</v>
      </c>
      <c r="F43" s="28"/>
      <c r="G43" s="28"/>
      <c r="L43" s="18" t="s">
        <v>17713</v>
      </c>
      <c r="M43" s="18" t="s">
        <v>49</v>
      </c>
      <c r="O43" s="18" t="s">
        <v>5926</v>
      </c>
      <c r="P43" s="18" t="s">
        <v>220</v>
      </c>
    </row>
    <row r="44" spans="1:16" x14ac:dyDescent="0.4">
      <c r="A44" s="28" t="s">
        <v>17697</v>
      </c>
      <c r="B44" s="28" t="s">
        <v>5896</v>
      </c>
      <c r="D44" s="28" t="s">
        <v>17645</v>
      </c>
      <c r="E44" s="28" t="s">
        <v>6416</v>
      </c>
      <c r="F44" s="28"/>
      <c r="G44" s="28"/>
      <c r="L44" s="18" t="s">
        <v>17718</v>
      </c>
      <c r="M44" s="18" t="s">
        <v>567</v>
      </c>
      <c r="O44" s="18" t="s">
        <v>5926</v>
      </c>
      <c r="P44" s="18" t="s">
        <v>12741</v>
      </c>
    </row>
    <row r="45" spans="1:16" x14ac:dyDescent="0.4">
      <c r="A45" s="28" t="s">
        <v>17697</v>
      </c>
      <c r="B45" s="28" t="s">
        <v>6100</v>
      </c>
      <c r="D45" s="28" t="s">
        <v>17645</v>
      </c>
      <c r="E45" s="28" t="s">
        <v>9526</v>
      </c>
      <c r="F45" s="28"/>
      <c r="G45" s="28"/>
      <c r="L45" s="18" t="s">
        <v>17718</v>
      </c>
      <c r="M45" s="18" t="s">
        <v>12768</v>
      </c>
      <c r="O45" s="18" t="s">
        <v>5926</v>
      </c>
      <c r="P45" s="18" t="s">
        <v>9452</v>
      </c>
    </row>
    <row r="46" spans="1:16" x14ac:dyDescent="0.4">
      <c r="A46" s="28" t="s">
        <v>17697</v>
      </c>
      <c r="B46" s="28" t="s">
        <v>5991</v>
      </c>
      <c r="D46" s="28" t="s">
        <v>17646</v>
      </c>
      <c r="E46" s="28" t="s">
        <v>6406</v>
      </c>
      <c r="F46" s="28"/>
      <c r="G46" s="28"/>
      <c r="L46" s="18" t="s">
        <v>17718</v>
      </c>
      <c r="M46" s="18" t="s">
        <v>12742</v>
      </c>
      <c r="O46" s="18" t="s">
        <v>5926</v>
      </c>
      <c r="P46" s="18" t="s">
        <v>308</v>
      </c>
    </row>
    <row r="47" spans="1:16" x14ac:dyDescent="0.4">
      <c r="A47" s="28" t="s">
        <v>17702</v>
      </c>
      <c r="B47" s="28" t="s">
        <v>5935</v>
      </c>
      <c r="D47" s="28" t="s">
        <v>17646</v>
      </c>
      <c r="E47" s="28" t="s">
        <v>6474</v>
      </c>
      <c r="F47" s="28"/>
      <c r="G47" s="28"/>
      <c r="L47" s="18" t="s">
        <v>17733</v>
      </c>
      <c r="M47" s="18" t="s">
        <v>9496</v>
      </c>
      <c r="O47" s="18" t="s">
        <v>5926</v>
      </c>
      <c r="P47" s="18" t="s">
        <v>11679</v>
      </c>
    </row>
    <row r="48" spans="1:16" x14ac:dyDescent="0.4">
      <c r="A48" s="28" t="s">
        <v>17704</v>
      </c>
      <c r="B48" s="28" t="s">
        <v>5935</v>
      </c>
      <c r="D48" s="28" t="s">
        <v>17646</v>
      </c>
      <c r="E48" s="28" t="s">
        <v>6416</v>
      </c>
      <c r="F48" s="28"/>
      <c r="G48" s="28"/>
      <c r="L48" s="18" t="s">
        <v>17738</v>
      </c>
      <c r="M48" s="18" t="s">
        <v>274</v>
      </c>
      <c r="O48" s="18" t="s">
        <v>5926</v>
      </c>
      <c r="P48" s="18" t="s">
        <v>5911</v>
      </c>
    </row>
    <row r="49" spans="1:16" x14ac:dyDescent="0.4">
      <c r="A49" s="28" t="s">
        <v>17706</v>
      </c>
      <c r="B49" s="28" t="s">
        <v>5935</v>
      </c>
      <c r="D49" s="28" t="s">
        <v>17646</v>
      </c>
      <c r="E49" s="28" t="s">
        <v>9526</v>
      </c>
      <c r="F49" s="28"/>
      <c r="G49" s="28"/>
      <c r="L49" s="18" t="s">
        <v>17738</v>
      </c>
      <c r="M49" s="18" t="s">
        <v>572</v>
      </c>
      <c r="O49" s="18" t="s">
        <v>5926</v>
      </c>
      <c r="P49" s="18" t="s">
        <v>12170</v>
      </c>
    </row>
    <row r="50" spans="1:16" x14ac:dyDescent="0.4">
      <c r="A50" s="28" t="s">
        <v>17708</v>
      </c>
      <c r="B50" s="28" t="s">
        <v>6047</v>
      </c>
      <c r="D50" s="28" t="s">
        <v>17647</v>
      </c>
      <c r="E50" s="28" t="s">
        <v>6126</v>
      </c>
      <c r="F50" s="28"/>
      <c r="G50" s="28"/>
      <c r="L50" s="18" t="s">
        <v>17753</v>
      </c>
      <c r="M50" s="18" t="s">
        <v>308</v>
      </c>
      <c r="O50" s="18" t="s">
        <v>5926</v>
      </c>
      <c r="P50" s="18" t="s">
        <v>6247</v>
      </c>
    </row>
    <row r="51" spans="1:16" x14ac:dyDescent="0.4">
      <c r="A51" s="28" t="s">
        <v>17708</v>
      </c>
      <c r="B51" s="28" t="s">
        <v>5896</v>
      </c>
      <c r="D51" s="28" t="s">
        <v>17647</v>
      </c>
      <c r="E51" s="28" t="s">
        <v>6474</v>
      </c>
      <c r="F51" s="28"/>
      <c r="G51" s="28"/>
      <c r="L51" s="18" t="s">
        <v>17758</v>
      </c>
      <c r="M51" s="18" t="s">
        <v>279</v>
      </c>
      <c r="O51" s="18" t="s">
        <v>5926</v>
      </c>
      <c r="P51" s="18" t="s">
        <v>12202</v>
      </c>
    </row>
    <row r="52" spans="1:16" x14ac:dyDescent="0.4">
      <c r="A52" s="28" t="s">
        <v>17708</v>
      </c>
      <c r="B52" s="28" t="s">
        <v>6100</v>
      </c>
      <c r="D52" s="28" t="s">
        <v>17647</v>
      </c>
      <c r="E52" s="28" t="s">
        <v>6416</v>
      </c>
      <c r="F52" s="28"/>
      <c r="G52" s="28"/>
      <c r="L52" s="18" t="s">
        <v>17758</v>
      </c>
      <c r="M52" s="18" t="s">
        <v>281</v>
      </c>
      <c r="O52" s="18" t="s">
        <v>5926</v>
      </c>
      <c r="P52" s="18" t="s">
        <v>6398</v>
      </c>
    </row>
    <row r="53" spans="1:16" x14ac:dyDescent="0.4">
      <c r="A53" s="28" t="s">
        <v>17708</v>
      </c>
      <c r="B53" s="28" t="s">
        <v>5991</v>
      </c>
      <c r="D53" s="28" t="s">
        <v>17647</v>
      </c>
      <c r="E53" s="28" t="s">
        <v>9526</v>
      </c>
      <c r="F53" s="28"/>
      <c r="G53" s="28"/>
      <c r="L53" s="18" t="s">
        <v>17758</v>
      </c>
      <c r="M53" s="18" t="s">
        <v>17463</v>
      </c>
      <c r="O53" s="18" t="s">
        <v>5926</v>
      </c>
      <c r="P53" s="18" t="s">
        <v>128</v>
      </c>
    </row>
    <row r="54" spans="1:16" x14ac:dyDescent="0.4">
      <c r="A54" s="28" t="s">
        <v>17714</v>
      </c>
      <c r="B54" s="28" t="s">
        <v>5935</v>
      </c>
      <c r="D54" s="28" t="s">
        <v>17648</v>
      </c>
      <c r="E54" s="28" t="s">
        <v>6406</v>
      </c>
      <c r="F54" s="28"/>
      <c r="G54" s="28"/>
      <c r="L54" s="18" t="s">
        <v>17758</v>
      </c>
      <c r="M54" s="18" t="s">
        <v>17486</v>
      </c>
      <c r="O54" s="18" t="s">
        <v>5926</v>
      </c>
      <c r="P54" s="18" t="s">
        <v>170</v>
      </c>
    </row>
    <row r="55" spans="1:16" x14ac:dyDescent="0.4">
      <c r="A55" s="28" t="s">
        <v>17716</v>
      </c>
      <c r="B55" s="28" t="s">
        <v>5935</v>
      </c>
      <c r="D55" s="28" t="s">
        <v>17648</v>
      </c>
      <c r="E55" s="28" t="s">
        <v>6474</v>
      </c>
      <c r="F55" s="28"/>
      <c r="G55" s="28"/>
      <c r="L55" s="18" t="s">
        <v>17767</v>
      </c>
      <c r="M55" s="18" t="s">
        <v>16651</v>
      </c>
      <c r="O55" s="18" t="s">
        <v>5926</v>
      </c>
      <c r="P55" s="18" t="s">
        <v>179</v>
      </c>
    </row>
    <row r="56" spans="1:16" x14ac:dyDescent="0.4">
      <c r="A56" s="28" t="s">
        <v>17719</v>
      </c>
      <c r="B56" s="28" t="s">
        <v>5935</v>
      </c>
      <c r="D56" s="28" t="s">
        <v>17648</v>
      </c>
      <c r="E56" s="28" t="s">
        <v>6416</v>
      </c>
      <c r="F56" s="28"/>
      <c r="G56" s="28"/>
      <c r="L56" s="18" t="s">
        <v>17767</v>
      </c>
      <c r="M56" s="18" t="s">
        <v>5947</v>
      </c>
      <c r="O56" s="18" t="s">
        <v>5926</v>
      </c>
      <c r="P56" s="18" t="s">
        <v>6842</v>
      </c>
    </row>
    <row r="57" spans="1:16" x14ac:dyDescent="0.4">
      <c r="A57" s="28" t="s">
        <v>17719</v>
      </c>
      <c r="B57" s="28" t="s">
        <v>6047</v>
      </c>
      <c r="D57" s="28" t="s">
        <v>17648</v>
      </c>
      <c r="E57" s="28" t="s">
        <v>9526</v>
      </c>
      <c r="F57" s="28"/>
      <c r="G57" s="28"/>
      <c r="L57" s="18" t="s">
        <v>17767</v>
      </c>
      <c r="M57" s="18" t="s">
        <v>575</v>
      </c>
      <c r="O57" s="18" t="s">
        <v>5926</v>
      </c>
      <c r="P57" s="18" t="s">
        <v>7954</v>
      </c>
    </row>
    <row r="58" spans="1:16" x14ac:dyDescent="0.4">
      <c r="A58" s="28" t="s">
        <v>17719</v>
      </c>
      <c r="B58" s="28" t="s">
        <v>5896</v>
      </c>
      <c r="D58" s="28" t="s">
        <v>17651</v>
      </c>
      <c r="E58" s="28" t="s">
        <v>15465</v>
      </c>
      <c r="F58" s="28"/>
      <c r="G58" s="28"/>
      <c r="L58" s="18" t="s">
        <v>17767</v>
      </c>
      <c r="M58" s="18" t="s">
        <v>577</v>
      </c>
      <c r="O58" s="18" t="s">
        <v>5926</v>
      </c>
      <c r="P58" s="18" t="s">
        <v>11471</v>
      </c>
    </row>
    <row r="59" spans="1:16" x14ac:dyDescent="0.4">
      <c r="A59" s="28" t="s">
        <v>17719</v>
      </c>
      <c r="B59" s="28" t="s">
        <v>5991</v>
      </c>
      <c r="D59" s="28" t="s">
        <v>17651</v>
      </c>
      <c r="E59" s="28" t="s">
        <v>9526</v>
      </c>
      <c r="F59" s="28"/>
      <c r="G59" s="28"/>
      <c r="L59" s="18" t="s">
        <v>17767</v>
      </c>
      <c r="M59" s="18" t="s">
        <v>15328</v>
      </c>
      <c r="O59" s="18" t="s">
        <v>5926</v>
      </c>
      <c r="P59" s="18" t="s">
        <v>11566</v>
      </c>
    </row>
    <row r="60" spans="1:16" x14ac:dyDescent="0.4">
      <c r="A60" s="28" t="s">
        <v>17724</v>
      </c>
      <c r="B60" s="28" t="s">
        <v>6047</v>
      </c>
      <c r="D60" s="28" t="s">
        <v>17653</v>
      </c>
      <c r="E60" s="28" t="s">
        <v>5915</v>
      </c>
      <c r="F60" s="28"/>
      <c r="G60" s="28"/>
      <c r="L60" s="18" t="s">
        <v>17767</v>
      </c>
      <c r="M60" s="18" t="s">
        <v>6057</v>
      </c>
      <c r="O60" s="18" t="s">
        <v>5926</v>
      </c>
      <c r="P60" s="18" t="s">
        <v>12213</v>
      </c>
    </row>
    <row r="61" spans="1:16" x14ac:dyDescent="0.4">
      <c r="A61" s="28" t="s">
        <v>17724</v>
      </c>
      <c r="B61" s="28" t="s">
        <v>5896</v>
      </c>
      <c r="D61" s="28" t="s">
        <v>17653</v>
      </c>
      <c r="E61" s="28" t="s">
        <v>9526</v>
      </c>
      <c r="F61" s="28"/>
      <c r="G61" s="28"/>
      <c r="L61" s="18" t="s">
        <v>17767</v>
      </c>
      <c r="M61" s="18" t="s">
        <v>16733</v>
      </c>
      <c r="O61" s="18" t="s">
        <v>5926</v>
      </c>
      <c r="P61" s="18" t="s">
        <v>12254</v>
      </c>
    </row>
    <row r="62" spans="1:16" x14ac:dyDescent="0.4">
      <c r="A62" s="28" t="s">
        <v>17724</v>
      </c>
      <c r="B62" s="28" t="s">
        <v>5991</v>
      </c>
      <c r="D62" s="28" t="s">
        <v>17655</v>
      </c>
      <c r="E62" s="28" t="s">
        <v>16127</v>
      </c>
      <c r="F62" s="28"/>
      <c r="G62" s="28"/>
      <c r="L62" s="18" t="s">
        <v>17767</v>
      </c>
      <c r="M62" s="18" t="s">
        <v>6046</v>
      </c>
      <c r="O62" s="18" t="s">
        <v>5926</v>
      </c>
      <c r="P62" s="18" t="s">
        <v>12296</v>
      </c>
    </row>
    <row r="63" spans="1:16" x14ac:dyDescent="0.4">
      <c r="A63" s="28" t="s">
        <v>17728</v>
      </c>
      <c r="B63" s="28" t="s">
        <v>5935</v>
      </c>
      <c r="D63" s="28" t="s">
        <v>17655</v>
      </c>
      <c r="E63" s="28" t="s">
        <v>15465</v>
      </c>
      <c r="F63" s="28"/>
      <c r="G63" s="28"/>
      <c r="L63" s="18" t="s">
        <v>17767</v>
      </c>
      <c r="M63" s="18" t="s">
        <v>16687</v>
      </c>
      <c r="O63" s="18" t="s">
        <v>5926</v>
      </c>
      <c r="P63" s="18" t="s">
        <v>12337</v>
      </c>
    </row>
    <row r="64" spans="1:16" x14ac:dyDescent="0.4">
      <c r="A64" s="28" t="s">
        <v>17728</v>
      </c>
      <c r="B64" s="28" t="s">
        <v>6047</v>
      </c>
      <c r="D64" s="28" t="s">
        <v>17655</v>
      </c>
      <c r="E64" s="28" t="s">
        <v>9526</v>
      </c>
      <c r="F64" s="28"/>
      <c r="G64" s="28"/>
      <c r="L64" s="18" t="s">
        <v>17767</v>
      </c>
      <c r="M64" s="18" t="s">
        <v>8365</v>
      </c>
      <c r="O64" s="18" t="s">
        <v>5926</v>
      </c>
      <c r="P64" s="18" t="s">
        <v>14819</v>
      </c>
    </row>
    <row r="65" spans="1:16" x14ac:dyDescent="0.4">
      <c r="A65" s="28" t="s">
        <v>17728</v>
      </c>
      <c r="B65" s="28" t="s">
        <v>5896</v>
      </c>
      <c r="D65" s="28" t="s">
        <v>17657</v>
      </c>
      <c r="E65" s="28" t="s">
        <v>5915</v>
      </c>
      <c r="F65" s="28"/>
      <c r="G65" s="28"/>
      <c r="L65" s="18" t="s">
        <v>17767</v>
      </c>
      <c r="M65" s="18" t="s">
        <v>16751</v>
      </c>
      <c r="O65" s="18" t="s">
        <v>5926</v>
      </c>
      <c r="P65" s="18" t="s">
        <v>12378</v>
      </c>
    </row>
    <row r="66" spans="1:16" x14ac:dyDescent="0.4">
      <c r="A66" s="28" t="s">
        <v>17728</v>
      </c>
      <c r="B66" s="28" t="s">
        <v>5991</v>
      </c>
      <c r="D66" s="28" t="s">
        <v>17657</v>
      </c>
      <c r="E66" s="28" t="s">
        <v>9526</v>
      </c>
      <c r="F66" s="28"/>
      <c r="G66" s="28"/>
      <c r="L66" s="18" t="s">
        <v>17767</v>
      </c>
      <c r="M66" s="18" t="s">
        <v>8391</v>
      </c>
      <c r="O66" s="18" t="s">
        <v>5926</v>
      </c>
      <c r="P66" s="18" t="s">
        <v>12419</v>
      </c>
    </row>
    <row r="67" spans="1:16" x14ac:dyDescent="0.4">
      <c r="A67" s="28" t="s">
        <v>17734</v>
      </c>
      <c r="B67" s="28" t="s">
        <v>6047</v>
      </c>
      <c r="D67" s="28" t="s">
        <v>17659</v>
      </c>
      <c r="E67" s="28" t="s">
        <v>12077</v>
      </c>
      <c r="F67" s="28"/>
      <c r="G67" s="28"/>
      <c r="L67" s="18" t="s">
        <v>17767</v>
      </c>
      <c r="M67" s="18" t="s">
        <v>16641</v>
      </c>
      <c r="O67" s="18" t="s">
        <v>5926</v>
      </c>
      <c r="P67" s="18" t="s">
        <v>310</v>
      </c>
    </row>
    <row r="68" spans="1:16" x14ac:dyDescent="0.4">
      <c r="A68" s="28" t="s">
        <v>17734</v>
      </c>
      <c r="B68" s="28" t="s">
        <v>5896</v>
      </c>
      <c r="D68" s="28" t="s">
        <v>17659</v>
      </c>
      <c r="E68" s="28" t="s">
        <v>15465</v>
      </c>
      <c r="F68" s="28"/>
      <c r="G68" s="28"/>
      <c r="L68" s="18" t="s">
        <v>17767</v>
      </c>
      <c r="M68" s="18" t="s">
        <v>5912</v>
      </c>
      <c r="O68" s="18" t="s">
        <v>5926</v>
      </c>
      <c r="P68" s="18" t="s">
        <v>776</v>
      </c>
    </row>
    <row r="69" spans="1:16" x14ac:dyDescent="0.4">
      <c r="A69" s="28" t="s">
        <v>17734</v>
      </c>
      <c r="B69" s="28" t="s">
        <v>5991</v>
      </c>
      <c r="D69" s="28" t="s">
        <v>17659</v>
      </c>
      <c r="E69" s="28" t="s">
        <v>9526</v>
      </c>
      <c r="F69" s="28"/>
      <c r="G69" s="28"/>
      <c r="L69" s="18" t="s">
        <v>17767</v>
      </c>
      <c r="M69" s="18" t="s">
        <v>16677</v>
      </c>
      <c r="O69" s="18" t="s">
        <v>5926</v>
      </c>
      <c r="P69" s="18" t="s">
        <v>13059</v>
      </c>
    </row>
    <row r="70" spans="1:16" x14ac:dyDescent="0.4">
      <c r="A70" s="28" t="s">
        <v>17739</v>
      </c>
      <c r="B70" s="28" t="s">
        <v>5935</v>
      </c>
      <c r="D70" s="28" t="s">
        <v>17661</v>
      </c>
      <c r="E70" s="28" t="s">
        <v>5992</v>
      </c>
      <c r="F70" s="28"/>
      <c r="G70" s="28"/>
      <c r="L70" s="18" t="s">
        <v>17767</v>
      </c>
      <c r="M70" s="18" t="s">
        <v>6099</v>
      </c>
      <c r="O70" s="18" t="s">
        <v>5926</v>
      </c>
      <c r="P70" s="18" t="s">
        <v>13020</v>
      </c>
    </row>
    <row r="71" spans="1:16" x14ac:dyDescent="0.4">
      <c r="A71" s="28" t="s">
        <v>17739</v>
      </c>
      <c r="B71" s="28" t="s">
        <v>6047</v>
      </c>
      <c r="D71" s="28" t="s">
        <v>17661</v>
      </c>
      <c r="E71" s="28" t="s">
        <v>5915</v>
      </c>
      <c r="F71" s="28"/>
      <c r="G71" s="28"/>
      <c r="L71" s="18" t="s">
        <v>17767</v>
      </c>
      <c r="M71" s="18" t="s">
        <v>15300</v>
      </c>
      <c r="O71" s="18" t="s">
        <v>5926</v>
      </c>
      <c r="P71" s="18" t="s">
        <v>787</v>
      </c>
    </row>
    <row r="72" spans="1:16" x14ac:dyDescent="0.4">
      <c r="A72" s="28" t="s">
        <v>17739</v>
      </c>
      <c r="B72" s="28" t="s">
        <v>5896</v>
      </c>
      <c r="D72" s="28" t="s">
        <v>17661</v>
      </c>
      <c r="E72" s="28" t="s">
        <v>9526</v>
      </c>
      <c r="F72" s="28"/>
      <c r="G72" s="28"/>
      <c r="L72" s="18" t="s">
        <v>17767</v>
      </c>
      <c r="M72" s="18" t="s">
        <v>6002</v>
      </c>
      <c r="O72" s="18" t="s">
        <v>5957</v>
      </c>
      <c r="P72" s="18" t="s">
        <v>17033</v>
      </c>
    </row>
    <row r="73" spans="1:16" x14ac:dyDescent="0.4">
      <c r="A73" s="28" t="s">
        <v>17739</v>
      </c>
      <c r="B73" s="28" t="s">
        <v>6100</v>
      </c>
      <c r="D73" s="28" t="s">
        <v>17663</v>
      </c>
      <c r="E73" s="28" t="s">
        <v>12077</v>
      </c>
      <c r="F73" s="28"/>
      <c r="G73" s="28"/>
      <c r="L73" s="18" t="s">
        <v>17767</v>
      </c>
      <c r="M73" s="18" t="s">
        <v>16715</v>
      </c>
      <c r="O73" s="18" t="s">
        <v>5957</v>
      </c>
      <c r="P73" s="18" t="s">
        <v>12933</v>
      </c>
    </row>
    <row r="74" spans="1:16" x14ac:dyDescent="0.4">
      <c r="A74" s="28" t="s">
        <v>17739</v>
      </c>
      <c r="B74" s="28" t="s">
        <v>5991</v>
      </c>
      <c r="D74" s="28" t="s">
        <v>17663</v>
      </c>
      <c r="E74" s="28" t="s">
        <v>15465</v>
      </c>
      <c r="F74" s="28"/>
      <c r="G74" s="28"/>
      <c r="L74" s="18" t="s">
        <v>17767</v>
      </c>
      <c r="M74" s="18" t="s">
        <v>5990</v>
      </c>
      <c r="O74" s="18" t="s">
        <v>5957</v>
      </c>
      <c r="P74" s="18" t="s">
        <v>10854</v>
      </c>
    </row>
    <row r="75" spans="1:16" x14ac:dyDescent="0.4">
      <c r="A75" s="28" t="s">
        <v>17739</v>
      </c>
      <c r="B75" s="28" t="s">
        <v>9488</v>
      </c>
      <c r="D75" s="28" t="s">
        <v>17663</v>
      </c>
      <c r="E75" s="28" t="s">
        <v>9526</v>
      </c>
      <c r="F75" s="28"/>
      <c r="G75" s="28"/>
      <c r="L75" s="18" t="s">
        <v>17767</v>
      </c>
      <c r="M75" s="18" t="s">
        <v>80</v>
      </c>
      <c r="O75" s="18" t="s">
        <v>5957</v>
      </c>
      <c r="P75" s="18" t="s">
        <v>10361</v>
      </c>
    </row>
    <row r="76" spans="1:16" x14ac:dyDescent="0.4">
      <c r="A76" s="28" t="s">
        <v>17746</v>
      </c>
      <c r="B76" s="28" t="s">
        <v>5935</v>
      </c>
      <c r="D76" s="28" t="s">
        <v>17665</v>
      </c>
      <c r="E76" s="28" t="s">
        <v>5992</v>
      </c>
      <c r="F76" s="28"/>
      <c r="G76" s="28"/>
      <c r="L76" s="18" t="s">
        <v>17767</v>
      </c>
      <c r="M76" s="18" t="s">
        <v>6144</v>
      </c>
      <c r="O76" s="18" t="s">
        <v>5957</v>
      </c>
      <c r="P76" s="18" t="s">
        <v>220</v>
      </c>
    </row>
    <row r="77" spans="1:16" x14ac:dyDescent="0.4">
      <c r="A77" s="28" t="s">
        <v>17746</v>
      </c>
      <c r="B77" s="28" t="s">
        <v>6047</v>
      </c>
      <c r="D77" s="28" t="s">
        <v>17665</v>
      </c>
      <c r="E77" s="28" t="s">
        <v>5915</v>
      </c>
      <c r="F77" s="28"/>
      <c r="G77" s="28"/>
      <c r="L77" s="18" t="s">
        <v>17767</v>
      </c>
      <c r="M77" s="18" t="s">
        <v>77</v>
      </c>
      <c r="O77" s="18" t="s">
        <v>5957</v>
      </c>
      <c r="P77" s="18" t="s">
        <v>5911</v>
      </c>
    </row>
    <row r="78" spans="1:16" x14ac:dyDescent="0.4">
      <c r="A78" s="28" t="s">
        <v>17746</v>
      </c>
      <c r="B78" s="28" t="s">
        <v>5896</v>
      </c>
      <c r="D78" s="28" t="s">
        <v>17665</v>
      </c>
      <c r="E78" s="28" t="s">
        <v>9526</v>
      </c>
      <c r="F78" s="28"/>
      <c r="G78" s="28"/>
      <c r="L78" s="18" t="s">
        <v>17767</v>
      </c>
      <c r="M78" s="18" t="s">
        <v>82</v>
      </c>
      <c r="O78" s="18" t="s">
        <v>5957</v>
      </c>
      <c r="P78" s="18" t="s">
        <v>12170</v>
      </c>
    </row>
    <row r="79" spans="1:16" x14ac:dyDescent="0.4">
      <c r="A79" s="28" t="s">
        <v>17746</v>
      </c>
      <c r="B79" s="28" t="s">
        <v>6100</v>
      </c>
      <c r="D79" s="28" t="s">
        <v>17667</v>
      </c>
      <c r="E79" s="28" t="s">
        <v>15465</v>
      </c>
      <c r="F79" s="28"/>
      <c r="G79" s="28"/>
      <c r="L79" s="18" t="s">
        <v>17767</v>
      </c>
      <c r="M79" s="18" t="s">
        <v>84</v>
      </c>
      <c r="O79" s="18" t="s">
        <v>5957</v>
      </c>
      <c r="P79" s="18" t="s">
        <v>6247</v>
      </c>
    </row>
    <row r="80" spans="1:16" x14ac:dyDescent="0.4">
      <c r="A80" s="28" t="s">
        <v>17746</v>
      </c>
      <c r="B80" s="28" t="s">
        <v>5991</v>
      </c>
      <c r="D80" s="28" t="s">
        <v>17667</v>
      </c>
      <c r="E80" s="28" t="s">
        <v>9526</v>
      </c>
      <c r="F80" s="28"/>
      <c r="G80" s="28"/>
      <c r="L80" s="18" t="s">
        <v>17767</v>
      </c>
      <c r="M80" s="18" t="s">
        <v>86</v>
      </c>
      <c r="O80" s="18" t="s">
        <v>5957</v>
      </c>
      <c r="P80" s="18" t="s">
        <v>12202</v>
      </c>
    </row>
    <row r="81" spans="1:16" x14ac:dyDescent="0.4">
      <c r="A81" s="28" t="s">
        <v>17746</v>
      </c>
      <c r="B81" s="28" t="s">
        <v>9488</v>
      </c>
      <c r="D81" s="28" t="s">
        <v>17669</v>
      </c>
      <c r="E81" s="28" t="s">
        <v>5915</v>
      </c>
      <c r="F81" s="28"/>
      <c r="G81" s="28"/>
      <c r="L81" s="18" t="s">
        <v>17767</v>
      </c>
      <c r="M81" s="18" t="s">
        <v>72</v>
      </c>
      <c r="O81" s="18" t="s">
        <v>5957</v>
      </c>
      <c r="P81" s="18" t="s">
        <v>6398</v>
      </c>
    </row>
    <row r="82" spans="1:16" x14ac:dyDescent="0.4">
      <c r="A82" s="28" t="s">
        <v>17754</v>
      </c>
      <c r="B82" s="28" t="s">
        <v>6047</v>
      </c>
      <c r="D82" s="28" t="s">
        <v>17669</v>
      </c>
      <c r="E82" s="28" t="s">
        <v>9526</v>
      </c>
      <c r="F82" s="28"/>
      <c r="G82" s="28"/>
      <c r="L82" s="18" t="s">
        <v>17767</v>
      </c>
      <c r="M82" s="18" t="s">
        <v>78</v>
      </c>
      <c r="O82" s="18" t="s">
        <v>5957</v>
      </c>
      <c r="P82" s="18" t="s">
        <v>128</v>
      </c>
    </row>
    <row r="83" spans="1:16" x14ac:dyDescent="0.4">
      <c r="A83" s="28" t="s">
        <v>17754</v>
      </c>
      <c r="B83" s="28" t="s">
        <v>5896</v>
      </c>
      <c r="D83" s="28" t="s">
        <v>17671</v>
      </c>
      <c r="E83" s="28" t="s">
        <v>12077</v>
      </c>
      <c r="F83" s="28"/>
      <c r="G83" s="28"/>
      <c r="L83" s="18" t="s">
        <v>17767</v>
      </c>
      <c r="M83" s="18" t="s">
        <v>75</v>
      </c>
      <c r="O83" s="18" t="s">
        <v>5957</v>
      </c>
      <c r="P83" s="18" t="s">
        <v>170</v>
      </c>
    </row>
    <row r="84" spans="1:16" x14ac:dyDescent="0.4">
      <c r="A84" s="28" t="s">
        <v>17754</v>
      </c>
      <c r="B84" s="28" t="s">
        <v>5991</v>
      </c>
      <c r="D84" s="28" t="s">
        <v>17671</v>
      </c>
      <c r="E84" s="28" t="s">
        <v>15465</v>
      </c>
      <c r="F84" s="28"/>
      <c r="G84" s="28"/>
      <c r="L84" s="18" t="s">
        <v>17767</v>
      </c>
      <c r="M84" s="18" t="s">
        <v>81</v>
      </c>
      <c r="O84" s="18" t="s">
        <v>5957</v>
      </c>
      <c r="P84" s="18" t="s">
        <v>179</v>
      </c>
    </row>
    <row r="85" spans="1:16" x14ac:dyDescent="0.4">
      <c r="A85" s="28" t="s">
        <v>17759</v>
      </c>
      <c r="B85" s="28" t="s">
        <v>5935</v>
      </c>
      <c r="D85" s="28" t="s">
        <v>17671</v>
      </c>
      <c r="E85" s="28" t="s">
        <v>9526</v>
      </c>
      <c r="F85" s="28"/>
      <c r="G85" s="28"/>
      <c r="L85" s="18" t="s">
        <v>17828</v>
      </c>
      <c r="M85" s="18" t="s">
        <v>12171</v>
      </c>
      <c r="O85" s="18" t="s">
        <v>5957</v>
      </c>
      <c r="P85" s="18" t="s">
        <v>6842</v>
      </c>
    </row>
    <row r="86" spans="1:16" x14ac:dyDescent="0.4">
      <c r="A86" s="28" t="s">
        <v>17761</v>
      </c>
      <c r="B86" s="28" t="s">
        <v>5935</v>
      </c>
      <c r="D86" s="28" t="s">
        <v>17673</v>
      </c>
      <c r="E86" s="28" t="s">
        <v>5992</v>
      </c>
      <c r="F86" s="28"/>
      <c r="G86" s="28"/>
      <c r="L86" s="18" t="s">
        <v>17828</v>
      </c>
      <c r="M86" s="18" t="s">
        <v>12182</v>
      </c>
      <c r="O86" s="18" t="s">
        <v>5957</v>
      </c>
      <c r="P86" s="18" t="s">
        <v>7954</v>
      </c>
    </row>
    <row r="87" spans="1:16" x14ac:dyDescent="0.4">
      <c r="A87" s="28" t="s">
        <v>17763</v>
      </c>
      <c r="B87" s="28" t="s">
        <v>5935</v>
      </c>
      <c r="D87" s="28" t="s">
        <v>17673</v>
      </c>
      <c r="E87" s="28" t="s">
        <v>5915</v>
      </c>
      <c r="F87" s="28"/>
      <c r="G87" s="28"/>
      <c r="L87" s="18" t="s">
        <v>17828</v>
      </c>
      <c r="M87" s="18" t="s">
        <v>12192</v>
      </c>
      <c r="O87" s="18" t="s">
        <v>5957</v>
      </c>
      <c r="P87" s="18" t="s">
        <v>11471</v>
      </c>
    </row>
    <row r="88" spans="1:16" x14ac:dyDescent="0.4">
      <c r="A88" s="28" t="s">
        <v>17765</v>
      </c>
      <c r="B88" s="28" t="s">
        <v>5935</v>
      </c>
      <c r="D88" s="28" t="s">
        <v>17673</v>
      </c>
      <c r="E88" s="28" t="s">
        <v>9526</v>
      </c>
      <c r="F88" s="28"/>
      <c r="G88" s="28"/>
      <c r="L88" s="18" t="s">
        <v>17835</v>
      </c>
      <c r="M88" s="18" t="s">
        <v>16761</v>
      </c>
      <c r="O88" s="18" t="s">
        <v>5957</v>
      </c>
      <c r="P88" s="18" t="s">
        <v>11566</v>
      </c>
    </row>
    <row r="89" spans="1:16" x14ac:dyDescent="0.4">
      <c r="A89" s="28" t="s">
        <v>17768</v>
      </c>
      <c r="B89" s="28" t="s">
        <v>5935</v>
      </c>
      <c r="D89" s="28" t="s">
        <v>17675</v>
      </c>
      <c r="E89" s="28" t="s">
        <v>16127</v>
      </c>
      <c r="F89" s="28"/>
      <c r="G89" s="28"/>
      <c r="L89" s="18" t="s">
        <v>17835</v>
      </c>
      <c r="M89" s="18" t="s">
        <v>12565</v>
      </c>
      <c r="O89" s="18" t="s">
        <v>5957</v>
      </c>
      <c r="P89" s="18" t="s">
        <v>12213</v>
      </c>
    </row>
    <row r="90" spans="1:16" x14ac:dyDescent="0.4">
      <c r="A90" s="28" t="s">
        <v>17770</v>
      </c>
      <c r="B90" s="28" t="s">
        <v>5935</v>
      </c>
      <c r="D90" s="28" t="s">
        <v>17675</v>
      </c>
      <c r="E90" s="28" t="s">
        <v>15465</v>
      </c>
      <c r="F90" s="28"/>
      <c r="G90" s="28"/>
      <c r="L90" s="18" t="s">
        <v>17835</v>
      </c>
      <c r="M90" s="18" t="s">
        <v>12160</v>
      </c>
      <c r="O90" s="18" t="s">
        <v>5957</v>
      </c>
      <c r="P90" s="18" t="s">
        <v>14819</v>
      </c>
    </row>
    <row r="91" spans="1:16" x14ac:dyDescent="0.4">
      <c r="A91" s="28" t="s">
        <v>17772</v>
      </c>
      <c r="B91" s="28" t="s">
        <v>5935</v>
      </c>
      <c r="D91" s="28" t="s">
        <v>17675</v>
      </c>
      <c r="E91" s="28" t="s">
        <v>9526</v>
      </c>
      <c r="F91" s="28"/>
      <c r="G91" s="28"/>
      <c r="L91" s="18" t="s">
        <v>17835</v>
      </c>
      <c r="M91" s="18" t="s">
        <v>12140</v>
      </c>
      <c r="O91" s="18" t="s">
        <v>5957</v>
      </c>
      <c r="P91" s="18" t="s">
        <v>310</v>
      </c>
    </row>
    <row r="92" spans="1:16" x14ac:dyDescent="0.4">
      <c r="A92" s="28" t="s">
        <v>17774</v>
      </c>
      <c r="B92" s="28" t="s">
        <v>5935</v>
      </c>
      <c r="D92" s="28" t="s">
        <v>17677</v>
      </c>
      <c r="E92" s="28" t="s">
        <v>5915</v>
      </c>
      <c r="F92" s="28"/>
      <c r="G92" s="28"/>
      <c r="L92" s="18" t="s">
        <v>17835</v>
      </c>
      <c r="M92" s="18" t="s">
        <v>12150</v>
      </c>
      <c r="O92" s="18" t="s">
        <v>5866</v>
      </c>
      <c r="P92" s="18" t="s">
        <v>17033</v>
      </c>
    </row>
    <row r="93" spans="1:16" x14ac:dyDescent="0.4">
      <c r="A93" s="28" t="s">
        <v>17776</v>
      </c>
      <c r="B93" s="28" t="s">
        <v>6047</v>
      </c>
      <c r="D93" s="28" t="s">
        <v>17677</v>
      </c>
      <c r="E93" s="28" t="s">
        <v>9526</v>
      </c>
      <c r="F93" s="28"/>
      <c r="G93" s="28"/>
      <c r="L93" s="18" t="s">
        <v>17835</v>
      </c>
      <c r="M93" s="18" t="s">
        <v>89</v>
      </c>
      <c r="O93" s="18" t="s">
        <v>5866</v>
      </c>
      <c r="P93" s="18" t="s">
        <v>12933</v>
      </c>
    </row>
    <row r="94" spans="1:16" x14ac:dyDescent="0.4">
      <c r="A94" s="28" t="s">
        <v>17778</v>
      </c>
      <c r="B94" s="28" t="s">
        <v>6047</v>
      </c>
      <c r="D94" s="28" t="s">
        <v>17679</v>
      </c>
      <c r="E94" s="28" t="s">
        <v>6126</v>
      </c>
      <c r="F94" s="28"/>
      <c r="G94" s="28"/>
      <c r="L94" s="18" t="s">
        <v>17835</v>
      </c>
      <c r="M94" s="18" t="s">
        <v>345</v>
      </c>
      <c r="O94" s="18" t="s">
        <v>5866</v>
      </c>
      <c r="P94" s="18" t="s">
        <v>10854</v>
      </c>
    </row>
    <row r="95" spans="1:16" x14ac:dyDescent="0.4">
      <c r="A95" s="28" t="s">
        <v>17780</v>
      </c>
      <c r="B95" s="28" t="s">
        <v>6047</v>
      </c>
      <c r="D95" s="28" t="s">
        <v>17679</v>
      </c>
      <c r="E95" s="28" t="s">
        <v>9526</v>
      </c>
      <c r="F95" s="28"/>
      <c r="G95" s="28"/>
      <c r="L95" s="18" t="s">
        <v>17835</v>
      </c>
      <c r="M95" s="18" t="s">
        <v>91</v>
      </c>
      <c r="O95" s="18" t="s">
        <v>5866</v>
      </c>
      <c r="P95" s="18" t="s">
        <v>10361</v>
      </c>
    </row>
    <row r="96" spans="1:16" x14ac:dyDescent="0.4">
      <c r="A96" s="28" t="s">
        <v>17782</v>
      </c>
      <c r="B96" s="28" t="s">
        <v>6047</v>
      </c>
      <c r="D96" s="28" t="s">
        <v>17681</v>
      </c>
      <c r="E96" s="28" t="s">
        <v>9895</v>
      </c>
      <c r="F96" s="28"/>
      <c r="G96" s="28"/>
      <c r="L96" s="18" t="s">
        <v>17835</v>
      </c>
      <c r="M96" s="18" t="s">
        <v>95</v>
      </c>
      <c r="O96" s="18" t="s">
        <v>5866</v>
      </c>
      <c r="P96" s="18" t="s">
        <v>220</v>
      </c>
    </row>
    <row r="97" spans="1:16" x14ac:dyDescent="0.4">
      <c r="A97" s="28" t="s">
        <v>17784</v>
      </c>
      <c r="B97" s="28" t="s">
        <v>6047</v>
      </c>
      <c r="D97" s="28" t="s">
        <v>17681</v>
      </c>
      <c r="E97" s="28" t="s">
        <v>6126</v>
      </c>
      <c r="F97" s="28"/>
      <c r="G97" s="28"/>
      <c r="L97" s="18" t="s">
        <v>17835</v>
      </c>
      <c r="M97" s="18" t="s">
        <v>97</v>
      </c>
      <c r="O97" s="18" t="s">
        <v>5866</v>
      </c>
      <c r="P97" s="18" t="s">
        <v>12741</v>
      </c>
    </row>
    <row r="98" spans="1:16" x14ac:dyDescent="0.4">
      <c r="A98" s="28" t="s">
        <v>17786</v>
      </c>
      <c r="B98" s="28" t="s">
        <v>6047</v>
      </c>
      <c r="D98" s="28" t="s">
        <v>17681</v>
      </c>
      <c r="E98" s="28" t="s">
        <v>9526</v>
      </c>
      <c r="F98" s="28"/>
      <c r="G98" s="28"/>
      <c r="L98" s="18" t="s">
        <v>17835</v>
      </c>
      <c r="M98" s="18" t="s">
        <v>99</v>
      </c>
      <c r="O98" s="18" t="s">
        <v>5866</v>
      </c>
      <c r="P98" s="18" t="s">
        <v>9452</v>
      </c>
    </row>
    <row r="99" spans="1:16" x14ac:dyDescent="0.4">
      <c r="A99" s="28" t="s">
        <v>17788</v>
      </c>
      <c r="B99" s="28" t="s">
        <v>6047</v>
      </c>
      <c r="D99" s="28" t="s">
        <v>17683</v>
      </c>
      <c r="E99" s="28" t="s">
        <v>6126</v>
      </c>
      <c r="F99" s="28"/>
      <c r="G99" s="28"/>
      <c r="L99" s="18" t="s">
        <v>17835</v>
      </c>
      <c r="M99" s="18" t="s">
        <v>88</v>
      </c>
      <c r="O99" s="18" t="s">
        <v>5866</v>
      </c>
      <c r="P99" s="18" t="s">
        <v>308</v>
      </c>
    </row>
    <row r="100" spans="1:16" x14ac:dyDescent="0.4">
      <c r="A100" s="28" t="s">
        <v>17790</v>
      </c>
      <c r="B100" s="28" t="s">
        <v>6047</v>
      </c>
      <c r="D100" s="28" t="s">
        <v>17683</v>
      </c>
      <c r="E100" s="28" t="s">
        <v>9526</v>
      </c>
      <c r="F100" s="28"/>
      <c r="G100" s="28"/>
      <c r="L100" s="18" t="s">
        <v>17835</v>
      </c>
      <c r="M100" s="18" t="s">
        <v>92</v>
      </c>
      <c r="O100" s="18" t="s">
        <v>5866</v>
      </c>
      <c r="P100" s="18" t="s">
        <v>11679</v>
      </c>
    </row>
    <row r="101" spans="1:16" x14ac:dyDescent="0.4">
      <c r="A101" s="28" t="s">
        <v>17792</v>
      </c>
      <c r="B101" s="28" t="s">
        <v>5896</v>
      </c>
      <c r="D101" s="28" t="s">
        <v>17685</v>
      </c>
      <c r="E101" s="28" t="s">
        <v>6126</v>
      </c>
      <c r="F101" s="28"/>
      <c r="G101" s="28"/>
      <c r="L101" s="18" t="s">
        <v>17835</v>
      </c>
      <c r="M101" s="18" t="s">
        <v>94</v>
      </c>
      <c r="O101" s="18" t="s">
        <v>5866</v>
      </c>
      <c r="P101" s="18" t="s">
        <v>6398</v>
      </c>
    </row>
    <row r="102" spans="1:16" x14ac:dyDescent="0.4">
      <c r="A102" s="28" t="s">
        <v>17794</v>
      </c>
      <c r="B102" s="28" t="s">
        <v>5896</v>
      </c>
      <c r="D102" s="28" t="s">
        <v>17685</v>
      </c>
      <c r="E102" s="28" t="s">
        <v>9526</v>
      </c>
      <c r="F102" s="28"/>
      <c r="G102" s="28"/>
      <c r="L102" s="18" t="s">
        <v>17835</v>
      </c>
      <c r="M102" s="18" t="s">
        <v>90</v>
      </c>
      <c r="O102" s="18" t="s">
        <v>5866</v>
      </c>
      <c r="P102" s="18" t="s">
        <v>128</v>
      </c>
    </row>
    <row r="103" spans="1:16" x14ac:dyDescent="0.4">
      <c r="A103" s="28" t="s">
        <v>17796</v>
      </c>
      <c r="B103" s="28" t="s">
        <v>6100</v>
      </c>
      <c r="D103" s="28" t="s">
        <v>17687</v>
      </c>
      <c r="E103" s="28" t="s">
        <v>6126</v>
      </c>
      <c r="F103" s="28"/>
      <c r="G103" s="28"/>
      <c r="L103" s="18" t="s">
        <v>17866</v>
      </c>
      <c r="M103" s="18" t="s">
        <v>12584</v>
      </c>
      <c r="O103" s="18" t="s">
        <v>5866</v>
      </c>
      <c r="P103" s="18" t="s">
        <v>170</v>
      </c>
    </row>
    <row r="104" spans="1:16" x14ac:dyDescent="0.4">
      <c r="A104" s="28" t="s">
        <v>17798</v>
      </c>
      <c r="B104" s="28" t="s">
        <v>6100</v>
      </c>
      <c r="D104" s="28" t="s">
        <v>17687</v>
      </c>
      <c r="E104" s="28" t="s">
        <v>9526</v>
      </c>
      <c r="F104" s="28"/>
      <c r="G104" s="28"/>
      <c r="L104" s="18" t="s">
        <v>17866</v>
      </c>
      <c r="M104" s="18" t="s">
        <v>12594</v>
      </c>
      <c r="O104" s="18" t="s">
        <v>5866</v>
      </c>
      <c r="P104" s="18" t="s">
        <v>179</v>
      </c>
    </row>
    <row r="105" spans="1:16" x14ac:dyDescent="0.4">
      <c r="A105" s="28" t="s">
        <v>17800</v>
      </c>
      <c r="B105" s="28" t="s">
        <v>5991</v>
      </c>
      <c r="D105" s="28" t="s">
        <v>17689</v>
      </c>
      <c r="E105" s="28" t="s">
        <v>9895</v>
      </c>
      <c r="F105" s="28"/>
      <c r="G105" s="28"/>
      <c r="L105" s="18" t="s">
        <v>17866</v>
      </c>
      <c r="M105" s="18" t="s">
        <v>12203</v>
      </c>
      <c r="O105" s="18" t="s">
        <v>5866</v>
      </c>
      <c r="P105" s="18" t="s">
        <v>6842</v>
      </c>
    </row>
    <row r="106" spans="1:16" x14ac:dyDescent="0.4">
      <c r="A106" s="28" t="s">
        <v>17802</v>
      </c>
      <c r="B106" s="28" t="s">
        <v>5991</v>
      </c>
      <c r="D106" s="28" t="s">
        <v>17689</v>
      </c>
      <c r="E106" s="28" t="s">
        <v>6126</v>
      </c>
      <c r="F106" s="28"/>
      <c r="G106" s="28"/>
      <c r="L106" s="18" t="s">
        <v>17866</v>
      </c>
      <c r="M106" s="18" t="s">
        <v>12604</v>
      </c>
      <c r="O106" s="18" t="s">
        <v>5866</v>
      </c>
      <c r="P106" s="18" t="s">
        <v>7954</v>
      </c>
    </row>
    <row r="107" spans="1:16" x14ac:dyDescent="0.4">
      <c r="A107" s="28" t="s">
        <v>17804</v>
      </c>
      <c r="B107" s="28" t="s">
        <v>5991</v>
      </c>
      <c r="D107" s="28" t="s">
        <v>17689</v>
      </c>
      <c r="E107" s="28" t="s">
        <v>9526</v>
      </c>
      <c r="F107" s="28"/>
      <c r="G107" s="28"/>
      <c r="L107" s="18" t="s">
        <v>17875</v>
      </c>
      <c r="M107" s="18" t="s">
        <v>102</v>
      </c>
      <c r="O107" s="18" t="s">
        <v>5866</v>
      </c>
      <c r="P107" s="18" t="s">
        <v>11471</v>
      </c>
    </row>
    <row r="108" spans="1:16" x14ac:dyDescent="0.4">
      <c r="A108" s="28" t="s">
        <v>17806</v>
      </c>
      <c r="B108" s="28" t="s">
        <v>5991</v>
      </c>
      <c r="D108" s="28" t="s">
        <v>17691</v>
      </c>
      <c r="E108" s="28" t="s">
        <v>6126</v>
      </c>
      <c r="F108" s="28"/>
      <c r="G108" s="28"/>
      <c r="L108" s="18" t="s">
        <v>17875</v>
      </c>
      <c r="M108" s="18" t="s">
        <v>119</v>
      </c>
      <c r="O108" s="18" t="s">
        <v>5866</v>
      </c>
      <c r="P108" s="18" t="s">
        <v>11566</v>
      </c>
    </row>
    <row r="109" spans="1:16" x14ac:dyDescent="0.4">
      <c r="A109" s="28" t="s">
        <v>17808</v>
      </c>
      <c r="B109" s="28" t="s">
        <v>5935</v>
      </c>
      <c r="D109" s="28" t="s">
        <v>17691</v>
      </c>
      <c r="E109" s="28" t="s">
        <v>9526</v>
      </c>
      <c r="F109" s="28"/>
      <c r="G109" s="28"/>
      <c r="L109" s="18" t="s">
        <v>17875</v>
      </c>
      <c r="M109" s="18" t="s">
        <v>8789</v>
      </c>
      <c r="O109" s="18" t="s">
        <v>5866</v>
      </c>
      <c r="P109" s="18" t="s">
        <v>12213</v>
      </c>
    </row>
    <row r="110" spans="1:16" x14ac:dyDescent="0.4">
      <c r="A110" s="28" t="s">
        <v>17810</v>
      </c>
      <c r="B110" s="28" t="s">
        <v>5935</v>
      </c>
      <c r="D110" s="28" t="s">
        <v>17694</v>
      </c>
      <c r="E110" s="28" t="s">
        <v>6126</v>
      </c>
      <c r="F110" s="28"/>
      <c r="G110" s="28"/>
      <c r="L110" s="18" t="s">
        <v>17875</v>
      </c>
      <c r="M110" s="18" t="s">
        <v>122</v>
      </c>
      <c r="O110" s="18" t="s">
        <v>5866</v>
      </c>
      <c r="P110" s="18" t="s">
        <v>12254</v>
      </c>
    </row>
    <row r="111" spans="1:16" x14ac:dyDescent="0.4">
      <c r="A111" s="28" t="s">
        <v>17812</v>
      </c>
      <c r="B111" s="28" t="s">
        <v>6047</v>
      </c>
      <c r="D111" s="28" t="s">
        <v>17694</v>
      </c>
      <c r="E111" s="28" t="s">
        <v>9526</v>
      </c>
      <c r="F111" s="28"/>
      <c r="G111" s="28"/>
      <c r="L111" s="18" t="s">
        <v>17875</v>
      </c>
      <c r="M111" s="18" t="s">
        <v>105</v>
      </c>
      <c r="O111" s="18" t="s">
        <v>5866</v>
      </c>
      <c r="P111" s="18" t="s">
        <v>12296</v>
      </c>
    </row>
    <row r="112" spans="1:16" x14ac:dyDescent="0.4">
      <c r="A112" s="28" t="s">
        <v>17814</v>
      </c>
      <c r="B112" s="28" t="s">
        <v>6047</v>
      </c>
      <c r="D112" s="28" t="s">
        <v>17696</v>
      </c>
      <c r="E112" s="28" t="s">
        <v>6406</v>
      </c>
      <c r="F112" s="28"/>
      <c r="G112" s="28"/>
      <c r="L112" s="18" t="s">
        <v>17875</v>
      </c>
      <c r="M112" s="18" t="s">
        <v>106</v>
      </c>
      <c r="O112" s="18" t="s">
        <v>5866</v>
      </c>
      <c r="P112" s="18" t="s">
        <v>12337</v>
      </c>
    </row>
    <row r="113" spans="1:16" x14ac:dyDescent="0.4">
      <c r="A113" s="28" t="s">
        <v>17816</v>
      </c>
      <c r="B113" s="28" t="s">
        <v>6047</v>
      </c>
      <c r="D113" s="28" t="s">
        <v>17696</v>
      </c>
      <c r="E113" s="28" t="s">
        <v>9526</v>
      </c>
      <c r="F113" s="28"/>
      <c r="G113" s="28"/>
      <c r="L113" s="18" t="s">
        <v>17875</v>
      </c>
      <c r="M113" s="18" t="s">
        <v>110</v>
      </c>
      <c r="O113" s="18" t="s">
        <v>5866</v>
      </c>
      <c r="P113" s="18" t="s">
        <v>14819</v>
      </c>
    </row>
    <row r="114" spans="1:16" x14ac:dyDescent="0.4">
      <c r="A114" s="28" t="s">
        <v>17818</v>
      </c>
      <c r="B114" s="28" t="s">
        <v>6047</v>
      </c>
      <c r="D114" s="28" t="s">
        <v>17698</v>
      </c>
      <c r="E114" s="28" t="s">
        <v>7977</v>
      </c>
      <c r="F114" s="28"/>
      <c r="G114" s="28"/>
      <c r="L114" s="18" t="s">
        <v>17875</v>
      </c>
      <c r="M114" s="18" t="s">
        <v>113</v>
      </c>
      <c r="O114" s="18" t="s">
        <v>5866</v>
      </c>
      <c r="P114" s="18" t="s">
        <v>12378</v>
      </c>
    </row>
    <row r="115" spans="1:16" x14ac:dyDescent="0.4">
      <c r="A115" s="28" t="s">
        <v>17820</v>
      </c>
      <c r="B115" s="28" t="s">
        <v>5896</v>
      </c>
      <c r="D115" s="28" t="s">
        <v>17698</v>
      </c>
      <c r="E115" s="28" t="s">
        <v>6406</v>
      </c>
      <c r="F115" s="28"/>
      <c r="G115" s="28"/>
      <c r="L115" s="18" t="s">
        <v>17875</v>
      </c>
      <c r="M115" s="18" t="s">
        <v>117</v>
      </c>
      <c r="O115" s="18" t="s">
        <v>5866</v>
      </c>
      <c r="P115" s="18" t="s">
        <v>12419</v>
      </c>
    </row>
    <row r="116" spans="1:16" x14ac:dyDescent="0.4">
      <c r="A116" s="28" t="s">
        <v>17822</v>
      </c>
      <c r="B116" s="28" t="s">
        <v>6100</v>
      </c>
      <c r="D116" s="28" t="s">
        <v>17698</v>
      </c>
      <c r="E116" s="28" t="s">
        <v>9526</v>
      </c>
      <c r="F116" s="28"/>
      <c r="G116" s="28"/>
      <c r="L116" s="18" t="s">
        <v>17875</v>
      </c>
      <c r="M116" s="18" t="s">
        <v>101</v>
      </c>
      <c r="O116" s="18" t="s">
        <v>5866</v>
      </c>
      <c r="P116" s="18" t="s">
        <v>310</v>
      </c>
    </row>
    <row r="117" spans="1:16" x14ac:dyDescent="0.4">
      <c r="A117" s="28" t="s">
        <v>17824</v>
      </c>
      <c r="B117" s="28" t="s">
        <v>5991</v>
      </c>
      <c r="D117" s="28" t="s">
        <v>17699</v>
      </c>
      <c r="E117" s="28" t="s">
        <v>6406</v>
      </c>
      <c r="F117" s="28"/>
      <c r="G117" s="28"/>
      <c r="L117" s="18" t="s">
        <v>17875</v>
      </c>
      <c r="M117" s="18" t="s">
        <v>124</v>
      </c>
      <c r="O117" s="18" t="s">
        <v>5866</v>
      </c>
      <c r="P117" s="18" t="s">
        <v>776</v>
      </c>
    </row>
    <row r="118" spans="1:16" x14ac:dyDescent="0.4">
      <c r="A118" s="28" t="s">
        <v>17826</v>
      </c>
      <c r="B118" s="28" t="s">
        <v>5991</v>
      </c>
      <c r="D118" s="28" t="s">
        <v>17699</v>
      </c>
      <c r="E118" s="28" t="s">
        <v>9526</v>
      </c>
      <c r="F118" s="28"/>
      <c r="G118" s="28"/>
      <c r="L118" s="18" t="s">
        <v>17875</v>
      </c>
      <c r="M118" s="18" t="s">
        <v>120</v>
      </c>
      <c r="O118" s="18" t="s">
        <v>5866</v>
      </c>
      <c r="P118" s="18" t="s">
        <v>13059</v>
      </c>
    </row>
    <row r="119" spans="1:16" x14ac:dyDescent="0.4">
      <c r="A119" s="28" t="s">
        <v>17829</v>
      </c>
      <c r="B119" s="28" t="s">
        <v>5935</v>
      </c>
      <c r="D119" s="28" t="s">
        <v>17700</v>
      </c>
      <c r="E119" s="28" t="s">
        <v>6406</v>
      </c>
      <c r="F119" s="28"/>
      <c r="G119" s="28"/>
      <c r="L119" s="18" t="s">
        <v>17875</v>
      </c>
      <c r="M119" s="18" t="s">
        <v>103</v>
      </c>
      <c r="O119" s="18" t="s">
        <v>5866</v>
      </c>
      <c r="P119" s="18" t="s">
        <v>13020</v>
      </c>
    </row>
    <row r="120" spans="1:16" x14ac:dyDescent="0.4">
      <c r="A120" s="28" t="s">
        <v>17831</v>
      </c>
      <c r="B120" s="28" t="s">
        <v>5935</v>
      </c>
      <c r="D120" s="28" t="s">
        <v>17700</v>
      </c>
      <c r="E120" s="28" t="s">
        <v>9526</v>
      </c>
      <c r="F120" s="28"/>
      <c r="G120" s="28"/>
      <c r="L120" s="18" t="s">
        <v>17902</v>
      </c>
      <c r="M120" s="18" t="s">
        <v>146</v>
      </c>
      <c r="O120" s="18" t="s">
        <v>5866</v>
      </c>
      <c r="P120" s="18" t="s">
        <v>787</v>
      </c>
    </row>
    <row r="121" spans="1:16" x14ac:dyDescent="0.4">
      <c r="A121" s="28" t="s">
        <v>17833</v>
      </c>
      <c r="B121" s="28" t="s">
        <v>5935</v>
      </c>
      <c r="D121" s="28" t="s">
        <v>17701</v>
      </c>
      <c r="E121" s="28" t="s">
        <v>7977</v>
      </c>
      <c r="F121" s="28"/>
      <c r="G121" s="28"/>
      <c r="L121" s="18" t="s">
        <v>17902</v>
      </c>
      <c r="M121" s="18" t="s">
        <v>130</v>
      </c>
      <c r="O121" s="18" t="s">
        <v>5864</v>
      </c>
      <c r="P121" s="18" t="s">
        <v>17033</v>
      </c>
    </row>
    <row r="122" spans="1:16" x14ac:dyDescent="0.4">
      <c r="A122" s="28" t="s">
        <v>17836</v>
      </c>
      <c r="B122" s="28" t="s">
        <v>5935</v>
      </c>
      <c r="D122" s="28" t="s">
        <v>17701</v>
      </c>
      <c r="E122" s="28" t="s">
        <v>6406</v>
      </c>
      <c r="F122" s="28"/>
      <c r="G122" s="28"/>
      <c r="L122" s="18" t="s">
        <v>17902</v>
      </c>
      <c r="M122" s="18" t="s">
        <v>363</v>
      </c>
      <c r="O122" s="18" t="s">
        <v>5864</v>
      </c>
      <c r="P122" s="18" t="s">
        <v>12933</v>
      </c>
    </row>
    <row r="123" spans="1:16" x14ac:dyDescent="0.4">
      <c r="A123" s="28" t="s">
        <v>17838</v>
      </c>
      <c r="B123" s="28" t="s">
        <v>5935</v>
      </c>
      <c r="D123" s="28" t="s">
        <v>17701</v>
      </c>
      <c r="E123" s="28" t="s">
        <v>9526</v>
      </c>
      <c r="F123" s="28"/>
      <c r="G123" s="28"/>
      <c r="L123" s="18" t="s">
        <v>17902</v>
      </c>
      <c r="M123" s="18" t="s">
        <v>365</v>
      </c>
      <c r="O123" s="18" t="s">
        <v>5864</v>
      </c>
      <c r="P123" s="18" t="s">
        <v>10854</v>
      </c>
    </row>
    <row r="124" spans="1:16" x14ac:dyDescent="0.4">
      <c r="A124" s="28" t="s">
        <v>17840</v>
      </c>
      <c r="B124" s="28" t="s">
        <v>6047</v>
      </c>
      <c r="D124" s="28" t="s">
        <v>17703</v>
      </c>
      <c r="E124" s="28" t="s">
        <v>7977</v>
      </c>
      <c r="F124" s="28"/>
      <c r="G124" s="28"/>
      <c r="L124" s="18" t="s">
        <v>17902</v>
      </c>
      <c r="M124" s="18" t="s">
        <v>367</v>
      </c>
      <c r="O124" s="18" t="s">
        <v>5864</v>
      </c>
      <c r="P124" s="18" t="s">
        <v>10361</v>
      </c>
    </row>
    <row r="125" spans="1:16" x14ac:dyDescent="0.4">
      <c r="A125" s="28" t="s">
        <v>17842</v>
      </c>
      <c r="B125" s="28" t="s">
        <v>5896</v>
      </c>
      <c r="D125" s="28" t="s">
        <v>17703</v>
      </c>
      <c r="E125" s="28" t="s">
        <v>6406</v>
      </c>
      <c r="F125" s="28"/>
      <c r="G125" s="28"/>
      <c r="L125" s="18" t="s">
        <v>17902</v>
      </c>
      <c r="M125" s="18" t="s">
        <v>134</v>
      </c>
      <c r="O125" s="18" t="s">
        <v>5864</v>
      </c>
      <c r="P125" s="18" t="s">
        <v>220</v>
      </c>
    </row>
    <row r="126" spans="1:16" x14ac:dyDescent="0.4">
      <c r="A126" s="28" t="s">
        <v>17844</v>
      </c>
      <c r="B126" s="28" t="s">
        <v>5991</v>
      </c>
      <c r="D126" s="28" t="s">
        <v>17703</v>
      </c>
      <c r="E126" s="28" t="s">
        <v>9526</v>
      </c>
      <c r="F126" s="28"/>
      <c r="G126" s="28"/>
      <c r="L126" s="18" t="s">
        <v>17902</v>
      </c>
      <c r="M126" s="18" t="s">
        <v>139</v>
      </c>
      <c r="O126" s="18" t="s">
        <v>5864</v>
      </c>
      <c r="P126" s="18" t="s">
        <v>6398</v>
      </c>
    </row>
    <row r="127" spans="1:16" x14ac:dyDescent="0.4">
      <c r="A127" s="28" t="s">
        <v>17846</v>
      </c>
      <c r="B127" s="28" t="s">
        <v>5935</v>
      </c>
      <c r="D127" s="28" t="s">
        <v>17705</v>
      </c>
      <c r="E127" s="28" t="s">
        <v>6406</v>
      </c>
      <c r="F127" s="28"/>
      <c r="G127" s="28"/>
      <c r="L127" s="18" t="s">
        <v>17902</v>
      </c>
      <c r="M127" s="18" t="s">
        <v>143</v>
      </c>
      <c r="O127" s="18" t="s">
        <v>5864</v>
      </c>
      <c r="P127" s="18" t="s">
        <v>128</v>
      </c>
    </row>
    <row r="128" spans="1:16" x14ac:dyDescent="0.4">
      <c r="A128" s="28" t="s">
        <v>17848</v>
      </c>
      <c r="B128" s="28" t="s">
        <v>5935</v>
      </c>
      <c r="D128" s="28" t="s">
        <v>17705</v>
      </c>
      <c r="E128" s="28" t="s">
        <v>6474</v>
      </c>
      <c r="F128" s="28"/>
      <c r="G128" s="28"/>
      <c r="L128" s="18" t="s">
        <v>17902</v>
      </c>
      <c r="M128" s="18" t="s">
        <v>148</v>
      </c>
      <c r="O128" s="18" t="s">
        <v>5864</v>
      </c>
      <c r="P128" s="18" t="s">
        <v>170</v>
      </c>
    </row>
    <row r="129" spans="1:16" x14ac:dyDescent="0.4">
      <c r="A129" s="28" t="s">
        <v>17850</v>
      </c>
      <c r="B129" s="28" t="s">
        <v>6047</v>
      </c>
      <c r="D129" s="28" t="s">
        <v>17705</v>
      </c>
      <c r="E129" s="28" t="s">
        <v>6416</v>
      </c>
      <c r="F129" s="28"/>
      <c r="G129" s="28"/>
      <c r="L129" s="18" t="s">
        <v>17902</v>
      </c>
      <c r="M129" s="18" t="s">
        <v>150</v>
      </c>
      <c r="O129" s="18" t="s">
        <v>5864</v>
      </c>
      <c r="P129" s="18" t="s">
        <v>179</v>
      </c>
    </row>
    <row r="130" spans="1:16" x14ac:dyDescent="0.4">
      <c r="A130" s="28" t="s">
        <v>17852</v>
      </c>
      <c r="B130" s="28" t="s">
        <v>6047</v>
      </c>
      <c r="D130" s="28" t="s">
        <v>17705</v>
      </c>
      <c r="E130" s="28" t="s">
        <v>9526</v>
      </c>
      <c r="F130" s="28"/>
      <c r="G130" s="28"/>
      <c r="L130" s="18" t="s">
        <v>17902</v>
      </c>
      <c r="M130" s="18" t="s">
        <v>153</v>
      </c>
      <c r="O130" s="18" t="s">
        <v>5864</v>
      </c>
      <c r="P130" s="18" t="s">
        <v>6842</v>
      </c>
    </row>
    <row r="131" spans="1:16" x14ac:dyDescent="0.4">
      <c r="A131" s="28" t="s">
        <v>17854</v>
      </c>
      <c r="B131" s="28" t="s">
        <v>6047</v>
      </c>
      <c r="D131" s="28" t="s">
        <v>17707</v>
      </c>
      <c r="E131" s="28" t="s">
        <v>6126</v>
      </c>
      <c r="F131" s="28"/>
      <c r="G131" s="28"/>
      <c r="L131" s="18" t="s">
        <v>17902</v>
      </c>
      <c r="M131" s="18" t="s">
        <v>126</v>
      </c>
      <c r="O131" s="18" t="s">
        <v>5864</v>
      </c>
      <c r="P131" s="18" t="s">
        <v>7954</v>
      </c>
    </row>
    <row r="132" spans="1:16" x14ac:dyDescent="0.4">
      <c r="A132" s="28" t="s">
        <v>17856</v>
      </c>
      <c r="B132" s="28" t="s">
        <v>6047</v>
      </c>
      <c r="D132" s="28" t="s">
        <v>17707</v>
      </c>
      <c r="E132" s="28" t="s">
        <v>6474</v>
      </c>
      <c r="F132" s="28"/>
      <c r="G132" s="28"/>
      <c r="L132" s="18" t="s">
        <v>17902</v>
      </c>
      <c r="M132" s="18" t="s">
        <v>145</v>
      </c>
      <c r="O132" s="18" t="s">
        <v>5864</v>
      </c>
      <c r="P132" s="18" t="s">
        <v>11471</v>
      </c>
    </row>
    <row r="133" spans="1:16" x14ac:dyDescent="0.4">
      <c r="A133" s="28" t="s">
        <v>17858</v>
      </c>
      <c r="B133" s="28" t="s">
        <v>5896</v>
      </c>
      <c r="D133" s="28" t="s">
        <v>17707</v>
      </c>
      <c r="E133" s="28" t="s">
        <v>6416</v>
      </c>
      <c r="F133" s="28"/>
      <c r="G133" s="28"/>
      <c r="L133" s="18" t="s">
        <v>17902</v>
      </c>
      <c r="M133" s="18" t="s">
        <v>135</v>
      </c>
      <c r="O133" s="18" t="s">
        <v>5864</v>
      </c>
      <c r="P133" s="18" t="s">
        <v>11566</v>
      </c>
    </row>
    <row r="134" spans="1:16" x14ac:dyDescent="0.4">
      <c r="A134" s="28" t="s">
        <v>17860</v>
      </c>
      <c r="B134" s="28" t="s">
        <v>6100</v>
      </c>
      <c r="D134" s="28" t="s">
        <v>17707</v>
      </c>
      <c r="E134" s="28" t="s">
        <v>9526</v>
      </c>
      <c r="F134" s="28"/>
      <c r="G134" s="28"/>
      <c r="L134" s="18" t="s">
        <v>17902</v>
      </c>
      <c r="M134" s="18" t="s">
        <v>132</v>
      </c>
      <c r="O134" s="18" t="s">
        <v>5864</v>
      </c>
      <c r="P134" s="18" t="s">
        <v>12213</v>
      </c>
    </row>
    <row r="135" spans="1:16" x14ac:dyDescent="0.4">
      <c r="A135" s="28" t="s">
        <v>17862</v>
      </c>
      <c r="B135" s="28" t="s">
        <v>5991</v>
      </c>
      <c r="D135" s="28" t="s">
        <v>17709</v>
      </c>
      <c r="E135" s="28" t="s">
        <v>6126</v>
      </c>
      <c r="F135" s="28"/>
      <c r="G135" s="28"/>
      <c r="L135" s="18" t="s">
        <v>17902</v>
      </c>
      <c r="M135" s="18" t="s">
        <v>137</v>
      </c>
      <c r="O135" s="18" t="s">
        <v>5864</v>
      </c>
      <c r="P135" s="18" t="s">
        <v>14819</v>
      </c>
    </row>
    <row r="136" spans="1:16" x14ac:dyDescent="0.4">
      <c r="A136" s="28" t="s">
        <v>17864</v>
      </c>
      <c r="B136" s="28" t="s">
        <v>5991</v>
      </c>
      <c r="D136" s="28" t="s">
        <v>17709</v>
      </c>
      <c r="E136" s="28" t="s">
        <v>6474</v>
      </c>
      <c r="F136" s="28"/>
      <c r="G136" s="28"/>
      <c r="L136" s="18" t="s">
        <v>17902</v>
      </c>
      <c r="M136" s="18" t="s">
        <v>141</v>
      </c>
      <c r="O136" s="18" t="s">
        <v>5864</v>
      </c>
      <c r="P136" s="18" t="s">
        <v>310</v>
      </c>
    </row>
    <row r="137" spans="1:16" x14ac:dyDescent="0.4">
      <c r="A137" s="28" t="s">
        <v>17867</v>
      </c>
      <c r="B137" s="28" t="s">
        <v>5935</v>
      </c>
      <c r="D137" s="28" t="s">
        <v>17709</v>
      </c>
      <c r="E137" s="28" t="s">
        <v>6416</v>
      </c>
      <c r="F137" s="28"/>
      <c r="G137" s="28"/>
      <c r="L137" s="18" t="s">
        <v>17902</v>
      </c>
      <c r="M137" s="18" t="s">
        <v>147</v>
      </c>
      <c r="O137" s="18" t="s">
        <v>5865</v>
      </c>
      <c r="P137" s="18" t="s">
        <v>17033</v>
      </c>
    </row>
    <row r="138" spans="1:16" x14ac:dyDescent="0.4">
      <c r="A138" s="28" t="s">
        <v>17869</v>
      </c>
      <c r="B138" s="28" t="s">
        <v>5935</v>
      </c>
      <c r="D138" s="28" t="s">
        <v>17709</v>
      </c>
      <c r="E138" s="28" t="s">
        <v>9526</v>
      </c>
      <c r="F138" s="28"/>
      <c r="G138" s="28"/>
      <c r="L138" s="18" t="s">
        <v>17902</v>
      </c>
      <c r="M138" s="18" t="s">
        <v>152</v>
      </c>
      <c r="O138" s="18" t="s">
        <v>5865</v>
      </c>
      <c r="P138" s="18" t="s">
        <v>12933</v>
      </c>
    </row>
    <row r="139" spans="1:16" x14ac:dyDescent="0.4">
      <c r="A139" s="28" t="s">
        <v>17871</v>
      </c>
      <c r="B139" s="28" t="s">
        <v>5935</v>
      </c>
      <c r="D139" s="28" t="s">
        <v>17710</v>
      </c>
      <c r="E139" s="28" t="s">
        <v>6558</v>
      </c>
      <c r="F139" s="28"/>
      <c r="G139" s="28"/>
      <c r="L139" s="18" t="s">
        <v>17941</v>
      </c>
      <c r="M139" s="18" t="s">
        <v>171</v>
      </c>
      <c r="O139" s="18" t="s">
        <v>5865</v>
      </c>
      <c r="P139" s="18" t="s">
        <v>10854</v>
      </c>
    </row>
    <row r="140" spans="1:16" x14ac:dyDescent="0.4">
      <c r="A140" s="28" t="s">
        <v>17873</v>
      </c>
      <c r="B140" s="28" t="s">
        <v>5935</v>
      </c>
      <c r="D140" s="28" t="s">
        <v>17710</v>
      </c>
      <c r="E140" s="28" t="s">
        <v>6406</v>
      </c>
      <c r="F140" s="28"/>
      <c r="G140" s="28"/>
      <c r="L140" s="18" t="s">
        <v>17941</v>
      </c>
      <c r="M140" s="18" t="s">
        <v>9121</v>
      </c>
      <c r="O140" s="18" t="s">
        <v>5865</v>
      </c>
      <c r="P140" s="18" t="s">
        <v>10361</v>
      </c>
    </row>
    <row r="141" spans="1:16" x14ac:dyDescent="0.4">
      <c r="A141" s="28" t="s">
        <v>17876</v>
      </c>
      <c r="B141" s="28" t="s">
        <v>5935</v>
      </c>
      <c r="D141" s="28" t="s">
        <v>17710</v>
      </c>
      <c r="E141" s="28" t="s">
        <v>6416</v>
      </c>
      <c r="F141" s="28"/>
      <c r="G141" s="28"/>
      <c r="L141" s="18" t="s">
        <v>17941</v>
      </c>
      <c r="M141" s="18" t="s">
        <v>174</v>
      </c>
      <c r="O141" s="18" t="s">
        <v>5865</v>
      </c>
      <c r="P141" s="18" t="s">
        <v>220</v>
      </c>
    </row>
    <row r="142" spans="1:16" x14ac:dyDescent="0.4">
      <c r="A142" s="28" t="s">
        <v>17878</v>
      </c>
      <c r="B142" s="28" t="s">
        <v>5935</v>
      </c>
      <c r="D142" s="28" t="s">
        <v>17710</v>
      </c>
      <c r="E142" s="28" t="s">
        <v>9526</v>
      </c>
      <c r="F142" s="28"/>
      <c r="G142" s="28"/>
      <c r="L142" s="18" t="s">
        <v>17941</v>
      </c>
      <c r="M142" s="18" t="s">
        <v>158</v>
      </c>
      <c r="O142" s="18" t="s">
        <v>5865</v>
      </c>
      <c r="P142" s="18" t="s">
        <v>12741</v>
      </c>
    </row>
    <row r="143" spans="1:16" x14ac:dyDescent="0.4">
      <c r="A143" s="28" t="s">
        <v>17880</v>
      </c>
      <c r="B143" s="28" t="s">
        <v>5935</v>
      </c>
      <c r="D143" s="28" t="s">
        <v>17711</v>
      </c>
      <c r="E143" s="28" t="s">
        <v>6558</v>
      </c>
      <c r="F143" s="28"/>
      <c r="G143" s="28"/>
      <c r="L143" s="18" t="s">
        <v>17941</v>
      </c>
      <c r="M143" s="18" t="s">
        <v>159</v>
      </c>
      <c r="O143" s="18" t="s">
        <v>5865</v>
      </c>
      <c r="P143" s="18" t="s">
        <v>9452</v>
      </c>
    </row>
    <row r="144" spans="1:16" x14ac:dyDescent="0.4">
      <c r="A144" s="28" t="s">
        <v>17882</v>
      </c>
      <c r="B144" s="28" t="s">
        <v>6047</v>
      </c>
      <c r="D144" s="28" t="s">
        <v>17711</v>
      </c>
      <c r="E144" s="28" t="s">
        <v>6416</v>
      </c>
      <c r="F144" s="28"/>
      <c r="G144" s="28"/>
      <c r="L144" s="18" t="s">
        <v>17941</v>
      </c>
      <c r="M144" s="18" t="s">
        <v>162</v>
      </c>
      <c r="O144" s="18" t="s">
        <v>5865</v>
      </c>
      <c r="P144" s="18" t="s">
        <v>6398</v>
      </c>
    </row>
    <row r="145" spans="1:16" x14ac:dyDescent="0.4">
      <c r="A145" s="28" t="s">
        <v>17884</v>
      </c>
      <c r="B145" s="28" t="s">
        <v>6047</v>
      </c>
      <c r="D145" s="28" t="s">
        <v>17711</v>
      </c>
      <c r="E145" s="28" t="s">
        <v>9526</v>
      </c>
      <c r="F145" s="28"/>
      <c r="G145" s="28"/>
      <c r="L145" s="18" t="s">
        <v>17941</v>
      </c>
      <c r="M145" s="18" t="s">
        <v>166</v>
      </c>
      <c r="O145" s="18" t="s">
        <v>5865</v>
      </c>
      <c r="P145" s="18" t="s">
        <v>128</v>
      </c>
    </row>
    <row r="146" spans="1:16" x14ac:dyDescent="0.4">
      <c r="A146" s="28" t="s">
        <v>17886</v>
      </c>
      <c r="B146" s="28" t="s">
        <v>6047</v>
      </c>
      <c r="D146" s="28" t="s">
        <v>17712</v>
      </c>
      <c r="E146" s="28" t="s">
        <v>6126</v>
      </c>
      <c r="F146" s="28"/>
      <c r="G146" s="28"/>
      <c r="L146" s="18" t="s">
        <v>17941</v>
      </c>
      <c r="M146" s="18" t="s">
        <v>169</v>
      </c>
      <c r="O146" s="18" t="s">
        <v>5865</v>
      </c>
      <c r="P146" s="18" t="s">
        <v>170</v>
      </c>
    </row>
    <row r="147" spans="1:16" x14ac:dyDescent="0.4">
      <c r="A147" s="28" t="s">
        <v>17888</v>
      </c>
      <c r="B147" s="28" t="s">
        <v>6047</v>
      </c>
      <c r="D147" s="28" t="s">
        <v>17712</v>
      </c>
      <c r="E147" s="28" t="s">
        <v>6474</v>
      </c>
      <c r="F147" s="28"/>
      <c r="G147" s="28"/>
      <c r="L147" s="18" t="s">
        <v>17941</v>
      </c>
      <c r="M147" s="18" t="s">
        <v>155</v>
      </c>
      <c r="O147" s="18" t="s">
        <v>5865</v>
      </c>
      <c r="P147" s="18" t="s">
        <v>179</v>
      </c>
    </row>
    <row r="148" spans="1:16" x14ac:dyDescent="0.4">
      <c r="A148" s="28" t="s">
        <v>17890</v>
      </c>
      <c r="B148" s="28" t="s">
        <v>6047</v>
      </c>
      <c r="D148" s="28" t="s">
        <v>17712</v>
      </c>
      <c r="E148" s="28" t="s">
        <v>6416</v>
      </c>
      <c r="F148" s="28"/>
      <c r="G148" s="28"/>
      <c r="L148" s="18" t="s">
        <v>17941</v>
      </c>
      <c r="M148" s="18" t="s">
        <v>176</v>
      </c>
      <c r="O148" s="18" t="s">
        <v>5865</v>
      </c>
      <c r="P148" s="18" t="s">
        <v>6842</v>
      </c>
    </row>
    <row r="149" spans="1:16" x14ac:dyDescent="0.4">
      <c r="A149" s="28" t="s">
        <v>17892</v>
      </c>
      <c r="B149" s="28" t="s">
        <v>5896</v>
      </c>
      <c r="D149" s="28" t="s">
        <v>17712</v>
      </c>
      <c r="E149" s="28" t="s">
        <v>9526</v>
      </c>
      <c r="F149" s="28"/>
      <c r="G149" s="28"/>
      <c r="L149" s="18" t="s">
        <v>17941</v>
      </c>
      <c r="M149" s="18" t="s">
        <v>172</v>
      </c>
      <c r="O149" s="18" t="s">
        <v>5865</v>
      </c>
      <c r="P149" s="18" t="s">
        <v>7954</v>
      </c>
    </row>
    <row r="150" spans="1:16" x14ac:dyDescent="0.4">
      <c r="A150" s="28" t="s">
        <v>17894</v>
      </c>
      <c r="B150" s="28" t="s">
        <v>5896</v>
      </c>
      <c r="D150" s="28" t="s">
        <v>17715</v>
      </c>
      <c r="E150" s="28" t="s">
        <v>7977</v>
      </c>
      <c r="F150" s="28"/>
      <c r="G150" s="28"/>
      <c r="L150" s="18" t="s">
        <v>17941</v>
      </c>
      <c r="M150" s="18" t="s">
        <v>156</v>
      </c>
      <c r="O150" s="18" t="s">
        <v>5865</v>
      </c>
      <c r="P150" s="18" t="s">
        <v>11471</v>
      </c>
    </row>
    <row r="151" spans="1:16" x14ac:dyDescent="0.4">
      <c r="A151" s="28" t="s">
        <v>17896</v>
      </c>
      <c r="B151" s="28" t="s">
        <v>6100</v>
      </c>
      <c r="D151" s="28" t="s">
        <v>17715</v>
      </c>
      <c r="E151" s="28" t="s">
        <v>6406</v>
      </c>
      <c r="F151" s="28"/>
      <c r="G151" s="28"/>
      <c r="L151" s="18" t="s">
        <v>17966</v>
      </c>
      <c r="M151" s="18" t="s">
        <v>180</v>
      </c>
      <c r="O151" s="18" t="s">
        <v>5865</v>
      </c>
      <c r="P151" s="18" t="s">
        <v>11566</v>
      </c>
    </row>
    <row r="152" spans="1:16" x14ac:dyDescent="0.4">
      <c r="A152" s="28" t="s">
        <v>17898</v>
      </c>
      <c r="B152" s="28" t="s">
        <v>5991</v>
      </c>
      <c r="D152" s="28" t="s">
        <v>17715</v>
      </c>
      <c r="E152" s="28" t="s">
        <v>9526</v>
      </c>
      <c r="F152" s="28"/>
      <c r="G152" s="28"/>
      <c r="L152" s="18" t="s">
        <v>17966</v>
      </c>
      <c r="M152" s="18" t="s">
        <v>295</v>
      </c>
      <c r="O152" s="18" t="s">
        <v>5865</v>
      </c>
      <c r="P152" s="18" t="s">
        <v>12213</v>
      </c>
    </row>
    <row r="153" spans="1:16" x14ac:dyDescent="0.4">
      <c r="A153" s="28" t="s">
        <v>17900</v>
      </c>
      <c r="B153" s="28" t="s">
        <v>5991</v>
      </c>
      <c r="D153" s="28" t="s">
        <v>17717</v>
      </c>
      <c r="E153" s="28" t="s">
        <v>6126</v>
      </c>
      <c r="F153" s="28"/>
      <c r="G153" s="28"/>
      <c r="L153" s="18" t="s">
        <v>17966</v>
      </c>
      <c r="M153" s="18" t="s">
        <v>369</v>
      </c>
      <c r="O153" s="18" t="s">
        <v>5865</v>
      </c>
      <c r="P153" s="18" t="s">
        <v>12254</v>
      </c>
    </row>
    <row r="154" spans="1:16" x14ac:dyDescent="0.4">
      <c r="A154" s="28" t="s">
        <v>17903</v>
      </c>
      <c r="B154" s="28" t="s">
        <v>5935</v>
      </c>
      <c r="D154" s="28" t="s">
        <v>17717</v>
      </c>
      <c r="E154" s="28" t="s">
        <v>6474</v>
      </c>
      <c r="F154" s="28"/>
      <c r="G154" s="28"/>
      <c r="L154" s="18" t="s">
        <v>17966</v>
      </c>
      <c r="M154" s="18" t="s">
        <v>182</v>
      </c>
      <c r="O154" s="18" t="s">
        <v>5865</v>
      </c>
      <c r="P154" s="18" t="s">
        <v>12296</v>
      </c>
    </row>
    <row r="155" spans="1:16" x14ac:dyDescent="0.4">
      <c r="A155" s="28" t="s">
        <v>17905</v>
      </c>
      <c r="B155" s="28" t="s">
        <v>5935</v>
      </c>
      <c r="D155" s="28" t="s">
        <v>17717</v>
      </c>
      <c r="E155" s="28" t="s">
        <v>6416</v>
      </c>
      <c r="F155" s="28"/>
      <c r="G155" s="28"/>
      <c r="L155" s="18" t="s">
        <v>17966</v>
      </c>
      <c r="M155" s="18" t="s">
        <v>9172</v>
      </c>
      <c r="O155" s="18" t="s">
        <v>5865</v>
      </c>
      <c r="P155" s="18" t="s">
        <v>12337</v>
      </c>
    </row>
    <row r="156" spans="1:16" x14ac:dyDescent="0.4">
      <c r="A156" s="28" t="s">
        <v>17907</v>
      </c>
      <c r="B156" s="28" t="s">
        <v>5935</v>
      </c>
      <c r="D156" s="28" t="s">
        <v>17717</v>
      </c>
      <c r="E156" s="28" t="s">
        <v>9526</v>
      </c>
      <c r="F156" s="28"/>
      <c r="G156" s="28"/>
      <c r="L156" s="18" t="s">
        <v>17966</v>
      </c>
      <c r="M156" s="18" t="s">
        <v>189</v>
      </c>
      <c r="O156" s="18" t="s">
        <v>5865</v>
      </c>
      <c r="P156" s="18" t="s">
        <v>14819</v>
      </c>
    </row>
    <row r="157" spans="1:16" x14ac:dyDescent="0.4">
      <c r="A157" s="28" t="s">
        <v>17909</v>
      </c>
      <c r="B157" s="28" t="s">
        <v>5935</v>
      </c>
      <c r="D157" s="28" t="s">
        <v>17720</v>
      </c>
      <c r="E157" s="28" t="s">
        <v>12851</v>
      </c>
      <c r="F157" s="28"/>
      <c r="G157" s="28"/>
      <c r="L157" s="18" t="s">
        <v>17966</v>
      </c>
      <c r="M157" s="18" t="s">
        <v>198</v>
      </c>
      <c r="O157" s="18" t="s">
        <v>5865</v>
      </c>
      <c r="P157" s="18" t="s">
        <v>12378</v>
      </c>
    </row>
    <row r="158" spans="1:16" x14ac:dyDescent="0.4">
      <c r="A158" s="28" t="s">
        <v>17911</v>
      </c>
      <c r="B158" s="28" t="s">
        <v>5935</v>
      </c>
      <c r="D158" s="28" t="s">
        <v>17720</v>
      </c>
      <c r="E158" s="28" t="s">
        <v>6406</v>
      </c>
      <c r="F158" s="28"/>
      <c r="G158" s="28"/>
      <c r="L158" s="18" t="s">
        <v>17966</v>
      </c>
      <c r="M158" s="18" t="s">
        <v>191</v>
      </c>
      <c r="O158" s="18" t="s">
        <v>5865</v>
      </c>
      <c r="P158" s="18" t="s">
        <v>12419</v>
      </c>
    </row>
    <row r="159" spans="1:16" x14ac:dyDescent="0.4">
      <c r="A159" s="28" t="s">
        <v>17913</v>
      </c>
      <c r="B159" s="28" t="s">
        <v>6047</v>
      </c>
      <c r="D159" s="28" t="s">
        <v>17720</v>
      </c>
      <c r="E159" s="28" t="s">
        <v>9526</v>
      </c>
      <c r="F159" s="28"/>
      <c r="G159" s="28"/>
      <c r="L159" s="18" t="s">
        <v>17966</v>
      </c>
      <c r="M159" s="18" t="s">
        <v>194</v>
      </c>
      <c r="O159" s="18" t="s">
        <v>5865</v>
      </c>
      <c r="P159" s="18" t="s">
        <v>12528</v>
      </c>
    </row>
    <row r="160" spans="1:16" x14ac:dyDescent="0.4">
      <c r="A160" s="28" t="s">
        <v>17915</v>
      </c>
      <c r="B160" s="28" t="s">
        <v>6047</v>
      </c>
      <c r="D160" s="28" t="s">
        <v>17721</v>
      </c>
      <c r="E160" s="28" t="s">
        <v>12871</v>
      </c>
      <c r="F160" s="28"/>
      <c r="G160" s="28"/>
      <c r="L160" s="18" t="s">
        <v>17966</v>
      </c>
      <c r="M160" s="18" t="s">
        <v>196</v>
      </c>
      <c r="O160" s="18" t="s">
        <v>5865</v>
      </c>
      <c r="P160" s="18" t="s">
        <v>310</v>
      </c>
    </row>
    <row r="161" spans="1:16" x14ac:dyDescent="0.4">
      <c r="A161" s="28" t="s">
        <v>17917</v>
      </c>
      <c r="B161" s="28" t="s">
        <v>6047</v>
      </c>
      <c r="D161" s="28" t="s">
        <v>17721</v>
      </c>
      <c r="E161" s="28" t="s">
        <v>6126</v>
      </c>
      <c r="F161" s="28"/>
      <c r="G161" s="28"/>
      <c r="L161" s="18" t="s">
        <v>17966</v>
      </c>
      <c r="M161" s="18" t="s">
        <v>178</v>
      </c>
      <c r="O161" s="18" t="s">
        <v>5865</v>
      </c>
      <c r="P161" s="18" t="s">
        <v>776</v>
      </c>
    </row>
    <row r="162" spans="1:16" x14ac:dyDescent="0.4">
      <c r="A162" s="28" t="s">
        <v>17919</v>
      </c>
      <c r="B162" s="28" t="s">
        <v>6047</v>
      </c>
      <c r="D162" s="28" t="s">
        <v>17721</v>
      </c>
      <c r="E162" s="28" t="s">
        <v>9526</v>
      </c>
      <c r="F162" s="28"/>
      <c r="G162" s="28"/>
      <c r="L162" s="18" t="s">
        <v>17966</v>
      </c>
      <c r="M162" s="18" t="s">
        <v>183</v>
      </c>
      <c r="O162" s="18" t="s">
        <v>5865</v>
      </c>
      <c r="P162" s="18" t="s">
        <v>13059</v>
      </c>
    </row>
    <row r="163" spans="1:16" x14ac:dyDescent="0.4">
      <c r="A163" s="28" t="s">
        <v>17921</v>
      </c>
      <c r="B163" s="28" t="s">
        <v>6047</v>
      </c>
      <c r="D163" s="28" t="s">
        <v>17722</v>
      </c>
      <c r="E163" s="28" t="s">
        <v>12871</v>
      </c>
      <c r="F163" s="28"/>
      <c r="G163" s="28"/>
      <c r="L163" s="18" t="s">
        <v>17966</v>
      </c>
      <c r="M163" s="18" t="s">
        <v>8216</v>
      </c>
      <c r="O163" s="18" t="s">
        <v>5865</v>
      </c>
      <c r="P163" s="18" t="s">
        <v>13020</v>
      </c>
    </row>
    <row r="164" spans="1:16" x14ac:dyDescent="0.4">
      <c r="A164" s="28" t="s">
        <v>17923</v>
      </c>
      <c r="B164" s="28" t="s">
        <v>6047</v>
      </c>
      <c r="D164" s="28" t="s">
        <v>17722</v>
      </c>
      <c r="E164" s="28" t="s">
        <v>6126</v>
      </c>
      <c r="F164" s="28"/>
      <c r="G164" s="28"/>
      <c r="L164" s="18" t="s">
        <v>17966</v>
      </c>
      <c r="M164" s="18" t="s">
        <v>185</v>
      </c>
      <c r="O164" s="18" t="s">
        <v>5865</v>
      </c>
      <c r="P164" s="18" t="s">
        <v>787</v>
      </c>
    </row>
    <row r="165" spans="1:16" x14ac:dyDescent="0.4">
      <c r="A165" s="28" t="s">
        <v>17925</v>
      </c>
      <c r="B165" s="28" t="s">
        <v>5896</v>
      </c>
      <c r="D165" s="28" t="s">
        <v>17722</v>
      </c>
      <c r="E165" s="28" t="s">
        <v>9526</v>
      </c>
      <c r="F165" s="28"/>
      <c r="G165" s="28"/>
      <c r="L165" s="18" t="s">
        <v>17966</v>
      </c>
      <c r="M165" s="18" t="s">
        <v>9372</v>
      </c>
      <c r="O165" s="18" t="s">
        <v>5865</v>
      </c>
      <c r="P165" s="18" t="s">
        <v>5894</v>
      </c>
    </row>
    <row r="166" spans="1:16" x14ac:dyDescent="0.4">
      <c r="A166" s="28" t="s">
        <v>17927</v>
      </c>
      <c r="B166" s="28" t="s">
        <v>5896</v>
      </c>
      <c r="D166" s="28" t="s">
        <v>17723</v>
      </c>
      <c r="E166" s="28" t="s">
        <v>12871</v>
      </c>
      <c r="F166" s="28"/>
      <c r="G166" s="28"/>
      <c r="L166" s="18" t="s">
        <v>17966</v>
      </c>
      <c r="M166" s="18" t="s">
        <v>197</v>
      </c>
      <c r="O166" s="18" t="s">
        <v>5865</v>
      </c>
      <c r="P166" s="18" t="s">
        <v>12131</v>
      </c>
    </row>
    <row r="167" spans="1:16" x14ac:dyDescent="0.4">
      <c r="A167" s="28" t="s">
        <v>17929</v>
      </c>
      <c r="B167" s="28" t="s">
        <v>6100</v>
      </c>
      <c r="D167" s="28" t="s">
        <v>17723</v>
      </c>
      <c r="E167" s="28" t="s">
        <v>6126</v>
      </c>
      <c r="F167" s="28"/>
      <c r="G167" s="28"/>
      <c r="L167" s="18" t="s">
        <v>17966</v>
      </c>
      <c r="M167" s="18" t="s">
        <v>193</v>
      </c>
    </row>
    <row r="168" spans="1:16" x14ac:dyDescent="0.4">
      <c r="A168" s="28" t="s">
        <v>17931</v>
      </c>
      <c r="B168" s="28" t="s">
        <v>5991</v>
      </c>
      <c r="D168" s="28" t="s">
        <v>17723</v>
      </c>
      <c r="E168" s="28" t="s">
        <v>9526</v>
      </c>
      <c r="F168" s="28"/>
      <c r="G168" s="28"/>
      <c r="L168" s="18" t="s">
        <v>18001</v>
      </c>
      <c r="M168" s="18" t="s">
        <v>205</v>
      </c>
    </row>
    <row r="169" spans="1:16" x14ac:dyDescent="0.4">
      <c r="A169" s="28" t="s">
        <v>17933</v>
      </c>
      <c r="B169" s="28" t="s">
        <v>5991</v>
      </c>
      <c r="D169" s="28" t="s">
        <v>17725</v>
      </c>
      <c r="E169" s="28" t="s">
        <v>6126</v>
      </c>
      <c r="F169" s="28"/>
      <c r="G169" s="28"/>
      <c r="L169" s="18" t="s">
        <v>18001</v>
      </c>
      <c r="M169" s="18" t="s">
        <v>455</v>
      </c>
    </row>
    <row r="170" spans="1:16" x14ac:dyDescent="0.4">
      <c r="A170" s="28" t="s">
        <v>17935</v>
      </c>
      <c r="B170" s="28" t="s">
        <v>5991</v>
      </c>
      <c r="D170" s="28" t="s">
        <v>17726</v>
      </c>
      <c r="E170" s="28" t="s">
        <v>6126</v>
      </c>
      <c r="F170" s="28"/>
      <c r="G170" s="28"/>
      <c r="L170" s="18" t="s">
        <v>18001</v>
      </c>
      <c r="M170" s="18" t="s">
        <v>208</v>
      </c>
    </row>
    <row r="171" spans="1:16" x14ac:dyDescent="0.4">
      <c r="A171" s="28" t="s">
        <v>17937</v>
      </c>
      <c r="B171" s="28" t="s">
        <v>5991</v>
      </c>
      <c r="D171" s="28" t="s">
        <v>17727</v>
      </c>
      <c r="E171" s="28" t="s">
        <v>6126</v>
      </c>
      <c r="F171" s="28"/>
      <c r="G171" s="28"/>
      <c r="L171" s="18" t="s">
        <v>18001</v>
      </c>
      <c r="M171" s="18" t="s">
        <v>201</v>
      </c>
    </row>
    <row r="172" spans="1:16" x14ac:dyDescent="0.4">
      <c r="A172" s="28" t="s">
        <v>17939</v>
      </c>
      <c r="B172" s="28" t="s">
        <v>5991</v>
      </c>
      <c r="D172" s="28" t="s">
        <v>17729</v>
      </c>
      <c r="E172" s="28" t="s">
        <v>6558</v>
      </c>
      <c r="F172" s="28"/>
      <c r="G172" s="28"/>
      <c r="L172" s="18" t="s">
        <v>18001</v>
      </c>
      <c r="M172" s="18" t="s">
        <v>206</v>
      </c>
    </row>
    <row r="173" spans="1:16" x14ac:dyDescent="0.4">
      <c r="A173" s="28" t="s">
        <v>17942</v>
      </c>
      <c r="B173" s="28" t="s">
        <v>5935</v>
      </c>
      <c r="D173" s="28" t="s">
        <v>17729</v>
      </c>
      <c r="E173" s="28" t="s">
        <v>6406</v>
      </c>
      <c r="F173" s="28"/>
      <c r="G173" s="28"/>
      <c r="L173" s="18" t="s">
        <v>18001</v>
      </c>
      <c r="M173" s="18" t="s">
        <v>202</v>
      </c>
    </row>
    <row r="174" spans="1:16" x14ac:dyDescent="0.4">
      <c r="A174" s="28" t="s">
        <v>17944</v>
      </c>
      <c r="B174" s="28" t="s">
        <v>5935</v>
      </c>
      <c r="D174" s="28" t="s">
        <v>17729</v>
      </c>
      <c r="E174" s="28" t="s">
        <v>6416</v>
      </c>
      <c r="F174" s="28"/>
      <c r="G174" s="28"/>
      <c r="L174" s="18" t="s">
        <v>18014</v>
      </c>
      <c r="M174" s="18" t="s">
        <v>214</v>
      </c>
    </row>
    <row r="175" spans="1:16" x14ac:dyDescent="0.4">
      <c r="A175" s="28" t="s">
        <v>17946</v>
      </c>
      <c r="B175" s="28" t="s">
        <v>6047</v>
      </c>
      <c r="D175" s="28" t="s">
        <v>17729</v>
      </c>
      <c r="E175" s="28" t="s">
        <v>9526</v>
      </c>
      <c r="F175" s="28"/>
      <c r="G175" s="28"/>
      <c r="L175" s="18" t="s">
        <v>18014</v>
      </c>
      <c r="M175" s="18" t="s">
        <v>297</v>
      </c>
    </row>
    <row r="176" spans="1:16" x14ac:dyDescent="0.4">
      <c r="A176" s="28" t="s">
        <v>17948</v>
      </c>
      <c r="B176" s="28" t="s">
        <v>6047</v>
      </c>
      <c r="D176" s="28" t="s">
        <v>17730</v>
      </c>
      <c r="E176" s="28" t="s">
        <v>6406</v>
      </c>
      <c r="F176" s="28"/>
      <c r="G176" s="28"/>
      <c r="L176" s="18" t="s">
        <v>18014</v>
      </c>
      <c r="M176" s="18" t="s">
        <v>549</v>
      </c>
    </row>
    <row r="177" spans="1:13" x14ac:dyDescent="0.4">
      <c r="A177" s="28" t="s">
        <v>17950</v>
      </c>
      <c r="B177" s="28" t="s">
        <v>6047</v>
      </c>
      <c r="D177" s="28" t="s">
        <v>17730</v>
      </c>
      <c r="E177" s="28" t="s">
        <v>6416</v>
      </c>
      <c r="F177" s="28"/>
      <c r="G177" s="28"/>
      <c r="L177" s="18" t="s">
        <v>18014</v>
      </c>
      <c r="M177" s="18" t="s">
        <v>210</v>
      </c>
    </row>
    <row r="178" spans="1:13" x14ac:dyDescent="0.4">
      <c r="A178" s="28" t="s">
        <v>17952</v>
      </c>
      <c r="B178" s="28" t="s">
        <v>6047</v>
      </c>
      <c r="D178" s="28" t="s">
        <v>17730</v>
      </c>
      <c r="E178" s="28" t="s">
        <v>9526</v>
      </c>
      <c r="F178" s="28"/>
      <c r="G178" s="28"/>
      <c r="L178" s="18" t="s">
        <v>18014</v>
      </c>
      <c r="M178" s="18" t="s">
        <v>218</v>
      </c>
    </row>
    <row r="179" spans="1:13" x14ac:dyDescent="0.4">
      <c r="A179" s="28" t="s">
        <v>17954</v>
      </c>
      <c r="B179" s="28" t="s">
        <v>6047</v>
      </c>
      <c r="D179" s="28" t="s">
        <v>17731</v>
      </c>
      <c r="E179" s="28" t="s">
        <v>6406</v>
      </c>
      <c r="F179" s="28"/>
      <c r="G179" s="28"/>
      <c r="L179" s="18" t="s">
        <v>18014</v>
      </c>
      <c r="M179" s="18" t="s">
        <v>216</v>
      </c>
    </row>
    <row r="180" spans="1:13" x14ac:dyDescent="0.4">
      <c r="A180" s="28" t="s">
        <v>17956</v>
      </c>
      <c r="B180" s="28" t="s">
        <v>5896</v>
      </c>
      <c r="D180" s="28" t="s">
        <v>17731</v>
      </c>
      <c r="E180" s="28" t="s">
        <v>6416</v>
      </c>
      <c r="F180" s="28"/>
      <c r="G180" s="28"/>
      <c r="L180" s="18" t="s">
        <v>18014</v>
      </c>
      <c r="M180" s="18" t="s">
        <v>212</v>
      </c>
    </row>
    <row r="181" spans="1:13" x14ac:dyDescent="0.4">
      <c r="A181" s="28" t="s">
        <v>17958</v>
      </c>
      <c r="B181" s="28" t="s">
        <v>5896</v>
      </c>
      <c r="D181" s="28" t="s">
        <v>17731</v>
      </c>
      <c r="E181" s="28" t="s">
        <v>9526</v>
      </c>
      <c r="F181" s="28"/>
      <c r="G181" s="28"/>
      <c r="L181" s="18" t="s">
        <v>18029</v>
      </c>
      <c r="M181" s="18" t="s">
        <v>313</v>
      </c>
    </row>
    <row r="182" spans="1:13" x14ac:dyDescent="0.4">
      <c r="A182" s="28" t="s">
        <v>17960</v>
      </c>
      <c r="B182" s="28" t="s">
        <v>6100</v>
      </c>
      <c r="D182" s="28" t="s">
        <v>17732</v>
      </c>
      <c r="E182" s="28" t="s">
        <v>6406</v>
      </c>
      <c r="F182" s="28"/>
      <c r="G182" s="28"/>
      <c r="L182" s="18" t="s">
        <v>18029</v>
      </c>
      <c r="M182" s="18" t="s">
        <v>315</v>
      </c>
    </row>
    <row r="183" spans="1:13" x14ac:dyDescent="0.4">
      <c r="A183" s="28" t="s">
        <v>17962</v>
      </c>
      <c r="B183" s="28" t="s">
        <v>5991</v>
      </c>
      <c r="D183" s="28" t="s">
        <v>17732</v>
      </c>
      <c r="E183" s="28" t="s">
        <v>6416</v>
      </c>
      <c r="F183" s="28"/>
      <c r="G183" s="28"/>
      <c r="L183" s="18" t="s">
        <v>18036</v>
      </c>
      <c r="M183" s="18" t="s">
        <v>317</v>
      </c>
    </row>
    <row r="184" spans="1:13" x14ac:dyDescent="0.4">
      <c r="A184" s="28" t="s">
        <v>17964</v>
      </c>
      <c r="B184" s="28" t="s">
        <v>5991</v>
      </c>
      <c r="D184" s="28" t="s">
        <v>17732</v>
      </c>
      <c r="E184" s="28" t="s">
        <v>9526</v>
      </c>
      <c r="F184" s="28"/>
      <c r="G184" s="28"/>
      <c r="L184" s="18" t="s">
        <v>18036</v>
      </c>
      <c r="M184" s="18" t="s">
        <v>319</v>
      </c>
    </row>
    <row r="185" spans="1:13" x14ac:dyDescent="0.4">
      <c r="A185" s="28" t="s">
        <v>17967</v>
      </c>
      <c r="B185" s="28" t="s">
        <v>5935</v>
      </c>
      <c r="D185" s="28" t="s">
        <v>17735</v>
      </c>
      <c r="E185" s="28" t="s">
        <v>9497</v>
      </c>
      <c r="F185" s="28"/>
      <c r="G185" s="28"/>
      <c r="L185" s="18" t="s">
        <v>18041</v>
      </c>
      <c r="M185" s="18" t="s">
        <v>400</v>
      </c>
    </row>
    <row r="186" spans="1:13" x14ac:dyDescent="0.4">
      <c r="A186" s="28" t="s">
        <v>17969</v>
      </c>
      <c r="B186" s="28" t="s">
        <v>5935</v>
      </c>
      <c r="D186" s="28" t="s">
        <v>17736</v>
      </c>
      <c r="E186" s="28" t="s">
        <v>9497</v>
      </c>
      <c r="F186" s="28"/>
      <c r="G186" s="28"/>
      <c r="L186" s="18" t="s">
        <v>18044</v>
      </c>
      <c r="M186" s="18" t="s">
        <v>12214</v>
      </c>
    </row>
    <row r="187" spans="1:13" x14ac:dyDescent="0.4">
      <c r="A187" s="28" t="s">
        <v>17971</v>
      </c>
      <c r="B187" s="28" t="s">
        <v>5935</v>
      </c>
      <c r="D187" s="28" t="s">
        <v>17737</v>
      </c>
      <c r="E187" s="28" t="s">
        <v>9497</v>
      </c>
      <c r="F187" s="28"/>
      <c r="G187" s="28"/>
      <c r="L187" s="18" t="s">
        <v>18044</v>
      </c>
      <c r="M187" s="18" t="s">
        <v>12234</v>
      </c>
    </row>
    <row r="188" spans="1:13" x14ac:dyDescent="0.4">
      <c r="A188" s="28" t="s">
        <v>17973</v>
      </c>
      <c r="B188" s="28" t="s">
        <v>6047</v>
      </c>
      <c r="D188" s="28" t="s">
        <v>17740</v>
      </c>
      <c r="E188" s="28" t="s">
        <v>10039</v>
      </c>
      <c r="F188" s="28"/>
      <c r="G188" s="28"/>
      <c r="L188" s="18" t="s">
        <v>18049</v>
      </c>
      <c r="M188" s="18" t="s">
        <v>12255</v>
      </c>
    </row>
    <row r="189" spans="1:13" x14ac:dyDescent="0.4">
      <c r="A189" s="28" t="s">
        <v>17975</v>
      </c>
      <c r="B189" s="28" t="s">
        <v>6047</v>
      </c>
      <c r="D189" s="28" t="s">
        <v>17740</v>
      </c>
      <c r="E189" s="28" t="s">
        <v>6126</v>
      </c>
      <c r="F189" s="28"/>
      <c r="G189" s="28"/>
      <c r="L189" s="18" t="s">
        <v>18049</v>
      </c>
      <c r="M189" s="18" t="s">
        <v>12276</v>
      </c>
    </row>
    <row r="190" spans="1:13" x14ac:dyDescent="0.4">
      <c r="A190" s="28" t="s">
        <v>17977</v>
      </c>
      <c r="B190" s="28" t="s">
        <v>6047</v>
      </c>
      <c r="D190" s="28" t="s">
        <v>17740</v>
      </c>
      <c r="E190" s="28" t="s">
        <v>6406</v>
      </c>
      <c r="F190" s="28"/>
      <c r="G190" s="28"/>
      <c r="L190" s="18" t="s">
        <v>18054</v>
      </c>
      <c r="M190" s="18" t="s">
        <v>12297</v>
      </c>
    </row>
    <row r="191" spans="1:13" x14ac:dyDescent="0.4">
      <c r="A191" s="28" t="s">
        <v>17979</v>
      </c>
      <c r="B191" s="28" t="s">
        <v>6047</v>
      </c>
      <c r="D191" s="28" t="s">
        <v>17740</v>
      </c>
      <c r="E191" s="28" t="s">
        <v>9526</v>
      </c>
      <c r="F191" s="28"/>
      <c r="G191" s="28"/>
      <c r="L191" s="18" t="s">
        <v>18054</v>
      </c>
      <c r="M191" s="18" t="s">
        <v>12317</v>
      </c>
    </row>
    <row r="192" spans="1:13" x14ac:dyDescent="0.4">
      <c r="A192" s="28" t="s">
        <v>17981</v>
      </c>
      <c r="B192" s="28" t="s">
        <v>6047</v>
      </c>
      <c r="D192" s="28" t="s">
        <v>17741</v>
      </c>
      <c r="E192" s="28" t="s">
        <v>10064</v>
      </c>
      <c r="F192" s="28"/>
      <c r="G192" s="28"/>
      <c r="L192" s="18" t="s">
        <v>18059</v>
      </c>
      <c r="M192" s="18" t="s">
        <v>12338</v>
      </c>
    </row>
    <row r="193" spans="1:13" x14ac:dyDescent="0.4">
      <c r="A193" s="28" t="s">
        <v>17983</v>
      </c>
      <c r="B193" s="28" t="s">
        <v>6047</v>
      </c>
      <c r="D193" s="28" t="s">
        <v>17741</v>
      </c>
      <c r="E193" s="28" t="s">
        <v>6126</v>
      </c>
      <c r="F193" s="28"/>
      <c r="G193" s="28"/>
      <c r="L193" s="18" t="s">
        <v>18059</v>
      </c>
      <c r="M193" s="18" t="s">
        <v>12358</v>
      </c>
    </row>
    <row r="194" spans="1:13" x14ac:dyDescent="0.4">
      <c r="A194" s="28" t="s">
        <v>17985</v>
      </c>
      <c r="B194" s="28" t="s">
        <v>5896</v>
      </c>
      <c r="D194" s="28" t="s">
        <v>17741</v>
      </c>
      <c r="E194" s="28" t="s">
        <v>9526</v>
      </c>
      <c r="F194" s="28"/>
      <c r="G194" s="28"/>
      <c r="L194" s="18" t="s">
        <v>18064</v>
      </c>
      <c r="M194" s="18" t="s">
        <v>14820</v>
      </c>
    </row>
    <row r="195" spans="1:13" x14ac:dyDescent="0.4">
      <c r="A195" s="28" t="s">
        <v>17987</v>
      </c>
      <c r="B195" s="28" t="s">
        <v>5896</v>
      </c>
      <c r="D195" s="28" t="s">
        <v>17742</v>
      </c>
      <c r="E195" s="28" t="s">
        <v>10064</v>
      </c>
      <c r="F195" s="28"/>
      <c r="G195" s="28"/>
      <c r="L195" s="18" t="s">
        <v>18064</v>
      </c>
      <c r="M195" s="18" t="s">
        <v>14840</v>
      </c>
    </row>
    <row r="196" spans="1:13" x14ac:dyDescent="0.4">
      <c r="A196" s="28" t="s">
        <v>17989</v>
      </c>
      <c r="B196" s="28" t="s">
        <v>6100</v>
      </c>
      <c r="D196" s="28" t="s">
        <v>17742</v>
      </c>
      <c r="E196" s="28" t="s">
        <v>6126</v>
      </c>
      <c r="F196" s="28"/>
      <c r="G196" s="28"/>
      <c r="L196" s="18" t="s">
        <v>18069</v>
      </c>
      <c r="M196" s="18" t="s">
        <v>12379</v>
      </c>
    </row>
    <row r="197" spans="1:13" x14ac:dyDescent="0.4">
      <c r="A197" s="28" t="s">
        <v>17991</v>
      </c>
      <c r="B197" s="28" t="s">
        <v>5991</v>
      </c>
      <c r="D197" s="28" t="s">
        <v>17742</v>
      </c>
      <c r="E197" s="28" t="s">
        <v>9526</v>
      </c>
      <c r="F197" s="28"/>
      <c r="G197" s="28"/>
      <c r="L197" s="18" t="s">
        <v>18069</v>
      </c>
      <c r="M197" s="18" t="s">
        <v>396</v>
      </c>
    </row>
    <row r="198" spans="1:13" x14ac:dyDescent="0.4">
      <c r="A198" s="28" t="s">
        <v>17993</v>
      </c>
      <c r="B198" s="28" t="s">
        <v>5991</v>
      </c>
      <c r="D198" s="28" t="s">
        <v>17743</v>
      </c>
      <c r="E198" s="28" t="s">
        <v>10039</v>
      </c>
      <c r="F198" s="28"/>
      <c r="G198" s="28"/>
      <c r="L198" s="18" t="s">
        <v>18069</v>
      </c>
      <c r="M198" s="18" t="s">
        <v>12399</v>
      </c>
    </row>
    <row r="199" spans="1:13" x14ac:dyDescent="0.4">
      <c r="A199" s="28" t="s">
        <v>17995</v>
      </c>
      <c r="B199" s="28" t="s">
        <v>5991</v>
      </c>
      <c r="D199" s="28" t="s">
        <v>17743</v>
      </c>
      <c r="E199" s="28" t="s">
        <v>9895</v>
      </c>
      <c r="F199" s="28"/>
      <c r="G199" s="28"/>
      <c r="L199" s="18" t="s">
        <v>18069</v>
      </c>
      <c r="M199" s="18" t="s">
        <v>398</v>
      </c>
    </row>
    <row r="200" spans="1:13" x14ac:dyDescent="0.4">
      <c r="A200" s="28" t="s">
        <v>17997</v>
      </c>
      <c r="B200" s="28" t="s">
        <v>5991</v>
      </c>
      <c r="D200" s="28" t="s">
        <v>17743</v>
      </c>
      <c r="E200" s="28" t="s">
        <v>6126</v>
      </c>
      <c r="F200" s="28"/>
      <c r="G200" s="28"/>
      <c r="L200" s="18" t="s">
        <v>18078</v>
      </c>
      <c r="M200" s="18" t="s">
        <v>12420</v>
      </c>
    </row>
    <row r="201" spans="1:13" x14ac:dyDescent="0.4">
      <c r="A201" s="28" t="s">
        <v>17999</v>
      </c>
      <c r="B201" s="28" t="s">
        <v>5991</v>
      </c>
      <c r="D201" s="28" t="s">
        <v>17743</v>
      </c>
      <c r="E201" s="28" t="s">
        <v>9526</v>
      </c>
      <c r="F201" s="28"/>
      <c r="G201" s="28"/>
      <c r="L201" s="18" t="s">
        <v>18078</v>
      </c>
      <c r="M201" s="18" t="s">
        <v>410</v>
      </c>
    </row>
    <row r="202" spans="1:13" x14ac:dyDescent="0.4">
      <c r="A202" s="28" t="s">
        <v>18002</v>
      </c>
      <c r="B202" s="28" t="s">
        <v>5935</v>
      </c>
      <c r="D202" s="28" t="s">
        <v>17744</v>
      </c>
      <c r="E202" s="28" t="s">
        <v>10064</v>
      </c>
      <c r="F202" s="28"/>
      <c r="G202" s="28"/>
      <c r="L202" s="18" t="s">
        <v>18078</v>
      </c>
      <c r="M202" s="18" t="s">
        <v>12440</v>
      </c>
    </row>
    <row r="203" spans="1:13" x14ac:dyDescent="0.4">
      <c r="A203" s="28" t="s">
        <v>18004</v>
      </c>
      <c r="B203" s="28" t="s">
        <v>6047</v>
      </c>
      <c r="D203" s="28" t="s">
        <v>17744</v>
      </c>
      <c r="E203" s="28" t="s">
        <v>6126</v>
      </c>
      <c r="F203" s="28"/>
      <c r="G203" s="28"/>
      <c r="L203" s="18" t="s">
        <v>18078</v>
      </c>
      <c r="M203" s="18" t="s">
        <v>412</v>
      </c>
    </row>
    <row r="204" spans="1:13" x14ac:dyDescent="0.4">
      <c r="A204" s="28" t="s">
        <v>18006</v>
      </c>
      <c r="B204" s="28" t="s">
        <v>6100</v>
      </c>
      <c r="D204" s="28" t="s">
        <v>17744</v>
      </c>
      <c r="E204" s="28" t="s">
        <v>9526</v>
      </c>
      <c r="F204" s="28"/>
      <c r="G204" s="28"/>
      <c r="L204" s="18" t="s">
        <v>18078</v>
      </c>
      <c r="M204" s="18" t="s">
        <v>12460</v>
      </c>
    </row>
    <row r="205" spans="1:13" x14ac:dyDescent="0.4">
      <c r="A205" s="28" t="s">
        <v>18008</v>
      </c>
      <c r="B205" s="28" t="s">
        <v>5896</v>
      </c>
      <c r="D205" s="28" t="s">
        <v>17745</v>
      </c>
      <c r="E205" s="28" t="s">
        <v>10064</v>
      </c>
      <c r="F205" s="28"/>
      <c r="G205" s="28"/>
      <c r="L205" s="18" t="s">
        <v>18078</v>
      </c>
      <c r="M205" s="18" t="s">
        <v>408</v>
      </c>
    </row>
    <row r="206" spans="1:13" x14ac:dyDescent="0.4">
      <c r="A206" s="28" t="s">
        <v>18010</v>
      </c>
      <c r="B206" s="28" t="s">
        <v>5991</v>
      </c>
      <c r="D206" s="28" t="s">
        <v>17745</v>
      </c>
      <c r="E206" s="28" t="s">
        <v>6126</v>
      </c>
      <c r="F206" s="28"/>
      <c r="G206" s="28"/>
      <c r="L206" s="18" t="s">
        <v>18091</v>
      </c>
      <c r="M206" s="18" t="s">
        <v>12529</v>
      </c>
    </row>
    <row r="207" spans="1:13" x14ac:dyDescent="0.4">
      <c r="A207" s="28" t="s">
        <v>18012</v>
      </c>
      <c r="B207" s="28" t="s">
        <v>5991</v>
      </c>
      <c r="D207" s="28" t="s">
        <v>17745</v>
      </c>
      <c r="E207" s="28" t="s">
        <v>9526</v>
      </c>
      <c r="F207" s="28"/>
      <c r="G207" s="28"/>
      <c r="L207" s="18" t="s">
        <v>18091</v>
      </c>
      <c r="M207" s="18" t="s">
        <v>414</v>
      </c>
    </row>
    <row r="208" spans="1:13" x14ac:dyDescent="0.4">
      <c r="A208" s="28" t="s">
        <v>18015</v>
      </c>
      <c r="B208" s="28" t="s">
        <v>5935</v>
      </c>
      <c r="D208" s="28" t="s">
        <v>17747</v>
      </c>
      <c r="E208" s="28" t="s">
        <v>6126</v>
      </c>
      <c r="F208" s="28"/>
      <c r="G208" s="28"/>
      <c r="L208" s="18" t="s">
        <v>18096</v>
      </c>
      <c r="M208" s="18" t="s">
        <v>310</v>
      </c>
    </row>
    <row r="209" spans="1:13" x14ac:dyDescent="0.4">
      <c r="A209" s="28" t="s">
        <v>18017</v>
      </c>
      <c r="B209" s="28" t="s">
        <v>5935</v>
      </c>
      <c r="D209" s="28" t="s">
        <v>17747</v>
      </c>
      <c r="E209" s="28" t="s">
        <v>6406</v>
      </c>
      <c r="F209" s="28"/>
      <c r="G209" s="28"/>
      <c r="L209" s="18" t="s">
        <v>18100</v>
      </c>
      <c r="M209" s="18" t="s">
        <v>776</v>
      </c>
    </row>
    <row r="210" spans="1:13" x14ac:dyDescent="0.4">
      <c r="A210" s="28" t="s">
        <v>18019</v>
      </c>
      <c r="B210" s="28" t="s">
        <v>6047</v>
      </c>
      <c r="D210" s="28" t="s">
        <v>17747</v>
      </c>
      <c r="E210" s="28" t="s">
        <v>6416</v>
      </c>
      <c r="F210" s="28"/>
      <c r="G210" s="28"/>
      <c r="L210" s="18" t="s">
        <v>18106</v>
      </c>
      <c r="M210" s="18" t="s">
        <v>781</v>
      </c>
    </row>
    <row r="211" spans="1:13" x14ac:dyDescent="0.4">
      <c r="A211" s="28" t="s">
        <v>18021</v>
      </c>
      <c r="B211" s="28" t="s">
        <v>5896</v>
      </c>
      <c r="D211" s="28" t="s">
        <v>17747</v>
      </c>
      <c r="E211" s="28" t="s">
        <v>9526</v>
      </c>
      <c r="F211" s="28"/>
      <c r="G211" s="28"/>
      <c r="L211" s="18" t="s">
        <v>18109</v>
      </c>
      <c r="M211" s="18" t="s">
        <v>785</v>
      </c>
    </row>
    <row r="212" spans="1:13" x14ac:dyDescent="0.4">
      <c r="A212" s="28" t="s">
        <v>18023</v>
      </c>
      <c r="B212" s="28" t="s">
        <v>6100</v>
      </c>
      <c r="D212" s="28" t="s">
        <v>17748</v>
      </c>
      <c r="E212" s="28" t="s">
        <v>6558</v>
      </c>
      <c r="F212" s="28"/>
      <c r="G212" s="28"/>
      <c r="L212" s="18" t="s">
        <v>18112</v>
      </c>
      <c r="M212" s="18" t="s">
        <v>787</v>
      </c>
    </row>
    <row r="213" spans="1:13" x14ac:dyDescent="0.4">
      <c r="A213" s="28" t="s">
        <v>18025</v>
      </c>
      <c r="B213" s="28" t="s">
        <v>5991</v>
      </c>
      <c r="D213" s="28" t="s">
        <v>17748</v>
      </c>
      <c r="E213" s="28" t="s">
        <v>6406</v>
      </c>
      <c r="F213" s="28"/>
      <c r="G213" s="28"/>
      <c r="L213" s="18" t="s">
        <v>18115</v>
      </c>
      <c r="M213" s="18" t="s">
        <v>17601</v>
      </c>
    </row>
    <row r="214" spans="1:13" x14ac:dyDescent="0.4">
      <c r="A214" s="28" t="s">
        <v>18027</v>
      </c>
      <c r="B214" s="28" t="s">
        <v>5991</v>
      </c>
      <c r="D214" s="28" t="s">
        <v>17748</v>
      </c>
      <c r="E214" s="28" t="s">
        <v>6416</v>
      </c>
      <c r="F214" s="28"/>
      <c r="G214" s="28"/>
      <c r="L214" s="18" t="s">
        <v>18115</v>
      </c>
      <c r="M214" s="18" t="s">
        <v>17609</v>
      </c>
    </row>
    <row r="215" spans="1:13" x14ac:dyDescent="0.4">
      <c r="A215" s="28" t="s">
        <v>18030</v>
      </c>
      <c r="B215" s="28" t="s">
        <v>5935</v>
      </c>
      <c r="D215" s="28" t="s">
        <v>17748</v>
      </c>
      <c r="E215" s="28" t="s">
        <v>9526</v>
      </c>
      <c r="F215" s="28"/>
      <c r="G215" s="28"/>
      <c r="L215" s="18" t="s">
        <v>18115</v>
      </c>
      <c r="M215" s="18" t="s">
        <v>17320</v>
      </c>
    </row>
    <row r="216" spans="1:13" x14ac:dyDescent="0.4">
      <c r="A216" s="28" t="s">
        <v>18030</v>
      </c>
      <c r="B216" s="28" t="s">
        <v>11479</v>
      </c>
      <c r="D216" s="28" t="s">
        <v>17749</v>
      </c>
      <c r="E216" s="28" t="s">
        <v>6558</v>
      </c>
      <c r="F216" s="28"/>
      <c r="G216" s="28"/>
      <c r="L216" s="18" t="s">
        <v>18115</v>
      </c>
      <c r="M216" s="18" t="s">
        <v>17329</v>
      </c>
    </row>
    <row r="217" spans="1:13" x14ac:dyDescent="0.4">
      <c r="A217" s="28" t="s">
        <v>18033</v>
      </c>
      <c r="B217" s="28" t="s">
        <v>5935</v>
      </c>
      <c r="D217" s="28" t="s">
        <v>17749</v>
      </c>
      <c r="E217" s="28" t="s">
        <v>6406</v>
      </c>
      <c r="F217" s="28"/>
      <c r="G217" s="28"/>
      <c r="L217" s="18" t="s">
        <v>18115</v>
      </c>
      <c r="M217" s="18" t="s">
        <v>15741</v>
      </c>
    </row>
    <row r="218" spans="1:13" x14ac:dyDescent="0.4">
      <c r="A218" s="28" t="s">
        <v>18033</v>
      </c>
      <c r="B218" s="28" t="s">
        <v>11479</v>
      </c>
      <c r="D218" s="28" t="s">
        <v>17749</v>
      </c>
      <c r="E218" s="28" t="s">
        <v>6416</v>
      </c>
      <c r="F218" s="28"/>
      <c r="G218" s="28"/>
      <c r="L218" s="18" t="s">
        <v>18115</v>
      </c>
      <c r="M218" s="18" t="s">
        <v>15760</v>
      </c>
    </row>
    <row r="219" spans="1:13" x14ac:dyDescent="0.4">
      <c r="A219" s="28" t="s">
        <v>18037</v>
      </c>
      <c r="B219" s="28" t="s">
        <v>5935</v>
      </c>
      <c r="D219" s="28" t="s">
        <v>17749</v>
      </c>
      <c r="E219" s="28" t="s">
        <v>9526</v>
      </c>
      <c r="F219" s="28"/>
      <c r="G219" s="28"/>
      <c r="L219" s="18" t="s">
        <v>18115</v>
      </c>
      <c r="M219" s="18" t="s">
        <v>15750</v>
      </c>
    </row>
    <row r="220" spans="1:13" x14ac:dyDescent="0.4">
      <c r="A220" s="28" t="s">
        <v>18039</v>
      </c>
      <c r="B220" s="28" t="s">
        <v>5935</v>
      </c>
      <c r="D220" s="28" t="s">
        <v>17750</v>
      </c>
      <c r="E220" s="28" t="s">
        <v>6406</v>
      </c>
      <c r="F220" s="28"/>
      <c r="G220" s="28"/>
      <c r="L220" s="18" t="s">
        <v>18130</v>
      </c>
      <c r="M220" s="18" t="s">
        <v>548</v>
      </c>
    </row>
    <row r="221" spans="1:13" x14ac:dyDescent="0.4">
      <c r="A221" s="28" t="s">
        <v>18042</v>
      </c>
      <c r="B221" s="28" t="s">
        <v>12556</v>
      </c>
      <c r="D221" s="28" t="s">
        <v>17750</v>
      </c>
      <c r="E221" s="28" t="s">
        <v>6416</v>
      </c>
      <c r="F221" s="28"/>
      <c r="G221" s="28"/>
      <c r="L221" s="18" t="s">
        <v>18130</v>
      </c>
      <c r="M221" s="18" t="s">
        <v>546</v>
      </c>
    </row>
    <row r="222" spans="1:13" x14ac:dyDescent="0.4">
      <c r="A222" s="28" t="s">
        <v>18045</v>
      </c>
      <c r="B222" s="28" t="s">
        <v>5935</v>
      </c>
      <c r="D222" s="28" t="s">
        <v>17750</v>
      </c>
      <c r="E222" s="28" t="s">
        <v>9526</v>
      </c>
      <c r="F222" s="28"/>
      <c r="G222" s="28"/>
      <c r="L222" s="18" t="s">
        <v>18130</v>
      </c>
      <c r="M222" s="18" t="s">
        <v>544</v>
      </c>
    </row>
    <row r="223" spans="1:13" x14ac:dyDescent="0.4">
      <c r="A223" s="28" t="s">
        <v>18047</v>
      </c>
      <c r="B223" s="28" t="s">
        <v>5935</v>
      </c>
      <c r="D223" s="28" t="s">
        <v>17751</v>
      </c>
      <c r="E223" s="28" t="s">
        <v>6558</v>
      </c>
      <c r="F223" s="28"/>
      <c r="G223" s="28"/>
      <c r="L223" s="18" t="s">
        <v>18137</v>
      </c>
      <c r="M223" s="18" t="s">
        <v>15792</v>
      </c>
    </row>
    <row r="224" spans="1:13" x14ac:dyDescent="0.4">
      <c r="A224" s="28" t="s">
        <v>18050</v>
      </c>
      <c r="B224" s="28" t="s">
        <v>12256</v>
      </c>
      <c r="D224" s="28" t="s">
        <v>17751</v>
      </c>
      <c r="E224" s="28" t="s">
        <v>6406</v>
      </c>
      <c r="F224" s="28"/>
      <c r="G224" s="28"/>
      <c r="L224" s="18" t="s">
        <v>18137</v>
      </c>
      <c r="M224" s="18" t="s">
        <v>14860</v>
      </c>
    </row>
    <row r="225" spans="1:13" x14ac:dyDescent="0.4">
      <c r="A225" s="28" t="s">
        <v>18052</v>
      </c>
      <c r="B225" s="28" t="s">
        <v>12256</v>
      </c>
      <c r="D225" s="28" t="s">
        <v>17751</v>
      </c>
      <c r="E225" s="28" t="s">
        <v>6416</v>
      </c>
      <c r="F225" s="28"/>
      <c r="G225" s="28"/>
      <c r="L225" s="18" t="s">
        <v>18137</v>
      </c>
      <c r="M225" s="18" t="s">
        <v>14880</v>
      </c>
    </row>
    <row r="226" spans="1:13" x14ac:dyDescent="0.4">
      <c r="A226" s="28" t="s">
        <v>18055</v>
      </c>
      <c r="B226" s="28" t="s">
        <v>5896</v>
      </c>
      <c r="D226" s="28" t="s">
        <v>17751</v>
      </c>
      <c r="E226" s="28" t="s">
        <v>9526</v>
      </c>
      <c r="F226" s="28"/>
      <c r="G226" s="28"/>
      <c r="L226" s="18" t="s">
        <v>18137</v>
      </c>
      <c r="M226" s="18" t="s">
        <v>16068</v>
      </c>
    </row>
    <row r="227" spans="1:13" x14ac:dyDescent="0.4">
      <c r="A227" s="28" t="s">
        <v>18057</v>
      </c>
      <c r="B227" s="28" t="s">
        <v>5896</v>
      </c>
      <c r="D227" s="28" t="s">
        <v>17752</v>
      </c>
      <c r="E227" s="28" t="s">
        <v>6558</v>
      </c>
      <c r="F227" s="28"/>
      <c r="G227" s="28"/>
      <c r="L227" s="18" t="s">
        <v>18137</v>
      </c>
      <c r="M227" s="18" t="s">
        <v>15994</v>
      </c>
    </row>
    <row r="228" spans="1:13" x14ac:dyDescent="0.4">
      <c r="A228" s="28" t="s">
        <v>18060</v>
      </c>
      <c r="B228" s="28" t="s">
        <v>5896</v>
      </c>
      <c r="D228" s="28" t="s">
        <v>17752</v>
      </c>
      <c r="E228" s="28" t="s">
        <v>6406</v>
      </c>
      <c r="F228" s="28"/>
      <c r="G228" s="28"/>
      <c r="L228" s="18" t="s">
        <v>18137</v>
      </c>
      <c r="M228" s="18" t="s">
        <v>16111</v>
      </c>
    </row>
    <row r="229" spans="1:13" x14ac:dyDescent="0.4">
      <c r="A229" s="28" t="s">
        <v>18062</v>
      </c>
      <c r="B229" s="28" t="s">
        <v>5896</v>
      </c>
      <c r="D229" s="28" t="s">
        <v>17752</v>
      </c>
      <c r="E229" s="28" t="s">
        <v>6416</v>
      </c>
      <c r="F229" s="28"/>
      <c r="G229" s="28"/>
      <c r="L229" s="18" t="s">
        <v>18137</v>
      </c>
      <c r="M229" s="18" t="s">
        <v>15941</v>
      </c>
    </row>
    <row r="230" spans="1:13" x14ac:dyDescent="0.4">
      <c r="A230" s="28" t="s">
        <v>18065</v>
      </c>
      <c r="B230" s="28" t="s">
        <v>12556</v>
      </c>
      <c r="D230" s="28" t="s">
        <v>17752</v>
      </c>
      <c r="E230" s="28" t="s">
        <v>9526</v>
      </c>
      <c r="F230" s="28"/>
      <c r="G230" s="28"/>
      <c r="L230" s="18" t="s">
        <v>18137</v>
      </c>
      <c r="M230" s="18" t="s">
        <v>12934</v>
      </c>
    </row>
    <row r="231" spans="1:13" x14ac:dyDescent="0.4">
      <c r="A231" s="28" t="s">
        <v>18067</v>
      </c>
      <c r="B231" s="28" t="s">
        <v>12556</v>
      </c>
      <c r="D231" s="28" t="s">
        <v>17755</v>
      </c>
      <c r="E231" s="28" t="s">
        <v>9895</v>
      </c>
      <c r="F231" s="28"/>
      <c r="G231" s="28"/>
      <c r="L231" s="18" t="s">
        <v>18137</v>
      </c>
      <c r="M231" s="18" t="s">
        <v>12942</v>
      </c>
    </row>
    <row r="232" spans="1:13" x14ac:dyDescent="0.4">
      <c r="A232" s="28" t="s">
        <v>18070</v>
      </c>
      <c r="B232" s="28" t="s">
        <v>5935</v>
      </c>
      <c r="D232" s="28" t="s">
        <v>17755</v>
      </c>
      <c r="E232" s="28" t="s">
        <v>9526</v>
      </c>
      <c r="F232" s="28"/>
      <c r="G232" s="28"/>
      <c r="L232" s="18" t="s">
        <v>18162</v>
      </c>
      <c r="M232" s="18" t="s">
        <v>15464</v>
      </c>
    </row>
    <row r="233" spans="1:13" x14ac:dyDescent="0.4">
      <c r="A233" s="28" t="s">
        <v>18072</v>
      </c>
      <c r="B233" s="28" t="s">
        <v>5935</v>
      </c>
      <c r="D233" s="28" t="s">
        <v>17756</v>
      </c>
      <c r="E233" s="28" t="s">
        <v>9895</v>
      </c>
      <c r="F233" s="28"/>
      <c r="G233" s="28"/>
      <c r="L233" s="18" t="s">
        <v>18162</v>
      </c>
      <c r="M233" s="18" t="s">
        <v>10873</v>
      </c>
    </row>
    <row r="234" spans="1:13" x14ac:dyDescent="0.4">
      <c r="A234" s="28" t="s">
        <v>18074</v>
      </c>
      <c r="B234" s="28" t="s">
        <v>5935</v>
      </c>
      <c r="D234" s="28" t="s">
        <v>17756</v>
      </c>
      <c r="E234" s="28" t="s">
        <v>9526</v>
      </c>
      <c r="F234" s="28"/>
      <c r="G234" s="28"/>
      <c r="L234" s="18" t="s">
        <v>18162</v>
      </c>
      <c r="M234" s="18" t="s">
        <v>559</v>
      </c>
    </row>
    <row r="235" spans="1:13" x14ac:dyDescent="0.4">
      <c r="A235" s="28" t="s">
        <v>18076</v>
      </c>
      <c r="B235" s="28" t="s">
        <v>5935</v>
      </c>
      <c r="D235" s="28" t="s">
        <v>17757</v>
      </c>
      <c r="E235" s="28" t="s">
        <v>9895</v>
      </c>
      <c r="F235" s="28"/>
      <c r="G235" s="28"/>
      <c r="L235" s="18" t="s">
        <v>18162</v>
      </c>
      <c r="M235" s="18" t="s">
        <v>16174</v>
      </c>
    </row>
    <row r="236" spans="1:13" x14ac:dyDescent="0.4">
      <c r="A236" s="28" t="s">
        <v>18079</v>
      </c>
      <c r="B236" s="28" t="s">
        <v>5935</v>
      </c>
      <c r="D236" s="28" t="s">
        <v>17757</v>
      </c>
      <c r="E236" s="28" t="s">
        <v>9526</v>
      </c>
      <c r="F236" s="28"/>
      <c r="G236" s="28"/>
      <c r="L236" s="18" t="s">
        <v>18162</v>
      </c>
      <c r="M236" s="18" t="s">
        <v>560</v>
      </c>
    </row>
    <row r="237" spans="1:13" x14ac:dyDescent="0.4">
      <c r="A237" s="28" t="s">
        <v>18081</v>
      </c>
      <c r="B237" s="28" t="s">
        <v>5935</v>
      </c>
      <c r="D237" s="28" t="s">
        <v>17760</v>
      </c>
      <c r="E237" s="28" t="s">
        <v>12072</v>
      </c>
      <c r="F237" s="28"/>
      <c r="G237" s="28"/>
      <c r="L237" s="18" t="s">
        <v>18162</v>
      </c>
      <c r="M237" s="18" t="s">
        <v>550</v>
      </c>
    </row>
    <row r="238" spans="1:13" x14ac:dyDescent="0.4">
      <c r="A238" s="28" t="s">
        <v>18083</v>
      </c>
      <c r="B238" s="28" t="s">
        <v>5935</v>
      </c>
      <c r="D238" s="28" t="s">
        <v>17760</v>
      </c>
      <c r="E238" s="28" t="s">
        <v>12077</v>
      </c>
      <c r="F238" s="28"/>
      <c r="G238" s="28"/>
      <c r="L238" s="18" t="s">
        <v>18162</v>
      </c>
      <c r="M238" s="18" t="s">
        <v>561</v>
      </c>
    </row>
    <row r="239" spans="1:13" x14ac:dyDescent="0.4">
      <c r="A239" s="28" t="s">
        <v>18085</v>
      </c>
      <c r="B239" s="28" t="s">
        <v>5935</v>
      </c>
      <c r="D239" s="28" t="s">
        <v>17760</v>
      </c>
      <c r="E239" s="28" t="s">
        <v>12081</v>
      </c>
      <c r="F239" s="28"/>
      <c r="G239" s="28"/>
      <c r="L239" s="18" t="s">
        <v>18162</v>
      </c>
      <c r="M239" s="18" t="s">
        <v>551</v>
      </c>
    </row>
    <row r="240" spans="1:13" x14ac:dyDescent="0.4">
      <c r="A240" s="28" t="s">
        <v>18087</v>
      </c>
      <c r="B240" s="28" t="s">
        <v>5935</v>
      </c>
      <c r="D240" s="28" t="s">
        <v>17760</v>
      </c>
      <c r="E240" s="28" t="s">
        <v>9895</v>
      </c>
      <c r="F240" s="28"/>
      <c r="G240" s="28"/>
      <c r="L240" s="18" t="s">
        <v>18162</v>
      </c>
      <c r="M240" s="18" t="s">
        <v>563</v>
      </c>
    </row>
    <row r="241" spans="1:13" x14ac:dyDescent="0.4">
      <c r="A241" s="28" t="s">
        <v>18089</v>
      </c>
      <c r="B241" s="28" t="s">
        <v>5935</v>
      </c>
      <c r="D241" s="28" t="s">
        <v>17760</v>
      </c>
      <c r="E241" s="28" t="s">
        <v>7977</v>
      </c>
      <c r="F241" s="28"/>
      <c r="G241" s="28"/>
      <c r="L241" s="18" t="s">
        <v>18162</v>
      </c>
      <c r="M241" s="18" t="s">
        <v>553</v>
      </c>
    </row>
    <row r="242" spans="1:13" x14ac:dyDescent="0.4">
      <c r="A242" s="28" t="s">
        <v>18092</v>
      </c>
      <c r="B242" s="28" t="s">
        <v>5935</v>
      </c>
      <c r="D242" s="28" t="s">
        <v>17760</v>
      </c>
      <c r="E242" s="28" t="s">
        <v>11702</v>
      </c>
      <c r="F242" s="28"/>
      <c r="G242" s="28"/>
      <c r="L242" s="18" t="s">
        <v>18162</v>
      </c>
      <c r="M242" s="18" t="s">
        <v>557</v>
      </c>
    </row>
    <row r="243" spans="1:13" x14ac:dyDescent="0.4">
      <c r="A243" s="28" t="s">
        <v>18094</v>
      </c>
      <c r="B243" s="28" t="s">
        <v>5935</v>
      </c>
      <c r="D243" s="28" t="s">
        <v>17760</v>
      </c>
      <c r="E243" s="28" t="s">
        <v>11680</v>
      </c>
      <c r="F243" s="28"/>
      <c r="G243" s="28"/>
      <c r="L243" s="18" t="s">
        <v>18162</v>
      </c>
      <c r="M243" s="18" t="s">
        <v>554</v>
      </c>
    </row>
    <row r="244" spans="1:13" x14ac:dyDescent="0.4">
      <c r="A244" s="28" t="s">
        <v>18097</v>
      </c>
      <c r="B244" s="28" t="s">
        <v>5935</v>
      </c>
      <c r="D244" s="28" t="s">
        <v>17760</v>
      </c>
      <c r="E244" s="28" t="s">
        <v>11688</v>
      </c>
      <c r="F244" s="28"/>
      <c r="G244" s="28"/>
      <c r="L244" s="18" t="s">
        <v>18162</v>
      </c>
      <c r="M244" s="18" t="s">
        <v>556</v>
      </c>
    </row>
    <row r="245" spans="1:13" x14ac:dyDescent="0.4">
      <c r="A245" s="28" t="s">
        <v>18097</v>
      </c>
      <c r="B245" s="28" t="s">
        <v>5896</v>
      </c>
      <c r="D245" s="28" t="s">
        <v>17760</v>
      </c>
      <c r="E245" s="28" t="s">
        <v>11695</v>
      </c>
      <c r="F245" s="28"/>
      <c r="G245" s="28"/>
      <c r="L245" s="18" t="s">
        <v>18162</v>
      </c>
      <c r="M245" s="18" t="s">
        <v>555</v>
      </c>
    </row>
    <row r="246" spans="1:13" x14ac:dyDescent="0.4">
      <c r="A246" s="28" t="s">
        <v>18101</v>
      </c>
      <c r="B246" s="28" t="s">
        <v>5935</v>
      </c>
      <c r="D246" s="28" t="s">
        <v>17762</v>
      </c>
      <c r="E246" s="28" t="s">
        <v>6126</v>
      </c>
      <c r="F246" s="28"/>
      <c r="G246" s="28"/>
      <c r="L246" s="18" t="s">
        <v>18162</v>
      </c>
      <c r="M246" s="18" t="s">
        <v>11026</v>
      </c>
    </row>
    <row r="247" spans="1:13" x14ac:dyDescent="0.4">
      <c r="A247" s="28" t="s">
        <v>18101</v>
      </c>
      <c r="B247" s="28" t="s">
        <v>6047</v>
      </c>
      <c r="D247" s="28" t="s">
        <v>17762</v>
      </c>
      <c r="E247" s="28" t="s">
        <v>11480</v>
      </c>
      <c r="F247" s="28"/>
      <c r="G247" s="28"/>
      <c r="L247" s="18" t="s">
        <v>18162</v>
      </c>
      <c r="M247" s="18" t="s">
        <v>566</v>
      </c>
    </row>
    <row r="248" spans="1:13" x14ac:dyDescent="0.4">
      <c r="A248" s="28" t="s">
        <v>18101</v>
      </c>
      <c r="B248" s="28" t="s">
        <v>5896</v>
      </c>
      <c r="D248" s="28" t="s">
        <v>17764</v>
      </c>
      <c r="E248" s="28" t="s">
        <v>17464</v>
      </c>
      <c r="F248" s="28"/>
      <c r="G248" s="28"/>
      <c r="L248" s="18" t="s">
        <v>18162</v>
      </c>
      <c r="M248" s="18" t="s">
        <v>564</v>
      </c>
    </row>
    <row r="249" spans="1:13" x14ac:dyDescent="0.4">
      <c r="A249" s="28" t="s">
        <v>18101</v>
      </c>
      <c r="B249" s="28" t="s">
        <v>5991</v>
      </c>
      <c r="D249" s="28" t="s">
        <v>17764</v>
      </c>
      <c r="E249" s="28" t="s">
        <v>17470</v>
      </c>
      <c r="F249" s="28"/>
      <c r="G249" s="28"/>
      <c r="L249" s="18" t="s">
        <v>18162</v>
      </c>
      <c r="M249" s="18" t="s">
        <v>568</v>
      </c>
    </row>
    <row r="250" spans="1:13" x14ac:dyDescent="0.4">
      <c r="A250" s="28" t="s">
        <v>18107</v>
      </c>
      <c r="B250" s="28" t="s">
        <v>5935</v>
      </c>
      <c r="D250" s="28" t="s">
        <v>17764</v>
      </c>
      <c r="E250" s="28" t="s">
        <v>17474</v>
      </c>
      <c r="F250" s="28"/>
      <c r="G250" s="28"/>
      <c r="L250" s="18" t="s">
        <v>18162</v>
      </c>
      <c r="M250" s="18" t="s">
        <v>570</v>
      </c>
    </row>
    <row r="251" spans="1:13" x14ac:dyDescent="0.4">
      <c r="A251" s="28" t="s">
        <v>18110</v>
      </c>
      <c r="B251" s="28" t="s">
        <v>5935</v>
      </c>
      <c r="D251" s="28" t="s">
        <v>17764</v>
      </c>
      <c r="E251" s="28" t="s">
        <v>11702</v>
      </c>
      <c r="F251" s="28"/>
      <c r="G251" s="28"/>
      <c r="L251" s="18" t="s">
        <v>18162</v>
      </c>
      <c r="M251" s="18" t="s">
        <v>574</v>
      </c>
    </row>
    <row r="252" spans="1:13" x14ac:dyDescent="0.4">
      <c r="A252" s="28" t="s">
        <v>18113</v>
      </c>
      <c r="B252" s="28" t="s">
        <v>5935</v>
      </c>
      <c r="D252" s="28" t="s">
        <v>17764</v>
      </c>
      <c r="E252" s="28" t="s">
        <v>7977</v>
      </c>
      <c r="F252" s="28"/>
      <c r="G252" s="28"/>
      <c r="L252" s="18" t="s">
        <v>18162</v>
      </c>
      <c r="M252" s="18" t="s">
        <v>571</v>
      </c>
    </row>
    <row r="253" spans="1:13" x14ac:dyDescent="0.4">
      <c r="A253" s="28" t="s">
        <v>18116</v>
      </c>
      <c r="B253" s="28" t="s">
        <v>6047</v>
      </c>
      <c r="D253" s="28" t="s">
        <v>17764</v>
      </c>
      <c r="E253" s="28" t="s">
        <v>11680</v>
      </c>
      <c r="F253" s="28"/>
      <c r="G253" s="28"/>
      <c r="L253" s="18" t="s">
        <v>18205</v>
      </c>
      <c r="M253" s="18" t="s">
        <v>10362</v>
      </c>
    </row>
    <row r="254" spans="1:13" x14ac:dyDescent="0.4">
      <c r="A254" s="28" t="s">
        <v>18118</v>
      </c>
      <c r="B254" s="28" t="s">
        <v>6047</v>
      </c>
      <c r="D254" s="28" t="s">
        <v>17764</v>
      </c>
      <c r="E254" s="28" t="s">
        <v>11688</v>
      </c>
      <c r="F254" s="28"/>
      <c r="G254" s="28"/>
      <c r="L254" s="18" t="s">
        <v>18205</v>
      </c>
      <c r="M254" s="18" t="s">
        <v>10679</v>
      </c>
    </row>
    <row r="255" spans="1:13" x14ac:dyDescent="0.4">
      <c r="A255" s="28" t="s">
        <v>18120</v>
      </c>
      <c r="B255" s="28" t="s">
        <v>6047</v>
      </c>
      <c r="D255" s="28" t="s">
        <v>17764</v>
      </c>
      <c r="E255" s="28" t="s">
        <v>11695</v>
      </c>
      <c r="F255" s="28"/>
      <c r="G255" s="28"/>
      <c r="L255" s="18" t="s">
        <v>18205</v>
      </c>
      <c r="M255" s="18" t="s">
        <v>10687</v>
      </c>
    </row>
    <row r="256" spans="1:13" x14ac:dyDescent="0.4">
      <c r="A256" s="28" t="s">
        <v>18122</v>
      </c>
      <c r="B256" s="28" t="s">
        <v>6047</v>
      </c>
      <c r="D256" s="28" t="s">
        <v>17766</v>
      </c>
      <c r="E256" s="28" t="s">
        <v>9895</v>
      </c>
      <c r="F256" s="28"/>
      <c r="G256" s="28"/>
      <c r="L256" s="18" t="s">
        <v>18205</v>
      </c>
      <c r="M256" s="18" t="s">
        <v>14932</v>
      </c>
    </row>
    <row r="257" spans="1:13" x14ac:dyDescent="0.4">
      <c r="A257" s="28" t="s">
        <v>18124</v>
      </c>
      <c r="B257" s="28" t="s">
        <v>6047</v>
      </c>
      <c r="D257" s="28" t="s">
        <v>17766</v>
      </c>
      <c r="E257" s="28" t="s">
        <v>6126</v>
      </c>
      <c r="F257" s="28"/>
      <c r="G257" s="28"/>
      <c r="L257" s="18" t="s">
        <v>18205</v>
      </c>
      <c r="M257" s="18" t="s">
        <v>10401</v>
      </c>
    </row>
    <row r="258" spans="1:13" x14ac:dyDescent="0.4">
      <c r="A258" s="28" t="s">
        <v>18126</v>
      </c>
      <c r="B258" s="28" t="s">
        <v>6047</v>
      </c>
      <c r="D258" s="28" t="s">
        <v>17766</v>
      </c>
      <c r="E258" s="28" t="s">
        <v>11480</v>
      </c>
      <c r="F258" s="28"/>
      <c r="G258" s="28"/>
      <c r="L258" s="18" t="s">
        <v>18205</v>
      </c>
      <c r="M258" s="18" t="s">
        <v>14906</v>
      </c>
    </row>
    <row r="259" spans="1:13" x14ac:dyDescent="0.4">
      <c r="A259" s="28" t="s">
        <v>18128</v>
      </c>
      <c r="B259" s="28" t="s">
        <v>6047</v>
      </c>
      <c r="D259" s="28" t="s">
        <v>17766</v>
      </c>
      <c r="E259" s="28" t="s">
        <v>11770</v>
      </c>
      <c r="F259" s="28"/>
      <c r="G259" s="28"/>
      <c r="L259" s="18" t="s">
        <v>18205</v>
      </c>
      <c r="M259" s="18" t="s">
        <v>10422</v>
      </c>
    </row>
    <row r="260" spans="1:13" x14ac:dyDescent="0.4">
      <c r="A260" s="28" t="s">
        <v>18131</v>
      </c>
      <c r="B260" s="28" t="s">
        <v>5935</v>
      </c>
      <c r="D260" s="28" t="s">
        <v>17766</v>
      </c>
      <c r="E260" s="28" t="s">
        <v>11502</v>
      </c>
      <c r="F260" s="28"/>
      <c r="G260" s="28"/>
      <c r="L260" s="18" t="s">
        <v>18226</v>
      </c>
      <c r="M260" s="18" t="s">
        <v>52</v>
      </c>
    </row>
    <row r="261" spans="1:13" x14ac:dyDescent="0.4">
      <c r="A261" s="28" t="s">
        <v>18133</v>
      </c>
      <c r="B261" s="28" t="s">
        <v>5935</v>
      </c>
      <c r="D261" s="28" t="s">
        <v>17769</v>
      </c>
      <c r="E261" s="28" t="s">
        <v>15465</v>
      </c>
      <c r="F261" s="28"/>
      <c r="G261" s="28"/>
      <c r="L261" s="18" t="s">
        <v>18226</v>
      </c>
      <c r="M261" s="18" t="s">
        <v>49</v>
      </c>
    </row>
    <row r="262" spans="1:13" x14ac:dyDescent="0.4">
      <c r="A262" s="28" t="s">
        <v>18135</v>
      </c>
      <c r="B262" s="28" t="s">
        <v>5935</v>
      </c>
      <c r="D262" s="28" t="s">
        <v>17771</v>
      </c>
      <c r="E262" s="28" t="s">
        <v>5915</v>
      </c>
      <c r="F262" s="28"/>
      <c r="G262" s="28"/>
      <c r="L262" s="18" t="s">
        <v>18231</v>
      </c>
      <c r="M262" s="18" t="s">
        <v>567</v>
      </c>
    </row>
    <row r="263" spans="1:13" x14ac:dyDescent="0.4">
      <c r="A263" s="28" t="s">
        <v>18138</v>
      </c>
      <c r="B263" s="28" t="s">
        <v>5935</v>
      </c>
      <c r="D263" s="28" t="s">
        <v>17773</v>
      </c>
      <c r="E263" s="28" t="s">
        <v>16706</v>
      </c>
      <c r="F263" s="28"/>
      <c r="G263" s="28"/>
      <c r="L263" s="18" t="s">
        <v>18231</v>
      </c>
      <c r="M263" s="18" t="s">
        <v>12768</v>
      </c>
    </row>
    <row r="264" spans="1:13" x14ac:dyDescent="0.4">
      <c r="A264" s="28" t="s">
        <v>18140</v>
      </c>
      <c r="B264" s="28" t="s">
        <v>5935</v>
      </c>
      <c r="D264" s="28" t="s">
        <v>17773</v>
      </c>
      <c r="E264" s="28" t="s">
        <v>15465</v>
      </c>
      <c r="F264" s="28"/>
      <c r="G264" s="28"/>
      <c r="L264" s="18" t="s">
        <v>18231</v>
      </c>
      <c r="M264" s="18" t="s">
        <v>12742</v>
      </c>
    </row>
    <row r="265" spans="1:13" x14ac:dyDescent="0.4">
      <c r="A265" s="28" t="s">
        <v>18142</v>
      </c>
      <c r="B265" s="28" t="s">
        <v>5935</v>
      </c>
      <c r="D265" s="28" t="s">
        <v>17775</v>
      </c>
      <c r="E265" s="28" t="s">
        <v>5937</v>
      </c>
      <c r="F265" s="28"/>
      <c r="G265" s="28"/>
      <c r="L265" s="18" t="s">
        <v>18246</v>
      </c>
      <c r="M265" s="18" t="s">
        <v>274</v>
      </c>
    </row>
    <row r="266" spans="1:13" x14ac:dyDescent="0.4">
      <c r="A266" s="28" t="s">
        <v>18144</v>
      </c>
      <c r="B266" s="28" t="s">
        <v>5896</v>
      </c>
      <c r="D266" s="28" t="s">
        <v>17775</v>
      </c>
      <c r="E266" s="28" t="s">
        <v>5915</v>
      </c>
      <c r="F266" s="28"/>
      <c r="G266" s="28"/>
      <c r="L266" s="18" t="s">
        <v>18246</v>
      </c>
      <c r="M266" s="18" t="s">
        <v>572</v>
      </c>
    </row>
    <row r="267" spans="1:13" x14ac:dyDescent="0.4">
      <c r="A267" s="28" t="s">
        <v>18146</v>
      </c>
      <c r="B267" s="28" t="s">
        <v>5896</v>
      </c>
      <c r="D267" s="28" t="s">
        <v>17777</v>
      </c>
      <c r="E267" s="28" t="s">
        <v>10039</v>
      </c>
      <c r="F267" s="28"/>
      <c r="G267" s="28"/>
      <c r="L267" s="18" t="s">
        <v>18261</v>
      </c>
      <c r="M267" s="18" t="s">
        <v>308</v>
      </c>
    </row>
    <row r="268" spans="1:13" x14ac:dyDescent="0.4">
      <c r="A268" s="28" t="s">
        <v>18148</v>
      </c>
      <c r="B268" s="28" t="s">
        <v>5896</v>
      </c>
      <c r="D268" s="28" t="s">
        <v>17777</v>
      </c>
      <c r="E268" s="28" t="s">
        <v>12172</v>
      </c>
      <c r="F268" s="28"/>
      <c r="G268" s="28"/>
      <c r="L268" s="18" t="s">
        <v>18266</v>
      </c>
      <c r="M268" s="18" t="s">
        <v>279</v>
      </c>
    </row>
    <row r="269" spans="1:13" x14ac:dyDescent="0.4">
      <c r="A269" s="28" t="s">
        <v>18150</v>
      </c>
      <c r="B269" s="28" t="s">
        <v>5896</v>
      </c>
      <c r="D269" s="28" t="s">
        <v>17779</v>
      </c>
      <c r="E269" s="28" t="s">
        <v>17273</v>
      </c>
      <c r="F269" s="28"/>
      <c r="G269" s="28"/>
      <c r="L269" s="18" t="s">
        <v>18266</v>
      </c>
      <c r="M269" s="18" t="s">
        <v>281</v>
      </c>
    </row>
    <row r="270" spans="1:13" x14ac:dyDescent="0.4">
      <c r="A270" s="28" t="s">
        <v>18152</v>
      </c>
      <c r="B270" s="28" t="s">
        <v>5935</v>
      </c>
      <c r="D270" s="28" t="s">
        <v>17779</v>
      </c>
      <c r="E270" s="28" t="s">
        <v>5915</v>
      </c>
      <c r="F270" s="28"/>
      <c r="G270" s="28"/>
      <c r="L270" s="18" t="s">
        <v>18266</v>
      </c>
      <c r="M270" s="18" t="s">
        <v>17463</v>
      </c>
    </row>
    <row r="271" spans="1:13" x14ac:dyDescent="0.4">
      <c r="A271" s="28" t="s">
        <v>18152</v>
      </c>
      <c r="B271" s="28" t="s">
        <v>6047</v>
      </c>
      <c r="D271" s="28" t="s">
        <v>17781</v>
      </c>
      <c r="E271" s="28" t="s">
        <v>12077</v>
      </c>
      <c r="F271" s="28"/>
      <c r="G271" s="28"/>
      <c r="L271" s="18" t="s">
        <v>18266</v>
      </c>
      <c r="M271" s="18" t="s">
        <v>17486</v>
      </c>
    </row>
    <row r="272" spans="1:13" x14ac:dyDescent="0.4">
      <c r="A272" s="28" t="s">
        <v>18152</v>
      </c>
      <c r="B272" s="28" t="s">
        <v>6100</v>
      </c>
      <c r="D272" s="28" t="s">
        <v>17781</v>
      </c>
      <c r="E272" s="28" t="s">
        <v>12172</v>
      </c>
      <c r="F272" s="28"/>
      <c r="G272" s="28"/>
      <c r="L272" s="18" t="s">
        <v>18275</v>
      </c>
      <c r="M272" s="18" t="s">
        <v>16651</v>
      </c>
    </row>
    <row r="273" spans="1:13" x14ac:dyDescent="0.4">
      <c r="A273" s="28" t="s">
        <v>18152</v>
      </c>
      <c r="B273" s="28" t="s">
        <v>5991</v>
      </c>
      <c r="D273" s="28" t="s">
        <v>17783</v>
      </c>
      <c r="E273" s="28" t="s">
        <v>5992</v>
      </c>
      <c r="F273" s="28"/>
      <c r="G273" s="28"/>
      <c r="L273" s="18" t="s">
        <v>18275</v>
      </c>
      <c r="M273" s="18" t="s">
        <v>5947</v>
      </c>
    </row>
    <row r="274" spans="1:13" x14ac:dyDescent="0.4">
      <c r="A274" s="28" t="s">
        <v>18157</v>
      </c>
      <c r="B274" s="28" t="s">
        <v>5935</v>
      </c>
      <c r="D274" s="28" t="s">
        <v>17783</v>
      </c>
      <c r="E274" s="28" t="s">
        <v>5915</v>
      </c>
      <c r="F274" s="28"/>
      <c r="G274" s="28"/>
      <c r="L274" s="18" t="s">
        <v>18275</v>
      </c>
      <c r="M274" s="18" t="s">
        <v>575</v>
      </c>
    </row>
    <row r="275" spans="1:13" x14ac:dyDescent="0.4">
      <c r="A275" s="28" t="s">
        <v>18157</v>
      </c>
      <c r="B275" s="28" t="s">
        <v>6047</v>
      </c>
      <c r="D275" s="28" t="s">
        <v>17785</v>
      </c>
      <c r="E275" s="28" t="s">
        <v>12172</v>
      </c>
      <c r="F275" s="28"/>
      <c r="G275" s="28"/>
      <c r="L275" s="18" t="s">
        <v>18275</v>
      </c>
      <c r="M275" s="18" t="s">
        <v>577</v>
      </c>
    </row>
    <row r="276" spans="1:13" x14ac:dyDescent="0.4">
      <c r="A276" s="28" t="s">
        <v>18157</v>
      </c>
      <c r="B276" s="28" t="s">
        <v>6100</v>
      </c>
      <c r="D276" s="28" t="s">
        <v>17787</v>
      </c>
      <c r="E276" s="28" t="s">
        <v>5915</v>
      </c>
      <c r="F276" s="28"/>
      <c r="G276" s="28"/>
      <c r="L276" s="18" t="s">
        <v>18275</v>
      </c>
      <c r="M276" s="18" t="s">
        <v>15328</v>
      </c>
    </row>
    <row r="277" spans="1:13" x14ac:dyDescent="0.4">
      <c r="A277" s="28" t="s">
        <v>18157</v>
      </c>
      <c r="B277" s="28" t="s">
        <v>5991</v>
      </c>
      <c r="D277" s="28" t="s">
        <v>17789</v>
      </c>
      <c r="E277" s="28" t="s">
        <v>12172</v>
      </c>
      <c r="F277" s="28"/>
      <c r="G277" s="28"/>
      <c r="L277" s="18" t="s">
        <v>18275</v>
      </c>
      <c r="M277" s="18" t="s">
        <v>6057</v>
      </c>
    </row>
    <row r="278" spans="1:13" x14ac:dyDescent="0.4">
      <c r="A278" s="28" t="s">
        <v>18163</v>
      </c>
      <c r="B278" s="28" t="s">
        <v>5935</v>
      </c>
      <c r="D278" s="28" t="s">
        <v>17791</v>
      </c>
      <c r="E278" s="28" t="s">
        <v>5915</v>
      </c>
      <c r="F278" s="28"/>
      <c r="G278" s="28"/>
      <c r="L278" s="18" t="s">
        <v>18275</v>
      </c>
      <c r="M278" s="18" t="s">
        <v>16733</v>
      </c>
    </row>
    <row r="279" spans="1:13" x14ac:dyDescent="0.4">
      <c r="A279" s="28" t="s">
        <v>18165</v>
      </c>
      <c r="B279" s="28" t="s">
        <v>5935</v>
      </c>
      <c r="D279" s="28" t="s">
        <v>17793</v>
      </c>
      <c r="E279" s="28" t="s">
        <v>15465</v>
      </c>
      <c r="F279" s="28"/>
      <c r="G279" s="28"/>
      <c r="L279" s="18" t="s">
        <v>18275</v>
      </c>
      <c r="M279" s="18" t="s">
        <v>6046</v>
      </c>
    </row>
    <row r="280" spans="1:13" x14ac:dyDescent="0.4">
      <c r="A280" s="28" t="s">
        <v>18167</v>
      </c>
      <c r="B280" s="28" t="s">
        <v>6047</v>
      </c>
      <c r="D280" s="28" t="s">
        <v>17795</v>
      </c>
      <c r="E280" s="28" t="s">
        <v>5915</v>
      </c>
      <c r="F280" s="28"/>
      <c r="G280" s="28"/>
      <c r="L280" s="18" t="s">
        <v>18275</v>
      </c>
      <c r="M280" s="18" t="s">
        <v>16687</v>
      </c>
    </row>
    <row r="281" spans="1:13" x14ac:dyDescent="0.4">
      <c r="A281" s="28" t="s">
        <v>18169</v>
      </c>
      <c r="B281" s="28" t="s">
        <v>6047</v>
      </c>
      <c r="D281" s="28" t="s">
        <v>17797</v>
      </c>
      <c r="E281" s="28" t="s">
        <v>12172</v>
      </c>
      <c r="F281" s="28"/>
      <c r="G281" s="28"/>
      <c r="L281" s="18" t="s">
        <v>18275</v>
      </c>
      <c r="M281" s="18" t="s">
        <v>8365</v>
      </c>
    </row>
    <row r="282" spans="1:13" x14ac:dyDescent="0.4">
      <c r="A282" s="28" t="s">
        <v>18171</v>
      </c>
      <c r="B282" s="28" t="s">
        <v>6047</v>
      </c>
      <c r="D282" s="28" t="s">
        <v>17799</v>
      </c>
      <c r="E282" s="28" t="s">
        <v>5915</v>
      </c>
      <c r="F282" s="28"/>
      <c r="G282" s="28"/>
      <c r="L282" s="18" t="s">
        <v>18275</v>
      </c>
      <c r="M282" s="18" t="s">
        <v>16751</v>
      </c>
    </row>
    <row r="283" spans="1:13" x14ac:dyDescent="0.4">
      <c r="A283" s="28" t="s">
        <v>18173</v>
      </c>
      <c r="B283" s="28" t="s">
        <v>6047</v>
      </c>
      <c r="D283" s="28" t="s">
        <v>17801</v>
      </c>
      <c r="E283" s="28" t="s">
        <v>10039</v>
      </c>
      <c r="F283" s="28"/>
      <c r="G283" s="28"/>
      <c r="L283" s="18" t="s">
        <v>18275</v>
      </c>
      <c r="M283" s="18" t="s">
        <v>8391</v>
      </c>
    </row>
    <row r="284" spans="1:13" x14ac:dyDescent="0.4">
      <c r="A284" s="28" t="s">
        <v>18175</v>
      </c>
      <c r="B284" s="28" t="s">
        <v>5896</v>
      </c>
      <c r="D284" s="28" t="s">
        <v>17801</v>
      </c>
      <c r="E284" s="28" t="s">
        <v>12172</v>
      </c>
      <c r="F284" s="28"/>
      <c r="G284" s="28"/>
      <c r="L284" s="18" t="s">
        <v>18275</v>
      </c>
      <c r="M284" s="18" t="s">
        <v>16641</v>
      </c>
    </row>
    <row r="285" spans="1:13" x14ac:dyDescent="0.4">
      <c r="A285" s="28" t="s">
        <v>18177</v>
      </c>
      <c r="B285" s="28" t="s">
        <v>5896</v>
      </c>
      <c r="D285" s="28" t="s">
        <v>17803</v>
      </c>
      <c r="E285" s="28" t="s">
        <v>17273</v>
      </c>
      <c r="F285" s="28"/>
      <c r="G285" s="28"/>
      <c r="L285" s="18" t="s">
        <v>18275</v>
      </c>
      <c r="M285" s="18" t="s">
        <v>5912</v>
      </c>
    </row>
    <row r="286" spans="1:13" x14ac:dyDescent="0.4">
      <c r="A286" s="28" t="s">
        <v>18179</v>
      </c>
      <c r="B286" s="28" t="s">
        <v>6100</v>
      </c>
      <c r="D286" s="28" t="s">
        <v>17803</v>
      </c>
      <c r="E286" s="28" t="s">
        <v>5915</v>
      </c>
      <c r="F286" s="28"/>
      <c r="G286" s="28"/>
      <c r="L286" s="18" t="s">
        <v>18275</v>
      </c>
      <c r="M286" s="18" t="s">
        <v>16677</v>
      </c>
    </row>
    <row r="287" spans="1:13" x14ac:dyDescent="0.4">
      <c r="A287" s="28" t="s">
        <v>18181</v>
      </c>
      <c r="B287" s="28" t="s">
        <v>6100</v>
      </c>
      <c r="D287" s="28" t="s">
        <v>17805</v>
      </c>
      <c r="E287" s="28" t="s">
        <v>12077</v>
      </c>
      <c r="F287" s="28"/>
      <c r="G287" s="28"/>
      <c r="L287" s="18" t="s">
        <v>18275</v>
      </c>
      <c r="M287" s="18" t="s">
        <v>6099</v>
      </c>
    </row>
    <row r="288" spans="1:13" x14ac:dyDescent="0.4">
      <c r="A288" s="28" t="s">
        <v>18183</v>
      </c>
      <c r="B288" s="28" t="s">
        <v>5991</v>
      </c>
      <c r="D288" s="28" t="s">
        <v>17805</v>
      </c>
      <c r="E288" s="28" t="s">
        <v>12172</v>
      </c>
      <c r="F288" s="28"/>
      <c r="G288" s="28"/>
      <c r="L288" s="18" t="s">
        <v>18275</v>
      </c>
      <c r="M288" s="18" t="s">
        <v>15300</v>
      </c>
    </row>
    <row r="289" spans="1:13" x14ac:dyDescent="0.4">
      <c r="A289" s="28" t="s">
        <v>18185</v>
      </c>
      <c r="B289" s="28" t="s">
        <v>5991</v>
      </c>
      <c r="D289" s="28" t="s">
        <v>17807</v>
      </c>
      <c r="E289" s="28" t="s">
        <v>5992</v>
      </c>
      <c r="F289" s="28"/>
      <c r="G289" s="28"/>
      <c r="L289" s="18" t="s">
        <v>18275</v>
      </c>
      <c r="M289" s="18" t="s">
        <v>6002</v>
      </c>
    </row>
    <row r="290" spans="1:13" x14ac:dyDescent="0.4">
      <c r="A290" s="28" t="s">
        <v>18187</v>
      </c>
      <c r="B290" s="28" t="s">
        <v>5991</v>
      </c>
      <c r="D290" s="28" t="s">
        <v>17807</v>
      </c>
      <c r="E290" s="28" t="s">
        <v>5915</v>
      </c>
      <c r="F290" s="28"/>
      <c r="G290" s="28"/>
      <c r="L290" s="18" t="s">
        <v>18275</v>
      </c>
      <c r="M290" s="18" t="s">
        <v>16715</v>
      </c>
    </row>
    <row r="291" spans="1:13" x14ac:dyDescent="0.4">
      <c r="A291" s="28" t="s">
        <v>18189</v>
      </c>
      <c r="B291" s="28" t="s">
        <v>5991</v>
      </c>
      <c r="D291" s="28" t="s">
        <v>17809</v>
      </c>
      <c r="E291" s="28" t="s">
        <v>6126</v>
      </c>
      <c r="F291" s="28"/>
      <c r="G291" s="28"/>
      <c r="L291" s="18" t="s">
        <v>18275</v>
      </c>
      <c r="M291" s="18" t="s">
        <v>5990</v>
      </c>
    </row>
    <row r="292" spans="1:13" x14ac:dyDescent="0.4">
      <c r="A292" s="28" t="s">
        <v>18191</v>
      </c>
      <c r="B292" s="28" t="s">
        <v>5935</v>
      </c>
      <c r="D292" s="28" t="s">
        <v>17811</v>
      </c>
      <c r="E292" s="28" t="s">
        <v>6126</v>
      </c>
      <c r="F292" s="28"/>
      <c r="G292" s="28"/>
      <c r="L292" s="18" t="s">
        <v>18275</v>
      </c>
      <c r="M292" s="18" t="s">
        <v>80</v>
      </c>
    </row>
    <row r="293" spans="1:13" x14ac:dyDescent="0.4">
      <c r="A293" s="28" t="s">
        <v>18193</v>
      </c>
      <c r="B293" s="28" t="s">
        <v>6047</v>
      </c>
      <c r="D293" s="28" t="s">
        <v>17813</v>
      </c>
      <c r="E293" s="28" t="s">
        <v>6126</v>
      </c>
      <c r="F293" s="28"/>
      <c r="G293" s="28"/>
      <c r="L293" s="18" t="s">
        <v>18275</v>
      </c>
      <c r="M293" s="18" t="s">
        <v>6144</v>
      </c>
    </row>
    <row r="294" spans="1:13" x14ac:dyDescent="0.4">
      <c r="A294" s="28" t="s">
        <v>18195</v>
      </c>
      <c r="B294" s="28" t="s">
        <v>6047</v>
      </c>
      <c r="D294" s="28" t="s">
        <v>17815</v>
      </c>
      <c r="E294" s="28" t="s">
        <v>6126</v>
      </c>
      <c r="F294" s="28"/>
      <c r="G294" s="28"/>
      <c r="L294" s="18" t="s">
        <v>18275</v>
      </c>
      <c r="M294" s="18" t="s">
        <v>77</v>
      </c>
    </row>
    <row r="295" spans="1:13" x14ac:dyDescent="0.4">
      <c r="A295" s="28" t="s">
        <v>18197</v>
      </c>
      <c r="B295" s="28" t="s">
        <v>5896</v>
      </c>
      <c r="D295" s="28" t="s">
        <v>17817</v>
      </c>
      <c r="E295" s="28" t="s">
        <v>6126</v>
      </c>
      <c r="F295" s="28"/>
      <c r="G295" s="28"/>
      <c r="L295" s="18" t="s">
        <v>18275</v>
      </c>
      <c r="M295" s="18" t="s">
        <v>82</v>
      </c>
    </row>
    <row r="296" spans="1:13" x14ac:dyDescent="0.4">
      <c r="A296" s="28" t="s">
        <v>18199</v>
      </c>
      <c r="B296" s="28" t="s">
        <v>6100</v>
      </c>
      <c r="D296" s="28" t="s">
        <v>17819</v>
      </c>
      <c r="E296" s="28" t="s">
        <v>6126</v>
      </c>
      <c r="F296" s="28"/>
      <c r="G296" s="28"/>
      <c r="L296" s="18" t="s">
        <v>18275</v>
      </c>
      <c r="M296" s="18" t="s">
        <v>84</v>
      </c>
    </row>
    <row r="297" spans="1:13" x14ac:dyDescent="0.4">
      <c r="A297" s="28" t="s">
        <v>18201</v>
      </c>
      <c r="B297" s="28" t="s">
        <v>5991</v>
      </c>
      <c r="D297" s="28" t="s">
        <v>17821</v>
      </c>
      <c r="E297" s="28" t="s">
        <v>6126</v>
      </c>
      <c r="F297" s="28"/>
      <c r="G297" s="28"/>
      <c r="L297" s="18" t="s">
        <v>18275</v>
      </c>
      <c r="M297" s="18" t="s">
        <v>86</v>
      </c>
    </row>
    <row r="298" spans="1:13" x14ac:dyDescent="0.4">
      <c r="A298" s="28" t="s">
        <v>18203</v>
      </c>
      <c r="B298" s="28" t="s">
        <v>5991</v>
      </c>
      <c r="D298" s="28" t="s">
        <v>17823</v>
      </c>
      <c r="E298" s="28" t="s">
        <v>6126</v>
      </c>
      <c r="F298" s="28"/>
      <c r="G298" s="28"/>
      <c r="L298" s="18" t="s">
        <v>18275</v>
      </c>
      <c r="M298" s="18" t="s">
        <v>72</v>
      </c>
    </row>
    <row r="299" spans="1:13" x14ac:dyDescent="0.4">
      <c r="A299" s="28" t="s">
        <v>18206</v>
      </c>
      <c r="B299" s="28" t="s">
        <v>5935</v>
      </c>
      <c r="D299" s="28" t="s">
        <v>17825</v>
      </c>
      <c r="E299" s="28" t="s">
        <v>6126</v>
      </c>
      <c r="F299" s="28"/>
      <c r="G299" s="28"/>
      <c r="L299" s="18" t="s">
        <v>18275</v>
      </c>
      <c r="M299" s="18" t="s">
        <v>78</v>
      </c>
    </row>
    <row r="300" spans="1:13" x14ac:dyDescent="0.4">
      <c r="A300" s="28" t="s">
        <v>18208</v>
      </c>
      <c r="B300" s="28" t="s">
        <v>5935</v>
      </c>
      <c r="D300" s="28" t="s">
        <v>17827</v>
      </c>
      <c r="E300" s="28" t="s">
        <v>6126</v>
      </c>
      <c r="F300" s="28"/>
      <c r="G300" s="28"/>
      <c r="L300" s="18" t="s">
        <v>18275</v>
      </c>
      <c r="M300" s="18" t="s">
        <v>75</v>
      </c>
    </row>
    <row r="301" spans="1:13" x14ac:dyDescent="0.4">
      <c r="A301" s="28" t="s">
        <v>18210</v>
      </c>
      <c r="B301" s="28" t="s">
        <v>6047</v>
      </c>
      <c r="D301" s="28" t="s">
        <v>17830</v>
      </c>
      <c r="E301" s="28" t="s">
        <v>12172</v>
      </c>
      <c r="F301" s="28"/>
      <c r="G301" s="28"/>
      <c r="L301" s="18" t="s">
        <v>18275</v>
      </c>
      <c r="M301" s="18" t="s">
        <v>81</v>
      </c>
    </row>
    <row r="302" spans="1:13" x14ac:dyDescent="0.4">
      <c r="A302" s="28" t="s">
        <v>18210</v>
      </c>
      <c r="B302" s="28" t="s">
        <v>5896</v>
      </c>
      <c r="D302" s="28" t="s">
        <v>17832</v>
      </c>
      <c r="E302" s="28" t="s">
        <v>6126</v>
      </c>
      <c r="F302" s="28"/>
      <c r="G302" s="28"/>
      <c r="L302" s="18" t="s">
        <v>18336</v>
      </c>
      <c r="M302" s="18" t="s">
        <v>12171</v>
      </c>
    </row>
    <row r="303" spans="1:13" x14ac:dyDescent="0.4">
      <c r="A303" s="28" t="s">
        <v>18210</v>
      </c>
      <c r="B303" s="28" t="s">
        <v>6100</v>
      </c>
      <c r="D303" s="28" t="s">
        <v>17834</v>
      </c>
      <c r="E303" s="28" t="s">
        <v>6126</v>
      </c>
      <c r="F303" s="28"/>
      <c r="G303" s="28"/>
      <c r="L303" s="18" t="s">
        <v>18336</v>
      </c>
      <c r="M303" s="18" t="s">
        <v>12182</v>
      </c>
    </row>
    <row r="304" spans="1:13" x14ac:dyDescent="0.4">
      <c r="A304" s="28" t="s">
        <v>18210</v>
      </c>
      <c r="B304" s="28" t="s">
        <v>5991</v>
      </c>
      <c r="D304" s="28" t="s">
        <v>17837</v>
      </c>
      <c r="E304" s="28" t="s">
        <v>15465</v>
      </c>
      <c r="F304" s="28"/>
      <c r="G304" s="28"/>
      <c r="L304" s="18" t="s">
        <v>18336</v>
      </c>
      <c r="M304" s="18" t="s">
        <v>12192</v>
      </c>
    </row>
    <row r="305" spans="1:13" x14ac:dyDescent="0.4">
      <c r="A305" s="28" t="s">
        <v>18215</v>
      </c>
      <c r="B305" s="28" t="s">
        <v>5935</v>
      </c>
      <c r="D305" s="28" t="s">
        <v>17839</v>
      </c>
      <c r="E305" s="28" t="s">
        <v>5915</v>
      </c>
      <c r="F305" s="28"/>
      <c r="G305" s="28"/>
      <c r="L305" s="18" t="s">
        <v>18343</v>
      </c>
      <c r="M305" s="18" t="s">
        <v>16761</v>
      </c>
    </row>
    <row r="306" spans="1:13" x14ac:dyDescent="0.4">
      <c r="A306" s="28" t="s">
        <v>18217</v>
      </c>
      <c r="B306" s="28" t="s">
        <v>5935</v>
      </c>
      <c r="D306" s="28" t="s">
        <v>17841</v>
      </c>
      <c r="E306" s="28" t="s">
        <v>5937</v>
      </c>
      <c r="F306" s="28"/>
      <c r="G306" s="28"/>
      <c r="L306" s="18" t="s">
        <v>18343</v>
      </c>
      <c r="M306" s="18" t="s">
        <v>12565</v>
      </c>
    </row>
    <row r="307" spans="1:13" x14ac:dyDescent="0.4">
      <c r="A307" s="28" t="s">
        <v>18219</v>
      </c>
      <c r="B307" s="28" t="s">
        <v>5935</v>
      </c>
      <c r="D307" s="28" t="s">
        <v>17843</v>
      </c>
      <c r="E307" s="28" t="s">
        <v>5937</v>
      </c>
      <c r="F307" s="28"/>
      <c r="G307" s="28"/>
      <c r="L307" s="18" t="s">
        <v>18343</v>
      </c>
      <c r="M307" s="18" t="s">
        <v>345</v>
      </c>
    </row>
    <row r="308" spans="1:13" x14ac:dyDescent="0.4">
      <c r="A308" s="28" t="s">
        <v>18221</v>
      </c>
      <c r="B308" s="28" t="s">
        <v>6047</v>
      </c>
      <c r="D308" s="28" t="s">
        <v>17845</v>
      </c>
      <c r="E308" s="28" t="s">
        <v>5937</v>
      </c>
      <c r="F308" s="28"/>
      <c r="G308" s="28"/>
      <c r="L308" s="18" t="s">
        <v>18350</v>
      </c>
      <c r="M308" s="18" t="s">
        <v>12584</v>
      </c>
    </row>
    <row r="309" spans="1:13" x14ac:dyDescent="0.4">
      <c r="A309" s="28" t="s">
        <v>18221</v>
      </c>
      <c r="B309" s="28" t="s">
        <v>5896</v>
      </c>
      <c r="D309" s="28" t="s">
        <v>17847</v>
      </c>
      <c r="E309" s="28" t="s">
        <v>6126</v>
      </c>
      <c r="F309" s="28"/>
      <c r="G309" s="28"/>
      <c r="L309" s="18" t="s">
        <v>18350</v>
      </c>
      <c r="M309" s="18" t="s">
        <v>12594</v>
      </c>
    </row>
    <row r="310" spans="1:13" x14ac:dyDescent="0.4">
      <c r="A310" s="28" t="s">
        <v>18221</v>
      </c>
      <c r="B310" s="28" t="s">
        <v>6100</v>
      </c>
      <c r="D310" s="28" t="s">
        <v>17849</v>
      </c>
      <c r="E310" s="28" t="s">
        <v>6126</v>
      </c>
      <c r="F310" s="28"/>
      <c r="G310" s="28"/>
      <c r="L310" s="18" t="s">
        <v>18350</v>
      </c>
      <c r="M310" s="18" t="s">
        <v>12604</v>
      </c>
    </row>
    <row r="311" spans="1:13" x14ac:dyDescent="0.4">
      <c r="A311" s="28" t="s">
        <v>18221</v>
      </c>
      <c r="B311" s="28" t="s">
        <v>5991</v>
      </c>
      <c r="D311" s="28" t="s">
        <v>17851</v>
      </c>
      <c r="E311" s="28" t="s">
        <v>6126</v>
      </c>
      <c r="F311" s="28"/>
      <c r="G311" s="28"/>
      <c r="L311" s="18" t="s">
        <v>18357</v>
      </c>
      <c r="M311" s="18" t="s">
        <v>102</v>
      </c>
    </row>
    <row r="312" spans="1:13" x14ac:dyDescent="0.4">
      <c r="A312" s="28" t="s">
        <v>18227</v>
      </c>
      <c r="B312" s="28" t="s">
        <v>5935</v>
      </c>
      <c r="D312" s="28" t="s">
        <v>17853</v>
      </c>
      <c r="E312" s="28" t="s">
        <v>6126</v>
      </c>
      <c r="F312" s="28"/>
      <c r="G312" s="28"/>
      <c r="L312" s="18" t="s">
        <v>18357</v>
      </c>
      <c r="M312" s="18" t="s">
        <v>119</v>
      </c>
    </row>
    <row r="313" spans="1:13" x14ac:dyDescent="0.4">
      <c r="A313" s="28" t="s">
        <v>18229</v>
      </c>
      <c r="B313" s="28" t="s">
        <v>5935</v>
      </c>
      <c r="D313" s="28" t="s">
        <v>17855</v>
      </c>
      <c r="E313" s="28" t="s">
        <v>6126</v>
      </c>
      <c r="F313" s="28"/>
      <c r="G313" s="28"/>
      <c r="L313" s="18" t="s">
        <v>18357</v>
      </c>
      <c r="M313" s="18" t="s">
        <v>8789</v>
      </c>
    </row>
    <row r="314" spans="1:13" x14ac:dyDescent="0.4">
      <c r="A314" s="28" t="s">
        <v>18232</v>
      </c>
      <c r="B314" s="28" t="s">
        <v>5935</v>
      </c>
      <c r="D314" s="28" t="s">
        <v>17857</v>
      </c>
      <c r="E314" s="28" t="s">
        <v>6126</v>
      </c>
      <c r="F314" s="28"/>
      <c r="G314" s="28"/>
      <c r="L314" s="18" t="s">
        <v>18357</v>
      </c>
      <c r="M314" s="18" t="s">
        <v>122</v>
      </c>
    </row>
    <row r="315" spans="1:13" x14ac:dyDescent="0.4">
      <c r="A315" s="28" t="s">
        <v>18232</v>
      </c>
      <c r="B315" s="28" t="s">
        <v>6047</v>
      </c>
      <c r="D315" s="28" t="s">
        <v>17859</v>
      </c>
      <c r="E315" s="28" t="s">
        <v>6126</v>
      </c>
      <c r="F315" s="28"/>
      <c r="G315" s="28"/>
      <c r="L315" s="18" t="s">
        <v>18357</v>
      </c>
      <c r="M315" s="18" t="s">
        <v>105</v>
      </c>
    </row>
    <row r="316" spans="1:13" x14ac:dyDescent="0.4">
      <c r="A316" s="28" t="s">
        <v>18232</v>
      </c>
      <c r="B316" s="28" t="s">
        <v>5896</v>
      </c>
      <c r="D316" s="28" t="s">
        <v>17861</v>
      </c>
      <c r="E316" s="28" t="s">
        <v>6126</v>
      </c>
      <c r="F316" s="28"/>
      <c r="G316" s="28"/>
      <c r="L316" s="18" t="s">
        <v>18357</v>
      </c>
      <c r="M316" s="18" t="s">
        <v>106</v>
      </c>
    </row>
    <row r="317" spans="1:13" x14ac:dyDescent="0.4">
      <c r="A317" s="28" t="s">
        <v>18232</v>
      </c>
      <c r="B317" s="28" t="s">
        <v>5991</v>
      </c>
      <c r="D317" s="28" t="s">
        <v>17863</v>
      </c>
      <c r="E317" s="28" t="s">
        <v>6126</v>
      </c>
      <c r="F317" s="28"/>
      <c r="G317" s="28"/>
      <c r="L317" s="18" t="s">
        <v>18357</v>
      </c>
      <c r="M317" s="18" t="s">
        <v>110</v>
      </c>
    </row>
    <row r="318" spans="1:13" x14ac:dyDescent="0.4">
      <c r="A318" s="28" t="s">
        <v>18237</v>
      </c>
      <c r="B318" s="28" t="s">
        <v>6047</v>
      </c>
      <c r="D318" s="28" t="s">
        <v>17865</v>
      </c>
      <c r="E318" s="28" t="s">
        <v>6126</v>
      </c>
      <c r="F318" s="28"/>
      <c r="G318" s="28"/>
      <c r="L318" s="18" t="s">
        <v>18357</v>
      </c>
      <c r="M318" s="18" t="s">
        <v>113</v>
      </c>
    </row>
    <row r="319" spans="1:13" x14ac:dyDescent="0.4">
      <c r="A319" s="28" t="s">
        <v>18237</v>
      </c>
      <c r="B319" s="28" t="s">
        <v>5896</v>
      </c>
      <c r="D319" s="28" t="s">
        <v>17868</v>
      </c>
      <c r="E319" s="28" t="s">
        <v>12172</v>
      </c>
      <c r="F319" s="28"/>
      <c r="G319" s="28"/>
      <c r="L319" s="18" t="s">
        <v>18357</v>
      </c>
      <c r="M319" s="18" t="s">
        <v>117</v>
      </c>
    </row>
    <row r="320" spans="1:13" x14ac:dyDescent="0.4">
      <c r="A320" s="28" t="s">
        <v>18237</v>
      </c>
      <c r="B320" s="28" t="s">
        <v>5991</v>
      </c>
      <c r="D320" s="28" t="s">
        <v>17870</v>
      </c>
      <c r="E320" s="28" t="s">
        <v>6126</v>
      </c>
      <c r="F320" s="28"/>
      <c r="G320" s="28"/>
      <c r="L320" s="18" t="s">
        <v>18357</v>
      </c>
      <c r="M320" s="18" t="s">
        <v>101</v>
      </c>
    </row>
    <row r="321" spans="1:13" x14ac:dyDescent="0.4">
      <c r="A321" s="28" t="s">
        <v>18241</v>
      </c>
      <c r="B321" s="28" t="s">
        <v>5935</v>
      </c>
      <c r="D321" s="28" t="s">
        <v>17872</v>
      </c>
      <c r="E321" s="28" t="s">
        <v>6126</v>
      </c>
      <c r="F321" s="28"/>
      <c r="G321" s="28"/>
      <c r="L321" s="18" t="s">
        <v>18357</v>
      </c>
      <c r="M321" s="18" t="s">
        <v>124</v>
      </c>
    </row>
    <row r="322" spans="1:13" x14ac:dyDescent="0.4">
      <c r="A322" s="28" t="s">
        <v>18241</v>
      </c>
      <c r="B322" s="28" t="s">
        <v>6047</v>
      </c>
      <c r="D322" s="28" t="s">
        <v>17874</v>
      </c>
      <c r="E322" s="28" t="s">
        <v>6126</v>
      </c>
      <c r="F322" s="28"/>
      <c r="G322" s="28"/>
      <c r="L322" s="18" t="s">
        <v>18357</v>
      </c>
      <c r="M322" s="18" t="s">
        <v>120</v>
      </c>
    </row>
    <row r="323" spans="1:13" x14ac:dyDescent="0.4">
      <c r="A323" s="28" t="s">
        <v>18241</v>
      </c>
      <c r="B323" s="28" t="s">
        <v>5896</v>
      </c>
      <c r="D323" s="28" t="s">
        <v>17877</v>
      </c>
      <c r="E323" s="28" t="s">
        <v>6126</v>
      </c>
      <c r="F323" s="28"/>
      <c r="G323" s="28"/>
      <c r="L323" s="18" t="s">
        <v>18357</v>
      </c>
      <c r="M323" s="18" t="s">
        <v>103</v>
      </c>
    </row>
    <row r="324" spans="1:13" x14ac:dyDescent="0.4">
      <c r="A324" s="28" t="s">
        <v>18241</v>
      </c>
      <c r="B324" s="28" t="s">
        <v>5991</v>
      </c>
      <c r="D324" s="28" t="s">
        <v>17877</v>
      </c>
      <c r="E324" s="28" t="s">
        <v>6474</v>
      </c>
      <c r="F324" s="28"/>
      <c r="G324" s="28"/>
      <c r="L324" s="18" t="s">
        <v>18384</v>
      </c>
      <c r="M324" s="18" t="s">
        <v>363</v>
      </c>
    </row>
    <row r="325" spans="1:13" x14ac:dyDescent="0.4">
      <c r="A325" s="28" t="s">
        <v>18247</v>
      </c>
      <c r="B325" s="28" t="s">
        <v>5935</v>
      </c>
      <c r="D325" s="28" t="s">
        <v>17877</v>
      </c>
      <c r="E325" s="28" t="s">
        <v>6416</v>
      </c>
      <c r="F325" s="28"/>
      <c r="G325" s="28"/>
      <c r="L325" s="18" t="s">
        <v>18384</v>
      </c>
      <c r="M325" s="18" t="s">
        <v>365</v>
      </c>
    </row>
    <row r="326" spans="1:13" x14ac:dyDescent="0.4">
      <c r="A326" s="28" t="s">
        <v>18247</v>
      </c>
      <c r="B326" s="28" t="s">
        <v>6047</v>
      </c>
      <c r="D326" s="28" t="s">
        <v>17879</v>
      </c>
      <c r="E326" s="28" t="s">
        <v>6126</v>
      </c>
      <c r="F326" s="28"/>
      <c r="G326" s="28"/>
      <c r="L326" s="18" t="s">
        <v>18384</v>
      </c>
      <c r="M326" s="18" t="s">
        <v>367</v>
      </c>
    </row>
    <row r="327" spans="1:13" x14ac:dyDescent="0.4">
      <c r="A327" s="28" t="s">
        <v>18247</v>
      </c>
      <c r="B327" s="28" t="s">
        <v>5896</v>
      </c>
      <c r="D327" s="28" t="s">
        <v>17879</v>
      </c>
      <c r="E327" s="28" t="s">
        <v>6467</v>
      </c>
      <c r="F327" s="28"/>
      <c r="G327" s="28"/>
      <c r="L327" s="18" t="s">
        <v>18391</v>
      </c>
      <c r="M327" s="18" t="s">
        <v>171</v>
      </c>
    </row>
    <row r="328" spans="1:13" x14ac:dyDescent="0.4">
      <c r="A328" s="28" t="s">
        <v>18247</v>
      </c>
      <c r="B328" s="28" t="s">
        <v>6100</v>
      </c>
      <c r="D328" s="28" t="s">
        <v>17879</v>
      </c>
      <c r="E328" s="28" t="s">
        <v>6474</v>
      </c>
      <c r="F328" s="28"/>
      <c r="G328" s="28"/>
      <c r="L328" s="18" t="s">
        <v>18391</v>
      </c>
      <c r="M328" s="18" t="s">
        <v>9121</v>
      </c>
    </row>
    <row r="329" spans="1:13" x14ac:dyDescent="0.4">
      <c r="A329" s="28" t="s">
        <v>18247</v>
      </c>
      <c r="B329" s="28" t="s">
        <v>5991</v>
      </c>
      <c r="D329" s="28" t="s">
        <v>17879</v>
      </c>
      <c r="E329" s="28" t="s">
        <v>6416</v>
      </c>
      <c r="F329" s="28"/>
      <c r="G329" s="28"/>
      <c r="L329" s="18" t="s">
        <v>18391</v>
      </c>
      <c r="M329" s="18" t="s">
        <v>174</v>
      </c>
    </row>
    <row r="330" spans="1:13" x14ac:dyDescent="0.4">
      <c r="A330" s="28" t="s">
        <v>18247</v>
      </c>
      <c r="B330" s="28" t="s">
        <v>9488</v>
      </c>
      <c r="D330" s="28" t="s">
        <v>17881</v>
      </c>
      <c r="E330" s="28" t="s">
        <v>6558</v>
      </c>
      <c r="F330" s="28"/>
      <c r="G330" s="28"/>
      <c r="L330" s="18" t="s">
        <v>18391</v>
      </c>
      <c r="M330" s="18" t="s">
        <v>158</v>
      </c>
    </row>
    <row r="331" spans="1:13" x14ac:dyDescent="0.4">
      <c r="A331" s="28" t="s">
        <v>18254</v>
      </c>
      <c r="B331" s="28" t="s">
        <v>5935</v>
      </c>
      <c r="D331" s="28" t="s">
        <v>17881</v>
      </c>
      <c r="E331" s="28" t="s">
        <v>6474</v>
      </c>
      <c r="F331" s="28"/>
      <c r="G331" s="28"/>
      <c r="L331" s="18" t="s">
        <v>18391</v>
      </c>
      <c r="M331" s="18" t="s">
        <v>159</v>
      </c>
    </row>
    <row r="332" spans="1:13" x14ac:dyDescent="0.4">
      <c r="A332" s="28" t="s">
        <v>18254</v>
      </c>
      <c r="B332" s="28" t="s">
        <v>6047</v>
      </c>
      <c r="D332" s="28" t="s">
        <v>17881</v>
      </c>
      <c r="E332" s="28" t="s">
        <v>6416</v>
      </c>
      <c r="F332" s="28"/>
      <c r="G332" s="28"/>
      <c r="L332" s="18" t="s">
        <v>18391</v>
      </c>
      <c r="M332" s="18" t="s">
        <v>162</v>
      </c>
    </row>
    <row r="333" spans="1:13" x14ac:dyDescent="0.4">
      <c r="A333" s="28" t="s">
        <v>18254</v>
      </c>
      <c r="B333" s="28" t="s">
        <v>5896</v>
      </c>
      <c r="D333" s="28" t="s">
        <v>17883</v>
      </c>
      <c r="E333" s="28" t="s">
        <v>6558</v>
      </c>
      <c r="F333" s="28"/>
      <c r="G333" s="28"/>
      <c r="L333" s="18" t="s">
        <v>18391</v>
      </c>
      <c r="M333" s="18" t="s">
        <v>166</v>
      </c>
    </row>
    <row r="334" spans="1:13" x14ac:dyDescent="0.4">
      <c r="A334" s="28" t="s">
        <v>18254</v>
      </c>
      <c r="B334" s="28" t="s">
        <v>6100</v>
      </c>
      <c r="D334" s="28" t="s">
        <v>17883</v>
      </c>
      <c r="E334" s="28" t="s">
        <v>6467</v>
      </c>
      <c r="F334" s="28"/>
      <c r="G334" s="28"/>
      <c r="L334" s="18" t="s">
        <v>18391</v>
      </c>
      <c r="M334" s="18" t="s">
        <v>169</v>
      </c>
    </row>
    <row r="335" spans="1:13" x14ac:dyDescent="0.4">
      <c r="A335" s="28" t="s">
        <v>18254</v>
      </c>
      <c r="B335" s="28" t="s">
        <v>5991</v>
      </c>
      <c r="D335" s="28" t="s">
        <v>17883</v>
      </c>
      <c r="E335" s="28" t="s">
        <v>6474</v>
      </c>
      <c r="F335" s="28"/>
      <c r="G335" s="28"/>
      <c r="L335" s="18" t="s">
        <v>18391</v>
      </c>
      <c r="M335" s="18" t="s">
        <v>155</v>
      </c>
    </row>
    <row r="336" spans="1:13" x14ac:dyDescent="0.4">
      <c r="A336" s="28" t="s">
        <v>18254</v>
      </c>
      <c r="B336" s="28" t="s">
        <v>9488</v>
      </c>
      <c r="D336" s="28" t="s">
        <v>17883</v>
      </c>
      <c r="E336" s="28" t="s">
        <v>6416</v>
      </c>
      <c r="F336" s="28"/>
      <c r="G336" s="28"/>
      <c r="L336" s="18" t="s">
        <v>18391</v>
      </c>
      <c r="M336" s="18" t="s">
        <v>176</v>
      </c>
    </row>
    <row r="337" spans="1:13" x14ac:dyDescent="0.4">
      <c r="A337" s="28" t="s">
        <v>18262</v>
      </c>
      <c r="B337" s="28" t="s">
        <v>6047</v>
      </c>
      <c r="D337" s="28" t="s">
        <v>17885</v>
      </c>
      <c r="E337" s="28" t="s">
        <v>6126</v>
      </c>
      <c r="F337" s="28"/>
      <c r="G337" s="28"/>
      <c r="L337" s="18" t="s">
        <v>18391</v>
      </c>
      <c r="M337" s="18" t="s">
        <v>172</v>
      </c>
    </row>
    <row r="338" spans="1:13" x14ac:dyDescent="0.4">
      <c r="A338" s="28" t="s">
        <v>18262</v>
      </c>
      <c r="B338" s="28" t="s">
        <v>5896</v>
      </c>
      <c r="D338" s="28" t="s">
        <v>17887</v>
      </c>
      <c r="E338" s="28" t="s">
        <v>8063</v>
      </c>
      <c r="F338" s="28"/>
      <c r="G338" s="28"/>
      <c r="L338" s="18" t="s">
        <v>18391</v>
      </c>
      <c r="M338" s="18" t="s">
        <v>156</v>
      </c>
    </row>
    <row r="339" spans="1:13" x14ac:dyDescent="0.4">
      <c r="A339" s="28" t="s">
        <v>18262</v>
      </c>
      <c r="B339" s="28" t="s">
        <v>5991</v>
      </c>
      <c r="D339" s="28" t="s">
        <v>17887</v>
      </c>
      <c r="E339" s="28" t="s">
        <v>6474</v>
      </c>
      <c r="F339" s="28"/>
      <c r="G339" s="28"/>
      <c r="L339" s="18" t="s">
        <v>18416</v>
      </c>
      <c r="M339" s="18" t="s">
        <v>295</v>
      </c>
    </row>
    <row r="340" spans="1:13" x14ac:dyDescent="0.4">
      <c r="A340" s="28" t="s">
        <v>18267</v>
      </c>
      <c r="B340" s="28" t="s">
        <v>5935</v>
      </c>
      <c r="D340" s="28" t="s">
        <v>17887</v>
      </c>
      <c r="E340" s="28" t="s">
        <v>6416</v>
      </c>
      <c r="F340" s="28"/>
      <c r="G340" s="28"/>
      <c r="L340" s="18" t="s">
        <v>18416</v>
      </c>
      <c r="M340" s="18" t="s">
        <v>369</v>
      </c>
    </row>
    <row r="341" spans="1:13" x14ac:dyDescent="0.4">
      <c r="A341" s="28" t="s">
        <v>18269</v>
      </c>
      <c r="B341" s="28" t="s">
        <v>5935</v>
      </c>
      <c r="D341" s="28" t="s">
        <v>17889</v>
      </c>
      <c r="E341" s="28" t="s">
        <v>6558</v>
      </c>
      <c r="F341" s="28"/>
      <c r="G341" s="28"/>
      <c r="L341" s="18" t="s">
        <v>18421</v>
      </c>
      <c r="M341" s="18" t="s">
        <v>205</v>
      </c>
    </row>
    <row r="342" spans="1:13" x14ac:dyDescent="0.4">
      <c r="A342" s="28" t="s">
        <v>18271</v>
      </c>
      <c r="B342" s="28" t="s">
        <v>5935</v>
      </c>
      <c r="D342" s="28" t="s">
        <v>17889</v>
      </c>
      <c r="E342" s="28" t="s">
        <v>6416</v>
      </c>
      <c r="F342" s="28"/>
      <c r="G342" s="28"/>
      <c r="L342" s="18" t="s">
        <v>18421</v>
      </c>
      <c r="M342" s="18" t="s">
        <v>455</v>
      </c>
    </row>
    <row r="343" spans="1:13" x14ac:dyDescent="0.4">
      <c r="A343" s="28" t="s">
        <v>18273</v>
      </c>
      <c r="B343" s="28" t="s">
        <v>5935</v>
      </c>
      <c r="D343" s="28" t="s">
        <v>17891</v>
      </c>
      <c r="E343" s="28" t="s">
        <v>6558</v>
      </c>
      <c r="F343" s="28"/>
      <c r="G343" s="28"/>
      <c r="L343" s="18" t="s">
        <v>18421</v>
      </c>
      <c r="M343" s="18" t="s">
        <v>208</v>
      </c>
    </row>
    <row r="344" spans="1:13" x14ac:dyDescent="0.4">
      <c r="A344" s="28" t="s">
        <v>18276</v>
      </c>
      <c r="B344" s="28" t="s">
        <v>5935</v>
      </c>
      <c r="D344" s="28" t="s">
        <v>17891</v>
      </c>
      <c r="E344" s="28" t="s">
        <v>6474</v>
      </c>
      <c r="F344" s="28"/>
      <c r="G344" s="28"/>
      <c r="L344" s="18" t="s">
        <v>18421</v>
      </c>
      <c r="M344" s="18" t="s">
        <v>201</v>
      </c>
    </row>
    <row r="345" spans="1:13" x14ac:dyDescent="0.4">
      <c r="A345" s="28" t="s">
        <v>18278</v>
      </c>
      <c r="B345" s="28" t="s">
        <v>5935</v>
      </c>
      <c r="D345" s="28" t="s">
        <v>17891</v>
      </c>
      <c r="E345" s="28" t="s">
        <v>6416</v>
      </c>
      <c r="F345" s="28"/>
      <c r="G345" s="28"/>
      <c r="L345" s="18" t="s">
        <v>18421</v>
      </c>
      <c r="M345" s="18" t="s">
        <v>206</v>
      </c>
    </row>
    <row r="346" spans="1:13" x14ac:dyDescent="0.4">
      <c r="A346" s="28" t="s">
        <v>18280</v>
      </c>
      <c r="B346" s="28" t="s">
        <v>5935</v>
      </c>
      <c r="D346" s="28" t="s">
        <v>17893</v>
      </c>
      <c r="E346" s="28" t="s">
        <v>6406</v>
      </c>
      <c r="F346" s="28"/>
      <c r="G346" s="28"/>
      <c r="L346" s="18" t="s">
        <v>18421</v>
      </c>
      <c r="M346" s="18" t="s">
        <v>202</v>
      </c>
    </row>
    <row r="347" spans="1:13" x14ac:dyDescent="0.4">
      <c r="A347" s="28" t="s">
        <v>18282</v>
      </c>
      <c r="B347" s="28" t="s">
        <v>5935</v>
      </c>
      <c r="D347" s="28" t="s">
        <v>17893</v>
      </c>
      <c r="E347" s="28" t="s">
        <v>6416</v>
      </c>
      <c r="F347" s="28"/>
      <c r="G347" s="28"/>
      <c r="L347" s="18" t="s">
        <v>18434</v>
      </c>
      <c r="M347" s="18" t="s">
        <v>297</v>
      </c>
    </row>
    <row r="348" spans="1:13" x14ac:dyDescent="0.4">
      <c r="A348" s="28" t="s">
        <v>18284</v>
      </c>
      <c r="B348" s="28" t="s">
        <v>6047</v>
      </c>
      <c r="D348" s="28" t="s">
        <v>17895</v>
      </c>
      <c r="E348" s="28" t="s">
        <v>6126</v>
      </c>
      <c r="F348" s="28"/>
      <c r="G348" s="28"/>
      <c r="L348" s="18" t="s">
        <v>18437</v>
      </c>
      <c r="M348" s="18" t="s">
        <v>313</v>
      </c>
    </row>
    <row r="349" spans="1:13" x14ac:dyDescent="0.4">
      <c r="A349" s="28" t="s">
        <v>18286</v>
      </c>
      <c r="B349" s="28" t="s">
        <v>6047</v>
      </c>
      <c r="D349" s="28" t="s">
        <v>17895</v>
      </c>
      <c r="E349" s="28" t="s">
        <v>6467</v>
      </c>
      <c r="F349" s="28"/>
      <c r="G349" s="28"/>
      <c r="L349" s="18" t="s">
        <v>18437</v>
      </c>
      <c r="M349" s="18" t="s">
        <v>315</v>
      </c>
    </row>
    <row r="350" spans="1:13" x14ac:dyDescent="0.4">
      <c r="A350" s="28" t="s">
        <v>18288</v>
      </c>
      <c r="B350" s="28" t="s">
        <v>6047</v>
      </c>
      <c r="D350" s="28" t="s">
        <v>17895</v>
      </c>
      <c r="E350" s="28" t="s">
        <v>6474</v>
      </c>
      <c r="F350" s="28"/>
      <c r="G350" s="28"/>
      <c r="L350" s="18" t="s">
        <v>18444</v>
      </c>
      <c r="M350" s="18" t="s">
        <v>317</v>
      </c>
    </row>
    <row r="351" spans="1:13" x14ac:dyDescent="0.4">
      <c r="A351" s="28" t="s">
        <v>18290</v>
      </c>
      <c r="B351" s="28" t="s">
        <v>6047</v>
      </c>
      <c r="D351" s="28" t="s">
        <v>17895</v>
      </c>
      <c r="E351" s="28" t="s">
        <v>6416</v>
      </c>
      <c r="F351" s="28"/>
      <c r="G351" s="28"/>
      <c r="L351" s="18" t="s">
        <v>18444</v>
      </c>
      <c r="M351" s="18" t="s">
        <v>319</v>
      </c>
    </row>
    <row r="352" spans="1:13" x14ac:dyDescent="0.4">
      <c r="A352" s="28" t="s">
        <v>18292</v>
      </c>
      <c r="B352" s="28" t="s">
        <v>6047</v>
      </c>
      <c r="D352" s="28" t="s">
        <v>17897</v>
      </c>
      <c r="E352" s="28" t="s">
        <v>6126</v>
      </c>
      <c r="F352" s="28"/>
      <c r="G352" s="28"/>
      <c r="L352" s="18" t="s">
        <v>18449</v>
      </c>
      <c r="M352" s="18" t="s">
        <v>12214</v>
      </c>
    </row>
    <row r="353" spans="1:13" x14ac:dyDescent="0.4">
      <c r="A353" s="28" t="s">
        <v>18294</v>
      </c>
      <c r="B353" s="28" t="s">
        <v>6047</v>
      </c>
      <c r="D353" s="28" t="s">
        <v>17897</v>
      </c>
      <c r="E353" s="28" t="s">
        <v>6467</v>
      </c>
      <c r="F353" s="28"/>
      <c r="G353" s="28"/>
      <c r="L353" s="18" t="s">
        <v>18449</v>
      </c>
      <c r="M353" s="18" t="s">
        <v>12234</v>
      </c>
    </row>
    <row r="354" spans="1:13" x14ac:dyDescent="0.4">
      <c r="A354" s="28" t="s">
        <v>18296</v>
      </c>
      <c r="B354" s="28" t="s">
        <v>6047</v>
      </c>
      <c r="D354" s="28" t="s">
        <v>17897</v>
      </c>
      <c r="E354" s="28" t="s">
        <v>6474</v>
      </c>
      <c r="F354" s="28"/>
      <c r="G354" s="28"/>
      <c r="L354" s="18" t="s">
        <v>18454</v>
      </c>
      <c r="M354" s="18" t="s">
        <v>12255</v>
      </c>
    </row>
    <row r="355" spans="1:13" x14ac:dyDescent="0.4">
      <c r="A355" s="28" t="s">
        <v>18298</v>
      </c>
      <c r="B355" s="28" t="s">
        <v>6047</v>
      </c>
      <c r="D355" s="28" t="s">
        <v>17897</v>
      </c>
      <c r="E355" s="28" t="s">
        <v>6416</v>
      </c>
      <c r="F355" s="28"/>
      <c r="G355" s="28"/>
      <c r="L355" s="18" t="s">
        <v>18454</v>
      </c>
      <c r="M355" s="18" t="s">
        <v>12276</v>
      </c>
    </row>
    <row r="356" spans="1:13" x14ac:dyDescent="0.4">
      <c r="A356" s="28" t="s">
        <v>18300</v>
      </c>
      <c r="B356" s="28" t="s">
        <v>5896</v>
      </c>
      <c r="D356" s="28" t="s">
        <v>17899</v>
      </c>
      <c r="E356" s="28" t="s">
        <v>6558</v>
      </c>
      <c r="F356" s="28"/>
      <c r="G356" s="28"/>
      <c r="L356" s="18" t="s">
        <v>18459</v>
      </c>
      <c r="M356" s="18" t="s">
        <v>12297</v>
      </c>
    </row>
    <row r="357" spans="1:13" x14ac:dyDescent="0.4">
      <c r="A357" s="28" t="s">
        <v>18302</v>
      </c>
      <c r="B357" s="28" t="s">
        <v>5896</v>
      </c>
      <c r="D357" s="28" t="s">
        <v>17899</v>
      </c>
      <c r="E357" s="28" t="s">
        <v>6467</v>
      </c>
      <c r="F357" s="28"/>
      <c r="G357" s="28"/>
      <c r="L357" s="18" t="s">
        <v>18459</v>
      </c>
      <c r="M357" s="18" t="s">
        <v>12317</v>
      </c>
    </row>
    <row r="358" spans="1:13" x14ac:dyDescent="0.4">
      <c r="A358" s="28" t="s">
        <v>18304</v>
      </c>
      <c r="B358" s="28" t="s">
        <v>6100</v>
      </c>
      <c r="D358" s="28" t="s">
        <v>17899</v>
      </c>
      <c r="E358" s="28" t="s">
        <v>6474</v>
      </c>
      <c r="F358" s="28"/>
      <c r="G358" s="28"/>
      <c r="L358" s="18" t="s">
        <v>18464</v>
      </c>
      <c r="M358" s="18" t="s">
        <v>12338</v>
      </c>
    </row>
    <row r="359" spans="1:13" x14ac:dyDescent="0.4">
      <c r="A359" s="28" t="s">
        <v>18306</v>
      </c>
      <c r="B359" s="28" t="s">
        <v>6100</v>
      </c>
      <c r="D359" s="28" t="s">
        <v>17899</v>
      </c>
      <c r="E359" s="28" t="s">
        <v>6416</v>
      </c>
      <c r="F359" s="28"/>
      <c r="G359" s="28"/>
      <c r="L359" s="18" t="s">
        <v>18464</v>
      </c>
      <c r="M359" s="18" t="s">
        <v>12358</v>
      </c>
    </row>
    <row r="360" spans="1:13" x14ac:dyDescent="0.4">
      <c r="A360" s="28" t="s">
        <v>18308</v>
      </c>
      <c r="B360" s="28" t="s">
        <v>5991</v>
      </c>
      <c r="D360" s="28" t="s">
        <v>17901</v>
      </c>
      <c r="E360" s="28" t="s">
        <v>6126</v>
      </c>
      <c r="F360" s="28"/>
      <c r="G360" s="28"/>
      <c r="L360" s="18" t="s">
        <v>18469</v>
      </c>
      <c r="M360" s="18" t="s">
        <v>14820</v>
      </c>
    </row>
    <row r="361" spans="1:13" x14ac:dyDescent="0.4">
      <c r="A361" s="28" t="s">
        <v>18310</v>
      </c>
      <c r="B361" s="28" t="s">
        <v>5991</v>
      </c>
      <c r="D361" s="28" t="s">
        <v>17901</v>
      </c>
      <c r="E361" s="28" t="s">
        <v>8063</v>
      </c>
      <c r="F361" s="28"/>
      <c r="G361" s="28"/>
      <c r="L361" s="18" t="s">
        <v>18469</v>
      </c>
      <c r="M361" s="18" t="s">
        <v>14840</v>
      </c>
    </row>
    <row r="362" spans="1:13" x14ac:dyDescent="0.4">
      <c r="A362" s="28" t="s">
        <v>18312</v>
      </c>
      <c r="B362" s="28" t="s">
        <v>5991</v>
      </c>
      <c r="D362" s="28" t="s">
        <v>17901</v>
      </c>
      <c r="E362" s="28" t="s">
        <v>6474</v>
      </c>
      <c r="F362" s="28"/>
      <c r="G362" s="28"/>
      <c r="L362" s="18" t="s">
        <v>18474</v>
      </c>
      <c r="M362" s="18" t="s">
        <v>12379</v>
      </c>
    </row>
    <row r="363" spans="1:13" x14ac:dyDescent="0.4">
      <c r="A363" s="28" t="s">
        <v>18314</v>
      </c>
      <c r="B363" s="28" t="s">
        <v>5991</v>
      </c>
      <c r="D363" s="28" t="s">
        <v>17901</v>
      </c>
      <c r="E363" s="28" t="s">
        <v>6416</v>
      </c>
      <c r="F363" s="28"/>
      <c r="G363" s="28"/>
      <c r="L363" s="18" t="s">
        <v>18474</v>
      </c>
      <c r="M363" s="18" t="s">
        <v>12399</v>
      </c>
    </row>
    <row r="364" spans="1:13" x14ac:dyDescent="0.4">
      <c r="A364" s="28" t="s">
        <v>18316</v>
      </c>
      <c r="B364" s="28" t="s">
        <v>5935</v>
      </c>
      <c r="D364" s="28" t="s">
        <v>17904</v>
      </c>
      <c r="E364" s="28" t="s">
        <v>6467</v>
      </c>
      <c r="F364" s="28"/>
      <c r="G364" s="28"/>
      <c r="L364" s="18" t="s">
        <v>18479</v>
      </c>
      <c r="M364" s="18" t="s">
        <v>12420</v>
      </c>
    </row>
    <row r="365" spans="1:13" x14ac:dyDescent="0.4">
      <c r="A365" s="28" t="s">
        <v>18318</v>
      </c>
      <c r="B365" s="28" t="s">
        <v>5935</v>
      </c>
      <c r="D365" s="28" t="s">
        <v>17904</v>
      </c>
      <c r="E365" s="28" t="s">
        <v>6474</v>
      </c>
      <c r="F365" s="28"/>
      <c r="G365" s="28"/>
      <c r="L365" s="18" t="s">
        <v>18479</v>
      </c>
      <c r="M365" s="18" t="s">
        <v>12440</v>
      </c>
    </row>
    <row r="366" spans="1:13" x14ac:dyDescent="0.4">
      <c r="A366" s="28" t="s">
        <v>18320</v>
      </c>
      <c r="B366" s="28" t="s">
        <v>6047</v>
      </c>
      <c r="D366" s="28" t="s">
        <v>17906</v>
      </c>
      <c r="E366" s="28" t="s">
        <v>6467</v>
      </c>
      <c r="F366" s="28"/>
      <c r="G366" s="28"/>
      <c r="L366" s="18" t="s">
        <v>18484</v>
      </c>
      <c r="M366" s="18" t="s">
        <v>310</v>
      </c>
    </row>
    <row r="367" spans="1:13" x14ac:dyDescent="0.4">
      <c r="A367" s="28" t="s">
        <v>18322</v>
      </c>
      <c r="B367" s="28" t="s">
        <v>6047</v>
      </c>
      <c r="D367" s="28" t="s">
        <v>17906</v>
      </c>
      <c r="E367" s="28" t="s">
        <v>6474</v>
      </c>
      <c r="F367" s="28"/>
      <c r="G367" s="28"/>
      <c r="L367" s="18" t="s">
        <v>18488</v>
      </c>
      <c r="M367" s="18" t="s">
        <v>776</v>
      </c>
    </row>
    <row r="368" spans="1:13" x14ac:dyDescent="0.4">
      <c r="A368" s="28" t="s">
        <v>18324</v>
      </c>
      <c r="B368" s="28" t="s">
        <v>6047</v>
      </c>
      <c r="D368" s="28" t="s">
        <v>17908</v>
      </c>
      <c r="E368" s="28" t="s">
        <v>6126</v>
      </c>
      <c r="F368" s="28"/>
      <c r="G368" s="28"/>
      <c r="L368" s="18" t="s">
        <v>18494</v>
      </c>
      <c r="M368" s="18" t="s">
        <v>781</v>
      </c>
    </row>
    <row r="369" spans="1:13" x14ac:dyDescent="0.4">
      <c r="A369" s="28" t="s">
        <v>18326</v>
      </c>
      <c r="B369" s="28" t="s">
        <v>6047</v>
      </c>
      <c r="D369" s="28" t="s">
        <v>17908</v>
      </c>
      <c r="E369" s="28" t="s">
        <v>12623</v>
      </c>
      <c r="F369" s="28"/>
      <c r="G369" s="28"/>
      <c r="L369" s="18" t="s">
        <v>18497</v>
      </c>
      <c r="M369" s="18" t="s">
        <v>785</v>
      </c>
    </row>
    <row r="370" spans="1:13" x14ac:dyDescent="0.4">
      <c r="A370" s="28" t="s">
        <v>18328</v>
      </c>
      <c r="B370" s="28" t="s">
        <v>5896</v>
      </c>
      <c r="D370" s="28" t="s">
        <v>17908</v>
      </c>
      <c r="E370" s="28" t="s">
        <v>6474</v>
      </c>
      <c r="F370" s="28"/>
      <c r="G370" s="28"/>
      <c r="L370" s="18" t="s">
        <v>18500</v>
      </c>
      <c r="M370" s="18" t="s">
        <v>787</v>
      </c>
    </row>
    <row r="371" spans="1:13" x14ac:dyDescent="0.4">
      <c r="A371" s="28" t="s">
        <v>18330</v>
      </c>
      <c r="B371" s="28" t="s">
        <v>6100</v>
      </c>
      <c r="D371" s="28" t="s">
        <v>17908</v>
      </c>
      <c r="E371" s="28" t="s">
        <v>6416</v>
      </c>
      <c r="F371" s="28"/>
      <c r="G371" s="28"/>
      <c r="L371" s="18" t="s">
        <v>18503</v>
      </c>
      <c r="M371" s="18" t="s">
        <v>548</v>
      </c>
    </row>
    <row r="372" spans="1:13" x14ac:dyDescent="0.4">
      <c r="A372" s="28" t="s">
        <v>18332</v>
      </c>
      <c r="B372" s="28" t="s">
        <v>5991</v>
      </c>
      <c r="D372" s="28" t="s">
        <v>17910</v>
      </c>
      <c r="E372" s="28" t="s">
        <v>6126</v>
      </c>
      <c r="F372" s="28"/>
      <c r="G372" s="28"/>
      <c r="L372" s="18" t="s">
        <v>18503</v>
      </c>
      <c r="M372" s="18" t="s">
        <v>546</v>
      </c>
    </row>
    <row r="373" spans="1:13" x14ac:dyDescent="0.4">
      <c r="A373" s="28" t="s">
        <v>18334</v>
      </c>
      <c r="B373" s="28" t="s">
        <v>5991</v>
      </c>
      <c r="D373" s="28" t="s">
        <v>17910</v>
      </c>
      <c r="E373" s="28" t="s">
        <v>6467</v>
      </c>
      <c r="F373" s="28"/>
      <c r="G373" s="28"/>
      <c r="L373" s="18" t="s">
        <v>18503</v>
      </c>
      <c r="M373" s="18" t="s">
        <v>544</v>
      </c>
    </row>
    <row r="374" spans="1:13" x14ac:dyDescent="0.4">
      <c r="A374" s="28" t="s">
        <v>18337</v>
      </c>
      <c r="B374" s="28" t="s">
        <v>5935</v>
      </c>
      <c r="D374" s="28" t="s">
        <v>17910</v>
      </c>
      <c r="E374" s="28" t="s">
        <v>6474</v>
      </c>
      <c r="F374" s="28"/>
      <c r="G374" s="28"/>
      <c r="L374" s="18" t="s">
        <v>18510</v>
      </c>
      <c r="M374" s="18" t="s">
        <v>15792</v>
      </c>
    </row>
    <row r="375" spans="1:13" x14ac:dyDescent="0.4">
      <c r="A375" s="28" t="s">
        <v>18339</v>
      </c>
      <c r="B375" s="28" t="s">
        <v>5935</v>
      </c>
      <c r="D375" s="28" t="s">
        <v>17910</v>
      </c>
      <c r="E375" s="28" t="s">
        <v>6416</v>
      </c>
      <c r="F375" s="28"/>
      <c r="G375" s="28"/>
      <c r="L375" s="18" t="s">
        <v>18510</v>
      </c>
      <c r="M375" s="18" t="s">
        <v>14860</v>
      </c>
    </row>
    <row r="376" spans="1:13" x14ac:dyDescent="0.4">
      <c r="A376" s="28" t="s">
        <v>18341</v>
      </c>
      <c r="B376" s="28" t="s">
        <v>5935</v>
      </c>
      <c r="D376" s="28" t="s">
        <v>17912</v>
      </c>
      <c r="E376" s="28" t="s">
        <v>6558</v>
      </c>
      <c r="F376" s="28"/>
      <c r="G376" s="28"/>
      <c r="L376" s="18" t="s">
        <v>18510</v>
      </c>
      <c r="M376" s="18" t="s">
        <v>14880</v>
      </c>
    </row>
    <row r="377" spans="1:13" x14ac:dyDescent="0.4">
      <c r="A377" s="28" t="s">
        <v>18344</v>
      </c>
      <c r="B377" s="28" t="s">
        <v>5935</v>
      </c>
      <c r="D377" s="28" t="s">
        <v>17912</v>
      </c>
      <c r="E377" s="28" t="s">
        <v>6474</v>
      </c>
      <c r="F377" s="28"/>
      <c r="G377" s="28"/>
      <c r="L377" s="18" t="s">
        <v>18510</v>
      </c>
      <c r="M377" s="18" t="s">
        <v>12934</v>
      </c>
    </row>
    <row r="378" spans="1:13" x14ac:dyDescent="0.4">
      <c r="A378" s="28" t="s">
        <v>18346</v>
      </c>
      <c r="B378" s="28" t="s">
        <v>5935</v>
      </c>
      <c r="D378" s="28" t="s">
        <v>17912</v>
      </c>
      <c r="E378" s="28" t="s">
        <v>6416</v>
      </c>
      <c r="F378" s="28"/>
      <c r="G378" s="28"/>
      <c r="L378" s="18" t="s">
        <v>18510</v>
      </c>
      <c r="M378" s="18" t="s">
        <v>12942</v>
      </c>
    </row>
    <row r="379" spans="1:13" x14ac:dyDescent="0.4">
      <c r="A379" s="28" t="s">
        <v>18348</v>
      </c>
      <c r="B379" s="28" t="s">
        <v>5935</v>
      </c>
      <c r="D379" s="28" t="s">
        <v>17914</v>
      </c>
      <c r="E379" s="28" t="s">
        <v>7977</v>
      </c>
      <c r="F379" s="28"/>
      <c r="G379" s="28"/>
      <c r="L379" s="18" t="s">
        <v>18523</v>
      </c>
      <c r="M379" s="18" t="s">
        <v>15464</v>
      </c>
    </row>
    <row r="380" spans="1:13" x14ac:dyDescent="0.4">
      <c r="A380" s="28" t="s">
        <v>18351</v>
      </c>
      <c r="B380" s="28" t="s">
        <v>5935</v>
      </c>
      <c r="D380" s="28" t="s">
        <v>17914</v>
      </c>
      <c r="E380" s="28" t="s">
        <v>6467</v>
      </c>
      <c r="F380" s="28"/>
      <c r="G380" s="28"/>
      <c r="L380" s="18" t="s">
        <v>18523</v>
      </c>
      <c r="M380" s="18" t="s">
        <v>10873</v>
      </c>
    </row>
    <row r="381" spans="1:13" x14ac:dyDescent="0.4">
      <c r="A381" s="28" t="s">
        <v>18353</v>
      </c>
      <c r="B381" s="28" t="s">
        <v>5935</v>
      </c>
      <c r="D381" s="28" t="s">
        <v>17914</v>
      </c>
      <c r="E381" s="28" t="s">
        <v>6474</v>
      </c>
      <c r="F381" s="28"/>
      <c r="G381" s="28"/>
      <c r="L381" s="18" t="s">
        <v>18523</v>
      </c>
      <c r="M381" s="18" t="s">
        <v>563</v>
      </c>
    </row>
    <row r="382" spans="1:13" x14ac:dyDescent="0.4">
      <c r="A382" s="28" t="s">
        <v>18355</v>
      </c>
      <c r="B382" s="28" t="s">
        <v>5935</v>
      </c>
      <c r="D382" s="28" t="s">
        <v>17916</v>
      </c>
      <c r="E382" s="28" t="s">
        <v>6467</v>
      </c>
      <c r="F382" s="28"/>
      <c r="G382" s="28"/>
      <c r="L382" s="18" t="s">
        <v>18523</v>
      </c>
      <c r="M382" s="18" t="s">
        <v>553</v>
      </c>
    </row>
    <row r="383" spans="1:13" x14ac:dyDescent="0.4">
      <c r="A383" s="28" t="s">
        <v>18358</v>
      </c>
      <c r="B383" s="28" t="s">
        <v>5935</v>
      </c>
      <c r="D383" s="28" t="s">
        <v>17916</v>
      </c>
      <c r="E383" s="28" t="s">
        <v>8160</v>
      </c>
      <c r="F383" s="28"/>
      <c r="G383" s="28"/>
      <c r="L383" s="18" t="s">
        <v>18523</v>
      </c>
      <c r="M383" s="18" t="s">
        <v>11026</v>
      </c>
    </row>
    <row r="384" spans="1:13" x14ac:dyDescent="0.4">
      <c r="A384" s="28" t="s">
        <v>18360</v>
      </c>
      <c r="B384" s="28" t="s">
        <v>5935</v>
      </c>
      <c r="D384" s="28" t="s">
        <v>17918</v>
      </c>
      <c r="E384" s="28" t="s">
        <v>6406</v>
      </c>
      <c r="F384" s="28"/>
      <c r="G384" s="28"/>
      <c r="L384" s="18" t="s">
        <v>18523</v>
      </c>
      <c r="M384" s="18" t="s">
        <v>570</v>
      </c>
    </row>
    <row r="385" spans="1:13" x14ac:dyDescent="0.4">
      <c r="A385" s="28" t="s">
        <v>18362</v>
      </c>
      <c r="B385" s="28" t="s">
        <v>5935</v>
      </c>
      <c r="D385" s="28" t="s">
        <v>17918</v>
      </c>
      <c r="E385" s="28" t="s">
        <v>6467</v>
      </c>
      <c r="F385" s="28"/>
      <c r="G385" s="28"/>
      <c r="L385" s="18" t="s">
        <v>18536</v>
      </c>
      <c r="M385" s="18" t="s">
        <v>10362</v>
      </c>
    </row>
    <row r="386" spans="1:13" x14ac:dyDescent="0.4">
      <c r="A386" s="28" t="s">
        <v>18364</v>
      </c>
      <c r="B386" s="28" t="s">
        <v>6047</v>
      </c>
      <c r="D386" s="28" t="s">
        <v>17920</v>
      </c>
      <c r="E386" s="28" t="s">
        <v>6467</v>
      </c>
      <c r="F386" s="28"/>
      <c r="G386" s="28"/>
      <c r="L386" s="18" t="s">
        <v>18536</v>
      </c>
      <c r="M386" s="18" t="s">
        <v>10679</v>
      </c>
    </row>
    <row r="387" spans="1:13" x14ac:dyDescent="0.4">
      <c r="A387" s="28" t="s">
        <v>18366</v>
      </c>
      <c r="B387" s="28" t="s">
        <v>6047</v>
      </c>
      <c r="D387" s="28" t="s">
        <v>17920</v>
      </c>
      <c r="E387" s="28" t="s">
        <v>6474</v>
      </c>
      <c r="F387" s="28"/>
      <c r="G387" s="28"/>
      <c r="L387" s="18" t="s">
        <v>18536</v>
      </c>
      <c r="M387" s="18" t="s">
        <v>10687</v>
      </c>
    </row>
    <row r="388" spans="1:13" x14ac:dyDescent="0.4">
      <c r="A388" s="28" t="s">
        <v>18368</v>
      </c>
      <c r="B388" s="28" t="s">
        <v>6047</v>
      </c>
      <c r="D388" s="28" t="s">
        <v>17922</v>
      </c>
      <c r="E388" s="28" t="s">
        <v>6467</v>
      </c>
      <c r="F388" s="28"/>
      <c r="G388" s="28"/>
      <c r="L388" s="18" t="s">
        <v>18536</v>
      </c>
      <c r="M388" s="18" t="s">
        <v>14932</v>
      </c>
    </row>
    <row r="389" spans="1:13" x14ac:dyDescent="0.4">
      <c r="A389" s="28" t="s">
        <v>18370</v>
      </c>
      <c r="B389" s="28" t="s">
        <v>6047</v>
      </c>
      <c r="D389" s="28" t="s">
        <v>17922</v>
      </c>
      <c r="E389" s="28" t="s">
        <v>6474</v>
      </c>
      <c r="F389" s="28"/>
      <c r="G389" s="28"/>
      <c r="L389" s="18" t="s">
        <v>18536</v>
      </c>
      <c r="M389" s="18" t="s">
        <v>10401</v>
      </c>
    </row>
    <row r="390" spans="1:13" x14ac:dyDescent="0.4">
      <c r="A390" s="28" t="s">
        <v>18372</v>
      </c>
      <c r="B390" s="28" t="s">
        <v>6047</v>
      </c>
      <c r="D390" s="28" t="s">
        <v>17924</v>
      </c>
      <c r="E390" s="28" t="s">
        <v>6558</v>
      </c>
      <c r="F390" s="28"/>
      <c r="G390" s="28"/>
      <c r="L390" s="18" t="s">
        <v>18536</v>
      </c>
      <c r="M390" s="18" t="s">
        <v>14906</v>
      </c>
    </row>
    <row r="391" spans="1:13" x14ac:dyDescent="0.4">
      <c r="A391" s="28" t="s">
        <v>18374</v>
      </c>
      <c r="B391" s="28" t="s">
        <v>5896</v>
      </c>
      <c r="D391" s="28" t="s">
        <v>17924</v>
      </c>
      <c r="E391" s="28" t="s">
        <v>8160</v>
      </c>
      <c r="F391" s="28"/>
      <c r="G391" s="28"/>
      <c r="L391" s="18" t="s">
        <v>18536</v>
      </c>
      <c r="M391" s="18" t="s">
        <v>10422</v>
      </c>
    </row>
    <row r="392" spans="1:13" x14ac:dyDescent="0.4">
      <c r="A392" s="28" t="s">
        <v>18376</v>
      </c>
      <c r="B392" s="28" t="s">
        <v>5896</v>
      </c>
      <c r="D392" s="28" t="s">
        <v>17926</v>
      </c>
      <c r="E392" s="28" t="s">
        <v>6558</v>
      </c>
      <c r="F392" s="28"/>
      <c r="G392" s="28"/>
      <c r="L392" s="18" t="s">
        <v>18551</v>
      </c>
      <c r="M392" s="18" t="s">
        <v>52</v>
      </c>
    </row>
    <row r="393" spans="1:13" x14ac:dyDescent="0.4">
      <c r="A393" s="28" t="s">
        <v>18378</v>
      </c>
      <c r="B393" s="28" t="s">
        <v>6100</v>
      </c>
      <c r="D393" s="28" t="s">
        <v>17926</v>
      </c>
      <c r="E393" s="28" t="s">
        <v>8063</v>
      </c>
      <c r="F393" s="28"/>
      <c r="G393" s="28"/>
      <c r="L393" s="18" t="s">
        <v>18551</v>
      </c>
      <c r="M393" s="18" t="s">
        <v>49</v>
      </c>
    </row>
    <row r="394" spans="1:13" x14ac:dyDescent="0.4">
      <c r="A394" s="28" t="s">
        <v>18380</v>
      </c>
      <c r="B394" s="28" t="s">
        <v>5991</v>
      </c>
      <c r="D394" s="28" t="s">
        <v>17928</v>
      </c>
      <c r="E394" s="28" t="s">
        <v>6558</v>
      </c>
      <c r="F394" s="28"/>
      <c r="G394" s="28"/>
      <c r="L394" s="18" t="s">
        <v>18556</v>
      </c>
      <c r="M394" s="18" t="s">
        <v>16651</v>
      </c>
    </row>
    <row r="395" spans="1:13" x14ac:dyDescent="0.4">
      <c r="A395" s="28" t="s">
        <v>18382</v>
      </c>
      <c r="B395" s="28" t="s">
        <v>5991</v>
      </c>
      <c r="D395" s="28" t="s">
        <v>17928</v>
      </c>
      <c r="E395" s="28" t="s">
        <v>9299</v>
      </c>
      <c r="F395" s="28"/>
      <c r="G395" s="28"/>
      <c r="L395" s="18" t="s">
        <v>18556</v>
      </c>
      <c r="M395" s="18" t="s">
        <v>5947</v>
      </c>
    </row>
    <row r="396" spans="1:13" x14ac:dyDescent="0.4">
      <c r="A396" s="28" t="s">
        <v>18385</v>
      </c>
      <c r="B396" s="28" t="s">
        <v>5935</v>
      </c>
      <c r="D396" s="28" t="s">
        <v>17928</v>
      </c>
      <c r="E396" s="28" t="s">
        <v>8160</v>
      </c>
      <c r="F396" s="28"/>
      <c r="G396" s="28"/>
      <c r="L396" s="18" t="s">
        <v>18556</v>
      </c>
      <c r="M396" s="18" t="s">
        <v>575</v>
      </c>
    </row>
    <row r="397" spans="1:13" x14ac:dyDescent="0.4">
      <c r="A397" s="28" t="s">
        <v>18387</v>
      </c>
      <c r="B397" s="28" t="s">
        <v>5935</v>
      </c>
      <c r="D397" s="28" t="s">
        <v>17930</v>
      </c>
      <c r="E397" s="28" t="s">
        <v>6558</v>
      </c>
      <c r="F397" s="28"/>
      <c r="G397" s="28"/>
      <c r="L397" s="18" t="s">
        <v>18556</v>
      </c>
      <c r="M397" s="18" t="s">
        <v>577</v>
      </c>
    </row>
    <row r="398" spans="1:13" x14ac:dyDescent="0.4">
      <c r="A398" s="28" t="s">
        <v>18389</v>
      </c>
      <c r="B398" s="28" t="s">
        <v>5935</v>
      </c>
      <c r="D398" s="28" t="s">
        <v>17930</v>
      </c>
      <c r="E398" s="28" t="s">
        <v>8160</v>
      </c>
      <c r="F398" s="28"/>
      <c r="G398" s="28"/>
      <c r="L398" s="18" t="s">
        <v>18556</v>
      </c>
      <c r="M398" s="18" t="s">
        <v>15328</v>
      </c>
    </row>
    <row r="399" spans="1:13" x14ac:dyDescent="0.4">
      <c r="A399" s="28" t="s">
        <v>18392</v>
      </c>
      <c r="B399" s="28" t="s">
        <v>5935</v>
      </c>
      <c r="D399" s="28" t="s">
        <v>17932</v>
      </c>
      <c r="E399" s="28" t="s">
        <v>7977</v>
      </c>
      <c r="F399" s="28"/>
      <c r="G399" s="28"/>
      <c r="L399" s="18" t="s">
        <v>18556</v>
      </c>
      <c r="M399" s="18" t="s">
        <v>6057</v>
      </c>
    </row>
    <row r="400" spans="1:13" x14ac:dyDescent="0.4">
      <c r="A400" s="28" t="s">
        <v>18394</v>
      </c>
      <c r="B400" s="28" t="s">
        <v>5935</v>
      </c>
      <c r="D400" s="28" t="s">
        <v>17932</v>
      </c>
      <c r="E400" s="28" t="s">
        <v>6467</v>
      </c>
      <c r="F400" s="28"/>
      <c r="G400" s="28"/>
      <c r="L400" s="18" t="s">
        <v>18556</v>
      </c>
      <c r="M400" s="18" t="s">
        <v>16733</v>
      </c>
    </row>
    <row r="401" spans="1:13" x14ac:dyDescent="0.4">
      <c r="A401" s="28" t="s">
        <v>18396</v>
      </c>
      <c r="B401" s="28" t="s">
        <v>6047</v>
      </c>
      <c r="D401" s="28" t="s">
        <v>17932</v>
      </c>
      <c r="E401" s="28" t="s">
        <v>6474</v>
      </c>
      <c r="F401" s="28"/>
      <c r="G401" s="28"/>
      <c r="L401" s="18" t="s">
        <v>18556</v>
      </c>
      <c r="M401" s="18" t="s">
        <v>6046</v>
      </c>
    </row>
    <row r="402" spans="1:13" x14ac:dyDescent="0.4">
      <c r="A402" s="28" t="s">
        <v>18398</v>
      </c>
      <c r="B402" s="28" t="s">
        <v>6047</v>
      </c>
      <c r="D402" s="28" t="s">
        <v>17934</v>
      </c>
      <c r="E402" s="28" t="s">
        <v>6467</v>
      </c>
      <c r="F402" s="28"/>
      <c r="G402" s="28"/>
      <c r="L402" s="18" t="s">
        <v>18556</v>
      </c>
      <c r="M402" s="18" t="s">
        <v>16687</v>
      </c>
    </row>
    <row r="403" spans="1:13" x14ac:dyDescent="0.4">
      <c r="A403" s="28" t="s">
        <v>18400</v>
      </c>
      <c r="B403" s="28" t="s">
        <v>6047</v>
      </c>
      <c r="D403" s="28" t="s">
        <v>17934</v>
      </c>
      <c r="E403" s="28" t="s">
        <v>8160</v>
      </c>
      <c r="F403" s="28"/>
      <c r="G403" s="28"/>
      <c r="L403" s="18" t="s">
        <v>18556</v>
      </c>
      <c r="M403" s="18" t="s">
        <v>8365</v>
      </c>
    </row>
    <row r="404" spans="1:13" x14ac:dyDescent="0.4">
      <c r="A404" s="28" t="s">
        <v>18402</v>
      </c>
      <c r="B404" s="28" t="s">
        <v>6047</v>
      </c>
      <c r="D404" s="28" t="s">
        <v>17936</v>
      </c>
      <c r="E404" s="28" t="s">
        <v>6406</v>
      </c>
      <c r="F404" s="28"/>
      <c r="G404" s="28"/>
      <c r="L404" s="18" t="s">
        <v>18556</v>
      </c>
      <c r="M404" s="18" t="s">
        <v>16751</v>
      </c>
    </row>
    <row r="405" spans="1:13" x14ac:dyDescent="0.4">
      <c r="A405" s="28" t="s">
        <v>18404</v>
      </c>
      <c r="B405" s="28" t="s">
        <v>6047</v>
      </c>
      <c r="D405" s="28" t="s">
        <v>17936</v>
      </c>
      <c r="E405" s="28" t="s">
        <v>6467</v>
      </c>
      <c r="F405" s="28"/>
      <c r="G405" s="28"/>
      <c r="L405" s="18" t="s">
        <v>18556</v>
      </c>
      <c r="M405" s="18" t="s">
        <v>8391</v>
      </c>
    </row>
    <row r="406" spans="1:13" x14ac:dyDescent="0.4">
      <c r="A406" s="28" t="s">
        <v>18406</v>
      </c>
      <c r="B406" s="28" t="s">
        <v>5896</v>
      </c>
      <c r="D406" s="28" t="s">
        <v>17938</v>
      </c>
      <c r="E406" s="28" t="s">
        <v>6467</v>
      </c>
      <c r="F406" s="28"/>
      <c r="G406" s="28"/>
      <c r="L406" s="18" t="s">
        <v>18556</v>
      </c>
      <c r="M406" s="18" t="s">
        <v>16677</v>
      </c>
    </row>
    <row r="407" spans="1:13" x14ac:dyDescent="0.4">
      <c r="A407" s="28" t="s">
        <v>18408</v>
      </c>
      <c r="B407" s="28" t="s">
        <v>5896</v>
      </c>
      <c r="D407" s="28" t="s">
        <v>17938</v>
      </c>
      <c r="E407" s="28" t="s">
        <v>6474</v>
      </c>
      <c r="F407" s="28"/>
      <c r="G407" s="28"/>
      <c r="L407" s="18" t="s">
        <v>18556</v>
      </c>
      <c r="M407" s="18" t="s">
        <v>6099</v>
      </c>
    </row>
    <row r="408" spans="1:13" x14ac:dyDescent="0.4">
      <c r="A408" s="28" t="s">
        <v>18410</v>
      </c>
      <c r="B408" s="28" t="s">
        <v>6100</v>
      </c>
      <c r="D408" s="28" t="s">
        <v>17940</v>
      </c>
      <c r="E408" s="28" t="s">
        <v>6558</v>
      </c>
      <c r="F408" s="28"/>
      <c r="G408" s="28"/>
      <c r="L408" s="18" t="s">
        <v>18556</v>
      </c>
      <c r="M408" s="18" t="s">
        <v>15310</v>
      </c>
    </row>
    <row r="409" spans="1:13" x14ac:dyDescent="0.4">
      <c r="A409" s="28" t="s">
        <v>18412</v>
      </c>
      <c r="B409" s="28" t="s">
        <v>5991</v>
      </c>
      <c r="D409" s="28" t="s">
        <v>17940</v>
      </c>
      <c r="E409" s="28" t="s">
        <v>8160</v>
      </c>
      <c r="F409" s="28"/>
      <c r="G409" s="28"/>
      <c r="L409" s="18" t="s">
        <v>18556</v>
      </c>
      <c r="M409" s="18" t="s">
        <v>6020</v>
      </c>
    </row>
    <row r="410" spans="1:13" x14ac:dyDescent="0.4">
      <c r="A410" s="28" t="s">
        <v>18414</v>
      </c>
      <c r="B410" s="28" t="s">
        <v>5991</v>
      </c>
      <c r="D410" s="28" t="s">
        <v>17943</v>
      </c>
      <c r="E410" s="28" t="s">
        <v>6126</v>
      </c>
      <c r="F410" s="28"/>
      <c r="G410" s="28"/>
      <c r="L410" s="18" t="s">
        <v>18556</v>
      </c>
      <c r="M410" s="18" t="s">
        <v>16715</v>
      </c>
    </row>
    <row r="411" spans="1:13" x14ac:dyDescent="0.4">
      <c r="A411" s="28" t="s">
        <v>18417</v>
      </c>
      <c r="B411" s="28" t="s">
        <v>5935</v>
      </c>
      <c r="D411" s="28" t="s">
        <v>17943</v>
      </c>
      <c r="E411" s="28" t="s">
        <v>6467</v>
      </c>
      <c r="F411" s="28"/>
      <c r="G411" s="28"/>
      <c r="L411" s="18" t="s">
        <v>18556</v>
      </c>
      <c r="M411" s="18" t="s">
        <v>5990</v>
      </c>
    </row>
    <row r="412" spans="1:13" x14ac:dyDescent="0.4">
      <c r="A412" s="28" t="s">
        <v>18419</v>
      </c>
      <c r="B412" s="28" t="s">
        <v>5935</v>
      </c>
      <c r="D412" s="28" t="s">
        <v>17943</v>
      </c>
      <c r="E412" s="28" t="s">
        <v>6474</v>
      </c>
      <c r="F412" s="28"/>
      <c r="G412" s="28"/>
      <c r="L412" s="18" t="s">
        <v>18556</v>
      </c>
      <c r="M412" s="18" t="s">
        <v>80</v>
      </c>
    </row>
    <row r="413" spans="1:13" x14ac:dyDescent="0.4">
      <c r="A413" s="28" t="s">
        <v>18422</v>
      </c>
      <c r="B413" s="28" t="s">
        <v>5935</v>
      </c>
      <c r="D413" s="28" t="s">
        <v>17943</v>
      </c>
      <c r="E413" s="28" t="s">
        <v>6416</v>
      </c>
      <c r="F413" s="28"/>
      <c r="G413" s="28"/>
      <c r="L413" s="18" t="s">
        <v>18556</v>
      </c>
      <c r="M413" s="18" t="s">
        <v>6144</v>
      </c>
    </row>
    <row r="414" spans="1:13" x14ac:dyDescent="0.4">
      <c r="A414" s="28" t="s">
        <v>18424</v>
      </c>
      <c r="B414" s="28" t="s">
        <v>6047</v>
      </c>
      <c r="D414" s="28" t="s">
        <v>17945</v>
      </c>
      <c r="E414" s="28" t="s">
        <v>6558</v>
      </c>
      <c r="F414" s="28"/>
      <c r="G414" s="28"/>
      <c r="L414" s="18" t="s">
        <v>18556</v>
      </c>
      <c r="M414" s="18" t="s">
        <v>77</v>
      </c>
    </row>
    <row r="415" spans="1:13" x14ac:dyDescent="0.4">
      <c r="A415" s="28" t="s">
        <v>18426</v>
      </c>
      <c r="B415" s="28" t="s">
        <v>6100</v>
      </c>
      <c r="D415" s="28" t="s">
        <v>17945</v>
      </c>
      <c r="E415" s="28" t="s">
        <v>6474</v>
      </c>
      <c r="F415" s="28"/>
      <c r="G415" s="28"/>
      <c r="L415" s="18" t="s">
        <v>18556</v>
      </c>
      <c r="M415" s="18" t="s">
        <v>82</v>
      </c>
    </row>
    <row r="416" spans="1:13" x14ac:dyDescent="0.4">
      <c r="A416" s="28" t="s">
        <v>18428</v>
      </c>
      <c r="B416" s="28" t="s">
        <v>5896</v>
      </c>
      <c r="D416" s="28" t="s">
        <v>17945</v>
      </c>
      <c r="E416" s="28" t="s">
        <v>6416</v>
      </c>
      <c r="F416" s="28"/>
      <c r="G416" s="28"/>
      <c r="L416" s="18" t="s">
        <v>18556</v>
      </c>
      <c r="M416" s="18" t="s">
        <v>84</v>
      </c>
    </row>
    <row r="417" spans="1:13" x14ac:dyDescent="0.4">
      <c r="A417" s="28" t="s">
        <v>18430</v>
      </c>
      <c r="B417" s="28" t="s">
        <v>5991</v>
      </c>
      <c r="D417" s="28" t="s">
        <v>17947</v>
      </c>
      <c r="E417" s="28" t="s">
        <v>6558</v>
      </c>
      <c r="F417" s="28"/>
      <c r="G417" s="28"/>
      <c r="L417" s="18" t="s">
        <v>18556</v>
      </c>
      <c r="M417" s="18" t="s">
        <v>86</v>
      </c>
    </row>
    <row r="418" spans="1:13" x14ac:dyDescent="0.4">
      <c r="A418" s="28" t="s">
        <v>18432</v>
      </c>
      <c r="B418" s="28" t="s">
        <v>5991</v>
      </c>
      <c r="D418" s="28" t="s">
        <v>17947</v>
      </c>
      <c r="E418" s="28" t="s">
        <v>6467</v>
      </c>
      <c r="F418" s="28"/>
      <c r="G418" s="28"/>
      <c r="L418" s="18" t="s">
        <v>18556</v>
      </c>
      <c r="M418" s="18" t="s">
        <v>78</v>
      </c>
    </row>
    <row r="419" spans="1:13" x14ac:dyDescent="0.4">
      <c r="A419" s="28" t="s">
        <v>18435</v>
      </c>
      <c r="B419" s="28" t="s">
        <v>5935</v>
      </c>
      <c r="D419" s="28" t="s">
        <v>17947</v>
      </c>
      <c r="E419" s="28" t="s">
        <v>6474</v>
      </c>
      <c r="F419" s="28"/>
      <c r="G419" s="28"/>
      <c r="L419" s="18" t="s">
        <v>18556</v>
      </c>
      <c r="M419" s="18" t="s">
        <v>76</v>
      </c>
    </row>
    <row r="420" spans="1:13" x14ac:dyDescent="0.4">
      <c r="A420" s="28" t="s">
        <v>18438</v>
      </c>
      <c r="B420" s="28" t="s">
        <v>5935</v>
      </c>
      <c r="D420" s="28" t="s">
        <v>17947</v>
      </c>
      <c r="E420" s="28" t="s">
        <v>6416</v>
      </c>
      <c r="F420" s="28"/>
      <c r="G420" s="28"/>
      <c r="L420" s="18" t="s">
        <v>18556</v>
      </c>
      <c r="M420" s="18" t="s">
        <v>81</v>
      </c>
    </row>
    <row r="421" spans="1:13" x14ac:dyDescent="0.4">
      <c r="A421" s="28" t="s">
        <v>18438</v>
      </c>
      <c r="B421" s="28" t="s">
        <v>11479</v>
      </c>
      <c r="D421" s="28" t="s">
        <v>17949</v>
      </c>
      <c r="E421" s="28" t="s">
        <v>6126</v>
      </c>
      <c r="F421" s="28"/>
      <c r="G421" s="28"/>
      <c r="L421" s="18" t="s">
        <v>18611</v>
      </c>
      <c r="M421" s="18" t="s">
        <v>12171</v>
      </c>
    </row>
    <row r="422" spans="1:13" x14ac:dyDescent="0.4">
      <c r="A422" s="28" t="s">
        <v>18441</v>
      </c>
      <c r="B422" s="28" t="s">
        <v>5935</v>
      </c>
      <c r="D422" s="28" t="s">
        <v>17951</v>
      </c>
      <c r="E422" s="28" t="s">
        <v>8063</v>
      </c>
      <c r="F422" s="28"/>
      <c r="G422" s="28"/>
      <c r="L422" s="18" t="s">
        <v>18611</v>
      </c>
      <c r="M422" s="18" t="s">
        <v>12182</v>
      </c>
    </row>
    <row r="423" spans="1:13" x14ac:dyDescent="0.4">
      <c r="A423" s="28" t="s">
        <v>18441</v>
      </c>
      <c r="B423" s="28" t="s">
        <v>11479</v>
      </c>
      <c r="D423" s="28" t="s">
        <v>17951</v>
      </c>
      <c r="E423" s="28" t="s">
        <v>6474</v>
      </c>
      <c r="F423" s="28"/>
      <c r="G423" s="28"/>
      <c r="L423" s="18" t="s">
        <v>18611</v>
      </c>
      <c r="M423" s="18" t="s">
        <v>12192</v>
      </c>
    </row>
    <row r="424" spans="1:13" x14ac:dyDescent="0.4">
      <c r="A424" s="28" t="s">
        <v>18445</v>
      </c>
      <c r="B424" s="28" t="s">
        <v>5935</v>
      </c>
      <c r="D424" s="28" t="s">
        <v>17951</v>
      </c>
      <c r="E424" s="28" t="s">
        <v>6416</v>
      </c>
      <c r="F424" s="28"/>
      <c r="G424" s="28"/>
      <c r="L424" s="18" t="s">
        <v>18618</v>
      </c>
      <c r="M424" s="18" t="s">
        <v>16761</v>
      </c>
    </row>
    <row r="425" spans="1:13" x14ac:dyDescent="0.4">
      <c r="A425" s="28" t="s">
        <v>18447</v>
      </c>
      <c r="B425" s="28" t="s">
        <v>5935</v>
      </c>
      <c r="D425" s="28" t="s">
        <v>17953</v>
      </c>
      <c r="E425" s="28" t="s">
        <v>6558</v>
      </c>
      <c r="F425" s="28"/>
      <c r="G425" s="28"/>
      <c r="L425" s="18" t="s">
        <v>18618</v>
      </c>
      <c r="M425" s="18" t="s">
        <v>12565</v>
      </c>
    </row>
    <row r="426" spans="1:13" x14ac:dyDescent="0.4">
      <c r="A426" s="28" t="s">
        <v>18450</v>
      </c>
      <c r="B426" s="28" t="s">
        <v>5935</v>
      </c>
      <c r="D426" s="28" t="s">
        <v>17953</v>
      </c>
      <c r="E426" s="28" t="s">
        <v>6416</v>
      </c>
      <c r="F426" s="28"/>
      <c r="G426" s="28"/>
      <c r="L426" s="18" t="s">
        <v>18618</v>
      </c>
      <c r="M426" s="18" t="s">
        <v>345</v>
      </c>
    </row>
    <row r="427" spans="1:13" x14ac:dyDescent="0.4">
      <c r="A427" s="28" t="s">
        <v>18452</v>
      </c>
      <c r="B427" s="28" t="s">
        <v>5935</v>
      </c>
      <c r="D427" s="28" t="s">
        <v>17955</v>
      </c>
      <c r="E427" s="28" t="s">
        <v>6558</v>
      </c>
      <c r="F427" s="28"/>
      <c r="G427" s="28"/>
      <c r="L427" s="18" t="s">
        <v>18625</v>
      </c>
      <c r="M427" s="18" t="s">
        <v>12584</v>
      </c>
    </row>
    <row r="428" spans="1:13" x14ac:dyDescent="0.4">
      <c r="A428" s="28" t="s">
        <v>18455</v>
      </c>
      <c r="B428" s="28" t="s">
        <v>12256</v>
      </c>
      <c r="D428" s="28" t="s">
        <v>17955</v>
      </c>
      <c r="E428" s="28" t="s">
        <v>6474</v>
      </c>
      <c r="F428" s="28"/>
      <c r="G428" s="28"/>
      <c r="L428" s="18" t="s">
        <v>18625</v>
      </c>
      <c r="M428" s="18" t="s">
        <v>12594</v>
      </c>
    </row>
    <row r="429" spans="1:13" x14ac:dyDescent="0.4">
      <c r="A429" s="28" t="s">
        <v>18457</v>
      </c>
      <c r="B429" s="28" t="s">
        <v>12256</v>
      </c>
      <c r="D429" s="28" t="s">
        <v>17955</v>
      </c>
      <c r="E429" s="28" t="s">
        <v>6416</v>
      </c>
      <c r="F429" s="28"/>
      <c r="G429" s="28"/>
      <c r="L429" s="18" t="s">
        <v>18625</v>
      </c>
      <c r="M429" s="18" t="s">
        <v>12604</v>
      </c>
    </row>
    <row r="430" spans="1:13" x14ac:dyDescent="0.4">
      <c r="A430" s="28" t="s">
        <v>18460</v>
      </c>
      <c r="B430" s="28" t="s">
        <v>5896</v>
      </c>
      <c r="D430" s="28" t="s">
        <v>17957</v>
      </c>
      <c r="E430" s="28" t="s">
        <v>6406</v>
      </c>
      <c r="F430" s="28"/>
      <c r="G430" s="28"/>
      <c r="L430" s="18" t="s">
        <v>18632</v>
      </c>
      <c r="M430" s="18" t="s">
        <v>102</v>
      </c>
    </row>
    <row r="431" spans="1:13" x14ac:dyDescent="0.4">
      <c r="A431" s="28" t="s">
        <v>18462</v>
      </c>
      <c r="B431" s="28" t="s">
        <v>5896</v>
      </c>
      <c r="D431" s="28" t="s">
        <v>17957</v>
      </c>
      <c r="E431" s="28" t="s">
        <v>6416</v>
      </c>
      <c r="F431" s="28"/>
      <c r="G431" s="28"/>
      <c r="L431" s="18" t="s">
        <v>18632</v>
      </c>
      <c r="M431" s="18" t="s">
        <v>119</v>
      </c>
    </row>
    <row r="432" spans="1:13" x14ac:dyDescent="0.4">
      <c r="A432" s="28" t="s">
        <v>18465</v>
      </c>
      <c r="B432" s="28" t="s">
        <v>5896</v>
      </c>
      <c r="D432" s="28" t="s">
        <v>17959</v>
      </c>
      <c r="E432" s="28" t="s">
        <v>6126</v>
      </c>
      <c r="F432" s="28"/>
      <c r="G432" s="28"/>
      <c r="L432" s="18" t="s">
        <v>18632</v>
      </c>
      <c r="M432" s="18" t="s">
        <v>123</v>
      </c>
    </row>
    <row r="433" spans="1:13" x14ac:dyDescent="0.4">
      <c r="A433" s="28" t="s">
        <v>18467</v>
      </c>
      <c r="B433" s="28" t="s">
        <v>5896</v>
      </c>
      <c r="D433" s="28" t="s">
        <v>17959</v>
      </c>
      <c r="E433" s="28" t="s">
        <v>6467</v>
      </c>
      <c r="F433" s="28"/>
      <c r="G433" s="28"/>
      <c r="L433" s="18" t="s">
        <v>18632</v>
      </c>
      <c r="M433" s="18" t="s">
        <v>105</v>
      </c>
    </row>
    <row r="434" spans="1:13" x14ac:dyDescent="0.4">
      <c r="A434" s="28" t="s">
        <v>18470</v>
      </c>
      <c r="B434" s="28" t="s">
        <v>12556</v>
      </c>
      <c r="D434" s="28" t="s">
        <v>17959</v>
      </c>
      <c r="E434" s="28" t="s">
        <v>6474</v>
      </c>
      <c r="F434" s="28"/>
      <c r="G434" s="28"/>
      <c r="L434" s="18" t="s">
        <v>18632</v>
      </c>
      <c r="M434" s="18" t="s">
        <v>106</v>
      </c>
    </row>
    <row r="435" spans="1:13" x14ac:dyDescent="0.4">
      <c r="A435" s="28" t="s">
        <v>18472</v>
      </c>
      <c r="B435" s="28" t="s">
        <v>12556</v>
      </c>
      <c r="D435" s="28" t="s">
        <v>17959</v>
      </c>
      <c r="E435" s="28" t="s">
        <v>6416</v>
      </c>
      <c r="F435" s="28"/>
      <c r="G435" s="28"/>
      <c r="L435" s="18" t="s">
        <v>18632</v>
      </c>
      <c r="M435" s="18" t="s">
        <v>110</v>
      </c>
    </row>
    <row r="436" spans="1:13" x14ac:dyDescent="0.4">
      <c r="A436" s="28" t="s">
        <v>18475</v>
      </c>
      <c r="B436" s="28" t="s">
        <v>5935</v>
      </c>
      <c r="D436" s="28" t="s">
        <v>17961</v>
      </c>
      <c r="E436" s="28" t="s">
        <v>6126</v>
      </c>
      <c r="F436" s="28"/>
      <c r="G436" s="28"/>
      <c r="L436" s="18" t="s">
        <v>18632</v>
      </c>
      <c r="M436" s="18" t="s">
        <v>113</v>
      </c>
    </row>
    <row r="437" spans="1:13" x14ac:dyDescent="0.4">
      <c r="A437" s="28" t="s">
        <v>18477</v>
      </c>
      <c r="B437" s="28" t="s">
        <v>5935</v>
      </c>
      <c r="D437" s="28" t="s">
        <v>17961</v>
      </c>
      <c r="E437" s="28" t="s">
        <v>6467</v>
      </c>
      <c r="F437" s="28"/>
      <c r="G437" s="28"/>
      <c r="L437" s="18" t="s">
        <v>18632</v>
      </c>
      <c r="M437" s="18" t="s">
        <v>124</v>
      </c>
    </row>
    <row r="438" spans="1:13" x14ac:dyDescent="0.4">
      <c r="A438" s="28" t="s">
        <v>18480</v>
      </c>
      <c r="B438" s="28" t="s">
        <v>5935</v>
      </c>
      <c r="D438" s="28" t="s">
        <v>17961</v>
      </c>
      <c r="E438" s="28" t="s">
        <v>6474</v>
      </c>
      <c r="F438" s="28"/>
      <c r="G438" s="28"/>
      <c r="L438" s="18" t="s">
        <v>18632</v>
      </c>
      <c r="M438" s="18" t="s">
        <v>121</v>
      </c>
    </row>
    <row r="439" spans="1:13" x14ac:dyDescent="0.4">
      <c r="A439" s="28" t="s">
        <v>18482</v>
      </c>
      <c r="B439" s="28" t="s">
        <v>5935</v>
      </c>
      <c r="D439" s="28" t="s">
        <v>17961</v>
      </c>
      <c r="E439" s="28" t="s">
        <v>6416</v>
      </c>
      <c r="F439" s="28"/>
      <c r="G439" s="28"/>
      <c r="L439" s="18" t="s">
        <v>18651</v>
      </c>
      <c r="M439" s="18" t="s">
        <v>363</v>
      </c>
    </row>
    <row r="440" spans="1:13" x14ac:dyDescent="0.4">
      <c r="A440" s="28" t="s">
        <v>18485</v>
      </c>
      <c r="B440" s="28" t="s">
        <v>5935</v>
      </c>
      <c r="D440" s="28" t="s">
        <v>17963</v>
      </c>
      <c r="E440" s="28" t="s">
        <v>6558</v>
      </c>
      <c r="F440" s="28"/>
      <c r="G440" s="28"/>
      <c r="L440" s="18" t="s">
        <v>18651</v>
      </c>
      <c r="M440" s="18" t="s">
        <v>365</v>
      </c>
    </row>
    <row r="441" spans="1:13" x14ac:dyDescent="0.4">
      <c r="A441" s="28" t="s">
        <v>18485</v>
      </c>
      <c r="B441" s="28" t="s">
        <v>5896</v>
      </c>
      <c r="D441" s="28" t="s">
        <v>17963</v>
      </c>
      <c r="E441" s="28" t="s">
        <v>6467</v>
      </c>
      <c r="F441" s="28"/>
      <c r="G441" s="28"/>
      <c r="L441" s="18" t="s">
        <v>18656</v>
      </c>
      <c r="M441" s="18" t="s">
        <v>171</v>
      </c>
    </row>
    <row r="442" spans="1:13" x14ac:dyDescent="0.4">
      <c r="A442" s="28" t="s">
        <v>18489</v>
      </c>
      <c r="B442" s="28" t="s">
        <v>5935</v>
      </c>
      <c r="D442" s="28" t="s">
        <v>17963</v>
      </c>
      <c r="E442" s="28" t="s">
        <v>6474</v>
      </c>
      <c r="F442" s="28"/>
      <c r="G442" s="28"/>
      <c r="L442" s="18" t="s">
        <v>18656</v>
      </c>
      <c r="M442" s="18" t="s">
        <v>175</v>
      </c>
    </row>
    <row r="443" spans="1:13" x14ac:dyDescent="0.4">
      <c r="A443" s="28" t="s">
        <v>18489</v>
      </c>
      <c r="B443" s="28" t="s">
        <v>6047</v>
      </c>
      <c r="D443" s="28" t="s">
        <v>17963</v>
      </c>
      <c r="E443" s="28" t="s">
        <v>6416</v>
      </c>
      <c r="F443" s="28"/>
      <c r="G443" s="28"/>
      <c r="L443" s="18" t="s">
        <v>18656</v>
      </c>
      <c r="M443" s="18" t="s">
        <v>158</v>
      </c>
    </row>
    <row r="444" spans="1:13" x14ac:dyDescent="0.4">
      <c r="A444" s="28" t="s">
        <v>18489</v>
      </c>
      <c r="B444" s="28" t="s">
        <v>5896</v>
      </c>
      <c r="D444" s="28" t="s">
        <v>17965</v>
      </c>
      <c r="E444" s="28" t="s">
        <v>6126</v>
      </c>
      <c r="F444" s="28"/>
      <c r="G444" s="28"/>
      <c r="L444" s="18" t="s">
        <v>18656</v>
      </c>
      <c r="M444" s="18" t="s">
        <v>159</v>
      </c>
    </row>
    <row r="445" spans="1:13" x14ac:dyDescent="0.4">
      <c r="A445" s="28" t="s">
        <v>18489</v>
      </c>
      <c r="B445" s="28" t="s">
        <v>5991</v>
      </c>
      <c r="D445" s="28" t="s">
        <v>17965</v>
      </c>
      <c r="E445" s="28" t="s">
        <v>8063</v>
      </c>
      <c r="F445" s="28"/>
      <c r="G445" s="28"/>
      <c r="L445" s="18" t="s">
        <v>18656</v>
      </c>
      <c r="M445" s="18" t="s">
        <v>162</v>
      </c>
    </row>
    <row r="446" spans="1:13" x14ac:dyDescent="0.4">
      <c r="A446" s="28" t="s">
        <v>18495</v>
      </c>
      <c r="B446" s="28" t="s">
        <v>5935</v>
      </c>
      <c r="D446" s="28" t="s">
        <v>17965</v>
      </c>
      <c r="E446" s="28" t="s">
        <v>6474</v>
      </c>
      <c r="F446" s="28"/>
      <c r="G446" s="28"/>
      <c r="L446" s="18" t="s">
        <v>18656</v>
      </c>
      <c r="M446" s="18" t="s">
        <v>166</v>
      </c>
    </row>
    <row r="447" spans="1:13" x14ac:dyDescent="0.4">
      <c r="A447" s="28" t="s">
        <v>18498</v>
      </c>
      <c r="B447" s="28" t="s">
        <v>5935</v>
      </c>
      <c r="D447" s="28" t="s">
        <v>17965</v>
      </c>
      <c r="E447" s="28" t="s">
        <v>6416</v>
      </c>
      <c r="F447" s="28"/>
      <c r="G447" s="28"/>
      <c r="L447" s="18" t="s">
        <v>18656</v>
      </c>
      <c r="M447" s="18" t="s">
        <v>176</v>
      </c>
    </row>
    <row r="448" spans="1:13" x14ac:dyDescent="0.4">
      <c r="A448" s="28" t="s">
        <v>18501</v>
      </c>
      <c r="B448" s="28" t="s">
        <v>5935</v>
      </c>
      <c r="D448" s="28" t="s">
        <v>17968</v>
      </c>
      <c r="E448" s="28" t="s">
        <v>6467</v>
      </c>
      <c r="F448" s="28"/>
      <c r="G448" s="28"/>
      <c r="L448" s="18" t="s">
        <v>18656</v>
      </c>
      <c r="M448" s="18" t="s">
        <v>173</v>
      </c>
    </row>
    <row r="449" spans="1:13" x14ac:dyDescent="0.4">
      <c r="A449" s="28" t="s">
        <v>18504</v>
      </c>
      <c r="B449" s="28" t="s">
        <v>5935</v>
      </c>
      <c r="D449" s="28" t="s">
        <v>17968</v>
      </c>
      <c r="E449" s="28" t="s">
        <v>6474</v>
      </c>
      <c r="F449" s="28"/>
      <c r="G449" s="28"/>
      <c r="L449" s="18" t="s">
        <v>18673</v>
      </c>
      <c r="M449" s="18" t="s">
        <v>295</v>
      </c>
    </row>
    <row r="450" spans="1:13" x14ac:dyDescent="0.4">
      <c r="A450" s="28" t="s">
        <v>18506</v>
      </c>
      <c r="B450" s="28" t="s">
        <v>5935</v>
      </c>
      <c r="D450" s="28" t="s">
        <v>17970</v>
      </c>
      <c r="E450" s="28" t="s">
        <v>6126</v>
      </c>
      <c r="F450" s="28"/>
      <c r="G450" s="28"/>
      <c r="L450" s="18" t="s">
        <v>18676</v>
      </c>
      <c r="M450" s="18" t="s">
        <v>205</v>
      </c>
    </row>
    <row r="451" spans="1:13" x14ac:dyDescent="0.4">
      <c r="A451" s="28" t="s">
        <v>18508</v>
      </c>
      <c r="B451" s="28" t="s">
        <v>5935</v>
      </c>
      <c r="D451" s="28" t="s">
        <v>17970</v>
      </c>
      <c r="E451" s="28" t="s">
        <v>6467</v>
      </c>
      <c r="F451" s="28"/>
      <c r="G451" s="28"/>
      <c r="L451" s="18" t="s">
        <v>18676</v>
      </c>
      <c r="M451" s="18" t="s">
        <v>208</v>
      </c>
    </row>
    <row r="452" spans="1:13" x14ac:dyDescent="0.4">
      <c r="A452" s="28" t="s">
        <v>18511</v>
      </c>
      <c r="B452" s="28" t="s">
        <v>5935</v>
      </c>
      <c r="D452" s="28" t="s">
        <v>17970</v>
      </c>
      <c r="E452" s="28" t="s">
        <v>6474</v>
      </c>
      <c r="F452" s="28"/>
      <c r="G452" s="28"/>
      <c r="L452" s="18" t="s">
        <v>18681</v>
      </c>
      <c r="M452" s="18" t="s">
        <v>297</v>
      </c>
    </row>
    <row r="453" spans="1:13" x14ac:dyDescent="0.4">
      <c r="A453" s="28" t="s">
        <v>18513</v>
      </c>
      <c r="B453" s="28" t="s">
        <v>5935</v>
      </c>
      <c r="D453" s="28" t="s">
        <v>17970</v>
      </c>
      <c r="E453" s="28" t="s">
        <v>6416</v>
      </c>
      <c r="F453" s="28"/>
      <c r="G453" s="28"/>
      <c r="L453" s="18" t="s">
        <v>18684</v>
      </c>
      <c r="M453" s="18" t="s">
        <v>313</v>
      </c>
    </row>
    <row r="454" spans="1:13" x14ac:dyDescent="0.4">
      <c r="A454" s="28" t="s">
        <v>18515</v>
      </c>
      <c r="B454" s="28" t="s">
        <v>5935</v>
      </c>
      <c r="D454" s="28" t="s">
        <v>17972</v>
      </c>
      <c r="E454" s="28" t="s">
        <v>6558</v>
      </c>
      <c r="F454" s="28"/>
      <c r="G454" s="28"/>
      <c r="L454" s="18" t="s">
        <v>18684</v>
      </c>
      <c r="M454" s="18" t="s">
        <v>315</v>
      </c>
    </row>
    <row r="455" spans="1:13" x14ac:dyDescent="0.4">
      <c r="A455" s="28" t="s">
        <v>18517</v>
      </c>
      <c r="B455" s="28" t="s">
        <v>5935</v>
      </c>
      <c r="D455" s="28" t="s">
        <v>17972</v>
      </c>
      <c r="E455" s="28" t="s">
        <v>6474</v>
      </c>
      <c r="F455" s="28"/>
      <c r="G455" s="28"/>
      <c r="L455" s="18" t="s">
        <v>18689</v>
      </c>
      <c r="M455" s="18" t="s">
        <v>317</v>
      </c>
    </row>
    <row r="456" spans="1:13" x14ac:dyDescent="0.4">
      <c r="A456" s="28" t="s">
        <v>18517</v>
      </c>
      <c r="B456" s="28" t="s">
        <v>6100</v>
      </c>
      <c r="D456" s="28" t="s">
        <v>17972</v>
      </c>
      <c r="E456" s="28" t="s">
        <v>6416</v>
      </c>
      <c r="F456" s="28"/>
      <c r="G456" s="28"/>
      <c r="L456" s="18" t="s">
        <v>18689</v>
      </c>
      <c r="M456" s="18" t="s">
        <v>319</v>
      </c>
    </row>
    <row r="457" spans="1:13" x14ac:dyDescent="0.4">
      <c r="A457" s="28" t="s">
        <v>18520</v>
      </c>
      <c r="B457" s="28" t="s">
        <v>5935</v>
      </c>
      <c r="D457" s="28" t="s">
        <v>17974</v>
      </c>
      <c r="E457" s="28" t="s">
        <v>7977</v>
      </c>
      <c r="F457" s="28"/>
      <c r="G457" s="28"/>
      <c r="L457" s="18" t="s">
        <v>18694</v>
      </c>
      <c r="M457" s="18" t="s">
        <v>12214</v>
      </c>
    </row>
    <row r="458" spans="1:13" x14ac:dyDescent="0.4">
      <c r="A458" s="28" t="s">
        <v>18520</v>
      </c>
      <c r="B458" s="28" t="s">
        <v>6100</v>
      </c>
      <c r="D458" s="28" t="s">
        <v>17974</v>
      </c>
      <c r="E458" s="28" t="s">
        <v>6467</v>
      </c>
      <c r="F458" s="28"/>
      <c r="G458" s="28"/>
      <c r="L458" s="18" t="s">
        <v>18694</v>
      </c>
      <c r="M458" s="18" t="s">
        <v>12234</v>
      </c>
    </row>
    <row r="459" spans="1:13" x14ac:dyDescent="0.4">
      <c r="A459" s="28" t="s">
        <v>18524</v>
      </c>
      <c r="B459" s="28" t="s">
        <v>5935</v>
      </c>
      <c r="D459" s="28" t="s">
        <v>17974</v>
      </c>
      <c r="E459" s="28" t="s">
        <v>6474</v>
      </c>
      <c r="F459" s="28"/>
      <c r="G459" s="28"/>
      <c r="L459" s="18" t="s">
        <v>18699</v>
      </c>
      <c r="M459" s="18" t="s">
        <v>14820</v>
      </c>
    </row>
    <row r="460" spans="1:13" x14ac:dyDescent="0.4">
      <c r="A460" s="28" t="s">
        <v>18526</v>
      </c>
      <c r="B460" s="28" t="s">
        <v>5935</v>
      </c>
      <c r="D460" s="28" t="s">
        <v>17976</v>
      </c>
      <c r="E460" s="28" t="s">
        <v>6467</v>
      </c>
      <c r="F460" s="28"/>
      <c r="G460" s="28"/>
      <c r="L460" s="18" t="s">
        <v>18699</v>
      </c>
      <c r="M460" s="18" t="s">
        <v>14840</v>
      </c>
    </row>
    <row r="461" spans="1:13" x14ac:dyDescent="0.4">
      <c r="A461" s="28" t="s">
        <v>18528</v>
      </c>
      <c r="B461" s="28" t="s">
        <v>6100</v>
      </c>
      <c r="D461" s="28" t="s">
        <v>17976</v>
      </c>
      <c r="E461" s="28" t="s">
        <v>8160</v>
      </c>
      <c r="F461" s="28"/>
      <c r="G461" s="28"/>
      <c r="L461" s="18" t="s">
        <v>18704</v>
      </c>
      <c r="M461" s="18" t="s">
        <v>310</v>
      </c>
    </row>
    <row r="462" spans="1:13" x14ac:dyDescent="0.4">
      <c r="A462" s="28" t="s">
        <v>18530</v>
      </c>
      <c r="B462" s="28" t="s">
        <v>6100</v>
      </c>
      <c r="D462" s="28" t="s">
        <v>17978</v>
      </c>
      <c r="E462" s="28" t="s">
        <v>6406</v>
      </c>
      <c r="F462" s="28"/>
      <c r="G462" s="28"/>
      <c r="L462" s="18" t="s">
        <v>18708</v>
      </c>
      <c r="M462" s="18" t="s">
        <v>548</v>
      </c>
    </row>
    <row r="463" spans="1:13" x14ac:dyDescent="0.4">
      <c r="A463" s="28" t="s">
        <v>18532</v>
      </c>
      <c r="B463" s="28" t="s">
        <v>5935</v>
      </c>
      <c r="D463" s="28" t="s">
        <v>17978</v>
      </c>
      <c r="E463" s="28" t="s">
        <v>6467</v>
      </c>
      <c r="F463" s="28"/>
      <c r="G463" s="28"/>
      <c r="L463" s="18" t="s">
        <v>18708</v>
      </c>
      <c r="M463" s="18" t="s">
        <v>546</v>
      </c>
    </row>
    <row r="464" spans="1:13" x14ac:dyDescent="0.4">
      <c r="A464" s="28" t="s">
        <v>18534</v>
      </c>
      <c r="B464" s="28" t="s">
        <v>6100</v>
      </c>
      <c r="D464" s="28" t="s">
        <v>17980</v>
      </c>
      <c r="E464" s="28" t="s">
        <v>6467</v>
      </c>
      <c r="F464" s="28"/>
      <c r="G464" s="28"/>
      <c r="L464" s="18" t="s">
        <v>18708</v>
      </c>
      <c r="M464" s="18" t="s">
        <v>544</v>
      </c>
    </row>
    <row r="465" spans="1:13" x14ac:dyDescent="0.4">
      <c r="A465" s="28" t="s">
        <v>18537</v>
      </c>
      <c r="B465" s="28" t="s">
        <v>5935</v>
      </c>
      <c r="D465" s="28" t="s">
        <v>17980</v>
      </c>
      <c r="E465" s="28" t="s">
        <v>6474</v>
      </c>
      <c r="F465" s="28"/>
      <c r="G465" s="28"/>
      <c r="L465" s="18" t="s">
        <v>18715</v>
      </c>
      <c r="M465" s="18" t="s">
        <v>15792</v>
      </c>
    </row>
    <row r="466" spans="1:13" x14ac:dyDescent="0.4">
      <c r="A466" s="28" t="s">
        <v>18539</v>
      </c>
      <c r="B466" s="28" t="s">
        <v>5935</v>
      </c>
      <c r="D466" s="28" t="s">
        <v>17982</v>
      </c>
      <c r="E466" s="28" t="s">
        <v>6467</v>
      </c>
      <c r="F466" s="28"/>
      <c r="G466" s="28"/>
      <c r="L466" s="18" t="s">
        <v>18715</v>
      </c>
      <c r="M466" s="18" t="s">
        <v>14860</v>
      </c>
    </row>
    <row r="467" spans="1:13" x14ac:dyDescent="0.4">
      <c r="A467" s="28" t="s">
        <v>18541</v>
      </c>
      <c r="B467" s="28" t="s">
        <v>6100</v>
      </c>
      <c r="D467" s="28" t="s">
        <v>17982</v>
      </c>
      <c r="E467" s="28" t="s">
        <v>6474</v>
      </c>
      <c r="F467" s="28"/>
      <c r="G467" s="28"/>
      <c r="L467" s="18" t="s">
        <v>18715</v>
      </c>
      <c r="M467" s="18" t="s">
        <v>14880</v>
      </c>
    </row>
    <row r="468" spans="1:13" x14ac:dyDescent="0.4">
      <c r="A468" s="28" t="s">
        <v>18543</v>
      </c>
      <c r="B468" s="28" t="s">
        <v>5935</v>
      </c>
      <c r="D468" s="28" t="s">
        <v>17984</v>
      </c>
      <c r="E468" s="28" t="s">
        <v>6558</v>
      </c>
      <c r="F468" s="28"/>
      <c r="G468" s="28"/>
      <c r="L468" s="18" t="s">
        <v>18715</v>
      </c>
      <c r="M468" s="18" t="s">
        <v>16068</v>
      </c>
    </row>
    <row r="469" spans="1:13" x14ac:dyDescent="0.4">
      <c r="A469" s="28" t="s">
        <v>18545</v>
      </c>
      <c r="B469" s="28" t="s">
        <v>5935</v>
      </c>
      <c r="D469" s="28" t="s">
        <v>17984</v>
      </c>
      <c r="E469" s="28" t="s">
        <v>8160</v>
      </c>
      <c r="F469" s="28"/>
      <c r="G469" s="28"/>
      <c r="L469" s="18" t="s">
        <v>18715</v>
      </c>
      <c r="M469" s="18" t="s">
        <v>15994</v>
      </c>
    </row>
    <row r="470" spans="1:13" x14ac:dyDescent="0.4">
      <c r="A470" s="28" t="s">
        <v>18547</v>
      </c>
      <c r="B470" s="28" t="s">
        <v>5935</v>
      </c>
      <c r="D470" s="28" t="s">
        <v>17986</v>
      </c>
      <c r="E470" s="28" t="s">
        <v>6558</v>
      </c>
      <c r="F470" s="28"/>
      <c r="G470" s="28"/>
      <c r="L470" s="18" t="s">
        <v>18715</v>
      </c>
      <c r="M470" s="18" t="s">
        <v>16111</v>
      </c>
    </row>
    <row r="471" spans="1:13" x14ac:dyDescent="0.4">
      <c r="A471" s="28" t="s">
        <v>18549</v>
      </c>
      <c r="B471" s="28" t="s">
        <v>6100</v>
      </c>
      <c r="D471" s="28" t="s">
        <v>17986</v>
      </c>
      <c r="E471" s="28" t="s">
        <v>9299</v>
      </c>
      <c r="F471" s="28"/>
      <c r="G471" s="28"/>
      <c r="L471" s="18" t="s">
        <v>18715</v>
      </c>
      <c r="M471" s="18" t="s">
        <v>15941</v>
      </c>
    </row>
    <row r="472" spans="1:13" x14ac:dyDescent="0.4">
      <c r="A472" s="28" t="s">
        <v>18552</v>
      </c>
      <c r="B472" s="28" t="s">
        <v>5935</v>
      </c>
      <c r="D472" s="28" t="s">
        <v>17986</v>
      </c>
      <c r="E472" s="28" t="s">
        <v>8160</v>
      </c>
      <c r="F472" s="28"/>
      <c r="G472" s="28"/>
      <c r="L472" s="18" t="s">
        <v>18715</v>
      </c>
      <c r="M472" s="18" t="s">
        <v>12934</v>
      </c>
    </row>
    <row r="473" spans="1:13" x14ac:dyDescent="0.4">
      <c r="A473" s="28" t="s">
        <v>18554</v>
      </c>
      <c r="B473" s="28" t="s">
        <v>5935</v>
      </c>
      <c r="D473" s="28" t="s">
        <v>17988</v>
      </c>
      <c r="E473" s="28" t="s">
        <v>6558</v>
      </c>
      <c r="F473" s="28"/>
      <c r="G473" s="28"/>
      <c r="L473" s="18" t="s">
        <v>18715</v>
      </c>
      <c r="M473" s="18" t="s">
        <v>12942</v>
      </c>
    </row>
    <row r="474" spans="1:13" x14ac:dyDescent="0.4">
      <c r="A474" s="28" t="s">
        <v>18557</v>
      </c>
      <c r="B474" s="28" t="s">
        <v>5935</v>
      </c>
      <c r="D474" s="28" t="s">
        <v>17988</v>
      </c>
      <c r="E474" s="28" t="s">
        <v>8063</v>
      </c>
      <c r="F474" s="28"/>
      <c r="G474" s="28"/>
      <c r="L474" s="18" t="s">
        <v>18740</v>
      </c>
      <c r="M474" s="18" t="s">
        <v>15464</v>
      </c>
    </row>
    <row r="475" spans="1:13" x14ac:dyDescent="0.4">
      <c r="A475" s="28" t="s">
        <v>18559</v>
      </c>
      <c r="B475" s="28" t="s">
        <v>5935</v>
      </c>
      <c r="D475" s="28" t="s">
        <v>17990</v>
      </c>
      <c r="E475" s="28" t="s">
        <v>6558</v>
      </c>
      <c r="F475" s="28"/>
      <c r="G475" s="28"/>
      <c r="L475" s="18" t="s">
        <v>18740</v>
      </c>
      <c r="M475" s="18" t="s">
        <v>10873</v>
      </c>
    </row>
    <row r="476" spans="1:13" x14ac:dyDescent="0.4">
      <c r="A476" s="28" t="s">
        <v>18561</v>
      </c>
      <c r="B476" s="28" t="s">
        <v>5935</v>
      </c>
      <c r="D476" s="28" t="s">
        <v>17990</v>
      </c>
      <c r="E476" s="28" t="s">
        <v>8160</v>
      </c>
      <c r="F476" s="28"/>
      <c r="G476" s="28"/>
      <c r="L476" s="18" t="s">
        <v>18740</v>
      </c>
      <c r="M476" s="18" t="s">
        <v>559</v>
      </c>
    </row>
    <row r="477" spans="1:13" x14ac:dyDescent="0.4">
      <c r="A477" s="28" t="s">
        <v>18563</v>
      </c>
      <c r="B477" s="28" t="s">
        <v>5935</v>
      </c>
      <c r="D477" s="28" t="s">
        <v>17992</v>
      </c>
      <c r="E477" s="28" t="s">
        <v>7977</v>
      </c>
      <c r="F477" s="28"/>
      <c r="G477" s="28"/>
      <c r="L477" s="18" t="s">
        <v>18740</v>
      </c>
      <c r="M477" s="18" t="s">
        <v>16174</v>
      </c>
    </row>
    <row r="478" spans="1:13" x14ac:dyDescent="0.4">
      <c r="A478" s="28" t="s">
        <v>18565</v>
      </c>
      <c r="B478" s="28" t="s">
        <v>6047</v>
      </c>
      <c r="D478" s="28" t="s">
        <v>17992</v>
      </c>
      <c r="E478" s="28" t="s">
        <v>6467</v>
      </c>
      <c r="F478" s="28"/>
      <c r="G478" s="28"/>
      <c r="L478" s="18" t="s">
        <v>18740</v>
      </c>
      <c r="M478" s="18" t="s">
        <v>560</v>
      </c>
    </row>
    <row r="479" spans="1:13" x14ac:dyDescent="0.4">
      <c r="A479" s="28" t="s">
        <v>18567</v>
      </c>
      <c r="B479" s="28" t="s">
        <v>6047</v>
      </c>
      <c r="D479" s="28" t="s">
        <v>17992</v>
      </c>
      <c r="E479" s="28" t="s">
        <v>6474</v>
      </c>
      <c r="F479" s="28"/>
      <c r="G479" s="28"/>
      <c r="L479" s="18" t="s">
        <v>18740</v>
      </c>
      <c r="M479" s="18" t="s">
        <v>550</v>
      </c>
    </row>
    <row r="480" spans="1:13" x14ac:dyDescent="0.4">
      <c r="A480" s="28" t="s">
        <v>18569</v>
      </c>
      <c r="B480" s="28" t="s">
        <v>6047</v>
      </c>
      <c r="D480" s="28" t="s">
        <v>17994</v>
      </c>
      <c r="E480" s="28" t="s">
        <v>6467</v>
      </c>
      <c r="F480" s="28"/>
      <c r="G480" s="28"/>
      <c r="L480" s="18" t="s">
        <v>18740</v>
      </c>
      <c r="M480" s="18" t="s">
        <v>561</v>
      </c>
    </row>
    <row r="481" spans="1:13" x14ac:dyDescent="0.4">
      <c r="A481" s="28" t="s">
        <v>18571</v>
      </c>
      <c r="B481" s="28" t="s">
        <v>6047</v>
      </c>
      <c r="D481" s="28" t="s">
        <v>17994</v>
      </c>
      <c r="E481" s="28" t="s">
        <v>8160</v>
      </c>
      <c r="F481" s="28"/>
      <c r="G481" s="28"/>
      <c r="L481" s="18" t="s">
        <v>18740</v>
      </c>
      <c r="M481" s="18" t="s">
        <v>551</v>
      </c>
    </row>
    <row r="482" spans="1:13" x14ac:dyDescent="0.4">
      <c r="A482" s="28" t="s">
        <v>18573</v>
      </c>
      <c r="B482" s="28" t="s">
        <v>6047</v>
      </c>
      <c r="D482" s="28" t="s">
        <v>17996</v>
      </c>
      <c r="E482" s="28" t="s">
        <v>6406</v>
      </c>
      <c r="F482" s="28"/>
      <c r="G482" s="28"/>
      <c r="L482" s="18" t="s">
        <v>18740</v>
      </c>
      <c r="M482" s="18" t="s">
        <v>563</v>
      </c>
    </row>
    <row r="483" spans="1:13" x14ac:dyDescent="0.4">
      <c r="A483" s="28" t="s">
        <v>18575</v>
      </c>
      <c r="B483" s="28" t="s">
        <v>6047</v>
      </c>
      <c r="D483" s="28" t="s">
        <v>17996</v>
      </c>
      <c r="E483" s="28" t="s">
        <v>6467</v>
      </c>
      <c r="F483" s="28"/>
      <c r="G483" s="28"/>
      <c r="L483" s="18" t="s">
        <v>18740</v>
      </c>
      <c r="M483" s="18" t="s">
        <v>553</v>
      </c>
    </row>
    <row r="484" spans="1:13" x14ac:dyDescent="0.4">
      <c r="A484" s="28" t="s">
        <v>18577</v>
      </c>
      <c r="B484" s="28" t="s">
        <v>6047</v>
      </c>
      <c r="D484" s="28" t="s">
        <v>17998</v>
      </c>
      <c r="E484" s="28" t="s">
        <v>6467</v>
      </c>
      <c r="F484" s="28"/>
      <c r="G484" s="28"/>
      <c r="L484" s="18" t="s">
        <v>18740</v>
      </c>
      <c r="M484" s="18" t="s">
        <v>557</v>
      </c>
    </row>
    <row r="485" spans="1:13" x14ac:dyDescent="0.4">
      <c r="A485" s="28" t="s">
        <v>18579</v>
      </c>
      <c r="B485" s="28" t="s">
        <v>6047</v>
      </c>
      <c r="D485" s="28" t="s">
        <v>17998</v>
      </c>
      <c r="E485" s="28" t="s">
        <v>6474</v>
      </c>
      <c r="F485" s="28"/>
      <c r="G485" s="28"/>
      <c r="L485" s="18" t="s">
        <v>18740</v>
      </c>
      <c r="M485" s="18" t="s">
        <v>554</v>
      </c>
    </row>
    <row r="486" spans="1:13" x14ac:dyDescent="0.4">
      <c r="A486" s="28" t="s">
        <v>18581</v>
      </c>
      <c r="B486" s="28" t="s">
        <v>6100</v>
      </c>
      <c r="D486" s="28" t="s">
        <v>18000</v>
      </c>
      <c r="E486" s="28" t="s">
        <v>6558</v>
      </c>
      <c r="F486" s="28"/>
      <c r="G486" s="28"/>
      <c r="L486" s="18" t="s">
        <v>18740</v>
      </c>
      <c r="M486" s="18" t="s">
        <v>556</v>
      </c>
    </row>
    <row r="487" spans="1:13" x14ac:dyDescent="0.4">
      <c r="A487" s="28" t="s">
        <v>18583</v>
      </c>
      <c r="B487" s="28" t="s">
        <v>6100</v>
      </c>
      <c r="D487" s="28" t="s">
        <v>18000</v>
      </c>
      <c r="E487" s="28" t="s">
        <v>8160</v>
      </c>
      <c r="F487" s="28"/>
      <c r="G487" s="28"/>
      <c r="L487" s="18" t="s">
        <v>18740</v>
      </c>
      <c r="M487" s="18" t="s">
        <v>555</v>
      </c>
    </row>
    <row r="488" spans="1:13" x14ac:dyDescent="0.4">
      <c r="A488" s="28" t="s">
        <v>18585</v>
      </c>
      <c r="B488" s="28" t="s">
        <v>5991</v>
      </c>
      <c r="D488" s="28" t="s">
        <v>18003</v>
      </c>
      <c r="E488" s="28" t="s">
        <v>8063</v>
      </c>
      <c r="F488" s="28"/>
      <c r="G488" s="28"/>
      <c r="L488" s="18" t="s">
        <v>18740</v>
      </c>
      <c r="M488" s="18" t="s">
        <v>11026</v>
      </c>
    </row>
    <row r="489" spans="1:13" x14ac:dyDescent="0.4">
      <c r="A489" s="28" t="s">
        <v>18587</v>
      </c>
      <c r="B489" s="28" t="s">
        <v>5991</v>
      </c>
      <c r="D489" s="28" t="s">
        <v>18003</v>
      </c>
      <c r="E489" s="28" t="s">
        <v>6474</v>
      </c>
      <c r="F489" s="28"/>
      <c r="G489" s="28"/>
      <c r="L489" s="18" t="s">
        <v>18740</v>
      </c>
      <c r="M489" s="18" t="s">
        <v>566</v>
      </c>
    </row>
    <row r="490" spans="1:13" x14ac:dyDescent="0.4">
      <c r="A490" s="28" t="s">
        <v>18589</v>
      </c>
      <c r="B490" s="28" t="s">
        <v>5991</v>
      </c>
      <c r="D490" s="28" t="s">
        <v>18003</v>
      </c>
      <c r="E490" s="28" t="s">
        <v>6416</v>
      </c>
      <c r="F490" s="28"/>
      <c r="G490" s="28"/>
      <c r="L490" s="18" t="s">
        <v>18740</v>
      </c>
      <c r="M490" s="18" t="s">
        <v>564</v>
      </c>
    </row>
    <row r="491" spans="1:13" x14ac:dyDescent="0.4">
      <c r="A491" s="28" t="s">
        <v>18591</v>
      </c>
      <c r="B491" s="28" t="s">
        <v>5991</v>
      </c>
      <c r="D491" s="28" t="s">
        <v>18005</v>
      </c>
      <c r="E491" s="28" t="s">
        <v>6558</v>
      </c>
      <c r="F491" s="28"/>
      <c r="G491" s="28"/>
      <c r="L491" s="18" t="s">
        <v>18740</v>
      </c>
      <c r="M491" s="18" t="s">
        <v>568</v>
      </c>
    </row>
    <row r="492" spans="1:13" x14ac:dyDescent="0.4">
      <c r="A492" s="28" t="s">
        <v>18593</v>
      </c>
      <c r="B492" s="28" t="s">
        <v>5935</v>
      </c>
      <c r="D492" s="28" t="s">
        <v>18005</v>
      </c>
      <c r="E492" s="28" t="s">
        <v>6406</v>
      </c>
      <c r="F492" s="28"/>
      <c r="G492" s="28"/>
      <c r="L492" s="18" t="s">
        <v>18740</v>
      </c>
      <c r="M492" s="18" t="s">
        <v>570</v>
      </c>
    </row>
    <row r="493" spans="1:13" x14ac:dyDescent="0.4">
      <c r="A493" s="28" t="s">
        <v>18595</v>
      </c>
      <c r="B493" s="28" t="s">
        <v>5935</v>
      </c>
      <c r="D493" s="28" t="s">
        <v>18005</v>
      </c>
      <c r="E493" s="28" t="s">
        <v>6474</v>
      </c>
      <c r="F493" s="28"/>
      <c r="G493" s="28"/>
      <c r="L493" s="18" t="s">
        <v>18740</v>
      </c>
      <c r="M493" s="18" t="s">
        <v>574</v>
      </c>
    </row>
    <row r="494" spans="1:13" x14ac:dyDescent="0.4">
      <c r="A494" s="28" t="s">
        <v>18597</v>
      </c>
      <c r="B494" s="28" t="s">
        <v>6047</v>
      </c>
      <c r="D494" s="28" t="s">
        <v>18005</v>
      </c>
      <c r="E494" s="28" t="s">
        <v>6416</v>
      </c>
      <c r="F494" s="28"/>
      <c r="G494" s="28"/>
      <c r="L494" s="18" t="s">
        <v>18740</v>
      </c>
      <c r="M494" s="18" t="s">
        <v>571</v>
      </c>
    </row>
    <row r="495" spans="1:13" x14ac:dyDescent="0.4">
      <c r="A495" s="28" t="s">
        <v>18599</v>
      </c>
      <c r="B495" s="28" t="s">
        <v>6047</v>
      </c>
      <c r="D495" s="28" t="s">
        <v>18007</v>
      </c>
      <c r="E495" s="28" t="s">
        <v>6558</v>
      </c>
      <c r="F495" s="28"/>
      <c r="G495" s="28"/>
      <c r="L495" s="18" t="s">
        <v>18783</v>
      </c>
      <c r="M495" s="18" t="s">
        <v>10362</v>
      </c>
    </row>
    <row r="496" spans="1:13" x14ac:dyDescent="0.4">
      <c r="A496" s="28" t="s">
        <v>18601</v>
      </c>
      <c r="B496" s="28" t="s">
        <v>6047</v>
      </c>
      <c r="D496" s="28" t="s">
        <v>18007</v>
      </c>
      <c r="E496" s="28" t="s">
        <v>6406</v>
      </c>
      <c r="F496" s="28"/>
      <c r="G496" s="28"/>
      <c r="L496" s="18" t="s">
        <v>18783</v>
      </c>
      <c r="M496" s="18" t="s">
        <v>10679</v>
      </c>
    </row>
    <row r="497" spans="1:13" x14ac:dyDescent="0.4">
      <c r="A497" s="28" t="s">
        <v>18603</v>
      </c>
      <c r="B497" s="28" t="s">
        <v>6047</v>
      </c>
      <c r="D497" s="28" t="s">
        <v>18007</v>
      </c>
      <c r="E497" s="28" t="s">
        <v>6474</v>
      </c>
      <c r="F497" s="28"/>
      <c r="G497" s="28"/>
      <c r="L497" s="18" t="s">
        <v>18783</v>
      </c>
      <c r="M497" s="18" t="s">
        <v>10687</v>
      </c>
    </row>
    <row r="498" spans="1:13" x14ac:dyDescent="0.4">
      <c r="A498" s="28" t="s">
        <v>18605</v>
      </c>
      <c r="B498" s="28" t="s">
        <v>6100</v>
      </c>
      <c r="D498" s="28" t="s">
        <v>18007</v>
      </c>
      <c r="E498" s="28" t="s">
        <v>6416</v>
      </c>
      <c r="F498" s="28"/>
      <c r="G498" s="28"/>
      <c r="L498" s="18" t="s">
        <v>18783</v>
      </c>
      <c r="M498" s="18" t="s">
        <v>14932</v>
      </c>
    </row>
    <row r="499" spans="1:13" x14ac:dyDescent="0.4">
      <c r="A499" s="28" t="s">
        <v>18607</v>
      </c>
      <c r="B499" s="28" t="s">
        <v>5991</v>
      </c>
      <c r="D499" s="28" t="s">
        <v>18009</v>
      </c>
      <c r="E499" s="28" t="s">
        <v>6406</v>
      </c>
      <c r="F499" s="28"/>
      <c r="G499" s="28"/>
      <c r="L499" s="18" t="s">
        <v>18783</v>
      </c>
      <c r="M499" s="18" t="s">
        <v>10401</v>
      </c>
    </row>
    <row r="500" spans="1:13" x14ac:dyDescent="0.4">
      <c r="A500" s="28" t="s">
        <v>18609</v>
      </c>
      <c r="B500" s="28" t="s">
        <v>5991</v>
      </c>
      <c r="D500" s="28" t="s">
        <v>18009</v>
      </c>
      <c r="E500" s="28" t="s">
        <v>6859</v>
      </c>
      <c r="F500" s="28"/>
      <c r="G500" s="28"/>
      <c r="L500" s="18" t="s">
        <v>18783</v>
      </c>
      <c r="M500" s="18" t="s">
        <v>14906</v>
      </c>
    </row>
    <row r="501" spans="1:13" x14ac:dyDescent="0.4">
      <c r="A501" s="28" t="s">
        <v>18612</v>
      </c>
      <c r="B501" s="28" t="s">
        <v>5935</v>
      </c>
      <c r="D501" s="28" t="s">
        <v>18009</v>
      </c>
      <c r="E501" s="28" t="s">
        <v>6416</v>
      </c>
      <c r="F501" s="28"/>
      <c r="G501" s="28"/>
      <c r="L501" s="18" t="s">
        <v>18783</v>
      </c>
      <c r="M501" s="18" t="s">
        <v>10422</v>
      </c>
    </row>
    <row r="502" spans="1:13" x14ac:dyDescent="0.4">
      <c r="A502" s="28" t="s">
        <v>18614</v>
      </c>
      <c r="B502" s="28" t="s">
        <v>5935</v>
      </c>
      <c r="D502" s="28" t="s">
        <v>18011</v>
      </c>
      <c r="E502" s="28" t="s">
        <v>6558</v>
      </c>
      <c r="F502" s="28"/>
      <c r="G502" s="28"/>
      <c r="L502" s="18" t="s">
        <v>18804</v>
      </c>
      <c r="M502" s="18" t="s">
        <v>52</v>
      </c>
    </row>
    <row r="503" spans="1:13" x14ac:dyDescent="0.4">
      <c r="A503" s="28" t="s">
        <v>18616</v>
      </c>
      <c r="B503" s="28" t="s">
        <v>5935</v>
      </c>
      <c r="D503" s="28" t="s">
        <v>18011</v>
      </c>
      <c r="E503" s="28" t="s">
        <v>6406</v>
      </c>
      <c r="F503" s="28"/>
      <c r="G503" s="28"/>
      <c r="L503" s="18" t="s">
        <v>18804</v>
      </c>
      <c r="M503" s="18" t="s">
        <v>49</v>
      </c>
    </row>
    <row r="504" spans="1:13" x14ac:dyDescent="0.4">
      <c r="A504" s="28" t="s">
        <v>18619</v>
      </c>
      <c r="B504" s="28" t="s">
        <v>5935</v>
      </c>
      <c r="D504" s="28" t="s">
        <v>18011</v>
      </c>
      <c r="E504" s="28" t="s">
        <v>6474</v>
      </c>
      <c r="F504" s="28"/>
      <c r="G504" s="28"/>
      <c r="L504" s="18" t="s">
        <v>18809</v>
      </c>
      <c r="M504" s="18" t="s">
        <v>567</v>
      </c>
    </row>
    <row r="505" spans="1:13" x14ac:dyDescent="0.4">
      <c r="A505" s="28" t="s">
        <v>18621</v>
      </c>
      <c r="B505" s="28" t="s">
        <v>5935</v>
      </c>
      <c r="D505" s="28" t="s">
        <v>18011</v>
      </c>
      <c r="E505" s="28" t="s">
        <v>6416</v>
      </c>
      <c r="F505" s="28"/>
      <c r="G505" s="28"/>
      <c r="L505" s="18" t="s">
        <v>18809</v>
      </c>
      <c r="M505" s="18" t="s">
        <v>12742</v>
      </c>
    </row>
    <row r="506" spans="1:13" x14ac:dyDescent="0.4">
      <c r="A506" s="28" t="s">
        <v>18623</v>
      </c>
      <c r="B506" s="28" t="s">
        <v>5935</v>
      </c>
      <c r="D506" s="28" t="s">
        <v>18013</v>
      </c>
      <c r="E506" s="28" t="s">
        <v>6558</v>
      </c>
      <c r="F506" s="28"/>
      <c r="G506" s="28"/>
      <c r="L506" s="18" t="s">
        <v>18820</v>
      </c>
      <c r="M506" s="18" t="s">
        <v>274</v>
      </c>
    </row>
    <row r="507" spans="1:13" x14ac:dyDescent="0.4">
      <c r="A507" s="28" t="s">
        <v>18626</v>
      </c>
      <c r="B507" s="28" t="s">
        <v>5935</v>
      </c>
      <c r="D507" s="28" t="s">
        <v>18013</v>
      </c>
      <c r="E507" s="28" t="s">
        <v>6474</v>
      </c>
      <c r="F507" s="28"/>
      <c r="G507" s="28"/>
      <c r="L507" s="18" t="s">
        <v>18820</v>
      </c>
      <c r="M507" s="18" t="s">
        <v>572</v>
      </c>
    </row>
    <row r="508" spans="1:13" x14ac:dyDescent="0.4">
      <c r="A508" s="28" t="s">
        <v>18628</v>
      </c>
      <c r="B508" s="28" t="s">
        <v>5935</v>
      </c>
      <c r="D508" s="28" t="s">
        <v>18013</v>
      </c>
      <c r="E508" s="28" t="s">
        <v>6416</v>
      </c>
      <c r="F508" s="28"/>
      <c r="G508" s="28"/>
      <c r="L508" s="18" t="s">
        <v>18835</v>
      </c>
      <c r="M508" s="18" t="s">
        <v>308</v>
      </c>
    </row>
    <row r="509" spans="1:13" x14ac:dyDescent="0.4">
      <c r="A509" s="28" t="s">
        <v>18630</v>
      </c>
      <c r="B509" s="28" t="s">
        <v>5935</v>
      </c>
      <c r="D509" s="28" t="s">
        <v>18016</v>
      </c>
      <c r="E509" s="28" t="s">
        <v>6558</v>
      </c>
      <c r="F509" s="28"/>
      <c r="G509" s="28"/>
      <c r="L509" s="18" t="s">
        <v>18840</v>
      </c>
      <c r="M509" s="18" t="s">
        <v>279</v>
      </c>
    </row>
    <row r="510" spans="1:13" x14ac:dyDescent="0.4">
      <c r="A510" s="28" t="s">
        <v>18633</v>
      </c>
      <c r="B510" s="28" t="s">
        <v>5935</v>
      </c>
      <c r="D510" s="28" t="s">
        <v>18016</v>
      </c>
      <c r="E510" s="28" t="s">
        <v>6474</v>
      </c>
      <c r="F510" s="28"/>
      <c r="G510" s="28"/>
      <c r="L510" s="18" t="s">
        <v>18840</v>
      </c>
      <c r="M510" s="18" t="s">
        <v>281</v>
      </c>
    </row>
    <row r="511" spans="1:13" x14ac:dyDescent="0.4">
      <c r="A511" s="28" t="s">
        <v>18635</v>
      </c>
      <c r="B511" s="28" t="s">
        <v>5935</v>
      </c>
      <c r="D511" s="28" t="s">
        <v>18018</v>
      </c>
      <c r="E511" s="28" t="s">
        <v>8063</v>
      </c>
      <c r="F511" s="28"/>
      <c r="G511" s="28"/>
      <c r="L511" s="18" t="s">
        <v>18845</v>
      </c>
      <c r="M511" s="18" t="s">
        <v>118</v>
      </c>
    </row>
    <row r="512" spans="1:13" x14ac:dyDescent="0.4">
      <c r="A512" s="28" t="s">
        <v>18637</v>
      </c>
      <c r="B512" s="28" t="s">
        <v>6047</v>
      </c>
      <c r="D512" s="28" t="s">
        <v>18018</v>
      </c>
      <c r="E512" s="28" t="s">
        <v>6474</v>
      </c>
      <c r="F512" s="28"/>
      <c r="G512" s="28"/>
      <c r="L512" s="18" t="s">
        <v>18852</v>
      </c>
      <c r="M512" s="18" t="s">
        <v>363</v>
      </c>
    </row>
    <row r="513" spans="1:13" x14ac:dyDescent="0.4">
      <c r="A513" s="28" t="s">
        <v>18639</v>
      </c>
      <c r="B513" s="28" t="s">
        <v>6047</v>
      </c>
      <c r="D513" s="28" t="s">
        <v>18018</v>
      </c>
      <c r="E513" s="28" t="s">
        <v>6416</v>
      </c>
      <c r="F513" s="28"/>
      <c r="G513" s="28"/>
      <c r="L513" s="18" t="s">
        <v>18852</v>
      </c>
      <c r="M513" s="18" t="s">
        <v>365</v>
      </c>
    </row>
    <row r="514" spans="1:13" x14ac:dyDescent="0.4">
      <c r="A514" s="28" t="s">
        <v>18641</v>
      </c>
      <c r="B514" s="28" t="s">
        <v>6047</v>
      </c>
      <c r="D514" s="28" t="s">
        <v>18020</v>
      </c>
      <c r="E514" s="28" t="s">
        <v>6467</v>
      </c>
      <c r="F514" s="28"/>
      <c r="G514" s="28"/>
      <c r="L514" s="18" t="s">
        <v>18852</v>
      </c>
      <c r="M514" s="18" t="s">
        <v>367</v>
      </c>
    </row>
    <row r="515" spans="1:13" x14ac:dyDescent="0.4">
      <c r="A515" s="28" t="s">
        <v>18643</v>
      </c>
      <c r="B515" s="28" t="s">
        <v>6047</v>
      </c>
      <c r="D515" s="28" t="s">
        <v>18020</v>
      </c>
      <c r="E515" s="28" t="s">
        <v>6474</v>
      </c>
      <c r="F515" s="28"/>
      <c r="G515" s="28"/>
      <c r="L515" s="18" t="s">
        <v>18859</v>
      </c>
      <c r="M515" s="18" t="s">
        <v>170</v>
      </c>
    </row>
    <row r="516" spans="1:13" x14ac:dyDescent="0.4">
      <c r="A516" s="28" t="s">
        <v>18645</v>
      </c>
      <c r="B516" s="28" t="s">
        <v>6047</v>
      </c>
      <c r="D516" s="28" t="s">
        <v>18022</v>
      </c>
      <c r="E516" s="28" t="s">
        <v>6558</v>
      </c>
      <c r="F516" s="28"/>
      <c r="G516" s="28"/>
      <c r="L516" s="18" t="s">
        <v>18866</v>
      </c>
      <c r="M516" s="18" t="s">
        <v>295</v>
      </c>
    </row>
    <row r="517" spans="1:13" x14ac:dyDescent="0.4">
      <c r="A517" s="28" t="s">
        <v>18647</v>
      </c>
      <c r="B517" s="28" t="s">
        <v>6100</v>
      </c>
      <c r="D517" s="28" t="s">
        <v>18022</v>
      </c>
      <c r="E517" s="28" t="s">
        <v>6406</v>
      </c>
      <c r="F517" s="28"/>
      <c r="G517" s="28"/>
      <c r="L517" s="18" t="s">
        <v>18866</v>
      </c>
      <c r="M517" s="18" t="s">
        <v>369</v>
      </c>
    </row>
    <row r="518" spans="1:13" x14ac:dyDescent="0.4">
      <c r="A518" s="28" t="s">
        <v>18649</v>
      </c>
      <c r="B518" s="28" t="s">
        <v>5991</v>
      </c>
      <c r="D518" s="28" t="s">
        <v>18024</v>
      </c>
      <c r="E518" s="28" t="s">
        <v>6467</v>
      </c>
      <c r="F518" s="28"/>
      <c r="G518" s="28"/>
      <c r="L518" s="18" t="s">
        <v>18871</v>
      </c>
      <c r="M518" s="18" t="s">
        <v>200</v>
      </c>
    </row>
    <row r="519" spans="1:13" x14ac:dyDescent="0.4">
      <c r="A519" s="28" t="s">
        <v>18652</v>
      </c>
      <c r="B519" s="28" t="s">
        <v>5935</v>
      </c>
      <c r="D519" s="28" t="s">
        <v>18024</v>
      </c>
      <c r="E519" s="28" t="s">
        <v>6474</v>
      </c>
      <c r="F519" s="28"/>
      <c r="G519" s="28"/>
      <c r="L519" s="18" t="s">
        <v>18871</v>
      </c>
      <c r="M519" s="18" t="s">
        <v>204</v>
      </c>
    </row>
    <row r="520" spans="1:13" x14ac:dyDescent="0.4">
      <c r="A520" s="28" t="s">
        <v>18654</v>
      </c>
      <c r="B520" s="28" t="s">
        <v>5935</v>
      </c>
      <c r="D520" s="28" t="s">
        <v>18026</v>
      </c>
      <c r="E520" s="28" t="s">
        <v>6467</v>
      </c>
      <c r="F520" s="28"/>
      <c r="G520" s="28"/>
      <c r="L520" s="18" t="s">
        <v>18880</v>
      </c>
      <c r="M520" s="18" t="s">
        <v>297</v>
      </c>
    </row>
    <row r="521" spans="1:13" x14ac:dyDescent="0.4">
      <c r="A521" s="28" t="s">
        <v>18657</v>
      </c>
      <c r="B521" s="28" t="s">
        <v>5935</v>
      </c>
      <c r="D521" s="28" t="s">
        <v>18026</v>
      </c>
      <c r="E521" s="28" t="s">
        <v>6474</v>
      </c>
      <c r="F521" s="28"/>
      <c r="G521" s="28"/>
      <c r="L521" s="18" t="s">
        <v>18883</v>
      </c>
      <c r="M521" s="18" t="s">
        <v>313</v>
      </c>
    </row>
    <row r="522" spans="1:13" x14ac:dyDescent="0.4">
      <c r="A522" s="28" t="s">
        <v>18659</v>
      </c>
      <c r="B522" s="28" t="s">
        <v>6047</v>
      </c>
      <c r="D522" s="28" t="s">
        <v>18028</v>
      </c>
      <c r="E522" s="28" t="s">
        <v>7977</v>
      </c>
      <c r="F522" s="28"/>
      <c r="G522" s="28"/>
      <c r="L522" s="18" t="s">
        <v>18883</v>
      </c>
      <c r="M522" s="18" t="s">
        <v>315</v>
      </c>
    </row>
    <row r="523" spans="1:13" x14ac:dyDescent="0.4">
      <c r="A523" s="28" t="s">
        <v>18661</v>
      </c>
      <c r="B523" s="28" t="s">
        <v>6047</v>
      </c>
      <c r="D523" s="28" t="s">
        <v>18028</v>
      </c>
      <c r="E523" s="28" t="s">
        <v>6474</v>
      </c>
      <c r="F523" s="28"/>
      <c r="G523" s="28"/>
      <c r="L523" s="18" t="s">
        <v>18890</v>
      </c>
      <c r="M523" s="18" t="s">
        <v>317</v>
      </c>
    </row>
    <row r="524" spans="1:13" x14ac:dyDescent="0.4">
      <c r="A524" s="28" t="s">
        <v>18663</v>
      </c>
      <c r="B524" s="28" t="s">
        <v>6047</v>
      </c>
      <c r="D524" s="28" t="s">
        <v>18031</v>
      </c>
      <c r="E524" s="28" t="s">
        <v>6558</v>
      </c>
      <c r="F524" s="28"/>
      <c r="G524" s="28"/>
      <c r="L524" s="18" t="s">
        <v>18890</v>
      </c>
      <c r="M524" s="18" t="s">
        <v>319</v>
      </c>
    </row>
    <row r="525" spans="1:13" x14ac:dyDescent="0.4">
      <c r="A525" s="28" t="s">
        <v>18665</v>
      </c>
      <c r="B525" s="28" t="s">
        <v>6047</v>
      </c>
      <c r="D525" s="28" t="s">
        <v>18031</v>
      </c>
      <c r="E525" s="28" t="s">
        <v>11480</v>
      </c>
      <c r="F525" s="28"/>
      <c r="G525" s="28"/>
      <c r="L525" s="18" t="s">
        <v>18895</v>
      </c>
      <c r="M525" s="18" t="s">
        <v>12214</v>
      </c>
    </row>
    <row r="526" spans="1:13" x14ac:dyDescent="0.4">
      <c r="A526" s="28" t="s">
        <v>18667</v>
      </c>
      <c r="B526" s="28" t="s">
        <v>6047</v>
      </c>
      <c r="D526" s="28" t="s">
        <v>18031</v>
      </c>
      <c r="E526" s="28" t="s">
        <v>6474</v>
      </c>
      <c r="F526" s="28"/>
      <c r="G526" s="28"/>
      <c r="L526" s="18" t="s">
        <v>18895</v>
      </c>
      <c r="M526" s="18" t="s">
        <v>12234</v>
      </c>
    </row>
    <row r="527" spans="1:13" x14ac:dyDescent="0.4">
      <c r="A527" s="28" t="s">
        <v>18669</v>
      </c>
      <c r="B527" s="28" t="s">
        <v>6100</v>
      </c>
      <c r="D527" s="28" t="s">
        <v>18031</v>
      </c>
      <c r="E527" s="28" t="s">
        <v>11488</v>
      </c>
      <c r="F527" s="28"/>
      <c r="G527" s="28"/>
      <c r="L527" s="18" t="s">
        <v>18900</v>
      </c>
      <c r="M527" s="18" t="s">
        <v>12255</v>
      </c>
    </row>
    <row r="528" spans="1:13" x14ac:dyDescent="0.4">
      <c r="A528" s="28" t="s">
        <v>18671</v>
      </c>
      <c r="B528" s="28" t="s">
        <v>5991</v>
      </c>
      <c r="D528" s="28" t="s">
        <v>18031</v>
      </c>
      <c r="E528" s="28" t="s">
        <v>11770</v>
      </c>
      <c r="F528" s="28"/>
      <c r="G528" s="28"/>
      <c r="L528" s="18" t="s">
        <v>18900</v>
      </c>
      <c r="M528" s="18" t="s">
        <v>12276</v>
      </c>
    </row>
    <row r="529" spans="1:13" x14ac:dyDescent="0.4">
      <c r="A529" s="28" t="s">
        <v>18674</v>
      </c>
      <c r="B529" s="28" t="s">
        <v>5935</v>
      </c>
      <c r="D529" s="28" t="s">
        <v>18031</v>
      </c>
      <c r="E529" s="28" t="s">
        <v>6416</v>
      </c>
      <c r="F529" s="28"/>
      <c r="G529" s="28"/>
      <c r="L529" s="18" t="s">
        <v>18905</v>
      </c>
      <c r="M529" s="18" t="s">
        <v>12297</v>
      </c>
    </row>
    <row r="530" spans="1:13" x14ac:dyDescent="0.4">
      <c r="A530" s="28" t="s">
        <v>18677</v>
      </c>
      <c r="B530" s="28" t="s">
        <v>5935</v>
      </c>
      <c r="D530" s="28" t="s">
        <v>18032</v>
      </c>
      <c r="E530" s="28" t="s">
        <v>6558</v>
      </c>
      <c r="F530" s="28"/>
      <c r="G530" s="28"/>
      <c r="L530" s="18" t="s">
        <v>18905</v>
      </c>
      <c r="M530" s="18" t="s">
        <v>12317</v>
      </c>
    </row>
    <row r="531" spans="1:13" x14ac:dyDescent="0.4">
      <c r="A531" s="28" t="s">
        <v>18679</v>
      </c>
      <c r="B531" s="28" t="s">
        <v>6100</v>
      </c>
      <c r="D531" s="28" t="s">
        <v>18032</v>
      </c>
      <c r="E531" s="28" t="s">
        <v>11480</v>
      </c>
      <c r="F531" s="28"/>
      <c r="G531" s="28"/>
      <c r="L531" s="18" t="s">
        <v>18910</v>
      </c>
      <c r="M531" s="18" t="s">
        <v>12338</v>
      </c>
    </row>
    <row r="532" spans="1:13" x14ac:dyDescent="0.4">
      <c r="A532" s="28" t="s">
        <v>18682</v>
      </c>
      <c r="B532" s="28" t="s">
        <v>5935</v>
      </c>
      <c r="D532" s="28" t="s">
        <v>18032</v>
      </c>
      <c r="E532" s="28" t="s">
        <v>6474</v>
      </c>
      <c r="F532" s="28"/>
      <c r="G532" s="28"/>
      <c r="L532" s="18" t="s">
        <v>18910</v>
      </c>
      <c r="M532" s="18" t="s">
        <v>12358</v>
      </c>
    </row>
    <row r="533" spans="1:13" x14ac:dyDescent="0.4">
      <c r="A533" s="28" t="s">
        <v>18685</v>
      </c>
      <c r="B533" s="28" t="s">
        <v>11479</v>
      </c>
      <c r="D533" s="28" t="s">
        <v>18032</v>
      </c>
      <c r="E533" s="28" t="s">
        <v>11488</v>
      </c>
      <c r="F533" s="28"/>
      <c r="G533" s="28"/>
      <c r="L533" s="18" t="s">
        <v>18915</v>
      </c>
      <c r="M533" s="18" t="s">
        <v>14820</v>
      </c>
    </row>
    <row r="534" spans="1:13" x14ac:dyDescent="0.4">
      <c r="A534" s="28" t="s">
        <v>18687</v>
      </c>
      <c r="B534" s="28" t="s">
        <v>11479</v>
      </c>
      <c r="D534" s="28" t="s">
        <v>18032</v>
      </c>
      <c r="E534" s="28" t="s">
        <v>11770</v>
      </c>
      <c r="F534" s="28"/>
      <c r="G534" s="28"/>
      <c r="L534" s="18" t="s">
        <v>18915</v>
      </c>
      <c r="M534" s="18" t="s">
        <v>14840</v>
      </c>
    </row>
    <row r="535" spans="1:13" x14ac:dyDescent="0.4">
      <c r="A535" s="28" t="s">
        <v>18690</v>
      </c>
      <c r="B535" s="28" t="s">
        <v>5935</v>
      </c>
      <c r="D535" s="28" t="s">
        <v>18032</v>
      </c>
      <c r="E535" s="28" t="s">
        <v>6416</v>
      </c>
      <c r="F535" s="28"/>
      <c r="G535" s="28"/>
      <c r="L535" s="18" t="s">
        <v>18920</v>
      </c>
      <c r="M535" s="18" t="s">
        <v>12379</v>
      </c>
    </row>
    <row r="536" spans="1:13" x14ac:dyDescent="0.4">
      <c r="A536" s="28" t="s">
        <v>18692</v>
      </c>
      <c r="B536" s="28" t="s">
        <v>5935</v>
      </c>
      <c r="D536" s="28" t="s">
        <v>18034</v>
      </c>
      <c r="E536" s="28" t="s">
        <v>6558</v>
      </c>
      <c r="F536" s="28"/>
      <c r="G536" s="28"/>
      <c r="L536" s="18" t="s">
        <v>18920</v>
      </c>
      <c r="M536" s="18" t="s">
        <v>12399</v>
      </c>
    </row>
    <row r="537" spans="1:13" x14ac:dyDescent="0.4">
      <c r="A537" s="28" t="s">
        <v>18695</v>
      </c>
      <c r="B537" s="28" t="s">
        <v>5935</v>
      </c>
      <c r="D537" s="28" t="s">
        <v>18034</v>
      </c>
      <c r="E537" s="28" t="s">
        <v>11480</v>
      </c>
      <c r="F537" s="28"/>
      <c r="G537" s="28"/>
      <c r="L537" s="18" t="s">
        <v>18925</v>
      </c>
      <c r="M537" s="18" t="s">
        <v>12420</v>
      </c>
    </row>
    <row r="538" spans="1:13" x14ac:dyDescent="0.4">
      <c r="A538" s="28" t="s">
        <v>18697</v>
      </c>
      <c r="B538" s="28" t="s">
        <v>5935</v>
      </c>
      <c r="D538" s="28" t="s">
        <v>18034</v>
      </c>
      <c r="E538" s="28" t="s">
        <v>6474</v>
      </c>
      <c r="F538" s="28"/>
      <c r="G538" s="28"/>
      <c r="L538" s="18" t="s">
        <v>18925</v>
      </c>
      <c r="M538" s="18" t="s">
        <v>12440</v>
      </c>
    </row>
    <row r="539" spans="1:13" x14ac:dyDescent="0.4">
      <c r="A539" s="28" t="s">
        <v>18700</v>
      </c>
      <c r="B539" s="28" t="s">
        <v>12556</v>
      </c>
      <c r="D539" s="28" t="s">
        <v>18034</v>
      </c>
      <c r="E539" s="28" t="s">
        <v>11488</v>
      </c>
      <c r="F539" s="28"/>
      <c r="G539" s="28"/>
      <c r="L539" s="18" t="s">
        <v>18930</v>
      </c>
      <c r="M539" s="18" t="s">
        <v>310</v>
      </c>
    </row>
    <row r="540" spans="1:13" x14ac:dyDescent="0.4">
      <c r="A540" s="28" t="s">
        <v>18702</v>
      </c>
      <c r="B540" s="28" t="s">
        <v>12556</v>
      </c>
      <c r="D540" s="28" t="s">
        <v>18034</v>
      </c>
      <c r="E540" s="28" t="s">
        <v>11770</v>
      </c>
      <c r="F540" s="28"/>
      <c r="G540" s="28"/>
      <c r="L540" s="18" t="s">
        <v>18934</v>
      </c>
      <c r="M540" s="18" t="s">
        <v>776</v>
      </c>
    </row>
    <row r="541" spans="1:13" x14ac:dyDescent="0.4">
      <c r="A541" s="28" t="s">
        <v>18705</v>
      </c>
      <c r="B541" s="28" t="s">
        <v>5935</v>
      </c>
      <c r="D541" s="28" t="s">
        <v>18034</v>
      </c>
      <c r="E541" s="28" t="s">
        <v>6416</v>
      </c>
      <c r="F541" s="28"/>
      <c r="G541" s="28"/>
      <c r="L541" s="18" t="s">
        <v>18940</v>
      </c>
      <c r="M541" s="18" t="s">
        <v>781</v>
      </c>
    </row>
    <row r="542" spans="1:13" x14ac:dyDescent="0.4">
      <c r="A542" s="28" t="s">
        <v>18705</v>
      </c>
      <c r="B542" s="28" t="s">
        <v>5896</v>
      </c>
      <c r="D542" s="28" t="s">
        <v>18035</v>
      </c>
      <c r="E542" s="28" t="s">
        <v>6558</v>
      </c>
      <c r="F542" s="28"/>
      <c r="G542" s="28"/>
      <c r="L542" s="18" t="s">
        <v>18943</v>
      </c>
      <c r="M542" s="18" t="s">
        <v>785</v>
      </c>
    </row>
    <row r="543" spans="1:13" x14ac:dyDescent="0.4">
      <c r="A543" s="28" t="s">
        <v>18709</v>
      </c>
      <c r="B543" s="28" t="s">
        <v>5935</v>
      </c>
      <c r="D543" s="28" t="s">
        <v>18035</v>
      </c>
      <c r="E543" s="28" t="s">
        <v>11480</v>
      </c>
      <c r="F543" s="28"/>
      <c r="G543" s="28"/>
      <c r="L543" s="18" t="s">
        <v>18946</v>
      </c>
      <c r="M543" s="18" t="s">
        <v>787</v>
      </c>
    </row>
    <row r="544" spans="1:13" x14ac:dyDescent="0.4">
      <c r="A544" s="28" t="s">
        <v>18711</v>
      </c>
      <c r="B544" s="28" t="s">
        <v>5935</v>
      </c>
      <c r="D544" s="28" t="s">
        <v>18035</v>
      </c>
      <c r="E544" s="28" t="s">
        <v>6474</v>
      </c>
      <c r="F544" s="28"/>
      <c r="G544" s="28"/>
      <c r="L544" s="18" t="s">
        <v>18949</v>
      </c>
      <c r="M544" s="18" t="s">
        <v>548</v>
      </c>
    </row>
    <row r="545" spans="1:13" x14ac:dyDescent="0.4">
      <c r="A545" s="28" t="s">
        <v>18713</v>
      </c>
      <c r="B545" s="28" t="s">
        <v>5935</v>
      </c>
      <c r="D545" s="28" t="s">
        <v>18035</v>
      </c>
      <c r="E545" s="28" t="s">
        <v>11488</v>
      </c>
      <c r="F545" s="28"/>
      <c r="G545" s="28"/>
      <c r="L545" s="18" t="s">
        <v>18949</v>
      </c>
      <c r="M545" s="18" t="s">
        <v>546</v>
      </c>
    </row>
    <row r="546" spans="1:13" x14ac:dyDescent="0.4">
      <c r="A546" s="28" t="s">
        <v>18716</v>
      </c>
      <c r="B546" s="28" t="s">
        <v>5935</v>
      </c>
      <c r="D546" s="28" t="s">
        <v>18035</v>
      </c>
      <c r="E546" s="28" t="s">
        <v>11770</v>
      </c>
      <c r="F546" s="28"/>
      <c r="G546" s="28"/>
      <c r="L546" s="18" t="s">
        <v>18949</v>
      </c>
      <c r="M546" s="18" t="s">
        <v>544</v>
      </c>
    </row>
    <row r="547" spans="1:13" x14ac:dyDescent="0.4">
      <c r="A547" s="28" t="s">
        <v>18718</v>
      </c>
      <c r="B547" s="28" t="s">
        <v>5935</v>
      </c>
      <c r="D547" s="28" t="s">
        <v>18035</v>
      </c>
      <c r="E547" s="28" t="s">
        <v>6416</v>
      </c>
      <c r="F547" s="28"/>
      <c r="G547" s="28"/>
      <c r="L547" s="18" t="s">
        <v>18956</v>
      </c>
      <c r="M547" s="18" t="s">
        <v>15792</v>
      </c>
    </row>
    <row r="548" spans="1:13" x14ac:dyDescent="0.4">
      <c r="A548" s="28" t="s">
        <v>18720</v>
      </c>
      <c r="B548" s="28" t="s">
        <v>5935</v>
      </c>
      <c r="D548" s="28" t="s">
        <v>18038</v>
      </c>
      <c r="E548" s="28" t="s">
        <v>6558</v>
      </c>
      <c r="F548" s="28"/>
      <c r="G548" s="28"/>
      <c r="L548" s="18" t="s">
        <v>18956</v>
      </c>
      <c r="M548" s="18" t="s">
        <v>14860</v>
      </c>
    </row>
    <row r="549" spans="1:13" x14ac:dyDescent="0.4">
      <c r="A549" s="28" t="s">
        <v>18722</v>
      </c>
      <c r="B549" s="28" t="s">
        <v>5896</v>
      </c>
      <c r="D549" s="28" t="s">
        <v>18038</v>
      </c>
      <c r="E549" s="28" t="s">
        <v>11480</v>
      </c>
      <c r="F549" s="28"/>
      <c r="G549" s="28"/>
      <c r="L549" s="18" t="s">
        <v>18956</v>
      </c>
      <c r="M549" s="18" t="s">
        <v>14880</v>
      </c>
    </row>
    <row r="550" spans="1:13" x14ac:dyDescent="0.4">
      <c r="A550" s="28" t="s">
        <v>18724</v>
      </c>
      <c r="B550" s="28" t="s">
        <v>5896</v>
      </c>
      <c r="D550" s="28" t="s">
        <v>18038</v>
      </c>
      <c r="E550" s="28" t="s">
        <v>6474</v>
      </c>
      <c r="F550" s="28"/>
      <c r="G550" s="28"/>
      <c r="L550" s="18" t="s">
        <v>18956</v>
      </c>
      <c r="M550" s="18" t="s">
        <v>12934</v>
      </c>
    </row>
    <row r="551" spans="1:13" x14ac:dyDescent="0.4">
      <c r="A551" s="28" t="s">
        <v>18726</v>
      </c>
      <c r="B551" s="28" t="s">
        <v>5896</v>
      </c>
      <c r="D551" s="28" t="s">
        <v>18038</v>
      </c>
      <c r="E551" s="28" t="s">
        <v>11488</v>
      </c>
      <c r="F551" s="28"/>
      <c r="G551" s="28"/>
      <c r="L551" s="18" t="s">
        <v>18956</v>
      </c>
      <c r="M551" s="18" t="s">
        <v>12942</v>
      </c>
    </row>
    <row r="552" spans="1:13" x14ac:dyDescent="0.4">
      <c r="A552" s="28" t="s">
        <v>18728</v>
      </c>
      <c r="B552" s="28" t="s">
        <v>5896</v>
      </c>
      <c r="D552" s="28" t="s">
        <v>18038</v>
      </c>
      <c r="E552" s="28" t="s">
        <v>11770</v>
      </c>
      <c r="F552" s="28"/>
      <c r="G552" s="28"/>
      <c r="L552" s="18" t="s">
        <v>18969</v>
      </c>
      <c r="M552" s="18" t="s">
        <v>15464</v>
      </c>
    </row>
    <row r="553" spans="1:13" x14ac:dyDescent="0.4">
      <c r="A553" s="28" t="s">
        <v>18730</v>
      </c>
      <c r="B553" s="28" t="s">
        <v>5935</v>
      </c>
      <c r="D553" s="28" t="s">
        <v>18038</v>
      </c>
      <c r="E553" s="28" t="s">
        <v>6416</v>
      </c>
      <c r="F553" s="28"/>
      <c r="G553" s="28"/>
      <c r="L553" s="18" t="s">
        <v>18969</v>
      </c>
      <c r="M553" s="18" t="s">
        <v>10873</v>
      </c>
    </row>
    <row r="554" spans="1:13" x14ac:dyDescent="0.4">
      <c r="A554" s="28" t="s">
        <v>18730</v>
      </c>
      <c r="B554" s="28" t="s">
        <v>6047</v>
      </c>
      <c r="D554" s="28" t="s">
        <v>18040</v>
      </c>
      <c r="E554" s="28" t="s">
        <v>6558</v>
      </c>
      <c r="F554" s="28"/>
      <c r="G554" s="28"/>
      <c r="L554" s="18" t="s">
        <v>18969</v>
      </c>
      <c r="M554" s="18" t="s">
        <v>563</v>
      </c>
    </row>
    <row r="555" spans="1:13" x14ac:dyDescent="0.4">
      <c r="A555" s="28" t="s">
        <v>18730</v>
      </c>
      <c r="B555" s="28" t="s">
        <v>6100</v>
      </c>
      <c r="D555" s="28" t="s">
        <v>18040</v>
      </c>
      <c r="E555" s="28" t="s">
        <v>11480</v>
      </c>
      <c r="F555" s="28"/>
      <c r="G555" s="28"/>
      <c r="L555" s="18" t="s">
        <v>18969</v>
      </c>
      <c r="M555" s="18" t="s">
        <v>553</v>
      </c>
    </row>
    <row r="556" spans="1:13" x14ac:dyDescent="0.4">
      <c r="A556" s="28" t="s">
        <v>18730</v>
      </c>
      <c r="B556" s="28" t="s">
        <v>5991</v>
      </c>
      <c r="D556" s="28" t="s">
        <v>18040</v>
      </c>
      <c r="E556" s="28" t="s">
        <v>6474</v>
      </c>
      <c r="F556" s="28"/>
      <c r="G556" s="28"/>
      <c r="L556" s="18" t="s">
        <v>18969</v>
      </c>
      <c r="M556" s="18" t="s">
        <v>11026</v>
      </c>
    </row>
    <row r="557" spans="1:13" x14ac:dyDescent="0.4">
      <c r="A557" s="28" t="s">
        <v>18735</v>
      </c>
      <c r="B557" s="28" t="s">
        <v>5935</v>
      </c>
      <c r="D557" s="28" t="s">
        <v>18040</v>
      </c>
      <c r="E557" s="28" t="s">
        <v>11488</v>
      </c>
      <c r="F557" s="28"/>
      <c r="G557" s="28"/>
      <c r="L557" s="18" t="s">
        <v>18969</v>
      </c>
      <c r="M557" s="18" t="s">
        <v>570</v>
      </c>
    </row>
    <row r="558" spans="1:13" x14ac:dyDescent="0.4">
      <c r="A558" s="28" t="s">
        <v>18735</v>
      </c>
      <c r="B558" s="28" t="s">
        <v>6047</v>
      </c>
      <c r="D558" s="28" t="s">
        <v>18040</v>
      </c>
      <c r="E558" s="28" t="s">
        <v>11770</v>
      </c>
      <c r="F558" s="28"/>
      <c r="G558" s="28"/>
      <c r="L558" s="18" t="s">
        <v>18982</v>
      </c>
      <c r="M558" s="18" t="s">
        <v>10362</v>
      </c>
    </row>
    <row r="559" spans="1:13" x14ac:dyDescent="0.4">
      <c r="A559" s="28" t="s">
        <v>18735</v>
      </c>
      <c r="B559" s="28" t="s">
        <v>6100</v>
      </c>
      <c r="D559" s="28" t="s">
        <v>18040</v>
      </c>
      <c r="E559" s="28" t="s">
        <v>6416</v>
      </c>
      <c r="F559" s="28"/>
      <c r="G559" s="28"/>
      <c r="L559" s="18" t="s">
        <v>18982</v>
      </c>
      <c r="M559" s="18" t="s">
        <v>10679</v>
      </c>
    </row>
    <row r="560" spans="1:13" x14ac:dyDescent="0.4">
      <c r="A560" s="28" t="s">
        <v>18735</v>
      </c>
      <c r="B560" s="28" t="s">
        <v>5991</v>
      </c>
      <c r="D560" s="28" t="s">
        <v>18043</v>
      </c>
      <c r="E560" s="28" t="s">
        <v>6558</v>
      </c>
      <c r="F560" s="28"/>
      <c r="G560" s="28"/>
      <c r="L560" s="18" t="s">
        <v>18982</v>
      </c>
      <c r="M560" s="18" t="s">
        <v>10687</v>
      </c>
    </row>
    <row r="561" spans="1:13" x14ac:dyDescent="0.4">
      <c r="A561" s="28" t="s">
        <v>18741</v>
      </c>
      <c r="B561" s="28" t="s">
        <v>5935</v>
      </c>
      <c r="D561" s="28" t="s">
        <v>18046</v>
      </c>
      <c r="E561" s="28" t="s">
        <v>6558</v>
      </c>
      <c r="F561" s="28"/>
      <c r="G561" s="28"/>
      <c r="L561" s="18" t="s">
        <v>18982</v>
      </c>
      <c r="M561" s="18" t="s">
        <v>14932</v>
      </c>
    </row>
    <row r="562" spans="1:13" x14ac:dyDescent="0.4">
      <c r="A562" s="28" t="s">
        <v>18743</v>
      </c>
      <c r="B562" s="28" t="s">
        <v>5935</v>
      </c>
      <c r="D562" s="28" t="s">
        <v>18046</v>
      </c>
      <c r="E562" s="28" t="s">
        <v>6474</v>
      </c>
      <c r="F562" s="28"/>
      <c r="G562" s="28"/>
      <c r="L562" s="18" t="s">
        <v>18982</v>
      </c>
      <c r="M562" s="18" t="s">
        <v>10401</v>
      </c>
    </row>
    <row r="563" spans="1:13" x14ac:dyDescent="0.4">
      <c r="A563" s="28" t="s">
        <v>18745</v>
      </c>
      <c r="B563" s="28" t="s">
        <v>6047</v>
      </c>
      <c r="D563" s="28" t="s">
        <v>18046</v>
      </c>
      <c r="E563" s="28" t="s">
        <v>6416</v>
      </c>
      <c r="F563" s="28"/>
      <c r="G563" s="28"/>
      <c r="L563" s="18" t="s">
        <v>18982</v>
      </c>
      <c r="M563" s="18" t="s">
        <v>14906</v>
      </c>
    </row>
    <row r="564" spans="1:13" x14ac:dyDescent="0.4">
      <c r="A564" s="28" t="s">
        <v>18747</v>
      </c>
      <c r="B564" s="28" t="s">
        <v>6047</v>
      </c>
      <c r="D564" s="28" t="s">
        <v>18048</v>
      </c>
      <c r="E564" s="28" t="s">
        <v>6558</v>
      </c>
      <c r="F564" s="28"/>
      <c r="G564" s="28"/>
      <c r="L564" s="18" t="s">
        <v>18982</v>
      </c>
      <c r="M564" s="18" t="s">
        <v>10422</v>
      </c>
    </row>
    <row r="565" spans="1:13" x14ac:dyDescent="0.4">
      <c r="A565" s="28" t="s">
        <v>18749</v>
      </c>
      <c r="B565" s="28" t="s">
        <v>6047</v>
      </c>
      <c r="D565" s="28" t="s">
        <v>18048</v>
      </c>
      <c r="E565" s="28" t="s">
        <v>6474</v>
      </c>
      <c r="F565" s="28"/>
      <c r="G565" s="28"/>
      <c r="L565" s="18" t="s">
        <v>18997</v>
      </c>
      <c r="M565" s="18" t="s">
        <v>52</v>
      </c>
    </row>
    <row r="566" spans="1:13" x14ac:dyDescent="0.4">
      <c r="A566" s="28" t="s">
        <v>18751</v>
      </c>
      <c r="B566" s="28" t="s">
        <v>6047</v>
      </c>
      <c r="D566" s="28" t="s">
        <v>18048</v>
      </c>
      <c r="E566" s="28" t="s">
        <v>6416</v>
      </c>
      <c r="F566" s="28"/>
      <c r="G566" s="28"/>
      <c r="L566" s="18" t="s">
        <v>18997</v>
      </c>
      <c r="M566" s="18" t="s">
        <v>49</v>
      </c>
    </row>
    <row r="567" spans="1:13" x14ac:dyDescent="0.4">
      <c r="A567" s="28" t="s">
        <v>18753</v>
      </c>
      <c r="B567" s="28" t="s">
        <v>5896</v>
      </c>
      <c r="D567" s="28" t="s">
        <v>18051</v>
      </c>
      <c r="E567" s="28" t="s">
        <v>6558</v>
      </c>
      <c r="F567" s="28"/>
      <c r="G567" s="28"/>
      <c r="L567" s="18" t="s">
        <v>19002</v>
      </c>
      <c r="M567" s="18" t="s">
        <v>118</v>
      </c>
    </row>
    <row r="568" spans="1:13" x14ac:dyDescent="0.4">
      <c r="A568" s="28" t="s">
        <v>18755</v>
      </c>
      <c r="B568" s="28" t="s">
        <v>5896</v>
      </c>
      <c r="D568" s="28" t="s">
        <v>18051</v>
      </c>
      <c r="E568" s="28" t="s">
        <v>6474</v>
      </c>
      <c r="F568" s="28"/>
      <c r="G568" s="28"/>
      <c r="L568" s="18" t="s">
        <v>19008</v>
      </c>
      <c r="M568" s="18" t="s">
        <v>363</v>
      </c>
    </row>
    <row r="569" spans="1:13" x14ac:dyDescent="0.4">
      <c r="A569" s="28" t="s">
        <v>18757</v>
      </c>
      <c r="B569" s="28" t="s">
        <v>6100</v>
      </c>
      <c r="D569" s="28" t="s">
        <v>18051</v>
      </c>
      <c r="E569" s="28" t="s">
        <v>6416</v>
      </c>
      <c r="F569" s="28"/>
      <c r="G569" s="28"/>
      <c r="L569" s="18" t="s">
        <v>19008</v>
      </c>
      <c r="M569" s="18" t="s">
        <v>365</v>
      </c>
    </row>
    <row r="570" spans="1:13" x14ac:dyDescent="0.4">
      <c r="A570" s="28" t="s">
        <v>18759</v>
      </c>
      <c r="B570" s="28" t="s">
        <v>6100</v>
      </c>
      <c r="D570" s="28" t="s">
        <v>18053</v>
      </c>
      <c r="E570" s="28" t="s">
        <v>6558</v>
      </c>
      <c r="F570" s="28"/>
      <c r="G570" s="28"/>
      <c r="L570" s="18" t="s">
        <v>19013</v>
      </c>
      <c r="M570" s="18" t="s">
        <v>170</v>
      </c>
    </row>
    <row r="571" spans="1:13" x14ac:dyDescent="0.4">
      <c r="A571" s="28" t="s">
        <v>18761</v>
      </c>
      <c r="B571" s="28" t="s">
        <v>5991</v>
      </c>
      <c r="D571" s="28" t="s">
        <v>18053</v>
      </c>
      <c r="E571" s="28" t="s">
        <v>6474</v>
      </c>
      <c r="F571" s="28"/>
      <c r="G571" s="28"/>
      <c r="L571" s="18" t="s">
        <v>19019</v>
      </c>
      <c r="M571" s="18" t="s">
        <v>295</v>
      </c>
    </row>
    <row r="572" spans="1:13" x14ac:dyDescent="0.4">
      <c r="A572" s="28" t="s">
        <v>18763</v>
      </c>
      <c r="B572" s="28" t="s">
        <v>5991</v>
      </c>
      <c r="D572" s="28" t="s">
        <v>18053</v>
      </c>
      <c r="E572" s="28" t="s">
        <v>6416</v>
      </c>
      <c r="F572" s="28"/>
      <c r="G572" s="28"/>
      <c r="L572" s="18" t="s">
        <v>19022</v>
      </c>
      <c r="M572" s="18" t="s">
        <v>204</v>
      </c>
    </row>
    <row r="573" spans="1:13" x14ac:dyDescent="0.4">
      <c r="A573" s="28" t="s">
        <v>18765</v>
      </c>
      <c r="B573" s="28" t="s">
        <v>5991</v>
      </c>
      <c r="D573" s="28" t="s">
        <v>18056</v>
      </c>
      <c r="E573" s="28" t="s">
        <v>6558</v>
      </c>
      <c r="F573" s="28"/>
      <c r="G573" s="28"/>
      <c r="L573" s="18" t="s">
        <v>19026</v>
      </c>
      <c r="M573" s="18" t="s">
        <v>297</v>
      </c>
    </row>
    <row r="574" spans="1:13" x14ac:dyDescent="0.4">
      <c r="A574" s="28" t="s">
        <v>18767</v>
      </c>
      <c r="B574" s="28" t="s">
        <v>5991</v>
      </c>
      <c r="D574" s="28" t="s">
        <v>18056</v>
      </c>
      <c r="E574" s="28" t="s">
        <v>6474</v>
      </c>
      <c r="F574" s="28"/>
      <c r="G574" s="28"/>
      <c r="L574" s="18" t="s">
        <v>19029</v>
      </c>
      <c r="M574" s="18" t="s">
        <v>313</v>
      </c>
    </row>
    <row r="575" spans="1:13" x14ac:dyDescent="0.4">
      <c r="A575" s="28" t="s">
        <v>18769</v>
      </c>
      <c r="B575" s="28" t="s">
        <v>5935</v>
      </c>
      <c r="D575" s="28" t="s">
        <v>18056</v>
      </c>
      <c r="E575" s="28" t="s">
        <v>6416</v>
      </c>
      <c r="F575" s="28"/>
      <c r="G575" s="28"/>
      <c r="L575" s="18" t="s">
        <v>19029</v>
      </c>
      <c r="M575" s="18" t="s">
        <v>315</v>
      </c>
    </row>
    <row r="576" spans="1:13" x14ac:dyDescent="0.4">
      <c r="A576" s="28" t="s">
        <v>18771</v>
      </c>
      <c r="B576" s="28" t="s">
        <v>6047</v>
      </c>
      <c r="D576" s="28" t="s">
        <v>18058</v>
      </c>
      <c r="E576" s="28" t="s">
        <v>6558</v>
      </c>
      <c r="F576" s="28"/>
      <c r="G576" s="28"/>
      <c r="L576" s="18" t="s">
        <v>19034</v>
      </c>
      <c r="M576" s="18" t="s">
        <v>317</v>
      </c>
    </row>
    <row r="577" spans="1:13" x14ac:dyDescent="0.4">
      <c r="A577" s="28" t="s">
        <v>18773</v>
      </c>
      <c r="B577" s="28" t="s">
        <v>6047</v>
      </c>
      <c r="D577" s="28" t="s">
        <v>18058</v>
      </c>
      <c r="E577" s="28" t="s">
        <v>6474</v>
      </c>
      <c r="F577" s="28"/>
      <c r="G577" s="28"/>
      <c r="L577" s="18" t="s">
        <v>19034</v>
      </c>
      <c r="M577" s="18" t="s">
        <v>319</v>
      </c>
    </row>
    <row r="578" spans="1:13" x14ac:dyDescent="0.4">
      <c r="A578" s="28" t="s">
        <v>18775</v>
      </c>
      <c r="B578" s="28" t="s">
        <v>5896</v>
      </c>
      <c r="D578" s="28" t="s">
        <v>18058</v>
      </c>
      <c r="E578" s="28" t="s">
        <v>6416</v>
      </c>
      <c r="F578" s="28"/>
      <c r="G578" s="28"/>
      <c r="L578" s="18" t="s">
        <v>19039</v>
      </c>
      <c r="M578" s="18" t="s">
        <v>12214</v>
      </c>
    </row>
    <row r="579" spans="1:13" x14ac:dyDescent="0.4">
      <c r="A579" s="28" t="s">
        <v>18777</v>
      </c>
      <c r="B579" s="28" t="s">
        <v>6100</v>
      </c>
      <c r="D579" s="28" t="s">
        <v>18061</v>
      </c>
      <c r="E579" s="28" t="s">
        <v>6558</v>
      </c>
      <c r="F579" s="28"/>
      <c r="G579" s="28"/>
      <c r="L579" s="18" t="s">
        <v>19039</v>
      </c>
      <c r="M579" s="18" t="s">
        <v>12234</v>
      </c>
    </row>
    <row r="580" spans="1:13" x14ac:dyDescent="0.4">
      <c r="A580" s="28" t="s">
        <v>18779</v>
      </c>
      <c r="B580" s="28" t="s">
        <v>5991</v>
      </c>
      <c r="D580" s="28" t="s">
        <v>18061</v>
      </c>
      <c r="E580" s="28" t="s">
        <v>6474</v>
      </c>
      <c r="F580" s="28"/>
      <c r="G580" s="28"/>
      <c r="L580" s="18" t="s">
        <v>19044</v>
      </c>
      <c r="M580" s="18" t="s">
        <v>14820</v>
      </c>
    </row>
    <row r="581" spans="1:13" x14ac:dyDescent="0.4">
      <c r="A581" s="28" t="s">
        <v>18781</v>
      </c>
      <c r="B581" s="28" t="s">
        <v>5991</v>
      </c>
      <c r="D581" s="28" t="s">
        <v>18061</v>
      </c>
      <c r="E581" s="28" t="s">
        <v>6416</v>
      </c>
      <c r="F581" s="28"/>
      <c r="G581" s="28"/>
      <c r="L581" s="18" t="s">
        <v>19044</v>
      </c>
      <c r="M581" s="18" t="s">
        <v>14840</v>
      </c>
    </row>
    <row r="582" spans="1:13" x14ac:dyDescent="0.4">
      <c r="A582" s="28" t="s">
        <v>18784</v>
      </c>
      <c r="B582" s="28" t="s">
        <v>5935</v>
      </c>
      <c r="D582" s="28" t="s">
        <v>18063</v>
      </c>
      <c r="E582" s="28" t="s">
        <v>6558</v>
      </c>
      <c r="F582" s="28"/>
      <c r="G582" s="28"/>
      <c r="L582" s="18" t="s">
        <v>19049</v>
      </c>
      <c r="M582" s="18" t="s">
        <v>310</v>
      </c>
    </row>
    <row r="583" spans="1:13" x14ac:dyDescent="0.4">
      <c r="A583" s="28" t="s">
        <v>18786</v>
      </c>
      <c r="B583" s="28" t="s">
        <v>5935</v>
      </c>
      <c r="D583" s="28" t="s">
        <v>18063</v>
      </c>
      <c r="E583" s="28" t="s">
        <v>6474</v>
      </c>
      <c r="F583" s="28"/>
      <c r="G583" s="28"/>
      <c r="L583" s="18" t="s">
        <v>19052</v>
      </c>
      <c r="M583" s="18" t="s">
        <v>544</v>
      </c>
    </row>
    <row r="584" spans="1:13" x14ac:dyDescent="0.4">
      <c r="A584" s="28" t="s">
        <v>18788</v>
      </c>
      <c r="B584" s="28" t="s">
        <v>6047</v>
      </c>
      <c r="D584" s="28" t="s">
        <v>18063</v>
      </c>
      <c r="E584" s="28" t="s">
        <v>6416</v>
      </c>
      <c r="F584" s="28"/>
      <c r="G584" s="28"/>
      <c r="L584" s="18" t="s">
        <v>19055</v>
      </c>
      <c r="M584" s="18" t="s">
        <v>15792</v>
      </c>
    </row>
    <row r="585" spans="1:13" x14ac:dyDescent="0.4">
      <c r="A585" s="28" t="s">
        <v>18788</v>
      </c>
      <c r="B585" s="28" t="s">
        <v>5896</v>
      </c>
      <c r="D585" s="28" t="s">
        <v>18066</v>
      </c>
      <c r="E585" s="28" t="s">
        <v>6558</v>
      </c>
      <c r="F585" s="28"/>
      <c r="G585" s="28"/>
      <c r="L585" s="18" t="s">
        <v>19055</v>
      </c>
      <c r="M585" s="18" t="s">
        <v>14860</v>
      </c>
    </row>
    <row r="586" spans="1:13" x14ac:dyDescent="0.4">
      <c r="A586" s="28" t="s">
        <v>18788</v>
      </c>
      <c r="B586" s="28" t="s">
        <v>6100</v>
      </c>
      <c r="D586" s="28" t="s">
        <v>18066</v>
      </c>
      <c r="E586" s="28" t="s">
        <v>6474</v>
      </c>
      <c r="F586" s="28"/>
      <c r="G586" s="28"/>
      <c r="L586" s="18" t="s">
        <v>19055</v>
      </c>
      <c r="M586" s="18" t="s">
        <v>14880</v>
      </c>
    </row>
    <row r="587" spans="1:13" x14ac:dyDescent="0.4">
      <c r="A587" s="28" t="s">
        <v>18788</v>
      </c>
      <c r="B587" s="28" t="s">
        <v>5991</v>
      </c>
      <c r="D587" s="28" t="s">
        <v>18066</v>
      </c>
      <c r="E587" s="28" t="s">
        <v>6416</v>
      </c>
      <c r="F587" s="28"/>
      <c r="G587" s="28"/>
      <c r="L587" s="18" t="s">
        <v>19055</v>
      </c>
      <c r="M587" s="18" t="s">
        <v>16068</v>
      </c>
    </row>
    <row r="588" spans="1:13" x14ac:dyDescent="0.4">
      <c r="A588" s="28" t="s">
        <v>18793</v>
      </c>
      <c r="B588" s="28" t="s">
        <v>5935</v>
      </c>
      <c r="D588" s="28" t="s">
        <v>18068</v>
      </c>
      <c r="E588" s="28" t="s">
        <v>6558</v>
      </c>
      <c r="F588" s="28"/>
      <c r="G588" s="28"/>
      <c r="L588" s="18" t="s">
        <v>19055</v>
      </c>
      <c r="M588" s="18" t="s">
        <v>15994</v>
      </c>
    </row>
    <row r="589" spans="1:13" x14ac:dyDescent="0.4">
      <c r="A589" s="28" t="s">
        <v>18795</v>
      </c>
      <c r="B589" s="28" t="s">
        <v>5935</v>
      </c>
      <c r="D589" s="28" t="s">
        <v>18068</v>
      </c>
      <c r="E589" s="28" t="s">
        <v>6474</v>
      </c>
      <c r="F589" s="28"/>
      <c r="G589" s="28"/>
      <c r="L589" s="18" t="s">
        <v>19055</v>
      </c>
      <c r="M589" s="18" t="s">
        <v>16111</v>
      </c>
    </row>
    <row r="590" spans="1:13" x14ac:dyDescent="0.4">
      <c r="A590" s="28" t="s">
        <v>18797</v>
      </c>
      <c r="B590" s="28" t="s">
        <v>5935</v>
      </c>
      <c r="D590" s="28" t="s">
        <v>18068</v>
      </c>
      <c r="E590" s="28" t="s">
        <v>6416</v>
      </c>
      <c r="F590" s="28"/>
      <c r="G590" s="28"/>
      <c r="L590" s="18" t="s">
        <v>19055</v>
      </c>
      <c r="M590" s="18" t="s">
        <v>15941</v>
      </c>
    </row>
    <row r="591" spans="1:13" x14ac:dyDescent="0.4">
      <c r="A591" s="28" t="s">
        <v>18799</v>
      </c>
      <c r="B591" s="28" t="s">
        <v>6047</v>
      </c>
      <c r="D591" s="28" t="s">
        <v>18071</v>
      </c>
      <c r="E591" s="28" t="s">
        <v>6558</v>
      </c>
      <c r="F591" s="28"/>
      <c r="G591" s="28"/>
      <c r="L591" s="18" t="s">
        <v>19055</v>
      </c>
      <c r="M591" s="18" t="s">
        <v>12934</v>
      </c>
    </row>
    <row r="592" spans="1:13" x14ac:dyDescent="0.4">
      <c r="A592" s="28" t="s">
        <v>18799</v>
      </c>
      <c r="B592" s="28" t="s">
        <v>5896</v>
      </c>
      <c r="D592" s="28" t="s">
        <v>18071</v>
      </c>
      <c r="E592" s="28" t="s">
        <v>6474</v>
      </c>
      <c r="F592" s="28"/>
      <c r="G592" s="28"/>
      <c r="L592" s="18" t="s">
        <v>19055</v>
      </c>
      <c r="M592" s="18" t="s">
        <v>12942</v>
      </c>
    </row>
    <row r="593" spans="1:13" x14ac:dyDescent="0.4">
      <c r="A593" s="28" t="s">
        <v>18799</v>
      </c>
      <c r="B593" s="28" t="s">
        <v>6100</v>
      </c>
      <c r="D593" s="28" t="s">
        <v>18071</v>
      </c>
      <c r="E593" s="28" t="s">
        <v>6416</v>
      </c>
      <c r="F593" s="28"/>
      <c r="G593" s="28"/>
      <c r="L593" s="18" t="s">
        <v>19080</v>
      </c>
      <c r="M593" s="18" t="s">
        <v>11026</v>
      </c>
    </row>
    <row r="594" spans="1:13" x14ac:dyDescent="0.4">
      <c r="A594" s="28" t="s">
        <v>18799</v>
      </c>
      <c r="B594" s="28" t="s">
        <v>5991</v>
      </c>
      <c r="D594" s="28" t="s">
        <v>18073</v>
      </c>
      <c r="E594" s="28" t="s">
        <v>6558</v>
      </c>
      <c r="F594" s="28"/>
      <c r="G594" s="28"/>
      <c r="L594" s="18" t="s">
        <v>19080</v>
      </c>
      <c r="M594" s="18" t="s">
        <v>566</v>
      </c>
    </row>
    <row r="595" spans="1:13" x14ac:dyDescent="0.4">
      <c r="A595" s="28" t="s">
        <v>18805</v>
      </c>
      <c r="B595" s="28" t="s">
        <v>5935</v>
      </c>
      <c r="D595" s="28" t="s">
        <v>18073</v>
      </c>
      <c r="E595" s="28" t="s">
        <v>6416</v>
      </c>
      <c r="F595" s="28"/>
      <c r="G595" s="28"/>
      <c r="L595" s="18" t="s">
        <v>19080</v>
      </c>
      <c r="M595" s="18" t="s">
        <v>564</v>
      </c>
    </row>
    <row r="596" spans="1:13" x14ac:dyDescent="0.4">
      <c r="A596" s="28" t="s">
        <v>18807</v>
      </c>
      <c r="B596" s="28" t="s">
        <v>5935</v>
      </c>
      <c r="D596" s="28" t="s">
        <v>18075</v>
      </c>
      <c r="E596" s="28" t="s">
        <v>6558</v>
      </c>
      <c r="F596" s="28"/>
      <c r="G596" s="28"/>
      <c r="L596" s="18" t="s">
        <v>19080</v>
      </c>
      <c r="M596" s="18" t="s">
        <v>568</v>
      </c>
    </row>
    <row r="597" spans="1:13" x14ac:dyDescent="0.4">
      <c r="A597" s="28" t="s">
        <v>18810</v>
      </c>
      <c r="B597" s="28" t="s">
        <v>5935</v>
      </c>
      <c r="D597" s="28" t="s">
        <v>18075</v>
      </c>
      <c r="E597" s="28" t="s">
        <v>6474</v>
      </c>
      <c r="F597" s="28"/>
      <c r="G597" s="28"/>
      <c r="L597" s="18" t="s">
        <v>19080</v>
      </c>
      <c r="M597" s="18" t="s">
        <v>570</v>
      </c>
    </row>
    <row r="598" spans="1:13" x14ac:dyDescent="0.4">
      <c r="A598" s="28" t="s">
        <v>18810</v>
      </c>
      <c r="B598" s="28" t="s">
        <v>6047</v>
      </c>
      <c r="D598" s="28" t="s">
        <v>18075</v>
      </c>
      <c r="E598" s="28" t="s">
        <v>6416</v>
      </c>
      <c r="F598" s="28"/>
      <c r="G598" s="28"/>
      <c r="L598" s="18" t="s">
        <v>19080</v>
      </c>
      <c r="M598" s="18" t="s">
        <v>574</v>
      </c>
    </row>
    <row r="599" spans="1:13" x14ac:dyDescent="0.4">
      <c r="A599" s="28" t="s">
        <v>18810</v>
      </c>
      <c r="B599" s="28" t="s">
        <v>5896</v>
      </c>
      <c r="D599" s="28" t="s">
        <v>18077</v>
      </c>
      <c r="E599" s="28" t="s">
        <v>6558</v>
      </c>
      <c r="F599" s="28"/>
      <c r="G599" s="28"/>
      <c r="L599" s="18" t="s">
        <v>19080</v>
      </c>
      <c r="M599" s="18" t="s">
        <v>571</v>
      </c>
    </row>
    <row r="600" spans="1:13" x14ac:dyDescent="0.4">
      <c r="A600" s="28" t="s">
        <v>18810</v>
      </c>
      <c r="B600" s="28" t="s">
        <v>5991</v>
      </c>
      <c r="D600" s="28" t="s">
        <v>18077</v>
      </c>
      <c r="E600" s="28" t="s">
        <v>6416</v>
      </c>
      <c r="F600" s="28"/>
      <c r="G600" s="28"/>
      <c r="L600" s="18" t="s">
        <v>19095</v>
      </c>
      <c r="M600" s="18" t="s">
        <v>10362</v>
      </c>
    </row>
    <row r="601" spans="1:13" x14ac:dyDescent="0.4">
      <c r="A601" s="28" t="s">
        <v>18815</v>
      </c>
      <c r="B601" s="28" t="s">
        <v>5935</v>
      </c>
      <c r="D601" s="28" t="s">
        <v>18080</v>
      </c>
      <c r="E601" s="28" t="s">
        <v>6558</v>
      </c>
      <c r="F601" s="28"/>
      <c r="G601" s="28"/>
      <c r="L601" s="18" t="s">
        <v>19095</v>
      </c>
      <c r="M601" s="18" t="s">
        <v>10679</v>
      </c>
    </row>
    <row r="602" spans="1:13" x14ac:dyDescent="0.4">
      <c r="A602" s="28" t="s">
        <v>18815</v>
      </c>
      <c r="B602" s="28" t="s">
        <v>6047</v>
      </c>
      <c r="D602" s="28" t="s">
        <v>18080</v>
      </c>
      <c r="E602" s="28" t="s">
        <v>6474</v>
      </c>
      <c r="F602" s="28"/>
      <c r="G602" s="28"/>
      <c r="L602" s="18" t="s">
        <v>19095</v>
      </c>
      <c r="M602" s="18" t="s">
        <v>10687</v>
      </c>
    </row>
    <row r="603" spans="1:13" x14ac:dyDescent="0.4">
      <c r="A603" s="28" t="s">
        <v>18815</v>
      </c>
      <c r="B603" s="28" t="s">
        <v>5896</v>
      </c>
      <c r="D603" s="28" t="s">
        <v>18080</v>
      </c>
      <c r="E603" s="28" t="s">
        <v>6416</v>
      </c>
      <c r="F603" s="28"/>
      <c r="G603" s="28"/>
      <c r="L603" s="18" t="s">
        <v>19095</v>
      </c>
      <c r="M603" s="18" t="s">
        <v>14932</v>
      </c>
    </row>
    <row r="604" spans="1:13" x14ac:dyDescent="0.4">
      <c r="A604" s="28" t="s">
        <v>18815</v>
      </c>
      <c r="B604" s="28" t="s">
        <v>5991</v>
      </c>
      <c r="D604" s="28" t="s">
        <v>18082</v>
      </c>
      <c r="E604" s="28" t="s">
        <v>9299</v>
      </c>
      <c r="F604" s="28"/>
      <c r="G604" s="28"/>
      <c r="L604" s="18" t="s">
        <v>19095</v>
      </c>
      <c r="M604" s="18" t="s">
        <v>10401</v>
      </c>
    </row>
    <row r="605" spans="1:13" x14ac:dyDescent="0.4">
      <c r="A605" s="28" t="s">
        <v>18821</v>
      </c>
      <c r="B605" s="28" t="s">
        <v>5935</v>
      </c>
      <c r="D605" s="28" t="s">
        <v>18082</v>
      </c>
      <c r="E605" s="28" t="s">
        <v>6416</v>
      </c>
      <c r="F605" s="28"/>
      <c r="G605" s="28"/>
      <c r="L605" s="18" t="s">
        <v>19095</v>
      </c>
      <c r="M605" s="18" t="s">
        <v>14906</v>
      </c>
    </row>
    <row r="606" spans="1:13" x14ac:dyDescent="0.4">
      <c r="A606" s="28" t="s">
        <v>18821</v>
      </c>
      <c r="B606" s="28" t="s">
        <v>6047</v>
      </c>
      <c r="D606" s="28" t="s">
        <v>18084</v>
      </c>
      <c r="E606" s="28" t="s">
        <v>6558</v>
      </c>
      <c r="F606" s="28"/>
      <c r="G606" s="28"/>
      <c r="L606" s="18" t="s">
        <v>19095</v>
      </c>
      <c r="M606" s="18" t="s">
        <v>10422</v>
      </c>
    </row>
    <row r="607" spans="1:13" x14ac:dyDescent="0.4">
      <c r="A607" s="28" t="s">
        <v>18821</v>
      </c>
      <c r="B607" s="28" t="s">
        <v>5896</v>
      </c>
      <c r="D607" s="28" t="s">
        <v>18084</v>
      </c>
      <c r="E607" s="28" t="s">
        <v>6474</v>
      </c>
      <c r="F607" s="28"/>
      <c r="G607" s="28"/>
      <c r="L607" s="18" t="s">
        <v>19116</v>
      </c>
      <c r="M607" s="18" t="s">
        <v>52</v>
      </c>
    </row>
    <row r="608" spans="1:13" x14ac:dyDescent="0.4">
      <c r="A608" s="28" t="s">
        <v>18821</v>
      </c>
      <c r="B608" s="28" t="s">
        <v>6100</v>
      </c>
      <c r="D608" s="28" t="s">
        <v>18084</v>
      </c>
      <c r="E608" s="28" t="s">
        <v>6416</v>
      </c>
      <c r="F608" s="28"/>
      <c r="G608" s="28"/>
      <c r="L608" s="18" t="s">
        <v>19116</v>
      </c>
      <c r="M608" s="18" t="s">
        <v>49</v>
      </c>
    </row>
    <row r="609" spans="1:13" x14ac:dyDescent="0.4">
      <c r="A609" s="28" t="s">
        <v>18821</v>
      </c>
      <c r="B609" s="28" t="s">
        <v>5991</v>
      </c>
      <c r="D609" s="28" t="s">
        <v>18086</v>
      </c>
      <c r="E609" s="28" t="s">
        <v>9299</v>
      </c>
      <c r="F609" s="28"/>
      <c r="G609" s="28"/>
      <c r="L609" s="18" t="s">
        <v>19121</v>
      </c>
      <c r="M609" s="18" t="s">
        <v>12742</v>
      </c>
    </row>
    <row r="610" spans="1:13" x14ac:dyDescent="0.4">
      <c r="A610" s="28" t="s">
        <v>18821</v>
      </c>
      <c r="B610" s="28" t="s">
        <v>9488</v>
      </c>
      <c r="D610" s="28" t="s">
        <v>18086</v>
      </c>
      <c r="E610" s="28" t="s">
        <v>6416</v>
      </c>
      <c r="F610" s="28"/>
      <c r="G610" s="28"/>
      <c r="L610" s="18" t="s">
        <v>19127</v>
      </c>
      <c r="M610" s="18" t="s">
        <v>572</v>
      </c>
    </row>
    <row r="611" spans="1:13" x14ac:dyDescent="0.4">
      <c r="A611" s="28" t="s">
        <v>18828</v>
      </c>
      <c r="B611" s="28" t="s">
        <v>5935</v>
      </c>
      <c r="D611" s="28" t="s">
        <v>18088</v>
      </c>
      <c r="E611" s="28" t="s">
        <v>6416</v>
      </c>
      <c r="F611" s="28"/>
      <c r="G611" s="28"/>
      <c r="L611" s="18" t="s">
        <v>19135</v>
      </c>
      <c r="M611" s="18" t="s">
        <v>118</v>
      </c>
    </row>
    <row r="612" spans="1:13" x14ac:dyDescent="0.4">
      <c r="A612" s="28" t="s">
        <v>18828</v>
      </c>
      <c r="B612" s="28" t="s">
        <v>6047</v>
      </c>
      <c r="D612" s="28" t="s">
        <v>18090</v>
      </c>
      <c r="E612" s="28" t="s">
        <v>12520</v>
      </c>
      <c r="F612" s="28"/>
      <c r="G612" s="28"/>
      <c r="L612" s="18" t="s">
        <v>19142</v>
      </c>
      <c r="M612" s="18" t="s">
        <v>128</v>
      </c>
    </row>
    <row r="613" spans="1:13" x14ac:dyDescent="0.4">
      <c r="A613" s="28" t="s">
        <v>18828</v>
      </c>
      <c r="B613" s="28" t="s">
        <v>5896</v>
      </c>
      <c r="D613" s="28" t="s">
        <v>18093</v>
      </c>
      <c r="E613" s="28" t="s">
        <v>6558</v>
      </c>
      <c r="F613" s="28"/>
      <c r="G613" s="28"/>
      <c r="L613" s="18" t="s">
        <v>19149</v>
      </c>
      <c r="M613" s="18" t="s">
        <v>170</v>
      </c>
    </row>
    <row r="614" spans="1:13" x14ac:dyDescent="0.4">
      <c r="A614" s="28" t="s">
        <v>18828</v>
      </c>
      <c r="B614" s="28" t="s">
        <v>6100</v>
      </c>
      <c r="D614" s="28" t="s">
        <v>18093</v>
      </c>
      <c r="E614" s="28" t="s">
        <v>6474</v>
      </c>
      <c r="F614" s="28"/>
      <c r="G614" s="28"/>
      <c r="L614" s="18" t="s">
        <v>19156</v>
      </c>
      <c r="M614" s="18" t="s">
        <v>179</v>
      </c>
    </row>
    <row r="615" spans="1:13" x14ac:dyDescent="0.4">
      <c r="A615" s="28" t="s">
        <v>18828</v>
      </c>
      <c r="B615" s="28" t="s">
        <v>5991</v>
      </c>
      <c r="D615" s="28" t="s">
        <v>18095</v>
      </c>
      <c r="E615" s="28" t="s">
        <v>6558</v>
      </c>
      <c r="F615" s="28"/>
      <c r="G615" s="28"/>
      <c r="L615" s="18" t="s">
        <v>19163</v>
      </c>
      <c r="M615" s="18" t="s">
        <v>200</v>
      </c>
    </row>
    <row r="616" spans="1:13" x14ac:dyDescent="0.4">
      <c r="A616" s="28" t="s">
        <v>18828</v>
      </c>
      <c r="B616" s="28" t="s">
        <v>9488</v>
      </c>
      <c r="D616" s="28" t="s">
        <v>18095</v>
      </c>
      <c r="E616" s="28" t="s">
        <v>6474</v>
      </c>
      <c r="F616" s="28"/>
      <c r="G616" s="28"/>
      <c r="L616" s="18" t="s">
        <v>19163</v>
      </c>
      <c r="M616" s="18" t="s">
        <v>204</v>
      </c>
    </row>
    <row r="617" spans="1:13" x14ac:dyDescent="0.4">
      <c r="A617" s="28" t="s">
        <v>18836</v>
      </c>
      <c r="B617" s="28" t="s">
        <v>6047</v>
      </c>
      <c r="D617" s="28" t="s">
        <v>18098</v>
      </c>
      <c r="E617" s="28" t="s">
        <v>6406</v>
      </c>
      <c r="F617" s="28"/>
      <c r="G617" s="28"/>
      <c r="L617" s="18" t="s">
        <v>19172</v>
      </c>
      <c r="M617" s="18" t="s">
        <v>211</v>
      </c>
    </row>
    <row r="618" spans="1:13" x14ac:dyDescent="0.4">
      <c r="A618" s="28" t="s">
        <v>18836</v>
      </c>
      <c r="B618" s="28" t="s">
        <v>5896</v>
      </c>
      <c r="D618" s="28" t="s">
        <v>18098</v>
      </c>
      <c r="E618" s="28" t="s">
        <v>6303</v>
      </c>
      <c r="F618" s="28"/>
      <c r="G618" s="28"/>
      <c r="L618" s="18" t="s">
        <v>19172</v>
      </c>
      <c r="M618" s="18" t="s">
        <v>215</v>
      </c>
    </row>
    <row r="619" spans="1:13" x14ac:dyDescent="0.4">
      <c r="A619" s="28" t="s">
        <v>18836</v>
      </c>
      <c r="B619" s="28" t="s">
        <v>5991</v>
      </c>
      <c r="D619" s="28" t="s">
        <v>18098</v>
      </c>
      <c r="E619" s="28" t="s">
        <v>6311</v>
      </c>
      <c r="F619" s="28"/>
      <c r="G619" s="28"/>
      <c r="L619" s="18" t="s">
        <v>19181</v>
      </c>
      <c r="M619" s="18" t="s">
        <v>313</v>
      </c>
    </row>
    <row r="620" spans="1:13" x14ac:dyDescent="0.4">
      <c r="A620" s="28" t="s">
        <v>18841</v>
      </c>
      <c r="B620" s="28" t="s">
        <v>5935</v>
      </c>
      <c r="D620" s="28" t="s">
        <v>18098</v>
      </c>
      <c r="E620" s="28" t="s">
        <v>6416</v>
      </c>
      <c r="F620" s="28"/>
      <c r="G620" s="28"/>
      <c r="L620" s="18" t="s">
        <v>19181</v>
      </c>
      <c r="M620" s="18" t="s">
        <v>315</v>
      </c>
    </row>
    <row r="621" spans="1:13" x14ac:dyDescent="0.4">
      <c r="A621" s="28" t="s">
        <v>18843</v>
      </c>
      <c r="B621" s="28" t="s">
        <v>5935</v>
      </c>
      <c r="D621" s="28" t="s">
        <v>18099</v>
      </c>
      <c r="E621" s="28" t="s">
        <v>6406</v>
      </c>
      <c r="F621" s="28"/>
      <c r="G621" s="28"/>
      <c r="L621" s="18" t="s">
        <v>19186</v>
      </c>
      <c r="M621" s="18" t="s">
        <v>317</v>
      </c>
    </row>
    <row r="622" spans="1:13" x14ac:dyDescent="0.4">
      <c r="A622" s="28" t="s">
        <v>18846</v>
      </c>
      <c r="B622" s="28" t="s">
        <v>5935</v>
      </c>
      <c r="D622" s="28" t="s">
        <v>18099</v>
      </c>
      <c r="E622" s="28" t="s">
        <v>6303</v>
      </c>
      <c r="F622" s="28"/>
      <c r="G622" s="28"/>
      <c r="L622" s="18" t="s">
        <v>19189</v>
      </c>
      <c r="M622" s="18" t="s">
        <v>12214</v>
      </c>
    </row>
    <row r="623" spans="1:13" x14ac:dyDescent="0.4">
      <c r="A623" s="28" t="s">
        <v>18846</v>
      </c>
      <c r="B623" s="28" t="s">
        <v>6047</v>
      </c>
      <c r="D623" s="28" t="s">
        <v>18099</v>
      </c>
      <c r="E623" s="28" t="s">
        <v>6311</v>
      </c>
      <c r="F623" s="28"/>
      <c r="G623" s="28"/>
      <c r="L623" s="18" t="s">
        <v>19189</v>
      </c>
      <c r="M623" s="18" t="s">
        <v>12234</v>
      </c>
    </row>
    <row r="624" spans="1:13" x14ac:dyDescent="0.4">
      <c r="A624" s="28" t="s">
        <v>18846</v>
      </c>
      <c r="B624" s="28" t="s">
        <v>5896</v>
      </c>
      <c r="D624" s="28" t="s">
        <v>18099</v>
      </c>
      <c r="E624" s="28" t="s">
        <v>6416</v>
      </c>
      <c r="F624" s="28"/>
      <c r="G624" s="28"/>
      <c r="L624" s="18" t="s">
        <v>19194</v>
      </c>
      <c r="M624" s="18" t="s">
        <v>12255</v>
      </c>
    </row>
    <row r="625" spans="1:13" x14ac:dyDescent="0.4">
      <c r="A625" s="28" t="s">
        <v>18846</v>
      </c>
      <c r="B625" s="28" t="s">
        <v>6100</v>
      </c>
      <c r="D625" s="28" t="s">
        <v>18102</v>
      </c>
      <c r="E625" s="28" t="s">
        <v>6303</v>
      </c>
      <c r="F625" s="28"/>
      <c r="G625" s="28"/>
      <c r="L625" s="18" t="s">
        <v>19194</v>
      </c>
      <c r="M625" s="18" t="s">
        <v>12276</v>
      </c>
    </row>
    <row r="626" spans="1:13" x14ac:dyDescent="0.4">
      <c r="A626" s="28" t="s">
        <v>18846</v>
      </c>
      <c r="B626" s="28" t="s">
        <v>5991</v>
      </c>
      <c r="D626" s="28" t="s">
        <v>18102</v>
      </c>
      <c r="E626" s="28" t="s">
        <v>6311</v>
      </c>
      <c r="F626" s="28"/>
      <c r="G626" s="28"/>
      <c r="L626" s="18" t="s">
        <v>19199</v>
      </c>
      <c r="M626" s="18" t="s">
        <v>12297</v>
      </c>
    </row>
    <row r="627" spans="1:13" x14ac:dyDescent="0.4">
      <c r="A627" s="28" t="s">
        <v>18853</v>
      </c>
      <c r="B627" s="28" t="s">
        <v>5935</v>
      </c>
      <c r="D627" s="28" t="s">
        <v>18102</v>
      </c>
      <c r="E627" s="28" t="s">
        <v>6319</v>
      </c>
      <c r="F627" s="28"/>
      <c r="G627" s="28"/>
      <c r="L627" s="18" t="s">
        <v>19199</v>
      </c>
      <c r="M627" s="18" t="s">
        <v>12317</v>
      </c>
    </row>
    <row r="628" spans="1:13" x14ac:dyDescent="0.4">
      <c r="A628" s="28" t="s">
        <v>18855</v>
      </c>
      <c r="B628" s="28" t="s">
        <v>5935</v>
      </c>
      <c r="D628" s="28" t="s">
        <v>18102</v>
      </c>
      <c r="E628" s="28" t="s">
        <v>6326</v>
      </c>
      <c r="F628" s="28"/>
      <c r="G628" s="28"/>
      <c r="L628" s="18" t="s">
        <v>19204</v>
      </c>
      <c r="M628" s="18" t="s">
        <v>12338</v>
      </c>
    </row>
    <row r="629" spans="1:13" x14ac:dyDescent="0.4">
      <c r="A629" s="28" t="s">
        <v>18857</v>
      </c>
      <c r="B629" s="28" t="s">
        <v>5935</v>
      </c>
      <c r="D629" s="28" t="s">
        <v>18102</v>
      </c>
      <c r="E629" s="28" t="s">
        <v>6334</v>
      </c>
      <c r="F629" s="28"/>
      <c r="G629" s="28"/>
      <c r="L629" s="18" t="s">
        <v>19204</v>
      </c>
      <c r="M629" s="18" t="s">
        <v>12358</v>
      </c>
    </row>
    <row r="630" spans="1:13" x14ac:dyDescent="0.4">
      <c r="A630" s="28" t="s">
        <v>18860</v>
      </c>
      <c r="B630" s="28" t="s">
        <v>5935</v>
      </c>
      <c r="D630" s="28" t="s">
        <v>18102</v>
      </c>
      <c r="E630" s="28" t="s">
        <v>6341</v>
      </c>
      <c r="F630" s="28"/>
      <c r="G630" s="28"/>
      <c r="L630" s="18" t="s">
        <v>19209</v>
      </c>
      <c r="M630" s="18" t="s">
        <v>14820</v>
      </c>
    </row>
    <row r="631" spans="1:13" x14ac:dyDescent="0.4">
      <c r="A631" s="28" t="s">
        <v>18860</v>
      </c>
      <c r="B631" s="28" t="s">
        <v>6047</v>
      </c>
      <c r="D631" s="28" t="s">
        <v>18103</v>
      </c>
      <c r="E631" s="28" t="s">
        <v>6303</v>
      </c>
      <c r="F631" s="28"/>
      <c r="G631" s="28"/>
      <c r="L631" s="18" t="s">
        <v>19209</v>
      </c>
      <c r="M631" s="18" t="s">
        <v>14840</v>
      </c>
    </row>
    <row r="632" spans="1:13" x14ac:dyDescent="0.4">
      <c r="A632" s="28" t="s">
        <v>18860</v>
      </c>
      <c r="B632" s="28" t="s">
        <v>5896</v>
      </c>
      <c r="D632" s="28" t="s">
        <v>18103</v>
      </c>
      <c r="E632" s="28" t="s">
        <v>6311</v>
      </c>
      <c r="F632" s="28"/>
      <c r="G632" s="28"/>
      <c r="L632" s="18" t="s">
        <v>19214</v>
      </c>
      <c r="M632" s="18" t="s">
        <v>12379</v>
      </c>
    </row>
    <row r="633" spans="1:13" x14ac:dyDescent="0.4">
      <c r="A633" s="28" t="s">
        <v>18860</v>
      </c>
      <c r="B633" s="28" t="s">
        <v>6100</v>
      </c>
      <c r="D633" s="28" t="s">
        <v>18103</v>
      </c>
      <c r="E633" s="28" t="s">
        <v>6319</v>
      </c>
      <c r="F633" s="28"/>
      <c r="G633" s="28"/>
      <c r="L633" s="18" t="s">
        <v>19214</v>
      </c>
      <c r="M633" s="18" t="s">
        <v>12399</v>
      </c>
    </row>
    <row r="634" spans="1:13" x14ac:dyDescent="0.4">
      <c r="A634" s="28" t="s">
        <v>18860</v>
      </c>
      <c r="B634" s="28" t="s">
        <v>5991</v>
      </c>
      <c r="D634" s="28" t="s">
        <v>18103</v>
      </c>
      <c r="E634" s="28" t="s">
        <v>6326</v>
      </c>
      <c r="F634" s="28"/>
      <c r="G634" s="28"/>
      <c r="L634" s="18" t="s">
        <v>19219</v>
      </c>
      <c r="M634" s="18" t="s">
        <v>12420</v>
      </c>
    </row>
    <row r="635" spans="1:13" x14ac:dyDescent="0.4">
      <c r="A635" s="28" t="s">
        <v>18867</v>
      </c>
      <c r="B635" s="28" t="s">
        <v>5935</v>
      </c>
      <c r="D635" s="28" t="s">
        <v>18103</v>
      </c>
      <c r="E635" s="28" t="s">
        <v>6334</v>
      </c>
      <c r="F635" s="28"/>
      <c r="G635" s="28"/>
      <c r="L635" s="18" t="s">
        <v>19219</v>
      </c>
      <c r="M635" s="18" t="s">
        <v>12440</v>
      </c>
    </row>
    <row r="636" spans="1:13" x14ac:dyDescent="0.4">
      <c r="A636" s="28" t="s">
        <v>18869</v>
      </c>
      <c r="B636" s="28" t="s">
        <v>5935</v>
      </c>
      <c r="D636" s="28" t="s">
        <v>18103</v>
      </c>
      <c r="E636" s="28" t="s">
        <v>6341</v>
      </c>
      <c r="F636" s="28"/>
      <c r="G636" s="28"/>
      <c r="L636" s="18" t="s">
        <v>19219</v>
      </c>
      <c r="M636" s="18" t="s">
        <v>12460</v>
      </c>
    </row>
    <row r="637" spans="1:13" x14ac:dyDescent="0.4">
      <c r="A637" s="28" t="s">
        <v>18872</v>
      </c>
      <c r="B637" s="28" t="s">
        <v>5896</v>
      </c>
      <c r="D637" s="28" t="s">
        <v>18104</v>
      </c>
      <c r="E637" s="28" t="s">
        <v>6303</v>
      </c>
      <c r="F637" s="28"/>
      <c r="G637" s="28"/>
      <c r="L637" s="18" t="s">
        <v>19226</v>
      </c>
      <c r="M637" s="18" t="s">
        <v>12529</v>
      </c>
    </row>
    <row r="638" spans="1:13" x14ac:dyDescent="0.4">
      <c r="A638" s="28" t="s">
        <v>18872</v>
      </c>
      <c r="B638" s="28" t="s">
        <v>5991</v>
      </c>
      <c r="D638" s="28" t="s">
        <v>18104</v>
      </c>
      <c r="E638" s="28" t="s">
        <v>6311</v>
      </c>
      <c r="F638" s="28"/>
      <c r="G638" s="28"/>
      <c r="L638" s="18" t="s">
        <v>19226</v>
      </c>
      <c r="M638" s="18" t="s">
        <v>414</v>
      </c>
    </row>
    <row r="639" spans="1:13" x14ac:dyDescent="0.4">
      <c r="A639" s="28" t="s">
        <v>18875</v>
      </c>
      <c r="B639" s="28" t="s">
        <v>5935</v>
      </c>
      <c r="D639" s="28" t="s">
        <v>18104</v>
      </c>
      <c r="E639" s="28" t="s">
        <v>6319</v>
      </c>
      <c r="F639" s="28"/>
      <c r="G639" s="28"/>
      <c r="L639" s="18" t="s">
        <v>19231</v>
      </c>
      <c r="M639" s="18" t="s">
        <v>310</v>
      </c>
    </row>
    <row r="640" spans="1:13" x14ac:dyDescent="0.4">
      <c r="A640" s="28" t="s">
        <v>18875</v>
      </c>
      <c r="B640" s="28" t="s">
        <v>6047</v>
      </c>
      <c r="D640" s="28" t="s">
        <v>18104</v>
      </c>
      <c r="E640" s="28" t="s">
        <v>6326</v>
      </c>
      <c r="F640" s="28"/>
      <c r="G640" s="28"/>
      <c r="L640" s="18" t="s">
        <v>19234</v>
      </c>
      <c r="M640" s="18" t="s">
        <v>776</v>
      </c>
    </row>
    <row r="641" spans="1:13" x14ac:dyDescent="0.4">
      <c r="A641" s="28" t="s">
        <v>18875</v>
      </c>
      <c r="B641" s="28" t="s">
        <v>6100</v>
      </c>
      <c r="D641" s="28" t="s">
        <v>18104</v>
      </c>
      <c r="E641" s="28" t="s">
        <v>6334</v>
      </c>
      <c r="F641" s="28"/>
      <c r="G641" s="28"/>
      <c r="L641" s="18" t="s">
        <v>19240</v>
      </c>
      <c r="M641" s="18" t="s">
        <v>781</v>
      </c>
    </row>
    <row r="642" spans="1:13" x14ac:dyDescent="0.4">
      <c r="A642" s="28" t="s">
        <v>18875</v>
      </c>
      <c r="B642" s="28" t="s">
        <v>5991</v>
      </c>
      <c r="D642" s="28" t="s">
        <v>18104</v>
      </c>
      <c r="E642" s="28" t="s">
        <v>6341</v>
      </c>
      <c r="F642" s="28"/>
      <c r="G642" s="28"/>
      <c r="L642" s="18" t="s">
        <v>19243</v>
      </c>
      <c r="M642" s="18" t="s">
        <v>785</v>
      </c>
    </row>
    <row r="643" spans="1:13" x14ac:dyDescent="0.4">
      <c r="A643" s="28" t="s">
        <v>18881</v>
      </c>
      <c r="B643" s="28" t="s">
        <v>5935</v>
      </c>
      <c r="D643" s="28" t="s">
        <v>18105</v>
      </c>
      <c r="E643" s="28" t="s">
        <v>6303</v>
      </c>
      <c r="F643" s="28"/>
      <c r="G643" s="28"/>
      <c r="L643" s="18" t="s">
        <v>19246</v>
      </c>
      <c r="M643" s="18" t="s">
        <v>787</v>
      </c>
    </row>
    <row r="644" spans="1:13" x14ac:dyDescent="0.4">
      <c r="A644" s="28" t="s">
        <v>18884</v>
      </c>
      <c r="B644" s="28" t="s">
        <v>5935</v>
      </c>
      <c r="D644" s="28" t="s">
        <v>18105</v>
      </c>
      <c r="E644" s="28" t="s">
        <v>6311</v>
      </c>
      <c r="F644" s="28"/>
      <c r="G644" s="28"/>
      <c r="L644" s="18" t="s">
        <v>19249</v>
      </c>
      <c r="M644" s="18" t="s">
        <v>5895</v>
      </c>
    </row>
    <row r="645" spans="1:13" x14ac:dyDescent="0.4">
      <c r="A645" s="28" t="s">
        <v>18884</v>
      </c>
      <c r="B645" s="28" t="s">
        <v>11479</v>
      </c>
      <c r="D645" s="28" t="s">
        <v>18105</v>
      </c>
      <c r="E645" s="28" t="s">
        <v>6319</v>
      </c>
      <c r="F645" s="28"/>
      <c r="G645" s="28"/>
      <c r="L645" s="18" t="s">
        <v>19252</v>
      </c>
      <c r="M645" s="18" t="s">
        <v>12132</v>
      </c>
    </row>
    <row r="646" spans="1:13" x14ac:dyDescent="0.4">
      <c r="A646" s="28" t="s">
        <v>18887</v>
      </c>
      <c r="B646" s="28" t="s">
        <v>5935</v>
      </c>
      <c r="D646" s="28" t="s">
        <v>18105</v>
      </c>
      <c r="E646" s="28" t="s">
        <v>6326</v>
      </c>
      <c r="F646" s="28"/>
      <c r="G646" s="28"/>
    </row>
    <row r="647" spans="1:13" x14ac:dyDescent="0.4">
      <c r="A647" s="28" t="s">
        <v>18887</v>
      </c>
      <c r="B647" s="28" t="s">
        <v>11479</v>
      </c>
      <c r="D647" s="28" t="s">
        <v>18105</v>
      </c>
      <c r="E647" s="28" t="s">
        <v>6334</v>
      </c>
      <c r="F647" s="28"/>
      <c r="G647" s="28"/>
    </row>
    <row r="648" spans="1:13" x14ac:dyDescent="0.4">
      <c r="A648" s="28" t="s">
        <v>18891</v>
      </c>
      <c r="B648" s="28" t="s">
        <v>5935</v>
      </c>
      <c r="D648" s="28" t="s">
        <v>18105</v>
      </c>
      <c r="E648" s="28" t="s">
        <v>6341</v>
      </c>
      <c r="F648" s="28"/>
      <c r="G648" s="28"/>
    </row>
    <row r="649" spans="1:13" x14ac:dyDescent="0.4">
      <c r="A649" s="28" t="s">
        <v>18893</v>
      </c>
      <c r="B649" s="28" t="s">
        <v>5935</v>
      </c>
      <c r="D649" s="28" t="s">
        <v>18108</v>
      </c>
      <c r="E649" s="28" t="s">
        <v>6303</v>
      </c>
      <c r="F649" s="28"/>
      <c r="G649" s="28"/>
    </row>
    <row r="650" spans="1:13" x14ac:dyDescent="0.4">
      <c r="A650" s="28" t="s">
        <v>18896</v>
      </c>
      <c r="B650" s="28" t="s">
        <v>5935</v>
      </c>
      <c r="D650" s="28" t="s">
        <v>18108</v>
      </c>
      <c r="E650" s="28" t="s">
        <v>6311</v>
      </c>
      <c r="F650" s="28"/>
      <c r="G650" s="28"/>
    </row>
    <row r="651" spans="1:13" x14ac:dyDescent="0.4">
      <c r="A651" s="28" t="s">
        <v>18898</v>
      </c>
      <c r="B651" s="28" t="s">
        <v>5935</v>
      </c>
      <c r="D651" s="28" t="s">
        <v>18108</v>
      </c>
      <c r="E651" s="28" t="s">
        <v>6319</v>
      </c>
      <c r="F651" s="28"/>
      <c r="G651" s="28"/>
    </row>
    <row r="652" spans="1:13" x14ac:dyDescent="0.4">
      <c r="A652" s="28" t="s">
        <v>18901</v>
      </c>
      <c r="B652" s="28" t="s">
        <v>12256</v>
      </c>
      <c r="D652" s="28" t="s">
        <v>18108</v>
      </c>
      <c r="E652" s="28" t="s">
        <v>13040</v>
      </c>
      <c r="F652" s="28"/>
      <c r="G652" s="28"/>
    </row>
    <row r="653" spans="1:13" x14ac:dyDescent="0.4">
      <c r="A653" s="28" t="s">
        <v>18903</v>
      </c>
      <c r="B653" s="28" t="s">
        <v>12256</v>
      </c>
      <c r="D653" s="28" t="s">
        <v>18108</v>
      </c>
      <c r="E653" s="28" t="s">
        <v>6334</v>
      </c>
      <c r="F653" s="28"/>
      <c r="G653" s="28"/>
    </row>
    <row r="654" spans="1:13" x14ac:dyDescent="0.4">
      <c r="A654" s="28" t="s">
        <v>18906</v>
      </c>
      <c r="B654" s="28" t="s">
        <v>5896</v>
      </c>
      <c r="D654" s="28" t="s">
        <v>18108</v>
      </c>
      <c r="E654" s="28" t="s">
        <v>6341</v>
      </c>
      <c r="F654" s="28"/>
      <c r="G654" s="28"/>
    </row>
    <row r="655" spans="1:13" x14ac:dyDescent="0.4">
      <c r="A655" s="28" t="s">
        <v>18908</v>
      </c>
      <c r="B655" s="28" t="s">
        <v>5896</v>
      </c>
      <c r="D655" s="28" t="s">
        <v>18108</v>
      </c>
      <c r="E655" s="28" t="s">
        <v>9526</v>
      </c>
      <c r="F655" s="28"/>
      <c r="G655" s="28"/>
    </row>
    <row r="656" spans="1:13" x14ac:dyDescent="0.4">
      <c r="A656" s="28" t="s">
        <v>18911</v>
      </c>
      <c r="B656" s="28" t="s">
        <v>5896</v>
      </c>
      <c r="D656" s="28" t="s">
        <v>18111</v>
      </c>
      <c r="E656" s="28" t="s">
        <v>6303</v>
      </c>
      <c r="F656" s="28"/>
      <c r="G656" s="28"/>
    </row>
    <row r="657" spans="1:7" x14ac:dyDescent="0.4">
      <c r="A657" s="28" t="s">
        <v>18913</v>
      </c>
      <c r="B657" s="28" t="s">
        <v>5896</v>
      </c>
      <c r="D657" s="28" t="s">
        <v>18111</v>
      </c>
      <c r="E657" s="28" t="s">
        <v>6311</v>
      </c>
      <c r="F657" s="28"/>
      <c r="G657" s="28"/>
    </row>
    <row r="658" spans="1:7" x14ac:dyDescent="0.4">
      <c r="A658" s="28" t="s">
        <v>18916</v>
      </c>
      <c r="B658" s="28" t="s">
        <v>12556</v>
      </c>
      <c r="D658" s="28" t="s">
        <v>18111</v>
      </c>
      <c r="E658" s="28" t="s">
        <v>6319</v>
      </c>
      <c r="F658" s="28"/>
      <c r="G658" s="28"/>
    </row>
    <row r="659" spans="1:7" x14ac:dyDescent="0.4">
      <c r="A659" s="28" t="s">
        <v>18918</v>
      </c>
      <c r="B659" s="28" t="s">
        <v>12556</v>
      </c>
      <c r="D659" s="28" t="s">
        <v>18111</v>
      </c>
      <c r="E659" s="28" t="s">
        <v>13040</v>
      </c>
      <c r="F659" s="28"/>
      <c r="G659" s="28"/>
    </row>
    <row r="660" spans="1:7" x14ac:dyDescent="0.4">
      <c r="A660" s="28" t="s">
        <v>18921</v>
      </c>
      <c r="B660" s="28" t="s">
        <v>5935</v>
      </c>
      <c r="D660" s="28" t="s">
        <v>18111</v>
      </c>
      <c r="E660" s="28" t="s">
        <v>6334</v>
      </c>
      <c r="F660" s="28"/>
      <c r="G660" s="28"/>
    </row>
    <row r="661" spans="1:7" x14ac:dyDescent="0.4">
      <c r="A661" s="28" t="s">
        <v>18923</v>
      </c>
      <c r="B661" s="28" t="s">
        <v>5935</v>
      </c>
      <c r="D661" s="28" t="s">
        <v>18111</v>
      </c>
      <c r="E661" s="28" t="s">
        <v>6341</v>
      </c>
      <c r="F661" s="28"/>
      <c r="G661" s="28"/>
    </row>
    <row r="662" spans="1:7" x14ac:dyDescent="0.4">
      <c r="A662" s="28" t="s">
        <v>18926</v>
      </c>
      <c r="B662" s="28" t="s">
        <v>5935</v>
      </c>
      <c r="D662" s="28" t="s">
        <v>18111</v>
      </c>
      <c r="E662" s="28" t="s">
        <v>9526</v>
      </c>
      <c r="F662" s="28"/>
      <c r="G662" s="28"/>
    </row>
    <row r="663" spans="1:7" x14ac:dyDescent="0.4">
      <c r="A663" s="28" t="s">
        <v>18928</v>
      </c>
      <c r="B663" s="28" t="s">
        <v>5935</v>
      </c>
      <c r="D663" s="28" t="s">
        <v>18114</v>
      </c>
      <c r="E663" s="28" t="s">
        <v>6303</v>
      </c>
      <c r="F663" s="28"/>
      <c r="G663" s="28"/>
    </row>
    <row r="664" spans="1:7" x14ac:dyDescent="0.4">
      <c r="A664" s="28" t="s">
        <v>18931</v>
      </c>
      <c r="B664" s="28" t="s">
        <v>5935</v>
      </c>
      <c r="D664" s="28" t="s">
        <v>18114</v>
      </c>
      <c r="E664" s="28" t="s">
        <v>6311</v>
      </c>
      <c r="F664" s="28"/>
      <c r="G664" s="28"/>
    </row>
    <row r="665" spans="1:7" x14ac:dyDescent="0.4">
      <c r="A665" s="28" t="s">
        <v>18931</v>
      </c>
      <c r="B665" s="28" t="s">
        <v>5896</v>
      </c>
      <c r="D665" s="28" t="s">
        <v>18114</v>
      </c>
      <c r="E665" s="28" t="s">
        <v>6319</v>
      </c>
      <c r="F665" s="28"/>
      <c r="G665" s="28"/>
    </row>
    <row r="666" spans="1:7" x14ac:dyDescent="0.4">
      <c r="A666" s="28" t="s">
        <v>18935</v>
      </c>
      <c r="B666" s="28" t="s">
        <v>5935</v>
      </c>
      <c r="D666" s="28" t="s">
        <v>18114</v>
      </c>
      <c r="E666" s="28" t="s">
        <v>6326</v>
      </c>
      <c r="F666" s="28"/>
      <c r="G666" s="28"/>
    </row>
    <row r="667" spans="1:7" x14ac:dyDescent="0.4">
      <c r="A667" s="28" t="s">
        <v>18935</v>
      </c>
      <c r="B667" s="28" t="s">
        <v>6047</v>
      </c>
      <c r="D667" s="28" t="s">
        <v>18114</v>
      </c>
      <c r="E667" s="28" t="s">
        <v>6334</v>
      </c>
      <c r="F667" s="28"/>
      <c r="G667" s="28"/>
    </row>
    <row r="668" spans="1:7" x14ac:dyDescent="0.4">
      <c r="A668" s="28" t="s">
        <v>18935</v>
      </c>
      <c r="B668" s="28" t="s">
        <v>5896</v>
      </c>
      <c r="D668" s="28" t="s">
        <v>18114</v>
      </c>
      <c r="E668" s="28" t="s">
        <v>6341</v>
      </c>
      <c r="F668" s="28"/>
      <c r="G668" s="28"/>
    </row>
    <row r="669" spans="1:7" x14ac:dyDescent="0.4">
      <c r="A669" s="28" t="s">
        <v>18935</v>
      </c>
      <c r="B669" s="28" t="s">
        <v>5991</v>
      </c>
      <c r="D669" s="28" t="s">
        <v>18117</v>
      </c>
      <c r="E669" s="28" t="s">
        <v>5937</v>
      </c>
      <c r="F669" s="28"/>
      <c r="G669" s="28"/>
    </row>
    <row r="670" spans="1:7" x14ac:dyDescent="0.4">
      <c r="A670" s="28" t="s">
        <v>18941</v>
      </c>
      <c r="B670" s="28" t="s">
        <v>5935</v>
      </c>
      <c r="D670" s="28" t="s">
        <v>18119</v>
      </c>
      <c r="E670" s="28" t="s">
        <v>9526</v>
      </c>
      <c r="F670" s="28"/>
      <c r="G670" s="28"/>
    </row>
    <row r="671" spans="1:7" x14ac:dyDescent="0.4">
      <c r="A671" s="28" t="s">
        <v>18944</v>
      </c>
      <c r="B671" s="28" t="s">
        <v>5935</v>
      </c>
      <c r="D671" s="28" t="s">
        <v>18121</v>
      </c>
      <c r="E671" s="28" t="s">
        <v>17321</v>
      </c>
      <c r="F671" s="28"/>
      <c r="G671" s="28"/>
    </row>
    <row r="672" spans="1:7" x14ac:dyDescent="0.4">
      <c r="A672" s="28" t="s">
        <v>18947</v>
      </c>
      <c r="B672" s="28" t="s">
        <v>5935</v>
      </c>
      <c r="D672" s="28" t="s">
        <v>18123</v>
      </c>
      <c r="E672" s="28" t="s">
        <v>9526</v>
      </c>
      <c r="F672" s="28"/>
      <c r="G672" s="28"/>
    </row>
    <row r="673" spans="1:7" x14ac:dyDescent="0.4">
      <c r="A673" s="28" t="s">
        <v>18950</v>
      </c>
      <c r="B673" s="28" t="s">
        <v>5935</v>
      </c>
      <c r="D673" s="28" t="s">
        <v>18125</v>
      </c>
      <c r="E673" s="28" t="s">
        <v>7977</v>
      </c>
      <c r="F673" s="28"/>
      <c r="G673" s="28"/>
    </row>
    <row r="674" spans="1:7" x14ac:dyDescent="0.4">
      <c r="A674" s="28" t="s">
        <v>18952</v>
      </c>
      <c r="B674" s="28" t="s">
        <v>5935</v>
      </c>
      <c r="D674" s="28" t="s">
        <v>18127</v>
      </c>
      <c r="E674" s="28" t="s">
        <v>9526</v>
      </c>
      <c r="F674" s="28"/>
      <c r="G674" s="28"/>
    </row>
    <row r="675" spans="1:7" x14ac:dyDescent="0.4">
      <c r="A675" s="28" t="s">
        <v>18954</v>
      </c>
      <c r="B675" s="28" t="s">
        <v>5935</v>
      </c>
      <c r="D675" s="28" t="s">
        <v>18129</v>
      </c>
      <c r="E675" s="28" t="s">
        <v>15751</v>
      </c>
      <c r="F675" s="28"/>
      <c r="G675" s="28"/>
    </row>
    <row r="676" spans="1:7" x14ac:dyDescent="0.4">
      <c r="A676" s="28" t="s">
        <v>18957</v>
      </c>
      <c r="B676" s="28" t="s">
        <v>5935</v>
      </c>
      <c r="D676" s="28" t="s">
        <v>18132</v>
      </c>
      <c r="E676" s="28" t="s">
        <v>15465</v>
      </c>
      <c r="F676" s="28"/>
      <c r="G676" s="28"/>
    </row>
    <row r="677" spans="1:7" x14ac:dyDescent="0.4">
      <c r="A677" s="28" t="s">
        <v>18959</v>
      </c>
      <c r="B677" s="28" t="s">
        <v>5935</v>
      </c>
      <c r="D677" s="28" t="s">
        <v>18132</v>
      </c>
      <c r="E677" s="28" t="s">
        <v>9526</v>
      </c>
      <c r="F677" s="28"/>
      <c r="G677" s="28"/>
    </row>
    <row r="678" spans="1:7" x14ac:dyDescent="0.4">
      <c r="A678" s="28" t="s">
        <v>18961</v>
      </c>
      <c r="B678" s="28" t="s">
        <v>5935</v>
      </c>
      <c r="D678" s="28" t="s">
        <v>18134</v>
      </c>
      <c r="E678" s="28" t="s">
        <v>5915</v>
      </c>
      <c r="F678" s="28"/>
      <c r="G678" s="28"/>
    </row>
    <row r="679" spans="1:7" x14ac:dyDescent="0.4">
      <c r="A679" s="28" t="s">
        <v>18963</v>
      </c>
      <c r="B679" s="28" t="s">
        <v>5935</v>
      </c>
      <c r="D679" s="28" t="s">
        <v>18134</v>
      </c>
      <c r="E679" s="28" t="s">
        <v>9526</v>
      </c>
      <c r="F679" s="28"/>
      <c r="G679" s="28"/>
    </row>
    <row r="680" spans="1:7" x14ac:dyDescent="0.4">
      <c r="A680" s="28" t="s">
        <v>18963</v>
      </c>
      <c r="B680" s="28" t="s">
        <v>6100</v>
      </c>
      <c r="D680" s="28" t="s">
        <v>18136</v>
      </c>
      <c r="E680" s="28" t="s">
        <v>6126</v>
      </c>
      <c r="F680" s="28"/>
      <c r="G680" s="28"/>
    </row>
    <row r="681" spans="1:7" x14ac:dyDescent="0.4">
      <c r="A681" s="28" t="s">
        <v>18966</v>
      </c>
      <c r="B681" s="28" t="s">
        <v>5935</v>
      </c>
      <c r="D681" s="28" t="s">
        <v>18136</v>
      </c>
      <c r="E681" s="28" t="s">
        <v>9526</v>
      </c>
      <c r="F681" s="28"/>
      <c r="G681" s="28"/>
    </row>
    <row r="682" spans="1:7" x14ac:dyDescent="0.4">
      <c r="A682" s="28" t="s">
        <v>18966</v>
      </c>
      <c r="B682" s="28" t="s">
        <v>6100</v>
      </c>
      <c r="D682" s="28" t="s">
        <v>18139</v>
      </c>
      <c r="E682" s="28" t="s">
        <v>6126</v>
      </c>
      <c r="F682" s="28"/>
      <c r="G682" s="28"/>
    </row>
    <row r="683" spans="1:7" x14ac:dyDescent="0.4">
      <c r="A683" s="28" t="s">
        <v>18970</v>
      </c>
      <c r="B683" s="28" t="s">
        <v>5935</v>
      </c>
      <c r="D683" s="28" t="s">
        <v>18139</v>
      </c>
      <c r="E683" s="28" t="s">
        <v>6406</v>
      </c>
      <c r="F683" s="28"/>
      <c r="G683" s="28"/>
    </row>
    <row r="684" spans="1:7" x14ac:dyDescent="0.4">
      <c r="A684" s="28" t="s">
        <v>18972</v>
      </c>
      <c r="B684" s="28" t="s">
        <v>5935</v>
      </c>
      <c r="D684" s="28" t="s">
        <v>18139</v>
      </c>
      <c r="E684" s="28" t="s">
        <v>9526</v>
      </c>
      <c r="F684" s="28"/>
      <c r="G684" s="28"/>
    </row>
    <row r="685" spans="1:7" x14ac:dyDescent="0.4">
      <c r="A685" s="28" t="s">
        <v>18974</v>
      </c>
      <c r="B685" s="28" t="s">
        <v>6100</v>
      </c>
      <c r="D685" s="28" t="s">
        <v>18141</v>
      </c>
      <c r="E685" s="28" t="s">
        <v>6126</v>
      </c>
      <c r="F685" s="28"/>
      <c r="G685" s="28"/>
    </row>
    <row r="686" spans="1:7" x14ac:dyDescent="0.4">
      <c r="A686" s="28" t="s">
        <v>18976</v>
      </c>
      <c r="B686" s="28" t="s">
        <v>6100</v>
      </c>
      <c r="D686" s="28" t="s">
        <v>18141</v>
      </c>
      <c r="E686" s="28" t="s">
        <v>6406</v>
      </c>
      <c r="F686" s="28"/>
      <c r="G686" s="28"/>
    </row>
    <row r="687" spans="1:7" x14ac:dyDescent="0.4">
      <c r="A687" s="28" t="s">
        <v>18978</v>
      </c>
      <c r="B687" s="28" t="s">
        <v>5935</v>
      </c>
      <c r="D687" s="28" t="s">
        <v>18141</v>
      </c>
      <c r="E687" s="28" t="s">
        <v>9526</v>
      </c>
      <c r="F687" s="28"/>
      <c r="G687" s="28"/>
    </row>
    <row r="688" spans="1:7" x14ac:dyDescent="0.4">
      <c r="A688" s="28" t="s">
        <v>18980</v>
      </c>
      <c r="B688" s="28" t="s">
        <v>6100</v>
      </c>
      <c r="D688" s="28" t="s">
        <v>18143</v>
      </c>
      <c r="E688" s="28" t="s">
        <v>6467</v>
      </c>
      <c r="F688" s="28"/>
      <c r="G688" s="28"/>
    </row>
    <row r="689" spans="1:7" x14ac:dyDescent="0.4">
      <c r="A689" s="28" t="s">
        <v>18983</v>
      </c>
      <c r="B689" s="28" t="s">
        <v>5935</v>
      </c>
      <c r="D689" s="28" t="s">
        <v>18143</v>
      </c>
      <c r="E689" s="28" t="s">
        <v>6474</v>
      </c>
      <c r="F689" s="28"/>
      <c r="G689" s="28"/>
    </row>
    <row r="690" spans="1:7" x14ac:dyDescent="0.4">
      <c r="A690" s="28" t="s">
        <v>18985</v>
      </c>
      <c r="B690" s="28" t="s">
        <v>5935</v>
      </c>
      <c r="D690" s="28" t="s">
        <v>18143</v>
      </c>
      <c r="E690" s="28" t="s">
        <v>6416</v>
      </c>
      <c r="F690" s="28"/>
      <c r="G690" s="28"/>
    </row>
    <row r="691" spans="1:7" x14ac:dyDescent="0.4">
      <c r="A691" s="28" t="s">
        <v>18987</v>
      </c>
      <c r="B691" s="28" t="s">
        <v>6100</v>
      </c>
      <c r="D691" s="28" t="s">
        <v>18143</v>
      </c>
      <c r="E691" s="28" t="s">
        <v>9526</v>
      </c>
      <c r="F691" s="28"/>
      <c r="G691" s="28"/>
    </row>
    <row r="692" spans="1:7" x14ac:dyDescent="0.4">
      <c r="A692" s="28" t="s">
        <v>18989</v>
      </c>
      <c r="B692" s="28" t="s">
        <v>5935</v>
      </c>
      <c r="D692" s="28" t="s">
        <v>18145</v>
      </c>
      <c r="E692" s="28" t="s">
        <v>6126</v>
      </c>
      <c r="F692" s="28"/>
      <c r="G692" s="28"/>
    </row>
    <row r="693" spans="1:7" x14ac:dyDescent="0.4">
      <c r="A693" s="28" t="s">
        <v>18991</v>
      </c>
      <c r="B693" s="28" t="s">
        <v>5935</v>
      </c>
      <c r="D693" s="28" t="s">
        <v>18145</v>
      </c>
      <c r="E693" s="28" t="s">
        <v>6406</v>
      </c>
      <c r="F693" s="28"/>
      <c r="G693" s="28"/>
    </row>
    <row r="694" spans="1:7" x14ac:dyDescent="0.4">
      <c r="A694" s="28" t="s">
        <v>18993</v>
      </c>
      <c r="B694" s="28" t="s">
        <v>5935</v>
      </c>
      <c r="D694" s="28" t="s">
        <v>18145</v>
      </c>
      <c r="E694" s="28" t="s">
        <v>9526</v>
      </c>
      <c r="F694" s="28"/>
      <c r="G694" s="28"/>
    </row>
    <row r="695" spans="1:7" x14ac:dyDescent="0.4">
      <c r="A695" s="28" t="s">
        <v>18995</v>
      </c>
      <c r="B695" s="28" t="s">
        <v>6100</v>
      </c>
      <c r="D695" s="28" t="s">
        <v>18147</v>
      </c>
      <c r="E695" s="28" t="s">
        <v>6406</v>
      </c>
      <c r="F695" s="28"/>
      <c r="G695" s="28"/>
    </row>
    <row r="696" spans="1:7" x14ac:dyDescent="0.4">
      <c r="A696" s="28" t="s">
        <v>18998</v>
      </c>
      <c r="B696" s="28" t="s">
        <v>5935</v>
      </c>
      <c r="D696" s="28" t="s">
        <v>18147</v>
      </c>
      <c r="E696" s="28" t="s">
        <v>6474</v>
      </c>
      <c r="F696" s="28"/>
      <c r="G696" s="28"/>
    </row>
    <row r="697" spans="1:7" x14ac:dyDescent="0.4">
      <c r="A697" s="28" t="s">
        <v>19000</v>
      </c>
      <c r="B697" s="28" t="s">
        <v>5935</v>
      </c>
      <c r="D697" s="28" t="s">
        <v>18147</v>
      </c>
      <c r="E697" s="28" t="s">
        <v>6416</v>
      </c>
      <c r="F697" s="28"/>
      <c r="G697" s="28"/>
    </row>
    <row r="698" spans="1:7" x14ac:dyDescent="0.4">
      <c r="A698" s="28" t="s">
        <v>19003</v>
      </c>
      <c r="B698" s="28" t="s">
        <v>5935</v>
      </c>
      <c r="D698" s="28" t="s">
        <v>18147</v>
      </c>
      <c r="E698" s="28" t="s">
        <v>9526</v>
      </c>
      <c r="F698" s="28"/>
      <c r="G698" s="28"/>
    </row>
    <row r="699" spans="1:7" x14ac:dyDescent="0.4">
      <c r="A699" s="28" t="s">
        <v>19003</v>
      </c>
      <c r="B699" s="28" t="s">
        <v>6047</v>
      </c>
      <c r="D699" s="28" t="s">
        <v>18149</v>
      </c>
      <c r="E699" s="28" t="s">
        <v>6126</v>
      </c>
      <c r="F699" s="28"/>
      <c r="G699" s="28"/>
    </row>
    <row r="700" spans="1:7" x14ac:dyDescent="0.4">
      <c r="A700" s="28" t="s">
        <v>19003</v>
      </c>
      <c r="B700" s="28" t="s">
        <v>6100</v>
      </c>
      <c r="D700" s="28" t="s">
        <v>18149</v>
      </c>
      <c r="E700" s="28" t="s">
        <v>9526</v>
      </c>
      <c r="F700" s="28"/>
      <c r="G700" s="28"/>
    </row>
    <row r="701" spans="1:7" x14ac:dyDescent="0.4">
      <c r="A701" s="28" t="s">
        <v>19003</v>
      </c>
      <c r="B701" s="28" t="s">
        <v>5991</v>
      </c>
      <c r="D701" s="28" t="s">
        <v>18151</v>
      </c>
      <c r="E701" s="28" t="s">
        <v>6558</v>
      </c>
      <c r="F701" s="28"/>
      <c r="G701" s="28"/>
    </row>
    <row r="702" spans="1:7" x14ac:dyDescent="0.4">
      <c r="A702" s="28" t="s">
        <v>19009</v>
      </c>
      <c r="B702" s="28" t="s">
        <v>5935</v>
      </c>
      <c r="D702" s="28" t="s">
        <v>18151</v>
      </c>
      <c r="E702" s="28" t="s">
        <v>6406</v>
      </c>
      <c r="F702" s="28"/>
      <c r="G702" s="28"/>
    </row>
    <row r="703" spans="1:7" x14ac:dyDescent="0.4">
      <c r="A703" s="28" t="s">
        <v>19011</v>
      </c>
      <c r="B703" s="28" t="s">
        <v>5935</v>
      </c>
      <c r="D703" s="28" t="s">
        <v>18151</v>
      </c>
      <c r="E703" s="28" t="s">
        <v>6416</v>
      </c>
      <c r="F703" s="28"/>
      <c r="G703" s="28"/>
    </row>
    <row r="704" spans="1:7" x14ac:dyDescent="0.4">
      <c r="A704" s="28" t="s">
        <v>19014</v>
      </c>
      <c r="B704" s="28" t="s">
        <v>5935</v>
      </c>
      <c r="D704" s="28" t="s">
        <v>18151</v>
      </c>
      <c r="E704" s="28" t="s">
        <v>9526</v>
      </c>
      <c r="F704" s="28"/>
      <c r="G704" s="28"/>
    </row>
    <row r="705" spans="1:7" x14ac:dyDescent="0.4">
      <c r="A705" s="28" t="s">
        <v>19014</v>
      </c>
      <c r="B705" s="28" t="s">
        <v>6047</v>
      </c>
      <c r="D705" s="28" t="s">
        <v>18153</v>
      </c>
      <c r="E705" s="28" t="s">
        <v>6406</v>
      </c>
      <c r="F705" s="28"/>
      <c r="G705" s="28"/>
    </row>
    <row r="706" spans="1:7" x14ac:dyDescent="0.4">
      <c r="A706" s="28" t="s">
        <v>19014</v>
      </c>
      <c r="B706" s="28" t="s">
        <v>6100</v>
      </c>
      <c r="D706" s="28" t="s">
        <v>18153</v>
      </c>
      <c r="E706" s="28" t="s">
        <v>9526</v>
      </c>
      <c r="F706" s="28"/>
      <c r="G706" s="28"/>
    </row>
    <row r="707" spans="1:7" x14ac:dyDescent="0.4">
      <c r="A707" s="28" t="s">
        <v>19014</v>
      </c>
      <c r="B707" s="28" t="s">
        <v>5991</v>
      </c>
      <c r="D707" s="28" t="s">
        <v>18154</v>
      </c>
      <c r="E707" s="28" t="s">
        <v>6126</v>
      </c>
      <c r="F707" s="28"/>
      <c r="G707" s="28"/>
    </row>
    <row r="708" spans="1:7" x14ac:dyDescent="0.4">
      <c r="A708" s="28" t="s">
        <v>19020</v>
      </c>
      <c r="B708" s="28" t="s">
        <v>5935</v>
      </c>
      <c r="D708" s="28" t="s">
        <v>18154</v>
      </c>
      <c r="E708" s="28" t="s">
        <v>6406</v>
      </c>
      <c r="F708" s="28"/>
      <c r="G708" s="28"/>
    </row>
    <row r="709" spans="1:7" x14ac:dyDescent="0.4">
      <c r="A709" s="28" t="s">
        <v>19023</v>
      </c>
      <c r="B709" s="28" t="s">
        <v>5935</v>
      </c>
      <c r="D709" s="28" t="s">
        <v>18154</v>
      </c>
      <c r="E709" s="28" t="s">
        <v>9526</v>
      </c>
      <c r="F709" s="28"/>
      <c r="G709" s="28"/>
    </row>
    <row r="710" spans="1:7" x14ac:dyDescent="0.4">
      <c r="A710" s="28" t="s">
        <v>19023</v>
      </c>
      <c r="B710" s="28" t="s">
        <v>6100</v>
      </c>
      <c r="D710" s="28" t="s">
        <v>18155</v>
      </c>
      <c r="E710" s="28" t="s">
        <v>7977</v>
      </c>
      <c r="F710" s="28"/>
      <c r="G710" s="28"/>
    </row>
    <row r="711" spans="1:7" x14ac:dyDescent="0.4">
      <c r="A711" s="28" t="s">
        <v>19027</v>
      </c>
      <c r="B711" s="28" t="s">
        <v>5935</v>
      </c>
      <c r="D711" s="28" t="s">
        <v>18155</v>
      </c>
      <c r="E711" s="28" t="s">
        <v>6406</v>
      </c>
      <c r="F711" s="28"/>
      <c r="G711" s="28"/>
    </row>
    <row r="712" spans="1:7" x14ac:dyDescent="0.4">
      <c r="A712" s="28" t="s">
        <v>19030</v>
      </c>
      <c r="B712" s="28" t="s">
        <v>11479</v>
      </c>
      <c r="D712" s="28" t="s">
        <v>18155</v>
      </c>
      <c r="E712" s="28" t="s">
        <v>9526</v>
      </c>
      <c r="F712" s="28"/>
      <c r="G712" s="28"/>
    </row>
    <row r="713" spans="1:7" x14ac:dyDescent="0.4">
      <c r="A713" s="28" t="s">
        <v>19032</v>
      </c>
      <c r="B713" s="28" t="s">
        <v>11479</v>
      </c>
      <c r="D713" s="28" t="s">
        <v>18156</v>
      </c>
      <c r="E713" s="28" t="s">
        <v>6126</v>
      </c>
      <c r="F713" s="28"/>
      <c r="G713" s="28"/>
    </row>
    <row r="714" spans="1:7" x14ac:dyDescent="0.4">
      <c r="A714" s="28" t="s">
        <v>19035</v>
      </c>
      <c r="B714" s="28" t="s">
        <v>5935</v>
      </c>
      <c r="D714" s="28" t="s">
        <v>18156</v>
      </c>
      <c r="E714" s="28" t="s">
        <v>6406</v>
      </c>
      <c r="F714" s="28"/>
      <c r="G714" s="28"/>
    </row>
    <row r="715" spans="1:7" x14ac:dyDescent="0.4">
      <c r="A715" s="28" t="s">
        <v>19037</v>
      </c>
      <c r="B715" s="28" t="s">
        <v>5935</v>
      </c>
      <c r="D715" s="28" t="s">
        <v>18156</v>
      </c>
      <c r="E715" s="28" t="s">
        <v>9526</v>
      </c>
      <c r="F715" s="28"/>
      <c r="G715" s="28"/>
    </row>
    <row r="716" spans="1:7" x14ac:dyDescent="0.4">
      <c r="A716" s="28" t="s">
        <v>19040</v>
      </c>
      <c r="B716" s="28" t="s">
        <v>5935</v>
      </c>
      <c r="D716" s="28" t="s">
        <v>18158</v>
      </c>
      <c r="E716" s="28" t="s">
        <v>7977</v>
      </c>
      <c r="F716" s="28"/>
      <c r="G716" s="28"/>
    </row>
    <row r="717" spans="1:7" x14ac:dyDescent="0.4">
      <c r="A717" s="28" t="s">
        <v>19042</v>
      </c>
      <c r="B717" s="28" t="s">
        <v>5935</v>
      </c>
      <c r="D717" s="28" t="s">
        <v>18158</v>
      </c>
      <c r="E717" s="28" t="s">
        <v>6474</v>
      </c>
      <c r="F717" s="28"/>
      <c r="G717" s="28"/>
    </row>
    <row r="718" spans="1:7" x14ac:dyDescent="0.4">
      <c r="A718" s="28" t="s">
        <v>19045</v>
      </c>
      <c r="B718" s="28" t="s">
        <v>12556</v>
      </c>
      <c r="D718" s="28" t="s">
        <v>18158</v>
      </c>
      <c r="E718" s="28" t="s">
        <v>6416</v>
      </c>
      <c r="F718" s="28"/>
      <c r="G718" s="28"/>
    </row>
    <row r="719" spans="1:7" x14ac:dyDescent="0.4">
      <c r="A719" s="28" t="s">
        <v>19047</v>
      </c>
      <c r="B719" s="28" t="s">
        <v>12556</v>
      </c>
      <c r="D719" s="28" t="s">
        <v>18158</v>
      </c>
      <c r="E719" s="28" t="s">
        <v>9526</v>
      </c>
      <c r="F719" s="28"/>
      <c r="G719" s="28"/>
    </row>
    <row r="720" spans="1:7" x14ac:dyDescent="0.4">
      <c r="A720" s="28" t="s">
        <v>19050</v>
      </c>
      <c r="B720" s="28" t="s">
        <v>5935</v>
      </c>
      <c r="D720" s="28" t="s">
        <v>18159</v>
      </c>
      <c r="E720" s="28" t="s">
        <v>6406</v>
      </c>
      <c r="F720" s="28"/>
      <c r="G720" s="28"/>
    </row>
    <row r="721" spans="1:7" x14ac:dyDescent="0.4">
      <c r="A721" s="28" t="s">
        <v>19053</v>
      </c>
      <c r="B721" s="28" t="s">
        <v>5935</v>
      </c>
      <c r="D721" s="28" t="s">
        <v>18159</v>
      </c>
      <c r="E721" s="28" t="s">
        <v>6474</v>
      </c>
      <c r="F721" s="28"/>
      <c r="G721" s="28"/>
    </row>
    <row r="722" spans="1:7" x14ac:dyDescent="0.4">
      <c r="A722" s="28" t="s">
        <v>19056</v>
      </c>
      <c r="B722" s="28" t="s">
        <v>5935</v>
      </c>
      <c r="D722" s="28" t="s">
        <v>18159</v>
      </c>
      <c r="E722" s="28" t="s">
        <v>6416</v>
      </c>
      <c r="F722" s="28"/>
      <c r="G722" s="28"/>
    </row>
    <row r="723" spans="1:7" x14ac:dyDescent="0.4">
      <c r="A723" s="28" t="s">
        <v>19058</v>
      </c>
      <c r="B723" s="28" t="s">
        <v>5935</v>
      </c>
      <c r="D723" s="28" t="s">
        <v>18159</v>
      </c>
      <c r="E723" s="28" t="s">
        <v>9526</v>
      </c>
      <c r="F723" s="28"/>
      <c r="G723" s="28"/>
    </row>
    <row r="724" spans="1:7" x14ac:dyDescent="0.4">
      <c r="A724" s="28" t="s">
        <v>19060</v>
      </c>
      <c r="B724" s="28" t="s">
        <v>5935</v>
      </c>
      <c r="D724" s="28" t="s">
        <v>18160</v>
      </c>
      <c r="E724" s="28" t="s">
        <v>6126</v>
      </c>
      <c r="F724" s="28"/>
      <c r="G724" s="28"/>
    </row>
    <row r="725" spans="1:7" x14ac:dyDescent="0.4">
      <c r="A725" s="28" t="s">
        <v>19062</v>
      </c>
      <c r="B725" s="28" t="s">
        <v>5896</v>
      </c>
      <c r="D725" s="28" t="s">
        <v>18160</v>
      </c>
      <c r="E725" s="28" t="s">
        <v>6474</v>
      </c>
      <c r="F725" s="28"/>
      <c r="G725" s="28"/>
    </row>
    <row r="726" spans="1:7" x14ac:dyDescent="0.4">
      <c r="A726" s="28" t="s">
        <v>19064</v>
      </c>
      <c r="B726" s="28" t="s">
        <v>5896</v>
      </c>
      <c r="D726" s="28" t="s">
        <v>18160</v>
      </c>
      <c r="E726" s="28" t="s">
        <v>6416</v>
      </c>
      <c r="F726" s="28"/>
      <c r="G726" s="28"/>
    </row>
    <row r="727" spans="1:7" x14ac:dyDescent="0.4">
      <c r="A727" s="28" t="s">
        <v>19066</v>
      </c>
      <c r="B727" s="28" t="s">
        <v>5896</v>
      </c>
      <c r="D727" s="28" t="s">
        <v>18160</v>
      </c>
      <c r="E727" s="28" t="s">
        <v>9526</v>
      </c>
      <c r="F727" s="28"/>
      <c r="G727" s="28"/>
    </row>
    <row r="728" spans="1:7" x14ac:dyDescent="0.4">
      <c r="A728" s="28" t="s">
        <v>19068</v>
      </c>
      <c r="B728" s="28" t="s">
        <v>5896</v>
      </c>
      <c r="D728" s="28" t="s">
        <v>18161</v>
      </c>
      <c r="E728" s="28" t="s">
        <v>6406</v>
      </c>
      <c r="F728" s="28"/>
      <c r="G728" s="28"/>
    </row>
    <row r="729" spans="1:7" x14ac:dyDescent="0.4">
      <c r="A729" s="28" t="s">
        <v>19070</v>
      </c>
      <c r="B729" s="28" t="s">
        <v>5935</v>
      </c>
      <c r="D729" s="28" t="s">
        <v>18161</v>
      </c>
      <c r="E729" s="28" t="s">
        <v>6474</v>
      </c>
      <c r="F729" s="28"/>
      <c r="G729" s="28"/>
    </row>
    <row r="730" spans="1:7" x14ac:dyDescent="0.4">
      <c r="A730" s="28" t="s">
        <v>19070</v>
      </c>
      <c r="B730" s="28" t="s">
        <v>6047</v>
      </c>
      <c r="D730" s="28" t="s">
        <v>18161</v>
      </c>
      <c r="E730" s="28" t="s">
        <v>6416</v>
      </c>
      <c r="F730" s="28"/>
      <c r="G730" s="28"/>
    </row>
    <row r="731" spans="1:7" x14ac:dyDescent="0.4">
      <c r="A731" s="28" t="s">
        <v>19070</v>
      </c>
      <c r="B731" s="28" t="s">
        <v>6100</v>
      </c>
      <c r="D731" s="28" t="s">
        <v>18161</v>
      </c>
      <c r="E731" s="28" t="s">
        <v>9526</v>
      </c>
      <c r="F731" s="28"/>
      <c r="G731" s="28"/>
    </row>
    <row r="732" spans="1:7" x14ac:dyDescent="0.4">
      <c r="A732" s="28" t="s">
        <v>19070</v>
      </c>
      <c r="B732" s="28" t="s">
        <v>5991</v>
      </c>
      <c r="D732" s="28" t="s">
        <v>18164</v>
      </c>
      <c r="E732" s="28" t="s">
        <v>15465</v>
      </c>
      <c r="F732" s="28"/>
      <c r="G732" s="28"/>
    </row>
    <row r="733" spans="1:7" x14ac:dyDescent="0.4">
      <c r="A733" s="28" t="s">
        <v>19075</v>
      </c>
      <c r="B733" s="28" t="s">
        <v>5935</v>
      </c>
      <c r="D733" s="28" t="s">
        <v>18164</v>
      </c>
      <c r="E733" s="28" t="s">
        <v>9526</v>
      </c>
      <c r="F733" s="28"/>
      <c r="G733" s="28"/>
    </row>
    <row r="734" spans="1:7" x14ac:dyDescent="0.4">
      <c r="A734" s="28" t="s">
        <v>19075</v>
      </c>
      <c r="B734" s="28" t="s">
        <v>6047</v>
      </c>
      <c r="D734" s="28" t="s">
        <v>18166</v>
      </c>
      <c r="E734" s="28" t="s">
        <v>5915</v>
      </c>
      <c r="F734" s="28"/>
      <c r="G734" s="28"/>
    </row>
    <row r="735" spans="1:7" x14ac:dyDescent="0.4">
      <c r="A735" s="28" t="s">
        <v>19075</v>
      </c>
      <c r="B735" s="28" t="s">
        <v>6100</v>
      </c>
      <c r="D735" s="28" t="s">
        <v>18166</v>
      </c>
      <c r="E735" s="28" t="s">
        <v>9526</v>
      </c>
      <c r="F735" s="28"/>
      <c r="G735" s="28"/>
    </row>
    <row r="736" spans="1:7" x14ac:dyDescent="0.4">
      <c r="A736" s="28" t="s">
        <v>19075</v>
      </c>
      <c r="B736" s="28" t="s">
        <v>5991</v>
      </c>
      <c r="D736" s="28" t="s">
        <v>18168</v>
      </c>
      <c r="E736" s="28" t="s">
        <v>16127</v>
      </c>
      <c r="F736" s="28"/>
      <c r="G736" s="28"/>
    </row>
    <row r="737" spans="1:7" x14ac:dyDescent="0.4">
      <c r="A737" s="28" t="s">
        <v>19081</v>
      </c>
      <c r="B737" s="28" t="s">
        <v>5935</v>
      </c>
      <c r="D737" s="28" t="s">
        <v>18168</v>
      </c>
      <c r="E737" s="28" t="s">
        <v>15465</v>
      </c>
      <c r="F737" s="28"/>
      <c r="G737" s="28"/>
    </row>
    <row r="738" spans="1:7" x14ac:dyDescent="0.4">
      <c r="A738" s="28" t="s">
        <v>19083</v>
      </c>
      <c r="B738" s="28" t="s">
        <v>6047</v>
      </c>
      <c r="D738" s="28" t="s">
        <v>18168</v>
      </c>
      <c r="E738" s="28" t="s">
        <v>9526</v>
      </c>
      <c r="F738" s="28"/>
      <c r="G738" s="28"/>
    </row>
    <row r="739" spans="1:7" x14ac:dyDescent="0.4">
      <c r="A739" s="28" t="s">
        <v>19085</v>
      </c>
      <c r="B739" s="28" t="s">
        <v>6047</v>
      </c>
      <c r="D739" s="28" t="s">
        <v>18170</v>
      </c>
      <c r="E739" s="28" t="s">
        <v>5915</v>
      </c>
      <c r="F739" s="28"/>
      <c r="G739" s="28"/>
    </row>
    <row r="740" spans="1:7" x14ac:dyDescent="0.4">
      <c r="A740" s="28" t="s">
        <v>19087</v>
      </c>
      <c r="B740" s="28" t="s">
        <v>5896</v>
      </c>
      <c r="D740" s="28" t="s">
        <v>18170</v>
      </c>
      <c r="E740" s="28" t="s">
        <v>9526</v>
      </c>
      <c r="F740" s="28"/>
      <c r="G740" s="28"/>
    </row>
    <row r="741" spans="1:7" x14ac:dyDescent="0.4">
      <c r="A741" s="28" t="s">
        <v>19089</v>
      </c>
      <c r="B741" s="28" t="s">
        <v>6100</v>
      </c>
      <c r="D741" s="28" t="s">
        <v>18172</v>
      </c>
      <c r="E741" s="28" t="s">
        <v>12077</v>
      </c>
      <c r="F741" s="28"/>
      <c r="G741" s="28"/>
    </row>
    <row r="742" spans="1:7" x14ac:dyDescent="0.4">
      <c r="A742" s="28" t="s">
        <v>19091</v>
      </c>
      <c r="B742" s="28" t="s">
        <v>5991</v>
      </c>
      <c r="D742" s="28" t="s">
        <v>18172</v>
      </c>
      <c r="E742" s="28" t="s">
        <v>15465</v>
      </c>
      <c r="F742" s="28"/>
      <c r="G742" s="28"/>
    </row>
    <row r="743" spans="1:7" x14ac:dyDescent="0.4">
      <c r="A743" s="28" t="s">
        <v>19093</v>
      </c>
      <c r="B743" s="28" t="s">
        <v>5991</v>
      </c>
      <c r="D743" s="28" t="s">
        <v>18172</v>
      </c>
      <c r="E743" s="28" t="s">
        <v>9526</v>
      </c>
      <c r="F743" s="28"/>
      <c r="G743" s="28"/>
    </row>
    <row r="744" spans="1:7" x14ac:dyDescent="0.4">
      <c r="A744" s="28" t="s">
        <v>19096</v>
      </c>
      <c r="B744" s="28" t="s">
        <v>5935</v>
      </c>
      <c r="D744" s="28" t="s">
        <v>18174</v>
      </c>
      <c r="E744" s="28" t="s">
        <v>5992</v>
      </c>
      <c r="F744" s="28"/>
      <c r="G744" s="28"/>
    </row>
    <row r="745" spans="1:7" x14ac:dyDescent="0.4">
      <c r="A745" s="28" t="s">
        <v>19098</v>
      </c>
      <c r="B745" s="28" t="s">
        <v>5935</v>
      </c>
      <c r="D745" s="28" t="s">
        <v>18174</v>
      </c>
      <c r="E745" s="28" t="s">
        <v>5915</v>
      </c>
      <c r="F745" s="28"/>
      <c r="G745" s="28"/>
    </row>
    <row r="746" spans="1:7" x14ac:dyDescent="0.4">
      <c r="A746" s="28" t="s">
        <v>19100</v>
      </c>
      <c r="B746" s="28" t="s">
        <v>6047</v>
      </c>
      <c r="D746" s="28" t="s">
        <v>18174</v>
      </c>
      <c r="E746" s="28" t="s">
        <v>9526</v>
      </c>
      <c r="F746" s="28"/>
      <c r="G746" s="28"/>
    </row>
    <row r="747" spans="1:7" x14ac:dyDescent="0.4">
      <c r="A747" s="28" t="s">
        <v>19100</v>
      </c>
      <c r="B747" s="28" t="s">
        <v>5896</v>
      </c>
      <c r="D747" s="28" t="s">
        <v>18176</v>
      </c>
      <c r="E747" s="28" t="s">
        <v>12077</v>
      </c>
      <c r="F747" s="28"/>
      <c r="G747" s="28"/>
    </row>
    <row r="748" spans="1:7" x14ac:dyDescent="0.4">
      <c r="A748" s="28" t="s">
        <v>19100</v>
      </c>
      <c r="B748" s="28" t="s">
        <v>6100</v>
      </c>
      <c r="D748" s="28" t="s">
        <v>18176</v>
      </c>
      <c r="E748" s="28" t="s">
        <v>15465</v>
      </c>
      <c r="F748" s="28"/>
      <c r="G748" s="28"/>
    </row>
    <row r="749" spans="1:7" x14ac:dyDescent="0.4">
      <c r="A749" s="28" t="s">
        <v>19100</v>
      </c>
      <c r="B749" s="28" t="s">
        <v>5991</v>
      </c>
      <c r="D749" s="28" t="s">
        <v>18176</v>
      </c>
      <c r="E749" s="28" t="s">
        <v>9526</v>
      </c>
      <c r="F749" s="28"/>
      <c r="G749" s="28"/>
    </row>
    <row r="750" spans="1:7" x14ac:dyDescent="0.4">
      <c r="A750" s="28" t="s">
        <v>19105</v>
      </c>
      <c r="B750" s="28" t="s">
        <v>5935</v>
      </c>
      <c r="D750" s="28" t="s">
        <v>18178</v>
      </c>
      <c r="E750" s="28" t="s">
        <v>5992</v>
      </c>
      <c r="F750" s="28"/>
      <c r="G750" s="28"/>
    </row>
    <row r="751" spans="1:7" x14ac:dyDescent="0.4">
      <c r="A751" s="28" t="s">
        <v>19107</v>
      </c>
      <c r="B751" s="28" t="s">
        <v>5935</v>
      </c>
      <c r="D751" s="28" t="s">
        <v>18178</v>
      </c>
      <c r="E751" s="28" t="s">
        <v>5915</v>
      </c>
      <c r="F751" s="28"/>
      <c r="G751" s="28"/>
    </row>
    <row r="752" spans="1:7" x14ac:dyDescent="0.4">
      <c r="A752" s="28" t="s">
        <v>19109</v>
      </c>
      <c r="B752" s="28" t="s">
        <v>5935</v>
      </c>
      <c r="D752" s="28" t="s">
        <v>18178</v>
      </c>
      <c r="E752" s="28" t="s">
        <v>9526</v>
      </c>
      <c r="F752" s="28"/>
      <c r="G752" s="28"/>
    </row>
    <row r="753" spans="1:7" x14ac:dyDescent="0.4">
      <c r="A753" s="28" t="s">
        <v>19111</v>
      </c>
      <c r="B753" s="28" t="s">
        <v>6047</v>
      </c>
      <c r="D753" s="28" t="s">
        <v>18180</v>
      </c>
      <c r="E753" s="28" t="s">
        <v>15465</v>
      </c>
      <c r="F753" s="28"/>
      <c r="G753" s="28"/>
    </row>
    <row r="754" spans="1:7" x14ac:dyDescent="0.4">
      <c r="A754" s="28" t="s">
        <v>19111</v>
      </c>
      <c r="B754" s="28" t="s">
        <v>5896</v>
      </c>
      <c r="D754" s="28" t="s">
        <v>18180</v>
      </c>
      <c r="E754" s="28" t="s">
        <v>9526</v>
      </c>
      <c r="F754" s="28"/>
      <c r="G754" s="28"/>
    </row>
    <row r="755" spans="1:7" x14ac:dyDescent="0.4">
      <c r="A755" s="28" t="s">
        <v>19111</v>
      </c>
      <c r="B755" s="28" t="s">
        <v>6100</v>
      </c>
      <c r="D755" s="28" t="s">
        <v>18182</v>
      </c>
      <c r="E755" s="28" t="s">
        <v>5915</v>
      </c>
      <c r="F755" s="28"/>
      <c r="G755" s="28"/>
    </row>
    <row r="756" spans="1:7" x14ac:dyDescent="0.4">
      <c r="A756" s="28" t="s">
        <v>19111</v>
      </c>
      <c r="B756" s="28" t="s">
        <v>5991</v>
      </c>
      <c r="D756" s="28" t="s">
        <v>18182</v>
      </c>
      <c r="E756" s="28" t="s">
        <v>9526</v>
      </c>
      <c r="F756" s="28"/>
      <c r="G756" s="28"/>
    </row>
    <row r="757" spans="1:7" x14ac:dyDescent="0.4">
      <c r="A757" s="28" t="s">
        <v>19117</v>
      </c>
      <c r="B757" s="28" t="s">
        <v>5935</v>
      </c>
      <c r="D757" s="28" t="s">
        <v>18184</v>
      </c>
      <c r="E757" s="28" t="s">
        <v>12077</v>
      </c>
      <c r="F757" s="28"/>
      <c r="G757" s="28"/>
    </row>
    <row r="758" spans="1:7" x14ac:dyDescent="0.4">
      <c r="A758" s="28" t="s">
        <v>19119</v>
      </c>
      <c r="B758" s="28" t="s">
        <v>5935</v>
      </c>
      <c r="D758" s="28" t="s">
        <v>18184</v>
      </c>
      <c r="E758" s="28" t="s">
        <v>15465</v>
      </c>
      <c r="F758" s="28"/>
      <c r="G758" s="28"/>
    </row>
    <row r="759" spans="1:7" x14ac:dyDescent="0.4">
      <c r="A759" s="28" t="s">
        <v>19122</v>
      </c>
      <c r="B759" s="28" t="s">
        <v>5935</v>
      </c>
      <c r="D759" s="28" t="s">
        <v>18184</v>
      </c>
      <c r="E759" s="28" t="s">
        <v>9526</v>
      </c>
      <c r="F759" s="28"/>
      <c r="G759" s="28"/>
    </row>
    <row r="760" spans="1:7" x14ac:dyDescent="0.4">
      <c r="A760" s="28" t="s">
        <v>19122</v>
      </c>
      <c r="B760" s="28" t="s">
        <v>6047</v>
      </c>
      <c r="D760" s="28" t="s">
        <v>18186</v>
      </c>
      <c r="E760" s="28" t="s">
        <v>5992</v>
      </c>
      <c r="F760" s="28"/>
      <c r="G760" s="28"/>
    </row>
    <row r="761" spans="1:7" x14ac:dyDescent="0.4">
      <c r="A761" s="28" t="s">
        <v>19122</v>
      </c>
      <c r="B761" s="28" t="s">
        <v>5896</v>
      </c>
      <c r="D761" s="28" t="s">
        <v>18186</v>
      </c>
      <c r="E761" s="28" t="s">
        <v>5915</v>
      </c>
      <c r="F761" s="28"/>
      <c r="G761" s="28"/>
    </row>
    <row r="762" spans="1:7" x14ac:dyDescent="0.4">
      <c r="A762" s="28" t="s">
        <v>19122</v>
      </c>
      <c r="B762" s="28" t="s">
        <v>5991</v>
      </c>
      <c r="D762" s="28" t="s">
        <v>18186</v>
      </c>
      <c r="E762" s="28" t="s">
        <v>9526</v>
      </c>
      <c r="F762" s="28"/>
      <c r="G762" s="28"/>
    </row>
    <row r="763" spans="1:7" x14ac:dyDescent="0.4">
      <c r="A763" s="28" t="s">
        <v>19128</v>
      </c>
      <c r="B763" s="28" t="s">
        <v>5935</v>
      </c>
      <c r="D763" s="28" t="s">
        <v>18188</v>
      </c>
      <c r="E763" s="28" t="s">
        <v>16127</v>
      </c>
      <c r="F763" s="28"/>
      <c r="G763" s="28"/>
    </row>
    <row r="764" spans="1:7" x14ac:dyDescent="0.4">
      <c r="A764" s="28" t="s">
        <v>19128</v>
      </c>
      <c r="B764" s="28" t="s">
        <v>6047</v>
      </c>
      <c r="D764" s="28" t="s">
        <v>18188</v>
      </c>
      <c r="E764" s="28" t="s">
        <v>15465</v>
      </c>
      <c r="F764" s="28"/>
      <c r="G764" s="28"/>
    </row>
    <row r="765" spans="1:7" x14ac:dyDescent="0.4">
      <c r="A765" s="28" t="s">
        <v>19128</v>
      </c>
      <c r="B765" s="28" t="s">
        <v>5896</v>
      </c>
      <c r="D765" s="28" t="s">
        <v>18188</v>
      </c>
      <c r="E765" s="28" t="s">
        <v>9526</v>
      </c>
      <c r="F765" s="28"/>
      <c r="G765" s="28"/>
    </row>
    <row r="766" spans="1:7" x14ac:dyDescent="0.4">
      <c r="A766" s="28" t="s">
        <v>19128</v>
      </c>
      <c r="B766" s="28" t="s">
        <v>6100</v>
      </c>
      <c r="D766" s="28" t="s">
        <v>18190</v>
      </c>
      <c r="E766" s="28" t="s">
        <v>5915</v>
      </c>
      <c r="F766" s="28"/>
      <c r="G766" s="28"/>
    </row>
    <row r="767" spans="1:7" x14ac:dyDescent="0.4">
      <c r="A767" s="28" t="s">
        <v>19128</v>
      </c>
      <c r="B767" s="28" t="s">
        <v>5991</v>
      </c>
      <c r="D767" s="28" t="s">
        <v>18190</v>
      </c>
      <c r="E767" s="28" t="s">
        <v>9526</v>
      </c>
      <c r="F767" s="28"/>
      <c r="G767" s="28"/>
    </row>
    <row r="768" spans="1:7" x14ac:dyDescent="0.4">
      <c r="A768" s="28" t="s">
        <v>19128</v>
      </c>
      <c r="B768" s="28" t="s">
        <v>9488</v>
      </c>
      <c r="D768" s="28" t="s">
        <v>18192</v>
      </c>
      <c r="E768" s="28" t="s">
        <v>6126</v>
      </c>
      <c r="F768" s="28"/>
      <c r="G768" s="28"/>
    </row>
    <row r="769" spans="1:7" x14ac:dyDescent="0.4">
      <c r="A769" s="28" t="s">
        <v>19136</v>
      </c>
      <c r="B769" s="28" t="s">
        <v>5935</v>
      </c>
      <c r="D769" s="28" t="s">
        <v>18192</v>
      </c>
      <c r="E769" s="28" t="s">
        <v>9526</v>
      </c>
      <c r="F769" s="28"/>
      <c r="G769" s="28"/>
    </row>
    <row r="770" spans="1:7" x14ac:dyDescent="0.4">
      <c r="A770" s="28" t="s">
        <v>19136</v>
      </c>
      <c r="B770" s="28" t="s">
        <v>6047</v>
      </c>
      <c r="D770" s="28" t="s">
        <v>18194</v>
      </c>
      <c r="E770" s="28" t="s">
        <v>9895</v>
      </c>
      <c r="F770" s="28"/>
      <c r="G770" s="28"/>
    </row>
    <row r="771" spans="1:7" x14ac:dyDescent="0.4">
      <c r="A771" s="28" t="s">
        <v>19136</v>
      </c>
      <c r="B771" s="28" t="s">
        <v>5896</v>
      </c>
      <c r="D771" s="28" t="s">
        <v>18194</v>
      </c>
      <c r="E771" s="28" t="s">
        <v>6126</v>
      </c>
      <c r="F771" s="28"/>
      <c r="G771" s="28"/>
    </row>
    <row r="772" spans="1:7" x14ac:dyDescent="0.4">
      <c r="A772" s="28" t="s">
        <v>19136</v>
      </c>
      <c r="B772" s="28" t="s">
        <v>6100</v>
      </c>
      <c r="D772" s="28" t="s">
        <v>18194</v>
      </c>
      <c r="E772" s="28" t="s">
        <v>9526</v>
      </c>
      <c r="F772" s="28"/>
      <c r="G772" s="28"/>
    </row>
    <row r="773" spans="1:7" x14ac:dyDescent="0.4">
      <c r="A773" s="28" t="s">
        <v>19136</v>
      </c>
      <c r="B773" s="28" t="s">
        <v>5991</v>
      </c>
      <c r="D773" s="28" t="s">
        <v>18196</v>
      </c>
      <c r="E773" s="28" t="s">
        <v>6126</v>
      </c>
      <c r="F773" s="28"/>
      <c r="G773" s="28"/>
    </row>
    <row r="774" spans="1:7" x14ac:dyDescent="0.4">
      <c r="A774" s="28" t="s">
        <v>19143</v>
      </c>
      <c r="B774" s="28" t="s">
        <v>5935</v>
      </c>
      <c r="D774" s="28" t="s">
        <v>18196</v>
      </c>
      <c r="E774" s="28" t="s">
        <v>9526</v>
      </c>
      <c r="F774" s="28"/>
      <c r="G774" s="28"/>
    </row>
    <row r="775" spans="1:7" x14ac:dyDescent="0.4">
      <c r="A775" s="28" t="s">
        <v>19143</v>
      </c>
      <c r="B775" s="28" t="s">
        <v>6047</v>
      </c>
      <c r="D775" s="28" t="s">
        <v>18198</v>
      </c>
      <c r="E775" s="28" t="s">
        <v>6126</v>
      </c>
      <c r="F775" s="28"/>
      <c r="G775" s="28"/>
    </row>
    <row r="776" spans="1:7" x14ac:dyDescent="0.4">
      <c r="A776" s="28" t="s">
        <v>19143</v>
      </c>
      <c r="B776" s="28" t="s">
        <v>5896</v>
      </c>
      <c r="D776" s="28" t="s">
        <v>18198</v>
      </c>
      <c r="E776" s="28" t="s">
        <v>9526</v>
      </c>
      <c r="F776" s="28"/>
      <c r="G776" s="28"/>
    </row>
    <row r="777" spans="1:7" x14ac:dyDescent="0.4">
      <c r="A777" s="28" t="s">
        <v>19143</v>
      </c>
      <c r="B777" s="28" t="s">
        <v>6100</v>
      </c>
      <c r="D777" s="28" t="s">
        <v>18200</v>
      </c>
      <c r="E777" s="28" t="s">
        <v>6126</v>
      </c>
      <c r="F777" s="28"/>
      <c r="G777" s="28"/>
    </row>
    <row r="778" spans="1:7" x14ac:dyDescent="0.4">
      <c r="A778" s="28" t="s">
        <v>19143</v>
      </c>
      <c r="B778" s="28" t="s">
        <v>5991</v>
      </c>
      <c r="D778" s="28" t="s">
        <v>18200</v>
      </c>
      <c r="E778" s="28" t="s">
        <v>9526</v>
      </c>
      <c r="F778" s="28"/>
      <c r="G778" s="28"/>
    </row>
    <row r="779" spans="1:7" x14ac:dyDescent="0.4">
      <c r="A779" s="28" t="s">
        <v>19150</v>
      </c>
      <c r="B779" s="28" t="s">
        <v>5935</v>
      </c>
      <c r="D779" s="28" t="s">
        <v>18202</v>
      </c>
      <c r="E779" s="28" t="s">
        <v>9895</v>
      </c>
      <c r="F779" s="28"/>
      <c r="G779" s="28"/>
    </row>
    <row r="780" spans="1:7" x14ac:dyDescent="0.4">
      <c r="A780" s="28" t="s">
        <v>19150</v>
      </c>
      <c r="B780" s="28" t="s">
        <v>6047</v>
      </c>
      <c r="D780" s="28" t="s">
        <v>18202</v>
      </c>
      <c r="E780" s="28" t="s">
        <v>6126</v>
      </c>
      <c r="F780" s="28"/>
      <c r="G780" s="28"/>
    </row>
    <row r="781" spans="1:7" x14ac:dyDescent="0.4">
      <c r="A781" s="28" t="s">
        <v>19150</v>
      </c>
      <c r="B781" s="28" t="s">
        <v>5896</v>
      </c>
      <c r="D781" s="28" t="s">
        <v>18202</v>
      </c>
      <c r="E781" s="28" t="s">
        <v>9526</v>
      </c>
      <c r="F781" s="28"/>
      <c r="G781" s="28"/>
    </row>
    <row r="782" spans="1:7" x14ac:dyDescent="0.4">
      <c r="A782" s="28" t="s">
        <v>19150</v>
      </c>
      <c r="B782" s="28" t="s">
        <v>6100</v>
      </c>
      <c r="D782" s="28" t="s">
        <v>18204</v>
      </c>
      <c r="E782" s="28" t="s">
        <v>6126</v>
      </c>
      <c r="F782" s="28"/>
      <c r="G782" s="28"/>
    </row>
    <row r="783" spans="1:7" x14ac:dyDescent="0.4">
      <c r="A783" s="28" t="s">
        <v>19150</v>
      </c>
      <c r="B783" s="28" t="s">
        <v>5991</v>
      </c>
      <c r="D783" s="28" t="s">
        <v>18204</v>
      </c>
      <c r="E783" s="28" t="s">
        <v>9526</v>
      </c>
      <c r="F783" s="28"/>
      <c r="G783" s="28"/>
    </row>
    <row r="784" spans="1:7" x14ac:dyDescent="0.4">
      <c r="A784" s="28" t="s">
        <v>19157</v>
      </c>
      <c r="B784" s="28" t="s">
        <v>5935</v>
      </c>
      <c r="D784" s="28" t="s">
        <v>18207</v>
      </c>
      <c r="E784" s="28" t="s">
        <v>6126</v>
      </c>
      <c r="F784" s="28"/>
      <c r="G784" s="28"/>
    </row>
    <row r="785" spans="1:7" x14ac:dyDescent="0.4">
      <c r="A785" s="28" t="s">
        <v>19157</v>
      </c>
      <c r="B785" s="28" t="s">
        <v>6047</v>
      </c>
      <c r="D785" s="28" t="s">
        <v>18207</v>
      </c>
      <c r="E785" s="28" t="s">
        <v>9526</v>
      </c>
      <c r="F785" s="28"/>
      <c r="G785" s="28"/>
    </row>
    <row r="786" spans="1:7" x14ac:dyDescent="0.4">
      <c r="A786" s="28" t="s">
        <v>19157</v>
      </c>
      <c r="B786" s="28" t="s">
        <v>5896</v>
      </c>
      <c r="D786" s="28" t="s">
        <v>18209</v>
      </c>
      <c r="E786" s="28" t="s">
        <v>6406</v>
      </c>
      <c r="F786" s="28"/>
      <c r="G786" s="28"/>
    </row>
    <row r="787" spans="1:7" x14ac:dyDescent="0.4">
      <c r="A787" s="28" t="s">
        <v>19157</v>
      </c>
      <c r="B787" s="28" t="s">
        <v>6100</v>
      </c>
      <c r="D787" s="28" t="s">
        <v>18209</v>
      </c>
      <c r="E787" s="28" t="s">
        <v>9526</v>
      </c>
      <c r="F787" s="28"/>
      <c r="G787" s="28"/>
    </row>
    <row r="788" spans="1:7" x14ac:dyDescent="0.4">
      <c r="A788" s="28" t="s">
        <v>19157</v>
      </c>
      <c r="B788" s="28" t="s">
        <v>5991</v>
      </c>
      <c r="D788" s="28" t="s">
        <v>18211</v>
      </c>
      <c r="E788" s="28" t="s">
        <v>7977</v>
      </c>
      <c r="F788" s="28"/>
      <c r="G788" s="28"/>
    </row>
    <row r="789" spans="1:7" x14ac:dyDescent="0.4">
      <c r="A789" s="28" t="s">
        <v>19164</v>
      </c>
      <c r="B789" s="28" t="s">
        <v>5896</v>
      </c>
      <c r="D789" s="28" t="s">
        <v>18211</v>
      </c>
      <c r="E789" s="28" t="s">
        <v>6406</v>
      </c>
      <c r="F789" s="28"/>
      <c r="G789" s="28"/>
    </row>
    <row r="790" spans="1:7" x14ac:dyDescent="0.4">
      <c r="A790" s="28" t="s">
        <v>19164</v>
      </c>
      <c r="B790" s="28" t="s">
        <v>5991</v>
      </c>
      <c r="D790" s="28" t="s">
        <v>18211</v>
      </c>
      <c r="E790" s="28" t="s">
        <v>9526</v>
      </c>
      <c r="F790" s="28"/>
      <c r="G790" s="28"/>
    </row>
    <row r="791" spans="1:7" x14ac:dyDescent="0.4">
      <c r="A791" s="28" t="s">
        <v>19167</v>
      </c>
      <c r="B791" s="28" t="s">
        <v>5935</v>
      </c>
      <c r="D791" s="28" t="s">
        <v>18212</v>
      </c>
      <c r="E791" s="28" t="s">
        <v>6406</v>
      </c>
      <c r="F791" s="28"/>
      <c r="G791" s="28"/>
    </row>
    <row r="792" spans="1:7" x14ac:dyDescent="0.4">
      <c r="A792" s="28" t="s">
        <v>19167</v>
      </c>
      <c r="B792" s="28" t="s">
        <v>6047</v>
      </c>
      <c r="D792" s="28" t="s">
        <v>18212</v>
      </c>
      <c r="E792" s="28" t="s">
        <v>9526</v>
      </c>
      <c r="F792" s="28"/>
      <c r="G792" s="28"/>
    </row>
    <row r="793" spans="1:7" x14ac:dyDescent="0.4">
      <c r="A793" s="28" t="s">
        <v>19167</v>
      </c>
      <c r="B793" s="28" t="s">
        <v>6100</v>
      </c>
      <c r="D793" s="28" t="s">
        <v>18213</v>
      </c>
      <c r="E793" s="28" t="s">
        <v>6406</v>
      </c>
      <c r="F793" s="28"/>
      <c r="G793" s="28"/>
    </row>
    <row r="794" spans="1:7" x14ac:dyDescent="0.4">
      <c r="A794" s="28" t="s">
        <v>19167</v>
      </c>
      <c r="B794" s="28" t="s">
        <v>5991</v>
      </c>
      <c r="D794" s="28" t="s">
        <v>18213</v>
      </c>
      <c r="E794" s="28" t="s">
        <v>9526</v>
      </c>
      <c r="F794" s="28"/>
      <c r="G794" s="28"/>
    </row>
    <row r="795" spans="1:7" x14ac:dyDescent="0.4">
      <c r="A795" s="28" t="s">
        <v>19173</v>
      </c>
      <c r="B795" s="28" t="s">
        <v>5896</v>
      </c>
      <c r="D795" s="28" t="s">
        <v>18214</v>
      </c>
      <c r="E795" s="28" t="s">
        <v>7977</v>
      </c>
      <c r="F795" s="28"/>
      <c r="G795" s="28"/>
    </row>
    <row r="796" spans="1:7" x14ac:dyDescent="0.4">
      <c r="A796" s="28" t="s">
        <v>19173</v>
      </c>
      <c r="B796" s="28" t="s">
        <v>5991</v>
      </c>
      <c r="D796" s="28" t="s">
        <v>18214</v>
      </c>
      <c r="E796" s="28" t="s">
        <v>6406</v>
      </c>
      <c r="F796" s="28"/>
      <c r="G796" s="28"/>
    </row>
    <row r="797" spans="1:7" x14ac:dyDescent="0.4">
      <c r="A797" s="28" t="s">
        <v>19176</v>
      </c>
      <c r="B797" s="28" t="s">
        <v>5935</v>
      </c>
      <c r="D797" s="28" t="s">
        <v>18214</v>
      </c>
      <c r="E797" s="28" t="s">
        <v>9526</v>
      </c>
      <c r="F797" s="28"/>
      <c r="G797" s="28"/>
    </row>
    <row r="798" spans="1:7" x14ac:dyDescent="0.4">
      <c r="A798" s="28" t="s">
        <v>19176</v>
      </c>
      <c r="B798" s="28" t="s">
        <v>6047</v>
      </c>
      <c r="D798" s="28" t="s">
        <v>18216</v>
      </c>
      <c r="E798" s="28" t="s">
        <v>7977</v>
      </c>
      <c r="F798" s="28"/>
      <c r="G798" s="28"/>
    </row>
    <row r="799" spans="1:7" x14ac:dyDescent="0.4">
      <c r="A799" s="28" t="s">
        <v>19176</v>
      </c>
      <c r="B799" s="28" t="s">
        <v>6100</v>
      </c>
      <c r="D799" s="28" t="s">
        <v>18216</v>
      </c>
      <c r="E799" s="28" t="s">
        <v>6406</v>
      </c>
      <c r="F799" s="28"/>
      <c r="G799" s="28"/>
    </row>
    <row r="800" spans="1:7" x14ac:dyDescent="0.4">
      <c r="A800" s="28" t="s">
        <v>19176</v>
      </c>
      <c r="B800" s="28" t="s">
        <v>5991</v>
      </c>
      <c r="D800" s="28" t="s">
        <v>18216</v>
      </c>
      <c r="E800" s="28" t="s">
        <v>9526</v>
      </c>
      <c r="F800" s="28"/>
      <c r="G800" s="28"/>
    </row>
    <row r="801" spans="1:7" x14ac:dyDescent="0.4">
      <c r="A801" s="28" t="s">
        <v>19182</v>
      </c>
      <c r="B801" s="28" t="s">
        <v>5935</v>
      </c>
      <c r="D801" s="28" t="s">
        <v>18218</v>
      </c>
      <c r="E801" s="28" t="s">
        <v>6406</v>
      </c>
      <c r="F801" s="28"/>
      <c r="G801" s="28"/>
    </row>
    <row r="802" spans="1:7" x14ac:dyDescent="0.4">
      <c r="A802" s="28" t="s">
        <v>19184</v>
      </c>
      <c r="B802" s="28" t="s">
        <v>5935</v>
      </c>
      <c r="D802" s="28" t="s">
        <v>18218</v>
      </c>
      <c r="E802" s="28" t="s">
        <v>6474</v>
      </c>
      <c r="F802" s="28"/>
      <c r="G802" s="28"/>
    </row>
    <row r="803" spans="1:7" x14ac:dyDescent="0.4">
      <c r="A803" s="28" t="s">
        <v>19187</v>
      </c>
      <c r="B803" s="28" t="s">
        <v>5935</v>
      </c>
      <c r="D803" s="28" t="s">
        <v>18218</v>
      </c>
      <c r="E803" s="28" t="s">
        <v>6416</v>
      </c>
      <c r="F803" s="28"/>
      <c r="G803" s="28"/>
    </row>
    <row r="804" spans="1:7" x14ac:dyDescent="0.4">
      <c r="A804" s="28" t="s">
        <v>19190</v>
      </c>
      <c r="B804" s="28" t="s">
        <v>5935</v>
      </c>
      <c r="D804" s="28" t="s">
        <v>18218</v>
      </c>
      <c r="E804" s="28" t="s">
        <v>9526</v>
      </c>
      <c r="F804" s="28"/>
      <c r="G804" s="28"/>
    </row>
    <row r="805" spans="1:7" x14ac:dyDescent="0.4">
      <c r="A805" s="28" t="s">
        <v>19192</v>
      </c>
      <c r="B805" s="28" t="s">
        <v>5935</v>
      </c>
      <c r="D805" s="28" t="s">
        <v>18220</v>
      </c>
      <c r="E805" s="28" t="s">
        <v>6126</v>
      </c>
      <c r="F805" s="28"/>
      <c r="G805" s="28"/>
    </row>
    <row r="806" spans="1:7" x14ac:dyDescent="0.4">
      <c r="A806" s="28" t="s">
        <v>19195</v>
      </c>
      <c r="B806" s="28" t="s">
        <v>12256</v>
      </c>
      <c r="D806" s="28" t="s">
        <v>18220</v>
      </c>
      <c r="E806" s="28" t="s">
        <v>6474</v>
      </c>
      <c r="F806" s="28"/>
      <c r="G806" s="28"/>
    </row>
    <row r="807" spans="1:7" x14ac:dyDescent="0.4">
      <c r="A807" s="28" t="s">
        <v>19197</v>
      </c>
      <c r="B807" s="28" t="s">
        <v>12256</v>
      </c>
      <c r="D807" s="28" t="s">
        <v>18220</v>
      </c>
      <c r="E807" s="28" t="s">
        <v>6416</v>
      </c>
      <c r="F807" s="28"/>
      <c r="G807" s="28"/>
    </row>
    <row r="808" spans="1:7" x14ac:dyDescent="0.4">
      <c r="A808" s="28" t="s">
        <v>19200</v>
      </c>
      <c r="B808" s="28" t="s">
        <v>5896</v>
      </c>
      <c r="D808" s="28" t="s">
        <v>18220</v>
      </c>
      <c r="E808" s="28" t="s">
        <v>9526</v>
      </c>
      <c r="F808" s="28"/>
      <c r="G808" s="28"/>
    </row>
    <row r="809" spans="1:7" x14ac:dyDescent="0.4">
      <c r="A809" s="28" t="s">
        <v>19202</v>
      </c>
      <c r="B809" s="28" t="s">
        <v>5896</v>
      </c>
      <c r="D809" s="28" t="s">
        <v>18222</v>
      </c>
      <c r="E809" s="28" t="s">
        <v>6126</v>
      </c>
      <c r="F809" s="28"/>
      <c r="G809" s="28"/>
    </row>
    <row r="810" spans="1:7" x14ac:dyDescent="0.4">
      <c r="A810" s="28" t="s">
        <v>19205</v>
      </c>
      <c r="B810" s="28" t="s">
        <v>5896</v>
      </c>
      <c r="D810" s="28" t="s">
        <v>18222</v>
      </c>
      <c r="E810" s="28" t="s">
        <v>6474</v>
      </c>
      <c r="F810" s="28"/>
      <c r="G810" s="28"/>
    </row>
    <row r="811" spans="1:7" x14ac:dyDescent="0.4">
      <c r="A811" s="28" t="s">
        <v>19207</v>
      </c>
      <c r="B811" s="28" t="s">
        <v>5896</v>
      </c>
      <c r="D811" s="28" t="s">
        <v>18222</v>
      </c>
      <c r="E811" s="28" t="s">
        <v>6416</v>
      </c>
      <c r="F811" s="28"/>
      <c r="G811" s="28"/>
    </row>
    <row r="812" spans="1:7" x14ac:dyDescent="0.4">
      <c r="A812" s="28" t="s">
        <v>19210</v>
      </c>
      <c r="B812" s="28" t="s">
        <v>12556</v>
      </c>
      <c r="D812" s="28" t="s">
        <v>18222</v>
      </c>
      <c r="E812" s="28" t="s">
        <v>9526</v>
      </c>
      <c r="F812" s="28"/>
      <c r="G812" s="28"/>
    </row>
    <row r="813" spans="1:7" x14ac:dyDescent="0.4">
      <c r="A813" s="28" t="s">
        <v>19212</v>
      </c>
      <c r="B813" s="28" t="s">
        <v>12556</v>
      </c>
      <c r="D813" s="28" t="s">
        <v>18223</v>
      </c>
      <c r="E813" s="28" t="s">
        <v>6558</v>
      </c>
      <c r="F813" s="28"/>
      <c r="G813" s="28"/>
    </row>
    <row r="814" spans="1:7" x14ac:dyDescent="0.4">
      <c r="A814" s="28" t="s">
        <v>19215</v>
      </c>
      <c r="B814" s="28" t="s">
        <v>5935</v>
      </c>
      <c r="D814" s="28" t="s">
        <v>18223</v>
      </c>
      <c r="E814" s="28" t="s">
        <v>6406</v>
      </c>
      <c r="F814" s="28"/>
      <c r="G814" s="28"/>
    </row>
    <row r="815" spans="1:7" x14ac:dyDescent="0.4">
      <c r="A815" s="28" t="s">
        <v>19217</v>
      </c>
      <c r="B815" s="28" t="s">
        <v>5935</v>
      </c>
      <c r="D815" s="28" t="s">
        <v>18223</v>
      </c>
      <c r="E815" s="28" t="s">
        <v>6416</v>
      </c>
      <c r="F815" s="28"/>
      <c r="G815" s="28"/>
    </row>
    <row r="816" spans="1:7" x14ac:dyDescent="0.4">
      <c r="A816" s="28" t="s">
        <v>19220</v>
      </c>
      <c r="B816" s="28" t="s">
        <v>5935</v>
      </c>
      <c r="D816" s="28" t="s">
        <v>18223</v>
      </c>
      <c r="E816" s="28" t="s">
        <v>9526</v>
      </c>
      <c r="F816" s="28"/>
      <c r="G816" s="28"/>
    </row>
    <row r="817" spans="1:7" x14ac:dyDescent="0.4">
      <c r="A817" s="28" t="s">
        <v>19222</v>
      </c>
      <c r="B817" s="28" t="s">
        <v>5935</v>
      </c>
      <c r="D817" s="28" t="s">
        <v>18224</v>
      </c>
      <c r="E817" s="28" t="s">
        <v>6558</v>
      </c>
      <c r="F817" s="28"/>
      <c r="G817" s="28"/>
    </row>
    <row r="818" spans="1:7" x14ac:dyDescent="0.4">
      <c r="A818" s="28" t="s">
        <v>19224</v>
      </c>
      <c r="B818" s="28" t="s">
        <v>5935</v>
      </c>
      <c r="D818" s="28" t="s">
        <v>18224</v>
      </c>
      <c r="E818" s="28" t="s">
        <v>6416</v>
      </c>
      <c r="F818" s="28"/>
      <c r="G818" s="28"/>
    </row>
    <row r="819" spans="1:7" x14ac:dyDescent="0.4">
      <c r="A819" s="28" t="s">
        <v>19227</v>
      </c>
      <c r="B819" s="28" t="s">
        <v>5935</v>
      </c>
      <c r="D819" s="28" t="s">
        <v>18224</v>
      </c>
      <c r="E819" s="28" t="s">
        <v>9526</v>
      </c>
      <c r="F819" s="28"/>
      <c r="G819" s="28"/>
    </row>
    <row r="820" spans="1:7" x14ac:dyDescent="0.4">
      <c r="A820" s="28" t="s">
        <v>19229</v>
      </c>
      <c r="B820" s="28" t="s">
        <v>5935</v>
      </c>
      <c r="D820" s="28" t="s">
        <v>18225</v>
      </c>
      <c r="E820" s="28" t="s">
        <v>6126</v>
      </c>
      <c r="F820" s="28"/>
      <c r="G820" s="28"/>
    </row>
    <row r="821" spans="1:7" x14ac:dyDescent="0.4">
      <c r="A821" s="28" t="s">
        <v>19232</v>
      </c>
      <c r="B821" s="28" t="s">
        <v>5935</v>
      </c>
      <c r="D821" s="28" t="s">
        <v>18225</v>
      </c>
      <c r="E821" s="28" t="s">
        <v>6474</v>
      </c>
      <c r="F821" s="28"/>
      <c r="G821" s="28"/>
    </row>
    <row r="822" spans="1:7" x14ac:dyDescent="0.4">
      <c r="A822" s="28" t="s">
        <v>19235</v>
      </c>
      <c r="B822" s="28" t="s">
        <v>5935</v>
      </c>
      <c r="D822" s="28" t="s">
        <v>18225</v>
      </c>
      <c r="E822" s="28" t="s">
        <v>6416</v>
      </c>
      <c r="F822" s="28"/>
      <c r="G822" s="28"/>
    </row>
    <row r="823" spans="1:7" x14ac:dyDescent="0.4">
      <c r="A823" s="28" t="s">
        <v>19235</v>
      </c>
      <c r="B823" s="28" t="s">
        <v>6047</v>
      </c>
      <c r="D823" s="28" t="s">
        <v>18225</v>
      </c>
      <c r="E823" s="28" t="s">
        <v>9526</v>
      </c>
      <c r="F823" s="28"/>
      <c r="G823" s="28"/>
    </row>
    <row r="824" spans="1:7" x14ac:dyDescent="0.4">
      <c r="A824" s="28" t="s">
        <v>19235</v>
      </c>
      <c r="B824" s="28" t="s">
        <v>5896</v>
      </c>
      <c r="D824" s="28" t="s">
        <v>18228</v>
      </c>
      <c r="E824" s="28" t="s">
        <v>7977</v>
      </c>
      <c r="F824" s="28"/>
      <c r="G824" s="28"/>
    </row>
    <row r="825" spans="1:7" x14ac:dyDescent="0.4">
      <c r="A825" s="28" t="s">
        <v>19235</v>
      </c>
      <c r="B825" s="28" t="s">
        <v>5991</v>
      </c>
      <c r="D825" s="28" t="s">
        <v>18228</v>
      </c>
      <c r="E825" s="28" t="s">
        <v>6406</v>
      </c>
      <c r="F825" s="28"/>
      <c r="G825" s="28"/>
    </row>
    <row r="826" spans="1:7" x14ac:dyDescent="0.4">
      <c r="A826" s="28" t="s">
        <v>19241</v>
      </c>
      <c r="B826" s="28" t="s">
        <v>5935</v>
      </c>
      <c r="D826" s="28" t="s">
        <v>18228</v>
      </c>
      <c r="E826" s="28" t="s">
        <v>9526</v>
      </c>
      <c r="F826" s="28"/>
      <c r="G826" s="28"/>
    </row>
    <row r="827" spans="1:7" x14ac:dyDescent="0.4">
      <c r="A827" s="28" t="s">
        <v>19244</v>
      </c>
      <c r="B827" s="28" t="s">
        <v>5935</v>
      </c>
      <c r="D827" s="28" t="s">
        <v>18230</v>
      </c>
      <c r="E827" s="28" t="s">
        <v>6126</v>
      </c>
      <c r="F827" s="28"/>
      <c r="G827" s="28"/>
    </row>
    <row r="828" spans="1:7" x14ac:dyDescent="0.4">
      <c r="A828" s="28" t="s">
        <v>19247</v>
      </c>
      <c r="B828" s="28" t="s">
        <v>5935</v>
      </c>
      <c r="D828" s="28" t="s">
        <v>18230</v>
      </c>
      <c r="E828" s="28" t="s">
        <v>6474</v>
      </c>
      <c r="F828" s="28"/>
      <c r="G828" s="28"/>
    </row>
    <row r="829" spans="1:7" x14ac:dyDescent="0.4">
      <c r="A829" s="28" t="s">
        <v>19250</v>
      </c>
      <c r="B829" s="28" t="s">
        <v>5896</v>
      </c>
      <c r="D829" s="28" t="s">
        <v>18230</v>
      </c>
      <c r="E829" s="28" t="s">
        <v>6416</v>
      </c>
      <c r="F829" s="28"/>
      <c r="G829" s="28"/>
    </row>
    <row r="830" spans="1:7" x14ac:dyDescent="0.4">
      <c r="A830" s="28" t="s">
        <v>19253</v>
      </c>
      <c r="B830" s="28" t="s">
        <v>6047</v>
      </c>
      <c r="D830" s="28" t="s">
        <v>18230</v>
      </c>
      <c r="E830" s="28" t="s">
        <v>9526</v>
      </c>
      <c r="F830" s="28"/>
      <c r="G830" s="28"/>
    </row>
    <row r="831" spans="1:7" x14ac:dyDescent="0.4">
      <c r="A831" s="28"/>
      <c r="B831" s="28"/>
      <c r="D831" s="28" t="s">
        <v>18233</v>
      </c>
      <c r="E831" s="28" t="s">
        <v>12851</v>
      </c>
      <c r="F831" s="28"/>
      <c r="G831" s="28"/>
    </row>
    <row r="832" spans="1:7" x14ac:dyDescent="0.4">
      <c r="A832" s="28"/>
      <c r="B832" s="28"/>
      <c r="D832" s="28" t="s">
        <v>18233</v>
      </c>
      <c r="E832" s="28" t="s">
        <v>6406</v>
      </c>
      <c r="F832" s="28"/>
      <c r="G832" s="28"/>
    </row>
    <row r="833" spans="1:7" x14ac:dyDescent="0.4">
      <c r="A833" s="28"/>
      <c r="B833" s="28"/>
      <c r="D833" s="28" t="s">
        <v>18233</v>
      </c>
      <c r="E833" s="28" t="s">
        <v>9526</v>
      </c>
      <c r="F833" s="28"/>
      <c r="G833" s="28"/>
    </row>
    <row r="834" spans="1:7" x14ac:dyDescent="0.4">
      <c r="A834" s="28"/>
      <c r="B834" s="28"/>
      <c r="D834" s="28" t="s">
        <v>18234</v>
      </c>
      <c r="E834" s="28" t="s">
        <v>12871</v>
      </c>
      <c r="F834" s="28"/>
      <c r="G834" s="28"/>
    </row>
    <row r="835" spans="1:7" x14ac:dyDescent="0.4">
      <c r="A835" s="28"/>
      <c r="B835" s="28"/>
      <c r="D835" s="28" t="s">
        <v>18234</v>
      </c>
      <c r="E835" s="28" t="s">
        <v>6126</v>
      </c>
      <c r="F835" s="28"/>
      <c r="G835" s="28"/>
    </row>
    <row r="836" spans="1:7" x14ac:dyDescent="0.4">
      <c r="A836" s="28"/>
      <c r="B836" s="28"/>
      <c r="D836" s="28" t="s">
        <v>18234</v>
      </c>
      <c r="E836" s="28" t="s">
        <v>9526</v>
      </c>
      <c r="F836" s="28"/>
      <c r="G836" s="28"/>
    </row>
    <row r="837" spans="1:7" x14ac:dyDescent="0.4">
      <c r="A837" s="28"/>
      <c r="B837" s="28"/>
      <c r="D837" s="28" t="s">
        <v>18235</v>
      </c>
      <c r="E837" s="28" t="s">
        <v>12871</v>
      </c>
      <c r="F837" s="28"/>
      <c r="G837" s="28"/>
    </row>
    <row r="838" spans="1:7" x14ac:dyDescent="0.4">
      <c r="A838" s="28"/>
      <c r="B838" s="28"/>
      <c r="D838" s="28" t="s">
        <v>18235</v>
      </c>
      <c r="E838" s="28" t="s">
        <v>6126</v>
      </c>
      <c r="F838" s="28"/>
      <c r="G838" s="28"/>
    </row>
    <row r="839" spans="1:7" x14ac:dyDescent="0.4">
      <c r="A839" s="28"/>
      <c r="B839" s="28"/>
      <c r="D839" s="28" t="s">
        <v>18235</v>
      </c>
      <c r="E839" s="28" t="s">
        <v>9526</v>
      </c>
      <c r="F839" s="28"/>
      <c r="G839" s="28"/>
    </row>
    <row r="840" spans="1:7" x14ac:dyDescent="0.4">
      <c r="A840" s="28"/>
      <c r="B840" s="28"/>
      <c r="D840" s="28" t="s">
        <v>18236</v>
      </c>
      <c r="E840" s="28" t="s">
        <v>12871</v>
      </c>
      <c r="F840" s="28"/>
      <c r="G840" s="28"/>
    </row>
    <row r="841" spans="1:7" x14ac:dyDescent="0.4">
      <c r="A841" s="28"/>
      <c r="B841" s="28"/>
      <c r="D841" s="28" t="s">
        <v>18236</v>
      </c>
      <c r="E841" s="28" t="s">
        <v>6126</v>
      </c>
      <c r="F841" s="28"/>
      <c r="G841" s="28"/>
    </row>
    <row r="842" spans="1:7" x14ac:dyDescent="0.4">
      <c r="A842" s="28"/>
      <c r="B842" s="28"/>
      <c r="D842" s="28" t="s">
        <v>18236</v>
      </c>
      <c r="E842" s="28" t="s">
        <v>9526</v>
      </c>
      <c r="F842" s="28"/>
      <c r="G842" s="28"/>
    </row>
    <row r="843" spans="1:7" x14ac:dyDescent="0.4">
      <c r="A843" s="28"/>
      <c r="B843" s="28"/>
      <c r="D843" s="28" t="s">
        <v>18238</v>
      </c>
      <c r="E843" s="28" t="s">
        <v>6126</v>
      </c>
      <c r="F843" s="28"/>
      <c r="G843" s="28"/>
    </row>
    <row r="844" spans="1:7" x14ac:dyDescent="0.4">
      <c r="A844" s="28"/>
      <c r="B844" s="28"/>
      <c r="D844" s="28" t="s">
        <v>18239</v>
      </c>
      <c r="E844" s="28" t="s">
        <v>6126</v>
      </c>
      <c r="F844" s="28"/>
      <c r="G844" s="28"/>
    </row>
    <row r="845" spans="1:7" x14ac:dyDescent="0.4">
      <c r="A845" s="28"/>
      <c r="B845" s="28"/>
      <c r="D845" s="28" t="s">
        <v>18240</v>
      </c>
      <c r="E845" s="28" t="s">
        <v>6126</v>
      </c>
      <c r="F845" s="28"/>
      <c r="G845" s="28"/>
    </row>
    <row r="846" spans="1:7" x14ac:dyDescent="0.4">
      <c r="A846" s="28"/>
      <c r="B846" s="28"/>
      <c r="D846" s="28" t="s">
        <v>18242</v>
      </c>
      <c r="E846" s="28" t="s">
        <v>6558</v>
      </c>
      <c r="F846" s="28"/>
      <c r="G846" s="28"/>
    </row>
    <row r="847" spans="1:7" x14ac:dyDescent="0.4">
      <c r="A847" s="28"/>
      <c r="B847" s="28"/>
      <c r="D847" s="28" t="s">
        <v>18242</v>
      </c>
      <c r="E847" s="28" t="s">
        <v>6406</v>
      </c>
      <c r="F847" s="28"/>
      <c r="G847" s="28"/>
    </row>
    <row r="848" spans="1:7" x14ac:dyDescent="0.4">
      <c r="A848" s="28"/>
      <c r="B848" s="28"/>
      <c r="D848" s="28" t="s">
        <v>18242</v>
      </c>
      <c r="E848" s="28" t="s">
        <v>6416</v>
      </c>
      <c r="F848" s="28"/>
      <c r="G848" s="28"/>
    </row>
    <row r="849" spans="1:7" x14ac:dyDescent="0.4">
      <c r="A849" s="28"/>
      <c r="B849" s="28"/>
      <c r="D849" s="28" t="s">
        <v>18242</v>
      </c>
      <c r="E849" s="28" t="s">
        <v>9526</v>
      </c>
      <c r="F849" s="28"/>
      <c r="G849" s="28"/>
    </row>
    <row r="850" spans="1:7" x14ac:dyDescent="0.4">
      <c r="A850" s="28"/>
      <c r="B850" s="28"/>
      <c r="D850" s="28" t="s">
        <v>18243</v>
      </c>
      <c r="E850" s="28" t="s">
        <v>6406</v>
      </c>
      <c r="F850" s="28"/>
      <c r="G850" s="28"/>
    </row>
    <row r="851" spans="1:7" x14ac:dyDescent="0.4">
      <c r="A851" s="28"/>
      <c r="B851" s="28"/>
      <c r="D851" s="28" t="s">
        <v>18243</v>
      </c>
      <c r="E851" s="28" t="s">
        <v>6416</v>
      </c>
      <c r="F851" s="28"/>
      <c r="G851" s="28"/>
    </row>
    <row r="852" spans="1:7" x14ac:dyDescent="0.4">
      <c r="A852" s="28"/>
      <c r="B852" s="28"/>
      <c r="D852" s="28" t="s">
        <v>18243</v>
      </c>
      <c r="E852" s="28" t="s">
        <v>9526</v>
      </c>
      <c r="F852" s="28"/>
      <c r="G852" s="28"/>
    </row>
    <row r="853" spans="1:7" x14ac:dyDescent="0.4">
      <c r="A853" s="28"/>
      <c r="B853" s="28"/>
      <c r="D853" s="28" t="s">
        <v>18244</v>
      </c>
      <c r="E853" s="28" t="s">
        <v>6406</v>
      </c>
      <c r="F853" s="28"/>
      <c r="G853" s="28"/>
    </row>
    <row r="854" spans="1:7" x14ac:dyDescent="0.4">
      <c r="A854" s="28"/>
      <c r="B854" s="28"/>
      <c r="D854" s="28" t="s">
        <v>18244</v>
      </c>
      <c r="E854" s="28" t="s">
        <v>6416</v>
      </c>
      <c r="F854" s="28"/>
      <c r="G854" s="28"/>
    </row>
    <row r="855" spans="1:7" x14ac:dyDescent="0.4">
      <c r="A855" s="28"/>
      <c r="B855" s="28"/>
      <c r="D855" s="28" t="s">
        <v>18244</v>
      </c>
      <c r="E855" s="28" t="s">
        <v>9526</v>
      </c>
      <c r="F855" s="28"/>
      <c r="G855" s="28"/>
    </row>
    <row r="856" spans="1:7" x14ac:dyDescent="0.4">
      <c r="A856" s="28"/>
      <c r="B856" s="28"/>
      <c r="D856" s="28" t="s">
        <v>18245</v>
      </c>
      <c r="E856" s="28" t="s">
        <v>6406</v>
      </c>
      <c r="F856" s="28"/>
      <c r="G856" s="28"/>
    </row>
    <row r="857" spans="1:7" x14ac:dyDescent="0.4">
      <c r="A857" s="28"/>
      <c r="B857" s="28"/>
      <c r="D857" s="28" t="s">
        <v>18245</v>
      </c>
      <c r="E857" s="28" t="s">
        <v>6416</v>
      </c>
      <c r="F857" s="28"/>
      <c r="G857" s="28"/>
    </row>
    <row r="858" spans="1:7" x14ac:dyDescent="0.4">
      <c r="A858" s="28"/>
      <c r="B858" s="28"/>
      <c r="D858" s="28" t="s">
        <v>18245</v>
      </c>
      <c r="E858" s="28" t="s">
        <v>9526</v>
      </c>
      <c r="F858" s="28"/>
      <c r="G858" s="28"/>
    </row>
    <row r="859" spans="1:7" x14ac:dyDescent="0.4">
      <c r="A859" s="28"/>
      <c r="B859" s="28"/>
      <c r="D859" s="28" t="s">
        <v>18248</v>
      </c>
      <c r="E859" s="28" t="s">
        <v>10039</v>
      </c>
      <c r="F859" s="28"/>
      <c r="G859" s="28"/>
    </row>
    <row r="860" spans="1:7" x14ac:dyDescent="0.4">
      <c r="A860" s="28"/>
      <c r="B860" s="28"/>
      <c r="D860" s="28" t="s">
        <v>18248</v>
      </c>
      <c r="E860" s="28" t="s">
        <v>6126</v>
      </c>
      <c r="F860" s="28"/>
      <c r="G860" s="28"/>
    </row>
    <row r="861" spans="1:7" x14ac:dyDescent="0.4">
      <c r="A861" s="28"/>
      <c r="B861" s="28"/>
      <c r="D861" s="28" t="s">
        <v>18248</v>
      </c>
      <c r="E861" s="28" t="s">
        <v>6406</v>
      </c>
      <c r="F861" s="28"/>
      <c r="G861" s="28"/>
    </row>
    <row r="862" spans="1:7" x14ac:dyDescent="0.4">
      <c r="A862" s="28"/>
      <c r="B862" s="28"/>
      <c r="D862" s="28" t="s">
        <v>18248</v>
      </c>
      <c r="E862" s="28" t="s">
        <v>9526</v>
      </c>
      <c r="F862" s="28"/>
      <c r="G862" s="28"/>
    </row>
    <row r="863" spans="1:7" x14ac:dyDescent="0.4">
      <c r="A863" s="28"/>
      <c r="B863" s="28"/>
      <c r="D863" s="28" t="s">
        <v>18249</v>
      </c>
      <c r="E863" s="28" t="s">
        <v>10064</v>
      </c>
      <c r="F863" s="28"/>
      <c r="G863" s="28"/>
    </row>
    <row r="864" spans="1:7" x14ac:dyDescent="0.4">
      <c r="A864" s="28"/>
      <c r="B864" s="28"/>
      <c r="D864" s="28" t="s">
        <v>18249</v>
      </c>
      <c r="E864" s="28" t="s">
        <v>6126</v>
      </c>
      <c r="F864" s="28"/>
      <c r="G864" s="28"/>
    </row>
    <row r="865" spans="1:7" x14ac:dyDescent="0.4">
      <c r="A865" s="28"/>
      <c r="B865" s="28"/>
      <c r="D865" s="28" t="s">
        <v>18249</v>
      </c>
      <c r="E865" s="28" t="s">
        <v>9526</v>
      </c>
      <c r="F865" s="28"/>
      <c r="G865" s="28"/>
    </row>
    <row r="866" spans="1:7" x14ac:dyDescent="0.4">
      <c r="A866" s="28"/>
      <c r="B866" s="28"/>
      <c r="D866" s="28" t="s">
        <v>18250</v>
      </c>
      <c r="E866" s="28" t="s">
        <v>10064</v>
      </c>
      <c r="F866" s="28"/>
      <c r="G866" s="28"/>
    </row>
    <row r="867" spans="1:7" x14ac:dyDescent="0.4">
      <c r="A867" s="28"/>
      <c r="B867" s="28"/>
      <c r="D867" s="28" t="s">
        <v>18250</v>
      </c>
      <c r="E867" s="28" t="s">
        <v>6126</v>
      </c>
      <c r="F867" s="28"/>
      <c r="G867" s="28"/>
    </row>
    <row r="868" spans="1:7" x14ac:dyDescent="0.4">
      <c r="A868" s="28"/>
      <c r="B868" s="28"/>
      <c r="D868" s="28" t="s">
        <v>18250</v>
      </c>
      <c r="E868" s="28" t="s">
        <v>9526</v>
      </c>
      <c r="F868" s="28"/>
      <c r="G868" s="28"/>
    </row>
    <row r="869" spans="1:7" x14ac:dyDescent="0.4">
      <c r="A869" s="28"/>
      <c r="B869" s="28"/>
      <c r="D869" s="28" t="s">
        <v>18251</v>
      </c>
      <c r="E869" s="28" t="s">
        <v>10039</v>
      </c>
      <c r="F869" s="28"/>
      <c r="G869" s="28"/>
    </row>
    <row r="870" spans="1:7" x14ac:dyDescent="0.4">
      <c r="A870" s="28"/>
      <c r="B870" s="28"/>
      <c r="D870" s="28" t="s">
        <v>18251</v>
      </c>
      <c r="E870" s="28" t="s">
        <v>9895</v>
      </c>
      <c r="F870" s="28"/>
      <c r="G870" s="28"/>
    </row>
    <row r="871" spans="1:7" x14ac:dyDescent="0.4">
      <c r="A871" s="28"/>
      <c r="B871" s="28"/>
      <c r="D871" s="28" t="s">
        <v>18251</v>
      </c>
      <c r="E871" s="28" t="s">
        <v>6126</v>
      </c>
      <c r="F871" s="28"/>
      <c r="G871" s="28"/>
    </row>
    <row r="872" spans="1:7" x14ac:dyDescent="0.4">
      <c r="A872" s="28"/>
      <c r="B872" s="28"/>
      <c r="D872" s="28" t="s">
        <v>18251</v>
      </c>
      <c r="E872" s="28" t="s">
        <v>9526</v>
      </c>
      <c r="F872" s="28"/>
      <c r="G872" s="28"/>
    </row>
    <row r="873" spans="1:7" x14ac:dyDescent="0.4">
      <c r="A873" s="28"/>
      <c r="B873" s="28"/>
      <c r="D873" s="28" t="s">
        <v>18252</v>
      </c>
      <c r="E873" s="28" t="s">
        <v>10064</v>
      </c>
      <c r="F873" s="28"/>
      <c r="G873" s="28"/>
    </row>
    <row r="874" spans="1:7" x14ac:dyDescent="0.4">
      <c r="A874" s="28"/>
      <c r="B874" s="28"/>
      <c r="D874" s="28" t="s">
        <v>18252</v>
      </c>
      <c r="E874" s="28" t="s">
        <v>6126</v>
      </c>
      <c r="F874" s="28"/>
      <c r="G874" s="28"/>
    </row>
    <row r="875" spans="1:7" x14ac:dyDescent="0.4">
      <c r="A875" s="28"/>
      <c r="B875" s="28"/>
      <c r="D875" s="28" t="s">
        <v>18252</v>
      </c>
      <c r="E875" s="28" t="s">
        <v>9526</v>
      </c>
      <c r="F875" s="28"/>
      <c r="G875" s="28"/>
    </row>
    <row r="876" spans="1:7" x14ac:dyDescent="0.4">
      <c r="A876" s="28"/>
      <c r="B876" s="28"/>
      <c r="D876" s="28" t="s">
        <v>18253</v>
      </c>
      <c r="E876" s="28" t="s">
        <v>10064</v>
      </c>
      <c r="F876" s="28"/>
      <c r="G876" s="28"/>
    </row>
    <row r="877" spans="1:7" x14ac:dyDescent="0.4">
      <c r="A877" s="28"/>
      <c r="B877" s="28"/>
      <c r="D877" s="28" t="s">
        <v>18253</v>
      </c>
      <c r="E877" s="28" t="s">
        <v>6126</v>
      </c>
      <c r="F877" s="28"/>
      <c r="G877" s="28"/>
    </row>
    <row r="878" spans="1:7" x14ac:dyDescent="0.4">
      <c r="A878" s="28"/>
      <c r="B878" s="28"/>
      <c r="D878" s="28" t="s">
        <v>18253</v>
      </c>
      <c r="E878" s="28" t="s">
        <v>9526</v>
      </c>
      <c r="F878" s="28"/>
      <c r="G878" s="28"/>
    </row>
    <row r="879" spans="1:7" x14ac:dyDescent="0.4">
      <c r="A879" s="28"/>
      <c r="B879" s="28"/>
      <c r="D879" s="28" t="s">
        <v>18255</v>
      </c>
      <c r="E879" s="28" t="s">
        <v>6126</v>
      </c>
      <c r="F879" s="28"/>
      <c r="G879" s="28"/>
    </row>
    <row r="880" spans="1:7" x14ac:dyDescent="0.4">
      <c r="A880" s="28"/>
      <c r="B880" s="28"/>
      <c r="D880" s="28" t="s">
        <v>18255</v>
      </c>
      <c r="E880" s="28" t="s">
        <v>6406</v>
      </c>
      <c r="F880" s="28"/>
      <c r="G880" s="28"/>
    </row>
    <row r="881" spans="1:7" x14ac:dyDescent="0.4">
      <c r="A881" s="28"/>
      <c r="B881" s="28"/>
      <c r="D881" s="28" t="s">
        <v>18255</v>
      </c>
      <c r="E881" s="28" t="s">
        <v>6416</v>
      </c>
      <c r="F881" s="28"/>
      <c r="G881" s="28"/>
    </row>
    <row r="882" spans="1:7" x14ac:dyDescent="0.4">
      <c r="A882" s="28"/>
      <c r="B882" s="28"/>
      <c r="D882" s="28" t="s">
        <v>18255</v>
      </c>
      <c r="E882" s="28" t="s">
        <v>9526</v>
      </c>
      <c r="F882" s="28"/>
      <c r="G882" s="28"/>
    </row>
    <row r="883" spans="1:7" x14ac:dyDescent="0.4">
      <c r="A883" s="28"/>
      <c r="B883" s="28"/>
      <c r="D883" s="28" t="s">
        <v>18256</v>
      </c>
      <c r="E883" s="28" t="s">
        <v>6558</v>
      </c>
      <c r="F883" s="28"/>
      <c r="G883" s="28"/>
    </row>
    <row r="884" spans="1:7" x14ac:dyDescent="0.4">
      <c r="A884" s="28"/>
      <c r="B884" s="28"/>
      <c r="D884" s="28" t="s">
        <v>18256</v>
      </c>
      <c r="E884" s="28" t="s">
        <v>6406</v>
      </c>
      <c r="F884" s="28"/>
      <c r="G884" s="28"/>
    </row>
    <row r="885" spans="1:7" x14ac:dyDescent="0.4">
      <c r="A885" s="28"/>
      <c r="B885" s="28"/>
      <c r="D885" s="28" t="s">
        <v>18256</v>
      </c>
      <c r="E885" s="28" t="s">
        <v>6416</v>
      </c>
      <c r="F885" s="28"/>
      <c r="G885" s="28"/>
    </row>
    <row r="886" spans="1:7" x14ac:dyDescent="0.4">
      <c r="A886" s="28"/>
      <c r="B886" s="28"/>
      <c r="D886" s="28" t="s">
        <v>18256</v>
      </c>
      <c r="E886" s="28" t="s">
        <v>9526</v>
      </c>
      <c r="F886" s="28"/>
      <c r="G886" s="28"/>
    </row>
    <row r="887" spans="1:7" x14ac:dyDescent="0.4">
      <c r="A887" s="28"/>
      <c r="B887" s="28"/>
      <c r="D887" s="28" t="s">
        <v>18257</v>
      </c>
      <c r="E887" s="28" t="s">
        <v>6558</v>
      </c>
      <c r="F887" s="28"/>
      <c r="G887" s="28"/>
    </row>
    <row r="888" spans="1:7" x14ac:dyDescent="0.4">
      <c r="A888" s="28"/>
      <c r="B888" s="28"/>
      <c r="D888" s="28" t="s">
        <v>18257</v>
      </c>
      <c r="E888" s="28" t="s">
        <v>6406</v>
      </c>
      <c r="F888" s="28"/>
      <c r="G888" s="28"/>
    </row>
    <row r="889" spans="1:7" x14ac:dyDescent="0.4">
      <c r="A889" s="28"/>
      <c r="B889" s="28"/>
      <c r="D889" s="28" t="s">
        <v>18257</v>
      </c>
      <c r="E889" s="28" t="s">
        <v>6416</v>
      </c>
      <c r="F889" s="28"/>
      <c r="G889" s="28"/>
    </row>
    <row r="890" spans="1:7" x14ac:dyDescent="0.4">
      <c r="A890" s="28"/>
      <c r="B890" s="28"/>
      <c r="D890" s="28" t="s">
        <v>18257</v>
      </c>
      <c r="E890" s="28" t="s">
        <v>9526</v>
      </c>
      <c r="F890" s="28"/>
      <c r="G890" s="28"/>
    </row>
    <row r="891" spans="1:7" x14ac:dyDescent="0.4">
      <c r="A891" s="28"/>
      <c r="B891" s="28"/>
      <c r="D891" s="28" t="s">
        <v>18258</v>
      </c>
      <c r="E891" s="28" t="s">
        <v>6406</v>
      </c>
      <c r="F891" s="28"/>
      <c r="G891" s="28"/>
    </row>
    <row r="892" spans="1:7" x14ac:dyDescent="0.4">
      <c r="A892" s="28"/>
      <c r="B892" s="28"/>
      <c r="D892" s="28" t="s">
        <v>18258</v>
      </c>
      <c r="E892" s="28" t="s">
        <v>6416</v>
      </c>
      <c r="F892" s="28"/>
      <c r="G892" s="28"/>
    </row>
    <row r="893" spans="1:7" x14ac:dyDescent="0.4">
      <c r="A893" s="28"/>
      <c r="B893" s="28"/>
      <c r="D893" s="28" t="s">
        <v>18258</v>
      </c>
      <c r="E893" s="28" t="s">
        <v>9526</v>
      </c>
      <c r="F893" s="28"/>
      <c r="G893" s="28"/>
    </row>
    <row r="894" spans="1:7" x14ac:dyDescent="0.4">
      <c r="A894" s="28"/>
      <c r="B894" s="28"/>
      <c r="D894" s="28" t="s">
        <v>18259</v>
      </c>
      <c r="E894" s="28" t="s">
        <v>6558</v>
      </c>
      <c r="F894" s="28"/>
      <c r="G894" s="28"/>
    </row>
    <row r="895" spans="1:7" x14ac:dyDescent="0.4">
      <c r="A895" s="28"/>
      <c r="B895" s="28"/>
      <c r="D895" s="28" t="s">
        <v>18259</v>
      </c>
      <c r="E895" s="28" t="s">
        <v>6406</v>
      </c>
      <c r="F895" s="28"/>
      <c r="G895" s="28"/>
    </row>
    <row r="896" spans="1:7" x14ac:dyDescent="0.4">
      <c r="A896" s="28"/>
      <c r="B896" s="28"/>
      <c r="D896" s="28" t="s">
        <v>18259</v>
      </c>
      <c r="E896" s="28" t="s">
        <v>6416</v>
      </c>
      <c r="F896" s="28"/>
      <c r="G896" s="28"/>
    </row>
    <row r="897" spans="1:7" x14ac:dyDescent="0.4">
      <c r="A897" s="28"/>
      <c r="B897" s="28"/>
      <c r="D897" s="28" t="s">
        <v>18259</v>
      </c>
      <c r="E897" s="28" t="s">
        <v>9526</v>
      </c>
      <c r="F897" s="28"/>
      <c r="G897" s="28"/>
    </row>
    <row r="898" spans="1:7" x14ac:dyDescent="0.4">
      <c r="A898" s="28"/>
      <c r="B898" s="28"/>
      <c r="D898" s="28" t="s">
        <v>18260</v>
      </c>
      <c r="E898" s="28" t="s">
        <v>6558</v>
      </c>
      <c r="F898" s="28"/>
      <c r="G898" s="28"/>
    </row>
    <row r="899" spans="1:7" x14ac:dyDescent="0.4">
      <c r="A899" s="28"/>
      <c r="B899" s="28"/>
      <c r="D899" s="28" t="s">
        <v>18260</v>
      </c>
      <c r="E899" s="28" t="s">
        <v>6406</v>
      </c>
      <c r="F899" s="28"/>
      <c r="G899" s="28"/>
    </row>
    <row r="900" spans="1:7" x14ac:dyDescent="0.4">
      <c r="A900" s="28"/>
      <c r="B900" s="28"/>
      <c r="D900" s="28" t="s">
        <v>18260</v>
      </c>
      <c r="E900" s="28" t="s">
        <v>6416</v>
      </c>
      <c r="F900" s="28"/>
      <c r="G900" s="28"/>
    </row>
    <row r="901" spans="1:7" x14ac:dyDescent="0.4">
      <c r="A901" s="28"/>
      <c r="B901" s="28"/>
      <c r="D901" s="28" t="s">
        <v>18260</v>
      </c>
      <c r="E901" s="28" t="s">
        <v>9526</v>
      </c>
      <c r="F901" s="28"/>
      <c r="G901" s="28"/>
    </row>
    <row r="902" spans="1:7" x14ac:dyDescent="0.4">
      <c r="A902" s="28"/>
      <c r="B902" s="28"/>
      <c r="D902" s="28" t="s">
        <v>18263</v>
      </c>
      <c r="E902" s="28" t="s">
        <v>9895</v>
      </c>
      <c r="F902" s="28"/>
      <c r="G902" s="28"/>
    </row>
    <row r="903" spans="1:7" x14ac:dyDescent="0.4">
      <c r="A903" s="28"/>
      <c r="B903" s="28"/>
      <c r="D903" s="28" t="s">
        <v>18263</v>
      </c>
      <c r="E903" s="28" t="s">
        <v>9526</v>
      </c>
      <c r="F903" s="28"/>
      <c r="G903" s="28"/>
    </row>
    <row r="904" spans="1:7" x14ac:dyDescent="0.4">
      <c r="A904" s="28"/>
      <c r="B904" s="28"/>
      <c r="D904" s="28" t="s">
        <v>18264</v>
      </c>
      <c r="E904" s="28" t="s">
        <v>9895</v>
      </c>
      <c r="F904" s="28"/>
      <c r="G904" s="28"/>
    </row>
    <row r="905" spans="1:7" x14ac:dyDescent="0.4">
      <c r="A905" s="28"/>
      <c r="B905" s="28"/>
      <c r="D905" s="28" t="s">
        <v>18264</v>
      </c>
      <c r="E905" s="28" t="s">
        <v>9526</v>
      </c>
      <c r="F905" s="28"/>
      <c r="G905" s="28"/>
    </row>
    <row r="906" spans="1:7" x14ac:dyDescent="0.4">
      <c r="A906" s="28"/>
      <c r="B906" s="28"/>
      <c r="D906" s="28" t="s">
        <v>18265</v>
      </c>
      <c r="E906" s="28" t="s">
        <v>9895</v>
      </c>
      <c r="F906" s="28"/>
      <c r="G906" s="28"/>
    </row>
    <row r="907" spans="1:7" x14ac:dyDescent="0.4">
      <c r="A907" s="28"/>
      <c r="B907" s="28"/>
      <c r="D907" s="28" t="s">
        <v>18265</v>
      </c>
      <c r="E907" s="28" t="s">
        <v>9526</v>
      </c>
      <c r="F907" s="28"/>
      <c r="G907" s="28"/>
    </row>
    <row r="908" spans="1:7" x14ac:dyDescent="0.4">
      <c r="A908" s="28"/>
      <c r="B908" s="28"/>
      <c r="D908" s="28" t="s">
        <v>18268</v>
      </c>
      <c r="E908" s="28" t="s">
        <v>12072</v>
      </c>
      <c r="F908" s="28"/>
      <c r="G908" s="28"/>
    </row>
    <row r="909" spans="1:7" x14ac:dyDescent="0.4">
      <c r="A909" s="28"/>
      <c r="B909" s="28"/>
      <c r="D909" s="28" t="s">
        <v>18268</v>
      </c>
      <c r="E909" s="28" t="s">
        <v>12077</v>
      </c>
      <c r="F909" s="28"/>
      <c r="G909" s="28"/>
    </row>
    <row r="910" spans="1:7" x14ac:dyDescent="0.4">
      <c r="A910" s="28"/>
      <c r="B910" s="28"/>
      <c r="D910" s="28" t="s">
        <v>18268</v>
      </c>
      <c r="E910" s="28" t="s">
        <v>12081</v>
      </c>
      <c r="F910" s="28"/>
      <c r="G910" s="28"/>
    </row>
    <row r="911" spans="1:7" x14ac:dyDescent="0.4">
      <c r="A911" s="28"/>
      <c r="B911" s="28"/>
      <c r="D911" s="28" t="s">
        <v>18268</v>
      </c>
      <c r="E911" s="28" t="s">
        <v>9895</v>
      </c>
      <c r="F911" s="28"/>
      <c r="G911" s="28"/>
    </row>
    <row r="912" spans="1:7" x14ac:dyDescent="0.4">
      <c r="A912" s="28"/>
      <c r="B912" s="28"/>
      <c r="D912" s="28" t="s">
        <v>18268</v>
      </c>
      <c r="E912" s="28" t="s">
        <v>7977</v>
      </c>
      <c r="F912" s="28"/>
      <c r="G912" s="28"/>
    </row>
    <row r="913" spans="1:7" x14ac:dyDescent="0.4">
      <c r="A913" s="28"/>
      <c r="B913" s="28"/>
      <c r="D913" s="28" t="s">
        <v>18268</v>
      </c>
      <c r="E913" s="28" t="s">
        <v>11702</v>
      </c>
      <c r="F913" s="28"/>
      <c r="G913" s="28"/>
    </row>
    <row r="914" spans="1:7" x14ac:dyDescent="0.4">
      <c r="A914" s="28"/>
      <c r="B914" s="28"/>
      <c r="D914" s="28" t="s">
        <v>18268</v>
      </c>
      <c r="E914" s="28" t="s">
        <v>11680</v>
      </c>
      <c r="F914" s="28"/>
      <c r="G914" s="28"/>
    </row>
    <row r="915" spans="1:7" x14ac:dyDescent="0.4">
      <c r="A915" s="28"/>
      <c r="B915" s="28"/>
      <c r="D915" s="28" t="s">
        <v>18268</v>
      </c>
      <c r="E915" s="28" t="s">
        <v>11688</v>
      </c>
      <c r="F915" s="28"/>
      <c r="G915" s="28"/>
    </row>
    <row r="916" spans="1:7" x14ac:dyDescent="0.4">
      <c r="A916" s="28"/>
      <c r="B916" s="28"/>
      <c r="D916" s="28" t="s">
        <v>18268</v>
      </c>
      <c r="E916" s="28" t="s">
        <v>11695</v>
      </c>
      <c r="F916" s="28"/>
      <c r="G916" s="28"/>
    </row>
    <row r="917" spans="1:7" x14ac:dyDescent="0.4">
      <c r="A917" s="28"/>
      <c r="B917" s="28"/>
      <c r="D917" s="28" t="s">
        <v>18270</v>
      </c>
      <c r="E917" s="28" t="s">
        <v>6126</v>
      </c>
      <c r="F917" s="28"/>
      <c r="G917" s="28"/>
    </row>
    <row r="918" spans="1:7" x14ac:dyDescent="0.4">
      <c r="A918" s="28"/>
      <c r="B918" s="28"/>
      <c r="D918" s="28" t="s">
        <v>18270</v>
      </c>
      <c r="E918" s="28" t="s">
        <v>11480</v>
      </c>
      <c r="F918" s="28"/>
      <c r="G918" s="28"/>
    </row>
    <row r="919" spans="1:7" x14ac:dyDescent="0.4">
      <c r="A919" s="28"/>
      <c r="B919" s="28"/>
      <c r="D919" s="28" t="s">
        <v>18272</v>
      </c>
      <c r="E919" s="28" t="s">
        <v>17464</v>
      </c>
      <c r="F919" s="28"/>
      <c r="G919" s="28"/>
    </row>
    <row r="920" spans="1:7" x14ac:dyDescent="0.4">
      <c r="A920" s="28"/>
      <c r="B920" s="28"/>
      <c r="D920" s="28" t="s">
        <v>18272</v>
      </c>
      <c r="E920" s="28" t="s">
        <v>17470</v>
      </c>
      <c r="F920" s="28"/>
      <c r="G920" s="28"/>
    </row>
    <row r="921" spans="1:7" x14ac:dyDescent="0.4">
      <c r="A921" s="28"/>
      <c r="B921" s="28"/>
      <c r="D921" s="28" t="s">
        <v>18272</v>
      </c>
      <c r="E921" s="28" t="s">
        <v>17474</v>
      </c>
      <c r="F921" s="28"/>
      <c r="G921" s="28"/>
    </row>
    <row r="922" spans="1:7" x14ac:dyDescent="0.4">
      <c r="A922" s="28"/>
      <c r="B922" s="28"/>
      <c r="D922" s="28" t="s">
        <v>18272</v>
      </c>
      <c r="E922" s="28" t="s">
        <v>11702</v>
      </c>
      <c r="F922" s="28"/>
      <c r="G922" s="28"/>
    </row>
    <row r="923" spans="1:7" x14ac:dyDescent="0.4">
      <c r="A923" s="28"/>
      <c r="B923" s="28"/>
      <c r="D923" s="28" t="s">
        <v>18272</v>
      </c>
      <c r="E923" s="28" t="s">
        <v>7977</v>
      </c>
      <c r="F923" s="28"/>
      <c r="G923" s="28"/>
    </row>
    <row r="924" spans="1:7" x14ac:dyDescent="0.4">
      <c r="A924" s="28"/>
      <c r="B924" s="28"/>
      <c r="D924" s="28" t="s">
        <v>18272</v>
      </c>
      <c r="E924" s="28" t="s">
        <v>11680</v>
      </c>
      <c r="F924" s="28"/>
      <c r="G924" s="28"/>
    </row>
    <row r="925" spans="1:7" x14ac:dyDescent="0.4">
      <c r="A925" s="28"/>
      <c r="B925" s="28"/>
      <c r="D925" s="28" t="s">
        <v>18272</v>
      </c>
      <c r="E925" s="28" t="s">
        <v>11688</v>
      </c>
      <c r="F925" s="28"/>
      <c r="G925" s="28"/>
    </row>
    <row r="926" spans="1:7" x14ac:dyDescent="0.4">
      <c r="A926" s="28"/>
      <c r="B926" s="28"/>
      <c r="D926" s="28" t="s">
        <v>18272</v>
      </c>
      <c r="E926" s="28" t="s">
        <v>11695</v>
      </c>
      <c r="F926" s="28"/>
      <c r="G926" s="28"/>
    </row>
    <row r="927" spans="1:7" x14ac:dyDescent="0.4">
      <c r="A927" s="28"/>
      <c r="B927" s="28"/>
      <c r="D927" s="28" t="s">
        <v>18274</v>
      </c>
      <c r="E927" s="28" t="s">
        <v>9895</v>
      </c>
      <c r="F927" s="28"/>
      <c r="G927" s="28"/>
    </row>
    <row r="928" spans="1:7" x14ac:dyDescent="0.4">
      <c r="A928" s="28"/>
      <c r="B928" s="28"/>
      <c r="D928" s="28" t="s">
        <v>18274</v>
      </c>
      <c r="E928" s="28" t="s">
        <v>6126</v>
      </c>
      <c r="F928" s="28"/>
      <c r="G928" s="28"/>
    </row>
    <row r="929" spans="1:7" x14ac:dyDescent="0.4">
      <c r="A929" s="28"/>
      <c r="B929" s="28"/>
      <c r="D929" s="28" t="s">
        <v>18274</v>
      </c>
      <c r="E929" s="28" t="s">
        <v>11480</v>
      </c>
      <c r="F929" s="28"/>
      <c r="G929" s="28"/>
    </row>
    <row r="930" spans="1:7" x14ac:dyDescent="0.4">
      <c r="A930" s="28"/>
      <c r="B930" s="28"/>
      <c r="D930" s="28" t="s">
        <v>18274</v>
      </c>
      <c r="E930" s="28" t="s">
        <v>11770</v>
      </c>
      <c r="F930" s="28"/>
      <c r="G930" s="28"/>
    </row>
    <row r="931" spans="1:7" x14ac:dyDescent="0.4">
      <c r="A931" s="28"/>
      <c r="B931" s="28"/>
      <c r="D931" s="28" t="s">
        <v>18274</v>
      </c>
      <c r="E931" s="28" t="s">
        <v>11502</v>
      </c>
      <c r="F931" s="28"/>
      <c r="G931" s="28"/>
    </row>
    <row r="932" spans="1:7" x14ac:dyDescent="0.4">
      <c r="A932" s="28"/>
      <c r="B932" s="28"/>
      <c r="D932" s="28" t="s">
        <v>18277</v>
      </c>
      <c r="E932" s="28" t="s">
        <v>15465</v>
      </c>
      <c r="F932" s="28"/>
      <c r="G932" s="28"/>
    </row>
    <row r="933" spans="1:7" x14ac:dyDescent="0.4">
      <c r="A933" s="28"/>
      <c r="B933" s="28"/>
      <c r="D933" s="28" t="s">
        <v>18279</v>
      </c>
      <c r="E933" s="28" t="s">
        <v>5915</v>
      </c>
      <c r="F933" s="28"/>
      <c r="G933" s="28"/>
    </row>
    <row r="934" spans="1:7" x14ac:dyDescent="0.4">
      <c r="A934" s="28"/>
      <c r="B934" s="28"/>
      <c r="D934" s="28" t="s">
        <v>18281</v>
      </c>
      <c r="E934" s="28" t="s">
        <v>16706</v>
      </c>
      <c r="F934" s="28"/>
      <c r="G934" s="28"/>
    </row>
    <row r="935" spans="1:7" x14ac:dyDescent="0.4">
      <c r="A935" s="28"/>
      <c r="B935" s="28"/>
      <c r="D935" s="28" t="s">
        <v>18281</v>
      </c>
      <c r="E935" s="28" t="s">
        <v>15465</v>
      </c>
      <c r="F935" s="28"/>
      <c r="G935" s="28"/>
    </row>
    <row r="936" spans="1:7" x14ac:dyDescent="0.4">
      <c r="A936" s="28"/>
      <c r="B936" s="28"/>
      <c r="D936" s="28" t="s">
        <v>18283</v>
      </c>
      <c r="E936" s="28" t="s">
        <v>5937</v>
      </c>
      <c r="F936" s="28"/>
      <c r="G936" s="28"/>
    </row>
    <row r="937" spans="1:7" x14ac:dyDescent="0.4">
      <c r="A937" s="28"/>
      <c r="B937" s="28"/>
      <c r="D937" s="28" t="s">
        <v>18283</v>
      </c>
      <c r="E937" s="28" t="s">
        <v>5915</v>
      </c>
      <c r="F937" s="28"/>
      <c r="G937" s="28"/>
    </row>
    <row r="938" spans="1:7" x14ac:dyDescent="0.4">
      <c r="A938" s="28"/>
      <c r="B938" s="28"/>
      <c r="D938" s="28" t="s">
        <v>18285</v>
      </c>
      <c r="E938" s="28" t="s">
        <v>10039</v>
      </c>
      <c r="F938" s="28"/>
      <c r="G938" s="28"/>
    </row>
    <row r="939" spans="1:7" x14ac:dyDescent="0.4">
      <c r="A939" s="28"/>
      <c r="B939" s="28"/>
      <c r="D939" s="28" t="s">
        <v>18285</v>
      </c>
      <c r="E939" s="28" t="s">
        <v>12172</v>
      </c>
      <c r="F939" s="28"/>
      <c r="G939" s="28"/>
    </row>
    <row r="940" spans="1:7" x14ac:dyDescent="0.4">
      <c r="A940" s="28"/>
      <c r="B940" s="28"/>
      <c r="D940" s="28" t="s">
        <v>18287</v>
      </c>
      <c r="E940" s="28" t="s">
        <v>17273</v>
      </c>
      <c r="F940" s="28"/>
      <c r="G940" s="28"/>
    </row>
    <row r="941" spans="1:7" x14ac:dyDescent="0.4">
      <c r="A941" s="28"/>
      <c r="B941" s="28"/>
      <c r="D941" s="28" t="s">
        <v>18287</v>
      </c>
      <c r="E941" s="28" t="s">
        <v>5915</v>
      </c>
      <c r="F941" s="28"/>
      <c r="G941" s="28"/>
    </row>
    <row r="942" spans="1:7" x14ac:dyDescent="0.4">
      <c r="A942" s="28"/>
      <c r="B942" s="28"/>
      <c r="D942" s="28" t="s">
        <v>18289</v>
      </c>
      <c r="E942" s="28" t="s">
        <v>12077</v>
      </c>
      <c r="F942" s="28"/>
      <c r="G942" s="28"/>
    </row>
    <row r="943" spans="1:7" x14ac:dyDescent="0.4">
      <c r="A943" s="28"/>
      <c r="B943" s="28"/>
      <c r="D943" s="28" t="s">
        <v>18289</v>
      </c>
      <c r="E943" s="28" t="s">
        <v>12172</v>
      </c>
      <c r="F943" s="28"/>
      <c r="G943" s="28"/>
    </row>
    <row r="944" spans="1:7" x14ac:dyDescent="0.4">
      <c r="A944" s="28"/>
      <c r="B944" s="28"/>
      <c r="D944" s="28" t="s">
        <v>18291</v>
      </c>
      <c r="E944" s="28" t="s">
        <v>5992</v>
      </c>
      <c r="F944" s="28"/>
      <c r="G944" s="28"/>
    </row>
    <row r="945" spans="1:7" x14ac:dyDescent="0.4">
      <c r="A945" s="28"/>
      <c r="B945" s="28"/>
      <c r="D945" s="28" t="s">
        <v>18291</v>
      </c>
      <c r="E945" s="28" t="s">
        <v>5915</v>
      </c>
      <c r="F945" s="28"/>
      <c r="G945" s="28"/>
    </row>
    <row r="946" spans="1:7" x14ac:dyDescent="0.4">
      <c r="A946" s="28"/>
      <c r="B946" s="28"/>
      <c r="D946" s="28" t="s">
        <v>18293</v>
      </c>
      <c r="E946" s="28" t="s">
        <v>12172</v>
      </c>
      <c r="F946" s="28"/>
      <c r="G946" s="28"/>
    </row>
    <row r="947" spans="1:7" x14ac:dyDescent="0.4">
      <c r="A947" s="28"/>
      <c r="B947" s="28"/>
      <c r="D947" s="28" t="s">
        <v>18295</v>
      </c>
      <c r="E947" s="28" t="s">
        <v>5915</v>
      </c>
      <c r="F947" s="28"/>
      <c r="G947" s="28"/>
    </row>
    <row r="948" spans="1:7" x14ac:dyDescent="0.4">
      <c r="A948" s="28"/>
      <c r="B948" s="28"/>
      <c r="D948" s="28" t="s">
        <v>18297</v>
      </c>
      <c r="E948" s="28" t="s">
        <v>12172</v>
      </c>
      <c r="F948" s="28"/>
      <c r="G948" s="28"/>
    </row>
    <row r="949" spans="1:7" x14ac:dyDescent="0.4">
      <c r="A949" s="28"/>
      <c r="B949" s="28"/>
      <c r="D949" s="28" t="s">
        <v>18299</v>
      </c>
      <c r="E949" s="28" t="s">
        <v>5915</v>
      </c>
      <c r="F949" s="28"/>
      <c r="G949" s="28"/>
    </row>
    <row r="950" spans="1:7" x14ac:dyDescent="0.4">
      <c r="A950" s="28"/>
      <c r="B950" s="28"/>
      <c r="D950" s="28" t="s">
        <v>18301</v>
      </c>
      <c r="E950" s="28" t="s">
        <v>15465</v>
      </c>
      <c r="F950" s="28"/>
      <c r="G950" s="28"/>
    </row>
    <row r="951" spans="1:7" x14ac:dyDescent="0.4">
      <c r="A951" s="28"/>
      <c r="B951" s="28"/>
      <c r="D951" s="28" t="s">
        <v>18303</v>
      </c>
      <c r="E951" s="28" t="s">
        <v>5915</v>
      </c>
      <c r="F951" s="28"/>
      <c r="G951" s="28"/>
    </row>
    <row r="952" spans="1:7" x14ac:dyDescent="0.4">
      <c r="A952" s="28"/>
      <c r="B952" s="28"/>
      <c r="D952" s="28" t="s">
        <v>18305</v>
      </c>
      <c r="E952" s="28" t="s">
        <v>12172</v>
      </c>
      <c r="F952" s="28"/>
      <c r="G952" s="28"/>
    </row>
    <row r="953" spans="1:7" x14ac:dyDescent="0.4">
      <c r="A953" s="28"/>
      <c r="B953" s="28"/>
      <c r="D953" s="28" t="s">
        <v>18307</v>
      </c>
      <c r="E953" s="28" t="s">
        <v>5915</v>
      </c>
      <c r="F953" s="28"/>
      <c r="G953" s="28"/>
    </row>
    <row r="954" spans="1:7" x14ac:dyDescent="0.4">
      <c r="A954" s="28"/>
      <c r="B954" s="28"/>
      <c r="D954" s="28" t="s">
        <v>18309</v>
      </c>
      <c r="E954" s="28" t="s">
        <v>10039</v>
      </c>
      <c r="F954" s="28"/>
      <c r="G954" s="28"/>
    </row>
    <row r="955" spans="1:7" x14ac:dyDescent="0.4">
      <c r="A955" s="28"/>
      <c r="B955" s="28"/>
      <c r="D955" s="28" t="s">
        <v>18309</v>
      </c>
      <c r="E955" s="28" t="s">
        <v>12172</v>
      </c>
      <c r="F955" s="28"/>
      <c r="G955" s="28"/>
    </row>
    <row r="956" spans="1:7" x14ac:dyDescent="0.4">
      <c r="A956" s="28"/>
      <c r="B956" s="28"/>
      <c r="D956" s="28" t="s">
        <v>18311</v>
      </c>
      <c r="E956" s="28" t="s">
        <v>17273</v>
      </c>
      <c r="F956" s="28"/>
      <c r="G956" s="28"/>
    </row>
    <row r="957" spans="1:7" x14ac:dyDescent="0.4">
      <c r="A957" s="28"/>
      <c r="B957" s="28"/>
      <c r="D957" s="28" t="s">
        <v>18311</v>
      </c>
      <c r="E957" s="28" t="s">
        <v>5915</v>
      </c>
      <c r="F957" s="28"/>
      <c r="G957" s="28"/>
    </row>
    <row r="958" spans="1:7" x14ac:dyDescent="0.4">
      <c r="A958" s="28"/>
      <c r="B958" s="28"/>
      <c r="D958" s="28" t="s">
        <v>18313</v>
      </c>
      <c r="E958" s="28" t="s">
        <v>12077</v>
      </c>
      <c r="F958" s="28"/>
      <c r="G958" s="28"/>
    </row>
    <row r="959" spans="1:7" x14ac:dyDescent="0.4">
      <c r="A959" s="28"/>
      <c r="B959" s="28"/>
      <c r="D959" s="28" t="s">
        <v>18313</v>
      </c>
      <c r="E959" s="28" t="s">
        <v>12172</v>
      </c>
      <c r="F959" s="28"/>
      <c r="G959" s="28"/>
    </row>
    <row r="960" spans="1:7" x14ac:dyDescent="0.4">
      <c r="A960" s="28"/>
      <c r="B960" s="28"/>
      <c r="D960" s="28" t="s">
        <v>18315</v>
      </c>
      <c r="E960" s="28" t="s">
        <v>5992</v>
      </c>
      <c r="F960" s="28"/>
      <c r="G960" s="28"/>
    </row>
    <row r="961" spans="1:7" x14ac:dyDescent="0.4">
      <c r="A961" s="28"/>
      <c r="B961" s="28"/>
      <c r="D961" s="28" t="s">
        <v>18315</v>
      </c>
      <c r="E961" s="28" t="s">
        <v>5915</v>
      </c>
      <c r="F961" s="28"/>
      <c r="G961" s="28"/>
    </row>
    <row r="962" spans="1:7" x14ac:dyDescent="0.4">
      <c r="A962" s="28"/>
      <c r="B962" s="28"/>
      <c r="D962" s="28" t="s">
        <v>18317</v>
      </c>
      <c r="E962" s="28" t="s">
        <v>6126</v>
      </c>
      <c r="F962" s="28"/>
      <c r="G962" s="28"/>
    </row>
    <row r="963" spans="1:7" x14ac:dyDescent="0.4">
      <c r="A963" s="28"/>
      <c r="B963" s="28"/>
      <c r="D963" s="28" t="s">
        <v>18319</v>
      </c>
      <c r="E963" s="28" t="s">
        <v>6126</v>
      </c>
      <c r="F963" s="28"/>
      <c r="G963" s="28"/>
    </row>
    <row r="964" spans="1:7" x14ac:dyDescent="0.4">
      <c r="A964" s="28"/>
      <c r="B964" s="28"/>
      <c r="D964" s="28" t="s">
        <v>18321</v>
      </c>
      <c r="E964" s="28" t="s">
        <v>6126</v>
      </c>
      <c r="F964" s="28"/>
      <c r="G964" s="28"/>
    </row>
    <row r="965" spans="1:7" x14ac:dyDescent="0.4">
      <c r="A965" s="28"/>
      <c r="B965" s="28"/>
      <c r="D965" s="28" t="s">
        <v>18323</v>
      </c>
      <c r="E965" s="28" t="s">
        <v>6126</v>
      </c>
      <c r="F965" s="28"/>
      <c r="G965" s="28"/>
    </row>
    <row r="966" spans="1:7" x14ac:dyDescent="0.4">
      <c r="A966" s="28"/>
      <c r="B966" s="28"/>
      <c r="D966" s="28" t="s">
        <v>18325</v>
      </c>
      <c r="E966" s="28" t="s">
        <v>6126</v>
      </c>
      <c r="F966" s="28"/>
      <c r="G966" s="28"/>
    </row>
    <row r="967" spans="1:7" x14ac:dyDescent="0.4">
      <c r="A967" s="28"/>
      <c r="B967" s="28"/>
      <c r="D967" s="28" t="s">
        <v>18327</v>
      </c>
      <c r="E967" s="28" t="s">
        <v>6126</v>
      </c>
      <c r="F967" s="28"/>
      <c r="G967" s="28"/>
    </row>
    <row r="968" spans="1:7" x14ac:dyDescent="0.4">
      <c r="A968" s="28"/>
      <c r="B968" s="28"/>
      <c r="D968" s="28" t="s">
        <v>18329</v>
      </c>
      <c r="E968" s="28" t="s">
        <v>6126</v>
      </c>
      <c r="F968" s="28"/>
      <c r="G968" s="28"/>
    </row>
    <row r="969" spans="1:7" x14ac:dyDescent="0.4">
      <c r="A969" s="28"/>
      <c r="B969" s="28"/>
      <c r="D969" s="28" t="s">
        <v>18331</v>
      </c>
      <c r="E969" s="28" t="s">
        <v>6126</v>
      </c>
      <c r="F969" s="28"/>
      <c r="G969" s="28"/>
    </row>
    <row r="970" spans="1:7" x14ac:dyDescent="0.4">
      <c r="A970" s="28"/>
      <c r="B970" s="28"/>
      <c r="D970" s="28" t="s">
        <v>18333</v>
      </c>
      <c r="E970" s="28" t="s">
        <v>6126</v>
      </c>
      <c r="F970" s="28"/>
      <c r="G970" s="28"/>
    </row>
    <row r="971" spans="1:7" x14ac:dyDescent="0.4">
      <c r="A971" s="28"/>
      <c r="B971" s="28"/>
      <c r="D971" s="28" t="s">
        <v>18335</v>
      </c>
      <c r="E971" s="28" t="s">
        <v>6126</v>
      </c>
      <c r="F971" s="28"/>
      <c r="G971" s="28"/>
    </row>
    <row r="972" spans="1:7" x14ac:dyDescent="0.4">
      <c r="A972" s="28"/>
      <c r="B972" s="28"/>
      <c r="D972" s="28" t="s">
        <v>18338</v>
      </c>
      <c r="E972" s="28" t="s">
        <v>12172</v>
      </c>
      <c r="F972" s="28"/>
      <c r="G972" s="28"/>
    </row>
    <row r="973" spans="1:7" x14ac:dyDescent="0.4">
      <c r="A973" s="28"/>
      <c r="B973" s="28"/>
      <c r="D973" s="28" t="s">
        <v>18340</v>
      </c>
      <c r="E973" s="28" t="s">
        <v>6126</v>
      </c>
      <c r="F973" s="28"/>
      <c r="G973" s="28"/>
    </row>
    <row r="974" spans="1:7" x14ac:dyDescent="0.4">
      <c r="A974" s="28"/>
      <c r="B974" s="28"/>
      <c r="D974" s="28" t="s">
        <v>18342</v>
      </c>
      <c r="E974" s="28" t="s">
        <v>6126</v>
      </c>
      <c r="F974" s="28"/>
      <c r="G974" s="28"/>
    </row>
    <row r="975" spans="1:7" x14ac:dyDescent="0.4">
      <c r="A975" s="28"/>
      <c r="B975" s="28"/>
      <c r="D975" s="28" t="s">
        <v>18345</v>
      </c>
      <c r="E975" s="28" t="s">
        <v>15465</v>
      </c>
      <c r="F975" s="28"/>
      <c r="G975" s="28"/>
    </row>
    <row r="976" spans="1:7" x14ac:dyDescent="0.4">
      <c r="A976" s="28"/>
      <c r="B976" s="28"/>
      <c r="D976" s="28" t="s">
        <v>18347</v>
      </c>
      <c r="E976" s="28" t="s">
        <v>5915</v>
      </c>
      <c r="F976" s="28"/>
      <c r="G976" s="28"/>
    </row>
    <row r="977" spans="1:7" x14ac:dyDescent="0.4">
      <c r="A977" s="28"/>
      <c r="B977" s="28"/>
      <c r="D977" s="28" t="s">
        <v>18349</v>
      </c>
      <c r="E977" s="28" t="s">
        <v>6126</v>
      </c>
      <c r="F977" s="28"/>
      <c r="G977" s="28"/>
    </row>
    <row r="978" spans="1:7" x14ac:dyDescent="0.4">
      <c r="A978" s="28"/>
      <c r="B978" s="28"/>
      <c r="D978" s="28" t="s">
        <v>18352</v>
      </c>
      <c r="E978" s="28" t="s">
        <v>12172</v>
      </c>
      <c r="F978" s="28"/>
      <c r="G978" s="28"/>
    </row>
    <row r="979" spans="1:7" x14ac:dyDescent="0.4">
      <c r="A979" s="28"/>
      <c r="B979" s="28"/>
      <c r="D979" s="28" t="s">
        <v>18354</v>
      </c>
      <c r="E979" s="28" t="s">
        <v>6126</v>
      </c>
      <c r="F979" s="28"/>
      <c r="G979" s="28"/>
    </row>
    <row r="980" spans="1:7" x14ac:dyDescent="0.4">
      <c r="A980" s="28"/>
      <c r="B980" s="28"/>
      <c r="D980" s="28" t="s">
        <v>18356</v>
      </c>
      <c r="E980" s="28" t="s">
        <v>6126</v>
      </c>
      <c r="F980" s="28"/>
      <c r="G980" s="28"/>
    </row>
    <row r="981" spans="1:7" x14ac:dyDescent="0.4">
      <c r="A981" s="28"/>
      <c r="B981" s="28"/>
      <c r="D981" s="28" t="s">
        <v>18359</v>
      </c>
      <c r="E981" s="28" t="s">
        <v>6126</v>
      </c>
      <c r="F981" s="28"/>
      <c r="G981" s="28"/>
    </row>
    <row r="982" spans="1:7" x14ac:dyDescent="0.4">
      <c r="A982" s="28"/>
      <c r="B982" s="28"/>
      <c r="D982" s="28" t="s">
        <v>18359</v>
      </c>
      <c r="E982" s="28" t="s">
        <v>6474</v>
      </c>
      <c r="F982" s="28"/>
      <c r="G982" s="28"/>
    </row>
    <row r="983" spans="1:7" x14ac:dyDescent="0.4">
      <c r="A983" s="28"/>
      <c r="B983" s="28"/>
      <c r="D983" s="28" t="s">
        <v>18359</v>
      </c>
      <c r="E983" s="28" t="s">
        <v>6416</v>
      </c>
      <c r="F983" s="28"/>
      <c r="G983" s="28"/>
    </row>
    <row r="984" spans="1:7" x14ac:dyDescent="0.4">
      <c r="A984" s="28"/>
      <c r="B984" s="28"/>
      <c r="D984" s="28" t="s">
        <v>18361</v>
      </c>
      <c r="E984" s="28" t="s">
        <v>6126</v>
      </c>
      <c r="F984" s="28"/>
      <c r="G984" s="28"/>
    </row>
    <row r="985" spans="1:7" x14ac:dyDescent="0.4">
      <c r="A985" s="28"/>
      <c r="B985" s="28"/>
      <c r="D985" s="28" t="s">
        <v>18361</v>
      </c>
      <c r="E985" s="28" t="s">
        <v>6467</v>
      </c>
      <c r="F985" s="28"/>
      <c r="G985" s="28"/>
    </row>
    <row r="986" spans="1:7" x14ac:dyDescent="0.4">
      <c r="A986" s="28"/>
      <c r="B986" s="28"/>
      <c r="D986" s="28" t="s">
        <v>18361</v>
      </c>
      <c r="E986" s="28" t="s">
        <v>6474</v>
      </c>
      <c r="F986" s="28"/>
      <c r="G986" s="28"/>
    </row>
    <row r="987" spans="1:7" x14ac:dyDescent="0.4">
      <c r="A987" s="28"/>
      <c r="B987" s="28"/>
      <c r="D987" s="28" t="s">
        <v>18361</v>
      </c>
      <c r="E987" s="28" t="s">
        <v>6416</v>
      </c>
      <c r="F987" s="28"/>
      <c r="G987" s="28"/>
    </row>
    <row r="988" spans="1:7" x14ac:dyDescent="0.4">
      <c r="A988" s="28"/>
      <c r="B988" s="28"/>
      <c r="D988" s="28" t="s">
        <v>18363</v>
      </c>
      <c r="E988" s="28" t="s">
        <v>6558</v>
      </c>
      <c r="F988" s="28"/>
      <c r="G988" s="28"/>
    </row>
    <row r="989" spans="1:7" x14ac:dyDescent="0.4">
      <c r="A989" s="28"/>
      <c r="B989" s="28"/>
      <c r="D989" s="28" t="s">
        <v>18363</v>
      </c>
      <c r="E989" s="28" t="s">
        <v>6474</v>
      </c>
      <c r="F989" s="28"/>
      <c r="G989" s="28"/>
    </row>
    <row r="990" spans="1:7" x14ac:dyDescent="0.4">
      <c r="A990" s="28"/>
      <c r="B990" s="28"/>
      <c r="D990" s="28" t="s">
        <v>18363</v>
      </c>
      <c r="E990" s="28" t="s">
        <v>6416</v>
      </c>
      <c r="F990" s="28"/>
      <c r="G990" s="28"/>
    </row>
    <row r="991" spans="1:7" x14ac:dyDescent="0.4">
      <c r="A991" s="28"/>
      <c r="B991" s="28"/>
      <c r="D991" s="28" t="s">
        <v>18365</v>
      </c>
      <c r="E991" s="28" t="s">
        <v>6558</v>
      </c>
      <c r="F991" s="28"/>
      <c r="G991" s="28"/>
    </row>
    <row r="992" spans="1:7" x14ac:dyDescent="0.4">
      <c r="A992" s="28"/>
      <c r="B992" s="28"/>
      <c r="D992" s="28" t="s">
        <v>18365</v>
      </c>
      <c r="E992" s="28" t="s">
        <v>6467</v>
      </c>
      <c r="F992" s="28"/>
      <c r="G992" s="28"/>
    </row>
    <row r="993" spans="1:7" x14ac:dyDescent="0.4">
      <c r="A993" s="28"/>
      <c r="B993" s="28"/>
      <c r="D993" s="28" t="s">
        <v>18365</v>
      </c>
      <c r="E993" s="28" t="s">
        <v>6474</v>
      </c>
      <c r="F993" s="28"/>
      <c r="G993" s="28"/>
    </row>
    <row r="994" spans="1:7" x14ac:dyDescent="0.4">
      <c r="A994" s="28"/>
      <c r="B994" s="28"/>
      <c r="D994" s="28" t="s">
        <v>18365</v>
      </c>
      <c r="E994" s="28" t="s">
        <v>6416</v>
      </c>
      <c r="F994" s="28"/>
      <c r="G994" s="28"/>
    </row>
    <row r="995" spans="1:7" x14ac:dyDescent="0.4">
      <c r="A995" s="28"/>
      <c r="B995" s="28"/>
      <c r="D995" s="28" t="s">
        <v>18367</v>
      </c>
      <c r="E995" s="28" t="s">
        <v>6126</v>
      </c>
      <c r="F995" s="28"/>
      <c r="G995" s="28"/>
    </row>
    <row r="996" spans="1:7" x14ac:dyDescent="0.4">
      <c r="A996" s="28"/>
      <c r="B996" s="28"/>
      <c r="D996" s="28" t="s">
        <v>18369</v>
      </c>
      <c r="E996" s="28" t="s">
        <v>8063</v>
      </c>
      <c r="F996" s="28"/>
      <c r="G996" s="28"/>
    </row>
    <row r="997" spans="1:7" x14ac:dyDescent="0.4">
      <c r="A997" s="28"/>
      <c r="B997" s="28"/>
      <c r="D997" s="28" t="s">
        <v>18369</v>
      </c>
      <c r="E997" s="28" t="s">
        <v>6474</v>
      </c>
      <c r="F997" s="28"/>
      <c r="G997" s="28"/>
    </row>
    <row r="998" spans="1:7" x14ac:dyDescent="0.4">
      <c r="A998" s="28"/>
      <c r="B998" s="28"/>
      <c r="D998" s="28" t="s">
        <v>18369</v>
      </c>
      <c r="E998" s="28" t="s">
        <v>6416</v>
      </c>
      <c r="F998" s="28"/>
      <c r="G998" s="28"/>
    </row>
    <row r="999" spans="1:7" x14ac:dyDescent="0.4">
      <c r="A999" s="28"/>
      <c r="B999" s="28"/>
      <c r="D999" s="28" t="s">
        <v>18371</v>
      </c>
      <c r="E999" s="28" t="s">
        <v>6558</v>
      </c>
      <c r="F999" s="28"/>
      <c r="G999" s="28"/>
    </row>
    <row r="1000" spans="1:7" x14ac:dyDescent="0.4">
      <c r="A1000" s="28"/>
      <c r="B1000" s="28"/>
      <c r="D1000" s="28" t="s">
        <v>18371</v>
      </c>
      <c r="E1000" s="28" t="s">
        <v>6416</v>
      </c>
      <c r="F1000" s="28"/>
      <c r="G1000" s="28"/>
    </row>
    <row r="1001" spans="1:7" x14ac:dyDescent="0.4">
      <c r="A1001" s="28"/>
      <c r="B1001" s="28"/>
      <c r="D1001" s="28" t="s">
        <v>18373</v>
      </c>
      <c r="E1001" s="28" t="s">
        <v>6558</v>
      </c>
      <c r="F1001" s="28"/>
      <c r="G1001" s="28"/>
    </row>
    <row r="1002" spans="1:7" x14ac:dyDescent="0.4">
      <c r="A1002" s="28"/>
      <c r="B1002" s="28"/>
      <c r="D1002" s="28" t="s">
        <v>18373</v>
      </c>
      <c r="E1002" s="28" t="s">
        <v>6474</v>
      </c>
      <c r="F1002" s="28"/>
      <c r="G1002" s="28"/>
    </row>
    <row r="1003" spans="1:7" x14ac:dyDescent="0.4">
      <c r="A1003" s="28"/>
      <c r="B1003" s="28"/>
      <c r="D1003" s="28" t="s">
        <v>18373</v>
      </c>
      <c r="E1003" s="28" t="s">
        <v>6416</v>
      </c>
      <c r="F1003" s="28"/>
      <c r="G1003" s="28"/>
    </row>
    <row r="1004" spans="1:7" x14ac:dyDescent="0.4">
      <c r="A1004" s="28"/>
      <c r="B1004" s="28"/>
      <c r="D1004" s="28" t="s">
        <v>18375</v>
      </c>
      <c r="E1004" s="28" t="s">
        <v>6406</v>
      </c>
      <c r="F1004" s="28"/>
      <c r="G1004" s="28"/>
    </row>
    <row r="1005" spans="1:7" x14ac:dyDescent="0.4">
      <c r="A1005" s="28"/>
      <c r="B1005" s="28"/>
      <c r="D1005" s="28" t="s">
        <v>18375</v>
      </c>
      <c r="E1005" s="28" t="s">
        <v>6416</v>
      </c>
      <c r="F1005" s="28"/>
      <c r="G1005" s="28"/>
    </row>
    <row r="1006" spans="1:7" x14ac:dyDescent="0.4">
      <c r="A1006" s="28"/>
      <c r="B1006" s="28"/>
      <c r="D1006" s="28" t="s">
        <v>18377</v>
      </c>
      <c r="E1006" s="28" t="s">
        <v>6126</v>
      </c>
      <c r="F1006" s="28"/>
      <c r="G1006" s="28"/>
    </row>
    <row r="1007" spans="1:7" x14ac:dyDescent="0.4">
      <c r="A1007" s="28"/>
      <c r="B1007" s="28"/>
      <c r="D1007" s="28" t="s">
        <v>18377</v>
      </c>
      <c r="E1007" s="28" t="s">
        <v>6467</v>
      </c>
      <c r="F1007" s="28"/>
      <c r="G1007" s="28"/>
    </row>
    <row r="1008" spans="1:7" x14ac:dyDescent="0.4">
      <c r="A1008" s="28"/>
      <c r="B1008" s="28"/>
      <c r="D1008" s="28" t="s">
        <v>18377</v>
      </c>
      <c r="E1008" s="28" t="s">
        <v>6474</v>
      </c>
      <c r="F1008" s="28"/>
      <c r="G1008" s="28"/>
    </row>
    <row r="1009" spans="1:7" x14ac:dyDescent="0.4">
      <c r="A1009" s="28"/>
      <c r="B1009" s="28"/>
      <c r="D1009" s="28" t="s">
        <v>18377</v>
      </c>
      <c r="E1009" s="28" t="s">
        <v>6416</v>
      </c>
      <c r="F1009" s="28"/>
      <c r="G1009" s="28"/>
    </row>
    <row r="1010" spans="1:7" x14ac:dyDescent="0.4">
      <c r="A1010" s="28"/>
      <c r="B1010" s="28"/>
      <c r="D1010" s="28" t="s">
        <v>18379</v>
      </c>
      <c r="E1010" s="28" t="s">
        <v>6126</v>
      </c>
      <c r="F1010" s="28"/>
      <c r="G1010" s="28"/>
    </row>
    <row r="1011" spans="1:7" x14ac:dyDescent="0.4">
      <c r="A1011" s="28"/>
      <c r="B1011" s="28"/>
      <c r="D1011" s="28" t="s">
        <v>18379</v>
      </c>
      <c r="E1011" s="28" t="s">
        <v>6467</v>
      </c>
      <c r="F1011" s="28"/>
      <c r="G1011" s="28"/>
    </row>
    <row r="1012" spans="1:7" x14ac:dyDescent="0.4">
      <c r="A1012" s="28"/>
      <c r="B1012" s="28"/>
      <c r="D1012" s="28" t="s">
        <v>18379</v>
      </c>
      <c r="E1012" s="28" t="s">
        <v>6474</v>
      </c>
      <c r="F1012" s="28"/>
      <c r="G1012" s="28"/>
    </row>
    <row r="1013" spans="1:7" x14ac:dyDescent="0.4">
      <c r="A1013" s="28"/>
      <c r="B1013" s="28"/>
      <c r="D1013" s="28" t="s">
        <v>18379</v>
      </c>
      <c r="E1013" s="28" t="s">
        <v>6416</v>
      </c>
      <c r="F1013" s="28"/>
      <c r="G1013" s="28"/>
    </row>
    <row r="1014" spans="1:7" x14ac:dyDescent="0.4">
      <c r="A1014" s="28"/>
      <c r="B1014" s="28"/>
      <c r="D1014" s="28" t="s">
        <v>18381</v>
      </c>
      <c r="E1014" s="28" t="s">
        <v>6558</v>
      </c>
      <c r="F1014" s="28"/>
      <c r="G1014" s="28"/>
    </row>
    <row r="1015" spans="1:7" x14ac:dyDescent="0.4">
      <c r="A1015" s="28"/>
      <c r="B1015" s="28"/>
      <c r="D1015" s="28" t="s">
        <v>18381</v>
      </c>
      <c r="E1015" s="28" t="s">
        <v>6467</v>
      </c>
      <c r="F1015" s="28"/>
      <c r="G1015" s="28"/>
    </row>
    <row r="1016" spans="1:7" x14ac:dyDescent="0.4">
      <c r="A1016" s="28"/>
      <c r="B1016" s="28"/>
      <c r="D1016" s="28" t="s">
        <v>18381</v>
      </c>
      <c r="E1016" s="28" t="s">
        <v>6474</v>
      </c>
      <c r="F1016" s="28"/>
      <c r="G1016" s="28"/>
    </row>
    <row r="1017" spans="1:7" x14ac:dyDescent="0.4">
      <c r="A1017" s="28"/>
      <c r="B1017" s="28"/>
      <c r="D1017" s="28" t="s">
        <v>18381</v>
      </c>
      <c r="E1017" s="28" t="s">
        <v>6416</v>
      </c>
      <c r="F1017" s="28"/>
      <c r="G1017" s="28"/>
    </row>
    <row r="1018" spans="1:7" x14ac:dyDescent="0.4">
      <c r="A1018" s="28"/>
      <c r="B1018" s="28"/>
      <c r="D1018" s="28" t="s">
        <v>18383</v>
      </c>
      <c r="E1018" s="28" t="s">
        <v>6126</v>
      </c>
      <c r="F1018" s="28"/>
      <c r="G1018" s="28"/>
    </row>
    <row r="1019" spans="1:7" x14ac:dyDescent="0.4">
      <c r="A1019" s="28"/>
      <c r="B1019" s="28"/>
      <c r="D1019" s="28" t="s">
        <v>18383</v>
      </c>
      <c r="E1019" s="28" t="s">
        <v>8063</v>
      </c>
      <c r="F1019" s="28"/>
      <c r="G1019" s="28"/>
    </row>
    <row r="1020" spans="1:7" x14ac:dyDescent="0.4">
      <c r="A1020" s="28"/>
      <c r="B1020" s="28"/>
      <c r="D1020" s="28" t="s">
        <v>18383</v>
      </c>
      <c r="E1020" s="28" t="s">
        <v>6474</v>
      </c>
      <c r="F1020" s="28"/>
      <c r="G1020" s="28"/>
    </row>
    <row r="1021" spans="1:7" x14ac:dyDescent="0.4">
      <c r="A1021" s="28"/>
      <c r="B1021" s="28"/>
      <c r="D1021" s="28" t="s">
        <v>18383</v>
      </c>
      <c r="E1021" s="28" t="s">
        <v>6416</v>
      </c>
      <c r="F1021" s="28"/>
      <c r="G1021" s="28"/>
    </row>
    <row r="1022" spans="1:7" x14ac:dyDescent="0.4">
      <c r="A1022" s="28"/>
      <c r="B1022" s="28"/>
      <c r="D1022" s="28" t="s">
        <v>18386</v>
      </c>
      <c r="E1022" s="28" t="s">
        <v>6126</v>
      </c>
      <c r="F1022" s="28"/>
      <c r="G1022" s="28"/>
    </row>
    <row r="1023" spans="1:7" x14ac:dyDescent="0.4">
      <c r="A1023" s="28"/>
      <c r="B1023" s="28"/>
      <c r="D1023" s="28" t="s">
        <v>18386</v>
      </c>
      <c r="E1023" s="28" t="s">
        <v>12623</v>
      </c>
      <c r="F1023" s="28"/>
      <c r="G1023" s="28"/>
    </row>
    <row r="1024" spans="1:7" x14ac:dyDescent="0.4">
      <c r="A1024" s="28"/>
      <c r="B1024" s="28"/>
      <c r="D1024" s="28" t="s">
        <v>18386</v>
      </c>
      <c r="E1024" s="28" t="s">
        <v>6474</v>
      </c>
      <c r="F1024" s="28"/>
      <c r="G1024" s="28"/>
    </row>
    <row r="1025" spans="1:7" x14ac:dyDescent="0.4">
      <c r="A1025" s="28"/>
      <c r="B1025" s="28"/>
      <c r="D1025" s="28" t="s">
        <v>18386</v>
      </c>
      <c r="E1025" s="28" t="s">
        <v>6416</v>
      </c>
      <c r="F1025" s="28"/>
      <c r="G1025" s="28"/>
    </row>
    <row r="1026" spans="1:7" x14ac:dyDescent="0.4">
      <c r="A1026" s="28"/>
      <c r="B1026" s="28"/>
      <c r="D1026" s="28" t="s">
        <v>18388</v>
      </c>
      <c r="E1026" s="28" t="s">
        <v>6126</v>
      </c>
      <c r="F1026" s="28"/>
      <c r="G1026" s="28"/>
    </row>
    <row r="1027" spans="1:7" x14ac:dyDescent="0.4">
      <c r="A1027" s="28"/>
      <c r="B1027" s="28"/>
      <c r="D1027" s="28" t="s">
        <v>18388</v>
      </c>
      <c r="E1027" s="28" t="s">
        <v>6467</v>
      </c>
      <c r="F1027" s="28"/>
      <c r="G1027" s="28"/>
    </row>
    <row r="1028" spans="1:7" x14ac:dyDescent="0.4">
      <c r="A1028" s="28"/>
      <c r="B1028" s="28"/>
      <c r="D1028" s="28" t="s">
        <v>18388</v>
      </c>
      <c r="E1028" s="28" t="s">
        <v>6474</v>
      </c>
      <c r="F1028" s="28"/>
      <c r="G1028" s="28"/>
    </row>
    <row r="1029" spans="1:7" x14ac:dyDescent="0.4">
      <c r="A1029" s="28"/>
      <c r="B1029" s="28"/>
      <c r="D1029" s="28" t="s">
        <v>18388</v>
      </c>
      <c r="E1029" s="28" t="s">
        <v>6416</v>
      </c>
      <c r="F1029" s="28"/>
      <c r="G1029" s="28"/>
    </row>
    <row r="1030" spans="1:7" x14ac:dyDescent="0.4">
      <c r="A1030" s="28"/>
      <c r="B1030" s="28"/>
      <c r="D1030" s="28" t="s">
        <v>18390</v>
      </c>
      <c r="E1030" s="28" t="s">
        <v>6558</v>
      </c>
      <c r="F1030" s="28"/>
      <c r="G1030" s="28"/>
    </row>
    <row r="1031" spans="1:7" x14ac:dyDescent="0.4">
      <c r="A1031" s="28"/>
      <c r="B1031" s="28"/>
      <c r="D1031" s="28" t="s">
        <v>18390</v>
      </c>
      <c r="E1031" s="28" t="s">
        <v>6474</v>
      </c>
      <c r="F1031" s="28"/>
      <c r="G1031" s="28"/>
    </row>
    <row r="1032" spans="1:7" x14ac:dyDescent="0.4">
      <c r="A1032" s="28"/>
      <c r="B1032" s="28"/>
      <c r="D1032" s="28" t="s">
        <v>18390</v>
      </c>
      <c r="E1032" s="28" t="s">
        <v>6416</v>
      </c>
      <c r="F1032" s="28"/>
      <c r="G1032" s="28"/>
    </row>
    <row r="1033" spans="1:7" x14ac:dyDescent="0.4">
      <c r="A1033" s="28"/>
      <c r="B1033" s="28"/>
      <c r="D1033" s="28" t="s">
        <v>18393</v>
      </c>
      <c r="E1033" s="28" t="s">
        <v>6126</v>
      </c>
      <c r="F1033" s="28"/>
      <c r="G1033" s="28"/>
    </row>
    <row r="1034" spans="1:7" x14ac:dyDescent="0.4">
      <c r="A1034" s="28"/>
      <c r="B1034" s="28"/>
      <c r="D1034" s="28" t="s">
        <v>18393</v>
      </c>
      <c r="E1034" s="28" t="s">
        <v>6467</v>
      </c>
      <c r="F1034" s="28"/>
      <c r="G1034" s="28"/>
    </row>
    <row r="1035" spans="1:7" x14ac:dyDescent="0.4">
      <c r="A1035" s="28"/>
      <c r="B1035" s="28"/>
      <c r="D1035" s="28" t="s">
        <v>18393</v>
      </c>
      <c r="E1035" s="28" t="s">
        <v>6474</v>
      </c>
      <c r="F1035" s="28"/>
      <c r="G1035" s="28"/>
    </row>
    <row r="1036" spans="1:7" x14ac:dyDescent="0.4">
      <c r="A1036" s="28"/>
      <c r="B1036" s="28"/>
      <c r="D1036" s="28" t="s">
        <v>18393</v>
      </c>
      <c r="E1036" s="28" t="s">
        <v>6416</v>
      </c>
      <c r="F1036" s="28"/>
      <c r="G1036" s="28"/>
    </row>
    <row r="1037" spans="1:7" x14ac:dyDescent="0.4">
      <c r="A1037" s="28"/>
      <c r="B1037" s="28"/>
      <c r="D1037" s="28" t="s">
        <v>18395</v>
      </c>
      <c r="E1037" s="28" t="s">
        <v>6558</v>
      </c>
      <c r="F1037" s="28"/>
      <c r="G1037" s="28"/>
    </row>
    <row r="1038" spans="1:7" x14ac:dyDescent="0.4">
      <c r="A1038" s="28"/>
      <c r="B1038" s="28"/>
      <c r="D1038" s="28" t="s">
        <v>18395</v>
      </c>
      <c r="E1038" s="28" t="s">
        <v>6474</v>
      </c>
      <c r="F1038" s="28"/>
      <c r="G1038" s="28"/>
    </row>
    <row r="1039" spans="1:7" x14ac:dyDescent="0.4">
      <c r="A1039" s="28"/>
      <c r="B1039" s="28"/>
      <c r="D1039" s="28" t="s">
        <v>18395</v>
      </c>
      <c r="E1039" s="28" t="s">
        <v>6416</v>
      </c>
      <c r="F1039" s="28"/>
      <c r="G1039" s="28"/>
    </row>
    <row r="1040" spans="1:7" x14ac:dyDescent="0.4">
      <c r="A1040" s="28"/>
      <c r="B1040" s="28"/>
      <c r="D1040" s="28" t="s">
        <v>18397</v>
      </c>
      <c r="E1040" s="28" t="s">
        <v>6558</v>
      </c>
      <c r="F1040" s="28"/>
      <c r="G1040" s="28"/>
    </row>
    <row r="1041" spans="1:7" x14ac:dyDescent="0.4">
      <c r="A1041" s="28"/>
      <c r="B1041" s="28"/>
      <c r="D1041" s="28" t="s">
        <v>18397</v>
      </c>
      <c r="E1041" s="28" t="s">
        <v>6467</v>
      </c>
      <c r="F1041" s="28"/>
      <c r="G1041" s="28"/>
    </row>
    <row r="1042" spans="1:7" x14ac:dyDescent="0.4">
      <c r="A1042" s="28"/>
      <c r="B1042" s="28"/>
      <c r="D1042" s="28" t="s">
        <v>18397</v>
      </c>
      <c r="E1042" s="28" t="s">
        <v>6474</v>
      </c>
      <c r="F1042" s="28"/>
      <c r="G1042" s="28"/>
    </row>
    <row r="1043" spans="1:7" x14ac:dyDescent="0.4">
      <c r="A1043" s="28"/>
      <c r="B1043" s="28"/>
      <c r="D1043" s="28" t="s">
        <v>18397</v>
      </c>
      <c r="E1043" s="28" t="s">
        <v>6416</v>
      </c>
      <c r="F1043" s="28"/>
      <c r="G1043" s="28"/>
    </row>
    <row r="1044" spans="1:7" x14ac:dyDescent="0.4">
      <c r="A1044" s="28"/>
      <c r="B1044" s="28"/>
      <c r="D1044" s="28" t="s">
        <v>18399</v>
      </c>
      <c r="E1044" s="28" t="s">
        <v>6126</v>
      </c>
      <c r="F1044" s="28"/>
      <c r="G1044" s="28"/>
    </row>
    <row r="1045" spans="1:7" x14ac:dyDescent="0.4">
      <c r="A1045" s="28"/>
      <c r="B1045" s="28"/>
      <c r="D1045" s="28" t="s">
        <v>18401</v>
      </c>
      <c r="E1045" s="28" t="s">
        <v>8063</v>
      </c>
      <c r="F1045" s="28"/>
      <c r="G1045" s="28"/>
    </row>
    <row r="1046" spans="1:7" x14ac:dyDescent="0.4">
      <c r="A1046" s="28"/>
      <c r="B1046" s="28"/>
      <c r="D1046" s="28" t="s">
        <v>18401</v>
      </c>
      <c r="E1046" s="28" t="s">
        <v>6474</v>
      </c>
      <c r="F1046" s="28"/>
      <c r="G1046" s="28"/>
    </row>
    <row r="1047" spans="1:7" x14ac:dyDescent="0.4">
      <c r="A1047" s="28"/>
      <c r="B1047" s="28"/>
      <c r="D1047" s="28" t="s">
        <v>18401</v>
      </c>
      <c r="E1047" s="28" t="s">
        <v>6416</v>
      </c>
      <c r="F1047" s="28"/>
      <c r="G1047" s="28"/>
    </row>
    <row r="1048" spans="1:7" x14ac:dyDescent="0.4">
      <c r="A1048" s="28"/>
      <c r="B1048" s="28"/>
      <c r="D1048" s="28" t="s">
        <v>18403</v>
      </c>
      <c r="E1048" s="28" t="s">
        <v>6558</v>
      </c>
      <c r="F1048" s="28"/>
      <c r="G1048" s="28"/>
    </row>
    <row r="1049" spans="1:7" x14ac:dyDescent="0.4">
      <c r="A1049" s="28"/>
      <c r="B1049" s="28"/>
      <c r="D1049" s="28" t="s">
        <v>18403</v>
      </c>
      <c r="E1049" s="28" t="s">
        <v>6416</v>
      </c>
      <c r="F1049" s="28"/>
      <c r="G1049" s="28"/>
    </row>
    <row r="1050" spans="1:7" x14ac:dyDescent="0.4">
      <c r="A1050" s="28"/>
      <c r="B1050" s="28"/>
      <c r="D1050" s="28" t="s">
        <v>18405</v>
      </c>
      <c r="E1050" s="28" t="s">
        <v>6558</v>
      </c>
      <c r="F1050" s="28"/>
      <c r="G1050" s="28"/>
    </row>
    <row r="1051" spans="1:7" x14ac:dyDescent="0.4">
      <c r="A1051" s="28"/>
      <c r="B1051" s="28"/>
      <c r="D1051" s="28" t="s">
        <v>18405</v>
      </c>
      <c r="E1051" s="28" t="s">
        <v>6474</v>
      </c>
      <c r="F1051" s="28"/>
      <c r="G1051" s="28"/>
    </row>
    <row r="1052" spans="1:7" x14ac:dyDescent="0.4">
      <c r="A1052" s="28"/>
      <c r="B1052" s="28"/>
      <c r="D1052" s="28" t="s">
        <v>18405</v>
      </c>
      <c r="E1052" s="28" t="s">
        <v>6416</v>
      </c>
      <c r="F1052" s="28"/>
      <c r="G1052" s="28"/>
    </row>
    <row r="1053" spans="1:7" x14ac:dyDescent="0.4">
      <c r="A1053" s="28"/>
      <c r="B1053" s="28"/>
      <c r="D1053" s="28" t="s">
        <v>18407</v>
      </c>
      <c r="E1053" s="28" t="s">
        <v>6406</v>
      </c>
      <c r="F1053" s="28"/>
      <c r="G1053" s="28"/>
    </row>
    <row r="1054" spans="1:7" x14ac:dyDescent="0.4">
      <c r="A1054" s="28"/>
      <c r="B1054" s="28"/>
      <c r="D1054" s="28" t="s">
        <v>18407</v>
      </c>
      <c r="E1054" s="28" t="s">
        <v>6416</v>
      </c>
      <c r="F1054" s="28"/>
      <c r="G1054" s="28"/>
    </row>
    <row r="1055" spans="1:7" x14ac:dyDescent="0.4">
      <c r="A1055" s="28"/>
      <c r="B1055" s="28"/>
      <c r="D1055" s="28" t="s">
        <v>18409</v>
      </c>
      <c r="E1055" s="28" t="s">
        <v>6126</v>
      </c>
      <c r="F1055" s="28"/>
      <c r="G1055" s="28"/>
    </row>
    <row r="1056" spans="1:7" x14ac:dyDescent="0.4">
      <c r="A1056" s="28"/>
      <c r="B1056" s="28"/>
      <c r="D1056" s="28" t="s">
        <v>18409</v>
      </c>
      <c r="E1056" s="28" t="s">
        <v>6467</v>
      </c>
      <c r="F1056" s="28"/>
      <c r="G1056" s="28"/>
    </row>
    <row r="1057" spans="1:7" x14ac:dyDescent="0.4">
      <c r="A1057" s="28"/>
      <c r="B1057" s="28"/>
      <c r="D1057" s="28" t="s">
        <v>18409</v>
      </c>
      <c r="E1057" s="28" t="s">
        <v>6474</v>
      </c>
      <c r="F1057" s="28"/>
      <c r="G1057" s="28"/>
    </row>
    <row r="1058" spans="1:7" x14ac:dyDescent="0.4">
      <c r="A1058" s="28"/>
      <c r="B1058" s="28"/>
      <c r="D1058" s="28" t="s">
        <v>18409</v>
      </c>
      <c r="E1058" s="28" t="s">
        <v>6416</v>
      </c>
      <c r="F1058" s="28"/>
      <c r="G1058" s="28"/>
    </row>
    <row r="1059" spans="1:7" x14ac:dyDescent="0.4">
      <c r="A1059" s="28"/>
      <c r="B1059" s="28"/>
      <c r="D1059" s="28" t="s">
        <v>18411</v>
      </c>
      <c r="E1059" s="28" t="s">
        <v>6126</v>
      </c>
      <c r="F1059" s="28"/>
      <c r="G1059" s="28"/>
    </row>
    <row r="1060" spans="1:7" x14ac:dyDescent="0.4">
      <c r="A1060" s="28"/>
      <c r="B1060" s="28"/>
      <c r="D1060" s="28" t="s">
        <v>18411</v>
      </c>
      <c r="E1060" s="28" t="s">
        <v>6467</v>
      </c>
      <c r="F1060" s="28"/>
      <c r="G1060" s="28"/>
    </row>
    <row r="1061" spans="1:7" x14ac:dyDescent="0.4">
      <c r="A1061" s="28"/>
      <c r="B1061" s="28"/>
      <c r="D1061" s="28" t="s">
        <v>18411</v>
      </c>
      <c r="E1061" s="28" t="s">
        <v>6474</v>
      </c>
      <c r="F1061" s="28"/>
      <c r="G1061" s="28"/>
    </row>
    <row r="1062" spans="1:7" x14ac:dyDescent="0.4">
      <c r="A1062" s="28"/>
      <c r="B1062" s="28"/>
      <c r="D1062" s="28" t="s">
        <v>18411</v>
      </c>
      <c r="E1062" s="28" t="s">
        <v>6416</v>
      </c>
      <c r="F1062" s="28"/>
      <c r="G1062" s="28"/>
    </row>
    <row r="1063" spans="1:7" x14ac:dyDescent="0.4">
      <c r="A1063" s="28"/>
      <c r="B1063" s="28"/>
      <c r="D1063" s="28" t="s">
        <v>18413</v>
      </c>
      <c r="E1063" s="28" t="s">
        <v>6558</v>
      </c>
      <c r="F1063" s="28"/>
      <c r="G1063" s="28"/>
    </row>
    <row r="1064" spans="1:7" x14ac:dyDescent="0.4">
      <c r="A1064" s="28"/>
      <c r="B1064" s="28"/>
      <c r="D1064" s="28" t="s">
        <v>18413</v>
      </c>
      <c r="E1064" s="28" t="s">
        <v>6467</v>
      </c>
      <c r="F1064" s="28"/>
      <c r="G1064" s="28"/>
    </row>
    <row r="1065" spans="1:7" x14ac:dyDescent="0.4">
      <c r="A1065" s="28"/>
      <c r="B1065" s="28"/>
      <c r="D1065" s="28" t="s">
        <v>18413</v>
      </c>
      <c r="E1065" s="28" t="s">
        <v>6474</v>
      </c>
      <c r="F1065" s="28"/>
      <c r="G1065" s="28"/>
    </row>
    <row r="1066" spans="1:7" x14ac:dyDescent="0.4">
      <c r="A1066" s="28"/>
      <c r="B1066" s="28"/>
      <c r="D1066" s="28" t="s">
        <v>18413</v>
      </c>
      <c r="E1066" s="28" t="s">
        <v>6416</v>
      </c>
      <c r="F1066" s="28"/>
      <c r="G1066" s="28"/>
    </row>
    <row r="1067" spans="1:7" x14ac:dyDescent="0.4">
      <c r="A1067" s="28"/>
      <c r="B1067" s="28"/>
      <c r="D1067" s="28" t="s">
        <v>18415</v>
      </c>
      <c r="E1067" s="28" t="s">
        <v>6126</v>
      </c>
      <c r="F1067" s="28"/>
      <c r="G1067" s="28"/>
    </row>
    <row r="1068" spans="1:7" x14ac:dyDescent="0.4">
      <c r="A1068" s="28"/>
      <c r="B1068" s="28"/>
      <c r="D1068" s="28" t="s">
        <v>18415</v>
      </c>
      <c r="E1068" s="28" t="s">
        <v>8063</v>
      </c>
      <c r="F1068" s="28"/>
      <c r="G1068" s="28"/>
    </row>
    <row r="1069" spans="1:7" x14ac:dyDescent="0.4">
      <c r="A1069" s="28"/>
      <c r="B1069" s="28"/>
      <c r="D1069" s="28" t="s">
        <v>18415</v>
      </c>
      <c r="E1069" s="28" t="s">
        <v>6474</v>
      </c>
      <c r="F1069" s="28"/>
      <c r="G1069" s="28"/>
    </row>
    <row r="1070" spans="1:7" x14ac:dyDescent="0.4">
      <c r="A1070" s="28"/>
      <c r="B1070" s="28"/>
      <c r="D1070" s="28" t="s">
        <v>18415</v>
      </c>
      <c r="E1070" s="28" t="s">
        <v>6416</v>
      </c>
      <c r="F1070" s="28"/>
      <c r="G1070" s="28"/>
    </row>
    <row r="1071" spans="1:7" x14ac:dyDescent="0.4">
      <c r="A1071" s="28"/>
      <c r="B1071" s="28"/>
      <c r="D1071" s="28" t="s">
        <v>18418</v>
      </c>
      <c r="E1071" s="28" t="s">
        <v>6126</v>
      </c>
      <c r="F1071" s="28"/>
      <c r="G1071" s="28"/>
    </row>
    <row r="1072" spans="1:7" x14ac:dyDescent="0.4">
      <c r="A1072" s="28"/>
      <c r="B1072" s="28"/>
      <c r="D1072" s="28" t="s">
        <v>18418</v>
      </c>
      <c r="E1072" s="28" t="s">
        <v>6467</v>
      </c>
      <c r="F1072" s="28"/>
      <c r="G1072" s="28"/>
    </row>
    <row r="1073" spans="1:7" x14ac:dyDescent="0.4">
      <c r="A1073" s="28"/>
      <c r="B1073" s="28"/>
      <c r="D1073" s="28" t="s">
        <v>18418</v>
      </c>
      <c r="E1073" s="28" t="s">
        <v>6474</v>
      </c>
      <c r="F1073" s="28"/>
      <c r="G1073" s="28"/>
    </row>
    <row r="1074" spans="1:7" x14ac:dyDescent="0.4">
      <c r="A1074" s="28"/>
      <c r="B1074" s="28"/>
      <c r="D1074" s="28" t="s">
        <v>18418</v>
      </c>
      <c r="E1074" s="28" t="s">
        <v>6416</v>
      </c>
      <c r="F1074" s="28"/>
      <c r="G1074" s="28"/>
    </row>
    <row r="1075" spans="1:7" x14ac:dyDescent="0.4">
      <c r="A1075" s="28"/>
      <c r="B1075" s="28"/>
      <c r="D1075" s="28" t="s">
        <v>18420</v>
      </c>
      <c r="E1075" s="28" t="s">
        <v>6558</v>
      </c>
      <c r="F1075" s="28"/>
      <c r="G1075" s="28"/>
    </row>
    <row r="1076" spans="1:7" x14ac:dyDescent="0.4">
      <c r="A1076" s="28"/>
      <c r="B1076" s="28"/>
      <c r="D1076" s="28" t="s">
        <v>18420</v>
      </c>
      <c r="E1076" s="28" t="s">
        <v>6474</v>
      </c>
      <c r="F1076" s="28"/>
      <c r="G1076" s="28"/>
    </row>
    <row r="1077" spans="1:7" x14ac:dyDescent="0.4">
      <c r="A1077" s="28"/>
      <c r="B1077" s="28"/>
      <c r="D1077" s="28" t="s">
        <v>18420</v>
      </c>
      <c r="E1077" s="28" t="s">
        <v>6416</v>
      </c>
      <c r="F1077" s="28"/>
      <c r="G1077" s="28"/>
    </row>
    <row r="1078" spans="1:7" x14ac:dyDescent="0.4">
      <c r="A1078" s="28"/>
      <c r="B1078" s="28"/>
      <c r="D1078" s="28" t="s">
        <v>18423</v>
      </c>
      <c r="E1078" s="28" t="s">
        <v>8063</v>
      </c>
      <c r="F1078" s="28"/>
      <c r="G1078" s="28"/>
    </row>
    <row r="1079" spans="1:7" x14ac:dyDescent="0.4">
      <c r="A1079" s="28"/>
      <c r="B1079" s="28"/>
      <c r="D1079" s="28" t="s">
        <v>18423</v>
      </c>
      <c r="E1079" s="28" t="s">
        <v>6474</v>
      </c>
      <c r="F1079" s="28"/>
      <c r="G1079" s="28"/>
    </row>
    <row r="1080" spans="1:7" x14ac:dyDescent="0.4">
      <c r="A1080" s="28"/>
      <c r="B1080" s="28"/>
      <c r="D1080" s="28" t="s">
        <v>18423</v>
      </c>
      <c r="E1080" s="28" t="s">
        <v>6416</v>
      </c>
      <c r="F1080" s="28"/>
      <c r="G1080" s="28"/>
    </row>
    <row r="1081" spans="1:7" x14ac:dyDescent="0.4">
      <c r="A1081" s="28"/>
      <c r="B1081" s="28"/>
      <c r="D1081" s="28" t="s">
        <v>18425</v>
      </c>
      <c r="E1081" s="28" t="s">
        <v>6558</v>
      </c>
      <c r="F1081" s="28"/>
      <c r="G1081" s="28"/>
    </row>
    <row r="1082" spans="1:7" x14ac:dyDescent="0.4">
      <c r="A1082" s="28"/>
      <c r="B1082" s="28"/>
      <c r="D1082" s="28" t="s">
        <v>18425</v>
      </c>
      <c r="E1082" s="28" t="s">
        <v>6406</v>
      </c>
      <c r="F1082" s="28"/>
      <c r="G1082" s="28"/>
    </row>
    <row r="1083" spans="1:7" x14ac:dyDescent="0.4">
      <c r="A1083" s="28"/>
      <c r="B1083" s="28"/>
      <c r="D1083" s="28" t="s">
        <v>18425</v>
      </c>
      <c r="E1083" s="28" t="s">
        <v>6474</v>
      </c>
      <c r="F1083" s="28"/>
      <c r="G1083" s="28"/>
    </row>
    <row r="1084" spans="1:7" x14ac:dyDescent="0.4">
      <c r="A1084" s="28"/>
      <c r="B1084" s="28"/>
      <c r="D1084" s="28" t="s">
        <v>18425</v>
      </c>
      <c r="E1084" s="28" t="s">
        <v>6416</v>
      </c>
      <c r="F1084" s="28"/>
      <c r="G1084" s="28"/>
    </row>
    <row r="1085" spans="1:7" x14ac:dyDescent="0.4">
      <c r="A1085" s="28"/>
      <c r="B1085" s="28"/>
      <c r="D1085" s="28" t="s">
        <v>18427</v>
      </c>
      <c r="E1085" s="28" t="s">
        <v>6558</v>
      </c>
      <c r="F1085" s="28"/>
      <c r="G1085" s="28"/>
    </row>
    <row r="1086" spans="1:7" x14ac:dyDescent="0.4">
      <c r="A1086" s="28"/>
      <c r="B1086" s="28"/>
      <c r="D1086" s="28" t="s">
        <v>18427</v>
      </c>
      <c r="E1086" s="28" t="s">
        <v>6406</v>
      </c>
      <c r="F1086" s="28"/>
      <c r="G1086" s="28"/>
    </row>
    <row r="1087" spans="1:7" x14ac:dyDescent="0.4">
      <c r="A1087" s="28"/>
      <c r="B1087" s="28"/>
      <c r="D1087" s="28" t="s">
        <v>18427</v>
      </c>
      <c r="E1087" s="28" t="s">
        <v>6474</v>
      </c>
      <c r="F1087" s="28"/>
      <c r="G1087" s="28"/>
    </row>
    <row r="1088" spans="1:7" x14ac:dyDescent="0.4">
      <c r="A1088" s="28"/>
      <c r="B1088" s="28"/>
      <c r="D1088" s="28" t="s">
        <v>18427</v>
      </c>
      <c r="E1088" s="28" t="s">
        <v>6416</v>
      </c>
      <c r="F1088" s="28"/>
      <c r="G1088" s="28"/>
    </row>
    <row r="1089" spans="1:7" x14ac:dyDescent="0.4">
      <c r="A1089" s="28"/>
      <c r="B1089" s="28"/>
      <c r="D1089" s="28" t="s">
        <v>18429</v>
      </c>
      <c r="E1089" s="28" t="s">
        <v>6406</v>
      </c>
      <c r="F1089" s="28"/>
      <c r="G1089" s="28"/>
    </row>
    <row r="1090" spans="1:7" x14ac:dyDescent="0.4">
      <c r="A1090" s="28"/>
      <c r="B1090" s="28"/>
      <c r="D1090" s="28" t="s">
        <v>18429</v>
      </c>
      <c r="E1090" s="28" t="s">
        <v>6859</v>
      </c>
      <c r="F1090" s="28"/>
      <c r="G1090" s="28"/>
    </row>
    <row r="1091" spans="1:7" x14ac:dyDescent="0.4">
      <c r="A1091" s="28"/>
      <c r="B1091" s="28"/>
      <c r="D1091" s="28" t="s">
        <v>18429</v>
      </c>
      <c r="E1091" s="28" t="s">
        <v>6416</v>
      </c>
      <c r="F1091" s="28"/>
      <c r="G1091" s="28"/>
    </row>
    <row r="1092" spans="1:7" x14ac:dyDescent="0.4">
      <c r="A1092" s="28"/>
      <c r="B1092" s="28"/>
      <c r="D1092" s="28" t="s">
        <v>18431</v>
      </c>
      <c r="E1092" s="28" t="s">
        <v>6558</v>
      </c>
      <c r="F1092" s="28"/>
      <c r="G1092" s="28"/>
    </row>
    <row r="1093" spans="1:7" x14ac:dyDescent="0.4">
      <c r="A1093" s="28"/>
      <c r="B1093" s="28"/>
      <c r="D1093" s="28" t="s">
        <v>18431</v>
      </c>
      <c r="E1093" s="28" t="s">
        <v>6406</v>
      </c>
      <c r="F1093" s="28"/>
      <c r="G1093" s="28"/>
    </row>
    <row r="1094" spans="1:7" x14ac:dyDescent="0.4">
      <c r="A1094" s="28"/>
      <c r="B1094" s="28"/>
      <c r="D1094" s="28" t="s">
        <v>18431</v>
      </c>
      <c r="E1094" s="28" t="s">
        <v>6474</v>
      </c>
      <c r="F1094" s="28"/>
      <c r="G1094" s="28"/>
    </row>
    <row r="1095" spans="1:7" x14ac:dyDescent="0.4">
      <c r="A1095" s="28"/>
      <c r="B1095" s="28"/>
      <c r="D1095" s="28" t="s">
        <v>18431</v>
      </c>
      <c r="E1095" s="28" t="s">
        <v>6416</v>
      </c>
      <c r="G1095" s="28"/>
    </row>
    <row r="1096" spans="1:7" x14ac:dyDescent="0.4">
      <c r="A1096" s="28"/>
      <c r="B1096" s="28"/>
      <c r="D1096" s="28" t="s">
        <v>18433</v>
      </c>
      <c r="E1096" s="28" t="s">
        <v>6558</v>
      </c>
      <c r="G1096" s="28"/>
    </row>
    <row r="1097" spans="1:7" x14ac:dyDescent="0.4">
      <c r="A1097" s="28"/>
      <c r="B1097" s="28"/>
      <c r="D1097" s="28" t="s">
        <v>18433</v>
      </c>
      <c r="E1097" s="28" t="s">
        <v>6474</v>
      </c>
      <c r="G1097" s="28"/>
    </row>
    <row r="1098" spans="1:7" x14ac:dyDescent="0.4">
      <c r="A1098" s="28"/>
      <c r="B1098" s="28"/>
      <c r="D1098" s="28" t="s">
        <v>18433</v>
      </c>
      <c r="E1098" s="28" t="s">
        <v>6416</v>
      </c>
      <c r="G1098" s="28"/>
    </row>
    <row r="1099" spans="1:7" x14ac:dyDescent="0.4">
      <c r="A1099" s="28"/>
      <c r="B1099" s="28"/>
      <c r="D1099" s="28" t="s">
        <v>18436</v>
      </c>
      <c r="E1099" s="28" t="s">
        <v>8063</v>
      </c>
      <c r="G1099" s="28"/>
    </row>
    <row r="1100" spans="1:7" x14ac:dyDescent="0.4">
      <c r="A1100" s="28"/>
      <c r="B1100" s="28"/>
      <c r="D1100" s="28" t="s">
        <v>18436</v>
      </c>
      <c r="E1100" s="28" t="s">
        <v>6474</v>
      </c>
      <c r="G1100" s="28"/>
    </row>
    <row r="1101" spans="1:7" x14ac:dyDescent="0.4">
      <c r="A1101" s="28"/>
      <c r="B1101" s="28"/>
      <c r="D1101" s="28" t="s">
        <v>18436</v>
      </c>
      <c r="E1101" s="28" t="s">
        <v>6416</v>
      </c>
      <c r="G1101" s="28"/>
    </row>
    <row r="1102" spans="1:7" x14ac:dyDescent="0.4">
      <c r="A1102" s="28"/>
      <c r="B1102" s="28"/>
      <c r="D1102" s="28" t="s">
        <v>18439</v>
      </c>
      <c r="E1102" s="28" t="s">
        <v>6558</v>
      </c>
      <c r="G1102" s="28"/>
    </row>
    <row r="1103" spans="1:7" x14ac:dyDescent="0.4">
      <c r="A1103" s="28"/>
      <c r="B1103" s="28"/>
      <c r="D1103" s="28" t="s">
        <v>18439</v>
      </c>
      <c r="E1103" s="28" t="s">
        <v>11480</v>
      </c>
      <c r="G1103" s="28"/>
    </row>
    <row r="1104" spans="1:7" x14ac:dyDescent="0.4">
      <c r="A1104" s="28"/>
      <c r="B1104" s="28"/>
      <c r="D1104" s="28" t="s">
        <v>18439</v>
      </c>
      <c r="E1104" s="28" t="s">
        <v>6474</v>
      </c>
      <c r="G1104" s="28"/>
    </row>
    <row r="1105" spans="1:7" x14ac:dyDescent="0.4">
      <c r="A1105" s="28"/>
      <c r="B1105" s="28"/>
      <c r="D1105" s="28" t="s">
        <v>18439</v>
      </c>
      <c r="E1105" s="28" t="s">
        <v>11488</v>
      </c>
      <c r="G1105" s="28"/>
    </row>
    <row r="1106" spans="1:7" x14ac:dyDescent="0.4">
      <c r="A1106" s="28"/>
      <c r="B1106" s="28"/>
      <c r="D1106" s="28" t="s">
        <v>18439</v>
      </c>
      <c r="E1106" s="28" t="s">
        <v>11770</v>
      </c>
      <c r="G1106" s="28"/>
    </row>
    <row r="1107" spans="1:7" x14ac:dyDescent="0.4">
      <c r="A1107" s="28"/>
      <c r="B1107" s="28"/>
      <c r="D1107" s="28" t="s">
        <v>18439</v>
      </c>
      <c r="E1107" s="28" t="s">
        <v>6416</v>
      </c>
      <c r="G1107" s="28"/>
    </row>
    <row r="1108" spans="1:7" x14ac:dyDescent="0.4">
      <c r="A1108" s="28"/>
      <c r="B1108" s="28"/>
      <c r="D1108" s="28" t="s">
        <v>18440</v>
      </c>
      <c r="E1108" s="28" t="s">
        <v>6558</v>
      </c>
      <c r="G1108" s="28"/>
    </row>
    <row r="1109" spans="1:7" x14ac:dyDescent="0.4">
      <c r="A1109" s="28"/>
      <c r="B1109" s="28"/>
      <c r="D1109" s="28" t="s">
        <v>18440</v>
      </c>
      <c r="E1109" s="28" t="s">
        <v>11480</v>
      </c>
      <c r="G1109" s="28"/>
    </row>
    <row r="1110" spans="1:7" x14ac:dyDescent="0.4">
      <c r="A1110" s="28"/>
      <c r="B1110" s="28"/>
      <c r="D1110" s="28" t="s">
        <v>18440</v>
      </c>
      <c r="E1110" s="28" t="s">
        <v>6474</v>
      </c>
      <c r="G1110" s="28"/>
    </row>
    <row r="1111" spans="1:7" x14ac:dyDescent="0.4">
      <c r="A1111" s="28"/>
      <c r="B1111" s="28"/>
      <c r="D1111" s="28" t="s">
        <v>18440</v>
      </c>
      <c r="E1111" s="28" t="s">
        <v>11488</v>
      </c>
      <c r="G1111" s="28"/>
    </row>
    <row r="1112" spans="1:7" x14ac:dyDescent="0.4">
      <c r="A1112" s="28"/>
      <c r="B1112" s="28"/>
      <c r="D1112" s="28" t="s">
        <v>18440</v>
      </c>
      <c r="E1112" s="28" t="s">
        <v>11770</v>
      </c>
      <c r="G1112" s="28"/>
    </row>
    <row r="1113" spans="1:7" x14ac:dyDescent="0.4">
      <c r="A1113" s="28"/>
      <c r="B1113" s="28"/>
      <c r="D1113" s="28" t="s">
        <v>18440</v>
      </c>
      <c r="E1113" s="28" t="s">
        <v>6416</v>
      </c>
      <c r="G1113" s="28"/>
    </row>
    <row r="1114" spans="1:7" x14ac:dyDescent="0.4">
      <c r="A1114" s="28"/>
      <c r="B1114" s="28"/>
      <c r="D1114" s="28" t="s">
        <v>18442</v>
      </c>
      <c r="E1114" s="28" t="s">
        <v>6558</v>
      </c>
      <c r="G1114" s="28"/>
    </row>
    <row r="1115" spans="1:7" x14ac:dyDescent="0.4">
      <c r="A1115" s="28"/>
      <c r="B1115" s="28"/>
      <c r="D1115" s="28" t="s">
        <v>18442</v>
      </c>
      <c r="E1115" s="28" t="s">
        <v>11480</v>
      </c>
      <c r="G1115" s="28"/>
    </row>
    <row r="1116" spans="1:7" x14ac:dyDescent="0.4">
      <c r="A1116" s="28"/>
      <c r="B1116" s="28"/>
      <c r="D1116" s="28" t="s">
        <v>18442</v>
      </c>
      <c r="E1116" s="28" t="s">
        <v>6474</v>
      </c>
      <c r="G1116" s="28"/>
    </row>
    <row r="1117" spans="1:7" x14ac:dyDescent="0.4">
      <c r="A1117" s="28"/>
      <c r="B1117" s="28"/>
      <c r="D1117" s="28" t="s">
        <v>18442</v>
      </c>
      <c r="E1117" s="28" t="s">
        <v>11488</v>
      </c>
      <c r="G1117" s="28"/>
    </row>
    <row r="1118" spans="1:7" x14ac:dyDescent="0.4">
      <c r="A1118" s="28"/>
      <c r="B1118" s="28"/>
      <c r="D1118" s="28" t="s">
        <v>18442</v>
      </c>
      <c r="E1118" s="28" t="s">
        <v>11770</v>
      </c>
      <c r="G1118" s="28"/>
    </row>
    <row r="1119" spans="1:7" x14ac:dyDescent="0.4">
      <c r="A1119" s="28"/>
      <c r="B1119" s="28"/>
      <c r="D1119" s="28" t="s">
        <v>18442</v>
      </c>
      <c r="E1119" s="28" t="s">
        <v>6416</v>
      </c>
      <c r="G1119" s="28"/>
    </row>
    <row r="1120" spans="1:7" x14ac:dyDescent="0.4">
      <c r="A1120" s="28"/>
      <c r="B1120" s="28"/>
      <c r="D1120" s="28" t="s">
        <v>18443</v>
      </c>
      <c r="E1120" s="28" t="s">
        <v>6558</v>
      </c>
      <c r="G1120" s="28"/>
    </row>
    <row r="1121" spans="1:7" x14ac:dyDescent="0.4">
      <c r="A1121" s="28"/>
      <c r="B1121" s="28"/>
      <c r="D1121" s="28" t="s">
        <v>18443</v>
      </c>
      <c r="E1121" s="28" t="s">
        <v>11480</v>
      </c>
      <c r="G1121" s="28"/>
    </row>
    <row r="1122" spans="1:7" x14ac:dyDescent="0.4">
      <c r="A1122" s="28"/>
      <c r="B1122" s="28"/>
      <c r="D1122" s="28" t="s">
        <v>18443</v>
      </c>
      <c r="E1122" s="28" t="s">
        <v>6474</v>
      </c>
      <c r="G1122" s="28"/>
    </row>
    <row r="1123" spans="1:7" x14ac:dyDescent="0.4">
      <c r="A1123" s="28"/>
      <c r="B1123" s="28"/>
      <c r="D1123" s="28" t="s">
        <v>18443</v>
      </c>
      <c r="E1123" s="28" t="s">
        <v>11488</v>
      </c>
      <c r="G1123" s="28"/>
    </row>
    <row r="1124" spans="1:7" x14ac:dyDescent="0.4">
      <c r="A1124" s="28"/>
      <c r="B1124" s="28"/>
      <c r="D1124" s="28" t="s">
        <v>18443</v>
      </c>
      <c r="E1124" s="28" t="s">
        <v>11770</v>
      </c>
      <c r="G1124" s="28"/>
    </row>
    <row r="1125" spans="1:7" x14ac:dyDescent="0.4">
      <c r="A1125" s="28"/>
      <c r="B1125" s="28"/>
      <c r="D1125" s="28" t="s">
        <v>18443</v>
      </c>
      <c r="E1125" s="28" t="s">
        <v>6416</v>
      </c>
      <c r="G1125" s="28"/>
    </row>
    <row r="1126" spans="1:7" x14ac:dyDescent="0.4">
      <c r="A1126" s="28"/>
      <c r="B1126" s="28"/>
      <c r="D1126" s="28" t="s">
        <v>18446</v>
      </c>
      <c r="E1126" s="28" t="s">
        <v>6558</v>
      </c>
      <c r="G1126" s="28"/>
    </row>
    <row r="1127" spans="1:7" x14ac:dyDescent="0.4">
      <c r="A1127" s="28"/>
      <c r="B1127" s="28"/>
      <c r="D1127" s="28" t="s">
        <v>18446</v>
      </c>
      <c r="E1127" s="28" t="s">
        <v>11480</v>
      </c>
      <c r="G1127" s="28"/>
    </row>
    <row r="1128" spans="1:7" x14ac:dyDescent="0.4">
      <c r="A1128" s="28"/>
      <c r="B1128" s="28"/>
      <c r="D1128" s="28" t="s">
        <v>18446</v>
      </c>
      <c r="E1128" s="28" t="s">
        <v>6474</v>
      </c>
      <c r="G1128" s="28"/>
    </row>
    <row r="1129" spans="1:7" x14ac:dyDescent="0.4">
      <c r="A1129" s="28"/>
      <c r="B1129" s="28"/>
      <c r="D1129" s="28" t="s">
        <v>18446</v>
      </c>
      <c r="E1129" s="28" t="s">
        <v>11488</v>
      </c>
      <c r="G1129" s="28"/>
    </row>
    <row r="1130" spans="1:7" x14ac:dyDescent="0.4">
      <c r="A1130" s="28"/>
      <c r="B1130" s="28"/>
      <c r="D1130" s="28" t="s">
        <v>18446</v>
      </c>
      <c r="E1130" s="28" t="s">
        <v>11770</v>
      </c>
      <c r="G1130" s="28"/>
    </row>
    <row r="1131" spans="1:7" x14ac:dyDescent="0.4">
      <c r="A1131" s="28"/>
      <c r="B1131" s="28"/>
      <c r="D1131" s="28" t="s">
        <v>18446</v>
      </c>
      <c r="E1131" s="28" t="s">
        <v>6416</v>
      </c>
      <c r="G1131" s="28"/>
    </row>
    <row r="1132" spans="1:7" x14ac:dyDescent="0.4">
      <c r="A1132" s="28"/>
      <c r="B1132" s="28"/>
      <c r="D1132" s="28" t="s">
        <v>18448</v>
      </c>
      <c r="E1132" s="28" t="s">
        <v>6558</v>
      </c>
      <c r="G1132" s="28"/>
    </row>
    <row r="1133" spans="1:7" x14ac:dyDescent="0.4">
      <c r="A1133" s="28"/>
      <c r="B1133" s="28"/>
      <c r="D1133" s="28" t="s">
        <v>18448</v>
      </c>
      <c r="E1133" s="28" t="s">
        <v>11480</v>
      </c>
      <c r="G1133" s="28"/>
    </row>
    <row r="1134" spans="1:7" x14ac:dyDescent="0.4">
      <c r="A1134" s="28"/>
      <c r="B1134" s="28"/>
      <c r="D1134" s="28" t="s">
        <v>18448</v>
      </c>
      <c r="E1134" s="28" t="s">
        <v>6474</v>
      </c>
      <c r="G1134" s="28"/>
    </row>
    <row r="1135" spans="1:7" x14ac:dyDescent="0.4">
      <c r="A1135" s="28"/>
      <c r="B1135" s="28"/>
      <c r="D1135" s="28" t="s">
        <v>18448</v>
      </c>
      <c r="E1135" s="28" t="s">
        <v>11488</v>
      </c>
      <c r="G1135" s="28"/>
    </row>
    <row r="1136" spans="1:7" x14ac:dyDescent="0.4">
      <c r="A1136" s="28"/>
      <c r="B1136" s="28"/>
      <c r="D1136" s="28" t="s">
        <v>18448</v>
      </c>
      <c r="E1136" s="28" t="s">
        <v>11770</v>
      </c>
      <c r="G1136" s="28"/>
    </row>
    <row r="1137" spans="1:7" x14ac:dyDescent="0.4">
      <c r="A1137" s="28"/>
      <c r="B1137" s="28"/>
      <c r="D1137" s="28" t="s">
        <v>18448</v>
      </c>
      <c r="E1137" s="28" t="s">
        <v>6416</v>
      </c>
      <c r="G1137" s="28"/>
    </row>
    <row r="1138" spans="1:7" x14ac:dyDescent="0.4">
      <c r="A1138" s="28"/>
      <c r="B1138" s="28"/>
      <c r="D1138" s="28" t="s">
        <v>18451</v>
      </c>
      <c r="E1138" s="28" t="s">
        <v>6558</v>
      </c>
      <c r="G1138" s="28"/>
    </row>
    <row r="1139" spans="1:7" x14ac:dyDescent="0.4">
      <c r="A1139" s="28"/>
      <c r="B1139" s="28"/>
      <c r="D1139" s="28" t="s">
        <v>18451</v>
      </c>
      <c r="E1139" s="28" t="s">
        <v>6474</v>
      </c>
      <c r="G1139" s="28"/>
    </row>
    <row r="1140" spans="1:7" x14ac:dyDescent="0.4">
      <c r="A1140" s="28"/>
      <c r="B1140" s="28"/>
      <c r="D1140" s="28" t="s">
        <v>18451</v>
      </c>
      <c r="E1140" s="28" t="s">
        <v>6416</v>
      </c>
      <c r="G1140" s="28"/>
    </row>
    <row r="1141" spans="1:7" x14ac:dyDescent="0.4">
      <c r="A1141" s="28"/>
      <c r="B1141" s="28"/>
      <c r="D1141" s="28" t="s">
        <v>18453</v>
      </c>
      <c r="E1141" s="28" t="s">
        <v>6558</v>
      </c>
      <c r="G1141" s="28"/>
    </row>
    <row r="1142" spans="1:7" x14ac:dyDescent="0.4">
      <c r="A1142" s="28"/>
      <c r="B1142" s="28"/>
      <c r="D1142" s="28" t="s">
        <v>18453</v>
      </c>
      <c r="E1142" s="28" t="s">
        <v>6474</v>
      </c>
      <c r="G1142" s="28"/>
    </row>
    <row r="1143" spans="1:7" x14ac:dyDescent="0.4">
      <c r="A1143" s="28"/>
      <c r="B1143" s="28"/>
      <c r="D1143" s="28" t="s">
        <v>18453</v>
      </c>
      <c r="E1143" s="28" t="s">
        <v>6416</v>
      </c>
      <c r="G1143" s="28"/>
    </row>
    <row r="1144" spans="1:7" x14ac:dyDescent="0.4">
      <c r="A1144" s="28"/>
      <c r="B1144" s="28"/>
      <c r="D1144" s="28" t="s">
        <v>18456</v>
      </c>
      <c r="E1144" s="28" t="s">
        <v>6558</v>
      </c>
      <c r="G1144" s="28"/>
    </row>
    <row r="1145" spans="1:7" x14ac:dyDescent="0.4">
      <c r="A1145" s="28"/>
      <c r="B1145" s="28"/>
      <c r="D1145" s="28" t="s">
        <v>18456</v>
      </c>
      <c r="E1145" s="28" t="s">
        <v>6474</v>
      </c>
      <c r="G1145" s="28"/>
    </row>
    <row r="1146" spans="1:7" x14ac:dyDescent="0.4">
      <c r="A1146" s="28"/>
      <c r="B1146" s="28"/>
      <c r="D1146" s="28" t="s">
        <v>18456</v>
      </c>
      <c r="E1146" s="28" t="s">
        <v>6416</v>
      </c>
      <c r="G1146" s="28"/>
    </row>
    <row r="1147" spans="1:7" x14ac:dyDescent="0.4">
      <c r="A1147" s="28"/>
      <c r="B1147" s="28"/>
      <c r="D1147" s="28" t="s">
        <v>18458</v>
      </c>
      <c r="E1147" s="28" t="s">
        <v>6558</v>
      </c>
      <c r="G1147" s="28"/>
    </row>
    <row r="1148" spans="1:7" x14ac:dyDescent="0.4">
      <c r="A1148" s="28"/>
      <c r="B1148" s="28"/>
      <c r="D1148" s="28" t="s">
        <v>18458</v>
      </c>
      <c r="E1148" s="28" t="s">
        <v>6474</v>
      </c>
      <c r="G1148" s="28"/>
    </row>
    <row r="1149" spans="1:7" x14ac:dyDescent="0.4">
      <c r="A1149" s="28"/>
      <c r="B1149" s="28"/>
      <c r="D1149" s="28" t="s">
        <v>18458</v>
      </c>
      <c r="E1149" s="28" t="s">
        <v>6416</v>
      </c>
      <c r="G1149" s="28"/>
    </row>
    <row r="1150" spans="1:7" x14ac:dyDescent="0.4">
      <c r="A1150" s="28"/>
      <c r="B1150" s="28"/>
      <c r="D1150" s="28" t="s">
        <v>18461</v>
      </c>
      <c r="E1150" s="28" t="s">
        <v>6558</v>
      </c>
      <c r="G1150" s="28"/>
    </row>
    <row r="1151" spans="1:7" x14ac:dyDescent="0.4">
      <c r="A1151" s="28"/>
      <c r="B1151" s="28"/>
      <c r="D1151" s="28" t="s">
        <v>18461</v>
      </c>
      <c r="E1151" s="28" t="s">
        <v>6474</v>
      </c>
      <c r="G1151" s="28"/>
    </row>
    <row r="1152" spans="1:7" x14ac:dyDescent="0.4">
      <c r="A1152" s="28"/>
      <c r="B1152" s="28"/>
      <c r="D1152" s="28" t="s">
        <v>18461</v>
      </c>
      <c r="E1152" s="28" t="s">
        <v>6416</v>
      </c>
      <c r="G1152" s="28"/>
    </row>
    <row r="1153" spans="1:7" x14ac:dyDescent="0.4">
      <c r="A1153" s="28"/>
      <c r="B1153" s="28"/>
      <c r="D1153" s="28" t="s">
        <v>18463</v>
      </c>
      <c r="E1153" s="28" t="s">
        <v>6558</v>
      </c>
      <c r="G1153" s="28"/>
    </row>
    <row r="1154" spans="1:7" x14ac:dyDescent="0.4">
      <c r="A1154" s="28"/>
      <c r="B1154" s="28"/>
      <c r="D1154" s="28" t="s">
        <v>18463</v>
      </c>
      <c r="E1154" s="28" t="s">
        <v>6474</v>
      </c>
      <c r="G1154" s="28"/>
    </row>
    <row r="1155" spans="1:7" x14ac:dyDescent="0.4">
      <c r="A1155" s="28"/>
      <c r="B1155" s="28"/>
      <c r="D1155" s="28" t="s">
        <v>18463</v>
      </c>
      <c r="E1155" s="28" t="s">
        <v>6416</v>
      </c>
      <c r="G1155" s="28"/>
    </row>
    <row r="1156" spans="1:7" x14ac:dyDescent="0.4">
      <c r="A1156" s="28"/>
      <c r="B1156" s="28"/>
      <c r="D1156" s="28" t="s">
        <v>18466</v>
      </c>
      <c r="E1156" s="28" t="s">
        <v>6558</v>
      </c>
      <c r="G1156" s="28"/>
    </row>
    <row r="1157" spans="1:7" x14ac:dyDescent="0.4">
      <c r="A1157" s="28"/>
      <c r="B1157" s="28"/>
      <c r="D1157" s="28" t="s">
        <v>18466</v>
      </c>
      <c r="E1157" s="28" t="s">
        <v>6474</v>
      </c>
      <c r="G1157" s="28"/>
    </row>
    <row r="1158" spans="1:7" x14ac:dyDescent="0.4">
      <c r="A1158" s="28"/>
      <c r="B1158" s="28"/>
      <c r="D1158" s="28" t="s">
        <v>18466</v>
      </c>
      <c r="E1158" s="28" t="s">
        <v>6416</v>
      </c>
      <c r="G1158" s="28"/>
    </row>
    <row r="1159" spans="1:7" x14ac:dyDescent="0.4">
      <c r="A1159" s="28"/>
      <c r="B1159" s="28"/>
      <c r="D1159" s="28" t="s">
        <v>18468</v>
      </c>
      <c r="E1159" s="28" t="s">
        <v>6558</v>
      </c>
      <c r="G1159" s="28"/>
    </row>
    <row r="1160" spans="1:7" x14ac:dyDescent="0.4">
      <c r="A1160" s="28"/>
      <c r="B1160" s="28"/>
      <c r="D1160" s="28" t="s">
        <v>18468</v>
      </c>
      <c r="E1160" s="28" t="s">
        <v>6474</v>
      </c>
      <c r="G1160" s="28"/>
    </row>
    <row r="1161" spans="1:7" x14ac:dyDescent="0.4">
      <c r="A1161" s="28"/>
      <c r="B1161" s="28"/>
      <c r="D1161" s="28" t="s">
        <v>18468</v>
      </c>
      <c r="E1161" s="28" t="s">
        <v>6416</v>
      </c>
      <c r="G1161" s="28"/>
    </row>
    <row r="1162" spans="1:7" x14ac:dyDescent="0.4">
      <c r="A1162" s="28"/>
      <c r="B1162" s="28"/>
      <c r="D1162" s="28" t="s">
        <v>18471</v>
      </c>
      <c r="E1162" s="28" t="s">
        <v>6558</v>
      </c>
      <c r="G1162" s="28"/>
    </row>
    <row r="1163" spans="1:7" x14ac:dyDescent="0.4">
      <c r="A1163" s="28"/>
      <c r="B1163" s="28"/>
      <c r="D1163" s="28" t="s">
        <v>18471</v>
      </c>
      <c r="E1163" s="28" t="s">
        <v>6474</v>
      </c>
      <c r="G1163" s="28"/>
    </row>
    <row r="1164" spans="1:7" x14ac:dyDescent="0.4">
      <c r="A1164" s="28"/>
      <c r="B1164" s="28"/>
      <c r="D1164" s="28" t="s">
        <v>18471</v>
      </c>
      <c r="E1164" s="28" t="s">
        <v>6416</v>
      </c>
      <c r="G1164" s="28"/>
    </row>
    <row r="1165" spans="1:7" x14ac:dyDescent="0.4">
      <c r="A1165" s="28"/>
      <c r="B1165" s="28"/>
      <c r="D1165" s="28" t="s">
        <v>18473</v>
      </c>
      <c r="E1165" s="28" t="s">
        <v>6558</v>
      </c>
      <c r="G1165" s="28"/>
    </row>
    <row r="1166" spans="1:7" x14ac:dyDescent="0.4">
      <c r="A1166" s="28"/>
      <c r="B1166" s="28"/>
      <c r="D1166" s="28" t="s">
        <v>18473</v>
      </c>
      <c r="E1166" s="28" t="s">
        <v>6474</v>
      </c>
      <c r="G1166" s="28"/>
    </row>
    <row r="1167" spans="1:7" x14ac:dyDescent="0.4">
      <c r="A1167" s="28"/>
      <c r="B1167" s="28"/>
      <c r="D1167" s="28" t="s">
        <v>18473</v>
      </c>
      <c r="E1167" s="28" t="s">
        <v>6416</v>
      </c>
      <c r="G1167" s="28"/>
    </row>
    <row r="1168" spans="1:7" x14ac:dyDescent="0.4">
      <c r="A1168" s="28"/>
      <c r="B1168" s="28"/>
      <c r="D1168" s="28" t="s">
        <v>18476</v>
      </c>
      <c r="E1168" s="28" t="s">
        <v>6558</v>
      </c>
      <c r="G1168" s="28"/>
    </row>
    <row r="1169" spans="1:7" x14ac:dyDescent="0.4">
      <c r="A1169" s="28"/>
      <c r="B1169" s="28"/>
      <c r="D1169" s="28" t="s">
        <v>18476</v>
      </c>
      <c r="E1169" s="28" t="s">
        <v>6474</v>
      </c>
      <c r="G1169" s="28"/>
    </row>
    <row r="1170" spans="1:7" x14ac:dyDescent="0.4">
      <c r="A1170" s="28"/>
      <c r="B1170" s="28"/>
      <c r="D1170" s="28" t="s">
        <v>18476</v>
      </c>
      <c r="E1170" s="28" t="s">
        <v>6416</v>
      </c>
      <c r="G1170" s="28"/>
    </row>
    <row r="1171" spans="1:7" x14ac:dyDescent="0.4">
      <c r="A1171" s="28"/>
      <c r="B1171" s="28"/>
      <c r="D1171" s="28" t="s">
        <v>18478</v>
      </c>
      <c r="E1171" s="28" t="s">
        <v>6558</v>
      </c>
      <c r="G1171" s="28"/>
    </row>
    <row r="1172" spans="1:7" x14ac:dyDescent="0.4">
      <c r="A1172" s="28"/>
      <c r="B1172" s="28"/>
      <c r="D1172" s="28" t="s">
        <v>18478</v>
      </c>
      <c r="E1172" s="28" t="s">
        <v>6474</v>
      </c>
      <c r="G1172" s="28"/>
    </row>
    <row r="1173" spans="1:7" x14ac:dyDescent="0.4">
      <c r="A1173" s="28"/>
      <c r="B1173" s="28"/>
      <c r="D1173" s="28" t="s">
        <v>18478</v>
      </c>
      <c r="E1173" s="28" t="s">
        <v>6416</v>
      </c>
      <c r="G1173" s="28"/>
    </row>
    <row r="1174" spans="1:7" x14ac:dyDescent="0.4">
      <c r="A1174" s="28"/>
      <c r="B1174" s="28"/>
      <c r="D1174" s="28" t="s">
        <v>18481</v>
      </c>
      <c r="E1174" s="28" t="s">
        <v>6558</v>
      </c>
      <c r="G1174" s="28"/>
    </row>
    <row r="1175" spans="1:7" x14ac:dyDescent="0.4">
      <c r="A1175" s="28"/>
      <c r="B1175" s="28"/>
      <c r="D1175" s="28" t="s">
        <v>18481</v>
      </c>
      <c r="E1175" s="28" t="s">
        <v>6474</v>
      </c>
      <c r="G1175" s="28"/>
    </row>
    <row r="1176" spans="1:7" x14ac:dyDescent="0.4">
      <c r="A1176" s="28"/>
      <c r="B1176" s="28"/>
      <c r="D1176" s="28" t="s">
        <v>18481</v>
      </c>
      <c r="E1176" s="28" t="s">
        <v>6416</v>
      </c>
      <c r="G1176" s="28"/>
    </row>
    <row r="1177" spans="1:7" x14ac:dyDescent="0.4">
      <c r="A1177" s="28"/>
      <c r="B1177" s="28"/>
      <c r="D1177" s="28" t="s">
        <v>18483</v>
      </c>
      <c r="E1177" s="28" t="s">
        <v>6558</v>
      </c>
      <c r="G1177" s="28"/>
    </row>
    <row r="1178" spans="1:7" x14ac:dyDescent="0.4">
      <c r="A1178" s="28"/>
      <c r="B1178" s="28"/>
      <c r="D1178" s="28" t="s">
        <v>18483</v>
      </c>
      <c r="E1178" s="28" t="s">
        <v>6474</v>
      </c>
      <c r="G1178" s="28"/>
    </row>
    <row r="1179" spans="1:7" x14ac:dyDescent="0.4">
      <c r="A1179" s="28"/>
      <c r="B1179" s="28"/>
      <c r="D1179" s="28" t="s">
        <v>18483</v>
      </c>
      <c r="E1179" s="28" t="s">
        <v>6416</v>
      </c>
      <c r="G1179" s="28"/>
    </row>
    <row r="1180" spans="1:7" x14ac:dyDescent="0.4">
      <c r="A1180" s="28"/>
      <c r="B1180" s="28"/>
      <c r="D1180" s="28" t="s">
        <v>18486</v>
      </c>
      <c r="E1180" s="28" t="s">
        <v>6406</v>
      </c>
      <c r="G1180" s="28"/>
    </row>
    <row r="1181" spans="1:7" x14ac:dyDescent="0.4">
      <c r="A1181" s="28"/>
      <c r="B1181" s="28"/>
      <c r="D1181" s="28" t="s">
        <v>18486</v>
      </c>
      <c r="E1181" s="28" t="s">
        <v>6303</v>
      </c>
      <c r="G1181" s="28"/>
    </row>
    <row r="1182" spans="1:7" x14ac:dyDescent="0.4">
      <c r="A1182" s="28"/>
      <c r="B1182" s="28"/>
      <c r="D1182" s="28" t="s">
        <v>18486</v>
      </c>
      <c r="E1182" s="28" t="s">
        <v>6311</v>
      </c>
      <c r="G1182" s="28"/>
    </row>
    <row r="1183" spans="1:7" x14ac:dyDescent="0.4">
      <c r="A1183" s="28"/>
      <c r="B1183" s="28"/>
      <c r="D1183" s="28" t="s">
        <v>18486</v>
      </c>
      <c r="E1183" s="28" t="s">
        <v>6416</v>
      </c>
      <c r="G1183" s="28"/>
    </row>
    <row r="1184" spans="1:7" x14ac:dyDescent="0.4">
      <c r="A1184" s="28"/>
      <c r="B1184" s="28"/>
      <c r="D1184" s="28" t="s">
        <v>18487</v>
      </c>
      <c r="E1184" s="28" t="s">
        <v>6406</v>
      </c>
      <c r="G1184" s="28"/>
    </row>
    <row r="1185" spans="1:7" x14ac:dyDescent="0.4">
      <c r="A1185" s="28"/>
      <c r="B1185" s="28"/>
      <c r="D1185" s="28" t="s">
        <v>18487</v>
      </c>
      <c r="E1185" s="28" t="s">
        <v>6303</v>
      </c>
      <c r="G1185" s="28"/>
    </row>
    <row r="1186" spans="1:7" x14ac:dyDescent="0.4">
      <c r="A1186" s="28"/>
      <c r="B1186" s="28"/>
      <c r="D1186" s="28" t="s">
        <v>18487</v>
      </c>
      <c r="E1186" s="28" t="s">
        <v>6311</v>
      </c>
      <c r="G1186" s="28"/>
    </row>
    <row r="1187" spans="1:7" x14ac:dyDescent="0.4">
      <c r="A1187" s="28"/>
      <c r="B1187" s="28"/>
      <c r="D1187" s="28" t="s">
        <v>18487</v>
      </c>
      <c r="E1187" s="28" t="s">
        <v>6416</v>
      </c>
      <c r="G1187" s="28"/>
    </row>
    <row r="1188" spans="1:7" x14ac:dyDescent="0.4">
      <c r="A1188" s="28"/>
      <c r="B1188" s="28"/>
      <c r="D1188" s="28" t="s">
        <v>18490</v>
      </c>
      <c r="E1188" s="28" t="s">
        <v>6303</v>
      </c>
      <c r="G1188" s="28"/>
    </row>
    <row r="1189" spans="1:7" x14ac:dyDescent="0.4">
      <c r="A1189" s="28"/>
      <c r="B1189" s="28"/>
      <c r="D1189" s="28" t="s">
        <v>18490</v>
      </c>
      <c r="E1189" s="28" t="s">
        <v>6311</v>
      </c>
      <c r="G1189" s="28"/>
    </row>
    <row r="1190" spans="1:7" x14ac:dyDescent="0.4">
      <c r="A1190" s="28"/>
      <c r="B1190" s="28"/>
      <c r="D1190" s="28" t="s">
        <v>18490</v>
      </c>
      <c r="E1190" s="28" t="s">
        <v>6319</v>
      </c>
      <c r="G1190" s="28"/>
    </row>
    <row r="1191" spans="1:7" x14ac:dyDescent="0.4">
      <c r="A1191" s="28"/>
      <c r="B1191" s="28"/>
      <c r="D1191" s="28" t="s">
        <v>18490</v>
      </c>
      <c r="E1191" s="28" t="s">
        <v>6326</v>
      </c>
      <c r="G1191" s="28"/>
    </row>
    <row r="1192" spans="1:7" x14ac:dyDescent="0.4">
      <c r="A1192" s="28"/>
      <c r="B1192" s="28"/>
      <c r="D1192" s="28" t="s">
        <v>18490</v>
      </c>
      <c r="E1192" s="28" t="s">
        <v>6334</v>
      </c>
      <c r="G1192" s="28"/>
    </row>
    <row r="1193" spans="1:7" x14ac:dyDescent="0.4">
      <c r="A1193" s="28"/>
      <c r="B1193" s="28"/>
      <c r="D1193" s="28" t="s">
        <v>18490</v>
      </c>
      <c r="E1193" s="28" t="s">
        <v>6341</v>
      </c>
      <c r="G1193" s="28"/>
    </row>
    <row r="1194" spans="1:7" x14ac:dyDescent="0.4">
      <c r="A1194" s="28"/>
      <c r="B1194" s="28"/>
      <c r="D1194" s="28" t="s">
        <v>18491</v>
      </c>
      <c r="E1194" s="28" t="s">
        <v>6303</v>
      </c>
      <c r="G1194" s="28"/>
    </row>
    <row r="1195" spans="1:7" x14ac:dyDescent="0.4">
      <c r="A1195" s="28"/>
      <c r="B1195" s="28"/>
      <c r="D1195" s="28" t="s">
        <v>18491</v>
      </c>
      <c r="E1195" s="28" t="s">
        <v>6311</v>
      </c>
      <c r="G1195" s="28"/>
    </row>
    <row r="1196" spans="1:7" x14ac:dyDescent="0.4">
      <c r="A1196" s="28"/>
      <c r="B1196" s="28"/>
      <c r="D1196" s="28" t="s">
        <v>18491</v>
      </c>
      <c r="E1196" s="28" t="s">
        <v>6319</v>
      </c>
      <c r="G1196" s="28"/>
    </row>
    <row r="1197" spans="1:7" x14ac:dyDescent="0.4">
      <c r="A1197" s="28"/>
      <c r="B1197" s="28"/>
      <c r="D1197" s="28" t="s">
        <v>18491</v>
      </c>
      <c r="E1197" s="28" t="s">
        <v>6326</v>
      </c>
      <c r="G1197" s="28"/>
    </row>
    <row r="1198" spans="1:7" x14ac:dyDescent="0.4">
      <c r="A1198" s="28"/>
      <c r="B1198" s="28"/>
      <c r="D1198" s="28" t="s">
        <v>18491</v>
      </c>
      <c r="E1198" s="28" t="s">
        <v>6334</v>
      </c>
      <c r="G1198" s="28"/>
    </row>
    <row r="1199" spans="1:7" x14ac:dyDescent="0.4">
      <c r="A1199" s="28"/>
      <c r="B1199" s="28"/>
      <c r="D1199" s="28" t="s">
        <v>18491</v>
      </c>
      <c r="E1199" s="28" t="s">
        <v>6341</v>
      </c>
      <c r="G1199" s="28"/>
    </row>
    <row r="1200" spans="1:7" x14ac:dyDescent="0.4">
      <c r="A1200" s="28"/>
      <c r="B1200" s="28"/>
      <c r="D1200" s="28" t="s">
        <v>18492</v>
      </c>
      <c r="E1200" s="28" t="s">
        <v>6303</v>
      </c>
      <c r="G1200" s="28"/>
    </row>
    <row r="1201" spans="1:7" x14ac:dyDescent="0.4">
      <c r="A1201" s="28"/>
      <c r="B1201" s="28"/>
      <c r="D1201" s="28" t="s">
        <v>18492</v>
      </c>
      <c r="E1201" s="28" t="s">
        <v>6311</v>
      </c>
      <c r="G1201" s="28"/>
    </row>
    <row r="1202" spans="1:7" x14ac:dyDescent="0.4">
      <c r="A1202" s="28"/>
      <c r="B1202" s="28"/>
      <c r="D1202" s="28" t="s">
        <v>18492</v>
      </c>
      <c r="E1202" s="28" t="s">
        <v>6319</v>
      </c>
      <c r="G1202" s="28"/>
    </row>
    <row r="1203" spans="1:7" x14ac:dyDescent="0.4">
      <c r="A1203" s="28"/>
      <c r="B1203" s="28"/>
      <c r="D1203" s="28" t="s">
        <v>18492</v>
      </c>
      <c r="E1203" s="28" t="s">
        <v>6326</v>
      </c>
      <c r="G1203" s="28"/>
    </row>
    <row r="1204" spans="1:7" x14ac:dyDescent="0.4">
      <c r="A1204" s="28"/>
      <c r="B1204" s="28"/>
      <c r="D1204" s="28" t="s">
        <v>18492</v>
      </c>
      <c r="E1204" s="28" t="s">
        <v>6334</v>
      </c>
      <c r="G1204" s="28"/>
    </row>
    <row r="1205" spans="1:7" x14ac:dyDescent="0.4">
      <c r="A1205" s="28"/>
      <c r="B1205" s="28"/>
      <c r="D1205" s="28" t="s">
        <v>18492</v>
      </c>
      <c r="E1205" s="28" t="s">
        <v>6341</v>
      </c>
      <c r="G1205" s="28"/>
    </row>
    <row r="1206" spans="1:7" x14ac:dyDescent="0.4">
      <c r="A1206" s="28"/>
      <c r="B1206" s="28"/>
      <c r="D1206" s="28" t="s">
        <v>18493</v>
      </c>
      <c r="E1206" s="28" t="s">
        <v>6303</v>
      </c>
      <c r="G1206" s="28"/>
    </row>
    <row r="1207" spans="1:7" x14ac:dyDescent="0.4">
      <c r="A1207" s="28"/>
      <c r="B1207" s="28"/>
      <c r="D1207" s="28" t="s">
        <v>18493</v>
      </c>
      <c r="E1207" s="28" t="s">
        <v>6311</v>
      </c>
      <c r="G1207" s="28"/>
    </row>
    <row r="1208" spans="1:7" x14ac:dyDescent="0.4">
      <c r="A1208" s="28"/>
      <c r="B1208" s="28"/>
      <c r="D1208" s="28" t="s">
        <v>18493</v>
      </c>
      <c r="E1208" s="28" t="s">
        <v>6319</v>
      </c>
      <c r="G1208" s="28"/>
    </row>
    <row r="1209" spans="1:7" x14ac:dyDescent="0.4">
      <c r="A1209" s="28"/>
      <c r="B1209" s="28"/>
      <c r="D1209" s="28" t="s">
        <v>18493</v>
      </c>
      <c r="E1209" s="28" t="s">
        <v>6326</v>
      </c>
      <c r="G1209" s="28"/>
    </row>
    <row r="1210" spans="1:7" x14ac:dyDescent="0.4">
      <c r="A1210" s="28"/>
      <c r="B1210" s="28"/>
      <c r="D1210" s="28" t="s">
        <v>18493</v>
      </c>
      <c r="E1210" s="28" t="s">
        <v>6334</v>
      </c>
      <c r="G1210" s="28"/>
    </row>
    <row r="1211" spans="1:7" x14ac:dyDescent="0.4">
      <c r="A1211" s="28"/>
      <c r="B1211" s="28"/>
      <c r="D1211" s="28" t="s">
        <v>18493</v>
      </c>
      <c r="E1211" s="28" t="s">
        <v>6341</v>
      </c>
      <c r="G1211" s="28"/>
    </row>
    <row r="1212" spans="1:7" x14ac:dyDescent="0.4">
      <c r="A1212" s="28"/>
      <c r="B1212" s="28"/>
      <c r="D1212" s="28" t="s">
        <v>18496</v>
      </c>
      <c r="E1212" s="28" t="s">
        <v>6303</v>
      </c>
      <c r="G1212" s="28"/>
    </row>
    <row r="1213" spans="1:7" x14ac:dyDescent="0.4">
      <c r="A1213" s="28"/>
      <c r="B1213" s="28"/>
      <c r="D1213" s="28" t="s">
        <v>18496</v>
      </c>
      <c r="E1213" s="28" t="s">
        <v>6311</v>
      </c>
      <c r="G1213" s="28"/>
    </row>
    <row r="1214" spans="1:7" x14ac:dyDescent="0.4">
      <c r="A1214" s="28"/>
      <c r="B1214" s="28"/>
      <c r="D1214" s="28" t="s">
        <v>18496</v>
      </c>
      <c r="E1214" s="28" t="s">
        <v>6319</v>
      </c>
      <c r="G1214" s="28"/>
    </row>
    <row r="1215" spans="1:7" x14ac:dyDescent="0.4">
      <c r="A1215" s="28"/>
      <c r="B1215" s="28"/>
      <c r="D1215" s="28" t="s">
        <v>18496</v>
      </c>
      <c r="E1215" s="28" t="s">
        <v>13040</v>
      </c>
      <c r="G1215" s="28"/>
    </row>
    <row r="1216" spans="1:7" x14ac:dyDescent="0.4">
      <c r="A1216" s="28"/>
      <c r="B1216" s="28"/>
      <c r="D1216" s="28" t="s">
        <v>18496</v>
      </c>
      <c r="E1216" s="28" t="s">
        <v>6334</v>
      </c>
      <c r="G1216" s="28"/>
    </row>
    <row r="1217" spans="1:7" x14ac:dyDescent="0.4">
      <c r="A1217" s="28"/>
      <c r="B1217" s="28"/>
      <c r="D1217" s="28" t="s">
        <v>18496</v>
      </c>
      <c r="E1217" s="28" t="s">
        <v>6341</v>
      </c>
      <c r="G1217" s="28"/>
    </row>
    <row r="1218" spans="1:7" x14ac:dyDescent="0.4">
      <c r="A1218" s="28"/>
      <c r="B1218" s="28"/>
      <c r="D1218" s="28" t="s">
        <v>18496</v>
      </c>
      <c r="E1218" s="28" t="s">
        <v>9526</v>
      </c>
      <c r="G1218" s="28"/>
    </row>
    <row r="1219" spans="1:7" x14ac:dyDescent="0.4">
      <c r="A1219" s="28"/>
      <c r="B1219" s="28"/>
      <c r="D1219" s="28" t="s">
        <v>18499</v>
      </c>
      <c r="E1219" s="28" t="s">
        <v>6303</v>
      </c>
      <c r="G1219" s="28"/>
    </row>
    <row r="1220" spans="1:7" x14ac:dyDescent="0.4">
      <c r="A1220" s="28"/>
      <c r="B1220" s="28"/>
      <c r="D1220" s="28" t="s">
        <v>18499</v>
      </c>
      <c r="E1220" s="28" t="s">
        <v>6311</v>
      </c>
      <c r="G1220" s="28"/>
    </row>
    <row r="1221" spans="1:7" x14ac:dyDescent="0.4">
      <c r="A1221" s="28"/>
      <c r="B1221" s="28"/>
      <c r="D1221" s="28" t="s">
        <v>18499</v>
      </c>
      <c r="E1221" s="28" t="s">
        <v>6319</v>
      </c>
      <c r="G1221" s="28"/>
    </row>
    <row r="1222" spans="1:7" x14ac:dyDescent="0.4">
      <c r="A1222" s="28"/>
      <c r="B1222" s="28"/>
      <c r="D1222" s="28" t="s">
        <v>18499</v>
      </c>
      <c r="E1222" s="28" t="s">
        <v>13040</v>
      </c>
      <c r="G1222" s="28"/>
    </row>
    <row r="1223" spans="1:7" x14ac:dyDescent="0.4">
      <c r="A1223" s="28"/>
      <c r="B1223" s="28"/>
      <c r="D1223" s="28" t="s">
        <v>18499</v>
      </c>
      <c r="E1223" s="28" t="s">
        <v>6334</v>
      </c>
      <c r="G1223" s="28"/>
    </row>
    <row r="1224" spans="1:7" x14ac:dyDescent="0.4">
      <c r="A1224" s="28"/>
      <c r="B1224" s="28"/>
      <c r="D1224" s="28" t="s">
        <v>18499</v>
      </c>
      <c r="E1224" s="28" t="s">
        <v>6341</v>
      </c>
      <c r="G1224" s="28"/>
    </row>
    <row r="1225" spans="1:7" x14ac:dyDescent="0.4">
      <c r="A1225" s="28"/>
      <c r="B1225" s="28"/>
      <c r="D1225" s="28" t="s">
        <v>18499</v>
      </c>
      <c r="E1225" s="28" t="s">
        <v>9526</v>
      </c>
      <c r="G1225" s="28"/>
    </row>
    <row r="1226" spans="1:7" x14ac:dyDescent="0.4">
      <c r="A1226" s="28"/>
      <c r="B1226" s="28"/>
      <c r="D1226" s="28" t="s">
        <v>18502</v>
      </c>
      <c r="E1226" s="28" t="s">
        <v>6303</v>
      </c>
      <c r="G1226" s="28"/>
    </row>
    <row r="1227" spans="1:7" x14ac:dyDescent="0.4">
      <c r="A1227" s="28"/>
      <c r="B1227" s="28"/>
      <c r="D1227" s="28" t="s">
        <v>18502</v>
      </c>
      <c r="E1227" s="28" t="s">
        <v>6311</v>
      </c>
      <c r="G1227" s="28"/>
    </row>
    <row r="1228" spans="1:7" x14ac:dyDescent="0.4">
      <c r="A1228" s="28"/>
      <c r="B1228" s="28"/>
      <c r="D1228" s="28" t="s">
        <v>18502</v>
      </c>
      <c r="E1228" s="28" t="s">
        <v>6319</v>
      </c>
      <c r="G1228" s="28"/>
    </row>
    <row r="1229" spans="1:7" x14ac:dyDescent="0.4">
      <c r="A1229" s="28"/>
      <c r="B1229" s="28"/>
      <c r="D1229" s="28" t="s">
        <v>18502</v>
      </c>
      <c r="E1229" s="28" t="s">
        <v>6326</v>
      </c>
      <c r="G1229" s="28"/>
    </row>
    <row r="1230" spans="1:7" x14ac:dyDescent="0.4">
      <c r="A1230" s="28"/>
      <c r="B1230" s="28"/>
      <c r="D1230" s="28" t="s">
        <v>18502</v>
      </c>
      <c r="E1230" s="28" t="s">
        <v>6334</v>
      </c>
      <c r="G1230" s="28"/>
    </row>
    <row r="1231" spans="1:7" x14ac:dyDescent="0.4">
      <c r="A1231" s="28"/>
      <c r="B1231" s="28"/>
      <c r="D1231" s="28" t="s">
        <v>18502</v>
      </c>
      <c r="E1231" s="28" t="s">
        <v>6341</v>
      </c>
      <c r="G1231" s="28"/>
    </row>
    <row r="1232" spans="1:7" x14ac:dyDescent="0.4">
      <c r="A1232" s="28"/>
      <c r="B1232" s="28"/>
      <c r="D1232" s="28" t="s">
        <v>18505</v>
      </c>
      <c r="E1232" s="28" t="s">
        <v>15465</v>
      </c>
      <c r="G1232" s="28"/>
    </row>
    <row r="1233" spans="1:7" x14ac:dyDescent="0.4">
      <c r="A1233" s="28"/>
      <c r="B1233" s="28"/>
      <c r="D1233" s="28" t="s">
        <v>18505</v>
      </c>
      <c r="E1233" s="28" t="s">
        <v>9526</v>
      </c>
      <c r="G1233" s="28"/>
    </row>
    <row r="1234" spans="1:7" x14ac:dyDescent="0.4">
      <c r="A1234" s="28"/>
      <c r="B1234" s="28"/>
      <c r="D1234" s="28" t="s">
        <v>18507</v>
      </c>
      <c r="E1234" s="28" t="s">
        <v>5915</v>
      </c>
      <c r="G1234" s="28"/>
    </row>
    <row r="1235" spans="1:7" x14ac:dyDescent="0.4">
      <c r="A1235" s="28"/>
      <c r="B1235" s="28"/>
      <c r="D1235" s="28" t="s">
        <v>18507</v>
      </c>
      <c r="E1235" s="28" t="s">
        <v>9526</v>
      </c>
      <c r="G1235" s="28"/>
    </row>
    <row r="1236" spans="1:7" x14ac:dyDescent="0.4">
      <c r="A1236" s="28"/>
      <c r="B1236" s="28"/>
      <c r="D1236" s="28" t="s">
        <v>18509</v>
      </c>
      <c r="E1236" s="28" t="s">
        <v>6126</v>
      </c>
      <c r="G1236" s="28"/>
    </row>
    <row r="1237" spans="1:7" x14ac:dyDescent="0.4">
      <c r="A1237" s="28"/>
      <c r="B1237" s="28"/>
      <c r="D1237" s="28" t="s">
        <v>18509</v>
      </c>
      <c r="E1237" s="28" t="s">
        <v>9526</v>
      </c>
      <c r="G1237" s="28"/>
    </row>
    <row r="1238" spans="1:7" x14ac:dyDescent="0.4">
      <c r="A1238" s="28"/>
      <c r="B1238" s="28"/>
      <c r="D1238" s="28" t="s">
        <v>18512</v>
      </c>
      <c r="E1238" s="28" t="s">
        <v>6126</v>
      </c>
      <c r="G1238" s="28"/>
    </row>
    <row r="1239" spans="1:7" x14ac:dyDescent="0.4">
      <c r="A1239" s="28"/>
      <c r="B1239" s="28"/>
      <c r="D1239" s="28" t="s">
        <v>18512</v>
      </c>
      <c r="E1239" s="28" t="s">
        <v>6406</v>
      </c>
      <c r="G1239" s="28"/>
    </row>
    <row r="1240" spans="1:7" x14ac:dyDescent="0.4">
      <c r="A1240" s="28"/>
      <c r="B1240" s="28"/>
      <c r="D1240" s="28" t="s">
        <v>18512</v>
      </c>
      <c r="E1240" s="28" t="s">
        <v>9526</v>
      </c>
      <c r="G1240" s="28"/>
    </row>
    <row r="1241" spans="1:7" x14ac:dyDescent="0.4">
      <c r="A1241" s="28"/>
      <c r="B1241" s="28"/>
      <c r="D1241" s="28" t="s">
        <v>18514</v>
      </c>
      <c r="E1241" s="28" t="s">
        <v>6126</v>
      </c>
      <c r="G1241" s="28"/>
    </row>
    <row r="1242" spans="1:7" x14ac:dyDescent="0.4">
      <c r="A1242" s="28"/>
      <c r="B1242" s="28"/>
      <c r="D1242" s="28" t="s">
        <v>18514</v>
      </c>
      <c r="E1242" s="28" t="s">
        <v>6406</v>
      </c>
      <c r="G1242" s="28"/>
    </row>
    <row r="1243" spans="1:7" x14ac:dyDescent="0.4">
      <c r="A1243" s="28"/>
      <c r="B1243" s="28"/>
      <c r="D1243" s="28" t="s">
        <v>18514</v>
      </c>
      <c r="E1243" s="28" t="s">
        <v>9526</v>
      </c>
      <c r="G1243" s="28"/>
    </row>
    <row r="1244" spans="1:7" x14ac:dyDescent="0.4">
      <c r="A1244" s="28"/>
      <c r="B1244" s="28"/>
      <c r="D1244" s="28" t="s">
        <v>18516</v>
      </c>
      <c r="E1244" s="28" t="s">
        <v>6467</v>
      </c>
      <c r="G1244" s="28"/>
    </row>
    <row r="1245" spans="1:7" x14ac:dyDescent="0.4">
      <c r="A1245" s="28"/>
      <c r="B1245" s="28"/>
      <c r="D1245" s="28" t="s">
        <v>18516</v>
      </c>
      <c r="E1245" s="28" t="s">
        <v>6474</v>
      </c>
      <c r="G1245" s="28"/>
    </row>
    <row r="1246" spans="1:7" x14ac:dyDescent="0.4">
      <c r="A1246" s="28"/>
      <c r="B1246" s="28"/>
      <c r="D1246" s="28" t="s">
        <v>18516</v>
      </c>
      <c r="E1246" s="28" t="s">
        <v>6416</v>
      </c>
      <c r="G1246" s="28"/>
    </row>
    <row r="1247" spans="1:7" x14ac:dyDescent="0.4">
      <c r="A1247" s="28"/>
      <c r="B1247" s="28"/>
      <c r="D1247" s="28" t="s">
        <v>18516</v>
      </c>
      <c r="E1247" s="28" t="s">
        <v>9526</v>
      </c>
      <c r="G1247" s="28"/>
    </row>
    <row r="1248" spans="1:7" x14ac:dyDescent="0.4">
      <c r="A1248" s="28"/>
      <c r="B1248" s="28"/>
      <c r="D1248" s="28" t="s">
        <v>18518</v>
      </c>
      <c r="E1248" s="28" t="s">
        <v>6406</v>
      </c>
      <c r="G1248" s="28"/>
    </row>
    <row r="1249" spans="1:7" x14ac:dyDescent="0.4">
      <c r="A1249" s="28"/>
      <c r="B1249" s="28"/>
      <c r="D1249" s="28" t="s">
        <v>18518</v>
      </c>
      <c r="E1249" s="28" t="s">
        <v>9526</v>
      </c>
      <c r="G1249" s="28"/>
    </row>
    <row r="1250" spans="1:7" x14ac:dyDescent="0.4">
      <c r="A1250" s="28"/>
      <c r="B1250" s="28"/>
      <c r="D1250" s="28" t="s">
        <v>18519</v>
      </c>
      <c r="E1250" s="28" t="s">
        <v>7977</v>
      </c>
      <c r="G1250" s="28"/>
    </row>
    <row r="1251" spans="1:7" x14ac:dyDescent="0.4">
      <c r="A1251" s="28"/>
      <c r="B1251" s="28"/>
      <c r="D1251" s="28" t="s">
        <v>18519</v>
      </c>
      <c r="E1251" s="28" t="s">
        <v>6406</v>
      </c>
      <c r="G1251" s="28"/>
    </row>
    <row r="1252" spans="1:7" x14ac:dyDescent="0.4">
      <c r="A1252" s="28"/>
      <c r="B1252" s="28"/>
      <c r="D1252" s="28" t="s">
        <v>18519</v>
      </c>
      <c r="E1252" s="28" t="s">
        <v>9526</v>
      </c>
      <c r="G1252" s="28"/>
    </row>
    <row r="1253" spans="1:7" x14ac:dyDescent="0.4">
      <c r="A1253" s="28"/>
      <c r="B1253" s="28"/>
      <c r="D1253" s="28" t="s">
        <v>18521</v>
      </c>
      <c r="E1253" s="28" t="s">
        <v>7977</v>
      </c>
      <c r="G1253" s="28"/>
    </row>
    <row r="1254" spans="1:7" x14ac:dyDescent="0.4">
      <c r="A1254" s="28"/>
      <c r="B1254" s="28"/>
      <c r="D1254" s="28" t="s">
        <v>18521</v>
      </c>
      <c r="E1254" s="28" t="s">
        <v>6474</v>
      </c>
      <c r="G1254" s="28"/>
    </row>
    <row r="1255" spans="1:7" x14ac:dyDescent="0.4">
      <c r="A1255" s="28"/>
      <c r="B1255" s="28"/>
      <c r="D1255" s="28" t="s">
        <v>18521</v>
      </c>
      <c r="E1255" s="28" t="s">
        <v>6416</v>
      </c>
      <c r="G1255" s="28"/>
    </row>
    <row r="1256" spans="1:7" x14ac:dyDescent="0.4">
      <c r="A1256" s="28"/>
      <c r="B1256" s="28"/>
      <c r="D1256" s="28" t="s">
        <v>18521</v>
      </c>
      <c r="E1256" s="28" t="s">
        <v>9526</v>
      </c>
      <c r="G1256" s="28"/>
    </row>
    <row r="1257" spans="1:7" x14ac:dyDescent="0.4">
      <c r="A1257" s="28"/>
      <c r="B1257" s="28"/>
      <c r="D1257" s="28" t="s">
        <v>18522</v>
      </c>
      <c r="E1257" s="28" t="s">
        <v>6126</v>
      </c>
      <c r="G1257" s="28"/>
    </row>
    <row r="1258" spans="1:7" x14ac:dyDescent="0.4">
      <c r="A1258" s="28"/>
      <c r="B1258" s="28"/>
      <c r="D1258" s="28" t="s">
        <v>18522</v>
      </c>
      <c r="E1258" s="28" t="s">
        <v>6474</v>
      </c>
      <c r="G1258" s="28"/>
    </row>
    <row r="1259" spans="1:7" x14ac:dyDescent="0.4">
      <c r="A1259" s="28"/>
      <c r="B1259" s="28"/>
      <c r="D1259" s="28" t="s">
        <v>18522</v>
      </c>
      <c r="E1259" s="28" t="s">
        <v>6416</v>
      </c>
      <c r="G1259" s="28"/>
    </row>
    <row r="1260" spans="1:7" x14ac:dyDescent="0.4">
      <c r="A1260" s="28"/>
      <c r="B1260" s="28"/>
      <c r="D1260" s="28" t="s">
        <v>18522</v>
      </c>
      <c r="E1260" s="28" t="s">
        <v>9526</v>
      </c>
      <c r="G1260" s="28"/>
    </row>
    <row r="1261" spans="1:7" x14ac:dyDescent="0.4">
      <c r="A1261" s="28"/>
      <c r="B1261" s="28"/>
      <c r="D1261" s="28" t="s">
        <v>18525</v>
      </c>
      <c r="E1261" s="28" t="s">
        <v>15465</v>
      </c>
      <c r="G1261" s="28"/>
    </row>
    <row r="1262" spans="1:7" x14ac:dyDescent="0.4">
      <c r="A1262" s="28"/>
      <c r="B1262" s="28"/>
      <c r="D1262" s="28" t="s">
        <v>18525</v>
      </c>
      <c r="E1262" s="28" t="s">
        <v>9526</v>
      </c>
      <c r="G1262" s="28"/>
    </row>
    <row r="1263" spans="1:7" x14ac:dyDescent="0.4">
      <c r="A1263" s="28"/>
      <c r="B1263" s="28"/>
      <c r="D1263" s="28" t="s">
        <v>18527</v>
      </c>
      <c r="E1263" s="28" t="s">
        <v>5915</v>
      </c>
      <c r="G1263" s="28"/>
    </row>
    <row r="1264" spans="1:7" x14ac:dyDescent="0.4">
      <c r="A1264" s="28"/>
      <c r="B1264" s="28"/>
      <c r="D1264" s="28" t="s">
        <v>18527</v>
      </c>
      <c r="E1264" s="28" t="s">
        <v>9526</v>
      </c>
      <c r="G1264" s="28"/>
    </row>
    <row r="1265" spans="1:7" x14ac:dyDescent="0.4">
      <c r="A1265" s="28"/>
      <c r="B1265" s="28"/>
      <c r="D1265" s="28" t="s">
        <v>18529</v>
      </c>
      <c r="E1265" s="28" t="s">
        <v>15465</v>
      </c>
      <c r="G1265" s="28"/>
    </row>
    <row r="1266" spans="1:7" x14ac:dyDescent="0.4">
      <c r="A1266" s="28"/>
      <c r="B1266" s="28"/>
      <c r="D1266" s="28" t="s">
        <v>18529</v>
      </c>
      <c r="E1266" s="28" t="s">
        <v>9526</v>
      </c>
      <c r="G1266" s="28"/>
    </row>
    <row r="1267" spans="1:7" x14ac:dyDescent="0.4">
      <c r="A1267" s="28"/>
      <c r="B1267" s="28"/>
      <c r="D1267" s="28" t="s">
        <v>18531</v>
      </c>
      <c r="E1267" s="28" t="s">
        <v>5915</v>
      </c>
      <c r="G1267" s="28"/>
    </row>
    <row r="1268" spans="1:7" x14ac:dyDescent="0.4">
      <c r="A1268" s="28"/>
      <c r="B1268" s="28"/>
      <c r="D1268" s="28" t="s">
        <v>18531</v>
      </c>
      <c r="E1268" s="28" t="s">
        <v>9526</v>
      </c>
      <c r="G1268" s="28"/>
    </row>
    <row r="1269" spans="1:7" x14ac:dyDescent="0.4">
      <c r="A1269" s="28"/>
      <c r="B1269" s="28"/>
      <c r="D1269" s="28" t="s">
        <v>18533</v>
      </c>
      <c r="E1269" s="28" t="s">
        <v>6126</v>
      </c>
      <c r="G1269" s="28"/>
    </row>
    <row r="1270" spans="1:7" x14ac:dyDescent="0.4">
      <c r="A1270" s="28"/>
      <c r="B1270" s="28"/>
      <c r="D1270" s="28" t="s">
        <v>18533</v>
      </c>
      <c r="E1270" s="28" t="s">
        <v>9526</v>
      </c>
      <c r="G1270" s="28"/>
    </row>
    <row r="1271" spans="1:7" x14ac:dyDescent="0.4">
      <c r="A1271" s="28"/>
      <c r="B1271" s="28"/>
      <c r="D1271" s="28" t="s">
        <v>18535</v>
      </c>
      <c r="E1271" s="28" t="s">
        <v>6126</v>
      </c>
      <c r="G1271" s="28"/>
    </row>
    <row r="1272" spans="1:7" x14ac:dyDescent="0.4">
      <c r="A1272" s="28"/>
      <c r="B1272" s="28"/>
      <c r="D1272" s="28" t="s">
        <v>18535</v>
      </c>
      <c r="E1272" s="28" t="s">
        <v>9526</v>
      </c>
      <c r="G1272" s="28"/>
    </row>
    <row r="1273" spans="1:7" x14ac:dyDescent="0.4">
      <c r="A1273" s="28"/>
      <c r="B1273" s="28"/>
      <c r="D1273" s="28" t="s">
        <v>18538</v>
      </c>
      <c r="E1273" s="28" t="s">
        <v>6126</v>
      </c>
      <c r="G1273" s="28"/>
    </row>
    <row r="1274" spans="1:7" x14ac:dyDescent="0.4">
      <c r="A1274" s="28"/>
      <c r="B1274" s="28"/>
      <c r="D1274" s="28" t="s">
        <v>18538</v>
      </c>
      <c r="E1274" s="28" t="s">
        <v>9526</v>
      </c>
      <c r="G1274" s="28"/>
    </row>
    <row r="1275" spans="1:7" x14ac:dyDescent="0.4">
      <c r="A1275" s="28"/>
      <c r="B1275" s="28"/>
      <c r="D1275" s="28" t="s">
        <v>18540</v>
      </c>
      <c r="E1275" s="28" t="s">
        <v>6406</v>
      </c>
      <c r="G1275" s="28"/>
    </row>
    <row r="1276" spans="1:7" x14ac:dyDescent="0.4">
      <c r="A1276" s="28"/>
      <c r="B1276" s="28"/>
      <c r="D1276" s="28" t="s">
        <v>18540</v>
      </c>
      <c r="E1276" s="28" t="s">
        <v>9526</v>
      </c>
      <c r="G1276" s="28"/>
    </row>
    <row r="1277" spans="1:7" x14ac:dyDescent="0.4">
      <c r="A1277" s="28"/>
      <c r="B1277" s="28"/>
      <c r="D1277" s="28" t="s">
        <v>18542</v>
      </c>
      <c r="E1277" s="28" t="s">
        <v>6406</v>
      </c>
      <c r="G1277" s="28"/>
    </row>
    <row r="1278" spans="1:7" x14ac:dyDescent="0.4">
      <c r="A1278" s="28"/>
      <c r="B1278" s="28"/>
      <c r="D1278" s="28" t="s">
        <v>18542</v>
      </c>
      <c r="E1278" s="28" t="s">
        <v>9526</v>
      </c>
      <c r="G1278" s="28"/>
    </row>
    <row r="1279" spans="1:7" x14ac:dyDescent="0.4">
      <c r="A1279" s="28"/>
      <c r="B1279" s="28"/>
      <c r="D1279" s="28" t="s">
        <v>18544</v>
      </c>
      <c r="E1279" s="28" t="s">
        <v>7977</v>
      </c>
      <c r="G1279" s="28"/>
    </row>
    <row r="1280" spans="1:7" x14ac:dyDescent="0.4">
      <c r="A1280" s="28"/>
      <c r="B1280" s="28"/>
      <c r="D1280" s="28" t="s">
        <v>18544</v>
      </c>
      <c r="E1280" s="28" t="s">
        <v>6406</v>
      </c>
      <c r="G1280" s="28"/>
    </row>
    <row r="1281" spans="1:7" x14ac:dyDescent="0.4">
      <c r="A1281" s="28"/>
      <c r="B1281" s="28"/>
      <c r="D1281" s="28" t="s">
        <v>18544</v>
      </c>
      <c r="E1281" s="28" t="s">
        <v>9526</v>
      </c>
      <c r="G1281" s="28"/>
    </row>
    <row r="1282" spans="1:7" x14ac:dyDescent="0.4">
      <c r="A1282" s="28"/>
      <c r="B1282" s="28"/>
      <c r="D1282" s="28" t="s">
        <v>18546</v>
      </c>
      <c r="E1282" s="28" t="s">
        <v>6406</v>
      </c>
      <c r="G1282" s="28"/>
    </row>
    <row r="1283" spans="1:7" x14ac:dyDescent="0.4">
      <c r="A1283" s="28"/>
      <c r="B1283" s="28"/>
      <c r="D1283" s="28" t="s">
        <v>18546</v>
      </c>
      <c r="E1283" s="28" t="s">
        <v>6474</v>
      </c>
      <c r="G1283" s="28"/>
    </row>
    <row r="1284" spans="1:7" x14ac:dyDescent="0.4">
      <c r="A1284" s="28"/>
      <c r="B1284" s="28"/>
      <c r="D1284" s="28" t="s">
        <v>18546</v>
      </c>
      <c r="E1284" s="28" t="s">
        <v>6416</v>
      </c>
      <c r="G1284" s="28"/>
    </row>
    <row r="1285" spans="1:7" x14ac:dyDescent="0.4">
      <c r="A1285" s="28"/>
      <c r="B1285" s="28"/>
      <c r="D1285" s="28" t="s">
        <v>18546</v>
      </c>
      <c r="E1285" s="28" t="s">
        <v>9526</v>
      </c>
      <c r="G1285" s="28"/>
    </row>
    <row r="1286" spans="1:7" x14ac:dyDescent="0.4">
      <c r="A1286" s="28"/>
      <c r="B1286" s="28"/>
      <c r="D1286" s="28" t="s">
        <v>18548</v>
      </c>
      <c r="E1286" s="28" t="s">
        <v>6126</v>
      </c>
      <c r="G1286" s="28"/>
    </row>
    <row r="1287" spans="1:7" x14ac:dyDescent="0.4">
      <c r="A1287" s="28"/>
      <c r="B1287" s="28"/>
      <c r="D1287" s="28" t="s">
        <v>18548</v>
      </c>
      <c r="E1287" s="28" t="s">
        <v>6474</v>
      </c>
      <c r="G1287" s="28"/>
    </row>
    <row r="1288" spans="1:7" x14ac:dyDescent="0.4">
      <c r="A1288" s="28"/>
      <c r="B1288" s="28"/>
      <c r="D1288" s="28" t="s">
        <v>18548</v>
      </c>
      <c r="E1288" s="28" t="s">
        <v>6416</v>
      </c>
      <c r="G1288" s="28"/>
    </row>
    <row r="1289" spans="1:7" x14ac:dyDescent="0.4">
      <c r="A1289" s="28"/>
      <c r="B1289" s="28"/>
      <c r="D1289" s="28" t="s">
        <v>18548</v>
      </c>
      <c r="E1289" s="28" t="s">
        <v>9526</v>
      </c>
      <c r="G1289" s="28"/>
    </row>
    <row r="1290" spans="1:7" x14ac:dyDescent="0.4">
      <c r="A1290" s="28"/>
      <c r="B1290" s="28"/>
      <c r="D1290" s="28" t="s">
        <v>18550</v>
      </c>
      <c r="E1290" s="28" t="s">
        <v>6558</v>
      </c>
      <c r="G1290" s="28"/>
    </row>
    <row r="1291" spans="1:7" x14ac:dyDescent="0.4">
      <c r="A1291" s="28"/>
      <c r="B1291" s="28"/>
      <c r="D1291" s="28" t="s">
        <v>18550</v>
      </c>
      <c r="E1291" s="28" t="s">
        <v>6416</v>
      </c>
      <c r="G1291" s="28"/>
    </row>
    <row r="1292" spans="1:7" x14ac:dyDescent="0.4">
      <c r="A1292" s="28"/>
      <c r="B1292" s="28"/>
      <c r="D1292" s="28" t="s">
        <v>18550</v>
      </c>
      <c r="E1292" s="28" t="s">
        <v>9526</v>
      </c>
      <c r="G1292" s="28"/>
    </row>
    <row r="1293" spans="1:7" x14ac:dyDescent="0.4">
      <c r="A1293" s="28"/>
      <c r="B1293" s="28"/>
      <c r="D1293" s="28" t="s">
        <v>18553</v>
      </c>
      <c r="E1293" s="28" t="s">
        <v>7977</v>
      </c>
      <c r="G1293" s="28"/>
    </row>
    <row r="1294" spans="1:7" x14ac:dyDescent="0.4">
      <c r="A1294" s="28"/>
      <c r="B1294" s="28"/>
      <c r="D1294" s="28" t="s">
        <v>18553</v>
      </c>
      <c r="E1294" s="28" t="s">
        <v>6406</v>
      </c>
      <c r="G1294" s="28"/>
    </row>
    <row r="1295" spans="1:7" x14ac:dyDescent="0.4">
      <c r="A1295" s="28"/>
      <c r="B1295" s="28"/>
      <c r="D1295" s="28" t="s">
        <v>18553</v>
      </c>
      <c r="E1295" s="28" t="s">
        <v>9526</v>
      </c>
      <c r="G1295" s="28"/>
    </row>
    <row r="1296" spans="1:7" x14ac:dyDescent="0.4">
      <c r="A1296" s="28"/>
      <c r="B1296" s="28"/>
      <c r="D1296" s="28" t="s">
        <v>18555</v>
      </c>
      <c r="E1296" s="28" t="s">
        <v>6126</v>
      </c>
      <c r="G1296" s="28"/>
    </row>
    <row r="1297" spans="1:7" x14ac:dyDescent="0.4">
      <c r="A1297" s="28"/>
      <c r="B1297" s="28"/>
      <c r="D1297" s="28" t="s">
        <v>18555</v>
      </c>
      <c r="E1297" s="28" t="s">
        <v>6474</v>
      </c>
      <c r="G1297" s="28"/>
    </row>
    <row r="1298" spans="1:7" x14ac:dyDescent="0.4">
      <c r="A1298" s="28"/>
      <c r="B1298" s="28"/>
      <c r="D1298" s="28" t="s">
        <v>18555</v>
      </c>
      <c r="E1298" s="28" t="s">
        <v>6416</v>
      </c>
      <c r="G1298" s="28"/>
    </row>
    <row r="1299" spans="1:7" x14ac:dyDescent="0.4">
      <c r="A1299" s="28"/>
      <c r="B1299" s="28"/>
      <c r="D1299" s="28" t="s">
        <v>18555</v>
      </c>
      <c r="E1299" s="28" t="s">
        <v>9526</v>
      </c>
      <c r="G1299" s="28"/>
    </row>
    <row r="1300" spans="1:7" x14ac:dyDescent="0.4">
      <c r="A1300" s="28"/>
      <c r="B1300" s="28"/>
      <c r="D1300" s="28" t="s">
        <v>18558</v>
      </c>
      <c r="E1300" s="28" t="s">
        <v>15465</v>
      </c>
      <c r="G1300" s="28"/>
    </row>
    <row r="1301" spans="1:7" x14ac:dyDescent="0.4">
      <c r="A1301" s="28"/>
      <c r="B1301" s="28"/>
      <c r="D1301" s="28" t="s">
        <v>18560</v>
      </c>
      <c r="E1301" s="28" t="s">
        <v>5915</v>
      </c>
      <c r="G1301" s="28"/>
    </row>
    <row r="1302" spans="1:7" x14ac:dyDescent="0.4">
      <c r="A1302" s="28"/>
      <c r="B1302" s="28"/>
      <c r="D1302" s="28" t="s">
        <v>18562</v>
      </c>
      <c r="E1302" s="28" t="s">
        <v>16706</v>
      </c>
      <c r="G1302" s="28"/>
    </row>
    <row r="1303" spans="1:7" x14ac:dyDescent="0.4">
      <c r="A1303" s="28"/>
      <c r="B1303" s="28"/>
      <c r="D1303" s="28" t="s">
        <v>18562</v>
      </c>
      <c r="E1303" s="28" t="s">
        <v>15465</v>
      </c>
      <c r="G1303" s="28"/>
    </row>
    <row r="1304" spans="1:7" x14ac:dyDescent="0.4">
      <c r="A1304" s="28"/>
      <c r="B1304" s="28"/>
      <c r="D1304" s="28" t="s">
        <v>18564</v>
      </c>
      <c r="E1304" s="28" t="s">
        <v>5937</v>
      </c>
      <c r="G1304" s="28"/>
    </row>
    <row r="1305" spans="1:7" x14ac:dyDescent="0.4">
      <c r="A1305" s="28"/>
      <c r="B1305" s="28"/>
      <c r="D1305" s="28" t="s">
        <v>18564</v>
      </c>
      <c r="E1305" s="28" t="s">
        <v>5915</v>
      </c>
      <c r="G1305" s="28"/>
    </row>
    <row r="1306" spans="1:7" x14ac:dyDescent="0.4">
      <c r="A1306" s="28"/>
      <c r="B1306" s="28"/>
      <c r="D1306" s="28" t="s">
        <v>18566</v>
      </c>
      <c r="E1306" s="28" t="s">
        <v>10039</v>
      </c>
      <c r="G1306" s="28"/>
    </row>
    <row r="1307" spans="1:7" x14ac:dyDescent="0.4">
      <c r="A1307" s="28"/>
      <c r="B1307" s="28"/>
      <c r="D1307" s="28" t="s">
        <v>18566</v>
      </c>
      <c r="E1307" s="28" t="s">
        <v>12172</v>
      </c>
      <c r="G1307" s="28"/>
    </row>
    <row r="1308" spans="1:7" x14ac:dyDescent="0.4">
      <c r="A1308" s="28"/>
      <c r="B1308" s="28"/>
      <c r="D1308" s="28" t="s">
        <v>18568</v>
      </c>
      <c r="E1308" s="28" t="s">
        <v>17273</v>
      </c>
      <c r="G1308" s="28"/>
    </row>
    <row r="1309" spans="1:7" x14ac:dyDescent="0.4">
      <c r="A1309" s="28"/>
      <c r="B1309" s="28"/>
      <c r="D1309" s="28" t="s">
        <v>18568</v>
      </c>
      <c r="E1309" s="28" t="s">
        <v>5915</v>
      </c>
      <c r="G1309" s="28"/>
    </row>
    <row r="1310" spans="1:7" x14ac:dyDescent="0.4">
      <c r="A1310" s="28"/>
      <c r="B1310" s="28"/>
      <c r="D1310" s="28" t="s">
        <v>18570</v>
      </c>
      <c r="E1310" s="28" t="s">
        <v>12077</v>
      </c>
      <c r="G1310" s="28"/>
    </row>
    <row r="1311" spans="1:7" x14ac:dyDescent="0.4">
      <c r="A1311" s="28"/>
      <c r="B1311" s="28"/>
      <c r="D1311" s="28" t="s">
        <v>18570</v>
      </c>
      <c r="E1311" s="28" t="s">
        <v>12172</v>
      </c>
      <c r="G1311" s="28"/>
    </row>
    <row r="1312" spans="1:7" x14ac:dyDescent="0.4">
      <c r="A1312" s="28"/>
      <c r="B1312" s="28"/>
      <c r="D1312" s="28" t="s">
        <v>18572</v>
      </c>
      <c r="E1312" s="28" t="s">
        <v>5992</v>
      </c>
      <c r="G1312" s="28"/>
    </row>
    <row r="1313" spans="1:7" x14ac:dyDescent="0.4">
      <c r="A1313" s="28"/>
      <c r="B1313" s="28"/>
      <c r="D1313" s="28" t="s">
        <v>18572</v>
      </c>
      <c r="E1313" s="28" t="s">
        <v>5915</v>
      </c>
      <c r="G1313" s="28"/>
    </row>
    <row r="1314" spans="1:7" x14ac:dyDescent="0.4">
      <c r="A1314" s="28"/>
      <c r="B1314" s="28"/>
      <c r="D1314" s="28" t="s">
        <v>18574</v>
      </c>
      <c r="E1314" s="28" t="s">
        <v>12172</v>
      </c>
      <c r="G1314" s="28"/>
    </row>
    <row r="1315" spans="1:7" x14ac:dyDescent="0.4">
      <c r="A1315" s="28"/>
      <c r="B1315" s="28"/>
      <c r="D1315" s="28" t="s">
        <v>18576</v>
      </c>
      <c r="E1315" s="28" t="s">
        <v>5915</v>
      </c>
      <c r="G1315" s="28"/>
    </row>
    <row r="1316" spans="1:7" x14ac:dyDescent="0.4">
      <c r="A1316" s="28"/>
      <c r="B1316" s="28"/>
      <c r="D1316" s="28" t="s">
        <v>18578</v>
      </c>
      <c r="E1316" s="28" t="s">
        <v>12172</v>
      </c>
      <c r="G1316" s="28"/>
    </row>
    <row r="1317" spans="1:7" x14ac:dyDescent="0.4">
      <c r="A1317" s="28"/>
      <c r="B1317" s="28"/>
      <c r="D1317" s="28" t="s">
        <v>18580</v>
      </c>
      <c r="E1317" s="28" t="s">
        <v>5915</v>
      </c>
      <c r="G1317" s="28"/>
    </row>
    <row r="1318" spans="1:7" x14ac:dyDescent="0.4">
      <c r="A1318" s="28"/>
      <c r="B1318" s="28"/>
      <c r="D1318" s="28" t="s">
        <v>18582</v>
      </c>
      <c r="E1318" s="28" t="s">
        <v>12172</v>
      </c>
      <c r="G1318" s="28"/>
    </row>
    <row r="1319" spans="1:7" x14ac:dyDescent="0.4">
      <c r="A1319" s="28"/>
      <c r="B1319" s="28"/>
      <c r="D1319" s="28" t="s">
        <v>18584</v>
      </c>
      <c r="E1319" s="28" t="s">
        <v>5915</v>
      </c>
      <c r="G1319" s="28"/>
    </row>
    <row r="1320" spans="1:7" x14ac:dyDescent="0.4">
      <c r="A1320" s="28"/>
      <c r="B1320" s="28"/>
      <c r="D1320" s="28" t="s">
        <v>18586</v>
      </c>
      <c r="E1320" s="28" t="s">
        <v>10039</v>
      </c>
      <c r="G1320" s="28"/>
    </row>
    <row r="1321" spans="1:7" x14ac:dyDescent="0.4">
      <c r="A1321" s="28"/>
      <c r="B1321" s="28"/>
      <c r="D1321" s="28" t="s">
        <v>18586</v>
      </c>
      <c r="E1321" s="28" t="s">
        <v>12172</v>
      </c>
      <c r="G1321" s="28"/>
    </row>
    <row r="1322" spans="1:7" x14ac:dyDescent="0.4">
      <c r="A1322" s="28"/>
      <c r="B1322" s="28"/>
      <c r="D1322" s="28" t="s">
        <v>18588</v>
      </c>
      <c r="E1322" s="28" t="s">
        <v>17273</v>
      </c>
      <c r="G1322" s="28"/>
    </row>
    <row r="1323" spans="1:7" x14ac:dyDescent="0.4">
      <c r="A1323" s="28"/>
      <c r="B1323" s="28"/>
      <c r="D1323" s="28" t="s">
        <v>18588</v>
      </c>
      <c r="E1323" s="28" t="s">
        <v>5915</v>
      </c>
      <c r="G1323" s="28"/>
    </row>
    <row r="1324" spans="1:7" x14ac:dyDescent="0.4">
      <c r="A1324" s="28"/>
      <c r="B1324" s="28"/>
      <c r="D1324" s="28" t="s">
        <v>18590</v>
      </c>
      <c r="E1324" s="28" t="s">
        <v>12077</v>
      </c>
      <c r="G1324" s="28"/>
    </row>
    <row r="1325" spans="1:7" x14ac:dyDescent="0.4">
      <c r="A1325" s="28"/>
      <c r="B1325" s="28"/>
      <c r="D1325" s="28" t="s">
        <v>18590</v>
      </c>
      <c r="E1325" s="28" t="s">
        <v>12172</v>
      </c>
      <c r="G1325" s="28"/>
    </row>
    <row r="1326" spans="1:7" x14ac:dyDescent="0.4">
      <c r="A1326" s="28"/>
      <c r="B1326" s="28"/>
      <c r="D1326" s="28" t="s">
        <v>18592</v>
      </c>
      <c r="E1326" s="28" t="s">
        <v>5992</v>
      </c>
      <c r="G1326" s="28"/>
    </row>
    <row r="1327" spans="1:7" x14ac:dyDescent="0.4">
      <c r="A1327" s="28"/>
      <c r="B1327" s="28"/>
      <c r="D1327" s="28" t="s">
        <v>18592</v>
      </c>
      <c r="E1327" s="28" t="s">
        <v>5915</v>
      </c>
      <c r="G1327" s="28"/>
    </row>
    <row r="1328" spans="1:7" x14ac:dyDescent="0.4">
      <c r="A1328" s="28"/>
      <c r="B1328" s="28"/>
      <c r="D1328" s="28" t="s">
        <v>18594</v>
      </c>
      <c r="E1328" s="28" t="s">
        <v>6126</v>
      </c>
      <c r="G1328" s="28"/>
    </row>
    <row r="1329" spans="1:7" x14ac:dyDescent="0.4">
      <c r="A1329" s="28"/>
      <c r="B1329" s="28"/>
      <c r="D1329" s="28" t="s">
        <v>18596</v>
      </c>
      <c r="E1329" s="28" t="s">
        <v>6126</v>
      </c>
      <c r="G1329" s="28"/>
    </row>
    <row r="1330" spans="1:7" x14ac:dyDescent="0.4">
      <c r="A1330" s="28"/>
      <c r="B1330" s="28"/>
      <c r="D1330" s="28" t="s">
        <v>18598</v>
      </c>
      <c r="E1330" s="28" t="s">
        <v>6126</v>
      </c>
      <c r="G1330" s="28"/>
    </row>
    <row r="1331" spans="1:7" x14ac:dyDescent="0.4">
      <c r="A1331" s="28"/>
      <c r="B1331" s="28"/>
      <c r="D1331" s="28" t="s">
        <v>18600</v>
      </c>
      <c r="E1331" s="28" t="s">
        <v>6126</v>
      </c>
      <c r="G1331" s="28"/>
    </row>
    <row r="1332" spans="1:7" x14ac:dyDescent="0.4">
      <c r="A1332" s="28"/>
      <c r="B1332" s="28"/>
      <c r="D1332" s="28" t="s">
        <v>18602</v>
      </c>
      <c r="E1332" s="28" t="s">
        <v>6126</v>
      </c>
      <c r="G1332" s="28"/>
    </row>
    <row r="1333" spans="1:7" x14ac:dyDescent="0.4">
      <c r="A1333" s="28"/>
      <c r="B1333" s="28"/>
      <c r="D1333" s="28" t="s">
        <v>18604</v>
      </c>
      <c r="E1333" s="28" t="s">
        <v>6126</v>
      </c>
      <c r="G1333" s="28"/>
    </row>
    <row r="1334" spans="1:7" x14ac:dyDescent="0.4">
      <c r="A1334" s="28"/>
      <c r="B1334" s="28"/>
      <c r="D1334" s="28" t="s">
        <v>18606</v>
      </c>
      <c r="E1334" s="28" t="s">
        <v>6126</v>
      </c>
      <c r="G1334" s="28"/>
    </row>
    <row r="1335" spans="1:7" x14ac:dyDescent="0.4">
      <c r="A1335" s="28"/>
      <c r="B1335" s="28"/>
      <c r="D1335" s="28" t="s">
        <v>18608</v>
      </c>
      <c r="E1335" s="28" t="s">
        <v>6126</v>
      </c>
      <c r="G1335" s="28"/>
    </row>
    <row r="1336" spans="1:7" x14ac:dyDescent="0.4">
      <c r="D1336" s="18" t="s">
        <v>18610</v>
      </c>
      <c r="E1336" s="18" t="s">
        <v>6126</v>
      </c>
    </row>
    <row r="1337" spans="1:7" x14ac:dyDescent="0.4">
      <c r="D1337" s="18" t="s">
        <v>18613</v>
      </c>
      <c r="E1337" s="18" t="s">
        <v>12172</v>
      </c>
    </row>
    <row r="1338" spans="1:7" x14ac:dyDescent="0.4">
      <c r="D1338" s="18" t="s">
        <v>18615</v>
      </c>
      <c r="E1338" s="18" t="s">
        <v>6126</v>
      </c>
    </row>
    <row r="1339" spans="1:7" x14ac:dyDescent="0.4">
      <c r="D1339" s="18" t="s">
        <v>18617</v>
      </c>
      <c r="E1339" s="18" t="s">
        <v>6126</v>
      </c>
    </row>
    <row r="1340" spans="1:7" x14ac:dyDescent="0.4">
      <c r="D1340" s="18" t="s">
        <v>18620</v>
      </c>
      <c r="E1340" s="18" t="s">
        <v>15465</v>
      </c>
    </row>
    <row r="1341" spans="1:7" x14ac:dyDescent="0.4">
      <c r="D1341" s="18" t="s">
        <v>18622</v>
      </c>
      <c r="E1341" s="18" t="s">
        <v>5915</v>
      </c>
    </row>
    <row r="1342" spans="1:7" x14ac:dyDescent="0.4">
      <c r="D1342" s="18" t="s">
        <v>18624</v>
      </c>
      <c r="E1342" s="18" t="s">
        <v>6126</v>
      </c>
    </row>
    <row r="1343" spans="1:7" x14ac:dyDescent="0.4">
      <c r="D1343" s="18" t="s">
        <v>18627</v>
      </c>
      <c r="E1343" s="18" t="s">
        <v>12172</v>
      </c>
    </row>
    <row r="1344" spans="1:7" x14ac:dyDescent="0.4">
      <c r="D1344" s="18" t="s">
        <v>18629</v>
      </c>
      <c r="E1344" s="18" t="s">
        <v>6126</v>
      </c>
    </row>
    <row r="1345" spans="4:5" x14ac:dyDescent="0.4">
      <c r="D1345" s="18" t="s">
        <v>18631</v>
      </c>
      <c r="E1345" s="18" t="s">
        <v>6126</v>
      </c>
    </row>
    <row r="1346" spans="4:5" x14ac:dyDescent="0.4">
      <c r="D1346" s="18" t="s">
        <v>18634</v>
      </c>
      <c r="E1346" s="18" t="s">
        <v>6126</v>
      </c>
    </row>
    <row r="1347" spans="4:5" x14ac:dyDescent="0.4">
      <c r="D1347" s="18" t="s">
        <v>18634</v>
      </c>
      <c r="E1347" s="18" t="s">
        <v>6474</v>
      </c>
    </row>
    <row r="1348" spans="4:5" x14ac:dyDescent="0.4">
      <c r="D1348" s="18" t="s">
        <v>18634</v>
      </c>
      <c r="E1348" s="18" t="s">
        <v>6416</v>
      </c>
    </row>
    <row r="1349" spans="4:5" x14ac:dyDescent="0.4">
      <c r="D1349" s="18" t="s">
        <v>18636</v>
      </c>
      <c r="E1349" s="18" t="s">
        <v>6126</v>
      </c>
    </row>
    <row r="1350" spans="4:5" x14ac:dyDescent="0.4">
      <c r="D1350" s="18" t="s">
        <v>18636</v>
      </c>
      <c r="E1350" s="18" t="s">
        <v>6467</v>
      </c>
    </row>
    <row r="1351" spans="4:5" x14ac:dyDescent="0.4">
      <c r="D1351" s="18" t="s">
        <v>18636</v>
      </c>
      <c r="E1351" s="18" t="s">
        <v>6474</v>
      </c>
    </row>
    <row r="1352" spans="4:5" x14ac:dyDescent="0.4">
      <c r="D1352" s="18" t="s">
        <v>18636</v>
      </c>
      <c r="E1352" s="18" t="s">
        <v>6416</v>
      </c>
    </row>
    <row r="1353" spans="4:5" x14ac:dyDescent="0.4">
      <c r="D1353" s="18" t="s">
        <v>18638</v>
      </c>
      <c r="E1353" s="18" t="s">
        <v>6558</v>
      </c>
    </row>
    <row r="1354" spans="4:5" x14ac:dyDescent="0.4">
      <c r="D1354" s="18" t="s">
        <v>18638</v>
      </c>
      <c r="E1354" s="18" t="s">
        <v>6467</v>
      </c>
    </row>
    <row r="1355" spans="4:5" x14ac:dyDescent="0.4">
      <c r="D1355" s="18" t="s">
        <v>18638</v>
      </c>
      <c r="E1355" s="18" t="s">
        <v>6474</v>
      </c>
    </row>
    <row r="1356" spans="4:5" x14ac:dyDescent="0.4">
      <c r="D1356" s="18" t="s">
        <v>18638</v>
      </c>
      <c r="E1356" s="18" t="s">
        <v>6416</v>
      </c>
    </row>
    <row r="1357" spans="4:5" x14ac:dyDescent="0.4">
      <c r="D1357" s="18" t="s">
        <v>18640</v>
      </c>
      <c r="E1357" s="18" t="s">
        <v>6126</v>
      </c>
    </row>
    <row r="1358" spans="4:5" x14ac:dyDescent="0.4">
      <c r="D1358" s="18" t="s">
        <v>18642</v>
      </c>
      <c r="E1358" s="18" t="s">
        <v>8063</v>
      </c>
    </row>
    <row r="1359" spans="4:5" x14ac:dyDescent="0.4">
      <c r="D1359" s="18" t="s">
        <v>18642</v>
      </c>
      <c r="E1359" s="18" t="s">
        <v>6474</v>
      </c>
    </row>
    <row r="1360" spans="4:5" x14ac:dyDescent="0.4">
      <c r="D1360" s="18" t="s">
        <v>18642</v>
      </c>
      <c r="E1360" s="18" t="s">
        <v>6416</v>
      </c>
    </row>
    <row r="1361" spans="4:5" x14ac:dyDescent="0.4">
      <c r="D1361" s="18" t="s">
        <v>18644</v>
      </c>
      <c r="E1361" s="18" t="s">
        <v>6558</v>
      </c>
    </row>
    <row r="1362" spans="4:5" x14ac:dyDescent="0.4">
      <c r="D1362" s="18" t="s">
        <v>18644</v>
      </c>
      <c r="E1362" s="18" t="s">
        <v>6416</v>
      </c>
    </row>
    <row r="1363" spans="4:5" x14ac:dyDescent="0.4">
      <c r="D1363" s="18" t="s">
        <v>18646</v>
      </c>
      <c r="E1363" s="18" t="s">
        <v>6558</v>
      </c>
    </row>
    <row r="1364" spans="4:5" x14ac:dyDescent="0.4">
      <c r="D1364" s="18" t="s">
        <v>18646</v>
      </c>
      <c r="E1364" s="18" t="s">
        <v>6474</v>
      </c>
    </row>
    <row r="1365" spans="4:5" x14ac:dyDescent="0.4">
      <c r="D1365" s="18" t="s">
        <v>18646</v>
      </c>
      <c r="E1365" s="18" t="s">
        <v>6416</v>
      </c>
    </row>
    <row r="1366" spans="4:5" x14ac:dyDescent="0.4">
      <c r="D1366" s="18" t="s">
        <v>18648</v>
      </c>
      <c r="E1366" s="18" t="s">
        <v>6126</v>
      </c>
    </row>
    <row r="1367" spans="4:5" x14ac:dyDescent="0.4">
      <c r="D1367" s="18" t="s">
        <v>18648</v>
      </c>
      <c r="E1367" s="18" t="s">
        <v>6467</v>
      </c>
    </row>
    <row r="1368" spans="4:5" x14ac:dyDescent="0.4">
      <c r="D1368" s="18" t="s">
        <v>18648</v>
      </c>
      <c r="E1368" s="18" t="s">
        <v>6474</v>
      </c>
    </row>
    <row r="1369" spans="4:5" x14ac:dyDescent="0.4">
      <c r="D1369" s="18" t="s">
        <v>18648</v>
      </c>
      <c r="E1369" s="18" t="s">
        <v>6416</v>
      </c>
    </row>
    <row r="1370" spans="4:5" x14ac:dyDescent="0.4">
      <c r="D1370" s="18" t="s">
        <v>18650</v>
      </c>
      <c r="E1370" s="18" t="s">
        <v>6558</v>
      </c>
    </row>
    <row r="1371" spans="4:5" x14ac:dyDescent="0.4">
      <c r="D1371" s="18" t="s">
        <v>18650</v>
      </c>
      <c r="E1371" s="18" t="s">
        <v>6467</v>
      </c>
    </row>
    <row r="1372" spans="4:5" x14ac:dyDescent="0.4">
      <c r="D1372" s="18" t="s">
        <v>18650</v>
      </c>
      <c r="E1372" s="18" t="s">
        <v>6474</v>
      </c>
    </row>
    <row r="1373" spans="4:5" x14ac:dyDescent="0.4">
      <c r="D1373" s="18" t="s">
        <v>18650</v>
      </c>
      <c r="E1373" s="18" t="s">
        <v>6416</v>
      </c>
    </row>
    <row r="1374" spans="4:5" x14ac:dyDescent="0.4">
      <c r="D1374" s="18" t="s">
        <v>18653</v>
      </c>
      <c r="E1374" s="18" t="s">
        <v>6126</v>
      </c>
    </row>
    <row r="1375" spans="4:5" x14ac:dyDescent="0.4">
      <c r="D1375" s="18" t="s">
        <v>18653</v>
      </c>
      <c r="E1375" s="18" t="s">
        <v>12623</v>
      </c>
    </row>
    <row r="1376" spans="4:5" x14ac:dyDescent="0.4">
      <c r="D1376" s="18" t="s">
        <v>18653</v>
      </c>
      <c r="E1376" s="18" t="s">
        <v>6474</v>
      </c>
    </row>
    <row r="1377" spans="4:5" x14ac:dyDescent="0.4">
      <c r="D1377" s="18" t="s">
        <v>18653</v>
      </c>
      <c r="E1377" s="18" t="s">
        <v>6416</v>
      </c>
    </row>
    <row r="1378" spans="4:5" x14ac:dyDescent="0.4">
      <c r="D1378" s="18" t="s">
        <v>18655</v>
      </c>
      <c r="E1378" s="18" t="s">
        <v>6126</v>
      </c>
    </row>
    <row r="1379" spans="4:5" x14ac:dyDescent="0.4">
      <c r="D1379" s="18" t="s">
        <v>18655</v>
      </c>
      <c r="E1379" s="18" t="s">
        <v>6467</v>
      </c>
    </row>
    <row r="1380" spans="4:5" x14ac:dyDescent="0.4">
      <c r="D1380" s="18" t="s">
        <v>18655</v>
      </c>
      <c r="E1380" s="18" t="s">
        <v>6474</v>
      </c>
    </row>
    <row r="1381" spans="4:5" x14ac:dyDescent="0.4">
      <c r="D1381" s="18" t="s">
        <v>18655</v>
      </c>
      <c r="E1381" s="18" t="s">
        <v>6416</v>
      </c>
    </row>
    <row r="1382" spans="4:5" x14ac:dyDescent="0.4">
      <c r="D1382" s="18" t="s">
        <v>18658</v>
      </c>
      <c r="E1382" s="18" t="s">
        <v>6126</v>
      </c>
    </row>
    <row r="1383" spans="4:5" x14ac:dyDescent="0.4">
      <c r="D1383" s="18" t="s">
        <v>18658</v>
      </c>
      <c r="E1383" s="18" t="s">
        <v>6467</v>
      </c>
    </row>
    <row r="1384" spans="4:5" x14ac:dyDescent="0.4">
      <c r="D1384" s="18" t="s">
        <v>18658</v>
      </c>
      <c r="E1384" s="18" t="s">
        <v>6474</v>
      </c>
    </row>
    <row r="1385" spans="4:5" x14ac:dyDescent="0.4">
      <c r="D1385" s="18" t="s">
        <v>18658</v>
      </c>
      <c r="E1385" s="18" t="s">
        <v>6416</v>
      </c>
    </row>
    <row r="1386" spans="4:5" x14ac:dyDescent="0.4">
      <c r="D1386" s="18" t="s">
        <v>18660</v>
      </c>
      <c r="E1386" s="18" t="s">
        <v>6558</v>
      </c>
    </row>
    <row r="1387" spans="4:5" x14ac:dyDescent="0.4">
      <c r="D1387" s="18" t="s">
        <v>18660</v>
      </c>
      <c r="E1387" s="18" t="s">
        <v>6467</v>
      </c>
    </row>
    <row r="1388" spans="4:5" x14ac:dyDescent="0.4">
      <c r="D1388" s="18" t="s">
        <v>18660</v>
      </c>
      <c r="E1388" s="18" t="s">
        <v>6474</v>
      </c>
    </row>
    <row r="1389" spans="4:5" x14ac:dyDescent="0.4">
      <c r="D1389" s="18" t="s">
        <v>18660</v>
      </c>
      <c r="E1389" s="18" t="s">
        <v>6416</v>
      </c>
    </row>
    <row r="1390" spans="4:5" x14ac:dyDescent="0.4">
      <c r="D1390" s="18" t="s">
        <v>18662</v>
      </c>
      <c r="E1390" s="18" t="s">
        <v>6126</v>
      </c>
    </row>
    <row r="1391" spans="4:5" x14ac:dyDescent="0.4">
      <c r="D1391" s="18" t="s">
        <v>18664</v>
      </c>
      <c r="E1391" s="18" t="s">
        <v>8063</v>
      </c>
    </row>
    <row r="1392" spans="4:5" x14ac:dyDescent="0.4">
      <c r="D1392" s="18" t="s">
        <v>18664</v>
      </c>
      <c r="E1392" s="18" t="s">
        <v>6474</v>
      </c>
    </row>
    <row r="1393" spans="4:5" x14ac:dyDescent="0.4">
      <c r="D1393" s="18" t="s">
        <v>18664</v>
      </c>
      <c r="E1393" s="18" t="s">
        <v>6416</v>
      </c>
    </row>
    <row r="1394" spans="4:5" x14ac:dyDescent="0.4">
      <c r="D1394" s="18" t="s">
        <v>18666</v>
      </c>
      <c r="E1394" s="18" t="s">
        <v>6558</v>
      </c>
    </row>
    <row r="1395" spans="4:5" x14ac:dyDescent="0.4">
      <c r="D1395" s="18" t="s">
        <v>18666</v>
      </c>
      <c r="E1395" s="18" t="s">
        <v>6416</v>
      </c>
    </row>
    <row r="1396" spans="4:5" x14ac:dyDescent="0.4">
      <c r="D1396" s="18" t="s">
        <v>18668</v>
      </c>
      <c r="E1396" s="18" t="s">
        <v>6558</v>
      </c>
    </row>
    <row r="1397" spans="4:5" x14ac:dyDescent="0.4">
      <c r="D1397" s="18" t="s">
        <v>18668</v>
      </c>
      <c r="E1397" s="18" t="s">
        <v>6474</v>
      </c>
    </row>
    <row r="1398" spans="4:5" x14ac:dyDescent="0.4">
      <c r="D1398" s="18" t="s">
        <v>18668</v>
      </c>
      <c r="E1398" s="18" t="s">
        <v>6416</v>
      </c>
    </row>
    <row r="1399" spans="4:5" x14ac:dyDescent="0.4">
      <c r="D1399" s="18" t="s">
        <v>18670</v>
      </c>
      <c r="E1399" s="18" t="s">
        <v>6126</v>
      </c>
    </row>
    <row r="1400" spans="4:5" x14ac:dyDescent="0.4">
      <c r="D1400" s="18" t="s">
        <v>18670</v>
      </c>
      <c r="E1400" s="18" t="s">
        <v>6467</v>
      </c>
    </row>
    <row r="1401" spans="4:5" x14ac:dyDescent="0.4">
      <c r="D1401" s="18" t="s">
        <v>18670</v>
      </c>
      <c r="E1401" s="18" t="s">
        <v>6474</v>
      </c>
    </row>
    <row r="1402" spans="4:5" x14ac:dyDescent="0.4">
      <c r="D1402" s="18" t="s">
        <v>18670</v>
      </c>
      <c r="E1402" s="18" t="s">
        <v>6416</v>
      </c>
    </row>
    <row r="1403" spans="4:5" x14ac:dyDescent="0.4">
      <c r="D1403" s="18" t="s">
        <v>18672</v>
      </c>
      <c r="E1403" s="18" t="s">
        <v>6558</v>
      </c>
    </row>
    <row r="1404" spans="4:5" x14ac:dyDescent="0.4">
      <c r="D1404" s="18" t="s">
        <v>18672</v>
      </c>
      <c r="E1404" s="18" t="s">
        <v>6467</v>
      </c>
    </row>
    <row r="1405" spans="4:5" x14ac:dyDescent="0.4">
      <c r="D1405" s="18" t="s">
        <v>18672</v>
      </c>
      <c r="E1405" s="18" t="s">
        <v>6474</v>
      </c>
    </row>
    <row r="1406" spans="4:5" x14ac:dyDescent="0.4">
      <c r="D1406" s="18" t="s">
        <v>18672</v>
      </c>
      <c r="E1406" s="18" t="s">
        <v>6416</v>
      </c>
    </row>
    <row r="1407" spans="4:5" x14ac:dyDescent="0.4">
      <c r="D1407" s="18" t="s">
        <v>18675</v>
      </c>
      <c r="E1407" s="18" t="s">
        <v>6126</v>
      </c>
    </row>
    <row r="1408" spans="4:5" x14ac:dyDescent="0.4">
      <c r="D1408" s="18" t="s">
        <v>18675</v>
      </c>
      <c r="E1408" s="18" t="s">
        <v>6467</v>
      </c>
    </row>
    <row r="1409" spans="4:5" x14ac:dyDescent="0.4">
      <c r="D1409" s="18" t="s">
        <v>18675</v>
      </c>
      <c r="E1409" s="18" t="s">
        <v>6474</v>
      </c>
    </row>
    <row r="1410" spans="4:5" x14ac:dyDescent="0.4">
      <c r="D1410" s="18" t="s">
        <v>18675</v>
      </c>
      <c r="E1410" s="18" t="s">
        <v>6416</v>
      </c>
    </row>
    <row r="1411" spans="4:5" x14ac:dyDescent="0.4">
      <c r="D1411" s="18" t="s">
        <v>18678</v>
      </c>
      <c r="E1411" s="18" t="s">
        <v>8063</v>
      </c>
    </row>
    <row r="1412" spans="4:5" x14ac:dyDescent="0.4">
      <c r="D1412" s="18" t="s">
        <v>18678</v>
      </c>
      <c r="E1412" s="18" t="s">
        <v>6474</v>
      </c>
    </row>
    <row r="1413" spans="4:5" x14ac:dyDescent="0.4">
      <c r="D1413" s="18" t="s">
        <v>18678</v>
      </c>
      <c r="E1413" s="18" t="s">
        <v>6416</v>
      </c>
    </row>
    <row r="1414" spans="4:5" x14ac:dyDescent="0.4">
      <c r="D1414" s="18" t="s">
        <v>18680</v>
      </c>
      <c r="E1414" s="18" t="s">
        <v>6558</v>
      </c>
    </row>
    <row r="1415" spans="4:5" x14ac:dyDescent="0.4">
      <c r="D1415" s="18" t="s">
        <v>18680</v>
      </c>
      <c r="E1415" s="18" t="s">
        <v>6406</v>
      </c>
    </row>
    <row r="1416" spans="4:5" x14ac:dyDescent="0.4">
      <c r="D1416" s="18" t="s">
        <v>18680</v>
      </c>
      <c r="E1416" s="18" t="s">
        <v>6474</v>
      </c>
    </row>
    <row r="1417" spans="4:5" x14ac:dyDescent="0.4">
      <c r="D1417" s="18" t="s">
        <v>18680</v>
      </c>
      <c r="E1417" s="18" t="s">
        <v>6416</v>
      </c>
    </row>
    <row r="1418" spans="4:5" x14ac:dyDescent="0.4">
      <c r="D1418" s="18" t="s">
        <v>18683</v>
      </c>
      <c r="E1418" s="18" t="s">
        <v>8063</v>
      </c>
    </row>
    <row r="1419" spans="4:5" x14ac:dyDescent="0.4">
      <c r="D1419" s="18" t="s">
        <v>18683</v>
      </c>
      <c r="E1419" s="18" t="s">
        <v>6474</v>
      </c>
    </row>
    <row r="1420" spans="4:5" x14ac:dyDescent="0.4">
      <c r="D1420" s="18" t="s">
        <v>18683</v>
      </c>
      <c r="E1420" s="18" t="s">
        <v>6416</v>
      </c>
    </row>
    <row r="1421" spans="4:5" x14ac:dyDescent="0.4">
      <c r="D1421" s="18" t="s">
        <v>18686</v>
      </c>
      <c r="E1421" s="18" t="s">
        <v>6558</v>
      </c>
    </row>
    <row r="1422" spans="4:5" x14ac:dyDescent="0.4">
      <c r="D1422" s="18" t="s">
        <v>18686</v>
      </c>
      <c r="E1422" s="18" t="s">
        <v>11480</v>
      </c>
    </row>
    <row r="1423" spans="4:5" x14ac:dyDescent="0.4">
      <c r="D1423" s="18" t="s">
        <v>18686</v>
      </c>
      <c r="E1423" s="18" t="s">
        <v>6474</v>
      </c>
    </row>
    <row r="1424" spans="4:5" x14ac:dyDescent="0.4">
      <c r="D1424" s="18" t="s">
        <v>18686</v>
      </c>
      <c r="E1424" s="18" t="s">
        <v>11488</v>
      </c>
    </row>
    <row r="1425" spans="4:5" x14ac:dyDescent="0.4">
      <c r="D1425" s="18" t="s">
        <v>18686</v>
      </c>
      <c r="E1425" s="18" t="s">
        <v>6416</v>
      </c>
    </row>
    <row r="1426" spans="4:5" x14ac:dyDescent="0.4">
      <c r="D1426" s="18" t="s">
        <v>18686</v>
      </c>
      <c r="E1426" s="18" t="s">
        <v>11495</v>
      </c>
    </row>
    <row r="1427" spans="4:5" x14ac:dyDescent="0.4">
      <c r="D1427" s="18" t="s">
        <v>18686</v>
      </c>
      <c r="E1427" s="18" t="s">
        <v>11502</v>
      </c>
    </row>
    <row r="1428" spans="4:5" x14ac:dyDescent="0.4">
      <c r="D1428" s="18" t="s">
        <v>18686</v>
      </c>
      <c r="E1428" s="18" t="s">
        <v>11509</v>
      </c>
    </row>
    <row r="1429" spans="4:5" x14ac:dyDescent="0.4">
      <c r="D1429" s="18" t="s">
        <v>18688</v>
      </c>
      <c r="E1429" s="18" t="s">
        <v>6558</v>
      </c>
    </row>
    <row r="1430" spans="4:5" x14ac:dyDescent="0.4">
      <c r="D1430" s="18" t="s">
        <v>18688</v>
      </c>
      <c r="E1430" s="18" t="s">
        <v>11480</v>
      </c>
    </row>
    <row r="1431" spans="4:5" x14ac:dyDescent="0.4">
      <c r="D1431" s="18" t="s">
        <v>18688</v>
      </c>
      <c r="E1431" s="18" t="s">
        <v>6474</v>
      </c>
    </row>
    <row r="1432" spans="4:5" x14ac:dyDescent="0.4">
      <c r="D1432" s="18" t="s">
        <v>18688</v>
      </c>
      <c r="E1432" s="18" t="s">
        <v>11488</v>
      </c>
    </row>
    <row r="1433" spans="4:5" x14ac:dyDescent="0.4">
      <c r="D1433" s="18" t="s">
        <v>18688</v>
      </c>
      <c r="E1433" s="18" t="s">
        <v>6416</v>
      </c>
    </row>
    <row r="1434" spans="4:5" x14ac:dyDescent="0.4">
      <c r="D1434" s="18" t="s">
        <v>18688</v>
      </c>
      <c r="E1434" s="18" t="s">
        <v>11495</v>
      </c>
    </row>
    <row r="1435" spans="4:5" x14ac:dyDescent="0.4">
      <c r="D1435" s="18" t="s">
        <v>18688</v>
      </c>
      <c r="E1435" s="18" t="s">
        <v>11502</v>
      </c>
    </row>
    <row r="1436" spans="4:5" x14ac:dyDescent="0.4">
      <c r="D1436" s="18" t="s">
        <v>18688</v>
      </c>
      <c r="E1436" s="18" t="s">
        <v>11509</v>
      </c>
    </row>
    <row r="1437" spans="4:5" x14ac:dyDescent="0.4">
      <c r="D1437" s="18" t="s">
        <v>18691</v>
      </c>
      <c r="E1437" s="18" t="s">
        <v>6558</v>
      </c>
    </row>
    <row r="1438" spans="4:5" x14ac:dyDescent="0.4">
      <c r="D1438" s="18" t="s">
        <v>18691</v>
      </c>
      <c r="E1438" s="18" t="s">
        <v>11480</v>
      </c>
    </row>
    <row r="1439" spans="4:5" x14ac:dyDescent="0.4">
      <c r="D1439" s="18" t="s">
        <v>18691</v>
      </c>
      <c r="E1439" s="18" t="s">
        <v>6474</v>
      </c>
    </row>
    <row r="1440" spans="4:5" x14ac:dyDescent="0.4">
      <c r="D1440" s="18" t="s">
        <v>18691</v>
      </c>
      <c r="E1440" s="18" t="s">
        <v>11488</v>
      </c>
    </row>
    <row r="1441" spans="4:5" x14ac:dyDescent="0.4">
      <c r="D1441" s="18" t="s">
        <v>18691</v>
      </c>
      <c r="E1441" s="18" t="s">
        <v>6416</v>
      </c>
    </row>
    <row r="1442" spans="4:5" x14ac:dyDescent="0.4">
      <c r="D1442" s="18" t="s">
        <v>18691</v>
      </c>
      <c r="E1442" s="18" t="s">
        <v>11495</v>
      </c>
    </row>
    <row r="1443" spans="4:5" x14ac:dyDescent="0.4">
      <c r="D1443" s="18" t="s">
        <v>18691</v>
      </c>
      <c r="E1443" s="18" t="s">
        <v>11502</v>
      </c>
    </row>
    <row r="1444" spans="4:5" x14ac:dyDescent="0.4">
      <c r="D1444" s="18" t="s">
        <v>18691</v>
      </c>
      <c r="E1444" s="18" t="s">
        <v>11509</v>
      </c>
    </row>
    <row r="1445" spans="4:5" x14ac:dyDescent="0.4">
      <c r="D1445" s="18" t="s">
        <v>18693</v>
      </c>
      <c r="E1445" s="18" t="s">
        <v>6558</v>
      </c>
    </row>
    <row r="1446" spans="4:5" x14ac:dyDescent="0.4">
      <c r="D1446" s="18" t="s">
        <v>18693</v>
      </c>
      <c r="E1446" s="18" t="s">
        <v>11480</v>
      </c>
    </row>
    <row r="1447" spans="4:5" x14ac:dyDescent="0.4">
      <c r="D1447" s="18" t="s">
        <v>18693</v>
      </c>
      <c r="E1447" s="18" t="s">
        <v>6474</v>
      </c>
    </row>
    <row r="1448" spans="4:5" x14ac:dyDescent="0.4">
      <c r="D1448" s="18" t="s">
        <v>18693</v>
      </c>
      <c r="E1448" s="18" t="s">
        <v>11488</v>
      </c>
    </row>
    <row r="1449" spans="4:5" x14ac:dyDescent="0.4">
      <c r="D1449" s="18" t="s">
        <v>18693</v>
      </c>
      <c r="E1449" s="18" t="s">
        <v>6416</v>
      </c>
    </row>
    <row r="1450" spans="4:5" x14ac:dyDescent="0.4">
      <c r="D1450" s="18" t="s">
        <v>18693</v>
      </c>
      <c r="E1450" s="18" t="s">
        <v>11495</v>
      </c>
    </row>
    <row r="1451" spans="4:5" x14ac:dyDescent="0.4">
      <c r="D1451" s="18" t="s">
        <v>18693</v>
      </c>
      <c r="E1451" s="18" t="s">
        <v>11502</v>
      </c>
    </row>
    <row r="1452" spans="4:5" x14ac:dyDescent="0.4">
      <c r="D1452" s="18" t="s">
        <v>18693</v>
      </c>
      <c r="E1452" s="18" t="s">
        <v>11509</v>
      </c>
    </row>
    <row r="1453" spans="4:5" x14ac:dyDescent="0.4">
      <c r="D1453" s="18" t="s">
        <v>18696</v>
      </c>
      <c r="E1453" s="18" t="s">
        <v>6558</v>
      </c>
    </row>
    <row r="1454" spans="4:5" x14ac:dyDescent="0.4">
      <c r="D1454" s="18" t="s">
        <v>18696</v>
      </c>
      <c r="E1454" s="18" t="s">
        <v>6474</v>
      </c>
    </row>
    <row r="1455" spans="4:5" x14ac:dyDescent="0.4">
      <c r="D1455" s="18" t="s">
        <v>18696</v>
      </c>
      <c r="E1455" s="18" t="s">
        <v>6416</v>
      </c>
    </row>
    <row r="1456" spans="4:5" x14ac:dyDescent="0.4">
      <c r="D1456" s="18" t="s">
        <v>18698</v>
      </c>
      <c r="E1456" s="18" t="s">
        <v>6558</v>
      </c>
    </row>
    <row r="1457" spans="4:5" x14ac:dyDescent="0.4">
      <c r="D1457" s="18" t="s">
        <v>18698</v>
      </c>
      <c r="E1457" s="18" t="s">
        <v>6474</v>
      </c>
    </row>
    <row r="1458" spans="4:5" x14ac:dyDescent="0.4">
      <c r="D1458" s="18" t="s">
        <v>18698</v>
      </c>
      <c r="E1458" s="18" t="s">
        <v>6416</v>
      </c>
    </row>
    <row r="1459" spans="4:5" x14ac:dyDescent="0.4">
      <c r="D1459" s="18" t="s">
        <v>18701</v>
      </c>
      <c r="E1459" s="18" t="s">
        <v>6558</v>
      </c>
    </row>
    <row r="1460" spans="4:5" x14ac:dyDescent="0.4">
      <c r="D1460" s="18" t="s">
        <v>18701</v>
      </c>
      <c r="E1460" s="18" t="s">
        <v>6474</v>
      </c>
    </row>
    <row r="1461" spans="4:5" x14ac:dyDescent="0.4">
      <c r="D1461" s="18" t="s">
        <v>18701</v>
      </c>
      <c r="E1461" s="18" t="s">
        <v>6416</v>
      </c>
    </row>
    <row r="1462" spans="4:5" x14ac:dyDescent="0.4">
      <c r="D1462" s="18" t="s">
        <v>18703</v>
      </c>
      <c r="E1462" s="18" t="s">
        <v>6558</v>
      </c>
    </row>
    <row r="1463" spans="4:5" x14ac:dyDescent="0.4">
      <c r="D1463" s="18" t="s">
        <v>18703</v>
      </c>
      <c r="E1463" s="18" t="s">
        <v>6474</v>
      </c>
    </row>
    <row r="1464" spans="4:5" x14ac:dyDescent="0.4">
      <c r="D1464" s="18" t="s">
        <v>18703</v>
      </c>
      <c r="E1464" s="18" t="s">
        <v>6416</v>
      </c>
    </row>
    <row r="1465" spans="4:5" x14ac:dyDescent="0.4">
      <c r="D1465" s="18" t="s">
        <v>18706</v>
      </c>
      <c r="E1465" s="18" t="s">
        <v>6406</v>
      </c>
    </row>
    <row r="1466" spans="4:5" x14ac:dyDescent="0.4">
      <c r="D1466" s="18" t="s">
        <v>18706</v>
      </c>
      <c r="E1466" s="18" t="s">
        <v>6319</v>
      </c>
    </row>
    <row r="1467" spans="4:5" x14ac:dyDescent="0.4">
      <c r="D1467" s="18" t="s">
        <v>18706</v>
      </c>
      <c r="E1467" s="18" t="s">
        <v>6326</v>
      </c>
    </row>
    <row r="1468" spans="4:5" x14ac:dyDescent="0.4">
      <c r="D1468" s="18" t="s">
        <v>18706</v>
      </c>
      <c r="E1468" s="18" t="s">
        <v>6416</v>
      </c>
    </row>
    <row r="1469" spans="4:5" x14ac:dyDescent="0.4">
      <c r="D1469" s="18" t="s">
        <v>18706</v>
      </c>
      <c r="E1469" s="18" t="s">
        <v>6334</v>
      </c>
    </row>
    <row r="1470" spans="4:5" x14ac:dyDescent="0.4">
      <c r="D1470" s="18" t="s">
        <v>18706</v>
      </c>
      <c r="E1470" s="18" t="s">
        <v>6341</v>
      </c>
    </row>
    <row r="1471" spans="4:5" x14ac:dyDescent="0.4">
      <c r="D1471" s="18" t="s">
        <v>18707</v>
      </c>
      <c r="E1471" s="18" t="s">
        <v>6406</v>
      </c>
    </row>
    <row r="1472" spans="4:5" x14ac:dyDescent="0.4">
      <c r="D1472" s="18" t="s">
        <v>18707</v>
      </c>
      <c r="E1472" s="18" t="s">
        <v>6416</v>
      </c>
    </row>
    <row r="1473" spans="4:5" x14ac:dyDescent="0.4">
      <c r="D1473" s="18" t="s">
        <v>18710</v>
      </c>
      <c r="E1473" s="18" t="s">
        <v>6348</v>
      </c>
    </row>
    <row r="1474" spans="4:5" x14ac:dyDescent="0.4">
      <c r="D1474" s="18" t="s">
        <v>18712</v>
      </c>
      <c r="E1474" s="18" t="s">
        <v>6348</v>
      </c>
    </row>
    <row r="1475" spans="4:5" x14ac:dyDescent="0.4">
      <c r="D1475" s="18" t="s">
        <v>18714</v>
      </c>
      <c r="E1475" s="18" t="s">
        <v>6348</v>
      </c>
    </row>
    <row r="1476" spans="4:5" x14ac:dyDescent="0.4">
      <c r="D1476" s="18" t="s">
        <v>18717</v>
      </c>
      <c r="E1476" s="18" t="s">
        <v>6348</v>
      </c>
    </row>
    <row r="1477" spans="4:5" x14ac:dyDescent="0.4">
      <c r="D1477" s="18" t="s">
        <v>18719</v>
      </c>
      <c r="E1477" s="18" t="s">
        <v>6348</v>
      </c>
    </row>
    <row r="1478" spans="4:5" x14ac:dyDescent="0.4">
      <c r="D1478" s="18" t="s">
        <v>18721</v>
      </c>
      <c r="E1478" s="18" t="s">
        <v>6348</v>
      </c>
    </row>
    <row r="1479" spans="4:5" x14ac:dyDescent="0.4">
      <c r="D1479" s="18" t="s">
        <v>18723</v>
      </c>
      <c r="E1479" s="18" t="s">
        <v>6348</v>
      </c>
    </row>
    <row r="1480" spans="4:5" x14ac:dyDescent="0.4">
      <c r="D1480" s="18" t="s">
        <v>18725</v>
      </c>
      <c r="E1480" s="18" t="s">
        <v>6348</v>
      </c>
    </row>
    <row r="1481" spans="4:5" x14ac:dyDescent="0.4">
      <c r="D1481" s="18" t="s">
        <v>18727</v>
      </c>
      <c r="E1481" s="18" t="s">
        <v>6348</v>
      </c>
    </row>
    <row r="1482" spans="4:5" x14ac:dyDescent="0.4">
      <c r="D1482" s="18" t="s">
        <v>18729</v>
      </c>
      <c r="E1482" s="18" t="s">
        <v>6348</v>
      </c>
    </row>
    <row r="1483" spans="4:5" x14ac:dyDescent="0.4">
      <c r="D1483" s="18" t="s">
        <v>18731</v>
      </c>
      <c r="E1483" s="18" t="s">
        <v>6348</v>
      </c>
    </row>
    <row r="1484" spans="4:5" x14ac:dyDescent="0.4">
      <c r="D1484" s="18" t="s">
        <v>18732</v>
      </c>
      <c r="E1484" s="18" t="s">
        <v>6348</v>
      </c>
    </row>
    <row r="1485" spans="4:5" x14ac:dyDescent="0.4">
      <c r="D1485" s="18" t="s">
        <v>18733</v>
      </c>
      <c r="E1485" s="18" t="s">
        <v>6348</v>
      </c>
    </row>
    <row r="1486" spans="4:5" x14ac:dyDescent="0.4">
      <c r="D1486" s="18" t="s">
        <v>18734</v>
      </c>
      <c r="E1486" s="18" t="s">
        <v>6348</v>
      </c>
    </row>
    <row r="1487" spans="4:5" x14ac:dyDescent="0.4">
      <c r="D1487" s="18" t="s">
        <v>18736</v>
      </c>
      <c r="E1487" s="18" t="s">
        <v>6348</v>
      </c>
    </row>
    <row r="1488" spans="4:5" x14ac:dyDescent="0.4">
      <c r="D1488" s="18" t="s">
        <v>18737</v>
      </c>
      <c r="E1488" s="18" t="s">
        <v>6348</v>
      </c>
    </row>
    <row r="1489" spans="4:5" x14ac:dyDescent="0.4">
      <c r="D1489" s="18" t="s">
        <v>18738</v>
      </c>
      <c r="E1489" s="18" t="s">
        <v>6348</v>
      </c>
    </row>
    <row r="1490" spans="4:5" x14ac:dyDescent="0.4">
      <c r="D1490" s="18" t="s">
        <v>18739</v>
      </c>
      <c r="E1490" s="18" t="s">
        <v>6348</v>
      </c>
    </row>
    <row r="1491" spans="4:5" x14ac:dyDescent="0.4">
      <c r="D1491" s="18" t="s">
        <v>18742</v>
      </c>
      <c r="E1491" s="18" t="s">
        <v>6348</v>
      </c>
    </row>
    <row r="1492" spans="4:5" x14ac:dyDescent="0.4">
      <c r="D1492" s="18" t="s">
        <v>18744</v>
      </c>
      <c r="E1492" s="18" t="s">
        <v>6348</v>
      </c>
    </row>
    <row r="1493" spans="4:5" x14ac:dyDescent="0.4">
      <c r="D1493" s="18" t="s">
        <v>18746</v>
      </c>
      <c r="E1493" s="18" t="s">
        <v>6348</v>
      </c>
    </row>
    <row r="1494" spans="4:5" x14ac:dyDescent="0.4">
      <c r="D1494" s="18" t="s">
        <v>18748</v>
      </c>
      <c r="E1494" s="18" t="s">
        <v>6348</v>
      </c>
    </row>
    <row r="1495" spans="4:5" x14ac:dyDescent="0.4">
      <c r="D1495" s="18" t="s">
        <v>18750</v>
      </c>
      <c r="E1495" s="18" t="s">
        <v>6348</v>
      </c>
    </row>
    <row r="1496" spans="4:5" x14ac:dyDescent="0.4">
      <c r="D1496" s="18" t="s">
        <v>18752</v>
      </c>
      <c r="E1496" s="18" t="s">
        <v>6348</v>
      </c>
    </row>
    <row r="1497" spans="4:5" x14ac:dyDescent="0.4">
      <c r="D1497" s="18" t="s">
        <v>18754</v>
      </c>
      <c r="E1497" s="18" t="s">
        <v>6348</v>
      </c>
    </row>
    <row r="1498" spans="4:5" x14ac:dyDescent="0.4">
      <c r="D1498" s="18" t="s">
        <v>18756</v>
      </c>
      <c r="E1498" s="18" t="s">
        <v>6348</v>
      </c>
    </row>
    <row r="1499" spans="4:5" x14ac:dyDescent="0.4">
      <c r="D1499" s="18" t="s">
        <v>18758</v>
      </c>
      <c r="E1499" s="18" t="s">
        <v>6348</v>
      </c>
    </row>
    <row r="1500" spans="4:5" x14ac:dyDescent="0.4">
      <c r="D1500" s="18" t="s">
        <v>18760</v>
      </c>
      <c r="E1500" s="18" t="s">
        <v>6348</v>
      </c>
    </row>
    <row r="1501" spans="4:5" x14ac:dyDescent="0.4">
      <c r="D1501" s="18" t="s">
        <v>18762</v>
      </c>
      <c r="E1501" s="18" t="s">
        <v>6348</v>
      </c>
    </row>
    <row r="1502" spans="4:5" x14ac:dyDescent="0.4">
      <c r="D1502" s="18" t="s">
        <v>18764</v>
      </c>
      <c r="E1502" s="18" t="s">
        <v>6348</v>
      </c>
    </row>
    <row r="1503" spans="4:5" x14ac:dyDescent="0.4">
      <c r="D1503" s="18" t="s">
        <v>18766</v>
      </c>
      <c r="E1503" s="18" t="s">
        <v>6348</v>
      </c>
    </row>
    <row r="1504" spans="4:5" x14ac:dyDescent="0.4">
      <c r="D1504" s="18" t="s">
        <v>18768</v>
      </c>
      <c r="E1504" s="18" t="s">
        <v>6348</v>
      </c>
    </row>
    <row r="1505" spans="4:5" x14ac:dyDescent="0.4">
      <c r="D1505" s="18" t="s">
        <v>18770</v>
      </c>
      <c r="E1505" s="18" t="s">
        <v>6348</v>
      </c>
    </row>
    <row r="1506" spans="4:5" x14ac:dyDescent="0.4">
      <c r="D1506" s="18" t="s">
        <v>18772</v>
      </c>
      <c r="E1506" s="18" t="s">
        <v>6348</v>
      </c>
    </row>
    <row r="1507" spans="4:5" x14ac:dyDescent="0.4">
      <c r="D1507" s="18" t="s">
        <v>18774</v>
      </c>
      <c r="E1507" s="18" t="s">
        <v>6348</v>
      </c>
    </row>
    <row r="1508" spans="4:5" x14ac:dyDescent="0.4">
      <c r="D1508" s="18" t="s">
        <v>18776</v>
      </c>
      <c r="E1508" s="18" t="s">
        <v>6348</v>
      </c>
    </row>
    <row r="1509" spans="4:5" x14ac:dyDescent="0.4">
      <c r="D1509" s="18" t="s">
        <v>18778</v>
      </c>
      <c r="E1509" s="18" t="s">
        <v>6348</v>
      </c>
    </row>
    <row r="1510" spans="4:5" x14ac:dyDescent="0.4">
      <c r="D1510" s="18" t="s">
        <v>18780</v>
      </c>
      <c r="E1510" s="18" t="s">
        <v>6348</v>
      </c>
    </row>
    <row r="1511" spans="4:5" x14ac:dyDescent="0.4">
      <c r="D1511" s="18" t="s">
        <v>18782</v>
      </c>
      <c r="E1511" s="18" t="s">
        <v>6348</v>
      </c>
    </row>
    <row r="1512" spans="4:5" x14ac:dyDescent="0.4">
      <c r="D1512" s="18" t="s">
        <v>18785</v>
      </c>
      <c r="E1512" s="18" t="s">
        <v>6348</v>
      </c>
    </row>
    <row r="1513" spans="4:5" x14ac:dyDescent="0.4">
      <c r="D1513" s="18" t="s">
        <v>18787</v>
      </c>
      <c r="E1513" s="18" t="s">
        <v>6348</v>
      </c>
    </row>
    <row r="1514" spans="4:5" x14ac:dyDescent="0.4">
      <c r="D1514" s="18" t="s">
        <v>18789</v>
      </c>
      <c r="E1514" s="18" t="s">
        <v>6348</v>
      </c>
    </row>
    <row r="1515" spans="4:5" x14ac:dyDescent="0.4">
      <c r="D1515" s="18" t="s">
        <v>18790</v>
      </c>
      <c r="E1515" s="18" t="s">
        <v>6348</v>
      </c>
    </row>
    <row r="1516" spans="4:5" x14ac:dyDescent="0.4">
      <c r="D1516" s="18" t="s">
        <v>18791</v>
      </c>
      <c r="E1516" s="18" t="s">
        <v>6348</v>
      </c>
    </row>
    <row r="1517" spans="4:5" x14ac:dyDescent="0.4">
      <c r="D1517" s="18" t="s">
        <v>18792</v>
      </c>
      <c r="E1517" s="18" t="s">
        <v>6348</v>
      </c>
    </row>
    <row r="1518" spans="4:5" x14ac:dyDescent="0.4">
      <c r="D1518" s="18" t="s">
        <v>18794</v>
      </c>
      <c r="E1518" s="18" t="s">
        <v>6348</v>
      </c>
    </row>
    <row r="1519" spans="4:5" x14ac:dyDescent="0.4">
      <c r="D1519" s="18" t="s">
        <v>18796</v>
      </c>
      <c r="E1519" s="18" t="s">
        <v>6348</v>
      </c>
    </row>
    <row r="1520" spans="4:5" x14ac:dyDescent="0.4">
      <c r="D1520" s="18" t="s">
        <v>18798</v>
      </c>
      <c r="E1520" s="18" t="s">
        <v>6348</v>
      </c>
    </row>
    <row r="1521" spans="4:5" x14ac:dyDescent="0.4">
      <c r="D1521" s="18" t="s">
        <v>18800</v>
      </c>
      <c r="E1521" s="18" t="s">
        <v>6348</v>
      </c>
    </row>
    <row r="1522" spans="4:5" x14ac:dyDescent="0.4">
      <c r="D1522" s="18" t="s">
        <v>18801</v>
      </c>
      <c r="E1522" s="18" t="s">
        <v>6348</v>
      </c>
    </row>
    <row r="1523" spans="4:5" x14ac:dyDescent="0.4">
      <c r="D1523" s="18" t="s">
        <v>18802</v>
      </c>
      <c r="E1523" s="18" t="s">
        <v>6348</v>
      </c>
    </row>
    <row r="1524" spans="4:5" x14ac:dyDescent="0.4">
      <c r="D1524" s="18" t="s">
        <v>18803</v>
      </c>
      <c r="E1524" s="18" t="s">
        <v>6348</v>
      </c>
    </row>
    <row r="1525" spans="4:5" x14ac:dyDescent="0.4">
      <c r="D1525" s="18" t="s">
        <v>18806</v>
      </c>
      <c r="E1525" s="18" t="s">
        <v>6348</v>
      </c>
    </row>
    <row r="1526" spans="4:5" x14ac:dyDescent="0.4">
      <c r="D1526" s="18" t="s">
        <v>18808</v>
      </c>
      <c r="E1526" s="18" t="s">
        <v>6348</v>
      </c>
    </row>
    <row r="1527" spans="4:5" x14ac:dyDescent="0.4">
      <c r="D1527" s="18" t="s">
        <v>18811</v>
      </c>
      <c r="E1527" s="18" t="s">
        <v>6348</v>
      </c>
    </row>
    <row r="1528" spans="4:5" x14ac:dyDescent="0.4">
      <c r="D1528" s="18" t="s">
        <v>18812</v>
      </c>
      <c r="E1528" s="18" t="s">
        <v>6348</v>
      </c>
    </row>
    <row r="1529" spans="4:5" x14ac:dyDescent="0.4">
      <c r="D1529" s="18" t="s">
        <v>18813</v>
      </c>
      <c r="E1529" s="18" t="s">
        <v>6348</v>
      </c>
    </row>
    <row r="1530" spans="4:5" x14ac:dyDescent="0.4">
      <c r="D1530" s="18" t="s">
        <v>18814</v>
      </c>
      <c r="E1530" s="18" t="s">
        <v>6348</v>
      </c>
    </row>
    <row r="1531" spans="4:5" x14ac:dyDescent="0.4">
      <c r="D1531" s="18" t="s">
        <v>18816</v>
      </c>
      <c r="E1531" s="18" t="s">
        <v>6348</v>
      </c>
    </row>
    <row r="1532" spans="4:5" x14ac:dyDescent="0.4">
      <c r="D1532" s="18" t="s">
        <v>18817</v>
      </c>
      <c r="E1532" s="18" t="s">
        <v>6348</v>
      </c>
    </row>
    <row r="1533" spans="4:5" x14ac:dyDescent="0.4">
      <c r="D1533" s="18" t="s">
        <v>18818</v>
      </c>
      <c r="E1533" s="18" t="s">
        <v>6348</v>
      </c>
    </row>
    <row r="1534" spans="4:5" x14ac:dyDescent="0.4">
      <c r="D1534" s="18" t="s">
        <v>18819</v>
      </c>
      <c r="E1534" s="18" t="s">
        <v>6348</v>
      </c>
    </row>
    <row r="1535" spans="4:5" x14ac:dyDescent="0.4">
      <c r="D1535" s="18" t="s">
        <v>18822</v>
      </c>
      <c r="E1535" s="18" t="s">
        <v>6348</v>
      </c>
    </row>
    <row r="1536" spans="4:5" x14ac:dyDescent="0.4">
      <c r="D1536" s="18" t="s">
        <v>18823</v>
      </c>
      <c r="E1536" s="18" t="s">
        <v>6348</v>
      </c>
    </row>
    <row r="1537" spans="4:5" x14ac:dyDescent="0.4">
      <c r="D1537" s="18" t="s">
        <v>18824</v>
      </c>
      <c r="E1537" s="18" t="s">
        <v>6348</v>
      </c>
    </row>
    <row r="1538" spans="4:5" x14ac:dyDescent="0.4">
      <c r="D1538" s="18" t="s">
        <v>18825</v>
      </c>
      <c r="E1538" s="18" t="s">
        <v>6348</v>
      </c>
    </row>
    <row r="1539" spans="4:5" x14ac:dyDescent="0.4">
      <c r="D1539" s="18" t="s">
        <v>18826</v>
      </c>
      <c r="E1539" s="18" t="s">
        <v>6348</v>
      </c>
    </row>
    <row r="1540" spans="4:5" x14ac:dyDescent="0.4">
      <c r="D1540" s="18" t="s">
        <v>18827</v>
      </c>
      <c r="E1540" s="18" t="s">
        <v>6348</v>
      </c>
    </row>
    <row r="1541" spans="4:5" x14ac:dyDescent="0.4">
      <c r="D1541" s="18" t="s">
        <v>18829</v>
      </c>
      <c r="E1541" s="18" t="s">
        <v>6348</v>
      </c>
    </row>
    <row r="1542" spans="4:5" x14ac:dyDescent="0.4">
      <c r="D1542" s="18" t="s">
        <v>18830</v>
      </c>
      <c r="E1542" s="18" t="s">
        <v>6348</v>
      </c>
    </row>
    <row r="1543" spans="4:5" x14ac:dyDescent="0.4">
      <c r="D1543" s="18" t="s">
        <v>18831</v>
      </c>
      <c r="E1543" s="18" t="s">
        <v>6348</v>
      </c>
    </row>
    <row r="1544" spans="4:5" x14ac:dyDescent="0.4">
      <c r="D1544" s="18" t="s">
        <v>18832</v>
      </c>
      <c r="E1544" s="18" t="s">
        <v>6348</v>
      </c>
    </row>
    <row r="1545" spans="4:5" x14ac:dyDescent="0.4">
      <c r="D1545" s="18" t="s">
        <v>18833</v>
      </c>
      <c r="E1545" s="18" t="s">
        <v>6348</v>
      </c>
    </row>
    <row r="1546" spans="4:5" x14ac:dyDescent="0.4">
      <c r="D1546" s="18" t="s">
        <v>18834</v>
      </c>
      <c r="E1546" s="18" t="s">
        <v>6348</v>
      </c>
    </row>
    <row r="1547" spans="4:5" x14ac:dyDescent="0.4">
      <c r="D1547" s="18" t="s">
        <v>18837</v>
      </c>
      <c r="E1547" s="18" t="s">
        <v>6348</v>
      </c>
    </row>
    <row r="1548" spans="4:5" x14ac:dyDescent="0.4">
      <c r="D1548" s="18" t="s">
        <v>18838</v>
      </c>
      <c r="E1548" s="18" t="s">
        <v>6348</v>
      </c>
    </row>
    <row r="1549" spans="4:5" x14ac:dyDescent="0.4">
      <c r="D1549" s="18" t="s">
        <v>18839</v>
      </c>
      <c r="E1549" s="18" t="s">
        <v>6348</v>
      </c>
    </row>
    <row r="1550" spans="4:5" x14ac:dyDescent="0.4">
      <c r="D1550" s="18" t="s">
        <v>18842</v>
      </c>
      <c r="E1550" s="18" t="s">
        <v>6348</v>
      </c>
    </row>
    <row r="1551" spans="4:5" x14ac:dyDescent="0.4">
      <c r="D1551" s="18" t="s">
        <v>18844</v>
      </c>
      <c r="E1551" s="18" t="s">
        <v>6348</v>
      </c>
    </row>
    <row r="1552" spans="4:5" x14ac:dyDescent="0.4">
      <c r="D1552" s="18" t="s">
        <v>18847</v>
      </c>
      <c r="E1552" s="18" t="s">
        <v>6348</v>
      </c>
    </row>
    <row r="1553" spans="4:5" x14ac:dyDescent="0.4">
      <c r="D1553" s="18" t="s">
        <v>18848</v>
      </c>
      <c r="E1553" s="18" t="s">
        <v>6348</v>
      </c>
    </row>
    <row r="1554" spans="4:5" x14ac:dyDescent="0.4">
      <c r="D1554" s="18" t="s">
        <v>18849</v>
      </c>
      <c r="E1554" s="18" t="s">
        <v>6348</v>
      </c>
    </row>
    <row r="1555" spans="4:5" x14ac:dyDescent="0.4">
      <c r="D1555" s="18" t="s">
        <v>18850</v>
      </c>
      <c r="E1555" s="18" t="s">
        <v>6348</v>
      </c>
    </row>
    <row r="1556" spans="4:5" x14ac:dyDescent="0.4">
      <c r="D1556" s="18" t="s">
        <v>18851</v>
      </c>
      <c r="E1556" s="18" t="s">
        <v>6348</v>
      </c>
    </row>
    <row r="1557" spans="4:5" x14ac:dyDescent="0.4">
      <c r="D1557" s="18" t="s">
        <v>18854</v>
      </c>
      <c r="E1557" s="18" t="s">
        <v>6348</v>
      </c>
    </row>
    <row r="1558" spans="4:5" x14ac:dyDescent="0.4">
      <c r="D1558" s="18" t="s">
        <v>18856</v>
      </c>
      <c r="E1558" s="18" t="s">
        <v>6348</v>
      </c>
    </row>
    <row r="1559" spans="4:5" x14ac:dyDescent="0.4">
      <c r="D1559" s="18" t="s">
        <v>18858</v>
      </c>
      <c r="E1559" s="18" t="s">
        <v>6348</v>
      </c>
    </row>
    <row r="1560" spans="4:5" x14ac:dyDescent="0.4">
      <c r="D1560" s="18" t="s">
        <v>18861</v>
      </c>
      <c r="E1560" s="18" t="s">
        <v>6348</v>
      </c>
    </row>
    <row r="1561" spans="4:5" x14ac:dyDescent="0.4">
      <c r="D1561" s="18" t="s">
        <v>18862</v>
      </c>
      <c r="E1561" s="18" t="s">
        <v>6348</v>
      </c>
    </row>
    <row r="1562" spans="4:5" x14ac:dyDescent="0.4">
      <c r="D1562" s="18" t="s">
        <v>18863</v>
      </c>
      <c r="E1562" s="18" t="s">
        <v>6348</v>
      </c>
    </row>
    <row r="1563" spans="4:5" x14ac:dyDescent="0.4">
      <c r="D1563" s="18" t="s">
        <v>18864</v>
      </c>
      <c r="E1563" s="18" t="s">
        <v>6348</v>
      </c>
    </row>
    <row r="1564" spans="4:5" x14ac:dyDescent="0.4">
      <c r="D1564" s="18" t="s">
        <v>18865</v>
      </c>
      <c r="E1564" s="18" t="s">
        <v>6348</v>
      </c>
    </row>
    <row r="1565" spans="4:5" x14ac:dyDescent="0.4">
      <c r="D1565" s="18" t="s">
        <v>18868</v>
      </c>
      <c r="E1565" s="18" t="s">
        <v>6348</v>
      </c>
    </row>
    <row r="1566" spans="4:5" x14ac:dyDescent="0.4">
      <c r="D1566" s="18" t="s">
        <v>18870</v>
      </c>
      <c r="E1566" s="18" t="s">
        <v>6348</v>
      </c>
    </row>
    <row r="1567" spans="4:5" x14ac:dyDescent="0.4">
      <c r="D1567" s="18" t="s">
        <v>18873</v>
      </c>
      <c r="E1567" s="18" t="s">
        <v>6348</v>
      </c>
    </row>
    <row r="1568" spans="4:5" x14ac:dyDescent="0.4">
      <c r="D1568" s="18" t="s">
        <v>18874</v>
      </c>
      <c r="E1568" s="18" t="s">
        <v>6348</v>
      </c>
    </row>
    <row r="1569" spans="4:5" x14ac:dyDescent="0.4">
      <c r="D1569" s="18" t="s">
        <v>18876</v>
      </c>
      <c r="E1569" s="18" t="s">
        <v>6348</v>
      </c>
    </row>
    <row r="1570" spans="4:5" x14ac:dyDescent="0.4">
      <c r="D1570" s="18" t="s">
        <v>18877</v>
      </c>
      <c r="E1570" s="18" t="s">
        <v>6348</v>
      </c>
    </row>
    <row r="1571" spans="4:5" x14ac:dyDescent="0.4">
      <c r="D1571" s="18" t="s">
        <v>18878</v>
      </c>
      <c r="E1571" s="18" t="s">
        <v>6348</v>
      </c>
    </row>
    <row r="1572" spans="4:5" x14ac:dyDescent="0.4">
      <c r="D1572" s="18" t="s">
        <v>18879</v>
      </c>
      <c r="E1572" s="18" t="s">
        <v>6348</v>
      </c>
    </row>
    <row r="1573" spans="4:5" x14ac:dyDescent="0.4">
      <c r="D1573" s="18" t="s">
        <v>18882</v>
      </c>
      <c r="E1573" s="18" t="s">
        <v>6348</v>
      </c>
    </row>
    <row r="1574" spans="4:5" x14ac:dyDescent="0.4">
      <c r="D1574" s="18" t="s">
        <v>18885</v>
      </c>
      <c r="E1574" s="18" t="s">
        <v>6348</v>
      </c>
    </row>
    <row r="1575" spans="4:5" x14ac:dyDescent="0.4">
      <c r="D1575" s="18" t="s">
        <v>18886</v>
      </c>
      <c r="E1575" s="18" t="s">
        <v>6348</v>
      </c>
    </row>
    <row r="1576" spans="4:5" x14ac:dyDescent="0.4">
      <c r="D1576" s="18" t="s">
        <v>18888</v>
      </c>
      <c r="E1576" s="18" t="s">
        <v>6348</v>
      </c>
    </row>
    <row r="1577" spans="4:5" x14ac:dyDescent="0.4">
      <c r="D1577" s="18" t="s">
        <v>18889</v>
      </c>
      <c r="E1577" s="18" t="s">
        <v>6348</v>
      </c>
    </row>
    <row r="1578" spans="4:5" x14ac:dyDescent="0.4">
      <c r="D1578" s="18" t="s">
        <v>18892</v>
      </c>
      <c r="E1578" s="18" t="s">
        <v>6348</v>
      </c>
    </row>
    <row r="1579" spans="4:5" x14ac:dyDescent="0.4">
      <c r="D1579" s="18" t="s">
        <v>18894</v>
      </c>
      <c r="E1579" s="18" t="s">
        <v>6348</v>
      </c>
    </row>
    <row r="1580" spans="4:5" x14ac:dyDescent="0.4">
      <c r="D1580" s="18" t="s">
        <v>18897</v>
      </c>
      <c r="E1580" s="18" t="s">
        <v>6348</v>
      </c>
    </row>
    <row r="1581" spans="4:5" x14ac:dyDescent="0.4">
      <c r="D1581" s="18" t="s">
        <v>18899</v>
      </c>
      <c r="E1581" s="18" t="s">
        <v>6348</v>
      </c>
    </row>
    <row r="1582" spans="4:5" x14ac:dyDescent="0.4">
      <c r="D1582" s="18" t="s">
        <v>18902</v>
      </c>
      <c r="E1582" s="18" t="s">
        <v>6348</v>
      </c>
    </row>
    <row r="1583" spans="4:5" x14ac:dyDescent="0.4">
      <c r="D1583" s="18" t="s">
        <v>18904</v>
      </c>
      <c r="E1583" s="18" t="s">
        <v>6348</v>
      </c>
    </row>
    <row r="1584" spans="4:5" x14ac:dyDescent="0.4">
      <c r="D1584" s="18" t="s">
        <v>18907</v>
      </c>
      <c r="E1584" s="18" t="s">
        <v>6348</v>
      </c>
    </row>
    <row r="1585" spans="4:5" x14ac:dyDescent="0.4">
      <c r="D1585" s="18" t="s">
        <v>18909</v>
      </c>
      <c r="E1585" s="18" t="s">
        <v>6348</v>
      </c>
    </row>
    <row r="1586" spans="4:5" x14ac:dyDescent="0.4">
      <c r="D1586" s="18" t="s">
        <v>18912</v>
      </c>
      <c r="E1586" s="18" t="s">
        <v>6348</v>
      </c>
    </row>
    <row r="1587" spans="4:5" x14ac:dyDescent="0.4">
      <c r="D1587" s="18" t="s">
        <v>18914</v>
      </c>
      <c r="E1587" s="18" t="s">
        <v>6348</v>
      </c>
    </row>
    <row r="1588" spans="4:5" x14ac:dyDescent="0.4">
      <c r="D1588" s="18" t="s">
        <v>18917</v>
      </c>
      <c r="E1588" s="18" t="s">
        <v>6348</v>
      </c>
    </row>
    <row r="1589" spans="4:5" x14ac:dyDescent="0.4">
      <c r="D1589" s="18" t="s">
        <v>18919</v>
      </c>
      <c r="E1589" s="18" t="s">
        <v>6348</v>
      </c>
    </row>
    <row r="1590" spans="4:5" x14ac:dyDescent="0.4">
      <c r="D1590" s="18" t="s">
        <v>18922</v>
      </c>
      <c r="E1590" s="18" t="s">
        <v>6348</v>
      </c>
    </row>
    <row r="1591" spans="4:5" x14ac:dyDescent="0.4">
      <c r="D1591" s="18" t="s">
        <v>18924</v>
      </c>
      <c r="E1591" s="18" t="s">
        <v>6348</v>
      </c>
    </row>
    <row r="1592" spans="4:5" x14ac:dyDescent="0.4">
      <c r="D1592" s="18" t="s">
        <v>18927</v>
      </c>
      <c r="E1592" s="18" t="s">
        <v>6348</v>
      </c>
    </row>
    <row r="1593" spans="4:5" x14ac:dyDescent="0.4">
      <c r="D1593" s="18" t="s">
        <v>18929</v>
      </c>
      <c r="E1593" s="18" t="s">
        <v>6348</v>
      </c>
    </row>
    <row r="1594" spans="4:5" x14ac:dyDescent="0.4">
      <c r="D1594" s="18" t="s">
        <v>18932</v>
      </c>
      <c r="E1594" s="18" t="s">
        <v>6348</v>
      </c>
    </row>
    <row r="1595" spans="4:5" x14ac:dyDescent="0.4">
      <c r="D1595" s="18" t="s">
        <v>18933</v>
      </c>
      <c r="E1595" s="18" t="s">
        <v>6348</v>
      </c>
    </row>
    <row r="1596" spans="4:5" x14ac:dyDescent="0.4">
      <c r="D1596" s="18" t="s">
        <v>18936</v>
      </c>
      <c r="E1596" s="18" t="s">
        <v>6348</v>
      </c>
    </row>
    <row r="1597" spans="4:5" x14ac:dyDescent="0.4">
      <c r="D1597" s="18" t="s">
        <v>18937</v>
      </c>
      <c r="E1597" s="18" t="s">
        <v>6348</v>
      </c>
    </row>
    <row r="1598" spans="4:5" x14ac:dyDescent="0.4">
      <c r="D1598" s="18" t="s">
        <v>18938</v>
      </c>
      <c r="E1598" s="18" t="s">
        <v>6348</v>
      </c>
    </row>
    <row r="1599" spans="4:5" x14ac:dyDescent="0.4">
      <c r="D1599" s="18" t="s">
        <v>18939</v>
      </c>
      <c r="E1599" s="18" t="s">
        <v>6348</v>
      </c>
    </row>
    <row r="1600" spans="4:5" x14ac:dyDescent="0.4">
      <c r="D1600" s="18" t="s">
        <v>18942</v>
      </c>
      <c r="E1600" s="18" t="s">
        <v>6348</v>
      </c>
    </row>
    <row r="1601" spans="4:5" x14ac:dyDescent="0.4">
      <c r="D1601" s="18" t="s">
        <v>18945</v>
      </c>
      <c r="E1601" s="18" t="s">
        <v>6348</v>
      </c>
    </row>
    <row r="1602" spans="4:5" x14ac:dyDescent="0.4">
      <c r="D1602" s="18" t="s">
        <v>18948</v>
      </c>
      <c r="E1602" s="18" t="s">
        <v>6348</v>
      </c>
    </row>
    <row r="1603" spans="4:5" x14ac:dyDescent="0.4">
      <c r="D1603" s="18" t="s">
        <v>18951</v>
      </c>
      <c r="E1603" s="18" t="s">
        <v>6443</v>
      </c>
    </row>
    <row r="1604" spans="4:5" x14ac:dyDescent="0.4">
      <c r="D1604" s="18" t="s">
        <v>18953</v>
      </c>
      <c r="E1604" s="18" t="s">
        <v>6443</v>
      </c>
    </row>
    <row r="1605" spans="4:5" x14ac:dyDescent="0.4">
      <c r="D1605" s="18" t="s">
        <v>18955</v>
      </c>
      <c r="E1605" s="18" t="s">
        <v>6443</v>
      </c>
    </row>
    <row r="1606" spans="4:5" x14ac:dyDescent="0.4">
      <c r="D1606" s="18" t="s">
        <v>18958</v>
      </c>
      <c r="E1606" s="18" t="s">
        <v>6443</v>
      </c>
    </row>
    <row r="1607" spans="4:5" x14ac:dyDescent="0.4">
      <c r="D1607" s="18" t="s">
        <v>18960</v>
      </c>
      <c r="E1607" s="18" t="s">
        <v>6443</v>
      </c>
    </row>
    <row r="1608" spans="4:5" x14ac:dyDescent="0.4">
      <c r="D1608" s="18" t="s">
        <v>18962</v>
      </c>
      <c r="E1608" s="18" t="s">
        <v>6443</v>
      </c>
    </row>
    <row r="1609" spans="4:5" x14ac:dyDescent="0.4">
      <c r="D1609" s="18" t="s">
        <v>18964</v>
      </c>
      <c r="E1609" s="18" t="s">
        <v>6443</v>
      </c>
    </row>
    <row r="1610" spans="4:5" x14ac:dyDescent="0.4">
      <c r="D1610" s="18" t="s">
        <v>18965</v>
      </c>
      <c r="E1610" s="18" t="s">
        <v>6443</v>
      </c>
    </row>
    <row r="1611" spans="4:5" x14ac:dyDescent="0.4">
      <c r="D1611" s="18" t="s">
        <v>18967</v>
      </c>
      <c r="E1611" s="18" t="s">
        <v>6443</v>
      </c>
    </row>
    <row r="1612" spans="4:5" x14ac:dyDescent="0.4">
      <c r="D1612" s="18" t="s">
        <v>18968</v>
      </c>
      <c r="E1612" s="18" t="s">
        <v>6443</v>
      </c>
    </row>
    <row r="1613" spans="4:5" x14ac:dyDescent="0.4">
      <c r="D1613" s="18" t="s">
        <v>18971</v>
      </c>
      <c r="E1613" s="18" t="s">
        <v>6443</v>
      </c>
    </row>
    <row r="1614" spans="4:5" x14ac:dyDescent="0.4">
      <c r="D1614" s="18" t="s">
        <v>18973</v>
      </c>
      <c r="E1614" s="18" t="s">
        <v>6443</v>
      </c>
    </row>
    <row r="1615" spans="4:5" x14ac:dyDescent="0.4">
      <c r="D1615" s="18" t="s">
        <v>18975</v>
      </c>
      <c r="E1615" s="18" t="s">
        <v>6443</v>
      </c>
    </row>
    <row r="1616" spans="4:5" x14ac:dyDescent="0.4">
      <c r="D1616" s="18" t="s">
        <v>18977</v>
      </c>
      <c r="E1616" s="18" t="s">
        <v>6443</v>
      </c>
    </row>
    <row r="1617" spans="4:5" x14ac:dyDescent="0.4">
      <c r="D1617" s="18" t="s">
        <v>18979</v>
      </c>
      <c r="E1617" s="18" t="s">
        <v>6443</v>
      </c>
    </row>
    <row r="1618" spans="4:5" x14ac:dyDescent="0.4">
      <c r="D1618" s="18" t="s">
        <v>18981</v>
      </c>
      <c r="E1618" s="18" t="s">
        <v>6443</v>
      </c>
    </row>
    <row r="1619" spans="4:5" x14ac:dyDescent="0.4">
      <c r="D1619" s="18" t="s">
        <v>18984</v>
      </c>
      <c r="E1619" s="18" t="s">
        <v>6443</v>
      </c>
    </row>
    <row r="1620" spans="4:5" x14ac:dyDescent="0.4">
      <c r="D1620" s="18" t="s">
        <v>18986</v>
      </c>
      <c r="E1620" s="18" t="s">
        <v>6443</v>
      </c>
    </row>
    <row r="1621" spans="4:5" x14ac:dyDescent="0.4">
      <c r="D1621" s="18" t="s">
        <v>18988</v>
      </c>
      <c r="E1621" s="18" t="s">
        <v>6443</v>
      </c>
    </row>
    <row r="1622" spans="4:5" x14ac:dyDescent="0.4">
      <c r="D1622" s="18" t="s">
        <v>18990</v>
      </c>
      <c r="E1622" s="18" t="s">
        <v>6443</v>
      </c>
    </row>
    <row r="1623" spans="4:5" x14ac:dyDescent="0.4">
      <c r="D1623" s="18" t="s">
        <v>18992</v>
      </c>
      <c r="E1623" s="18" t="s">
        <v>6443</v>
      </c>
    </row>
    <row r="1624" spans="4:5" x14ac:dyDescent="0.4">
      <c r="D1624" s="18" t="s">
        <v>18994</v>
      </c>
      <c r="E1624" s="18" t="s">
        <v>6443</v>
      </c>
    </row>
    <row r="1625" spans="4:5" x14ac:dyDescent="0.4">
      <c r="D1625" s="18" t="s">
        <v>18996</v>
      </c>
      <c r="E1625" s="18" t="s">
        <v>6443</v>
      </c>
    </row>
    <row r="1626" spans="4:5" x14ac:dyDescent="0.4">
      <c r="D1626" s="18" t="s">
        <v>18999</v>
      </c>
      <c r="E1626" s="18" t="s">
        <v>6443</v>
      </c>
    </row>
    <row r="1627" spans="4:5" x14ac:dyDescent="0.4">
      <c r="D1627" s="18" t="s">
        <v>19001</v>
      </c>
      <c r="E1627" s="18" t="s">
        <v>6443</v>
      </c>
    </row>
    <row r="1628" spans="4:5" x14ac:dyDescent="0.4">
      <c r="D1628" s="18" t="s">
        <v>19004</v>
      </c>
      <c r="E1628" s="18" t="s">
        <v>6443</v>
      </c>
    </row>
    <row r="1629" spans="4:5" x14ac:dyDescent="0.4">
      <c r="D1629" s="18" t="s">
        <v>19005</v>
      </c>
      <c r="E1629" s="18" t="s">
        <v>6443</v>
      </c>
    </row>
    <row r="1630" spans="4:5" x14ac:dyDescent="0.4">
      <c r="D1630" s="18" t="s">
        <v>19006</v>
      </c>
      <c r="E1630" s="18" t="s">
        <v>6443</v>
      </c>
    </row>
    <row r="1631" spans="4:5" x14ac:dyDescent="0.4">
      <c r="D1631" s="18" t="s">
        <v>19007</v>
      </c>
      <c r="E1631" s="18" t="s">
        <v>6443</v>
      </c>
    </row>
    <row r="1632" spans="4:5" x14ac:dyDescent="0.4">
      <c r="D1632" s="18" t="s">
        <v>19010</v>
      </c>
      <c r="E1632" s="18" t="s">
        <v>6443</v>
      </c>
    </row>
    <row r="1633" spans="4:5" x14ac:dyDescent="0.4">
      <c r="D1633" s="18" t="s">
        <v>19012</v>
      </c>
      <c r="E1633" s="18" t="s">
        <v>6443</v>
      </c>
    </row>
    <row r="1634" spans="4:5" x14ac:dyDescent="0.4">
      <c r="D1634" s="18" t="s">
        <v>19015</v>
      </c>
      <c r="E1634" s="18" t="s">
        <v>6443</v>
      </c>
    </row>
    <row r="1635" spans="4:5" x14ac:dyDescent="0.4">
      <c r="D1635" s="18" t="s">
        <v>19016</v>
      </c>
      <c r="E1635" s="18" t="s">
        <v>6443</v>
      </c>
    </row>
    <row r="1636" spans="4:5" x14ac:dyDescent="0.4">
      <c r="D1636" s="18" t="s">
        <v>19017</v>
      </c>
      <c r="E1636" s="18" t="s">
        <v>6443</v>
      </c>
    </row>
    <row r="1637" spans="4:5" x14ac:dyDescent="0.4">
      <c r="D1637" s="18" t="s">
        <v>19018</v>
      </c>
      <c r="E1637" s="18" t="s">
        <v>6443</v>
      </c>
    </row>
    <row r="1638" spans="4:5" x14ac:dyDescent="0.4">
      <c r="D1638" s="18" t="s">
        <v>19021</v>
      </c>
      <c r="E1638" s="18" t="s">
        <v>6443</v>
      </c>
    </row>
    <row r="1639" spans="4:5" x14ac:dyDescent="0.4">
      <c r="D1639" s="18" t="s">
        <v>19024</v>
      </c>
      <c r="E1639" s="18" t="s">
        <v>6443</v>
      </c>
    </row>
    <row r="1640" spans="4:5" x14ac:dyDescent="0.4">
      <c r="D1640" s="18" t="s">
        <v>19025</v>
      </c>
      <c r="E1640" s="18" t="s">
        <v>6443</v>
      </c>
    </row>
    <row r="1641" spans="4:5" x14ac:dyDescent="0.4">
      <c r="D1641" s="18" t="s">
        <v>19028</v>
      </c>
      <c r="E1641" s="18" t="s">
        <v>6443</v>
      </c>
    </row>
    <row r="1642" spans="4:5" x14ac:dyDescent="0.4">
      <c r="D1642" s="18" t="s">
        <v>19031</v>
      </c>
      <c r="E1642" s="18" t="s">
        <v>6443</v>
      </c>
    </row>
    <row r="1643" spans="4:5" x14ac:dyDescent="0.4">
      <c r="D1643" s="18" t="s">
        <v>19033</v>
      </c>
      <c r="E1643" s="18" t="s">
        <v>6443</v>
      </c>
    </row>
    <row r="1644" spans="4:5" x14ac:dyDescent="0.4">
      <c r="D1644" s="18" t="s">
        <v>19036</v>
      </c>
      <c r="E1644" s="18" t="s">
        <v>6443</v>
      </c>
    </row>
    <row r="1645" spans="4:5" x14ac:dyDescent="0.4">
      <c r="D1645" s="18" t="s">
        <v>19038</v>
      </c>
      <c r="E1645" s="18" t="s">
        <v>6443</v>
      </c>
    </row>
    <row r="1646" spans="4:5" x14ac:dyDescent="0.4">
      <c r="D1646" s="18" t="s">
        <v>19041</v>
      </c>
      <c r="E1646" s="18" t="s">
        <v>6443</v>
      </c>
    </row>
    <row r="1647" spans="4:5" x14ac:dyDescent="0.4">
      <c r="D1647" s="18" t="s">
        <v>19043</v>
      </c>
      <c r="E1647" s="18" t="s">
        <v>6443</v>
      </c>
    </row>
    <row r="1648" spans="4:5" x14ac:dyDescent="0.4">
      <c r="D1648" s="18" t="s">
        <v>19046</v>
      </c>
      <c r="E1648" s="18" t="s">
        <v>6443</v>
      </c>
    </row>
    <row r="1649" spans="4:5" x14ac:dyDescent="0.4">
      <c r="D1649" s="18" t="s">
        <v>19048</v>
      </c>
      <c r="E1649" s="18" t="s">
        <v>6443</v>
      </c>
    </row>
    <row r="1650" spans="4:5" x14ac:dyDescent="0.4">
      <c r="D1650" s="18" t="s">
        <v>19051</v>
      </c>
      <c r="E1650" s="18" t="s">
        <v>6443</v>
      </c>
    </row>
    <row r="1651" spans="4:5" ht="31.5" x14ac:dyDescent="0.4">
      <c r="D1651" s="18" t="s">
        <v>19054</v>
      </c>
      <c r="E1651" s="162" t="s">
        <v>5898</v>
      </c>
    </row>
    <row r="1652" spans="4:5" ht="31.5" x14ac:dyDescent="0.4">
      <c r="D1652" s="18" t="s">
        <v>19057</v>
      </c>
      <c r="E1652" s="162" t="s">
        <v>5898</v>
      </c>
    </row>
    <row r="1653" spans="4:5" ht="31.5" x14ac:dyDescent="0.4">
      <c r="D1653" s="18" t="s">
        <v>19059</v>
      </c>
      <c r="E1653" s="162" t="s">
        <v>5898</v>
      </c>
    </row>
    <row r="1654" spans="4:5" ht="31.5" x14ac:dyDescent="0.4">
      <c r="D1654" s="18" t="s">
        <v>19061</v>
      </c>
      <c r="E1654" s="162" t="s">
        <v>5898</v>
      </c>
    </row>
    <row r="1655" spans="4:5" ht="31.5" x14ac:dyDescent="0.4">
      <c r="D1655" s="18" t="s">
        <v>19063</v>
      </c>
      <c r="E1655" s="162" t="s">
        <v>5898</v>
      </c>
    </row>
    <row r="1656" spans="4:5" ht="31.5" x14ac:dyDescent="0.4">
      <c r="D1656" s="18" t="s">
        <v>19065</v>
      </c>
      <c r="E1656" s="162" t="s">
        <v>5898</v>
      </c>
    </row>
    <row r="1657" spans="4:5" ht="31.5" x14ac:dyDescent="0.4">
      <c r="D1657" s="18" t="s">
        <v>19067</v>
      </c>
      <c r="E1657" s="162" t="s">
        <v>5898</v>
      </c>
    </row>
    <row r="1658" spans="4:5" ht="31.5" x14ac:dyDescent="0.4">
      <c r="D1658" s="18" t="s">
        <v>19069</v>
      </c>
      <c r="E1658" s="162" t="s">
        <v>5898</v>
      </c>
    </row>
    <row r="1659" spans="4:5" ht="31.5" x14ac:dyDescent="0.4">
      <c r="D1659" s="18" t="s">
        <v>19071</v>
      </c>
      <c r="E1659" s="162" t="s">
        <v>5898</v>
      </c>
    </row>
    <row r="1660" spans="4:5" ht="31.5" x14ac:dyDescent="0.4">
      <c r="D1660" s="18" t="s">
        <v>19072</v>
      </c>
      <c r="E1660" s="162" t="s">
        <v>5898</v>
      </c>
    </row>
    <row r="1661" spans="4:5" ht="31.5" x14ac:dyDescent="0.4">
      <c r="D1661" s="18" t="s">
        <v>19073</v>
      </c>
      <c r="E1661" s="162" t="s">
        <v>5898</v>
      </c>
    </row>
    <row r="1662" spans="4:5" ht="31.5" x14ac:dyDescent="0.4">
      <c r="D1662" s="18" t="s">
        <v>19074</v>
      </c>
      <c r="E1662" s="162" t="s">
        <v>5898</v>
      </c>
    </row>
    <row r="1663" spans="4:5" ht="31.5" x14ac:dyDescent="0.4">
      <c r="D1663" s="18" t="s">
        <v>19076</v>
      </c>
      <c r="E1663" s="162" t="s">
        <v>5898</v>
      </c>
    </row>
    <row r="1664" spans="4:5" ht="31.5" x14ac:dyDescent="0.4">
      <c r="D1664" s="18" t="s">
        <v>19077</v>
      </c>
      <c r="E1664" s="162" t="s">
        <v>5898</v>
      </c>
    </row>
    <row r="1665" spans="4:5" ht="31.5" x14ac:dyDescent="0.4">
      <c r="D1665" s="18" t="s">
        <v>19078</v>
      </c>
      <c r="E1665" s="162" t="s">
        <v>5898</v>
      </c>
    </row>
    <row r="1666" spans="4:5" ht="31.5" x14ac:dyDescent="0.4">
      <c r="D1666" s="18" t="s">
        <v>19079</v>
      </c>
      <c r="E1666" s="162" t="s">
        <v>5898</v>
      </c>
    </row>
    <row r="1667" spans="4:5" ht="31.5" x14ac:dyDescent="0.4">
      <c r="D1667" s="18" t="s">
        <v>19082</v>
      </c>
      <c r="E1667" s="162" t="s">
        <v>5898</v>
      </c>
    </row>
    <row r="1668" spans="4:5" ht="31.5" x14ac:dyDescent="0.4">
      <c r="D1668" s="18" t="s">
        <v>19084</v>
      </c>
      <c r="E1668" s="162" t="s">
        <v>5898</v>
      </c>
    </row>
    <row r="1669" spans="4:5" ht="31.5" x14ac:dyDescent="0.4">
      <c r="D1669" s="18" t="s">
        <v>19086</v>
      </c>
      <c r="E1669" s="162" t="s">
        <v>5898</v>
      </c>
    </row>
    <row r="1670" spans="4:5" ht="31.5" x14ac:dyDescent="0.4">
      <c r="D1670" s="18" t="s">
        <v>19088</v>
      </c>
      <c r="E1670" s="162" t="s">
        <v>5898</v>
      </c>
    </row>
    <row r="1671" spans="4:5" ht="31.5" x14ac:dyDescent="0.4">
      <c r="D1671" s="18" t="s">
        <v>19090</v>
      </c>
      <c r="E1671" s="162" t="s">
        <v>5898</v>
      </c>
    </row>
    <row r="1672" spans="4:5" ht="31.5" x14ac:dyDescent="0.4">
      <c r="D1672" s="18" t="s">
        <v>19092</v>
      </c>
      <c r="E1672" s="162" t="s">
        <v>5898</v>
      </c>
    </row>
    <row r="1673" spans="4:5" ht="31.5" x14ac:dyDescent="0.4">
      <c r="D1673" s="18" t="s">
        <v>19094</v>
      </c>
      <c r="E1673" s="162" t="s">
        <v>5898</v>
      </c>
    </row>
    <row r="1674" spans="4:5" ht="31.5" x14ac:dyDescent="0.4">
      <c r="D1674" s="18" t="s">
        <v>19097</v>
      </c>
      <c r="E1674" s="162" t="s">
        <v>5898</v>
      </c>
    </row>
    <row r="1675" spans="4:5" ht="31.5" x14ac:dyDescent="0.4">
      <c r="D1675" s="18" t="s">
        <v>19099</v>
      </c>
      <c r="E1675" s="162" t="s">
        <v>5898</v>
      </c>
    </row>
    <row r="1676" spans="4:5" ht="31.5" x14ac:dyDescent="0.4">
      <c r="D1676" s="18" t="s">
        <v>19101</v>
      </c>
      <c r="E1676" s="162" t="s">
        <v>5898</v>
      </c>
    </row>
    <row r="1677" spans="4:5" ht="31.5" x14ac:dyDescent="0.4">
      <c r="D1677" s="18" t="s">
        <v>19102</v>
      </c>
      <c r="E1677" s="162" t="s">
        <v>5898</v>
      </c>
    </row>
    <row r="1678" spans="4:5" ht="31.5" x14ac:dyDescent="0.4">
      <c r="D1678" s="18" t="s">
        <v>19103</v>
      </c>
      <c r="E1678" s="162" t="s">
        <v>5898</v>
      </c>
    </row>
    <row r="1679" spans="4:5" ht="31.5" x14ac:dyDescent="0.4">
      <c r="D1679" s="18" t="s">
        <v>19104</v>
      </c>
      <c r="E1679" s="162" t="s">
        <v>5898</v>
      </c>
    </row>
    <row r="1680" spans="4:5" ht="31.5" x14ac:dyDescent="0.4">
      <c r="D1680" s="18" t="s">
        <v>19106</v>
      </c>
      <c r="E1680" s="162" t="s">
        <v>5898</v>
      </c>
    </row>
    <row r="1681" spans="4:5" ht="31.5" x14ac:dyDescent="0.4">
      <c r="D1681" s="18" t="s">
        <v>19108</v>
      </c>
      <c r="E1681" s="162" t="s">
        <v>5898</v>
      </c>
    </row>
    <row r="1682" spans="4:5" ht="31.5" x14ac:dyDescent="0.4">
      <c r="D1682" s="18" t="s">
        <v>19110</v>
      </c>
      <c r="E1682" s="162" t="s">
        <v>5898</v>
      </c>
    </row>
    <row r="1683" spans="4:5" ht="31.5" x14ac:dyDescent="0.4">
      <c r="D1683" s="18" t="s">
        <v>19112</v>
      </c>
      <c r="E1683" s="162" t="s">
        <v>5898</v>
      </c>
    </row>
    <row r="1684" spans="4:5" ht="31.5" x14ac:dyDescent="0.4">
      <c r="D1684" s="18" t="s">
        <v>19113</v>
      </c>
      <c r="E1684" s="162" t="s">
        <v>5898</v>
      </c>
    </row>
    <row r="1685" spans="4:5" ht="31.5" x14ac:dyDescent="0.4">
      <c r="D1685" s="18" t="s">
        <v>19114</v>
      </c>
      <c r="E1685" s="162" t="s">
        <v>5898</v>
      </c>
    </row>
    <row r="1686" spans="4:5" ht="31.5" x14ac:dyDescent="0.4">
      <c r="D1686" s="18" t="s">
        <v>19115</v>
      </c>
      <c r="E1686" s="162" t="s">
        <v>5898</v>
      </c>
    </row>
    <row r="1687" spans="4:5" ht="31.5" x14ac:dyDescent="0.4">
      <c r="D1687" s="18" t="s">
        <v>19118</v>
      </c>
      <c r="E1687" s="162" t="s">
        <v>5898</v>
      </c>
    </row>
    <row r="1688" spans="4:5" ht="31.5" x14ac:dyDescent="0.4">
      <c r="D1688" s="18" t="s">
        <v>19120</v>
      </c>
      <c r="E1688" s="162" t="s">
        <v>5898</v>
      </c>
    </row>
    <row r="1689" spans="4:5" ht="31.5" x14ac:dyDescent="0.4">
      <c r="D1689" s="18" t="s">
        <v>19123</v>
      </c>
      <c r="E1689" s="162" t="s">
        <v>5898</v>
      </c>
    </row>
    <row r="1690" spans="4:5" ht="31.5" x14ac:dyDescent="0.4">
      <c r="D1690" s="18" t="s">
        <v>19124</v>
      </c>
      <c r="E1690" s="162" t="s">
        <v>5898</v>
      </c>
    </row>
    <row r="1691" spans="4:5" ht="31.5" x14ac:dyDescent="0.4">
      <c r="D1691" s="18" t="s">
        <v>19125</v>
      </c>
      <c r="E1691" s="162" t="s">
        <v>5898</v>
      </c>
    </row>
    <row r="1692" spans="4:5" ht="31.5" x14ac:dyDescent="0.4">
      <c r="D1692" s="18" t="s">
        <v>19126</v>
      </c>
      <c r="E1692" s="162" t="s">
        <v>5898</v>
      </c>
    </row>
    <row r="1693" spans="4:5" ht="31.5" x14ac:dyDescent="0.4">
      <c r="D1693" s="18" t="s">
        <v>19129</v>
      </c>
      <c r="E1693" s="162" t="s">
        <v>5898</v>
      </c>
    </row>
    <row r="1694" spans="4:5" ht="31.5" x14ac:dyDescent="0.4">
      <c r="D1694" s="18" t="s">
        <v>19130</v>
      </c>
      <c r="E1694" s="162" t="s">
        <v>5898</v>
      </c>
    </row>
    <row r="1695" spans="4:5" ht="31.5" x14ac:dyDescent="0.4">
      <c r="D1695" s="18" t="s">
        <v>19131</v>
      </c>
      <c r="E1695" s="162" t="s">
        <v>5898</v>
      </c>
    </row>
    <row r="1696" spans="4:5" ht="31.5" x14ac:dyDescent="0.4">
      <c r="D1696" s="18" t="s">
        <v>19132</v>
      </c>
      <c r="E1696" s="162" t="s">
        <v>5898</v>
      </c>
    </row>
    <row r="1697" spans="4:5" ht="31.5" x14ac:dyDescent="0.4">
      <c r="D1697" s="18" t="s">
        <v>19133</v>
      </c>
      <c r="E1697" s="162" t="s">
        <v>5898</v>
      </c>
    </row>
    <row r="1698" spans="4:5" ht="31.5" x14ac:dyDescent="0.4">
      <c r="D1698" s="18" t="s">
        <v>19134</v>
      </c>
      <c r="E1698" s="162" t="s">
        <v>5898</v>
      </c>
    </row>
    <row r="1699" spans="4:5" ht="31.5" x14ac:dyDescent="0.4">
      <c r="D1699" s="18" t="s">
        <v>19137</v>
      </c>
      <c r="E1699" s="162" t="s">
        <v>5898</v>
      </c>
    </row>
    <row r="1700" spans="4:5" ht="31.5" x14ac:dyDescent="0.4">
      <c r="D1700" s="18" t="s">
        <v>19138</v>
      </c>
      <c r="E1700" s="162" t="s">
        <v>5898</v>
      </c>
    </row>
    <row r="1701" spans="4:5" ht="31.5" x14ac:dyDescent="0.4">
      <c r="D1701" s="18" t="s">
        <v>19139</v>
      </c>
      <c r="E1701" s="162" t="s">
        <v>5898</v>
      </c>
    </row>
    <row r="1702" spans="4:5" ht="31.5" x14ac:dyDescent="0.4">
      <c r="D1702" s="18" t="s">
        <v>19140</v>
      </c>
      <c r="E1702" s="162" t="s">
        <v>5898</v>
      </c>
    </row>
    <row r="1703" spans="4:5" ht="31.5" x14ac:dyDescent="0.4">
      <c r="D1703" s="18" t="s">
        <v>19141</v>
      </c>
      <c r="E1703" s="162" t="s">
        <v>5898</v>
      </c>
    </row>
    <row r="1704" spans="4:5" ht="31.5" x14ac:dyDescent="0.4">
      <c r="D1704" s="18" t="s">
        <v>19144</v>
      </c>
      <c r="E1704" s="162" t="s">
        <v>5898</v>
      </c>
    </row>
    <row r="1705" spans="4:5" ht="31.5" x14ac:dyDescent="0.4">
      <c r="D1705" s="18" t="s">
        <v>19145</v>
      </c>
      <c r="E1705" s="162" t="s">
        <v>5898</v>
      </c>
    </row>
    <row r="1706" spans="4:5" ht="31.5" x14ac:dyDescent="0.4">
      <c r="D1706" s="18" t="s">
        <v>19146</v>
      </c>
      <c r="E1706" s="162" t="s">
        <v>5898</v>
      </c>
    </row>
    <row r="1707" spans="4:5" ht="31.5" x14ac:dyDescent="0.4">
      <c r="D1707" s="18" t="s">
        <v>19147</v>
      </c>
      <c r="E1707" s="162" t="s">
        <v>5898</v>
      </c>
    </row>
    <row r="1708" spans="4:5" ht="31.5" x14ac:dyDescent="0.4">
      <c r="D1708" s="18" t="s">
        <v>19148</v>
      </c>
      <c r="E1708" s="162" t="s">
        <v>5898</v>
      </c>
    </row>
    <row r="1709" spans="4:5" ht="31.5" x14ac:dyDescent="0.4">
      <c r="D1709" s="18" t="s">
        <v>19151</v>
      </c>
      <c r="E1709" s="162" t="s">
        <v>5898</v>
      </c>
    </row>
    <row r="1710" spans="4:5" ht="31.5" x14ac:dyDescent="0.4">
      <c r="D1710" s="18" t="s">
        <v>19152</v>
      </c>
      <c r="E1710" s="162" t="s">
        <v>5898</v>
      </c>
    </row>
    <row r="1711" spans="4:5" ht="31.5" x14ac:dyDescent="0.4">
      <c r="D1711" s="18" t="s">
        <v>19153</v>
      </c>
      <c r="E1711" s="162" t="s">
        <v>5898</v>
      </c>
    </row>
    <row r="1712" spans="4:5" ht="31.5" x14ac:dyDescent="0.4">
      <c r="D1712" s="18" t="s">
        <v>19154</v>
      </c>
      <c r="E1712" s="162" t="s">
        <v>5898</v>
      </c>
    </row>
    <row r="1713" spans="4:5" ht="31.5" x14ac:dyDescent="0.4">
      <c r="D1713" s="18" t="s">
        <v>19155</v>
      </c>
      <c r="E1713" s="162" t="s">
        <v>5898</v>
      </c>
    </row>
    <row r="1714" spans="4:5" ht="31.5" x14ac:dyDescent="0.4">
      <c r="D1714" s="18" t="s">
        <v>19158</v>
      </c>
      <c r="E1714" s="162" t="s">
        <v>5898</v>
      </c>
    </row>
    <row r="1715" spans="4:5" ht="31.5" x14ac:dyDescent="0.4">
      <c r="D1715" s="18" t="s">
        <v>19159</v>
      </c>
      <c r="E1715" s="162" t="s">
        <v>5898</v>
      </c>
    </row>
    <row r="1716" spans="4:5" ht="31.5" x14ac:dyDescent="0.4">
      <c r="D1716" s="18" t="s">
        <v>19160</v>
      </c>
      <c r="E1716" s="162" t="s">
        <v>5898</v>
      </c>
    </row>
    <row r="1717" spans="4:5" ht="31.5" x14ac:dyDescent="0.4">
      <c r="D1717" s="18" t="s">
        <v>19161</v>
      </c>
      <c r="E1717" s="162" t="s">
        <v>5898</v>
      </c>
    </row>
    <row r="1718" spans="4:5" ht="31.5" x14ac:dyDescent="0.4">
      <c r="D1718" s="18" t="s">
        <v>19162</v>
      </c>
      <c r="E1718" s="162" t="s">
        <v>5898</v>
      </c>
    </row>
    <row r="1719" spans="4:5" ht="31.5" x14ac:dyDescent="0.4">
      <c r="D1719" s="18" t="s">
        <v>19165</v>
      </c>
      <c r="E1719" s="162" t="s">
        <v>5898</v>
      </c>
    </row>
    <row r="1720" spans="4:5" ht="31.5" x14ac:dyDescent="0.4">
      <c r="D1720" s="18" t="s">
        <v>19166</v>
      </c>
      <c r="E1720" s="162" t="s">
        <v>5898</v>
      </c>
    </row>
    <row r="1721" spans="4:5" ht="47.25" x14ac:dyDescent="0.4">
      <c r="D1721" s="18" t="s">
        <v>19168</v>
      </c>
      <c r="E1721" s="162" t="s">
        <v>6391</v>
      </c>
    </row>
    <row r="1722" spans="4:5" ht="31.5" x14ac:dyDescent="0.4">
      <c r="D1722" s="18" t="s">
        <v>19169</v>
      </c>
      <c r="E1722" s="162" t="s">
        <v>5898</v>
      </c>
    </row>
    <row r="1723" spans="4:5" ht="47.25" x14ac:dyDescent="0.4">
      <c r="D1723" s="18" t="s">
        <v>19170</v>
      </c>
      <c r="E1723" s="162" t="s">
        <v>6391</v>
      </c>
    </row>
    <row r="1724" spans="4:5" ht="47.25" x14ac:dyDescent="0.4">
      <c r="D1724" s="18" t="s">
        <v>19171</v>
      </c>
      <c r="E1724" s="162" t="s">
        <v>6391</v>
      </c>
    </row>
    <row r="1725" spans="4:5" ht="31.5" x14ac:dyDescent="0.4">
      <c r="D1725" s="18" t="s">
        <v>19174</v>
      </c>
      <c r="E1725" s="162" t="s">
        <v>5898</v>
      </c>
    </row>
    <row r="1726" spans="4:5" ht="31.5" x14ac:dyDescent="0.4">
      <c r="D1726" s="18" t="s">
        <v>19175</v>
      </c>
      <c r="E1726" s="162" t="s">
        <v>5898</v>
      </c>
    </row>
    <row r="1727" spans="4:5" ht="47.25" x14ac:dyDescent="0.4">
      <c r="D1727" s="18" t="s">
        <v>19177</v>
      </c>
      <c r="E1727" s="162" t="s">
        <v>6391</v>
      </c>
    </row>
    <row r="1728" spans="4:5" ht="31.5" x14ac:dyDescent="0.4">
      <c r="D1728" s="18" t="s">
        <v>19178</v>
      </c>
      <c r="E1728" s="162" t="s">
        <v>5898</v>
      </c>
    </row>
    <row r="1729" spans="4:5" ht="47.25" x14ac:dyDescent="0.4">
      <c r="D1729" s="18" t="s">
        <v>19179</v>
      </c>
      <c r="E1729" s="162" t="s">
        <v>6391</v>
      </c>
    </row>
    <row r="1730" spans="4:5" ht="47.25" x14ac:dyDescent="0.4">
      <c r="D1730" s="18" t="s">
        <v>19180</v>
      </c>
      <c r="E1730" s="162" t="s">
        <v>6391</v>
      </c>
    </row>
    <row r="1731" spans="4:5" ht="31.5" x14ac:dyDescent="0.4">
      <c r="D1731" s="18" t="s">
        <v>19183</v>
      </c>
      <c r="E1731" s="162" t="s">
        <v>5898</v>
      </c>
    </row>
    <row r="1732" spans="4:5" ht="31.5" x14ac:dyDescent="0.4">
      <c r="D1732" s="18" t="s">
        <v>19185</v>
      </c>
      <c r="E1732" s="162" t="s">
        <v>5898</v>
      </c>
    </row>
    <row r="1733" spans="4:5" ht="31.5" x14ac:dyDescent="0.4">
      <c r="D1733" s="18" t="s">
        <v>19188</v>
      </c>
      <c r="E1733" s="162" t="s">
        <v>5898</v>
      </c>
    </row>
    <row r="1734" spans="4:5" ht="31.5" x14ac:dyDescent="0.4">
      <c r="D1734" s="18" t="s">
        <v>19191</v>
      </c>
      <c r="E1734" s="162" t="s">
        <v>5898</v>
      </c>
    </row>
    <row r="1735" spans="4:5" ht="31.5" x14ac:dyDescent="0.4">
      <c r="D1735" s="18" t="s">
        <v>19193</v>
      </c>
      <c r="E1735" s="162" t="s">
        <v>5898</v>
      </c>
    </row>
    <row r="1736" spans="4:5" ht="31.5" x14ac:dyDescent="0.4">
      <c r="D1736" s="18" t="s">
        <v>19196</v>
      </c>
      <c r="E1736" s="162" t="s">
        <v>5898</v>
      </c>
    </row>
    <row r="1737" spans="4:5" ht="31.5" x14ac:dyDescent="0.4">
      <c r="D1737" s="18" t="s">
        <v>19198</v>
      </c>
      <c r="E1737" s="162" t="s">
        <v>5898</v>
      </c>
    </row>
    <row r="1738" spans="4:5" ht="31.5" x14ac:dyDescent="0.4">
      <c r="D1738" s="18" t="s">
        <v>19201</v>
      </c>
      <c r="E1738" s="162" t="s">
        <v>5898</v>
      </c>
    </row>
    <row r="1739" spans="4:5" ht="31.5" x14ac:dyDescent="0.4">
      <c r="D1739" s="18" t="s">
        <v>19203</v>
      </c>
      <c r="E1739" s="162" t="s">
        <v>5898</v>
      </c>
    </row>
    <row r="1740" spans="4:5" ht="31.5" x14ac:dyDescent="0.4">
      <c r="D1740" s="18" t="s">
        <v>19206</v>
      </c>
      <c r="E1740" s="162" t="s">
        <v>5898</v>
      </c>
    </row>
    <row r="1741" spans="4:5" ht="31.5" x14ac:dyDescent="0.4">
      <c r="D1741" s="18" t="s">
        <v>19208</v>
      </c>
      <c r="E1741" s="162" t="s">
        <v>5898</v>
      </c>
    </row>
    <row r="1742" spans="4:5" ht="31.5" x14ac:dyDescent="0.4">
      <c r="D1742" s="18" t="s">
        <v>19211</v>
      </c>
      <c r="E1742" s="162" t="s">
        <v>5898</v>
      </c>
    </row>
    <row r="1743" spans="4:5" ht="31.5" x14ac:dyDescent="0.4">
      <c r="D1743" s="18" t="s">
        <v>19213</v>
      </c>
      <c r="E1743" s="162" t="s">
        <v>5898</v>
      </c>
    </row>
    <row r="1744" spans="4:5" ht="31.5" x14ac:dyDescent="0.4">
      <c r="D1744" s="18" t="s">
        <v>19216</v>
      </c>
      <c r="E1744" s="162" t="s">
        <v>5898</v>
      </c>
    </row>
    <row r="1745" spans="4:5" ht="31.5" x14ac:dyDescent="0.4">
      <c r="D1745" s="18" t="s">
        <v>19218</v>
      </c>
      <c r="E1745" s="162" t="s">
        <v>5898</v>
      </c>
    </row>
    <row r="1746" spans="4:5" ht="31.5" x14ac:dyDescent="0.4">
      <c r="D1746" s="18" t="s">
        <v>19221</v>
      </c>
      <c r="E1746" s="162" t="s">
        <v>5898</v>
      </c>
    </row>
    <row r="1747" spans="4:5" ht="31.5" x14ac:dyDescent="0.4">
      <c r="D1747" s="18" t="s">
        <v>19223</v>
      </c>
      <c r="E1747" s="162" t="s">
        <v>5898</v>
      </c>
    </row>
    <row r="1748" spans="4:5" ht="47.25" x14ac:dyDescent="0.4">
      <c r="D1748" s="18" t="s">
        <v>19225</v>
      </c>
      <c r="E1748" s="162" t="s">
        <v>6391</v>
      </c>
    </row>
    <row r="1749" spans="4:5" ht="47.25" x14ac:dyDescent="0.4">
      <c r="D1749" s="18" t="s">
        <v>19228</v>
      </c>
      <c r="E1749" s="162" t="s">
        <v>6391</v>
      </c>
    </row>
    <row r="1750" spans="4:5" ht="47.25" x14ac:dyDescent="0.4">
      <c r="D1750" s="18" t="s">
        <v>19230</v>
      </c>
      <c r="E1750" s="162" t="s">
        <v>6391</v>
      </c>
    </row>
    <row r="1751" spans="4:5" ht="31.5" x14ac:dyDescent="0.4">
      <c r="D1751" s="18" t="s">
        <v>19233</v>
      </c>
      <c r="E1751" s="162" t="s">
        <v>5898</v>
      </c>
    </row>
    <row r="1752" spans="4:5" ht="47.25" x14ac:dyDescent="0.4">
      <c r="D1752" s="18" t="s">
        <v>19236</v>
      </c>
      <c r="E1752" s="162" t="s">
        <v>6391</v>
      </c>
    </row>
    <row r="1753" spans="4:5" ht="31.5" x14ac:dyDescent="0.4">
      <c r="D1753" s="18" t="s">
        <v>19237</v>
      </c>
      <c r="E1753" s="162" t="s">
        <v>5898</v>
      </c>
    </row>
    <row r="1754" spans="4:5" ht="47.25" x14ac:dyDescent="0.4">
      <c r="D1754" s="18" t="s">
        <v>19238</v>
      </c>
      <c r="E1754" s="162" t="s">
        <v>6391</v>
      </c>
    </row>
    <row r="1755" spans="4:5" ht="47.25" x14ac:dyDescent="0.4">
      <c r="D1755" s="18" t="s">
        <v>19239</v>
      </c>
      <c r="E1755" s="162" t="s">
        <v>6391</v>
      </c>
    </row>
    <row r="1756" spans="4:5" ht="47.25" x14ac:dyDescent="0.4">
      <c r="D1756" s="18" t="s">
        <v>19242</v>
      </c>
      <c r="E1756" s="162" t="s">
        <v>6391</v>
      </c>
    </row>
    <row r="1757" spans="4:5" ht="47.25" x14ac:dyDescent="0.4">
      <c r="D1757" s="18" t="s">
        <v>19245</v>
      </c>
      <c r="E1757" s="162" t="s">
        <v>6391</v>
      </c>
    </row>
    <row r="1758" spans="4:5" ht="47.25" x14ac:dyDescent="0.4">
      <c r="D1758" s="18" t="s">
        <v>19248</v>
      </c>
      <c r="E1758" s="162" t="s">
        <v>6391</v>
      </c>
    </row>
    <row r="1759" spans="4:5" ht="31.5" x14ac:dyDescent="0.4">
      <c r="D1759" s="18" t="s">
        <v>19251</v>
      </c>
      <c r="E1759" s="162" t="s">
        <v>5898</v>
      </c>
    </row>
    <row r="1760" spans="4:5" ht="31.5" x14ac:dyDescent="0.4">
      <c r="D1760" s="18" t="s">
        <v>19254</v>
      </c>
      <c r="E1760" s="162" t="s">
        <v>5898</v>
      </c>
    </row>
  </sheetData>
  <autoFilter ref="A1:E1093" xr:uid="{7E76D2F5-2DD0-4BAC-B63F-5665E3E90654}"/>
  <phoneticPr fontId="4"/>
  <conditionalFormatting sqref="A2:E1048576 A1:D1">
    <cfRule type="expression" dxfId="5" priority="6">
      <formula>A1&lt;&gt;""</formula>
    </cfRule>
  </conditionalFormatting>
  <conditionalFormatting sqref="G1:G1048576">
    <cfRule type="expression" dxfId="4" priority="5">
      <formula>G1&lt;&gt;""</formula>
    </cfRule>
  </conditionalFormatting>
  <conditionalFormatting sqref="I1:J1">
    <cfRule type="expression" dxfId="3" priority="4">
      <formula>I1&lt;&gt;""</formula>
    </cfRule>
  </conditionalFormatting>
  <conditionalFormatting sqref="L1:M1">
    <cfRule type="expression" dxfId="2" priority="3">
      <formula>L1&lt;&gt;""</formula>
    </cfRule>
  </conditionalFormatting>
  <conditionalFormatting sqref="E1">
    <cfRule type="expression" dxfId="1" priority="2">
      <formula>E1&lt;&gt;""</formula>
    </cfRule>
  </conditionalFormatting>
  <conditionalFormatting sqref="O1:P1">
    <cfRule type="expression" dxfId="0" priority="1">
      <formula>O1&lt;&gt;""</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2EB18-7C44-4D41-B631-2522127E115B}">
  <sheetPr codeName="Sheet18">
    <pageSetUpPr fitToPage="1"/>
  </sheetPr>
  <dimension ref="B1:D20"/>
  <sheetViews>
    <sheetView showGridLines="0" zoomScale="85" zoomScaleNormal="85" workbookViewId="0">
      <selection activeCell="B2" sqref="B2:D2"/>
    </sheetView>
  </sheetViews>
  <sheetFormatPr defaultColWidth="8.625" defaultRowHeight="15.75" x14ac:dyDescent="0.4"/>
  <cols>
    <col min="1" max="1" width="4.625" style="121" customWidth="1"/>
    <col min="2" max="2" width="14.125" style="121" customWidth="1"/>
    <col min="3" max="3" width="15" style="121" customWidth="1"/>
    <col min="4" max="4" width="50.625" style="121" customWidth="1"/>
    <col min="5" max="16384" width="8.625" style="121"/>
  </cols>
  <sheetData>
    <row r="1" spans="2:4" ht="18" customHeight="1" x14ac:dyDescent="0.4"/>
    <row r="2" spans="2:4" ht="24" x14ac:dyDescent="0.4">
      <c r="B2" s="213" t="s">
        <v>5785</v>
      </c>
      <c r="C2" s="213"/>
      <c r="D2" s="213"/>
    </row>
    <row r="3" spans="2:4" ht="18" customHeight="1" x14ac:dyDescent="0.4">
      <c r="B3" s="122"/>
      <c r="C3" s="122"/>
      <c r="D3" s="122"/>
    </row>
    <row r="4" spans="2:4" s="124" customFormat="1" ht="27.75" customHeight="1" x14ac:dyDescent="0.4">
      <c r="B4" s="123" t="s">
        <v>5786</v>
      </c>
      <c r="D4" s="125" t="s">
        <v>5787</v>
      </c>
    </row>
    <row r="5" spans="2:4" ht="24.95" customHeight="1" x14ac:dyDescent="0.4">
      <c r="B5" s="126" t="s">
        <v>5788</v>
      </c>
      <c r="C5" s="126" t="s">
        <v>5789</v>
      </c>
      <c r="D5" s="126" t="s">
        <v>5790</v>
      </c>
    </row>
    <row r="6" spans="2:4" ht="39.950000000000003" customHeight="1" x14ac:dyDescent="0.4">
      <c r="B6" s="127" t="s">
        <v>21</v>
      </c>
      <c r="C6" s="127" t="s">
        <v>5791</v>
      </c>
      <c r="D6" s="128" t="s">
        <v>5792</v>
      </c>
    </row>
    <row r="7" spans="2:4" ht="54.95" customHeight="1" x14ac:dyDescent="0.4">
      <c r="B7" s="127" t="s">
        <v>31</v>
      </c>
      <c r="C7" s="127" t="s">
        <v>5793</v>
      </c>
      <c r="D7" s="128" t="s">
        <v>5794</v>
      </c>
    </row>
    <row r="8" spans="2:4" ht="24.95" customHeight="1" x14ac:dyDescent="0.4">
      <c r="B8" s="127" t="s">
        <v>5795</v>
      </c>
      <c r="C8" s="127" t="s">
        <v>5796</v>
      </c>
      <c r="D8" s="129" t="s">
        <v>5797</v>
      </c>
    </row>
    <row r="9" spans="2:4" ht="24.95" customHeight="1" x14ac:dyDescent="0.4">
      <c r="B9" s="127" t="s">
        <v>32</v>
      </c>
      <c r="C9" s="127" t="s">
        <v>5798</v>
      </c>
      <c r="D9" s="129" t="s">
        <v>5799</v>
      </c>
    </row>
    <row r="10" spans="2:4" ht="24.95" customHeight="1" x14ac:dyDescent="0.4">
      <c r="B10" s="127" t="s">
        <v>24</v>
      </c>
      <c r="C10" s="127" t="s">
        <v>5800</v>
      </c>
      <c r="D10" s="129" t="s">
        <v>5801</v>
      </c>
    </row>
    <row r="11" spans="2:4" ht="24.95" customHeight="1" x14ac:dyDescent="0.4">
      <c r="B11" s="127" t="s">
        <v>26</v>
      </c>
      <c r="C11" s="127" t="s">
        <v>5802</v>
      </c>
      <c r="D11" s="129" t="s">
        <v>5803</v>
      </c>
    </row>
    <row r="12" spans="2:4" ht="24.95" customHeight="1" x14ac:dyDescent="0.4">
      <c r="B12" s="127" t="s">
        <v>30</v>
      </c>
      <c r="C12" s="127" t="s">
        <v>5804</v>
      </c>
      <c r="D12" s="129" t="s">
        <v>5805</v>
      </c>
    </row>
    <row r="13" spans="2:4" ht="24.95" customHeight="1" x14ac:dyDescent="0.4">
      <c r="B13" s="127" t="s">
        <v>34</v>
      </c>
      <c r="C13" s="127" t="s">
        <v>5806</v>
      </c>
      <c r="D13" s="129" t="s">
        <v>5807</v>
      </c>
    </row>
    <row r="14" spans="2:4" ht="24.95" customHeight="1" x14ac:dyDescent="0.4">
      <c r="B14" s="127" t="s">
        <v>23</v>
      </c>
      <c r="C14" s="127" t="s">
        <v>5808</v>
      </c>
      <c r="D14" s="129" t="s">
        <v>5809</v>
      </c>
    </row>
    <row r="15" spans="2:4" ht="24.95" customHeight="1" x14ac:dyDescent="0.4">
      <c r="B15" s="127" t="s">
        <v>36</v>
      </c>
      <c r="C15" s="127" t="s">
        <v>5810</v>
      </c>
      <c r="D15" s="129" t="s">
        <v>5811</v>
      </c>
    </row>
    <row r="16" spans="2:4" ht="15" customHeight="1" x14ac:dyDescent="0.4"/>
    <row r="17" spans="2:4" ht="19.5" x14ac:dyDescent="0.4">
      <c r="B17" s="123" t="s">
        <v>5812</v>
      </c>
      <c r="C17" s="124"/>
      <c r="D17" s="124"/>
    </row>
    <row r="18" spans="2:4" ht="24.95" customHeight="1" x14ac:dyDescent="0.4">
      <c r="B18" s="126" t="s">
        <v>5788</v>
      </c>
      <c r="C18" s="126" t="s">
        <v>5789</v>
      </c>
      <c r="D18" s="126" t="s">
        <v>5790</v>
      </c>
    </row>
    <row r="19" spans="2:4" ht="39.950000000000003" customHeight="1" x14ac:dyDescent="0.4">
      <c r="B19" s="127" t="s">
        <v>5813</v>
      </c>
      <c r="C19" s="127" t="s">
        <v>5814</v>
      </c>
      <c r="D19" s="130" t="s">
        <v>5815</v>
      </c>
    </row>
    <row r="20" spans="2:4" ht="39.950000000000003" customHeight="1" x14ac:dyDescent="0.4">
      <c r="B20" s="127" t="s">
        <v>5816</v>
      </c>
      <c r="C20" s="127" t="s">
        <v>5817</v>
      </c>
      <c r="D20" s="130" t="s">
        <v>5818</v>
      </c>
    </row>
  </sheetData>
  <sheetProtection algorithmName="SHA-512" hashValue="IdA1uyAseuHtXbLeJQRwz3fZScndJ/sybLsDdIO4Ohojcwj4eumV+DipoWmOtK4OCtrz9jDOTR5Jb7F7XW+mSA==" saltValue="qCCwT6KGCNbyf7ZD/XBJYw==" spinCount="100000" sheet="1" objects="1" scenarios="1"/>
  <mergeCells count="1">
    <mergeCell ref="B2:D2"/>
  </mergeCells>
  <phoneticPr fontId="4"/>
  <pageMargins left="0.75" right="0.75" top="1" bottom="1" header="0.51200000000000001" footer="0.51200000000000001"/>
  <pageSetup paperSize="9" scale="9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25B5F-EF12-4A9E-B282-D9C188C75359}">
  <sheetPr codeName="Sheet43"/>
  <dimension ref="A1:P25"/>
  <sheetViews>
    <sheetView showGridLines="0" zoomScale="70" zoomScaleNormal="70" workbookViewId="0">
      <selection activeCell="B2" sqref="B2"/>
    </sheetView>
  </sheetViews>
  <sheetFormatPr defaultColWidth="9" defaultRowHeight="18" customHeight="1" x14ac:dyDescent="0.4"/>
  <cols>
    <col min="1" max="1" width="4.625" style="2" customWidth="1"/>
    <col min="2" max="2" width="6.625" style="2" customWidth="1"/>
    <col min="3" max="6" width="12.625" style="2" customWidth="1"/>
    <col min="7" max="7" width="6.625" style="2" customWidth="1"/>
    <col min="8" max="15" width="15" style="2" customWidth="1"/>
    <col min="16" max="16" width="6.625" style="2" customWidth="1"/>
    <col min="17" max="16384" width="9" style="2"/>
  </cols>
  <sheetData>
    <row r="1" spans="1:16" ht="18" customHeight="1" x14ac:dyDescent="0.4">
      <c r="A1" s="31"/>
      <c r="B1" s="33"/>
      <c r="C1" s="31"/>
      <c r="D1" s="33"/>
      <c r="E1" s="31"/>
    </row>
    <row r="2" spans="1:16" ht="24" x14ac:dyDescent="0.4">
      <c r="A2" s="31"/>
      <c r="B2" s="131" t="s">
        <v>5819</v>
      </c>
      <c r="C2" s="132"/>
      <c r="D2" s="132"/>
      <c r="E2" s="132"/>
      <c r="N2" s="133"/>
    </row>
    <row r="3" spans="1:16" ht="18" customHeight="1" x14ac:dyDescent="0.4">
      <c r="A3" s="31"/>
      <c r="B3" s="134"/>
      <c r="C3" s="31"/>
      <c r="D3" s="33"/>
      <c r="E3" s="31"/>
    </row>
    <row r="4" spans="1:16" ht="18" customHeight="1" x14ac:dyDescent="0.4">
      <c r="A4" s="31"/>
      <c r="B4" s="134" t="s">
        <v>5890</v>
      </c>
      <c r="C4" s="31"/>
      <c r="D4" s="33"/>
      <c r="E4" s="31"/>
    </row>
    <row r="5" spans="1:16" ht="18" customHeight="1" x14ac:dyDescent="0.4">
      <c r="B5" s="135" t="s">
        <v>5820</v>
      </c>
      <c r="C5" s="136"/>
      <c r="D5" s="137" t="s">
        <v>5821</v>
      </c>
      <c r="E5" s="15"/>
      <c r="F5" s="136"/>
      <c r="G5" s="15"/>
      <c r="H5" s="15"/>
      <c r="I5" s="15"/>
      <c r="J5" s="15"/>
      <c r="K5" s="15"/>
      <c r="L5" s="15"/>
      <c r="M5" s="15"/>
      <c r="N5" s="15"/>
      <c r="O5" s="15"/>
      <c r="P5" s="136"/>
    </row>
    <row r="6" spans="1:16" ht="18" customHeight="1" x14ac:dyDescent="0.4">
      <c r="B6" s="138"/>
      <c r="C6" s="139"/>
      <c r="D6" s="138"/>
      <c r="F6" s="139"/>
      <c r="H6" s="216" t="s">
        <v>5822</v>
      </c>
      <c r="I6" s="220" t="s">
        <v>5823</v>
      </c>
      <c r="J6" s="220" t="s">
        <v>5824</v>
      </c>
      <c r="K6" s="220" t="s">
        <v>5825</v>
      </c>
      <c r="L6" s="218" t="s">
        <v>5826</v>
      </c>
      <c r="M6" s="219"/>
      <c r="N6" s="214" t="s">
        <v>640</v>
      </c>
      <c r="O6" s="214" t="s">
        <v>5827</v>
      </c>
      <c r="P6" s="139"/>
    </row>
    <row r="7" spans="1:16" ht="18" customHeight="1" x14ac:dyDescent="0.4">
      <c r="B7" s="138"/>
      <c r="C7" s="139"/>
      <c r="D7" s="138"/>
      <c r="F7" s="139"/>
      <c r="H7" s="217"/>
      <c r="I7" s="220"/>
      <c r="J7" s="220"/>
      <c r="K7" s="220"/>
      <c r="L7" s="140" t="s">
        <v>5828</v>
      </c>
      <c r="M7" s="140" t="s">
        <v>5829</v>
      </c>
      <c r="N7" s="215"/>
      <c r="O7" s="215"/>
      <c r="P7" s="139"/>
    </row>
    <row r="8" spans="1:16" ht="18" customHeight="1" x14ac:dyDescent="0.4">
      <c r="B8" s="138"/>
      <c r="C8" s="139"/>
      <c r="D8" s="138"/>
      <c r="F8" s="139"/>
      <c r="G8" s="141"/>
      <c r="H8" s="142" t="s">
        <v>5830</v>
      </c>
      <c r="I8" s="142">
        <v>405</v>
      </c>
      <c r="J8" s="142">
        <v>570</v>
      </c>
      <c r="K8" s="142">
        <v>368</v>
      </c>
      <c r="L8" s="143">
        <f>IF(OR(I8="",J8="",K8=""),"",I8)</f>
        <v>405</v>
      </c>
      <c r="M8" s="143">
        <f>IF(OR(I8="",J8="",K8=""),"",ROUNDDOWN(IFERROR((O8*10^6)/I8,0),0))</f>
        <v>469</v>
      </c>
      <c r="N8" s="143" t="str">
        <f>IF(OR(I8="",J8="",K8=""),"",IF(O8&gt;=サイズ!$D$9,"大（L）",IF(O8&gt;=サイズ!$D$8,"中（M）",IF(O8&gt;=サイズ!$D$7,"小（S）","対象外"))))</f>
        <v>対象外</v>
      </c>
      <c r="O8" s="144">
        <f>IF(OR(I8="",J8="",K8=""),"",((J8+K8)/2)*I8/10^6)</f>
        <v>0.189945</v>
      </c>
      <c r="P8" s="145"/>
    </row>
    <row r="9" spans="1:16" ht="18" customHeight="1" x14ac:dyDescent="0.4">
      <c r="B9" s="138"/>
      <c r="C9" s="139"/>
      <c r="D9" s="138"/>
      <c r="F9" s="139"/>
      <c r="H9" s="142" t="s">
        <v>5831</v>
      </c>
      <c r="I9" s="142">
        <v>405</v>
      </c>
      <c r="J9" s="142">
        <v>570</v>
      </c>
      <c r="K9" s="142">
        <f>J9-I9*0.6</f>
        <v>327</v>
      </c>
      <c r="L9" s="143">
        <f t="shared" ref="L9:L14" si="0">IF(OR(I9="",J9="",K9=""),"",I9)</f>
        <v>405</v>
      </c>
      <c r="M9" s="143">
        <f t="shared" ref="M9:M14" si="1">IF(OR(I9="",J9="",K9=""),"",ROUNDDOWN(IFERROR((O9*10^6)/I9,0),0))</f>
        <v>448</v>
      </c>
      <c r="N9" s="143" t="str">
        <f>IF(OR(I9="",J9="",K9=""),"",IF(O9&gt;=サイズ!$D$9,"大（L）",IF(O9&gt;=サイズ!$D$8,"中（M）",IF(O9&gt;=サイズ!$D$7,"小（S）","対象外"))))</f>
        <v>対象外</v>
      </c>
      <c r="O9" s="144">
        <f t="shared" ref="O9:O14" si="2">IF(OR(I9="",J9="",K9=""),"",((J9+K9)/2)*I9/10^6)</f>
        <v>0.18164250000000001</v>
      </c>
      <c r="P9" s="145"/>
    </row>
    <row r="10" spans="1:16" ht="18" customHeight="1" x14ac:dyDescent="0.4">
      <c r="B10" s="138"/>
      <c r="C10" s="139"/>
      <c r="D10" s="138"/>
      <c r="F10" s="139"/>
      <c r="H10" s="146" t="s">
        <v>5832</v>
      </c>
      <c r="I10" s="146">
        <v>405</v>
      </c>
      <c r="J10" s="146">
        <v>1170</v>
      </c>
      <c r="K10" s="146">
        <v>968</v>
      </c>
      <c r="L10" s="147">
        <f>IF(OR(I10="",J10="",K10=""),"",I10)</f>
        <v>405</v>
      </c>
      <c r="M10" s="147">
        <f t="shared" si="1"/>
        <v>1069</v>
      </c>
      <c r="N10" s="147" t="str">
        <f>IF(OR(I10="",J10="",K10=""),"",IF(O10&gt;=サイズ!$D$9,"大（L）",IF(O10&gt;=サイズ!$D$8,"中（M）",IF(O10&gt;=サイズ!$D$7,"小（S）","対象外"))))</f>
        <v>小（S）</v>
      </c>
      <c r="O10" s="148">
        <f t="shared" si="2"/>
        <v>0.43294500000000002</v>
      </c>
      <c r="P10" s="145"/>
    </row>
    <row r="11" spans="1:16" ht="18" customHeight="1" x14ac:dyDescent="0.4">
      <c r="B11" s="138"/>
      <c r="C11" s="139"/>
      <c r="D11" s="138"/>
      <c r="F11" s="139"/>
      <c r="H11" s="146" t="s">
        <v>5833</v>
      </c>
      <c r="I11" s="146">
        <v>405</v>
      </c>
      <c r="J11" s="146">
        <v>1170</v>
      </c>
      <c r="K11" s="146">
        <f>J11-I11*0.6</f>
        <v>927</v>
      </c>
      <c r="L11" s="147">
        <f t="shared" si="0"/>
        <v>405</v>
      </c>
      <c r="M11" s="147">
        <f t="shared" si="1"/>
        <v>1048</v>
      </c>
      <c r="N11" s="147" t="str">
        <f>IF(OR(I11="",J11="",K11=""),"",IF(O11&gt;=サイズ!$D$9,"大（L）",IF(O11&gt;=サイズ!$D$8,"中（M）",IF(O11&gt;=サイズ!$D$7,"小（S）","対象外"))))</f>
        <v>小（S）</v>
      </c>
      <c r="O11" s="148">
        <f t="shared" si="2"/>
        <v>0.42464249999999998</v>
      </c>
      <c r="P11" s="145"/>
    </row>
    <row r="12" spans="1:16" ht="18" customHeight="1" x14ac:dyDescent="0.4">
      <c r="B12" s="138"/>
      <c r="C12" s="139"/>
      <c r="D12" s="138"/>
      <c r="F12" s="139"/>
      <c r="H12" s="146" t="s">
        <v>5834</v>
      </c>
      <c r="I12" s="146">
        <v>780</v>
      </c>
      <c r="J12" s="146">
        <v>570</v>
      </c>
      <c r="K12" s="146">
        <f>J12-I12*0.5</f>
        <v>180</v>
      </c>
      <c r="L12" s="147">
        <f t="shared" si="0"/>
        <v>780</v>
      </c>
      <c r="M12" s="147">
        <f t="shared" si="1"/>
        <v>375</v>
      </c>
      <c r="N12" s="147" t="str">
        <f>IF(OR(I12="",J12="",K12=""),"",IF(O12&gt;=サイズ!$D$9,"大（L）",IF(O12&gt;=サイズ!$D$8,"中（M）",IF(O12&gt;=サイズ!$D$7,"小（S）","対象外"))))</f>
        <v>小（S）</v>
      </c>
      <c r="O12" s="148">
        <f>IF(OR(I12="",J12="",K12=""),"",((J12+K12)/2)*I12/10^6)</f>
        <v>0.29249999999999998</v>
      </c>
      <c r="P12" s="145"/>
    </row>
    <row r="13" spans="1:16" ht="18" customHeight="1" x14ac:dyDescent="0.4">
      <c r="B13" s="138"/>
      <c r="C13" s="139"/>
      <c r="D13" s="138"/>
      <c r="F13" s="139"/>
      <c r="H13" s="146" t="s">
        <v>5835</v>
      </c>
      <c r="I13" s="146">
        <v>780</v>
      </c>
      <c r="J13" s="146">
        <v>1170</v>
      </c>
      <c r="K13" s="146">
        <f>J13-I13*0.5</f>
        <v>780</v>
      </c>
      <c r="L13" s="147">
        <f t="shared" si="0"/>
        <v>780</v>
      </c>
      <c r="M13" s="147">
        <f t="shared" si="1"/>
        <v>975</v>
      </c>
      <c r="N13" s="147" t="str">
        <f>IF(OR(I13="",J13="",K13=""),"",IF(O13&gt;=サイズ!$D$9,"大（L）",IF(O13&gt;=サイズ!$D$8,"中（M）",IF(O13&gt;=サイズ!$D$7,"小（S）","対象外"))))</f>
        <v>小（S）</v>
      </c>
      <c r="O13" s="148">
        <f t="shared" si="2"/>
        <v>0.76049999999999995</v>
      </c>
      <c r="P13" s="145"/>
    </row>
    <row r="14" spans="1:16" ht="18" customHeight="1" x14ac:dyDescent="0.4">
      <c r="B14" s="138"/>
      <c r="C14" s="139"/>
      <c r="D14" s="138"/>
      <c r="F14" s="139"/>
      <c r="H14" s="146" t="s">
        <v>5836</v>
      </c>
      <c r="I14" s="146">
        <v>780</v>
      </c>
      <c r="J14" s="146">
        <v>1170</v>
      </c>
      <c r="K14" s="146">
        <f>J14-I14*0.6</f>
        <v>702</v>
      </c>
      <c r="L14" s="147">
        <f t="shared" si="0"/>
        <v>780</v>
      </c>
      <c r="M14" s="147">
        <f t="shared" si="1"/>
        <v>936</v>
      </c>
      <c r="N14" s="147" t="str">
        <f>IF(OR(I14="",J14="",K14=""),"",IF(O14&gt;=サイズ!$D$9,"大（L）",IF(O14&gt;=サイズ!$D$8,"中（M）",IF(O14&gt;=サイズ!$D$7,"小（S）","対象外"))))</f>
        <v>小（S）</v>
      </c>
      <c r="O14" s="148">
        <f t="shared" si="2"/>
        <v>0.73007999999999995</v>
      </c>
      <c r="P14" s="145"/>
    </row>
    <row r="15" spans="1:16" ht="18" customHeight="1" x14ac:dyDescent="0.4">
      <c r="B15" s="138"/>
      <c r="C15" s="139"/>
      <c r="D15" s="138"/>
      <c r="F15" s="139"/>
      <c r="H15" s="146" t="s">
        <v>5837</v>
      </c>
      <c r="I15" s="149"/>
      <c r="J15" s="149"/>
      <c r="K15" s="149"/>
      <c r="L15" s="147" t="str">
        <f>IF(OR(I15="",J15="",K15=""),"",I15)</f>
        <v/>
      </c>
      <c r="M15" s="147" t="str">
        <f>IF(OR(I15="",J15="",K15=""),"",IFERROR((O15*10^6)/I15,0))</f>
        <v/>
      </c>
      <c r="N15" s="147" t="str">
        <f>IF(OR(I15="",J15="",K15=""),"",IF(O15&gt;=サイズ!$D$9,"大（L）",IF(O15&gt;=サイズ!$D$8,"中（M）",IF(O15&gt;=サイズ!$D$7,"小（S）","対象外"))))</f>
        <v/>
      </c>
      <c r="O15" s="148" t="str">
        <f>IF(OR(I15="",J15="",K15=""),"",((J15+K15)/2)*I15/10^6)</f>
        <v/>
      </c>
      <c r="P15" s="139"/>
    </row>
    <row r="16" spans="1:16" ht="18" customHeight="1" x14ac:dyDescent="0.4">
      <c r="B16" s="138"/>
      <c r="C16" s="139"/>
      <c r="D16" s="138"/>
      <c r="F16" s="139"/>
      <c r="H16" s="2" t="s">
        <v>5838</v>
      </c>
      <c r="L16" s="150" t="s">
        <v>5891</v>
      </c>
      <c r="P16" s="139"/>
    </row>
    <row r="17" spans="2:16" ht="18" customHeight="1" x14ac:dyDescent="0.4">
      <c r="B17" s="151"/>
      <c r="C17" s="152"/>
      <c r="D17" s="151"/>
      <c r="E17" s="153"/>
      <c r="F17" s="152"/>
      <c r="G17" s="153"/>
      <c r="H17" s="153"/>
      <c r="I17" s="153"/>
      <c r="J17" s="153"/>
      <c r="K17" s="153"/>
      <c r="L17" s="153"/>
      <c r="M17" s="153"/>
      <c r="N17" s="153"/>
      <c r="O17" s="153"/>
      <c r="P17" s="152"/>
    </row>
    <row r="18" spans="2:16" ht="18" customHeight="1" x14ac:dyDescent="0.4">
      <c r="B18" s="154" t="s">
        <v>5839</v>
      </c>
      <c r="C18" s="139"/>
      <c r="D18" s="137" t="s">
        <v>5821</v>
      </c>
      <c r="F18" s="139"/>
      <c r="P18" s="139"/>
    </row>
    <row r="19" spans="2:16" ht="18" customHeight="1" x14ac:dyDescent="0.4">
      <c r="B19" s="138"/>
      <c r="C19" s="139"/>
      <c r="D19" s="138"/>
      <c r="F19" s="139"/>
      <c r="H19" s="216" t="s">
        <v>5822</v>
      </c>
      <c r="I19" s="216" t="s">
        <v>5840</v>
      </c>
      <c r="J19" s="218" t="s">
        <v>5841</v>
      </c>
      <c r="K19" s="219"/>
      <c r="L19" s="214" t="s">
        <v>640</v>
      </c>
      <c r="M19" s="214" t="s">
        <v>5827</v>
      </c>
      <c r="N19" s="155"/>
      <c r="P19" s="139"/>
    </row>
    <row r="20" spans="2:16" ht="18" customHeight="1" x14ac:dyDescent="0.4">
      <c r="B20" s="138"/>
      <c r="C20" s="139"/>
      <c r="D20" s="138"/>
      <c r="F20" s="139"/>
      <c r="H20" s="217"/>
      <c r="I20" s="217"/>
      <c r="J20" s="140" t="s">
        <v>5828</v>
      </c>
      <c r="K20" s="140" t="s">
        <v>5829</v>
      </c>
      <c r="L20" s="215"/>
      <c r="M20" s="215"/>
      <c r="N20" s="155"/>
      <c r="P20" s="139"/>
    </row>
    <row r="21" spans="2:16" ht="18" customHeight="1" x14ac:dyDescent="0.4">
      <c r="B21" s="138"/>
      <c r="C21" s="139"/>
      <c r="D21" s="138"/>
      <c r="F21" s="139"/>
      <c r="H21" s="156" t="s">
        <v>5842</v>
      </c>
      <c r="I21" s="146">
        <v>640</v>
      </c>
      <c r="J21" s="147">
        <f>ROUNDDOWN(I21/2,0)</f>
        <v>320</v>
      </c>
      <c r="K21" s="147">
        <f>ROUNDDOWN(J21*3.14,0)</f>
        <v>1004</v>
      </c>
      <c r="L21" s="147" t="s">
        <v>5843</v>
      </c>
      <c r="M21" s="148">
        <f>J21*K21/10^6</f>
        <v>0.32128000000000001</v>
      </c>
      <c r="N21" s="157"/>
      <c r="P21" s="139"/>
    </row>
    <row r="22" spans="2:16" ht="18" customHeight="1" x14ac:dyDescent="0.4">
      <c r="B22" s="138"/>
      <c r="C22" s="139"/>
      <c r="D22" s="138"/>
      <c r="F22" s="139"/>
      <c r="H22" s="156" t="s">
        <v>5844</v>
      </c>
      <c r="I22" s="146">
        <v>730</v>
      </c>
      <c r="J22" s="147">
        <f t="shared" ref="J22:J23" si="3">ROUNDDOWN(I22/2,0)</f>
        <v>365</v>
      </c>
      <c r="K22" s="147">
        <f t="shared" ref="K22:K23" si="4">ROUNDDOWN(J22*3.14,0)</f>
        <v>1146</v>
      </c>
      <c r="L22" s="147" t="s">
        <v>5843</v>
      </c>
      <c r="M22" s="148">
        <f t="shared" ref="M22:M23" si="5">J22*K22/10^6</f>
        <v>0.41829</v>
      </c>
      <c r="N22" s="157"/>
      <c r="P22" s="139"/>
    </row>
    <row r="23" spans="2:16" ht="18" customHeight="1" x14ac:dyDescent="0.4">
      <c r="B23" s="138"/>
      <c r="C23" s="139"/>
      <c r="D23" s="138"/>
      <c r="F23" s="139"/>
      <c r="H23" s="156" t="s">
        <v>5845</v>
      </c>
      <c r="I23" s="146">
        <v>1185</v>
      </c>
      <c r="J23" s="147">
        <f t="shared" si="3"/>
        <v>592</v>
      </c>
      <c r="K23" s="147">
        <f t="shared" si="4"/>
        <v>1858</v>
      </c>
      <c r="L23" s="147" t="s">
        <v>5843</v>
      </c>
      <c r="M23" s="148">
        <f t="shared" si="5"/>
        <v>1.099936</v>
      </c>
      <c r="N23" s="157"/>
      <c r="P23" s="139"/>
    </row>
    <row r="24" spans="2:16" ht="18" customHeight="1" x14ac:dyDescent="0.4">
      <c r="B24" s="138"/>
      <c r="C24" s="139"/>
      <c r="D24" s="138"/>
      <c r="F24" s="139"/>
      <c r="J24" s="150" t="s">
        <v>5891</v>
      </c>
      <c r="M24" s="141"/>
      <c r="N24" s="141"/>
      <c r="P24" s="139"/>
    </row>
    <row r="25" spans="2:16" ht="18" customHeight="1" x14ac:dyDescent="0.4">
      <c r="B25" s="151"/>
      <c r="C25" s="152"/>
      <c r="D25" s="151"/>
      <c r="E25" s="153"/>
      <c r="F25" s="152"/>
      <c r="G25" s="153"/>
      <c r="H25" s="153"/>
      <c r="I25" s="153"/>
      <c r="J25" s="153"/>
      <c r="K25" s="153"/>
      <c r="L25" s="153"/>
      <c r="M25" s="153"/>
      <c r="N25" s="153"/>
      <c r="O25" s="153"/>
      <c r="P25" s="152"/>
    </row>
  </sheetData>
  <sheetProtection algorithmName="SHA-512" hashValue="YPCIdvDJckJEnkct0/kNVf1PiFdAiAsTKp/yiTSJWyiiovusb9IQD5CGIrB0UTxylV6Njb1pd3wsi8lOX1QKwg==" saltValue="dTSAa1r2xizpXoVpmukIIA==" spinCount="100000" sheet="1" objects="1" scenarios="1"/>
  <mergeCells count="12">
    <mergeCell ref="O6:O7"/>
    <mergeCell ref="H19:H20"/>
    <mergeCell ref="I19:I20"/>
    <mergeCell ref="J19:K19"/>
    <mergeCell ref="L19:L20"/>
    <mergeCell ref="M19:M20"/>
    <mergeCell ref="H6:H7"/>
    <mergeCell ref="I6:I7"/>
    <mergeCell ref="J6:J7"/>
    <mergeCell ref="K6:K7"/>
    <mergeCell ref="L6:M6"/>
    <mergeCell ref="N6:N7"/>
  </mergeCells>
  <phoneticPr fontId="4"/>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FFB7FB4E3F3884CA5E9D39FD34BABD8" ma:contentTypeVersion="14" ma:contentTypeDescription="新しいドキュメントを作成します。" ma:contentTypeScope="" ma:versionID="da23bd4e296fe4faad76aa3184d8e94a">
  <xsd:schema xmlns:xsd="http://www.w3.org/2001/XMLSchema" xmlns:xs="http://www.w3.org/2001/XMLSchema" xmlns:p="http://schemas.microsoft.com/office/2006/metadata/properties" xmlns:ns2="f0fc40b5-0137-413d-b08b-f14be2a0c0e4" xmlns:ns3="dfd569ee-a108-48e8-8367-6caeb7d66a63" xmlns:ns4="a26607ab-acce-4977-bcf4-b0f01afe3773" targetNamespace="http://schemas.microsoft.com/office/2006/metadata/properties" ma:root="true" ma:fieldsID="cb850c052d4f7c86c1d0c268b0699da6" ns2:_="" ns3:_="" ns4:_="">
    <xsd:import namespace="f0fc40b5-0137-413d-b08b-f14be2a0c0e4"/>
    <xsd:import namespace="dfd569ee-a108-48e8-8367-6caeb7d66a63"/>
    <xsd:import namespace="a26607ab-acce-4977-bcf4-b0f01afe3773"/>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lcf76f155ced4ddcb4097134ff3c332f" minOccurs="0"/>
                <xsd:element ref="ns4: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4:SharedWithUsers" minOccurs="0"/>
                <xsd:element ref="ns4:SharedWithDetail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fc40b5-0137-413d-b08b-f14be2a0c0e4" elementFormDefault="qualified">
    <xsd:import namespace="http://schemas.microsoft.com/office/2006/documentManagement/types"/>
    <xsd:import namespace="http://schemas.microsoft.com/office/infopath/2007/PartnerControls"/>
    <xsd:element name="_dlc_DocId" ma:index="8"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9"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 を保持" ma:description="追加時に ID を保持します。"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fd569ee-a108-48e8-8367-6caeb7d66a6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48e9c2bd-e334-435e-baf5-cfb9b5657358"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6607ab-acce-4977-bcf4-b0f01afe377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953E2A68-EBCB-4753-B6F4-DA585A98B4A4}" ma:internalName="TaxCatchAll" ma:showField="CatchAllData" ma:web="{f0fc40b5-0137-413d-b08b-f14be2a0c0e4}">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a26607ab-acce-4977-bcf4-b0f01afe3773" xsi:nil="true"/>
    <lcf76f155ced4ddcb4097134ff3c332f xmlns="dfd569ee-a108-48e8-8367-6caeb7d66a63">
      <Terms xmlns="http://schemas.microsoft.com/office/infopath/2007/PartnerControls"/>
    </lcf76f155ced4ddcb4097134ff3c332f>
    <_dlc_DocId xmlns="f0fc40b5-0137-413d-b08b-f14be2a0c0e4">JPFS0072-2018251719-1310</_dlc_DocId>
    <_dlc_DocIdUrl xmlns="f0fc40b5-0137-413d-b08b-f14be2a0c0e4">
      <Url>https://lixilgroup.sharepoint.com/sites/JPFS0072/_layouts/15/DocIdRedir.aspx?ID=JPFS0072-2018251719-1310</Url>
      <Description>JPFS0072-2018251719-1310</Description>
    </_dlc_DocIdUrl>
  </documentManagement>
</p:properties>
</file>

<file path=customXml/itemProps1.xml><?xml version="1.0" encoding="utf-8"?>
<ds:datastoreItem xmlns:ds="http://schemas.openxmlformats.org/officeDocument/2006/customXml" ds:itemID="{058171BB-9322-4F56-95D8-2F31A5F2642B}"/>
</file>

<file path=customXml/itemProps2.xml><?xml version="1.0" encoding="utf-8"?>
<ds:datastoreItem xmlns:ds="http://schemas.openxmlformats.org/officeDocument/2006/customXml" ds:itemID="{46468A27-CB49-4D7B-A305-626217D44E82}"/>
</file>

<file path=customXml/itemProps3.xml><?xml version="1.0" encoding="utf-8"?>
<ds:datastoreItem xmlns:ds="http://schemas.openxmlformats.org/officeDocument/2006/customXml" ds:itemID="{D6AB8BC6-55C5-45C3-A9B5-0CA9950E45AD}"/>
</file>

<file path=customXml/itemProps4.xml><?xml version="1.0" encoding="utf-8"?>
<ds:datastoreItem xmlns:ds="http://schemas.openxmlformats.org/officeDocument/2006/customXml" ds:itemID="{7FEE00C0-263C-427A-A201-38F867EA469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1650</vt:i4>
      </vt:variant>
    </vt:vector>
  </HeadingPairs>
  <TitlesOfParts>
    <vt:vector size="1662" baseType="lpstr">
      <vt:lpstr>ガラスパターン</vt:lpstr>
      <vt:lpstr>使い方</vt:lpstr>
      <vt:lpstr>LIXIL対象製品リスト</vt:lpstr>
      <vt:lpstr>補助額を調べる</vt:lpstr>
      <vt:lpstr>ガラス一覧</vt:lpstr>
      <vt:lpstr>Excel2016以前用</vt:lpstr>
      <vt:lpstr>名前定義</vt:lpstr>
      <vt:lpstr>開閉形式記号</vt:lpstr>
      <vt:lpstr>異形窓サイズ</vt:lpstr>
      <vt:lpstr>サイズ</vt:lpstr>
      <vt:lpstr>補助額</vt:lpstr>
      <vt:lpstr>こどもエコグレード</vt:lpstr>
      <vt:lpstr>LIXIL対象製品リスト!Print_Area</vt:lpstr>
      <vt:lpstr>開閉形式記号!Print_Area</vt:lpstr>
      <vt:lpstr>名前定義!Print_Area</vt:lpstr>
      <vt:lpstr>LIXIL対象製品リスト!Print_Titles</vt:lpstr>
      <vt:lpstr>名前定義!Print_Titles</vt:lpstr>
      <vt:lpstr>製品名一覧</vt:lpstr>
      <vt:lpstr>断熱等</vt:lpstr>
      <vt:lpstr>断熱等_防災</vt:lpstr>
      <vt:lpstr>断熱等_防災ＡＴＵ</vt:lpstr>
      <vt:lpstr>断熱等_防災ＡＴＵＡＴＵ_ＰＧ障子_</vt:lpstr>
      <vt:lpstr>断熱等_防災ＡＴＵＡＴＵ_ＰＧ障子_引違い_H_</vt:lpstr>
      <vt:lpstr>断熱等_防災ＥＷ</vt:lpstr>
      <vt:lpstr>断熱等_防災ＥＷEW_EW_for_Design_PG_</vt:lpstr>
      <vt:lpstr>断熱等_防災ＥＷEW_EW_for_Design_PG_FIX_F_</vt:lpstr>
      <vt:lpstr>断熱等_防災ＥＷEW_EW_for_Design_PG_プロジェクト_P_</vt:lpstr>
      <vt:lpstr>断熱等_防災ＥＷEW_EW_for_Design_PG_引違い_H_</vt:lpstr>
      <vt:lpstr>断熱等_防災ＥＷEW_EW_for_Design_PG_開き_T_</vt:lpstr>
      <vt:lpstr>断熱等_防災ＥＷEW_EW_for_Design_PG_上げ下げ_U_</vt:lpstr>
      <vt:lpstr>断熱等_防災ＥＷEW_EW_for_Design_PG_多機能_S_</vt:lpstr>
      <vt:lpstr>断熱等_防災ＥＷEW_EW_for_Design_TG_</vt:lpstr>
      <vt:lpstr>断熱等_防災ＥＷEW_EW_for_Design_TG_FIX_F_</vt:lpstr>
      <vt:lpstr>断熱等_防災ＥＷEW_EW_for_Design_TG_プロジェクト_P_</vt:lpstr>
      <vt:lpstr>断熱等_防災ＥＷEW_EW_for_Design_TG_引違い_H_</vt:lpstr>
      <vt:lpstr>断熱等_防災ＥＷEW_EW_for_Design_TG_開き_T_</vt:lpstr>
      <vt:lpstr>断熱等_防災ＥＷEW_EW_for_Design_TG_上げ下げ_U_</vt:lpstr>
      <vt:lpstr>断熱等_防災ＥＷEW_EW_for_Design_TG_多機能_S_</vt:lpstr>
      <vt:lpstr>断熱等_防災ＬＷ</vt:lpstr>
      <vt:lpstr>断熱等_防災ＬＷLW_トリプルガラス_</vt:lpstr>
      <vt:lpstr>断熱等_防災ＬＷLW_トリプルガラス_引違い_H_</vt:lpstr>
      <vt:lpstr>断熱等_防災ＬＷLW_複層ガラス_</vt:lpstr>
      <vt:lpstr>断熱等_防災ＬＷLW_複層ガラス_引違い_H_</vt:lpstr>
      <vt:lpstr>断熱等_防災ＬＷLW収納部FIX仕様_トリプルガラス_</vt:lpstr>
      <vt:lpstr>断熱等_防災ＬＷLW収納部FIX仕様_トリプルガラス_引違い_H_</vt:lpstr>
      <vt:lpstr>断熱等_防災ＬＷLW収納部FIX仕様_複層ガラス_</vt:lpstr>
      <vt:lpstr>断熱等_防災ＬＷLW収納部FIX仕様_複層ガラス_引違い_H_</vt:lpstr>
      <vt:lpstr>断熱等_防災ＴＷ</vt:lpstr>
      <vt:lpstr>断熱等_防災ＴＷＴＷ_トリプルガラス_ＦＩＸ窓_アルゴンガス_</vt:lpstr>
      <vt:lpstr>断熱等_防災ＴＷＴＷ_トリプルガラス_ＦＩＸ窓_アルゴンガス_FIX_F_</vt:lpstr>
      <vt:lpstr>断熱等_防災ＴＷＴＷ_トリプルガラス_ＦＩＸ窓_クリプトンガス_</vt:lpstr>
      <vt:lpstr>断熱等_防災ＴＷＴＷ_トリプルガラス_ＦＩＸ窓_クリプトンガス_FIX_F_</vt:lpstr>
      <vt:lpstr>断熱等_防災ＴＷＴＷ_トリプルガラス_テラスドア_勝手口ドア_アルゴンガス_</vt:lpstr>
      <vt:lpstr>断熱等_防災ＴＷＴＷ_トリプルガラス_テラスドア_勝手口ドア_アルゴンガス_開き_T_</vt:lpstr>
      <vt:lpstr>断熱等_防災ＴＷＴＷ_トリプルガラス_テラスドア_勝手口ドア_クリプトンガス_</vt:lpstr>
      <vt:lpstr>断熱等_防災ＴＷＴＷ_トリプルガラス_テラスドア_勝手口ドア_クリプトンガス_開き_T_</vt:lpstr>
      <vt:lpstr>断熱等_防災ＴＷＴＷ_トリプルガラス_引違い窓_片引き窓_引分け窓_アルゴンガス_</vt:lpstr>
      <vt:lpstr>断熱等_防災ＴＷＴＷ_トリプルガラス_引違い窓_片引き窓_引分け窓_アルゴンガス_引違い_H_</vt:lpstr>
      <vt:lpstr>断熱等_防災ＴＷＴＷ_トリプルガラス_引違い窓_片引き窓_引分け窓_クリプトンガス_</vt:lpstr>
      <vt:lpstr>断熱等_防災ＴＷＴＷ_トリプルガラス_引違い窓_片引き窓_引分け窓_クリプトンガス_引違い_H_</vt:lpstr>
      <vt:lpstr>断熱等_防災ＴＷＴＷ_トリプルガラス_引違い窓フラットタイプ_アルゴンガス_</vt:lpstr>
      <vt:lpstr>断熱等_防災ＴＷＴＷ_トリプルガラス_引違い窓フラットタイプ_アルゴンガス_引違い_H_</vt:lpstr>
      <vt:lpstr>断熱等_防災ＴＷＴＷ_トリプルガラス_引違い窓フラットタイプ_クリプトンガス_</vt:lpstr>
      <vt:lpstr>断熱等_防災ＴＷＴＷ_トリプルガラス_引違い窓フラットタイプ_クリプトンガス_引違い_H_</vt:lpstr>
      <vt:lpstr>断熱等_防災ＴＷＴＷ_トリプルガラス_横すべり出し窓オペレーター_高所用横すべり出し窓_アルゴンガス_</vt:lpstr>
      <vt:lpstr>断熱等_防災ＴＷＴＷ_トリプルガラス_横すべり出し窓オペレーター_高所用横すべり出し窓_アルゴンガス_プロジェクト_P_</vt:lpstr>
      <vt:lpstr>断熱等_防災ＴＷＴＷ_トリプルガラス_横すべり出し窓オペレーター_高所用横すべり出し窓_クリプトンガス_</vt:lpstr>
      <vt:lpstr>断熱等_防災ＴＷＴＷ_トリプルガラス_横すべり出し窓オペレーター_高所用横すべり出し窓_クリプトンガス_プロジェクト_P_</vt:lpstr>
      <vt:lpstr>断熱等_防災ＴＷＴＷ_トリプルガラス_横すべり出し窓グレモン_アルゴンガス_</vt:lpstr>
      <vt:lpstr>断熱等_防災ＴＷＴＷ_トリプルガラス_横すべり出し窓グレモン_アルゴンガス_プロジェクト_P_</vt:lpstr>
      <vt:lpstr>断熱等_防災ＴＷＴＷ_トリプルガラス_横すべり出し窓グレモン_クリプトンガス_</vt:lpstr>
      <vt:lpstr>断熱等_防災ＴＷＴＷ_トリプルガラス_横すべり出し窓グレモン_クリプトンガス_プロジェクト_P_</vt:lpstr>
      <vt:lpstr>断熱等_防災ＴＷＴＷ_トリプルガラス_採風勝手口ドアFS_アルゴンガス_</vt:lpstr>
      <vt:lpstr>断熱等_防災ＴＷＴＷ_トリプルガラス_採風勝手口ドアFS_アルゴンガス_開き_T_</vt:lpstr>
      <vt:lpstr>断熱等_防災ＴＷＴＷ_トリプルガラス_採風勝手口ドアFS_クリプトンガス_</vt:lpstr>
      <vt:lpstr>断熱等_防災ＴＷＴＷ_トリプルガラス_採風勝手口ドアFS_クリプトンガス_開き_T_</vt:lpstr>
      <vt:lpstr>断熱等_防災ＴＷＴＷ_トリプルガラス_縦すべり出し窓オペレーター_アルゴンガス_</vt:lpstr>
      <vt:lpstr>断熱等_防災ＴＷＴＷ_トリプルガラス_縦すべり出し窓オペレーター_アルゴンガス_開き_T_</vt:lpstr>
      <vt:lpstr>断熱等_防災ＴＷＴＷ_トリプルガラス_縦すべり出し窓オペレーター_クリプトンガス_</vt:lpstr>
      <vt:lpstr>断熱等_防災ＴＷＴＷ_トリプルガラス_縦すべり出し窓オペレーター_クリプトンガス_開き_T_</vt:lpstr>
      <vt:lpstr>断熱等_防災ＴＷＴＷ_トリプルガラス_縦すべり出し窓グレモン_アルゴンガス_</vt:lpstr>
      <vt:lpstr>断熱等_防災ＴＷＴＷ_トリプルガラス_縦すべり出し窓グレモン_アルゴンガス_開き_T_</vt:lpstr>
      <vt:lpstr>断熱等_防災ＴＷＴＷ_トリプルガラス_縦すべり出し窓グレモン_クリプトンガス_</vt:lpstr>
      <vt:lpstr>断熱等_防災ＴＷＴＷ_トリプルガラス_縦すべり出し窓グレモン_クリプトンガス_開き_T_</vt:lpstr>
      <vt:lpstr>断熱等_防災ＴＷＴＷ_トリプルガラス_上げ下げ窓_面格子付上げ下げ窓_アルゴンガス_</vt:lpstr>
      <vt:lpstr>断熱等_防災ＴＷＴＷ_トリプルガラス_上げ下げ窓_面格子付上げ下げ窓_アルゴンガス_上げ下げ_U_</vt:lpstr>
      <vt:lpstr>断熱等_防災ＴＷＴＷ_トリプルガラス_上げ下げ窓_面格子付上げ下げ窓_クリプトンガス_</vt:lpstr>
      <vt:lpstr>断熱等_防災ＴＷＴＷ_トリプルガラス_上げ下げ窓_面格子付上げ下げ窓_クリプトンガス_上げ下げ_U_</vt:lpstr>
      <vt:lpstr>断熱等_防災ＴＷＴＷ_複層ガラス_ＦＩＸ窓</vt:lpstr>
      <vt:lpstr>断熱等_防災ＴＷＴＷ_複層ガラス_ＦＩＸ窓FIX_F_</vt:lpstr>
      <vt:lpstr>断熱等_防災ＴＷＴＷ_複層ガラス_テラスドア_勝手口ドア</vt:lpstr>
      <vt:lpstr>断熱等_防災ＴＷＴＷ_複層ガラス_テラスドア_勝手口ドア開き_T_</vt:lpstr>
      <vt:lpstr>断熱等_防災ＴＷＴＷ_複層ガラス_引違い窓_片引き窓_引分け窓</vt:lpstr>
      <vt:lpstr>断熱等_防災ＴＷＴＷ_複層ガラス_引違い窓_片引き窓_引分け窓引違い_H_</vt:lpstr>
      <vt:lpstr>断熱等_防災ＴＷＴＷ_複層ガラス_引違い窓フラットタイプ</vt:lpstr>
      <vt:lpstr>断熱等_防災ＴＷＴＷ_複層ガラス_引違い窓フラットタイプ引違い_H_</vt:lpstr>
      <vt:lpstr>断熱等_防災ＴＷＴＷ_複層ガラス_横すべり出し窓オペレーター_高所用横すべり出し窓</vt:lpstr>
      <vt:lpstr>断熱等_防災ＴＷＴＷ_複層ガラス_横すべり出し窓オペレーター_高所用横すべり出し窓プロジェクト_P_</vt:lpstr>
      <vt:lpstr>断熱等_防災ＴＷＴＷ_複層ガラス_横すべり出し窓グレモン</vt:lpstr>
      <vt:lpstr>断熱等_防災ＴＷＴＷ_複層ガラス_横すべり出し窓グレモンプロジェクト_P_</vt:lpstr>
      <vt:lpstr>断熱等_防災ＴＷＴＷ_複層ガラス_採風勝手口ドアFS</vt:lpstr>
      <vt:lpstr>断熱等_防災ＴＷＴＷ_複層ガラス_採風勝手口ドアFS開き_T_</vt:lpstr>
      <vt:lpstr>断熱等_防災ＴＷＴＷ_複層ガラス_縦すべり出し窓オペレーター</vt:lpstr>
      <vt:lpstr>断熱等_防災ＴＷＴＷ_複層ガラス_縦すべり出し窓オペレーター開き_T_</vt:lpstr>
      <vt:lpstr>断熱等_防災ＴＷＴＷ_複層ガラス_縦すべり出し窓グレモン</vt:lpstr>
      <vt:lpstr>断熱等_防災ＴＷＴＷ_複層ガラス_縦すべり出し窓グレモン開き_T_</vt:lpstr>
      <vt:lpstr>断熱等_防災ＴＷＴＷ_複層ガラス_上げ下げ窓_面格子付上げ下げ窓</vt:lpstr>
      <vt:lpstr>断熱等_防災ＴＷＴＷ_複層ガラス_上げ下げ窓_面格子付上げ下げ窓上げ下げ_U_</vt:lpstr>
      <vt:lpstr>断熱等_防災ＴＷコーディネート</vt:lpstr>
      <vt:lpstr>断熱等_防災ＴＷコーディネートＴＷコーディネート_トリプルガラス_引違い窓_片引き窓_引分け窓_アルゴンガス_</vt:lpstr>
      <vt:lpstr>断熱等_防災ＴＷコーディネートＴＷコーディネート_トリプルガラス_引違い窓_片引き窓_引分け窓_アルゴンガス_引違い_H_</vt:lpstr>
      <vt:lpstr>断熱等_防災ＴＷコーディネートＴＷコーディネート_トリプルガラス_引違い窓_片引き窓_引分け窓_クリプトンガス_アルゴンガス_</vt:lpstr>
      <vt:lpstr>断熱等_防災ＴＷコーディネートＴＷコーディネート_トリプルガラス_引違い窓_片引き窓_引分け窓_クリプトンガス_アルゴンガス_引違い_H_</vt:lpstr>
      <vt:lpstr>断熱等_防災ＴＷコーディネートＴＷコーディネート_複層ガラス_引違い窓_片引き窓_引分け窓</vt:lpstr>
      <vt:lpstr>断熱等_防災ＴＷコーディネートＴＷコーディネート_複層ガラス_引違い窓_片引き窓_引分け窓引違い_H_</vt:lpstr>
      <vt:lpstr>断熱等_防災ＴＷ防火戸</vt:lpstr>
      <vt:lpstr>断熱等_防災ＴＷ防火戸ＴＷ防火戸_トリプルガラス_シャッター付引違い窓_アルゴンガス_</vt:lpstr>
      <vt:lpstr>断熱等_防災ＴＷ防火戸ＴＷ防火戸_トリプルガラス_シャッター付引違い窓_アルゴンガス_引違い_H_</vt:lpstr>
      <vt:lpstr>断熱等_防災ＴＷ防火戸ＴＷ防火戸_トリプルガラス_シャッター付引違い窓_クリプトンガス_</vt:lpstr>
      <vt:lpstr>断熱等_防災ＴＷ防火戸ＴＷ防火戸_トリプルガラス_シャッター付引違い窓_クリプトンガス_引違い_H_</vt:lpstr>
      <vt:lpstr>断熱等_防災ＴＷ防火戸ＴＷ防火戸_複層ガラス_シャッター付引違い窓</vt:lpstr>
      <vt:lpstr>断熱等_防災ＴＷ防火戸ＴＷ防火戸_複層ガラス_シャッター付引違い窓引違い_H_</vt:lpstr>
      <vt:lpstr>断熱等_防災ＴＷ防火戸コーディネート</vt:lpstr>
      <vt:lpstr>断熱等_防災ＴＷ防火戸コーディネートＴＷ防火戸コーディネート_トリプルガラス_シャッター付引違い窓_アルゴンガス_</vt:lpstr>
      <vt:lpstr>断熱等_防災ＴＷ防火戸コーディネートＴＷ防火戸コーディネート_トリプルガラス_シャッター付引違い窓_アルゴンガス_引違い_H_</vt:lpstr>
      <vt:lpstr>断熱等_防災ＴＷ防火戸コーディネートＴＷ防火戸コーディネート_トリプルガラス_シャッター付引違い窓_クリプトンガス_アルゴンガス_</vt:lpstr>
      <vt:lpstr>断熱等_防災ＴＷ防火戸コーディネートＴＷ防火戸コーディネート_トリプルガラス_シャッター付引違い窓_クリプトンガス_アルゴンガス_引違い_H_</vt:lpstr>
      <vt:lpstr>断熱等_防災ＴＷ防火戸コーディネートＴＷ防火戸コーディネート_複層ガラス_シャッター付引違い窓</vt:lpstr>
      <vt:lpstr>断熱等_防災ＴＷ防火戸コーディネートＴＷ防火戸コーディネート_複層ガラス_シャッター付引違い窓引違い_H_</vt:lpstr>
      <vt:lpstr>断熱等_防災アトモスⅡ</vt:lpstr>
      <vt:lpstr>断熱等_防災アトモスⅡアトモスⅡ</vt:lpstr>
      <vt:lpstr>断熱等_防災アトモスⅡアトモスⅡ引違い_H_</vt:lpstr>
      <vt:lpstr>断熱等_防災オーニング窓</vt:lpstr>
      <vt:lpstr>断熱等_防災オーニング窓オーニング窓_サーモスⅡ_Hタイプ</vt:lpstr>
      <vt:lpstr>断熱等_防災オーニング窓オーニング窓_サーモスⅡ_Hタイプルーバー_R_</vt:lpstr>
      <vt:lpstr>断熱等_防災オーニング窓オーニング窓_サーモスLタイプ</vt:lpstr>
      <vt:lpstr>断熱等_防災オーニング窓オーニング窓_サーモスLタイプルーバー_R_</vt:lpstr>
      <vt:lpstr>断熱等_防災オープンウィン</vt:lpstr>
      <vt:lpstr>断熱等_防災オープンウィンオープンウィン_サーモスⅡ_Hタイプ</vt:lpstr>
      <vt:lpstr>断熱等_防災オープンウィンオープンウィン_サーモスⅡ_Hタイプ引違い_H_</vt:lpstr>
      <vt:lpstr>断熱等_防災オープンウィンオープンウィン_サーモスⅡ_Hタイプ折り_W_</vt:lpstr>
      <vt:lpstr>断熱等_防災オープンウィンオープンウィン_サーモスLタイプ</vt:lpstr>
      <vt:lpstr>断熱等_防災オープンウィンオープンウィン_サーモスLタイプ引違い_H_</vt:lpstr>
      <vt:lpstr>断熱等_防災オープンウィンオープンウィン_サーモスLタイプ折り_W_</vt:lpstr>
      <vt:lpstr>断熱等_防災ガゼリアＮ</vt:lpstr>
      <vt:lpstr>断熱等_防災ガゼリアＮガゼリアN_中桟腰パネル付除く__サーモスⅡ_Hタイプ</vt:lpstr>
      <vt:lpstr>断熱等_防災ガゼリアＮガゼリアN_中桟腰パネル付除く__サーモスⅡ_Hタイプ引違い_H_</vt:lpstr>
      <vt:lpstr>断熱等_防災ガゼリアＮガゼリアN_中桟腰パネル付除く__サーモスLタイプ</vt:lpstr>
      <vt:lpstr>断熱等_防災ガゼリアＮガゼリアN_中桟腰パネル付除く__サーモスLタイプ引違い_H_</vt:lpstr>
      <vt:lpstr>断熱等_防災コーディネート_引違い窓</vt:lpstr>
      <vt:lpstr>断熱等_防災コーディネート_引違い窓コーディネート_引違い窓_サーモスⅡ_Hタイプ</vt:lpstr>
      <vt:lpstr>断熱等_防災コーディネート_引違い窓コーディネート_引違い窓_サーモスⅡ_Hタイプ引違い_H_</vt:lpstr>
      <vt:lpstr>断熱等_防災コーディネート_引違い窓コーディネート_引違い窓_サーモスLタイプ</vt:lpstr>
      <vt:lpstr>断熱等_防災コーディネート_引違い窓コーディネート_引違い窓_サーモスLタイプ引違い_H_</vt:lpstr>
      <vt:lpstr>断熱等_防災サークルＦＩＸ窓</vt:lpstr>
      <vt:lpstr>断熱等_防災サークルＦＩＸ窓サークルＦＩＸ窓_サーモスⅡ_Hタイプ</vt:lpstr>
      <vt:lpstr>断熱等_防災サークルＦＩＸ窓サークルＦＩＸ窓_サーモスⅡ_HタイプFIX_F_</vt:lpstr>
      <vt:lpstr>断熱等_防災サークルＦＩＸ窓サークルＦＩＸ窓_サーモスLタイプ</vt:lpstr>
      <vt:lpstr>断熱等_防災サークルＦＩＸ窓サークルＦＩＸ窓_サーモスLタイプFIX_F_</vt:lpstr>
      <vt:lpstr>断熱等_防災サーモスⅡ_Ｈ</vt:lpstr>
      <vt:lpstr>断熱等_防災サーモスⅡ_ＨサーモスⅡ_H_ＦＩＸ窓_外押縁タイプ_</vt:lpstr>
      <vt:lpstr>断熱等_防災サーモスⅡ_ＨサーモスⅡ_H_ＦＩＸ窓_外押縁タイプ_FIX_F_</vt:lpstr>
      <vt:lpstr>断熱等_防災サーモスⅡ_ＨサーモスⅡ_H_ＦＩＸ窓_内押縁タイプ_</vt:lpstr>
      <vt:lpstr>断熱等_防災サーモスⅡ_ＨサーモスⅡ_H_ＦＩＸ窓_内押縁タイプ_FIX_F_</vt:lpstr>
      <vt:lpstr>断熱等_防災サーモスⅡ_ＨサーモスⅡ_H_テラスドア_勝手口ドア</vt:lpstr>
      <vt:lpstr>断熱等_防災サーモスⅡ_ＨサーモスⅡ_H_テラスドア_勝手口ドア_全面ガラス_</vt:lpstr>
      <vt:lpstr>断熱等_防災サーモスⅡ_ＨサーモスⅡ_H_テラスドア_勝手口ドア_全面ガラス_開き_T_</vt:lpstr>
      <vt:lpstr>断熱等_防災サーモスⅡ_ＨサーモスⅡ_H_テラスドア_勝手口ドア開き_T_</vt:lpstr>
      <vt:lpstr>断熱等_防災サーモスⅡ_ＨサーモスⅡ_H_引違い窓_レール間カバー枠_</vt:lpstr>
      <vt:lpstr>断熱等_防災サーモスⅡ_ＨサーモスⅡ_H_引違い窓_レール間カバー枠_引違い_H_</vt:lpstr>
      <vt:lpstr>断熱等_防災サーモスⅡ_ＨサーモスⅡ_H_引違い窓_片引き窓_引分け窓_ブリッジ枠_</vt:lpstr>
      <vt:lpstr>断熱等_防災サーモスⅡ_ＨサーモスⅡ_H_引違い窓_片引き窓_引分け窓_ブリッジ枠_引違い_H_</vt:lpstr>
      <vt:lpstr>断熱等_防災サーモスⅡ_ＨサーモスⅡ_H_横すべり出し窓_オペレーター_カムラッチ__高所用横すべり出し窓</vt:lpstr>
      <vt:lpstr>断熱等_防災サーモスⅡ_ＨサーモスⅡ_H_横すべり出し窓_オペレーター_カムラッチ__高所用横すべり出し窓プロジェクト_P_</vt:lpstr>
      <vt:lpstr>断熱等_防災サーモスⅡ_ＨサーモスⅡ_H_外倒し窓_内倒し窓</vt:lpstr>
      <vt:lpstr>断熱等_防災サーモスⅡ_ＨサーモスⅡ_H_外倒し窓_内倒し窓プロジェクト_P_</vt:lpstr>
      <vt:lpstr>断熱等_防災サーモスⅡ_ＨサーモスⅡ_H_採風勝手口ドア_勝手口ドア_中桟腰パネルなし_</vt:lpstr>
      <vt:lpstr>断熱等_防災サーモスⅡ_ＨサーモスⅡ_H_採風勝手口ドア_勝手口ドア_中桟腰パネルなし_開き_T_</vt:lpstr>
      <vt:lpstr>断熱等_防災サーモスⅡ_ＨサーモスⅡ_H_縦すべり出し窓_オペレーター_カムラッチ_</vt:lpstr>
      <vt:lpstr>断熱等_防災サーモスⅡ_ＨサーモスⅡ_H_縦すべり出し窓_オペレーター_カムラッチ_開き_T_</vt:lpstr>
      <vt:lpstr>断熱等_防災サーモスⅡ_ＨサーモスⅡ_H_勝手口ドア_中桟腰パネル付_</vt:lpstr>
      <vt:lpstr>断熱等_防災サーモスⅡ_ＨサーモスⅡ_H_勝手口ドア_中桟腰パネル付_開き_T_</vt:lpstr>
      <vt:lpstr>断熱等_防災サーモスⅡ_ＨサーモスⅡ_H_上げ下げ窓_面格子付上げ下げ窓</vt:lpstr>
      <vt:lpstr>断熱等_防災サーモスⅡ_ＨサーモスⅡ_H_上げ下げ窓_面格子付上げ下げ窓上げ下げ_U_</vt:lpstr>
      <vt:lpstr>断熱等_防災サーモスⅡ_ＨサーモスⅡ_H_単体引違い窓_中桟付_</vt:lpstr>
      <vt:lpstr>断熱等_防災サーモスⅡ_ＨサーモスⅡ_H_単体引違い窓_中桟付_引違い_H_</vt:lpstr>
      <vt:lpstr>断熱等_防災サーモスＡ</vt:lpstr>
      <vt:lpstr>断熱等_防災サーモスＡサーモスＡ_ＦＩＸ窓_内押縁タイプ_</vt:lpstr>
      <vt:lpstr>断熱等_防災サーモスＡサーモスＡ_ＦＩＸ窓_内押縁タイプ_FIX_F_</vt:lpstr>
      <vt:lpstr>断熱等_防災サーモスＡサーモスＡ_引違い窓</vt:lpstr>
      <vt:lpstr>断熱等_防災サーモスＡサーモスＡ_引違い窓引違い_H_</vt:lpstr>
      <vt:lpstr>断熱等_防災サーモスＡサーモスＡ_横すべり出し窓カムラッチ_外倒し窓_内倒し窓</vt:lpstr>
      <vt:lpstr>断熱等_防災サーモスＡサーモスＡ_横すべり出し窓カムラッチ_外倒し窓_内倒し窓プロジェクト_P_</vt:lpstr>
      <vt:lpstr>断熱等_防災サーモスＡサーモスＡ_高所用横すべり出し窓</vt:lpstr>
      <vt:lpstr>断熱等_防災サーモスＡサーモスＡ_高所用横すべり出し窓プロジェクト_P_</vt:lpstr>
      <vt:lpstr>断熱等_防災サーモスＡサーモスＡ_縦すべり出し窓カムラッチ</vt:lpstr>
      <vt:lpstr>断熱等_防災サーモスＡサーモスＡ_縦すべり出し窓カムラッチ開き_T_</vt:lpstr>
      <vt:lpstr>断熱等_防災サーモスＡサーモスＡ_上げ下げ窓_面格子付上げ下げ窓</vt:lpstr>
      <vt:lpstr>断熱等_防災サーモスＡサーモスＡ_上げ下げ窓_面格子付上げ下げ窓上げ下げ_U_</vt:lpstr>
      <vt:lpstr>断熱等_防災サーモスＬ</vt:lpstr>
      <vt:lpstr>断熱等_防災サーモスＬサーモスＬ_ＦＩＸ窓_外押縁タイプ_</vt:lpstr>
      <vt:lpstr>断熱等_防災サーモスＬサーモスＬ_ＦＩＸ窓_外押縁タイプ_FIX_F_</vt:lpstr>
      <vt:lpstr>断熱等_防災サーモスＬサーモスＬ_ＦＩＸ窓_内押縁タイプ_</vt:lpstr>
      <vt:lpstr>断熱等_防災サーモスＬサーモスＬ_ＦＩＸ窓_内押縁タイプ_FIX_F_</vt:lpstr>
      <vt:lpstr>断熱等_防災サーモスＬサーモスＬ_テラスドア_勝手口ドア</vt:lpstr>
      <vt:lpstr>断熱等_防災サーモスＬサーモスＬ_テラスドア_勝手口ドア_全面ガラス_</vt:lpstr>
      <vt:lpstr>断熱等_防災サーモスＬサーモスＬ_テラスドア_勝手口ドア_全面ガラス_開き_T_</vt:lpstr>
      <vt:lpstr>断熱等_防災サーモスＬサーモスＬ_テラスドア_勝手口ドア開き_T_</vt:lpstr>
      <vt:lpstr>断熱等_防災サーモスＬサーモスＬ_引違い窓_片引き窓_引分け窓</vt:lpstr>
      <vt:lpstr>断熱等_防災サーモスＬサーモスＬ_引違い窓_片引き窓_引分け窓引違い_H_</vt:lpstr>
      <vt:lpstr>断熱等_防災サーモスＬサーモスＬ_横すべり出し窓_オペレーター_カムラッチ__高所用横すべり出し窓</vt:lpstr>
      <vt:lpstr>断熱等_防災サーモスＬサーモスＬ_横すべり出し窓_オペレーター_カムラッチ__高所用横すべり出し窓プロジェクト_P_</vt:lpstr>
      <vt:lpstr>断熱等_防災サーモスＬサーモスＬ_外倒し窓_内倒し窓</vt:lpstr>
      <vt:lpstr>断熱等_防災サーモスＬサーモスＬ_外倒し窓_内倒し窓プロジェクト_P_</vt:lpstr>
      <vt:lpstr>断熱等_防災サーモスＬサーモスＬ_採風勝手口ドア_勝手口ドア_中桟腰パネルなし_</vt:lpstr>
      <vt:lpstr>断熱等_防災サーモスＬサーモスＬ_採風勝手口ドア_勝手口ドア_中桟腰パネルなし_開き_T_</vt:lpstr>
      <vt:lpstr>断熱等_防災サーモスＬサーモスＬ_縦すべり出し窓_オペレーター_カムラッチ_</vt:lpstr>
      <vt:lpstr>断熱等_防災サーモスＬサーモスＬ_縦すべり出し窓_オペレーター_カムラッチ_開き_T_</vt:lpstr>
      <vt:lpstr>断熱等_防災サーモスＬサーモスＬ_勝手口ドア_中桟腰パネル付_</vt:lpstr>
      <vt:lpstr>断熱等_防災サーモスＬサーモスＬ_勝手口ドア_中桟腰パネル付_開き_T_</vt:lpstr>
      <vt:lpstr>断熱等_防災サーモスＬサーモスＬ_上げ下げ窓_面格子付上げ下げ窓</vt:lpstr>
      <vt:lpstr>断熱等_防災サーモスＬサーモスＬ_上げ下げ窓_面格子付上げ下げ窓上げ下げ_U_</vt:lpstr>
      <vt:lpstr>断熱等_防災サーモスＬサーモスＬ_単体引違い窓_中桟付_</vt:lpstr>
      <vt:lpstr>断熱等_防災サーモスＬサーモスＬ_単体引違い窓_中桟付_引違い_H_</vt:lpstr>
      <vt:lpstr>断熱等_防災セレクトサッシＰＧ</vt:lpstr>
      <vt:lpstr>断熱等_防災セレクトサッシＰＧセレクトサッシＰＧ</vt:lpstr>
      <vt:lpstr>断熱等_防災セレクトサッシＰＧセレクトサッシＰＧFIX_F_</vt:lpstr>
      <vt:lpstr>断熱等_防災セレクトサッシＰＧセレクトサッシＰＧプロジェクト_P_</vt:lpstr>
      <vt:lpstr>断熱等_防災セレクトサッシＰＧセレクトサッシＰＧ引違い_H_</vt:lpstr>
      <vt:lpstr>断熱等_防災セレクトサッシＰＧセレクトサッシＰＧ開き_T_</vt:lpstr>
      <vt:lpstr>断熱等_防災ノンレールサッシ</vt:lpstr>
      <vt:lpstr>断熱等_防災ノンレールサッシノンレールサッシ_サーモスⅡ_Hタイプ</vt:lpstr>
      <vt:lpstr>断熱等_防災ノンレールサッシノンレールサッシ_サーモスⅡ_Hタイプ引違い_H_</vt:lpstr>
      <vt:lpstr>断熱等_防災ノンレールサッシノンレールサッシ_サーモスLタイプ</vt:lpstr>
      <vt:lpstr>断熱等_防災ノンレールサッシノンレールサッシ_サーモスLタイプ引違い_H_</vt:lpstr>
      <vt:lpstr>断熱等_防災リプラス_アタッチ枠_ＴＷ用</vt:lpstr>
      <vt:lpstr>断熱等_防災リプラス_アタッチ枠_ＴＷ用リプラス_アタッチ枠_TW用_トリプルガラス_FIX窓_アルゴンガス_</vt:lpstr>
      <vt:lpstr>断熱等_防災リプラス_アタッチ枠_ＴＷ用リプラス_アタッチ枠_TW用_トリプルガラス_FIX窓_アルゴンガス_FIX_F_</vt:lpstr>
      <vt:lpstr>断熱等_防災リプラス_アタッチ枠_ＴＷ用リプラス_アタッチ枠_TW用_トリプルガラス_FIX窓_クリプトンガス_</vt:lpstr>
      <vt:lpstr>断熱等_防災リプラス_アタッチ枠_ＴＷ用リプラス_アタッチ枠_TW用_トリプルガラス_FIX窓_クリプトンガス_FIX_F_</vt:lpstr>
      <vt:lpstr>断熱等_防災リプラス_アタッチ枠_ＴＷ用リプラス_アタッチ枠_TW用_トリプルガラス_引違い窓_アルゴンガス___2024年1月販売終了_</vt:lpstr>
      <vt:lpstr>断熱等_防災リプラス_アタッチ枠_ＴＷ用リプラス_アタッチ枠_TW用_トリプルガラス_引違い窓_アルゴンガス___2024年1月販売終了_引違い_H_</vt:lpstr>
      <vt:lpstr>断熱等_防災リプラス_アタッチ枠_ＴＷ用リプラス_アタッチ枠_TW用_トリプルガラス_引違い窓_クリプトンガス___2024年1月販売終了_</vt:lpstr>
      <vt:lpstr>断熱等_防災リプラス_アタッチ枠_ＴＷ用リプラス_アタッチ枠_TW用_トリプルガラス_引違い窓_クリプトンガス___2024年1月販売終了_引違い_H_</vt:lpstr>
      <vt:lpstr>断熱等_防災リプラス_アタッチ枠_ＴＷ用リプラス_アタッチ枠_TW用_トリプルガラス_横すべり出し窓_オペレーター_高所用横すべり出し窓_アルゴンガス_</vt:lpstr>
      <vt:lpstr>断熱等_防災リプラス_アタッチ枠_ＴＷ用リプラス_アタッチ枠_TW用_トリプルガラス_横すべり出し窓_オペレーター_高所用横すべり出し窓_アルゴンガス_プロジェクト_P_</vt:lpstr>
      <vt:lpstr>断熱等_防災リプラス_アタッチ枠_ＴＷ用リプラス_アタッチ枠_TW用_トリプルガラス_横すべり出し窓_オペレーター_高所用横すべり出し窓_クリプトンガス_</vt:lpstr>
      <vt:lpstr>断熱等_防災リプラス_アタッチ枠_ＴＷ用リプラス_アタッチ枠_TW用_トリプルガラス_横すべり出し窓_オペレーター_高所用横すべり出し窓_クリプトンガス_プロジェクト_P_</vt:lpstr>
      <vt:lpstr>断熱等_防災リプラス_アタッチ枠_ＴＷ用リプラス_アタッチ枠_TW用_トリプルガラス_横すべり出し窓_グレモン_アルゴンガス__</vt:lpstr>
      <vt:lpstr>断熱等_防災リプラス_アタッチ枠_ＴＷ用リプラス_アタッチ枠_TW用_トリプルガラス_横すべり出し窓_グレモン_アルゴンガス__プロジェクト_P_</vt:lpstr>
      <vt:lpstr>断熱等_防災リプラス_アタッチ枠_ＴＷ用リプラス_アタッチ枠_TW用_トリプルガラス_横すべり出し窓_グレモン_クリプトンガス_</vt:lpstr>
      <vt:lpstr>断熱等_防災リプラス_アタッチ枠_ＴＷ用リプラス_アタッチ枠_TW用_トリプルガラス_横すべり出し窓_グレモン_クリプトンガス_プロジェクト_P_</vt:lpstr>
      <vt:lpstr>断熱等_防災リプラス_アタッチ枠_ＴＷ用リプラス_アタッチ枠_TW用_トリプルガラス_縦すべり出し窓_オペレーター_アルゴンガス__</vt:lpstr>
      <vt:lpstr>断熱等_防災リプラス_アタッチ枠_ＴＷ用リプラス_アタッチ枠_TW用_トリプルガラス_縦すべり出し窓_オペレーター_アルゴンガス__開き_T_</vt:lpstr>
      <vt:lpstr>断熱等_防災リプラス_アタッチ枠_ＴＷ用リプラス_アタッチ枠_TW用_トリプルガラス_縦すべり出し窓_オペレーター_クリプトンガス_</vt:lpstr>
      <vt:lpstr>断熱等_防災リプラス_アタッチ枠_ＴＷ用リプラス_アタッチ枠_TW用_トリプルガラス_縦すべり出し窓_オペレーター_クリプトンガス_開き_T_</vt:lpstr>
      <vt:lpstr>断熱等_防災リプラス_アタッチ枠_ＴＷ用リプラス_アタッチ枠_TW用_トリプルガラス_縦すべり出し窓_グレモン_アルゴンガス_</vt:lpstr>
      <vt:lpstr>断熱等_防災リプラス_アタッチ枠_ＴＷ用リプラス_アタッチ枠_TW用_トリプルガラス_縦すべり出し窓_グレモン_アルゴンガス_開き_T_</vt:lpstr>
      <vt:lpstr>断熱等_防災リプラス_アタッチ枠_ＴＷ用リプラス_アタッチ枠_TW用_トリプルガラス_縦すべり出し窓_グレモン_クリプトンガス_</vt:lpstr>
      <vt:lpstr>断熱等_防災リプラス_アタッチ枠_ＴＷ用リプラス_アタッチ枠_TW用_トリプルガラス_縦すべり出し窓_グレモン_クリプトンガス_開き_T_</vt:lpstr>
      <vt:lpstr>断熱等_防災リプラス_アタッチ枠_ＴＷ用リプラス_アタッチ枠_TW用_トリプルガラス_上げ下げ窓_アルゴンガス_</vt:lpstr>
      <vt:lpstr>断熱等_防災リプラス_アタッチ枠_ＴＷ用リプラス_アタッチ枠_TW用_トリプルガラス_上げ下げ窓_アルゴンガス_上げ下げ_U_</vt:lpstr>
      <vt:lpstr>断熱等_防災リプラス_アタッチ枠_ＴＷ用リプラス_アタッチ枠_TW用_トリプルガラス_上げ下げ窓_クリプトンガス_</vt:lpstr>
      <vt:lpstr>断熱等_防災リプラス_アタッチ枠_ＴＷ用リプラス_アタッチ枠_TW用_トリプルガラス_上げ下げ窓_クリプトンガス_上げ下げ_U_</vt:lpstr>
      <vt:lpstr>断熱等_防災リプラス_アタッチ枠_ＴＷ用リプラス_アタッチ枠_TW用_複層ガラス_FIX窓</vt:lpstr>
      <vt:lpstr>断熱等_防災リプラス_アタッチ枠_ＴＷ用リプラス_アタッチ枠_TW用_複層ガラス_FIX窓FIX_F_</vt:lpstr>
      <vt:lpstr>断熱等_防災リプラス_アタッチ枠_ＴＷ用リプラス_アタッチ枠_TW用_複層ガラス_引違い窓___2024年1月販売終了_</vt:lpstr>
      <vt:lpstr>断熱等_防災リプラス_アタッチ枠_ＴＷ用リプラス_アタッチ枠_TW用_複層ガラス_引違い窓___2024年1月販売終了_引違い_H_</vt:lpstr>
      <vt:lpstr>断熱等_防災リプラス_アタッチ枠_ＴＷ用リプラス_アタッチ枠_TW用_複層ガラス_横すべり出し窓_オペレーター_高所用横すべり出し窓_</vt:lpstr>
      <vt:lpstr>断熱等_防災リプラス_アタッチ枠_ＴＷ用リプラス_アタッチ枠_TW用_複層ガラス_横すべり出し窓_オペレーター_高所用横すべり出し窓_プロジェクト_P_</vt:lpstr>
      <vt:lpstr>断熱等_防災リプラス_アタッチ枠_ＴＷ用リプラス_アタッチ枠_TW用_複層ガラス_横すべり出し窓_グレモン</vt:lpstr>
      <vt:lpstr>断熱等_防災リプラス_アタッチ枠_ＴＷ用リプラス_アタッチ枠_TW用_複層ガラス_横すべり出し窓_グレモンプロジェクト_P_</vt:lpstr>
      <vt:lpstr>断熱等_防災リプラス_アタッチ枠_ＴＷ用リプラス_アタッチ枠_TW用_複層ガラス_縦すべり出し窓_オペレーター</vt:lpstr>
      <vt:lpstr>断熱等_防災リプラス_アタッチ枠_ＴＷ用リプラス_アタッチ枠_TW用_複層ガラス_縦すべり出し窓_オペレーター開き_T_</vt:lpstr>
      <vt:lpstr>断熱等_防災リプラス_アタッチ枠_ＴＷ用リプラス_アタッチ枠_TW用_複層ガラス_縦すべり出し窓_グレモン</vt:lpstr>
      <vt:lpstr>断熱等_防災リプラス_アタッチ枠_ＴＷ用リプラス_アタッチ枠_TW用_複層ガラス_縦すべり出し窓_グレモン開き_T_</vt:lpstr>
      <vt:lpstr>断熱等_防災リプラス_アタッチ枠_ＴＷ用リプラス_アタッチ枠_TW用_複層ガラス_上げ下げ窓</vt:lpstr>
      <vt:lpstr>断熱等_防災リプラス_アタッチ枠_ＴＷ用リプラス_アタッチ枠_TW用_複層ガラス_上げ下げ窓上げ下げ_U_</vt:lpstr>
      <vt:lpstr>断熱等_防災リプラス_アタッチ枠_サーモス用</vt:lpstr>
      <vt:lpstr>断熱等_防災リプラス_アタッチ枠_サーモス用リプラス_アタッチ枠_サーモス用_アルミスペーサー_</vt:lpstr>
      <vt:lpstr>断熱等_防災リプラス_アタッチ枠_サーモス用リプラス_アタッチ枠_サーモス用_アルミスペーサー__2024年1月販売終了_</vt:lpstr>
      <vt:lpstr>断熱等_防災リプラス_アタッチ枠_サーモス用リプラス_アタッチ枠_サーモス用_アルミスペーサー__2024年1月販売終了_引違い_H_</vt:lpstr>
      <vt:lpstr>断熱等_防災リプラス_アタッチ枠_サーモス用リプラス_アタッチ枠_サーモス用_アルミスペーサー_FIX_F_</vt:lpstr>
      <vt:lpstr>断熱等_防災リプラス_アタッチ枠_サーモス用リプラス_アタッチ枠_サーモス用_アルミスペーサー_プロジェクト_P_</vt:lpstr>
      <vt:lpstr>断熱等_防災リプラス_アタッチ枠_サーモス用リプラス_アタッチ枠_サーモス用_アルミスペーサー_引違い窓_中桟付__2024年1月販売終了_</vt:lpstr>
      <vt:lpstr>断熱等_防災リプラス_アタッチ枠_サーモス用リプラス_アタッチ枠_サーモス用_アルミスペーサー_引違い窓_中桟付__2024年1月販売終了_引違い_H_</vt:lpstr>
      <vt:lpstr>断熱等_防災リプラス_アタッチ枠_サーモス用リプラス_アタッチ枠_サーモス用_アルミスペーサー_開き_T_</vt:lpstr>
      <vt:lpstr>断熱等_防災リプラス_アタッチ枠_サーモス用リプラス_アタッチ枠_サーモス用_アルミスペーサー_上げ下げ_U_</vt:lpstr>
      <vt:lpstr>断熱等_防災リプラス_アタッチ枠_サーモス用リプラス_アタッチ枠_サーモス用_樹脂スペーサー_内外色組合せ__2024年1月販売終了_</vt:lpstr>
      <vt:lpstr>断熱等_防災リプラス_アタッチ枠_サーモス用リプラス_アタッチ枠_サーモス用_樹脂スペーサー_内外色組合せ__2024年1月販売終了_引違い_H_</vt:lpstr>
      <vt:lpstr>断熱等_防災リプラス_アタッチ枠_サーモス用リプラス_アタッチ枠_サーモス用_樹脂スペーサー_内外色組合せ_内外同系色</vt:lpstr>
      <vt:lpstr>断熱等_防災リプラス_アタッチ枠_サーモス用リプラス_アタッチ枠_サーモス用_樹脂スペーサー_内外色組合せ_内外同系色__2024年1月販売終了_</vt:lpstr>
      <vt:lpstr>断熱等_防災リプラス_アタッチ枠_サーモス用リプラス_アタッチ枠_サーモス用_樹脂スペーサー_内外色組合せ_内外同系色__2024年1月販売終了_引違い_H_</vt:lpstr>
      <vt:lpstr>断熱等_防災リプラス_アタッチ枠_サーモス用リプラス_アタッチ枠_サーモス用_樹脂スペーサー_内外色組合せ_内外同系色_引違い窓_中桟付__2024年1月販売終了_</vt:lpstr>
      <vt:lpstr>断熱等_防災リプラス_アタッチ枠_サーモス用リプラス_アタッチ枠_サーモス用_樹脂スペーサー_内外色組合せ_内外同系色_引違い窓_中桟付__2024年1月販売終了_引違い_H_</vt:lpstr>
      <vt:lpstr>断熱等_防災リプラス_アタッチ枠_サーモス用リプラス_アタッチ枠_サーモス用_樹脂スペーサー_内外色組合せ_内外同系色FIX_F_</vt:lpstr>
      <vt:lpstr>断熱等_防災リプラス_アタッチ枠_サーモス用リプラス_アタッチ枠_サーモス用_樹脂スペーサー_内外色組合せ_内外同系色プロジェクト_P_</vt:lpstr>
      <vt:lpstr>断熱等_防災リプラス_アタッチ枠_サーモス用リプラス_アタッチ枠_サーモス用_樹脂スペーサー_内外色組合せ_内外同系色開き_T_</vt:lpstr>
      <vt:lpstr>断熱等_防災リプラス_アタッチ枠_サーモス用リプラス_アタッチ枠_サーモス用_樹脂スペーサー_内外色組合せ_内外同系色上げ下げ_U_</vt:lpstr>
      <vt:lpstr>断熱等_防災リプラス_居室仕様_ＴＷタイプ</vt:lpstr>
      <vt:lpstr>断熱等_防災リプラス_居室仕様_ＴＷタイプリプラス_居室仕様_TWタイプ_トリプルガラス_アルゴンガス_</vt:lpstr>
      <vt:lpstr>断熱等_防災リプラス_居室仕様_ＴＷタイプリプラス_居室仕様_TWタイプ_トリプルガラス_アルゴンガス_引違い_H_</vt:lpstr>
      <vt:lpstr>断熱等_防災リプラス_居室仕様_ＴＷタイプリプラス_居室仕様_TWタイプ_トリプルガラス_クリプトンガス_</vt:lpstr>
      <vt:lpstr>断熱等_防災リプラス_居室仕様_ＴＷタイプリプラス_居室仕様_TWタイプ_トリプルガラス_クリプトンガス_引違い_H_</vt:lpstr>
      <vt:lpstr>断熱等_防災リプラス_居室仕様_ＴＷタイプリプラス_居室仕様_TWタイプ_複層ガラス</vt:lpstr>
      <vt:lpstr>断熱等_防災リプラス_居室仕様_ＴＷタイプリプラス_居室仕様_TWタイプ_複層ガラス引違い_H_</vt:lpstr>
      <vt:lpstr>断熱等_防災リプラス_居室仕様_浴室仕様</vt:lpstr>
      <vt:lpstr>断熱等_防災リプラス_居室仕様_浴室仕様リプラス_居室仕様_浴室仕様_FIX窓外押縁_アルミスペーサー_</vt:lpstr>
      <vt:lpstr>断熱等_防災リプラス_居室仕様_浴室仕様リプラス_居室仕様_浴室仕様_FIX窓外押縁_アルミスペーサー_FIX_F_</vt:lpstr>
      <vt:lpstr>断熱等_防災リプラス_居室仕様_浴室仕様リプラス_居室仕様_浴室仕様_FIX窓外押縁_樹脂スペーサー_</vt:lpstr>
      <vt:lpstr>断熱等_防災リプラス_居室仕様_浴室仕様リプラス_居室仕様_浴室仕様_FIX窓外押縁_樹脂スペーサー_FIX_F_</vt:lpstr>
      <vt:lpstr>断熱等_防災リプラス_居室仕様_浴室仕様リプラス_居室仕様_浴室仕様_FIX窓内押縁_アルミスペーサー_</vt:lpstr>
      <vt:lpstr>断熱等_防災リプラス_居室仕様_浴室仕様リプラス_居室仕様_浴室仕様_FIX窓内押縁_アルミスペーサー_FIX_F_</vt:lpstr>
      <vt:lpstr>断熱等_防災リプラス_居室仕様_浴室仕様リプラス_居室仕様_浴室仕様_FIX窓内押縁_樹脂スペーサー_</vt:lpstr>
      <vt:lpstr>断熱等_防災リプラス_居室仕様_浴室仕様リプラス_居室仕様_浴室仕様_FIX窓内押縁_樹脂スペーサー_FIX_F_</vt:lpstr>
      <vt:lpstr>断熱等_防災リプラス_居室仕様_浴室仕様リプラス_居室仕様_浴室仕様_アルミスペーサー_</vt:lpstr>
      <vt:lpstr>断熱等_防災リプラス_居室仕様_浴室仕様リプラス_居室仕様_浴室仕様_アルミスペーサー_プロジェクト_P_</vt:lpstr>
      <vt:lpstr>断熱等_防災リプラス_居室仕様_浴室仕様リプラス_居室仕様_浴室仕様_アルミスペーサー_引違い_H_</vt:lpstr>
      <vt:lpstr>断熱等_防災リプラス_居室仕様_浴室仕様リプラス_居室仕様_浴室仕様_アルミスペーサー_引違い窓_中桟付</vt:lpstr>
      <vt:lpstr>断熱等_防災リプラス_居室仕様_浴室仕様リプラス_居室仕様_浴室仕様_アルミスペーサー_引違い窓_中桟付引違い_H_</vt:lpstr>
      <vt:lpstr>断熱等_防災リプラス_居室仕様_浴室仕様リプラス_居室仕様_浴室仕様_アルミスペーサー_開き_T_</vt:lpstr>
      <vt:lpstr>断熱等_防災リプラス_居室仕様_浴室仕様リプラス_居室仕様_浴室仕様_アルミスペーサー_上げ下げ_U_</vt:lpstr>
      <vt:lpstr>断熱等_防災リプラス_居室仕様_浴室仕様リプラス_居室仕様_浴室仕様_樹脂スペーサー_</vt:lpstr>
      <vt:lpstr>断熱等_防災リプラス_居室仕様_浴室仕様リプラス_居室仕様_浴室仕様_樹脂スペーサー_プロジェクト_P_</vt:lpstr>
      <vt:lpstr>断熱等_防災リプラス_居室仕様_浴室仕様リプラス_居室仕様_浴室仕様_樹脂スペーサー_引違い_H_</vt:lpstr>
      <vt:lpstr>断熱等_防災リプラス_居室仕様_浴室仕様リプラス_居室仕様_浴室仕様_樹脂スペーサー_引違い窓_中桟付</vt:lpstr>
      <vt:lpstr>断熱等_防災リプラス_居室仕様_浴室仕様リプラス_居室仕様_浴室仕様_樹脂スペーサー_引違い窓_中桟付引違い_H_</vt:lpstr>
      <vt:lpstr>断熱等_防災リプラス_居室仕様_浴室仕様リプラス_居室仕様_浴室仕様_樹脂スペーサー_引違い窓ブリッジ枠</vt:lpstr>
      <vt:lpstr>断熱等_防災リプラス_居室仕様_浴室仕様リプラス_居室仕様_浴室仕様_樹脂スペーサー_引違い窓ブリッジ枠引違い_H_</vt:lpstr>
      <vt:lpstr>断熱等_防災リプラス_居室仕様_浴室仕様リプラス_居室仕様_浴室仕様_樹脂スペーサー_開き_T_</vt:lpstr>
      <vt:lpstr>断熱等_防災リプラス_居室仕様_浴室仕様リプラス_居室仕様_浴室仕様_樹脂スペーサー_上げ下げ_U_</vt:lpstr>
      <vt:lpstr>断熱等_防災リプラス専用枠</vt:lpstr>
      <vt:lpstr>断熱等_防災リプラス専用枠リプラス専用枠_23年3月末販売終了__アルミスペーサー_</vt:lpstr>
      <vt:lpstr>断熱等_防災リプラス専用枠リプラス専用枠_23年3月末販売終了__アルミスペーサー_引違い_H_</vt:lpstr>
      <vt:lpstr>断熱等_防災リプラス専用枠リプラス専用枠_23年3月末販売終了__樹脂スペーサー_</vt:lpstr>
      <vt:lpstr>断熱等_防災リプラス専用枠リプラス専用枠_23年3月末販売終了__樹脂スペーサー_引違い_H_</vt:lpstr>
      <vt:lpstr>断熱等_防災リフレム樹脂窓用</vt:lpstr>
      <vt:lpstr>断熱等_防災リフレム樹脂窓用リフレム樹脂窓用カバーモール_EW_EW_for_Design_PG__スペーサー材質問わず_</vt:lpstr>
      <vt:lpstr>断熱等_防災リフレム樹脂窓用リフレム樹脂窓用カバーモール_EW_EW_for_Design_PG__スペーサー材質問わず_FIX_F_</vt:lpstr>
      <vt:lpstr>断熱等_防災リフレム樹脂窓用リフレム樹脂窓用カバーモール_EW_EW_for_Design_PG__スペーサー材質問わず_プロジェクト_P_</vt:lpstr>
      <vt:lpstr>断熱等_防災リフレム樹脂窓用リフレム樹脂窓用カバーモール_EW_EW_for_Design_PG__スペーサー材質問わず_引違い_H_</vt:lpstr>
      <vt:lpstr>断熱等_防災リフレム樹脂窓用リフレム樹脂窓用カバーモール_EW_EW_for_Design_PG__スペーサー材質問わず_開き_T_</vt:lpstr>
      <vt:lpstr>断熱等_防災リフレム樹脂窓用リフレム樹脂窓用カバーモール_EW_EW_for_Design_PG__樹脂スペーサー_</vt:lpstr>
      <vt:lpstr>断熱等_防災リフレム樹脂窓用リフレム樹脂窓用カバーモール_EW_EW_for_Design_PG__樹脂スペーサー_FIX_F_</vt:lpstr>
      <vt:lpstr>断熱等_防災リフレム樹脂窓用リフレム樹脂窓用カバーモール_EW_EW_for_Design_PG__樹脂スペーサー_プロジェクト_P_</vt:lpstr>
      <vt:lpstr>断熱等_防災リフレム樹脂窓用リフレム樹脂窓用カバーモール_EW_EW_for_Design_PG__樹脂スペーサー_開き_T_</vt:lpstr>
      <vt:lpstr>断熱等_防災リフレム樹脂窓用リフレム樹脂窓用カバーモール_EW_EW_for_Design_TG_</vt:lpstr>
      <vt:lpstr>断熱等_防災リフレム樹脂窓用リフレム樹脂窓用カバーモール_EW_EW_for_Design_TG_FIX_F_</vt:lpstr>
      <vt:lpstr>断熱等_防災リフレム樹脂窓用リフレム樹脂窓用カバーモール_EW_EW_for_Design_TG_プロジェクト_P_</vt:lpstr>
      <vt:lpstr>断熱等_防災リフレム樹脂窓用リフレム樹脂窓用カバーモール_EW_EW_for_Design_TG_引違い_H_</vt:lpstr>
      <vt:lpstr>断熱等_防災リフレム樹脂窓用リフレム樹脂窓用カバーモール_EW_EW_for_Design_TG_開き_T_</vt:lpstr>
      <vt:lpstr>断熱等_防災ワイドウィン</vt:lpstr>
      <vt:lpstr>断熱等_防災ワイドウィンワイドウィン</vt:lpstr>
      <vt:lpstr>断熱等_防災ワイドウィンワイドウィンFIX_F_</vt:lpstr>
      <vt:lpstr>断熱等_防災ワイドウィンワイドウィン引違い_H_</vt:lpstr>
      <vt:lpstr>断熱等_防災出窓</vt:lpstr>
      <vt:lpstr>断熱等_防災出窓出窓_サーモスⅡ_Hタイプ</vt:lpstr>
      <vt:lpstr>断熱等_防災出窓出窓_サーモスⅡ_Hタイプその他_X_</vt:lpstr>
      <vt:lpstr>断熱等_防災出窓出窓_サーモスLタイプ</vt:lpstr>
      <vt:lpstr>断熱等_防災出窓出窓_サーモスLタイプその他_X_</vt:lpstr>
      <vt:lpstr>断熱等_防災台形ＦＩＸ窓</vt:lpstr>
      <vt:lpstr>断熱等_防災台形ＦＩＸ窓台形ＦＩＸ窓_サーモスⅡ_Hタイプ</vt:lpstr>
      <vt:lpstr>断熱等_防災台形ＦＩＸ窓台形ＦＩＸ窓_サーモスⅡ_HタイプFIX_F_</vt:lpstr>
      <vt:lpstr>断熱等_防災台形ＦＩＸ窓台形ＦＩＸ窓_サーモスLタイプ</vt:lpstr>
      <vt:lpstr>断熱等_防災台形ＦＩＸ窓台形ＦＩＸ窓_サーモスLタイプFIX_F_</vt:lpstr>
      <vt:lpstr>断熱等_防災断熱土間引戸</vt:lpstr>
      <vt:lpstr>断熱等_防災断熱土間引戸断熱土間引戸_中桟腰パネル付除く__サーモスⅡ_Hタイプ</vt:lpstr>
      <vt:lpstr>断熱等_防災断熱土間引戸断熱土間引戸_中桟腰パネル付除く__サーモスⅡ_Hタイプ引違い_H_</vt:lpstr>
      <vt:lpstr>断熱等_防災断熱土間引戸断熱土間引戸_中桟腰パネル付除く__サーモスLタイプ</vt:lpstr>
      <vt:lpstr>断熱等_防災断熱土間引戸断熱土間引戸_中桟腰パネル付除く__サーモスLタイプ引違い_H_</vt:lpstr>
      <vt:lpstr>断熱等_防災内付ＲＳⅡ</vt:lpstr>
      <vt:lpstr>断熱等_防災内付ＲＳⅡ内付ＲＳⅡ_ＰＧ障子_</vt:lpstr>
      <vt:lpstr>断熱等_防災内付ＲＳⅡ内付ＲＳⅡ_ＰＧ障子_引違い_H_</vt:lpstr>
      <vt:lpstr>断熱等_防災防火戸ＦＧ_Ａ</vt:lpstr>
      <vt:lpstr>断熱等_防災防火戸ＦＧ_Ａ防火戸ＦＧ_Ａシャッター付引違い窓</vt:lpstr>
      <vt:lpstr>断熱等_防災防火戸ＦＧ_Ａ防火戸ＦＧ_Ａシャッター付引違い窓引違い_H_</vt:lpstr>
      <vt:lpstr>断熱等_防災防火戸ＦＧ_Ｆ</vt:lpstr>
      <vt:lpstr>断熱等_防災防火戸ＦＧ_Ｆ防火戸ＦＧ_Ｆ</vt:lpstr>
      <vt:lpstr>断熱等_防災防火戸ＦＧ_Ｆ防火戸ＦＧ_ＦFIX_F_</vt:lpstr>
      <vt:lpstr>断熱等_防災防火戸ＦＧ_Ｆ防火戸ＦＧ_Ｆプロジェクト_P_</vt:lpstr>
      <vt:lpstr>断熱等_防災防火戸ＦＧ_Ｆ防火戸ＦＧ_Ｆ開き_T_</vt:lpstr>
      <vt:lpstr>断熱等_防災防火戸ＦＧ_Ｈ</vt:lpstr>
      <vt:lpstr>断熱等_防災防火戸ＦＧ_Ｈ防火戸ＦＧ_Ｈシャッター付引違い窓_ブリッジ枠_</vt:lpstr>
      <vt:lpstr>断熱等_防災防火戸ＦＧ_Ｈ防火戸ＦＧ_Ｈシャッター付引違い窓_ブリッジ枠_引違い_H_</vt:lpstr>
      <vt:lpstr>断熱等_防災防火戸ＦＧ_Ｈ防火戸ＦＧ_Ｈシャッター付引違い窓_レール間カバー枠_</vt:lpstr>
      <vt:lpstr>断熱等_防災防火戸ＦＧ_Ｈ防火戸ＦＧ_Ｈシャッター付引違い窓_レール間カバー枠_引違い_H_</vt:lpstr>
      <vt:lpstr>断熱等_防災防火戸ＦＧ_Ｈ防火戸ＦＧ_Ｈシャッター付引違い窓_中桟付_</vt:lpstr>
      <vt:lpstr>断熱等_防災防火戸ＦＧ_Ｈ防火戸ＦＧ_Ｈシャッター付引違い窓_中桟付_引違い_H_</vt:lpstr>
      <vt:lpstr>断熱等_防災防火戸ＦＧ_Ｌ</vt:lpstr>
      <vt:lpstr>断熱等_防災防火戸ＦＧ_Ｌ防火戸ＦＧ_Ｌシャッター付引違い窓</vt:lpstr>
      <vt:lpstr>断熱等_防災防火戸ＦＧ_Ｌ防火戸ＦＧ_Ｌシャッター付引違い窓_中桟付_</vt:lpstr>
      <vt:lpstr>断熱等_防災防火戸ＦＧ_Ｌ防火戸ＦＧ_Ｌシャッター付引違い窓_中桟付_引違い_H_</vt:lpstr>
      <vt:lpstr>断熱等_防災防火戸ＦＧ_Ｌ防火戸ＦＧ_Ｌシャッター付引違い窓引違い_H_</vt:lpstr>
      <vt:lpstr>断熱等_防犯</vt:lpstr>
      <vt:lpstr>断熱等_防犯ＴＷ</vt:lpstr>
      <vt:lpstr>断熱等_防犯ＴＷＴＷ_トリプルガラス_テラスドア_勝手口ドア_アルゴンガス_</vt:lpstr>
      <vt:lpstr>断熱等_防犯ＴＷＴＷ_トリプルガラス_テラスドア_勝手口ドア_アルゴンガス_開き_T_</vt:lpstr>
      <vt:lpstr>断熱等_防犯ＴＷＴＷ_トリプルガラス_テラスドア_勝手口ドア_クリプトンガス_</vt:lpstr>
      <vt:lpstr>断熱等_防犯ＴＷＴＷ_トリプルガラス_テラスドア_勝手口ドア_クリプトンガス_開き_T_</vt:lpstr>
      <vt:lpstr>断熱等_防犯ＴＷＴＷ_トリプルガラス_引違い窓_片引き窓_引分け窓_アルゴンガス_</vt:lpstr>
      <vt:lpstr>断熱等_防犯ＴＷＴＷ_トリプルガラス_引違い窓_片引き窓_引分け窓_アルゴンガス_引違い_H_</vt:lpstr>
      <vt:lpstr>断熱等_防犯ＴＷＴＷ_トリプルガラス_引違い窓_片引き窓_引分け窓_クリプトンガス_</vt:lpstr>
      <vt:lpstr>断熱等_防犯ＴＷＴＷ_トリプルガラス_引違い窓_片引き窓_引分け窓_クリプトンガス_引違い_H_</vt:lpstr>
      <vt:lpstr>断熱等_防犯ＴＷＴＷ_トリプルガラス_引違い窓フラットタイプ_アルゴンガス_</vt:lpstr>
      <vt:lpstr>断熱等_防犯ＴＷＴＷ_トリプルガラス_引違い窓フラットタイプ_アルゴンガス_引違い_H_</vt:lpstr>
      <vt:lpstr>断熱等_防犯ＴＷＴＷ_トリプルガラス_引違い窓フラットタイプ_クリプトンガス_</vt:lpstr>
      <vt:lpstr>断熱等_防犯ＴＷＴＷ_トリプルガラス_引違い窓フラットタイプ_クリプトンガス_引違い_H_</vt:lpstr>
      <vt:lpstr>断熱等_防犯ＴＷＴＷ_トリプルガラス_横すべり出し窓オペレーター_アルゴンガス_</vt:lpstr>
      <vt:lpstr>断熱等_防犯ＴＷＴＷ_トリプルガラス_横すべり出し窓オペレーター_アルゴンガス_プロジェクト_P_</vt:lpstr>
      <vt:lpstr>断熱等_防犯ＴＷＴＷ_トリプルガラス_横すべり出し窓オペレーター_クリプトンガス_</vt:lpstr>
      <vt:lpstr>断熱等_防犯ＴＷＴＷ_トリプルガラス_横すべり出し窓オペレーター_クリプトンガス_プロジェクト_P_</vt:lpstr>
      <vt:lpstr>断熱等_防犯ＴＷＴＷ_トリプルガラス_横すべり出し窓グレモン_アルゴンガス_</vt:lpstr>
      <vt:lpstr>断熱等_防犯ＴＷＴＷ_トリプルガラス_横すべり出し窓グレモン_アルゴンガス_プロジェクト_P_</vt:lpstr>
      <vt:lpstr>断熱等_防犯ＴＷＴＷ_トリプルガラス_横すべり出し窓グレモン_クリプトンガス_</vt:lpstr>
      <vt:lpstr>断熱等_防犯ＴＷＴＷ_トリプルガラス_横すべり出し窓グレモン_クリプトンガス_プロジェクト_P_</vt:lpstr>
      <vt:lpstr>断熱等_防犯ＴＷＴＷ_トリプルガラス_採風勝手口ドアFS_アルゴンガス_</vt:lpstr>
      <vt:lpstr>断熱等_防犯ＴＷＴＷ_トリプルガラス_採風勝手口ドアFS_アルゴンガス_開き_T_</vt:lpstr>
      <vt:lpstr>断熱等_防犯ＴＷＴＷ_トリプルガラス_採風勝手口ドアFS_クリプトンガス_</vt:lpstr>
      <vt:lpstr>断熱等_防犯ＴＷＴＷ_トリプルガラス_採風勝手口ドアFS_クリプトンガス_開き_T_</vt:lpstr>
      <vt:lpstr>断熱等_防犯ＴＷＴＷ_トリプルガラス_縦すべり出し窓オペレーター_アルゴンガス_</vt:lpstr>
      <vt:lpstr>断熱等_防犯ＴＷＴＷ_トリプルガラス_縦すべり出し窓オペレーター_アルゴンガス_開き_T_</vt:lpstr>
      <vt:lpstr>断熱等_防犯ＴＷＴＷ_トリプルガラス_縦すべり出し窓オペレーター_クリプトンガス_</vt:lpstr>
      <vt:lpstr>断熱等_防犯ＴＷＴＷ_トリプルガラス_縦すべり出し窓オペレーター_クリプトンガス_開き_T_</vt:lpstr>
      <vt:lpstr>断熱等_防犯ＴＷＴＷ_トリプルガラス_縦すべり出し窓グレモン_アルゴンガス_</vt:lpstr>
      <vt:lpstr>断熱等_防犯ＴＷＴＷ_トリプルガラス_縦すべり出し窓グレモン_アルゴンガス_開き_T_</vt:lpstr>
      <vt:lpstr>断熱等_防犯ＴＷＴＷ_トリプルガラス_縦すべり出し窓グレモン_クリプトンガス_</vt:lpstr>
      <vt:lpstr>断熱等_防犯ＴＷＴＷ_トリプルガラス_縦すべり出し窓グレモン_クリプトンガス_開き_T_</vt:lpstr>
      <vt:lpstr>断熱等_防犯ＴＷＴＷ_トリプルガラス_上げ下げ窓_面格子付上げ下げ窓_アルゴンガス_</vt:lpstr>
      <vt:lpstr>断熱等_防犯ＴＷＴＷ_トリプルガラス_上げ下げ窓_面格子付上げ下げ窓_アルゴンガス_上げ下げ_U_</vt:lpstr>
      <vt:lpstr>断熱等_防犯ＴＷＴＷ_トリプルガラス_上げ下げ窓_面格子付上げ下げ窓_クリプトンガス_</vt:lpstr>
      <vt:lpstr>断熱等_防犯ＴＷＴＷ_トリプルガラス_上げ下げ窓_面格子付上げ下げ窓_クリプトンガス_上げ下げ_U_</vt:lpstr>
      <vt:lpstr>断熱等_防犯ＴＷＴＷ_複層ガラス_テラスドア_勝手口ドア</vt:lpstr>
      <vt:lpstr>断熱等_防犯ＴＷＴＷ_複層ガラス_テラスドア_勝手口ドア開き_T_</vt:lpstr>
      <vt:lpstr>断熱等_防犯ＴＷＴＷ_複層ガラス_引違い窓_片引き窓_引分け窓</vt:lpstr>
      <vt:lpstr>断熱等_防犯ＴＷＴＷ_複層ガラス_引違い窓_片引き窓_引分け窓引違い_H_</vt:lpstr>
      <vt:lpstr>断熱等_防犯ＴＷＴＷ_複層ガラス_引違い窓フラットタイプ</vt:lpstr>
      <vt:lpstr>断熱等_防犯ＴＷＴＷ_複層ガラス_引違い窓フラットタイプ引違い_H_</vt:lpstr>
      <vt:lpstr>断熱等_防犯ＴＷＴＷ_複層ガラス_横すべり出し窓オペレーター</vt:lpstr>
      <vt:lpstr>断熱等_防犯ＴＷＴＷ_複層ガラス_横すべり出し窓オペレータープロジェクト_P_</vt:lpstr>
      <vt:lpstr>断熱等_防犯ＴＷＴＷ_複層ガラス_横すべり出し窓グレモン</vt:lpstr>
      <vt:lpstr>断熱等_防犯ＴＷＴＷ_複層ガラス_横すべり出し窓グレモンプロジェクト_P_</vt:lpstr>
      <vt:lpstr>断熱等_防犯ＴＷＴＷ_複層ガラス_採風勝手口ドアFS</vt:lpstr>
      <vt:lpstr>断熱等_防犯ＴＷＴＷ_複層ガラス_採風勝手口ドアFS開き_T_</vt:lpstr>
      <vt:lpstr>断熱等_防犯ＴＷＴＷ_複層ガラス_縦すべり出し窓オペレーター</vt:lpstr>
      <vt:lpstr>断熱等_防犯ＴＷＴＷ_複層ガラス_縦すべり出し窓オペレーター開き_T_</vt:lpstr>
      <vt:lpstr>断熱等_防犯ＴＷＴＷ_複層ガラス_縦すべり出し窓グレモン</vt:lpstr>
      <vt:lpstr>断熱等_防犯ＴＷＴＷ_複層ガラス_縦すべり出し窓グレモン開き_T_</vt:lpstr>
      <vt:lpstr>断熱等_防犯ＴＷＴＷ_複層ガラス_上げ下げ窓_面格子付上げ下げ窓</vt:lpstr>
      <vt:lpstr>断熱等_防犯ＴＷＴＷ_複層ガラス_上げ下げ窓_面格子付上げ下げ窓上げ下げ_U_</vt:lpstr>
      <vt:lpstr>断熱等_防犯ＴＷコーディネート</vt:lpstr>
      <vt:lpstr>断熱等_防犯ＴＷコーディネートＴＷコーディネート_トリプルガラス_引違い窓_片引き窓_引分け窓_アルゴンガス_</vt:lpstr>
      <vt:lpstr>断熱等_防犯ＴＷコーディネートＴＷコーディネート_トリプルガラス_引違い窓_片引き窓_引分け窓_アルゴンガス_引違い_H_</vt:lpstr>
      <vt:lpstr>断熱等_防犯ＴＷコーディネートＴＷコーディネート_トリプルガラス_引違い窓_片引き窓_引分け窓_クリプトンガス_アルゴンガス_</vt:lpstr>
      <vt:lpstr>断熱等_防犯ＴＷコーディネートＴＷコーディネート_トリプルガラス_引違い窓_片引き窓_引分け窓_クリプトンガス_アルゴンガス_引違い_H_</vt:lpstr>
      <vt:lpstr>断熱等_防犯ＴＷコーディネートＴＷコーディネート_複層ガラス_引違い窓_片引き窓_引分け窓</vt:lpstr>
      <vt:lpstr>断熱等_防犯ＴＷコーディネートＴＷコーディネート_複層ガラス_引違い窓_片引き窓_引分け窓引違い_H_</vt:lpstr>
      <vt:lpstr>断熱等_防犯ＴＷ防火戸</vt:lpstr>
      <vt:lpstr>断熱等_防犯ＴＷ防火戸ＴＷ防火戸_トリプルガラス_シャッター付引違い窓_アルゴンガス_</vt:lpstr>
      <vt:lpstr>断熱等_防犯ＴＷ防火戸ＴＷ防火戸_トリプルガラス_シャッター付引違い窓_アルゴンガス_引違い_H_</vt:lpstr>
      <vt:lpstr>断熱等_防犯ＴＷ防火戸ＴＷ防火戸_トリプルガラス_シャッター付引違い窓_クリプトンガス_</vt:lpstr>
      <vt:lpstr>断熱等_防犯ＴＷ防火戸ＴＷ防火戸_トリプルガラス_シャッター付引違い窓_クリプトンガス_引違い_H_</vt:lpstr>
      <vt:lpstr>断熱等_防犯ＴＷ防火戸ＴＷ防火戸_複層ガラス_シャッター付引違い窓</vt:lpstr>
      <vt:lpstr>断熱等_防犯ＴＷ防火戸ＴＷ防火戸_複層ガラス_シャッター付引違い窓引違い_H_</vt:lpstr>
      <vt:lpstr>断熱等_防犯ＴＷ防火戸コーディネート</vt:lpstr>
      <vt:lpstr>断熱等_防犯ＴＷ防火戸コーディネートＴＷ防火戸コーディネート_トリプルガラス_シャッター付引違い窓_アルゴンガス_</vt:lpstr>
      <vt:lpstr>断熱等_防犯ＴＷ防火戸コーディネートＴＷ防火戸コーディネート_トリプルガラス_シャッター付引違い窓_アルゴンガス_引違い_H_</vt:lpstr>
      <vt:lpstr>断熱等_防犯ＴＷ防火戸コーディネートＴＷ防火戸コーディネート_トリプルガラス_シャッター付引違い窓_クリプトンガス_アルゴンガス_</vt:lpstr>
      <vt:lpstr>断熱等_防犯ＴＷ防火戸コーディネートＴＷ防火戸コーディネート_トリプルガラス_シャッター付引違い窓_クリプトンガス_アルゴンガス_引違い_H_</vt:lpstr>
      <vt:lpstr>断熱等_防犯ＴＷ防火戸コーディネートＴＷ防火戸コーディネート_複層ガラス_シャッター付引違い窓</vt:lpstr>
      <vt:lpstr>断熱等_防犯ＴＷ防火戸コーディネートＴＷ防火戸コーディネート_複層ガラス_シャッター付引違い窓引違い_H_</vt:lpstr>
      <vt:lpstr>断熱等_防犯オープンウィン</vt:lpstr>
      <vt:lpstr>断熱等_防犯オープンウィンオープンウィン_サーモスⅡ_Hタイプ</vt:lpstr>
      <vt:lpstr>断熱等_防犯オープンウィンオープンウィン_サーモスⅡ_Hタイプ折り_W_</vt:lpstr>
      <vt:lpstr>断熱等_防犯オープンウィンオープンウィン_サーモスLタイプ</vt:lpstr>
      <vt:lpstr>断熱等_防犯オープンウィンオープンウィン_サーモスLタイプ折り_W_</vt:lpstr>
      <vt:lpstr>断熱等_防犯コーディネート_引違い窓</vt:lpstr>
      <vt:lpstr>断熱等_防犯コーディネート_引違い窓コーディネート_引違い窓_サーモスⅡ_Hタイプ</vt:lpstr>
      <vt:lpstr>断熱等_防犯コーディネート_引違い窓コーディネート_引違い窓_サーモスⅡ_Hタイプ引違い_H_</vt:lpstr>
      <vt:lpstr>断熱等_防犯コーディネート_引違い窓コーディネート_引違い窓_サーモスLタイプ</vt:lpstr>
      <vt:lpstr>断熱等_防犯コーディネート_引違い窓コーディネート_引違い窓_サーモスLタイプ引違い_H_</vt:lpstr>
      <vt:lpstr>断熱等_防犯サーモスⅡ_Ｈ</vt:lpstr>
      <vt:lpstr>断熱等_防犯サーモスⅡ_ＨサーモスⅡ_H_テラスドア_勝手口ドア</vt:lpstr>
      <vt:lpstr>断熱等_防犯サーモスⅡ_ＨサーモスⅡ_H_テラスドア_勝手口ドア_全面ガラス_</vt:lpstr>
      <vt:lpstr>断熱等_防犯サーモスⅡ_ＨサーモスⅡ_H_テラスドア_勝手口ドア_全面ガラス_開き_T_</vt:lpstr>
      <vt:lpstr>断熱等_防犯サーモスⅡ_ＨサーモスⅡ_H_テラスドア_勝手口ドア開き_T_</vt:lpstr>
      <vt:lpstr>断熱等_防犯サーモスⅡ_ＨサーモスⅡ_H_引違い窓_レール間カバー枠_</vt:lpstr>
      <vt:lpstr>断熱等_防犯サーモスⅡ_ＨサーモスⅡ_H_引違い窓_レール間カバー枠_引違い_H_</vt:lpstr>
      <vt:lpstr>断熱等_防犯サーモスⅡ_ＨサーモスⅡ_H_引違い窓_片引き窓_引分け窓_ブリッジ枠_</vt:lpstr>
      <vt:lpstr>断熱等_防犯サーモスⅡ_ＨサーモスⅡ_H_引違い窓_片引き窓_引分け窓_ブリッジ枠_引違い_H_</vt:lpstr>
      <vt:lpstr>断熱等_防犯サーモスⅡ_ＨサーモスⅡ_H_横すべり出し窓オペレーター</vt:lpstr>
      <vt:lpstr>断熱等_防犯サーモスⅡ_ＨサーモスⅡ_H_横すべり出し窓オペレータープロジェクト_P_</vt:lpstr>
      <vt:lpstr>断熱等_防犯サーモスⅡ_ＨサーモスⅡ_H_採風勝手口ドア_勝手口ドア_中桟腰パネルなし_</vt:lpstr>
      <vt:lpstr>断熱等_防犯サーモスⅡ_ＨサーモスⅡ_H_採風勝手口ドア_勝手口ドア_中桟腰パネルなし_開き_T_</vt:lpstr>
      <vt:lpstr>断熱等_防犯サーモスⅡ_ＨサーモスⅡ_H_縦すべり出し窓オペレーター</vt:lpstr>
      <vt:lpstr>断熱等_防犯サーモスⅡ_ＨサーモスⅡ_H_縦すべり出し窓オペレーター開き_T_</vt:lpstr>
      <vt:lpstr>断熱等_防犯サーモスⅡ_ＨサーモスⅡ_H_勝手口ドア_中桟腰パネル付_</vt:lpstr>
      <vt:lpstr>断熱等_防犯サーモスⅡ_ＨサーモスⅡ_H_勝手口ドア_中桟腰パネル付_開き_T_</vt:lpstr>
      <vt:lpstr>断熱等_防犯サーモスⅡ_ＨサーモスⅡ_H_上げ下げ窓_面格子付上げ下げ窓</vt:lpstr>
      <vt:lpstr>断熱等_防犯サーモスⅡ_ＨサーモスⅡ_H_上げ下げ窓_面格子付上げ下げ窓上げ下げ_U_</vt:lpstr>
      <vt:lpstr>断熱等_防犯サーモスＡ</vt:lpstr>
      <vt:lpstr>断熱等_防犯サーモスＡサーモスＡ_引違い窓</vt:lpstr>
      <vt:lpstr>断熱等_防犯サーモスＡサーモスＡ_引違い窓引違い_H_</vt:lpstr>
      <vt:lpstr>断熱等_防犯サーモスＡサーモスＡ_上げ下げ窓_面格子付上げ下げ窓</vt:lpstr>
      <vt:lpstr>断熱等_防犯サーモスＡサーモスＡ_上げ下げ窓_面格子付上げ下げ窓上げ下げ_U_</vt:lpstr>
      <vt:lpstr>断熱等_防犯サーモスＬ</vt:lpstr>
      <vt:lpstr>断熱等_防犯サーモスＬサーモスＬ_テラスドア_勝手口ドア</vt:lpstr>
      <vt:lpstr>断熱等_防犯サーモスＬサーモスＬ_テラスドア_勝手口ドア_全面ガラス_</vt:lpstr>
      <vt:lpstr>断熱等_防犯サーモスＬサーモスＬ_テラスドア_勝手口ドア_全面ガラス_開き_T_</vt:lpstr>
      <vt:lpstr>断熱等_防犯サーモスＬサーモスＬ_テラスドア_勝手口ドア開き_T_</vt:lpstr>
      <vt:lpstr>断熱等_防犯サーモスＬサーモスＬ_引違い窓_片引き窓_引分け窓</vt:lpstr>
      <vt:lpstr>断熱等_防犯サーモスＬサーモスＬ_引違い窓_片引き窓_引分け窓引違い_H_</vt:lpstr>
      <vt:lpstr>断熱等_防犯サーモスＬサーモスＬ_横すべり出し窓オペレーター</vt:lpstr>
      <vt:lpstr>断熱等_防犯サーモスＬサーモスＬ_横すべり出し窓オペレータープロジェクト_P_</vt:lpstr>
      <vt:lpstr>断熱等_防犯サーモスＬサーモスＬ_採風勝手口ドア_勝手口ドア_中桟腰パネルなし_</vt:lpstr>
      <vt:lpstr>断熱等_防犯サーモスＬサーモスＬ_採風勝手口ドア_勝手口ドア_中桟腰パネルなし_開き_T_</vt:lpstr>
      <vt:lpstr>断熱等_防犯サーモスＬサーモスＬ_縦すべり出し窓オペレーター</vt:lpstr>
      <vt:lpstr>断熱等_防犯サーモスＬサーモスＬ_縦すべり出し窓オペレーター開き_T_</vt:lpstr>
      <vt:lpstr>断熱等_防犯サーモスＬサーモスＬ_勝手口ドア_中桟腰パネル付_</vt:lpstr>
      <vt:lpstr>断熱等_防犯サーモスＬサーモスＬ_勝手口ドア_中桟腰パネル付_開き_T_</vt:lpstr>
      <vt:lpstr>断熱等_防犯サーモスＬサーモスＬ_上げ下げ窓_面格子付上げ下げ窓</vt:lpstr>
      <vt:lpstr>断熱等_防犯サーモスＬサーモスＬ_上げ下げ窓_面格子付上げ下げ窓上げ下げ_U_</vt:lpstr>
      <vt:lpstr>断熱等_防犯ノンレールサッシ</vt:lpstr>
      <vt:lpstr>断熱等_防犯ノンレールサッシノンレールサッシ_サーモスⅡ_Hタイプ</vt:lpstr>
      <vt:lpstr>断熱等_防犯ノンレールサッシノンレールサッシ_サーモスⅡ_Hタイプ引違い_H_</vt:lpstr>
      <vt:lpstr>断熱等_防犯ノンレールサッシノンレールサッシ_サーモスLタイプ</vt:lpstr>
      <vt:lpstr>断熱等_防犯ノンレールサッシノンレールサッシ_サーモスLタイプ引違い_H_</vt:lpstr>
      <vt:lpstr>断熱等_防犯リプラス_アタッチ枠_ＴＷ用</vt:lpstr>
      <vt:lpstr>断熱等_防犯リプラス_アタッチ枠_ＴＷ用リプラス_アタッチ枠_TW用_トリプルガラス_引違い窓_アルゴンガス___2024年1月販売終了_</vt:lpstr>
      <vt:lpstr>断熱等_防犯リプラス_アタッチ枠_ＴＷ用リプラス_アタッチ枠_TW用_トリプルガラス_引違い窓_アルゴンガス___2024年1月販売終了_引違い_H_</vt:lpstr>
      <vt:lpstr>断熱等_防犯リプラス_アタッチ枠_ＴＷ用リプラス_アタッチ枠_TW用_トリプルガラス_引違い窓_クリプトンガス___2024年1月販売終了_</vt:lpstr>
      <vt:lpstr>断熱等_防犯リプラス_アタッチ枠_ＴＷ用リプラス_アタッチ枠_TW用_トリプルガラス_引違い窓_クリプトンガス___2024年1月販売終了_引違い_H_</vt:lpstr>
      <vt:lpstr>断熱等_防犯リプラス_アタッチ枠_ＴＷ用リプラス_アタッチ枠_TW用_トリプルガラス_上げ下げ窓_アルゴンガス_</vt:lpstr>
      <vt:lpstr>断熱等_防犯リプラス_アタッチ枠_ＴＷ用リプラス_アタッチ枠_TW用_トリプルガラス_上げ下げ窓_アルゴンガス_上げ下げ_U_</vt:lpstr>
      <vt:lpstr>断熱等_防犯リプラス_アタッチ枠_ＴＷ用リプラス_アタッチ枠_TW用_トリプルガラス_上げ下げ窓_クリプトンガス_</vt:lpstr>
      <vt:lpstr>断熱等_防犯リプラス_アタッチ枠_ＴＷ用リプラス_アタッチ枠_TW用_トリプルガラス_上げ下げ窓_クリプトンガス_上げ下げ_U_</vt:lpstr>
      <vt:lpstr>断熱等_防犯リプラス_アタッチ枠_ＴＷ用リプラス_アタッチ枠_TW用_複層ガラス_引違い窓___2024年1月販売終了_</vt:lpstr>
      <vt:lpstr>断熱等_防犯リプラス_アタッチ枠_ＴＷ用リプラス_アタッチ枠_TW用_複層ガラス_引違い窓___2024年1月販売終了_引違い_H_</vt:lpstr>
      <vt:lpstr>断熱等_防犯リプラス_アタッチ枠_ＴＷ用リプラス_アタッチ枠_TW用_複層ガラス_上げ下げ窓</vt:lpstr>
      <vt:lpstr>断熱等_防犯リプラス_アタッチ枠_ＴＷ用リプラス_アタッチ枠_TW用_複層ガラス_上げ下げ窓上げ下げ_U_</vt:lpstr>
      <vt:lpstr>断熱等_防犯リプラス_アタッチ枠_サーモス用</vt:lpstr>
      <vt:lpstr>断熱等_防犯リプラス_アタッチ枠_サーモス用リプラス_アタッチ枠_サーモス用_アルミスペーサー_</vt:lpstr>
      <vt:lpstr>断熱等_防犯リプラス_アタッチ枠_サーモス用リプラス_アタッチ枠_サーモス用_アルミスペーサー__2024年1月販売終了_</vt:lpstr>
      <vt:lpstr>断熱等_防犯リプラス_アタッチ枠_サーモス用リプラス_アタッチ枠_サーモス用_アルミスペーサー__2024年1月販売終了_引違い_H_</vt:lpstr>
      <vt:lpstr>断熱等_防犯リプラス_アタッチ枠_サーモス用リプラス_アタッチ枠_サーモス用_アルミスペーサー_引違い窓_中桟付__2024年1月販売終了_</vt:lpstr>
      <vt:lpstr>断熱等_防犯リプラス_アタッチ枠_サーモス用リプラス_アタッチ枠_サーモス用_アルミスペーサー_引違い窓_中桟付__2024年1月販売終了_引違い_H_</vt:lpstr>
      <vt:lpstr>断熱等_防犯リプラス_アタッチ枠_サーモス用リプラス_アタッチ枠_サーモス用_アルミスペーサー_上げ下げ_U_</vt:lpstr>
      <vt:lpstr>断熱等_防犯リプラス_アタッチ枠_サーモス用リプラス_アタッチ枠_サーモス用_樹脂スペーサー_内外色組合せ__2024年1月販売終了_</vt:lpstr>
      <vt:lpstr>断熱等_防犯リプラス_アタッチ枠_サーモス用リプラス_アタッチ枠_サーモス用_樹脂スペーサー_内外色組合せ__2024年1月販売終了_引違い_H_</vt:lpstr>
      <vt:lpstr>断熱等_防犯リプラス_アタッチ枠_サーモス用リプラス_アタッチ枠_サーモス用_樹脂スペーサー_内外色組合せ_内外同系色</vt:lpstr>
      <vt:lpstr>断熱等_防犯リプラス_アタッチ枠_サーモス用リプラス_アタッチ枠_サーモス用_樹脂スペーサー_内外色組合せ_内外同系色__2024年1月販売終了_</vt:lpstr>
      <vt:lpstr>断熱等_防犯リプラス_アタッチ枠_サーモス用リプラス_アタッチ枠_サーモス用_樹脂スペーサー_内外色組合せ_内外同系色__2024年1月販売終了_引違い_H_</vt:lpstr>
      <vt:lpstr>断熱等_防犯リプラス_アタッチ枠_サーモス用リプラス_アタッチ枠_サーモス用_樹脂スペーサー_内外色組合せ_内外同系色_引違い窓_中桟付__2024年1月販売終了_</vt:lpstr>
      <vt:lpstr>断熱等_防犯リプラス_アタッチ枠_サーモス用リプラス_アタッチ枠_サーモス用_樹脂スペーサー_内外色組合せ_内外同系色_引違い窓_中桟付__2024年1月販売終了_引違い_H_</vt:lpstr>
      <vt:lpstr>断熱等_防犯リプラス_アタッチ枠_サーモス用リプラス_アタッチ枠_サーモス用_樹脂スペーサー_内外色組合せ_内外同系色上げ下げ_U_</vt:lpstr>
      <vt:lpstr>断熱等_防犯リプラス_居室仕様_ＴＷタイプ</vt:lpstr>
      <vt:lpstr>断熱等_防犯リプラス_居室仕様_ＴＷタイプリプラス_居室仕様_TWタイプ_トリプルガラス_アルゴンガス_</vt:lpstr>
      <vt:lpstr>断熱等_防犯リプラス_居室仕様_ＴＷタイプリプラス_居室仕様_TWタイプ_トリプルガラス_アルゴンガス_引違い_H_</vt:lpstr>
      <vt:lpstr>断熱等_防犯リプラス_居室仕様_ＴＷタイプリプラス_居室仕様_TWタイプ_トリプルガラス_クリプトンガス_</vt:lpstr>
      <vt:lpstr>断熱等_防犯リプラス_居室仕様_ＴＷタイプリプラス_居室仕様_TWタイプ_トリプルガラス_クリプトンガス_引違い_H_</vt:lpstr>
      <vt:lpstr>断熱等_防犯リプラス_居室仕様_ＴＷタイプリプラス_居室仕様_TWタイプ_複層ガラス</vt:lpstr>
      <vt:lpstr>断熱等_防犯リプラス_居室仕様_ＴＷタイプリプラス_居室仕様_TWタイプ_複層ガラス引違い_H_</vt:lpstr>
      <vt:lpstr>断熱等_防犯リプラス_居室仕様_浴室仕様</vt:lpstr>
      <vt:lpstr>断熱等_防犯リプラス_居室仕様_浴室仕様リプラス_居室仕様_浴室仕様_アルミスペーサー_</vt:lpstr>
      <vt:lpstr>断熱等_防犯リプラス_居室仕様_浴室仕様リプラス_居室仕様_浴室仕様_アルミスペーサー_引違い_H_</vt:lpstr>
      <vt:lpstr>断熱等_防犯リプラス_居室仕様_浴室仕様リプラス_居室仕様_浴室仕様_アルミスペーサー_引違い窓_中桟付</vt:lpstr>
      <vt:lpstr>断熱等_防犯リプラス_居室仕様_浴室仕様リプラス_居室仕様_浴室仕様_アルミスペーサー_引違い窓_中桟付引違い_H_</vt:lpstr>
      <vt:lpstr>断熱等_防犯リプラス_居室仕様_浴室仕様リプラス_居室仕様_浴室仕様_アルミスペーサー_上げ下げ_U_</vt:lpstr>
      <vt:lpstr>断熱等_防犯リプラス_居室仕様_浴室仕様リプラス_居室仕様_浴室仕様_樹脂スペーサー_</vt:lpstr>
      <vt:lpstr>断熱等_防犯リプラス_居室仕様_浴室仕様リプラス_居室仕様_浴室仕様_樹脂スペーサー_引違い_H_</vt:lpstr>
      <vt:lpstr>断熱等_防犯リプラス_居室仕様_浴室仕様リプラス_居室仕様_浴室仕様_樹脂スペーサー_引違い窓_中桟付</vt:lpstr>
      <vt:lpstr>断熱等_防犯リプラス_居室仕様_浴室仕様リプラス_居室仕様_浴室仕様_樹脂スペーサー_引違い窓_中桟付引違い_H_</vt:lpstr>
      <vt:lpstr>断熱等_防犯リプラス_居室仕様_浴室仕様リプラス_居室仕様_浴室仕様_樹脂スペーサー_引違い窓ブリッジ枠</vt:lpstr>
      <vt:lpstr>断熱等_防犯リプラス_居室仕様_浴室仕様リプラス_居室仕様_浴室仕様_樹脂スペーサー_引違い窓ブリッジ枠引違い_H_</vt:lpstr>
      <vt:lpstr>断熱等_防犯リプラス_居室仕様_浴室仕様リプラス_居室仕様_浴室仕様_樹脂スペーサー_上げ下げ_U_</vt:lpstr>
      <vt:lpstr>断熱等_防犯リプラス専用枠</vt:lpstr>
      <vt:lpstr>断熱等_防犯リプラス専用枠リプラス専用枠_23年3月末販売終了__アルミスペーサー_</vt:lpstr>
      <vt:lpstr>断熱等_防犯リプラス専用枠リプラス専用枠_23年3月末販売終了__アルミスペーサー_引違い_H_</vt:lpstr>
      <vt:lpstr>断熱等_防犯リプラス専用枠リプラス専用枠_23年3月末販売終了__樹脂スペーサー_</vt:lpstr>
      <vt:lpstr>断熱等_防犯リプラス専用枠リプラス専用枠_23年3月末販売終了__樹脂スペーサー_引違い_H_</vt:lpstr>
      <vt:lpstr>断熱等_防犯ワイドウィン</vt:lpstr>
      <vt:lpstr>断熱等_防犯ワイドウィンワイドウィン</vt:lpstr>
      <vt:lpstr>断熱等_防犯ワイドウィンワイドウィンFIX_F_</vt:lpstr>
      <vt:lpstr>断熱等_防犯ワイドウィンワイドウィン引違い_H_</vt:lpstr>
      <vt:lpstr>断熱等_防犯出窓</vt:lpstr>
      <vt:lpstr>断熱等_防犯出窓出窓_サーモスⅡ_Hタイプ</vt:lpstr>
      <vt:lpstr>断熱等_防犯出窓出窓_サーモスⅡ_Hタイプその他_X_</vt:lpstr>
      <vt:lpstr>断熱等_防犯出窓出窓_サーモスLタイプ</vt:lpstr>
      <vt:lpstr>断熱等_防犯出窓出窓_サーモスLタイプその他_X_</vt:lpstr>
      <vt:lpstr>断熱等_防犯防火戸ＦＧ_Ａ</vt:lpstr>
      <vt:lpstr>断熱等_防犯防火戸ＦＧ_Ａ防火戸ＦＧ_Ａシャッター付引違い窓</vt:lpstr>
      <vt:lpstr>断熱等_防犯防火戸ＦＧ_Ａ防火戸ＦＧ_Ａシャッター付引違い窓引違い_H_</vt:lpstr>
      <vt:lpstr>断熱等_防犯防火戸ＦＧ_Ｈ</vt:lpstr>
      <vt:lpstr>断熱等_防犯防火戸ＦＧ_Ｈ防火戸ＦＧ_Ｈシャッター付引違い窓_ブリッジ枠_</vt:lpstr>
      <vt:lpstr>断熱等_防犯防火戸ＦＧ_Ｈ防火戸ＦＧ_Ｈシャッター付引違い窓_ブリッジ枠_引違い_H_</vt:lpstr>
      <vt:lpstr>断熱等_防犯防火戸ＦＧ_Ｈ防火戸ＦＧ_Ｈシャッター付引違い窓_レール間カバー枠_</vt:lpstr>
      <vt:lpstr>断熱等_防犯防火戸ＦＧ_Ｈ防火戸ＦＧ_Ｈシャッター付引違い窓_レール間カバー枠_引違い_H_</vt:lpstr>
      <vt:lpstr>断熱等_防犯防火戸ＦＧ_Ｌ</vt:lpstr>
      <vt:lpstr>断熱等_防犯防火戸ＦＧ_Ｌ防火戸ＦＧ_Ｌシャッター付引違い窓</vt:lpstr>
      <vt:lpstr>断熱等_防犯防火戸ＦＧ_Ｌ防火戸ＦＧ_Ｌシャッター付引違い窓引違い_H_</vt:lpstr>
      <vt:lpstr>断熱等ＡＴＵ</vt:lpstr>
      <vt:lpstr>断熱等ＡＴＵＡＴＵ_ＰＧ障子_</vt:lpstr>
      <vt:lpstr>断熱等ＡＴＵＡＴＵ_ＰＧ障子_引違い_H_</vt:lpstr>
      <vt:lpstr>断熱等ＥＷ</vt:lpstr>
      <vt:lpstr>断熱等ＥＷEW_EW_for_Design_PG_</vt:lpstr>
      <vt:lpstr>断熱等ＥＷEW_EW_for_Design_PG_FIX_F_</vt:lpstr>
      <vt:lpstr>断熱等ＥＷEW_EW_for_Design_PG_プロジェクト_P_</vt:lpstr>
      <vt:lpstr>断熱等ＥＷEW_EW_for_Design_PG_引違い_H_</vt:lpstr>
      <vt:lpstr>断熱等ＥＷEW_EW_for_Design_PG_開き_T_</vt:lpstr>
      <vt:lpstr>断熱等ＥＷEW_EW_for_Design_PG_上げ下げ_U_</vt:lpstr>
      <vt:lpstr>断熱等ＥＷEW_EW_for_Design_PG_多機能_S_</vt:lpstr>
      <vt:lpstr>断熱等ＥＷEW_EW_for_Design_TG_</vt:lpstr>
      <vt:lpstr>断熱等ＥＷEW_EW_for_Design_TG_FIX_F_</vt:lpstr>
      <vt:lpstr>断熱等ＥＷEW_EW_for_Design_TG_プロジェクト_P_</vt:lpstr>
      <vt:lpstr>断熱等ＥＷEW_EW_for_Design_TG_引違い_H_</vt:lpstr>
      <vt:lpstr>断熱等ＥＷEW_EW_for_Design_TG_開き_T_</vt:lpstr>
      <vt:lpstr>断熱等ＥＷEW_EW_for_Design_TG_上げ下げ_U_</vt:lpstr>
      <vt:lpstr>断熱等ＥＷEW_EW_for_Design_TG_多機能_S_</vt:lpstr>
      <vt:lpstr>断熱等ＬＷ</vt:lpstr>
      <vt:lpstr>断熱等ＬＷLW_トリプルガラス_</vt:lpstr>
      <vt:lpstr>断熱等ＬＷLW_トリプルガラス_引違い_H_</vt:lpstr>
      <vt:lpstr>断熱等ＬＷLW_複層ガラス_</vt:lpstr>
      <vt:lpstr>断熱等ＬＷLW_複層ガラス_引違い_H_</vt:lpstr>
      <vt:lpstr>断熱等ＬＷLW収納部FIX仕様_トリプルガラス_</vt:lpstr>
      <vt:lpstr>断熱等ＬＷLW収納部FIX仕様_トリプルガラス_引違い_H_</vt:lpstr>
      <vt:lpstr>断熱等ＬＷLW収納部FIX仕様_複層ガラス_</vt:lpstr>
      <vt:lpstr>断熱等ＬＷLW収納部FIX仕様_複層ガラス_引違い_H_</vt:lpstr>
      <vt:lpstr>断熱等ＴＷ</vt:lpstr>
      <vt:lpstr>断熱等ＴＷＴＷ_トリプルガラス_ＦＩＸ窓_アルゴンガス_</vt:lpstr>
      <vt:lpstr>断熱等ＴＷＴＷ_トリプルガラス_ＦＩＸ窓_アルゴンガス_FIX_F_</vt:lpstr>
      <vt:lpstr>断熱等ＴＷＴＷ_トリプルガラス_ＦＩＸ窓_クリプトンガス_</vt:lpstr>
      <vt:lpstr>断熱等ＴＷＴＷ_トリプルガラス_ＦＩＸ窓_クリプトンガス_FIX_F_</vt:lpstr>
      <vt:lpstr>断熱等ＴＷＴＷ_トリプルガラス_テラスドア_勝手口ドア_アルゴンガス_</vt:lpstr>
      <vt:lpstr>断熱等ＴＷＴＷ_トリプルガラス_テラスドア_勝手口ドア_アルゴンガス_開き_T_</vt:lpstr>
      <vt:lpstr>断熱等ＴＷＴＷ_トリプルガラス_テラスドア_勝手口ドア_クリプトンガス_</vt:lpstr>
      <vt:lpstr>断熱等ＴＷＴＷ_トリプルガラス_テラスドア_勝手口ドア_クリプトンガス_開き_T_</vt:lpstr>
      <vt:lpstr>断熱等ＴＷＴＷ_トリプルガラス_引違い窓_片引き窓_引分け窓_アルゴンガス_</vt:lpstr>
      <vt:lpstr>断熱等ＴＷＴＷ_トリプルガラス_引違い窓_片引き窓_引分け窓_アルゴンガス_引違い_H_</vt:lpstr>
      <vt:lpstr>断熱等ＴＷＴＷ_トリプルガラス_引違い窓_片引き窓_引分け窓_クリプトンガス_</vt:lpstr>
      <vt:lpstr>断熱等ＴＷＴＷ_トリプルガラス_引違い窓_片引き窓_引分け窓_クリプトンガス_引違い_H_</vt:lpstr>
      <vt:lpstr>断熱等ＴＷＴＷ_トリプルガラス_引違い窓フラットタイプ_アルゴンガス_</vt:lpstr>
      <vt:lpstr>断熱等ＴＷＴＷ_トリプルガラス_引違い窓フラットタイプ_アルゴンガス_引違い_H_</vt:lpstr>
      <vt:lpstr>断熱等ＴＷＴＷ_トリプルガラス_引違い窓フラットタイプ_クリプトンガス_</vt:lpstr>
      <vt:lpstr>断熱等ＴＷＴＷ_トリプルガラス_引違い窓フラットタイプ_クリプトンガス_引違い_H_</vt:lpstr>
      <vt:lpstr>断熱等ＴＷＴＷ_トリプルガラス_横すべり出し窓オペレーター_高所用横すべり出し窓_アルゴンガス_</vt:lpstr>
      <vt:lpstr>断熱等ＴＷＴＷ_トリプルガラス_横すべり出し窓オペレーター_高所用横すべり出し窓_アルゴンガス_プロジェクト_P_</vt:lpstr>
      <vt:lpstr>断熱等ＴＷＴＷ_トリプルガラス_横すべり出し窓オペレーター_高所用横すべり出し窓_クリプトンガス_</vt:lpstr>
      <vt:lpstr>断熱等ＴＷＴＷ_トリプルガラス_横すべり出し窓オペレーター_高所用横すべり出し窓_クリプトンガス_プロジェクト_P_</vt:lpstr>
      <vt:lpstr>断熱等ＴＷＴＷ_トリプルガラス_横すべり出し窓グレモン_アルゴンガス_</vt:lpstr>
      <vt:lpstr>断熱等ＴＷＴＷ_トリプルガラス_横すべり出し窓グレモン_アルゴンガス_プロジェクト_P_</vt:lpstr>
      <vt:lpstr>断熱等ＴＷＴＷ_トリプルガラス_横すべり出し窓グレモン_クリプトンガス_</vt:lpstr>
      <vt:lpstr>断熱等ＴＷＴＷ_トリプルガラス_横すべり出し窓グレモン_クリプトンガス_プロジェクト_P_</vt:lpstr>
      <vt:lpstr>断熱等ＴＷＴＷ_トリプルガラス_採風勝手口ドアFS_アルゴンガス_</vt:lpstr>
      <vt:lpstr>断熱等ＴＷＴＷ_トリプルガラス_採風勝手口ドアFS_アルゴンガス_開き_T_</vt:lpstr>
      <vt:lpstr>断熱等ＴＷＴＷ_トリプルガラス_採風勝手口ドアFS_クリプトンガス_</vt:lpstr>
      <vt:lpstr>断熱等ＴＷＴＷ_トリプルガラス_採風勝手口ドアFS_クリプトンガス_開き_T_</vt:lpstr>
      <vt:lpstr>断熱等ＴＷＴＷ_トリプルガラス_縦すべり出し窓オペレーター_アルゴンガス_</vt:lpstr>
      <vt:lpstr>断熱等ＴＷＴＷ_トリプルガラス_縦すべり出し窓オペレーター_アルゴンガス_開き_T_</vt:lpstr>
      <vt:lpstr>断熱等ＴＷＴＷ_トリプルガラス_縦すべり出し窓オペレーター_クリプトンガス_</vt:lpstr>
      <vt:lpstr>断熱等ＴＷＴＷ_トリプルガラス_縦すべり出し窓オペレーター_クリプトンガス_開き_T_</vt:lpstr>
      <vt:lpstr>断熱等ＴＷＴＷ_トリプルガラス_縦すべり出し窓グレモン_アルゴンガス_</vt:lpstr>
      <vt:lpstr>断熱等ＴＷＴＷ_トリプルガラス_縦すべり出し窓グレモン_アルゴンガス_開き_T_</vt:lpstr>
      <vt:lpstr>断熱等ＴＷＴＷ_トリプルガラス_縦すべり出し窓グレモン_クリプトンガス_</vt:lpstr>
      <vt:lpstr>断熱等ＴＷＴＷ_トリプルガラス_縦すべり出し窓グレモン_クリプトンガス_開き_T_</vt:lpstr>
      <vt:lpstr>断熱等ＴＷＴＷ_トリプルガラス_上げ下げ窓_面格子付上げ下げ窓_アルゴンガス_</vt:lpstr>
      <vt:lpstr>断熱等ＴＷＴＷ_トリプルガラス_上げ下げ窓_面格子付上げ下げ窓_アルゴンガス_上げ下げ_U_</vt:lpstr>
      <vt:lpstr>断熱等ＴＷＴＷ_トリプルガラス_上げ下げ窓_面格子付上げ下げ窓_クリプトンガス_</vt:lpstr>
      <vt:lpstr>断熱等ＴＷＴＷ_トリプルガラス_上げ下げ窓_面格子付上げ下げ窓_クリプトンガス_上げ下げ_U_</vt:lpstr>
      <vt:lpstr>断熱等ＴＷＴＷ_複層ガラス_ＦＩＸ窓</vt:lpstr>
      <vt:lpstr>断熱等ＴＷＴＷ_複層ガラス_ＦＩＸ窓FIX_F_</vt:lpstr>
      <vt:lpstr>断熱等ＴＷＴＷ_複層ガラス_テラスドア_勝手口ドア</vt:lpstr>
      <vt:lpstr>断熱等ＴＷＴＷ_複層ガラス_テラスドア_勝手口ドア開き_T_</vt:lpstr>
      <vt:lpstr>断熱等ＴＷＴＷ_複層ガラス_引違い窓_片引き窓_引分け窓</vt:lpstr>
      <vt:lpstr>断熱等ＴＷＴＷ_複層ガラス_引違い窓_片引き窓_引分け窓引違い_H_</vt:lpstr>
      <vt:lpstr>断熱等ＴＷＴＷ_複層ガラス_引違い窓フラットタイプ</vt:lpstr>
      <vt:lpstr>断熱等ＴＷＴＷ_複層ガラス_引違い窓フラットタイプ引違い_H_</vt:lpstr>
      <vt:lpstr>断熱等ＴＷＴＷ_複層ガラス_横すべり出し窓オペレーター_高所用横すべり出し窓</vt:lpstr>
      <vt:lpstr>断熱等ＴＷＴＷ_複層ガラス_横すべり出し窓オペレーター_高所用横すべり出し窓プロジェクト_P_</vt:lpstr>
      <vt:lpstr>断熱等ＴＷＴＷ_複層ガラス_横すべり出し窓グレモン</vt:lpstr>
      <vt:lpstr>断熱等ＴＷＴＷ_複層ガラス_横すべり出し窓グレモンプロジェクト_P_</vt:lpstr>
      <vt:lpstr>断熱等ＴＷＴＷ_複層ガラス_採風勝手口ドアFS</vt:lpstr>
      <vt:lpstr>断熱等ＴＷＴＷ_複層ガラス_採風勝手口ドアFS開き_T_</vt:lpstr>
      <vt:lpstr>断熱等ＴＷＴＷ_複層ガラス_縦すべり出し窓オペレーター</vt:lpstr>
      <vt:lpstr>断熱等ＴＷＴＷ_複層ガラス_縦すべり出し窓オペレーター開き_T_</vt:lpstr>
      <vt:lpstr>断熱等ＴＷＴＷ_複層ガラス_縦すべり出し窓グレモン</vt:lpstr>
      <vt:lpstr>断熱等ＴＷＴＷ_複層ガラス_縦すべり出し窓グレモン開き_T_</vt:lpstr>
      <vt:lpstr>断熱等ＴＷＴＷ_複層ガラス_上げ下げ窓_面格子付上げ下げ窓</vt:lpstr>
      <vt:lpstr>断熱等ＴＷＴＷ_複層ガラス_上げ下げ窓_面格子付上げ下げ窓上げ下げ_U_</vt:lpstr>
      <vt:lpstr>断熱等ＴＷコーディネート</vt:lpstr>
      <vt:lpstr>断熱等ＴＷコーディネートＴＷコーディネート_トリプルガラス_引違い窓_片引き窓_引分け窓_アルゴンガス_</vt:lpstr>
      <vt:lpstr>断熱等ＴＷコーディネートＴＷコーディネート_トリプルガラス_引違い窓_片引き窓_引分け窓_アルゴンガス_引違い_H_</vt:lpstr>
      <vt:lpstr>断熱等ＴＷコーディネートＴＷコーディネート_トリプルガラス_引違い窓_片引き窓_引分け窓_クリプトンガス_アルゴンガス_</vt:lpstr>
      <vt:lpstr>断熱等ＴＷコーディネートＴＷコーディネート_トリプルガラス_引違い窓_片引き窓_引分け窓_クリプトンガス_アルゴンガス_引違い_H_</vt:lpstr>
      <vt:lpstr>断熱等ＴＷコーディネートＴＷコーディネート_複層ガラス_引違い窓_片引き窓_引分け窓</vt:lpstr>
      <vt:lpstr>断熱等ＴＷコーディネートＴＷコーディネート_複層ガラス_引違い窓_片引き窓_引分け窓引違い_H_</vt:lpstr>
      <vt:lpstr>断熱等ＴＷ防火戸</vt:lpstr>
      <vt:lpstr>断熱等ＴＷ防火戸ＴＷ防火戸_トリプルガラス_ＦＩＸ窓_アルゴンガス_</vt:lpstr>
      <vt:lpstr>断熱等ＴＷ防火戸ＴＷ防火戸_トリプルガラス_ＦＩＸ窓_アルゴンガス_FIX_F_</vt:lpstr>
      <vt:lpstr>断熱等ＴＷ防火戸ＴＷ防火戸_トリプルガラス_シャッター付引違い窓_アルゴンガス_</vt:lpstr>
      <vt:lpstr>断熱等ＴＷ防火戸ＴＷ防火戸_トリプルガラス_シャッター付引違い窓_アルゴンガス_引違い_H_</vt:lpstr>
      <vt:lpstr>断熱等ＴＷ防火戸ＴＷ防火戸_トリプルガラス_シャッター付引違い窓_クリプトンガス_</vt:lpstr>
      <vt:lpstr>断熱等ＴＷ防火戸ＴＷ防火戸_トリプルガラス_シャッター付引違い窓_クリプトンガス_引違い_H_</vt:lpstr>
      <vt:lpstr>断熱等ＴＷ防火戸ＴＷ防火戸_トリプルガラス_横すべり出し窓グレモン_アルゴンガス_</vt:lpstr>
      <vt:lpstr>断熱等ＴＷ防火戸ＴＷ防火戸_トリプルガラス_横すべり出し窓グレモン_アルゴンガス_プロジェクト_P_</vt:lpstr>
      <vt:lpstr>断熱等ＴＷ防火戸ＴＷ防火戸_トリプルガラス_縦すべり出し窓グレモン_アルゴンガス_</vt:lpstr>
      <vt:lpstr>断熱等ＴＷ防火戸ＴＷ防火戸_トリプルガラス_縦すべり出し窓グレモン_アルゴンガス_開き_T_</vt:lpstr>
      <vt:lpstr>断熱等ＴＷ防火戸ＴＷ防火戸_複層ガラス_ＦＩＸ窓</vt:lpstr>
      <vt:lpstr>断熱等ＴＷ防火戸ＴＷ防火戸_複層ガラス_ＦＩＸ窓FIX_F_</vt:lpstr>
      <vt:lpstr>断熱等ＴＷ防火戸ＴＷ防火戸_複層ガラス_シャッター付引違い窓</vt:lpstr>
      <vt:lpstr>断熱等ＴＷ防火戸ＴＷ防火戸_複層ガラス_シャッター付引違い窓引違い_H_</vt:lpstr>
      <vt:lpstr>断熱等ＴＷ防火戸ＴＷ防火戸_複層ガラス_引違い窓</vt:lpstr>
      <vt:lpstr>断熱等ＴＷ防火戸ＴＷ防火戸_複層ガラス_引違い窓引違い_H_</vt:lpstr>
      <vt:lpstr>断熱等ＴＷ防火戸ＴＷ防火戸_複層ガラス_横すべり出し窓オペレーター_高所用横すべり出し窓</vt:lpstr>
      <vt:lpstr>断熱等ＴＷ防火戸ＴＷ防火戸_複層ガラス_横すべり出し窓オペレーター_高所用横すべり出し窓プロジェクト_P_</vt:lpstr>
      <vt:lpstr>断熱等ＴＷ防火戸ＴＷ防火戸_複層ガラス_横すべり出し窓グレモン</vt:lpstr>
      <vt:lpstr>断熱等ＴＷ防火戸ＴＷ防火戸_複層ガラス_横すべり出し窓グレモンプロジェクト_P_</vt:lpstr>
      <vt:lpstr>断熱等ＴＷ防火戸ＴＷ防火戸_複層ガラス_開き窓テラス</vt:lpstr>
      <vt:lpstr>断熱等ＴＷ防火戸ＴＷ防火戸_複層ガラス_開き窓テラス開き_T_</vt:lpstr>
      <vt:lpstr>断熱等ＴＷ防火戸ＴＷ防火戸_複層ガラス_採風勝手口ドアFS</vt:lpstr>
      <vt:lpstr>断熱等ＴＷ防火戸ＴＷ防火戸_複層ガラス_採風勝手口ドアFS開き_T_</vt:lpstr>
      <vt:lpstr>断熱等ＴＷ防火戸ＴＷ防火戸_複層ガラス_縦すべり出し窓オペレーター</vt:lpstr>
      <vt:lpstr>断熱等ＴＷ防火戸ＴＷ防火戸_複層ガラス_縦すべり出し窓オペレーター開き_T_</vt:lpstr>
      <vt:lpstr>断熱等ＴＷ防火戸ＴＷ防火戸_複層ガラス_縦すべり出し窓グレモン</vt:lpstr>
      <vt:lpstr>断熱等ＴＷ防火戸ＴＷ防火戸_複層ガラス_縦すべり出し窓グレモン開き_T_</vt:lpstr>
      <vt:lpstr>断熱等ＴＷ防火戸ＴＷ防火戸_複層ガラス_上げ下げ窓_面格子付上げ下げ窓</vt:lpstr>
      <vt:lpstr>断熱等ＴＷ防火戸ＴＷ防火戸_複層ガラス_上げ下げ窓_面格子付上げ下げ窓上げ下げ_U_</vt:lpstr>
      <vt:lpstr>断熱等ＴＷ防火戸コーディネート</vt:lpstr>
      <vt:lpstr>断熱等ＴＷ防火戸コーディネートＴＷ防火戸コーディネート_トリプルガラス_シャッター付引違い窓_アルゴンガス_</vt:lpstr>
      <vt:lpstr>断熱等ＴＷ防火戸コーディネートＴＷ防火戸コーディネート_トリプルガラス_シャッター付引違い窓_アルゴンガス_引違い_H_</vt:lpstr>
      <vt:lpstr>断熱等ＴＷ防火戸コーディネートＴＷ防火戸コーディネート_トリプルガラス_シャッター付引違い窓_クリプトンガス_アルゴンガス_</vt:lpstr>
      <vt:lpstr>断熱等ＴＷ防火戸コーディネートＴＷ防火戸コーディネート_トリプルガラス_シャッター付引違い窓_クリプトンガス_アルゴンガス_引違い_H_</vt:lpstr>
      <vt:lpstr>断熱等ＴＷ防火戸コーディネートＴＷ防火戸コーディネート_複層ガラス_シャッター付引違い窓</vt:lpstr>
      <vt:lpstr>断熱等ＴＷ防火戸コーディネートＴＷ防火戸コーディネート_複層ガラス_シャッター付引違い窓引違い_H_</vt:lpstr>
      <vt:lpstr>断熱等ＴＷ防火戸コーディネートＴＷ防火戸コーディネート_複層ガラス_引違い窓_片引き窓_引分け窓</vt:lpstr>
      <vt:lpstr>断熱等ＴＷ防火戸コーディネートＴＷ防火戸コーディネート_複層ガラス_引違い窓_片引き窓_引分け窓引違い_H_</vt:lpstr>
      <vt:lpstr>断熱等アトモスⅡ</vt:lpstr>
      <vt:lpstr>断熱等アトモスⅡアトモスⅡ</vt:lpstr>
      <vt:lpstr>断熱等アトモスⅡアトモスⅡ引違い_H_</vt:lpstr>
      <vt:lpstr>断熱等オーニング窓</vt:lpstr>
      <vt:lpstr>断熱等オーニング窓オーニング窓_サーモスⅡ_Hタイプ</vt:lpstr>
      <vt:lpstr>断熱等オーニング窓オーニング窓_サーモスⅡ_Hタイプルーバー_R_</vt:lpstr>
      <vt:lpstr>断熱等オーニング窓オーニング窓_サーモスLタイプ</vt:lpstr>
      <vt:lpstr>断熱等オーニング窓オーニング窓_サーモスLタイプルーバー_R_</vt:lpstr>
      <vt:lpstr>断熱等オープンウィン</vt:lpstr>
      <vt:lpstr>断熱等オープンウィンオープンウィン_サーモスⅡ_Hタイプ</vt:lpstr>
      <vt:lpstr>断熱等オープンウィンオープンウィン_サーモスⅡ_Hタイプ引違い_H_</vt:lpstr>
      <vt:lpstr>断熱等オープンウィンオープンウィン_サーモスⅡ_Hタイプ折り_W_</vt:lpstr>
      <vt:lpstr>断熱等オープンウィンオープンウィン_サーモスLタイプ</vt:lpstr>
      <vt:lpstr>断熱等オープンウィンオープンウィン_サーモスLタイプ引違い_H_</vt:lpstr>
      <vt:lpstr>断熱等オープンウィンオープンウィン_サーモスLタイプ折り_W_</vt:lpstr>
      <vt:lpstr>断熱等ガゼリアＮ</vt:lpstr>
      <vt:lpstr>断熱等ガゼリアＮガゼリアN_中桟腰パネル付__アルミタイプ</vt:lpstr>
      <vt:lpstr>断熱等ガゼリアＮガゼリアN_中桟腰パネル付__アルミタイプ引違い_H_</vt:lpstr>
      <vt:lpstr>断熱等ガゼリアＮガゼリアN_中桟腰パネル付__サーモスⅡ_Hタイプ</vt:lpstr>
      <vt:lpstr>断熱等ガゼリアＮガゼリアN_中桟腰パネル付__サーモスⅡ_Hタイプ引違い_H_</vt:lpstr>
      <vt:lpstr>断熱等ガゼリアＮガゼリアN_中桟腰パネル付__サーモスLタイプ</vt:lpstr>
      <vt:lpstr>断熱等ガゼリアＮガゼリアN_中桟腰パネル付__サーモスLタイプ引違い_H_</vt:lpstr>
      <vt:lpstr>断熱等ガゼリアＮガゼリアN_中桟腰パネル付除く__アルミタイプ</vt:lpstr>
      <vt:lpstr>断熱等ガゼリアＮガゼリアN_中桟腰パネル付除く__アルミタイプ引違い_H_</vt:lpstr>
      <vt:lpstr>断熱等ガゼリアＮガゼリアN_中桟腰パネル付除く__サーモスⅡ_Hタイプ</vt:lpstr>
      <vt:lpstr>断熱等ガゼリアＮガゼリアN_中桟腰パネル付除く__サーモスⅡ_Hタイプ引違い_H_</vt:lpstr>
      <vt:lpstr>断熱等ガゼリアＮガゼリアN_中桟腰パネル付除く__サーモスLタイプ</vt:lpstr>
      <vt:lpstr>断熱等ガゼリアＮガゼリアN_中桟腰パネル付除く__サーモスLタイプ引違い_H_</vt:lpstr>
      <vt:lpstr>断熱等コーディネート_引違い窓</vt:lpstr>
      <vt:lpstr>断熱等コーディネート_引違い窓コーディネート_引違い窓_サーモスⅡ_Hタイプ</vt:lpstr>
      <vt:lpstr>断熱等コーディネート_引違い窓コーディネート_引違い窓_サーモスⅡ_Hタイプ引違い_H_</vt:lpstr>
      <vt:lpstr>断熱等コーディネート_引違い窓コーディネート_引違い窓_サーモスLタイプ</vt:lpstr>
      <vt:lpstr>断熱等コーディネート_引違い窓コーディネート_引違い窓_サーモスLタイプ引違い_H_</vt:lpstr>
      <vt:lpstr>断熱等サークルＦＩＸ窓</vt:lpstr>
      <vt:lpstr>断熱等サークルＦＩＸ窓サークルＦＩＸ窓_サーモスⅡ_Hタイプ</vt:lpstr>
      <vt:lpstr>断熱等サークルＦＩＸ窓サークルＦＩＸ窓_サーモスⅡ_HタイプFIX_F_</vt:lpstr>
      <vt:lpstr>断熱等サークルＦＩＸ窓サークルＦＩＸ窓_サーモスLタイプ</vt:lpstr>
      <vt:lpstr>断熱等サークルＦＩＸ窓サークルＦＩＸ窓_サーモスLタイプFIX_F_</vt:lpstr>
      <vt:lpstr>断熱等サーモスⅡ_Ｈ</vt:lpstr>
      <vt:lpstr>断熱等サーモスⅡ_ＨサーモスⅡ_H_ＦＩＸ窓_外押縁タイプ_</vt:lpstr>
      <vt:lpstr>断熱等サーモスⅡ_ＨサーモスⅡ_H_ＦＩＸ窓_外押縁タイプ_FIX_F_</vt:lpstr>
      <vt:lpstr>断熱等サーモスⅡ_ＨサーモスⅡ_H_ＦＩＸ窓_内押縁タイプ_</vt:lpstr>
      <vt:lpstr>断熱等サーモスⅡ_ＨサーモスⅡ_H_ＦＩＸ窓_内押縁タイプ_FIX_F_</vt:lpstr>
      <vt:lpstr>断熱等サーモスⅡ_ＨサーモスⅡ_H_テラスドア_勝手口ドア</vt:lpstr>
      <vt:lpstr>断熱等サーモスⅡ_ＨサーモスⅡ_H_テラスドア_勝手口ドア_全面ガラス_</vt:lpstr>
      <vt:lpstr>断熱等サーモスⅡ_ＨサーモスⅡ_H_テラスドア_勝手口ドア_全面ガラス_開き_T_</vt:lpstr>
      <vt:lpstr>断熱等サーモスⅡ_ＨサーモスⅡ_H_テラスドア_勝手口ドア開き_T_</vt:lpstr>
      <vt:lpstr>断熱等サーモスⅡ_ＨサーモスⅡ_H_引違い窓_レール間カバー枠_</vt:lpstr>
      <vt:lpstr>断熱等サーモスⅡ_ＨサーモスⅡ_H_引違い窓_レール間カバー枠_引違い_H_</vt:lpstr>
      <vt:lpstr>断熱等サーモスⅡ_ＨサーモスⅡ_H_引違い窓_片引き窓_引分け窓_ブリッジ枠_</vt:lpstr>
      <vt:lpstr>断熱等サーモスⅡ_ＨサーモスⅡ_H_引違い窓_片引き窓_引分け窓_ブリッジ枠_引違い_H_</vt:lpstr>
      <vt:lpstr>断熱等サーモスⅡ_ＨサーモスⅡ_H_横すべり出し窓_オペレーター_カムラッチ__高所用横すべり出し窓</vt:lpstr>
      <vt:lpstr>断熱等サーモスⅡ_ＨサーモスⅡ_H_横すべり出し窓_オペレーター_カムラッチ__高所用横すべり出し窓プロジェクト_P_</vt:lpstr>
      <vt:lpstr>断熱等サーモスⅡ_ＨサーモスⅡ_H_外倒し窓_内倒し窓</vt:lpstr>
      <vt:lpstr>断熱等サーモスⅡ_ＨサーモスⅡ_H_外倒し窓_内倒し窓プロジェクト_P_</vt:lpstr>
      <vt:lpstr>断熱等サーモスⅡ_ＨサーモスⅡ_H_採風勝手口ドア_勝手口ドア_中桟腰パネルなし_</vt:lpstr>
      <vt:lpstr>断熱等サーモスⅡ_ＨサーモスⅡ_H_採風勝手口ドア_勝手口ドア_中桟腰パネルなし_開き_T_</vt:lpstr>
      <vt:lpstr>断熱等サーモスⅡ_ＨサーモスⅡ_H_縦すべり出し窓_オペレーター_カムラッチ_</vt:lpstr>
      <vt:lpstr>断熱等サーモスⅡ_ＨサーモスⅡ_H_縦すべり出し窓_オペレーター_カムラッチ_開き_T_</vt:lpstr>
      <vt:lpstr>断熱等サーモスⅡ_ＨサーモスⅡ_H_勝手口ドア_中桟腰パネル付_</vt:lpstr>
      <vt:lpstr>断熱等サーモスⅡ_ＨサーモスⅡ_H_勝手口ドア_中桟腰パネル付_開き_T_</vt:lpstr>
      <vt:lpstr>断熱等サーモスⅡ_ＨサーモスⅡ_H_上げ下げ窓_面格子付上げ下げ窓</vt:lpstr>
      <vt:lpstr>断熱等サーモスⅡ_ＨサーモスⅡ_H_上げ下げ窓_面格子付上げ下げ窓上げ下げ_U_</vt:lpstr>
      <vt:lpstr>断熱等サーモスⅡ_ＨサーモスⅡ_H_単体引違い窓_中桟付_</vt:lpstr>
      <vt:lpstr>断熱等サーモスⅡ_ＨサーモスⅡ_H_単体引違い窓_中桟付_引違い_H_</vt:lpstr>
      <vt:lpstr>断熱等サーモスＡ</vt:lpstr>
      <vt:lpstr>断熱等サーモスＡサーモスＡ_ＦＩＸ窓_内押縁タイプ_</vt:lpstr>
      <vt:lpstr>断熱等サーモスＡサーモスＡ_ＦＩＸ窓_内押縁タイプ_FIX_F_</vt:lpstr>
      <vt:lpstr>断熱等サーモスＡサーモスＡ_引違い窓</vt:lpstr>
      <vt:lpstr>断熱等サーモスＡサーモスＡ_引違い窓引違い_H_</vt:lpstr>
      <vt:lpstr>断熱等サーモスＡサーモスＡ_横すべり出し窓カムラッチ_外倒し窓_内倒し窓</vt:lpstr>
      <vt:lpstr>断熱等サーモスＡサーモスＡ_横すべり出し窓カムラッチ_外倒し窓_内倒し窓プロジェクト_P_</vt:lpstr>
      <vt:lpstr>断熱等サーモスＡサーモスＡ_高所用横すべり出し窓</vt:lpstr>
      <vt:lpstr>断熱等サーモスＡサーモスＡ_高所用横すべり出し窓プロジェクト_P_</vt:lpstr>
      <vt:lpstr>断熱等サーモスＡサーモスＡ_縦すべり出し窓カムラッチ</vt:lpstr>
      <vt:lpstr>断熱等サーモスＡサーモスＡ_縦すべり出し窓カムラッチ開き_T_</vt:lpstr>
      <vt:lpstr>断熱等サーモスＡサーモスＡ_上げ下げ窓_面格子付上げ下げ窓</vt:lpstr>
      <vt:lpstr>断熱等サーモスＡサーモスＡ_上げ下げ窓_面格子付上げ下げ窓上げ下げ_U_</vt:lpstr>
      <vt:lpstr>断熱等サーモスＬ</vt:lpstr>
      <vt:lpstr>断熱等サーモスＬサーモスＬ_ＦＩＸ窓_外押縁タイプ_</vt:lpstr>
      <vt:lpstr>断熱等サーモスＬサーモスＬ_ＦＩＸ窓_外押縁タイプ_FIX_F_</vt:lpstr>
      <vt:lpstr>断熱等サーモスＬサーモスＬ_ＦＩＸ窓_内押縁タイプ_</vt:lpstr>
      <vt:lpstr>断熱等サーモスＬサーモスＬ_ＦＩＸ窓_内押縁タイプ_FIX_F_</vt:lpstr>
      <vt:lpstr>断熱等サーモスＬサーモスＬ_テラスドア_勝手口ドア</vt:lpstr>
      <vt:lpstr>断熱等サーモスＬサーモスＬ_テラスドア_勝手口ドア_全面ガラス_</vt:lpstr>
      <vt:lpstr>断熱等サーモスＬサーモスＬ_テラスドア_勝手口ドア_全面ガラス_開き_T_</vt:lpstr>
      <vt:lpstr>断熱等サーモスＬサーモスＬ_テラスドア_勝手口ドア開き_T_</vt:lpstr>
      <vt:lpstr>断熱等サーモスＬサーモスＬ_引違い窓_片引き窓_引分け窓</vt:lpstr>
      <vt:lpstr>断熱等サーモスＬサーモスＬ_引違い窓_片引き窓_引分け窓引違い_H_</vt:lpstr>
      <vt:lpstr>断熱等サーモスＬサーモスＬ_横すべり出し窓_オペレーター_カムラッチ__高所用横すべり出し窓</vt:lpstr>
      <vt:lpstr>断熱等サーモスＬサーモスＬ_横すべり出し窓_オペレーター_カムラッチ__高所用横すべり出し窓プロジェクト_P_</vt:lpstr>
      <vt:lpstr>断熱等サーモスＬサーモスＬ_外倒し窓_内倒し窓</vt:lpstr>
      <vt:lpstr>断熱等サーモスＬサーモスＬ_外倒し窓_内倒し窓プロジェクト_P_</vt:lpstr>
      <vt:lpstr>断熱等サーモスＬサーモスＬ_採風勝手口ドア_勝手口ドア_中桟腰パネルなし_</vt:lpstr>
      <vt:lpstr>断熱等サーモスＬサーモスＬ_採風勝手口ドア_勝手口ドア_中桟腰パネルなし_開き_T_</vt:lpstr>
      <vt:lpstr>断熱等サーモスＬサーモスＬ_縦すべり出し窓_オペレーター_カムラッチ_</vt:lpstr>
      <vt:lpstr>断熱等サーモスＬサーモスＬ_縦すべり出し窓_オペレーター_カムラッチ_開き_T_</vt:lpstr>
      <vt:lpstr>断熱等サーモスＬサーモスＬ_勝手口ドア_中桟腰パネル付_</vt:lpstr>
      <vt:lpstr>断熱等サーモスＬサーモスＬ_勝手口ドア_中桟腰パネル付_開き_T_</vt:lpstr>
      <vt:lpstr>断熱等サーモスＬサーモスＬ_上げ下げ窓_面格子付上げ下げ窓</vt:lpstr>
      <vt:lpstr>断熱等サーモスＬサーモスＬ_上げ下げ窓_面格子付上げ下げ窓上げ下げ_U_</vt:lpstr>
      <vt:lpstr>断熱等サーモスＬサーモスＬ_単体引違い窓_中桟付_</vt:lpstr>
      <vt:lpstr>断熱等サーモスＬサーモスＬ_単体引違い窓_中桟付_引違い_H_</vt:lpstr>
      <vt:lpstr>断熱等スカイシアター</vt:lpstr>
      <vt:lpstr>断熱等スカイシアタースカイシアター</vt:lpstr>
      <vt:lpstr>断熱等スカイシアタースカイシアターその他_X_</vt:lpstr>
      <vt:lpstr>断熱等セレクトサッシＰＧ</vt:lpstr>
      <vt:lpstr>断熱等セレクトサッシＰＧセレクトサッシＰＧ</vt:lpstr>
      <vt:lpstr>断熱等セレクトサッシＰＧセレクトサッシＰＧFIX_F_</vt:lpstr>
      <vt:lpstr>断熱等セレクトサッシＰＧセレクトサッシＰＧプロジェクト_P_</vt:lpstr>
      <vt:lpstr>断熱等セレクトサッシＰＧセレクトサッシＰＧ引違い_H_</vt:lpstr>
      <vt:lpstr>断熱等セレクトサッシＰＧセレクトサッシＰＧ開き_T_</vt:lpstr>
      <vt:lpstr>断熱等ノンレールサッシ</vt:lpstr>
      <vt:lpstr>断熱等ノンレールサッシノンレールサッシ_サーモスⅡ_Hタイプ</vt:lpstr>
      <vt:lpstr>断熱等ノンレールサッシノンレールサッシ_サーモスⅡ_Hタイプ引違い_H_</vt:lpstr>
      <vt:lpstr>断熱等ノンレールサッシノンレールサッシ_サーモスLタイプ</vt:lpstr>
      <vt:lpstr>断熱等ノンレールサッシノンレールサッシ_サーモスLタイプ引違い_H_</vt:lpstr>
      <vt:lpstr>断熱等リシェント勝手口ドア</vt:lpstr>
      <vt:lpstr>断熱等リシェント勝手口ドアリシェント勝手口ドア_高断熱仕様_シリンダー無し__24年6月発売_</vt:lpstr>
      <vt:lpstr>断熱等リシェント勝手口ドアリシェント勝手口ドア_高断熱仕様_シリンダー無し__24年6月発売__８地域向け_</vt:lpstr>
      <vt:lpstr>断熱等リシェント勝手口ドアリシェント勝手口ドア_高断熱仕様_シリンダー無し__24年6月発売__８地域向け_開き_T_</vt:lpstr>
      <vt:lpstr>断熱等リシェント勝手口ドアリシェント勝手口ドア_高断熱仕様_シリンダー無し__24年6月発売_開き_T_</vt:lpstr>
      <vt:lpstr>断熱等リシェント勝手口ドアリシェント勝手口ドア_断熱仕様_Low_E複層ガラス_アルゴンガス入り_仕様_シリンダー無し_</vt:lpstr>
      <vt:lpstr>断熱等リシェント勝手口ドアリシェント勝手口ドア_断熱仕様_Low_E複層ガラス_アルゴンガス入り_仕様_シリンダー無し__８地域向け_</vt:lpstr>
      <vt:lpstr>断熱等リシェント勝手口ドアリシェント勝手口ドア_断熱仕様_Low_E複層ガラス_アルゴンガス入り_仕様_シリンダー無し__８地域向け_開き_T_</vt:lpstr>
      <vt:lpstr>断熱等リシェント勝手口ドアリシェント勝手口ドア_断熱仕様_Low_E複層ガラス_アルゴンガス入り_仕様_シリンダー無し_開き_T_</vt:lpstr>
      <vt:lpstr>断熱等リシェント勝手口ドアリシェント勝手口ドア_断熱仕様_トリプルガラス_クリプトンガス入り_仕様_シリンダー無し__24年6月終息_</vt:lpstr>
      <vt:lpstr>断熱等リシェント勝手口ドアリシェント勝手口ドア_断熱仕様_トリプルガラス_クリプトンガス入り_仕様_シリンダー無し__24年6月終息__８地域向け_</vt:lpstr>
      <vt:lpstr>断熱等リシェント勝手口ドアリシェント勝手口ドア_断熱仕様_トリプルガラス_クリプトンガス入り_仕様_シリンダー無し__24年6月終息__８地域向け_開き_T_</vt:lpstr>
      <vt:lpstr>断熱等リシェント勝手口ドアリシェント勝手口ドア_断熱仕様_トリプルガラス_クリプトンガス入り_仕様_シリンダー無し__24年6月終息_開き_T_</vt:lpstr>
      <vt:lpstr>断熱等リシェント勝手口ドアリシェント勝手口ドア_断熱仕様_一般複層ガラス仕様_シリンダー無し_</vt:lpstr>
      <vt:lpstr>断熱等リシェント勝手口ドアリシェント勝手口ドア_断熱仕様_一般複層ガラス仕様_シリンダー無し_開き_T_</vt:lpstr>
      <vt:lpstr>断熱等リプラス_アタッチ枠_ＴＷ用</vt:lpstr>
      <vt:lpstr>断熱等リプラス_アタッチ枠_ＴＷ用リプラス_アタッチ枠_TW用_トリプルガラス_FIX窓_アルゴンガス_</vt:lpstr>
      <vt:lpstr>断熱等リプラス_アタッチ枠_ＴＷ用リプラス_アタッチ枠_TW用_トリプルガラス_FIX窓_アルゴンガス_FIX_F_</vt:lpstr>
      <vt:lpstr>断熱等リプラス_アタッチ枠_ＴＷ用リプラス_アタッチ枠_TW用_トリプルガラス_FIX窓_クリプトンガス_</vt:lpstr>
      <vt:lpstr>断熱等リプラス_アタッチ枠_ＴＷ用リプラス_アタッチ枠_TW用_トリプルガラス_FIX窓_クリプトンガス_FIX_F_</vt:lpstr>
      <vt:lpstr>断熱等リプラス_アタッチ枠_ＴＷ用リプラス_アタッチ枠_TW用_トリプルガラス_引違い窓_アルゴンガス___2024年1月販売終了_</vt:lpstr>
      <vt:lpstr>断熱等リプラス_アタッチ枠_ＴＷ用リプラス_アタッチ枠_TW用_トリプルガラス_引違い窓_アルゴンガス___2024年1月販売終了_引違い_H_</vt:lpstr>
      <vt:lpstr>断熱等リプラス_アタッチ枠_ＴＷ用リプラス_アタッチ枠_TW用_トリプルガラス_引違い窓_クリプトンガス___2024年1月販売終了_</vt:lpstr>
      <vt:lpstr>断熱等リプラス_アタッチ枠_ＴＷ用リプラス_アタッチ枠_TW用_トリプルガラス_引違い窓_クリプトンガス___2024年1月販売終了_引違い_H_</vt:lpstr>
      <vt:lpstr>断熱等リプラス_アタッチ枠_ＴＷ用リプラス_アタッチ枠_TW用_トリプルガラス_横すべり出し窓_オペレーター_高所用横すべり出し窓_アルゴンガス_</vt:lpstr>
      <vt:lpstr>断熱等リプラス_アタッチ枠_ＴＷ用リプラス_アタッチ枠_TW用_トリプルガラス_横すべり出し窓_オペレーター_高所用横すべり出し窓_アルゴンガス_プロジェクト_P_</vt:lpstr>
      <vt:lpstr>断熱等リプラス_アタッチ枠_ＴＷ用リプラス_アタッチ枠_TW用_トリプルガラス_横すべり出し窓_オペレーター_高所用横すべり出し窓_クリプトンガス_</vt:lpstr>
      <vt:lpstr>断熱等リプラス_アタッチ枠_ＴＷ用リプラス_アタッチ枠_TW用_トリプルガラス_横すべり出し窓_オペレーター_高所用横すべり出し窓_クリプトンガス_プロジェクト_P_</vt:lpstr>
      <vt:lpstr>断熱等リプラス_アタッチ枠_ＴＷ用リプラス_アタッチ枠_TW用_トリプルガラス_横すべり出し窓_グレモン_アルゴンガス__</vt:lpstr>
      <vt:lpstr>断熱等リプラス_アタッチ枠_ＴＷ用リプラス_アタッチ枠_TW用_トリプルガラス_横すべり出し窓_グレモン_アルゴンガス__プロジェクト_P_</vt:lpstr>
      <vt:lpstr>断熱等リプラス_アタッチ枠_ＴＷ用リプラス_アタッチ枠_TW用_トリプルガラス_横すべり出し窓_グレモン_クリプトンガス_</vt:lpstr>
      <vt:lpstr>断熱等リプラス_アタッチ枠_ＴＷ用リプラス_アタッチ枠_TW用_トリプルガラス_横すべり出し窓_グレモン_クリプトンガス_プロジェクト_P_</vt:lpstr>
      <vt:lpstr>断熱等リプラス_アタッチ枠_ＴＷ用リプラス_アタッチ枠_TW用_トリプルガラス_縦すべり出し窓_オペレーター_アルゴンガス__</vt:lpstr>
      <vt:lpstr>断熱等リプラス_アタッチ枠_ＴＷ用リプラス_アタッチ枠_TW用_トリプルガラス_縦すべり出し窓_オペレーター_アルゴンガス__開き_T_</vt:lpstr>
      <vt:lpstr>断熱等リプラス_アタッチ枠_ＴＷ用リプラス_アタッチ枠_TW用_トリプルガラス_縦すべり出し窓_オペレーター_クリプトンガス_</vt:lpstr>
      <vt:lpstr>断熱等リプラス_アタッチ枠_ＴＷ用リプラス_アタッチ枠_TW用_トリプルガラス_縦すべり出し窓_オペレーター_クリプトンガス_開き_T_</vt:lpstr>
      <vt:lpstr>断熱等リプラス_アタッチ枠_ＴＷ用リプラス_アタッチ枠_TW用_トリプルガラス_縦すべり出し窓_グレモン_アルゴンガス_</vt:lpstr>
      <vt:lpstr>断熱等リプラス_アタッチ枠_ＴＷ用リプラス_アタッチ枠_TW用_トリプルガラス_縦すべり出し窓_グレモン_アルゴンガス_開き_T_</vt:lpstr>
      <vt:lpstr>断熱等リプラス_アタッチ枠_ＴＷ用リプラス_アタッチ枠_TW用_トリプルガラス_縦すべり出し窓_グレモン_クリプトンガス_</vt:lpstr>
      <vt:lpstr>断熱等リプラス_アタッチ枠_ＴＷ用リプラス_アタッチ枠_TW用_トリプルガラス_縦すべり出し窓_グレモン_クリプトンガス_開き_T_</vt:lpstr>
      <vt:lpstr>断熱等リプラス_アタッチ枠_ＴＷ用リプラス_アタッチ枠_TW用_トリプルガラス_上げ下げ窓_アルゴンガス_</vt:lpstr>
      <vt:lpstr>断熱等リプラス_アタッチ枠_ＴＷ用リプラス_アタッチ枠_TW用_トリプルガラス_上げ下げ窓_アルゴンガス_上げ下げ_U_</vt:lpstr>
      <vt:lpstr>断熱等リプラス_アタッチ枠_ＴＷ用リプラス_アタッチ枠_TW用_トリプルガラス_上げ下げ窓_クリプトンガス_</vt:lpstr>
      <vt:lpstr>断熱等リプラス_アタッチ枠_ＴＷ用リプラス_アタッチ枠_TW用_トリプルガラス_上げ下げ窓_クリプトンガス_上げ下げ_U_</vt:lpstr>
      <vt:lpstr>断熱等リプラス_アタッチ枠_ＴＷ用リプラス_アタッチ枠_TW用_複層ガラス_FIX窓</vt:lpstr>
      <vt:lpstr>断熱等リプラス_アタッチ枠_ＴＷ用リプラス_アタッチ枠_TW用_複層ガラス_FIX窓FIX_F_</vt:lpstr>
      <vt:lpstr>断熱等リプラス_アタッチ枠_ＴＷ用リプラス_アタッチ枠_TW用_複層ガラス_引違い窓___2024年1月販売終了_</vt:lpstr>
      <vt:lpstr>断熱等リプラス_アタッチ枠_ＴＷ用リプラス_アタッチ枠_TW用_複層ガラス_引違い窓___2024年1月販売終了_引違い_H_</vt:lpstr>
      <vt:lpstr>断熱等リプラス_アタッチ枠_ＴＷ用リプラス_アタッチ枠_TW用_複層ガラス_横すべり出し窓_オペレーター_高所用横すべり出し窓_</vt:lpstr>
      <vt:lpstr>断熱等リプラス_アタッチ枠_ＴＷ用リプラス_アタッチ枠_TW用_複層ガラス_横すべり出し窓_オペレーター_高所用横すべり出し窓_プロジェクト_P_</vt:lpstr>
      <vt:lpstr>断熱等リプラス_アタッチ枠_ＴＷ用リプラス_アタッチ枠_TW用_複層ガラス_横すべり出し窓_グレモン</vt:lpstr>
      <vt:lpstr>断熱等リプラス_アタッチ枠_ＴＷ用リプラス_アタッチ枠_TW用_複層ガラス_横すべり出し窓_グレモンプロジェクト_P_</vt:lpstr>
      <vt:lpstr>断熱等リプラス_アタッチ枠_ＴＷ用リプラス_アタッチ枠_TW用_複層ガラス_縦すべり出し窓_オペレーター</vt:lpstr>
      <vt:lpstr>断熱等リプラス_アタッチ枠_ＴＷ用リプラス_アタッチ枠_TW用_複層ガラス_縦すべり出し窓_オペレーター開き_T_</vt:lpstr>
      <vt:lpstr>断熱等リプラス_アタッチ枠_ＴＷ用リプラス_アタッチ枠_TW用_複層ガラス_縦すべり出し窓_グレモン</vt:lpstr>
      <vt:lpstr>断熱等リプラス_アタッチ枠_ＴＷ用リプラス_アタッチ枠_TW用_複層ガラス_縦すべり出し窓_グレモン開き_T_</vt:lpstr>
      <vt:lpstr>断熱等リプラス_アタッチ枠_ＴＷ用リプラス_アタッチ枠_TW用_複層ガラス_上げ下げ窓</vt:lpstr>
      <vt:lpstr>断熱等リプラス_アタッチ枠_ＴＷ用リプラス_アタッチ枠_TW用_複層ガラス_上げ下げ窓上げ下げ_U_</vt:lpstr>
      <vt:lpstr>断熱等リプラス_アタッチ枠_サーモス用</vt:lpstr>
      <vt:lpstr>断熱等リプラス_アタッチ枠_サーモス用リプラス_アタッチ枠_サーモス用_アルミスペーサー_</vt:lpstr>
      <vt:lpstr>断熱等リプラス_アタッチ枠_サーモス用リプラス_アタッチ枠_サーモス用_アルミスペーサー__2024年1月販売終了_</vt:lpstr>
      <vt:lpstr>断熱等リプラス_アタッチ枠_サーモス用リプラス_アタッチ枠_サーモス用_アルミスペーサー__2024年1月販売終了_引違い_H_</vt:lpstr>
      <vt:lpstr>断熱等リプラス_アタッチ枠_サーモス用リプラス_アタッチ枠_サーモス用_アルミスペーサー_FIX_F_</vt:lpstr>
      <vt:lpstr>断熱等リプラス_アタッチ枠_サーモス用リプラス_アタッチ枠_サーモス用_アルミスペーサー_プロジェクト_P_</vt:lpstr>
      <vt:lpstr>断熱等リプラス_アタッチ枠_サーモス用リプラス_アタッチ枠_サーモス用_アルミスペーサー_引違い窓_中桟付__2024年1月販売終了_</vt:lpstr>
      <vt:lpstr>断熱等リプラス_アタッチ枠_サーモス用リプラス_アタッチ枠_サーモス用_アルミスペーサー_引違い窓_中桟付__2024年1月販売終了_引違い_H_</vt:lpstr>
      <vt:lpstr>断熱等リプラス_アタッチ枠_サーモス用リプラス_アタッチ枠_サーモス用_アルミスペーサー_開き_T_</vt:lpstr>
      <vt:lpstr>断熱等リプラス_アタッチ枠_サーモス用リプラス_アタッチ枠_サーモス用_アルミスペーサー_上げ下げ_U_</vt:lpstr>
      <vt:lpstr>断熱等リプラス_アタッチ枠_サーモス用リプラス_アタッチ枠_サーモス用_樹脂スペーサー_内外色組合せ__2024年1月販売終了_</vt:lpstr>
      <vt:lpstr>断熱等リプラス_アタッチ枠_サーモス用リプラス_アタッチ枠_サーモス用_樹脂スペーサー_内外色組合せ__2024年1月販売終了_引違い_H_</vt:lpstr>
      <vt:lpstr>断熱等リプラス_アタッチ枠_サーモス用リプラス_アタッチ枠_サーモス用_樹脂スペーサー_内外色組合せ_内外同系色</vt:lpstr>
      <vt:lpstr>断熱等リプラス_アタッチ枠_サーモス用リプラス_アタッチ枠_サーモス用_樹脂スペーサー_内外色組合せ_内外同系色__2024年1月販売終了_</vt:lpstr>
      <vt:lpstr>断熱等リプラス_アタッチ枠_サーモス用リプラス_アタッチ枠_サーモス用_樹脂スペーサー_内外色組合せ_内外同系色__2024年1月販売終了_引違い_H_</vt:lpstr>
      <vt:lpstr>断熱等リプラス_アタッチ枠_サーモス用リプラス_アタッチ枠_サーモス用_樹脂スペーサー_内外色組合せ_内外同系色_引違い窓_中桟付__2024年1月販売終了_</vt:lpstr>
      <vt:lpstr>断熱等リプラス_アタッチ枠_サーモス用リプラス_アタッチ枠_サーモス用_樹脂スペーサー_内外色組合せ_内外同系色_引違い窓_中桟付__2024年1月販売終了_引違い_H_</vt:lpstr>
      <vt:lpstr>断熱等リプラス_アタッチ枠_サーモス用リプラス_アタッチ枠_サーモス用_樹脂スペーサー_内外色組合せ_内外同系色FIX_F_</vt:lpstr>
      <vt:lpstr>断熱等リプラス_アタッチ枠_サーモス用リプラス_アタッチ枠_サーモス用_樹脂スペーサー_内外色組合せ_内外同系色プロジェクト_P_</vt:lpstr>
      <vt:lpstr>断熱等リプラス_アタッチ枠_サーモス用リプラス_アタッチ枠_サーモス用_樹脂スペーサー_内外色組合せ_内外同系色開き_T_</vt:lpstr>
      <vt:lpstr>断熱等リプラス_アタッチ枠_サーモス用リプラス_アタッチ枠_サーモス用_樹脂スペーサー_内外色組合せ_内外同系色上げ下げ_U_</vt:lpstr>
      <vt:lpstr>断熱等リプラス_居室仕様_ＴＷタイプ</vt:lpstr>
      <vt:lpstr>断熱等リプラス_居室仕様_ＴＷタイプリプラス_居室仕様_TWタイプ_トリプルガラス_アルゴンガス_</vt:lpstr>
      <vt:lpstr>断熱等リプラス_居室仕様_ＴＷタイプリプラス_居室仕様_TWタイプ_トリプルガラス_アルゴンガス_引違い_H_</vt:lpstr>
      <vt:lpstr>断熱等リプラス_居室仕様_ＴＷタイプリプラス_居室仕様_TWタイプ_トリプルガラス_クリプトンガス_</vt:lpstr>
      <vt:lpstr>断熱等リプラス_居室仕様_ＴＷタイプリプラス_居室仕様_TWタイプ_トリプルガラス_クリプトンガス_引違い_H_</vt:lpstr>
      <vt:lpstr>断熱等リプラス_居室仕様_ＴＷタイプリプラス_居室仕様_TWタイプ_複層ガラス</vt:lpstr>
      <vt:lpstr>断熱等リプラス_居室仕様_ＴＷタイプリプラス_居室仕様_TWタイプ_複層ガラス引違い_H_</vt:lpstr>
      <vt:lpstr>断熱等リプラス_居室仕様_浴室仕様</vt:lpstr>
      <vt:lpstr>断熱等リプラス_居室仕様_浴室仕様リプラス_居室仕様_浴室仕様_FIX窓外押縁_アルミスペーサー_</vt:lpstr>
      <vt:lpstr>断熱等リプラス_居室仕様_浴室仕様リプラス_居室仕様_浴室仕様_FIX窓外押縁_アルミスペーサー_FIX_F_</vt:lpstr>
      <vt:lpstr>断熱等リプラス_居室仕様_浴室仕様リプラス_居室仕様_浴室仕様_FIX窓外押縁_樹脂スペーサー_</vt:lpstr>
      <vt:lpstr>断熱等リプラス_居室仕様_浴室仕様リプラス_居室仕様_浴室仕様_FIX窓外押縁_樹脂スペーサー_FIX_F_</vt:lpstr>
      <vt:lpstr>断熱等リプラス_居室仕様_浴室仕様リプラス_居室仕様_浴室仕様_FIX窓内押縁_アルミスペーサー_</vt:lpstr>
      <vt:lpstr>断熱等リプラス_居室仕様_浴室仕様リプラス_居室仕様_浴室仕様_FIX窓内押縁_アルミスペーサー_FIX_F_</vt:lpstr>
      <vt:lpstr>断熱等リプラス_居室仕様_浴室仕様リプラス_居室仕様_浴室仕様_FIX窓内押縁_樹脂スペーサー_</vt:lpstr>
      <vt:lpstr>断熱等リプラス_居室仕様_浴室仕様リプラス_居室仕様_浴室仕様_FIX窓内押縁_樹脂スペーサー_FIX_F_</vt:lpstr>
      <vt:lpstr>断熱等リプラス_居室仕様_浴室仕様リプラス_居室仕様_浴室仕様_アルミスペーサー_</vt:lpstr>
      <vt:lpstr>断熱等リプラス_居室仕様_浴室仕様リプラス_居室仕様_浴室仕様_アルミスペーサー_プロジェクト_P_</vt:lpstr>
      <vt:lpstr>断熱等リプラス_居室仕様_浴室仕様リプラス_居室仕様_浴室仕様_アルミスペーサー_引違い_H_</vt:lpstr>
      <vt:lpstr>断熱等リプラス_居室仕様_浴室仕様リプラス_居室仕様_浴室仕様_アルミスペーサー_引違い窓_中桟付</vt:lpstr>
      <vt:lpstr>断熱等リプラス_居室仕様_浴室仕様リプラス_居室仕様_浴室仕様_アルミスペーサー_引違い窓_中桟付引違い_H_</vt:lpstr>
      <vt:lpstr>断熱等リプラス_居室仕様_浴室仕様リプラス_居室仕様_浴室仕様_アルミスペーサー_開き_T_</vt:lpstr>
      <vt:lpstr>断熱等リプラス_居室仕様_浴室仕様リプラス_居室仕様_浴室仕様_アルミスペーサー_上げ下げ_U_</vt:lpstr>
      <vt:lpstr>断熱等リプラス_居室仕様_浴室仕様リプラス_居室仕様_浴室仕様_樹脂スペーサー_</vt:lpstr>
      <vt:lpstr>断熱等リプラス_居室仕様_浴室仕様リプラス_居室仕様_浴室仕様_樹脂スペーサー_プロジェクト_P_</vt:lpstr>
      <vt:lpstr>断熱等リプラス_居室仕様_浴室仕様リプラス_居室仕様_浴室仕様_樹脂スペーサー_引違い_H_</vt:lpstr>
      <vt:lpstr>断熱等リプラス_居室仕様_浴室仕様リプラス_居室仕様_浴室仕様_樹脂スペーサー_引違い窓_中桟付</vt:lpstr>
      <vt:lpstr>断熱等リプラス_居室仕様_浴室仕様リプラス_居室仕様_浴室仕様_樹脂スペーサー_引違い窓_中桟付引違い_H_</vt:lpstr>
      <vt:lpstr>断熱等リプラス_居室仕様_浴室仕様リプラス_居室仕様_浴室仕様_樹脂スペーサー_引違い窓ブリッジ枠</vt:lpstr>
      <vt:lpstr>断熱等リプラス_居室仕様_浴室仕様リプラス_居室仕様_浴室仕様_樹脂スペーサー_引違い窓ブリッジ枠引違い_H_</vt:lpstr>
      <vt:lpstr>断熱等リプラス_居室仕様_浴室仕様リプラス_居室仕様_浴室仕様_樹脂スペーサー_開き_T_</vt:lpstr>
      <vt:lpstr>断熱等リプラス_居室仕様_浴室仕様リプラス_居室仕様_浴室仕様_樹脂スペーサー_上げ下げ_U_</vt:lpstr>
      <vt:lpstr>断熱等リプラス専用枠</vt:lpstr>
      <vt:lpstr>断熱等リプラス専用枠リプラス専用枠_23年3月末販売終了__アルミスペーサー_</vt:lpstr>
      <vt:lpstr>断熱等リプラス専用枠リプラス専用枠_23年3月末販売終了__アルミスペーサー_引違い_H_</vt:lpstr>
      <vt:lpstr>断熱等リプラス専用枠リプラス専用枠_23年3月末販売終了__樹脂スペーサー_</vt:lpstr>
      <vt:lpstr>断熱等リプラス専用枠リプラス専用枠_23年3月末販売終了__樹脂スペーサー_引違い_H_</vt:lpstr>
      <vt:lpstr>断熱等リフレム樹脂窓用</vt:lpstr>
      <vt:lpstr>断熱等リフレム樹脂窓用リフレム樹脂窓用カバーモール_EW_EW_for_Design_PG__スペーサー材質問わず_</vt:lpstr>
      <vt:lpstr>断熱等リフレム樹脂窓用リフレム樹脂窓用カバーモール_EW_EW_for_Design_PG__スペーサー材質問わず_FIX_F_</vt:lpstr>
      <vt:lpstr>断熱等リフレム樹脂窓用リフレム樹脂窓用カバーモール_EW_EW_for_Design_PG__スペーサー材質問わず_プロジェクト_P_</vt:lpstr>
      <vt:lpstr>断熱等リフレム樹脂窓用リフレム樹脂窓用カバーモール_EW_EW_for_Design_PG__スペーサー材質問わず_引違い_H_</vt:lpstr>
      <vt:lpstr>断熱等リフレム樹脂窓用リフレム樹脂窓用カバーモール_EW_EW_for_Design_PG__スペーサー材質問わず_開き_T_</vt:lpstr>
      <vt:lpstr>断熱等リフレム樹脂窓用リフレム樹脂窓用カバーモール_EW_EW_for_Design_PG__樹脂スペーサー_</vt:lpstr>
      <vt:lpstr>断熱等リフレム樹脂窓用リフレム樹脂窓用カバーモール_EW_EW_for_Design_PG__樹脂スペーサー_FIX_F_</vt:lpstr>
      <vt:lpstr>断熱等リフレム樹脂窓用リフレム樹脂窓用カバーモール_EW_EW_for_Design_PG__樹脂スペーサー_プロジェクト_P_</vt:lpstr>
      <vt:lpstr>断熱等リフレム樹脂窓用リフレム樹脂窓用カバーモール_EW_EW_for_Design_PG__樹脂スペーサー_開き_T_</vt:lpstr>
      <vt:lpstr>断熱等リフレム樹脂窓用リフレム樹脂窓用カバーモール_EW_EW_for_Design_TG_</vt:lpstr>
      <vt:lpstr>断熱等リフレム樹脂窓用リフレム樹脂窓用カバーモール_EW_EW_for_Design_TG_FIX_F_</vt:lpstr>
      <vt:lpstr>断熱等リフレム樹脂窓用リフレム樹脂窓用カバーモール_EW_EW_for_Design_TG_プロジェクト_P_</vt:lpstr>
      <vt:lpstr>断熱等リフレム樹脂窓用リフレム樹脂窓用カバーモール_EW_EW_for_Design_TG_引違い_H_</vt:lpstr>
      <vt:lpstr>断熱等リフレム樹脂窓用リフレム樹脂窓用カバーモール_EW_EW_for_Design_TG_開き_T_</vt:lpstr>
      <vt:lpstr>断熱等レガリス</vt:lpstr>
      <vt:lpstr>断熱等レガリスレガリス</vt:lpstr>
      <vt:lpstr>断熱等レガリスレガリスFIX_F_</vt:lpstr>
      <vt:lpstr>断熱等レガリスレガリスプロジェクト_P_</vt:lpstr>
      <vt:lpstr>断熱等レガリスレガリス開き_T_</vt:lpstr>
      <vt:lpstr>断熱等ワイドウィン</vt:lpstr>
      <vt:lpstr>断熱等ワイドウィンワイドウィン</vt:lpstr>
      <vt:lpstr>断熱等ワイドウィンワイドウィンFIX_F_</vt:lpstr>
      <vt:lpstr>断熱等ワイドウィンワイドウィン引違い_H_</vt:lpstr>
      <vt:lpstr>断熱等出窓</vt:lpstr>
      <vt:lpstr>断熱等出窓出窓_サーモスⅡ_Hタイプ</vt:lpstr>
      <vt:lpstr>断熱等出窓出窓_サーモスⅡ_Hタイプその他_X_</vt:lpstr>
      <vt:lpstr>断熱等出窓出窓_サーモスLタイプ</vt:lpstr>
      <vt:lpstr>断熱等出窓出窓_サーモスLタイプその他_X_</vt:lpstr>
      <vt:lpstr>断熱等台形ＦＩＸ窓</vt:lpstr>
      <vt:lpstr>断熱等台形ＦＩＸ窓台形ＦＩＸ窓_サーモスⅡ_Hタイプ</vt:lpstr>
      <vt:lpstr>断熱等台形ＦＩＸ窓台形ＦＩＸ窓_サーモスⅡ_HタイプFIX_F_</vt:lpstr>
      <vt:lpstr>断熱等台形ＦＩＸ窓台形ＦＩＸ窓_サーモスLタイプ</vt:lpstr>
      <vt:lpstr>断熱等台形ＦＩＸ窓台形ＦＩＸ窓_サーモスLタイプFIX_F_</vt:lpstr>
      <vt:lpstr>断熱等断熱土間引戸</vt:lpstr>
      <vt:lpstr>断熱等断熱土間引戸断熱土間引戸_中桟腰パネル付__サーモスⅡ_Hタイプ</vt:lpstr>
      <vt:lpstr>断熱等断熱土間引戸断熱土間引戸_中桟腰パネル付__サーモスⅡ_Hタイプ引違い_H_</vt:lpstr>
      <vt:lpstr>断熱等断熱土間引戸断熱土間引戸_中桟腰パネル付__サーモスLタイプ</vt:lpstr>
      <vt:lpstr>断熱等断熱土間引戸断熱土間引戸_中桟腰パネル付__サーモスLタイプ引違い_H_</vt:lpstr>
      <vt:lpstr>断熱等断熱土間引戸断熱土間引戸_中桟腰パネル付除く__サーモスⅡ_Hタイプ</vt:lpstr>
      <vt:lpstr>断熱等断熱土間引戸断熱土間引戸_中桟腰パネル付除く__サーモスⅡ_Hタイプ引違い_H_</vt:lpstr>
      <vt:lpstr>断熱等断熱土間引戸断熱土間引戸_中桟腰パネル付除く__サーモスLタイプ</vt:lpstr>
      <vt:lpstr>断熱等断熱土間引戸断熱土間引戸_中桟腰パネル付除く__サーモスLタイプ引違い_H_</vt:lpstr>
      <vt:lpstr>断熱等内付ＲＳⅡ</vt:lpstr>
      <vt:lpstr>断熱等内付ＲＳⅡ内付ＲＳⅡ_ＰＧ障子_</vt:lpstr>
      <vt:lpstr>断熱等内付ＲＳⅡ内付ＲＳⅡ_ＰＧ障子_引違い_H_</vt:lpstr>
      <vt:lpstr>断熱等防火戸ＦＧ_Ａ</vt:lpstr>
      <vt:lpstr>断熱等防火戸ＦＧ_Ａ防火戸ＦＧ_Ａ_ＦＩＸ窓_内押縁タイプ_</vt:lpstr>
      <vt:lpstr>断熱等防火戸ＦＧ_Ａ防火戸ＦＧ_Ａ_ＦＩＸ窓_内押縁タイプ_FIX_F_</vt:lpstr>
      <vt:lpstr>断熱等防火戸ＦＧ_Ａ防火戸ＦＧ_Ａ_引違い窓</vt:lpstr>
      <vt:lpstr>断熱等防火戸ＦＧ_Ａ防火戸ＦＧ_Ａ_引違い窓引違い_H_</vt:lpstr>
      <vt:lpstr>断熱等防火戸ＦＧ_Ａ防火戸ＦＧ_Ａ_横すべり出し窓カムラッチ_外倒し窓_内倒し窓</vt:lpstr>
      <vt:lpstr>断熱等防火戸ＦＧ_Ａ防火戸ＦＧ_Ａ_横すべり出し窓カムラッチ_外倒し窓_内倒し窓プロジェクト_P_</vt:lpstr>
      <vt:lpstr>断熱等防火戸ＦＧ_Ａ防火戸ＦＧ_Ａ_高所用横すべり出し窓</vt:lpstr>
      <vt:lpstr>断熱等防火戸ＦＧ_Ａ防火戸ＦＧ_Ａ_高所用横すべり出し窓プロジェクト_P_</vt:lpstr>
      <vt:lpstr>断熱等防火戸ＦＧ_Ａ防火戸ＦＧ_Ａ_縦すべり出し窓カムラッチ</vt:lpstr>
      <vt:lpstr>断熱等防火戸ＦＧ_Ａ防火戸ＦＧ_Ａ_縦すべり出し窓カムラッチ開き_T_</vt:lpstr>
      <vt:lpstr>断熱等防火戸ＦＧ_Ａ防火戸ＦＧ_Ａ_上げ下げ窓_面格子付上げ下げ窓</vt:lpstr>
      <vt:lpstr>断熱等防火戸ＦＧ_Ａ防火戸ＦＧ_Ａ_上げ下げ窓_面格子付上げ下げ窓上げ下げ_U_</vt:lpstr>
      <vt:lpstr>断熱等防火戸ＦＧ_Ａ防火戸ＦＧ_Ａシャッター付引違い窓</vt:lpstr>
      <vt:lpstr>断熱等防火戸ＦＧ_Ａ防火戸ＦＧ_Ａシャッター付引違い窓引違い_H_</vt:lpstr>
      <vt:lpstr>断熱等防火戸ＦＧ_Ｆ</vt:lpstr>
      <vt:lpstr>断熱等防火戸ＦＧ_Ｆ防火戸ＦＧ_Ｆ</vt:lpstr>
      <vt:lpstr>断熱等防火戸ＦＧ_Ｆ防火戸ＦＧ_ＦFIX_F_</vt:lpstr>
      <vt:lpstr>断熱等防火戸ＦＧ_Ｆ防火戸ＦＧ_Ｆプロジェクト_P_</vt:lpstr>
      <vt:lpstr>断熱等防火戸ＦＧ_Ｆ防火戸ＦＧ_Ｆ開き_T_</vt:lpstr>
      <vt:lpstr>断熱等防火戸ＦＧ_Ｈ</vt:lpstr>
      <vt:lpstr>断熱等防火戸ＦＧ_Ｈ防火戸ＦＧ_Ｈ_ＦＩＸ窓_外押縁タイプ_</vt:lpstr>
      <vt:lpstr>断熱等防火戸ＦＧ_Ｈ防火戸ＦＧ_Ｈ_ＦＩＸ窓_外押縁タイプ_FIX_F_</vt:lpstr>
      <vt:lpstr>断熱等防火戸ＦＧ_Ｈ防火戸ＦＧ_Ｈ_ＦＩＸ窓_内押縁タイプ_</vt:lpstr>
      <vt:lpstr>断熱等防火戸ＦＧ_Ｈ防火戸ＦＧ_Ｈ_ＦＩＸ窓_内押縁タイプ_FIX_F_</vt:lpstr>
      <vt:lpstr>断熱等防火戸ＦＧ_Ｈ防火戸ＦＧ_Ｈ_引違い窓_ブリッジ枠_</vt:lpstr>
      <vt:lpstr>断熱等防火戸ＦＧ_Ｈ防火戸ＦＧ_Ｈ_引違い窓_ブリッジ枠_引違い_H_</vt:lpstr>
      <vt:lpstr>断熱等防火戸ＦＧ_Ｈ防火戸ＦＧ_Ｈ_引違い窓_レール間カバー枠_</vt:lpstr>
      <vt:lpstr>断熱等防火戸ＦＧ_Ｈ防火戸ＦＧ_Ｈ_引違い窓_レール間カバー枠_引違い_H_</vt:lpstr>
      <vt:lpstr>断熱等防火戸ＦＧ_Ｈ防火戸ＦＧ_Ｈ_横すべり出し窓オペレーター_高所用横すべり出し窓※網入り複層ガラス</vt:lpstr>
      <vt:lpstr>断熱等防火戸ＦＧ_Ｈ防火戸ＦＧ_Ｈ_横すべり出し窓オペレーター_高所用横すべり出し窓※網入り複層ガラスプロジェクト_P_</vt:lpstr>
      <vt:lpstr>断熱等防火戸ＦＧ_Ｈ防火戸ＦＧ_Ｈ_横すべり出し窓オペレーター※安全合わせ複層ガラス</vt:lpstr>
      <vt:lpstr>断熱等防火戸ＦＧ_Ｈ防火戸ＦＧ_Ｈ_横すべり出し窓オペレーター※安全合わせ複層ガラスプロジェクト_P_</vt:lpstr>
      <vt:lpstr>断熱等防火戸ＦＧ_Ｈ防火戸ＦＧ_Ｈ_横すべり出し窓オペレーター※耐熱強化透明複層ガラス</vt:lpstr>
      <vt:lpstr>断熱等防火戸ＦＧ_Ｈ防火戸ＦＧ_Ｈ_横すべり出し窓オペレーター※耐熱強化透明複層ガラスプロジェクト_P_</vt:lpstr>
      <vt:lpstr>断熱等防火戸ＦＧ_Ｈ防火戸ＦＧ_Ｈ_横すべり出し窓カムラッチ</vt:lpstr>
      <vt:lpstr>断熱等防火戸ＦＧ_Ｈ防火戸ＦＧ_Ｈ_横すべり出し窓カムラッチプロジェクト_P_</vt:lpstr>
      <vt:lpstr>断熱等防火戸ＦＧ_Ｈ防火戸ＦＧ_Ｈ_開き窓テラス</vt:lpstr>
      <vt:lpstr>断熱等防火戸ＦＧ_Ｈ防火戸ＦＧ_Ｈ_開き窓テラス開き_T_</vt:lpstr>
      <vt:lpstr>断熱等防火戸ＦＧ_Ｈ防火戸ＦＧ_Ｈ_外倒し窓_内倒し窓</vt:lpstr>
      <vt:lpstr>断熱等防火戸ＦＧ_Ｈ防火戸ＦＧ_Ｈ_外倒し窓_内倒し窓プロジェクト_P_</vt:lpstr>
      <vt:lpstr>断熱等防火戸ＦＧ_Ｈ防火戸ＦＧ_Ｈ_採風勝手口ドアFS</vt:lpstr>
      <vt:lpstr>断熱等防火戸ＦＧ_Ｈ防火戸ＦＧ_Ｈ_採風勝手口ドアFS開き_T_</vt:lpstr>
      <vt:lpstr>断熱等防火戸ＦＧ_Ｈ防火戸ＦＧ_Ｈ_縦すべり出し窓オペレーター※安全合わせ複層ガラス</vt:lpstr>
      <vt:lpstr>断熱等防火戸ＦＧ_Ｈ防火戸ＦＧ_Ｈ_縦すべり出し窓オペレーター※安全合わせ複層ガラス開き_T_</vt:lpstr>
      <vt:lpstr>断熱等防火戸ＦＧ_Ｈ防火戸ＦＧ_Ｈ_縦すべり出し窓オペレーター※耐熱強化透明複層ガラス</vt:lpstr>
      <vt:lpstr>断熱等防火戸ＦＧ_Ｈ防火戸ＦＧ_Ｈ_縦すべり出し窓オペレーター※耐熱強化透明複層ガラス開き_T_</vt:lpstr>
      <vt:lpstr>断熱等防火戸ＦＧ_Ｈ防火戸ＦＧ_Ｈ_縦すべり出し窓オペレーター※網入り複層ガラス</vt:lpstr>
      <vt:lpstr>断熱等防火戸ＦＧ_Ｈ防火戸ＦＧ_Ｈ_縦すべり出し窓オペレーター※網入り複層ガラス開き_T_</vt:lpstr>
      <vt:lpstr>断熱等防火戸ＦＧ_Ｈ防火戸ＦＧ_Ｈ_縦すべり出し窓カムラッチ</vt:lpstr>
      <vt:lpstr>断熱等防火戸ＦＧ_Ｈ防火戸ＦＧ_Ｈ_縦すべり出し窓カムラッチ開き_T_</vt:lpstr>
      <vt:lpstr>断熱等防火戸ＦＧ_Ｈ防火戸ＦＧ_Ｈ_上げ下げ窓_面格子付上げ下げ窓</vt:lpstr>
      <vt:lpstr>断熱等防火戸ＦＧ_Ｈ防火戸ＦＧ_Ｈ_上げ下げ窓_面格子付上げ下げ窓上げ下げ_U_</vt:lpstr>
      <vt:lpstr>断熱等防火戸ＦＧ_Ｈ防火戸ＦＧ_Ｈシャッター付引違い窓_ブリッジ枠_</vt:lpstr>
      <vt:lpstr>断熱等防火戸ＦＧ_Ｈ防火戸ＦＧ_Ｈシャッター付引違い窓_ブリッジ枠_引違い_H_</vt:lpstr>
      <vt:lpstr>断熱等防火戸ＦＧ_Ｈ防火戸ＦＧ_Ｈシャッター付引違い窓_レール間カバー枠_</vt:lpstr>
      <vt:lpstr>断熱等防火戸ＦＧ_Ｈ防火戸ＦＧ_Ｈシャッター付引違い窓_レール間カバー枠_引違い_H_</vt:lpstr>
      <vt:lpstr>断熱等防火戸ＦＧ_Ｈ防火戸ＦＧ_Ｈシャッター付引違い窓_中桟付_</vt:lpstr>
      <vt:lpstr>断熱等防火戸ＦＧ_Ｈ防火戸ＦＧ_Ｈシャッター付引違い窓_中桟付_引違い_H_</vt:lpstr>
      <vt:lpstr>断熱等防火戸ＦＧ_Ｌ</vt:lpstr>
      <vt:lpstr>断熱等防火戸ＦＧ_Ｌ防火戸ＦＧ_Ｌ_ＦＩＸ窓_外押縁タイプ_</vt:lpstr>
      <vt:lpstr>断熱等防火戸ＦＧ_Ｌ防火戸ＦＧ_Ｌ_ＦＩＸ窓_外押縁タイプ_FIX_F_</vt:lpstr>
      <vt:lpstr>断熱等防火戸ＦＧ_Ｌ防火戸ＦＧ_Ｌ_ＦＩＸ窓_内押縁タイプ_</vt:lpstr>
      <vt:lpstr>断熱等防火戸ＦＧ_Ｌ防火戸ＦＧ_Ｌ_ＦＩＸ窓_内押縁タイプ_FIX_F_</vt:lpstr>
      <vt:lpstr>断熱等防火戸ＦＧ_Ｌ防火戸ＦＧ_Ｌ_引違い窓</vt:lpstr>
      <vt:lpstr>断熱等防火戸ＦＧ_Ｌ防火戸ＦＧ_Ｌ_引違い窓引違い_H_</vt:lpstr>
      <vt:lpstr>断熱等防火戸ＦＧ_Ｌ防火戸ＦＧ_Ｌ_横すべり出し窓オペレーター_高所用横すべり出し窓※網入り複層ガラス</vt:lpstr>
      <vt:lpstr>断熱等防火戸ＦＧ_Ｌ防火戸ＦＧ_Ｌ_横すべり出し窓オペレーター_高所用横すべり出し窓※網入り複層ガラスプロジェクト_P_</vt:lpstr>
      <vt:lpstr>断熱等防火戸ＦＧ_Ｌ防火戸ＦＧ_Ｌ_横すべり出し窓オペレーター※安全合わせ複層ガラス</vt:lpstr>
      <vt:lpstr>断熱等防火戸ＦＧ_Ｌ防火戸ＦＧ_Ｌ_横すべり出し窓オペレーター※安全合わせ複層ガラスプロジェクト_P_</vt:lpstr>
      <vt:lpstr>断熱等防火戸ＦＧ_Ｌ防火戸ＦＧ_Ｌ_横すべり出し窓オペレーター※耐熱強化透明複層ガラス</vt:lpstr>
      <vt:lpstr>断熱等防火戸ＦＧ_Ｌ防火戸ＦＧ_Ｌ_横すべり出し窓オペレーター※耐熱強化透明複層ガラスプロジェクト_P_</vt:lpstr>
      <vt:lpstr>断熱等防火戸ＦＧ_Ｌ防火戸ＦＧ_Ｌ_横すべり出し窓カムラッチ</vt:lpstr>
      <vt:lpstr>断熱等防火戸ＦＧ_Ｌ防火戸ＦＧ_Ｌ_横すべり出し窓カムラッチプロジェクト_P_</vt:lpstr>
      <vt:lpstr>断熱等防火戸ＦＧ_Ｌ防火戸ＦＧ_Ｌ_開き窓テラス</vt:lpstr>
      <vt:lpstr>断熱等防火戸ＦＧ_Ｌ防火戸ＦＧ_Ｌ_開き窓テラス開き_T_</vt:lpstr>
      <vt:lpstr>断熱等防火戸ＦＧ_Ｌ防火戸ＦＧ_Ｌ_外倒し窓_内倒し窓</vt:lpstr>
      <vt:lpstr>断熱等防火戸ＦＧ_Ｌ防火戸ＦＧ_Ｌ_外倒し窓_内倒し窓プロジェクト_P_</vt:lpstr>
      <vt:lpstr>断熱等防火戸ＦＧ_Ｌ防火戸ＦＧ_Ｌ_採風勝手口ドアFS</vt:lpstr>
      <vt:lpstr>断熱等防火戸ＦＧ_Ｌ防火戸ＦＧ_Ｌ_採風勝手口ドアFS開き_T_</vt:lpstr>
      <vt:lpstr>断熱等防火戸ＦＧ_Ｌ防火戸ＦＧ_Ｌ_縦すべり出し窓オペレーター※安全合わせ複層ガラス</vt:lpstr>
      <vt:lpstr>断熱等防火戸ＦＧ_Ｌ防火戸ＦＧ_Ｌ_縦すべり出し窓オペレーター※安全合わせ複層ガラス開き_T_</vt:lpstr>
      <vt:lpstr>断熱等防火戸ＦＧ_Ｌ防火戸ＦＧ_Ｌ_縦すべり出し窓オペレーター※耐熱強化透明複層ガラス</vt:lpstr>
      <vt:lpstr>断熱等防火戸ＦＧ_Ｌ防火戸ＦＧ_Ｌ_縦すべり出し窓オペレーター※耐熱強化透明複層ガラス開き_T_</vt:lpstr>
      <vt:lpstr>断熱等防火戸ＦＧ_Ｌ防火戸ＦＧ_Ｌ_縦すべり出し窓オペレーター※網入り複層ガラス</vt:lpstr>
      <vt:lpstr>断熱等防火戸ＦＧ_Ｌ防火戸ＦＧ_Ｌ_縦すべり出し窓オペレーター※網入り複層ガラス開き_T_</vt:lpstr>
      <vt:lpstr>断熱等防火戸ＦＧ_Ｌ防火戸ＦＧ_Ｌ_縦すべり出し窓カムラッチ</vt:lpstr>
      <vt:lpstr>断熱等防火戸ＦＧ_Ｌ防火戸ＦＧ_Ｌ_縦すべり出し窓カムラッチ開き_T_</vt:lpstr>
      <vt:lpstr>断熱等防火戸ＦＧ_Ｌ防火戸ＦＧ_Ｌ_上げ下げ窓_面格子付上げ下げ窓</vt:lpstr>
      <vt:lpstr>断熱等防火戸ＦＧ_Ｌ防火戸ＦＧ_Ｌ_上げ下げ窓_面格子付上げ下げ窓上げ下げ_U_</vt:lpstr>
      <vt:lpstr>断熱等防火戸ＦＧ_Ｌ防火戸ＦＧ_Ｌシャッター付引違い窓</vt:lpstr>
      <vt:lpstr>断熱等防火戸ＦＧ_Ｌ防火戸ＦＧ_Ｌシャッター付引違い窓_中桟付_</vt:lpstr>
      <vt:lpstr>断熱等防火戸ＦＧ_Ｌ防火戸ＦＧ_Ｌシャッター付引違い窓_中桟付_引違い_H_</vt:lpstr>
      <vt:lpstr>断熱等防火戸ＦＧ_Ｌ防火戸ＦＧ_Ｌシャッター付引違い窓引違い_H_</vt:lpstr>
      <vt:lpstr>断熱等防火戸ガゼリアＮ</vt:lpstr>
      <vt:lpstr>断熱等防火戸ガゼリアＮ防火戸ガゼリアN_サーモスⅡ_Hタイプ</vt:lpstr>
      <vt:lpstr>断熱等防火戸ガゼリアＮ防火戸ガゼリアN_サーモスⅡ_Hタイプ引違い_H_</vt:lpstr>
      <vt:lpstr>断熱等防火戸ガゼリアＮ防火戸ガゼリアN_サーモスLタイプ</vt:lpstr>
      <vt:lpstr>断熱等防火戸ガゼリアＮ防火戸ガゼリアN_サーモスLタイプ引違い_H_</vt:lpstr>
      <vt:lpstr>防音</vt:lpstr>
      <vt:lpstr>防音ＡＴＵ</vt:lpstr>
      <vt:lpstr>防音ＡＴＵＡＴＵ_ＰＧ障子_</vt:lpstr>
      <vt:lpstr>防音ＡＴＵＡＴＵ_ＰＧ障子_引違い_H_</vt:lpstr>
      <vt:lpstr>防音ＥＷ</vt:lpstr>
      <vt:lpstr>防音ＥＷEW_EW_for_Design_PG_</vt:lpstr>
      <vt:lpstr>防音ＥＷEW_EW_for_Design_PG_FIX_F_</vt:lpstr>
      <vt:lpstr>防音ＥＷEW_EW_for_Design_PG_プロジェクト_P_</vt:lpstr>
      <vt:lpstr>防音ＥＷEW_EW_for_Design_PG_引違い_H_</vt:lpstr>
      <vt:lpstr>防音ＥＷEW_EW_for_Design_PG_開き_T_</vt:lpstr>
      <vt:lpstr>防音ＥＷEW_EW_for_Design_PG_上げ下げ_U_</vt:lpstr>
      <vt:lpstr>防音ＥＷEW_EW_for_Design_PG_多機能_S_</vt:lpstr>
      <vt:lpstr>防音ＮＣＶオペラ</vt:lpstr>
      <vt:lpstr>防音ＮＣＶオペラNCVオペラ</vt:lpstr>
      <vt:lpstr>防音ＮＣＶオペラNCVオペラFIX_F_</vt:lpstr>
      <vt:lpstr>防音アトモスⅡ</vt:lpstr>
      <vt:lpstr>防音アトモスⅡアトモスⅡ</vt:lpstr>
      <vt:lpstr>防音アトモスⅡアトモスⅡ引違い_H_</vt:lpstr>
      <vt:lpstr>防音オーニング窓</vt:lpstr>
      <vt:lpstr>防音オーニング窓オーニング窓_サーモスⅡ_Hタイプ</vt:lpstr>
      <vt:lpstr>防音オーニング窓オーニング窓_サーモスⅡ_Hタイプルーバー_R_</vt:lpstr>
      <vt:lpstr>防音オーニング窓オーニング窓_サーモスLタイプ</vt:lpstr>
      <vt:lpstr>防音オーニング窓オーニング窓_サーモスLタイプルーバー_R_</vt:lpstr>
      <vt:lpstr>防音オープンウィン</vt:lpstr>
      <vt:lpstr>防音オープンウィンオープンウィン_サーモスⅡ_Hタイプ</vt:lpstr>
      <vt:lpstr>防音オープンウィンオープンウィン_サーモスⅡ_Hタイプ引違い_H_</vt:lpstr>
      <vt:lpstr>防音オープンウィンオープンウィン_サーモスLタイプ</vt:lpstr>
      <vt:lpstr>防音オープンウィンオープンウィン_サーモスLタイプ引違い_H_</vt:lpstr>
      <vt:lpstr>防音ガゼリアＮ</vt:lpstr>
      <vt:lpstr>防音ガゼリアＮガゼリアN_中桟腰パネル付除く__アルミタイプ</vt:lpstr>
      <vt:lpstr>防音ガゼリアＮガゼリアN_中桟腰パネル付除く__アルミタイプ引違い_H_</vt:lpstr>
      <vt:lpstr>防音ガゼリアＮガゼリアN_中桟腰パネル付除く__サーモスⅡ_Hタイプ</vt:lpstr>
      <vt:lpstr>防音ガゼリアＮガゼリアN_中桟腰パネル付除く__サーモスⅡ_Hタイプ引違い_H_</vt:lpstr>
      <vt:lpstr>防音ガゼリアＮガゼリアN_中桟腰パネル付除く__サーモスLタイプ</vt:lpstr>
      <vt:lpstr>防音ガゼリアＮガゼリアN_中桟腰パネル付除く__サーモスLタイプ引違い_H_</vt:lpstr>
      <vt:lpstr>防音コーディネート_引違い窓</vt:lpstr>
      <vt:lpstr>防音コーディネート_引違い窓コーディネート_引違い窓_サーモスⅡ_Hタイプ</vt:lpstr>
      <vt:lpstr>防音コーディネート_引違い窓コーディネート_引違い窓_サーモスⅡ_Hタイプ引違い_H_</vt:lpstr>
      <vt:lpstr>防音コーディネート_引違い窓コーディネート_引違い窓_サーモスLタイプ</vt:lpstr>
      <vt:lpstr>防音コーディネート_引違い窓コーディネート_引違い窓_サーモスLタイプ引違い_H_</vt:lpstr>
      <vt:lpstr>防音サークルＦＩＸ窓</vt:lpstr>
      <vt:lpstr>防音サークルＦＩＸ窓サークルＦＩＸ窓_サーモスⅡ_Hタイプ</vt:lpstr>
      <vt:lpstr>防音サークルＦＩＸ窓サークルＦＩＸ窓_サーモスⅡ_HタイプFIX_F_</vt:lpstr>
      <vt:lpstr>防音サークルＦＩＸ窓サークルＦＩＸ窓_サーモスLタイプ</vt:lpstr>
      <vt:lpstr>防音サークルＦＩＸ窓サークルＦＩＸ窓_サーモスLタイプFIX_F_</vt:lpstr>
      <vt:lpstr>防音サーモスⅡ_Ｈ</vt:lpstr>
      <vt:lpstr>防音サーモスⅡ_ＨサーモスⅡ_H</vt:lpstr>
      <vt:lpstr>防音サーモスⅡ_ＨサーモスⅡ_HFIX_F_</vt:lpstr>
      <vt:lpstr>防音サーモスⅡ_ＨサーモスⅡ_Hプロジェクト_P_</vt:lpstr>
      <vt:lpstr>防音サーモスⅡ_ＨサーモスⅡ_H引違い_H_</vt:lpstr>
      <vt:lpstr>防音サーモスⅡ_ＨサーモスⅡ_H開き_T_</vt:lpstr>
      <vt:lpstr>防音サーモスⅡ_ＨサーモスⅡ_H上げ下げ_U_</vt:lpstr>
      <vt:lpstr>防音サーモスＡ</vt:lpstr>
      <vt:lpstr>防音サーモスＡサーモスＡ_アルミＰＧ_</vt:lpstr>
      <vt:lpstr>防音サーモスＡサーモスＡ_アルミＰＧ_プロジェクト_P_</vt:lpstr>
      <vt:lpstr>防音サーモスＡサーモスＡ_アルミＰＧ_引違い_H_</vt:lpstr>
      <vt:lpstr>防音サーモスＡサーモスＡ_アルミＰＧ_開き_T_</vt:lpstr>
      <vt:lpstr>防音サーモスＡサーモスＡ_アルミＰＧ_上げ下げ_U_</vt:lpstr>
      <vt:lpstr>防音サーモスＡサーモスＡ_アルミ樹脂複合_</vt:lpstr>
      <vt:lpstr>防音サーモスＡサーモスＡ_アルミ樹脂複合_FIX_F_</vt:lpstr>
      <vt:lpstr>防音サーモスＡサーモスＡ_アルミ樹脂複合_プロジェクト_P_</vt:lpstr>
      <vt:lpstr>防音サーモスＬ</vt:lpstr>
      <vt:lpstr>防音サーモスＬサーモスＬ</vt:lpstr>
      <vt:lpstr>防音サーモスＬサーモスＬFIX_F_</vt:lpstr>
      <vt:lpstr>防音サーモスＬサーモスＬプロジェクト_P_</vt:lpstr>
      <vt:lpstr>防音サーモスＬサーモスＬ引違い_H_</vt:lpstr>
      <vt:lpstr>防音サーモスＬサーモスＬ開き_T_</vt:lpstr>
      <vt:lpstr>防音サーモスＬサーモスＬ上げ下げ_U_</vt:lpstr>
      <vt:lpstr>防音セレクトサッシＰＧ</vt:lpstr>
      <vt:lpstr>防音セレクトサッシＰＧセレクトサッシＰＧ</vt:lpstr>
      <vt:lpstr>防音セレクトサッシＰＧセレクトサッシＰＧFIX_F_</vt:lpstr>
      <vt:lpstr>防音セレクトサッシＰＧセレクトサッシＰＧプロジェクト_P_</vt:lpstr>
      <vt:lpstr>防音セレクトサッシＰＧセレクトサッシＰＧ引違い_H_</vt:lpstr>
      <vt:lpstr>防音セレクトサッシＰＧセレクトサッシＰＧ開き_T_</vt:lpstr>
      <vt:lpstr>防音ノンレールサッシ</vt:lpstr>
      <vt:lpstr>防音ノンレールサッシノンレールサッシ_サーモスⅡ_Hタイプ</vt:lpstr>
      <vt:lpstr>防音ノンレールサッシノンレールサッシ_サーモスⅡ_Hタイプ引違い_H_</vt:lpstr>
      <vt:lpstr>防音リシェント勝手口ドア</vt:lpstr>
      <vt:lpstr>防音リシェント勝手口ドアリシェント勝手口ドア_断熱仕様_シリンダー無し_</vt:lpstr>
      <vt:lpstr>防音リシェント勝手口ドアリシェント勝手口ドア_断熱仕様_シリンダー無し_開き_T_</vt:lpstr>
      <vt:lpstr>防音リプラス_アタッチ枠_ＴＷ用</vt:lpstr>
      <vt:lpstr>防音リプラス_アタッチ枠_ＴＷ用リプラス_アタッチ枠_TW用_複層ガラス_FIX窓</vt:lpstr>
      <vt:lpstr>防音リプラス_アタッチ枠_ＴＷ用リプラス_アタッチ枠_TW用_複層ガラス_FIX窓FIX_F_</vt:lpstr>
      <vt:lpstr>防音リプラス_アタッチ枠_ＴＷ用リプラス_アタッチ枠_TW用_複層ガラス_引違い窓___2024年1月販売終了_</vt:lpstr>
      <vt:lpstr>防音リプラス_アタッチ枠_ＴＷ用リプラス_アタッチ枠_TW用_複層ガラス_引違い窓___2024年1月販売終了_引違い_H_</vt:lpstr>
      <vt:lpstr>防音リプラス_アタッチ枠_ＴＷ用リプラス_アタッチ枠_TW用_複層ガラス_横すべり出し窓_オペレーター_高所用横すべり出し窓_</vt:lpstr>
      <vt:lpstr>防音リプラス_アタッチ枠_ＴＷ用リプラス_アタッチ枠_TW用_複層ガラス_横すべり出し窓_オペレーター_高所用横すべり出し窓_プロジェクト_P_</vt:lpstr>
      <vt:lpstr>防音リプラス_アタッチ枠_ＴＷ用リプラス_アタッチ枠_TW用_複層ガラス_横すべり出し窓_グレモン</vt:lpstr>
      <vt:lpstr>防音リプラス_アタッチ枠_ＴＷ用リプラス_アタッチ枠_TW用_複層ガラス_横すべり出し窓_グレモンプロジェクト_P_</vt:lpstr>
      <vt:lpstr>防音リプラス_アタッチ枠_ＴＷ用リプラス_アタッチ枠_TW用_複層ガラス_縦すべり出し窓_オペレーター</vt:lpstr>
      <vt:lpstr>防音リプラス_アタッチ枠_ＴＷ用リプラス_アタッチ枠_TW用_複層ガラス_縦すべり出し窓_オペレーター開き_T_</vt:lpstr>
      <vt:lpstr>防音リプラス_アタッチ枠_ＴＷ用リプラス_アタッチ枠_TW用_複層ガラス_縦すべり出し窓_グレモン</vt:lpstr>
      <vt:lpstr>防音リプラス_アタッチ枠_ＴＷ用リプラス_アタッチ枠_TW用_複層ガラス_縦すべり出し窓_グレモン開き_T_</vt:lpstr>
      <vt:lpstr>防音リプラス_アタッチ枠_ＴＷ用リプラス_アタッチ枠_TW用_複層ガラス_上げ下げ窓</vt:lpstr>
      <vt:lpstr>防音リプラス_アタッチ枠_ＴＷ用リプラス_アタッチ枠_TW用_複層ガラス_上げ下げ窓上げ下げ_U_</vt:lpstr>
      <vt:lpstr>防音リプラス_アタッチ枠_サーモス用</vt:lpstr>
      <vt:lpstr>防音リプラス_アタッチ枠_サーモス用リプラス_アタッチ枠_サーモス用_アルミスペーサー_</vt:lpstr>
      <vt:lpstr>防音リプラス_アタッチ枠_サーモス用リプラス_アタッチ枠_サーモス用_アルミスペーサー__2024年1月販売終了_</vt:lpstr>
      <vt:lpstr>防音リプラス_アタッチ枠_サーモス用リプラス_アタッチ枠_サーモス用_アルミスペーサー__2024年1月販売終了_引違い_H_</vt:lpstr>
      <vt:lpstr>防音リプラス_アタッチ枠_サーモス用リプラス_アタッチ枠_サーモス用_アルミスペーサー_FIX_F_</vt:lpstr>
      <vt:lpstr>防音リプラス_アタッチ枠_サーモス用リプラス_アタッチ枠_サーモス用_アルミスペーサー_プロジェクト_P_</vt:lpstr>
      <vt:lpstr>防音リプラス_アタッチ枠_サーモス用リプラス_アタッチ枠_サーモス用_アルミスペーサー_引違い窓_中桟付__2024年1月販売終了_</vt:lpstr>
      <vt:lpstr>防音リプラス_アタッチ枠_サーモス用リプラス_アタッチ枠_サーモス用_アルミスペーサー_引違い窓_中桟付__2024年1月販売終了_引違い_H_</vt:lpstr>
      <vt:lpstr>防音リプラス_アタッチ枠_サーモス用リプラス_アタッチ枠_サーモス用_アルミスペーサー_開き_T_</vt:lpstr>
      <vt:lpstr>防音リプラス_アタッチ枠_サーモス用リプラス_アタッチ枠_サーモス用_アルミスペーサー_上げ下げ_U_</vt:lpstr>
      <vt:lpstr>防音リプラス_アタッチ枠_サーモス用リプラス_アタッチ枠_サーモス用_樹脂スペーサー_内外色組合せ__2024年1月販売終了_</vt:lpstr>
      <vt:lpstr>防音リプラス_アタッチ枠_サーモス用リプラス_アタッチ枠_サーモス用_樹脂スペーサー_内外色組合せ__2024年1月販売終了_引違い_H_</vt:lpstr>
      <vt:lpstr>防音リプラス_アタッチ枠_サーモス用リプラス_アタッチ枠_サーモス用_樹脂スペーサー_内外色組合せ_内外同系色</vt:lpstr>
      <vt:lpstr>防音リプラス_アタッチ枠_サーモス用リプラス_アタッチ枠_サーモス用_樹脂スペーサー_内外色組合せ_内外同系色__2024年1月販売終了_</vt:lpstr>
      <vt:lpstr>防音リプラス_アタッチ枠_サーモス用リプラス_アタッチ枠_サーモス用_樹脂スペーサー_内外色組合せ_内外同系色__2024年1月販売終了_引違い_H_</vt:lpstr>
      <vt:lpstr>防音リプラス_アタッチ枠_サーモス用リプラス_アタッチ枠_サーモス用_樹脂スペーサー_内外色組合せ_内外同系色_引違い窓_中桟付__2024年1月販売終了_</vt:lpstr>
      <vt:lpstr>防音リプラス_アタッチ枠_サーモス用リプラス_アタッチ枠_サーモス用_樹脂スペーサー_内外色組合せ_内外同系色_引違い窓_中桟付__2024年1月販売終了_引違い_H_</vt:lpstr>
      <vt:lpstr>防音リプラス_アタッチ枠_サーモス用リプラス_アタッチ枠_サーモス用_樹脂スペーサー_内外色組合せ_内外同系色FIX_F_</vt:lpstr>
      <vt:lpstr>防音リプラス_アタッチ枠_サーモス用リプラス_アタッチ枠_サーモス用_樹脂スペーサー_内外色組合せ_内外同系色プロジェクト_P_</vt:lpstr>
      <vt:lpstr>防音リプラス_アタッチ枠_サーモス用リプラス_アタッチ枠_サーモス用_樹脂スペーサー_内外色組合せ_内外同系色開き_T_</vt:lpstr>
      <vt:lpstr>防音リプラス_アタッチ枠_サーモス用リプラス_アタッチ枠_サーモス用_樹脂スペーサー_内外色組合せ_内外同系色上げ下げ_U_</vt:lpstr>
      <vt:lpstr>防音リプラス_居室仕様_ＴＷタイプ</vt:lpstr>
      <vt:lpstr>防音リプラス_居室仕様_ＴＷタイプリプラス_居室仕様_TWタイプ_複層ガラス</vt:lpstr>
      <vt:lpstr>防音リプラス_居室仕様_ＴＷタイプリプラス_居室仕様_TWタイプ_複層ガラス引違い_H_</vt:lpstr>
      <vt:lpstr>防音リプラス_居室仕様_浴室仕様</vt:lpstr>
      <vt:lpstr>防音リプラス_居室仕様_浴室仕様リプラス_居室仕様_浴室仕様_FIX窓外押縁_アルミスペーサー_</vt:lpstr>
      <vt:lpstr>防音リプラス_居室仕様_浴室仕様リプラス_居室仕様_浴室仕様_FIX窓外押縁_アルミスペーサー_FIX_F_</vt:lpstr>
      <vt:lpstr>防音リプラス_居室仕様_浴室仕様リプラス_居室仕様_浴室仕様_FIX窓外押縁_樹脂スペーサー_</vt:lpstr>
      <vt:lpstr>防音リプラス_居室仕様_浴室仕様リプラス_居室仕様_浴室仕様_FIX窓外押縁_樹脂スペーサー_FIX_F_</vt:lpstr>
      <vt:lpstr>防音リプラス_居室仕様_浴室仕様リプラス_居室仕様_浴室仕様_FIX窓内押縁_アルミスペーサー_</vt:lpstr>
      <vt:lpstr>防音リプラス_居室仕様_浴室仕様リプラス_居室仕様_浴室仕様_FIX窓内押縁_アルミスペーサー_FIX_F_</vt:lpstr>
      <vt:lpstr>防音リプラス_居室仕様_浴室仕様リプラス_居室仕様_浴室仕様_FIX窓内押縁_樹脂スペーサー_</vt:lpstr>
      <vt:lpstr>防音リプラス_居室仕様_浴室仕様リプラス_居室仕様_浴室仕様_FIX窓内押縁_樹脂スペーサー_FIX_F_</vt:lpstr>
      <vt:lpstr>防音リプラス_居室仕様_浴室仕様リプラス_居室仕様_浴室仕様_アルミスペーサー_</vt:lpstr>
      <vt:lpstr>防音リプラス_居室仕様_浴室仕様リプラス_居室仕様_浴室仕様_アルミスペーサー_プロジェクト_P_</vt:lpstr>
      <vt:lpstr>防音リプラス_居室仕様_浴室仕様リプラス_居室仕様_浴室仕様_アルミスペーサー_引違い_H_</vt:lpstr>
      <vt:lpstr>防音リプラス_居室仕様_浴室仕様リプラス_居室仕様_浴室仕様_アルミスペーサー_引違い窓_中桟付</vt:lpstr>
      <vt:lpstr>防音リプラス_居室仕様_浴室仕様リプラス_居室仕様_浴室仕様_アルミスペーサー_引違い窓_中桟付引違い_H_</vt:lpstr>
      <vt:lpstr>防音リプラス_居室仕様_浴室仕様リプラス_居室仕様_浴室仕様_アルミスペーサー_開き_T_</vt:lpstr>
      <vt:lpstr>防音リプラス_居室仕様_浴室仕様リプラス_居室仕様_浴室仕様_アルミスペーサー_上げ下げ_U_</vt:lpstr>
      <vt:lpstr>防音リプラス_居室仕様_浴室仕様リプラス_居室仕様_浴室仕様_樹脂スペーサー_</vt:lpstr>
      <vt:lpstr>防音リプラス_居室仕様_浴室仕様リプラス_居室仕様_浴室仕様_樹脂スペーサー_プロジェクト_P_</vt:lpstr>
      <vt:lpstr>防音リプラス_居室仕様_浴室仕様リプラス_居室仕様_浴室仕様_樹脂スペーサー_引違い_H_</vt:lpstr>
      <vt:lpstr>防音リプラス_居室仕様_浴室仕様リプラス_居室仕様_浴室仕様_樹脂スペーサー_引違い窓_中桟付</vt:lpstr>
      <vt:lpstr>防音リプラス_居室仕様_浴室仕様リプラス_居室仕様_浴室仕様_樹脂スペーサー_引違い窓_中桟付引違い_H_</vt:lpstr>
      <vt:lpstr>防音リプラス_居室仕様_浴室仕様リプラス_居室仕様_浴室仕様_樹脂スペーサー_引違い窓ブリッジ枠</vt:lpstr>
      <vt:lpstr>防音リプラス_居室仕様_浴室仕様リプラス_居室仕様_浴室仕様_樹脂スペーサー_引違い窓ブリッジ枠引違い_H_</vt:lpstr>
      <vt:lpstr>防音リプラス_居室仕様_浴室仕様リプラス_居室仕様_浴室仕様_樹脂スペーサー_開き_T_</vt:lpstr>
      <vt:lpstr>防音リプラス_居室仕様_浴室仕様リプラス_居室仕様_浴室仕様_樹脂スペーサー_上げ下げ_U_</vt:lpstr>
      <vt:lpstr>防音リプラス専用枠</vt:lpstr>
      <vt:lpstr>防音リプラス専用枠リプラス専用枠_23年3月末販売終了__アルミスペーサー_</vt:lpstr>
      <vt:lpstr>防音リプラス専用枠リプラス専用枠_23年3月末販売終了__アルミスペーサー_引違い_H_</vt:lpstr>
      <vt:lpstr>防音リプラス専用枠リプラス専用枠_23年3月末販売終了__樹脂スペーサー_</vt:lpstr>
      <vt:lpstr>防音リプラス専用枠リプラス専用枠_23年3月末販売終了__樹脂スペーサー_引違い_H_</vt:lpstr>
      <vt:lpstr>防音リフレム樹脂窓用</vt:lpstr>
      <vt:lpstr>防音リフレム樹脂窓用リフレム樹脂窓用カバーモール_EW_EW_for_Design_PG__スペーサー材質問わず_</vt:lpstr>
      <vt:lpstr>防音リフレム樹脂窓用リフレム樹脂窓用カバーモール_EW_EW_for_Design_PG__スペーサー材質問わず_FIX_F_</vt:lpstr>
      <vt:lpstr>防音リフレム樹脂窓用リフレム樹脂窓用カバーモール_EW_EW_for_Design_PG__スペーサー材質問わず_プロジェクト_P_</vt:lpstr>
      <vt:lpstr>防音リフレム樹脂窓用リフレム樹脂窓用カバーモール_EW_EW_for_Design_PG__スペーサー材質問わず_引違い_H_</vt:lpstr>
      <vt:lpstr>防音リフレム樹脂窓用リフレム樹脂窓用カバーモール_EW_EW_for_Design_PG__スペーサー材質問わず_開き_T_</vt:lpstr>
      <vt:lpstr>防音ワイドウィン</vt:lpstr>
      <vt:lpstr>防音ワイドウィンワイドウィン</vt:lpstr>
      <vt:lpstr>防音ワイドウィンワイドウィン引違い_H_</vt:lpstr>
      <vt:lpstr>防音出窓</vt:lpstr>
      <vt:lpstr>防音出窓出窓_サーモスⅡ_Hタイプ</vt:lpstr>
      <vt:lpstr>防音出窓出窓_サーモスⅡ_Hタイプその他_X_</vt:lpstr>
      <vt:lpstr>防音出窓出窓_サーモスLタイプ</vt:lpstr>
      <vt:lpstr>防音出窓出窓_サーモスLタイプその他_X_</vt:lpstr>
      <vt:lpstr>防音台形ＦＩＸ窓</vt:lpstr>
      <vt:lpstr>防音台形ＦＩＸ窓台形ＦＩＸ窓_サーモスⅡ_Hタイプ</vt:lpstr>
      <vt:lpstr>防音台形ＦＩＸ窓台形ＦＩＸ窓_サーモスⅡ_HタイプFIX_F_</vt:lpstr>
      <vt:lpstr>防音台形ＦＩＸ窓台形ＦＩＸ窓_サーモスLタイプ</vt:lpstr>
      <vt:lpstr>防音台形ＦＩＸ窓台形ＦＩＸ窓_サーモスLタイプFIX_F_</vt:lpstr>
      <vt:lpstr>防音断熱土間引戸</vt:lpstr>
      <vt:lpstr>防音断熱土間引戸断熱土間引戸_中桟腰パネル付除く__サーモスⅡ_Hタイプ</vt:lpstr>
      <vt:lpstr>防音断熱土間引戸断熱土間引戸_中桟腰パネル付除く__サーモスⅡ_Hタイプ引違い_H_</vt:lpstr>
      <vt:lpstr>防音断熱土間引戸断熱土間引戸_中桟腰パネル付除く__サーモスLタイプ</vt:lpstr>
      <vt:lpstr>防音断熱土間引戸断熱土間引戸_中桟腰パネル付除く__サーモスLタイプ引違い_H_</vt:lpstr>
      <vt:lpstr>防音内付ＲＳⅡ</vt:lpstr>
      <vt:lpstr>防音内付ＲＳⅡ内付ＲＳⅡ_ＰＧ障子_</vt:lpstr>
      <vt:lpstr>防音内付ＲＳⅡ内付ＲＳⅡ_ＰＧ障子_引違い_H_</vt:lpstr>
      <vt:lpstr>防音防火戸ＦＧ_Ａ</vt:lpstr>
      <vt:lpstr>防音防火戸ＦＧ_Ａ防火戸ＦＧ_Ａ_アルミＰＧ_</vt:lpstr>
      <vt:lpstr>防音防火戸ＦＧ_Ａ防火戸ＦＧ_Ａ_アルミＰＧ_プロジェクト_P_</vt:lpstr>
      <vt:lpstr>防音防火戸ＦＧ_Ａ防火戸ＦＧ_Ａ_アルミＰＧ_引違い_H_</vt:lpstr>
      <vt:lpstr>防音防火戸ＦＧ_Ａ防火戸ＦＧ_Ａ_アルミＰＧ_開き_T_</vt:lpstr>
      <vt:lpstr>防音防火戸ＦＧ_Ａ防火戸ＦＧ_Ａ_アルミＰＧ_上げ下げ_U_</vt:lpstr>
      <vt:lpstr>防音防火戸ＦＧ_Ａ防火戸ＦＧ_Ａ_アルミ樹脂複合_</vt:lpstr>
      <vt:lpstr>防音防火戸ＦＧ_Ａ防火戸ＦＧ_Ａ_アルミ樹脂複合_FIX_F_</vt:lpstr>
      <vt:lpstr>防音防火戸ＦＧ_Ａ防火戸ＦＧ_Ａ_アルミ樹脂複合_プロジェクト_P_</vt:lpstr>
      <vt:lpstr>防音防火戸ＦＧ_Ｈ</vt:lpstr>
      <vt:lpstr>防音防火戸ＦＧ_Ｈ防火戸ＦＧ_Ｈ</vt:lpstr>
      <vt:lpstr>防音防火戸ＦＧ_Ｈ防火戸ＦＧ_ＨFIX_F_</vt:lpstr>
      <vt:lpstr>防音防火戸ＦＧ_Ｈ防火戸ＦＧ_Ｈプロジェクト_P_</vt:lpstr>
      <vt:lpstr>防音防火戸ＦＧ_Ｈ防火戸ＦＧ_Ｈ引違い_H_</vt:lpstr>
      <vt:lpstr>防音防火戸ＦＧ_Ｈ防火戸ＦＧ_Ｈ開き_T_</vt:lpstr>
      <vt:lpstr>防音防火戸ＦＧ_Ｈ防火戸ＦＧ_Ｈ上げ下げ_U_</vt:lpstr>
      <vt:lpstr>防音防火戸ＦＧ_Ｌ</vt:lpstr>
      <vt:lpstr>防音防火戸ＦＧ_Ｌ防火戸ＦＧ_Ｌ</vt:lpstr>
      <vt:lpstr>防音防火戸ＦＧ_Ｌ防火戸ＦＧ_ＬFIX_F_</vt:lpstr>
      <vt:lpstr>防音防火戸ＦＧ_Ｌ防火戸ＦＧ_Ｌプロジェクト_P_</vt:lpstr>
      <vt:lpstr>防音防火戸ＦＧ_Ｌ防火戸ＦＧ_Ｌ引違い_H_</vt:lpstr>
      <vt:lpstr>防音防火戸ＦＧ_Ｌ防火戸ＦＧ_Ｌ開き_T_</vt:lpstr>
      <vt:lpstr>防音防火戸ＦＧ_Ｌ防火戸ＦＧ_Ｌ上げ下げ_U_</vt:lpstr>
      <vt:lpstr>防音防火戸ガゼリアＮ</vt:lpstr>
      <vt:lpstr>防音防火戸ガゼリアＮ防火戸ガゼリアN_サーモスⅡ_Hタイプ</vt:lpstr>
      <vt:lpstr>防音防火戸ガゼリアＮ防火戸ガゼリアN_サーモスⅡ_Hタイプ引違い_H_</vt:lpstr>
      <vt:lpstr>防音防火戸ガゼリアＮ防火戸ガゼリアN_サーモスLタイプ</vt:lpstr>
      <vt:lpstr>防音防火戸ガゼリアＮ防火戸ガゼリアN_サーモスLタイプ引違い_H_</vt:lpstr>
      <vt:lpstr>防災</vt:lpstr>
      <vt:lpstr>防災ＡＴＵ</vt:lpstr>
      <vt:lpstr>防災ＡＴＵＡＴＵ_ＰＧ障子_</vt:lpstr>
      <vt:lpstr>防災ＡＴＵＡＴＵ_ＰＧ障子_引違い_H_</vt:lpstr>
      <vt:lpstr>防災ＥＷ</vt:lpstr>
      <vt:lpstr>防災ＥＷEW_EW_for_Design_PG_</vt:lpstr>
      <vt:lpstr>防災ＥＷEW_EW_for_Design_PG_FIX_F_</vt:lpstr>
      <vt:lpstr>防災ＥＷEW_EW_for_Design_PG_プロジェクト_P_</vt:lpstr>
      <vt:lpstr>防災ＥＷEW_EW_for_Design_PG_引違い_H_</vt:lpstr>
      <vt:lpstr>防災ＥＷEW_EW_for_Design_PG_開き_T_</vt:lpstr>
      <vt:lpstr>防災ＥＷEW_EW_for_Design_PG_上げ下げ_U_</vt:lpstr>
      <vt:lpstr>防災ＥＷEW_EW_for_Design_PG_多機能_S_</vt:lpstr>
      <vt:lpstr>防災ＥＷEW_EW_for_Design_TG_</vt:lpstr>
      <vt:lpstr>防災ＥＷEW_EW_for_Design_TG_FIX_F_</vt:lpstr>
      <vt:lpstr>防災ＥＷEW_EW_for_Design_TG_プロジェクト_P_</vt:lpstr>
      <vt:lpstr>防災ＥＷEW_EW_for_Design_TG_引違い_H_</vt:lpstr>
      <vt:lpstr>防災ＥＷEW_EW_for_Design_TG_開き_T_</vt:lpstr>
      <vt:lpstr>防災ＥＷEW_EW_for_Design_TG_上げ下げ_U_</vt:lpstr>
      <vt:lpstr>防災ＥＷEW_EW_for_Design_TG_多機能_S_</vt:lpstr>
      <vt:lpstr>防災ＬＷ</vt:lpstr>
      <vt:lpstr>防災ＬＷLW_トリプルガラス_</vt:lpstr>
      <vt:lpstr>防災ＬＷLW_トリプルガラス_引違い_H_</vt:lpstr>
      <vt:lpstr>防災ＬＷLW_複層ガラス_</vt:lpstr>
      <vt:lpstr>防災ＬＷLW_複層ガラス_引違い_H_</vt:lpstr>
      <vt:lpstr>防災アトモスⅡ</vt:lpstr>
      <vt:lpstr>防災アトモスⅡアトモスⅡ</vt:lpstr>
      <vt:lpstr>防災アトモスⅡアトモスⅡ引違い_H_</vt:lpstr>
      <vt:lpstr>防災オーニング窓</vt:lpstr>
      <vt:lpstr>防災オーニング窓オーニング窓_サーモスⅡ_Hタイプ</vt:lpstr>
      <vt:lpstr>防災オーニング窓オーニング窓_サーモスⅡ_Hタイプルーバー_R_</vt:lpstr>
      <vt:lpstr>防災オーニング窓オーニング窓_サーモスLタイプ</vt:lpstr>
      <vt:lpstr>防災オーニング窓オーニング窓_サーモスLタイプルーバー_R_</vt:lpstr>
      <vt:lpstr>防災オープンウィン</vt:lpstr>
      <vt:lpstr>防災オープンウィンオープンウィン_サーモスⅡ_Hタイプ</vt:lpstr>
      <vt:lpstr>防災オープンウィンオープンウィン_サーモスⅡ_Hタイプ引違い_H_</vt:lpstr>
      <vt:lpstr>防災オープンウィンオープンウィン_サーモスⅡ_Hタイプ折り_W_</vt:lpstr>
      <vt:lpstr>防災オープンウィンオープンウィン_サーモスLタイプ</vt:lpstr>
      <vt:lpstr>防災オープンウィンオープンウィン_サーモスLタイプ引違い_H_</vt:lpstr>
      <vt:lpstr>防災オープンウィンオープンウィン_サーモスLタイプ折り_W_</vt:lpstr>
      <vt:lpstr>防災ガゼリアＮ</vt:lpstr>
      <vt:lpstr>防災ガゼリアＮガゼリアN_中桟腰パネル付除く__サーモスⅡ_Hタイプ</vt:lpstr>
      <vt:lpstr>防災ガゼリアＮガゼリアN_中桟腰パネル付除く__サーモスⅡ_Hタイプ引違い_H_</vt:lpstr>
      <vt:lpstr>防災ガゼリアＮガゼリアN_中桟腰パネル付除く__サーモスLタイプ</vt:lpstr>
      <vt:lpstr>防災ガゼリアＮガゼリアN_中桟腰パネル付除く__サーモスLタイプ引違い_H_</vt:lpstr>
      <vt:lpstr>防災コーディネート_引違い窓</vt:lpstr>
      <vt:lpstr>防災コーディネート_引違い窓コーディネート_引違い窓_サーモスⅡ_Hタイプ</vt:lpstr>
      <vt:lpstr>防災コーディネート_引違い窓コーディネート_引違い窓_サーモスⅡ_Hタイプ引違い_H_</vt:lpstr>
      <vt:lpstr>防災コーディネート_引違い窓コーディネート_引違い窓_サーモスLタイプ</vt:lpstr>
      <vt:lpstr>防災コーディネート_引違い窓コーディネート_引違い窓_サーモスLタイプ引違い_H_</vt:lpstr>
      <vt:lpstr>防災サークルＦＩＸ窓</vt:lpstr>
      <vt:lpstr>防災サークルＦＩＸ窓サークルＦＩＸ窓_サーモスⅡ_Hタイプ</vt:lpstr>
      <vt:lpstr>防災サークルＦＩＸ窓サークルＦＩＸ窓_サーモスⅡ_HタイプFIX_F_</vt:lpstr>
      <vt:lpstr>防災サークルＦＩＸ窓サークルＦＩＸ窓_サーモスLタイプ</vt:lpstr>
      <vt:lpstr>防災サークルＦＩＸ窓サークルＦＩＸ窓_サーモスLタイプFIX_F_</vt:lpstr>
      <vt:lpstr>防災サーモスⅡ_Ｈ</vt:lpstr>
      <vt:lpstr>防災サーモスⅡ_ＨサーモスⅡ_H</vt:lpstr>
      <vt:lpstr>防災サーモスⅡ_ＨサーモスⅡ_HFIX_F_</vt:lpstr>
      <vt:lpstr>防災サーモスⅡ_ＨサーモスⅡ_Hプロジェクト_P_</vt:lpstr>
      <vt:lpstr>防災サーモスⅡ_ＨサーモスⅡ_H引違い_H_</vt:lpstr>
      <vt:lpstr>防災サーモスⅡ_ＨサーモスⅡ_H開き_T_</vt:lpstr>
      <vt:lpstr>防災サーモスⅡ_ＨサーモスⅡ_H上げ下げ_U_</vt:lpstr>
      <vt:lpstr>防災サーモスＡ</vt:lpstr>
      <vt:lpstr>防災サーモスＡサーモスＡ_アルミＰＧ_</vt:lpstr>
      <vt:lpstr>防災サーモスＡサーモスＡ_アルミＰＧ_プロジェクト_P_</vt:lpstr>
      <vt:lpstr>防災サーモスＡサーモスＡ_アルミＰＧ_引違い_H_</vt:lpstr>
      <vt:lpstr>防災サーモスＡサーモスＡ_アルミＰＧ_開き_T_</vt:lpstr>
      <vt:lpstr>防災サーモスＡサーモスＡ_アルミＰＧ_上げ下げ_U_</vt:lpstr>
      <vt:lpstr>防災サーモスＡサーモスＡ_アルミ樹脂複合_</vt:lpstr>
      <vt:lpstr>防災サーモスＡサーモスＡ_アルミ樹脂複合_FIX_F_</vt:lpstr>
      <vt:lpstr>防災サーモスＡサーモスＡ_アルミ樹脂複合_プロジェクト_P_</vt:lpstr>
      <vt:lpstr>防災サーモスＬ</vt:lpstr>
      <vt:lpstr>防災サーモスＬサーモスＬ</vt:lpstr>
      <vt:lpstr>防災サーモスＬサーモスＬFIX_F_</vt:lpstr>
      <vt:lpstr>防災サーモスＬサーモスＬプロジェクト_P_</vt:lpstr>
      <vt:lpstr>防災サーモスＬサーモスＬ引違い_H_</vt:lpstr>
      <vt:lpstr>防災サーモスＬサーモスＬ開き_T_</vt:lpstr>
      <vt:lpstr>防災サーモスＬサーモスＬ上げ下げ_U_</vt:lpstr>
      <vt:lpstr>防災セレクトサッシＰＧ</vt:lpstr>
      <vt:lpstr>防災セレクトサッシＰＧセレクトサッシＰＧ</vt:lpstr>
      <vt:lpstr>防災セレクトサッシＰＧセレクトサッシＰＧFIX_F_</vt:lpstr>
      <vt:lpstr>防災セレクトサッシＰＧセレクトサッシＰＧプロジェクト_P_</vt:lpstr>
      <vt:lpstr>防災セレクトサッシＰＧセレクトサッシＰＧ引違い_H_</vt:lpstr>
      <vt:lpstr>防災セレクトサッシＰＧセレクトサッシＰＧ開き_T_</vt:lpstr>
      <vt:lpstr>防災ノンレールサッシ</vt:lpstr>
      <vt:lpstr>防災ノンレールサッシノンレールサッシ_サーモスⅡ_Hタイプ</vt:lpstr>
      <vt:lpstr>防災ノンレールサッシノンレールサッシ_サーモスⅡ_Hタイプ引違い_H_</vt:lpstr>
      <vt:lpstr>防災ノンレールサッシノンレールサッシ_サーモスLタイプ</vt:lpstr>
      <vt:lpstr>防災ノンレールサッシノンレールサッシ_サーモスLタイプ引違い_H_</vt:lpstr>
      <vt:lpstr>防災リプラス_アタッチ枠_ＴＷ用</vt:lpstr>
      <vt:lpstr>防災リプラス_アタッチ枠_ＴＷ用リプラス_アタッチ枠_TW用_トリプルガラス_FIX窓_アルゴンガス_</vt:lpstr>
      <vt:lpstr>防災リプラス_アタッチ枠_ＴＷ用リプラス_アタッチ枠_TW用_トリプルガラス_FIX窓_アルゴンガス_FIX_F_</vt:lpstr>
      <vt:lpstr>防災リプラス_アタッチ枠_ＴＷ用リプラス_アタッチ枠_TW用_トリプルガラス_FIX窓_クリプトンガス_</vt:lpstr>
      <vt:lpstr>防災リプラス_アタッチ枠_ＴＷ用リプラス_アタッチ枠_TW用_トリプルガラス_FIX窓_クリプトンガス_FIX_F_</vt:lpstr>
      <vt:lpstr>防災リプラス_アタッチ枠_ＴＷ用リプラス_アタッチ枠_TW用_トリプルガラス_引違い窓_アルゴンガス___2024年1月販売終了_</vt:lpstr>
      <vt:lpstr>防災リプラス_アタッチ枠_ＴＷ用リプラス_アタッチ枠_TW用_トリプルガラス_引違い窓_アルゴンガス___2024年1月販売終了_引違い_H_</vt:lpstr>
      <vt:lpstr>防災リプラス_アタッチ枠_ＴＷ用リプラス_アタッチ枠_TW用_トリプルガラス_引違い窓_クリプトンガス___2024年1月販売終了_</vt:lpstr>
      <vt:lpstr>防災リプラス_アタッチ枠_ＴＷ用リプラス_アタッチ枠_TW用_トリプルガラス_引違い窓_クリプトンガス___2024年1月販売終了_引違い_H_</vt:lpstr>
      <vt:lpstr>防災リプラス_アタッチ枠_ＴＷ用リプラス_アタッチ枠_TW用_トリプルガラス_横すべり出し窓_オペレーター_高所用横すべり出し窓_アルゴンガス_</vt:lpstr>
      <vt:lpstr>防災リプラス_アタッチ枠_ＴＷ用リプラス_アタッチ枠_TW用_トリプルガラス_横すべり出し窓_オペレーター_高所用横すべり出し窓_アルゴンガス_プロジェクト_P_</vt:lpstr>
      <vt:lpstr>防災リプラス_アタッチ枠_ＴＷ用リプラス_アタッチ枠_TW用_トリプルガラス_横すべり出し窓_オペレーター_高所用横すべり出し窓_クリプトンガス_</vt:lpstr>
      <vt:lpstr>防災リプラス_アタッチ枠_ＴＷ用リプラス_アタッチ枠_TW用_トリプルガラス_横すべり出し窓_オペレーター_高所用横すべり出し窓_クリプトンガス_プロジェクト_P_</vt:lpstr>
      <vt:lpstr>防災リプラス_アタッチ枠_ＴＷ用リプラス_アタッチ枠_TW用_トリプルガラス_横すべり出し窓_グレモン_アルゴンガス__</vt:lpstr>
      <vt:lpstr>防災リプラス_アタッチ枠_ＴＷ用リプラス_アタッチ枠_TW用_トリプルガラス_横すべり出し窓_グレモン_アルゴンガス__プロジェクト_P_</vt:lpstr>
      <vt:lpstr>防災リプラス_アタッチ枠_ＴＷ用リプラス_アタッチ枠_TW用_トリプルガラス_横すべり出し窓_グレモン_クリプトンガス_</vt:lpstr>
      <vt:lpstr>防災リプラス_アタッチ枠_ＴＷ用リプラス_アタッチ枠_TW用_トリプルガラス_横すべり出し窓_グレモン_クリプトンガス_プロジェクト_P_</vt:lpstr>
      <vt:lpstr>防災リプラス_アタッチ枠_ＴＷ用リプラス_アタッチ枠_TW用_トリプルガラス_縦すべり出し窓_オペレーター_アルゴンガス__</vt:lpstr>
      <vt:lpstr>防災リプラス_アタッチ枠_ＴＷ用リプラス_アタッチ枠_TW用_トリプルガラス_縦すべり出し窓_オペレーター_アルゴンガス__開き_T_</vt:lpstr>
      <vt:lpstr>防災リプラス_アタッチ枠_ＴＷ用リプラス_アタッチ枠_TW用_トリプルガラス_縦すべり出し窓_オペレーター_クリプトンガス_</vt:lpstr>
      <vt:lpstr>防災リプラス_アタッチ枠_ＴＷ用リプラス_アタッチ枠_TW用_トリプルガラス_縦すべり出し窓_オペレーター_クリプトンガス_開き_T_</vt:lpstr>
      <vt:lpstr>防災リプラス_アタッチ枠_ＴＷ用リプラス_アタッチ枠_TW用_トリプルガラス_縦すべり出し窓_グレモン_アルゴンガス_</vt:lpstr>
      <vt:lpstr>防災リプラス_アタッチ枠_ＴＷ用リプラス_アタッチ枠_TW用_トリプルガラス_縦すべり出し窓_グレモン_アルゴンガス_開き_T_</vt:lpstr>
      <vt:lpstr>防災リプラス_アタッチ枠_ＴＷ用リプラス_アタッチ枠_TW用_トリプルガラス_縦すべり出し窓_グレモン_クリプトンガス_</vt:lpstr>
      <vt:lpstr>防災リプラス_アタッチ枠_ＴＷ用リプラス_アタッチ枠_TW用_トリプルガラス_縦すべり出し窓_グレモン_クリプトンガス_開き_T_</vt:lpstr>
      <vt:lpstr>防災リプラス_アタッチ枠_ＴＷ用リプラス_アタッチ枠_TW用_トリプルガラス_上げ下げ窓_アルゴンガス_</vt:lpstr>
      <vt:lpstr>防災リプラス_アタッチ枠_ＴＷ用リプラス_アタッチ枠_TW用_トリプルガラス_上げ下げ窓_アルゴンガス_上げ下げ_U_</vt:lpstr>
      <vt:lpstr>防災リプラス_アタッチ枠_ＴＷ用リプラス_アタッチ枠_TW用_トリプルガラス_上げ下げ窓_クリプトンガス_</vt:lpstr>
      <vt:lpstr>防災リプラス_アタッチ枠_ＴＷ用リプラス_アタッチ枠_TW用_トリプルガラス_上げ下げ窓_クリプトンガス_上げ下げ_U_</vt:lpstr>
      <vt:lpstr>防災リプラス_アタッチ枠_ＴＷ用リプラス_アタッチ枠_TW用_複層ガラス_FIX窓</vt:lpstr>
      <vt:lpstr>防災リプラス_アタッチ枠_ＴＷ用リプラス_アタッチ枠_TW用_複層ガラス_FIX窓FIX_F_</vt:lpstr>
      <vt:lpstr>防災リプラス_アタッチ枠_ＴＷ用リプラス_アタッチ枠_TW用_複層ガラス_引違い窓___2024年1月販売終了_</vt:lpstr>
      <vt:lpstr>防災リプラス_アタッチ枠_ＴＷ用リプラス_アタッチ枠_TW用_複層ガラス_引違い窓___2024年1月販売終了_引違い_H_</vt:lpstr>
      <vt:lpstr>防災リプラス_アタッチ枠_ＴＷ用リプラス_アタッチ枠_TW用_複層ガラス_横すべり出し窓_オペレーター_高所用横すべり出し窓_</vt:lpstr>
      <vt:lpstr>防災リプラス_アタッチ枠_ＴＷ用リプラス_アタッチ枠_TW用_複層ガラス_横すべり出し窓_オペレーター_高所用横すべり出し窓_プロジェクト_P_</vt:lpstr>
      <vt:lpstr>防災リプラス_アタッチ枠_ＴＷ用リプラス_アタッチ枠_TW用_複層ガラス_横すべり出し窓_グレモン</vt:lpstr>
      <vt:lpstr>防災リプラス_アタッチ枠_ＴＷ用リプラス_アタッチ枠_TW用_複層ガラス_横すべり出し窓_グレモンプロジェクト_P_</vt:lpstr>
      <vt:lpstr>防災リプラス_アタッチ枠_ＴＷ用リプラス_アタッチ枠_TW用_複層ガラス_縦すべり出し窓_オペレーター</vt:lpstr>
      <vt:lpstr>防災リプラス_アタッチ枠_ＴＷ用リプラス_アタッチ枠_TW用_複層ガラス_縦すべり出し窓_オペレーター開き_T_</vt:lpstr>
      <vt:lpstr>防災リプラス_アタッチ枠_ＴＷ用リプラス_アタッチ枠_TW用_複層ガラス_縦すべり出し窓_グレモン</vt:lpstr>
      <vt:lpstr>防災リプラス_アタッチ枠_ＴＷ用リプラス_アタッチ枠_TW用_複層ガラス_縦すべり出し窓_グレモン開き_T_</vt:lpstr>
      <vt:lpstr>防災リプラス_アタッチ枠_ＴＷ用リプラス_アタッチ枠_TW用_複層ガラス_上げ下げ窓</vt:lpstr>
      <vt:lpstr>防災リプラス_アタッチ枠_ＴＷ用リプラス_アタッチ枠_TW用_複層ガラス_上げ下げ窓上げ下げ_U_</vt:lpstr>
      <vt:lpstr>防災リプラス_アタッチ枠_サーモス用</vt:lpstr>
      <vt:lpstr>防災リプラス_アタッチ枠_サーモス用リプラス_アタッチ枠_サーモス用_アルミスペーサー_</vt:lpstr>
      <vt:lpstr>防災リプラス_アタッチ枠_サーモス用リプラス_アタッチ枠_サーモス用_アルミスペーサー__2024年1月販売終了_</vt:lpstr>
      <vt:lpstr>防災リプラス_アタッチ枠_サーモス用リプラス_アタッチ枠_サーモス用_アルミスペーサー__2024年1月販売終了_引違い_H_</vt:lpstr>
      <vt:lpstr>防災リプラス_アタッチ枠_サーモス用リプラス_アタッチ枠_サーモス用_アルミスペーサー_FIX_F_</vt:lpstr>
      <vt:lpstr>防災リプラス_アタッチ枠_サーモス用リプラス_アタッチ枠_サーモス用_アルミスペーサー_プロジェクト_P_</vt:lpstr>
      <vt:lpstr>防災リプラス_アタッチ枠_サーモス用リプラス_アタッチ枠_サーモス用_アルミスペーサー_引違い窓_中桟付__2024年1月販売終了_</vt:lpstr>
      <vt:lpstr>防災リプラス_アタッチ枠_サーモス用リプラス_アタッチ枠_サーモス用_アルミスペーサー_引違い窓_中桟付__2024年1月販売終了_引違い_H_</vt:lpstr>
      <vt:lpstr>防災リプラス_アタッチ枠_サーモス用リプラス_アタッチ枠_サーモス用_アルミスペーサー_開き_T_</vt:lpstr>
      <vt:lpstr>防災リプラス_アタッチ枠_サーモス用リプラス_アタッチ枠_サーモス用_アルミスペーサー_上げ下げ_U_</vt:lpstr>
      <vt:lpstr>防災リプラス_アタッチ枠_サーモス用リプラス_アタッチ枠_サーモス用_樹脂スペーサー_内外色組合せ__2024年1月販売終了_</vt:lpstr>
      <vt:lpstr>防災リプラス_アタッチ枠_サーモス用リプラス_アタッチ枠_サーモス用_樹脂スペーサー_内外色組合せ__2024年1月販売終了_引違い_H_</vt:lpstr>
      <vt:lpstr>防災リプラス_アタッチ枠_サーモス用リプラス_アタッチ枠_サーモス用_樹脂スペーサー_内外色組合せ_内外同系色</vt:lpstr>
      <vt:lpstr>防災リプラス_アタッチ枠_サーモス用リプラス_アタッチ枠_サーモス用_樹脂スペーサー_内外色組合せ_内外同系色__2024年1月販売終了_</vt:lpstr>
      <vt:lpstr>防災リプラス_アタッチ枠_サーモス用リプラス_アタッチ枠_サーモス用_樹脂スペーサー_内外色組合せ_内外同系色__2024年1月販売終了_引違い_H_</vt:lpstr>
      <vt:lpstr>防災リプラス_アタッチ枠_サーモス用リプラス_アタッチ枠_サーモス用_樹脂スペーサー_内外色組合せ_内外同系色_引違い窓_中桟付__2024年1月販売終了_</vt:lpstr>
      <vt:lpstr>防災リプラス_アタッチ枠_サーモス用リプラス_アタッチ枠_サーモス用_樹脂スペーサー_内外色組合せ_内外同系色_引違い窓_中桟付__2024年1月販売終了_引違い_H_</vt:lpstr>
      <vt:lpstr>防災リプラス_アタッチ枠_サーモス用リプラス_アタッチ枠_サーモス用_樹脂スペーサー_内外色組合せ_内外同系色FIX_F_</vt:lpstr>
      <vt:lpstr>防災リプラス_アタッチ枠_サーモス用リプラス_アタッチ枠_サーモス用_樹脂スペーサー_内外色組合せ_内外同系色プロジェクト_P_</vt:lpstr>
      <vt:lpstr>防災リプラス_アタッチ枠_サーモス用リプラス_アタッチ枠_サーモス用_樹脂スペーサー_内外色組合せ_内外同系色開き_T_</vt:lpstr>
      <vt:lpstr>防災リプラス_アタッチ枠_サーモス用リプラス_アタッチ枠_サーモス用_樹脂スペーサー_内外色組合せ_内外同系色上げ下げ_U_</vt:lpstr>
      <vt:lpstr>防災リプラス_居室仕様_ＴＷタイプ</vt:lpstr>
      <vt:lpstr>防災リプラス_居室仕様_ＴＷタイプリプラス_居室仕様_TWタイプ_トリプルガラス_アルゴンガス_</vt:lpstr>
      <vt:lpstr>防災リプラス_居室仕様_ＴＷタイプリプラス_居室仕様_TWタイプ_トリプルガラス_アルゴンガス_引違い_H_</vt:lpstr>
      <vt:lpstr>防災リプラス_居室仕様_ＴＷタイプリプラス_居室仕様_TWタイプ_トリプルガラス_クリプトンガス_</vt:lpstr>
      <vt:lpstr>防災リプラス_居室仕様_ＴＷタイプリプラス_居室仕様_TWタイプ_トリプルガラス_クリプトンガス_引違い_H_</vt:lpstr>
      <vt:lpstr>防災リプラス_居室仕様_ＴＷタイプリプラス_居室仕様_TWタイプ_複層ガラス</vt:lpstr>
      <vt:lpstr>防災リプラス_居室仕様_ＴＷタイプリプラス_居室仕様_TWタイプ_複層ガラス引違い_H_</vt:lpstr>
      <vt:lpstr>防災リプラス_居室仕様_浴室仕様</vt:lpstr>
      <vt:lpstr>防災リプラス_居室仕様_浴室仕様リプラス_居室仕様_浴室仕様_FIX窓外押縁_アルミスペーサー_</vt:lpstr>
      <vt:lpstr>防災リプラス_居室仕様_浴室仕様リプラス_居室仕様_浴室仕様_FIX窓外押縁_アルミスペーサー_FIX_F_</vt:lpstr>
      <vt:lpstr>防災リプラス_居室仕様_浴室仕様リプラス_居室仕様_浴室仕様_FIX窓外押縁_樹脂スペーサー_</vt:lpstr>
      <vt:lpstr>防災リプラス_居室仕様_浴室仕様リプラス_居室仕様_浴室仕様_FIX窓外押縁_樹脂スペーサー_FIX_F_</vt:lpstr>
      <vt:lpstr>防災リプラス_居室仕様_浴室仕様リプラス_居室仕様_浴室仕様_FIX窓内押縁_アルミスペーサー_</vt:lpstr>
      <vt:lpstr>防災リプラス_居室仕様_浴室仕様リプラス_居室仕様_浴室仕様_FIX窓内押縁_アルミスペーサー_FIX_F_</vt:lpstr>
      <vt:lpstr>防災リプラス_居室仕様_浴室仕様リプラス_居室仕様_浴室仕様_FIX窓内押縁_樹脂スペーサー_</vt:lpstr>
      <vt:lpstr>防災リプラス_居室仕様_浴室仕様リプラス_居室仕様_浴室仕様_FIX窓内押縁_樹脂スペーサー_FIX_F_</vt:lpstr>
      <vt:lpstr>防災リプラス_居室仕様_浴室仕様リプラス_居室仕様_浴室仕様_アルミスペーサー_</vt:lpstr>
      <vt:lpstr>防災リプラス_居室仕様_浴室仕様リプラス_居室仕様_浴室仕様_アルミスペーサー_プロジェクト_P_</vt:lpstr>
      <vt:lpstr>防災リプラス_居室仕様_浴室仕様リプラス_居室仕様_浴室仕様_アルミスペーサー_引違い_H_</vt:lpstr>
      <vt:lpstr>防災リプラス_居室仕様_浴室仕様リプラス_居室仕様_浴室仕様_アルミスペーサー_引違い窓_中桟付</vt:lpstr>
      <vt:lpstr>防災リプラス_居室仕様_浴室仕様リプラス_居室仕様_浴室仕様_アルミスペーサー_引違い窓_中桟付引違い_H_</vt:lpstr>
      <vt:lpstr>防災リプラス_居室仕様_浴室仕様リプラス_居室仕様_浴室仕様_アルミスペーサー_開き_T_</vt:lpstr>
      <vt:lpstr>防災リプラス_居室仕様_浴室仕様リプラス_居室仕様_浴室仕様_アルミスペーサー_上げ下げ_U_</vt:lpstr>
      <vt:lpstr>防災リプラス_居室仕様_浴室仕様リプラス_居室仕様_浴室仕様_樹脂スペーサー_</vt:lpstr>
      <vt:lpstr>防災リプラス_居室仕様_浴室仕様リプラス_居室仕様_浴室仕様_樹脂スペーサー_プロジェクト_P_</vt:lpstr>
      <vt:lpstr>防災リプラス_居室仕様_浴室仕様リプラス_居室仕様_浴室仕様_樹脂スペーサー_引違い_H_</vt:lpstr>
      <vt:lpstr>防災リプラス_居室仕様_浴室仕様リプラス_居室仕様_浴室仕様_樹脂スペーサー_引違い窓_中桟付</vt:lpstr>
      <vt:lpstr>防災リプラス_居室仕様_浴室仕様リプラス_居室仕様_浴室仕様_樹脂スペーサー_引違い窓_中桟付引違い_H_</vt:lpstr>
      <vt:lpstr>防災リプラス_居室仕様_浴室仕様リプラス_居室仕様_浴室仕様_樹脂スペーサー_引違い窓ブリッジ枠</vt:lpstr>
      <vt:lpstr>防災リプラス_居室仕様_浴室仕様リプラス_居室仕様_浴室仕様_樹脂スペーサー_引違い窓ブリッジ枠引違い_H_</vt:lpstr>
      <vt:lpstr>防災リプラス_居室仕様_浴室仕様リプラス_居室仕様_浴室仕様_樹脂スペーサー_開き_T_</vt:lpstr>
      <vt:lpstr>防災リプラス_居室仕様_浴室仕様リプラス_居室仕様_浴室仕様_樹脂スペーサー_上げ下げ_U_</vt:lpstr>
      <vt:lpstr>防災リプラス専用枠</vt:lpstr>
      <vt:lpstr>防災リプラス専用枠リプラス専用枠_23年3月末販売終了__アルミスペーサー_</vt:lpstr>
      <vt:lpstr>防災リプラス専用枠リプラス専用枠_23年3月末販売終了__アルミスペーサー_引違い_H_</vt:lpstr>
      <vt:lpstr>防災リプラス専用枠リプラス専用枠_23年3月末販売終了__樹脂スペーサー_</vt:lpstr>
      <vt:lpstr>防災リプラス専用枠リプラス専用枠_23年3月末販売終了__樹脂スペーサー_引違い_H_</vt:lpstr>
      <vt:lpstr>防災リフレム樹脂窓用</vt:lpstr>
      <vt:lpstr>防災リフレム樹脂窓用リフレム樹脂窓用カバーモール_EW_EW_for_Design_PG__スペーサー材質問わず_</vt:lpstr>
      <vt:lpstr>防災リフレム樹脂窓用リフレム樹脂窓用カバーモール_EW_EW_for_Design_PG__スペーサー材質問わず_FIX_F_</vt:lpstr>
      <vt:lpstr>防災リフレム樹脂窓用リフレム樹脂窓用カバーモール_EW_EW_for_Design_PG__スペーサー材質問わず_プロジェクト_P_</vt:lpstr>
      <vt:lpstr>防災リフレム樹脂窓用リフレム樹脂窓用カバーモール_EW_EW_for_Design_PG__スペーサー材質問わず_引違い_H_</vt:lpstr>
      <vt:lpstr>防災リフレム樹脂窓用リフレム樹脂窓用カバーモール_EW_EW_for_Design_PG__スペーサー材質問わず_開き_T_</vt:lpstr>
      <vt:lpstr>防災リフレム樹脂窓用リフレム樹脂窓用カバーモール_EW_EW_for_Design_TG_</vt:lpstr>
      <vt:lpstr>防災リフレム樹脂窓用リフレム樹脂窓用カバーモール_EW_EW_for_Design_TG_FIX_F_</vt:lpstr>
      <vt:lpstr>防災リフレム樹脂窓用リフレム樹脂窓用カバーモール_EW_EW_for_Design_TG_プロジェクト_P_</vt:lpstr>
      <vt:lpstr>防災リフレム樹脂窓用リフレム樹脂窓用カバーモール_EW_EW_for_Design_TG_引違い_H_</vt:lpstr>
      <vt:lpstr>防災リフレム樹脂窓用リフレム樹脂窓用カバーモール_EW_EW_for_Design_TG_開き_T_</vt:lpstr>
      <vt:lpstr>防災ワイドウィン</vt:lpstr>
      <vt:lpstr>防災ワイドウィンワイドウィン</vt:lpstr>
      <vt:lpstr>防災ワイドウィンワイドウィンFIX_F_</vt:lpstr>
      <vt:lpstr>防災ワイドウィンワイドウィン引違い_H_</vt:lpstr>
      <vt:lpstr>防災出窓</vt:lpstr>
      <vt:lpstr>防災出窓出窓_サーモスⅡ_Hタイプ</vt:lpstr>
      <vt:lpstr>防災出窓出窓_サーモスⅡ_Hタイプその他_X_</vt:lpstr>
      <vt:lpstr>防災出窓出窓_サーモスLタイプ</vt:lpstr>
      <vt:lpstr>防災出窓出窓_サーモスLタイプその他_X_</vt:lpstr>
      <vt:lpstr>防災台形ＦＩＸ窓</vt:lpstr>
      <vt:lpstr>防災台形ＦＩＸ窓台形ＦＩＸ窓_サーモスⅡ_Hタイプ</vt:lpstr>
      <vt:lpstr>防災台形ＦＩＸ窓台形ＦＩＸ窓_サーモスⅡ_HタイプFIX_F_</vt:lpstr>
      <vt:lpstr>防災台形ＦＩＸ窓台形ＦＩＸ窓_サーモスLタイプ</vt:lpstr>
      <vt:lpstr>防災台形ＦＩＸ窓台形ＦＩＸ窓_サーモスLタイプFIX_F_</vt:lpstr>
      <vt:lpstr>防災断熱土間引戸</vt:lpstr>
      <vt:lpstr>防災断熱土間引戸断熱土間引戸_中桟腰パネル付除く__サーモスⅡ_Hタイプ</vt:lpstr>
      <vt:lpstr>防災断熱土間引戸断熱土間引戸_中桟腰パネル付除く__サーモスⅡ_Hタイプ引違い_H_</vt:lpstr>
      <vt:lpstr>防災断熱土間引戸断熱土間引戸_中桟腰パネル付除く__サーモスLタイプ</vt:lpstr>
      <vt:lpstr>防災断熱土間引戸断熱土間引戸_中桟腰パネル付除く__サーモスLタイプ引違い_H_</vt:lpstr>
      <vt:lpstr>防災内付ＲＳⅡ</vt:lpstr>
      <vt:lpstr>防災内付ＲＳⅡ内付ＲＳⅡ_ＰＧ障子_</vt:lpstr>
      <vt:lpstr>防災内付ＲＳⅡ内付ＲＳⅡ_ＰＧ障子_引違い_H_</vt:lpstr>
      <vt:lpstr>防災防火戸ＦＧ_Ａ</vt:lpstr>
      <vt:lpstr>防災防火戸ＦＧ_Ａ防火戸ＦＧ_Ａシャッター付引違い窓</vt:lpstr>
      <vt:lpstr>防災防火戸ＦＧ_Ａ防火戸ＦＧ_Ａシャッター付引違い窓引違い_H_</vt:lpstr>
      <vt:lpstr>防災防火戸ＦＧ_Ｆ</vt:lpstr>
      <vt:lpstr>防災防火戸ＦＧ_Ｆ防火戸ＦＧ_Ｆ</vt:lpstr>
      <vt:lpstr>防災防火戸ＦＧ_Ｆ防火戸ＦＧ_ＦFIX_F_</vt:lpstr>
      <vt:lpstr>防災防火戸ＦＧ_Ｆ防火戸ＦＧ_Ｆプロジェクト_P_</vt:lpstr>
      <vt:lpstr>防災防火戸ＦＧ_Ｆ防火戸ＦＧ_Ｆ開き_T_</vt:lpstr>
      <vt:lpstr>防災防火戸ＦＧ_Ｈ</vt:lpstr>
      <vt:lpstr>防災防火戸ＦＧ_Ｈ防火戸ＦＧ_Ｈシャッター付引違い窓_ブリッジ枠_</vt:lpstr>
      <vt:lpstr>防災防火戸ＦＧ_Ｈ防火戸ＦＧ_Ｈシャッター付引違い窓_ブリッジ枠_引違い_H_</vt:lpstr>
      <vt:lpstr>防災防火戸ＦＧ_Ｈ防火戸ＦＧ_Ｈシャッター付引違い窓_レール間カバー枠_</vt:lpstr>
      <vt:lpstr>防災防火戸ＦＧ_Ｈ防火戸ＦＧ_Ｈシャッター付引違い窓_レール間カバー枠_引違い_H_</vt:lpstr>
      <vt:lpstr>防災防火戸ＦＧ_Ｈ防火戸ＦＧ_Ｈシャッター付引違い窓_中桟付_</vt:lpstr>
      <vt:lpstr>防災防火戸ＦＧ_Ｈ防火戸ＦＧ_Ｈシャッター付引違い窓_中桟付_引違い_H_</vt:lpstr>
      <vt:lpstr>防災防火戸ＦＧ_Ｌ</vt:lpstr>
      <vt:lpstr>防災防火戸ＦＧ_Ｌ防火戸ＦＧ_Ｌシャッター付引違い窓</vt:lpstr>
      <vt:lpstr>防災防火戸ＦＧ_Ｌ防火戸ＦＧ_Ｌシャッター付引違い窓_中桟付_</vt:lpstr>
      <vt:lpstr>防災防火戸ＦＧ_Ｌ防火戸ＦＧ_Ｌシャッター付引違い窓_中桟付_引違い_H_</vt:lpstr>
      <vt:lpstr>防災防火戸ＦＧ_Ｌ防火戸ＦＧ_Ｌシャッター付引違い窓引違い_H_</vt:lpstr>
      <vt:lpstr>防犯</vt:lpstr>
      <vt:lpstr>防犯オープンウィン</vt:lpstr>
      <vt:lpstr>防犯オープンウィンオープンウィン_サーモスⅡ_Hタイプ</vt:lpstr>
      <vt:lpstr>防犯オープンウィンオープンウィン_サーモスⅡ_Hタイプ折り_W_</vt:lpstr>
      <vt:lpstr>防犯オープンウィンオープンウィン_サーモスLタイプ</vt:lpstr>
      <vt:lpstr>防犯オープンウィンオープンウィン_サーモスLタイプ折り_W_</vt:lpstr>
      <vt:lpstr>防犯コーディネート_引違い窓</vt:lpstr>
      <vt:lpstr>防犯コーディネート_引違い窓コーディネート_引違い窓_サーモスⅡ_Hタイプ</vt:lpstr>
      <vt:lpstr>防犯コーディネート_引違い窓コーディネート_引違い窓_サーモスⅡ_Hタイプ引違い_H_</vt:lpstr>
      <vt:lpstr>防犯コーディネート_引違い窓コーディネート_引違い窓_サーモスLタイプ</vt:lpstr>
      <vt:lpstr>防犯コーディネート_引違い窓コーディネート_引違い窓_サーモスLタイプ引違い_H_</vt:lpstr>
      <vt:lpstr>防犯サーモスⅡ_Ｈ</vt:lpstr>
      <vt:lpstr>防犯サーモスⅡ_ＨサーモスⅡ_H</vt:lpstr>
      <vt:lpstr>防犯サーモスⅡ_ＨサーモスⅡ_Hプロジェクト_P_</vt:lpstr>
      <vt:lpstr>防犯サーモスⅡ_ＨサーモスⅡ_H引違い_H_</vt:lpstr>
      <vt:lpstr>防犯サーモスⅡ_ＨサーモスⅡ_H開き_T_</vt:lpstr>
      <vt:lpstr>防犯サーモスⅡ_ＨサーモスⅡ_H上げ下げ_U_</vt:lpstr>
      <vt:lpstr>防犯サーモスＡ</vt:lpstr>
      <vt:lpstr>防犯サーモスＡサーモスＡ_アルミＰＧ_</vt:lpstr>
      <vt:lpstr>防犯サーモスＡサーモスＡ_アルミＰＧ_引違い_H_</vt:lpstr>
      <vt:lpstr>防犯サーモスＡサーモスＡ_アルミＰＧ_上げ下げ_U_</vt:lpstr>
      <vt:lpstr>防犯サーモスＬ</vt:lpstr>
      <vt:lpstr>防犯サーモスＬサーモスＬ</vt:lpstr>
      <vt:lpstr>防犯サーモスＬサーモスＬプロジェクト_P_</vt:lpstr>
      <vt:lpstr>防犯サーモスＬサーモスＬ引違い_H_</vt:lpstr>
      <vt:lpstr>防犯サーモスＬサーモスＬ開き_T_</vt:lpstr>
      <vt:lpstr>防犯サーモスＬサーモスＬ上げ下げ_U_</vt:lpstr>
      <vt:lpstr>防犯ノンレールサッシ</vt:lpstr>
      <vt:lpstr>防犯ノンレールサッシノンレールサッシ_サーモスⅡ_Hタイプ</vt:lpstr>
      <vt:lpstr>防犯ノンレールサッシノンレールサッシ_サーモスⅡ_Hタイプ引違い_H_</vt:lpstr>
      <vt:lpstr>防犯ノンレールサッシノンレールサッシ_サーモスLタイプ</vt:lpstr>
      <vt:lpstr>防犯ノンレールサッシノンレールサッシ_サーモスLタイプ引違い_H_</vt:lpstr>
      <vt:lpstr>防犯リプラス_アタッチ枠_ＴＷ用</vt:lpstr>
      <vt:lpstr>防犯リプラス_アタッチ枠_ＴＷ用リプラス_アタッチ枠_TW用_トリプルガラス_引違い窓_アルゴンガス___2024年1月販売終了_</vt:lpstr>
      <vt:lpstr>防犯リプラス_アタッチ枠_ＴＷ用リプラス_アタッチ枠_TW用_トリプルガラス_引違い窓_アルゴンガス___2024年1月販売終了_引違い_H_</vt:lpstr>
      <vt:lpstr>防犯リプラス_アタッチ枠_ＴＷ用リプラス_アタッチ枠_TW用_トリプルガラス_引違い窓_クリプトンガス___2024年1月販売終了_</vt:lpstr>
      <vt:lpstr>防犯リプラス_アタッチ枠_ＴＷ用リプラス_アタッチ枠_TW用_トリプルガラス_引違い窓_クリプトンガス___2024年1月販売終了_引違い_H_</vt:lpstr>
      <vt:lpstr>防犯リプラス_アタッチ枠_ＴＷ用リプラス_アタッチ枠_TW用_トリプルガラス_上げ下げ窓_アルゴンガス_</vt:lpstr>
      <vt:lpstr>防犯リプラス_アタッチ枠_ＴＷ用リプラス_アタッチ枠_TW用_トリプルガラス_上げ下げ窓_アルゴンガス_上げ下げ_U_</vt:lpstr>
      <vt:lpstr>防犯リプラス_アタッチ枠_ＴＷ用リプラス_アタッチ枠_TW用_トリプルガラス_上げ下げ窓_クリプトンガス_</vt:lpstr>
      <vt:lpstr>防犯リプラス_アタッチ枠_ＴＷ用リプラス_アタッチ枠_TW用_トリプルガラス_上げ下げ窓_クリプトンガス_上げ下げ_U_</vt:lpstr>
      <vt:lpstr>防犯リプラス_アタッチ枠_ＴＷ用リプラス_アタッチ枠_TW用_複層ガラス_引違い窓___2024年1月販売終了_</vt:lpstr>
      <vt:lpstr>防犯リプラス_アタッチ枠_ＴＷ用リプラス_アタッチ枠_TW用_複層ガラス_引違い窓___2024年1月販売終了_引違い_H_</vt:lpstr>
      <vt:lpstr>防犯リプラス_アタッチ枠_ＴＷ用リプラス_アタッチ枠_TW用_複層ガラス_上げ下げ窓</vt:lpstr>
      <vt:lpstr>防犯リプラス_アタッチ枠_ＴＷ用リプラス_アタッチ枠_TW用_複層ガラス_上げ下げ窓上げ下げ_U_</vt:lpstr>
      <vt:lpstr>防犯リプラス_アタッチ枠_サーモス用</vt:lpstr>
      <vt:lpstr>防犯リプラス_アタッチ枠_サーモス用リプラス_アタッチ枠_サーモス用_アルミスペーサー_</vt:lpstr>
      <vt:lpstr>防犯リプラス_アタッチ枠_サーモス用リプラス_アタッチ枠_サーモス用_アルミスペーサー__2024年1月販売終了_</vt:lpstr>
      <vt:lpstr>防犯リプラス_アタッチ枠_サーモス用リプラス_アタッチ枠_サーモス用_アルミスペーサー__2024年1月販売終了_引違い_H_</vt:lpstr>
      <vt:lpstr>防犯リプラス_アタッチ枠_サーモス用リプラス_アタッチ枠_サーモス用_アルミスペーサー_引違い窓_中桟付__2024年1月販売終了_</vt:lpstr>
      <vt:lpstr>防犯リプラス_アタッチ枠_サーモス用リプラス_アタッチ枠_サーモス用_アルミスペーサー_引違い窓_中桟付__2024年1月販売終了_引違い_H_</vt:lpstr>
      <vt:lpstr>防犯リプラス_アタッチ枠_サーモス用リプラス_アタッチ枠_サーモス用_アルミスペーサー_上げ下げ_U_</vt:lpstr>
      <vt:lpstr>防犯リプラス_アタッチ枠_サーモス用リプラス_アタッチ枠_サーモス用_樹脂スペーサー_内外色組合せ__2024年1月販売終了_</vt:lpstr>
      <vt:lpstr>防犯リプラス_アタッチ枠_サーモス用リプラス_アタッチ枠_サーモス用_樹脂スペーサー_内外色組合せ__2024年1月販売終了_引違い_H_</vt:lpstr>
      <vt:lpstr>防犯リプラス_アタッチ枠_サーモス用リプラス_アタッチ枠_サーモス用_樹脂スペーサー_内外色組合せ_内外同系色</vt:lpstr>
      <vt:lpstr>防犯リプラス_アタッチ枠_サーモス用リプラス_アタッチ枠_サーモス用_樹脂スペーサー_内外色組合せ_内外同系色__2024年1月販売終了_</vt:lpstr>
      <vt:lpstr>防犯リプラス_アタッチ枠_サーモス用リプラス_アタッチ枠_サーモス用_樹脂スペーサー_内外色組合せ_内外同系色__2024年1月販売終了_引違い_H_</vt:lpstr>
      <vt:lpstr>防犯リプラス_アタッチ枠_サーモス用リプラス_アタッチ枠_サーモス用_樹脂スペーサー_内外色組合せ_内外同系色_引違い窓_中桟付__2024年1月販売終了_</vt:lpstr>
      <vt:lpstr>防犯リプラス_アタッチ枠_サーモス用リプラス_アタッチ枠_サーモス用_樹脂スペーサー_内外色組合せ_内外同系色_引違い窓_中桟付__2024年1月販売終了_引違い_H_</vt:lpstr>
      <vt:lpstr>防犯リプラス_アタッチ枠_サーモス用リプラス_アタッチ枠_サーモス用_樹脂スペーサー_内外色組合せ_内外同系色上げ下げ_U_</vt:lpstr>
      <vt:lpstr>防犯リプラス_居室仕様_ＴＷタイプ</vt:lpstr>
      <vt:lpstr>防犯リプラス_居室仕様_ＴＷタイプリプラス_居室仕様_TWタイプ_トリプルガラス_アルゴンガス_</vt:lpstr>
      <vt:lpstr>防犯リプラス_居室仕様_ＴＷタイプリプラス_居室仕様_TWタイプ_トリプルガラス_アルゴンガス_引違い_H_</vt:lpstr>
      <vt:lpstr>防犯リプラス_居室仕様_ＴＷタイプリプラス_居室仕様_TWタイプ_トリプルガラス_クリプトンガス_</vt:lpstr>
      <vt:lpstr>防犯リプラス_居室仕様_ＴＷタイプリプラス_居室仕様_TWタイプ_トリプルガラス_クリプトンガス_引違い_H_</vt:lpstr>
      <vt:lpstr>防犯リプラス_居室仕様_ＴＷタイプリプラス_居室仕様_TWタイプ_複層ガラス</vt:lpstr>
      <vt:lpstr>防犯リプラス_居室仕様_ＴＷタイプリプラス_居室仕様_TWタイプ_複層ガラス引違い_H_</vt:lpstr>
      <vt:lpstr>防犯リプラス_居室仕様_浴室仕様</vt:lpstr>
      <vt:lpstr>防犯リプラス_居室仕様_浴室仕様リプラス_居室仕様_浴室仕様_アルミスペーサー_</vt:lpstr>
      <vt:lpstr>防犯リプラス_居室仕様_浴室仕様リプラス_居室仕様_浴室仕様_アルミスペーサー_引違い_H_</vt:lpstr>
      <vt:lpstr>防犯リプラス_居室仕様_浴室仕様リプラス_居室仕様_浴室仕様_アルミスペーサー_引違い窓_中桟付</vt:lpstr>
      <vt:lpstr>防犯リプラス_居室仕様_浴室仕様リプラス_居室仕様_浴室仕様_アルミスペーサー_引違い窓_中桟付引違い_H_</vt:lpstr>
      <vt:lpstr>防犯リプラス_居室仕様_浴室仕様リプラス_居室仕様_浴室仕様_アルミスペーサー_上げ下げ_U_</vt:lpstr>
      <vt:lpstr>防犯リプラス_居室仕様_浴室仕様リプラス_居室仕様_浴室仕様_樹脂スペーサー_</vt:lpstr>
      <vt:lpstr>防犯リプラス_居室仕様_浴室仕様リプラス_居室仕様_浴室仕様_樹脂スペーサー_引違い_H_</vt:lpstr>
      <vt:lpstr>防犯リプラス_居室仕様_浴室仕様リプラス_居室仕様_浴室仕様_樹脂スペーサー_引違い窓_中桟付</vt:lpstr>
      <vt:lpstr>防犯リプラス_居室仕様_浴室仕様リプラス_居室仕様_浴室仕様_樹脂スペーサー_引違い窓_中桟付引違い_H_</vt:lpstr>
      <vt:lpstr>防犯リプラス_居室仕様_浴室仕様リプラス_居室仕様_浴室仕様_樹脂スペーサー_引違い窓ブリッジ枠</vt:lpstr>
      <vt:lpstr>防犯リプラス_居室仕様_浴室仕様リプラス_居室仕様_浴室仕様_樹脂スペーサー_引違い窓ブリッジ枠引違い_H_</vt:lpstr>
      <vt:lpstr>防犯リプラス_居室仕様_浴室仕様リプラス_居室仕様_浴室仕様_樹脂スペーサー_上げ下げ_U_</vt:lpstr>
      <vt:lpstr>防犯リプラス専用枠</vt:lpstr>
      <vt:lpstr>防犯リプラス専用枠リプラス専用枠_23年3月末販売終了__アルミスペーサー_</vt:lpstr>
      <vt:lpstr>防犯リプラス専用枠リプラス専用枠_23年3月末販売終了__アルミスペーサー_引違い_H_</vt:lpstr>
      <vt:lpstr>防犯リプラス専用枠リプラス専用枠_23年3月末販売終了__樹脂スペーサー_</vt:lpstr>
      <vt:lpstr>防犯リプラス専用枠リプラス専用枠_23年3月末販売終了__樹脂スペーサー_引違い_H_</vt:lpstr>
      <vt:lpstr>防犯ワイドウィン</vt:lpstr>
      <vt:lpstr>防犯ワイドウィンワイドウィン</vt:lpstr>
      <vt:lpstr>防犯ワイドウィンワイドウィン引違い_H_</vt:lpstr>
      <vt:lpstr>防犯出窓</vt:lpstr>
      <vt:lpstr>防犯出窓出窓_サーモスⅡ_Hタイプ</vt:lpstr>
      <vt:lpstr>防犯出窓出窓_サーモスⅡ_Hタイプその他_X_</vt:lpstr>
      <vt:lpstr>防犯出窓出窓_サーモスLタイプ</vt:lpstr>
      <vt:lpstr>防犯出窓出窓_サーモスLタイプその他_X_</vt:lpstr>
      <vt:lpstr>防犯防火戸ＦＧ_Ａ</vt:lpstr>
      <vt:lpstr>防犯防火戸ＦＧ_Ａ防火戸ＦＧ_Ａシャッター付引違い窓</vt:lpstr>
      <vt:lpstr>防犯防火戸ＦＧ_Ａ防火戸ＦＧ_Ａシャッター付引違い窓引違い_H_</vt:lpstr>
      <vt:lpstr>防犯防火戸ＦＧ_Ｈ</vt:lpstr>
      <vt:lpstr>防犯防火戸ＦＧ_Ｈ防火戸ＦＧ_Ｈシャッター付引違い窓_ブリッジ枠_</vt:lpstr>
      <vt:lpstr>防犯防火戸ＦＧ_Ｈ防火戸ＦＧ_Ｈシャッター付引違い窓_ブリッジ枠_引違い_H_</vt:lpstr>
      <vt:lpstr>防犯防火戸ＦＧ_Ｈ防火戸ＦＧ_Ｈシャッター付引違い窓_レール間カバー枠_</vt:lpstr>
      <vt:lpstr>防犯防火戸ＦＧ_Ｈ防火戸ＦＧ_Ｈシャッター付引違い窓_レール間カバー枠_引違い_H_</vt:lpstr>
      <vt:lpstr>防犯防火戸ＦＧ_Ｌ</vt:lpstr>
      <vt:lpstr>防犯防火戸ＦＧ_Ｌ防火戸ＦＧ_Ｌシャッター付引違い窓</vt:lpstr>
      <vt:lpstr>防犯防火戸ＦＧ_Ｌ防火戸ＦＧ_Ｌシャッター付引違い窓引違い_H_</vt:lpstr>
    </vt:vector>
  </TitlesOfParts>
  <Company>LIXIL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大利 知之(Tomoyuki Otoshi)</dc:creator>
  <cp:lastModifiedBy>大利 知之(Tomoyuki Otoshi)</cp:lastModifiedBy>
  <dcterms:created xsi:type="dcterms:W3CDTF">2024-04-23T05:50:32Z</dcterms:created>
  <dcterms:modified xsi:type="dcterms:W3CDTF">2024-04-23T11:08:00Z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0x010100DFFB7FB4E3F3884CA5E9D39FD34BABD8</vt:lpwstr>
  </property>
  <property fmtid="{D5CDD505-2E9C-101B-9397-08002B2CF9AE}" pid="3" name="_dlc_DocIdItemGuid">
    <vt:lpwstr>11e9d8c5-7c3f-4d57-812b-29933840f1b6</vt:lpwstr>
  </property>
</Properties>
</file>